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chart2.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1.xml" ContentType="application/vnd.openxmlformats-officedocument.spreadsheetml.pivotTable+xml"/>
  <Override PartName="/xl/drawings/drawing2.xml" ContentType="application/vnd.openxmlformats-officedocument.drawing+xml"/>
  <Override PartName="/xl/charts/chart3.xml" ContentType="application/vnd.openxmlformats-officedocument.drawingml.chart+xml"/>
  <Override PartName="/xl/charts/style2.xml" ContentType="application/vnd.ms-office.chartstyle+xml"/>
  <Override PartName="/xl/charts/colors2.xml" ContentType="application/vnd.ms-office.chartcolorstyle+xml"/>
  <Override PartName="/xl/charts/chart4.xml" ContentType="application/vnd.openxmlformats-officedocument.drawingml.chart+xml"/>
  <Override PartName="/xl/pivotTables/pivotTable2.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hidePivotFieldList="1"/>
  <mc:AlternateContent xmlns:mc="http://schemas.openxmlformats.org/markup-compatibility/2006">
    <mc:Choice Requires="x15">
      <x15ac:absPath xmlns:x15ac="http://schemas.microsoft.com/office/spreadsheetml/2010/11/ac" url="C:\Users\NOC\Documents\1WAN\Clients\Quezon City Local Government\"/>
    </mc:Choice>
  </mc:AlternateContent>
  <bookViews>
    <workbookView xWindow="0" yWindow="0" windowWidth="22188" windowHeight="9000" tabRatio="950"/>
  </bookViews>
  <sheets>
    <sheet name="One-Pager" sheetId="28" r:id="rId1"/>
    <sheet name="One-Pager_Orig" sheetId="22" state="hidden" r:id="rId2"/>
    <sheet name="perdept" sheetId="29" r:id="rId3"/>
    <sheet name="Summary" sheetId="13" r:id="rId4"/>
    <sheet name="54dept" sheetId="17" r:id="rId5"/>
    <sheet name="user list" sheetId="2" r:id="rId6"/>
    <sheet name="raw_OCM" sheetId="24" r:id="rId7"/>
    <sheet name="raw_received" sheetId="23" r:id="rId8"/>
    <sheet name="Summary (2)" sheetId="15" state="hidden" r:id="rId9"/>
    <sheet name="raw_stored" sheetId="18" r:id="rId10"/>
    <sheet name="raw_log" sheetId="16" r:id="rId11"/>
    <sheet name="raw_act" sheetId="1" r:id="rId12"/>
    <sheet name="Sheet1" sheetId="21" state="hidden" r:id="rId13"/>
    <sheet name="doctypeSUM" sheetId="20" r:id="rId14"/>
    <sheet name="doctype" sheetId="19" r:id="rId15"/>
    <sheet name="per dept,office" sheetId="5" r:id="rId16"/>
    <sheet name="per user" sheetId="12" r:id="rId17"/>
    <sheet name="jun10" sheetId="25" state="hidden" r:id="rId18"/>
    <sheet name="jun10received perdept" sheetId="26" state="hidden" r:id="rId19"/>
    <sheet name="jun10Normal" sheetId="27" state="hidden" r:id="rId20"/>
  </sheets>
  <definedNames>
    <definedName name="_xlnm._FilterDatabase" localSheetId="4" hidden="1">'54dept'!$B$2:$E$72</definedName>
    <definedName name="_xlnm._FilterDatabase" localSheetId="17" hidden="1">'jun10'!$B$2:$F$272</definedName>
    <definedName name="_xlnm._FilterDatabase" localSheetId="19" hidden="1">jun10Normal!$C$2:$R$82</definedName>
    <definedName name="_xlnm._FilterDatabase" localSheetId="18" hidden="1">'jun10received perdept'!$D$2:$AH$142</definedName>
    <definedName name="_xlnm._FilterDatabase" localSheetId="15" hidden="1">'per dept,office'!$B$5:$M$61</definedName>
    <definedName name="_xlnm._FilterDatabase" localSheetId="16" hidden="1">'per user'!$B$3:$L$85</definedName>
    <definedName name="_xlnm._FilterDatabase" localSheetId="11" hidden="1">raw_act!$A$2:$G$13268</definedName>
    <definedName name="_xlnm._FilterDatabase" localSheetId="10" hidden="1">raw_log!$A$14:$R$68</definedName>
    <definedName name="_xlnm._FilterDatabase" localSheetId="6" hidden="1">raw_OCM!$B$18:$W$123</definedName>
    <definedName name="_xlnm._FilterDatabase" localSheetId="7" hidden="1">raw_received!$C$3:$S$389</definedName>
    <definedName name="_xlnm._FilterDatabase" localSheetId="9" hidden="1">raw_stored!$B$10:$AH$10</definedName>
    <definedName name="_xlnm._FilterDatabase" localSheetId="12" hidden="1">Sheet1!$I$3:$J$26</definedName>
    <definedName name="_xlnm._FilterDatabase" localSheetId="5" hidden="1">'user list'!$A$3:$D$94</definedName>
  </definedNames>
  <calcPr calcId="152511"/>
  <pivotCaches>
    <pivotCache cacheId="0" r:id="rId21"/>
    <pivotCache cacheId="1" r:id="rId22"/>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U126" i="24" l="1"/>
  <c r="U128" i="24"/>
  <c r="B124" i="24"/>
  <c r="D124" i="24"/>
  <c r="C124" i="24" s="1"/>
  <c r="U124" i="24" s="1"/>
  <c r="B125" i="24"/>
  <c r="D125" i="24"/>
  <c r="C125" i="24" s="1"/>
  <c r="U125" i="24" s="1"/>
  <c r="B126" i="24"/>
  <c r="D126" i="24"/>
  <c r="C126" i="24" s="1"/>
  <c r="B127" i="24"/>
  <c r="D127" i="24"/>
  <c r="C127" i="24" s="1"/>
  <c r="U127" i="24" s="1"/>
  <c r="B128" i="24"/>
  <c r="D128" i="24"/>
  <c r="C128" i="24" s="1"/>
  <c r="B129" i="24"/>
  <c r="D129" i="24"/>
  <c r="C129" i="24" s="1"/>
  <c r="U129" i="24" s="1"/>
  <c r="B130" i="24"/>
  <c r="D130" i="24"/>
  <c r="C130" i="24" s="1"/>
  <c r="U130" i="24" s="1"/>
  <c r="B131" i="24"/>
  <c r="D131" i="24"/>
  <c r="C131" i="24" s="1"/>
  <c r="U131" i="24" s="1"/>
  <c r="C493" i="23"/>
  <c r="B493" i="23" s="1"/>
  <c r="C494" i="23"/>
  <c r="B494" i="23" s="1"/>
  <c r="C495" i="23"/>
  <c r="B495" i="23" s="1"/>
  <c r="C496" i="23"/>
  <c r="B496" i="23" s="1"/>
  <c r="B497" i="23"/>
  <c r="C497" i="23"/>
  <c r="C498" i="23"/>
  <c r="B498" i="23" s="1"/>
  <c r="C499" i="23"/>
  <c r="B499" i="23" s="1"/>
  <c r="C500" i="23"/>
  <c r="B500" i="23" s="1"/>
  <c r="C501" i="23"/>
  <c r="B501" i="23" s="1"/>
  <c r="C502" i="23"/>
  <c r="B502" i="23" s="1"/>
  <c r="B503" i="23"/>
  <c r="C503" i="23"/>
  <c r="C504" i="23"/>
  <c r="B504" i="23" s="1"/>
  <c r="C505" i="23"/>
  <c r="B505" i="23" s="1"/>
  <c r="C506" i="23"/>
  <c r="B506" i="23" s="1"/>
  <c r="C507" i="23"/>
  <c r="B507" i="23" s="1"/>
  <c r="C508" i="23"/>
  <c r="B508" i="23" s="1"/>
  <c r="B509" i="23"/>
  <c r="C509" i="23"/>
  <c r="C510" i="23"/>
  <c r="B510" i="23" s="1"/>
  <c r="C511" i="23"/>
  <c r="B511" i="23" s="1"/>
  <c r="C512" i="23"/>
  <c r="B512" i="23" s="1"/>
  <c r="C513" i="23"/>
  <c r="B513" i="23" s="1"/>
  <c r="C514" i="23"/>
  <c r="B514" i="23" s="1"/>
  <c r="B515" i="23"/>
  <c r="C515" i="23"/>
  <c r="C516" i="23"/>
  <c r="B516" i="23" s="1"/>
  <c r="C517" i="23"/>
  <c r="B517" i="23" s="1"/>
  <c r="C518" i="23"/>
  <c r="B518" i="23" s="1"/>
  <c r="C519" i="23"/>
  <c r="B519" i="23" s="1"/>
  <c r="C520" i="23"/>
  <c r="B520" i="23" s="1"/>
  <c r="B521" i="23"/>
  <c r="C521" i="23"/>
  <c r="C522" i="23"/>
  <c r="B522" i="23" s="1"/>
  <c r="C523" i="23"/>
  <c r="B523" i="23" s="1"/>
  <c r="C524" i="23"/>
  <c r="B524" i="23" s="1"/>
  <c r="C525" i="23"/>
  <c r="B525" i="23" s="1"/>
  <c r="C526" i="23"/>
  <c r="B526" i="23" s="1"/>
  <c r="B527" i="23"/>
  <c r="C527" i="23"/>
  <c r="C528" i="23"/>
  <c r="B528" i="23" s="1"/>
  <c r="C529" i="23"/>
  <c r="B529" i="23" s="1"/>
  <c r="C530" i="23"/>
  <c r="B530" i="23" s="1"/>
  <c r="C531" i="23"/>
  <c r="B531" i="23" s="1"/>
  <c r="C532" i="23"/>
  <c r="B532" i="23" s="1"/>
  <c r="B533" i="23"/>
  <c r="C533" i="23"/>
  <c r="C534" i="23"/>
  <c r="B534" i="23" s="1"/>
  <c r="C535" i="23"/>
  <c r="B535" i="23" s="1"/>
  <c r="C536" i="23"/>
  <c r="B536" i="23" s="1"/>
  <c r="C537" i="23"/>
  <c r="B537" i="23" s="1"/>
  <c r="C538" i="23"/>
  <c r="B538" i="23" s="1"/>
  <c r="B539" i="23"/>
  <c r="C539" i="23"/>
  <c r="C540" i="23"/>
  <c r="B540" i="23" s="1"/>
  <c r="C541" i="23"/>
  <c r="B541" i="23" s="1"/>
  <c r="C542" i="23"/>
  <c r="B542" i="23" s="1"/>
  <c r="C543" i="23"/>
  <c r="B543" i="23" s="1"/>
  <c r="C544" i="23"/>
  <c r="B544" i="23" s="1"/>
  <c r="B545" i="23"/>
  <c r="C545" i="23"/>
  <c r="C546" i="23"/>
  <c r="B546" i="23" s="1"/>
  <c r="C547" i="23"/>
  <c r="B547" i="23" s="1"/>
  <c r="C548" i="23"/>
  <c r="B548" i="23" s="1"/>
  <c r="C549" i="23"/>
  <c r="B549" i="23" s="1"/>
  <c r="C550" i="23"/>
  <c r="B550" i="23" s="1"/>
  <c r="B551" i="23"/>
  <c r="C551" i="23"/>
  <c r="C552" i="23"/>
  <c r="B552" i="23" s="1"/>
  <c r="C553" i="23"/>
  <c r="B553" i="23" s="1"/>
  <c r="C554" i="23"/>
  <c r="B554" i="23" s="1"/>
  <c r="C555" i="23"/>
  <c r="B555" i="23" s="1"/>
  <c r="C556" i="23"/>
  <c r="B556" i="23" s="1"/>
  <c r="B557" i="23"/>
  <c r="C557" i="23"/>
  <c r="C558" i="23"/>
  <c r="B558" i="23" s="1"/>
  <c r="C559" i="23"/>
  <c r="B559" i="23" s="1"/>
  <c r="C560" i="23"/>
  <c r="B560" i="23" s="1"/>
  <c r="C561" i="23"/>
  <c r="B561" i="23" s="1"/>
  <c r="C562" i="23"/>
  <c r="B562" i="23" s="1"/>
  <c r="B563" i="23"/>
  <c r="C563" i="23"/>
  <c r="C564" i="23"/>
  <c r="B564" i="23" s="1"/>
  <c r="A21004" i="1"/>
  <c r="A21005" i="1"/>
  <c r="A21006" i="1"/>
  <c r="A21007" i="1"/>
  <c r="A21008" i="1"/>
  <c r="A21009" i="1"/>
  <c r="A21010" i="1"/>
  <c r="A21011" i="1"/>
  <c r="A21012" i="1"/>
  <c r="A21013" i="1"/>
  <c r="A21014" i="1"/>
  <c r="A21015" i="1"/>
  <c r="A21016" i="1"/>
  <c r="A21017" i="1"/>
  <c r="A21018" i="1"/>
  <c r="A21019" i="1"/>
  <c r="A21020" i="1"/>
  <c r="A21021" i="1"/>
  <c r="A21022" i="1"/>
  <c r="A21023" i="1"/>
  <c r="A21024" i="1"/>
  <c r="A21025" i="1"/>
  <c r="A21026" i="1"/>
  <c r="A21027" i="1"/>
  <c r="A21028" i="1"/>
  <c r="A21029" i="1"/>
  <c r="A21030" i="1"/>
  <c r="A21031" i="1"/>
  <c r="A21032" i="1"/>
  <c r="A21033" i="1"/>
  <c r="A21034" i="1"/>
  <c r="A21035" i="1"/>
  <c r="A21036" i="1"/>
  <c r="A21037" i="1"/>
  <c r="A21038" i="1"/>
  <c r="A21039" i="1"/>
  <c r="A21040" i="1"/>
  <c r="A21041" i="1"/>
  <c r="A21042" i="1"/>
  <c r="A21043" i="1"/>
  <c r="A21044" i="1"/>
  <c r="A21045" i="1"/>
  <c r="A21046" i="1"/>
  <c r="A21047" i="1"/>
  <c r="A21048" i="1"/>
  <c r="A21049" i="1"/>
  <c r="A21050" i="1"/>
  <c r="A21051" i="1"/>
  <c r="A21052" i="1"/>
  <c r="A21053" i="1"/>
  <c r="A21054" i="1"/>
  <c r="A21055" i="1"/>
  <c r="A21056" i="1"/>
  <c r="A21057" i="1"/>
  <c r="A21058" i="1"/>
  <c r="A21059" i="1"/>
  <c r="A21060" i="1"/>
  <c r="A21061" i="1"/>
  <c r="A21062" i="1"/>
  <c r="A21063" i="1"/>
  <c r="A21064" i="1"/>
  <c r="A21065" i="1"/>
  <c r="A21066" i="1"/>
  <c r="A21067" i="1"/>
  <c r="A21068" i="1"/>
  <c r="A21069" i="1"/>
  <c r="A21070" i="1"/>
  <c r="A21071" i="1"/>
  <c r="A21072" i="1"/>
  <c r="A21073" i="1"/>
  <c r="A21074" i="1"/>
  <c r="A21075" i="1"/>
  <c r="A21076" i="1"/>
  <c r="A21077" i="1"/>
  <c r="A21078" i="1"/>
  <c r="A21079" i="1"/>
  <c r="A21080" i="1"/>
  <c r="A21081" i="1"/>
  <c r="A21082" i="1"/>
  <c r="A21083" i="1"/>
  <c r="A21084" i="1"/>
  <c r="A21085" i="1"/>
  <c r="A21086" i="1"/>
  <c r="A21087" i="1"/>
  <c r="A21088" i="1"/>
  <c r="A21089" i="1"/>
  <c r="A21090" i="1"/>
  <c r="A21091" i="1"/>
  <c r="A21092" i="1"/>
  <c r="A21093" i="1"/>
  <c r="A21094" i="1"/>
  <c r="A21095" i="1"/>
  <c r="A21096" i="1"/>
  <c r="A21097" i="1"/>
  <c r="A21098" i="1"/>
  <c r="A21099" i="1"/>
  <c r="A21100" i="1"/>
  <c r="A21101" i="1"/>
  <c r="A21102" i="1"/>
  <c r="A21103" i="1"/>
  <c r="A21104" i="1"/>
  <c r="A21105" i="1"/>
  <c r="A21106" i="1"/>
  <c r="A21107" i="1"/>
  <c r="A21108" i="1"/>
  <c r="A21109" i="1"/>
  <c r="A21110" i="1"/>
  <c r="A21111" i="1"/>
  <c r="A21112" i="1"/>
  <c r="A21113" i="1"/>
  <c r="A21114" i="1"/>
  <c r="A21115" i="1"/>
  <c r="A21116" i="1"/>
  <c r="A21117" i="1"/>
  <c r="A21118" i="1"/>
  <c r="A21119" i="1"/>
  <c r="A21120" i="1"/>
  <c r="A21121" i="1"/>
  <c r="A21122" i="1"/>
  <c r="A21123" i="1"/>
  <c r="A21124" i="1"/>
  <c r="A21125" i="1"/>
  <c r="A21126" i="1"/>
  <c r="A21127" i="1"/>
  <c r="A21128" i="1"/>
  <c r="A21129" i="1"/>
  <c r="A21130" i="1"/>
  <c r="A21131" i="1"/>
  <c r="A21132" i="1"/>
  <c r="A21133" i="1"/>
  <c r="A21134" i="1"/>
  <c r="A21135" i="1"/>
  <c r="A21136" i="1"/>
  <c r="A21137" i="1"/>
  <c r="A21138" i="1"/>
  <c r="A21139" i="1"/>
  <c r="A21140" i="1"/>
  <c r="A21141" i="1"/>
  <c r="A21142" i="1"/>
  <c r="A21143" i="1"/>
  <c r="A21144" i="1"/>
  <c r="A21145" i="1"/>
  <c r="A21146" i="1"/>
  <c r="A21147" i="1"/>
  <c r="A21148" i="1"/>
  <c r="A21149" i="1"/>
  <c r="A21150" i="1"/>
  <c r="A21151" i="1"/>
  <c r="A21152" i="1"/>
  <c r="A21153" i="1"/>
  <c r="A21154" i="1"/>
  <c r="A21155" i="1"/>
  <c r="A21156" i="1"/>
  <c r="A21157" i="1"/>
  <c r="A21158" i="1"/>
  <c r="A21159" i="1"/>
  <c r="A21160" i="1"/>
  <c r="A21161" i="1"/>
  <c r="A21162" i="1"/>
  <c r="A21163" i="1"/>
  <c r="A21164" i="1"/>
  <c r="A21165" i="1"/>
  <c r="A21166" i="1"/>
  <c r="A21167" i="1"/>
  <c r="A21168" i="1"/>
  <c r="A21169" i="1"/>
  <c r="A21170" i="1"/>
  <c r="A21171" i="1"/>
  <c r="A21172" i="1"/>
  <c r="A21173" i="1"/>
  <c r="A21174" i="1"/>
  <c r="A21175" i="1"/>
  <c r="A21176" i="1"/>
  <c r="A21177" i="1"/>
  <c r="A21178" i="1"/>
  <c r="A21179" i="1"/>
  <c r="A21180" i="1"/>
  <c r="A21181" i="1"/>
  <c r="A21182" i="1"/>
  <c r="A21183" i="1"/>
  <c r="A21184" i="1"/>
  <c r="A21185" i="1"/>
  <c r="A21186" i="1"/>
  <c r="A21187" i="1"/>
  <c r="A21188" i="1"/>
  <c r="A21189" i="1"/>
  <c r="A21190" i="1"/>
  <c r="A21191" i="1"/>
  <c r="A21192" i="1"/>
  <c r="A21193" i="1"/>
  <c r="A21194" i="1"/>
  <c r="A21195" i="1"/>
  <c r="A21196" i="1"/>
  <c r="A21197" i="1"/>
  <c r="A21198" i="1"/>
  <c r="A21199" i="1"/>
  <c r="A21200" i="1"/>
  <c r="A21201" i="1"/>
  <c r="A21202" i="1"/>
  <c r="A21203" i="1"/>
  <c r="A21204" i="1"/>
  <c r="A21205" i="1"/>
  <c r="A21206" i="1"/>
  <c r="A21207" i="1"/>
  <c r="A21208" i="1"/>
  <c r="A21209" i="1"/>
  <c r="A21210" i="1"/>
  <c r="A21211" i="1"/>
  <c r="A21212" i="1"/>
  <c r="A21213" i="1"/>
  <c r="A21214" i="1"/>
  <c r="A21215" i="1"/>
  <c r="A21216" i="1"/>
  <c r="A21217" i="1"/>
  <c r="A21218" i="1"/>
  <c r="A21219" i="1"/>
  <c r="A21220" i="1"/>
  <c r="A21221" i="1"/>
  <c r="A21222" i="1"/>
  <c r="A21223" i="1"/>
  <c r="A21224" i="1"/>
  <c r="A21225" i="1"/>
  <c r="A21226" i="1"/>
  <c r="A21227" i="1"/>
  <c r="A21228" i="1"/>
  <c r="A21229" i="1"/>
  <c r="A21230" i="1"/>
  <c r="A21231" i="1"/>
  <c r="A21232" i="1"/>
  <c r="A21233" i="1"/>
  <c r="A21234" i="1"/>
  <c r="A21235" i="1"/>
  <c r="A21236" i="1"/>
  <c r="A21237" i="1"/>
  <c r="A21238" i="1"/>
  <c r="A21239" i="1"/>
  <c r="A21240" i="1"/>
  <c r="A21241" i="1"/>
  <c r="A21242" i="1"/>
  <c r="A21243" i="1"/>
  <c r="A21244" i="1"/>
  <c r="A21245" i="1"/>
  <c r="A21246" i="1"/>
  <c r="A21247" i="1"/>
  <c r="A21248" i="1"/>
  <c r="A21249" i="1"/>
  <c r="A21250" i="1"/>
  <c r="A21251" i="1"/>
  <c r="A21252" i="1"/>
  <c r="A21253" i="1"/>
  <c r="A21254" i="1"/>
  <c r="A21255" i="1"/>
  <c r="A21256" i="1"/>
  <c r="A21257" i="1"/>
  <c r="A21258" i="1"/>
  <c r="A21259" i="1"/>
  <c r="A21260" i="1"/>
  <c r="A21261" i="1"/>
  <c r="A21262" i="1"/>
  <c r="A21263" i="1"/>
  <c r="A21264" i="1"/>
  <c r="A21265" i="1"/>
  <c r="A21266" i="1"/>
  <c r="A21267" i="1"/>
  <c r="A21268" i="1"/>
  <c r="A21269" i="1"/>
  <c r="A21270" i="1"/>
  <c r="A21271" i="1"/>
  <c r="A21272" i="1"/>
  <c r="A21273" i="1"/>
  <c r="A21274" i="1"/>
  <c r="A21275" i="1"/>
  <c r="A21276" i="1"/>
  <c r="A21277" i="1"/>
  <c r="A21278" i="1"/>
  <c r="A21279" i="1"/>
  <c r="A21280" i="1"/>
  <c r="A21281" i="1"/>
  <c r="A21282" i="1"/>
  <c r="A21283" i="1"/>
  <c r="A21284" i="1"/>
  <c r="A21285" i="1"/>
  <c r="A21286" i="1"/>
  <c r="A21287" i="1"/>
  <c r="A21288" i="1"/>
  <c r="A21289" i="1"/>
  <c r="A21290" i="1"/>
  <c r="A21291" i="1"/>
  <c r="A21292" i="1"/>
  <c r="A21293" i="1"/>
  <c r="A21294" i="1"/>
  <c r="A21295" i="1"/>
  <c r="A21296" i="1"/>
  <c r="A21297" i="1"/>
  <c r="A21298" i="1"/>
  <c r="A21299" i="1"/>
  <c r="A21300" i="1"/>
  <c r="A21301" i="1"/>
  <c r="A21302" i="1"/>
  <c r="A21303" i="1"/>
  <c r="A21304" i="1"/>
  <c r="A21305" i="1"/>
  <c r="A21306" i="1"/>
  <c r="A21307" i="1"/>
  <c r="A21308" i="1"/>
  <c r="A21309" i="1"/>
  <c r="A21310" i="1"/>
  <c r="A21311" i="1"/>
  <c r="A21312" i="1"/>
  <c r="A21313" i="1"/>
  <c r="A21314" i="1"/>
  <c r="A21315" i="1"/>
  <c r="A21316" i="1"/>
  <c r="A21317" i="1"/>
  <c r="A21318" i="1"/>
  <c r="A21319" i="1"/>
  <c r="A21320" i="1"/>
  <c r="A21321" i="1"/>
  <c r="A21322" i="1"/>
  <c r="A21323" i="1"/>
  <c r="A21324" i="1"/>
  <c r="A21325" i="1"/>
  <c r="A21326" i="1"/>
  <c r="A21327" i="1"/>
  <c r="A21328" i="1"/>
  <c r="A21329" i="1"/>
  <c r="A21330" i="1"/>
  <c r="A21331" i="1"/>
  <c r="A21332" i="1"/>
  <c r="A21333" i="1"/>
  <c r="A21334" i="1"/>
  <c r="A21335" i="1"/>
  <c r="A21336" i="1"/>
  <c r="A21337" i="1"/>
  <c r="A21338" i="1"/>
  <c r="A21339" i="1"/>
  <c r="A21340" i="1"/>
  <c r="A21341" i="1"/>
  <c r="A21342" i="1"/>
  <c r="A21343" i="1"/>
  <c r="A21344" i="1"/>
  <c r="A21345" i="1"/>
  <c r="A21346" i="1"/>
  <c r="A21347" i="1"/>
  <c r="A21348" i="1"/>
  <c r="A21349" i="1"/>
  <c r="A21350" i="1"/>
  <c r="A21351" i="1"/>
  <c r="A21352" i="1"/>
  <c r="A21353" i="1"/>
  <c r="A21354" i="1"/>
  <c r="A21355" i="1"/>
  <c r="A21356" i="1"/>
  <c r="A21357" i="1"/>
  <c r="A21358" i="1"/>
  <c r="A21359" i="1"/>
  <c r="A21360" i="1"/>
  <c r="A21361" i="1"/>
  <c r="A21362" i="1"/>
  <c r="A21363" i="1"/>
  <c r="A21364" i="1"/>
  <c r="A21365" i="1"/>
  <c r="A21366" i="1"/>
  <c r="A21367" i="1"/>
  <c r="A21368" i="1"/>
  <c r="A21369" i="1"/>
  <c r="A21370" i="1"/>
  <c r="A21371" i="1"/>
  <c r="A21372" i="1"/>
  <c r="A21373" i="1"/>
  <c r="A21374" i="1"/>
  <c r="A21375" i="1"/>
  <c r="A21376" i="1"/>
  <c r="A21377" i="1"/>
  <c r="A21378" i="1"/>
  <c r="A21379" i="1"/>
  <c r="A21380" i="1"/>
  <c r="A21381" i="1"/>
  <c r="A21382" i="1"/>
  <c r="A21383" i="1"/>
  <c r="A21384" i="1"/>
  <c r="A21385" i="1"/>
  <c r="A21386" i="1"/>
  <c r="A21387" i="1"/>
  <c r="A21388" i="1"/>
  <c r="A21389" i="1"/>
  <c r="A21390" i="1"/>
  <c r="A21391" i="1"/>
  <c r="A21392" i="1"/>
  <c r="A21393" i="1"/>
  <c r="A21394" i="1"/>
  <c r="A21395" i="1"/>
  <c r="A21396" i="1"/>
  <c r="A21397" i="1"/>
  <c r="A21398" i="1"/>
  <c r="A21399" i="1"/>
  <c r="A21400" i="1"/>
  <c r="A21401" i="1"/>
  <c r="A21402" i="1"/>
  <c r="A21403" i="1"/>
  <c r="A21404" i="1"/>
  <c r="A21405" i="1"/>
  <c r="A21406" i="1"/>
  <c r="A21407" i="1"/>
  <c r="A21408" i="1"/>
  <c r="A21409" i="1"/>
  <c r="A21410" i="1"/>
  <c r="A21411" i="1"/>
  <c r="A21412" i="1"/>
  <c r="A21413" i="1"/>
  <c r="A21414" i="1"/>
  <c r="A21415" i="1"/>
  <c r="A21416" i="1"/>
  <c r="A21417" i="1"/>
  <c r="A21418" i="1"/>
  <c r="A21419" i="1"/>
  <c r="A21420" i="1"/>
  <c r="A21421" i="1"/>
  <c r="A21422" i="1"/>
  <c r="A21423" i="1"/>
  <c r="A21424" i="1"/>
  <c r="A21425" i="1"/>
  <c r="A21426" i="1"/>
  <c r="A21427" i="1"/>
  <c r="A21428" i="1"/>
  <c r="A21429" i="1"/>
  <c r="A21430" i="1"/>
  <c r="A21431" i="1"/>
  <c r="A21432" i="1"/>
  <c r="A21433" i="1"/>
  <c r="A21434" i="1"/>
  <c r="A21435" i="1"/>
  <c r="A21436" i="1"/>
  <c r="A21437" i="1"/>
  <c r="A21438" i="1"/>
  <c r="A21439" i="1"/>
  <c r="A21440" i="1"/>
  <c r="A21441" i="1"/>
  <c r="A21442" i="1"/>
  <c r="A21443" i="1"/>
  <c r="A21444" i="1"/>
  <c r="A21445" i="1"/>
  <c r="A21446" i="1"/>
  <c r="A21447" i="1"/>
  <c r="A21448" i="1"/>
  <c r="A21449" i="1"/>
  <c r="A21450" i="1"/>
  <c r="A21451" i="1"/>
  <c r="A21452" i="1"/>
  <c r="A21453" i="1"/>
  <c r="A21454" i="1"/>
  <c r="A21455" i="1"/>
  <c r="A21456" i="1"/>
  <c r="A21457" i="1"/>
  <c r="A21458" i="1"/>
  <c r="A21459" i="1"/>
  <c r="A21460" i="1"/>
  <c r="A21461" i="1"/>
  <c r="A21462" i="1"/>
  <c r="A21463" i="1"/>
  <c r="A21464" i="1"/>
  <c r="A21465" i="1"/>
  <c r="A21466" i="1"/>
  <c r="A21467" i="1"/>
  <c r="A21468" i="1"/>
  <c r="A21469" i="1"/>
  <c r="A21470" i="1"/>
  <c r="A21471" i="1"/>
  <c r="A21472" i="1"/>
  <c r="A21473" i="1"/>
  <c r="A21474" i="1"/>
  <c r="A21475" i="1"/>
  <c r="A21476" i="1"/>
  <c r="A21477" i="1"/>
  <c r="A21478" i="1"/>
  <c r="A21479" i="1"/>
  <c r="A21480" i="1"/>
  <c r="A21481" i="1"/>
  <c r="A21482" i="1"/>
  <c r="A21483" i="1"/>
  <c r="A21484" i="1"/>
  <c r="A21485" i="1"/>
  <c r="A21486" i="1"/>
  <c r="A21487" i="1"/>
  <c r="A21488" i="1"/>
  <c r="A21489" i="1"/>
  <c r="A21490" i="1"/>
  <c r="A21491" i="1"/>
  <c r="A21492" i="1"/>
  <c r="A21493" i="1"/>
  <c r="A21494" i="1"/>
  <c r="A21495" i="1"/>
  <c r="A21496" i="1"/>
  <c r="A21497" i="1"/>
  <c r="A21498" i="1"/>
  <c r="A21499" i="1"/>
  <c r="A21500" i="1"/>
  <c r="A21501" i="1"/>
  <c r="A21502" i="1"/>
  <c r="A21503" i="1"/>
  <c r="A21504" i="1"/>
  <c r="A21505" i="1"/>
  <c r="A21506" i="1"/>
  <c r="A21507" i="1"/>
  <c r="A21508" i="1"/>
  <c r="A21509" i="1"/>
  <c r="A21510" i="1"/>
  <c r="A21511" i="1"/>
  <c r="A21512" i="1"/>
  <c r="A21513" i="1"/>
  <c r="A21514" i="1"/>
  <c r="A21515" i="1"/>
  <c r="A21516" i="1"/>
  <c r="A21517" i="1"/>
  <c r="A21518" i="1"/>
  <c r="A21519" i="1"/>
  <c r="A21520" i="1"/>
  <c r="A21521" i="1"/>
  <c r="A21522" i="1"/>
  <c r="A21523" i="1"/>
  <c r="A21524" i="1"/>
  <c r="A21525" i="1"/>
  <c r="A21526" i="1"/>
  <c r="A21527" i="1"/>
  <c r="A21528" i="1"/>
  <c r="A21529" i="1"/>
  <c r="A21530" i="1"/>
  <c r="A21531" i="1"/>
  <c r="A21532" i="1"/>
  <c r="A21533" i="1"/>
  <c r="A21534" i="1"/>
  <c r="A21535" i="1"/>
  <c r="A21536" i="1"/>
  <c r="A21537" i="1"/>
  <c r="A21538" i="1"/>
  <c r="A21539" i="1"/>
  <c r="A21540" i="1"/>
  <c r="A21541" i="1"/>
  <c r="A21542" i="1"/>
  <c r="A21543" i="1"/>
  <c r="A21544" i="1"/>
  <c r="A21545" i="1"/>
  <c r="A21546" i="1"/>
  <c r="A21547" i="1"/>
  <c r="A21548" i="1"/>
  <c r="A21549" i="1"/>
  <c r="A21550" i="1"/>
  <c r="A21551" i="1"/>
  <c r="A21552" i="1"/>
  <c r="A21553" i="1"/>
  <c r="A21554" i="1"/>
  <c r="A21555" i="1"/>
  <c r="A21556" i="1"/>
  <c r="A21557" i="1"/>
  <c r="A21558" i="1"/>
  <c r="A21559" i="1"/>
  <c r="A21560" i="1"/>
  <c r="A21561" i="1"/>
  <c r="A21562" i="1"/>
  <c r="A21563" i="1"/>
  <c r="A21564" i="1"/>
  <c r="A21565" i="1"/>
  <c r="A21566" i="1"/>
  <c r="A21567" i="1"/>
  <c r="A21568" i="1"/>
  <c r="A21569" i="1"/>
  <c r="A21570" i="1"/>
  <c r="A21571" i="1"/>
  <c r="A21572" i="1"/>
  <c r="A21573" i="1"/>
  <c r="A21574" i="1"/>
  <c r="A21575" i="1"/>
  <c r="A21576" i="1"/>
  <c r="A21577" i="1"/>
  <c r="A21578" i="1"/>
  <c r="A21579" i="1"/>
  <c r="A21580" i="1"/>
  <c r="A21581" i="1"/>
  <c r="A21582" i="1"/>
  <c r="A21583" i="1"/>
  <c r="A21584" i="1"/>
  <c r="A21585" i="1"/>
  <c r="A21586" i="1"/>
  <c r="A21587" i="1"/>
  <c r="A21588" i="1"/>
  <c r="A21589" i="1"/>
  <c r="A21590" i="1"/>
  <c r="A21591" i="1"/>
  <c r="A21592" i="1"/>
  <c r="A21593" i="1"/>
  <c r="A21594" i="1"/>
  <c r="A21595" i="1"/>
  <c r="A21596" i="1"/>
  <c r="A21597" i="1"/>
  <c r="A21598" i="1"/>
  <c r="A21599" i="1"/>
  <c r="A21600" i="1"/>
  <c r="A21601" i="1"/>
  <c r="A21602" i="1"/>
  <c r="A21603" i="1"/>
  <c r="A21604" i="1"/>
  <c r="A21605" i="1"/>
  <c r="A21606" i="1"/>
  <c r="A21607" i="1"/>
  <c r="A21608" i="1"/>
  <c r="A21609" i="1"/>
  <c r="A21610" i="1"/>
  <c r="A21611" i="1"/>
  <c r="A21612" i="1"/>
  <c r="A21613" i="1"/>
  <c r="A21614" i="1"/>
  <c r="A21615" i="1"/>
  <c r="A21616" i="1"/>
  <c r="A21617" i="1"/>
  <c r="A21618" i="1"/>
  <c r="A21619" i="1"/>
  <c r="A21620" i="1"/>
  <c r="A21621" i="1"/>
  <c r="A21622" i="1"/>
  <c r="A21623" i="1"/>
  <c r="A21624" i="1"/>
  <c r="A21625" i="1"/>
  <c r="A21626" i="1"/>
  <c r="A21627" i="1"/>
  <c r="A21628" i="1"/>
  <c r="A21629" i="1"/>
  <c r="A21630" i="1"/>
  <c r="A21631" i="1"/>
  <c r="A21632" i="1"/>
  <c r="A21633" i="1"/>
  <c r="A21634" i="1"/>
  <c r="A21635" i="1"/>
  <c r="A21636" i="1"/>
  <c r="A21637" i="1"/>
  <c r="A21638" i="1"/>
  <c r="A21639" i="1"/>
  <c r="A21640" i="1"/>
  <c r="A21641" i="1"/>
  <c r="A21642" i="1"/>
  <c r="A21643" i="1"/>
  <c r="A21644" i="1"/>
  <c r="A21645" i="1"/>
  <c r="A21646" i="1"/>
  <c r="A21647" i="1"/>
  <c r="A21648" i="1"/>
  <c r="A21649" i="1"/>
  <c r="A21650" i="1"/>
  <c r="A21651" i="1"/>
  <c r="A21652" i="1"/>
  <c r="A21653" i="1"/>
  <c r="A21654" i="1"/>
  <c r="A21655" i="1"/>
  <c r="A21656" i="1"/>
  <c r="A21657" i="1"/>
  <c r="A21658" i="1"/>
  <c r="A21659" i="1"/>
  <c r="A21660" i="1"/>
  <c r="A21661" i="1"/>
  <c r="A21662" i="1"/>
  <c r="A21663" i="1"/>
  <c r="A21664" i="1"/>
  <c r="A21665" i="1"/>
  <c r="A21666" i="1"/>
  <c r="A21667" i="1"/>
  <c r="A21668" i="1"/>
  <c r="A21669" i="1"/>
  <c r="A21670" i="1"/>
  <c r="A21671" i="1"/>
  <c r="A21672" i="1"/>
  <c r="A21673" i="1"/>
  <c r="A21674" i="1"/>
  <c r="A21675" i="1"/>
  <c r="A21676" i="1"/>
  <c r="A21677" i="1"/>
  <c r="A21678" i="1"/>
  <c r="A21679" i="1"/>
  <c r="A21680" i="1"/>
  <c r="A21681" i="1"/>
  <c r="A21682" i="1"/>
  <c r="A21683" i="1"/>
  <c r="A21684" i="1"/>
  <c r="A21685" i="1"/>
  <c r="A21686" i="1"/>
  <c r="A21687" i="1"/>
  <c r="A21688" i="1"/>
  <c r="A21689" i="1"/>
  <c r="A21690" i="1"/>
  <c r="A21691" i="1"/>
  <c r="A21692" i="1"/>
  <c r="A21693" i="1"/>
  <c r="A21694" i="1"/>
  <c r="A21695" i="1"/>
  <c r="A21696" i="1"/>
  <c r="A21697" i="1"/>
  <c r="A21698" i="1"/>
  <c r="A21699" i="1"/>
  <c r="A21700" i="1"/>
  <c r="A21701" i="1"/>
  <c r="A21702" i="1"/>
  <c r="A21703" i="1"/>
  <c r="A21704" i="1"/>
  <c r="A21705" i="1"/>
  <c r="A21706" i="1"/>
  <c r="A21707" i="1"/>
  <c r="A21708" i="1"/>
  <c r="A21709" i="1"/>
  <c r="A21710" i="1"/>
  <c r="A21711" i="1"/>
  <c r="A21712" i="1"/>
  <c r="A21713" i="1"/>
  <c r="A21714" i="1"/>
  <c r="A21715" i="1"/>
  <c r="A21716" i="1"/>
  <c r="A21717" i="1"/>
  <c r="A21718" i="1"/>
  <c r="A21719" i="1"/>
  <c r="A21720" i="1"/>
  <c r="A21721" i="1"/>
  <c r="A21722" i="1"/>
  <c r="A21723" i="1"/>
  <c r="A21724" i="1"/>
  <c r="A21725" i="1"/>
  <c r="A21726" i="1"/>
  <c r="A21727" i="1"/>
  <c r="A21728" i="1"/>
  <c r="A21729" i="1"/>
  <c r="A21730" i="1"/>
  <c r="A21731" i="1"/>
  <c r="A21732" i="1"/>
  <c r="A21733" i="1"/>
  <c r="A21734" i="1"/>
  <c r="A21735" i="1"/>
  <c r="A21736" i="1"/>
  <c r="A21737" i="1"/>
  <c r="A21738" i="1"/>
  <c r="A21739" i="1"/>
  <c r="A21740" i="1"/>
  <c r="A21741" i="1"/>
  <c r="A21742" i="1"/>
  <c r="A21743" i="1"/>
  <c r="A21744" i="1"/>
  <c r="A21745" i="1"/>
  <c r="A21746" i="1"/>
  <c r="A21747" i="1"/>
  <c r="A21748" i="1"/>
  <c r="A21749" i="1"/>
  <c r="A21750" i="1"/>
  <c r="A21751" i="1"/>
  <c r="A21752" i="1"/>
  <c r="A21753" i="1"/>
  <c r="A21754" i="1"/>
  <c r="A21755" i="1"/>
  <c r="A21756" i="1"/>
  <c r="A21757" i="1"/>
  <c r="A21758" i="1"/>
  <c r="A21759" i="1"/>
  <c r="A21760" i="1"/>
  <c r="A21761" i="1"/>
  <c r="A21762" i="1"/>
  <c r="A21763" i="1"/>
  <c r="A21764" i="1"/>
  <c r="A21765" i="1"/>
  <c r="A21766" i="1"/>
  <c r="A21767" i="1"/>
  <c r="A21768" i="1"/>
  <c r="A21769" i="1"/>
  <c r="A21770" i="1"/>
  <c r="A21771" i="1"/>
  <c r="A21772" i="1"/>
  <c r="A21773" i="1"/>
  <c r="A21774" i="1"/>
  <c r="A21775" i="1"/>
  <c r="A21776" i="1"/>
  <c r="A21777" i="1"/>
  <c r="A21778" i="1"/>
  <c r="A21779" i="1"/>
  <c r="A21780" i="1"/>
  <c r="A21781" i="1"/>
  <c r="A21782" i="1"/>
  <c r="A21783" i="1"/>
  <c r="A21784" i="1"/>
  <c r="A21785" i="1"/>
  <c r="A21786" i="1"/>
  <c r="A21787" i="1"/>
  <c r="A21788" i="1"/>
  <c r="A21789" i="1"/>
  <c r="A21790" i="1"/>
  <c r="A21791" i="1"/>
  <c r="A21792" i="1"/>
  <c r="A21793" i="1"/>
  <c r="A21794" i="1"/>
  <c r="A21795" i="1"/>
  <c r="A21796" i="1"/>
  <c r="A21797" i="1"/>
  <c r="A21798" i="1"/>
  <c r="A21799" i="1"/>
  <c r="A21800" i="1"/>
  <c r="A21801" i="1"/>
  <c r="A21802" i="1"/>
  <c r="A21803" i="1"/>
  <c r="A21804" i="1"/>
  <c r="A21805" i="1"/>
  <c r="A21806" i="1"/>
  <c r="A21807" i="1"/>
  <c r="A21808" i="1"/>
  <c r="A21809" i="1"/>
  <c r="A21810" i="1"/>
  <c r="A21811" i="1"/>
  <c r="A21812" i="1"/>
  <c r="A21813" i="1"/>
  <c r="A21814" i="1"/>
  <c r="A21815" i="1"/>
  <c r="A21816" i="1"/>
  <c r="A21817" i="1"/>
  <c r="A21818" i="1"/>
  <c r="A21819" i="1"/>
  <c r="A21820" i="1"/>
  <c r="A21821" i="1"/>
  <c r="A21822" i="1"/>
  <c r="A21823" i="1"/>
  <c r="A21824" i="1"/>
  <c r="A21825" i="1"/>
  <c r="A21826" i="1"/>
  <c r="A21827" i="1"/>
  <c r="A21828" i="1"/>
  <c r="A21829" i="1"/>
  <c r="A21830" i="1"/>
  <c r="A21831" i="1"/>
  <c r="A21832" i="1"/>
  <c r="A21833" i="1"/>
  <c r="A21834" i="1"/>
  <c r="A21835" i="1"/>
  <c r="A21836" i="1"/>
  <c r="A21837" i="1"/>
  <c r="A21838" i="1"/>
  <c r="A21839" i="1"/>
  <c r="A21840" i="1"/>
  <c r="A21841" i="1"/>
  <c r="A21842" i="1"/>
  <c r="A21843" i="1"/>
  <c r="A21844" i="1"/>
  <c r="A21845" i="1"/>
  <c r="A21846" i="1"/>
  <c r="A21847" i="1"/>
  <c r="A21848" i="1"/>
  <c r="A21849" i="1"/>
  <c r="A21850" i="1"/>
  <c r="A21851" i="1"/>
  <c r="A21852" i="1"/>
  <c r="A21853" i="1"/>
  <c r="A21854" i="1"/>
  <c r="A21855" i="1"/>
  <c r="A21856" i="1"/>
  <c r="A21857" i="1"/>
  <c r="A21858" i="1"/>
  <c r="A21859" i="1"/>
  <c r="A21860" i="1"/>
  <c r="A21861" i="1"/>
  <c r="A21862" i="1"/>
  <c r="A21863" i="1"/>
  <c r="A21864" i="1"/>
  <c r="A21865" i="1"/>
  <c r="A21866" i="1"/>
  <c r="A21867" i="1"/>
  <c r="A21868" i="1"/>
  <c r="A21869" i="1"/>
  <c r="A21870" i="1"/>
  <c r="A21871" i="1"/>
  <c r="A21872" i="1"/>
  <c r="A21873" i="1"/>
  <c r="A21874" i="1"/>
  <c r="A21875" i="1"/>
  <c r="A21876" i="1"/>
  <c r="A21877" i="1"/>
  <c r="A21878" i="1"/>
  <c r="A21879" i="1"/>
  <c r="A21880" i="1"/>
  <c r="A21881" i="1"/>
  <c r="A21882" i="1"/>
  <c r="A21883" i="1"/>
  <c r="A21884" i="1"/>
  <c r="A21885" i="1"/>
  <c r="A21886" i="1"/>
  <c r="A21887" i="1"/>
  <c r="A21888" i="1"/>
  <c r="A21889" i="1"/>
  <c r="A21890" i="1"/>
  <c r="A21891" i="1"/>
  <c r="A21892" i="1"/>
  <c r="A21893" i="1"/>
  <c r="A21894" i="1"/>
  <c r="A21895" i="1"/>
  <c r="A21896" i="1"/>
  <c r="A21897" i="1"/>
  <c r="A21898" i="1"/>
  <c r="A21899" i="1"/>
  <c r="A21900" i="1"/>
  <c r="A21901" i="1"/>
  <c r="A21902" i="1"/>
  <c r="A21903" i="1"/>
  <c r="A21904" i="1"/>
  <c r="A21905" i="1"/>
  <c r="A21906" i="1"/>
  <c r="A21907" i="1"/>
  <c r="A21908" i="1"/>
  <c r="A21909" i="1"/>
  <c r="A21910" i="1"/>
  <c r="A21911" i="1"/>
  <c r="A21912" i="1"/>
  <c r="A21913" i="1"/>
  <c r="A21914" i="1"/>
  <c r="A21915" i="1"/>
  <c r="A21916" i="1"/>
  <c r="A21917" i="1"/>
  <c r="A21918" i="1"/>
  <c r="A21919" i="1"/>
  <c r="A21920" i="1"/>
  <c r="A21921" i="1"/>
  <c r="A21922" i="1"/>
  <c r="A21923" i="1"/>
  <c r="A21924" i="1"/>
  <c r="A21925" i="1"/>
  <c r="A21926" i="1"/>
  <c r="A21927" i="1"/>
  <c r="A21928" i="1"/>
  <c r="A21929" i="1"/>
  <c r="A21930" i="1"/>
  <c r="A21931" i="1"/>
  <c r="A21932" i="1"/>
  <c r="A21933" i="1"/>
  <c r="A21934" i="1"/>
  <c r="A21935" i="1"/>
  <c r="A21936" i="1"/>
  <c r="A21937" i="1"/>
  <c r="A21938" i="1"/>
  <c r="A21939" i="1"/>
  <c r="A21940" i="1"/>
  <c r="A21941" i="1"/>
  <c r="A21942" i="1"/>
  <c r="A21943" i="1"/>
  <c r="A21944" i="1"/>
  <c r="A21945" i="1"/>
  <c r="A21946" i="1"/>
  <c r="A21947" i="1"/>
  <c r="A21948" i="1"/>
  <c r="A21949" i="1"/>
  <c r="A21950" i="1"/>
  <c r="A21951" i="1"/>
  <c r="A21952" i="1"/>
  <c r="A21953" i="1"/>
  <c r="A21954" i="1"/>
  <c r="A21955" i="1"/>
  <c r="A21956" i="1"/>
  <c r="A21957" i="1"/>
  <c r="A21958" i="1"/>
  <c r="A21959" i="1"/>
  <c r="A21960" i="1"/>
  <c r="A21961" i="1"/>
  <c r="A21962" i="1"/>
  <c r="A21963" i="1"/>
  <c r="A21964" i="1"/>
  <c r="A21965" i="1"/>
  <c r="A21966" i="1"/>
  <c r="A21967" i="1"/>
  <c r="A21968" i="1"/>
  <c r="A21969" i="1"/>
  <c r="A21970" i="1"/>
  <c r="A21971" i="1"/>
  <c r="A21972" i="1"/>
  <c r="A21973" i="1"/>
  <c r="A21974" i="1"/>
  <c r="A21975" i="1"/>
  <c r="A21976" i="1"/>
  <c r="A21977" i="1"/>
  <c r="A21978" i="1"/>
  <c r="A21979" i="1"/>
  <c r="A21980" i="1"/>
  <c r="A21981" i="1"/>
  <c r="A21982" i="1"/>
  <c r="A21983" i="1"/>
  <c r="A21984" i="1"/>
  <c r="A21985" i="1"/>
  <c r="A21986" i="1"/>
  <c r="A21987" i="1"/>
  <c r="A21988" i="1"/>
  <c r="A21989" i="1"/>
  <c r="A21990" i="1"/>
  <c r="A21991" i="1"/>
  <c r="A21992" i="1"/>
  <c r="A21993" i="1"/>
  <c r="A21994" i="1"/>
  <c r="A21995" i="1"/>
  <c r="A21996" i="1"/>
  <c r="A21997" i="1"/>
  <c r="A21998" i="1"/>
  <c r="A21999" i="1"/>
  <c r="A22000" i="1"/>
  <c r="A22001" i="1"/>
  <c r="A22002" i="1"/>
  <c r="A22003" i="1"/>
  <c r="A22004" i="1"/>
  <c r="A22005" i="1"/>
  <c r="A22006" i="1"/>
  <c r="A22007" i="1"/>
  <c r="A22008" i="1"/>
  <c r="A22009" i="1"/>
  <c r="A22010" i="1"/>
  <c r="A22011" i="1"/>
  <c r="A22012" i="1"/>
  <c r="A22013" i="1"/>
  <c r="A22014" i="1"/>
  <c r="A22015" i="1"/>
  <c r="A22016" i="1"/>
  <c r="A22017" i="1"/>
  <c r="A22018" i="1"/>
  <c r="A22019" i="1"/>
  <c r="A22020" i="1"/>
  <c r="A22021" i="1"/>
  <c r="A22022" i="1"/>
  <c r="A22023" i="1"/>
  <c r="A22024" i="1"/>
  <c r="A22025" i="1"/>
  <c r="A22026" i="1"/>
  <c r="A22027" i="1"/>
  <c r="A22028" i="1"/>
  <c r="A22029" i="1"/>
  <c r="A22030" i="1"/>
  <c r="A22031" i="1"/>
  <c r="A22032" i="1"/>
  <c r="A22033" i="1"/>
  <c r="A22034" i="1"/>
  <c r="A22035" i="1"/>
  <c r="A22036" i="1"/>
  <c r="A22037" i="1"/>
  <c r="A22038" i="1"/>
  <c r="A22039" i="1"/>
  <c r="A22040" i="1"/>
  <c r="A22041" i="1"/>
  <c r="A22042" i="1"/>
  <c r="A22043" i="1"/>
  <c r="A22044" i="1"/>
  <c r="A22045" i="1"/>
  <c r="A22046" i="1"/>
  <c r="A22047" i="1"/>
  <c r="A22048" i="1"/>
  <c r="A22049" i="1"/>
  <c r="A22050" i="1"/>
  <c r="A22051" i="1"/>
  <c r="A22052" i="1"/>
  <c r="A22053" i="1"/>
  <c r="A22054" i="1"/>
  <c r="A22055" i="1"/>
  <c r="A22056" i="1"/>
  <c r="A22057" i="1"/>
  <c r="A22058" i="1"/>
  <c r="A22059" i="1"/>
  <c r="A22060" i="1"/>
  <c r="A22061" i="1"/>
  <c r="A22062" i="1"/>
  <c r="A22063" i="1"/>
  <c r="A22064" i="1"/>
  <c r="A22065" i="1"/>
  <c r="A22066" i="1"/>
  <c r="A22067" i="1"/>
  <c r="A22068" i="1"/>
  <c r="A22069" i="1"/>
  <c r="A22070" i="1"/>
  <c r="A22071" i="1"/>
  <c r="A22072" i="1"/>
  <c r="A22073" i="1"/>
  <c r="A22074" i="1"/>
  <c r="A22075" i="1"/>
  <c r="A22076" i="1"/>
  <c r="A22077" i="1"/>
  <c r="A22078" i="1"/>
  <c r="A22079" i="1"/>
  <c r="A22080" i="1"/>
  <c r="A22081" i="1"/>
  <c r="A22082" i="1"/>
  <c r="A22083" i="1"/>
  <c r="A22084" i="1"/>
  <c r="A22085" i="1"/>
  <c r="A22086" i="1"/>
  <c r="A22087" i="1"/>
  <c r="A22088" i="1"/>
  <c r="A22089" i="1"/>
  <c r="A22090" i="1"/>
  <c r="A22091" i="1"/>
  <c r="A22092" i="1"/>
  <c r="A22093" i="1"/>
  <c r="A22094" i="1"/>
  <c r="A22095" i="1"/>
  <c r="A22096" i="1"/>
  <c r="A22097" i="1"/>
  <c r="A22098" i="1"/>
  <c r="A22099" i="1"/>
  <c r="A22100" i="1"/>
  <c r="A22101" i="1"/>
  <c r="A22102" i="1"/>
  <c r="A22103" i="1"/>
  <c r="A22104" i="1"/>
  <c r="A22105" i="1"/>
  <c r="A22106" i="1"/>
  <c r="A22107" i="1"/>
  <c r="A22108" i="1"/>
  <c r="A22109" i="1"/>
  <c r="A22110" i="1"/>
  <c r="A22111" i="1"/>
  <c r="A22112" i="1"/>
  <c r="A22113" i="1"/>
  <c r="A22114" i="1"/>
  <c r="A22115" i="1"/>
  <c r="A22116" i="1"/>
  <c r="A22117" i="1"/>
  <c r="A22118" i="1"/>
  <c r="A22119" i="1"/>
  <c r="A22120" i="1"/>
  <c r="A22121" i="1"/>
  <c r="A22122" i="1"/>
  <c r="A22123" i="1"/>
  <c r="A22124" i="1"/>
  <c r="A22125" i="1"/>
  <c r="A22126" i="1"/>
  <c r="A22127" i="1"/>
  <c r="A22128" i="1"/>
  <c r="A22129" i="1"/>
  <c r="A22130" i="1"/>
  <c r="A22131" i="1"/>
  <c r="A22132" i="1"/>
  <c r="A22133" i="1"/>
  <c r="A22134" i="1"/>
  <c r="A22135" i="1"/>
  <c r="A22136" i="1"/>
  <c r="A22137" i="1"/>
  <c r="A22138" i="1"/>
  <c r="A22139" i="1"/>
  <c r="A22140" i="1"/>
  <c r="A22141" i="1"/>
  <c r="A22142" i="1"/>
  <c r="A22143" i="1"/>
  <c r="A22144" i="1"/>
  <c r="A22145" i="1"/>
  <c r="A22146" i="1"/>
  <c r="A22147" i="1"/>
  <c r="A22148" i="1"/>
  <c r="A22149" i="1"/>
  <c r="A22150" i="1"/>
  <c r="A22151" i="1"/>
  <c r="A22152" i="1"/>
  <c r="A22153" i="1"/>
  <c r="A22154" i="1"/>
  <c r="A22155" i="1"/>
  <c r="A22156" i="1"/>
  <c r="A22157" i="1"/>
  <c r="A22158" i="1"/>
  <c r="A22159" i="1"/>
  <c r="A22160" i="1"/>
  <c r="A22161" i="1"/>
  <c r="A22162" i="1"/>
  <c r="A22163" i="1"/>
  <c r="A22164" i="1"/>
  <c r="A22165" i="1"/>
  <c r="A22166" i="1"/>
  <c r="A22167" i="1"/>
  <c r="A22168" i="1"/>
  <c r="A22169" i="1"/>
  <c r="A22170" i="1"/>
  <c r="A22171" i="1"/>
  <c r="A22172" i="1"/>
  <c r="A22173" i="1"/>
  <c r="A22174" i="1"/>
  <c r="A22175" i="1"/>
  <c r="A22176" i="1"/>
  <c r="A22177" i="1"/>
  <c r="A22178" i="1"/>
  <c r="A22179" i="1"/>
  <c r="A22180" i="1"/>
  <c r="A22181" i="1"/>
  <c r="A22182" i="1"/>
  <c r="A22183" i="1"/>
  <c r="A22184" i="1"/>
  <c r="A22185" i="1"/>
  <c r="A22186" i="1"/>
  <c r="A22187" i="1"/>
  <c r="A22188" i="1"/>
  <c r="A22189" i="1"/>
  <c r="A22190" i="1"/>
  <c r="A22191" i="1"/>
  <c r="A22192" i="1"/>
  <c r="A22193" i="1"/>
  <c r="A22194" i="1"/>
  <c r="A22195" i="1"/>
  <c r="A22196" i="1"/>
  <c r="A22197" i="1"/>
  <c r="A22198" i="1"/>
  <c r="A22199" i="1"/>
  <c r="A22200" i="1"/>
  <c r="A22201" i="1"/>
  <c r="A22202" i="1"/>
  <c r="A22203" i="1"/>
  <c r="A22204" i="1"/>
  <c r="A22205" i="1"/>
  <c r="A22206" i="1"/>
  <c r="A22207" i="1"/>
  <c r="A22208" i="1"/>
  <c r="A22209" i="1"/>
  <c r="A22210" i="1"/>
  <c r="A22211" i="1"/>
  <c r="A22212" i="1"/>
  <c r="A22213" i="1"/>
  <c r="A22214" i="1"/>
  <c r="A22215" i="1"/>
  <c r="A22216" i="1"/>
  <c r="A22217" i="1"/>
  <c r="A22218" i="1"/>
  <c r="A22219" i="1"/>
  <c r="A22220" i="1"/>
  <c r="A22221" i="1"/>
  <c r="A22222" i="1"/>
  <c r="A22223" i="1"/>
  <c r="A22224" i="1"/>
  <c r="A22225" i="1"/>
  <c r="A22226" i="1"/>
  <c r="A22227" i="1"/>
  <c r="A22228" i="1"/>
  <c r="A22229" i="1"/>
  <c r="A22230" i="1"/>
  <c r="A22231" i="1"/>
  <c r="A22232" i="1"/>
  <c r="A22233" i="1"/>
  <c r="A22234" i="1"/>
  <c r="A22235" i="1"/>
  <c r="A22236" i="1"/>
  <c r="A22237" i="1"/>
  <c r="A22238" i="1"/>
  <c r="A22239" i="1"/>
  <c r="A22240" i="1"/>
  <c r="A22241" i="1"/>
  <c r="A22242" i="1"/>
  <c r="A22243" i="1"/>
  <c r="A22244" i="1"/>
  <c r="A22245" i="1"/>
  <c r="A22246" i="1"/>
  <c r="A22247" i="1"/>
  <c r="A22248" i="1"/>
  <c r="A22249" i="1"/>
  <c r="A22250" i="1"/>
  <c r="A22251" i="1"/>
  <c r="A22252" i="1"/>
  <c r="A22253" i="1"/>
  <c r="A22254" i="1"/>
  <c r="A22255" i="1"/>
  <c r="A22256" i="1"/>
  <c r="A22257" i="1"/>
  <c r="A22258" i="1"/>
  <c r="A22259" i="1"/>
  <c r="A22260" i="1"/>
  <c r="A22261" i="1"/>
  <c r="A22262" i="1"/>
  <c r="A22263" i="1"/>
  <c r="A22264" i="1"/>
  <c r="A22265" i="1"/>
  <c r="A22266" i="1"/>
  <c r="A22267" i="1"/>
  <c r="A22268" i="1"/>
  <c r="A22269" i="1"/>
  <c r="A22270" i="1"/>
  <c r="A22271" i="1"/>
  <c r="A22272" i="1"/>
  <c r="A22273" i="1"/>
  <c r="A22274" i="1"/>
  <c r="A22275" i="1"/>
  <c r="A22276" i="1"/>
  <c r="A22277" i="1"/>
  <c r="A22278" i="1"/>
  <c r="A22279" i="1"/>
  <c r="A22280" i="1"/>
  <c r="A22281" i="1"/>
  <c r="A22282" i="1"/>
  <c r="A22283" i="1"/>
  <c r="A22284" i="1"/>
  <c r="A22285" i="1"/>
  <c r="A22286" i="1"/>
  <c r="A22287" i="1"/>
  <c r="A22288" i="1"/>
  <c r="A22289" i="1"/>
  <c r="A22290" i="1"/>
  <c r="A22291" i="1"/>
  <c r="A22292" i="1"/>
  <c r="A22293" i="1"/>
  <c r="A22294" i="1"/>
  <c r="A22295" i="1"/>
  <c r="A22296" i="1"/>
  <c r="A22297" i="1"/>
  <c r="A22298" i="1"/>
  <c r="A22299" i="1"/>
  <c r="A22300" i="1"/>
  <c r="A22301" i="1"/>
  <c r="A22302" i="1"/>
  <c r="A22303" i="1"/>
  <c r="A22304" i="1"/>
  <c r="A22305" i="1"/>
  <c r="A22306" i="1"/>
  <c r="A22307" i="1"/>
  <c r="A22308" i="1"/>
  <c r="A22309" i="1"/>
  <c r="A22310" i="1"/>
  <c r="A22311" i="1"/>
  <c r="A22312" i="1"/>
  <c r="A22313" i="1"/>
  <c r="A22314" i="1"/>
  <c r="A22315" i="1"/>
  <c r="A22316" i="1"/>
  <c r="A22317" i="1"/>
  <c r="A22318" i="1"/>
  <c r="A22319" i="1"/>
  <c r="A22320" i="1"/>
  <c r="A22321" i="1"/>
  <c r="A22322" i="1"/>
  <c r="A22323" i="1"/>
  <c r="A22324" i="1"/>
  <c r="A22325" i="1"/>
  <c r="A22326" i="1"/>
  <c r="A22327" i="1"/>
  <c r="A22328" i="1"/>
  <c r="A22329" i="1"/>
  <c r="A22330" i="1"/>
  <c r="A22331" i="1"/>
  <c r="A22332" i="1"/>
  <c r="A22333" i="1"/>
  <c r="A22334" i="1"/>
  <c r="A22335" i="1"/>
  <c r="A22336" i="1"/>
  <c r="A22337" i="1"/>
  <c r="A22338" i="1"/>
  <c r="A22339" i="1"/>
  <c r="A22340" i="1"/>
  <c r="A22341" i="1"/>
  <c r="A22342" i="1"/>
  <c r="A22343" i="1"/>
  <c r="A22344" i="1"/>
  <c r="A22345" i="1"/>
  <c r="A22346" i="1"/>
  <c r="A22347" i="1"/>
  <c r="A22348" i="1"/>
  <c r="A22349" i="1"/>
  <c r="A22350" i="1"/>
  <c r="A22351" i="1"/>
  <c r="A22352" i="1"/>
  <c r="A22353" i="1"/>
  <c r="A22354" i="1"/>
  <c r="A22355" i="1"/>
  <c r="A22356" i="1"/>
  <c r="A22357" i="1"/>
  <c r="A22358" i="1"/>
  <c r="A22359" i="1"/>
  <c r="A22360" i="1"/>
  <c r="A22361" i="1"/>
  <c r="A22362" i="1"/>
  <c r="A22363" i="1"/>
  <c r="A22364" i="1"/>
  <c r="A22365" i="1"/>
  <c r="A22366" i="1"/>
  <c r="A22367" i="1"/>
  <c r="A22368" i="1"/>
  <c r="A22369" i="1"/>
  <c r="A22370" i="1"/>
  <c r="A22371" i="1"/>
  <c r="A22372" i="1"/>
  <c r="A22373" i="1"/>
  <c r="A22374" i="1"/>
  <c r="A22375" i="1"/>
  <c r="A22376" i="1"/>
  <c r="A22377" i="1"/>
  <c r="A22378" i="1"/>
  <c r="A22379" i="1"/>
  <c r="A22380" i="1"/>
  <c r="A22381" i="1"/>
  <c r="A22382" i="1"/>
  <c r="A22383" i="1"/>
  <c r="A22384" i="1"/>
  <c r="A22385" i="1"/>
  <c r="A22386" i="1"/>
  <c r="A22387" i="1"/>
  <c r="A22388" i="1"/>
  <c r="A22389" i="1"/>
  <c r="A22390" i="1"/>
  <c r="A22391" i="1"/>
  <c r="A22392" i="1"/>
  <c r="A22393" i="1"/>
  <c r="A22394" i="1"/>
  <c r="A22395" i="1"/>
  <c r="A22396" i="1"/>
  <c r="A22397" i="1"/>
  <c r="A22398" i="1"/>
  <c r="A22399" i="1"/>
  <c r="A22400" i="1"/>
  <c r="A22401" i="1"/>
  <c r="A22402" i="1"/>
  <c r="A22403" i="1"/>
  <c r="A22404" i="1"/>
  <c r="A22405" i="1"/>
  <c r="A22406" i="1"/>
  <c r="A22407" i="1"/>
  <c r="A22408" i="1"/>
  <c r="A22409" i="1"/>
  <c r="A22410" i="1"/>
  <c r="A22411" i="1"/>
  <c r="A22412" i="1"/>
  <c r="A22413" i="1"/>
  <c r="A22414" i="1"/>
  <c r="A22415" i="1"/>
  <c r="A22416" i="1"/>
  <c r="A22417" i="1"/>
  <c r="A22418" i="1"/>
  <c r="A22419" i="1"/>
  <c r="A22420" i="1"/>
  <c r="A22421" i="1"/>
  <c r="A22422" i="1"/>
  <c r="A22423" i="1"/>
  <c r="A22424" i="1"/>
  <c r="A22425" i="1"/>
  <c r="A22426" i="1"/>
  <c r="A22427" i="1"/>
  <c r="A22428" i="1"/>
  <c r="A22429" i="1"/>
  <c r="A22430" i="1"/>
  <c r="A22431" i="1"/>
  <c r="A22432" i="1"/>
  <c r="A22433" i="1"/>
  <c r="A22434" i="1"/>
  <c r="A22435" i="1"/>
  <c r="A22436" i="1"/>
  <c r="A22437" i="1"/>
  <c r="A22438" i="1"/>
  <c r="A22439" i="1"/>
  <c r="A22440" i="1"/>
  <c r="A22441" i="1"/>
  <c r="A22442" i="1"/>
  <c r="A22443" i="1"/>
  <c r="A22444" i="1"/>
  <c r="A22445" i="1"/>
  <c r="A22446" i="1"/>
  <c r="A22447" i="1"/>
  <c r="A22448" i="1"/>
  <c r="A22449" i="1"/>
  <c r="A22450" i="1"/>
  <c r="A22451" i="1"/>
  <c r="A22452" i="1"/>
  <c r="A22453" i="1"/>
  <c r="A22454" i="1"/>
  <c r="A22455" i="1"/>
  <c r="A22456" i="1"/>
  <c r="A22457" i="1"/>
  <c r="A22458" i="1"/>
  <c r="A22459" i="1"/>
  <c r="A22460" i="1"/>
  <c r="A22461" i="1"/>
  <c r="A22462" i="1"/>
  <c r="A22463" i="1"/>
  <c r="A22464" i="1"/>
  <c r="A22465" i="1"/>
  <c r="A22466" i="1"/>
  <c r="A22467" i="1"/>
  <c r="A22468" i="1"/>
  <c r="A22469" i="1"/>
  <c r="A22470" i="1"/>
  <c r="A22471" i="1"/>
  <c r="A22472" i="1"/>
  <c r="A22473" i="1"/>
  <c r="A22474" i="1"/>
  <c r="A22475" i="1"/>
  <c r="A22476" i="1"/>
  <c r="A22477" i="1"/>
  <c r="A22478" i="1"/>
  <c r="A22479" i="1"/>
  <c r="A22480" i="1"/>
  <c r="A22481" i="1"/>
  <c r="A22482" i="1"/>
  <c r="A22483" i="1"/>
  <c r="A22484" i="1"/>
  <c r="A22485" i="1"/>
  <c r="A22486" i="1"/>
  <c r="A22487" i="1"/>
  <c r="A22488" i="1"/>
  <c r="A22489" i="1"/>
  <c r="A22490" i="1"/>
  <c r="A22491" i="1"/>
  <c r="A22492" i="1"/>
  <c r="A22493" i="1"/>
  <c r="A22494" i="1"/>
  <c r="A22495" i="1"/>
  <c r="A22496" i="1"/>
  <c r="A22497" i="1"/>
  <c r="A22498" i="1"/>
  <c r="A22499" i="1"/>
  <c r="A22500" i="1"/>
  <c r="A22501" i="1"/>
  <c r="A22502" i="1"/>
  <c r="A22503" i="1"/>
  <c r="A22504" i="1"/>
  <c r="A22505" i="1"/>
  <c r="A22506" i="1"/>
  <c r="A22507" i="1"/>
  <c r="A22508" i="1"/>
  <c r="A22509" i="1"/>
  <c r="A22510" i="1"/>
  <c r="A22511" i="1"/>
  <c r="A22512" i="1"/>
  <c r="A22513" i="1"/>
  <c r="A22514" i="1"/>
  <c r="A22515" i="1"/>
  <c r="A22516" i="1"/>
  <c r="A22517" i="1"/>
  <c r="A22518" i="1"/>
  <c r="A22519" i="1"/>
  <c r="A22520" i="1"/>
  <c r="A22521" i="1"/>
  <c r="A22522" i="1"/>
  <c r="A22523" i="1"/>
  <c r="A22524" i="1"/>
  <c r="A22525" i="1"/>
  <c r="A22526" i="1"/>
  <c r="A22527" i="1"/>
  <c r="A22528" i="1"/>
  <c r="A22529" i="1"/>
  <c r="A22530" i="1"/>
  <c r="A22531" i="1"/>
  <c r="A22532" i="1"/>
  <c r="A22533" i="1"/>
  <c r="A22534" i="1"/>
  <c r="A22535" i="1"/>
  <c r="A22536" i="1"/>
  <c r="A22537" i="1"/>
  <c r="A22538" i="1"/>
  <c r="A22539" i="1"/>
  <c r="A22540" i="1"/>
  <c r="A22541" i="1"/>
  <c r="A22542" i="1"/>
  <c r="A22543" i="1"/>
  <c r="A22544" i="1"/>
  <c r="A22545" i="1"/>
  <c r="A22546" i="1"/>
  <c r="A22547" i="1"/>
  <c r="A22548" i="1"/>
  <c r="A22549" i="1"/>
  <c r="A22550" i="1"/>
  <c r="A22551" i="1"/>
  <c r="A22552" i="1"/>
  <c r="A22553" i="1"/>
  <c r="A22554" i="1"/>
  <c r="A22555" i="1"/>
  <c r="A22556" i="1"/>
  <c r="A22557" i="1"/>
  <c r="A22558" i="1"/>
  <c r="A22559" i="1"/>
  <c r="A22560" i="1"/>
  <c r="A22561" i="1"/>
  <c r="A22562" i="1"/>
  <c r="A22563" i="1"/>
  <c r="A22564" i="1"/>
  <c r="A22565" i="1"/>
  <c r="A22566" i="1"/>
  <c r="A22567" i="1"/>
  <c r="A22568" i="1"/>
  <c r="A22569" i="1"/>
  <c r="A22570" i="1"/>
  <c r="A22571" i="1"/>
  <c r="A22572" i="1"/>
  <c r="A22573" i="1"/>
  <c r="A22574" i="1"/>
  <c r="A22575" i="1"/>
  <c r="A22576" i="1"/>
  <c r="A22577" i="1"/>
  <c r="A22578" i="1"/>
  <c r="A22579" i="1"/>
  <c r="A22580" i="1"/>
  <c r="A22581" i="1"/>
  <c r="A22582" i="1"/>
  <c r="A22583" i="1"/>
  <c r="A22584" i="1"/>
  <c r="A22585" i="1"/>
  <c r="A22586" i="1"/>
  <c r="A22587" i="1"/>
  <c r="A22588" i="1"/>
  <c r="A22589" i="1"/>
  <c r="A22590" i="1"/>
  <c r="A22591" i="1"/>
  <c r="A22592" i="1"/>
  <c r="A22593" i="1"/>
  <c r="A22594" i="1"/>
  <c r="A22595" i="1"/>
  <c r="A22596" i="1"/>
  <c r="A22597" i="1"/>
  <c r="A22598" i="1"/>
  <c r="A22599" i="1"/>
  <c r="A22600" i="1"/>
  <c r="A22601" i="1"/>
  <c r="A22602" i="1"/>
  <c r="A22603" i="1"/>
  <c r="A22604" i="1"/>
  <c r="A22605" i="1"/>
  <c r="A22606" i="1"/>
  <c r="A22607" i="1"/>
  <c r="A22608" i="1"/>
  <c r="A22609" i="1"/>
  <c r="A22610" i="1"/>
  <c r="A22611" i="1"/>
  <c r="A22612" i="1"/>
  <c r="A22613" i="1"/>
  <c r="A22614" i="1"/>
  <c r="A22615" i="1"/>
  <c r="A22616" i="1"/>
  <c r="A22617" i="1"/>
  <c r="A22618" i="1"/>
  <c r="A22619" i="1"/>
  <c r="A22620" i="1"/>
  <c r="A22621" i="1"/>
  <c r="A22622" i="1"/>
  <c r="A22623" i="1"/>
  <c r="A22624" i="1"/>
  <c r="A22625" i="1"/>
  <c r="A22626" i="1"/>
  <c r="A22627" i="1"/>
  <c r="A22628" i="1"/>
  <c r="A22629" i="1"/>
  <c r="A22630" i="1"/>
  <c r="A22631" i="1"/>
  <c r="A22632" i="1"/>
  <c r="A22633" i="1"/>
  <c r="A22634" i="1"/>
  <c r="A22635" i="1"/>
  <c r="A22636" i="1"/>
  <c r="A22637" i="1"/>
  <c r="A22638" i="1"/>
  <c r="A22639" i="1"/>
  <c r="A22640" i="1"/>
  <c r="A22641" i="1"/>
  <c r="A22642" i="1"/>
  <c r="A22643" i="1"/>
  <c r="A22644" i="1"/>
  <c r="A22645" i="1"/>
  <c r="A22646" i="1"/>
  <c r="A22647" i="1"/>
  <c r="A22648" i="1"/>
  <c r="A22649" i="1"/>
  <c r="A22650" i="1"/>
  <c r="A22651" i="1"/>
  <c r="A22652" i="1"/>
  <c r="A22653" i="1"/>
  <c r="A22654" i="1"/>
  <c r="A22655" i="1"/>
  <c r="A22656" i="1"/>
  <c r="A22657" i="1"/>
  <c r="A22658" i="1"/>
  <c r="A22659" i="1"/>
  <c r="A22660" i="1"/>
  <c r="A22661" i="1"/>
  <c r="A22662" i="1"/>
  <c r="A22663" i="1"/>
  <c r="A22664" i="1"/>
  <c r="A22665" i="1"/>
  <c r="A22666" i="1"/>
  <c r="A22667" i="1"/>
  <c r="A22668" i="1"/>
  <c r="A22669" i="1"/>
  <c r="A22670" i="1"/>
  <c r="A22671" i="1"/>
  <c r="A22672" i="1"/>
  <c r="A22673" i="1"/>
  <c r="A22674" i="1"/>
  <c r="A22675" i="1"/>
  <c r="A22676" i="1"/>
  <c r="A22677" i="1"/>
  <c r="A22678" i="1"/>
  <c r="A22679" i="1"/>
  <c r="A22680" i="1"/>
  <c r="A22681" i="1"/>
  <c r="A22682" i="1"/>
  <c r="A22683" i="1"/>
  <c r="A22684" i="1"/>
  <c r="A22685" i="1"/>
  <c r="A22686" i="1"/>
  <c r="A22687" i="1"/>
  <c r="A22688" i="1"/>
  <c r="A22689" i="1"/>
  <c r="A22690" i="1"/>
  <c r="A22691" i="1"/>
  <c r="A22692" i="1"/>
  <c r="A22693" i="1"/>
  <c r="A22694" i="1"/>
  <c r="A22695" i="1"/>
  <c r="A22696" i="1"/>
  <c r="A22697" i="1"/>
  <c r="A22698" i="1"/>
  <c r="A22699" i="1"/>
  <c r="A22700" i="1"/>
  <c r="A22701" i="1"/>
  <c r="A22702" i="1"/>
  <c r="A22703" i="1"/>
  <c r="A22704" i="1"/>
  <c r="A22705" i="1"/>
  <c r="A22706" i="1"/>
  <c r="A22707" i="1"/>
  <c r="A22708" i="1"/>
  <c r="A22709" i="1"/>
  <c r="A22710" i="1"/>
  <c r="A22711" i="1"/>
  <c r="A22712" i="1"/>
  <c r="A22713" i="1"/>
  <c r="A22714" i="1"/>
  <c r="A22715" i="1"/>
  <c r="A22716" i="1"/>
  <c r="A22717" i="1"/>
  <c r="A22718" i="1"/>
  <c r="A22719" i="1"/>
  <c r="A22720" i="1"/>
  <c r="A22721" i="1"/>
  <c r="A22722" i="1"/>
  <c r="A22723" i="1"/>
  <c r="A22724" i="1"/>
  <c r="A22725" i="1"/>
  <c r="A22726" i="1"/>
  <c r="A22727" i="1"/>
  <c r="A22728" i="1"/>
  <c r="A22729" i="1"/>
  <c r="A22730" i="1"/>
  <c r="A22731" i="1"/>
  <c r="A22732" i="1"/>
  <c r="A22733" i="1"/>
  <c r="A22734" i="1"/>
  <c r="A22735" i="1"/>
  <c r="A22736" i="1"/>
  <c r="A22737" i="1"/>
  <c r="A22738" i="1"/>
  <c r="A22739" i="1"/>
  <c r="A22740" i="1"/>
  <c r="A22741" i="1"/>
  <c r="A22742" i="1"/>
  <c r="A22743" i="1"/>
  <c r="A22744" i="1"/>
  <c r="A22745" i="1"/>
  <c r="A22746" i="1"/>
  <c r="A22747" i="1"/>
  <c r="A22748" i="1"/>
  <c r="A22749" i="1"/>
  <c r="A22750" i="1"/>
  <c r="A22751" i="1"/>
  <c r="A22752" i="1"/>
  <c r="A22753" i="1"/>
  <c r="A22754" i="1"/>
  <c r="A22755" i="1"/>
  <c r="A22756" i="1"/>
  <c r="A22757" i="1"/>
  <c r="A22758" i="1"/>
  <c r="A22759" i="1"/>
  <c r="A22760" i="1"/>
  <c r="A22761" i="1"/>
  <c r="A22762" i="1"/>
  <c r="A22763" i="1"/>
  <c r="A22764" i="1"/>
  <c r="A22765" i="1"/>
  <c r="A22766" i="1"/>
  <c r="A22767" i="1"/>
  <c r="A22768" i="1"/>
  <c r="A22769" i="1"/>
  <c r="A22770" i="1"/>
  <c r="A22771" i="1"/>
  <c r="A22772" i="1"/>
  <c r="A22773" i="1"/>
  <c r="A22774" i="1"/>
  <c r="A22775" i="1"/>
  <c r="A22776" i="1"/>
  <c r="A22777" i="1"/>
  <c r="A22778" i="1"/>
  <c r="A22779" i="1"/>
  <c r="A22780" i="1"/>
  <c r="A22781" i="1"/>
  <c r="A22782" i="1"/>
  <c r="A22783" i="1"/>
  <c r="A22784" i="1"/>
  <c r="A22785" i="1"/>
  <c r="A22786" i="1"/>
  <c r="A22787" i="1"/>
  <c r="A22788" i="1"/>
  <c r="A22789" i="1"/>
  <c r="A22790" i="1"/>
  <c r="A22791" i="1"/>
  <c r="A22792" i="1"/>
  <c r="A22793" i="1"/>
  <c r="A22794" i="1"/>
  <c r="A22795" i="1"/>
  <c r="A22796" i="1"/>
  <c r="A22797" i="1"/>
  <c r="A22798" i="1"/>
  <c r="A22799" i="1"/>
  <c r="A22800" i="1"/>
  <c r="A22801" i="1"/>
  <c r="A22802" i="1"/>
  <c r="A22803" i="1"/>
  <c r="A22804" i="1"/>
  <c r="A22805" i="1"/>
  <c r="A22806" i="1"/>
  <c r="A22807" i="1"/>
  <c r="A22808" i="1"/>
  <c r="A22809" i="1"/>
  <c r="A22810" i="1"/>
  <c r="A22811" i="1"/>
  <c r="A22812" i="1"/>
  <c r="A22813" i="1"/>
  <c r="A22814" i="1"/>
  <c r="A22815" i="1"/>
  <c r="A22816" i="1"/>
  <c r="A22817" i="1"/>
  <c r="A22818" i="1"/>
  <c r="A22819" i="1"/>
  <c r="A22820" i="1"/>
  <c r="A22821" i="1"/>
  <c r="A22822" i="1"/>
  <c r="A22823" i="1"/>
  <c r="A22824" i="1"/>
  <c r="A22825" i="1"/>
  <c r="A22826" i="1"/>
  <c r="A22827" i="1"/>
  <c r="A22828" i="1"/>
  <c r="A22829" i="1"/>
  <c r="A22830" i="1"/>
  <c r="A22831" i="1"/>
  <c r="A22832" i="1"/>
  <c r="A22833" i="1"/>
  <c r="A22834" i="1"/>
  <c r="A22835" i="1"/>
  <c r="A22836" i="1"/>
  <c r="A22837" i="1"/>
  <c r="A22838" i="1"/>
  <c r="A22839" i="1"/>
  <c r="A22840" i="1"/>
  <c r="A22841" i="1"/>
  <c r="A22842" i="1"/>
  <c r="A22843" i="1"/>
  <c r="A22844" i="1"/>
  <c r="A22845" i="1"/>
  <c r="A22846" i="1"/>
  <c r="A22847" i="1"/>
  <c r="A22848" i="1"/>
  <c r="A22849" i="1"/>
  <c r="A22850" i="1"/>
  <c r="A22851" i="1"/>
  <c r="A22852" i="1"/>
  <c r="A22853" i="1"/>
  <c r="A22854" i="1"/>
  <c r="A22855" i="1"/>
  <c r="A22856" i="1"/>
  <c r="A22857" i="1"/>
  <c r="A22858" i="1"/>
  <c r="A22859" i="1"/>
  <c r="A22860" i="1"/>
  <c r="A22861" i="1"/>
  <c r="A22862" i="1"/>
  <c r="A22863" i="1"/>
  <c r="A22864" i="1"/>
  <c r="A22865" i="1"/>
  <c r="A22866" i="1"/>
  <c r="A22867" i="1"/>
  <c r="A22868" i="1"/>
  <c r="A22869" i="1"/>
  <c r="A22870" i="1"/>
  <c r="A22871" i="1"/>
  <c r="A22872" i="1"/>
  <c r="A22873" i="1"/>
  <c r="A22874" i="1"/>
  <c r="A22875" i="1"/>
  <c r="A22876" i="1"/>
  <c r="A22877" i="1"/>
  <c r="A22878" i="1"/>
  <c r="A22879" i="1"/>
  <c r="A22880" i="1"/>
  <c r="A22881" i="1"/>
  <c r="A22882" i="1"/>
  <c r="A22883" i="1"/>
  <c r="A22884" i="1"/>
  <c r="A22885" i="1"/>
  <c r="A22886" i="1"/>
  <c r="A22887" i="1"/>
  <c r="A22888" i="1"/>
  <c r="A22889" i="1"/>
  <c r="A22890" i="1"/>
  <c r="A22891" i="1"/>
  <c r="A22892" i="1"/>
  <c r="A22893" i="1"/>
  <c r="A22894" i="1"/>
  <c r="A22895" i="1"/>
  <c r="A22896" i="1"/>
  <c r="A22897" i="1"/>
  <c r="A22898" i="1"/>
  <c r="A22899" i="1"/>
  <c r="A22900" i="1"/>
  <c r="A22901" i="1"/>
  <c r="A22902" i="1"/>
  <c r="A22903" i="1"/>
  <c r="A22904" i="1"/>
  <c r="A22905" i="1"/>
  <c r="A22906" i="1"/>
  <c r="A22907" i="1"/>
  <c r="A22908" i="1"/>
  <c r="A22909" i="1"/>
  <c r="A22910" i="1"/>
  <c r="A22911" i="1"/>
  <c r="A22912" i="1"/>
  <c r="A22913" i="1"/>
  <c r="A22914" i="1"/>
  <c r="A22915" i="1"/>
  <c r="A22916" i="1"/>
  <c r="A22917" i="1"/>
  <c r="A22918" i="1"/>
  <c r="A22919" i="1"/>
  <c r="A22920" i="1"/>
  <c r="A22921" i="1"/>
  <c r="A22922" i="1"/>
  <c r="A22923" i="1"/>
  <c r="A22924" i="1"/>
  <c r="A22925" i="1"/>
  <c r="A22926" i="1"/>
  <c r="A22927" i="1"/>
  <c r="A22928" i="1"/>
  <c r="A22929" i="1"/>
  <c r="A22930" i="1"/>
  <c r="A22931" i="1"/>
  <c r="A22932" i="1"/>
  <c r="A22933" i="1"/>
  <c r="A22934" i="1"/>
  <c r="A22935" i="1"/>
  <c r="A22936" i="1"/>
  <c r="A22937" i="1"/>
  <c r="A22938" i="1"/>
  <c r="A22939" i="1"/>
  <c r="A22940" i="1"/>
  <c r="A22941" i="1"/>
  <c r="A22942" i="1"/>
  <c r="A22943" i="1"/>
  <c r="A22944" i="1"/>
  <c r="A22945" i="1"/>
  <c r="A22946" i="1"/>
  <c r="A22947" i="1"/>
  <c r="A22948" i="1"/>
  <c r="A22949" i="1"/>
  <c r="A22950" i="1"/>
  <c r="A22951" i="1"/>
  <c r="A22952" i="1"/>
  <c r="A22953" i="1"/>
  <c r="A22954" i="1"/>
  <c r="A22955" i="1"/>
  <c r="A22956" i="1"/>
  <c r="A22957" i="1"/>
  <c r="A22958" i="1"/>
  <c r="A22959" i="1"/>
  <c r="A22960" i="1"/>
  <c r="A22961" i="1"/>
  <c r="A22962" i="1"/>
  <c r="A22963" i="1"/>
  <c r="A22964" i="1"/>
  <c r="A22965" i="1"/>
  <c r="A22966" i="1"/>
  <c r="A22967" i="1"/>
  <c r="A22968" i="1"/>
  <c r="A22969" i="1"/>
  <c r="A22970" i="1"/>
  <c r="A22971" i="1"/>
  <c r="A22972" i="1"/>
  <c r="A22973" i="1"/>
  <c r="A22974" i="1"/>
  <c r="A22975" i="1"/>
  <c r="A22976" i="1"/>
  <c r="A22977" i="1"/>
  <c r="A22978" i="1"/>
  <c r="A22979" i="1"/>
  <c r="A22980" i="1"/>
  <c r="A22981" i="1"/>
  <c r="A22982" i="1"/>
  <c r="A22983" i="1"/>
  <c r="A22984" i="1"/>
  <c r="A22985" i="1"/>
  <c r="A22986" i="1"/>
  <c r="A22987" i="1"/>
  <c r="A22988" i="1"/>
  <c r="A22989" i="1"/>
  <c r="A22990" i="1"/>
  <c r="A22991" i="1"/>
  <c r="A22992" i="1"/>
  <c r="A22993" i="1"/>
  <c r="A22994" i="1"/>
  <c r="A22995" i="1"/>
  <c r="A22996" i="1"/>
  <c r="A22997" i="1"/>
  <c r="A22998" i="1"/>
  <c r="A22999" i="1"/>
  <c r="A23000" i="1"/>
  <c r="A23001" i="1"/>
  <c r="A23002" i="1"/>
  <c r="A23003" i="1"/>
  <c r="A23004" i="1"/>
  <c r="A23005" i="1"/>
  <c r="A23006" i="1"/>
  <c r="A23007" i="1"/>
  <c r="A23008" i="1"/>
  <c r="A23009" i="1"/>
  <c r="A23010" i="1"/>
  <c r="A23011" i="1"/>
  <c r="A23012" i="1"/>
  <c r="A23013" i="1"/>
  <c r="A23014" i="1"/>
  <c r="A23015" i="1"/>
  <c r="A23016" i="1"/>
  <c r="A23017" i="1"/>
  <c r="A23018" i="1"/>
  <c r="A23019" i="1"/>
  <c r="A23020" i="1"/>
  <c r="A23021" i="1"/>
  <c r="A23022" i="1"/>
  <c r="A23023" i="1"/>
  <c r="A23024" i="1"/>
  <c r="A23025" i="1"/>
  <c r="A23026" i="1"/>
  <c r="A23027" i="1"/>
  <c r="A23028" i="1"/>
  <c r="A23029" i="1"/>
  <c r="A23030" i="1"/>
  <c r="A23031" i="1"/>
  <c r="A23032" i="1"/>
  <c r="A23033" i="1"/>
  <c r="A23034" i="1"/>
  <c r="A23035" i="1"/>
  <c r="A23036" i="1"/>
  <c r="A23037" i="1"/>
  <c r="A23038" i="1"/>
  <c r="A23039" i="1"/>
  <c r="A23040" i="1"/>
  <c r="A23041" i="1"/>
  <c r="A23042" i="1"/>
  <c r="A23043" i="1"/>
  <c r="A23044" i="1"/>
  <c r="A23045" i="1"/>
  <c r="A23046" i="1"/>
  <c r="A23047" i="1"/>
  <c r="A23048" i="1"/>
  <c r="A23049" i="1"/>
  <c r="A23050" i="1"/>
  <c r="A23051" i="1"/>
  <c r="A23052" i="1"/>
  <c r="A23053" i="1"/>
  <c r="A23054" i="1"/>
  <c r="A23055" i="1"/>
  <c r="A23056" i="1"/>
  <c r="A23057" i="1"/>
  <c r="A23058" i="1"/>
  <c r="A23059" i="1"/>
  <c r="A23060" i="1"/>
  <c r="A23061" i="1"/>
  <c r="A23062" i="1"/>
  <c r="A23063" i="1"/>
  <c r="A23064" i="1"/>
  <c r="A23065" i="1"/>
  <c r="A23066" i="1"/>
  <c r="A23067" i="1"/>
  <c r="A23068" i="1"/>
  <c r="A23069" i="1"/>
  <c r="A23070" i="1"/>
  <c r="A23071" i="1"/>
  <c r="A23072" i="1"/>
  <c r="A23073" i="1"/>
  <c r="A23074" i="1"/>
  <c r="A23075" i="1"/>
  <c r="A23076" i="1"/>
  <c r="A23077" i="1"/>
  <c r="A23078" i="1"/>
  <c r="A23079" i="1"/>
  <c r="A23080" i="1"/>
  <c r="A23081" i="1"/>
  <c r="A23082" i="1"/>
  <c r="A23083" i="1"/>
  <c r="A23084" i="1"/>
  <c r="A23085" i="1"/>
  <c r="A23086" i="1"/>
  <c r="A23087" i="1"/>
  <c r="A23088" i="1"/>
  <c r="A23089" i="1"/>
  <c r="A23090" i="1"/>
  <c r="A23091" i="1"/>
  <c r="A23092" i="1"/>
  <c r="A23093" i="1"/>
  <c r="A23094" i="1"/>
  <c r="A23095" i="1"/>
  <c r="A23096" i="1"/>
  <c r="A23097" i="1"/>
  <c r="A23098" i="1"/>
  <c r="A23099" i="1"/>
  <c r="A23100" i="1"/>
  <c r="A23101" i="1"/>
  <c r="A23102" i="1"/>
  <c r="A23103" i="1"/>
  <c r="A23104" i="1"/>
  <c r="A23105" i="1"/>
  <c r="A23106" i="1"/>
  <c r="A23107" i="1"/>
  <c r="A23108" i="1"/>
  <c r="A23109" i="1"/>
  <c r="A23110" i="1"/>
  <c r="A23111" i="1"/>
  <c r="A23112" i="1"/>
  <c r="A23113" i="1"/>
  <c r="A23114" i="1"/>
  <c r="A23115" i="1"/>
  <c r="A23116" i="1"/>
  <c r="A23117" i="1"/>
  <c r="A23118" i="1"/>
  <c r="A23119" i="1"/>
  <c r="A23120" i="1"/>
  <c r="A23121" i="1"/>
  <c r="A23122" i="1"/>
  <c r="A23123" i="1"/>
  <c r="A23124" i="1"/>
  <c r="A23125" i="1"/>
  <c r="A23126" i="1"/>
  <c r="A23127" i="1"/>
  <c r="A23128" i="1"/>
  <c r="A23129" i="1"/>
  <c r="A23130" i="1"/>
  <c r="A23131" i="1"/>
  <c r="A23132" i="1"/>
  <c r="A23133" i="1"/>
  <c r="A23134" i="1"/>
  <c r="A23135" i="1"/>
  <c r="A23136" i="1"/>
  <c r="A23137" i="1"/>
  <c r="A23138" i="1"/>
  <c r="A23139" i="1"/>
  <c r="A23140" i="1"/>
  <c r="A23141" i="1"/>
  <c r="A23142" i="1"/>
  <c r="A23143" i="1"/>
  <c r="A23144" i="1"/>
  <c r="A23145" i="1"/>
  <c r="A23146" i="1"/>
  <c r="A23147" i="1"/>
  <c r="A23148" i="1"/>
  <c r="A23149" i="1"/>
  <c r="A23150" i="1"/>
  <c r="A23151" i="1"/>
  <c r="A23152" i="1"/>
  <c r="A23153" i="1"/>
  <c r="A23154" i="1"/>
  <c r="A23155" i="1"/>
  <c r="A23156" i="1"/>
  <c r="A23157" i="1"/>
  <c r="A23158" i="1"/>
  <c r="A23159" i="1"/>
  <c r="A23160" i="1"/>
  <c r="A23161" i="1"/>
  <c r="A23162" i="1"/>
  <c r="A23163" i="1"/>
  <c r="A23164" i="1"/>
  <c r="A23165" i="1"/>
  <c r="A23166" i="1"/>
  <c r="A23167" i="1"/>
  <c r="A23168" i="1"/>
  <c r="A23169" i="1"/>
  <c r="A23170" i="1"/>
  <c r="A23171" i="1"/>
  <c r="A23172" i="1"/>
  <c r="A23173" i="1"/>
  <c r="A23174" i="1"/>
  <c r="A23175" i="1"/>
  <c r="A23176" i="1"/>
  <c r="A23177" i="1"/>
  <c r="A23178" i="1"/>
  <c r="A23179" i="1"/>
  <c r="A23180" i="1"/>
  <c r="A23181" i="1"/>
  <c r="A23182" i="1"/>
  <c r="A23183" i="1"/>
  <c r="A23184" i="1"/>
  <c r="A23185" i="1"/>
  <c r="A23186" i="1"/>
  <c r="A23187" i="1"/>
  <c r="A23188" i="1"/>
  <c r="A23189" i="1"/>
  <c r="A23190" i="1"/>
  <c r="A23191" i="1"/>
  <c r="A23192" i="1"/>
  <c r="A23193" i="1"/>
  <c r="A23194" i="1"/>
  <c r="A23195" i="1"/>
  <c r="A23196" i="1"/>
  <c r="A23197" i="1"/>
  <c r="A23198" i="1"/>
  <c r="A23199" i="1"/>
  <c r="A23200" i="1"/>
  <c r="A23201" i="1"/>
  <c r="A23202" i="1"/>
  <c r="A23203" i="1"/>
  <c r="A23204" i="1"/>
  <c r="A23205" i="1"/>
  <c r="A23206" i="1"/>
  <c r="A23207" i="1"/>
  <c r="A23208" i="1"/>
  <c r="A23209" i="1"/>
  <c r="A23210" i="1"/>
  <c r="A23211" i="1"/>
  <c r="A23212" i="1"/>
  <c r="A23213" i="1"/>
  <c r="A23214" i="1"/>
  <c r="A23215" i="1"/>
  <c r="A23216" i="1"/>
  <c r="A23217" i="1"/>
  <c r="A23218" i="1"/>
  <c r="A23219" i="1"/>
  <c r="A23220" i="1"/>
  <c r="A23221" i="1"/>
  <c r="A23222" i="1"/>
  <c r="A23223" i="1"/>
  <c r="A23224" i="1"/>
  <c r="A23225" i="1"/>
  <c r="A23226" i="1"/>
  <c r="A23227" i="1"/>
  <c r="A23228" i="1"/>
  <c r="A23229" i="1"/>
  <c r="A23230" i="1"/>
  <c r="A23231" i="1"/>
  <c r="A23232" i="1"/>
  <c r="A23233" i="1"/>
  <c r="A23234" i="1"/>
  <c r="A23235" i="1"/>
  <c r="A23236" i="1"/>
  <c r="A23237" i="1"/>
  <c r="A23238" i="1"/>
  <c r="A23239" i="1"/>
  <c r="A23240" i="1"/>
  <c r="A23241" i="1"/>
  <c r="A23242" i="1"/>
  <c r="A23243" i="1"/>
  <c r="A23244" i="1"/>
  <c r="A23245" i="1"/>
  <c r="A23246" i="1"/>
  <c r="A23247" i="1"/>
  <c r="A23248" i="1"/>
  <c r="A23249" i="1"/>
  <c r="A23250" i="1"/>
  <c r="A23251" i="1"/>
  <c r="A23252" i="1"/>
  <c r="A23253" i="1"/>
  <c r="A23254" i="1"/>
  <c r="A23255" i="1"/>
  <c r="A23256" i="1"/>
  <c r="A23257" i="1"/>
  <c r="A23258" i="1"/>
  <c r="A23259" i="1"/>
  <c r="A23260" i="1"/>
  <c r="A23261" i="1"/>
  <c r="A23262" i="1"/>
  <c r="A23263" i="1"/>
  <c r="A23264" i="1"/>
  <c r="A23265" i="1"/>
  <c r="A23266" i="1"/>
  <c r="A23267" i="1"/>
  <c r="A23268" i="1"/>
  <c r="A23269" i="1"/>
  <c r="A23270" i="1"/>
  <c r="A23271" i="1"/>
  <c r="A23272" i="1"/>
  <c r="A23273" i="1"/>
  <c r="A23274" i="1"/>
  <c r="A23275" i="1"/>
  <c r="A23276" i="1"/>
  <c r="A23277" i="1"/>
  <c r="A23278" i="1"/>
  <c r="A23279" i="1"/>
  <c r="A23280" i="1"/>
  <c r="A23281" i="1"/>
  <c r="A23282" i="1"/>
  <c r="A23283" i="1"/>
  <c r="A23284" i="1"/>
  <c r="A23285" i="1"/>
  <c r="A23286" i="1"/>
  <c r="A23287" i="1"/>
  <c r="A23288" i="1"/>
  <c r="A23289" i="1"/>
  <c r="A23290" i="1"/>
  <c r="A23291" i="1"/>
  <c r="A23292" i="1"/>
  <c r="A23293" i="1"/>
  <c r="A23294" i="1"/>
  <c r="A23295" i="1"/>
  <c r="A23296" i="1"/>
  <c r="A23297" i="1"/>
  <c r="A23298" i="1"/>
  <c r="A23299" i="1"/>
  <c r="A23300" i="1"/>
  <c r="A23301" i="1"/>
  <c r="A23302" i="1"/>
  <c r="A23303" i="1"/>
  <c r="A23304" i="1"/>
  <c r="A23305" i="1"/>
  <c r="A23306" i="1"/>
  <c r="A23307" i="1"/>
  <c r="A23308" i="1"/>
  <c r="A23309" i="1"/>
  <c r="A23310" i="1"/>
  <c r="A23311" i="1"/>
  <c r="A23312" i="1"/>
  <c r="A23313" i="1"/>
  <c r="A23314" i="1"/>
  <c r="A23315" i="1"/>
  <c r="A23316" i="1"/>
  <c r="A23317" i="1"/>
  <c r="A23318" i="1"/>
  <c r="A23319" i="1"/>
  <c r="A23320" i="1"/>
  <c r="A23321" i="1"/>
  <c r="A23322" i="1"/>
  <c r="A23323" i="1"/>
  <c r="A23324" i="1"/>
  <c r="A23325" i="1"/>
  <c r="A23326" i="1"/>
  <c r="A23327" i="1"/>
  <c r="A23328" i="1"/>
  <c r="A23329" i="1"/>
  <c r="A23330" i="1"/>
  <c r="A23331" i="1"/>
  <c r="A23332" i="1"/>
  <c r="A23333" i="1"/>
  <c r="A23334" i="1"/>
  <c r="A23335" i="1"/>
  <c r="A23336" i="1"/>
  <c r="A23337" i="1"/>
  <c r="A23338" i="1"/>
  <c r="A23339" i="1"/>
  <c r="A23340" i="1"/>
  <c r="A23341" i="1"/>
  <c r="A23342" i="1"/>
  <c r="A23343" i="1"/>
  <c r="A23344" i="1"/>
  <c r="A23345" i="1"/>
  <c r="A23346" i="1"/>
  <c r="A23347" i="1"/>
  <c r="A23348" i="1"/>
  <c r="A23349" i="1"/>
  <c r="A23350" i="1"/>
  <c r="A23351" i="1"/>
  <c r="A23352" i="1"/>
  <c r="A23353" i="1"/>
  <c r="A23354" i="1"/>
  <c r="A23355" i="1"/>
  <c r="A23356" i="1"/>
  <c r="A23357" i="1"/>
  <c r="A23358" i="1"/>
  <c r="A23359" i="1"/>
  <c r="A23360" i="1"/>
  <c r="A23361" i="1"/>
  <c r="A23362" i="1"/>
  <c r="A23363" i="1"/>
  <c r="A23364" i="1"/>
  <c r="A23365" i="1"/>
  <c r="A23366" i="1"/>
  <c r="A23367" i="1"/>
  <c r="A23368" i="1"/>
  <c r="A23369" i="1"/>
  <c r="A23370" i="1"/>
  <c r="A23371" i="1"/>
  <c r="A23372" i="1"/>
  <c r="A23373" i="1"/>
  <c r="A23374" i="1"/>
  <c r="A23375" i="1"/>
  <c r="A23376" i="1"/>
  <c r="A23377" i="1"/>
  <c r="A23378" i="1"/>
  <c r="A23379" i="1"/>
  <c r="A23380" i="1"/>
  <c r="A23381" i="1"/>
  <c r="A23382" i="1"/>
  <c r="A23383" i="1"/>
  <c r="A23384" i="1"/>
  <c r="A23385" i="1"/>
  <c r="A23386" i="1"/>
  <c r="A23387" i="1"/>
  <c r="A23388" i="1"/>
  <c r="A23389" i="1"/>
  <c r="A23390" i="1"/>
  <c r="A23391" i="1"/>
  <c r="A18490" i="1" l="1"/>
  <c r="A18491" i="1"/>
  <c r="A18492" i="1"/>
  <c r="A18493" i="1"/>
  <c r="A18494" i="1"/>
  <c r="A18495" i="1"/>
  <c r="A18496" i="1"/>
  <c r="A18497" i="1"/>
  <c r="A18498" i="1"/>
  <c r="A18499" i="1"/>
  <c r="A18500" i="1"/>
  <c r="A18501" i="1"/>
  <c r="A18502" i="1"/>
  <c r="A18503" i="1"/>
  <c r="A18504" i="1"/>
  <c r="A18505" i="1"/>
  <c r="A18506" i="1"/>
  <c r="A18507" i="1"/>
  <c r="A18508" i="1"/>
  <c r="A18509" i="1"/>
  <c r="A18510" i="1"/>
  <c r="A18511" i="1"/>
  <c r="A18512" i="1"/>
  <c r="A18513" i="1"/>
  <c r="A18514" i="1"/>
  <c r="A18515" i="1"/>
  <c r="A18516" i="1"/>
  <c r="A18517" i="1"/>
  <c r="A18518" i="1"/>
  <c r="A18519" i="1"/>
  <c r="A18520" i="1"/>
  <c r="A18521" i="1"/>
  <c r="A18522" i="1"/>
  <c r="A18523" i="1"/>
  <c r="A18524" i="1"/>
  <c r="A18525" i="1"/>
  <c r="A18526" i="1"/>
  <c r="A18527" i="1"/>
  <c r="A18528" i="1"/>
  <c r="A18529" i="1"/>
  <c r="A18530" i="1"/>
  <c r="A18531" i="1"/>
  <c r="A18532" i="1"/>
  <c r="A18533" i="1"/>
  <c r="A18534" i="1"/>
  <c r="A18535" i="1"/>
  <c r="A18536" i="1"/>
  <c r="A18537" i="1"/>
  <c r="A18538" i="1"/>
  <c r="A18539" i="1"/>
  <c r="A18540" i="1"/>
  <c r="A18541" i="1"/>
  <c r="A18542" i="1"/>
  <c r="A18543" i="1"/>
  <c r="A18544" i="1"/>
  <c r="A18545" i="1"/>
  <c r="A18546" i="1"/>
  <c r="A18547" i="1"/>
  <c r="A18548" i="1"/>
  <c r="A18549" i="1"/>
  <c r="A18550" i="1"/>
  <c r="A18551" i="1"/>
  <c r="A18552" i="1"/>
  <c r="A18553" i="1"/>
  <c r="A18554" i="1"/>
  <c r="A18555" i="1"/>
  <c r="A18556" i="1"/>
  <c r="A18557" i="1"/>
  <c r="A18558" i="1"/>
  <c r="A18559" i="1"/>
  <c r="A18560" i="1"/>
  <c r="A18561" i="1"/>
  <c r="A18562" i="1"/>
  <c r="A18563" i="1"/>
  <c r="A18564" i="1"/>
  <c r="A18565" i="1"/>
  <c r="A18566" i="1"/>
  <c r="A18567" i="1"/>
  <c r="A18568" i="1"/>
  <c r="A18569" i="1"/>
  <c r="A18570" i="1"/>
  <c r="A18571" i="1"/>
  <c r="A18572" i="1"/>
  <c r="A18573" i="1"/>
  <c r="A18574" i="1"/>
  <c r="A18575" i="1"/>
  <c r="A18576" i="1"/>
  <c r="A18577" i="1"/>
  <c r="A18578" i="1"/>
  <c r="A18579" i="1"/>
  <c r="A18580" i="1"/>
  <c r="A18581" i="1"/>
  <c r="A18582" i="1"/>
  <c r="A18583" i="1"/>
  <c r="A18584" i="1"/>
  <c r="A18585" i="1"/>
  <c r="A18586" i="1"/>
  <c r="A18587" i="1"/>
  <c r="A18588" i="1"/>
  <c r="A18589" i="1"/>
  <c r="A18590" i="1"/>
  <c r="A18591" i="1"/>
  <c r="A18592" i="1"/>
  <c r="A18593" i="1"/>
  <c r="A18594" i="1"/>
  <c r="A18595" i="1"/>
  <c r="A18596" i="1"/>
  <c r="A18597" i="1"/>
  <c r="A18598" i="1"/>
  <c r="A18599" i="1"/>
  <c r="A18600" i="1"/>
  <c r="A18601" i="1"/>
  <c r="A18602" i="1"/>
  <c r="A18603" i="1"/>
  <c r="A18604" i="1"/>
  <c r="A18605" i="1"/>
  <c r="A18606" i="1"/>
  <c r="A18607" i="1"/>
  <c r="A18608" i="1"/>
  <c r="A18609" i="1"/>
  <c r="A18610" i="1"/>
  <c r="A18611" i="1"/>
  <c r="A18612" i="1"/>
  <c r="A18613" i="1"/>
  <c r="A18614" i="1"/>
  <c r="A18615" i="1"/>
  <c r="A18616" i="1"/>
  <c r="A18617" i="1"/>
  <c r="A18618" i="1"/>
  <c r="A18619" i="1"/>
  <c r="A18620" i="1"/>
  <c r="A18621" i="1"/>
  <c r="A18622" i="1"/>
  <c r="A18623" i="1"/>
  <c r="A18624" i="1"/>
  <c r="A18625" i="1"/>
  <c r="A18626" i="1"/>
  <c r="A18627" i="1"/>
  <c r="A18628" i="1"/>
  <c r="A18629" i="1"/>
  <c r="A18630" i="1"/>
  <c r="A18631" i="1"/>
  <c r="A18632" i="1"/>
  <c r="A18633" i="1"/>
  <c r="A18634" i="1"/>
  <c r="A18635" i="1"/>
  <c r="A18636" i="1"/>
  <c r="A18637" i="1"/>
  <c r="A18638" i="1"/>
  <c r="A18639" i="1"/>
  <c r="A18640" i="1"/>
  <c r="A18641" i="1"/>
  <c r="A18642" i="1"/>
  <c r="A18643" i="1"/>
  <c r="A18644" i="1"/>
  <c r="A18645" i="1"/>
  <c r="A18646" i="1"/>
  <c r="A18647" i="1"/>
  <c r="A18648" i="1"/>
  <c r="A18649" i="1"/>
  <c r="A18650" i="1"/>
  <c r="A18651" i="1"/>
  <c r="A18652" i="1"/>
  <c r="A18653" i="1"/>
  <c r="A18654" i="1"/>
  <c r="A18655" i="1"/>
  <c r="A18656" i="1"/>
  <c r="A18657" i="1"/>
  <c r="A18658" i="1"/>
  <c r="A18659" i="1"/>
  <c r="A18660" i="1"/>
  <c r="A18661" i="1"/>
  <c r="A18662" i="1"/>
  <c r="A18663" i="1"/>
  <c r="A18664" i="1"/>
  <c r="A18665" i="1"/>
  <c r="A18666" i="1"/>
  <c r="A18667" i="1"/>
  <c r="A18668" i="1"/>
  <c r="A18669" i="1"/>
  <c r="A18670" i="1"/>
  <c r="A18671" i="1"/>
  <c r="A18672" i="1"/>
  <c r="A18673" i="1"/>
  <c r="A18674" i="1"/>
  <c r="A18675" i="1"/>
  <c r="A18676" i="1"/>
  <c r="A18677" i="1"/>
  <c r="A18678" i="1"/>
  <c r="A18679" i="1"/>
  <c r="A18680" i="1"/>
  <c r="A18681" i="1"/>
  <c r="A18682" i="1"/>
  <c r="A18683" i="1"/>
  <c r="A18684" i="1"/>
  <c r="A18685" i="1"/>
  <c r="A18686" i="1"/>
  <c r="A18687" i="1"/>
  <c r="A18688" i="1"/>
  <c r="A18689" i="1"/>
  <c r="A18690" i="1"/>
  <c r="A18691" i="1"/>
  <c r="A18692" i="1"/>
  <c r="A18693" i="1"/>
  <c r="A18694" i="1"/>
  <c r="A18695" i="1"/>
  <c r="A18696" i="1"/>
  <c r="A18697" i="1"/>
  <c r="A18698" i="1"/>
  <c r="A18699" i="1"/>
  <c r="A18700" i="1"/>
  <c r="A18701" i="1"/>
  <c r="A18702" i="1"/>
  <c r="A18703" i="1"/>
  <c r="A18704" i="1"/>
  <c r="A18705" i="1"/>
  <c r="A18706" i="1"/>
  <c r="A18707" i="1"/>
  <c r="A18708" i="1"/>
  <c r="A18709" i="1"/>
  <c r="A18710" i="1"/>
  <c r="A18711" i="1"/>
  <c r="A18712" i="1"/>
  <c r="A18713" i="1"/>
  <c r="A18714" i="1"/>
  <c r="A18715" i="1"/>
  <c r="A18716" i="1"/>
  <c r="A18717" i="1"/>
  <c r="A18718" i="1"/>
  <c r="A18719" i="1"/>
  <c r="A18720" i="1"/>
  <c r="A18721" i="1"/>
  <c r="A18722" i="1"/>
  <c r="A18723" i="1"/>
  <c r="A18724" i="1"/>
  <c r="A18725" i="1"/>
  <c r="A18726" i="1"/>
  <c r="A18727" i="1"/>
  <c r="A18728" i="1"/>
  <c r="A18729" i="1"/>
  <c r="A18730" i="1"/>
  <c r="A18731" i="1"/>
  <c r="A18732" i="1"/>
  <c r="A18733" i="1"/>
  <c r="A18734" i="1"/>
  <c r="A18735" i="1"/>
  <c r="A18736" i="1"/>
  <c r="A18737" i="1"/>
  <c r="A18738" i="1"/>
  <c r="A18739" i="1"/>
  <c r="A18740" i="1"/>
  <c r="A18741" i="1"/>
  <c r="A18742" i="1"/>
  <c r="A18743" i="1"/>
  <c r="A18744" i="1"/>
  <c r="A18745" i="1"/>
  <c r="A18746" i="1"/>
  <c r="A18747" i="1"/>
  <c r="A18748" i="1"/>
  <c r="A18749" i="1"/>
  <c r="A18750" i="1"/>
  <c r="A18751" i="1"/>
  <c r="A18752" i="1"/>
  <c r="A18753" i="1"/>
  <c r="A18754" i="1"/>
  <c r="A18755" i="1"/>
  <c r="A18756" i="1"/>
  <c r="A18757" i="1"/>
  <c r="A18758" i="1"/>
  <c r="A18759" i="1"/>
  <c r="A18760" i="1"/>
  <c r="A18761" i="1"/>
  <c r="A18762" i="1"/>
  <c r="A18763" i="1"/>
  <c r="A18764" i="1"/>
  <c r="A18765" i="1"/>
  <c r="A18766" i="1"/>
  <c r="A18767" i="1"/>
  <c r="A18768" i="1"/>
  <c r="A18769" i="1"/>
  <c r="A18770" i="1"/>
  <c r="A18771" i="1"/>
  <c r="A18772" i="1"/>
  <c r="A18773" i="1"/>
  <c r="A18774" i="1"/>
  <c r="A18775" i="1"/>
  <c r="A18776" i="1"/>
  <c r="A18777" i="1"/>
  <c r="A18778" i="1"/>
  <c r="A18779" i="1"/>
  <c r="A18780" i="1"/>
  <c r="A18781" i="1"/>
  <c r="A18782" i="1"/>
  <c r="A18783" i="1"/>
  <c r="A18784" i="1"/>
  <c r="A18785" i="1"/>
  <c r="A18786" i="1"/>
  <c r="A18787" i="1"/>
  <c r="A18788" i="1"/>
  <c r="A18789" i="1"/>
  <c r="A18790" i="1"/>
  <c r="A18791" i="1"/>
  <c r="A18792" i="1"/>
  <c r="A18793" i="1"/>
  <c r="A18794" i="1"/>
  <c r="A18795" i="1"/>
  <c r="A18796" i="1"/>
  <c r="A18797" i="1"/>
  <c r="A18798" i="1"/>
  <c r="A18799" i="1"/>
  <c r="A18800" i="1"/>
  <c r="A18801" i="1"/>
  <c r="A18802" i="1"/>
  <c r="A18803" i="1"/>
  <c r="A18804" i="1"/>
  <c r="A18805" i="1"/>
  <c r="A18806" i="1"/>
  <c r="A18807" i="1"/>
  <c r="A18808" i="1"/>
  <c r="A18809" i="1"/>
  <c r="A18810" i="1"/>
  <c r="A18811" i="1"/>
  <c r="A18812" i="1"/>
  <c r="A18813" i="1"/>
  <c r="A18814" i="1"/>
  <c r="A18815" i="1"/>
  <c r="A18816" i="1"/>
  <c r="A18817" i="1"/>
  <c r="A18818" i="1"/>
  <c r="A18819" i="1"/>
  <c r="A18820" i="1"/>
  <c r="A18821" i="1"/>
  <c r="A18822" i="1"/>
  <c r="A18823" i="1"/>
  <c r="A18824" i="1"/>
  <c r="A18825" i="1"/>
  <c r="A18826" i="1"/>
  <c r="A18827" i="1"/>
  <c r="A18828" i="1"/>
  <c r="A18829" i="1"/>
  <c r="A18830" i="1"/>
  <c r="A18831" i="1"/>
  <c r="A18832" i="1"/>
  <c r="A18833" i="1"/>
  <c r="A18834" i="1"/>
  <c r="A18835" i="1"/>
  <c r="A18836" i="1"/>
  <c r="A18837" i="1"/>
  <c r="A18838" i="1"/>
  <c r="A18839" i="1"/>
  <c r="A18840" i="1"/>
  <c r="A18841" i="1"/>
  <c r="A18842" i="1"/>
  <c r="A18843" i="1"/>
  <c r="A18844" i="1"/>
  <c r="A18845" i="1"/>
  <c r="A18846" i="1"/>
  <c r="A18847" i="1"/>
  <c r="A18848" i="1"/>
  <c r="A18849" i="1"/>
  <c r="A18850" i="1"/>
  <c r="A18851" i="1"/>
  <c r="A18852" i="1"/>
  <c r="A18853" i="1"/>
  <c r="A18854" i="1"/>
  <c r="A18855" i="1"/>
  <c r="A18856" i="1"/>
  <c r="A18857" i="1"/>
  <c r="A18858" i="1"/>
  <c r="A18859" i="1"/>
  <c r="A18860" i="1"/>
  <c r="A18861" i="1"/>
  <c r="A18862" i="1"/>
  <c r="A18863" i="1"/>
  <c r="A18864" i="1"/>
  <c r="A18865" i="1"/>
  <c r="A18866" i="1"/>
  <c r="A18867" i="1"/>
  <c r="A18868" i="1"/>
  <c r="A18869" i="1"/>
  <c r="A18870" i="1"/>
  <c r="A18871" i="1"/>
  <c r="A18872" i="1"/>
  <c r="A18873" i="1"/>
  <c r="A18874" i="1"/>
  <c r="A18875" i="1"/>
  <c r="A18876" i="1"/>
  <c r="A18877" i="1"/>
  <c r="A18878" i="1"/>
  <c r="A18879" i="1"/>
  <c r="A18880" i="1"/>
  <c r="A18881" i="1"/>
  <c r="A18882" i="1"/>
  <c r="A18883" i="1"/>
  <c r="A18884" i="1"/>
  <c r="A18885" i="1"/>
  <c r="A18886" i="1"/>
  <c r="A18887" i="1"/>
  <c r="A18888" i="1"/>
  <c r="A18889" i="1"/>
  <c r="A18890" i="1"/>
  <c r="A18891" i="1"/>
  <c r="A18892" i="1"/>
  <c r="A18893" i="1"/>
  <c r="A18894" i="1"/>
  <c r="A18895" i="1"/>
  <c r="A18896" i="1"/>
  <c r="A18897" i="1"/>
  <c r="A18898" i="1"/>
  <c r="A18899" i="1"/>
  <c r="A18900" i="1"/>
  <c r="A18901" i="1"/>
  <c r="A18902" i="1"/>
  <c r="A18903" i="1"/>
  <c r="A18904" i="1"/>
  <c r="A18905" i="1"/>
  <c r="A18906" i="1"/>
  <c r="A18907" i="1"/>
  <c r="A18908" i="1"/>
  <c r="A18909" i="1"/>
  <c r="A18910" i="1"/>
  <c r="A18911" i="1"/>
  <c r="A18912" i="1"/>
  <c r="A18913" i="1"/>
  <c r="A18914" i="1"/>
  <c r="A18915" i="1"/>
  <c r="A18916" i="1"/>
  <c r="A18917" i="1"/>
  <c r="A18918" i="1"/>
  <c r="A18919" i="1"/>
  <c r="A18920" i="1"/>
  <c r="A18921" i="1"/>
  <c r="A18922" i="1"/>
  <c r="A18923" i="1"/>
  <c r="A18924" i="1"/>
  <c r="A18925" i="1"/>
  <c r="A18926" i="1"/>
  <c r="A18927" i="1"/>
  <c r="A18928" i="1"/>
  <c r="A18929" i="1"/>
  <c r="A18930" i="1"/>
  <c r="A18931" i="1"/>
  <c r="A18932" i="1"/>
  <c r="A18933" i="1"/>
  <c r="A18934" i="1"/>
  <c r="A18935" i="1"/>
  <c r="A18936" i="1"/>
  <c r="A18937" i="1"/>
  <c r="A18938" i="1"/>
  <c r="A18939" i="1"/>
  <c r="A18940" i="1"/>
  <c r="A18941" i="1"/>
  <c r="A18942" i="1"/>
  <c r="A18943" i="1"/>
  <c r="A18944" i="1"/>
  <c r="A18945" i="1"/>
  <c r="A18946" i="1"/>
  <c r="A18947" i="1"/>
  <c r="A18948" i="1"/>
  <c r="A18949" i="1"/>
  <c r="A18950" i="1"/>
  <c r="A18951" i="1"/>
  <c r="A18952" i="1"/>
  <c r="A18953" i="1"/>
  <c r="A18954" i="1"/>
  <c r="A18955" i="1"/>
  <c r="A18956" i="1"/>
  <c r="A18957" i="1"/>
  <c r="A18958" i="1"/>
  <c r="A18959" i="1"/>
  <c r="A18960" i="1"/>
  <c r="A18961" i="1"/>
  <c r="A18962" i="1"/>
  <c r="A18963" i="1"/>
  <c r="A18964" i="1"/>
  <c r="A18965" i="1"/>
  <c r="A18966" i="1"/>
  <c r="A18967" i="1"/>
  <c r="A18968" i="1"/>
  <c r="A18969" i="1"/>
  <c r="A18970" i="1"/>
  <c r="A18971" i="1"/>
  <c r="A18972" i="1"/>
  <c r="A18973" i="1"/>
  <c r="A18974" i="1"/>
  <c r="A18975" i="1"/>
  <c r="A18976" i="1"/>
  <c r="A18977" i="1"/>
  <c r="A18978" i="1"/>
  <c r="A18979" i="1"/>
  <c r="A18980" i="1"/>
  <c r="A18981" i="1"/>
  <c r="A18982" i="1"/>
  <c r="A18983" i="1"/>
  <c r="A18984" i="1"/>
  <c r="A18985" i="1"/>
  <c r="A18986" i="1"/>
  <c r="A18987" i="1"/>
  <c r="A18988" i="1"/>
  <c r="A18989" i="1"/>
  <c r="A18990" i="1"/>
  <c r="A18991" i="1"/>
  <c r="A18992" i="1"/>
  <c r="A18993" i="1"/>
  <c r="A18994" i="1"/>
  <c r="A18995" i="1"/>
  <c r="A18996" i="1"/>
  <c r="A18997" i="1"/>
  <c r="A18998" i="1"/>
  <c r="A18999" i="1"/>
  <c r="A19000" i="1"/>
  <c r="A19001" i="1"/>
  <c r="A19002" i="1"/>
  <c r="A19003" i="1"/>
  <c r="A19004" i="1"/>
  <c r="A19005" i="1"/>
  <c r="A19006" i="1"/>
  <c r="A19007" i="1"/>
  <c r="A19008" i="1"/>
  <c r="A19009" i="1"/>
  <c r="A19010" i="1"/>
  <c r="A19011" i="1"/>
  <c r="A19012" i="1"/>
  <c r="A19013" i="1"/>
  <c r="A19014" i="1"/>
  <c r="A19015" i="1"/>
  <c r="A19016" i="1"/>
  <c r="A19017" i="1"/>
  <c r="A19018" i="1"/>
  <c r="A19019" i="1"/>
  <c r="A19020" i="1"/>
  <c r="A19021" i="1"/>
  <c r="A19022" i="1"/>
  <c r="A19023" i="1"/>
  <c r="A19024" i="1"/>
  <c r="A19025" i="1"/>
  <c r="A19026" i="1"/>
  <c r="A19027" i="1"/>
  <c r="A19028" i="1"/>
  <c r="A19029" i="1"/>
  <c r="A19030" i="1"/>
  <c r="A19031" i="1"/>
  <c r="A19032" i="1"/>
  <c r="A19033" i="1"/>
  <c r="A19034" i="1"/>
  <c r="A19035" i="1"/>
  <c r="A19036" i="1"/>
  <c r="A19037" i="1"/>
  <c r="A19038" i="1"/>
  <c r="A19039" i="1"/>
  <c r="A19040" i="1"/>
  <c r="A19041" i="1"/>
  <c r="A19042" i="1"/>
  <c r="A19043" i="1"/>
  <c r="A19044" i="1"/>
  <c r="A19045" i="1"/>
  <c r="A19046" i="1"/>
  <c r="A19047" i="1"/>
  <c r="A19048" i="1"/>
  <c r="A19049" i="1"/>
  <c r="A19050" i="1"/>
  <c r="A19051" i="1"/>
  <c r="A19052" i="1"/>
  <c r="A19053" i="1"/>
  <c r="A19054" i="1"/>
  <c r="A19055" i="1"/>
  <c r="A19056" i="1"/>
  <c r="A19057" i="1"/>
  <c r="A19058" i="1"/>
  <c r="A19059" i="1"/>
  <c r="A19060" i="1"/>
  <c r="A19061" i="1"/>
  <c r="A19062" i="1"/>
  <c r="A19063" i="1"/>
  <c r="A19064" i="1"/>
  <c r="A19065" i="1"/>
  <c r="A19066" i="1"/>
  <c r="A19067" i="1"/>
  <c r="A19068" i="1"/>
  <c r="A19069" i="1"/>
  <c r="A19070" i="1"/>
  <c r="A19071" i="1"/>
  <c r="A19072" i="1"/>
  <c r="A19073" i="1"/>
  <c r="A19074" i="1"/>
  <c r="A19075" i="1"/>
  <c r="A19076" i="1"/>
  <c r="A19077" i="1"/>
  <c r="A19078" i="1"/>
  <c r="A19079" i="1"/>
  <c r="A19080" i="1"/>
  <c r="A19081" i="1"/>
  <c r="A19082" i="1"/>
  <c r="A19083" i="1"/>
  <c r="A19084" i="1"/>
  <c r="A19085" i="1"/>
  <c r="A19086" i="1"/>
  <c r="A19087" i="1"/>
  <c r="A19088" i="1"/>
  <c r="A19089" i="1"/>
  <c r="A19090" i="1"/>
  <c r="A19091" i="1"/>
  <c r="A19092" i="1"/>
  <c r="A19093" i="1"/>
  <c r="A19094" i="1"/>
  <c r="A19095" i="1"/>
  <c r="A19096" i="1"/>
  <c r="A19097" i="1"/>
  <c r="A19098" i="1"/>
  <c r="A19099" i="1"/>
  <c r="A19100" i="1"/>
  <c r="A19101" i="1"/>
  <c r="A19102" i="1"/>
  <c r="A19103" i="1"/>
  <c r="A19104" i="1"/>
  <c r="A19105" i="1"/>
  <c r="A19106" i="1"/>
  <c r="A19107" i="1"/>
  <c r="A19108" i="1"/>
  <c r="A19109" i="1"/>
  <c r="A19110" i="1"/>
  <c r="A19111" i="1"/>
  <c r="A19112" i="1"/>
  <c r="A19113" i="1"/>
  <c r="A19114" i="1"/>
  <c r="A19115" i="1"/>
  <c r="A19116" i="1"/>
  <c r="A19117" i="1"/>
  <c r="A19118" i="1"/>
  <c r="A19119" i="1"/>
  <c r="A19120" i="1"/>
  <c r="A19121" i="1"/>
  <c r="A19122" i="1"/>
  <c r="A19123" i="1"/>
  <c r="A19124" i="1"/>
  <c r="A19125" i="1"/>
  <c r="A19126" i="1"/>
  <c r="A19127" i="1"/>
  <c r="A19128" i="1"/>
  <c r="A19129" i="1"/>
  <c r="A19130" i="1"/>
  <c r="A19131" i="1"/>
  <c r="A19132" i="1"/>
  <c r="A19133" i="1"/>
  <c r="A19134" i="1"/>
  <c r="A19135" i="1"/>
  <c r="A19136" i="1"/>
  <c r="A19137" i="1"/>
  <c r="A19138" i="1"/>
  <c r="A19139" i="1"/>
  <c r="A19140" i="1"/>
  <c r="A19141" i="1"/>
  <c r="A19142" i="1"/>
  <c r="A19143" i="1"/>
  <c r="A19144" i="1"/>
  <c r="A19145" i="1"/>
  <c r="A19146" i="1"/>
  <c r="A19147" i="1"/>
  <c r="A19148" i="1"/>
  <c r="A19149" i="1"/>
  <c r="A19150" i="1"/>
  <c r="A19151" i="1"/>
  <c r="A19152" i="1"/>
  <c r="A19153" i="1"/>
  <c r="A19154" i="1"/>
  <c r="A19155" i="1"/>
  <c r="A19156" i="1"/>
  <c r="A19157" i="1"/>
  <c r="A19158" i="1"/>
  <c r="A19159" i="1"/>
  <c r="A19160" i="1"/>
  <c r="A19161" i="1"/>
  <c r="A19162" i="1"/>
  <c r="A19163" i="1"/>
  <c r="A19164" i="1"/>
  <c r="A19165" i="1"/>
  <c r="A19166" i="1"/>
  <c r="A19167" i="1"/>
  <c r="A19168" i="1"/>
  <c r="A19169" i="1"/>
  <c r="A19170" i="1"/>
  <c r="A19171" i="1"/>
  <c r="A19172" i="1"/>
  <c r="A19173" i="1"/>
  <c r="A19174" i="1"/>
  <c r="A19175" i="1"/>
  <c r="A19176" i="1"/>
  <c r="A19177" i="1"/>
  <c r="A19178" i="1"/>
  <c r="A19179" i="1"/>
  <c r="A19180" i="1"/>
  <c r="A19181" i="1"/>
  <c r="A19182" i="1"/>
  <c r="A19183" i="1"/>
  <c r="A19184" i="1"/>
  <c r="A19185" i="1"/>
  <c r="A19186" i="1"/>
  <c r="A19187" i="1"/>
  <c r="A19188" i="1"/>
  <c r="A19189" i="1"/>
  <c r="A19190" i="1"/>
  <c r="A19191" i="1"/>
  <c r="A19192" i="1"/>
  <c r="A19193" i="1"/>
  <c r="A19194" i="1"/>
  <c r="A19195" i="1"/>
  <c r="A19196" i="1"/>
  <c r="A19197" i="1"/>
  <c r="A19198" i="1"/>
  <c r="A19199" i="1"/>
  <c r="A19200" i="1"/>
  <c r="A19201" i="1"/>
  <c r="A19202" i="1"/>
  <c r="A19203" i="1"/>
  <c r="A19204" i="1"/>
  <c r="A19205" i="1"/>
  <c r="A19206" i="1"/>
  <c r="A19207" i="1"/>
  <c r="A19208" i="1"/>
  <c r="A19209" i="1"/>
  <c r="A19210" i="1"/>
  <c r="A19211" i="1"/>
  <c r="A19212" i="1"/>
  <c r="A19213" i="1"/>
  <c r="A19214" i="1"/>
  <c r="A19215" i="1"/>
  <c r="A19216" i="1"/>
  <c r="A19217" i="1"/>
  <c r="A19218" i="1"/>
  <c r="A19219" i="1"/>
  <c r="A19220" i="1"/>
  <c r="A19221" i="1"/>
  <c r="A19222" i="1"/>
  <c r="A19223" i="1"/>
  <c r="A19224" i="1"/>
  <c r="A19225" i="1"/>
  <c r="A19226" i="1"/>
  <c r="A19227" i="1"/>
  <c r="A19228" i="1"/>
  <c r="A19229" i="1"/>
  <c r="A19230" i="1"/>
  <c r="A19231" i="1"/>
  <c r="A19232" i="1"/>
  <c r="A19233" i="1"/>
  <c r="A19234" i="1"/>
  <c r="A19235" i="1"/>
  <c r="A19236" i="1"/>
  <c r="A19237" i="1"/>
  <c r="A19238" i="1"/>
  <c r="A19239" i="1"/>
  <c r="A19240" i="1"/>
  <c r="A19241" i="1"/>
  <c r="A19242" i="1"/>
  <c r="A19243" i="1"/>
  <c r="A19244" i="1"/>
  <c r="A19245" i="1"/>
  <c r="A19246" i="1"/>
  <c r="A19247" i="1"/>
  <c r="A19248" i="1"/>
  <c r="A19249" i="1"/>
  <c r="A19250" i="1"/>
  <c r="A19251" i="1"/>
  <c r="A19252" i="1"/>
  <c r="A19253" i="1"/>
  <c r="A19254" i="1"/>
  <c r="A19255" i="1"/>
  <c r="A19256" i="1"/>
  <c r="A19257" i="1"/>
  <c r="A19258" i="1"/>
  <c r="A19259" i="1"/>
  <c r="A19260" i="1"/>
  <c r="A19261" i="1"/>
  <c r="A19262" i="1"/>
  <c r="A19263" i="1"/>
  <c r="A19264" i="1"/>
  <c r="A19265" i="1"/>
  <c r="A19266" i="1"/>
  <c r="A19267" i="1"/>
  <c r="A19268" i="1"/>
  <c r="A19269" i="1"/>
  <c r="A19270" i="1"/>
  <c r="A19271" i="1"/>
  <c r="A19272" i="1"/>
  <c r="A19273" i="1"/>
  <c r="A19274" i="1"/>
  <c r="A19275" i="1"/>
  <c r="A19276" i="1"/>
  <c r="A19277" i="1"/>
  <c r="A19278" i="1"/>
  <c r="A19279" i="1"/>
  <c r="A19280" i="1"/>
  <c r="A19281" i="1"/>
  <c r="A19282" i="1"/>
  <c r="A19283" i="1"/>
  <c r="A19284" i="1"/>
  <c r="A19285" i="1"/>
  <c r="A19286" i="1"/>
  <c r="A19287" i="1"/>
  <c r="A19288" i="1"/>
  <c r="A19289" i="1"/>
  <c r="A19290" i="1"/>
  <c r="A19291" i="1"/>
  <c r="A19292" i="1"/>
  <c r="A19293" i="1"/>
  <c r="A19294" i="1"/>
  <c r="A19295" i="1"/>
  <c r="A19296" i="1"/>
  <c r="A19297" i="1"/>
  <c r="A19298" i="1"/>
  <c r="A19299" i="1"/>
  <c r="A19300" i="1"/>
  <c r="A19301" i="1"/>
  <c r="A19302" i="1"/>
  <c r="A19303" i="1"/>
  <c r="A19304" i="1"/>
  <c r="A19305" i="1"/>
  <c r="A19306" i="1"/>
  <c r="A19307" i="1"/>
  <c r="A19308" i="1"/>
  <c r="A19309" i="1"/>
  <c r="A19310" i="1"/>
  <c r="A19311" i="1"/>
  <c r="A19312" i="1"/>
  <c r="A19313" i="1"/>
  <c r="A19314" i="1"/>
  <c r="A19315" i="1"/>
  <c r="A19316" i="1"/>
  <c r="A19317" i="1"/>
  <c r="A19318" i="1"/>
  <c r="A19319" i="1"/>
  <c r="A19320" i="1"/>
  <c r="A19321" i="1"/>
  <c r="A19322" i="1"/>
  <c r="A19323" i="1"/>
  <c r="A19324" i="1"/>
  <c r="A19325" i="1"/>
  <c r="A19326" i="1"/>
  <c r="A19327" i="1"/>
  <c r="A19328" i="1"/>
  <c r="A19329" i="1"/>
  <c r="A19330" i="1"/>
  <c r="A19331" i="1"/>
  <c r="A19332" i="1"/>
  <c r="A19333" i="1"/>
  <c r="A19334" i="1"/>
  <c r="A19335" i="1"/>
  <c r="A19336" i="1"/>
  <c r="A19337" i="1"/>
  <c r="A19338" i="1"/>
  <c r="A19339" i="1"/>
  <c r="A19340" i="1"/>
  <c r="A19341" i="1"/>
  <c r="A19342" i="1"/>
  <c r="A19343" i="1"/>
  <c r="A19344" i="1"/>
  <c r="A19345" i="1"/>
  <c r="A19346" i="1"/>
  <c r="A19347" i="1"/>
  <c r="A19348" i="1"/>
  <c r="A19349" i="1"/>
  <c r="A19350" i="1"/>
  <c r="A19351" i="1"/>
  <c r="A19352" i="1"/>
  <c r="A19353" i="1"/>
  <c r="A19354" i="1"/>
  <c r="A19355" i="1"/>
  <c r="A19356" i="1"/>
  <c r="A19357" i="1"/>
  <c r="A19358" i="1"/>
  <c r="A19359" i="1"/>
  <c r="A19360" i="1"/>
  <c r="A19361" i="1"/>
  <c r="A19362" i="1"/>
  <c r="A19363" i="1"/>
  <c r="A19364" i="1"/>
  <c r="A19365" i="1"/>
  <c r="A19366" i="1"/>
  <c r="A19367" i="1"/>
  <c r="A19368" i="1"/>
  <c r="A19369" i="1"/>
  <c r="A19370" i="1"/>
  <c r="A19371" i="1"/>
  <c r="A19372" i="1"/>
  <c r="A19373" i="1"/>
  <c r="A19374" i="1"/>
  <c r="A19375" i="1"/>
  <c r="A19376" i="1"/>
  <c r="A19377" i="1"/>
  <c r="A19378" i="1"/>
  <c r="A19379" i="1"/>
  <c r="A19380" i="1"/>
  <c r="A19381" i="1"/>
  <c r="A19382" i="1"/>
  <c r="A19383" i="1"/>
  <c r="A19384" i="1"/>
  <c r="A19385" i="1"/>
  <c r="A19386" i="1"/>
  <c r="A19387" i="1"/>
  <c r="A19388" i="1"/>
  <c r="A19389" i="1"/>
  <c r="A19390" i="1"/>
  <c r="A19391" i="1"/>
  <c r="A19392" i="1"/>
  <c r="A19393" i="1"/>
  <c r="A19394" i="1"/>
  <c r="A19395" i="1"/>
  <c r="A19396" i="1"/>
  <c r="A19397" i="1"/>
  <c r="A19398" i="1"/>
  <c r="A19399" i="1"/>
  <c r="A19400" i="1"/>
  <c r="A19401" i="1"/>
  <c r="A19402" i="1"/>
  <c r="A19403" i="1"/>
  <c r="A19404" i="1"/>
  <c r="A19405" i="1"/>
  <c r="A19406" i="1"/>
  <c r="A19407" i="1"/>
  <c r="A19408" i="1"/>
  <c r="A19409" i="1"/>
  <c r="A19410" i="1"/>
  <c r="A19411" i="1"/>
  <c r="A19412" i="1"/>
  <c r="A19413" i="1"/>
  <c r="A19414" i="1"/>
  <c r="A19415" i="1"/>
  <c r="A19416" i="1"/>
  <c r="A19417" i="1"/>
  <c r="A19418" i="1"/>
  <c r="A19419" i="1"/>
  <c r="A19420" i="1"/>
  <c r="A19421" i="1"/>
  <c r="A19422" i="1"/>
  <c r="A19423" i="1"/>
  <c r="A19424" i="1"/>
  <c r="A19425" i="1"/>
  <c r="A19426" i="1"/>
  <c r="A19427" i="1"/>
  <c r="A19428" i="1"/>
  <c r="A19429" i="1"/>
  <c r="A19430" i="1"/>
  <c r="A19431" i="1"/>
  <c r="A19432" i="1"/>
  <c r="A19433" i="1"/>
  <c r="A19434" i="1"/>
  <c r="A19435" i="1"/>
  <c r="A19436" i="1"/>
  <c r="A19437" i="1"/>
  <c r="A19438" i="1"/>
  <c r="A19439" i="1"/>
  <c r="A19440" i="1"/>
  <c r="A19441" i="1"/>
  <c r="A19442" i="1"/>
  <c r="A19443" i="1"/>
  <c r="A19444" i="1"/>
  <c r="A19445" i="1"/>
  <c r="A19446" i="1"/>
  <c r="A19447" i="1"/>
  <c r="A19448" i="1"/>
  <c r="A19449" i="1"/>
  <c r="A19450" i="1"/>
  <c r="A19451" i="1"/>
  <c r="A19452" i="1"/>
  <c r="A19453" i="1"/>
  <c r="A19454" i="1"/>
  <c r="A19455" i="1"/>
  <c r="A19456" i="1"/>
  <c r="A19457" i="1"/>
  <c r="A19458" i="1"/>
  <c r="A19459" i="1"/>
  <c r="A19460" i="1"/>
  <c r="A19461" i="1"/>
  <c r="A19462" i="1"/>
  <c r="A19463" i="1"/>
  <c r="A19464" i="1"/>
  <c r="A19465" i="1"/>
  <c r="A19466" i="1"/>
  <c r="A19467" i="1"/>
  <c r="A19468" i="1"/>
  <c r="A19469" i="1"/>
  <c r="A19470" i="1"/>
  <c r="A19471" i="1"/>
  <c r="A19472" i="1"/>
  <c r="A19473" i="1"/>
  <c r="A19474" i="1"/>
  <c r="A19475" i="1"/>
  <c r="A19476" i="1"/>
  <c r="A19477" i="1"/>
  <c r="A19478" i="1"/>
  <c r="A19479" i="1"/>
  <c r="A19480" i="1"/>
  <c r="A19481" i="1"/>
  <c r="A19482" i="1"/>
  <c r="A19483" i="1"/>
  <c r="A19484" i="1"/>
  <c r="A19485" i="1"/>
  <c r="A19486" i="1"/>
  <c r="A19487" i="1"/>
  <c r="A19488" i="1"/>
  <c r="A19489" i="1"/>
  <c r="A19490" i="1"/>
  <c r="A19491" i="1"/>
  <c r="A19492" i="1"/>
  <c r="A19493" i="1"/>
  <c r="A19494" i="1"/>
  <c r="A19495" i="1"/>
  <c r="A19496" i="1"/>
  <c r="A19497" i="1"/>
  <c r="A19498" i="1"/>
  <c r="A19499" i="1"/>
  <c r="A19500" i="1"/>
  <c r="A19501" i="1"/>
  <c r="A19502" i="1"/>
  <c r="A19503" i="1"/>
  <c r="A19504" i="1"/>
  <c r="A19505" i="1"/>
  <c r="A19506" i="1"/>
  <c r="A19507" i="1"/>
  <c r="A19508" i="1"/>
  <c r="A19509" i="1"/>
  <c r="A19510" i="1"/>
  <c r="A19511" i="1"/>
  <c r="A19512" i="1"/>
  <c r="A19513" i="1"/>
  <c r="A19514" i="1"/>
  <c r="A19515" i="1"/>
  <c r="A19516" i="1"/>
  <c r="A19517" i="1"/>
  <c r="A19518" i="1"/>
  <c r="A19519" i="1"/>
  <c r="A19520" i="1"/>
  <c r="A19521" i="1"/>
  <c r="A19522" i="1"/>
  <c r="A19523" i="1"/>
  <c r="A19524" i="1"/>
  <c r="A19525" i="1"/>
  <c r="A19526" i="1"/>
  <c r="A19527" i="1"/>
  <c r="A19528" i="1"/>
  <c r="A19529" i="1"/>
  <c r="A19530" i="1"/>
  <c r="A19531" i="1"/>
  <c r="A19532" i="1"/>
  <c r="A19533" i="1"/>
  <c r="A19534" i="1"/>
  <c r="A19535" i="1"/>
  <c r="A19536" i="1"/>
  <c r="A19537" i="1"/>
  <c r="A19538" i="1"/>
  <c r="A19539" i="1"/>
  <c r="A19540" i="1"/>
  <c r="A19541" i="1"/>
  <c r="A19542" i="1"/>
  <c r="A19543" i="1"/>
  <c r="A19544" i="1"/>
  <c r="A19545" i="1"/>
  <c r="A19546" i="1"/>
  <c r="A19547" i="1"/>
  <c r="A19548" i="1"/>
  <c r="A19549" i="1"/>
  <c r="A19550" i="1"/>
  <c r="A19551" i="1"/>
  <c r="A19552" i="1"/>
  <c r="A19553" i="1"/>
  <c r="A19554" i="1"/>
  <c r="A19555" i="1"/>
  <c r="A19556" i="1"/>
  <c r="A19557" i="1"/>
  <c r="A19558" i="1"/>
  <c r="A19559" i="1"/>
  <c r="A19560" i="1"/>
  <c r="A19561" i="1"/>
  <c r="A19562" i="1"/>
  <c r="A19563" i="1"/>
  <c r="A19564" i="1"/>
  <c r="A19565" i="1"/>
  <c r="A19566" i="1"/>
  <c r="A19567" i="1"/>
  <c r="A19568" i="1"/>
  <c r="A19569" i="1"/>
  <c r="A19570" i="1"/>
  <c r="A19571" i="1"/>
  <c r="A19572" i="1"/>
  <c r="A19573" i="1"/>
  <c r="A19574" i="1"/>
  <c r="A19575" i="1"/>
  <c r="A19576" i="1"/>
  <c r="A19577" i="1"/>
  <c r="A19578" i="1"/>
  <c r="A19579" i="1"/>
  <c r="A19580" i="1"/>
  <c r="A19581" i="1"/>
  <c r="A19582" i="1"/>
  <c r="A19583" i="1"/>
  <c r="A19584" i="1"/>
  <c r="A19585" i="1"/>
  <c r="A19586" i="1"/>
  <c r="A19587" i="1"/>
  <c r="A19588" i="1"/>
  <c r="A19589" i="1"/>
  <c r="A19590" i="1"/>
  <c r="A19591" i="1"/>
  <c r="A19592" i="1"/>
  <c r="A19593" i="1"/>
  <c r="A19594" i="1"/>
  <c r="A19595" i="1"/>
  <c r="A19596" i="1"/>
  <c r="A19597" i="1"/>
  <c r="A19598" i="1"/>
  <c r="A19599" i="1"/>
  <c r="A19600" i="1"/>
  <c r="A19601" i="1"/>
  <c r="A19602" i="1"/>
  <c r="A19603" i="1"/>
  <c r="A19604" i="1"/>
  <c r="A19605" i="1"/>
  <c r="A19606" i="1"/>
  <c r="A19607" i="1"/>
  <c r="A19608" i="1"/>
  <c r="A19609" i="1"/>
  <c r="A19610" i="1"/>
  <c r="A19611" i="1"/>
  <c r="A19612" i="1"/>
  <c r="A19613" i="1"/>
  <c r="A19614" i="1"/>
  <c r="A19615" i="1"/>
  <c r="A19616" i="1"/>
  <c r="A19617" i="1"/>
  <c r="A19618" i="1"/>
  <c r="A19619" i="1"/>
  <c r="A19620" i="1"/>
  <c r="A19621" i="1"/>
  <c r="A19622" i="1"/>
  <c r="A19623" i="1"/>
  <c r="A19624" i="1"/>
  <c r="A19625" i="1"/>
  <c r="A19626" i="1"/>
  <c r="A19627" i="1"/>
  <c r="A19628" i="1"/>
  <c r="A19629" i="1"/>
  <c r="A19630" i="1"/>
  <c r="A19631" i="1"/>
  <c r="A19632" i="1"/>
  <c r="A19633" i="1"/>
  <c r="A19634" i="1"/>
  <c r="A19635" i="1"/>
  <c r="A19636" i="1"/>
  <c r="A19637" i="1"/>
  <c r="A19638" i="1"/>
  <c r="A19639" i="1"/>
  <c r="A19640" i="1"/>
  <c r="A19641" i="1"/>
  <c r="A19642" i="1"/>
  <c r="A19643" i="1"/>
  <c r="A19644" i="1"/>
  <c r="A19645" i="1"/>
  <c r="A19646" i="1"/>
  <c r="A19647" i="1"/>
  <c r="A19648" i="1"/>
  <c r="A19649" i="1"/>
  <c r="A19650" i="1"/>
  <c r="A19651" i="1"/>
  <c r="A19652" i="1"/>
  <c r="A19653" i="1"/>
  <c r="A19654" i="1"/>
  <c r="A19655" i="1"/>
  <c r="A19656" i="1"/>
  <c r="A19657" i="1"/>
  <c r="A19658" i="1"/>
  <c r="A19659" i="1"/>
  <c r="A19660" i="1"/>
  <c r="A19661" i="1"/>
  <c r="A19662" i="1"/>
  <c r="A19663" i="1"/>
  <c r="A19664" i="1"/>
  <c r="A19665" i="1"/>
  <c r="A19666" i="1"/>
  <c r="A19667" i="1"/>
  <c r="A19668" i="1"/>
  <c r="A19669" i="1"/>
  <c r="A19670" i="1"/>
  <c r="A19671" i="1"/>
  <c r="A19672" i="1"/>
  <c r="A19673" i="1"/>
  <c r="A19674" i="1"/>
  <c r="A19675" i="1"/>
  <c r="A19676" i="1"/>
  <c r="A19677" i="1"/>
  <c r="A19678" i="1"/>
  <c r="A19679" i="1"/>
  <c r="A19680" i="1"/>
  <c r="A19681" i="1"/>
  <c r="A19682" i="1"/>
  <c r="A19683" i="1"/>
  <c r="A19684" i="1"/>
  <c r="A19685" i="1"/>
  <c r="A19686" i="1"/>
  <c r="A19687" i="1"/>
  <c r="A19688" i="1"/>
  <c r="A19689" i="1"/>
  <c r="A19690" i="1"/>
  <c r="A19691" i="1"/>
  <c r="A19692" i="1"/>
  <c r="A19693" i="1"/>
  <c r="A19694" i="1"/>
  <c r="A19695" i="1"/>
  <c r="A19696" i="1"/>
  <c r="A19697" i="1"/>
  <c r="A19698" i="1"/>
  <c r="A19699" i="1"/>
  <c r="A19700" i="1"/>
  <c r="A19701" i="1"/>
  <c r="A19702" i="1"/>
  <c r="A19703" i="1"/>
  <c r="A19704" i="1"/>
  <c r="A19705" i="1"/>
  <c r="A19706" i="1"/>
  <c r="A19707" i="1"/>
  <c r="A19708" i="1"/>
  <c r="A19709" i="1"/>
  <c r="A19710" i="1"/>
  <c r="A19711" i="1"/>
  <c r="A19712" i="1"/>
  <c r="A19713" i="1"/>
  <c r="A19714" i="1"/>
  <c r="A19715" i="1"/>
  <c r="A19716" i="1"/>
  <c r="A19717" i="1"/>
  <c r="A19718" i="1"/>
  <c r="A19719" i="1"/>
  <c r="A19720" i="1"/>
  <c r="A19721" i="1"/>
  <c r="A19722" i="1"/>
  <c r="A19723" i="1"/>
  <c r="A19724" i="1"/>
  <c r="A19725" i="1"/>
  <c r="A19726" i="1"/>
  <c r="A19727" i="1"/>
  <c r="A19728" i="1"/>
  <c r="A19729" i="1"/>
  <c r="A19730" i="1"/>
  <c r="A19731" i="1"/>
  <c r="A19732" i="1"/>
  <c r="A19733" i="1"/>
  <c r="A19734" i="1"/>
  <c r="A19735" i="1"/>
  <c r="A19736" i="1"/>
  <c r="A19737" i="1"/>
  <c r="A19738" i="1"/>
  <c r="A19739" i="1"/>
  <c r="A19740" i="1"/>
  <c r="A19741" i="1"/>
  <c r="A19742" i="1"/>
  <c r="A19743" i="1"/>
  <c r="A19744" i="1"/>
  <c r="A19745" i="1"/>
  <c r="A19746" i="1"/>
  <c r="A19747" i="1"/>
  <c r="A19748" i="1"/>
  <c r="A19749" i="1"/>
  <c r="A19750" i="1"/>
  <c r="A19751" i="1"/>
  <c r="A19752" i="1"/>
  <c r="A19753" i="1"/>
  <c r="A19754" i="1"/>
  <c r="A19755" i="1"/>
  <c r="A19756" i="1"/>
  <c r="A19757" i="1"/>
  <c r="A19758" i="1"/>
  <c r="A19759" i="1"/>
  <c r="A19760" i="1"/>
  <c r="A19761" i="1"/>
  <c r="A19762" i="1"/>
  <c r="A19763" i="1"/>
  <c r="A19764" i="1"/>
  <c r="A19765" i="1"/>
  <c r="A19766" i="1"/>
  <c r="A19767" i="1"/>
  <c r="A19768" i="1"/>
  <c r="A19769" i="1"/>
  <c r="A19770" i="1"/>
  <c r="A19771" i="1"/>
  <c r="A19772" i="1"/>
  <c r="A19773" i="1"/>
  <c r="A19774" i="1"/>
  <c r="A19775" i="1"/>
  <c r="A19776" i="1"/>
  <c r="A19777" i="1"/>
  <c r="A19778" i="1"/>
  <c r="A19779" i="1"/>
  <c r="A19780" i="1"/>
  <c r="A19781" i="1"/>
  <c r="A19782" i="1"/>
  <c r="A19783" i="1"/>
  <c r="A19784" i="1"/>
  <c r="A19785" i="1"/>
  <c r="A19786" i="1"/>
  <c r="A19787" i="1"/>
  <c r="A19788" i="1"/>
  <c r="A19789" i="1"/>
  <c r="A19790" i="1"/>
  <c r="A19791" i="1"/>
  <c r="A19792" i="1"/>
  <c r="A19793" i="1"/>
  <c r="A19794" i="1"/>
  <c r="A19795" i="1"/>
  <c r="A19796" i="1"/>
  <c r="A19797" i="1"/>
  <c r="A19798" i="1"/>
  <c r="A19799" i="1"/>
  <c r="A19800" i="1"/>
  <c r="A19801" i="1"/>
  <c r="A19802" i="1"/>
  <c r="A19803" i="1"/>
  <c r="A19804" i="1"/>
  <c r="A19805" i="1"/>
  <c r="A19806" i="1"/>
  <c r="A19807" i="1"/>
  <c r="A19808" i="1"/>
  <c r="A19809" i="1"/>
  <c r="A19810" i="1"/>
  <c r="A19811" i="1"/>
  <c r="A19812" i="1"/>
  <c r="A19813" i="1"/>
  <c r="A19814" i="1"/>
  <c r="A19815" i="1"/>
  <c r="A19816" i="1"/>
  <c r="A19817" i="1"/>
  <c r="A19818" i="1"/>
  <c r="A19819" i="1"/>
  <c r="A19820" i="1"/>
  <c r="A19821" i="1"/>
  <c r="A19822" i="1"/>
  <c r="A19823" i="1"/>
  <c r="A19824" i="1"/>
  <c r="A19825" i="1"/>
  <c r="A19826" i="1"/>
  <c r="A19827" i="1"/>
  <c r="A19828" i="1"/>
  <c r="A19829" i="1"/>
  <c r="A19830" i="1"/>
  <c r="A19831" i="1"/>
  <c r="A19832" i="1"/>
  <c r="A19833" i="1"/>
  <c r="A19834" i="1"/>
  <c r="A19835" i="1"/>
  <c r="A19836" i="1"/>
  <c r="A19837" i="1"/>
  <c r="A19838" i="1"/>
  <c r="A19839" i="1"/>
  <c r="A19840" i="1"/>
  <c r="A19841" i="1"/>
  <c r="A19842" i="1"/>
  <c r="A19843" i="1"/>
  <c r="A19844" i="1"/>
  <c r="A19845" i="1"/>
  <c r="A19846" i="1"/>
  <c r="A19847" i="1"/>
  <c r="A19848" i="1"/>
  <c r="A19849" i="1"/>
  <c r="A19850" i="1"/>
  <c r="A19851" i="1"/>
  <c r="A19852" i="1"/>
  <c r="A19853" i="1"/>
  <c r="A19854" i="1"/>
  <c r="A19855" i="1"/>
  <c r="A19856" i="1"/>
  <c r="A19857" i="1"/>
  <c r="A19858" i="1"/>
  <c r="A19859" i="1"/>
  <c r="A19860" i="1"/>
  <c r="A19861" i="1"/>
  <c r="A19862" i="1"/>
  <c r="A19863" i="1"/>
  <c r="A19864" i="1"/>
  <c r="A19865" i="1"/>
  <c r="A19866" i="1"/>
  <c r="A19867" i="1"/>
  <c r="A19868" i="1"/>
  <c r="A19869" i="1"/>
  <c r="A19870" i="1"/>
  <c r="A19871" i="1"/>
  <c r="A19872" i="1"/>
  <c r="A19873" i="1"/>
  <c r="A19874" i="1"/>
  <c r="A19875" i="1"/>
  <c r="A19876" i="1"/>
  <c r="A19877" i="1"/>
  <c r="A19878" i="1"/>
  <c r="A19879" i="1"/>
  <c r="A19880" i="1"/>
  <c r="A19881" i="1"/>
  <c r="A19882" i="1"/>
  <c r="A19883" i="1"/>
  <c r="A19884" i="1"/>
  <c r="A19885" i="1"/>
  <c r="A19886" i="1"/>
  <c r="A19887" i="1"/>
  <c r="A19888" i="1"/>
  <c r="A19889" i="1"/>
  <c r="A19890" i="1"/>
  <c r="A19891" i="1"/>
  <c r="A19892" i="1"/>
  <c r="A19893" i="1"/>
  <c r="A19894" i="1"/>
  <c r="A19895" i="1"/>
  <c r="A19896" i="1"/>
  <c r="A19897" i="1"/>
  <c r="A19898" i="1"/>
  <c r="A19899" i="1"/>
  <c r="A19900" i="1"/>
  <c r="A19901" i="1"/>
  <c r="A19902" i="1"/>
  <c r="A19903" i="1"/>
  <c r="A19904" i="1"/>
  <c r="A19905" i="1"/>
  <c r="A19906" i="1"/>
  <c r="A19907" i="1"/>
  <c r="A19908" i="1"/>
  <c r="A19909" i="1"/>
  <c r="A19910" i="1"/>
  <c r="A19911" i="1"/>
  <c r="A19912" i="1"/>
  <c r="A19913" i="1"/>
  <c r="A19914" i="1"/>
  <c r="A19915" i="1"/>
  <c r="A19916" i="1"/>
  <c r="A19917" i="1"/>
  <c r="A19918" i="1"/>
  <c r="A19919" i="1"/>
  <c r="A19920" i="1"/>
  <c r="A19921" i="1"/>
  <c r="A19922" i="1"/>
  <c r="A19923" i="1"/>
  <c r="A19924" i="1"/>
  <c r="A19925" i="1"/>
  <c r="A19926" i="1"/>
  <c r="A19927" i="1"/>
  <c r="A19928" i="1"/>
  <c r="A19929" i="1"/>
  <c r="A19930" i="1"/>
  <c r="A19931" i="1"/>
  <c r="A19932" i="1"/>
  <c r="A19933" i="1"/>
  <c r="A19934" i="1"/>
  <c r="A19935" i="1"/>
  <c r="A19936" i="1"/>
  <c r="A19937" i="1"/>
  <c r="A19938" i="1"/>
  <c r="A19939" i="1"/>
  <c r="A19940" i="1"/>
  <c r="A19941" i="1"/>
  <c r="A19942" i="1"/>
  <c r="A19943" i="1"/>
  <c r="A19944" i="1"/>
  <c r="A19945" i="1"/>
  <c r="A19946" i="1"/>
  <c r="A19947" i="1"/>
  <c r="A19948" i="1"/>
  <c r="A19949" i="1"/>
  <c r="A19950" i="1"/>
  <c r="A19951" i="1"/>
  <c r="A19952" i="1"/>
  <c r="A19953" i="1"/>
  <c r="A19954" i="1"/>
  <c r="A19955" i="1"/>
  <c r="A19956" i="1"/>
  <c r="A19957" i="1"/>
  <c r="A19958" i="1"/>
  <c r="A19959" i="1"/>
  <c r="A19960" i="1"/>
  <c r="A19961" i="1"/>
  <c r="A19962" i="1"/>
  <c r="A19963" i="1"/>
  <c r="A19964" i="1"/>
  <c r="A19965" i="1"/>
  <c r="A19966" i="1"/>
  <c r="A19967" i="1"/>
  <c r="A19968" i="1"/>
  <c r="A19969" i="1"/>
  <c r="A19970" i="1"/>
  <c r="A19971" i="1"/>
  <c r="A19972" i="1"/>
  <c r="A19973" i="1"/>
  <c r="A19974" i="1"/>
  <c r="A19975" i="1"/>
  <c r="A19976" i="1"/>
  <c r="A19977" i="1"/>
  <c r="A19978" i="1"/>
  <c r="A19979" i="1"/>
  <c r="A19980" i="1"/>
  <c r="A19981" i="1"/>
  <c r="A19982" i="1"/>
  <c r="A19983" i="1"/>
  <c r="A19984" i="1"/>
  <c r="A19985" i="1"/>
  <c r="A19986" i="1"/>
  <c r="A19987" i="1"/>
  <c r="A19988" i="1"/>
  <c r="A19989" i="1"/>
  <c r="A19990" i="1"/>
  <c r="A19991" i="1"/>
  <c r="A19992" i="1"/>
  <c r="A19993" i="1"/>
  <c r="A19994" i="1"/>
  <c r="A19995" i="1"/>
  <c r="A19996" i="1"/>
  <c r="A19997" i="1"/>
  <c r="A19998" i="1"/>
  <c r="A19999" i="1"/>
  <c r="A20000" i="1"/>
  <c r="A20001" i="1"/>
  <c r="A20002" i="1"/>
  <c r="A20003" i="1"/>
  <c r="A20004" i="1"/>
  <c r="A20005" i="1"/>
  <c r="A20006" i="1"/>
  <c r="A20007" i="1"/>
  <c r="A20008" i="1"/>
  <c r="A20009" i="1"/>
  <c r="A20010" i="1"/>
  <c r="A20011" i="1"/>
  <c r="A20012" i="1"/>
  <c r="A20013" i="1"/>
  <c r="A20014" i="1"/>
  <c r="A20015" i="1"/>
  <c r="A20016" i="1"/>
  <c r="A20017" i="1"/>
  <c r="A20018" i="1"/>
  <c r="A20019" i="1"/>
  <c r="A20020" i="1"/>
  <c r="A20021" i="1"/>
  <c r="A20022" i="1"/>
  <c r="A20023" i="1"/>
  <c r="A20024" i="1"/>
  <c r="A20025" i="1"/>
  <c r="A20026" i="1"/>
  <c r="A20027" i="1"/>
  <c r="A20028" i="1"/>
  <c r="A20029" i="1"/>
  <c r="A20030" i="1"/>
  <c r="A20031" i="1"/>
  <c r="A20032" i="1"/>
  <c r="A20033" i="1"/>
  <c r="A20034" i="1"/>
  <c r="A20035" i="1"/>
  <c r="A20036" i="1"/>
  <c r="A20037" i="1"/>
  <c r="A20038" i="1"/>
  <c r="A20039" i="1"/>
  <c r="A20040" i="1"/>
  <c r="A20041" i="1"/>
  <c r="A20042" i="1"/>
  <c r="A20043" i="1"/>
  <c r="A20044" i="1"/>
  <c r="A20045" i="1"/>
  <c r="A20046" i="1"/>
  <c r="A20047" i="1"/>
  <c r="A20048" i="1"/>
  <c r="A20049" i="1"/>
  <c r="A20050" i="1"/>
  <c r="A20051" i="1"/>
  <c r="A20052" i="1"/>
  <c r="A20053" i="1"/>
  <c r="A20054" i="1"/>
  <c r="A20055" i="1"/>
  <c r="A20056" i="1"/>
  <c r="A20057" i="1"/>
  <c r="A20058" i="1"/>
  <c r="A20059" i="1"/>
  <c r="A20060" i="1"/>
  <c r="A20061" i="1"/>
  <c r="A20062" i="1"/>
  <c r="A20063" i="1"/>
  <c r="A20064" i="1"/>
  <c r="A20065" i="1"/>
  <c r="A20066" i="1"/>
  <c r="A20067" i="1"/>
  <c r="A20068" i="1"/>
  <c r="A20069" i="1"/>
  <c r="A20070" i="1"/>
  <c r="A20071" i="1"/>
  <c r="A20072" i="1"/>
  <c r="A20073" i="1"/>
  <c r="A20074" i="1"/>
  <c r="A20075" i="1"/>
  <c r="A20076" i="1"/>
  <c r="A20077" i="1"/>
  <c r="A20078" i="1"/>
  <c r="A20079" i="1"/>
  <c r="A20080" i="1"/>
  <c r="A20081" i="1"/>
  <c r="A20082" i="1"/>
  <c r="A20083" i="1"/>
  <c r="A20084" i="1"/>
  <c r="A20085" i="1"/>
  <c r="A20086" i="1"/>
  <c r="A20087" i="1"/>
  <c r="A20088" i="1"/>
  <c r="A20089" i="1"/>
  <c r="A20090" i="1"/>
  <c r="A20091" i="1"/>
  <c r="A20092" i="1"/>
  <c r="A20093" i="1"/>
  <c r="A20094" i="1"/>
  <c r="A20095" i="1"/>
  <c r="A20096" i="1"/>
  <c r="A20097" i="1"/>
  <c r="A20098" i="1"/>
  <c r="A20099" i="1"/>
  <c r="A20100" i="1"/>
  <c r="A20101" i="1"/>
  <c r="A20102" i="1"/>
  <c r="A20103" i="1"/>
  <c r="A20104" i="1"/>
  <c r="A20105" i="1"/>
  <c r="A20106" i="1"/>
  <c r="A20107" i="1"/>
  <c r="A20108" i="1"/>
  <c r="A20109" i="1"/>
  <c r="A20110" i="1"/>
  <c r="A20111" i="1"/>
  <c r="A20112" i="1"/>
  <c r="A20113" i="1"/>
  <c r="A20114" i="1"/>
  <c r="A20115" i="1"/>
  <c r="A20116" i="1"/>
  <c r="A20117" i="1"/>
  <c r="A20118" i="1"/>
  <c r="A20119" i="1"/>
  <c r="A20120" i="1"/>
  <c r="A20121" i="1"/>
  <c r="A20122" i="1"/>
  <c r="A20123" i="1"/>
  <c r="A20124" i="1"/>
  <c r="A20125" i="1"/>
  <c r="A20126" i="1"/>
  <c r="A20127" i="1"/>
  <c r="A20128" i="1"/>
  <c r="A20129" i="1"/>
  <c r="A20130" i="1"/>
  <c r="A20131" i="1"/>
  <c r="A20132" i="1"/>
  <c r="A20133" i="1"/>
  <c r="A20134" i="1"/>
  <c r="A20135" i="1"/>
  <c r="A20136" i="1"/>
  <c r="A20137" i="1"/>
  <c r="A20138" i="1"/>
  <c r="A20139" i="1"/>
  <c r="A20140" i="1"/>
  <c r="A20141" i="1"/>
  <c r="A20142" i="1"/>
  <c r="A20143" i="1"/>
  <c r="A20144" i="1"/>
  <c r="A20145" i="1"/>
  <c r="A20146" i="1"/>
  <c r="A20147" i="1"/>
  <c r="A20148" i="1"/>
  <c r="A20149" i="1"/>
  <c r="A20150" i="1"/>
  <c r="A20151" i="1"/>
  <c r="A20152" i="1"/>
  <c r="A20153" i="1"/>
  <c r="A20154" i="1"/>
  <c r="A20155" i="1"/>
  <c r="A20156" i="1"/>
  <c r="A20157" i="1"/>
  <c r="A20158" i="1"/>
  <c r="A20159" i="1"/>
  <c r="A20160" i="1"/>
  <c r="A20161" i="1"/>
  <c r="A20162" i="1"/>
  <c r="A20163" i="1"/>
  <c r="A20164" i="1"/>
  <c r="A20165" i="1"/>
  <c r="A20166" i="1"/>
  <c r="A20167" i="1"/>
  <c r="A20168" i="1"/>
  <c r="A20169" i="1"/>
  <c r="A20170" i="1"/>
  <c r="A20171" i="1"/>
  <c r="A20172" i="1"/>
  <c r="A20173" i="1"/>
  <c r="A20174" i="1"/>
  <c r="A20175" i="1"/>
  <c r="A20176" i="1"/>
  <c r="A20177" i="1"/>
  <c r="A20178" i="1"/>
  <c r="A20179" i="1"/>
  <c r="A20180" i="1"/>
  <c r="A20181" i="1"/>
  <c r="A20182" i="1"/>
  <c r="A20183" i="1"/>
  <c r="A20184" i="1"/>
  <c r="A20185" i="1"/>
  <c r="A20186" i="1"/>
  <c r="A20187" i="1"/>
  <c r="A20188" i="1"/>
  <c r="A20189" i="1"/>
  <c r="A20190" i="1"/>
  <c r="A20191" i="1"/>
  <c r="A20192" i="1"/>
  <c r="A20193" i="1"/>
  <c r="A20194" i="1"/>
  <c r="A20195" i="1"/>
  <c r="A20196" i="1"/>
  <c r="A20197" i="1"/>
  <c r="A20198" i="1"/>
  <c r="A20199" i="1"/>
  <c r="A20200" i="1"/>
  <c r="A20201" i="1"/>
  <c r="A20202" i="1"/>
  <c r="A20203" i="1"/>
  <c r="A20204" i="1"/>
  <c r="A20205" i="1"/>
  <c r="A20206" i="1"/>
  <c r="A20207" i="1"/>
  <c r="A20208" i="1"/>
  <c r="A20209" i="1"/>
  <c r="A20210" i="1"/>
  <c r="A20211" i="1"/>
  <c r="A20212" i="1"/>
  <c r="A20213" i="1"/>
  <c r="A20214" i="1"/>
  <c r="A20215" i="1"/>
  <c r="A20216" i="1"/>
  <c r="A20217" i="1"/>
  <c r="A20218" i="1"/>
  <c r="A20219" i="1"/>
  <c r="A20220" i="1"/>
  <c r="A20221" i="1"/>
  <c r="A20222" i="1"/>
  <c r="A20223" i="1"/>
  <c r="A20224" i="1"/>
  <c r="A20225" i="1"/>
  <c r="A20226" i="1"/>
  <c r="A20227" i="1"/>
  <c r="A20228" i="1"/>
  <c r="A20229" i="1"/>
  <c r="A20230" i="1"/>
  <c r="A20231" i="1"/>
  <c r="A20232" i="1"/>
  <c r="A20233" i="1"/>
  <c r="A20234" i="1"/>
  <c r="A20235" i="1"/>
  <c r="A20236" i="1"/>
  <c r="A20237" i="1"/>
  <c r="A20238" i="1"/>
  <c r="A20239" i="1"/>
  <c r="A20240" i="1"/>
  <c r="A20241" i="1"/>
  <c r="A20242" i="1"/>
  <c r="A20243" i="1"/>
  <c r="A20244" i="1"/>
  <c r="A20245" i="1"/>
  <c r="A20246" i="1"/>
  <c r="A20247" i="1"/>
  <c r="A20248" i="1"/>
  <c r="A20249" i="1"/>
  <c r="A20250" i="1"/>
  <c r="A20251" i="1"/>
  <c r="A20252" i="1"/>
  <c r="A20253" i="1"/>
  <c r="A20254" i="1"/>
  <c r="A20255" i="1"/>
  <c r="A20256" i="1"/>
  <c r="A20257" i="1"/>
  <c r="A20258" i="1"/>
  <c r="A20259" i="1"/>
  <c r="A20260" i="1"/>
  <c r="A20261" i="1"/>
  <c r="A20262" i="1"/>
  <c r="A20263" i="1"/>
  <c r="A20264" i="1"/>
  <c r="A20265" i="1"/>
  <c r="A20266" i="1"/>
  <c r="A20267" i="1"/>
  <c r="A20268" i="1"/>
  <c r="A20269" i="1"/>
  <c r="A20270" i="1"/>
  <c r="A20271" i="1"/>
  <c r="A20272" i="1"/>
  <c r="A20273" i="1"/>
  <c r="A20274" i="1"/>
  <c r="A20275" i="1"/>
  <c r="A20276" i="1"/>
  <c r="A20277" i="1"/>
  <c r="A20278" i="1"/>
  <c r="A20279" i="1"/>
  <c r="A20280" i="1"/>
  <c r="A20281" i="1"/>
  <c r="A20282" i="1"/>
  <c r="A20283" i="1"/>
  <c r="A20284" i="1"/>
  <c r="A20285" i="1"/>
  <c r="A20286" i="1"/>
  <c r="A20287" i="1"/>
  <c r="A20288" i="1"/>
  <c r="A20289" i="1"/>
  <c r="A20290" i="1"/>
  <c r="A20291" i="1"/>
  <c r="A20292" i="1"/>
  <c r="A20293" i="1"/>
  <c r="A20294" i="1"/>
  <c r="A20295" i="1"/>
  <c r="A20296" i="1"/>
  <c r="A20297" i="1"/>
  <c r="A20298" i="1"/>
  <c r="A20299" i="1"/>
  <c r="A20300" i="1"/>
  <c r="A20301" i="1"/>
  <c r="A20302" i="1"/>
  <c r="A20303" i="1"/>
  <c r="A20304" i="1"/>
  <c r="A20305" i="1"/>
  <c r="A20306" i="1"/>
  <c r="A20307" i="1"/>
  <c r="A20308" i="1"/>
  <c r="A20309" i="1"/>
  <c r="A20310" i="1"/>
  <c r="A20311" i="1"/>
  <c r="A20312" i="1"/>
  <c r="A20313" i="1"/>
  <c r="A20314" i="1"/>
  <c r="A20315" i="1"/>
  <c r="A20316" i="1"/>
  <c r="A20317" i="1"/>
  <c r="A20318" i="1"/>
  <c r="A20319" i="1"/>
  <c r="A20320" i="1"/>
  <c r="A20321" i="1"/>
  <c r="A20322" i="1"/>
  <c r="A20323" i="1"/>
  <c r="A20324" i="1"/>
  <c r="A20325" i="1"/>
  <c r="A20326" i="1"/>
  <c r="A20327" i="1"/>
  <c r="A20328" i="1"/>
  <c r="A20329" i="1"/>
  <c r="A20330" i="1"/>
  <c r="A20331" i="1"/>
  <c r="A20332" i="1"/>
  <c r="A20333" i="1"/>
  <c r="A20334" i="1"/>
  <c r="A20335" i="1"/>
  <c r="A20336" i="1"/>
  <c r="A20337" i="1"/>
  <c r="A20338" i="1"/>
  <c r="A20339" i="1"/>
  <c r="A20340" i="1"/>
  <c r="A20341" i="1"/>
  <c r="A20342" i="1"/>
  <c r="A20343" i="1"/>
  <c r="A20344" i="1"/>
  <c r="A20345" i="1"/>
  <c r="A20346" i="1"/>
  <c r="A20347" i="1"/>
  <c r="A20348" i="1"/>
  <c r="A20349" i="1"/>
  <c r="A20350" i="1"/>
  <c r="A20351" i="1"/>
  <c r="A20352" i="1"/>
  <c r="A20353" i="1"/>
  <c r="A20354" i="1"/>
  <c r="A20355" i="1"/>
  <c r="A20356" i="1"/>
  <c r="A20357" i="1"/>
  <c r="A20358" i="1"/>
  <c r="A20359" i="1"/>
  <c r="A20360" i="1"/>
  <c r="A20361" i="1"/>
  <c r="A20362" i="1"/>
  <c r="A20363" i="1"/>
  <c r="A20364" i="1"/>
  <c r="A20365" i="1"/>
  <c r="A20366" i="1"/>
  <c r="A20367" i="1"/>
  <c r="A20368" i="1"/>
  <c r="A20369" i="1"/>
  <c r="A20370" i="1"/>
  <c r="A20371" i="1"/>
  <c r="A20372" i="1"/>
  <c r="A20373" i="1"/>
  <c r="A20374" i="1"/>
  <c r="A20375" i="1"/>
  <c r="A20376" i="1"/>
  <c r="A20377" i="1"/>
  <c r="A20378" i="1"/>
  <c r="A20379" i="1"/>
  <c r="A20380" i="1"/>
  <c r="A20381" i="1"/>
  <c r="A20382" i="1"/>
  <c r="A20383" i="1"/>
  <c r="A20384" i="1"/>
  <c r="A20385" i="1"/>
  <c r="A20386" i="1"/>
  <c r="A20387" i="1"/>
  <c r="A20388" i="1"/>
  <c r="A20389" i="1"/>
  <c r="A20390" i="1"/>
  <c r="A20391" i="1"/>
  <c r="A20392" i="1"/>
  <c r="A20393" i="1"/>
  <c r="A20394" i="1"/>
  <c r="A20395" i="1"/>
  <c r="A20396" i="1"/>
  <c r="A20397" i="1"/>
  <c r="A20398" i="1"/>
  <c r="A20399" i="1"/>
  <c r="A20400" i="1"/>
  <c r="A20401" i="1"/>
  <c r="A20402" i="1"/>
  <c r="A20403" i="1"/>
  <c r="A20404" i="1"/>
  <c r="A20405" i="1"/>
  <c r="A20406" i="1"/>
  <c r="A20407" i="1"/>
  <c r="A20408" i="1"/>
  <c r="A20409" i="1"/>
  <c r="A20410" i="1"/>
  <c r="A20411" i="1"/>
  <c r="A20412" i="1"/>
  <c r="A20413" i="1"/>
  <c r="A20414" i="1"/>
  <c r="A20415" i="1"/>
  <c r="A20416" i="1"/>
  <c r="A20417" i="1"/>
  <c r="A20418" i="1"/>
  <c r="A20419" i="1"/>
  <c r="A20420" i="1"/>
  <c r="A20421" i="1"/>
  <c r="A20422" i="1"/>
  <c r="A20423" i="1"/>
  <c r="A20424" i="1"/>
  <c r="A20425" i="1"/>
  <c r="A20426" i="1"/>
  <c r="A20427" i="1"/>
  <c r="A20428" i="1"/>
  <c r="A20429" i="1"/>
  <c r="A20430" i="1"/>
  <c r="A20431" i="1"/>
  <c r="A20432" i="1"/>
  <c r="A20433" i="1"/>
  <c r="A20434" i="1"/>
  <c r="A20435" i="1"/>
  <c r="A20436" i="1"/>
  <c r="A20437" i="1"/>
  <c r="A20438" i="1"/>
  <c r="A20439" i="1"/>
  <c r="A20440" i="1"/>
  <c r="A20441" i="1"/>
  <c r="A20442" i="1"/>
  <c r="A20443" i="1"/>
  <c r="A20444" i="1"/>
  <c r="A20445" i="1"/>
  <c r="A20446" i="1"/>
  <c r="A20447" i="1"/>
  <c r="A20448" i="1"/>
  <c r="A20449" i="1"/>
  <c r="A20450" i="1"/>
  <c r="A20451" i="1"/>
  <c r="A20452" i="1"/>
  <c r="A20453" i="1"/>
  <c r="A20454" i="1"/>
  <c r="A20455" i="1"/>
  <c r="A20456" i="1"/>
  <c r="A20457" i="1"/>
  <c r="A20458" i="1"/>
  <c r="A20459" i="1"/>
  <c r="A20460" i="1"/>
  <c r="A20461" i="1"/>
  <c r="A20462" i="1"/>
  <c r="A20463" i="1"/>
  <c r="A20464" i="1"/>
  <c r="A20465" i="1"/>
  <c r="A20466" i="1"/>
  <c r="A20467" i="1"/>
  <c r="A20468" i="1"/>
  <c r="A20469" i="1"/>
  <c r="A20470" i="1"/>
  <c r="A20471" i="1"/>
  <c r="A20472" i="1"/>
  <c r="A20473" i="1"/>
  <c r="A20474" i="1"/>
  <c r="A20475" i="1"/>
  <c r="A20476" i="1"/>
  <c r="A20477" i="1"/>
  <c r="A20478" i="1"/>
  <c r="A20479" i="1"/>
  <c r="A20480" i="1"/>
  <c r="A20481" i="1"/>
  <c r="A20482" i="1"/>
  <c r="A20483" i="1"/>
  <c r="A20484" i="1"/>
  <c r="A20485" i="1"/>
  <c r="A20486" i="1"/>
  <c r="A20487" i="1"/>
  <c r="A20488" i="1"/>
  <c r="A20489" i="1"/>
  <c r="A20490" i="1"/>
  <c r="A20491" i="1"/>
  <c r="A20492" i="1"/>
  <c r="A20493" i="1"/>
  <c r="A20494" i="1"/>
  <c r="A20495" i="1"/>
  <c r="A20496" i="1"/>
  <c r="A20497" i="1"/>
  <c r="A20498" i="1"/>
  <c r="A20499" i="1"/>
  <c r="A20500" i="1"/>
  <c r="A20501" i="1"/>
  <c r="A20502" i="1"/>
  <c r="A20503" i="1"/>
  <c r="A20504" i="1"/>
  <c r="A20505" i="1"/>
  <c r="A20506" i="1"/>
  <c r="A20507" i="1"/>
  <c r="A20508" i="1"/>
  <c r="A20509" i="1"/>
  <c r="A20510" i="1"/>
  <c r="A20511" i="1"/>
  <c r="A20512" i="1"/>
  <c r="A20513" i="1"/>
  <c r="A20514" i="1"/>
  <c r="A20515" i="1"/>
  <c r="A20516" i="1"/>
  <c r="A20517" i="1"/>
  <c r="A20518" i="1"/>
  <c r="A20519" i="1"/>
  <c r="A20520" i="1"/>
  <c r="A20521" i="1"/>
  <c r="A20522" i="1"/>
  <c r="A20523" i="1"/>
  <c r="A20524" i="1"/>
  <c r="A20525" i="1"/>
  <c r="A20526" i="1"/>
  <c r="A20527" i="1"/>
  <c r="A20528" i="1"/>
  <c r="A20529" i="1"/>
  <c r="A20530" i="1"/>
  <c r="A20531" i="1"/>
  <c r="A20532" i="1"/>
  <c r="A20533" i="1"/>
  <c r="A20534" i="1"/>
  <c r="A20535" i="1"/>
  <c r="A20536" i="1"/>
  <c r="A20537" i="1"/>
  <c r="A20538" i="1"/>
  <c r="A20539" i="1"/>
  <c r="A20540" i="1"/>
  <c r="A20541" i="1"/>
  <c r="A20542" i="1"/>
  <c r="A20543" i="1"/>
  <c r="A20544" i="1"/>
  <c r="A20545" i="1"/>
  <c r="A20546" i="1"/>
  <c r="A20547" i="1"/>
  <c r="A20548" i="1"/>
  <c r="A20549" i="1"/>
  <c r="A20550" i="1"/>
  <c r="A20551" i="1"/>
  <c r="A20552" i="1"/>
  <c r="A20553" i="1"/>
  <c r="A20554" i="1"/>
  <c r="A20555" i="1"/>
  <c r="A20556" i="1"/>
  <c r="A20557" i="1"/>
  <c r="A20558" i="1"/>
  <c r="A20559" i="1"/>
  <c r="A20560" i="1"/>
  <c r="A20561" i="1"/>
  <c r="A20562" i="1"/>
  <c r="A20563" i="1"/>
  <c r="A20564" i="1"/>
  <c r="A20565" i="1"/>
  <c r="A20566" i="1"/>
  <c r="A20567" i="1"/>
  <c r="A20568" i="1"/>
  <c r="A20569" i="1"/>
  <c r="A20570" i="1"/>
  <c r="A20571" i="1"/>
  <c r="A20572" i="1"/>
  <c r="A20573" i="1"/>
  <c r="A20574" i="1"/>
  <c r="A20575" i="1"/>
  <c r="A20576" i="1"/>
  <c r="A20577" i="1"/>
  <c r="A20578" i="1"/>
  <c r="A20579" i="1"/>
  <c r="A20580" i="1"/>
  <c r="A20581" i="1"/>
  <c r="A20582" i="1"/>
  <c r="A20583" i="1"/>
  <c r="A20584" i="1"/>
  <c r="A20585" i="1"/>
  <c r="A20586" i="1"/>
  <c r="A20587" i="1"/>
  <c r="A20588" i="1"/>
  <c r="A20589" i="1"/>
  <c r="A20590" i="1"/>
  <c r="A20591" i="1"/>
  <c r="A20592" i="1"/>
  <c r="A20593" i="1"/>
  <c r="A20594" i="1"/>
  <c r="A20595" i="1"/>
  <c r="A20596" i="1"/>
  <c r="A20597" i="1"/>
  <c r="A20598" i="1"/>
  <c r="A20599" i="1"/>
  <c r="A20600" i="1"/>
  <c r="A20601" i="1"/>
  <c r="A20602" i="1"/>
  <c r="A20603" i="1"/>
  <c r="A20604" i="1"/>
  <c r="A20605" i="1"/>
  <c r="A20606" i="1"/>
  <c r="A20607" i="1"/>
  <c r="A20608" i="1"/>
  <c r="A20609" i="1"/>
  <c r="A20610" i="1"/>
  <c r="A20611" i="1"/>
  <c r="A20612" i="1"/>
  <c r="A20613" i="1"/>
  <c r="A20614" i="1"/>
  <c r="A20615" i="1"/>
  <c r="A20616" i="1"/>
  <c r="A20617" i="1"/>
  <c r="A20618" i="1"/>
  <c r="A20619" i="1"/>
  <c r="A20620" i="1"/>
  <c r="A20621" i="1"/>
  <c r="A20622" i="1"/>
  <c r="A20623" i="1"/>
  <c r="A20624" i="1"/>
  <c r="A20625" i="1"/>
  <c r="A20626" i="1"/>
  <c r="A20627" i="1"/>
  <c r="A20628" i="1"/>
  <c r="A20629" i="1"/>
  <c r="A20630" i="1"/>
  <c r="A20631" i="1"/>
  <c r="A20632" i="1"/>
  <c r="A20633" i="1"/>
  <c r="A20634" i="1"/>
  <c r="A20635" i="1"/>
  <c r="A20636" i="1"/>
  <c r="A20637" i="1"/>
  <c r="A20638" i="1"/>
  <c r="A20639" i="1"/>
  <c r="A20640" i="1"/>
  <c r="A20641" i="1"/>
  <c r="A20642" i="1"/>
  <c r="A20643" i="1"/>
  <c r="A20644" i="1"/>
  <c r="A20645" i="1"/>
  <c r="A20646" i="1"/>
  <c r="A20647" i="1"/>
  <c r="A20648" i="1"/>
  <c r="A20649" i="1"/>
  <c r="A20650" i="1"/>
  <c r="A20651" i="1"/>
  <c r="A20652" i="1"/>
  <c r="A20653" i="1"/>
  <c r="A20654" i="1"/>
  <c r="A20655" i="1"/>
  <c r="A20656" i="1"/>
  <c r="A20657" i="1"/>
  <c r="A20658" i="1"/>
  <c r="A20659" i="1"/>
  <c r="A20660" i="1"/>
  <c r="A20661" i="1"/>
  <c r="A20662" i="1"/>
  <c r="A20663" i="1"/>
  <c r="A20664" i="1"/>
  <c r="A20665" i="1"/>
  <c r="A20666" i="1"/>
  <c r="A20667" i="1"/>
  <c r="A20668" i="1"/>
  <c r="A20669" i="1"/>
  <c r="A20670" i="1"/>
  <c r="A20671" i="1"/>
  <c r="A20672" i="1"/>
  <c r="A20673" i="1"/>
  <c r="A20674" i="1"/>
  <c r="A20675" i="1"/>
  <c r="A20676" i="1"/>
  <c r="A20677" i="1"/>
  <c r="A20678" i="1"/>
  <c r="A20679" i="1"/>
  <c r="A20680" i="1"/>
  <c r="A20681" i="1"/>
  <c r="A20682" i="1"/>
  <c r="A20683" i="1"/>
  <c r="A20684" i="1"/>
  <c r="A20685" i="1"/>
  <c r="A20686" i="1"/>
  <c r="A20687" i="1"/>
  <c r="A20688" i="1"/>
  <c r="A20689" i="1"/>
  <c r="A20690" i="1"/>
  <c r="A20691" i="1"/>
  <c r="A20692" i="1"/>
  <c r="A20693" i="1"/>
  <c r="A20694" i="1"/>
  <c r="A20695" i="1"/>
  <c r="A20696" i="1"/>
  <c r="A20697" i="1"/>
  <c r="A20698" i="1"/>
  <c r="A20699" i="1"/>
  <c r="A20700" i="1"/>
  <c r="A20701" i="1"/>
  <c r="A20702" i="1"/>
  <c r="A20703" i="1"/>
  <c r="A20704" i="1"/>
  <c r="A20705" i="1"/>
  <c r="A20706" i="1"/>
  <c r="A20707" i="1"/>
  <c r="A20708" i="1"/>
  <c r="A20709" i="1"/>
  <c r="A20710" i="1"/>
  <c r="A20711" i="1"/>
  <c r="A20712" i="1"/>
  <c r="A20713" i="1"/>
  <c r="A20714" i="1"/>
  <c r="A20715" i="1"/>
  <c r="A20716" i="1"/>
  <c r="A20717" i="1"/>
  <c r="A20718" i="1"/>
  <c r="A20719" i="1"/>
  <c r="A20720" i="1"/>
  <c r="A20721" i="1"/>
  <c r="A20722" i="1"/>
  <c r="A20723" i="1"/>
  <c r="A20724" i="1"/>
  <c r="A20725" i="1"/>
  <c r="A20726" i="1"/>
  <c r="A20727" i="1"/>
  <c r="A20728" i="1"/>
  <c r="A20729" i="1"/>
  <c r="A20730" i="1"/>
  <c r="A20731" i="1"/>
  <c r="A20732" i="1"/>
  <c r="A20733" i="1"/>
  <c r="A20734" i="1"/>
  <c r="A20735" i="1"/>
  <c r="A20736" i="1"/>
  <c r="A20737" i="1"/>
  <c r="A20738" i="1"/>
  <c r="A20739" i="1"/>
  <c r="A20740" i="1"/>
  <c r="A20741" i="1"/>
  <c r="A20742" i="1"/>
  <c r="A20743" i="1"/>
  <c r="A20744" i="1"/>
  <c r="A20745" i="1"/>
  <c r="A20746" i="1"/>
  <c r="A20747" i="1"/>
  <c r="A20748" i="1"/>
  <c r="A20749" i="1"/>
  <c r="A20750" i="1"/>
  <c r="A20751" i="1"/>
  <c r="A20752" i="1"/>
  <c r="A20753" i="1"/>
  <c r="A20754" i="1"/>
  <c r="A20755" i="1"/>
  <c r="A20756" i="1"/>
  <c r="A20757" i="1"/>
  <c r="A20758" i="1"/>
  <c r="A20759" i="1"/>
  <c r="A20760" i="1"/>
  <c r="A20761" i="1"/>
  <c r="A20762" i="1"/>
  <c r="A20763" i="1"/>
  <c r="A20764" i="1"/>
  <c r="A20765" i="1"/>
  <c r="A20766" i="1"/>
  <c r="A20767" i="1"/>
  <c r="A20768" i="1"/>
  <c r="A20769" i="1"/>
  <c r="A20770" i="1"/>
  <c r="A20771" i="1"/>
  <c r="A20772" i="1"/>
  <c r="A20773" i="1"/>
  <c r="A20774" i="1"/>
  <c r="A20775" i="1"/>
  <c r="A20776" i="1"/>
  <c r="A20777" i="1"/>
  <c r="A20778" i="1"/>
  <c r="A20779" i="1"/>
  <c r="A20780" i="1"/>
  <c r="A20781" i="1"/>
  <c r="A20782" i="1"/>
  <c r="A20783" i="1"/>
  <c r="A20784" i="1"/>
  <c r="A20785" i="1"/>
  <c r="A20786" i="1"/>
  <c r="A20787" i="1"/>
  <c r="A20788" i="1"/>
  <c r="A20789" i="1"/>
  <c r="A20790" i="1"/>
  <c r="A20791" i="1"/>
  <c r="A20792" i="1"/>
  <c r="A20793" i="1"/>
  <c r="A20794" i="1"/>
  <c r="A20795" i="1"/>
  <c r="A20796" i="1"/>
  <c r="A20797" i="1"/>
  <c r="A20798" i="1"/>
  <c r="A20799" i="1"/>
  <c r="A20800" i="1"/>
  <c r="A20801" i="1"/>
  <c r="A20802" i="1"/>
  <c r="A20803" i="1"/>
  <c r="A20804" i="1"/>
  <c r="A20805" i="1"/>
  <c r="A20806" i="1"/>
  <c r="A20807" i="1"/>
  <c r="A20808" i="1"/>
  <c r="A20809" i="1"/>
  <c r="A20810" i="1"/>
  <c r="A20811" i="1"/>
  <c r="A20812" i="1"/>
  <c r="A20813" i="1"/>
  <c r="A20814" i="1"/>
  <c r="A20815" i="1"/>
  <c r="A20816" i="1"/>
  <c r="A20817" i="1"/>
  <c r="A20818" i="1"/>
  <c r="A20819" i="1"/>
  <c r="A20820" i="1"/>
  <c r="A20821" i="1"/>
  <c r="A20822" i="1"/>
  <c r="A20823" i="1"/>
  <c r="A20824" i="1"/>
  <c r="A20825" i="1"/>
  <c r="A20826" i="1"/>
  <c r="A20827" i="1"/>
  <c r="A20828" i="1"/>
  <c r="A20829" i="1"/>
  <c r="A20830" i="1"/>
  <c r="A20831" i="1"/>
  <c r="A20832" i="1"/>
  <c r="A20833" i="1"/>
  <c r="A20834" i="1"/>
  <c r="A20835" i="1"/>
  <c r="A20836" i="1"/>
  <c r="A20837" i="1"/>
  <c r="A20838" i="1"/>
  <c r="A20839" i="1"/>
  <c r="A20840" i="1"/>
  <c r="A20841" i="1"/>
  <c r="A20842" i="1"/>
  <c r="A20843" i="1"/>
  <c r="A20844" i="1"/>
  <c r="A20845" i="1"/>
  <c r="A20846" i="1"/>
  <c r="A20847" i="1"/>
  <c r="A20848" i="1"/>
  <c r="A20849" i="1"/>
  <c r="A20850" i="1"/>
  <c r="A20851" i="1"/>
  <c r="A20852" i="1"/>
  <c r="A20853" i="1"/>
  <c r="A20854" i="1"/>
  <c r="A20855" i="1"/>
  <c r="A20856" i="1"/>
  <c r="A20857" i="1"/>
  <c r="A20858" i="1"/>
  <c r="A20859" i="1"/>
  <c r="A20860" i="1"/>
  <c r="A20861" i="1"/>
  <c r="A20862" i="1"/>
  <c r="A20863" i="1"/>
  <c r="A20864" i="1"/>
  <c r="A20865" i="1"/>
  <c r="A20866" i="1"/>
  <c r="A20867" i="1"/>
  <c r="A20868" i="1"/>
  <c r="A20869" i="1"/>
  <c r="A20870" i="1"/>
  <c r="A20871" i="1"/>
  <c r="A20872" i="1"/>
  <c r="A20873" i="1"/>
  <c r="A20874" i="1"/>
  <c r="A20875" i="1"/>
  <c r="A20876" i="1"/>
  <c r="A20877" i="1"/>
  <c r="A20878" i="1"/>
  <c r="A20879" i="1"/>
  <c r="A20880" i="1"/>
  <c r="A20881" i="1"/>
  <c r="A20882" i="1"/>
  <c r="A20883" i="1"/>
  <c r="A20884" i="1"/>
  <c r="A20885" i="1"/>
  <c r="A20886" i="1"/>
  <c r="A20887" i="1"/>
  <c r="A20888" i="1"/>
  <c r="A20889" i="1"/>
  <c r="A20890" i="1"/>
  <c r="A20891" i="1"/>
  <c r="A20892" i="1"/>
  <c r="A20893" i="1"/>
  <c r="A20894" i="1"/>
  <c r="A20895" i="1"/>
  <c r="A20896" i="1"/>
  <c r="A20897" i="1"/>
  <c r="A20898" i="1"/>
  <c r="A20899" i="1"/>
  <c r="A20900" i="1"/>
  <c r="A20901" i="1"/>
  <c r="A20902" i="1"/>
  <c r="A20903" i="1"/>
  <c r="A20904" i="1"/>
  <c r="A20905" i="1"/>
  <c r="A20906" i="1"/>
  <c r="A20907" i="1"/>
  <c r="A20908" i="1"/>
  <c r="A20909" i="1"/>
  <c r="A20910" i="1"/>
  <c r="A20911" i="1"/>
  <c r="A20912" i="1"/>
  <c r="A20913" i="1"/>
  <c r="A20914" i="1"/>
  <c r="A20915" i="1"/>
  <c r="A20916" i="1"/>
  <c r="A20917" i="1"/>
  <c r="A20918" i="1"/>
  <c r="A20919" i="1"/>
  <c r="A20920" i="1"/>
  <c r="A20921" i="1"/>
  <c r="A20922" i="1"/>
  <c r="A20923" i="1"/>
  <c r="A20924" i="1"/>
  <c r="A20925" i="1"/>
  <c r="A20926" i="1"/>
  <c r="A20927" i="1"/>
  <c r="A20928" i="1"/>
  <c r="A20929" i="1"/>
  <c r="A20930" i="1"/>
  <c r="A20931" i="1"/>
  <c r="A20932" i="1"/>
  <c r="A20933" i="1"/>
  <c r="A20934" i="1"/>
  <c r="A20935" i="1"/>
  <c r="A20936" i="1"/>
  <c r="A20937" i="1"/>
  <c r="A20938" i="1"/>
  <c r="A20939" i="1"/>
  <c r="A20940" i="1"/>
  <c r="A20941" i="1"/>
  <c r="A20942" i="1"/>
  <c r="A20943" i="1"/>
  <c r="A20944" i="1"/>
  <c r="A20945" i="1"/>
  <c r="A20946" i="1"/>
  <c r="A20947" i="1"/>
  <c r="A20948" i="1"/>
  <c r="A20949" i="1"/>
  <c r="A20950" i="1"/>
  <c r="A20951" i="1"/>
  <c r="A20952" i="1"/>
  <c r="A20953" i="1"/>
  <c r="A20954" i="1"/>
  <c r="A20955" i="1"/>
  <c r="A20956" i="1"/>
  <c r="A20957" i="1"/>
  <c r="A20958" i="1"/>
  <c r="A20959" i="1"/>
  <c r="A20960" i="1"/>
  <c r="A20961" i="1"/>
  <c r="A20962" i="1"/>
  <c r="A20963" i="1"/>
  <c r="A20964" i="1"/>
  <c r="A20965" i="1"/>
  <c r="A20966" i="1"/>
  <c r="A20967" i="1"/>
  <c r="A20968" i="1"/>
  <c r="A20969" i="1"/>
  <c r="A20970" i="1"/>
  <c r="A20971" i="1"/>
  <c r="A20972" i="1"/>
  <c r="A20973" i="1"/>
  <c r="A20974" i="1"/>
  <c r="A20975" i="1"/>
  <c r="A20976" i="1"/>
  <c r="A20977" i="1"/>
  <c r="A20978" i="1"/>
  <c r="A20979" i="1"/>
  <c r="A20980" i="1"/>
  <c r="A20981" i="1"/>
  <c r="A20982" i="1"/>
  <c r="A20983" i="1"/>
  <c r="A20984" i="1"/>
  <c r="A20985" i="1"/>
  <c r="A20986" i="1"/>
  <c r="A20987" i="1"/>
  <c r="A20988" i="1"/>
  <c r="A20989" i="1"/>
  <c r="A20990" i="1"/>
  <c r="A20991" i="1"/>
  <c r="A20992" i="1"/>
  <c r="A20993" i="1"/>
  <c r="A20994" i="1"/>
  <c r="A20995" i="1"/>
  <c r="A20996" i="1"/>
  <c r="A20997" i="1"/>
  <c r="A20998" i="1"/>
  <c r="A20999" i="1"/>
  <c r="A21000" i="1"/>
  <c r="A21001" i="1"/>
  <c r="A21002" i="1"/>
  <c r="A21003" i="1"/>
  <c r="B119" i="24"/>
  <c r="D119" i="24"/>
  <c r="C119" i="24" s="1"/>
  <c r="U119" i="24" s="1"/>
  <c r="B120" i="24"/>
  <c r="D120" i="24"/>
  <c r="C120" i="24" s="1"/>
  <c r="U120" i="24" s="1"/>
  <c r="B121" i="24"/>
  <c r="D121" i="24"/>
  <c r="C121" i="24" s="1"/>
  <c r="U121" i="24" s="1"/>
  <c r="B122" i="24"/>
  <c r="D122" i="24"/>
  <c r="C122" i="24" s="1"/>
  <c r="U122" i="24" s="1"/>
  <c r="B123" i="24"/>
  <c r="D123" i="24"/>
  <c r="C123" i="24" s="1"/>
  <c r="U123" i="24" s="1"/>
  <c r="C419" i="23"/>
  <c r="B419" i="23" s="1"/>
  <c r="C420" i="23"/>
  <c r="B420" i="23" s="1"/>
  <c r="C421" i="23"/>
  <c r="B421" i="23" s="1"/>
  <c r="C422" i="23"/>
  <c r="B422" i="23" s="1"/>
  <c r="C423" i="23"/>
  <c r="B423" i="23" s="1"/>
  <c r="C424" i="23"/>
  <c r="B424" i="23" s="1"/>
  <c r="C425" i="23"/>
  <c r="B425" i="23" s="1"/>
  <c r="C426" i="23"/>
  <c r="B426" i="23" s="1"/>
  <c r="C427" i="23"/>
  <c r="B427" i="23" s="1"/>
  <c r="C428" i="23"/>
  <c r="B428" i="23" s="1"/>
  <c r="C429" i="23"/>
  <c r="B429" i="23" s="1"/>
  <c r="C430" i="23"/>
  <c r="B430" i="23" s="1"/>
  <c r="C431" i="23"/>
  <c r="B431" i="23" s="1"/>
  <c r="C432" i="23"/>
  <c r="B432" i="23" s="1"/>
  <c r="C433" i="23"/>
  <c r="B433" i="23" s="1"/>
  <c r="C434" i="23"/>
  <c r="B434" i="23" s="1"/>
  <c r="C435" i="23"/>
  <c r="B435" i="23" s="1"/>
  <c r="C436" i="23"/>
  <c r="B436" i="23" s="1"/>
  <c r="C437" i="23"/>
  <c r="B437" i="23" s="1"/>
  <c r="C438" i="23"/>
  <c r="B438" i="23" s="1"/>
  <c r="C439" i="23"/>
  <c r="B439" i="23" s="1"/>
  <c r="C440" i="23"/>
  <c r="B440" i="23" s="1"/>
  <c r="C441" i="23"/>
  <c r="B441" i="23" s="1"/>
  <c r="C442" i="23"/>
  <c r="B442" i="23" s="1"/>
  <c r="C443" i="23"/>
  <c r="B443" i="23" s="1"/>
  <c r="C444" i="23"/>
  <c r="B444" i="23" s="1"/>
  <c r="C445" i="23"/>
  <c r="B445" i="23" s="1"/>
  <c r="C446" i="23"/>
  <c r="B446" i="23" s="1"/>
  <c r="C447" i="23"/>
  <c r="B447" i="23" s="1"/>
  <c r="C448" i="23"/>
  <c r="B448" i="23" s="1"/>
  <c r="C449" i="23"/>
  <c r="B449" i="23" s="1"/>
  <c r="B450" i="23"/>
  <c r="C450" i="23"/>
  <c r="C451" i="23"/>
  <c r="B451" i="23" s="1"/>
  <c r="C452" i="23"/>
  <c r="B452" i="23" s="1"/>
  <c r="C453" i="23"/>
  <c r="B453" i="23" s="1"/>
  <c r="C454" i="23"/>
  <c r="B454" i="23" s="1"/>
  <c r="C455" i="23"/>
  <c r="B455" i="23" s="1"/>
  <c r="C456" i="23"/>
  <c r="B456" i="23" s="1"/>
  <c r="C457" i="23"/>
  <c r="B457" i="23" s="1"/>
  <c r="C458" i="23"/>
  <c r="B458" i="23" s="1"/>
  <c r="C459" i="23"/>
  <c r="B459" i="23" s="1"/>
  <c r="C460" i="23"/>
  <c r="B460" i="23" s="1"/>
  <c r="C461" i="23"/>
  <c r="B461" i="23" s="1"/>
  <c r="C462" i="23"/>
  <c r="B462" i="23" s="1"/>
  <c r="C463" i="23"/>
  <c r="B463" i="23" s="1"/>
  <c r="C464" i="23"/>
  <c r="B464" i="23" s="1"/>
  <c r="C465" i="23"/>
  <c r="B465" i="23" s="1"/>
  <c r="C466" i="23"/>
  <c r="B466" i="23" s="1"/>
  <c r="C467" i="23"/>
  <c r="B467" i="23" s="1"/>
  <c r="C468" i="23"/>
  <c r="B468" i="23" s="1"/>
  <c r="C469" i="23"/>
  <c r="B469" i="23" s="1"/>
  <c r="C470" i="23"/>
  <c r="B470" i="23" s="1"/>
  <c r="C471" i="23"/>
  <c r="B471" i="23" s="1"/>
  <c r="C472" i="23"/>
  <c r="B472" i="23" s="1"/>
  <c r="C473" i="23"/>
  <c r="B473" i="23" s="1"/>
  <c r="C474" i="23"/>
  <c r="B474" i="23" s="1"/>
  <c r="C475" i="23"/>
  <c r="B475" i="23" s="1"/>
  <c r="C476" i="23"/>
  <c r="B476" i="23" s="1"/>
  <c r="C477" i="23"/>
  <c r="B477" i="23" s="1"/>
  <c r="C478" i="23"/>
  <c r="B478" i="23" s="1"/>
  <c r="C479" i="23"/>
  <c r="B479" i="23" s="1"/>
  <c r="C480" i="23"/>
  <c r="B480" i="23" s="1"/>
  <c r="C481" i="23"/>
  <c r="B481" i="23" s="1"/>
  <c r="C482" i="23"/>
  <c r="B482" i="23" s="1"/>
  <c r="C483" i="23"/>
  <c r="B483" i="23" s="1"/>
  <c r="C484" i="23"/>
  <c r="B484" i="23" s="1"/>
  <c r="C485" i="23"/>
  <c r="B485" i="23" s="1"/>
  <c r="C486" i="23"/>
  <c r="B486" i="23" s="1"/>
  <c r="C487" i="23"/>
  <c r="B487" i="23" s="1"/>
  <c r="C488" i="23"/>
  <c r="B488" i="23" s="1"/>
  <c r="C489" i="23"/>
  <c r="B489" i="23" s="1"/>
  <c r="C490" i="23"/>
  <c r="B490" i="23" s="1"/>
  <c r="C491" i="23"/>
  <c r="B491" i="23" s="1"/>
  <c r="C492" i="23"/>
  <c r="B492" i="23" s="1"/>
  <c r="A16611" i="1" l="1"/>
  <c r="A16612" i="1"/>
  <c r="A16613" i="1"/>
  <c r="A16614" i="1"/>
  <c r="A16615" i="1"/>
  <c r="A16616" i="1"/>
  <c r="A16617" i="1"/>
  <c r="A16618" i="1"/>
  <c r="A16619" i="1"/>
  <c r="A16620" i="1"/>
  <c r="A16621" i="1"/>
  <c r="A16622" i="1"/>
  <c r="A16623" i="1"/>
  <c r="A16624" i="1"/>
  <c r="A16625" i="1"/>
  <c r="A16626" i="1"/>
  <c r="A16627" i="1"/>
  <c r="A16628" i="1"/>
  <c r="A16629" i="1"/>
  <c r="A16630" i="1"/>
  <c r="A16631" i="1"/>
  <c r="A16632" i="1"/>
  <c r="A16633" i="1"/>
  <c r="A16634" i="1"/>
  <c r="A16635" i="1"/>
  <c r="A16636" i="1"/>
  <c r="A16637" i="1"/>
  <c r="A16638" i="1"/>
  <c r="A16639" i="1"/>
  <c r="A16640" i="1"/>
  <c r="A16641" i="1"/>
  <c r="A16642" i="1"/>
  <c r="A16643" i="1"/>
  <c r="A16644" i="1"/>
  <c r="A16645" i="1"/>
  <c r="A16646" i="1"/>
  <c r="A16647" i="1"/>
  <c r="A16648" i="1"/>
  <c r="A16649" i="1"/>
  <c r="A16650" i="1"/>
  <c r="A16651" i="1"/>
  <c r="A16652" i="1"/>
  <c r="A16653" i="1"/>
  <c r="A16654" i="1"/>
  <c r="A16655" i="1"/>
  <c r="A16656" i="1"/>
  <c r="A16657" i="1"/>
  <c r="A16658" i="1"/>
  <c r="A16659" i="1"/>
  <c r="A16660" i="1"/>
  <c r="A16661" i="1"/>
  <c r="A16662" i="1"/>
  <c r="A16663" i="1"/>
  <c r="A16664" i="1"/>
  <c r="A16665" i="1"/>
  <c r="A16666" i="1"/>
  <c r="A16667" i="1"/>
  <c r="A16668" i="1"/>
  <c r="A16669" i="1"/>
  <c r="A16670" i="1"/>
  <c r="A16671" i="1"/>
  <c r="A16672" i="1"/>
  <c r="A16673" i="1"/>
  <c r="A16674" i="1"/>
  <c r="A16675" i="1"/>
  <c r="A16676" i="1"/>
  <c r="A16677" i="1"/>
  <c r="A16678" i="1"/>
  <c r="A16679" i="1"/>
  <c r="A16680" i="1"/>
  <c r="A16681" i="1"/>
  <c r="A16682" i="1"/>
  <c r="A16683" i="1"/>
  <c r="A16684" i="1"/>
  <c r="A16685" i="1"/>
  <c r="A16686" i="1"/>
  <c r="A16687" i="1"/>
  <c r="A16688" i="1"/>
  <c r="A16689" i="1"/>
  <c r="A16690" i="1"/>
  <c r="A16691" i="1"/>
  <c r="A16692" i="1"/>
  <c r="A16693" i="1"/>
  <c r="A16694" i="1"/>
  <c r="A16695" i="1"/>
  <c r="A16696" i="1"/>
  <c r="A16697" i="1"/>
  <c r="A16698" i="1"/>
  <c r="A16699" i="1"/>
  <c r="A16700" i="1"/>
  <c r="A16701" i="1"/>
  <c r="A16702" i="1"/>
  <c r="A16703" i="1"/>
  <c r="A16704" i="1"/>
  <c r="A16705" i="1"/>
  <c r="A16706" i="1"/>
  <c r="A16707" i="1"/>
  <c r="A16708" i="1"/>
  <c r="A16709" i="1"/>
  <c r="A16710" i="1"/>
  <c r="A16711" i="1"/>
  <c r="A16712" i="1"/>
  <c r="A16713" i="1"/>
  <c r="A16714" i="1"/>
  <c r="A16715" i="1"/>
  <c r="A16716" i="1"/>
  <c r="A16717" i="1"/>
  <c r="A16718" i="1"/>
  <c r="A16719" i="1"/>
  <c r="A16720" i="1"/>
  <c r="A16721" i="1"/>
  <c r="A16722" i="1"/>
  <c r="A16723" i="1"/>
  <c r="A16724" i="1"/>
  <c r="A16725" i="1"/>
  <c r="A16726" i="1"/>
  <c r="A16727" i="1"/>
  <c r="A16728" i="1"/>
  <c r="A16729" i="1"/>
  <c r="A16730" i="1"/>
  <c r="A16731" i="1"/>
  <c r="A16732" i="1"/>
  <c r="A16733" i="1"/>
  <c r="A16734" i="1"/>
  <c r="A16735" i="1"/>
  <c r="A16736" i="1"/>
  <c r="A16737" i="1"/>
  <c r="A16738" i="1"/>
  <c r="A16739" i="1"/>
  <c r="A16740" i="1"/>
  <c r="A16741" i="1"/>
  <c r="A16742" i="1"/>
  <c r="A16743" i="1"/>
  <c r="A16744" i="1"/>
  <c r="A16745" i="1"/>
  <c r="A16746" i="1"/>
  <c r="A16747" i="1"/>
  <c r="A16748" i="1"/>
  <c r="A16749" i="1"/>
  <c r="A16750" i="1"/>
  <c r="A16751" i="1"/>
  <c r="A16752" i="1"/>
  <c r="A16753" i="1"/>
  <c r="A16754" i="1"/>
  <c r="A16755" i="1"/>
  <c r="A16756" i="1"/>
  <c r="A16757" i="1"/>
  <c r="A16758" i="1"/>
  <c r="A16759" i="1"/>
  <c r="A16760" i="1"/>
  <c r="A16761" i="1"/>
  <c r="A16762" i="1"/>
  <c r="A16763" i="1"/>
  <c r="A16764" i="1"/>
  <c r="A16765" i="1"/>
  <c r="A16766" i="1"/>
  <c r="A16767" i="1"/>
  <c r="A16768" i="1"/>
  <c r="A16769" i="1"/>
  <c r="A16770" i="1"/>
  <c r="A16771" i="1"/>
  <c r="A16772" i="1"/>
  <c r="A16773" i="1"/>
  <c r="A16774" i="1"/>
  <c r="A16775" i="1"/>
  <c r="A16776" i="1"/>
  <c r="A16777" i="1"/>
  <c r="A16778" i="1"/>
  <c r="A16779" i="1"/>
  <c r="A16780" i="1"/>
  <c r="A16781" i="1"/>
  <c r="A16782" i="1"/>
  <c r="A16783" i="1"/>
  <c r="A16784" i="1"/>
  <c r="A16785" i="1"/>
  <c r="A16786" i="1"/>
  <c r="A16787" i="1"/>
  <c r="A16788" i="1"/>
  <c r="A16789" i="1"/>
  <c r="A16790" i="1"/>
  <c r="A16791" i="1"/>
  <c r="A16792" i="1"/>
  <c r="A16793" i="1"/>
  <c r="A16794" i="1"/>
  <c r="A16795" i="1"/>
  <c r="A16796" i="1"/>
  <c r="A16797" i="1"/>
  <c r="A16798" i="1"/>
  <c r="A16799" i="1"/>
  <c r="A16800" i="1"/>
  <c r="A16801" i="1"/>
  <c r="A16802" i="1"/>
  <c r="A16803" i="1"/>
  <c r="A16804" i="1"/>
  <c r="A16805" i="1"/>
  <c r="A16806" i="1"/>
  <c r="A16807" i="1"/>
  <c r="A16808" i="1"/>
  <c r="A16809" i="1"/>
  <c r="A16810" i="1"/>
  <c r="A16811" i="1"/>
  <c r="A16812" i="1"/>
  <c r="A16813" i="1"/>
  <c r="A16814" i="1"/>
  <c r="A16815" i="1"/>
  <c r="A16816" i="1"/>
  <c r="A16817" i="1"/>
  <c r="A16818" i="1"/>
  <c r="A16819" i="1"/>
  <c r="A16820" i="1"/>
  <c r="A16821" i="1"/>
  <c r="A16822" i="1"/>
  <c r="A16823" i="1"/>
  <c r="A16824" i="1"/>
  <c r="A16825" i="1"/>
  <c r="A16826" i="1"/>
  <c r="A16827" i="1"/>
  <c r="A16828" i="1"/>
  <c r="A16829" i="1"/>
  <c r="A16830" i="1"/>
  <c r="A16831" i="1"/>
  <c r="A16832" i="1"/>
  <c r="A16833" i="1"/>
  <c r="A16834" i="1"/>
  <c r="A16835" i="1"/>
  <c r="A16836" i="1"/>
  <c r="A16837" i="1"/>
  <c r="A16838" i="1"/>
  <c r="A16839" i="1"/>
  <c r="A16840" i="1"/>
  <c r="A16841" i="1"/>
  <c r="A16842" i="1"/>
  <c r="A16843" i="1"/>
  <c r="A16844" i="1"/>
  <c r="A16845" i="1"/>
  <c r="A16846" i="1"/>
  <c r="A16847" i="1"/>
  <c r="A16848" i="1"/>
  <c r="A16849" i="1"/>
  <c r="A16850" i="1"/>
  <c r="A16851" i="1"/>
  <c r="A16852" i="1"/>
  <c r="A16853" i="1"/>
  <c r="A16854" i="1"/>
  <c r="A16855" i="1"/>
  <c r="A16856" i="1"/>
  <c r="A16857" i="1"/>
  <c r="A16858" i="1"/>
  <c r="A16859" i="1"/>
  <c r="A16860" i="1"/>
  <c r="A16861" i="1"/>
  <c r="A16862" i="1"/>
  <c r="A16863" i="1"/>
  <c r="A16864" i="1"/>
  <c r="A16865" i="1"/>
  <c r="A16866" i="1"/>
  <c r="A16867" i="1"/>
  <c r="A16868" i="1"/>
  <c r="A16869" i="1"/>
  <c r="A16870" i="1"/>
  <c r="A16871" i="1"/>
  <c r="A16872" i="1"/>
  <c r="A16873" i="1"/>
  <c r="A16874" i="1"/>
  <c r="A16875" i="1"/>
  <c r="A16876" i="1"/>
  <c r="A16877" i="1"/>
  <c r="A16878" i="1"/>
  <c r="A16879" i="1"/>
  <c r="A16880" i="1"/>
  <c r="A16881" i="1"/>
  <c r="A16882" i="1"/>
  <c r="A16883" i="1"/>
  <c r="A16884" i="1"/>
  <c r="A16885" i="1"/>
  <c r="A16886" i="1"/>
  <c r="A16887" i="1"/>
  <c r="A16888" i="1"/>
  <c r="A16889" i="1"/>
  <c r="A16890" i="1"/>
  <c r="A16891" i="1"/>
  <c r="A16892" i="1"/>
  <c r="A16893" i="1"/>
  <c r="A16894" i="1"/>
  <c r="A16895" i="1"/>
  <c r="A16896" i="1"/>
  <c r="A16897" i="1"/>
  <c r="A16898" i="1"/>
  <c r="A16899" i="1"/>
  <c r="A16900" i="1"/>
  <c r="A16901" i="1"/>
  <c r="A16902" i="1"/>
  <c r="A16903" i="1"/>
  <c r="A16904" i="1"/>
  <c r="A16905" i="1"/>
  <c r="A16906" i="1"/>
  <c r="A16907" i="1"/>
  <c r="A16908" i="1"/>
  <c r="A16909" i="1"/>
  <c r="A16910" i="1"/>
  <c r="A16911" i="1"/>
  <c r="A16912" i="1"/>
  <c r="A16913" i="1"/>
  <c r="A16914" i="1"/>
  <c r="A16915" i="1"/>
  <c r="A16916" i="1"/>
  <c r="A16917" i="1"/>
  <c r="A16918" i="1"/>
  <c r="A16919" i="1"/>
  <c r="A16920" i="1"/>
  <c r="A16921" i="1"/>
  <c r="A16922" i="1"/>
  <c r="A16923" i="1"/>
  <c r="A16924" i="1"/>
  <c r="A16925" i="1"/>
  <c r="A16926" i="1"/>
  <c r="A16927" i="1"/>
  <c r="A16928" i="1"/>
  <c r="A16929" i="1"/>
  <c r="A16930" i="1"/>
  <c r="A16931" i="1"/>
  <c r="A16932" i="1"/>
  <c r="A16933" i="1"/>
  <c r="A16934" i="1"/>
  <c r="A16935" i="1"/>
  <c r="A16936" i="1"/>
  <c r="A16937" i="1"/>
  <c r="A16938" i="1"/>
  <c r="A16939" i="1"/>
  <c r="A16940" i="1"/>
  <c r="A16941" i="1"/>
  <c r="A16942" i="1"/>
  <c r="A16943" i="1"/>
  <c r="A16944" i="1"/>
  <c r="A16945" i="1"/>
  <c r="A16946" i="1"/>
  <c r="A16947" i="1"/>
  <c r="A16948" i="1"/>
  <c r="A16949" i="1"/>
  <c r="A16950" i="1"/>
  <c r="A16951" i="1"/>
  <c r="A16952" i="1"/>
  <c r="A16953" i="1"/>
  <c r="A16954" i="1"/>
  <c r="A16955" i="1"/>
  <c r="A16956" i="1"/>
  <c r="A16957" i="1"/>
  <c r="A16958" i="1"/>
  <c r="A16959" i="1"/>
  <c r="A16960" i="1"/>
  <c r="A16961" i="1"/>
  <c r="A16962" i="1"/>
  <c r="A16963" i="1"/>
  <c r="A16964" i="1"/>
  <c r="A16965" i="1"/>
  <c r="A16966" i="1"/>
  <c r="A16967" i="1"/>
  <c r="A16968" i="1"/>
  <c r="A16969" i="1"/>
  <c r="A16970" i="1"/>
  <c r="A16971" i="1"/>
  <c r="A16972" i="1"/>
  <c r="A16973" i="1"/>
  <c r="A16974" i="1"/>
  <c r="A16975" i="1"/>
  <c r="A16976" i="1"/>
  <c r="A16977" i="1"/>
  <c r="A16978" i="1"/>
  <c r="A16979" i="1"/>
  <c r="A16980" i="1"/>
  <c r="A16981" i="1"/>
  <c r="A16982" i="1"/>
  <c r="A16983" i="1"/>
  <c r="A16984" i="1"/>
  <c r="A16985" i="1"/>
  <c r="A16986" i="1"/>
  <c r="A16987" i="1"/>
  <c r="A16988" i="1"/>
  <c r="A16989" i="1"/>
  <c r="A16990" i="1"/>
  <c r="A16991" i="1"/>
  <c r="A16992" i="1"/>
  <c r="A16993" i="1"/>
  <c r="A16994" i="1"/>
  <c r="A16995" i="1"/>
  <c r="A16996" i="1"/>
  <c r="A16997" i="1"/>
  <c r="A16998" i="1"/>
  <c r="A16999" i="1"/>
  <c r="A17000" i="1"/>
  <c r="A17001" i="1"/>
  <c r="A17002" i="1"/>
  <c r="A17003" i="1"/>
  <c r="A17004" i="1"/>
  <c r="A17005" i="1"/>
  <c r="A17006" i="1"/>
  <c r="A17007" i="1"/>
  <c r="A17008" i="1"/>
  <c r="A17009" i="1"/>
  <c r="A17010" i="1"/>
  <c r="A17011" i="1"/>
  <c r="A17012" i="1"/>
  <c r="A17013" i="1"/>
  <c r="A17014" i="1"/>
  <c r="A17015" i="1"/>
  <c r="A17016" i="1"/>
  <c r="A17017" i="1"/>
  <c r="A17018" i="1"/>
  <c r="A17019" i="1"/>
  <c r="A17020" i="1"/>
  <c r="A17021" i="1"/>
  <c r="A17022" i="1"/>
  <c r="A17023" i="1"/>
  <c r="A17024" i="1"/>
  <c r="A17025" i="1"/>
  <c r="A17026" i="1"/>
  <c r="A17027" i="1"/>
  <c r="A17028" i="1"/>
  <c r="A17029" i="1"/>
  <c r="A17030" i="1"/>
  <c r="A17031" i="1"/>
  <c r="A17032" i="1"/>
  <c r="A17033" i="1"/>
  <c r="A17034" i="1"/>
  <c r="A17035" i="1"/>
  <c r="A17036" i="1"/>
  <c r="A17037" i="1"/>
  <c r="A17038" i="1"/>
  <c r="A17039" i="1"/>
  <c r="A17040" i="1"/>
  <c r="A17041" i="1"/>
  <c r="A17042" i="1"/>
  <c r="A17043" i="1"/>
  <c r="A17044" i="1"/>
  <c r="A17045" i="1"/>
  <c r="A17046" i="1"/>
  <c r="A17047" i="1"/>
  <c r="A17048" i="1"/>
  <c r="A17049" i="1"/>
  <c r="A17050" i="1"/>
  <c r="A17051" i="1"/>
  <c r="A17052" i="1"/>
  <c r="A17053" i="1"/>
  <c r="A17054" i="1"/>
  <c r="A17055" i="1"/>
  <c r="A17056" i="1"/>
  <c r="A17057" i="1"/>
  <c r="A17058" i="1"/>
  <c r="A17059" i="1"/>
  <c r="A17060" i="1"/>
  <c r="A17061" i="1"/>
  <c r="A17062" i="1"/>
  <c r="A17063" i="1"/>
  <c r="A17064" i="1"/>
  <c r="A17065" i="1"/>
  <c r="A17066" i="1"/>
  <c r="A17067" i="1"/>
  <c r="A17068" i="1"/>
  <c r="A17069" i="1"/>
  <c r="A17070" i="1"/>
  <c r="A17071" i="1"/>
  <c r="A17072" i="1"/>
  <c r="A17073" i="1"/>
  <c r="A17074" i="1"/>
  <c r="A17075" i="1"/>
  <c r="A17076" i="1"/>
  <c r="A17077" i="1"/>
  <c r="A17078" i="1"/>
  <c r="A17079" i="1"/>
  <c r="A17080" i="1"/>
  <c r="A17081" i="1"/>
  <c r="A17082" i="1"/>
  <c r="A17083" i="1"/>
  <c r="A17084" i="1"/>
  <c r="A17085" i="1"/>
  <c r="A17086" i="1"/>
  <c r="A17087" i="1"/>
  <c r="A17088" i="1"/>
  <c r="A17089" i="1"/>
  <c r="A17090" i="1"/>
  <c r="A17091" i="1"/>
  <c r="A17092" i="1"/>
  <c r="A17093" i="1"/>
  <c r="A17094" i="1"/>
  <c r="A17095" i="1"/>
  <c r="A17096" i="1"/>
  <c r="A17097" i="1"/>
  <c r="A17098" i="1"/>
  <c r="A17099" i="1"/>
  <c r="A17100" i="1"/>
  <c r="A17101" i="1"/>
  <c r="A17102" i="1"/>
  <c r="A17103" i="1"/>
  <c r="A17104" i="1"/>
  <c r="A17105" i="1"/>
  <c r="A17106" i="1"/>
  <c r="A17107" i="1"/>
  <c r="A17108" i="1"/>
  <c r="A17109" i="1"/>
  <c r="A17110" i="1"/>
  <c r="A17111" i="1"/>
  <c r="A17112" i="1"/>
  <c r="A17113" i="1"/>
  <c r="A17114" i="1"/>
  <c r="A17115" i="1"/>
  <c r="A17116" i="1"/>
  <c r="A17117" i="1"/>
  <c r="A17118" i="1"/>
  <c r="A17119" i="1"/>
  <c r="A17120" i="1"/>
  <c r="A17121" i="1"/>
  <c r="A17122" i="1"/>
  <c r="A17123" i="1"/>
  <c r="A17124" i="1"/>
  <c r="A17125" i="1"/>
  <c r="A17126" i="1"/>
  <c r="A17127" i="1"/>
  <c r="A17128" i="1"/>
  <c r="A17129" i="1"/>
  <c r="A17130" i="1"/>
  <c r="A17131" i="1"/>
  <c r="A17132" i="1"/>
  <c r="A17133" i="1"/>
  <c r="A17134" i="1"/>
  <c r="A17135" i="1"/>
  <c r="A17136" i="1"/>
  <c r="A17137" i="1"/>
  <c r="A17138" i="1"/>
  <c r="A17139" i="1"/>
  <c r="A17140" i="1"/>
  <c r="A17141" i="1"/>
  <c r="A17142" i="1"/>
  <c r="A17143" i="1"/>
  <c r="A17144" i="1"/>
  <c r="A17145" i="1"/>
  <c r="A17146" i="1"/>
  <c r="A17147" i="1"/>
  <c r="A17148" i="1"/>
  <c r="A17149" i="1"/>
  <c r="A17150" i="1"/>
  <c r="A17151" i="1"/>
  <c r="A17152" i="1"/>
  <c r="A17153" i="1"/>
  <c r="A17154" i="1"/>
  <c r="A17155" i="1"/>
  <c r="A17156" i="1"/>
  <c r="A17157" i="1"/>
  <c r="A17158" i="1"/>
  <c r="A17159" i="1"/>
  <c r="A17160" i="1"/>
  <c r="A17161" i="1"/>
  <c r="A17162" i="1"/>
  <c r="A17163" i="1"/>
  <c r="A17164" i="1"/>
  <c r="A17165" i="1"/>
  <c r="A17166" i="1"/>
  <c r="A17167" i="1"/>
  <c r="A17168" i="1"/>
  <c r="A17169" i="1"/>
  <c r="A17170" i="1"/>
  <c r="A17171" i="1"/>
  <c r="A17172" i="1"/>
  <c r="A17173" i="1"/>
  <c r="A17174" i="1"/>
  <c r="A17175" i="1"/>
  <c r="A17176" i="1"/>
  <c r="A17177" i="1"/>
  <c r="A17178" i="1"/>
  <c r="A17179" i="1"/>
  <c r="A17180" i="1"/>
  <c r="A17181" i="1"/>
  <c r="A17182" i="1"/>
  <c r="A17183" i="1"/>
  <c r="A17184" i="1"/>
  <c r="A17185" i="1"/>
  <c r="A17186" i="1"/>
  <c r="A17187" i="1"/>
  <c r="A17188" i="1"/>
  <c r="A17189" i="1"/>
  <c r="A17190" i="1"/>
  <c r="A17191" i="1"/>
  <c r="A17192" i="1"/>
  <c r="A17193" i="1"/>
  <c r="A17194" i="1"/>
  <c r="A17195" i="1"/>
  <c r="A17196" i="1"/>
  <c r="A17197" i="1"/>
  <c r="A17198" i="1"/>
  <c r="A17199" i="1"/>
  <c r="A17200" i="1"/>
  <c r="A17201" i="1"/>
  <c r="A17202" i="1"/>
  <c r="A17203" i="1"/>
  <c r="A17204" i="1"/>
  <c r="A17205" i="1"/>
  <c r="A17206" i="1"/>
  <c r="A17207" i="1"/>
  <c r="A17208" i="1"/>
  <c r="A17209" i="1"/>
  <c r="A17210" i="1"/>
  <c r="A17211" i="1"/>
  <c r="A17212" i="1"/>
  <c r="A17213" i="1"/>
  <c r="A17214" i="1"/>
  <c r="A17215" i="1"/>
  <c r="A17216" i="1"/>
  <c r="A17217" i="1"/>
  <c r="A17218" i="1"/>
  <c r="A17219" i="1"/>
  <c r="A17220" i="1"/>
  <c r="A17221" i="1"/>
  <c r="A17222" i="1"/>
  <c r="A17223" i="1"/>
  <c r="A17224" i="1"/>
  <c r="A17225" i="1"/>
  <c r="A17226" i="1"/>
  <c r="A17227" i="1"/>
  <c r="A17228" i="1"/>
  <c r="A17229" i="1"/>
  <c r="A17230" i="1"/>
  <c r="A17231" i="1"/>
  <c r="A17232" i="1"/>
  <c r="A17233" i="1"/>
  <c r="A17234" i="1"/>
  <c r="A17235" i="1"/>
  <c r="A17236" i="1"/>
  <c r="A17237" i="1"/>
  <c r="A17238" i="1"/>
  <c r="A17239" i="1"/>
  <c r="A17240" i="1"/>
  <c r="A17241" i="1"/>
  <c r="A17242" i="1"/>
  <c r="A17243" i="1"/>
  <c r="A17244" i="1"/>
  <c r="A17245" i="1"/>
  <c r="A17246" i="1"/>
  <c r="A17247" i="1"/>
  <c r="A17248" i="1"/>
  <c r="A17249" i="1"/>
  <c r="A17250" i="1"/>
  <c r="A17251" i="1"/>
  <c r="A17252" i="1"/>
  <c r="A17253" i="1"/>
  <c r="A17254" i="1"/>
  <c r="A17255" i="1"/>
  <c r="A17256" i="1"/>
  <c r="A17257" i="1"/>
  <c r="A17258" i="1"/>
  <c r="A17259" i="1"/>
  <c r="A17260" i="1"/>
  <c r="A17261" i="1"/>
  <c r="A17262" i="1"/>
  <c r="A17263" i="1"/>
  <c r="A17264" i="1"/>
  <c r="A17265" i="1"/>
  <c r="A17266" i="1"/>
  <c r="A17267" i="1"/>
  <c r="A17268" i="1"/>
  <c r="A17269" i="1"/>
  <c r="A17270" i="1"/>
  <c r="A17271" i="1"/>
  <c r="A17272" i="1"/>
  <c r="A17273" i="1"/>
  <c r="A17274" i="1"/>
  <c r="A17275" i="1"/>
  <c r="A17276" i="1"/>
  <c r="A17277" i="1"/>
  <c r="A17278" i="1"/>
  <c r="A17279" i="1"/>
  <c r="A17280" i="1"/>
  <c r="A17281" i="1"/>
  <c r="A17282" i="1"/>
  <c r="A17283" i="1"/>
  <c r="A17284" i="1"/>
  <c r="A17285" i="1"/>
  <c r="A17286" i="1"/>
  <c r="A17287" i="1"/>
  <c r="A17288" i="1"/>
  <c r="A17289" i="1"/>
  <c r="A17290" i="1"/>
  <c r="A17291" i="1"/>
  <c r="A17292" i="1"/>
  <c r="A17293" i="1"/>
  <c r="A17294" i="1"/>
  <c r="A17295" i="1"/>
  <c r="A17296" i="1"/>
  <c r="A17297" i="1"/>
  <c r="A17298" i="1"/>
  <c r="A17299" i="1"/>
  <c r="A17300" i="1"/>
  <c r="A17301" i="1"/>
  <c r="A17302" i="1"/>
  <c r="A17303" i="1"/>
  <c r="A17304" i="1"/>
  <c r="A17305" i="1"/>
  <c r="A17306" i="1"/>
  <c r="A17307" i="1"/>
  <c r="A17308" i="1"/>
  <c r="A17309" i="1"/>
  <c r="A17310" i="1"/>
  <c r="A17311" i="1"/>
  <c r="A17312" i="1"/>
  <c r="A17313" i="1"/>
  <c r="A17314" i="1"/>
  <c r="A17315" i="1"/>
  <c r="A17316" i="1"/>
  <c r="A17317" i="1"/>
  <c r="A17318" i="1"/>
  <c r="A17319" i="1"/>
  <c r="A17320" i="1"/>
  <c r="A17321" i="1"/>
  <c r="A17322" i="1"/>
  <c r="A17323" i="1"/>
  <c r="A17324" i="1"/>
  <c r="A17325" i="1"/>
  <c r="A17326" i="1"/>
  <c r="A17327" i="1"/>
  <c r="A17328" i="1"/>
  <c r="A17329" i="1"/>
  <c r="A17330" i="1"/>
  <c r="A17331" i="1"/>
  <c r="A17332" i="1"/>
  <c r="A17333" i="1"/>
  <c r="A17334" i="1"/>
  <c r="A17335" i="1"/>
  <c r="A17336" i="1"/>
  <c r="A17337" i="1"/>
  <c r="A17338" i="1"/>
  <c r="A17339" i="1"/>
  <c r="A17340" i="1"/>
  <c r="A17341" i="1"/>
  <c r="A17342" i="1"/>
  <c r="A17343" i="1"/>
  <c r="A17344" i="1"/>
  <c r="A17345" i="1"/>
  <c r="A17346" i="1"/>
  <c r="A17347" i="1"/>
  <c r="A17348" i="1"/>
  <c r="A17349" i="1"/>
  <c r="A17350" i="1"/>
  <c r="A17351" i="1"/>
  <c r="A17352" i="1"/>
  <c r="A17353" i="1"/>
  <c r="A17354" i="1"/>
  <c r="A17355" i="1"/>
  <c r="A17356" i="1"/>
  <c r="A17357" i="1"/>
  <c r="A17358" i="1"/>
  <c r="A17359" i="1"/>
  <c r="A17360" i="1"/>
  <c r="A17361" i="1"/>
  <c r="A17362" i="1"/>
  <c r="A17363" i="1"/>
  <c r="A17364" i="1"/>
  <c r="A17365" i="1"/>
  <c r="A17366" i="1"/>
  <c r="A17367" i="1"/>
  <c r="A17368" i="1"/>
  <c r="A17369" i="1"/>
  <c r="A17370" i="1"/>
  <c r="A17371" i="1"/>
  <c r="A17372" i="1"/>
  <c r="A17373" i="1"/>
  <c r="A17374" i="1"/>
  <c r="A17375" i="1"/>
  <c r="A17376" i="1"/>
  <c r="A17377" i="1"/>
  <c r="A17378" i="1"/>
  <c r="A17379" i="1"/>
  <c r="A17380" i="1"/>
  <c r="A17381" i="1"/>
  <c r="A17382" i="1"/>
  <c r="A17383" i="1"/>
  <c r="A17384" i="1"/>
  <c r="A17385" i="1"/>
  <c r="A17386" i="1"/>
  <c r="A17387" i="1"/>
  <c r="A17388" i="1"/>
  <c r="A17389" i="1"/>
  <c r="A17390" i="1"/>
  <c r="A17391" i="1"/>
  <c r="A17392" i="1"/>
  <c r="A17393" i="1"/>
  <c r="A17394" i="1"/>
  <c r="A17395" i="1"/>
  <c r="A17396" i="1"/>
  <c r="A17397" i="1"/>
  <c r="A17398" i="1"/>
  <c r="A17399" i="1"/>
  <c r="A17400" i="1"/>
  <c r="A17401" i="1"/>
  <c r="A17402" i="1"/>
  <c r="A17403" i="1"/>
  <c r="A17404" i="1"/>
  <c r="A17405" i="1"/>
  <c r="A17406" i="1"/>
  <c r="A17407" i="1"/>
  <c r="A17408" i="1"/>
  <c r="A17409" i="1"/>
  <c r="A17410" i="1"/>
  <c r="A17411" i="1"/>
  <c r="A17412" i="1"/>
  <c r="A17413" i="1"/>
  <c r="A17414" i="1"/>
  <c r="A17415" i="1"/>
  <c r="A17416" i="1"/>
  <c r="A17417" i="1"/>
  <c r="A17418" i="1"/>
  <c r="A17419" i="1"/>
  <c r="A17420" i="1"/>
  <c r="A17421" i="1"/>
  <c r="A17422" i="1"/>
  <c r="A17423" i="1"/>
  <c r="A17424" i="1"/>
  <c r="A17425" i="1"/>
  <c r="A17426" i="1"/>
  <c r="A17427" i="1"/>
  <c r="A17428" i="1"/>
  <c r="A17429" i="1"/>
  <c r="A17430" i="1"/>
  <c r="A17431" i="1"/>
  <c r="A17432" i="1"/>
  <c r="A17433" i="1"/>
  <c r="A17434" i="1"/>
  <c r="A17435" i="1"/>
  <c r="A17436" i="1"/>
  <c r="A17437" i="1"/>
  <c r="A17438" i="1"/>
  <c r="A17439" i="1"/>
  <c r="A17440" i="1"/>
  <c r="A17441" i="1"/>
  <c r="A17442" i="1"/>
  <c r="A17443" i="1"/>
  <c r="A17444" i="1"/>
  <c r="A17445" i="1"/>
  <c r="A17446" i="1"/>
  <c r="A17447" i="1"/>
  <c r="A17448" i="1"/>
  <c r="A17449" i="1"/>
  <c r="A17450" i="1"/>
  <c r="A17451" i="1"/>
  <c r="A17452" i="1"/>
  <c r="A17453" i="1"/>
  <c r="A17454" i="1"/>
  <c r="A17455" i="1"/>
  <c r="A17456" i="1"/>
  <c r="A17457" i="1"/>
  <c r="A17458" i="1"/>
  <c r="A17459" i="1"/>
  <c r="A17460" i="1"/>
  <c r="A17461" i="1"/>
  <c r="A17462" i="1"/>
  <c r="A17463" i="1"/>
  <c r="A17464" i="1"/>
  <c r="A17465" i="1"/>
  <c r="A17466" i="1"/>
  <c r="A17467" i="1"/>
  <c r="A17468" i="1"/>
  <c r="A17469" i="1"/>
  <c r="A17470" i="1"/>
  <c r="A17471" i="1"/>
  <c r="A17472" i="1"/>
  <c r="A17473" i="1"/>
  <c r="A17474" i="1"/>
  <c r="A17475" i="1"/>
  <c r="A17476" i="1"/>
  <c r="A17477" i="1"/>
  <c r="A17478" i="1"/>
  <c r="A17479" i="1"/>
  <c r="A17480" i="1"/>
  <c r="A17481" i="1"/>
  <c r="A17482" i="1"/>
  <c r="A17483" i="1"/>
  <c r="A17484" i="1"/>
  <c r="A17485" i="1"/>
  <c r="A17486" i="1"/>
  <c r="A17487" i="1"/>
  <c r="A17488" i="1"/>
  <c r="A17489" i="1"/>
  <c r="A17490" i="1"/>
  <c r="A17491" i="1"/>
  <c r="A17492" i="1"/>
  <c r="A17493" i="1"/>
  <c r="A17494" i="1"/>
  <c r="A17495" i="1"/>
  <c r="A17496" i="1"/>
  <c r="A17497" i="1"/>
  <c r="A17498" i="1"/>
  <c r="A17499" i="1"/>
  <c r="A17500" i="1"/>
  <c r="A17501" i="1"/>
  <c r="A17502" i="1"/>
  <c r="A17503" i="1"/>
  <c r="A17504" i="1"/>
  <c r="A17505" i="1"/>
  <c r="A17506" i="1"/>
  <c r="A17507" i="1"/>
  <c r="A17508" i="1"/>
  <c r="A17509" i="1"/>
  <c r="A17510" i="1"/>
  <c r="A17511" i="1"/>
  <c r="A17512" i="1"/>
  <c r="A17513" i="1"/>
  <c r="A17514" i="1"/>
  <c r="A17515" i="1"/>
  <c r="A17516" i="1"/>
  <c r="A17517" i="1"/>
  <c r="A17518" i="1"/>
  <c r="A17519" i="1"/>
  <c r="A17520" i="1"/>
  <c r="A17521" i="1"/>
  <c r="A17522" i="1"/>
  <c r="A17523" i="1"/>
  <c r="A17524" i="1"/>
  <c r="A17525" i="1"/>
  <c r="A17526" i="1"/>
  <c r="A17527" i="1"/>
  <c r="A17528" i="1"/>
  <c r="A17529" i="1"/>
  <c r="A17530" i="1"/>
  <c r="A17531" i="1"/>
  <c r="A17532" i="1"/>
  <c r="A17533" i="1"/>
  <c r="A17534" i="1"/>
  <c r="A17535" i="1"/>
  <c r="A17536" i="1"/>
  <c r="A17537" i="1"/>
  <c r="A17538" i="1"/>
  <c r="A17539" i="1"/>
  <c r="A17540" i="1"/>
  <c r="A17541" i="1"/>
  <c r="A17542" i="1"/>
  <c r="A17543" i="1"/>
  <c r="A17544" i="1"/>
  <c r="A17545" i="1"/>
  <c r="A17546" i="1"/>
  <c r="A17547" i="1"/>
  <c r="A17548" i="1"/>
  <c r="A17549" i="1"/>
  <c r="A17550" i="1"/>
  <c r="A17551" i="1"/>
  <c r="A17552" i="1"/>
  <c r="A17553" i="1"/>
  <c r="A17554" i="1"/>
  <c r="A17555" i="1"/>
  <c r="A17556" i="1"/>
  <c r="A17557" i="1"/>
  <c r="A17558" i="1"/>
  <c r="A17559" i="1"/>
  <c r="A17560" i="1"/>
  <c r="A17561" i="1"/>
  <c r="A17562" i="1"/>
  <c r="A17563" i="1"/>
  <c r="A17564" i="1"/>
  <c r="A17565" i="1"/>
  <c r="A17566" i="1"/>
  <c r="A17567" i="1"/>
  <c r="A17568" i="1"/>
  <c r="A17569" i="1"/>
  <c r="A17570" i="1"/>
  <c r="A17571" i="1"/>
  <c r="A17572" i="1"/>
  <c r="A17573" i="1"/>
  <c r="A17574" i="1"/>
  <c r="A17575" i="1"/>
  <c r="A17576" i="1"/>
  <c r="A17577" i="1"/>
  <c r="A17578" i="1"/>
  <c r="A17579" i="1"/>
  <c r="A17580" i="1"/>
  <c r="A17581" i="1"/>
  <c r="A17582" i="1"/>
  <c r="A17583" i="1"/>
  <c r="A17584" i="1"/>
  <c r="A17585" i="1"/>
  <c r="A17586" i="1"/>
  <c r="A17587" i="1"/>
  <c r="A17588" i="1"/>
  <c r="A17589" i="1"/>
  <c r="A17590" i="1"/>
  <c r="A17591" i="1"/>
  <c r="A17592" i="1"/>
  <c r="A17593" i="1"/>
  <c r="A17594" i="1"/>
  <c r="A17595" i="1"/>
  <c r="A17596" i="1"/>
  <c r="A17597" i="1"/>
  <c r="A17598" i="1"/>
  <c r="A17599" i="1"/>
  <c r="A17600" i="1"/>
  <c r="A17601" i="1"/>
  <c r="A17602" i="1"/>
  <c r="A17603" i="1"/>
  <c r="A17604" i="1"/>
  <c r="A17605" i="1"/>
  <c r="A17606" i="1"/>
  <c r="A17607" i="1"/>
  <c r="A17608" i="1"/>
  <c r="A17609" i="1"/>
  <c r="A17610" i="1"/>
  <c r="A17611" i="1"/>
  <c r="A17612" i="1"/>
  <c r="A17613" i="1"/>
  <c r="A17614" i="1"/>
  <c r="A17615" i="1"/>
  <c r="A17616" i="1"/>
  <c r="A17617" i="1"/>
  <c r="A17618" i="1"/>
  <c r="A17619" i="1"/>
  <c r="A17620" i="1"/>
  <c r="A17621" i="1"/>
  <c r="A17622" i="1"/>
  <c r="A17623" i="1"/>
  <c r="A17624" i="1"/>
  <c r="A17625" i="1"/>
  <c r="A17626" i="1"/>
  <c r="A17627" i="1"/>
  <c r="A17628" i="1"/>
  <c r="A17629" i="1"/>
  <c r="A17630" i="1"/>
  <c r="A17631" i="1"/>
  <c r="A17632" i="1"/>
  <c r="A17633" i="1"/>
  <c r="A17634" i="1"/>
  <c r="A17635" i="1"/>
  <c r="A17636" i="1"/>
  <c r="A17637" i="1"/>
  <c r="A17638" i="1"/>
  <c r="A17639" i="1"/>
  <c r="A17640" i="1"/>
  <c r="A17641" i="1"/>
  <c r="A17642" i="1"/>
  <c r="A17643" i="1"/>
  <c r="A17644" i="1"/>
  <c r="A17645" i="1"/>
  <c r="A17646" i="1"/>
  <c r="A17647" i="1"/>
  <c r="A17648" i="1"/>
  <c r="A17649" i="1"/>
  <c r="A17650" i="1"/>
  <c r="A17651" i="1"/>
  <c r="A17652" i="1"/>
  <c r="A17653" i="1"/>
  <c r="A17654" i="1"/>
  <c r="A17655" i="1"/>
  <c r="A17656" i="1"/>
  <c r="A17657" i="1"/>
  <c r="A17658" i="1"/>
  <c r="A17659" i="1"/>
  <c r="A17660" i="1"/>
  <c r="A17661" i="1"/>
  <c r="A17662" i="1"/>
  <c r="A17663" i="1"/>
  <c r="A17664" i="1"/>
  <c r="A17665" i="1"/>
  <c r="A17666" i="1"/>
  <c r="A17667" i="1"/>
  <c r="A17668" i="1"/>
  <c r="A17669" i="1"/>
  <c r="A17670" i="1"/>
  <c r="A17671" i="1"/>
  <c r="A17672" i="1"/>
  <c r="A17673" i="1"/>
  <c r="A17674" i="1"/>
  <c r="A17675" i="1"/>
  <c r="A17676" i="1"/>
  <c r="A17677" i="1"/>
  <c r="A17678" i="1"/>
  <c r="A17679" i="1"/>
  <c r="A17680" i="1"/>
  <c r="A17681" i="1"/>
  <c r="A17682" i="1"/>
  <c r="A17683" i="1"/>
  <c r="A17684" i="1"/>
  <c r="A17685" i="1"/>
  <c r="A17686" i="1"/>
  <c r="A17687" i="1"/>
  <c r="A17688" i="1"/>
  <c r="A17689" i="1"/>
  <c r="A17690" i="1"/>
  <c r="A17691" i="1"/>
  <c r="A17692" i="1"/>
  <c r="A17693" i="1"/>
  <c r="A17694" i="1"/>
  <c r="A17695" i="1"/>
  <c r="A17696" i="1"/>
  <c r="A17697" i="1"/>
  <c r="A17698" i="1"/>
  <c r="A17699" i="1"/>
  <c r="A17700" i="1"/>
  <c r="A17701" i="1"/>
  <c r="A17702" i="1"/>
  <c r="A17703" i="1"/>
  <c r="A17704" i="1"/>
  <c r="A17705" i="1"/>
  <c r="A17706" i="1"/>
  <c r="A17707" i="1"/>
  <c r="A17708" i="1"/>
  <c r="A17709" i="1"/>
  <c r="A17710" i="1"/>
  <c r="A17711" i="1"/>
  <c r="A17712" i="1"/>
  <c r="A17713" i="1"/>
  <c r="A17714" i="1"/>
  <c r="A17715" i="1"/>
  <c r="A17716" i="1"/>
  <c r="A17717" i="1"/>
  <c r="A17718" i="1"/>
  <c r="A17719" i="1"/>
  <c r="A17720" i="1"/>
  <c r="A17721" i="1"/>
  <c r="A17722" i="1"/>
  <c r="A17723" i="1"/>
  <c r="A17724" i="1"/>
  <c r="A17725" i="1"/>
  <c r="A17726" i="1"/>
  <c r="A17727" i="1"/>
  <c r="A17728" i="1"/>
  <c r="A17729" i="1"/>
  <c r="A17730" i="1"/>
  <c r="A17731" i="1"/>
  <c r="A17732" i="1"/>
  <c r="A17733" i="1"/>
  <c r="A17734" i="1"/>
  <c r="A17735" i="1"/>
  <c r="A17736" i="1"/>
  <c r="A17737" i="1"/>
  <c r="A17738" i="1"/>
  <c r="A17739" i="1"/>
  <c r="A17740" i="1"/>
  <c r="A17741" i="1"/>
  <c r="A17742" i="1"/>
  <c r="A17743" i="1"/>
  <c r="A17744" i="1"/>
  <c r="A17745" i="1"/>
  <c r="A17746" i="1"/>
  <c r="A17747" i="1"/>
  <c r="A17748" i="1"/>
  <c r="A17749" i="1"/>
  <c r="A17750" i="1"/>
  <c r="A17751" i="1"/>
  <c r="A17752" i="1"/>
  <c r="A17753" i="1"/>
  <c r="A17754" i="1"/>
  <c r="A17755" i="1"/>
  <c r="A17756" i="1"/>
  <c r="A17757" i="1"/>
  <c r="A17758" i="1"/>
  <c r="A17759" i="1"/>
  <c r="A17760" i="1"/>
  <c r="A17761" i="1"/>
  <c r="A17762" i="1"/>
  <c r="A17763" i="1"/>
  <c r="A17764" i="1"/>
  <c r="A17765" i="1"/>
  <c r="A17766" i="1"/>
  <c r="A17767" i="1"/>
  <c r="A17768" i="1"/>
  <c r="A17769" i="1"/>
  <c r="A17770" i="1"/>
  <c r="A17771" i="1"/>
  <c r="A17772" i="1"/>
  <c r="A17773" i="1"/>
  <c r="A17774" i="1"/>
  <c r="A17775" i="1"/>
  <c r="A17776" i="1"/>
  <c r="A17777" i="1"/>
  <c r="A17778" i="1"/>
  <c r="A17779" i="1"/>
  <c r="A17780" i="1"/>
  <c r="A17781" i="1"/>
  <c r="A17782" i="1"/>
  <c r="A17783" i="1"/>
  <c r="A17784" i="1"/>
  <c r="A17785" i="1"/>
  <c r="A17786" i="1"/>
  <c r="A17787" i="1"/>
  <c r="A17788" i="1"/>
  <c r="A17789" i="1"/>
  <c r="A17790" i="1"/>
  <c r="A17791" i="1"/>
  <c r="A17792" i="1"/>
  <c r="A17793" i="1"/>
  <c r="A17794" i="1"/>
  <c r="A17795" i="1"/>
  <c r="A17796" i="1"/>
  <c r="A17797" i="1"/>
  <c r="A17798" i="1"/>
  <c r="A17799" i="1"/>
  <c r="A17800" i="1"/>
  <c r="A17801" i="1"/>
  <c r="A17802" i="1"/>
  <c r="A17803" i="1"/>
  <c r="A17804" i="1"/>
  <c r="A17805" i="1"/>
  <c r="A17806" i="1"/>
  <c r="A17807" i="1"/>
  <c r="A17808" i="1"/>
  <c r="A17809" i="1"/>
  <c r="A17810" i="1"/>
  <c r="A17811" i="1"/>
  <c r="A17812" i="1"/>
  <c r="A17813" i="1"/>
  <c r="A17814" i="1"/>
  <c r="A17815" i="1"/>
  <c r="A17816" i="1"/>
  <c r="A17817" i="1"/>
  <c r="A17818" i="1"/>
  <c r="A17819" i="1"/>
  <c r="A17820" i="1"/>
  <c r="A17821" i="1"/>
  <c r="A17822" i="1"/>
  <c r="A17823" i="1"/>
  <c r="A17824" i="1"/>
  <c r="A17825" i="1"/>
  <c r="A17826" i="1"/>
  <c r="A17827" i="1"/>
  <c r="A17828" i="1"/>
  <c r="A17829" i="1"/>
  <c r="A17830" i="1"/>
  <c r="A17831" i="1"/>
  <c r="A17832" i="1"/>
  <c r="A17833" i="1"/>
  <c r="A17834" i="1"/>
  <c r="A17835" i="1"/>
  <c r="A17836" i="1"/>
  <c r="A17837" i="1"/>
  <c r="A17838" i="1"/>
  <c r="A17839" i="1"/>
  <c r="A17840" i="1"/>
  <c r="A17841" i="1"/>
  <c r="A17842" i="1"/>
  <c r="A17843" i="1"/>
  <c r="A17844" i="1"/>
  <c r="A17845" i="1"/>
  <c r="A17846" i="1"/>
  <c r="A17847" i="1"/>
  <c r="A17848" i="1"/>
  <c r="A17849" i="1"/>
  <c r="A17850" i="1"/>
  <c r="A17851" i="1"/>
  <c r="A17852" i="1"/>
  <c r="A17853" i="1"/>
  <c r="A17854" i="1"/>
  <c r="A17855" i="1"/>
  <c r="A17856" i="1"/>
  <c r="A17857" i="1"/>
  <c r="A17858" i="1"/>
  <c r="A17859" i="1"/>
  <c r="A17860" i="1"/>
  <c r="A17861" i="1"/>
  <c r="A17862" i="1"/>
  <c r="A17863" i="1"/>
  <c r="A17864" i="1"/>
  <c r="A17865" i="1"/>
  <c r="A17866" i="1"/>
  <c r="A17867" i="1"/>
  <c r="A17868" i="1"/>
  <c r="A17869" i="1"/>
  <c r="A17870" i="1"/>
  <c r="A17871" i="1"/>
  <c r="A17872" i="1"/>
  <c r="A17873" i="1"/>
  <c r="A17874" i="1"/>
  <c r="A17875" i="1"/>
  <c r="A17876" i="1"/>
  <c r="A17877" i="1"/>
  <c r="A17878" i="1"/>
  <c r="A17879" i="1"/>
  <c r="A17880" i="1"/>
  <c r="A17881" i="1"/>
  <c r="A17882" i="1"/>
  <c r="A17883" i="1"/>
  <c r="A17884" i="1"/>
  <c r="A17885" i="1"/>
  <c r="A17886" i="1"/>
  <c r="A17887" i="1"/>
  <c r="A17888" i="1"/>
  <c r="A17889" i="1"/>
  <c r="A17890" i="1"/>
  <c r="A17891" i="1"/>
  <c r="A17892" i="1"/>
  <c r="A17893" i="1"/>
  <c r="A17894" i="1"/>
  <c r="A17895" i="1"/>
  <c r="A17896" i="1"/>
  <c r="A17897" i="1"/>
  <c r="A17898" i="1"/>
  <c r="A17899" i="1"/>
  <c r="A17900" i="1"/>
  <c r="A17901" i="1"/>
  <c r="A17902" i="1"/>
  <c r="A17903" i="1"/>
  <c r="A17904" i="1"/>
  <c r="A17905" i="1"/>
  <c r="A17906" i="1"/>
  <c r="A17907" i="1"/>
  <c r="A17908" i="1"/>
  <c r="A17909" i="1"/>
  <c r="A17910" i="1"/>
  <c r="A17911" i="1"/>
  <c r="A17912" i="1"/>
  <c r="A17913" i="1"/>
  <c r="A17914" i="1"/>
  <c r="A17915" i="1"/>
  <c r="A17916" i="1"/>
  <c r="A17917" i="1"/>
  <c r="A17918" i="1"/>
  <c r="A17919" i="1"/>
  <c r="A17920" i="1"/>
  <c r="A17921" i="1"/>
  <c r="A17922" i="1"/>
  <c r="A17923" i="1"/>
  <c r="A17924" i="1"/>
  <c r="A17925" i="1"/>
  <c r="A17926" i="1"/>
  <c r="A17927" i="1"/>
  <c r="A17928" i="1"/>
  <c r="A17929" i="1"/>
  <c r="A17930" i="1"/>
  <c r="A17931" i="1"/>
  <c r="A17932" i="1"/>
  <c r="A17933" i="1"/>
  <c r="A17934" i="1"/>
  <c r="A17935" i="1"/>
  <c r="A17936" i="1"/>
  <c r="A17937" i="1"/>
  <c r="A17938" i="1"/>
  <c r="A17939" i="1"/>
  <c r="A17940" i="1"/>
  <c r="A17941" i="1"/>
  <c r="A17942" i="1"/>
  <c r="A17943" i="1"/>
  <c r="A17944" i="1"/>
  <c r="A17945" i="1"/>
  <c r="A17946" i="1"/>
  <c r="A17947" i="1"/>
  <c r="A17948" i="1"/>
  <c r="A17949" i="1"/>
  <c r="A17950" i="1"/>
  <c r="A17951" i="1"/>
  <c r="A17952" i="1"/>
  <c r="A17953" i="1"/>
  <c r="A17954" i="1"/>
  <c r="A17955" i="1"/>
  <c r="A17956" i="1"/>
  <c r="A17957" i="1"/>
  <c r="A17958" i="1"/>
  <c r="A17959" i="1"/>
  <c r="A17960" i="1"/>
  <c r="A17961" i="1"/>
  <c r="A17962" i="1"/>
  <c r="A17963" i="1"/>
  <c r="A17964" i="1"/>
  <c r="A17965" i="1"/>
  <c r="A17966" i="1"/>
  <c r="A17967" i="1"/>
  <c r="A17968" i="1"/>
  <c r="A17969" i="1"/>
  <c r="A17970" i="1"/>
  <c r="A17971" i="1"/>
  <c r="A17972" i="1"/>
  <c r="A17973" i="1"/>
  <c r="A17974" i="1"/>
  <c r="A17975" i="1"/>
  <c r="A17976" i="1"/>
  <c r="A17977" i="1"/>
  <c r="A17978" i="1"/>
  <c r="A17979" i="1"/>
  <c r="A17980" i="1"/>
  <c r="A17981" i="1"/>
  <c r="A17982" i="1"/>
  <c r="A17983" i="1"/>
  <c r="A17984" i="1"/>
  <c r="A17985" i="1"/>
  <c r="A17986" i="1"/>
  <c r="A17987" i="1"/>
  <c r="A17988" i="1"/>
  <c r="A17989" i="1"/>
  <c r="A17990" i="1"/>
  <c r="A17991" i="1"/>
  <c r="A17992" i="1"/>
  <c r="A17993" i="1"/>
  <c r="A17994" i="1"/>
  <c r="A17995" i="1"/>
  <c r="A17996" i="1"/>
  <c r="A17997" i="1"/>
  <c r="A17998" i="1"/>
  <c r="A17999" i="1"/>
  <c r="A18000" i="1"/>
  <c r="A18001" i="1"/>
  <c r="A18002" i="1"/>
  <c r="A18003" i="1"/>
  <c r="A18004" i="1"/>
  <c r="A18005" i="1"/>
  <c r="A18006" i="1"/>
  <c r="A18007" i="1"/>
  <c r="A18008" i="1"/>
  <c r="A18009" i="1"/>
  <c r="A18010" i="1"/>
  <c r="A18011" i="1"/>
  <c r="A18012" i="1"/>
  <c r="A18013" i="1"/>
  <c r="A18014" i="1"/>
  <c r="A18015" i="1"/>
  <c r="A18016" i="1"/>
  <c r="A18017" i="1"/>
  <c r="A18018" i="1"/>
  <c r="A18019" i="1"/>
  <c r="A18020" i="1"/>
  <c r="A18021" i="1"/>
  <c r="A18022" i="1"/>
  <c r="A18023" i="1"/>
  <c r="A18024" i="1"/>
  <c r="A18025" i="1"/>
  <c r="A18026" i="1"/>
  <c r="A18027" i="1"/>
  <c r="A18028" i="1"/>
  <c r="A18029" i="1"/>
  <c r="A18030" i="1"/>
  <c r="A18031" i="1"/>
  <c r="A18032" i="1"/>
  <c r="A18033" i="1"/>
  <c r="A18034" i="1"/>
  <c r="A18035" i="1"/>
  <c r="A18036" i="1"/>
  <c r="A18037" i="1"/>
  <c r="A18038" i="1"/>
  <c r="A18039" i="1"/>
  <c r="A18040" i="1"/>
  <c r="A18041" i="1"/>
  <c r="A18042" i="1"/>
  <c r="A18043" i="1"/>
  <c r="A18044" i="1"/>
  <c r="A18045" i="1"/>
  <c r="A18046" i="1"/>
  <c r="A18047" i="1"/>
  <c r="A18048" i="1"/>
  <c r="A18049" i="1"/>
  <c r="A18050" i="1"/>
  <c r="A18051" i="1"/>
  <c r="A18052" i="1"/>
  <c r="A18053" i="1"/>
  <c r="A18054" i="1"/>
  <c r="A18055" i="1"/>
  <c r="A18056" i="1"/>
  <c r="A18057" i="1"/>
  <c r="A18058" i="1"/>
  <c r="A18059" i="1"/>
  <c r="A18060" i="1"/>
  <c r="A18061" i="1"/>
  <c r="A18062" i="1"/>
  <c r="A18063" i="1"/>
  <c r="A18064" i="1"/>
  <c r="A18065" i="1"/>
  <c r="A18066" i="1"/>
  <c r="A18067" i="1"/>
  <c r="A18068" i="1"/>
  <c r="A18069" i="1"/>
  <c r="A18070" i="1"/>
  <c r="A18071" i="1"/>
  <c r="A18072" i="1"/>
  <c r="A18073" i="1"/>
  <c r="A18074" i="1"/>
  <c r="A18075" i="1"/>
  <c r="A18076" i="1"/>
  <c r="A18077" i="1"/>
  <c r="A18078" i="1"/>
  <c r="A18079" i="1"/>
  <c r="A18080" i="1"/>
  <c r="A18081" i="1"/>
  <c r="A18082" i="1"/>
  <c r="A18083" i="1"/>
  <c r="A18084" i="1"/>
  <c r="A18085" i="1"/>
  <c r="A18086" i="1"/>
  <c r="A18087" i="1"/>
  <c r="A18088" i="1"/>
  <c r="A18089" i="1"/>
  <c r="A18090" i="1"/>
  <c r="A18091" i="1"/>
  <c r="A18092" i="1"/>
  <c r="A18093" i="1"/>
  <c r="A18094" i="1"/>
  <c r="A18095" i="1"/>
  <c r="A18096" i="1"/>
  <c r="A18097" i="1"/>
  <c r="A18098" i="1"/>
  <c r="A18099" i="1"/>
  <c r="A18100" i="1"/>
  <c r="A18101" i="1"/>
  <c r="A18102" i="1"/>
  <c r="A18103" i="1"/>
  <c r="A18104" i="1"/>
  <c r="A18105" i="1"/>
  <c r="A18106" i="1"/>
  <c r="A18107" i="1"/>
  <c r="A18108" i="1"/>
  <c r="A18109" i="1"/>
  <c r="A18110" i="1"/>
  <c r="A18111" i="1"/>
  <c r="A18112" i="1"/>
  <c r="A18113" i="1"/>
  <c r="A18114" i="1"/>
  <c r="A18115" i="1"/>
  <c r="A18116" i="1"/>
  <c r="A18117" i="1"/>
  <c r="A18118" i="1"/>
  <c r="A18119" i="1"/>
  <c r="A18120" i="1"/>
  <c r="A18121" i="1"/>
  <c r="A18122" i="1"/>
  <c r="A18123" i="1"/>
  <c r="A18124" i="1"/>
  <c r="A18125" i="1"/>
  <c r="A18126" i="1"/>
  <c r="A18127" i="1"/>
  <c r="A18128" i="1"/>
  <c r="A18129" i="1"/>
  <c r="A18130" i="1"/>
  <c r="A18131" i="1"/>
  <c r="A18132" i="1"/>
  <c r="A18133" i="1"/>
  <c r="A18134" i="1"/>
  <c r="A18135" i="1"/>
  <c r="A18136" i="1"/>
  <c r="A18137" i="1"/>
  <c r="A18138" i="1"/>
  <c r="A18139" i="1"/>
  <c r="A18140" i="1"/>
  <c r="A18141" i="1"/>
  <c r="A18142" i="1"/>
  <c r="A18143" i="1"/>
  <c r="A18144" i="1"/>
  <c r="A18145" i="1"/>
  <c r="A18146" i="1"/>
  <c r="A18147" i="1"/>
  <c r="A18148" i="1"/>
  <c r="A18149" i="1"/>
  <c r="A18150" i="1"/>
  <c r="A18151" i="1"/>
  <c r="A18152" i="1"/>
  <c r="A18153" i="1"/>
  <c r="A18154" i="1"/>
  <c r="A18155" i="1"/>
  <c r="A18156" i="1"/>
  <c r="A18157" i="1"/>
  <c r="A18158" i="1"/>
  <c r="A18159" i="1"/>
  <c r="A18160" i="1"/>
  <c r="A18161" i="1"/>
  <c r="A18162" i="1"/>
  <c r="A18163" i="1"/>
  <c r="A18164" i="1"/>
  <c r="A18165" i="1"/>
  <c r="A18166" i="1"/>
  <c r="A18167" i="1"/>
  <c r="A18168" i="1"/>
  <c r="A18169" i="1"/>
  <c r="A18170" i="1"/>
  <c r="A18171" i="1"/>
  <c r="A18172" i="1"/>
  <c r="A18173" i="1"/>
  <c r="A18174" i="1"/>
  <c r="A18175" i="1"/>
  <c r="A18176" i="1"/>
  <c r="A18177" i="1"/>
  <c r="A18178" i="1"/>
  <c r="A18179" i="1"/>
  <c r="A18180" i="1"/>
  <c r="A18181" i="1"/>
  <c r="A18182" i="1"/>
  <c r="A18183" i="1"/>
  <c r="A18184" i="1"/>
  <c r="A18185" i="1"/>
  <c r="A18186" i="1"/>
  <c r="A18187" i="1"/>
  <c r="A18188" i="1"/>
  <c r="A18189" i="1"/>
  <c r="A18190" i="1"/>
  <c r="A18191" i="1"/>
  <c r="A18192" i="1"/>
  <c r="A18193" i="1"/>
  <c r="A18194" i="1"/>
  <c r="A18195" i="1"/>
  <c r="A18196" i="1"/>
  <c r="A18197" i="1"/>
  <c r="A18198" i="1"/>
  <c r="A18199" i="1"/>
  <c r="A18200" i="1"/>
  <c r="A18201" i="1"/>
  <c r="A18202" i="1"/>
  <c r="A18203" i="1"/>
  <c r="A18204" i="1"/>
  <c r="A18205" i="1"/>
  <c r="A18206" i="1"/>
  <c r="A18207" i="1"/>
  <c r="A18208" i="1"/>
  <c r="A18209" i="1"/>
  <c r="A18210" i="1"/>
  <c r="A18211" i="1"/>
  <c r="A18212" i="1"/>
  <c r="A18213" i="1"/>
  <c r="A18214" i="1"/>
  <c r="A18215" i="1"/>
  <c r="A18216" i="1"/>
  <c r="A18217" i="1"/>
  <c r="A18218" i="1"/>
  <c r="A18219" i="1"/>
  <c r="A18220" i="1"/>
  <c r="A18221" i="1"/>
  <c r="A18222" i="1"/>
  <c r="A18223" i="1"/>
  <c r="A18224" i="1"/>
  <c r="A18225" i="1"/>
  <c r="A18226" i="1"/>
  <c r="A18227" i="1"/>
  <c r="A18228" i="1"/>
  <c r="A18229" i="1"/>
  <c r="A18230" i="1"/>
  <c r="A18231" i="1"/>
  <c r="A18232" i="1"/>
  <c r="A18233" i="1"/>
  <c r="A18234" i="1"/>
  <c r="A18235" i="1"/>
  <c r="A18236" i="1"/>
  <c r="A18237" i="1"/>
  <c r="A18238" i="1"/>
  <c r="A18239" i="1"/>
  <c r="A18240" i="1"/>
  <c r="A18241" i="1"/>
  <c r="A18242" i="1"/>
  <c r="A18243" i="1"/>
  <c r="A18244" i="1"/>
  <c r="A18245" i="1"/>
  <c r="A18246" i="1"/>
  <c r="A18247" i="1"/>
  <c r="A18248" i="1"/>
  <c r="A18249" i="1"/>
  <c r="A18250" i="1"/>
  <c r="A18251" i="1"/>
  <c r="A18252" i="1"/>
  <c r="A18253" i="1"/>
  <c r="A18254" i="1"/>
  <c r="A18255" i="1"/>
  <c r="A18256" i="1"/>
  <c r="A18257" i="1"/>
  <c r="A18258" i="1"/>
  <c r="A18259" i="1"/>
  <c r="A18260" i="1"/>
  <c r="A18261" i="1"/>
  <c r="A18262" i="1"/>
  <c r="A18263" i="1"/>
  <c r="A18264" i="1"/>
  <c r="A18265" i="1"/>
  <c r="A18266" i="1"/>
  <c r="A18267" i="1"/>
  <c r="A18268" i="1"/>
  <c r="A18269" i="1"/>
  <c r="A18270" i="1"/>
  <c r="A18271" i="1"/>
  <c r="A18272" i="1"/>
  <c r="A18273" i="1"/>
  <c r="A18274" i="1"/>
  <c r="A18275" i="1"/>
  <c r="A18276" i="1"/>
  <c r="A18277" i="1"/>
  <c r="A18278" i="1"/>
  <c r="A18279" i="1"/>
  <c r="A18280" i="1"/>
  <c r="A18281" i="1"/>
  <c r="A18282" i="1"/>
  <c r="A18283" i="1"/>
  <c r="A18284" i="1"/>
  <c r="A18285" i="1"/>
  <c r="A18286" i="1"/>
  <c r="A18287" i="1"/>
  <c r="A18288" i="1"/>
  <c r="A18289" i="1"/>
  <c r="A18290" i="1"/>
  <c r="A18291" i="1"/>
  <c r="A18292" i="1"/>
  <c r="A18293" i="1"/>
  <c r="A18294" i="1"/>
  <c r="A18295" i="1"/>
  <c r="A18296" i="1"/>
  <c r="A18297" i="1"/>
  <c r="A18298" i="1"/>
  <c r="A18299" i="1"/>
  <c r="A18300" i="1"/>
  <c r="A18301" i="1"/>
  <c r="A18302" i="1"/>
  <c r="A18303" i="1"/>
  <c r="A18304" i="1"/>
  <c r="A18305" i="1"/>
  <c r="A18306" i="1"/>
  <c r="A18307" i="1"/>
  <c r="A18308" i="1"/>
  <c r="A18309" i="1"/>
  <c r="A18310" i="1"/>
  <c r="A18311" i="1"/>
  <c r="A18312" i="1"/>
  <c r="A18313" i="1"/>
  <c r="A18314" i="1"/>
  <c r="A18315" i="1"/>
  <c r="A18316" i="1"/>
  <c r="A18317" i="1"/>
  <c r="A18318" i="1"/>
  <c r="A18319" i="1"/>
  <c r="A18320" i="1"/>
  <c r="A18321" i="1"/>
  <c r="A18322" i="1"/>
  <c r="A18323" i="1"/>
  <c r="A18324" i="1"/>
  <c r="A18325" i="1"/>
  <c r="A18326" i="1"/>
  <c r="A18327" i="1"/>
  <c r="A18328" i="1"/>
  <c r="A18329" i="1"/>
  <c r="A18330" i="1"/>
  <c r="A18331" i="1"/>
  <c r="A18332" i="1"/>
  <c r="A18333" i="1"/>
  <c r="A18334" i="1"/>
  <c r="A18335" i="1"/>
  <c r="A18336" i="1"/>
  <c r="A18337" i="1"/>
  <c r="A18338" i="1"/>
  <c r="A18339" i="1"/>
  <c r="A18340" i="1"/>
  <c r="A18341" i="1"/>
  <c r="A18342" i="1"/>
  <c r="A18343" i="1"/>
  <c r="A18344" i="1"/>
  <c r="A18345" i="1"/>
  <c r="A18346" i="1"/>
  <c r="A18347" i="1"/>
  <c r="A18348" i="1"/>
  <c r="A18349" i="1"/>
  <c r="A18350" i="1"/>
  <c r="A18351" i="1"/>
  <c r="A18352" i="1"/>
  <c r="A18353" i="1"/>
  <c r="A18354" i="1"/>
  <c r="A18355" i="1"/>
  <c r="A18356" i="1"/>
  <c r="A18357" i="1"/>
  <c r="A18358" i="1"/>
  <c r="A18359" i="1"/>
  <c r="A18360" i="1"/>
  <c r="A18361" i="1"/>
  <c r="A18362" i="1"/>
  <c r="A18363" i="1"/>
  <c r="A18364" i="1"/>
  <c r="A18365" i="1"/>
  <c r="A18366" i="1"/>
  <c r="A18367" i="1"/>
  <c r="A18368" i="1"/>
  <c r="A18369" i="1"/>
  <c r="A18370" i="1"/>
  <c r="A18371" i="1"/>
  <c r="A18372" i="1"/>
  <c r="A18373" i="1"/>
  <c r="A18374" i="1"/>
  <c r="A18375" i="1"/>
  <c r="A18376" i="1"/>
  <c r="A18377" i="1"/>
  <c r="A18378" i="1"/>
  <c r="A18379" i="1"/>
  <c r="A18380" i="1"/>
  <c r="A18381" i="1"/>
  <c r="A18382" i="1"/>
  <c r="A18383" i="1"/>
  <c r="A18384" i="1"/>
  <c r="A18385" i="1"/>
  <c r="A18386" i="1"/>
  <c r="A18387" i="1"/>
  <c r="A18388" i="1"/>
  <c r="A18389" i="1"/>
  <c r="A18390" i="1"/>
  <c r="A18391" i="1"/>
  <c r="A18392" i="1"/>
  <c r="A18393" i="1"/>
  <c r="A18394" i="1"/>
  <c r="A18395" i="1"/>
  <c r="A18396" i="1"/>
  <c r="A18397" i="1"/>
  <c r="A18398" i="1"/>
  <c r="A18399" i="1"/>
  <c r="A18400" i="1"/>
  <c r="A18401" i="1"/>
  <c r="A18402" i="1"/>
  <c r="A18403" i="1"/>
  <c r="A18404" i="1"/>
  <c r="A18405" i="1"/>
  <c r="A18406" i="1"/>
  <c r="A18407" i="1"/>
  <c r="A18408" i="1"/>
  <c r="A18409" i="1"/>
  <c r="A18410" i="1"/>
  <c r="A18411" i="1"/>
  <c r="A18412" i="1"/>
  <c r="A18413" i="1"/>
  <c r="A18414" i="1"/>
  <c r="A18415" i="1"/>
  <c r="A18416" i="1"/>
  <c r="A18417" i="1"/>
  <c r="A18418" i="1"/>
  <c r="A18419" i="1"/>
  <c r="A18420" i="1"/>
  <c r="A18421" i="1"/>
  <c r="A18422" i="1"/>
  <c r="A18423" i="1"/>
  <c r="A18424" i="1"/>
  <c r="A18425" i="1"/>
  <c r="A18426" i="1"/>
  <c r="A18427" i="1"/>
  <c r="A18428" i="1"/>
  <c r="A18429" i="1"/>
  <c r="A18430" i="1"/>
  <c r="A18431" i="1"/>
  <c r="A18432" i="1"/>
  <c r="A18433" i="1"/>
  <c r="A18434" i="1"/>
  <c r="A18435" i="1"/>
  <c r="A18436" i="1"/>
  <c r="A18437" i="1"/>
  <c r="A18438" i="1"/>
  <c r="A18439" i="1"/>
  <c r="A18440" i="1"/>
  <c r="A18441" i="1"/>
  <c r="A18442" i="1"/>
  <c r="A18443" i="1"/>
  <c r="A18444" i="1"/>
  <c r="A18445" i="1"/>
  <c r="A18446" i="1"/>
  <c r="A18447" i="1"/>
  <c r="A18448" i="1"/>
  <c r="A18449" i="1"/>
  <c r="A18450" i="1"/>
  <c r="A18451" i="1"/>
  <c r="A18452" i="1"/>
  <c r="A18453" i="1"/>
  <c r="A18454" i="1"/>
  <c r="A18455" i="1"/>
  <c r="A18456" i="1"/>
  <c r="A18457" i="1"/>
  <c r="A18458" i="1"/>
  <c r="A18459" i="1"/>
  <c r="A18460" i="1"/>
  <c r="A18461" i="1"/>
  <c r="A18462" i="1"/>
  <c r="A18463" i="1"/>
  <c r="A18464" i="1"/>
  <c r="A18465" i="1"/>
  <c r="A18466" i="1"/>
  <c r="A18467" i="1"/>
  <c r="A18468" i="1"/>
  <c r="A18469" i="1"/>
  <c r="A18470" i="1"/>
  <c r="A18471" i="1"/>
  <c r="A18472" i="1"/>
  <c r="A18473" i="1"/>
  <c r="A18474" i="1"/>
  <c r="A18475" i="1"/>
  <c r="A18476" i="1"/>
  <c r="A18477" i="1"/>
  <c r="A18478" i="1"/>
  <c r="A18479" i="1"/>
  <c r="A18480" i="1"/>
  <c r="A18481" i="1"/>
  <c r="A18482" i="1"/>
  <c r="A18483" i="1"/>
  <c r="A18484" i="1"/>
  <c r="A18485" i="1"/>
  <c r="A18486" i="1"/>
  <c r="A18487" i="1"/>
  <c r="A18488" i="1"/>
  <c r="A18489" i="1"/>
  <c r="C390" i="23"/>
  <c r="B390" i="23" s="1"/>
  <c r="C391" i="23"/>
  <c r="B391" i="23" s="1"/>
  <c r="C392" i="23"/>
  <c r="B392" i="23" s="1"/>
  <c r="C393" i="23"/>
  <c r="B393" i="23" s="1"/>
  <c r="C394" i="23"/>
  <c r="B394" i="23" s="1"/>
  <c r="C395" i="23"/>
  <c r="C396" i="23"/>
  <c r="B396" i="23" s="1"/>
  <c r="C397" i="23"/>
  <c r="B397" i="23" s="1"/>
  <c r="C398" i="23"/>
  <c r="B398" i="23" s="1"/>
  <c r="C399" i="23"/>
  <c r="B399" i="23" s="1"/>
  <c r="C400" i="23"/>
  <c r="B400" i="23" s="1"/>
  <c r="C401" i="23"/>
  <c r="B401" i="23" s="1"/>
  <c r="C402" i="23"/>
  <c r="B402" i="23" s="1"/>
  <c r="C403" i="23"/>
  <c r="B403" i="23" s="1"/>
  <c r="C404" i="23"/>
  <c r="B404" i="23" s="1"/>
  <c r="C405" i="23"/>
  <c r="B405" i="23" s="1"/>
  <c r="C406" i="23"/>
  <c r="B406" i="23" s="1"/>
  <c r="C407" i="23"/>
  <c r="B407" i="23" s="1"/>
  <c r="C408" i="23"/>
  <c r="B408" i="23" s="1"/>
  <c r="C409" i="23"/>
  <c r="B409" i="23" s="1"/>
  <c r="C410" i="23"/>
  <c r="B410" i="23" s="1"/>
  <c r="C411" i="23"/>
  <c r="B411" i="23" s="1"/>
  <c r="C412" i="23"/>
  <c r="B412" i="23" s="1"/>
  <c r="C413" i="23"/>
  <c r="B413" i="23" s="1"/>
  <c r="C414" i="23"/>
  <c r="B414" i="23" s="1"/>
  <c r="C415" i="23"/>
  <c r="B415" i="23" s="1"/>
  <c r="C416" i="23"/>
  <c r="B416" i="23" s="1"/>
  <c r="C417" i="23"/>
  <c r="B417" i="23" s="1"/>
  <c r="C418" i="23"/>
  <c r="B418" i="23" s="1"/>
  <c r="B107" i="24"/>
  <c r="D107" i="24"/>
  <c r="C107" i="24" s="1"/>
  <c r="U107" i="24" s="1"/>
  <c r="B108" i="24"/>
  <c r="D108" i="24"/>
  <c r="C108" i="24" s="1"/>
  <c r="U108" i="24" s="1"/>
  <c r="B109" i="24"/>
  <c r="D109" i="24"/>
  <c r="C109" i="24" s="1"/>
  <c r="U109" i="24" s="1"/>
  <c r="B110" i="24"/>
  <c r="D110" i="24"/>
  <c r="C110" i="24" s="1"/>
  <c r="U110" i="24" s="1"/>
  <c r="B111" i="24"/>
  <c r="D111" i="24"/>
  <c r="C111" i="24" s="1"/>
  <c r="U111" i="24" s="1"/>
  <c r="B112" i="24"/>
  <c r="D112" i="24"/>
  <c r="C112" i="24" s="1"/>
  <c r="U112" i="24" s="1"/>
  <c r="B113" i="24"/>
  <c r="D113" i="24"/>
  <c r="C113" i="24" s="1"/>
  <c r="U113" i="24" s="1"/>
  <c r="B114" i="24"/>
  <c r="D114" i="24"/>
  <c r="C114" i="24" s="1"/>
  <c r="U114" i="24" s="1"/>
  <c r="B115" i="24"/>
  <c r="D115" i="24"/>
  <c r="C115" i="24" s="1"/>
  <c r="U115" i="24" s="1"/>
  <c r="B116" i="24"/>
  <c r="D116" i="24"/>
  <c r="C116" i="24" s="1"/>
  <c r="U116" i="24" s="1"/>
  <c r="B117" i="24"/>
  <c r="D117" i="24"/>
  <c r="C117" i="24" s="1"/>
  <c r="U117" i="24" s="1"/>
  <c r="B118" i="24"/>
  <c r="D118" i="24"/>
  <c r="C118" i="24" s="1"/>
  <c r="U118" i="24" s="1"/>
  <c r="L85" i="12"/>
  <c r="K85" i="12"/>
  <c r="J85" i="12"/>
  <c r="I85" i="12"/>
  <c r="H85" i="12"/>
  <c r="G85" i="12"/>
  <c r="F85" i="12"/>
  <c r="E85" i="12"/>
  <c r="D85" i="12"/>
  <c r="L84" i="12"/>
  <c r="K84" i="12"/>
  <c r="J84" i="12"/>
  <c r="I84" i="12"/>
  <c r="H84" i="12"/>
  <c r="G84" i="12"/>
  <c r="F84" i="12"/>
  <c r="E84" i="12"/>
  <c r="D84" i="12"/>
  <c r="L83" i="12"/>
  <c r="K83" i="12"/>
  <c r="J83" i="12"/>
  <c r="I83" i="12"/>
  <c r="H83" i="12"/>
  <c r="G83" i="12"/>
  <c r="F83" i="12"/>
  <c r="E83" i="12"/>
  <c r="D83" i="12"/>
  <c r="L82" i="12"/>
  <c r="K82" i="12"/>
  <c r="J82" i="12"/>
  <c r="I82" i="12"/>
  <c r="H82" i="12"/>
  <c r="G82" i="12"/>
  <c r="F82" i="12"/>
  <c r="E82" i="12"/>
  <c r="D82" i="12"/>
  <c r="L81" i="12"/>
  <c r="K81" i="12"/>
  <c r="J81" i="12"/>
  <c r="I81" i="12"/>
  <c r="H81" i="12"/>
  <c r="G81" i="12"/>
  <c r="F81" i="12"/>
  <c r="E81" i="12"/>
  <c r="D81" i="12"/>
  <c r="L80" i="12"/>
  <c r="K80" i="12"/>
  <c r="J80" i="12"/>
  <c r="I80" i="12"/>
  <c r="H80" i="12"/>
  <c r="G80" i="12"/>
  <c r="F80" i="12"/>
  <c r="E80" i="12"/>
  <c r="D80" i="12"/>
  <c r="L79" i="12"/>
  <c r="K79" i="12"/>
  <c r="J79" i="12"/>
  <c r="I79" i="12"/>
  <c r="H79" i="12"/>
  <c r="G79" i="12"/>
  <c r="F79" i="12"/>
  <c r="E79" i="12"/>
  <c r="D79" i="12"/>
  <c r="L78" i="12"/>
  <c r="K78" i="12"/>
  <c r="J78" i="12"/>
  <c r="I78" i="12"/>
  <c r="H78" i="12"/>
  <c r="G78" i="12"/>
  <c r="F78" i="12"/>
  <c r="E78" i="12"/>
  <c r="D78" i="12"/>
  <c r="L77" i="12"/>
  <c r="K77" i="12"/>
  <c r="J77" i="12"/>
  <c r="I77" i="12"/>
  <c r="H77" i="12"/>
  <c r="G77" i="12"/>
  <c r="F77" i="12"/>
  <c r="E77" i="12"/>
  <c r="D77" i="12"/>
  <c r="L76" i="12"/>
  <c r="K76" i="12"/>
  <c r="J76" i="12"/>
  <c r="I76" i="12"/>
  <c r="H76" i="12"/>
  <c r="G76" i="12"/>
  <c r="F76" i="12"/>
  <c r="E76" i="12"/>
  <c r="D76" i="12"/>
  <c r="L75" i="12"/>
  <c r="K75" i="12"/>
  <c r="J75" i="12"/>
  <c r="I75" i="12"/>
  <c r="H75" i="12"/>
  <c r="G75" i="12"/>
  <c r="F75" i="12"/>
  <c r="E75" i="12"/>
  <c r="D75" i="12"/>
  <c r="L74" i="12"/>
  <c r="K74" i="12"/>
  <c r="J74" i="12"/>
  <c r="I74" i="12"/>
  <c r="H74" i="12"/>
  <c r="G74" i="12"/>
  <c r="F74" i="12"/>
  <c r="E74" i="12"/>
  <c r="D74" i="12"/>
  <c r="L73" i="12"/>
  <c r="K73" i="12"/>
  <c r="J73" i="12"/>
  <c r="I73" i="12"/>
  <c r="H73" i="12"/>
  <c r="G73" i="12"/>
  <c r="F73" i="12"/>
  <c r="E73" i="12"/>
  <c r="D73" i="12"/>
  <c r="L72" i="12"/>
  <c r="K72" i="12"/>
  <c r="J72" i="12"/>
  <c r="I72" i="12"/>
  <c r="H72" i="12"/>
  <c r="G72" i="12"/>
  <c r="F72" i="12"/>
  <c r="E72" i="12"/>
  <c r="D72" i="12"/>
  <c r="L71" i="12"/>
  <c r="K71" i="12"/>
  <c r="J71" i="12"/>
  <c r="I71" i="12"/>
  <c r="H71" i="12"/>
  <c r="G71" i="12"/>
  <c r="F71" i="12"/>
  <c r="E71" i="12"/>
  <c r="D71" i="12"/>
  <c r="L70" i="12"/>
  <c r="K70" i="12"/>
  <c r="J70" i="12"/>
  <c r="I70" i="12"/>
  <c r="H70" i="12"/>
  <c r="G70" i="12"/>
  <c r="F70" i="12"/>
  <c r="E70" i="12"/>
  <c r="D70" i="12"/>
  <c r="L69" i="12"/>
  <c r="K69" i="12"/>
  <c r="J69" i="12"/>
  <c r="I69" i="12"/>
  <c r="H69" i="12"/>
  <c r="G69" i="12"/>
  <c r="F69" i="12"/>
  <c r="E69" i="12"/>
  <c r="D69" i="12"/>
  <c r="L68" i="12"/>
  <c r="K68" i="12"/>
  <c r="J68" i="12"/>
  <c r="I68" i="12"/>
  <c r="H68" i="12"/>
  <c r="G68" i="12"/>
  <c r="F68" i="12"/>
  <c r="E68" i="12"/>
  <c r="D68" i="12"/>
  <c r="L67" i="12"/>
  <c r="K67" i="12"/>
  <c r="J67" i="12"/>
  <c r="I67" i="12"/>
  <c r="H67" i="12"/>
  <c r="G67" i="12"/>
  <c r="F67" i="12"/>
  <c r="E67" i="12"/>
  <c r="D67" i="12"/>
  <c r="L66" i="12"/>
  <c r="K66" i="12"/>
  <c r="J66" i="12"/>
  <c r="I66" i="12"/>
  <c r="H66" i="12"/>
  <c r="G66" i="12"/>
  <c r="F66" i="12"/>
  <c r="E66" i="12"/>
  <c r="D66" i="12"/>
  <c r="L65" i="12"/>
  <c r="K65" i="12"/>
  <c r="J65" i="12"/>
  <c r="I65" i="12"/>
  <c r="H65" i="12"/>
  <c r="G65" i="12"/>
  <c r="F65" i="12"/>
  <c r="E65" i="12"/>
  <c r="D65" i="12"/>
  <c r="L64" i="12"/>
  <c r="K64" i="12"/>
  <c r="J64" i="12"/>
  <c r="I64" i="12"/>
  <c r="H64" i="12"/>
  <c r="G64" i="12"/>
  <c r="F64" i="12"/>
  <c r="E64" i="12"/>
  <c r="D64" i="12"/>
  <c r="L63" i="12"/>
  <c r="K63" i="12"/>
  <c r="J63" i="12"/>
  <c r="I63" i="12"/>
  <c r="H63" i="12"/>
  <c r="G63" i="12"/>
  <c r="F63" i="12"/>
  <c r="E63" i="12"/>
  <c r="D63" i="12"/>
  <c r="L62" i="12"/>
  <c r="K62" i="12"/>
  <c r="J62" i="12"/>
  <c r="I62" i="12"/>
  <c r="H62" i="12"/>
  <c r="G62" i="12"/>
  <c r="F62" i="12"/>
  <c r="E62" i="12"/>
  <c r="D62" i="12"/>
  <c r="L61" i="12"/>
  <c r="K61" i="12"/>
  <c r="J61" i="12"/>
  <c r="I61" i="12"/>
  <c r="H61" i="12"/>
  <c r="G61" i="12"/>
  <c r="F61" i="12"/>
  <c r="E61" i="12"/>
  <c r="D61" i="12"/>
  <c r="L60" i="12"/>
  <c r="K60" i="12"/>
  <c r="J60" i="12"/>
  <c r="I60" i="12"/>
  <c r="H60" i="12"/>
  <c r="G60" i="12"/>
  <c r="F60" i="12"/>
  <c r="E60" i="12"/>
  <c r="D60" i="12"/>
  <c r="L59" i="12"/>
  <c r="K59" i="12"/>
  <c r="J59" i="12"/>
  <c r="I59" i="12"/>
  <c r="H59" i="12"/>
  <c r="G59" i="12"/>
  <c r="F59" i="12"/>
  <c r="E59" i="12"/>
  <c r="D59" i="12"/>
  <c r="L58" i="12"/>
  <c r="K58" i="12"/>
  <c r="J58" i="12"/>
  <c r="I58" i="12"/>
  <c r="H58" i="12"/>
  <c r="G58" i="12"/>
  <c r="F58" i="12"/>
  <c r="E58" i="12"/>
  <c r="D58" i="12"/>
  <c r="L57" i="12"/>
  <c r="K57" i="12"/>
  <c r="J57" i="12"/>
  <c r="I57" i="12"/>
  <c r="H57" i="12"/>
  <c r="G57" i="12"/>
  <c r="F57" i="12"/>
  <c r="E57" i="12"/>
  <c r="D57" i="12"/>
  <c r="L56" i="12"/>
  <c r="K56" i="12"/>
  <c r="J56" i="12"/>
  <c r="I56" i="12"/>
  <c r="H56" i="12"/>
  <c r="G56" i="12"/>
  <c r="F56" i="12"/>
  <c r="E56" i="12"/>
  <c r="D56" i="12"/>
  <c r="L55" i="12"/>
  <c r="K55" i="12"/>
  <c r="J55" i="12"/>
  <c r="I55" i="12"/>
  <c r="H55" i="12"/>
  <c r="G55" i="12"/>
  <c r="F55" i="12"/>
  <c r="E55" i="12"/>
  <c r="D55" i="12"/>
  <c r="L54" i="12"/>
  <c r="K54" i="12"/>
  <c r="J54" i="12"/>
  <c r="I54" i="12"/>
  <c r="H54" i="12"/>
  <c r="G54" i="12"/>
  <c r="F54" i="12"/>
  <c r="E54" i="12"/>
  <c r="D54" i="12"/>
  <c r="L53" i="12"/>
  <c r="K53" i="12"/>
  <c r="J53" i="12"/>
  <c r="I53" i="12"/>
  <c r="H53" i="12"/>
  <c r="G53" i="12"/>
  <c r="F53" i="12"/>
  <c r="E53" i="12"/>
  <c r="D53" i="12"/>
  <c r="L52" i="12"/>
  <c r="K52" i="12"/>
  <c r="J52" i="12"/>
  <c r="I52" i="12"/>
  <c r="H52" i="12"/>
  <c r="G52" i="12"/>
  <c r="F52" i="12"/>
  <c r="E52" i="12"/>
  <c r="D52" i="12"/>
  <c r="L51" i="12"/>
  <c r="K51" i="12"/>
  <c r="J51" i="12"/>
  <c r="I51" i="12"/>
  <c r="H51" i="12"/>
  <c r="G51" i="12"/>
  <c r="F51" i="12"/>
  <c r="E51" i="12"/>
  <c r="D51" i="12"/>
  <c r="L50" i="12"/>
  <c r="K50" i="12"/>
  <c r="J50" i="12"/>
  <c r="I50" i="12"/>
  <c r="H50" i="12"/>
  <c r="G50" i="12"/>
  <c r="F50" i="12"/>
  <c r="E50" i="12"/>
  <c r="D50" i="12"/>
  <c r="L49" i="12"/>
  <c r="K49" i="12"/>
  <c r="J49" i="12"/>
  <c r="I49" i="12"/>
  <c r="H49" i="12"/>
  <c r="G49" i="12"/>
  <c r="F49" i="12"/>
  <c r="E49" i="12"/>
  <c r="D49" i="12"/>
  <c r="L48" i="12"/>
  <c r="K48" i="12"/>
  <c r="J48" i="12"/>
  <c r="I48" i="12"/>
  <c r="H48" i="12"/>
  <c r="G48" i="12"/>
  <c r="F48" i="12"/>
  <c r="E48" i="12"/>
  <c r="D48" i="12"/>
  <c r="L47" i="12"/>
  <c r="K47" i="12"/>
  <c r="J47" i="12"/>
  <c r="I47" i="12"/>
  <c r="H47" i="12"/>
  <c r="G47" i="12"/>
  <c r="F47" i="12"/>
  <c r="E47" i="12"/>
  <c r="D47" i="12"/>
  <c r="L46" i="12"/>
  <c r="K46" i="12"/>
  <c r="J46" i="12"/>
  <c r="I46" i="12"/>
  <c r="H46" i="12"/>
  <c r="G46" i="12"/>
  <c r="F46" i="12"/>
  <c r="E46" i="12"/>
  <c r="D46" i="12"/>
  <c r="L45" i="12"/>
  <c r="K45" i="12"/>
  <c r="J45" i="12"/>
  <c r="I45" i="12"/>
  <c r="H45" i="12"/>
  <c r="G45" i="12"/>
  <c r="F45" i="12"/>
  <c r="E45" i="12"/>
  <c r="D45" i="12"/>
  <c r="L44" i="12"/>
  <c r="K44" i="12"/>
  <c r="J44" i="12"/>
  <c r="I44" i="12"/>
  <c r="H44" i="12"/>
  <c r="G44" i="12"/>
  <c r="F44" i="12"/>
  <c r="E44" i="12"/>
  <c r="D44" i="12"/>
  <c r="L43" i="12"/>
  <c r="K43" i="12"/>
  <c r="J43" i="12"/>
  <c r="I43" i="12"/>
  <c r="H43" i="12"/>
  <c r="G43" i="12"/>
  <c r="F43" i="12"/>
  <c r="E43" i="12"/>
  <c r="D43" i="12"/>
  <c r="L42" i="12"/>
  <c r="K42" i="12"/>
  <c r="J42" i="12"/>
  <c r="I42" i="12"/>
  <c r="H42" i="12"/>
  <c r="G42" i="12"/>
  <c r="F42" i="12"/>
  <c r="E42" i="12"/>
  <c r="D42" i="12"/>
  <c r="L41" i="12"/>
  <c r="K41" i="12"/>
  <c r="J41" i="12"/>
  <c r="I41" i="12"/>
  <c r="H41" i="12"/>
  <c r="G41" i="12"/>
  <c r="F41" i="12"/>
  <c r="E41" i="12"/>
  <c r="D41" i="12"/>
  <c r="L40" i="12"/>
  <c r="K40" i="12"/>
  <c r="J40" i="12"/>
  <c r="I40" i="12"/>
  <c r="H40" i="12"/>
  <c r="G40" i="12"/>
  <c r="F40" i="12"/>
  <c r="E40" i="12"/>
  <c r="D40" i="12"/>
  <c r="L39" i="12"/>
  <c r="K39" i="12"/>
  <c r="J39" i="12"/>
  <c r="I39" i="12"/>
  <c r="H39" i="12"/>
  <c r="G39" i="12"/>
  <c r="F39" i="12"/>
  <c r="E39" i="12"/>
  <c r="D39" i="12"/>
  <c r="L38" i="12"/>
  <c r="K38" i="12"/>
  <c r="J38" i="12"/>
  <c r="I38" i="12"/>
  <c r="H38" i="12"/>
  <c r="G38" i="12"/>
  <c r="F38" i="12"/>
  <c r="E38" i="12"/>
  <c r="D38" i="12"/>
  <c r="L37" i="12"/>
  <c r="K37" i="12"/>
  <c r="J37" i="12"/>
  <c r="I37" i="12"/>
  <c r="H37" i="12"/>
  <c r="G37" i="12"/>
  <c r="F37" i="12"/>
  <c r="E37" i="12"/>
  <c r="D37" i="12"/>
  <c r="L36" i="12"/>
  <c r="K36" i="12"/>
  <c r="J36" i="12"/>
  <c r="I36" i="12"/>
  <c r="H36" i="12"/>
  <c r="G36" i="12"/>
  <c r="F36" i="12"/>
  <c r="E36" i="12"/>
  <c r="D36" i="12"/>
  <c r="L35" i="12"/>
  <c r="K35" i="12"/>
  <c r="J35" i="12"/>
  <c r="I35" i="12"/>
  <c r="H35" i="12"/>
  <c r="G35" i="12"/>
  <c r="F35" i="12"/>
  <c r="E35" i="12"/>
  <c r="D35" i="12"/>
  <c r="L34" i="12"/>
  <c r="K34" i="12"/>
  <c r="J34" i="12"/>
  <c r="I34" i="12"/>
  <c r="H34" i="12"/>
  <c r="G34" i="12"/>
  <c r="F34" i="12"/>
  <c r="E34" i="12"/>
  <c r="D34" i="12"/>
  <c r="L33" i="12"/>
  <c r="K33" i="12"/>
  <c r="J33" i="12"/>
  <c r="I33" i="12"/>
  <c r="H33" i="12"/>
  <c r="G33" i="12"/>
  <c r="F33" i="12"/>
  <c r="E33" i="12"/>
  <c r="D33" i="12"/>
  <c r="L32" i="12"/>
  <c r="K32" i="12"/>
  <c r="J32" i="12"/>
  <c r="I32" i="12"/>
  <c r="H32" i="12"/>
  <c r="G32" i="12"/>
  <c r="F32" i="12"/>
  <c r="E32" i="12"/>
  <c r="D32" i="12"/>
  <c r="L31" i="12"/>
  <c r="K31" i="12"/>
  <c r="J31" i="12"/>
  <c r="I31" i="12"/>
  <c r="H31" i="12"/>
  <c r="G31" i="12"/>
  <c r="F31" i="12"/>
  <c r="E31" i="12"/>
  <c r="D31" i="12"/>
  <c r="L30" i="12"/>
  <c r="K30" i="12"/>
  <c r="J30" i="12"/>
  <c r="I30" i="12"/>
  <c r="H30" i="12"/>
  <c r="G30" i="12"/>
  <c r="F30" i="12"/>
  <c r="E30" i="12"/>
  <c r="D30" i="12"/>
  <c r="L29" i="12"/>
  <c r="K29" i="12"/>
  <c r="J29" i="12"/>
  <c r="I29" i="12"/>
  <c r="H29" i="12"/>
  <c r="G29" i="12"/>
  <c r="F29" i="12"/>
  <c r="E29" i="12"/>
  <c r="D29" i="12"/>
  <c r="L28" i="12"/>
  <c r="K28" i="12"/>
  <c r="J28" i="12"/>
  <c r="I28" i="12"/>
  <c r="H28" i="12"/>
  <c r="G28" i="12"/>
  <c r="F28" i="12"/>
  <c r="E28" i="12"/>
  <c r="D28" i="12"/>
  <c r="L27" i="12"/>
  <c r="K27" i="12"/>
  <c r="J27" i="12"/>
  <c r="I27" i="12"/>
  <c r="H27" i="12"/>
  <c r="G27" i="12"/>
  <c r="F27" i="12"/>
  <c r="E27" i="12"/>
  <c r="D27" i="12"/>
  <c r="L26" i="12"/>
  <c r="K26" i="12"/>
  <c r="J26" i="12"/>
  <c r="I26" i="12"/>
  <c r="H26" i="12"/>
  <c r="G26" i="12"/>
  <c r="F26" i="12"/>
  <c r="E26" i="12"/>
  <c r="D26" i="12"/>
  <c r="L25" i="12"/>
  <c r="K25" i="12"/>
  <c r="J25" i="12"/>
  <c r="I25" i="12"/>
  <c r="H25" i="12"/>
  <c r="G25" i="12"/>
  <c r="F25" i="12"/>
  <c r="E25" i="12"/>
  <c r="D25" i="12"/>
  <c r="L24" i="12"/>
  <c r="K24" i="12"/>
  <c r="J24" i="12"/>
  <c r="I24" i="12"/>
  <c r="H24" i="12"/>
  <c r="G24" i="12"/>
  <c r="F24" i="12"/>
  <c r="E24" i="12"/>
  <c r="D24" i="12"/>
  <c r="L23" i="12"/>
  <c r="K23" i="12"/>
  <c r="J23" i="12"/>
  <c r="I23" i="12"/>
  <c r="H23" i="12"/>
  <c r="G23" i="12"/>
  <c r="F23" i="12"/>
  <c r="E23" i="12"/>
  <c r="D23" i="12"/>
  <c r="L22" i="12"/>
  <c r="K22" i="12"/>
  <c r="J22" i="12"/>
  <c r="I22" i="12"/>
  <c r="H22" i="12"/>
  <c r="G22" i="12"/>
  <c r="F22" i="12"/>
  <c r="E22" i="12"/>
  <c r="D22" i="12"/>
  <c r="L21" i="12"/>
  <c r="K21" i="12"/>
  <c r="J21" i="12"/>
  <c r="I21" i="12"/>
  <c r="H21" i="12"/>
  <c r="G21" i="12"/>
  <c r="F21" i="12"/>
  <c r="E21" i="12"/>
  <c r="D21" i="12"/>
  <c r="L20" i="12"/>
  <c r="K20" i="12"/>
  <c r="J20" i="12"/>
  <c r="I20" i="12"/>
  <c r="H20" i="12"/>
  <c r="G20" i="12"/>
  <c r="F20" i="12"/>
  <c r="E20" i="12"/>
  <c r="D20" i="12"/>
  <c r="L19" i="12"/>
  <c r="K19" i="12"/>
  <c r="J19" i="12"/>
  <c r="I19" i="12"/>
  <c r="H19" i="12"/>
  <c r="G19" i="12"/>
  <c r="F19" i="12"/>
  <c r="E19" i="12"/>
  <c r="D19" i="12"/>
  <c r="L18" i="12"/>
  <c r="K18" i="12"/>
  <c r="J18" i="12"/>
  <c r="I18" i="12"/>
  <c r="H18" i="12"/>
  <c r="G18" i="12"/>
  <c r="F18" i="12"/>
  <c r="E18" i="12"/>
  <c r="D18" i="12"/>
  <c r="L17" i="12"/>
  <c r="K17" i="12"/>
  <c r="J17" i="12"/>
  <c r="I17" i="12"/>
  <c r="H17" i="12"/>
  <c r="G17" i="12"/>
  <c r="F17" i="12"/>
  <c r="E17" i="12"/>
  <c r="D17" i="12"/>
  <c r="L16" i="12"/>
  <c r="K16" i="12"/>
  <c r="J16" i="12"/>
  <c r="I16" i="12"/>
  <c r="H16" i="12"/>
  <c r="G16" i="12"/>
  <c r="F16" i="12"/>
  <c r="E16" i="12"/>
  <c r="D16" i="12"/>
  <c r="L15" i="12"/>
  <c r="K15" i="12"/>
  <c r="J15" i="12"/>
  <c r="I15" i="12"/>
  <c r="H15" i="12"/>
  <c r="G15" i="12"/>
  <c r="F15" i="12"/>
  <c r="E15" i="12"/>
  <c r="D15" i="12"/>
  <c r="L14" i="12"/>
  <c r="K14" i="12"/>
  <c r="J14" i="12"/>
  <c r="I14" i="12"/>
  <c r="H14" i="12"/>
  <c r="G14" i="12"/>
  <c r="F14" i="12"/>
  <c r="E14" i="12"/>
  <c r="D14" i="12"/>
  <c r="L13" i="12"/>
  <c r="K13" i="12"/>
  <c r="J13" i="12"/>
  <c r="I13" i="12"/>
  <c r="H13" i="12"/>
  <c r="G13" i="12"/>
  <c r="F13" i="12"/>
  <c r="E13" i="12"/>
  <c r="D13" i="12"/>
  <c r="L12" i="12"/>
  <c r="K12" i="12"/>
  <c r="J12" i="12"/>
  <c r="I12" i="12"/>
  <c r="H12" i="12"/>
  <c r="G12" i="12"/>
  <c r="F12" i="12"/>
  <c r="E12" i="12"/>
  <c r="D12" i="12"/>
  <c r="L11" i="12"/>
  <c r="K11" i="12"/>
  <c r="J11" i="12"/>
  <c r="I11" i="12"/>
  <c r="H11" i="12"/>
  <c r="G11" i="12"/>
  <c r="F11" i="12"/>
  <c r="E11" i="12"/>
  <c r="D11" i="12"/>
  <c r="L10" i="12"/>
  <c r="K10" i="12"/>
  <c r="J10" i="12"/>
  <c r="I10" i="12"/>
  <c r="H10" i="12"/>
  <c r="G10" i="12"/>
  <c r="F10" i="12"/>
  <c r="E10" i="12"/>
  <c r="D10" i="12"/>
  <c r="L9" i="12"/>
  <c r="K9" i="12"/>
  <c r="J9" i="12"/>
  <c r="I9" i="12"/>
  <c r="H9" i="12"/>
  <c r="G9" i="12"/>
  <c r="F9" i="12"/>
  <c r="E9" i="12"/>
  <c r="D9" i="12"/>
  <c r="L8" i="12"/>
  <c r="K8" i="12"/>
  <c r="J8" i="12"/>
  <c r="I8" i="12"/>
  <c r="H8" i="12"/>
  <c r="G8" i="12"/>
  <c r="F8" i="12"/>
  <c r="E8" i="12"/>
  <c r="D8" i="12"/>
  <c r="L7" i="12"/>
  <c r="K7" i="12"/>
  <c r="J7" i="12"/>
  <c r="I7" i="12"/>
  <c r="H7" i="12"/>
  <c r="G7" i="12"/>
  <c r="F7" i="12"/>
  <c r="E7" i="12"/>
  <c r="D7" i="12"/>
  <c r="L6" i="12"/>
  <c r="K6" i="12"/>
  <c r="J6" i="12"/>
  <c r="I6" i="12"/>
  <c r="H6" i="12"/>
  <c r="G6" i="12"/>
  <c r="F6" i="12"/>
  <c r="E6" i="12"/>
  <c r="D6" i="12"/>
  <c r="L5" i="12"/>
  <c r="K5" i="12"/>
  <c r="J5" i="12"/>
  <c r="I5" i="12"/>
  <c r="H5" i="12"/>
  <c r="G5" i="12"/>
  <c r="F5" i="12"/>
  <c r="E5" i="12"/>
  <c r="D5" i="12"/>
  <c r="L4" i="12"/>
  <c r="K4" i="12"/>
  <c r="J4" i="12"/>
  <c r="I4" i="12"/>
  <c r="H4" i="12"/>
  <c r="G4" i="12"/>
  <c r="F4" i="12"/>
  <c r="E4" i="12"/>
  <c r="D4" i="12"/>
  <c r="L1" i="12"/>
  <c r="K1" i="12"/>
  <c r="J1" i="12"/>
  <c r="I1" i="12"/>
  <c r="H1" i="12"/>
  <c r="G1" i="12"/>
  <c r="F1" i="12"/>
  <c r="E1" i="12"/>
  <c r="D1" i="12"/>
  <c r="D83" i="27"/>
  <c r="B83" i="27"/>
  <c r="D82" i="27"/>
  <c r="B82" i="27"/>
  <c r="D81" i="27"/>
  <c r="B81" i="27"/>
  <c r="D80" i="27"/>
  <c r="B80" i="27"/>
  <c r="D79" i="27"/>
  <c r="B79" i="27"/>
  <c r="D78" i="27"/>
  <c r="B78" i="27"/>
  <c r="D77" i="27"/>
  <c r="B77" i="27"/>
  <c r="D76" i="27"/>
  <c r="B76" i="27"/>
  <c r="D75" i="27"/>
  <c r="B75" i="27"/>
  <c r="D74" i="27"/>
  <c r="B74" i="27"/>
  <c r="D73" i="27"/>
  <c r="B73" i="27"/>
  <c r="D72" i="27"/>
  <c r="B72" i="27"/>
  <c r="D71" i="27"/>
  <c r="B71" i="27"/>
  <c r="D70" i="27"/>
  <c r="B70" i="27"/>
  <c r="D69" i="27"/>
  <c r="B69" i="27"/>
  <c r="D68" i="27"/>
  <c r="B68" i="27"/>
  <c r="D67" i="27"/>
  <c r="B67" i="27"/>
  <c r="D66" i="27"/>
  <c r="B66" i="27"/>
  <c r="D65" i="27"/>
  <c r="B65" i="27"/>
  <c r="D64" i="27"/>
  <c r="B64" i="27"/>
  <c r="D63" i="27"/>
  <c r="B63" i="27"/>
  <c r="D62" i="27"/>
  <c r="B62" i="27"/>
  <c r="D61" i="27"/>
  <c r="B61" i="27"/>
  <c r="D60" i="27"/>
  <c r="B60" i="27"/>
  <c r="D59" i="27"/>
  <c r="B59" i="27"/>
  <c r="D58" i="27"/>
  <c r="B58" i="27"/>
  <c r="D57" i="27"/>
  <c r="B57" i="27"/>
  <c r="D56" i="27"/>
  <c r="B56" i="27"/>
  <c r="D55" i="27"/>
  <c r="B55" i="27"/>
  <c r="D54" i="27"/>
  <c r="B54" i="27"/>
  <c r="D53" i="27"/>
  <c r="B53" i="27"/>
  <c r="D52" i="27"/>
  <c r="B52" i="27"/>
  <c r="D51" i="27"/>
  <c r="B51" i="27"/>
  <c r="D50" i="27"/>
  <c r="B50" i="27"/>
  <c r="D49" i="27"/>
  <c r="B49" i="27"/>
  <c r="D48" i="27"/>
  <c r="B48" i="27"/>
  <c r="D47" i="27"/>
  <c r="B47" i="27"/>
  <c r="D46" i="27"/>
  <c r="B46" i="27"/>
  <c r="D45" i="27"/>
  <c r="B45" i="27"/>
  <c r="D44" i="27"/>
  <c r="B44" i="27"/>
  <c r="D43" i="27"/>
  <c r="B43" i="27"/>
  <c r="D42" i="27"/>
  <c r="B42" i="27"/>
  <c r="D41" i="27"/>
  <c r="B41" i="27"/>
  <c r="D40" i="27"/>
  <c r="B40" i="27"/>
  <c r="D39" i="27"/>
  <c r="B39" i="27"/>
  <c r="D38" i="27"/>
  <c r="B38" i="27"/>
  <c r="D37" i="27"/>
  <c r="B37" i="27"/>
  <c r="D36" i="27"/>
  <c r="B36" i="27"/>
  <c r="D35" i="27"/>
  <c r="B35" i="27"/>
  <c r="D34" i="27"/>
  <c r="B34" i="27"/>
  <c r="D33" i="27"/>
  <c r="B33" i="27"/>
  <c r="D32" i="27"/>
  <c r="B32" i="27"/>
  <c r="D31" i="27"/>
  <c r="B31" i="27"/>
  <c r="D30" i="27"/>
  <c r="B30" i="27"/>
  <c r="D29" i="27"/>
  <c r="B29" i="27"/>
  <c r="D28" i="27"/>
  <c r="B28" i="27"/>
  <c r="D27" i="27"/>
  <c r="B27" i="27"/>
  <c r="D26" i="27"/>
  <c r="B26" i="27"/>
  <c r="D25" i="27"/>
  <c r="B25" i="27"/>
  <c r="D24" i="27"/>
  <c r="B24" i="27"/>
  <c r="D23" i="27"/>
  <c r="B23" i="27"/>
  <c r="D22" i="27"/>
  <c r="B22" i="27"/>
  <c r="D21" i="27"/>
  <c r="B21" i="27"/>
  <c r="D20" i="27"/>
  <c r="B20" i="27"/>
  <c r="D19" i="27"/>
  <c r="B19" i="27"/>
  <c r="D18" i="27"/>
  <c r="B18" i="27"/>
  <c r="D17" i="27"/>
  <c r="B17" i="27"/>
  <c r="D16" i="27"/>
  <c r="B16" i="27"/>
  <c r="D15" i="27"/>
  <c r="B15" i="27"/>
  <c r="D14" i="27"/>
  <c r="B14" i="27"/>
  <c r="D13" i="27"/>
  <c r="B13" i="27"/>
  <c r="D12" i="27"/>
  <c r="B12" i="27"/>
  <c r="D11" i="27"/>
  <c r="B11" i="27"/>
  <c r="D10" i="27"/>
  <c r="B10" i="27"/>
  <c r="D9" i="27"/>
  <c r="B9" i="27"/>
  <c r="D8" i="27"/>
  <c r="B8" i="27"/>
  <c r="D7" i="27"/>
  <c r="B7" i="27"/>
  <c r="D6" i="27"/>
  <c r="B6" i="27"/>
  <c r="D5" i="27"/>
  <c r="B5" i="27"/>
  <c r="D4" i="27"/>
  <c r="B4" i="27"/>
  <c r="D3" i="27"/>
  <c r="B3" i="27"/>
  <c r="E142" i="26"/>
  <c r="C142" i="26"/>
  <c r="B142" i="26"/>
  <c r="A142" i="26"/>
  <c r="E141" i="26"/>
  <c r="C141" i="26"/>
  <c r="B141" i="26"/>
  <c r="A141" i="26"/>
  <c r="E140" i="26"/>
  <c r="C140" i="26"/>
  <c r="B140" i="26"/>
  <c r="A140" i="26"/>
  <c r="E139" i="26"/>
  <c r="C139" i="26"/>
  <c r="B139" i="26"/>
  <c r="A139" i="26"/>
  <c r="E138" i="26"/>
  <c r="C138" i="26"/>
  <c r="B138" i="26"/>
  <c r="A138" i="26"/>
  <c r="E137" i="26"/>
  <c r="C137" i="26"/>
  <c r="B137" i="26"/>
  <c r="A137" i="26"/>
  <c r="E136" i="26"/>
  <c r="C136" i="26"/>
  <c r="B136" i="26"/>
  <c r="A136" i="26"/>
  <c r="E135" i="26"/>
  <c r="C135" i="26"/>
  <c r="B135" i="26"/>
  <c r="A135" i="26"/>
  <c r="E134" i="26"/>
  <c r="C134" i="26"/>
  <c r="B134" i="26"/>
  <c r="A134" i="26"/>
  <c r="E133" i="26"/>
  <c r="C133" i="26"/>
  <c r="B133" i="26"/>
  <c r="A133" i="26"/>
  <c r="E132" i="26"/>
  <c r="C132" i="26"/>
  <c r="B132" i="26"/>
  <c r="A132" i="26"/>
  <c r="E131" i="26"/>
  <c r="C131" i="26"/>
  <c r="B131" i="26"/>
  <c r="A131" i="26"/>
  <c r="E130" i="26"/>
  <c r="C130" i="26"/>
  <c r="B130" i="26"/>
  <c r="A130" i="26"/>
  <c r="E129" i="26"/>
  <c r="C129" i="26"/>
  <c r="B129" i="26"/>
  <c r="A129" i="26"/>
  <c r="E128" i="26"/>
  <c r="C128" i="26"/>
  <c r="B128" i="26"/>
  <c r="A128" i="26"/>
  <c r="E127" i="26"/>
  <c r="C127" i="26"/>
  <c r="B127" i="26"/>
  <c r="A127" i="26"/>
  <c r="E126" i="26"/>
  <c r="C126" i="26"/>
  <c r="B126" i="26"/>
  <c r="A126" i="26"/>
  <c r="E125" i="26"/>
  <c r="C125" i="26"/>
  <c r="B125" i="26"/>
  <c r="A125" i="26"/>
  <c r="E124" i="26"/>
  <c r="C124" i="26"/>
  <c r="B124" i="26"/>
  <c r="A124" i="26"/>
  <c r="E123" i="26"/>
  <c r="C123" i="26"/>
  <c r="B123" i="26"/>
  <c r="A123" i="26"/>
  <c r="E122" i="26"/>
  <c r="C122" i="26"/>
  <c r="B122" i="26"/>
  <c r="A122" i="26"/>
  <c r="E121" i="26"/>
  <c r="C121" i="26"/>
  <c r="B121" i="26"/>
  <c r="A121" i="26"/>
  <c r="E120" i="26"/>
  <c r="C120" i="26"/>
  <c r="B120" i="26"/>
  <c r="A120" i="26"/>
  <c r="E119" i="26"/>
  <c r="C119" i="26"/>
  <c r="B119" i="26"/>
  <c r="A119" i="26"/>
  <c r="E118" i="26"/>
  <c r="C118" i="26"/>
  <c r="B118" i="26"/>
  <c r="A118" i="26"/>
  <c r="E117" i="26"/>
  <c r="C117" i="26"/>
  <c r="B117" i="26"/>
  <c r="A117" i="26"/>
  <c r="E116" i="26"/>
  <c r="C116" i="26"/>
  <c r="B116" i="26"/>
  <c r="A116" i="26"/>
  <c r="E115" i="26"/>
  <c r="C115" i="26"/>
  <c r="B115" i="26"/>
  <c r="A115" i="26"/>
  <c r="E114" i="26"/>
  <c r="C114" i="26"/>
  <c r="B114" i="26"/>
  <c r="A114" i="26"/>
  <c r="E113" i="26"/>
  <c r="C113" i="26"/>
  <c r="B113" i="26"/>
  <c r="A113" i="26"/>
  <c r="E112" i="26"/>
  <c r="C112" i="26"/>
  <c r="B112" i="26"/>
  <c r="A112" i="26"/>
  <c r="E111" i="26"/>
  <c r="C111" i="26"/>
  <c r="B111" i="26"/>
  <c r="A111" i="26"/>
  <c r="E110" i="26"/>
  <c r="C110" i="26"/>
  <c r="B110" i="26"/>
  <c r="A110" i="26"/>
  <c r="E109" i="26"/>
  <c r="C109" i="26"/>
  <c r="B109" i="26"/>
  <c r="A109" i="26"/>
  <c r="E108" i="26"/>
  <c r="C108" i="26"/>
  <c r="B108" i="26"/>
  <c r="A108" i="26"/>
  <c r="E107" i="26"/>
  <c r="C107" i="26"/>
  <c r="B107" i="26"/>
  <c r="A107" i="26"/>
  <c r="E106" i="26"/>
  <c r="C106" i="26"/>
  <c r="B106" i="26"/>
  <c r="A106" i="26"/>
  <c r="E105" i="26"/>
  <c r="C105" i="26"/>
  <c r="B105" i="26"/>
  <c r="A105" i="26"/>
  <c r="E104" i="26"/>
  <c r="C104" i="26"/>
  <c r="B104" i="26"/>
  <c r="A104" i="26"/>
  <c r="E103" i="26"/>
  <c r="C103" i="26"/>
  <c r="B103" i="26"/>
  <c r="A103" i="26"/>
  <c r="E102" i="26"/>
  <c r="C102" i="26"/>
  <c r="B102" i="26"/>
  <c r="A102" i="26"/>
  <c r="E101" i="26"/>
  <c r="C101" i="26"/>
  <c r="B101" i="26"/>
  <c r="A101" i="26"/>
  <c r="E100" i="26"/>
  <c r="C100" i="26"/>
  <c r="B100" i="26"/>
  <c r="A100" i="26"/>
  <c r="E99" i="26"/>
  <c r="C99" i="26"/>
  <c r="B99" i="26"/>
  <c r="A99" i="26"/>
  <c r="E98" i="26"/>
  <c r="C98" i="26"/>
  <c r="B98" i="26"/>
  <c r="A98" i="26"/>
  <c r="E97" i="26"/>
  <c r="C97" i="26"/>
  <c r="B97" i="26"/>
  <c r="A97" i="26"/>
  <c r="E96" i="26"/>
  <c r="C96" i="26"/>
  <c r="B96" i="26"/>
  <c r="A96" i="26"/>
  <c r="E95" i="26"/>
  <c r="C95" i="26"/>
  <c r="B95" i="26"/>
  <c r="A95" i="26"/>
  <c r="E94" i="26"/>
  <c r="C94" i="26"/>
  <c r="B94" i="26"/>
  <c r="A94" i="26"/>
  <c r="E93" i="26"/>
  <c r="C93" i="26"/>
  <c r="B93" i="26"/>
  <c r="A93" i="26"/>
  <c r="E92" i="26"/>
  <c r="C92" i="26"/>
  <c r="B92" i="26"/>
  <c r="A92" i="26"/>
  <c r="E91" i="26"/>
  <c r="C91" i="26"/>
  <c r="B91" i="26"/>
  <c r="A91" i="26"/>
  <c r="E90" i="26"/>
  <c r="C90" i="26"/>
  <c r="B90" i="26"/>
  <c r="A90" i="26"/>
  <c r="E89" i="26"/>
  <c r="C89" i="26"/>
  <c r="B89" i="26"/>
  <c r="A89" i="26"/>
  <c r="E88" i="26"/>
  <c r="C88" i="26"/>
  <c r="B88" i="26"/>
  <c r="A88" i="26"/>
  <c r="E87" i="26"/>
  <c r="C87" i="26"/>
  <c r="B87" i="26"/>
  <c r="A87" i="26"/>
  <c r="E86" i="26"/>
  <c r="C86" i="26"/>
  <c r="B86" i="26"/>
  <c r="A86" i="26"/>
  <c r="E85" i="26"/>
  <c r="C85" i="26"/>
  <c r="B85" i="26"/>
  <c r="A85" i="26"/>
  <c r="E84" i="26"/>
  <c r="C84" i="26"/>
  <c r="B84" i="26"/>
  <c r="A84" i="26"/>
  <c r="E83" i="26"/>
  <c r="C83" i="26"/>
  <c r="B83" i="26"/>
  <c r="A83" i="26"/>
  <c r="E82" i="26"/>
  <c r="C82" i="26"/>
  <c r="B82" i="26"/>
  <c r="A82" i="26"/>
  <c r="E81" i="26"/>
  <c r="C81" i="26"/>
  <c r="B81" i="26"/>
  <c r="A81" i="26"/>
  <c r="E80" i="26"/>
  <c r="C80" i="26"/>
  <c r="B80" i="26"/>
  <c r="A80" i="26"/>
  <c r="E79" i="26"/>
  <c r="C79" i="26"/>
  <c r="B79" i="26"/>
  <c r="A79" i="26"/>
  <c r="E78" i="26"/>
  <c r="C78" i="26"/>
  <c r="B78" i="26"/>
  <c r="A78" i="26"/>
  <c r="E77" i="26"/>
  <c r="C77" i="26"/>
  <c r="B77" i="26"/>
  <c r="A77" i="26"/>
  <c r="E76" i="26"/>
  <c r="C76" i="26"/>
  <c r="B76" i="26"/>
  <c r="A76" i="26"/>
  <c r="E75" i="26"/>
  <c r="C75" i="26"/>
  <c r="B75" i="26"/>
  <c r="A75" i="26"/>
  <c r="E74" i="26"/>
  <c r="C74" i="26"/>
  <c r="B74" i="26"/>
  <c r="A74" i="26"/>
  <c r="E73" i="26"/>
  <c r="C73" i="26"/>
  <c r="B73" i="26"/>
  <c r="A73" i="26"/>
  <c r="E72" i="26"/>
  <c r="C72" i="26"/>
  <c r="B72" i="26"/>
  <c r="A72" i="26"/>
  <c r="E71" i="26"/>
  <c r="C71" i="26"/>
  <c r="B71" i="26"/>
  <c r="A71" i="26"/>
  <c r="E70" i="26"/>
  <c r="C70" i="26"/>
  <c r="B70" i="26"/>
  <c r="A70" i="26"/>
  <c r="E69" i="26"/>
  <c r="C69" i="26"/>
  <c r="B69" i="26"/>
  <c r="A69" i="26"/>
  <c r="E68" i="26"/>
  <c r="C68" i="26"/>
  <c r="B68" i="26"/>
  <c r="A68" i="26"/>
  <c r="E67" i="26"/>
  <c r="C67" i="26"/>
  <c r="B67" i="26"/>
  <c r="A67" i="26"/>
  <c r="E66" i="26"/>
  <c r="C66" i="26"/>
  <c r="B66" i="26"/>
  <c r="A66" i="26"/>
  <c r="E65" i="26"/>
  <c r="C65" i="26"/>
  <c r="B65" i="26"/>
  <c r="A65" i="26"/>
  <c r="E64" i="26"/>
  <c r="C64" i="26"/>
  <c r="B64" i="26"/>
  <c r="A64" i="26"/>
  <c r="E63" i="26"/>
  <c r="C63" i="26"/>
  <c r="B63" i="26"/>
  <c r="A63" i="26"/>
  <c r="E62" i="26"/>
  <c r="C62" i="26"/>
  <c r="B62" i="26"/>
  <c r="A62" i="26"/>
  <c r="E61" i="26"/>
  <c r="C61" i="26"/>
  <c r="B61" i="26"/>
  <c r="A61" i="26"/>
  <c r="E60" i="26"/>
  <c r="C60" i="26"/>
  <c r="B60" i="26"/>
  <c r="A60" i="26"/>
  <c r="E59" i="26"/>
  <c r="C59" i="26"/>
  <c r="B59" i="26"/>
  <c r="A59" i="26"/>
  <c r="E58" i="26"/>
  <c r="C58" i="26"/>
  <c r="B58" i="26"/>
  <c r="A58" i="26"/>
  <c r="E57" i="26"/>
  <c r="C57" i="26"/>
  <c r="B57" i="26"/>
  <c r="A57" i="26"/>
  <c r="E56" i="26"/>
  <c r="C56" i="26"/>
  <c r="B56" i="26"/>
  <c r="A56" i="26"/>
  <c r="E55" i="26"/>
  <c r="C55" i="26"/>
  <c r="B55" i="26"/>
  <c r="A55" i="26"/>
  <c r="E54" i="26"/>
  <c r="C54" i="26"/>
  <c r="B54" i="26"/>
  <c r="A54" i="26"/>
  <c r="E53" i="26"/>
  <c r="C53" i="26"/>
  <c r="B53" i="26"/>
  <c r="A53" i="26"/>
  <c r="E52" i="26"/>
  <c r="C52" i="26"/>
  <c r="B52" i="26"/>
  <c r="A52" i="26"/>
  <c r="E51" i="26"/>
  <c r="C51" i="26"/>
  <c r="B51" i="26"/>
  <c r="A51" i="26"/>
  <c r="E50" i="26"/>
  <c r="C50" i="26"/>
  <c r="B50" i="26"/>
  <c r="A50" i="26"/>
  <c r="E49" i="26"/>
  <c r="C49" i="26"/>
  <c r="B49" i="26"/>
  <c r="A49" i="26"/>
  <c r="E48" i="26"/>
  <c r="C48" i="26"/>
  <c r="B48" i="26"/>
  <c r="A48" i="26"/>
  <c r="E47" i="26"/>
  <c r="C47" i="26"/>
  <c r="B47" i="26"/>
  <c r="A47" i="26"/>
  <c r="E46" i="26"/>
  <c r="C46" i="26"/>
  <c r="B46" i="26"/>
  <c r="A46" i="26"/>
  <c r="E45" i="26"/>
  <c r="C45" i="26"/>
  <c r="B45" i="26"/>
  <c r="A45" i="26"/>
  <c r="E44" i="26"/>
  <c r="C44" i="26"/>
  <c r="B44" i="26"/>
  <c r="A44" i="26"/>
  <c r="E43" i="26"/>
  <c r="C43" i="26"/>
  <c r="B43" i="26"/>
  <c r="A43" i="26"/>
  <c r="E42" i="26"/>
  <c r="C42" i="26"/>
  <c r="B42" i="26"/>
  <c r="A42" i="26"/>
  <c r="E41" i="26"/>
  <c r="C41" i="26"/>
  <c r="B41" i="26"/>
  <c r="A41" i="26"/>
  <c r="E40" i="26"/>
  <c r="C40" i="26"/>
  <c r="B40" i="26"/>
  <c r="A40" i="26"/>
  <c r="E39" i="26"/>
  <c r="C39" i="26"/>
  <c r="B39" i="26"/>
  <c r="A39" i="26"/>
  <c r="E38" i="26"/>
  <c r="C38" i="26"/>
  <c r="B38" i="26"/>
  <c r="A38" i="26"/>
  <c r="E37" i="26"/>
  <c r="C37" i="26"/>
  <c r="B37" i="26"/>
  <c r="A37" i="26"/>
  <c r="E36" i="26"/>
  <c r="C36" i="26"/>
  <c r="B36" i="26"/>
  <c r="A36" i="26"/>
  <c r="E35" i="26"/>
  <c r="C35" i="26"/>
  <c r="B35" i="26"/>
  <c r="A35" i="26"/>
  <c r="E34" i="26"/>
  <c r="C34" i="26"/>
  <c r="B34" i="26"/>
  <c r="A34" i="26"/>
  <c r="E33" i="26"/>
  <c r="C33" i="26"/>
  <c r="B33" i="26"/>
  <c r="A33" i="26"/>
  <c r="E32" i="26"/>
  <c r="C32" i="26"/>
  <c r="B32" i="26"/>
  <c r="A32" i="26"/>
  <c r="E31" i="26"/>
  <c r="C31" i="26"/>
  <c r="B31" i="26"/>
  <c r="A31" i="26"/>
  <c r="E30" i="26"/>
  <c r="C30" i="26"/>
  <c r="B30" i="26"/>
  <c r="A30" i="26"/>
  <c r="E29" i="26"/>
  <c r="C29" i="26"/>
  <c r="B29" i="26"/>
  <c r="A29" i="26"/>
  <c r="E28" i="26"/>
  <c r="C28" i="26"/>
  <c r="B28" i="26"/>
  <c r="A28" i="26"/>
  <c r="E27" i="26"/>
  <c r="C27" i="26"/>
  <c r="B27" i="26"/>
  <c r="A27" i="26"/>
  <c r="E26" i="26"/>
  <c r="C26" i="26"/>
  <c r="B26" i="26"/>
  <c r="A26" i="26"/>
  <c r="E25" i="26"/>
  <c r="C25" i="26"/>
  <c r="B25" i="26"/>
  <c r="A25" i="26"/>
  <c r="E24" i="26"/>
  <c r="C24" i="26"/>
  <c r="B24" i="26"/>
  <c r="A24" i="26"/>
  <c r="E23" i="26"/>
  <c r="C23" i="26"/>
  <c r="B23" i="26"/>
  <c r="A23" i="26"/>
  <c r="E22" i="26"/>
  <c r="C22" i="26"/>
  <c r="B22" i="26"/>
  <c r="A22" i="26"/>
  <c r="E21" i="26"/>
  <c r="C21" i="26"/>
  <c r="B21" i="26"/>
  <c r="A21" i="26"/>
  <c r="E20" i="26"/>
  <c r="C20" i="26"/>
  <c r="B20" i="26"/>
  <c r="A20" i="26"/>
  <c r="E19" i="26"/>
  <c r="C19" i="26"/>
  <c r="B19" i="26"/>
  <c r="A19" i="26"/>
  <c r="E18" i="26"/>
  <c r="C18" i="26"/>
  <c r="B18" i="26"/>
  <c r="A18" i="26"/>
  <c r="E17" i="26"/>
  <c r="C17" i="26"/>
  <c r="B17" i="26"/>
  <c r="A17" i="26"/>
  <c r="E16" i="26"/>
  <c r="C16" i="26"/>
  <c r="B16" i="26"/>
  <c r="A16" i="26"/>
  <c r="E15" i="26"/>
  <c r="C15" i="26"/>
  <c r="B15" i="26"/>
  <c r="A15" i="26"/>
  <c r="E14" i="26"/>
  <c r="C14" i="26"/>
  <c r="B14" i="26"/>
  <c r="A14" i="26"/>
  <c r="E13" i="26"/>
  <c r="C13" i="26"/>
  <c r="B13" i="26"/>
  <c r="A13" i="26"/>
  <c r="E12" i="26"/>
  <c r="C12" i="26"/>
  <c r="B12" i="26"/>
  <c r="A12" i="26"/>
  <c r="E11" i="26"/>
  <c r="C11" i="26"/>
  <c r="B11" i="26"/>
  <c r="A11" i="26"/>
  <c r="E10" i="26"/>
  <c r="C10" i="26"/>
  <c r="B10" i="26"/>
  <c r="A10" i="26"/>
  <c r="E9" i="26"/>
  <c r="C9" i="26"/>
  <c r="B9" i="26"/>
  <c r="A9" i="26"/>
  <c r="E8" i="26"/>
  <c r="C8" i="26"/>
  <c r="B8" i="26"/>
  <c r="A8" i="26"/>
  <c r="E7" i="26"/>
  <c r="C7" i="26"/>
  <c r="B7" i="26"/>
  <c r="A7" i="26"/>
  <c r="E6" i="26"/>
  <c r="C6" i="26"/>
  <c r="B6" i="26"/>
  <c r="A6" i="26"/>
  <c r="E5" i="26"/>
  <c r="C5" i="26"/>
  <c r="B5" i="26"/>
  <c r="A5" i="26"/>
  <c r="E4" i="26"/>
  <c r="C4" i="26"/>
  <c r="B4" i="26"/>
  <c r="A4" i="26"/>
  <c r="E3" i="26"/>
  <c r="C3" i="26"/>
  <c r="B3" i="26"/>
  <c r="A3" i="26"/>
  <c r="F272" i="25"/>
  <c r="F271" i="25"/>
  <c r="F270" i="25"/>
  <c r="F269" i="25"/>
  <c r="F268" i="25"/>
  <c r="F267" i="25"/>
  <c r="F266" i="25"/>
  <c r="F265" i="25"/>
  <c r="F264" i="25"/>
  <c r="F263" i="25"/>
  <c r="F262" i="25"/>
  <c r="F261" i="25"/>
  <c r="F260" i="25"/>
  <c r="F259" i="25"/>
  <c r="F258" i="25"/>
  <c r="F257" i="25"/>
  <c r="F256" i="25"/>
  <c r="F255" i="25"/>
  <c r="F254" i="25"/>
  <c r="F253" i="25"/>
  <c r="F252" i="25"/>
  <c r="F251" i="25"/>
  <c r="F250" i="25"/>
  <c r="F249" i="25"/>
  <c r="F248" i="25"/>
  <c r="F247" i="25"/>
  <c r="F246" i="25"/>
  <c r="F245" i="25"/>
  <c r="F244" i="25"/>
  <c r="F243" i="25"/>
  <c r="F242" i="25"/>
  <c r="F241" i="25"/>
  <c r="F240" i="25"/>
  <c r="F239" i="25"/>
  <c r="F238" i="25"/>
  <c r="F237" i="25"/>
  <c r="F236" i="25"/>
  <c r="F235" i="25"/>
  <c r="F234" i="25"/>
  <c r="F233" i="25"/>
  <c r="F232" i="25"/>
  <c r="F231" i="25"/>
  <c r="F230" i="25"/>
  <c r="F229" i="25"/>
  <c r="F228" i="25"/>
  <c r="F227" i="25"/>
  <c r="F226" i="25"/>
  <c r="F225" i="25"/>
  <c r="F224" i="25"/>
  <c r="F223" i="25"/>
  <c r="F222" i="25"/>
  <c r="F221" i="25"/>
  <c r="F220" i="25"/>
  <c r="F219" i="25"/>
  <c r="F218" i="25"/>
  <c r="F217" i="25"/>
  <c r="F216" i="25"/>
  <c r="F215" i="25"/>
  <c r="F214" i="25"/>
  <c r="F213" i="25"/>
  <c r="F212" i="25"/>
  <c r="F211" i="25"/>
  <c r="F210" i="25"/>
  <c r="F209" i="25"/>
  <c r="F208" i="25"/>
  <c r="F207" i="25"/>
  <c r="F206" i="25"/>
  <c r="F205" i="25"/>
  <c r="F204" i="25"/>
  <c r="F203" i="25"/>
  <c r="F202" i="25"/>
  <c r="F201" i="25"/>
  <c r="F200" i="25"/>
  <c r="F199" i="25"/>
  <c r="F198" i="25"/>
  <c r="F197" i="25"/>
  <c r="F196" i="25"/>
  <c r="F195" i="25"/>
  <c r="F194" i="25"/>
  <c r="F193" i="25"/>
  <c r="F192" i="25"/>
  <c r="F191" i="25"/>
  <c r="F190" i="25"/>
  <c r="F189" i="25"/>
  <c r="F188" i="25"/>
  <c r="F187" i="25"/>
  <c r="F186" i="25"/>
  <c r="F185" i="25"/>
  <c r="F184" i="25"/>
  <c r="F183" i="25"/>
  <c r="F182" i="25"/>
  <c r="F181" i="25"/>
  <c r="F180" i="25"/>
  <c r="F179" i="25"/>
  <c r="F178" i="25"/>
  <c r="F177" i="25"/>
  <c r="F176" i="25"/>
  <c r="F175" i="25"/>
  <c r="F174" i="25"/>
  <c r="F173" i="25"/>
  <c r="F172" i="25"/>
  <c r="F171" i="25"/>
  <c r="F170" i="25"/>
  <c r="F169" i="25"/>
  <c r="F168" i="25"/>
  <c r="F167" i="25"/>
  <c r="F166" i="25"/>
  <c r="F165" i="25"/>
  <c r="F164" i="25"/>
  <c r="F163" i="25"/>
  <c r="F162" i="25"/>
  <c r="F161" i="25"/>
  <c r="F160" i="25"/>
  <c r="F159" i="25"/>
  <c r="F158" i="25"/>
  <c r="F157" i="25"/>
  <c r="F156" i="25"/>
  <c r="F155" i="25"/>
  <c r="F154" i="25"/>
  <c r="F153" i="25"/>
  <c r="F152" i="25"/>
  <c r="F151" i="25"/>
  <c r="F150" i="25"/>
  <c r="F149" i="25"/>
  <c r="F148" i="25"/>
  <c r="F147" i="25"/>
  <c r="F146" i="25"/>
  <c r="F145" i="25"/>
  <c r="F144" i="25"/>
  <c r="F143" i="25"/>
  <c r="F142" i="25"/>
  <c r="F141" i="25"/>
  <c r="F140" i="25"/>
  <c r="F139" i="25"/>
  <c r="F138" i="25"/>
  <c r="F137" i="25"/>
  <c r="F136" i="25"/>
  <c r="F135" i="25"/>
  <c r="F134" i="25"/>
  <c r="F133" i="25"/>
  <c r="F132" i="25"/>
  <c r="F131" i="25"/>
  <c r="F130" i="25"/>
  <c r="F129" i="25"/>
  <c r="F128" i="25"/>
  <c r="F127" i="25"/>
  <c r="F126" i="25"/>
  <c r="F125" i="25"/>
  <c r="F124" i="25"/>
  <c r="F123" i="25"/>
  <c r="F122" i="25"/>
  <c r="F121" i="25"/>
  <c r="F120" i="25"/>
  <c r="F119" i="25"/>
  <c r="F118" i="25"/>
  <c r="F117" i="25"/>
  <c r="F116" i="25"/>
  <c r="F115" i="25"/>
  <c r="F114" i="25"/>
  <c r="F113" i="25"/>
  <c r="F112" i="25"/>
  <c r="F111" i="25"/>
  <c r="F110" i="25"/>
  <c r="F109" i="25"/>
  <c r="F108" i="25"/>
  <c r="F107" i="25"/>
  <c r="F106" i="25"/>
  <c r="F105" i="25"/>
  <c r="F104" i="25"/>
  <c r="F103" i="25"/>
  <c r="F102" i="25"/>
  <c r="F101" i="25"/>
  <c r="F100" i="25"/>
  <c r="F99" i="25"/>
  <c r="F98" i="25"/>
  <c r="F97" i="25"/>
  <c r="F96" i="25"/>
  <c r="F95" i="25"/>
  <c r="F94" i="25"/>
  <c r="F93" i="25"/>
  <c r="F92" i="25"/>
  <c r="F91" i="25"/>
  <c r="F90" i="25"/>
  <c r="F89" i="25"/>
  <c r="F88" i="25"/>
  <c r="F87" i="25"/>
  <c r="F86" i="25"/>
  <c r="F85" i="25"/>
  <c r="F84" i="25"/>
  <c r="F83" i="25"/>
  <c r="F82" i="25"/>
  <c r="F81" i="25"/>
  <c r="F80" i="25"/>
  <c r="F79" i="25"/>
  <c r="F78" i="25"/>
  <c r="F77" i="25"/>
  <c r="F76" i="25"/>
  <c r="F75" i="25"/>
  <c r="F74" i="25"/>
  <c r="F73" i="25"/>
  <c r="F72" i="25"/>
  <c r="F71" i="25"/>
  <c r="F70" i="25"/>
  <c r="F69" i="25"/>
  <c r="F68" i="25"/>
  <c r="F67" i="25"/>
  <c r="F66" i="25"/>
  <c r="F65" i="25"/>
  <c r="F64" i="25"/>
  <c r="F63" i="25"/>
  <c r="F62" i="25"/>
  <c r="F61" i="25"/>
  <c r="F60" i="25"/>
  <c r="F59" i="25"/>
  <c r="F58" i="25"/>
  <c r="F57" i="25"/>
  <c r="F56" i="25"/>
  <c r="F55" i="25"/>
  <c r="F54" i="25"/>
  <c r="F53" i="25"/>
  <c r="F52" i="25"/>
  <c r="F51" i="25"/>
  <c r="F50" i="25"/>
  <c r="F49" i="25"/>
  <c r="F48" i="25"/>
  <c r="F47" i="25"/>
  <c r="F46" i="25"/>
  <c r="F45" i="25"/>
  <c r="F44" i="25"/>
  <c r="F43" i="25"/>
  <c r="F42" i="25"/>
  <c r="F41" i="25"/>
  <c r="F40" i="25"/>
  <c r="F39" i="25"/>
  <c r="F38" i="25"/>
  <c r="F37" i="25"/>
  <c r="F36" i="25"/>
  <c r="F35" i="25"/>
  <c r="F34" i="25"/>
  <c r="F33" i="25"/>
  <c r="F32" i="25"/>
  <c r="F31" i="25"/>
  <c r="F30" i="25"/>
  <c r="F29" i="25"/>
  <c r="F28" i="25"/>
  <c r="F27" i="25"/>
  <c r="F26" i="25"/>
  <c r="F25" i="25"/>
  <c r="F24" i="25"/>
  <c r="F23" i="25"/>
  <c r="F22" i="25"/>
  <c r="F21" i="25"/>
  <c r="F20" i="25"/>
  <c r="F19" i="25"/>
  <c r="F18" i="25"/>
  <c r="F17" i="25"/>
  <c r="F16" i="25"/>
  <c r="F15" i="25"/>
  <c r="F14" i="25"/>
  <c r="F13" i="25"/>
  <c r="F12" i="25"/>
  <c r="F11" i="25"/>
  <c r="F10" i="25"/>
  <c r="F9" i="25"/>
  <c r="F8" i="25"/>
  <c r="F7" i="25"/>
  <c r="F6" i="25"/>
  <c r="F5" i="25"/>
  <c r="F4" i="25"/>
  <c r="F3" i="25"/>
  <c r="F25" i="21"/>
  <c r="E25" i="21"/>
  <c r="E24" i="21"/>
  <c r="F24" i="21" s="1"/>
  <c r="E23" i="21"/>
  <c r="F23" i="21" s="1"/>
  <c r="E22" i="21"/>
  <c r="F22" i="21" s="1"/>
  <c r="E21" i="21"/>
  <c r="F21" i="21" s="1"/>
  <c r="E20" i="21"/>
  <c r="F20" i="21" s="1"/>
  <c r="F19" i="21"/>
  <c r="E19" i="21"/>
  <c r="E18" i="21"/>
  <c r="F18" i="21" s="1"/>
  <c r="E17" i="21"/>
  <c r="F17" i="21" s="1"/>
  <c r="E16" i="21"/>
  <c r="F16" i="21" s="1"/>
  <c r="E15" i="21"/>
  <c r="F15" i="21" s="1"/>
  <c r="E14" i="21"/>
  <c r="F14" i="21" s="1"/>
  <c r="F13" i="21"/>
  <c r="E13" i="21"/>
  <c r="E12" i="21"/>
  <c r="F12" i="21" s="1"/>
  <c r="E11" i="21"/>
  <c r="F11" i="21" s="1"/>
  <c r="E10" i="21"/>
  <c r="F10" i="21" s="1"/>
  <c r="E9" i="21"/>
  <c r="F9" i="21" s="1"/>
  <c r="E8" i="21"/>
  <c r="F8" i="21" s="1"/>
  <c r="F7" i="21"/>
  <c r="E7" i="21"/>
  <c r="E6" i="21"/>
  <c r="F6" i="21" s="1"/>
  <c r="E5" i="21"/>
  <c r="F5" i="21" s="1"/>
  <c r="E4" i="21"/>
  <c r="F4" i="21" s="1"/>
  <c r="A16610" i="1"/>
  <c r="A16609" i="1"/>
  <c r="A16608" i="1"/>
  <c r="A16607" i="1"/>
  <c r="A16606" i="1"/>
  <c r="A16605" i="1"/>
  <c r="A16604" i="1"/>
  <c r="A16603" i="1"/>
  <c r="A16602" i="1"/>
  <c r="A16601" i="1"/>
  <c r="A16600" i="1"/>
  <c r="A16599" i="1"/>
  <c r="A16598" i="1"/>
  <c r="A16597" i="1"/>
  <c r="A16596" i="1"/>
  <c r="A16595" i="1"/>
  <c r="A16594" i="1"/>
  <c r="A16593" i="1"/>
  <c r="A16592" i="1"/>
  <c r="A16591" i="1"/>
  <c r="A16590" i="1"/>
  <c r="A16589" i="1"/>
  <c r="A16588" i="1"/>
  <c r="A16587" i="1"/>
  <c r="A16586" i="1"/>
  <c r="A16585" i="1"/>
  <c r="A16584" i="1"/>
  <c r="A16583" i="1"/>
  <c r="A16582" i="1"/>
  <c r="A16581" i="1"/>
  <c r="A16580" i="1"/>
  <c r="A16579" i="1"/>
  <c r="A16578" i="1"/>
  <c r="A16577" i="1"/>
  <c r="A16576" i="1"/>
  <c r="A16575" i="1"/>
  <c r="A16574" i="1"/>
  <c r="A16573" i="1"/>
  <c r="A16572" i="1"/>
  <c r="A16571" i="1"/>
  <c r="A16570" i="1"/>
  <c r="A16569" i="1"/>
  <c r="A16568" i="1"/>
  <c r="A16567" i="1"/>
  <c r="A16566" i="1"/>
  <c r="A16565" i="1"/>
  <c r="A16564" i="1"/>
  <c r="A16563" i="1"/>
  <c r="A16562" i="1"/>
  <c r="A16561" i="1"/>
  <c r="A16560" i="1"/>
  <c r="A16559" i="1"/>
  <c r="A16558" i="1"/>
  <c r="A16557" i="1"/>
  <c r="A16556" i="1"/>
  <c r="A16555" i="1"/>
  <c r="A16554" i="1"/>
  <c r="A16553" i="1"/>
  <c r="A16552" i="1"/>
  <c r="A16551" i="1"/>
  <c r="A16550" i="1"/>
  <c r="A16549" i="1"/>
  <c r="A16548" i="1"/>
  <c r="A16547" i="1"/>
  <c r="A16546" i="1"/>
  <c r="A16545" i="1"/>
  <c r="A16544" i="1"/>
  <c r="A16543" i="1"/>
  <c r="A16542" i="1"/>
  <c r="A16541" i="1"/>
  <c r="A16540" i="1"/>
  <c r="A16539" i="1"/>
  <c r="A16538" i="1"/>
  <c r="A16537" i="1"/>
  <c r="A16536" i="1"/>
  <c r="A16535" i="1"/>
  <c r="A16534" i="1"/>
  <c r="A16533" i="1"/>
  <c r="A16532" i="1"/>
  <c r="A16531" i="1"/>
  <c r="A16530" i="1"/>
  <c r="A16529" i="1"/>
  <c r="A16528" i="1"/>
  <c r="A16527" i="1"/>
  <c r="A16526" i="1"/>
  <c r="A16525" i="1"/>
  <c r="A16524" i="1"/>
  <c r="A16523" i="1"/>
  <c r="A16522" i="1"/>
  <c r="A16521" i="1"/>
  <c r="A16520" i="1"/>
  <c r="A16519" i="1"/>
  <c r="A16518" i="1"/>
  <c r="A16517" i="1"/>
  <c r="A16516" i="1"/>
  <c r="A16515" i="1"/>
  <c r="A16514" i="1"/>
  <c r="A16513" i="1"/>
  <c r="A16512" i="1"/>
  <c r="A16511" i="1"/>
  <c r="A16510" i="1"/>
  <c r="A16509" i="1"/>
  <c r="A16508" i="1"/>
  <c r="A16507" i="1"/>
  <c r="A16506" i="1"/>
  <c r="A16505" i="1"/>
  <c r="A16504" i="1"/>
  <c r="A16503" i="1"/>
  <c r="A16502" i="1"/>
  <c r="A16501" i="1"/>
  <c r="A16500" i="1"/>
  <c r="A16499" i="1"/>
  <c r="A16498" i="1"/>
  <c r="A16497" i="1"/>
  <c r="A16496" i="1"/>
  <c r="A16495" i="1"/>
  <c r="A16494" i="1"/>
  <c r="A16493" i="1"/>
  <c r="A16492" i="1"/>
  <c r="A16491" i="1"/>
  <c r="A16490" i="1"/>
  <c r="A16489" i="1"/>
  <c r="A16488" i="1"/>
  <c r="A16487" i="1"/>
  <c r="A16486" i="1"/>
  <c r="A16485" i="1"/>
  <c r="A16484" i="1"/>
  <c r="A16483" i="1"/>
  <c r="A16482" i="1"/>
  <c r="A16481" i="1"/>
  <c r="A16480" i="1"/>
  <c r="A16479" i="1"/>
  <c r="A16478" i="1"/>
  <c r="A16477" i="1"/>
  <c r="A16476" i="1"/>
  <c r="A16475" i="1"/>
  <c r="A16474" i="1"/>
  <c r="A16473" i="1"/>
  <c r="A16472" i="1"/>
  <c r="A16471" i="1"/>
  <c r="A16470" i="1"/>
  <c r="A16469" i="1"/>
  <c r="A16468" i="1"/>
  <c r="A16467" i="1"/>
  <c r="A16466" i="1"/>
  <c r="A16465" i="1"/>
  <c r="A16464" i="1"/>
  <c r="A16463" i="1"/>
  <c r="A16462" i="1"/>
  <c r="A16461" i="1"/>
  <c r="A16460" i="1"/>
  <c r="A16459" i="1"/>
  <c r="A16458" i="1"/>
  <c r="A16457" i="1"/>
  <c r="A16456" i="1"/>
  <c r="A16455" i="1"/>
  <c r="A16454" i="1"/>
  <c r="A16453" i="1"/>
  <c r="A16452" i="1"/>
  <c r="A16451" i="1"/>
  <c r="A16450" i="1"/>
  <c r="A16449" i="1"/>
  <c r="A16448" i="1"/>
  <c r="A16447" i="1"/>
  <c r="A16446" i="1"/>
  <c r="A16445" i="1"/>
  <c r="A16444" i="1"/>
  <c r="A16443" i="1"/>
  <c r="A16442" i="1"/>
  <c r="A16441" i="1"/>
  <c r="A16440" i="1"/>
  <c r="A16439" i="1"/>
  <c r="A16438" i="1"/>
  <c r="A16437" i="1"/>
  <c r="A16436" i="1"/>
  <c r="A16435" i="1"/>
  <c r="A16434" i="1"/>
  <c r="A16433" i="1"/>
  <c r="A16432" i="1"/>
  <c r="A16431" i="1"/>
  <c r="A16430" i="1"/>
  <c r="A16429" i="1"/>
  <c r="A16428" i="1"/>
  <c r="A16427" i="1"/>
  <c r="A16426" i="1"/>
  <c r="A16425" i="1"/>
  <c r="A16424" i="1"/>
  <c r="A16423" i="1"/>
  <c r="A16422" i="1"/>
  <c r="A16421" i="1"/>
  <c r="A16420" i="1"/>
  <c r="A16419" i="1"/>
  <c r="A16418" i="1"/>
  <c r="A16417" i="1"/>
  <c r="A16416" i="1"/>
  <c r="A16415" i="1"/>
  <c r="A16414" i="1"/>
  <c r="A16413" i="1"/>
  <c r="A16412" i="1"/>
  <c r="A16411" i="1"/>
  <c r="A16410" i="1"/>
  <c r="A16409" i="1"/>
  <c r="A16408" i="1"/>
  <c r="A16407" i="1"/>
  <c r="A16406" i="1"/>
  <c r="A16405" i="1"/>
  <c r="A16404" i="1"/>
  <c r="A16403" i="1"/>
  <c r="A16402" i="1"/>
  <c r="A16401" i="1"/>
  <c r="A16400" i="1"/>
  <c r="A16399" i="1"/>
  <c r="A16398" i="1"/>
  <c r="A16397" i="1"/>
  <c r="A16396" i="1"/>
  <c r="A16395" i="1"/>
  <c r="A16394" i="1"/>
  <c r="A16393" i="1"/>
  <c r="A16392" i="1"/>
  <c r="A16391" i="1"/>
  <c r="A16390" i="1"/>
  <c r="A16389" i="1"/>
  <c r="A16388" i="1"/>
  <c r="A16387" i="1"/>
  <c r="A16386" i="1"/>
  <c r="A16385" i="1"/>
  <c r="A16384" i="1"/>
  <c r="A16383" i="1"/>
  <c r="A16382" i="1"/>
  <c r="A16381" i="1"/>
  <c r="A16380" i="1"/>
  <c r="A16379" i="1"/>
  <c r="A16378" i="1"/>
  <c r="A16377" i="1"/>
  <c r="A16376" i="1"/>
  <c r="A16375" i="1"/>
  <c r="A16374" i="1"/>
  <c r="A16373" i="1"/>
  <c r="A16372" i="1"/>
  <c r="A16371" i="1"/>
  <c r="A16370" i="1"/>
  <c r="A16369" i="1"/>
  <c r="A16368" i="1"/>
  <c r="A16367" i="1"/>
  <c r="A16366" i="1"/>
  <c r="A16365" i="1"/>
  <c r="A16364" i="1"/>
  <c r="A16363" i="1"/>
  <c r="A16362" i="1"/>
  <c r="A16361" i="1"/>
  <c r="A16360" i="1"/>
  <c r="A16359" i="1"/>
  <c r="A16358" i="1"/>
  <c r="A16357" i="1"/>
  <c r="A16356" i="1"/>
  <c r="A16355" i="1"/>
  <c r="A16354" i="1"/>
  <c r="A16353" i="1"/>
  <c r="A16352" i="1"/>
  <c r="A16351" i="1"/>
  <c r="A16350" i="1"/>
  <c r="A16349" i="1"/>
  <c r="A16348" i="1"/>
  <c r="A16347" i="1"/>
  <c r="A16346" i="1"/>
  <c r="A16345" i="1"/>
  <c r="A16344" i="1"/>
  <c r="A16343" i="1"/>
  <c r="A16342" i="1"/>
  <c r="A16341" i="1"/>
  <c r="A16340" i="1"/>
  <c r="A16339" i="1"/>
  <c r="A16338" i="1"/>
  <c r="A16337" i="1"/>
  <c r="A16336" i="1"/>
  <c r="A16335" i="1"/>
  <c r="A16334" i="1"/>
  <c r="A16333" i="1"/>
  <c r="A16332" i="1"/>
  <c r="A16331" i="1"/>
  <c r="A16330" i="1"/>
  <c r="A16329" i="1"/>
  <c r="A16328" i="1"/>
  <c r="A16327" i="1"/>
  <c r="A16326" i="1"/>
  <c r="A16325" i="1"/>
  <c r="A16324" i="1"/>
  <c r="A16323" i="1"/>
  <c r="A16322" i="1"/>
  <c r="A16321" i="1"/>
  <c r="A16320" i="1"/>
  <c r="A16319" i="1"/>
  <c r="A16318" i="1"/>
  <c r="A16317" i="1"/>
  <c r="A16316" i="1"/>
  <c r="A16315" i="1"/>
  <c r="A16314" i="1"/>
  <c r="A16313" i="1"/>
  <c r="A16312" i="1"/>
  <c r="A16311" i="1"/>
  <c r="A16310" i="1"/>
  <c r="A16309" i="1"/>
  <c r="A16308" i="1"/>
  <c r="A16307" i="1"/>
  <c r="A16306" i="1"/>
  <c r="A16305" i="1"/>
  <c r="A16304" i="1"/>
  <c r="A16303" i="1"/>
  <c r="A16302" i="1"/>
  <c r="A16301" i="1"/>
  <c r="A16300" i="1"/>
  <c r="A16299" i="1"/>
  <c r="A16298" i="1"/>
  <c r="A16297" i="1"/>
  <c r="A16296" i="1"/>
  <c r="A16295" i="1"/>
  <c r="A16294" i="1"/>
  <c r="A16293" i="1"/>
  <c r="A16292" i="1"/>
  <c r="A16291" i="1"/>
  <c r="A16290" i="1"/>
  <c r="A16289" i="1"/>
  <c r="A16288" i="1"/>
  <c r="A16287" i="1"/>
  <c r="A16286" i="1"/>
  <c r="A16285" i="1"/>
  <c r="A16284" i="1"/>
  <c r="A16283" i="1"/>
  <c r="A16282" i="1"/>
  <c r="A16281" i="1"/>
  <c r="A16280" i="1"/>
  <c r="A16279" i="1"/>
  <c r="A16278" i="1"/>
  <c r="A16277" i="1"/>
  <c r="A16276" i="1"/>
  <c r="A16275" i="1"/>
  <c r="A16274" i="1"/>
  <c r="A16273" i="1"/>
  <c r="A16272" i="1"/>
  <c r="A16271" i="1"/>
  <c r="A16270" i="1"/>
  <c r="A16269" i="1"/>
  <c r="A16268" i="1"/>
  <c r="A16267" i="1"/>
  <c r="A16266" i="1"/>
  <c r="A16265" i="1"/>
  <c r="A16264" i="1"/>
  <c r="A16263" i="1"/>
  <c r="A16262" i="1"/>
  <c r="A16261" i="1"/>
  <c r="A16260" i="1"/>
  <c r="A16259" i="1"/>
  <c r="A16258" i="1"/>
  <c r="A16257" i="1"/>
  <c r="A16256" i="1"/>
  <c r="A16255" i="1"/>
  <c r="A16254" i="1"/>
  <c r="A16253" i="1"/>
  <c r="A16252" i="1"/>
  <c r="A16251" i="1"/>
  <c r="A16250" i="1"/>
  <c r="A16249" i="1"/>
  <c r="A16248" i="1"/>
  <c r="A16247" i="1"/>
  <c r="A16246" i="1"/>
  <c r="A16245" i="1"/>
  <c r="A16244" i="1"/>
  <c r="A16243" i="1"/>
  <c r="A16242" i="1"/>
  <c r="A16241" i="1"/>
  <c r="A16240" i="1"/>
  <c r="A16239" i="1"/>
  <c r="A16238" i="1"/>
  <c r="A16237" i="1"/>
  <c r="A16236" i="1"/>
  <c r="A16235" i="1"/>
  <c r="A16234" i="1"/>
  <c r="A16233" i="1"/>
  <c r="A16232" i="1"/>
  <c r="A16231" i="1"/>
  <c r="A16230" i="1"/>
  <c r="A16229" i="1"/>
  <c r="A16228" i="1"/>
  <c r="A16227" i="1"/>
  <c r="A16226" i="1"/>
  <c r="A16225" i="1"/>
  <c r="A16224" i="1"/>
  <c r="A16223" i="1"/>
  <c r="A16222" i="1"/>
  <c r="A16221" i="1"/>
  <c r="A16220" i="1"/>
  <c r="A16219" i="1"/>
  <c r="A16218" i="1"/>
  <c r="A16217" i="1"/>
  <c r="A16216" i="1"/>
  <c r="A16215" i="1"/>
  <c r="A16214" i="1"/>
  <c r="A16213" i="1"/>
  <c r="A16212" i="1"/>
  <c r="A16211" i="1"/>
  <c r="A16210" i="1"/>
  <c r="A16209" i="1"/>
  <c r="A16208" i="1"/>
  <c r="A16207" i="1"/>
  <c r="A16206" i="1"/>
  <c r="A16205" i="1"/>
  <c r="A16204" i="1"/>
  <c r="A16203" i="1"/>
  <c r="A16202" i="1"/>
  <c r="A16201" i="1"/>
  <c r="A16200" i="1"/>
  <c r="A16199" i="1"/>
  <c r="A16198" i="1"/>
  <c r="A16197" i="1"/>
  <c r="A16196" i="1"/>
  <c r="A16195" i="1"/>
  <c r="A16194" i="1"/>
  <c r="A16193" i="1"/>
  <c r="A16192" i="1"/>
  <c r="A16191" i="1"/>
  <c r="A16190" i="1"/>
  <c r="A16189" i="1"/>
  <c r="A16188" i="1"/>
  <c r="A16187" i="1"/>
  <c r="A16186" i="1"/>
  <c r="A16185" i="1"/>
  <c r="A16184" i="1"/>
  <c r="A16183" i="1"/>
  <c r="A16182" i="1"/>
  <c r="A16181" i="1"/>
  <c r="A16180" i="1"/>
  <c r="A16179" i="1"/>
  <c r="A16178" i="1"/>
  <c r="A16177" i="1"/>
  <c r="A16176" i="1"/>
  <c r="A16175" i="1"/>
  <c r="A16174" i="1"/>
  <c r="A16173" i="1"/>
  <c r="A16172" i="1"/>
  <c r="A16171" i="1"/>
  <c r="A16170" i="1"/>
  <c r="A16169" i="1"/>
  <c r="A16168" i="1"/>
  <c r="A16167" i="1"/>
  <c r="A16166" i="1"/>
  <c r="A16165" i="1"/>
  <c r="A16164" i="1"/>
  <c r="A16163" i="1"/>
  <c r="A16162" i="1"/>
  <c r="A16161" i="1"/>
  <c r="A16160" i="1"/>
  <c r="A16159" i="1"/>
  <c r="A16158" i="1"/>
  <c r="A16157" i="1"/>
  <c r="A16156" i="1"/>
  <c r="A16155" i="1"/>
  <c r="A16154" i="1"/>
  <c r="A16153" i="1"/>
  <c r="A16152" i="1"/>
  <c r="A16151" i="1"/>
  <c r="A16150" i="1"/>
  <c r="A16149" i="1"/>
  <c r="A16148" i="1"/>
  <c r="A16147" i="1"/>
  <c r="A16146" i="1"/>
  <c r="A16145" i="1"/>
  <c r="A16144" i="1"/>
  <c r="A16143" i="1"/>
  <c r="A16142" i="1"/>
  <c r="A16141" i="1"/>
  <c r="A16140" i="1"/>
  <c r="A16139" i="1"/>
  <c r="A16138" i="1"/>
  <c r="A16137" i="1"/>
  <c r="A16136" i="1"/>
  <c r="A16135" i="1"/>
  <c r="A16134" i="1"/>
  <c r="A16133" i="1"/>
  <c r="A16132" i="1"/>
  <c r="A16131" i="1"/>
  <c r="A16130" i="1"/>
  <c r="A16129" i="1"/>
  <c r="A16128" i="1"/>
  <c r="A16127" i="1"/>
  <c r="A16126" i="1"/>
  <c r="A16125" i="1"/>
  <c r="A16124" i="1"/>
  <c r="A16123" i="1"/>
  <c r="A16122" i="1"/>
  <c r="A16121" i="1"/>
  <c r="A16120" i="1"/>
  <c r="A16119" i="1"/>
  <c r="A16118" i="1"/>
  <c r="A16117" i="1"/>
  <c r="A16116" i="1"/>
  <c r="A16115" i="1"/>
  <c r="A16114" i="1"/>
  <c r="A16113" i="1"/>
  <c r="A16112" i="1"/>
  <c r="A16111" i="1"/>
  <c r="A16110" i="1"/>
  <c r="A16109" i="1"/>
  <c r="A16108" i="1"/>
  <c r="A16107" i="1"/>
  <c r="A16106" i="1"/>
  <c r="A16105" i="1"/>
  <c r="A16104" i="1"/>
  <c r="A16103" i="1"/>
  <c r="A16102" i="1"/>
  <c r="A16101" i="1"/>
  <c r="A16100" i="1"/>
  <c r="A16099" i="1"/>
  <c r="A16098" i="1"/>
  <c r="A16097" i="1"/>
  <c r="A16096" i="1"/>
  <c r="A16095" i="1"/>
  <c r="A16094" i="1"/>
  <c r="A16093" i="1"/>
  <c r="A16092" i="1"/>
  <c r="A16091" i="1"/>
  <c r="A16090" i="1"/>
  <c r="A16089" i="1"/>
  <c r="A16088" i="1"/>
  <c r="A16087" i="1"/>
  <c r="A16086" i="1"/>
  <c r="A16085" i="1"/>
  <c r="A16084" i="1"/>
  <c r="A16083" i="1"/>
  <c r="A16082" i="1"/>
  <c r="A16081" i="1"/>
  <c r="A16080" i="1"/>
  <c r="A16079" i="1"/>
  <c r="A16078" i="1"/>
  <c r="A16077" i="1"/>
  <c r="A16076" i="1"/>
  <c r="A16075" i="1"/>
  <c r="A16074" i="1"/>
  <c r="A16073" i="1"/>
  <c r="A16072" i="1"/>
  <c r="A16071" i="1"/>
  <c r="A16070" i="1"/>
  <c r="A16069" i="1"/>
  <c r="A16068" i="1"/>
  <c r="A16067" i="1"/>
  <c r="A16066" i="1"/>
  <c r="A16065" i="1"/>
  <c r="A16064" i="1"/>
  <c r="A16063" i="1"/>
  <c r="A16062" i="1"/>
  <c r="A16061" i="1"/>
  <c r="A16060" i="1"/>
  <c r="A16059" i="1"/>
  <c r="A16058" i="1"/>
  <c r="A16057" i="1"/>
  <c r="A16056" i="1"/>
  <c r="A16055" i="1"/>
  <c r="A16054" i="1"/>
  <c r="A16053" i="1"/>
  <c r="A16052" i="1"/>
  <c r="A16051" i="1"/>
  <c r="A16050" i="1"/>
  <c r="A16049" i="1"/>
  <c r="A16048" i="1"/>
  <c r="A16047" i="1"/>
  <c r="A16046" i="1"/>
  <c r="A16045" i="1"/>
  <c r="A16044" i="1"/>
  <c r="A16043" i="1"/>
  <c r="A16042" i="1"/>
  <c r="A16041" i="1"/>
  <c r="A16040" i="1"/>
  <c r="A16039" i="1"/>
  <c r="A16038" i="1"/>
  <c r="A16037" i="1"/>
  <c r="A16036" i="1"/>
  <c r="A16035" i="1"/>
  <c r="A16034" i="1"/>
  <c r="A16033" i="1"/>
  <c r="A16032" i="1"/>
  <c r="A16031" i="1"/>
  <c r="A16030" i="1"/>
  <c r="A16029" i="1"/>
  <c r="A16028" i="1"/>
  <c r="A16027" i="1"/>
  <c r="A16026" i="1"/>
  <c r="A16025" i="1"/>
  <c r="A16024" i="1"/>
  <c r="A16023" i="1"/>
  <c r="A16022" i="1"/>
  <c r="A16021" i="1"/>
  <c r="A16020" i="1"/>
  <c r="A16019" i="1"/>
  <c r="A16018" i="1"/>
  <c r="A16017" i="1"/>
  <c r="A16016" i="1"/>
  <c r="A16015" i="1"/>
  <c r="A16014" i="1"/>
  <c r="A16013" i="1"/>
  <c r="A16012" i="1"/>
  <c r="A16011" i="1"/>
  <c r="A16010" i="1"/>
  <c r="A16009" i="1"/>
  <c r="A16008" i="1"/>
  <c r="A16007" i="1"/>
  <c r="A16006" i="1"/>
  <c r="A16005" i="1"/>
  <c r="A16004" i="1"/>
  <c r="A16003" i="1"/>
  <c r="A16002" i="1"/>
  <c r="A16001" i="1"/>
  <c r="A16000" i="1"/>
  <c r="A15999" i="1"/>
  <c r="A15998" i="1"/>
  <c r="A15997" i="1"/>
  <c r="A15996" i="1"/>
  <c r="A15995" i="1"/>
  <c r="A15994" i="1"/>
  <c r="A15993" i="1"/>
  <c r="A15992" i="1"/>
  <c r="A15991" i="1"/>
  <c r="A15990" i="1"/>
  <c r="A15989" i="1"/>
  <c r="A15988" i="1"/>
  <c r="A15987" i="1"/>
  <c r="A15986" i="1"/>
  <c r="A15985" i="1"/>
  <c r="A15984" i="1"/>
  <c r="A15983" i="1"/>
  <c r="A15982" i="1"/>
  <c r="A15981" i="1"/>
  <c r="A15980" i="1"/>
  <c r="A15979" i="1"/>
  <c r="A15978" i="1"/>
  <c r="A15977" i="1"/>
  <c r="A15976" i="1"/>
  <c r="A15975" i="1"/>
  <c r="A15974" i="1"/>
  <c r="A15973" i="1"/>
  <c r="A15972" i="1"/>
  <c r="A15971" i="1"/>
  <c r="A15970" i="1"/>
  <c r="A15969" i="1"/>
  <c r="A15968" i="1"/>
  <c r="A15967" i="1"/>
  <c r="A15966" i="1"/>
  <c r="A15965" i="1"/>
  <c r="A15964" i="1"/>
  <c r="A15963" i="1"/>
  <c r="A15962" i="1"/>
  <c r="A15961" i="1"/>
  <c r="A15960" i="1"/>
  <c r="A15959" i="1"/>
  <c r="A15958" i="1"/>
  <c r="A15957" i="1"/>
  <c r="A15956" i="1"/>
  <c r="A15955" i="1"/>
  <c r="A15954" i="1"/>
  <c r="A15953" i="1"/>
  <c r="A15952" i="1"/>
  <c r="A15951" i="1"/>
  <c r="A15950" i="1"/>
  <c r="A15949" i="1"/>
  <c r="A15948" i="1"/>
  <c r="A15947" i="1"/>
  <c r="A15946" i="1"/>
  <c r="A15945" i="1"/>
  <c r="A15944" i="1"/>
  <c r="A15943" i="1"/>
  <c r="A15942" i="1"/>
  <c r="A15941" i="1"/>
  <c r="A15940" i="1"/>
  <c r="A15939" i="1"/>
  <c r="A15938" i="1"/>
  <c r="A15937" i="1"/>
  <c r="A15936" i="1"/>
  <c r="A15935" i="1"/>
  <c r="A15934" i="1"/>
  <c r="A15933" i="1"/>
  <c r="A15932" i="1"/>
  <c r="A15931" i="1"/>
  <c r="A15930" i="1"/>
  <c r="A15929" i="1"/>
  <c r="A15928" i="1"/>
  <c r="A15927" i="1"/>
  <c r="A15926" i="1"/>
  <c r="A15925" i="1"/>
  <c r="A15924" i="1"/>
  <c r="A15923" i="1"/>
  <c r="A15922" i="1"/>
  <c r="A15921" i="1"/>
  <c r="A15920" i="1"/>
  <c r="A15919" i="1"/>
  <c r="A15918" i="1"/>
  <c r="A15917" i="1"/>
  <c r="A15916" i="1"/>
  <c r="A15915" i="1"/>
  <c r="A15914" i="1"/>
  <c r="A15913" i="1"/>
  <c r="A15912" i="1"/>
  <c r="A15911" i="1"/>
  <c r="A15910" i="1"/>
  <c r="A15909" i="1"/>
  <c r="A15908" i="1"/>
  <c r="A15907" i="1"/>
  <c r="A15906" i="1"/>
  <c r="A15905" i="1"/>
  <c r="A15904" i="1"/>
  <c r="A15903" i="1"/>
  <c r="A15902" i="1"/>
  <c r="A15901" i="1"/>
  <c r="A15900" i="1"/>
  <c r="A15899" i="1"/>
  <c r="A15898" i="1"/>
  <c r="A15897" i="1"/>
  <c r="A15896" i="1"/>
  <c r="A15895" i="1"/>
  <c r="A15894" i="1"/>
  <c r="A15893" i="1"/>
  <c r="A15892" i="1"/>
  <c r="A15891" i="1"/>
  <c r="A15890" i="1"/>
  <c r="A15889" i="1"/>
  <c r="A15888" i="1"/>
  <c r="A15887" i="1"/>
  <c r="A15886" i="1"/>
  <c r="A15885" i="1"/>
  <c r="A15884" i="1"/>
  <c r="A15883" i="1"/>
  <c r="A15882" i="1"/>
  <c r="A15881" i="1"/>
  <c r="A15880" i="1"/>
  <c r="A15879" i="1"/>
  <c r="A15878" i="1"/>
  <c r="A15877" i="1"/>
  <c r="A15876" i="1"/>
  <c r="A15875" i="1"/>
  <c r="A15874" i="1"/>
  <c r="A15873" i="1"/>
  <c r="A15872" i="1"/>
  <c r="A15871" i="1"/>
  <c r="A15870" i="1"/>
  <c r="A15869" i="1"/>
  <c r="A15868" i="1"/>
  <c r="A15867" i="1"/>
  <c r="A15866" i="1"/>
  <c r="A15865" i="1"/>
  <c r="A15864" i="1"/>
  <c r="A15863" i="1"/>
  <c r="A15862" i="1"/>
  <c r="A15861" i="1"/>
  <c r="A15860" i="1"/>
  <c r="A15859" i="1"/>
  <c r="A15858" i="1"/>
  <c r="A15857" i="1"/>
  <c r="A15856" i="1"/>
  <c r="A15855" i="1"/>
  <c r="A15854" i="1"/>
  <c r="A15853" i="1"/>
  <c r="A15852" i="1"/>
  <c r="A15851" i="1"/>
  <c r="A15850" i="1"/>
  <c r="A15849" i="1"/>
  <c r="A15848" i="1"/>
  <c r="A15847" i="1"/>
  <c r="A15846" i="1"/>
  <c r="A15845" i="1"/>
  <c r="A15844" i="1"/>
  <c r="A15843" i="1"/>
  <c r="A15842" i="1"/>
  <c r="A15841" i="1"/>
  <c r="A15840" i="1"/>
  <c r="A15839" i="1"/>
  <c r="A15838" i="1"/>
  <c r="A15837" i="1"/>
  <c r="A15836" i="1"/>
  <c r="A15835" i="1"/>
  <c r="A15834" i="1"/>
  <c r="A15833" i="1"/>
  <c r="A15832" i="1"/>
  <c r="A15831" i="1"/>
  <c r="A15830" i="1"/>
  <c r="A15829" i="1"/>
  <c r="A15828" i="1"/>
  <c r="A15827" i="1"/>
  <c r="A15826" i="1"/>
  <c r="A15825" i="1"/>
  <c r="A15824" i="1"/>
  <c r="A15823" i="1"/>
  <c r="A15822" i="1"/>
  <c r="A15821" i="1"/>
  <c r="A15820" i="1"/>
  <c r="A15819" i="1"/>
  <c r="A15818" i="1"/>
  <c r="A15817" i="1"/>
  <c r="A15816" i="1"/>
  <c r="A15815" i="1"/>
  <c r="A15814" i="1"/>
  <c r="A15813" i="1"/>
  <c r="A15812" i="1"/>
  <c r="A15811" i="1"/>
  <c r="A15810" i="1"/>
  <c r="A15809" i="1"/>
  <c r="A15808" i="1"/>
  <c r="A15807" i="1"/>
  <c r="A15806" i="1"/>
  <c r="A15805" i="1"/>
  <c r="A15804" i="1"/>
  <c r="A15803" i="1"/>
  <c r="A15802" i="1"/>
  <c r="A15801" i="1"/>
  <c r="A15800" i="1"/>
  <c r="A15799" i="1"/>
  <c r="A15798" i="1"/>
  <c r="A15797" i="1"/>
  <c r="A15796" i="1"/>
  <c r="A15795" i="1"/>
  <c r="A15794" i="1"/>
  <c r="A15793" i="1"/>
  <c r="A15792" i="1"/>
  <c r="A15791" i="1"/>
  <c r="A15790" i="1"/>
  <c r="A15789" i="1"/>
  <c r="A15788" i="1"/>
  <c r="A15787" i="1"/>
  <c r="A15786" i="1"/>
  <c r="A15785" i="1"/>
  <c r="A15784" i="1"/>
  <c r="A15783" i="1"/>
  <c r="A15782" i="1"/>
  <c r="A15781" i="1"/>
  <c r="A15780" i="1"/>
  <c r="A15779" i="1"/>
  <c r="A15778" i="1"/>
  <c r="A15777" i="1"/>
  <c r="A15776" i="1"/>
  <c r="A15775" i="1"/>
  <c r="A15774" i="1"/>
  <c r="A15773" i="1"/>
  <c r="A15772" i="1"/>
  <c r="A15771" i="1"/>
  <c r="A15770" i="1"/>
  <c r="A15769" i="1"/>
  <c r="A15768" i="1"/>
  <c r="A15767" i="1"/>
  <c r="A15766" i="1"/>
  <c r="A15765" i="1"/>
  <c r="A15764" i="1"/>
  <c r="A15763" i="1"/>
  <c r="A15762" i="1"/>
  <c r="A15761" i="1"/>
  <c r="A15760" i="1"/>
  <c r="A15759" i="1"/>
  <c r="A15758" i="1"/>
  <c r="A15757" i="1"/>
  <c r="A15756" i="1"/>
  <c r="A15755" i="1"/>
  <c r="A15754" i="1"/>
  <c r="A15753" i="1"/>
  <c r="A15752" i="1"/>
  <c r="A15751" i="1"/>
  <c r="A15750" i="1"/>
  <c r="A15749" i="1"/>
  <c r="A15748" i="1"/>
  <c r="A15747" i="1"/>
  <c r="A15746" i="1"/>
  <c r="A15745" i="1"/>
  <c r="A15744" i="1"/>
  <c r="A15743" i="1"/>
  <c r="A15742" i="1"/>
  <c r="A15741" i="1"/>
  <c r="A15740" i="1"/>
  <c r="A15739" i="1"/>
  <c r="A15738" i="1"/>
  <c r="A15737" i="1"/>
  <c r="A15736" i="1"/>
  <c r="A15735" i="1"/>
  <c r="A15734" i="1"/>
  <c r="A15733" i="1"/>
  <c r="A15732" i="1"/>
  <c r="A15731" i="1"/>
  <c r="A15730" i="1"/>
  <c r="A15729" i="1"/>
  <c r="A15728" i="1"/>
  <c r="A15727" i="1"/>
  <c r="A15726" i="1"/>
  <c r="A15725" i="1"/>
  <c r="A15724" i="1"/>
  <c r="A15723" i="1"/>
  <c r="A15722" i="1"/>
  <c r="A15721" i="1"/>
  <c r="A15720" i="1"/>
  <c r="A15719" i="1"/>
  <c r="A15718" i="1"/>
  <c r="A15717" i="1"/>
  <c r="A15716" i="1"/>
  <c r="A15715" i="1"/>
  <c r="A15714" i="1"/>
  <c r="A15713" i="1"/>
  <c r="A15712" i="1"/>
  <c r="A15711" i="1"/>
  <c r="A15710" i="1"/>
  <c r="A15709" i="1"/>
  <c r="A15708" i="1"/>
  <c r="A15707" i="1"/>
  <c r="A15706" i="1"/>
  <c r="A15705" i="1"/>
  <c r="A15704" i="1"/>
  <c r="A15703" i="1"/>
  <c r="A15702" i="1"/>
  <c r="A15701" i="1"/>
  <c r="A15700" i="1"/>
  <c r="A15699" i="1"/>
  <c r="A15698" i="1"/>
  <c r="A15697" i="1"/>
  <c r="A15696" i="1"/>
  <c r="A15695" i="1"/>
  <c r="A15694" i="1"/>
  <c r="A15693" i="1"/>
  <c r="A15692" i="1"/>
  <c r="A15691" i="1"/>
  <c r="A15690" i="1"/>
  <c r="A15689" i="1"/>
  <c r="A15688" i="1"/>
  <c r="A15687" i="1"/>
  <c r="A15686" i="1"/>
  <c r="A15685" i="1"/>
  <c r="A15684" i="1"/>
  <c r="A15683" i="1"/>
  <c r="A15682" i="1"/>
  <c r="A15681" i="1"/>
  <c r="A15680" i="1"/>
  <c r="A15679" i="1"/>
  <c r="A15678" i="1"/>
  <c r="A15677" i="1"/>
  <c r="A15676" i="1"/>
  <c r="A15675" i="1"/>
  <c r="A15674" i="1"/>
  <c r="A15673" i="1"/>
  <c r="A15672" i="1"/>
  <c r="A15671" i="1"/>
  <c r="A15670" i="1"/>
  <c r="A15669" i="1"/>
  <c r="A15668" i="1"/>
  <c r="A15667" i="1"/>
  <c r="A15666" i="1"/>
  <c r="A15665" i="1"/>
  <c r="A15664" i="1"/>
  <c r="A15663" i="1"/>
  <c r="A15662" i="1"/>
  <c r="A15661" i="1"/>
  <c r="A15660" i="1"/>
  <c r="A15659" i="1"/>
  <c r="A15658" i="1"/>
  <c r="A15657" i="1"/>
  <c r="A15656" i="1"/>
  <c r="A15655" i="1"/>
  <c r="A15654" i="1"/>
  <c r="A15653" i="1"/>
  <c r="A15652" i="1"/>
  <c r="A15651" i="1"/>
  <c r="A15650" i="1"/>
  <c r="A15649" i="1"/>
  <c r="A15648" i="1"/>
  <c r="A15647" i="1"/>
  <c r="A15646" i="1"/>
  <c r="A15645" i="1"/>
  <c r="A15644" i="1"/>
  <c r="A15643" i="1"/>
  <c r="A15642" i="1"/>
  <c r="A15641" i="1"/>
  <c r="A15640" i="1"/>
  <c r="A15639" i="1"/>
  <c r="A15638" i="1"/>
  <c r="A15637" i="1"/>
  <c r="A15636" i="1"/>
  <c r="A15635" i="1"/>
  <c r="A15634" i="1"/>
  <c r="A15633" i="1"/>
  <c r="A15632" i="1"/>
  <c r="A15631" i="1"/>
  <c r="A15630" i="1"/>
  <c r="A15629" i="1"/>
  <c r="A15628" i="1"/>
  <c r="A15627" i="1"/>
  <c r="A15626" i="1"/>
  <c r="A15625" i="1"/>
  <c r="A15624" i="1"/>
  <c r="A15623" i="1"/>
  <c r="A15622" i="1"/>
  <c r="A15621" i="1"/>
  <c r="A15620" i="1"/>
  <c r="A15619" i="1"/>
  <c r="A15618" i="1"/>
  <c r="A15617" i="1"/>
  <c r="A15616" i="1"/>
  <c r="A15615" i="1"/>
  <c r="A15614" i="1"/>
  <c r="A15613" i="1"/>
  <c r="A15612" i="1"/>
  <c r="A15611" i="1"/>
  <c r="A15610" i="1"/>
  <c r="A15609" i="1"/>
  <c r="A15608" i="1"/>
  <c r="A15607" i="1"/>
  <c r="A15606" i="1"/>
  <c r="A15605" i="1"/>
  <c r="A15604" i="1"/>
  <c r="A15603" i="1"/>
  <c r="A15602" i="1"/>
  <c r="A15601" i="1"/>
  <c r="A15600" i="1"/>
  <c r="A15599" i="1"/>
  <c r="A15598" i="1"/>
  <c r="A15597" i="1"/>
  <c r="A15596" i="1"/>
  <c r="A15595" i="1"/>
  <c r="A15594" i="1"/>
  <c r="A15593" i="1"/>
  <c r="A15592" i="1"/>
  <c r="A15591" i="1"/>
  <c r="A15590" i="1"/>
  <c r="A15589" i="1"/>
  <c r="A15588" i="1"/>
  <c r="A15587" i="1"/>
  <c r="A15586" i="1"/>
  <c r="A15585" i="1"/>
  <c r="A15584" i="1"/>
  <c r="A15583" i="1"/>
  <c r="A15582" i="1"/>
  <c r="A15581" i="1"/>
  <c r="A15580" i="1"/>
  <c r="A15579" i="1"/>
  <c r="A15578" i="1"/>
  <c r="A15577" i="1"/>
  <c r="A15576" i="1"/>
  <c r="A15575" i="1"/>
  <c r="A15574" i="1"/>
  <c r="A15573" i="1"/>
  <c r="A15572" i="1"/>
  <c r="A15571" i="1"/>
  <c r="A15570" i="1"/>
  <c r="A15569" i="1"/>
  <c r="A15568" i="1"/>
  <c r="A15567" i="1"/>
  <c r="A15566" i="1"/>
  <c r="A15565" i="1"/>
  <c r="A15564" i="1"/>
  <c r="A15563" i="1"/>
  <c r="A15562" i="1"/>
  <c r="A15561" i="1"/>
  <c r="A15560" i="1"/>
  <c r="A15559" i="1"/>
  <c r="A15558" i="1"/>
  <c r="A15557" i="1"/>
  <c r="A15556" i="1"/>
  <c r="A15555" i="1"/>
  <c r="A15554" i="1"/>
  <c r="A15553" i="1"/>
  <c r="A15552" i="1"/>
  <c r="A15551" i="1"/>
  <c r="A15550" i="1"/>
  <c r="A15549" i="1"/>
  <c r="A15548" i="1"/>
  <c r="A15547" i="1"/>
  <c r="A15546" i="1"/>
  <c r="A15545" i="1"/>
  <c r="A15544" i="1"/>
  <c r="A15543" i="1"/>
  <c r="A15542" i="1"/>
  <c r="A15541" i="1"/>
  <c r="A15540" i="1"/>
  <c r="A15539" i="1"/>
  <c r="A15538" i="1"/>
  <c r="A15537" i="1"/>
  <c r="A15536" i="1"/>
  <c r="A15535" i="1"/>
  <c r="A15534" i="1"/>
  <c r="A15533" i="1"/>
  <c r="A15532" i="1"/>
  <c r="A15531" i="1"/>
  <c r="A15530" i="1"/>
  <c r="A15529" i="1"/>
  <c r="A15528" i="1"/>
  <c r="A15527" i="1"/>
  <c r="A15526" i="1"/>
  <c r="A15525" i="1"/>
  <c r="A15524" i="1"/>
  <c r="A15523" i="1"/>
  <c r="A15522" i="1"/>
  <c r="A15521" i="1"/>
  <c r="A15520" i="1"/>
  <c r="A15519" i="1"/>
  <c r="A15518" i="1"/>
  <c r="A15517" i="1"/>
  <c r="A15516" i="1"/>
  <c r="A15515" i="1"/>
  <c r="A15514" i="1"/>
  <c r="A15513" i="1"/>
  <c r="A15512" i="1"/>
  <c r="A15511" i="1"/>
  <c r="A15510" i="1"/>
  <c r="A15509" i="1"/>
  <c r="A15508" i="1"/>
  <c r="A15507" i="1"/>
  <c r="A15506" i="1"/>
  <c r="A15505" i="1"/>
  <c r="A15504" i="1"/>
  <c r="A15503" i="1"/>
  <c r="A15502" i="1"/>
  <c r="A15501" i="1"/>
  <c r="A15500" i="1"/>
  <c r="A15499" i="1"/>
  <c r="A15498" i="1"/>
  <c r="A15497" i="1"/>
  <c r="A15496" i="1"/>
  <c r="A15495" i="1"/>
  <c r="A15494" i="1"/>
  <c r="A15493" i="1"/>
  <c r="A15492" i="1"/>
  <c r="A15491" i="1"/>
  <c r="A15490" i="1"/>
  <c r="A15489" i="1"/>
  <c r="A15488" i="1"/>
  <c r="A15487" i="1"/>
  <c r="A15486" i="1"/>
  <c r="A15485" i="1"/>
  <c r="A15484" i="1"/>
  <c r="A15483" i="1"/>
  <c r="A15482" i="1"/>
  <c r="A15481" i="1"/>
  <c r="A15480" i="1"/>
  <c r="A15479" i="1"/>
  <c r="A15478" i="1"/>
  <c r="A15477" i="1"/>
  <c r="A15476" i="1"/>
  <c r="A15475" i="1"/>
  <c r="A15474" i="1"/>
  <c r="A15473" i="1"/>
  <c r="A15472" i="1"/>
  <c r="A15471" i="1"/>
  <c r="A15470" i="1"/>
  <c r="A15469" i="1"/>
  <c r="A15468" i="1"/>
  <c r="A15467" i="1"/>
  <c r="A15466" i="1"/>
  <c r="A15465" i="1"/>
  <c r="A15464" i="1"/>
  <c r="A15463" i="1"/>
  <c r="A15462" i="1"/>
  <c r="A15461" i="1"/>
  <c r="A15460" i="1"/>
  <c r="A15459" i="1"/>
  <c r="A15458" i="1"/>
  <c r="A15457" i="1"/>
  <c r="A15456" i="1"/>
  <c r="A15455" i="1"/>
  <c r="A15454" i="1"/>
  <c r="A15453" i="1"/>
  <c r="A15452" i="1"/>
  <c r="A15451" i="1"/>
  <c r="A15450" i="1"/>
  <c r="A15449" i="1"/>
  <c r="A15448" i="1"/>
  <c r="A15447" i="1"/>
  <c r="A15446" i="1"/>
  <c r="A15445" i="1"/>
  <c r="A15444" i="1"/>
  <c r="A15443" i="1"/>
  <c r="A15442" i="1"/>
  <c r="A15441" i="1"/>
  <c r="A15440" i="1"/>
  <c r="A15439" i="1"/>
  <c r="A15438" i="1"/>
  <c r="A15437" i="1"/>
  <c r="A15436" i="1"/>
  <c r="A15435" i="1"/>
  <c r="A15434" i="1"/>
  <c r="A15433" i="1"/>
  <c r="A15432" i="1"/>
  <c r="A15431" i="1"/>
  <c r="A15430" i="1"/>
  <c r="A15429" i="1"/>
  <c r="A15428" i="1"/>
  <c r="A15427" i="1"/>
  <c r="A15426" i="1"/>
  <c r="A15425" i="1"/>
  <c r="A15424" i="1"/>
  <c r="A15423" i="1"/>
  <c r="A15422" i="1"/>
  <c r="A15421" i="1"/>
  <c r="A15420" i="1"/>
  <c r="A15419" i="1"/>
  <c r="A15418" i="1"/>
  <c r="A15417" i="1"/>
  <c r="A15416" i="1"/>
  <c r="A15415" i="1"/>
  <c r="A15414" i="1"/>
  <c r="A15413" i="1"/>
  <c r="A15412" i="1"/>
  <c r="A15411" i="1"/>
  <c r="A15410" i="1"/>
  <c r="A15409" i="1"/>
  <c r="A15408" i="1"/>
  <c r="A15407" i="1"/>
  <c r="A15406" i="1"/>
  <c r="A15405" i="1"/>
  <c r="A15404" i="1"/>
  <c r="A15403" i="1"/>
  <c r="A15402" i="1"/>
  <c r="A15401" i="1"/>
  <c r="A15400" i="1"/>
  <c r="A15399" i="1"/>
  <c r="A15398" i="1"/>
  <c r="A15397" i="1"/>
  <c r="A15396" i="1"/>
  <c r="A15395" i="1"/>
  <c r="A15394" i="1"/>
  <c r="A15393" i="1"/>
  <c r="A15392" i="1"/>
  <c r="A15391" i="1"/>
  <c r="A15390" i="1"/>
  <c r="A15389" i="1"/>
  <c r="A15388" i="1"/>
  <c r="A15387" i="1"/>
  <c r="A15386" i="1"/>
  <c r="A15385" i="1"/>
  <c r="A15384" i="1"/>
  <c r="A15383" i="1"/>
  <c r="A15382" i="1"/>
  <c r="A15381" i="1"/>
  <c r="A15380" i="1"/>
  <c r="A15379" i="1"/>
  <c r="A15378" i="1"/>
  <c r="A15377" i="1"/>
  <c r="A15376" i="1"/>
  <c r="A15375" i="1"/>
  <c r="A15374" i="1"/>
  <c r="A15373" i="1"/>
  <c r="A15372" i="1"/>
  <c r="A15371" i="1"/>
  <c r="A15370" i="1"/>
  <c r="A15369" i="1"/>
  <c r="A15368" i="1"/>
  <c r="A15367" i="1"/>
  <c r="A15366" i="1"/>
  <c r="A15365" i="1"/>
  <c r="A15364" i="1"/>
  <c r="A15363" i="1"/>
  <c r="A15362" i="1"/>
  <c r="A15361" i="1"/>
  <c r="A15360" i="1"/>
  <c r="A15359" i="1"/>
  <c r="A15358" i="1"/>
  <c r="A15357" i="1"/>
  <c r="A15356" i="1"/>
  <c r="A15355" i="1"/>
  <c r="A15354" i="1"/>
  <c r="A15353" i="1"/>
  <c r="A15352" i="1"/>
  <c r="A15351" i="1"/>
  <c r="A15350" i="1"/>
  <c r="A15349" i="1"/>
  <c r="A15348" i="1"/>
  <c r="A15347" i="1"/>
  <c r="A15346" i="1"/>
  <c r="A15345" i="1"/>
  <c r="A15344" i="1"/>
  <c r="A15343" i="1"/>
  <c r="A15342" i="1"/>
  <c r="A15341" i="1"/>
  <c r="A15340" i="1"/>
  <c r="A15339" i="1"/>
  <c r="A15338" i="1"/>
  <c r="A15337" i="1"/>
  <c r="A15336" i="1"/>
  <c r="A15335" i="1"/>
  <c r="A15334" i="1"/>
  <c r="A15333" i="1"/>
  <c r="A15332" i="1"/>
  <c r="A15331" i="1"/>
  <c r="A15330" i="1"/>
  <c r="A15329" i="1"/>
  <c r="A15328" i="1"/>
  <c r="A15327" i="1"/>
  <c r="A15326" i="1"/>
  <c r="A15325" i="1"/>
  <c r="A15324" i="1"/>
  <c r="A15323" i="1"/>
  <c r="A15322" i="1"/>
  <c r="A15321" i="1"/>
  <c r="A15320" i="1"/>
  <c r="A15319" i="1"/>
  <c r="A15318" i="1"/>
  <c r="A15317" i="1"/>
  <c r="A15316" i="1"/>
  <c r="A15315" i="1"/>
  <c r="A15314" i="1"/>
  <c r="A15313" i="1"/>
  <c r="A15312" i="1"/>
  <c r="A15311" i="1"/>
  <c r="A15310" i="1"/>
  <c r="A15309" i="1"/>
  <c r="A15308" i="1"/>
  <c r="A15307" i="1"/>
  <c r="A15306" i="1"/>
  <c r="A15305" i="1"/>
  <c r="A15304" i="1"/>
  <c r="A15303" i="1"/>
  <c r="A15302" i="1"/>
  <c r="A15301" i="1"/>
  <c r="A15300" i="1"/>
  <c r="A15299" i="1"/>
  <c r="A15298" i="1"/>
  <c r="A15297" i="1"/>
  <c r="A15296" i="1"/>
  <c r="A15295" i="1"/>
  <c r="A15294" i="1"/>
  <c r="A15293" i="1"/>
  <c r="A15292" i="1"/>
  <c r="A15291" i="1"/>
  <c r="A15290" i="1"/>
  <c r="A15289" i="1"/>
  <c r="A15288" i="1"/>
  <c r="A15287" i="1"/>
  <c r="A15286" i="1"/>
  <c r="A15285" i="1"/>
  <c r="A15284" i="1"/>
  <c r="A15283" i="1"/>
  <c r="A15282" i="1"/>
  <c r="A15281" i="1"/>
  <c r="A15280" i="1"/>
  <c r="A15279" i="1"/>
  <c r="A15278" i="1"/>
  <c r="A15277" i="1"/>
  <c r="A15276" i="1"/>
  <c r="A15275" i="1"/>
  <c r="A15274" i="1"/>
  <c r="A15273" i="1"/>
  <c r="A15272" i="1"/>
  <c r="A15271" i="1"/>
  <c r="A15270" i="1"/>
  <c r="A15269" i="1"/>
  <c r="A15268" i="1"/>
  <c r="A15267" i="1"/>
  <c r="A15266" i="1"/>
  <c r="A15265" i="1"/>
  <c r="A15264" i="1"/>
  <c r="A15263" i="1"/>
  <c r="A15262" i="1"/>
  <c r="A15261" i="1"/>
  <c r="A15260" i="1"/>
  <c r="A15259" i="1"/>
  <c r="A15258" i="1"/>
  <c r="A15257" i="1"/>
  <c r="A15256" i="1"/>
  <c r="A15255" i="1"/>
  <c r="A15254" i="1"/>
  <c r="A15253" i="1"/>
  <c r="A15252" i="1"/>
  <c r="A15251" i="1"/>
  <c r="A15250" i="1"/>
  <c r="A15249" i="1"/>
  <c r="A15248" i="1"/>
  <c r="A15247" i="1"/>
  <c r="A15246" i="1"/>
  <c r="A15245" i="1"/>
  <c r="A15244" i="1"/>
  <c r="A15243" i="1"/>
  <c r="A15242" i="1"/>
  <c r="A15241" i="1"/>
  <c r="A15240" i="1"/>
  <c r="A15239" i="1"/>
  <c r="A15238" i="1"/>
  <c r="A15237" i="1"/>
  <c r="A15236" i="1"/>
  <c r="A15235" i="1"/>
  <c r="A15234" i="1"/>
  <c r="A15233" i="1"/>
  <c r="A15232" i="1"/>
  <c r="A15231" i="1"/>
  <c r="A15230" i="1"/>
  <c r="A15229" i="1"/>
  <c r="A15228" i="1"/>
  <c r="A15227" i="1"/>
  <c r="A15226" i="1"/>
  <c r="A15225" i="1"/>
  <c r="A15224" i="1"/>
  <c r="A15223" i="1"/>
  <c r="A15222" i="1"/>
  <c r="A15221" i="1"/>
  <c r="A15220" i="1"/>
  <c r="A15219" i="1"/>
  <c r="A15218" i="1"/>
  <c r="A15217" i="1"/>
  <c r="A15216" i="1"/>
  <c r="A15215" i="1"/>
  <c r="A15214" i="1"/>
  <c r="A15213" i="1"/>
  <c r="A15212" i="1"/>
  <c r="A15211" i="1"/>
  <c r="A15210" i="1"/>
  <c r="A15209" i="1"/>
  <c r="A15208" i="1"/>
  <c r="A15207" i="1"/>
  <c r="A15206" i="1"/>
  <c r="A15205" i="1"/>
  <c r="A15204" i="1"/>
  <c r="A15203" i="1"/>
  <c r="A15202" i="1"/>
  <c r="A15201" i="1"/>
  <c r="A15200" i="1"/>
  <c r="A15199" i="1"/>
  <c r="A15198" i="1"/>
  <c r="A15197" i="1"/>
  <c r="A15196" i="1"/>
  <c r="A15195" i="1"/>
  <c r="A15194" i="1"/>
  <c r="A15193" i="1"/>
  <c r="A15192" i="1"/>
  <c r="A15191" i="1"/>
  <c r="A15190" i="1"/>
  <c r="A15189" i="1"/>
  <c r="A15188" i="1"/>
  <c r="A15187" i="1"/>
  <c r="A15186" i="1"/>
  <c r="A15185" i="1"/>
  <c r="A15184" i="1"/>
  <c r="A15183" i="1"/>
  <c r="A15182" i="1"/>
  <c r="A15181" i="1"/>
  <c r="A15180" i="1"/>
  <c r="A15179" i="1"/>
  <c r="A15178" i="1"/>
  <c r="A15177" i="1"/>
  <c r="A15176" i="1"/>
  <c r="A15175" i="1"/>
  <c r="A15174" i="1"/>
  <c r="A15173" i="1"/>
  <c r="A15172" i="1"/>
  <c r="A15171" i="1"/>
  <c r="A15170" i="1"/>
  <c r="A15169" i="1"/>
  <c r="A15168" i="1"/>
  <c r="A15167" i="1"/>
  <c r="A15166" i="1"/>
  <c r="A15165" i="1"/>
  <c r="A15164" i="1"/>
  <c r="A15163" i="1"/>
  <c r="A15162" i="1"/>
  <c r="A15161" i="1"/>
  <c r="A15160" i="1"/>
  <c r="A15159" i="1"/>
  <c r="A15158" i="1"/>
  <c r="A15157" i="1"/>
  <c r="A15156" i="1"/>
  <c r="A15155" i="1"/>
  <c r="A15154" i="1"/>
  <c r="A15153" i="1"/>
  <c r="A15152" i="1"/>
  <c r="A15151" i="1"/>
  <c r="A15150" i="1"/>
  <c r="A15149" i="1"/>
  <c r="A15148" i="1"/>
  <c r="A15147" i="1"/>
  <c r="A15146" i="1"/>
  <c r="A15145" i="1"/>
  <c r="A15144" i="1"/>
  <c r="A15143" i="1"/>
  <c r="A15142" i="1"/>
  <c r="A15141" i="1"/>
  <c r="A15140" i="1"/>
  <c r="A15139" i="1"/>
  <c r="A15138" i="1"/>
  <c r="A15137" i="1"/>
  <c r="A15136" i="1"/>
  <c r="A15135" i="1"/>
  <c r="A15134" i="1"/>
  <c r="A15133" i="1"/>
  <c r="A15132" i="1"/>
  <c r="A15131" i="1"/>
  <c r="A15130" i="1"/>
  <c r="A15129" i="1"/>
  <c r="A15128" i="1"/>
  <c r="A15127" i="1"/>
  <c r="A15126" i="1"/>
  <c r="A15125" i="1"/>
  <c r="A15124" i="1"/>
  <c r="A15123" i="1"/>
  <c r="A15122" i="1"/>
  <c r="A15121" i="1"/>
  <c r="A15120" i="1"/>
  <c r="A15119" i="1"/>
  <c r="A15118" i="1"/>
  <c r="A15117" i="1"/>
  <c r="A15116" i="1"/>
  <c r="A15115" i="1"/>
  <c r="A15114" i="1"/>
  <c r="A15113" i="1"/>
  <c r="A15112" i="1"/>
  <c r="A15111" i="1"/>
  <c r="A15110" i="1"/>
  <c r="A15109" i="1"/>
  <c r="A15108" i="1"/>
  <c r="A15107" i="1"/>
  <c r="A15106" i="1"/>
  <c r="A15105" i="1"/>
  <c r="A15104" i="1"/>
  <c r="A15103" i="1"/>
  <c r="A15102" i="1"/>
  <c r="A15101" i="1"/>
  <c r="A15100" i="1"/>
  <c r="A15099" i="1"/>
  <c r="A15098" i="1"/>
  <c r="A15097" i="1"/>
  <c r="A15096" i="1"/>
  <c r="A15095" i="1"/>
  <c r="A15094" i="1"/>
  <c r="A15093" i="1"/>
  <c r="A15092" i="1"/>
  <c r="A15091" i="1"/>
  <c r="A15090" i="1"/>
  <c r="A15089" i="1"/>
  <c r="A15088" i="1"/>
  <c r="A15087" i="1"/>
  <c r="A15086" i="1"/>
  <c r="A15085" i="1"/>
  <c r="A15084" i="1"/>
  <c r="A15083" i="1"/>
  <c r="A15082" i="1"/>
  <c r="A15081" i="1"/>
  <c r="A15080" i="1"/>
  <c r="A15079" i="1"/>
  <c r="A15078" i="1"/>
  <c r="A15077" i="1"/>
  <c r="A15076" i="1"/>
  <c r="A15075" i="1"/>
  <c r="A15074" i="1"/>
  <c r="A15073" i="1"/>
  <c r="A15072" i="1"/>
  <c r="A15071" i="1"/>
  <c r="A15070" i="1"/>
  <c r="A15069" i="1"/>
  <c r="A15068" i="1"/>
  <c r="A15067" i="1"/>
  <c r="A15066" i="1"/>
  <c r="A15065" i="1"/>
  <c r="A15064" i="1"/>
  <c r="A15063" i="1"/>
  <c r="A15062" i="1"/>
  <c r="A15061" i="1"/>
  <c r="A15060" i="1"/>
  <c r="A15059" i="1"/>
  <c r="A15058" i="1"/>
  <c r="A15057" i="1"/>
  <c r="A15056" i="1"/>
  <c r="A15055" i="1"/>
  <c r="A15054" i="1"/>
  <c r="A15053" i="1"/>
  <c r="A15052" i="1"/>
  <c r="A15051" i="1"/>
  <c r="A15050" i="1"/>
  <c r="A15049" i="1"/>
  <c r="A15048" i="1"/>
  <c r="A15047" i="1"/>
  <c r="A15046" i="1"/>
  <c r="A15045" i="1"/>
  <c r="A15044" i="1"/>
  <c r="A15043" i="1"/>
  <c r="A15042" i="1"/>
  <c r="A15041" i="1"/>
  <c r="A15040" i="1"/>
  <c r="A15039" i="1"/>
  <c r="A15038" i="1"/>
  <c r="A15037" i="1"/>
  <c r="A15036" i="1"/>
  <c r="A15035" i="1"/>
  <c r="A15034" i="1"/>
  <c r="A15033" i="1"/>
  <c r="A15032" i="1"/>
  <c r="A15031" i="1"/>
  <c r="A15030" i="1"/>
  <c r="A15029" i="1"/>
  <c r="A15028" i="1"/>
  <c r="A15027" i="1"/>
  <c r="A15026" i="1"/>
  <c r="A15025" i="1"/>
  <c r="A15024" i="1"/>
  <c r="A15023" i="1"/>
  <c r="A15022" i="1"/>
  <c r="A15021" i="1"/>
  <c r="A15020" i="1"/>
  <c r="A15019" i="1"/>
  <c r="A15018" i="1"/>
  <c r="A15017" i="1"/>
  <c r="A15016" i="1"/>
  <c r="A15015" i="1"/>
  <c r="A15014" i="1"/>
  <c r="A15013" i="1"/>
  <c r="A15012" i="1"/>
  <c r="A15011" i="1"/>
  <c r="A15010" i="1"/>
  <c r="A15009" i="1"/>
  <c r="A15008" i="1"/>
  <c r="A15007" i="1"/>
  <c r="A15006" i="1"/>
  <c r="A15005" i="1"/>
  <c r="A15004" i="1"/>
  <c r="A15003" i="1"/>
  <c r="A15002" i="1"/>
  <c r="A15001" i="1"/>
  <c r="A15000" i="1"/>
  <c r="A14999" i="1"/>
  <c r="A14998" i="1"/>
  <c r="A14997" i="1"/>
  <c r="A14996" i="1"/>
  <c r="A14995" i="1"/>
  <c r="A14994" i="1"/>
  <c r="A14993" i="1"/>
  <c r="A14992" i="1"/>
  <c r="A14991" i="1"/>
  <c r="A14990" i="1"/>
  <c r="A14989" i="1"/>
  <c r="A14988" i="1"/>
  <c r="A14987" i="1"/>
  <c r="A14986" i="1"/>
  <c r="A14985" i="1"/>
  <c r="A14984" i="1"/>
  <c r="A14983" i="1"/>
  <c r="A14982" i="1"/>
  <c r="A14981" i="1"/>
  <c r="A14980" i="1"/>
  <c r="A14979" i="1"/>
  <c r="A14978" i="1"/>
  <c r="A14977" i="1"/>
  <c r="A14976" i="1"/>
  <c r="A14975" i="1"/>
  <c r="A14974" i="1"/>
  <c r="A14973" i="1"/>
  <c r="A14972" i="1"/>
  <c r="A14971" i="1"/>
  <c r="A14970" i="1"/>
  <c r="A14969" i="1"/>
  <c r="A14968" i="1"/>
  <c r="A14967" i="1"/>
  <c r="A14966" i="1"/>
  <c r="A14965" i="1"/>
  <c r="A14964" i="1"/>
  <c r="A14963" i="1"/>
  <c r="A14962" i="1"/>
  <c r="A14961" i="1"/>
  <c r="A14960" i="1"/>
  <c r="A14959" i="1"/>
  <c r="A14958" i="1"/>
  <c r="A14957" i="1"/>
  <c r="A14956" i="1"/>
  <c r="A14955" i="1"/>
  <c r="A14954" i="1"/>
  <c r="A14953" i="1"/>
  <c r="A14952" i="1"/>
  <c r="A14951" i="1"/>
  <c r="A14950" i="1"/>
  <c r="A14949" i="1"/>
  <c r="A14948" i="1"/>
  <c r="A14947" i="1"/>
  <c r="A14946" i="1"/>
  <c r="A14945" i="1"/>
  <c r="A14944" i="1"/>
  <c r="A14943" i="1"/>
  <c r="A14942" i="1"/>
  <c r="A14941" i="1"/>
  <c r="A14940" i="1"/>
  <c r="A14939" i="1"/>
  <c r="A14938" i="1"/>
  <c r="A14937" i="1"/>
  <c r="A14936" i="1"/>
  <c r="A14935" i="1"/>
  <c r="A14934" i="1"/>
  <c r="A14933" i="1"/>
  <c r="A14932" i="1"/>
  <c r="A14931" i="1"/>
  <c r="A14930" i="1"/>
  <c r="A14929" i="1"/>
  <c r="A14928" i="1"/>
  <c r="A14927" i="1"/>
  <c r="A14926" i="1"/>
  <c r="A14925" i="1"/>
  <c r="A14924" i="1"/>
  <c r="A14923" i="1"/>
  <c r="A14922" i="1"/>
  <c r="A14921" i="1"/>
  <c r="A14920" i="1"/>
  <c r="A14919" i="1"/>
  <c r="A14918" i="1"/>
  <c r="A14917" i="1"/>
  <c r="A14916" i="1"/>
  <c r="A14915" i="1"/>
  <c r="A14914" i="1"/>
  <c r="A14913" i="1"/>
  <c r="A14912" i="1"/>
  <c r="A14911" i="1"/>
  <c r="A14910" i="1"/>
  <c r="A14909" i="1"/>
  <c r="A14908" i="1"/>
  <c r="A14907" i="1"/>
  <c r="A14906" i="1"/>
  <c r="A14905" i="1"/>
  <c r="A14904" i="1"/>
  <c r="A14903" i="1"/>
  <c r="A14902" i="1"/>
  <c r="A14901" i="1"/>
  <c r="A14900" i="1"/>
  <c r="A14899" i="1"/>
  <c r="A14898" i="1"/>
  <c r="A14897" i="1"/>
  <c r="A14896" i="1"/>
  <c r="A14895" i="1"/>
  <c r="A14894" i="1"/>
  <c r="A14893" i="1"/>
  <c r="A14892" i="1"/>
  <c r="A14891" i="1"/>
  <c r="A14890" i="1"/>
  <c r="A14889" i="1"/>
  <c r="A14888" i="1"/>
  <c r="A14887" i="1"/>
  <c r="A14886" i="1"/>
  <c r="A14885" i="1"/>
  <c r="A14884" i="1"/>
  <c r="A14883" i="1"/>
  <c r="A14882" i="1"/>
  <c r="A14881" i="1"/>
  <c r="A14880" i="1"/>
  <c r="A14879" i="1"/>
  <c r="A14878" i="1"/>
  <c r="A14877" i="1"/>
  <c r="A14876" i="1"/>
  <c r="A14875" i="1"/>
  <c r="A14874" i="1"/>
  <c r="A14873" i="1"/>
  <c r="A14872" i="1"/>
  <c r="A14871" i="1"/>
  <c r="A14870" i="1"/>
  <c r="A14869" i="1"/>
  <c r="A14868" i="1"/>
  <c r="A14867" i="1"/>
  <c r="A14866" i="1"/>
  <c r="A14865" i="1"/>
  <c r="A14864" i="1"/>
  <c r="A14863" i="1"/>
  <c r="A14862" i="1"/>
  <c r="A14861" i="1"/>
  <c r="A14860" i="1"/>
  <c r="A14859" i="1"/>
  <c r="A14858" i="1"/>
  <c r="A14857" i="1"/>
  <c r="A14856" i="1"/>
  <c r="A14855" i="1"/>
  <c r="A14854" i="1"/>
  <c r="A14853" i="1"/>
  <c r="A14852" i="1"/>
  <c r="A14851" i="1"/>
  <c r="A14850" i="1"/>
  <c r="A14849" i="1"/>
  <c r="A14848" i="1"/>
  <c r="A14847" i="1"/>
  <c r="A14846" i="1"/>
  <c r="A14845" i="1"/>
  <c r="A14844" i="1"/>
  <c r="A14843" i="1"/>
  <c r="A14842" i="1"/>
  <c r="A14841" i="1"/>
  <c r="A14840" i="1"/>
  <c r="A14839" i="1"/>
  <c r="A14838" i="1"/>
  <c r="A14837" i="1"/>
  <c r="A14836" i="1"/>
  <c r="A14835" i="1"/>
  <c r="A14834" i="1"/>
  <c r="A14833" i="1"/>
  <c r="A14832" i="1"/>
  <c r="A14831" i="1"/>
  <c r="A14830" i="1"/>
  <c r="A14829" i="1"/>
  <c r="A14828" i="1"/>
  <c r="A14827" i="1"/>
  <c r="A14826" i="1"/>
  <c r="A14825" i="1"/>
  <c r="A14824" i="1"/>
  <c r="A14823" i="1"/>
  <c r="A14822" i="1"/>
  <c r="A14821" i="1"/>
  <c r="A14820" i="1"/>
  <c r="A14819" i="1"/>
  <c r="A14818" i="1"/>
  <c r="A14817" i="1"/>
  <c r="A14816" i="1"/>
  <c r="A14815" i="1"/>
  <c r="A14814" i="1"/>
  <c r="A14813" i="1"/>
  <c r="A14812" i="1"/>
  <c r="A14811" i="1"/>
  <c r="A14810" i="1"/>
  <c r="A14809" i="1"/>
  <c r="A14808" i="1"/>
  <c r="A14807" i="1"/>
  <c r="A14806" i="1"/>
  <c r="A14805" i="1"/>
  <c r="A14804" i="1"/>
  <c r="A14803" i="1"/>
  <c r="A14802" i="1"/>
  <c r="A14801" i="1"/>
  <c r="A14800" i="1"/>
  <c r="A14799" i="1"/>
  <c r="A14798" i="1"/>
  <c r="A14797" i="1"/>
  <c r="A14796" i="1"/>
  <c r="A14795" i="1"/>
  <c r="A14794" i="1"/>
  <c r="A14793" i="1"/>
  <c r="A14792" i="1"/>
  <c r="A14791" i="1"/>
  <c r="A14790" i="1"/>
  <c r="A14789" i="1"/>
  <c r="A14788" i="1"/>
  <c r="A14787" i="1"/>
  <c r="A14786" i="1"/>
  <c r="A14785" i="1"/>
  <c r="A14784" i="1"/>
  <c r="A14783" i="1"/>
  <c r="A14782" i="1"/>
  <c r="A14781" i="1"/>
  <c r="A14780" i="1"/>
  <c r="A14779" i="1"/>
  <c r="A14778" i="1"/>
  <c r="A14777" i="1"/>
  <c r="A14776" i="1"/>
  <c r="A14775" i="1"/>
  <c r="A14774" i="1"/>
  <c r="A14773" i="1"/>
  <c r="A14772" i="1"/>
  <c r="A14771" i="1"/>
  <c r="A14770" i="1"/>
  <c r="A14769" i="1"/>
  <c r="A14768" i="1"/>
  <c r="A14767" i="1"/>
  <c r="A14766" i="1"/>
  <c r="A14765" i="1"/>
  <c r="A14764" i="1"/>
  <c r="A14763" i="1"/>
  <c r="A14762" i="1"/>
  <c r="A14761" i="1"/>
  <c r="A14760" i="1"/>
  <c r="A14759" i="1"/>
  <c r="A14758" i="1"/>
  <c r="A14757" i="1"/>
  <c r="A14756" i="1"/>
  <c r="A14755" i="1"/>
  <c r="A14754" i="1"/>
  <c r="A14753" i="1"/>
  <c r="A14752" i="1"/>
  <c r="A14751" i="1"/>
  <c r="A14750" i="1"/>
  <c r="A14749" i="1"/>
  <c r="A14748" i="1"/>
  <c r="A14747" i="1"/>
  <c r="A14746" i="1"/>
  <c r="A14745" i="1"/>
  <c r="A14744" i="1"/>
  <c r="A14743" i="1"/>
  <c r="A14742" i="1"/>
  <c r="A14741" i="1"/>
  <c r="A14740" i="1"/>
  <c r="A14739" i="1"/>
  <c r="A14738" i="1"/>
  <c r="A14737" i="1"/>
  <c r="A14736" i="1"/>
  <c r="A14735" i="1"/>
  <c r="A14734" i="1"/>
  <c r="A14733" i="1"/>
  <c r="A14732" i="1"/>
  <c r="A14731" i="1"/>
  <c r="A14730" i="1"/>
  <c r="A14729" i="1"/>
  <c r="A14728" i="1"/>
  <c r="A14727" i="1"/>
  <c r="A14726" i="1"/>
  <c r="A14725" i="1"/>
  <c r="A14724" i="1"/>
  <c r="A14723" i="1"/>
  <c r="A14722" i="1"/>
  <c r="A14721" i="1"/>
  <c r="A14720" i="1"/>
  <c r="A14719" i="1"/>
  <c r="A14718" i="1"/>
  <c r="A14717" i="1"/>
  <c r="A14716" i="1"/>
  <c r="A14715" i="1"/>
  <c r="A14714" i="1"/>
  <c r="A14713" i="1"/>
  <c r="A14712" i="1"/>
  <c r="A14711" i="1"/>
  <c r="A14710" i="1"/>
  <c r="A14709" i="1"/>
  <c r="A14708" i="1"/>
  <c r="A14707" i="1"/>
  <c r="A14706" i="1"/>
  <c r="A14705" i="1"/>
  <c r="A14704" i="1"/>
  <c r="A14703" i="1"/>
  <c r="A14702" i="1"/>
  <c r="A14701" i="1"/>
  <c r="A14700" i="1"/>
  <c r="A14699" i="1"/>
  <c r="A14698" i="1"/>
  <c r="A14697" i="1"/>
  <c r="A14696" i="1"/>
  <c r="A14695" i="1"/>
  <c r="A14694" i="1"/>
  <c r="A14693" i="1"/>
  <c r="A14692" i="1"/>
  <c r="A14691" i="1"/>
  <c r="A14690" i="1"/>
  <c r="A14689" i="1"/>
  <c r="A14688" i="1"/>
  <c r="A14687" i="1"/>
  <c r="A14686" i="1"/>
  <c r="A14685" i="1"/>
  <c r="A14684" i="1"/>
  <c r="A14683" i="1"/>
  <c r="A14682" i="1"/>
  <c r="A14681" i="1"/>
  <c r="A14680" i="1"/>
  <c r="A14679" i="1"/>
  <c r="A14678" i="1"/>
  <c r="A14677" i="1"/>
  <c r="A14676" i="1"/>
  <c r="A14675" i="1"/>
  <c r="A14674" i="1"/>
  <c r="A14673" i="1"/>
  <c r="A14672" i="1"/>
  <c r="A14671" i="1"/>
  <c r="A14670" i="1"/>
  <c r="A14669" i="1"/>
  <c r="A14668" i="1"/>
  <c r="A14667" i="1"/>
  <c r="A14666" i="1"/>
  <c r="A14665" i="1"/>
  <c r="A14664" i="1"/>
  <c r="A14663" i="1"/>
  <c r="A14662" i="1"/>
  <c r="A14661" i="1"/>
  <c r="A14660" i="1"/>
  <c r="A14659" i="1"/>
  <c r="A14658" i="1"/>
  <c r="A14657" i="1"/>
  <c r="A14656" i="1"/>
  <c r="A14655" i="1"/>
  <c r="A14654" i="1"/>
  <c r="A14653" i="1"/>
  <c r="A14652" i="1"/>
  <c r="A14651" i="1"/>
  <c r="A14650" i="1"/>
  <c r="A14649" i="1"/>
  <c r="A14648" i="1"/>
  <c r="A14647" i="1"/>
  <c r="A14646" i="1"/>
  <c r="A14645" i="1"/>
  <c r="A14644" i="1"/>
  <c r="A14643" i="1"/>
  <c r="A14642" i="1"/>
  <c r="A14641" i="1"/>
  <c r="A14640" i="1"/>
  <c r="A14639" i="1"/>
  <c r="A14638" i="1"/>
  <c r="A14637" i="1"/>
  <c r="A14636" i="1"/>
  <c r="A14635" i="1"/>
  <c r="A14634" i="1"/>
  <c r="A14633" i="1"/>
  <c r="A14632" i="1"/>
  <c r="A14631" i="1"/>
  <c r="A14630" i="1"/>
  <c r="A14629" i="1"/>
  <c r="A14628" i="1"/>
  <c r="A14627" i="1"/>
  <c r="A14626" i="1"/>
  <c r="A14625" i="1"/>
  <c r="A14624" i="1"/>
  <c r="A14623" i="1"/>
  <c r="A14622" i="1"/>
  <c r="A14621" i="1"/>
  <c r="A14620" i="1"/>
  <c r="A14619" i="1"/>
  <c r="A14618" i="1"/>
  <c r="A14617" i="1"/>
  <c r="A14616" i="1"/>
  <c r="A14615" i="1"/>
  <c r="A14614" i="1"/>
  <c r="A14613" i="1"/>
  <c r="A14612" i="1"/>
  <c r="A14611" i="1"/>
  <c r="A14610" i="1"/>
  <c r="A14609" i="1"/>
  <c r="A14608" i="1"/>
  <c r="A14607" i="1"/>
  <c r="A14606" i="1"/>
  <c r="A14605" i="1"/>
  <c r="A14604" i="1"/>
  <c r="A14603" i="1"/>
  <c r="A14602" i="1"/>
  <c r="A14601" i="1"/>
  <c r="A14600" i="1"/>
  <c r="A14599" i="1"/>
  <c r="A14598" i="1"/>
  <c r="A14597" i="1"/>
  <c r="A14596" i="1"/>
  <c r="A14595" i="1"/>
  <c r="A14594" i="1"/>
  <c r="A14593" i="1"/>
  <c r="A14592" i="1"/>
  <c r="A14591" i="1"/>
  <c r="A14590" i="1"/>
  <c r="A14589" i="1"/>
  <c r="A14588" i="1"/>
  <c r="A14587" i="1"/>
  <c r="A14586" i="1"/>
  <c r="A14585" i="1"/>
  <c r="A14584" i="1"/>
  <c r="A14583" i="1"/>
  <c r="A14582" i="1"/>
  <c r="A14581" i="1"/>
  <c r="A14580" i="1"/>
  <c r="A14579" i="1"/>
  <c r="A14578" i="1"/>
  <c r="A14577" i="1"/>
  <c r="A14576" i="1"/>
  <c r="A14575" i="1"/>
  <c r="A14574" i="1"/>
  <c r="A14573" i="1"/>
  <c r="A14572" i="1"/>
  <c r="A14571" i="1"/>
  <c r="A14570" i="1"/>
  <c r="A14569" i="1"/>
  <c r="A14568" i="1"/>
  <c r="A14567" i="1"/>
  <c r="A14566" i="1"/>
  <c r="A14565" i="1"/>
  <c r="A14564" i="1"/>
  <c r="A14563" i="1"/>
  <c r="A14562" i="1"/>
  <c r="A14561" i="1"/>
  <c r="A14560" i="1"/>
  <c r="A14559" i="1"/>
  <c r="A14558" i="1"/>
  <c r="A14557" i="1"/>
  <c r="A14556" i="1"/>
  <c r="A14555" i="1"/>
  <c r="A14554" i="1"/>
  <c r="A14553" i="1"/>
  <c r="A14552" i="1"/>
  <c r="A14551" i="1"/>
  <c r="A14550" i="1"/>
  <c r="A14549" i="1"/>
  <c r="A14548" i="1"/>
  <c r="A14547" i="1"/>
  <c r="A14546" i="1"/>
  <c r="A14545" i="1"/>
  <c r="A14544" i="1"/>
  <c r="A14543" i="1"/>
  <c r="A14542" i="1"/>
  <c r="A14541" i="1"/>
  <c r="A14540" i="1"/>
  <c r="A14539" i="1"/>
  <c r="A14538" i="1"/>
  <c r="A14537" i="1"/>
  <c r="A14536" i="1"/>
  <c r="A14535" i="1"/>
  <c r="A14534" i="1"/>
  <c r="A14533" i="1"/>
  <c r="A14532" i="1"/>
  <c r="A14531" i="1"/>
  <c r="A14530" i="1"/>
  <c r="A14529" i="1"/>
  <c r="A14528" i="1"/>
  <c r="A14527" i="1"/>
  <c r="A14526" i="1"/>
  <c r="A14525" i="1"/>
  <c r="A14524" i="1"/>
  <c r="A14523" i="1"/>
  <c r="A14522" i="1"/>
  <c r="A14521" i="1"/>
  <c r="A14520" i="1"/>
  <c r="A14519" i="1"/>
  <c r="A14518" i="1"/>
  <c r="A14517" i="1"/>
  <c r="A14516" i="1"/>
  <c r="A14515" i="1"/>
  <c r="A14514" i="1"/>
  <c r="A14513" i="1"/>
  <c r="A14512" i="1"/>
  <c r="A14511" i="1"/>
  <c r="A14510" i="1"/>
  <c r="A14509" i="1"/>
  <c r="A14508" i="1"/>
  <c r="A14507" i="1"/>
  <c r="A14506" i="1"/>
  <c r="A14505" i="1"/>
  <c r="A14504" i="1"/>
  <c r="A14503" i="1"/>
  <c r="A14502" i="1"/>
  <c r="A14501" i="1"/>
  <c r="A14500" i="1"/>
  <c r="A14499" i="1"/>
  <c r="A14498" i="1"/>
  <c r="A14497" i="1"/>
  <c r="A14496" i="1"/>
  <c r="A14495" i="1"/>
  <c r="A14494" i="1"/>
  <c r="A14493" i="1"/>
  <c r="A14492" i="1"/>
  <c r="A14491" i="1"/>
  <c r="A14490" i="1"/>
  <c r="A14489" i="1"/>
  <c r="A14488" i="1"/>
  <c r="A14487" i="1"/>
  <c r="A14486" i="1"/>
  <c r="A14485" i="1"/>
  <c r="A14484" i="1"/>
  <c r="A14483" i="1"/>
  <c r="A14482" i="1"/>
  <c r="A14481" i="1"/>
  <c r="A14480" i="1"/>
  <c r="A14479" i="1"/>
  <c r="A14478" i="1"/>
  <c r="A14477" i="1"/>
  <c r="A14476" i="1"/>
  <c r="A14475" i="1"/>
  <c r="A14474" i="1"/>
  <c r="A14473" i="1"/>
  <c r="A14472" i="1"/>
  <c r="A14471" i="1"/>
  <c r="A14470" i="1"/>
  <c r="A14469" i="1"/>
  <c r="A14468" i="1"/>
  <c r="A14467" i="1"/>
  <c r="A14466" i="1"/>
  <c r="A14465" i="1"/>
  <c r="A14464" i="1"/>
  <c r="A14463" i="1"/>
  <c r="A14462" i="1"/>
  <c r="A14461" i="1"/>
  <c r="A14460" i="1"/>
  <c r="A14459" i="1"/>
  <c r="A14458" i="1"/>
  <c r="A14457" i="1"/>
  <c r="A14456" i="1"/>
  <c r="A14455" i="1"/>
  <c r="A14454" i="1"/>
  <c r="A14453" i="1"/>
  <c r="A14452" i="1"/>
  <c r="A14451" i="1"/>
  <c r="A14450" i="1"/>
  <c r="A14449" i="1"/>
  <c r="A14448" i="1"/>
  <c r="A14447" i="1"/>
  <c r="A14446" i="1"/>
  <c r="A14445" i="1"/>
  <c r="A14444" i="1"/>
  <c r="A14443" i="1"/>
  <c r="A14442" i="1"/>
  <c r="A14441" i="1"/>
  <c r="A14440" i="1"/>
  <c r="A14439" i="1"/>
  <c r="A14438" i="1"/>
  <c r="A14437" i="1"/>
  <c r="A14436" i="1"/>
  <c r="A14435" i="1"/>
  <c r="A14434" i="1"/>
  <c r="A14433" i="1"/>
  <c r="A14432" i="1"/>
  <c r="A14431" i="1"/>
  <c r="A14430" i="1"/>
  <c r="A14429" i="1"/>
  <c r="A14428" i="1"/>
  <c r="A14427" i="1"/>
  <c r="A14426" i="1"/>
  <c r="A14425" i="1"/>
  <c r="A14424" i="1"/>
  <c r="A14423" i="1"/>
  <c r="A14422" i="1"/>
  <c r="A14421" i="1"/>
  <c r="A14420" i="1"/>
  <c r="A14419" i="1"/>
  <c r="A14418" i="1"/>
  <c r="A14417" i="1"/>
  <c r="A14416" i="1"/>
  <c r="A14415" i="1"/>
  <c r="A14414" i="1"/>
  <c r="A14413" i="1"/>
  <c r="A14412" i="1"/>
  <c r="A14411" i="1"/>
  <c r="A14410" i="1"/>
  <c r="A14409" i="1"/>
  <c r="A14408" i="1"/>
  <c r="A14407" i="1"/>
  <c r="A14406" i="1"/>
  <c r="A14405" i="1"/>
  <c r="A14404" i="1"/>
  <c r="A14403" i="1"/>
  <c r="A14402" i="1"/>
  <c r="A14401" i="1"/>
  <c r="A14400" i="1"/>
  <c r="A14399" i="1"/>
  <c r="A14398" i="1"/>
  <c r="A14397" i="1"/>
  <c r="A14396" i="1"/>
  <c r="A14395" i="1"/>
  <c r="A14394" i="1"/>
  <c r="A14393" i="1"/>
  <c r="A14392" i="1"/>
  <c r="A14391" i="1"/>
  <c r="A14390" i="1"/>
  <c r="A14389" i="1"/>
  <c r="A14388" i="1"/>
  <c r="A14387" i="1"/>
  <c r="A14386" i="1"/>
  <c r="A14385" i="1"/>
  <c r="A14384" i="1"/>
  <c r="A14383" i="1"/>
  <c r="A14382" i="1"/>
  <c r="A14381" i="1"/>
  <c r="A14380" i="1"/>
  <c r="A14379" i="1"/>
  <c r="A14378" i="1"/>
  <c r="A14377" i="1"/>
  <c r="A14376" i="1"/>
  <c r="A14375" i="1"/>
  <c r="A14374" i="1"/>
  <c r="A14373" i="1"/>
  <c r="A14372" i="1"/>
  <c r="A14371" i="1"/>
  <c r="A14370" i="1"/>
  <c r="A14369" i="1"/>
  <c r="A14368" i="1"/>
  <c r="A14367" i="1"/>
  <c r="A14366" i="1"/>
  <c r="A14365" i="1"/>
  <c r="A14364" i="1"/>
  <c r="A14363" i="1"/>
  <c r="A14362" i="1"/>
  <c r="A14361" i="1"/>
  <c r="A14360" i="1"/>
  <c r="A14359" i="1"/>
  <c r="A14358" i="1"/>
  <c r="A14357" i="1"/>
  <c r="A14356" i="1"/>
  <c r="A14355" i="1"/>
  <c r="A14354" i="1"/>
  <c r="A14353" i="1"/>
  <c r="A14352" i="1"/>
  <c r="A14351" i="1"/>
  <c r="A14350" i="1"/>
  <c r="A14349" i="1"/>
  <c r="A14348" i="1"/>
  <c r="A14347" i="1"/>
  <c r="A14346" i="1"/>
  <c r="A14345" i="1"/>
  <c r="A14344" i="1"/>
  <c r="A14343" i="1"/>
  <c r="A14342" i="1"/>
  <c r="A14341" i="1"/>
  <c r="A14340" i="1"/>
  <c r="A14339" i="1"/>
  <c r="A14338" i="1"/>
  <c r="A14337" i="1"/>
  <c r="A14336" i="1"/>
  <c r="A14335" i="1"/>
  <c r="A14334" i="1"/>
  <c r="A14333" i="1"/>
  <c r="A14332" i="1"/>
  <c r="A14331" i="1"/>
  <c r="A14330" i="1"/>
  <c r="A14329" i="1"/>
  <c r="A14328" i="1"/>
  <c r="A14327" i="1"/>
  <c r="A14326" i="1"/>
  <c r="A14325" i="1"/>
  <c r="A14324" i="1"/>
  <c r="A14323" i="1"/>
  <c r="A14322" i="1"/>
  <c r="A14321" i="1"/>
  <c r="A14320" i="1"/>
  <c r="A14319" i="1"/>
  <c r="A14318" i="1"/>
  <c r="A14317" i="1"/>
  <c r="A14316" i="1"/>
  <c r="A14315" i="1"/>
  <c r="A14314" i="1"/>
  <c r="A14313" i="1"/>
  <c r="A14312" i="1"/>
  <c r="A14311" i="1"/>
  <c r="A14310" i="1"/>
  <c r="A14309" i="1"/>
  <c r="A14308" i="1"/>
  <c r="A14307" i="1"/>
  <c r="A14306" i="1"/>
  <c r="A14305" i="1"/>
  <c r="A14304" i="1"/>
  <c r="A14303" i="1"/>
  <c r="A14302" i="1"/>
  <c r="A14301" i="1"/>
  <c r="A14300" i="1"/>
  <c r="A14299" i="1"/>
  <c r="A14298" i="1"/>
  <c r="A14297" i="1"/>
  <c r="A14296" i="1"/>
  <c r="A14295" i="1"/>
  <c r="A14294" i="1"/>
  <c r="A14293" i="1"/>
  <c r="A14292" i="1"/>
  <c r="A14291" i="1"/>
  <c r="A14290" i="1"/>
  <c r="A14289" i="1"/>
  <c r="A14288" i="1"/>
  <c r="A14287" i="1"/>
  <c r="A14286" i="1"/>
  <c r="A14285" i="1"/>
  <c r="A14284" i="1"/>
  <c r="A14283" i="1"/>
  <c r="A14282" i="1"/>
  <c r="A14281" i="1"/>
  <c r="A14280" i="1"/>
  <c r="A14279" i="1"/>
  <c r="A14278" i="1"/>
  <c r="A14277" i="1"/>
  <c r="A14276" i="1"/>
  <c r="A14275" i="1"/>
  <c r="A14274" i="1"/>
  <c r="A14273" i="1"/>
  <c r="A14272" i="1"/>
  <c r="A14271" i="1"/>
  <c r="A14270" i="1"/>
  <c r="A14269" i="1"/>
  <c r="A14268" i="1"/>
  <c r="A14267" i="1"/>
  <c r="A14266" i="1"/>
  <c r="A14265" i="1"/>
  <c r="A14264" i="1"/>
  <c r="A14263" i="1"/>
  <c r="A14262" i="1"/>
  <c r="A14261" i="1"/>
  <c r="A14260" i="1"/>
  <c r="A14259" i="1"/>
  <c r="A14258" i="1"/>
  <c r="A14257" i="1"/>
  <c r="A14256" i="1"/>
  <c r="A14255" i="1"/>
  <c r="A14254" i="1"/>
  <c r="A14253" i="1"/>
  <c r="A14252" i="1"/>
  <c r="A14251" i="1"/>
  <c r="A14250" i="1"/>
  <c r="A14249" i="1"/>
  <c r="A14248" i="1"/>
  <c r="A14247" i="1"/>
  <c r="A14246" i="1"/>
  <c r="A14245" i="1"/>
  <c r="A14244" i="1"/>
  <c r="A14243" i="1"/>
  <c r="A14242" i="1"/>
  <c r="A14241" i="1"/>
  <c r="A14240" i="1"/>
  <c r="A14239" i="1"/>
  <c r="A14238" i="1"/>
  <c r="A14237" i="1"/>
  <c r="A14236" i="1"/>
  <c r="A14235" i="1"/>
  <c r="A14234" i="1"/>
  <c r="A14233" i="1"/>
  <c r="A14232" i="1"/>
  <c r="A14231" i="1"/>
  <c r="A14230" i="1"/>
  <c r="A14229" i="1"/>
  <c r="A14228" i="1"/>
  <c r="A14227" i="1"/>
  <c r="A14226" i="1"/>
  <c r="A14225" i="1"/>
  <c r="A14224" i="1"/>
  <c r="A14223" i="1"/>
  <c r="A14222" i="1"/>
  <c r="A14221" i="1"/>
  <c r="A14220" i="1"/>
  <c r="A14219" i="1"/>
  <c r="A14218" i="1"/>
  <c r="A14217" i="1"/>
  <c r="A14216" i="1"/>
  <c r="A14215" i="1"/>
  <c r="A14214" i="1"/>
  <c r="A14213" i="1"/>
  <c r="A14212" i="1"/>
  <c r="A14211" i="1"/>
  <c r="A14210" i="1"/>
  <c r="A14209" i="1"/>
  <c r="A14208" i="1"/>
  <c r="A14207" i="1"/>
  <c r="A14206" i="1"/>
  <c r="A14205" i="1"/>
  <c r="A14204" i="1"/>
  <c r="A14203" i="1"/>
  <c r="A14202" i="1"/>
  <c r="A14201" i="1"/>
  <c r="A14200" i="1"/>
  <c r="A14199" i="1"/>
  <c r="A14198" i="1"/>
  <c r="A14197" i="1"/>
  <c r="A14196" i="1"/>
  <c r="A14195" i="1"/>
  <c r="A14194" i="1"/>
  <c r="A14193" i="1"/>
  <c r="A14192" i="1"/>
  <c r="A14191" i="1"/>
  <c r="A14190" i="1"/>
  <c r="A14189" i="1"/>
  <c r="A14188" i="1"/>
  <c r="A14187" i="1"/>
  <c r="A14186" i="1"/>
  <c r="A14185" i="1"/>
  <c r="A14184" i="1"/>
  <c r="A14183" i="1"/>
  <c r="A14182" i="1"/>
  <c r="A14181" i="1"/>
  <c r="A14180" i="1"/>
  <c r="A14179" i="1"/>
  <c r="A14178" i="1"/>
  <c r="A14177" i="1"/>
  <c r="A14176" i="1"/>
  <c r="A14175" i="1"/>
  <c r="A14174" i="1"/>
  <c r="A14173" i="1"/>
  <c r="A14172" i="1"/>
  <c r="A14171" i="1"/>
  <c r="A14170" i="1"/>
  <c r="A14169" i="1"/>
  <c r="A14168" i="1"/>
  <c r="A14167" i="1"/>
  <c r="A14166" i="1"/>
  <c r="A14165" i="1"/>
  <c r="A14164" i="1"/>
  <c r="A14163" i="1"/>
  <c r="A14162" i="1"/>
  <c r="A14161" i="1"/>
  <c r="A14160" i="1"/>
  <c r="A14159" i="1"/>
  <c r="A14158" i="1"/>
  <c r="A14157" i="1"/>
  <c r="A14156" i="1"/>
  <c r="A14155" i="1"/>
  <c r="A14154" i="1"/>
  <c r="A14153" i="1"/>
  <c r="A14152" i="1"/>
  <c r="A14151" i="1"/>
  <c r="A14150" i="1"/>
  <c r="A14149" i="1"/>
  <c r="A14148" i="1"/>
  <c r="A14147" i="1"/>
  <c r="A14146" i="1"/>
  <c r="A14145" i="1"/>
  <c r="A14144" i="1"/>
  <c r="A14143" i="1"/>
  <c r="A14142" i="1"/>
  <c r="A14141" i="1"/>
  <c r="A14140" i="1"/>
  <c r="A14139" i="1"/>
  <c r="A14138" i="1"/>
  <c r="A14137" i="1"/>
  <c r="A14136" i="1"/>
  <c r="A14135" i="1"/>
  <c r="A14134" i="1"/>
  <c r="A14133" i="1"/>
  <c r="A14132" i="1"/>
  <c r="A14131" i="1"/>
  <c r="A14130" i="1"/>
  <c r="A14129" i="1"/>
  <c r="A14128" i="1"/>
  <c r="A14127" i="1"/>
  <c r="A14126" i="1"/>
  <c r="A14125" i="1"/>
  <c r="A14124" i="1"/>
  <c r="A14123" i="1"/>
  <c r="A14122" i="1"/>
  <c r="A14121" i="1"/>
  <c r="A14120" i="1"/>
  <c r="A14119" i="1"/>
  <c r="A14118" i="1"/>
  <c r="A14117" i="1"/>
  <c r="A14116" i="1"/>
  <c r="A14115" i="1"/>
  <c r="A14114" i="1"/>
  <c r="A14113" i="1"/>
  <c r="A14112" i="1"/>
  <c r="A14111" i="1"/>
  <c r="A14110" i="1"/>
  <c r="A14109" i="1"/>
  <c r="A14108" i="1"/>
  <c r="A14107" i="1"/>
  <c r="A14106" i="1"/>
  <c r="A14105" i="1"/>
  <c r="A14104" i="1"/>
  <c r="A14103" i="1"/>
  <c r="A14102" i="1"/>
  <c r="A14101" i="1"/>
  <c r="A14100" i="1"/>
  <c r="A14099" i="1"/>
  <c r="A14098" i="1"/>
  <c r="A14097" i="1"/>
  <c r="A14096" i="1"/>
  <c r="A14095" i="1"/>
  <c r="A14094" i="1"/>
  <c r="A14093" i="1"/>
  <c r="A14092" i="1"/>
  <c r="A14091" i="1"/>
  <c r="A14090" i="1"/>
  <c r="A14089" i="1"/>
  <c r="A14088" i="1"/>
  <c r="A14087" i="1"/>
  <c r="A14086" i="1"/>
  <c r="A14085" i="1"/>
  <c r="A14084" i="1"/>
  <c r="A14083" i="1"/>
  <c r="A14082" i="1"/>
  <c r="A14081" i="1"/>
  <c r="A14080" i="1"/>
  <c r="A14079" i="1"/>
  <c r="A14078" i="1"/>
  <c r="A14077" i="1"/>
  <c r="A14076" i="1"/>
  <c r="A14075" i="1"/>
  <c r="A14074" i="1"/>
  <c r="A14073" i="1"/>
  <c r="A14072" i="1"/>
  <c r="A14071" i="1"/>
  <c r="A14070" i="1"/>
  <c r="A14069" i="1"/>
  <c r="A14068" i="1"/>
  <c r="A14067" i="1"/>
  <c r="A14066" i="1"/>
  <c r="A14065" i="1"/>
  <c r="A14064" i="1"/>
  <c r="A14063" i="1"/>
  <c r="A14062" i="1"/>
  <c r="A14061" i="1"/>
  <c r="A14060" i="1"/>
  <c r="A14059" i="1"/>
  <c r="A14058" i="1"/>
  <c r="A14057" i="1"/>
  <c r="A14056" i="1"/>
  <c r="A14055" i="1"/>
  <c r="A14054" i="1"/>
  <c r="A14053" i="1"/>
  <c r="A14052" i="1"/>
  <c r="A14051" i="1"/>
  <c r="A14050" i="1"/>
  <c r="A14049" i="1"/>
  <c r="A14048" i="1"/>
  <c r="A14047" i="1"/>
  <c r="A14046" i="1"/>
  <c r="A14045" i="1"/>
  <c r="A14044" i="1"/>
  <c r="A14043" i="1"/>
  <c r="A14042" i="1"/>
  <c r="A14041" i="1"/>
  <c r="A14040" i="1"/>
  <c r="A14039" i="1"/>
  <c r="A14038" i="1"/>
  <c r="A14037" i="1"/>
  <c r="A14036" i="1"/>
  <c r="A14035" i="1"/>
  <c r="A14034" i="1"/>
  <c r="A14033" i="1"/>
  <c r="A14032" i="1"/>
  <c r="A14031" i="1"/>
  <c r="A14030" i="1"/>
  <c r="A14029" i="1"/>
  <c r="A14028" i="1"/>
  <c r="A14027" i="1"/>
  <c r="A14026" i="1"/>
  <c r="A14025" i="1"/>
  <c r="A14024" i="1"/>
  <c r="A14023" i="1"/>
  <c r="A14022" i="1"/>
  <c r="A14021" i="1"/>
  <c r="A14020" i="1"/>
  <c r="A14019" i="1"/>
  <c r="A14018" i="1"/>
  <c r="A14017" i="1"/>
  <c r="A14016" i="1"/>
  <c r="A14015" i="1"/>
  <c r="A14014" i="1"/>
  <c r="A14013" i="1"/>
  <c r="A14012" i="1"/>
  <c r="A14011" i="1"/>
  <c r="A14010" i="1"/>
  <c r="A14009" i="1"/>
  <c r="A14008" i="1"/>
  <c r="A14007" i="1"/>
  <c r="A14006" i="1"/>
  <c r="A14005" i="1"/>
  <c r="A14004" i="1"/>
  <c r="A14003" i="1"/>
  <c r="A14002" i="1"/>
  <c r="A14001" i="1"/>
  <c r="A14000" i="1"/>
  <c r="A13999" i="1"/>
  <c r="A13998" i="1"/>
  <c r="A13997" i="1"/>
  <c r="A13996" i="1"/>
  <c r="A13995" i="1"/>
  <c r="A13994" i="1"/>
  <c r="A13993" i="1"/>
  <c r="A13992" i="1"/>
  <c r="A13991" i="1"/>
  <c r="A13990" i="1"/>
  <c r="A13989" i="1"/>
  <c r="A13988" i="1"/>
  <c r="A13987" i="1"/>
  <c r="A13986" i="1"/>
  <c r="A13985" i="1"/>
  <c r="A13984" i="1"/>
  <c r="A13983" i="1"/>
  <c r="A13982" i="1"/>
  <c r="A13981" i="1"/>
  <c r="A13980" i="1"/>
  <c r="A13979" i="1"/>
  <c r="A13978" i="1"/>
  <c r="A13977" i="1"/>
  <c r="A13976" i="1"/>
  <c r="A13975" i="1"/>
  <c r="A13974" i="1"/>
  <c r="A13973" i="1"/>
  <c r="A13972" i="1"/>
  <c r="A13971" i="1"/>
  <c r="A13970" i="1"/>
  <c r="A13969" i="1"/>
  <c r="A13968" i="1"/>
  <c r="A13967" i="1"/>
  <c r="A13966" i="1"/>
  <c r="A13965" i="1"/>
  <c r="A13964" i="1"/>
  <c r="A13963" i="1"/>
  <c r="A13962" i="1"/>
  <c r="A13961" i="1"/>
  <c r="A13960" i="1"/>
  <c r="A13959" i="1"/>
  <c r="A13958" i="1"/>
  <c r="A13957" i="1"/>
  <c r="A13956" i="1"/>
  <c r="A13955" i="1"/>
  <c r="A13954" i="1"/>
  <c r="A13953" i="1"/>
  <c r="A13952" i="1"/>
  <c r="A13951" i="1"/>
  <c r="A13950" i="1"/>
  <c r="A13949" i="1"/>
  <c r="A13948" i="1"/>
  <c r="A13947" i="1"/>
  <c r="A13946" i="1"/>
  <c r="A13945" i="1"/>
  <c r="A13944" i="1"/>
  <c r="A13943" i="1"/>
  <c r="A13942" i="1"/>
  <c r="A13941" i="1"/>
  <c r="A13940" i="1"/>
  <c r="A13939" i="1"/>
  <c r="A13938" i="1"/>
  <c r="A13937" i="1"/>
  <c r="A13936" i="1"/>
  <c r="A13935" i="1"/>
  <c r="A13934" i="1"/>
  <c r="A13933" i="1"/>
  <c r="A13932" i="1"/>
  <c r="A13931" i="1"/>
  <c r="A13930" i="1"/>
  <c r="A13929" i="1"/>
  <c r="A13928" i="1"/>
  <c r="A13927" i="1"/>
  <c r="A13926" i="1"/>
  <c r="A13925" i="1"/>
  <c r="A13924" i="1"/>
  <c r="A13923" i="1"/>
  <c r="A13922" i="1"/>
  <c r="A13921" i="1"/>
  <c r="A13920" i="1"/>
  <c r="A13919" i="1"/>
  <c r="A13918" i="1"/>
  <c r="A13917" i="1"/>
  <c r="A13916" i="1"/>
  <c r="A13915" i="1"/>
  <c r="A13914" i="1"/>
  <c r="A13913" i="1"/>
  <c r="A13912" i="1"/>
  <c r="A13911" i="1"/>
  <c r="A13910" i="1"/>
  <c r="A13909" i="1"/>
  <c r="A13908" i="1"/>
  <c r="A13907" i="1"/>
  <c r="A13906" i="1"/>
  <c r="A13905" i="1"/>
  <c r="A13904" i="1"/>
  <c r="A13903" i="1"/>
  <c r="A13902" i="1"/>
  <c r="A13901" i="1"/>
  <c r="A13900" i="1"/>
  <c r="A13899" i="1"/>
  <c r="A13898" i="1"/>
  <c r="A13897" i="1"/>
  <c r="A13896" i="1"/>
  <c r="A13895" i="1"/>
  <c r="A13894" i="1"/>
  <c r="A13893" i="1"/>
  <c r="A13892" i="1"/>
  <c r="A13891" i="1"/>
  <c r="A13890" i="1"/>
  <c r="A13889" i="1"/>
  <c r="A13888" i="1"/>
  <c r="A13887" i="1"/>
  <c r="A13886" i="1"/>
  <c r="A13885" i="1"/>
  <c r="A13884" i="1"/>
  <c r="A13883" i="1"/>
  <c r="A13882" i="1"/>
  <c r="A13881" i="1"/>
  <c r="A13880" i="1"/>
  <c r="A13879" i="1"/>
  <c r="A13878" i="1"/>
  <c r="A13877" i="1"/>
  <c r="A13876" i="1"/>
  <c r="A13875" i="1"/>
  <c r="A13874" i="1"/>
  <c r="A13873" i="1"/>
  <c r="A13872" i="1"/>
  <c r="A13871" i="1"/>
  <c r="A13870" i="1"/>
  <c r="A13869" i="1"/>
  <c r="A13868" i="1"/>
  <c r="A13867" i="1"/>
  <c r="A13866" i="1"/>
  <c r="A13865" i="1"/>
  <c r="A13864" i="1"/>
  <c r="A13863" i="1"/>
  <c r="A13862" i="1"/>
  <c r="A13861" i="1"/>
  <c r="A13860" i="1"/>
  <c r="A13859" i="1"/>
  <c r="A13858" i="1"/>
  <c r="A13857" i="1"/>
  <c r="A13856" i="1"/>
  <c r="A13855" i="1"/>
  <c r="A13854" i="1"/>
  <c r="A13853" i="1"/>
  <c r="A13852" i="1"/>
  <c r="A13851" i="1"/>
  <c r="A13850" i="1"/>
  <c r="A13849" i="1"/>
  <c r="A13848" i="1"/>
  <c r="A13847" i="1"/>
  <c r="A13846" i="1"/>
  <c r="A13845" i="1"/>
  <c r="A13844" i="1"/>
  <c r="A13843" i="1"/>
  <c r="A13842" i="1"/>
  <c r="A13841" i="1"/>
  <c r="A13840" i="1"/>
  <c r="A13839" i="1"/>
  <c r="A13838" i="1"/>
  <c r="A13837" i="1"/>
  <c r="A13836" i="1"/>
  <c r="A13835" i="1"/>
  <c r="A13834" i="1"/>
  <c r="A13833" i="1"/>
  <c r="A13832" i="1"/>
  <c r="A13831" i="1"/>
  <c r="A13830" i="1"/>
  <c r="A13829" i="1"/>
  <c r="A13828" i="1"/>
  <c r="A13827" i="1"/>
  <c r="A13826" i="1"/>
  <c r="A13825" i="1"/>
  <c r="A13824" i="1"/>
  <c r="A13823" i="1"/>
  <c r="A13822" i="1"/>
  <c r="A13821" i="1"/>
  <c r="A13820" i="1"/>
  <c r="A13819" i="1"/>
  <c r="A13818" i="1"/>
  <c r="A13817" i="1"/>
  <c r="A13816" i="1"/>
  <c r="A13815" i="1"/>
  <c r="A13814" i="1"/>
  <c r="A13813" i="1"/>
  <c r="A13812" i="1"/>
  <c r="A13811" i="1"/>
  <c r="A13810" i="1"/>
  <c r="A13809" i="1"/>
  <c r="A13808" i="1"/>
  <c r="A13807" i="1"/>
  <c r="A13806" i="1"/>
  <c r="A13805" i="1"/>
  <c r="A13804" i="1"/>
  <c r="A13803" i="1"/>
  <c r="A13802" i="1"/>
  <c r="A13801" i="1"/>
  <c r="A13800" i="1"/>
  <c r="A13799" i="1"/>
  <c r="A13798" i="1"/>
  <c r="A13797" i="1"/>
  <c r="A13796" i="1"/>
  <c r="A13795" i="1"/>
  <c r="A13794" i="1"/>
  <c r="A13793" i="1"/>
  <c r="A13792" i="1"/>
  <c r="A13791" i="1"/>
  <c r="A13790" i="1"/>
  <c r="A13789" i="1"/>
  <c r="A13788" i="1"/>
  <c r="A13787" i="1"/>
  <c r="A13786" i="1"/>
  <c r="A13785" i="1"/>
  <c r="A13784" i="1"/>
  <c r="A13783" i="1"/>
  <c r="A13782" i="1"/>
  <c r="A13781" i="1"/>
  <c r="A13780" i="1"/>
  <c r="A13779" i="1"/>
  <c r="A13778" i="1"/>
  <c r="A13777" i="1"/>
  <c r="A13776" i="1"/>
  <c r="A13775" i="1"/>
  <c r="A13774" i="1"/>
  <c r="A13773" i="1"/>
  <c r="A13772" i="1"/>
  <c r="A13771" i="1"/>
  <c r="A13770" i="1"/>
  <c r="A13769" i="1"/>
  <c r="A13768" i="1"/>
  <c r="A13767" i="1"/>
  <c r="A13766" i="1"/>
  <c r="A13765" i="1"/>
  <c r="A13764" i="1"/>
  <c r="A13763" i="1"/>
  <c r="A13762" i="1"/>
  <c r="A13761" i="1"/>
  <c r="A13760" i="1"/>
  <c r="A13759" i="1"/>
  <c r="A13758" i="1"/>
  <c r="A13757" i="1"/>
  <c r="A13756" i="1"/>
  <c r="A13755" i="1"/>
  <c r="A13754" i="1"/>
  <c r="A13753" i="1"/>
  <c r="A13752" i="1"/>
  <c r="A13751" i="1"/>
  <c r="A13750" i="1"/>
  <c r="A13749" i="1"/>
  <c r="A13748" i="1"/>
  <c r="A13747" i="1"/>
  <c r="A13746" i="1"/>
  <c r="A13745" i="1"/>
  <c r="A13744" i="1"/>
  <c r="A13743" i="1"/>
  <c r="A13742" i="1"/>
  <c r="A13741" i="1"/>
  <c r="A13740" i="1"/>
  <c r="A13739" i="1"/>
  <c r="A13738" i="1"/>
  <c r="A13737" i="1"/>
  <c r="A13736" i="1"/>
  <c r="A13735" i="1"/>
  <c r="A13734" i="1"/>
  <c r="A13733" i="1"/>
  <c r="A13732" i="1"/>
  <c r="A13731" i="1"/>
  <c r="A13730" i="1"/>
  <c r="A13729" i="1"/>
  <c r="A13728" i="1"/>
  <c r="A13727" i="1"/>
  <c r="A13726" i="1"/>
  <c r="A13725" i="1"/>
  <c r="A13724" i="1"/>
  <c r="A13723" i="1"/>
  <c r="A13722" i="1"/>
  <c r="A13721" i="1"/>
  <c r="A13720" i="1"/>
  <c r="A13719" i="1"/>
  <c r="A13718" i="1"/>
  <c r="A13717" i="1"/>
  <c r="A13716" i="1"/>
  <c r="A13715" i="1"/>
  <c r="A13714" i="1"/>
  <c r="A13713" i="1"/>
  <c r="A13712" i="1"/>
  <c r="A13711" i="1"/>
  <c r="A13710" i="1"/>
  <c r="A13709" i="1"/>
  <c r="A13708" i="1"/>
  <c r="A13707" i="1"/>
  <c r="A13706" i="1"/>
  <c r="A13705" i="1"/>
  <c r="A13704" i="1"/>
  <c r="A13703" i="1"/>
  <c r="A13702" i="1"/>
  <c r="A13701" i="1"/>
  <c r="A13700" i="1"/>
  <c r="A13699" i="1"/>
  <c r="A13698" i="1"/>
  <c r="A13697" i="1"/>
  <c r="A13696" i="1"/>
  <c r="A13695" i="1"/>
  <c r="A13694" i="1"/>
  <c r="A13693" i="1"/>
  <c r="A13692" i="1"/>
  <c r="A13691" i="1"/>
  <c r="A13690" i="1"/>
  <c r="A13689" i="1"/>
  <c r="A13688" i="1"/>
  <c r="A13687" i="1"/>
  <c r="A13686" i="1"/>
  <c r="A13685" i="1"/>
  <c r="A13684" i="1"/>
  <c r="A13683" i="1"/>
  <c r="A13682" i="1"/>
  <c r="A13681" i="1"/>
  <c r="A13680" i="1"/>
  <c r="A13679" i="1"/>
  <c r="A13678" i="1"/>
  <c r="A13677" i="1"/>
  <c r="A13676" i="1"/>
  <c r="A13675" i="1"/>
  <c r="A13674" i="1"/>
  <c r="A13673" i="1"/>
  <c r="A13672" i="1"/>
  <c r="A13671" i="1"/>
  <c r="A13670" i="1"/>
  <c r="A13669" i="1"/>
  <c r="A13668" i="1"/>
  <c r="A13667" i="1"/>
  <c r="A13666" i="1"/>
  <c r="A13665" i="1"/>
  <c r="A13664" i="1"/>
  <c r="A13663" i="1"/>
  <c r="A13662" i="1"/>
  <c r="A13661" i="1"/>
  <c r="A13660" i="1"/>
  <c r="A13659" i="1"/>
  <c r="A13658" i="1"/>
  <c r="A13657" i="1"/>
  <c r="A13656" i="1"/>
  <c r="A13655" i="1"/>
  <c r="A13654" i="1"/>
  <c r="A13653" i="1"/>
  <c r="A13652" i="1"/>
  <c r="A13651" i="1"/>
  <c r="A13650" i="1"/>
  <c r="A13649" i="1"/>
  <c r="A13648" i="1"/>
  <c r="A13647" i="1"/>
  <c r="A13646" i="1"/>
  <c r="A13645" i="1"/>
  <c r="A13644" i="1"/>
  <c r="A13643" i="1"/>
  <c r="A13642" i="1"/>
  <c r="A13641" i="1"/>
  <c r="A13640" i="1"/>
  <c r="A13639" i="1"/>
  <c r="A13638" i="1"/>
  <c r="A13637" i="1"/>
  <c r="A13636" i="1"/>
  <c r="A13635" i="1"/>
  <c r="A13634" i="1"/>
  <c r="A13633" i="1"/>
  <c r="A13632" i="1"/>
  <c r="A13631" i="1"/>
  <c r="A13630" i="1"/>
  <c r="A13629" i="1"/>
  <c r="A13628" i="1"/>
  <c r="A13627" i="1"/>
  <c r="A13626" i="1"/>
  <c r="A13625" i="1"/>
  <c r="A13624" i="1"/>
  <c r="A13623" i="1"/>
  <c r="A13622" i="1"/>
  <c r="A13621" i="1"/>
  <c r="A13620" i="1"/>
  <c r="A13619" i="1"/>
  <c r="A13618" i="1"/>
  <c r="A13617" i="1"/>
  <c r="A13616" i="1"/>
  <c r="A13615" i="1"/>
  <c r="A13614" i="1"/>
  <c r="A13613" i="1"/>
  <c r="A13612" i="1"/>
  <c r="A13611" i="1"/>
  <c r="A13610" i="1"/>
  <c r="A13609" i="1"/>
  <c r="A13608" i="1"/>
  <c r="A13607" i="1"/>
  <c r="A13606" i="1"/>
  <c r="A13605" i="1"/>
  <c r="A13604" i="1"/>
  <c r="A13603" i="1"/>
  <c r="A13602" i="1"/>
  <c r="A13601" i="1"/>
  <c r="A13600" i="1"/>
  <c r="A13599" i="1"/>
  <c r="A13598" i="1"/>
  <c r="A13597" i="1"/>
  <c r="A13596" i="1"/>
  <c r="A13595" i="1"/>
  <c r="A13594" i="1"/>
  <c r="A13593" i="1"/>
  <c r="A13592" i="1"/>
  <c r="A13591" i="1"/>
  <c r="A13590" i="1"/>
  <c r="A13589" i="1"/>
  <c r="A13588" i="1"/>
  <c r="A13587" i="1"/>
  <c r="A13586" i="1"/>
  <c r="A13585" i="1"/>
  <c r="A13584" i="1"/>
  <c r="A13583" i="1"/>
  <c r="A13582" i="1"/>
  <c r="A13581" i="1"/>
  <c r="A13580" i="1"/>
  <c r="A13579" i="1"/>
  <c r="A13578" i="1"/>
  <c r="A13577" i="1"/>
  <c r="A13576" i="1"/>
  <c r="A13575" i="1"/>
  <c r="A13574" i="1"/>
  <c r="A13573" i="1"/>
  <c r="A13572" i="1"/>
  <c r="A13571" i="1"/>
  <c r="A13570" i="1"/>
  <c r="A13569" i="1"/>
  <c r="A13568" i="1"/>
  <c r="A13567" i="1"/>
  <c r="A13566" i="1"/>
  <c r="A13565" i="1"/>
  <c r="A13564" i="1"/>
  <c r="A13563" i="1"/>
  <c r="A13562" i="1"/>
  <c r="A13561" i="1"/>
  <c r="A13560" i="1"/>
  <c r="A13559" i="1"/>
  <c r="A13558" i="1"/>
  <c r="A13557" i="1"/>
  <c r="A13556" i="1"/>
  <c r="A13555" i="1"/>
  <c r="A13554" i="1"/>
  <c r="A13553" i="1"/>
  <c r="A13552" i="1"/>
  <c r="A13551" i="1"/>
  <c r="A13550" i="1"/>
  <c r="A13549" i="1"/>
  <c r="A13548" i="1"/>
  <c r="A13547" i="1"/>
  <c r="A13546" i="1"/>
  <c r="A13545" i="1"/>
  <c r="A13544" i="1"/>
  <c r="A13543" i="1"/>
  <c r="A13542" i="1"/>
  <c r="A13541" i="1"/>
  <c r="A13540" i="1"/>
  <c r="A13539" i="1"/>
  <c r="A13538" i="1"/>
  <c r="A13537" i="1"/>
  <c r="A13536" i="1"/>
  <c r="A13535" i="1"/>
  <c r="A13534" i="1"/>
  <c r="A13533" i="1"/>
  <c r="A13532" i="1"/>
  <c r="A13531" i="1"/>
  <c r="A13530" i="1"/>
  <c r="A13529" i="1"/>
  <c r="A13528" i="1"/>
  <c r="A13527" i="1"/>
  <c r="A13526" i="1"/>
  <c r="A13525" i="1"/>
  <c r="A13524" i="1"/>
  <c r="A13523" i="1"/>
  <c r="A13522" i="1"/>
  <c r="A13521" i="1"/>
  <c r="A13520" i="1"/>
  <c r="A13519" i="1"/>
  <c r="A13518" i="1"/>
  <c r="A13517" i="1"/>
  <c r="A13516" i="1"/>
  <c r="A13515" i="1"/>
  <c r="A13514" i="1"/>
  <c r="A13513" i="1"/>
  <c r="A13512" i="1"/>
  <c r="A13511" i="1"/>
  <c r="A13510" i="1"/>
  <c r="A13509" i="1"/>
  <c r="A13508" i="1"/>
  <c r="A13507" i="1"/>
  <c r="A13506" i="1"/>
  <c r="A13505" i="1"/>
  <c r="A13504" i="1"/>
  <c r="A13503" i="1"/>
  <c r="A13502" i="1"/>
  <c r="A13501" i="1"/>
  <c r="A13500" i="1"/>
  <c r="A13499" i="1"/>
  <c r="A13498" i="1"/>
  <c r="A13497" i="1"/>
  <c r="A13496" i="1"/>
  <c r="A13495" i="1"/>
  <c r="A13494" i="1"/>
  <c r="A13493" i="1"/>
  <c r="A13492" i="1"/>
  <c r="A13491" i="1"/>
  <c r="A13490" i="1"/>
  <c r="A13489" i="1"/>
  <c r="A13488" i="1"/>
  <c r="A13487" i="1"/>
  <c r="A13486" i="1"/>
  <c r="A13485" i="1"/>
  <c r="A13484" i="1"/>
  <c r="A13483" i="1"/>
  <c r="A13482" i="1"/>
  <c r="A13481" i="1"/>
  <c r="A13480" i="1"/>
  <c r="A13479" i="1"/>
  <c r="A13478" i="1"/>
  <c r="A13477" i="1"/>
  <c r="A13476" i="1"/>
  <c r="A13475" i="1"/>
  <c r="A13474" i="1"/>
  <c r="A13473" i="1"/>
  <c r="A13472" i="1"/>
  <c r="A13471" i="1"/>
  <c r="A13470" i="1"/>
  <c r="A13469" i="1"/>
  <c r="A13468" i="1"/>
  <c r="A13467" i="1"/>
  <c r="A13466" i="1"/>
  <c r="A13465" i="1"/>
  <c r="A13464" i="1"/>
  <c r="A13463" i="1"/>
  <c r="A13462" i="1"/>
  <c r="A13461" i="1"/>
  <c r="A13460" i="1"/>
  <c r="A13459" i="1"/>
  <c r="A13458" i="1"/>
  <c r="A13457" i="1"/>
  <c r="A13456" i="1"/>
  <c r="A13455" i="1"/>
  <c r="A13454" i="1"/>
  <c r="A13453" i="1"/>
  <c r="A13452" i="1"/>
  <c r="A13451" i="1"/>
  <c r="A13450" i="1"/>
  <c r="A13449" i="1"/>
  <c r="A13448" i="1"/>
  <c r="A13447" i="1"/>
  <c r="A13446" i="1"/>
  <c r="A13445" i="1"/>
  <c r="A13444" i="1"/>
  <c r="A13443" i="1"/>
  <c r="A13442" i="1"/>
  <c r="A13441" i="1"/>
  <c r="A13440" i="1"/>
  <c r="A13439" i="1"/>
  <c r="A13438" i="1"/>
  <c r="A13437" i="1"/>
  <c r="A13436" i="1"/>
  <c r="A13435" i="1"/>
  <c r="A13434" i="1"/>
  <c r="A13433" i="1"/>
  <c r="A13432" i="1"/>
  <c r="A13431" i="1"/>
  <c r="A13430" i="1"/>
  <c r="A13429" i="1"/>
  <c r="A13428" i="1"/>
  <c r="A13427" i="1"/>
  <c r="A13426" i="1"/>
  <c r="A13425" i="1"/>
  <c r="A13424" i="1"/>
  <c r="A13423" i="1"/>
  <c r="A13422" i="1"/>
  <c r="A13421" i="1"/>
  <c r="A13420" i="1"/>
  <c r="A13419" i="1"/>
  <c r="A13418" i="1"/>
  <c r="A13417" i="1"/>
  <c r="A13416" i="1"/>
  <c r="A13415" i="1"/>
  <c r="A13414" i="1"/>
  <c r="A13413" i="1"/>
  <c r="A13412" i="1"/>
  <c r="A13411" i="1"/>
  <c r="A13410" i="1"/>
  <c r="A13409" i="1"/>
  <c r="A13408" i="1"/>
  <c r="A13407" i="1"/>
  <c r="A13406" i="1"/>
  <c r="A13405" i="1"/>
  <c r="A13404" i="1"/>
  <c r="A13403" i="1"/>
  <c r="A13402" i="1"/>
  <c r="A13401" i="1"/>
  <c r="A13400" i="1"/>
  <c r="A13399" i="1"/>
  <c r="A13398" i="1"/>
  <c r="A13397" i="1"/>
  <c r="A13396" i="1"/>
  <c r="A13395" i="1"/>
  <c r="A13394" i="1"/>
  <c r="A13393" i="1"/>
  <c r="A13392" i="1"/>
  <c r="A13391" i="1"/>
  <c r="A13390" i="1"/>
  <c r="A13389" i="1"/>
  <c r="A13388" i="1"/>
  <c r="A13387" i="1"/>
  <c r="A13386" i="1"/>
  <c r="A13385" i="1"/>
  <c r="A13384" i="1"/>
  <c r="A13383" i="1"/>
  <c r="A13382" i="1"/>
  <c r="A13381" i="1"/>
  <c r="A13380" i="1"/>
  <c r="A13379" i="1"/>
  <c r="A13378" i="1"/>
  <c r="A13377" i="1"/>
  <c r="A13376" i="1"/>
  <c r="A13375" i="1"/>
  <c r="A13374" i="1"/>
  <c r="A13373" i="1"/>
  <c r="A13372" i="1"/>
  <c r="A13371" i="1"/>
  <c r="A13370" i="1"/>
  <c r="A13369" i="1"/>
  <c r="A13368" i="1"/>
  <c r="A13367" i="1"/>
  <c r="A13366" i="1"/>
  <c r="A13365" i="1"/>
  <c r="A13364" i="1"/>
  <c r="A13363" i="1"/>
  <c r="A13362" i="1"/>
  <c r="A13361" i="1"/>
  <c r="A13360" i="1"/>
  <c r="A13359" i="1"/>
  <c r="A13358" i="1"/>
  <c r="A13357" i="1"/>
  <c r="A13356" i="1"/>
  <c r="A13355" i="1"/>
  <c r="A13354" i="1"/>
  <c r="A13353" i="1"/>
  <c r="A13352" i="1"/>
  <c r="A13351" i="1"/>
  <c r="A13350" i="1"/>
  <c r="A13349" i="1"/>
  <c r="A13348" i="1"/>
  <c r="A13347" i="1"/>
  <c r="A13346" i="1"/>
  <c r="A13345" i="1"/>
  <c r="A13344" i="1"/>
  <c r="A13343" i="1"/>
  <c r="A13342" i="1"/>
  <c r="A13341" i="1"/>
  <c r="A13340" i="1"/>
  <c r="A13339" i="1"/>
  <c r="A13338" i="1"/>
  <c r="A13337" i="1"/>
  <c r="A13336" i="1"/>
  <c r="A13335" i="1"/>
  <c r="A13334" i="1"/>
  <c r="A13333" i="1"/>
  <c r="A13332" i="1"/>
  <c r="A13331" i="1"/>
  <c r="A13330" i="1"/>
  <c r="A13329" i="1"/>
  <c r="A13328" i="1"/>
  <c r="A13327" i="1"/>
  <c r="A13326" i="1"/>
  <c r="A13325" i="1"/>
  <c r="A13324" i="1"/>
  <c r="A13323" i="1"/>
  <c r="A13322" i="1"/>
  <c r="A13321" i="1"/>
  <c r="A13320" i="1"/>
  <c r="A13319" i="1"/>
  <c r="A13318" i="1"/>
  <c r="A13317" i="1"/>
  <c r="A13316" i="1"/>
  <c r="A13315" i="1"/>
  <c r="A13314" i="1"/>
  <c r="A13313" i="1"/>
  <c r="A13312" i="1"/>
  <c r="A13311" i="1"/>
  <c r="A13310" i="1"/>
  <c r="A13309" i="1"/>
  <c r="A13308" i="1"/>
  <c r="A13307" i="1"/>
  <c r="A13306" i="1"/>
  <c r="A13305" i="1"/>
  <c r="A13304" i="1"/>
  <c r="A13303" i="1"/>
  <c r="A13302" i="1"/>
  <c r="A13301" i="1"/>
  <c r="A13300" i="1"/>
  <c r="A13299" i="1"/>
  <c r="A13298" i="1"/>
  <c r="A13297" i="1"/>
  <c r="A13296" i="1"/>
  <c r="A13295" i="1"/>
  <c r="A13294" i="1"/>
  <c r="A13293" i="1"/>
  <c r="A13292" i="1"/>
  <c r="A13291" i="1"/>
  <c r="A13290" i="1"/>
  <c r="A13289" i="1"/>
  <c r="A13288" i="1"/>
  <c r="A13287" i="1"/>
  <c r="A13286" i="1"/>
  <c r="A13285" i="1"/>
  <c r="A13284" i="1"/>
  <c r="A13283" i="1"/>
  <c r="A13282" i="1"/>
  <c r="A13281" i="1"/>
  <c r="A13280" i="1"/>
  <c r="A13279" i="1"/>
  <c r="A13278" i="1"/>
  <c r="A13277" i="1"/>
  <c r="A13276" i="1"/>
  <c r="A13275" i="1"/>
  <c r="A13274" i="1"/>
  <c r="A13273" i="1"/>
  <c r="A13272" i="1"/>
  <c r="A13271" i="1"/>
  <c r="A13270" i="1"/>
  <c r="A13269" i="1"/>
  <c r="A13268" i="1"/>
  <c r="A13267" i="1"/>
  <c r="A13266" i="1"/>
  <c r="A13265" i="1"/>
  <c r="A13264" i="1"/>
  <c r="A13263" i="1"/>
  <c r="A13262" i="1"/>
  <c r="A13261" i="1"/>
  <c r="A13260" i="1"/>
  <c r="A13259" i="1"/>
  <c r="A13258" i="1"/>
  <c r="A13257" i="1"/>
  <c r="A13256" i="1"/>
  <c r="A13255" i="1"/>
  <c r="A13254" i="1"/>
  <c r="A13253" i="1"/>
  <c r="A13252" i="1"/>
  <c r="A13251" i="1"/>
  <c r="A13250" i="1"/>
  <c r="A13249" i="1"/>
  <c r="A13248" i="1"/>
  <c r="A13247" i="1"/>
  <c r="A13246" i="1"/>
  <c r="A13245" i="1"/>
  <c r="A13244" i="1"/>
  <c r="A13243" i="1"/>
  <c r="A13242" i="1"/>
  <c r="A13241" i="1"/>
  <c r="A13240" i="1"/>
  <c r="A13239" i="1"/>
  <c r="A13238" i="1"/>
  <c r="A13237" i="1"/>
  <c r="A13236" i="1"/>
  <c r="A13235" i="1"/>
  <c r="A13234" i="1"/>
  <c r="A13233" i="1"/>
  <c r="A13232" i="1"/>
  <c r="A13231" i="1"/>
  <c r="A13230" i="1"/>
  <c r="A13229" i="1"/>
  <c r="A13228" i="1"/>
  <c r="A13227" i="1"/>
  <c r="A13226" i="1"/>
  <c r="A13225" i="1"/>
  <c r="A13224" i="1"/>
  <c r="A13223" i="1"/>
  <c r="A13222" i="1"/>
  <c r="A13221" i="1"/>
  <c r="A13220" i="1"/>
  <c r="A13219" i="1"/>
  <c r="A13218" i="1"/>
  <c r="A13217" i="1"/>
  <c r="A13216" i="1"/>
  <c r="A13215" i="1"/>
  <c r="A13214" i="1"/>
  <c r="A13213" i="1"/>
  <c r="A13212" i="1"/>
  <c r="A13211" i="1"/>
  <c r="A13210" i="1"/>
  <c r="A13209" i="1"/>
  <c r="A13208" i="1"/>
  <c r="A13207" i="1"/>
  <c r="A13206" i="1"/>
  <c r="A13205" i="1"/>
  <c r="A13204" i="1"/>
  <c r="A13203" i="1"/>
  <c r="A13202" i="1"/>
  <c r="A13201" i="1"/>
  <c r="A13200" i="1"/>
  <c r="A13199" i="1"/>
  <c r="A13198" i="1"/>
  <c r="A13197" i="1"/>
  <c r="A13196" i="1"/>
  <c r="A13195" i="1"/>
  <c r="A13194" i="1"/>
  <c r="A13193" i="1"/>
  <c r="A13192" i="1"/>
  <c r="A13191" i="1"/>
  <c r="A13190" i="1"/>
  <c r="A13189" i="1"/>
  <c r="A13188" i="1"/>
  <c r="A13187" i="1"/>
  <c r="A13186" i="1"/>
  <c r="A13185" i="1"/>
  <c r="A13184" i="1"/>
  <c r="A13183" i="1"/>
  <c r="A13182" i="1"/>
  <c r="A13181" i="1"/>
  <c r="A13180" i="1"/>
  <c r="A13179" i="1"/>
  <c r="A13178" i="1"/>
  <c r="A13177" i="1"/>
  <c r="A13176" i="1"/>
  <c r="A13175" i="1"/>
  <c r="A13174" i="1"/>
  <c r="A13173" i="1"/>
  <c r="A13172" i="1"/>
  <c r="A13171" i="1"/>
  <c r="A13170" i="1"/>
  <c r="A13169" i="1"/>
  <c r="A13168" i="1"/>
  <c r="A13167" i="1"/>
  <c r="A13166" i="1"/>
  <c r="A13165" i="1"/>
  <c r="A13164" i="1"/>
  <c r="A13163" i="1"/>
  <c r="A13162" i="1"/>
  <c r="A13161" i="1"/>
  <c r="A13160" i="1"/>
  <c r="A13159" i="1"/>
  <c r="A13158" i="1"/>
  <c r="A13157" i="1"/>
  <c r="A13156" i="1"/>
  <c r="A13155" i="1"/>
  <c r="A13154" i="1"/>
  <c r="A13153" i="1"/>
  <c r="A13152" i="1"/>
  <c r="A13151" i="1"/>
  <c r="A13150" i="1"/>
  <c r="A13149" i="1"/>
  <c r="A13148" i="1"/>
  <c r="A13147" i="1"/>
  <c r="A13146" i="1"/>
  <c r="A13145" i="1"/>
  <c r="A13144" i="1"/>
  <c r="A13143" i="1"/>
  <c r="A13142" i="1"/>
  <c r="A13141" i="1"/>
  <c r="A13140" i="1"/>
  <c r="A13139" i="1"/>
  <c r="A13138" i="1"/>
  <c r="A13137" i="1"/>
  <c r="A13136" i="1"/>
  <c r="A13135" i="1"/>
  <c r="A13134" i="1"/>
  <c r="A13133" i="1"/>
  <c r="A13132" i="1"/>
  <c r="A13131" i="1"/>
  <c r="A13130" i="1"/>
  <c r="A13129" i="1"/>
  <c r="A13128" i="1"/>
  <c r="A13127" i="1"/>
  <c r="A13126" i="1"/>
  <c r="A13125" i="1"/>
  <c r="A13124" i="1"/>
  <c r="A13123" i="1"/>
  <c r="A13122" i="1"/>
  <c r="A13121" i="1"/>
  <c r="A13120" i="1"/>
  <c r="A13119" i="1"/>
  <c r="A13118" i="1"/>
  <c r="A13117" i="1"/>
  <c r="A13116" i="1"/>
  <c r="A13115" i="1"/>
  <c r="A13114" i="1"/>
  <c r="A13113" i="1"/>
  <c r="A13112" i="1"/>
  <c r="A13111" i="1"/>
  <c r="A13110" i="1"/>
  <c r="A13109" i="1"/>
  <c r="A13108" i="1"/>
  <c r="A13107" i="1"/>
  <c r="A13106" i="1"/>
  <c r="A13105" i="1"/>
  <c r="A13104" i="1"/>
  <c r="A13103" i="1"/>
  <c r="A13102" i="1"/>
  <c r="A13101" i="1"/>
  <c r="A13100" i="1"/>
  <c r="A13099" i="1"/>
  <c r="A13098" i="1"/>
  <c r="A13097" i="1"/>
  <c r="A13096" i="1"/>
  <c r="A13095" i="1"/>
  <c r="A13094" i="1"/>
  <c r="A13093" i="1"/>
  <c r="A13092" i="1"/>
  <c r="A13091" i="1"/>
  <c r="A13090" i="1"/>
  <c r="A13089" i="1"/>
  <c r="A13088" i="1"/>
  <c r="A13087" i="1"/>
  <c r="A13086" i="1"/>
  <c r="A13085" i="1"/>
  <c r="A13084" i="1"/>
  <c r="A13083" i="1"/>
  <c r="A13082" i="1"/>
  <c r="A13081" i="1"/>
  <c r="A13080" i="1"/>
  <c r="A13079" i="1"/>
  <c r="A13078" i="1"/>
  <c r="A13077" i="1"/>
  <c r="A13076" i="1"/>
  <c r="A13075" i="1"/>
  <c r="A13074" i="1"/>
  <c r="A13073" i="1"/>
  <c r="A13072" i="1"/>
  <c r="A13071" i="1"/>
  <c r="A13070" i="1"/>
  <c r="A13069" i="1"/>
  <c r="A13068" i="1"/>
  <c r="A13067" i="1"/>
  <c r="A13066" i="1"/>
  <c r="A13065" i="1"/>
  <c r="A13064" i="1"/>
  <c r="A13063" i="1"/>
  <c r="A13062" i="1"/>
  <c r="A13061" i="1"/>
  <c r="A13060" i="1"/>
  <c r="A13059" i="1"/>
  <c r="A13058" i="1"/>
  <c r="A13057" i="1"/>
  <c r="A13056" i="1"/>
  <c r="A13055" i="1"/>
  <c r="A13054" i="1"/>
  <c r="A13053" i="1"/>
  <c r="A13052" i="1"/>
  <c r="A13051" i="1"/>
  <c r="A13050" i="1"/>
  <c r="A13049" i="1"/>
  <c r="A13048" i="1"/>
  <c r="A13047" i="1"/>
  <c r="A13046" i="1"/>
  <c r="A13045" i="1"/>
  <c r="A13044" i="1"/>
  <c r="A13043" i="1"/>
  <c r="A13042" i="1"/>
  <c r="A13041" i="1"/>
  <c r="A13040" i="1"/>
  <c r="A13039" i="1"/>
  <c r="A13038" i="1"/>
  <c r="A13037" i="1"/>
  <c r="A13036" i="1"/>
  <c r="A13035" i="1"/>
  <c r="A13034" i="1"/>
  <c r="A13033" i="1"/>
  <c r="A13032" i="1"/>
  <c r="A13031" i="1"/>
  <c r="A13030" i="1"/>
  <c r="A13029" i="1"/>
  <c r="A13028" i="1"/>
  <c r="A13027" i="1"/>
  <c r="A13026" i="1"/>
  <c r="A13025" i="1"/>
  <c r="A13024" i="1"/>
  <c r="A13023" i="1"/>
  <c r="A13022" i="1"/>
  <c r="A13021" i="1"/>
  <c r="A13020" i="1"/>
  <c r="A13019" i="1"/>
  <c r="A13018" i="1"/>
  <c r="A13017" i="1"/>
  <c r="A13016" i="1"/>
  <c r="A13015" i="1"/>
  <c r="A13014" i="1"/>
  <c r="A13013" i="1"/>
  <c r="A13012" i="1"/>
  <c r="A13011" i="1"/>
  <c r="A13010" i="1"/>
  <c r="A13009" i="1"/>
  <c r="A13008" i="1"/>
  <c r="A13007" i="1"/>
  <c r="A13006" i="1"/>
  <c r="A13005" i="1"/>
  <c r="A13004" i="1"/>
  <c r="A13003" i="1"/>
  <c r="A13002" i="1"/>
  <c r="A13001" i="1"/>
  <c r="A13000" i="1"/>
  <c r="A12999" i="1"/>
  <c r="A12998" i="1"/>
  <c r="A12997" i="1"/>
  <c r="A12996" i="1"/>
  <c r="A12995" i="1"/>
  <c r="A12994" i="1"/>
  <c r="A12993" i="1"/>
  <c r="A12992" i="1"/>
  <c r="A12991" i="1"/>
  <c r="A12990" i="1"/>
  <c r="A12989" i="1"/>
  <c r="A12988" i="1"/>
  <c r="A12987" i="1"/>
  <c r="A12986" i="1"/>
  <c r="A12985" i="1"/>
  <c r="A12984" i="1"/>
  <c r="A12983" i="1"/>
  <c r="A12982" i="1"/>
  <c r="A12981" i="1"/>
  <c r="A12980" i="1"/>
  <c r="A12979" i="1"/>
  <c r="A12978" i="1"/>
  <c r="A12977" i="1"/>
  <c r="A12976" i="1"/>
  <c r="A12975" i="1"/>
  <c r="A12974" i="1"/>
  <c r="A12973" i="1"/>
  <c r="A12972" i="1"/>
  <c r="A12971" i="1"/>
  <c r="A12970" i="1"/>
  <c r="A12969" i="1"/>
  <c r="A12968" i="1"/>
  <c r="A12967" i="1"/>
  <c r="A12966" i="1"/>
  <c r="A12965" i="1"/>
  <c r="A12964" i="1"/>
  <c r="A12963" i="1"/>
  <c r="A12962" i="1"/>
  <c r="A12961" i="1"/>
  <c r="A12960" i="1"/>
  <c r="A12959" i="1"/>
  <c r="A12958" i="1"/>
  <c r="A12957" i="1"/>
  <c r="A12956" i="1"/>
  <c r="A12955" i="1"/>
  <c r="A12954" i="1"/>
  <c r="A12953" i="1"/>
  <c r="A12952" i="1"/>
  <c r="A12951" i="1"/>
  <c r="A12950" i="1"/>
  <c r="A12949" i="1"/>
  <c r="A12948" i="1"/>
  <c r="A12947" i="1"/>
  <c r="A12946" i="1"/>
  <c r="A12945" i="1"/>
  <c r="A12944" i="1"/>
  <c r="A12943" i="1"/>
  <c r="A12942" i="1"/>
  <c r="A12941" i="1"/>
  <c r="A12940" i="1"/>
  <c r="A12939" i="1"/>
  <c r="A12938" i="1"/>
  <c r="A12937" i="1"/>
  <c r="A12936" i="1"/>
  <c r="A12935" i="1"/>
  <c r="A12934" i="1"/>
  <c r="A12933" i="1"/>
  <c r="A12932" i="1"/>
  <c r="A12931" i="1"/>
  <c r="A12930" i="1"/>
  <c r="A12929" i="1"/>
  <c r="A12928" i="1"/>
  <c r="A12927" i="1"/>
  <c r="A12926" i="1"/>
  <c r="A12925" i="1"/>
  <c r="A12924" i="1"/>
  <c r="A12923" i="1"/>
  <c r="A12922" i="1"/>
  <c r="A12921" i="1"/>
  <c r="A12920" i="1"/>
  <c r="A12919" i="1"/>
  <c r="A12918" i="1"/>
  <c r="A12917" i="1"/>
  <c r="A12916" i="1"/>
  <c r="A12915" i="1"/>
  <c r="A12914" i="1"/>
  <c r="A12913" i="1"/>
  <c r="A12912" i="1"/>
  <c r="A12911" i="1"/>
  <c r="A12910" i="1"/>
  <c r="A12909" i="1"/>
  <c r="A12908" i="1"/>
  <c r="A12907" i="1"/>
  <c r="A12906" i="1"/>
  <c r="A12905" i="1"/>
  <c r="A12904" i="1"/>
  <c r="A12903" i="1"/>
  <c r="A12902" i="1"/>
  <c r="A12901" i="1"/>
  <c r="A12900" i="1"/>
  <c r="A12899" i="1"/>
  <c r="A12898" i="1"/>
  <c r="A12897" i="1"/>
  <c r="A12896" i="1"/>
  <c r="A12895" i="1"/>
  <c r="A12894" i="1"/>
  <c r="A12893" i="1"/>
  <c r="A12892" i="1"/>
  <c r="A12891" i="1"/>
  <c r="A12890" i="1"/>
  <c r="A12889" i="1"/>
  <c r="A12888" i="1"/>
  <c r="A12887" i="1"/>
  <c r="A12886" i="1"/>
  <c r="A12885" i="1"/>
  <c r="A12884" i="1"/>
  <c r="A12883" i="1"/>
  <c r="A12882" i="1"/>
  <c r="A12881" i="1"/>
  <c r="A12880" i="1"/>
  <c r="A12879" i="1"/>
  <c r="A12878" i="1"/>
  <c r="A12877" i="1"/>
  <c r="A12876" i="1"/>
  <c r="A12875" i="1"/>
  <c r="A12874" i="1"/>
  <c r="A12873" i="1"/>
  <c r="A12872" i="1"/>
  <c r="A12871" i="1"/>
  <c r="A12870" i="1"/>
  <c r="A12869" i="1"/>
  <c r="A12868" i="1"/>
  <c r="A12867" i="1"/>
  <c r="A12866" i="1"/>
  <c r="A12865" i="1"/>
  <c r="A12864" i="1"/>
  <c r="A12863" i="1"/>
  <c r="A12862" i="1"/>
  <c r="A12861" i="1"/>
  <c r="A12860" i="1"/>
  <c r="A12859" i="1"/>
  <c r="A12858" i="1"/>
  <c r="A12857" i="1"/>
  <c r="A12856" i="1"/>
  <c r="A12855" i="1"/>
  <c r="A12854" i="1"/>
  <c r="A12853" i="1"/>
  <c r="A12852" i="1"/>
  <c r="A12851" i="1"/>
  <c r="A12850" i="1"/>
  <c r="A12849" i="1"/>
  <c r="A12848" i="1"/>
  <c r="A12847" i="1"/>
  <c r="A12846" i="1"/>
  <c r="A12845" i="1"/>
  <c r="A12844" i="1"/>
  <c r="A12843" i="1"/>
  <c r="A12842" i="1"/>
  <c r="A12841" i="1"/>
  <c r="A12840" i="1"/>
  <c r="A12839" i="1"/>
  <c r="A12838" i="1"/>
  <c r="A12837" i="1"/>
  <c r="A12836" i="1"/>
  <c r="A12835" i="1"/>
  <c r="A12834" i="1"/>
  <c r="A12833" i="1"/>
  <c r="A12832" i="1"/>
  <c r="A12831" i="1"/>
  <c r="A12830" i="1"/>
  <c r="A12829" i="1"/>
  <c r="A12828" i="1"/>
  <c r="A12827" i="1"/>
  <c r="A12826" i="1"/>
  <c r="A12825" i="1"/>
  <c r="A12824" i="1"/>
  <c r="A12823" i="1"/>
  <c r="A12822" i="1"/>
  <c r="A12821" i="1"/>
  <c r="A12820" i="1"/>
  <c r="A12819" i="1"/>
  <c r="A12818" i="1"/>
  <c r="A12817" i="1"/>
  <c r="A12816" i="1"/>
  <c r="A12815" i="1"/>
  <c r="A12814" i="1"/>
  <c r="A12813" i="1"/>
  <c r="A12812" i="1"/>
  <c r="A12811" i="1"/>
  <c r="A12810" i="1"/>
  <c r="A12809" i="1"/>
  <c r="A12808" i="1"/>
  <c r="A12807" i="1"/>
  <c r="A12806" i="1"/>
  <c r="A12805" i="1"/>
  <c r="A12804" i="1"/>
  <c r="A12803" i="1"/>
  <c r="A12802" i="1"/>
  <c r="A12801" i="1"/>
  <c r="A12800" i="1"/>
  <c r="A12799" i="1"/>
  <c r="A12798" i="1"/>
  <c r="A12797" i="1"/>
  <c r="A12796" i="1"/>
  <c r="A12795" i="1"/>
  <c r="A12794" i="1"/>
  <c r="A12793" i="1"/>
  <c r="A12792" i="1"/>
  <c r="A12791" i="1"/>
  <c r="A12790" i="1"/>
  <c r="A12789" i="1"/>
  <c r="A12788" i="1"/>
  <c r="A12787" i="1"/>
  <c r="A12786" i="1"/>
  <c r="A12785" i="1"/>
  <c r="A12784" i="1"/>
  <c r="A12783" i="1"/>
  <c r="A12782" i="1"/>
  <c r="A12781" i="1"/>
  <c r="A12780" i="1"/>
  <c r="A12779" i="1"/>
  <c r="A12778" i="1"/>
  <c r="A12777" i="1"/>
  <c r="A12776" i="1"/>
  <c r="A12775" i="1"/>
  <c r="A12774" i="1"/>
  <c r="A12773" i="1"/>
  <c r="A12772" i="1"/>
  <c r="A12771" i="1"/>
  <c r="A12770" i="1"/>
  <c r="A12769" i="1"/>
  <c r="A12768" i="1"/>
  <c r="A12767" i="1"/>
  <c r="A12766" i="1"/>
  <c r="A12765" i="1"/>
  <c r="A12764" i="1"/>
  <c r="A12763" i="1"/>
  <c r="A12762" i="1"/>
  <c r="A12761" i="1"/>
  <c r="A12760" i="1"/>
  <c r="A12759" i="1"/>
  <c r="A12758" i="1"/>
  <c r="A12757" i="1"/>
  <c r="A12756" i="1"/>
  <c r="A12755" i="1"/>
  <c r="A12754" i="1"/>
  <c r="A12753" i="1"/>
  <c r="A12752" i="1"/>
  <c r="A12751" i="1"/>
  <c r="A12750" i="1"/>
  <c r="A12749" i="1"/>
  <c r="A12748" i="1"/>
  <c r="A12747" i="1"/>
  <c r="A12746" i="1"/>
  <c r="A12745" i="1"/>
  <c r="A12744" i="1"/>
  <c r="A12743" i="1"/>
  <c r="A12742" i="1"/>
  <c r="A12741" i="1"/>
  <c r="A12740" i="1"/>
  <c r="A12739" i="1"/>
  <c r="A12738" i="1"/>
  <c r="A12737" i="1"/>
  <c r="A12736" i="1"/>
  <c r="A12735" i="1"/>
  <c r="A12734" i="1"/>
  <c r="A12733" i="1"/>
  <c r="A12732" i="1"/>
  <c r="A12731" i="1"/>
  <c r="A12730" i="1"/>
  <c r="A12729" i="1"/>
  <c r="A12728" i="1"/>
  <c r="A12727" i="1"/>
  <c r="A12726" i="1"/>
  <c r="A12725" i="1"/>
  <c r="A12724" i="1"/>
  <c r="A12723" i="1"/>
  <c r="A12722" i="1"/>
  <c r="A12721" i="1"/>
  <c r="A12720" i="1"/>
  <c r="A12719" i="1"/>
  <c r="A12718" i="1"/>
  <c r="A12717" i="1"/>
  <c r="A12716" i="1"/>
  <c r="A12715" i="1"/>
  <c r="A12714" i="1"/>
  <c r="A12713" i="1"/>
  <c r="A12712" i="1"/>
  <c r="A12711" i="1"/>
  <c r="A12710" i="1"/>
  <c r="A12709" i="1"/>
  <c r="A12708" i="1"/>
  <c r="A12707" i="1"/>
  <c r="A12706" i="1"/>
  <c r="A12705" i="1"/>
  <c r="A12704" i="1"/>
  <c r="A12703" i="1"/>
  <c r="A12702" i="1"/>
  <c r="A12701" i="1"/>
  <c r="A12700" i="1"/>
  <c r="A12699" i="1"/>
  <c r="A12698" i="1"/>
  <c r="A12697" i="1"/>
  <c r="A12696" i="1"/>
  <c r="A12695" i="1"/>
  <c r="A12694" i="1"/>
  <c r="A12693" i="1"/>
  <c r="A12692" i="1"/>
  <c r="A12691" i="1"/>
  <c r="A12690" i="1"/>
  <c r="A12689" i="1"/>
  <c r="A12688" i="1"/>
  <c r="A12687" i="1"/>
  <c r="A12686" i="1"/>
  <c r="A12685" i="1"/>
  <c r="A12684" i="1"/>
  <c r="A12683" i="1"/>
  <c r="A12682" i="1"/>
  <c r="A12681" i="1"/>
  <c r="A12680" i="1"/>
  <c r="A12679" i="1"/>
  <c r="A12678" i="1"/>
  <c r="A12677" i="1"/>
  <c r="A12676" i="1"/>
  <c r="A12675" i="1"/>
  <c r="A12674" i="1"/>
  <c r="A12673" i="1"/>
  <c r="A12672" i="1"/>
  <c r="A12671" i="1"/>
  <c r="A12670" i="1"/>
  <c r="A12669" i="1"/>
  <c r="A12668" i="1"/>
  <c r="A12667" i="1"/>
  <c r="A12666" i="1"/>
  <c r="A12665" i="1"/>
  <c r="A12664" i="1"/>
  <c r="A12663" i="1"/>
  <c r="A12662" i="1"/>
  <c r="A12661" i="1"/>
  <c r="A12660" i="1"/>
  <c r="A12659" i="1"/>
  <c r="A12658" i="1"/>
  <c r="A12657" i="1"/>
  <c r="A12656" i="1"/>
  <c r="A12655" i="1"/>
  <c r="A12654" i="1"/>
  <c r="A12653" i="1"/>
  <c r="A12652" i="1"/>
  <c r="A12651" i="1"/>
  <c r="A12650" i="1"/>
  <c r="A12649" i="1"/>
  <c r="A12648" i="1"/>
  <c r="A12647" i="1"/>
  <c r="A12646" i="1"/>
  <c r="A12645" i="1"/>
  <c r="A12644" i="1"/>
  <c r="A12643" i="1"/>
  <c r="A12642" i="1"/>
  <c r="A12641" i="1"/>
  <c r="A12640" i="1"/>
  <c r="A12639" i="1"/>
  <c r="A12638" i="1"/>
  <c r="A12637" i="1"/>
  <c r="A12636" i="1"/>
  <c r="A12635" i="1"/>
  <c r="A12634" i="1"/>
  <c r="A12633" i="1"/>
  <c r="A12632" i="1"/>
  <c r="A12631" i="1"/>
  <c r="A12630" i="1"/>
  <c r="A12629" i="1"/>
  <c r="A12628" i="1"/>
  <c r="A12627" i="1"/>
  <c r="A12626" i="1"/>
  <c r="A12625" i="1"/>
  <c r="A12624" i="1"/>
  <c r="A12623" i="1"/>
  <c r="A12622" i="1"/>
  <c r="A12621" i="1"/>
  <c r="A12620" i="1"/>
  <c r="A12619" i="1"/>
  <c r="A12618" i="1"/>
  <c r="A12617" i="1"/>
  <c r="A12616" i="1"/>
  <c r="A12615" i="1"/>
  <c r="A12614" i="1"/>
  <c r="A12613" i="1"/>
  <c r="A12612" i="1"/>
  <c r="A12611" i="1"/>
  <c r="A12610" i="1"/>
  <c r="A12609" i="1"/>
  <c r="A12608" i="1"/>
  <c r="A12607" i="1"/>
  <c r="A12606" i="1"/>
  <c r="A12605" i="1"/>
  <c r="A12604" i="1"/>
  <c r="A12603" i="1"/>
  <c r="A12602" i="1"/>
  <c r="A12601" i="1"/>
  <c r="A12600" i="1"/>
  <c r="A12599" i="1"/>
  <c r="A12598" i="1"/>
  <c r="A12597" i="1"/>
  <c r="A12596" i="1"/>
  <c r="A12595" i="1"/>
  <c r="A12594" i="1"/>
  <c r="A12593" i="1"/>
  <c r="A12592" i="1"/>
  <c r="A12591" i="1"/>
  <c r="A12590" i="1"/>
  <c r="A12589" i="1"/>
  <c r="A12588" i="1"/>
  <c r="A12587" i="1"/>
  <c r="A12586" i="1"/>
  <c r="A12585" i="1"/>
  <c r="A12584" i="1"/>
  <c r="A12583" i="1"/>
  <c r="A12582" i="1"/>
  <c r="A12581" i="1"/>
  <c r="A12580" i="1"/>
  <c r="A12579" i="1"/>
  <c r="A12578" i="1"/>
  <c r="A12577" i="1"/>
  <c r="A12576" i="1"/>
  <c r="A12575" i="1"/>
  <c r="A12574" i="1"/>
  <c r="A12573" i="1"/>
  <c r="A12572" i="1"/>
  <c r="A12571" i="1"/>
  <c r="A12570" i="1"/>
  <c r="A12569" i="1"/>
  <c r="A12568" i="1"/>
  <c r="A12567" i="1"/>
  <c r="A12566" i="1"/>
  <c r="A12565" i="1"/>
  <c r="A12564" i="1"/>
  <c r="A12563" i="1"/>
  <c r="A12562" i="1"/>
  <c r="A12561" i="1"/>
  <c r="A12560" i="1"/>
  <c r="A12559" i="1"/>
  <c r="A12558" i="1"/>
  <c r="A12557" i="1"/>
  <c r="A12556" i="1"/>
  <c r="A12555" i="1"/>
  <c r="A12554" i="1"/>
  <c r="A12553" i="1"/>
  <c r="A12552" i="1"/>
  <c r="A12551" i="1"/>
  <c r="A12550" i="1"/>
  <c r="A12549" i="1"/>
  <c r="A12548" i="1"/>
  <c r="A12547" i="1"/>
  <c r="A12546" i="1"/>
  <c r="A12545" i="1"/>
  <c r="A12544" i="1"/>
  <c r="A12543" i="1"/>
  <c r="A12542" i="1"/>
  <c r="A12541" i="1"/>
  <c r="A12540" i="1"/>
  <c r="A12539" i="1"/>
  <c r="A12538" i="1"/>
  <c r="A12537" i="1"/>
  <c r="A12536" i="1"/>
  <c r="A12535" i="1"/>
  <c r="A12534" i="1"/>
  <c r="A12533" i="1"/>
  <c r="A12532" i="1"/>
  <c r="A12531" i="1"/>
  <c r="A12530" i="1"/>
  <c r="A12529" i="1"/>
  <c r="A12528" i="1"/>
  <c r="A12527" i="1"/>
  <c r="A12526" i="1"/>
  <c r="A12525" i="1"/>
  <c r="A12524" i="1"/>
  <c r="A12523" i="1"/>
  <c r="A12522" i="1"/>
  <c r="A12521" i="1"/>
  <c r="A12520" i="1"/>
  <c r="A12519" i="1"/>
  <c r="A12518" i="1"/>
  <c r="A12517" i="1"/>
  <c r="A12516" i="1"/>
  <c r="A12515" i="1"/>
  <c r="A12514" i="1"/>
  <c r="A12513" i="1"/>
  <c r="A12512" i="1"/>
  <c r="A12511" i="1"/>
  <c r="A12510" i="1"/>
  <c r="A12509" i="1"/>
  <c r="A12508" i="1"/>
  <c r="A12507" i="1"/>
  <c r="A12506" i="1"/>
  <c r="A12505" i="1"/>
  <c r="A12504" i="1"/>
  <c r="A12503" i="1"/>
  <c r="A12502" i="1"/>
  <c r="A12501" i="1"/>
  <c r="A12500" i="1"/>
  <c r="A12499" i="1"/>
  <c r="A12498" i="1"/>
  <c r="A12497" i="1"/>
  <c r="A12496" i="1"/>
  <c r="A12495" i="1"/>
  <c r="A12494" i="1"/>
  <c r="A12493" i="1"/>
  <c r="A12492" i="1"/>
  <c r="A12491" i="1"/>
  <c r="A12490" i="1"/>
  <c r="A12489" i="1"/>
  <c r="A12488" i="1"/>
  <c r="A12487" i="1"/>
  <c r="A12486" i="1"/>
  <c r="A12485" i="1"/>
  <c r="A12484" i="1"/>
  <c r="A12483" i="1"/>
  <c r="A12482" i="1"/>
  <c r="A12481" i="1"/>
  <c r="A12480" i="1"/>
  <c r="A12479" i="1"/>
  <c r="A12478" i="1"/>
  <c r="A12477" i="1"/>
  <c r="A12476" i="1"/>
  <c r="A12475" i="1"/>
  <c r="A12474" i="1"/>
  <c r="A12473" i="1"/>
  <c r="A12472" i="1"/>
  <c r="A12471" i="1"/>
  <c r="A12470" i="1"/>
  <c r="A12469" i="1"/>
  <c r="A12468" i="1"/>
  <c r="A12467" i="1"/>
  <c r="A12466" i="1"/>
  <c r="A12465" i="1"/>
  <c r="A12464" i="1"/>
  <c r="A12463" i="1"/>
  <c r="A12462" i="1"/>
  <c r="A12461" i="1"/>
  <c r="A12460" i="1"/>
  <c r="A12459" i="1"/>
  <c r="A12458" i="1"/>
  <c r="A12457" i="1"/>
  <c r="A12456" i="1"/>
  <c r="A12455" i="1"/>
  <c r="A12454" i="1"/>
  <c r="A12453" i="1"/>
  <c r="A12452" i="1"/>
  <c r="A12451" i="1"/>
  <c r="A12450" i="1"/>
  <c r="A12449" i="1"/>
  <c r="A12448" i="1"/>
  <c r="A12447" i="1"/>
  <c r="A12446" i="1"/>
  <c r="A12445" i="1"/>
  <c r="A12444" i="1"/>
  <c r="A12443" i="1"/>
  <c r="A12442" i="1"/>
  <c r="A12441" i="1"/>
  <c r="A12440" i="1"/>
  <c r="A12439" i="1"/>
  <c r="A12438" i="1"/>
  <c r="A12437" i="1"/>
  <c r="A12436" i="1"/>
  <c r="A12435" i="1"/>
  <c r="A12434" i="1"/>
  <c r="A12433" i="1"/>
  <c r="A12432" i="1"/>
  <c r="A12431" i="1"/>
  <c r="A12430" i="1"/>
  <c r="A12429" i="1"/>
  <c r="A12428" i="1"/>
  <c r="A12427" i="1"/>
  <c r="A12426" i="1"/>
  <c r="A12425" i="1"/>
  <c r="A12424" i="1"/>
  <c r="A12423" i="1"/>
  <c r="A12422" i="1"/>
  <c r="A12421" i="1"/>
  <c r="A12420" i="1"/>
  <c r="A12419" i="1"/>
  <c r="A12418" i="1"/>
  <c r="A12417" i="1"/>
  <c r="A12416" i="1"/>
  <c r="A12415" i="1"/>
  <c r="A12414" i="1"/>
  <c r="A12413" i="1"/>
  <c r="A12412" i="1"/>
  <c r="A12411" i="1"/>
  <c r="A12410" i="1"/>
  <c r="A12409" i="1"/>
  <c r="A12408" i="1"/>
  <c r="A12407" i="1"/>
  <c r="A12406" i="1"/>
  <c r="A12405" i="1"/>
  <c r="A12404" i="1"/>
  <c r="A12403" i="1"/>
  <c r="A12402" i="1"/>
  <c r="A12401" i="1"/>
  <c r="A12400" i="1"/>
  <c r="A12399" i="1"/>
  <c r="A12398" i="1"/>
  <c r="A12397" i="1"/>
  <c r="A12396" i="1"/>
  <c r="A12395" i="1"/>
  <c r="A12394" i="1"/>
  <c r="A12393" i="1"/>
  <c r="A12392" i="1"/>
  <c r="A12391" i="1"/>
  <c r="A12390" i="1"/>
  <c r="A12389" i="1"/>
  <c r="A12388" i="1"/>
  <c r="A12387" i="1"/>
  <c r="A12386" i="1"/>
  <c r="A12385" i="1"/>
  <c r="A12384" i="1"/>
  <c r="A12383" i="1"/>
  <c r="A12382" i="1"/>
  <c r="A12381" i="1"/>
  <c r="A12380" i="1"/>
  <c r="A12379" i="1"/>
  <c r="A12378" i="1"/>
  <c r="A12377" i="1"/>
  <c r="A12376" i="1"/>
  <c r="A12375" i="1"/>
  <c r="A12374" i="1"/>
  <c r="A12373" i="1"/>
  <c r="A12372" i="1"/>
  <c r="A12371" i="1"/>
  <c r="A12370" i="1"/>
  <c r="A12369" i="1"/>
  <c r="A12368" i="1"/>
  <c r="A12367" i="1"/>
  <c r="A12366" i="1"/>
  <c r="A12365" i="1"/>
  <c r="A12364" i="1"/>
  <c r="A12363" i="1"/>
  <c r="A12362" i="1"/>
  <c r="A12361" i="1"/>
  <c r="A12360" i="1"/>
  <c r="A12359" i="1"/>
  <c r="A12358" i="1"/>
  <c r="A12357" i="1"/>
  <c r="A12356" i="1"/>
  <c r="A12355" i="1"/>
  <c r="A12354" i="1"/>
  <c r="A12353" i="1"/>
  <c r="A12352" i="1"/>
  <c r="A12351" i="1"/>
  <c r="A12350" i="1"/>
  <c r="A12349" i="1"/>
  <c r="A12348" i="1"/>
  <c r="A12347" i="1"/>
  <c r="A12346" i="1"/>
  <c r="A12345" i="1"/>
  <c r="A12344" i="1"/>
  <c r="A12343" i="1"/>
  <c r="A12342" i="1"/>
  <c r="A12341" i="1"/>
  <c r="A12340" i="1"/>
  <c r="A12339" i="1"/>
  <c r="A12338" i="1"/>
  <c r="A12337" i="1"/>
  <c r="A12336" i="1"/>
  <c r="A12335" i="1"/>
  <c r="A12334" i="1"/>
  <c r="A12333" i="1"/>
  <c r="A12332" i="1"/>
  <c r="A12331" i="1"/>
  <c r="A12330" i="1"/>
  <c r="A12329" i="1"/>
  <c r="A12328" i="1"/>
  <c r="A12327" i="1"/>
  <c r="A12326" i="1"/>
  <c r="A12325" i="1"/>
  <c r="A12324" i="1"/>
  <c r="A12323" i="1"/>
  <c r="A12322" i="1"/>
  <c r="A12321" i="1"/>
  <c r="A12320" i="1"/>
  <c r="A12319" i="1"/>
  <c r="A12318" i="1"/>
  <c r="A12317" i="1"/>
  <c r="A12316" i="1"/>
  <c r="A12315" i="1"/>
  <c r="A12314" i="1"/>
  <c r="A12313" i="1"/>
  <c r="A12312" i="1"/>
  <c r="A12311" i="1"/>
  <c r="A12310" i="1"/>
  <c r="A12309" i="1"/>
  <c r="A12308" i="1"/>
  <c r="A12307" i="1"/>
  <c r="A12306" i="1"/>
  <c r="A12305" i="1"/>
  <c r="A12304" i="1"/>
  <c r="A12303" i="1"/>
  <c r="A12302" i="1"/>
  <c r="A12301" i="1"/>
  <c r="A12300" i="1"/>
  <c r="A12299" i="1"/>
  <c r="A12298" i="1"/>
  <c r="A12297" i="1"/>
  <c r="A12296" i="1"/>
  <c r="A12295" i="1"/>
  <c r="A12294" i="1"/>
  <c r="A12293" i="1"/>
  <c r="A12292" i="1"/>
  <c r="A12291" i="1"/>
  <c r="A12290" i="1"/>
  <c r="A12289" i="1"/>
  <c r="A12288" i="1"/>
  <c r="A12287" i="1"/>
  <c r="A12286" i="1"/>
  <c r="A12285" i="1"/>
  <c r="A12284" i="1"/>
  <c r="A12283" i="1"/>
  <c r="A12282" i="1"/>
  <c r="A12281" i="1"/>
  <c r="A12280" i="1"/>
  <c r="A12279" i="1"/>
  <c r="A12278" i="1"/>
  <c r="A12277" i="1"/>
  <c r="A12276" i="1"/>
  <c r="A12275" i="1"/>
  <c r="A12274" i="1"/>
  <c r="A12273" i="1"/>
  <c r="A12272" i="1"/>
  <c r="A12271" i="1"/>
  <c r="A12270" i="1"/>
  <c r="A12269" i="1"/>
  <c r="A12268" i="1"/>
  <c r="A12267" i="1"/>
  <c r="A12266" i="1"/>
  <c r="A12265" i="1"/>
  <c r="A12264" i="1"/>
  <c r="A12263" i="1"/>
  <c r="A12262" i="1"/>
  <c r="A12261" i="1"/>
  <c r="A12260" i="1"/>
  <c r="A12259" i="1"/>
  <c r="A12258" i="1"/>
  <c r="A12257" i="1"/>
  <c r="A12256" i="1"/>
  <c r="A12255" i="1"/>
  <c r="A12254" i="1"/>
  <c r="A12253" i="1"/>
  <c r="A12252" i="1"/>
  <c r="A12251" i="1"/>
  <c r="A12250" i="1"/>
  <c r="A12249" i="1"/>
  <c r="A12248" i="1"/>
  <c r="A12247" i="1"/>
  <c r="A12246" i="1"/>
  <c r="A12245" i="1"/>
  <c r="A12244" i="1"/>
  <c r="A12243" i="1"/>
  <c r="A12242" i="1"/>
  <c r="A12241" i="1"/>
  <c r="A12240" i="1"/>
  <c r="A12239" i="1"/>
  <c r="A12238" i="1"/>
  <c r="A12237" i="1"/>
  <c r="A12236" i="1"/>
  <c r="A12235" i="1"/>
  <c r="A12234" i="1"/>
  <c r="A12233" i="1"/>
  <c r="A12232" i="1"/>
  <c r="A12231" i="1"/>
  <c r="A12230" i="1"/>
  <c r="A12229" i="1"/>
  <c r="A12228" i="1"/>
  <c r="A12227" i="1"/>
  <c r="A12226" i="1"/>
  <c r="A12225" i="1"/>
  <c r="A12224" i="1"/>
  <c r="A12223" i="1"/>
  <c r="A12222" i="1"/>
  <c r="A12221" i="1"/>
  <c r="A12220" i="1"/>
  <c r="A12219" i="1"/>
  <c r="A12218" i="1"/>
  <c r="A12217" i="1"/>
  <c r="A12216" i="1"/>
  <c r="A12215" i="1"/>
  <c r="A12214" i="1"/>
  <c r="A12213" i="1"/>
  <c r="A12212" i="1"/>
  <c r="A12211" i="1"/>
  <c r="A12210" i="1"/>
  <c r="A12209" i="1"/>
  <c r="A12208" i="1"/>
  <c r="A12207" i="1"/>
  <c r="A12206" i="1"/>
  <c r="A12205" i="1"/>
  <c r="A12204" i="1"/>
  <c r="A12203" i="1"/>
  <c r="A12202" i="1"/>
  <c r="A12201" i="1"/>
  <c r="A12200" i="1"/>
  <c r="A12199" i="1"/>
  <c r="A12198" i="1"/>
  <c r="A12197" i="1"/>
  <c r="A12196" i="1"/>
  <c r="A12195" i="1"/>
  <c r="A12194" i="1"/>
  <c r="A12193" i="1"/>
  <c r="A12192" i="1"/>
  <c r="A12191" i="1"/>
  <c r="A12190" i="1"/>
  <c r="A12189" i="1"/>
  <c r="A12188" i="1"/>
  <c r="A12187" i="1"/>
  <c r="A12186" i="1"/>
  <c r="A12185" i="1"/>
  <c r="A12184" i="1"/>
  <c r="A12183" i="1"/>
  <c r="A12182" i="1"/>
  <c r="A12181" i="1"/>
  <c r="A12180" i="1"/>
  <c r="A12179" i="1"/>
  <c r="A12178" i="1"/>
  <c r="A12177" i="1"/>
  <c r="A12176" i="1"/>
  <c r="A12175" i="1"/>
  <c r="A12174" i="1"/>
  <c r="A12173" i="1"/>
  <c r="A12172" i="1"/>
  <c r="A12171" i="1"/>
  <c r="A12170" i="1"/>
  <c r="A12169" i="1"/>
  <c r="A12168" i="1"/>
  <c r="A12167" i="1"/>
  <c r="A12166" i="1"/>
  <c r="A12165" i="1"/>
  <c r="A12164" i="1"/>
  <c r="A12163" i="1"/>
  <c r="A12162" i="1"/>
  <c r="A12161" i="1"/>
  <c r="A12160" i="1"/>
  <c r="A12159" i="1"/>
  <c r="A12158" i="1"/>
  <c r="A12157" i="1"/>
  <c r="A12156" i="1"/>
  <c r="A12155" i="1"/>
  <c r="A12154" i="1"/>
  <c r="A12153" i="1"/>
  <c r="A12152" i="1"/>
  <c r="A12151" i="1"/>
  <c r="A12150" i="1"/>
  <c r="A12149" i="1"/>
  <c r="A12148" i="1"/>
  <c r="A12147" i="1"/>
  <c r="A12146" i="1"/>
  <c r="A12145" i="1"/>
  <c r="A12144" i="1"/>
  <c r="A12143" i="1"/>
  <c r="A12142" i="1"/>
  <c r="A12141" i="1"/>
  <c r="A12140" i="1"/>
  <c r="A12139" i="1"/>
  <c r="A12138" i="1"/>
  <c r="A12137" i="1"/>
  <c r="A12136" i="1"/>
  <c r="A12135" i="1"/>
  <c r="A12134" i="1"/>
  <c r="A12133" i="1"/>
  <c r="A12132" i="1"/>
  <c r="A12131" i="1"/>
  <c r="A12130" i="1"/>
  <c r="A12129" i="1"/>
  <c r="A12128" i="1"/>
  <c r="A12127" i="1"/>
  <c r="A12126" i="1"/>
  <c r="A12125" i="1"/>
  <c r="A12124" i="1"/>
  <c r="A12123" i="1"/>
  <c r="A12122" i="1"/>
  <c r="A12121" i="1"/>
  <c r="A12120" i="1"/>
  <c r="A12119" i="1"/>
  <c r="A12118" i="1"/>
  <c r="A12117" i="1"/>
  <c r="A12116" i="1"/>
  <c r="A12115" i="1"/>
  <c r="A12114" i="1"/>
  <c r="A12113" i="1"/>
  <c r="A12112" i="1"/>
  <c r="A12111" i="1"/>
  <c r="A12110" i="1"/>
  <c r="A12109" i="1"/>
  <c r="A12108" i="1"/>
  <c r="A12107" i="1"/>
  <c r="A12106" i="1"/>
  <c r="A12105" i="1"/>
  <c r="A12104" i="1"/>
  <c r="A12103" i="1"/>
  <c r="A12102" i="1"/>
  <c r="A12101" i="1"/>
  <c r="A12100" i="1"/>
  <c r="A12099" i="1"/>
  <c r="A12098" i="1"/>
  <c r="A12097" i="1"/>
  <c r="A12096" i="1"/>
  <c r="A12095" i="1"/>
  <c r="A12094" i="1"/>
  <c r="A12093" i="1"/>
  <c r="A12092" i="1"/>
  <c r="A12091" i="1"/>
  <c r="A12090" i="1"/>
  <c r="A12089" i="1"/>
  <c r="A12088" i="1"/>
  <c r="A12087" i="1"/>
  <c r="A12086" i="1"/>
  <c r="A12085" i="1"/>
  <c r="A12084" i="1"/>
  <c r="A12083" i="1"/>
  <c r="A12082" i="1"/>
  <c r="A12081" i="1"/>
  <c r="A12080" i="1"/>
  <c r="A12079" i="1"/>
  <c r="A12078" i="1"/>
  <c r="A12077" i="1"/>
  <c r="A12076" i="1"/>
  <c r="A12075" i="1"/>
  <c r="A12074" i="1"/>
  <c r="A12073" i="1"/>
  <c r="A12072" i="1"/>
  <c r="A12071" i="1"/>
  <c r="A12070" i="1"/>
  <c r="A12069" i="1"/>
  <c r="A12068" i="1"/>
  <c r="A12067" i="1"/>
  <c r="A12066" i="1"/>
  <c r="A12065" i="1"/>
  <c r="A12064" i="1"/>
  <c r="A12063" i="1"/>
  <c r="A12062" i="1"/>
  <c r="A12061" i="1"/>
  <c r="A12060" i="1"/>
  <c r="A12059" i="1"/>
  <c r="A12058" i="1"/>
  <c r="A12057" i="1"/>
  <c r="A12056" i="1"/>
  <c r="A12055" i="1"/>
  <c r="A12054" i="1"/>
  <c r="A12053" i="1"/>
  <c r="A12052" i="1"/>
  <c r="A12051" i="1"/>
  <c r="A12050" i="1"/>
  <c r="A12049" i="1"/>
  <c r="A12048" i="1"/>
  <c r="A12047" i="1"/>
  <c r="A12046" i="1"/>
  <c r="A12045" i="1"/>
  <c r="A12044" i="1"/>
  <c r="A12043" i="1"/>
  <c r="A12042" i="1"/>
  <c r="A12041" i="1"/>
  <c r="A12040" i="1"/>
  <c r="A12039" i="1"/>
  <c r="A12038" i="1"/>
  <c r="A12037" i="1"/>
  <c r="A12036" i="1"/>
  <c r="A12035" i="1"/>
  <c r="A12034" i="1"/>
  <c r="A12033" i="1"/>
  <c r="A12032" i="1"/>
  <c r="A12031" i="1"/>
  <c r="A12030" i="1"/>
  <c r="A12029" i="1"/>
  <c r="A12028" i="1"/>
  <c r="A12027" i="1"/>
  <c r="A12026" i="1"/>
  <c r="A12025" i="1"/>
  <c r="A12024" i="1"/>
  <c r="A12023" i="1"/>
  <c r="A12022" i="1"/>
  <c r="A12021" i="1"/>
  <c r="A12020" i="1"/>
  <c r="A12019" i="1"/>
  <c r="A12018" i="1"/>
  <c r="A12017" i="1"/>
  <c r="A12016" i="1"/>
  <c r="A12015" i="1"/>
  <c r="A12014" i="1"/>
  <c r="A12013" i="1"/>
  <c r="A12012" i="1"/>
  <c r="A12011" i="1"/>
  <c r="A12010" i="1"/>
  <c r="A12009" i="1"/>
  <c r="A12008" i="1"/>
  <c r="A12007" i="1"/>
  <c r="A12006" i="1"/>
  <c r="A12005" i="1"/>
  <c r="A12004" i="1"/>
  <c r="A12003" i="1"/>
  <c r="A12002" i="1"/>
  <c r="A12001" i="1"/>
  <c r="A12000" i="1"/>
  <c r="A11999" i="1"/>
  <c r="A11998" i="1"/>
  <c r="A11997" i="1"/>
  <c r="A11996" i="1"/>
  <c r="A11995" i="1"/>
  <c r="A11994" i="1"/>
  <c r="A11993" i="1"/>
  <c r="A11992" i="1"/>
  <c r="A11991" i="1"/>
  <c r="A11990" i="1"/>
  <c r="A11989" i="1"/>
  <c r="A11988" i="1"/>
  <c r="A11987" i="1"/>
  <c r="A11986" i="1"/>
  <c r="A11985" i="1"/>
  <c r="A11984" i="1"/>
  <c r="A11983" i="1"/>
  <c r="A11982" i="1"/>
  <c r="A11981" i="1"/>
  <c r="A11980" i="1"/>
  <c r="A11979" i="1"/>
  <c r="A11978" i="1"/>
  <c r="A11977" i="1"/>
  <c r="A11976" i="1"/>
  <c r="A11975" i="1"/>
  <c r="A11974" i="1"/>
  <c r="A11973" i="1"/>
  <c r="A11972" i="1"/>
  <c r="A11971" i="1"/>
  <c r="A11970" i="1"/>
  <c r="A11969" i="1"/>
  <c r="A11968" i="1"/>
  <c r="A11967" i="1"/>
  <c r="A11966" i="1"/>
  <c r="A11965" i="1"/>
  <c r="A11964" i="1"/>
  <c r="A11963" i="1"/>
  <c r="A11962" i="1"/>
  <c r="A11961" i="1"/>
  <c r="A11960" i="1"/>
  <c r="A11959" i="1"/>
  <c r="A11958" i="1"/>
  <c r="A11957" i="1"/>
  <c r="A11956" i="1"/>
  <c r="A11955" i="1"/>
  <c r="A11954" i="1"/>
  <c r="A11953" i="1"/>
  <c r="A11952" i="1"/>
  <c r="A11951" i="1"/>
  <c r="A11950" i="1"/>
  <c r="A11949" i="1"/>
  <c r="A11948" i="1"/>
  <c r="A11947" i="1"/>
  <c r="A11946" i="1"/>
  <c r="A11945" i="1"/>
  <c r="A11944" i="1"/>
  <c r="A11943" i="1"/>
  <c r="A11942" i="1"/>
  <c r="A11941" i="1"/>
  <c r="A11940" i="1"/>
  <c r="A11939" i="1"/>
  <c r="A11938" i="1"/>
  <c r="A11937" i="1"/>
  <c r="A11936" i="1"/>
  <c r="A11935" i="1"/>
  <c r="A11934" i="1"/>
  <c r="A11933" i="1"/>
  <c r="A11932" i="1"/>
  <c r="A11931" i="1"/>
  <c r="A11930" i="1"/>
  <c r="A11929" i="1"/>
  <c r="A11928" i="1"/>
  <c r="A11927" i="1"/>
  <c r="A11926" i="1"/>
  <c r="A11925" i="1"/>
  <c r="A11924" i="1"/>
  <c r="A11923" i="1"/>
  <c r="A11922" i="1"/>
  <c r="A11921" i="1"/>
  <c r="A11920" i="1"/>
  <c r="A11919" i="1"/>
  <c r="A11918" i="1"/>
  <c r="A11917" i="1"/>
  <c r="A11916" i="1"/>
  <c r="A11915" i="1"/>
  <c r="A11914" i="1"/>
  <c r="A11913" i="1"/>
  <c r="A11912" i="1"/>
  <c r="A11911" i="1"/>
  <c r="A11910" i="1"/>
  <c r="A11909" i="1"/>
  <c r="A11908" i="1"/>
  <c r="A11907" i="1"/>
  <c r="A11906" i="1"/>
  <c r="A11905" i="1"/>
  <c r="A11904" i="1"/>
  <c r="A11903" i="1"/>
  <c r="A11902" i="1"/>
  <c r="A11901" i="1"/>
  <c r="A11900" i="1"/>
  <c r="A11899" i="1"/>
  <c r="A11898" i="1"/>
  <c r="A11897" i="1"/>
  <c r="A11896" i="1"/>
  <c r="A11895" i="1"/>
  <c r="A11894" i="1"/>
  <c r="A11893" i="1"/>
  <c r="A11892" i="1"/>
  <c r="A11891" i="1"/>
  <c r="A11890" i="1"/>
  <c r="A11889" i="1"/>
  <c r="A11888" i="1"/>
  <c r="A11887" i="1"/>
  <c r="A11886" i="1"/>
  <c r="A11885" i="1"/>
  <c r="A11884" i="1"/>
  <c r="A11883" i="1"/>
  <c r="A11882" i="1"/>
  <c r="A11881" i="1"/>
  <c r="A11880" i="1"/>
  <c r="A11879" i="1"/>
  <c r="A11878" i="1"/>
  <c r="A11877" i="1"/>
  <c r="A11876" i="1"/>
  <c r="A11875" i="1"/>
  <c r="A11874" i="1"/>
  <c r="A11873" i="1"/>
  <c r="A11872" i="1"/>
  <c r="A11871" i="1"/>
  <c r="A11870" i="1"/>
  <c r="A11869" i="1"/>
  <c r="A11868" i="1"/>
  <c r="A11867" i="1"/>
  <c r="A11866" i="1"/>
  <c r="A11865" i="1"/>
  <c r="A11864" i="1"/>
  <c r="A11863" i="1"/>
  <c r="A11862" i="1"/>
  <c r="A11861" i="1"/>
  <c r="A11860" i="1"/>
  <c r="A11859" i="1"/>
  <c r="A11858" i="1"/>
  <c r="A11857" i="1"/>
  <c r="A11856" i="1"/>
  <c r="A11855" i="1"/>
  <c r="A11854" i="1"/>
  <c r="A11853" i="1"/>
  <c r="A11852" i="1"/>
  <c r="A11851" i="1"/>
  <c r="A11850" i="1"/>
  <c r="A11849" i="1"/>
  <c r="A11848" i="1"/>
  <c r="A11847" i="1"/>
  <c r="A11846" i="1"/>
  <c r="A11845" i="1"/>
  <c r="A11844" i="1"/>
  <c r="A11843" i="1"/>
  <c r="A11842" i="1"/>
  <c r="A11841" i="1"/>
  <c r="A11840" i="1"/>
  <c r="A11839" i="1"/>
  <c r="A11838" i="1"/>
  <c r="A11837" i="1"/>
  <c r="A11836" i="1"/>
  <c r="A11835" i="1"/>
  <c r="A11834" i="1"/>
  <c r="A11833" i="1"/>
  <c r="A11832" i="1"/>
  <c r="A11831" i="1"/>
  <c r="A11830" i="1"/>
  <c r="A11829" i="1"/>
  <c r="A11828" i="1"/>
  <c r="A11827" i="1"/>
  <c r="A11826" i="1"/>
  <c r="A11825" i="1"/>
  <c r="A11824" i="1"/>
  <c r="A11823" i="1"/>
  <c r="A11822" i="1"/>
  <c r="A11821" i="1"/>
  <c r="A11820" i="1"/>
  <c r="A11819" i="1"/>
  <c r="A11818" i="1"/>
  <c r="A11817" i="1"/>
  <c r="A11816" i="1"/>
  <c r="A11815" i="1"/>
  <c r="A11814" i="1"/>
  <c r="A11813" i="1"/>
  <c r="A11812" i="1"/>
  <c r="A11811" i="1"/>
  <c r="A11810" i="1"/>
  <c r="A11809" i="1"/>
  <c r="A11808" i="1"/>
  <c r="A11807" i="1"/>
  <c r="A11806" i="1"/>
  <c r="A11805" i="1"/>
  <c r="A11804" i="1"/>
  <c r="A11803" i="1"/>
  <c r="A11802" i="1"/>
  <c r="A11801" i="1"/>
  <c r="A11800" i="1"/>
  <c r="A11799" i="1"/>
  <c r="A11798" i="1"/>
  <c r="A11797" i="1"/>
  <c r="A11796" i="1"/>
  <c r="A11795" i="1"/>
  <c r="A11794" i="1"/>
  <c r="A11793" i="1"/>
  <c r="A11792" i="1"/>
  <c r="A11791" i="1"/>
  <c r="A11790" i="1"/>
  <c r="A11789" i="1"/>
  <c r="A11788" i="1"/>
  <c r="A11787" i="1"/>
  <c r="A11786" i="1"/>
  <c r="A11785" i="1"/>
  <c r="A11784" i="1"/>
  <c r="A11783" i="1"/>
  <c r="A11782" i="1"/>
  <c r="A11781" i="1"/>
  <c r="A11780" i="1"/>
  <c r="A11779" i="1"/>
  <c r="A11778" i="1"/>
  <c r="A11777" i="1"/>
  <c r="A11776" i="1"/>
  <c r="A11775" i="1"/>
  <c r="A11774" i="1"/>
  <c r="A11773" i="1"/>
  <c r="A11772" i="1"/>
  <c r="A11771" i="1"/>
  <c r="A11770" i="1"/>
  <c r="A11769" i="1"/>
  <c r="A11768" i="1"/>
  <c r="A11767" i="1"/>
  <c r="A11766" i="1"/>
  <c r="A11765" i="1"/>
  <c r="A11764" i="1"/>
  <c r="A11763" i="1"/>
  <c r="A11762" i="1"/>
  <c r="A11761" i="1"/>
  <c r="A11760" i="1"/>
  <c r="A11759" i="1"/>
  <c r="A11758" i="1"/>
  <c r="A11757" i="1"/>
  <c r="A11756" i="1"/>
  <c r="A11755" i="1"/>
  <c r="A11754" i="1"/>
  <c r="A11753" i="1"/>
  <c r="A11752" i="1"/>
  <c r="A11751" i="1"/>
  <c r="A11750" i="1"/>
  <c r="A11749" i="1"/>
  <c r="A11748" i="1"/>
  <c r="A11747" i="1"/>
  <c r="A11746" i="1"/>
  <c r="A11745" i="1"/>
  <c r="A11744" i="1"/>
  <c r="A11743" i="1"/>
  <c r="A11742" i="1"/>
  <c r="A11741" i="1"/>
  <c r="A11740" i="1"/>
  <c r="A11739" i="1"/>
  <c r="A11738" i="1"/>
  <c r="A11737" i="1"/>
  <c r="A11736" i="1"/>
  <c r="A11735" i="1"/>
  <c r="A11734" i="1"/>
  <c r="A11733" i="1"/>
  <c r="A11732" i="1"/>
  <c r="A11731" i="1"/>
  <c r="A11730" i="1"/>
  <c r="A11729" i="1"/>
  <c r="A11728" i="1"/>
  <c r="A11727" i="1"/>
  <c r="A11726" i="1"/>
  <c r="A11725" i="1"/>
  <c r="A11724" i="1"/>
  <c r="A11723" i="1"/>
  <c r="A11722" i="1"/>
  <c r="A11721" i="1"/>
  <c r="A11720" i="1"/>
  <c r="A11719" i="1"/>
  <c r="A11718" i="1"/>
  <c r="A11717" i="1"/>
  <c r="A11716" i="1"/>
  <c r="A11715" i="1"/>
  <c r="A11714" i="1"/>
  <c r="A11713" i="1"/>
  <c r="A11712" i="1"/>
  <c r="A11711" i="1"/>
  <c r="A11710" i="1"/>
  <c r="A11709" i="1"/>
  <c r="A11708" i="1"/>
  <c r="A11707" i="1"/>
  <c r="A11706" i="1"/>
  <c r="A11705" i="1"/>
  <c r="A11704" i="1"/>
  <c r="A11703" i="1"/>
  <c r="A11702" i="1"/>
  <c r="A11701" i="1"/>
  <c r="A11700" i="1"/>
  <c r="A11699" i="1"/>
  <c r="A11698" i="1"/>
  <c r="A11697" i="1"/>
  <c r="A11696" i="1"/>
  <c r="A11695" i="1"/>
  <c r="A11694" i="1"/>
  <c r="A11693" i="1"/>
  <c r="A11692" i="1"/>
  <c r="A11691" i="1"/>
  <c r="A11690" i="1"/>
  <c r="A11689" i="1"/>
  <c r="A11688" i="1"/>
  <c r="A11687" i="1"/>
  <c r="A11686" i="1"/>
  <c r="A11685" i="1"/>
  <c r="A11684" i="1"/>
  <c r="A11683" i="1"/>
  <c r="A11682" i="1"/>
  <c r="A11681" i="1"/>
  <c r="A11680" i="1"/>
  <c r="A11679" i="1"/>
  <c r="A11678" i="1"/>
  <c r="A11677" i="1"/>
  <c r="A11676" i="1"/>
  <c r="A11675" i="1"/>
  <c r="A11674" i="1"/>
  <c r="A11673" i="1"/>
  <c r="A11672" i="1"/>
  <c r="A11671" i="1"/>
  <c r="A11670" i="1"/>
  <c r="A11669" i="1"/>
  <c r="A11668" i="1"/>
  <c r="A11667" i="1"/>
  <c r="A11666" i="1"/>
  <c r="A11665" i="1"/>
  <c r="A11664" i="1"/>
  <c r="A11663" i="1"/>
  <c r="A11662" i="1"/>
  <c r="A11661" i="1"/>
  <c r="A11660" i="1"/>
  <c r="A11659" i="1"/>
  <c r="A11658" i="1"/>
  <c r="A11657" i="1"/>
  <c r="A11656" i="1"/>
  <c r="A11655" i="1"/>
  <c r="A11654" i="1"/>
  <c r="A11653" i="1"/>
  <c r="A11652" i="1"/>
  <c r="A11651" i="1"/>
  <c r="A11650" i="1"/>
  <c r="A11649" i="1"/>
  <c r="A11648" i="1"/>
  <c r="A11647" i="1"/>
  <c r="A11646" i="1"/>
  <c r="A11645" i="1"/>
  <c r="A11644" i="1"/>
  <c r="A11643" i="1"/>
  <c r="A11642" i="1"/>
  <c r="A11641" i="1"/>
  <c r="A11640" i="1"/>
  <c r="A11639" i="1"/>
  <c r="A11638" i="1"/>
  <c r="A11637" i="1"/>
  <c r="A11636" i="1"/>
  <c r="A11635" i="1"/>
  <c r="A11634" i="1"/>
  <c r="A11633" i="1"/>
  <c r="A11632" i="1"/>
  <c r="A11631" i="1"/>
  <c r="A11630" i="1"/>
  <c r="A11629" i="1"/>
  <c r="A11628" i="1"/>
  <c r="A11627" i="1"/>
  <c r="A11626" i="1"/>
  <c r="A11625" i="1"/>
  <c r="A11624" i="1"/>
  <c r="A11623" i="1"/>
  <c r="A11622" i="1"/>
  <c r="A11621" i="1"/>
  <c r="A11620" i="1"/>
  <c r="A11619" i="1"/>
  <c r="A11618" i="1"/>
  <c r="A11617" i="1"/>
  <c r="A11616" i="1"/>
  <c r="A11615" i="1"/>
  <c r="A11614" i="1"/>
  <c r="A11613" i="1"/>
  <c r="A11612" i="1"/>
  <c r="A11611" i="1"/>
  <c r="A11610" i="1"/>
  <c r="A11609" i="1"/>
  <c r="A11608" i="1"/>
  <c r="A11607" i="1"/>
  <c r="A11606" i="1"/>
  <c r="A11605" i="1"/>
  <c r="A11604" i="1"/>
  <c r="A11603" i="1"/>
  <c r="A11602" i="1"/>
  <c r="A11601" i="1"/>
  <c r="A11600" i="1"/>
  <c r="A11599" i="1"/>
  <c r="A11598" i="1"/>
  <c r="A11597" i="1"/>
  <c r="A11596" i="1"/>
  <c r="A11595" i="1"/>
  <c r="A11594" i="1"/>
  <c r="A11593" i="1"/>
  <c r="A11592" i="1"/>
  <c r="A11591" i="1"/>
  <c r="A11590" i="1"/>
  <c r="A11589" i="1"/>
  <c r="A11588" i="1"/>
  <c r="A11587" i="1"/>
  <c r="A11586" i="1"/>
  <c r="A11585" i="1"/>
  <c r="A11584" i="1"/>
  <c r="A11583" i="1"/>
  <c r="A11582" i="1"/>
  <c r="A11581" i="1"/>
  <c r="A11580" i="1"/>
  <c r="A11579" i="1"/>
  <c r="A11578" i="1"/>
  <c r="A11577" i="1"/>
  <c r="A11576" i="1"/>
  <c r="A11575" i="1"/>
  <c r="A11574" i="1"/>
  <c r="A11573" i="1"/>
  <c r="A11572" i="1"/>
  <c r="A11571" i="1"/>
  <c r="A11570" i="1"/>
  <c r="A11569" i="1"/>
  <c r="A11568" i="1"/>
  <c r="A11567" i="1"/>
  <c r="A11566" i="1"/>
  <c r="A11565" i="1"/>
  <c r="A11564" i="1"/>
  <c r="A11563" i="1"/>
  <c r="A11562" i="1"/>
  <c r="A11561" i="1"/>
  <c r="A11560" i="1"/>
  <c r="A11559" i="1"/>
  <c r="A11558" i="1"/>
  <c r="A11557" i="1"/>
  <c r="A11556" i="1"/>
  <c r="A11555" i="1"/>
  <c r="A11554" i="1"/>
  <c r="A11553" i="1"/>
  <c r="A11552" i="1"/>
  <c r="A11551" i="1"/>
  <c r="A11550" i="1"/>
  <c r="A11549" i="1"/>
  <c r="A11548" i="1"/>
  <c r="A11547" i="1"/>
  <c r="A11546" i="1"/>
  <c r="A11545" i="1"/>
  <c r="A11544" i="1"/>
  <c r="A11543" i="1"/>
  <c r="A11542" i="1"/>
  <c r="A11541" i="1"/>
  <c r="A11540" i="1"/>
  <c r="A11539" i="1"/>
  <c r="A11538" i="1"/>
  <c r="A11537" i="1"/>
  <c r="A11536" i="1"/>
  <c r="A11535" i="1"/>
  <c r="A11534" i="1"/>
  <c r="A11533" i="1"/>
  <c r="A11532" i="1"/>
  <c r="A11531" i="1"/>
  <c r="A11530" i="1"/>
  <c r="A11529" i="1"/>
  <c r="A11528" i="1"/>
  <c r="A11527" i="1"/>
  <c r="A11526" i="1"/>
  <c r="A11525" i="1"/>
  <c r="A11524" i="1"/>
  <c r="A11523" i="1"/>
  <c r="A11522" i="1"/>
  <c r="A11521" i="1"/>
  <c r="A11520" i="1"/>
  <c r="A11519" i="1"/>
  <c r="A11518" i="1"/>
  <c r="A11517" i="1"/>
  <c r="A11516" i="1"/>
  <c r="A11515" i="1"/>
  <c r="A11514" i="1"/>
  <c r="A11513" i="1"/>
  <c r="A11512" i="1"/>
  <c r="A11511" i="1"/>
  <c r="A11510" i="1"/>
  <c r="A11509" i="1"/>
  <c r="A11508" i="1"/>
  <c r="A11507" i="1"/>
  <c r="A11506" i="1"/>
  <c r="A11505" i="1"/>
  <c r="A11504" i="1"/>
  <c r="A11503" i="1"/>
  <c r="A11502" i="1"/>
  <c r="A11501" i="1"/>
  <c r="A11500" i="1"/>
  <c r="A11499" i="1"/>
  <c r="A11498" i="1"/>
  <c r="A11497" i="1"/>
  <c r="A11496" i="1"/>
  <c r="A11495" i="1"/>
  <c r="A11494" i="1"/>
  <c r="A11493" i="1"/>
  <c r="A11492" i="1"/>
  <c r="A11491" i="1"/>
  <c r="A11490" i="1"/>
  <c r="A11489" i="1"/>
  <c r="A11488" i="1"/>
  <c r="A11487" i="1"/>
  <c r="A11486" i="1"/>
  <c r="A11485" i="1"/>
  <c r="A11484" i="1"/>
  <c r="A11483" i="1"/>
  <c r="A11482" i="1"/>
  <c r="A11481" i="1"/>
  <c r="A11480" i="1"/>
  <c r="A11479" i="1"/>
  <c r="A11478" i="1"/>
  <c r="A11477" i="1"/>
  <c r="A11476" i="1"/>
  <c r="A11475" i="1"/>
  <c r="A11474" i="1"/>
  <c r="A11473" i="1"/>
  <c r="A11472" i="1"/>
  <c r="A11471" i="1"/>
  <c r="A11470" i="1"/>
  <c r="A11469" i="1"/>
  <c r="A11468" i="1"/>
  <c r="A11467" i="1"/>
  <c r="A11466" i="1"/>
  <c r="A11465" i="1"/>
  <c r="A11464" i="1"/>
  <c r="A11463" i="1"/>
  <c r="A11462" i="1"/>
  <c r="A11461" i="1"/>
  <c r="A11460" i="1"/>
  <c r="A11459" i="1"/>
  <c r="A11458" i="1"/>
  <c r="A11457" i="1"/>
  <c r="A11456" i="1"/>
  <c r="A11455" i="1"/>
  <c r="A11454" i="1"/>
  <c r="A11453" i="1"/>
  <c r="A11452" i="1"/>
  <c r="A11451" i="1"/>
  <c r="A11450" i="1"/>
  <c r="A11449" i="1"/>
  <c r="A11448" i="1"/>
  <c r="A11447" i="1"/>
  <c r="A11446" i="1"/>
  <c r="A11445" i="1"/>
  <c r="A11444" i="1"/>
  <c r="A11443" i="1"/>
  <c r="A11442" i="1"/>
  <c r="A11441" i="1"/>
  <c r="A11440" i="1"/>
  <c r="A11439" i="1"/>
  <c r="A11438" i="1"/>
  <c r="A11437" i="1"/>
  <c r="A11436" i="1"/>
  <c r="A11435" i="1"/>
  <c r="A11434" i="1"/>
  <c r="A11433" i="1"/>
  <c r="A11432" i="1"/>
  <c r="A11431" i="1"/>
  <c r="A11430" i="1"/>
  <c r="A11429" i="1"/>
  <c r="A11428" i="1"/>
  <c r="A11427" i="1"/>
  <c r="A11426" i="1"/>
  <c r="A11425" i="1"/>
  <c r="A11424" i="1"/>
  <c r="A11423" i="1"/>
  <c r="A11422" i="1"/>
  <c r="A11421" i="1"/>
  <c r="A11420" i="1"/>
  <c r="A11419" i="1"/>
  <c r="A11418" i="1"/>
  <c r="A11417" i="1"/>
  <c r="A11416" i="1"/>
  <c r="A11415" i="1"/>
  <c r="A11414" i="1"/>
  <c r="A11413" i="1"/>
  <c r="A11412" i="1"/>
  <c r="A11411" i="1"/>
  <c r="A11410" i="1"/>
  <c r="A11409" i="1"/>
  <c r="A11408" i="1"/>
  <c r="A11407" i="1"/>
  <c r="A11406" i="1"/>
  <c r="A11405" i="1"/>
  <c r="A11404" i="1"/>
  <c r="A11403" i="1"/>
  <c r="A11402" i="1"/>
  <c r="A11401" i="1"/>
  <c r="A11400" i="1"/>
  <c r="A11399" i="1"/>
  <c r="A11398" i="1"/>
  <c r="A11397" i="1"/>
  <c r="A11396" i="1"/>
  <c r="A11395" i="1"/>
  <c r="A11394" i="1"/>
  <c r="A11393" i="1"/>
  <c r="A11392" i="1"/>
  <c r="A11391" i="1"/>
  <c r="A11390" i="1"/>
  <c r="A11389" i="1"/>
  <c r="A11388" i="1"/>
  <c r="A11387" i="1"/>
  <c r="A11386" i="1"/>
  <c r="A11385" i="1"/>
  <c r="A11384" i="1"/>
  <c r="A11383" i="1"/>
  <c r="A11382" i="1"/>
  <c r="A11381" i="1"/>
  <c r="A11380" i="1"/>
  <c r="A11379" i="1"/>
  <c r="A11378" i="1"/>
  <c r="A11377" i="1"/>
  <c r="A11376" i="1"/>
  <c r="A11375" i="1"/>
  <c r="A11374" i="1"/>
  <c r="A11373" i="1"/>
  <c r="A11372" i="1"/>
  <c r="A11371" i="1"/>
  <c r="A11370" i="1"/>
  <c r="A11369" i="1"/>
  <c r="A11368" i="1"/>
  <c r="A11367" i="1"/>
  <c r="A11366" i="1"/>
  <c r="A11365" i="1"/>
  <c r="A11364" i="1"/>
  <c r="A11363" i="1"/>
  <c r="A11362" i="1"/>
  <c r="A11361" i="1"/>
  <c r="A11360" i="1"/>
  <c r="A11359" i="1"/>
  <c r="A11358" i="1"/>
  <c r="A11357" i="1"/>
  <c r="A11356" i="1"/>
  <c r="A11355" i="1"/>
  <c r="A11354" i="1"/>
  <c r="A11353" i="1"/>
  <c r="A11352" i="1"/>
  <c r="A11351" i="1"/>
  <c r="A11350" i="1"/>
  <c r="A11349" i="1"/>
  <c r="A11348" i="1"/>
  <c r="A11347" i="1"/>
  <c r="A11346" i="1"/>
  <c r="A11345" i="1"/>
  <c r="A11344" i="1"/>
  <c r="A11343" i="1"/>
  <c r="A11342" i="1"/>
  <c r="A11341" i="1"/>
  <c r="A11340" i="1"/>
  <c r="A11339" i="1"/>
  <c r="A11338" i="1"/>
  <c r="A11337" i="1"/>
  <c r="A11336" i="1"/>
  <c r="A11335" i="1"/>
  <c r="A11334" i="1"/>
  <c r="A11333" i="1"/>
  <c r="A11332" i="1"/>
  <c r="A11331" i="1"/>
  <c r="A11330" i="1"/>
  <c r="A11329" i="1"/>
  <c r="A11328" i="1"/>
  <c r="A11327" i="1"/>
  <c r="A11326" i="1"/>
  <c r="A11325" i="1"/>
  <c r="A11324" i="1"/>
  <c r="A11323" i="1"/>
  <c r="A11322" i="1"/>
  <c r="A11321" i="1"/>
  <c r="A11320" i="1"/>
  <c r="A11319" i="1"/>
  <c r="A11318" i="1"/>
  <c r="A11317" i="1"/>
  <c r="A11316" i="1"/>
  <c r="A11315" i="1"/>
  <c r="A11314" i="1"/>
  <c r="A11313" i="1"/>
  <c r="A11312" i="1"/>
  <c r="A11311" i="1"/>
  <c r="A11310" i="1"/>
  <c r="A11309" i="1"/>
  <c r="A11308" i="1"/>
  <c r="A11307" i="1"/>
  <c r="A11306" i="1"/>
  <c r="A11305" i="1"/>
  <c r="A11304" i="1"/>
  <c r="A11303" i="1"/>
  <c r="A11302" i="1"/>
  <c r="A11301" i="1"/>
  <c r="A11300" i="1"/>
  <c r="A11299" i="1"/>
  <c r="A11298" i="1"/>
  <c r="A11297" i="1"/>
  <c r="A11296" i="1"/>
  <c r="A11295" i="1"/>
  <c r="A11294" i="1"/>
  <c r="A11293" i="1"/>
  <c r="A11292" i="1"/>
  <c r="A11291" i="1"/>
  <c r="A11290" i="1"/>
  <c r="A11289" i="1"/>
  <c r="A11288" i="1"/>
  <c r="A11287" i="1"/>
  <c r="A11286" i="1"/>
  <c r="A11285" i="1"/>
  <c r="A11284" i="1"/>
  <c r="A11283" i="1"/>
  <c r="A11282" i="1"/>
  <c r="A11281" i="1"/>
  <c r="A11280" i="1"/>
  <c r="A11279" i="1"/>
  <c r="A11278" i="1"/>
  <c r="A11277" i="1"/>
  <c r="A11276" i="1"/>
  <c r="A11275" i="1"/>
  <c r="A11274" i="1"/>
  <c r="A11273" i="1"/>
  <c r="A11272" i="1"/>
  <c r="A11271" i="1"/>
  <c r="A11270" i="1"/>
  <c r="A11269" i="1"/>
  <c r="A11268" i="1"/>
  <c r="A11267" i="1"/>
  <c r="A11266" i="1"/>
  <c r="A11265" i="1"/>
  <c r="A11264" i="1"/>
  <c r="A11263" i="1"/>
  <c r="A11262" i="1"/>
  <c r="A11261" i="1"/>
  <c r="A11260" i="1"/>
  <c r="A11259" i="1"/>
  <c r="A11258" i="1"/>
  <c r="A11257" i="1"/>
  <c r="A11256" i="1"/>
  <c r="A11255" i="1"/>
  <c r="A11254" i="1"/>
  <c r="A11253" i="1"/>
  <c r="A11252" i="1"/>
  <c r="A11251" i="1"/>
  <c r="A11250" i="1"/>
  <c r="A11249" i="1"/>
  <c r="A11248" i="1"/>
  <c r="A11247" i="1"/>
  <c r="A11246" i="1"/>
  <c r="A11245" i="1"/>
  <c r="A11244" i="1"/>
  <c r="A11243" i="1"/>
  <c r="A11242" i="1"/>
  <c r="A11241" i="1"/>
  <c r="A11240" i="1"/>
  <c r="A11239" i="1"/>
  <c r="A11238" i="1"/>
  <c r="A11237" i="1"/>
  <c r="A11236" i="1"/>
  <c r="A11235" i="1"/>
  <c r="A11234" i="1"/>
  <c r="A11233" i="1"/>
  <c r="A11232" i="1"/>
  <c r="A11231" i="1"/>
  <c r="A11230" i="1"/>
  <c r="A11229" i="1"/>
  <c r="A11228" i="1"/>
  <c r="A11227" i="1"/>
  <c r="A11226" i="1"/>
  <c r="A11225" i="1"/>
  <c r="A11224" i="1"/>
  <c r="A11223" i="1"/>
  <c r="A11222" i="1"/>
  <c r="A11221" i="1"/>
  <c r="A11220" i="1"/>
  <c r="A11219" i="1"/>
  <c r="A11218" i="1"/>
  <c r="A11217" i="1"/>
  <c r="A11216" i="1"/>
  <c r="A11215" i="1"/>
  <c r="A11214" i="1"/>
  <c r="A11213" i="1"/>
  <c r="A11212" i="1"/>
  <c r="A11211" i="1"/>
  <c r="A11210" i="1"/>
  <c r="A11209" i="1"/>
  <c r="A11208" i="1"/>
  <c r="A11207" i="1"/>
  <c r="A11206" i="1"/>
  <c r="A11205" i="1"/>
  <c r="A11204" i="1"/>
  <c r="A11203" i="1"/>
  <c r="A11202" i="1"/>
  <c r="A11201" i="1"/>
  <c r="A11200" i="1"/>
  <c r="A11199" i="1"/>
  <c r="A11198" i="1"/>
  <c r="A11197" i="1"/>
  <c r="A11196" i="1"/>
  <c r="A11195" i="1"/>
  <c r="A11194" i="1"/>
  <c r="A11193" i="1"/>
  <c r="A11192" i="1"/>
  <c r="A11191" i="1"/>
  <c r="A11190" i="1"/>
  <c r="A11189" i="1"/>
  <c r="A11188" i="1"/>
  <c r="A11187" i="1"/>
  <c r="A11186" i="1"/>
  <c r="A11185" i="1"/>
  <c r="A11184" i="1"/>
  <c r="A11183" i="1"/>
  <c r="A11182" i="1"/>
  <c r="A11181" i="1"/>
  <c r="A11180" i="1"/>
  <c r="A11179" i="1"/>
  <c r="A11178" i="1"/>
  <c r="A11177" i="1"/>
  <c r="A11176" i="1"/>
  <c r="A11175" i="1"/>
  <c r="A11174" i="1"/>
  <c r="A11173" i="1"/>
  <c r="A11172" i="1"/>
  <c r="A11171" i="1"/>
  <c r="A11170" i="1"/>
  <c r="A11169" i="1"/>
  <c r="A11168" i="1"/>
  <c r="A11167" i="1"/>
  <c r="A11166" i="1"/>
  <c r="A11165" i="1"/>
  <c r="A11164" i="1"/>
  <c r="A11163" i="1"/>
  <c r="A11162" i="1"/>
  <c r="A11161" i="1"/>
  <c r="A11160" i="1"/>
  <c r="A11159" i="1"/>
  <c r="A11158" i="1"/>
  <c r="A11157" i="1"/>
  <c r="A11156" i="1"/>
  <c r="A11155" i="1"/>
  <c r="A11154" i="1"/>
  <c r="A11153" i="1"/>
  <c r="A11152" i="1"/>
  <c r="A11151" i="1"/>
  <c r="A11150" i="1"/>
  <c r="A11149" i="1"/>
  <c r="A11148" i="1"/>
  <c r="A11147" i="1"/>
  <c r="A11146" i="1"/>
  <c r="A11145" i="1"/>
  <c r="A11144" i="1"/>
  <c r="A11143" i="1"/>
  <c r="A11142" i="1"/>
  <c r="A11141" i="1"/>
  <c r="A11140" i="1"/>
  <c r="A11139" i="1"/>
  <c r="A11138" i="1"/>
  <c r="A11137" i="1"/>
  <c r="A11136" i="1"/>
  <c r="A11135" i="1"/>
  <c r="A11134" i="1"/>
  <c r="A11133" i="1"/>
  <c r="A11132" i="1"/>
  <c r="A11131" i="1"/>
  <c r="A11130" i="1"/>
  <c r="A11129" i="1"/>
  <c r="A11128" i="1"/>
  <c r="A11127" i="1"/>
  <c r="A11126" i="1"/>
  <c r="A11125" i="1"/>
  <c r="A11124" i="1"/>
  <c r="A11123" i="1"/>
  <c r="A11122" i="1"/>
  <c r="A11121" i="1"/>
  <c r="A11120" i="1"/>
  <c r="A11119" i="1"/>
  <c r="A11118" i="1"/>
  <c r="A11117" i="1"/>
  <c r="A11116" i="1"/>
  <c r="A11115" i="1"/>
  <c r="A11114" i="1"/>
  <c r="A11113" i="1"/>
  <c r="A11112" i="1"/>
  <c r="A11111" i="1"/>
  <c r="A11110" i="1"/>
  <c r="A11109" i="1"/>
  <c r="A11108" i="1"/>
  <c r="A11107" i="1"/>
  <c r="A11106" i="1"/>
  <c r="A11105" i="1"/>
  <c r="A11104" i="1"/>
  <c r="A11103" i="1"/>
  <c r="A11102" i="1"/>
  <c r="A11101" i="1"/>
  <c r="A11100" i="1"/>
  <c r="A11099" i="1"/>
  <c r="A11098" i="1"/>
  <c r="A11097" i="1"/>
  <c r="A11096" i="1"/>
  <c r="A11095" i="1"/>
  <c r="A11094" i="1"/>
  <c r="A11093" i="1"/>
  <c r="A11092" i="1"/>
  <c r="A11091" i="1"/>
  <c r="A11090" i="1"/>
  <c r="A11089" i="1"/>
  <c r="A11088" i="1"/>
  <c r="A11087" i="1"/>
  <c r="A11086" i="1"/>
  <c r="A11085" i="1"/>
  <c r="A11084" i="1"/>
  <c r="A11083" i="1"/>
  <c r="A11082" i="1"/>
  <c r="A11081" i="1"/>
  <c r="A11080" i="1"/>
  <c r="A11079" i="1"/>
  <c r="A11078" i="1"/>
  <c r="A11077" i="1"/>
  <c r="A11076" i="1"/>
  <c r="A11075" i="1"/>
  <c r="A11074" i="1"/>
  <c r="A11073" i="1"/>
  <c r="A11072" i="1"/>
  <c r="A11071" i="1"/>
  <c r="A11070" i="1"/>
  <c r="A11069" i="1"/>
  <c r="A11068" i="1"/>
  <c r="A11067" i="1"/>
  <c r="A11066" i="1"/>
  <c r="A11065" i="1"/>
  <c r="A11064" i="1"/>
  <c r="A11063" i="1"/>
  <c r="A11062" i="1"/>
  <c r="A11061" i="1"/>
  <c r="A11060" i="1"/>
  <c r="A11059" i="1"/>
  <c r="A11058" i="1"/>
  <c r="A11057" i="1"/>
  <c r="A11056" i="1"/>
  <c r="A11055" i="1"/>
  <c r="A11054" i="1"/>
  <c r="A11053" i="1"/>
  <c r="A11052" i="1"/>
  <c r="A11051" i="1"/>
  <c r="A11050" i="1"/>
  <c r="A11049" i="1"/>
  <c r="A11048" i="1"/>
  <c r="A11047" i="1"/>
  <c r="A11046" i="1"/>
  <c r="A11045" i="1"/>
  <c r="A11044" i="1"/>
  <c r="A11043" i="1"/>
  <c r="A11042" i="1"/>
  <c r="A11041" i="1"/>
  <c r="A11040" i="1"/>
  <c r="A11039" i="1"/>
  <c r="A11038" i="1"/>
  <c r="A11037" i="1"/>
  <c r="A11036" i="1"/>
  <c r="A11035" i="1"/>
  <c r="A11034" i="1"/>
  <c r="A11033" i="1"/>
  <c r="A11032" i="1"/>
  <c r="A11031" i="1"/>
  <c r="A11030" i="1"/>
  <c r="A11029" i="1"/>
  <c r="A11028" i="1"/>
  <c r="A11027" i="1"/>
  <c r="A11026" i="1"/>
  <c r="A11025" i="1"/>
  <c r="A11024" i="1"/>
  <c r="A11023" i="1"/>
  <c r="A11022" i="1"/>
  <c r="A11021" i="1"/>
  <c r="A11020" i="1"/>
  <c r="A11019" i="1"/>
  <c r="A11018" i="1"/>
  <c r="A11017" i="1"/>
  <c r="A11016" i="1"/>
  <c r="A11015" i="1"/>
  <c r="A11014" i="1"/>
  <c r="A11013" i="1"/>
  <c r="A11012" i="1"/>
  <c r="A11011" i="1"/>
  <c r="A11010" i="1"/>
  <c r="A11009" i="1"/>
  <c r="A11008" i="1"/>
  <c r="A11007" i="1"/>
  <c r="A11006" i="1"/>
  <c r="A11005" i="1"/>
  <c r="A11004" i="1"/>
  <c r="A11003" i="1"/>
  <c r="A11002" i="1"/>
  <c r="A11001" i="1"/>
  <c r="A11000" i="1"/>
  <c r="A10999" i="1"/>
  <c r="A10998" i="1"/>
  <c r="A10997" i="1"/>
  <c r="A10996" i="1"/>
  <c r="A10995" i="1"/>
  <c r="A10994" i="1"/>
  <c r="A10993" i="1"/>
  <c r="A10992" i="1"/>
  <c r="A10991" i="1"/>
  <c r="A10990" i="1"/>
  <c r="A10989" i="1"/>
  <c r="A10988" i="1"/>
  <c r="A10987" i="1"/>
  <c r="A10986" i="1"/>
  <c r="A10985" i="1"/>
  <c r="A10984" i="1"/>
  <c r="A10983" i="1"/>
  <c r="A10982" i="1"/>
  <c r="A10981" i="1"/>
  <c r="A10980" i="1"/>
  <c r="A10979" i="1"/>
  <c r="A10978" i="1"/>
  <c r="A10977" i="1"/>
  <c r="A10976" i="1"/>
  <c r="A10975" i="1"/>
  <c r="A10974" i="1"/>
  <c r="A10973" i="1"/>
  <c r="A10972" i="1"/>
  <c r="A10971" i="1"/>
  <c r="A10970" i="1"/>
  <c r="A10969" i="1"/>
  <c r="A10968" i="1"/>
  <c r="A10967" i="1"/>
  <c r="A10966" i="1"/>
  <c r="A10965" i="1"/>
  <c r="A10964" i="1"/>
  <c r="A10963" i="1"/>
  <c r="A10962" i="1"/>
  <c r="A10961" i="1"/>
  <c r="A10960" i="1"/>
  <c r="A10959" i="1"/>
  <c r="A10958" i="1"/>
  <c r="A10957" i="1"/>
  <c r="A10956" i="1"/>
  <c r="A10955" i="1"/>
  <c r="A10954" i="1"/>
  <c r="A10953" i="1"/>
  <c r="A10952" i="1"/>
  <c r="A10951" i="1"/>
  <c r="A10950" i="1"/>
  <c r="A10949" i="1"/>
  <c r="A10948" i="1"/>
  <c r="A10947" i="1"/>
  <c r="A10946" i="1"/>
  <c r="A10945" i="1"/>
  <c r="A10944" i="1"/>
  <c r="A10943" i="1"/>
  <c r="A10942" i="1"/>
  <c r="A10941" i="1"/>
  <c r="A10940" i="1"/>
  <c r="A10939" i="1"/>
  <c r="A10938" i="1"/>
  <c r="A10937" i="1"/>
  <c r="A10936" i="1"/>
  <c r="A10935" i="1"/>
  <c r="A10934" i="1"/>
  <c r="A10933" i="1"/>
  <c r="A10932" i="1"/>
  <c r="A10931" i="1"/>
  <c r="A10930" i="1"/>
  <c r="A10929" i="1"/>
  <c r="A10928" i="1"/>
  <c r="A10927" i="1"/>
  <c r="A10926" i="1"/>
  <c r="A10925" i="1"/>
  <c r="A10924" i="1"/>
  <c r="A10923" i="1"/>
  <c r="A10922" i="1"/>
  <c r="A10921" i="1"/>
  <c r="A10920" i="1"/>
  <c r="A10919" i="1"/>
  <c r="A10918" i="1"/>
  <c r="A10917" i="1"/>
  <c r="A10916" i="1"/>
  <c r="A10915" i="1"/>
  <c r="A10914" i="1"/>
  <c r="A10913" i="1"/>
  <c r="A10912" i="1"/>
  <c r="A10911" i="1"/>
  <c r="A10910" i="1"/>
  <c r="A10909" i="1"/>
  <c r="A10908" i="1"/>
  <c r="A10907" i="1"/>
  <c r="A10906" i="1"/>
  <c r="A10905" i="1"/>
  <c r="A10904" i="1"/>
  <c r="A10903" i="1"/>
  <c r="A10902" i="1"/>
  <c r="A10901" i="1"/>
  <c r="A10900" i="1"/>
  <c r="A10899" i="1"/>
  <c r="A10898" i="1"/>
  <c r="A10897" i="1"/>
  <c r="A10896" i="1"/>
  <c r="A10895" i="1"/>
  <c r="A10894" i="1"/>
  <c r="A10893" i="1"/>
  <c r="A10892" i="1"/>
  <c r="A10891" i="1"/>
  <c r="A10890" i="1"/>
  <c r="A10889" i="1"/>
  <c r="A10888" i="1"/>
  <c r="A10887" i="1"/>
  <c r="A10886" i="1"/>
  <c r="A10885" i="1"/>
  <c r="A10884" i="1"/>
  <c r="A10883" i="1"/>
  <c r="A10882" i="1"/>
  <c r="A10881" i="1"/>
  <c r="A10880" i="1"/>
  <c r="A10879" i="1"/>
  <c r="A10878" i="1"/>
  <c r="A10877" i="1"/>
  <c r="A10876" i="1"/>
  <c r="A10875" i="1"/>
  <c r="A10874" i="1"/>
  <c r="A10873" i="1"/>
  <c r="A10872" i="1"/>
  <c r="A10871" i="1"/>
  <c r="A10870" i="1"/>
  <c r="A10869" i="1"/>
  <c r="A10868" i="1"/>
  <c r="A10867" i="1"/>
  <c r="A10866" i="1"/>
  <c r="A10865" i="1"/>
  <c r="A10864" i="1"/>
  <c r="A10863" i="1"/>
  <c r="A10862" i="1"/>
  <c r="A10861" i="1"/>
  <c r="A10860" i="1"/>
  <c r="A10859" i="1"/>
  <c r="A10858" i="1"/>
  <c r="A10857" i="1"/>
  <c r="A10856" i="1"/>
  <c r="A10855" i="1"/>
  <c r="A10854" i="1"/>
  <c r="A10853" i="1"/>
  <c r="A10852" i="1"/>
  <c r="A10851" i="1"/>
  <c r="A10850" i="1"/>
  <c r="A10849" i="1"/>
  <c r="A10848" i="1"/>
  <c r="A10847" i="1"/>
  <c r="A10846" i="1"/>
  <c r="A10845" i="1"/>
  <c r="A10844" i="1"/>
  <c r="A10843" i="1"/>
  <c r="A10842" i="1"/>
  <c r="A10841" i="1"/>
  <c r="A10840" i="1"/>
  <c r="A10839" i="1"/>
  <c r="A10838" i="1"/>
  <c r="A10837" i="1"/>
  <c r="A10836" i="1"/>
  <c r="A10835" i="1"/>
  <c r="A10834" i="1"/>
  <c r="A10833" i="1"/>
  <c r="A10832" i="1"/>
  <c r="A10831" i="1"/>
  <c r="A10830" i="1"/>
  <c r="A10829" i="1"/>
  <c r="A10828" i="1"/>
  <c r="A10827" i="1"/>
  <c r="A10826" i="1"/>
  <c r="A10825" i="1"/>
  <c r="A10824" i="1"/>
  <c r="A10823" i="1"/>
  <c r="A10822" i="1"/>
  <c r="A10821" i="1"/>
  <c r="A10820" i="1"/>
  <c r="A10819" i="1"/>
  <c r="A10818" i="1"/>
  <c r="A10817" i="1"/>
  <c r="A10816" i="1"/>
  <c r="A10815" i="1"/>
  <c r="A10814" i="1"/>
  <c r="A10813" i="1"/>
  <c r="A10812" i="1"/>
  <c r="A10811" i="1"/>
  <c r="A10810" i="1"/>
  <c r="A10809" i="1"/>
  <c r="A10808" i="1"/>
  <c r="A10807" i="1"/>
  <c r="A10806" i="1"/>
  <c r="A10805" i="1"/>
  <c r="A10804" i="1"/>
  <c r="A10803" i="1"/>
  <c r="A10802" i="1"/>
  <c r="A10801" i="1"/>
  <c r="A10800" i="1"/>
  <c r="A10799" i="1"/>
  <c r="A10798" i="1"/>
  <c r="A10797" i="1"/>
  <c r="A10796" i="1"/>
  <c r="A10795" i="1"/>
  <c r="A10794" i="1"/>
  <c r="A10793" i="1"/>
  <c r="A10792" i="1"/>
  <c r="A10791" i="1"/>
  <c r="A10790" i="1"/>
  <c r="A10789" i="1"/>
  <c r="A10788" i="1"/>
  <c r="A10787" i="1"/>
  <c r="A10786" i="1"/>
  <c r="A10785" i="1"/>
  <c r="A10784" i="1"/>
  <c r="A10783" i="1"/>
  <c r="A10782" i="1"/>
  <c r="A10781" i="1"/>
  <c r="A10780" i="1"/>
  <c r="A10779" i="1"/>
  <c r="A10778" i="1"/>
  <c r="A10777" i="1"/>
  <c r="A10776" i="1"/>
  <c r="A10775" i="1"/>
  <c r="A10774" i="1"/>
  <c r="A10773" i="1"/>
  <c r="A10772" i="1"/>
  <c r="A10771" i="1"/>
  <c r="A10770" i="1"/>
  <c r="A10769" i="1"/>
  <c r="A10768" i="1"/>
  <c r="A10767" i="1"/>
  <c r="A10766" i="1"/>
  <c r="A10765" i="1"/>
  <c r="A10764" i="1"/>
  <c r="A10763" i="1"/>
  <c r="A10762" i="1"/>
  <c r="A10761" i="1"/>
  <c r="A10760" i="1"/>
  <c r="A10759" i="1"/>
  <c r="A10758" i="1"/>
  <c r="A10757" i="1"/>
  <c r="A10756" i="1"/>
  <c r="A10755" i="1"/>
  <c r="A10754" i="1"/>
  <c r="A10753" i="1"/>
  <c r="A10752" i="1"/>
  <c r="A10751" i="1"/>
  <c r="A10750" i="1"/>
  <c r="A10749" i="1"/>
  <c r="A10748" i="1"/>
  <c r="A10747" i="1"/>
  <c r="A10746" i="1"/>
  <c r="A10745" i="1"/>
  <c r="A10744" i="1"/>
  <c r="A10743" i="1"/>
  <c r="A10742" i="1"/>
  <c r="A10741" i="1"/>
  <c r="A10740" i="1"/>
  <c r="A10739" i="1"/>
  <c r="A10738" i="1"/>
  <c r="A10737" i="1"/>
  <c r="A10736" i="1"/>
  <c r="A10735" i="1"/>
  <c r="A10734" i="1"/>
  <c r="A10733" i="1"/>
  <c r="A10732" i="1"/>
  <c r="A10731" i="1"/>
  <c r="A10730" i="1"/>
  <c r="A10729" i="1"/>
  <c r="A10728" i="1"/>
  <c r="A10727" i="1"/>
  <c r="A10726" i="1"/>
  <c r="A10725" i="1"/>
  <c r="A10724" i="1"/>
  <c r="A10723" i="1"/>
  <c r="A10722" i="1"/>
  <c r="A10721" i="1"/>
  <c r="A10720" i="1"/>
  <c r="A10719" i="1"/>
  <c r="A10718" i="1"/>
  <c r="A10717" i="1"/>
  <c r="A10716" i="1"/>
  <c r="A10715" i="1"/>
  <c r="A10714" i="1"/>
  <c r="A10713" i="1"/>
  <c r="A10712" i="1"/>
  <c r="A10711" i="1"/>
  <c r="A10710" i="1"/>
  <c r="A10709" i="1"/>
  <c r="A10708" i="1"/>
  <c r="A10707" i="1"/>
  <c r="A10706" i="1"/>
  <c r="A10705" i="1"/>
  <c r="A10704" i="1"/>
  <c r="A10703" i="1"/>
  <c r="A10702" i="1"/>
  <c r="A10701" i="1"/>
  <c r="A10700" i="1"/>
  <c r="A10699" i="1"/>
  <c r="A10698" i="1"/>
  <c r="A10697" i="1"/>
  <c r="A10696" i="1"/>
  <c r="A10695" i="1"/>
  <c r="A10694" i="1"/>
  <c r="A10693" i="1"/>
  <c r="A10692" i="1"/>
  <c r="A10691" i="1"/>
  <c r="A10690" i="1"/>
  <c r="A10689" i="1"/>
  <c r="A10688" i="1"/>
  <c r="A10687" i="1"/>
  <c r="A10686" i="1"/>
  <c r="A10685" i="1"/>
  <c r="A10684" i="1"/>
  <c r="A10683" i="1"/>
  <c r="A10682" i="1"/>
  <c r="A10681" i="1"/>
  <c r="A10680" i="1"/>
  <c r="A10679" i="1"/>
  <c r="A10678" i="1"/>
  <c r="A10677" i="1"/>
  <c r="A10676" i="1"/>
  <c r="A10675" i="1"/>
  <c r="A10674" i="1"/>
  <c r="A10673" i="1"/>
  <c r="A10672" i="1"/>
  <c r="A10671" i="1"/>
  <c r="A10670" i="1"/>
  <c r="A10669" i="1"/>
  <c r="A10668" i="1"/>
  <c r="A10667" i="1"/>
  <c r="A10666" i="1"/>
  <c r="A10665" i="1"/>
  <c r="A10664" i="1"/>
  <c r="A10663" i="1"/>
  <c r="A10662" i="1"/>
  <c r="A10661" i="1"/>
  <c r="A10660" i="1"/>
  <c r="A10659" i="1"/>
  <c r="A10658" i="1"/>
  <c r="A10657" i="1"/>
  <c r="A10656" i="1"/>
  <c r="A10655" i="1"/>
  <c r="A10654" i="1"/>
  <c r="A10653" i="1"/>
  <c r="A10652" i="1"/>
  <c r="A10651" i="1"/>
  <c r="A10650" i="1"/>
  <c r="A10649" i="1"/>
  <c r="A10648" i="1"/>
  <c r="A10647" i="1"/>
  <c r="A10646" i="1"/>
  <c r="A10645" i="1"/>
  <c r="A10644" i="1"/>
  <c r="A10643" i="1"/>
  <c r="A10642" i="1"/>
  <c r="A10641" i="1"/>
  <c r="A10640" i="1"/>
  <c r="A10639" i="1"/>
  <c r="A10638" i="1"/>
  <c r="A10637" i="1"/>
  <c r="A10636" i="1"/>
  <c r="A10635" i="1"/>
  <c r="A10634" i="1"/>
  <c r="A10633" i="1"/>
  <c r="A10632" i="1"/>
  <c r="A10631" i="1"/>
  <c r="A10630" i="1"/>
  <c r="A10629" i="1"/>
  <c r="A10628" i="1"/>
  <c r="A10627" i="1"/>
  <c r="A10626" i="1"/>
  <c r="A10625" i="1"/>
  <c r="A10624" i="1"/>
  <c r="A10623" i="1"/>
  <c r="A10622" i="1"/>
  <c r="A10621" i="1"/>
  <c r="A10620" i="1"/>
  <c r="A10619" i="1"/>
  <c r="A10618" i="1"/>
  <c r="A10617" i="1"/>
  <c r="A10616" i="1"/>
  <c r="A10615" i="1"/>
  <c r="A10614" i="1"/>
  <c r="A10613" i="1"/>
  <c r="A10612" i="1"/>
  <c r="A10611" i="1"/>
  <c r="A10610" i="1"/>
  <c r="A10609" i="1"/>
  <c r="A10608" i="1"/>
  <c r="A10607" i="1"/>
  <c r="A10606" i="1"/>
  <c r="A10605" i="1"/>
  <c r="A10604" i="1"/>
  <c r="A10603" i="1"/>
  <c r="A10602" i="1"/>
  <c r="A10601" i="1"/>
  <c r="A10600" i="1"/>
  <c r="A10599" i="1"/>
  <c r="A10598" i="1"/>
  <c r="A10597" i="1"/>
  <c r="A10596" i="1"/>
  <c r="A10595" i="1"/>
  <c r="A10594" i="1"/>
  <c r="A10593" i="1"/>
  <c r="A10592" i="1"/>
  <c r="A10591" i="1"/>
  <c r="A10590" i="1"/>
  <c r="A10589" i="1"/>
  <c r="A10588" i="1"/>
  <c r="A10587" i="1"/>
  <c r="A10586" i="1"/>
  <c r="A10585" i="1"/>
  <c r="A10584" i="1"/>
  <c r="A10583" i="1"/>
  <c r="A10582" i="1"/>
  <c r="A10581" i="1"/>
  <c r="A10580" i="1"/>
  <c r="A10579" i="1"/>
  <c r="A10578" i="1"/>
  <c r="A10577" i="1"/>
  <c r="A10576" i="1"/>
  <c r="A10575" i="1"/>
  <c r="A10574" i="1"/>
  <c r="A10573" i="1"/>
  <c r="A10572" i="1"/>
  <c r="A10571" i="1"/>
  <c r="A10570" i="1"/>
  <c r="A10569" i="1"/>
  <c r="A10568" i="1"/>
  <c r="A10567" i="1"/>
  <c r="A10566" i="1"/>
  <c r="A10565" i="1"/>
  <c r="A10564" i="1"/>
  <c r="A10563" i="1"/>
  <c r="A10562" i="1"/>
  <c r="A10561" i="1"/>
  <c r="A10560" i="1"/>
  <c r="A10559" i="1"/>
  <c r="A10558" i="1"/>
  <c r="A10557" i="1"/>
  <c r="A10556" i="1"/>
  <c r="A10555" i="1"/>
  <c r="A10554" i="1"/>
  <c r="A10553" i="1"/>
  <c r="A10552" i="1"/>
  <c r="A10551" i="1"/>
  <c r="A10550" i="1"/>
  <c r="A10549" i="1"/>
  <c r="A10548" i="1"/>
  <c r="A10547" i="1"/>
  <c r="A10546" i="1"/>
  <c r="A10545" i="1"/>
  <c r="A10544" i="1"/>
  <c r="A10543" i="1"/>
  <c r="A10542" i="1"/>
  <c r="A10541" i="1"/>
  <c r="A10540" i="1"/>
  <c r="A10539" i="1"/>
  <c r="A10538" i="1"/>
  <c r="A10537" i="1"/>
  <c r="A10536" i="1"/>
  <c r="A10535" i="1"/>
  <c r="A10534" i="1"/>
  <c r="A10533" i="1"/>
  <c r="A10532" i="1"/>
  <c r="A10531" i="1"/>
  <c r="A10530" i="1"/>
  <c r="A10529" i="1"/>
  <c r="A10528" i="1"/>
  <c r="A10527" i="1"/>
  <c r="A10526" i="1"/>
  <c r="A10525" i="1"/>
  <c r="A10524" i="1"/>
  <c r="A10523" i="1"/>
  <c r="A10522" i="1"/>
  <c r="A10521" i="1"/>
  <c r="A10520" i="1"/>
  <c r="A10519" i="1"/>
  <c r="A10518" i="1"/>
  <c r="A10517" i="1"/>
  <c r="A10516" i="1"/>
  <c r="A10515" i="1"/>
  <c r="A10514" i="1"/>
  <c r="A10513" i="1"/>
  <c r="A10512" i="1"/>
  <c r="A10511" i="1"/>
  <c r="A10510" i="1"/>
  <c r="A10509" i="1"/>
  <c r="A10508" i="1"/>
  <c r="A10507" i="1"/>
  <c r="A10506" i="1"/>
  <c r="A10505" i="1"/>
  <c r="A10504" i="1"/>
  <c r="A10503" i="1"/>
  <c r="A10502" i="1"/>
  <c r="A10501" i="1"/>
  <c r="A10500" i="1"/>
  <c r="A10499" i="1"/>
  <c r="A10498" i="1"/>
  <c r="A10497" i="1"/>
  <c r="A10496" i="1"/>
  <c r="A10495" i="1"/>
  <c r="A10494" i="1"/>
  <c r="A10493" i="1"/>
  <c r="A10492" i="1"/>
  <c r="A10491" i="1"/>
  <c r="A10490" i="1"/>
  <c r="A10489" i="1"/>
  <c r="A10488" i="1"/>
  <c r="A10487" i="1"/>
  <c r="A10486" i="1"/>
  <c r="A10485" i="1"/>
  <c r="A10484" i="1"/>
  <c r="A10483" i="1"/>
  <c r="A10482" i="1"/>
  <c r="A10481" i="1"/>
  <c r="A10480" i="1"/>
  <c r="A10479" i="1"/>
  <c r="A10478" i="1"/>
  <c r="A10477" i="1"/>
  <c r="A10476" i="1"/>
  <c r="A10475" i="1"/>
  <c r="A10474" i="1"/>
  <c r="A10473" i="1"/>
  <c r="A10472" i="1"/>
  <c r="A10471" i="1"/>
  <c r="A10470" i="1"/>
  <c r="A10469" i="1"/>
  <c r="A10468" i="1"/>
  <c r="A10467" i="1"/>
  <c r="A10466" i="1"/>
  <c r="A10465" i="1"/>
  <c r="A10464" i="1"/>
  <c r="A10463" i="1"/>
  <c r="A10462" i="1"/>
  <c r="A10461" i="1"/>
  <c r="A10460" i="1"/>
  <c r="A10459" i="1"/>
  <c r="A10458" i="1"/>
  <c r="A10457" i="1"/>
  <c r="A10456" i="1"/>
  <c r="A10455" i="1"/>
  <c r="A10454" i="1"/>
  <c r="A10453" i="1"/>
  <c r="A10452" i="1"/>
  <c r="A10451" i="1"/>
  <c r="A10450" i="1"/>
  <c r="A10449" i="1"/>
  <c r="A10448" i="1"/>
  <c r="A10447" i="1"/>
  <c r="A10446" i="1"/>
  <c r="A10445" i="1"/>
  <c r="A10444" i="1"/>
  <c r="A10443" i="1"/>
  <c r="A10442" i="1"/>
  <c r="A10441" i="1"/>
  <c r="A10440" i="1"/>
  <c r="A10439" i="1"/>
  <c r="A10438" i="1"/>
  <c r="A10437" i="1"/>
  <c r="A10436" i="1"/>
  <c r="A10435" i="1"/>
  <c r="A10434" i="1"/>
  <c r="A10433" i="1"/>
  <c r="A10432" i="1"/>
  <c r="A10431" i="1"/>
  <c r="A10430" i="1"/>
  <c r="A10429" i="1"/>
  <c r="A10428" i="1"/>
  <c r="A10427" i="1"/>
  <c r="A10426" i="1"/>
  <c r="A10425" i="1"/>
  <c r="A10424" i="1"/>
  <c r="A10423" i="1"/>
  <c r="A10422" i="1"/>
  <c r="A10421" i="1"/>
  <c r="A10420" i="1"/>
  <c r="A10419" i="1"/>
  <c r="A10418" i="1"/>
  <c r="A10417" i="1"/>
  <c r="A10416" i="1"/>
  <c r="A10415" i="1"/>
  <c r="A10414" i="1"/>
  <c r="A10413" i="1"/>
  <c r="A10412" i="1"/>
  <c r="A10411" i="1"/>
  <c r="A10410" i="1"/>
  <c r="A10409" i="1"/>
  <c r="A10408" i="1"/>
  <c r="A10407" i="1"/>
  <c r="A10406" i="1"/>
  <c r="A10405" i="1"/>
  <c r="A10404" i="1"/>
  <c r="A10403" i="1"/>
  <c r="A10402" i="1"/>
  <c r="A10401" i="1"/>
  <c r="A10400" i="1"/>
  <c r="A10399" i="1"/>
  <c r="A10398" i="1"/>
  <c r="A10397" i="1"/>
  <c r="A10396" i="1"/>
  <c r="A10395" i="1"/>
  <c r="A10394" i="1"/>
  <c r="A10393" i="1"/>
  <c r="A10392" i="1"/>
  <c r="A10391" i="1"/>
  <c r="A10390" i="1"/>
  <c r="A10389" i="1"/>
  <c r="A10388" i="1"/>
  <c r="A10387" i="1"/>
  <c r="A10386" i="1"/>
  <c r="A10385" i="1"/>
  <c r="A10384" i="1"/>
  <c r="A10383" i="1"/>
  <c r="A10382" i="1"/>
  <c r="A10381" i="1"/>
  <c r="A10380" i="1"/>
  <c r="A10379" i="1"/>
  <c r="A10378" i="1"/>
  <c r="A10377" i="1"/>
  <c r="A10376" i="1"/>
  <c r="A10375" i="1"/>
  <c r="A10374" i="1"/>
  <c r="A10373" i="1"/>
  <c r="A10372" i="1"/>
  <c r="A10371" i="1"/>
  <c r="A10370" i="1"/>
  <c r="A10369" i="1"/>
  <c r="A10368" i="1"/>
  <c r="A10367" i="1"/>
  <c r="A10366" i="1"/>
  <c r="A10365" i="1"/>
  <c r="A10364" i="1"/>
  <c r="A10363" i="1"/>
  <c r="A10362" i="1"/>
  <c r="A10361" i="1"/>
  <c r="A10360" i="1"/>
  <c r="A10359" i="1"/>
  <c r="A10358" i="1"/>
  <c r="A10357" i="1"/>
  <c r="A10356" i="1"/>
  <c r="A10355" i="1"/>
  <c r="A10354" i="1"/>
  <c r="A10353" i="1"/>
  <c r="A10352" i="1"/>
  <c r="A10351" i="1"/>
  <c r="A10350" i="1"/>
  <c r="A10349" i="1"/>
  <c r="A10348" i="1"/>
  <c r="A10347" i="1"/>
  <c r="A10346" i="1"/>
  <c r="A10345" i="1"/>
  <c r="A10344" i="1"/>
  <c r="A10343" i="1"/>
  <c r="A10342" i="1"/>
  <c r="A10341" i="1"/>
  <c r="A10340" i="1"/>
  <c r="A10339" i="1"/>
  <c r="A10338" i="1"/>
  <c r="A10337" i="1"/>
  <c r="A10336" i="1"/>
  <c r="A10335" i="1"/>
  <c r="A10334" i="1"/>
  <c r="A10333" i="1"/>
  <c r="A10332" i="1"/>
  <c r="A10331" i="1"/>
  <c r="A10330" i="1"/>
  <c r="A10329" i="1"/>
  <c r="A10328" i="1"/>
  <c r="A10327" i="1"/>
  <c r="A10326" i="1"/>
  <c r="A10325" i="1"/>
  <c r="A10324" i="1"/>
  <c r="A10323" i="1"/>
  <c r="A10322" i="1"/>
  <c r="A10321" i="1"/>
  <c r="A10320" i="1"/>
  <c r="A10319" i="1"/>
  <c r="A10318" i="1"/>
  <c r="A10317" i="1"/>
  <c r="A10316" i="1"/>
  <c r="A10315" i="1"/>
  <c r="A10314" i="1"/>
  <c r="A10313" i="1"/>
  <c r="A10312" i="1"/>
  <c r="A10311" i="1"/>
  <c r="A10310" i="1"/>
  <c r="A10309" i="1"/>
  <c r="A10308" i="1"/>
  <c r="A10307" i="1"/>
  <c r="A10306" i="1"/>
  <c r="A10305" i="1"/>
  <c r="A10304" i="1"/>
  <c r="A10303" i="1"/>
  <c r="A10302" i="1"/>
  <c r="A10301" i="1"/>
  <c r="A10300" i="1"/>
  <c r="A10299" i="1"/>
  <c r="A10298" i="1"/>
  <c r="A10297" i="1"/>
  <c r="A10296" i="1"/>
  <c r="A10295" i="1"/>
  <c r="A10294" i="1"/>
  <c r="A10293" i="1"/>
  <c r="A10292" i="1"/>
  <c r="A10291" i="1"/>
  <c r="A10290" i="1"/>
  <c r="A10289" i="1"/>
  <c r="A10288" i="1"/>
  <c r="A10287" i="1"/>
  <c r="A10286" i="1"/>
  <c r="A10285" i="1"/>
  <c r="A10284" i="1"/>
  <c r="A10283" i="1"/>
  <c r="A10282" i="1"/>
  <c r="A10281" i="1"/>
  <c r="A10280" i="1"/>
  <c r="A10279" i="1"/>
  <c r="A10278" i="1"/>
  <c r="A10277" i="1"/>
  <c r="A10276" i="1"/>
  <c r="A10275" i="1"/>
  <c r="A10274" i="1"/>
  <c r="A10273" i="1"/>
  <c r="A10272" i="1"/>
  <c r="A10271" i="1"/>
  <c r="A10270" i="1"/>
  <c r="A10269" i="1"/>
  <c r="A10268" i="1"/>
  <c r="A10267" i="1"/>
  <c r="A10266" i="1"/>
  <c r="A10265" i="1"/>
  <c r="A10264" i="1"/>
  <c r="A10263" i="1"/>
  <c r="A10262" i="1"/>
  <c r="A10261" i="1"/>
  <c r="A10260" i="1"/>
  <c r="A10259" i="1"/>
  <c r="A10258" i="1"/>
  <c r="A10257" i="1"/>
  <c r="A10256" i="1"/>
  <c r="A10255" i="1"/>
  <c r="A10254" i="1"/>
  <c r="A10253" i="1"/>
  <c r="A10252" i="1"/>
  <c r="A10251" i="1"/>
  <c r="A10250" i="1"/>
  <c r="A10249" i="1"/>
  <c r="A10248" i="1"/>
  <c r="A10247" i="1"/>
  <c r="A10246" i="1"/>
  <c r="A10245" i="1"/>
  <c r="A10244" i="1"/>
  <c r="A10243" i="1"/>
  <c r="A10242" i="1"/>
  <c r="A10241" i="1"/>
  <c r="A10240" i="1"/>
  <c r="A10239" i="1"/>
  <c r="A10238" i="1"/>
  <c r="A10237" i="1"/>
  <c r="A10236" i="1"/>
  <c r="A10235" i="1"/>
  <c r="A10234" i="1"/>
  <c r="A10233" i="1"/>
  <c r="A10232" i="1"/>
  <c r="A10231" i="1"/>
  <c r="A10230" i="1"/>
  <c r="A10229" i="1"/>
  <c r="A10228" i="1"/>
  <c r="A10227" i="1"/>
  <c r="A10226" i="1"/>
  <c r="A10225" i="1"/>
  <c r="A10224" i="1"/>
  <c r="A10223" i="1"/>
  <c r="A10222" i="1"/>
  <c r="A10221" i="1"/>
  <c r="A10220" i="1"/>
  <c r="A10219" i="1"/>
  <c r="A10218" i="1"/>
  <c r="A10217" i="1"/>
  <c r="A10216" i="1"/>
  <c r="A10215" i="1"/>
  <c r="A10214" i="1"/>
  <c r="A10213" i="1"/>
  <c r="A10212" i="1"/>
  <c r="A10211" i="1"/>
  <c r="A10210" i="1"/>
  <c r="A10209" i="1"/>
  <c r="A10208" i="1"/>
  <c r="A10207" i="1"/>
  <c r="A10206" i="1"/>
  <c r="A10205" i="1"/>
  <c r="A10204" i="1"/>
  <c r="A10203" i="1"/>
  <c r="A10202" i="1"/>
  <c r="A10201" i="1"/>
  <c r="A10200" i="1"/>
  <c r="A10199" i="1"/>
  <c r="A10198" i="1"/>
  <c r="A10197" i="1"/>
  <c r="A10196" i="1"/>
  <c r="A10195" i="1"/>
  <c r="A10194" i="1"/>
  <c r="A10193" i="1"/>
  <c r="A10192" i="1"/>
  <c r="A10191" i="1"/>
  <c r="A10190" i="1"/>
  <c r="A10189" i="1"/>
  <c r="A10188" i="1"/>
  <c r="A10187" i="1"/>
  <c r="A10186" i="1"/>
  <c r="A10185" i="1"/>
  <c r="A10184" i="1"/>
  <c r="A10183" i="1"/>
  <c r="A10182" i="1"/>
  <c r="A10181" i="1"/>
  <c r="A10180" i="1"/>
  <c r="A10179" i="1"/>
  <c r="A10178" i="1"/>
  <c r="A10177" i="1"/>
  <c r="A10176" i="1"/>
  <c r="A10175" i="1"/>
  <c r="A10174" i="1"/>
  <c r="A10173" i="1"/>
  <c r="A10172" i="1"/>
  <c r="A10171" i="1"/>
  <c r="A10170" i="1"/>
  <c r="A10169" i="1"/>
  <c r="A10168" i="1"/>
  <c r="A10167" i="1"/>
  <c r="A10166" i="1"/>
  <c r="A10165" i="1"/>
  <c r="A10164" i="1"/>
  <c r="A10163" i="1"/>
  <c r="A10162" i="1"/>
  <c r="A10161" i="1"/>
  <c r="A10160" i="1"/>
  <c r="A10159" i="1"/>
  <c r="A10158" i="1"/>
  <c r="A10157" i="1"/>
  <c r="A10156" i="1"/>
  <c r="A10155" i="1"/>
  <c r="A10154" i="1"/>
  <c r="A10153" i="1"/>
  <c r="A10152" i="1"/>
  <c r="A10151" i="1"/>
  <c r="A10150" i="1"/>
  <c r="A10149" i="1"/>
  <c r="A10148" i="1"/>
  <c r="A10147" i="1"/>
  <c r="A10146" i="1"/>
  <c r="A10145" i="1"/>
  <c r="A10144" i="1"/>
  <c r="A10143" i="1"/>
  <c r="A10142" i="1"/>
  <c r="A10141" i="1"/>
  <c r="A10140" i="1"/>
  <c r="A10139" i="1"/>
  <c r="A10138" i="1"/>
  <c r="A10137" i="1"/>
  <c r="A10136" i="1"/>
  <c r="A10135" i="1"/>
  <c r="A10134" i="1"/>
  <c r="A10133" i="1"/>
  <c r="A10132" i="1"/>
  <c r="A10131" i="1"/>
  <c r="A10130" i="1"/>
  <c r="A10129" i="1"/>
  <c r="A10128" i="1"/>
  <c r="A10127" i="1"/>
  <c r="A10126" i="1"/>
  <c r="A10125" i="1"/>
  <c r="A10124" i="1"/>
  <c r="A10123" i="1"/>
  <c r="A10122" i="1"/>
  <c r="A10121" i="1"/>
  <c r="A10120" i="1"/>
  <c r="A10119" i="1"/>
  <c r="A10118" i="1"/>
  <c r="A10117" i="1"/>
  <c r="A10116" i="1"/>
  <c r="A10115" i="1"/>
  <c r="A10114" i="1"/>
  <c r="A10113" i="1"/>
  <c r="A10112" i="1"/>
  <c r="A10111" i="1"/>
  <c r="A10110" i="1"/>
  <c r="A10109" i="1"/>
  <c r="A10108" i="1"/>
  <c r="A10107" i="1"/>
  <c r="A10106" i="1"/>
  <c r="A10105" i="1"/>
  <c r="A10104" i="1"/>
  <c r="A10103" i="1"/>
  <c r="A10102" i="1"/>
  <c r="A10101" i="1"/>
  <c r="A10100" i="1"/>
  <c r="A10099" i="1"/>
  <c r="A10098" i="1"/>
  <c r="A10097" i="1"/>
  <c r="A10096" i="1"/>
  <c r="A10095" i="1"/>
  <c r="A10094" i="1"/>
  <c r="A10093" i="1"/>
  <c r="A10092" i="1"/>
  <c r="A10091" i="1"/>
  <c r="A10090" i="1"/>
  <c r="A10089" i="1"/>
  <c r="A10088" i="1"/>
  <c r="A10087" i="1"/>
  <c r="A10086" i="1"/>
  <c r="A10085" i="1"/>
  <c r="A10084" i="1"/>
  <c r="A10083" i="1"/>
  <c r="A10082" i="1"/>
  <c r="A10081" i="1"/>
  <c r="A10080" i="1"/>
  <c r="A10079" i="1"/>
  <c r="A10078" i="1"/>
  <c r="A10077" i="1"/>
  <c r="A10076" i="1"/>
  <c r="A10075" i="1"/>
  <c r="A10074" i="1"/>
  <c r="A10073" i="1"/>
  <c r="A10072" i="1"/>
  <c r="A10071" i="1"/>
  <c r="A10070" i="1"/>
  <c r="A10069" i="1"/>
  <c r="A10068" i="1"/>
  <c r="A10067" i="1"/>
  <c r="A10066" i="1"/>
  <c r="A10065" i="1"/>
  <c r="A10064" i="1"/>
  <c r="A10063" i="1"/>
  <c r="A10062" i="1"/>
  <c r="A10061" i="1"/>
  <c r="A10060" i="1"/>
  <c r="A10059" i="1"/>
  <c r="A10058" i="1"/>
  <c r="A10057" i="1"/>
  <c r="A10056" i="1"/>
  <c r="A10055" i="1"/>
  <c r="A10054" i="1"/>
  <c r="A10053" i="1"/>
  <c r="A10052" i="1"/>
  <c r="A10051" i="1"/>
  <c r="A10050" i="1"/>
  <c r="A10049" i="1"/>
  <c r="A10048" i="1"/>
  <c r="A10047" i="1"/>
  <c r="A10046" i="1"/>
  <c r="A10045" i="1"/>
  <c r="A10044" i="1"/>
  <c r="A10043" i="1"/>
  <c r="A10042" i="1"/>
  <c r="A10041" i="1"/>
  <c r="A10040" i="1"/>
  <c r="A10039" i="1"/>
  <c r="A10038" i="1"/>
  <c r="A10037" i="1"/>
  <c r="A10036" i="1"/>
  <c r="A10035" i="1"/>
  <c r="A10034" i="1"/>
  <c r="A10033" i="1"/>
  <c r="A10032" i="1"/>
  <c r="A10031" i="1"/>
  <c r="A10030" i="1"/>
  <c r="A10029" i="1"/>
  <c r="A10028" i="1"/>
  <c r="A10027" i="1"/>
  <c r="A10026" i="1"/>
  <c r="A10025" i="1"/>
  <c r="A10024" i="1"/>
  <c r="A10023" i="1"/>
  <c r="A10022" i="1"/>
  <c r="A10021" i="1"/>
  <c r="A10020" i="1"/>
  <c r="A10019" i="1"/>
  <c r="A10018" i="1"/>
  <c r="A10017" i="1"/>
  <c r="A10016" i="1"/>
  <c r="A10015" i="1"/>
  <c r="A10014" i="1"/>
  <c r="A10013" i="1"/>
  <c r="A10012" i="1"/>
  <c r="A10011" i="1"/>
  <c r="A10010" i="1"/>
  <c r="A10009" i="1"/>
  <c r="A10008" i="1"/>
  <c r="A10007" i="1"/>
  <c r="A10006" i="1"/>
  <c r="A10005" i="1"/>
  <c r="A10004" i="1"/>
  <c r="A10003" i="1"/>
  <c r="A10002" i="1"/>
  <c r="A10001" i="1"/>
  <c r="A10000" i="1"/>
  <c r="A9999" i="1"/>
  <c r="A9998" i="1"/>
  <c r="A9997" i="1"/>
  <c r="A9996" i="1"/>
  <c r="A9995" i="1"/>
  <c r="A9994" i="1"/>
  <c r="A9993" i="1"/>
  <c r="A9992" i="1"/>
  <c r="A9991" i="1"/>
  <c r="A9990" i="1"/>
  <c r="A9989" i="1"/>
  <c r="A9988" i="1"/>
  <c r="A9987" i="1"/>
  <c r="A9986" i="1"/>
  <c r="A9985" i="1"/>
  <c r="A9984" i="1"/>
  <c r="A9983" i="1"/>
  <c r="A9982" i="1"/>
  <c r="A9981" i="1"/>
  <c r="A9980" i="1"/>
  <c r="A9979" i="1"/>
  <c r="A9978" i="1"/>
  <c r="A9977" i="1"/>
  <c r="A9976" i="1"/>
  <c r="A9975" i="1"/>
  <c r="A9974" i="1"/>
  <c r="A9973" i="1"/>
  <c r="A9972" i="1"/>
  <c r="A9971" i="1"/>
  <c r="A9970" i="1"/>
  <c r="A9969" i="1"/>
  <c r="A9968" i="1"/>
  <c r="A9967" i="1"/>
  <c r="A9966" i="1"/>
  <c r="A9965" i="1"/>
  <c r="A9964" i="1"/>
  <c r="A9963" i="1"/>
  <c r="A9962" i="1"/>
  <c r="A9961" i="1"/>
  <c r="A9960" i="1"/>
  <c r="A9959" i="1"/>
  <c r="A9958" i="1"/>
  <c r="A9957" i="1"/>
  <c r="A9956" i="1"/>
  <c r="A9955" i="1"/>
  <c r="A9954" i="1"/>
  <c r="A9953" i="1"/>
  <c r="A9952" i="1"/>
  <c r="A9951" i="1"/>
  <c r="A9950" i="1"/>
  <c r="A9949" i="1"/>
  <c r="A9948" i="1"/>
  <c r="A9947" i="1"/>
  <c r="A9946" i="1"/>
  <c r="A9945" i="1"/>
  <c r="A9944" i="1"/>
  <c r="A9943" i="1"/>
  <c r="A9942" i="1"/>
  <c r="A9941" i="1"/>
  <c r="A9940" i="1"/>
  <c r="A9939" i="1"/>
  <c r="A9938" i="1"/>
  <c r="A9937" i="1"/>
  <c r="A9936" i="1"/>
  <c r="A9935" i="1"/>
  <c r="A9934" i="1"/>
  <c r="A9933" i="1"/>
  <c r="A9932" i="1"/>
  <c r="A9931" i="1"/>
  <c r="A9930" i="1"/>
  <c r="A9929" i="1"/>
  <c r="A9928" i="1"/>
  <c r="A9927" i="1"/>
  <c r="A9926" i="1"/>
  <c r="A9925" i="1"/>
  <c r="A9924" i="1"/>
  <c r="A9923" i="1"/>
  <c r="A9922" i="1"/>
  <c r="A9921" i="1"/>
  <c r="A9920" i="1"/>
  <c r="A9919" i="1"/>
  <c r="A9918" i="1"/>
  <c r="A9917" i="1"/>
  <c r="A9916" i="1"/>
  <c r="A9915" i="1"/>
  <c r="A9914" i="1"/>
  <c r="A9913" i="1"/>
  <c r="A9912" i="1"/>
  <c r="A9911" i="1"/>
  <c r="A9910" i="1"/>
  <c r="A9909" i="1"/>
  <c r="A9908" i="1"/>
  <c r="A9907" i="1"/>
  <c r="A9906" i="1"/>
  <c r="A9905" i="1"/>
  <c r="A9904" i="1"/>
  <c r="A9903" i="1"/>
  <c r="A9902" i="1"/>
  <c r="A9901" i="1"/>
  <c r="A9900" i="1"/>
  <c r="A9899" i="1"/>
  <c r="A9898" i="1"/>
  <c r="A9897" i="1"/>
  <c r="A9896" i="1"/>
  <c r="A9895" i="1"/>
  <c r="A9894" i="1"/>
  <c r="A9893" i="1"/>
  <c r="A9892" i="1"/>
  <c r="A9891" i="1"/>
  <c r="A9890" i="1"/>
  <c r="A9889" i="1"/>
  <c r="A9888" i="1"/>
  <c r="A9887" i="1"/>
  <c r="A9886" i="1"/>
  <c r="A9885" i="1"/>
  <c r="A9884" i="1"/>
  <c r="A9883" i="1"/>
  <c r="A9882" i="1"/>
  <c r="A9881" i="1"/>
  <c r="A9880" i="1"/>
  <c r="A9879" i="1"/>
  <c r="A9878" i="1"/>
  <c r="A9877" i="1"/>
  <c r="A9876" i="1"/>
  <c r="A9875" i="1"/>
  <c r="A9874" i="1"/>
  <c r="A9873" i="1"/>
  <c r="A9872" i="1"/>
  <c r="A9871" i="1"/>
  <c r="A9870" i="1"/>
  <c r="A9869" i="1"/>
  <c r="A9868" i="1"/>
  <c r="A9867" i="1"/>
  <c r="A9866" i="1"/>
  <c r="A9865" i="1"/>
  <c r="A9864" i="1"/>
  <c r="A9863" i="1"/>
  <c r="A9862" i="1"/>
  <c r="A9861" i="1"/>
  <c r="A9860" i="1"/>
  <c r="A9859" i="1"/>
  <c r="A9858" i="1"/>
  <c r="A9857" i="1"/>
  <c r="A9856" i="1"/>
  <c r="A9855" i="1"/>
  <c r="A9854" i="1"/>
  <c r="A9853" i="1"/>
  <c r="A9852" i="1"/>
  <c r="A9851" i="1"/>
  <c r="A9850" i="1"/>
  <c r="A9849" i="1"/>
  <c r="A9848" i="1"/>
  <c r="A9847" i="1"/>
  <c r="A9846" i="1"/>
  <c r="A9845" i="1"/>
  <c r="A9844" i="1"/>
  <c r="A9843" i="1"/>
  <c r="A9842" i="1"/>
  <c r="A9841" i="1"/>
  <c r="A9840" i="1"/>
  <c r="A9839" i="1"/>
  <c r="A9838" i="1"/>
  <c r="A9837" i="1"/>
  <c r="A9836" i="1"/>
  <c r="A9835" i="1"/>
  <c r="A9834" i="1"/>
  <c r="A9833" i="1"/>
  <c r="A9832" i="1"/>
  <c r="A9831" i="1"/>
  <c r="A9830" i="1"/>
  <c r="A9829" i="1"/>
  <c r="A9828" i="1"/>
  <c r="A9827" i="1"/>
  <c r="A9826" i="1"/>
  <c r="A9825" i="1"/>
  <c r="A9824" i="1"/>
  <c r="A9823" i="1"/>
  <c r="A9822" i="1"/>
  <c r="A9821" i="1"/>
  <c r="A9820" i="1"/>
  <c r="A9819" i="1"/>
  <c r="A9818" i="1"/>
  <c r="A9817" i="1"/>
  <c r="A9816" i="1"/>
  <c r="A9815" i="1"/>
  <c r="A9814" i="1"/>
  <c r="A9813" i="1"/>
  <c r="A9812" i="1"/>
  <c r="A9811" i="1"/>
  <c r="A9810" i="1"/>
  <c r="A9809" i="1"/>
  <c r="A9808" i="1"/>
  <c r="A9807" i="1"/>
  <c r="A9806" i="1"/>
  <c r="A9805" i="1"/>
  <c r="A9804" i="1"/>
  <c r="A9803" i="1"/>
  <c r="A9802" i="1"/>
  <c r="A9801" i="1"/>
  <c r="A9800" i="1"/>
  <c r="A9799" i="1"/>
  <c r="A9798" i="1"/>
  <c r="A9797" i="1"/>
  <c r="A9796" i="1"/>
  <c r="A9795" i="1"/>
  <c r="A9794" i="1"/>
  <c r="A9793" i="1"/>
  <c r="A9792" i="1"/>
  <c r="A9791" i="1"/>
  <c r="A9790" i="1"/>
  <c r="A9789" i="1"/>
  <c r="A9788" i="1"/>
  <c r="A9787" i="1"/>
  <c r="A9786" i="1"/>
  <c r="A9785" i="1"/>
  <c r="A9784" i="1"/>
  <c r="A9783" i="1"/>
  <c r="A9782" i="1"/>
  <c r="A9781" i="1"/>
  <c r="A9780" i="1"/>
  <c r="A9779" i="1"/>
  <c r="A9778" i="1"/>
  <c r="A9777" i="1"/>
  <c r="A9776" i="1"/>
  <c r="A9775" i="1"/>
  <c r="A9774" i="1"/>
  <c r="A9773" i="1"/>
  <c r="A9772" i="1"/>
  <c r="A9771" i="1"/>
  <c r="A9770" i="1"/>
  <c r="A9769" i="1"/>
  <c r="A9768" i="1"/>
  <c r="A9767" i="1"/>
  <c r="A9766" i="1"/>
  <c r="A9765" i="1"/>
  <c r="A9764" i="1"/>
  <c r="A9763" i="1"/>
  <c r="A9762" i="1"/>
  <c r="A9761" i="1"/>
  <c r="A9760" i="1"/>
  <c r="A9759" i="1"/>
  <c r="A9758" i="1"/>
  <c r="A9757" i="1"/>
  <c r="A9756" i="1"/>
  <c r="A9755" i="1"/>
  <c r="A9754" i="1"/>
  <c r="A9753" i="1"/>
  <c r="A9752" i="1"/>
  <c r="A9751" i="1"/>
  <c r="A9750" i="1"/>
  <c r="A9749" i="1"/>
  <c r="A9748" i="1"/>
  <c r="A9747" i="1"/>
  <c r="A9746" i="1"/>
  <c r="A9745" i="1"/>
  <c r="A9744" i="1"/>
  <c r="A9743" i="1"/>
  <c r="A9742" i="1"/>
  <c r="A9741" i="1"/>
  <c r="A9740" i="1"/>
  <c r="A9739" i="1"/>
  <c r="A9738" i="1"/>
  <c r="A9737" i="1"/>
  <c r="A9736" i="1"/>
  <c r="A9735" i="1"/>
  <c r="A9734" i="1"/>
  <c r="A9733" i="1"/>
  <c r="A9732" i="1"/>
  <c r="A9731" i="1"/>
  <c r="A9730" i="1"/>
  <c r="A9729" i="1"/>
  <c r="A9728" i="1"/>
  <c r="A9727" i="1"/>
  <c r="A9726" i="1"/>
  <c r="A9725" i="1"/>
  <c r="A9724" i="1"/>
  <c r="A9723" i="1"/>
  <c r="A9722" i="1"/>
  <c r="A9721" i="1"/>
  <c r="A9720" i="1"/>
  <c r="A9719" i="1"/>
  <c r="A9718" i="1"/>
  <c r="A9717" i="1"/>
  <c r="A9716" i="1"/>
  <c r="A9715" i="1"/>
  <c r="A9714" i="1"/>
  <c r="A9713" i="1"/>
  <c r="A9712" i="1"/>
  <c r="A9711" i="1"/>
  <c r="A9710" i="1"/>
  <c r="A9709" i="1"/>
  <c r="A9708" i="1"/>
  <c r="A9707" i="1"/>
  <c r="A9706" i="1"/>
  <c r="A9705" i="1"/>
  <c r="A9704" i="1"/>
  <c r="A9703" i="1"/>
  <c r="A9702" i="1"/>
  <c r="A9701" i="1"/>
  <c r="A9700" i="1"/>
  <c r="A9699" i="1"/>
  <c r="A9698" i="1"/>
  <c r="A9697" i="1"/>
  <c r="A9696" i="1"/>
  <c r="A9695" i="1"/>
  <c r="A9694" i="1"/>
  <c r="A9693" i="1"/>
  <c r="A9692" i="1"/>
  <c r="A9691" i="1"/>
  <c r="A9690" i="1"/>
  <c r="A9689" i="1"/>
  <c r="A9688" i="1"/>
  <c r="A9687" i="1"/>
  <c r="A9686" i="1"/>
  <c r="A9685" i="1"/>
  <c r="A9684" i="1"/>
  <c r="A9683" i="1"/>
  <c r="A9682" i="1"/>
  <c r="A9681" i="1"/>
  <c r="A9680" i="1"/>
  <c r="A9679" i="1"/>
  <c r="A9678" i="1"/>
  <c r="A9677" i="1"/>
  <c r="A9676" i="1"/>
  <c r="A9675" i="1"/>
  <c r="A9674" i="1"/>
  <c r="A9673" i="1"/>
  <c r="A9672" i="1"/>
  <c r="A9671" i="1"/>
  <c r="A9670" i="1"/>
  <c r="A9669" i="1"/>
  <c r="A9668" i="1"/>
  <c r="A9667" i="1"/>
  <c r="A9666" i="1"/>
  <c r="A9665" i="1"/>
  <c r="A9664" i="1"/>
  <c r="A9663" i="1"/>
  <c r="A9662" i="1"/>
  <c r="A9661" i="1"/>
  <c r="A9660" i="1"/>
  <c r="A9659" i="1"/>
  <c r="A9658" i="1"/>
  <c r="A9657" i="1"/>
  <c r="A9656" i="1"/>
  <c r="A9655" i="1"/>
  <c r="A9654" i="1"/>
  <c r="A9653" i="1"/>
  <c r="A9652" i="1"/>
  <c r="A9651" i="1"/>
  <c r="A9650" i="1"/>
  <c r="A9649" i="1"/>
  <c r="A9648" i="1"/>
  <c r="A9647" i="1"/>
  <c r="A9646" i="1"/>
  <c r="A9645" i="1"/>
  <c r="A9644" i="1"/>
  <c r="A9643" i="1"/>
  <c r="A9642" i="1"/>
  <c r="A9641" i="1"/>
  <c r="A9640" i="1"/>
  <c r="A9639" i="1"/>
  <c r="A9638" i="1"/>
  <c r="A9637" i="1"/>
  <c r="A9636" i="1"/>
  <c r="A9635" i="1"/>
  <c r="A9634" i="1"/>
  <c r="A9633" i="1"/>
  <c r="A9632" i="1"/>
  <c r="A9631" i="1"/>
  <c r="A9630" i="1"/>
  <c r="A9629" i="1"/>
  <c r="A9628" i="1"/>
  <c r="A9627" i="1"/>
  <c r="A9626" i="1"/>
  <c r="A9625" i="1"/>
  <c r="A9624" i="1"/>
  <c r="A9623" i="1"/>
  <c r="A9622" i="1"/>
  <c r="A9621" i="1"/>
  <c r="A9620" i="1"/>
  <c r="A9619" i="1"/>
  <c r="A9618" i="1"/>
  <c r="A9617" i="1"/>
  <c r="A9616" i="1"/>
  <c r="A9615" i="1"/>
  <c r="A9614" i="1"/>
  <c r="A9613" i="1"/>
  <c r="A9612" i="1"/>
  <c r="A9611" i="1"/>
  <c r="A9610" i="1"/>
  <c r="A9609" i="1"/>
  <c r="A9608" i="1"/>
  <c r="A9607" i="1"/>
  <c r="A9606" i="1"/>
  <c r="A9605" i="1"/>
  <c r="A9604" i="1"/>
  <c r="A9603" i="1"/>
  <c r="A9602" i="1"/>
  <c r="A9601" i="1"/>
  <c r="A9600" i="1"/>
  <c r="A9599" i="1"/>
  <c r="A9598" i="1"/>
  <c r="A9597" i="1"/>
  <c r="A9596" i="1"/>
  <c r="A9595" i="1"/>
  <c r="A9594" i="1"/>
  <c r="A9593" i="1"/>
  <c r="A9592" i="1"/>
  <c r="A9591" i="1"/>
  <c r="A9590" i="1"/>
  <c r="A9589" i="1"/>
  <c r="A9588" i="1"/>
  <c r="A9587" i="1"/>
  <c r="A9586" i="1"/>
  <c r="A9585" i="1"/>
  <c r="A9584" i="1"/>
  <c r="A9583" i="1"/>
  <c r="A9582" i="1"/>
  <c r="A9581" i="1"/>
  <c r="A9580" i="1"/>
  <c r="A9579" i="1"/>
  <c r="A9578" i="1"/>
  <c r="A9577" i="1"/>
  <c r="A9576" i="1"/>
  <c r="A9575" i="1"/>
  <c r="A9574" i="1"/>
  <c r="A9573" i="1"/>
  <c r="A9572" i="1"/>
  <c r="A9571" i="1"/>
  <c r="A9570" i="1"/>
  <c r="A9569" i="1"/>
  <c r="A9568" i="1"/>
  <c r="A9567" i="1"/>
  <c r="A9566" i="1"/>
  <c r="A9565" i="1"/>
  <c r="A9564" i="1"/>
  <c r="A9563" i="1"/>
  <c r="A9562" i="1"/>
  <c r="A9561" i="1"/>
  <c r="A9560" i="1"/>
  <c r="A9559" i="1"/>
  <c r="A9558" i="1"/>
  <c r="A9557" i="1"/>
  <c r="A9556" i="1"/>
  <c r="A9555" i="1"/>
  <c r="A9554" i="1"/>
  <c r="A9553" i="1"/>
  <c r="A9552" i="1"/>
  <c r="A9551" i="1"/>
  <c r="A9550" i="1"/>
  <c r="A9549" i="1"/>
  <c r="A9548" i="1"/>
  <c r="A9547" i="1"/>
  <c r="A9546" i="1"/>
  <c r="A9545" i="1"/>
  <c r="A9544" i="1"/>
  <c r="A9543" i="1"/>
  <c r="A9542" i="1"/>
  <c r="A9541" i="1"/>
  <c r="A9540" i="1"/>
  <c r="A9539" i="1"/>
  <c r="A9538" i="1"/>
  <c r="A9537" i="1"/>
  <c r="A9536" i="1"/>
  <c r="A9535" i="1"/>
  <c r="A9534" i="1"/>
  <c r="A9533" i="1"/>
  <c r="A9532" i="1"/>
  <c r="A9531" i="1"/>
  <c r="A9530" i="1"/>
  <c r="A9529" i="1"/>
  <c r="A9528" i="1"/>
  <c r="A9527" i="1"/>
  <c r="A9526" i="1"/>
  <c r="A9525" i="1"/>
  <c r="A9524" i="1"/>
  <c r="A9523" i="1"/>
  <c r="A9522" i="1"/>
  <c r="A9521" i="1"/>
  <c r="A9520" i="1"/>
  <c r="A9519" i="1"/>
  <c r="A9518" i="1"/>
  <c r="A9517" i="1"/>
  <c r="A9516" i="1"/>
  <c r="A9515" i="1"/>
  <c r="A9514" i="1"/>
  <c r="A9513" i="1"/>
  <c r="A9512" i="1"/>
  <c r="A9511" i="1"/>
  <c r="A9510" i="1"/>
  <c r="A9509" i="1"/>
  <c r="A9508" i="1"/>
  <c r="A9507" i="1"/>
  <c r="A9506" i="1"/>
  <c r="A9505" i="1"/>
  <c r="A9504" i="1"/>
  <c r="A9503" i="1"/>
  <c r="A9502" i="1"/>
  <c r="A9501" i="1"/>
  <c r="A9500" i="1"/>
  <c r="A9499" i="1"/>
  <c r="A9498" i="1"/>
  <c r="A9497" i="1"/>
  <c r="A9496" i="1"/>
  <c r="A9495" i="1"/>
  <c r="A9494" i="1"/>
  <c r="A9493" i="1"/>
  <c r="A9492" i="1"/>
  <c r="A9491" i="1"/>
  <c r="A9490" i="1"/>
  <c r="A9489" i="1"/>
  <c r="A9488" i="1"/>
  <c r="A9487" i="1"/>
  <c r="A9486" i="1"/>
  <c r="A9485" i="1"/>
  <c r="A9484" i="1"/>
  <c r="A9483" i="1"/>
  <c r="A9482" i="1"/>
  <c r="A9481" i="1"/>
  <c r="A9480" i="1"/>
  <c r="A9479" i="1"/>
  <c r="A9478" i="1"/>
  <c r="A9477" i="1"/>
  <c r="A9476" i="1"/>
  <c r="A9475" i="1"/>
  <c r="A9474" i="1"/>
  <c r="A9473" i="1"/>
  <c r="A9472" i="1"/>
  <c r="A9471" i="1"/>
  <c r="A9470" i="1"/>
  <c r="A9469" i="1"/>
  <c r="A9468" i="1"/>
  <c r="A9467" i="1"/>
  <c r="A9466" i="1"/>
  <c r="A9465" i="1"/>
  <c r="A9464" i="1"/>
  <c r="A9463" i="1"/>
  <c r="A9462" i="1"/>
  <c r="A9461" i="1"/>
  <c r="A9460" i="1"/>
  <c r="A9459" i="1"/>
  <c r="A9458" i="1"/>
  <c r="A9457" i="1"/>
  <c r="A9456" i="1"/>
  <c r="A9455" i="1"/>
  <c r="A9454" i="1"/>
  <c r="A9453" i="1"/>
  <c r="A9452" i="1"/>
  <c r="A9451" i="1"/>
  <c r="A9450" i="1"/>
  <c r="A9449" i="1"/>
  <c r="A9448" i="1"/>
  <c r="A9447" i="1"/>
  <c r="A9446" i="1"/>
  <c r="A9445" i="1"/>
  <c r="A9444" i="1"/>
  <c r="A9443" i="1"/>
  <c r="A9442" i="1"/>
  <c r="A9441" i="1"/>
  <c r="A9440" i="1"/>
  <c r="A9439" i="1"/>
  <c r="A9438" i="1"/>
  <c r="A9437" i="1"/>
  <c r="A9436" i="1"/>
  <c r="A9435" i="1"/>
  <c r="A9434" i="1"/>
  <c r="A9433" i="1"/>
  <c r="A9432" i="1"/>
  <c r="A9431" i="1"/>
  <c r="A9430" i="1"/>
  <c r="A9429" i="1"/>
  <c r="A9428" i="1"/>
  <c r="A9427" i="1"/>
  <c r="A9426" i="1"/>
  <c r="A9425" i="1"/>
  <c r="A9424" i="1"/>
  <c r="A9423" i="1"/>
  <c r="A9422" i="1"/>
  <c r="A9421" i="1"/>
  <c r="A9420" i="1"/>
  <c r="A9419" i="1"/>
  <c r="A9418" i="1"/>
  <c r="A9417" i="1"/>
  <c r="A9416" i="1"/>
  <c r="A9415" i="1"/>
  <c r="A9414" i="1"/>
  <c r="A9413" i="1"/>
  <c r="A9412" i="1"/>
  <c r="A9411" i="1"/>
  <c r="A9410" i="1"/>
  <c r="A9409" i="1"/>
  <c r="A9408" i="1"/>
  <c r="A9407" i="1"/>
  <c r="A9406" i="1"/>
  <c r="A9405" i="1"/>
  <c r="A9404" i="1"/>
  <c r="A9403" i="1"/>
  <c r="A9402" i="1"/>
  <c r="A9401" i="1"/>
  <c r="A9400" i="1"/>
  <c r="A9399" i="1"/>
  <c r="A9398" i="1"/>
  <c r="A9397" i="1"/>
  <c r="A9396" i="1"/>
  <c r="A9395" i="1"/>
  <c r="A9394" i="1"/>
  <c r="A9393" i="1"/>
  <c r="A9392" i="1"/>
  <c r="A9391" i="1"/>
  <c r="A9390" i="1"/>
  <c r="A9389" i="1"/>
  <c r="A9388" i="1"/>
  <c r="A9387" i="1"/>
  <c r="A9386" i="1"/>
  <c r="A9385" i="1"/>
  <c r="A9384" i="1"/>
  <c r="A9383" i="1"/>
  <c r="A9382" i="1"/>
  <c r="A9381" i="1"/>
  <c r="A9380" i="1"/>
  <c r="A9379" i="1"/>
  <c r="A9378" i="1"/>
  <c r="A9377" i="1"/>
  <c r="A9376" i="1"/>
  <c r="A9375" i="1"/>
  <c r="A9374" i="1"/>
  <c r="A9373" i="1"/>
  <c r="A9372" i="1"/>
  <c r="A9371" i="1"/>
  <c r="A9370" i="1"/>
  <c r="A9369" i="1"/>
  <c r="A9368" i="1"/>
  <c r="A9367" i="1"/>
  <c r="A9366" i="1"/>
  <c r="A9365" i="1"/>
  <c r="A9364" i="1"/>
  <c r="A9363" i="1"/>
  <c r="A9362" i="1"/>
  <c r="A9361" i="1"/>
  <c r="A9360" i="1"/>
  <c r="A9359" i="1"/>
  <c r="A9358" i="1"/>
  <c r="A9357" i="1"/>
  <c r="A9356" i="1"/>
  <c r="A9355" i="1"/>
  <c r="A9354" i="1"/>
  <c r="A9353" i="1"/>
  <c r="A9352" i="1"/>
  <c r="A9351" i="1"/>
  <c r="A9350" i="1"/>
  <c r="A9349" i="1"/>
  <c r="A9348" i="1"/>
  <c r="A9347" i="1"/>
  <c r="A9346" i="1"/>
  <c r="A9345" i="1"/>
  <c r="A9344" i="1"/>
  <c r="A9343" i="1"/>
  <c r="A9342" i="1"/>
  <c r="A9341" i="1"/>
  <c r="A9340" i="1"/>
  <c r="A9339" i="1"/>
  <c r="A9338" i="1"/>
  <c r="A9337" i="1"/>
  <c r="A9336" i="1"/>
  <c r="A9335" i="1"/>
  <c r="A9334" i="1"/>
  <c r="A9333" i="1"/>
  <c r="A9332" i="1"/>
  <c r="A9331" i="1"/>
  <c r="A9330" i="1"/>
  <c r="A9329" i="1"/>
  <c r="A9328" i="1"/>
  <c r="A9327" i="1"/>
  <c r="A9326" i="1"/>
  <c r="A9325" i="1"/>
  <c r="A9324" i="1"/>
  <c r="A9323" i="1"/>
  <c r="A9322" i="1"/>
  <c r="A9321" i="1"/>
  <c r="A9320" i="1"/>
  <c r="A9319" i="1"/>
  <c r="A9318" i="1"/>
  <c r="A9317" i="1"/>
  <c r="A9316" i="1"/>
  <c r="A9315" i="1"/>
  <c r="A9314" i="1"/>
  <c r="A9313" i="1"/>
  <c r="A9312" i="1"/>
  <c r="A9311" i="1"/>
  <c r="A9310" i="1"/>
  <c r="A9309" i="1"/>
  <c r="A9308" i="1"/>
  <c r="A9307" i="1"/>
  <c r="A9306" i="1"/>
  <c r="A9305" i="1"/>
  <c r="A9304" i="1"/>
  <c r="A9303" i="1"/>
  <c r="A9302" i="1"/>
  <c r="A9301" i="1"/>
  <c r="A9300" i="1"/>
  <c r="A9299" i="1"/>
  <c r="A9298" i="1"/>
  <c r="A9297" i="1"/>
  <c r="A9296" i="1"/>
  <c r="A9295" i="1"/>
  <c r="A9294" i="1"/>
  <c r="A9293" i="1"/>
  <c r="A9292" i="1"/>
  <c r="A9291" i="1"/>
  <c r="A9290" i="1"/>
  <c r="A9289" i="1"/>
  <c r="A9288" i="1"/>
  <c r="A9287" i="1"/>
  <c r="A9286" i="1"/>
  <c r="A9285" i="1"/>
  <c r="A9284" i="1"/>
  <c r="A9283" i="1"/>
  <c r="A9282" i="1"/>
  <c r="A9281" i="1"/>
  <c r="A9280" i="1"/>
  <c r="A9279" i="1"/>
  <c r="A9278" i="1"/>
  <c r="A9277" i="1"/>
  <c r="A9276" i="1"/>
  <c r="A9275" i="1"/>
  <c r="A9274" i="1"/>
  <c r="A9273" i="1"/>
  <c r="A9272" i="1"/>
  <c r="A9271" i="1"/>
  <c r="A9270" i="1"/>
  <c r="A9269" i="1"/>
  <c r="A9268" i="1"/>
  <c r="A9267" i="1"/>
  <c r="A9266" i="1"/>
  <c r="A9265" i="1"/>
  <c r="A9264" i="1"/>
  <c r="A9263" i="1"/>
  <c r="A9262" i="1"/>
  <c r="A9261" i="1"/>
  <c r="A9260" i="1"/>
  <c r="A9259" i="1"/>
  <c r="A9258" i="1"/>
  <c r="A9257" i="1"/>
  <c r="A9256" i="1"/>
  <c r="A9255" i="1"/>
  <c r="A9254" i="1"/>
  <c r="A9253" i="1"/>
  <c r="A9252" i="1"/>
  <c r="A9251" i="1"/>
  <c r="A9250" i="1"/>
  <c r="A9249" i="1"/>
  <c r="A9248" i="1"/>
  <c r="A9247" i="1"/>
  <c r="A9246" i="1"/>
  <c r="A9245" i="1"/>
  <c r="A9244" i="1"/>
  <c r="A9243" i="1"/>
  <c r="A9242" i="1"/>
  <c r="A9241" i="1"/>
  <c r="A9240" i="1"/>
  <c r="A9239" i="1"/>
  <c r="A9238" i="1"/>
  <c r="A9237" i="1"/>
  <c r="A9236" i="1"/>
  <c r="A9235" i="1"/>
  <c r="A9234" i="1"/>
  <c r="A9233" i="1"/>
  <c r="A9232" i="1"/>
  <c r="A9231" i="1"/>
  <c r="A9230" i="1"/>
  <c r="A9229" i="1"/>
  <c r="A9228" i="1"/>
  <c r="A9227" i="1"/>
  <c r="A9226" i="1"/>
  <c r="A9225" i="1"/>
  <c r="A9224" i="1"/>
  <c r="A9223" i="1"/>
  <c r="A9222" i="1"/>
  <c r="A9221" i="1"/>
  <c r="A9220" i="1"/>
  <c r="A9219" i="1"/>
  <c r="A9218" i="1"/>
  <c r="A9217" i="1"/>
  <c r="A9216" i="1"/>
  <c r="A9215" i="1"/>
  <c r="A9214" i="1"/>
  <c r="A9213" i="1"/>
  <c r="A9212" i="1"/>
  <c r="A9211" i="1"/>
  <c r="A9210" i="1"/>
  <c r="A9209" i="1"/>
  <c r="A9208" i="1"/>
  <c r="A9207" i="1"/>
  <c r="A9206" i="1"/>
  <c r="A9205" i="1"/>
  <c r="A9204" i="1"/>
  <c r="A9203" i="1"/>
  <c r="A9202" i="1"/>
  <c r="A9201" i="1"/>
  <c r="A9200" i="1"/>
  <c r="A9199" i="1"/>
  <c r="A9198" i="1"/>
  <c r="A9197" i="1"/>
  <c r="A9196" i="1"/>
  <c r="A9195" i="1"/>
  <c r="A9194" i="1"/>
  <c r="A9193" i="1"/>
  <c r="A9192" i="1"/>
  <c r="A9191" i="1"/>
  <c r="A9190" i="1"/>
  <c r="A9189" i="1"/>
  <c r="A9188" i="1"/>
  <c r="A9187" i="1"/>
  <c r="A9186" i="1"/>
  <c r="A9185" i="1"/>
  <c r="A9184" i="1"/>
  <c r="A9183" i="1"/>
  <c r="A9182" i="1"/>
  <c r="A9181" i="1"/>
  <c r="A9180" i="1"/>
  <c r="A9179" i="1"/>
  <c r="A9178" i="1"/>
  <c r="A9177" i="1"/>
  <c r="A9176" i="1"/>
  <c r="A9175" i="1"/>
  <c r="A9174" i="1"/>
  <c r="A9173" i="1"/>
  <c r="A9172" i="1"/>
  <c r="A9171" i="1"/>
  <c r="A9170" i="1"/>
  <c r="A9169" i="1"/>
  <c r="A9168" i="1"/>
  <c r="A9167" i="1"/>
  <c r="A9166" i="1"/>
  <c r="A9165" i="1"/>
  <c r="A9164" i="1"/>
  <c r="A9163" i="1"/>
  <c r="A9162" i="1"/>
  <c r="A9161" i="1"/>
  <c r="A9160" i="1"/>
  <c r="A9159" i="1"/>
  <c r="A9158" i="1"/>
  <c r="A9157" i="1"/>
  <c r="A9156" i="1"/>
  <c r="A9155" i="1"/>
  <c r="A9154" i="1"/>
  <c r="A9153" i="1"/>
  <c r="A9152" i="1"/>
  <c r="A9151" i="1"/>
  <c r="A9150" i="1"/>
  <c r="A9149" i="1"/>
  <c r="A9148" i="1"/>
  <c r="A9147" i="1"/>
  <c r="A9146" i="1"/>
  <c r="A9145" i="1"/>
  <c r="A9144" i="1"/>
  <c r="A9143" i="1"/>
  <c r="A9142" i="1"/>
  <c r="A9141" i="1"/>
  <c r="A9140" i="1"/>
  <c r="A9139" i="1"/>
  <c r="A9138" i="1"/>
  <c r="A9137" i="1"/>
  <c r="A9136" i="1"/>
  <c r="A9135" i="1"/>
  <c r="A9134" i="1"/>
  <c r="A9133" i="1"/>
  <c r="A9132" i="1"/>
  <c r="A9131" i="1"/>
  <c r="A9130" i="1"/>
  <c r="A9129" i="1"/>
  <c r="A9128" i="1"/>
  <c r="A9127" i="1"/>
  <c r="A9126" i="1"/>
  <c r="A9125" i="1"/>
  <c r="A9124" i="1"/>
  <c r="A9123" i="1"/>
  <c r="A9122" i="1"/>
  <c r="A9121" i="1"/>
  <c r="A9120" i="1"/>
  <c r="A9119" i="1"/>
  <c r="A9118" i="1"/>
  <c r="A9117" i="1"/>
  <c r="A9116" i="1"/>
  <c r="A9115" i="1"/>
  <c r="A9114" i="1"/>
  <c r="A9113" i="1"/>
  <c r="A9112" i="1"/>
  <c r="A9111" i="1"/>
  <c r="A9110" i="1"/>
  <c r="A9109" i="1"/>
  <c r="A9108" i="1"/>
  <c r="A9107" i="1"/>
  <c r="A9106" i="1"/>
  <c r="A9105" i="1"/>
  <c r="A9104" i="1"/>
  <c r="A9103" i="1"/>
  <c r="A9102" i="1"/>
  <c r="A9101" i="1"/>
  <c r="A9100" i="1"/>
  <c r="A9099" i="1"/>
  <c r="A9098" i="1"/>
  <c r="A9097" i="1"/>
  <c r="A9096" i="1"/>
  <c r="A9095" i="1"/>
  <c r="A9094" i="1"/>
  <c r="A9093" i="1"/>
  <c r="A9092" i="1"/>
  <c r="A9091" i="1"/>
  <c r="A9090" i="1"/>
  <c r="A9089" i="1"/>
  <c r="A9088" i="1"/>
  <c r="A9087" i="1"/>
  <c r="A9086" i="1"/>
  <c r="A9085" i="1"/>
  <c r="A9084" i="1"/>
  <c r="A9083" i="1"/>
  <c r="A9082" i="1"/>
  <c r="A9081" i="1"/>
  <c r="A9080" i="1"/>
  <c r="A9079" i="1"/>
  <c r="A9078" i="1"/>
  <c r="A9077" i="1"/>
  <c r="A9076" i="1"/>
  <c r="A9075" i="1"/>
  <c r="A9074" i="1"/>
  <c r="A9073" i="1"/>
  <c r="A9072" i="1"/>
  <c r="A9071" i="1"/>
  <c r="A9070" i="1"/>
  <c r="A9069" i="1"/>
  <c r="A9068" i="1"/>
  <c r="A9067" i="1"/>
  <c r="A9066" i="1"/>
  <c r="A9065" i="1"/>
  <c r="A9064" i="1"/>
  <c r="A9063" i="1"/>
  <c r="A9062" i="1"/>
  <c r="A9061" i="1"/>
  <c r="A9060" i="1"/>
  <c r="A9059" i="1"/>
  <c r="A9058" i="1"/>
  <c r="A9057" i="1"/>
  <c r="A9056" i="1"/>
  <c r="A9055" i="1"/>
  <c r="A9054" i="1"/>
  <c r="A9053" i="1"/>
  <c r="A9052" i="1"/>
  <c r="A9051" i="1"/>
  <c r="A9050" i="1"/>
  <c r="A9049" i="1"/>
  <c r="A9048" i="1"/>
  <c r="A9047" i="1"/>
  <c r="A9046" i="1"/>
  <c r="A9045" i="1"/>
  <c r="A9044" i="1"/>
  <c r="A9043" i="1"/>
  <c r="A9042" i="1"/>
  <c r="A9041" i="1"/>
  <c r="A9040" i="1"/>
  <c r="A9039" i="1"/>
  <c r="A9038" i="1"/>
  <c r="A9037" i="1"/>
  <c r="A9036" i="1"/>
  <c r="A9035" i="1"/>
  <c r="A9034" i="1"/>
  <c r="A9033" i="1"/>
  <c r="A9032" i="1"/>
  <c r="A9031" i="1"/>
  <c r="A9030" i="1"/>
  <c r="A9029" i="1"/>
  <c r="A9028" i="1"/>
  <c r="A9027" i="1"/>
  <c r="A9026" i="1"/>
  <c r="A9025" i="1"/>
  <c r="A9024" i="1"/>
  <c r="A9023" i="1"/>
  <c r="A9022" i="1"/>
  <c r="A9021" i="1"/>
  <c r="A9020" i="1"/>
  <c r="A9019" i="1"/>
  <c r="A9018" i="1"/>
  <c r="A9017" i="1"/>
  <c r="A9016" i="1"/>
  <c r="A9015" i="1"/>
  <c r="A9014" i="1"/>
  <c r="A9013" i="1"/>
  <c r="A9012" i="1"/>
  <c r="A9011" i="1"/>
  <c r="A9010" i="1"/>
  <c r="A9009" i="1"/>
  <c r="A9008" i="1"/>
  <c r="A9007" i="1"/>
  <c r="A9006" i="1"/>
  <c r="A9005" i="1"/>
  <c r="A9004" i="1"/>
  <c r="A9003" i="1"/>
  <c r="A9002" i="1"/>
  <c r="A9001" i="1"/>
  <c r="A9000" i="1"/>
  <c r="A8999" i="1"/>
  <c r="A8998" i="1"/>
  <c r="A8997" i="1"/>
  <c r="A8996" i="1"/>
  <c r="A8995" i="1"/>
  <c r="A8994" i="1"/>
  <c r="A8993" i="1"/>
  <c r="A8992" i="1"/>
  <c r="A8991" i="1"/>
  <c r="A8990" i="1"/>
  <c r="A8989" i="1"/>
  <c r="A8988" i="1"/>
  <c r="A8987" i="1"/>
  <c r="A8986" i="1"/>
  <c r="A8985" i="1"/>
  <c r="A8984" i="1"/>
  <c r="A8983" i="1"/>
  <c r="A8982" i="1"/>
  <c r="A8981" i="1"/>
  <c r="A8980" i="1"/>
  <c r="A8979" i="1"/>
  <c r="A8978" i="1"/>
  <c r="A8977" i="1"/>
  <c r="A8976" i="1"/>
  <c r="A8975" i="1"/>
  <c r="A8974" i="1"/>
  <c r="A8973" i="1"/>
  <c r="A8972" i="1"/>
  <c r="A8971" i="1"/>
  <c r="A8970" i="1"/>
  <c r="A8969" i="1"/>
  <c r="A8968" i="1"/>
  <c r="A8967" i="1"/>
  <c r="A8966" i="1"/>
  <c r="A8965" i="1"/>
  <c r="A8964" i="1"/>
  <c r="A8963" i="1"/>
  <c r="A8962" i="1"/>
  <c r="A8961" i="1"/>
  <c r="A8960" i="1"/>
  <c r="A8959" i="1"/>
  <c r="A8958" i="1"/>
  <c r="A8957" i="1"/>
  <c r="A8956" i="1"/>
  <c r="A8955" i="1"/>
  <c r="A8954" i="1"/>
  <c r="A8953" i="1"/>
  <c r="A8952" i="1"/>
  <c r="A8951" i="1"/>
  <c r="A8950" i="1"/>
  <c r="A8949" i="1"/>
  <c r="A8948" i="1"/>
  <c r="A8947" i="1"/>
  <c r="A8946" i="1"/>
  <c r="A8945" i="1"/>
  <c r="A8944" i="1"/>
  <c r="A8943" i="1"/>
  <c r="A8942" i="1"/>
  <c r="A8941" i="1"/>
  <c r="A8940" i="1"/>
  <c r="A8939" i="1"/>
  <c r="A8938" i="1"/>
  <c r="A8937" i="1"/>
  <c r="A8936" i="1"/>
  <c r="A8935" i="1"/>
  <c r="A8934" i="1"/>
  <c r="A8933" i="1"/>
  <c r="A8932" i="1"/>
  <c r="A8931" i="1"/>
  <c r="A8930" i="1"/>
  <c r="A8929" i="1"/>
  <c r="A8928" i="1"/>
  <c r="A8927" i="1"/>
  <c r="A8926" i="1"/>
  <c r="A8925" i="1"/>
  <c r="A8924" i="1"/>
  <c r="A8923" i="1"/>
  <c r="A8922" i="1"/>
  <c r="A8921" i="1"/>
  <c r="A8920" i="1"/>
  <c r="A8919" i="1"/>
  <c r="A8918" i="1"/>
  <c r="A8917" i="1"/>
  <c r="A8916" i="1"/>
  <c r="A8915" i="1"/>
  <c r="A8914" i="1"/>
  <c r="A8913" i="1"/>
  <c r="A8912" i="1"/>
  <c r="A8911" i="1"/>
  <c r="A8910" i="1"/>
  <c r="A8909" i="1"/>
  <c r="A8908" i="1"/>
  <c r="A8907" i="1"/>
  <c r="A8906" i="1"/>
  <c r="A8905" i="1"/>
  <c r="A8904" i="1"/>
  <c r="A8903" i="1"/>
  <c r="A8902" i="1"/>
  <c r="A8901" i="1"/>
  <c r="A8900" i="1"/>
  <c r="A8899" i="1"/>
  <c r="A8898" i="1"/>
  <c r="A8897" i="1"/>
  <c r="A8896" i="1"/>
  <c r="A8895" i="1"/>
  <c r="A8894" i="1"/>
  <c r="A8893" i="1"/>
  <c r="A8892" i="1"/>
  <c r="A8891" i="1"/>
  <c r="A8890" i="1"/>
  <c r="A8889" i="1"/>
  <c r="A8888" i="1"/>
  <c r="A8887" i="1"/>
  <c r="A8886" i="1"/>
  <c r="A8885" i="1"/>
  <c r="A8884" i="1"/>
  <c r="A8883" i="1"/>
  <c r="A8882" i="1"/>
  <c r="A8881" i="1"/>
  <c r="A8880" i="1"/>
  <c r="A8879" i="1"/>
  <c r="A8878" i="1"/>
  <c r="A8877" i="1"/>
  <c r="A8876" i="1"/>
  <c r="A8875" i="1"/>
  <c r="A8874" i="1"/>
  <c r="A8873" i="1"/>
  <c r="A8872" i="1"/>
  <c r="A8871" i="1"/>
  <c r="A8870" i="1"/>
  <c r="A8869" i="1"/>
  <c r="A8868" i="1"/>
  <c r="A8867" i="1"/>
  <c r="A8866" i="1"/>
  <c r="A8865" i="1"/>
  <c r="A8864" i="1"/>
  <c r="A8863" i="1"/>
  <c r="A8862" i="1"/>
  <c r="A8861" i="1"/>
  <c r="A8860" i="1"/>
  <c r="A8859" i="1"/>
  <c r="A8858" i="1"/>
  <c r="A8857" i="1"/>
  <c r="A8856" i="1"/>
  <c r="A8855" i="1"/>
  <c r="A8854" i="1"/>
  <c r="A8853" i="1"/>
  <c r="A8852" i="1"/>
  <c r="A8851" i="1"/>
  <c r="A8850" i="1"/>
  <c r="A8849" i="1"/>
  <c r="A8848" i="1"/>
  <c r="A8847" i="1"/>
  <c r="A8846" i="1"/>
  <c r="A8845" i="1"/>
  <c r="A8844" i="1"/>
  <c r="A8843" i="1"/>
  <c r="A8842" i="1"/>
  <c r="A8841" i="1"/>
  <c r="A8840" i="1"/>
  <c r="A8839" i="1"/>
  <c r="A8838" i="1"/>
  <c r="A8837" i="1"/>
  <c r="A8836" i="1"/>
  <c r="A8835" i="1"/>
  <c r="A8834" i="1"/>
  <c r="A8833" i="1"/>
  <c r="A8832" i="1"/>
  <c r="A8831" i="1"/>
  <c r="A8830" i="1"/>
  <c r="A8829" i="1"/>
  <c r="A8828" i="1"/>
  <c r="A8827" i="1"/>
  <c r="A8826" i="1"/>
  <c r="A8825" i="1"/>
  <c r="A8824" i="1"/>
  <c r="A8823" i="1"/>
  <c r="A8822" i="1"/>
  <c r="A8821" i="1"/>
  <c r="A8820" i="1"/>
  <c r="A8819" i="1"/>
  <c r="A8818" i="1"/>
  <c r="A8817" i="1"/>
  <c r="A8816" i="1"/>
  <c r="A8815" i="1"/>
  <c r="A8814" i="1"/>
  <c r="A8813" i="1"/>
  <c r="A8812" i="1"/>
  <c r="A8811" i="1"/>
  <c r="A8810" i="1"/>
  <c r="A8809" i="1"/>
  <c r="A8808" i="1"/>
  <c r="A8807" i="1"/>
  <c r="A8806" i="1"/>
  <c r="A8805" i="1"/>
  <c r="A8804" i="1"/>
  <c r="A8803" i="1"/>
  <c r="A8802" i="1"/>
  <c r="A8801" i="1"/>
  <c r="A8800" i="1"/>
  <c r="A8799" i="1"/>
  <c r="A8798" i="1"/>
  <c r="A8797" i="1"/>
  <c r="A8796" i="1"/>
  <c r="A8795" i="1"/>
  <c r="A8794" i="1"/>
  <c r="A8793" i="1"/>
  <c r="A8792" i="1"/>
  <c r="A8791" i="1"/>
  <c r="A8790" i="1"/>
  <c r="A8789" i="1"/>
  <c r="A8788" i="1"/>
  <c r="A8787" i="1"/>
  <c r="A8786" i="1"/>
  <c r="A8785" i="1"/>
  <c r="A8784" i="1"/>
  <c r="A8783" i="1"/>
  <c r="A8782" i="1"/>
  <c r="A8781" i="1"/>
  <c r="A8780" i="1"/>
  <c r="A8779" i="1"/>
  <c r="A8778" i="1"/>
  <c r="A8777" i="1"/>
  <c r="A8776" i="1"/>
  <c r="A8775" i="1"/>
  <c r="A8774" i="1"/>
  <c r="A8773" i="1"/>
  <c r="A8772" i="1"/>
  <c r="A8771" i="1"/>
  <c r="A8770" i="1"/>
  <c r="A8769" i="1"/>
  <c r="A8768" i="1"/>
  <c r="A8767" i="1"/>
  <c r="A8766" i="1"/>
  <c r="A8765" i="1"/>
  <c r="A8764" i="1"/>
  <c r="A8763" i="1"/>
  <c r="A8762" i="1"/>
  <c r="A8761" i="1"/>
  <c r="A8760" i="1"/>
  <c r="A8759" i="1"/>
  <c r="A8758" i="1"/>
  <c r="A8757" i="1"/>
  <c r="A8756" i="1"/>
  <c r="A8755" i="1"/>
  <c r="A8754" i="1"/>
  <c r="A8753" i="1"/>
  <c r="A8752" i="1"/>
  <c r="A8751" i="1"/>
  <c r="A8750" i="1"/>
  <c r="A8749" i="1"/>
  <c r="A8748" i="1"/>
  <c r="A8747" i="1"/>
  <c r="A8746" i="1"/>
  <c r="A8745" i="1"/>
  <c r="A8744" i="1"/>
  <c r="A8743" i="1"/>
  <c r="A8742" i="1"/>
  <c r="A8741" i="1"/>
  <c r="A8740" i="1"/>
  <c r="A8739" i="1"/>
  <c r="A8738" i="1"/>
  <c r="A8737" i="1"/>
  <c r="A8736" i="1"/>
  <c r="A8735" i="1"/>
  <c r="A8734" i="1"/>
  <c r="A8733" i="1"/>
  <c r="A8732" i="1"/>
  <c r="A8731" i="1"/>
  <c r="A8730" i="1"/>
  <c r="A8729" i="1"/>
  <c r="A8728" i="1"/>
  <c r="A8727" i="1"/>
  <c r="A8726" i="1"/>
  <c r="A8725" i="1"/>
  <c r="A8724" i="1"/>
  <c r="A8723" i="1"/>
  <c r="A8722" i="1"/>
  <c r="A8721" i="1"/>
  <c r="A8720" i="1"/>
  <c r="A8719" i="1"/>
  <c r="A8718" i="1"/>
  <c r="A8717" i="1"/>
  <c r="A8716" i="1"/>
  <c r="A8715" i="1"/>
  <c r="A8714" i="1"/>
  <c r="A8713" i="1"/>
  <c r="A8712" i="1"/>
  <c r="A8711" i="1"/>
  <c r="A8710" i="1"/>
  <c r="A8709" i="1"/>
  <c r="A8708" i="1"/>
  <c r="A8707" i="1"/>
  <c r="A8706" i="1"/>
  <c r="A8705" i="1"/>
  <c r="A8704" i="1"/>
  <c r="A8703" i="1"/>
  <c r="A8702" i="1"/>
  <c r="A8701" i="1"/>
  <c r="A8700" i="1"/>
  <c r="A8699" i="1"/>
  <c r="A8698" i="1"/>
  <c r="A8697" i="1"/>
  <c r="A8696" i="1"/>
  <c r="A8695" i="1"/>
  <c r="A8694" i="1"/>
  <c r="A8693" i="1"/>
  <c r="A8692" i="1"/>
  <c r="A8691" i="1"/>
  <c r="A8690" i="1"/>
  <c r="A8689" i="1"/>
  <c r="A8688" i="1"/>
  <c r="A8687" i="1"/>
  <c r="A8686" i="1"/>
  <c r="A8685" i="1"/>
  <c r="A8684" i="1"/>
  <c r="A8683" i="1"/>
  <c r="A8682" i="1"/>
  <c r="A8681" i="1"/>
  <c r="A8680" i="1"/>
  <c r="A8679" i="1"/>
  <c r="A8678" i="1"/>
  <c r="A8677" i="1"/>
  <c r="A8676" i="1"/>
  <c r="A8675" i="1"/>
  <c r="A8674" i="1"/>
  <c r="A8673" i="1"/>
  <c r="A8672" i="1"/>
  <c r="A8671" i="1"/>
  <c r="A8670" i="1"/>
  <c r="A8669" i="1"/>
  <c r="A8668" i="1"/>
  <c r="A8667" i="1"/>
  <c r="A8666" i="1"/>
  <c r="A8665" i="1"/>
  <c r="A8664" i="1"/>
  <c r="A8663" i="1"/>
  <c r="A8662" i="1"/>
  <c r="A8661" i="1"/>
  <c r="A8660" i="1"/>
  <c r="A8659" i="1"/>
  <c r="A8658" i="1"/>
  <c r="A8657" i="1"/>
  <c r="A8656" i="1"/>
  <c r="A8655" i="1"/>
  <c r="A8654" i="1"/>
  <c r="A8653" i="1"/>
  <c r="A8652" i="1"/>
  <c r="A8651" i="1"/>
  <c r="A8650" i="1"/>
  <c r="A8649" i="1"/>
  <c r="A8648" i="1"/>
  <c r="A8647" i="1"/>
  <c r="A8646" i="1"/>
  <c r="A8645" i="1"/>
  <c r="A8644" i="1"/>
  <c r="A8643" i="1"/>
  <c r="A8642" i="1"/>
  <c r="A8641" i="1"/>
  <c r="A8640" i="1"/>
  <c r="A8639" i="1"/>
  <c r="A8638" i="1"/>
  <c r="A8637" i="1"/>
  <c r="A8636" i="1"/>
  <c r="A8635" i="1"/>
  <c r="A8634" i="1"/>
  <c r="A8633" i="1"/>
  <c r="A8632" i="1"/>
  <c r="A8631" i="1"/>
  <c r="A8630" i="1"/>
  <c r="A8629" i="1"/>
  <c r="A8628" i="1"/>
  <c r="A8627" i="1"/>
  <c r="A8626" i="1"/>
  <c r="A8625" i="1"/>
  <c r="A8624" i="1"/>
  <c r="A8623" i="1"/>
  <c r="A8622" i="1"/>
  <c r="A8621" i="1"/>
  <c r="A8620" i="1"/>
  <c r="A8619" i="1"/>
  <c r="A8618" i="1"/>
  <c r="A8617" i="1"/>
  <c r="A8616" i="1"/>
  <c r="A8615" i="1"/>
  <c r="A8614" i="1"/>
  <c r="A8613" i="1"/>
  <c r="A8612" i="1"/>
  <c r="A8611" i="1"/>
  <c r="A8610" i="1"/>
  <c r="A8609" i="1"/>
  <c r="A8608" i="1"/>
  <c r="A8607" i="1"/>
  <c r="A8606" i="1"/>
  <c r="A8605" i="1"/>
  <c r="A8604" i="1"/>
  <c r="A8603" i="1"/>
  <c r="A8602" i="1"/>
  <c r="A8601" i="1"/>
  <c r="A8600" i="1"/>
  <c r="A8599" i="1"/>
  <c r="A8598" i="1"/>
  <c r="A8597" i="1"/>
  <c r="A8596" i="1"/>
  <c r="A8595" i="1"/>
  <c r="A8594" i="1"/>
  <c r="A8593" i="1"/>
  <c r="A8592" i="1"/>
  <c r="A8591" i="1"/>
  <c r="A8590" i="1"/>
  <c r="A8589" i="1"/>
  <c r="A8588" i="1"/>
  <c r="A8587" i="1"/>
  <c r="A8586" i="1"/>
  <c r="A8585" i="1"/>
  <c r="A8584" i="1"/>
  <c r="A8583" i="1"/>
  <c r="A8582" i="1"/>
  <c r="A8581" i="1"/>
  <c r="A8580" i="1"/>
  <c r="A8579" i="1"/>
  <c r="A8578" i="1"/>
  <c r="A8577" i="1"/>
  <c r="A8576" i="1"/>
  <c r="A8575" i="1"/>
  <c r="A8574" i="1"/>
  <c r="A8573" i="1"/>
  <c r="A8572" i="1"/>
  <c r="A8571" i="1"/>
  <c r="A8570" i="1"/>
  <c r="A8569" i="1"/>
  <c r="A8568" i="1"/>
  <c r="A8567" i="1"/>
  <c r="A8566" i="1"/>
  <c r="A8565" i="1"/>
  <c r="A8564" i="1"/>
  <c r="A8563" i="1"/>
  <c r="A8562" i="1"/>
  <c r="A8561" i="1"/>
  <c r="A8560" i="1"/>
  <c r="A8559" i="1"/>
  <c r="A8558" i="1"/>
  <c r="A8557" i="1"/>
  <c r="A8556" i="1"/>
  <c r="A8555" i="1"/>
  <c r="A8554" i="1"/>
  <c r="A8553" i="1"/>
  <c r="A8552" i="1"/>
  <c r="A8551" i="1"/>
  <c r="A8550" i="1"/>
  <c r="A8549" i="1"/>
  <c r="A8548" i="1"/>
  <c r="A8547" i="1"/>
  <c r="A8546" i="1"/>
  <c r="A8545" i="1"/>
  <c r="A8544" i="1"/>
  <c r="A8543" i="1"/>
  <c r="A8542" i="1"/>
  <c r="A8541" i="1"/>
  <c r="A8540" i="1"/>
  <c r="A8539" i="1"/>
  <c r="A8538" i="1"/>
  <c r="A8537" i="1"/>
  <c r="A8536" i="1"/>
  <c r="A8535" i="1"/>
  <c r="A8534" i="1"/>
  <c r="A8533" i="1"/>
  <c r="A8532" i="1"/>
  <c r="A8531" i="1"/>
  <c r="A8530" i="1"/>
  <c r="A8529" i="1"/>
  <c r="A8528" i="1"/>
  <c r="A8527" i="1"/>
  <c r="A8526" i="1"/>
  <c r="A8525" i="1"/>
  <c r="A8524" i="1"/>
  <c r="A8523" i="1"/>
  <c r="A8522" i="1"/>
  <c r="A8521" i="1"/>
  <c r="A8520" i="1"/>
  <c r="A8519" i="1"/>
  <c r="A8518" i="1"/>
  <c r="A8517" i="1"/>
  <c r="A8516" i="1"/>
  <c r="A8515" i="1"/>
  <c r="A8514" i="1"/>
  <c r="A8513" i="1"/>
  <c r="A8512" i="1"/>
  <c r="A8511" i="1"/>
  <c r="A8510" i="1"/>
  <c r="A8509" i="1"/>
  <c r="A8508" i="1"/>
  <c r="A8507" i="1"/>
  <c r="A8506" i="1"/>
  <c r="A8505" i="1"/>
  <c r="A8504" i="1"/>
  <c r="A8503" i="1"/>
  <c r="A8502" i="1"/>
  <c r="A8501" i="1"/>
  <c r="A8500" i="1"/>
  <c r="A8499" i="1"/>
  <c r="A8498" i="1"/>
  <c r="A8497" i="1"/>
  <c r="A8496" i="1"/>
  <c r="A8495" i="1"/>
  <c r="A8494" i="1"/>
  <c r="A8493" i="1"/>
  <c r="A8492" i="1"/>
  <c r="A8491" i="1"/>
  <c r="A8490" i="1"/>
  <c r="A8489" i="1"/>
  <c r="A8488" i="1"/>
  <c r="A8487" i="1"/>
  <c r="A8486" i="1"/>
  <c r="A8485" i="1"/>
  <c r="A8484" i="1"/>
  <c r="A8483" i="1"/>
  <c r="A8482" i="1"/>
  <c r="A8481" i="1"/>
  <c r="A8480" i="1"/>
  <c r="A8479" i="1"/>
  <c r="A8478" i="1"/>
  <c r="A8477" i="1"/>
  <c r="A8476" i="1"/>
  <c r="A8475" i="1"/>
  <c r="A8474" i="1"/>
  <c r="A8473" i="1"/>
  <c r="A8472" i="1"/>
  <c r="A8471" i="1"/>
  <c r="A8470" i="1"/>
  <c r="A8469" i="1"/>
  <c r="A8468" i="1"/>
  <c r="A8467" i="1"/>
  <c r="A8466" i="1"/>
  <c r="A8465" i="1"/>
  <c r="A8464" i="1"/>
  <c r="A8463" i="1"/>
  <c r="A8462" i="1"/>
  <c r="A8461" i="1"/>
  <c r="A8460" i="1"/>
  <c r="A8459" i="1"/>
  <c r="A8458" i="1"/>
  <c r="A8457" i="1"/>
  <c r="A8456" i="1"/>
  <c r="A8455" i="1"/>
  <c r="A8454" i="1"/>
  <c r="A8453" i="1"/>
  <c r="A8452" i="1"/>
  <c r="A8451" i="1"/>
  <c r="A8450" i="1"/>
  <c r="A8449" i="1"/>
  <c r="A8448" i="1"/>
  <c r="A8447" i="1"/>
  <c r="A8446" i="1"/>
  <c r="A8445" i="1"/>
  <c r="A8444" i="1"/>
  <c r="A8443" i="1"/>
  <c r="A8442" i="1"/>
  <c r="A8441" i="1"/>
  <c r="A8440" i="1"/>
  <c r="A8439" i="1"/>
  <c r="A8438" i="1"/>
  <c r="A8437" i="1"/>
  <c r="A8436" i="1"/>
  <c r="A8435" i="1"/>
  <c r="A8434" i="1"/>
  <c r="A8433" i="1"/>
  <c r="A8432" i="1"/>
  <c r="A8431" i="1"/>
  <c r="A8430" i="1"/>
  <c r="A8429" i="1"/>
  <c r="A8428" i="1"/>
  <c r="A8427" i="1"/>
  <c r="A8426" i="1"/>
  <c r="A8425" i="1"/>
  <c r="A8424" i="1"/>
  <c r="A8423" i="1"/>
  <c r="A8422" i="1"/>
  <c r="A8421" i="1"/>
  <c r="A8420" i="1"/>
  <c r="A8419" i="1"/>
  <c r="A8418" i="1"/>
  <c r="A8417" i="1"/>
  <c r="A8416" i="1"/>
  <c r="A8415" i="1"/>
  <c r="A8414" i="1"/>
  <c r="A8413" i="1"/>
  <c r="A8412" i="1"/>
  <c r="A8411" i="1"/>
  <c r="A8410" i="1"/>
  <c r="A8409" i="1"/>
  <c r="A8408" i="1"/>
  <c r="A8407" i="1"/>
  <c r="A8406" i="1"/>
  <c r="A8405" i="1"/>
  <c r="A8404" i="1"/>
  <c r="A8403" i="1"/>
  <c r="A8402" i="1"/>
  <c r="A8401" i="1"/>
  <c r="A8400" i="1"/>
  <c r="A8399" i="1"/>
  <c r="A8398" i="1"/>
  <c r="A8397" i="1"/>
  <c r="A8396" i="1"/>
  <c r="A8395" i="1"/>
  <c r="A8394" i="1"/>
  <c r="A8393" i="1"/>
  <c r="A8392" i="1"/>
  <c r="A8391" i="1"/>
  <c r="A8390" i="1"/>
  <c r="A8389" i="1"/>
  <c r="A8388" i="1"/>
  <c r="A8387" i="1"/>
  <c r="A8386" i="1"/>
  <c r="A8385" i="1"/>
  <c r="A8384" i="1"/>
  <c r="A8383" i="1"/>
  <c r="A8382" i="1"/>
  <c r="A8381" i="1"/>
  <c r="A8380" i="1"/>
  <c r="A8379" i="1"/>
  <c r="A8378" i="1"/>
  <c r="A8377" i="1"/>
  <c r="A8376" i="1"/>
  <c r="A8375" i="1"/>
  <c r="A8374" i="1"/>
  <c r="A8373" i="1"/>
  <c r="A8372" i="1"/>
  <c r="A8371" i="1"/>
  <c r="A8370" i="1"/>
  <c r="A8369" i="1"/>
  <c r="A8368" i="1"/>
  <c r="A8367" i="1"/>
  <c r="A8366" i="1"/>
  <c r="A8365" i="1"/>
  <c r="A8364" i="1"/>
  <c r="A8363" i="1"/>
  <c r="A8362" i="1"/>
  <c r="A8361" i="1"/>
  <c r="A8360" i="1"/>
  <c r="A8359" i="1"/>
  <c r="A8358" i="1"/>
  <c r="A8357" i="1"/>
  <c r="A8356" i="1"/>
  <c r="A8355" i="1"/>
  <c r="A8354" i="1"/>
  <c r="A8353" i="1"/>
  <c r="A8352" i="1"/>
  <c r="A8351" i="1"/>
  <c r="A8350" i="1"/>
  <c r="A8349" i="1"/>
  <c r="A8348" i="1"/>
  <c r="A8347" i="1"/>
  <c r="A8346" i="1"/>
  <c r="A8345" i="1"/>
  <c r="A8344" i="1"/>
  <c r="A8343" i="1"/>
  <c r="A8342" i="1"/>
  <c r="A8341" i="1"/>
  <c r="A8340" i="1"/>
  <c r="A8339" i="1"/>
  <c r="A8338" i="1"/>
  <c r="A8337" i="1"/>
  <c r="A8336" i="1"/>
  <c r="A8335" i="1"/>
  <c r="A8334" i="1"/>
  <c r="A8333" i="1"/>
  <c r="A8332" i="1"/>
  <c r="A8331" i="1"/>
  <c r="A8330" i="1"/>
  <c r="A8329" i="1"/>
  <c r="A8328" i="1"/>
  <c r="A8327" i="1"/>
  <c r="A8326" i="1"/>
  <c r="A8325" i="1"/>
  <c r="A8324" i="1"/>
  <c r="A8323" i="1"/>
  <c r="A8322" i="1"/>
  <c r="A8321" i="1"/>
  <c r="A8320" i="1"/>
  <c r="A8319" i="1"/>
  <c r="A8318" i="1"/>
  <c r="A8317" i="1"/>
  <c r="A8316" i="1"/>
  <c r="A8315" i="1"/>
  <c r="A8314" i="1"/>
  <c r="A8313" i="1"/>
  <c r="A8312" i="1"/>
  <c r="A8311" i="1"/>
  <c r="A8310" i="1"/>
  <c r="A8309" i="1"/>
  <c r="A8308" i="1"/>
  <c r="A8307" i="1"/>
  <c r="A8306" i="1"/>
  <c r="A8305" i="1"/>
  <c r="A8304" i="1"/>
  <c r="A8303" i="1"/>
  <c r="A8302" i="1"/>
  <c r="A8301" i="1"/>
  <c r="A8300" i="1"/>
  <c r="A8299" i="1"/>
  <c r="A8298" i="1"/>
  <c r="A8297" i="1"/>
  <c r="A8296" i="1"/>
  <c r="A8295" i="1"/>
  <c r="A8294" i="1"/>
  <c r="A8293" i="1"/>
  <c r="A8292" i="1"/>
  <c r="A8291" i="1"/>
  <c r="A8290" i="1"/>
  <c r="A8289" i="1"/>
  <c r="A8288" i="1"/>
  <c r="A8287" i="1"/>
  <c r="A8286" i="1"/>
  <c r="A8285" i="1"/>
  <c r="A8284" i="1"/>
  <c r="A8283" i="1"/>
  <c r="A8282" i="1"/>
  <c r="A8281" i="1"/>
  <c r="A8280" i="1"/>
  <c r="A8279" i="1"/>
  <c r="A8278" i="1"/>
  <c r="A8277" i="1"/>
  <c r="A8276" i="1"/>
  <c r="A8275" i="1"/>
  <c r="A8274" i="1"/>
  <c r="A8273" i="1"/>
  <c r="A8272" i="1"/>
  <c r="A8271" i="1"/>
  <c r="A8270" i="1"/>
  <c r="A8269" i="1"/>
  <c r="A8268" i="1"/>
  <c r="A8267" i="1"/>
  <c r="A8266" i="1"/>
  <c r="A8265" i="1"/>
  <c r="A8264" i="1"/>
  <c r="A8263" i="1"/>
  <c r="A8262" i="1"/>
  <c r="A8261" i="1"/>
  <c r="A8260" i="1"/>
  <c r="A8259" i="1"/>
  <c r="A8258" i="1"/>
  <c r="A8257" i="1"/>
  <c r="A8256" i="1"/>
  <c r="A8255" i="1"/>
  <c r="A8254" i="1"/>
  <c r="A8253" i="1"/>
  <c r="A8252" i="1"/>
  <c r="A8251" i="1"/>
  <c r="A8250" i="1"/>
  <c r="A8249" i="1"/>
  <c r="A8248" i="1"/>
  <c r="A8247" i="1"/>
  <c r="A8246" i="1"/>
  <c r="A8245" i="1"/>
  <c r="A8244" i="1"/>
  <c r="A8243" i="1"/>
  <c r="A8242" i="1"/>
  <c r="A8241" i="1"/>
  <c r="A8240" i="1"/>
  <c r="A8239" i="1"/>
  <c r="A8238" i="1"/>
  <c r="A8237" i="1"/>
  <c r="A8236" i="1"/>
  <c r="A8235" i="1"/>
  <c r="A8234" i="1"/>
  <c r="A8233" i="1"/>
  <c r="A8232" i="1"/>
  <c r="A8231" i="1"/>
  <c r="A8230" i="1"/>
  <c r="A8229" i="1"/>
  <c r="A8228" i="1"/>
  <c r="A8227" i="1"/>
  <c r="A8226" i="1"/>
  <c r="A8225" i="1"/>
  <c r="A8224" i="1"/>
  <c r="A8223" i="1"/>
  <c r="A8222" i="1"/>
  <c r="A8221" i="1"/>
  <c r="A8220" i="1"/>
  <c r="A8219" i="1"/>
  <c r="A8218" i="1"/>
  <c r="A8217" i="1"/>
  <c r="A8216" i="1"/>
  <c r="A8215" i="1"/>
  <c r="A8214" i="1"/>
  <c r="A8213" i="1"/>
  <c r="A8212" i="1"/>
  <c r="A8211" i="1"/>
  <c r="A8210" i="1"/>
  <c r="A8209" i="1"/>
  <c r="A8208" i="1"/>
  <c r="A8207" i="1"/>
  <c r="A8206" i="1"/>
  <c r="A8205" i="1"/>
  <c r="A8204" i="1"/>
  <c r="A8203" i="1"/>
  <c r="A8202" i="1"/>
  <c r="A8201" i="1"/>
  <c r="A8200" i="1"/>
  <c r="A8199" i="1"/>
  <c r="A8198" i="1"/>
  <c r="A8197" i="1"/>
  <c r="A8196" i="1"/>
  <c r="A8195" i="1"/>
  <c r="A8194" i="1"/>
  <c r="A8193" i="1"/>
  <c r="A8192" i="1"/>
  <c r="A8191" i="1"/>
  <c r="A8190" i="1"/>
  <c r="A8189" i="1"/>
  <c r="A8188" i="1"/>
  <c r="A8187" i="1"/>
  <c r="A8186" i="1"/>
  <c r="A8185" i="1"/>
  <c r="A8184" i="1"/>
  <c r="A8183" i="1"/>
  <c r="A8182" i="1"/>
  <c r="A8181" i="1"/>
  <c r="A8180" i="1"/>
  <c r="A8179" i="1"/>
  <c r="A8178" i="1"/>
  <c r="A8177" i="1"/>
  <c r="A8176" i="1"/>
  <c r="A8175" i="1"/>
  <c r="A8174" i="1"/>
  <c r="A8173" i="1"/>
  <c r="A8172" i="1"/>
  <c r="A8171" i="1"/>
  <c r="A8170" i="1"/>
  <c r="A8169" i="1"/>
  <c r="A8168" i="1"/>
  <c r="A8167" i="1"/>
  <c r="A8166" i="1"/>
  <c r="A8165" i="1"/>
  <c r="A8164" i="1"/>
  <c r="A8163" i="1"/>
  <c r="A8162" i="1"/>
  <c r="A8161" i="1"/>
  <c r="A8160" i="1"/>
  <c r="A8159" i="1"/>
  <c r="A8158" i="1"/>
  <c r="A8157" i="1"/>
  <c r="A8156" i="1"/>
  <c r="A8155" i="1"/>
  <c r="A8154" i="1"/>
  <c r="A8153" i="1"/>
  <c r="A8152" i="1"/>
  <c r="A8151" i="1"/>
  <c r="A8150" i="1"/>
  <c r="A8149" i="1"/>
  <c r="A8148" i="1"/>
  <c r="A8147" i="1"/>
  <c r="A8146" i="1"/>
  <c r="A8145" i="1"/>
  <c r="A8144" i="1"/>
  <c r="A8143" i="1"/>
  <c r="A8142" i="1"/>
  <c r="A8141" i="1"/>
  <c r="A8140" i="1"/>
  <c r="A8139" i="1"/>
  <c r="A8138" i="1"/>
  <c r="A8137" i="1"/>
  <c r="A8136" i="1"/>
  <c r="A8135" i="1"/>
  <c r="A8134" i="1"/>
  <c r="A8133" i="1"/>
  <c r="A8132" i="1"/>
  <c r="A8131" i="1"/>
  <c r="A8130" i="1"/>
  <c r="A8129" i="1"/>
  <c r="A8128" i="1"/>
  <c r="A8127" i="1"/>
  <c r="A8126" i="1"/>
  <c r="A8125" i="1"/>
  <c r="A8124" i="1"/>
  <c r="A8123" i="1"/>
  <c r="A8122" i="1"/>
  <c r="A8121" i="1"/>
  <c r="A8120" i="1"/>
  <c r="A8119" i="1"/>
  <c r="A8118" i="1"/>
  <c r="A8117" i="1"/>
  <c r="A8116" i="1"/>
  <c r="A8115" i="1"/>
  <c r="A8114" i="1"/>
  <c r="A8113" i="1"/>
  <c r="A8112" i="1"/>
  <c r="A8111" i="1"/>
  <c r="A8110" i="1"/>
  <c r="A8109" i="1"/>
  <c r="A8108" i="1"/>
  <c r="A8107" i="1"/>
  <c r="A8106" i="1"/>
  <c r="A8105" i="1"/>
  <c r="A8104" i="1"/>
  <c r="A8103" i="1"/>
  <c r="A8102" i="1"/>
  <c r="A8101" i="1"/>
  <c r="A8100" i="1"/>
  <c r="A8099" i="1"/>
  <c r="A8098" i="1"/>
  <c r="A8097" i="1"/>
  <c r="A8096" i="1"/>
  <c r="A8095" i="1"/>
  <c r="A8094" i="1"/>
  <c r="A8093" i="1"/>
  <c r="A8092" i="1"/>
  <c r="A8091" i="1"/>
  <c r="A8090" i="1"/>
  <c r="A8089" i="1"/>
  <c r="A8088" i="1"/>
  <c r="A8087" i="1"/>
  <c r="A8086" i="1"/>
  <c r="A8085" i="1"/>
  <c r="A8084" i="1"/>
  <c r="A8083" i="1"/>
  <c r="A8082" i="1"/>
  <c r="A8081" i="1"/>
  <c r="A8080" i="1"/>
  <c r="A8079" i="1"/>
  <c r="A8078" i="1"/>
  <c r="A8077" i="1"/>
  <c r="A8076" i="1"/>
  <c r="A8075" i="1"/>
  <c r="A8074" i="1"/>
  <c r="A8073" i="1"/>
  <c r="A8072" i="1"/>
  <c r="A8071" i="1"/>
  <c r="A8070" i="1"/>
  <c r="A8069" i="1"/>
  <c r="A8068" i="1"/>
  <c r="A8067" i="1"/>
  <c r="A8066" i="1"/>
  <c r="A8065" i="1"/>
  <c r="A8064" i="1"/>
  <c r="A8063" i="1"/>
  <c r="A8062" i="1"/>
  <c r="A8061" i="1"/>
  <c r="A8060" i="1"/>
  <c r="A8059" i="1"/>
  <c r="A8058" i="1"/>
  <c r="A8057" i="1"/>
  <c r="A8056" i="1"/>
  <c r="A8055" i="1"/>
  <c r="A8054" i="1"/>
  <c r="A8053" i="1"/>
  <c r="A8052" i="1"/>
  <c r="A8051" i="1"/>
  <c r="A8050" i="1"/>
  <c r="A8049" i="1"/>
  <c r="A8048" i="1"/>
  <c r="A8047" i="1"/>
  <c r="A8046" i="1"/>
  <c r="A8045" i="1"/>
  <c r="A8044" i="1"/>
  <c r="A8043" i="1"/>
  <c r="A8042" i="1"/>
  <c r="A8041" i="1"/>
  <c r="A8040" i="1"/>
  <c r="A8039" i="1"/>
  <c r="A8038" i="1"/>
  <c r="A8037" i="1"/>
  <c r="A8036" i="1"/>
  <c r="A8035" i="1"/>
  <c r="A8034" i="1"/>
  <c r="A8033" i="1"/>
  <c r="A8032" i="1"/>
  <c r="A8031" i="1"/>
  <c r="A8030" i="1"/>
  <c r="A8029" i="1"/>
  <c r="A8028" i="1"/>
  <c r="A8027" i="1"/>
  <c r="A8026" i="1"/>
  <c r="A8025" i="1"/>
  <c r="A8024" i="1"/>
  <c r="A8023" i="1"/>
  <c r="A8022" i="1"/>
  <c r="A8021" i="1"/>
  <c r="A8020" i="1"/>
  <c r="A8019" i="1"/>
  <c r="A8018" i="1"/>
  <c r="A8017" i="1"/>
  <c r="A8016" i="1"/>
  <c r="A8015" i="1"/>
  <c r="A8014" i="1"/>
  <c r="A8013" i="1"/>
  <c r="A8012" i="1"/>
  <c r="A8011" i="1"/>
  <c r="A8010" i="1"/>
  <c r="A8009" i="1"/>
  <c r="A8008" i="1"/>
  <c r="A8007" i="1"/>
  <c r="A8006" i="1"/>
  <c r="A8005" i="1"/>
  <c r="A8004" i="1"/>
  <c r="A8003" i="1"/>
  <c r="A8002" i="1"/>
  <c r="A8001" i="1"/>
  <c r="A8000" i="1"/>
  <c r="A7999" i="1"/>
  <c r="A7998" i="1"/>
  <c r="A7997" i="1"/>
  <c r="A7996" i="1"/>
  <c r="A7995" i="1"/>
  <c r="A7994" i="1"/>
  <c r="A7993" i="1"/>
  <c r="A7992" i="1"/>
  <c r="A7991" i="1"/>
  <c r="A7990" i="1"/>
  <c r="A7989" i="1"/>
  <c r="A7988" i="1"/>
  <c r="A7987" i="1"/>
  <c r="A7986" i="1"/>
  <c r="A7985" i="1"/>
  <c r="A7984" i="1"/>
  <c r="A7983" i="1"/>
  <c r="A7982" i="1"/>
  <c r="A7981" i="1"/>
  <c r="A7980" i="1"/>
  <c r="A7979" i="1"/>
  <c r="A7978" i="1"/>
  <c r="A7977" i="1"/>
  <c r="A7976" i="1"/>
  <c r="A7975" i="1"/>
  <c r="A7974" i="1"/>
  <c r="A7973" i="1"/>
  <c r="A7972" i="1"/>
  <c r="A7971" i="1"/>
  <c r="A7970" i="1"/>
  <c r="A7969" i="1"/>
  <c r="A7968" i="1"/>
  <c r="A7967" i="1"/>
  <c r="A7966" i="1"/>
  <c r="A7965" i="1"/>
  <c r="A7964" i="1"/>
  <c r="A7963" i="1"/>
  <c r="A7962" i="1"/>
  <c r="A7961" i="1"/>
  <c r="A7960" i="1"/>
  <c r="A7959" i="1"/>
  <c r="A7958" i="1"/>
  <c r="A7957" i="1"/>
  <c r="A7956" i="1"/>
  <c r="A7955" i="1"/>
  <c r="A7954" i="1"/>
  <c r="A7953" i="1"/>
  <c r="A7952" i="1"/>
  <c r="A7951" i="1"/>
  <c r="A7950" i="1"/>
  <c r="A7949" i="1"/>
  <c r="A7948" i="1"/>
  <c r="A7947" i="1"/>
  <c r="A7946" i="1"/>
  <c r="A7945" i="1"/>
  <c r="A7944" i="1"/>
  <c r="A7943" i="1"/>
  <c r="A7942" i="1"/>
  <c r="A7941" i="1"/>
  <c r="A7940" i="1"/>
  <c r="A7939" i="1"/>
  <c r="A7938" i="1"/>
  <c r="A7937" i="1"/>
  <c r="A7936" i="1"/>
  <c r="A7935" i="1"/>
  <c r="A7934" i="1"/>
  <c r="A7933" i="1"/>
  <c r="A7932" i="1"/>
  <c r="A7931" i="1"/>
  <c r="A7930" i="1"/>
  <c r="A7929" i="1"/>
  <c r="A7928" i="1"/>
  <c r="A7927" i="1"/>
  <c r="A7926" i="1"/>
  <c r="A7925" i="1"/>
  <c r="A7924" i="1"/>
  <c r="A7923" i="1"/>
  <c r="A7922" i="1"/>
  <c r="A7921" i="1"/>
  <c r="A7920" i="1"/>
  <c r="A7919" i="1"/>
  <c r="A7918" i="1"/>
  <c r="A7917" i="1"/>
  <c r="A7916" i="1"/>
  <c r="A7915" i="1"/>
  <c r="A7914" i="1"/>
  <c r="A7913" i="1"/>
  <c r="A7912" i="1"/>
  <c r="A7911" i="1"/>
  <c r="A7910" i="1"/>
  <c r="A7909" i="1"/>
  <c r="A7908" i="1"/>
  <c r="A7907" i="1"/>
  <c r="A7906" i="1"/>
  <c r="A7905" i="1"/>
  <c r="A7904" i="1"/>
  <c r="A7903" i="1"/>
  <c r="A7902" i="1"/>
  <c r="A7901" i="1"/>
  <c r="A7900" i="1"/>
  <c r="A7899" i="1"/>
  <c r="A7898" i="1"/>
  <c r="A7897" i="1"/>
  <c r="A7896" i="1"/>
  <c r="A7895" i="1"/>
  <c r="A7894" i="1"/>
  <c r="A7893" i="1"/>
  <c r="A7892" i="1"/>
  <c r="A7891" i="1"/>
  <c r="A7890" i="1"/>
  <c r="A7889" i="1"/>
  <c r="A7888" i="1"/>
  <c r="A7887" i="1"/>
  <c r="A7886" i="1"/>
  <c r="A7885" i="1"/>
  <c r="A7884" i="1"/>
  <c r="A7883" i="1"/>
  <c r="A7882" i="1"/>
  <c r="A7881" i="1"/>
  <c r="A7880" i="1"/>
  <c r="A7879" i="1"/>
  <c r="A7878" i="1"/>
  <c r="A7877" i="1"/>
  <c r="A7876" i="1"/>
  <c r="A7875" i="1"/>
  <c r="A7874" i="1"/>
  <c r="A7873" i="1"/>
  <c r="A7872" i="1"/>
  <c r="A7871" i="1"/>
  <c r="A7870" i="1"/>
  <c r="A7869" i="1"/>
  <c r="A7868" i="1"/>
  <c r="A7867" i="1"/>
  <c r="A7866" i="1"/>
  <c r="A7865" i="1"/>
  <c r="A7864" i="1"/>
  <c r="A7863" i="1"/>
  <c r="A7862" i="1"/>
  <c r="A7861" i="1"/>
  <c r="A7860" i="1"/>
  <c r="A7859" i="1"/>
  <c r="A7858" i="1"/>
  <c r="A7857" i="1"/>
  <c r="A7856" i="1"/>
  <c r="A7855" i="1"/>
  <c r="A7854" i="1"/>
  <c r="A7853" i="1"/>
  <c r="A7852" i="1"/>
  <c r="A7851" i="1"/>
  <c r="A7850" i="1"/>
  <c r="A7849" i="1"/>
  <c r="A7848" i="1"/>
  <c r="A7847" i="1"/>
  <c r="A7846" i="1"/>
  <c r="A7845" i="1"/>
  <c r="A7844" i="1"/>
  <c r="A7843" i="1"/>
  <c r="A7842" i="1"/>
  <c r="A7841" i="1"/>
  <c r="A7840" i="1"/>
  <c r="A7839" i="1"/>
  <c r="A7838" i="1"/>
  <c r="A7837" i="1"/>
  <c r="A7836" i="1"/>
  <c r="A7835" i="1"/>
  <c r="A7834" i="1"/>
  <c r="A7833" i="1"/>
  <c r="A7832" i="1"/>
  <c r="A7831" i="1"/>
  <c r="A7830" i="1"/>
  <c r="A7829" i="1"/>
  <c r="A7828" i="1"/>
  <c r="A7827" i="1"/>
  <c r="A7826" i="1"/>
  <c r="A7825" i="1"/>
  <c r="A7824" i="1"/>
  <c r="A7823" i="1"/>
  <c r="A7822" i="1"/>
  <c r="A7821" i="1"/>
  <c r="A7820" i="1"/>
  <c r="A7819" i="1"/>
  <c r="A7818" i="1"/>
  <c r="A7817" i="1"/>
  <c r="A7816" i="1"/>
  <c r="A7815" i="1"/>
  <c r="A7814" i="1"/>
  <c r="A7813" i="1"/>
  <c r="A7812" i="1"/>
  <c r="A7811" i="1"/>
  <c r="A7810" i="1"/>
  <c r="A7809" i="1"/>
  <c r="A7808" i="1"/>
  <c r="A7807" i="1"/>
  <c r="A7806" i="1"/>
  <c r="A7805" i="1"/>
  <c r="A7804" i="1"/>
  <c r="A7803" i="1"/>
  <c r="A7802" i="1"/>
  <c r="A7801" i="1"/>
  <c r="A7800" i="1"/>
  <c r="A7799" i="1"/>
  <c r="A7798" i="1"/>
  <c r="A7797" i="1"/>
  <c r="A7796" i="1"/>
  <c r="A7795" i="1"/>
  <c r="A7794" i="1"/>
  <c r="A7793" i="1"/>
  <c r="A7792" i="1"/>
  <c r="A7791" i="1"/>
  <c r="A7790" i="1"/>
  <c r="A7789" i="1"/>
  <c r="A7788" i="1"/>
  <c r="A7787" i="1"/>
  <c r="A7786" i="1"/>
  <c r="A7785" i="1"/>
  <c r="A7784" i="1"/>
  <c r="A7783" i="1"/>
  <c r="A7782" i="1"/>
  <c r="A7781" i="1"/>
  <c r="A7780" i="1"/>
  <c r="A7779" i="1"/>
  <c r="A7778" i="1"/>
  <c r="A7777" i="1"/>
  <c r="A7776" i="1"/>
  <c r="A7775" i="1"/>
  <c r="A7774" i="1"/>
  <c r="A7773" i="1"/>
  <c r="A7772" i="1"/>
  <c r="A7771" i="1"/>
  <c r="A7770" i="1"/>
  <c r="A7769" i="1"/>
  <c r="A7768" i="1"/>
  <c r="A7767" i="1"/>
  <c r="A7766" i="1"/>
  <c r="A7765" i="1"/>
  <c r="A7764" i="1"/>
  <c r="A7763" i="1"/>
  <c r="A7762" i="1"/>
  <c r="A7761" i="1"/>
  <c r="A7760" i="1"/>
  <c r="A7759" i="1"/>
  <c r="A7758" i="1"/>
  <c r="A7757" i="1"/>
  <c r="A7756" i="1"/>
  <c r="A7755" i="1"/>
  <c r="A7754" i="1"/>
  <c r="A7753" i="1"/>
  <c r="A7752" i="1"/>
  <c r="A7751" i="1"/>
  <c r="A7750" i="1"/>
  <c r="A7749" i="1"/>
  <c r="A7748" i="1"/>
  <c r="A7747" i="1"/>
  <c r="A7746" i="1"/>
  <c r="A7745" i="1"/>
  <c r="A7744" i="1"/>
  <c r="A7743" i="1"/>
  <c r="A7742" i="1"/>
  <c r="A7741" i="1"/>
  <c r="A7740" i="1"/>
  <c r="A7739" i="1"/>
  <c r="A7738" i="1"/>
  <c r="A7737" i="1"/>
  <c r="A7736" i="1"/>
  <c r="A7735" i="1"/>
  <c r="A7734" i="1"/>
  <c r="A7733" i="1"/>
  <c r="A7732" i="1"/>
  <c r="A7731" i="1"/>
  <c r="A7730" i="1"/>
  <c r="A7729" i="1"/>
  <c r="A7728" i="1"/>
  <c r="A7727" i="1"/>
  <c r="A7726" i="1"/>
  <c r="A7725" i="1"/>
  <c r="A7724" i="1"/>
  <c r="A7723" i="1"/>
  <c r="A7722" i="1"/>
  <c r="A7721" i="1"/>
  <c r="A7720" i="1"/>
  <c r="A7719" i="1"/>
  <c r="A7718" i="1"/>
  <c r="A7717" i="1"/>
  <c r="A7716" i="1"/>
  <c r="A7715" i="1"/>
  <c r="A7714" i="1"/>
  <c r="A7713" i="1"/>
  <c r="A7712" i="1"/>
  <c r="A7711" i="1"/>
  <c r="A7710" i="1"/>
  <c r="A7709" i="1"/>
  <c r="A7708" i="1"/>
  <c r="A7707" i="1"/>
  <c r="A7706" i="1"/>
  <c r="A7705" i="1"/>
  <c r="A7704" i="1"/>
  <c r="A7703" i="1"/>
  <c r="A7702" i="1"/>
  <c r="A7701" i="1"/>
  <c r="A7700" i="1"/>
  <c r="A7699" i="1"/>
  <c r="A7698" i="1"/>
  <c r="A7697" i="1"/>
  <c r="A7696" i="1"/>
  <c r="A7695" i="1"/>
  <c r="A7694" i="1"/>
  <c r="A7693" i="1"/>
  <c r="A7692" i="1"/>
  <c r="A7691" i="1"/>
  <c r="A7690" i="1"/>
  <c r="A7689" i="1"/>
  <c r="A7688" i="1"/>
  <c r="A7687" i="1"/>
  <c r="A7686" i="1"/>
  <c r="A7685" i="1"/>
  <c r="A7684" i="1"/>
  <c r="A7683" i="1"/>
  <c r="A7682" i="1"/>
  <c r="A7681" i="1"/>
  <c r="A7680" i="1"/>
  <c r="A7679" i="1"/>
  <c r="A7678" i="1"/>
  <c r="A7677" i="1"/>
  <c r="A7676" i="1"/>
  <c r="A7675" i="1"/>
  <c r="A7674" i="1"/>
  <c r="A7673" i="1"/>
  <c r="A7672" i="1"/>
  <c r="A7671" i="1"/>
  <c r="A7670" i="1"/>
  <c r="A7669" i="1"/>
  <c r="A7668" i="1"/>
  <c r="A7667" i="1"/>
  <c r="A7666" i="1"/>
  <c r="A7665" i="1"/>
  <c r="A7664" i="1"/>
  <c r="A7663" i="1"/>
  <c r="A7662" i="1"/>
  <c r="A7661" i="1"/>
  <c r="A7660" i="1"/>
  <c r="A7659" i="1"/>
  <c r="A7658" i="1"/>
  <c r="A7657" i="1"/>
  <c r="A7656" i="1"/>
  <c r="A7655" i="1"/>
  <c r="A7654" i="1"/>
  <c r="A7653" i="1"/>
  <c r="A7652" i="1"/>
  <c r="A7651" i="1"/>
  <c r="A7650" i="1"/>
  <c r="A7649" i="1"/>
  <c r="A7648" i="1"/>
  <c r="A7647" i="1"/>
  <c r="A7646" i="1"/>
  <c r="A7645" i="1"/>
  <c r="A7644" i="1"/>
  <c r="A7643" i="1"/>
  <c r="A7642" i="1"/>
  <c r="A7641" i="1"/>
  <c r="A7640" i="1"/>
  <c r="A7639" i="1"/>
  <c r="A7638" i="1"/>
  <c r="A7637" i="1"/>
  <c r="A7636" i="1"/>
  <c r="A7635" i="1"/>
  <c r="A7634" i="1"/>
  <c r="A7633" i="1"/>
  <c r="A7632" i="1"/>
  <c r="A7631" i="1"/>
  <c r="A7630" i="1"/>
  <c r="A7629" i="1"/>
  <c r="A7628" i="1"/>
  <c r="A7627" i="1"/>
  <c r="A7626" i="1"/>
  <c r="A7625" i="1"/>
  <c r="A7624" i="1"/>
  <c r="A7623" i="1"/>
  <c r="A7622" i="1"/>
  <c r="A7621" i="1"/>
  <c r="A7620" i="1"/>
  <c r="A7619" i="1"/>
  <c r="A7618" i="1"/>
  <c r="A7617" i="1"/>
  <c r="A7616" i="1"/>
  <c r="A7615" i="1"/>
  <c r="A7614" i="1"/>
  <c r="A7613" i="1"/>
  <c r="A7612" i="1"/>
  <c r="A7611" i="1"/>
  <c r="A7610" i="1"/>
  <c r="A7609" i="1"/>
  <c r="A7608" i="1"/>
  <c r="A7607" i="1"/>
  <c r="A7606" i="1"/>
  <c r="A7605" i="1"/>
  <c r="A7604" i="1"/>
  <c r="A7603" i="1"/>
  <c r="A7602" i="1"/>
  <c r="A7601" i="1"/>
  <c r="A7600" i="1"/>
  <c r="A7599" i="1"/>
  <c r="A7598" i="1"/>
  <c r="A7597" i="1"/>
  <c r="A7596" i="1"/>
  <c r="A7595" i="1"/>
  <c r="A7594" i="1"/>
  <c r="A7593" i="1"/>
  <c r="A7592" i="1"/>
  <c r="A7591" i="1"/>
  <c r="A7590" i="1"/>
  <c r="A7589" i="1"/>
  <c r="A7588" i="1"/>
  <c r="A7587" i="1"/>
  <c r="A7586" i="1"/>
  <c r="A7585" i="1"/>
  <c r="A7584" i="1"/>
  <c r="A7583" i="1"/>
  <c r="A7582" i="1"/>
  <c r="A7581" i="1"/>
  <c r="A7580" i="1"/>
  <c r="A7579" i="1"/>
  <c r="A7578" i="1"/>
  <c r="A7577" i="1"/>
  <c r="A7576" i="1"/>
  <c r="A7575" i="1"/>
  <c r="A7574" i="1"/>
  <c r="A7573" i="1"/>
  <c r="A7572" i="1"/>
  <c r="A7571" i="1"/>
  <c r="A7570" i="1"/>
  <c r="A7569" i="1"/>
  <c r="A7568" i="1"/>
  <c r="A7567" i="1"/>
  <c r="A7566" i="1"/>
  <c r="A7565" i="1"/>
  <c r="A7564" i="1"/>
  <c r="A7563" i="1"/>
  <c r="A7562" i="1"/>
  <c r="A7561" i="1"/>
  <c r="A7560" i="1"/>
  <c r="A7559" i="1"/>
  <c r="A7558" i="1"/>
  <c r="A7557" i="1"/>
  <c r="A7556" i="1"/>
  <c r="A7555" i="1"/>
  <c r="A7554" i="1"/>
  <c r="A7553" i="1"/>
  <c r="A7552" i="1"/>
  <c r="A7551" i="1"/>
  <c r="A7550" i="1"/>
  <c r="A7549" i="1"/>
  <c r="A7548" i="1"/>
  <c r="A7547" i="1"/>
  <c r="A7546" i="1"/>
  <c r="A7545" i="1"/>
  <c r="A7544" i="1"/>
  <c r="A7543" i="1"/>
  <c r="A7542" i="1"/>
  <c r="A7541" i="1"/>
  <c r="A7540" i="1"/>
  <c r="A7539" i="1"/>
  <c r="A7538" i="1"/>
  <c r="A7537" i="1"/>
  <c r="A7536" i="1"/>
  <c r="A7535" i="1"/>
  <c r="A7534" i="1"/>
  <c r="A7533" i="1"/>
  <c r="A7532" i="1"/>
  <c r="A7531" i="1"/>
  <c r="A7530" i="1"/>
  <c r="A7529" i="1"/>
  <c r="A7528" i="1"/>
  <c r="A7527" i="1"/>
  <c r="A7526" i="1"/>
  <c r="A7525" i="1"/>
  <c r="A7524" i="1"/>
  <c r="A7523" i="1"/>
  <c r="A7522" i="1"/>
  <c r="A7521" i="1"/>
  <c r="A7520" i="1"/>
  <c r="A7519" i="1"/>
  <c r="A7518" i="1"/>
  <c r="A7517" i="1"/>
  <c r="A7516" i="1"/>
  <c r="A7515" i="1"/>
  <c r="A7514" i="1"/>
  <c r="A7513" i="1"/>
  <c r="A7512" i="1"/>
  <c r="A7511" i="1"/>
  <c r="A7510" i="1"/>
  <c r="A7509" i="1"/>
  <c r="A7508" i="1"/>
  <c r="A7507" i="1"/>
  <c r="A7506" i="1"/>
  <c r="A7505" i="1"/>
  <c r="A7504" i="1"/>
  <c r="A7503" i="1"/>
  <c r="A7502" i="1"/>
  <c r="A7501" i="1"/>
  <c r="A7500" i="1"/>
  <c r="A7499" i="1"/>
  <c r="A7498" i="1"/>
  <c r="A7497" i="1"/>
  <c r="A7496" i="1"/>
  <c r="A7495" i="1"/>
  <c r="A7494" i="1"/>
  <c r="A7493" i="1"/>
  <c r="A7492" i="1"/>
  <c r="A7491" i="1"/>
  <c r="A7490" i="1"/>
  <c r="A7489" i="1"/>
  <c r="A7488" i="1"/>
  <c r="A7487" i="1"/>
  <c r="A7486" i="1"/>
  <c r="A7485" i="1"/>
  <c r="A7484" i="1"/>
  <c r="A7483" i="1"/>
  <c r="A7482" i="1"/>
  <c r="A7481" i="1"/>
  <c r="A7480" i="1"/>
  <c r="A7479" i="1"/>
  <c r="A7478" i="1"/>
  <c r="A7477" i="1"/>
  <c r="A7476" i="1"/>
  <c r="A7475" i="1"/>
  <c r="A7474" i="1"/>
  <c r="A7473" i="1"/>
  <c r="A7472" i="1"/>
  <c r="A7471" i="1"/>
  <c r="A7470" i="1"/>
  <c r="A7469" i="1"/>
  <c r="A7468" i="1"/>
  <c r="A7467" i="1"/>
  <c r="A7466" i="1"/>
  <c r="A7465" i="1"/>
  <c r="A7464" i="1"/>
  <c r="A7463" i="1"/>
  <c r="A7462" i="1"/>
  <c r="A7461" i="1"/>
  <c r="A7460" i="1"/>
  <c r="A7459" i="1"/>
  <c r="A7458" i="1"/>
  <c r="A7457" i="1"/>
  <c r="A7456" i="1"/>
  <c r="A7455" i="1"/>
  <c r="A7454" i="1"/>
  <c r="A7453" i="1"/>
  <c r="A7452" i="1"/>
  <c r="A7451" i="1"/>
  <c r="A7450" i="1"/>
  <c r="A7449" i="1"/>
  <c r="A7448" i="1"/>
  <c r="A7447" i="1"/>
  <c r="A7446" i="1"/>
  <c r="A7445" i="1"/>
  <c r="A7444" i="1"/>
  <c r="A7443" i="1"/>
  <c r="A7442" i="1"/>
  <c r="A7441" i="1"/>
  <c r="A7440" i="1"/>
  <c r="A7439" i="1"/>
  <c r="A7438" i="1"/>
  <c r="A7437" i="1"/>
  <c r="A7436" i="1"/>
  <c r="A7435" i="1"/>
  <c r="A7434" i="1"/>
  <c r="A7433" i="1"/>
  <c r="A7432" i="1"/>
  <c r="A7431" i="1"/>
  <c r="A7430" i="1"/>
  <c r="A7429" i="1"/>
  <c r="A7428" i="1"/>
  <c r="A7427" i="1"/>
  <c r="A7426" i="1"/>
  <c r="A7425" i="1"/>
  <c r="A7424" i="1"/>
  <c r="A7423" i="1"/>
  <c r="A7422" i="1"/>
  <c r="A7421" i="1"/>
  <c r="A7420" i="1"/>
  <c r="A7419" i="1"/>
  <c r="A7418" i="1"/>
  <c r="A7417" i="1"/>
  <c r="A7416" i="1"/>
  <c r="A7415" i="1"/>
  <c r="A7414" i="1"/>
  <c r="A7413" i="1"/>
  <c r="A7412" i="1"/>
  <c r="A7411" i="1"/>
  <c r="A7410" i="1"/>
  <c r="A7409" i="1"/>
  <c r="A7408" i="1"/>
  <c r="A7407" i="1"/>
  <c r="A7406" i="1"/>
  <c r="A7405" i="1"/>
  <c r="A7404" i="1"/>
  <c r="A7403" i="1"/>
  <c r="A7402" i="1"/>
  <c r="A7401" i="1"/>
  <c r="A7400" i="1"/>
  <c r="A7399" i="1"/>
  <c r="A7398" i="1"/>
  <c r="A7397" i="1"/>
  <c r="A7396" i="1"/>
  <c r="A7395" i="1"/>
  <c r="A7394" i="1"/>
  <c r="A7393" i="1"/>
  <c r="A7392" i="1"/>
  <c r="A7391" i="1"/>
  <c r="A7390" i="1"/>
  <c r="A7389" i="1"/>
  <c r="A7388" i="1"/>
  <c r="A7387" i="1"/>
  <c r="A7386" i="1"/>
  <c r="A7385" i="1"/>
  <c r="A7384" i="1"/>
  <c r="A7383" i="1"/>
  <c r="A7382" i="1"/>
  <c r="A7381" i="1"/>
  <c r="A7380" i="1"/>
  <c r="A7379" i="1"/>
  <c r="A7378" i="1"/>
  <c r="A7377" i="1"/>
  <c r="A7376" i="1"/>
  <c r="A7375" i="1"/>
  <c r="A7374" i="1"/>
  <c r="A7373" i="1"/>
  <c r="A7372" i="1"/>
  <c r="A7371" i="1"/>
  <c r="A7370" i="1"/>
  <c r="A7369" i="1"/>
  <c r="A7368" i="1"/>
  <c r="A7367" i="1"/>
  <c r="A7366" i="1"/>
  <c r="A7365" i="1"/>
  <c r="A7364" i="1"/>
  <c r="A7363" i="1"/>
  <c r="A7362" i="1"/>
  <c r="A7361" i="1"/>
  <c r="A7360" i="1"/>
  <c r="A7359" i="1"/>
  <c r="A7358" i="1"/>
  <c r="A7357" i="1"/>
  <c r="A7356" i="1"/>
  <c r="A7355" i="1"/>
  <c r="A7354" i="1"/>
  <c r="A7353" i="1"/>
  <c r="A7352" i="1"/>
  <c r="A7351" i="1"/>
  <c r="A7350" i="1"/>
  <c r="A7349" i="1"/>
  <c r="A7348" i="1"/>
  <c r="A7347" i="1"/>
  <c r="A7346" i="1"/>
  <c r="A7345" i="1"/>
  <c r="A7344" i="1"/>
  <c r="A7343" i="1"/>
  <c r="A7342" i="1"/>
  <c r="A7341" i="1"/>
  <c r="A7340" i="1"/>
  <c r="A7339" i="1"/>
  <c r="A7338" i="1"/>
  <c r="A7337" i="1"/>
  <c r="A7336" i="1"/>
  <c r="A7335" i="1"/>
  <c r="A7334" i="1"/>
  <c r="A7333" i="1"/>
  <c r="A7332" i="1"/>
  <c r="A7331" i="1"/>
  <c r="A7330" i="1"/>
  <c r="A7329" i="1"/>
  <c r="A7328" i="1"/>
  <c r="A7327" i="1"/>
  <c r="A7326" i="1"/>
  <c r="A7325" i="1"/>
  <c r="A7324" i="1"/>
  <c r="A7323" i="1"/>
  <c r="A7322" i="1"/>
  <c r="A7321" i="1"/>
  <c r="A7320" i="1"/>
  <c r="A7319" i="1"/>
  <c r="A7318" i="1"/>
  <c r="A7317" i="1"/>
  <c r="A7316" i="1"/>
  <c r="A7315" i="1"/>
  <c r="A7314" i="1"/>
  <c r="A7313" i="1"/>
  <c r="A7312" i="1"/>
  <c r="A7311" i="1"/>
  <c r="A7310" i="1"/>
  <c r="A7309" i="1"/>
  <c r="A7308" i="1"/>
  <c r="A7307" i="1"/>
  <c r="A7306" i="1"/>
  <c r="A7305" i="1"/>
  <c r="A7304" i="1"/>
  <c r="A7303" i="1"/>
  <c r="A7302" i="1"/>
  <c r="A7301" i="1"/>
  <c r="A7300" i="1"/>
  <c r="A7299" i="1"/>
  <c r="A7298" i="1"/>
  <c r="A7297" i="1"/>
  <c r="A7296" i="1"/>
  <c r="A7295" i="1"/>
  <c r="A7294" i="1"/>
  <c r="A7293" i="1"/>
  <c r="A7292" i="1"/>
  <c r="A7291" i="1"/>
  <c r="A7290" i="1"/>
  <c r="A7289" i="1"/>
  <c r="A7288" i="1"/>
  <c r="A7287" i="1"/>
  <c r="A7286" i="1"/>
  <c r="A7285" i="1"/>
  <c r="A7284" i="1"/>
  <c r="A7283" i="1"/>
  <c r="A7282" i="1"/>
  <c r="A7281" i="1"/>
  <c r="A7280" i="1"/>
  <c r="A7279" i="1"/>
  <c r="A7278" i="1"/>
  <c r="A7277" i="1"/>
  <c r="A7276" i="1"/>
  <c r="A7275" i="1"/>
  <c r="A7274" i="1"/>
  <c r="A7273" i="1"/>
  <c r="A7272" i="1"/>
  <c r="A7271" i="1"/>
  <c r="A7270" i="1"/>
  <c r="A7269" i="1"/>
  <c r="A7268" i="1"/>
  <c r="A7267" i="1"/>
  <c r="A7266" i="1"/>
  <c r="A7265" i="1"/>
  <c r="A7264" i="1"/>
  <c r="A7263" i="1"/>
  <c r="A7262" i="1"/>
  <c r="A7261" i="1"/>
  <c r="A7260" i="1"/>
  <c r="A7259" i="1"/>
  <c r="A7258" i="1"/>
  <c r="A7257" i="1"/>
  <c r="A7256" i="1"/>
  <c r="A7255" i="1"/>
  <c r="A7254" i="1"/>
  <c r="A7253" i="1"/>
  <c r="A7252" i="1"/>
  <c r="A7251" i="1"/>
  <c r="A7250" i="1"/>
  <c r="A7249" i="1"/>
  <c r="A7248" i="1"/>
  <c r="A7247" i="1"/>
  <c r="A7246" i="1"/>
  <c r="A7245" i="1"/>
  <c r="A7244" i="1"/>
  <c r="A7243" i="1"/>
  <c r="A7242" i="1"/>
  <c r="A7241" i="1"/>
  <c r="A7240" i="1"/>
  <c r="A7239" i="1"/>
  <c r="A7238" i="1"/>
  <c r="A7237" i="1"/>
  <c r="A7236" i="1"/>
  <c r="A7235" i="1"/>
  <c r="A7234" i="1"/>
  <c r="A7233" i="1"/>
  <c r="A7232" i="1"/>
  <c r="A7231" i="1"/>
  <c r="A7230" i="1"/>
  <c r="A7229" i="1"/>
  <c r="A7228" i="1"/>
  <c r="A7227" i="1"/>
  <c r="A7226" i="1"/>
  <c r="A7225" i="1"/>
  <c r="A7224" i="1"/>
  <c r="A7223" i="1"/>
  <c r="A7222" i="1"/>
  <c r="A7221" i="1"/>
  <c r="A7220" i="1"/>
  <c r="A7219" i="1"/>
  <c r="A7218" i="1"/>
  <c r="A7217" i="1"/>
  <c r="A7216" i="1"/>
  <c r="A7215" i="1"/>
  <c r="A7214" i="1"/>
  <c r="A7213" i="1"/>
  <c r="A7212" i="1"/>
  <c r="A7211" i="1"/>
  <c r="A7210" i="1"/>
  <c r="A7209" i="1"/>
  <c r="A7208" i="1"/>
  <c r="A7207" i="1"/>
  <c r="A7206" i="1"/>
  <c r="A7205" i="1"/>
  <c r="A7204" i="1"/>
  <c r="A7203" i="1"/>
  <c r="A7202" i="1"/>
  <c r="A7201" i="1"/>
  <c r="A7200" i="1"/>
  <c r="A7199" i="1"/>
  <c r="A7198" i="1"/>
  <c r="A7197" i="1"/>
  <c r="A7196" i="1"/>
  <c r="A7195" i="1"/>
  <c r="A7194" i="1"/>
  <c r="A7193" i="1"/>
  <c r="A7192" i="1"/>
  <c r="A7191" i="1"/>
  <c r="A7190" i="1"/>
  <c r="A7189" i="1"/>
  <c r="A7188" i="1"/>
  <c r="A7187" i="1"/>
  <c r="A7186" i="1"/>
  <c r="A7185" i="1"/>
  <c r="A7184" i="1"/>
  <c r="A7183" i="1"/>
  <c r="A7182" i="1"/>
  <c r="A7181" i="1"/>
  <c r="A7180" i="1"/>
  <c r="A7179" i="1"/>
  <c r="A7178" i="1"/>
  <c r="A7177" i="1"/>
  <c r="A7176" i="1"/>
  <c r="A7175" i="1"/>
  <c r="A7174" i="1"/>
  <c r="A7173" i="1"/>
  <c r="A7172" i="1"/>
  <c r="A7171" i="1"/>
  <c r="A7170" i="1"/>
  <c r="A7169" i="1"/>
  <c r="A7168" i="1"/>
  <c r="A7167" i="1"/>
  <c r="A7166" i="1"/>
  <c r="A7165" i="1"/>
  <c r="A7164" i="1"/>
  <c r="A7163" i="1"/>
  <c r="A7162" i="1"/>
  <c r="A7161" i="1"/>
  <c r="A7160" i="1"/>
  <c r="A7159" i="1"/>
  <c r="A7158" i="1"/>
  <c r="A7157" i="1"/>
  <c r="A7156" i="1"/>
  <c r="A7155" i="1"/>
  <c r="A7154" i="1"/>
  <c r="A7153" i="1"/>
  <c r="A7152" i="1"/>
  <c r="A7151" i="1"/>
  <c r="A7150" i="1"/>
  <c r="A7149" i="1"/>
  <c r="A7148" i="1"/>
  <c r="A7147" i="1"/>
  <c r="A7146" i="1"/>
  <c r="A7145" i="1"/>
  <c r="A7144" i="1"/>
  <c r="A7143" i="1"/>
  <c r="A7142" i="1"/>
  <c r="A7141" i="1"/>
  <c r="A7140" i="1"/>
  <c r="A7139" i="1"/>
  <c r="A7138" i="1"/>
  <c r="A7137" i="1"/>
  <c r="A7136" i="1"/>
  <c r="A7135" i="1"/>
  <c r="A7134" i="1"/>
  <c r="A7133" i="1"/>
  <c r="A7132" i="1"/>
  <c r="A7131" i="1"/>
  <c r="A7130" i="1"/>
  <c r="A7129" i="1"/>
  <c r="A7128" i="1"/>
  <c r="A7127" i="1"/>
  <c r="A7126" i="1"/>
  <c r="A7125" i="1"/>
  <c r="A7124" i="1"/>
  <c r="A7123" i="1"/>
  <c r="A7122" i="1"/>
  <c r="A7121" i="1"/>
  <c r="A7120" i="1"/>
  <c r="A7119" i="1"/>
  <c r="A7118" i="1"/>
  <c r="A7117" i="1"/>
  <c r="A7116" i="1"/>
  <c r="A7115" i="1"/>
  <c r="A7114" i="1"/>
  <c r="A7113" i="1"/>
  <c r="A7112" i="1"/>
  <c r="A7111" i="1"/>
  <c r="A7110" i="1"/>
  <c r="A7109" i="1"/>
  <c r="A7108" i="1"/>
  <c r="A7107" i="1"/>
  <c r="A7106" i="1"/>
  <c r="A7105" i="1"/>
  <c r="A7104" i="1"/>
  <c r="A7103" i="1"/>
  <c r="A7102" i="1"/>
  <c r="A7101" i="1"/>
  <c r="A7100" i="1"/>
  <c r="A7099" i="1"/>
  <c r="A7098" i="1"/>
  <c r="A7097" i="1"/>
  <c r="A7096" i="1"/>
  <c r="A7095" i="1"/>
  <c r="A7094" i="1"/>
  <c r="A7093" i="1"/>
  <c r="A7092" i="1"/>
  <c r="A7091" i="1"/>
  <c r="A7090" i="1"/>
  <c r="A7089" i="1"/>
  <c r="A7088" i="1"/>
  <c r="A7087" i="1"/>
  <c r="A7086" i="1"/>
  <c r="A7085" i="1"/>
  <c r="A7084" i="1"/>
  <c r="A7083" i="1"/>
  <c r="A7082" i="1"/>
  <c r="A7081" i="1"/>
  <c r="A7080" i="1"/>
  <c r="A7079" i="1"/>
  <c r="A7078" i="1"/>
  <c r="A7077" i="1"/>
  <c r="A7076" i="1"/>
  <c r="A7075" i="1"/>
  <c r="A7074" i="1"/>
  <c r="A7073" i="1"/>
  <c r="A7072" i="1"/>
  <c r="A7071" i="1"/>
  <c r="A7070" i="1"/>
  <c r="A7069" i="1"/>
  <c r="A7068" i="1"/>
  <c r="A7067" i="1"/>
  <c r="A7066" i="1"/>
  <c r="A7065" i="1"/>
  <c r="A7064" i="1"/>
  <c r="A7063" i="1"/>
  <c r="A7062" i="1"/>
  <c r="A7061" i="1"/>
  <c r="A7060" i="1"/>
  <c r="A7059" i="1"/>
  <c r="A7058" i="1"/>
  <c r="A7057" i="1"/>
  <c r="A7056" i="1"/>
  <c r="A7055" i="1"/>
  <c r="A7054" i="1"/>
  <c r="A7053" i="1"/>
  <c r="A7052" i="1"/>
  <c r="A7051" i="1"/>
  <c r="A7050" i="1"/>
  <c r="A7049" i="1"/>
  <c r="A7048" i="1"/>
  <c r="A7047" i="1"/>
  <c r="A7046" i="1"/>
  <c r="A7045" i="1"/>
  <c r="A7044" i="1"/>
  <c r="A7043" i="1"/>
  <c r="A7042" i="1"/>
  <c r="A7041" i="1"/>
  <c r="A7040" i="1"/>
  <c r="A7039" i="1"/>
  <c r="A7038" i="1"/>
  <c r="A7037" i="1"/>
  <c r="A7036" i="1"/>
  <c r="A7035" i="1"/>
  <c r="A7034" i="1"/>
  <c r="A7033" i="1"/>
  <c r="A7032" i="1"/>
  <c r="A7031" i="1"/>
  <c r="A7030" i="1"/>
  <c r="A7029" i="1"/>
  <c r="A7028" i="1"/>
  <c r="A7027" i="1"/>
  <c r="A7026" i="1"/>
  <c r="A7025" i="1"/>
  <c r="A7024" i="1"/>
  <c r="A7023" i="1"/>
  <c r="A7022" i="1"/>
  <c r="A7021" i="1"/>
  <c r="A7020" i="1"/>
  <c r="A7019" i="1"/>
  <c r="A7018" i="1"/>
  <c r="A7017" i="1"/>
  <c r="A7016" i="1"/>
  <c r="A7015" i="1"/>
  <c r="A7014" i="1"/>
  <c r="A7013" i="1"/>
  <c r="A7012" i="1"/>
  <c r="A7011" i="1"/>
  <c r="A7010" i="1"/>
  <c r="A7009" i="1"/>
  <c r="A7008" i="1"/>
  <c r="A7007" i="1"/>
  <c r="A7006" i="1"/>
  <c r="A7005" i="1"/>
  <c r="A7004" i="1"/>
  <c r="A7003" i="1"/>
  <c r="A7002" i="1"/>
  <c r="A7001" i="1"/>
  <c r="A7000" i="1"/>
  <c r="A6999" i="1"/>
  <c r="A6998" i="1"/>
  <c r="A6997" i="1"/>
  <c r="A6996" i="1"/>
  <c r="A6995" i="1"/>
  <c r="A6994" i="1"/>
  <c r="A6993" i="1"/>
  <c r="A6992" i="1"/>
  <c r="A6991" i="1"/>
  <c r="A6990" i="1"/>
  <c r="A6989" i="1"/>
  <c r="A6988" i="1"/>
  <c r="A6987" i="1"/>
  <c r="A6986" i="1"/>
  <c r="A6985" i="1"/>
  <c r="A6984" i="1"/>
  <c r="A6983" i="1"/>
  <c r="A6982" i="1"/>
  <c r="A6981" i="1"/>
  <c r="A6980" i="1"/>
  <c r="A6979" i="1"/>
  <c r="A6978" i="1"/>
  <c r="A6977" i="1"/>
  <c r="A6976" i="1"/>
  <c r="A6975" i="1"/>
  <c r="A6974" i="1"/>
  <c r="A6973" i="1"/>
  <c r="A6972" i="1"/>
  <c r="A6971" i="1"/>
  <c r="A6970" i="1"/>
  <c r="A6969" i="1"/>
  <c r="A6968" i="1"/>
  <c r="A6967" i="1"/>
  <c r="A6966" i="1"/>
  <c r="A6965" i="1"/>
  <c r="A6964" i="1"/>
  <c r="A6963" i="1"/>
  <c r="A6962" i="1"/>
  <c r="A6961" i="1"/>
  <c r="A6960" i="1"/>
  <c r="A6959" i="1"/>
  <c r="A6958" i="1"/>
  <c r="A6957" i="1"/>
  <c r="A6956" i="1"/>
  <c r="A6955" i="1"/>
  <c r="A6954" i="1"/>
  <c r="A6953" i="1"/>
  <c r="A6952" i="1"/>
  <c r="A6951" i="1"/>
  <c r="A6950" i="1"/>
  <c r="A6949" i="1"/>
  <c r="A6948" i="1"/>
  <c r="A6947" i="1"/>
  <c r="A6946" i="1"/>
  <c r="A6945" i="1"/>
  <c r="A6944" i="1"/>
  <c r="A6943" i="1"/>
  <c r="A6942" i="1"/>
  <c r="A6941" i="1"/>
  <c r="A6940" i="1"/>
  <c r="A6939" i="1"/>
  <c r="A6938" i="1"/>
  <c r="A6937" i="1"/>
  <c r="A6936" i="1"/>
  <c r="A6935" i="1"/>
  <c r="A6934" i="1"/>
  <c r="A6933" i="1"/>
  <c r="A6932" i="1"/>
  <c r="A6931" i="1"/>
  <c r="A6930" i="1"/>
  <c r="A6929" i="1"/>
  <c r="A6928" i="1"/>
  <c r="A6927" i="1"/>
  <c r="A6926" i="1"/>
  <c r="A6925" i="1"/>
  <c r="A6924" i="1"/>
  <c r="A6923" i="1"/>
  <c r="A6922" i="1"/>
  <c r="A6921" i="1"/>
  <c r="A6920" i="1"/>
  <c r="A6919" i="1"/>
  <c r="A6918" i="1"/>
  <c r="A6917" i="1"/>
  <c r="A6916" i="1"/>
  <c r="A6915" i="1"/>
  <c r="A6914" i="1"/>
  <c r="A6913" i="1"/>
  <c r="A6912" i="1"/>
  <c r="A6911" i="1"/>
  <c r="A6910" i="1"/>
  <c r="A6909" i="1"/>
  <c r="A6908" i="1"/>
  <c r="A6907" i="1"/>
  <c r="A6906" i="1"/>
  <c r="A6905" i="1"/>
  <c r="A6904" i="1"/>
  <c r="A6903" i="1"/>
  <c r="A6902" i="1"/>
  <c r="A6901" i="1"/>
  <c r="A6900" i="1"/>
  <c r="A6899" i="1"/>
  <c r="A6898" i="1"/>
  <c r="A6897" i="1"/>
  <c r="A6896" i="1"/>
  <c r="A6895" i="1"/>
  <c r="A6894" i="1"/>
  <c r="A6893" i="1"/>
  <c r="A6892" i="1"/>
  <c r="A6891" i="1"/>
  <c r="A6890" i="1"/>
  <c r="A6889" i="1"/>
  <c r="A6888" i="1"/>
  <c r="A6887" i="1"/>
  <c r="A6886" i="1"/>
  <c r="A6885" i="1"/>
  <c r="A6884" i="1"/>
  <c r="A6883" i="1"/>
  <c r="A6882" i="1"/>
  <c r="A6881" i="1"/>
  <c r="A6880" i="1"/>
  <c r="A6879" i="1"/>
  <c r="A6878" i="1"/>
  <c r="A6877" i="1"/>
  <c r="A6876" i="1"/>
  <c r="A6875" i="1"/>
  <c r="A6874" i="1"/>
  <c r="A6873" i="1"/>
  <c r="A6872" i="1"/>
  <c r="A6871" i="1"/>
  <c r="A6870" i="1"/>
  <c r="A6869" i="1"/>
  <c r="A6868" i="1"/>
  <c r="A6867" i="1"/>
  <c r="A6866" i="1"/>
  <c r="A6865" i="1"/>
  <c r="A6864" i="1"/>
  <c r="A6863" i="1"/>
  <c r="A6862" i="1"/>
  <c r="A6861" i="1"/>
  <c r="A6860" i="1"/>
  <c r="A6859" i="1"/>
  <c r="A6858" i="1"/>
  <c r="A6857" i="1"/>
  <c r="A6856" i="1"/>
  <c r="A6855" i="1"/>
  <c r="A6854" i="1"/>
  <c r="A6853" i="1"/>
  <c r="A6852" i="1"/>
  <c r="A6851" i="1"/>
  <c r="A6850" i="1"/>
  <c r="A6849" i="1"/>
  <c r="A6848" i="1"/>
  <c r="A6847" i="1"/>
  <c r="A6846" i="1"/>
  <c r="A6845" i="1"/>
  <c r="A6844" i="1"/>
  <c r="A6843" i="1"/>
  <c r="A6842" i="1"/>
  <c r="A6841" i="1"/>
  <c r="A6840" i="1"/>
  <c r="A6839" i="1"/>
  <c r="A6838" i="1"/>
  <c r="A6837" i="1"/>
  <c r="A6836" i="1"/>
  <c r="A6835" i="1"/>
  <c r="A6834" i="1"/>
  <c r="A6833" i="1"/>
  <c r="A6832" i="1"/>
  <c r="A6831" i="1"/>
  <c r="A6830" i="1"/>
  <c r="A6829" i="1"/>
  <c r="A6828" i="1"/>
  <c r="A6827" i="1"/>
  <c r="A6826" i="1"/>
  <c r="A6825" i="1"/>
  <c r="A6824" i="1"/>
  <c r="A6823" i="1"/>
  <c r="A6822" i="1"/>
  <c r="A6821" i="1"/>
  <c r="A6820" i="1"/>
  <c r="A6819" i="1"/>
  <c r="A6818" i="1"/>
  <c r="A6817" i="1"/>
  <c r="A6816" i="1"/>
  <c r="A6815" i="1"/>
  <c r="A6814" i="1"/>
  <c r="A6813" i="1"/>
  <c r="A6812" i="1"/>
  <c r="A6811" i="1"/>
  <c r="A6810" i="1"/>
  <c r="A6809" i="1"/>
  <c r="A6808" i="1"/>
  <c r="A6807" i="1"/>
  <c r="A6806" i="1"/>
  <c r="A6805" i="1"/>
  <c r="A6804" i="1"/>
  <c r="A6803" i="1"/>
  <c r="A6802" i="1"/>
  <c r="A6801" i="1"/>
  <c r="A6800" i="1"/>
  <c r="A6799" i="1"/>
  <c r="A6798" i="1"/>
  <c r="A6797" i="1"/>
  <c r="A6796" i="1"/>
  <c r="A6795" i="1"/>
  <c r="A6794" i="1"/>
  <c r="A6793" i="1"/>
  <c r="A6792" i="1"/>
  <c r="A6791" i="1"/>
  <c r="A6790" i="1"/>
  <c r="A6789" i="1"/>
  <c r="A6788" i="1"/>
  <c r="A6787" i="1"/>
  <c r="A6786" i="1"/>
  <c r="A6785" i="1"/>
  <c r="A6784" i="1"/>
  <c r="A6783" i="1"/>
  <c r="A6782" i="1"/>
  <c r="A6781" i="1"/>
  <c r="A6780" i="1"/>
  <c r="A6779" i="1"/>
  <c r="A6778" i="1"/>
  <c r="A6777" i="1"/>
  <c r="A6776" i="1"/>
  <c r="A6775" i="1"/>
  <c r="A6774" i="1"/>
  <c r="A6773" i="1"/>
  <c r="A6772" i="1"/>
  <c r="A6771" i="1"/>
  <c r="A6770" i="1"/>
  <c r="A6769" i="1"/>
  <c r="A6768" i="1"/>
  <c r="A6767" i="1"/>
  <c r="A6766" i="1"/>
  <c r="A6765" i="1"/>
  <c r="A6764" i="1"/>
  <c r="A6763" i="1"/>
  <c r="A6762" i="1"/>
  <c r="A6761" i="1"/>
  <c r="A6760" i="1"/>
  <c r="A6759" i="1"/>
  <c r="A6758" i="1"/>
  <c r="A6757" i="1"/>
  <c r="A6756" i="1"/>
  <c r="A6755" i="1"/>
  <c r="A6754" i="1"/>
  <c r="A6753" i="1"/>
  <c r="A6752" i="1"/>
  <c r="A6751" i="1"/>
  <c r="A6750" i="1"/>
  <c r="A6749" i="1"/>
  <c r="A6748" i="1"/>
  <c r="A6747" i="1"/>
  <c r="A6746" i="1"/>
  <c r="A6745" i="1"/>
  <c r="A6744" i="1"/>
  <c r="A6743" i="1"/>
  <c r="A6742" i="1"/>
  <c r="A6741" i="1"/>
  <c r="A6740" i="1"/>
  <c r="A6739" i="1"/>
  <c r="A6738" i="1"/>
  <c r="A6737" i="1"/>
  <c r="A6736" i="1"/>
  <c r="A6735" i="1"/>
  <c r="A6734" i="1"/>
  <c r="A6733" i="1"/>
  <c r="A6732" i="1"/>
  <c r="A6731" i="1"/>
  <c r="A6730" i="1"/>
  <c r="A6729" i="1"/>
  <c r="A6728" i="1"/>
  <c r="A6727" i="1"/>
  <c r="A6726" i="1"/>
  <c r="A6725" i="1"/>
  <c r="A6724" i="1"/>
  <c r="A6723" i="1"/>
  <c r="A6722" i="1"/>
  <c r="A6721" i="1"/>
  <c r="A6720" i="1"/>
  <c r="A6719" i="1"/>
  <c r="A6718" i="1"/>
  <c r="A6717" i="1"/>
  <c r="A6716" i="1"/>
  <c r="A6715" i="1"/>
  <c r="A6714" i="1"/>
  <c r="A6713" i="1"/>
  <c r="A6712" i="1"/>
  <c r="A6711" i="1"/>
  <c r="A6710" i="1"/>
  <c r="A6709" i="1"/>
  <c r="A6708" i="1"/>
  <c r="A6707" i="1"/>
  <c r="A6706" i="1"/>
  <c r="A6705" i="1"/>
  <c r="A6704" i="1"/>
  <c r="A6703" i="1"/>
  <c r="A6702" i="1"/>
  <c r="A6701" i="1"/>
  <c r="A6700" i="1"/>
  <c r="A6699" i="1"/>
  <c r="A6698" i="1"/>
  <c r="A6697" i="1"/>
  <c r="A6696" i="1"/>
  <c r="A6695" i="1"/>
  <c r="A6694" i="1"/>
  <c r="A6693" i="1"/>
  <c r="A6692" i="1"/>
  <c r="A6691" i="1"/>
  <c r="A6690" i="1"/>
  <c r="A6689" i="1"/>
  <c r="A6688" i="1"/>
  <c r="A6687" i="1"/>
  <c r="A6686" i="1"/>
  <c r="A6685" i="1"/>
  <c r="A6684" i="1"/>
  <c r="A6683" i="1"/>
  <c r="A6682" i="1"/>
  <c r="A6681" i="1"/>
  <c r="A6680" i="1"/>
  <c r="A6679" i="1"/>
  <c r="A6678" i="1"/>
  <c r="A6677" i="1"/>
  <c r="A6676" i="1"/>
  <c r="A6675" i="1"/>
  <c r="A6674" i="1"/>
  <c r="A6673" i="1"/>
  <c r="A6672" i="1"/>
  <c r="A6671" i="1"/>
  <c r="A6670" i="1"/>
  <c r="A6669" i="1"/>
  <c r="A6668" i="1"/>
  <c r="A6667" i="1"/>
  <c r="A6666" i="1"/>
  <c r="A6665" i="1"/>
  <c r="A6664" i="1"/>
  <c r="A6663" i="1"/>
  <c r="A6662" i="1"/>
  <c r="A6661" i="1"/>
  <c r="A6660" i="1"/>
  <c r="A6659" i="1"/>
  <c r="A6658" i="1"/>
  <c r="A6657" i="1"/>
  <c r="A6656" i="1"/>
  <c r="A6655" i="1"/>
  <c r="A6654" i="1"/>
  <c r="A6653" i="1"/>
  <c r="A6652" i="1"/>
  <c r="A6651" i="1"/>
  <c r="A6650" i="1"/>
  <c r="A6649" i="1"/>
  <c r="A6648" i="1"/>
  <c r="A6647" i="1"/>
  <c r="A6646" i="1"/>
  <c r="A6645" i="1"/>
  <c r="A6644" i="1"/>
  <c r="A6643" i="1"/>
  <c r="A6642" i="1"/>
  <c r="A6641" i="1"/>
  <c r="A6640" i="1"/>
  <c r="A6639" i="1"/>
  <c r="A6638" i="1"/>
  <c r="A6637" i="1"/>
  <c r="A6636" i="1"/>
  <c r="A6635" i="1"/>
  <c r="A6634" i="1"/>
  <c r="A6633" i="1"/>
  <c r="A6632" i="1"/>
  <c r="A6631" i="1"/>
  <c r="A6630" i="1"/>
  <c r="A6629" i="1"/>
  <c r="A6628" i="1"/>
  <c r="A6627" i="1"/>
  <c r="A6626" i="1"/>
  <c r="A6625" i="1"/>
  <c r="A6624" i="1"/>
  <c r="A6623" i="1"/>
  <c r="A6622" i="1"/>
  <c r="A6621" i="1"/>
  <c r="A6620" i="1"/>
  <c r="A6619" i="1"/>
  <c r="A6618" i="1"/>
  <c r="A6617" i="1"/>
  <c r="A6616" i="1"/>
  <c r="A6615" i="1"/>
  <c r="A6614" i="1"/>
  <c r="A6613" i="1"/>
  <c r="A6612" i="1"/>
  <c r="A6611" i="1"/>
  <c r="A6610" i="1"/>
  <c r="A6609" i="1"/>
  <c r="A6608" i="1"/>
  <c r="A6607" i="1"/>
  <c r="A6606" i="1"/>
  <c r="A6605" i="1"/>
  <c r="A6604" i="1"/>
  <c r="A6603" i="1"/>
  <c r="A6602" i="1"/>
  <c r="A6601" i="1"/>
  <c r="A6600" i="1"/>
  <c r="A6599" i="1"/>
  <c r="A6598" i="1"/>
  <c r="A6597" i="1"/>
  <c r="A6596" i="1"/>
  <c r="A6595" i="1"/>
  <c r="A6594" i="1"/>
  <c r="A6593" i="1"/>
  <c r="A6592" i="1"/>
  <c r="A6591" i="1"/>
  <c r="A6590" i="1"/>
  <c r="A6589" i="1"/>
  <c r="A6588" i="1"/>
  <c r="A6587" i="1"/>
  <c r="A6586" i="1"/>
  <c r="A6585" i="1"/>
  <c r="A6584" i="1"/>
  <c r="A6583" i="1"/>
  <c r="A6582" i="1"/>
  <c r="A6581" i="1"/>
  <c r="A6580" i="1"/>
  <c r="A6579" i="1"/>
  <c r="A6578" i="1"/>
  <c r="A6577" i="1"/>
  <c r="A6576" i="1"/>
  <c r="A6575" i="1"/>
  <c r="A6574" i="1"/>
  <c r="A6573" i="1"/>
  <c r="A6572" i="1"/>
  <c r="A6571" i="1"/>
  <c r="A6570" i="1"/>
  <c r="A6569" i="1"/>
  <c r="A6568" i="1"/>
  <c r="A6567" i="1"/>
  <c r="A6566" i="1"/>
  <c r="A6565" i="1"/>
  <c r="A6564" i="1"/>
  <c r="A6563" i="1"/>
  <c r="A6562" i="1"/>
  <c r="A6561" i="1"/>
  <c r="A6560" i="1"/>
  <c r="A6559" i="1"/>
  <c r="A6558" i="1"/>
  <c r="A6557" i="1"/>
  <c r="A6556" i="1"/>
  <c r="A6555" i="1"/>
  <c r="A6554" i="1"/>
  <c r="A6553" i="1"/>
  <c r="A6552" i="1"/>
  <c r="A6551" i="1"/>
  <c r="A6550" i="1"/>
  <c r="A6549" i="1"/>
  <c r="A6548" i="1"/>
  <c r="A6547" i="1"/>
  <c r="A6546" i="1"/>
  <c r="A6545" i="1"/>
  <c r="A6544" i="1"/>
  <c r="A6543" i="1"/>
  <c r="A6542" i="1"/>
  <c r="A6541" i="1"/>
  <c r="A6540" i="1"/>
  <c r="A6539" i="1"/>
  <c r="A6538" i="1"/>
  <c r="A6537" i="1"/>
  <c r="A6536" i="1"/>
  <c r="A6535" i="1"/>
  <c r="A6534" i="1"/>
  <c r="A6533" i="1"/>
  <c r="A6532" i="1"/>
  <c r="A6531" i="1"/>
  <c r="A6530" i="1"/>
  <c r="A6529" i="1"/>
  <c r="A6528" i="1"/>
  <c r="A6527" i="1"/>
  <c r="A6526" i="1"/>
  <c r="A6525" i="1"/>
  <c r="A6524" i="1"/>
  <c r="A6523" i="1"/>
  <c r="A6522" i="1"/>
  <c r="A6521" i="1"/>
  <c r="A6520" i="1"/>
  <c r="A6519" i="1"/>
  <c r="A6518" i="1"/>
  <c r="A6517" i="1"/>
  <c r="A6516" i="1"/>
  <c r="A6515" i="1"/>
  <c r="A6514" i="1"/>
  <c r="A6513" i="1"/>
  <c r="A6512" i="1"/>
  <c r="A6511" i="1"/>
  <c r="A6510" i="1"/>
  <c r="A6509" i="1"/>
  <c r="A6508" i="1"/>
  <c r="A6507" i="1"/>
  <c r="A6506" i="1"/>
  <c r="A6505" i="1"/>
  <c r="A6504" i="1"/>
  <c r="A6503" i="1"/>
  <c r="A6502" i="1"/>
  <c r="A6501" i="1"/>
  <c r="A6500" i="1"/>
  <c r="A6499" i="1"/>
  <c r="A6498" i="1"/>
  <c r="A6497" i="1"/>
  <c r="A6496" i="1"/>
  <c r="A6495" i="1"/>
  <c r="A6494" i="1"/>
  <c r="A6493" i="1"/>
  <c r="A6492" i="1"/>
  <c r="A6491" i="1"/>
  <c r="A6490" i="1"/>
  <c r="A6489" i="1"/>
  <c r="A6488" i="1"/>
  <c r="A6487" i="1"/>
  <c r="A6486" i="1"/>
  <c r="A6485" i="1"/>
  <c r="A6484" i="1"/>
  <c r="A6483" i="1"/>
  <c r="A6482" i="1"/>
  <c r="A6481" i="1"/>
  <c r="A6480" i="1"/>
  <c r="A6479" i="1"/>
  <c r="A6478" i="1"/>
  <c r="A6477" i="1"/>
  <c r="A6476" i="1"/>
  <c r="A6475" i="1"/>
  <c r="A6474" i="1"/>
  <c r="A6473" i="1"/>
  <c r="A6472" i="1"/>
  <c r="A6471" i="1"/>
  <c r="A6470" i="1"/>
  <c r="A6469" i="1"/>
  <c r="A6468" i="1"/>
  <c r="A6467" i="1"/>
  <c r="A6466" i="1"/>
  <c r="A6465" i="1"/>
  <c r="A6464" i="1"/>
  <c r="A6463" i="1"/>
  <c r="A6462" i="1"/>
  <c r="A6461" i="1"/>
  <c r="A6460" i="1"/>
  <c r="A6459" i="1"/>
  <c r="A6458" i="1"/>
  <c r="A6457" i="1"/>
  <c r="A6456" i="1"/>
  <c r="A6455" i="1"/>
  <c r="A6454" i="1"/>
  <c r="A6453" i="1"/>
  <c r="A6452" i="1"/>
  <c r="A6451" i="1"/>
  <c r="A6450" i="1"/>
  <c r="A6449" i="1"/>
  <c r="A6448" i="1"/>
  <c r="A6447" i="1"/>
  <c r="A6446" i="1"/>
  <c r="A6445" i="1"/>
  <c r="A6444" i="1"/>
  <c r="A6443" i="1"/>
  <c r="A6442" i="1"/>
  <c r="A6441" i="1"/>
  <c r="A6440" i="1"/>
  <c r="A6439" i="1"/>
  <c r="A6438" i="1"/>
  <c r="A6437" i="1"/>
  <c r="A6436" i="1"/>
  <c r="A6435" i="1"/>
  <c r="A6434" i="1"/>
  <c r="A6433" i="1"/>
  <c r="A6432" i="1"/>
  <c r="A6431" i="1"/>
  <c r="A6430" i="1"/>
  <c r="A6429" i="1"/>
  <c r="A6428" i="1"/>
  <c r="A6427" i="1"/>
  <c r="A6426" i="1"/>
  <c r="A6425" i="1"/>
  <c r="A6424" i="1"/>
  <c r="A6423" i="1"/>
  <c r="A6422" i="1"/>
  <c r="A6421" i="1"/>
  <c r="A6420" i="1"/>
  <c r="A6419" i="1"/>
  <c r="A6418" i="1"/>
  <c r="A6417" i="1"/>
  <c r="A6416" i="1"/>
  <c r="A6415" i="1"/>
  <c r="A6414" i="1"/>
  <c r="A6413" i="1"/>
  <c r="A6412" i="1"/>
  <c r="A6411" i="1"/>
  <c r="A6410" i="1"/>
  <c r="A6409" i="1"/>
  <c r="A6408" i="1"/>
  <c r="A6407" i="1"/>
  <c r="A6406" i="1"/>
  <c r="A6405" i="1"/>
  <c r="A6404" i="1"/>
  <c r="A6403" i="1"/>
  <c r="A6402" i="1"/>
  <c r="A6401" i="1"/>
  <c r="A6400" i="1"/>
  <c r="A6399" i="1"/>
  <c r="A6398" i="1"/>
  <c r="A6397" i="1"/>
  <c r="A6396" i="1"/>
  <c r="A6395" i="1"/>
  <c r="A6394" i="1"/>
  <c r="A6393" i="1"/>
  <c r="A6392" i="1"/>
  <c r="A6391" i="1"/>
  <c r="A6390" i="1"/>
  <c r="A6389" i="1"/>
  <c r="A6388" i="1"/>
  <c r="A6387" i="1"/>
  <c r="A6386" i="1"/>
  <c r="A6385" i="1"/>
  <c r="A6384" i="1"/>
  <c r="A6383" i="1"/>
  <c r="A6382" i="1"/>
  <c r="A6381" i="1"/>
  <c r="A6380" i="1"/>
  <c r="A6379" i="1"/>
  <c r="A6378" i="1"/>
  <c r="A6377" i="1"/>
  <c r="A6376" i="1"/>
  <c r="A6375" i="1"/>
  <c r="A6374" i="1"/>
  <c r="A6373" i="1"/>
  <c r="A6372" i="1"/>
  <c r="A6371" i="1"/>
  <c r="A6370" i="1"/>
  <c r="A6369" i="1"/>
  <c r="A6368" i="1"/>
  <c r="A6367" i="1"/>
  <c r="A6366" i="1"/>
  <c r="A6365" i="1"/>
  <c r="A6364" i="1"/>
  <c r="A6363" i="1"/>
  <c r="A6362" i="1"/>
  <c r="A6361" i="1"/>
  <c r="A6360" i="1"/>
  <c r="A6359" i="1"/>
  <c r="A6358" i="1"/>
  <c r="A6357" i="1"/>
  <c r="A6356" i="1"/>
  <c r="A6355" i="1"/>
  <c r="A6354" i="1"/>
  <c r="A6353" i="1"/>
  <c r="A6352" i="1"/>
  <c r="A6351" i="1"/>
  <c r="A6350" i="1"/>
  <c r="A6349" i="1"/>
  <c r="A6348" i="1"/>
  <c r="A6347" i="1"/>
  <c r="A6346" i="1"/>
  <c r="A6345" i="1"/>
  <c r="A6344" i="1"/>
  <c r="A6343" i="1"/>
  <c r="A6342" i="1"/>
  <c r="A6341" i="1"/>
  <c r="A6340" i="1"/>
  <c r="A6339" i="1"/>
  <c r="A6338" i="1"/>
  <c r="A6337" i="1"/>
  <c r="A6336" i="1"/>
  <c r="A6335" i="1"/>
  <c r="A6334" i="1"/>
  <c r="A6333" i="1"/>
  <c r="A6332" i="1"/>
  <c r="A6331" i="1"/>
  <c r="A6330" i="1"/>
  <c r="A6329" i="1"/>
  <c r="A6328" i="1"/>
  <c r="A6327" i="1"/>
  <c r="A6326" i="1"/>
  <c r="A6325" i="1"/>
  <c r="A6324" i="1"/>
  <c r="A6323" i="1"/>
  <c r="A6322" i="1"/>
  <c r="A6321" i="1"/>
  <c r="A6320" i="1"/>
  <c r="A6319" i="1"/>
  <c r="A6318" i="1"/>
  <c r="A6317" i="1"/>
  <c r="A6316" i="1"/>
  <c r="A6315" i="1"/>
  <c r="A6314" i="1"/>
  <c r="A6313" i="1"/>
  <c r="A6312" i="1"/>
  <c r="A6311" i="1"/>
  <c r="A6310" i="1"/>
  <c r="A6309" i="1"/>
  <c r="A6308" i="1"/>
  <c r="A6307" i="1"/>
  <c r="A6306" i="1"/>
  <c r="A6305" i="1"/>
  <c r="A6304" i="1"/>
  <c r="A6303" i="1"/>
  <c r="A6302" i="1"/>
  <c r="A6301" i="1"/>
  <c r="A6300" i="1"/>
  <c r="A6299" i="1"/>
  <c r="A6298" i="1"/>
  <c r="A6297" i="1"/>
  <c r="A6296" i="1"/>
  <c r="A6295" i="1"/>
  <c r="A6294" i="1"/>
  <c r="A6293" i="1"/>
  <c r="A6292" i="1"/>
  <c r="A6291" i="1"/>
  <c r="A6290" i="1"/>
  <c r="A6289" i="1"/>
  <c r="A6288" i="1"/>
  <c r="A6287" i="1"/>
  <c r="A6286" i="1"/>
  <c r="A6285" i="1"/>
  <c r="A6284" i="1"/>
  <c r="A6283" i="1"/>
  <c r="A6282" i="1"/>
  <c r="A6281" i="1"/>
  <c r="A6280" i="1"/>
  <c r="A6279" i="1"/>
  <c r="A6278" i="1"/>
  <c r="A6277" i="1"/>
  <c r="A6276" i="1"/>
  <c r="A6275" i="1"/>
  <c r="A6274" i="1"/>
  <c r="A6273" i="1"/>
  <c r="A6272" i="1"/>
  <c r="A6271" i="1"/>
  <c r="A6270" i="1"/>
  <c r="A6269" i="1"/>
  <c r="A6268" i="1"/>
  <c r="A6267" i="1"/>
  <c r="A6266" i="1"/>
  <c r="A6265" i="1"/>
  <c r="A6264" i="1"/>
  <c r="A6263" i="1"/>
  <c r="A6262" i="1"/>
  <c r="A6261" i="1"/>
  <c r="A6260" i="1"/>
  <c r="A6259" i="1"/>
  <c r="A6258" i="1"/>
  <c r="A6257" i="1"/>
  <c r="A6256" i="1"/>
  <c r="A6255" i="1"/>
  <c r="A6254" i="1"/>
  <c r="A6253" i="1"/>
  <c r="A6252" i="1"/>
  <c r="A6251" i="1"/>
  <c r="A6250" i="1"/>
  <c r="A6249" i="1"/>
  <c r="A6248" i="1"/>
  <c r="A6247" i="1"/>
  <c r="A6246" i="1"/>
  <c r="A6245" i="1"/>
  <c r="A6244" i="1"/>
  <c r="A6243" i="1"/>
  <c r="A6242" i="1"/>
  <c r="A6241" i="1"/>
  <c r="A6240" i="1"/>
  <c r="A6239" i="1"/>
  <c r="A6238" i="1"/>
  <c r="A6237" i="1"/>
  <c r="A6236" i="1"/>
  <c r="A6235" i="1"/>
  <c r="A6234" i="1"/>
  <c r="A6233" i="1"/>
  <c r="A6232" i="1"/>
  <c r="A6231" i="1"/>
  <c r="A6230" i="1"/>
  <c r="A6229" i="1"/>
  <c r="A6228" i="1"/>
  <c r="A6227" i="1"/>
  <c r="A6226" i="1"/>
  <c r="A6225" i="1"/>
  <c r="A6224" i="1"/>
  <c r="A6223" i="1"/>
  <c r="A6222" i="1"/>
  <c r="A6221" i="1"/>
  <c r="A6220" i="1"/>
  <c r="A6219" i="1"/>
  <c r="A6218" i="1"/>
  <c r="A6217" i="1"/>
  <c r="A6216" i="1"/>
  <c r="A6215" i="1"/>
  <c r="A6214" i="1"/>
  <c r="A6213" i="1"/>
  <c r="A6212" i="1"/>
  <c r="A6211" i="1"/>
  <c r="A6210" i="1"/>
  <c r="A6209" i="1"/>
  <c r="A6208" i="1"/>
  <c r="A6207" i="1"/>
  <c r="A6206" i="1"/>
  <c r="A6205" i="1"/>
  <c r="A6204" i="1"/>
  <c r="A6203" i="1"/>
  <c r="A6202" i="1"/>
  <c r="A6201" i="1"/>
  <c r="A6200" i="1"/>
  <c r="A6199" i="1"/>
  <c r="A6198" i="1"/>
  <c r="A6197" i="1"/>
  <c r="A6196" i="1"/>
  <c r="A6195" i="1"/>
  <c r="A6194" i="1"/>
  <c r="A6193" i="1"/>
  <c r="A6192" i="1"/>
  <c r="A6191" i="1"/>
  <c r="A6190" i="1"/>
  <c r="A6189" i="1"/>
  <c r="A6188" i="1"/>
  <c r="A6187" i="1"/>
  <c r="A6186" i="1"/>
  <c r="A6185" i="1"/>
  <c r="A6184" i="1"/>
  <c r="A6183" i="1"/>
  <c r="A6182" i="1"/>
  <c r="A6181" i="1"/>
  <c r="A6180" i="1"/>
  <c r="A6179" i="1"/>
  <c r="A6178" i="1"/>
  <c r="A6177" i="1"/>
  <c r="A6176" i="1"/>
  <c r="A6175" i="1"/>
  <c r="A6174" i="1"/>
  <c r="A6173" i="1"/>
  <c r="A6172" i="1"/>
  <c r="A6171" i="1"/>
  <c r="A6170" i="1"/>
  <c r="A6169" i="1"/>
  <c r="A6168" i="1"/>
  <c r="A6167" i="1"/>
  <c r="A6166" i="1"/>
  <c r="A6165" i="1"/>
  <c r="A6164" i="1"/>
  <c r="A6163" i="1"/>
  <c r="A6162" i="1"/>
  <c r="A6161" i="1"/>
  <c r="A6160" i="1"/>
  <c r="A6159" i="1"/>
  <c r="A6158" i="1"/>
  <c r="A6157" i="1"/>
  <c r="A6156" i="1"/>
  <c r="A6155" i="1"/>
  <c r="A6154" i="1"/>
  <c r="A6153" i="1"/>
  <c r="A6152" i="1"/>
  <c r="A6151" i="1"/>
  <c r="A6150" i="1"/>
  <c r="A6149" i="1"/>
  <c r="A6148" i="1"/>
  <c r="A6147" i="1"/>
  <c r="A6146" i="1"/>
  <c r="A6145" i="1"/>
  <c r="A6144" i="1"/>
  <c r="A6143" i="1"/>
  <c r="A6142" i="1"/>
  <c r="A6141" i="1"/>
  <c r="A6140" i="1"/>
  <c r="A6139" i="1"/>
  <c r="A6138" i="1"/>
  <c r="A6137" i="1"/>
  <c r="A6136" i="1"/>
  <c r="A6135" i="1"/>
  <c r="A6134" i="1"/>
  <c r="A6133" i="1"/>
  <c r="A6132" i="1"/>
  <c r="A6131" i="1"/>
  <c r="A6130" i="1"/>
  <c r="A6129" i="1"/>
  <c r="A6128" i="1"/>
  <c r="A6127" i="1"/>
  <c r="A6126" i="1"/>
  <c r="A6125" i="1"/>
  <c r="A6124" i="1"/>
  <c r="A6123" i="1"/>
  <c r="A6122" i="1"/>
  <c r="A6121" i="1"/>
  <c r="A6120" i="1"/>
  <c r="A6119" i="1"/>
  <c r="A6118" i="1"/>
  <c r="A6117" i="1"/>
  <c r="A6116" i="1"/>
  <c r="A6115" i="1"/>
  <c r="A6114" i="1"/>
  <c r="A6113" i="1"/>
  <c r="A6112" i="1"/>
  <c r="A6111" i="1"/>
  <c r="A6110" i="1"/>
  <c r="A6109" i="1"/>
  <c r="A6108" i="1"/>
  <c r="A6107" i="1"/>
  <c r="A6106" i="1"/>
  <c r="A6105" i="1"/>
  <c r="A6104" i="1"/>
  <c r="A6103" i="1"/>
  <c r="A6102" i="1"/>
  <c r="A6101" i="1"/>
  <c r="A6100" i="1"/>
  <c r="A6099" i="1"/>
  <c r="A6098" i="1"/>
  <c r="A6097" i="1"/>
  <c r="A6096" i="1"/>
  <c r="A6095" i="1"/>
  <c r="A6094" i="1"/>
  <c r="A6093" i="1"/>
  <c r="A6092" i="1"/>
  <c r="A6091" i="1"/>
  <c r="A6090" i="1"/>
  <c r="A6089" i="1"/>
  <c r="A6088" i="1"/>
  <c r="A6087" i="1"/>
  <c r="A6086" i="1"/>
  <c r="A6085" i="1"/>
  <c r="A6084" i="1"/>
  <c r="A6083" i="1"/>
  <c r="A6082" i="1"/>
  <c r="A6081" i="1"/>
  <c r="A6080" i="1"/>
  <c r="A6079" i="1"/>
  <c r="A6078" i="1"/>
  <c r="A6077" i="1"/>
  <c r="A6076" i="1"/>
  <c r="A6075" i="1"/>
  <c r="A6074" i="1"/>
  <c r="A6073" i="1"/>
  <c r="A6072" i="1"/>
  <c r="A6071" i="1"/>
  <c r="A6070" i="1"/>
  <c r="A6069" i="1"/>
  <c r="A6068" i="1"/>
  <c r="A6067" i="1"/>
  <c r="A6066" i="1"/>
  <c r="A6065" i="1"/>
  <c r="A6064" i="1"/>
  <c r="A6063" i="1"/>
  <c r="A6062" i="1"/>
  <c r="A6061" i="1"/>
  <c r="A6060" i="1"/>
  <c r="A6059" i="1"/>
  <c r="A6058" i="1"/>
  <c r="A6057" i="1"/>
  <c r="A6056" i="1"/>
  <c r="A6055" i="1"/>
  <c r="A6054" i="1"/>
  <c r="A6053" i="1"/>
  <c r="A6052" i="1"/>
  <c r="A6051" i="1"/>
  <c r="A6050" i="1"/>
  <c r="A6049" i="1"/>
  <c r="A6048" i="1"/>
  <c r="A6047" i="1"/>
  <c r="A6046" i="1"/>
  <c r="A6045" i="1"/>
  <c r="A6044" i="1"/>
  <c r="A6043" i="1"/>
  <c r="A6042" i="1"/>
  <c r="A6041" i="1"/>
  <c r="A6040" i="1"/>
  <c r="A6039" i="1"/>
  <c r="A6038" i="1"/>
  <c r="A6037" i="1"/>
  <c r="A6036" i="1"/>
  <c r="A6035" i="1"/>
  <c r="A6034" i="1"/>
  <c r="A6033" i="1"/>
  <c r="A6032" i="1"/>
  <c r="A6031" i="1"/>
  <c r="A6030" i="1"/>
  <c r="A6029" i="1"/>
  <c r="A6028" i="1"/>
  <c r="A6027" i="1"/>
  <c r="A6026" i="1"/>
  <c r="A6025" i="1"/>
  <c r="A6024" i="1"/>
  <c r="A6023" i="1"/>
  <c r="A6022" i="1"/>
  <c r="A6021" i="1"/>
  <c r="A6020" i="1"/>
  <c r="A6019" i="1"/>
  <c r="A6018" i="1"/>
  <c r="A6017" i="1"/>
  <c r="A6016" i="1"/>
  <c r="A6015" i="1"/>
  <c r="A6014" i="1"/>
  <c r="A6013" i="1"/>
  <c r="A6012" i="1"/>
  <c r="A6011" i="1"/>
  <c r="A6010" i="1"/>
  <c r="A6009" i="1"/>
  <c r="A6008" i="1"/>
  <c r="A6007" i="1"/>
  <c r="A6006" i="1"/>
  <c r="A6005" i="1"/>
  <c r="A6004" i="1"/>
  <c r="A6003" i="1"/>
  <c r="A6002" i="1"/>
  <c r="A6001" i="1"/>
  <c r="A6000" i="1"/>
  <c r="A5999" i="1"/>
  <c r="A5998" i="1"/>
  <c r="A5997" i="1"/>
  <c r="A5996" i="1"/>
  <c r="A5995" i="1"/>
  <c r="A5994" i="1"/>
  <c r="A5993" i="1"/>
  <c r="A5992" i="1"/>
  <c r="A5991" i="1"/>
  <c r="A5990" i="1"/>
  <c r="A5989" i="1"/>
  <c r="A5988" i="1"/>
  <c r="A5987" i="1"/>
  <c r="A5986" i="1"/>
  <c r="A5985" i="1"/>
  <c r="A5984" i="1"/>
  <c r="A5983" i="1"/>
  <c r="A5982" i="1"/>
  <c r="A5981" i="1"/>
  <c r="A5980" i="1"/>
  <c r="A5979" i="1"/>
  <c r="A5978" i="1"/>
  <c r="A5977" i="1"/>
  <c r="A5976" i="1"/>
  <c r="A5975" i="1"/>
  <c r="A5974" i="1"/>
  <c r="A5973" i="1"/>
  <c r="A5972" i="1"/>
  <c r="A5971" i="1"/>
  <c r="A5970" i="1"/>
  <c r="A5969" i="1"/>
  <c r="A5968" i="1"/>
  <c r="A5967" i="1"/>
  <c r="A5966" i="1"/>
  <c r="A5965" i="1"/>
  <c r="A5964" i="1"/>
  <c r="A5963" i="1"/>
  <c r="A5962" i="1"/>
  <c r="A5961" i="1"/>
  <c r="A5960" i="1"/>
  <c r="A5959" i="1"/>
  <c r="A5958" i="1"/>
  <c r="A5957" i="1"/>
  <c r="A5956" i="1"/>
  <c r="A5955" i="1"/>
  <c r="A5954" i="1"/>
  <c r="A5953" i="1"/>
  <c r="A5952" i="1"/>
  <c r="A5951" i="1"/>
  <c r="A5950" i="1"/>
  <c r="A5949" i="1"/>
  <c r="A5948" i="1"/>
  <c r="A5947" i="1"/>
  <c r="A5946" i="1"/>
  <c r="A5945" i="1"/>
  <c r="A5944" i="1"/>
  <c r="A5943" i="1"/>
  <c r="A5942" i="1"/>
  <c r="A5941" i="1"/>
  <c r="A5940" i="1"/>
  <c r="A5939" i="1"/>
  <c r="A5938" i="1"/>
  <c r="A5937" i="1"/>
  <c r="A5936" i="1"/>
  <c r="A5935" i="1"/>
  <c r="A5934" i="1"/>
  <c r="A5933" i="1"/>
  <c r="A5932" i="1"/>
  <c r="A5931" i="1"/>
  <c r="A5930" i="1"/>
  <c r="A5929" i="1"/>
  <c r="A5928" i="1"/>
  <c r="A5927" i="1"/>
  <c r="A5926" i="1"/>
  <c r="A5925" i="1"/>
  <c r="A5924" i="1"/>
  <c r="A5923" i="1"/>
  <c r="A5922" i="1"/>
  <c r="A5921" i="1"/>
  <c r="A5920" i="1"/>
  <c r="A5919" i="1"/>
  <c r="A5918" i="1"/>
  <c r="A5917" i="1"/>
  <c r="A5916" i="1"/>
  <c r="A5915" i="1"/>
  <c r="A5914" i="1"/>
  <c r="A5913" i="1"/>
  <c r="A5912" i="1"/>
  <c r="A5911" i="1"/>
  <c r="A5910" i="1"/>
  <c r="A5909" i="1"/>
  <c r="A5908" i="1"/>
  <c r="A5907" i="1"/>
  <c r="A5906" i="1"/>
  <c r="A5905" i="1"/>
  <c r="A5904" i="1"/>
  <c r="A5903" i="1"/>
  <c r="A5902" i="1"/>
  <c r="A5901" i="1"/>
  <c r="A5900" i="1"/>
  <c r="A5899" i="1"/>
  <c r="A5898" i="1"/>
  <c r="A5897" i="1"/>
  <c r="A5896" i="1"/>
  <c r="A5895" i="1"/>
  <c r="A5894" i="1"/>
  <c r="A5893" i="1"/>
  <c r="A5892" i="1"/>
  <c r="A5891" i="1"/>
  <c r="A5890" i="1"/>
  <c r="A5889" i="1"/>
  <c r="A5888" i="1"/>
  <c r="A5887" i="1"/>
  <c r="A5886" i="1"/>
  <c r="A5885" i="1"/>
  <c r="A5884" i="1"/>
  <c r="A5883" i="1"/>
  <c r="A5882" i="1"/>
  <c r="A5881" i="1"/>
  <c r="A5880" i="1"/>
  <c r="A5879" i="1"/>
  <c r="A5878" i="1"/>
  <c r="A5877" i="1"/>
  <c r="A5876" i="1"/>
  <c r="A5875" i="1"/>
  <c r="A5874" i="1"/>
  <c r="A5873" i="1"/>
  <c r="A5872" i="1"/>
  <c r="A5871" i="1"/>
  <c r="A5870" i="1"/>
  <c r="A5869" i="1"/>
  <c r="A5868" i="1"/>
  <c r="A5867" i="1"/>
  <c r="A5866" i="1"/>
  <c r="A5865" i="1"/>
  <c r="A5864" i="1"/>
  <c r="A5863" i="1"/>
  <c r="A5862" i="1"/>
  <c r="A5861" i="1"/>
  <c r="A5860" i="1"/>
  <c r="A5859" i="1"/>
  <c r="A5858" i="1"/>
  <c r="A5857" i="1"/>
  <c r="A5856" i="1"/>
  <c r="A5855" i="1"/>
  <c r="A5854" i="1"/>
  <c r="A5853" i="1"/>
  <c r="A5852" i="1"/>
  <c r="A5851" i="1"/>
  <c r="A5850" i="1"/>
  <c r="A5849" i="1"/>
  <c r="A5848" i="1"/>
  <c r="A5847" i="1"/>
  <c r="A5846" i="1"/>
  <c r="A5845" i="1"/>
  <c r="A5844" i="1"/>
  <c r="A5843" i="1"/>
  <c r="A5842" i="1"/>
  <c r="A5841" i="1"/>
  <c r="A5840" i="1"/>
  <c r="A5839" i="1"/>
  <c r="A5838" i="1"/>
  <c r="A5837" i="1"/>
  <c r="A5836" i="1"/>
  <c r="A5835" i="1"/>
  <c r="A5834" i="1"/>
  <c r="A5833" i="1"/>
  <c r="A5832" i="1"/>
  <c r="A5831" i="1"/>
  <c r="A5830" i="1"/>
  <c r="A5829" i="1"/>
  <c r="A5828" i="1"/>
  <c r="A5827" i="1"/>
  <c r="A5826" i="1"/>
  <c r="A5825" i="1"/>
  <c r="A5824" i="1"/>
  <c r="A5823" i="1"/>
  <c r="A5822" i="1"/>
  <c r="A5821" i="1"/>
  <c r="A5820" i="1"/>
  <c r="A5819" i="1"/>
  <c r="A5818" i="1"/>
  <c r="A5817" i="1"/>
  <c r="A5816" i="1"/>
  <c r="A5815" i="1"/>
  <c r="A5814" i="1"/>
  <c r="A5813" i="1"/>
  <c r="A5812" i="1"/>
  <c r="A5811" i="1"/>
  <c r="A5810" i="1"/>
  <c r="A5809" i="1"/>
  <c r="A5808" i="1"/>
  <c r="A5807" i="1"/>
  <c r="A5806" i="1"/>
  <c r="A5805" i="1"/>
  <c r="A5804" i="1"/>
  <c r="A5803" i="1"/>
  <c r="A5802" i="1"/>
  <c r="A5801" i="1"/>
  <c r="A5800" i="1"/>
  <c r="A5799" i="1"/>
  <c r="A5798" i="1"/>
  <c r="A5797" i="1"/>
  <c r="A5796" i="1"/>
  <c r="A5795" i="1"/>
  <c r="A5794" i="1"/>
  <c r="A5793" i="1"/>
  <c r="A5792" i="1"/>
  <c r="A5791" i="1"/>
  <c r="A5790" i="1"/>
  <c r="A5789" i="1"/>
  <c r="A5788" i="1"/>
  <c r="A5787" i="1"/>
  <c r="A5786" i="1"/>
  <c r="A5785" i="1"/>
  <c r="A5784" i="1"/>
  <c r="A5783" i="1"/>
  <c r="A5782" i="1"/>
  <c r="A5781" i="1"/>
  <c r="A5780" i="1"/>
  <c r="A5779" i="1"/>
  <c r="A5778" i="1"/>
  <c r="A5777" i="1"/>
  <c r="A5776" i="1"/>
  <c r="A5775" i="1"/>
  <c r="A5774" i="1"/>
  <c r="A5773" i="1"/>
  <c r="A5772" i="1"/>
  <c r="A5771" i="1"/>
  <c r="A5770" i="1"/>
  <c r="A5769" i="1"/>
  <c r="A5768" i="1"/>
  <c r="A5767" i="1"/>
  <c r="A5766" i="1"/>
  <c r="A5765" i="1"/>
  <c r="A5764" i="1"/>
  <c r="A5763" i="1"/>
  <c r="A5762" i="1"/>
  <c r="A5761" i="1"/>
  <c r="A5760" i="1"/>
  <c r="A5759" i="1"/>
  <c r="A5758" i="1"/>
  <c r="A5757" i="1"/>
  <c r="A5756" i="1"/>
  <c r="A5755" i="1"/>
  <c r="A5754" i="1"/>
  <c r="A5753" i="1"/>
  <c r="A5752" i="1"/>
  <c r="A5751" i="1"/>
  <c r="A5750" i="1"/>
  <c r="A5749" i="1"/>
  <c r="A5748" i="1"/>
  <c r="A5747" i="1"/>
  <c r="A5746" i="1"/>
  <c r="A5745" i="1"/>
  <c r="A5744" i="1"/>
  <c r="A5743" i="1"/>
  <c r="A5742" i="1"/>
  <c r="A5741" i="1"/>
  <c r="A5740" i="1"/>
  <c r="A5739" i="1"/>
  <c r="A5738" i="1"/>
  <c r="A5737" i="1"/>
  <c r="A5736" i="1"/>
  <c r="A5735" i="1"/>
  <c r="A5734" i="1"/>
  <c r="A5733" i="1"/>
  <c r="A5732" i="1"/>
  <c r="A5731" i="1"/>
  <c r="A5730" i="1"/>
  <c r="A5729" i="1"/>
  <c r="A5728" i="1"/>
  <c r="A5727" i="1"/>
  <c r="A5726" i="1"/>
  <c r="A5725" i="1"/>
  <c r="A5724" i="1"/>
  <c r="A5723" i="1"/>
  <c r="A5722" i="1"/>
  <c r="A5721" i="1"/>
  <c r="A5720" i="1"/>
  <c r="A5719" i="1"/>
  <c r="A5718" i="1"/>
  <c r="A5717" i="1"/>
  <c r="A5716" i="1"/>
  <c r="A5715" i="1"/>
  <c r="A5714" i="1"/>
  <c r="A5713" i="1"/>
  <c r="A5712" i="1"/>
  <c r="A5711" i="1"/>
  <c r="A5710" i="1"/>
  <c r="A5709" i="1"/>
  <c r="A5708" i="1"/>
  <c r="A5707" i="1"/>
  <c r="A5706" i="1"/>
  <c r="A5705" i="1"/>
  <c r="A5704" i="1"/>
  <c r="A5703" i="1"/>
  <c r="A5702" i="1"/>
  <c r="A5701" i="1"/>
  <c r="A5700" i="1"/>
  <c r="A5699" i="1"/>
  <c r="A5698" i="1"/>
  <c r="A5697" i="1"/>
  <c r="A5696" i="1"/>
  <c r="A5695" i="1"/>
  <c r="A5694" i="1"/>
  <c r="A5693" i="1"/>
  <c r="A5692" i="1"/>
  <c r="A5691" i="1"/>
  <c r="A5690" i="1"/>
  <c r="A5689" i="1"/>
  <c r="A5688" i="1"/>
  <c r="A5687" i="1"/>
  <c r="A5686" i="1"/>
  <c r="A5685" i="1"/>
  <c r="A5684" i="1"/>
  <c r="A5683" i="1"/>
  <c r="A5682" i="1"/>
  <c r="A5681" i="1"/>
  <c r="A5680" i="1"/>
  <c r="A5679" i="1"/>
  <c r="A5678" i="1"/>
  <c r="A5677" i="1"/>
  <c r="A5676" i="1"/>
  <c r="A5675" i="1"/>
  <c r="A5674" i="1"/>
  <c r="A5673" i="1"/>
  <c r="A5672" i="1"/>
  <c r="A5671" i="1"/>
  <c r="A5670" i="1"/>
  <c r="A5669" i="1"/>
  <c r="A5668" i="1"/>
  <c r="A5667" i="1"/>
  <c r="A5666" i="1"/>
  <c r="A5665" i="1"/>
  <c r="A5664" i="1"/>
  <c r="A5663" i="1"/>
  <c r="A5662" i="1"/>
  <c r="A5661" i="1"/>
  <c r="A5660" i="1"/>
  <c r="A5659" i="1"/>
  <c r="A5658" i="1"/>
  <c r="A5657" i="1"/>
  <c r="A5656" i="1"/>
  <c r="A5655" i="1"/>
  <c r="A5654" i="1"/>
  <c r="A5653" i="1"/>
  <c r="A5652" i="1"/>
  <c r="A5651" i="1"/>
  <c r="A5650" i="1"/>
  <c r="A5649" i="1"/>
  <c r="A5648" i="1"/>
  <c r="A5647" i="1"/>
  <c r="A5646" i="1"/>
  <c r="A5645" i="1"/>
  <c r="A5644" i="1"/>
  <c r="A5643" i="1"/>
  <c r="A5642" i="1"/>
  <c r="A5641" i="1"/>
  <c r="A5640" i="1"/>
  <c r="A5639" i="1"/>
  <c r="A5638" i="1"/>
  <c r="A5637" i="1"/>
  <c r="A5636" i="1"/>
  <c r="A5635" i="1"/>
  <c r="A5634" i="1"/>
  <c r="A5633" i="1"/>
  <c r="A5632" i="1"/>
  <c r="A5631" i="1"/>
  <c r="A5630" i="1"/>
  <c r="A5629" i="1"/>
  <c r="A5628" i="1"/>
  <c r="A5627" i="1"/>
  <c r="A5626" i="1"/>
  <c r="A5625" i="1"/>
  <c r="A5624" i="1"/>
  <c r="A5623" i="1"/>
  <c r="A5622" i="1"/>
  <c r="A5621" i="1"/>
  <c r="A5620" i="1"/>
  <c r="A5619" i="1"/>
  <c r="A5618" i="1"/>
  <c r="A5617" i="1"/>
  <c r="A5616" i="1"/>
  <c r="A5615" i="1"/>
  <c r="A5614" i="1"/>
  <c r="A5613" i="1"/>
  <c r="A5612" i="1"/>
  <c r="A5611" i="1"/>
  <c r="A5610" i="1"/>
  <c r="A5609" i="1"/>
  <c r="A5608" i="1"/>
  <c r="A5607" i="1"/>
  <c r="A5606" i="1"/>
  <c r="A5605" i="1"/>
  <c r="A5604" i="1"/>
  <c r="A5603" i="1"/>
  <c r="A5602" i="1"/>
  <c r="A5601" i="1"/>
  <c r="A5600" i="1"/>
  <c r="A5599" i="1"/>
  <c r="A5598" i="1"/>
  <c r="A5597" i="1"/>
  <c r="A5596" i="1"/>
  <c r="A5595" i="1"/>
  <c r="A5594" i="1"/>
  <c r="A5593" i="1"/>
  <c r="A5592" i="1"/>
  <c r="A5591" i="1"/>
  <c r="A5590" i="1"/>
  <c r="A5589" i="1"/>
  <c r="A5588" i="1"/>
  <c r="A5587" i="1"/>
  <c r="A5586" i="1"/>
  <c r="A5585" i="1"/>
  <c r="A5584" i="1"/>
  <c r="A5583" i="1"/>
  <c r="A5582" i="1"/>
  <c r="A5581" i="1"/>
  <c r="A5580" i="1"/>
  <c r="A5579" i="1"/>
  <c r="A5578" i="1"/>
  <c r="A5577" i="1"/>
  <c r="A5576" i="1"/>
  <c r="A5575" i="1"/>
  <c r="A5574" i="1"/>
  <c r="A5573" i="1"/>
  <c r="A5572" i="1"/>
  <c r="A5571" i="1"/>
  <c r="A5570" i="1"/>
  <c r="A5569" i="1"/>
  <c r="A5568" i="1"/>
  <c r="A5567" i="1"/>
  <c r="A5566" i="1"/>
  <c r="A5565" i="1"/>
  <c r="A5564" i="1"/>
  <c r="A5563" i="1"/>
  <c r="A5562" i="1"/>
  <c r="A5561" i="1"/>
  <c r="A5560" i="1"/>
  <c r="A5559" i="1"/>
  <c r="A5558" i="1"/>
  <c r="A5557" i="1"/>
  <c r="A5556" i="1"/>
  <c r="A5555" i="1"/>
  <c r="A5554" i="1"/>
  <c r="A5553" i="1"/>
  <c r="A5552" i="1"/>
  <c r="A5551" i="1"/>
  <c r="A5550" i="1"/>
  <c r="A5549" i="1"/>
  <c r="A5548" i="1"/>
  <c r="A5547" i="1"/>
  <c r="A5546" i="1"/>
  <c r="A5545" i="1"/>
  <c r="A5544" i="1"/>
  <c r="A5543" i="1"/>
  <c r="A5542" i="1"/>
  <c r="A5541" i="1"/>
  <c r="A5540" i="1"/>
  <c r="A5539" i="1"/>
  <c r="A5538" i="1"/>
  <c r="A5537" i="1"/>
  <c r="A5536" i="1"/>
  <c r="A5535" i="1"/>
  <c r="A5534" i="1"/>
  <c r="A5533" i="1"/>
  <c r="A5532" i="1"/>
  <c r="A5531" i="1"/>
  <c r="A5530" i="1"/>
  <c r="A5529" i="1"/>
  <c r="A5528" i="1"/>
  <c r="A5527" i="1"/>
  <c r="A5526" i="1"/>
  <c r="A5525" i="1"/>
  <c r="A5524" i="1"/>
  <c r="A5523" i="1"/>
  <c r="A5522" i="1"/>
  <c r="A5521" i="1"/>
  <c r="A5520" i="1"/>
  <c r="A5519" i="1"/>
  <c r="A5518" i="1"/>
  <c r="A5517" i="1"/>
  <c r="A5516" i="1"/>
  <c r="A5515" i="1"/>
  <c r="A5514" i="1"/>
  <c r="A5513" i="1"/>
  <c r="A5512" i="1"/>
  <c r="A5511" i="1"/>
  <c r="A5510" i="1"/>
  <c r="A5509" i="1"/>
  <c r="A5508" i="1"/>
  <c r="A5507" i="1"/>
  <c r="A5506" i="1"/>
  <c r="A5505" i="1"/>
  <c r="A5504" i="1"/>
  <c r="A5503" i="1"/>
  <c r="A5502" i="1"/>
  <c r="A5501" i="1"/>
  <c r="A5500" i="1"/>
  <c r="A5499" i="1"/>
  <c r="A5498" i="1"/>
  <c r="A5497" i="1"/>
  <c r="A5496" i="1"/>
  <c r="A5495" i="1"/>
  <c r="A5494" i="1"/>
  <c r="A5493" i="1"/>
  <c r="A5492" i="1"/>
  <c r="A5491" i="1"/>
  <c r="A5490" i="1"/>
  <c r="A5489" i="1"/>
  <c r="A5488" i="1"/>
  <c r="A5487" i="1"/>
  <c r="A5486" i="1"/>
  <c r="A5485" i="1"/>
  <c r="A5484" i="1"/>
  <c r="A5483" i="1"/>
  <c r="A5482" i="1"/>
  <c r="A5481" i="1"/>
  <c r="A5480" i="1"/>
  <c r="A5479" i="1"/>
  <c r="A5478" i="1"/>
  <c r="A5477" i="1"/>
  <c r="A5476" i="1"/>
  <c r="A5475" i="1"/>
  <c r="A5474" i="1"/>
  <c r="A5473" i="1"/>
  <c r="A5472" i="1"/>
  <c r="A5471" i="1"/>
  <c r="A5470" i="1"/>
  <c r="A5469" i="1"/>
  <c r="A5468" i="1"/>
  <c r="A5467" i="1"/>
  <c r="A5466" i="1"/>
  <c r="A5465" i="1"/>
  <c r="A5464" i="1"/>
  <c r="A5463" i="1"/>
  <c r="A5462" i="1"/>
  <c r="A5461" i="1"/>
  <c r="A5460" i="1"/>
  <c r="A5459" i="1"/>
  <c r="A5458" i="1"/>
  <c r="A5457" i="1"/>
  <c r="A5456" i="1"/>
  <c r="A5455" i="1"/>
  <c r="A5454" i="1"/>
  <c r="A5453" i="1"/>
  <c r="A5452" i="1"/>
  <c r="A5451" i="1"/>
  <c r="A5450" i="1"/>
  <c r="A5449" i="1"/>
  <c r="A5448" i="1"/>
  <c r="A5447" i="1"/>
  <c r="A5446" i="1"/>
  <c r="A5445" i="1"/>
  <c r="A5444" i="1"/>
  <c r="A5443" i="1"/>
  <c r="A5442" i="1"/>
  <c r="A5441" i="1"/>
  <c r="A5440" i="1"/>
  <c r="A5439" i="1"/>
  <c r="A5438" i="1"/>
  <c r="A5437" i="1"/>
  <c r="A5436" i="1"/>
  <c r="A5435" i="1"/>
  <c r="A5434" i="1"/>
  <c r="A5433" i="1"/>
  <c r="A5432" i="1"/>
  <c r="A5431" i="1"/>
  <c r="A5430" i="1"/>
  <c r="A5429" i="1"/>
  <c r="A5428" i="1"/>
  <c r="A5427" i="1"/>
  <c r="A5426" i="1"/>
  <c r="A5425" i="1"/>
  <c r="A5424" i="1"/>
  <c r="A5423" i="1"/>
  <c r="A5422" i="1"/>
  <c r="A5421" i="1"/>
  <c r="A5420" i="1"/>
  <c r="A5419" i="1"/>
  <c r="A5418" i="1"/>
  <c r="A5417" i="1"/>
  <c r="A5416" i="1"/>
  <c r="A5415" i="1"/>
  <c r="A5414" i="1"/>
  <c r="A5413" i="1"/>
  <c r="A5412" i="1"/>
  <c r="A5411" i="1"/>
  <c r="A5410" i="1"/>
  <c r="A5409" i="1"/>
  <c r="A5408" i="1"/>
  <c r="A5407" i="1"/>
  <c r="A5406" i="1"/>
  <c r="A5405" i="1"/>
  <c r="A5404" i="1"/>
  <c r="A5403" i="1"/>
  <c r="A5402" i="1"/>
  <c r="A5401" i="1"/>
  <c r="A5400" i="1"/>
  <c r="A5399" i="1"/>
  <c r="A5398" i="1"/>
  <c r="A5397" i="1"/>
  <c r="A5396" i="1"/>
  <c r="A5395" i="1"/>
  <c r="A5394" i="1"/>
  <c r="A5393" i="1"/>
  <c r="A5392" i="1"/>
  <c r="A5391" i="1"/>
  <c r="A5390" i="1"/>
  <c r="A5389" i="1"/>
  <c r="A5388" i="1"/>
  <c r="A5387" i="1"/>
  <c r="A5386" i="1"/>
  <c r="A5385" i="1"/>
  <c r="A5384" i="1"/>
  <c r="A5383" i="1"/>
  <c r="A5382" i="1"/>
  <c r="A5381" i="1"/>
  <c r="A5380" i="1"/>
  <c r="A5379" i="1"/>
  <c r="A5378" i="1"/>
  <c r="A5377" i="1"/>
  <c r="A5376" i="1"/>
  <c r="A5375" i="1"/>
  <c r="A5374" i="1"/>
  <c r="A5373" i="1"/>
  <c r="A5372" i="1"/>
  <c r="A5371" i="1"/>
  <c r="A5370" i="1"/>
  <c r="A5369" i="1"/>
  <c r="A5368" i="1"/>
  <c r="A5367" i="1"/>
  <c r="A5366" i="1"/>
  <c r="A5365" i="1"/>
  <c r="A5364" i="1"/>
  <c r="A5363" i="1"/>
  <c r="A5362" i="1"/>
  <c r="A5361" i="1"/>
  <c r="A5360" i="1"/>
  <c r="A5359" i="1"/>
  <c r="A5358" i="1"/>
  <c r="A5357" i="1"/>
  <c r="A5356" i="1"/>
  <c r="A5355" i="1"/>
  <c r="A5354" i="1"/>
  <c r="A5353" i="1"/>
  <c r="A5352" i="1"/>
  <c r="A5351" i="1"/>
  <c r="A5350" i="1"/>
  <c r="A5349" i="1"/>
  <c r="A5348" i="1"/>
  <c r="A5347" i="1"/>
  <c r="A5346" i="1"/>
  <c r="A5345" i="1"/>
  <c r="A5344" i="1"/>
  <c r="A5343" i="1"/>
  <c r="A5342" i="1"/>
  <c r="A5341" i="1"/>
  <c r="A5340" i="1"/>
  <c r="A5339" i="1"/>
  <c r="A5338" i="1"/>
  <c r="A5337" i="1"/>
  <c r="A5336" i="1"/>
  <c r="A5335" i="1"/>
  <c r="A5334" i="1"/>
  <c r="A5333" i="1"/>
  <c r="A5332" i="1"/>
  <c r="A5331" i="1"/>
  <c r="A5330" i="1"/>
  <c r="A5329" i="1"/>
  <c r="A5328" i="1"/>
  <c r="A5327" i="1"/>
  <c r="A5326" i="1"/>
  <c r="A5325" i="1"/>
  <c r="A5324" i="1"/>
  <c r="A5323" i="1"/>
  <c r="A5322" i="1"/>
  <c r="A5321" i="1"/>
  <c r="A5320" i="1"/>
  <c r="A5319" i="1"/>
  <c r="A5318" i="1"/>
  <c r="A5317" i="1"/>
  <c r="A5316" i="1"/>
  <c r="A5315" i="1"/>
  <c r="A5314" i="1"/>
  <c r="A5313" i="1"/>
  <c r="A5312" i="1"/>
  <c r="A5311" i="1"/>
  <c r="A5310" i="1"/>
  <c r="A5309" i="1"/>
  <c r="A5308" i="1"/>
  <c r="A5307" i="1"/>
  <c r="A5306" i="1"/>
  <c r="A5305" i="1"/>
  <c r="A5304" i="1"/>
  <c r="A5303" i="1"/>
  <c r="A5302" i="1"/>
  <c r="A5301" i="1"/>
  <c r="A5300" i="1"/>
  <c r="A5299" i="1"/>
  <c r="A5298" i="1"/>
  <c r="A5297" i="1"/>
  <c r="A5296" i="1"/>
  <c r="A5295" i="1"/>
  <c r="A5294" i="1"/>
  <c r="A5293" i="1"/>
  <c r="A5292" i="1"/>
  <c r="A5291" i="1"/>
  <c r="A5290" i="1"/>
  <c r="A5289" i="1"/>
  <c r="A5288" i="1"/>
  <c r="A5287" i="1"/>
  <c r="A5286" i="1"/>
  <c r="A5285" i="1"/>
  <c r="A5284" i="1"/>
  <c r="A5283" i="1"/>
  <c r="A5282" i="1"/>
  <c r="A5281" i="1"/>
  <c r="A5280" i="1"/>
  <c r="A5279" i="1"/>
  <c r="A5278" i="1"/>
  <c r="A5277" i="1"/>
  <c r="A5276" i="1"/>
  <c r="A5275" i="1"/>
  <c r="A5274" i="1"/>
  <c r="A5273" i="1"/>
  <c r="A5272" i="1"/>
  <c r="A5271" i="1"/>
  <c r="A5270" i="1"/>
  <c r="A5269" i="1"/>
  <c r="A5268" i="1"/>
  <c r="A5267" i="1"/>
  <c r="A5266" i="1"/>
  <c r="A5265" i="1"/>
  <c r="A5264" i="1"/>
  <c r="A5263" i="1"/>
  <c r="A5262" i="1"/>
  <c r="A5261" i="1"/>
  <c r="A5260" i="1"/>
  <c r="A5259" i="1"/>
  <c r="A5258" i="1"/>
  <c r="A5257" i="1"/>
  <c r="A5256" i="1"/>
  <c r="A5255" i="1"/>
  <c r="A5254" i="1"/>
  <c r="A5253" i="1"/>
  <c r="A5252" i="1"/>
  <c r="A5251" i="1"/>
  <c r="A5250" i="1"/>
  <c r="A5249" i="1"/>
  <c r="A5248" i="1"/>
  <c r="A5247" i="1"/>
  <c r="A5246" i="1"/>
  <c r="A5245" i="1"/>
  <c r="A5244" i="1"/>
  <c r="A5243" i="1"/>
  <c r="A5242" i="1"/>
  <c r="A5241" i="1"/>
  <c r="A5240" i="1"/>
  <c r="A5239" i="1"/>
  <c r="A5238" i="1"/>
  <c r="A5237" i="1"/>
  <c r="A5236" i="1"/>
  <c r="A5235" i="1"/>
  <c r="A5234" i="1"/>
  <c r="A5233" i="1"/>
  <c r="A5232" i="1"/>
  <c r="A5231" i="1"/>
  <c r="A5230" i="1"/>
  <c r="A5229" i="1"/>
  <c r="A5228" i="1"/>
  <c r="A5227" i="1"/>
  <c r="A5226" i="1"/>
  <c r="A5225" i="1"/>
  <c r="A5224" i="1"/>
  <c r="A5223" i="1"/>
  <c r="A5222" i="1"/>
  <c r="A5221" i="1"/>
  <c r="A5220" i="1"/>
  <c r="A5219" i="1"/>
  <c r="A5218" i="1"/>
  <c r="A5217" i="1"/>
  <c r="A5216" i="1"/>
  <c r="A5215" i="1"/>
  <c r="A5214" i="1"/>
  <c r="A5213" i="1"/>
  <c r="A5212" i="1"/>
  <c r="A5211" i="1"/>
  <c r="A5210" i="1"/>
  <c r="A5209" i="1"/>
  <c r="A5208" i="1"/>
  <c r="A5207" i="1"/>
  <c r="A5206" i="1"/>
  <c r="A5205" i="1"/>
  <c r="A5204" i="1"/>
  <c r="A5203" i="1"/>
  <c r="A5202" i="1"/>
  <c r="A5201" i="1"/>
  <c r="A5200" i="1"/>
  <c r="A5199" i="1"/>
  <c r="A5198" i="1"/>
  <c r="A5197" i="1"/>
  <c r="A5196" i="1"/>
  <c r="A5195" i="1"/>
  <c r="A5194" i="1"/>
  <c r="A5193" i="1"/>
  <c r="A5192" i="1"/>
  <c r="A5191" i="1"/>
  <c r="A5190" i="1"/>
  <c r="A5189" i="1"/>
  <c r="A5188" i="1"/>
  <c r="A5187" i="1"/>
  <c r="A5186" i="1"/>
  <c r="A5185" i="1"/>
  <c r="A5184" i="1"/>
  <c r="A5183" i="1"/>
  <c r="A5182" i="1"/>
  <c r="A5181" i="1"/>
  <c r="A5180" i="1"/>
  <c r="A5179" i="1"/>
  <c r="A5178" i="1"/>
  <c r="A5177" i="1"/>
  <c r="A5176" i="1"/>
  <c r="A5175" i="1"/>
  <c r="A5174" i="1"/>
  <c r="A5173" i="1"/>
  <c r="A5172" i="1"/>
  <c r="A5171" i="1"/>
  <c r="A5170" i="1"/>
  <c r="A5169" i="1"/>
  <c r="A5168" i="1"/>
  <c r="A5167" i="1"/>
  <c r="A5166" i="1"/>
  <c r="A5165" i="1"/>
  <c r="A5164" i="1"/>
  <c r="A5163" i="1"/>
  <c r="A5162" i="1"/>
  <c r="A5161" i="1"/>
  <c r="A5160" i="1"/>
  <c r="A5159" i="1"/>
  <c r="A5158" i="1"/>
  <c r="A5157" i="1"/>
  <c r="A5156" i="1"/>
  <c r="A5155" i="1"/>
  <c r="A5154" i="1"/>
  <c r="A5153" i="1"/>
  <c r="A5152" i="1"/>
  <c r="A5151" i="1"/>
  <c r="A5150" i="1"/>
  <c r="A5149" i="1"/>
  <c r="A5148" i="1"/>
  <c r="A5147" i="1"/>
  <c r="A5146" i="1"/>
  <c r="A5145" i="1"/>
  <c r="A5144" i="1"/>
  <c r="A5143" i="1"/>
  <c r="A5142" i="1"/>
  <c r="A5141" i="1"/>
  <c r="A5140" i="1"/>
  <c r="A5139" i="1"/>
  <c r="A5138" i="1"/>
  <c r="A5137" i="1"/>
  <c r="A5136" i="1"/>
  <c r="A5135" i="1"/>
  <c r="A5134" i="1"/>
  <c r="A5133" i="1"/>
  <c r="A5132" i="1"/>
  <c r="A5131" i="1"/>
  <c r="A5130" i="1"/>
  <c r="A5129" i="1"/>
  <c r="A5128" i="1"/>
  <c r="A5127" i="1"/>
  <c r="A5126" i="1"/>
  <c r="A5125" i="1"/>
  <c r="A5124" i="1"/>
  <c r="A5123" i="1"/>
  <c r="A5122" i="1"/>
  <c r="A5121" i="1"/>
  <c r="A5120" i="1"/>
  <c r="A5119" i="1"/>
  <c r="A5118" i="1"/>
  <c r="A5117" i="1"/>
  <c r="A5116" i="1"/>
  <c r="A5115" i="1"/>
  <c r="A5114" i="1"/>
  <c r="A5113" i="1"/>
  <c r="A5112" i="1"/>
  <c r="A5111" i="1"/>
  <c r="A5110" i="1"/>
  <c r="A5109" i="1"/>
  <c r="A5108" i="1"/>
  <c r="A5107" i="1"/>
  <c r="A5106" i="1"/>
  <c r="A5105" i="1"/>
  <c r="A5104" i="1"/>
  <c r="A5103" i="1"/>
  <c r="A5102" i="1"/>
  <c r="A5101" i="1"/>
  <c r="A5100" i="1"/>
  <c r="A5099" i="1"/>
  <c r="A5098" i="1"/>
  <c r="A5097" i="1"/>
  <c r="A5096" i="1"/>
  <c r="A5095" i="1"/>
  <c r="A5094" i="1"/>
  <c r="A5093" i="1"/>
  <c r="A5092" i="1"/>
  <c r="A5091" i="1"/>
  <c r="A5090" i="1"/>
  <c r="A5089" i="1"/>
  <c r="A5088" i="1"/>
  <c r="A5087" i="1"/>
  <c r="A5086" i="1"/>
  <c r="A5085" i="1"/>
  <c r="A5084" i="1"/>
  <c r="A5083" i="1"/>
  <c r="A5082" i="1"/>
  <c r="A5081" i="1"/>
  <c r="A5080" i="1"/>
  <c r="A5079" i="1"/>
  <c r="A5078" i="1"/>
  <c r="A5077" i="1"/>
  <c r="A5076" i="1"/>
  <c r="A5075" i="1"/>
  <c r="A5074" i="1"/>
  <c r="A5073" i="1"/>
  <c r="A5072" i="1"/>
  <c r="A5071" i="1"/>
  <c r="A5070" i="1"/>
  <c r="A5069" i="1"/>
  <c r="A5068" i="1"/>
  <c r="A5067" i="1"/>
  <c r="A5066" i="1"/>
  <c r="A5065" i="1"/>
  <c r="A5064" i="1"/>
  <c r="A5063" i="1"/>
  <c r="A5062" i="1"/>
  <c r="A5061" i="1"/>
  <c r="A5060" i="1"/>
  <c r="A5059" i="1"/>
  <c r="A5058" i="1"/>
  <c r="A5057" i="1"/>
  <c r="A5056" i="1"/>
  <c r="A5055" i="1"/>
  <c r="A5054" i="1"/>
  <c r="A5053" i="1"/>
  <c r="A5052" i="1"/>
  <c r="A5051" i="1"/>
  <c r="A5050" i="1"/>
  <c r="A5049" i="1"/>
  <c r="A5048" i="1"/>
  <c r="A5047" i="1"/>
  <c r="A5046" i="1"/>
  <c r="A5045" i="1"/>
  <c r="A5044" i="1"/>
  <c r="A5043" i="1"/>
  <c r="A5042" i="1"/>
  <c r="A5041" i="1"/>
  <c r="A5040" i="1"/>
  <c r="A5039" i="1"/>
  <c r="A5038" i="1"/>
  <c r="A5037" i="1"/>
  <c r="A5036" i="1"/>
  <c r="A5035" i="1"/>
  <c r="A5034" i="1"/>
  <c r="A5033" i="1"/>
  <c r="A5032" i="1"/>
  <c r="A5031" i="1"/>
  <c r="A5030" i="1"/>
  <c r="A5029" i="1"/>
  <c r="A5028" i="1"/>
  <c r="A5027" i="1"/>
  <c r="A5026" i="1"/>
  <c r="A5025" i="1"/>
  <c r="A5024" i="1"/>
  <c r="A5023" i="1"/>
  <c r="A5022" i="1"/>
  <c r="A5021" i="1"/>
  <c r="A5020" i="1"/>
  <c r="A5019" i="1"/>
  <c r="A5018" i="1"/>
  <c r="A5017" i="1"/>
  <c r="A5016" i="1"/>
  <c r="A5015" i="1"/>
  <c r="A5014" i="1"/>
  <c r="A5013" i="1"/>
  <c r="A5012" i="1"/>
  <c r="A5011" i="1"/>
  <c r="A5010" i="1"/>
  <c r="A5009" i="1"/>
  <c r="A5008" i="1"/>
  <c r="A5007" i="1"/>
  <c r="A5006" i="1"/>
  <c r="A5005" i="1"/>
  <c r="A5004" i="1"/>
  <c r="A5003" i="1"/>
  <c r="A5002" i="1"/>
  <c r="A5001" i="1"/>
  <c r="A5000" i="1"/>
  <c r="A4999" i="1"/>
  <c r="A4998" i="1"/>
  <c r="A4997" i="1"/>
  <c r="A4996" i="1"/>
  <c r="A4995" i="1"/>
  <c r="A4994" i="1"/>
  <c r="A4993" i="1"/>
  <c r="A4992" i="1"/>
  <c r="A4991" i="1"/>
  <c r="A4990" i="1"/>
  <c r="A4989" i="1"/>
  <c r="A4988" i="1"/>
  <c r="A4987" i="1"/>
  <c r="A4986" i="1"/>
  <c r="A4985" i="1"/>
  <c r="A4984" i="1"/>
  <c r="A4983" i="1"/>
  <c r="A4982" i="1"/>
  <c r="A4981" i="1"/>
  <c r="A4980" i="1"/>
  <c r="A4979" i="1"/>
  <c r="A4978" i="1"/>
  <c r="A4977" i="1"/>
  <c r="A4976" i="1"/>
  <c r="A4975" i="1"/>
  <c r="A4974" i="1"/>
  <c r="A4973" i="1"/>
  <c r="A4972" i="1"/>
  <c r="A4971" i="1"/>
  <c r="A4970" i="1"/>
  <c r="A4969" i="1"/>
  <c r="A4968" i="1"/>
  <c r="A4967" i="1"/>
  <c r="A4966" i="1"/>
  <c r="A4965" i="1"/>
  <c r="A4964" i="1"/>
  <c r="A4963" i="1"/>
  <c r="A4962" i="1"/>
  <c r="A4961" i="1"/>
  <c r="A4960" i="1"/>
  <c r="A4959" i="1"/>
  <c r="A4958" i="1"/>
  <c r="A4957" i="1"/>
  <c r="A4956" i="1"/>
  <c r="A4955" i="1"/>
  <c r="A4954" i="1"/>
  <c r="A4953" i="1"/>
  <c r="A4952" i="1"/>
  <c r="A4951" i="1"/>
  <c r="A4950" i="1"/>
  <c r="A4949" i="1"/>
  <c r="A4948" i="1"/>
  <c r="A4947" i="1"/>
  <c r="A4946" i="1"/>
  <c r="A4945" i="1"/>
  <c r="A4944" i="1"/>
  <c r="A4943" i="1"/>
  <c r="A4942" i="1"/>
  <c r="A4941" i="1"/>
  <c r="A4940" i="1"/>
  <c r="A4939" i="1"/>
  <c r="A4938" i="1"/>
  <c r="A4937" i="1"/>
  <c r="A4936" i="1"/>
  <c r="A4935" i="1"/>
  <c r="A4934" i="1"/>
  <c r="A4933" i="1"/>
  <c r="A4932" i="1"/>
  <c r="A4931" i="1"/>
  <c r="A4930" i="1"/>
  <c r="A4929" i="1"/>
  <c r="A4928" i="1"/>
  <c r="A4927" i="1"/>
  <c r="A4926" i="1"/>
  <c r="A4925" i="1"/>
  <c r="A4924" i="1"/>
  <c r="A4923" i="1"/>
  <c r="A4922" i="1"/>
  <c r="A4921" i="1"/>
  <c r="A4920" i="1"/>
  <c r="A4919" i="1"/>
  <c r="A4918" i="1"/>
  <c r="A4917" i="1"/>
  <c r="A4916" i="1"/>
  <c r="A4915" i="1"/>
  <c r="A4914" i="1"/>
  <c r="A4913" i="1"/>
  <c r="A4912" i="1"/>
  <c r="A4911" i="1"/>
  <c r="A4910" i="1"/>
  <c r="A4909" i="1"/>
  <c r="A4908" i="1"/>
  <c r="A4907" i="1"/>
  <c r="A4906" i="1"/>
  <c r="A4905" i="1"/>
  <c r="A4904" i="1"/>
  <c r="A4903" i="1"/>
  <c r="A4902" i="1"/>
  <c r="A4901" i="1"/>
  <c r="A4900" i="1"/>
  <c r="A4899" i="1"/>
  <c r="A4898" i="1"/>
  <c r="A4897" i="1"/>
  <c r="A4896" i="1"/>
  <c r="A4895" i="1"/>
  <c r="A4894" i="1"/>
  <c r="A4893" i="1"/>
  <c r="A4892" i="1"/>
  <c r="A4891" i="1"/>
  <c r="A4890" i="1"/>
  <c r="A4889" i="1"/>
  <c r="A4888" i="1"/>
  <c r="A4887" i="1"/>
  <c r="A4886" i="1"/>
  <c r="A4885" i="1"/>
  <c r="A4884" i="1"/>
  <c r="A4883" i="1"/>
  <c r="A4882" i="1"/>
  <c r="A4881" i="1"/>
  <c r="A4880" i="1"/>
  <c r="A4879" i="1"/>
  <c r="A4878" i="1"/>
  <c r="A4877" i="1"/>
  <c r="A4876" i="1"/>
  <c r="A4875" i="1"/>
  <c r="A4874" i="1"/>
  <c r="A4873" i="1"/>
  <c r="A4872" i="1"/>
  <c r="A4871" i="1"/>
  <c r="A4870" i="1"/>
  <c r="A4869" i="1"/>
  <c r="A4868" i="1"/>
  <c r="A4867" i="1"/>
  <c r="A4866" i="1"/>
  <c r="A4865" i="1"/>
  <c r="A4864" i="1"/>
  <c r="A4863" i="1"/>
  <c r="A4862" i="1"/>
  <c r="A4861" i="1"/>
  <c r="A4860" i="1"/>
  <c r="A4859" i="1"/>
  <c r="A4858" i="1"/>
  <c r="A4857" i="1"/>
  <c r="A4856" i="1"/>
  <c r="A4855" i="1"/>
  <c r="A4854" i="1"/>
  <c r="A4853" i="1"/>
  <c r="A4852" i="1"/>
  <c r="A4851" i="1"/>
  <c r="A4850" i="1"/>
  <c r="A4849" i="1"/>
  <c r="A4848" i="1"/>
  <c r="A4847" i="1"/>
  <c r="A4846" i="1"/>
  <c r="A4845" i="1"/>
  <c r="A4844" i="1"/>
  <c r="A4843" i="1"/>
  <c r="A4842" i="1"/>
  <c r="A4841" i="1"/>
  <c r="A4840" i="1"/>
  <c r="A4839" i="1"/>
  <c r="A4838" i="1"/>
  <c r="A4837" i="1"/>
  <c r="A4836" i="1"/>
  <c r="A4835" i="1"/>
  <c r="A4834" i="1"/>
  <c r="A4833" i="1"/>
  <c r="A4832" i="1"/>
  <c r="A4831" i="1"/>
  <c r="A4830" i="1"/>
  <c r="A4829" i="1"/>
  <c r="A4828" i="1"/>
  <c r="A4827" i="1"/>
  <c r="A4826" i="1"/>
  <c r="A4825" i="1"/>
  <c r="A4824" i="1"/>
  <c r="A4823" i="1"/>
  <c r="A4822" i="1"/>
  <c r="A4821" i="1"/>
  <c r="A4820" i="1"/>
  <c r="A4819" i="1"/>
  <c r="A4818" i="1"/>
  <c r="A4817" i="1"/>
  <c r="A4816" i="1"/>
  <c r="A4815" i="1"/>
  <c r="A4814" i="1"/>
  <c r="A4813" i="1"/>
  <c r="A4812" i="1"/>
  <c r="A4811" i="1"/>
  <c r="A4810" i="1"/>
  <c r="A4809" i="1"/>
  <c r="A4808" i="1"/>
  <c r="A4807" i="1"/>
  <c r="A4806" i="1"/>
  <c r="A4805" i="1"/>
  <c r="A4804" i="1"/>
  <c r="A4803" i="1"/>
  <c r="A4802" i="1"/>
  <c r="A4801" i="1"/>
  <c r="A4800" i="1"/>
  <c r="A4799" i="1"/>
  <c r="A4798" i="1"/>
  <c r="A4797" i="1"/>
  <c r="A4796" i="1"/>
  <c r="A4795" i="1"/>
  <c r="A4794" i="1"/>
  <c r="A4793" i="1"/>
  <c r="A4792" i="1"/>
  <c r="A4791" i="1"/>
  <c r="A4790" i="1"/>
  <c r="A4789" i="1"/>
  <c r="A4788" i="1"/>
  <c r="A4787" i="1"/>
  <c r="A4786" i="1"/>
  <c r="A4785" i="1"/>
  <c r="A4784" i="1"/>
  <c r="A4783" i="1"/>
  <c r="A4782" i="1"/>
  <c r="A4781" i="1"/>
  <c r="A4780" i="1"/>
  <c r="A4779" i="1"/>
  <c r="A4778" i="1"/>
  <c r="A4777" i="1"/>
  <c r="A4776" i="1"/>
  <c r="A4775" i="1"/>
  <c r="A4774" i="1"/>
  <c r="A4773" i="1"/>
  <c r="A4772" i="1"/>
  <c r="A4771" i="1"/>
  <c r="A4770" i="1"/>
  <c r="A4769" i="1"/>
  <c r="A4768" i="1"/>
  <c r="A4767" i="1"/>
  <c r="A4766" i="1"/>
  <c r="A4765" i="1"/>
  <c r="A4764" i="1"/>
  <c r="A4763" i="1"/>
  <c r="A4762" i="1"/>
  <c r="A4761" i="1"/>
  <c r="A4760" i="1"/>
  <c r="A4759" i="1"/>
  <c r="A4758" i="1"/>
  <c r="A4757" i="1"/>
  <c r="A4756" i="1"/>
  <c r="A4755" i="1"/>
  <c r="A4754" i="1"/>
  <c r="A4753" i="1"/>
  <c r="A4752" i="1"/>
  <c r="A4751" i="1"/>
  <c r="A4750" i="1"/>
  <c r="A4749" i="1"/>
  <c r="A4748" i="1"/>
  <c r="A4747" i="1"/>
  <c r="A4746" i="1"/>
  <c r="A4745" i="1"/>
  <c r="A4744" i="1"/>
  <c r="A4743" i="1"/>
  <c r="A4742" i="1"/>
  <c r="A4741" i="1"/>
  <c r="A4740" i="1"/>
  <c r="A4739" i="1"/>
  <c r="A4738" i="1"/>
  <c r="A4737" i="1"/>
  <c r="A4736" i="1"/>
  <c r="A4735" i="1"/>
  <c r="A4734" i="1"/>
  <c r="A4733" i="1"/>
  <c r="A4732" i="1"/>
  <c r="A4731" i="1"/>
  <c r="A4730" i="1"/>
  <c r="A4729" i="1"/>
  <c r="A4728" i="1"/>
  <c r="A4727" i="1"/>
  <c r="A4726" i="1"/>
  <c r="A4725" i="1"/>
  <c r="A4724" i="1"/>
  <c r="A4723" i="1"/>
  <c r="A4722" i="1"/>
  <c r="A4721" i="1"/>
  <c r="A4720" i="1"/>
  <c r="A4719" i="1"/>
  <c r="A4718" i="1"/>
  <c r="A4717" i="1"/>
  <c r="A4716" i="1"/>
  <c r="A4715" i="1"/>
  <c r="A4714" i="1"/>
  <c r="A4713" i="1"/>
  <c r="A4712" i="1"/>
  <c r="A4711" i="1"/>
  <c r="A4710" i="1"/>
  <c r="A4709" i="1"/>
  <c r="A4708" i="1"/>
  <c r="A4707" i="1"/>
  <c r="A4706" i="1"/>
  <c r="A4705" i="1"/>
  <c r="A4704" i="1"/>
  <c r="A4703" i="1"/>
  <c r="A4702" i="1"/>
  <c r="A4701" i="1"/>
  <c r="A4700" i="1"/>
  <c r="A4699" i="1"/>
  <c r="A4698" i="1"/>
  <c r="A4697" i="1"/>
  <c r="A4696" i="1"/>
  <c r="A4695" i="1"/>
  <c r="A4694" i="1"/>
  <c r="A4693" i="1"/>
  <c r="A4692" i="1"/>
  <c r="A4691" i="1"/>
  <c r="A4690" i="1"/>
  <c r="A4689" i="1"/>
  <c r="A4688" i="1"/>
  <c r="A4687" i="1"/>
  <c r="A4686" i="1"/>
  <c r="A4685" i="1"/>
  <c r="A4684" i="1"/>
  <c r="A4683" i="1"/>
  <c r="A4682" i="1"/>
  <c r="A4681" i="1"/>
  <c r="A4680" i="1"/>
  <c r="A4679" i="1"/>
  <c r="A4678" i="1"/>
  <c r="A4677" i="1"/>
  <c r="A4676" i="1"/>
  <c r="A4675" i="1"/>
  <c r="A4674" i="1"/>
  <c r="A4673" i="1"/>
  <c r="A4672" i="1"/>
  <c r="A4671" i="1"/>
  <c r="A4670" i="1"/>
  <c r="A4669" i="1"/>
  <c r="A4668" i="1"/>
  <c r="A4667" i="1"/>
  <c r="A4666" i="1"/>
  <c r="A4665" i="1"/>
  <c r="A4664" i="1"/>
  <c r="A4663" i="1"/>
  <c r="A4662" i="1"/>
  <c r="A4661" i="1"/>
  <c r="A4660" i="1"/>
  <c r="A4659" i="1"/>
  <c r="A4658" i="1"/>
  <c r="A4657" i="1"/>
  <c r="A4656" i="1"/>
  <c r="A4655" i="1"/>
  <c r="A4654" i="1"/>
  <c r="A4653" i="1"/>
  <c r="A4652" i="1"/>
  <c r="A4651" i="1"/>
  <c r="A4650" i="1"/>
  <c r="A4649" i="1"/>
  <c r="A4648" i="1"/>
  <c r="A4647" i="1"/>
  <c r="A4646" i="1"/>
  <c r="A4645" i="1"/>
  <c r="A4644" i="1"/>
  <c r="A4643" i="1"/>
  <c r="A4642" i="1"/>
  <c r="A4641" i="1"/>
  <c r="A4640" i="1"/>
  <c r="A4639" i="1"/>
  <c r="A4638" i="1"/>
  <c r="A4637" i="1"/>
  <c r="A4636" i="1"/>
  <c r="A4635" i="1"/>
  <c r="A4634" i="1"/>
  <c r="A4633" i="1"/>
  <c r="A4632" i="1"/>
  <c r="A4631" i="1"/>
  <c r="A4630" i="1"/>
  <c r="A4629" i="1"/>
  <c r="A4628" i="1"/>
  <c r="A4627" i="1"/>
  <c r="A4626" i="1"/>
  <c r="A4625" i="1"/>
  <c r="A4624" i="1"/>
  <c r="A4623" i="1"/>
  <c r="A4622" i="1"/>
  <c r="A4621" i="1"/>
  <c r="A4620" i="1"/>
  <c r="A4619" i="1"/>
  <c r="A4618" i="1"/>
  <c r="A4617" i="1"/>
  <c r="A4616" i="1"/>
  <c r="A4615" i="1"/>
  <c r="A4614" i="1"/>
  <c r="A4613" i="1"/>
  <c r="A4612" i="1"/>
  <c r="A4611" i="1"/>
  <c r="A4610" i="1"/>
  <c r="A4609" i="1"/>
  <c r="A4608" i="1"/>
  <c r="A4607" i="1"/>
  <c r="A4606" i="1"/>
  <c r="A4605" i="1"/>
  <c r="A4604" i="1"/>
  <c r="A4603" i="1"/>
  <c r="A4602" i="1"/>
  <c r="A4601" i="1"/>
  <c r="A4600" i="1"/>
  <c r="A4599" i="1"/>
  <c r="A4598" i="1"/>
  <c r="A4597" i="1"/>
  <c r="A4596" i="1"/>
  <c r="A4595" i="1"/>
  <c r="A4594" i="1"/>
  <c r="A4593" i="1"/>
  <c r="A4592" i="1"/>
  <c r="A4591" i="1"/>
  <c r="A4590" i="1"/>
  <c r="A4589" i="1"/>
  <c r="A4588" i="1"/>
  <c r="A4587" i="1"/>
  <c r="A4586" i="1"/>
  <c r="A4585" i="1"/>
  <c r="A4584" i="1"/>
  <c r="A4583" i="1"/>
  <c r="A4582" i="1"/>
  <c r="A4581" i="1"/>
  <c r="A4580" i="1"/>
  <c r="A4579" i="1"/>
  <c r="A4578" i="1"/>
  <c r="A4577" i="1"/>
  <c r="A4576" i="1"/>
  <c r="A4575" i="1"/>
  <c r="A4574" i="1"/>
  <c r="A4573" i="1"/>
  <c r="A4572" i="1"/>
  <c r="A4571" i="1"/>
  <c r="A4570" i="1"/>
  <c r="A4569" i="1"/>
  <c r="A4568" i="1"/>
  <c r="A4567" i="1"/>
  <c r="A4566" i="1"/>
  <c r="A4565" i="1"/>
  <c r="A4564" i="1"/>
  <c r="A4563" i="1"/>
  <c r="A4562" i="1"/>
  <c r="A4561" i="1"/>
  <c r="A4560" i="1"/>
  <c r="A4559" i="1"/>
  <c r="A4558" i="1"/>
  <c r="A4557" i="1"/>
  <c r="A4556" i="1"/>
  <c r="A4555" i="1"/>
  <c r="A4554" i="1"/>
  <c r="A4553" i="1"/>
  <c r="A4552" i="1"/>
  <c r="A4551" i="1"/>
  <c r="A4550" i="1"/>
  <c r="A4549" i="1"/>
  <c r="A4548" i="1"/>
  <c r="A4547" i="1"/>
  <c r="A4546" i="1"/>
  <c r="A4545" i="1"/>
  <c r="A4544" i="1"/>
  <c r="A4543" i="1"/>
  <c r="A4542" i="1"/>
  <c r="A4541" i="1"/>
  <c r="A4540" i="1"/>
  <c r="A4539" i="1"/>
  <c r="A4538" i="1"/>
  <c r="A4537" i="1"/>
  <c r="A4536" i="1"/>
  <c r="A4535" i="1"/>
  <c r="A4534" i="1"/>
  <c r="A4533" i="1"/>
  <c r="A4532" i="1"/>
  <c r="A4531" i="1"/>
  <c r="A4530" i="1"/>
  <c r="A4529" i="1"/>
  <c r="A4528" i="1"/>
  <c r="A4527" i="1"/>
  <c r="A4526" i="1"/>
  <c r="A4525" i="1"/>
  <c r="A4524" i="1"/>
  <c r="A4523" i="1"/>
  <c r="A4522" i="1"/>
  <c r="A4521" i="1"/>
  <c r="A4520" i="1"/>
  <c r="A4519" i="1"/>
  <c r="A4518" i="1"/>
  <c r="A4517" i="1"/>
  <c r="A4516" i="1"/>
  <c r="A4515" i="1"/>
  <c r="A4514" i="1"/>
  <c r="A4513" i="1"/>
  <c r="A4512" i="1"/>
  <c r="A4511" i="1"/>
  <c r="A4510" i="1"/>
  <c r="A4509" i="1"/>
  <c r="A4508" i="1"/>
  <c r="A4507" i="1"/>
  <c r="A4506" i="1"/>
  <c r="A4505" i="1"/>
  <c r="A4504" i="1"/>
  <c r="A4503" i="1"/>
  <c r="A4502" i="1"/>
  <c r="A4501" i="1"/>
  <c r="A4500" i="1"/>
  <c r="A4499" i="1"/>
  <c r="A4498" i="1"/>
  <c r="A4497" i="1"/>
  <c r="A4496" i="1"/>
  <c r="A4495" i="1"/>
  <c r="A4494" i="1"/>
  <c r="A4493" i="1"/>
  <c r="A4492" i="1"/>
  <c r="A4491" i="1"/>
  <c r="A4490" i="1"/>
  <c r="A4489" i="1"/>
  <c r="A4488" i="1"/>
  <c r="A4487" i="1"/>
  <c r="A4486" i="1"/>
  <c r="A4485" i="1"/>
  <c r="A4484" i="1"/>
  <c r="A4483" i="1"/>
  <c r="A4482" i="1"/>
  <c r="A4481" i="1"/>
  <c r="A4480" i="1"/>
  <c r="A4479" i="1"/>
  <c r="A4478" i="1"/>
  <c r="A4477" i="1"/>
  <c r="A4476" i="1"/>
  <c r="A4475" i="1"/>
  <c r="A4474" i="1"/>
  <c r="A4473" i="1"/>
  <c r="A4472" i="1"/>
  <c r="A4471" i="1"/>
  <c r="A4470" i="1"/>
  <c r="A4469" i="1"/>
  <c r="A4468" i="1"/>
  <c r="A4467" i="1"/>
  <c r="A4466" i="1"/>
  <c r="A4465" i="1"/>
  <c r="A4464" i="1"/>
  <c r="A4463" i="1"/>
  <c r="A4462" i="1"/>
  <c r="A4461" i="1"/>
  <c r="A4460" i="1"/>
  <c r="A4459" i="1"/>
  <c r="A4458" i="1"/>
  <c r="A4457" i="1"/>
  <c r="A4456" i="1"/>
  <c r="A4455" i="1"/>
  <c r="A4454" i="1"/>
  <c r="A4453" i="1"/>
  <c r="A4452" i="1"/>
  <c r="A4451" i="1"/>
  <c r="A4450" i="1"/>
  <c r="A4449" i="1"/>
  <c r="A4448" i="1"/>
  <c r="A4447" i="1"/>
  <c r="A4446" i="1"/>
  <c r="A4445" i="1"/>
  <c r="A4444" i="1"/>
  <c r="A4443" i="1"/>
  <c r="A4442" i="1"/>
  <c r="A4441" i="1"/>
  <c r="A4440" i="1"/>
  <c r="A4439" i="1"/>
  <c r="A4438" i="1"/>
  <c r="A4437" i="1"/>
  <c r="A4436" i="1"/>
  <c r="A4435" i="1"/>
  <c r="A4434" i="1"/>
  <c r="A4433" i="1"/>
  <c r="A4432" i="1"/>
  <c r="A4431" i="1"/>
  <c r="A4430" i="1"/>
  <c r="A4429" i="1"/>
  <c r="A4428" i="1"/>
  <c r="A4427" i="1"/>
  <c r="A4426" i="1"/>
  <c r="A4425" i="1"/>
  <c r="A4424" i="1"/>
  <c r="A4423" i="1"/>
  <c r="A4422" i="1"/>
  <c r="A4421" i="1"/>
  <c r="A4420" i="1"/>
  <c r="A4419" i="1"/>
  <c r="A4418" i="1"/>
  <c r="A4417" i="1"/>
  <c r="A4416" i="1"/>
  <c r="A4415" i="1"/>
  <c r="A4414" i="1"/>
  <c r="A4413" i="1"/>
  <c r="A4412" i="1"/>
  <c r="A4411" i="1"/>
  <c r="A4410" i="1"/>
  <c r="A4409" i="1"/>
  <c r="A4408" i="1"/>
  <c r="A4407" i="1"/>
  <c r="A4406" i="1"/>
  <c r="A4405" i="1"/>
  <c r="A4404" i="1"/>
  <c r="A4403" i="1"/>
  <c r="A4402" i="1"/>
  <c r="A4401" i="1"/>
  <c r="A4400" i="1"/>
  <c r="A4399" i="1"/>
  <c r="A4398" i="1"/>
  <c r="A4397" i="1"/>
  <c r="A4396" i="1"/>
  <c r="A4395" i="1"/>
  <c r="A4394" i="1"/>
  <c r="A4393" i="1"/>
  <c r="A4392" i="1"/>
  <c r="A4391" i="1"/>
  <c r="A4390" i="1"/>
  <c r="A4389" i="1"/>
  <c r="A4388" i="1"/>
  <c r="A4387" i="1"/>
  <c r="A4386" i="1"/>
  <c r="A4385" i="1"/>
  <c r="A4384" i="1"/>
  <c r="A4383" i="1"/>
  <c r="A4382" i="1"/>
  <c r="A4381" i="1"/>
  <c r="A4380" i="1"/>
  <c r="A4379" i="1"/>
  <c r="A4378" i="1"/>
  <c r="A4377" i="1"/>
  <c r="A4376" i="1"/>
  <c r="A4375" i="1"/>
  <c r="A4374" i="1"/>
  <c r="A4373" i="1"/>
  <c r="A4372" i="1"/>
  <c r="A4371" i="1"/>
  <c r="A4370" i="1"/>
  <c r="A4369" i="1"/>
  <c r="A4368" i="1"/>
  <c r="A4367" i="1"/>
  <c r="A4366" i="1"/>
  <c r="A4365" i="1"/>
  <c r="A4364" i="1"/>
  <c r="A4363" i="1"/>
  <c r="A4362" i="1"/>
  <c r="A4361" i="1"/>
  <c r="A4360" i="1"/>
  <c r="A4359" i="1"/>
  <c r="A4358" i="1"/>
  <c r="A4357" i="1"/>
  <c r="A4356" i="1"/>
  <c r="A4355" i="1"/>
  <c r="A4354" i="1"/>
  <c r="A4353" i="1"/>
  <c r="A4352" i="1"/>
  <c r="A4351" i="1"/>
  <c r="A4350" i="1"/>
  <c r="A4349" i="1"/>
  <c r="A4348" i="1"/>
  <c r="A4347" i="1"/>
  <c r="A4346" i="1"/>
  <c r="A4345" i="1"/>
  <c r="A4344" i="1"/>
  <c r="A4343" i="1"/>
  <c r="A4342" i="1"/>
  <c r="A4341" i="1"/>
  <c r="A4340" i="1"/>
  <c r="A4339" i="1"/>
  <c r="A4338" i="1"/>
  <c r="A4337" i="1"/>
  <c r="A4336" i="1"/>
  <c r="A4335" i="1"/>
  <c r="A4334" i="1"/>
  <c r="A4333" i="1"/>
  <c r="A4332" i="1"/>
  <c r="A4331" i="1"/>
  <c r="A4330" i="1"/>
  <c r="A4329" i="1"/>
  <c r="A4328" i="1"/>
  <c r="A4327" i="1"/>
  <c r="A4326" i="1"/>
  <c r="A4325" i="1"/>
  <c r="A4324" i="1"/>
  <c r="A4323" i="1"/>
  <c r="A4322" i="1"/>
  <c r="A4321" i="1"/>
  <c r="A4320" i="1"/>
  <c r="A4319" i="1"/>
  <c r="A4318" i="1"/>
  <c r="A4317" i="1"/>
  <c r="A4316" i="1"/>
  <c r="A4315" i="1"/>
  <c r="A4314" i="1"/>
  <c r="A4313" i="1"/>
  <c r="A4312" i="1"/>
  <c r="A4311" i="1"/>
  <c r="A4310" i="1"/>
  <c r="A4309" i="1"/>
  <c r="A4308" i="1"/>
  <c r="A4307" i="1"/>
  <c r="A4306" i="1"/>
  <c r="A4305" i="1"/>
  <c r="A4304" i="1"/>
  <c r="A4303" i="1"/>
  <c r="A4302" i="1"/>
  <c r="A4301" i="1"/>
  <c r="A4300" i="1"/>
  <c r="A4299" i="1"/>
  <c r="A4298" i="1"/>
  <c r="A4297" i="1"/>
  <c r="A4296" i="1"/>
  <c r="A4295" i="1"/>
  <c r="A4294" i="1"/>
  <c r="A4293" i="1"/>
  <c r="A4292" i="1"/>
  <c r="A4291" i="1"/>
  <c r="A4290" i="1"/>
  <c r="A4289" i="1"/>
  <c r="A4288" i="1"/>
  <c r="A4287" i="1"/>
  <c r="A4286" i="1"/>
  <c r="A4285" i="1"/>
  <c r="A4284" i="1"/>
  <c r="A4283" i="1"/>
  <c r="A4282" i="1"/>
  <c r="A4281" i="1"/>
  <c r="A4280" i="1"/>
  <c r="A4279" i="1"/>
  <c r="A4278" i="1"/>
  <c r="A4277" i="1"/>
  <c r="A4276" i="1"/>
  <c r="A4275" i="1"/>
  <c r="A4274" i="1"/>
  <c r="A4273" i="1"/>
  <c r="A4272" i="1"/>
  <c r="A4271" i="1"/>
  <c r="A4270" i="1"/>
  <c r="A4269" i="1"/>
  <c r="A4268" i="1"/>
  <c r="A4267" i="1"/>
  <c r="A4266" i="1"/>
  <c r="A4265" i="1"/>
  <c r="A4264" i="1"/>
  <c r="A4263" i="1"/>
  <c r="A4262" i="1"/>
  <c r="A4261" i="1"/>
  <c r="A4260" i="1"/>
  <c r="A4259" i="1"/>
  <c r="A4258" i="1"/>
  <c r="A4257" i="1"/>
  <c r="A4256" i="1"/>
  <c r="A4255" i="1"/>
  <c r="A4254" i="1"/>
  <c r="A4253" i="1"/>
  <c r="A4252" i="1"/>
  <c r="A4251" i="1"/>
  <c r="A4250" i="1"/>
  <c r="A4249" i="1"/>
  <c r="A4248" i="1"/>
  <c r="A4247" i="1"/>
  <c r="A4246" i="1"/>
  <c r="A4245" i="1"/>
  <c r="A4244" i="1"/>
  <c r="A4243" i="1"/>
  <c r="A4242" i="1"/>
  <c r="A4241" i="1"/>
  <c r="A4240" i="1"/>
  <c r="A4239" i="1"/>
  <c r="A4238" i="1"/>
  <c r="A4237" i="1"/>
  <c r="A4236" i="1"/>
  <c r="A4235" i="1"/>
  <c r="A4234" i="1"/>
  <c r="A4233" i="1"/>
  <c r="A4232" i="1"/>
  <c r="A4231" i="1"/>
  <c r="A4230" i="1"/>
  <c r="A4229" i="1"/>
  <c r="A4228" i="1"/>
  <c r="A4227" i="1"/>
  <c r="A4226" i="1"/>
  <c r="A4225" i="1"/>
  <c r="A4224" i="1"/>
  <c r="A4223" i="1"/>
  <c r="A4222" i="1"/>
  <c r="A4221" i="1"/>
  <c r="A4220" i="1"/>
  <c r="A4219" i="1"/>
  <c r="A4218" i="1"/>
  <c r="A4217" i="1"/>
  <c r="A4216" i="1"/>
  <c r="A4215" i="1"/>
  <c r="A4214" i="1"/>
  <c r="A4213" i="1"/>
  <c r="A4212" i="1"/>
  <c r="A4211" i="1"/>
  <c r="A4210" i="1"/>
  <c r="A4209" i="1"/>
  <c r="A4208" i="1"/>
  <c r="A4207" i="1"/>
  <c r="A4206" i="1"/>
  <c r="A4205" i="1"/>
  <c r="A4204" i="1"/>
  <c r="A4203" i="1"/>
  <c r="A4202" i="1"/>
  <c r="A4201" i="1"/>
  <c r="A4200" i="1"/>
  <c r="A4199" i="1"/>
  <c r="A4198" i="1"/>
  <c r="A4197" i="1"/>
  <c r="A4196" i="1"/>
  <c r="A4195" i="1"/>
  <c r="A4194" i="1"/>
  <c r="A4193" i="1"/>
  <c r="A4192" i="1"/>
  <c r="A4191" i="1"/>
  <c r="A4190" i="1"/>
  <c r="A4189" i="1"/>
  <c r="A4188" i="1"/>
  <c r="A4187" i="1"/>
  <c r="A4186" i="1"/>
  <c r="A4185" i="1"/>
  <c r="A4184" i="1"/>
  <c r="A4183" i="1"/>
  <c r="A4182" i="1"/>
  <c r="A4181" i="1"/>
  <c r="A4180" i="1"/>
  <c r="A4179" i="1"/>
  <c r="A4178" i="1"/>
  <c r="A4177" i="1"/>
  <c r="A4176" i="1"/>
  <c r="A4175" i="1"/>
  <c r="A4174" i="1"/>
  <c r="A4173" i="1"/>
  <c r="A4172" i="1"/>
  <c r="A4171" i="1"/>
  <c r="A4170" i="1"/>
  <c r="A4169" i="1"/>
  <c r="A4168" i="1"/>
  <c r="A4167" i="1"/>
  <c r="A4166" i="1"/>
  <c r="A4165" i="1"/>
  <c r="A4164" i="1"/>
  <c r="A4163" i="1"/>
  <c r="A4162" i="1"/>
  <c r="A4161" i="1"/>
  <c r="A4160" i="1"/>
  <c r="A4159" i="1"/>
  <c r="A4158" i="1"/>
  <c r="A4157" i="1"/>
  <c r="A4156" i="1"/>
  <c r="A4155" i="1"/>
  <c r="A4154" i="1"/>
  <c r="A4153" i="1"/>
  <c r="A4152" i="1"/>
  <c r="A4151" i="1"/>
  <c r="A4150" i="1"/>
  <c r="A4149" i="1"/>
  <c r="A4148" i="1"/>
  <c r="A4147" i="1"/>
  <c r="A4146" i="1"/>
  <c r="A4145" i="1"/>
  <c r="A4144" i="1"/>
  <c r="A4143" i="1"/>
  <c r="A4142" i="1"/>
  <c r="A4141" i="1"/>
  <c r="A4140" i="1"/>
  <c r="A4139" i="1"/>
  <c r="A4138" i="1"/>
  <c r="A4137" i="1"/>
  <c r="A4136" i="1"/>
  <c r="A4135" i="1"/>
  <c r="A4134" i="1"/>
  <c r="A4133" i="1"/>
  <c r="A4132" i="1"/>
  <c r="A4131" i="1"/>
  <c r="A4130" i="1"/>
  <c r="A4129" i="1"/>
  <c r="A4128" i="1"/>
  <c r="A4127" i="1"/>
  <c r="A4126" i="1"/>
  <c r="A4125" i="1"/>
  <c r="A4124" i="1"/>
  <c r="A4123" i="1"/>
  <c r="A4122" i="1"/>
  <c r="A4121" i="1"/>
  <c r="A4120" i="1"/>
  <c r="A4119" i="1"/>
  <c r="A4118" i="1"/>
  <c r="A4117" i="1"/>
  <c r="A4116" i="1"/>
  <c r="A4115" i="1"/>
  <c r="A4114" i="1"/>
  <c r="A4113" i="1"/>
  <c r="A4112" i="1"/>
  <c r="A4111" i="1"/>
  <c r="A4110" i="1"/>
  <c r="A4109" i="1"/>
  <c r="A4108" i="1"/>
  <c r="A4107" i="1"/>
  <c r="A4106" i="1"/>
  <c r="A4105" i="1"/>
  <c r="A4104" i="1"/>
  <c r="A4103" i="1"/>
  <c r="A4102" i="1"/>
  <c r="A4101" i="1"/>
  <c r="A4100" i="1"/>
  <c r="A4099" i="1"/>
  <c r="A4098" i="1"/>
  <c r="A4097" i="1"/>
  <c r="A4096" i="1"/>
  <c r="A4095" i="1"/>
  <c r="A4094" i="1"/>
  <c r="A4093" i="1"/>
  <c r="A4092" i="1"/>
  <c r="A4091" i="1"/>
  <c r="A4090" i="1"/>
  <c r="A4089" i="1"/>
  <c r="A4088" i="1"/>
  <c r="A4087" i="1"/>
  <c r="A4086" i="1"/>
  <c r="A4085" i="1"/>
  <c r="A4084" i="1"/>
  <c r="A4083" i="1"/>
  <c r="A4082" i="1"/>
  <c r="A4081" i="1"/>
  <c r="A4080" i="1"/>
  <c r="A4079" i="1"/>
  <c r="A4078" i="1"/>
  <c r="A4077" i="1"/>
  <c r="A4076" i="1"/>
  <c r="A4075" i="1"/>
  <c r="A4074" i="1"/>
  <c r="A4073" i="1"/>
  <c r="A4072" i="1"/>
  <c r="A4071" i="1"/>
  <c r="A4070" i="1"/>
  <c r="A4069" i="1"/>
  <c r="A4068" i="1"/>
  <c r="A4067" i="1"/>
  <c r="A4066" i="1"/>
  <c r="A4065" i="1"/>
  <c r="A4064" i="1"/>
  <c r="A4063" i="1"/>
  <c r="A4062" i="1"/>
  <c r="A4061" i="1"/>
  <c r="A4060" i="1"/>
  <c r="A4059" i="1"/>
  <c r="A4058" i="1"/>
  <c r="A4057" i="1"/>
  <c r="A4056" i="1"/>
  <c r="A4055" i="1"/>
  <c r="A4054" i="1"/>
  <c r="A4053" i="1"/>
  <c r="A4052" i="1"/>
  <c r="A4051" i="1"/>
  <c r="A4050" i="1"/>
  <c r="A4049" i="1"/>
  <c r="A4048" i="1"/>
  <c r="A4047" i="1"/>
  <c r="A4046" i="1"/>
  <c r="A4045" i="1"/>
  <c r="A4044" i="1"/>
  <c r="A4043" i="1"/>
  <c r="A4042" i="1"/>
  <c r="A4041" i="1"/>
  <c r="A4040" i="1"/>
  <c r="A4039" i="1"/>
  <c r="A4038" i="1"/>
  <c r="A4037" i="1"/>
  <c r="A4036" i="1"/>
  <c r="A4035" i="1"/>
  <c r="A4034" i="1"/>
  <c r="A4033" i="1"/>
  <c r="A4032" i="1"/>
  <c r="A4031" i="1"/>
  <c r="A4030" i="1"/>
  <c r="A4029" i="1"/>
  <c r="A4028" i="1"/>
  <c r="A4027" i="1"/>
  <c r="A4026" i="1"/>
  <c r="A4025" i="1"/>
  <c r="A4024" i="1"/>
  <c r="A4023" i="1"/>
  <c r="A4022" i="1"/>
  <c r="A4021" i="1"/>
  <c r="A4020" i="1"/>
  <c r="A4019" i="1"/>
  <c r="A4018" i="1"/>
  <c r="A4017" i="1"/>
  <c r="A4016" i="1"/>
  <c r="A4015" i="1"/>
  <c r="A4014" i="1"/>
  <c r="A4013" i="1"/>
  <c r="A4012" i="1"/>
  <c r="A4011" i="1"/>
  <c r="A4010" i="1"/>
  <c r="A4009" i="1"/>
  <c r="A4008" i="1"/>
  <c r="A4007" i="1"/>
  <c r="A4006" i="1"/>
  <c r="A4005" i="1"/>
  <c r="A4004" i="1"/>
  <c r="A4003" i="1"/>
  <c r="A4002" i="1"/>
  <c r="A4001" i="1"/>
  <c r="A4000" i="1"/>
  <c r="A3999" i="1"/>
  <c r="A3998" i="1"/>
  <c r="A3997" i="1"/>
  <c r="A3996" i="1"/>
  <c r="A3995" i="1"/>
  <c r="A3994" i="1"/>
  <c r="A3993" i="1"/>
  <c r="A3992" i="1"/>
  <c r="A3991" i="1"/>
  <c r="A3990" i="1"/>
  <c r="A3989" i="1"/>
  <c r="A3988" i="1"/>
  <c r="A3987" i="1"/>
  <c r="A3986" i="1"/>
  <c r="A3985" i="1"/>
  <c r="A3984" i="1"/>
  <c r="A3983" i="1"/>
  <c r="A3982" i="1"/>
  <c r="A3981" i="1"/>
  <c r="A3980" i="1"/>
  <c r="A3979" i="1"/>
  <c r="A3978" i="1"/>
  <c r="A3977" i="1"/>
  <c r="A3976" i="1"/>
  <c r="A3975" i="1"/>
  <c r="A3974" i="1"/>
  <c r="A3973" i="1"/>
  <c r="A3972" i="1"/>
  <c r="A3971" i="1"/>
  <c r="A3970" i="1"/>
  <c r="A3969" i="1"/>
  <c r="A3968" i="1"/>
  <c r="A3967" i="1"/>
  <c r="A3966" i="1"/>
  <c r="A3965" i="1"/>
  <c r="A3964" i="1"/>
  <c r="A3963" i="1"/>
  <c r="A3962" i="1"/>
  <c r="A3961" i="1"/>
  <c r="A3960" i="1"/>
  <c r="A3959" i="1"/>
  <c r="A3958" i="1"/>
  <c r="A3957" i="1"/>
  <c r="A3956" i="1"/>
  <c r="A3955" i="1"/>
  <c r="A3954" i="1"/>
  <c r="A3953" i="1"/>
  <c r="A3952" i="1"/>
  <c r="A3951" i="1"/>
  <c r="A3950" i="1"/>
  <c r="A3949" i="1"/>
  <c r="A3948" i="1"/>
  <c r="A3947" i="1"/>
  <c r="A3946" i="1"/>
  <c r="A3945" i="1"/>
  <c r="A3944" i="1"/>
  <c r="A3943" i="1"/>
  <c r="A3942" i="1"/>
  <c r="A3941" i="1"/>
  <c r="A3940" i="1"/>
  <c r="A3939" i="1"/>
  <c r="A3938" i="1"/>
  <c r="A3937" i="1"/>
  <c r="A3936" i="1"/>
  <c r="A3935" i="1"/>
  <c r="A3934" i="1"/>
  <c r="A3933" i="1"/>
  <c r="A3932" i="1"/>
  <c r="A3931" i="1"/>
  <c r="A3930" i="1"/>
  <c r="A3929" i="1"/>
  <c r="A3928" i="1"/>
  <c r="A3927" i="1"/>
  <c r="A3926" i="1"/>
  <c r="A3925" i="1"/>
  <c r="A3924" i="1"/>
  <c r="A3923" i="1"/>
  <c r="A3922" i="1"/>
  <c r="A3921" i="1"/>
  <c r="A3920" i="1"/>
  <c r="A3919" i="1"/>
  <c r="A3918" i="1"/>
  <c r="A3917" i="1"/>
  <c r="A3916" i="1"/>
  <c r="A3915" i="1"/>
  <c r="A3914" i="1"/>
  <c r="A3913" i="1"/>
  <c r="A3912" i="1"/>
  <c r="A3911" i="1"/>
  <c r="A3910" i="1"/>
  <c r="A3909" i="1"/>
  <c r="A3908" i="1"/>
  <c r="A3907" i="1"/>
  <c r="A3906" i="1"/>
  <c r="A3905" i="1"/>
  <c r="A3904" i="1"/>
  <c r="A3903" i="1"/>
  <c r="A3902" i="1"/>
  <c r="A3901" i="1"/>
  <c r="A3900" i="1"/>
  <c r="A3899" i="1"/>
  <c r="A3898" i="1"/>
  <c r="A3897" i="1"/>
  <c r="A3896" i="1"/>
  <c r="A3895" i="1"/>
  <c r="A3894" i="1"/>
  <c r="A3893" i="1"/>
  <c r="A3892" i="1"/>
  <c r="A3891" i="1"/>
  <c r="A3890" i="1"/>
  <c r="A3889" i="1"/>
  <c r="A3888" i="1"/>
  <c r="A3887" i="1"/>
  <c r="A3886" i="1"/>
  <c r="A3885" i="1"/>
  <c r="A3884" i="1"/>
  <c r="A3883" i="1"/>
  <c r="A3882" i="1"/>
  <c r="A3881" i="1"/>
  <c r="A3880" i="1"/>
  <c r="A3879" i="1"/>
  <c r="A3878" i="1"/>
  <c r="A3877" i="1"/>
  <c r="A3876" i="1"/>
  <c r="A3875" i="1"/>
  <c r="A3874" i="1"/>
  <c r="A3873" i="1"/>
  <c r="A3872" i="1"/>
  <c r="A3871" i="1"/>
  <c r="A3870" i="1"/>
  <c r="A3869" i="1"/>
  <c r="A3868" i="1"/>
  <c r="A3867" i="1"/>
  <c r="A3866" i="1"/>
  <c r="A3865" i="1"/>
  <c r="A3864" i="1"/>
  <c r="A3863" i="1"/>
  <c r="A3862" i="1"/>
  <c r="A3861" i="1"/>
  <c r="A3860" i="1"/>
  <c r="A3859" i="1"/>
  <c r="A3858" i="1"/>
  <c r="A3857" i="1"/>
  <c r="A3856" i="1"/>
  <c r="A3855" i="1"/>
  <c r="A3854" i="1"/>
  <c r="A3853" i="1"/>
  <c r="A3852" i="1"/>
  <c r="A3851" i="1"/>
  <c r="A3850" i="1"/>
  <c r="A3849" i="1"/>
  <c r="A3848" i="1"/>
  <c r="A3847" i="1"/>
  <c r="A3846" i="1"/>
  <c r="A3845" i="1"/>
  <c r="A3844" i="1"/>
  <c r="A3843" i="1"/>
  <c r="A3842" i="1"/>
  <c r="A3841" i="1"/>
  <c r="A3840" i="1"/>
  <c r="A3839" i="1"/>
  <c r="A3838" i="1"/>
  <c r="A3837" i="1"/>
  <c r="A3836" i="1"/>
  <c r="A3835" i="1"/>
  <c r="A3834" i="1"/>
  <c r="A3833" i="1"/>
  <c r="A3832" i="1"/>
  <c r="A3831" i="1"/>
  <c r="A3830" i="1"/>
  <c r="A3829" i="1"/>
  <c r="A3828" i="1"/>
  <c r="A3827" i="1"/>
  <c r="A3826" i="1"/>
  <c r="A3825" i="1"/>
  <c r="A3824" i="1"/>
  <c r="A3823" i="1"/>
  <c r="A3822" i="1"/>
  <c r="A3821" i="1"/>
  <c r="A3820" i="1"/>
  <c r="A3819" i="1"/>
  <c r="A3818" i="1"/>
  <c r="A3817" i="1"/>
  <c r="A3816" i="1"/>
  <c r="A3815" i="1"/>
  <c r="A3814" i="1"/>
  <c r="A3813" i="1"/>
  <c r="A3812" i="1"/>
  <c r="A3811" i="1"/>
  <c r="A3810" i="1"/>
  <c r="A3809" i="1"/>
  <c r="A3808" i="1"/>
  <c r="A3807" i="1"/>
  <c r="A3806" i="1"/>
  <c r="A3805" i="1"/>
  <c r="A3804" i="1"/>
  <c r="A3803" i="1"/>
  <c r="A3802" i="1"/>
  <c r="A3801" i="1"/>
  <c r="A3800" i="1"/>
  <c r="A3799" i="1"/>
  <c r="A3798" i="1"/>
  <c r="A3797" i="1"/>
  <c r="A3796" i="1"/>
  <c r="A3795" i="1"/>
  <c r="A3794" i="1"/>
  <c r="A3793" i="1"/>
  <c r="A3792" i="1"/>
  <c r="A3791" i="1"/>
  <c r="A3790" i="1"/>
  <c r="A3789" i="1"/>
  <c r="A3788" i="1"/>
  <c r="A3787" i="1"/>
  <c r="A3786" i="1"/>
  <c r="A3785" i="1"/>
  <c r="A3784" i="1"/>
  <c r="A3783" i="1"/>
  <c r="A3782" i="1"/>
  <c r="A3781" i="1"/>
  <c r="A3780" i="1"/>
  <c r="A3779" i="1"/>
  <c r="A3778" i="1"/>
  <c r="A3777" i="1"/>
  <c r="A3776" i="1"/>
  <c r="A3775" i="1"/>
  <c r="A3774" i="1"/>
  <c r="A3773" i="1"/>
  <c r="A3772" i="1"/>
  <c r="A3771" i="1"/>
  <c r="A3770" i="1"/>
  <c r="A3769" i="1"/>
  <c r="A3768" i="1"/>
  <c r="A3767" i="1"/>
  <c r="A3766" i="1"/>
  <c r="A3765" i="1"/>
  <c r="A3764" i="1"/>
  <c r="A3763" i="1"/>
  <c r="A3762" i="1"/>
  <c r="A3761" i="1"/>
  <c r="A3760" i="1"/>
  <c r="A3759" i="1"/>
  <c r="A3758" i="1"/>
  <c r="A3757" i="1"/>
  <c r="A3756" i="1"/>
  <c r="A3755" i="1"/>
  <c r="A3754" i="1"/>
  <c r="A3753" i="1"/>
  <c r="A3752" i="1"/>
  <c r="A3751" i="1"/>
  <c r="A3750" i="1"/>
  <c r="A3749" i="1"/>
  <c r="A3748" i="1"/>
  <c r="A3747" i="1"/>
  <c r="A3746" i="1"/>
  <c r="A3745" i="1"/>
  <c r="A3744" i="1"/>
  <c r="A3743" i="1"/>
  <c r="A3742" i="1"/>
  <c r="A3741" i="1"/>
  <c r="A3740" i="1"/>
  <c r="A3739" i="1"/>
  <c r="A3738" i="1"/>
  <c r="A3737" i="1"/>
  <c r="A3736" i="1"/>
  <c r="A3735" i="1"/>
  <c r="A3734" i="1"/>
  <c r="A3733" i="1"/>
  <c r="A3732" i="1"/>
  <c r="A3731" i="1"/>
  <c r="A3730" i="1"/>
  <c r="A3729" i="1"/>
  <c r="A3728" i="1"/>
  <c r="A3727" i="1"/>
  <c r="A3726" i="1"/>
  <c r="A3725" i="1"/>
  <c r="A3724" i="1"/>
  <c r="A3723" i="1"/>
  <c r="A3722" i="1"/>
  <c r="A3721" i="1"/>
  <c r="A3720" i="1"/>
  <c r="A3719" i="1"/>
  <c r="A3718" i="1"/>
  <c r="A3717" i="1"/>
  <c r="A3716" i="1"/>
  <c r="A3715" i="1"/>
  <c r="A3714" i="1"/>
  <c r="A3713" i="1"/>
  <c r="A3712" i="1"/>
  <c r="A3711" i="1"/>
  <c r="A3710" i="1"/>
  <c r="A3709" i="1"/>
  <c r="A3708" i="1"/>
  <c r="A3707" i="1"/>
  <c r="A3706" i="1"/>
  <c r="A3705" i="1"/>
  <c r="A3704" i="1"/>
  <c r="A3703" i="1"/>
  <c r="A3702" i="1"/>
  <c r="A3701" i="1"/>
  <c r="A3700" i="1"/>
  <c r="A3699" i="1"/>
  <c r="A3698" i="1"/>
  <c r="A3697" i="1"/>
  <c r="A3696" i="1"/>
  <c r="A3695" i="1"/>
  <c r="A3694" i="1"/>
  <c r="A3693" i="1"/>
  <c r="A3692" i="1"/>
  <c r="A3691" i="1"/>
  <c r="A3690" i="1"/>
  <c r="A3689" i="1"/>
  <c r="A3688" i="1"/>
  <c r="A3687" i="1"/>
  <c r="A3686" i="1"/>
  <c r="A3685" i="1"/>
  <c r="A3684" i="1"/>
  <c r="A3683" i="1"/>
  <c r="A3682" i="1"/>
  <c r="A3681" i="1"/>
  <c r="A3680" i="1"/>
  <c r="A3679" i="1"/>
  <c r="A3678" i="1"/>
  <c r="A3677" i="1"/>
  <c r="A3676" i="1"/>
  <c r="A3675" i="1"/>
  <c r="A3674" i="1"/>
  <c r="A3673" i="1"/>
  <c r="A3672" i="1"/>
  <c r="A3671" i="1"/>
  <c r="A3670" i="1"/>
  <c r="A3669" i="1"/>
  <c r="A3668" i="1"/>
  <c r="A3667" i="1"/>
  <c r="A3666" i="1"/>
  <c r="A3665" i="1"/>
  <c r="A3664" i="1"/>
  <c r="A3663" i="1"/>
  <c r="A3662" i="1"/>
  <c r="A3661" i="1"/>
  <c r="A3660" i="1"/>
  <c r="A3659" i="1"/>
  <c r="A3658" i="1"/>
  <c r="A3657" i="1"/>
  <c r="A3656" i="1"/>
  <c r="A3655" i="1"/>
  <c r="A3654" i="1"/>
  <c r="A3653" i="1"/>
  <c r="A3652" i="1"/>
  <c r="A3651" i="1"/>
  <c r="A3650" i="1"/>
  <c r="A3649" i="1"/>
  <c r="A3648" i="1"/>
  <c r="A3647" i="1"/>
  <c r="A3646" i="1"/>
  <c r="A3645" i="1"/>
  <c r="A3644" i="1"/>
  <c r="A3643" i="1"/>
  <c r="A3642" i="1"/>
  <c r="A3641" i="1"/>
  <c r="A3640" i="1"/>
  <c r="A3639" i="1"/>
  <c r="A3638" i="1"/>
  <c r="A3637" i="1"/>
  <c r="A3636" i="1"/>
  <c r="A3635" i="1"/>
  <c r="A3634" i="1"/>
  <c r="A3633" i="1"/>
  <c r="A3632" i="1"/>
  <c r="A3631" i="1"/>
  <c r="A3630" i="1"/>
  <c r="A3629" i="1"/>
  <c r="A3628" i="1"/>
  <c r="A3627" i="1"/>
  <c r="A3626" i="1"/>
  <c r="A3625" i="1"/>
  <c r="A3624" i="1"/>
  <c r="A3623" i="1"/>
  <c r="A3622" i="1"/>
  <c r="A3621" i="1"/>
  <c r="A3620" i="1"/>
  <c r="A3619" i="1"/>
  <c r="A3618" i="1"/>
  <c r="A3617" i="1"/>
  <c r="A3616" i="1"/>
  <c r="A3615" i="1"/>
  <c r="A3614" i="1"/>
  <c r="A3613" i="1"/>
  <c r="A3612" i="1"/>
  <c r="A3611" i="1"/>
  <c r="A3610" i="1"/>
  <c r="A3609" i="1"/>
  <c r="A3608" i="1"/>
  <c r="A3607" i="1"/>
  <c r="A3606" i="1"/>
  <c r="A3605" i="1"/>
  <c r="A3604" i="1"/>
  <c r="A3603" i="1"/>
  <c r="A3602" i="1"/>
  <c r="A3601" i="1"/>
  <c r="A3600" i="1"/>
  <c r="A3599" i="1"/>
  <c r="A3598" i="1"/>
  <c r="A3597" i="1"/>
  <c r="A3596" i="1"/>
  <c r="A3595" i="1"/>
  <c r="A3594" i="1"/>
  <c r="A3593" i="1"/>
  <c r="A3592" i="1"/>
  <c r="A3591" i="1"/>
  <c r="A3590" i="1"/>
  <c r="A3589" i="1"/>
  <c r="A3588" i="1"/>
  <c r="A3587" i="1"/>
  <c r="A3586" i="1"/>
  <c r="A3585" i="1"/>
  <c r="A3584" i="1"/>
  <c r="A3583" i="1"/>
  <c r="A3582" i="1"/>
  <c r="A3581" i="1"/>
  <c r="A3580" i="1"/>
  <c r="A3579" i="1"/>
  <c r="A3578" i="1"/>
  <c r="A3577" i="1"/>
  <c r="A3576" i="1"/>
  <c r="A3575" i="1"/>
  <c r="A3574" i="1"/>
  <c r="A3573" i="1"/>
  <c r="A3572" i="1"/>
  <c r="A3571" i="1"/>
  <c r="A3570" i="1"/>
  <c r="A3569" i="1"/>
  <c r="A3568" i="1"/>
  <c r="A3567" i="1"/>
  <c r="A3566" i="1"/>
  <c r="A3565" i="1"/>
  <c r="A3564" i="1"/>
  <c r="A3563" i="1"/>
  <c r="A3562" i="1"/>
  <c r="A3561" i="1"/>
  <c r="A3560" i="1"/>
  <c r="A3559" i="1"/>
  <c r="A3558" i="1"/>
  <c r="A3557" i="1"/>
  <c r="A3556" i="1"/>
  <c r="A3555" i="1"/>
  <c r="A3554" i="1"/>
  <c r="A3553" i="1"/>
  <c r="A3552" i="1"/>
  <c r="A3551" i="1"/>
  <c r="A3550" i="1"/>
  <c r="A3549" i="1"/>
  <c r="A3548" i="1"/>
  <c r="A3547" i="1"/>
  <c r="A3546" i="1"/>
  <c r="A3545" i="1"/>
  <c r="A3544" i="1"/>
  <c r="A3543" i="1"/>
  <c r="A3542" i="1"/>
  <c r="A3541" i="1"/>
  <c r="A3540" i="1"/>
  <c r="A3539" i="1"/>
  <c r="A3538" i="1"/>
  <c r="A3537" i="1"/>
  <c r="A3536" i="1"/>
  <c r="A3535" i="1"/>
  <c r="A3534" i="1"/>
  <c r="A3533" i="1"/>
  <c r="A3532" i="1"/>
  <c r="A3531" i="1"/>
  <c r="A3530" i="1"/>
  <c r="A3529" i="1"/>
  <c r="A3528" i="1"/>
  <c r="A3527" i="1"/>
  <c r="A3526" i="1"/>
  <c r="A3525" i="1"/>
  <c r="A3524" i="1"/>
  <c r="A3523" i="1"/>
  <c r="A3522" i="1"/>
  <c r="A3521" i="1"/>
  <c r="A3520" i="1"/>
  <c r="A3519" i="1"/>
  <c r="A3518" i="1"/>
  <c r="A3517" i="1"/>
  <c r="A3516" i="1"/>
  <c r="A3515" i="1"/>
  <c r="A3514" i="1"/>
  <c r="A3513" i="1"/>
  <c r="A3512" i="1"/>
  <c r="A3511" i="1"/>
  <c r="A3510" i="1"/>
  <c r="A3509" i="1"/>
  <c r="A3508" i="1"/>
  <c r="A3507" i="1"/>
  <c r="A3506" i="1"/>
  <c r="A3505" i="1"/>
  <c r="A3504" i="1"/>
  <c r="A3503" i="1"/>
  <c r="A3502" i="1"/>
  <c r="A3501" i="1"/>
  <c r="A3500" i="1"/>
  <c r="A3499" i="1"/>
  <c r="A3498" i="1"/>
  <c r="A3497" i="1"/>
  <c r="A3496" i="1"/>
  <c r="A3495" i="1"/>
  <c r="A3494" i="1"/>
  <c r="A3493" i="1"/>
  <c r="A3492" i="1"/>
  <c r="A3491" i="1"/>
  <c r="A3490" i="1"/>
  <c r="A3489" i="1"/>
  <c r="A3488" i="1"/>
  <c r="A3487" i="1"/>
  <c r="A3486" i="1"/>
  <c r="A3485" i="1"/>
  <c r="A3484" i="1"/>
  <c r="A3483" i="1"/>
  <c r="A3482" i="1"/>
  <c r="A3481" i="1"/>
  <c r="A3480" i="1"/>
  <c r="A3479" i="1"/>
  <c r="A3478" i="1"/>
  <c r="A3477" i="1"/>
  <c r="A3476" i="1"/>
  <c r="A3475" i="1"/>
  <c r="A3474" i="1"/>
  <c r="A3473" i="1"/>
  <c r="A3472" i="1"/>
  <c r="A3471" i="1"/>
  <c r="A3470" i="1"/>
  <c r="A3469" i="1"/>
  <c r="A3468" i="1"/>
  <c r="A3467" i="1"/>
  <c r="A3466" i="1"/>
  <c r="A3465" i="1"/>
  <c r="A3464" i="1"/>
  <c r="A3463" i="1"/>
  <c r="A3462" i="1"/>
  <c r="A3461" i="1"/>
  <c r="A3460" i="1"/>
  <c r="A3459" i="1"/>
  <c r="A3458" i="1"/>
  <c r="A3457" i="1"/>
  <c r="A3456" i="1"/>
  <c r="A3455" i="1"/>
  <c r="A3454" i="1"/>
  <c r="A3453" i="1"/>
  <c r="A3452" i="1"/>
  <c r="A3451" i="1"/>
  <c r="A3450" i="1"/>
  <c r="A3449" i="1"/>
  <c r="A3448" i="1"/>
  <c r="A3447" i="1"/>
  <c r="A3446" i="1"/>
  <c r="A3445" i="1"/>
  <c r="A3444" i="1"/>
  <c r="A3443" i="1"/>
  <c r="A3442" i="1"/>
  <c r="A3441" i="1"/>
  <c r="A3440" i="1"/>
  <c r="A3439" i="1"/>
  <c r="A3438" i="1"/>
  <c r="A3437" i="1"/>
  <c r="A3436" i="1"/>
  <c r="A3435" i="1"/>
  <c r="A3434" i="1"/>
  <c r="A3433" i="1"/>
  <c r="A3432" i="1"/>
  <c r="A3431" i="1"/>
  <c r="A3430" i="1"/>
  <c r="A3429" i="1"/>
  <c r="A3428" i="1"/>
  <c r="A3427" i="1"/>
  <c r="A3426" i="1"/>
  <c r="A3425" i="1"/>
  <c r="A3424" i="1"/>
  <c r="A3423" i="1"/>
  <c r="A3422" i="1"/>
  <c r="A3421" i="1"/>
  <c r="A3420" i="1"/>
  <c r="A3419" i="1"/>
  <c r="A3418" i="1"/>
  <c r="A3417" i="1"/>
  <c r="A3416" i="1"/>
  <c r="A3415" i="1"/>
  <c r="A3414" i="1"/>
  <c r="A3413" i="1"/>
  <c r="A3412" i="1"/>
  <c r="A3411" i="1"/>
  <c r="A3410" i="1"/>
  <c r="A3409" i="1"/>
  <c r="A3408" i="1"/>
  <c r="A3407" i="1"/>
  <c r="A3406" i="1"/>
  <c r="A3405" i="1"/>
  <c r="A3404" i="1"/>
  <c r="A3403" i="1"/>
  <c r="A3402" i="1"/>
  <c r="A3401" i="1"/>
  <c r="A3400" i="1"/>
  <c r="A3399" i="1"/>
  <c r="A3398" i="1"/>
  <c r="A3397" i="1"/>
  <c r="A3396" i="1"/>
  <c r="A3395" i="1"/>
  <c r="A3394" i="1"/>
  <c r="A3393" i="1"/>
  <c r="A3392" i="1"/>
  <c r="A3391" i="1"/>
  <c r="A3390" i="1"/>
  <c r="A3389" i="1"/>
  <c r="A3388" i="1"/>
  <c r="A3387" i="1"/>
  <c r="A3386" i="1"/>
  <c r="A3385" i="1"/>
  <c r="A3384" i="1"/>
  <c r="A3383" i="1"/>
  <c r="A3382" i="1"/>
  <c r="A3381" i="1"/>
  <c r="A3380" i="1"/>
  <c r="A3379" i="1"/>
  <c r="A3378" i="1"/>
  <c r="A3377" i="1"/>
  <c r="A3376" i="1"/>
  <c r="A3375" i="1"/>
  <c r="A3374" i="1"/>
  <c r="A3373" i="1"/>
  <c r="A3372" i="1"/>
  <c r="A3371" i="1"/>
  <c r="A3370" i="1"/>
  <c r="A3369" i="1"/>
  <c r="A3368" i="1"/>
  <c r="A3367" i="1"/>
  <c r="A3366" i="1"/>
  <c r="A3365" i="1"/>
  <c r="A3364" i="1"/>
  <c r="A3363" i="1"/>
  <c r="A3362" i="1"/>
  <c r="A3361" i="1"/>
  <c r="A3360" i="1"/>
  <c r="A3359" i="1"/>
  <c r="A3358" i="1"/>
  <c r="A3357" i="1"/>
  <c r="A3356" i="1"/>
  <c r="A3355" i="1"/>
  <c r="A3354" i="1"/>
  <c r="A3353" i="1"/>
  <c r="A3352" i="1"/>
  <c r="A3351" i="1"/>
  <c r="A3350" i="1"/>
  <c r="A3349" i="1"/>
  <c r="A3348" i="1"/>
  <c r="A3347" i="1"/>
  <c r="A3346" i="1"/>
  <c r="A3345" i="1"/>
  <c r="A3344" i="1"/>
  <c r="A3343" i="1"/>
  <c r="A3342" i="1"/>
  <c r="A3341" i="1"/>
  <c r="A3340" i="1"/>
  <c r="A3339" i="1"/>
  <c r="A3338" i="1"/>
  <c r="A3337" i="1"/>
  <c r="A3336" i="1"/>
  <c r="A3335" i="1"/>
  <c r="A3334" i="1"/>
  <c r="A3333" i="1"/>
  <c r="A3332" i="1"/>
  <c r="A3331" i="1"/>
  <c r="A3330" i="1"/>
  <c r="A3329" i="1"/>
  <c r="A3328" i="1"/>
  <c r="A3327" i="1"/>
  <c r="A3326" i="1"/>
  <c r="A3325" i="1"/>
  <c r="A3324" i="1"/>
  <c r="A3323" i="1"/>
  <c r="A3322" i="1"/>
  <c r="A3321" i="1"/>
  <c r="A3320" i="1"/>
  <c r="A3319" i="1"/>
  <c r="A3318" i="1"/>
  <c r="A3317" i="1"/>
  <c r="A3316" i="1"/>
  <c r="A3315" i="1"/>
  <c r="A3314" i="1"/>
  <c r="A3313" i="1"/>
  <c r="A3312" i="1"/>
  <c r="A3311" i="1"/>
  <c r="A3310" i="1"/>
  <c r="A3309" i="1"/>
  <c r="A3308" i="1"/>
  <c r="A3307" i="1"/>
  <c r="A3306" i="1"/>
  <c r="A3305" i="1"/>
  <c r="A3304" i="1"/>
  <c r="A3303" i="1"/>
  <c r="A3302" i="1"/>
  <c r="A3301" i="1"/>
  <c r="A3300" i="1"/>
  <c r="A3299" i="1"/>
  <c r="A3298" i="1"/>
  <c r="A3297" i="1"/>
  <c r="A3296" i="1"/>
  <c r="A3295" i="1"/>
  <c r="A3294" i="1"/>
  <c r="A3293" i="1"/>
  <c r="A3292" i="1"/>
  <c r="A3291" i="1"/>
  <c r="A3290" i="1"/>
  <c r="A3289" i="1"/>
  <c r="A3288" i="1"/>
  <c r="A3287" i="1"/>
  <c r="A3286" i="1"/>
  <c r="A3285" i="1"/>
  <c r="A3284" i="1"/>
  <c r="A3283" i="1"/>
  <c r="A3282" i="1"/>
  <c r="A3281" i="1"/>
  <c r="A3280" i="1"/>
  <c r="A3279" i="1"/>
  <c r="A3278" i="1"/>
  <c r="A3277" i="1"/>
  <c r="A3276" i="1"/>
  <c r="A3275" i="1"/>
  <c r="A3274" i="1"/>
  <c r="A3273" i="1"/>
  <c r="A3272" i="1"/>
  <c r="A3271" i="1"/>
  <c r="A3270" i="1"/>
  <c r="A3269" i="1"/>
  <c r="A3268" i="1"/>
  <c r="A3267" i="1"/>
  <c r="A3266" i="1"/>
  <c r="A3265" i="1"/>
  <c r="A3264" i="1"/>
  <c r="A3263" i="1"/>
  <c r="A3262" i="1"/>
  <c r="A3261" i="1"/>
  <c r="A3260" i="1"/>
  <c r="A3259" i="1"/>
  <c r="A3258" i="1"/>
  <c r="A3257" i="1"/>
  <c r="A3256" i="1"/>
  <c r="A3255" i="1"/>
  <c r="A3254" i="1"/>
  <c r="A3253" i="1"/>
  <c r="A3252" i="1"/>
  <c r="A3251" i="1"/>
  <c r="A3250" i="1"/>
  <c r="A3249" i="1"/>
  <c r="A3248" i="1"/>
  <c r="A3247" i="1"/>
  <c r="A3246" i="1"/>
  <c r="A3245" i="1"/>
  <c r="A3244" i="1"/>
  <c r="A3243" i="1"/>
  <c r="A3242" i="1"/>
  <c r="A3241" i="1"/>
  <c r="A3240" i="1"/>
  <c r="A3239" i="1"/>
  <c r="A3238" i="1"/>
  <c r="A3237" i="1"/>
  <c r="A3236" i="1"/>
  <c r="A3235" i="1"/>
  <c r="A3234" i="1"/>
  <c r="A3233" i="1"/>
  <c r="A3232" i="1"/>
  <c r="A3231" i="1"/>
  <c r="A3230" i="1"/>
  <c r="A3229" i="1"/>
  <c r="A3228" i="1"/>
  <c r="A3227" i="1"/>
  <c r="A3226" i="1"/>
  <c r="A3225" i="1"/>
  <c r="A3224" i="1"/>
  <c r="A3223" i="1"/>
  <c r="A3222" i="1"/>
  <c r="A3221" i="1"/>
  <c r="A3220" i="1"/>
  <c r="A3219" i="1"/>
  <c r="A3218" i="1"/>
  <c r="A3217" i="1"/>
  <c r="A3216" i="1"/>
  <c r="A3215" i="1"/>
  <c r="A3214" i="1"/>
  <c r="A3213" i="1"/>
  <c r="A3212" i="1"/>
  <c r="A3211" i="1"/>
  <c r="A3210" i="1"/>
  <c r="A3209" i="1"/>
  <c r="A3208" i="1"/>
  <c r="A3207" i="1"/>
  <c r="A3206" i="1"/>
  <c r="A3205" i="1"/>
  <c r="A3204" i="1"/>
  <c r="A3203" i="1"/>
  <c r="A3202" i="1"/>
  <c r="A3201" i="1"/>
  <c r="A3200" i="1"/>
  <c r="A3199" i="1"/>
  <c r="A3198" i="1"/>
  <c r="A3197" i="1"/>
  <c r="A3196" i="1"/>
  <c r="A3195" i="1"/>
  <c r="A3194" i="1"/>
  <c r="A3193" i="1"/>
  <c r="A3192" i="1"/>
  <c r="A3191" i="1"/>
  <c r="A3190" i="1"/>
  <c r="A3189" i="1"/>
  <c r="A3188" i="1"/>
  <c r="A3187" i="1"/>
  <c r="A3186" i="1"/>
  <c r="A3185" i="1"/>
  <c r="A3184" i="1"/>
  <c r="A3183" i="1"/>
  <c r="A3182" i="1"/>
  <c r="A3181" i="1"/>
  <c r="A3180" i="1"/>
  <c r="A3179" i="1"/>
  <c r="A3178" i="1"/>
  <c r="A3177" i="1"/>
  <c r="A3176" i="1"/>
  <c r="A3175" i="1"/>
  <c r="A3174" i="1"/>
  <c r="A3173" i="1"/>
  <c r="A3172" i="1"/>
  <c r="A3171" i="1"/>
  <c r="A3170" i="1"/>
  <c r="A3169" i="1"/>
  <c r="A3168" i="1"/>
  <c r="A3167" i="1"/>
  <c r="A3166" i="1"/>
  <c r="A3165" i="1"/>
  <c r="A3164" i="1"/>
  <c r="A3163" i="1"/>
  <c r="A3162" i="1"/>
  <c r="A3161" i="1"/>
  <c r="A3160" i="1"/>
  <c r="A3159" i="1"/>
  <c r="A3158" i="1"/>
  <c r="A3157" i="1"/>
  <c r="A3156" i="1"/>
  <c r="A3155" i="1"/>
  <c r="A3154" i="1"/>
  <c r="A3153" i="1"/>
  <c r="A3152" i="1"/>
  <c r="A3151" i="1"/>
  <c r="A3150" i="1"/>
  <c r="A3149" i="1"/>
  <c r="A3148" i="1"/>
  <c r="A3147" i="1"/>
  <c r="A3146" i="1"/>
  <c r="A3145" i="1"/>
  <c r="A3144" i="1"/>
  <c r="A3143" i="1"/>
  <c r="A3142" i="1"/>
  <c r="A3141" i="1"/>
  <c r="A3140" i="1"/>
  <c r="A3139" i="1"/>
  <c r="A3138" i="1"/>
  <c r="A3137" i="1"/>
  <c r="A3136" i="1"/>
  <c r="A3135" i="1"/>
  <c r="A3134" i="1"/>
  <c r="A3133" i="1"/>
  <c r="A3132" i="1"/>
  <c r="A3131" i="1"/>
  <c r="A3130" i="1"/>
  <c r="A3129" i="1"/>
  <c r="A3128" i="1"/>
  <c r="A3127" i="1"/>
  <c r="A3126" i="1"/>
  <c r="A3125" i="1"/>
  <c r="A3124" i="1"/>
  <c r="A3123" i="1"/>
  <c r="A3122" i="1"/>
  <c r="A3121" i="1"/>
  <c r="A3120" i="1"/>
  <c r="A3119" i="1"/>
  <c r="A3118" i="1"/>
  <c r="A3117" i="1"/>
  <c r="A3116" i="1"/>
  <c r="A3115" i="1"/>
  <c r="A3114" i="1"/>
  <c r="A3113" i="1"/>
  <c r="A3112" i="1"/>
  <c r="A3111" i="1"/>
  <c r="A3110" i="1"/>
  <c r="A3109" i="1"/>
  <c r="A3108" i="1"/>
  <c r="A3107" i="1"/>
  <c r="A3106" i="1"/>
  <c r="A3105" i="1"/>
  <c r="A3104" i="1"/>
  <c r="A3103" i="1"/>
  <c r="A3102" i="1"/>
  <c r="A3101" i="1"/>
  <c r="A3100" i="1"/>
  <c r="A3099" i="1"/>
  <c r="A3098" i="1"/>
  <c r="A3097" i="1"/>
  <c r="A3096" i="1"/>
  <c r="A3095" i="1"/>
  <c r="A3094" i="1"/>
  <c r="A3093" i="1"/>
  <c r="A3092" i="1"/>
  <c r="A3091" i="1"/>
  <c r="A3090" i="1"/>
  <c r="A3089" i="1"/>
  <c r="A3088" i="1"/>
  <c r="A3087" i="1"/>
  <c r="A3086" i="1"/>
  <c r="A3085" i="1"/>
  <c r="A3084" i="1"/>
  <c r="A3083" i="1"/>
  <c r="A3082" i="1"/>
  <c r="A3081" i="1"/>
  <c r="A3080" i="1"/>
  <c r="A3079" i="1"/>
  <c r="A3078" i="1"/>
  <c r="A3077" i="1"/>
  <c r="A3076" i="1"/>
  <c r="A3075" i="1"/>
  <c r="A3074" i="1"/>
  <c r="A3073" i="1"/>
  <c r="A3072" i="1"/>
  <c r="A3071" i="1"/>
  <c r="A3070" i="1"/>
  <c r="A3069" i="1"/>
  <c r="A3068" i="1"/>
  <c r="A3067" i="1"/>
  <c r="A3066" i="1"/>
  <c r="A3065" i="1"/>
  <c r="A3064" i="1"/>
  <c r="A3063" i="1"/>
  <c r="A3062" i="1"/>
  <c r="A3061" i="1"/>
  <c r="A3060" i="1"/>
  <c r="A3059" i="1"/>
  <c r="A3058" i="1"/>
  <c r="A3057" i="1"/>
  <c r="A3056" i="1"/>
  <c r="A3055" i="1"/>
  <c r="A3054" i="1"/>
  <c r="A3053" i="1"/>
  <c r="A3052" i="1"/>
  <c r="A3051" i="1"/>
  <c r="A3050" i="1"/>
  <c r="A3049" i="1"/>
  <c r="A3048" i="1"/>
  <c r="A3047" i="1"/>
  <c r="A3046" i="1"/>
  <c r="A3045" i="1"/>
  <c r="A3044" i="1"/>
  <c r="A3043" i="1"/>
  <c r="A3042" i="1"/>
  <c r="A3041" i="1"/>
  <c r="A3040" i="1"/>
  <c r="A3039" i="1"/>
  <c r="A3038" i="1"/>
  <c r="A3037" i="1"/>
  <c r="A3036" i="1"/>
  <c r="A3035" i="1"/>
  <c r="A3034" i="1"/>
  <c r="A3033" i="1"/>
  <c r="A3032" i="1"/>
  <c r="A3031" i="1"/>
  <c r="A3030" i="1"/>
  <c r="A3029" i="1"/>
  <c r="A3028" i="1"/>
  <c r="A3027" i="1"/>
  <c r="A3026" i="1"/>
  <c r="A3025" i="1"/>
  <c r="A3024" i="1"/>
  <c r="A3023" i="1"/>
  <c r="A3022" i="1"/>
  <c r="A3021" i="1"/>
  <c r="A3020" i="1"/>
  <c r="A3019" i="1"/>
  <c r="A3018" i="1"/>
  <c r="A3017" i="1"/>
  <c r="A3016" i="1"/>
  <c r="A3015" i="1"/>
  <c r="A3014" i="1"/>
  <c r="A3013" i="1"/>
  <c r="A3012" i="1"/>
  <c r="A3011" i="1"/>
  <c r="A3010" i="1"/>
  <c r="A3009" i="1"/>
  <c r="A3008" i="1"/>
  <c r="A3007" i="1"/>
  <c r="A3006" i="1"/>
  <c r="A3005" i="1"/>
  <c r="A3004" i="1"/>
  <c r="A3003" i="1"/>
  <c r="A3002" i="1"/>
  <c r="A3001" i="1"/>
  <c r="A3000" i="1"/>
  <c r="A2999" i="1"/>
  <c r="A2998" i="1"/>
  <c r="A2997" i="1"/>
  <c r="A2996" i="1"/>
  <c r="A2995" i="1"/>
  <c r="A2994" i="1"/>
  <c r="A2993" i="1"/>
  <c r="A2992" i="1"/>
  <c r="A2991" i="1"/>
  <c r="A2990" i="1"/>
  <c r="A2989" i="1"/>
  <c r="A2988" i="1"/>
  <c r="A2987" i="1"/>
  <c r="A2986" i="1"/>
  <c r="A2985" i="1"/>
  <c r="A2984" i="1"/>
  <c r="A2983" i="1"/>
  <c r="A2982" i="1"/>
  <c r="A2981" i="1"/>
  <c r="A2980" i="1"/>
  <c r="A2979" i="1"/>
  <c r="A2978" i="1"/>
  <c r="A2977" i="1"/>
  <c r="A2976" i="1"/>
  <c r="A2975" i="1"/>
  <c r="A2974" i="1"/>
  <c r="A2973" i="1"/>
  <c r="A2972" i="1"/>
  <c r="A2971" i="1"/>
  <c r="A2970" i="1"/>
  <c r="A2969" i="1"/>
  <c r="A2968" i="1"/>
  <c r="A2967" i="1"/>
  <c r="A2966" i="1"/>
  <c r="A2965" i="1"/>
  <c r="A2964" i="1"/>
  <c r="A2963" i="1"/>
  <c r="A2962" i="1"/>
  <c r="A2961" i="1"/>
  <c r="A2960" i="1"/>
  <c r="A2959" i="1"/>
  <c r="A2958" i="1"/>
  <c r="A2957" i="1"/>
  <c r="A2956" i="1"/>
  <c r="A2955" i="1"/>
  <c r="A2954" i="1"/>
  <c r="A2953" i="1"/>
  <c r="A2952" i="1"/>
  <c r="A2951" i="1"/>
  <c r="A2950" i="1"/>
  <c r="A2949" i="1"/>
  <c r="A2948" i="1"/>
  <c r="A2947" i="1"/>
  <c r="A2946" i="1"/>
  <c r="A2945" i="1"/>
  <c r="A2944" i="1"/>
  <c r="A2943" i="1"/>
  <c r="A2942" i="1"/>
  <c r="A2941" i="1"/>
  <c r="A2940" i="1"/>
  <c r="A2939" i="1"/>
  <c r="A2938" i="1"/>
  <c r="A2937" i="1"/>
  <c r="A2936" i="1"/>
  <c r="A2935" i="1"/>
  <c r="A2934" i="1"/>
  <c r="A2933" i="1"/>
  <c r="A2932" i="1"/>
  <c r="A2931" i="1"/>
  <c r="A2930" i="1"/>
  <c r="A2929" i="1"/>
  <c r="A2928" i="1"/>
  <c r="A2927" i="1"/>
  <c r="A2926" i="1"/>
  <c r="A2925" i="1"/>
  <c r="A2924" i="1"/>
  <c r="A2923" i="1"/>
  <c r="A2922" i="1"/>
  <c r="A2921" i="1"/>
  <c r="A2920" i="1"/>
  <c r="A2919" i="1"/>
  <c r="A2918" i="1"/>
  <c r="A2917" i="1"/>
  <c r="A2916" i="1"/>
  <c r="A2915" i="1"/>
  <c r="A2914" i="1"/>
  <c r="A2913" i="1"/>
  <c r="A2912" i="1"/>
  <c r="A2911" i="1"/>
  <c r="A2910" i="1"/>
  <c r="A2909" i="1"/>
  <c r="A2908" i="1"/>
  <c r="A2907" i="1"/>
  <c r="A2906" i="1"/>
  <c r="A2905" i="1"/>
  <c r="A2904" i="1"/>
  <c r="A2903" i="1"/>
  <c r="A2902" i="1"/>
  <c r="A2901" i="1"/>
  <c r="A2900" i="1"/>
  <c r="A2899" i="1"/>
  <c r="A2898" i="1"/>
  <c r="A2897" i="1"/>
  <c r="A2896" i="1"/>
  <c r="A2895" i="1"/>
  <c r="A2894" i="1"/>
  <c r="A2893" i="1"/>
  <c r="A2892" i="1"/>
  <c r="A2891" i="1"/>
  <c r="A2890" i="1"/>
  <c r="A2889" i="1"/>
  <c r="A2888" i="1"/>
  <c r="A2887" i="1"/>
  <c r="A2886" i="1"/>
  <c r="A2885" i="1"/>
  <c r="A2884" i="1"/>
  <c r="A2883" i="1"/>
  <c r="A2882" i="1"/>
  <c r="A2881" i="1"/>
  <c r="A2880" i="1"/>
  <c r="A2879" i="1"/>
  <c r="A2878" i="1"/>
  <c r="A2877" i="1"/>
  <c r="A2876" i="1"/>
  <c r="A2875" i="1"/>
  <c r="A2874" i="1"/>
  <c r="A2873" i="1"/>
  <c r="A2872" i="1"/>
  <c r="A2871" i="1"/>
  <c r="A2870" i="1"/>
  <c r="A2869" i="1"/>
  <c r="A2868" i="1"/>
  <c r="A2867" i="1"/>
  <c r="A2866" i="1"/>
  <c r="A2865" i="1"/>
  <c r="A2864" i="1"/>
  <c r="A2863" i="1"/>
  <c r="A2862" i="1"/>
  <c r="A2861" i="1"/>
  <c r="A2860" i="1"/>
  <c r="A2859" i="1"/>
  <c r="A2858" i="1"/>
  <c r="A2857" i="1"/>
  <c r="A2856" i="1"/>
  <c r="A2855" i="1"/>
  <c r="A2854" i="1"/>
  <c r="A2853" i="1"/>
  <c r="A2852" i="1"/>
  <c r="A2851" i="1"/>
  <c r="A2850" i="1"/>
  <c r="A2849" i="1"/>
  <c r="A2848" i="1"/>
  <c r="A2847" i="1"/>
  <c r="A2846" i="1"/>
  <c r="A2845" i="1"/>
  <c r="A2844" i="1"/>
  <c r="A2843" i="1"/>
  <c r="A2842" i="1"/>
  <c r="A2841" i="1"/>
  <c r="A2840" i="1"/>
  <c r="A2839" i="1"/>
  <c r="A2838" i="1"/>
  <c r="A2837" i="1"/>
  <c r="A2836" i="1"/>
  <c r="A2835" i="1"/>
  <c r="A2834" i="1"/>
  <c r="A2833" i="1"/>
  <c r="A2832" i="1"/>
  <c r="A2831" i="1"/>
  <c r="A2830" i="1"/>
  <c r="A2829" i="1"/>
  <c r="A2828" i="1"/>
  <c r="A2827" i="1"/>
  <c r="A2826" i="1"/>
  <c r="A2825" i="1"/>
  <c r="A2824" i="1"/>
  <c r="A2823" i="1"/>
  <c r="A2822" i="1"/>
  <c r="A2821" i="1"/>
  <c r="A2820" i="1"/>
  <c r="A2819" i="1"/>
  <c r="A2818" i="1"/>
  <c r="A2817" i="1"/>
  <c r="A2816" i="1"/>
  <c r="A2815" i="1"/>
  <c r="A2814" i="1"/>
  <c r="A2813" i="1"/>
  <c r="A2812" i="1"/>
  <c r="A2811" i="1"/>
  <c r="A2810" i="1"/>
  <c r="A2809" i="1"/>
  <c r="A2808" i="1"/>
  <c r="A2807" i="1"/>
  <c r="A2806" i="1"/>
  <c r="A2805" i="1"/>
  <c r="A2804" i="1"/>
  <c r="A2803" i="1"/>
  <c r="A2802" i="1"/>
  <c r="A2801" i="1"/>
  <c r="A2800" i="1"/>
  <c r="A2799" i="1"/>
  <c r="A2798" i="1"/>
  <c r="A2797" i="1"/>
  <c r="A2796" i="1"/>
  <c r="A2795" i="1"/>
  <c r="A2794" i="1"/>
  <c r="A2793" i="1"/>
  <c r="A2792" i="1"/>
  <c r="A2791" i="1"/>
  <c r="A2790" i="1"/>
  <c r="A2789" i="1"/>
  <c r="A2788" i="1"/>
  <c r="A2787" i="1"/>
  <c r="A2786" i="1"/>
  <c r="A2785" i="1"/>
  <c r="A2784" i="1"/>
  <c r="A2783" i="1"/>
  <c r="A2782" i="1"/>
  <c r="A2781" i="1"/>
  <c r="A2780" i="1"/>
  <c r="A2779" i="1"/>
  <c r="A2778" i="1"/>
  <c r="A2777" i="1"/>
  <c r="A2776" i="1"/>
  <c r="A2775" i="1"/>
  <c r="A2774" i="1"/>
  <c r="A2773" i="1"/>
  <c r="A2772" i="1"/>
  <c r="A2771" i="1"/>
  <c r="A2770" i="1"/>
  <c r="A2769" i="1"/>
  <c r="A2768" i="1"/>
  <c r="A2767" i="1"/>
  <c r="A2766" i="1"/>
  <c r="A2765" i="1"/>
  <c r="A2764" i="1"/>
  <c r="A2763" i="1"/>
  <c r="A2762" i="1"/>
  <c r="A2761" i="1"/>
  <c r="A2760" i="1"/>
  <c r="A2759" i="1"/>
  <c r="A2758" i="1"/>
  <c r="A2757" i="1"/>
  <c r="A2756" i="1"/>
  <c r="A2755" i="1"/>
  <c r="A2754" i="1"/>
  <c r="A2753" i="1"/>
  <c r="A2752" i="1"/>
  <c r="A2751" i="1"/>
  <c r="A2750" i="1"/>
  <c r="A2749" i="1"/>
  <c r="A2748" i="1"/>
  <c r="A2747" i="1"/>
  <c r="A2746" i="1"/>
  <c r="A2745" i="1"/>
  <c r="A2744" i="1"/>
  <c r="A2743" i="1"/>
  <c r="A2742" i="1"/>
  <c r="A2741" i="1"/>
  <c r="A2740" i="1"/>
  <c r="A2739" i="1"/>
  <c r="A2738" i="1"/>
  <c r="A2737" i="1"/>
  <c r="A2736" i="1"/>
  <c r="A2735" i="1"/>
  <c r="A2734" i="1"/>
  <c r="A2733" i="1"/>
  <c r="A2732" i="1"/>
  <c r="A2731" i="1"/>
  <c r="A2730" i="1"/>
  <c r="A2729" i="1"/>
  <c r="A2728" i="1"/>
  <c r="A2727" i="1"/>
  <c r="A2726" i="1"/>
  <c r="A2725" i="1"/>
  <c r="A2724" i="1"/>
  <c r="A2723" i="1"/>
  <c r="A2722" i="1"/>
  <c r="A2721" i="1"/>
  <c r="A2720" i="1"/>
  <c r="A2719" i="1"/>
  <c r="A2718" i="1"/>
  <c r="A2717" i="1"/>
  <c r="A2716" i="1"/>
  <c r="A2715" i="1"/>
  <c r="A2714" i="1"/>
  <c r="A2713" i="1"/>
  <c r="A2712" i="1"/>
  <c r="A2711" i="1"/>
  <c r="A2710" i="1"/>
  <c r="A2709" i="1"/>
  <c r="A2708" i="1"/>
  <c r="A2707" i="1"/>
  <c r="A2706" i="1"/>
  <c r="A2705" i="1"/>
  <c r="A2704" i="1"/>
  <c r="A2703" i="1"/>
  <c r="A2702" i="1"/>
  <c r="A2701" i="1"/>
  <c r="A2700" i="1"/>
  <c r="A2699" i="1"/>
  <c r="A2698" i="1"/>
  <c r="A2697" i="1"/>
  <c r="A2696" i="1"/>
  <c r="A2695" i="1"/>
  <c r="A2694" i="1"/>
  <c r="A2693" i="1"/>
  <c r="A2692" i="1"/>
  <c r="A2691" i="1"/>
  <c r="A2690" i="1"/>
  <c r="A2689" i="1"/>
  <c r="A2688" i="1"/>
  <c r="A2687" i="1"/>
  <c r="A2686" i="1"/>
  <c r="A2685" i="1"/>
  <c r="A2684" i="1"/>
  <c r="A2683" i="1"/>
  <c r="A2682" i="1"/>
  <c r="A2681" i="1"/>
  <c r="A2680" i="1"/>
  <c r="A2679" i="1"/>
  <c r="A2678" i="1"/>
  <c r="A2677" i="1"/>
  <c r="A2676" i="1"/>
  <c r="A2675" i="1"/>
  <c r="A2674" i="1"/>
  <c r="A2673" i="1"/>
  <c r="A2672" i="1"/>
  <c r="A2671" i="1"/>
  <c r="A2670" i="1"/>
  <c r="A2669" i="1"/>
  <c r="A2668" i="1"/>
  <c r="A2667" i="1"/>
  <c r="A2666" i="1"/>
  <c r="A2665" i="1"/>
  <c r="A2664" i="1"/>
  <c r="A2663" i="1"/>
  <c r="A2662" i="1"/>
  <c r="A2661" i="1"/>
  <c r="A2660" i="1"/>
  <c r="A2659" i="1"/>
  <c r="A2658" i="1"/>
  <c r="A2657" i="1"/>
  <c r="A2656" i="1"/>
  <c r="A2655" i="1"/>
  <c r="A2654" i="1"/>
  <c r="A2653" i="1"/>
  <c r="A2652" i="1"/>
  <c r="A2651" i="1"/>
  <c r="A2650" i="1"/>
  <c r="A2649" i="1"/>
  <c r="A2648" i="1"/>
  <c r="A2647" i="1"/>
  <c r="A2646" i="1"/>
  <c r="A2645" i="1"/>
  <c r="A2644" i="1"/>
  <c r="A2643" i="1"/>
  <c r="A2642" i="1"/>
  <c r="A2641" i="1"/>
  <c r="A2640" i="1"/>
  <c r="A2639" i="1"/>
  <c r="A2638" i="1"/>
  <c r="A2637" i="1"/>
  <c r="A2636" i="1"/>
  <c r="A2635" i="1"/>
  <c r="A2634" i="1"/>
  <c r="A2633" i="1"/>
  <c r="A2632" i="1"/>
  <c r="A2631" i="1"/>
  <c r="A2630" i="1"/>
  <c r="A2629" i="1"/>
  <c r="A2628" i="1"/>
  <c r="A2627" i="1"/>
  <c r="A2626" i="1"/>
  <c r="A2625" i="1"/>
  <c r="A2624" i="1"/>
  <c r="A2623" i="1"/>
  <c r="A2622" i="1"/>
  <c r="A2621" i="1"/>
  <c r="A2620" i="1"/>
  <c r="A2619" i="1"/>
  <c r="A2618" i="1"/>
  <c r="A2617" i="1"/>
  <c r="A2616" i="1"/>
  <c r="A2615" i="1"/>
  <c r="A2614" i="1"/>
  <c r="A2613" i="1"/>
  <c r="A2612" i="1"/>
  <c r="A2611" i="1"/>
  <c r="A2610" i="1"/>
  <c r="A2609" i="1"/>
  <c r="A2608" i="1"/>
  <c r="A2607" i="1"/>
  <c r="A2606" i="1"/>
  <c r="A2605" i="1"/>
  <c r="A2604" i="1"/>
  <c r="A2603" i="1"/>
  <c r="A2602" i="1"/>
  <c r="A2601" i="1"/>
  <c r="A2600" i="1"/>
  <c r="A2599" i="1"/>
  <c r="A2598" i="1"/>
  <c r="A2597" i="1"/>
  <c r="A2596" i="1"/>
  <c r="A2595" i="1"/>
  <c r="A2594" i="1"/>
  <c r="A2593" i="1"/>
  <c r="A2592" i="1"/>
  <c r="A2591" i="1"/>
  <c r="A2590" i="1"/>
  <c r="A2589" i="1"/>
  <c r="A2588" i="1"/>
  <c r="A2587" i="1"/>
  <c r="A2586" i="1"/>
  <c r="A2585" i="1"/>
  <c r="A2584" i="1"/>
  <c r="A2583" i="1"/>
  <c r="A2582" i="1"/>
  <c r="A2581" i="1"/>
  <c r="A2580" i="1"/>
  <c r="A2579" i="1"/>
  <c r="A2578" i="1"/>
  <c r="A2577" i="1"/>
  <c r="A2576" i="1"/>
  <c r="A2575" i="1"/>
  <c r="A2574" i="1"/>
  <c r="A2573" i="1"/>
  <c r="A2572" i="1"/>
  <c r="A2571" i="1"/>
  <c r="A2570" i="1"/>
  <c r="A2569" i="1"/>
  <c r="A2568" i="1"/>
  <c r="A2567" i="1"/>
  <c r="A2566" i="1"/>
  <c r="A2565" i="1"/>
  <c r="A2564" i="1"/>
  <c r="A2563" i="1"/>
  <c r="A2562" i="1"/>
  <c r="A2561" i="1"/>
  <c r="A2560" i="1"/>
  <c r="A2559" i="1"/>
  <c r="A2558" i="1"/>
  <c r="A2557" i="1"/>
  <c r="A2556" i="1"/>
  <c r="A2555" i="1"/>
  <c r="A2554" i="1"/>
  <c r="A2553" i="1"/>
  <c r="A2552" i="1"/>
  <c r="A2551" i="1"/>
  <c r="A2550" i="1"/>
  <c r="A2549" i="1"/>
  <c r="A2548" i="1"/>
  <c r="A2547" i="1"/>
  <c r="A2546" i="1"/>
  <c r="A2545" i="1"/>
  <c r="A2544" i="1"/>
  <c r="A2543" i="1"/>
  <c r="A2542" i="1"/>
  <c r="A2541" i="1"/>
  <c r="A2540" i="1"/>
  <c r="A2539" i="1"/>
  <c r="A2538" i="1"/>
  <c r="A2537" i="1"/>
  <c r="A2536" i="1"/>
  <c r="A2535" i="1"/>
  <c r="A2534" i="1"/>
  <c r="A2533" i="1"/>
  <c r="A2532" i="1"/>
  <c r="A2531" i="1"/>
  <c r="A2530" i="1"/>
  <c r="A2529" i="1"/>
  <c r="A2528" i="1"/>
  <c r="A2527" i="1"/>
  <c r="A2526" i="1"/>
  <c r="A2525" i="1"/>
  <c r="A2524" i="1"/>
  <c r="A2523" i="1"/>
  <c r="A2522" i="1"/>
  <c r="A2521" i="1"/>
  <c r="A2520" i="1"/>
  <c r="A2519" i="1"/>
  <c r="A2518" i="1"/>
  <c r="A2517" i="1"/>
  <c r="A2516" i="1"/>
  <c r="A2515" i="1"/>
  <c r="A2514" i="1"/>
  <c r="A2513" i="1"/>
  <c r="A2512" i="1"/>
  <c r="A2511" i="1"/>
  <c r="A2510" i="1"/>
  <c r="A2509" i="1"/>
  <c r="A2508" i="1"/>
  <c r="A2507" i="1"/>
  <c r="A2506" i="1"/>
  <c r="A2505" i="1"/>
  <c r="A2504" i="1"/>
  <c r="A2503" i="1"/>
  <c r="A2502" i="1"/>
  <c r="A2501" i="1"/>
  <c r="A2500" i="1"/>
  <c r="A2499" i="1"/>
  <c r="A2498" i="1"/>
  <c r="A2497" i="1"/>
  <c r="A2496" i="1"/>
  <c r="A2495" i="1"/>
  <c r="A2494" i="1"/>
  <c r="A2493" i="1"/>
  <c r="A2492" i="1"/>
  <c r="A2491" i="1"/>
  <c r="A2490" i="1"/>
  <c r="A2489" i="1"/>
  <c r="A2488" i="1"/>
  <c r="A2487" i="1"/>
  <c r="A2486" i="1"/>
  <c r="A2485" i="1"/>
  <c r="A2484" i="1"/>
  <c r="A2483" i="1"/>
  <c r="A2482" i="1"/>
  <c r="A2481" i="1"/>
  <c r="A2480" i="1"/>
  <c r="A2479" i="1"/>
  <c r="A2478" i="1"/>
  <c r="A2477" i="1"/>
  <c r="A2476" i="1"/>
  <c r="A2475" i="1"/>
  <c r="A2474" i="1"/>
  <c r="A2473" i="1"/>
  <c r="A2472" i="1"/>
  <c r="A2471" i="1"/>
  <c r="A2470" i="1"/>
  <c r="A2469" i="1"/>
  <c r="A2468" i="1"/>
  <c r="A2467" i="1"/>
  <c r="A2466" i="1"/>
  <c r="A2465" i="1"/>
  <c r="A2464" i="1"/>
  <c r="A2463" i="1"/>
  <c r="A2462" i="1"/>
  <c r="A2461" i="1"/>
  <c r="A2460" i="1"/>
  <c r="A2459" i="1"/>
  <c r="A2458" i="1"/>
  <c r="A2457" i="1"/>
  <c r="A2456" i="1"/>
  <c r="A2455" i="1"/>
  <c r="A2454" i="1"/>
  <c r="A2453" i="1"/>
  <c r="A2452" i="1"/>
  <c r="A2451" i="1"/>
  <c r="A2450" i="1"/>
  <c r="A2449" i="1"/>
  <c r="A2448" i="1"/>
  <c r="A2447" i="1"/>
  <c r="A2446" i="1"/>
  <c r="A2445" i="1"/>
  <c r="A2444" i="1"/>
  <c r="A2443" i="1"/>
  <c r="A2442" i="1"/>
  <c r="A2441" i="1"/>
  <c r="A2440" i="1"/>
  <c r="A2439" i="1"/>
  <c r="A2438" i="1"/>
  <c r="A2437" i="1"/>
  <c r="A2436" i="1"/>
  <c r="A2435" i="1"/>
  <c r="A2434" i="1"/>
  <c r="A2433" i="1"/>
  <c r="A2432" i="1"/>
  <c r="A2431" i="1"/>
  <c r="A2430" i="1"/>
  <c r="A2429" i="1"/>
  <c r="A2428" i="1"/>
  <c r="A2427" i="1"/>
  <c r="A2426" i="1"/>
  <c r="A2425" i="1"/>
  <c r="A2424" i="1"/>
  <c r="A2423" i="1"/>
  <c r="A2422" i="1"/>
  <c r="A2421" i="1"/>
  <c r="A2420" i="1"/>
  <c r="A2419" i="1"/>
  <c r="A2418" i="1"/>
  <c r="A2417" i="1"/>
  <c r="A2416" i="1"/>
  <c r="A2415" i="1"/>
  <c r="A2414" i="1"/>
  <c r="A2413" i="1"/>
  <c r="A2412" i="1"/>
  <c r="A2411" i="1"/>
  <c r="A2410" i="1"/>
  <c r="A2409" i="1"/>
  <c r="A2408" i="1"/>
  <c r="A2407" i="1"/>
  <c r="A2406" i="1"/>
  <c r="A2405" i="1"/>
  <c r="A2404" i="1"/>
  <c r="A2403" i="1"/>
  <c r="A2402" i="1"/>
  <c r="A2401" i="1"/>
  <c r="A2400" i="1"/>
  <c r="A2399" i="1"/>
  <c r="A2398" i="1"/>
  <c r="A2397" i="1"/>
  <c r="A2396" i="1"/>
  <c r="A2395" i="1"/>
  <c r="A2394" i="1"/>
  <c r="A2393" i="1"/>
  <c r="A2392" i="1"/>
  <c r="A2391" i="1"/>
  <c r="A2390" i="1"/>
  <c r="A2389" i="1"/>
  <c r="A2388" i="1"/>
  <c r="A2387" i="1"/>
  <c r="A2386" i="1"/>
  <c r="A2385" i="1"/>
  <c r="A2384" i="1"/>
  <c r="A2383" i="1"/>
  <c r="A2382" i="1"/>
  <c r="A2381" i="1"/>
  <c r="A2380" i="1"/>
  <c r="A2379" i="1"/>
  <c r="A2378" i="1"/>
  <c r="A2377" i="1"/>
  <c r="A2376" i="1"/>
  <c r="A2375" i="1"/>
  <c r="A2374" i="1"/>
  <c r="A2373" i="1"/>
  <c r="A2372" i="1"/>
  <c r="A2371" i="1"/>
  <c r="A2370" i="1"/>
  <c r="A2369" i="1"/>
  <c r="A2368" i="1"/>
  <c r="A2367" i="1"/>
  <c r="A2366" i="1"/>
  <c r="A2365" i="1"/>
  <c r="A2364" i="1"/>
  <c r="A2363" i="1"/>
  <c r="A2362" i="1"/>
  <c r="A2361" i="1"/>
  <c r="A2360" i="1"/>
  <c r="A2359" i="1"/>
  <c r="A2358" i="1"/>
  <c r="A2357" i="1"/>
  <c r="A2356" i="1"/>
  <c r="A2355" i="1"/>
  <c r="A2354" i="1"/>
  <c r="A2353" i="1"/>
  <c r="A2352" i="1"/>
  <c r="A2351" i="1"/>
  <c r="A2350" i="1"/>
  <c r="A2349" i="1"/>
  <c r="A2348" i="1"/>
  <c r="A2347" i="1"/>
  <c r="A2346" i="1"/>
  <c r="A2345" i="1"/>
  <c r="A2344" i="1"/>
  <c r="A2343" i="1"/>
  <c r="A2342" i="1"/>
  <c r="A2341" i="1"/>
  <c r="A2340" i="1"/>
  <c r="A2339" i="1"/>
  <c r="A2338" i="1"/>
  <c r="A2337" i="1"/>
  <c r="A2336" i="1"/>
  <c r="A2335" i="1"/>
  <c r="A2334" i="1"/>
  <c r="A2333" i="1"/>
  <c r="A2332" i="1"/>
  <c r="A2331" i="1"/>
  <c r="A2330" i="1"/>
  <c r="A2329" i="1"/>
  <c r="A2328" i="1"/>
  <c r="A2327" i="1"/>
  <c r="A2326" i="1"/>
  <c r="A2325" i="1"/>
  <c r="A2324" i="1"/>
  <c r="A2323" i="1"/>
  <c r="A2322" i="1"/>
  <c r="A2321" i="1"/>
  <c r="A2320" i="1"/>
  <c r="A2319" i="1"/>
  <c r="A2318" i="1"/>
  <c r="A2317" i="1"/>
  <c r="A2316" i="1"/>
  <c r="A2315" i="1"/>
  <c r="A2314" i="1"/>
  <c r="A2313" i="1"/>
  <c r="A2312" i="1"/>
  <c r="A2311" i="1"/>
  <c r="A2310" i="1"/>
  <c r="A2309" i="1"/>
  <c r="A2308" i="1"/>
  <c r="A2307" i="1"/>
  <c r="A2306" i="1"/>
  <c r="A2305" i="1"/>
  <c r="A2304" i="1"/>
  <c r="A2303" i="1"/>
  <c r="A2302" i="1"/>
  <c r="A2301" i="1"/>
  <c r="A2300" i="1"/>
  <c r="A2299" i="1"/>
  <c r="A2298" i="1"/>
  <c r="A2297" i="1"/>
  <c r="A2296" i="1"/>
  <c r="A2295" i="1"/>
  <c r="A2294" i="1"/>
  <c r="A2293" i="1"/>
  <c r="A2292" i="1"/>
  <c r="A2291" i="1"/>
  <c r="A2290" i="1"/>
  <c r="A2289" i="1"/>
  <c r="A2288" i="1"/>
  <c r="A2287" i="1"/>
  <c r="A2286" i="1"/>
  <c r="A2285" i="1"/>
  <c r="A2284" i="1"/>
  <c r="A2283" i="1"/>
  <c r="A2282" i="1"/>
  <c r="A2281" i="1"/>
  <c r="A2280" i="1"/>
  <c r="A2279" i="1"/>
  <c r="A2278" i="1"/>
  <c r="A2277" i="1"/>
  <c r="A2276" i="1"/>
  <c r="A2275" i="1"/>
  <c r="A2274" i="1"/>
  <c r="A2273" i="1"/>
  <c r="A2272" i="1"/>
  <c r="A2271" i="1"/>
  <c r="A2270" i="1"/>
  <c r="A2269" i="1"/>
  <c r="A2268" i="1"/>
  <c r="A2267" i="1"/>
  <c r="A2266" i="1"/>
  <c r="A2265" i="1"/>
  <c r="A2264" i="1"/>
  <c r="A2263" i="1"/>
  <c r="A2262" i="1"/>
  <c r="A2261" i="1"/>
  <c r="A2260" i="1"/>
  <c r="A2259" i="1"/>
  <c r="A2258" i="1"/>
  <c r="A2257" i="1"/>
  <c r="A2256" i="1"/>
  <c r="A2255" i="1"/>
  <c r="A2254" i="1"/>
  <c r="A2253" i="1"/>
  <c r="A2252" i="1"/>
  <c r="A2251" i="1"/>
  <c r="A2250" i="1"/>
  <c r="A2249" i="1"/>
  <c r="A2248" i="1"/>
  <c r="A2247" i="1"/>
  <c r="A2246" i="1"/>
  <c r="A2245" i="1"/>
  <c r="A2244" i="1"/>
  <c r="A2243" i="1"/>
  <c r="A2242" i="1"/>
  <c r="A2241" i="1"/>
  <c r="A2240" i="1"/>
  <c r="A2239" i="1"/>
  <c r="A2238" i="1"/>
  <c r="A2237" i="1"/>
  <c r="A2236" i="1"/>
  <c r="A2235" i="1"/>
  <c r="A2234" i="1"/>
  <c r="A2233" i="1"/>
  <c r="A2232" i="1"/>
  <c r="A2231" i="1"/>
  <c r="A2230" i="1"/>
  <c r="A2229" i="1"/>
  <c r="A2228" i="1"/>
  <c r="A2227" i="1"/>
  <c r="A2226" i="1"/>
  <c r="A2225" i="1"/>
  <c r="A2224" i="1"/>
  <c r="A2223" i="1"/>
  <c r="A2222" i="1"/>
  <c r="A2221" i="1"/>
  <c r="A2220" i="1"/>
  <c r="A2219" i="1"/>
  <c r="A2218" i="1"/>
  <c r="A2217" i="1"/>
  <c r="A2216" i="1"/>
  <c r="A2215" i="1"/>
  <c r="A2214" i="1"/>
  <c r="A2213" i="1"/>
  <c r="A2212" i="1"/>
  <c r="A2211" i="1"/>
  <c r="A2210" i="1"/>
  <c r="A2209" i="1"/>
  <c r="A2208" i="1"/>
  <c r="A2207" i="1"/>
  <c r="A2206" i="1"/>
  <c r="A2205" i="1"/>
  <c r="A2204" i="1"/>
  <c r="A2203" i="1"/>
  <c r="A2202" i="1"/>
  <c r="A2201" i="1"/>
  <c r="A2200" i="1"/>
  <c r="A2199" i="1"/>
  <c r="A2198" i="1"/>
  <c r="A2197" i="1"/>
  <c r="A2196" i="1"/>
  <c r="A2195" i="1"/>
  <c r="A2194" i="1"/>
  <c r="A2193" i="1"/>
  <c r="A2192" i="1"/>
  <c r="A2191" i="1"/>
  <c r="A2190" i="1"/>
  <c r="A2189" i="1"/>
  <c r="A2188" i="1"/>
  <c r="A2187" i="1"/>
  <c r="A2186" i="1"/>
  <c r="A2185" i="1"/>
  <c r="A2184" i="1"/>
  <c r="A2183" i="1"/>
  <c r="A2182" i="1"/>
  <c r="A2181" i="1"/>
  <c r="A2180" i="1"/>
  <c r="A2179" i="1"/>
  <c r="A2178" i="1"/>
  <c r="A2177" i="1"/>
  <c r="A2176" i="1"/>
  <c r="A2175" i="1"/>
  <c r="A2174" i="1"/>
  <c r="A2173" i="1"/>
  <c r="A2172" i="1"/>
  <c r="A2171" i="1"/>
  <c r="A2170" i="1"/>
  <c r="A2169" i="1"/>
  <c r="A2168" i="1"/>
  <c r="A2167" i="1"/>
  <c r="A2166" i="1"/>
  <c r="A2165" i="1"/>
  <c r="A2164" i="1"/>
  <c r="A2163" i="1"/>
  <c r="A2162" i="1"/>
  <c r="A2161" i="1"/>
  <c r="A2160" i="1"/>
  <c r="A2159" i="1"/>
  <c r="A2158" i="1"/>
  <c r="A2157" i="1"/>
  <c r="A2156" i="1"/>
  <c r="A2155" i="1"/>
  <c r="A2154" i="1"/>
  <c r="A2153" i="1"/>
  <c r="A2152" i="1"/>
  <c r="A2151" i="1"/>
  <c r="A2150" i="1"/>
  <c r="A2149" i="1"/>
  <c r="A2148" i="1"/>
  <c r="A2147" i="1"/>
  <c r="A2146" i="1"/>
  <c r="A2145" i="1"/>
  <c r="A2144" i="1"/>
  <c r="A2143" i="1"/>
  <c r="A2142" i="1"/>
  <c r="A2141" i="1"/>
  <c r="A2140" i="1"/>
  <c r="A2139" i="1"/>
  <c r="A2138" i="1"/>
  <c r="A2137" i="1"/>
  <c r="A2136" i="1"/>
  <c r="A2135" i="1"/>
  <c r="A2134" i="1"/>
  <c r="A2133" i="1"/>
  <c r="A2132" i="1"/>
  <c r="A2131" i="1"/>
  <c r="A2130" i="1"/>
  <c r="A2129" i="1"/>
  <c r="A2128" i="1"/>
  <c r="A2127" i="1"/>
  <c r="A2126" i="1"/>
  <c r="A2125" i="1"/>
  <c r="A2124" i="1"/>
  <c r="A2123" i="1"/>
  <c r="A2122" i="1"/>
  <c r="A2121" i="1"/>
  <c r="A2120" i="1"/>
  <c r="A2119" i="1"/>
  <c r="A2118" i="1"/>
  <c r="A2117" i="1"/>
  <c r="A2116" i="1"/>
  <c r="A2115" i="1"/>
  <c r="A2114" i="1"/>
  <c r="A2113" i="1"/>
  <c r="A2112" i="1"/>
  <c r="A2111" i="1"/>
  <c r="A2110" i="1"/>
  <c r="A2109" i="1"/>
  <c r="A2108" i="1"/>
  <c r="A2107" i="1"/>
  <c r="A2106" i="1"/>
  <c r="A2105" i="1"/>
  <c r="A2104" i="1"/>
  <c r="A2103" i="1"/>
  <c r="A2102" i="1"/>
  <c r="A2101" i="1"/>
  <c r="A2100" i="1"/>
  <c r="A2099" i="1"/>
  <c r="A2098" i="1"/>
  <c r="A2097" i="1"/>
  <c r="A2096" i="1"/>
  <c r="A2095" i="1"/>
  <c r="A2094" i="1"/>
  <c r="A2093" i="1"/>
  <c r="A2092" i="1"/>
  <c r="A2091" i="1"/>
  <c r="A2090" i="1"/>
  <c r="A2089" i="1"/>
  <c r="A2088" i="1"/>
  <c r="A2087" i="1"/>
  <c r="A2086" i="1"/>
  <c r="A2085" i="1"/>
  <c r="A2084" i="1"/>
  <c r="A2083" i="1"/>
  <c r="A2082" i="1"/>
  <c r="A2081" i="1"/>
  <c r="A2080" i="1"/>
  <c r="A2079" i="1"/>
  <c r="A2078" i="1"/>
  <c r="A2077" i="1"/>
  <c r="A2076" i="1"/>
  <c r="A2075" i="1"/>
  <c r="A2074" i="1"/>
  <c r="A2073" i="1"/>
  <c r="A2072" i="1"/>
  <c r="A2071" i="1"/>
  <c r="A2070" i="1"/>
  <c r="A2069" i="1"/>
  <c r="A2068" i="1"/>
  <c r="A2067" i="1"/>
  <c r="A2066" i="1"/>
  <c r="A2065" i="1"/>
  <c r="A2064" i="1"/>
  <c r="A2063" i="1"/>
  <c r="A2062" i="1"/>
  <c r="A2061" i="1"/>
  <c r="A2060" i="1"/>
  <c r="A2059" i="1"/>
  <c r="A2058" i="1"/>
  <c r="A2057" i="1"/>
  <c r="A2056" i="1"/>
  <c r="A2055" i="1"/>
  <c r="A2054" i="1"/>
  <c r="A2053" i="1"/>
  <c r="A2052" i="1"/>
  <c r="A2051" i="1"/>
  <c r="A2050" i="1"/>
  <c r="A2049" i="1"/>
  <c r="A2048" i="1"/>
  <c r="A2047" i="1"/>
  <c r="A2046" i="1"/>
  <c r="A2045" i="1"/>
  <c r="A2044" i="1"/>
  <c r="A2043" i="1"/>
  <c r="A2042" i="1"/>
  <c r="A2041" i="1"/>
  <c r="A2040" i="1"/>
  <c r="A2039" i="1"/>
  <c r="A2038" i="1"/>
  <c r="A2037" i="1"/>
  <c r="A2036" i="1"/>
  <c r="A2035" i="1"/>
  <c r="A2034" i="1"/>
  <c r="A2033" i="1"/>
  <c r="A2032" i="1"/>
  <c r="A2031" i="1"/>
  <c r="A2030" i="1"/>
  <c r="A2029" i="1"/>
  <c r="A2028" i="1"/>
  <c r="A2027" i="1"/>
  <c r="A2026" i="1"/>
  <c r="A2025" i="1"/>
  <c r="A2024" i="1"/>
  <c r="A2023" i="1"/>
  <c r="A2022" i="1"/>
  <c r="A2021" i="1"/>
  <c r="A2020" i="1"/>
  <c r="A2019" i="1"/>
  <c r="A2018" i="1"/>
  <c r="A2017" i="1"/>
  <c r="A2016" i="1"/>
  <c r="A2015" i="1"/>
  <c r="A2014" i="1"/>
  <c r="A2013" i="1"/>
  <c r="A2012" i="1"/>
  <c r="A2011" i="1"/>
  <c r="A2010" i="1"/>
  <c r="A2009" i="1"/>
  <c r="A2008" i="1"/>
  <c r="A2007" i="1"/>
  <c r="A2006" i="1"/>
  <c r="A2005" i="1"/>
  <c r="A2004" i="1"/>
  <c r="A2003" i="1"/>
  <c r="A2002" i="1"/>
  <c r="A2001" i="1"/>
  <c r="A2000" i="1"/>
  <c r="A1999" i="1"/>
  <c r="A1998" i="1"/>
  <c r="A1997" i="1"/>
  <c r="A1996" i="1"/>
  <c r="A1995" i="1"/>
  <c r="A1994" i="1"/>
  <c r="A1993" i="1"/>
  <c r="A1992" i="1"/>
  <c r="A1991" i="1"/>
  <c r="A1990" i="1"/>
  <c r="A1989" i="1"/>
  <c r="A1988" i="1"/>
  <c r="A1987" i="1"/>
  <c r="A1986" i="1"/>
  <c r="A1985" i="1"/>
  <c r="A1984" i="1"/>
  <c r="A1983" i="1"/>
  <c r="A1982" i="1"/>
  <c r="A1981" i="1"/>
  <c r="A1980" i="1"/>
  <c r="A1979" i="1"/>
  <c r="A1978" i="1"/>
  <c r="A1977" i="1"/>
  <c r="A1976" i="1"/>
  <c r="A1975" i="1"/>
  <c r="A1974" i="1"/>
  <c r="A1973" i="1"/>
  <c r="A1972" i="1"/>
  <c r="A1971" i="1"/>
  <c r="A1970" i="1"/>
  <c r="A1969" i="1"/>
  <c r="A1968" i="1"/>
  <c r="A1967" i="1"/>
  <c r="A1966" i="1"/>
  <c r="A1965" i="1"/>
  <c r="A1964" i="1"/>
  <c r="A1963" i="1"/>
  <c r="A1962" i="1"/>
  <c r="A1961" i="1"/>
  <c r="A1960" i="1"/>
  <c r="A1959" i="1"/>
  <c r="A1958" i="1"/>
  <c r="A1957" i="1"/>
  <c r="A1956" i="1"/>
  <c r="A1955" i="1"/>
  <c r="A1954" i="1"/>
  <c r="A1953" i="1"/>
  <c r="A1952" i="1"/>
  <c r="A1951" i="1"/>
  <c r="A1950" i="1"/>
  <c r="A1949" i="1"/>
  <c r="A1948" i="1"/>
  <c r="A1947" i="1"/>
  <c r="A1946" i="1"/>
  <c r="A1945" i="1"/>
  <c r="A1944" i="1"/>
  <c r="A1943" i="1"/>
  <c r="A1942" i="1"/>
  <c r="A1941" i="1"/>
  <c r="A1940" i="1"/>
  <c r="A1939" i="1"/>
  <c r="A1938" i="1"/>
  <c r="A1937" i="1"/>
  <c r="A1936" i="1"/>
  <c r="A1935" i="1"/>
  <c r="A1934" i="1"/>
  <c r="A1933" i="1"/>
  <c r="A1932" i="1"/>
  <c r="A1931" i="1"/>
  <c r="A1930" i="1"/>
  <c r="A1929" i="1"/>
  <c r="A1928" i="1"/>
  <c r="A1927" i="1"/>
  <c r="A1926" i="1"/>
  <c r="A1925" i="1"/>
  <c r="A1924" i="1"/>
  <c r="A1923" i="1"/>
  <c r="A1922" i="1"/>
  <c r="A1921" i="1"/>
  <c r="A1920" i="1"/>
  <c r="A1919" i="1"/>
  <c r="A1918" i="1"/>
  <c r="A1917" i="1"/>
  <c r="A1916" i="1"/>
  <c r="A1915" i="1"/>
  <c r="A1914" i="1"/>
  <c r="A1913" i="1"/>
  <c r="A1912" i="1"/>
  <c r="A1911" i="1"/>
  <c r="A1910" i="1"/>
  <c r="A1909" i="1"/>
  <c r="A1908" i="1"/>
  <c r="A1907" i="1"/>
  <c r="A1906" i="1"/>
  <c r="A1905" i="1"/>
  <c r="A1904" i="1"/>
  <c r="A1903" i="1"/>
  <c r="A1902" i="1"/>
  <c r="A1901" i="1"/>
  <c r="A1900" i="1"/>
  <c r="A1899" i="1"/>
  <c r="A1898" i="1"/>
  <c r="A1897" i="1"/>
  <c r="A1896" i="1"/>
  <c r="A1895" i="1"/>
  <c r="A1894" i="1"/>
  <c r="A1893" i="1"/>
  <c r="A1892" i="1"/>
  <c r="A1891" i="1"/>
  <c r="A1890" i="1"/>
  <c r="A1889" i="1"/>
  <c r="A1888" i="1"/>
  <c r="A1887" i="1"/>
  <c r="A1886" i="1"/>
  <c r="A1885" i="1"/>
  <c r="A1884" i="1"/>
  <c r="A1883" i="1"/>
  <c r="A1882" i="1"/>
  <c r="A1881" i="1"/>
  <c r="A1880" i="1"/>
  <c r="A1879" i="1"/>
  <c r="A1878" i="1"/>
  <c r="A1877" i="1"/>
  <c r="A1876" i="1"/>
  <c r="A1875" i="1"/>
  <c r="A1874" i="1"/>
  <c r="A1873" i="1"/>
  <c r="A1872" i="1"/>
  <c r="A1871" i="1"/>
  <c r="A1870" i="1"/>
  <c r="A1869" i="1"/>
  <c r="A1868" i="1"/>
  <c r="A1867" i="1"/>
  <c r="A1866" i="1"/>
  <c r="A1865" i="1"/>
  <c r="A1864" i="1"/>
  <c r="A1863" i="1"/>
  <c r="A1862" i="1"/>
  <c r="A1861" i="1"/>
  <c r="A1860" i="1"/>
  <c r="A1859" i="1"/>
  <c r="A1858" i="1"/>
  <c r="A1857" i="1"/>
  <c r="A1856" i="1"/>
  <c r="A1855" i="1"/>
  <c r="A1854" i="1"/>
  <c r="A1853" i="1"/>
  <c r="A1852" i="1"/>
  <c r="A1851" i="1"/>
  <c r="A1850" i="1"/>
  <c r="A1849" i="1"/>
  <c r="A1848" i="1"/>
  <c r="A1847" i="1"/>
  <c r="A1846" i="1"/>
  <c r="A1845" i="1"/>
  <c r="A1844" i="1"/>
  <c r="A1843" i="1"/>
  <c r="A1842" i="1"/>
  <c r="A1841" i="1"/>
  <c r="A1840" i="1"/>
  <c r="A1839" i="1"/>
  <c r="A1838" i="1"/>
  <c r="A1837" i="1"/>
  <c r="A1836" i="1"/>
  <c r="A1835" i="1"/>
  <c r="A1834" i="1"/>
  <c r="A1833" i="1"/>
  <c r="A1832" i="1"/>
  <c r="A1831" i="1"/>
  <c r="A1830" i="1"/>
  <c r="A1829" i="1"/>
  <c r="A1828" i="1"/>
  <c r="A1827" i="1"/>
  <c r="A1826" i="1"/>
  <c r="A1825" i="1"/>
  <c r="A1824" i="1"/>
  <c r="A1823" i="1"/>
  <c r="A1822" i="1"/>
  <c r="A1821" i="1"/>
  <c r="A1820" i="1"/>
  <c r="A1819" i="1"/>
  <c r="A1818" i="1"/>
  <c r="A1817" i="1"/>
  <c r="A1816" i="1"/>
  <c r="A1815" i="1"/>
  <c r="A1814" i="1"/>
  <c r="A1813" i="1"/>
  <c r="A1812" i="1"/>
  <c r="A1811" i="1"/>
  <c r="A1810" i="1"/>
  <c r="A1809" i="1"/>
  <c r="A1808" i="1"/>
  <c r="A1807" i="1"/>
  <c r="A1806" i="1"/>
  <c r="A1805" i="1"/>
  <c r="A1804" i="1"/>
  <c r="A1803" i="1"/>
  <c r="A1802" i="1"/>
  <c r="A1801" i="1"/>
  <c r="A1800" i="1"/>
  <c r="A1799" i="1"/>
  <c r="A1798" i="1"/>
  <c r="A1797" i="1"/>
  <c r="A1796" i="1"/>
  <c r="A1795" i="1"/>
  <c r="A1794" i="1"/>
  <c r="A1793" i="1"/>
  <c r="A1792" i="1"/>
  <c r="A1791" i="1"/>
  <c r="A1790" i="1"/>
  <c r="A1789" i="1"/>
  <c r="A1788" i="1"/>
  <c r="A1787" i="1"/>
  <c r="A1786" i="1"/>
  <c r="A1785" i="1"/>
  <c r="A1784" i="1"/>
  <c r="A1783" i="1"/>
  <c r="A1782" i="1"/>
  <c r="A1781" i="1"/>
  <c r="A1780" i="1"/>
  <c r="A1779" i="1"/>
  <c r="A1778" i="1"/>
  <c r="A1777" i="1"/>
  <c r="A1776" i="1"/>
  <c r="A1775" i="1"/>
  <c r="A1774" i="1"/>
  <c r="A1773" i="1"/>
  <c r="A1772" i="1"/>
  <c r="A1771" i="1"/>
  <c r="A1770" i="1"/>
  <c r="A1769" i="1"/>
  <c r="A1768" i="1"/>
  <c r="A1767" i="1"/>
  <c r="A1766" i="1"/>
  <c r="A1765" i="1"/>
  <c r="A1764" i="1"/>
  <c r="A1763" i="1"/>
  <c r="A1762" i="1"/>
  <c r="A1761" i="1"/>
  <c r="A1760" i="1"/>
  <c r="A1759" i="1"/>
  <c r="A1758" i="1"/>
  <c r="A1757" i="1"/>
  <c r="A1756" i="1"/>
  <c r="A1755" i="1"/>
  <c r="A1754" i="1"/>
  <c r="A1753" i="1"/>
  <c r="A1752" i="1"/>
  <c r="A1751" i="1"/>
  <c r="A1750" i="1"/>
  <c r="A1749" i="1"/>
  <c r="A1748" i="1"/>
  <c r="A1747" i="1"/>
  <c r="A1746" i="1"/>
  <c r="A1745" i="1"/>
  <c r="A1744" i="1"/>
  <c r="A1743" i="1"/>
  <c r="A1742" i="1"/>
  <c r="A1741" i="1"/>
  <c r="A1740" i="1"/>
  <c r="A1739" i="1"/>
  <c r="A1738" i="1"/>
  <c r="A1737" i="1"/>
  <c r="A1736" i="1"/>
  <c r="A1735" i="1"/>
  <c r="A1734" i="1"/>
  <c r="A1733" i="1"/>
  <c r="A1732" i="1"/>
  <c r="A1731" i="1"/>
  <c r="A1730" i="1"/>
  <c r="A1729" i="1"/>
  <c r="A1728" i="1"/>
  <c r="A1727" i="1"/>
  <c r="A1726" i="1"/>
  <c r="A1725" i="1"/>
  <c r="A1724" i="1"/>
  <c r="A1723" i="1"/>
  <c r="A1722" i="1"/>
  <c r="A1721" i="1"/>
  <c r="A1720" i="1"/>
  <c r="A1719" i="1"/>
  <c r="A1718" i="1"/>
  <c r="A1717" i="1"/>
  <c r="A1716" i="1"/>
  <c r="A1715" i="1"/>
  <c r="A1714" i="1"/>
  <c r="A1713" i="1"/>
  <c r="A1712" i="1"/>
  <c r="A1711" i="1"/>
  <c r="A1710" i="1"/>
  <c r="A1709" i="1"/>
  <c r="A1708" i="1"/>
  <c r="A1707" i="1"/>
  <c r="A1706" i="1"/>
  <c r="A1705" i="1"/>
  <c r="A1704" i="1"/>
  <c r="A1703" i="1"/>
  <c r="A1702" i="1"/>
  <c r="A1701" i="1"/>
  <c r="A1700" i="1"/>
  <c r="A1699" i="1"/>
  <c r="A1698" i="1"/>
  <c r="A1697" i="1"/>
  <c r="A1696" i="1"/>
  <c r="A1695" i="1"/>
  <c r="A1694" i="1"/>
  <c r="A1693" i="1"/>
  <c r="A1692" i="1"/>
  <c r="A1691" i="1"/>
  <c r="A1690" i="1"/>
  <c r="A1689" i="1"/>
  <c r="A1688" i="1"/>
  <c r="A1687" i="1"/>
  <c r="A1686" i="1"/>
  <c r="A1685" i="1"/>
  <c r="A1684" i="1"/>
  <c r="A1683" i="1"/>
  <c r="A1682" i="1"/>
  <c r="A1681" i="1"/>
  <c r="A1680" i="1"/>
  <c r="A1679" i="1"/>
  <c r="A1678" i="1"/>
  <c r="A1677" i="1"/>
  <c r="A1676" i="1"/>
  <c r="A1675" i="1"/>
  <c r="A1674" i="1"/>
  <c r="A1673" i="1"/>
  <c r="A1672" i="1"/>
  <c r="A1671" i="1"/>
  <c r="A1670" i="1"/>
  <c r="A1669" i="1"/>
  <c r="A1668" i="1"/>
  <c r="A1667" i="1"/>
  <c r="A1666" i="1"/>
  <c r="A1665" i="1"/>
  <c r="A1664" i="1"/>
  <c r="A1663" i="1"/>
  <c r="A1662" i="1"/>
  <c r="A1661" i="1"/>
  <c r="A1660" i="1"/>
  <c r="A1659" i="1"/>
  <c r="A1658" i="1"/>
  <c r="A1657" i="1"/>
  <c r="A1656" i="1"/>
  <c r="A1655" i="1"/>
  <c r="A1654" i="1"/>
  <c r="A1653" i="1"/>
  <c r="A1652" i="1"/>
  <c r="A1651" i="1"/>
  <c r="A1650" i="1"/>
  <c r="A1649" i="1"/>
  <c r="A1648" i="1"/>
  <c r="A1647" i="1"/>
  <c r="A1646" i="1"/>
  <c r="A1645" i="1"/>
  <c r="A1644" i="1"/>
  <c r="A1643" i="1"/>
  <c r="A1642" i="1"/>
  <c r="A1641" i="1"/>
  <c r="A1640" i="1"/>
  <c r="A1639" i="1"/>
  <c r="A1638" i="1"/>
  <c r="A1637" i="1"/>
  <c r="A1636" i="1"/>
  <c r="A1635" i="1"/>
  <c r="A1634" i="1"/>
  <c r="A1633" i="1"/>
  <c r="A1632" i="1"/>
  <c r="A1631" i="1"/>
  <c r="A1630" i="1"/>
  <c r="A1629" i="1"/>
  <c r="A1628" i="1"/>
  <c r="A1627" i="1"/>
  <c r="A1626" i="1"/>
  <c r="A1625" i="1"/>
  <c r="A1624" i="1"/>
  <c r="A1623" i="1"/>
  <c r="A1622" i="1"/>
  <c r="A1621" i="1"/>
  <c r="A1620" i="1"/>
  <c r="A1619" i="1"/>
  <c r="A1618" i="1"/>
  <c r="A1617" i="1"/>
  <c r="A1616" i="1"/>
  <c r="A1615" i="1"/>
  <c r="A1614" i="1"/>
  <c r="A1613" i="1"/>
  <c r="A1612" i="1"/>
  <c r="A1611" i="1"/>
  <c r="A1610" i="1"/>
  <c r="A1609" i="1"/>
  <c r="A1608" i="1"/>
  <c r="A1607" i="1"/>
  <c r="A1606" i="1"/>
  <c r="A1605" i="1"/>
  <c r="A1604" i="1"/>
  <c r="A1603" i="1"/>
  <c r="A1602" i="1"/>
  <c r="A1601" i="1"/>
  <c r="A1600" i="1"/>
  <c r="A1599" i="1"/>
  <c r="A1598" i="1"/>
  <c r="A1597" i="1"/>
  <c r="A1596" i="1"/>
  <c r="A1595" i="1"/>
  <c r="A1594" i="1"/>
  <c r="A1593" i="1"/>
  <c r="A1592" i="1"/>
  <c r="A1591" i="1"/>
  <c r="A1590" i="1"/>
  <c r="A1589" i="1"/>
  <c r="A1588" i="1"/>
  <c r="A1587" i="1"/>
  <c r="A1586" i="1"/>
  <c r="A1585" i="1"/>
  <c r="A1584" i="1"/>
  <c r="A1583" i="1"/>
  <c r="A1582" i="1"/>
  <c r="A1581" i="1"/>
  <c r="A1580" i="1"/>
  <c r="A1579" i="1"/>
  <c r="A1578" i="1"/>
  <c r="A1577" i="1"/>
  <c r="A1576" i="1"/>
  <c r="A1575" i="1"/>
  <c r="A1574" i="1"/>
  <c r="A1573" i="1"/>
  <c r="A1572" i="1"/>
  <c r="A1571" i="1"/>
  <c r="A1570" i="1"/>
  <c r="A1569" i="1"/>
  <c r="A1568" i="1"/>
  <c r="A1567" i="1"/>
  <c r="A1566" i="1"/>
  <c r="A1565" i="1"/>
  <c r="A1564" i="1"/>
  <c r="A1563" i="1"/>
  <c r="A1562" i="1"/>
  <c r="A1561" i="1"/>
  <c r="A1560" i="1"/>
  <c r="A1559" i="1"/>
  <c r="A1558" i="1"/>
  <c r="A1557" i="1"/>
  <c r="A1556" i="1"/>
  <c r="A1555" i="1"/>
  <c r="A1554" i="1"/>
  <c r="A1553" i="1"/>
  <c r="A1552" i="1"/>
  <c r="A1551" i="1"/>
  <c r="A1550" i="1"/>
  <c r="A1549" i="1"/>
  <c r="A1548" i="1"/>
  <c r="A1547" i="1"/>
  <c r="A1546" i="1"/>
  <c r="A1545" i="1"/>
  <c r="A1544" i="1"/>
  <c r="A1543" i="1"/>
  <c r="A1542" i="1"/>
  <c r="A1541" i="1"/>
  <c r="A1540" i="1"/>
  <c r="A1539" i="1"/>
  <c r="A1538" i="1"/>
  <c r="A1537" i="1"/>
  <c r="A1536" i="1"/>
  <c r="A1535" i="1"/>
  <c r="A1534" i="1"/>
  <c r="A1533" i="1"/>
  <c r="A1532" i="1"/>
  <c r="A1531" i="1"/>
  <c r="A1530" i="1"/>
  <c r="A1529" i="1"/>
  <c r="A1528" i="1"/>
  <c r="A1527" i="1"/>
  <c r="A1526" i="1"/>
  <c r="A1525" i="1"/>
  <c r="A1524" i="1"/>
  <c r="A1523" i="1"/>
  <c r="A1522" i="1"/>
  <c r="A1521" i="1"/>
  <c r="A1520" i="1"/>
  <c r="A1519" i="1"/>
  <c r="A1518" i="1"/>
  <c r="A1517" i="1"/>
  <c r="A1516" i="1"/>
  <c r="A1515" i="1"/>
  <c r="A1514" i="1"/>
  <c r="A1513" i="1"/>
  <c r="A1512" i="1"/>
  <c r="A1511" i="1"/>
  <c r="A1510" i="1"/>
  <c r="A1509" i="1"/>
  <c r="A1508" i="1"/>
  <c r="A1507" i="1"/>
  <c r="A1506" i="1"/>
  <c r="A1505" i="1"/>
  <c r="A1504" i="1"/>
  <c r="A1503" i="1"/>
  <c r="A1502" i="1"/>
  <c r="A1501" i="1"/>
  <c r="A1500" i="1"/>
  <c r="A1499" i="1"/>
  <c r="A1498" i="1"/>
  <c r="A1497" i="1"/>
  <c r="A1496" i="1"/>
  <c r="A1495" i="1"/>
  <c r="A1494" i="1"/>
  <c r="A1493" i="1"/>
  <c r="A1492" i="1"/>
  <c r="A1491" i="1"/>
  <c r="A1490" i="1"/>
  <c r="A1489" i="1"/>
  <c r="A1488" i="1"/>
  <c r="A1487" i="1"/>
  <c r="A1486" i="1"/>
  <c r="A1485" i="1"/>
  <c r="A1484" i="1"/>
  <c r="A1483" i="1"/>
  <c r="A1482" i="1"/>
  <c r="A1481" i="1"/>
  <c r="A1480" i="1"/>
  <c r="A1479" i="1"/>
  <c r="A1478" i="1"/>
  <c r="A1477" i="1"/>
  <c r="A1476" i="1"/>
  <c r="A1475" i="1"/>
  <c r="A1474" i="1"/>
  <c r="A1473" i="1"/>
  <c r="A1472" i="1"/>
  <c r="A1471" i="1"/>
  <c r="A1470" i="1"/>
  <c r="A1469" i="1"/>
  <c r="A1468" i="1"/>
  <c r="A1467" i="1"/>
  <c r="A1466" i="1"/>
  <c r="A1465" i="1"/>
  <c r="A1464" i="1"/>
  <c r="A1463" i="1"/>
  <c r="A1462" i="1"/>
  <c r="A1461" i="1"/>
  <c r="A1460" i="1"/>
  <c r="A1459" i="1"/>
  <c r="A1458" i="1"/>
  <c r="A1457" i="1"/>
  <c r="A1456" i="1"/>
  <c r="A1455" i="1"/>
  <c r="A1454" i="1"/>
  <c r="A1453" i="1"/>
  <c r="A1452" i="1"/>
  <c r="A1451" i="1"/>
  <c r="A1450" i="1"/>
  <c r="A1449" i="1"/>
  <c r="A1448" i="1"/>
  <c r="A1447" i="1"/>
  <c r="A1446" i="1"/>
  <c r="A1445" i="1"/>
  <c r="A1444" i="1"/>
  <c r="A1443" i="1"/>
  <c r="A1442" i="1"/>
  <c r="A1441" i="1"/>
  <c r="A1440" i="1"/>
  <c r="A1439" i="1"/>
  <c r="A1438" i="1"/>
  <c r="A1437" i="1"/>
  <c r="A1436" i="1"/>
  <c r="A1435" i="1"/>
  <c r="A1434" i="1"/>
  <c r="A1433" i="1"/>
  <c r="A1432" i="1"/>
  <c r="A1431" i="1"/>
  <c r="A1430" i="1"/>
  <c r="A1429" i="1"/>
  <c r="A1428" i="1"/>
  <c r="A1427" i="1"/>
  <c r="A1426" i="1"/>
  <c r="A1425" i="1"/>
  <c r="A1424" i="1"/>
  <c r="A1423" i="1"/>
  <c r="A1422" i="1"/>
  <c r="A1421" i="1"/>
  <c r="A1420" i="1"/>
  <c r="A1419" i="1"/>
  <c r="A1418" i="1"/>
  <c r="A1417" i="1"/>
  <c r="A1416" i="1"/>
  <c r="A1415" i="1"/>
  <c r="A1414" i="1"/>
  <c r="A1413" i="1"/>
  <c r="A1412" i="1"/>
  <c r="A1411" i="1"/>
  <c r="A1410" i="1"/>
  <c r="A1409" i="1"/>
  <c r="A1408" i="1"/>
  <c r="A1407" i="1"/>
  <c r="A1406" i="1"/>
  <c r="A1405" i="1"/>
  <c r="A1404" i="1"/>
  <c r="A1403" i="1"/>
  <c r="A1402" i="1"/>
  <c r="A1401" i="1"/>
  <c r="A1400" i="1"/>
  <c r="A1399" i="1"/>
  <c r="A1398" i="1"/>
  <c r="A1397" i="1"/>
  <c r="A1396" i="1"/>
  <c r="A1395" i="1"/>
  <c r="A1394" i="1"/>
  <c r="A1393" i="1"/>
  <c r="A1392" i="1"/>
  <c r="A1391" i="1"/>
  <c r="A1390" i="1"/>
  <c r="A1389" i="1"/>
  <c r="A1388" i="1"/>
  <c r="A1387" i="1"/>
  <c r="A1386" i="1"/>
  <c r="A1385" i="1"/>
  <c r="A1384" i="1"/>
  <c r="A1383" i="1"/>
  <c r="A1382" i="1"/>
  <c r="A1381" i="1"/>
  <c r="A1380" i="1"/>
  <c r="A1379" i="1"/>
  <c r="A1378" i="1"/>
  <c r="A1377" i="1"/>
  <c r="A1376" i="1"/>
  <c r="A1375" i="1"/>
  <c r="A1374" i="1"/>
  <c r="A1373" i="1"/>
  <c r="A1372" i="1"/>
  <c r="A1371" i="1"/>
  <c r="A1370" i="1"/>
  <c r="A1369" i="1"/>
  <c r="A1368" i="1"/>
  <c r="A1367" i="1"/>
  <c r="A1366" i="1"/>
  <c r="A1365" i="1"/>
  <c r="A1364" i="1"/>
  <c r="A1363" i="1"/>
  <c r="A1362" i="1"/>
  <c r="A1361" i="1"/>
  <c r="A1360" i="1"/>
  <c r="A1359" i="1"/>
  <c r="A1358" i="1"/>
  <c r="A1357" i="1"/>
  <c r="A1356" i="1"/>
  <c r="A1355" i="1"/>
  <c r="A1354" i="1"/>
  <c r="A1353" i="1"/>
  <c r="A1352" i="1"/>
  <c r="A1351" i="1"/>
  <c r="A1350" i="1"/>
  <c r="A1349" i="1"/>
  <c r="A1348" i="1"/>
  <c r="A1347" i="1"/>
  <c r="A1346" i="1"/>
  <c r="A1345" i="1"/>
  <c r="A1344" i="1"/>
  <c r="A1343" i="1"/>
  <c r="A1342" i="1"/>
  <c r="A1341" i="1"/>
  <c r="A1340" i="1"/>
  <c r="A1339" i="1"/>
  <c r="A1338" i="1"/>
  <c r="A1337" i="1"/>
  <c r="A1336" i="1"/>
  <c r="A1335" i="1"/>
  <c r="A1334" i="1"/>
  <c r="A1333" i="1"/>
  <c r="A1332" i="1"/>
  <c r="A1331" i="1"/>
  <c r="A1330" i="1"/>
  <c r="A1329" i="1"/>
  <c r="A1328" i="1"/>
  <c r="A1327" i="1"/>
  <c r="A1326" i="1"/>
  <c r="A1325" i="1"/>
  <c r="A1324" i="1"/>
  <c r="A1323" i="1"/>
  <c r="A1322" i="1"/>
  <c r="A1321" i="1"/>
  <c r="A1320" i="1"/>
  <c r="A1319" i="1"/>
  <c r="A1318" i="1"/>
  <c r="A1317" i="1"/>
  <c r="A1316" i="1"/>
  <c r="A1315" i="1"/>
  <c r="A1314" i="1"/>
  <c r="A1313" i="1"/>
  <c r="A1312" i="1"/>
  <c r="A1311" i="1"/>
  <c r="A1310" i="1"/>
  <c r="A1309" i="1"/>
  <c r="A1308" i="1"/>
  <c r="A1307" i="1"/>
  <c r="A1306" i="1"/>
  <c r="A1305" i="1"/>
  <c r="A1304" i="1"/>
  <c r="A1303" i="1"/>
  <c r="A1302" i="1"/>
  <c r="A1301" i="1"/>
  <c r="A1300" i="1"/>
  <c r="A1299" i="1"/>
  <c r="A1298" i="1"/>
  <c r="A1297" i="1"/>
  <c r="A1296" i="1"/>
  <c r="A1295" i="1"/>
  <c r="A1294" i="1"/>
  <c r="A1293" i="1"/>
  <c r="A1292" i="1"/>
  <c r="A1291" i="1"/>
  <c r="A1290" i="1"/>
  <c r="A1289" i="1"/>
  <c r="A1288" i="1"/>
  <c r="A1287" i="1"/>
  <c r="A1286" i="1"/>
  <c r="A1285" i="1"/>
  <c r="A1284" i="1"/>
  <c r="A1283" i="1"/>
  <c r="A1282" i="1"/>
  <c r="A1281" i="1"/>
  <c r="A1280" i="1"/>
  <c r="A1279" i="1"/>
  <c r="A1278" i="1"/>
  <c r="A1277" i="1"/>
  <c r="A1276" i="1"/>
  <c r="A1275" i="1"/>
  <c r="A1274" i="1"/>
  <c r="A1273" i="1"/>
  <c r="A1272" i="1"/>
  <c r="A1271" i="1"/>
  <c r="A1270" i="1"/>
  <c r="A1269" i="1"/>
  <c r="A1268" i="1"/>
  <c r="A1267" i="1"/>
  <c r="A1266" i="1"/>
  <c r="A1265" i="1"/>
  <c r="A1264" i="1"/>
  <c r="A1263" i="1"/>
  <c r="A1262" i="1"/>
  <c r="A1261" i="1"/>
  <c r="A1260" i="1"/>
  <c r="A1259" i="1"/>
  <c r="A1258" i="1"/>
  <c r="A1257" i="1"/>
  <c r="A1256" i="1"/>
  <c r="A1255" i="1"/>
  <c r="A1254" i="1"/>
  <c r="A1253" i="1"/>
  <c r="A1252" i="1"/>
  <c r="A1251" i="1"/>
  <c r="A1250" i="1"/>
  <c r="A1249" i="1"/>
  <c r="A1248" i="1"/>
  <c r="A1247" i="1"/>
  <c r="A1246" i="1"/>
  <c r="A1245" i="1"/>
  <c r="A1244" i="1"/>
  <c r="A1243" i="1"/>
  <c r="A1242" i="1"/>
  <c r="A1241" i="1"/>
  <c r="A1240" i="1"/>
  <c r="A1239" i="1"/>
  <c r="A1238" i="1"/>
  <c r="A1237" i="1"/>
  <c r="A1236" i="1"/>
  <c r="A1235" i="1"/>
  <c r="A1234" i="1"/>
  <c r="A1233" i="1"/>
  <c r="A1232" i="1"/>
  <c r="A1231" i="1"/>
  <c r="A1230" i="1"/>
  <c r="A1229" i="1"/>
  <c r="A1228" i="1"/>
  <c r="A1227" i="1"/>
  <c r="A1226" i="1"/>
  <c r="A1225" i="1"/>
  <c r="A1224" i="1"/>
  <c r="A1223" i="1"/>
  <c r="A1222" i="1"/>
  <c r="A1221" i="1"/>
  <c r="A1220" i="1"/>
  <c r="A1219" i="1"/>
  <c r="A1218" i="1"/>
  <c r="A1217" i="1"/>
  <c r="A1216" i="1"/>
  <c r="A1215" i="1"/>
  <c r="A1214" i="1"/>
  <c r="A1213" i="1"/>
  <c r="A1212" i="1"/>
  <c r="A1211" i="1"/>
  <c r="A1210" i="1"/>
  <c r="A1209" i="1"/>
  <c r="A1208" i="1"/>
  <c r="A1207" i="1"/>
  <c r="A1206" i="1"/>
  <c r="A1205" i="1"/>
  <c r="A1204" i="1"/>
  <c r="A1203" i="1"/>
  <c r="A1202" i="1"/>
  <c r="A1201" i="1"/>
  <c r="A1200" i="1"/>
  <c r="A1199" i="1"/>
  <c r="A1198" i="1"/>
  <c r="A1197" i="1"/>
  <c r="A1196" i="1"/>
  <c r="A1195" i="1"/>
  <c r="A1194" i="1"/>
  <c r="A1193" i="1"/>
  <c r="A1192" i="1"/>
  <c r="A1191" i="1"/>
  <c r="A1190" i="1"/>
  <c r="A1189" i="1"/>
  <c r="A1188" i="1"/>
  <c r="A1187" i="1"/>
  <c r="A1186" i="1"/>
  <c r="A1185" i="1"/>
  <c r="A1184" i="1"/>
  <c r="A1183" i="1"/>
  <c r="A1182" i="1"/>
  <c r="A1181" i="1"/>
  <c r="A1180" i="1"/>
  <c r="A1179" i="1"/>
  <c r="A1178" i="1"/>
  <c r="A1177" i="1"/>
  <c r="A1176" i="1"/>
  <c r="A1175" i="1"/>
  <c r="A1174" i="1"/>
  <c r="A1173" i="1"/>
  <c r="A1172" i="1"/>
  <c r="A1171" i="1"/>
  <c r="A1170" i="1"/>
  <c r="A1169" i="1"/>
  <c r="A1168" i="1"/>
  <c r="A1167" i="1"/>
  <c r="A1166" i="1"/>
  <c r="A1165" i="1"/>
  <c r="A1164" i="1"/>
  <c r="A1163" i="1"/>
  <c r="A1162" i="1"/>
  <c r="A1161" i="1"/>
  <c r="A1160" i="1"/>
  <c r="A1159" i="1"/>
  <c r="A1158" i="1"/>
  <c r="A1157" i="1"/>
  <c r="A1156" i="1"/>
  <c r="A1155" i="1"/>
  <c r="A1154" i="1"/>
  <c r="A1153" i="1"/>
  <c r="A1152" i="1"/>
  <c r="A1151" i="1"/>
  <c r="A1150" i="1"/>
  <c r="A1149" i="1"/>
  <c r="A1148" i="1"/>
  <c r="A1147" i="1"/>
  <c r="A1146" i="1"/>
  <c r="A1145" i="1"/>
  <c r="A1144" i="1"/>
  <c r="A1143" i="1"/>
  <c r="A1142" i="1"/>
  <c r="A1141" i="1"/>
  <c r="A1140" i="1"/>
  <c r="A1139" i="1"/>
  <c r="A1138" i="1"/>
  <c r="A1137" i="1"/>
  <c r="A1136" i="1"/>
  <c r="A1135" i="1"/>
  <c r="A1134" i="1"/>
  <c r="A1133" i="1"/>
  <c r="A1132" i="1"/>
  <c r="A1131" i="1"/>
  <c r="A1130" i="1"/>
  <c r="A1129" i="1"/>
  <c r="A1128" i="1"/>
  <c r="A1127" i="1"/>
  <c r="A1126" i="1"/>
  <c r="A1125" i="1"/>
  <c r="A1124" i="1"/>
  <c r="A1123" i="1"/>
  <c r="A1122" i="1"/>
  <c r="A1121" i="1"/>
  <c r="A1120" i="1"/>
  <c r="A1119" i="1"/>
  <c r="A1118" i="1"/>
  <c r="A1117" i="1"/>
  <c r="A1116" i="1"/>
  <c r="A1115" i="1"/>
  <c r="A1114" i="1"/>
  <c r="A1113" i="1"/>
  <c r="A1112" i="1"/>
  <c r="A1111" i="1"/>
  <c r="A1110" i="1"/>
  <c r="A1109" i="1"/>
  <c r="A1108" i="1"/>
  <c r="A1107" i="1"/>
  <c r="A1106" i="1"/>
  <c r="A1105" i="1"/>
  <c r="A1104" i="1"/>
  <c r="A1103" i="1"/>
  <c r="A1102" i="1"/>
  <c r="A1101" i="1"/>
  <c r="A1100" i="1"/>
  <c r="A1099" i="1"/>
  <c r="A1098" i="1"/>
  <c r="A1097" i="1"/>
  <c r="A1096" i="1"/>
  <c r="A1095" i="1"/>
  <c r="A1094" i="1"/>
  <c r="A1093" i="1"/>
  <c r="A1092" i="1"/>
  <c r="A1091" i="1"/>
  <c r="A1090" i="1"/>
  <c r="A1089" i="1"/>
  <c r="A1088" i="1"/>
  <c r="A1087" i="1"/>
  <c r="A1086" i="1"/>
  <c r="A1085" i="1"/>
  <c r="A1084" i="1"/>
  <c r="A1083" i="1"/>
  <c r="A1082" i="1"/>
  <c r="A1081" i="1"/>
  <c r="A1080" i="1"/>
  <c r="A1079" i="1"/>
  <c r="A1078" i="1"/>
  <c r="A1077" i="1"/>
  <c r="A1076" i="1"/>
  <c r="A1075" i="1"/>
  <c r="A1074" i="1"/>
  <c r="A1073" i="1"/>
  <c r="A1072" i="1"/>
  <c r="A1071" i="1"/>
  <c r="A1070" i="1"/>
  <c r="A1069" i="1"/>
  <c r="A1068" i="1"/>
  <c r="A1067" i="1"/>
  <c r="A1066" i="1"/>
  <c r="A1065" i="1"/>
  <c r="A1064" i="1"/>
  <c r="A1063" i="1"/>
  <c r="A1062" i="1"/>
  <c r="A1061" i="1"/>
  <c r="A1060" i="1"/>
  <c r="A1059" i="1"/>
  <c r="A1058" i="1"/>
  <c r="A1057" i="1"/>
  <c r="A1056" i="1"/>
  <c r="A1055" i="1"/>
  <c r="A1054" i="1"/>
  <c r="A1053" i="1"/>
  <c r="A1052" i="1"/>
  <c r="A1051" i="1"/>
  <c r="A1050" i="1"/>
  <c r="A1049" i="1"/>
  <c r="A1048" i="1"/>
  <c r="A1047" i="1"/>
  <c r="A1046" i="1"/>
  <c r="A1045" i="1"/>
  <c r="A1044" i="1"/>
  <c r="A1043" i="1"/>
  <c r="A1042" i="1"/>
  <c r="A1041" i="1"/>
  <c r="A1040" i="1"/>
  <c r="A1039" i="1"/>
  <c r="A1038" i="1"/>
  <c r="A1037" i="1"/>
  <c r="A1036" i="1"/>
  <c r="A1035" i="1"/>
  <c r="A1034" i="1"/>
  <c r="A1033" i="1"/>
  <c r="A1032" i="1"/>
  <c r="A1031" i="1"/>
  <c r="A1030" i="1"/>
  <c r="A1029" i="1"/>
  <c r="A1028" i="1"/>
  <c r="A1027" i="1"/>
  <c r="A1026" i="1"/>
  <c r="A1025" i="1"/>
  <c r="A1024" i="1"/>
  <c r="A1023" i="1"/>
  <c r="A1022" i="1"/>
  <c r="A1021" i="1"/>
  <c r="A1020" i="1"/>
  <c r="A1019" i="1"/>
  <c r="A1018" i="1"/>
  <c r="A1017" i="1"/>
  <c r="A1016" i="1"/>
  <c r="A1015" i="1"/>
  <c r="A1014" i="1"/>
  <c r="A1013" i="1"/>
  <c r="A1012" i="1"/>
  <c r="A1011" i="1"/>
  <c r="A1010" i="1"/>
  <c r="A1009" i="1"/>
  <c r="A1008" i="1"/>
  <c r="A1007" i="1"/>
  <c r="A1006" i="1"/>
  <c r="A1005" i="1"/>
  <c r="A1004" i="1"/>
  <c r="A1003" i="1"/>
  <c r="A1002" i="1"/>
  <c r="A1001" i="1"/>
  <c r="A1000" i="1"/>
  <c r="A999" i="1"/>
  <c r="A998" i="1"/>
  <c r="A997" i="1"/>
  <c r="A996" i="1"/>
  <c r="A995" i="1"/>
  <c r="A994" i="1"/>
  <c r="A993" i="1"/>
  <c r="A992" i="1"/>
  <c r="A991" i="1"/>
  <c r="A990" i="1"/>
  <c r="A989" i="1"/>
  <c r="A988" i="1"/>
  <c r="A987" i="1"/>
  <c r="A986" i="1"/>
  <c r="A985" i="1"/>
  <c r="A984" i="1"/>
  <c r="A983" i="1"/>
  <c r="A982" i="1"/>
  <c r="A981" i="1"/>
  <c r="A980" i="1"/>
  <c r="A979" i="1"/>
  <c r="A978" i="1"/>
  <c r="A977" i="1"/>
  <c r="A976" i="1"/>
  <c r="A975" i="1"/>
  <c r="A974" i="1"/>
  <c r="A973" i="1"/>
  <c r="A972" i="1"/>
  <c r="A971" i="1"/>
  <c r="A970" i="1"/>
  <c r="A969" i="1"/>
  <c r="A968" i="1"/>
  <c r="A967" i="1"/>
  <c r="A966" i="1"/>
  <c r="A965" i="1"/>
  <c r="A964" i="1"/>
  <c r="A963" i="1"/>
  <c r="A962" i="1"/>
  <c r="A961" i="1"/>
  <c r="A960" i="1"/>
  <c r="A959" i="1"/>
  <c r="A958" i="1"/>
  <c r="A957" i="1"/>
  <c r="A956" i="1"/>
  <c r="A955" i="1"/>
  <c r="A954" i="1"/>
  <c r="A953" i="1"/>
  <c r="A952" i="1"/>
  <c r="A951" i="1"/>
  <c r="A950" i="1"/>
  <c r="A949" i="1"/>
  <c r="A948" i="1"/>
  <c r="A947" i="1"/>
  <c r="A946" i="1"/>
  <c r="A945" i="1"/>
  <c r="A944" i="1"/>
  <c r="A943" i="1"/>
  <c r="A942" i="1"/>
  <c r="A941" i="1"/>
  <c r="A940" i="1"/>
  <c r="A939" i="1"/>
  <c r="A938" i="1"/>
  <c r="A937" i="1"/>
  <c r="A936" i="1"/>
  <c r="A935" i="1"/>
  <c r="A934" i="1"/>
  <c r="A933" i="1"/>
  <c r="A932" i="1"/>
  <c r="A931" i="1"/>
  <c r="A930" i="1"/>
  <c r="A929" i="1"/>
  <c r="A928" i="1"/>
  <c r="A927" i="1"/>
  <c r="A926" i="1"/>
  <c r="A925" i="1"/>
  <c r="A924" i="1"/>
  <c r="A923" i="1"/>
  <c r="A922" i="1"/>
  <c r="A921" i="1"/>
  <c r="A920" i="1"/>
  <c r="A919" i="1"/>
  <c r="A918" i="1"/>
  <c r="A917" i="1"/>
  <c r="A916" i="1"/>
  <c r="A915" i="1"/>
  <c r="A914" i="1"/>
  <c r="A913" i="1"/>
  <c r="A912" i="1"/>
  <c r="A911" i="1"/>
  <c r="A910" i="1"/>
  <c r="A909" i="1"/>
  <c r="A908" i="1"/>
  <c r="A907" i="1"/>
  <c r="A906" i="1"/>
  <c r="A905" i="1"/>
  <c r="A904" i="1"/>
  <c r="A903" i="1"/>
  <c r="A902" i="1"/>
  <c r="A901" i="1"/>
  <c r="A900" i="1"/>
  <c r="A899" i="1"/>
  <c r="A898" i="1"/>
  <c r="A897" i="1"/>
  <c r="A896" i="1"/>
  <c r="A895" i="1"/>
  <c r="A894" i="1"/>
  <c r="A893" i="1"/>
  <c r="A892" i="1"/>
  <c r="A891" i="1"/>
  <c r="A890" i="1"/>
  <c r="A889" i="1"/>
  <c r="A888" i="1"/>
  <c r="A887" i="1"/>
  <c r="A886" i="1"/>
  <c r="A885" i="1"/>
  <c r="A884" i="1"/>
  <c r="A883" i="1"/>
  <c r="A882" i="1"/>
  <c r="A881" i="1"/>
  <c r="A880" i="1"/>
  <c r="A879" i="1"/>
  <c r="A878" i="1"/>
  <c r="A877" i="1"/>
  <c r="A876" i="1"/>
  <c r="A875" i="1"/>
  <c r="A874" i="1"/>
  <c r="A873" i="1"/>
  <c r="A872" i="1"/>
  <c r="A871" i="1"/>
  <c r="A870" i="1"/>
  <c r="A869" i="1"/>
  <c r="A868" i="1"/>
  <c r="A867" i="1"/>
  <c r="A866" i="1"/>
  <c r="A865" i="1"/>
  <c r="A864" i="1"/>
  <c r="A863" i="1"/>
  <c r="A862" i="1"/>
  <c r="A861" i="1"/>
  <c r="A860" i="1"/>
  <c r="A859" i="1"/>
  <c r="A858" i="1"/>
  <c r="A857" i="1"/>
  <c r="A856" i="1"/>
  <c r="A855" i="1"/>
  <c r="A854" i="1"/>
  <c r="A853" i="1"/>
  <c r="A852" i="1"/>
  <c r="A851" i="1"/>
  <c r="A850" i="1"/>
  <c r="A849" i="1"/>
  <c r="A848" i="1"/>
  <c r="A847" i="1"/>
  <c r="A846" i="1"/>
  <c r="A845" i="1"/>
  <c r="A844" i="1"/>
  <c r="A843" i="1"/>
  <c r="A842" i="1"/>
  <c r="A841" i="1"/>
  <c r="A840" i="1"/>
  <c r="A839" i="1"/>
  <c r="A838" i="1"/>
  <c r="A837" i="1"/>
  <c r="A836" i="1"/>
  <c r="A835" i="1"/>
  <c r="A834" i="1"/>
  <c r="A833" i="1"/>
  <c r="A832" i="1"/>
  <c r="A831" i="1"/>
  <c r="A830" i="1"/>
  <c r="A829" i="1"/>
  <c r="A828" i="1"/>
  <c r="A827" i="1"/>
  <c r="A826" i="1"/>
  <c r="A825" i="1"/>
  <c r="A824" i="1"/>
  <c r="A823" i="1"/>
  <c r="A822" i="1"/>
  <c r="A821" i="1"/>
  <c r="A820" i="1"/>
  <c r="A819" i="1"/>
  <c r="A818" i="1"/>
  <c r="A817" i="1"/>
  <c r="A816" i="1"/>
  <c r="A815" i="1"/>
  <c r="A814" i="1"/>
  <c r="A813" i="1"/>
  <c r="A812" i="1"/>
  <c r="A811" i="1"/>
  <c r="A810" i="1"/>
  <c r="A809" i="1"/>
  <c r="A808" i="1"/>
  <c r="A807" i="1"/>
  <c r="A806" i="1"/>
  <c r="A805" i="1"/>
  <c r="A804" i="1"/>
  <c r="A803" i="1"/>
  <c r="A802" i="1"/>
  <c r="A801" i="1"/>
  <c r="A800" i="1"/>
  <c r="A799" i="1"/>
  <c r="A798" i="1"/>
  <c r="A797" i="1"/>
  <c r="A796" i="1"/>
  <c r="A795" i="1"/>
  <c r="A794" i="1"/>
  <c r="A793" i="1"/>
  <c r="A792" i="1"/>
  <c r="A791" i="1"/>
  <c r="A790" i="1"/>
  <c r="A789" i="1"/>
  <c r="A788" i="1"/>
  <c r="A787" i="1"/>
  <c r="A786" i="1"/>
  <c r="A785" i="1"/>
  <c r="A784" i="1"/>
  <c r="A783" i="1"/>
  <c r="A782" i="1"/>
  <c r="A781" i="1"/>
  <c r="A780" i="1"/>
  <c r="A779" i="1"/>
  <c r="A778" i="1"/>
  <c r="A777" i="1"/>
  <c r="A776" i="1"/>
  <c r="A775" i="1"/>
  <c r="A774" i="1"/>
  <c r="A773" i="1"/>
  <c r="A772" i="1"/>
  <c r="A771" i="1"/>
  <c r="A770" i="1"/>
  <c r="A769" i="1"/>
  <c r="A768" i="1"/>
  <c r="A767" i="1"/>
  <c r="A766" i="1"/>
  <c r="A765" i="1"/>
  <c r="A764" i="1"/>
  <c r="A763" i="1"/>
  <c r="A762" i="1"/>
  <c r="A761" i="1"/>
  <c r="A760" i="1"/>
  <c r="A759" i="1"/>
  <c r="A758" i="1"/>
  <c r="A757" i="1"/>
  <c r="A756" i="1"/>
  <c r="A755" i="1"/>
  <c r="A754" i="1"/>
  <c r="A753" i="1"/>
  <c r="A752" i="1"/>
  <c r="A751" i="1"/>
  <c r="A750" i="1"/>
  <c r="A749" i="1"/>
  <c r="A748" i="1"/>
  <c r="A747" i="1"/>
  <c r="A746" i="1"/>
  <c r="A745" i="1"/>
  <c r="A744" i="1"/>
  <c r="A743" i="1"/>
  <c r="A742" i="1"/>
  <c r="A741" i="1"/>
  <c r="A740" i="1"/>
  <c r="A739" i="1"/>
  <c r="A738" i="1"/>
  <c r="A737" i="1"/>
  <c r="A736" i="1"/>
  <c r="A735" i="1"/>
  <c r="A734" i="1"/>
  <c r="A733" i="1"/>
  <c r="A732" i="1"/>
  <c r="A731" i="1"/>
  <c r="A730" i="1"/>
  <c r="A729" i="1"/>
  <c r="A728" i="1"/>
  <c r="A727" i="1"/>
  <c r="A726" i="1"/>
  <c r="A725" i="1"/>
  <c r="A724" i="1"/>
  <c r="A723" i="1"/>
  <c r="A722" i="1"/>
  <c r="A721" i="1"/>
  <c r="A720" i="1"/>
  <c r="A719" i="1"/>
  <c r="A718" i="1"/>
  <c r="A717" i="1"/>
  <c r="A716" i="1"/>
  <c r="A715" i="1"/>
  <c r="A714" i="1"/>
  <c r="A713" i="1"/>
  <c r="A712" i="1"/>
  <c r="A711" i="1"/>
  <c r="A710" i="1"/>
  <c r="A709" i="1"/>
  <c r="A708" i="1"/>
  <c r="A707" i="1"/>
  <c r="A706" i="1"/>
  <c r="A705" i="1"/>
  <c r="A704" i="1"/>
  <c r="A703" i="1"/>
  <c r="A702" i="1"/>
  <c r="A701" i="1"/>
  <c r="A700" i="1"/>
  <c r="A699" i="1"/>
  <c r="A698" i="1"/>
  <c r="A697" i="1"/>
  <c r="A696" i="1"/>
  <c r="A695" i="1"/>
  <c r="A694" i="1"/>
  <c r="A693" i="1"/>
  <c r="A692" i="1"/>
  <c r="A691" i="1"/>
  <c r="A690" i="1"/>
  <c r="A689" i="1"/>
  <c r="A688" i="1"/>
  <c r="A687" i="1"/>
  <c r="A686" i="1"/>
  <c r="A685" i="1"/>
  <c r="A684" i="1"/>
  <c r="A683" i="1"/>
  <c r="A682" i="1"/>
  <c r="A681" i="1"/>
  <c r="A680" i="1"/>
  <c r="A679" i="1"/>
  <c r="A678" i="1"/>
  <c r="A677" i="1"/>
  <c r="A676" i="1"/>
  <c r="A675" i="1"/>
  <c r="A674" i="1"/>
  <c r="A673" i="1"/>
  <c r="A672" i="1"/>
  <c r="A671" i="1"/>
  <c r="A670" i="1"/>
  <c r="A669" i="1"/>
  <c r="A668" i="1"/>
  <c r="A667" i="1"/>
  <c r="A666" i="1"/>
  <c r="A665" i="1"/>
  <c r="A664" i="1"/>
  <c r="A663" i="1"/>
  <c r="A662" i="1"/>
  <c r="A661" i="1"/>
  <c r="A660" i="1"/>
  <c r="A659" i="1"/>
  <c r="A658" i="1"/>
  <c r="A657" i="1"/>
  <c r="A656" i="1"/>
  <c r="A655" i="1"/>
  <c r="A654" i="1"/>
  <c r="A653" i="1"/>
  <c r="A652" i="1"/>
  <c r="A651" i="1"/>
  <c r="A650" i="1"/>
  <c r="A649" i="1"/>
  <c r="A648" i="1"/>
  <c r="A647" i="1"/>
  <c r="A646" i="1"/>
  <c r="A645" i="1"/>
  <c r="A644" i="1"/>
  <c r="A643" i="1"/>
  <c r="A642" i="1"/>
  <c r="A641" i="1"/>
  <c r="A640" i="1"/>
  <c r="A639" i="1"/>
  <c r="A638" i="1"/>
  <c r="A637" i="1"/>
  <c r="A636" i="1"/>
  <c r="A635" i="1"/>
  <c r="A634" i="1"/>
  <c r="A633" i="1"/>
  <c r="A632" i="1"/>
  <c r="A631" i="1"/>
  <c r="A630" i="1"/>
  <c r="A629" i="1"/>
  <c r="A628" i="1"/>
  <c r="A627" i="1"/>
  <c r="A626" i="1"/>
  <c r="A625" i="1"/>
  <c r="A624" i="1"/>
  <c r="A623" i="1"/>
  <c r="A622" i="1"/>
  <c r="A621" i="1"/>
  <c r="A620" i="1"/>
  <c r="A619" i="1"/>
  <c r="A618" i="1"/>
  <c r="A617" i="1"/>
  <c r="A616" i="1"/>
  <c r="A615" i="1"/>
  <c r="A614" i="1"/>
  <c r="A613" i="1"/>
  <c r="A612" i="1"/>
  <c r="A611" i="1"/>
  <c r="A610" i="1"/>
  <c r="A609" i="1"/>
  <c r="A608" i="1"/>
  <c r="A607" i="1"/>
  <c r="A606" i="1"/>
  <c r="A605" i="1"/>
  <c r="A604" i="1"/>
  <c r="A603" i="1"/>
  <c r="A602" i="1"/>
  <c r="A601" i="1"/>
  <c r="A600" i="1"/>
  <c r="A599" i="1"/>
  <c r="A598" i="1"/>
  <c r="A597" i="1"/>
  <c r="A596" i="1"/>
  <c r="A595" i="1"/>
  <c r="A594" i="1"/>
  <c r="A593" i="1"/>
  <c r="A592" i="1"/>
  <c r="A591" i="1"/>
  <c r="A590" i="1"/>
  <c r="A589" i="1"/>
  <c r="A588" i="1"/>
  <c r="A587" i="1"/>
  <c r="A586" i="1"/>
  <c r="A585" i="1"/>
  <c r="A584" i="1"/>
  <c r="A583" i="1"/>
  <c r="A582" i="1"/>
  <c r="A581" i="1"/>
  <c r="A580" i="1"/>
  <c r="A579" i="1"/>
  <c r="A578" i="1"/>
  <c r="A577" i="1"/>
  <c r="A576" i="1"/>
  <c r="A575" i="1"/>
  <c r="A574" i="1"/>
  <c r="A573" i="1"/>
  <c r="A572" i="1"/>
  <c r="A571" i="1"/>
  <c r="A570" i="1"/>
  <c r="A569" i="1"/>
  <c r="A568" i="1"/>
  <c r="A567" i="1"/>
  <c r="A566" i="1"/>
  <c r="A565" i="1"/>
  <c r="A564" i="1"/>
  <c r="A563" i="1"/>
  <c r="A562" i="1"/>
  <c r="A561" i="1"/>
  <c r="A560" i="1"/>
  <c r="A559" i="1"/>
  <c r="A558" i="1"/>
  <c r="A557" i="1"/>
  <c r="A556" i="1"/>
  <c r="A555" i="1"/>
  <c r="A554" i="1"/>
  <c r="A553" i="1"/>
  <c r="A552" i="1"/>
  <c r="A551" i="1"/>
  <c r="A550" i="1"/>
  <c r="A549" i="1"/>
  <c r="A548" i="1"/>
  <c r="A547" i="1"/>
  <c r="A546" i="1"/>
  <c r="A545" i="1"/>
  <c r="A544" i="1"/>
  <c r="A543" i="1"/>
  <c r="A542" i="1"/>
  <c r="A541" i="1"/>
  <c r="A540" i="1"/>
  <c r="A539" i="1"/>
  <c r="A538" i="1"/>
  <c r="A537" i="1"/>
  <c r="A536" i="1"/>
  <c r="A535" i="1"/>
  <c r="A534" i="1"/>
  <c r="A533" i="1"/>
  <c r="A532" i="1"/>
  <c r="A531" i="1"/>
  <c r="A530" i="1"/>
  <c r="A529" i="1"/>
  <c r="A528" i="1"/>
  <c r="A527" i="1"/>
  <c r="A526" i="1"/>
  <c r="A525" i="1"/>
  <c r="A524" i="1"/>
  <c r="A523" i="1"/>
  <c r="A522" i="1"/>
  <c r="A521" i="1"/>
  <c r="A520" i="1"/>
  <c r="A519" i="1"/>
  <c r="A518" i="1"/>
  <c r="A517" i="1"/>
  <c r="A516" i="1"/>
  <c r="A515" i="1"/>
  <c r="A514" i="1"/>
  <c r="A513" i="1"/>
  <c r="A512" i="1"/>
  <c r="A511" i="1"/>
  <c r="A510" i="1"/>
  <c r="A509" i="1"/>
  <c r="A508" i="1"/>
  <c r="A507" i="1"/>
  <c r="A506" i="1"/>
  <c r="A505" i="1"/>
  <c r="A504" i="1"/>
  <c r="A503" i="1"/>
  <c r="A502" i="1"/>
  <c r="A501" i="1"/>
  <c r="A500" i="1"/>
  <c r="A499" i="1"/>
  <c r="A498" i="1"/>
  <c r="A497" i="1"/>
  <c r="A496" i="1"/>
  <c r="A495" i="1"/>
  <c r="A494" i="1"/>
  <c r="A493" i="1"/>
  <c r="A492" i="1"/>
  <c r="A491" i="1"/>
  <c r="A490" i="1"/>
  <c r="A489" i="1"/>
  <c r="A488" i="1"/>
  <c r="A487" i="1"/>
  <c r="A486" i="1"/>
  <c r="A485" i="1"/>
  <c r="A484" i="1"/>
  <c r="A483" i="1"/>
  <c r="A482" i="1"/>
  <c r="A481" i="1"/>
  <c r="A480" i="1"/>
  <c r="A479" i="1"/>
  <c r="A478" i="1"/>
  <c r="A477" i="1"/>
  <c r="A476" i="1"/>
  <c r="A475" i="1"/>
  <c r="A474" i="1"/>
  <c r="A473" i="1"/>
  <c r="A472" i="1"/>
  <c r="A471" i="1"/>
  <c r="A470" i="1"/>
  <c r="A469" i="1"/>
  <c r="A468" i="1"/>
  <c r="A467" i="1"/>
  <c r="A466" i="1"/>
  <c r="A465" i="1"/>
  <c r="A464" i="1"/>
  <c r="A463" i="1"/>
  <c r="A462" i="1"/>
  <c r="A461" i="1"/>
  <c r="A460" i="1"/>
  <c r="A459" i="1"/>
  <c r="A458" i="1"/>
  <c r="A457" i="1"/>
  <c r="A456" i="1"/>
  <c r="A455" i="1"/>
  <c r="A454" i="1"/>
  <c r="A453" i="1"/>
  <c r="A452" i="1"/>
  <c r="A451" i="1"/>
  <c r="A450" i="1"/>
  <c r="A449" i="1"/>
  <c r="A448" i="1"/>
  <c r="A447" i="1"/>
  <c r="A446" i="1"/>
  <c r="A445" i="1"/>
  <c r="A444" i="1"/>
  <c r="A443" i="1"/>
  <c r="A442" i="1"/>
  <c r="A441" i="1"/>
  <c r="A440" i="1"/>
  <c r="A439" i="1"/>
  <c r="A438" i="1"/>
  <c r="A437" i="1"/>
  <c r="A436" i="1"/>
  <c r="A435" i="1"/>
  <c r="A434" i="1"/>
  <c r="A433" i="1"/>
  <c r="A432" i="1"/>
  <c r="A431" i="1"/>
  <c r="A430" i="1"/>
  <c r="A429" i="1"/>
  <c r="A428" i="1"/>
  <c r="A427" i="1"/>
  <c r="A426" i="1"/>
  <c r="A425" i="1"/>
  <c r="A424" i="1"/>
  <c r="A423" i="1"/>
  <c r="A422" i="1"/>
  <c r="A421" i="1"/>
  <c r="A420" i="1"/>
  <c r="A419" i="1"/>
  <c r="A418" i="1"/>
  <c r="A417" i="1"/>
  <c r="A416" i="1"/>
  <c r="A415" i="1"/>
  <c r="A414" i="1"/>
  <c r="A413" i="1"/>
  <c r="A412" i="1"/>
  <c r="A411" i="1"/>
  <c r="A410" i="1"/>
  <c r="A409" i="1"/>
  <c r="A408" i="1"/>
  <c r="A407" i="1"/>
  <c r="A406" i="1"/>
  <c r="A405" i="1"/>
  <c r="A404" i="1"/>
  <c r="A403" i="1"/>
  <c r="A402" i="1"/>
  <c r="A401" i="1"/>
  <c r="A400" i="1"/>
  <c r="A399" i="1"/>
  <c r="A398" i="1"/>
  <c r="A397" i="1"/>
  <c r="A396" i="1"/>
  <c r="A395" i="1"/>
  <c r="A394" i="1"/>
  <c r="A393" i="1"/>
  <c r="A392" i="1"/>
  <c r="A391" i="1"/>
  <c r="A390" i="1"/>
  <c r="A389" i="1"/>
  <c r="A388" i="1"/>
  <c r="A387" i="1"/>
  <c r="A386" i="1"/>
  <c r="A385" i="1"/>
  <c r="A384" i="1"/>
  <c r="A383" i="1"/>
  <c r="A382" i="1"/>
  <c r="A381" i="1"/>
  <c r="A380" i="1"/>
  <c r="A379" i="1"/>
  <c r="A378" i="1"/>
  <c r="A377" i="1"/>
  <c r="A376" i="1"/>
  <c r="A375" i="1"/>
  <c r="A374" i="1"/>
  <c r="A373" i="1"/>
  <c r="A372" i="1"/>
  <c r="A371" i="1"/>
  <c r="A370" i="1"/>
  <c r="A369" i="1"/>
  <c r="A368" i="1"/>
  <c r="A367" i="1"/>
  <c r="A366" i="1"/>
  <c r="A365" i="1"/>
  <c r="A364" i="1"/>
  <c r="A363" i="1"/>
  <c r="A362" i="1"/>
  <c r="A361" i="1"/>
  <c r="A360" i="1"/>
  <c r="A359" i="1"/>
  <c r="A358" i="1"/>
  <c r="A357" i="1"/>
  <c r="A356" i="1"/>
  <c r="A355" i="1"/>
  <c r="A354" i="1"/>
  <c r="A353" i="1"/>
  <c r="A352" i="1"/>
  <c r="A351" i="1"/>
  <c r="A350" i="1"/>
  <c r="A349" i="1"/>
  <c r="A348" i="1"/>
  <c r="A347" i="1"/>
  <c r="A346" i="1"/>
  <c r="A345" i="1"/>
  <c r="A344" i="1"/>
  <c r="A343" i="1"/>
  <c r="A342" i="1"/>
  <c r="A341" i="1"/>
  <c r="A340" i="1"/>
  <c r="A339" i="1"/>
  <c r="A338" i="1"/>
  <c r="A337" i="1"/>
  <c r="A336" i="1"/>
  <c r="A335" i="1"/>
  <c r="A334" i="1"/>
  <c r="A333" i="1"/>
  <c r="A332" i="1"/>
  <c r="A331" i="1"/>
  <c r="A330" i="1"/>
  <c r="A329" i="1"/>
  <c r="A328" i="1"/>
  <c r="A327" i="1"/>
  <c r="A326" i="1"/>
  <c r="A325" i="1"/>
  <c r="A324" i="1"/>
  <c r="A323" i="1"/>
  <c r="A322" i="1"/>
  <c r="A321" i="1"/>
  <c r="A320" i="1"/>
  <c r="A319" i="1"/>
  <c r="A318" i="1"/>
  <c r="A317" i="1"/>
  <c r="A316" i="1"/>
  <c r="A315" i="1"/>
  <c r="A314" i="1"/>
  <c r="A313" i="1"/>
  <c r="A312" i="1"/>
  <c r="A311" i="1"/>
  <c r="A310" i="1"/>
  <c r="A309" i="1"/>
  <c r="A308" i="1"/>
  <c r="A307" i="1"/>
  <c r="A306" i="1"/>
  <c r="A305" i="1"/>
  <c r="A304" i="1"/>
  <c r="A303" i="1"/>
  <c r="A302" i="1"/>
  <c r="A301" i="1"/>
  <c r="A300" i="1"/>
  <c r="A299" i="1"/>
  <c r="A298" i="1"/>
  <c r="A297" i="1"/>
  <c r="A296" i="1"/>
  <c r="A295" i="1"/>
  <c r="A294" i="1"/>
  <c r="A293" i="1"/>
  <c r="A292" i="1"/>
  <c r="A291" i="1"/>
  <c r="A290" i="1"/>
  <c r="A289" i="1"/>
  <c r="A288" i="1"/>
  <c r="A287" i="1"/>
  <c r="A286" i="1"/>
  <c r="A285" i="1"/>
  <c r="A284" i="1"/>
  <c r="A283" i="1"/>
  <c r="A282" i="1"/>
  <c r="A281" i="1"/>
  <c r="A280" i="1"/>
  <c r="A279" i="1"/>
  <c r="A278" i="1"/>
  <c r="A277" i="1"/>
  <c r="A276" i="1"/>
  <c r="A275" i="1"/>
  <c r="A274" i="1"/>
  <c r="A273" i="1"/>
  <c r="A272" i="1"/>
  <c r="A271" i="1"/>
  <c r="A270" i="1"/>
  <c r="A269" i="1"/>
  <c r="A268" i="1"/>
  <c r="A267" i="1"/>
  <c r="A266" i="1"/>
  <c r="A265" i="1"/>
  <c r="A264" i="1"/>
  <c r="A263" i="1"/>
  <c r="A262" i="1"/>
  <c r="A261" i="1"/>
  <c r="A260" i="1"/>
  <c r="A259" i="1"/>
  <c r="A258" i="1"/>
  <c r="A257" i="1"/>
  <c r="A256" i="1"/>
  <c r="A255" i="1"/>
  <c r="A254" i="1"/>
  <c r="A253" i="1"/>
  <c r="A252" i="1"/>
  <c r="A251" i="1"/>
  <c r="A250" i="1"/>
  <c r="A249" i="1"/>
  <c r="A248" i="1"/>
  <c r="A247" i="1"/>
  <c r="A246" i="1"/>
  <c r="A245" i="1"/>
  <c r="A244" i="1"/>
  <c r="A243" i="1"/>
  <c r="A242" i="1"/>
  <c r="A241" i="1"/>
  <c r="A240" i="1"/>
  <c r="A239" i="1"/>
  <c r="A238" i="1"/>
  <c r="A237" i="1"/>
  <c r="A236" i="1"/>
  <c r="A235" i="1"/>
  <c r="A234" i="1"/>
  <c r="A233" i="1"/>
  <c r="A232" i="1"/>
  <c r="A231" i="1"/>
  <c r="A230" i="1"/>
  <c r="A229" i="1"/>
  <c r="A228" i="1"/>
  <c r="A227" i="1"/>
  <c r="A226" i="1"/>
  <c r="A225" i="1"/>
  <c r="A224" i="1"/>
  <c r="A223" i="1"/>
  <c r="A222" i="1"/>
  <c r="A221" i="1"/>
  <c r="A220" i="1"/>
  <c r="A219" i="1"/>
  <c r="A218" i="1"/>
  <c r="A217" i="1"/>
  <c r="A216" i="1"/>
  <c r="A215" i="1"/>
  <c r="A214" i="1"/>
  <c r="A213" i="1"/>
  <c r="A212" i="1"/>
  <c r="A211" i="1"/>
  <c r="A210" i="1"/>
  <c r="A209" i="1"/>
  <c r="A208" i="1"/>
  <c r="A207" i="1"/>
  <c r="A206" i="1"/>
  <c r="A205" i="1"/>
  <c r="A204" i="1"/>
  <c r="A203" i="1"/>
  <c r="A202" i="1"/>
  <c r="A201" i="1"/>
  <c r="A200" i="1"/>
  <c r="A199" i="1"/>
  <c r="A198" i="1"/>
  <c r="A197" i="1"/>
  <c r="A196" i="1"/>
  <c r="A195" i="1"/>
  <c r="A194" i="1"/>
  <c r="A193" i="1"/>
  <c r="A192" i="1"/>
  <c r="A191" i="1"/>
  <c r="A190" i="1"/>
  <c r="A189" i="1"/>
  <c r="A188" i="1"/>
  <c r="A187" i="1"/>
  <c r="A186" i="1"/>
  <c r="A185" i="1"/>
  <c r="A184" i="1"/>
  <c r="A183" i="1"/>
  <c r="A182" i="1"/>
  <c r="A181" i="1"/>
  <c r="A180" i="1"/>
  <c r="A179" i="1"/>
  <c r="A178" i="1"/>
  <c r="A177" i="1"/>
  <c r="A176" i="1"/>
  <c r="A175" i="1"/>
  <c r="A174" i="1"/>
  <c r="A173" i="1"/>
  <c r="A172" i="1"/>
  <c r="A171" i="1"/>
  <c r="A170" i="1"/>
  <c r="A169" i="1"/>
  <c r="A168" i="1"/>
  <c r="A167" i="1"/>
  <c r="A166" i="1"/>
  <c r="A165" i="1"/>
  <c r="A164" i="1"/>
  <c r="A163" i="1"/>
  <c r="A162" i="1"/>
  <c r="A161" i="1"/>
  <c r="A160" i="1"/>
  <c r="A159" i="1"/>
  <c r="A158" i="1"/>
  <c r="A157" i="1"/>
  <c r="A156" i="1"/>
  <c r="A155" i="1"/>
  <c r="A154" i="1"/>
  <c r="A153" i="1"/>
  <c r="A152" i="1"/>
  <c r="A151" i="1"/>
  <c r="A150" i="1"/>
  <c r="A149" i="1"/>
  <c r="A148" i="1"/>
  <c r="A147" i="1"/>
  <c r="A146" i="1"/>
  <c r="A145" i="1"/>
  <c r="A144" i="1"/>
  <c r="A143" i="1"/>
  <c r="A142" i="1"/>
  <c r="A141" i="1"/>
  <c r="A140" i="1"/>
  <c r="A139" i="1"/>
  <c r="A138" i="1"/>
  <c r="A137" i="1"/>
  <c r="A136" i="1"/>
  <c r="A135" i="1"/>
  <c r="A134" i="1"/>
  <c r="A133" i="1"/>
  <c r="A132" i="1"/>
  <c r="A131" i="1"/>
  <c r="A130" i="1"/>
  <c r="A129" i="1"/>
  <c r="A128" i="1"/>
  <c r="A127" i="1"/>
  <c r="A126" i="1"/>
  <c r="A125" i="1"/>
  <c r="A124" i="1"/>
  <c r="A123" i="1"/>
  <c r="A122" i="1"/>
  <c r="A121" i="1"/>
  <c r="A120" i="1"/>
  <c r="A119" i="1"/>
  <c r="A118" i="1"/>
  <c r="A117" i="1"/>
  <c r="A116" i="1"/>
  <c r="A115" i="1"/>
  <c r="A114" i="1"/>
  <c r="A113" i="1"/>
  <c r="A112" i="1"/>
  <c r="A111" i="1"/>
  <c r="A110" i="1"/>
  <c r="A109" i="1"/>
  <c r="A108" i="1"/>
  <c r="A107" i="1"/>
  <c r="A106" i="1"/>
  <c r="A105" i="1"/>
  <c r="A104" i="1"/>
  <c r="A103" i="1"/>
  <c r="A102" i="1"/>
  <c r="A101" i="1"/>
  <c r="A100" i="1"/>
  <c r="A99" i="1"/>
  <c r="A98" i="1"/>
  <c r="A97" i="1"/>
  <c r="A96" i="1"/>
  <c r="A95" i="1"/>
  <c r="A94" i="1"/>
  <c r="A93" i="1"/>
  <c r="A92" i="1"/>
  <c r="A91" i="1"/>
  <c r="A90" i="1"/>
  <c r="A89" i="1"/>
  <c r="A88" i="1"/>
  <c r="A87" i="1"/>
  <c r="A86" i="1"/>
  <c r="A85" i="1"/>
  <c r="A84" i="1"/>
  <c r="A83" i="1"/>
  <c r="A82" i="1"/>
  <c r="A81" i="1"/>
  <c r="A80" i="1"/>
  <c r="A79" i="1"/>
  <c r="A78" i="1"/>
  <c r="A77" i="1"/>
  <c r="A76" i="1"/>
  <c r="A75" i="1"/>
  <c r="A74" i="1"/>
  <c r="A73" i="1"/>
  <c r="A72" i="1"/>
  <c r="A71" i="1"/>
  <c r="A70" i="1"/>
  <c r="A69" i="1"/>
  <c r="A68" i="1"/>
  <c r="A67" i="1"/>
  <c r="A66" i="1"/>
  <c r="A65" i="1"/>
  <c r="A64" i="1"/>
  <c r="A63" i="1"/>
  <c r="A62" i="1"/>
  <c r="A61" i="1"/>
  <c r="A60" i="1"/>
  <c r="A59" i="1"/>
  <c r="A58" i="1"/>
  <c r="A57" i="1"/>
  <c r="A56" i="1"/>
  <c r="A55" i="1"/>
  <c r="A54" i="1"/>
  <c r="A53" i="1"/>
  <c r="A52" i="1"/>
  <c r="A51" i="1"/>
  <c r="A50" i="1"/>
  <c r="A49" i="1"/>
  <c r="A48" i="1"/>
  <c r="A47" i="1"/>
  <c r="A46" i="1"/>
  <c r="A45" i="1"/>
  <c r="A44" i="1"/>
  <c r="A43" i="1"/>
  <c r="A42" i="1"/>
  <c r="A41" i="1"/>
  <c r="A40" i="1"/>
  <c r="A39" i="1"/>
  <c r="A38" i="1"/>
  <c r="A37" i="1"/>
  <c r="A36" i="1"/>
  <c r="A35" i="1"/>
  <c r="A34" i="1"/>
  <c r="A33" i="1"/>
  <c r="A32" i="1"/>
  <c r="A31" i="1"/>
  <c r="A30" i="1"/>
  <c r="A29" i="1"/>
  <c r="A28" i="1"/>
  <c r="A27" i="1"/>
  <c r="A26" i="1"/>
  <c r="A25" i="1"/>
  <c r="A24" i="1"/>
  <c r="A23" i="1"/>
  <c r="A22" i="1"/>
  <c r="A21" i="1"/>
  <c r="A20" i="1"/>
  <c r="A19" i="1"/>
  <c r="A18" i="1"/>
  <c r="A17" i="1"/>
  <c r="A16" i="1"/>
  <c r="A15" i="1"/>
  <c r="A14" i="1"/>
  <c r="A13" i="1"/>
  <c r="A12" i="1"/>
  <c r="A11" i="1"/>
  <c r="A10" i="1"/>
  <c r="A9" i="1"/>
  <c r="A8" i="1"/>
  <c r="A7" i="1"/>
  <c r="A6" i="1"/>
  <c r="A5" i="1"/>
  <c r="A4" i="1"/>
  <c r="A3" i="1"/>
  <c r="AL10001" i="16"/>
  <c r="AM10001" i="16" s="1"/>
  <c r="AK10001" i="16"/>
  <c r="AJ10001" i="16"/>
  <c r="AL10000" i="16"/>
  <c r="AK10000" i="16"/>
  <c r="AM10000" i="16" s="1"/>
  <c r="AJ10000" i="16"/>
  <c r="AL9999" i="16"/>
  <c r="AK9999" i="16"/>
  <c r="AM9999" i="16" s="1"/>
  <c r="AJ9999" i="16"/>
  <c r="AL9998" i="16"/>
  <c r="AK9998" i="16"/>
  <c r="AJ9998" i="16"/>
  <c r="AL9997" i="16"/>
  <c r="AK9997" i="16"/>
  <c r="AJ9997" i="16"/>
  <c r="AL9996" i="16"/>
  <c r="AK9996" i="16"/>
  <c r="AM9996" i="16" s="1"/>
  <c r="AJ9996" i="16"/>
  <c r="AL9995" i="16"/>
  <c r="AK9995" i="16"/>
  <c r="AJ9995" i="16"/>
  <c r="AL9994" i="16"/>
  <c r="AK9994" i="16"/>
  <c r="AM9994" i="16" s="1"/>
  <c r="AJ9994" i="16"/>
  <c r="AL9993" i="16"/>
  <c r="AM9993" i="16" s="1"/>
  <c r="AK9993" i="16"/>
  <c r="AJ9993" i="16"/>
  <c r="AL9992" i="16"/>
  <c r="AK9992" i="16"/>
  <c r="AM9992" i="16" s="1"/>
  <c r="AJ9992" i="16"/>
  <c r="AL9991" i="16"/>
  <c r="AK9991" i="16"/>
  <c r="AM9991" i="16" s="1"/>
  <c r="AJ9991" i="16"/>
  <c r="AL9990" i="16"/>
  <c r="AK9990" i="16"/>
  <c r="AM9990" i="16" s="1"/>
  <c r="AJ9990" i="16"/>
  <c r="AL9989" i="16"/>
  <c r="AM9989" i="16" s="1"/>
  <c r="AK9989" i="16"/>
  <c r="AJ9989" i="16"/>
  <c r="AL9988" i="16"/>
  <c r="AK9988" i="16"/>
  <c r="AM9988" i="16" s="1"/>
  <c r="AJ9988" i="16"/>
  <c r="AL9987" i="16"/>
  <c r="AK9987" i="16"/>
  <c r="AM9987" i="16" s="1"/>
  <c r="AJ9987" i="16"/>
  <c r="AL9986" i="16"/>
  <c r="AK9986" i="16"/>
  <c r="AJ9986" i="16"/>
  <c r="AL9985" i="16"/>
  <c r="AK9985" i="16"/>
  <c r="AJ9985" i="16"/>
  <c r="AL9984" i="16"/>
  <c r="AM9984" i="16" s="1"/>
  <c r="AK9984" i="16"/>
  <c r="AJ9984" i="16"/>
  <c r="AL9983" i="16"/>
  <c r="AK9983" i="16"/>
  <c r="AM9983" i="16" s="1"/>
  <c r="AJ9983" i="16"/>
  <c r="AL9982" i="16"/>
  <c r="AK9982" i="16"/>
  <c r="AJ9982" i="16"/>
  <c r="AL9981" i="16"/>
  <c r="AK9981" i="16"/>
  <c r="AM9981" i="16" s="1"/>
  <c r="AJ9981" i="16"/>
  <c r="AL9980" i="16"/>
  <c r="AK9980" i="16"/>
  <c r="AJ9980" i="16"/>
  <c r="AL9979" i="16"/>
  <c r="AK9979" i="16"/>
  <c r="AM9979" i="16" s="1"/>
  <c r="AJ9979" i="16"/>
  <c r="AL9978" i="16"/>
  <c r="AK9978" i="16"/>
  <c r="AM9978" i="16" s="1"/>
  <c r="AJ9978" i="16"/>
  <c r="AL9977" i="16"/>
  <c r="AM9977" i="16" s="1"/>
  <c r="AK9977" i="16"/>
  <c r="AJ9977" i="16"/>
  <c r="AL9976" i="16"/>
  <c r="AK9976" i="16"/>
  <c r="AJ9976" i="16"/>
  <c r="AL9975" i="16"/>
  <c r="AK9975" i="16"/>
  <c r="AM9975" i="16" s="1"/>
  <c r="AJ9975" i="16"/>
  <c r="AL9974" i="16"/>
  <c r="AK9974" i="16"/>
  <c r="AJ9974" i="16"/>
  <c r="AL9973" i="16"/>
  <c r="AK9973" i="16"/>
  <c r="AJ9973" i="16"/>
  <c r="AL9972" i="16"/>
  <c r="AK9972" i="16"/>
  <c r="AJ9972" i="16"/>
  <c r="AL9971" i="16"/>
  <c r="AM9971" i="16" s="1"/>
  <c r="AK9971" i="16"/>
  <c r="AJ9971" i="16"/>
  <c r="AL9970" i="16"/>
  <c r="AK9970" i="16"/>
  <c r="AM9970" i="16" s="1"/>
  <c r="AJ9970" i="16"/>
  <c r="AL9969" i="16"/>
  <c r="AK9969" i="16"/>
  <c r="AM9969" i="16" s="1"/>
  <c r="AJ9969" i="16"/>
  <c r="AL9968" i="16"/>
  <c r="AK9968" i="16"/>
  <c r="AM9968" i="16" s="1"/>
  <c r="AJ9968" i="16"/>
  <c r="AL9967" i="16"/>
  <c r="AK9967" i="16"/>
  <c r="AJ9967" i="16"/>
  <c r="AL9966" i="16"/>
  <c r="AK9966" i="16"/>
  <c r="AM9966" i="16" s="1"/>
  <c r="AJ9966" i="16"/>
  <c r="AL9965" i="16"/>
  <c r="AK9965" i="16"/>
  <c r="AJ9965" i="16"/>
  <c r="AL9964" i="16"/>
  <c r="AK9964" i="16"/>
  <c r="AM9964" i="16" s="1"/>
  <c r="AJ9964" i="16"/>
  <c r="AL9963" i="16"/>
  <c r="AK9963" i="16"/>
  <c r="AJ9963" i="16"/>
  <c r="AL9962" i="16"/>
  <c r="AK9962" i="16"/>
  <c r="AJ9962" i="16"/>
  <c r="AL9961" i="16"/>
  <c r="AK9961" i="16"/>
  <c r="AM9961" i="16" s="1"/>
  <c r="AJ9961" i="16"/>
  <c r="AL9960" i="16"/>
  <c r="AK9960" i="16"/>
  <c r="AM9960" i="16" s="1"/>
  <c r="AJ9960" i="16"/>
  <c r="AL9959" i="16"/>
  <c r="AM9959" i="16" s="1"/>
  <c r="AK9959" i="16"/>
  <c r="AJ9959" i="16"/>
  <c r="AL9958" i="16"/>
  <c r="AK9958" i="16"/>
  <c r="AM9958" i="16" s="1"/>
  <c r="AJ9958" i="16"/>
  <c r="AL9957" i="16"/>
  <c r="AK9957" i="16"/>
  <c r="AM9957" i="16" s="1"/>
  <c r="AJ9957" i="16"/>
  <c r="AL9956" i="16"/>
  <c r="AK9956" i="16"/>
  <c r="AJ9956" i="16"/>
  <c r="AL9955" i="16"/>
  <c r="AK9955" i="16"/>
  <c r="AM9955" i="16" s="1"/>
  <c r="AJ9955" i="16"/>
  <c r="AL9954" i="16"/>
  <c r="AK9954" i="16"/>
  <c r="AJ9954" i="16"/>
  <c r="AL9953" i="16"/>
  <c r="AK9953" i="16"/>
  <c r="AJ9953" i="16"/>
  <c r="AL9952" i="16"/>
  <c r="AK9952" i="16"/>
  <c r="AM9952" i="16" s="1"/>
  <c r="AJ9952" i="16"/>
  <c r="AL9951" i="16"/>
  <c r="AK9951" i="16"/>
  <c r="AM9951" i="16" s="1"/>
  <c r="AJ9951" i="16"/>
  <c r="AL9950" i="16"/>
  <c r="AM9950" i="16" s="1"/>
  <c r="AK9950" i="16"/>
  <c r="AJ9950" i="16"/>
  <c r="AL9949" i="16"/>
  <c r="AK9949" i="16"/>
  <c r="AM9949" i="16" s="1"/>
  <c r="AJ9949" i="16"/>
  <c r="AL9948" i="16"/>
  <c r="AM9948" i="16" s="1"/>
  <c r="AK9948" i="16"/>
  <c r="AJ9948" i="16"/>
  <c r="AL9947" i="16"/>
  <c r="AK9947" i="16"/>
  <c r="AM9947" i="16" s="1"/>
  <c r="AJ9947" i="16"/>
  <c r="AL9946" i="16"/>
  <c r="AK9946" i="16"/>
  <c r="AM9946" i="16" s="1"/>
  <c r="AJ9946" i="16"/>
  <c r="AL9945" i="16"/>
  <c r="AM9945" i="16" s="1"/>
  <c r="AK9945" i="16"/>
  <c r="AJ9945" i="16"/>
  <c r="AL9944" i="16"/>
  <c r="AK9944" i="16"/>
  <c r="AM9944" i="16" s="1"/>
  <c r="AJ9944" i="16"/>
  <c r="AL9943" i="16"/>
  <c r="AK9943" i="16"/>
  <c r="AM9943" i="16" s="1"/>
  <c r="AJ9943" i="16"/>
  <c r="AL9942" i="16"/>
  <c r="AK9942" i="16"/>
  <c r="AM9942" i="16" s="1"/>
  <c r="AJ9942" i="16"/>
  <c r="AL9941" i="16"/>
  <c r="AM9941" i="16" s="1"/>
  <c r="AK9941" i="16"/>
  <c r="AJ9941" i="16"/>
  <c r="AL9940" i="16"/>
  <c r="AK9940" i="16"/>
  <c r="AM9940" i="16" s="1"/>
  <c r="AJ9940" i="16"/>
  <c r="AL9939" i="16"/>
  <c r="AK9939" i="16"/>
  <c r="AJ9939" i="16"/>
  <c r="AL9938" i="16"/>
  <c r="AK9938" i="16"/>
  <c r="AJ9938" i="16"/>
  <c r="AL9937" i="16"/>
  <c r="AK9937" i="16"/>
  <c r="AJ9937" i="16"/>
  <c r="AL9936" i="16"/>
  <c r="AK9936" i="16"/>
  <c r="AM9936" i="16" s="1"/>
  <c r="AJ9936" i="16"/>
  <c r="AL9935" i="16"/>
  <c r="AM9935" i="16" s="1"/>
  <c r="AK9935" i="16"/>
  <c r="AJ9935" i="16"/>
  <c r="AL9934" i="16"/>
  <c r="AK9934" i="16"/>
  <c r="AM9934" i="16" s="1"/>
  <c r="AJ9934" i="16"/>
  <c r="AM9933" i="16"/>
  <c r="AL9933" i="16"/>
  <c r="AK9933" i="16"/>
  <c r="AJ9933" i="16"/>
  <c r="AL9932" i="16"/>
  <c r="AK9932" i="16"/>
  <c r="AM9932" i="16" s="1"/>
  <c r="AJ9932" i="16"/>
  <c r="AL9931" i="16"/>
  <c r="AK9931" i="16"/>
  <c r="AM9931" i="16" s="1"/>
  <c r="AJ9931" i="16"/>
  <c r="AL9930" i="16"/>
  <c r="AK9930" i="16"/>
  <c r="AM9930" i="16" s="1"/>
  <c r="AJ9930" i="16"/>
  <c r="AL9929" i="16"/>
  <c r="AK9929" i="16"/>
  <c r="AJ9929" i="16"/>
  <c r="AL9928" i="16"/>
  <c r="AK9928" i="16"/>
  <c r="AM9928" i="16" s="1"/>
  <c r="AJ9928" i="16"/>
  <c r="AL9927" i="16"/>
  <c r="AK9927" i="16"/>
  <c r="AM9927" i="16" s="1"/>
  <c r="AJ9927" i="16"/>
  <c r="AL9926" i="16"/>
  <c r="AM9926" i="16" s="1"/>
  <c r="AK9926" i="16"/>
  <c r="AJ9926" i="16"/>
  <c r="AL9925" i="16"/>
  <c r="AK9925" i="16"/>
  <c r="AM9925" i="16" s="1"/>
  <c r="AJ9925" i="16"/>
  <c r="AM9924" i="16"/>
  <c r="AL9924" i="16"/>
  <c r="AK9924" i="16"/>
  <c r="AJ9924" i="16"/>
  <c r="AL9923" i="16"/>
  <c r="AK9923" i="16"/>
  <c r="AJ9923" i="16"/>
  <c r="AL9922" i="16"/>
  <c r="AK9922" i="16"/>
  <c r="AM9922" i="16" s="1"/>
  <c r="AJ9922" i="16"/>
  <c r="AL9921" i="16"/>
  <c r="AM9921" i="16" s="1"/>
  <c r="AK9921" i="16"/>
  <c r="AJ9921" i="16"/>
  <c r="AL9920" i="16"/>
  <c r="AK9920" i="16"/>
  <c r="AJ9920" i="16"/>
  <c r="AL9919" i="16"/>
  <c r="AK9919" i="16"/>
  <c r="AM9919" i="16" s="1"/>
  <c r="AJ9919" i="16"/>
  <c r="AL9918" i="16"/>
  <c r="AK9918" i="16"/>
  <c r="AM9918" i="16" s="1"/>
  <c r="AJ9918" i="16"/>
  <c r="AL9917" i="16"/>
  <c r="AK9917" i="16"/>
  <c r="AM9917" i="16" s="1"/>
  <c r="AJ9917" i="16"/>
  <c r="AL9916" i="16"/>
  <c r="AK9916" i="16"/>
  <c r="AM9916" i="16" s="1"/>
  <c r="AJ9916" i="16"/>
  <c r="AL9915" i="16"/>
  <c r="AK9915" i="16"/>
  <c r="AM9915" i="16" s="1"/>
  <c r="AJ9915" i="16"/>
  <c r="AL9914" i="16"/>
  <c r="AK9914" i="16"/>
  <c r="AJ9914" i="16"/>
  <c r="AL9913" i="16"/>
  <c r="AK9913" i="16"/>
  <c r="AM9913" i="16" s="1"/>
  <c r="AJ9913" i="16"/>
  <c r="AL9912" i="16"/>
  <c r="AK9912" i="16"/>
  <c r="AJ9912" i="16"/>
  <c r="AM9911" i="16"/>
  <c r="AL9911" i="16"/>
  <c r="AK9911" i="16"/>
  <c r="AJ9911" i="16"/>
  <c r="AL9910" i="16"/>
  <c r="AK9910" i="16"/>
  <c r="AJ9910" i="16"/>
  <c r="AL9909" i="16"/>
  <c r="AK9909" i="16"/>
  <c r="AJ9909" i="16"/>
  <c r="AL9908" i="16"/>
  <c r="AK9908" i="16"/>
  <c r="AM9908" i="16" s="1"/>
  <c r="AJ9908" i="16"/>
  <c r="AL9907" i="16"/>
  <c r="AK9907" i="16"/>
  <c r="AM9907" i="16" s="1"/>
  <c r="AJ9907" i="16"/>
  <c r="AL9906" i="16"/>
  <c r="AK9906" i="16"/>
  <c r="AJ9906" i="16"/>
  <c r="AL9905" i="16"/>
  <c r="AK9905" i="16"/>
  <c r="AJ9905" i="16"/>
  <c r="AL9904" i="16"/>
  <c r="AK9904" i="16"/>
  <c r="AJ9904" i="16"/>
  <c r="AL9903" i="16"/>
  <c r="AK9903" i="16"/>
  <c r="AM9903" i="16" s="1"/>
  <c r="AJ9903" i="16"/>
  <c r="AL9902" i="16"/>
  <c r="AK9902" i="16"/>
  <c r="AJ9902" i="16"/>
  <c r="AL9901" i="16"/>
  <c r="AK9901" i="16"/>
  <c r="AJ9901" i="16"/>
  <c r="AL9900" i="16"/>
  <c r="AK9900" i="16"/>
  <c r="AJ9900" i="16"/>
  <c r="AL9899" i="16"/>
  <c r="AK9899" i="16"/>
  <c r="AM9899" i="16" s="1"/>
  <c r="AJ9899" i="16"/>
  <c r="AL9898" i="16"/>
  <c r="AK9898" i="16"/>
  <c r="AJ9898" i="16"/>
  <c r="AL9897" i="16"/>
  <c r="AK9897" i="16"/>
  <c r="AJ9897" i="16"/>
  <c r="AL9896" i="16"/>
  <c r="AK9896" i="16"/>
  <c r="AJ9896" i="16"/>
  <c r="AL9895" i="16"/>
  <c r="AK9895" i="16"/>
  <c r="AM9895" i="16" s="1"/>
  <c r="AJ9895" i="16"/>
  <c r="AL9894" i="16"/>
  <c r="AK9894" i="16"/>
  <c r="AJ9894" i="16"/>
  <c r="AL9893" i="16"/>
  <c r="AM9893" i="16" s="1"/>
  <c r="AK9893" i="16"/>
  <c r="AJ9893" i="16"/>
  <c r="AL9892" i="16"/>
  <c r="AK9892" i="16"/>
  <c r="AJ9892" i="16"/>
  <c r="AL9891" i="16"/>
  <c r="AK9891" i="16"/>
  <c r="AM9891" i="16" s="1"/>
  <c r="AJ9891" i="16"/>
  <c r="AL9890" i="16"/>
  <c r="AK9890" i="16"/>
  <c r="AJ9890" i="16"/>
  <c r="AL9889" i="16"/>
  <c r="AK9889" i="16"/>
  <c r="AJ9889" i="16"/>
  <c r="AL9888" i="16"/>
  <c r="AK9888" i="16"/>
  <c r="AM9888" i="16" s="1"/>
  <c r="AJ9888" i="16"/>
  <c r="AL9887" i="16"/>
  <c r="AK9887" i="16"/>
  <c r="AJ9887" i="16"/>
  <c r="AL9886" i="16"/>
  <c r="AK9886" i="16"/>
  <c r="AJ9886" i="16"/>
  <c r="AM9885" i="16"/>
  <c r="AL9885" i="16"/>
  <c r="AK9885" i="16"/>
  <c r="AJ9885" i="16"/>
  <c r="AL9884" i="16"/>
  <c r="AK9884" i="16"/>
  <c r="AM9884" i="16" s="1"/>
  <c r="AJ9884" i="16"/>
  <c r="AL9883" i="16"/>
  <c r="AK9883" i="16"/>
  <c r="AM9883" i="16" s="1"/>
  <c r="AJ9883" i="16"/>
  <c r="AL9882" i="16"/>
  <c r="AK9882" i="16"/>
  <c r="AJ9882" i="16"/>
  <c r="AL9881" i="16"/>
  <c r="AK9881" i="16"/>
  <c r="AM9881" i="16" s="1"/>
  <c r="AJ9881" i="16"/>
  <c r="AL9880" i="16"/>
  <c r="AK9880" i="16"/>
  <c r="AM9880" i="16" s="1"/>
  <c r="AJ9880" i="16"/>
  <c r="AL9879" i="16"/>
  <c r="AK9879" i="16"/>
  <c r="AJ9879" i="16"/>
  <c r="AL9878" i="16"/>
  <c r="AK9878" i="16"/>
  <c r="AJ9878" i="16"/>
  <c r="AL9877" i="16"/>
  <c r="AK9877" i="16"/>
  <c r="AM9877" i="16" s="1"/>
  <c r="AJ9877" i="16"/>
  <c r="AL9876" i="16"/>
  <c r="AK9876" i="16"/>
  <c r="AM9876" i="16" s="1"/>
  <c r="AJ9876" i="16"/>
  <c r="AL9875" i="16"/>
  <c r="AM9875" i="16" s="1"/>
  <c r="AK9875" i="16"/>
  <c r="AJ9875" i="16"/>
  <c r="AL9874" i="16"/>
  <c r="AK9874" i="16"/>
  <c r="AM9874" i="16" s="1"/>
  <c r="AJ9874" i="16"/>
  <c r="AL9873" i="16"/>
  <c r="AK9873" i="16"/>
  <c r="AM9873" i="16" s="1"/>
  <c r="AJ9873" i="16"/>
  <c r="AL9872" i="16"/>
  <c r="AK9872" i="16"/>
  <c r="AJ9872" i="16"/>
  <c r="AL9871" i="16"/>
  <c r="AK9871" i="16"/>
  <c r="AJ9871" i="16"/>
  <c r="AL9870" i="16"/>
  <c r="AK9870" i="16"/>
  <c r="AJ9870" i="16"/>
  <c r="AL9869" i="16"/>
  <c r="AK9869" i="16"/>
  <c r="AM9869" i="16" s="1"/>
  <c r="AJ9869" i="16"/>
  <c r="AL9868" i="16"/>
  <c r="AK9868" i="16"/>
  <c r="AM9868" i="16" s="1"/>
  <c r="AJ9868" i="16"/>
  <c r="AL9867" i="16"/>
  <c r="AK9867" i="16"/>
  <c r="AJ9867" i="16"/>
  <c r="AL9866" i="16"/>
  <c r="AK9866" i="16"/>
  <c r="AJ9866" i="16"/>
  <c r="AL9865" i="16"/>
  <c r="AK9865" i="16"/>
  <c r="AM9865" i="16" s="1"/>
  <c r="AJ9865" i="16"/>
  <c r="AL9864" i="16"/>
  <c r="AK9864" i="16"/>
  <c r="AM9864" i="16" s="1"/>
  <c r="AJ9864" i="16"/>
  <c r="AM9863" i="16"/>
  <c r="AL9863" i="16"/>
  <c r="AK9863" i="16"/>
  <c r="AJ9863" i="16"/>
  <c r="AL9862" i="16"/>
  <c r="AK9862" i="16"/>
  <c r="AJ9862" i="16"/>
  <c r="AL9861" i="16"/>
  <c r="AK9861" i="16"/>
  <c r="AJ9861" i="16"/>
  <c r="AL9860" i="16"/>
  <c r="AK9860" i="16"/>
  <c r="AJ9860" i="16"/>
  <c r="AL9859" i="16"/>
  <c r="AK9859" i="16"/>
  <c r="AJ9859" i="16"/>
  <c r="AL9858" i="16"/>
  <c r="AK9858" i="16"/>
  <c r="AJ9858" i="16"/>
  <c r="AL9857" i="16"/>
  <c r="AK9857" i="16"/>
  <c r="AM9857" i="16" s="1"/>
  <c r="AJ9857" i="16"/>
  <c r="AL9856" i="16"/>
  <c r="AK9856" i="16"/>
  <c r="AM9856" i="16" s="1"/>
  <c r="AJ9856" i="16"/>
  <c r="AL9855" i="16"/>
  <c r="AK9855" i="16"/>
  <c r="AJ9855" i="16"/>
  <c r="AL9854" i="16"/>
  <c r="AK9854" i="16"/>
  <c r="AM9854" i="16" s="1"/>
  <c r="AJ9854" i="16"/>
  <c r="AL9853" i="16"/>
  <c r="AK9853" i="16"/>
  <c r="AM9853" i="16" s="1"/>
  <c r="AJ9853" i="16"/>
  <c r="AL9852" i="16"/>
  <c r="AK9852" i="16"/>
  <c r="AM9852" i="16" s="1"/>
  <c r="AJ9852" i="16"/>
  <c r="AL9851" i="16"/>
  <c r="AK9851" i="16"/>
  <c r="AJ9851" i="16"/>
  <c r="AL9850" i="16"/>
  <c r="AK9850" i="16"/>
  <c r="AJ9850" i="16"/>
  <c r="AL9849" i="16"/>
  <c r="AK9849" i="16"/>
  <c r="AJ9849" i="16"/>
  <c r="AL9848" i="16"/>
  <c r="AK9848" i="16"/>
  <c r="AM9848" i="16" s="1"/>
  <c r="AJ9848" i="16"/>
  <c r="AL9847" i="16"/>
  <c r="AK9847" i="16"/>
  <c r="AJ9847" i="16"/>
  <c r="AL9846" i="16"/>
  <c r="AM9846" i="16" s="1"/>
  <c r="AK9846" i="16"/>
  <c r="AJ9846" i="16"/>
  <c r="AL9845" i="16"/>
  <c r="AK9845" i="16"/>
  <c r="AJ9845" i="16"/>
  <c r="AL9844" i="16"/>
  <c r="AK9844" i="16"/>
  <c r="AM9844" i="16" s="1"/>
  <c r="AJ9844" i="16"/>
  <c r="AL9843" i="16"/>
  <c r="AK9843" i="16"/>
  <c r="AJ9843" i="16"/>
  <c r="AL9842" i="16"/>
  <c r="AK9842" i="16"/>
  <c r="AJ9842" i="16"/>
  <c r="AL9841" i="16"/>
  <c r="AK9841" i="16"/>
  <c r="AJ9841" i="16"/>
  <c r="AL9840" i="16"/>
  <c r="AK9840" i="16"/>
  <c r="AM9840" i="16" s="1"/>
  <c r="AJ9840" i="16"/>
  <c r="AL9839" i="16"/>
  <c r="AK9839" i="16"/>
  <c r="AM9839" i="16" s="1"/>
  <c r="AJ9839" i="16"/>
  <c r="AL9838" i="16"/>
  <c r="AK9838" i="16"/>
  <c r="AJ9838" i="16"/>
  <c r="AM9837" i="16"/>
  <c r="AL9837" i="16"/>
  <c r="AK9837" i="16"/>
  <c r="AJ9837" i="16"/>
  <c r="AL9836" i="16"/>
  <c r="AK9836" i="16"/>
  <c r="AJ9836" i="16"/>
  <c r="AL9835" i="16"/>
  <c r="AK9835" i="16"/>
  <c r="AM9835" i="16" s="1"/>
  <c r="AJ9835" i="16"/>
  <c r="AL9834" i="16"/>
  <c r="AK9834" i="16"/>
  <c r="AM9834" i="16" s="1"/>
  <c r="AJ9834" i="16"/>
  <c r="AL9833" i="16"/>
  <c r="AK9833" i="16"/>
  <c r="AJ9833" i="16"/>
  <c r="AL9832" i="16"/>
  <c r="AK9832" i="16"/>
  <c r="AJ9832" i="16"/>
  <c r="AL9831" i="16"/>
  <c r="AK9831" i="16"/>
  <c r="AJ9831" i="16"/>
  <c r="AL9830" i="16"/>
  <c r="AK9830" i="16"/>
  <c r="AM9830" i="16" s="1"/>
  <c r="AJ9830" i="16"/>
  <c r="AL9829" i="16"/>
  <c r="AK9829" i="16"/>
  <c r="AJ9829" i="16"/>
  <c r="AL9828" i="16"/>
  <c r="AK9828" i="16"/>
  <c r="AM9828" i="16" s="1"/>
  <c r="AJ9828" i="16"/>
  <c r="AL9827" i="16"/>
  <c r="AM9827" i="16" s="1"/>
  <c r="AK9827" i="16"/>
  <c r="AJ9827" i="16"/>
  <c r="AL9826" i="16"/>
  <c r="AK9826" i="16"/>
  <c r="AM9826" i="16" s="1"/>
  <c r="AJ9826" i="16"/>
  <c r="AM9825" i="16"/>
  <c r="AL9825" i="16"/>
  <c r="AK9825" i="16"/>
  <c r="AJ9825" i="16"/>
  <c r="AL9824" i="16"/>
  <c r="AK9824" i="16"/>
  <c r="AM9824" i="16" s="1"/>
  <c r="AJ9824" i="16"/>
  <c r="AL9823" i="16"/>
  <c r="AK9823" i="16"/>
  <c r="AM9823" i="16" s="1"/>
  <c r="AJ9823" i="16"/>
  <c r="AL9822" i="16"/>
  <c r="AK9822" i="16"/>
  <c r="AJ9822" i="16"/>
  <c r="AL9821" i="16"/>
  <c r="AK9821" i="16"/>
  <c r="AJ9821" i="16"/>
  <c r="AL9820" i="16"/>
  <c r="AK9820" i="16"/>
  <c r="AM9820" i="16" s="1"/>
  <c r="AJ9820" i="16"/>
  <c r="AL9819" i="16"/>
  <c r="AK9819" i="16"/>
  <c r="AM9819" i="16" s="1"/>
  <c r="AJ9819" i="16"/>
  <c r="AM9818" i="16"/>
  <c r="AL9818" i="16"/>
  <c r="AK9818" i="16"/>
  <c r="AJ9818" i="16"/>
  <c r="AL9817" i="16"/>
  <c r="AK9817" i="16"/>
  <c r="AJ9817" i="16"/>
  <c r="AM9816" i="16"/>
  <c r="AL9816" i="16"/>
  <c r="AK9816" i="16"/>
  <c r="AJ9816" i="16"/>
  <c r="AL9815" i="16"/>
  <c r="AK9815" i="16"/>
  <c r="AJ9815" i="16"/>
  <c r="AL9814" i="16"/>
  <c r="AK9814" i="16"/>
  <c r="AJ9814" i="16"/>
  <c r="AL9813" i="16"/>
  <c r="AK9813" i="16"/>
  <c r="AJ9813" i="16"/>
  <c r="AL9812" i="16"/>
  <c r="AK9812" i="16"/>
  <c r="AM9812" i="16" s="1"/>
  <c r="AJ9812" i="16"/>
  <c r="AL9811" i="16"/>
  <c r="AK9811" i="16"/>
  <c r="AJ9811" i="16"/>
  <c r="AL9810" i="16"/>
  <c r="AK9810" i="16"/>
  <c r="AJ9810" i="16"/>
  <c r="AL9809" i="16"/>
  <c r="AK9809" i="16"/>
  <c r="AM9809" i="16" s="1"/>
  <c r="AJ9809" i="16"/>
  <c r="AL9808" i="16"/>
  <c r="AK9808" i="16"/>
  <c r="AJ9808" i="16"/>
  <c r="AL9807" i="16"/>
  <c r="AK9807" i="16"/>
  <c r="AJ9807" i="16"/>
  <c r="AL9806" i="16"/>
  <c r="AK9806" i="16"/>
  <c r="AM9806" i="16" s="1"/>
  <c r="AJ9806" i="16"/>
  <c r="AL9805" i="16"/>
  <c r="AK9805" i="16"/>
  <c r="AM9805" i="16" s="1"/>
  <c r="AJ9805" i="16"/>
  <c r="AL9804" i="16"/>
  <c r="AK9804" i="16"/>
  <c r="AM9804" i="16" s="1"/>
  <c r="AJ9804" i="16"/>
  <c r="AL9803" i="16"/>
  <c r="AK9803" i="16"/>
  <c r="AJ9803" i="16"/>
  <c r="AL9802" i="16"/>
  <c r="AK9802" i="16"/>
  <c r="AJ9802" i="16"/>
  <c r="AL9801" i="16"/>
  <c r="AM9801" i="16" s="1"/>
  <c r="AK9801" i="16"/>
  <c r="AJ9801" i="16"/>
  <c r="AL9800" i="16"/>
  <c r="AK9800" i="16"/>
  <c r="AM9800" i="16" s="1"/>
  <c r="AJ9800" i="16"/>
  <c r="AL9799" i="16"/>
  <c r="AK9799" i="16"/>
  <c r="AJ9799" i="16"/>
  <c r="AL9798" i="16"/>
  <c r="AK9798" i="16"/>
  <c r="AJ9798" i="16"/>
  <c r="AM9797" i="16"/>
  <c r="AL9797" i="16"/>
  <c r="AK9797" i="16"/>
  <c r="AJ9797" i="16"/>
  <c r="AL9796" i="16"/>
  <c r="AK9796" i="16"/>
  <c r="AJ9796" i="16"/>
  <c r="AL9795" i="16"/>
  <c r="AK9795" i="16"/>
  <c r="AM9795" i="16" s="1"/>
  <c r="AJ9795" i="16"/>
  <c r="AL9794" i="16"/>
  <c r="AK9794" i="16"/>
  <c r="AJ9794" i="16"/>
  <c r="AL9793" i="16"/>
  <c r="AK9793" i="16"/>
  <c r="AM9793" i="16" s="1"/>
  <c r="AJ9793" i="16"/>
  <c r="AL9792" i="16"/>
  <c r="AK9792" i="16"/>
  <c r="AJ9792" i="16"/>
  <c r="AL9791" i="16"/>
  <c r="AK9791" i="16"/>
  <c r="AM9791" i="16" s="1"/>
  <c r="AJ9791" i="16"/>
  <c r="AL9790" i="16"/>
  <c r="AK9790" i="16"/>
  <c r="AJ9790" i="16"/>
  <c r="AL9789" i="16"/>
  <c r="AK9789" i="16"/>
  <c r="AJ9789" i="16"/>
  <c r="AM9788" i="16"/>
  <c r="AL9788" i="16"/>
  <c r="AK9788" i="16"/>
  <c r="AJ9788" i="16"/>
  <c r="AL9787" i="16"/>
  <c r="AK9787" i="16"/>
  <c r="AM9787" i="16" s="1"/>
  <c r="AJ9787" i="16"/>
  <c r="AL9786" i="16"/>
  <c r="AK9786" i="16"/>
  <c r="AJ9786" i="16"/>
  <c r="AL9785" i="16"/>
  <c r="AK9785" i="16"/>
  <c r="AM9785" i="16" s="1"/>
  <c r="AJ9785" i="16"/>
  <c r="AL9784" i="16"/>
  <c r="AK9784" i="16"/>
  <c r="AJ9784" i="16"/>
  <c r="AL9783" i="16"/>
  <c r="AK9783" i="16"/>
  <c r="AM9783" i="16" s="1"/>
  <c r="AJ9783" i="16"/>
  <c r="AL9782" i="16"/>
  <c r="AK9782" i="16"/>
  <c r="AJ9782" i="16"/>
  <c r="AL9781" i="16"/>
  <c r="AK9781" i="16"/>
  <c r="AM9781" i="16" s="1"/>
  <c r="AJ9781" i="16"/>
  <c r="AM9780" i="16"/>
  <c r="AL9780" i="16"/>
  <c r="AK9780" i="16"/>
  <c r="AJ9780" i="16"/>
  <c r="AM9779" i="16"/>
  <c r="AL9779" i="16"/>
  <c r="AK9779" i="16"/>
  <c r="AJ9779" i="16"/>
  <c r="AL9778" i="16"/>
  <c r="AK9778" i="16"/>
  <c r="AM9778" i="16" s="1"/>
  <c r="AJ9778" i="16"/>
  <c r="AL9777" i="16"/>
  <c r="AM9777" i="16" s="1"/>
  <c r="AK9777" i="16"/>
  <c r="AJ9777" i="16"/>
  <c r="AL9776" i="16"/>
  <c r="AK9776" i="16"/>
  <c r="AM9776" i="16" s="1"/>
  <c r="AJ9776" i="16"/>
  <c r="AL9775" i="16"/>
  <c r="AK9775" i="16"/>
  <c r="AJ9775" i="16"/>
  <c r="AL9774" i="16"/>
  <c r="AK9774" i="16"/>
  <c r="AJ9774" i="16"/>
  <c r="AL9773" i="16"/>
  <c r="AK9773" i="16"/>
  <c r="AJ9773" i="16"/>
  <c r="AL9772" i="16"/>
  <c r="AK9772" i="16"/>
  <c r="AM9772" i="16" s="1"/>
  <c r="AJ9772" i="16"/>
  <c r="AL9771" i="16"/>
  <c r="AK9771" i="16"/>
  <c r="AJ9771" i="16"/>
  <c r="AL9770" i="16"/>
  <c r="AK9770" i="16"/>
  <c r="AJ9770" i="16"/>
  <c r="AL9769" i="16"/>
  <c r="AK9769" i="16"/>
  <c r="AJ9769" i="16"/>
  <c r="AL9768" i="16"/>
  <c r="AK9768" i="16"/>
  <c r="AM9768" i="16" s="1"/>
  <c r="AJ9768" i="16"/>
  <c r="AL9767" i="16"/>
  <c r="AK9767" i="16"/>
  <c r="AJ9767" i="16"/>
  <c r="AL9766" i="16"/>
  <c r="AK9766" i="16"/>
  <c r="AJ9766" i="16"/>
  <c r="AL9765" i="16"/>
  <c r="AM9765" i="16" s="1"/>
  <c r="AK9765" i="16"/>
  <c r="AJ9765" i="16"/>
  <c r="AL9764" i="16"/>
  <c r="AK9764" i="16"/>
  <c r="AM9764" i="16" s="1"/>
  <c r="AJ9764" i="16"/>
  <c r="AL9763" i="16"/>
  <c r="AK9763" i="16"/>
  <c r="AJ9763" i="16"/>
  <c r="AL9762" i="16"/>
  <c r="AK9762" i="16"/>
  <c r="AM9762" i="16" s="1"/>
  <c r="AJ9762" i="16"/>
  <c r="AL9761" i="16"/>
  <c r="AM9761" i="16" s="1"/>
  <c r="AK9761" i="16"/>
  <c r="AJ9761" i="16"/>
  <c r="AL9760" i="16"/>
  <c r="AK9760" i="16"/>
  <c r="AM9760" i="16" s="1"/>
  <c r="AJ9760" i="16"/>
  <c r="AL9759" i="16"/>
  <c r="AK9759" i="16"/>
  <c r="AJ9759" i="16"/>
  <c r="AL9758" i="16"/>
  <c r="AK9758" i="16"/>
  <c r="AJ9758" i="16"/>
  <c r="AL9757" i="16"/>
  <c r="AK9757" i="16"/>
  <c r="AJ9757" i="16"/>
  <c r="AL9756" i="16"/>
  <c r="AK9756" i="16"/>
  <c r="AM9756" i="16" s="1"/>
  <c r="AJ9756" i="16"/>
  <c r="AL9755" i="16"/>
  <c r="AK9755" i="16"/>
  <c r="AM9755" i="16" s="1"/>
  <c r="AJ9755" i="16"/>
  <c r="AL9754" i="16"/>
  <c r="AK9754" i="16"/>
  <c r="AJ9754" i="16"/>
  <c r="AL9753" i="16"/>
  <c r="AK9753" i="16"/>
  <c r="AJ9753" i="16"/>
  <c r="AL9752" i="16"/>
  <c r="AM9752" i="16" s="1"/>
  <c r="AK9752" i="16"/>
  <c r="AJ9752" i="16"/>
  <c r="AL9751" i="16"/>
  <c r="AK9751" i="16"/>
  <c r="AJ9751" i="16"/>
  <c r="AL9750" i="16"/>
  <c r="AK9750" i="16"/>
  <c r="AM9750" i="16" s="1"/>
  <c r="AJ9750" i="16"/>
  <c r="AL9749" i="16"/>
  <c r="AK9749" i="16"/>
  <c r="AM9749" i="16" s="1"/>
  <c r="AJ9749" i="16"/>
  <c r="AL9748" i="16"/>
  <c r="AK9748" i="16"/>
  <c r="AM9748" i="16" s="1"/>
  <c r="AJ9748" i="16"/>
  <c r="AL9747" i="16"/>
  <c r="AK9747" i="16"/>
  <c r="AJ9747" i="16"/>
  <c r="AL9746" i="16"/>
  <c r="AK9746" i="16"/>
  <c r="AM9746" i="16" s="1"/>
  <c r="AJ9746" i="16"/>
  <c r="AL9745" i="16"/>
  <c r="AM9745" i="16" s="1"/>
  <c r="AK9745" i="16"/>
  <c r="AJ9745" i="16"/>
  <c r="AL9744" i="16"/>
  <c r="AK9744" i="16"/>
  <c r="AM9744" i="16" s="1"/>
  <c r="AJ9744" i="16"/>
  <c r="AL9743" i="16"/>
  <c r="AK9743" i="16"/>
  <c r="AM9743" i="16" s="1"/>
  <c r="AJ9743" i="16"/>
  <c r="AM9742" i="16"/>
  <c r="AL9742" i="16"/>
  <c r="AK9742" i="16"/>
  <c r="AJ9742" i="16"/>
  <c r="AL9741" i="16"/>
  <c r="AK9741" i="16"/>
  <c r="AJ9741" i="16"/>
  <c r="AL9740" i="16"/>
  <c r="AM9740" i="16" s="1"/>
  <c r="AK9740" i="16"/>
  <c r="AJ9740" i="16"/>
  <c r="AL9739" i="16"/>
  <c r="AK9739" i="16"/>
  <c r="AJ9739" i="16"/>
  <c r="AL9738" i="16"/>
  <c r="AK9738" i="16"/>
  <c r="AJ9738" i="16"/>
  <c r="AL9737" i="16"/>
  <c r="AK9737" i="16"/>
  <c r="AJ9737" i="16"/>
  <c r="AL9736" i="16"/>
  <c r="AK9736" i="16"/>
  <c r="AJ9736" i="16"/>
  <c r="AL9735" i="16"/>
  <c r="AK9735" i="16"/>
  <c r="AJ9735" i="16"/>
  <c r="AL9734" i="16"/>
  <c r="AK9734" i="16"/>
  <c r="AJ9734" i="16"/>
  <c r="AL9733" i="16"/>
  <c r="AM9733" i="16" s="1"/>
  <c r="AK9733" i="16"/>
  <c r="AJ9733" i="16"/>
  <c r="AL9732" i="16"/>
  <c r="AK9732" i="16"/>
  <c r="AJ9732" i="16"/>
  <c r="AL9731" i="16"/>
  <c r="AK9731" i="16"/>
  <c r="AJ9731" i="16"/>
  <c r="AL9730" i="16"/>
  <c r="AK9730" i="16"/>
  <c r="AM9730" i="16" s="1"/>
  <c r="AJ9730" i="16"/>
  <c r="AL9729" i="16"/>
  <c r="AK9729" i="16"/>
  <c r="AM9729" i="16" s="1"/>
  <c r="AJ9729" i="16"/>
  <c r="AL9728" i="16"/>
  <c r="AK9728" i="16"/>
  <c r="AM9728" i="16" s="1"/>
  <c r="AJ9728" i="16"/>
  <c r="AL9727" i="16"/>
  <c r="AK9727" i="16"/>
  <c r="AJ9727" i="16"/>
  <c r="AL9726" i="16"/>
  <c r="AK9726" i="16"/>
  <c r="AJ9726" i="16"/>
  <c r="AM9725" i="16"/>
  <c r="AL9725" i="16"/>
  <c r="AK9725" i="16"/>
  <c r="AJ9725" i="16"/>
  <c r="AL9724" i="16"/>
  <c r="AK9724" i="16"/>
  <c r="AJ9724" i="16"/>
  <c r="AL9723" i="16"/>
  <c r="AK9723" i="16"/>
  <c r="AJ9723" i="16"/>
  <c r="AM9722" i="16"/>
  <c r="AL9722" i="16"/>
  <c r="AK9722" i="16"/>
  <c r="AJ9722" i="16"/>
  <c r="AL9721" i="16"/>
  <c r="AK9721" i="16"/>
  <c r="AM9721" i="16" s="1"/>
  <c r="AJ9721" i="16"/>
  <c r="AL9720" i="16"/>
  <c r="AK9720" i="16"/>
  <c r="AJ9720" i="16"/>
  <c r="AL9719" i="16"/>
  <c r="AK9719" i="16"/>
  <c r="AM9719" i="16" s="1"/>
  <c r="AJ9719" i="16"/>
  <c r="AL9718" i="16"/>
  <c r="AK9718" i="16"/>
  <c r="AJ9718" i="16"/>
  <c r="AL9717" i="16"/>
  <c r="AK9717" i="16"/>
  <c r="AM9717" i="16" s="1"/>
  <c r="AJ9717" i="16"/>
  <c r="AL9716" i="16"/>
  <c r="AK9716" i="16"/>
  <c r="AJ9716" i="16"/>
  <c r="AL9715" i="16"/>
  <c r="AK9715" i="16"/>
  <c r="AJ9715" i="16"/>
  <c r="AL9714" i="16"/>
  <c r="AK9714" i="16"/>
  <c r="AJ9714" i="16"/>
  <c r="AL9713" i="16"/>
  <c r="AK9713" i="16"/>
  <c r="AM9713" i="16" s="1"/>
  <c r="AJ9713" i="16"/>
  <c r="AL9712" i="16"/>
  <c r="AK9712" i="16"/>
  <c r="AJ9712" i="16"/>
  <c r="AL9711" i="16"/>
  <c r="AK9711" i="16"/>
  <c r="AJ9711" i="16"/>
  <c r="AL9710" i="16"/>
  <c r="AM9710" i="16" s="1"/>
  <c r="AK9710" i="16"/>
  <c r="AJ9710" i="16"/>
  <c r="AL9709" i="16"/>
  <c r="AK9709" i="16"/>
  <c r="AM9709" i="16" s="1"/>
  <c r="AJ9709" i="16"/>
  <c r="AL9708" i="16"/>
  <c r="AK9708" i="16"/>
  <c r="AJ9708" i="16"/>
  <c r="AL9707" i="16"/>
  <c r="AK9707" i="16"/>
  <c r="AJ9707" i="16"/>
  <c r="AL9706" i="16"/>
  <c r="AK9706" i="16"/>
  <c r="AJ9706" i="16"/>
  <c r="AL9705" i="16"/>
  <c r="AK9705" i="16"/>
  <c r="AJ9705" i="16"/>
  <c r="AM9704" i="16"/>
  <c r="AL9704" i="16"/>
  <c r="AK9704" i="16"/>
  <c r="AJ9704" i="16"/>
  <c r="AL9703" i="16"/>
  <c r="AK9703" i="16"/>
  <c r="AJ9703" i="16"/>
  <c r="AL9702" i="16"/>
  <c r="AK9702" i="16"/>
  <c r="AM9702" i="16" s="1"/>
  <c r="AJ9702" i="16"/>
  <c r="AL9701" i="16"/>
  <c r="AK9701" i="16"/>
  <c r="AJ9701" i="16"/>
  <c r="AL9700" i="16"/>
  <c r="AK9700" i="16"/>
  <c r="AM9700" i="16" s="1"/>
  <c r="AJ9700" i="16"/>
  <c r="AL9699" i="16"/>
  <c r="AK9699" i="16"/>
  <c r="AJ9699" i="16"/>
  <c r="AL9698" i="16"/>
  <c r="AK9698" i="16"/>
  <c r="AM9698" i="16" s="1"/>
  <c r="AJ9698" i="16"/>
  <c r="AM9697" i="16"/>
  <c r="AL9697" i="16"/>
  <c r="AK9697" i="16"/>
  <c r="AJ9697" i="16"/>
  <c r="AL9696" i="16"/>
  <c r="AK9696" i="16"/>
  <c r="AJ9696" i="16"/>
  <c r="AL9695" i="16"/>
  <c r="AK9695" i="16"/>
  <c r="AJ9695" i="16"/>
  <c r="AL9694" i="16"/>
  <c r="AK9694" i="16"/>
  <c r="AM9694" i="16" s="1"/>
  <c r="AJ9694" i="16"/>
  <c r="AL9693" i="16"/>
  <c r="AK9693" i="16"/>
  <c r="AJ9693" i="16"/>
  <c r="AL9692" i="16"/>
  <c r="AK9692" i="16"/>
  <c r="AJ9692" i="16"/>
  <c r="AL9691" i="16"/>
  <c r="AK9691" i="16"/>
  <c r="AM9691" i="16" s="1"/>
  <c r="AJ9691" i="16"/>
  <c r="AL9690" i="16"/>
  <c r="AK9690" i="16"/>
  <c r="AM9690" i="16" s="1"/>
  <c r="AJ9690" i="16"/>
  <c r="AL9689" i="16"/>
  <c r="AK9689" i="16"/>
  <c r="AM9689" i="16" s="1"/>
  <c r="AJ9689" i="16"/>
  <c r="AL9688" i="16"/>
  <c r="AK9688" i="16"/>
  <c r="AJ9688" i="16"/>
  <c r="AL9687" i="16"/>
  <c r="AK9687" i="16"/>
  <c r="AJ9687" i="16"/>
  <c r="AL9686" i="16"/>
  <c r="AK9686" i="16"/>
  <c r="AM9686" i="16" s="1"/>
  <c r="AJ9686" i="16"/>
  <c r="AL9685" i="16"/>
  <c r="AK9685" i="16"/>
  <c r="AJ9685" i="16"/>
  <c r="AL9684" i="16"/>
  <c r="AK9684" i="16"/>
  <c r="AM9684" i="16" s="1"/>
  <c r="AJ9684" i="16"/>
  <c r="AL9683" i="16"/>
  <c r="AK9683" i="16"/>
  <c r="AM9683" i="16" s="1"/>
  <c r="AJ9683" i="16"/>
  <c r="AL9682" i="16"/>
  <c r="AK9682" i="16"/>
  <c r="AM9682" i="16" s="1"/>
  <c r="AJ9682" i="16"/>
  <c r="AL9681" i="16"/>
  <c r="AK9681" i="16"/>
  <c r="AJ9681" i="16"/>
  <c r="AL9680" i="16"/>
  <c r="AK9680" i="16"/>
  <c r="AJ9680" i="16"/>
  <c r="AL9679" i="16"/>
  <c r="AK9679" i="16"/>
  <c r="AM9679" i="16" s="1"/>
  <c r="AJ9679" i="16"/>
  <c r="AL9678" i="16"/>
  <c r="AK9678" i="16"/>
  <c r="AJ9678" i="16"/>
  <c r="AL9677" i="16"/>
  <c r="AK9677" i="16"/>
  <c r="AJ9677" i="16"/>
  <c r="AM9676" i="16"/>
  <c r="AL9676" i="16"/>
  <c r="AK9676" i="16"/>
  <c r="AJ9676" i="16"/>
  <c r="AL9675" i="16"/>
  <c r="AK9675" i="16"/>
  <c r="AJ9675" i="16"/>
  <c r="AM9674" i="16"/>
  <c r="AL9674" i="16"/>
  <c r="AK9674" i="16"/>
  <c r="AJ9674" i="16"/>
  <c r="AL9673" i="16"/>
  <c r="AK9673" i="16"/>
  <c r="AM9673" i="16" s="1"/>
  <c r="AJ9673" i="16"/>
  <c r="AL9672" i="16"/>
  <c r="AK9672" i="16"/>
  <c r="AJ9672" i="16"/>
  <c r="AL9671" i="16"/>
  <c r="AK9671" i="16"/>
  <c r="AJ9671" i="16"/>
  <c r="AL9670" i="16"/>
  <c r="AK9670" i="16"/>
  <c r="AM9670" i="16" s="1"/>
  <c r="AJ9670" i="16"/>
  <c r="AL9669" i="16"/>
  <c r="AK9669" i="16"/>
  <c r="AJ9669" i="16"/>
  <c r="AL9668" i="16"/>
  <c r="AK9668" i="16"/>
  <c r="AM9668" i="16" s="1"/>
  <c r="AJ9668" i="16"/>
  <c r="AL9667" i="16"/>
  <c r="AK9667" i="16"/>
  <c r="AJ9667" i="16"/>
  <c r="AL9666" i="16"/>
  <c r="AK9666" i="16"/>
  <c r="AJ9666" i="16"/>
  <c r="AL9665" i="16"/>
  <c r="AM9665" i="16" s="1"/>
  <c r="AK9665" i="16"/>
  <c r="AJ9665" i="16"/>
  <c r="AL9664" i="16"/>
  <c r="AK9664" i="16"/>
  <c r="AM9664" i="16" s="1"/>
  <c r="AJ9664" i="16"/>
  <c r="AL9663" i="16"/>
  <c r="AK9663" i="16"/>
  <c r="AJ9663" i="16"/>
  <c r="AL9662" i="16"/>
  <c r="AK9662" i="16"/>
  <c r="AJ9662" i="16"/>
  <c r="AL9661" i="16"/>
  <c r="AK9661" i="16"/>
  <c r="AM9661" i="16" s="1"/>
  <c r="AJ9661" i="16"/>
  <c r="AL9660" i="16"/>
  <c r="AK9660" i="16"/>
  <c r="AM9660" i="16" s="1"/>
  <c r="AJ9660" i="16"/>
  <c r="AM9659" i="16"/>
  <c r="AL9659" i="16"/>
  <c r="AK9659" i="16"/>
  <c r="AJ9659" i="16"/>
  <c r="AL9658" i="16"/>
  <c r="AK9658" i="16"/>
  <c r="AJ9658" i="16"/>
  <c r="AL9657" i="16"/>
  <c r="AK9657" i="16"/>
  <c r="AJ9657" i="16"/>
  <c r="AL9656" i="16"/>
  <c r="AM9656" i="16" s="1"/>
  <c r="AK9656" i="16"/>
  <c r="AJ9656" i="16"/>
  <c r="AL9655" i="16"/>
  <c r="AK9655" i="16"/>
  <c r="AM9655" i="16" s="1"/>
  <c r="AJ9655" i="16"/>
  <c r="AL9654" i="16"/>
  <c r="AK9654" i="16"/>
  <c r="AM9654" i="16" s="1"/>
  <c r="AJ9654" i="16"/>
  <c r="AL9653" i="16"/>
  <c r="AM9653" i="16" s="1"/>
  <c r="AK9653" i="16"/>
  <c r="AJ9653" i="16"/>
  <c r="AM9652" i="16"/>
  <c r="AL9652" i="16"/>
  <c r="AK9652" i="16"/>
  <c r="AJ9652" i="16"/>
  <c r="AL9651" i="16"/>
  <c r="AK9651" i="16"/>
  <c r="AJ9651" i="16"/>
  <c r="AL9650" i="16"/>
  <c r="AK9650" i="16"/>
  <c r="AM9650" i="16" s="1"/>
  <c r="AJ9650" i="16"/>
  <c r="AL9649" i="16"/>
  <c r="AK9649" i="16"/>
  <c r="AM9649" i="16" s="1"/>
  <c r="AJ9649" i="16"/>
  <c r="AL9648" i="16"/>
  <c r="AK9648" i="16"/>
  <c r="AM9648" i="16" s="1"/>
  <c r="AJ9648" i="16"/>
  <c r="AL9647" i="16"/>
  <c r="AK9647" i="16"/>
  <c r="AM9647" i="16" s="1"/>
  <c r="AJ9647" i="16"/>
  <c r="AM9646" i="16"/>
  <c r="AL9646" i="16"/>
  <c r="AK9646" i="16"/>
  <c r="AJ9646" i="16"/>
  <c r="AL9645" i="16"/>
  <c r="AK9645" i="16"/>
  <c r="AJ9645" i="16"/>
  <c r="AL9644" i="16"/>
  <c r="AK9644" i="16"/>
  <c r="AJ9644" i="16"/>
  <c r="AL9643" i="16"/>
  <c r="AK9643" i="16"/>
  <c r="AM9643" i="16" s="1"/>
  <c r="AJ9643" i="16"/>
  <c r="AL9642" i="16"/>
  <c r="AK9642" i="16"/>
  <c r="AJ9642" i="16"/>
  <c r="AL9641" i="16"/>
  <c r="AK9641" i="16"/>
  <c r="AJ9641" i="16"/>
  <c r="AL9640" i="16"/>
  <c r="AK9640" i="16"/>
  <c r="AJ9640" i="16"/>
  <c r="AL9639" i="16"/>
  <c r="AK9639" i="16"/>
  <c r="AJ9639" i="16"/>
  <c r="AL9638" i="16"/>
  <c r="AK9638" i="16"/>
  <c r="AM9638" i="16" s="1"/>
  <c r="AJ9638" i="16"/>
  <c r="AL9637" i="16"/>
  <c r="AK9637" i="16"/>
  <c r="AM9637" i="16" s="1"/>
  <c r="AJ9637" i="16"/>
  <c r="AL9636" i="16"/>
  <c r="AK9636" i="16"/>
  <c r="AM9636" i="16" s="1"/>
  <c r="AJ9636" i="16"/>
  <c r="AL9635" i="16"/>
  <c r="AK9635" i="16"/>
  <c r="AJ9635" i="16"/>
  <c r="AL9634" i="16"/>
  <c r="AK9634" i="16"/>
  <c r="AJ9634" i="16"/>
  <c r="AL9633" i="16"/>
  <c r="AK9633" i="16"/>
  <c r="AM9633" i="16" s="1"/>
  <c r="AJ9633" i="16"/>
  <c r="AL9632" i="16"/>
  <c r="AK9632" i="16"/>
  <c r="AJ9632" i="16"/>
  <c r="AL9631" i="16"/>
  <c r="AK9631" i="16"/>
  <c r="AJ9631" i="16"/>
  <c r="AL9630" i="16"/>
  <c r="AK9630" i="16"/>
  <c r="AJ9630" i="16"/>
  <c r="AL9629" i="16"/>
  <c r="AK9629" i="16"/>
  <c r="AJ9629" i="16"/>
  <c r="AM9628" i="16"/>
  <c r="AL9628" i="16"/>
  <c r="AK9628" i="16"/>
  <c r="AJ9628" i="16"/>
  <c r="AL9627" i="16"/>
  <c r="AK9627" i="16"/>
  <c r="AJ9627" i="16"/>
  <c r="AL9626" i="16"/>
  <c r="AK9626" i="16"/>
  <c r="AM9626" i="16" s="1"/>
  <c r="AJ9626" i="16"/>
  <c r="AL9625" i="16"/>
  <c r="AK9625" i="16"/>
  <c r="AJ9625" i="16"/>
  <c r="AL9624" i="16"/>
  <c r="AK9624" i="16"/>
  <c r="AM9624" i="16" s="1"/>
  <c r="AJ9624" i="16"/>
  <c r="AM9623" i="16"/>
  <c r="AL9623" i="16"/>
  <c r="AK9623" i="16"/>
  <c r="AJ9623" i="16"/>
  <c r="AM9622" i="16"/>
  <c r="AL9622" i="16"/>
  <c r="AK9622" i="16"/>
  <c r="AJ9622" i="16"/>
  <c r="AL9621" i="16"/>
  <c r="AK9621" i="16"/>
  <c r="AJ9621" i="16"/>
  <c r="AM9620" i="16"/>
  <c r="AL9620" i="16"/>
  <c r="AK9620" i="16"/>
  <c r="AJ9620" i="16"/>
  <c r="AL9619" i="16"/>
  <c r="AM9619" i="16" s="1"/>
  <c r="AK9619" i="16"/>
  <c r="AJ9619" i="16"/>
  <c r="AL9618" i="16"/>
  <c r="AK9618" i="16"/>
  <c r="AJ9618" i="16"/>
  <c r="AL9617" i="16"/>
  <c r="AK9617" i="16"/>
  <c r="AJ9617" i="16"/>
  <c r="AL9616" i="16"/>
  <c r="AK9616" i="16"/>
  <c r="AJ9616" i="16"/>
  <c r="AL9615" i="16"/>
  <c r="AK9615" i="16"/>
  <c r="AJ9615" i="16"/>
  <c r="AL9614" i="16"/>
  <c r="AK9614" i="16"/>
  <c r="AJ9614" i="16"/>
  <c r="AL9613" i="16"/>
  <c r="AK9613" i="16"/>
  <c r="AM9613" i="16" s="1"/>
  <c r="AJ9613" i="16"/>
  <c r="AL9612" i="16"/>
  <c r="AK9612" i="16"/>
  <c r="AJ9612" i="16"/>
  <c r="AL9611" i="16"/>
  <c r="AK9611" i="16"/>
  <c r="AM9611" i="16" s="1"/>
  <c r="AJ9611" i="16"/>
  <c r="AL9610" i="16"/>
  <c r="AK9610" i="16"/>
  <c r="AM9610" i="16" s="1"/>
  <c r="AJ9610" i="16"/>
  <c r="AL9609" i="16"/>
  <c r="AK9609" i="16"/>
  <c r="AM9609" i="16" s="1"/>
  <c r="AJ9609" i="16"/>
  <c r="AL9608" i="16"/>
  <c r="AK9608" i="16"/>
  <c r="AJ9608" i="16"/>
  <c r="AL9607" i="16"/>
  <c r="AK9607" i="16"/>
  <c r="AM9607" i="16" s="1"/>
  <c r="AJ9607" i="16"/>
  <c r="AL9606" i="16"/>
  <c r="AK9606" i="16"/>
  <c r="AJ9606" i="16"/>
  <c r="AL9605" i="16"/>
  <c r="AK9605" i="16"/>
  <c r="AJ9605" i="16"/>
  <c r="AL9604" i="16"/>
  <c r="AK9604" i="16"/>
  <c r="AM9604" i="16" s="1"/>
  <c r="AJ9604" i="16"/>
  <c r="AL9603" i="16"/>
  <c r="AK9603" i="16"/>
  <c r="AJ9603" i="16"/>
  <c r="AM9602" i="16"/>
  <c r="AL9602" i="16"/>
  <c r="AK9602" i="16"/>
  <c r="AJ9602" i="16"/>
  <c r="AM9601" i="16"/>
  <c r="AL9601" i="16"/>
  <c r="AK9601" i="16"/>
  <c r="AJ9601" i="16"/>
  <c r="AL9600" i="16"/>
  <c r="AK9600" i="16"/>
  <c r="AM9600" i="16" s="1"/>
  <c r="AJ9600" i="16"/>
  <c r="AL9599" i="16"/>
  <c r="AK9599" i="16"/>
  <c r="AM9599" i="16" s="1"/>
  <c r="AJ9599" i="16"/>
  <c r="AL9598" i="16"/>
  <c r="AK9598" i="16"/>
  <c r="AM9598" i="16" s="1"/>
  <c r="AJ9598" i="16"/>
  <c r="AL9597" i="16"/>
  <c r="AK9597" i="16"/>
  <c r="AM9597" i="16" s="1"/>
  <c r="AJ9597" i="16"/>
  <c r="AL9596" i="16"/>
  <c r="AK9596" i="16"/>
  <c r="AJ9596" i="16"/>
  <c r="AL9595" i="16"/>
  <c r="AK9595" i="16"/>
  <c r="AM9595" i="16" s="1"/>
  <c r="AJ9595" i="16"/>
  <c r="AL9594" i="16"/>
  <c r="AK9594" i="16"/>
  <c r="AM9594" i="16" s="1"/>
  <c r="AJ9594" i="16"/>
  <c r="AL9593" i="16"/>
  <c r="AK9593" i="16"/>
  <c r="AM9593" i="16" s="1"/>
  <c r="AJ9593" i="16"/>
  <c r="AM9592" i="16"/>
  <c r="AL9592" i="16"/>
  <c r="AK9592" i="16"/>
  <c r="AJ9592" i="16"/>
  <c r="AL9591" i="16"/>
  <c r="AK9591" i="16"/>
  <c r="AJ9591" i="16"/>
  <c r="AL9590" i="16"/>
  <c r="AK9590" i="16"/>
  <c r="AJ9590" i="16"/>
  <c r="AM9589" i="16"/>
  <c r="AL9589" i="16"/>
  <c r="AK9589" i="16"/>
  <c r="AJ9589" i="16"/>
  <c r="AL9588" i="16"/>
  <c r="AK9588" i="16"/>
  <c r="AM9588" i="16" s="1"/>
  <c r="AJ9588" i="16"/>
  <c r="AL9587" i="16"/>
  <c r="AK9587" i="16"/>
  <c r="AM9587" i="16" s="1"/>
  <c r="AJ9587" i="16"/>
  <c r="AL9586" i="16"/>
  <c r="AK9586" i="16"/>
  <c r="AJ9586" i="16"/>
  <c r="AL9585" i="16"/>
  <c r="AK9585" i="16"/>
  <c r="AJ9585" i="16"/>
  <c r="AL9584" i="16"/>
  <c r="AK9584" i="16"/>
  <c r="AJ9584" i="16"/>
  <c r="AL9583" i="16"/>
  <c r="AK9583" i="16"/>
  <c r="AM9583" i="16" s="1"/>
  <c r="AJ9583" i="16"/>
  <c r="AL9582" i="16"/>
  <c r="AK9582" i="16"/>
  <c r="AJ9582" i="16"/>
  <c r="AL9581" i="16"/>
  <c r="AK9581" i="16"/>
  <c r="AJ9581" i="16"/>
  <c r="AL9580" i="16"/>
  <c r="AK9580" i="16"/>
  <c r="AM9580" i="16" s="1"/>
  <c r="AJ9580" i="16"/>
  <c r="AL9579" i="16"/>
  <c r="AK9579" i="16"/>
  <c r="AJ9579" i="16"/>
  <c r="AL9578" i="16"/>
  <c r="AK9578" i="16"/>
  <c r="AJ9578" i="16"/>
  <c r="AM9577" i="16"/>
  <c r="AL9577" i="16"/>
  <c r="AK9577" i="16"/>
  <c r="AJ9577" i="16"/>
  <c r="AL9576" i="16"/>
  <c r="AK9576" i="16"/>
  <c r="AM9576" i="16" s="1"/>
  <c r="AJ9576" i="16"/>
  <c r="AL9575" i="16"/>
  <c r="AK9575" i="16"/>
  <c r="AM9575" i="16" s="1"/>
  <c r="AJ9575" i="16"/>
  <c r="AL9574" i="16"/>
  <c r="AK9574" i="16"/>
  <c r="AM9574" i="16" s="1"/>
  <c r="AJ9574" i="16"/>
  <c r="AL9573" i="16"/>
  <c r="AK9573" i="16"/>
  <c r="AJ9573" i="16"/>
  <c r="AL9572" i="16"/>
  <c r="AK9572" i="16"/>
  <c r="AM9572" i="16" s="1"/>
  <c r="AJ9572" i="16"/>
  <c r="AM9571" i="16"/>
  <c r="AL9571" i="16"/>
  <c r="AK9571" i="16"/>
  <c r="AJ9571" i="16"/>
  <c r="AL9570" i="16"/>
  <c r="AK9570" i="16"/>
  <c r="AJ9570" i="16"/>
  <c r="AL9569" i="16"/>
  <c r="AK9569" i="16"/>
  <c r="AJ9569" i="16"/>
  <c r="AL9568" i="16"/>
  <c r="AK9568" i="16"/>
  <c r="AJ9568" i="16"/>
  <c r="AL9567" i="16"/>
  <c r="AK9567" i="16"/>
  <c r="AJ9567" i="16"/>
  <c r="AL9566" i="16"/>
  <c r="AM9566" i="16" s="1"/>
  <c r="AK9566" i="16"/>
  <c r="AJ9566" i="16"/>
  <c r="AL9565" i="16"/>
  <c r="AK9565" i="16"/>
  <c r="AJ9565" i="16"/>
  <c r="AL9564" i="16"/>
  <c r="AK9564" i="16"/>
  <c r="AJ9564" i="16"/>
  <c r="AL9563" i="16"/>
  <c r="AK9563" i="16"/>
  <c r="AJ9563" i="16"/>
  <c r="AM9562" i="16"/>
  <c r="AL9562" i="16"/>
  <c r="AK9562" i="16"/>
  <c r="AJ9562" i="16"/>
  <c r="AL9561" i="16"/>
  <c r="AK9561" i="16"/>
  <c r="AM9561" i="16" s="1"/>
  <c r="AJ9561" i="16"/>
  <c r="AL9560" i="16"/>
  <c r="AM9560" i="16" s="1"/>
  <c r="AK9560" i="16"/>
  <c r="AJ9560" i="16"/>
  <c r="AL9559" i="16"/>
  <c r="AK9559" i="16"/>
  <c r="AM9559" i="16" s="1"/>
  <c r="AJ9559" i="16"/>
  <c r="AL9558" i="16"/>
  <c r="AK9558" i="16"/>
  <c r="AJ9558" i="16"/>
  <c r="AL9557" i="16"/>
  <c r="AM9557" i="16" s="1"/>
  <c r="AK9557" i="16"/>
  <c r="AJ9557" i="16"/>
  <c r="AL9556" i="16"/>
  <c r="AK9556" i="16"/>
  <c r="AJ9556" i="16"/>
  <c r="AL9555" i="16"/>
  <c r="AK9555" i="16"/>
  <c r="AJ9555" i="16"/>
  <c r="AL9554" i="16"/>
  <c r="AK9554" i="16"/>
  <c r="AJ9554" i="16"/>
  <c r="AM9553" i="16"/>
  <c r="AL9553" i="16"/>
  <c r="AK9553" i="16"/>
  <c r="AJ9553" i="16"/>
  <c r="AL9552" i="16"/>
  <c r="AK9552" i="16"/>
  <c r="AJ9552" i="16"/>
  <c r="AM9551" i="16"/>
  <c r="AL9551" i="16"/>
  <c r="AK9551" i="16"/>
  <c r="AJ9551" i="16"/>
  <c r="AL9550" i="16"/>
  <c r="AM9550" i="16" s="1"/>
  <c r="AK9550" i="16"/>
  <c r="AJ9550" i="16"/>
  <c r="AL9549" i="16"/>
  <c r="AK9549" i="16"/>
  <c r="AJ9549" i="16"/>
  <c r="AL9548" i="16"/>
  <c r="AK9548" i="16"/>
  <c r="AJ9548" i="16"/>
  <c r="AL9547" i="16"/>
  <c r="AK9547" i="16"/>
  <c r="AM9547" i="16" s="1"/>
  <c r="AJ9547" i="16"/>
  <c r="AL9546" i="16"/>
  <c r="AK9546" i="16"/>
  <c r="AJ9546" i="16"/>
  <c r="AL9545" i="16"/>
  <c r="AK9545" i="16"/>
  <c r="AJ9545" i="16"/>
  <c r="AM9544" i="16"/>
  <c r="AL9544" i="16"/>
  <c r="AK9544" i="16"/>
  <c r="AJ9544" i="16"/>
  <c r="AL9543" i="16"/>
  <c r="AK9543" i="16"/>
  <c r="AJ9543" i="16"/>
  <c r="AM9542" i="16"/>
  <c r="AL9542" i="16"/>
  <c r="AK9542" i="16"/>
  <c r="AJ9542" i="16"/>
  <c r="AL9541" i="16"/>
  <c r="AK9541" i="16"/>
  <c r="AM9541" i="16" s="1"/>
  <c r="AJ9541" i="16"/>
  <c r="AL9540" i="16"/>
  <c r="AK9540" i="16"/>
  <c r="AJ9540" i="16"/>
  <c r="AL9539" i="16"/>
  <c r="AK9539" i="16"/>
  <c r="AM9539" i="16" s="1"/>
  <c r="AJ9539" i="16"/>
  <c r="AM9538" i="16"/>
  <c r="AL9538" i="16"/>
  <c r="AK9538" i="16"/>
  <c r="AJ9538" i="16"/>
  <c r="AL9537" i="16"/>
  <c r="AK9537" i="16"/>
  <c r="AJ9537" i="16"/>
  <c r="AL9536" i="16"/>
  <c r="AK9536" i="16"/>
  <c r="AJ9536" i="16"/>
  <c r="AM9535" i="16"/>
  <c r="AL9535" i="16"/>
  <c r="AK9535" i="16"/>
  <c r="AJ9535" i="16"/>
  <c r="AL9534" i="16"/>
  <c r="AK9534" i="16"/>
  <c r="AJ9534" i="16"/>
  <c r="AL9533" i="16"/>
  <c r="AK9533" i="16"/>
  <c r="AJ9533" i="16"/>
  <c r="AL9532" i="16"/>
  <c r="AK9532" i="16"/>
  <c r="AJ9532" i="16"/>
  <c r="AL9531" i="16"/>
  <c r="AK9531" i="16"/>
  <c r="AJ9531" i="16"/>
  <c r="AL9530" i="16"/>
  <c r="AK9530" i="16"/>
  <c r="AJ9530" i="16"/>
  <c r="AL9529" i="16"/>
  <c r="AK9529" i="16"/>
  <c r="AM9529" i="16" s="1"/>
  <c r="AJ9529" i="16"/>
  <c r="AL9528" i="16"/>
  <c r="AK9528" i="16"/>
  <c r="AJ9528" i="16"/>
  <c r="AL9527" i="16"/>
  <c r="AK9527" i="16"/>
  <c r="AJ9527" i="16"/>
  <c r="AL9526" i="16"/>
  <c r="AM9526" i="16" s="1"/>
  <c r="AK9526" i="16"/>
  <c r="AJ9526" i="16"/>
  <c r="AL9525" i="16"/>
  <c r="AK9525" i="16"/>
  <c r="AJ9525" i="16"/>
  <c r="AL9524" i="16"/>
  <c r="AK9524" i="16"/>
  <c r="AJ9524" i="16"/>
  <c r="AL9523" i="16"/>
  <c r="AK9523" i="16"/>
  <c r="AJ9523" i="16"/>
  <c r="AL9522" i="16"/>
  <c r="AK9522" i="16"/>
  <c r="AJ9522" i="16"/>
  <c r="AL9521" i="16"/>
  <c r="AK9521" i="16"/>
  <c r="AM9521" i="16" s="1"/>
  <c r="AJ9521" i="16"/>
  <c r="AL9520" i="16"/>
  <c r="AK9520" i="16"/>
  <c r="AJ9520" i="16"/>
  <c r="AM9519" i="16"/>
  <c r="AL9519" i="16"/>
  <c r="AK9519" i="16"/>
  <c r="AJ9519" i="16"/>
  <c r="AL9518" i="16"/>
  <c r="AK9518" i="16"/>
  <c r="AJ9518" i="16"/>
  <c r="AL9517" i="16"/>
  <c r="AK9517" i="16"/>
  <c r="AM9517" i="16" s="1"/>
  <c r="AJ9517" i="16"/>
  <c r="AL9516" i="16"/>
  <c r="AK9516" i="16"/>
  <c r="AM9516" i="16" s="1"/>
  <c r="AJ9516" i="16"/>
  <c r="AL9515" i="16"/>
  <c r="AK9515" i="16"/>
  <c r="AJ9515" i="16"/>
  <c r="AL9514" i="16"/>
  <c r="AK9514" i="16"/>
  <c r="AJ9514" i="16"/>
  <c r="AM9513" i="16"/>
  <c r="AL9513" i="16"/>
  <c r="AK9513" i="16"/>
  <c r="AJ9513" i="16"/>
  <c r="AL9512" i="16"/>
  <c r="AK9512" i="16"/>
  <c r="AJ9512" i="16"/>
  <c r="AL9511" i="16"/>
  <c r="AK9511" i="16"/>
  <c r="AM9511" i="16" s="1"/>
  <c r="AJ9511" i="16"/>
  <c r="AL9510" i="16"/>
  <c r="AK9510" i="16"/>
  <c r="AJ9510" i="16"/>
  <c r="AL9509" i="16"/>
  <c r="AK9509" i="16"/>
  <c r="AJ9509" i="16"/>
  <c r="AL9508" i="16"/>
  <c r="AK9508" i="16"/>
  <c r="AJ9508" i="16"/>
  <c r="AL9507" i="16"/>
  <c r="AK9507" i="16"/>
  <c r="AJ9507" i="16"/>
  <c r="AL9506" i="16"/>
  <c r="AK9506" i="16"/>
  <c r="AJ9506" i="16"/>
  <c r="AL9505" i="16"/>
  <c r="AK9505" i="16"/>
  <c r="AJ9505" i="16"/>
  <c r="AM9504" i="16"/>
  <c r="AL9504" i="16"/>
  <c r="AK9504" i="16"/>
  <c r="AJ9504" i="16"/>
  <c r="AL9503" i="16"/>
  <c r="AK9503" i="16"/>
  <c r="AJ9503" i="16"/>
  <c r="AL9502" i="16"/>
  <c r="AK9502" i="16"/>
  <c r="AM9502" i="16" s="1"/>
  <c r="AJ9502" i="16"/>
  <c r="AL9501" i="16"/>
  <c r="AK9501" i="16"/>
  <c r="AM9501" i="16" s="1"/>
  <c r="AJ9501" i="16"/>
  <c r="AL9500" i="16"/>
  <c r="AK9500" i="16"/>
  <c r="AJ9500" i="16"/>
  <c r="AM9499" i="16"/>
  <c r="AL9499" i="16"/>
  <c r="AK9499" i="16"/>
  <c r="AJ9499" i="16"/>
  <c r="AL9498" i="16"/>
  <c r="AK9498" i="16"/>
  <c r="AM9498" i="16" s="1"/>
  <c r="AJ9498" i="16"/>
  <c r="AL9497" i="16"/>
  <c r="AK9497" i="16"/>
  <c r="AM9497" i="16" s="1"/>
  <c r="AJ9497" i="16"/>
  <c r="AL9496" i="16"/>
  <c r="AK9496" i="16"/>
  <c r="AM9496" i="16" s="1"/>
  <c r="AJ9496" i="16"/>
  <c r="AL9495" i="16"/>
  <c r="AK9495" i="16"/>
  <c r="AJ9495" i="16"/>
  <c r="AL9494" i="16"/>
  <c r="AK9494" i="16"/>
  <c r="AJ9494" i="16"/>
  <c r="AM9493" i="16"/>
  <c r="AL9493" i="16"/>
  <c r="AK9493" i="16"/>
  <c r="AJ9493" i="16"/>
  <c r="AM9492" i="16"/>
  <c r="AL9492" i="16"/>
  <c r="AK9492" i="16"/>
  <c r="AJ9492" i="16"/>
  <c r="AL9491" i="16"/>
  <c r="AK9491" i="16"/>
  <c r="AM9491" i="16" s="1"/>
  <c r="AJ9491" i="16"/>
  <c r="AL9490" i="16"/>
  <c r="AM9490" i="16" s="1"/>
  <c r="AK9490" i="16"/>
  <c r="AJ9490" i="16"/>
  <c r="AL9489" i="16"/>
  <c r="AK9489" i="16"/>
  <c r="AJ9489" i="16"/>
  <c r="AL9488" i="16"/>
  <c r="AK9488" i="16"/>
  <c r="AJ9488" i="16"/>
  <c r="AL9487" i="16"/>
  <c r="AK9487" i="16"/>
  <c r="AM9487" i="16" s="1"/>
  <c r="AJ9487" i="16"/>
  <c r="AM9486" i="16"/>
  <c r="AL9486" i="16"/>
  <c r="AK9486" i="16"/>
  <c r="AJ9486" i="16"/>
  <c r="AL9485" i="16"/>
  <c r="AK9485" i="16"/>
  <c r="AJ9485" i="16"/>
  <c r="AL9484" i="16"/>
  <c r="AK9484" i="16"/>
  <c r="AM9484" i="16" s="1"/>
  <c r="AJ9484" i="16"/>
  <c r="AL9483" i="16"/>
  <c r="AM9483" i="16" s="1"/>
  <c r="AK9483" i="16"/>
  <c r="AJ9483" i="16"/>
  <c r="AL9482" i="16"/>
  <c r="AK9482" i="16"/>
  <c r="AJ9482" i="16"/>
  <c r="AL9481" i="16"/>
  <c r="AK9481" i="16"/>
  <c r="AM9481" i="16" s="1"/>
  <c r="AJ9481" i="16"/>
  <c r="AL9480" i="16"/>
  <c r="AK9480" i="16"/>
  <c r="AM9480" i="16" s="1"/>
  <c r="AJ9480" i="16"/>
  <c r="AL9479" i="16"/>
  <c r="AK9479" i="16"/>
  <c r="AJ9479" i="16"/>
  <c r="AL9478" i="16"/>
  <c r="AK9478" i="16"/>
  <c r="AJ9478" i="16"/>
  <c r="AL9477" i="16"/>
  <c r="AK9477" i="16"/>
  <c r="AM9477" i="16" s="1"/>
  <c r="AJ9477" i="16"/>
  <c r="AL9476" i="16"/>
  <c r="AK9476" i="16"/>
  <c r="AM9476" i="16" s="1"/>
  <c r="AJ9476" i="16"/>
  <c r="AL9475" i="16"/>
  <c r="AK9475" i="16"/>
  <c r="AJ9475" i="16"/>
  <c r="AL9474" i="16"/>
  <c r="AK9474" i="16"/>
  <c r="AJ9474" i="16"/>
  <c r="AL9473" i="16"/>
  <c r="AK9473" i="16"/>
  <c r="AJ9473" i="16"/>
  <c r="AL9472" i="16"/>
  <c r="AK9472" i="16"/>
  <c r="AM9472" i="16" s="1"/>
  <c r="AJ9472" i="16"/>
  <c r="AM9471" i="16"/>
  <c r="AL9471" i="16"/>
  <c r="AK9471" i="16"/>
  <c r="AJ9471" i="16"/>
  <c r="AL9470" i="16"/>
  <c r="AK9470" i="16"/>
  <c r="AJ9470" i="16"/>
  <c r="AM9469" i="16"/>
  <c r="AL9469" i="16"/>
  <c r="AK9469" i="16"/>
  <c r="AJ9469" i="16"/>
  <c r="AL9468" i="16"/>
  <c r="AK9468" i="16"/>
  <c r="AM9468" i="16" s="1"/>
  <c r="AJ9468" i="16"/>
  <c r="AL9467" i="16"/>
  <c r="AK9467" i="16"/>
  <c r="AJ9467" i="16"/>
  <c r="AL9466" i="16"/>
  <c r="AK9466" i="16"/>
  <c r="AJ9466" i="16"/>
  <c r="AM9465" i="16"/>
  <c r="AL9465" i="16"/>
  <c r="AK9465" i="16"/>
  <c r="AJ9465" i="16"/>
  <c r="AL9464" i="16"/>
  <c r="AK9464" i="16"/>
  <c r="AJ9464" i="16"/>
  <c r="AL9463" i="16"/>
  <c r="AK9463" i="16"/>
  <c r="AJ9463" i="16"/>
  <c r="AL9462" i="16"/>
  <c r="AM9462" i="16" s="1"/>
  <c r="AK9462" i="16"/>
  <c r="AJ9462" i="16"/>
  <c r="AL9461" i="16"/>
  <c r="AK9461" i="16"/>
  <c r="AJ9461" i="16"/>
  <c r="AL9460" i="16"/>
  <c r="AM9460" i="16" s="1"/>
  <c r="AK9460" i="16"/>
  <c r="AJ9460" i="16"/>
  <c r="AL9459" i="16"/>
  <c r="AK9459" i="16"/>
  <c r="AJ9459" i="16"/>
  <c r="AL9458" i="16"/>
  <c r="AK9458" i="16"/>
  <c r="AJ9458" i="16"/>
  <c r="AL9457" i="16"/>
  <c r="AK9457" i="16"/>
  <c r="AJ9457" i="16"/>
  <c r="AL9456" i="16"/>
  <c r="AK9456" i="16"/>
  <c r="AJ9456" i="16"/>
  <c r="AL9455" i="16"/>
  <c r="AK9455" i="16"/>
  <c r="AJ9455" i="16"/>
  <c r="AL9454" i="16"/>
  <c r="AK9454" i="16"/>
  <c r="AJ9454" i="16"/>
  <c r="AL9453" i="16"/>
  <c r="AK9453" i="16"/>
  <c r="AJ9453" i="16"/>
  <c r="AL9452" i="16"/>
  <c r="AK9452" i="16"/>
  <c r="AJ9452" i="16"/>
  <c r="AL9451" i="16"/>
  <c r="AK9451" i="16"/>
  <c r="AJ9451" i="16"/>
  <c r="AL9450" i="16"/>
  <c r="AK9450" i="16"/>
  <c r="AJ9450" i="16"/>
  <c r="AL9449" i="16"/>
  <c r="AK9449" i="16"/>
  <c r="AJ9449" i="16"/>
  <c r="AM9448" i="16"/>
  <c r="AL9448" i="16"/>
  <c r="AK9448" i="16"/>
  <c r="AJ9448" i="16"/>
  <c r="AL9447" i="16"/>
  <c r="AM9447" i="16" s="1"/>
  <c r="AK9447" i="16"/>
  <c r="AJ9447" i="16"/>
  <c r="AL9446" i="16"/>
  <c r="AK9446" i="16"/>
  <c r="AM9446" i="16" s="1"/>
  <c r="AJ9446" i="16"/>
  <c r="AM9445" i="16"/>
  <c r="AL9445" i="16"/>
  <c r="AK9445" i="16"/>
  <c r="AJ9445" i="16"/>
  <c r="AL9444" i="16"/>
  <c r="AK9444" i="16"/>
  <c r="AJ9444" i="16"/>
  <c r="AL9443" i="16"/>
  <c r="AK9443" i="16"/>
  <c r="AJ9443" i="16"/>
  <c r="AL9442" i="16"/>
  <c r="AM9442" i="16" s="1"/>
  <c r="AK9442" i="16"/>
  <c r="AJ9442" i="16"/>
  <c r="AL9441" i="16"/>
  <c r="AK9441" i="16"/>
  <c r="AJ9441" i="16"/>
  <c r="AL9440" i="16"/>
  <c r="AK9440" i="16"/>
  <c r="AJ9440" i="16"/>
  <c r="AL9439" i="16"/>
  <c r="AK9439" i="16"/>
  <c r="AJ9439" i="16"/>
  <c r="AL9438" i="16"/>
  <c r="AK9438" i="16"/>
  <c r="AJ9438" i="16"/>
  <c r="AL9437" i="16"/>
  <c r="AK9437" i="16"/>
  <c r="AJ9437" i="16"/>
  <c r="AL9436" i="16"/>
  <c r="AK9436" i="16"/>
  <c r="AJ9436" i="16"/>
  <c r="AL9435" i="16"/>
  <c r="AK9435" i="16"/>
  <c r="AM9435" i="16" s="1"/>
  <c r="AJ9435" i="16"/>
  <c r="AL9434" i="16"/>
  <c r="AK9434" i="16"/>
  <c r="AJ9434" i="16"/>
  <c r="AL9433" i="16"/>
  <c r="AK9433" i="16"/>
  <c r="AM9433" i="16" s="1"/>
  <c r="AJ9433" i="16"/>
  <c r="AL9432" i="16"/>
  <c r="AK9432" i="16"/>
  <c r="AJ9432" i="16"/>
  <c r="AL9431" i="16"/>
  <c r="AK9431" i="16"/>
  <c r="AJ9431" i="16"/>
  <c r="AL9430" i="16"/>
  <c r="AK9430" i="16"/>
  <c r="AJ9430" i="16"/>
  <c r="AL9429" i="16"/>
  <c r="AK9429" i="16"/>
  <c r="AJ9429" i="16"/>
  <c r="AL9428" i="16"/>
  <c r="AK9428" i="16"/>
  <c r="AJ9428" i="16"/>
  <c r="AL9427" i="16"/>
  <c r="AK9427" i="16"/>
  <c r="AM9427" i="16" s="1"/>
  <c r="AJ9427" i="16"/>
  <c r="AL9426" i="16"/>
  <c r="AK9426" i="16"/>
  <c r="AJ9426" i="16"/>
  <c r="AL9425" i="16"/>
  <c r="AK9425" i="16"/>
  <c r="AJ9425" i="16"/>
  <c r="AL9424" i="16"/>
  <c r="AK9424" i="16"/>
  <c r="AM9424" i="16" s="1"/>
  <c r="AJ9424" i="16"/>
  <c r="AL9423" i="16"/>
  <c r="AK9423" i="16"/>
  <c r="AJ9423" i="16"/>
  <c r="AL9422" i="16"/>
  <c r="AK9422" i="16"/>
  <c r="AJ9422" i="16"/>
  <c r="AL9421" i="16"/>
  <c r="AK9421" i="16"/>
  <c r="AM9421" i="16" s="1"/>
  <c r="AJ9421" i="16"/>
  <c r="AL9420" i="16"/>
  <c r="AK9420" i="16"/>
  <c r="AM9420" i="16" s="1"/>
  <c r="AJ9420" i="16"/>
  <c r="AL9419" i="16"/>
  <c r="AK9419" i="16"/>
  <c r="AM9419" i="16" s="1"/>
  <c r="AJ9419" i="16"/>
  <c r="AM9418" i="16"/>
  <c r="AL9418" i="16"/>
  <c r="AK9418" i="16"/>
  <c r="AJ9418" i="16"/>
  <c r="AL9417" i="16"/>
  <c r="AK9417" i="16"/>
  <c r="AJ9417" i="16"/>
  <c r="AL9416" i="16"/>
  <c r="AK9416" i="16"/>
  <c r="AJ9416" i="16"/>
  <c r="AL9415" i="16"/>
  <c r="AK9415" i="16"/>
  <c r="AM9415" i="16" s="1"/>
  <c r="AJ9415" i="16"/>
  <c r="AL9414" i="16"/>
  <c r="AK9414" i="16"/>
  <c r="AM9414" i="16" s="1"/>
  <c r="AJ9414" i="16"/>
  <c r="AL9413" i="16"/>
  <c r="AK9413" i="16"/>
  <c r="AJ9413" i="16"/>
  <c r="AL9412" i="16"/>
  <c r="AK9412" i="16"/>
  <c r="AM9412" i="16" s="1"/>
  <c r="AJ9412" i="16"/>
  <c r="AL9411" i="16"/>
  <c r="AM9411" i="16" s="1"/>
  <c r="AK9411" i="16"/>
  <c r="AJ9411" i="16"/>
  <c r="AL9410" i="16"/>
  <c r="AK9410" i="16"/>
  <c r="AM9410" i="16" s="1"/>
  <c r="AJ9410" i="16"/>
  <c r="AL9409" i="16"/>
  <c r="AK9409" i="16"/>
  <c r="AJ9409" i="16"/>
  <c r="AL9408" i="16"/>
  <c r="AK9408" i="16"/>
  <c r="AM9408" i="16" s="1"/>
  <c r="AJ9408" i="16"/>
  <c r="AL9407" i="16"/>
  <c r="AK9407" i="16"/>
  <c r="AJ9407" i="16"/>
  <c r="AL9406" i="16"/>
  <c r="AK9406" i="16"/>
  <c r="AJ9406" i="16"/>
  <c r="AM9405" i="16"/>
  <c r="AL9405" i="16"/>
  <c r="AK9405" i="16"/>
  <c r="AJ9405" i="16"/>
  <c r="AL9404" i="16"/>
  <c r="AK9404" i="16"/>
  <c r="AM9404" i="16" s="1"/>
  <c r="AJ9404" i="16"/>
  <c r="AL9403" i="16"/>
  <c r="AK9403" i="16"/>
  <c r="AM9403" i="16" s="1"/>
  <c r="AJ9403" i="16"/>
  <c r="AL9402" i="16"/>
  <c r="AK9402" i="16"/>
  <c r="AM9402" i="16" s="1"/>
  <c r="AJ9402" i="16"/>
  <c r="AL9401" i="16"/>
  <c r="AK9401" i="16"/>
  <c r="AJ9401" i="16"/>
  <c r="AL9400" i="16"/>
  <c r="AK9400" i="16"/>
  <c r="AJ9400" i="16"/>
  <c r="AL9399" i="16"/>
  <c r="AM9399" i="16" s="1"/>
  <c r="AK9399" i="16"/>
  <c r="AJ9399" i="16"/>
  <c r="AL9398" i="16"/>
  <c r="AK9398" i="16"/>
  <c r="AJ9398" i="16"/>
  <c r="AL9397" i="16"/>
  <c r="AK9397" i="16"/>
  <c r="AJ9397" i="16"/>
  <c r="AL9396" i="16"/>
  <c r="AK9396" i="16"/>
  <c r="AJ9396" i="16"/>
  <c r="AL9395" i="16"/>
  <c r="AK9395" i="16"/>
  <c r="AJ9395" i="16"/>
  <c r="AL9394" i="16"/>
  <c r="AK9394" i="16"/>
  <c r="AM9394" i="16" s="1"/>
  <c r="AJ9394" i="16"/>
  <c r="AL9393" i="16"/>
  <c r="AK9393" i="16"/>
  <c r="AJ9393" i="16"/>
  <c r="AL9392" i="16"/>
  <c r="AK9392" i="16"/>
  <c r="AJ9392" i="16"/>
  <c r="AM9391" i="16"/>
  <c r="AL9391" i="16"/>
  <c r="AK9391" i="16"/>
  <c r="AJ9391" i="16"/>
  <c r="AL9390" i="16"/>
  <c r="AM9390" i="16" s="1"/>
  <c r="AK9390" i="16"/>
  <c r="AJ9390" i="16"/>
  <c r="AL9389" i="16"/>
  <c r="AK9389" i="16"/>
  <c r="AM9389" i="16" s="1"/>
  <c r="AJ9389" i="16"/>
  <c r="AM9388" i="16"/>
  <c r="AL9388" i="16"/>
  <c r="AK9388" i="16"/>
  <c r="AJ9388" i="16"/>
  <c r="AL9387" i="16"/>
  <c r="AK9387" i="16"/>
  <c r="AM9387" i="16" s="1"/>
  <c r="AJ9387" i="16"/>
  <c r="AL9386" i="16"/>
  <c r="AK9386" i="16"/>
  <c r="AJ9386" i="16"/>
  <c r="AL9385" i="16"/>
  <c r="AK9385" i="16"/>
  <c r="AJ9385" i="16"/>
  <c r="AM9384" i="16"/>
  <c r="AL9384" i="16"/>
  <c r="AK9384" i="16"/>
  <c r="AJ9384" i="16"/>
  <c r="AL9383" i="16"/>
  <c r="AK9383" i="16"/>
  <c r="AM9383" i="16" s="1"/>
  <c r="AJ9383" i="16"/>
  <c r="AL9382" i="16"/>
  <c r="AK9382" i="16"/>
  <c r="AM9382" i="16" s="1"/>
  <c r="AJ9382" i="16"/>
  <c r="AL9381" i="16"/>
  <c r="AK9381" i="16"/>
  <c r="AJ9381" i="16"/>
  <c r="AL9380" i="16"/>
  <c r="AK9380" i="16"/>
  <c r="AJ9380" i="16"/>
  <c r="AL9379" i="16"/>
  <c r="AK9379" i="16"/>
  <c r="AM9379" i="16" s="1"/>
  <c r="AJ9379" i="16"/>
  <c r="AL9378" i="16"/>
  <c r="AK9378" i="16"/>
  <c r="AJ9378" i="16"/>
  <c r="AL9377" i="16"/>
  <c r="AK9377" i="16"/>
  <c r="AJ9377" i="16"/>
  <c r="AL9376" i="16"/>
  <c r="AK9376" i="16"/>
  <c r="AM9376" i="16" s="1"/>
  <c r="AJ9376" i="16"/>
  <c r="AM9375" i="16"/>
  <c r="AL9375" i="16"/>
  <c r="AK9375" i="16"/>
  <c r="AJ9375" i="16"/>
  <c r="AL9374" i="16"/>
  <c r="AK9374" i="16"/>
  <c r="AJ9374" i="16"/>
  <c r="AM9373" i="16"/>
  <c r="AL9373" i="16"/>
  <c r="AK9373" i="16"/>
  <c r="AJ9373" i="16"/>
  <c r="AL9372" i="16"/>
  <c r="AK9372" i="16"/>
  <c r="AJ9372" i="16"/>
  <c r="AL9371" i="16"/>
  <c r="AK9371" i="16"/>
  <c r="AJ9371" i="16"/>
  <c r="AL9370" i="16"/>
  <c r="AK9370" i="16"/>
  <c r="AM9370" i="16" s="1"/>
  <c r="AJ9370" i="16"/>
  <c r="AL9369" i="16"/>
  <c r="AK9369" i="16"/>
  <c r="AJ9369" i="16"/>
  <c r="AL9368" i="16"/>
  <c r="AK9368" i="16"/>
  <c r="AJ9368" i="16"/>
  <c r="AL9367" i="16"/>
  <c r="AK9367" i="16"/>
  <c r="AM9367" i="16" s="1"/>
  <c r="AJ9367" i="16"/>
  <c r="AL9366" i="16"/>
  <c r="AK9366" i="16"/>
  <c r="AJ9366" i="16"/>
  <c r="AL9365" i="16"/>
  <c r="AK9365" i="16"/>
  <c r="AJ9365" i="16"/>
  <c r="AL9364" i="16"/>
  <c r="AM9364" i="16" s="1"/>
  <c r="AK9364" i="16"/>
  <c r="AJ9364" i="16"/>
  <c r="AL9363" i="16"/>
  <c r="AK9363" i="16"/>
  <c r="AJ9363" i="16"/>
  <c r="AL9362" i="16"/>
  <c r="AK9362" i="16"/>
  <c r="AJ9362" i="16"/>
  <c r="AL9361" i="16"/>
  <c r="AK9361" i="16"/>
  <c r="AJ9361" i="16"/>
  <c r="AM9360" i="16"/>
  <c r="AL9360" i="16"/>
  <c r="AK9360" i="16"/>
  <c r="AJ9360" i="16"/>
  <c r="AL9359" i="16"/>
  <c r="AK9359" i="16"/>
  <c r="AJ9359" i="16"/>
  <c r="AL9358" i="16"/>
  <c r="AK9358" i="16"/>
  <c r="AM9358" i="16" s="1"/>
  <c r="AJ9358" i="16"/>
  <c r="AL9357" i="16"/>
  <c r="AK9357" i="16"/>
  <c r="AJ9357" i="16"/>
  <c r="AL9356" i="16"/>
  <c r="AK9356" i="16"/>
  <c r="AJ9356" i="16"/>
  <c r="AL9355" i="16"/>
  <c r="AM9355" i="16" s="1"/>
  <c r="AK9355" i="16"/>
  <c r="AJ9355" i="16"/>
  <c r="AL9354" i="16"/>
  <c r="AK9354" i="16"/>
  <c r="AM9354" i="16" s="1"/>
  <c r="AJ9354" i="16"/>
  <c r="AL9353" i="16"/>
  <c r="AK9353" i="16"/>
  <c r="AJ9353" i="16"/>
  <c r="AL9352" i="16"/>
  <c r="AK9352" i="16"/>
  <c r="AM9352" i="16" s="1"/>
  <c r="AJ9352" i="16"/>
  <c r="AL9351" i="16"/>
  <c r="AM9351" i="16" s="1"/>
  <c r="AK9351" i="16"/>
  <c r="AJ9351" i="16"/>
  <c r="AL9350" i="16"/>
  <c r="AK9350" i="16"/>
  <c r="AM9350" i="16" s="1"/>
  <c r="AJ9350" i="16"/>
  <c r="AL9349" i="16"/>
  <c r="AK9349" i="16"/>
  <c r="AM9349" i="16" s="1"/>
  <c r="AJ9349" i="16"/>
  <c r="AL9348" i="16"/>
  <c r="AK9348" i="16"/>
  <c r="AJ9348" i="16"/>
  <c r="AL9347" i="16"/>
  <c r="AK9347" i="16"/>
  <c r="AJ9347" i="16"/>
  <c r="AL9346" i="16"/>
  <c r="AM9346" i="16" s="1"/>
  <c r="AK9346" i="16"/>
  <c r="AJ9346" i="16"/>
  <c r="AL9345" i="16"/>
  <c r="AK9345" i="16"/>
  <c r="AJ9345" i="16"/>
  <c r="AL9344" i="16"/>
  <c r="AK9344" i="16"/>
  <c r="AJ9344" i="16"/>
  <c r="AL9343" i="16"/>
  <c r="AK9343" i="16"/>
  <c r="AM9343" i="16" s="1"/>
  <c r="AJ9343" i="16"/>
  <c r="AL9342" i="16"/>
  <c r="AM9342" i="16" s="1"/>
  <c r="AK9342" i="16"/>
  <c r="AJ9342" i="16"/>
  <c r="AL9341" i="16"/>
  <c r="AK9341" i="16"/>
  <c r="AJ9341" i="16"/>
  <c r="AL9340" i="16"/>
  <c r="AK9340" i="16"/>
  <c r="AJ9340" i="16"/>
  <c r="AL9339" i="16"/>
  <c r="AK9339" i="16"/>
  <c r="AM9339" i="16" s="1"/>
  <c r="AJ9339" i="16"/>
  <c r="AL9338" i="16"/>
  <c r="AK9338" i="16"/>
  <c r="AJ9338" i="16"/>
  <c r="AL9337" i="16"/>
  <c r="AK9337" i="16"/>
  <c r="AJ9337" i="16"/>
  <c r="AM9336" i="16"/>
  <c r="AL9336" i="16"/>
  <c r="AK9336" i="16"/>
  <c r="AJ9336" i="16"/>
  <c r="AL9335" i="16"/>
  <c r="AK9335" i="16"/>
  <c r="AJ9335" i="16"/>
  <c r="AL9334" i="16"/>
  <c r="AK9334" i="16"/>
  <c r="AM9334" i="16" s="1"/>
  <c r="AJ9334" i="16"/>
  <c r="AL9333" i="16"/>
  <c r="AK9333" i="16"/>
  <c r="AJ9333" i="16"/>
  <c r="AL9332" i="16"/>
  <c r="AK9332" i="16"/>
  <c r="AJ9332" i="16"/>
  <c r="AL9331" i="16"/>
  <c r="AK9331" i="16"/>
  <c r="AJ9331" i="16"/>
  <c r="AL9330" i="16"/>
  <c r="AK9330" i="16"/>
  <c r="AM9330" i="16" s="1"/>
  <c r="AJ9330" i="16"/>
  <c r="AL9329" i="16"/>
  <c r="AK9329" i="16"/>
  <c r="AJ9329" i="16"/>
  <c r="AL9328" i="16"/>
  <c r="AK9328" i="16"/>
  <c r="AM9328" i="16" s="1"/>
  <c r="AJ9328" i="16"/>
  <c r="AL9327" i="16"/>
  <c r="AK9327" i="16"/>
  <c r="AJ9327" i="16"/>
  <c r="AL9326" i="16"/>
  <c r="AK9326" i="16"/>
  <c r="AJ9326" i="16"/>
  <c r="AL9325" i="16"/>
  <c r="AM9325" i="16" s="1"/>
  <c r="AK9325" i="16"/>
  <c r="AJ9325" i="16"/>
  <c r="AL9324" i="16"/>
  <c r="AK9324" i="16"/>
  <c r="AJ9324" i="16"/>
  <c r="AL9323" i="16"/>
  <c r="AK9323" i="16"/>
  <c r="AJ9323" i="16"/>
  <c r="AM9322" i="16"/>
  <c r="AL9322" i="16"/>
  <c r="AK9322" i="16"/>
  <c r="AJ9322" i="16"/>
  <c r="AL9321" i="16"/>
  <c r="AK9321" i="16"/>
  <c r="AJ9321" i="16"/>
  <c r="AL9320" i="16"/>
  <c r="AK9320" i="16"/>
  <c r="AJ9320" i="16"/>
  <c r="AL9319" i="16"/>
  <c r="AK9319" i="16"/>
  <c r="AM9319" i="16" s="1"/>
  <c r="AJ9319" i="16"/>
  <c r="AL9318" i="16"/>
  <c r="AK9318" i="16"/>
  <c r="AJ9318" i="16"/>
  <c r="AL9317" i="16"/>
  <c r="AK9317" i="16"/>
  <c r="AJ9317" i="16"/>
  <c r="AL9316" i="16"/>
  <c r="AK9316" i="16"/>
  <c r="AM9316" i="16" s="1"/>
  <c r="AJ9316" i="16"/>
  <c r="AL9315" i="16"/>
  <c r="AK9315" i="16"/>
  <c r="AJ9315" i="16"/>
  <c r="AL9314" i="16"/>
  <c r="AK9314" i="16"/>
  <c r="AJ9314" i="16"/>
  <c r="AL9313" i="16"/>
  <c r="AK9313" i="16"/>
  <c r="AJ9313" i="16"/>
  <c r="AL9312" i="16"/>
  <c r="AM9312" i="16" s="1"/>
  <c r="AK9312" i="16"/>
  <c r="AJ9312" i="16"/>
  <c r="AL9311" i="16"/>
  <c r="AK9311" i="16"/>
  <c r="AJ9311" i="16"/>
  <c r="AL9310" i="16"/>
  <c r="AK9310" i="16"/>
  <c r="AJ9310" i="16"/>
  <c r="AL9309" i="16"/>
  <c r="AK9309" i="16"/>
  <c r="AJ9309" i="16"/>
  <c r="AL9308" i="16"/>
  <c r="AK9308" i="16"/>
  <c r="AM9308" i="16" s="1"/>
  <c r="AJ9308" i="16"/>
  <c r="AL9307" i="16"/>
  <c r="AM9307" i="16" s="1"/>
  <c r="AK9307" i="16"/>
  <c r="AJ9307" i="16"/>
  <c r="AL9306" i="16"/>
  <c r="AK9306" i="16"/>
  <c r="AM9306" i="16" s="1"/>
  <c r="AJ9306" i="16"/>
  <c r="AL9305" i="16"/>
  <c r="AK9305" i="16"/>
  <c r="AJ9305" i="16"/>
  <c r="AL9304" i="16"/>
  <c r="AK9304" i="16"/>
  <c r="AM9304" i="16" s="1"/>
  <c r="AJ9304" i="16"/>
  <c r="AL9303" i="16"/>
  <c r="AK9303" i="16"/>
  <c r="AJ9303" i="16"/>
  <c r="AL9302" i="16"/>
  <c r="AK9302" i="16"/>
  <c r="AM9302" i="16" s="1"/>
  <c r="AJ9302" i="16"/>
  <c r="AL9301" i="16"/>
  <c r="AK9301" i="16"/>
  <c r="AJ9301" i="16"/>
  <c r="AL9300" i="16"/>
  <c r="AK9300" i="16"/>
  <c r="AM9300" i="16" s="1"/>
  <c r="AJ9300" i="16"/>
  <c r="AL9299" i="16"/>
  <c r="AK9299" i="16"/>
  <c r="AJ9299" i="16"/>
  <c r="AL9298" i="16"/>
  <c r="AK9298" i="16"/>
  <c r="AM9298" i="16" s="1"/>
  <c r="AJ9298" i="16"/>
  <c r="AL9297" i="16"/>
  <c r="AM9297" i="16" s="1"/>
  <c r="AK9297" i="16"/>
  <c r="AJ9297" i="16"/>
  <c r="AL9296" i="16"/>
  <c r="AK9296" i="16"/>
  <c r="AJ9296" i="16"/>
  <c r="AL9295" i="16"/>
  <c r="AK9295" i="16"/>
  <c r="AJ9295" i="16"/>
  <c r="AL9294" i="16"/>
  <c r="AK9294" i="16"/>
  <c r="AM9294" i="16" s="1"/>
  <c r="AJ9294" i="16"/>
  <c r="AL9293" i="16"/>
  <c r="AK9293" i="16"/>
  <c r="AJ9293" i="16"/>
  <c r="AL9292" i="16"/>
  <c r="AM9292" i="16" s="1"/>
  <c r="AK9292" i="16"/>
  <c r="AJ9292" i="16"/>
  <c r="AL9291" i="16"/>
  <c r="AK9291" i="16"/>
  <c r="AJ9291" i="16"/>
  <c r="AL9290" i="16"/>
  <c r="AK9290" i="16"/>
  <c r="AJ9290" i="16"/>
  <c r="AL9289" i="16"/>
  <c r="AK9289" i="16"/>
  <c r="AM9289" i="16" s="1"/>
  <c r="AJ9289" i="16"/>
  <c r="AM9288" i="16"/>
  <c r="AL9288" i="16"/>
  <c r="AK9288" i="16"/>
  <c r="AJ9288" i="16"/>
  <c r="AL9287" i="16"/>
  <c r="AK9287" i="16"/>
  <c r="AJ9287" i="16"/>
  <c r="AM9286" i="16"/>
  <c r="AL9286" i="16"/>
  <c r="AK9286" i="16"/>
  <c r="AJ9286" i="16"/>
  <c r="AL9285" i="16"/>
  <c r="AK9285" i="16"/>
  <c r="AM9285" i="16" s="1"/>
  <c r="AJ9285" i="16"/>
  <c r="AL9284" i="16"/>
  <c r="AK9284" i="16"/>
  <c r="AJ9284" i="16"/>
  <c r="AL9283" i="16"/>
  <c r="AK9283" i="16"/>
  <c r="AM9283" i="16" s="1"/>
  <c r="AJ9283" i="16"/>
  <c r="AL9282" i="16"/>
  <c r="AK9282" i="16"/>
  <c r="AJ9282" i="16"/>
  <c r="AL9281" i="16"/>
  <c r="AK9281" i="16"/>
  <c r="AJ9281" i="16"/>
  <c r="AL9280" i="16"/>
  <c r="AK9280" i="16"/>
  <c r="AJ9280" i="16"/>
  <c r="AL9279" i="16"/>
  <c r="AK9279" i="16"/>
  <c r="AJ9279" i="16"/>
  <c r="AL9278" i="16"/>
  <c r="AK9278" i="16"/>
  <c r="AJ9278" i="16"/>
  <c r="AL9277" i="16"/>
  <c r="AM9277" i="16" s="1"/>
  <c r="AK9277" i="16"/>
  <c r="AJ9277" i="16"/>
  <c r="AL9276" i="16"/>
  <c r="AK9276" i="16"/>
  <c r="AM9276" i="16" s="1"/>
  <c r="AJ9276" i="16"/>
  <c r="AL9275" i="16"/>
  <c r="AK9275" i="16"/>
  <c r="AJ9275" i="16"/>
  <c r="AL9274" i="16"/>
  <c r="AK9274" i="16"/>
  <c r="AM9274" i="16" s="1"/>
  <c r="AJ9274" i="16"/>
  <c r="AM9273" i="16"/>
  <c r="AL9273" i="16"/>
  <c r="AK9273" i="16"/>
  <c r="AJ9273" i="16"/>
  <c r="AL9272" i="16"/>
  <c r="AK9272" i="16"/>
  <c r="AJ9272" i="16"/>
  <c r="AL9271" i="16"/>
  <c r="AK9271" i="16"/>
  <c r="AJ9271" i="16"/>
  <c r="AL9270" i="16"/>
  <c r="AK9270" i="16"/>
  <c r="AJ9270" i="16"/>
  <c r="AL9269" i="16"/>
  <c r="AK9269" i="16"/>
  <c r="AJ9269" i="16"/>
  <c r="AL9268" i="16"/>
  <c r="AK9268" i="16"/>
  <c r="AJ9268" i="16"/>
  <c r="AL9267" i="16"/>
  <c r="AK9267" i="16"/>
  <c r="AM9267" i="16" s="1"/>
  <c r="AJ9267" i="16"/>
  <c r="AL9266" i="16"/>
  <c r="AK9266" i="16"/>
  <c r="AM9266" i="16" s="1"/>
  <c r="AJ9266" i="16"/>
  <c r="AL9265" i="16"/>
  <c r="AK9265" i="16"/>
  <c r="AM9265" i="16" s="1"/>
  <c r="AJ9265" i="16"/>
  <c r="AL9264" i="16"/>
  <c r="AK9264" i="16"/>
  <c r="AJ9264" i="16"/>
  <c r="AL9263" i="16"/>
  <c r="AK9263" i="16"/>
  <c r="AJ9263" i="16"/>
  <c r="AL9262" i="16"/>
  <c r="AK9262" i="16"/>
  <c r="AM9262" i="16" s="1"/>
  <c r="AJ9262" i="16"/>
  <c r="AL9261" i="16"/>
  <c r="AK9261" i="16"/>
  <c r="AM9261" i="16" s="1"/>
  <c r="AJ9261" i="16"/>
  <c r="AL9260" i="16"/>
  <c r="AK9260" i="16"/>
  <c r="AJ9260" i="16"/>
  <c r="AL9259" i="16"/>
  <c r="AK9259" i="16"/>
  <c r="AM9259" i="16" s="1"/>
  <c r="AJ9259" i="16"/>
  <c r="AL9258" i="16"/>
  <c r="AK9258" i="16"/>
  <c r="AJ9258" i="16"/>
  <c r="AL9257" i="16"/>
  <c r="AK9257" i="16"/>
  <c r="AJ9257" i="16"/>
  <c r="AM9256" i="16"/>
  <c r="AL9256" i="16"/>
  <c r="AK9256" i="16"/>
  <c r="AJ9256" i="16"/>
  <c r="AL9255" i="16"/>
  <c r="AK9255" i="16"/>
  <c r="AJ9255" i="16"/>
  <c r="AL9254" i="16"/>
  <c r="AK9254" i="16"/>
  <c r="AJ9254" i="16"/>
  <c r="AM9253" i="16"/>
  <c r="AL9253" i="16"/>
  <c r="AK9253" i="16"/>
  <c r="AJ9253" i="16"/>
  <c r="AL9252" i="16"/>
  <c r="AK9252" i="16"/>
  <c r="AM9252" i="16" s="1"/>
  <c r="AJ9252" i="16"/>
  <c r="AL9251" i="16"/>
  <c r="AK9251" i="16"/>
  <c r="AJ9251" i="16"/>
  <c r="AM9250" i="16"/>
  <c r="AL9250" i="16"/>
  <c r="AK9250" i="16"/>
  <c r="AJ9250" i="16"/>
  <c r="AL9249" i="16"/>
  <c r="AK9249" i="16"/>
  <c r="AJ9249" i="16"/>
  <c r="AL9248" i="16"/>
  <c r="AK9248" i="16"/>
  <c r="AJ9248" i="16"/>
  <c r="AL9247" i="16"/>
  <c r="AK9247" i="16"/>
  <c r="AM9247" i="16" s="1"/>
  <c r="AJ9247" i="16"/>
  <c r="AL9246" i="16"/>
  <c r="AK9246" i="16"/>
  <c r="AM9246" i="16" s="1"/>
  <c r="AJ9246" i="16"/>
  <c r="AL9245" i="16"/>
  <c r="AK9245" i="16"/>
  <c r="AJ9245" i="16"/>
  <c r="AL9244" i="16"/>
  <c r="AK9244" i="16"/>
  <c r="AJ9244" i="16"/>
  <c r="AL9243" i="16"/>
  <c r="AK9243" i="16"/>
  <c r="AJ9243" i="16"/>
  <c r="AL9242" i="16"/>
  <c r="AK9242" i="16"/>
  <c r="AM9242" i="16" s="1"/>
  <c r="AJ9242" i="16"/>
  <c r="AM9241" i="16"/>
  <c r="AL9241" i="16"/>
  <c r="AK9241" i="16"/>
  <c r="AJ9241" i="16"/>
  <c r="AM9240" i="16"/>
  <c r="AL9240" i="16"/>
  <c r="AK9240" i="16"/>
  <c r="AJ9240" i="16"/>
  <c r="AL9239" i="16"/>
  <c r="AK9239" i="16"/>
  <c r="AJ9239" i="16"/>
  <c r="AM9238" i="16"/>
  <c r="AL9238" i="16"/>
  <c r="AK9238" i="16"/>
  <c r="AJ9238" i="16"/>
  <c r="AM9237" i="16"/>
  <c r="AL9237" i="16"/>
  <c r="AK9237" i="16"/>
  <c r="AJ9237" i="16"/>
  <c r="AL9236" i="16"/>
  <c r="AK9236" i="16"/>
  <c r="AM9236" i="16" s="1"/>
  <c r="AJ9236" i="16"/>
  <c r="AL9235" i="16"/>
  <c r="AK9235" i="16"/>
  <c r="AJ9235" i="16"/>
  <c r="AL9234" i="16"/>
  <c r="AM9234" i="16" s="1"/>
  <c r="AK9234" i="16"/>
  <c r="AJ9234" i="16"/>
  <c r="AL9233" i="16"/>
  <c r="AK9233" i="16"/>
  <c r="AJ9233" i="16"/>
  <c r="AL9232" i="16"/>
  <c r="AK9232" i="16"/>
  <c r="AM9232" i="16" s="1"/>
  <c r="AJ9232" i="16"/>
  <c r="AM9231" i="16"/>
  <c r="AL9231" i="16"/>
  <c r="AK9231" i="16"/>
  <c r="AJ9231" i="16"/>
  <c r="AL9230" i="16"/>
  <c r="AK9230" i="16"/>
  <c r="AM9230" i="16" s="1"/>
  <c r="AJ9230" i="16"/>
  <c r="AL9229" i="16"/>
  <c r="AK9229" i="16"/>
  <c r="AM9229" i="16" s="1"/>
  <c r="AJ9229" i="16"/>
  <c r="AL9228" i="16"/>
  <c r="AK9228" i="16"/>
  <c r="AJ9228" i="16"/>
  <c r="AL9227" i="16"/>
  <c r="AK9227" i="16"/>
  <c r="AJ9227" i="16"/>
  <c r="AL9226" i="16"/>
  <c r="AK9226" i="16"/>
  <c r="AM9226" i="16" s="1"/>
  <c r="AJ9226" i="16"/>
  <c r="AL9225" i="16"/>
  <c r="AK9225" i="16"/>
  <c r="AM9225" i="16" s="1"/>
  <c r="AJ9225" i="16"/>
  <c r="AL9224" i="16"/>
  <c r="AK9224" i="16"/>
  <c r="AJ9224" i="16"/>
  <c r="AL9223" i="16"/>
  <c r="AK9223" i="16"/>
  <c r="AJ9223" i="16"/>
  <c r="AL9222" i="16"/>
  <c r="AM9222" i="16" s="1"/>
  <c r="AK9222" i="16"/>
  <c r="AJ9222" i="16"/>
  <c r="AL9221" i="16"/>
  <c r="AK9221" i="16"/>
  <c r="AM9221" i="16" s="1"/>
  <c r="AJ9221" i="16"/>
  <c r="AM9220" i="16"/>
  <c r="AL9220" i="16"/>
  <c r="AK9220" i="16"/>
  <c r="AJ9220" i="16"/>
  <c r="AL9219" i="16"/>
  <c r="AK9219" i="16"/>
  <c r="AJ9219" i="16"/>
  <c r="AL9218" i="16"/>
  <c r="AK9218" i="16"/>
  <c r="AJ9218" i="16"/>
  <c r="AL9217" i="16"/>
  <c r="AK9217" i="16"/>
  <c r="AM9217" i="16" s="1"/>
  <c r="AJ9217" i="16"/>
  <c r="AL9216" i="16"/>
  <c r="AM9216" i="16" s="1"/>
  <c r="AK9216" i="16"/>
  <c r="AJ9216" i="16"/>
  <c r="AL9215" i="16"/>
  <c r="AK9215" i="16"/>
  <c r="AJ9215" i="16"/>
  <c r="AL9214" i="16"/>
  <c r="AM9214" i="16" s="1"/>
  <c r="AK9214" i="16"/>
  <c r="AJ9214" i="16"/>
  <c r="AL9213" i="16"/>
  <c r="AK9213" i="16"/>
  <c r="AJ9213" i="16"/>
  <c r="AL9212" i="16"/>
  <c r="AK9212" i="16"/>
  <c r="AJ9212" i="16"/>
  <c r="AM9211" i="16"/>
  <c r="AL9211" i="16"/>
  <c r="AK9211" i="16"/>
  <c r="AJ9211" i="16"/>
  <c r="AL9210" i="16"/>
  <c r="AK9210" i="16"/>
  <c r="AM9210" i="16" s="1"/>
  <c r="AJ9210" i="16"/>
  <c r="AL9209" i="16"/>
  <c r="AK9209" i="16"/>
  <c r="AJ9209" i="16"/>
  <c r="AL9208" i="16"/>
  <c r="AK9208" i="16"/>
  <c r="AM9208" i="16" s="1"/>
  <c r="AJ9208" i="16"/>
  <c r="AL9207" i="16"/>
  <c r="AM9207" i="16" s="1"/>
  <c r="AK9207" i="16"/>
  <c r="AJ9207" i="16"/>
  <c r="AL9206" i="16"/>
  <c r="AK9206" i="16"/>
  <c r="AM9206" i="16" s="1"/>
  <c r="AJ9206" i="16"/>
  <c r="AL9205" i="16"/>
  <c r="AK9205" i="16"/>
  <c r="AJ9205" i="16"/>
  <c r="AL9204" i="16"/>
  <c r="AM9204" i="16" s="1"/>
  <c r="AK9204" i="16"/>
  <c r="AJ9204" i="16"/>
  <c r="AL9203" i="16"/>
  <c r="AK9203" i="16"/>
  <c r="AJ9203" i="16"/>
  <c r="AL9202" i="16"/>
  <c r="AK9202" i="16"/>
  <c r="AM9202" i="16" s="1"/>
  <c r="AJ9202" i="16"/>
  <c r="AL9201" i="16"/>
  <c r="AK9201" i="16"/>
  <c r="AJ9201" i="16"/>
  <c r="AL9200" i="16"/>
  <c r="AK9200" i="16"/>
  <c r="AJ9200" i="16"/>
  <c r="AL9199" i="16"/>
  <c r="AK9199" i="16"/>
  <c r="AJ9199" i="16"/>
  <c r="AL9198" i="16"/>
  <c r="AK9198" i="16"/>
  <c r="AM9198" i="16" s="1"/>
  <c r="AJ9198" i="16"/>
  <c r="AL9197" i="16"/>
  <c r="AK9197" i="16"/>
  <c r="AJ9197" i="16"/>
  <c r="AL9196" i="16"/>
  <c r="AK9196" i="16"/>
  <c r="AM9196" i="16" s="1"/>
  <c r="AJ9196" i="16"/>
  <c r="AL9195" i="16"/>
  <c r="AK9195" i="16"/>
  <c r="AJ9195" i="16"/>
  <c r="AL9194" i="16"/>
  <c r="AK9194" i="16"/>
  <c r="AM9194" i="16" s="1"/>
  <c r="AJ9194" i="16"/>
  <c r="AL9193" i="16"/>
  <c r="AK9193" i="16"/>
  <c r="AM9193" i="16" s="1"/>
  <c r="AJ9193" i="16"/>
  <c r="AM9192" i="16"/>
  <c r="AL9192" i="16"/>
  <c r="AK9192" i="16"/>
  <c r="AJ9192" i="16"/>
  <c r="AL9191" i="16"/>
  <c r="AK9191" i="16"/>
  <c r="AJ9191" i="16"/>
  <c r="AL9190" i="16"/>
  <c r="AK9190" i="16"/>
  <c r="AJ9190" i="16"/>
  <c r="AL9189" i="16"/>
  <c r="AK9189" i="16"/>
  <c r="AJ9189" i="16"/>
  <c r="AL9188" i="16"/>
  <c r="AK9188" i="16"/>
  <c r="AJ9188" i="16"/>
  <c r="AL9187" i="16"/>
  <c r="AK9187" i="16"/>
  <c r="AJ9187" i="16"/>
  <c r="AM9186" i="16"/>
  <c r="AL9186" i="16"/>
  <c r="AK9186" i="16"/>
  <c r="AJ9186" i="16"/>
  <c r="AL9185" i="16"/>
  <c r="AK9185" i="16"/>
  <c r="AM9185" i="16" s="1"/>
  <c r="AJ9185" i="16"/>
  <c r="AL9184" i="16"/>
  <c r="AK9184" i="16"/>
  <c r="AM9184" i="16" s="1"/>
  <c r="AJ9184" i="16"/>
  <c r="AL9183" i="16"/>
  <c r="AK9183" i="16"/>
  <c r="AJ9183" i="16"/>
  <c r="AL9182" i="16"/>
  <c r="AK9182" i="16"/>
  <c r="AM9182" i="16" s="1"/>
  <c r="AJ9182" i="16"/>
  <c r="AM9181" i="16"/>
  <c r="AL9181" i="16"/>
  <c r="AK9181" i="16"/>
  <c r="AJ9181" i="16"/>
  <c r="AL9180" i="16"/>
  <c r="AK9180" i="16"/>
  <c r="AJ9180" i="16"/>
  <c r="AL9179" i="16"/>
  <c r="AK9179" i="16"/>
  <c r="AJ9179" i="16"/>
  <c r="AM9178" i="16"/>
  <c r="AL9178" i="16"/>
  <c r="AK9178" i="16"/>
  <c r="AJ9178" i="16"/>
  <c r="AL9177" i="16"/>
  <c r="AK9177" i="16"/>
  <c r="AJ9177" i="16"/>
  <c r="AL9176" i="16"/>
  <c r="AK9176" i="16"/>
  <c r="AJ9176" i="16"/>
  <c r="AL9175" i="16"/>
  <c r="AK9175" i="16"/>
  <c r="AJ9175" i="16"/>
  <c r="AL9174" i="16"/>
  <c r="AK9174" i="16"/>
  <c r="AM9174" i="16" s="1"/>
  <c r="AJ9174" i="16"/>
  <c r="AL9173" i="16"/>
  <c r="AK9173" i="16"/>
  <c r="AM9173" i="16" s="1"/>
  <c r="AJ9173" i="16"/>
  <c r="AM9172" i="16"/>
  <c r="AL9172" i="16"/>
  <c r="AK9172" i="16"/>
  <c r="AJ9172" i="16"/>
  <c r="AL9171" i="16"/>
  <c r="AM9171" i="16" s="1"/>
  <c r="AK9171" i="16"/>
  <c r="AJ9171" i="16"/>
  <c r="AL9170" i="16"/>
  <c r="AK9170" i="16"/>
  <c r="AJ9170" i="16"/>
  <c r="AL9169" i="16"/>
  <c r="AK9169" i="16"/>
  <c r="AM9169" i="16" s="1"/>
  <c r="AJ9169" i="16"/>
  <c r="AL9168" i="16"/>
  <c r="AK9168" i="16"/>
  <c r="AM9168" i="16" s="1"/>
  <c r="AJ9168" i="16"/>
  <c r="AL9167" i="16"/>
  <c r="AK9167" i="16"/>
  <c r="AJ9167" i="16"/>
  <c r="AL9166" i="16"/>
  <c r="AK9166" i="16"/>
  <c r="AJ9166" i="16"/>
  <c r="AL9165" i="16"/>
  <c r="AM9165" i="16" s="1"/>
  <c r="AK9165" i="16"/>
  <c r="AJ9165" i="16"/>
  <c r="AL9164" i="16"/>
  <c r="AK9164" i="16"/>
  <c r="AM9164" i="16" s="1"/>
  <c r="AJ9164" i="16"/>
  <c r="AL9163" i="16"/>
  <c r="AK9163" i="16"/>
  <c r="AM9163" i="16" s="1"/>
  <c r="AJ9163" i="16"/>
  <c r="AM9162" i="16"/>
  <c r="AL9162" i="16"/>
  <c r="AK9162" i="16"/>
  <c r="AJ9162" i="16"/>
  <c r="AL9161" i="16"/>
  <c r="AK9161" i="16"/>
  <c r="AJ9161" i="16"/>
  <c r="AL9160" i="16"/>
  <c r="AK9160" i="16"/>
  <c r="AJ9160" i="16"/>
  <c r="AL9159" i="16"/>
  <c r="AK9159" i="16"/>
  <c r="AJ9159" i="16"/>
  <c r="AL9158" i="16"/>
  <c r="AK9158" i="16"/>
  <c r="AM9158" i="16" s="1"/>
  <c r="AJ9158" i="16"/>
  <c r="AM9157" i="16"/>
  <c r="AL9157" i="16"/>
  <c r="AK9157" i="16"/>
  <c r="AJ9157" i="16"/>
  <c r="AL9156" i="16"/>
  <c r="AK9156" i="16"/>
  <c r="AJ9156" i="16"/>
  <c r="AL9155" i="16"/>
  <c r="AK9155" i="16"/>
  <c r="AJ9155" i="16"/>
  <c r="AL9154" i="16"/>
  <c r="AK9154" i="16"/>
  <c r="AM9154" i="16" s="1"/>
  <c r="AJ9154" i="16"/>
  <c r="AL9153" i="16"/>
  <c r="AK9153" i="16"/>
  <c r="AM9153" i="16" s="1"/>
  <c r="AJ9153" i="16"/>
  <c r="AL9152" i="16"/>
  <c r="AK9152" i="16"/>
  <c r="AM9152" i="16" s="1"/>
  <c r="AJ9152" i="16"/>
  <c r="AL9151" i="16"/>
  <c r="AK9151" i="16"/>
  <c r="AM9151" i="16" s="1"/>
  <c r="AJ9151" i="16"/>
  <c r="AM9150" i="16"/>
  <c r="AL9150" i="16"/>
  <c r="AK9150" i="16"/>
  <c r="AJ9150" i="16"/>
  <c r="AL9149" i="16"/>
  <c r="AK9149" i="16"/>
  <c r="AM9149" i="16" s="1"/>
  <c r="AJ9149" i="16"/>
  <c r="AL9148" i="16"/>
  <c r="AK9148" i="16"/>
  <c r="AJ9148" i="16"/>
  <c r="AL9147" i="16"/>
  <c r="AK9147" i="16"/>
  <c r="AM9147" i="16" s="1"/>
  <c r="AJ9147" i="16"/>
  <c r="AL9146" i="16"/>
  <c r="AK9146" i="16"/>
  <c r="AJ9146" i="16"/>
  <c r="AM9145" i="16"/>
  <c r="AL9145" i="16"/>
  <c r="AK9145" i="16"/>
  <c r="AJ9145" i="16"/>
  <c r="AL9144" i="16"/>
  <c r="AK9144" i="16"/>
  <c r="AJ9144" i="16"/>
  <c r="AL9143" i="16"/>
  <c r="AK9143" i="16"/>
  <c r="AJ9143" i="16"/>
  <c r="AL9142" i="16"/>
  <c r="AK9142" i="16"/>
  <c r="AJ9142" i="16"/>
  <c r="AL9141" i="16"/>
  <c r="AK9141" i="16"/>
  <c r="AJ9141" i="16"/>
  <c r="AL9140" i="16"/>
  <c r="AK9140" i="16"/>
  <c r="AJ9140" i="16"/>
  <c r="AM9139" i="16"/>
  <c r="AL9139" i="16"/>
  <c r="AK9139" i="16"/>
  <c r="AJ9139" i="16"/>
  <c r="AL9138" i="16"/>
  <c r="AK9138" i="16"/>
  <c r="AJ9138" i="16"/>
  <c r="AL9137" i="16"/>
  <c r="AK9137" i="16"/>
  <c r="AM9137" i="16" s="1"/>
  <c r="AJ9137" i="16"/>
  <c r="AL9136" i="16"/>
  <c r="AK9136" i="16"/>
  <c r="AJ9136" i="16"/>
  <c r="AL9135" i="16"/>
  <c r="AM9135" i="16" s="1"/>
  <c r="AK9135" i="16"/>
  <c r="AJ9135" i="16"/>
  <c r="AL9134" i="16"/>
  <c r="AK9134" i="16"/>
  <c r="AJ9134" i="16"/>
  <c r="AL9133" i="16"/>
  <c r="AK9133" i="16"/>
  <c r="AM9133" i="16" s="1"/>
  <c r="AJ9133" i="16"/>
  <c r="AM9132" i="16"/>
  <c r="AL9132" i="16"/>
  <c r="AK9132" i="16"/>
  <c r="AJ9132" i="16"/>
  <c r="AL9131" i="16"/>
  <c r="AK9131" i="16"/>
  <c r="AJ9131" i="16"/>
  <c r="AL9130" i="16"/>
  <c r="AK9130" i="16"/>
  <c r="AM9130" i="16" s="1"/>
  <c r="AJ9130" i="16"/>
  <c r="AL9129" i="16"/>
  <c r="AM9129" i="16" s="1"/>
  <c r="AK9129" i="16"/>
  <c r="AJ9129" i="16"/>
  <c r="AL9128" i="16"/>
  <c r="AK9128" i="16"/>
  <c r="AM9128" i="16" s="1"/>
  <c r="AJ9128" i="16"/>
  <c r="AL9127" i="16"/>
  <c r="AK9127" i="16"/>
  <c r="AM9127" i="16" s="1"/>
  <c r="AJ9127" i="16"/>
  <c r="AL9126" i="16"/>
  <c r="AK9126" i="16"/>
  <c r="AM9126" i="16" s="1"/>
  <c r="AJ9126" i="16"/>
  <c r="AL9125" i="16"/>
  <c r="AK9125" i="16"/>
  <c r="AJ9125" i="16"/>
  <c r="AL9124" i="16"/>
  <c r="AK9124" i="16"/>
  <c r="AM9124" i="16" s="1"/>
  <c r="AJ9124" i="16"/>
  <c r="AL9123" i="16"/>
  <c r="AK9123" i="16"/>
  <c r="AM9123" i="16" s="1"/>
  <c r="AJ9123" i="16"/>
  <c r="AL9122" i="16"/>
  <c r="AK9122" i="16"/>
  <c r="AJ9122" i="16"/>
  <c r="AL9121" i="16"/>
  <c r="AK9121" i="16"/>
  <c r="AJ9121" i="16"/>
  <c r="AL9120" i="16"/>
  <c r="AK9120" i="16"/>
  <c r="AJ9120" i="16"/>
  <c r="AL9119" i="16"/>
  <c r="AK9119" i="16"/>
  <c r="AJ9119" i="16"/>
  <c r="AL9118" i="16"/>
  <c r="AK9118" i="16"/>
  <c r="AJ9118" i="16"/>
  <c r="AM9117" i="16"/>
  <c r="AL9117" i="16"/>
  <c r="AK9117" i="16"/>
  <c r="AJ9117" i="16"/>
  <c r="AL9116" i="16"/>
  <c r="AK9116" i="16"/>
  <c r="AJ9116" i="16"/>
  <c r="AL9115" i="16"/>
  <c r="AK9115" i="16"/>
  <c r="AJ9115" i="16"/>
  <c r="AL9114" i="16"/>
  <c r="AK9114" i="16"/>
  <c r="AJ9114" i="16"/>
  <c r="AL9113" i="16"/>
  <c r="AK9113" i="16"/>
  <c r="AJ9113" i="16"/>
  <c r="AM9112" i="16"/>
  <c r="AL9112" i="16"/>
  <c r="AK9112" i="16"/>
  <c r="AJ9112" i="16"/>
  <c r="AL9111" i="16"/>
  <c r="AK9111" i="16"/>
  <c r="AM9111" i="16" s="1"/>
  <c r="AJ9111" i="16"/>
  <c r="AL9110" i="16"/>
  <c r="AK9110" i="16"/>
  <c r="AJ9110" i="16"/>
  <c r="AM9109" i="16"/>
  <c r="AL9109" i="16"/>
  <c r="AK9109" i="16"/>
  <c r="AJ9109" i="16"/>
  <c r="AL9108" i="16"/>
  <c r="AM9108" i="16" s="1"/>
  <c r="AK9108" i="16"/>
  <c r="AJ9108" i="16"/>
  <c r="AL9107" i="16"/>
  <c r="AK9107" i="16"/>
  <c r="AJ9107" i="16"/>
  <c r="AM9106" i="16"/>
  <c r="AL9106" i="16"/>
  <c r="AK9106" i="16"/>
  <c r="AJ9106" i="16"/>
  <c r="AL9105" i="16"/>
  <c r="AK9105" i="16"/>
  <c r="AJ9105" i="16"/>
  <c r="AL9104" i="16"/>
  <c r="AK9104" i="16"/>
  <c r="AM9104" i="16" s="1"/>
  <c r="AJ9104" i="16"/>
  <c r="AL9103" i="16"/>
  <c r="AK9103" i="16"/>
  <c r="AM9103" i="16" s="1"/>
  <c r="AJ9103" i="16"/>
  <c r="AL9102" i="16"/>
  <c r="AK9102" i="16"/>
  <c r="AJ9102" i="16"/>
  <c r="AL9101" i="16"/>
  <c r="AK9101" i="16"/>
  <c r="AJ9101" i="16"/>
  <c r="AL9100" i="16"/>
  <c r="AK9100" i="16"/>
  <c r="AJ9100" i="16"/>
  <c r="AL9099" i="16"/>
  <c r="AK9099" i="16"/>
  <c r="AJ9099" i="16"/>
  <c r="AL9098" i="16"/>
  <c r="AK9098" i="16"/>
  <c r="AJ9098" i="16"/>
  <c r="AL9097" i="16"/>
  <c r="AM9097" i="16" s="1"/>
  <c r="AK9097" i="16"/>
  <c r="AJ9097" i="16"/>
  <c r="AM9096" i="16"/>
  <c r="AL9096" i="16"/>
  <c r="AK9096" i="16"/>
  <c r="AJ9096" i="16"/>
  <c r="AL9095" i="16"/>
  <c r="AK9095" i="16"/>
  <c r="AJ9095" i="16"/>
  <c r="AL9094" i="16"/>
  <c r="AK9094" i="16"/>
  <c r="AJ9094" i="16"/>
  <c r="AL9093" i="16"/>
  <c r="AK9093" i="16"/>
  <c r="AJ9093" i="16"/>
  <c r="AL9092" i="16"/>
  <c r="AK9092" i="16"/>
  <c r="AJ9092" i="16"/>
  <c r="AL9091" i="16"/>
  <c r="AM9091" i="16" s="1"/>
  <c r="AK9091" i="16"/>
  <c r="AJ9091" i="16"/>
  <c r="AL9090" i="16"/>
  <c r="AK9090" i="16"/>
  <c r="AJ9090" i="16"/>
  <c r="AL9089" i="16"/>
  <c r="AK9089" i="16"/>
  <c r="AJ9089" i="16"/>
  <c r="AL9088" i="16"/>
  <c r="AK9088" i="16"/>
  <c r="AJ9088" i="16"/>
  <c r="AM9087" i="16"/>
  <c r="AL9087" i="16"/>
  <c r="AK9087" i="16"/>
  <c r="AJ9087" i="16"/>
  <c r="AL9086" i="16"/>
  <c r="AK9086" i="16"/>
  <c r="AM9086" i="16" s="1"/>
  <c r="AJ9086" i="16"/>
  <c r="AL9085" i="16"/>
  <c r="AK9085" i="16"/>
  <c r="AJ9085" i="16"/>
  <c r="AL9084" i="16"/>
  <c r="AK9084" i="16"/>
  <c r="AM9084" i="16" s="1"/>
  <c r="AJ9084" i="16"/>
  <c r="AL9083" i="16"/>
  <c r="AK9083" i="16"/>
  <c r="AJ9083" i="16"/>
  <c r="AL9082" i="16"/>
  <c r="AK9082" i="16"/>
  <c r="AJ9082" i="16"/>
  <c r="AL9081" i="16"/>
  <c r="AK9081" i="16"/>
  <c r="AJ9081" i="16"/>
  <c r="AL9080" i="16"/>
  <c r="AK9080" i="16"/>
  <c r="AM9080" i="16" s="1"/>
  <c r="AJ9080" i="16"/>
  <c r="AL9079" i="16"/>
  <c r="AK9079" i="16"/>
  <c r="AJ9079" i="16"/>
  <c r="AL9078" i="16"/>
  <c r="AK9078" i="16"/>
  <c r="AJ9078" i="16"/>
  <c r="AL9077" i="16"/>
  <c r="AK9077" i="16"/>
  <c r="AJ9077" i="16"/>
  <c r="AL9076" i="16"/>
  <c r="AM9076" i="16" s="1"/>
  <c r="AK9076" i="16"/>
  <c r="AJ9076" i="16"/>
  <c r="AL9075" i="16"/>
  <c r="AK9075" i="16"/>
  <c r="AJ9075" i="16"/>
  <c r="AL9074" i="16"/>
  <c r="AK9074" i="16"/>
  <c r="AM9074" i="16" s="1"/>
  <c r="AJ9074" i="16"/>
  <c r="AL9073" i="16"/>
  <c r="AK9073" i="16"/>
  <c r="AM9073" i="16" s="1"/>
  <c r="AJ9073" i="16"/>
  <c r="AL9072" i="16"/>
  <c r="AK9072" i="16"/>
  <c r="AJ9072" i="16"/>
  <c r="AL9071" i="16"/>
  <c r="AK9071" i="16"/>
  <c r="AJ9071" i="16"/>
  <c r="AL9070" i="16"/>
  <c r="AM9070" i="16" s="1"/>
  <c r="AK9070" i="16"/>
  <c r="AJ9070" i="16"/>
  <c r="AL9069" i="16"/>
  <c r="AK9069" i="16"/>
  <c r="AJ9069" i="16"/>
  <c r="AL9068" i="16"/>
  <c r="AK9068" i="16"/>
  <c r="AJ9068" i="16"/>
  <c r="AM9067" i="16"/>
  <c r="AL9067" i="16"/>
  <c r="AK9067" i="16"/>
  <c r="AJ9067" i="16"/>
  <c r="AL9066" i="16"/>
  <c r="AK9066" i="16"/>
  <c r="AJ9066" i="16"/>
  <c r="AL9065" i="16"/>
  <c r="AK9065" i="16"/>
  <c r="AJ9065" i="16"/>
  <c r="AL9064" i="16"/>
  <c r="AK9064" i="16"/>
  <c r="AM9064" i="16" s="1"/>
  <c r="AJ9064" i="16"/>
  <c r="AL9063" i="16"/>
  <c r="AM9063" i="16" s="1"/>
  <c r="AK9063" i="16"/>
  <c r="AJ9063" i="16"/>
  <c r="AL9062" i="16"/>
  <c r="AK9062" i="16"/>
  <c r="AJ9062" i="16"/>
  <c r="AL9061" i="16"/>
  <c r="AK9061" i="16"/>
  <c r="AM9061" i="16" s="1"/>
  <c r="AJ9061" i="16"/>
  <c r="AL9060" i="16"/>
  <c r="AK9060" i="16"/>
  <c r="AM9060" i="16" s="1"/>
  <c r="AJ9060" i="16"/>
  <c r="AL9059" i="16"/>
  <c r="AK9059" i="16"/>
  <c r="AJ9059" i="16"/>
  <c r="AL9058" i="16"/>
  <c r="AK9058" i="16"/>
  <c r="AM9058" i="16" s="1"/>
  <c r="AJ9058" i="16"/>
  <c r="AL9057" i="16"/>
  <c r="AM9057" i="16" s="1"/>
  <c r="AK9057" i="16"/>
  <c r="AJ9057" i="16"/>
  <c r="AL9056" i="16"/>
  <c r="AK9056" i="16"/>
  <c r="AJ9056" i="16"/>
  <c r="AM9055" i="16"/>
  <c r="AL9055" i="16"/>
  <c r="AK9055" i="16"/>
  <c r="AJ9055" i="16"/>
  <c r="AL9054" i="16"/>
  <c r="AK9054" i="16"/>
  <c r="AM9054" i="16" s="1"/>
  <c r="AJ9054" i="16"/>
  <c r="AL9053" i="16"/>
  <c r="AK9053" i="16"/>
  <c r="AJ9053" i="16"/>
  <c r="AL9052" i="16"/>
  <c r="AK9052" i="16"/>
  <c r="AM9052" i="16" s="1"/>
  <c r="AJ9052" i="16"/>
  <c r="AL9051" i="16"/>
  <c r="AK9051" i="16"/>
  <c r="AJ9051" i="16"/>
  <c r="AL9050" i="16"/>
  <c r="AK9050" i="16"/>
  <c r="AM9050" i="16" s="1"/>
  <c r="AJ9050" i="16"/>
  <c r="AL9049" i="16"/>
  <c r="AK9049" i="16"/>
  <c r="AM9049" i="16" s="1"/>
  <c r="AJ9049" i="16"/>
  <c r="AL9048" i="16"/>
  <c r="AM9048" i="16" s="1"/>
  <c r="AK9048" i="16"/>
  <c r="AJ9048" i="16"/>
  <c r="AL9047" i="16"/>
  <c r="AK9047" i="16"/>
  <c r="AJ9047" i="16"/>
  <c r="AL9046" i="16"/>
  <c r="AK9046" i="16"/>
  <c r="AM9046" i="16" s="1"/>
  <c r="AJ9046" i="16"/>
  <c r="AL9045" i="16"/>
  <c r="AK9045" i="16"/>
  <c r="AJ9045" i="16"/>
  <c r="AL9044" i="16"/>
  <c r="AK9044" i="16"/>
  <c r="AJ9044" i="16"/>
  <c r="AL9043" i="16"/>
  <c r="AK9043" i="16"/>
  <c r="AJ9043" i="16"/>
  <c r="AL9042" i="16"/>
  <c r="AK9042" i="16"/>
  <c r="AJ9042" i="16"/>
  <c r="AL9041" i="16"/>
  <c r="AK9041" i="16"/>
  <c r="AJ9041" i="16"/>
  <c r="AM9040" i="16"/>
  <c r="AL9040" i="16"/>
  <c r="AK9040" i="16"/>
  <c r="AJ9040" i="16"/>
  <c r="AL9039" i="16"/>
  <c r="AK9039" i="16"/>
  <c r="AJ9039" i="16"/>
  <c r="AL9038" i="16"/>
  <c r="AK9038" i="16"/>
  <c r="AM9038" i="16" s="1"/>
  <c r="AJ9038" i="16"/>
  <c r="AL9037" i="16"/>
  <c r="AK9037" i="16"/>
  <c r="AM9037" i="16" s="1"/>
  <c r="AJ9037" i="16"/>
  <c r="AM9036" i="16"/>
  <c r="AL9036" i="16"/>
  <c r="AK9036" i="16"/>
  <c r="AJ9036" i="16"/>
  <c r="AL9035" i="16"/>
  <c r="AK9035" i="16"/>
  <c r="AJ9035" i="16"/>
  <c r="AL9034" i="16"/>
  <c r="AK9034" i="16"/>
  <c r="AM9034" i="16" s="1"/>
  <c r="AJ9034" i="16"/>
  <c r="AL9033" i="16"/>
  <c r="AK9033" i="16"/>
  <c r="AJ9033" i="16"/>
  <c r="AL9032" i="16"/>
  <c r="AK9032" i="16"/>
  <c r="AJ9032" i="16"/>
  <c r="AL9031" i="16"/>
  <c r="AK9031" i="16"/>
  <c r="AM9031" i="16" s="1"/>
  <c r="AJ9031" i="16"/>
  <c r="AL9030" i="16"/>
  <c r="AK9030" i="16"/>
  <c r="AM9030" i="16" s="1"/>
  <c r="AJ9030" i="16"/>
  <c r="AL9029" i="16"/>
  <c r="AK9029" i="16"/>
  <c r="AJ9029" i="16"/>
  <c r="AL9028" i="16"/>
  <c r="AK9028" i="16"/>
  <c r="AM9028" i="16" s="1"/>
  <c r="AJ9028" i="16"/>
  <c r="AL9027" i="16"/>
  <c r="AK9027" i="16"/>
  <c r="AJ9027" i="16"/>
  <c r="AL9026" i="16"/>
  <c r="AK9026" i="16"/>
  <c r="AM9026" i="16" s="1"/>
  <c r="AJ9026" i="16"/>
  <c r="AM9025" i="16"/>
  <c r="AL9025" i="16"/>
  <c r="AK9025" i="16"/>
  <c r="AJ9025" i="16"/>
  <c r="AM9024" i="16"/>
  <c r="AL9024" i="16"/>
  <c r="AK9024" i="16"/>
  <c r="AJ9024" i="16"/>
  <c r="AL9023" i="16"/>
  <c r="AK9023" i="16"/>
  <c r="AJ9023" i="16"/>
  <c r="AM9022" i="16"/>
  <c r="AL9022" i="16"/>
  <c r="AK9022" i="16"/>
  <c r="AJ9022" i="16"/>
  <c r="AL9021" i="16"/>
  <c r="AK9021" i="16"/>
  <c r="AJ9021" i="16"/>
  <c r="AL9020" i="16"/>
  <c r="AK9020" i="16"/>
  <c r="AM9020" i="16" s="1"/>
  <c r="AJ9020" i="16"/>
  <c r="AL9019" i="16"/>
  <c r="AK9019" i="16"/>
  <c r="AM9019" i="16" s="1"/>
  <c r="AJ9019" i="16"/>
  <c r="AM9018" i="16"/>
  <c r="AL9018" i="16"/>
  <c r="AK9018" i="16"/>
  <c r="AJ9018" i="16"/>
  <c r="AL9017" i="16"/>
  <c r="AK9017" i="16"/>
  <c r="AJ9017" i="16"/>
  <c r="AL9016" i="16"/>
  <c r="AK9016" i="16"/>
  <c r="AM9016" i="16" s="1"/>
  <c r="AJ9016" i="16"/>
  <c r="AL9015" i="16"/>
  <c r="AM9015" i="16" s="1"/>
  <c r="AK9015" i="16"/>
  <c r="AJ9015" i="16"/>
  <c r="AL9014" i="16"/>
  <c r="AK9014" i="16"/>
  <c r="AJ9014" i="16"/>
  <c r="AL9013" i="16"/>
  <c r="AK9013" i="16"/>
  <c r="AJ9013" i="16"/>
  <c r="AL9012" i="16"/>
  <c r="AK9012" i="16"/>
  <c r="AM9012" i="16" s="1"/>
  <c r="AJ9012" i="16"/>
  <c r="AL9011" i="16"/>
  <c r="AK9011" i="16"/>
  <c r="AJ9011" i="16"/>
  <c r="AL9010" i="16"/>
  <c r="AK9010" i="16"/>
  <c r="AJ9010" i="16"/>
  <c r="AL9009" i="16"/>
  <c r="AK9009" i="16"/>
  <c r="AJ9009" i="16"/>
  <c r="AL9008" i="16"/>
  <c r="AK9008" i="16"/>
  <c r="AJ9008" i="16"/>
  <c r="AL9007" i="16"/>
  <c r="AK9007" i="16"/>
  <c r="AJ9007" i="16"/>
  <c r="AL9006" i="16"/>
  <c r="AK9006" i="16"/>
  <c r="AJ9006" i="16"/>
  <c r="AL9005" i="16"/>
  <c r="AK9005" i="16"/>
  <c r="AJ9005" i="16"/>
  <c r="AL9004" i="16"/>
  <c r="AK9004" i="16"/>
  <c r="AM9004" i="16" s="1"/>
  <c r="AJ9004" i="16"/>
  <c r="AL9003" i="16"/>
  <c r="AK9003" i="16"/>
  <c r="AJ9003" i="16"/>
  <c r="AL9002" i="16"/>
  <c r="AK9002" i="16"/>
  <c r="AJ9002" i="16"/>
  <c r="AL9001" i="16"/>
  <c r="AK9001" i="16"/>
  <c r="AM9001" i="16" s="1"/>
  <c r="AJ9001" i="16"/>
  <c r="AL9000" i="16"/>
  <c r="AK9000" i="16"/>
  <c r="AM9000" i="16" s="1"/>
  <c r="AJ9000" i="16"/>
  <c r="AL8999" i="16"/>
  <c r="AK8999" i="16"/>
  <c r="AJ8999" i="16"/>
  <c r="AL8998" i="16"/>
  <c r="AK8998" i="16"/>
  <c r="AM8998" i="16" s="1"/>
  <c r="AJ8998" i="16"/>
  <c r="AL8997" i="16"/>
  <c r="AK8997" i="16"/>
  <c r="AM8997" i="16" s="1"/>
  <c r="AJ8997" i="16"/>
  <c r="AL8996" i="16"/>
  <c r="AK8996" i="16"/>
  <c r="AJ8996" i="16"/>
  <c r="AM8995" i="16"/>
  <c r="AL8995" i="16"/>
  <c r="AK8995" i="16"/>
  <c r="AJ8995" i="16"/>
  <c r="AL8994" i="16"/>
  <c r="AK8994" i="16"/>
  <c r="AJ8994" i="16"/>
  <c r="AL8993" i="16"/>
  <c r="AK8993" i="16"/>
  <c r="AM8993" i="16" s="1"/>
  <c r="AJ8993" i="16"/>
  <c r="AL8992" i="16"/>
  <c r="AK8992" i="16"/>
  <c r="AM8992" i="16" s="1"/>
  <c r="AJ8992" i="16"/>
  <c r="AL8991" i="16"/>
  <c r="AM8991" i="16" s="1"/>
  <c r="AK8991" i="16"/>
  <c r="AJ8991" i="16"/>
  <c r="AL8990" i="16"/>
  <c r="AK8990" i="16"/>
  <c r="AJ8990" i="16"/>
  <c r="AL8989" i="16"/>
  <c r="AK8989" i="16"/>
  <c r="AM8989" i="16" s="1"/>
  <c r="AJ8989" i="16"/>
  <c r="AL8988" i="16"/>
  <c r="AK8988" i="16"/>
  <c r="AJ8988" i="16"/>
  <c r="AL8987" i="16"/>
  <c r="AK8987" i="16"/>
  <c r="AJ8987" i="16"/>
  <c r="AL8986" i="16"/>
  <c r="AK8986" i="16"/>
  <c r="AM8986" i="16" s="1"/>
  <c r="AJ8986" i="16"/>
  <c r="AL8985" i="16"/>
  <c r="AM8985" i="16" s="1"/>
  <c r="AK8985" i="16"/>
  <c r="AJ8985" i="16"/>
  <c r="AL8984" i="16"/>
  <c r="AK8984" i="16"/>
  <c r="AJ8984" i="16"/>
  <c r="AL8983" i="16"/>
  <c r="AK8983" i="16"/>
  <c r="AM8983" i="16" s="1"/>
  <c r="AJ8983" i="16"/>
  <c r="AL8982" i="16"/>
  <c r="AK8982" i="16"/>
  <c r="AM8982" i="16" s="1"/>
  <c r="AJ8982" i="16"/>
  <c r="AL8981" i="16"/>
  <c r="AK8981" i="16"/>
  <c r="AJ8981" i="16"/>
  <c r="AL8980" i="16"/>
  <c r="AK8980" i="16"/>
  <c r="AJ8980" i="16"/>
  <c r="AL8979" i="16"/>
  <c r="AK8979" i="16"/>
  <c r="AJ8979" i="16"/>
  <c r="AL8978" i="16"/>
  <c r="AK8978" i="16"/>
  <c r="AM8978" i="16" s="1"/>
  <c r="AJ8978" i="16"/>
  <c r="AM8977" i="16"/>
  <c r="AL8977" i="16"/>
  <c r="AK8977" i="16"/>
  <c r="AJ8977" i="16"/>
  <c r="AL8976" i="16"/>
  <c r="AK8976" i="16"/>
  <c r="AJ8976" i="16"/>
  <c r="AL8975" i="16"/>
  <c r="AK8975" i="16"/>
  <c r="AJ8975" i="16"/>
  <c r="AL8974" i="16"/>
  <c r="AK8974" i="16"/>
  <c r="AM8974" i="16" s="1"/>
  <c r="AJ8974" i="16"/>
  <c r="AL8973" i="16"/>
  <c r="AK8973" i="16"/>
  <c r="AM8973" i="16" s="1"/>
  <c r="AJ8973" i="16"/>
  <c r="AL8972" i="16"/>
  <c r="AK8972" i="16"/>
  <c r="AJ8972" i="16"/>
  <c r="AL8971" i="16"/>
  <c r="AK8971" i="16"/>
  <c r="AJ8971" i="16"/>
  <c r="AL8970" i="16"/>
  <c r="AK8970" i="16"/>
  <c r="AJ8970" i="16"/>
  <c r="AL8969" i="16"/>
  <c r="AK8969" i="16"/>
  <c r="AM8969" i="16" s="1"/>
  <c r="AJ8969" i="16"/>
  <c r="AL8968" i="16"/>
  <c r="AK8968" i="16"/>
  <c r="AM8968" i="16" s="1"/>
  <c r="AJ8968" i="16"/>
  <c r="AL8967" i="16"/>
  <c r="AK8967" i="16"/>
  <c r="AJ8967" i="16"/>
  <c r="AL8966" i="16"/>
  <c r="AK8966" i="16"/>
  <c r="AM8966" i="16" s="1"/>
  <c r="AJ8966" i="16"/>
  <c r="AM8965" i="16"/>
  <c r="AL8965" i="16"/>
  <c r="AK8965" i="16"/>
  <c r="AJ8965" i="16"/>
  <c r="AL8964" i="16"/>
  <c r="AK8964" i="16"/>
  <c r="AJ8964" i="16"/>
  <c r="AL8963" i="16"/>
  <c r="AK8963" i="16"/>
  <c r="AM8963" i="16" s="1"/>
  <c r="AJ8963" i="16"/>
  <c r="AM8962" i="16"/>
  <c r="AL8962" i="16"/>
  <c r="AK8962" i="16"/>
  <c r="AJ8962" i="16"/>
  <c r="AL8961" i="16"/>
  <c r="AK8961" i="16"/>
  <c r="AJ8961" i="16"/>
  <c r="AL8960" i="16"/>
  <c r="AK8960" i="16"/>
  <c r="AJ8960" i="16"/>
  <c r="AL8959" i="16"/>
  <c r="AK8959" i="16"/>
  <c r="AM8959" i="16" s="1"/>
  <c r="AJ8959" i="16"/>
  <c r="AL8958" i="16"/>
  <c r="AK8958" i="16"/>
  <c r="AM8958" i="16" s="1"/>
  <c r="AJ8958" i="16"/>
  <c r="AL8957" i="16"/>
  <c r="AK8957" i="16"/>
  <c r="AJ8957" i="16"/>
  <c r="AL8956" i="16"/>
  <c r="AK8956" i="16"/>
  <c r="AM8956" i="16" s="1"/>
  <c r="AJ8956" i="16"/>
  <c r="AL8955" i="16"/>
  <c r="AK8955" i="16"/>
  <c r="AM8955" i="16" s="1"/>
  <c r="AJ8955" i="16"/>
  <c r="AL8954" i="16"/>
  <c r="AK8954" i="16"/>
  <c r="AJ8954" i="16"/>
  <c r="AL8953" i="16"/>
  <c r="AK8953" i="16"/>
  <c r="AM8953" i="16" s="1"/>
  <c r="AJ8953" i="16"/>
  <c r="AL8952" i="16"/>
  <c r="AK8952" i="16"/>
  <c r="AJ8952" i="16"/>
  <c r="AL8951" i="16"/>
  <c r="AK8951" i="16"/>
  <c r="AJ8951" i="16"/>
  <c r="AM8950" i="16"/>
  <c r="AL8950" i="16"/>
  <c r="AK8950" i="16"/>
  <c r="AJ8950" i="16"/>
  <c r="AL8949" i="16"/>
  <c r="AK8949" i="16"/>
  <c r="AJ8949" i="16"/>
  <c r="AL8948" i="16"/>
  <c r="AK8948" i="16"/>
  <c r="AJ8948" i="16"/>
  <c r="AL8947" i="16"/>
  <c r="AK8947" i="16"/>
  <c r="AM8947" i="16" s="1"/>
  <c r="AJ8947" i="16"/>
  <c r="AL8946" i="16"/>
  <c r="AK8946" i="16"/>
  <c r="AJ8946" i="16"/>
  <c r="AL8945" i="16"/>
  <c r="AK8945" i="16"/>
  <c r="AJ8945" i="16"/>
  <c r="AL8944" i="16"/>
  <c r="AK8944" i="16"/>
  <c r="AJ8944" i="16"/>
  <c r="AL8943" i="16"/>
  <c r="AK8943" i="16"/>
  <c r="AM8943" i="16" s="1"/>
  <c r="AJ8943" i="16"/>
  <c r="AM8942" i="16"/>
  <c r="AL8942" i="16"/>
  <c r="AK8942" i="16"/>
  <c r="AJ8942" i="16"/>
  <c r="AL8941" i="16"/>
  <c r="AK8941" i="16"/>
  <c r="AM8941" i="16" s="1"/>
  <c r="AJ8941" i="16"/>
  <c r="AL8940" i="16"/>
  <c r="AK8940" i="16"/>
  <c r="AJ8940" i="16"/>
  <c r="AL8939" i="16"/>
  <c r="AM8939" i="16" s="1"/>
  <c r="AK8939" i="16"/>
  <c r="AJ8939" i="16"/>
  <c r="AL8938" i="16"/>
  <c r="AK8938" i="16"/>
  <c r="AJ8938" i="16"/>
  <c r="AL8937" i="16"/>
  <c r="AK8937" i="16"/>
  <c r="AJ8937" i="16"/>
  <c r="AL8936" i="16"/>
  <c r="AK8936" i="16"/>
  <c r="AM8936" i="16" s="1"/>
  <c r="AJ8936" i="16"/>
  <c r="AM8935" i="16"/>
  <c r="AL8935" i="16"/>
  <c r="AK8935" i="16"/>
  <c r="AJ8935" i="16"/>
  <c r="AL8934" i="16"/>
  <c r="AK8934" i="16"/>
  <c r="AJ8934" i="16"/>
  <c r="AL8933" i="16"/>
  <c r="AK8933" i="16"/>
  <c r="AJ8933" i="16"/>
  <c r="AL8932" i="16"/>
  <c r="AM8932" i="16" s="1"/>
  <c r="AK8932" i="16"/>
  <c r="AJ8932" i="16"/>
  <c r="AL8931" i="16"/>
  <c r="AK8931" i="16"/>
  <c r="AJ8931" i="16"/>
  <c r="AL8930" i="16"/>
  <c r="AK8930" i="16"/>
  <c r="AM8930" i="16" s="1"/>
  <c r="AJ8930" i="16"/>
  <c r="AL8929" i="16"/>
  <c r="AK8929" i="16"/>
  <c r="AJ8929" i="16"/>
  <c r="AL8928" i="16"/>
  <c r="AK8928" i="16"/>
  <c r="AJ8928" i="16"/>
  <c r="AL8927" i="16"/>
  <c r="AK8927" i="16"/>
  <c r="AM8927" i="16" s="1"/>
  <c r="AJ8927" i="16"/>
  <c r="AL8926" i="16"/>
  <c r="AK8926" i="16"/>
  <c r="AM8926" i="16" s="1"/>
  <c r="AJ8926" i="16"/>
  <c r="AL8925" i="16"/>
  <c r="AK8925" i="16"/>
  <c r="AJ8925" i="16"/>
  <c r="AL8924" i="16"/>
  <c r="AM8924" i="16" s="1"/>
  <c r="AK8924" i="16"/>
  <c r="AJ8924" i="16"/>
  <c r="AL8923" i="16"/>
  <c r="AM8923" i="16" s="1"/>
  <c r="AK8923" i="16"/>
  <c r="AJ8923" i="16"/>
  <c r="AL8922" i="16"/>
  <c r="AK8922" i="16"/>
  <c r="AJ8922" i="16"/>
  <c r="AL8921" i="16"/>
  <c r="AK8921" i="16"/>
  <c r="AM8921" i="16" s="1"/>
  <c r="AJ8921" i="16"/>
  <c r="AL8920" i="16"/>
  <c r="AK8920" i="16"/>
  <c r="AM8920" i="16" s="1"/>
  <c r="AJ8920" i="16"/>
  <c r="AL8919" i="16"/>
  <c r="AK8919" i="16"/>
  <c r="AJ8919" i="16"/>
  <c r="AL8918" i="16"/>
  <c r="AK8918" i="16"/>
  <c r="AJ8918" i="16"/>
  <c r="AM8917" i="16"/>
  <c r="AL8917" i="16"/>
  <c r="AK8917" i="16"/>
  <c r="AJ8917" i="16"/>
  <c r="AL8916" i="16"/>
  <c r="AK8916" i="16"/>
  <c r="AJ8916" i="16"/>
  <c r="AL8915" i="16"/>
  <c r="AK8915" i="16"/>
  <c r="AM8915" i="16" s="1"/>
  <c r="AJ8915" i="16"/>
  <c r="AM8914" i="16"/>
  <c r="AL8914" i="16"/>
  <c r="AK8914" i="16"/>
  <c r="AJ8914" i="16"/>
  <c r="AL8913" i="16"/>
  <c r="AK8913" i="16"/>
  <c r="AJ8913" i="16"/>
  <c r="AL8912" i="16"/>
  <c r="AK8912" i="16"/>
  <c r="AJ8912" i="16"/>
  <c r="AL8911" i="16"/>
  <c r="AK8911" i="16"/>
  <c r="AJ8911" i="16"/>
  <c r="AL8910" i="16"/>
  <c r="AK8910" i="16"/>
  <c r="AJ8910" i="16"/>
  <c r="AL8909" i="16"/>
  <c r="AK8909" i="16"/>
  <c r="AM8909" i="16" s="1"/>
  <c r="AJ8909" i="16"/>
  <c r="AM8908" i="16"/>
  <c r="AL8908" i="16"/>
  <c r="AK8908" i="16"/>
  <c r="AJ8908" i="16"/>
  <c r="AL8907" i="16"/>
  <c r="AK8907" i="16"/>
  <c r="AJ8907" i="16"/>
  <c r="AM8906" i="16"/>
  <c r="AL8906" i="16"/>
  <c r="AK8906" i="16"/>
  <c r="AJ8906" i="16"/>
  <c r="AL8905" i="16"/>
  <c r="AM8905" i="16" s="1"/>
  <c r="AK8905" i="16"/>
  <c r="AJ8905" i="16"/>
  <c r="AL8904" i="16"/>
  <c r="AK8904" i="16"/>
  <c r="AJ8904" i="16"/>
  <c r="AL8903" i="16"/>
  <c r="AM8903" i="16" s="1"/>
  <c r="AK8903" i="16"/>
  <c r="AJ8903" i="16"/>
  <c r="AL8902" i="16"/>
  <c r="AK8902" i="16"/>
  <c r="AM8902" i="16" s="1"/>
  <c r="AJ8902" i="16"/>
  <c r="AL8901" i="16"/>
  <c r="AK8901" i="16"/>
  <c r="AJ8901" i="16"/>
  <c r="AL8900" i="16"/>
  <c r="AK8900" i="16"/>
  <c r="AJ8900" i="16"/>
  <c r="AM8899" i="16"/>
  <c r="AL8899" i="16"/>
  <c r="AK8899" i="16"/>
  <c r="AJ8899" i="16"/>
  <c r="AL8898" i="16"/>
  <c r="AK8898" i="16"/>
  <c r="AJ8898" i="16"/>
  <c r="AL8897" i="16"/>
  <c r="AK8897" i="16"/>
  <c r="AM8897" i="16" s="1"/>
  <c r="AJ8897" i="16"/>
  <c r="AM8896" i="16"/>
  <c r="AL8896" i="16"/>
  <c r="AK8896" i="16"/>
  <c r="AJ8896" i="16"/>
  <c r="AL8895" i="16"/>
  <c r="AK8895" i="16"/>
  <c r="AM8895" i="16" s="1"/>
  <c r="AJ8895" i="16"/>
  <c r="AL8894" i="16"/>
  <c r="AM8894" i="16" s="1"/>
  <c r="AK8894" i="16"/>
  <c r="AJ8894" i="16"/>
  <c r="AM8893" i="16"/>
  <c r="AL8893" i="16"/>
  <c r="AK8893" i="16"/>
  <c r="AJ8893" i="16"/>
  <c r="AL8892" i="16"/>
  <c r="AK8892" i="16"/>
  <c r="AJ8892" i="16"/>
  <c r="AM8891" i="16"/>
  <c r="AL8891" i="16"/>
  <c r="AK8891" i="16"/>
  <c r="AJ8891" i="16"/>
  <c r="AL8890" i="16"/>
  <c r="AK8890" i="16"/>
  <c r="AM8890" i="16" s="1"/>
  <c r="AJ8890" i="16"/>
  <c r="AL8889" i="16"/>
  <c r="AK8889" i="16"/>
  <c r="AJ8889" i="16"/>
  <c r="AL8888" i="16"/>
  <c r="AK8888" i="16"/>
  <c r="AM8888" i="16" s="1"/>
  <c r="AJ8888" i="16"/>
  <c r="AL8887" i="16"/>
  <c r="AK8887" i="16"/>
  <c r="AM8887" i="16" s="1"/>
  <c r="AJ8887" i="16"/>
  <c r="AL8886" i="16"/>
  <c r="AK8886" i="16"/>
  <c r="AM8886" i="16" s="1"/>
  <c r="AJ8886" i="16"/>
  <c r="AL8885" i="16"/>
  <c r="AK8885" i="16"/>
  <c r="AJ8885" i="16"/>
  <c r="AL8884" i="16"/>
  <c r="AM8884" i="16" s="1"/>
  <c r="AK8884" i="16"/>
  <c r="AJ8884" i="16"/>
  <c r="AL8883" i="16"/>
  <c r="AK8883" i="16"/>
  <c r="AM8883" i="16" s="1"/>
  <c r="AJ8883" i="16"/>
  <c r="AL8882" i="16"/>
  <c r="AK8882" i="16"/>
  <c r="AJ8882" i="16"/>
  <c r="AL8881" i="16"/>
  <c r="AK8881" i="16"/>
  <c r="AJ8881" i="16"/>
  <c r="AL8880" i="16"/>
  <c r="AK8880" i="16"/>
  <c r="AJ8880" i="16"/>
  <c r="AL8879" i="16"/>
  <c r="AK8879" i="16"/>
  <c r="AJ8879" i="16"/>
  <c r="AL8878" i="16"/>
  <c r="AK8878" i="16"/>
  <c r="AJ8878" i="16"/>
  <c r="AL8877" i="16"/>
  <c r="AK8877" i="16"/>
  <c r="AM8877" i="16" s="1"/>
  <c r="AJ8877" i="16"/>
  <c r="AL8876" i="16"/>
  <c r="AK8876" i="16"/>
  <c r="AJ8876" i="16"/>
  <c r="AM8875" i="16"/>
  <c r="AL8875" i="16"/>
  <c r="AK8875" i="16"/>
  <c r="AJ8875" i="16"/>
  <c r="AL8874" i="16"/>
  <c r="AK8874" i="16"/>
  <c r="AM8874" i="16" s="1"/>
  <c r="AJ8874" i="16"/>
  <c r="AL8873" i="16"/>
  <c r="AK8873" i="16"/>
  <c r="AJ8873" i="16"/>
  <c r="AL8872" i="16"/>
  <c r="AK8872" i="16"/>
  <c r="AM8872" i="16" s="1"/>
  <c r="AJ8872" i="16"/>
  <c r="AL8871" i="16"/>
  <c r="AK8871" i="16"/>
  <c r="AM8871" i="16" s="1"/>
  <c r="AJ8871" i="16"/>
  <c r="AL8870" i="16"/>
  <c r="AK8870" i="16"/>
  <c r="AM8870" i="16" s="1"/>
  <c r="AJ8870" i="16"/>
  <c r="AL8869" i="16"/>
  <c r="AK8869" i="16"/>
  <c r="AM8869" i="16" s="1"/>
  <c r="AJ8869" i="16"/>
  <c r="AL8868" i="16"/>
  <c r="AK8868" i="16"/>
  <c r="AJ8868" i="16"/>
  <c r="AL8867" i="16"/>
  <c r="AK8867" i="16"/>
  <c r="AJ8867" i="16"/>
  <c r="AL8866" i="16"/>
  <c r="AK8866" i="16"/>
  <c r="AJ8866" i="16"/>
  <c r="AL8865" i="16"/>
  <c r="AK8865" i="16"/>
  <c r="AJ8865" i="16"/>
  <c r="AL8864" i="16"/>
  <c r="AK8864" i="16"/>
  <c r="AJ8864" i="16"/>
  <c r="AM8863" i="16"/>
  <c r="AL8863" i="16"/>
  <c r="AK8863" i="16"/>
  <c r="AJ8863" i="16"/>
  <c r="AL8862" i="16"/>
  <c r="AK8862" i="16"/>
  <c r="AJ8862" i="16"/>
  <c r="AL8861" i="16"/>
  <c r="AK8861" i="16"/>
  <c r="AJ8861" i="16"/>
  <c r="AL8860" i="16"/>
  <c r="AK8860" i="16"/>
  <c r="AM8860" i="16" s="1"/>
  <c r="AJ8860" i="16"/>
  <c r="AL8859" i="16"/>
  <c r="AK8859" i="16"/>
  <c r="AM8859" i="16" s="1"/>
  <c r="AJ8859" i="16"/>
  <c r="AL8858" i="16"/>
  <c r="AM8858" i="16" s="1"/>
  <c r="AK8858" i="16"/>
  <c r="AJ8858" i="16"/>
  <c r="AM8857" i="16"/>
  <c r="AL8857" i="16"/>
  <c r="AK8857" i="16"/>
  <c r="AJ8857" i="16"/>
  <c r="AL8856" i="16"/>
  <c r="AK8856" i="16"/>
  <c r="AJ8856" i="16"/>
  <c r="AL8855" i="16"/>
  <c r="AK8855" i="16"/>
  <c r="AM8855" i="16" s="1"/>
  <c r="AJ8855" i="16"/>
  <c r="AL8854" i="16"/>
  <c r="AK8854" i="16"/>
  <c r="AM8854" i="16" s="1"/>
  <c r="AJ8854" i="16"/>
  <c r="AL8853" i="16"/>
  <c r="AK8853" i="16"/>
  <c r="AM8853" i="16" s="1"/>
  <c r="AJ8853" i="16"/>
  <c r="AL8852" i="16"/>
  <c r="AK8852" i="16"/>
  <c r="AJ8852" i="16"/>
  <c r="AL8851" i="16"/>
  <c r="AM8851" i="16" s="1"/>
  <c r="AK8851" i="16"/>
  <c r="AJ8851" i="16"/>
  <c r="AL8850" i="16"/>
  <c r="AK8850" i="16"/>
  <c r="AJ8850" i="16"/>
  <c r="AL8849" i="16"/>
  <c r="AK8849" i="16"/>
  <c r="AM8849" i="16" s="1"/>
  <c r="AJ8849" i="16"/>
  <c r="AL8848" i="16"/>
  <c r="AK8848" i="16"/>
  <c r="AJ8848" i="16"/>
  <c r="AL8847" i="16"/>
  <c r="AK8847" i="16"/>
  <c r="AM8847" i="16" s="1"/>
  <c r="AJ8847" i="16"/>
  <c r="AL8846" i="16"/>
  <c r="AK8846" i="16"/>
  <c r="AM8846" i="16" s="1"/>
  <c r="AJ8846" i="16"/>
  <c r="AL8845" i="16"/>
  <c r="AK8845" i="16"/>
  <c r="AJ8845" i="16"/>
  <c r="AL8844" i="16"/>
  <c r="AK8844" i="16"/>
  <c r="AJ8844" i="16"/>
  <c r="AL8843" i="16"/>
  <c r="AM8843" i="16" s="1"/>
  <c r="AK8843" i="16"/>
  <c r="AJ8843" i="16"/>
  <c r="AL8842" i="16"/>
  <c r="AK8842" i="16"/>
  <c r="AM8842" i="16" s="1"/>
  <c r="AJ8842" i="16"/>
  <c r="AL8841" i="16"/>
  <c r="AK8841" i="16"/>
  <c r="AJ8841" i="16"/>
  <c r="AL8840" i="16"/>
  <c r="AK8840" i="16"/>
  <c r="AJ8840" i="16"/>
  <c r="AL8839" i="16"/>
  <c r="AK8839" i="16"/>
  <c r="AM8839" i="16" s="1"/>
  <c r="AJ8839" i="16"/>
  <c r="AL8838" i="16"/>
  <c r="AK8838" i="16"/>
  <c r="AM8838" i="16" s="1"/>
  <c r="AJ8838" i="16"/>
  <c r="AL8837" i="16"/>
  <c r="AK8837" i="16"/>
  <c r="AJ8837" i="16"/>
  <c r="AM8836" i="16"/>
  <c r="AL8836" i="16"/>
  <c r="AK8836" i="16"/>
  <c r="AJ8836" i="16"/>
  <c r="AL8835" i="16"/>
  <c r="AK8835" i="16"/>
  <c r="AJ8835" i="16"/>
  <c r="AL8834" i="16"/>
  <c r="AK8834" i="16"/>
  <c r="AJ8834" i="16"/>
  <c r="AL8833" i="16"/>
  <c r="AK8833" i="16"/>
  <c r="AM8833" i="16" s="1"/>
  <c r="AJ8833" i="16"/>
  <c r="AL8832" i="16"/>
  <c r="AK8832" i="16"/>
  <c r="AJ8832" i="16"/>
  <c r="AL8831" i="16"/>
  <c r="AK8831" i="16"/>
  <c r="AM8831" i="16" s="1"/>
  <c r="AJ8831" i="16"/>
  <c r="AL8830" i="16"/>
  <c r="AK8830" i="16"/>
  <c r="AM8830" i="16" s="1"/>
  <c r="AJ8830" i="16"/>
  <c r="AL8829" i="16"/>
  <c r="AK8829" i="16"/>
  <c r="AJ8829" i="16"/>
  <c r="AL8828" i="16"/>
  <c r="AK8828" i="16"/>
  <c r="AJ8828" i="16"/>
  <c r="AL8827" i="16"/>
  <c r="AM8827" i="16" s="1"/>
  <c r="AK8827" i="16"/>
  <c r="AJ8827" i="16"/>
  <c r="AL8826" i="16"/>
  <c r="AK8826" i="16"/>
  <c r="AJ8826" i="16"/>
  <c r="AL8825" i="16"/>
  <c r="AK8825" i="16"/>
  <c r="AJ8825" i="16"/>
  <c r="AL8824" i="16"/>
  <c r="AK8824" i="16"/>
  <c r="AM8824" i="16" s="1"/>
  <c r="AJ8824" i="16"/>
  <c r="AL8823" i="16"/>
  <c r="AK8823" i="16"/>
  <c r="AJ8823" i="16"/>
  <c r="AL8822" i="16"/>
  <c r="AM8822" i="16" s="1"/>
  <c r="AK8822" i="16"/>
  <c r="AJ8822" i="16"/>
  <c r="AL8821" i="16"/>
  <c r="AM8821" i="16" s="1"/>
  <c r="AK8821" i="16"/>
  <c r="AJ8821" i="16"/>
  <c r="AL8820" i="16"/>
  <c r="AK8820" i="16"/>
  <c r="AJ8820" i="16"/>
  <c r="AL8819" i="16"/>
  <c r="AK8819" i="16"/>
  <c r="AJ8819" i="16"/>
  <c r="AL8818" i="16"/>
  <c r="AK8818" i="16"/>
  <c r="AM8818" i="16" s="1"/>
  <c r="AJ8818" i="16"/>
  <c r="AL8817" i="16"/>
  <c r="AK8817" i="16"/>
  <c r="AM8817" i="16" s="1"/>
  <c r="AJ8817" i="16"/>
  <c r="AL8816" i="16"/>
  <c r="AK8816" i="16"/>
  <c r="AJ8816" i="16"/>
  <c r="AM8815" i="16"/>
  <c r="AL8815" i="16"/>
  <c r="AK8815" i="16"/>
  <c r="AJ8815" i="16"/>
  <c r="AL8814" i="16"/>
  <c r="AK8814" i="16"/>
  <c r="AJ8814" i="16"/>
  <c r="AL8813" i="16"/>
  <c r="AK8813" i="16"/>
  <c r="AJ8813" i="16"/>
  <c r="AL8812" i="16"/>
  <c r="AK8812" i="16"/>
  <c r="AM8812" i="16" s="1"/>
  <c r="AJ8812" i="16"/>
  <c r="AL8811" i="16"/>
  <c r="AK8811" i="16"/>
  <c r="AJ8811" i="16"/>
  <c r="AL8810" i="16"/>
  <c r="AK8810" i="16"/>
  <c r="AM8810" i="16" s="1"/>
  <c r="AJ8810" i="16"/>
  <c r="AM8809" i="16"/>
  <c r="AL8809" i="16"/>
  <c r="AK8809" i="16"/>
  <c r="AJ8809" i="16"/>
  <c r="AL8808" i="16"/>
  <c r="AK8808" i="16"/>
  <c r="AJ8808" i="16"/>
  <c r="AL8807" i="16"/>
  <c r="AK8807" i="16"/>
  <c r="AM8807" i="16" s="1"/>
  <c r="AJ8807" i="16"/>
  <c r="AL8806" i="16"/>
  <c r="AK8806" i="16"/>
  <c r="AJ8806" i="16"/>
  <c r="AL8805" i="16"/>
  <c r="AK8805" i="16"/>
  <c r="AJ8805" i="16"/>
  <c r="AL8804" i="16"/>
  <c r="AK8804" i="16"/>
  <c r="AJ8804" i="16"/>
  <c r="AM8803" i="16"/>
  <c r="AL8803" i="16"/>
  <c r="AK8803" i="16"/>
  <c r="AJ8803" i="16"/>
  <c r="AL8802" i="16"/>
  <c r="AK8802" i="16"/>
  <c r="AJ8802" i="16"/>
  <c r="AL8801" i="16"/>
  <c r="AK8801" i="16"/>
  <c r="AJ8801" i="16"/>
  <c r="AL8800" i="16"/>
  <c r="AK8800" i="16"/>
  <c r="AM8800" i="16" s="1"/>
  <c r="AJ8800" i="16"/>
  <c r="AL8799" i="16"/>
  <c r="AK8799" i="16"/>
  <c r="AJ8799" i="16"/>
  <c r="AL8798" i="16"/>
  <c r="AK8798" i="16"/>
  <c r="AM8798" i="16" s="1"/>
  <c r="AJ8798" i="16"/>
  <c r="AL8797" i="16"/>
  <c r="AM8797" i="16" s="1"/>
  <c r="AK8797" i="16"/>
  <c r="AJ8797" i="16"/>
  <c r="AL8796" i="16"/>
  <c r="AK8796" i="16"/>
  <c r="AJ8796" i="16"/>
  <c r="AL8795" i="16"/>
  <c r="AM8795" i="16" s="1"/>
  <c r="AK8795" i="16"/>
  <c r="AJ8795" i="16"/>
  <c r="AM8794" i="16"/>
  <c r="AL8794" i="16"/>
  <c r="AK8794" i="16"/>
  <c r="AJ8794" i="16"/>
  <c r="AL8793" i="16"/>
  <c r="AK8793" i="16"/>
  <c r="AJ8793" i="16"/>
  <c r="AL8792" i="16"/>
  <c r="AK8792" i="16"/>
  <c r="AM8792" i="16" s="1"/>
  <c r="AJ8792" i="16"/>
  <c r="AL8791" i="16"/>
  <c r="AK8791" i="16"/>
  <c r="AM8791" i="16" s="1"/>
  <c r="AJ8791" i="16"/>
  <c r="AL8790" i="16"/>
  <c r="AK8790" i="16"/>
  <c r="AJ8790" i="16"/>
  <c r="AL8789" i="16"/>
  <c r="AK8789" i="16"/>
  <c r="AJ8789" i="16"/>
  <c r="AL8788" i="16"/>
  <c r="AM8788" i="16" s="1"/>
  <c r="AK8788" i="16"/>
  <c r="AJ8788" i="16"/>
  <c r="AL8787" i="16"/>
  <c r="AK8787" i="16"/>
  <c r="AJ8787" i="16"/>
  <c r="AL8786" i="16"/>
  <c r="AK8786" i="16"/>
  <c r="AM8786" i="16" s="1"/>
  <c r="AJ8786" i="16"/>
  <c r="AL8785" i="16"/>
  <c r="AK8785" i="16"/>
  <c r="AM8785" i="16" s="1"/>
  <c r="AJ8785" i="16"/>
  <c r="AL8784" i="16"/>
  <c r="AK8784" i="16"/>
  <c r="AJ8784" i="16"/>
  <c r="AL8783" i="16"/>
  <c r="AM8783" i="16" s="1"/>
  <c r="AK8783" i="16"/>
  <c r="AJ8783" i="16"/>
  <c r="AM8782" i="16"/>
  <c r="AL8782" i="16"/>
  <c r="AK8782" i="16"/>
  <c r="AJ8782" i="16"/>
  <c r="AL8781" i="16"/>
  <c r="AK8781" i="16"/>
  <c r="AJ8781" i="16"/>
  <c r="AL8780" i="16"/>
  <c r="AM8780" i="16" s="1"/>
  <c r="AK8780" i="16"/>
  <c r="AJ8780" i="16"/>
  <c r="AM8779" i="16"/>
  <c r="AL8779" i="16"/>
  <c r="AK8779" i="16"/>
  <c r="AJ8779" i="16"/>
  <c r="AL8778" i="16"/>
  <c r="AK8778" i="16"/>
  <c r="AM8778" i="16" s="1"/>
  <c r="AJ8778" i="16"/>
  <c r="AL8777" i="16"/>
  <c r="AK8777" i="16"/>
  <c r="AJ8777" i="16"/>
  <c r="AL8776" i="16"/>
  <c r="AM8776" i="16" s="1"/>
  <c r="AK8776" i="16"/>
  <c r="AJ8776" i="16"/>
  <c r="AL8775" i="16"/>
  <c r="AK8775" i="16"/>
  <c r="AJ8775" i="16"/>
  <c r="AL8774" i="16"/>
  <c r="AK8774" i="16"/>
  <c r="AM8774" i="16" s="1"/>
  <c r="AJ8774" i="16"/>
  <c r="AM8773" i="16"/>
  <c r="AL8773" i="16"/>
  <c r="AK8773" i="16"/>
  <c r="AJ8773" i="16"/>
  <c r="AL8772" i="16"/>
  <c r="AK8772" i="16"/>
  <c r="AJ8772" i="16"/>
  <c r="AL8771" i="16"/>
  <c r="AK8771" i="16"/>
  <c r="AJ8771" i="16"/>
  <c r="AL8770" i="16"/>
  <c r="AK8770" i="16"/>
  <c r="AM8770" i="16" s="1"/>
  <c r="AJ8770" i="16"/>
  <c r="AL8769" i="16"/>
  <c r="AK8769" i="16"/>
  <c r="AJ8769" i="16"/>
  <c r="AL8768" i="16"/>
  <c r="AK8768" i="16"/>
  <c r="AJ8768" i="16"/>
  <c r="AL8767" i="16"/>
  <c r="AK8767" i="16"/>
  <c r="AM8767" i="16" s="1"/>
  <c r="AJ8767" i="16"/>
  <c r="AL8766" i="16"/>
  <c r="AK8766" i="16"/>
  <c r="AM8766" i="16" s="1"/>
  <c r="AJ8766" i="16"/>
  <c r="AL8765" i="16"/>
  <c r="AK8765" i="16"/>
  <c r="AJ8765" i="16"/>
  <c r="AL8764" i="16"/>
  <c r="AK8764" i="16"/>
  <c r="AM8764" i="16" s="1"/>
  <c r="AJ8764" i="16"/>
  <c r="AL8763" i="16"/>
  <c r="AK8763" i="16"/>
  <c r="AJ8763" i="16"/>
  <c r="AL8762" i="16"/>
  <c r="AK8762" i="16"/>
  <c r="AM8762" i="16" s="1"/>
  <c r="AJ8762" i="16"/>
  <c r="AM8761" i="16"/>
  <c r="AL8761" i="16"/>
  <c r="AK8761" i="16"/>
  <c r="AJ8761" i="16"/>
  <c r="AL8760" i="16"/>
  <c r="AK8760" i="16"/>
  <c r="AJ8760" i="16"/>
  <c r="AL8759" i="16"/>
  <c r="AK8759" i="16"/>
  <c r="AM8759" i="16" s="1"/>
  <c r="AJ8759" i="16"/>
  <c r="AM8758" i="16"/>
  <c r="AL8758" i="16"/>
  <c r="AK8758" i="16"/>
  <c r="AJ8758" i="16"/>
  <c r="AL8757" i="16"/>
  <c r="AK8757" i="16"/>
  <c r="AJ8757" i="16"/>
  <c r="AL8756" i="16"/>
  <c r="AK8756" i="16"/>
  <c r="AJ8756" i="16"/>
  <c r="AL8755" i="16"/>
  <c r="AM8755" i="16" s="1"/>
  <c r="AK8755" i="16"/>
  <c r="AJ8755" i="16"/>
  <c r="AL8754" i="16"/>
  <c r="AK8754" i="16"/>
  <c r="AJ8754" i="16"/>
  <c r="AL8753" i="16"/>
  <c r="AK8753" i="16"/>
  <c r="AJ8753" i="16"/>
  <c r="AL8752" i="16"/>
  <c r="AK8752" i="16"/>
  <c r="AM8752" i="16" s="1"/>
  <c r="AJ8752" i="16"/>
  <c r="AL8751" i="16"/>
  <c r="AK8751" i="16"/>
  <c r="AJ8751" i="16"/>
  <c r="AL8750" i="16"/>
  <c r="AK8750" i="16"/>
  <c r="AM8750" i="16" s="1"/>
  <c r="AJ8750" i="16"/>
  <c r="AL8749" i="16"/>
  <c r="AK8749" i="16"/>
  <c r="AM8749" i="16" s="1"/>
  <c r="AJ8749" i="16"/>
  <c r="AL8748" i="16"/>
  <c r="AK8748" i="16"/>
  <c r="AJ8748" i="16"/>
  <c r="AM8747" i="16"/>
  <c r="AL8747" i="16"/>
  <c r="AK8747" i="16"/>
  <c r="AJ8747" i="16"/>
  <c r="AL8746" i="16"/>
  <c r="AK8746" i="16"/>
  <c r="AJ8746" i="16"/>
  <c r="AL8745" i="16"/>
  <c r="AK8745" i="16"/>
  <c r="AJ8745" i="16"/>
  <c r="AL8744" i="16"/>
  <c r="AM8744" i="16" s="1"/>
  <c r="AK8744" i="16"/>
  <c r="AJ8744" i="16"/>
  <c r="AL8743" i="16"/>
  <c r="AK8743" i="16"/>
  <c r="AM8743" i="16" s="1"/>
  <c r="AJ8743" i="16"/>
  <c r="AL8742" i="16"/>
  <c r="AK8742" i="16"/>
  <c r="AM8742" i="16" s="1"/>
  <c r="AJ8742" i="16"/>
  <c r="AL8741" i="16"/>
  <c r="AK8741" i="16"/>
  <c r="AJ8741" i="16"/>
  <c r="AM8740" i="16"/>
  <c r="AL8740" i="16"/>
  <c r="AK8740" i="16"/>
  <c r="AJ8740" i="16"/>
  <c r="AL8739" i="16"/>
  <c r="AK8739" i="16"/>
  <c r="AJ8739" i="16"/>
  <c r="AL8738" i="16"/>
  <c r="AK8738" i="16"/>
  <c r="AM8738" i="16" s="1"/>
  <c r="AJ8738" i="16"/>
  <c r="AL8737" i="16"/>
  <c r="AK8737" i="16"/>
  <c r="AM8737" i="16" s="1"/>
  <c r="AJ8737" i="16"/>
  <c r="AL8736" i="16"/>
  <c r="AK8736" i="16"/>
  <c r="AJ8736" i="16"/>
  <c r="AL8735" i="16"/>
  <c r="AK8735" i="16"/>
  <c r="AJ8735" i="16"/>
  <c r="AL8734" i="16"/>
  <c r="AK8734" i="16"/>
  <c r="AM8734" i="16" s="1"/>
  <c r="AJ8734" i="16"/>
  <c r="AL8733" i="16"/>
  <c r="AK8733" i="16"/>
  <c r="AJ8733" i="16"/>
  <c r="AL8732" i="16"/>
  <c r="AK8732" i="16"/>
  <c r="AM8732" i="16" s="1"/>
  <c r="AJ8732" i="16"/>
  <c r="AL8731" i="16"/>
  <c r="AK8731" i="16"/>
  <c r="AM8731" i="16" s="1"/>
  <c r="AJ8731" i="16"/>
  <c r="AL8730" i="16"/>
  <c r="AK8730" i="16"/>
  <c r="AM8730" i="16" s="1"/>
  <c r="AJ8730" i="16"/>
  <c r="AL8729" i="16"/>
  <c r="AK8729" i="16"/>
  <c r="AJ8729" i="16"/>
  <c r="AM8728" i="16"/>
  <c r="AL8728" i="16"/>
  <c r="AK8728" i="16"/>
  <c r="AJ8728" i="16"/>
  <c r="AL8727" i="16"/>
  <c r="AK8727" i="16"/>
  <c r="AM8727" i="16" s="1"/>
  <c r="AJ8727" i="16"/>
  <c r="AL8726" i="16"/>
  <c r="AK8726" i="16"/>
  <c r="AM8726" i="16" s="1"/>
  <c r="AJ8726" i="16"/>
  <c r="AL8725" i="16"/>
  <c r="AK8725" i="16"/>
  <c r="AM8725" i="16" s="1"/>
  <c r="AJ8725" i="16"/>
  <c r="AL8724" i="16"/>
  <c r="AK8724" i="16"/>
  <c r="AJ8724" i="16"/>
  <c r="AL8723" i="16"/>
  <c r="AK8723" i="16"/>
  <c r="AJ8723" i="16"/>
  <c r="AM8722" i="16"/>
  <c r="AL8722" i="16"/>
  <c r="AK8722" i="16"/>
  <c r="AJ8722" i="16"/>
  <c r="AL8721" i="16"/>
  <c r="AK8721" i="16"/>
  <c r="AJ8721" i="16"/>
  <c r="AL8720" i="16"/>
  <c r="AK8720" i="16"/>
  <c r="AM8720" i="16" s="1"/>
  <c r="AJ8720" i="16"/>
  <c r="AL8719" i="16"/>
  <c r="AK8719" i="16"/>
  <c r="AM8719" i="16" s="1"/>
  <c r="AJ8719" i="16"/>
  <c r="AL8718" i="16"/>
  <c r="AK8718" i="16"/>
  <c r="AM8718" i="16" s="1"/>
  <c r="AJ8718" i="16"/>
  <c r="AL8717" i="16"/>
  <c r="AK8717" i="16"/>
  <c r="AJ8717" i="16"/>
  <c r="AL8716" i="16"/>
  <c r="AK8716" i="16"/>
  <c r="AJ8716" i="16"/>
  <c r="AL8715" i="16"/>
  <c r="AK8715" i="16"/>
  <c r="AJ8715" i="16"/>
  <c r="AL8714" i="16"/>
  <c r="AK8714" i="16"/>
  <c r="AJ8714" i="16"/>
  <c r="AL8713" i="16"/>
  <c r="AK8713" i="16"/>
  <c r="AM8713" i="16" s="1"/>
  <c r="AJ8713" i="16"/>
  <c r="AL8712" i="16"/>
  <c r="AK8712" i="16"/>
  <c r="AJ8712" i="16"/>
  <c r="AL8711" i="16"/>
  <c r="AK8711" i="16"/>
  <c r="AM8711" i="16" s="1"/>
  <c r="AJ8711" i="16"/>
  <c r="AM8710" i="16"/>
  <c r="AL8710" i="16"/>
  <c r="AK8710" i="16"/>
  <c r="AJ8710" i="16"/>
  <c r="AL8709" i="16"/>
  <c r="AK8709" i="16"/>
  <c r="AJ8709" i="16"/>
  <c r="AL8708" i="16"/>
  <c r="AM8708" i="16" s="1"/>
  <c r="AK8708" i="16"/>
  <c r="AJ8708" i="16"/>
  <c r="AL8707" i="16"/>
  <c r="AK8707" i="16"/>
  <c r="AM8707" i="16" s="1"/>
  <c r="AJ8707" i="16"/>
  <c r="AL8706" i="16"/>
  <c r="AK8706" i="16"/>
  <c r="AJ8706" i="16"/>
  <c r="AL8705" i="16"/>
  <c r="AK8705" i="16"/>
  <c r="AM8705" i="16" s="1"/>
  <c r="AJ8705" i="16"/>
  <c r="AL8704" i="16"/>
  <c r="AK8704" i="16"/>
  <c r="AJ8704" i="16"/>
  <c r="AL8703" i="16"/>
  <c r="AK8703" i="16"/>
  <c r="AM8703" i="16" s="1"/>
  <c r="AJ8703" i="16"/>
  <c r="AM8702" i="16"/>
  <c r="AL8702" i="16"/>
  <c r="AK8702" i="16"/>
  <c r="AJ8702" i="16"/>
  <c r="AM8701" i="16"/>
  <c r="AL8701" i="16"/>
  <c r="AK8701" i="16"/>
  <c r="AJ8701" i="16"/>
  <c r="AL8700" i="16"/>
  <c r="AK8700" i="16"/>
  <c r="AJ8700" i="16"/>
  <c r="AL8699" i="16"/>
  <c r="AK8699" i="16"/>
  <c r="AJ8699" i="16"/>
  <c r="AL8698" i="16"/>
  <c r="AK8698" i="16"/>
  <c r="AM8698" i="16" s="1"/>
  <c r="AJ8698" i="16"/>
  <c r="AL8697" i="16"/>
  <c r="AK8697" i="16"/>
  <c r="AJ8697" i="16"/>
  <c r="AL8696" i="16"/>
  <c r="AK8696" i="16"/>
  <c r="AJ8696" i="16"/>
  <c r="AM8695" i="16"/>
  <c r="AL8695" i="16"/>
  <c r="AK8695" i="16"/>
  <c r="AJ8695" i="16"/>
  <c r="AL8694" i="16"/>
  <c r="AK8694" i="16"/>
  <c r="AJ8694" i="16"/>
  <c r="AL8693" i="16"/>
  <c r="AK8693" i="16"/>
  <c r="AJ8693" i="16"/>
  <c r="AL8692" i="16"/>
  <c r="AK8692" i="16"/>
  <c r="AM8692" i="16" s="1"/>
  <c r="AJ8692" i="16"/>
  <c r="AL8691" i="16"/>
  <c r="AK8691" i="16"/>
  <c r="AM8691" i="16" s="1"/>
  <c r="AJ8691" i="16"/>
  <c r="AL8690" i="16"/>
  <c r="AK8690" i="16"/>
  <c r="AM8690" i="16" s="1"/>
  <c r="AJ8690" i="16"/>
  <c r="AL8689" i="16"/>
  <c r="AK8689" i="16"/>
  <c r="AJ8689" i="16"/>
  <c r="AL8688" i="16"/>
  <c r="AK8688" i="16"/>
  <c r="AJ8688" i="16"/>
  <c r="AL8687" i="16"/>
  <c r="AM8687" i="16" s="1"/>
  <c r="AK8687" i="16"/>
  <c r="AJ8687" i="16"/>
  <c r="AL8686" i="16"/>
  <c r="AK8686" i="16"/>
  <c r="AM8686" i="16" s="1"/>
  <c r="AJ8686" i="16"/>
  <c r="AL8685" i="16"/>
  <c r="AK8685" i="16"/>
  <c r="AJ8685" i="16"/>
  <c r="AL8684" i="16"/>
  <c r="AK8684" i="16"/>
  <c r="AJ8684" i="16"/>
  <c r="AL8683" i="16"/>
  <c r="AK8683" i="16"/>
  <c r="AJ8683" i="16"/>
  <c r="AL8682" i="16"/>
  <c r="AK8682" i="16"/>
  <c r="AJ8682" i="16"/>
  <c r="AL8681" i="16"/>
  <c r="AK8681" i="16"/>
  <c r="AJ8681" i="16"/>
  <c r="AM8680" i="16"/>
  <c r="AL8680" i="16"/>
  <c r="AK8680" i="16"/>
  <c r="AJ8680" i="16"/>
  <c r="AL8679" i="16"/>
  <c r="AK8679" i="16"/>
  <c r="AJ8679" i="16"/>
  <c r="AL8678" i="16"/>
  <c r="AK8678" i="16"/>
  <c r="AM8678" i="16" s="1"/>
  <c r="AJ8678" i="16"/>
  <c r="AL8677" i="16"/>
  <c r="AK8677" i="16"/>
  <c r="AM8677" i="16" s="1"/>
  <c r="AJ8677" i="16"/>
  <c r="AL8676" i="16"/>
  <c r="AK8676" i="16"/>
  <c r="AJ8676" i="16"/>
  <c r="AL8675" i="16"/>
  <c r="AK8675" i="16"/>
  <c r="AJ8675" i="16"/>
  <c r="AL8674" i="16"/>
  <c r="AK8674" i="16"/>
  <c r="AJ8674" i="16"/>
  <c r="AL8673" i="16"/>
  <c r="AK8673" i="16"/>
  <c r="AM8673" i="16" s="1"/>
  <c r="AJ8673" i="16"/>
  <c r="AL8672" i="16"/>
  <c r="AK8672" i="16"/>
  <c r="AJ8672" i="16"/>
  <c r="AM8671" i="16"/>
  <c r="AL8671" i="16"/>
  <c r="AK8671" i="16"/>
  <c r="AJ8671" i="16"/>
  <c r="AL8670" i="16"/>
  <c r="AK8670" i="16"/>
  <c r="AJ8670" i="16"/>
  <c r="AL8669" i="16"/>
  <c r="AK8669" i="16"/>
  <c r="AJ8669" i="16"/>
  <c r="AL8668" i="16"/>
  <c r="AK8668" i="16"/>
  <c r="AM8668" i="16" s="1"/>
  <c r="AJ8668" i="16"/>
  <c r="AL8667" i="16"/>
  <c r="AK8667" i="16"/>
  <c r="AM8667" i="16" s="1"/>
  <c r="AJ8667" i="16"/>
  <c r="AL8666" i="16"/>
  <c r="AK8666" i="16"/>
  <c r="AJ8666" i="16"/>
  <c r="AL8665" i="16"/>
  <c r="AK8665" i="16"/>
  <c r="AM8665" i="16" s="1"/>
  <c r="AJ8665" i="16"/>
  <c r="AL8664" i="16"/>
  <c r="AK8664" i="16"/>
  <c r="AJ8664" i="16"/>
  <c r="AL8663" i="16"/>
  <c r="AK8663" i="16"/>
  <c r="AM8663" i="16" s="1"/>
  <c r="AJ8663" i="16"/>
  <c r="AL8662" i="16"/>
  <c r="AK8662" i="16"/>
  <c r="AJ8662" i="16"/>
  <c r="AL8661" i="16"/>
  <c r="AK8661" i="16"/>
  <c r="AM8661" i="16" s="1"/>
  <c r="AJ8661" i="16"/>
  <c r="AL8660" i="16"/>
  <c r="AK8660" i="16"/>
  <c r="AM8660" i="16" s="1"/>
  <c r="AJ8660" i="16"/>
  <c r="AL8659" i="16"/>
  <c r="AM8659" i="16" s="1"/>
  <c r="AK8659" i="16"/>
  <c r="AJ8659" i="16"/>
  <c r="AL8658" i="16"/>
  <c r="AK8658" i="16"/>
  <c r="AJ8658" i="16"/>
  <c r="AL8657" i="16"/>
  <c r="AK8657" i="16"/>
  <c r="AJ8657" i="16"/>
  <c r="AL8656" i="16"/>
  <c r="AM8656" i="16" s="1"/>
  <c r="AK8656" i="16"/>
  <c r="AJ8656" i="16"/>
  <c r="AL8655" i="16"/>
  <c r="AK8655" i="16"/>
  <c r="AM8655" i="16" s="1"/>
  <c r="AJ8655" i="16"/>
  <c r="AL8654" i="16"/>
  <c r="AK8654" i="16"/>
  <c r="AJ8654" i="16"/>
  <c r="AL8653" i="16"/>
  <c r="AK8653" i="16"/>
  <c r="AJ8653" i="16"/>
  <c r="AL8652" i="16"/>
  <c r="AK8652" i="16"/>
  <c r="AJ8652" i="16"/>
  <c r="AL8651" i="16"/>
  <c r="AM8651" i="16" s="1"/>
  <c r="AK8651" i="16"/>
  <c r="AJ8651" i="16"/>
  <c r="AL8650" i="16"/>
  <c r="AK8650" i="16"/>
  <c r="AJ8650" i="16"/>
  <c r="AL8649" i="16"/>
  <c r="AK8649" i="16"/>
  <c r="AJ8649" i="16"/>
  <c r="AL8648" i="16"/>
  <c r="AK8648" i="16"/>
  <c r="AJ8648" i="16"/>
  <c r="AM8647" i="16"/>
  <c r="AL8647" i="16"/>
  <c r="AK8647" i="16"/>
  <c r="AJ8647" i="16"/>
  <c r="AL8646" i="16"/>
  <c r="AK8646" i="16"/>
  <c r="AJ8646" i="16"/>
  <c r="AL8645" i="16"/>
  <c r="AK8645" i="16"/>
  <c r="AM8645" i="16" s="1"/>
  <c r="AJ8645" i="16"/>
  <c r="AL8644" i="16"/>
  <c r="AK8644" i="16"/>
  <c r="AJ8644" i="16"/>
  <c r="AL8643" i="16"/>
  <c r="AK8643" i="16"/>
  <c r="AJ8643" i="16"/>
  <c r="AL8642" i="16"/>
  <c r="AK8642" i="16"/>
  <c r="AM8642" i="16" s="1"/>
  <c r="AJ8642" i="16"/>
  <c r="AL8641" i="16"/>
  <c r="AK8641" i="16"/>
  <c r="AM8641" i="16" s="1"/>
  <c r="AJ8641" i="16"/>
  <c r="AL8640" i="16"/>
  <c r="AK8640" i="16"/>
  <c r="AJ8640" i="16"/>
  <c r="AM8639" i="16"/>
  <c r="AL8639" i="16"/>
  <c r="AK8639" i="16"/>
  <c r="AJ8639" i="16"/>
  <c r="AM8638" i="16"/>
  <c r="AL8638" i="16"/>
  <c r="AK8638" i="16"/>
  <c r="AJ8638" i="16"/>
  <c r="AL8637" i="16"/>
  <c r="AK8637" i="16"/>
  <c r="AJ8637" i="16"/>
  <c r="AL8636" i="16"/>
  <c r="AK8636" i="16"/>
  <c r="AJ8636" i="16"/>
  <c r="AL8635" i="16"/>
  <c r="AK8635" i="16"/>
  <c r="AJ8635" i="16"/>
  <c r="AL8634" i="16"/>
  <c r="AK8634" i="16"/>
  <c r="AM8634" i="16" s="1"/>
  <c r="AJ8634" i="16"/>
  <c r="AL8633" i="16"/>
  <c r="AK8633" i="16"/>
  <c r="AJ8633" i="16"/>
  <c r="AM8632" i="16"/>
  <c r="AL8632" i="16"/>
  <c r="AK8632" i="16"/>
  <c r="AJ8632" i="16"/>
  <c r="AL8631" i="16"/>
  <c r="AK8631" i="16"/>
  <c r="AJ8631" i="16"/>
  <c r="AL8630" i="16"/>
  <c r="AM8630" i="16" s="1"/>
  <c r="AK8630" i="16"/>
  <c r="AJ8630" i="16"/>
  <c r="AL8629" i="16"/>
  <c r="AK8629" i="16"/>
  <c r="AJ8629" i="16"/>
  <c r="AL8628" i="16"/>
  <c r="AK8628" i="16"/>
  <c r="AM8628" i="16" s="1"/>
  <c r="AJ8628" i="16"/>
  <c r="AL8627" i="16"/>
  <c r="AK8627" i="16"/>
  <c r="AJ8627" i="16"/>
  <c r="AM8626" i="16"/>
  <c r="AL8626" i="16"/>
  <c r="AK8626" i="16"/>
  <c r="AJ8626" i="16"/>
  <c r="AL8625" i="16"/>
  <c r="AK8625" i="16"/>
  <c r="AJ8625" i="16"/>
  <c r="AL8624" i="16"/>
  <c r="AK8624" i="16"/>
  <c r="AJ8624" i="16"/>
  <c r="AL8623" i="16"/>
  <c r="AK8623" i="16"/>
  <c r="AM8623" i="16" s="1"/>
  <c r="AJ8623" i="16"/>
  <c r="AL8622" i="16"/>
  <c r="AK8622" i="16"/>
  <c r="AJ8622" i="16"/>
  <c r="AL8621" i="16"/>
  <c r="AK8621" i="16"/>
  <c r="AM8621" i="16" s="1"/>
  <c r="AJ8621" i="16"/>
  <c r="AL8620" i="16"/>
  <c r="AK8620" i="16"/>
  <c r="AJ8620" i="16"/>
  <c r="AL8619" i="16"/>
  <c r="AK8619" i="16"/>
  <c r="AJ8619" i="16"/>
  <c r="AL8618" i="16"/>
  <c r="AK8618" i="16"/>
  <c r="AJ8618" i="16"/>
  <c r="AL8617" i="16"/>
  <c r="AM8617" i="16" s="1"/>
  <c r="AK8617" i="16"/>
  <c r="AJ8617" i="16"/>
  <c r="AL8616" i="16"/>
  <c r="AK8616" i="16"/>
  <c r="AM8616" i="16" s="1"/>
  <c r="AJ8616" i="16"/>
  <c r="AL8615" i="16"/>
  <c r="AK8615" i="16"/>
  <c r="AJ8615" i="16"/>
  <c r="AM8614" i="16"/>
  <c r="AL8614" i="16"/>
  <c r="AK8614" i="16"/>
  <c r="AJ8614" i="16"/>
  <c r="AL8613" i="16"/>
  <c r="AK8613" i="16"/>
  <c r="AJ8613" i="16"/>
  <c r="AM8612" i="16"/>
  <c r="AL8612" i="16"/>
  <c r="AK8612" i="16"/>
  <c r="AJ8612" i="16"/>
  <c r="AM8611" i="16"/>
  <c r="AL8611" i="16"/>
  <c r="AK8611" i="16"/>
  <c r="AJ8611" i="16"/>
  <c r="AL8610" i="16"/>
  <c r="AK8610" i="16"/>
  <c r="AJ8610" i="16"/>
  <c r="AL8609" i="16"/>
  <c r="AK8609" i="16"/>
  <c r="AJ8609" i="16"/>
  <c r="AL8608" i="16"/>
  <c r="AK8608" i="16"/>
  <c r="AM8608" i="16" s="1"/>
  <c r="AJ8608" i="16"/>
  <c r="AL8607" i="16"/>
  <c r="AK8607" i="16"/>
  <c r="AJ8607" i="16"/>
  <c r="AL8606" i="16"/>
  <c r="AK8606" i="16"/>
  <c r="AJ8606" i="16"/>
  <c r="AM8605" i="16"/>
  <c r="AL8605" i="16"/>
  <c r="AK8605" i="16"/>
  <c r="AJ8605" i="16"/>
  <c r="AL8604" i="16"/>
  <c r="AK8604" i="16"/>
  <c r="AJ8604" i="16"/>
  <c r="AL8603" i="16"/>
  <c r="AK8603" i="16"/>
  <c r="AJ8603" i="16"/>
  <c r="AM8602" i="16"/>
  <c r="AL8602" i="16"/>
  <c r="AK8602" i="16"/>
  <c r="AJ8602" i="16"/>
  <c r="AL8601" i="16"/>
  <c r="AK8601" i="16"/>
  <c r="AJ8601" i="16"/>
  <c r="AL8600" i="16"/>
  <c r="AK8600" i="16"/>
  <c r="AJ8600" i="16"/>
  <c r="AL8599" i="16"/>
  <c r="AK8599" i="16"/>
  <c r="AJ8599" i="16"/>
  <c r="AL8598" i="16"/>
  <c r="AK8598" i="16"/>
  <c r="AJ8598" i="16"/>
  <c r="AL8597" i="16"/>
  <c r="AK8597" i="16"/>
  <c r="AM8597" i="16" s="1"/>
  <c r="AJ8597" i="16"/>
  <c r="AM8596" i="16"/>
  <c r="AL8596" i="16"/>
  <c r="AK8596" i="16"/>
  <c r="AJ8596" i="16"/>
  <c r="AL8595" i="16"/>
  <c r="AK8595" i="16"/>
  <c r="AJ8595" i="16"/>
  <c r="AM8594" i="16"/>
  <c r="AL8594" i="16"/>
  <c r="AK8594" i="16"/>
  <c r="AJ8594" i="16"/>
  <c r="AL8593" i="16"/>
  <c r="AM8593" i="16" s="1"/>
  <c r="AK8593" i="16"/>
  <c r="AJ8593" i="16"/>
  <c r="AL8592" i="16"/>
  <c r="AK8592" i="16"/>
  <c r="AM8592" i="16" s="1"/>
  <c r="AJ8592" i="16"/>
  <c r="AL8591" i="16"/>
  <c r="AM8591" i="16" s="1"/>
  <c r="AK8591" i="16"/>
  <c r="AJ8591" i="16"/>
  <c r="AL8590" i="16"/>
  <c r="AK8590" i="16"/>
  <c r="AM8590" i="16" s="1"/>
  <c r="AJ8590" i="16"/>
  <c r="AL8589" i="16"/>
  <c r="AK8589" i="16"/>
  <c r="AM8589" i="16" s="1"/>
  <c r="AJ8589" i="16"/>
  <c r="AL8588" i="16"/>
  <c r="AK8588" i="16"/>
  <c r="AJ8588" i="16"/>
  <c r="AL8587" i="16"/>
  <c r="AK8587" i="16"/>
  <c r="AM8587" i="16" s="1"/>
  <c r="AJ8587" i="16"/>
  <c r="AL8586" i="16"/>
  <c r="AK8586" i="16"/>
  <c r="AJ8586" i="16"/>
  <c r="AL8585" i="16"/>
  <c r="AK8585" i="16"/>
  <c r="AM8585" i="16" s="1"/>
  <c r="AJ8585" i="16"/>
  <c r="AM8584" i="16"/>
  <c r="AL8584" i="16"/>
  <c r="AK8584" i="16"/>
  <c r="AJ8584" i="16"/>
  <c r="AL8583" i="16"/>
  <c r="AK8583" i="16"/>
  <c r="AJ8583" i="16"/>
  <c r="AL8582" i="16"/>
  <c r="AK8582" i="16"/>
  <c r="AJ8582" i="16"/>
  <c r="AL8581" i="16"/>
  <c r="AK8581" i="16"/>
  <c r="AJ8581" i="16"/>
  <c r="AL8580" i="16"/>
  <c r="AK8580" i="16"/>
  <c r="AJ8580" i="16"/>
  <c r="AL8579" i="16"/>
  <c r="AK8579" i="16"/>
  <c r="AJ8579" i="16"/>
  <c r="AL8578" i="16"/>
  <c r="AK8578" i="16"/>
  <c r="AJ8578" i="16"/>
  <c r="AL8577" i="16"/>
  <c r="AK8577" i="16"/>
  <c r="AJ8577" i="16"/>
  <c r="AL8576" i="16"/>
  <c r="AK8576" i="16"/>
  <c r="AM8576" i="16" s="1"/>
  <c r="AJ8576" i="16"/>
  <c r="AM8575" i="16"/>
  <c r="AL8575" i="16"/>
  <c r="AK8575" i="16"/>
  <c r="AJ8575" i="16"/>
  <c r="AL8574" i="16"/>
  <c r="AK8574" i="16"/>
  <c r="AM8574" i="16" s="1"/>
  <c r="AJ8574" i="16"/>
  <c r="AM8573" i="16"/>
  <c r="AL8573" i="16"/>
  <c r="AK8573" i="16"/>
  <c r="AJ8573" i="16"/>
  <c r="AM8572" i="16"/>
  <c r="AL8572" i="16"/>
  <c r="AK8572" i="16"/>
  <c r="AJ8572" i="16"/>
  <c r="AL8571" i="16"/>
  <c r="AK8571" i="16"/>
  <c r="AJ8571" i="16"/>
  <c r="AL8570" i="16"/>
  <c r="AK8570" i="16"/>
  <c r="AJ8570" i="16"/>
  <c r="AL8569" i="16"/>
  <c r="AK8569" i="16"/>
  <c r="AJ8569" i="16"/>
  <c r="AL8568" i="16"/>
  <c r="AK8568" i="16"/>
  <c r="AJ8568" i="16"/>
  <c r="AL8567" i="16"/>
  <c r="AK8567" i="16"/>
  <c r="AJ8567" i="16"/>
  <c r="AM8566" i="16"/>
  <c r="AL8566" i="16"/>
  <c r="AK8566" i="16"/>
  <c r="AJ8566" i="16"/>
  <c r="AL8565" i="16"/>
  <c r="AK8565" i="16"/>
  <c r="AM8565" i="16" s="1"/>
  <c r="AJ8565" i="16"/>
  <c r="AL8564" i="16"/>
  <c r="AK8564" i="16"/>
  <c r="AJ8564" i="16"/>
  <c r="AL8563" i="16"/>
  <c r="AK8563" i="16"/>
  <c r="AJ8563" i="16"/>
  <c r="AL8562" i="16"/>
  <c r="AK8562" i="16"/>
  <c r="AM8562" i="16" s="1"/>
  <c r="AJ8562" i="16"/>
  <c r="AL8561" i="16"/>
  <c r="AK8561" i="16"/>
  <c r="AJ8561" i="16"/>
  <c r="AM8560" i="16"/>
  <c r="AL8560" i="16"/>
  <c r="AK8560" i="16"/>
  <c r="AJ8560" i="16"/>
  <c r="AL8559" i="16"/>
  <c r="AK8559" i="16"/>
  <c r="AJ8559" i="16"/>
  <c r="AL8558" i="16"/>
  <c r="AK8558" i="16"/>
  <c r="AM8558" i="16" s="1"/>
  <c r="AJ8558" i="16"/>
  <c r="AM8557" i="16"/>
  <c r="AL8557" i="16"/>
  <c r="AK8557" i="16"/>
  <c r="AJ8557" i="16"/>
  <c r="AL8556" i="16"/>
  <c r="AK8556" i="16"/>
  <c r="AJ8556" i="16"/>
  <c r="AL8555" i="16"/>
  <c r="AK8555" i="16"/>
  <c r="AJ8555" i="16"/>
  <c r="AL8554" i="16"/>
  <c r="AK8554" i="16"/>
  <c r="AM8554" i="16" s="1"/>
  <c r="AJ8554" i="16"/>
  <c r="AL8553" i="16"/>
  <c r="AK8553" i="16"/>
  <c r="AJ8553" i="16"/>
  <c r="AL8552" i="16"/>
  <c r="AK8552" i="16"/>
  <c r="AJ8552" i="16"/>
  <c r="AL8551" i="16"/>
  <c r="AK8551" i="16"/>
  <c r="AJ8551" i="16"/>
  <c r="AL8550" i="16"/>
  <c r="AK8550" i="16"/>
  <c r="AJ8550" i="16"/>
  <c r="AL8549" i="16"/>
  <c r="AK8549" i="16"/>
  <c r="AJ8549" i="16"/>
  <c r="AL8548" i="16"/>
  <c r="AK8548" i="16"/>
  <c r="AM8548" i="16" s="1"/>
  <c r="AJ8548" i="16"/>
  <c r="AL8547" i="16"/>
  <c r="AK8547" i="16"/>
  <c r="AM8547" i="16" s="1"/>
  <c r="AJ8547" i="16"/>
  <c r="AL8546" i="16"/>
  <c r="AK8546" i="16"/>
  <c r="AJ8546" i="16"/>
  <c r="AM8545" i="16"/>
  <c r="AL8545" i="16"/>
  <c r="AK8545" i="16"/>
  <c r="AJ8545" i="16"/>
  <c r="AL8544" i="16"/>
  <c r="AK8544" i="16"/>
  <c r="AM8544" i="16" s="1"/>
  <c r="AJ8544" i="16"/>
  <c r="AL8543" i="16"/>
  <c r="AK8543" i="16"/>
  <c r="AM8543" i="16" s="1"/>
  <c r="AJ8543" i="16"/>
  <c r="AL8542" i="16"/>
  <c r="AK8542" i="16"/>
  <c r="AM8542" i="16" s="1"/>
  <c r="AJ8542" i="16"/>
  <c r="AL8541" i="16"/>
  <c r="AK8541" i="16"/>
  <c r="AJ8541" i="16"/>
  <c r="AL8540" i="16"/>
  <c r="AK8540" i="16"/>
  <c r="AM8540" i="16" s="1"/>
  <c r="AJ8540" i="16"/>
  <c r="AM8539" i="16"/>
  <c r="AL8539" i="16"/>
  <c r="AK8539" i="16"/>
  <c r="AJ8539" i="16"/>
  <c r="AL8538" i="16"/>
  <c r="AK8538" i="16"/>
  <c r="AJ8538" i="16"/>
  <c r="AL8537" i="16"/>
  <c r="AM8537" i="16" s="1"/>
  <c r="AK8537" i="16"/>
  <c r="AJ8537" i="16"/>
  <c r="AM8536" i="16"/>
  <c r="AL8536" i="16"/>
  <c r="AK8536" i="16"/>
  <c r="AJ8536" i="16"/>
  <c r="AL8535" i="16"/>
  <c r="AK8535" i="16"/>
  <c r="AJ8535" i="16"/>
  <c r="AL8534" i="16"/>
  <c r="AK8534" i="16"/>
  <c r="AJ8534" i="16"/>
  <c r="AL8533" i="16"/>
  <c r="AK8533" i="16"/>
  <c r="AM8533" i="16" s="1"/>
  <c r="AJ8533" i="16"/>
  <c r="AL8532" i="16"/>
  <c r="AK8532" i="16"/>
  <c r="AJ8532" i="16"/>
  <c r="AL8531" i="16"/>
  <c r="AK8531" i="16"/>
  <c r="AJ8531" i="16"/>
  <c r="AL8530" i="16"/>
  <c r="AK8530" i="16"/>
  <c r="AM8530" i="16" s="1"/>
  <c r="AJ8530" i="16"/>
  <c r="AL8529" i="16"/>
  <c r="AK8529" i="16"/>
  <c r="AM8529" i="16" s="1"/>
  <c r="AJ8529" i="16"/>
  <c r="AL8528" i="16"/>
  <c r="AK8528" i="16"/>
  <c r="AJ8528" i="16"/>
  <c r="AL8527" i="16"/>
  <c r="AK8527" i="16"/>
  <c r="AM8527" i="16" s="1"/>
  <c r="AJ8527" i="16"/>
  <c r="AL8526" i="16"/>
  <c r="AK8526" i="16"/>
  <c r="AJ8526" i="16"/>
  <c r="AL8525" i="16"/>
  <c r="AK8525" i="16"/>
  <c r="AM8525" i="16" s="1"/>
  <c r="AJ8525" i="16"/>
  <c r="AM8524" i="16"/>
  <c r="AL8524" i="16"/>
  <c r="AK8524" i="16"/>
  <c r="AJ8524" i="16"/>
  <c r="AL8523" i="16"/>
  <c r="AK8523" i="16"/>
  <c r="AJ8523" i="16"/>
  <c r="AL8522" i="16"/>
  <c r="AK8522" i="16"/>
  <c r="AJ8522" i="16"/>
  <c r="AL8521" i="16"/>
  <c r="AM8521" i="16" s="1"/>
  <c r="AK8521" i="16"/>
  <c r="AJ8521" i="16"/>
  <c r="AL8520" i="16"/>
  <c r="AK8520" i="16"/>
  <c r="AJ8520" i="16"/>
  <c r="AL8519" i="16"/>
  <c r="AK8519" i="16"/>
  <c r="AM8519" i="16" s="1"/>
  <c r="AJ8519" i="16"/>
  <c r="AL8518" i="16"/>
  <c r="AK8518" i="16"/>
  <c r="AM8518" i="16" s="1"/>
  <c r="AJ8518" i="16"/>
  <c r="AL8517" i="16"/>
  <c r="AK8517" i="16"/>
  <c r="AJ8517" i="16"/>
  <c r="AL8516" i="16"/>
  <c r="AK8516" i="16"/>
  <c r="AJ8516" i="16"/>
  <c r="AL8515" i="16"/>
  <c r="AK8515" i="16"/>
  <c r="AM8515" i="16" s="1"/>
  <c r="AJ8515" i="16"/>
  <c r="AL8514" i="16"/>
  <c r="AK8514" i="16"/>
  <c r="AJ8514" i="16"/>
  <c r="AL8513" i="16"/>
  <c r="AK8513" i="16"/>
  <c r="AJ8513" i="16"/>
  <c r="AL8512" i="16"/>
  <c r="AK8512" i="16"/>
  <c r="AM8512" i="16" s="1"/>
  <c r="AJ8512" i="16"/>
  <c r="AL8511" i="16"/>
  <c r="AK8511" i="16"/>
  <c r="AM8511" i="16" s="1"/>
  <c r="AJ8511" i="16"/>
  <c r="AL8510" i="16"/>
  <c r="AK8510" i="16"/>
  <c r="AJ8510" i="16"/>
  <c r="AL8509" i="16"/>
  <c r="AK8509" i="16"/>
  <c r="AJ8509" i="16"/>
  <c r="AL8508" i="16"/>
  <c r="AK8508" i="16"/>
  <c r="AJ8508" i="16"/>
  <c r="AL8507" i="16"/>
  <c r="AK8507" i="16"/>
  <c r="AM8507" i="16" s="1"/>
  <c r="AJ8507" i="16"/>
  <c r="AM8506" i="16"/>
  <c r="AL8506" i="16"/>
  <c r="AK8506" i="16"/>
  <c r="AJ8506" i="16"/>
  <c r="AL8505" i="16"/>
  <c r="AK8505" i="16"/>
  <c r="AJ8505" i="16"/>
  <c r="AL8504" i="16"/>
  <c r="AK8504" i="16"/>
  <c r="AM8504" i="16" s="1"/>
  <c r="AJ8504" i="16"/>
  <c r="AM8503" i="16"/>
  <c r="AL8503" i="16"/>
  <c r="AK8503" i="16"/>
  <c r="AJ8503" i="16"/>
  <c r="AL8502" i="16"/>
  <c r="AK8502" i="16"/>
  <c r="AM8502" i="16" s="1"/>
  <c r="AJ8502" i="16"/>
  <c r="AM8501" i="16"/>
  <c r="AL8501" i="16"/>
  <c r="AK8501" i="16"/>
  <c r="AJ8501" i="16"/>
  <c r="AL8500" i="16"/>
  <c r="AM8500" i="16" s="1"/>
  <c r="AK8500" i="16"/>
  <c r="AJ8500" i="16"/>
  <c r="AL8499" i="16"/>
  <c r="AK8499" i="16"/>
  <c r="AJ8499" i="16"/>
  <c r="AL8498" i="16"/>
  <c r="AK8498" i="16"/>
  <c r="AM8498" i="16" s="1"/>
  <c r="AJ8498" i="16"/>
  <c r="AL8497" i="16"/>
  <c r="AK8497" i="16"/>
  <c r="AM8497" i="16" s="1"/>
  <c r="AJ8497" i="16"/>
  <c r="AL8496" i="16"/>
  <c r="AK8496" i="16"/>
  <c r="AJ8496" i="16"/>
  <c r="AL8495" i="16"/>
  <c r="AK8495" i="16"/>
  <c r="AM8495" i="16" s="1"/>
  <c r="AJ8495" i="16"/>
  <c r="AM8494" i="16"/>
  <c r="AL8494" i="16"/>
  <c r="AK8494" i="16"/>
  <c r="AJ8494" i="16"/>
  <c r="AL8493" i="16"/>
  <c r="AK8493" i="16"/>
  <c r="AM8493" i="16" s="1"/>
  <c r="AJ8493" i="16"/>
  <c r="AL8492" i="16"/>
  <c r="AK8492" i="16"/>
  <c r="AJ8492" i="16"/>
  <c r="AL8491" i="16"/>
  <c r="AK8491" i="16"/>
  <c r="AM8491" i="16" s="1"/>
  <c r="AJ8491" i="16"/>
  <c r="AL8490" i="16"/>
  <c r="AK8490" i="16"/>
  <c r="AM8490" i="16" s="1"/>
  <c r="AJ8490" i="16"/>
  <c r="AL8489" i="16"/>
  <c r="AK8489" i="16"/>
  <c r="AJ8489" i="16"/>
  <c r="AL8488" i="16"/>
  <c r="AK8488" i="16"/>
  <c r="AM8488" i="16" s="1"/>
  <c r="AJ8488" i="16"/>
  <c r="AL8487" i="16"/>
  <c r="AK8487" i="16"/>
  <c r="AJ8487" i="16"/>
  <c r="AL8486" i="16"/>
  <c r="AK8486" i="16"/>
  <c r="AM8486" i="16" s="1"/>
  <c r="AJ8486" i="16"/>
  <c r="AL8485" i="16"/>
  <c r="AK8485" i="16"/>
  <c r="AM8485" i="16" s="1"/>
  <c r="AJ8485" i="16"/>
  <c r="AL8484" i="16"/>
  <c r="AK8484" i="16"/>
  <c r="AM8484" i="16" s="1"/>
  <c r="AJ8484" i="16"/>
  <c r="AL8483" i="16"/>
  <c r="AM8483" i="16" s="1"/>
  <c r="AK8483" i="16"/>
  <c r="AJ8483" i="16"/>
  <c r="AL8482" i="16"/>
  <c r="AM8482" i="16" s="1"/>
  <c r="AK8482" i="16"/>
  <c r="AJ8482" i="16"/>
  <c r="AL8481" i="16"/>
  <c r="AK8481" i="16"/>
  <c r="AM8481" i="16" s="1"/>
  <c r="AJ8481" i="16"/>
  <c r="AL8480" i="16"/>
  <c r="AK8480" i="16"/>
  <c r="AJ8480" i="16"/>
  <c r="AL8479" i="16"/>
  <c r="AK8479" i="16"/>
  <c r="AM8479" i="16" s="1"/>
  <c r="AJ8479" i="16"/>
  <c r="AL8478" i="16"/>
  <c r="AK8478" i="16"/>
  <c r="AJ8478" i="16"/>
  <c r="AM8477" i="16"/>
  <c r="AL8477" i="16"/>
  <c r="AK8477" i="16"/>
  <c r="AJ8477" i="16"/>
  <c r="AM8476" i="16"/>
  <c r="AL8476" i="16"/>
  <c r="AK8476" i="16"/>
  <c r="AJ8476" i="16"/>
  <c r="AL8475" i="16"/>
  <c r="AK8475" i="16"/>
  <c r="AJ8475" i="16"/>
  <c r="AL8474" i="16"/>
  <c r="AK8474" i="16"/>
  <c r="AM8474" i="16" s="1"/>
  <c r="AJ8474" i="16"/>
  <c r="AL8473" i="16"/>
  <c r="AK8473" i="16"/>
  <c r="AM8473" i="16" s="1"/>
  <c r="AJ8473" i="16"/>
  <c r="AL8472" i="16"/>
  <c r="AK8472" i="16"/>
  <c r="AM8472" i="16" s="1"/>
  <c r="AJ8472" i="16"/>
  <c r="AL8471" i="16"/>
  <c r="AK8471" i="16"/>
  <c r="AJ8471" i="16"/>
  <c r="AM8470" i="16"/>
  <c r="AL8470" i="16"/>
  <c r="AK8470" i="16"/>
  <c r="AJ8470" i="16"/>
  <c r="AL8469" i="16"/>
  <c r="AK8469" i="16"/>
  <c r="AJ8469" i="16"/>
  <c r="AM8468" i="16"/>
  <c r="AL8468" i="16"/>
  <c r="AK8468" i="16"/>
  <c r="AJ8468" i="16"/>
  <c r="AL8467" i="16"/>
  <c r="AM8467" i="16" s="1"/>
  <c r="AK8467" i="16"/>
  <c r="AJ8467" i="16"/>
  <c r="AL8466" i="16"/>
  <c r="AK8466" i="16"/>
  <c r="AM8466" i="16" s="1"/>
  <c r="AJ8466" i="16"/>
  <c r="AL8465" i="16"/>
  <c r="AM8465" i="16" s="1"/>
  <c r="AK8465" i="16"/>
  <c r="AJ8465" i="16"/>
  <c r="AL8464" i="16"/>
  <c r="AK8464" i="16"/>
  <c r="AM8464" i="16" s="1"/>
  <c r="AJ8464" i="16"/>
  <c r="AL8463" i="16"/>
  <c r="AK8463" i="16"/>
  <c r="AJ8463" i="16"/>
  <c r="AL8462" i="16"/>
  <c r="AK8462" i="16"/>
  <c r="AJ8462" i="16"/>
  <c r="AM8461" i="16"/>
  <c r="AL8461" i="16"/>
  <c r="AK8461" i="16"/>
  <c r="AJ8461" i="16"/>
  <c r="AL8460" i="16"/>
  <c r="AK8460" i="16"/>
  <c r="AJ8460" i="16"/>
  <c r="AL8459" i="16"/>
  <c r="AK8459" i="16"/>
  <c r="AM8459" i="16" s="1"/>
  <c r="AJ8459" i="16"/>
  <c r="AL8458" i="16"/>
  <c r="AM8458" i="16" s="1"/>
  <c r="AK8458" i="16"/>
  <c r="AJ8458" i="16"/>
  <c r="AL8457" i="16"/>
  <c r="AK8457" i="16"/>
  <c r="AJ8457" i="16"/>
  <c r="AL8456" i="16"/>
  <c r="AK8456" i="16"/>
  <c r="AJ8456" i="16"/>
  <c r="AM8455" i="16"/>
  <c r="AL8455" i="16"/>
  <c r="AK8455" i="16"/>
  <c r="AJ8455" i="16"/>
  <c r="AL8454" i="16"/>
  <c r="AK8454" i="16"/>
  <c r="AJ8454" i="16"/>
  <c r="AL8453" i="16"/>
  <c r="AK8453" i="16"/>
  <c r="AM8453" i="16" s="1"/>
  <c r="AJ8453" i="16"/>
  <c r="AL8452" i="16"/>
  <c r="AK8452" i="16"/>
  <c r="AM8452" i="16" s="1"/>
  <c r="AJ8452" i="16"/>
  <c r="AL8451" i="16"/>
  <c r="AK8451" i="16"/>
  <c r="AM8451" i="16" s="1"/>
  <c r="AJ8451" i="16"/>
  <c r="AM8450" i="16"/>
  <c r="AL8450" i="16"/>
  <c r="AK8450" i="16"/>
  <c r="AJ8450" i="16"/>
  <c r="AL8449" i="16"/>
  <c r="AK8449" i="16"/>
  <c r="AM8449" i="16" s="1"/>
  <c r="AJ8449" i="16"/>
  <c r="AL8448" i="16"/>
  <c r="AK8448" i="16"/>
  <c r="AJ8448" i="16"/>
  <c r="AL8447" i="16"/>
  <c r="AM8447" i="16" s="1"/>
  <c r="AK8447" i="16"/>
  <c r="AJ8447" i="16"/>
  <c r="AL8446" i="16"/>
  <c r="AM8446" i="16" s="1"/>
  <c r="AK8446" i="16"/>
  <c r="AJ8446" i="16"/>
  <c r="AL8445" i="16"/>
  <c r="AK8445" i="16"/>
  <c r="AM8445" i="16" s="1"/>
  <c r="AJ8445" i="16"/>
  <c r="AL8444" i="16"/>
  <c r="AK8444" i="16"/>
  <c r="AM8444" i="16" s="1"/>
  <c r="AJ8444" i="16"/>
  <c r="AM8443" i="16"/>
  <c r="AL8443" i="16"/>
  <c r="AK8443" i="16"/>
  <c r="AJ8443" i="16"/>
  <c r="AL8442" i="16"/>
  <c r="AK8442" i="16"/>
  <c r="AJ8442" i="16"/>
  <c r="AL8441" i="16"/>
  <c r="AK8441" i="16"/>
  <c r="AM8441" i="16" s="1"/>
  <c r="AJ8441" i="16"/>
  <c r="AL8440" i="16"/>
  <c r="AK8440" i="16"/>
  <c r="AM8440" i="16" s="1"/>
  <c r="AJ8440" i="16"/>
  <c r="AL8439" i="16"/>
  <c r="AK8439" i="16"/>
  <c r="AM8439" i="16" s="1"/>
  <c r="AJ8439" i="16"/>
  <c r="AL8438" i="16"/>
  <c r="AK8438" i="16"/>
  <c r="AJ8438" i="16"/>
  <c r="AM8437" i="16"/>
  <c r="AL8437" i="16"/>
  <c r="AK8437" i="16"/>
  <c r="AJ8437" i="16"/>
  <c r="AL8436" i="16"/>
  <c r="AK8436" i="16"/>
  <c r="AJ8436" i="16"/>
  <c r="AL8435" i="16"/>
  <c r="AK8435" i="16"/>
  <c r="AJ8435" i="16"/>
  <c r="AL8434" i="16"/>
  <c r="AK8434" i="16"/>
  <c r="AM8434" i="16" s="1"/>
  <c r="AJ8434" i="16"/>
  <c r="AL8433" i="16"/>
  <c r="AK8433" i="16"/>
  <c r="AJ8433" i="16"/>
  <c r="AL8432" i="16"/>
  <c r="AK8432" i="16"/>
  <c r="AM8432" i="16" s="1"/>
  <c r="AJ8432" i="16"/>
  <c r="AL8431" i="16"/>
  <c r="AK8431" i="16"/>
  <c r="AM8431" i="16" s="1"/>
  <c r="AJ8431" i="16"/>
  <c r="AL8430" i="16"/>
  <c r="AK8430" i="16"/>
  <c r="AJ8430" i="16"/>
  <c r="AM8429" i="16"/>
  <c r="AL8429" i="16"/>
  <c r="AK8429" i="16"/>
  <c r="AJ8429" i="16"/>
  <c r="AL8428" i="16"/>
  <c r="AK8428" i="16"/>
  <c r="AJ8428" i="16"/>
  <c r="AL8427" i="16"/>
  <c r="AK8427" i="16"/>
  <c r="AJ8427" i="16"/>
  <c r="AL8426" i="16"/>
  <c r="AK8426" i="16"/>
  <c r="AJ8426" i="16"/>
  <c r="AM8425" i="16"/>
  <c r="AL8425" i="16"/>
  <c r="AK8425" i="16"/>
  <c r="AJ8425" i="16"/>
  <c r="AL8424" i="16"/>
  <c r="AK8424" i="16"/>
  <c r="AJ8424" i="16"/>
  <c r="AL8423" i="16"/>
  <c r="AK8423" i="16"/>
  <c r="AM8423" i="16" s="1"/>
  <c r="AJ8423" i="16"/>
  <c r="AM8422" i="16"/>
  <c r="AL8422" i="16"/>
  <c r="AK8422" i="16"/>
  <c r="AJ8422" i="16"/>
  <c r="AL8421" i="16"/>
  <c r="AK8421" i="16"/>
  <c r="AM8421" i="16" s="1"/>
  <c r="AJ8421" i="16"/>
  <c r="AL8420" i="16"/>
  <c r="AK8420" i="16"/>
  <c r="AM8420" i="16" s="1"/>
  <c r="AJ8420" i="16"/>
  <c r="AL8419" i="16"/>
  <c r="AK8419" i="16"/>
  <c r="AM8419" i="16" s="1"/>
  <c r="AJ8419" i="16"/>
  <c r="AL8418" i="16"/>
  <c r="AK8418" i="16"/>
  <c r="AJ8418" i="16"/>
  <c r="AL8417" i="16"/>
  <c r="AK8417" i="16"/>
  <c r="AJ8417" i="16"/>
  <c r="AL8416" i="16"/>
  <c r="AK8416" i="16"/>
  <c r="AJ8416" i="16"/>
  <c r="AL8415" i="16"/>
  <c r="AK8415" i="16"/>
  <c r="AJ8415" i="16"/>
  <c r="AL8414" i="16"/>
  <c r="AK8414" i="16"/>
  <c r="AM8414" i="16" s="1"/>
  <c r="AJ8414" i="16"/>
  <c r="AL8413" i="16"/>
  <c r="AK8413" i="16"/>
  <c r="AM8413" i="16" s="1"/>
  <c r="AJ8413" i="16"/>
  <c r="AL8412" i="16"/>
  <c r="AK8412" i="16"/>
  <c r="AJ8412" i="16"/>
  <c r="AL8411" i="16"/>
  <c r="AM8411" i="16" s="1"/>
  <c r="AK8411" i="16"/>
  <c r="AJ8411" i="16"/>
  <c r="AM8410" i="16"/>
  <c r="AL8410" i="16"/>
  <c r="AK8410" i="16"/>
  <c r="AJ8410" i="16"/>
  <c r="AL8409" i="16"/>
  <c r="AK8409" i="16"/>
  <c r="AM8409" i="16" s="1"/>
  <c r="AJ8409" i="16"/>
  <c r="AL8408" i="16"/>
  <c r="AK8408" i="16"/>
  <c r="AM8408" i="16" s="1"/>
  <c r="AJ8408" i="16"/>
  <c r="AL8407" i="16"/>
  <c r="AK8407" i="16"/>
  <c r="AM8407" i="16" s="1"/>
  <c r="AJ8407" i="16"/>
  <c r="AL8406" i="16"/>
  <c r="AK8406" i="16"/>
  <c r="AJ8406" i="16"/>
  <c r="AL8405" i="16"/>
  <c r="AK8405" i="16"/>
  <c r="AM8405" i="16" s="1"/>
  <c r="AJ8405" i="16"/>
  <c r="AM8404" i="16"/>
  <c r="AL8404" i="16"/>
  <c r="AK8404" i="16"/>
  <c r="AJ8404" i="16"/>
  <c r="AL8403" i="16"/>
  <c r="AK8403" i="16"/>
  <c r="AJ8403" i="16"/>
  <c r="AL8402" i="16"/>
  <c r="AK8402" i="16"/>
  <c r="AM8402" i="16" s="1"/>
  <c r="AJ8402" i="16"/>
  <c r="AM8401" i="16"/>
  <c r="AL8401" i="16"/>
  <c r="AK8401" i="16"/>
  <c r="AJ8401" i="16"/>
  <c r="AL8400" i="16"/>
  <c r="AK8400" i="16"/>
  <c r="AM8400" i="16" s="1"/>
  <c r="AJ8400" i="16"/>
  <c r="AL8399" i="16"/>
  <c r="AK8399" i="16"/>
  <c r="AJ8399" i="16"/>
  <c r="AL8398" i="16"/>
  <c r="AK8398" i="16"/>
  <c r="AM8398" i="16" s="1"/>
  <c r="AJ8398" i="16"/>
  <c r="AL8397" i="16"/>
  <c r="AK8397" i="16"/>
  <c r="AJ8397" i="16"/>
  <c r="AL8396" i="16"/>
  <c r="AM8396" i="16" s="1"/>
  <c r="AK8396" i="16"/>
  <c r="AJ8396" i="16"/>
  <c r="AL8395" i="16"/>
  <c r="AK8395" i="16"/>
  <c r="AJ8395" i="16"/>
  <c r="AL8394" i="16"/>
  <c r="AK8394" i="16"/>
  <c r="AJ8394" i="16"/>
  <c r="AL8393" i="16"/>
  <c r="AK8393" i="16"/>
  <c r="AJ8393" i="16"/>
  <c r="AM8392" i="16"/>
  <c r="AL8392" i="16"/>
  <c r="AK8392" i="16"/>
  <c r="AJ8392" i="16"/>
  <c r="AL8391" i="16"/>
  <c r="AK8391" i="16"/>
  <c r="AJ8391" i="16"/>
  <c r="AL8390" i="16"/>
  <c r="AK8390" i="16"/>
  <c r="AJ8390" i="16"/>
  <c r="AL8389" i="16"/>
  <c r="AK8389" i="16"/>
  <c r="AM8389" i="16" s="1"/>
  <c r="AJ8389" i="16"/>
  <c r="AL8388" i="16"/>
  <c r="AK8388" i="16"/>
  <c r="AJ8388" i="16"/>
  <c r="AL8387" i="16"/>
  <c r="AK8387" i="16"/>
  <c r="AJ8387" i="16"/>
  <c r="AL8386" i="16"/>
  <c r="AK8386" i="16"/>
  <c r="AM8386" i="16" s="1"/>
  <c r="AJ8386" i="16"/>
  <c r="AL8385" i="16"/>
  <c r="AK8385" i="16"/>
  <c r="AM8385" i="16" s="1"/>
  <c r="AJ8385" i="16"/>
  <c r="AL8384" i="16"/>
  <c r="AK8384" i="16"/>
  <c r="AM8384" i="16" s="1"/>
  <c r="AJ8384" i="16"/>
  <c r="AM8383" i="16"/>
  <c r="AL8383" i="16"/>
  <c r="AK8383" i="16"/>
  <c r="AJ8383" i="16"/>
  <c r="AL8382" i="16"/>
  <c r="AK8382" i="16"/>
  <c r="AM8382" i="16" s="1"/>
  <c r="AJ8382" i="16"/>
  <c r="AL8381" i="16"/>
  <c r="AK8381" i="16"/>
  <c r="AJ8381" i="16"/>
  <c r="AL8380" i="16"/>
  <c r="AK8380" i="16"/>
  <c r="AM8380" i="16" s="1"/>
  <c r="AJ8380" i="16"/>
  <c r="AL8379" i="16"/>
  <c r="AK8379" i="16"/>
  <c r="AJ8379" i="16"/>
  <c r="AL8378" i="16"/>
  <c r="AK8378" i="16"/>
  <c r="AM8378" i="16" s="1"/>
  <c r="AJ8378" i="16"/>
  <c r="AL8377" i="16"/>
  <c r="AK8377" i="16"/>
  <c r="AM8377" i="16" s="1"/>
  <c r="AJ8377" i="16"/>
  <c r="AL8376" i="16"/>
  <c r="AK8376" i="16"/>
  <c r="AJ8376" i="16"/>
  <c r="AL8375" i="16"/>
  <c r="AM8375" i="16" s="1"/>
  <c r="AK8375" i="16"/>
  <c r="AJ8375" i="16"/>
  <c r="AM8374" i="16"/>
  <c r="AL8374" i="16"/>
  <c r="AK8374" i="16"/>
  <c r="AJ8374" i="16"/>
  <c r="AL8373" i="16"/>
  <c r="AK8373" i="16"/>
  <c r="AJ8373" i="16"/>
  <c r="AL8372" i="16"/>
  <c r="AK8372" i="16"/>
  <c r="AJ8372" i="16"/>
  <c r="AL8371" i="16"/>
  <c r="AK8371" i="16"/>
  <c r="AM8371" i="16" s="1"/>
  <c r="AJ8371" i="16"/>
  <c r="AL8370" i="16"/>
  <c r="AK8370" i="16"/>
  <c r="AJ8370" i="16"/>
  <c r="AL8369" i="16"/>
  <c r="AK8369" i="16"/>
  <c r="AJ8369" i="16"/>
  <c r="AL8368" i="16"/>
  <c r="AK8368" i="16"/>
  <c r="AM8368" i="16" s="1"/>
  <c r="AJ8368" i="16"/>
  <c r="AL8367" i="16"/>
  <c r="AK8367" i="16"/>
  <c r="AM8367" i="16" s="1"/>
  <c r="AJ8367" i="16"/>
  <c r="AL8366" i="16"/>
  <c r="AK8366" i="16"/>
  <c r="AJ8366" i="16"/>
  <c r="AM8365" i="16"/>
  <c r="AL8365" i="16"/>
  <c r="AK8365" i="16"/>
  <c r="AJ8365" i="16"/>
  <c r="AL8364" i="16"/>
  <c r="AK8364" i="16"/>
  <c r="AJ8364" i="16"/>
  <c r="AL8363" i="16"/>
  <c r="AK8363" i="16"/>
  <c r="AJ8363" i="16"/>
  <c r="AL8362" i="16"/>
  <c r="AK8362" i="16"/>
  <c r="AJ8362" i="16"/>
  <c r="AL8361" i="16"/>
  <c r="AK8361" i="16"/>
  <c r="AJ8361" i="16"/>
  <c r="AM8360" i="16"/>
  <c r="AL8360" i="16"/>
  <c r="AK8360" i="16"/>
  <c r="AJ8360" i="16"/>
  <c r="AL8359" i="16"/>
  <c r="AK8359" i="16"/>
  <c r="AJ8359" i="16"/>
  <c r="AL8358" i="16"/>
  <c r="AK8358" i="16"/>
  <c r="AJ8358" i="16"/>
  <c r="AL8357" i="16"/>
  <c r="AK8357" i="16"/>
  <c r="AM8357" i="16" s="1"/>
  <c r="AJ8357" i="16"/>
  <c r="AL8356" i="16"/>
  <c r="AK8356" i="16"/>
  <c r="AM8356" i="16" s="1"/>
  <c r="AJ8356" i="16"/>
  <c r="AL8355" i="16"/>
  <c r="AK8355" i="16"/>
  <c r="AJ8355" i="16"/>
  <c r="AL8354" i="16"/>
  <c r="AK8354" i="16"/>
  <c r="AM8354" i="16" s="1"/>
  <c r="AJ8354" i="16"/>
  <c r="AL8353" i="16"/>
  <c r="AM8353" i="16" s="1"/>
  <c r="AK8353" i="16"/>
  <c r="AJ8353" i="16"/>
  <c r="AL8352" i="16"/>
  <c r="AK8352" i="16"/>
  <c r="AJ8352" i="16"/>
  <c r="AL8351" i="16"/>
  <c r="AK8351" i="16"/>
  <c r="AJ8351" i="16"/>
  <c r="AL8350" i="16"/>
  <c r="AK8350" i="16"/>
  <c r="AJ8350" i="16"/>
  <c r="AL8349" i="16"/>
  <c r="AK8349" i="16"/>
  <c r="AJ8349" i="16"/>
  <c r="AL8348" i="16"/>
  <c r="AK8348" i="16"/>
  <c r="AJ8348" i="16"/>
  <c r="AL8347" i="16"/>
  <c r="AK8347" i="16"/>
  <c r="AM8347" i="16" s="1"/>
  <c r="AJ8347" i="16"/>
  <c r="AL8346" i="16"/>
  <c r="AK8346" i="16"/>
  <c r="AJ8346" i="16"/>
  <c r="AL8345" i="16"/>
  <c r="AK8345" i="16"/>
  <c r="AJ8345" i="16"/>
  <c r="AM8344" i="16"/>
  <c r="AL8344" i="16"/>
  <c r="AK8344" i="16"/>
  <c r="AJ8344" i="16"/>
  <c r="AL8343" i="16"/>
  <c r="AK8343" i="16"/>
  <c r="AJ8343" i="16"/>
  <c r="AM8342" i="16"/>
  <c r="AL8342" i="16"/>
  <c r="AK8342" i="16"/>
  <c r="AJ8342" i="16"/>
  <c r="AM8341" i="16"/>
  <c r="AL8341" i="16"/>
  <c r="AK8341" i="16"/>
  <c r="AJ8341" i="16"/>
  <c r="AL8340" i="16"/>
  <c r="AK8340" i="16"/>
  <c r="AM8340" i="16" s="1"/>
  <c r="AJ8340" i="16"/>
  <c r="AM8339" i="16"/>
  <c r="AL8339" i="16"/>
  <c r="AK8339" i="16"/>
  <c r="AJ8339" i="16"/>
  <c r="AL8338" i="16"/>
  <c r="AK8338" i="16"/>
  <c r="AJ8338" i="16"/>
  <c r="AL8337" i="16"/>
  <c r="AK8337" i="16"/>
  <c r="AM8337" i="16" s="1"/>
  <c r="AJ8337" i="16"/>
  <c r="AL8336" i="16"/>
  <c r="AK8336" i="16"/>
  <c r="AJ8336" i="16"/>
  <c r="AM8335" i="16"/>
  <c r="AL8335" i="16"/>
  <c r="AK8335" i="16"/>
  <c r="AJ8335" i="16"/>
  <c r="AL8334" i="16"/>
  <c r="AK8334" i="16"/>
  <c r="AJ8334" i="16"/>
  <c r="AL8333" i="16"/>
  <c r="AK8333" i="16"/>
  <c r="AM8333" i="16" s="1"/>
  <c r="AJ8333" i="16"/>
  <c r="AL8332" i="16"/>
  <c r="AK8332" i="16"/>
  <c r="AM8332" i="16" s="1"/>
  <c r="AJ8332" i="16"/>
  <c r="AL8331" i="16"/>
  <c r="AK8331" i="16"/>
  <c r="AM8331" i="16" s="1"/>
  <c r="AJ8331" i="16"/>
  <c r="AL8330" i="16"/>
  <c r="AK8330" i="16"/>
  <c r="AJ8330" i="16"/>
  <c r="AL8329" i="16"/>
  <c r="AK8329" i="16"/>
  <c r="AM8329" i="16" s="1"/>
  <c r="AJ8329" i="16"/>
  <c r="AL8328" i="16"/>
  <c r="AK8328" i="16"/>
  <c r="AJ8328" i="16"/>
  <c r="AL8327" i="16"/>
  <c r="AK8327" i="16"/>
  <c r="AM8327" i="16" s="1"/>
  <c r="AJ8327" i="16"/>
  <c r="AL8326" i="16"/>
  <c r="AK8326" i="16"/>
  <c r="AJ8326" i="16"/>
  <c r="AL8325" i="16"/>
  <c r="AK8325" i="16"/>
  <c r="AJ8325" i="16"/>
  <c r="AM8324" i="16"/>
  <c r="AL8324" i="16"/>
  <c r="AK8324" i="16"/>
  <c r="AJ8324" i="16"/>
  <c r="AM8323" i="16"/>
  <c r="AL8323" i="16"/>
  <c r="AK8323" i="16"/>
  <c r="AJ8323" i="16"/>
  <c r="AL8322" i="16"/>
  <c r="AK8322" i="16"/>
  <c r="AJ8322" i="16"/>
  <c r="AL8321" i="16"/>
  <c r="AK8321" i="16"/>
  <c r="AJ8321" i="16"/>
  <c r="AL8320" i="16"/>
  <c r="AK8320" i="16"/>
  <c r="AJ8320" i="16"/>
  <c r="AL8319" i="16"/>
  <c r="AK8319" i="16"/>
  <c r="AJ8319" i="16"/>
  <c r="AL8318" i="16"/>
  <c r="AK8318" i="16"/>
  <c r="AJ8318" i="16"/>
  <c r="AM8317" i="16"/>
  <c r="AL8317" i="16"/>
  <c r="AK8317" i="16"/>
  <c r="AJ8317" i="16"/>
  <c r="AL8316" i="16"/>
  <c r="AK8316" i="16"/>
  <c r="AJ8316" i="16"/>
  <c r="AL8315" i="16"/>
  <c r="AK8315" i="16"/>
  <c r="AM8315" i="16" s="1"/>
  <c r="AJ8315" i="16"/>
  <c r="AL8314" i="16"/>
  <c r="AK8314" i="16"/>
  <c r="AM8314" i="16" s="1"/>
  <c r="AJ8314" i="16"/>
  <c r="AL8313" i="16"/>
  <c r="AK8313" i="16"/>
  <c r="AJ8313" i="16"/>
  <c r="AL8312" i="16"/>
  <c r="AK8312" i="16"/>
  <c r="AJ8312" i="16"/>
  <c r="AM8311" i="16"/>
  <c r="AL8311" i="16"/>
  <c r="AK8311" i="16"/>
  <c r="AJ8311" i="16"/>
  <c r="AL8310" i="16"/>
  <c r="AK8310" i="16"/>
  <c r="AJ8310" i="16"/>
  <c r="AL8309" i="16"/>
  <c r="AK8309" i="16"/>
  <c r="AJ8309" i="16"/>
  <c r="AL8308" i="16"/>
  <c r="AK8308" i="16"/>
  <c r="AM8308" i="16" s="1"/>
  <c r="AJ8308" i="16"/>
  <c r="AL8307" i="16"/>
  <c r="AK8307" i="16"/>
  <c r="AJ8307" i="16"/>
  <c r="AM8306" i="16"/>
  <c r="AL8306" i="16"/>
  <c r="AK8306" i="16"/>
  <c r="AJ8306" i="16"/>
  <c r="AL8305" i="16"/>
  <c r="AK8305" i="16"/>
  <c r="AJ8305" i="16"/>
  <c r="AL8304" i="16"/>
  <c r="AK8304" i="16"/>
  <c r="AM8304" i="16" s="1"/>
  <c r="AJ8304" i="16"/>
  <c r="AL8303" i="16"/>
  <c r="AK8303" i="16"/>
  <c r="AM8303" i="16" s="1"/>
  <c r="AJ8303" i="16"/>
  <c r="AL8302" i="16"/>
  <c r="AK8302" i="16"/>
  <c r="AM8302" i="16" s="1"/>
  <c r="AJ8302" i="16"/>
  <c r="AL8301" i="16"/>
  <c r="AK8301" i="16"/>
  <c r="AM8301" i="16" s="1"/>
  <c r="AJ8301" i="16"/>
  <c r="AL8300" i="16"/>
  <c r="AM8300" i="16" s="1"/>
  <c r="AK8300" i="16"/>
  <c r="AJ8300" i="16"/>
  <c r="AM8299" i="16"/>
  <c r="AL8299" i="16"/>
  <c r="AK8299" i="16"/>
  <c r="AJ8299" i="16"/>
  <c r="AL8298" i="16"/>
  <c r="AK8298" i="16"/>
  <c r="AJ8298" i="16"/>
  <c r="AL8297" i="16"/>
  <c r="AK8297" i="16"/>
  <c r="AJ8297" i="16"/>
  <c r="AL8296" i="16"/>
  <c r="AK8296" i="16"/>
  <c r="AM8296" i="16" s="1"/>
  <c r="AJ8296" i="16"/>
  <c r="AL8295" i="16"/>
  <c r="AK8295" i="16"/>
  <c r="AJ8295" i="16"/>
  <c r="AL8294" i="16"/>
  <c r="AK8294" i="16"/>
  <c r="AJ8294" i="16"/>
  <c r="AL8293" i="16"/>
  <c r="AK8293" i="16"/>
  <c r="AM8293" i="16" s="1"/>
  <c r="AJ8293" i="16"/>
  <c r="AL8292" i="16"/>
  <c r="AK8292" i="16"/>
  <c r="AJ8292" i="16"/>
  <c r="AL8291" i="16"/>
  <c r="AK8291" i="16"/>
  <c r="AM8291" i="16" s="1"/>
  <c r="AJ8291" i="16"/>
  <c r="AL8290" i="16"/>
  <c r="AK8290" i="16"/>
  <c r="AM8290" i="16" s="1"/>
  <c r="AJ8290" i="16"/>
  <c r="AL8289" i="16"/>
  <c r="AK8289" i="16"/>
  <c r="AJ8289" i="16"/>
  <c r="AM8288" i="16"/>
  <c r="AL8288" i="16"/>
  <c r="AK8288" i="16"/>
  <c r="AJ8288" i="16"/>
  <c r="AL8287" i="16"/>
  <c r="AK8287" i="16"/>
  <c r="AM8287" i="16" s="1"/>
  <c r="AJ8287" i="16"/>
  <c r="AL8286" i="16"/>
  <c r="AK8286" i="16"/>
  <c r="AJ8286" i="16"/>
  <c r="AL8285" i="16"/>
  <c r="AM8285" i="16" s="1"/>
  <c r="AK8285" i="16"/>
  <c r="AJ8285" i="16"/>
  <c r="AL8284" i="16"/>
  <c r="AK8284" i="16"/>
  <c r="AJ8284" i="16"/>
  <c r="AL8283" i="16"/>
  <c r="AK8283" i="16"/>
  <c r="AJ8283" i="16"/>
  <c r="AL8282" i="16"/>
  <c r="AK8282" i="16"/>
  <c r="AJ8282" i="16"/>
  <c r="AM8281" i="16"/>
  <c r="AL8281" i="16"/>
  <c r="AK8281" i="16"/>
  <c r="AJ8281" i="16"/>
  <c r="AL8280" i="16"/>
  <c r="AK8280" i="16"/>
  <c r="AJ8280" i="16"/>
  <c r="AM8279" i="16"/>
  <c r="AL8279" i="16"/>
  <c r="AK8279" i="16"/>
  <c r="AJ8279" i="16"/>
  <c r="AL8278" i="16"/>
  <c r="AM8278" i="16" s="1"/>
  <c r="AK8278" i="16"/>
  <c r="AJ8278" i="16"/>
  <c r="AL8277" i="16"/>
  <c r="AK8277" i="16"/>
  <c r="AJ8277" i="16"/>
  <c r="AL8276" i="16"/>
  <c r="AK8276" i="16"/>
  <c r="AM8276" i="16" s="1"/>
  <c r="AJ8276" i="16"/>
  <c r="AL8275" i="16"/>
  <c r="AK8275" i="16"/>
  <c r="AM8275" i="16" s="1"/>
  <c r="AJ8275" i="16"/>
  <c r="AL8274" i="16"/>
  <c r="AK8274" i="16"/>
  <c r="AJ8274" i="16"/>
  <c r="AL8273" i="16"/>
  <c r="AK8273" i="16"/>
  <c r="AJ8273" i="16"/>
  <c r="AM8272" i="16"/>
  <c r="AL8272" i="16"/>
  <c r="AK8272" i="16"/>
  <c r="AJ8272" i="16"/>
  <c r="AL8271" i="16"/>
  <c r="AK8271" i="16"/>
  <c r="AJ8271" i="16"/>
  <c r="AL8270" i="16"/>
  <c r="AK8270" i="16"/>
  <c r="AJ8270" i="16"/>
  <c r="AL8269" i="16"/>
  <c r="AK8269" i="16"/>
  <c r="AM8269" i="16" s="1"/>
  <c r="AJ8269" i="16"/>
  <c r="AL8268" i="16"/>
  <c r="AK8268" i="16"/>
  <c r="AM8268" i="16" s="1"/>
  <c r="AJ8268" i="16"/>
  <c r="AL8267" i="16"/>
  <c r="AK8267" i="16"/>
  <c r="AM8267" i="16" s="1"/>
  <c r="AJ8267" i="16"/>
  <c r="AM8266" i="16"/>
  <c r="AL8266" i="16"/>
  <c r="AK8266" i="16"/>
  <c r="AJ8266" i="16"/>
  <c r="AL8265" i="16"/>
  <c r="AK8265" i="16"/>
  <c r="AJ8265" i="16"/>
  <c r="AL8264" i="16"/>
  <c r="AK8264" i="16"/>
  <c r="AJ8264" i="16"/>
  <c r="AM8263" i="16"/>
  <c r="AL8263" i="16"/>
  <c r="AK8263" i="16"/>
  <c r="AJ8263" i="16"/>
  <c r="AL8262" i="16"/>
  <c r="AK8262" i="16"/>
  <c r="AJ8262" i="16"/>
  <c r="AL8261" i="16"/>
  <c r="AK8261" i="16"/>
  <c r="AM8261" i="16" s="1"/>
  <c r="AJ8261" i="16"/>
  <c r="AL8260" i="16"/>
  <c r="AK8260" i="16"/>
  <c r="AM8260" i="16" s="1"/>
  <c r="AJ8260" i="16"/>
  <c r="AL8259" i="16"/>
  <c r="AK8259" i="16"/>
  <c r="AJ8259" i="16"/>
  <c r="AL8258" i="16"/>
  <c r="AK8258" i="16"/>
  <c r="AJ8258" i="16"/>
  <c r="AL8257" i="16"/>
  <c r="AK8257" i="16"/>
  <c r="AM8257" i="16" s="1"/>
  <c r="AJ8257" i="16"/>
  <c r="AL8256" i="16"/>
  <c r="AK8256" i="16"/>
  <c r="AM8256" i="16" s="1"/>
  <c r="AJ8256" i="16"/>
  <c r="AL8255" i="16"/>
  <c r="AK8255" i="16"/>
  <c r="AJ8255" i="16"/>
  <c r="AM8254" i="16"/>
  <c r="AL8254" i="16"/>
  <c r="AK8254" i="16"/>
  <c r="AJ8254" i="16"/>
  <c r="AL8253" i="16"/>
  <c r="AK8253" i="16"/>
  <c r="AJ8253" i="16"/>
  <c r="AM8252" i="16"/>
  <c r="AL8252" i="16"/>
  <c r="AK8252" i="16"/>
  <c r="AJ8252" i="16"/>
  <c r="AL8251" i="16"/>
  <c r="AM8251" i="16" s="1"/>
  <c r="AK8251" i="16"/>
  <c r="AJ8251" i="16"/>
  <c r="AL8250" i="16"/>
  <c r="AK8250" i="16"/>
  <c r="AM8250" i="16" s="1"/>
  <c r="AJ8250" i="16"/>
  <c r="AL8249" i="16"/>
  <c r="AK8249" i="16"/>
  <c r="AJ8249" i="16"/>
  <c r="AL8248" i="16"/>
  <c r="AK8248" i="16"/>
  <c r="AM8248" i="16" s="1"/>
  <c r="AJ8248" i="16"/>
  <c r="AL8247" i="16"/>
  <c r="AK8247" i="16"/>
  <c r="AJ8247" i="16"/>
  <c r="AL8246" i="16"/>
  <c r="AK8246" i="16"/>
  <c r="AJ8246" i="16"/>
  <c r="AL8245" i="16"/>
  <c r="AM8245" i="16" s="1"/>
  <c r="AK8245" i="16"/>
  <c r="AJ8245" i="16"/>
  <c r="AL8244" i="16"/>
  <c r="AK8244" i="16"/>
  <c r="AJ8244" i="16"/>
  <c r="AL8243" i="16"/>
  <c r="AK8243" i="16"/>
  <c r="AM8243" i="16" s="1"/>
  <c r="AJ8243" i="16"/>
  <c r="AL8242" i="16"/>
  <c r="AK8242" i="16"/>
  <c r="AM8242" i="16" s="1"/>
  <c r="AJ8242" i="16"/>
  <c r="AL8241" i="16"/>
  <c r="AK8241" i="16"/>
  <c r="AJ8241" i="16"/>
  <c r="AL8240" i="16"/>
  <c r="AK8240" i="16"/>
  <c r="AJ8240" i="16"/>
  <c r="AL8239" i="16"/>
  <c r="AM8239" i="16" s="1"/>
  <c r="AK8239" i="16"/>
  <c r="AJ8239" i="16"/>
  <c r="AL8238" i="16"/>
  <c r="AK8238" i="16"/>
  <c r="AJ8238" i="16"/>
  <c r="AL8237" i="16"/>
  <c r="AK8237" i="16"/>
  <c r="AJ8237" i="16"/>
  <c r="AL8236" i="16"/>
  <c r="AM8236" i="16" s="1"/>
  <c r="AK8236" i="16"/>
  <c r="AJ8236" i="16"/>
  <c r="AL8235" i="16"/>
  <c r="AK8235" i="16"/>
  <c r="AM8235" i="16" s="1"/>
  <c r="AJ8235" i="16"/>
  <c r="AL8234" i="16"/>
  <c r="AM8234" i="16" s="1"/>
  <c r="AK8234" i="16"/>
  <c r="AJ8234" i="16"/>
  <c r="AL8233" i="16"/>
  <c r="AK8233" i="16"/>
  <c r="AM8233" i="16" s="1"/>
  <c r="AJ8233" i="16"/>
  <c r="AL8232" i="16"/>
  <c r="AK8232" i="16"/>
  <c r="AJ8232" i="16"/>
  <c r="AL8231" i="16"/>
  <c r="AK8231" i="16"/>
  <c r="AM8231" i="16" s="1"/>
  <c r="AJ8231" i="16"/>
  <c r="AL8230" i="16"/>
  <c r="AK8230" i="16"/>
  <c r="AM8230" i="16" s="1"/>
  <c r="AJ8230" i="16"/>
  <c r="AL8229" i="16"/>
  <c r="AK8229" i="16"/>
  <c r="AJ8229" i="16"/>
  <c r="AL8228" i="16"/>
  <c r="AK8228" i="16"/>
  <c r="AM8228" i="16" s="1"/>
  <c r="AJ8228" i="16"/>
  <c r="AL8227" i="16"/>
  <c r="AK8227" i="16"/>
  <c r="AM8227" i="16" s="1"/>
  <c r="AJ8227" i="16"/>
  <c r="AL8226" i="16"/>
  <c r="AK8226" i="16"/>
  <c r="AJ8226" i="16"/>
  <c r="AL8225" i="16"/>
  <c r="AK8225" i="16"/>
  <c r="AJ8225" i="16"/>
  <c r="AL8224" i="16"/>
  <c r="AM8224" i="16" s="1"/>
  <c r="AK8224" i="16"/>
  <c r="AJ8224" i="16"/>
  <c r="AL8223" i="16"/>
  <c r="AK8223" i="16"/>
  <c r="AJ8223" i="16"/>
  <c r="AL8222" i="16"/>
  <c r="AK8222" i="16"/>
  <c r="AJ8222" i="16"/>
  <c r="AM8221" i="16"/>
  <c r="AL8221" i="16"/>
  <c r="AK8221" i="16"/>
  <c r="AJ8221" i="16"/>
  <c r="AL8220" i="16"/>
  <c r="AK8220" i="16"/>
  <c r="AJ8220" i="16"/>
  <c r="AL8219" i="16"/>
  <c r="AK8219" i="16"/>
  <c r="AM8219" i="16" s="1"/>
  <c r="AJ8219" i="16"/>
  <c r="AL8218" i="16"/>
  <c r="AK8218" i="16"/>
  <c r="AM8218" i="16" s="1"/>
  <c r="AJ8218" i="16"/>
  <c r="AL8217" i="16"/>
  <c r="AK8217" i="16"/>
  <c r="AJ8217" i="16"/>
  <c r="AL8216" i="16"/>
  <c r="AK8216" i="16"/>
  <c r="AJ8216" i="16"/>
  <c r="AM8215" i="16"/>
  <c r="AL8215" i="16"/>
  <c r="AK8215" i="16"/>
  <c r="AJ8215" i="16"/>
  <c r="AL8214" i="16"/>
  <c r="AK8214" i="16"/>
  <c r="AJ8214" i="16"/>
  <c r="AL8213" i="16"/>
  <c r="AM8213" i="16" s="1"/>
  <c r="AK8213" i="16"/>
  <c r="AJ8213" i="16"/>
  <c r="AL8212" i="16"/>
  <c r="AK8212" i="16"/>
  <c r="AM8212" i="16" s="1"/>
  <c r="AJ8212" i="16"/>
  <c r="AL8211" i="16"/>
  <c r="AK8211" i="16"/>
  <c r="AJ8211" i="16"/>
  <c r="AL8210" i="16"/>
  <c r="AK8210" i="16"/>
  <c r="AJ8210" i="16"/>
  <c r="AL8209" i="16"/>
  <c r="AK8209" i="16"/>
  <c r="AM8209" i="16" s="1"/>
  <c r="AJ8209" i="16"/>
  <c r="AL8208" i="16"/>
  <c r="AK8208" i="16"/>
  <c r="AJ8208" i="16"/>
  <c r="AL8207" i="16"/>
  <c r="AK8207" i="16"/>
  <c r="AJ8207" i="16"/>
  <c r="AM8206" i="16"/>
  <c r="AL8206" i="16"/>
  <c r="AK8206" i="16"/>
  <c r="AJ8206" i="16"/>
  <c r="AL8205" i="16"/>
  <c r="AK8205" i="16"/>
  <c r="AJ8205" i="16"/>
  <c r="AL8204" i="16"/>
  <c r="AK8204" i="16"/>
  <c r="AJ8204" i="16"/>
  <c r="AL8203" i="16"/>
  <c r="AK8203" i="16"/>
  <c r="AM8203" i="16" s="1"/>
  <c r="AJ8203" i="16"/>
  <c r="AL8202" i="16"/>
  <c r="AK8202" i="16"/>
  <c r="AM8202" i="16" s="1"/>
  <c r="AJ8202" i="16"/>
  <c r="AL8201" i="16"/>
  <c r="AK8201" i="16"/>
  <c r="AJ8201" i="16"/>
  <c r="AL8200" i="16"/>
  <c r="AK8200" i="16"/>
  <c r="AM8200" i="16" s="1"/>
  <c r="AJ8200" i="16"/>
  <c r="AL8199" i="16"/>
  <c r="AK8199" i="16"/>
  <c r="AJ8199" i="16"/>
  <c r="AL8198" i="16"/>
  <c r="AK8198" i="16"/>
  <c r="AJ8198" i="16"/>
  <c r="AL8197" i="16"/>
  <c r="AK8197" i="16"/>
  <c r="AM8197" i="16" s="1"/>
  <c r="AJ8197" i="16"/>
  <c r="AL8196" i="16"/>
  <c r="AK8196" i="16"/>
  <c r="AJ8196" i="16"/>
  <c r="AL8195" i="16"/>
  <c r="AM8195" i="16" s="1"/>
  <c r="AK8195" i="16"/>
  <c r="AJ8195" i="16"/>
  <c r="AM8194" i="16"/>
  <c r="AL8194" i="16"/>
  <c r="AK8194" i="16"/>
  <c r="AJ8194" i="16"/>
  <c r="AL8193" i="16"/>
  <c r="AK8193" i="16"/>
  <c r="AM8193" i="16" s="1"/>
  <c r="AJ8193" i="16"/>
  <c r="AL8192" i="16"/>
  <c r="AK8192" i="16"/>
  <c r="AM8192" i="16" s="1"/>
  <c r="AJ8192" i="16"/>
  <c r="AL8191" i="16"/>
  <c r="AK8191" i="16"/>
  <c r="AM8191" i="16" s="1"/>
  <c r="AJ8191" i="16"/>
  <c r="AL8190" i="16"/>
  <c r="AK8190" i="16"/>
  <c r="AJ8190" i="16"/>
  <c r="AL8189" i="16"/>
  <c r="AK8189" i="16"/>
  <c r="AM8189" i="16" s="1"/>
  <c r="AJ8189" i="16"/>
  <c r="AL8188" i="16"/>
  <c r="AK8188" i="16"/>
  <c r="AM8188" i="16" s="1"/>
  <c r="AJ8188" i="16"/>
  <c r="AM8187" i="16"/>
  <c r="AL8187" i="16"/>
  <c r="AK8187" i="16"/>
  <c r="AJ8187" i="16"/>
  <c r="AM8186" i="16"/>
  <c r="AL8186" i="16"/>
  <c r="AK8186" i="16"/>
  <c r="AJ8186" i="16"/>
  <c r="AL8185" i="16"/>
  <c r="AK8185" i="16"/>
  <c r="AM8185" i="16" s="1"/>
  <c r="AJ8185" i="16"/>
  <c r="AM8184" i="16"/>
  <c r="AL8184" i="16"/>
  <c r="AK8184" i="16"/>
  <c r="AJ8184" i="16"/>
  <c r="AL8183" i="16"/>
  <c r="AM8183" i="16" s="1"/>
  <c r="AK8183" i="16"/>
  <c r="AJ8183" i="16"/>
  <c r="AL8182" i="16"/>
  <c r="AK8182" i="16"/>
  <c r="AM8182" i="16" s="1"/>
  <c r="AJ8182" i="16"/>
  <c r="AM8181" i="16"/>
  <c r="AL8181" i="16"/>
  <c r="AK8181" i="16"/>
  <c r="AJ8181" i="16"/>
  <c r="AL8180" i="16"/>
  <c r="AK8180" i="16"/>
  <c r="AM8180" i="16" s="1"/>
  <c r="AJ8180" i="16"/>
  <c r="AL8179" i="16"/>
  <c r="AK8179" i="16"/>
  <c r="AM8179" i="16" s="1"/>
  <c r="AJ8179" i="16"/>
  <c r="AM8178" i="16"/>
  <c r="AL8178" i="16"/>
  <c r="AK8178" i="16"/>
  <c r="AJ8178" i="16"/>
  <c r="AL8177" i="16"/>
  <c r="AK8177" i="16"/>
  <c r="AM8177" i="16" s="1"/>
  <c r="AJ8177" i="16"/>
  <c r="AL8176" i="16"/>
  <c r="AK8176" i="16"/>
  <c r="AM8176" i="16" s="1"/>
  <c r="AJ8176" i="16"/>
  <c r="AM8175" i="16"/>
  <c r="AL8175" i="16"/>
  <c r="AK8175" i="16"/>
  <c r="AJ8175" i="16"/>
  <c r="AM8174" i="16"/>
  <c r="AL8174" i="16"/>
  <c r="AK8174" i="16"/>
  <c r="AJ8174" i="16"/>
  <c r="AL8173" i="16"/>
  <c r="AK8173" i="16"/>
  <c r="AM8173" i="16" s="1"/>
  <c r="AJ8173" i="16"/>
  <c r="AM8172" i="16"/>
  <c r="AL8172" i="16"/>
  <c r="AK8172" i="16"/>
  <c r="AJ8172" i="16"/>
  <c r="AM8171" i="16"/>
  <c r="AL8171" i="16"/>
  <c r="AK8171" i="16"/>
  <c r="AJ8171" i="16"/>
  <c r="AL8170" i="16"/>
  <c r="AK8170" i="16"/>
  <c r="AM8170" i="16" s="1"/>
  <c r="AJ8170" i="16"/>
  <c r="AM8169" i="16"/>
  <c r="AL8169" i="16"/>
  <c r="AK8169" i="16"/>
  <c r="AJ8169" i="16"/>
  <c r="AM8168" i="16"/>
  <c r="AL8168" i="16"/>
  <c r="AK8168" i="16"/>
  <c r="AJ8168" i="16"/>
  <c r="AL8167" i="16"/>
  <c r="AK8167" i="16"/>
  <c r="AM8167" i="16" s="1"/>
  <c r="AJ8167" i="16"/>
  <c r="AM8166" i="16"/>
  <c r="AL8166" i="16"/>
  <c r="AK8166" i="16"/>
  <c r="AJ8166" i="16"/>
  <c r="AL8165" i="16"/>
  <c r="AM8165" i="16" s="1"/>
  <c r="AK8165" i="16"/>
  <c r="AJ8165" i="16"/>
  <c r="AL8164" i="16"/>
  <c r="AK8164" i="16"/>
  <c r="AM8164" i="16" s="1"/>
  <c r="AJ8164" i="16"/>
  <c r="AM8163" i="16"/>
  <c r="AL8163" i="16"/>
  <c r="AK8163" i="16"/>
  <c r="AJ8163" i="16"/>
  <c r="AM8162" i="16"/>
  <c r="AL8162" i="16"/>
  <c r="AK8162" i="16"/>
  <c r="AJ8162" i="16"/>
  <c r="AL8161" i="16"/>
  <c r="AK8161" i="16"/>
  <c r="AM8161" i="16" s="1"/>
  <c r="AJ8161" i="16"/>
  <c r="AM8160" i="16"/>
  <c r="AL8160" i="16"/>
  <c r="AK8160" i="16"/>
  <c r="AJ8160" i="16"/>
  <c r="AL8159" i="16"/>
  <c r="AM8159" i="16" s="1"/>
  <c r="AK8159" i="16"/>
  <c r="AJ8159" i="16"/>
  <c r="AL8158" i="16"/>
  <c r="AK8158" i="16"/>
  <c r="AM8158" i="16" s="1"/>
  <c r="AJ8158" i="16"/>
  <c r="AM8157" i="16"/>
  <c r="AL8157" i="16"/>
  <c r="AK8157" i="16"/>
  <c r="AJ8157" i="16"/>
  <c r="AL8156" i="16"/>
  <c r="AK8156" i="16"/>
  <c r="AJ8156" i="16"/>
  <c r="AL8155" i="16"/>
  <c r="AK8155" i="16"/>
  <c r="AM8155" i="16" s="1"/>
  <c r="AJ8155" i="16"/>
  <c r="AM8154" i="16"/>
  <c r="AL8154" i="16"/>
  <c r="AK8154" i="16"/>
  <c r="AJ8154" i="16"/>
  <c r="AL8153" i="16"/>
  <c r="AK8153" i="16"/>
  <c r="AM8153" i="16" s="1"/>
  <c r="AJ8153" i="16"/>
  <c r="AL8152" i="16"/>
  <c r="AK8152" i="16"/>
  <c r="AM8152" i="16" s="1"/>
  <c r="AJ8152" i="16"/>
  <c r="AM8151" i="16"/>
  <c r="AL8151" i="16"/>
  <c r="AK8151" i="16"/>
  <c r="AJ8151" i="16"/>
  <c r="AM8150" i="16"/>
  <c r="AL8150" i="16"/>
  <c r="AK8150" i="16"/>
  <c r="AJ8150" i="16"/>
  <c r="AL8149" i="16"/>
  <c r="AK8149" i="16"/>
  <c r="AM8149" i="16" s="1"/>
  <c r="AJ8149" i="16"/>
  <c r="AM8148" i="16"/>
  <c r="AL8148" i="16"/>
  <c r="AK8148" i="16"/>
  <c r="AJ8148" i="16"/>
  <c r="AL8147" i="16"/>
  <c r="AM8147" i="16" s="1"/>
  <c r="AK8147" i="16"/>
  <c r="AJ8147" i="16"/>
  <c r="AL8146" i="16"/>
  <c r="AK8146" i="16"/>
  <c r="AM8146" i="16" s="1"/>
  <c r="AJ8146" i="16"/>
  <c r="AM8145" i="16"/>
  <c r="AL8145" i="16"/>
  <c r="AK8145" i="16"/>
  <c r="AJ8145" i="16"/>
  <c r="AL8144" i="16"/>
  <c r="AK8144" i="16"/>
  <c r="AM8144" i="16" s="1"/>
  <c r="AJ8144" i="16"/>
  <c r="AL8143" i="16"/>
  <c r="AK8143" i="16"/>
  <c r="AM8143" i="16" s="1"/>
  <c r="AJ8143" i="16"/>
  <c r="AM8142" i="16"/>
  <c r="AL8142" i="16"/>
  <c r="AK8142" i="16"/>
  <c r="AJ8142" i="16"/>
  <c r="AL8141" i="16"/>
  <c r="AK8141" i="16"/>
  <c r="AM8141" i="16" s="1"/>
  <c r="AJ8141" i="16"/>
  <c r="AL8140" i="16"/>
  <c r="AK8140" i="16"/>
  <c r="AM8140" i="16" s="1"/>
  <c r="AJ8140" i="16"/>
  <c r="AM8139" i="16"/>
  <c r="AL8139" i="16"/>
  <c r="AK8139" i="16"/>
  <c r="AJ8139" i="16"/>
  <c r="AM8138" i="16"/>
  <c r="AL8138" i="16"/>
  <c r="AK8138" i="16"/>
  <c r="AJ8138" i="16"/>
  <c r="AL8137" i="16"/>
  <c r="AK8137" i="16"/>
  <c r="AM8137" i="16" s="1"/>
  <c r="AJ8137" i="16"/>
  <c r="AM8136" i="16"/>
  <c r="AL8136" i="16"/>
  <c r="AK8136" i="16"/>
  <c r="AJ8136" i="16"/>
  <c r="AM8135" i="16"/>
  <c r="AL8135" i="16"/>
  <c r="AK8135" i="16"/>
  <c r="AJ8135" i="16"/>
  <c r="AL8134" i="16"/>
  <c r="AK8134" i="16"/>
  <c r="AM8134" i="16" s="1"/>
  <c r="AJ8134" i="16"/>
  <c r="AM8133" i="16"/>
  <c r="AL8133" i="16"/>
  <c r="AK8133" i="16"/>
  <c r="AJ8133" i="16"/>
  <c r="AL8132" i="16"/>
  <c r="AM8132" i="16" s="1"/>
  <c r="AK8132" i="16"/>
  <c r="AJ8132" i="16"/>
  <c r="AL8131" i="16"/>
  <c r="AK8131" i="16"/>
  <c r="AM8131" i="16" s="1"/>
  <c r="AJ8131" i="16"/>
  <c r="AM8130" i="16"/>
  <c r="AL8130" i="16"/>
  <c r="AK8130" i="16"/>
  <c r="AJ8130" i="16"/>
  <c r="AL8129" i="16"/>
  <c r="AK8129" i="16"/>
  <c r="AM8129" i="16" s="1"/>
  <c r="AJ8129" i="16"/>
  <c r="AL8128" i="16"/>
  <c r="AK8128" i="16"/>
  <c r="AM8128" i="16" s="1"/>
  <c r="AJ8128" i="16"/>
  <c r="AM8127" i="16"/>
  <c r="AL8127" i="16"/>
  <c r="AK8127" i="16"/>
  <c r="AJ8127" i="16"/>
  <c r="AM8126" i="16"/>
  <c r="AL8126" i="16"/>
  <c r="AK8126" i="16"/>
  <c r="AJ8126" i="16"/>
  <c r="AL8125" i="16"/>
  <c r="AK8125" i="16"/>
  <c r="AM8125" i="16" s="1"/>
  <c r="AJ8125" i="16"/>
  <c r="AM8124" i="16"/>
  <c r="AL8124" i="16"/>
  <c r="AK8124" i="16"/>
  <c r="AJ8124" i="16"/>
  <c r="AL8123" i="16"/>
  <c r="AM8123" i="16" s="1"/>
  <c r="AK8123" i="16"/>
  <c r="AJ8123" i="16"/>
  <c r="AL8122" i="16"/>
  <c r="AK8122" i="16"/>
  <c r="AM8122" i="16" s="1"/>
  <c r="AJ8122" i="16"/>
  <c r="AM8121" i="16"/>
  <c r="AL8121" i="16"/>
  <c r="AK8121" i="16"/>
  <c r="AJ8121" i="16"/>
  <c r="AL8120" i="16"/>
  <c r="AK8120" i="16"/>
  <c r="AM8120" i="16" s="1"/>
  <c r="AJ8120" i="16"/>
  <c r="AL8119" i="16"/>
  <c r="AK8119" i="16"/>
  <c r="AM8119" i="16" s="1"/>
  <c r="AJ8119" i="16"/>
  <c r="AM8118" i="16"/>
  <c r="AL8118" i="16"/>
  <c r="AK8118" i="16"/>
  <c r="AJ8118" i="16"/>
  <c r="AL8117" i="16"/>
  <c r="AK8117" i="16"/>
  <c r="AM8117" i="16" s="1"/>
  <c r="AJ8117" i="16"/>
  <c r="AL8116" i="16"/>
  <c r="AK8116" i="16"/>
  <c r="AM8116" i="16" s="1"/>
  <c r="AJ8116" i="16"/>
  <c r="AM8115" i="16"/>
  <c r="AL8115" i="16"/>
  <c r="AK8115" i="16"/>
  <c r="AJ8115" i="16"/>
  <c r="AM8114" i="16"/>
  <c r="AL8114" i="16"/>
  <c r="AK8114" i="16"/>
  <c r="AJ8114" i="16"/>
  <c r="AL8113" i="16"/>
  <c r="AK8113" i="16"/>
  <c r="AM8113" i="16" s="1"/>
  <c r="AJ8113" i="16"/>
  <c r="AM8112" i="16"/>
  <c r="AL8112" i="16"/>
  <c r="AK8112" i="16"/>
  <c r="AJ8112" i="16"/>
  <c r="AL8111" i="16"/>
  <c r="AM8111" i="16" s="1"/>
  <c r="AK8111" i="16"/>
  <c r="AJ8111" i="16"/>
  <c r="AL8110" i="16"/>
  <c r="AK8110" i="16"/>
  <c r="AM8110" i="16" s="1"/>
  <c r="AJ8110" i="16"/>
  <c r="AM8109" i="16"/>
  <c r="AL8109" i="16"/>
  <c r="AK8109" i="16"/>
  <c r="AJ8109" i="16"/>
  <c r="AL8108" i="16"/>
  <c r="AK8108" i="16"/>
  <c r="AM8108" i="16" s="1"/>
  <c r="AJ8108" i="16"/>
  <c r="AL8107" i="16"/>
  <c r="AK8107" i="16"/>
  <c r="AM8107" i="16" s="1"/>
  <c r="AJ8107" i="16"/>
  <c r="AM8106" i="16"/>
  <c r="AL8106" i="16"/>
  <c r="AK8106" i="16"/>
  <c r="AJ8106" i="16"/>
  <c r="AL8105" i="16"/>
  <c r="AK8105" i="16"/>
  <c r="AM8105" i="16" s="1"/>
  <c r="AJ8105" i="16"/>
  <c r="AL8104" i="16"/>
  <c r="AK8104" i="16"/>
  <c r="AM8104" i="16" s="1"/>
  <c r="AJ8104" i="16"/>
  <c r="AM8103" i="16"/>
  <c r="AL8103" i="16"/>
  <c r="AK8103" i="16"/>
  <c r="AJ8103" i="16"/>
  <c r="AM8102" i="16"/>
  <c r="AL8102" i="16"/>
  <c r="AK8102" i="16"/>
  <c r="AJ8102" i="16"/>
  <c r="AL8101" i="16"/>
  <c r="AK8101" i="16"/>
  <c r="AM8101" i="16" s="1"/>
  <c r="AJ8101" i="16"/>
  <c r="AM8100" i="16"/>
  <c r="AL8100" i="16"/>
  <c r="AK8100" i="16"/>
  <c r="AJ8100" i="16"/>
  <c r="AM8099" i="16"/>
  <c r="AL8099" i="16"/>
  <c r="AK8099" i="16"/>
  <c r="AJ8099" i="16"/>
  <c r="AL8098" i="16"/>
  <c r="AK8098" i="16"/>
  <c r="AM8098" i="16" s="1"/>
  <c r="AJ8098" i="16"/>
  <c r="AM8097" i="16"/>
  <c r="AL8097" i="16"/>
  <c r="AK8097" i="16"/>
  <c r="AJ8097" i="16"/>
  <c r="AL8096" i="16"/>
  <c r="AM8096" i="16" s="1"/>
  <c r="AK8096" i="16"/>
  <c r="AJ8096" i="16"/>
  <c r="AL8095" i="16"/>
  <c r="AK8095" i="16"/>
  <c r="AM8095" i="16" s="1"/>
  <c r="AJ8095" i="16"/>
  <c r="AM8094" i="16"/>
  <c r="AL8094" i="16"/>
  <c r="AK8094" i="16"/>
  <c r="AJ8094" i="16"/>
  <c r="AL8093" i="16"/>
  <c r="AK8093" i="16"/>
  <c r="AM8093" i="16" s="1"/>
  <c r="AJ8093" i="16"/>
  <c r="AL8092" i="16"/>
  <c r="AK8092" i="16"/>
  <c r="AM8092" i="16" s="1"/>
  <c r="AJ8092" i="16"/>
  <c r="AM8091" i="16"/>
  <c r="AL8091" i="16"/>
  <c r="AK8091" i="16"/>
  <c r="AJ8091" i="16"/>
  <c r="AL8090" i="16"/>
  <c r="AK8090" i="16"/>
  <c r="AM8090" i="16" s="1"/>
  <c r="AJ8090" i="16"/>
  <c r="AL8089" i="16"/>
  <c r="AK8089" i="16"/>
  <c r="AM8089" i="16" s="1"/>
  <c r="AJ8089" i="16"/>
  <c r="AM8088" i="16"/>
  <c r="AL8088" i="16"/>
  <c r="AK8088" i="16"/>
  <c r="AJ8088" i="16"/>
  <c r="AL8087" i="16"/>
  <c r="AM8087" i="16" s="1"/>
  <c r="AK8087" i="16"/>
  <c r="AJ8087" i="16"/>
  <c r="AL8086" i="16"/>
  <c r="AK8086" i="16"/>
  <c r="AM8086" i="16" s="1"/>
  <c r="AJ8086" i="16"/>
  <c r="AM8085" i="16"/>
  <c r="AL8085" i="16"/>
  <c r="AK8085" i="16"/>
  <c r="AJ8085" i="16"/>
  <c r="AL8084" i="16"/>
  <c r="AK8084" i="16"/>
  <c r="AJ8084" i="16"/>
  <c r="AL8083" i="16"/>
  <c r="AK8083" i="16"/>
  <c r="AM8083" i="16" s="1"/>
  <c r="AJ8083" i="16"/>
  <c r="AM8082" i="16"/>
  <c r="AL8082" i="16"/>
  <c r="AK8082" i="16"/>
  <c r="AJ8082" i="16"/>
  <c r="AL8081" i="16"/>
  <c r="AK8081" i="16"/>
  <c r="AM8081" i="16" s="1"/>
  <c r="AJ8081" i="16"/>
  <c r="AL8080" i="16"/>
  <c r="AK8080" i="16"/>
  <c r="AM8080" i="16" s="1"/>
  <c r="AJ8080" i="16"/>
  <c r="AM8079" i="16"/>
  <c r="AL8079" i="16"/>
  <c r="AK8079" i="16"/>
  <c r="AJ8079" i="16"/>
  <c r="AM8078" i="16"/>
  <c r="AL8078" i="16"/>
  <c r="AK8078" i="16"/>
  <c r="AJ8078" i="16"/>
  <c r="AL8077" i="16"/>
  <c r="AK8077" i="16"/>
  <c r="AM8077" i="16" s="1"/>
  <c r="AJ8077" i="16"/>
  <c r="AM8076" i="16"/>
  <c r="AL8076" i="16"/>
  <c r="AK8076" i="16"/>
  <c r="AJ8076" i="16"/>
  <c r="AL8075" i="16"/>
  <c r="AM8075" i="16" s="1"/>
  <c r="AK8075" i="16"/>
  <c r="AJ8075" i="16"/>
  <c r="AL8074" i="16"/>
  <c r="AK8074" i="16"/>
  <c r="AM8074" i="16" s="1"/>
  <c r="AJ8074" i="16"/>
  <c r="AM8073" i="16"/>
  <c r="AL8073" i="16"/>
  <c r="AK8073" i="16"/>
  <c r="AJ8073" i="16"/>
  <c r="AL8072" i="16"/>
  <c r="AK8072" i="16"/>
  <c r="AM8072" i="16" s="1"/>
  <c r="AJ8072" i="16"/>
  <c r="AL8071" i="16"/>
  <c r="AK8071" i="16"/>
  <c r="AM8071" i="16" s="1"/>
  <c r="AJ8071" i="16"/>
  <c r="AM8070" i="16"/>
  <c r="AL8070" i="16"/>
  <c r="AK8070" i="16"/>
  <c r="AJ8070" i="16"/>
  <c r="AL8069" i="16"/>
  <c r="AK8069" i="16"/>
  <c r="AM8069" i="16" s="1"/>
  <c r="AJ8069" i="16"/>
  <c r="AL8068" i="16"/>
  <c r="AK8068" i="16"/>
  <c r="AM8068" i="16" s="1"/>
  <c r="AJ8068" i="16"/>
  <c r="AM8067" i="16"/>
  <c r="AL8067" i="16"/>
  <c r="AK8067" i="16"/>
  <c r="AJ8067" i="16"/>
  <c r="AM8066" i="16"/>
  <c r="AL8066" i="16"/>
  <c r="AK8066" i="16"/>
  <c r="AJ8066" i="16"/>
  <c r="AL8065" i="16"/>
  <c r="AK8065" i="16"/>
  <c r="AM8065" i="16" s="1"/>
  <c r="AJ8065" i="16"/>
  <c r="AM8064" i="16"/>
  <c r="AL8064" i="16"/>
  <c r="AK8064" i="16"/>
  <c r="AJ8064" i="16"/>
  <c r="AM8063" i="16"/>
  <c r="AL8063" i="16"/>
  <c r="AK8063" i="16"/>
  <c r="AJ8063" i="16"/>
  <c r="AL8062" i="16"/>
  <c r="AK8062" i="16"/>
  <c r="AM8062" i="16" s="1"/>
  <c r="AJ8062" i="16"/>
  <c r="AM8061" i="16"/>
  <c r="AL8061" i="16"/>
  <c r="AK8061" i="16"/>
  <c r="AJ8061" i="16"/>
  <c r="AL8060" i="16"/>
  <c r="AM8060" i="16" s="1"/>
  <c r="AK8060" i="16"/>
  <c r="AJ8060" i="16"/>
  <c r="AL8059" i="16"/>
  <c r="AK8059" i="16"/>
  <c r="AM8059" i="16" s="1"/>
  <c r="AJ8059" i="16"/>
  <c r="AM8058" i="16"/>
  <c r="AL8058" i="16"/>
  <c r="AK8058" i="16"/>
  <c r="AJ8058" i="16"/>
  <c r="AL8057" i="16"/>
  <c r="AK8057" i="16"/>
  <c r="AM8057" i="16" s="1"/>
  <c r="AJ8057" i="16"/>
  <c r="AL8056" i="16"/>
  <c r="AK8056" i="16"/>
  <c r="AM8056" i="16" s="1"/>
  <c r="AJ8056" i="16"/>
  <c r="AM8055" i="16"/>
  <c r="AL8055" i="16"/>
  <c r="AK8055" i="16"/>
  <c r="AJ8055" i="16"/>
  <c r="AM8054" i="16"/>
  <c r="AL8054" i="16"/>
  <c r="AK8054" i="16"/>
  <c r="AJ8054" i="16"/>
  <c r="AL8053" i="16"/>
  <c r="AK8053" i="16"/>
  <c r="AM8053" i="16" s="1"/>
  <c r="AJ8053" i="16"/>
  <c r="AM8052" i="16"/>
  <c r="AL8052" i="16"/>
  <c r="AK8052" i="16"/>
  <c r="AJ8052" i="16"/>
  <c r="AL8051" i="16"/>
  <c r="AM8051" i="16" s="1"/>
  <c r="AK8051" i="16"/>
  <c r="AJ8051" i="16"/>
  <c r="AL8050" i="16"/>
  <c r="AK8050" i="16"/>
  <c r="AM8050" i="16" s="1"/>
  <c r="AJ8050" i="16"/>
  <c r="AM8049" i="16"/>
  <c r="AL8049" i="16"/>
  <c r="AK8049" i="16"/>
  <c r="AJ8049" i="16"/>
  <c r="AL8048" i="16"/>
  <c r="AK8048" i="16"/>
  <c r="AM8048" i="16" s="1"/>
  <c r="AJ8048" i="16"/>
  <c r="AL8047" i="16"/>
  <c r="AK8047" i="16"/>
  <c r="AM8047" i="16" s="1"/>
  <c r="AJ8047" i="16"/>
  <c r="AM8046" i="16"/>
  <c r="AL8046" i="16"/>
  <c r="AK8046" i="16"/>
  <c r="AJ8046" i="16"/>
  <c r="AL8045" i="16"/>
  <c r="AK8045" i="16"/>
  <c r="AM8045" i="16" s="1"/>
  <c r="AJ8045" i="16"/>
  <c r="AL8044" i="16"/>
  <c r="AK8044" i="16"/>
  <c r="AM8044" i="16" s="1"/>
  <c r="AJ8044" i="16"/>
  <c r="AM8043" i="16"/>
  <c r="AL8043" i="16"/>
  <c r="AK8043" i="16"/>
  <c r="AJ8043" i="16"/>
  <c r="AM8042" i="16"/>
  <c r="AL8042" i="16"/>
  <c r="AK8042" i="16"/>
  <c r="AJ8042" i="16"/>
  <c r="AL8041" i="16"/>
  <c r="AK8041" i="16"/>
  <c r="AM8041" i="16" s="1"/>
  <c r="AJ8041" i="16"/>
  <c r="AM8040" i="16"/>
  <c r="AL8040" i="16"/>
  <c r="AK8040" i="16"/>
  <c r="AJ8040" i="16"/>
  <c r="AL8039" i="16"/>
  <c r="AM8039" i="16" s="1"/>
  <c r="AK8039" i="16"/>
  <c r="AJ8039" i="16"/>
  <c r="AL8038" i="16"/>
  <c r="AK8038" i="16"/>
  <c r="AM8038" i="16" s="1"/>
  <c r="AJ8038" i="16"/>
  <c r="AM8037" i="16"/>
  <c r="AL8037" i="16"/>
  <c r="AK8037" i="16"/>
  <c r="AJ8037" i="16"/>
  <c r="AL8036" i="16"/>
  <c r="AK8036" i="16"/>
  <c r="AM8036" i="16" s="1"/>
  <c r="AJ8036" i="16"/>
  <c r="AL8035" i="16"/>
  <c r="AK8035" i="16"/>
  <c r="AM8035" i="16" s="1"/>
  <c r="AJ8035" i="16"/>
  <c r="AM8034" i="16"/>
  <c r="AL8034" i="16"/>
  <c r="AK8034" i="16"/>
  <c r="AJ8034" i="16"/>
  <c r="AL8033" i="16"/>
  <c r="AK8033" i="16"/>
  <c r="AM8033" i="16" s="1"/>
  <c r="AJ8033" i="16"/>
  <c r="AL8032" i="16"/>
  <c r="AK8032" i="16"/>
  <c r="AM8032" i="16" s="1"/>
  <c r="AJ8032" i="16"/>
  <c r="AM8031" i="16"/>
  <c r="AL8031" i="16"/>
  <c r="AK8031" i="16"/>
  <c r="AJ8031" i="16"/>
  <c r="AM8030" i="16"/>
  <c r="AL8030" i="16"/>
  <c r="AK8030" i="16"/>
  <c r="AJ8030" i="16"/>
  <c r="AL8029" i="16"/>
  <c r="AK8029" i="16"/>
  <c r="AM8029" i="16" s="1"/>
  <c r="AJ8029" i="16"/>
  <c r="AM8028" i="16"/>
  <c r="AL8028" i="16"/>
  <c r="AK8028" i="16"/>
  <c r="AJ8028" i="16"/>
  <c r="AM8027" i="16"/>
  <c r="AL8027" i="16"/>
  <c r="AK8027" i="16"/>
  <c r="AJ8027" i="16"/>
  <c r="AL8026" i="16"/>
  <c r="AK8026" i="16"/>
  <c r="AM8026" i="16" s="1"/>
  <c r="AJ8026" i="16"/>
  <c r="AM8025" i="16"/>
  <c r="AL8025" i="16"/>
  <c r="AK8025" i="16"/>
  <c r="AJ8025" i="16"/>
  <c r="AL8024" i="16"/>
  <c r="AM8024" i="16" s="1"/>
  <c r="AK8024" i="16"/>
  <c r="AJ8024" i="16"/>
  <c r="AL8023" i="16"/>
  <c r="AK8023" i="16"/>
  <c r="AM8023" i="16" s="1"/>
  <c r="AJ8023" i="16"/>
  <c r="AM8022" i="16"/>
  <c r="AL8022" i="16"/>
  <c r="AK8022" i="16"/>
  <c r="AJ8022" i="16"/>
  <c r="AL8021" i="16"/>
  <c r="AK8021" i="16"/>
  <c r="AM8021" i="16" s="1"/>
  <c r="AJ8021" i="16"/>
  <c r="AL8020" i="16"/>
  <c r="AK8020" i="16"/>
  <c r="AM8020" i="16" s="1"/>
  <c r="AJ8020" i="16"/>
  <c r="AM8019" i="16"/>
  <c r="AL8019" i="16"/>
  <c r="AK8019" i="16"/>
  <c r="AJ8019" i="16"/>
  <c r="AL8018" i="16"/>
  <c r="AK8018" i="16"/>
  <c r="AM8018" i="16" s="1"/>
  <c r="AJ8018" i="16"/>
  <c r="AL8017" i="16"/>
  <c r="AK8017" i="16"/>
  <c r="AM8017" i="16" s="1"/>
  <c r="AJ8017" i="16"/>
  <c r="AM8016" i="16"/>
  <c r="AL8016" i="16"/>
  <c r="AK8016" i="16"/>
  <c r="AJ8016" i="16"/>
  <c r="AL8015" i="16"/>
  <c r="AK8015" i="16"/>
  <c r="AM8015" i="16" s="1"/>
  <c r="AJ8015" i="16"/>
  <c r="AL8014" i="16"/>
  <c r="AK8014" i="16"/>
  <c r="AM8014" i="16" s="1"/>
  <c r="AJ8014" i="16"/>
  <c r="AM8013" i="16"/>
  <c r="AL8013" i="16"/>
  <c r="AK8013" i="16"/>
  <c r="AJ8013" i="16"/>
  <c r="AL8012" i="16"/>
  <c r="AK8012" i="16"/>
  <c r="AJ8012" i="16"/>
  <c r="AL8011" i="16"/>
  <c r="AK8011" i="16"/>
  <c r="AM8011" i="16" s="1"/>
  <c r="AJ8011" i="16"/>
  <c r="AM8010" i="16"/>
  <c r="AL8010" i="16"/>
  <c r="AK8010" i="16"/>
  <c r="AJ8010" i="16"/>
  <c r="AL8009" i="16"/>
  <c r="AK8009" i="16"/>
  <c r="AM8009" i="16" s="1"/>
  <c r="AJ8009" i="16"/>
  <c r="AL8008" i="16"/>
  <c r="AK8008" i="16"/>
  <c r="AM8008" i="16" s="1"/>
  <c r="AJ8008" i="16"/>
  <c r="AM8007" i="16"/>
  <c r="AL8007" i="16"/>
  <c r="AK8007" i="16"/>
  <c r="AJ8007" i="16"/>
  <c r="AM8006" i="16"/>
  <c r="AL8006" i="16"/>
  <c r="AK8006" i="16"/>
  <c r="AJ8006" i="16"/>
  <c r="AL8005" i="16"/>
  <c r="AK8005" i="16"/>
  <c r="AM8005" i="16" s="1"/>
  <c r="AJ8005" i="16"/>
  <c r="AM8004" i="16"/>
  <c r="AL8004" i="16"/>
  <c r="AK8004" i="16"/>
  <c r="AJ8004" i="16"/>
  <c r="AL8003" i="16"/>
  <c r="AM8003" i="16" s="1"/>
  <c r="AK8003" i="16"/>
  <c r="AJ8003" i="16"/>
  <c r="AL8002" i="16"/>
  <c r="AK8002" i="16"/>
  <c r="AM8002" i="16" s="1"/>
  <c r="AJ8002" i="16"/>
  <c r="AM8001" i="16"/>
  <c r="AL8001" i="16"/>
  <c r="AK8001" i="16"/>
  <c r="AJ8001" i="16"/>
  <c r="AL8000" i="16"/>
  <c r="AK8000" i="16"/>
  <c r="AM8000" i="16" s="1"/>
  <c r="AJ8000" i="16"/>
  <c r="AL7999" i="16"/>
  <c r="AK7999" i="16"/>
  <c r="AM7999" i="16" s="1"/>
  <c r="AJ7999" i="16"/>
  <c r="AM7998" i="16"/>
  <c r="AL7998" i="16"/>
  <c r="AK7998" i="16"/>
  <c r="AJ7998" i="16"/>
  <c r="AL7997" i="16"/>
  <c r="AK7997" i="16"/>
  <c r="AM7997" i="16" s="1"/>
  <c r="AJ7997" i="16"/>
  <c r="AL7996" i="16"/>
  <c r="AK7996" i="16"/>
  <c r="AM7996" i="16" s="1"/>
  <c r="AJ7996" i="16"/>
  <c r="AM7995" i="16"/>
  <c r="AL7995" i="16"/>
  <c r="AK7995" i="16"/>
  <c r="AJ7995" i="16"/>
  <c r="AM7994" i="16"/>
  <c r="AL7994" i="16"/>
  <c r="AK7994" i="16"/>
  <c r="AJ7994" i="16"/>
  <c r="AL7993" i="16"/>
  <c r="AK7993" i="16"/>
  <c r="AM7993" i="16" s="1"/>
  <c r="AJ7993" i="16"/>
  <c r="AM7992" i="16"/>
  <c r="AL7992" i="16"/>
  <c r="AK7992" i="16"/>
  <c r="AJ7992" i="16"/>
  <c r="AM7991" i="16"/>
  <c r="AL7991" i="16"/>
  <c r="AK7991" i="16"/>
  <c r="AJ7991" i="16"/>
  <c r="AL7990" i="16"/>
  <c r="AK7990" i="16"/>
  <c r="AM7990" i="16" s="1"/>
  <c r="AJ7990" i="16"/>
  <c r="AM7989" i="16"/>
  <c r="AL7989" i="16"/>
  <c r="AK7989" i="16"/>
  <c r="AJ7989" i="16"/>
  <c r="AL7988" i="16"/>
  <c r="AM7988" i="16" s="1"/>
  <c r="AK7988" i="16"/>
  <c r="AJ7988" i="16"/>
  <c r="AL7987" i="16"/>
  <c r="AK7987" i="16"/>
  <c r="AM7987" i="16" s="1"/>
  <c r="AJ7987" i="16"/>
  <c r="AM7986" i="16"/>
  <c r="AL7986" i="16"/>
  <c r="AK7986" i="16"/>
  <c r="AJ7986" i="16"/>
  <c r="AL7985" i="16"/>
  <c r="AK7985" i="16"/>
  <c r="AM7985" i="16" s="1"/>
  <c r="AJ7985" i="16"/>
  <c r="AL7984" i="16"/>
  <c r="AK7984" i="16"/>
  <c r="AM7984" i="16" s="1"/>
  <c r="AJ7984" i="16"/>
  <c r="AM7983" i="16"/>
  <c r="AL7983" i="16"/>
  <c r="AK7983" i="16"/>
  <c r="AJ7983" i="16"/>
  <c r="AM7982" i="16"/>
  <c r="AL7982" i="16"/>
  <c r="AK7982" i="16"/>
  <c r="AJ7982" i="16"/>
  <c r="AL7981" i="16"/>
  <c r="AK7981" i="16"/>
  <c r="AM7981" i="16" s="1"/>
  <c r="AJ7981" i="16"/>
  <c r="AM7980" i="16"/>
  <c r="AL7980" i="16"/>
  <c r="AK7980" i="16"/>
  <c r="AJ7980" i="16"/>
  <c r="AL7979" i="16"/>
  <c r="AM7979" i="16" s="1"/>
  <c r="AK7979" i="16"/>
  <c r="AJ7979" i="16"/>
  <c r="AL7978" i="16"/>
  <c r="AK7978" i="16"/>
  <c r="AM7978" i="16" s="1"/>
  <c r="AJ7978" i="16"/>
  <c r="AM7977" i="16"/>
  <c r="AL7977" i="16"/>
  <c r="AK7977" i="16"/>
  <c r="AJ7977" i="16"/>
  <c r="AL7976" i="16"/>
  <c r="AK7976" i="16"/>
  <c r="AM7976" i="16" s="1"/>
  <c r="AJ7976" i="16"/>
  <c r="AL7975" i="16"/>
  <c r="AK7975" i="16"/>
  <c r="AM7975" i="16" s="1"/>
  <c r="AJ7975" i="16"/>
  <c r="AM7974" i="16"/>
  <c r="AL7974" i="16"/>
  <c r="AK7974" i="16"/>
  <c r="AJ7974" i="16"/>
  <c r="AL7973" i="16"/>
  <c r="AK7973" i="16"/>
  <c r="AM7973" i="16" s="1"/>
  <c r="AJ7973" i="16"/>
  <c r="AL7972" i="16"/>
  <c r="AK7972" i="16"/>
  <c r="AM7972" i="16" s="1"/>
  <c r="AJ7972" i="16"/>
  <c r="AM7971" i="16"/>
  <c r="AL7971" i="16"/>
  <c r="AK7971" i="16"/>
  <c r="AJ7971" i="16"/>
  <c r="AM7970" i="16"/>
  <c r="AL7970" i="16"/>
  <c r="AK7970" i="16"/>
  <c r="AJ7970" i="16"/>
  <c r="AL7969" i="16"/>
  <c r="AK7969" i="16"/>
  <c r="AM7969" i="16" s="1"/>
  <c r="AJ7969" i="16"/>
  <c r="AM7968" i="16"/>
  <c r="AL7968" i="16"/>
  <c r="AK7968" i="16"/>
  <c r="AJ7968" i="16"/>
  <c r="AL7967" i="16"/>
  <c r="AM7967" i="16" s="1"/>
  <c r="AK7967" i="16"/>
  <c r="AJ7967" i="16"/>
  <c r="AL7966" i="16"/>
  <c r="AK7966" i="16"/>
  <c r="AM7966" i="16" s="1"/>
  <c r="AJ7966" i="16"/>
  <c r="AM7965" i="16"/>
  <c r="AL7965" i="16"/>
  <c r="AK7965" i="16"/>
  <c r="AJ7965" i="16"/>
  <c r="AL7964" i="16"/>
  <c r="AK7964" i="16"/>
  <c r="AM7964" i="16" s="1"/>
  <c r="AJ7964" i="16"/>
  <c r="AL7963" i="16"/>
  <c r="AK7963" i="16"/>
  <c r="AM7963" i="16" s="1"/>
  <c r="AJ7963" i="16"/>
  <c r="AM7962" i="16"/>
  <c r="AL7962" i="16"/>
  <c r="AK7962" i="16"/>
  <c r="AJ7962" i="16"/>
  <c r="AL7961" i="16"/>
  <c r="AK7961" i="16"/>
  <c r="AM7961" i="16" s="1"/>
  <c r="AJ7961" i="16"/>
  <c r="AL7960" i="16"/>
  <c r="AK7960" i="16"/>
  <c r="AM7960" i="16" s="1"/>
  <c r="AJ7960" i="16"/>
  <c r="AM7959" i="16"/>
  <c r="AL7959" i="16"/>
  <c r="AK7959" i="16"/>
  <c r="AJ7959" i="16"/>
  <c r="AM7958" i="16"/>
  <c r="AL7958" i="16"/>
  <c r="AK7958" i="16"/>
  <c r="AJ7958" i="16"/>
  <c r="AL7957" i="16"/>
  <c r="AK7957" i="16"/>
  <c r="AM7957" i="16" s="1"/>
  <c r="AJ7957" i="16"/>
  <c r="AM7956" i="16"/>
  <c r="AL7956" i="16"/>
  <c r="AK7956" i="16"/>
  <c r="AJ7956" i="16"/>
  <c r="AM7955" i="16"/>
  <c r="AL7955" i="16"/>
  <c r="AK7955" i="16"/>
  <c r="AJ7955" i="16"/>
  <c r="AL7954" i="16"/>
  <c r="AK7954" i="16"/>
  <c r="AM7954" i="16" s="1"/>
  <c r="AJ7954" i="16"/>
  <c r="AM7953" i="16"/>
  <c r="AL7953" i="16"/>
  <c r="AK7953" i="16"/>
  <c r="AJ7953" i="16"/>
  <c r="AL7952" i="16"/>
  <c r="AM7952" i="16" s="1"/>
  <c r="AK7952" i="16"/>
  <c r="AJ7952" i="16"/>
  <c r="AL7951" i="16"/>
  <c r="AK7951" i="16"/>
  <c r="AM7951" i="16" s="1"/>
  <c r="AJ7951" i="16"/>
  <c r="AM7950" i="16"/>
  <c r="AL7950" i="16"/>
  <c r="AK7950" i="16"/>
  <c r="AJ7950" i="16"/>
  <c r="AL7949" i="16"/>
  <c r="AK7949" i="16"/>
  <c r="AM7949" i="16" s="1"/>
  <c r="AJ7949" i="16"/>
  <c r="AL7948" i="16"/>
  <c r="AK7948" i="16"/>
  <c r="AJ7948" i="16"/>
  <c r="AL7947" i="16"/>
  <c r="AK7947" i="16"/>
  <c r="AJ7947" i="16"/>
  <c r="AL7946" i="16"/>
  <c r="AK7946" i="16"/>
  <c r="AM7946" i="16" s="1"/>
  <c r="AJ7946" i="16"/>
  <c r="AL7945" i="16"/>
  <c r="AK7945" i="16"/>
  <c r="AM7945" i="16" s="1"/>
  <c r="AJ7945" i="16"/>
  <c r="AL7944" i="16"/>
  <c r="AK7944" i="16"/>
  <c r="AJ7944" i="16"/>
  <c r="AL7943" i="16"/>
  <c r="AK7943" i="16"/>
  <c r="AJ7943" i="16"/>
  <c r="AL7942" i="16"/>
  <c r="AK7942" i="16"/>
  <c r="AM7942" i="16" s="1"/>
  <c r="AJ7942" i="16"/>
  <c r="AL7941" i="16"/>
  <c r="AK7941" i="16"/>
  <c r="AM7941" i="16" s="1"/>
  <c r="AJ7941" i="16"/>
  <c r="AL7940" i="16"/>
  <c r="AK7940" i="16"/>
  <c r="AM7940" i="16" s="1"/>
  <c r="AJ7940" i="16"/>
  <c r="AL7939" i="16"/>
  <c r="AK7939" i="16"/>
  <c r="AJ7939" i="16"/>
  <c r="AL7938" i="16"/>
  <c r="AK7938" i="16"/>
  <c r="AM7938" i="16" s="1"/>
  <c r="AJ7938" i="16"/>
  <c r="AL7937" i="16"/>
  <c r="AK7937" i="16"/>
  <c r="AJ7937" i="16"/>
  <c r="AL7936" i="16"/>
  <c r="AK7936" i="16"/>
  <c r="AM7936" i="16" s="1"/>
  <c r="AJ7936" i="16"/>
  <c r="AM7935" i="16"/>
  <c r="AL7935" i="16"/>
  <c r="AK7935" i="16"/>
  <c r="AJ7935" i="16"/>
  <c r="AL7934" i="16"/>
  <c r="AK7934" i="16"/>
  <c r="AM7934" i="16" s="1"/>
  <c r="AJ7934" i="16"/>
  <c r="AL7933" i="16"/>
  <c r="AK7933" i="16"/>
  <c r="AM7933" i="16" s="1"/>
  <c r="AJ7933" i="16"/>
  <c r="AL7932" i="16"/>
  <c r="AK7932" i="16"/>
  <c r="AJ7932" i="16"/>
  <c r="AL7931" i="16"/>
  <c r="AK7931" i="16"/>
  <c r="AJ7931" i="16"/>
  <c r="AL7930" i="16"/>
  <c r="AK7930" i="16"/>
  <c r="AM7930" i="16" s="1"/>
  <c r="AJ7930" i="16"/>
  <c r="AL7929" i="16"/>
  <c r="AK7929" i="16"/>
  <c r="AM7929" i="16" s="1"/>
  <c r="AJ7929" i="16"/>
  <c r="AL7928" i="16"/>
  <c r="AK7928" i="16"/>
  <c r="AM7928" i="16" s="1"/>
  <c r="AJ7928" i="16"/>
  <c r="AL7927" i="16"/>
  <c r="AK7927" i="16"/>
  <c r="AJ7927" i="16"/>
  <c r="AL7926" i="16"/>
  <c r="AK7926" i="16"/>
  <c r="AM7926" i="16" s="1"/>
  <c r="AJ7926" i="16"/>
  <c r="AL7925" i="16"/>
  <c r="AK7925" i="16"/>
  <c r="AJ7925" i="16"/>
  <c r="AL7924" i="16"/>
  <c r="AK7924" i="16"/>
  <c r="AJ7924" i="16"/>
  <c r="AL7923" i="16"/>
  <c r="AK7923" i="16"/>
  <c r="AJ7923" i="16"/>
  <c r="AL7922" i="16"/>
  <c r="AM7922" i="16" s="1"/>
  <c r="AK7922" i="16"/>
  <c r="AJ7922" i="16"/>
  <c r="AL7921" i="16"/>
  <c r="AK7921" i="16"/>
  <c r="AM7921" i="16" s="1"/>
  <c r="AJ7921" i="16"/>
  <c r="AL7920" i="16"/>
  <c r="AK7920" i="16"/>
  <c r="AJ7920" i="16"/>
  <c r="AL7919" i="16"/>
  <c r="AK7919" i="16"/>
  <c r="AM7919" i="16" s="1"/>
  <c r="AJ7919" i="16"/>
  <c r="AL7918" i="16"/>
  <c r="AK7918" i="16"/>
  <c r="AM7918" i="16" s="1"/>
  <c r="AJ7918" i="16"/>
  <c r="AL7917" i="16"/>
  <c r="AK7917" i="16"/>
  <c r="AM7917" i="16" s="1"/>
  <c r="AJ7917" i="16"/>
  <c r="AL7916" i="16"/>
  <c r="AK7916" i="16"/>
  <c r="AJ7916" i="16"/>
  <c r="AL7915" i="16"/>
  <c r="AK7915" i="16"/>
  <c r="AM7915" i="16" s="1"/>
  <c r="AJ7915" i="16"/>
  <c r="AL7914" i="16"/>
  <c r="AK7914" i="16"/>
  <c r="AJ7914" i="16"/>
  <c r="AL7913" i="16"/>
  <c r="AK7913" i="16"/>
  <c r="AJ7913" i="16"/>
  <c r="AL7912" i="16"/>
  <c r="AK7912" i="16"/>
  <c r="AJ7912" i="16"/>
  <c r="AL7911" i="16"/>
  <c r="AK7911" i="16"/>
  <c r="AM7911" i="16" s="1"/>
  <c r="AJ7911" i="16"/>
  <c r="AM7910" i="16"/>
  <c r="AL7910" i="16"/>
  <c r="AK7910" i="16"/>
  <c r="AJ7910" i="16"/>
  <c r="AL7909" i="16"/>
  <c r="AK7909" i="16"/>
  <c r="AJ7909" i="16"/>
  <c r="AL7908" i="16"/>
  <c r="AK7908" i="16"/>
  <c r="AM7908" i="16" s="1"/>
  <c r="AJ7908" i="16"/>
  <c r="AL7907" i="16"/>
  <c r="AK7907" i="16"/>
  <c r="AM7907" i="16" s="1"/>
  <c r="AJ7907" i="16"/>
  <c r="AL7906" i="16"/>
  <c r="AK7906" i="16"/>
  <c r="AM7906" i="16" s="1"/>
  <c r="AJ7906" i="16"/>
  <c r="AL7905" i="16"/>
  <c r="AK7905" i="16"/>
  <c r="AM7905" i="16" s="1"/>
  <c r="AJ7905" i="16"/>
  <c r="AL7904" i="16"/>
  <c r="AK7904" i="16"/>
  <c r="AM7904" i="16" s="1"/>
  <c r="AJ7904" i="16"/>
  <c r="AL7903" i="16"/>
  <c r="AK7903" i="16"/>
  <c r="AM7903" i="16" s="1"/>
  <c r="AJ7903" i="16"/>
  <c r="AL7902" i="16"/>
  <c r="AK7902" i="16"/>
  <c r="AM7902" i="16" s="1"/>
  <c r="AJ7902" i="16"/>
  <c r="AL7901" i="16"/>
  <c r="AK7901" i="16"/>
  <c r="AJ7901" i="16"/>
  <c r="AL7900" i="16"/>
  <c r="AK7900" i="16"/>
  <c r="AM7900" i="16" s="1"/>
  <c r="AJ7900" i="16"/>
  <c r="AL7899" i="16"/>
  <c r="AM7899" i="16" s="1"/>
  <c r="AK7899" i="16"/>
  <c r="AJ7899" i="16"/>
  <c r="AL7898" i="16"/>
  <c r="AK7898" i="16"/>
  <c r="AM7898" i="16" s="1"/>
  <c r="AJ7898" i="16"/>
  <c r="AL7897" i="16"/>
  <c r="AK7897" i="16"/>
  <c r="AJ7897" i="16"/>
  <c r="AL7896" i="16"/>
  <c r="AK7896" i="16"/>
  <c r="AJ7896" i="16"/>
  <c r="AM7895" i="16"/>
  <c r="AL7895" i="16"/>
  <c r="AK7895" i="16"/>
  <c r="AJ7895" i="16"/>
  <c r="AL7894" i="16"/>
  <c r="AK7894" i="16"/>
  <c r="AJ7894" i="16"/>
  <c r="AL7893" i="16"/>
  <c r="AK7893" i="16"/>
  <c r="AM7893" i="16" s="1"/>
  <c r="AJ7893" i="16"/>
  <c r="AL7892" i="16"/>
  <c r="AK7892" i="16"/>
  <c r="AJ7892" i="16"/>
  <c r="AL7891" i="16"/>
  <c r="AK7891" i="16"/>
  <c r="AM7891" i="16" s="1"/>
  <c r="AJ7891" i="16"/>
  <c r="AL7890" i="16"/>
  <c r="AK7890" i="16"/>
  <c r="AJ7890" i="16"/>
  <c r="AL7889" i="16"/>
  <c r="AK7889" i="16"/>
  <c r="AM7889" i="16" s="1"/>
  <c r="AJ7889" i="16"/>
  <c r="AL7888" i="16"/>
  <c r="AK7888" i="16"/>
  <c r="AJ7888" i="16"/>
  <c r="AL7887" i="16"/>
  <c r="AK7887" i="16"/>
  <c r="AJ7887" i="16"/>
  <c r="AM7886" i="16"/>
  <c r="AL7886" i="16"/>
  <c r="AK7886" i="16"/>
  <c r="AJ7886" i="16"/>
  <c r="AL7885" i="16"/>
  <c r="AK7885" i="16"/>
  <c r="AM7885" i="16" s="1"/>
  <c r="AJ7885" i="16"/>
  <c r="AL7884" i="16"/>
  <c r="AK7884" i="16"/>
  <c r="AM7884" i="16" s="1"/>
  <c r="AJ7884" i="16"/>
  <c r="AL7883" i="16"/>
  <c r="AM7883" i="16" s="1"/>
  <c r="AK7883" i="16"/>
  <c r="AJ7883" i="16"/>
  <c r="AL7882" i="16"/>
  <c r="AK7882" i="16"/>
  <c r="AM7882" i="16" s="1"/>
  <c r="AJ7882" i="16"/>
  <c r="AL7881" i="16"/>
  <c r="AK7881" i="16"/>
  <c r="AM7881" i="16" s="1"/>
  <c r="AJ7881" i="16"/>
  <c r="AL7880" i="16"/>
  <c r="AK7880" i="16"/>
  <c r="AM7880" i="16" s="1"/>
  <c r="AJ7880" i="16"/>
  <c r="AL7879" i="16"/>
  <c r="AK7879" i="16"/>
  <c r="AJ7879" i="16"/>
  <c r="AL7878" i="16"/>
  <c r="AK7878" i="16"/>
  <c r="AJ7878" i="16"/>
  <c r="AL7877" i="16"/>
  <c r="AK7877" i="16"/>
  <c r="AM7877" i="16" s="1"/>
  <c r="AJ7877" i="16"/>
  <c r="AL7876" i="16"/>
  <c r="AK7876" i="16"/>
  <c r="AJ7876" i="16"/>
  <c r="AL7875" i="16"/>
  <c r="AK7875" i="16"/>
  <c r="AJ7875" i="16"/>
  <c r="AL7874" i="16"/>
  <c r="AK7874" i="16"/>
  <c r="AJ7874" i="16"/>
  <c r="AL7873" i="16"/>
  <c r="AK7873" i="16"/>
  <c r="AM7873" i="16" s="1"/>
  <c r="AJ7873" i="16"/>
  <c r="AL7872" i="16"/>
  <c r="AK7872" i="16"/>
  <c r="AJ7872" i="16"/>
  <c r="AL7871" i="16"/>
  <c r="AK7871" i="16"/>
  <c r="AJ7871" i="16"/>
  <c r="AL7870" i="16"/>
  <c r="AK7870" i="16"/>
  <c r="AJ7870" i="16"/>
  <c r="AL7869" i="16"/>
  <c r="AK7869" i="16"/>
  <c r="AM7869" i="16" s="1"/>
  <c r="AJ7869" i="16"/>
  <c r="AM7868" i="16"/>
  <c r="AL7868" i="16"/>
  <c r="AK7868" i="16"/>
  <c r="AJ7868" i="16"/>
  <c r="AL7867" i="16"/>
  <c r="AK7867" i="16"/>
  <c r="AM7867" i="16" s="1"/>
  <c r="AJ7867" i="16"/>
  <c r="AL7866" i="16"/>
  <c r="AK7866" i="16"/>
  <c r="AM7866" i="16" s="1"/>
  <c r="AJ7866" i="16"/>
  <c r="AL7865" i="16"/>
  <c r="AM7865" i="16" s="1"/>
  <c r="AK7865" i="16"/>
  <c r="AJ7865" i="16"/>
  <c r="AL7864" i="16"/>
  <c r="AK7864" i="16"/>
  <c r="AM7864" i="16" s="1"/>
  <c r="AJ7864" i="16"/>
  <c r="AL7863" i="16"/>
  <c r="AK7863" i="16"/>
  <c r="AM7863" i="16" s="1"/>
  <c r="AJ7863" i="16"/>
  <c r="AL7862" i="16"/>
  <c r="AK7862" i="16"/>
  <c r="AM7862" i="16" s="1"/>
  <c r="AJ7862" i="16"/>
  <c r="AL7861" i="16"/>
  <c r="AK7861" i="16"/>
  <c r="AJ7861" i="16"/>
  <c r="AL7860" i="16"/>
  <c r="AK7860" i="16"/>
  <c r="AJ7860" i="16"/>
  <c r="AL7859" i="16"/>
  <c r="AK7859" i="16"/>
  <c r="AM7859" i="16" s="1"/>
  <c r="AJ7859" i="16"/>
  <c r="AL7858" i="16"/>
  <c r="AK7858" i="16"/>
  <c r="AM7858" i="16" s="1"/>
  <c r="AJ7858" i="16"/>
  <c r="AL7857" i="16"/>
  <c r="AK7857" i="16"/>
  <c r="AJ7857" i="16"/>
  <c r="AL7856" i="16"/>
  <c r="AK7856" i="16"/>
  <c r="AM7856" i="16" s="1"/>
  <c r="AJ7856" i="16"/>
  <c r="AL7855" i="16"/>
  <c r="AK7855" i="16"/>
  <c r="AM7855" i="16" s="1"/>
  <c r="AJ7855" i="16"/>
  <c r="AL7854" i="16"/>
  <c r="AK7854" i="16"/>
  <c r="AM7854" i="16" s="1"/>
  <c r="AJ7854" i="16"/>
  <c r="AL7853" i="16"/>
  <c r="AK7853" i="16"/>
  <c r="AM7853" i="16" s="1"/>
  <c r="AJ7853" i="16"/>
  <c r="AL7852" i="16"/>
  <c r="AK7852" i="16"/>
  <c r="AJ7852" i="16"/>
  <c r="AM7851" i="16"/>
  <c r="AL7851" i="16"/>
  <c r="AK7851" i="16"/>
  <c r="AJ7851" i="16"/>
  <c r="AL7850" i="16"/>
  <c r="AM7850" i="16" s="1"/>
  <c r="AK7850" i="16"/>
  <c r="AJ7850" i="16"/>
  <c r="AL7849" i="16"/>
  <c r="AK7849" i="16"/>
  <c r="AM7849" i="16" s="1"/>
  <c r="AJ7849" i="16"/>
  <c r="AL7848" i="16"/>
  <c r="AK7848" i="16"/>
  <c r="AJ7848" i="16"/>
  <c r="AL7847" i="16"/>
  <c r="AK7847" i="16"/>
  <c r="AJ7847" i="16"/>
  <c r="AL7846" i="16"/>
  <c r="AK7846" i="16"/>
  <c r="AM7846" i="16" s="1"/>
  <c r="AJ7846" i="16"/>
  <c r="AL7845" i="16"/>
  <c r="AK7845" i="16"/>
  <c r="AJ7845" i="16"/>
  <c r="AM7844" i="16"/>
  <c r="AL7844" i="16"/>
  <c r="AK7844" i="16"/>
  <c r="AJ7844" i="16"/>
  <c r="AL7843" i="16"/>
  <c r="AK7843" i="16"/>
  <c r="AM7843" i="16" s="1"/>
  <c r="AJ7843" i="16"/>
  <c r="AL7842" i="16"/>
  <c r="AK7842" i="16"/>
  <c r="AJ7842" i="16"/>
  <c r="AL7841" i="16"/>
  <c r="AK7841" i="16"/>
  <c r="AJ7841" i="16"/>
  <c r="AL7840" i="16"/>
  <c r="AK7840" i="16"/>
  <c r="AJ7840" i="16"/>
  <c r="AL7839" i="16"/>
  <c r="AK7839" i="16"/>
  <c r="AM7839" i="16" s="1"/>
  <c r="AJ7839" i="16"/>
  <c r="AL7838" i="16"/>
  <c r="AK7838" i="16"/>
  <c r="AJ7838" i="16"/>
  <c r="AL7837" i="16"/>
  <c r="AK7837" i="16"/>
  <c r="AJ7837" i="16"/>
  <c r="AL7836" i="16"/>
  <c r="AK7836" i="16"/>
  <c r="AJ7836" i="16"/>
  <c r="AL7835" i="16"/>
  <c r="AK7835" i="16"/>
  <c r="AM7835" i="16" s="1"/>
  <c r="AJ7835" i="16"/>
  <c r="AL7834" i="16"/>
  <c r="AK7834" i="16"/>
  <c r="AJ7834" i="16"/>
  <c r="AL7833" i="16"/>
  <c r="AK7833" i="16"/>
  <c r="AJ7833" i="16"/>
  <c r="AL7832" i="16"/>
  <c r="AK7832" i="16"/>
  <c r="AJ7832" i="16"/>
  <c r="AL7831" i="16"/>
  <c r="AK7831" i="16"/>
  <c r="AM7831" i="16" s="1"/>
  <c r="AJ7831" i="16"/>
  <c r="AL7830" i="16"/>
  <c r="AK7830" i="16"/>
  <c r="AJ7830" i="16"/>
  <c r="AL7829" i="16"/>
  <c r="AK7829" i="16"/>
  <c r="AJ7829" i="16"/>
  <c r="AL7828" i="16"/>
  <c r="AK7828" i="16"/>
  <c r="AJ7828" i="16"/>
  <c r="AL7827" i="16"/>
  <c r="AM7827" i="16" s="1"/>
  <c r="AK7827" i="16"/>
  <c r="AJ7827" i="16"/>
  <c r="AL7826" i="16"/>
  <c r="AK7826" i="16"/>
  <c r="AJ7826" i="16"/>
  <c r="AL7825" i="16"/>
  <c r="AK7825" i="16"/>
  <c r="AJ7825" i="16"/>
  <c r="AL7824" i="16"/>
  <c r="AK7824" i="16"/>
  <c r="AJ7824" i="16"/>
  <c r="AM7823" i="16"/>
  <c r="AL7823" i="16"/>
  <c r="AK7823" i="16"/>
  <c r="AJ7823" i="16"/>
  <c r="AL7822" i="16"/>
  <c r="AK7822" i="16"/>
  <c r="AM7822" i="16" s="1"/>
  <c r="AJ7822" i="16"/>
  <c r="AL7821" i="16"/>
  <c r="AK7821" i="16"/>
  <c r="AJ7821" i="16"/>
  <c r="AL7820" i="16"/>
  <c r="AK7820" i="16"/>
  <c r="AJ7820" i="16"/>
  <c r="AL7819" i="16"/>
  <c r="AK7819" i="16"/>
  <c r="AM7819" i="16" s="1"/>
  <c r="AJ7819" i="16"/>
  <c r="AL7818" i="16"/>
  <c r="AK7818" i="16"/>
  <c r="AM7818" i="16" s="1"/>
  <c r="AJ7818" i="16"/>
  <c r="AL7817" i="16"/>
  <c r="AK7817" i="16"/>
  <c r="AJ7817" i="16"/>
  <c r="AL7816" i="16"/>
  <c r="AK7816" i="16"/>
  <c r="AJ7816" i="16"/>
  <c r="AL7815" i="16"/>
  <c r="AK7815" i="16"/>
  <c r="AJ7815" i="16"/>
  <c r="AL7814" i="16"/>
  <c r="AK7814" i="16"/>
  <c r="AJ7814" i="16"/>
  <c r="AL7813" i="16"/>
  <c r="AK7813" i="16"/>
  <c r="AJ7813" i="16"/>
  <c r="AL7812" i="16"/>
  <c r="AK7812" i="16"/>
  <c r="AJ7812" i="16"/>
  <c r="AL7811" i="16"/>
  <c r="AK7811" i="16"/>
  <c r="AJ7811" i="16"/>
  <c r="AL7810" i="16"/>
  <c r="AK7810" i="16"/>
  <c r="AJ7810" i="16"/>
  <c r="AL7809" i="16"/>
  <c r="AK7809" i="16"/>
  <c r="AJ7809" i="16"/>
  <c r="AL7808" i="16"/>
  <c r="AK7808" i="16"/>
  <c r="AJ7808" i="16"/>
  <c r="AL7807" i="16"/>
  <c r="AK7807" i="16"/>
  <c r="AM7807" i="16" s="1"/>
  <c r="AJ7807" i="16"/>
  <c r="AM7806" i="16"/>
  <c r="AL7806" i="16"/>
  <c r="AK7806" i="16"/>
  <c r="AJ7806" i="16"/>
  <c r="AL7805" i="16"/>
  <c r="AK7805" i="16"/>
  <c r="AM7805" i="16" s="1"/>
  <c r="AJ7805" i="16"/>
  <c r="AL7804" i="16"/>
  <c r="AK7804" i="16"/>
  <c r="AJ7804" i="16"/>
  <c r="AL7803" i="16"/>
  <c r="AK7803" i="16"/>
  <c r="AJ7803" i="16"/>
  <c r="AL7802" i="16"/>
  <c r="AK7802" i="16"/>
  <c r="AM7802" i="16" s="1"/>
  <c r="AJ7802" i="16"/>
  <c r="AL7801" i="16"/>
  <c r="AK7801" i="16"/>
  <c r="AM7801" i="16" s="1"/>
  <c r="AJ7801" i="16"/>
  <c r="AL7800" i="16"/>
  <c r="AK7800" i="16"/>
  <c r="AM7800" i="16" s="1"/>
  <c r="AJ7800" i="16"/>
  <c r="AL7799" i="16"/>
  <c r="AK7799" i="16"/>
  <c r="AM7799" i="16" s="1"/>
  <c r="AJ7799" i="16"/>
  <c r="AL7798" i="16"/>
  <c r="AK7798" i="16"/>
  <c r="AJ7798" i="16"/>
  <c r="AL7797" i="16"/>
  <c r="AK7797" i="16"/>
  <c r="AJ7797" i="16"/>
  <c r="AL7796" i="16"/>
  <c r="AM7796" i="16" s="1"/>
  <c r="AK7796" i="16"/>
  <c r="AJ7796" i="16"/>
  <c r="AL7795" i="16"/>
  <c r="AK7795" i="16"/>
  <c r="AM7795" i="16" s="1"/>
  <c r="AJ7795" i="16"/>
  <c r="AL7794" i="16"/>
  <c r="AK7794" i="16"/>
  <c r="AJ7794" i="16"/>
  <c r="AL7793" i="16"/>
  <c r="AM7793" i="16" s="1"/>
  <c r="AK7793" i="16"/>
  <c r="AJ7793" i="16"/>
  <c r="AL7792" i="16"/>
  <c r="AK7792" i="16"/>
  <c r="AJ7792" i="16"/>
  <c r="AL7791" i="16"/>
  <c r="AK7791" i="16"/>
  <c r="AJ7791" i="16"/>
  <c r="AL7790" i="16"/>
  <c r="AK7790" i="16"/>
  <c r="AJ7790" i="16"/>
  <c r="AL7789" i="16"/>
  <c r="AK7789" i="16"/>
  <c r="AJ7789" i="16"/>
  <c r="AL7788" i="16"/>
  <c r="AK7788" i="16"/>
  <c r="AJ7788" i="16"/>
  <c r="AL7787" i="16"/>
  <c r="AK7787" i="16"/>
  <c r="AJ7787" i="16"/>
  <c r="AL7786" i="16"/>
  <c r="AK7786" i="16"/>
  <c r="AM7786" i="16" s="1"/>
  <c r="AJ7786" i="16"/>
  <c r="AL7785" i="16"/>
  <c r="AK7785" i="16"/>
  <c r="AJ7785" i="16"/>
  <c r="AL7784" i="16"/>
  <c r="AK7784" i="16"/>
  <c r="AM7784" i="16" s="1"/>
  <c r="AJ7784" i="16"/>
  <c r="AL7783" i="16"/>
  <c r="AK7783" i="16"/>
  <c r="AJ7783" i="16"/>
  <c r="AL7782" i="16"/>
  <c r="AK7782" i="16"/>
  <c r="AJ7782" i="16"/>
  <c r="AL7781" i="16"/>
  <c r="AK7781" i="16"/>
  <c r="AJ7781" i="16"/>
  <c r="AL7780" i="16"/>
  <c r="AK7780" i="16"/>
  <c r="AJ7780" i="16"/>
  <c r="AL7779" i="16"/>
  <c r="AK7779" i="16"/>
  <c r="AJ7779" i="16"/>
  <c r="AM7778" i="16"/>
  <c r="AL7778" i="16"/>
  <c r="AK7778" i="16"/>
  <c r="AJ7778" i="16"/>
  <c r="AL7777" i="16"/>
  <c r="AK7777" i="16"/>
  <c r="AJ7777" i="16"/>
  <c r="AL7776" i="16"/>
  <c r="AK7776" i="16"/>
  <c r="AJ7776" i="16"/>
  <c r="AL7775" i="16"/>
  <c r="AK7775" i="16"/>
  <c r="AM7775" i="16" s="1"/>
  <c r="AJ7775" i="16"/>
  <c r="AL7774" i="16"/>
  <c r="AK7774" i="16"/>
  <c r="AJ7774" i="16"/>
  <c r="AL7773" i="16"/>
  <c r="AK7773" i="16"/>
  <c r="AJ7773" i="16"/>
  <c r="AL7772" i="16"/>
  <c r="AM7772" i="16" s="1"/>
  <c r="AK7772" i="16"/>
  <c r="AJ7772" i="16"/>
  <c r="AL7771" i="16"/>
  <c r="AK7771" i="16"/>
  <c r="AM7771" i="16" s="1"/>
  <c r="AJ7771" i="16"/>
  <c r="AL7770" i="16"/>
  <c r="AK7770" i="16"/>
  <c r="AJ7770" i="16"/>
  <c r="AL7769" i="16"/>
  <c r="AK7769" i="16"/>
  <c r="AJ7769" i="16"/>
  <c r="AL7768" i="16"/>
  <c r="AK7768" i="16"/>
  <c r="AJ7768" i="16"/>
  <c r="AL7767" i="16"/>
  <c r="AK7767" i="16"/>
  <c r="AM7767" i="16" s="1"/>
  <c r="AJ7767" i="16"/>
  <c r="AL7766" i="16"/>
  <c r="AK7766" i="16"/>
  <c r="AJ7766" i="16"/>
  <c r="AL7765" i="16"/>
  <c r="AK7765" i="16"/>
  <c r="AM7765" i="16" s="1"/>
  <c r="AJ7765" i="16"/>
  <c r="AL7764" i="16"/>
  <c r="AK7764" i="16"/>
  <c r="AJ7764" i="16"/>
  <c r="AL7763" i="16"/>
  <c r="AK7763" i="16"/>
  <c r="AJ7763" i="16"/>
  <c r="AL7762" i="16"/>
  <c r="AK7762" i="16"/>
  <c r="AJ7762" i="16"/>
  <c r="AL7761" i="16"/>
  <c r="AK7761" i="16"/>
  <c r="AM7761" i="16" s="1"/>
  <c r="AJ7761" i="16"/>
  <c r="AL7760" i="16"/>
  <c r="AK7760" i="16"/>
  <c r="AJ7760" i="16"/>
  <c r="AL7759" i="16"/>
  <c r="AK7759" i="16"/>
  <c r="AM7759" i="16" s="1"/>
  <c r="AJ7759" i="16"/>
  <c r="AL7758" i="16"/>
  <c r="AK7758" i="16"/>
  <c r="AJ7758" i="16"/>
  <c r="AL7757" i="16"/>
  <c r="AK7757" i="16"/>
  <c r="AJ7757" i="16"/>
  <c r="AL7756" i="16"/>
  <c r="AK7756" i="16"/>
  <c r="AJ7756" i="16"/>
  <c r="AL7755" i="16"/>
  <c r="AM7755" i="16" s="1"/>
  <c r="AK7755" i="16"/>
  <c r="AJ7755" i="16"/>
  <c r="AL7754" i="16"/>
  <c r="AK7754" i="16"/>
  <c r="AJ7754" i="16"/>
  <c r="AL7753" i="16"/>
  <c r="AK7753" i="16"/>
  <c r="AJ7753" i="16"/>
  <c r="AL7752" i="16"/>
  <c r="AK7752" i="16"/>
  <c r="AM7752" i="16" s="1"/>
  <c r="AJ7752" i="16"/>
  <c r="AM7751" i="16"/>
  <c r="AL7751" i="16"/>
  <c r="AK7751" i="16"/>
  <c r="AJ7751" i="16"/>
  <c r="AL7750" i="16"/>
  <c r="AK7750" i="16"/>
  <c r="AM7750" i="16" s="1"/>
  <c r="AJ7750" i="16"/>
  <c r="AL7749" i="16"/>
  <c r="AM7749" i="16" s="1"/>
  <c r="AK7749" i="16"/>
  <c r="AJ7749" i="16"/>
  <c r="AL7748" i="16"/>
  <c r="AK7748" i="16"/>
  <c r="AJ7748" i="16"/>
  <c r="AL7747" i="16"/>
  <c r="AK7747" i="16"/>
  <c r="AJ7747" i="16"/>
  <c r="AL7746" i="16"/>
  <c r="AK7746" i="16"/>
  <c r="AM7746" i="16" s="1"/>
  <c r="AJ7746" i="16"/>
  <c r="AL7745" i="16"/>
  <c r="AK7745" i="16"/>
  <c r="AJ7745" i="16"/>
  <c r="AL7744" i="16"/>
  <c r="AK7744" i="16"/>
  <c r="AJ7744" i="16"/>
  <c r="AL7743" i="16"/>
  <c r="AK7743" i="16"/>
  <c r="AJ7743" i="16"/>
  <c r="AL7742" i="16"/>
  <c r="AK7742" i="16"/>
  <c r="AM7742" i="16" s="1"/>
  <c r="AJ7742" i="16"/>
  <c r="AL7741" i="16"/>
  <c r="AK7741" i="16"/>
  <c r="AJ7741" i="16"/>
  <c r="AL7740" i="16"/>
  <c r="AK7740" i="16"/>
  <c r="AJ7740" i="16"/>
  <c r="AL7739" i="16"/>
  <c r="AM7739" i="16" s="1"/>
  <c r="AK7739" i="16"/>
  <c r="AJ7739" i="16"/>
  <c r="AL7738" i="16"/>
  <c r="AK7738" i="16"/>
  <c r="AM7738" i="16" s="1"/>
  <c r="AJ7738" i="16"/>
  <c r="AL7737" i="16"/>
  <c r="AK7737" i="16"/>
  <c r="AJ7737" i="16"/>
  <c r="AL7736" i="16"/>
  <c r="AK7736" i="16"/>
  <c r="AJ7736" i="16"/>
  <c r="AL7735" i="16"/>
  <c r="AK7735" i="16"/>
  <c r="AJ7735" i="16"/>
  <c r="AL7734" i="16"/>
  <c r="AK7734" i="16"/>
  <c r="AM7734" i="16" s="1"/>
  <c r="AJ7734" i="16"/>
  <c r="AL7733" i="16"/>
  <c r="AK7733" i="16"/>
  <c r="AM7733" i="16" s="1"/>
  <c r="AJ7733" i="16"/>
  <c r="AL7732" i="16"/>
  <c r="AK7732" i="16"/>
  <c r="AJ7732" i="16"/>
  <c r="AL7731" i="16"/>
  <c r="AK7731" i="16"/>
  <c r="AJ7731" i="16"/>
  <c r="AL7730" i="16"/>
  <c r="AK7730" i="16"/>
  <c r="AJ7730" i="16"/>
  <c r="AL7729" i="16"/>
  <c r="AK7729" i="16"/>
  <c r="AM7729" i="16" s="1"/>
  <c r="AJ7729" i="16"/>
  <c r="AL7728" i="16"/>
  <c r="AK7728" i="16"/>
  <c r="AJ7728" i="16"/>
  <c r="AL7727" i="16"/>
  <c r="AK7727" i="16"/>
  <c r="AJ7727" i="16"/>
  <c r="AL7726" i="16"/>
  <c r="AK7726" i="16"/>
  <c r="AJ7726" i="16"/>
  <c r="AL7725" i="16"/>
  <c r="AK7725" i="16"/>
  <c r="AM7725" i="16" s="1"/>
  <c r="AJ7725" i="16"/>
  <c r="AM7724" i="16"/>
  <c r="AL7724" i="16"/>
  <c r="AK7724" i="16"/>
  <c r="AJ7724" i="16"/>
  <c r="AL7723" i="16"/>
  <c r="AK7723" i="16"/>
  <c r="AM7723" i="16" s="1"/>
  <c r="AJ7723" i="16"/>
  <c r="AL7722" i="16"/>
  <c r="AK7722" i="16"/>
  <c r="AJ7722" i="16"/>
  <c r="AL7721" i="16"/>
  <c r="AK7721" i="16"/>
  <c r="AJ7721" i="16"/>
  <c r="AL7720" i="16"/>
  <c r="AK7720" i="16"/>
  <c r="AJ7720" i="16"/>
  <c r="AL7719" i="16"/>
  <c r="AK7719" i="16"/>
  <c r="AM7719" i="16" s="1"/>
  <c r="AJ7719" i="16"/>
  <c r="AL7718" i="16"/>
  <c r="AK7718" i="16"/>
  <c r="AM7718" i="16" s="1"/>
  <c r="AJ7718" i="16"/>
  <c r="AL7717" i="16"/>
  <c r="AK7717" i="16"/>
  <c r="AJ7717" i="16"/>
  <c r="AL7716" i="16"/>
  <c r="AK7716" i="16"/>
  <c r="AM7716" i="16" s="1"/>
  <c r="AJ7716" i="16"/>
  <c r="AL7715" i="16"/>
  <c r="AK7715" i="16"/>
  <c r="AM7715" i="16" s="1"/>
  <c r="AJ7715" i="16"/>
  <c r="AL7714" i="16"/>
  <c r="AK7714" i="16"/>
  <c r="AM7714" i="16" s="1"/>
  <c r="AJ7714" i="16"/>
  <c r="AL7713" i="16"/>
  <c r="AK7713" i="16"/>
  <c r="AJ7713" i="16"/>
  <c r="AL7712" i="16"/>
  <c r="AK7712" i="16"/>
  <c r="AM7712" i="16" s="1"/>
  <c r="AJ7712" i="16"/>
  <c r="AL7711" i="16"/>
  <c r="AK7711" i="16"/>
  <c r="AM7711" i="16" s="1"/>
  <c r="AJ7711" i="16"/>
  <c r="AL7710" i="16"/>
  <c r="AK7710" i="16"/>
  <c r="AJ7710" i="16"/>
  <c r="AL7709" i="16"/>
  <c r="AK7709" i="16"/>
  <c r="AJ7709" i="16"/>
  <c r="AL7708" i="16"/>
  <c r="AK7708" i="16"/>
  <c r="AJ7708" i="16"/>
  <c r="AL7707" i="16"/>
  <c r="AK7707" i="16"/>
  <c r="AJ7707" i="16"/>
  <c r="AM7706" i="16"/>
  <c r="AL7706" i="16"/>
  <c r="AK7706" i="16"/>
  <c r="AJ7706" i="16"/>
  <c r="AL7705" i="16"/>
  <c r="AK7705" i="16"/>
  <c r="AM7705" i="16" s="1"/>
  <c r="AJ7705" i="16"/>
  <c r="AL7704" i="16"/>
  <c r="AK7704" i="16"/>
  <c r="AM7704" i="16" s="1"/>
  <c r="AJ7704" i="16"/>
  <c r="AL7703" i="16"/>
  <c r="AK7703" i="16"/>
  <c r="AM7703" i="16" s="1"/>
  <c r="AJ7703" i="16"/>
  <c r="AL7702" i="16"/>
  <c r="AK7702" i="16"/>
  <c r="AJ7702" i="16"/>
  <c r="AL7701" i="16"/>
  <c r="AK7701" i="16"/>
  <c r="AJ7701" i="16"/>
  <c r="AM7700" i="16"/>
  <c r="AL7700" i="16"/>
  <c r="AK7700" i="16"/>
  <c r="AJ7700" i="16"/>
  <c r="AL7699" i="16"/>
  <c r="AK7699" i="16"/>
  <c r="AM7699" i="16" s="1"/>
  <c r="AJ7699" i="16"/>
  <c r="AL7698" i="16"/>
  <c r="AK7698" i="16"/>
  <c r="AJ7698" i="16"/>
  <c r="AL7697" i="16"/>
  <c r="AM7697" i="16" s="1"/>
  <c r="AK7697" i="16"/>
  <c r="AJ7697" i="16"/>
  <c r="AL7696" i="16"/>
  <c r="AK7696" i="16"/>
  <c r="AJ7696" i="16"/>
  <c r="AL7695" i="16"/>
  <c r="AK7695" i="16"/>
  <c r="AM7695" i="16" s="1"/>
  <c r="AJ7695" i="16"/>
  <c r="AL7694" i="16"/>
  <c r="AK7694" i="16"/>
  <c r="AJ7694" i="16"/>
  <c r="AL7693" i="16"/>
  <c r="AK7693" i="16"/>
  <c r="AJ7693" i="16"/>
  <c r="AL7692" i="16"/>
  <c r="AK7692" i="16"/>
  <c r="AJ7692" i="16"/>
  <c r="AL7691" i="16"/>
  <c r="AK7691" i="16"/>
  <c r="AJ7691" i="16"/>
  <c r="AL7690" i="16"/>
  <c r="AK7690" i="16"/>
  <c r="AM7690" i="16" s="1"/>
  <c r="AJ7690" i="16"/>
  <c r="AL7689" i="16"/>
  <c r="AK7689" i="16"/>
  <c r="AJ7689" i="16"/>
  <c r="AL7688" i="16"/>
  <c r="AK7688" i="16"/>
  <c r="AJ7688" i="16"/>
  <c r="AL7687" i="16"/>
  <c r="AK7687" i="16"/>
  <c r="AM7687" i="16" s="1"/>
  <c r="AJ7687" i="16"/>
  <c r="AL7686" i="16"/>
  <c r="AK7686" i="16"/>
  <c r="AM7686" i="16" s="1"/>
  <c r="AJ7686" i="16"/>
  <c r="AL7685" i="16"/>
  <c r="AK7685" i="16"/>
  <c r="AJ7685" i="16"/>
  <c r="AL7684" i="16"/>
  <c r="AK7684" i="16"/>
  <c r="AJ7684" i="16"/>
  <c r="AL7683" i="16"/>
  <c r="AM7683" i="16" s="1"/>
  <c r="AK7683" i="16"/>
  <c r="AJ7683" i="16"/>
  <c r="AL7682" i="16"/>
  <c r="AK7682" i="16"/>
  <c r="AJ7682" i="16"/>
  <c r="AL7681" i="16"/>
  <c r="AK7681" i="16"/>
  <c r="AJ7681" i="16"/>
  <c r="AL7680" i="16"/>
  <c r="AK7680" i="16"/>
  <c r="AJ7680" i="16"/>
  <c r="AM7679" i="16"/>
  <c r="AL7679" i="16"/>
  <c r="AK7679" i="16"/>
  <c r="AJ7679" i="16"/>
  <c r="AL7678" i="16"/>
  <c r="AK7678" i="16"/>
  <c r="AJ7678" i="16"/>
  <c r="AM7677" i="16"/>
  <c r="AL7677" i="16"/>
  <c r="AK7677" i="16"/>
  <c r="AJ7677" i="16"/>
  <c r="AL7676" i="16"/>
  <c r="AK7676" i="16"/>
  <c r="AJ7676" i="16"/>
  <c r="AL7675" i="16"/>
  <c r="AK7675" i="16"/>
  <c r="AM7675" i="16" s="1"/>
  <c r="AJ7675" i="16"/>
  <c r="AL7674" i="16"/>
  <c r="AK7674" i="16"/>
  <c r="AJ7674" i="16"/>
  <c r="AL7673" i="16"/>
  <c r="AK7673" i="16"/>
  <c r="AJ7673" i="16"/>
  <c r="AL7672" i="16"/>
  <c r="AK7672" i="16"/>
  <c r="AM7672" i="16" s="1"/>
  <c r="AJ7672" i="16"/>
  <c r="AL7671" i="16"/>
  <c r="AK7671" i="16"/>
  <c r="AJ7671" i="16"/>
  <c r="AM7670" i="16"/>
  <c r="AL7670" i="16"/>
  <c r="AK7670" i="16"/>
  <c r="AJ7670" i="16"/>
  <c r="AL7669" i="16"/>
  <c r="AK7669" i="16"/>
  <c r="AM7669" i="16" s="1"/>
  <c r="AJ7669" i="16"/>
  <c r="AL7668" i="16"/>
  <c r="AK7668" i="16"/>
  <c r="AJ7668" i="16"/>
  <c r="AL7667" i="16"/>
  <c r="AK7667" i="16"/>
  <c r="AJ7667" i="16"/>
  <c r="AL7666" i="16"/>
  <c r="AK7666" i="16"/>
  <c r="AJ7666" i="16"/>
  <c r="AL7665" i="16"/>
  <c r="AK7665" i="16"/>
  <c r="AM7665" i="16" s="1"/>
  <c r="AJ7665" i="16"/>
  <c r="AL7664" i="16"/>
  <c r="AK7664" i="16"/>
  <c r="AJ7664" i="16"/>
  <c r="AL7663" i="16"/>
  <c r="AK7663" i="16"/>
  <c r="AM7663" i="16" s="1"/>
  <c r="AJ7663" i="16"/>
  <c r="AM7662" i="16"/>
  <c r="AL7662" i="16"/>
  <c r="AK7662" i="16"/>
  <c r="AJ7662" i="16"/>
  <c r="AL7661" i="16"/>
  <c r="AK7661" i="16"/>
  <c r="AM7661" i="16" s="1"/>
  <c r="AJ7661" i="16"/>
  <c r="AL7660" i="16"/>
  <c r="AK7660" i="16"/>
  <c r="AM7660" i="16" s="1"/>
  <c r="AJ7660" i="16"/>
  <c r="AL7659" i="16"/>
  <c r="AK7659" i="16"/>
  <c r="AJ7659" i="16"/>
  <c r="AL7658" i="16"/>
  <c r="AK7658" i="16"/>
  <c r="AJ7658" i="16"/>
  <c r="AL7657" i="16"/>
  <c r="AK7657" i="16"/>
  <c r="AM7657" i="16" s="1"/>
  <c r="AJ7657" i="16"/>
  <c r="AL7656" i="16"/>
  <c r="AK7656" i="16"/>
  <c r="AJ7656" i="16"/>
  <c r="AL7655" i="16"/>
  <c r="AK7655" i="16"/>
  <c r="AJ7655" i="16"/>
  <c r="AL7654" i="16"/>
  <c r="AK7654" i="16"/>
  <c r="AJ7654" i="16"/>
  <c r="AL7653" i="16"/>
  <c r="AK7653" i="16"/>
  <c r="AJ7653" i="16"/>
  <c r="AL7652" i="16"/>
  <c r="AK7652" i="16"/>
  <c r="AM7652" i="16" s="1"/>
  <c r="AJ7652" i="16"/>
  <c r="AL7651" i="16"/>
  <c r="AK7651" i="16"/>
  <c r="AJ7651" i="16"/>
  <c r="AL7650" i="16"/>
  <c r="AK7650" i="16"/>
  <c r="AM7650" i="16" s="1"/>
  <c r="AJ7650" i="16"/>
  <c r="AL7649" i="16"/>
  <c r="AM7649" i="16" s="1"/>
  <c r="AK7649" i="16"/>
  <c r="AJ7649" i="16"/>
  <c r="AL7648" i="16"/>
  <c r="AK7648" i="16"/>
  <c r="AM7648" i="16" s="1"/>
  <c r="AJ7648" i="16"/>
  <c r="AL7647" i="16"/>
  <c r="AM7647" i="16" s="1"/>
  <c r="AK7647" i="16"/>
  <c r="AJ7647" i="16"/>
  <c r="AL7646" i="16"/>
  <c r="AK7646" i="16"/>
  <c r="AM7646" i="16" s="1"/>
  <c r="AJ7646" i="16"/>
  <c r="AL7645" i="16"/>
  <c r="AK7645" i="16"/>
  <c r="AJ7645" i="16"/>
  <c r="AL7644" i="16"/>
  <c r="AK7644" i="16"/>
  <c r="AJ7644" i="16"/>
  <c r="AL7643" i="16"/>
  <c r="AK7643" i="16"/>
  <c r="AJ7643" i="16"/>
  <c r="AL7642" i="16"/>
  <c r="AK7642" i="16"/>
  <c r="AM7642" i="16" s="1"/>
  <c r="AJ7642" i="16"/>
  <c r="AL7641" i="16"/>
  <c r="AK7641" i="16"/>
  <c r="AJ7641" i="16"/>
  <c r="AL7640" i="16"/>
  <c r="AK7640" i="16"/>
  <c r="AM7640" i="16" s="1"/>
  <c r="AJ7640" i="16"/>
  <c r="AL7639" i="16"/>
  <c r="AK7639" i="16"/>
  <c r="AJ7639" i="16"/>
  <c r="AL7638" i="16"/>
  <c r="AK7638" i="16"/>
  <c r="AM7638" i="16" s="1"/>
  <c r="AJ7638" i="16"/>
  <c r="AL7637" i="16"/>
  <c r="AK7637" i="16"/>
  <c r="AJ7637" i="16"/>
  <c r="AL7636" i="16"/>
  <c r="AK7636" i="16"/>
  <c r="AM7636" i="16" s="1"/>
  <c r="AJ7636" i="16"/>
  <c r="AM7635" i="16"/>
  <c r="AL7635" i="16"/>
  <c r="AK7635" i="16"/>
  <c r="AJ7635" i="16"/>
  <c r="AL7634" i="16"/>
  <c r="AM7634" i="16" s="1"/>
  <c r="AK7634" i="16"/>
  <c r="AJ7634" i="16"/>
  <c r="AL7633" i="16"/>
  <c r="AK7633" i="16"/>
  <c r="AJ7633" i="16"/>
  <c r="AL7632" i="16"/>
  <c r="AK7632" i="16"/>
  <c r="AJ7632" i="16"/>
  <c r="AL7631" i="16"/>
  <c r="AK7631" i="16"/>
  <c r="AJ7631" i="16"/>
  <c r="AL7630" i="16"/>
  <c r="AK7630" i="16"/>
  <c r="AJ7630" i="16"/>
  <c r="AL7629" i="16"/>
  <c r="AK7629" i="16"/>
  <c r="AM7629" i="16" s="1"/>
  <c r="AJ7629" i="16"/>
  <c r="AL7628" i="16"/>
  <c r="AK7628" i="16"/>
  <c r="AJ7628" i="16"/>
  <c r="AL7627" i="16"/>
  <c r="AK7627" i="16"/>
  <c r="AM7627" i="16" s="1"/>
  <c r="AJ7627" i="16"/>
  <c r="AL7626" i="16"/>
  <c r="AK7626" i="16"/>
  <c r="AM7626" i="16" s="1"/>
  <c r="AJ7626" i="16"/>
  <c r="AL7625" i="16"/>
  <c r="AK7625" i="16"/>
  <c r="AM7625" i="16" s="1"/>
  <c r="AJ7625" i="16"/>
  <c r="AL7624" i="16"/>
  <c r="AK7624" i="16"/>
  <c r="AJ7624" i="16"/>
  <c r="AL7623" i="16"/>
  <c r="AK7623" i="16"/>
  <c r="AJ7623" i="16"/>
  <c r="AL7622" i="16"/>
  <c r="AM7622" i="16" s="1"/>
  <c r="AK7622" i="16"/>
  <c r="AJ7622" i="16"/>
  <c r="AL7621" i="16"/>
  <c r="AK7621" i="16"/>
  <c r="AM7621" i="16" s="1"/>
  <c r="AJ7621" i="16"/>
  <c r="AL7620" i="16"/>
  <c r="AK7620" i="16"/>
  <c r="AJ7620" i="16"/>
  <c r="AL7619" i="16"/>
  <c r="AK7619" i="16"/>
  <c r="AM7619" i="16" s="1"/>
  <c r="AJ7619" i="16"/>
  <c r="AL7618" i="16"/>
  <c r="AK7618" i="16"/>
  <c r="AJ7618" i="16"/>
  <c r="AL7617" i="16"/>
  <c r="AK7617" i="16"/>
  <c r="AJ7617" i="16"/>
  <c r="AL7616" i="16"/>
  <c r="AK7616" i="16"/>
  <c r="AJ7616" i="16"/>
  <c r="AL7615" i="16"/>
  <c r="AK7615" i="16"/>
  <c r="AM7615" i="16" s="1"/>
  <c r="AJ7615" i="16"/>
  <c r="AL7614" i="16"/>
  <c r="AK7614" i="16"/>
  <c r="AJ7614" i="16"/>
  <c r="AL7613" i="16"/>
  <c r="AK7613" i="16"/>
  <c r="AM7613" i="16" s="1"/>
  <c r="AJ7613" i="16"/>
  <c r="AL7612" i="16"/>
  <c r="AK7612" i="16"/>
  <c r="AJ7612" i="16"/>
  <c r="AL7611" i="16"/>
  <c r="AK7611" i="16"/>
  <c r="AJ7611" i="16"/>
  <c r="AL7610" i="16"/>
  <c r="AK7610" i="16"/>
  <c r="AJ7610" i="16"/>
  <c r="AL7609" i="16"/>
  <c r="AK7609" i="16"/>
  <c r="AM7609" i="16" s="1"/>
  <c r="AJ7609" i="16"/>
  <c r="AM7608" i="16"/>
  <c r="AL7608" i="16"/>
  <c r="AK7608" i="16"/>
  <c r="AJ7608" i="16"/>
  <c r="AL7607" i="16"/>
  <c r="AK7607" i="16"/>
  <c r="AM7607" i="16" s="1"/>
  <c r="AJ7607" i="16"/>
  <c r="AL7606" i="16"/>
  <c r="AK7606" i="16"/>
  <c r="AM7606" i="16" s="1"/>
  <c r="AJ7606" i="16"/>
  <c r="AL7605" i="16"/>
  <c r="AK7605" i="16"/>
  <c r="AJ7605" i="16"/>
  <c r="AL7604" i="16"/>
  <c r="AK7604" i="16"/>
  <c r="AJ7604" i="16"/>
  <c r="AL7603" i="16"/>
  <c r="AK7603" i="16"/>
  <c r="AM7603" i="16" s="1"/>
  <c r="AJ7603" i="16"/>
  <c r="AL7602" i="16"/>
  <c r="AK7602" i="16"/>
  <c r="AM7602" i="16" s="1"/>
  <c r="AJ7602" i="16"/>
  <c r="AL7601" i="16"/>
  <c r="AM7601" i="16" s="1"/>
  <c r="AK7601" i="16"/>
  <c r="AJ7601" i="16"/>
  <c r="AL7600" i="16"/>
  <c r="AK7600" i="16"/>
  <c r="AM7600" i="16" s="1"/>
  <c r="AJ7600" i="16"/>
  <c r="AL7599" i="16"/>
  <c r="AK7599" i="16"/>
  <c r="AM7599" i="16" s="1"/>
  <c r="AJ7599" i="16"/>
  <c r="AL7598" i="16"/>
  <c r="AK7598" i="16"/>
  <c r="AM7598" i="16" s="1"/>
  <c r="AJ7598" i="16"/>
  <c r="AL7597" i="16"/>
  <c r="AK7597" i="16"/>
  <c r="AJ7597" i="16"/>
  <c r="AL7596" i="16"/>
  <c r="AK7596" i="16"/>
  <c r="AJ7596" i="16"/>
  <c r="AL7595" i="16"/>
  <c r="AM7595" i="16" s="1"/>
  <c r="AK7595" i="16"/>
  <c r="AJ7595" i="16"/>
  <c r="AL7594" i="16"/>
  <c r="AK7594" i="16"/>
  <c r="AM7594" i="16" s="1"/>
  <c r="AJ7594" i="16"/>
  <c r="AL7593" i="16"/>
  <c r="AK7593" i="16"/>
  <c r="AJ7593" i="16"/>
  <c r="AL7592" i="16"/>
  <c r="AK7592" i="16"/>
  <c r="AM7592" i="16" s="1"/>
  <c r="AJ7592" i="16"/>
  <c r="AL7591" i="16"/>
  <c r="AK7591" i="16"/>
  <c r="AJ7591" i="16"/>
  <c r="AL7590" i="16"/>
  <c r="AK7590" i="16"/>
  <c r="AM7590" i="16" s="1"/>
  <c r="AJ7590" i="16"/>
  <c r="AL7589" i="16"/>
  <c r="AK7589" i="16"/>
  <c r="AM7589" i="16" s="1"/>
  <c r="AJ7589" i="16"/>
  <c r="AL7588" i="16"/>
  <c r="AK7588" i="16"/>
  <c r="AM7588" i="16" s="1"/>
  <c r="AJ7588" i="16"/>
  <c r="AL7587" i="16"/>
  <c r="AK7587" i="16"/>
  <c r="AM7587" i="16" s="1"/>
  <c r="AJ7587" i="16"/>
  <c r="AL7586" i="16"/>
  <c r="AK7586" i="16"/>
  <c r="AJ7586" i="16"/>
  <c r="AL7585" i="16"/>
  <c r="AK7585" i="16"/>
  <c r="AM7585" i="16" s="1"/>
  <c r="AJ7585" i="16"/>
  <c r="AL7584" i="16"/>
  <c r="AK7584" i="16"/>
  <c r="AM7584" i="16" s="1"/>
  <c r="AJ7584" i="16"/>
  <c r="AL7583" i="16"/>
  <c r="AK7583" i="16"/>
  <c r="AM7583" i="16" s="1"/>
  <c r="AJ7583" i="16"/>
  <c r="AL7582" i="16"/>
  <c r="AK7582" i="16"/>
  <c r="AJ7582" i="16"/>
  <c r="AL7581" i="16"/>
  <c r="AK7581" i="16"/>
  <c r="AJ7581" i="16"/>
  <c r="AL7580" i="16"/>
  <c r="AK7580" i="16"/>
  <c r="AM7580" i="16" s="1"/>
  <c r="AJ7580" i="16"/>
  <c r="AL7579" i="16"/>
  <c r="AK7579" i="16"/>
  <c r="AM7579" i="16" s="1"/>
  <c r="AJ7579" i="16"/>
  <c r="AM7578" i="16"/>
  <c r="AL7578" i="16"/>
  <c r="AK7578" i="16"/>
  <c r="AJ7578" i="16"/>
  <c r="AL7577" i="16"/>
  <c r="AK7577" i="16"/>
  <c r="AM7577" i="16" s="1"/>
  <c r="AJ7577" i="16"/>
  <c r="AL7576" i="16"/>
  <c r="AK7576" i="16"/>
  <c r="AJ7576" i="16"/>
  <c r="AL7575" i="16"/>
  <c r="AK7575" i="16"/>
  <c r="AJ7575" i="16"/>
  <c r="AL7574" i="16"/>
  <c r="AK7574" i="16"/>
  <c r="AJ7574" i="16"/>
  <c r="AL7573" i="16"/>
  <c r="AK7573" i="16"/>
  <c r="AM7573" i="16" s="1"/>
  <c r="AJ7573" i="16"/>
  <c r="AL7572" i="16"/>
  <c r="AK7572" i="16"/>
  <c r="AJ7572" i="16"/>
  <c r="AL7571" i="16"/>
  <c r="AK7571" i="16"/>
  <c r="AJ7571" i="16"/>
  <c r="AL7570" i="16"/>
  <c r="AK7570" i="16"/>
  <c r="AJ7570" i="16"/>
  <c r="AL7569" i="16"/>
  <c r="AK7569" i="16"/>
  <c r="AM7569" i="16" s="1"/>
  <c r="AJ7569" i="16"/>
  <c r="AL7568" i="16"/>
  <c r="AK7568" i="16"/>
  <c r="AM7568" i="16" s="1"/>
  <c r="AJ7568" i="16"/>
  <c r="AL7567" i="16"/>
  <c r="AK7567" i="16"/>
  <c r="AJ7567" i="16"/>
  <c r="AL7566" i="16"/>
  <c r="AK7566" i="16"/>
  <c r="AM7566" i="16" s="1"/>
  <c r="AJ7566" i="16"/>
  <c r="AL7565" i="16"/>
  <c r="AK7565" i="16"/>
  <c r="AM7565" i="16" s="1"/>
  <c r="AJ7565" i="16"/>
  <c r="AL7564" i="16"/>
  <c r="AK7564" i="16"/>
  <c r="AJ7564" i="16"/>
  <c r="AL7563" i="16"/>
  <c r="AK7563" i="16"/>
  <c r="AJ7563" i="16"/>
  <c r="AL7562" i="16"/>
  <c r="AK7562" i="16"/>
  <c r="AJ7562" i="16"/>
  <c r="AL7561" i="16"/>
  <c r="AK7561" i="16"/>
  <c r="AM7561" i="16" s="1"/>
  <c r="AJ7561" i="16"/>
  <c r="AL7560" i="16"/>
  <c r="AK7560" i="16"/>
  <c r="AJ7560" i="16"/>
  <c r="AL7559" i="16"/>
  <c r="AK7559" i="16"/>
  <c r="AJ7559" i="16"/>
  <c r="AL7558" i="16"/>
  <c r="AK7558" i="16"/>
  <c r="AM7558" i="16" s="1"/>
  <c r="AJ7558" i="16"/>
  <c r="AL7557" i="16"/>
  <c r="AK7557" i="16"/>
  <c r="AM7557" i="16" s="1"/>
  <c r="AJ7557" i="16"/>
  <c r="AL7556" i="16"/>
  <c r="AK7556" i="16"/>
  <c r="AJ7556" i="16"/>
  <c r="AL7555" i="16"/>
  <c r="AK7555" i="16"/>
  <c r="AJ7555" i="16"/>
  <c r="AL7554" i="16"/>
  <c r="AK7554" i="16"/>
  <c r="AM7554" i="16" s="1"/>
  <c r="AJ7554" i="16"/>
  <c r="AL7553" i="16"/>
  <c r="AM7553" i="16" s="1"/>
  <c r="AK7553" i="16"/>
  <c r="AJ7553" i="16"/>
  <c r="AL7552" i="16"/>
  <c r="AK7552" i="16"/>
  <c r="AJ7552" i="16"/>
  <c r="AL7551" i="16"/>
  <c r="AK7551" i="16"/>
  <c r="AJ7551" i="16"/>
  <c r="AL7550" i="16"/>
  <c r="AK7550" i="16"/>
  <c r="AJ7550" i="16"/>
  <c r="AL7549" i="16"/>
  <c r="AK7549" i="16"/>
  <c r="AJ7549" i="16"/>
  <c r="AL7548" i="16"/>
  <c r="AK7548" i="16"/>
  <c r="AJ7548" i="16"/>
  <c r="AL7547" i="16"/>
  <c r="AK7547" i="16"/>
  <c r="AJ7547" i="16"/>
  <c r="AL7546" i="16"/>
  <c r="AK7546" i="16"/>
  <c r="AJ7546" i="16"/>
  <c r="AL7545" i="16"/>
  <c r="AK7545" i="16"/>
  <c r="AJ7545" i="16"/>
  <c r="AM7544" i="16"/>
  <c r="AL7544" i="16"/>
  <c r="AK7544" i="16"/>
  <c r="AJ7544" i="16"/>
  <c r="AL7543" i="16"/>
  <c r="AK7543" i="16"/>
  <c r="AM7543" i="16" s="1"/>
  <c r="AJ7543" i="16"/>
  <c r="AL7542" i="16"/>
  <c r="AK7542" i="16"/>
  <c r="AM7542" i="16" s="1"/>
  <c r="AJ7542" i="16"/>
  <c r="AL7541" i="16"/>
  <c r="AK7541" i="16"/>
  <c r="AM7541" i="16" s="1"/>
  <c r="AJ7541" i="16"/>
  <c r="AL7540" i="16"/>
  <c r="AK7540" i="16"/>
  <c r="AM7540" i="16" s="1"/>
  <c r="AJ7540" i="16"/>
  <c r="AL7539" i="16"/>
  <c r="AM7539" i="16" s="1"/>
  <c r="AK7539" i="16"/>
  <c r="AJ7539" i="16"/>
  <c r="AL7538" i="16"/>
  <c r="AK7538" i="16"/>
  <c r="AM7538" i="16" s="1"/>
  <c r="AJ7538" i="16"/>
  <c r="AL7537" i="16"/>
  <c r="AK7537" i="16"/>
  <c r="AM7537" i="16" s="1"/>
  <c r="AJ7537" i="16"/>
  <c r="AL7536" i="16"/>
  <c r="AK7536" i="16"/>
  <c r="AJ7536" i="16"/>
  <c r="AL7535" i="16"/>
  <c r="AK7535" i="16"/>
  <c r="AM7535" i="16" s="1"/>
  <c r="AJ7535" i="16"/>
  <c r="AL7534" i="16"/>
  <c r="AK7534" i="16"/>
  <c r="AJ7534" i="16"/>
  <c r="AL7533" i="16"/>
  <c r="AK7533" i="16"/>
  <c r="AM7533" i="16" s="1"/>
  <c r="AJ7533" i="16"/>
  <c r="AL7532" i="16"/>
  <c r="AK7532" i="16"/>
  <c r="AJ7532" i="16"/>
  <c r="AL7531" i="16"/>
  <c r="AK7531" i="16"/>
  <c r="AM7531" i="16" s="1"/>
  <c r="AJ7531" i="16"/>
  <c r="AL7530" i="16"/>
  <c r="AK7530" i="16"/>
  <c r="AM7530" i="16" s="1"/>
  <c r="AJ7530" i="16"/>
  <c r="AL7529" i="16"/>
  <c r="AK7529" i="16"/>
  <c r="AM7529" i="16" s="1"/>
  <c r="AJ7529" i="16"/>
  <c r="AL7528" i="16"/>
  <c r="AK7528" i="16"/>
  <c r="AJ7528" i="16"/>
  <c r="AM7527" i="16"/>
  <c r="AL7527" i="16"/>
  <c r="AK7527" i="16"/>
  <c r="AJ7527" i="16"/>
  <c r="AL7526" i="16"/>
  <c r="AK7526" i="16"/>
  <c r="AJ7526" i="16"/>
  <c r="AL7525" i="16"/>
  <c r="AK7525" i="16"/>
  <c r="AJ7525" i="16"/>
  <c r="AL7524" i="16"/>
  <c r="AK7524" i="16"/>
  <c r="AM7524" i="16" s="1"/>
  <c r="AJ7524" i="16"/>
  <c r="AL7523" i="16"/>
  <c r="AK7523" i="16"/>
  <c r="AM7523" i="16" s="1"/>
  <c r="AJ7523" i="16"/>
  <c r="AL7522" i="16"/>
  <c r="AK7522" i="16"/>
  <c r="AM7522" i="16" s="1"/>
  <c r="AJ7522" i="16"/>
  <c r="AL7521" i="16"/>
  <c r="AK7521" i="16"/>
  <c r="AJ7521" i="16"/>
  <c r="AL7520" i="16"/>
  <c r="AK7520" i="16"/>
  <c r="AM7520" i="16" s="1"/>
  <c r="AJ7520" i="16"/>
  <c r="AL7519" i="16"/>
  <c r="AK7519" i="16"/>
  <c r="AM7519" i="16" s="1"/>
  <c r="AJ7519" i="16"/>
  <c r="AL7518" i="16"/>
  <c r="AK7518" i="16"/>
  <c r="AM7518" i="16" s="1"/>
  <c r="AJ7518" i="16"/>
  <c r="AL7517" i="16"/>
  <c r="AK7517" i="16"/>
  <c r="AM7517" i="16" s="1"/>
  <c r="AJ7517" i="16"/>
  <c r="AL7516" i="16"/>
  <c r="AK7516" i="16"/>
  <c r="AJ7516" i="16"/>
  <c r="AL7515" i="16"/>
  <c r="AK7515" i="16"/>
  <c r="AM7515" i="16" s="1"/>
  <c r="AJ7515" i="16"/>
  <c r="AL7514" i="16"/>
  <c r="AM7514" i="16" s="1"/>
  <c r="AK7514" i="16"/>
  <c r="AJ7514" i="16"/>
  <c r="AL7513" i="16"/>
  <c r="AK7513" i="16"/>
  <c r="AM7513" i="16" s="1"/>
  <c r="AJ7513" i="16"/>
  <c r="AL7512" i="16"/>
  <c r="AK7512" i="16"/>
  <c r="AJ7512" i="16"/>
  <c r="AL7511" i="16"/>
  <c r="AK7511" i="16"/>
  <c r="AJ7511" i="16"/>
  <c r="AL7510" i="16"/>
  <c r="AK7510" i="16"/>
  <c r="AM7510" i="16" s="1"/>
  <c r="AJ7510" i="16"/>
  <c r="AL7509" i="16"/>
  <c r="AK7509" i="16"/>
  <c r="AJ7509" i="16"/>
  <c r="AL7508" i="16"/>
  <c r="AK7508" i="16"/>
  <c r="AJ7508" i="16"/>
  <c r="AL7507" i="16"/>
  <c r="AK7507" i="16"/>
  <c r="AJ7507" i="16"/>
  <c r="AL7506" i="16"/>
  <c r="AK7506" i="16"/>
  <c r="AJ7506" i="16"/>
  <c r="AL7505" i="16"/>
  <c r="AK7505" i="16"/>
  <c r="AJ7505" i="16"/>
  <c r="AL7504" i="16"/>
  <c r="AK7504" i="16"/>
  <c r="AJ7504" i="16"/>
  <c r="AL7503" i="16"/>
  <c r="AM7503" i="16" s="1"/>
  <c r="AK7503" i="16"/>
  <c r="AJ7503" i="16"/>
  <c r="AL7502" i="16"/>
  <c r="AK7502" i="16"/>
  <c r="AJ7502" i="16"/>
  <c r="AL7501" i="16"/>
  <c r="AK7501" i="16"/>
  <c r="AM7501" i="16" s="1"/>
  <c r="AJ7501" i="16"/>
  <c r="AL7500" i="16"/>
  <c r="AK7500" i="16"/>
  <c r="AM7500" i="16" s="1"/>
  <c r="AJ7500" i="16"/>
  <c r="AL7499" i="16"/>
  <c r="AK7499" i="16"/>
  <c r="AJ7499" i="16"/>
  <c r="AL7498" i="16"/>
  <c r="AK7498" i="16"/>
  <c r="AJ7498" i="16"/>
  <c r="AL7497" i="16"/>
  <c r="AM7497" i="16" s="1"/>
  <c r="AK7497" i="16"/>
  <c r="AJ7497" i="16"/>
  <c r="AL7496" i="16"/>
  <c r="AK7496" i="16"/>
  <c r="AJ7496" i="16"/>
  <c r="AL7495" i="16"/>
  <c r="AK7495" i="16"/>
  <c r="AJ7495" i="16"/>
  <c r="AL7494" i="16"/>
  <c r="AM7494" i="16" s="1"/>
  <c r="AK7494" i="16"/>
  <c r="AJ7494" i="16"/>
  <c r="AM7493" i="16"/>
  <c r="AL7493" i="16"/>
  <c r="AK7493" i="16"/>
  <c r="AJ7493" i="16"/>
  <c r="AL7492" i="16"/>
  <c r="AK7492" i="16"/>
  <c r="AM7492" i="16" s="1"/>
  <c r="AJ7492" i="16"/>
  <c r="AL7491" i="16"/>
  <c r="AK7491" i="16"/>
  <c r="AM7491" i="16" s="1"/>
  <c r="AJ7491" i="16"/>
  <c r="AL7490" i="16"/>
  <c r="AK7490" i="16"/>
  <c r="AM7490" i="16" s="1"/>
  <c r="AJ7490" i="16"/>
  <c r="AL7489" i="16"/>
  <c r="AK7489" i="16"/>
  <c r="AJ7489" i="16"/>
  <c r="AL7488" i="16"/>
  <c r="AK7488" i="16"/>
  <c r="AJ7488" i="16"/>
  <c r="AM7487" i="16"/>
  <c r="AL7487" i="16"/>
  <c r="AK7487" i="16"/>
  <c r="AJ7487" i="16"/>
  <c r="AL7486" i="16"/>
  <c r="AK7486" i="16"/>
  <c r="AJ7486" i="16"/>
  <c r="AL7485" i="16"/>
  <c r="AK7485" i="16"/>
  <c r="AJ7485" i="16"/>
  <c r="AL7484" i="16"/>
  <c r="AK7484" i="16"/>
  <c r="AJ7484" i="16"/>
  <c r="AL7483" i="16"/>
  <c r="AK7483" i="16"/>
  <c r="AJ7483" i="16"/>
  <c r="AM7482" i="16"/>
  <c r="AL7482" i="16"/>
  <c r="AK7482" i="16"/>
  <c r="AJ7482" i="16"/>
  <c r="AL7481" i="16"/>
  <c r="AK7481" i="16"/>
  <c r="AM7481" i="16" s="1"/>
  <c r="AJ7481" i="16"/>
  <c r="AL7480" i="16"/>
  <c r="AK7480" i="16"/>
  <c r="AM7480" i="16" s="1"/>
  <c r="AJ7480" i="16"/>
  <c r="AL7479" i="16"/>
  <c r="AK7479" i="16"/>
  <c r="AM7479" i="16" s="1"/>
  <c r="AJ7479" i="16"/>
  <c r="AL7478" i="16"/>
  <c r="AK7478" i="16"/>
  <c r="AM7478" i="16" s="1"/>
  <c r="AJ7478" i="16"/>
  <c r="AL7477" i="16"/>
  <c r="AK7477" i="16"/>
  <c r="AM7477" i="16" s="1"/>
  <c r="AJ7477" i="16"/>
  <c r="AL7476" i="16"/>
  <c r="AK7476" i="16"/>
  <c r="AM7476" i="16" s="1"/>
  <c r="AJ7476" i="16"/>
  <c r="AL7475" i="16"/>
  <c r="AK7475" i="16"/>
  <c r="AM7475" i="16" s="1"/>
  <c r="AJ7475" i="16"/>
  <c r="AL7474" i="16"/>
  <c r="AK7474" i="16"/>
  <c r="AM7474" i="16" s="1"/>
  <c r="AJ7474" i="16"/>
  <c r="AL7473" i="16"/>
  <c r="AK7473" i="16"/>
  <c r="AJ7473" i="16"/>
  <c r="AL7472" i="16"/>
  <c r="AK7472" i="16"/>
  <c r="AM7472" i="16" s="1"/>
  <c r="AJ7472" i="16"/>
  <c r="AL7471" i="16"/>
  <c r="AK7471" i="16"/>
  <c r="AM7471" i="16" s="1"/>
  <c r="AJ7471" i="16"/>
  <c r="AL7470" i="16"/>
  <c r="AK7470" i="16"/>
  <c r="AM7470" i="16" s="1"/>
  <c r="AJ7470" i="16"/>
  <c r="AL7469" i="16"/>
  <c r="AK7469" i="16"/>
  <c r="AM7469" i="16" s="1"/>
  <c r="AJ7469" i="16"/>
  <c r="AL7468" i="16"/>
  <c r="AK7468" i="16"/>
  <c r="AJ7468" i="16"/>
  <c r="AL7467" i="16"/>
  <c r="AK7467" i="16"/>
  <c r="AJ7467" i="16"/>
  <c r="AL7466" i="16"/>
  <c r="AK7466" i="16"/>
  <c r="AM7466" i="16" s="1"/>
  <c r="AJ7466" i="16"/>
  <c r="AL7465" i="16"/>
  <c r="AK7465" i="16"/>
  <c r="AM7465" i="16" s="1"/>
  <c r="AJ7465" i="16"/>
  <c r="AL7464" i="16"/>
  <c r="AK7464" i="16"/>
  <c r="AJ7464" i="16"/>
  <c r="AL7463" i="16"/>
  <c r="AM7463" i="16" s="1"/>
  <c r="AK7463" i="16"/>
  <c r="AJ7463" i="16"/>
  <c r="AL7462" i="16"/>
  <c r="AK7462" i="16"/>
  <c r="AM7462" i="16" s="1"/>
  <c r="AJ7462" i="16"/>
  <c r="AL7461" i="16"/>
  <c r="AK7461" i="16"/>
  <c r="AM7461" i="16" s="1"/>
  <c r="AJ7461" i="16"/>
  <c r="AL7460" i="16"/>
  <c r="AK7460" i="16"/>
  <c r="AJ7460" i="16"/>
  <c r="AL7459" i="16"/>
  <c r="AK7459" i="16"/>
  <c r="AM7459" i="16" s="1"/>
  <c r="AJ7459" i="16"/>
  <c r="AL7458" i="16"/>
  <c r="AK7458" i="16"/>
  <c r="AJ7458" i="16"/>
  <c r="AL7457" i="16"/>
  <c r="AK7457" i="16"/>
  <c r="AM7457" i="16" s="1"/>
  <c r="AJ7457" i="16"/>
  <c r="AL7456" i="16"/>
  <c r="AK7456" i="16"/>
  <c r="AJ7456" i="16"/>
  <c r="AL7455" i="16"/>
  <c r="AK7455" i="16"/>
  <c r="AM7455" i="16" s="1"/>
  <c r="AJ7455" i="16"/>
  <c r="AM7454" i="16"/>
  <c r="AL7454" i="16"/>
  <c r="AK7454" i="16"/>
  <c r="AJ7454" i="16"/>
  <c r="AL7453" i="16"/>
  <c r="AK7453" i="16"/>
  <c r="AJ7453" i="16"/>
  <c r="AL7452" i="16"/>
  <c r="AK7452" i="16"/>
  <c r="AM7452" i="16" s="1"/>
  <c r="AJ7452" i="16"/>
  <c r="AL7451" i="16"/>
  <c r="AM7451" i="16" s="1"/>
  <c r="AK7451" i="16"/>
  <c r="AJ7451" i="16"/>
  <c r="AL7450" i="16"/>
  <c r="AK7450" i="16"/>
  <c r="AJ7450" i="16"/>
  <c r="AL7449" i="16"/>
  <c r="AK7449" i="16"/>
  <c r="AJ7449" i="16"/>
  <c r="AL7448" i="16"/>
  <c r="AK7448" i="16"/>
  <c r="AJ7448" i="16"/>
  <c r="AL7447" i="16"/>
  <c r="AK7447" i="16"/>
  <c r="AJ7447" i="16"/>
  <c r="AL7446" i="16"/>
  <c r="AK7446" i="16"/>
  <c r="AM7446" i="16" s="1"/>
  <c r="AJ7446" i="16"/>
  <c r="AM7445" i="16"/>
  <c r="AL7445" i="16"/>
  <c r="AK7445" i="16"/>
  <c r="AJ7445" i="16"/>
  <c r="AL7444" i="16"/>
  <c r="AK7444" i="16"/>
  <c r="AM7444" i="16" s="1"/>
  <c r="AJ7444" i="16"/>
  <c r="AL7443" i="16"/>
  <c r="AK7443" i="16"/>
  <c r="AJ7443" i="16"/>
  <c r="AL7442" i="16"/>
  <c r="AK7442" i="16"/>
  <c r="AM7442" i="16" s="1"/>
  <c r="AJ7442" i="16"/>
  <c r="AL7441" i="16"/>
  <c r="AK7441" i="16"/>
  <c r="AM7441" i="16" s="1"/>
  <c r="AJ7441" i="16"/>
  <c r="AL7440" i="16"/>
  <c r="AK7440" i="16"/>
  <c r="AM7440" i="16" s="1"/>
  <c r="AJ7440" i="16"/>
  <c r="AL7439" i="16"/>
  <c r="AK7439" i="16"/>
  <c r="AJ7439" i="16"/>
  <c r="AL7438" i="16"/>
  <c r="AK7438" i="16"/>
  <c r="AM7438" i="16" s="1"/>
  <c r="AJ7438" i="16"/>
  <c r="AL7437" i="16"/>
  <c r="AK7437" i="16"/>
  <c r="AJ7437" i="16"/>
  <c r="AL7436" i="16"/>
  <c r="AM7436" i="16" s="1"/>
  <c r="AK7436" i="16"/>
  <c r="AJ7436" i="16"/>
  <c r="AL7435" i="16"/>
  <c r="AK7435" i="16"/>
  <c r="AM7435" i="16" s="1"/>
  <c r="AJ7435" i="16"/>
  <c r="AM7434" i="16"/>
  <c r="AL7434" i="16"/>
  <c r="AK7434" i="16"/>
  <c r="AJ7434" i="16"/>
  <c r="AL7433" i="16"/>
  <c r="AK7433" i="16"/>
  <c r="AM7433" i="16" s="1"/>
  <c r="AJ7433" i="16"/>
  <c r="AL7432" i="16"/>
  <c r="AK7432" i="16"/>
  <c r="AJ7432" i="16"/>
  <c r="AL7431" i="16"/>
  <c r="AK7431" i="16"/>
  <c r="AJ7431" i="16"/>
  <c r="AL7430" i="16"/>
  <c r="AK7430" i="16"/>
  <c r="AJ7430" i="16"/>
  <c r="AL7429" i="16"/>
  <c r="AK7429" i="16"/>
  <c r="AM7429" i="16" s="1"/>
  <c r="AJ7429" i="16"/>
  <c r="AL7428" i="16"/>
  <c r="AK7428" i="16"/>
  <c r="AJ7428" i="16"/>
  <c r="AL7427" i="16"/>
  <c r="AM7427" i="16" s="1"/>
  <c r="AK7427" i="16"/>
  <c r="AJ7427" i="16"/>
  <c r="AL7426" i="16"/>
  <c r="AK7426" i="16"/>
  <c r="AM7426" i="16" s="1"/>
  <c r="AJ7426" i="16"/>
  <c r="AL7425" i="16"/>
  <c r="AK7425" i="16"/>
  <c r="AJ7425" i="16"/>
  <c r="AL7424" i="16"/>
  <c r="AK7424" i="16"/>
  <c r="AM7424" i="16" s="1"/>
  <c r="AJ7424" i="16"/>
  <c r="AL7423" i="16"/>
  <c r="AK7423" i="16"/>
  <c r="AJ7423" i="16"/>
  <c r="AL7422" i="16"/>
  <c r="AK7422" i="16"/>
  <c r="AM7422" i="16" s="1"/>
  <c r="AJ7422" i="16"/>
  <c r="AL7421" i="16"/>
  <c r="AK7421" i="16"/>
  <c r="AJ7421" i="16"/>
  <c r="AL7420" i="16"/>
  <c r="AK7420" i="16"/>
  <c r="AM7420" i="16" s="1"/>
  <c r="AJ7420" i="16"/>
  <c r="AM7419" i="16"/>
  <c r="AL7419" i="16"/>
  <c r="AK7419" i="16"/>
  <c r="AJ7419" i="16"/>
  <c r="AL7418" i="16"/>
  <c r="AK7418" i="16"/>
  <c r="AJ7418" i="16"/>
  <c r="AL7417" i="16"/>
  <c r="AK7417" i="16"/>
  <c r="AJ7417" i="16"/>
  <c r="AM7416" i="16"/>
  <c r="AL7416" i="16"/>
  <c r="AK7416" i="16"/>
  <c r="AJ7416" i="16"/>
  <c r="AL7415" i="16"/>
  <c r="AK7415" i="16"/>
  <c r="AM7415" i="16" s="1"/>
  <c r="AJ7415" i="16"/>
  <c r="AL7414" i="16"/>
  <c r="AK7414" i="16"/>
  <c r="AM7414" i="16" s="1"/>
  <c r="AJ7414" i="16"/>
  <c r="AL7413" i="16"/>
  <c r="AK7413" i="16"/>
  <c r="AM7413" i="16" s="1"/>
  <c r="AJ7413" i="16"/>
  <c r="AL7412" i="16"/>
  <c r="AK7412" i="16"/>
  <c r="AM7412" i="16" s="1"/>
  <c r="AJ7412" i="16"/>
  <c r="AL7411" i="16"/>
  <c r="AK7411" i="16"/>
  <c r="AM7411" i="16" s="1"/>
  <c r="AJ7411" i="16"/>
  <c r="AL7410" i="16"/>
  <c r="AK7410" i="16"/>
  <c r="AM7410" i="16" s="1"/>
  <c r="AJ7410" i="16"/>
  <c r="AL7409" i="16"/>
  <c r="AK7409" i="16"/>
  <c r="AM7409" i="16" s="1"/>
  <c r="AJ7409" i="16"/>
  <c r="AL7408" i="16"/>
  <c r="AK7408" i="16"/>
  <c r="AM7408" i="16" s="1"/>
  <c r="AJ7408" i="16"/>
  <c r="AL7407" i="16"/>
  <c r="AK7407" i="16"/>
  <c r="AM7407" i="16" s="1"/>
  <c r="AJ7407" i="16"/>
  <c r="AL7406" i="16"/>
  <c r="AK7406" i="16"/>
  <c r="AJ7406" i="16"/>
  <c r="AL7405" i="16"/>
  <c r="AK7405" i="16"/>
  <c r="AM7405" i="16" s="1"/>
  <c r="AJ7405" i="16"/>
  <c r="AL7404" i="16"/>
  <c r="AK7404" i="16"/>
  <c r="AM7404" i="16" s="1"/>
  <c r="AJ7404" i="16"/>
  <c r="AL7403" i="16"/>
  <c r="AK7403" i="16"/>
  <c r="AM7403" i="16" s="1"/>
  <c r="AJ7403" i="16"/>
  <c r="AL7402" i="16"/>
  <c r="AK7402" i="16"/>
  <c r="AM7402" i="16" s="1"/>
  <c r="AJ7402" i="16"/>
  <c r="AL7401" i="16"/>
  <c r="AK7401" i="16"/>
  <c r="AJ7401" i="16"/>
  <c r="AL7400" i="16"/>
  <c r="AM7400" i="16" s="1"/>
  <c r="AK7400" i="16"/>
  <c r="AJ7400" i="16"/>
  <c r="AL7399" i="16"/>
  <c r="AK7399" i="16"/>
  <c r="AM7399" i="16" s="1"/>
  <c r="AJ7399" i="16"/>
  <c r="AL7398" i="16"/>
  <c r="AK7398" i="16"/>
  <c r="AJ7398" i="16"/>
  <c r="AL7397" i="16"/>
  <c r="AK7397" i="16"/>
  <c r="AM7397" i="16" s="1"/>
  <c r="AJ7397" i="16"/>
  <c r="AL7396" i="16"/>
  <c r="AK7396" i="16"/>
  <c r="AJ7396" i="16"/>
  <c r="AL7395" i="16"/>
  <c r="AK7395" i="16"/>
  <c r="AJ7395" i="16"/>
  <c r="AL7394" i="16"/>
  <c r="AK7394" i="16"/>
  <c r="AJ7394" i="16"/>
  <c r="AL7393" i="16"/>
  <c r="AK7393" i="16"/>
  <c r="AM7393" i="16" s="1"/>
  <c r="AJ7393" i="16"/>
  <c r="AM7392" i="16"/>
  <c r="AL7392" i="16"/>
  <c r="AK7392" i="16"/>
  <c r="AJ7392" i="16"/>
  <c r="AL7391" i="16"/>
  <c r="AK7391" i="16"/>
  <c r="AM7391" i="16" s="1"/>
  <c r="AJ7391" i="16"/>
  <c r="AL7390" i="16"/>
  <c r="AK7390" i="16"/>
  <c r="AM7390" i="16" s="1"/>
  <c r="AJ7390" i="16"/>
  <c r="AL7389" i="16"/>
  <c r="AK7389" i="16"/>
  <c r="AM7389" i="16" s="1"/>
  <c r="AJ7389" i="16"/>
  <c r="AL7388" i="16"/>
  <c r="AK7388" i="16"/>
  <c r="AJ7388" i="16"/>
  <c r="AL7387" i="16"/>
  <c r="AK7387" i="16"/>
  <c r="AM7387" i="16" s="1"/>
  <c r="AJ7387" i="16"/>
  <c r="AL7386" i="16"/>
  <c r="AK7386" i="16"/>
  <c r="AM7386" i="16" s="1"/>
  <c r="AJ7386" i="16"/>
  <c r="AL7385" i="16"/>
  <c r="AM7385" i="16" s="1"/>
  <c r="AK7385" i="16"/>
  <c r="AJ7385" i="16"/>
  <c r="AL7384" i="16"/>
  <c r="AK7384" i="16"/>
  <c r="AM7384" i="16" s="1"/>
  <c r="AJ7384" i="16"/>
  <c r="AM7383" i="16"/>
  <c r="AL7383" i="16"/>
  <c r="AK7383" i="16"/>
  <c r="AJ7383" i="16"/>
  <c r="AL7382" i="16"/>
  <c r="AK7382" i="16"/>
  <c r="AM7382" i="16" s="1"/>
  <c r="AJ7382" i="16"/>
  <c r="AL7381" i="16"/>
  <c r="AK7381" i="16"/>
  <c r="AM7381" i="16" s="1"/>
  <c r="AJ7381" i="16"/>
  <c r="AL7380" i="16"/>
  <c r="AK7380" i="16"/>
  <c r="AJ7380" i="16"/>
  <c r="AL7379" i="16"/>
  <c r="AK7379" i="16"/>
  <c r="AM7379" i="16" s="1"/>
  <c r="AJ7379" i="16"/>
  <c r="AL7378" i="16"/>
  <c r="AK7378" i="16"/>
  <c r="AJ7378" i="16"/>
  <c r="AL7377" i="16"/>
  <c r="AK7377" i="16"/>
  <c r="AJ7377" i="16"/>
  <c r="AL7376" i="16"/>
  <c r="AK7376" i="16"/>
  <c r="AJ7376" i="16"/>
  <c r="AL7375" i="16"/>
  <c r="AK7375" i="16"/>
  <c r="AM7375" i="16" s="1"/>
  <c r="AJ7375" i="16"/>
  <c r="AM7374" i="16"/>
  <c r="AL7374" i="16"/>
  <c r="AK7374" i="16"/>
  <c r="AJ7374" i="16"/>
  <c r="AL7373" i="16"/>
  <c r="AK7373" i="16"/>
  <c r="AM7373" i="16" s="1"/>
  <c r="AJ7373" i="16"/>
  <c r="AL7372" i="16"/>
  <c r="AK7372" i="16"/>
  <c r="AM7372" i="16" s="1"/>
  <c r="AJ7372" i="16"/>
  <c r="AL7371" i="16"/>
  <c r="AK7371" i="16"/>
  <c r="AM7371" i="16" s="1"/>
  <c r="AJ7371" i="16"/>
  <c r="AL7370" i="16"/>
  <c r="AK7370" i="16"/>
  <c r="AJ7370" i="16"/>
  <c r="AL7369" i="16"/>
  <c r="AK7369" i="16"/>
  <c r="AJ7369" i="16"/>
  <c r="AL7368" i="16"/>
  <c r="AK7368" i="16"/>
  <c r="AM7368" i="16" s="1"/>
  <c r="AJ7368" i="16"/>
  <c r="AL7367" i="16"/>
  <c r="AK7367" i="16"/>
  <c r="AJ7367" i="16"/>
  <c r="AL7366" i="16"/>
  <c r="AK7366" i="16"/>
  <c r="AJ7366" i="16"/>
  <c r="AL7365" i="16"/>
  <c r="AK7365" i="16"/>
  <c r="AJ7365" i="16"/>
  <c r="AL7364" i="16"/>
  <c r="AK7364" i="16"/>
  <c r="AM7364" i="16" s="1"/>
  <c r="AJ7364" i="16"/>
  <c r="AL7363" i="16"/>
  <c r="AK7363" i="16"/>
  <c r="AM7363" i="16" s="1"/>
  <c r="AJ7363" i="16"/>
  <c r="AL7362" i="16"/>
  <c r="AK7362" i="16"/>
  <c r="AM7362" i="16" s="1"/>
  <c r="AJ7362" i="16"/>
  <c r="AL7361" i="16"/>
  <c r="AK7361" i="16"/>
  <c r="AM7361" i="16" s="1"/>
  <c r="AJ7361" i="16"/>
  <c r="AL7360" i="16"/>
  <c r="AK7360" i="16"/>
  <c r="AM7360" i="16" s="1"/>
  <c r="AJ7360" i="16"/>
  <c r="AL7359" i="16"/>
  <c r="AM7359" i="16" s="1"/>
  <c r="AK7359" i="16"/>
  <c r="AJ7359" i="16"/>
  <c r="AL7358" i="16"/>
  <c r="AK7358" i="16"/>
  <c r="AM7358" i="16" s="1"/>
  <c r="AJ7358" i="16"/>
  <c r="AL7357" i="16"/>
  <c r="AK7357" i="16"/>
  <c r="AM7357" i="16" s="1"/>
  <c r="AJ7357" i="16"/>
  <c r="AL7356" i="16"/>
  <c r="AK7356" i="16"/>
  <c r="AM7356" i="16" s="1"/>
  <c r="AJ7356" i="16"/>
  <c r="AL7355" i="16"/>
  <c r="AK7355" i="16"/>
  <c r="AM7355" i="16" s="1"/>
  <c r="AJ7355" i="16"/>
  <c r="AL7354" i="16"/>
  <c r="AK7354" i="16"/>
  <c r="AJ7354" i="16"/>
  <c r="AL7353" i="16"/>
  <c r="AK7353" i="16"/>
  <c r="AJ7353" i="16"/>
  <c r="AL7352" i="16"/>
  <c r="AK7352" i="16"/>
  <c r="AJ7352" i="16"/>
  <c r="AL7351" i="16"/>
  <c r="AK7351" i="16"/>
  <c r="AM7351" i="16" s="1"/>
  <c r="AJ7351" i="16"/>
  <c r="AL7350" i="16"/>
  <c r="AK7350" i="16"/>
  <c r="AJ7350" i="16"/>
  <c r="AM7349" i="16"/>
  <c r="AL7349" i="16"/>
  <c r="AK7349" i="16"/>
  <c r="AJ7349" i="16"/>
  <c r="AL7348" i="16"/>
  <c r="AK7348" i="16"/>
  <c r="AJ7348" i="16"/>
  <c r="AL7347" i="16"/>
  <c r="AK7347" i="16"/>
  <c r="AJ7347" i="16"/>
  <c r="AL7346" i="16"/>
  <c r="AK7346" i="16"/>
  <c r="AJ7346" i="16"/>
  <c r="AL7345" i="16"/>
  <c r="AK7345" i="16"/>
  <c r="AJ7345" i="16"/>
  <c r="AL7344" i="16"/>
  <c r="AK7344" i="16"/>
  <c r="AJ7344" i="16"/>
  <c r="AL7343" i="16"/>
  <c r="AK7343" i="16"/>
  <c r="AJ7343" i="16"/>
  <c r="AL7342" i="16"/>
  <c r="AK7342" i="16"/>
  <c r="AJ7342" i="16"/>
  <c r="AL7341" i="16"/>
  <c r="AK7341" i="16"/>
  <c r="AJ7341" i="16"/>
  <c r="AL7340" i="16"/>
  <c r="AK7340" i="16"/>
  <c r="AJ7340" i="16"/>
  <c r="AL7339" i="16"/>
  <c r="AK7339" i="16"/>
  <c r="AJ7339" i="16"/>
  <c r="AM7338" i="16"/>
  <c r="AL7338" i="16"/>
  <c r="AK7338" i="16"/>
  <c r="AJ7338" i="16"/>
  <c r="AL7337" i="16"/>
  <c r="AK7337" i="16"/>
  <c r="AM7337" i="16" s="1"/>
  <c r="AJ7337" i="16"/>
  <c r="AL7336" i="16"/>
  <c r="AK7336" i="16"/>
  <c r="AM7336" i="16" s="1"/>
  <c r="AJ7336" i="16"/>
  <c r="AL7335" i="16"/>
  <c r="AK7335" i="16"/>
  <c r="AJ7335" i="16"/>
  <c r="AL7334" i="16"/>
  <c r="AK7334" i="16"/>
  <c r="AJ7334" i="16"/>
  <c r="AL7333" i="16"/>
  <c r="AK7333" i="16"/>
  <c r="AM7333" i="16" s="1"/>
  <c r="AJ7333" i="16"/>
  <c r="AL7332" i="16"/>
  <c r="AK7332" i="16"/>
  <c r="AM7332" i="16" s="1"/>
  <c r="AJ7332" i="16"/>
  <c r="AL7331" i="16"/>
  <c r="AK7331" i="16"/>
  <c r="AM7331" i="16" s="1"/>
  <c r="AJ7331" i="16"/>
  <c r="AL7330" i="16"/>
  <c r="AK7330" i="16"/>
  <c r="AJ7330" i="16"/>
  <c r="AL7329" i="16"/>
  <c r="AK7329" i="16"/>
  <c r="AM7329" i="16" s="1"/>
  <c r="AJ7329" i="16"/>
  <c r="AL7328" i="16"/>
  <c r="AK7328" i="16"/>
  <c r="AJ7328" i="16"/>
  <c r="AL7327" i="16"/>
  <c r="AK7327" i="16"/>
  <c r="AM7327" i="16" s="1"/>
  <c r="AJ7327" i="16"/>
  <c r="AM7326" i="16"/>
  <c r="AL7326" i="16"/>
  <c r="AK7326" i="16"/>
  <c r="AJ7326" i="16"/>
  <c r="AL7325" i="16"/>
  <c r="AK7325" i="16"/>
  <c r="AJ7325" i="16"/>
  <c r="AL7324" i="16"/>
  <c r="AK7324" i="16"/>
  <c r="AJ7324" i="16"/>
  <c r="AL7323" i="16"/>
  <c r="AM7323" i="16" s="1"/>
  <c r="AK7323" i="16"/>
  <c r="AJ7323" i="16"/>
  <c r="AL7322" i="16"/>
  <c r="AK7322" i="16"/>
  <c r="AJ7322" i="16"/>
  <c r="AL7321" i="16"/>
  <c r="AK7321" i="16"/>
  <c r="AM7321" i="16" s="1"/>
  <c r="AJ7321" i="16"/>
  <c r="AL7320" i="16"/>
  <c r="AK7320" i="16"/>
  <c r="AM7320" i="16" s="1"/>
  <c r="AJ7320" i="16"/>
  <c r="AM7319" i="16"/>
  <c r="AL7319" i="16"/>
  <c r="AK7319" i="16"/>
  <c r="AJ7319" i="16"/>
  <c r="AL7318" i="16"/>
  <c r="AK7318" i="16"/>
  <c r="AJ7318" i="16"/>
  <c r="AL7317" i="16"/>
  <c r="AK7317" i="16"/>
  <c r="AJ7317" i="16"/>
  <c r="AL7316" i="16"/>
  <c r="AK7316" i="16"/>
  <c r="AJ7316" i="16"/>
  <c r="AL7315" i="16"/>
  <c r="AK7315" i="16"/>
  <c r="AJ7315" i="16"/>
  <c r="AL7314" i="16"/>
  <c r="AK7314" i="16"/>
  <c r="AJ7314" i="16"/>
  <c r="AL7313" i="16"/>
  <c r="AK7313" i="16"/>
  <c r="AJ7313" i="16"/>
  <c r="AL7312" i="16"/>
  <c r="AK7312" i="16"/>
  <c r="AJ7312" i="16"/>
  <c r="AL7311" i="16"/>
  <c r="AK7311" i="16"/>
  <c r="AJ7311" i="16"/>
  <c r="AM7310" i="16"/>
  <c r="AL7310" i="16"/>
  <c r="AK7310" i="16"/>
  <c r="AJ7310" i="16"/>
  <c r="AL7309" i="16"/>
  <c r="AK7309" i="16"/>
  <c r="AJ7309" i="16"/>
  <c r="AL7308" i="16"/>
  <c r="AM7308" i="16" s="1"/>
  <c r="AK7308" i="16"/>
  <c r="AJ7308" i="16"/>
  <c r="AL7307" i="16"/>
  <c r="AK7307" i="16"/>
  <c r="AJ7307" i="16"/>
  <c r="AL7306" i="16"/>
  <c r="AK7306" i="16"/>
  <c r="AM7306" i="16" s="1"/>
  <c r="AJ7306" i="16"/>
  <c r="AL7305" i="16"/>
  <c r="AK7305" i="16"/>
  <c r="AM7305" i="16" s="1"/>
  <c r="AJ7305" i="16"/>
  <c r="AL7304" i="16"/>
  <c r="AK7304" i="16"/>
  <c r="AJ7304" i="16"/>
  <c r="AL7303" i="16"/>
  <c r="AK7303" i="16"/>
  <c r="AJ7303" i="16"/>
  <c r="AM7302" i="16"/>
  <c r="AL7302" i="16"/>
  <c r="AK7302" i="16"/>
  <c r="AJ7302" i="16"/>
  <c r="AL7301" i="16"/>
  <c r="AK7301" i="16"/>
  <c r="AJ7301" i="16"/>
  <c r="AL7300" i="16"/>
  <c r="AK7300" i="16"/>
  <c r="AJ7300" i="16"/>
  <c r="AL7299" i="16"/>
  <c r="AK7299" i="16"/>
  <c r="AM7299" i="16" s="1"/>
  <c r="AJ7299" i="16"/>
  <c r="AL7298" i="16"/>
  <c r="AK7298" i="16"/>
  <c r="AJ7298" i="16"/>
  <c r="AL7297" i="16"/>
  <c r="AK7297" i="16"/>
  <c r="AJ7297" i="16"/>
  <c r="AL7296" i="16"/>
  <c r="AK7296" i="16"/>
  <c r="AJ7296" i="16"/>
  <c r="AL7295" i="16"/>
  <c r="AK7295" i="16"/>
  <c r="AJ7295" i="16"/>
  <c r="AL7294" i="16"/>
  <c r="AK7294" i="16"/>
  <c r="AJ7294" i="16"/>
  <c r="AL7293" i="16"/>
  <c r="AK7293" i="16"/>
  <c r="AJ7293" i="16"/>
  <c r="AM7292" i="16"/>
  <c r="AL7292" i="16"/>
  <c r="AK7292" i="16"/>
  <c r="AJ7292" i="16"/>
  <c r="AL7291" i="16"/>
  <c r="AK7291" i="16"/>
  <c r="AM7291" i="16" s="1"/>
  <c r="AJ7291" i="16"/>
  <c r="AL7290" i="16"/>
  <c r="AK7290" i="16"/>
  <c r="AM7290" i="16" s="1"/>
  <c r="AJ7290" i="16"/>
  <c r="AL7289" i="16"/>
  <c r="AK7289" i="16"/>
  <c r="AM7289" i="16" s="1"/>
  <c r="AJ7289" i="16"/>
  <c r="AL7288" i="16"/>
  <c r="AK7288" i="16"/>
  <c r="AJ7288" i="16"/>
  <c r="AL7287" i="16"/>
  <c r="AK7287" i="16"/>
  <c r="AJ7287" i="16"/>
  <c r="AL7286" i="16"/>
  <c r="AK7286" i="16"/>
  <c r="AM7286" i="16" s="1"/>
  <c r="AJ7286" i="16"/>
  <c r="AL7285" i="16"/>
  <c r="AK7285" i="16"/>
  <c r="AM7285" i="16" s="1"/>
  <c r="AJ7285" i="16"/>
  <c r="AL7284" i="16"/>
  <c r="AK7284" i="16"/>
  <c r="AM7284" i="16" s="1"/>
  <c r="AJ7284" i="16"/>
  <c r="AL7283" i="16"/>
  <c r="AK7283" i="16"/>
  <c r="AJ7283" i="16"/>
  <c r="AL7282" i="16"/>
  <c r="AK7282" i="16"/>
  <c r="AM7282" i="16" s="1"/>
  <c r="AJ7282" i="16"/>
  <c r="AL7281" i="16"/>
  <c r="AK7281" i="16"/>
  <c r="AM7281" i="16" s="1"/>
  <c r="AJ7281" i="16"/>
  <c r="AL7280" i="16"/>
  <c r="AK7280" i="16"/>
  <c r="AM7280" i="16" s="1"/>
  <c r="AJ7280" i="16"/>
  <c r="AL7279" i="16"/>
  <c r="AK7279" i="16"/>
  <c r="AJ7279" i="16"/>
  <c r="AL7278" i="16"/>
  <c r="AK7278" i="16"/>
  <c r="AM7278" i="16" s="1"/>
  <c r="AJ7278" i="16"/>
  <c r="AL7277" i="16"/>
  <c r="AK7277" i="16"/>
  <c r="AJ7277" i="16"/>
  <c r="AL7276" i="16"/>
  <c r="AK7276" i="16"/>
  <c r="AJ7276" i="16"/>
  <c r="AL7275" i="16"/>
  <c r="AK7275" i="16"/>
  <c r="AM7275" i="16" s="1"/>
  <c r="AJ7275" i="16"/>
  <c r="AL7274" i="16"/>
  <c r="AM7274" i="16" s="1"/>
  <c r="AK7274" i="16"/>
  <c r="AJ7274" i="16"/>
  <c r="AL7273" i="16"/>
  <c r="AK7273" i="16"/>
  <c r="AM7273" i="16" s="1"/>
  <c r="AJ7273" i="16"/>
  <c r="AL7272" i="16"/>
  <c r="AK7272" i="16"/>
  <c r="AJ7272" i="16"/>
  <c r="AL7271" i="16"/>
  <c r="AK7271" i="16"/>
  <c r="AM7271" i="16" s="1"/>
  <c r="AJ7271" i="16"/>
  <c r="AL7270" i="16"/>
  <c r="AK7270" i="16"/>
  <c r="AJ7270" i="16"/>
  <c r="AL7269" i="16"/>
  <c r="AK7269" i="16"/>
  <c r="AJ7269" i="16"/>
  <c r="AL7268" i="16"/>
  <c r="AK7268" i="16"/>
  <c r="AJ7268" i="16"/>
  <c r="AL7267" i="16"/>
  <c r="AK7267" i="16"/>
  <c r="AM7267" i="16" s="1"/>
  <c r="AJ7267" i="16"/>
  <c r="AL7266" i="16"/>
  <c r="AK7266" i="16"/>
  <c r="AM7266" i="16" s="1"/>
  <c r="AJ7266" i="16"/>
  <c r="AM7265" i="16"/>
  <c r="AL7265" i="16"/>
  <c r="AK7265" i="16"/>
  <c r="AJ7265" i="16"/>
  <c r="AL7264" i="16"/>
  <c r="AK7264" i="16"/>
  <c r="AM7264" i="16" s="1"/>
  <c r="AJ7264" i="16"/>
  <c r="AL7263" i="16"/>
  <c r="AK7263" i="16"/>
  <c r="AJ7263" i="16"/>
  <c r="AM7262" i="16"/>
  <c r="AL7262" i="16"/>
  <c r="AK7262" i="16"/>
  <c r="AJ7262" i="16"/>
  <c r="AL7261" i="16"/>
  <c r="AK7261" i="16"/>
  <c r="AJ7261" i="16"/>
  <c r="AL7260" i="16"/>
  <c r="AK7260" i="16"/>
  <c r="AJ7260" i="16"/>
  <c r="AL7259" i="16"/>
  <c r="AK7259" i="16"/>
  <c r="AJ7259" i="16"/>
  <c r="AL7258" i="16"/>
  <c r="AK7258" i="16"/>
  <c r="AM7258" i="16" s="1"/>
  <c r="AJ7258" i="16"/>
  <c r="AL7257" i="16"/>
  <c r="AK7257" i="16"/>
  <c r="AJ7257" i="16"/>
  <c r="AL7256" i="16"/>
  <c r="AK7256" i="16"/>
  <c r="AJ7256" i="16"/>
  <c r="AL7255" i="16"/>
  <c r="AK7255" i="16"/>
  <c r="AJ7255" i="16"/>
  <c r="AL7254" i="16"/>
  <c r="AK7254" i="16"/>
  <c r="AJ7254" i="16"/>
  <c r="AL7253" i="16"/>
  <c r="AK7253" i="16"/>
  <c r="AJ7253" i="16"/>
  <c r="AL7252" i="16"/>
  <c r="AK7252" i="16"/>
  <c r="AJ7252" i="16"/>
  <c r="AL7251" i="16"/>
  <c r="AM7251" i="16" s="1"/>
  <c r="AK7251" i="16"/>
  <c r="AJ7251" i="16"/>
  <c r="AL7250" i="16"/>
  <c r="AK7250" i="16"/>
  <c r="AJ7250" i="16"/>
  <c r="AL7249" i="16"/>
  <c r="AK7249" i="16"/>
  <c r="AJ7249" i="16"/>
  <c r="AL7248" i="16"/>
  <c r="AK7248" i="16"/>
  <c r="AJ7248" i="16"/>
  <c r="AL7247" i="16"/>
  <c r="AK7247" i="16"/>
  <c r="AJ7247" i="16"/>
  <c r="AL7246" i="16"/>
  <c r="AK7246" i="16"/>
  <c r="AJ7246" i="16"/>
  <c r="AL7245" i="16"/>
  <c r="AK7245" i="16"/>
  <c r="AM7245" i="16" s="1"/>
  <c r="AJ7245" i="16"/>
  <c r="AL7244" i="16"/>
  <c r="AK7244" i="16"/>
  <c r="AJ7244" i="16"/>
  <c r="AL7243" i="16"/>
  <c r="AK7243" i="16"/>
  <c r="AJ7243" i="16"/>
  <c r="AL7242" i="16"/>
  <c r="AK7242" i="16"/>
  <c r="AJ7242" i="16"/>
  <c r="AL7241" i="16"/>
  <c r="AK7241" i="16"/>
  <c r="AM7241" i="16" s="1"/>
  <c r="AJ7241" i="16"/>
  <c r="AL7240" i="16"/>
  <c r="AK7240" i="16"/>
  <c r="AJ7240" i="16"/>
  <c r="AL7239" i="16"/>
  <c r="AK7239" i="16"/>
  <c r="AJ7239" i="16"/>
  <c r="AM7238" i="16"/>
  <c r="AL7238" i="16"/>
  <c r="AK7238" i="16"/>
  <c r="AJ7238" i="16"/>
  <c r="AL7237" i="16"/>
  <c r="AK7237" i="16"/>
  <c r="AJ7237" i="16"/>
  <c r="AL7236" i="16"/>
  <c r="AM7236" i="16" s="1"/>
  <c r="AK7236" i="16"/>
  <c r="AJ7236" i="16"/>
  <c r="AM7235" i="16"/>
  <c r="AL7235" i="16"/>
  <c r="AK7235" i="16"/>
  <c r="AJ7235" i="16"/>
  <c r="AL7234" i="16"/>
  <c r="AK7234" i="16"/>
  <c r="AJ7234" i="16"/>
  <c r="AL7233" i="16"/>
  <c r="AK7233" i="16"/>
  <c r="AJ7233" i="16"/>
  <c r="AL7232" i="16"/>
  <c r="AK7232" i="16"/>
  <c r="AM7232" i="16" s="1"/>
  <c r="AJ7232" i="16"/>
  <c r="AL7231" i="16"/>
  <c r="AK7231" i="16"/>
  <c r="AM7231" i="16" s="1"/>
  <c r="AJ7231" i="16"/>
  <c r="AL7230" i="16"/>
  <c r="AK7230" i="16"/>
  <c r="AJ7230" i="16"/>
  <c r="AL7229" i="16"/>
  <c r="AK7229" i="16"/>
  <c r="AJ7229" i="16"/>
  <c r="AL7228" i="16"/>
  <c r="AK7228" i="16"/>
  <c r="AJ7228" i="16"/>
  <c r="AL7227" i="16"/>
  <c r="AK7227" i="16"/>
  <c r="AJ7227" i="16"/>
  <c r="AL7226" i="16"/>
  <c r="AK7226" i="16"/>
  <c r="AM7226" i="16" s="1"/>
  <c r="AJ7226" i="16"/>
  <c r="AL7225" i="16"/>
  <c r="AK7225" i="16"/>
  <c r="AJ7225" i="16"/>
  <c r="AL7224" i="16"/>
  <c r="AK7224" i="16"/>
  <c r="AJ7224" i="16"/>
  <c r="AL7223" i="16"/>
  <c r="AK7223" i="16"/>
  <c r="AJ7223" i="16"/>
  <c r="AL7222" i="16"/>
  <c r="AK7222" i="16"/>
  <c r="AJ7222" i="16"/>
  <c r="AL7221" i="16"/>
  <c r="AK7221" i="16"/>
  <c r="AJ7221" i="16"/>
  <c r="AL7220" i="16"/>
  <c r="AK7220" i="16"/>
  <c r="AJ7220" i="16"/>
  <c r="AL7219" i="16"/>
  <c r="AK7219" i="16"/>
  <c r="AJ7219" i="16"/>
  <c r="AL7218" i="16"/>
  <c r="AK7218" i="16"/>
  <c r="AM7218" i="16" s="1"/>
  <c r="AJ7218" i="16"/>
  <c r="AL7217" i="16"/>
  <c r="AK7217" i="16"/>
  <c r="AM7217" i="16" s="1"/>
  <c r="AJ7217" i="16"/>
  <c r="AL7216" i="16"/>
  <c r="AK7216" i="16"/>
  <c r="AJ7216" i="16"/>
  <c r="AM7215" i="16"/>
  <c r="AL7215" i="16"/>
  <c r="AK7215" i="16"/>
  <c r="AJ7215" i="16"/>
  <c r="AL7214" i="16"/>
  <c r="AK7214" i="16"/>
  <c r="AJ7214" i="16"/>
  <c r="AL7213" i="16"/>
  <c r="AK7213" i="16"/>
  <c r="AJ7213" i="16"/>
  <c r="AL7212" i="16"/>
  <c r="AK7212" i="16"/>
  <c r="AJ7212" i="16"/>
  <c r="AL7211" i="16"/>
  <c r="AK7211" i="16"/>
  <c r="AJ7211" i="16"/>
  <c r="AL7210" i="16"/>
  <c r="AK7210" i="16"/>
  <c r="AJ7210" i="16"/>
  <c r="AM7209" i="16"/>
  <c r="AL7209" i="16"/>
  <c r="AK7209" i="16"/>
  <c r="AJ7209" i="16"/>
  <c r="AL7208" i="16"/>
  <c r="AK7208" i="16"/>
  <c r="AJ7208" i="16"/>
  <c r="AL7207" i="16"/>
  <c r="AK7207" i="16"/>
  <c r="AJ7207" i="16"/>
  <c r="AL7206" i="16"/>
  <c r="AK7206" i="16"/>
  <c r="AM7206" i="16" s="1"/>
  <c r="AJ7206" i="16"/>
  <c r="AL7205" i="16"/>
  <c r="AM7205" i="16" s="1"/>
  <c r="AK7205" i="16"/>
  <c r="AJ7205" i="16"/>
  <c r="AL7204" i="16"/>
  <c r="AK7204" i="16"/>
  <c r="AJ7204" i="16"/>
  <c r="AL7203" i="16"/>
  <c r="AM7203" i="16" s="1"/>
  <c r="AK7203" i="16"/>
  <c r="AJ7203" i="16"/>
  <c r="AL7202" i="16"/>
  <c r="AK7202" i="16"/>
  <c r="AM7202" i="16" s="1"/>
  <c r="AJ7202" i="16"/>
  <c r="AL7201" i="16"/>
  <c r="AK7201" i="16"/>
  <c r="AJ7201" i="16"/>
  <c r="AL7200" i="16"/>
  <c r="AK7200" i="16"/>
  <c r="AJ7200" i="16"/>
  <c r="AL7199" i="16"/>
  <c r="AK7199" i="16"/>
  <c r="AJ7199" i="16"/>
  <c r="AL7198" i="16"/>
  <c r="AK7198" i="16"/>
  <c r="AM7198" i="16" s="1"/>
  <c r="AJ7198" i="16"/>
  <c r="AL7197" i="16"/>
  <c r="AK7197" i="16"/>
  <c r="AM7197" i="16" s="1"/>
  <c r="AJ7197" i="16"/>
  <c r="AL7196" i="16"/>
  <c r="AK7196" i="16"/>
  <c r="AM7196" i="16" s="1"/>
  <c r="AJ7196" i="16"/>
  <c r="AL7195" i="16"/>
  <c r="AK7195" i="16"/>
  <c r="AM7195" i="16" s="1"/>
  <c r="AJ7195" i="16"/>
  <c r="AL7194" i="16"/>
  <c r="AK7194" i="16"/>
  <c r="AJ7194" i="16"/>
  <c r="AL7193" i="16"/>
  <c r="AM7193" i="16" s="1"/>
  <c r="AK7193" i="16"/>
  <c r="AJ7193" i="16"/>
  <c r="AL7192" i="16"/>
  <c r="AK7192" i="16"/>
  <c r="AJ7192" i="16"/>
  <c r="AL7191" i="16"/>
  <c r="AK7191" i="16"/>
  <c r="AM7191" i="16" s="1"/>
  <c r="AJ7191" i="16"/>
  <c r="AL7190" i="16"/>
  <c r="AK7190" i="16"/>
  <c r="AM7190" i="16" s="1"/>
  <c r="AJ7190" i="16"/>
  <c r="AL7189" i="16"/>
  <c r="AK7189" i="16"/>
  <c r="AJ7189" i="16"/>
  <c r="AL7188" i="16"/>
  <c r="AK7188" i="16"/>
  <c r="AJ7188" i="16"/>
  <c r="AL7187" i="16"/>
  <c r="AK7187" i="16"/>
  <c r="AM7187" i="16" s="1"/>
  <c r="AJ7187" i="16"/>
  <c r="AL7186" i="16"/>
  <c r="AK7186" i="16"/>
  <c r="AM7186" i="16" s="1"/>
  <c r="AJ7186" i="16"/>
  <c r="AL7185" i="16"/>
  <c r="AK7185" i="16"/>
  <c r="AJ7185" i="16"/>
  <c r="AL7184" i="16"/>
  <c r="AK7184" i="16"/>
  <c r="AJ7184" i="16"/>
  <c r="AL7183" i="16"/>
  <c r="AK7183" i="16"/>
  <c r="AM7183" i="16" s="1"/>
  <c r="AJ7183" i="16"/>
  <c r="AL7182" i="16"/>
  <c r="AK7182" i="16"/>
  <c r="AJ7182" i="16"/>
  <c r="AL7181" i="16"/>
  <c r="AK7181" i="16"/>
  <c r="AJ7181" i="16"/>
  <c r="AL7180" i="16"/>
  <c r="AK7180" i="16"/>
  <c r="AM7180" i="16" s="1"/>
  <c r="AJ7180" i="16"/>
  <c r="AL7179" i="16"/>
  <c r="AK7179" i="16"/>
  <c r="AJ7179" i="16"/>
  <c r="AL7178" i="16"/>
  <c r="AK7178" i="16"/>
  <c r="AJ7178" i="16"/>
  <c r="AL7177" i="16"/>
  <c r="AK7177" i="16"/>
  <c r="AJ7177" i="16"/>
  <c r="AL7176" i="16"/>
  <c r="AK7176" i="16"/>
  <c r="AJ7176" i="16"/>
  <c r="AL7175" i="16"/>
  <c r="AK7175" i="16"/>
  <c r="AM7175" i="16" s="1"/>
  <c r="AJ7175" i="16"/>
  <c r="AL7174" i="16"/>
  <c r="AK7174" i="16"/>
  <c r="AJ7174" i="16"/>
  <c r="AL7173" i="16"/>
  <c r="AK7173" i="16"/>
  <c r="AJ7173" i="16"/>
  <c r="AL7172" i="16"/>
  <c r="AK7172" i="16"/>
  <c r="AJ7172" i="16"/>
  <c r="AL7171" i="16"/>
  <c r="AK7171" i="16"/>
  <c r="AJ7171" i="16"/>
  <c r="AL7170" i="16"/>
  <c r="AK7170" i="16"/>
  <c r="AJ7170" i="16"/>
  <c r="AL7169" i="16"/>
  <c r="AK7169" i="16"/>
  <c r="AJ7169" i="16"/>
  <c r="AL7168" i="16"/>
  <c r="AK7168" i="16"/>
  <c r="AJ7168" i="16"/>
  <c r="AL7167" i="16"/>
  <c r="AM7167" i="16" s="1"/>
  <c r="AK7167" i="16"/>
  <c r="AJ7167" i="16"/>
  <c r="AM7166" i="16"/>
  <c r="AL7166" i="16"/>
  <c r="AK7166" i="16"/>
  <c r="AJ7166" i="16"/>
  <c r="AL7165" i="16"/>
  <c r="AK7165" i="16"/>
  <c r="AJ7165" i="16"/>
  <c r="AL7164" i="16"/>
  <c r="AK7164" i="16"/>
  <c r="AJ7164" i="16"/>
  <c r="AL7163" i="16"/>
  <c r="AK7163" i="16"/>
  <c r="AJ7163" i="16"/>
  <c r="AL7162" i="16"/>
  <c r="AK7162" i="16"/>
  <c r="AJ7162" i="16"/>
  <c r="AL7161" i="16"/>
  <c r="AK7161" i="16"/>
  <c r="AM7161" i="16" s="1"/>
  <c r="AJ7161" i="16"/>
  <c r="AL7160" i="16"/>
  <c r="AK7160" i="16"/>
  <c r="AJ7160" i="16"/>
  <c r="AL7159" i="16"/>
  <c r="AK7159" i="16"/>
  <c r="AJ7159" i="16"/>
  <c r="AL7158" i="16"/>
  <c r="AK7158" i="16"/>
  <c r="AJ7158" i="16"/>
  <c r="AL7157" i="16"/>
  <c r="AK7157" i="16"/>
  <c r="AJ7157" i="16"/>
  <c r="AL7156" i="16"/>
  <c r="AK7156" i="16"/>
  <c r="AJ7156" i="16"/>
  <c r="AL7155" i="16"/>
  <c r="AK7155" i="16"/>
  <c r="AJ7155" i="16"/>
  <c r="AL7154" i="16"/>
  <c r="AK7154" i="16"/>
  <c r="AJ7154" i="16"/>
  <c r="AL7153" i="16"/>
  <c r="AK7153" i="16"/>
  <c r="AJ7153" i="16"/>
  <c r="AM7152" i="16"/>
  <c r="AL7152" i="16"/>
  <c r="AK7152" i="16"/>
  <c r="AJ7152" i="16"/>
  <c r="AL7151" i="16"/>
  <c r="AK7151" i="16"/>
  <c r="AJ7151" i="16"/>
  <c r="AL7150" i="16"/>
  <c r="AK7150" i="16"/>
  <c r="AJ7150" i="16"/>
  <c r="AL7149" i="16"/>
  <c r="AK7149" i="16"/>
  <c r="AM7149" i="16" s="1"/>
  <c r="AJ7149" i="16"/>
  <c r="AL7148" i="16"/>
  <c r="AK7148" i="16"/>
  <c r="AJ7148" i="16"/>
  <c r="AL7147" i="16"/>
  <c r="AK7147" i="16"/>
  <c r="AM7147" i="16" s="1"/>
  <c r="AJ7147" i="16"/>
  <c r="AL7146" i="16"/>
  <c r="AK7146" i="16"/>
  <c r="AJ7146" i="16"/>
  <c r="AL7145" i="16"/>
  <c r="AK7145" i="16"/>
  <c r="AM7145" i="16" s="1"/>
  <c r="AJ7145" i="16"/>
  <c r="AL7144" i="16"/>
  <c r="AK7144" i="16"/>
  <c r="AJ7144" i="16"/>
  <c r="AL7143" i="16"/>
  <c r="AK7143" i="16"/>
  <c r="AJ7143" i="16"/>
  <c r="AL7142" i="16"/>
  <c r="AK7142" i="16"/>
  <c r="AM7142" i="16" s="1"/>
  <c r="AJ7142" i="16"/>
  <c r="AL7141" i="16"/>
  <c r="AK7141" i="16"/>
  <c r="AM7141" i="16" s="1"/>
  <c r="AJ7141" i="16"/>
  <c r="AL7140" i="16"/>
  <c r="AK7140" i="16"/>
  <c r="AM7140" i="16" s="1"/>
  <c r="AJ7140" i="16"/>
  <c r="AL7139" i="16"/>
  <c r="AM7139" i="16" s="1"/>
  <c r="AK7139" i="16"/>
  <c r="AJ7139" i="16"/>
  <c r="AL7138" i="16"/>
  <c r="AK7138" i="16"/>
  <c r="AJ7138" i="16"/>
  <c r="AL7137" i="16"/>
  <c r="AK7137" i="16"/>
  <c r="AM7137" i="16" s="1"/>
  <c r="AJ7137" i="16"/>
  <c r="AL7136" i="16"/>
  <c r="AK7136" i="16"/>
  <c r="AM7136" i="16" s="1"/>
  <c r="AJ7136" i="16"/>
  <c r="AL7135" i="16"/>
  <c r="AK7135" i="16"/>
  <c r="AJ7135" i="16"/>
  <c r="AL7134" i="16"/>
  <c r="AK7134" i="16"/>
  <c r="AJ7134" i="16"/>
  <c r="AL7133" i="16"/>
  <c r="AK7133" i="16"/>
  <c r="AM7133" i="16" s="1"/>
  <c r="AJ7133" i="16"/>
  <c r="AL7132" i="16"/>
  <c r="AK7132" i="16"/>
  <c r="AJ7132" i="16"/>
  <c r="AL7131" i="16"/>
  <c r="AK7131" i="16"/>
  <c r="AJ7131" i="16"/>
  <c r="AL7130" i="16"/>
  <c r="AM7130" i="16" s="1"/>
  <c r="AK7130" i="16"/>
  <c r="AJ7130" i="16"/>
  <c r="AL7129" i="16"/>
  <c r="AK7129" i="16"/>
  <c r="AJ7129" i="16"/>
  <c r="AL7128" i="16"/>
  <c r="AK7128" i="16"/>
  <c r="AM7128" i="16" s="1"/>
  <c r="AJ7128" i="16"/>
  <c r="AL7127" i="16"/>
  <c r="AK7127" i="16"/>
  <c r="AJ7127" i="16"/>
  <c r="AL7126" i="16"/>
  <c r="AK7126" i="16"/>
  <c r="AJ7126" i="16"/>
  <c r="AL7125" i="16"/>
  <c r="AK7125" i="16"/>
  <c r="AM7125" i="16" s="1"/>
  <c r="AJ7125" i="16"/>
  <c r="AL7124" i="16"/>
  <c r="AK7124" i="16"/>
  <c r="AM7124" i="16" s="1"/>
  <c r="AJ7124" i="16"/>
  <c r="AL7123" i="16"/>
  <c r="AK7123" i="16"/>
  <c r="AJ7123" i="16"/>
  <c r="AL7122" i="16"/>
  <c r="AK7122" i="16"/>
  <c r="AM7122" i="16" s="1"/>
  <c r="AJ7122" i="16"/>
  <c r="AL7121" i="16"/>
  <c r="AK7121" i="16"/>
  <c r="AJ7121" i="16"/>
  <c r="AL7120" i="16"/>
  <c r="AK7120" i="16"/>
  <c r="AJ7120" i="16"/>
  <c r="AL7119" i="16"/>
  <c r="AK7119" i="16"/>
  <c r="AJ7119" i="16"/>
  <c r="AL7118" i="16"/>
  <c r="AK7118" i="16"/>
  <c r="AM7118" i="16" s="1"/>
  <c r="AJ7118" i="16"/>
  <c r="AL7117" i="16"/>
  <c r="AK7117" i="16"/>
  <c r="AJ7117" i="16"/>
  <c r="AL7116" i="16"/>
  <c r="AM7116" i="16" s="1"/>
  <c r="AK7116" i="16"/>
  <c r="AJ7116" i="16"/>
  <c r="AL7115" i="16"/>
  <c r="AK7115" i="16"/>
  <c r="AJ7115" i="16"/>
  <c r="AL7114" i="16"/>
  <c r="AK7114" i="16"/>
  <c r="AM7114" i="16" s="1"/>
  <c r="AJ7114" i="16"/>
  <c r="AL7113" i="16"/>
  <c r="AK7113" i="16"/>
  <c r="AJ7113" i="16"/>
  <c r="AM7112" i="16"/>
  <c r="AL7112" i="16"/>
  <c r="AK7112" i="16"/>
  <c r="AJ7112" i="16"/>
  <c r="AL7111" i="16"/>
  <c r="AK7111" i="16"/>
  <c r="AJ7111" i="16"/>
  <c r="AM7110" i="16"/>
  <c r="AL7110" i="16"/>
  <c r="AK7110" i="16"/>
  <c r="AJ7110" i="16"/>
  <c r="AL7109" i="16"/>
  <c r="AM7109" i="16" s="1"/>
  <c r="AK7109" i="16"/>
  <c r="AJ7109" i="16"/>
  <c r="AL7108" i="16"/>
  <c r="AK7108" i="16"/>
  <c r="AJ7108" i="16"/>
  <c r="AL7107" i="16"/>
  <c r="AK7107" i="16"/>
  <c r="AJ7107" i="16"/>
  <c r="AL7106" i="16"/>
  <c r="AK7106" i="16"/>
  <c r="AM7106" i="16" s="1"/>
  <c r="AJ7106" i="16"/>
  <c r="AL7105" i="16"/>
  <c r="AK7105" i="16"/>
  <c r="AJ7105" i="16"/>
  <c r="AL7104" i="16"/>
  <c r="AK7104" i="16"/>
  <c r="AM7104" i="16" s="1"/>
  <c r="AJ7104" i="16"/>
  <c r="AL7103" i="16"/>
  <c r="AK7103" i="16"/>
  <c r="AM7103" i="16" s="1"/>
  <c r="AJ7103" i="16"/>
  <c r="AL7102" i="16"/>
  <c r="AK7102" i="16"/>
  <c r="AJ7102" i="16"/>
  <c r="AL7101" i="16"/>
  <c r="AK7101" i="16"/>
  <c r="AM7101" i="16" s="1"/>
  <c r="AJ7101" i="16"/>
  <c r="AL7100" i="16"/>
  <c r="AK7100" i="16"/>
  <c r="AM7100" i="16" s="1"/>
  <c r="AJ7100" i="16"/>
  <c r="AL7099" i="16"/>
  <c r="AK7099" i="16"/>
  <c r="AJ7099" i="16"/>
  <c r="AL7098" i="16"/>
  <c r="AK7098" i="16"/>
  <c r="AM7098" i="16" s="1"/>
  <c r="AJ7098" i="16"/>
  <c r="AL7097" i="16"/>
  <c r="AK7097" i="16"/>
  <c r="AM7097" i="16" s="1"/>
  <c r="AJ7097" i="16"/>
  <c r="AL7096" i="16"/>
  <c r="AK7096" i="16"/>
  <c r="AM7096" i="16" s="1"/>
  <c r="AJ7096" i="16"/>
  <c r="AL7095" i="16"/>
  <c r="AK7095" i="16"/>
  <c r="AM7095" i="16" s="1"/>
  <c r="AJ7095" i="16"/>
  <c r="AL7094" i="16"/>
  <c r="AM7094" i="16" s="1"/>
  <c r="AK7094" i="16"/>
  <c r="AJ7094" i="16"/>
  <c r="AL7093" i="16"/>
  <c r="AK7093" i="16"/>
  <c r="AJ7093" i="16"/>
  <c r="AL7092" i="16"/>
  <c r="AK7092" i="16"/>
  <c r="AM7092" i="16" s="1"/>
  <c r="AJ7092" i="16"/>
  <c r="AL7091" i="16"/>
  <c r="AK7091" i="16"/>
  <c r="AJ7091" i="16"/>
  <c r="AL7090" i="16"/>
  <c r="AK7090" i="16"/>
  <c r="AJ7090" i="16"/>
  <c r="AL7089" i="16"/>
  <c r="AK7089" i="16"/>
  <c r="AM7089" i="16" s="1"/>
  <c r="AJ7089" i="16"/>
  <c r="AL7088" i="16"/>
  <c r="AK7088" i="16"/>
  <c r="AM7088" i="16" s="1"/>
  <c r="AJ7088" i="16"/>
  <c r="AL7087" i="16"/>
  <c r="AK7087" i="16"/>
  <c r="AJ7087" i="16"/>
  <c r="AL7086" i="16"/>
  <c r="AK7086" i="16"/>
  <c r="AM7086" i="16" s="1"/>
  <c r="AJ7086" i="16"/>
  <c r="AL7085" i="16"/>
  <c r="AK7085" i="16"/>
  <c r="AM7085" i="16" s="1"/>
  <c r="AJ7085" i="16"/>
  <c r="AL7084" i="16"/>
  <c r="AK7084" i="16"/>
  <c r="AJ7084" i="16"/>
  <c r="AL7083" i="16"/>
  <c r="AM7083" i="16" s="1"/>
  <c r="AK7083" i="16"/>
  <c r="AJ7083" i="16"/>
  <c r="AL7082" i="16"/>
  <c r="AK7082" i="16"/>
  <c r="AM7082" i="16" s="1"/>
  <c r="AJ7082" i="16"/>
  <c r="AL7081" i="16"/>
  <c r="AK7081" i="16"/>
  <c r="AJ7081" i="16"/>
  <c r="AL7080" i="16"/>
  <c r="AK7080" i="16"/>
  <c r="AM7080" i="16" s="1"/>
  <c r="AJ7080" i="16"/>
  <c r="AM7079" i="16"/>
  <c r="AL7079" i="16"/>
  <c r="AK7079" i="16"/>
  <c r="AJ7079" i="16"/>
  <c r="AL7078" i="16"/>
  <c r="AK7078" i="16"/>
  <c r="AJ7078" i="16"/>
  <c r="AL7077" i="16"/>
  <c r="AK7077" i="16"/>
  <c r="AJ7077" i="16"/>
  <c r="AL7076" i="16"/>
  <c r="AK7076" i="16"/>
  <c r="AJ7076" i="16"/>
  <c r="AL7075" i="16"/>
  <c r="AK7075" i="16"/>
  <c r="AJ7075" i="16"/>
  <c r="AL7074" i="16"/>
  <c r="AK7074" i="16"/>
  <c r="AJ7074" i="16"/>
  <c r="AL7073" i="16"/>
  <c r="AK7073" i="16"/>
  <c r="AJ7073" i="16"/>
  <c r="AL7072" i="16"/>
  <c r="AK7072" i="16"/>
  <c r="AJ7072" i="16"/>
  <c r="AL7071" i="16"/>
  <c r="AM7071" i="16" s="1"/>
  <c r="AK7071" i="16"/>
  <c r="AJ7071" i="16"/>
  <c r="AL7070" i="16"/>
  <c r="AM7070" i="16" s="1"/>
  <c r="AK7070" i="16"/>
  <c r="AJ7070" i="16"/>
  <c r="AL7069" i="16"/>
  <c r="AK7069" i="16"/>
  <c r="AJ7069" i="16"/>
  <c r="AL7068" i="16"/>
  <c r="AK7068" i="16"/>
  <c r="AM7068" i="16" s="1"/>
  <c r="AJ7068" i="16"/>
  <c r="AL7067" i="16"/>
  <c r="AK7067" i="16"/>
  <c r="AJ7067" i="16"/>
  <c r="AL7066" i="16"/>
  <c r="AM7066" i="16" s="1"/>
  <c r="AK7066" i="16"/>
  <c r="AJ7066" i="16"/>
  <c r="AL7065" i="16"/>
  <c r="AK7065" i="16"/>
  <c r="AJ7065" i="16"/>
  <c r="AL7064" i="16"/>
  <c r="AK7064" i="16"/>
  <c r="AM7064" i="16" s="1"/>
  <c r="AJ7064" i="16"/>
  <c r="AL7063" i="16"/>
  <c r="AK7063" i="16"/>
  <c r="AJ7063" i="16"/>
  <c r="AL7062" i="16"/>
  <c r="AK7062" i="16"/>
  <c r="AJ7062" i="16"/>
  <c r="AL7061" i="16"/>
  <c r="AK7061" i="16"/>
  <c r="AM7061" i="16" s="1"/>
  <c r="AJ7061" i="16"/>
  <c r="AL7060" i="16"/>
  <c r="AK7060" i="16"/>
  <c r="AJ7060" i="16"/>
  <c r="AL7059" i="16"/>
  <c r="AK7059" i="16"/>
  <c r="AJ7059" i="16"/>
  <c r="AL7058" i="16"/>
  <c r="AK7058" i="16"/>
  <c r="AM7058" i="16" s="1"/>
  <c r="AJ7058" i="16"/>
  <c r="AL7057" i="16"/>
  <c r="AM7057" i="16" s="1"/>
  <c r="AK7057" i="16"/>
  <c r="AJ7057" i="16"/>
  <c r="AL7056" i="16"/>
  <c r="AK7056" i="16"/>
  <c r="AJ7056" i="16"/>
  <c r="AL7055" i="16"/>
  <c r="AK7055" i="16"/>
  <c r="AJ7055" i="16"/>
  <c r="AL7054" i="16"/>
  <c r="AM7054" i="16" s="1"/>
  <c r="AK7054" i="16"/>
  <c r="AJ7054" i="16"/>
  <c r="AL7053" i="16"/>
  <c r="AK7053" i="16"/>
  <c r="AJ7053" i="16"/>
  <c r="AL7052" i="16"/>
  <c r="AK7052" i="16"/>
  <c r="AJ7052" i="16"/>
  <c r="AL7051" i="16"/>
  <c r="AM7051" i="16" s="1"/>
  <c r="AK7051" i="16"/>
  <c r="AJ7051" i="16"/>
  <c r="AL7050" i="16"/>
  <c r="AK7050" i="16"/>
  <c r="AJ7050" i="16"/>
  <c r="AL7049" i="16"/>
  <c r="AK7049" i="16"/>
  <c r="AJ7049" i="16"/>
  <c r="AL7048" i="16"/>
  <c r="AK7048" i="16"/>
  <c r="AJ7048" i="16"/>
  <c r="AL7047" i="16"/>
  <c r="AK7047" i="16"/>
  <c r="AJ7047" i="16"/>
  <c r="AL7046" i="16"/>
  <c r="AK7046" i="16"/>
  <c r="AM7046" i="16" s="1"/>
  <c r="AJ7046" i="16"/>
  <c r="AM7045" i="16"/>
  <c r="AL7045" i="16"/>
  <c r="AK7045" i="16"/>
  <c r="AJ7045" i="16"/>
  <c r="AL7044" i="16"/>
  <c r="AK7044" i="16"/>
  <c r="AM7044" i="16" s="1"/>
  <c r="AJ7044" i="16"/>
  <c r="AL7043" i="16"/>
  <c r="AK7043" i="16"/>
  <c r="AM7043" i="16" s="1"/>
  <c r="AJ7043" i="16"/>
  <c r="AL7042" i="16"/>
  <c r="AM7042" i="16" s="1"/>
  <c r="AK7042" i="16"/>
  <c r="AJ7042" i="16"/>
  <c r="AL7041" i="16"/>
  <c r="AK7041" i="16"/>
  <c r="AJ7041" i="16"/>
  <c r="AL7040" i="16"/>
  <c r="AK7040" i="16"/>
  <c r="AJ7040" i="16"/>
  <c r="AL7039" i="16"/>
  <c r="AM7039" i="16" s="1"/>
  <c r="AK7039" i="16"/>
  <c r="AJ7039" i="16"/>
  <c r="AL7038" i="16"/>
  <c r="AK7038" i="16"/>
  <c r="AJ7038" i="16"/>
  <c r="AL7037" i="16"/>
  <c r="AK7037" i="16"/>
  <c r="AJ7037" i="16"/>
  <c r="AM7036" i="16"/>
  <c r="AL7036" i="16"/>
  <c r="AK7036" i="16"/>
  <c r="AJ7036" i="16"/>
  <c r="AL7035" i="16"/>
  <c r="AK7035" i="16"/>
  <c r="AM7035" i="16" s="1"/>
  <c r="AJ7035" i="16"/>
  <c r="AM7034" i="16"/>
  <c r="AL7034" i="16"/>
  <c r="AK7034" i="16"/>
  <c r="AJ7034" i="16"/>
  <c r="AL7033" i="16"/>
  <c r="AK7033" i="16"/>
  <c r="AJ7033" i="16"/>
  <c r="AL7032" i="16"/>
  <c r="AK7032" i="16"/>
  <c r="AM7032" i="16" s="1"/>
  <c r="AJ7032" i="16"/>
  <c r="AL7031" i="16"/>
  <c r="AK7031" i="16"/>
  <c r="AM7031" i="16" s="1"/>
  <c r="AJ7031" i="16"/>
  <c r="AL7030" i="16"/>
  <c r="AK7030" i="16"/>
  <c r="AJ7030" i="16"/>
  <c r="AL7029" i="16"/>
  <c r="AK7029" i="16"/>
  <c r="AM7029" i="16" s="1"/>
  <c r="AJ7029" i="16"/>
  <c r="AL7028" i="16"/>
  <c r="AM7028" i="16" s="1"/>
  <c r="AK7028" i="16"/>
  <c r="AJ7028" i="16"/>
  <c r="AL7027" i="16"/>
  <c r="AK7027" i="16"/>
  <c r="AJ7027" i="16"/>
  <c r="AL7026" i="16"/>
  <c r="AK7026" i="16"/>
  <c r="AJ7026" i="16"/>
  <c r="AM7025" i="16"/>
  <c r="AL7025" i="16"/>
  <c r="AK7025" i="16"/>
  <c r="AJ7025" i="16"/>
  <c r="AL7024" i="16"/>
  <c r="AK7024" i="16"/>
  <c r="AJ7024" i="16"/>
  <c r="AL7023" i="16"/>
  <c r="AK7023" i="16"/>
  <c r="AM7023" i="16" s="1"/>
  <c r="AJ7023" i="16"/>
  <c r="AL7022" i="16"/>
  <c r="AK7022" i="16"/>
  <c r="AM7022" i="16" s="1"/>
  <c r="AJ7022" i="16"/>
  <c r="AL7021" i="16"/>
  <c r="AK7021" i="16"/>
  <c r="AM7021" i="16" s="1"/>
  <c r="AJ7021" i="16"/>
  <c r="AL7020" i="16"/>
  <c r="AK7020" i="16"/>
  <c r="AJ7020" i="16"/>
  <c r="AL7019" i="16"/>
  <c r="AM7019" i="16" s="1"/>
  <c r="AK7019" i="16"/>
  <c r="AJ7019" i="16"/>
  <c r="AL7018" i="16"/>
  <c r="AK7018" i="16"/>
  <c r="AJ7018" i="16"/>
  <c r="AL7017" i="16"/>
  <c r="AK7017" i="16"/>
  <c r="AM7017" i="16" s="1"/>
  <c r="AJ7017" i="16"/>
  <c r="AL7016" i="16"/>
  <c r="AK7016" i="16"/>
  <c r="AJ7016" i="16"/>
  <c r="AM7015" i="16"/>
  <c r="AL7015" i="16"/>
  <c r="AK7015" i="16"/>
  <c r="AJ7015" i="16"/>
  <c r="AL7014" i="16"/>
  <c r="AK7014" i="16"/>
  <c r="AJ7014" i="16"/>
  <c r="AL7013" i="16"/>
  <c r="AK7013" i="16"/>
  <c r="AM7013" i="16" s="1"/>
  <c r="AJ7013" i="16"/>
  <c r="AL7012" i="16"/>
  <c r="AK7012" i="16"/>
  <c r="AM7012" i="16" s="1"/>
  <c r="AJ7012" i="16"/>
  <c r="AL7011" i="16"/>
  <c r="AK7011" i="16"/>
  <c r="AJ7011" i="16"/>
  <c r="AM7010" i="16"/>
  <c r="AL7010" i="16"/>
  <c r="AK7010" i="16"/>
  <c r="AJ7010" i="16"/>
  <c r="AL7009" i="16"/>
  <c r="AM7009" i="16" s="1"/>
  <c r="AK7009" i="16"/>
  <c r="AJ7009" i="16"/>
  <c r="AL7008" i="16"/>
  <c r="AK7008" i="16"/>
  <c r="AM7008" i="16" s="1"/>
  <c r="AJ7008" i="16"/>
  <c r="AL7007" i="16"/>
  <c r="AK7007" i="16"/>
  <c r="AM7007" i="16" s="1"/>
  <c r="AJ7007" i="16"/>
  <c r="AL7006" i="16"/>
  <c r="AM7006" i="16" s="1"/>
  <c r="AK7006" i="16"/>
  <c r="AJ7006" i="16"/>
  <c r="AL7005" i="16"/>
  <c r="AK7005" i="16"/>
  <c r="AJ7005" i="16"/>
  <c r="AL7004" i="16"/>
  <c r="AK7004" i="16"/>
  <c r="AM7004" i="16" s="1"/>
  <c r="AJ7004" i="16"/>
  <c r="AL7003" i="16"/>
  <c r="AK7003" i="16"/>
  <c r="AJ7003" i="16"/>
  <c r="AL7002" i="16"/>
  <c r="AK7002" i="16"/>
  <c r="AJ7002" i="16"/>
  <c r="AL7001" i="16"/>
  <c r="AK7001" i="16"/>
  <c r="AJ7001" i="16"/>
  <c r="AL7000" i="16"/>
  <c r="AM7000" i="16" s="1"/>
  <c r="AK7000" i="16"/>
  <c r="AJ7000" i="16"/>
  <c r="AL6999" i="16"/>
  <c r="AK6999" i="16"/>
  <c r="AM6999" i="16" s="1"/>
  <c r="AJ6999" i="16"/>
  <c r="AL6998" i="16"/>
  <c r="AK6998" i="16"/>
  <c r="AM6998" i="16" s="1"/>
  <c r="AJ6998" i="16"/>
  <c r="AL6997" i="16"/>
  <c r="AM6997" i="16" s="1"/>
  <c r="AK6997" i="16"/>
  <c r="AJ6997" i="16"/>
  <c r="AL6996" i="16"/>
  <c r="AK6996" i="16"/>
  <c r="AJ6996" i="16"/>
  <c r="AL6995" i="16"/>
  <c r="AK6995" i="16"/>
  <c r="AJ6995" i="16"/>
  <c r="AL6994" i="16"/>
  <c r="AM6994" i="16" s="1"/>
  <c r="AK6994" i="16"/>
  <c r="AJ6994" i="16"/>
  <c r="AL6993" i="16"/>
  <c r="AK6993" i="16"/>
  <c r="AJ6993" i="16"/>
  <c r="AL6992" i="16"/>
  <c r="AK6992" i="16"/>
  <c r="AJ6992" i="16"/>
  <c r="AM6991" i="16"/>
  <c r="AL6991" i="16"/>
  <c r="AK6991" i="16"/>
  <c r="AJ6991" i="16"/>
  <c r="AL6990" i="16"/>
  <c r="AK6990" i="16"/>
  <c r="AM6990" i="16" s="1"/>
  <c r="AJ6990" i="16"/>
  <c r="AL6989" i="16"/>
  <c r="AM6989" i="16" s="1"/>
  <c r="AK6989" i="16"/>
  <c r="AJ6989" i="16"/>
  <c r="AL6988" i="16"/>
  <c r="AK6988" i="16"/>
  <c r="AJ6988" i="16"/>
  <c r="AL6987" i="16"/>
  <c r="AK6987" i="16"/>
  <c r="AM6987" i="16" s="1"/>
  <c r="AJ6987" i="16"/>
  <c r="AL6986" i="16"/>
  <c r="AK6986" i="16"/>
  <c r="AM6986" i="16" s="1"/>
  <c r="AJ6986" i="16"/>
  <c r="AL6985" i="16"/>
  <c r="AK6985" i="16"/>
  <c r="AM6985" i="16" s="1"/>
  <c r="AJ6985" i="16"/>
  <c r="AL6984" i="16"/>
  <c r="AK6984" i="16"/>
  <c r="AM6984" i="16" s="1"/>
  <c r="AJ6984" i="16"/>
  <c r="AL6983" i="16"/>
  <c r="AK6983" i="16"/>
  <c r="AM6983" i="16" s="1"/>
  <c r="AJ6983" i="16"/>
  <c r="AL6982" i="16"/>
  <c r="AK6982" i="16"/>
  <c r="AJ6982" i="16"/>
  <c r="AL6981" i="16"/>
  <c r="AK6981" i="16"/>
  <c r="AM6981" i="16" s="1"/>
  <c r="AJ6981" i="16"/>
  <c r="AL6980" i="16"/>
  <c r="AK6980" i="16"/>
  <c r="AM6980" i="16" s="1"/>
  <c r="AJ6980" i="16"/>
  <c r="AL6979" i="16"/>
  <c r="AK6979" i="16"/>
  <c r="AJ6979" i="16"/>
  <c r="AL6978" i="16"/>
  <c r="AK6978" i="16"/>
  <c r="AM6978" i="16" s="1"/>
  <c r="AJ6978" i="16"/>
  <c r="AL6977" i="16"/>
  <c r="AK6977" i="16"/>
  <c r="AM6977" i="16" s="1"/>
  <c r="AJ6977" i="16"/>
  <c r="AL6976" i="16"/>
  <c r="AK6976" i="16"/>
  <c r="AJ6976" i="16"/>
  <c r="AL6975" i="16"/>
  <c r="AK6975" i="16"/>
  <c r="AM6975" i="16" s="1"/>
  <c r="AJ6975" i="16"/>
  <c r="AL6974" i="16"/>
  <c r="AM6974" i="16" s="1"/>
  <c r="AK6974" i="16"/>
  <c r="AJ6974" i="16"/>
  <c r="AM6973" i="16"/>
  <c r="AL6973" i="16"/>
  <c r="AK6973" i="16"/>
  <c r="AJ6973" i="16"/>
  <c r="AL6972" i="16"/>
  <c r="AK6972" i="16"/>
  <c r="AM6972" i="16" s="1"/>
  <c r="AJ6972" i="16"/>
  <c r="AL6971" i="16"/>
  <c r="AK6971" i="16"/>
  <c r="AM6971" i="16" s="1"/>
  <c r="AJ6971" i="16"/>
  <c r="AL6970" i="16"/>
  <c r="AK6970" i="16"/>
  <c r="AJ6970" i="16"/>
  <c r="AL6969" i="16"/>
  <c r="AK6969" i="16"/>
  <c r="AM6969" i="16" s="1"/>
  <c r="AJ6969" i="16"/>
  <c r="AL6968" i="16"/>
  <c r="AK6968" i="16"/>
  <c r="AM6968" i="16" s="1"/>
  <c r="AJ6968" i="16"/>
  <c r="AL6967" i="16"/>
  <c r="AK6967" i="16"/>
  <c r="AJ6967" i="16"/>
  <c r="AL6966" i="16"/>
  <c r="AK6966" i="16"/>
  <c r="AM6966" i="16" s="1"/>
  <c r="AJ6966" i="16"/>
  <c r="AL6965" i="16"/>
  <c r="AK6965" i="16"/>
  <c r="AJ6965" i="16"/>
  <c r="AL6964" i="16"/>
  <c r="AK6964" i="16"/>
  <c r="AM6964" i="16" s="1"/>
  <c r="AJ6964" i="16"/>
  <c r="AL6963" i="16"/>
  <c r="AK6963" i="16"/>
  <c r="AJ6963" i="16"/>
  <c r="AM6962" i="16"/>
  <c r="AL6962" i="16"/>
  <c r="AK6962" i="16"/>
  <c r="AJ6962" i="16"/>
  <c r="AL6961" i="16"/>
  <c r="AK6961" i="16"/>
  <c r="AM6961" i="16" s="1"/>
  <c r="AJ6961" i="16"/>
  <c r="AL6960" i="16"/>
  <c r="AK6960" i="16"/>
  <c r="AM6960" i="16" s="1"/>
  <c r="AJ6960" i="16"/>
  <c r="AL6959" i="16"/>
  <c r="AK6959" i="16"/>
  <c r="AM6959" i="16" s="1"/>
  <c r="AJ6959" i="16"/>
  <c r="AL6958" i="16"/>
  <c r="AM6958" i="16" s="1"/>
  <c r="AK6958" i="16"/>
  <c r="AJ6958" i="16"/>
  <c r="AL6957" i="16"/>
  <c r="AK6957" i="16"/>
  <c r="AM6957" i="16" s="1"/>
  <c r="AJ6957" i="16"/>
  <c r="AL6956" i="16"/>
  <c r="AK6956" i="16"/>
  <c r="AM6956" i="16" s="1"/>
  <c r="AJ6956" i="16"/>
  <c r="AL6955" i="16"/>
  <c r="AK6955" i="16"/>
  <c r="AM6955" i="16" s="1"/>
  <c r="AJ6955" i="16"/>
  <c r="AL6954" i="16"/>
  <c r="AK6954" i="16"/>
  <c r="AM6954" i="16" s="1"/>
  <c r="AJ6954" i="16"/>
  <c r="AL6953" i="16"/>
  <c r="AK6953" i="16"/>
  <c r="AM6953" i="16" s="1"/>
  <c r="AJ6953" i="16"/>
  <c r="AL6952" i="16"/>
  <c r="AM6952" i="16" s="1"/>
  <c r="AK6952" i="16"/>
  <c r="AJ6952" i="16"/>
  <c r="AL6951" i="16"/>
  <c r="AK6951" i="16"/>
  <c r="AJ6951" i="16"/>
  <c r="AM6950" i="16"/>
  <c r="AL6950" i="16"/>
  <c r="AK6950" i="16"/>
  <c r="AJ6950" i="16"/>
  <c r="AL6949" i="16"/>
  <c r="AK6949" i="16"/>
  <c r="AJ6949" i="16"/>
  <c r="AL6948" i="16"/>
  <c r="AK6948" i="16"/>
  <c r="AM6948" i="16" s="1"/>
  <c r="AJ6948" i="16"/>
  <c r="AL6947" i="16"/>
  <c r="AK6947" i="16"/>
  <c r="AJ6947" i="16"/>
  <c r="AL6946" i="16"/>
  <c r="AM6946" i="16" s="1"/>
  <c r="AK6946" i="16"/>
  <c r="AJ6946" i="16"/>
  <c r="AL6945" i="16"/>
  <c r="AK6945" i="16"/>
  <c r="AM6945" i="16" s="1"/>
  <c r="AJ6945" i="16"/>
  <c r="AL6944" i="16"/>
  <c r="AK6944" i="16"/>
  <c r="AM6944" i="16" s="1"/>
  <c r="AJ6944" i="16"/>
  <c r="AL6943" i="16"/>
  <c r="AK6943" i="16"/>
  <c r="AM6943" i="16" s="1"/>
  <c r="AJ6943" i="16"/>
  <c r="AL6942" i="16"/>
  <c r="AK6942" i="16"/>
  <c r="AJ6942" i="16"/>
  <c r="AL6941" i="16"/>
  <c r="AK6941" i="16"/>
  <c r="AM6941" i="16" s="1"/>
  <c r="AJ6941" i="16"/>
  <c r="AL6940" i="16"/>
  <c r="AM6940" i="16" s="1"/>
  <c r="AK6940" i="16"/>
  <c r="AJ6940" i="16"/>
  <c r="AL6939" i="16"/>
  <c r="AK6939" i="16"/>
  <c r="AJ6939" i="16"/>
  <c r="AL6938" i="16"/>
  <c r="AK6938" i="16"/>
  <c r="AJ6938" i="16"/>
  <c r="AL6937" i="16"/>
  <c r="AM6937" i="16" s="1"/>
  <c r="AK6937" i="16"/>
  <c r="AJ6937" i="16"/>
  <c r="AL6936" i="16"/>
  <c r="AK6936" i="16"/>
  <c r="AJ6936" i="16"/>
  <c r="AM6935" i="16"/>
  <c r="AL6935" i="16"/>
  <c r="AK6935" i="16"/>
  <c r="AJ6935" i="16"/>
  <c r="AL6934" i="16"/>
  <c r="AK6934" i="16"/>
  <c r="AJ6934" i="16"/>
  <c r="AL6933" i="16"/>
  <c r="AK6933" i="16"/>
  <c r="AM6933" i="16" s="1"/>
  <c r="AJ6933" i="16"/>
  <c r="AL6932" i="16"/>
  <c r="AK6932" i="16"/>
  <c r="AJ6932" i="16"/>
  <c r="AL6931" i="16"/>
  <c r="AM6931" i="16" s="1"/>
  <c r="AK6931" i="16"/>
  <c r="AJ6931" i="16"/>
  <c r="AL6930" i="16"/>
  <c r="AK6930" i="16"/>
  <c r="AM6930" i="16" s="1"/>
  <c r="AJ6930" i="16"/>
  <c r="AL6929" i="16"/>
  <c r="AM6929" i="16" s="1"/>
  <c r="AK6929" i="16"/>
  <c r="AJ6929" i="16"/>
  <c r="AM6928" i="16"/>
  <c r="AL6928" i="16"/>
  <c r="AK6928" i="16"/>
  <c r="AJ6928" i="16"/>
  <c r="AL6927" i="16"/>
  <c r="AK6927" i="16"/>
  <c r="AM6927" i="16" s="1"/>
  <c r="AJ6927" i="16"/>
  <c r="AL6926" i="16"/>
  <c r="AK6926" i="16"/>
  <c r="AJ6926" i="16"/>
  <c r="AL6925" i="16"/>
  <c r="AK6925" i="16"/>
  <c r="AM6925" i="16" s="1"/>
  <c r="AJ6925" i="16"/>
  <c r="AL6924" i="16"/>
  <c r="AK6924" i="16"/>
  <c r="AJ6924" i="16"/>
  <c r="AL6923" i="16"/>
  <c r="AK6923" i="16"/>
  <c r="AJ6923" i="16"/>
  <c r="AL6922" i="16"/>
  <c r="AM6922" i="16" s="1"/>
  <c r="AK6922" i="16"/>
  <c r="AJ6922" i="16"/>
  <c r="AL6921" i="16"/>
  <c r="AK6921" i="16"/>
  <c r="AM6921" i="16" s="1"/>
  <c r="AJ6921" i="16"/>
  <c r="AM6920" i="16"/>
  <c r="AL6920" i="16"/>
  <c r="AK6920" i="16"/>
  <c r="AJ6920" i="16"/>
  <c r="AL6919" i="16"/>
  <c r="AK6919" i="16"/>
  <c r="AJ6919" i="16"/>
  <c r="AL6918" i="16"/>
  <c r="AK6918" i="16"/>
  <c r="AM6918" i="16" s="1"/>
  <c r="AJ6918" i="16"/>
  <c r="AL6917" i="16"/>
  <c r="AK6917" i="16"/>
  <c r="AJ6917" i="16"/>
  <c r="AL6916" i="16"/>
  <c r="AK6916" i="16"/>
  <c r="AM6916" i="16" s="1"/>
  <c r="AJ6916" i="16"/>
  <c r="AL6915" i="16"/>
  <c r="AK6915" i="16"/>
  <c r="AJ6915" i="16"/>
  <c r="AL6914" i="16"/>
  <c r="AK6914" i="16"/>
  <c r="AM6914" i="16" s="1"/>
  <c r="AJ6914" i="16"/>
  <c r="AL6913" i="16"/>
  <c r="AK6913" i="16"/>
  <c r="AJ6913" i="16"/>
  <c r="AL6912" i="16"/>
  <c r="AK6912" i="16"/>
  <c r="AM6912" i="16" s="1"/>
  <c r="AJ6912" i="16"/>
  <c r="AL6911" i="16"/>
  <c r="AK6911" i="16"/>
  <c r="AJ6911" i="16"/>
  <c r="AL6910" i="16"/>
  <c r="AK6910" i="16"/>
  <c r="AJ6910" i="16"/>
  <c r="AL6909" i="16"/>
  <c r="AK6909" i="16"/>
  <c r="AM6909" i="16" s="1"/>
  <c r="AJ6909" i="16"/>
  <c r="AL6908" i="16"/>
  <c r="AK6908" i="16"/>
  <c r="AJ6908" i="16"/>
  <c r="AM6907" i="16"/>
  <c r="AL6907" i="16"/>
  <c r="AK6907" i="16"/>
  <c r="AJ6907" i="16"/>
  <c r="AL6906" i="16"/>
  <c r="AK6906" i="16"/>
  <c r="AM6906" i="16" s="1"/>
  <c r="AJ6906" i="16"/>
  <c r="AM6905" i="16"/>
  <c r="AL6905" i="16"/>
  <c r="AK6905" i="16"/>
  <c r="AJ6905" i="16"/>
  <c r="AL6904" i="16"/>
  <c r="AK6904" i="16"/>
  <c r="AJ6904" i="16"/>
  <c r="AL6903" i="16"/>
  <c r="AK6903" i="16"/>
  <c r="AM6903" i="16" s="1"/>
  <c r="AJ6903" i="16"/>
  <c r="AL6902" i="16"/>
  <c r="AK6902" i="16"/>
  <c r="AM6902" i="16" s="1"/>
  <c r="AJ6902" i="16"/>
  <c r="AL6901" i="16"/>
  <c r="AK6901" i="16"/>
  <c r="AM6901" i="16" s="1"/>
  <c r="AJ6901" i="16"/>
  <c r="AL6900" i="16"/>
  <c r="AK6900" i="16"/>
  <c r="AJ6900" i="16"/>
  <c r="AL6899" i="16"/>
  <c r="AK6899" i="16"/>
  <c r="AJ6899" i="16"/>
  <c r="AM6898" i="16"/>
  <c r="AL6898" i="16"/>
  <c r="AK6898" i="16"/>
  <c r="AJ6898" i="16"/>
  <c r="AL6897" i="16"/>
  <c r="AK6897" i="16"/>
  <c r="AM6897" i="16" s="1"/>
  <c r="AJ6897" i="16"/>
  <c r="AL6896" i="16"/>
  <c r="AK6896" i="16"/>
  <c r="AM6896" i="16" s="1"/>
  <c r="AJ6896" i="16"/>
  <c r="AL6895" i="16"/>
  <c r="AK6895" i="16"/>
  <c r="AJ6895" i="16"/>
  <c r="AL6894" i="16"/>
  <c r="AK6894" i="16"/>
  <c r="AJ6894" i="16"/>
  <c r="AL6893" i="16"/>
  <c r="AK6893" i="16"/>
  <c r="AM6893" i="16" s="1"/>
  <c r="AJ6893" i="16"/>
  <c r="AL6892" i="16"/>
  <c r="AK6892" i="16"/>
  <c r="AJ6892" i="16"/>
  <c r="AL6891" i="16"/>
  <c r="AK6891" i="16"/>
  <c r="AM6891" i="16" s="1"/>
  <c r="AJ6891" i="16"/>
  <c r="AL6890" i="16"/>
  <c r="AK6890" i="16"/>
  <c r="AM6890" i="16" s="1"/>
  <c r="AJ6890" i="16"/>
  <c r="AL6889" i="16"/>
  <c r="AM6889" i="16" s="1"/>
  <c r="AK6889" i="16"/>
  <c r="AJ6889" i="16"/>
  <c r="AL6888" i="16"/>
  <c r="AK6888" i="16"/>
  <c r="AM6888" i="16" s="1"/>
  <c r="AJ6888" i="16"/>
  <c r="AL6887" i="16"/>
  <c r="AK6887" i="16"/>
  <c r="AM6887" i="16" s="1"/>
  <c r="AJ6887" i="16"/>
  <c r="AL6886" i="16"/>
  <c r="AK6886" i="16"/>
  <c r="AM6886" i="16" s="1"/>
  <c r="AJ6886" i="16"/>
  <c r="AL6885" i="16"/>
  <c r="AK6885" i="16"/>
  <c r="AM6885" i="16" s="1"/>
  <c r="AJ6885" i="16"/>
  <c r="AL6884" i="16"/>
  <c r="AK6884" i="16"/>
  <c r="AJ6884" i="16"/>
  <c r="AL6883" i="16"/>
  <c r="AM6883" i="16" s="1"/>
  <c r="AK6883" i="16"/>
  <c r="AJ6883" i="16"/>
  <c r="AL6882" i="16"/>
  <c r="AK6882" i="16"/>
  <c r="AM6882" i="16" s="1"/>
  <c r="AJ6882" i="16"/>
  <c r="AL6881" i="16"/>
  <c r="AK6881" i="16"/>
  <c r="AM6881" i="16" s="1"/>
  <c r="AJ6881" i="16"/>
  <c r="AL6880" i="16"/>
  <c r="AK6880" i="16"/>
  <c r="AJ6880" i="16"/>
  <c r="AL6879" i="16"/>
  <c r="AK6879" i="16"/>
  <c r="AJ6879" i="16"/>
  <c r="AL6878" i="16"/>
  <c r="AK6878" i="16"/>
  <c r="AJ6878" i="16"/>
  <c r="AL6877" i="16"/>
  <c r="AK6877" i="16"/>
  <c r="AM6877" i="16" s="1"/>
  <c r="AJ6877" i="16"/>
  <c r="AL6876" i="16"/>
  <c r="AK6876" i="16"/>
  <c r="AM6876" i="16" s="1"/>
  <c r="AJ6876" i="16"/>
  <c r="AL6875" i="16"/>
  <c r="AK6875" i="16"/>
  <c r="AM6875" i="16" s="1"/>
  <c r="AJ6875" i="16"/>
  <c r="AM6874" i="16"/>
  <c r="AL6874" i="16"/>
  <c r="AK6874" i="16"/>
  <c r="AJ6874" i="16"/>
  <c r="AL6873" i="16"/>
  <c r="AK6873" i="16"/>
  <c r="AJ6873" i="16"/>
  <c r="AL6872" i="16"/>
  <c r="AK6872" i="16"/>
  <c r="AJ6872" i="16"/>
  <c r="AL6871" i="16"/>
  <c r="AK6871" i="16"/>
  <c r="AJ6871" i="16"/>
  <c r="AL6870" i="16"/>
  <c r="AK6870" i="16"/>
  <c r="AJ6870" i="16"/>
  <c r="AL6869" i="16"/>
  <c r="AK6869" i="16"/>
  <c r="AJ6869" i="16"/>
  <c r="AL6868" i="16"/>
  <c r="AK6868" i="16"/>
  <c r="AM6868" i="16" s="1"/>
  <c r="AJ6868" i="16"/>
  <c r="AL6867" i="16"/>
  <c r="AK6867" i="16"/>
  <c r="AJ6867" i="16"/>
  <c r="AL6866" i="16"/>
  <c r="AK6866" i="16"/>
  <c r="AM6866" i="16" s="1"/>
  <c r="AJ6866" i="16"/>
  <c r="AL6865" i="16"/>
  <c r="AM6865" i="16" s="1"/>
  <c r="AK6865" i="16"/>
  <c r="AJ6865" i="16"/>
  <c r="AL6864" i="16"/>
  <c r="AK6864" i="16"/>
  <c r="AM6864" i="16" s="1"/>
  <c r="AJ6864" i="16"/>
  <c r="AL6863" i="16"/>
  <c r="AK6863" i="16"/>
  <c r="AJ6863" i="16"/>
  <c r="AL6862" i="16"/>
  <c r="AK6862" i="16"/>
  <c r="AM6862" i="16" s="1"/>
  <c r="AJ6862" i="16"/>
  <c r="AL6861" i="16"/>
  <c r="AK6861" i="16"/>
  <c r="AJ6861" i="16"/>
  <c r="AL6860" i="16"/>
  <c r="AK6860" i="16"/>
  <c r="AM6860" i="16" s="1"/>
  <c r="AJ6860" i="16"/>
  <c r="AL6859" i="16"/>
  <c r="AK6859" i="16"/>
  <c r="AJ6859" i="16"/>
  <c r="AL6858" i="16"/>
  <c r="AK6858" i="16"/>
  <c r="AM6858" i="16" s="1"/>
  <c r="AJ6858" i="16"/>
  <c r="AL6857" i="16"/>
  <c r="AM6857" i="16" s="1"/>
  <c r="AK6857" i="16"/>
  <c r="AJ6857" i="16"/>
  <c r="AL6856" i="16"/>
  <c r="AK6856" i="16"/>
  <c r="AJ6856" i="16"/>
  <c r="AL6855" i="16"/>
  <c r="AK6855" i="16"/>
  <c r="AM6855" i="16" s="1"/>
  <c r="AJ6855" i="16"/>
  <c r="AL6854" i="16"/>
  <c r="AK6854" i="16"/>
  <c r="AM6854" i="16" s="1"/>
  <c r="AJ6854" i="16"/>
  <c r="AM6853" i="16"/>
  <c r="AL6853" i="16"/>
  <c r="AK6853" i="16"/>
  <c r="AJ6853" i="16"/>
  <c r="AL6852" i="16"/>
  <c r="AK6852" i="16"/>
  <c r="AJ6852" i="16"/>
  <c r="AL6851" i="16"/>
  <c r="AK6851" i="16"/>
  <c r="AJ6851" i="16"/>
  <c r="AL6850" i="16"/>
  <c r="AK6850" i="16"/>
  <c r="AJ6850" i="16"/>
  <c r="AL6849" i="16"/>
  <c r="AK6849" i="16"/>
  <c r="AJ6849" i="16"/>
  <c r="AM6848" i="16"/>
  <c r="AL6848" i="16"/>
  <c r="AK6848" i="16"/>
  <c r="AJ6848" i="16"/>
  <c r="AL6847" i="16"/>
  <c r="AK6847" i="16"/>
  <c r="AJ6847" i="16"/>
  <c r="AL6846" i="16"/>
  <c r="AK6846" i="16"/>
  <c r="AJ6846" i="16"/>
  <c r="AL6845" i="16"/>
  <c r="AK6845" i="16"/>
  <c r="AM6845" i="16" s="1"/>
  <c r="AJ6845" i="16"/>
  <c r="AL6844" i="16"/>
  <c r="AM6844" i="16" s="1"/>
  <c r="AK6844" i="16"/>
  <c r="AJ6844" i="16"/>
  <c r="AL6843" i="16"/>
  <c r="AK6843" i="16"/>
  <c r="AM6843" i="16" s="1"/>
  <c r="AJ6843" i="16"/>
  <c r="AM6842" i="16"/>
  <c r="AL6842" i="16"/>
  <c r="AK6842" i="16"/>
  <c r="AJ6842" i="16"/>
  <c r="AL6841" i="16"/>
  <c r="AM6841" i="16" s="1"/>
  <c r="AK6841" i="16"/>
  <c r="AJ6841" i="16"/>
  <c r="AL6840" i="16"/>
  <c r="AK6840" i="16"/>
  <c r="AM6840" i="16" s="1"/>
  <c r="AJ6840" i="16"/>
  <c r="AL6839" i="16"/>
  <c r="AK6839" i="16"/>
  <c r="AJ6839" i="16"/>
  <c r="AM6838" i="16"/>
  <c r="AL6838" i="16"/>
  <c r="AK6838" i="16"/>
  <c r="AJ6838" i="16"/>
  <c r="AL6837" i="16"/>
  <c r="AK6837" i="16"/>
  <c r="AJ6837" i="16"/>
  <c r="AL6836" i="16"/>
  <c r="AK6836" i="16"/>
  <c r="AJ6836" i="16"/>
  <c r="AL6835" i="16"/>
  <c r="AK6835" i="16"/>
  <c r="AJ6835" i="16"/>
  <c r="AL6834" i="16"/>
  <c r="AK6834" i="16"/>
  <c r="AJ6834" i="16"/>
  <c r="AL6833" i="16"/>
  <c r="AK6833" i="16"/>
  <c r="AJ6833" i="16"/>
  <c r="AM6832" i="16"/>
  <c r="AL6832" i="16"/>
  <c r="AK6832" i="16"/>
  <c r="AJ6832" i="16"/>
  <c r="AL6831" i="16"/>
  <c r="AK6831" i="16"/>
  <c r="AJ6831" i="16"/>
  <c r="AL6830" i="16"/>
  <c r="AK6830" i="16"/>
  <c r="AJ6830" i="16"/>
  <c r="AL6829" i="16"/>
  <c r="AM6829" i="16" s="1"/>
  <c r="AK6829" i="16"/>
  <c r="AJ6829" i="16"/>
  <c r="AL6828" i="16"/>
  <c r="AK6828" i="16"/>
  <c r="AM6828" i="16" s="1"/>
  <c r="AJ6828" i="16"/>
  <c r="AM6827" i="16"/>
  <c r="AL6827" i="16"/>
  <c r="AK6827" i="16"/>
  <c r="AJ6827" i="16"/>
  <c r="AM6826" i="16"/>
  <c r="AL6826" i="16"/>
  <c r="AK6826" i="16"/>
  <c r="AJ6826" i="16"/>
  <c r="AL6825" i="16"/>
  <c r="AK6825" i="16"/>
  <c r="AJ6825" i="16"/>
  <c r="AL6824" i="16"/>
  <c r="AK6824" i="16"/>
  <c r="AJ6824" i="16"/>
  <c r="AL6823" i="16"/>
  <c r="AM6823" i="16" s="1"/>
  <c r="AK6823" i="16"/>
  <c r="AJ6823" i="16"/>
  <c r="AL6822" i="16"/>
  <c r="AK6822" i="16"/>
  <c r="AJ6822" i="16"/>
  <c r="AL6821" i="16"/>
  <c r="AK6821" i="16"/>
  <c r="AJ6821" i="16"/>
  <c r="AL6820" i="16"/>
  <c r="AM6820" i="16" s="1"/>
  <c r="AK6820" i="16"/>
  <c r="AJ6820" i="16"/>
  <c r="AL6819" i="16"/>
  <c r="AK6819" i="16"/>
  <c r="AM6819" i="16" s="1"/>
  <c r="AJ6819" i="16"/>
  <c r="AL6818" i="16"/>
  <c r="AK6818" i="16"/>
  <c r="AM6818" i="16" s="1"/>
  <c r="AJ6818" i="16"/>
  <c r="AL6817" i="16"/>
  <c r="AK6817" i="16"/>
  <c r="AJ6817" i="16"/>
  <c r="AL6816" i="16"/>
  <c r="AK6816" i="16"/>
  <c r="AJ6816" i="16"/>
  <c r="AL6815" i="16"/>
  <c r="AK6815" i="16"/>
  <c r="AM6815" i="16" s="1"/>
  <c r="AJ6815" i="16"/>
  <c r="AL6814" i="16"/>
  <c r="AK6814" i="16"/>
  <c r="AJ6814" i="16"/>
  <c r="AL6813" i="16"/>
  <c r="AK6813" i="16"/>
  <c r="AM6813" i="16" s="1"/>
  <c r="AJ6813" i="16"/>
  <c r="AM6812" i="16"/>
  <c r="AL6812" i="16"/>
  <c r="AK6812" i="16"/>
  <c r="AJ6812" i="16"/>
  <c r="AL6811" i="16"/>
  <c r="AM6811" i="16" s="1"/>
  <c r="AK6811" i="16"/>
  <c r="AJ6811" i="16"/>
  <c r="AL6810" i="16"/>
  <c r="AK6810" i="16"/>
  <c r="AJ6810" i="16"/>
  <c r="AL6809" i="16"/>
  <c r="AK6809" i="16"/>
  <c r="AJ6809" i="16"/>
  <c r="AL6808" i="16"/>
  <c r="AK6808" i="16"/>
  <c r="AJ6808" i="16"/>
  <c r="AL6807" i="16"/>
  <c r="AK6807" i="16"/>
  <c r="AJ6807" i="16"/>
  <c r="AL6806" i="16"/>
  <c r="AK6806" i="16"/>
  <c r="AJ6806" i="16"/>
  <c r="AL6805" i="16"/>
  <c r="AM6805" i="16" s="1"/>
  <c r="AK6805" i="16"/>
  <c r="AJ6805" i="16"/>
  <c r="AL6804" i="16"/>
  <c r="AK6804" i="16"/>
  <c r="AM6804" i="16" s="1"/>
  <c r="AJ6804" i="16"/>
  <c r="AL6803" i="16"/>
  <c r="AK6803" i="16"/>
  <c r="AM6803" i="16" s="1"/>
  <c r="AJ6803" i="16"/>
  <c r="AL6802" i="16"/>
  <c r="AM6802" i="16" s="1"/>
  <c r="AK6802" i="16"/>
  <c r="AJ6802" i="16"/>
  <c r="AL6801" i="16"/>
  <c r="AK6801" i="16"/>
  <c r="AJ6801" i="16"/>
  <c r="AL6800" i="16"/>
  <c r="AK6800" i="16"/>
  <c r="AM6800" i="16" s="1"/>
  <c r="AJ6800" i="16"/>
  <c r="AL6799" i="16"/>
  <c r="AK6799" i="16"/>
  <c r="AJ6799" i="16"/>
  <c r="AL6798" i="16"/>
  <c r="AK6798" i="16"/>
  <c r="AJ6798" i="16"/>
  <c r="AL6797" i="16"/>
  <c r="AK6797" i="16"/>
  <c r="AJ6797" i="16"/>
  <c r="AL6796" i="16"/>
  <c r="AK6796" i="16"/>
  <c r="AM6796" i="16" s="1"/>
  <c r="AJ6796" i="16"/>
  <c r="AL6795" i="16"/>
  <c r="AK6795" i="16"/>
  <c r="AM6795" i="16" s="1"/>
  <c r="AJ6795" i="16"/>
  <c r="AM6794" i="16"/>
  <c r="AL6794" i="16"/>
  <c r="AK6794" i="16"/>
  <c r="AJ6794" i="16"/>
  <c r="AL6793" i="16"/>
  <c r="AM6793" i="16" s="1"/>
  <c r="AK6793" i="16"/>
  <c r="AJ6793" i="16"/>
  <c r="AL6792" i="16"/>
  <c r="AK6792" i="16"/>
  <c r="AJ6792" i="16"/>
  <c r="AL6791" i="16"/>
  <c r="AK6791" i="16"/>
  <c r="AJ6791" i="16"/>
  <c r="AL6790" i="16"/>
  <c r="AM6790" i="16" s="1"/>
  <c r="AK6790" i="16"/>
  <c r="AJ6790" i="16"/>
  <c r="AL6789" i="16"/>
  <c r="AK6789" i="16"/>
  <c r="AM6789" i="16" s="1"/>
  <c r="AJ6789" i="16"/>
  <c r="AL6788" i="16"/>
  <c r="AK6788" i="16"/>
  <c r="AM6788" i="16" s="1"/>
  <c r="AJ6788" i="16"/>
  <c r="AL6787" i="16"/>
  <c r="AM6787" i="16" s="1"/>
  <c r="AK6787" i="16"/>
  <c r="AJ6787" i="16"/>
  <c r="AL6786" i="16"/>
  <c r="AK6786" i="16"/>
  <c r="AJ6786" i="16"/>
  <c r="AL6785" i="16"/>
  <c r="AK6785" i="16"/>
  <c r="AM6785" i="16" s="1"/>
  <c r="AJ6785" i="16"/>
  <c r="AL6784" i="16"/>
  <c r="AK6784" i="16"/>
  <c r="AM6784" i="16" s="1"/>
  <c r="AJ6784" i="16"/>
  <c r="AL6783" i="16"/>
  <c r="AK6783" i="16"/>
  <c r="AJ6783" i="16"/>
  <c r="AL6782" i="16"/>
  <c r="AK6782" i="16"/>
  <c r="AM6782" i="16" s="1"/>
  <c r="AJ6782" i="16"/>
  <c r="AL6781" i="16"/>
  <c r="AK6781" i="16"/>
  <c r="AJ6781" i="16"/>
  <c r="AL6780" i="16"/>
  <c r="AK6780" i="16"/>
  <c r="AM6780" i="16" s="1"/>
  <c r="AJ6780" i="16"/>
  <c r="AM6779" i="16"/>
  <c r="AL6779" i="16"/>
  <c r="AK6779" i="16"/>
  <c r="AJ6779" i="16"/>
  <c r="AM6778" i="16"/>
  <c r="AL6778" i="16"/>
  <c r="AK6778" i="16"/>
  <c r="AJ6778" i="16"/>
  <c r="AL6777" i="16"/>
  <c r="AK6777" i="16"/>
  <c r="AM6777" i="16" s="1"/>
  <c r="AJ6777" i="16"/>
  <c r="AL6776" i="16"/>
  <c r="AK6776" i="16"/>
  <c r="AM6776" i="16" s="1"/>
  <c r="AJ6776" i="16"/>
  <c r="AL6775" i="16"/>
  <c r="AK6775" i="16"/>
  <c r="AM6775" i="16" s="1"/>
  <c r="AJ6775" i="16"/>
  <c r="AL6774" i="16"/>
  <c r="AK6774" i="16"/>
  <c r="AJ6774" i="16"/>
  <c r="AL6773" i="16"/>
  <c r="AK6773" i="16"/>
  <c r="AJ6773" i="16"/>
  <c r="AL6772" i="16"/>
  <c r="AM6772" i="16" s="1"/>
  <c r="AK6772" i="16"/>
  <c r="AJ6772" i="16"/>
  <c r="AL6771" i="16"/>
  <c r="AK6771" i="16"/>
  <c r="AM6771" i="16" s="1"/>
  <c r="AJ6771" i="16"/>
  <c r="AL6770" i="16"/>
  <c r="AM6770" i="16" s="1"/>
  <c r="AK6770" i="16"/>
  <c r="AJ6770" i="16"/>
  <c r="AL6769" i="16"/>
  <c r="AK6769" i="16"/>
  <c r="AM6769" i="16" s="1"/>
  <c r="AJ6769" i="16"/>
  <c r="AL6768" i="16"/>
  <c r="AK6768" i="16"/>
  <c r="AM6768" i="16" s="1"/>
  <c r="AJ6768" i="16"/>
  <c r="AL6767" i="16"/>
  <c r="AK6767" i="16"/>
  <c r="AM6767" i="16" s="1"/>
  <c r="AJ6767" i="16"/>
  <c r="AL6766" i="16"/>
  <c r="AM6766" i="16" s="1"/>
  <c r="AK6766" i="16"/>
  <c r="AJ6766" i="16"/>
  <c r="AL6765" i="16"/>
  <c r="AK6765" i="16"/>
  <c r="AM6765" i="16" s="1"/>
  <c r="AJ6765" i="16"/>
  <c r="AL6764" i="16"/>
  <c r="AK6764" i="16"/>
  <c r="AM6764" i="16" s="1"/>
  <c r="AJ6764" i="16"/>
  <c r="AL6763" i="16"/>
  <c r="AK6763" i="16"/>
  <c r="AJ6763" i="16"/>
  <c r="AL6762" i="16"/>
  <c r="AK6762" i="16"/>
  <c r="AJ6762" i="16"/>
  <c r="AL6761" i="16"/>
  <c r="AK6761" i="16"/>
  <c r="AM6761" i="16" s="1"/>
  <c r="AJ6761" i="16"/>
  <c r="AL6760" i="16"/>
  <c r="AK6760" i="16"/>
  <c r="AJ6760" i="16"/>
  <c r="AL6759" i="16"/>
  <c r="AK6759" i="16"/>
  <c r="AM6759" i="16" s="1"/>
  <c r="AJ6759" i="16"/>
  <c r="AL6758" i="16"/>
  <c r="AK6758" i="16"/>
  <c r="AM6758" i="16" s="1"/>
  <c r="AJ6758" i="16"/>
  <c r="AL6757" i="16"/>
  <c r="AK6757" i="16"/>
  <c r="AJ6757" i="16"/>
  <c r="AL6756" i="16"/>
  <c r="AK6756" i="16"/>
  <c r="AJ6756" i="16"/>
  <c r="AM6755" i="16"/>
  <c r="AL6755" i="16"/>
  <c r="AK6755" i="16"/>
  <c r="AJ6755" i="16"/>
  <c r="AL6754" i="16"/>
  <c r="AM6754" i="16" s="1"/>
  <c r="AK6754" i="16"/>
  <c r="AJ6754" i="16"/>
  <c r="AL6753" i="16"/>
  <c r="AK6753" i="16"/>
  <c r="AJ6753" i="16"/>
  <c r="AL6752" i="16"/>
  <c r="AK6752" i="16"/>
  <c r="AJ6752" i="16"/>
  <c r="AL6751" i="16"/>
  <c r="AM6751" i="16" s="1"/>
  <c r="AK6751" i="16"/>
  <c r="AJ6751" i="16"/>
  <c r="AL6750" i="16"/>
  <c r="AK6750" i="16"/>
  <c r="AJ6750" i="16"/>
  <c r="AL6749" i="16"/>
  <c r="AM6749" i="16" s="1"/>
  <c r="AK6749" i="16"/>
  <c r="AJ6749" i="16"/>
  <c r="AM6748" i="16"/>
  <c r="AL6748" i="16"/>
  <c r="AK6748" i="16"/>
  <c r="AJ6748" i="16"/>
  <c r="AL6747" i="16"/>
  <c r="AK6747" i="16"/>
  <c r="AJ6747" i="16"/>
  <c r="AL6746" i="16"/>
  <c r="AK6746" i="16"/>
  <c r="AM6746" i="16" s="1"/>
  <c r="AJ6746" i="16"/>
  <c r="AL6745" i="16"/>
  <c r="AK6745" i="16"/>
  <c r="AM6745" i="16" s="1"/>
  <c r="AJ6745" i="16"/>
  <c r="AL6744" i="16"/>
  <c r="AK6744" i="16"/>
  <c r="AM6744" i="16" s="1"/>
  <c r="AJ6744" i="16"/>
  <c r="AL6743" i="16"/>
  <c r="AK6743" i="16"/>
  <c r="AJ6743" i="16"/>
  <c r="AL6742" i="16"/>
  <c r="AK6742" i="16"/>
  <c r="AJ6742" i="16"/>
  <c r="AL6741" i="16"/>
  <c r="AK6741" i="16"/>
  <c r="AM6741" i="16" s="1"/>
  <c r="AJ6741" i="16"/>
  <c r="AL6740" i="16"/>
  <c r="AK6740" i="16"/>
  <c r="AM6740" i="16" s="1"/>
  <c r="AJ6740" i="16"/>
  <c r="AL6739" i="16"/>
  <c r="AK6739" i="16"/>
  <c r="AM6739" i="16" s="1"/>
  <c r="AJ6739" i="16"/>
  <c r="AL6738" i="16"/>
  <c r="AK6738" i="16"/>
  <c r="AJ6738" i="16"/>
  <c r="AL6737" i="16"/>
  <c r="AK6737" i="16"/>
  <c r="AM6737" i="16" s="1"/>
  <c r="AJ6737" i="16"/>
  <c r="AL6736" i="16"/>
  <c r="AM6736" i="16" s="1"/>
  <c r="AK6736" i="16"/>
  <c r="AJ6736" i="16"/>
  <c r="AL6735" i="16"/>
  <c r="AK6735" i="16"/>
  <c r="AM6735" i="16" s="1"/>
  <c r="AJ6735" i="16"/>
  <c r="AL6734" i="16"/>
  <c r="AK6734" i="16"/>
  <c r="AJ6734" i="16"/>
  <c r="AL6733" i="16"/>
  <c r="AK6733" i="16"/>
  <c r="AJ6733" i="16"/>
  <c r="AL6732" i="16"/>
  <c r="AK6732" i="16"/>
  <c r="AJ6732" i="16"/>
  <c r="AL6731" i="16"/>
  <c r="AK6731" i="16"/>
  <c r="AJ6731" i="16"/>
  <c r="AL6730" i="16"/>
  <c r="AM6730" i="16" s="1"/>
  <c r="AK6730" i="16"/>
  <c r="AJ6730" i="16"/>
  <c r="AL6729" i="16"/>
  <c r="AK6729" i="16"/>
  <c r="AM6729" i="16" s="1"/>
  <c r="AJ6729" i="16"/>
  <c r="AL6728" i="16"/>
  <c r="AK6728" i="16"/>
  <c r="AJ6728" i="16"/>
  <c r="AL6727" i="16"/>
  <c r="AK6727" i="16"/>
  <c r="AJ6727" i="16"/>
  <c r="AL6726" i="16"/>
  <c r="AK6726" i="16"/>
  <c r="AJ6726" i="16"/>
  <c r="AL6725" i="16"/>
  <c r="AM6725" i="16" s="1"/>
  <c r="AK6725" i="16"/>
  <c r="AJ6725" i="16"/>
  <c r="AM6724" i="16"/>
  <c r="AL6724" i="16"/>
  <c r="AK6724" i="16"/>
  <c r="AJ6724" i="16"/>
  <c r="AL6723" i="16"/>
  <c r="AK6723" i="16"/>
  <c r="AM6723" i="16" s="1"/>
  <c r="AJ6723" i="16"/>
  <c r="AL6722" i="16"/>
  <c r="AM6722" i="16" s="1"/>
  <c r="AK6722" i="16"/>
  <c r="AJ6722" i="16"/>
  <c r="AL6721" i="16"/>
  <c r="AM6721" i="16" s="1"/>
  <c r="AK6721" i="16"/>
  <c r="AJ6721" i="16"/>
  <c r="AL6720" i="16"/>
  <c r="AK6720" i="16"/>
  <c r="AJ6720" i="16"/>
  <c r="AL6719" i="16"/>
  <c r="AM6719" i="16" s="1"/>
  <c r="AK6719" i="16"/>
  <c r="AJ6719" i="16"/>
  <c r="AL6718" i="16"/>
  <c r="AM6718" i="16" s="1"/>
  <c r="AK6718" i="16"/>
  <c r="AJ6718" i="16"/>
  <c r="AL6717" i="16"/>
  <c r="AK6717" i="16"/>
  <c r="AJ6717" i="16"/>
  <c r="AL6716" i="16"/>
  <c r="AK6716" i="16"/>
  <c r="AJ6716" i="16"/>
  <c r="AL6715" i="16"/>
  <c r="AM6715" i="16" s="1"/>
  <c r="AK6715" i="16"/>
  <c r="AJ6715" i="16"/>
  <c r="AL6714" i="16"/>
  <c r="AK6714" i="16"/>
  <c r="AJ6714" i="16"/>
  <c r="AL6713" i="16"/>
  <c r="AK6713" i="16"/>
  <c r="AJ6713" i="16"/>
  <c r="AL6712" i="16"/>
  <c r="AK6712" i="16"/>
  <c r="AM6712" i="16" s="1"/>
  <c r="AJ6712" i="16"/>
  <c r="AL6711" i="16"/>
  <c r="AK6711" i="16"/>
  <c r="AM6711" i="16" s="1"/>
  <c r="AJ6711" i="16"/>
  <c r="AL6710" i="16"/>
  <c r="AK6710" i="16"/>
  <c r="AM6710" i="16" s="1"/>
  <c r="AJ6710" i="16"/>
  <c r="AM6709" i="16"/>
  <c r="AL6709" i="16"/>
  <c r="AK6709" i="16"/>
  <c r="AJ6709" i="16"/>
  <c r="AL6708" i="16"/>
  <c r="AK6708" i="16"/>
  <c r="AJ6708" i="16"/>
  <c r="AL6707" i="16"/>
  <c r="AK6707" i="16"/>
  <c r="AM6707" i="16" s="1"/>
  <c r="AJ6707" i="16"/>
  <c r="AM6706" i="16"/>
  <c r="AL6706" i="16"/>
  <c r="AK6706" i="16"/>
  <c r="AJ6706" i="16"/>
  <c r="AL6705" i="16"/>
  <c r="AK6705" i="16"/>
  <c r="AM6705" i="16" s="1"/>
  <c r="AJ6705" i="16"/>
  <c r="AL6704" i="16"/>
  <c r="AK6704" i="16"/>
  <c r="AM6704" i="16" s="1"/>
  <c r="AJ6704" i="16"/>
  <c r="AL6703" i="16"/>
  <c r="AK6703" i="16"/>
  <c r="AM6703" i="16" s="1"/>
  <c r="AJ6703" i="16"/>
  <c r="AL6702" i="16"/>
  <c r="AK6702" i="16"/>
  <c r="AJ6702" i="16"/>
  <c r="AM6701" i="16"/>
  <c r="AL6701" i="16"/>
  <c r="AK6701" i="16"/>
  <c r="AJ6701" i="16"/>
  <c r="AL6700" i="16"/>
  <c r="AK6700" i="16"/>
  <c r="AJ6700" i="16"/>
  <c r="AL6699" i="16"/>
  <c r="AK6699" i="16"/>
  <c r="AJ6699" i="16"/>
  <c r="AL6698" i="16"/>
  <c r="AK6698" i="16"/>
  <c r="AM6698" i="16" s="1"/>
  <c r="AJ6698" i="16"/>
  <c r="AL6697" i="16"/>
  <c r="AM6697" i="16" s="1"/>
  <c r="AK6697" i="16"/>
  <c r="AJ6697" i="16"/>
  <c r="AL6696" i="16"/>
  <c r="AK6696" i="16"/>
  <c r="AM6696" i="16" s="1"/>
  <c r="AJ6696" i="16"/>
  <c r="AL6695" i="16"/>
  <c r="AK6695" i="16"/>
  <c r="AJ6695" i="16"/>
  <c r="AL6694" i="16"/>
  <c r="AK6694" i="16"/>
  <c r="AJ6694" i="16"/>
  <c r="AL6693" i="16"/>
  <c r="AK6693" i="16"/>
  <c r="AM6693" i="16" s="1"/>
  <c r="AJ6693" i="16"/>
  <c r="AL6692" i="16"/>
  <c r="AK6692" i="16"/>
  <c r="AJ6692" i="16"/>
  <c r="AM6691" i="16"/>
  <c r="AL6691" i="16"/>
  <c r="AK6691" i="16"/>
  <c r="AJ6691" i="16"/>
  <c r="AL6690" i="16"/>
  <c r="AK6690" i="16"/>
  <c r="AM6690" i="16" s="1"/>
  <c r="AJ6690" i="16"/>
  <c r="AL6689" i="16"/>
  <c r="AK6689" i="16"/>
  <c r="AM6689" i="16" s="1"/>
  <c r="AJ6689" i="16"/>
  <c r="AL6688" i="16"/>
  <c r="AM6688" i="16" s="1"/>
  <c r="AK6688" i="16"/>
  <c r="AJ6688" i="16"/>
  <c r="AM6687" i="16"/>
  <c r="AL6687" i="16"/>
  <c r="AK6687" i="16"/>
  <c r="AJ6687" i="16"/>
  <c r="AL6686" i="16"/>
  <c r="AK6686" i="16"/>
  <c r="AJ6686" i="16"/>
  <c r="AL6685" i="16"/>
  <c r="AK6685" i="16"/>
  <c r="AM6685" i="16" s="1"/>
  <c r="AJ6685" i="16"/>
  <c r="AL6684" i="16"/>
  <c r="AK6684" i="16"/>
  <c r="AJ6684" i="16"/>
  <c r="AL6683" i="16"/>
  <c r="AK6683" i="16"/>
  <c r="AJ6683" i="16"/>
  <c r="AL6682" i="16"/>
  <c r="AK6682" i="16"/>
  <c r="AM6682" i="16" s="1"/>
  <c r="AJ6682" i="16"/>
  <c r="AL6681" i="16"/>
  <c r="AM6681" i="16" s="1"/>
  <c r="AK6681" i="16"/>
  <c r="AJ6681" i="16"/>
  <c r="AL6680" i="16"/>
  <c r="AK6680" i="16"/>
  <c r="AJ6680" i="16"/>
  <c r="AL6679" i="16"/>
  <c r="AM6679" i="16" s="1"/>
  <c r="AK6679" i="16"/>
  <c r="AJ6679" i="16"/>
  <c r="AL6678" i="16"/>
  <c r="AK6678" i="16"/>
  <c r="AJ6678" i="16"/>
  <c r="AL6677" i="16"/>
  <c r="AK6677" i="16"/>
  <c r="AJ6677" i="16"/>
  <c r="AL6676" i="16"/>
  <c r="AK6676" i="16"/>
  <c r="AJ6676" i="16"/>
  <c r="AL6675" i="16"/>
  <c r="AK6675" i="16"/>
  <c r="AJ6675" i="16"/>
  <c r="AL6674" i="16"/>
  <c r="AK6674" i="16"/>
  <c r="AJ6674" i="16"/>
  <c r="AM6673" i="16"/>
  <c r="AL6673" i="16"/>
  <c r="AK6673" i="16"/>
  <c r="AJ6673" i="16"/>
  <c r="AL6672" i="16"/>
  <c r="AK6672" i="16"/>
  <c r="AJ6672" i="16"/>
  <c r="AL6671" i="16"/>
  <c r="AK6671" i="16"/>
  <c r="AM6671" i="16" s="1"/>
  <c r="AJ6671" i="16"/>
  <c r="AL6670" i="16"/>
  <c r="AK6670" i="16"/>
  <c r="AJ6670" i="16"/>
  <c r="AM6669" i="16"/>
  <c r="AL6669" i="16"/>
  <c r="AK6669" i="16"/>
  <c r="AJ6669" i="16"/>
  <c r="AL6668" i="16"/>
  <c r="AK6668" i="16"/>
  <c r="AM6668" i="16" s="1"/>
  <c r="AJ6668" i="16"/>
  <c r="AL6667" i="16"/>
  <c r="AK6667" i="16"/>
  <c r="AM6667" i="16" s="1"/>
  <c r="AJ6667" i="16"/>
  <c r="AL6666" i="16"/>
  <c r="AK6666" i="16"/>
  <c r="AM6666" i="16" s="1"/>
  <c r="AJ6666" i="16"/>
  <c r="AL6665" i="16"/>
  <c r="AK6665" i="16"/>
  <c r="AJ6665" i="16"/>
  <c r="AL6664" i="16"/>
  <c r="AM6664" i="16" s="1"/>
  <c r="AK6664" i="16"/>
  <c r="AJ6664" i="16"/>
  <c r="AL6663" i="16"/>
  <c r="AM6663" i="16" s="1"/>
  <c r="AK6663" i="16"/>
  <c r="AJ6663" i="16"/>
  <c r="AL6662" i="16"/>
  <c r="AK6662" i="16"/>
  <c r="AJ6662" i="16"/>
  <c r="AL6661" i="16"/>
  <c r="AM6661" i="16" s="1"/>
  <c r="AK6661" i="16"/>
  <c r="AJ6661" i="16"/>
  <c r="AL6660" i="16"/>
  <c r="AK6660" i="16"/>
  <c r="AM6660" i="16" s="1"/>
  <c r="AJ6660" i="16"/>
  <c r="AL6659" i="16"/>
  <c r="AK6659" i="16"/>
  <c r="AJ6659" i="16"/>
  <c r="AL6658" i="16"/>
  <c r="AK6658" i="16"/>
  <c r="AJ6658" i="16"/>
  <c r="AM6657" i="16"/>
  <c r="AL6657" i="16"/>
  <c r="AK6657" i="16"/>
  <c r="AJ6657" i="16"/>
  <c r="AL6656" i="16"/>
  <c r="AK6656" i="16"/>
  <c r="AJ6656" i="16"/>
  <c r="AL6655" i="16"/>
  <c r="AM6655" i="16" s="1"/>
  <c r="AK6655" i="16"/>
  <c r="AJ6655" i="16"/>
  <c r="AM6654" i="16"/>
  <c r="AL6654" i="16"/>
  <c r="AK6654" i="16"/>
  <c r="AJ6654" i="16"/>
  <c r="AL6653" i="16"/>
  <c r="AK6653" i="16"/>
  <c r="AM6653" i="16" s="1"/>
  <c r="AJ6653" i="16"/>
  <c r="AL6652" i="16"/>
  <c r="AK6652" i="16"/>
  <c r="AJ6652" i="16"/>
  <c r="AL6651" i="16"/>
  <c r="AK6651" i="16"/>
  <c r="AM6651" i="16" s="1"/>
  <c r="AJ6651" i="16"/>
  <c r="AL6650" i="16"/>
  <c r="AK6650" i="16"/>
  <c r="AJ6650" i="16"/>
  <c r="AL6649" i="16"/>
  <c r="AK6649" i="16"/>
  <c r="AM6649" i="16" s="1"/>
  <c r="AJ6649" i="16"/>
  <c r="AL6648" i="16"/>
  <c r="AM6648" i="16" s="1"/>
  <c r="AK6648" i="16"/>
  <c r="AJ6648" i="16"/>
  <c r="AL6647" i="16"/>
  <c r="AK6647" i="16"/>
  <c r="AJ6647" i="16"/>
  <c r="AL6646" i="16"/>
  <c r="AK6646" i="16"/>
  <c r="AM6646" i="16" s="1"/>
  <c r="AJ6646" i="16"/>
  <c r="AL6645" i="16"/>
  <c r="AK6645" i="16"/>
  <c r="AM6645" i="16" s="1"/>
  <c r="AJ6645" i="16"/>
  <c r="AL6644" i="16"/>
  <c r="AK6644" i="16"/>
  <c r="AM6644" i="16" s="1"/>
  <c r="AJ6644" i="16"/>
  <c r="AL6643" i="16"/>
  <c r="AK6643" i="16"/>
  <c r="AJ6643" i="16"/>
  <c r="AL6642" i="16"/>
  <c r="AK6642" i="16"/>
  <c r="AM6642" i="16" s="1"/>
  <c r="AJ6642" i="16"/>
  <c r="AL6641" i="16"/>
  <c r="AK6641" i="16"/>
  <c r="AM6641" i="16" s="1"/>
  <c r="AJ6641" i="16"/>
  <c r="AM6640" i="16"/>
  <c r="AL6640" i="16"/>
  <c r="AK6640" i="16"/>
  <c r="AJ6640" i="16"/>
  <c r="AL6639" i="16"/>
  <c r="AK6639" i="16"/>
  <c r="AJ6639" i="16"/>
  <c r="AL6638" i="16"/>
  <c r="AK6638" i="16"/>
  <c r="AM6638" i="16" s="1"/>
  <c r="AJ6638" i="16"/>
  <c r="AL6637" i="16"/>
  <c r="AM6637" i="16" s="1"/>
  <c r="AK6637" i="16"/>
  <c r="AJ6637" i="16"/>
  <c r="AL6636" i="16"/>
  <c r="AK6636" i="16"/>
  <c r="AJ6636" i="16"/>
  <c r="AL6635" i="16"/>
  <c r="AK6635" i="16"/>
  <c r="AJ6635" i="16"/>
  <c r="AL6634" i="16"/>
  <c r="AK6634" i="16"/>
  <c r="AM6634" i="16" s="1"/>
  <c r="AJ6634" i="16"/>
  <c r="AL6633" i="16"/>
  <c r="AK6633" i="16"/>
  <c r="AM6633" i="16" s="1"/>
  <c r="AJ6633" i="16"/>
  <c r="AL6632" i="16"/>
  <c r="AK6632" i="16"/>
  <c r="AM6632" i="16" s="1"/>
  <c r="AJ6632" i="16"/>
  <c r="AL6631" i="16"/>
  <c r="AK6631" i="16"/>
  <c r="AJ6631" i="16"/>
  <c r="AL6630" i="16"/>
  <c r="AK6630" i="16"/>
  <c r="AM6630" i="16" s="1"/>
  <c r="AJ6630" i="16"/>
  <c r="AL6629" i="16"/>
  <c r="AK6629" i="16"/>
  <c r="AJ6629" i="16"/>
  <c r="AL6628" i="16"/>
  <c r="AK6628" i="16"/>
  <c r="AM6628" i="16" s="1"/>
  <c r="AJ6628" i="16"/>
  <c r="AL6627" i="16"/>
  <c r="AK6627" i="16"/>
  <c r="AM6627" i="16" s="1"/>
  <c r="AJ6627" i="16"/>
  <c r="AL6626" i="16"/>
  <c r="AK6626" i="16"/>
  <c r="AM6626" i="16" s="1"/>
  <c r="AJ6626" i="16"/>
  <c r="AL6625" i="16"/>
  <c r="AK6625" i="16"/>
  <c r="AJ6625" i="16"/>
  <c r="AM6624" i="16"/>
  <c r="AL6624" i="16"/>
  <c r="AK6624" i="16"/>
  <c r="AJ6624" i="16"/>
  <c r="AL6623" i="16"/>
  <c r="AK6623" i="16"/>
  <c r="AJ6623" i="16"/>
  <c r="AL6622" i="16"/>
  <c r="AM6622" i="16" s="1"/>
  <c r="AK6622" i="16"/>
  <c r="AJ6622" i="16"/>
  <c r="AL6621" i="16"/>
  <c r="AK6621" i="16"/>
  <c r="AJ6621" i="16"/>
  <c r="AL6620" i="16"/>
  <c r="AK6620" i="16"/>
  <c r="AJ6620" i="16"/>
  <c r="AM6619" i="16"/>
  <c r="AL6619" i="16"/>
  <c r="AK6619" i="16"/>
  <c r="AJ6619" i="16"/>
  <c r="AL6618" i="16"/>
  <c r="AK6618" i="16"/>
  <c r="AM6618" i="16" s="1"/>
  <c r="AJ6618" i="16"/>
  <c r="AL6617" i="16"/>
  <c r="AK6617" i="16"/>
  <c r="AJ6617" i="16"/>
  <c r="AL6616" i="16"/>
  <c r="AK6616" i="16"/>
  <c r="AJ6616" i="16"/>
  <c r="AL6615" i="16"/>
  <c r="AK6615" i="16"/>
  <c r="AM6615" i="16" s="1"/>
  <c r="AJ6615" i="16"/>
  <c r="AL6614" i="16"/>
  <c r="AK6614" i="16"/>
  <c r="AJ6614" i="16"/>
  <c r="AM6613" i="16"/>
  <c r="AL6613" i="16"/>
  <c r="AK6613" i="16"/>
  <c r="AJ6613" i="16"/>
  <c r="AL6612" i="16"/>
  <c r="AK6612" i="16"/>
  <c r="AM6612" i="16" s="1"/>
  <c r="AJ6612" i="16"/>
  <c r="AL6611" i="16"/>
  <c r="AK6611" i="16"/>
  <c r="AJ6611" i="16"/>
  <c r="AL6610" i="16"/>
  <c r="AM6610" i="16" s="1"/>
  <c r="AK6610" i="16"/>
  <c r="AJ6610" i="16"/>
  <c r="AL6609" i="16"/>
  <c r="AK6609" i="16"/>
  <c r="AM6609" i="16" s="1"/>
  <c r="AJ6609" i="16"/>
  <c r="AL6608" i="16"/>
  <c r="AK6608" i="16"/>
  <c r="AM6608" i="16" s="1"/>
  <c r="AJ6608" i="16"/>
  <c r="AL6607" i="16"/>
  <c r="AK6607" i="16"/>
  <c r="AJ6607" i="16"/>
  <c r="AM6606" i="16"/>
  <c r="AL6606" i="16"/>
  <c r="AK6606" i="16"/>
  <c r="AJ6606" i="16"/>
  <c r="AL6605" i="16"/>
  <c r="AK6605" i="16"/>
  <c r="AM6605" i="16" s="1"/>
  <c r="AJ6605" i="16"/>
  <c r="AM6604" i="16"/>
  <c r="AL6604" i="16"/>
  <c r="AK6604" i="16"/>
  <c r="AJ6604" i="16"/>
  <c r="AL6603" i="16"/>
  <c r="AK6603" i="16"/>
  <c r="AM6603" i="16" s="1"/>
  <c r="AJ6603" i="16"/>
  <c r="AL6602" i="16"/>
  <c r="AK6602" i="16"/>
  <c r="AJ6602" i="16"/>
  <c r="AL6601" i="16"/>
  <c r="AK6601" i="16"/>
  <c r="AM6601" i="16" s="1"/>
  <c r="AJ6601" i="16"/>
  <c r="AL6600" i="16"/>
  <c r="AK6600" i="16"/>
  <c r="AM6600" i="16" s="1"/>
  <c r="AJ6600" i="16"/>
  <c r="AL6599" i="16"/>
  <c r="AK6599" i="16"/>
  <c r="AJ6599" i="16"/>
  <c r="AL6598" i="16"/>
  <c r="AK6598" i="16"/>
  <c r="AM6598" i="16" s="1"/>
  <c r="AJ6598" i="16"/>
  <c r="AL6597" i="16"/>
  <c r="AK6597" i="16"/>
  <c r="AM6597" i="16" s="1"/>
  <c r="AJ6597" i="16"/>
  <c r="AL6596" i="16"/>
  <c r="AK6596" i="16"/>
  <c r="AM6596" i="16" s="1"/>
  <c r="AJ6596" i="16"/>
  <c r="AM6595" i="16"/>
  <c r="AL6595" i="16"/>
  <c r="AK6595" i="16"/>
  <c r="AJ6595" i="16"/>
  <c r="AL6594" i="16"/>
  <c r="AK6594" i="16"/>
  <c r="AJ6594" i="16"/>
  <c r="AL6593" i="16"/>
  <c r="AK6593" i="16"/>
  <c r="AJ6593" i="16"/>
  <c r="AL6592" i="16"/>
  <c r="AK6592" i="16"/>
  <c r="AM6592" i="16" s="1"/>
  <c r="AJ6592" i="16"/>
  <c r="AL6591" i="16"/>
  <c r="AK6591" i="16"/>
  <c r="AM6591" i="16" s="1"/>
  <c r="AJ6591" i="16"/>
  <c r="AL6590" i="16"/>
  <c r="AK6590" i="16"/>
  <c r="AM6590" i="16" s="1"/>
  <c r="AJ6590" i="16"/>
  <c r="AL6589" i="16"/>
  <c r="AK6589" i="16"/>
  <c r="AJ6589" i="16"/>
  <c r="AM6588" i="16"/>
  <c r="AL6588" i="16"/>
  <c r="AK6588" i="16"/>
  <c r="AJ6588" i="16"/>
  <c r="AL6587" i="16"/>
  <c r="AK6587" i="16"/>
  <c r="AJ6587" i="16"/>
  <c r="AM6586" i="16"/>
  <c r="AL6586" i="16"/>
  <c r="AK6586" i="16"/>
  <c r="AJ6586" i="16"/>
  <c r="AL6585" i="16"/>
  <c r="AM6585" i="16" s="1"/>
  <c r="AK6585" i="16"/>
  <c r="AJ6585" i="16"/>
  <c r="AL6584" i="16"/>
  <c r="AK6584" i="16"/>
  <c r="AJ6584" i="16"/>
  <c r="AL6583" i="16"/>
  <c r="AK6583" i="16"/>
  <c r="AM6583" i="16" s="1"/>
  <c r="AJ6583" i="16"/>
  <c r="AL6582" i="16"/>
  <c r="AK6582" i="16"/>
  <c r="AM6582" i="16" s="1"/>
  <c r="AJ6582" i="16"/>
  <c r="AL6581" i="16"/>
  <c r="AK6581" i="16"/>
  <c r="AJ6581" i="16"/>
  <c r="AL6580" i="16"/>
  <c r="AK6580" i="16"/>
  <c r="AJ6580" i="16"/>
  <c r="AL6579" i="16"/>
  <c r="AM6579" i="16" s="1"/>
  <c r="AK6579" i="16"/>
  <c r="AJ6579" i="16"/>
  <c r="AL6578" i="16"/>
  <c r="AK6578" i="16"/>
  <c r="AJ6578" i="16"/>
  <c r="AL6577" i="16"/>
  <c r="AK6577" i="16"/>
  <c r="AM6577" i="16" s="1"/>
  <c r="AJ6577" i="16"/>
  <c r="AL6576" i="16"/>
  <c r="AK6576" i="16"/>
  <c r="AJ6576" i="16"/>
  <c r="AL6575" i="16"/>
  <c r="AK6575" i="16"/>
  <c r="AJ6575" i="16"/>
  <c r="AL6574" i="16"/>
  <c r="AK6574" i="16"/>
  <c r="AM6574" i="16" s="1"/>
  <c r="AJ6574" i="16"/>
  <c r="AL6573" i="16"/>
  <c r="AK6573" i="16"/>
  <c r="AM6573" i="16" s="1"/>
  <c r="AJ6573" i="16"/>
  <c r="AL6572" i="16"/>
  <c r="AK6572" i="16"/>
  <c r="AJ6572" i="16"/>
  <c r="AL6571" i="16"/>
  <c r="AK6571" i="16"/>
  <c r="AJ6571" i="16"/>
  <c r="AL6570" i="16"/>
  <c r="AK6570" i="16"/>
  <c r="AJ6570" i="16"/>
  <c r="AL6569" i="16"/>
  <c r="AK6569" i="16"/>
  <c r="AJ6569" i="16"/>
  <c r="AL6568" i="16"/>
  <c r="AM6568" i="16" s="1"/>
  <c r="AK6568" i="16"/>
  <c r="AJ6568" i="16"/>
  <c r="AL6567" i="16"/>
  <c r="AK6567" i="16"/>
  <c r="AM6567" i="16" s="1"/>
  <c r="AJ6567" i="16"/>
  <c r="AL6566" i="16"/>
  <c r="AK6566" i="16"/>
  <c r="AM6566" i="16" s="1"/>
  <c r="AJ6566" i="16"/>
  <c r="AL6565" i="16"/>
  <c r="AM6565" i="16" s="1"/>
  <c r="AK6565" i="16"/>
  <c r="AJ6565" i="16"/>
  <c r="AL6564" i="16"/>
  <c r="AK6564" i="16"/>
  <c r="AJ6564" i="16"/>
  <c r="AL6563" i="16"/>
  <c r="AK6563" i="16"/>
  <c r="AM6563" i="16" s="1"/>
  <c r="AJ6563" i="16"/>
  <c r="AL6562" i="16"/>
  <c r="AK6562" i="16"/>
  <c r="AJ6562" i="16"/>
  <c r="AL6561" i="16"/>
  <c r="AK6561" i="16"/>
  <c r="AJ6561" i="16"/>
  <c r="AL6560" i="16"/>
  <c r="AK6560" i="16"/>
  <c r="AJ6560" i="16"/>
  <c r="AL6559" i="16"/>
  <c r="AK6559" i="16"/>
  <c r="AJ6559" i="16"/>
  <c r="AL6558" i="16"/>
  <c r="AK6558" i="16"/>
  <c r="AJ6558" i="16"/>
  <c r="AL6557" i="16"/>
  <c r="AK6557" i="16"/>
  <c r="AJ6557" i="16"/>
  <c r="AL6556" i="16"/>
  <c r="AK6556" i="16"/>
  <c r="AM6556" i="16" s="1"/>
  <c r="AJ6556" i="16"/>
  <c r="AL6555" i="16"/>
  <c r="AM6555" i="16" s="1"/>
  <c r="AK6555" i="16"/>
  <c r="AJ6555" i="16"/>
  <c r="AL6554" i="16"/>
  <c r="AK6554" i="16"/>
  <c r="AJ6554" i="16"/>
  <c r="AM6553" i="16"/>
  <c r="AL6553" i="16"/>
  <c r="AK6553" i="16"/>
  <c r="AJ6553" i="16"/>
  <c r="AM6552" i="16"/>
  <c r="AL6552" i="16"/>
  <c r="AK6552" i="16"/>
  <c r="AJ6552" i="16"/>
  <c r="AL6551" i="16"/>
  <c r="AK6551" i="16"/>
  <c r="AJ6551" i="16"/>
  <c r="AL6550" i="16"/>
  <c r="AK6550" i="16"/>
  <c r="AJ6550" i="16"/>
  <c r="AL6549" i="16"/>
  <c r="AK6549" i="16"/>
  <c r="AM6549" i="16" s="1"/>
  <c r="AJ6549" i="16"/>
  <c r="AL6548" i="16"/>
  <c r="AK6548" i="16"/>
  <c r="AJ6548" i="16"/>
  <c r="AL6547" i="16"/>
  <c r="AK6547" i="16"/>
  <c r="AJ6547" i="16"/>
  <c r="AM6546" i="16"/>
  <c r="AL6546" i="16"/>
  <c r="AK6546" i="16"/>
  <c r="AJ6546" i="16"/>
  <c r="AL6545" i="16"/>
  <c r="AK6545" i="16"/>
  <c r="AJ6545" i="16"/>
  <c r="AL6544" i="16"/>
  <c r="AK6544" i="16"/>
  <c r="AJ6544" i="16"/>
  <c r="AL6543" i="16"/>
  <c r="AK6543" i="16"/>
  <c r="AM6543" i="16" s="1"/>
  <c r="AJ6543" i="16"/>
  <c r="AL6542" i="16"/>
  <c r="AK6542" i="16"/>
  <c r="AJ6542" i="16"/>
  <c r="AL6541" i="16"/>
  <c r="AK6541" i="16"/>
  <c r="AJ6541" i="16"/>
  <c r="AL6540" i="16"/>
  <c r="AK6540" i="16"/>
  <c r="AM6540" i="16" s="1"/>
  <c r="AJ6540" i="16"/>
  <c r="AL6539" i="16"/>
  <c r="AK6539" i="16"/>
  <c r="AM6539" i="16" s="1"/>
  <c r="AJ6539" i="16"/>
  <c r="AL6538" i="16"/>
  <c r="AK6538" i="16"/>
  <c r="AM6538" i="16" s="1"/>
  <c r="AJ6538" i="16"/>
  <c r="AM6537" i="16"/>
  <c r="AL6537" i="16"/>
  <c r="AK6537" i="16"/>
  <c r="AJ6537" i="16"/>
  <c r="AL6536" i="16"/>
  <c r="AK6536" i="16"/>
  <c r="AJ6536" i="16"/>
  <c r="AL6535" i="16"/>
  <c r="AK6535" i="16"/>
  <c r="AJ6535" i="16"/>
  <c r="AL6534" i="16"/>
  <c r="AK6534" i="16"/>
  <c r="AM6534" i="16" s="1"/>
  <c r="AJ6534" i="16"/>
  <c r="AL6533" i="16"/>
  <c r="AK6533" i="16"/>
  <c r="AJ6533" i="16"/>
  <c r="AL6532" i="16"/>
  <c r="AK6532" i="16"/>
  <c r="AM6532" i="16" s="1"/>
  <c r="AJ6532" i="16"/>
  <c r="AL6531" i="16"/>
  <c r="AK6531" i="16"/>
  <c r="AJ6531" i="16"/>
  <c r="AL6530" i="16"/>
  <c r="AK6530" i="16"/>
  <c r="AJ6530" i="16"/>
  <c r="AL6529" i="16"/>
  <c r="AK6529" i="16"/>
  <c r="AJ6529" i="16"/>
  <c r="AL6528" i="16"/>
  <c r="AK6528" i="16"/>
  <c r="AJ6528" i="16"/>
  <c r="AL6527" i="16"/>
  <c r="AK6527" i="16"/>
  <c r="AJ6527" i="16"/>
  <c r="AL6526" i="16"/>
  <c r="AK6526" i="16"/>
  <c r="AM6526" i="16" s="1"/>
  <c r="AJ6526" i="16"/>
  <c r="AM6525" i="16"/>
  <c r="AL6525" i="16"/>
  <c r="AK6525" i="16"/>
  <c r="AJ6525" i="16"/>
  <c r="AL6524" i="16"/>
  <c r="AK6524" i="16"/>
  <c r="AM6524" i="16" s="1"/>
  <c r="AJ6524" i="16"/>
  <c r="AL6523" i="16"/>
  <c r="AK6523" i="16"/>
  <c r="AM6523" i="16" s="1"/>
  <c r="AJ6523" i="16"/>
  <c r="AL6522" i="16"/>
  <c r="AK6522" i="16"/>
  <c r="AM6522" i="16" s="1"/>
  <c r="AJ6522" i="16"/>
  <c r="AL6521" i="16"/>
  <c r="AK6521" i="16"/>
  <c r="AJ6521" i="16"/>
  <c r="AM6520" i="16"/>
  <c r="AL6520" i="16"/>
  <c r="AK6520" i="16"/>
  <c r="AJ6520" i="16"/>
  <c r="AL6519" i="16"/>
  <c r="AM6519" i="16" s="1"/>
  <c r="AK6519" i="16"/>
  <c r="AJ6519" i="16"/>
  <c r="AL6518" i="16"/>
  <c r="AK6518" i="16"/>
  <c r="AJ6518" i="16"/>
  <c r="AL6517" i="16"/>
  <c r="AK6517" i="16"/>
  <c r="AJ6517" i="16"/>
  <c r="AL6516" i="16"/>
  <c r="AK6516" i="16"/>
  <c r="AM6516" i="16" s="1"/>
  <c r="AJ6516" i="16"/>
  <c r="AL6515" i="16"/>
  <c r="AK6515" i="16"/>
  <c r="AJ6515" i="16"/>
  <c r="AL6514" i="16"/>
  <c r="AK6514" i="16"/>
  <c r="AM6514" i="16" s="1"/>
  <c r="AJ6514" i="16"/>
  <c r="AM6513" i="16"/>
  <c r="AL6513" i="16"/>
  <c r="AK6513" i="16"/>
  <c r="AJ6513" i="16"/>
  <c r="AL6512" i="16"/>
  <c r="AK6512" i="16"/>
  <c r="AJ6512" i="16"/>
  <c r="AM6511" i="16"/>
  <c r="AL6511" i="16"/>
  <c r="AK6511" i="16"/>
  <c r="AJ6511" i="16"/>
  <c r="AL6510" i="16"/>
  <c r="AK6510" i="16"/>
  <c r="AM6510" i="16" s="1"/>
  <c r="AJ6510" i="16"/>
  <c r="AL6509" i="16"/>
  <c r="AK6509" i="16"/>
  <c r="AM6509" i="16" s="1"/>
  <c r="AJ6509" i="16"/>
  <c r="AL6508" i="16"/>
  <c r="AK6508" i="16"/>
  <c r="AJ6508" i="16"/>
  <c r="AL6507" i="16"/>
  <c r="AK6507" i="16"/>
  <c r="AM6507" i="16" s="1"/>
  <c r="AJ6507" i="16"/>
  <c r="AL6506" i="16"/>
  <c r="AK6506" i="16"/>
  <c r="AJ6506" i="16"/>
  <c r="AL6505" i="16"/>
  <c r="AK6505" i="16"/>
  <c r="AM6505" i="16" s="1"/>
  <c r="AJ6505" i="16"/>
  <c r="AL6504" i="16"/>
  <c r="AK6504" i="16"/>
  <c r="AJ6504" i="16"/>
  <c r="AL6503" i="16"/>
  <c r="AK6503" i="16"/>
  <c r="AJ6503" i="16"/>
  <c r="AL6502" i="16"/>
  <c r="AM6502" i="16" s="1"/>
  <c r="AK6502" i="16"/>
  <c r="AJ6502" i="16"/>
  <c r="AL6501" i="16"/>
  <c r="AK6501" i="16"/>
  <c r="AJ6501" i="16"/>
  <c r="AL6500" i="16"/>
  <c r="AK6500" i="16"/>
  <c r="AJ6500" i="16"/>
  <c r="AL6499" i="16"/>
  <c r="AK6499" i="16"/>
  <c r="AM6499" i="16" s="1"/>
  <c r="AJ6499" i="16"/>
  <c r="AL6498" i="16"/>
  <c r="AK6498" i="16"/>
  <c r="AJ6498" i="16"/>
  <c r="AL6497" i="16"/>
  <c r="AK6497" i="16"/>
  <c r="AJ6497" i="16"/>
  <c r="AM6496" i="16"/>
  <c r="AL6496" i="16"/>
  <c r="AK6496" i="16"/>
  <c r="AJ6496" i="16"/>
  <c r="AL6495" i="16"/>
  <c r="AK6495" i="16"/>
  <c r="AJ6495" i="16"/>
  <c r="AL6494" i="16"/>
  <c r="AK6494" i="16"/>
  <c r="AJ6494" i="16"/>
  <c r="AL6493" i="16"/>
  <c r="AK6493" i="16"/>
  <c r="AM6493" i="16" s="1"/>
  <c r="AJ6493" i="16"/>
  <c r="AL6492" i="16"/>
  <c r="AK6492" i="16"/>
  <c r="AJ6492" i="16"/>
  <c r="AL6491" i="16"/>
  <c r="AK6491" i="16"/>
  <c r="AJ6491" i="16"/>
  <c r="AL6490" i="16"/>
  <c r="AK6490" i="16"/>
  <c r="AJ6490" i="16"/>
  <c r="AL6489" i="16"/>
  <c r="AM6489" i="16" s="1"/>
  <c r="AK6489" i="16"/>
  <c r="AJ6489" i="16"/>
  <c r="AL6488" i="16"/>
  <c r="AK6488" i="16"/>
  <c r="AJ6488" i="16"/>
  <c r="AL6487" i="16"/>
  <c r="AK6487" i="16"/>
  <c r="AJ6487" i="16"/>
  <c r="AL6486" i="16"/>
  <c r="AK6486" i="16"/>
  <c r="AJ6486" i="16"/>
  <c r="AL6485" i="16"/>
  <c r="AK6485" i="16"/>
  <c r="AJ6485" i="16"/>
  <c r="AL6484" i="16"/>
  <c r="AK6484" i="16"/>
  <c r="AJ6484" i="16"/>
  <c r="AL6483" i="16"/>
  <c r="AK6483" i="16"/>
  <c r="AM6483" i="16" s="1"/>
  <c r="AJ6483" i="16"/>
  <c r="AL6482" i="16"/>
  <c r="AK6482" i="16"/>
  <c r="AM6482" i="16" s="1"/>
  <c r="AJ6482" i="16"/>
  <c r="AL6481" i="16"/>
  <c r="AK6481" i="16"/>
  <c r="AJ6481" i="16"/>
  <c r="AL6480" i="16"/>
  <c r="AK6480" i="16"/>
  <c r="AJ6480" i="16"/>
  <c r="AL6479" i="16"/>
  <c r="AK6479" i="16"/>
  <c r="AJ6479" i="16"/>
  <c r="AL6478" i="16"/>
  <c r="AK6478" i="16"/>
  <c r="AJ6478" i="16"/>
  <c r="AL6477" i="16"/>
  <c r="AK6477" i="16"/>
  <c r="AM6477" i="16" s="1"/>
  <c r="AJ6477" i="16"/>
  <c r="AL6476" i="16"/>
  <c r="AK6476" i="16"/>
  <c r="AJ6476" i="16"/>
  <c r="AL6475" i="16"/>
  <c r="AK6475" i="16"/>
  <c r="AJ6475" i="16"/>
  <c r="AL6474" i="16"/>
  <c r="AK6474" i="16"/>
  <c r="AM6474" i="16" s="1"/>
  <c r="AJ6474" i="16"/>
  <c r="AL6473" i="16"/>
  <c r="AK6473" i="16"/>
  <c r="AM6473" i="16" s="1"/>
  <c r="AJ6473" i="16"/>
  <c r="AL6472" i="16"/>
  <c r="AK6472" i="16"/>
  <c r="AJ6472" i="16"/>
  <c r="AL6471" i="16"/>
  <c r="AK6471" i="16"/>
  <c r="AM6471" i="16" s="1"/>
  <c r="AJ6471" i="16"/>
  <c r="AL6470" i="16"/>
  <c r="AK6470" i="16"/>
  <c r="AJ6470" i="16"/>
  <c r="AL6469" i="16"/>
  <c r="AK6469" i="16"/>
  <c r="AM6469" i="16" s="1"/>
  <c r="AJ6469" i="16"/>
  <c r="AL6468" i="16"/>
  <c r="AK6468" i="16"/>
  <c r="AJ6468" i="16"/>
  <c r="AL6467" i="16"/>
  <c r="AK6467" i="16"/>
  <c r="AM6467" i="16" s="1"/>
  <c r="AJ6467" i="16"/>
  <c r="AL6466" i="16"/>
  <c r="AK6466" i="16"/>
  <c r="AM6466" i="16" s="1"/>
  <c r="AJ6466" i="16"/>
  <c r="AL6465" i="16"/>
  <c r="AK6465" i="16"/>
  <c r="AJ6465" i="16"/>
  <c r="AL6464" i="16"/>
  <c r="AK6464" i="16"/>
  <c r="AJ6464" i="16"/>
  <c r="AL6463" i="16"/>
  <c r="AK6463" i="16"/>
  <c r="AJ6463" i="16"/>
  <c r="AL6462" i="16"/>
  <c r="AK6462" i="16"/>
  <c r="AM6462" i="16" s="1"/>
  <c r="AJ6462" i="16"/>
  <c r="AL6461" i="16"/>
  <c r="AK6461" i="16"/>
  <c r="AJ6461" i="16"/>
  <c r="AL6460" i="16"/>
  <c r="AK6460" i="16"/>
  <c r="AJ6460" i="16"/>
  <c r="AL6459" i="16"/>
  <c r="AK6459" i="16"/>
  <c r="AJ6459" i="16"/>
  <c r="AL6458" i="16"/>
  <c r="AK6458" i="16"/>
  <c r="AM6458" i="16" s="1"/>
  <c r="AJ6458" i="16"/>
  <c r="AL6457" i="16"/>
  <c r="AK6457" i="16"/>
  <c r="AJ6457" i="16"/>
  <c r="AL6456" i="16"/>
  <c r="AK6456" i="16"/>
  <c r="AJ6456" i="16"/>
  <c r="AL6455" i="16"/>
  <c r="AK6455" i="16"/>
  <c r="AJ6455" i="16"/>
  <c r="AL6454" i="16"/>
  <c r="AK6454" i="16"/>
  <c r="AM6454" i="16" s="1"/>
  <c r="AJ6454" i="16"/>
  <c r="AL6453" i="16"/>
  <c r="AK6453" i="16"/>
  <c r="AJ6453" i="16"/>
  <c r="AL6452" i="16"/>
  <c r="AK6452" i="16"/>
  <c r="AJ6452" i="16"/>
  <c r="AL6451" i="16"/>
  <c r="AK6451" i="16"/>
  <c r="AJ6451" i="16"/>
  <c r="AL6450" i="16"/>
  <c r="AK6450" i="16"/>
  <c r="AM6450" i="16" s="1"/>
  <c r="AJ6450" i="16"/>
  <c r="AL6449" i="16"/>
  <c r="AK6449" i="16"/>
  <c r="AJ6449" i="16"/>
  <c r="AL6448" i="16"/>
  <c r="AK6448" i="16"/>
  <c r="AJ6448" i="16"/>
  <c r="AL6447" i="16"/>
  <c r="AK6447" i="16"/>
  <c r="AJ6447" i="16"/>
  <c r="AL6446" i="16"/>
  <c r="AK6446" i="16"/>
  <c r="AM6446" i="16" s="1"/>
  <c r="AJ6446" i="16"/>
  <c r="AL6445" i="16"/>
  <c r="AK6445" i="16"/>
  <c r="AM6445" i="16" s="1"/>
  <c r="AJ6445" i="16"/>
  <c r="AL6444" i="16"/>
  <c r="AK6444" i="16"/>
  <c r="AJ6444" i="16"/>
  <c r="AL6443" i="16"/>
  <c r="AK6443" i="16"/>
  <c r="AJ6443" i="16"/>
  <c r="AL6442" i="16"/>
  <c r="AK6442" i="16"/>
  <c r="AM6442" i="16" s="1"/>
  <c r="AJ6442" i="16"/>
  <c r="AL6441" i="16"/>
  <c r="AK6441" i="16"/>
  <c r="AJ6441" i="16"/>
  <c r="AL6440" i="16"/>
  <c r="AK6440" i="16"/>
  <c r="AJ6440" i="16"/>
  <c r="AL6439" i="16"/>
  <c r="AK6439" i="16"/>
  <c r="AM6439" i="16" s="1"/>
  <c r="AJ6439" i="16"/>
  <c r="AL6438" i="16"/>
  <c r="AK6438" i="16"/>
  <c r="AJ6438" i="16"/>
  <c r="AL6437" i="16"/>
  <c r="AK6437" i="16"/>
  <c r="AJ6437" i="16"/>
  <c r="AL6436" i="16"/>
  <c r="AK6436" i="16"/>
  <c r="AJ6436" i="16"/>
  <c r="AL6435" i="16"/>
  <c r="AK6435" i="16"/>
  <c r="AM6435" i="16" s="1"/>
  <c r="AJ6435" i="16"/>
  <c r="AL6434" i="16"/>
  <c r="AK6434" i="16"/>
  <c r="AJ6434" i="16"/>
  <c r="AL6433" i="16"/>
  <c r="AK6433" i="16"/>
  <c r="AJ6433" i="16"/>
  <c r="AL6432" i="16"/>
  <c r="AK6432" i="16"/>
  <c r="AJ6432" i="16"/>
  <c r="AL6431" i="16"/>
  <c r="AK6431" i="16"/>
  <c r="AM6431" i="16" s="1"/>
  <c r="AJ6431" i="16"/>
  <c r="AL6430" i="16"/>
  <c r="AK6430" i="16"/>
  <c r="AM6430" i="16" s="1"/>
  <c r="AJ6430" i="16"/>
  <c r="AL6429" i="16"/>
  <c r="AK6429" i="16"/>
  <c r="AJ6429" i="16"/>
  <c r="AL6428" i="16"/>
  <c r="AK6428" i="16"/>
  <c r="AJ6428" i="16"/>
  <c r="AL6427" i="16"/>
  <c r="AK6427" i="16"/>
  <c r="AJ6427" i="16"/>
  <c r="AL6426" i="16"/>
  <c r="AK6426" i="16"/>
  <c r="AM6426" i="16" s="1"/>
  <c r="AJ6426" i="16"/>
  <c r="AL6425" i="16"/>
  <c r="AK6425" i="16"/>
  <c r="AJ6425" i="16"/>
  <c r="AL6424" i="16"/>
  <c r="AK6424" i="16"/>
  <c r="AJ6424" i="16"/>
  <c r="AL6423" i="16"/>
  <c r="AK6423" i="16"/>
  <c r="AM6423" i="16" s="1"/>
  <c r="AJ6423" i="16"/>
  <c r="AL6422" i="16"/>
  <c r="AK6422" i="16"/>
  <c r="AM6422" i="16" s="1"/>
  <c r="AJ6422" i="16"/>
  <c r="AL6421" i="16"/>
  <c r="AK6421" i="16"/>
  <c r="AJ6421" i="16"/>
  <c r="AL6420" i="16"/>
  <c r="AK6420" i="16"/>
  <c r="AJ6420" i="16"/>
  <c r="AL6419" i="16"/>
  <c r="AK6419" i="16"/>
  <c r="AM6419" i="16" s="1"/>
  <c r="AJ6419" i="16"/>
  <c r="AL6418" i="16"/>
  <c r="AK6418" i="16"/>
  <c r="AM6418" i="16" s="1"/>
  <c r="AJ6418" i="16"/>
  <c r="AL6417" i="16"/>
  <c r="AK6417" i="16"/>
  <c r="AJ6417" i="16"/>
  <c r="AL6416" i="16"/>
  <c r="AK6416" i="16"/>
  <c r="AJ6416" i="16"/>
  <c r="AL6415" i="16"/>
  <c r="AK6415" i="16"/>
  <c r="AJ6415" i="16"/>
  <c r="AL6414" i="16"/>
  <c r="AK6414" i="16"/>
  <c r="AJ6414" i="16"/>
  <c r="AL6413" i="16"/>
  <c r="AK6413" i="16"/>
  <c r="AJ6413" i="16"/>
  <c r="AL6412" i="16"/>
  <c r="AK6412" i="16"/>
  <c r="AJ6412" i="16"/>
  <c r="AL6411" i="16"/>
  <c r="AK6411" i="16"/>
  <c r="AJ6411" i="16"/>
  <c r="AL6410" i="16"/>
  <c r="AK6410" i="16"/>
  <c r="AJ6410" i="16"/>
  <c r="AL6409" i="16"/>
  <c r="AK6409" i="16"/>
  <c r="AJ6409" i="16"/>
  <c r="AL6408" i="16"/>
  <c r="AK6408" i="16"/>
  <c r="AJ6408" i="16"/>
  <c r="AL6407" i="16"/>
  <c r="AK6407" i="16"/>
  <c r="AJ6407" i="16"/>
  <c r="AL6406" i="16"/>
  <c r="AK6406" i="16"/>
  <c r="AJ6406" i="16"/>
  <c r="AL6405" i="16"/>
  <c r="AK6405" i="16"/>
  <c r="AJ6405" i="16"/>
  <c r="AL6404" i="16"/>
  <c r="AK6404" i="16"/>
  <c r="AJ6404" i="16"/>
  <c r="AL6403" i="16"/>
  <c r="AK6403" i="16"/>
  <c r="AJ6403" i="16"/>
  <c r="AL6402" i="16"/>
  <c r="AK6402" i="16"/>
  <c r="AJ6402" i="16"/>
  <c r="AL6401" i="16"/>
  <c r="AK6401" i="16"/>
  <c r="AJ6401" i="16"/>
  <c r="AL6400" i="16"/>
  <c r="AK6400" i="16"/>
  <c r="AJ6400" i="16"/>
  <c r="AL6399" i="16"/>
  <c r="AK6399" i="16"/>
  <c r="AM6399" i="16" s="1"/>
  <c r="AJ6399" i="16"/>
  <c r="AL6398" i="16"/>
  <c r="AK6398" i="16"/>
  <c r="AJ6398" i="16"/>
  <c r="AL6397" i="16"/>
  <c r="AK6397" i="16"/>
  <c r="AJ6397" i="16"/>
  <c r="AL6396" i="16"/>
  <c r="AK6396" i="16"/>
  <c r="AJ6396" i="16"/>
  <c r="AL6395" i="16"/>
  <c r="AK6395" i="16"/>
  <c r="AJ6395" i="16"/>
  <c r="AL6394" i="16"/>
  <c r="AK6394" i="16"/>
  <c r="AJ6394" i="16"/>
  <c r="AL6393" i="16"/>
  <c r="AK6393" i="16"/>
  <c r="AM6393" i="16" s="1"/>
  <c r="AJ6393" i="16"/>
  <c r="AL6392" i="16"/>
  <c r="AK6392" i="16"/>
  <c r="AJ6392" i="16"/>
  <c r="AL6391" i="16"/>
  <c r="AK6391" i="16"/>
  <c r="AJ6391" i="16"/>
  <c r="AL6390" i="16"/>
  <c r="AK6390" i="16"/>
  <c r="AJ6390" i="16"/>
  <c r="AL6389" i="16"/>
  <c r="AK6389" i="16"/>
  <c r="AM6389" i="16" s="1"/>
  <c r="AJ6389" i="16"/>
  <c r="AL6388" i="16"/>
  <c r="AK6388" i="16"/>
  <c r="AJ6388" i="16"/>
  <c r="AL6387" i="16"/>
  <c r="AK6387" i="16"/>
  <c r="AJ6387" i="16"/>
  <c r="AL6386" i="16"/>
  <c r="AK6386" i="16"/>
  <c r="AJ6386" i="16"/>
  <c r="AL6385" i="16"/>
  <c r="AK6385" i="16"/>
  <c r="AJ6385" i="16"/>
  <c r="AL6384" i="16"/>
  <c r="AK6384" i="16"/>
  <c r="AJ6384" i="16"/>
  <c r="AL6383" i="16"/>
  <c r="AK6383" i="16"/>
  <c r="AM6383" i="16" s="1"/>
  <c r="AJ6383" i="16"/>
  <c r="AL6382" i="16"/>
  <c r="AK6382" i="16"/>
  <c r="AJ6382" i="16"/>
  <c r="AL6381" i="16"/>
  <c r="AK6381" i="16"/>
  <c r="AM6381" i="16" s="1"/>
  <c r="AJ6381" i="16"/>
  <c r="AL6380" i="16"/>
  <c r="AK6380" i="16"/>
  <c r="AJ6380" i="16"/>
  <c r="AL6379" i="16"/>
  <c r="AK6379" i="16"/>
  <c r="AM6379" i="16" s="1"/>
  <c r="AJ6379" i="16"/>
  <c r="AL6378" i="16"/>
  <c r="AK6378" i="16"/>
  <c r="AJ6378" i="16"/>
  <c r="AL6377" i="16"/>
  <c r="AK6377" i="16"/>
  <c r="AM6377" i="16" s="1"/>
  <c r="AJ6377" i="16"/>
  <c r="AL6376" i="16"/>
  <c r="AK6376" i="16"/>
  <c r="AJ6376" i="16"/>
  <c r="AL6375" i="16"/>
  <c r="AK6375" i="16"/>
  <c r="AM6375" i="16" s="1"/>
  <c r="AJ6375" i="16"/>
  <c r="AL6374" i="16"/>
  <c r="AK6374" i="16"/>
  <c r="AJ6374" i="16"/>
  <c r="AL6373" i="16"/>
  <c r="AK6373" i="16"/>
  <c r="AJ6373" i="16"/>
  <c r="AL6372" i="16"/>
  <c r="AK6372" i="16"/>
  <c r="AJ6372" i="16"/>
  <c r="AL6371" i="16"/>
  <c r="AK6371" i="16"/>
  <c r="AJ6371" i="16"/>
  <c r="AL6370" i="16"/>
  <c r="AK6370" i="16"/>
  <c r="AJ6370" i="16"/>
  <c r="AL6369" i="16"/>
  <c r="AK6369" i="16"/>
  <c r="AM6369" i="16" s="1"/>
  <c r="AJ6369" i="16"/>
  <c r="AL6368" i="16"/>
  <c r="AK6368" i="16"/>
  <c r="AJ6368" i="16"/>
  <c r="AL6367" i="16"/>
  <c r="AK6367" i="16"/>
  <c r="AJ6367" i="16"/>
  <c r="AL6366" i="16"/>
  <c r="AK6366" i="16"/>
  <c r="AJ6366" i="16"/>
  <c r="AL6365" i="16"/>
  <c r="AK6365" i="16"/>
  <c r="AM6365" i="16" s="1"/>
  <c r="AJ6365" i="16"/>
  <c r="AL6364" i="16"/>
  <c r="AK6364" i="16"/>
  <c r="AJ6364" i="16"/>
  <c r="AL6363" i="16"/>
  <c r="AK6363" i="16"/>
  <c r="AJ6363" i="16"/>
  <c r="AL6362" i="16"/>
  <c r="AK6362" i="16"/>
  <c r="AJ6362" i="16"/>
  <c r="AL6361" i="16"/>
  <c r="AK6361" i="16"/>
  <c r="AJ6361" i="16"/>
  <c r="AL6360" i="16"/>
  <c r="AK6360" i="16"/>
  <c r="AJ6360" i="16"/>
  <c r="AL6359" i="16"/>
  <c r="AK6359" i="16"/>
  <c r="AJ6359" i="16"/>
  <c r="AL6358" i="16"/>
  <c r="AK6358" i="16"/>
  <c r="AJ6358" i="16"/>
  <c r="AL6357" i="16"/>
  <c r="AK6357" i="16"/>
  <c r="AJ6357" i="16"/>
  <c r="AL6356" i="16"/>
  <c r="AK6356" i="16"/>
  <c r="AJ6356" i="16"/>
  <c r="AL6355" i="16"/>
  <c r="AK6355" i="16"/>
  <c r="AJ6355" i="16"/>
  <c r="AL6354" i="16"/>
  <c r="AK6354" i="16"/>
  <c r="AM6354" i="16" s="1"/>
  <c r="AJ6354" i="16"/>
  <c r="AL6353" i="16"/>
  <c r="AK6353" i="16"/>
  <c r="AJ6353" i="16"/>
  <c r="AL6352" i="16"/>
  <c r="AK6352" i="16"/>
  <c r="AJ6352" i="16"/>
  <c r="AL6351" i="16"/>
  <c r="AK6351" i="16"/>
  <c r="AJ6351" i="16"/>
  <c r="AL6350" i="16"/>
  <c r="AK6350" i="16"/>
  <c r="AJ6350" i="16"/>
  <c r="AL6349" i="16"/>
  <c r="AK6349" i="16"/>
  <c r="AJ6349" i="16"/>
  <c r="AL6348" i="16"/>
  <c r="AK6348" i="16"/>
  <c r="AJ6348" i="16"/>
  <c r="AL6347" i="16"/>
  <c r="AK6347" i="16"/>
  <c r="AJ6347" i="16"/>
  <c r="AL6346" i="16"/>
  <c r="AK6346" i="16"/>
  <c r="AJ6346" i="16"/>
  <c r="AL6345" i="16"/>
  <c r="AK6345" i="16"/>
  <c r="AJ6345" i="16"/>
  <c r="AL6344" i="16"/>
  <c r="AK6344" i="16"/>
  <c r="AJ6344" i="16"/>
  <c r="AL6343" i="16"/>
  <c r="AK6343" i="16"/>
  <c r="AM6343" i="16" s="1"/>
  <c r="AJ6343" i="16"/>
  <c r="AL6342" i="16"/>
  <c r="AK6342" i="16"/>
  <c r="AM6342" i="16" s="1"/>
  <c r="AJ6342" i="16"/>
  <c r="AL6341" i="16"/>
  <c r="AK6341" i="16"/>
  <c r="AJ6341" i="16"/>
  <c r="AL6340" i="16"/>
  <c r="AK6340" i="16"/>
  <c r="AJ6340" i="16"/>
  <c r="AL6339" i="16"/>
  <c r="AK6339" i="16"/>
  <c r="AM6339" i="16" s="1"/>
  <c r="AJ6339" i="16"/>
  <c r="AL6338" i="16"/>
  <c r="AK6338" i="16"/>
  <c r="AM6338" i="16" s="1"/>
  <c r="AJ6338" i="16"/>
  <c r="AL6337" i="16"/>
  <c r="AK6337" i="16"/>
  <c r="AJ6337" i="16"/>
  <c r="AL6336" i="16"/>
  <c r="AK6336" i="16"/>
  <c r="AJ6336" i="16"/>
  <c r="AL6335" i="16"/>
  <c r="AK6335" i="16"/>
  <c r="AJ6335" i="16"/>
  <c r="AL6334" i="16"/>
  <c r="AK6334" i="16"/>
  <c r="AJ6334" i="16"/>
  <c r="AL6333" i="16"/>
  <c r="AK6333" i="16"/>
  <c r="AJ6333" i="16"/>
  <c r="AL6332" i="16"/>
  <c r="AK6332" i="16"/>
  <c r="AJ6332" i="16"/>
  <c r="AL6331" i="16"/>
  <c r="AK6331" i="16"/>
  <c r="AJ6331" i="16"/>
  <c r="AL6330" i="16"/>
  <c r="AK6330" i="16"/>
  <c r="AM6330" i="16" s="1"/>
  <c r="AJ6330" i="16"/>
  <c r="AL6329" i="16"/>
  <c r="AK6329" i="16"/>
  <c r="AJ6329" i="16"/>
  <c r="AL6328" i="16"/>
  <c r="AK6328" i="16"/>
  <c r="AJ6328" i="16"/>
  <c r="AL6327" i="16"/>
  <c r="AK6327" i="16"/>
  <c r="AJ6327" i="16"/>
  <c r="AL6326" i="16"/>
  <c r="AK6326" i="16"/>
  <c r="AJ6326" i="16"/>
  <c r="AL6325" i="16"/>
  <c r="AK6325" i="16"/>
  <c r="AM6325" i="16" s="1"/>
  <c r="AJ6325" i="16"/>
  <c r="AL6324" i="16"/>
  <c r="AK6324" i="16"/>
  <c r="AJ6324" i="16"/>
  <c r="AL6323" i="16"/>
  <c r="AK6323" i="16"/>
  <c r="AJ6323" i="16"/>
  <c r="AL6322" i="16"/>
  <c r="AK6322" i="16"/>
  <c r="AJ6322" i="16"/>
  <c r="AL6321" i="16"/>
  <c r="AK6321" i="16"/>
  <c r="AM6321" i="16" s="1"/>
  <c r="AJ6321" i="16"/>
  <c r="AL6320" i="16"/>
  <c r="AK6320" i="16"/>
  <c r="AJ6320" i="16"/>
  <c r="AL6319" i="16"/>
  <c r="AK6319" i="16"/>
  <c r="AJ6319" i="16"/>
  <c r="AL6318" i="16"/>
  <c r="AK6318" i="16"/>
  <c r="AJ6318" i="16"/>
  <c r="AL6317" i="16"/>
  <c r="AK6317" i="16"/>
  <c r="AM6317" i="16" s="1"/>
  <c r="AJ6317" i="16"/>
  <c r="AL6316" i="16"/>
  <c r="AK6316" i="16"/>
  <c r="AJ6316" i="16"/>
  <c r="AL6315" i="16"/>
  <c r="AK6315" i="16"/>
  <c r="AJ6315" i="16"/>
  <c r="AL6314" i="16"/>
  <c r="AK6314" i="16"/>
  <c r="AJ6314" i="16"/>
  <c r="AL6313" i="16"/>
  <c r="AK6313" i="16"/>
  <c r="AJ6313" i="16"/>
  <c r="AL6312" i="16"/>
  <c r="AK6312" i="16"/>
  <c r="AJ6312" i="16"/>
  <c r="AL6311" i="16"/>
  <c r="AK6311" i="16"/>
  <c r="AJ6311" i="16"/>
  <c r="AL6310" i="16"/>
  <c r="AK6310" i="16"/>
  <c r="AJ6310" i="16"/>
  <c r="AL6309" i="16"/>
  <c r="AK6309" i="16"/>
  <c r="AJ6309" i="16"/>
  <c r="AL6308" i="16"/>
  <c r="AK6308" i="16"/>
  <c r="AJ6308" i="16"/>
  <c r="AL6307" i="16"/>
  <c r="AK6307" i="16"/>
  <c r="AJ6307" i="16"/>
  <c r="AL6306" i="16"/>
  <c r="AK6306" i="16"/>
  <c r="AJ6306" i="16"/>
  <c r="AL6305" i="16"/>
  <c r="AK6305" i="16"/>
  <c r="AM6305" i="16" s="1"/>
  <c r="AJ6305" i="16"/>
  <c r="AL6304" i="16"/>
  <c r="AK6304" i="16"/>
  <c r="AJ6304" i="16"/>
  <c r="AL6303" i="16"/>
  <c r="AK6303" i="16"/>
  <c r="AJ6303" i="16"/>
  <c r="AL6302" i="16"/>
  <c r="AK6302" i="16"/>
  <c r="AJ6302" i="16"/>
  <c r="AL6301" i="16"/>
  <c r="AK6301" i="16"/>
  <c r="AM6301" i="16" s="1"/>
  <c r="AJ6301" i="16"/>
  <c r="AL6300" i="16"/>
  <c r="AK6300" i="16"/>
  <c r="AJ6300" i="16"/>
  <c r="AL6299" i="16"/>
  <c r="AK6299" i="16"/>
  <c r="AJ6299" i="16"/>
  <c r="AL6298" i="16"/>
  <c r="AK6298" i="16"/>
  <c r="AJ6298" i="16"/>
  <c r="AL6297" i="16"/>
  <c r="AK6297" i="16"/>
  <c r="AJ6297" i="16"/>
  <c r="AL6296" i="16"/>
  <c r="AK6296" i="16"/>
  <c r="AJ6296" i="16"/>
  <c r="AL6295" i="16"/>
  <c r="AK6295" i="16"/>
  <c r="AJ6295" i="16"/>
  <c r="AL6294" i="16"/>
  <c r="AK6294" i="16"/>
  <c r="AM6294" i="16" s="1"/>
  <c r="AJ6294" i="16"/>
  <c r="AL6293" i="16"/>
  <c r="AK6293" i="16"/>
  <c r="AM6293" i="16" s="1"/>
  <c r="AJ6293" i="16"/>
  <c r="AL6292" i="16"/>
  <c r="AK6292" i="16"/>
  <c r="AJ6292" i="16"/>
  <c r="AL6291" i="16"/>
  <c r="AK6291" i="16"/>
  <c r="AJ6291" i="16"/>
  <c r="AL6290" i="16"/>
  <c r="AK6290" i="16"/>
  <c r="AM6290" i="16" s="1"/>
  <c r="AJ6290" i="16"/>
  <c r="AL6289" i="16"/>
  <c r="AK6289" i="16"/>
  <c r="AJ6289" i="16"/>
  <c r="AL6288" i="16"/>
  <c r="AK6288" i="16"/>
  <c r="AJ6288" i="16"/>
  <c r="AL6287" i="16"/>
  <c r="AK6287" i="16"/>
  <c r="AJ6287" i="16"/>
  <c r="AL6286" i="16"/>
  <c r="AK6286" i="16"/>
  <c r="AJ6286" i="16"/>
  <c r="AL6285" i="16"/>
  <c r="AK6285" i="16"/>
  <c r="AJ6285" i="16"/>
  <c r="AL6284" i="16"/>
  <c r="AK6284" i="16"/>
  <c r="AJ6284" i="16"/>
  <c r="AL6283" i="16"/>
  <c r="AK6283" i="16"/>
  <c r="AJ6283" i="16"/>
  <c r="AL6282" i="16"/>
  <c r="AK6282" i="16"/>
  <c r="AJ6282" i="16"/>
  <c r="AL6281" i="16"/>
  <c r="AK6281" i="16"/>
  <c r="AJ6281" i="16"/>
  <c r="AL6280" i="16"/>
  <c r="AK6280" i="16"/>
  <c r="AJ6280" i="16"/>
  <c r="AL6279" i="16"/>
  <c r="AK6279" i="16"/>
  <c r="AJ6279" i="16"/>
  <c r="AL6278" i="16"/>
  <c r="AK6278" i="16"/>
  <c r="AJ6278" i="16"/>
  <c r="AL6277" i="16"/>
  <c r="AK6277" i="16"/>
  <c r="AJ6277" i="16"/>
  <c r="AL6276" i="16"/>
  <c r="AK6276" i="16"/>
  <c r="AJ6276" i="16"/>
  <c r="AL6275" i="16"/>
  <c r="AK6275" i="16"/>
  <c r="AJ6275" i="16"/>
  <c r="AL6274" i="16"/>
  <c r="AK6274" i="16"/>
  <c r="AJ6274" i="16"/>
  <c r="AL6273" i="16"/>
  <c r="AK6273" i="16"/>
  <c r="AJ6273" i="16"/>
  <c r="AL6272" i="16"/>
  <c r="AK6272" i="16"/>
  <c r="AJ6272" i="16"/>
  <c r="AL6271" i="16"/>
  <c r="AK6271" i="16"/>
  <c r="AJ6271" i="16"/>
  <c r="AL6270" i="16"/>
  <c r="AK6270" i="16"/>
  <c r="AM6270" i="16" s="1"/>
  <c r="AJ6270" i="16"/>
  <c r="AL6269" i="16"/>
  <c r="AK6269" i="16"/>
  <c r="AJ6269" i="16"/>
  <c r="AL6268" i="16"/>
  <c r="AK6268" i="16"/>
  <c r="AJ6268" i="16"/>
  <c r="AL6267" i="16"/>
  <c r="AK6267" i="16"/>
  <c r="AJ6267" i="16"/>
  <c r="AL6266" i="16"/>
  <c r="AK6266" i="16"/>
  <c r="AJ6266" i="16"/>
  <c r="AL6265" i="16"/>
  <c r="AK6265" i="16"/>
  <c r="AJ6265" i="16"/>
  <c r="AL6264" i="16"/>
  <c r="AK6264" i="16"/>
  <c r="AJ6264" i="16"/>
  <c r="AL6263" i="16"/>
  <c r="AK6263" i="16"/>
  <c r="AJ6263" i="16"/>
  <c r="AL6262" i="16"/>
  <c r="AK6262" i="16"/>
  <c r="AJ6262" i="16"/>
  <c r="AL6261" i="16"/>
  <c r="AK6261" i="16"/>
  <c r="AJ6261" i="16"/>
  <c r="AL6260" i="16"/>
  <c r="AK6260" i="16"/>
  <c r="AJ6260" i="16"/>
  <c r="AL6259" i="16"/>
  <c r="AK6259" i="16"/>
  <c r="AJ6259" i="16"/>
  <c r="AL6258" i="16"/>
  <c r="AK6258" i="16"/>
  <c r="AJ6258" i="16"/>
  <c r="AL6257" i="16"/>
  <c r="AK6257" i="16"/>
  <c r="AM6257" i="16" s="1"/>
  <c r="AJ6257" i="16"/>
  <c r="AL6256" i="16"/>
  <c r="AK6256" i="16"/>
  <c r="AJ6256" i="16"/>
  <c r="AL6255" i="16"/>
  <c r="AK6255" i="16"/>
  <c r="AJ6255" i="16"/>
  <c r="AL6254" i="16"/>
  <c r="AK6254" i="16"/>
  <c r="AM6254" i="16" s="1"/>
  <c r="AJ6254" i="16"/>
  <c r="AL6253" i="16"/>
  <c r="AK6253" i="16"/>
  <c r="AJ6253" i="16"/>
  <c r="AL6252" i="16"/>
  <c r="AK6252" i="16"/>
  <c r="AJ6252" i="16"/>
  <c r="AL6251" i="16"/>
  <c r="AK6251" i="16"/>
  <c r="AJ6251" i="16"/>
  <c r="AL6250" i="16"/>
  <c r="AK6250" i="16"/>
  <c r="AM6250" i="16" s="1"/>
  <c r="AJ6250" i="16"/>
  <c r="AL6249" i="16"/>
  <c r="AK6249" i="16"/>
  <c r="AM6249" i="16" s="1"/>
  <c r="AJ6249" i="16"/>
  <c r="AL6248" i="16"/>
  <c r="AK6248" i="16"/>
  <c r="AJ6248" i="16"/>
  <c r="AL6247" i="16"/>
  <c r="AK6247" i="16"/>
  <c r="AJ6247" i="16"/>
  <c r="AL6246" i="16"/>
  <c r="AK6246" i="16"/>
  <c r="AM6246" i="16" s="1"/>
  <c r="AJ6246" i="16"/>
  <c r="AL6245" i="16"/>
  <c r="AK6245" i="16"/>
  <c r="AM6245" i="16" s="1"/>
  <c r="AJ6245" i="16"/>
  <c r="AL6244" i="16"/>
  <c r="AK6244" i="16"/>
  <c r="AJ6244" i="16"/>
  <c r="AL6243" i="16"/>
  <c r="AK6243" i="16"/>
  <c r="AJ6243" i="16"/>
  <c r="AL6242" i="16"/>
  <c r="AK6242" i="16"/>
  <c r="AJ6242" i="16"/>
  <c r="AL6241" i="16"/>
  <c r="AK6241" i="16"/>
  <c r="AJ6241" i="16"/>
  <c r="AL6240" i="16"/>
  <c r="AK6240" i="16"/>
  <c r="AJ6240" i="16"/>
  <c r="AL6239" i="16"/>
  <c r="AK6239" i="16"/>
  <c r="AJ6239" i="16"/>
  <c r="AL6238" i="16"/>
  <c r="AK6238" i="16"/>
  <c r="AJ6238" i="16"/>
  <c r="AL6237" i="16"/>
  <c r="AK6237" i="16"/>
  <c r="AJ6237" i="16"/>
  <c r="AL6236" i="16"/>
  <c r="AK6236" i="16"/>
  <c r="AJ6236" i="16"/>
  <c r="AL6235" i="16"/>
  <c r="AK6235" i="16"/>
  <c r="AJ6235" i="16"/>
  <c r="AL6234" i="16"/>
  <c r="AK6234" i="16"/>
  <c r="AJ6234" i="16"/>
  <c r="AL6233" i="16"/>
  <c r="AK6233" i="16"/>
  <c r="AJ6233" i="16"/>
  <c r="AL6232" i="16"/>
  <c r="AK6232" i="16"/>
  <c r="AJ6232" i="16"/>
  <c r="AL6231" i="16"/>
  <c r="AK6231" i="16"/>
  <c r="AJ6231" i="16"/>
  <c r="AL6230" i="16"/>
  <c r="AK6230" i="16"/>
  <c r="AJ6230" i="16"/>
  <c r="AL6229" i="16"/>
  <c r="AK6229" i="16"/>
  <c r="AJ6229" i="16"/>
  <c r="AL6228" i="16"/>
  <c r="AK6228" i="16"/>
  <c r="AJ6228" i="16"/>
  <c r="AL6227" i="16"/>
  <c r="AK6227" i="16"/>
  <c r="AJ6227" i="16"/>
  <c r="AL6226" i="16"/>
  <c r="AK6226" i="16"/>
  <c r="AJ6226" i="16"/>
  <c r="AL6225" i="16"/>
  <c r="AK6225" i="16"/>
  <c r="AJ6225" i="16"/>
  <c r="AL6224" i="16"/>
  <c r="AK6224" i="16"/>
  <c r="AJ6224" i="16"/>
  <c r="AL6223" i="16"/>
  <c r="AK6223" i="16"/>
  <c r="AJ6223" i="16"/>
  <c r="AL6222" i="16"/>
  <c r="AK6222" i="16"/>
  <c r="AJ6222" i="16"/>
  <c r="AL6221" i="16"/>
  <c r="AK6221" i="16"/>
  <c r="AJ6221" i="16"/>
  <c r="AL6220" i="16"/>
  <c r="AM6220" i="16" s="1"/>
  <c r="AK6220" i="16"/>
  <c r="AJ6220" i="16"/>
  <c r="AL6219" i="16"/>
  <c r="AK6219" i="16"/>
  <c r="AJ6219" i="16"/>
  <c r="AL6218" i="16"/>
  <c r="AK6218" i="16"/>
  <c r="AJ6218" i="16"/>
  <c r="AL6217" i="16"/>
  <c r="AK6217" i="16"/>
  <c r="AJ6217" i="16"/>
  <c r="AL6216" i="16"/>
  <c r="AK6216" i="16"/>
  <c r="AJ6216" i="16"/>
  <c r="AL6215" i="16"/>
  <c r="AK6215" i="16"/>
  <c r="AJ6215" i="16"/>
  <c r="AL6214" i="16"/>
  <c r="AK6214" i="16"/>
  <c r="AM6214" i="16" s="1"/>
  <c r="AJ6214" i="16"/>
  <c r="AL6213" i="16"/>
  <c r="AK6213" i="16"/>
  <c r="AJ6213" i="16"/>
  <c r="AL6212" i="16"/>
  <c r="AK6212" i="16"/>
  <c r="AJ6212" i="16"/>
  <c r="AL6211" i="16"/>
  <c r="AK6211" i="16"/>
  <c r="AJ6211" i="16"/>
  <c r="AL6210" i="16"/>
  <c r="AK6210" i="16"/>
  <c r="AM6210" i="16" s="1"/>
  <c r="AJ6210" i="16"/>
  <c r="AL6209" i="16"/>
  <c r="AK6209" i="16"/>
  <c r="AJ6209" i="16"/>
  <c r="AL6208" i="16"/>
  <c r="AK6208" i="16"/>
  <c r="AJ6208" i="16"/>
  <c r="AL6207" i="16"/>
  <c r="AK6207" i="16"/>
  <c r="AJ6207" i="16"/>
  <c r="AL6206" i="16"/>
  <c r="AK6206" i="16"/>
  <c r="AM6206" i="16" s="1"/>
  <c r="AJ6206" i="16"/>
  <c r="AL6205" i="16"/>
  <c r="AK6205" i="16"/>
  <c r="AM6205" i="16" s="1"/>
  <c r="AJ6205" i="16"/>
  <c r="AL6204" i="16"/>
  <c r="AK6204" i="16"/>
  <c r="AJ6204" i="16"/>
  <c r="AL6203" i="16"/>
  <c r="AK6203" i="16"/>
  <c r="AM6203" i="16" s="1"/>
  <c r="AJ6203" i="16"/>
  <c r="AL6202" i="16"/>
  <c r="AK6202" i="16"/>
  <c r="AJ6202" i="16"/>
  <c r="AL6201" i="16"/>
  <c r="AK6201" i="16"/>
  <c r="AJ6201" i="16"/>
  <c r="AL6200" i="16"/>
  <c r="AK6200" i="16"/>
  <c r="AM6200" i="16" s="1"/>
  <c r="AJ6200" i="16"/>
  <c r="AL6199" i="16"/>
  <c r="AK6199" i="16"/>
  <c r="AJ6199" i="16"/>
  <c r="AL6198" i="16"/>
  <c r="AK6198" i="16"/>
  <c r="AJ6198" i="16"/>
  <c r="AL6197" i="16"/>
  <c r="AK6197" i="16"/>
  <c r="AJ6197" i="16"/>
  <c r="AL6196" i="16"/>
  <c r="AK6196" i="16"/>
  <c r="AJ6196" i="16"/>
  <c r="AL6195" i="16"/>
  <c r="AK6195" i="16"/>
  <c r="AJ6195" i="16"/>
  <c r="AL6194" i="16"/>
  <c r="AK6194" i="16"/>
  <c r="AJ6194" i="16"/>
  <c r="AL6193" i="16"/>
  <c r="AK6193" i="16"/>
  <c r="AM6193" i="16" s="1"/>
  <c r="AJ6193" i="16"/>
  <c r="AL6192" i="16"/>
  <c r="AK6192" i="16"/>
  <c r="AJ6192" i="16"/>
  <c r="AL6191" i="16"/>
  <c r="AK6191" i="16"/>
  <c r="AJ6191" i="16"/>
  <c r="AL6190" i="16"/>
  <c r="AK6190" i="16"/>
  <c r="AJ6190" i="16"/>
  <c r="AL6189" i="16"/>
  <c r="AK6189" i="16"/>
  <c r="AM6189" i="16" s="1"/>
  <c r="AJ6189" i="16"/>
  <c r="AL6188" i="16"/>
  <c r="AK6188" i="16"/>
  <c r="AJ6188" i="16"/>
  <c r="AL6187" i="16"/>
  <c r="AK6187" i="16"/>
  <c r="AJ6187" i="16"/>
  <c r="AL6186" i="16"/>
  <c r="AK6186" i="16"/>
  <c r="AJ6186" i="16"/>
  <c r="AL6185" i="16"/>
  <c r="AK6185" i="16"/>
  <c r="AJ6185" i="16"/>
  <c r="AL6184" i="16"/>
  <c r="AK6184" i="16"/>
  <c r="AM6184" i="16" s="1"/>
  <c r="AJ6184" i="16"/>
  <c r="AL6183" i="16"/>
  <c r="AK6183" i="16"/>
  <c r="AJ6183" i="16"/>
  <c r="AL6182" i="16"/>
  <c r="AK6182" i="16"/>
  <c r="AJ6182" i="16"/>
  <c r="AL6181" i="16"/>
  <c r="AK6181" i="16"/>
  <c r="AJ6181" i="16"/>
  <c r="AL6180" i="16"/>
  <c r="AK6180" i="16"/>
  <c r="AJ6180" i="16"/>
  <c r="AL6179" i="16"/>
  <c r="AK6179" i="16"/>
  <c r="AJ6179" i="16"/>
  <c r="AL6178" i="16"/>
  <c r="AK6178" i="16"/>
  <c r="AM6178" i="16" s="1"/>
  <c r="AJ6178" i="16"/>
  <c r="AL6177" i="16"/>
  <c r="AK6177" i="16"/>
  <c r="AJ6177" i="16"/>
  <c r="AL6176" i="16"/>
  <c r="AK6176" i="16"/>
  <c r="AJ6176" i="16"/>
  <c r="AL6175" i="16"/>
  <c r="AK6175" i="16"/>
  <c r="AM6175" i="16" s="1"/>
  <c r="AJ6175" i="16"/>
  <c r="AL6174" i="16"/>
  <c r="AK6174" i="16"/>
  <c r="AJ6174" i="16"/>
  <c r="AL6173" i="16"/>
  <c r="AK6173" i="16"/>
  <c r="AJ6173" i="16"/>
  <c r="AL6172" i="16"/>
  <c r="AK6172" i="16"/>
  <c r="AJ6172" i="16"/>
  <c r="AL6171" i="16"/>
  <c r="AK6171" i="16"/>
  <c r="AJ6171" i="16"/>
  <c r="AL6170" i="16"/>
  <c r="AK6170" i="16"/>
  <c r="AJ6170" i="16"/>
  <c r="AL6169" i="16"/>
  <c r="AK6169" i="16"/>
  <c r="AJ6169" i="16"/>
  <c r="AL6168" i="16"/>
  <c r="AK6168" i="16"/>
  <c r="AJ6168" i="16"/>
  <c r="AL6167" i="16"/>
  <c r="AK6167" i="16"/>
  <c r="AM6167" i="16" s="1"/>
  <c r="AJ6167" i="16"/>
  <c r="AL6166" i="16"/>
  <c r="AK6166" i="16"/>
  <c r="AJ6166" i="16"/>
  <c r="AL6165" i="16"/>
  <c r="AK6165" i="16"/>
  <c r="AJ6165" i="16"/>
  <c r="AL6164" i="16"/>
  <c r="AK6164" i="16"/>
  <c r="AJ6164" i="16"/>
  <c r="AL6163" i="16"/>
  <c r="AK6163" i="16"/>
  <c r="AJ6163" i="16"/>
  <c r="AL6162" i="16"/>
  <c r="AK6162" i="16"/>
  <c r="AM6162" i="16" s="1"/>
  <c r="AJ6162" i="16"/>
  <c r="AL6161" i="16"/>
  <c r="AK6161" i="16"/>
  <c r="AJ6161" i="16"/>
  <c r="AL6160" i="16"/>
  <c r="AK6160" i="16"/>
  <c r="AJ6160" i="16"/>
  <c r="AL6159" i="16"/>
  <c r="AK6159" i="16"/>
  <c r="AJ6159" i="16"/>
  <c r="AL6158" i="16"/>
  <c r="AK6158" i="16"/>
  <c r="AM6158" i="16" s="1"/>
  <c r="AJ6158" i="16"/>
  <c r="AL6157" i="16"/>
  <c r="AK6157" i="16"/>
  <c r="AJ6157" i="16"/>
  <c r="AL6156" i="16"/>
  <c r="AK6156" i="16"/>
  <c r="AM6156" i="16" s="1"/>
  <c r="AJ6156" i="16"/>
  <c r="AL6155" i="16"/>
  <c r="AK6155" i="16"/>
  <c r="AJ6155" i="16"/>
  <c r="AL6154" i="16"/>
  <c r="AK6154" i="16"/>
  <c r="AJ6154" i="16"/>
  <c r="AL6153" i="16"/>
  <c r="AK6153" i="16"/>
  <c r="AJ6153" i="16"/>
  <c r="AL6152" i="16"/>
  <c r="AK6152" i="16"/>
  <c r="AJ6152" i="16"/>
  <c r="AL6151" i="16"/>
  <c r="AK6151" i="16"/>
  <c r="AJ6151" i="16"/>
  <c r="AL6150" i="16"/>
  <c r="AK6150" i="16"/>
  <c r="AJ6150" i="16"/>
  <c r="AL6149" i="16"/>
  <c r="AK6149" i="16"/>
  <c r="AJ6149" i="16"/>
  <c r="AL6148" i="16"/>
  <c r="AK6148" i="16"/>
  <c r="AJ6148" i="16"/>
  <c r="AL6147" i="16"/>
  <c r="AK6147" i="16"/>
  <c r="AJ6147" i="16"/>
  <c r="AL6146" i="16"/>
  <c r="AK6146" i="16"/>
  <c r="AM6146" i="16" s="1"/>
  <c r="AJ6146" i="16"/>
  <c r="AL6145" i="16"/>
  <c r="AK6145" i="16"/>
  <c r="AJ6145" i="16"/>
  <c r="AL6144" i="16"/>
  <c r="AK6144" i="16"/>
  <c r="AJ6144" i="16"/>
  <c r="AL6143" i="16"/>
  <c r="AK6143" i="16"/>
  <c r="AJ6143" i="16"/>
  <c r="AL6142" i="16"/>
  <c r="AK6142" i="16"/>
  <c r="AM6142" i="16" s="1"/>
  <c r="AJ6142" i="16"/>
  <c r="AL6141" i="16"/>
  <c r="AK6141" i="16"/>
  <c r="AJ6141" i="16"/>
  <c r="AL6140" i="16"/>
  <c r="AK6140" i="16"/>
  <c r="AJ6140" i="16"/>
  <c r="AL6139" i="16"/>
  <c r="AK6139" i="16"/>
  <c r="AJ6139" i="16"/>
  <c r="AL6138" i="16"/>
  <c r="AK6138" i="16"/>
  <c r="AJ6138" i="16"/>
  <c r="AL6137" i="16"/>
  <c r="AK6137" i="16"/>
  <c r="AM6137" i="16" s="1"/>
  <c r="AJ6137" i="16"/>
  <c r="AL6136" i="16"/>
  <c r="AK6136" i="16"/>
  <c r="AJ6136" i="16"/>
  <c r="AL6135" i="16"/>
  <c r="AK6135" i="16"/>
  <c r="AJ6135" i="16"/>
  <c r="AL6134" i="16"/>
  <c r="AK6134" i="16"/>
  <c r="AJ6134" i="16"/>
  <c r="AL6133" i="16"/>
  <c r="AK6133" i="16"/>
  <c r="AJ6133" i="16"/>
  <c r="AL6132" i="16"/>
  <c r="AK6132" i="16"/>
  <c r="AJ6132" i="16"/>
  <c r="AL6131" i="16"/>
  <c r="AK6131" i="16"/>
  <c r="AJ6131" i="16"/>
  <c r="AL6130" i="16"/>
  <c r="AK6130" i="16"/>
  <c r="AJ6130" i="16"/>
  <c r="AL6129" i="16"/>
  <c r="AK6129" i="16"/>
  <c r="AJ6129" i="16"/>
  <c r="AL6128" i="16"/>
  <c r="AK6128" i="16"/>
  <c r="AJ6128" i="16"/>
  <c r="AL6127" i="16"/>
  <c r="AK6127" i="16"/>
  <c r="AJ6127" i="16"/>
  <c r="AL6126" i="16"/>
  <c r="AK6126" i="16"/>
  <c r="AJ6126" i="16"/>
  <c r="AL6125" i="16"/>
  <c r="AK6125" i="16"/>
  <c r="AJ6125" i="16"/>
  <c r="AL6124" i="16"/>
  <c r="AK6124" i="16"/>
  <c r="AJ6124" i="16"/>
  <c r="AL6123" i="16"/>
  <c r="AK6123" i="16"/>
  <c r="AJ6123" i="16"/>
  <c r="AL6122" i="16"/>
  <c r="AK6122" i="16"/>
  <c r="AJ6122" i="16"/>
  <c r="AL6121" i="16"/>
  <c r="AK6121" i="16"/>
  <c r="AJ6121" i="16"/>
  <c r="AL6120" i="16"/>
  <c r="AK6120" i="16"/>
  <c r="AJ6120" i="16"/>
  <c r="AL6119" i="16"/>
  <c r="AK6119" i="16"/>
  <c r="AJ6119" i="16"/>
  <c r="AL6118" i="16"/>
  <c r="AK6118" i="16"/>
  <c r="AM6118" i="16" s="1"/>
  <c r="AJ6118" i="16"/>
  <c r="AL6117" i="16"/>
  <c r="AK6117" i="16"/>
  <c r="AJ6117" i="16"/>
  <c r="AL6116" i="16"/>
  <c r="AK6116" i="16"/>
  <c r="AJ6116" i="16"/>
  <c r="AL6115" i="16"/>
  <c r="AK6115" i="16"/>
  <c r="AJ6115" i="16"/>
  <c r="AL6114" i="16"/>
  <c r="AK6114" i="16"/>
  <c r="AM6114" i="16" s="1"/>
  <c r="AJ6114" i="16"/>
  <c r="AL6113" i="16"/>
  <c r="AK6113" i="16"/>
  <c r="AM6113" i="16" s="1"/>
  <c r="AJ6113" i="16"/>
  <c r="AL6112" i="16"/>
  <c r="AK6112" i="16"/>
  <c r="AJ6112" i="16"/>
  <c r="AL6111" i="16"/>
  <c r="AK6111" i="16"/>
  <c r="AJ6111" i="16"/>
  <c r="AL6110" i="16"/>
  <c r="AK6110" i="16"/>
  <c r="AJ6110" i="16"/>
  <c r="AL6109" i="16"/>
  <c r="AK6109" i="16"/>
  <c r="AM6109" i="16" s="1"/>
  <c r="AJ6109" i="16"/>
  <c r="AL6108" i="16"/>
  <c r="AK6108" i="16"/>
  <c r="AJ6108" i="16"/>
  <c r="AL6107" i="16"/>
  <c r="AK6107" i="16"/>
  <c r="AJ6107" i="16"/>
  <c r="AL6106" i="16"/>
  <c r="AK6106" i="16"/>
  <c r="AJ6106" i="16"/>
  <c r="AL6105" i="16"/>
  <c r="AK6105" i="16"/>
  <c r="AM6105" i="16" s="1"/>
  <c r="AJ6105" i="16"/>
  <c r="AL6104" i="16"/>
  <c r="AK6104" i="16"/>
  <c r="AJ6104" i="16"/>
  <c r="AL6103" i="16"/>
  <c r="AK6103" i="16"/>
  <c r="AM6103" i="16" s="1"/>
  <c r="AJ6103" i="16"/>
  <c r="AL6102" i="16"/>
  <c r="AK6102" i="16"/>
  <c r="AJ6102" i="16"/>
  <c r="AL6101" i="16"/>
  <c r="AK6101" i="16"/>
  <c r="AJ6101" i="16"/>
  <c r="AL6100" i="16"/>
  <c r="AK6100" i="16"/>
  <c r="AJ6100" i="16"/>
  <c r="AL6099" i="16"/>
  <c r="AK6099" i="16"/>
  <c r="AJ6099" i="16"/>
  <c r="AL6098" i="16"/>
  <c r="AK6098" i="16"/>
  <c r="AJ6098" i="16"/>
  <c r="AL6097" i="16"/>
  <c r="AK6097" i="16"/>
  <c r="AM6097" i="16" s="1"/>
  <c r="AJ6097" i="16"/>
  <c r="AL6096" i="16"/>
  <c r="AK6096" i="16"/>
  <c r="AJ6096" i="16"/>
  <c r="AL6095" i="16"/>
  <c r="AK6095" i="16"/>
  <c r="AJ6095" i="16"/>
  <c r="AL6094" i="16"/>
  <c r="AK6094" i="16"/>
  <c r="AJ6094" i="16"/>
  <c r="AL6093" i="16"/>
  <c r="AK6093" i="16"/>
  <c r="AM6093" i="16" s="1"/>
  <c r="AJ6093" i="16"/>
  <c r="AL6092" i="16"/>
  <c r="AK6092" i="16"/>
  <c r="AJ6092" i="16"/>
  <c r="AL6091" i="16"/>
  <c r="AK6091" i="16"/>
  <c r="AM6091" i="16" s="1"/>
  <c r="AJ6091" i="16"/>
  <c r="AL6090" i="16"/>
  <c r="AK6090" i="16"/>
  <c r="AJ6090" i="16"/>
  <c r="AL6089" i="16"/>
  <c r="AK6089" i="16"/>
  <c r="AM6089" i="16" s="1"/>
  <c r="AJ6089" i="16"/>
  <c r="AL6088" i="16"/>
  <c r="AK6088" i="16"/>
  <c r="AJ6088" i="16"/>
  <c r="AL6087" i="16"/>
  <c r="AK6087" i="16"/>
  <c r="AM6087" i="16" s="1"/>
  <c r="AJ6087" i="16"/>
  <c r="AL6086" i="16"/>
  <c r="AK6086" i="16"/>
  <c r="AJ6086" i="16"/>
  <c r="AL6085" i="16"/>
  <c r="AK6085" i="16"/>
  <c r="AM6085" i="16" s="1"/>
  <c r="AJ6085" i="16"/>
  <c r="AL6084" i="16"/>
  <c r="AK6084" i="16"/>
  <c r="AJ6084" i="16"/>
  <c r="AL6083" i="16"/>
  <c r="AK6083" i="16"/>
  <c r="AJ6083" i="16"/>
  <c r="AL6082" i="16"/>
  <c r="AK6082" i="16"/>
  <c r="AJ6082" i="16"/>
  <c r="AL6081" i="16"/>
  <c r="AK6081" i="16"/>
  <c r="AJ6081" i="16"/>
  <c r="AL6080" i="16"/>
  <c r="AK6080" i="16"/>
  <c r="AJ6080" i="16"/>
  <c r="AL6079" i="16"/>
  <c r="AK6079" i="16"/>
  <c r="AJ6079" i="16"/>
  <c r="AL6078" i="16"/>
  <c r="AK6078" i="16"/>
  <c r="AJ6078" i="16"/>
  <c r="AL6077" i="16"/>
  <c r="AK6077" i="16"/>
  <c r="AJ6077" i="16"/>
  <c r="AL6076" i="16"/>
  <c r="AK6076" i="16"/>
  <c r="AJ6076" i="16"/>
  <c r="AL6075" i="16"/>
  <c r="AK6075" i="16"/>
  <c r="AM6075" i="16" s="1"/>
  <c r="AJ6075" i="16"/>
  <c r="AL6074" i="16"/>
  <c r="AK6074" i="16"/>
  <c r="AM6074" i="16" s="1"/>
  <c r="AJ6074" i="16"/>
  <c r="AL6073" i="16"/>
  <c r="AK6073" i="16"/>
  <c r="AM6073" i="16" s="1"/>
  <c r="AJ6073" i="16"/>
  <c r="AL6072" i="16"/>
  <c r="AK6072" i="16"/>
  <c r="AJ6072" i="16"/>
  <c r="AL6071" i="16"/>
  <c r="AK6071" i="16"/>
  <c r="AJ6071" i="16"/>
  <c r="AL6070" i="16"/>
  <c r="AK6070" i="16"/>
  <c r="AJ6070" i="16"/>
  <c r="AL6069" i="16"/>
  <c r="AK6069" i="16"/>
  <c r="AJ6069" i="16"/>
  <c r="AL6068" i="16"/>
  <c r="AK6068" i="16"/>
  <c r="AJ6068" i="16"/>
  <c r="AL6067" i="16"/>
  <c r="AK6067" i="16"/>
  <c r="AJ6067" i="16"/>
  <c r="AL6066" i="16"/>
  <c r="AK6066" i="16"/>
  <c r="AJ6066" i="16"/>
  <c r="AL6065" i="16"/>
  <c r="AK6065" i="16"/>
  <c r="AM6065" i="16" s="1"/>
  <c r="AJ6065" i="16"/>
  <c r="AL6064" i="16"/>
  <c r="AK6064" i="16"/>
  <c r="AJ6064" i="16"/>
  <c r="AL6063" i="16"/>
  <c r="AK6063" i="16"/>
  <c r="AJ6063" i="16"/>
  <c r="AL6062" i="16"/>
  <c r="AK6062" i="16"/>
  <c r="AJ6062" i="16"/>
  <c r="AL6061" i="16"/>
  <c r="AK6061" i="16"/>
  <c r="AM6061" i="16" s="1"/>
  <c r="AJ6061" i="16"/>
  <c r="AL6060" i="16"/>
  <c r="AK6060" i="16"/>
  <c r="AJ6060" i="16"/>
  <c r="AL6059" i="16"/>
  <c r="AK6059" i="16"/>
  <c r="AJ6059" i="16"/>
  <c r="AL6058" i="16"/>
  <c r="AK6058" i="16"/>
  <c r="AJ6058" i="16"/>
  <c r="AL6057" i="16"/>
  <c r="AK6057" i="16"/>
  <c r="AM6057" i="16" s="1"/>
  <c r="AJ6057" i="16"/>
  <c r="AL6056" i="16"/>
  <c r="AK6056" i="16"/>
  <c r="AJ6056" i="16"/>
  <c r="AL6055" i="16"/>
  <c r="AK6055" i="16"/>
  <c r="AJ6055" i="16"/>
  <c r="AL6054" i="16"/>
  <c r="AK6054" i="16"/>
  <c r="AJ6054" i="16"/>
  <c r="AL6053" i="16"/>
  <c r="AK6053" i="16"/>
  <c r="AJ6053" i="16"/>
  <c r="AL6052" i="16"/>
  <c r="AM6052" i="16" s="1"/>
  <c r="AK6052" i="16"/>
  <c r="AJ6052" i="16"/>
  <c r="AL6051" i="16"/>
  <c r="AK6051" i="16"/>
  <c r="AJ6051" i="16"/>
  <c r="AL6050" i="16"/>
  <c r="AK6050" i="16"/>
  <c r="AJ6050" i="16"/>
  <c r="AL6049" i="16"/>
  <c r="AK6049" i="16"/>
  <c r="AJ6049" i="16"/>
  <c r="AL6048" i="16"/>
  <c r="AK6048" i="16"/>
  <c r="AJ6048" i="16"/>
  <c r="AL6047" i="16"/>
  <c r="AK6047" i="16"/>
  <c r="AJ6047" i="16"/>
  <c r="AL6046" i="16"/>
  <c r="AK6046" i="16"/>
  <c r="AJ6046" i="16"/>
  <c r="AL6045" i="16"/>
  <c r="AK6045" i="16"/>
  <c r="AJ6045" i="16"/>
  <c r="AL6044" i="16"/>
  <c r="AK6044" i="16"/>
  <c r="AJ6044" i="16"/>
  <c r="AL6043" i="16"/>
  <c r="AK6043" i="16"/>
  <c r="AJ6043" i="16"/>
  <c r="AL6042" i="16"/>
  <c r="AK6042" i="16"/>
  <c r="AJ6042" i="16"/>
  <c r="AL6041" i="16"/>
  <c r="AK6041" i="16"/>
  <c r="AJ6041" i="16"/>
  <c r="AL6040" i="16"/>
  <c r="AK6040" i="16"/>
  <c r="AJ6040" i="16"/>
  <c r="AL6039" i="16"/>
  <c r="AK6039" i="16"/>
  <c r="AJ6039" i="16"/>
  <c r="AL6038" i="16"/>
  <c r="AK6038" i="16"/>
  <c r="AJ6038" i="16"/>
  <c r="AL6037" i="16"/>
  <c r="AK6037" i="16"/>
  <c r="AJ6037" i="16"/>
  <c r="AL6036" i="16"/>
  <c r="AK6036" i="16"/>
  <c r="AJ6036" i="16"/>
  <c r="AL6035" i="16"/>
  <c r="AK6035" i="16"/>
  <c r="AJ6035" i="16"/>
  <c r="AL6034" i="16"/>
  <c r="AK6034" i="16"/>
  <c r="AJ6034" i="16"/>
  <c r="AL6033" i="16"/>
  <c r="AK6033" i="16"/>
  <c r="AJ6033" i="16"/>
  <c r="AL6032" i="16"/>
  <c r="AK6032" i="16"/>
  <c r="AJ6032" i="16"/>
  <c r="AL6031" i="16"/>
  <c r="AK6031" i="16"/>
  <c r="AJ6031" i="16"/>
  <c r="AL6030" i="16"/>
  <c r="AK6030" i="16"/>
  <c r="AJ6030" i="16"/>
  <c r="AL6029" i="16"/>
  <c r="AK6029" i="16"/>
  <c r="AJ6029" i="16"/>
  <c r="AL6028" i="16"/>
  <c r="AK6028" i="16"/>
  <c r="AJ6028" i="16"/>
  <c r="AL6027" i="16"/>
  <c r="AK6027" i="16"/>
  <c r="AJ6027" i="16"/>
  <c r="AL6026" i="16"/>
  <c r="AK6026" i="16"/>
  <c r="AJ6026" i="16"/>
  <c r="AL6025" i="16"/>
  <c r="AK6025" i="16"/>
  <c r="AM6025" i="16" s="1"/>
  <c r="AJ6025" i="16"/>
  <c r="AL6024" i="16"/>
  <c r="AK6024" i="16"/>
  <c r="AJ6024" i="16"/>
  <c r="AL6023" i="16"/>
  <c r="AK6023" i="16"/>
  <c r="AJ6023" i="16"/>
  <c r="AL6022" i="16"/>
  <c r="AK6022" i="16"/>
  <c r="AJ6022" i="16"/>
  <c r="AL6021" i="16"/>
  <c r="AK6021" i="16"/>
  <c r="AJ6021" i="16"/>
  <c r="AL6020" i="16"/>
  <c r="AK6020" i="16"/>
  <c r="AJ6020" i="16"/>
  <c r="AL6019" i="16"/>
  <c r="AK6019" i="16"/>
  <c r="AJ6019" i="16"/>
  <c r="AL6018" i="16"/>
  <c r="AK6018" i="16"/>
  <c r="AJ6018" i="16"/>
  <c r="AL6017" i="16"/>
  <c r="AK6017" i="16"/>
  <c r="AJ6017" i="16"/>
  <c r="AL6016" i="16"/>
  <c r="AK6016" i="16"/>
  <c r="AJ6016" i="16"/>
  <c r="AL6015" i="16"/>
  <c r="AK6015" i="16"/>
  <c r="AJ6015" i="16"/>
  <c r="AL6014" i="16"/>
  <c r="AK6014" i="16"/>
  <c r="AJ6014" i="16"/>
  <c r="AL6013" i="16"/>
  <c r="AK6013" i="16"/>
  <c r="AJ6013" i="16"/>
  <c r="AL6012" i="16"/>
  <c r="AK6012" i="16"/>
  <c r="AJ6012" i="16"/>
  <c r="AL6011" i="16"/>
  <c r="AK6011" i="16"/>
  <c r="AJ6011" i="16"/>
  <c r="AL6010" i="16"/>
  <c r="AK6010" i="16"/>
  <c r="AM6010" i="16" s="1"/>
  <c r="AJ6010" i="16"/>
  <c r="AL6009" i="16"/>
  <c r="AK6009" i="16"/>
  <c r="AJ6009" i="16"/>
  <c r="AL6008" i="16"/>
  <c r="AK6008" i="16"/>
  <c r="AJ6008" i="16"/>
  <c r="AL6007" i="16"/>
  <c r="AK6007" i="16"/>
  <c r="AJ6007" i="16"/>
  <c r="AL6006" i="16"/>
  <c r="AK6006" i="16"/>
  <c r="AJ6006" i="16"/>
  <c r="AL6005" i="16"/>
  <c r="AK6005" i="16"/>
  <c r="AJ6005" i="16"/>
  <c r="AL6004" i="16"/>
  <c r="AK6004" i="16"/>
  <c r="AM6004" i="16" s="1"/>
  <c r="AJ6004" i="16"/>
  <c r="AL6003" i="16"/>
  <c r="AK6003" i="16"/>
  <c r="AJ6003" i="16"/>
  <c r="AL6002" i="16"/>
  <c r="AK6002" i="16"/>
  <c r="AJ6002" i="16"/>
  <c r="AL6001" i="16"/>
  <c r="AK6001" i="16"/>
  <c r="AJ6001" i="16"/>
  <c r="AL6000" i="16"/>
  <c r="AK6000" i="16"/>
  <c r="AM6000" i="16" s="1"/>
  <c r="AJ6000" i="16"/>
  <c r="AL5999" i="16"/>
  <c r="AK5999" i="16"/>
  <c r="AJ5999" i="16"/>
  <c r="AL5998" i="16"/>
  <c r="AK5998" i="16"/>
  <c r="AJ5998" i="16"/>
  <c r="AL5997" i="16"/>
  <c r="AK5997" i="16"/>
  <c r="AJ5997" i="16"/>
  <c r="AL5996" i="16"/>
  <c r="AK5996" i="16"/>
  <c r="AM5996" i="16" s="1"/>
  <c r="AJ5996" i="16"/>
  <c r="AL5995" i="16"/>
  <c r="AK5995" i="16"/>
  <c r="AJ5995" i="16"/>
  <c r="AL5994" i="16"/>
  <c r="AK5994" i="16"/>
  <c r="AJ5994" i="16"/>
  <c r="AL5993" i="16"/>
  <c r="AK5993" i="16"/>
  <c r="AJ5993" i="16"/>
  <c r="AL5992" i="16"/>
  <c r="AK5992" i="16"/>
  <c r="AJ5992" i="16"/>
  <c r="AL5991" i="16"/>
  <c r="AK5991" i="16"/>
  <c r="AJ5991" i="16"/>
  <c r="AL5990" i="16"/>
  <c r="AK5990" i="16"/>
  <c r="AJ5990" i="16"/>
  <c r="AL5989" i="16"/>
  <c r="AK5989" i="16"/>
  <c r="AJ5989" i="16"/>
  <c r="AL5988" i="16"/>
  <c r="AK5988" i="16"/>
  <c r="AJ5988" i="16"/>
  <c r="AL5987" i="16"/>
  <c r="AK5987" i="16"/>
  <c r="AJ5987" i="16"/>
  <c r="AL5986" i="16"/>
  <c r="AK5986" i="16"/>
  <c r="AJ5986" i="16"/>
  <c r="AL5985" i="16"/>
  <c r="AK5985" i="16"/>
  <c r="AJ5985" i="16"/>
  <c r="AL5984" i="16"/>
  <c r="AK5984" i="16"/>
  <c r="AJ5984" i="16"/>
  <c r="AL5983" i="16"/>
  <c r="AK5983" i="16"/>
  <c r="AJ5983" i="16"/>
  <c r="AL5982" i="16"/>
  <c r="AK5982" i="16"/>
  <c r="AJ5982" i="16"/>
  <c r="AL5981" i="16"/>
  <c r="AK5981" i="16"/>
  <c r="AJ5981" i="16"/>
  <c r="AL5980" i="16"/>
  <c r="AK5980" i="16"/>
  <c r="AM5980" i="16" s="1"/>
  <c r="AJ5980" i="16"/>
  <c r="AL5979" i="16"/>
  <c r="AK5979" i="16"/>
  <c r="AJ5979" i="16"/>
  <c r="AL5978" i="16"/>
  <c r="AK5978" i="16"/>
  <c r="AJ5978" i="16"/>
  <c r="AL5977" i="16"/>
  <c r="AK5977" i="16"/>
  <c r="AJ5977" i="16"/>
  <c r="AL5976" i="16"/>
  <c r="AK5976" i="16"/>
  <c r="AJ5976" i="16"/>
  <c r="AL5975" i="16"/>
  <c r="AK5975" i="16"/>
  <c r="AJ5975" i="16"/>
  <c r="AL5974" i="16"/>
  <c r="AK5974" i="16"/>
  <c r="AJ5974" i="16"/>
  <c r="AL5973" i="16"/>
  <c r="AK5973" i="16"/>
  <c r="AJ5973" i="16"/>
  <c r="AL5972" i="16"/>
  <c r="AK5972" i="16"/>
  <c r="AM5972" i="16" s="1"/>
  <c r="AJ5972" i="16"/>
  <c r="AL5971" i="16"/>
  <c r="AK5971" i="16"/>
  <c r="AJ5971" i="16"/>
  <c r="AL5970" i="16"/>
  <c r="AK5970" i="16"/>
  <c r="AJ5970" i="16"/>
  <c r="AL5969" i="16"/>
  <c r="AK5969" i="16"/>
  <c r="AJ5969" i="16"/>
  <c r="AL5968" i="16"/>
  <c r="AK5968" i="16"/>
  <c r="AJ5968" i="16"/>
  <c r="AL5967" i="16"/>
  <c r="AK5967" i="16"/>
  <c r="AJ5967" i="16"/>
  <c r="AL5966" i="16"/>
  <c r="AK5966" i="16"/>
  <c r="AJ5966" i="16"/>
  <c r="AL5965" i="16"/>
  <c r="AK5965" i="16"/>
  <c r="AJ5965" i="16"/>
  <c r="AL5964" i="16"/>
  <c r="AK5964" i="16"/>
  <c r="AM5964" i="16" s="1"/>
  <c r="AJ5964" i="16"/>
  <c r="AL5963" i="16"/>
  <c r="AK5963" i="16"/>
  <c r="AJ5963" i="16"/>
  <c r="AL5962" i="16"/>
  <c r="AK5962" i="16"/>
  <c r="AJ5962" i="16"/>
  <c r="AL5961" i="16"/>
  <c r="AK5961" i="16"/>
  <c r="AJ5961" i="16"/>
  <c r="AL5960" i="16"/>
  <c r="AK5960" i="16"/>
  <c r="AM5960" i="16" s="1"/>
  <c r="AJ5960" i="16"/>
  <c r="AL5959" i="16"/>
  <c r="AK5959" i="16"/>
  <c r="AJ5959" i="16"/>
  <c r="AL5958" i="16"/>
  <c r="AK5958" i="16"/>
  <c r="AJ5958" i="16"/>
  <c r="AL5957" i="16"/>
  <c r="AK5957" i="16"/>
  <c r="AJ5957" i="16"/>
  <c r="AL5956" i="16"/>
  <c r="AK5956" i="16"/>
  <c r="AJ5956" i="16"/>
  <c r="AL5955" i="16"/>
  <c r="AK5955" i="16"/>
  <c r="AJ5955" i="16"/>
  <c r="AL5954" i="16"/>
  <c r="AK5954" i="16"/>
  <c r="AJ5954" i="16"/>
  <c r="AL5953" i="16"/>
  <c r="AK5953" i="16"/>
  <c r="AJ5953" i="16"/>
  <c r="AL5952" i="16"/>
  <c r="AK5952" i="16"/>
  <c r="AM5952" i="16" s="1"/>
  <c r="AJ5952" i="16"/>
  <c r="AL5951" i="16"/>
  <c r="AK5951" i="16"/>
  <c r="AJ5951" i="16"/>
  <c r="AL5950" i="16"/>
  <c r="AK5950" i="16"/>
  <c r="AJ5950" i="16"/>
  <c r="AL5949" i="16"/>
  <c r="AK5949" i="16"/>
  <c r="AJ5949" i="16"/>
  <c r="AL5948" i="16"/>
  <c r="AK5948" i="16"/>
  <c r="AM5948" i="16" s="1"/>
  <c r="AJ5948" i="16"/>
  <c r="AL5947" i="16"/>
  <c r="AK5947" i="16"/>
  <c r="AJ5947" i="16"/>
  <c r="AL5946" i="16"/>
  <c r="AK5946" i="16"/>
  <c r="AJ5946" i="16"/>
  <c r="AL5945" i="16"/>
  <c r="AK5945" i="16"/>
  <c r="AJ5945" i="16"/>
  <c r="AL5944" i="16"/>
  <c r="AK5944" i="16"/>
  <c r="AM5944" i="16" s="1"/>
  <c r="AJ5944" i="16"/>
  <c r="AL5943" i="16"/>
  <c r="AK5943" i="16"/>
  <c r="AJ5943" i="16"/>
  <c r="AL5942" i="16"/>
  <c r="AK5942" i="16"/>
  <c r="AJ5942" i="16"/>
  <c r="AL5941" i="16"/>
  <c r="AK5941" i="16"/>
  <c r="AJ5941" i="16"/>
  <c r="AL5940" i="16"/>
  <c r="AK5940" i="16"/>
  <c r="AJ5940" i="16"/>
  <c r="AL5939" i="16"/>
  <c r="AK5939" i="16"/>
  <c r="AJ5939" i="16"/>
  <c r="AL5938" i="16"/>
  <c r="AK5938" i="16"/>
  <c r="AJ5938" i="16"/>
  <c r="AL5937" i="16"/>
  <c r="AK5937" i="16"/>
  <c r="AJ5937" i="16"/>
  <c r="AL5936" i="16"/>
  <c r="AK5936" i="16"/>
  <c r="AJ5936" i="16"/>
  <c r="AL5935" i="16"/>
  <c r="AK5935" i="16"/>
  <c r="AJ5935" i="16"/>
  <c r="AL5934" i="16"/>
  <c r="AK5934" i="16"/>
  <c r="AJ5934" i="16"/>
  <c r="AL5933" i="16"/>
  <c r="AK5933" i="16"/>
  <c r="AJ5933" i="16"/>
  <c r="AL5932" i="16"/>
  <c r="AK5932" i="16"/>
  <c r="AM5932" i="16" s="1"/>
  <c r="AJ5932" i="16"/>
  <c r="AL5931" i="16"/>
  <c r="AK5931" i="16"/>
  <c r="AJ5931" i="16"/>
  <c r="AL5930" i="16"/>
  <c r="AK5930" i="16"/>
  <c r="AJ5930" i="16"/>
  <c r="AL5929" i="16"/>
  <c r="AK5929" i="16"/>
  <c r="AJ5929" i="16"/>
  <c r="AL5928" i="16"/>
  <c r="AK5928" i="16"/>
  <c r="AJ5928" i="16"/>
  <c r="AL5927" i="16"/>
  <c r="AK5927" i="16"/>
  <c r="AJ5927" i="16"/>
  <c r="AL5926" i="16"/>
  <c r="AK5926" i="16"/>
  <c r="AJ5926" i="16"/>
  <c r="AL5925" i="16"/>
  <c r="AK5925" i="16"/>
  <c r="AJ5925" i="16"/>
  <c r="AL5924" i="16"/>
  <c r="AK5924" i="16"/>
  <c r="AJ5924" i="16"/>
  <c r="AL5923" i="16"/>
  <c r="AK5923" i="16"/>
  <c r="AJ5923" i="16"/>
  <c r="AL5922" i="16"/>
  <c r="AK5922" i="16"/>
  <c r="AJ5922" i="16"/>
  <c r="AL5921" i="16"/>
  <c r="AK5921" i="16"/>
  <c r="AJ5921" i="16"/>
  <c r="AL5920" i="16"/>
  <c r="AK5920" i="16"/>
  <c r="AM5920" i="16" s="1"/>
  <c r="AJ5920" i="16"/>
  <c r="AL5919" i="16"/>
  <c r="AK5919" i="16"/>
  <c r="AJ5919" i="16"/>
  <c r="AL5918" i="16"/>
  <c r="AK5918" i="16"/>
  <c r="AJ5918" i="16"/>
  <c r="AL5917" i="16"/>
  <c r="AK5917" i="16"/>
  <c r="AJ5917" i="16"/>
  <c r="AL5916" i="16"/>
  <c r="AK5916" i="16"/>
  <c r="AJ5916" i="16"/>
  <c r="AL5915" i="16"/>
  <c r="AK5915" i="16"/>
  <c r="AJ5915" i="16"/>
  <c r="AL5914" i="16"/>
  <c r="AK5914" i="16"/>
  <c r="AJ5914" i="16"/>
  <c r="AL5913" i="16"/>
  <c r="AK5913" i="16"/>
  <c r="AJ5913" i="16"/>
  <c r="AL5912" i="16"/>
  <c r="AK5912" i="16"/>
  <c r="AJ5912" i="16"/>
  <c r="AL5911" i="16"/>
  <c r="AK5911" i="16"/>
  <c r="AJ5911" i="16"/>
  <c r="AL5910" i="16"/>
  <c r="AK5910" i="16"/>
  <c r="AJ5910" i="16"/>
  <c r="AL5909" i="16"/>
  <c r="AK5909" i="16"/>
  <c r="AJ5909" i="16"/>
  <c r="AL5908" i="16"/>
  <c r="AK5908" i="16"/>
  <c r="AJ5908" i="16"/>
  <c r="AL5907" i="16"/>
  <c r="AK5907" i="16"/>
  <c r="AJ5907" i="16"/>
  <c r="AL5906" i="16"/>
  <c r="AK5906" i="16"/>
  <c r="AJ5906" i="16"/>
  <c r="AL5905" i="16"/>
  <c r="AK5905" i="16"/>
  <c r="AJ5905" i="16"/>
  <c r="AL5904" i="16"/>
  <c r="AK5904" i="16"/>
  <c r="AJ5904" i="16"/>
  <c r="AL5903" i="16"/>
  <c r="AK5903" i="16"/>
  <c r="AJ5903" i="16"/>
  <c r="AL5902" i="16"/>
  <c r="AK5902" i="16"/>
  <c r="AJ5902" i="16"/>
  <c r="AL5901" i="16"/>
  <c r="AK5901" i="16"/>
  <c r="AJ5901" i="16"/>
  <c r="AL5900" i="16"/>
  <c r="AK5900" i="16"/>
  <c r="AJ5900" i="16"/>
  <c r="AL5899" i="16"/>
  <c r="AK5899" i="16"/>
  <c r="AJ5899" i="16"/>
  <c r="AL5898" i="16"/>
  <c r="AK5898" i="16"/>
  <c r="AJ5898" i="16"/>
  <c r="AL5897" i="16"/>
  <c r="AK5897" i="16"/>
  <c r="AJ5897" i="16"/>
  <c r="AL5896" i="16"/>
  <c r="AK5896" i="16"/>
  <c r="AJ5896" i="16"/>
  <c r="AL5895" i="16"/>
  <c r="AK5895" i="16"/>
  <c r="AJ5895" i="16"/>
  <c r="AL5894" i="16"/>
  <c r="AK5894" i="16"/>
  <c r="AJ5894" i="16"/>
  <c r="AL5893" i="16"/>
  <c r="AK5893" i="16"/>
  <c r="AJ5893" i="16"/>
  <c r="AL5892" i="16"/>
  <c r="AK5892" i="16"/>
  <c r="AJ5892" i="16"/>
  <c r="AL5891" i="16"/>
  <c r="AK5891" i="16"/>
  <c r="AJ5891" i="16"/>
  <c r="AL5890" i="16"/>
  <c r="AK5890" i="16"/>
  <c r="AJ5890" i="16"/>
  <c r="AL5889" i="16"/>
  <c r="AK5889" i="16"/>
  <c r="AJ5889" i="16"/>
  <c r="AL5888" i="16"/>
  <c r="AK5888" i="16"/>
  <c r="AJ5888" i="16"/>
  <c r="AL5887" i="16"/>
  <c r="AK5887" i="16"/>
  <c r="AJ5887" i="16"/>
  <c r="AL5886" i="16"/>
  <c r="AK5886" i="16"/>
  <c r="AJ5886" i="16"/>
  <c r="AL5885" i="16"/>
  <c r="AK5885" i="16"/>
  <c r="AJ5885" i="16"/>
  <c r="AL5884" i="16"/>
  <c r="AK5884" i="16"/>
  <c r="AM5884" i="16" s="1"/>
  <c r="AJ5884" i="16"/>
  <c r="AL5883" i="16"/>
  <c r="AK5883" i="16"/>
  <c r="AJ5883" i="16"/>
  <c r="AL5882" i="16"/>
  <c r="AK5882" i="16"/>
  <c r="AJ5882" i="16"/>
  <c r="AL5881" i="16"/>
  <c r="AK5881" i="16"/>
  <c r="AJ5881" i="16"/>
  <c r="AL5880" i="16"/>
  <c r="AK5880" i="16"/>
  <c r="AJ5880" i="16"/>
  <c r="AL5879" i="16"/>
  <c r="AK5879" i="16"/>
  <c r="AJ5879" i="16"/>
  <c r="AL5878" i="16"/>
  <c r="AK5878" i="16"/>
  <c r="AJ5878" i="16"/>
  <c r="AL5877" i="16"/>
  <c r="AK5877" i="16"/>
  <c r="AJ5877" i="16"/>
  <c r="AL5876" i="16"/>
  <c r="AK5876" i="16"/>
  <c r="AJ5876" i="16"/>
  <c r="AL5875" i="16"/>
  <c r="AK5875" i="16"/>
  <c r="AJ5875" i="16"/>
  <c r="AL5874" i="16"/>
  <c r="AK5874" i="16"/>
  <c r="AJ5874" i="16"/>
  <c r="AL5873" i="16"/>
  <c r="AK5873" i="16"/>
  <c r="AJ5873" i="16"/>
  <c r="AL5872" i="16"/>
  <c r="AK5872" i="16"/>
  <c r="AJ5872" i="16"/>
  <c r="AL5871" i="16"/>
  <c r="AK5871" i="16"/>
  <c r="AJ5871" i="16"/>
  <c r="AL5870" i="16"/>
  <c r="AK5870" i="16"/>
  <c r="AJ5870" i="16"/>
  <c r="AL5869" i="16"/>
  <c r="AK5869" i="16"/>
  <c r="AJ5869" i="16"/>
  <c r="AL5868" i="16"/>
  <c r="AK5868" i="16"/>
  <c r="AJ5868" i="16"/>
  <c r="AL5867" i="16"/>
  <c r="AK5867" i="16"/>
  <c r="AJ5867" i="16"/>
  <c r="AL5866" i="16"/>
  <c r="AK5866" i="16"/>
  <c r="AJ5866" i="16"/>
  <c r="AL5865" i="16"/>
  <c r="AK5865" i="16"/>
  <c r="AJ5865" i="16"/>
  <c r="AL5864" i="16"/>
  <c r="AK5864" i="16"/>
  <c r="AM5864" i="16" s="1"/>
  <c r="AJ5864" i="16"/>
  <c r="AL5863" i="16"/>
  <c r="AK5863" i="16"/>
  <c r="AJ5863" i="16"/>
  <c r="AL5862" i="16"/>
  <c r="AK5862" i="16"/>
  <c r="AJ5862" i="16"/>
  <c r="AL5861" i="16"/>
  <c r="AK5861" i="16"/>
  <c r="AJ5861" i="16"/>
  <c r="AL5860" i="16"/>
  <c r="AK5860" i="16"/>
  <c r="AM5860" i="16" s="1"/>
  <c r="AJ5860" i="16"/>
  <c r="AL5859" i="16"/>
  <c r="AK5859" i="16"/>
  <c r="AJ5859" i="16"/>
  <c r="AL5858" i="16"/>
  <c r="AK5858" i="16"/>
  <c r="AJ5858" i="16"/>
  <c r="AL5857" i="16"/>
  <c r="AK5857" i="16"/>
  <c r="AJ5857" i="16"/>
  <c r="AL5856" i="16"/>
  <c r="AK5856" i="16"/>
  <c r="AJ5856" i="16"/>
  <c r="AL5855" i="16"/>
  <c r="AK5855" i="16"/>
  <c r="AJ5855" i="16"/>
  <c r="AL5854" i="16"/>
  <c r="AK5854" i="16"/>
  <c r="AJ5854" i="16"/>
  <c r="AL5853" i="16"/>
  <c r="AK5853" i="16"/>
  <c r="AJ5853" i="16"/>
  <c r="AL5852" i="16"/>
  <c r="AK5852" i="16"/>
  <c r="AJ5852" i="16"/>
  <c r="AL5851" i="16"/>
  <c r="AK5851" i="16"/>
  <c r="AJ5851" i="16"/>
  <c r="AL5850" i="16"/>
  <c r="AK5850" i="16"/>
  <c r="AJ5850" i="16"/>
  <c r="AL5849" i="16"/>
  <c r="AK5849" i="16"/>
  <c r="AJ5849" i="16"/>
  <c r="AL5848" i="16"/>
  <c r="AK5848" i="16"/>
  <c r="AM5848" i="16" s="1"/>
  <c r="AJ5848" i="16"/>
  <c r="AL5847" i="16"/>
  <c r="AK5847" i="16"/>
  <c r="AJ5847" i="16"/>
  <c r="AL5846" i="16"/>
  <c r="AK5846" i="16"/>
  <c r="AJ5846" i="16"/>
  <c r="AL5845" i="16"/>
  <c r="AK5845" i="16"/>
  <c r="AJ5845" i="16"/>
  <c r="AL5844" i="16"/>
  <c r="AK5844" i="16"/>
  <c r="AM5844" i="16" s="1"/>
  <c r="AJ5844" i="16"/>
  <c r="AL5843" i="16"/>
  <c r="AK5843" i="16"/>
  <c r="AJ5843" i="16"/>
  <c r="AL5842" i="16"/>
  <c r="AK5842" i="16"/>
  <c r="AJ5842" i="16"/>
  <c r="AL5841" i="16"/>
  <c r="AK5841" i="16"/>
  <c r="AJ5841" i="16"/>
  <c r="AL5840" i="16"/>
  <c r="AK5840" i="16"/>
  <c r="AM5840" i="16" s="1"/>
  <c r="AJ5840" i="16"/>
  <c r="AL5839" i="16"/>
  <c r="AK5839" i="16"/>
  <c r="AJ5839" i="16"/>
  <c r="AL5838" i="16"/>
  <c r="AK5838" i="16"/>
  <c r="AJ5838" i="16"/>
  <c r="AL5837" i="16"/>
  <c r="AK5837" i="16"/>
  <c r="AJ5837" i="16"/>
  <c r="AL5836" i="16"/>
  <c r="AK5836" i="16"/>
  <c r="AM5836" i="16" s="1"/>
  <c r="AJ5836" i="16"/>
  <c r="AL5835" i="16"/>
  <c r="AK5835" i="16"/>
  <c r="AJ5835" i="16"/>
  <c r="AL5834" i="16"/>
  <c r="AK5834" i="16"/>
  <c r="AJ5834" i="16"/>
  <c r="AL5833" i="16"/>
  <c r="AK5833" i="16"/>
  <c r="AJ5833" i="16"/>
  <c r="AL5832" i="16"/>
  <c r="AK5832" i="16"/>
  <c r="AJ5832" i="16"/>
  <c r="AL5831" i="16"/>
  <c r="AK5831" i="16"/>
  <c r="AJ5831" i="16"/>
  <c r="AL5830" i="16"/>
  <c r="AK5830" i="16"/>
  <c r="AJ5830" i="16"/>
  <c r="AL5829" i="16"/>
  <c r="AK5829" i="16"/>
  <c r="AJ5829" i="16"/>
  <c r="AL5828" i="16"/>
  <c r="AK5828" i="16"/>
  <c r="AM5828" i="16" s="1"/>
  <c r="AJ5828" i="16"/>
  <c r="AL5827" i="16"/>
  <c r="AK5827" i="16"/>
  <c r="AJ5827" i="16"/>
  <c r="AL5826" i="16"/>
  <c r="AK5826" i="16"/>
  <c r="AJ5826" i="16"/>
  <c r="AL5825" i="16"/>
  <c r="AK5825" i="16"/>
  <c r="AJ5825" i="16"/>
  <c r="AL5824" i="16"/>
  <c r="AK5824" i="16"/>
  <c r="AJ5824" i="16"/>
  <c r="AL5823" i="16"/>
  <c r="AK5823" i="16"/>
  <c r="AJ5823" i="16"/>
  <c r="AL5822" i="16"/>
  <c r="AK5822" i="16"/>
  <c r="AJ5822" i="16"/>
  <c r="AL5821" i="16"/>
  <c r="AK5821" i="16"/>
  <c r="AJ5821" i="16"/>
  <c r="AL5820" i="16"/>
  <c r="AK5820" i="16"/>
  <c r="AJ5820" i="16"/>
  <c r="AL5819" i="16"/>
  <c r="AK5819" i="16"/>
  <c r="AJ5819" i="16"/>
  <c r="AL5818" i="16"/>
  <c r="AK5818" i="16"/>
  <c r="AJ5818" i="16"/>
  <c r="AL5817" i="16"/>
  <c r="AK5817" i="16"/>
  <c r="AJ5817" i="16"/>
  <c r="AL5816" i="16"/>
  <c r="AK5816" i="16"/>
  <c r="AJ5816" i="16"/>
  <c r="AL5815" i="16"/>
  <c r="AK5815" i="16"/>
  <c r="AJ5815" i="16"/>
  <c r="AL5814" i="16"/>
  <c r="AK5814" i="16"/>
  <c r="AJ5814" i="16"/>
  <c r="AL5813" i="16"/>
  <c r="AK5813" i="16"/>
  <c r="AJ5813" i="16"/>
  <c r="AL5812" i="16"/>
  <c r="AK5812" i="16"/>
  <c r="AM5812" i="16" s="1"/>
  <c r="AJ5812" i="16"/>
  <c r="AL5811" i="16"/>
  <c r="AK5811" i="16"/>
  <c r="AJ5811" i="16"/>
  <c r="AL5810" i="16"/>
  <c r="AK5810" i="16"/>
  <c r="AJ5810" i="16"/>
  <c r="AL5809" i="16"/>
  <c r="AM5809" i="16" s="1"/>
  <c r="AK5809" i="16"/>
  <c r="AJ5809" i="16"/>
  <c r="AL5808" i="16"/>
  <c r="AK5808" i="16"/>
  <c r="AJ5808" i="16"/>
  <c r="AL5807" i="16"/>
  <c r="AK5807" i="16"/>
  <c r="AJ5807" i="16"/>
  <c r="AL5806" i="16"/>
  <c r="AK5806" i="16"/>
  <c r="AM5806" i="16" s="1"/>
  <c r="AJ5806" i="16"/>
  <c r="AL5805" i="16"/>
  <c r="AK5805" i="16"/>
  <c r="AJ5805" i="16"/>
  <c r="AL5804" i="16"/>
  <c r="AK5804" i="16"/>
  <c r="AJ5804" i="16"/>
  <c r="AL5803" i="16"/>
  <c r="AK5803" i="16"/>
  <c r="AJ5803" i="16"/>
  <c r="AL5802" i="16"/>
  <c r="AK5802" i="16"/>
  <c r="AM5802" i="16" s="1"/>
  <c r="AJ5802" i="16"/>
  <c r="AL5801" i="16"/>
  <c r="AK5801" i="16"/>
  <c r="AJ5801" i="16"/>
  <c r="AL5800" i="16"/>
  <c r="AK5800" i="16"/>
  <c r="AJ5800" i="16"/>
  <c r="AL5799" i="16"/>
  <c r="AK5799" i="16"/>
  <c r="AJ5799" i="16"/>
  <c r="AL5798" i="16"/>
  <c r="AK5798" i="16"/>
  <c r="AJ5798" i="16"/>
  <c r="AL5797" i="16"/>
  <c r="AK5797" i="16"/>
  <c r="AJ5797" i="16"/>
  <c r="AL5796" i="16"/>
  <c r="AK5796" i="16"/>
  <c r="AJ5796" i="16"/>
  <c r="AL5795" i="16"/>
  <c r="AK5795" i="16"/>
  <c r="AJ5795" i="16"/>
  <c r="AL5794" i="16"/>
  <c r="AK5794" i="16"/>
  <c r="AJ5794" i="16"/>
  <c r="AL5793" i="16"/>
  <c r="AK5793" i="16"/>
  <c r="AJ5793" i="16"/>
  <c r="AL5792" i="16"/>
  <c r="AK5792" i="16"/>
  <c r="AJ5792" i="16"/>
  <c r="AL5791" i="16"/>
  <c r="AK5791" i="16"/>
  <c r="AJ5791" i="16"/>
  <c r="AL5790" i="16"/>
  <c r="AK5790" i="16"/>
  <c r="AM5790" i="16" s="1"/>
  <c r="AJ5790" i="16"/>
  <c r="AL5789" i="16"/>
  <c r="AK5789" i="16"/>
  <c r="AJ5789" i="16"/>
  <c r="AL5788" i="16"/>
  <c r="AK5788" i="16"/>
  <c r="AJ5788" i="16"/>
  <c r="AL5787" i="16"/>
  <c r="AK5787" i="16"/>
  <c r="AJ5787" i="16"/>
  <c r="AL5786" i="16"/>
  <c r="AK5786" i="16"/>
  <c r="AM5786" i="16" s="1"/>
  <c r="AJ5786" i="16"/>
  <c r="AL5785" i="16"/>
  <c r="AK5785" i="16"/>
  <c r="AJ5785" i="16"/>
  <c r="AL5784" i="16"/>
  <c r="AK5784" i="16"/>
  <c r="AJ5784" i="16"/>
  <c r="AL5783" i="16"/>
  <c r="AK5783" i="16"/>
  <c r="AJ5783" i="16"/>
  <c r="AL5782" i="16"/>
  <c r="AK5782" i="16"/>
  <c r="AJ5782" i="16"/>
  <c r="AL5781" i="16"/>
  <c r="AK5781" i="16"/>
  <c r="AJ5781" i="16"/>
  <c r="AL5780" i="16"/>
  <c r="AK5780" i="16"/>
  <c r="AJ5780" i="16"/>
  <c r="AL5779" i="16"/>
  <c r="AK5779" i="16"/>
  <c r="AM5779" i="16" s="1"/>
  <c r="AJ5779" i="16"/>
  <c r="AL5778" i="16"/>
  <c r="AK5778" i="16"/>
  <c r="AJ5778" i="16"/>
  <c r="AL5777" i="16"/>
  <c r="AK5777" i="16"/>
  <c r="AJ5777" i="16"/>
  <c r="AL5776" i="16"/>
  <c r="AK5776" i="16"/>
  <c r="AJ5776" i="16"/>
  <c r="AL5775" i="16"/>
  <c r="AK5775" i="16"/>
  <c r="AJ5775" i="16"/>
  <c r="AL5774" i="16"/>
  <c r="AK5774" i="16"/>
  <c r="AJ5774" i="16"/>
  <c r="AL5773" i="16"/>
  <c r="AK5773" i="16"/>
  <c r="AJ5773" i="16"/>
  <c r="AL5772" i="16"/>
  <c r="AK5772" i="16"/>
  <c r="AJ5772" i="16"/>
  <c r="AL5771" i="16"/>
  <c r="AK5771" i="16"/>
  <c r="AJ5771" i="16"/>
  <c r="AL5770" i="16"/>
  <c r="AK5770" i="16"/>
  <c r="AJ5770" i="16"/>
  <c r="AL5769" i="16"/>
  <c r="AK5769" i="16"/>
  <c r="AJ5769" i="16"/>
  <c r="AL5768" i="16"/>
  <c r="AK5768" i="16"/>
  <c r="AJ5768" i="16"/>
  <c r="AL5767" i="16"/>
  <c r="AK5767" i="16"/>
  <c r="AJ5767" i="16"/>
  <c r="AL5766" i="16"/>
  <c r="AK5766" i="16"/>
  <c r="AJ5766" i="16"/>
  <c r="AL5765" i="16"/>
  <c r="AK5765" i="16"/>
  <c r="AJ5765" i="16"/>
  <c r="AL5764" i="16"/>
  <c r="AK5764" i="16"/>
  <c r="AJ5764" i="16"/>
  <c r="AL5763" i="16"/>
  <c r="AK5763" i="16"/>
  <c r="AJ5763" i="16"/>
  <c r="AL5762" i="16"/>
  <c r="AK5762" i="16"/>
  <c r="AJ5762" i="16"/>
  <c r="AL5761" i="16"/>
  <c r="AK5761" i="16"/>
  <c r="AJ5761" i="16"/>
  <c r="AL5760" i="16"/>
  <c r="AK5760" i="16"/>
  <c r="AJ5760" i="16"/>
  <c r="AL5759" i="16"/>
  <c r="AK5759" i="16"/>
  <c r="AJ5759" i="16"/>
  <c r="AL5758" i="16"/>
  <c r="AK5758" i="16"/>
  <c r="AJ5758" i="16"/>
  <c r="AL5757" i="16"/>
  <c r="AK5757" i="16"/>
  <c r="AJ5757" i="16"/>
  <c r="AL5756" i="16"/>
  <c r="AK5756" i="16"/>
  <c r="AJ5756" i="16"/>
  <c r="AL5755" i="16"/>
  <c r="AK5755" i="16"/>
  <c r="AJ5755" i="16"/>
  <c r="AL5754" i="16"/>
  <c r="AK5754" i="16"/>
  <c r="AJ5754" i="16"/>
  <c r="AL5753" i="16"/>
  <c r="AK5753" i="16"/>
  <c r="AJ5753" i="16"/>
  <c r="AL5752" i="16"/>
  <c r="AK5752" i="16"/>
  <c r="AJ5752" i="16"/>
  <c r="AL5751" i="16"/>
  <c r="AK5751" i="16"/>
  <c r="AJ5751" i="16"/>
  <c r="AL5750" i="16"/>
  <c r="AK5750" i="16"/>
  <c r="AJ5750" i="16"/>
  <c r="AL5749" i="16"/>
  <c r="AK5749" i="16"/>
  <c r="AJ5749" i="16"/>
  <c r="AL5748" i="16"/>
  <c r="AK5748" i="16"/>
  <c r="AJ5748" i="16"/>
  <c r="AL5747" i="16"/>
  <c r="AK5747" i="16"/>
  <c r="AJ5747" i="16"/>
  <c r="AL5746" i="16"/>
  <c r="AK5746" i="16"/>
  <c r="AJ5746" i="16"/>
  <c r="AL5745" i="16"/>
  <c r="AK5745" i="16"/>
  <c r="AJ5745" i="16"/>
  <c r="AL5744" i="16"/>
  <c r="AK5744" i="16"/>
  <c r="AJ5744" i="16"/>
  <c r="AL5743" i="16"/>
  <c r="AK5743" i="16"/>
  <c r="AM5743" i="16" s="1"/>
  <c r="AJ5743" i="16"/>
  <c r="AL5742" i="16"/>
  <c r="AK5742" i="16"/>
  <c r="AM5742" i="16" s="1"/>
  <c r="AJ5742" i="16"/>
  <c r="AL5741" i="16"/>
  <c r="AK5741" i="16"/>
  <c r="AJ5741" i="16"/>
  <c r="AL5740" i="16"/>
  <c r="AK5740" i="16"/>
  <c r="AJ5740" i="16"/>
  <c r="AL5739" i="16"/>
  <c r="AK5739" i="16"/>
  <c r="AM5739" i="16" s="1"/>
  <c r="AJ5739" i="16"/>
  <c r="AL5738" i="16"/>
  <c r="AK5738" i="16"/>
  <c r="AJ5738" i="16"/>
  <c r="AL5737" i="16"/>
  <c r="AK5737" i="16"/>
  <c r="AJ5737" i="16"/>
  <c r="AL5736" i="16"/>
  <c r="AK5736" i="16"/>
  <c r="AJ5736" i="16"/>
  <c r="AL5735" i="16"/>
  <c r="AK5735" i="16"/>
  <c r="AJ5735" i="16"/>
  <c r="AL5734" i="16"/>
  <c r="AK5734" i="16"/>
  <c r="AJ5734" i="16"/>
  <c r="AL5733" i="16"/>
  <c r="AK5733" i="16"/>
  <c r="AJ5733" i="16"/>
  <c r="AL5732" i="16"/>
  <c r="AK5732" i="16"/>
  <c r="AJ5732" i="16"/>
  <c r="AL5731" i="16"/>
  <c r="AK5731" i="16"/>
  <c r="AM5731" i="16" s="1"/>
  <c r="AJ5731" i="16"/>
  <c r="AL5730" i="16"/>
  <c r="AK5730" i="16"/>
  <c r="AM5730" i="16" s="1"/>
  <c r="AJ5730" i="16"/>
  <c r="AL5729" i="16"/>
  <c r="AK5729" i="16"/>
  <c r="AJ5729" i="16"/>
  <c r="AL5728" i="16"/>
  <c r="AK5728" i="16"/>
  <c r="AJ5728" i="16"/>
  <c r="AL5727" i="16"/>
  <c r="AK5727" i="16"/>
  <c r="AJ5727" i="16"/>
  <c r="AL5726" i="16"/>
  <c r="AK5726" i="16"/>
  <c r="AM5726" i="16" s="1"/>
  <c r="AJ5726" i="16"/>
  <c r="AL5725" i="16"/>
  <c r="AK5725" i="16"/>
  <c r="AJ5725" i="16"/>
  <c r="AL5724" i="16"/>
  <c r="AK5724" i="16"/>
  <c r="AJ5724" i="16"/>
  <c r="AL5723" i="16"/>
  <c r="AK5723" i="16"/>
  <c r="AJ5723" i="16"/>
  <c r="AL5722" i="16"/>
  <c r="AK5722" i="16"/>
  <c r="AJ5722" i="16"/>
  <c r="AL5721" i="16"/>
  <c r="AK5721" i="16"/>
  <c r="AJ5721" i="16"/>
  <c r="AL5720" i="16"/>
  <c r="AK5720" i="16"/>
  <c r="AJ5720" i="16"/>
  <c r="AL5719" i="16"/>
  <c r="AK5719" i="16"/>
  <c r="AJ5719" i="16"/>
  <c r="AL5718" i="16"/>
  <c r="AK5718" i="16"/>
  <c r="AJ5718" i="16"/>
  <c r="AL5717" i="16"/>
  <c r="AK5717" i="16"/>
  <c r="AJ5717" i="16"/>
  <c r="AL5716" i="16"/>
  <c r="AK5716" i="16"/>
  <c r="AJ5716" i="16"/>
  <c r="AL5715" i="16"/>
  <c r="AK5715" i="16"/>
  <c r="AJ5715" i="16"/>
  <c r="AL5714" i="16"/>
  <c r="AK5714" i="16"/>
  <c r="AJ5714" i="16"/>
  <c r="AL5713" i="16"/>
  <c r="AK5713" i="16"/>
  <c r="AJ5713" i="16"/>
  <c r="AL5712" i="16"/>
  <c r="AK5712" i="16"/>
  <c r="AM5712" i="16" s="1"/>
  <c r="AJ5712" i="16"/>
  <c r="AL5711" i="16"/>
  <c r="AK5711" i="16"/>
  <c r="AJ5711" i="16"/>
  <c r="AL5710" i="16"/>
  <c r="AK5710" i="16"/>
  <c r="AJ5710" i="16"/>
  <c r="AL5709" i="16"/>
  <c r="AM5709" i="16" s="1"/>
  <c r="AK5709" i="16"/>
  <c r="AJ5709" i="16"/>
  <c r="AL5708" i="16"/>
  <c r="AK5708" i="16"/>
  <c r="AJ5708" i="16"/>
  <c r="AL5707" i="16"/>
  <c r="AK5707" i="16"/>
  <c r="AJ5707" i="16"/>
  <c r="AL5706" i="16"/>
  <c r="AK5706" i="16"/>
  <c r="AJ5706" i="16"/>
  <c r="AL5705" i="16"/>
  <c r="AK5705" i="16"/>
  <c r="AJ5705" i="16"/>
  <c r="AL5704" i="16"/>
  <c r="AK5704" i="16"/>
  <c r="AJ5704" i="16"/>
  <c r="AL5703" i="16"/>
  <c r="AK5703" i="16"/>
  <c r="AJ5703" i="16"/>
  <c r="AL5702" i="16"/>
  <c r="AK5702" i="16"/>
  <c r="AJ5702" i="16"/>
  <c r="AL5701" i="16"/>
  <c r="AK5701" i="16"/>
  <c r="AJ5701" i="16"/>
  <c r="AL5700" i="16"/>
  <c r="AK5700" i="16"/>
  <c r="AM5700" i="16" s="1"/>
  <c r="AJ5700" i="16"/>
  <c r="AL5699" i="16"/>
  <c r="AK5699" i="16"/>
  <c r="AJ5699" i="16"/>
  <c r="AL5698" i="16"/>
  <c r="AK5698" i="16"/>
  <c r="AM5698" i="16" s="1"/>
  <c r="AJ5698" i="16"/>
  <c r="AL5697" i="16"/>
  <c r="AK5697" i="16"/>
  <c r="AJ5697" i="16"/>
  <c r="AL5696" i="16"/>
  <c r="AK5696" i="16"/>
  <c r="AM5696" i="16" s="1"/>
  <c r="AJ5696" i="16"/>
  <c r="AL5695" i="16"/>
  <c r="AK5695" i="16"/>
  <c r="AJ5695" i="16"/>
  <c r="AL5694" i="16"/>
  <c r="AK5694" i="16"/>
  <c r="AM5694" i="16" s="1"/>
  <c r="AJ5694" i="16"/>
  <c r="AL5693" i="16"/>
  <c r="AK5693" i="16"/>
  <c r="AJ5693" i="16"/>
  <c r="AL5692" i="16"/>
  <c r="AK5692" i="16"/>
  <c r="AJ5692" i="16"/>
  <c r="AL5691" i="16"/>
  <c r="AK5691" i="16"/>
  <c r="AJ5691" i="16"/>
  <c r="AL5690" i="16"/>
  <c r="AK5690" i="16"/>
  <c r="AJ5690" i="16"/>
  <c r="AL5689" i="16"/>
  <c r="AM5689" i="16" s="1"/>
  <c r="AK5689" i="16"/>
  <c r="AJ5689" i="16"/>
  <c r="AL5688" i="16"/>
  <c r="AK5688" i="16"/>
  <c r="AJ5688" i="16"/>
  <c r="AL5687" i="16"/>
  <c r="AK5687" i="16"/>
  <c r="AJ5687" i="16"/>
  <c r="AL5686" i="16"/>
  <c r="AK5686" i="16"/>
  <c r="AM5686" i="16" s="1"/>
  <c r="AJ5686" i="16"/>
  <c r="AL5685" i="16"/>
  <c r="AK5685" i="16"/>
  <c r="AJ5685" i="16"/>
  <c r="AL5684" i="16"/>
  <c r="AK5684" i="16"/>
  <c r="AJ5684" i="16"/>
  <c r="AL5683" i="16"/>
  <c r="AK5683" i="16"/>
  <c r="AJ5683" i="16"/>
  <c r="AL5682" i="16"/>
  <c r="AK5682" i="16"/>
  <c r="AM5682" i="16" s="1"/>
  <c r="AJ5682" i="16"/>
  <c r="AL5681" i="16"/>
  <c r="AK5681" i="16"/>
  <c r="AJ5681" i="16"/>
  <c r="AL5680" i="16"/>
  <c r="AK5680" i="16"/>
  <c r="AJ5680" i="16"/>
  <c r="AL5679" i="16"/>
  <c r="AK5679" i="16"/>
  <c r="AJ5679" i="16"/>
  <c r="AL5678" i="16"/>
  <c r="AK5678" i="16"/>
  <c r="AJ5678" i="16"/>
  <c r="AL5677" i="16"/>
  <c r="AK5677" i="16"/>
  <c r="AJ5677" i="16"/>
  <c r="AL5676" i="16"/>
  <c r="AK5676" i="16"/>
  <c r="AJ5676" i="16"/>
  <c r="AL5675" i="16"/>
  <c r="AK5675" i="16"/>
  <c r="AJ5675" i="16"/>
  <c r="AL5674" i="16"/>
  <c r="AK5674" i="16"/>
  <c r="AJ5674" i="16"/>
  <c r="AL5673" i="16"/>
  <c r="AK5673" i="16"/>
  <c r="AJ5673" i="16"/>
  <c r="AL5672" i="16"/>
  <c r="AK5672" i="16"/>
  <c r="AJ5672" i="16"/>
  <c r="AL5671" i="16"/>
  <c r="AK5671" i="16"/>
  <c r="AJ5671" i="16"/>
  <c r="AL5670" i="16"/>
  <c r="AK5670" i="16"/>
  <c r="AJ5670" i="16"/>
  <c r="AL5669" i="16"/>
  <c r="AK5669" i="16"/>
  <c r="AJ5669" i="16"/>
  <c r="AL5668" i="16"/>
  <c r="AK5668" i="16"/>
  <c r="AJ5668" i="16"/>
  <c r="AL5667" i="16"/>
  <c r="AK5667" i="16"/>
  <c r="AJ5667" i="16"/>
  <c r="AL5666" i="16"/>
  <c r="AK5666" i="16"/>
  <c r="AJ5666" i="16"/>
  <c r="AL5665" i="16"/>
  <c r="AK5665" i="16"/>
  <c r="AJ5665" i="16"/>
  <c r="AL5664" i="16"/>
  <c r="AK5664" i="16"/>
  <c r="AM5664" i="16" s="1"/>
  <c r="AJ5664" i="16"/>
  <c r="AL5663" i="16"/>
  <c r="AK5663" i="16"/>
  <c r="AJ5663" i="16"/>
  <c r="AL5662" i="16"/>
  <c r="AK5662" i="16"/>
  <c r="AM5662" i="16" s="1"/>
  <c r="AJ5662" i="16"/>
  <c r="AL5661" i="16"/>
  <c r="AK5661" i="16"/>
  <c r="AJ5661" i="16"/>
  <c r="AL5660" i="16"/>
  <c r="AK5660" i="16"/>
  <c r="AJ5660" i="16"/>
  <c r="AL5659" i="16"/>
  <c r="AK5659" i="16"/>
  <c r="AJ5659" i="16"/>
  <c r="AL5658" i="16"/>
  <c r="AK5658" i="16"/>
  <c r="AM5658" i="16" s="1"/>
  <c r="AJ5658" i="16"/>
  <c r="AL5657" i="16"/>
  <c r="AK5657" i="16"/>
  <c r="AJ5657" i="16"/>
  <c r="AL5656" i="16"/>
  <c r="AK5656" i="16"/>
  <c r="AJ5656" i="16"/>
  <c r="AL5655" i="16"/>
  <c r="AK5655" i="16"/>
  <c r="AJ5655" i="16"/>
  <c r="AL5654" i="16"/>
  <c r="AK5654" i="16"/>
  <c r="AM5654" i="16" s="1"/>
  <c r="AJ5654" i="16"/>
  <c r="AL5653" i="16"/>
  <c r="AK5653" i="16"/>
  <c r="AJ5653" i="16"/>
  <c r="AL5652" i="16"/>
  <c r="AK5652" i="16"/>
  <c r="AJ5652" i="16"/>
  <c r="AL5651" i="16"/>
  <c r="AK5651" i="16"/>
  <c r="AJ5651" i="16"/>
  <c r="AL5650" i="16"/>
  <c r="AK5650" i="16"/>
  <c r="AJ5650" i="16"/>
  <c r="AL5649" i="16"/>
  <c r="AK5649" i="16"/>
  <c r="AJ5649" i="16"/>
  <c r="AL5648" i="16"/>
  <c r="AK5648" i="16"/>
  <c r="AM5648" i="16" s="1"/>
  <c r="AJ5648" i="16"/>
  <c r="AL5647" i="16"/>
  <c r="AK5647" i="16"/>
  <c r="AJ5647" i="16"/>
  <c r="AL5646" i="16"/>
  <c r="AK5646" i="16"/>
  <c r="AJ5646" i="16"/>
  <c r="AL5645" i="16"/>
  <c r="AK5645" i="16"/>
  <c r="AJ5645" i="16"/>
  <c r="AL5644" i="16"/>
  <c r="AK5644" i="16"/>
  <c r="AJ5644" i="16"/>
  <c r="AL5643" i="16"/>
  <c r="AK5643" i="16"/>
  <c r="AJ5643" i="16"/>
  <c r="AL5642" i="16"/>
  <c r="AK5642" i="16"/>
  <c r="AJ5642" i="16"/>
  <c r="AL5641" i="16"/>
  <c r="AK5641" i="16"/>
  <c r="AJ5641" i="16"/>
  <c r="AL5640" i="16"/>
  <c r="AK5640" i="16"/>
  <c r="AM5640" i="16" s="1"/>
  <c r="AJ5640" i="16"/>
  <c r="AL5639" i="16"/>
  <c r="AK5639" i="16"/>
  <c r="AJ5639" i="16"/>
  <c r="AL5638" i="16"/>
  <c r="AK5638" i="16"/>
  <c r="AJ5638" i="16"/>
  <c r="AL5637" i="16"/>
  <c r="AK5637" i="16"/>
  <c r="AJ5637" i="16"/>
  <c r="AL5636" i="16"/>
  <c r="AK5636" i="16"/>
  <c r="AM5636" i="16" s="1"/>
  <c r="AJ5636" i="16"/>
  <c r="AL5635" i="16"/>
  <c r="AK5635" i="16"/>
  <c r="AJ5635" i="16"/>
  <c r="AL5634" i="16"/>
  <c r="AK5634" i="16"/>
  <c r="AJ5634" i="16"/>
  <c r="AL5633" i="16"/>
  <c r="AK5633" i="16"/>
  <c r="AJ5633" i="16"/>
  <c r="AL5632" i="16"/>
  <c r="AK5632" i="16"/>
  <c r="AM5632" i="16" s="1"/>
  <c r="AJ5632" i="16"/>
  <c r="AL5631" i="16"/>
  <c r="AK5631" i="16"/>
  <c r="AJ5631" i="16"/>
  <c r="AL5630" i="16"/>
  <c r="AK5630" i="16"/>
  <c r="AJ5630" i="16"/>
  <c r="AL5629" i="16"/>
  <c r="AK5629" i="16"/>
  <c r="AJ5629" i="16"/>
  <c r="AL5628" i="16"/>
  <c r="AK5628" i="16"/>
  <c r="AJ5628" i="16"/>
  <c r="AL5627" i="16"/>
  <c r="AK5627" i="16"/>
  <c r="AJ5627" i="16"/>
  <c r="AL5626" i="16"/>
  <c r="AK5626" i="16"/>
  <c r="AJ5626" i="16"/>
  <c r="AL5625" i="16"/>
  <c r="AM5625" i="16" s="1"/>
  <c r="AK5625" i="16"/>
  <c r="AJ5625" i="16"/>
  <c r="AL5624" i="16"/>
  <c r="AK5624" i="16"/>
  <c r="AJ5624" i="16"/>
  <c r="AL5623" i="16"/>
  <c r="AK5623" i="16"/>
  <c r="AJ5623" i="16"/>
  <c r="AL5622" i="16"/>
  <c r="AK5622" i="16"/>
  <c r="AM5622" i="16" s="1"/>
  <c r="AJ5622" i="16"/>
  <c r="AL5621" i="16"/>
  <c r="AK5621" i="16"/>
  <c r="AJ5621" i="16"/>
  <c r="AL5620" i="16"/>
  <c r="AK5620" i="16"/>
  <c r="AM5620" i="16" s="1"/>
  <c r="AJ5620" i="16"/>
  <c r="AL5619" i="16"/>
  <c r="AK5619" i="16"/>
  <c r="AJ5619" i="16"/>
  <c r="AL5618" i="16"/>
  <c r="AK5618" i="16"/>
  <c r="AM5618" i="16" s="1"/>
  <c r="AJ5618" i="16"/>
  <c r="AL5617" i="16"/>
  <c r="AK5617" i="16"/>
  <c r="AJ5617" i="16"/>
  <c r="AL5616" i="16"/>
  <c r="AK5616" i="16"/>
  <c r="AM5616" i="16" s="1"/>
  <c r="AJ5616" i="16"/>
  <c r="AL5615" i="16"/>
  <c r="AK5615" i="16"/>
  <c r="AJ5615" i="16"/>
  <c r="AL5614" i="16"/>
  <c r="AK5614" i="16"/>
  <c r="AM5614" i="16" s="1"/>
  <c r="AJ5614" i="16"/>
  <c r="AL5613" i="16"/>
  <c r="AK5613" i="16"/>
  <c r="AJ5613" i="16"/>
  <c r="AL5612" i="16"/>
  <c r="AK5612" i="16"/>
  <c r="AJ5612" i="16"/>
  <c r="AL5611" i="16"/>
  <c r="AK5611" i="16"/>
  <c r="AJ5611" i="16"/>
  <c r="AL5610" i="16"/>
  <c r="AK5610" i="16"/>
  <c r="AM5610" i="16" s="1"/>
  <c r="AJ5610" i="16"/>
  <c r="AL5609" i="16"/>
  <c r="AK5609" i="16"/>
  <c r="AJ5609" i="16"/>
  <c r="AL5608" i="16"/>
  <c r="AK5608" i="16"/>
  <c r="AJ5608" i="16"/>
  <c r="AL5607" i="16"/>
  <c r="AK5607" i="16"/>
  <c r="AJ5607" i="16"/>
  <c r="AL5606" i="16"/>
  <c r="AK5606" i="16"/>
  <c r="AJ5606" i="16"/>
  <c r="AL5605" i="16"/>
  <c r="AK5605" i="16"/>
  <c r="AJ5605" i="16"/>
  <c r="AL5604" i="16"/>
  <c r="AK5604" i="16"/>
  <c r="AM5604" i="16" s="1"/>
  <c r="AJ5604" i="16"/>
  <c r="AL5603" i="16"/>
  <c r="AK5603" i="16"/>
  <c r="AJ5603" i="16"/>
  <c r="AL5602" i="16"/>
  <c r="AK5602" i="16"/>
  <c r="AJ5602" i="16"/>
  <c r="AL5601" i="16"/>
  <c r="AK5601" i="16"/>
  <c r="AJ5601" i="16"/>
  <c r="AL5600" i="16"/>
  <c r="AK5600" i="16"/>
  <c r="AJ5600" i="16"/>
  <c r="AL5599" i="16"/>
  <c r="AK5599" i="16"/>
  <c r="AJ5599" i="16"/>
  <c r="AL5598" i="16"/>
  <c r="AK5598" i="16"/>
  <c r="AJ5598" i="16"/>
  <c r="AL5597" i="16"/>
  <c r="AK5597" i="16"/>
  <c r="AJ5597" i="16"/>
  <c r="AL5596" i="16"/>
  <c r="AK5596" i="16"/>
  <c r="AJ5596" i="16"/>
  <c r="AL5595" i="16"/>
  <c r="AK5595" i="16"/>
  <c r="AJ5595" i="16"/>
  <c r="AL5594" i="16"/>
  <c r="AK5594" i="16"/>
  <c r="AJ5594" i="16"/>
  <c r="AL5593" i="16"/>
  <c r="AK5593" i="16"/>
  <c r="AJ5593" i="16"/>
  <c r="AL5592" i="16"/>
  <c r="AK5592" i="16"/>
  <c r="AJ5592" i="16"/>
  <c r="AL5591" i="16"/>
  <c r="AK5591" i="16"/>
  <c r="AJ5591" i="16"/>
  <c r="AL5590" i="16"/>
  <c r="AK5590" i="16"/>
  <c r="AM5590" i="16" s="1"/>
  <c r="AJ5590" i="16"/>
  <c r="AL5589" i="16"/>
  <c r="AK5589" i="16"/>
  <c r="AJ5589" i="16"/>
  <c r="AL5588" i="16"/>
  <c r="AK5588" i="16"/>
  <c r="AJ5588" i="16"/>
  <c r="AL5587" i="16"/>
  <c r="AK5587" i="16"/>
  <c r="AJ5587" i="16"/>
  <c r="AL5586" i="16"/>
  <c r="AK5586" i="16"/>
  <c r="AM5586" i="16" s="1"/>
  <c r="AJ5586" i="16"/>
  <c r="AL5585" i="16"/>
  <c r="AK5585" i="16"/>
  <c r="AJ5585" i="16"/>
  <c r="AL5584" i="16"/>
  <c r="AK5584" i="16"/>
  <c r="AJ5584" i="16"/>
  <c r="AL5583" i="16"/>
  <c r="AK5583" i="16"/>
  <c r="AJ5583" i="16"/>
  <c r="AL5582" i="16"/>
  <c r="AK5582" i="16"/>
  <c r="AJ5582" i="16"/>
  <c r="AL5581" i="16"/>
  <c r="AM5581" i="16" s="1"/>
  <c r="AK5581" i="16"/>
  <c r="AJ5581" i="16"/>
  <c r="AL5580" i="16"/>
  <c r="AK5580" i="16"/>
  <c r="AM5580" i="16" s="1"/>
  <c r="AJ5580" i="16"/>
  <c r="AL5579" i="16"/>
  <c r="AK5579" i="16"/>
  <c r="AJ5579" i="16"/>
  <c r="AL5578" i="16"/>
  <c r="AK5578" i="16"/>
  <c r="AJ5578" i="16"/>
  <c r="AL5577" i="16"/>
  <c r="AM5577" i="16" s="1"/>
  <c r="AK5577" i="16"/>
  <c r="AJ5577" i="16"/>
  <c r="AL5576" i="16"/>
  <c r="AK5576" i="16"/>
  <c r="AJ5576" i="16"/>
  <c r="AL5575" i="16"/>
  <c r="AK5575" i="16"/>
  <c r="AJ5575" i="16"/>
  <c r="AL5574" i="16"/>
  <c r="AK5574" i="16"/>
  <c r="AM5574" i="16" s="1"/>
  <c r="AJ5574" i="16"/>
  <c r="AL5573" i="16"/>
  <c r="AK5573" i="16"/>
  <c r="AJ5573" i="16"/>
  <c r="AL5572" i="16"/>
  <c r="AK5572" i="16"/>
  <c r="AJ5572" i="16"/>
  <c r="AL5571" i="16"/>
  <c r="AK5571" i="16"/>
  <c r="AJ5571" i="16"/>
  <c r="AL5570" i="16"/>
  <c r="AK5570" i="16"/>
  <c r="AJ5570" i="16"/>
  <c r="AL5569" i="16"/>
  <c r="AK5569" i="16"/>
  <c r="AJ5569" i="16"/>
  <c r="AL5568" i="16"/>
  <c r="AK5568" i="16"/>
  <c r="AJ5568" i="16"/>
  <c r="AL5567" i="16"/>
  <c r="AK5567" i="16"/>
  <c r="AJ5567" i="16"/>
  <c r="AL5566" i="16"/>
  <c r="AK5566" i="16"/>
  <c r="AJ5566" i="16"/>
  <c r="AL5565" i="16"/>
  <c r="AK5565" i="16"/>
  <c r="AJ5565" i="16"/>
  <c r="AL5564" i="16"/>
  <c r="AK5564" i="16"/>
  <c r="AJ5564" i="16"/>
  <c r="AL5563" i="16"/>
  <c r="AK5563" i="16"/>
  <c r="AJ5563" i="16"/>
  <c r="AL5562" i="16"/>
  <c r="AK5562" i="16"/>
  <c r="AM5562" i="16" s="1"/>
  <c r="AJ5562" i="16"/>
  <c r="AL5561" i="16"/>
  <c r="AK5561" i="16"/>
  <c r="AJ5561" i="16"/>
  <c r="AL5560" i="16"/>
  <c r="AK5560" i="16"/>
  <c r="AJ5560" i="16"/>
  <c r="AL5559" i="16"/>
  <c r="AK5559" i="16"/>
  <c r="AJ5559" i="16"/>
  <c r="AL5558" i="16"/>
  <c r="AK5558" i="16"/>
  <c r="AJ5558" i="16"/>
  <c r="AL5557" i="16"/>
  <c r="AK5557" i="16"/>
  <c r="AJ5557" i="16"/>
  <c r="AL5556" i="16"/>
  <c r="AK5556" i="16"/>
  <c r="AJ5556" i="16"/>
  <c r="AL5555" i="16"/>
  <c r="AK5555" i="16"/>
  <c r="AJ5555" i="16"/>
  <c r="AL5554" i="16"/>
  <c r="AK5554" i="16"/>
  <c r="AM5554" i="16" s="1"/>
  <c r="AJ5554" i="16"/>
  <c r="AL5553" i="16"/>
  <c r="AM5553" i="16" s="1"/>
  <c r="AK5553" i="16"/>
  <c r="AJ5553" i="16"/>
  <c r="AL5552" i="16"/>
  <c r="AK5552" i="16"/>
  <c r="AJ5552" i="16"/>
  <c r="AL5551" i="16"/>
  <c r="AK5551" i="16"/>
  <c r="AJ5551" i="16"/>
  <c r="AL5550" i="16"/>
  <c r="AK5550" i="16"/>
  <c r="AJ5550" i="16"/>
  <c r="AL5549" i="16"/>
  <c r="AK5549" i="16"/>
  <c r="AJ5549" i="16"/>
  <c r="AL5548" i="16"/>
  <c r="AK5548" i="16"/>
  <c r="AJ5548" i="16"/>
  <c r="AL5547" i="16"/>
  <c r="AK5547" i="16"/>
  <c r="AJ5547" i="16"/>
  <c r="AL5546" i="16"/>
  <c r="AK5546" i="16"/>
  <c r="AJ5546" i="16"/>
  <c r="AL5545" i="16"/>
  <c r="AM5545" i="16" s="1"/>
  <c r="AK5545" i="16"/>
  <c r="AJ5545" i="16"/>
  <c r="AL5544" i="16"/>
  <c r="AK5544" i="16"/>
  <c r="AJ5544" i="16"/>
  <c r="AL5543" i="16"/>
  <c r="AK5543" i="16"/>
  <c r="AJ5543" i="16"/>
  <c r="AL5542" i="16"/>
  <c r="AK5542" i="16"/>
  <c r="AJ5542" i="16"/>
  <c r="AL5541" i="16"/>
  <c r="AK5541" i="16"/>
  <c r="AJ5541" i="16"/>
  <c r="AL5540" i="16"/>
  <c r="AK5540" i="16"/>
  <c r="AJ5540" i="16"/>
  <c r="AL5539" i="16"/>
  <c r="AK5539" i="16"/>
  <c r="AJ5539" i="16"/>
  <c r="AL5538" i="16"/>
  <c r="AK5538" i="16"/>
  <c r="AM5538" i="16" s="1"/>
  <c r="AJ5538" i="16"/>
  <c r="AL5537" i="16"/>
  <c r="AK5537" i="16"/>
  <c r="AJ5537" i="16"/>
  <c r="AL5536" i="16"/>
  <c r="AK5536" i="16"/>
  <c r="AJ5536" i="16"/>
  <c r="AL5535" i="16"/>
  <c r="AK5535" i="16"/>
  <c r="AJ5535" i="16"/>
  <c r="AL5534" i="16"/>
  <c r="AK5534" i="16"/>
  <c r="AJ5534" i="16"/>
  <c r="AL5533" i="16"/>
  <c r="AK5533" i="16"/>
  <c r="AJ5533" i="16"/>
  <c r="AL5532" i="16"/>
  <c r="AK5532" i="16"/>
  <c r="AJ5532" i="16"/>
  <c r="AL5531" i="16"/>
  <c r="AK5531" i="16"/>
  <c r="AJ5531" i="16"/>
  <c r="AL5530" i="16"/>
  <c r="AK5530" i="16"/>
  <c r="AJ5530" i="16"/>
  <c r="AL5529" i="16"/>
  <c r="AK5529" i="16"/>
  <c r="AJ5529" i="16"/>
  <c r="AL5528" i="16"/>
  <c r="AK5528" i="16"/>
  <c r="AJ5528" i="16"/>
  <c r="AL5527" i="16"/>
  <c r="AK5527" i="16"/>
  <c r="AJ5527" i="16"/>
  <c r="AL5526" i="16"/>
  <c r="AK5526" i="16"/>
  <c r="AJ5526" i="16"/>
  <c r="AL5525" i="16"/>
  <c r="AK5525" i="16"/>
  <c r="AJ5525" i="16"/>
  <c r="AL5524" i="16"/>
  <c r="AK5524" i="16"/>
  <c r="AJ5524" i="16"/>
  <c r="AL5523" i="16"/>
  <c r="AK5523" i="16"/>
  <c r="AJ5523" i="16"/>
  <c r="AL5522" i="16"/>
  <c r="AK5522" i="16"/>
  <c r="AJ5522" i="16"/>
  <c r="AL5521" i="16"/>
  <c r="AK5521" i="16"/>
  <c r="AJ5521" i="16"/>
  <c r="AL5520" i="16"/>
  <c r="AK5520" i="16"/>
  <c r="AJ5520" i="16"/>
  <c r="AL5519" i="16"/>
  <c r="AK5519" i="16"/>
  <c r="AJ5519" i="16"/>
  <c r="AL5518" i="16"/>
  <c r="AK5518" i="16"/>
  <c r="AJ5518" i="16"/>
  <c r="AL5517" i="16"/>
  <c r="AK5517" i="16"/>
  <c r="AJ5517" i="16"/>
  <c r="AL5516" i="16"/>
  <c r="AK5516" i="16"/>
  <c r="AJ5516" i="16"/>
  <c r="AL5515" i="16"/>
  <c r="AK5515" i="16"/>
  <c r="AJ5515" i="16"/>
  <c r="AL5514" i="16"/>
  <c r="AK5514" i="16"/>
  <c r="AM5514" i="16" s="1"/>
  <c r="AJ5514" i="16"/>
  <c r="AL5513" i="16"/>
  <c r="AK5513" i="16"/>
  <c r="AJ5513" i="16"/>
  <c r="AL5512" i="16"/>
  <c r="AK5512" i="16"/>
  <c r="AJ5512" i="16"/>
  <c r="AL5511" i="16"/>
  <c r="AK5511" i="16"/>
  <c r="AJ5511" i="16"/>
  <c r="AL5510" i="16"/>
  <c r="AK5510" i="16"/>
  <c r="AJ5510" i="16"/>
  <c r="AL5509" i="16"/>
  <c r="AK5509" i="16"/>
  <c r="AJ5509" i="16"/>
  <c r="AL5508" i="16"/>
  <c r="AK5508" i="16"/>
  <c r="AJ5508" i="16"/>
  <c r="AL5507" i="16"/>
  <c r="AK5507" i="16"/>
  <c r="AJ5507" i="16"/>
  <c r="AL5506" i="16"/>
  <c r="AK5506" i="16"/>
  <c r="AM5506" i="16" s="1"/>
  <c r="AJ5506" i="16"/>
  <c r="AL5505" i="16"/>
  <c r="AK5505" i="16"/>
  <c r="AJ5505" i="16"/>
  <c r="AL5504" i="16"/>
  <c r="AK5504" i="16"/>
  <c r="AJ5504" i="16"/>
  <c r="AL5503" i="16"/>
  <c r="AK5503" i="16"/>
  <c r="AJ5503" i="16"/>
  <c r="AL5502" i="16"/>
  <c r="AK5502" i="16"/>
  <c r="AJ5502" i="16"/>
  <c r="AL5501" i="16"/>
  <c r="AK5501" i="16"/>
  <c r="AJ5501" i="16"/>
  <c r="AL5500" i="16"/>
  <c r="AK5500" i="16"/>
  <c r="AJ5500" i="16"/>
  <c r="AL5499" i="16"/>
  <c r="AK5499" i="16"/>
  <c r="AJ5499" i="16"/>
  <c r="AL5498" i="16"/>
  <c r="AK5498" i="16"/>
  <c r="AJ5498" i="16"/>
  <c r="AL5497" i="16"/>
  <c r="AK5497" i="16"/>
  <c r="AJ5497" i="16"/>
  <c r="AL5496" i="16"/>
  <c r="AK5496" i="16"/>
  <c r="AJ5496" i="16"/>
  <c r="AL5495" i="16"/>
  <c r="AK5495" i="16"/>
  <c r="AJ5495" i="16"/>
  <c r="AL5494" i="16"/>
  <c r="AK5494" i="16"/>
  <c r="AJ5494" i="16"/>
  <c r="AL5493" i="16"/>
  <c r="AK5493" i="16"/>
  <c r="AJ5493" i="16"/>
  <c r="AL5492" i="16"/>
  <c r="AK5492" i="16"/>
  <c r="AJ5492" i="16"/>
  <c r="AL5491" i="16"/>
  <c r="AK5491" i="16"/>
  <c r="AJ5491" i="16"/>
  <c r="AL5490" i="16"/>
  <c r="AK5490" i="16"/>
  <c r="AJ5490" i="16"/>
  <c r="AL5489" i="16"/>
  <c r="AK5489" i="16"/>
  <c r="AJ5489" i="16"/>
  <c r="AL5488" i="16"/>
  <c r="AK5488" i="16"/>
  <c r="AJ5488" i="16"/>
  <c r="AL5487" i="16"/>
  <c r="AK5487" i="16"/>
  <c r="AJ5487" i="16"/>
  <c r="AL5486" i="16"/>
  <c r="AK5486" i="16"/>
  <c r="AJ5486" i="16"/>
  <c r="AL5485" i="16"/>
  <c r="AK5485" i="16"/>
  <c r="AJ5485" i="16"/>
  <c r="AL5484" i="16"/>
  <c r="AK5484" i="16"/>
  <c r="AJ5484" i="16"/>
  <c r="AL5483" i="16"/>
  <c r="AK5483" i="16"/>
  <c r="AJ5483" i="16"/>
  <c r="AL5482" i="16"/>
  <c r="AK5482" i="16"/>
  <c r="AJ5482" i="16"/>
  <c r="AL5481" i="16"/>
  <c r="AK5481" i="16"/>
  <c r="AJ5481" i="16"/>
  <c r="AL5480" i="16"/>
  <c r="AK5480" i="16"/>
  <c r="AJ5480" i="16"/>
  <c r="AL5479" i="16"/>
  <c r="AK5479" i="16"/>
  <c r="AJ5479" i="16"/>
  <c r="AL5478" i="16"/>
  <c r="AK5478" i="16"/>
  <c r="AJ5478" i="16"/>
  <c r="AL5477" i="16"/>
  <c r="AK5477" i="16"/>
  <c r="AJ5477" i="16"/>
  <c r="AL5476" i="16"/>
  <c r="AK5476" i="16"/>
  <c r="AJ5476" i="16"/>
  <c r="AL5475" i="16"/>
  <c r="AK5475" i="16"/>
  <c r="AJ5475" i="16"/>
  <c r="AL5474" i="16"/>
  <c r="AK5474" i="16"/>
  <c r="AJ5474" i="16"/>
  <c r="AL5473" i="16"/>
  <c r="AK5473" i="16"/>
  <c r="AJ5473" i="16"/>
  <c r="AL5472" i="16"/>
  <c r="AK5472" i="16"/>
  <c r="AJ5472" i="16"/>
  <c r="AL5471" i="16"/>
  <c r="AK5471" i="16"/>
  <c r="AJ5471" i="16"/>
  <c r="AL5470" i="16"/>
  <c r="AK5470" i="16"/>
  <c r="AJ5470" i="16"/>
  <c r="AL5469" i="16"/>
  <c r="AK5469" i="16"/>
  <c r="AJ5469" i="16"/>
  <c r="AL5468" i="16"/>
  <c r="AK5468" i="16"/>
  <c r="AJ5468" i="16"/>
  <c r="AL5467" i="16"/>
  <c r="AK5467" i="16"/>
  <c r="AJ5467" i="16"/>
  <c r="AL5466" i="16"/>
  <c r="AK5466" i="16"/>
  <c r="AJ5466" i="16"/>
  <c r="AL5465" i="16"/>
  <c r="AK5465" i="16"/>
  <c r="AJ5465" i="16"/>
  <c r="AL5464" i="16"/>
  <c r="AK5464" i="16"/>
  <c r="AJ5464" i="16"/>
  <c r="AL5463" i="16"/>
  <c r="AK5463" i="16"/>
  <c r="AJ5463" i="16"/>
  <c r="AL5462" i="16"/>
  <c r="AK5462" i="16"/>
  <c r="AJ5462" i="16"/>
  <c r="AL5461" i="16"/>
  <c r="AK5461" i="16"/>
  <c r="AJ5461" i="16"/>
  <c r="AL5460" i="16"/>
  <c r="AK5460" i="16"/>
  <c r="AJ5460" i="16"/>
  <c r="AL5459" i="16"/>
  <c r="AK5459" i="16"/>
  <c r="AJ5459" i="16"/>
  <c r="AL5458" i="16"/>
  <c r="AK5458" i="16"/>
  <c r="AJ5458" i="16"/>
  <c r="AL5457" i="16"/>
  <c r="AK5457" i="16"/>
  <c r="AJ5457" i="16"/>
  <c r="AL5456" i="16"/>
  <c r="AK5456" i="16"/>
  <c r="AJ5456" i="16"/>
  <c r="AL5455" i="16"/>
  <c r="AK5455" i="16"/>
  <c r="AJ5455" i="16"/>
  <c r="AL5454" i="16"/>
  <c r="AK5454" i="16"/>
  <c r="AJ5454" i="16"/>
  <c r="AL5453" i="16"/>
  <c r="AK5453" i="16"/>
  <c r="AJ5453" i="16"/>
  <c r="AL5452" i="16"/>
  <c r="AK5452" i="16"/>
  <c r="AJ5452" i="16"/>
  <c r="AL5451" i="16"/>
  <c r="AK5451" i="16"/>
  <c r="AJ5451" i="16"/>
  <c r="AL5450" i="16"/>
  <c r="AK5450" i="16"/>
  <c r="AJ5450" i="16"/>
  <c r="AL5449" i="16"/>
  <c r="AK5449" i="16"/>
  <c r="AJ5449" i="16"/>
  <c r="AL5448" i="16"/>
  <c r="AK5448" i="16"/>
  <c r="AJ5448" i="16"/>
  <c r="AL5447" i="16"/>
  <c r="AK5447" i="16"/>
  <c r="AJ5447" i="16"/>
  <c r="AL5446" i="16"/>
  <c r="AK5446" i="16"/>
  <c r="AJ5446" i="16"/>
  <c r="AL5445" i="16"/>
  <c r="AK5445" i="16"/>
  <c r="AJ5445" i="16"/>
  <c r="AL5444" i="16"/>
  <c r="AK5444" i="16"/>
  <c r="AJ5444" i="16"/>
  <c r="AL5443" i="16"/>
  <c r="AK5443" i="16"/>
  <c r="AJ5443" i="16"/>
  <c r="AL5442" i="16"/>
  <c r="AK5442" i="16"/>
  <c r="AJ5442" i="16"/>
  <c r="AL5441" i="16"/>
  <c r="AK5441" i="16"/>
  <c r="AJ5441" i="16"/>
  <c r="AL5440" i="16"/>
  <c r="AK5440" i="16"/>
  <c r="AJ5440" i="16"/>
  <c r="AL5439" i="16"/>
  <c r="AK5439" i="16"/>
  <c r="AJ5439" i="16"/>
  <c r="AL5438" i="16"/>
  <c r="AK5438" i="16"/>
  <c r="AJ5438" i="16"/>
  <c r="AL5437" i="16"/>
  <c r="AK5437" i="16"/>
  <c r="AJ5437" i="16"/>
  <c r="AL5436" i="16"/>
  <c r="AK5436" i="16"/>
  <c r="AJ5436" i="16"/>
  <c r="AL5435" i="16"/>
  <c r="AK5435" i="16"/>
  <c r="AJ5435" i="16"/>
  <c r="AL5434" i="16"/>
  <c r="AK5434" i="16"/>
  <c r="AJ5434" i="16"/>
  <c r="AL5433" i="16"/>
  <c r="AK5433" i="16"/>
  <c r="AJ5433" i="16"/>
  <c r="AL5432" i="16"/>
  <c r="AK5432" i="16"/>
  <c r="AJ5432" i="16"/>
  <c r="AL5431" i="16"/>
  <c r="AK5431" i="16"/>
  <c r="AJ5431" i="16"/>
  <c r="AL5430" i="16"/>
  <c r="AK5430" i="16"/>
  <c r="AM5430" i="16" s="1"/>
  <c r="AJ5430" i="16"/>
  <c r="AL5429" i="16"/>
  <c r="AK5429" i="16"/>
  <c r="AJ5429" i="16"/>
  <c r="AL5428" i="16"/>
  <c r="AK5428" i="16"/>
  <c r="AJ5428" i="16"/>
  <c r="AL5427" i="16"/>
  <c r="AK5427" i="16"/>
  <c r="AJ5427" i="16"/>
  <c r="AL5426" i="16"/>
  <c r="AK5426" i="16"/>
  <c r="AJ5426" i="16"/>
  <c r="AL5425" i="16"/>
  <c r="AK5425" i="16"/>
  <c r="AJ5425" i="16"/>
  <c r="AL5424" i="16"/>
  <c r="AK5424" i="16"/>
  <c r="AJ5424" i="16"/>
  <c r="AL5423" i="16"/>
  <c r="AK5423" i="16"/>
  <c r="AJ5423" i="16"/>
  <c r="AL5422" i="16"/>
  <c r="AK5422" i="16"/>
  <c r="AJ5422" i="16"/>
  <c r="AL5421" i="16"/>
  <c r="AK5421" i="16"/>
  <c r="AJ5421" i="16"/>
  <c r="AL5420" i="16"/>
  <c r="AK5420" i="16"/>
  <c r="AJ5420" i="16"/>
  <c r="AL5419" i="16"/>
  <c r="AK5419" i="16"/>
  <c r="AJ5419" i="16"/>
  <c r="AL5418" i="16"/>
  <c r="AK5418" i="16"/>
  <c r="AJ5418" i="16"/>
  <c r="AL5417" i="16"/>
  <c r="AK5417" i="16"/>
  <c r="AJ5417" i="16"/>
  <c r="AL5416" i="16"/>
  <c r="AK5416" i="16"/>
  <c r="AJ5416" i="16"/>
  <c r="AL5415" i="16"/>
  <c r="AK5415" i="16"/>
  <c r="AJ5415" i="16"/>
  <c r="AL5414" i="16"/>
  <c r="AK5414" i="16"/>
  <c r="AJ5414" i="16"/>
  <c r="AL5413" i="16"/>
  <c r="AK5413" i="16"/>
  <c r="AJ5413" i="16"/>
  <c r="AL5412" i="16"/>
  <c r="AK5412" i="16"/>
  <c r="AJ5412" i="16"/>
  <c r="AL5411" i="16"/>
  <c r="AK5411" i="16"/>
  <c r="AJ5411" i="16"/>
  <c r="AL5410" i="16"/>
  <c r="AK5410" i="16"/>
  <c r="AJ5410" i="16"/>
  <c r="AL5409" i="16"/>
  <c r="AK5409" i="16"/>
  <c r="AJ5409" i="16"/>
  <c r="AL5408" i="16"/>
  <c r="AK5408" i="16"/>
  <c r="AJ5408" i="16"/>
  <c r="AL5407" i="16"/>
  <c r="AK5407" i="16"/>
  <c r="AJ5407" i="16"/>
  <c r="AL5406" i="16"/>
  <c r="AK5406" i="16"/>
  <c r="AJ5406" i="16"/>
  <c r="AL5405" i="16"/>
  <c r="AK5405" i="16"/>
  <c r="AJ5405" i="16"/>
  <c r="AL5404" i="16"/>
  <c r="AK5404" i="16"/>
  <c r="AJ5404" i="16"/>
  <c r="AL5403" i="16"/>
  <c r="AK5403" i="16"/>
  <c r="AJ5403" i="16"/>
  <c r="AL5402" i="16"/>
  <c r="AK5402" i="16"/>
  <c r="AJ5402" i="16"/>
  <c r="AL5401" i="16"/>
  <c r="AK5401" i="16"/>
  <c r="AJ5401" i="16"/>
  <c r="AL5400" i="16"/>
  <c r="AK5400" i="16"/>
  <c r="AJ5400" i="16"/>
  <c r="AL5399" i="16"/>
  <c r="AK5399" i="16"/>
  <c r="AJ5399" i="16"/>
  <c r="AL5398" i="16"/>
  <c r="AK5398" i="16"/>
  <c r="AJ5398" i="16"/>
  <c r="AL5397" i="16"/>
  <c r="AK5397" i="16"/>
  <c r="AJ5397" i="16"/>
  <c r="AL5396" i="16"/>
  <c r="AK5396" i="16"/>
  <c r="AJ5396" i="16"/>
  <c r="AL5395" i="16"/>
  <c r="AK5395" i="16"/>
  <c r="AJ5395" i="16"/>
  <c r="AL5394" i="16"/>
  <c r="AK5394" i="16"/>
  <c r="AJ5394" i="16"/>
  <c r="AL5393" i="16"/>
  <c r="AK5393" i="16"/>
  <c r="AJ5393" i="16"/>
  <c r="AL5392" i="16"/>
  <c r="AK5392" i="16"/>
  <c r="AJ5392" i="16"/>
  <c r="AL5391" i="16"/>
  <c r="AK5391" i="16"/>
  <c r="AJ5391" i="16"/>
  <c r="AL5390" i="16"/>
  <c r="AK5390" i="16"/>
  <c r="AJ5390" i="16"/>
  <c r="AL5389" i="16"/>
  <c r="AK5389" i="16"/>
  <c r="AJ5389" i="16"/>
  <c r="AL5388" i="16"/>
  <c r="AK5388" i="16"/>
  <c r="AJ5388" i="16"/>
  <c r="AL5387" i="16"/>
  <c r="AK5387" i="16"/>
  <c r="AJ5387" i="16"/>
  <c r="AL5386" i="16"/>
  <c r="AK5386" i="16"/>
  <c r="AJ5386" i="16"/>
  <c r="AL5385" i="16"/>
  <c r="AK5385" i="16"/>
  <c r="AJ5385" i="16"/>
  <c r="AL5384" i="16"/>
  <c r="AK5384" i="16"/>
  <c r="AJ5384" i="16"/>
  <c r="AL5383" i="16"/>
  <c r="AK5383" i="16"/>
  <c r="AJ5383" i="16"/>
  <c r="AL5382" i="16"/>
  <c r="AK5382" i="16"/>
  <c r="AJ5382" i="16"/>
  <c r="AL5381" i="16"/>
  <c r="AK5381" i="16"/>
  <c r="AJ5381" i="16"/>
  <c r="AL5380" i="16"/>
  <c r="AK5380" i="16"/>
  <c r="AJ5380" i="16"/>
  <c r="AL5379" i="16"/>
  <c r="AK5379" i="16"/>
  <c r="AJ5379" i="16"/>
  <c r="AL5378" i="16"/>
  <c r="AK5378" i="16"/>
  <c r="AJ5378" i="16"/>
  <c r="AL5377" i="16"/>
  <c r="AK5377" i="16"/>
  <c r="AJ5377" i="16"/>
  <c r="AL5376" i="16"/>
  <c r="AK5376" i="16"/>
  <c r="AJ5376" i="16"/>
  <c r="AL5375" i="16"/>
  <c r="AK5375" i="16"/>
  <c r="AJ5375" i="16"/>
  <c r="AL5374" i="16"/>
  <c r="AK5374" i="16"/>
  <c r="AJ5374" i="16"/>
  <c r="AL5373" i="16"/>
  <c r="AK5373" i="16"/>
  <c r="AJ5373" i="16"/>
  <c r="AL5372" i="16"/>
  <c r="AK5372" i="16"/>
  <c r="AJ5372" i="16"/>
  <c r="AL5371" i="16"/>
  <c r="AK5371" i="16"/>
  <c r="AJ5371" i="16"/>
  <c r="AL5370" i="16"/>
  <c r="AK5370" i="16"/>
  <c r="AJ5370" i="16"/>
  <c r="AL5369" i="16"/>
  <c r="AK5369" i="16"/>
  <c r="AJ5369" i="16"/>
  <c r="AL5368" i="16"/>
  <c r="AK5368" i="16"/>
  <c r="AJ5368" i="16"/>
  <c r="AL5367" i="16"/>
  <c r="AK5367" i="16"/>
  <c r="AJ5367" i="16"/>
  <c r="AL5366" i="16"/>
  <c r="AK5366" i="16"/>
  <c r="AJ5366" i="16"/>
  <c r="AL5365" i="16"/>
  <c r="AK5365" i="16"/>
  <c r="AJ5365" i="16"/>
  <c r="AL5364" i="16"/>
  <c r="AK5364" i="16"/>
  <c r="AJ5364" i="16"/>
  <c r="AL5363" i="16"/>
  <c r="AK5363" i="16"/>
  <c r="AJ5363" i="16"/>
  <c r="AL5362" i="16"/>
  <c r="AK5362" i="16"/>
  <c r="AJ5362" i="16"/>
  <c r="AL5361" i="16"/>
  <c r="AK5361" i="16"/>
  <c r="AJ5361" i="16"/>
  <c r="AL5360" i="16"/>
  <c r="AK5360" i="16"/>
  <c r="AJ5360" i="16"/>
  <c r="AL5359" i="16"/>
  <c r="AK5359" i="16"/>
  <c r="AJ5359" i="16"/>
  <c r="AL5358" i="16"/>
  <c r="AK5358" i="16"/>
  <c r="AJ5358" i="16"/>
  <c r="AL5357" i="16"/>
  <c r="AK5357" i="16"/>
  <c r="AJ5357" i="16"/>
  <c r="AL5356" i="16"/>
  <c r="AK5356" i="16"/>
  <c r="AJ5356" i="16"/>
  <c r="AL5355" i="16"/>
  <c r="AK5355" i="16"/>
  <c r="AJ5355" i="16"/>
  <c r="AL5354" i="16"/>
  <c r="AK5354" i="16"/>
  <c r="AJ5354" i="16"/>
  <c r="AL5353" i="16"/>
  <c r="AK5353" i="16"/>
  <c r="AJ5353" i="16"/>
  <c r="AL5352" i="16"/>
  <c r="AK5352" i="16"/>
  <c r="AJ5352" i="16"/>
  <c r="AL5351" i="16"/>
  <c r="AK5351" i="16"/>
  <c r="AJ5351" i="16"/>
  <c r="AL5350" i="16"/>
  <c r="AK5350" i="16"/>
  <c r="AJ5350" i="16"/>
  <c r="AL5349" i="16"/>
  <c r="AK5349" i="16"/>
  <c r="AJ5349" i="16"/>
  <c r="AL5348" i="16"/>
  <c r="AK5348" i="16"/>
  <c r="AJ5348" i="16"/>
  <c r="AL5347" i="16"/>
  <c r="AK5347" i="16"/>
  <c r="AJ5347" i="16"/>
  <c r="AL5346" i="16"/>
  <c r="AK5346" i="16"/>
  <c r="AJ5346" i="16"/>
  <c r="AL5345" i="16"/>
  <c r="AK5345" i="16"/>
  <c r="AJ5345" i="16"/>
  <c r="AL5344" i="16"/>
  <c r="AK5344" i="16"/>
  <c r="AJ5344" i="16"/>
  <c r="AL5343" i="16"/>
  <c r="AK5343" i="16"/>
  <c r="AJ5343" i="16"/>
  <c r="AL5342" i="16"/>
  <c r="AK5342" i="16"/>
  <c r="AM5342" i="16" s="1"/>
  <c r="AJ5342" i="16"/>
  <c r="AL5341" i="16"/>
  <c r="AK5341" i="16"/>
  <c r="AJ5341" i="16"/>
  <c r="AL5340" i="16"/>
  <c r="AK5340" i="16"/>
  <c r="AJ5340" i="16"/>
  <c r="AL5339" i="16"/>
  <c r="AK5339" i="16"/>
  <c r="AJ5339" i="16"/>
  <c r="AL5338" i="16"/>
  <c r="AK5338" i="16"/>
  <c r="AJ5338" i="16"/>
  <c r="AL5337" i="16"/>
  <c r="AK5337" i="16"/>
  <c r="AJ5337" i="16"/>
  <c r="AL5336" i="16"/>
  <c r="AK5336" i="16"/>
  <c r="AJ5336" i="16"/>
  <c r="AL5335" i="16"/>
  <c r="AK5335" i="16"/>
  <c r="AJ5335" i="16"/>
  <c r="AL5334" i="16"/>
  <c r="AK5334" i="16"/>
  <c r="AJ5334" i="16"/>
  <c r="AL5333" i="16"/>
  <c r="AK5333" i="16"/>
  <c r="AJ5333" i="16"/>
  <c r="AL5332" i="16"/>
  <c r="AK5332" i="16"/>
  <c r="AJ5332" i="16"/>
  <c r="AL5331" i="16"/>
  <c r="AK5331" i="16"/>
  <c r="AJ5331" i="16"/>
  <c r="AL5330" i="16"/>
  <c r="AK5330" i="16"/>
  <c r="AJ5330" i="16"/>
  <c r="AL5329" i="16"/>
  <c r="AK5329" i="16"/>
  <c r="AJ5329" i="16"/>
  <c r="AL5328" i="16"/>
  <c r="AK5328" i="16"/>
  <c r="AJ5328" i="16"/>
  <c r="AL5327" i="16"/>
  <c r="AK5327" i="16"/>
  <c r="AJ5327" i="16"/>
  <c r="AL5326" i="16"/>
  <c r="AK5326" i="16"/>
  <c r="AJ5326" i="16"/>
  <c r="AL5325" i="16"/>
  <c r="AK5325" i="16"/>
  <c r="AJ5325" i="16"/>
  <c r="AL5324" i="16"/>
  <c r="AK5324" i="16"/>
  <c r="AJ5324" i="16"/>
  <c r="AL5323" i="16"/>
  <c r="AK5323" i="16"/>
  <c r="AJ5323" i="16"/>
  <c r="AL5322" i="16"/>
  <c r="AK5322" i="16"/>
  <c r="AJ5322" i="16"/>
  <c r="AL5321" i="16"/>
  <c r="AK5321" i="16"/>
  <c r="AJ5321" i="16"/>
  <c r="AL5320" i="16"/>
  <c r="AK5320" i="16"/>
  <c r="AJ5320" i="16"/>
  <c r="AL5319" i="16"/>
  <c r="AK5319" i="16"/>
  <c r="AJ5319" i="16"/>
  <c r="AL5318" i="16"/>
  <c r="AK5318" i="16"/>
  <c r="AJ5318" i="16"/>
  <c r="AL5317" i="16"/>
  <c r="AK5317" i="16"/>
  <c r="AJ5317" i="16"/>
  <c r="AL5316" i="16"/>
  <c r="AK5316" i="16"/>
  <c r="AJ5316" i="16"/>
  <c r="AL5315" i="16"/>
  <c r="AK5315" i="16"/>
  <c r="AJ5315" i="16"/>
  <c r="AL5314" i="16"/>
  <c r="AK5314" i="16"/>
  <c r="AJ5314" i="16"/>
  <c r="AL5313" i="16"/>
  <c r="AK5313" i="16"/>
  <c r="AJ5313" i="16"/>
  <c r="AL5312" i="16"/>
  <c r="AK5312" i="16"/>
  <c r="AJ5312" i="16"/>
  <c r="AL5311" i="16"/>
  <c r="AK5311" i="16"/>
  <c r="AJ5311" i="16"/>
  <c r="AL5310" i="16"/>
  <c r="AK5310" i="16"/>
  <c r="AJ5310" i="16"/>
  <c r="AL5309" i="16"/>
  <c r="AK5309" i="16"/>
  <c r="AJ5309" i="16"/>
  <c r="AL5308" i="16"/>
  <c r="AK5308" i="16"/>
  <c r="AJ5308" i="16"/>
  <c r="AL5307" i="16"/>
  <c r="AK5307" i="16"/>
  <c r="AJ5307" i="16"/>
  <c r="AL5306" i="16"/>
  <c r="AK5306" i="16"/>
  <c r="AJ5306" i="16"/>
  <c r="AL5305" i="16"/>
  <c r="AK5305" i="16"/>
  <c r="AJ5305" i="16"/>
  <c r="AL5304" i="16"/>
  <c r="AK5304" i="16"/>
  <c r="AJ5304" i="16"/>
  <c r="AL5303" i="16"/>
  <c r="AK5303" i="16"/>
  <c r="AJ5303" i="16"/>
  <c r="AL5302" i="16"/>
  <c r="AK5302" i="16"/>
  <c r="AJ5302" i="16"/>
  <c r="AL5301" i="16"/>
  <c r="AK5301" i="16"/>
  <c r="AJ5301" i="16"/>
  <c r="AL5300" i="16"/>
  <c r="AK5300" i="16"/>
  <c r="AJ5300" i="16"/>
  <c r="AL5299" i="16"/>
  <c r="AK5299" i="16"/>
  <c r="AJ5299" i="16"/>
  <c r="AL5298" i="16"/>
  <c r="AK5298" i="16"/>
  <c r="AJ5298" i="16"/>
  <c r="AL5297" i="16"/>
  <c r="AK5297" i="16"/>
  <c r="AJ5297" i="16"/>
  <c r="AL5296" i="16"/>
  <c r="AK5296" i="16"/>
  <c r="AJ5296" i="16"/>
  <c r="AL5295" i="16"/>
  <c r="AK5295" i="16"/>
  <c r="AJ5295" i="16"/>
  <c r="AL5294" i="16"/>
  <c r="AK5294" i="16"/>
  <c r="AJ5294" i="16"/>
  <c r="AL5293" i="16"/>
  <c r="AK5293" i="16"/>
  <c r="AJ5293" i="16"/>
  <c r="AL5292" i="16"/>
  <c r="AK5292" i="16"/>
  <c r="AJ5292" i="16"/>
  <c r="AL5291" i="16"/>
  <c r="AK5291" i="16"/>
  <c r="AJ5291" i="16"/>
  <c r="AL5290" i="16"/>
  <c r="AK5290" i="16"/>
  <c r="AJ5290" i="16"/>
  <c r="AL5289" i="16"/>
  <c r="AK5289" i="16"/>
  <c r="AJ5289" i="16"/>
  <c r="AL5288" i="16"/>
  <c r="AK5288" i="16"/>
  <c r="AJ5288" i="16"/>
  <c r="AL5287" i="16"/>
  <c r="AK5287" i="16"/>
  <c r="AJ5287" i="16"/>
  <c r="AL5286" i="16"/>
  <c r="AK5286" i="16"/>
  <c r="AJ5286" i="16"/>
  <c r="AL5285" i="16"/>
  <c r="AK5285" i="16"/>
  <c r="AJ5285" i="16"/>
  <c r="AL5284" i="16"/>
  <c r="AK5284" i="16"/>
  <c r="AJ5284" i="16"/>
  <c r="AL5283" i="16"/>
  <c r="AK5283" i="16"/>
  <c r="AJ5283" i="16"/>
  <c r="AL5282" i="16"/>
  <c r="AK5282" i="16"/>
  <c r="AJ5282" i="16"/>
  <c r="AL5281" i="16"/>
  <c r="AK5281" i="16"/>
  <c r="AJ5281" i="16"/>
  <c r="AL5280" i="16"/>
  <c r="AK5280" i="16"/>
  <c r="AM5280" i="16" s="1"/>
  <c r="AJ5280" i="16"/>
  <c r="AL5279" i="16"/>
  <c r="AK5279" i="16"/>
  <c r="AJ5279" i="16"/>
  <c r="AL5278" i="16"/>
  <c r="AK5278" i="16"/>
  <c r="AJ5278" i="16"/>
  <c r="AL5277" i="16"/>
  <c r="AK5277" i="16"/>
  <c r="AJ5277" i="16"/>
  <c r="AL5276" i="16"/>
  <c r="AK5276" i="16"/>
  <c r="AM5276" i="16" s="1"/>
  <c r="AJ5276" i="16"/>
  <c r="AL5275" i="16"/>
  <c r="AK5275" i="16"/>
  <c r="AJ5275" i="16"/>
  <c r="AL5274" i="16"/>
  <c r="AK5274" i="16"/>
  <c r="AJ5274" i="16"/>
  <c r="AL5273" i="16"/>
  <c r="AK5273" i="16"/>
  <c r="AJ5273" i="16"/>
  <c r="AL5272" i="16"/>
  <c r="AK5272" i="16"/>
  <c r="AJ5272" i="16"/>
  <c r="AL5271" i="16"/>
  <c r="AK5271" i="16"/>
  <c r="AJ5271" i="16"/>
  <c r="AL5270" i="16"/>
  <c r="AK5270" i="16"/>
  <c r="AJ5270" i="16"/>
  <c r="AL5269" i="16"/>
  <c r="AK5269" i="16"/>
  <c r="AJ5269" i="16"/>
  <c r="AL5268" i="16"/>
  <c r="AK5268" i="16"/>
  <c r="AJ5268" i="16"/>
  <c r="AL5267" i="16"/>
  <c r="AK5267" i="16"/>
  <c r="AJ5267" i="16"/>
  <c r="AL5266" i="16"/>
  <c r="AK5266" i="16"/>
  <c r="AJ5266" i="16"/>
  <c r="AL5265" i="16"/>
  <c r="AK5265" i="16"/>
  <c r="AJ5265" i="16"/>
  <c r="AL5264" i="16"/>
  <c r="AK5264" i="16"/>
  <c r="AJ5264" i="16"/>
  <c r="AL5263" i="16"/>
  <c r="AK5263" i="16"/>
  <c r="AJ5263" i="16"/>
  <c r="AL5262" i="16"/>
  <c r="AK5262" i="16"/>
  <c r="AJ5262" i="16"/>
  <c r="AL5261" i="16"/>
  <c r="AK5261" i="16"/>
  <c r="AJ5261" i="16"/>
  <c r="AL5260" i="16"/>
  <c r="AK5260" i="16"/>
  <c r="AJ5260" i="16"/>
  <c r="AL5259" i="16"/>
  <c r="AK5259" i="16"/>
  <c r="AJ5259" i="16"/>
  <c r="AL5258" i="16"/>
  <c r="AK5258" i="16"/>
  <c r="AJ5258" i="16"/>
  <c r="AL5257" i="16"/>
  <c r="AK5257" i="16"/>
  <c r="AJ5257" i="16"/>
  <c r="AL5256" i="16"/>
  <c r="AK5256" i="16"/>
  <c r="AJ5256" i="16"/>
  <c r="AL5255" i="16"/>
  <c r="AK5255" i="16"/>
  <c r="AJ5255" i="16"/>
  <c r="AL5254" i="16"/>
  <c r="AK5254" i="16"/>
  <c r="AJ5254" i="16"/>
  <c r="AL5253" i="16"/>
  <c r="AK5253" i="16"/>
  <c r="AJ5253" i="16"/>
  <c r="AL5252" i="16"/>
  <c r="AK5252" i="16"/>
  <c r="AM5252" i="16" s="1"/>
  <c r="AJ5252" i="16"/>
  <c r="AL5251" i="16"/>
  <c r="AK5251" i="16"/>
  <c r="AJ5251" i="16"/>
  <c r="AL5250" i="16"/>
  <c r="AK5250" i="16"/>
  <c r="AJ5250" i="16"/>
  <c r="AL5249" i="16"/>
  <c r="AK5249" i="16"/>
  <c r="AJ5249" i="16"/>
  <c r="AL5248" i="16"/>
  <c r="AK5248" i="16"/>
  <c r="AJ5248" i="16"/>
  <c r="AL5247" i="16"/>
  <c r="AK5247" i="16"/>
  <c r="AJ5247" i="16"/>
  <c r="AL5246" i="16"/>
  <c r="AK5246" i="16"/>
  <c r="AJ5246" i="16"/>
  <c r="AL5245" i="16"/>
  <c r="AK5245" i="16"/>
  <c r="AJ5245" i="16"/>
  <c r="AL5244" i="16"/>
  <c r="AK5244" i="16"/>
  <c r="AJ5244" i="16"/>
  <c r="AL5243" i="16"/>
  <c r="AK5243" i="16"/>
  <c r="AJ5243" i="16"/>
  <c r="AL5242" i="16"/>
  <c r="AK5242" i="16"/>
  <c r="AJ5242" i="16"/>
  <c r="AL5241" i="16"/>
  <c r="AK5241" i="16"/>
  <c r="AJ5241" i="16"/>
  <c r="AL5240" i="16"/>
  <c r="AK5240" i="16"/>
  <c r="AJ5240" i="16"/>
  <c r="AL5239" i="16"/>
  <c r="AK5239" i="16"/>
  <c r="AJ5239" i="16"/>
  <c r="AL5238" i="16"/>
  <c r="AK5238" i="16"/>
  <c r="AJ5238" i="16"/>
  <c r="AL5237" i="16"/>
  <c r="AK5237" i="16"/>
  <c r="AJ5237" i="16"/>
  <c r="AL5236" i="16"/>
  <c r="AK5236" i="16"/>
  <c r="AJ5236" i="16"/>
  <c r="AL5235" i="16"/>
  <c r="AK5235" i="16"/>
  <c r="AJ5235" i="16"/>
  <c r="AL5234" i="16"/>
  <c r="AK5234" i="16"/>
  <c r="AJ5234" i="16"/>
  <c r="AL5233" i="16"/>
  <c r="AK5233" i="16"/>
  <c r="AJ5233" i="16"/>
  <c r="AL5232" i="16"/>
  <c r="AK5232" i="16"/>
  <c r="AJ5232" i="16"/>
  <c r="AL5231" i="16"/>
  <c r="AK5231" i="16"/>
  <c r="AJ5231" i="16"/>
  <c r="AL5230" i="16"/>
  <c r="AK5230" i="16"/>
  <c r="AJ5230" i="16"/>
  <c r="AL5229" i="16"/>
  <c r="AK5229" i="16"/>
  <c r="AJ5229" i="16"/>
  <c r="AL5228" i="16"/>
  <c r="AK5228" i="16"/>
  <c r="AJ5228" i="16"/>
  <c r="AL5227" i="16"/>
  <c r="AK5227" i="16"/>
  <c r="AJ5227" i="16"/>
  <c r="AL5226" i="16"/>
  <c r="AK5226" i="16"/>
  <c r="AJ5226" i="16"/>
  <c r="AL5225" i="16"/>
  <c r="AK5225" i="16"/>
  <c r="AJ5225" i="16"/>
  <c r="AL5224" i="16"/>
  <c r="AK5224" i="16"/>
  <c r="AJ5224" i="16"/>
  <c r="AL5223" i="16"/>
  <c r="AK5223" i="16"/>
  <c r="AJ5223" i="16"/>
  <c r="AL5222" i="16"/>
  <c r="AK5222" i="16"/>
  <c r="AJ5222" i="16"/>
  <c r="AL5221" i="16"/>
  <c r="AK5221" i="16"/>
  <c r="AJ5221" i="16"/>
  <c r="AL5220" i="16"/>
  <c r="AK5220" i="16"/>
  <c r="AJ5220" i="16"/>
  <c r="AL5219" i="16"/>
  <c r="AK5219" i="16"/>
  <c r="AJ5219" i="16"/>
  <c r="AL5218" i="16"/>
  <c r="AK5218" i="16"/>
  <c r="AJ5218" i="16"/>
  <c r="AL5217" i="16"/>
  <c r="AK5217" i="16"/>
  <c r="AJ5217" i="16"/>
  <c r="AL5216" i="16"/>
  <c r="AK5216" i="16"/>
  <c r="AJ5216" i="16"/>
  <c r="AL5215" i="16"/>
  <c r="AK5215" i="16"/>
  <c r="AJ5215" i="16"/>
  <c r="AL5214" i="16"/>
  <c r="AK5214" i="16"/>
  <c r="AJ5214" i="16"/>
  <c r="AL5213" i="16"/>
  <c r="AK5213" i="16"/>
  <c r="AJ5213" i="16"/>
  <c r="AL5212" i="16"/>
  <c r="AK5212" i="16"/>
  <c r="AJ5212" i="16"/>
  <c r="AL5211" i="16"/>
  <c r="AK5211" i="16"/>
  <c r="AJ5211" i="16"/>
  <c r="AL5210" i="16"/>
  <c r="AK5210" i="16"/>
  <c r="AJ5210" i="16"/>
  <c r="AL5209" i="16"/>
  <c r="AK5209" i="16"/>
  <c r="AJ5209" i="16"/>
  <c r="AL5208" i="16"/>
  <c r="AK5208" i="16"/>
  <c r="AJ5208" i="16"/>
  <c r="AL5207" i="16"/>
  <c r="AK5207" i="16"/>
  <c r="AJ5207" i="16"/>
  <c r="AL5206" i="16"/>
  <c r="AK5206" i="16"/>
  <c r="AJ5206" i="16"/>
  <c r="AL5205" i="16"/>
  <c r="AK5205" i="16"/>
  <c r="AJ5205" i="16"/>
  <c r="AL5204" i="16"/>
  <c r="AK5204" i="16"/>
  <c r="AM5204" i="16" s="1"/>
  <c r="AJ5204" i="16"/>
  <c r="AL5203" i="16"/>
  <c r="AK5203" i="16"/>
  <c r="AJ5203" i="16"/>
  <c r="AL5202" i="16"/>
  <c r="AK5202" i="16"/>
  <c r="AJ5202" i="16"/>
  <c r="AL5201" i="16"/>
  <c r="AK5201" i="16"/>
  <c r="AJ5201" i="16"/>
  <c r="AL5200" i="16"/>
  <c r="AK5200" i="16"/>
  <c r="AM5200" i="16" s="1"/>
  <c r="AJ5200" i="16"/>
  <c r="AL5199" i="16"/>
  <c r="AK5199" i="16"/>
  <c r="AJ5199" i="16"/>
  <c r="AL5198" i="16"/>
  <c r="AK5198" i="16"/>
  <c r="AJ5198" i="16"/>
  <c r="AL5197" i="16"/>
  <c r="AK5197" i="16"/>
  <c r="AJ5197" i="16"/>
  <c r="AL5196" i="16"/>
  <c r="AK5196" i="16"/>
  <c r="AM5196" i="16" s="1"/>
  <c r="AJ5196" i="16"/>
  <c r="AL5195" i="16"/>
  <c r="AK5195" i="16"/>
  <c r="AJ5195" i="16"/>
  <c r="AL5194" i="16"/>
  <c r="AK5194" i="16"/>
  <c r="AJ5194" i="16"/>
  <c r="AL5193" i="16"/>
  <c r="AK5193" i="16"/>
  <c r="AJ5193" i="16"/>
  <c r="AL5192" i="16"/>
  <c r="AK5192" i="16"/>
  <c r="AJ5192" i="16"/>
  <c r="AL5191" i="16"/>
  <c r="AK5191" i="16"/>
  <c r="AJ5191" i="16"/>
  <c r="AL5190" i="16"/>
  <c r="AK5190" i="16"/>
  <c r="AJ5190" i="16"/>
  <c r="AL5189" i="16"/>
  <c r="AK5189" i="16"/>
  <c r="AJ5189" i="16"/>
  <c r="AL5188" i="16"/>
  <c r="AK5188" i="16"/>
  <c r="AJ5188" i="16"/>
  <c r="AL5187" i="16"/>
  <c r="AK5187" i="16"/>
  <c r="AJ5187" i="16"/>
  <c r="AL5186" i="16"/>
  <c r="AK5186" i="16"/>
  <c r="AJ5186" i="16"/>
  <c r="AL5185" i="16"/>
  <c r="AK5185" i="16"/>
  <c r="AJ5185" i="16"/>
  <c r="AL5184" i="16"/>
  <c r="AK5184" i="16"/>
  <c r="AJ5184" i="16"/>
  <c r="AL5183" i="16"/>
  <c r="AK5183" i="16"/>
  <c r="AJ5183" i="16"/>
  <c r="AL5182" i="16"/>
  <c r="AK5182" i="16"/>
  <c r="AJ5182" i="16"/>
  <c r="AL5181" i="16"/>
  <c r="AK5181" i="16"/>
  <c r="AJ5181" i="16"/>
  <c r="AL5180" i="16"/>
  <c r="AK5180" i="16"/>
  <c r="AM5180" i="16" s="1"/>
  <c r="AJ5180" i="16"/>
  <c r="AL5179" i="16"/>
  <c r="AK5179" i="16"/>
  <c r="AJ5179" i="16"/>
  <c r="AL5178" i="16"/>
  <c r="AK5178" i="16"/>
  <c r="AJ5178" i="16"/>
  <c r="AL5177" i="16"/>
  <c r="AK5177" i="16"/>
  <c r="AJ5177" i="16"/>
  <c r="AL5176" i="16"/>
  <c r="AK5176" i="16"/>
  <c r="AJ5176" i="16"/>
  <c r="AL5175" i="16"/>
  <c r="AK5175" i="16"/>
  <c r="AJ5175" i="16"/>
  <c r="AL5174" i="16"/>
  <c r="AK5174" i="16"/>
  <c r="AJ5174" i="16"/>
  <c r="AL5173" i="16"/>
  <c r="AK5173" i="16"/>
  <c r="AJ5173" i="16"/>
  <c r="AL5172" i="16"/>
  <c r="AK5172" i="16"/>
  <c r="AM5172" i="16" s="1"/>
  <c r="AJ5172" i="16"/>
  <c r="AL5171" i="16"/>
  <c r="AK5171" i="16"/>
  <c r="AJ5171" i="16"/>
  <c r="AL5170" i="16"/>
  <c r="AK5170" i="16"/>
  <c r="AJ5170" i="16"/>
  <c r="AL5169" i="16"/>
  <c r="AK5169" i="16"/>
  <c r="AJ5169" i="16"/>
  <c r="AL5168" i="16"/>
  <c r="AK5168" i="16"/>
  <c r="AJ5168" i="16"/>
  <c r="AL5167" i="16"/>
  <c r="AK5167" i="16"/>
  <c r="AJ5167" i="16"/>
  <c r="AL5166" i="16"/>
  <c r="AK5166" i="16"/>
  <c r="AJ5166" i="16"/>
  <c r="AL5165" i="16"/>
  <c r="AK5165" i="16"/>
  <c r="AJ5165" i="16"/>
  <c r="AL5164" i="16"/>
  <c r="AK5164" i="16"/>
  <c r="AJ5164" i="16"/>
  <c r="AL5163" i="16"/>
  <c r="AK5163" i="16"/>
  <c r="AJ5163" i="16"/>
  <c r="AL5162" i="16"/>
  <c r="AK5162" i="16"/>
  <c r="AJ5162" i="16"/>
  <c r="AL5161" i="16"/>
  <c r="AK5161" i="16"/>
  <c r="AJ5161" i="16"/>
  <c r="AL5160" i="16"/>
  <c r="AK5160" i="16"/>
  <c r="AJ5160" i="16"/>
  <c r="AL5159" i="16"/>
  <c r="AK5159" i="16"/>
  <c r="AJ5159" i="16"/>
  <c r="AL5158" i="16"/>
  <c r="AK5158" i="16"/>
  <c r="AJ5158" i="16"/>
  <c r="AL5157" i="16"/>
  <c r="AK5157" i="16"/>
  <c r="AJ5157" i="16"/>
  <c r="AL5156" i="16"/>
  <c r="AK5156" i="16"/>
  <c r="AJ5156" i="16"/>
  <c r="AL5155" i="16"/>
  <c r="AK5155" i="16"/>
  <c r="AJ5155" i="16"/>
  <c r="AL5154" i="16"/>
  <c r="AK5154" i="16"/>
  <c r="AJ5154" i="16"/>
  <c r="AL5153" i="16"/>
  <c r="AK5153" i="16"/>
  <c r="AJ5153" i="16"/>
  <c r="AL5152" i="16"/>
  <c r="AK5152" i="16"/>
  <c r="AJ5152" i="16"/>
  <c r="AL5151" i="16"/>
  <c r="AK5151" i="16"/>
  <c r="AJ5151" i="16"/>
  <c r="AL5150" i="16"/>
  <c r="AK5150" i="16"/>
  <c r="AJ5150" i="16"/>
  <c r="AL5149" i="16"/>
  <c r="AK5149" i="16"/>
  <c r="AJ5149" i="16"/>
  <c r="AL5148" i="16"/>
  <c r="AK5148" i="16"/>
  <c r="AJ5148" i="16"/>
  <c r="AL5147" i="16"/>
  <c r="AK5147" i="16"/>
  <c r="AJ5147" i="16"/>
  <c r="AL5146" i="16"/>
  <c r="AK5146" i="16"/>
  <c r="AJ5146" i="16"/>
  <c r="AL5145" i="16"/>
  <c r="AK5145" i="16"/>
  <c r="AJ5145" i="16"/>
  <c r="AL5144" i="16"/>
  <c r="AK5144" i="16"/>
  <c r="AJ5144" i="16"/>
  <c r="AL5143" i="16"/>
  <c r="AK5143" i="16"/>
  <c r="AJ5143" i="16"/>
  <c r="AL5142" i="16"/>
  <c r="AK5142" i="16"/>
  <c r="AJ5142" i="16"/>
  <c r="AL5141" i="16"/>
  <c r="AK5141" i="16"/>
  <c r="AJ5141" i="16"/>
  <c r="AL5140" i="16"/>
  <c r="AK5140" i="16"/>
  <c r="AJ5140" i="16"/>
  <c r="AL5139" i="16"/>
  <c r="AK5139" i="16"/>
  <c r="AJ5139" i="16"/>
  <c r="AL5138" i="16"/>
  <c r="AK5138" i="16"/>
  <c r="AJ5138" i="16"/>
  <c r="AL5137" i="16"/>
  <c r="AK5137" i="16"/>
  <c r="AJ5137" i="16"/>
  <c r="AL5136" i="16"/>
  <c r="AK5136" i="16"/>
  <c r="AJ5136" i="16"/>
  <c r="AL5135" i="16"/>
  <c r="AK5135" i="16"/>
  <c r="AJ5135" i="16"/>
  <c r="AL5134" i="16"/>
  <c r="AK5134" i="16"/>
  <c r="AJ5134" i="16"/>
  <c r="AL5133" i="16"/>
  <c r="AK5133" i="16"/>
  <c r="AJ5133" i="16"/>
  <c r="AL5132" i="16"/>
  <c r="AK5132" i="16"/>
  <c r="AJ5132" i="16"/>
  <c r="AL5131" i="16"/>
  <c r="AK5131" i="16"/>
  <c r="AJ5131" i="16"/>
  <c r="AL5130" i="16"/>
  <c r="AK5130" i="16"/>
  <c r="AJ5130" i="16"/>
  <c r="AL5129" i="16"/>
  <c r="AK5129" i="16"/>
  <c r="AJ5129" i="16"/>
  <c r="AL5128" i="16"/>
  <c r="AK5128" i="16"/>
  <c r="AJ5128" i="16"/>
  <c r="AL5127" i="16"/>
  <c r="AK5127" i="16"/>
  <c r="AJ5127" i="16"/>
  <c r="AL5126" i="16"/>
  <c r="AK5126" i="16"/>
  <c r="AJ5126" i="16"/>
  <c r="AL5125" i="16"/>
  <c r="AK5125" i="16"/>
  <c r="AJ5125" i="16"/>
  <c r="AL5124" i="16"/>
  <c r="AK5124" i="16"/>
  <c r="AJ5124" i="16"/>
  <c r="AL5123" i="16"/>
  <c r="AK5123" i="16"/>
  <c r="AJ5123" i="16"/>
  <c r="AL5122" i="16"/>
  <c r="AK5122" i="16"/>
  <c r="AJ5122" i="16"/>
  <c r="AL5121" i="16"/>
  <c r="AK5121" i="16"/>
  <c r="AJ5121" i="16"/>
  <c r="AL5120" i="16"/>
  <c r="AK5120" i="16"/>
  <c r="AJ5120" i="16"/>
  <c r="AL5119" i="16"/>
  <c r="AK5119" i="16"/>
  <c r="AJ5119" i="16"/>
  <c r="AL5118" i="16"/>
  <c r="AK5118" i="16"/>
  <c r="AJ5118" i="16"/>
  <c r="AL5117" i="16"/>
  <c r="AK5117" i="16"/>
  <c r="AJ5117" i="16"/>
  <c r="AL5116" i="16"/>
  <c r="AK5116" i="16"/>
  <c r="AJ5116" i="16"/>
  <c r="AL5115" i="16"/>
  <c r="AK5115" i="16"/>
  <c r="AJ5115" i="16"/>
  <c r="AL5114" i="16"/>
  <c r="AK5114" i="16"/>
  <c r="AJ5114" i="16"/>
  <c r="AL5113" i="16"/>
  <c r="AK5113" i="16"/>
  <c r="AJ5113" i="16"/>
  <c r="AL5112" i="16"/>
  <c r="AK5112" i="16"/>
  <c r="AJ5112" i="16"/>
  <c r="AL5111" i="16"/>
  <c r="AK5111" i="16"/>
  <c r="AJ5111" i="16"/>
  <c r="AL5110" i="16"/>
  <c r="AK5110" i="16"/>
  <c r="AJ5110" i="16"/>
  <c r="AL5109" i="16"/>
  <c r="AK5109" i="16"/>
  <c r="AJ5109" i="16"/>
  <c r="AL5108" i="16"/>
  <c r="AK5108" i="16"/>
  <c r="AM5108" i="16" s="1"/>
  <c r="AJ5108" i="16"/>
  <c r="AL5107" i="16"/>
  <c r="AK5107" i="16"/>
  <c r="AJ5107" i="16"/>
  <c r="AL5106" i="16"/>
  <c r="AK5106" i="16"/>
  <c r="AJ5106" i="16"/>
  <c r="AL5105" i="16"/>
  <c r="AK5105" i="16"/>
  <c r="AJ5105" i="16"/>
  <c r="AL5104" i="16"/>
  <c r="AK5104" i="16"/>
  <c r="AJ5104" i="16"/>
  <c r="AL5103" i="16"/>
  <c r="AK5103" i="16"/>
  <c r="AJ5103" i="16"/>
  <c r="AL5102" i="16"/>
  <c r="AK5102" i="16"/>
  <c r="AJ5102" i="16"/>
  <c r="AL5101" i="16"/>
  <c r="AK5101" i="16"/>
  <c r="AJ5101" i="16"/>
  <c r="AL5100" i="16"/>
  <c r="AK5100" i="16"/>
  <c r="AJ5100" i="16"/>
  <c r="AL5099" i="16"/>
  <c r="AK5099" i="16"/>
  <c r="AJ5099" i="16"/>
  <c r="AL5098" i="16"/>
  <c r="AK5098" i="16"/>
  <c r="AJ5098" i="16"/>
  <c r="AL5097" i="16"/>
  <c r="AK5097" i="16"/>
  <c r="AJ5097" i="16"/>
  <c r="AL5096" i="16"/>
  <c r="AK5096" i="16"/>
  <c r="AM5096" i="16" s="1"/>
  <c r="AJ5096" i="16"/>
  <c r="AL5095" i="16"/>
  <c r="AK5095" i="16"/>
  <c r="AJ5095" i="16"/>
  <c r="AL5094" i="16"/>
  <c r="AK5094" i="16"/>
  <c r="AJ5094" i="16"/>
  <c r="AL5093" i="16"/>
  <c r="AK5093" i="16"/>
  <c r="AJ5093" i="16"/>
  <c r="AL5092" i="16"/>
  <c r="AK5092" i="16"/>
  <c r="AJ5092" i="16"/>
  <c r="AL5091" i="16"/>
  <c r="AK5091" i="16"/>
  <c r="AJ5091" i="16"/>
  <c r="AL5090" i="16"/>
  <c r="AK5090" i="16"/>
  <c r="AJ5090" i="16"/>
  <c r="AL5089" i="16"/>
  <c r="AK5089" i="16"/>
  <c r="AJ5089" i="16"/>
  <c r="AL5088" i="16"/>
  <c r="AK5088" i="16"/>
  <c r="AJ5088" i="16"/>
  <c r="AL5087" i="16"/>
  <c r="AK5087" i="16"/>
  <c r="AJ5087" i="16"/>
  <c r="AL5086" i="16"/>
  <c r="AK5086" i="16"/>
  <c r="AJ5086" i="16"/>
  <c r="AL5085" i="16"/>
  <c r="AK5085" i="16"/>
  <c r="AJ5085" i="16"/>
  <c r="AL5084" i="16"/>
  <c r="AK5084" i="16"/>
  <c r="AM5084" i="16" s="1"/>
  <c r="AJ5084" i="16"/>
  <c r="AL5083" i="16"/>
  <c r="AK5083" i="16"/>
  <c r="AJ5083" i="16"/>
  <c r="AL5082" i="16"/>
  <c r="AK5082" i="16"/>
  <c r="AJ5082" i="16"/>
  <c r="AL5081" i="16"/>
  <c r="AK5081" i="16"/>
  <c r="AJ5081" i="16"/>
  <c r="AL5080" i="16"/>
  <c r="AK5080" i="16"/>
  <c r="AJ5080" i="16"/>
  <c r="AL5079" i="16"/>
  <c r="AK5079" i="16"/>
  <c r="AJ5079" i="16"/>
  <c r="AL5078" i="16"/>
  <c r="AK5078" i="16"/>
  <c r="AJ5078" i="16"/>
  <c r="AL5077" i="16"/>
  <c r="AK5077" i="16"/>
  <c r="AJ5077" i="16"/>
  <c r="AL5076" i="16"/>
  <c r="AK5076" i="16"/>
  <c r="AJ5076" i="16"/>
  <c r="AL5075" i="16"/>
  <c r="AK5075" i="16"/>
  <c r="AJ5075" i="16"/>
  <c r="AL5074" i="16"/>
  <c r="AK5074" i="16"/>
  <c r="AJ5074" i="16"/>
  <c r="AL5073" i="16"/>
  <c r="AK5073" i="16"/>
  <c r="AJ5073" i="16"/>
  <c r="AL5072" i="16"/>
  <c r="AK5072" i="16"/>
  <c r="AJ5072" i="16"/>
  <c r="AL5071" i="16"/>
  <c r="AK5071" i="16"/>
  <c r="AJ5071" i="16"/>
  <c r="AL5070" i="16"/>
  <c r="AK5070" i="16"/>
  <c r="AM5070" i="16" s="1"/>
  <c r="AJ5070" i="16"/>
  <c r="AL5069" i="16"/>
  <c r="AK5069" i="16"/>
  <c r="AJ5069" i="16"/>
  <c r="AL5068" i="16"/>
  <c r="AK5068" i="16"/>
  <c r="AJ5068" i="16"/>
  <c r="AL5067" i="16"/>
  <c r="AK5067" i="16"/>
  <c r="AJ5067" i="16"/>
  <c r="AL5066" i="16"/>
  <c r="AK5066" i="16"/>
  <c r="AJ5066" i="16"/>
  <c r="AL5065" i="16"/>
  <c r="AK5065" i="16"/>
  <c r="AJ5065" i="16"/>
  <c r="AL5064" i="16"/>
  <c r="AK5064" i="16"/>
  <c r="AJ5064" i="16"/>
  <c r="AL5063" i="16"/>
  <c r="AK5063" i="16"/>
  <c r="AJ5063" i="16"/>
  <c r="AL5062" i="16"/>
  <c r="AK5062" i="16"/>
  <c r="AJ5062" i="16"/>
  <c r="AL5061" i="16"/>
  <c r="AK5061" i="16"/>
  <c r="AJ5061" i="16"/>
  <c r="AL5060" i="16"/>
  <c r="AK5060" i="16"/>
  <c r="AJ5060" i="16"/>
  <c r="AL5059" i="16"/>
  <c r="AK5059" i="16"/>
  <c r="AJ5059" i="16"/>
  <c r="AL5058" i="16"/>
  <c r="AK5058" i="16"/>
  <c r="AJ5058" i="16"/>
  <c r="AL5057" i="16"/>
  <c r="AK5057" i="16"/>
  <c r="AJ5057" i="16"/>
  <c r="AL5056" i="16"/>
  <c r="AK5056" i="16"/>
  <c r="AJ5056" i="16"/>
  <c r="AL5055" i="16"/>
  <c r="AK5055" i="16"/>
  <c r="AJ5055" i="16"/>
  <c r="AL5054" i="16"/>
  <c r="AK5054" i="16"/>
  <c r="AJ5054" i="16"/>
  <c r="AL5053" i="16"/>
  <c r="AK5053" i="16"/>
  <c r="AJ5053" i="16"/>
  <c r="AL5052" i="16"/>
  <c r="AK5052" i="16"/>
  <c r="AJ5052" i="16"/>
  <c r="AL5051" i="16"/>
  <c r="AK5051" i="16"/>
  <c r="AJ5051" i="16"/>
  <c r="AL5050" i="16"/>
  <c r="AK5050" i="16"/>
  <c r="AJ5050" i="16"/>
  <c r="AL5049" i="16"/>
  <c r="AK5049" i="16"/>
  <c r="AJ5049" i="16"/>
  <c r="AL5048" i="16"/>
  <c r="AK5048" i="16"/>
  <c r="AJ5048" i="16"/>
  <c r="AL5047" i="16"/>
  <c r="AK5047" i="16"/>
  <c r="AJ5047" i="16"/>
  <c r="AL5046" i="16"/>
  <c r="AK5046" i="16"/>
  <c r="AJ5046" i="16"/>
  <c r="AL5045" i="16"/>
  <c r="AK5045" i="16"/>
  <c r="AJ5045" i="16"/>
  <c r="AL5044" i="16"/>
  <c r="AK5044" i="16"/>
  <c r="AJ5044" i="16"/>
  <c r="AL5043" i="16"/>
  <c r="AK5043" i="16"/>
  <c r="AJ5043" i="16"/>
  <c r="AL5042" i="16"/>
  <c r="AK5042" i="16"/>
  <c r="AJ5042" i="16"/>
  <c r="AL5041" i="16"/>
  <c r="AK5041" i="16"/>
  <c r="AJ5041" i="16"/>
  <c r="AL5040" i="16"/>
  <c r="AK5040" i="16"/>
  <c r="AJ5040" i="16"/>
  <c r="AL5039" i="16"/>
  <c r="AK5039" i="16"/>
  <c r="AJ5039" i="16"/>
  <c r="AL5038" i="16"/>
  <c r="AK5038" i="16"/>
  <c r="AJ5038" i="16"/>
  <c r="AL5037" i="16"/>
  <c r="AK5037" i="16"/>
  <c r="AJ5037" i="16"/>
  <c r="AL5036" i="16"/>
  <c r="AK5036" i="16"/>
  <c r="AJ5036" i="16"/>
  <c r="AL5035" i="16"/>
  <c r="AK5035" i="16"/>
  <c r="AJ5035" i="16"/>
  <c r="AL5034" i="16"/>
  <c r="AK5034" i="16"/>
  <c r="AJ5034" i="16"/>
  <c r="AL5033" i="16"/>
  <c r="AK5033" i="16"/>
  <c r="AJ5033" i="16"/>
  <c r="AL5032" i="16"/>
  <c r="AK5032" i="16"/>
  <c r="AJ5032" i="16"/>
  <c r="AL5031" i="16"/>
  <c r="AK5031" i="16"/>
  <c r="AM5031" i="16" s="1"/>
  <c r="AJ5031" i="16"/>
  <c r="AL5030" i="16"/>
  <c r="AK5030" i="16"/>
  <c r="AJ5030" i="16"/>
  <c r="AL5029" i="16"/>
  <c r="AK5029" i="16"/>
  <c r="AJ5029" i="16"/>
  <c r="AL5028" i="16"/>
  <c r="AK5028" i="16"/>
  <c r="AJ5028" i="16"/>
  <c r="AL5027" i="16"/>
  <c r="AK5027" i="16"/>
  <c r="AJ5027" i="16"/>
  <c r="AL5026" i="16"/>
  <c r="AK5026" i="16"/>
  <c r="AJ5026" i="16"/>
  <c r="AL5025" i="16"/>
  <c r="AK5025" i="16"/>
  <c r="AJ5025" i="16"/>
  <c r="AL5024" i="16"/>
  <c r="AK5024" i="16"/>
  <c r="AJ5024" i="16"/>
  <c r="AL5023" i="16"/>
  <c r="AK5023" i="16"/>
  <c r="AJ5023" i="16"/>
  <c r="AL5022" i="16"/>
  <c r="AK5022" i="16"/>
  <c r="AJ5022" i="16"/>
  <c r="AL5021" i="16"/>
  <c r="AK5021" i="16"/>
  <c r="AJ5021" i="16"/>
  <c r="AL5020" i="16"/>
  <c r="AK5020" i="16"/>
  <c r="AJ5020" i="16"/>
  <c r="AL5019" i="16"/>
  <c r="AK5019" i="16"/>
  <c r="AM5019" i="16" s="1"/>
  <c r="AJ5019" i="16"/>
  <c r="AL5018" i="16"/>
  <c r="AK5018" i="16"/>
  <c r="AJ5018" i="16"/>
  <c r="AL5017" i="16"/>
  <c r="AK5017" i="16"/>
  <c r="AJ5017" i="16"/>
  <c r="AL5016" i="16"/>
  <c r="AK5016" i="16"/>
  <c r="AJ5016" i="16"/>
  <c r="AL5015" i="16"/>
  <c r="AK5015" i="16"/>
  <c r="AJ5015" i="16"/>
  <c r="AL5014" i="16"/>
  <c r="AK5014" i="16"/>
  <c r="AJ5014" i="16"/>
  <c r="AL5013" i="16"/>
  <c r="AK5013" i="16"/>
  <c r="AJ5013" i="16"/>
  <c r="AL5012" i="16"/>
  <c r="AK5012" i="16"/>
  <c r="AJ5012" i="16"/>
  <c r="AL5011" i="16"/>
  <c r="AK5011" i="16"/>
  <c r="AJ5011" i="16"/>
  <c r="AL5010" i="16"/>
  <c r="AK5010" i="16"/>
  <c r="AJ5010" i="16"/>
  <c r="AL5009" i="16"/>
  <c r="AK5009" i="16"/>
  <c r="AJ5009" i="16"/>
  <c r="AL5008" i="16"/>
  <c r="AK5008" i="16"/>
  <c r="AJ5008" i="16"/>
  <c r="AL5007" i="16"/>
  <c r="AK5007" i="16"/>
  <c r="AJ5007" i="16"/>
  <c r="AL5006" i="16"/>
  <c r="AK5006" i="16"/>
  <c r="AJ5006" i="16"/>
  <c r="AL5005" i="16"/>
  <c r="AK5005" i="16"/>
  <c r="AJ5005" i="16"/>
  <c r="AL5004" i="16"/>
  <c r="AK5004" i="16"/>
  <c r="AJ5004" i="16"/>
  <c r="AL5003" i="16"/>
  <c r="AK5003" i="16"/>
  <c r="AM5003" i="16" s="1"/>
  <c r="AJ5003" i="16"/>
  <c r="AL5002" i="16"/>
  <c r="AK5002" i="16"/>
  <c r="AJ5002" i="16"/>
  <c r="AL5001" i="16"/>
  <c r="AK5001" i="16"/>
  <c r="AJ5001" i="16"/>
  <c r="AL5000" i="16"/>
  <c r="AK5000" i="16"/>
  <c r="AJ5000" i="16"/>
  <c r="AL4999" i="16"/>
  <c r="AK4999" i="16"/>
  <c r="AM4999" i="16" s="1"/>
  <c r="AJ4999" i="16"/>
  <c r="AL4998" i="16"/>
  <c r="AK4998" i="16"/>
  <c r="AJ4998" i="16"/>
  <c r="AL4997" i="16"/>
  <c r="AK4997" i="16"/>
  <c r="AJ4997" i="16"/>
  <c r="AL4996" i="16"/>
  <c r="AK4996" i="16"/>
  <c r="AJ4996" i="16"/>
  <c r="AL4995" i="16"/>
  <c r="AK4995" i="16"/>
  <c r="AJ4995" i="16"/>
  <c r="AL4994" i="16"/>
  <c r="AK4994" i="16"/>
  <c r="AJ4994" i="16"/>
  <c r="AL4993" i="16"/>
  <c r="AK4993" i="16"/>
  <c r="AJ4993" i="16"/>
  <c r="AL4992" i="16"/>
  <c r="AK4992" i="16"/>
  <c r="AJ4992" i="16"/>
  <c r="AL4991" i="16"/>
  <c r="AK4991" i="16"/>
  <c r="AJ4991" i="16"/>
  <c r="AL4990" i="16"/>
  <c r="AK4990" i="16"/>
  <c r="AM4990" i="16" s="1"/>
  <c r="AJ4990" i="16"/>
  <c r="AL4989" i="16"/>
  <c r="AK4989" i="16"/>
  <c r="AJ4989" i="16"/>
  <c r="AL4988" i="16"/>
  <c r="AK4988" i="16"/>
  <c r="AJ4988" i="16"/>
  <c r="AL4987" i="16"/>
  <c r="AK4987" i="16"/>
  <c r="AJ4987" i="16"/>
  <c r="AL4986" i="16"/>
  <c r="AK4986" i="16"/>
  <c r="AJ4986" i="16"/>
  <c r="AL4985" i="16"/>
  <c r="AK4985" i="16"/>
  <c r="AJ4985" i="16"/>
  <c r="AL4984" i="16"/>
  <c r="AK4984" i="16"/>
  <c r="AJ4984" i="16"/>
  <c r="AL4983" i="16"/>
  <c r="AK4983" i="16"/>
  <c r="AJ4983" i="16"/>
  <c r="AL4982" i="16"/>
  <c r="AK4982" i="16"/>
  <c r="AJ4982" i="16"/>
  <c r="AL4981" i="16"/>
  <c r="AK4981" i="16"/>
  <c r="AJ4981" i="16"/>
  <c r="AL4980" i="16"/>
  <c r="AK4980" i="16"/>
  <c r="AJ4980" i="16"/>
  <c r="AL4979" i="16"/>
  <c r="AK4979" i="16"/>
  <c r="AJ4979" i="16"/>
  <c r="AL4978" i="16"/>
  <c r="AK4978" i="16"/>
  <c r="AJ4978" i="16"/>
  <c r="AL4977" i="16"/>
  <c r="AK4977" i="16"/>
  <c r="AJ4977" i="16"/>
  <c r="AL4976" i="16"/>
  <c r="AK4976" i="16"/>
  <c r="AJ4976" i="16"/>
  <c r="AL4975" i="16"/>
  <c r="AK4975" i="16"/>
  <c r="AJ4975" i="16"/>
  <c r="AL4974" i="16"/>
  <c r="AK4974" i="16"/>
  <c r="AJ4974" i="16"/>
  <c r="AL4973" i="16"/>
  <c r="AK4973" i="16"/>
  <c r="AJ4973" i="16"/>
  <c r="AL4972" i="16"/>
  <c r="AK4972" i="16"/>
  <c r="AJ4972" i="16"/>
  <c r="AL4971" i="16"/>
  <c r="AK4971" i="16"/>
  <c r="AJ4971" i="16"/>
  <c r="AL4970" i="16"/>
  <c r="AK4970" i="16"/>
  <c r="AM4970" i="16" s="1"/>
  <c r="AJ4970" i="16"/>
  <c r="AL4969" i="16"/>
  <c r="AK4969" i="16"/>
  <c r="AJ4969" i="16"/>
  <c r="AL4968" i="16"/>
  <c r="AK4968" i="16"/>
  <c r="AJ4968" i="16"/>
  <c r="AL4967" i="16"/>
  <c r="AK4967" i="16"/>
  <c r="AJ4967" i="16"/>
  <c r="AL4966" i="16"/>
  <c r="AK4966" i="16"/>
  <c r="AJ4966" i="16"/>
  <c r="AL4965" i="16"/>
  <c r="AK4965" i="16"/>
  <c r="AJ4965" i="16"/>
  <c r="AL4964" i="16"/>
  <c r="AK4964" i="16"/>
  <c r="AJ4964" i="16"/>
  <c r="AL4963" i="16"/>
  <c r="AK4963" i="16"/>
  <c r="AJ4963" i="16"/>
  <c r="AL4962" i="16"/>
  <c r="AK4962" i="16"/>
  <c r="AJ4962" i="16"/>
  <c r="AL4961" i="16"/>
  <c r="AK4961" i="16"/>
  <c r="AJ4961" i="16"/>
  <c r="AL4960" i="16"/>
  <c r="AK4960" i="16"/>
  <c r="AJ4960" i="16"/>
  <c r="AL4959" i="16"/>
  <c r="AK4959" i="16"/>
  <c r="AJ4959" i="16"/>
  <c r="AL4958" i="16"/>
  <c r="AK4958" i="16"/>
  <c r="AM4958" i="16" s="1"/>
  <c r="AJ4958" i="16"/>
  <c r="AL4957" i="16"/>
  <c r="AK4957" i="16"/>
  <c r="AJ4957" i="16"/>
  <c r="AL4956" i="16"/>
  <c r="AK4956" i="16"/>
  <c r="AJ4956" i="16"/>
  <c r="AL4955" i="16"/>
  <c r="AK4955" i="16"/>
  <c r="AJ4955" i="16"/>
  <c r="AL4954" i="16"/>
  <c r="AK4954" i="16"/>
  <c r="AM4954" i="16" s="1"/>
  <c r="AJ4954" i="16"/>
  <c r="AL4953" i="16"/>
  <c r="AK4953" i="16"/>
  <c r="AJ4953" i="16"/>
  <c r="AL4952" i="16"/>
  <c r="AK4952" i="16"/>
  <c r="AJ4952" i="16"/>
  <c r="AL4951" i="16"/>
  <c r="AK4951" i="16"/>
  <c r="AJ4951" i="16"/>
  <c r="AL4950" i="16"/>
  <c r="AK4950" i="16"/>
  <c r="AM4950" i="16" s="1"/>
  <c r="AJ4950" i="16"/>
  <c r="AL4949" i="16"/>
  <c r="AK4949" i="16"/>
  <c r="AJ4949" i="16"/>
  <c r="AL4948" i="16"/>
  <c r="AK4948" i="16"/>
  <c r="AJ4948" i="16"/>
  <c r="AL4947" i="16"/>
  <c r="AK4947" i="16"/>
  <c r="AJ4947" i="16"/>
  <c r="AL4946" i="16"/>
  <c r="AK4946" i="16"/>
  <c r="AJ4946" i="16"/>
  <c r="AL4945" i="16"/>
  <c r="AK4945" i="16"/>
  <c r="AJ4945" i="16"/>
  <c r="AL4944" i="16"/>
  <c r="AK4944" i="16"/>
  <c r="AJ4944" i="16"/>
  <c r="AL4943" i="16"/>
  <c r="AK4943" i="16"/>
  <c r="AJ4943" i="16"/>
  <c r="AL4942" i="16"/>
  <c r="AK4942" i="16"/>
  <c r="AJ4942" i="16"/>
  <c r="AL4941" i="16"/>
  <c r="AK4941" i="16"/>
  <c r="AJ4941" i="16"/>
  <c r="AL4940" i="16"/>
  <c r="AM4940" i="16" s="1"/>
  <c r="AK4940" i="16"/>
  <c r="AJ4940" i="16"/>
  <c r="AL4939" i="16"/>
  <c r="AK4939" i="16"/>
  <c r="AM4939" i="16" s="1"/>
  <c r="AJ4939" i="16"/>
  <c r="AL4938" i="16"/>
  <c r="AK4938" i="16"/>
  <c r="AJ4938" i="16"/>
  <c r="AL4937" i="16"/>
  <c r="AK4937" i="16"/>
  <c r="AJ4937" i="16"/>
  <c r="AL4936" i="16"/>
  <c r="AK4936" i="16"/>
  <c r="AJ4936" i="16"/>
  <c r="AL4935" i="16"/>
  <c r="AK4935" i="16"/>
  <c r="AM4935" i="16" s="1"/>
  <c r="AJ4935" i="16"/>
  <c r="AL4934" i="16"/>
  <c r="AK4934" i="16"/>
  <c r="AJ4934" i="16"/>
  <c r="AL4933" i="16"/>
  <c r="AK4933" i="16"/>
  <c r="AJ4933" i="16"/>
  <c r="AL4932" i="16"/>
  <c r="AK4932" i="16"/>
  <c r="AJ4932" i="16"/>
  <c r="AL4931" i="16"/>
  <c r="AK4931" i="16"/>
  <c r="AJ4931" i="16"/>
  <c r="AL4930" i="16"/>
  <c r="AK4930" i="16"/>
  <c r="AJ4930" i="16"/>
  <c r="AL4929" i="16"/>
  <c r="AK4929" i="16"/>
  <c r="AJ4929" i="16"/>
  <c r="AL4928" i="16"/>
  <c r="AK4928" i="16"/>
  <c r="AJ4928" i="16"/>
  <c r="AL4927" i="16"/>
  <c r="AK4927" i="16"/>
  <c r="AJ4927" i="16"/>
  <c r="AL4926" i="16"/>
  <c r="AK4926" i="16"/>
  <c r="AJ4926" i="16"/>
  <c r="AL4925" i="16"/>
  <c r="AK4925" i="16"/>
  <c r="AJ4925" i="16"/>
  <c r="AL4924" i="16"/>
  <c r="AK4924" i="16"/>
  <c r="AJ4924" i="16"/>
  <c r="AL4923" i="16"/>
  <c r="AK4923" i="16"/>
  <c r="AJ4923" i="16"/>
  <c r="AL4922" i="16"/>
  <c r="AK4922" i="16"/>
  <c r="AJ4922" i="16"/>
  <c r="AL4921" i="16"/>
  <c r="AK4921" i="16"/>
  <c r="AJ4921" i="16"/>
  <c r="AL4920" i="16"/>
  <c r="AK4920" i="16"/>
  <c r="AJ4920" i="16"/>
  <c r="AL4919" i="16"/>
  <c r="AK4919" i="16"/>
  <c r="AJ4919" i="16"/>
  <c r="AL4918" i="16"/>
  <c r="AK4918" i="16"/>
  <c r="AJ4918" i="16"/>
  <c r="AL4917" i="16"/>
  <c r="AK4917" i="16"/>
  <c r="AJ4917" i="16"/>
  <c r="AL4916" i="16"/>
  <c r="AK4916" i="16"/>
  <c r="AJ4916" i="16"/>
  <c r="AL4915" i="16"/>
  <c r="AK4915" i="16"/>
  <c r="AJ4915" i="16"/>
  <c r="AL4914" i="16"/>
  <c r="AK4914" i="16"/>
  <c r="AJ4914" i="16"/>
  <c r="AL4913" i="16"/>
  <c r="AK4913" i="16"/>
  <c r="AJ4913" i="16"/>
  <c r="AL4912" i="16"/>
  <c r="AK4912" i="16"/>
  <c r="AJ4912" i="16"/>
  <c r="AL4911" i="16"/>
  <c r="AK4911" i="16"/>
  <c r="AJ4911" i="16"/>
  <c r="AL4910" i="16"/>
  <c r="AK4910" i="16"/>
  <c r="AJ4910" i="16"/>
  <c r="AL4909" i="16"/>
  <c r="AK4909" i="16"/>
  <c r="AJ4909" i="16"/>
  <c r="AL4908" i="16"/>
  <c r="AK4908" i="16"/>
  <c r="AJ4908" i="16"/>
  <c r="AL4907" i="16"/>
  <c r="AK4907" i="16"/>
  <c r="AM4907" i="16" s="1"/>
  <c r="AJ4907" i="16"/>
  <c r="AL4906" i="16"/>
  <c r="AK4906" i="16"/>
  <c r="AJ4906" i="16"/>
  <c r="AL4905" i="16"/>
  <c r="AK4905" i="16"/>
  <c r="AJ4905" i="16"/>
  <c r="AL4904" i="16"/>
  <c r="AK4904" i="16"/>
  <c r="AJ4904" i="16"/>
  <c r="AL4903" i="16"/>
  <c r="AK4903" i="16"/>
  <c r="AJ4903" i="16"/>
  <c r="AL4902" i="16"/>
  <c r="AK4902" i="16"/>
  <c r="AJ4902" i="16"/>
  <c r="AL4901" i="16"/>
  <c r="AK4901" i="16"/>
  <c r="AJ4901" i="16"/>
  <c r="AL4900" i="16"/>
  <c r="AK4900" i="16"/>
  <c r="AJ4900" i="16"/>
  <c r="AL4899" i="16"/>
  <c r="AK4899" i="16"/>
  <c r="AJ4899" i="16"/>
  <c r="AL4898" i="16"/>
  <c r="AK4898" i="16"/>
  <c r="AJ4898" i="16"/>
  <c r="AL4897" i="16"/>
  <c r="AK4897" i="16"/>
  <c r="AJ4897" i="16"/>
  <c r="AL4896" i="16"/>
  <c r="AK4896" i="16"/>
  <c r="AJ4896" i="16"/>
  <c r="AL4895" i="16"/>
  <c r="AK4895" i="16"/>
  <c r="AJ4895" i="16"/>
  <c r="AL4894" i="16"/>
  <c r="AK4894" i="16"/>
  <c r="AJ4894" i="16"/>
  <c r="AL4893" i="16"/>
  <c r="AK4893" i="16"/>
  <c r="AJ4893" i="16"/>
  <c r="AL4892" i="16"/>
  <c r="AK4892" i="16"/>
  <c r="AJ4892" i="16"/>
  <c r="AL4891" i="16"/>
  <c r="AK4891" i="16"/>
  <c r="AJ4891" i="16"/>
  <c r="AL4890" i="16"/>
  <c r="AK4890" i="16"/>
  <c r="AJ4890" i="16"/>
  <c r="AL4889" i="16"/>
  <c r="AK4889" i="16"/>
  <c r="AJ4889" i="16"/>
  <c r="AL4888" i="16"/>
  <c r="AK4888" i="16"/>
  <c r="AJ4888" i="16"/>
  <c r="AL4887" i="16"/>
  <c r="AK4887" i="16"/>
  <c r="AJ4887" i="16"/>
  <c r="AL4886" i="16"/>
  <c r="AK4886" i="16"/>
  <c r="AJ4886" i="16"/>
  <c r="AL4885" i="16"/>
  <c r="AK4885" i="16"/>
  <c r="AJ4885" i="16"/>
  <c r="AL4884" i="16"/>
  <c r="AK4884" i="16"/>
  <c r="AJ4884" i="16"/>
  <c r="AL4883" i="16"/>
  <c r="AK4883" i="16"/>
  <c r="AJ4883" i="16"/>
  <c r="AL4882" i="16"/>
  <c r="AK4882" i="16"/>
  <c r="AJ4882" i="16"/>
  <c r="AL4881" i="16"/>
  <c r="AK4881" i="16"/>
  <c r="AJ4881" i="16"/>
  <c r="AL4880" i="16"/>
  <c r="AK4880" i="16"/>
  <c r="AJ4880" i="16"/>
  <c r="AL4879" i="16"/>
  <c r="AK4879" i="16"/>
  <c r="AM4879" i="16" s="1"/>
  <c r="AJ4879" i="16"/>
  <c r="AL4878" i="16"/>
  <c r="AK4878" i="16"/>
  <c r="AJ4878" i="16"/>
  <c r="AL4877" i="16"/>
  <c r="AK4877" i="16"/>
  <c r="AJ4877" i="16"/>
  <c r="AL4876" i="16"/>
  <c r="AK4876" i="16"/>
  <c r="AJ4876" i="16"/>
  <c r="AL4875" i="16"/>
  <c r="AK4875" i="16"/>
  <c r="AJ4875" i="16"/>
  <c r="AL4874" i="16"/>
  <c r="AK4874" i="16"/>
  <c r="AJ4874" i="16"/>
  <c r="AL4873" i="16"/>
  <c r="AK4873" i="16"/>
  <c r="AJ4873" i="16"/>
  <c r="AL4872" i="16"/>
  <c r="AK4872" i="16"/>
  <c r="AJ4872" i="16"/>
  <c r="AL4871" i="16"/>
  <c r="AK4871" i="16"/>
  <c r="AM4871" i="16" s="1"/>
  <c r="AJ4871" i="16"/>
  <c r="AL4870" i="16"/>
  <c r="AK4870" i="16"/>
  <c r="AJ4870" i="16"/>
  <c r="AL4869" i="16"/>
  <c r="AK4869" i="16"/>
  <c r="AJ4869" i="16"/>
  <c r="AL4868" i="16"/>
  <c r="AK4868" i="16"/>
  <c r="AJ4868" i="16"/>
  <c r="AL4867" i="16"/>
  <c r="AK4867" i="16"/>
  <c r="AM4867" i="16" s="1"/>
  <c r="AJ4867" i="16"/>
  <c r="AL4866" i="16"/>
  <c r="AK4866" i="16"/>
  <c r="AJ4866" i="16"/>
  <c r="AL4865" i="16"/>
  <c r="AK4865" i="16"/>
  <c r="AJ4865" i="16"/>
  <c r="AL4864" i="16"/>
  <c r="AK4864" i="16"/>
  <c r="AJ4864" i="16"/>
  <c r="AL4863" i="16"/>
  <c r="AK4863" i="16"/>
  <c r="AJ4863" i="16"/>
  <c r="AL4862" i="16"/>
  <c r="AK4862" i="16"/>
  <c r="AJ4862" i="16"/>
  <c r="AL4861" i="16"/>
  <c r="AK4861" i="16"/>
  <c r="AJ4861" i="16"/>
  <c r="AL4860" i="16"/>
  <c r="AK4860" i="16"/>
  <c r="AJ4860" i="16"/>
  <c r="AL4859" i="16"/>
  <c r="AK4859" i="16"/>
  <c r="AJ4859" i="16"/>
  <c r="AL4858" i="16"/>
  <c r="AK4858" i="16"/>
  <c r="AJ4858" i="16"/>
  <c r="AL4857" i="16"/>
  <c r="AK4857" i="16"/>
  <c r="AJ4857" i="16"/>
  <c r="AL4856" i="16"/>
  <c r="AK4856" i="16"/>
  <c r="AJ4856" i="16"/>
  <c r="AL4855" i="16"/>
  <c r="AK4855" i="16"/>
  <c r="AJ4855" i="16"/>
  <c r="AL4854" i="16"/>
  <c r="AK4854" i="16"/>
  <c r="AJ4854" i="16"/>
  <c r="AL4853" i="16"/>
  <c r="AK4853" i="16"/>
  <c r="AJ4853" i="16"/>
  <c r="AL4852" i="16"/>
  <c r="AK4852" i="16"/>
  <c r="AJ4852" i="16"/>
  <c r="AL4851" i="16"/>
  <c r="AK4851" i="16"/>
  <c r="AJ4851" i="16"/>
  <c r="AL4850" i="16"/>
  <c r="AK4850" i="16"/>
  <c r="AJ4850" i="16"/>
  <c r="AL4849" i="16"/>
  <c r="AK4849" i="16"/>
  <c r="AJ4849" i="16"/>
  <c r="AL4848" i="16"/>
  <c r="AK4848" i="16"/>
  <c r="AJ4848" i="16"/>
  <c r="AL4847" i="16"/>
  <c r="AK4847" i="16"/>
  <c r="AM4847" i="16" s="1"/>
  <c r="AJ4847" i="16"/>
  <c r="AL4846" i="16"/>
  <c r="AK4846" i="16"/>
  <c r="AJ4846" i="16"/>
  <c r="AL4845" i="16"/>
  <c r="AK4845" i="16"/>
  <c r="AJ4845" i="16"/>
  <c r="AL4844" i="16"/>
  <c r="AK4844" i="16"/>
  <c r="AJ4844" i="16"/>
  <c r="AL4843" i="16"/>
  <c r="AK4843" i="16"/>
  <c r="AJ4843" i="16"/>
  <c r="AL4842" i="16"/>
  <c r="AK4842" i="16"/>
  <c r="AJ4842" i="16"/>
  <c r="AL4841" i="16"/>
  <c r="AK4841" i="16"/>
  <c r="AJ4841" i="16"/>
  <c r="AL4840" i="16"/>
  <c r="AK4840" i="16"/>
  <c r="AJ4840" i="16"/>
  <c r="AL4839" i="16"/>
  <c r="AK4839" i="16"/>
  <c r="AJ4839" i="16"/>
  <c r="AL4838" i="16"/>
  <c r="AK4838" i="16"/>
  <c r="AJ4838" i="16"/>
  <c r="AL4837" i="16"/>
  <c r="AK4837" i="16"/>
  <c r="AJ4837" i="16"/>
  <c r="AL4836" i="16"/>
  <c r="AK4836" i="16"/>
  <c r="AJ4836" i="16"/>
  <c r="AL4835" i="16"/>
  <c r="AK4835" i="16"/>
  <c r="AJ4835" i="16"/>
  <c r="AL4834" i="16"/>
  <c r="AK4834" i="16"/>
  <c r="AJ4834" i="16"/>
  <c r="AL4833" i="16"/>
  <c r="AK4833" i="16"/>
  <c r="AJ4833" i="16"/>
  <c r="AL4832" i="16"/>
  <c r="AK4832" i="16"/>
  <c r="AJ4832" i="16"/>
  <c r="AL4831" i="16"/>
  <c r="AK4831" i="16"/>
  <c r="AM4831" i="16" s="1"/>
  <c r="AJ4831" i="16"/>
  <c r="AL4830" i="16"/>
  <c r="AK4830" i="16"/>
  <c r="AJ4830" i="16"/>
  <c r="AL4829" i="16"/>
  <c r="AK4829" i="16"/>
  <c r="AJ4829" i="16"/>
  <c r="AL4828" i="16"/>
  <c r="AK4828" i="16"/>
  <c r="AJ4828" i="16"/>
  <c r="AL4827" i="16"/>
  <c r="AK4827" i="16"/>
  <c r="AJ4827" i="16"/>
  <c r="AL4826" i="16"/>
  <c r="AK4826" i="16"/>
  <c r="AJ4826" i="16"/>
  <c r="AL4825" i="16"/>
  <c r="AK4825" i="16"/>
  <c r="AJ4825" i="16"/>
  <c r="AL4824" i="16"/>
  <c r="AK4824" i="16"/>
  <c r="AJ4824" i="16"/>
  <c r="AL4823" i="16"/>
  <c r="AK4823" i="16"/>
  <c r="AM4823" i="16" s="1"/>
  <c r="AJ4823" i="16"/>
  <c r="AL4822" i="16"/>
  <c r="AK4822" i="16"/>
  <c r="AJ4822" i="16"/>
  <c r="AL4821" i="16"/>
  <c r="AK4821" i="16"/>
  <c r="AJ4821" i="16"/>
  <c r="AL4820" i="16"/>
  <c r="AK4820" i="16"/>
  <c r="AJ4820" i="16"/>
  <c r="AL4819" i="16"/>
  <c r="AK4819" i="16"/>
  <c r="AJ4819" i="16"/>
  <c r="AL4818" i="16"/>
  <c r="AK4818" i="16"/>
  <c r="AJ4818" i="16"/>
  <c r="AL4817" i="16"/>
  <c r="AK4817" i="16"/>
  <c r="AJ4817" i="16"/>
  <c r="AL4816" i="16"/>
  <c r="AK4816" i="16"/>
  <c r="AJ4816" i="16"/>
  <c r="AL4815" i="16"/>
  <c r="AK4815" i="16"/>
  <c r="AJ4815" i="16"/>
  <c r="AL4814" i="16"/>
  <c r="AK4814" i="16"/>
  <c r="AJ4814" i="16"/>
  <c r="AL4813" i="16"/>
  <c r="AK4813" i="16"/>
  <c r="AJ4813" i="16"/>
  <c r="AL4812" i="16"/>
  <c r="AK4812" i="16"/>
  <c r="AJ4812" i="16"/>
  <c r="AL4811" i="16"/>
  <c r="AK4811" i="16"/>
  <c r="AJ4811" i="16"/>
  <c r="AL4810" i="16"/>
  <c r="AK4810" i="16"/>
  <c r="AJ4810" i="16"/>
  <c r="AL4809" i="16"/>
  <c r="AK4809" i="16"/>
  <c r="AJ4809" i="16"/>
  <c r="AL4808" i="16"/>
  <c r="AK4808" i="16"/>
  <c r="AJ4808" i="16"/>
  <c r="AL4807" i="16"/>
  <c r="AK4807" i="16"/>
  <c r="AJ4807" i="16"/>
  <c r="AL4806" i="16"/>
  <c r="AK4806" i="16"/>
  <c r="AJ4806" i="16"/>
  <c r="AL4805" i="16"/>
  <c r="AK4805" i="16"/>
  <c r="AJ4805" i="16"/>
  <c r="AL4804" i="16"/>
  <c r="AK4804" i="16"/>
  <c r="AJ4804" i="16"/>
  <c r="AL4803" i="16"/>
  <c r="AK4803" i="16"/>
  <c r="AJ4803" i="16"/>
  <c r="AL4802" i="16"/>
  <c r="AK4802" i="16"/>
  <c r="AJ4802" i="16"/>
  <c r="AL4801" i="16"/>
  <c r="AK4801" i="16"/>
  <c r="AJ4801" i="16"/>
  <c r="AL4800" i="16"/>
  <c r="AK4800" i="16"/>
  <c r="AJ4800" i="16"/>
  <c r="AL4799" i="16"/>
  <c r="AK4799" i="16"/>
  <c r="AM4799" i="16" s="1"/>
  <c r="AJ4799" i="16"/>
  <c r="AL4798" i="16"/>
  <c r="AK4798" i="16"/>
  <c r="AJ4798" i="16"/>
  <c r="AL4797" i="16"/>
  <c r="AK4797" i="16"/>
  <c r="AJ4797" i="16"/>
  <c r="AL4796" i="16"/>
  <c r="AK4796" i="16"/>
  <c r="AJ4796" i="16"/>
  <c r="AL4795" i="16"/>
  <c r="AK4795" i="16"/>
  <c r="AJ4795" i="16"/>
  <c r="AL4794" i="16"/>
  <c r="AK4794" i="16"/>
  <c r="AJ4794" i="16"/>
  <c r="AL4793" i="16"/>
  <c r="AK4793" i="16"/>
  <c r="AJ4793" i="16"/>
  <c r="AL4792" i="16"/>
  <c r="AK4792" i="16"/>
  <c r="AJ4792" i="16"/>
  <c r="AL4791" i="16"/>
  <c r="AK4791" i="16"/>
  <c r="AJ4791" i="16"/>
  <c r="AL4790" i="16"/>
  <c r="AK4790" i="16"/>
  <c r="AJ4790" i="16"/>
  <c r="AL4789" i="16"/>
  <c r="AK4789" i="16"/>
  <c r="AJ4789" i="16"/>
  <c r="AL4788" i="16"/>
  <c r="AK4788" i="16"/>
  <c r="AJ4788" i="16"/>
  <c r="AL4787" i="16"/>
  <c r="AK4787" i="16"/>
  <c r="AJ4787" i="16"/>
  <c r="AL4786" i="16"/>
  <c r="AK4786" i="16"/>
  <c r="AJ4786" i="16"/>
  <c r="AL4785" i="16"/>
  <c r="AK4785" i="16"/>
  <c r="AJ4785" i="16"/>
  <c r="AL4784" i="16"/>
  <c r="AK4784" i="16"/>
  <c r="AJ4784" i="16"/>
  <c r="AL4783" i="16"/>
  <c r="AK4783" i="16"/>
  <c r="AM4783" i="16" s="1"/>
  <c r="AJ4783" i="16"/>
  <c r="AL4782" i="16"/>
  <c r="AK4782" i="16"/>
  <c r="AJ4782" i="16"/>
  <c r="AL4781" i="16"/>
  <c r="AK4781" i="16"/>
  <c r="AJ4781" i="16"/>
  <c r="AL4780" i="16"/>
  <c r="AK4780" i="16"/>
  <c r="AJ4780" i="16"/>
  <c r="AL4779" i="16"/>
  <c r="AK4779" i="16"/>
  <c r="AJ4779" i="16"/>
  <c r="AL4778" i="16"/>
  <c r="AK4778" i="16"/>
  <c r="AJ4778" i="16"/>
  <c r="AL4777" i="16"/>
  <c r="AK4777" i="16"/>
  <c r="AJ4777" i="16"/>
  <c r="AL4776" i="16"/>
  <c r="AK4776" i="16"/>
  <c r="AJ4776" i="16"/>
  <c r="AL4775" i="16"/>
  <c r="AK4775" i="16"/>
  <c r="AM4775" i="16" s="1"/>
  <c r="AJ4775" i="16"/>
  <c r="AL4774" i="16"/>
  <c r="AK4774" i="16"/>
  <c r="AJ4774" i="16"/>
  <c r="AL4773" i="16"/>
  <c r="AK4773" i="16"/>
  <c r="AJ4773" i="16"/>
  <c r="AL4772" i="16"/>
  <c r="AK4772" i="16"/>
  <c r="AJ4772" i="16"/>
  <c r="AL4771" i="16"/>
  <c r="AK4771" i="16"/>
  <c r="AM4771" i="16" s="1"/>
  <c r="AJ4771" i="16"/>
  <c r="AL4770" i="16"/>
  <c r="AK4770" i="16"/>
  <c r="AJ4770" i="16"/>
  <c r="AL4769" i="16"/>
  <c r="AK4769" i="16"/>
  <c r="AJ4769" i="16"/>
  <c r="AL4768" i="16"/>
  <c r="AK4768" i="16"/>
  <c r="AJ4768" i="16"/>
  <c r="AL4767" i="16"/>
  <c r="AK4767" i="16"/>
  <c r="AJ4767" i="16"/>
  <c r="AL4766" i="16"/>
  <c r="AK4766" i="16"/>
  <c r="AJ4766" i="16"/>
  <c r="AL4765" i="16"/>
  <c r="AK4765" i="16"/>
  <c r="AJ4765" i="16"/>
  <c r="AL4764" i="16"/>
  <c r="AK4764" i="16"/>
  <c r="AJ4764" i="16"/>
  <c r="AL4763" i="16"/>
  <c r="AK4763" i="16"/>
  <c r="AM4763" i="16" s="1"/>
  <c r="AJ4763" i="16"/>
  <c r="AL4762" i="16"/>
  <c r="AK4762" i="16"/>
  <c r="AJ4762" i="16"/>
  <c r="AL4761" i="16"/>
  <c r="AK4761" i="16"/>
  <c r="AJ4761" i="16"/>
  <c r="AL4760" i="16"/>
  <c r="AK4760" i="16"/>
  <c r="AJ4760" i="16"/>
  <c r="AL4759" i="16"/>
  <c r="AK4759" i="16"/>
  <c r="AJ4759" i="16"/>
  <c r="AL4758" i="16"/>
  <c r="AK4758" i="16"/>
  <c r="AJ4758" i="16"/>
  <c r="AL4757" i="16"/>
  <c r="AK4757" i="16"/>
  <c r="AJ4757" i="16"/>
  <c r="AL4756" i="16"/>
  <c r="AK4756" i="16"/>
  <c r="AJ4756" i="16"/>
  <c r="AL4755" i="16"/>
  <c r="AK4755" i="16"/>
  <c r="AJ4755" i="16"/>
  <c r="AL4754" i="16"/>
  <c r="AK4754" i="16"/>
  <c r="AJ4754" i="16"/>
  <c r="AL4753" i="16"/>
  <c r="AK4753" i="16"/>
  <c r="AJ4753" i="16"/>
  <c r="AL4752" i="16"/>
  <c r="AK4752" i="16"/>
  <c r="AJ4752" i="16"/>
  <c r="AL4751" i="16"/>
  <c r="AK4751" i="16"/>
  <c r="AM4751" i="16" s="1"/>
  <c r="AJ4751" i="16"/>
  <c r="AL4750" i="16"/>
  <c r="AK4750" i="16"/>
  <c r="AJ4750" i="16"/>
  <c r="AL4749" i="16"/>
  <c r="AK4749" i="16"/>
  <c r="AJ4749" i="16"/>
  <c r="AL4748" i="16"/>
  <c r="AK4748" i="16"/>
  <c r="AJ4748" i="16"/>
  <c r="AL4747" i="16"/>
  <c r="AK4747" i="16"/>
  <c r="AM4747" i="16" s="1"/>
  <c r="AJ4747" i="16"/>
  <c r="AL4746" i="16"/>
  <c r="AK4746" i="16"/>
  <c r="AJ4746" i="16"/>
  <c r="AL4745" i="16"/>
  <c r="AK4745" i="16"/>
  <c r="AJ4745" i="16"/>
  <c r="AL4744" i="16"/>
  <c r="AK4744" i="16"/>
  <c r="AJ4744" i="16"/>
  <c r="AL4743" i="16"/>
  <c r="AK4743" i="16"/>
  <c r="AJ4743" i="16"/>
  <c r="AL4742" i="16"/>
  <c r="AK4742" i="16"/>
  <c r="AJ4742" i="16"/>
  <c r="AL4741" i="16"/>
  <c r="AK4741" i="16"/>
  <c r="AJ4741" i="16"/>
  <c r="AL4740" i="16"/>
  <c r="AK4740" i="16"/>
  <c r="AJ4740" i="16"/>
  <c r="AL4739" i="16"/>
  <c r="AK4739" i="16"/>
  <c r="AJ4739" i="16"/>
  <c r="AL4738" i="16"/>
  <c r="AK4738" i="16"/>
  <c r="AJ4738" i="16"/>
  <c r="AL4737" i="16"/>
  <c r="AK4737" i="16"/>
  <c r="AJ4737" i="16"/>
  <c r="AL4736" i="16"/>
  <c r="AK4736" i="16"/>
  <c r="AJ4736" i="16"/>
  <c r="AL4735" i="16"/>
  <c r="AK4735" i="16"/>
  <c r="AJ4735" i="16"/>
  <c r="AL4734" i="16"/>
  <c r="AK4734" i="16"/>
  <c r="AJ4734" i="16"/>
  <c r="AL4733" i="16"/>
  <c r="AK4733" i="16"/>
  <c r="AJ4733" i="16"/>
  <c r="AL4732" i="16"/>
  <c r="AK4732" i="16"/>
  <c r="AJ4732" i="16"/>
  <c r="AL4731" i="16"/>
  <c r="AK4731" i="16"/>
  <c r="AJ4731" i="16"/>
  <c r="AL4730" i="16"/>
  <c r="AK4730" i="16"/>
  <c r="AJ4730" i="16"/>
  <c r="AL4729" i="16"/>
  <c r="AK4729" i="16"/>
  <c r="AJ4729" i="16"/>
  <c r="AL4728" i="16"/>
  <c r="AK4728" i="16"/>
  <c r="AJ4728" i="16"/>
  <c r="AL4727" i="16"/>
  <c r="AK4727" i="16"/>
  <c r="AJ4727" i="16"/>
  <c r="AL4726" i="16"/>
  <c r="AK4726" i="16"/>
  <c r="AJ4726" i="16"/>
  <c r="AL4725" i="16"/>
  <c r="AK4725" i="16"/>
  <c r="AJ4725" i="16"/>
  <c r="AL4724" i="16"/>
  <c r="AK4724" i="16"/>
  <c r="AJ4724" i="16"/>
  <c r="AL4723" i="16"/>
  <c r="AK4723" i="16"/>
  <c r="AJ4723" i="16"/>
  <c r="AL4722" i="16"/>
  <c r="AK4722" i="16"/>
  <c r="AJ4722" i="16"/>
  <c r="AL4721" i="16"/>
  <c r="AK4721" i="16"/>
  <c r="AJ4721" i="16"/>
  <c r="AL4720" i="16"/>
  <c r="AK4720" i="16"/>
  <c r="AJ4720" i="16"/>
  <c r="AL4719" i="16"/>
  <c r="AK4719" i="16"/>
  <c r="AJ4719" i="16"/>
  <c r="AL4718" i="16"/>
  <c r="AK4718" i="16"/>
  <c r="AJ4718" i="16"/>
  <c r="AL4717" i="16"/>
  <c r="AK4717" i="16"/>
  <c r="AJ4717" i="16"/>
  <c r="AL4716" i="16"/>
  <c r="AK4716" i="16"/>
  <c r="AJ4716" i="16"/>
  <c r="AL4715" i="16"/>
  <c r="AK4715" i="16"/>
  <c r="AJ4715" i="16"/>
  <c r="AL4714" i="16"/>
  <c r="AK4714" i="16"/>
  <c r="AJ4714" i="16"/>
  <c r="AL4713" i="16"/>
  <c r="AK4713" i="16"/>
  <c r="AJ4713" i="16"/>
  <c r="AL4712" i="16"/>
  <c r="AK4712" i="16"/>
  <c r="AJ4712" i="16"/>
  <c r="AL4711" i="16"/>
  <c r="AK4711" i="16"/>
  <c r="AJ4711" i="16"/>
  <c r="AL4710" i="16"/>
  <c r="AK4710" i="16"/>
  <c r="AJ4710" i="16"/>
  <c r="AL4709" i="16"/>
  <c r="AK4709" i="16"/>
  <c r="AJ4709" i="16"/>
  <c r="AL4708" i="16"/>
  <c r="AK4708" i="16"/>
  <c r="AJ4708" i="16"/>
  <c r="AL4707" i="16"/>
  <c r="AK4707" i="16"/>
  <c r="AJ4707" i="16"/>
  <c r="AL4706" i="16"/>
  <c r="AK4706" i="16"/>
  <c r="AJ4706" i="16"/>
  <c r="AL4705" i="16"/>
  <c r="AK4705" i="16"/>
  <c r="AJ4705" i="16"/>
  <c r="AL4704" i="16"/>
  <c r="AK4704" i="16"/>
  <c r="AJ4704" i="16"/>
  <c r="AL4703" i="16"/>
  <c r="AK4703" i="16"/>
  <c r="AJ4703" i="16"/>
  <c r="AL4702" i="16"/>
  <c r="AK4702" i="16"/>
  <c r="AJ4702" i="16"/>
  <c r="AL4701" i="16"/>
  <c r="AK4701" i="16"/>
  <c r="AJ4701" i="16"/>
  <c r="AL4700" i="16"/>
  <c r="AK4700" i="16"/>
  <c r="AJ4700" i="16"/>
  <c r="AL4699" i="16"/>
  <c r="AK4699" i="16"/>
  <c r="AM4699" i="16" s="1"/>
  <c r="AJ4699" i="16"/>
  <c r="AL4698" i="16"/>
  <c r="AK4698" i="16"/>
  <c r="AJ4698" i="16"/>
  <c r="AL4697" i="16"/>
  <c r="AK4697" i="16"/>
  <c r="AJ4697" i="16"/>
  <c r="AL4696" i="16"/>
  <c r="AK4696" i="16"/>
  <c r="AJ4696" i="16"/>
  <c r="AL4695" i="16"/>
  <c r="AK4695" i="16"/>
  <c r="AJ4695" i="16"/>
  <c r="AL4694" i="16"/>
  <c r="AK4694" i="16"/>
  <c r="AJ4694" i="16"/>
  <c r="AL4693" i="16"/>
  <c r="AK4693" i="16"/>
  <c r="AJ4693" i="16"/>
  <c r="AL4692" i="16"/>
  <c r="AK4692" i="16"/>
  <c r="AJ4692" i="16"/>
  <c r="AL4691" i="16"/>
  <c r="AK4691" i="16"/>
  <c r="AM4691" i="16" s="1"/>
  <c r="AJ4691" i="16"/>
  <c r="AL4690" i="16"/>
  <c r="AK4690" i="16"/>
  <c r="AJ4690" i="16"/>
  <c r="AL4689" i="16"/>
  <c r="AK4689" i="16"/>
  <c r="AJ4689" i="16"/>
  <c r="AL4688" i="16"/>
  <c r="AK4688" i="16"/>
  <c r="AJ4688" i="16"/>
  <c r="AL4687" i="16"/>
  <c r="AK4687" i="16"/>
  <c r="AM4687" i="16" s="1"/>
  <c r="AJ4687" i="16"/>
  <c r="AL4686" i="16"/>
  <c r="AK4686" i="16"/>
  <c r="AJ4686" i="16"/>
  <c r="AL4685" i="16"/>
  <c r="AK4685" i="16"/>
  <c r="AJ4685" i="16"/>
  <c r="AL4684" i="16"/>
  <c r="AK4684" i="16"/>
  <c r="AJ4684" i="16"/>
  <c r="AL4683" i="16"/>
  <c r="AK4683" i="16"/>
  <c r="AJ4683" i="16"/>
  <c r="AL4682" i="16"/>
  <c r="AK4682" i="16"/>
  <c r="AJ4682" i="16"/>
  <c r="AL4681" i="16"/>
  <c r="AK4681" i="16"/>
  <c r="AJ4681" i="16"/>
  <c r="AL4680" i="16"/>
  <c r="AK4680" i="16"/>
  <c r="AJ4680" i="16"/>
  <c r="AL4679" i="16"/>
  <c r="AK4679" i="16"/>
  <c r="AM4679" i="16" s="1"/>
  <c r="AJ4679" i="16"/>
  <c r="AL4678" i="16"/>
  <c r="AK4678" i="16"/>
  <c r="AJ4678" i="16"/>
  <c r="AL4677" i="16"/>
  <c r="AK4677" i="16"/>
  <c r="AJ4677" i="16"/>
  <c r="AL4676" i="16"/>
  <c r="AK4676" i="16"/>
  <c r="AJ4676" i="16"/>
  <c r="AL4675" i="16"/>
  <c r="AK4675" i="16"/>
  <c r="AJ4675" i="16"/>
  <c r="AL4674" i="16"/>
  <c r="AK4674" i="16"/>
  <c r="AJ4674" i="16"/>
  <c r="AL4673" i="16"/>
  <c r="AK4673" i="16"/>
  <c r="AJ4673" i="16"/>
  <c r="AL4672" i="16"/>
  <c r="AK4672" i="16"/>
  <c r="AJ4672" i="16"/>
  <c r="AL4671" i="16"/>
  <c r="AK4671" i="16"/>
  <c r="AJ4671" i="16"/>
  <c r="AL4670" i="16"/>
  <c r="AK4670" i="16"/>
  <c r="AJ4670" i="16"/>
  <c r="AL4669" i="16"/>
  <c r="AK4669" i="16"/>
  <c r="AJ4669" i="16"/>
  <c r="AL4668" i="16"/>
  <c r="AK4668" i="16"/>
  <c r="AJ4668" i="16"/>
  <c r="AL4667" i="16"/>
  <c r="AK4667" i="16"/>
  <c r="AM4667" i="16" s="1"/>
  <c r="AJ4667" i="16"/>
  <c r="AL4666" i="16"/>
  <c r="AK4666" i="16"/>
  <c r="AJ4666" i="16"/>
  <c r="AL4665" i="16"/>
  <c r="AK4665" i="16"/>
  <c r="AJ4665" i="16"/>
  <c r="AL4664" i="16"/>
  <c r="AK4664" i="16"/>
  <c r="AJ4664" i="16"/>
  <c r="AL4663" i="16"/>
  <c r="AK4663" i="16"/>
  <c r="AJ4663" i="16"/>
  <c r="AL4662" i="16"/>
  <c r="AK4662" i="16"/>
  <c r="AJ4662" i="16"/>
  <c r="AL4661" i="16"/>
  <c r="AK4661" i="16"/>
  <c r="AJ4661" i="16"/>
  <c r="AL4660" i="16"/>
  <c r="AK4660" i="16"/>
  <c r="AJ4660" i="16"/>
  <c r="AL4659" i="16"/>
  <c r="AK4659" i="16"/>
  <c r="AJ4659" i="16"/>
  <c r="AL4658" i="16"/>
  <c r="AK4658" i="16"/>
  <c r="AJ4658" i="16"/>
  <c r="AL4657" i="16"/>
  <c r="AK4657" i="16"/>
  <c r="AJ4657" i="16"/>
  <c r="AL4656" i="16"/>
  <c r="AK4656" i="16"/>
  <c r="AJ4656" i="16"/>
  <c r="AL4655" i="16"/>
  <c r="AK4655" i="16"/>
  <c r="AM4655" i="16" s="1"/>
  <c r="AJ4655" i="16"/>
  <c r="AL4654" i="16"/>
  <c r="AK4654" i="16"/>
  <c r="AJ4654" i="16"/>
  <c r="AL4653" i="16"/>
  <c r="AK4653" i="16"/>
  <c r="AJ4653" i="16"/>
  <c r="AL4652" i="16"/>
  <c r="AK4652" i="16"/>
  <c r="AJ4652" i="16"/>
  <c r="AL4651" i="16"/>
  <c r="AK4651" i="16"/>
  <c r="AJ4651" i="16"/>
  <c r="AL4650" i="16"/>
  <c r="AK4650" i="16"/>
  <c r="AJ4650" i="16"/>
  <c r="AL4649" i="16"/>
  <c r="AK4649" i="16"/>
  <c r="AJ4649" i="16"/>
  <c r="AL4648" i="16"/>
  <c r="AK4648" i="16"/>
  <c r="AJ4648" i="16"/>
  <c r="AL4647" i="16"/>
  <c r="AK4647" i="16"/>
  <c r="AJ4647" i="16"/>
  <c r="AL4646" i="16"/>
  <c r="AK4646" i="16"/>
  <c r="AJ4646" i="16"/>
  <c r="AL4645" i="16"/>
  <c r="AK4645" i="16"/>
  <c r="AJ4645" i="16"/>
  <c r="AL4644" i="16"/>
  <c r="AK4644" i="16"/>
  <c r="AJ4644" i="16"/>
  <c r="AL4643" i="16"/>
  <c r="AK4643" i="16"/>
  <c r="AJ4643" i="16"/>
  <c r="AL4642" i="16"/>
  <c r="AK4642" i="16"/>
  <c r="AJ4642" i="16"/>
  <c r="AL4641" i="16"/>
  <c r="AK4641" i="16"/>
  <c r="AJ4641" i="16"/>
  <c r="AL4640" i="16"/>
  <c r="AK4640" i="16"/>
  <c r="AJ4640" i="16"/>
  <c r="AL4639" i="16"/>
  <c r="AK4639" i="16"/>
  <c r="AM4639" i="16" s="1"/>
  <c r="AJ4639" i="16"/>
  <c r="AL4638" i="16"/>
  <c r="AK4638" i="16"/>
  <c r="AJ4638" i="16"/>
  <c r="AL4637" i="16"/>
  <c r="AK4637" i="16"/>
  <c r="AJ4637" i="16"/>
  <c r="AL4636" i="16"/>
  <c r="AK4636" i="16"/>
  <c r="AJ4636" i="16"/>
  <c r="AL4635" i="16"/>
  <c r="AK4635" i="16"/>
  <c r="AJ4635" i="16"/>
  <c r="AL4634" i="16"/>
  <c r="AK4634" i="16"/>
  <c r="AJ4634" i="16"/>
  <c r="AL4633" i="16"/>
  <c r="AK4633" i="16"/>
  <c r="AJ4633" i="16"/>
  <c r="AL4632" i="16"/>
  <c r="AK4632" i="16"/>
  <c r="AJ4632" i="16"/>
  <c r="AL4631" i="16"/>
  <c r="AK4631" i="16"/>
  <c r="AJ4631" i="16"/>
  <c r="AL4630" i="16"/>
  <c r="AK4630" i="16"/>
  <c r="AJ4630" i="16"/>
  <c r="AL4629" i="16"/>
  <c r="AK4629" i="16"/>
  <c r="AJ4629" i="16"/>
  <c r="AL4628" i="16"/>
  <c r="AK4628" i="16"/>
  <c r="AJ4628" i="16"/>
  <c r="AL4627" i="16"/>
  <c r="AK4627" i="16"/>
  <c r="AJ4627" i="16"/>
  <c r="AL4626" i="16"/>
  <c r="AK4626" i="16"/>
  <c r="AJ4626" i="16"/>
  <c r="AL4625" i="16"/>
  <c r="AK4625" i="16"/>
  <c r="AJ4625" i="16"/>
  <c r="AL4624" i="16"/>
  <c r="AK4624" i="16"/>
  <c r="AJ4624" i="16"/>
  <c r="AL4623" i="16"/>
  <c r="AK4623" i="16"/>
  <c r="AJ4623" i="16"/>
  <c r="AL4622" i="16"/>
  <c r="AK4622" i="16"/>
  <c r="AJ4622" i="16"/>
  <c r="AL4621" i="16"/>
  <c r="AK4621" i="16"/>
  <c r="AJ4621" i="16"/>
  <c r="AL4620" i="16"/>
  <c r="AK4620" i="16"/>
  <c r="AJ4620" i="16"/>
  <c r="AL4619" i="16"/>
  <c r="AK4619" i="16"/>
  <c r="AJ4619" i="16"/>
  <c r="AL4618" i="16"/>
  <c r="AK4618" i="16"/>
  <c r="AJ4618" i="16"/>
  <c r="AL4617" i="16"/>
  <c r="AK4617" i="16"/>
  <c r="AJ4617" i="16"/>
  <c r="AL4616" i="16"/>
  <c r="AK4616" i="16"/>
  <c r="AJ4616" i="16"/>
  <c r="AL4615" i="16"/>
  <c r="AK4615" i="16"/>
  <c r="AJ4615" i="16"/>
  <c r="AL4614" i="16"/>
  <c r="AK4614" i="16"/>
  <c r="AJ4614" i="16"/>
  <c r="AL4613" i="16"/>
  <c r="AK4613" i="16"/>
  <c r="AJ4613" i="16"/>
  <c r="AL4612" i="16"/>
  <c r="AK4612" i="16"/>
  <c r="AJ4612" i="16"/>
  <c r="AL4611" i="16"/>
  <c r="AK4611" i="16"/>
  <c r="AJ4611" i="16"/>
  <c r="AL4610" i="16"/>
  <c r="AK4610" i="16"/>
  <c r="AJ4610" i="16"/>
  <c r="AL4609" i="16"/>
  <c r="AK4609" i="16"/>
  <c r="AJ4609" i="16"/>
  <c r="AL4608" i="16"/>
  <c r="AK4608" i="16"/>
  <c r="AJ4608" i="16"/>
  <c r="AL4607" i="16"/>
  <c r="AK4607" i="16"/>
  <c r="AJ4607" i="16"/>
  <c r="AL4606" i="16"/>
  <c r="AK4606" i="16"/>
  <c r="AJ4606" i="16"/>
  <c r="AL4605" i="16"/>
  <c r="AK4605" i="16"/>
  <c r="AJ4605" i="16"/>
  <c r="AL4604" i="16"/>
  <c r="AK4604" i="16"/>
  <c r="AJ4604" i="16"/>
  <c r="AL4603" i="16"/>
  <c r="AK4603" i="16"/>
  <c r="AJ4603" i="16"/>
  <c r="AL4602" i="16"/>
  <c r="AK4602" i="16"/>
  <c r="AJ4602" i="16"/>
  <c r="AL4601" i="16"/>
  <c r="AK4601" i="16"/>
  <c r="AJ4601" i="16"/>
  <c r="AL4600" i="16"/>
  <c r="AK4600" i="16"/>
  <c r="AJ4600" i="16"/>
  <c r="AL4599" i="16"/>
  <c r="AK4599" i="16"/>
  <c r="AJ4599" i="16"/>
  <c r="AL4598" i="16"/>
  <c r="AK4598" i="16"/>
  <c r="AJ4598" i="16"/>
  <c r="AL4597" i="16"/>
  <c r="AK4597" i="16"/>
  <c r="AJ4597" i="16"/>
  <c r="AL4596" i="16"/>
  <c r="AK4596" i="16"/>
  <c r="AJ4596" i="16"/>
  <c r="AL4595" i="16"/>
  <c r="AK4595" i="16"/>
  <c r="AJ4595" i="16"/>
  <c r="AL4594" i="16"/>
  <c r="AK4594" i="16"/>
  <c r="AJ4594" i="16"/>
  <c r="AL4593" i="16"/>
  <c r="AK4593" i="16"/>
  <c r="AJ4593" i="16"/>
  <c r="AL4592" i="16"/>
  <c r="AK4592" i="16"/>
  <c r="AJ4592" i="16"/>
  <c r="AL4591" i="16"/>
  <c r="AK4591" i="16"/>
  <c r="AJ4591" i="16"/>
  <c r="AL4590" i="16"/>
  <c r="AK4590" i="16"/>
  <c r="AJ4590" i="16"/>
  <c r="AL4589" i="16"/>
  <c r="AK4589" i="16"/>
  <c r="AJ4589" i="16"/>
  <c r="AL4588" i="16"/>
  <c r="AK4588" i="16"/>
  <c r="AJ4588" i="16"/>
  <c r="AL4587" i="16"/>
  <c r="AK4587" i="16"/>
  <c r="AJ4587" i="16"/>
  <c r="AL4586" i="16"/>
  <c r="AK4586" i="16"/>
  <c r="AJ4586" i="16"/>
  <c r="AL4585" i="16"/>
  <c r="AK4585" i="16"/>
  <c r="AJ4585" i="16"/>
  <c r="AL4584" i="16"/>
  <c r="AK4584" i="16"/>
  <c r="AJ4584" i="16"/>
  <c r="AL4583" i="16"/>
  <c r="AK4583" i="16"/>
  <c r="AJ4583" i="16"/>
  <c r="AL4582" i="16"/>
  <c r="AK4582" i="16"/>
  <c r="AJ4582" i="16"/>
  <c r="AL4581" i="16"/>
  <c r="AK4581" i="16"/>
  <c r="AJ4581" i="16"/>
  <c r="AL4580" i="16"/>
  <c r="AK4580" i="16"/>
  <c r="AJ4580" i="16"/>
  <c r="AL4579" i="16"/>
  <c r="AK4579" i="16"/>
  <c r="AM4579" i="16" s="1"/>
  <c r="AJ4579" i="16"/>
  <c r="AL4578" i="16"/>
  <c r="AK4578" i="16"/>
  <c r="AJ4578" i="16"/>
  <c r="AL4577" i="16"/>
  <c r="AK4577" i="16"/>
  <c r="AJ4577" i="16"/>
  <c r="AL4576" i="16"/>
  <c r="AK4576" i="16"/>
  <c r="AJ4576" i="16"/>
  <c r="AL4575" i="16"/>
  <c r="AK4575" i="16"/>
  <c r="AJ4575" i="16"/>
  <c r="AL4574" i="16"/>
  <c r="AK4574" i="16"/>
  <c r="AJ4574" i="16"/>
  <c r="AL4573" i="16"/>
  <c r="AK4573" i="16"/>
  <c r="AJ4573" i="16"/>
  <c r="AL4572" i="16"/>
  <c r="AK4572" i="16"/>
  <c r="AJ4572" i="16"/>
  <c r="AL4571" i="16"/>
  <c r="AK4571" i="16"/>
  <c r="AM4571" i="16" s="1"/>
  <c r="AJ4571" i="16"/>
  <c r="AL4570" i="16"/>
  <c r="AK4570" i="16"/>
  <c r="AJ4570" i="16"/>
  <c r="AL4569" i="16"/>
  <c r="AK4569" i="16"/>
  <c r="AJ4569" i="16"/>
  <c r="AL4568" i="16"/>
  <c r="AK4568" i="16"/>
  <c r="AJ4568" i="16"/>
  <c r="AL4567" i="16"/>
  <c r="AK4567" i="16"/>
  <c r="AJ4567" i="16"/>
  <c r="AL4566" i="16"/>
  <c r="AK4566" i="16"/>
  <c r="AJ4566" i="16"/>
  <c r="AL4565" i="16"/>
  <c r="AK4565" i="16"/>
  <c r="AJ4565" i="16"/>
  <c r="AL4564" i="16"/>
  <c r="AK4564" i="16"/>
  <c r="AJ4564" i="16"/>
  <c r="AL4563" i="16"/>
  <c r="AK4563" i="16"/>
  <c r="AJ4563" i="16"/>
  <c r="AL4562" i="16"/>
  <c r="AK4562" i="16"/>
  <c r="AJ4562" i="16"/>
  <c r="AL4561" i="16"/>
  <c r="AK4561" i="16"/>
  <c r="AJ4561" i="16"/>
  <c r="AL4560" i="16"/>
  <c r="AK4560" i="16"/>
  <c r="AJ4560" i="16"/>
  <c r="AL4559" i="16"/>
  <c r="AK4559" i="16"/>
  <c r="AJ4559" i="16"/>
  <c r="AL4558" i="16"/>
  <c r="AK4558" i="16"/>
  <c r="AJ4558" i="16"/>
  <c r="AL4557" i="16"/>
  <c r="AK4557" i="16"/>
  <c r="AJ4557" i="16"/>
  <c r="AL4556" i="16"/>
  <c r="AK4556" i="16"/>
  <c r="AJ4556" i="16"/>
  <c r="AL4555" i="16"/>
  <c r="AK4555" i="16"/>
  <c r="AJ4555" i="16"/>
  <c r="AL4554" i="16"/>
  <c r="AK4554" i="16"/>
  <c r="AJ4554" i="16"/>
  <c r="AL4553" i="16"/>
  <c r="AK4553" i="16"/>
  <c r="AJ4553" i="16"/>
  <c r="AL4552" i="16"/>
  <c r="AK4552" i="16"/>
  <c r="AJ4552" i="16"/>
  <c r="AL4551" i="16"/>
  <c r="AK4551" i="16"/>
  <c r="AJ4551" i="16"/>
  <c r="AL4550" i="16"/>
  <c r="AK4550" i="16"/>
  <c r="AJ4550" i="16"/>
  <c r="AL4549" i="16"/>
  <c r="AK4549" i="16"/>
  <c r="AJ4549" i="16"/>
  <c r="AL4548" i="16"/>
  <c r="AK4548" i="16"/>
  <c r="AJ4548" i="16"/>
  <c r="AL4547" i="16"/>
  <c r="AK4547" i="16"/>
  <c r="AM4547" i="16" s="1"/>
  <c r="AJ4547" i="16"/>
  <c r="AL4546" i="16"/>
  <c r="AK4546" i="16"/>
  <c r="AJ4546" i="16"/>
  <c r="AL4545" i="16"/>
  <c r="AK4545" i="16"/>
  <c r="AJ4545" i="16"/>
  <c r="AL4544" i="16"/>
  <c r="AM4544" i="16" s="1"/>
  <c r="AK4544" i="16"/>
  <c r="AJ4544" i="16"/>
  <c r="AL4543" i="16"/>
  <c r="AK4543" i="16"/>
  <c r="AJ4543" i="16"/>
  <c r="AL4542" i="16"/>
  <c r="AK4542" i="16"/>
  <c r="AJ4542" i="16"/>
  <c r="AL4541" i="16"/>
  <c r="AK4541" i="16"/>
  <c r="AJ4541" i="16"/>
  <c r="AL4540" i="16"/>
  <c r="AK4540" i="16"/>
  <c r="AJ4540" i="16"/>
  <c r="AL4539" i="16"/>
  <c r="AK4539" i="16"/>
  <c r="AJ4539" i="16"/>
  <c r="AL4538" i="16"/>
  <c r="AK4538" i="16"/>
  <c r="AJ4538" i="16"/>
  <c r="AL4537" i="16"/>
  <c r="AK4537" i="16"/>
  <c r="AJ4537" i="16"/>
  <c r="AL4536" i="16"/>
  <c r="AK4536" i="16"/>
  <c r="AJ4536" i="16"/>
  <c r="AL4535" i="16"/>
  <c r="AK4535" i="16"/>
  <c r="AM4535" i="16" s="1"/>
  <c r="AJ4535" i="16"/>
  <c r="AL4534" i="16"/>
  <c r="AK4534" i="16"/>
  <c r="AJ4534" i="16"/>
  <c r="AL4533" i="16"/>
  <c r="AK4533" i="16"/>
  <c r="AJ4533" i="16"/>
  <c r="AL4532" i="16"/>
  <c r="AK4532" i="16"/>
  <c r="AJ4532" i="16"/>
  <c r="AL4531" i="16"/>
  <c r="AK4531" i="16"/>
  <c r="AJ4531" i="16"/>
  <c r="AL4530" i="16"/>
  <c r="AK4530" i="16"/>
  <c r="AJ4530" i="16"/>
  <c r="AL4529" i="16"/>
  <c r="AK4529" i="16"/>
  <c r="AJ4529" i="16"/>
  <c r="AL4528" i="16"/>
  <c r="AK4528" i="16"/>
  <c r="AJ4528" i="16"/>
  <c r="AL4527" i="16"/>
  <c r="AK4527" i="16"/>
  <c r="AJ4527" i="16"/>
  <c r="AL4526" i="16"/>
  <c r="AK4526" i="16"/>
  <c r="AJ4526" i="16"/>
  <c r="AL4525" i="16"/>
  <c r="AK4525" i="16"/>
  <c r="AJ4525" i="16"/>
  <c r="AL4524" i="16"/>
  <c r="AK4524" i="16"/>
  <c r="AJ4524" i="16"/>
  <c r="AL4523" i="16"/>
  <c r="AK4523" i="16"/>
  <c r="AJ4523" i="16"/>
  <c r="AL4522" i="16"/>
  <c r="AK4522" i="16"/>
  <c r="AJ4522" i="16"/>
  <c r="AL4521" i="16"/>
  <c r="AK4521" i="16"/>
  <c r="AJ4521" i="16"/>
  <c r="AL4520" i="16"/>
  <c r="AM4520" i="16" s="1"/>
  <c r="AK4520" i="16"/>
  <c r="AJ4520" i="16"/>
  <c r="AL4519" i="16"/>
  <c r="AK4519" i="16"/>
  <c r="AJ4519" i="16"/>
  <c r="AL4518" i="16"/>
  <c r="AK4518" i="16"/>
  <c r="AJ4518" i="16"/>
  <c r="AL4517" i="16"/>
  <c r="AK4517" i="16"/>
  <c r="AJ4517" i="16"/>
  <c r="AL4516" i="16"/>
  <c r="AK4516" i="16"/>
  <c r="AJ4516" i="16"/>
  <c r="AL4515" i="16"/>
  <c r="AK4515" i="16"/>
  <c r="AJ4515" i="16"/>
  <c r="AL4514" i="16"/>
  <c r="AK4514" i="16"/>
  <c r="AJ4514" i="16"/>
  <c r="AL4513" i="16"/>
  <c r="AK4513" i="16"/>
  <c r="AJ4513" i="16"/>
  <c r="AL4512" i="16"/>
  <c r="AK4512" i="16"/>
  <c r="AJ4512" i="16"/>
  <c r="AL4511" i="16"/>
  <c r="AK4511" i="16"/>
  <c r="AM4511" i="16" s="1"/>
  <c r="AJ4511" i="16"/>
  <c r="AL4510" i="16"/>
  <c r="AK4510" i="16"/>
  <c r="AJ4510" i="16"/>
  <c r="AL4509" i="16"/>
  <c r="AK4509" i="16"/>
  <c r="AJ4509" i="16"/>
  <c r="AL4508" i="16"/>
  <c r="AK4508" i="16"/>
  <c r="AJ4508" i="16"/>
  <c r="AL4507" i="16"/>
  <c r="AK4507" i="16"/>
  <c r="AM4507" i="16" s="1"/>
  <c r="AJ4507" i="16"/>
  <c r="AL4506" i="16"/>
  <c r="AK4506" i="16"/>
  <c r="AJ4506" i="16"/>
  <c r="AL4505" i="16"/>
  <c r="AK4505" i="16"/>
  <c r="AJ4505" i="16"/>
  <c r="AL4504" i="16"/>
  <c r="AM4504" i="16" s="1"/>
  <c r="AK4504" i="16"/>
  <c r="AJ4504" i="16"/>
  <c r="AL4503" i="16"/>
  <c r="AK4503" i="16"/>
  <c r="AJ4503" i="16"/>
  <c r="AL4502" i="16"/>
  <c r="AK4502" i="16"/>
  <c r="AJ4502" i="16"/>
  <c r="AL4501" i="16"/>
  <c r="AK4501" i="16"/>
  <c r="AJ4501" i="16"/>
  <c r="AL4500" i="16"/>
  <c r="AK4500" i="16"/>
  <c r="AJ4500" i="16"/>
  <c r="AL4499" i="16"/>
  <c r="AK4499" i="16"/>
  <c r="AJ4499" i="16"/>
  <c r="AL4498" i="16"/>
  <c r="AK4498" i="16"/>
  <c r="AJ4498" i="16"/>
  <c r="AL4497" i="16"/>
  <c r="AK4497" i="16"/>
  <c r="AJ4497" i="16"/>
  <c r="AL4496" i="16"/>
  <c r="AK4496" i="16"/>
  <c r="AJ4496" i="16"/>
  <c r="AL4495" i="16"/>
  <c r="AK4495" i="16"/>
  <c r="AM4495" i="16" s="1"/>
  <c r="AJ4495" i="16"/>
  <c r="AL4494" i="16"/>
  <c r="AK4494" i="16"/>
  <c r="AJ4494" i="16"/>
  <c r="AL4493" i="16"/>
  <c r="AK4493" i="16"/>
  <c r="AJ4493" i="16"/>
  <c r="AL4492" i="16"/>
  <c r="AK4492" i="16"/>
  <c r="AJ4492" i="16"/>
  <c r="AL4491" i="16"/>
  <c r="AK4491" i="16"/>
  <c r="AM4491" i="16" s="1"/>
  <c r="AJ4491" i="16"/>
  <c r="AL4490" i="16"/>
  <c r="AK4490" i="16"/>
  <c r="AJ4490" i="16"/>
  <c r="AL4489" i="16"/>
  <c r="AK4489" i="16"/>
  <c r="AJ4489" i="16"/>
  <c r="AL4488" i="16"/>
  <c r="AK4488" i="16"/>
  <c r="AJ4488" i="16"/>
  <c r="AL4487" i="16"/>
  <c r="AK4487" i="16"/>
  <c r="AM4487" i="16" s="1"/>
  <c r="AJ4487" i="16"/>
  <c r="AL4486" i="16"/>
  <c r="AK4486" i="16"/>
  <c r="AJ4486" i="16"/>
  <c r="AL4485" i="16"/>
  <c r="AK4485" i="16"/>
  <c r="AJ4485" i="16"/>
  <c r="AL4484" i="16"/>
  <c r="AK4484" i="16"/>
  <c r="AJ4484" i="16"/>
  <c r="AL4483" i="16"/>
  <c r="AK4483" i="16"/>
  <c r="AM4483" i="16" s="1"/>
  <c r="AJ4483" i="16"/>
  <c r="AL4482" i="16"/>
  <c r="AK4482" i="16"/>
  <c r="AJ4482" i="16"/>
  <c r="AL4481" i="16"/>
  <c r="AK4481" i="16"/>
  <c r="AJ4481" i="16"/>
  <c r="AL4480" i="16"/>
  <c r="AK4480" i="16"/>
  <c r="AJ4480" i="16"/>
  <c r="AL4479" i="16"/>
  <c r="AK4479" i="16"/>
  <c r="AJ4479" i="16"/>
  <c r="AL4478" i="16"/>
  <c r="AK4478" i="16"/>
  <c r="AJ4478" i="16"/>
  <c r="AL4477" i="16"/>
  <c r="AK4477" i="16"/>
  <c r="AJ4477" i="16"/>
  <c r="AL4476" i="16"/>
  <c r="AK4476" i="16"/>
  <c r="AJ4476" i="16"/>
  <c r="AL4475" i="16"/>
  <c r="AK4475" i="16"/>
  <c r="AM4475" i="16" s="1"/>
  <c r="AJ4475" i="16"/>
  <c r="AL4474" i="16"/>
  <c r="AK4474" i="16"/>
  <c r="AJ4474" i="16"/>
  <c r="AL4473" i="16"/>
  <c r="AK4473" i="16"/>
  <c r="AJ4473" i="16"/>
  <c r="AL4472" i="16"/>
  <c r="AK4472" i="16"/>
  <c r="AJ4472" i="16"/>
  <c r="AL4471" i="16"/>
  <c r="AK4471" i="16"/>
  <c r="AJ4471" i="16"/>
  <c r="AL4470" i="16"/>
  <c r="AK4470" i="16"/>
  <c r="AJ4470" i="16"/>
  <c r="AL4469" i="16"/>
  <c r="AK4469" i="16"/>
  <c r="AJ4469" i="16"/>
  <c r="AL4468" i="16"/>
  <c r="AK4468" i="16"/>
  <c r="AJ4468" i="16"/>
  <c r="AL4467" i="16"/>
  <c r="AK4467" i="16"/>
  <c r="AJ4467" i="16"/>
  <c r="AL4466" i="16"/>
  <c r="AK4466" i="16"/>
  <c r="AJ4466" i="16"/>
  <c r="AL4465" i="16"/>
  <c r="AK4465" i="16"/>
  <c r="AJ4465" i="16"/>
  <c r="AL4464" i="16"/>
  <c r="AK4464" i="16"/>
  <c r="AJ4464" i="16"/>
  <c r="AL4463" i="16"/>
  <c r="AK4463" i="16"/>
  <c r="AM4463" i="16" s="1"/>
  <c r="AJ4463" i="16"/>
  <c r="AL4462" i="16"/>
  <c r="AK4462" i="16"/>
  <c r="AJ4462" i="16"/>
  <c r="AL4461" i="16"/>
  <c r="AK4461" i="16"/>
  <c r="AJ4461" i="16"/>
  <c r="AL4460" i="16"/>
  <c r="AK4460" i="16"/>
  <c r="AJ4460" i="16"/>
  <c r="AL4459" i="16"/>
  <c r="AK4459" i="16"/>
  <c r="AJ4459" i="16"/>
  <c r="AL4458" i="16"/>
  <c r="AK4458" i="16"/>
  <c r="AJ4458" i="16"/>
  <c r="AL4457" i="16"/>
  <c r="AK4457" i="16"/>
  <c r="AJ4457" i="16"/>
  <c r="AL4456" i="16"/>
  <c r="AK4456" i="16"/>
  <c r="AJ4456" i="16"/>
  <c r="AL4455" i="16"/>
  <c r="AK4455" i="16"/>
  <c r="AJ4455" i="16"/>
  <c r="AL4454" i="16"/>
  <c r="AK4454" i="16"/>
  <c r="AJ4454" i="16"/>
  <c r="AL4453" i="16"/>
  <c r="AK4453" i="16"/>
  <c r="AJ4453" i="16"/>
  <c r="AL4452" i="16"/>
  <c r="AK4452" i="16"/>
  <c r="AJ4452" i="16"/>
  <c r="AL4451" i="16"/>
  <c r="AK4451" i="16"/>
  <c r="AM4451" i="16" s="1"/>
  <c r="AJ4451" i="16"/>
  <c r="AL4450" i="16"/>
  <c r="AK4450" i="16"/>
  <c r="AJ4450" i="16"/>
  <c r="AL4449" i="16"/>
  <c r="AK4449" i="16"/>
  <c r="AJ4449" i="16"/>
  <c r="AL4448" i="16"/>
  <c r="AK4448" i="16"/>
  <c r="AJ4448" i="16"/>
  <c r="AL4447" i="16"/>
  <c r="AK4447" i="16"/>
  <c r="AM4447" i="16" s="1"/>
  <c r="AJ4447" i="16"/>
  <c r="AL4446" i="16"/>
  <c r="AK4446" i="16"/>
  <c r="AJ4446" i="16"/>
  <c r="AL4445" i="16"/>
  <c r="AK4445" i="16"/>
  <c r="AJ4445" i="16"/>
  <c r="AL4444" i="16"/>
  <c r="AK4444" i="16"/>
  <c r="AJ4444" i="16"/>
  <c r="AL4443" i="16"/>
  <c r="AK4443" i="16"/>
  <c r="AJ4443" i="16"/>
  <c r="AL4442" i="16"/>
  <c r="AK4442" i="16"/>
  <c r="AJ4442" i="16"/>
  <c r="AL4441" i="16"/>
  <c r="AK4441" i="16"/>
  <c r="AJ4441" i="16"/>
  <c r="AL4440" i="16"/>
  <c r="AK4440" i="16"/>
  <c r="AJ4440" i="16"/>
  <c r="AL4439" i="16"/>
  <c r="AK4439" i="16"/>
  <c r="AJ4439" i="16"/>
  <c r="AL4438" i="16"/>
  <c r="AK4438" i="16"/>
  <c r="AJ4438" i="16"/>
  <c r="AL4437" i="16"/>
  <c r="AK4437" i="16"/>
  <c r="AJ4437" i="16"/>
  <c r="AL4436" i="16"/>
  <c r="AK4436" i="16"/>
  <c r="AJ4436" i="16"/>
  <c r="AL4435" i="16"/>
  <c r="AK4435" i="16"/>
  <c r="AJ4435" i="16"/>
  <c r="AL4434" i="16"/>
  <c r="AK4434" i="16"/>
  <c r="AJ4434" i="16"/>
  <c r="AL4433" i="16"/>
  <c r="AK4433" i="16"/>
  <c r="AJ4433" i="16"/>
  <c r="AL4432" i="16"/>
  <c r="AK4432" i="16"/>
  <c r="AJ4432" i="16"/>
  <c r="AL4431" i="16"/>
  <c r="AK4431" i="16"/>
  <c r="AJ4431" i="16"/>
  <c r="AL4430" i="16"/>
  <c r="AK4430" i="16"/>
  <c r="AJ4430" i="16"/>
  <c r="AL4429" i="16"/>
  <c r="AK4429" i="16"/>
  <c r="AJ4429" i="16"/>
  <c r="AL4428" i="16"/>
  <c r="AK4428" i="16"/>
  <c r="AJ4428" i="16"/>
  <c r="AL4427" i="16"/>
  <c r="AK4427" i="16"/>
  <c r="AM4427" i="16" s="1"/>
  <c r="AJ4427" i="16"/>
  <c r="AL4426" i="16"/>
  <c r="AK4426" i="16"/>
  <c r="AJ4426" i="16"/>
  <c r="AL4425" i="16"/>
  <c r="AK4425" i="16"/>
  <c r="AJ4425" i="16"/>
  <c r="AL4424" i="16"/>
  <c r="AK4424" i="16"/>
  <c r="AJ4424" i="16"/>
  <c r="AL4423" i="16"/>
  <c r="AK4423" i="16"/>
  <c r="AJ4423" i="16"/>
  <c r="AL4422" i="16"/>
  <c r="AK4422" i="16"/>
  <c r="AJ4422" i="16"/>
  <c r="AL4421" i="16"/>
  <c r="AK4421" i="16"/>
  <c r="AJ4421" i="16"/>
  <c r="AL4420" i="16"/>
  <c r="AK4420" i="16"/>
  <c r="AJ4420" i="16"/>
  <c r="AL4419" i="16"/>
  <c r="AK4419" i="16"/>
  <c r="AJ4419" i="16"/>
  <c r="AL4418" i="16"/>
  <c r="AK4418" i="16"/>
  <c r="AJ4418" i="16"/>
  <c r="AL4417" i="16"/>
  <c r="AK4417" i="16"/>
  <c r="AJ4417" i="16"/>
  <c r="AL4416" i="16"/>
  <c r="AK4416" i="16"/>
  <c r="AJ4416" i="16"/>
  <c r="AL4415" i="16"/>
  <c r="AK4415" i="16"/>
  <c r="AJ4415" i="16"/>
  <c r="AL4414" i="16"/>
  <c r="AK4414" i="16"/>
  <c r="AJ4414" i="16"/>
  <c r="AL4413" i="16"/>
  <c r="AK4413" i="16"/>
  <c r="AJ4413" i="16"/>
  <c r="AL4412" i="16"/>
  <c r="AK4412" i="16"/>
  <c r="AJ4412" i="16"/>
  <c r="AL4411" i="16"/>
  <c r="AK4411" i="16"/>
  <c r="AJ4411" i="16"/>
  <c r="AL4410" i="16"/>
  <c r="AK4410" i="16"/>
  <c r="AJ4410" i="16"/>
  <c r="AL4409" i="16"/>
  <c r="AK4409" i="16"/>
  <c r="AJ4409" i="16"/>
  <c r="AL4408" i="16"/>
  <c r="AK4408" i="16"/>
  <c r="AJ4408" i="16"/>
  <c r="AL4407" i="16"/>
  <c r="AK4407" i="16"/>
  <c r="AJ4407" i="16"/>
  <c r="AL4406" i="16"/>
  <c r="AK4406" i="16"/>
  <c r="AJ4406" i="16"/>
  <c r="AL4405" i="16"/>
  <c r="AK4405" i="16"/>
  <c r="AJ4405" i="16"/>
  <c r="AL4404" i="16"/>
  <c r="AK4404" i="16"/>
  <c r="AJ4404" i="16"/>
  <c r="AL4403" i="16"/>
  <c r="AK4403" i="16"/>
  <c r="AJ4403" i="16"/>
  <c r="AL4402" i="16"/>
  <c r="AK4402" i="16"/>
  <c r="AJ4402" i="16"/>
  <c r="AL4401" i="16"/>
  <c r="AK4401" i="16"/>
  <c r="AJ4401" i="16"/>
  <c r="AL4400" i="16"/>
  <c r="AK4400" i="16"/>
  <c r="AJ4400" i="16"/>
  <c r="AL4399" i="16"/>
  <c r="AK4399" i="16"/>
  <c r="AJ4399" i="16"/>
  <c r="AL4398" i="16"/>
  <c r="AK4398" i="16"/>
  <c r="AJ4398" i="16"/>
  <c r="AL4397" i="16"/>
  <c r="AK4397" i="16"/>
  <c r="AJ4397" i="16"/>
  <c r="AL4396" i="16"/>
  <c r="AK4396" i="16"/>
  <c r="AJ4396" i="16"/>
  <c r="AL4395" i="16"/>
  <c r="AK4395" i="16"/>
  <c r="AJ4395" i="16"/>
  <c r="AL4394" i="16"/>
  <c r="AK4394" i="16"/>
  <c r="AJ4394" i="16"/>
  <c r="AL4393" i="16"/>
  <c r="AK4393" i="16"/>
  <c r="AJ4393" i="16"/>
  <c r="AL4392" i="16"/>
  <c r="AK4392" i="16"/>
  <c r="AJ4392" i="16"/>
  <c r="AL4391" i="16"/>
  <c r="AK4391" i="16"/>
  <c r="AJ4391" i="16"/>
  <c r="AL4390" i="16"/>
  <c r="AK4390" i="16"/>
  <c r="AJ4390" i="16"/>
  <c r="AL4389" i="16"/>
  <c r="AK4389" i="16"/>
  <c r="AJ4389" i="16"/>
  <c r="AL4388" i="16"/>
  <c r="AK4388" i="16"/>
  <c r="AJ4388" i="16"/>
  <c r="AL4387" i="16"/>
  <c r="AK4387" i="16"/>
  <c r="AJ4387" i="16"/>
  <c r="AL4386" i="16"/>
  <c r="AK4386" i="16"/>
  <c r="AJ4386" i="16"/>
  <c r="AL4385" i="16"/>
  <c r="AK4385" i="16"/>
  <c r="AJ4385" i="16"/>
  <c r="AL4384" i="16"/>
  <c r="AK4384" i="16"/>
  <c r="AJ4384" i="16"/>
  <c r="AL4383" i="16"/>
  <c r="AK4383" i="16"/>
  <c r="AJ4383" i="16"/>
  <c r="AL4382" i="16"/>
  <c r="AK4382" i="16"/>
  <c r="AJ4382" i="16"/>
  <c r="AL4381" i="16"/>
  <c r="AK4381" i="16"/>
  <c r="AJ4381" i="16"/>
  <c r="AL4380" i="16"/>
  <c r="AK4380" i="16"/>
  <c r="AJ4380" i="16"/>
  <c r="AL4379" i="16"/>
  <c r="AK4379" i="16"/>
  <c r="AJ4379" i="16"/>
  <c r="AL4378" i="16"/>
  <c r="AK4378" i="16"/>
  <c r="AJ4378" i="16"/>
  <c r="AL4377" i="16"/>
  <c r="AK4377" i="16"/>
  <c r="AJ4377" i="16"/>
  <c r="AL4376" i="16"/>
  <c r="AK4376" i="16"/>
  <c r="AJ4376" i="16"/>
  <c r="AL4375" i="16"/>
  <c r="AK4375" i="16"/>
  <c r="AJ4375" i="16"/>
  <c r="AL4374" i="16"/>
  <c r="AK4374" i="16"/>
  <c r="AJ4374" i="16"/>
  <c r="AL4373" i="16"/>
  <c r="AK4373" i="16"/>
  <c r="AJ4373" i="16"/>
  <c r="AL4372" i="16"/>
  <c r="AK4372" i="16"/>
  <c r="AJ4372" i="16"/>
  <c r="AL4371" i="16"/>
  <c r="AK4371" i="16"/>
  <c r="AJ4371" i="16"/>
  <c r="AL4370" i="16"/>
  <c r="AK4370" i="16"/>
  <c r="AJ4370" i="16"/>
  <c r="AL4369" i="16"/>
  <c r="AK4369" i="16"/>
  <c r="AJ4369" i="16"/>
  <c r="AL4368" i="16"/>
  <c r="AK4368" i="16"/>
  <c r="AJ4368" i="16"/>
  <c r="AL4367" i="16"/>
  <c r="AK4367" i="16"/>
  <c r="AJ4367" i="16"/>
  <c r="AL4366" i="16"/>
  <c r="AK4366" i="16"/>
  <c r="AJ4366" i="16"/>
  <c r="AL4365" i="16"/>
  <c r="AK4365" i="16"/>
  <c r="AJ4365" i="16"/>
  <c r="AL4364" i="16"/>
  <c r="AK4364" i="16"/>
  <c r="AJ4364" i="16"/>
  <c r="AL4363" i="16"/>
  <c r="AK4363" i="16"/>
  <c r="AJ4363" i="16"/>
  <c r="AL4362" i="16"/>
  <c r="AK4362" i="16"/>
  <c r="AJ4362" i="16"/>
  <c r="AL4361" i="16"/>
  <c r="AK4361" i="16"/>
  <c r="AJ4361" i="16"/>
  <c r="AL4360" i="16"/>
  <c r="AK4360" i="16"/>
  <c r="AJ4360" i="16"/>
  <c r="AL4359" i="16"/>
  <c r="AK4359" i="16"/>
  <c r="AJ4359" i="16"/>
  <c r="AL4358" i="16"/>
  <c r="AK4358" i="16"/>
  <c r="AJ4358" i="16"/>
  <c r="AL4357" i="16"/>
  <c r="AK4357" i="16"/>
  <c r="AJ4357" i="16"/>
  <c r="AL4356" i="16"/>
  <c r="AK4356" i="16"/>
  <c r="AJ4356" i="16"/>
  <c r="AL4355" i="16"/>
  <c r="AK4355" i="16"/>
  <c r="AJ4355" i="16"/>
  <c r="AL4354" i="16"/>
  <c r="AK4354" i="16"/>
  <c r="AJ4354" i="16"/>
  <c r="AL4353" i="16"/>
  <c r="AK4353" i="16"/>
  <c r="AJ4353" i="16"/>
  <c r="AL4352" i="16"/>
  <c r="AK4352" i="16"/>
  <c r="AJ4352" i="16"/>
  <c r="AL4351" i="16"/>
  <c r="AK4351" i="16"/>
  <c r="AJ4351" i="16"/>
  <c r="AL4350" i="16"/>
  <c r="AK4350" i="16"/>
  <c r="AJ4350" i="16"/>
  <c r="AL4349" i="16"/>
  <c r="AK4349" i="16"/>
  <c r="AJ4349" i="16"/>
  <c r="AL4348" i="16"/>
  <c r="AK4348" i="16"/>
  <c r="AJ4348" i="16"/>
  <c r="AL4347" i="16"/>
  <c r="AK4347" i="16"/>
  <c r="AJ4347" i="16"/>
  <c r="AL4346" i="16"/>
  <c r="AK4346" i="16"/>
  <c r="AM4346" i="16" s="1"/>
  <c r="AJ4346" i="16"/>
  <c r="AL4345" i="16"/>
  <c r="AK4345" i="16"/>
  <c r="AJ4345" i="16"/>
  <c r="AL4344" i="16"/>
  <c r="AK4344" i="16"/>
  <c r="AJ4344" i="16"/>
  <c r="AL4343" i="16"/>
  <c r="AK4343" i="16"/>
  <c r="AJ4343" i="16"/>
  <c r="AL4342" i="16"/>
  <c r="AK4342" i="16"/>
  <c r="AJ4342" i="16"/>
  <c r="AL4341" i="16"/>
  <c r="AK4341" i="16"/>
  <c r="AJ4341" i="16"/>
  <c r="AL4340" i="16"/>
  <c r="AK4340" i="16"/>
  <c r="AJ4340" i="16"/>
  <c r="AL4339" i="16"/>
  <c r="AK4339" i="16"/>
  <c r="AJ4339" i="16"/>
  <c r="AL4338" i="16"/>
  <c r="AK4338" i="16"/>
  <c r="AJ4338" i="16"/>
  <c r="AL4337" i="16"/>
  <c r="AK4337" i="16"/>
  <c r="AJ4337" i="16"/>
  <c r="AL4336" i="16"/>
  <c r="AK4336" i="16"/>
  <c r="AJ4336" i="16"/>
  <c r="AL4335" i="16"/>
  <c r="AK4335" i="16"/>
  <c r="AJ4335" i="16"/>
  <c r="AL4334" i="16"/>
  <c r="AK4334" i="16"/>
  <c r="AJ4334" i="16"/>
  <c r="AL4333" i="16"/>
  <c r="AK4333" i="16"/>
  <c r="AJ4333" i="16"/>
  <c r="AL4332" i="16"/>
  <c r="AK4332" i="16"/>
  <c r="AJ4332" i="16"/>
  <c r="AL4331" i="16"/>
  <c r="AK4331" i="16"/>
  <c r="AJ4331" i="16"/>
  <c r="AL4330" i="16"/>
  <c r="AK4330" i="16"/>
  <c r="AJ4330" i="16"/>
  <c r="AL4329" i="16"/>
  <c r="AK4329" i="16"/>
  <c r="AJ4329" i="16"/>
  <c r="AL4328" i="16"/>
  <c r="AK4328" i="16"/>
  <c r="AJ4328" i="16"/>
  <c r="AL4327" i="16"/>
  <c r="AK4327" i="16"/>
  <c r="AJ4327" i="16"/>
  <c r="AL4326" i="16"/>
  <c r="AK4326" i="16"/>
  <c r="AJ4326" i="16"/>
  <c r="AL4325" i="16"/>
  <c r="AK4325" i="16"/>
  <c r="AJ4325" i="16"/>
  <c r="AL4324" i="16"/>
  <c r="AK4324" i="16"/>
  <c r="AJ4324" i="16"/>
  <c r="AL4323" i="16"/>
  <c r="AK4323" i="16"/>
  <c r="AJ4323" i="16"/>
  <c r="AL4322" i="16"/>
  <c r="AK4322" i="16"/>
  <c r="AJ4322" i="16"/>
  <c r="AL4321" i="16"/>
  <c r="AK4321" i="16"/>
  <c r="AJ4321" i="16"/>
  <c r="AL4320" i="16"/>
  <c r="AK4320" i="16"/>
  <c r="AJ4320" i="16"/>
  <c r="AL4319" i="16"/>
  <c r="AK4319" i="16"/>
  <c r="AJ4319" i="16"/>
  <c r="AL4318" i="16"/>
  <c r="AK4318" i="16"/>
  <c r="AJ4318" i="16"/>
  <c r="AL4317" i="16"/>
  <c r="AK4317" i="16"/>
  <c r="AJ4317" i="16"/>
  <c r="AL4316" i="16"/>
  <c r="AK4316" i="16"/>
  <c r="AJ4316" i="16"/>
  <c r="AL4315" i="16"/>
  <c r="AK4315" i="16"/>
  <c r="AJ4315" i="16"/>
  <c r="AL4314" i="16"/>
  <c r="AK4314" i="16"/>
  <c r="AJ4314" i="16"/>
  <c r="AL4313" i="16"/>
  <c r="AK4313" i="16"/>
  <c r="AJ4313" i="16"/>
  <c r="AL4312" i="16"/>
  <c r="AK4312" i="16"/>
  <c r="AJ4312" i="16"/>
  <c r="AL4311" i="16"/>
  <c r="AK4311" i="16"/>
  <c r="AJ4311" i="16"/>
  <c r="AL4310" i="16"/>
  <c r="AK4310" i="16"/>
  <c r="AJ4310" i="16"/>
  <c r="AL4309" i="16"/>
  <c r="AK4309" i="16"/>
  <c r="AJ4309" i="16"/>
  <c r="AL4308" i="16"/>
  <c r="AK4308" i="16"/>
  <c r="AJ4308" i="16"/>
  <c r="AL4307" i="16"/>
  <c r="AK4307" i="16"/>
  <c r="AJ4307" i="16"/>
  <c r="AL4306" i="16"/>
  <c r="AK4306" i="16"/>
  <c r="AJ4306" i="16"/>
  <c r="AL4305" i="16"/>
  <c r="AK4305" i="16"/>
  <c r="AJ4305" i="16"/>
  <c r="AL4304" i="16"/>
  <c r="AK4304" i="16"/>
  <c r="AJ4304" i="16"/>
  <c r="AL4303" i="16"/>
  <c r="AK4303" i="16"/>
  <c r="AJ4303" i="16"/>
  <c r="AL4302" i="16"/>
  <c r="AK4302" i="16"/>
  <c r="AJ4302" i="16"/>
  <c r="AL4301" i="16"/>
  <c r="AK4301" i="16"/>
  <c r="AJ4301" i="16"/>
  <c r="AL4300" i="16"/>
  <c r="AK4300" i="16"/>
  <c r="AJ4300" i="16"/>
  <c r="AL4299" i="16"/>
  <c r="AK4299" i="16"/>
  <c r="AJ4299" i="16"/>
  <c r="AL4298" i="16"/>
  <c r="AK4298" i="16"/>
  <c r="AJ4298" i="16"/>
  <c r="AL4297" i="16"/>
  <c r="AK4297" i="16"/>
  <c r="AJ4297" i="16"/>
  <c r="AL4296" i="16"/>
  <c r="AK4296" i="16"/>
  <c r="AJ4296" i="16"/>
  <c r="AL4295" i="16"/>
  <c r="AK4295" i="16"/>
  <c r="AJ4295" i="16"/>
  <c r="AL4294" i="16"/>
  <c r="AK4294" i="16"/>
  <c r="AJ4294" i="16"/>
  <c r="AL4293" i="16"/>
  <c r="AK4293" i="16"/>
  <c r="AJ4293" i="16"/>
  <c r="AL4292" i="16"/>
  <c r="AK4292" i="16"/>
  <c r="AJ4292" i="16"/>
  <c r="AL4291" i="16"/>
  <c r="AK4291" i="16"/>
  <c r="AJ4291" i="16"/>
  <c r="AL4290" i="16"/>
  <c r="AK4290" i="16"/>
  <c r="AJ4290" i="16"/>
  <c r="AL4289" i="16"/>
  <c r="AK4289" i="16"/>
  <c r="AJ4289" i="16"/>
  <c r="AL4288" i="16"/>
  <c r="AK4288" i="16"/>
  <c r="AJ4288" i="16"/>
  <c r="AL4287" i="16"/>
  <c r="AK4287" i="16"/>
  <c r="AJ4287" i="16"/>
  <c r="AL4286" i="16"/>
  <c r="AK4286" i="16"/>
  <c r="AJ4286" i="16"/>
  <c r="AL4285" i="16"/>
  <c r="AK4285" i="16"/>
  <c r="AJ4285" i="16"/>
  <c r="AL4284" i="16"/>
  <c r="AK4284" i="16"/>
  <c r="AJ4284" i="16"/>
  <c r="AL4283" i="16"/>
  <c r="AK4283" i="16"/>
  <c r="AJ4283" i="16"/>
  <c r="AL4282" i="16"/>
  <c r="AK4282" i="16"/>
  <c r="AJ4282" i="16"/>
  <c r="AL4281" i="16"/>
  <c r="AK4281" i="16"/>
  <c r="AJ4281" i="16"/>
  <c r="AL4280" i="16"/>
  <c r="AK4280" i="16"/>
  <c r="AJ4280" i="16"/>
  <c r="AL4279" i="16"/>
  <c r="AK4279" i="16"/>
  <c r="AJ4279" i="16"/>
  <c r="AL4278" i="16"/>
  <c r="AK4278" i="16"/>
  <c r="AJ4278" i="16"/>
  <c r="AL4277" i="16"/>
  <c r="AK4277" i="16"/>
  <c r="AJ4277" i="16"/>
  <c r="AL4276" i="16"/>
  <c r="AK4276" i="16"/>
  <c r="AJ4276" i="16"/>
  <c r="AL4275" i="16"/>
  <c r="AK4275" i="16"/>
  <c r="AJ4275" i="16"/>
  <c r="AL4274" i="16"/>
  <c r="AK4274" i="16"/>
  <c r="AJ4274" i="16"/>
  <c r="AL4273" i="16"/>
  <c r="AK4273" i="16"/>
  <c r="AJ4273" i="16"/>
  <c r="AL4272" i="16"/>
  <c r="AK4272" i="16"/>
  <c r="AJ4272" i="16"/>
  <c r="AL4271" i="16"/>
  <c r="AK4271" i="16"/>
  <c r="AJ4271" i="16"/>
  <c r="AL4270" i="16"/>
  <c r="AK4270" i="16"/>
  <c r="AJ4270" i="16"/>
  <c r="AL4269" i="16"/>
  <c r="AK4269" i="16"/>
  <c r="AJ4269" i="16"/>
  <c r="AL4268" i="16"/>
  <c r="AK4268" i="16"/>
  <c r="AJ4268" i="16"/>
  <c r="AL4267" i="16"/>
  <c r="AK4267" i="16"/>
  <c r="AJ4267" i="16"/>
  <c r="AL4266" i="16"/>
  <c r="AK4266" i="16"/>
  <c r="AJ4266" i="16"/>
  <c r="AL4265" i="16"/>
  <c r="AK4265" i="16"/>
  <c r="AJ4265" i="16"/>
  <c r="AL4264" i="16"/>
  <c r="AK4264" i="16"/>
  <c r="AJ4264" i="16"/>
  <c r="AL4263" i="16"/>
  <c r="AK4263" i="16"/>
  <c r="AJ4263" i="16"/>
  <c r="AL4262" i="16"/>
  <c r="AK4262" i="16"/>
  <c r="AJ4262" i="16"/>
  <c r="AL4261" i="16"/>
  <c r="AK4261" i="16"/>
  <c r="AJ4261" i="16"/>
  <c r="AL4260" i="16"/>
  <c r="AK4260" i="16"/>
  <c r="AJ4260" i="16"/>
  <c r="AL4259" i="16"/>
  <c r="AK4259" i="16"/>
  <c r="AJ4259" i="16"/>
  <c r="AL4258" i="16"/>
  <c r="AK4258" i="16"/>
  <c r="AJ4258" i="16"/>
  <c r="AL4257" i="16"/>
  <c r="AK4257" i="16"/>
  <c r="AJ4257" i="16"/>
  <c r="AL4256" i="16"/>
  <c r="AK4256" i="16"/>
  <c r="AJ4256" i="16"/>
  <c r="AL4255" i="16"/>
  <c r="AK4255" i="16"/>
  <c r="AJ4255" i="16"/>
  <c r="AL4254" i="16"/>
  <c r="AK4254" i="16"/>
  <c r="AJ4254" i="16"/>
  <c r="AL4253" i="16"/>
  <c r="AK4253" i="16"/>
  <c r="AJ4253" i="16"/>
  <c r="AL4252" i="16"/>
  <c r="AK4252" i="16"/>
  <c r="AJ4252" i="16"/>
  <c r="AL4251" i="16"/>
  <c r="AK4251" i="16"/>
  <c r="AJ4251" i="16"/>
  <c r="AL4250" i="16"/>
  <c r="AK4250" i="16"/>
  <c r="AJ4250" i="16"/>
  <c r="AL4249" i="16"/>
  <c r="AK4249" i="16"/>
  <c r="AJ4249" i="16"/>
  <c r="AL4248" i="16"/>
  <c r="AK4248" i="16"/>
  <c r="AJ4248" i="16"/>
  <c r="AL4247" i="16"/>
  <c r="AK4247" i="16"/>
  <c r="AJ4247" i="16"/>
  <c r="AL4246" i="16"/>
  <c r="AK4246" i="16"/>
  <c r="AJ4246" i="16"/>
  <c r="AL4245" i="16"/>
  <c r="AK4245" i="16"/>
  <c r="AJ4245" i="16"/>
  <c r="AL4244" i="16"/>
  <c r="AK4244" i="16"/>
  <c r="AJ4244" i="16"/>
  <c r="AL4243" i="16"/>
  <c r="AK4243" i="16"/>
  <c r="AJ4243" i="16"/>
  <c r="AL4242" i="16"/>
  <c r="AK4242" i="16"/>
  <c r="AJ4242" i="16"/>
  <c r="AL4241" i="16"/>
  <c r="AK4241" i="16"/>
  <c r="AJ4241" i="16"/>
  <c r="AL4240" i="16"/>
  <c r="AK4240" i="16"/>
  <c r="AJ4240" i="16"/>
  <c r="AL4239" i="16"/>
  <c r="AK4239" i="16"/>
  <c r="AJ4239" i="16"/>
  <c r="AL4238" i="16"/>
  <c r="AK4238" i="16"/>
  <c r="AJ4238" i="16"/>
  <c r="AL4237" i="16"/>
  <c r="AK4237" i="16"/>
  <c r="AJ4237" i="16"/>
  <c r="AL4236" i="16"/>
  <c r="AK4236" i="16"/>
  <c r="AJ4236" i="16"/>
  <c r="AL4235" i="16"/>
  <c r="AK4235" i="16"/>
  <c r="AJ4235" i="16"/>
  <c r="AL4234" i="16"/>
  <c r="AK4234" i="16"/>
  <c r="AJ4234" i="16"/>
  <c r="AL4233" i="16"/>
  <c r="AK4233" i="16"/>
  <c r="AJ4233" i="16"/>
  <c r="AL4232" i="16"/>
  <c r="AK4232" i="16"/>
  <c r="AJ4232" i="16"/>
  <c r="AL4231" i="16"/>
  <c r="AK4231" i="16"/>
  <c r="AJ4231" i="16"/>
  <c r="AL4230" i="16"/>
  <c r="AK4230" i="16"/>
  <c r="AJ4230" i="16"/>
  <c r="AL4229" i="16"/>
  <c r="AK4229" i="16"/>
  <c r="AJ4229" i="16"/>
  <c r="AL4228" i="16"/>
  <c r="AK4228" i="16"/>
  <c r="AJ4228" i="16"/>
  <c r="AL4227" i="16"/>
  <c r="AK4227" i="16"/>
  <c r="AJ4227" i="16"/>
  <c r="AL4226" i="16"/>
  <c r="AK4226" i="16"/>
  <c r="AJ4226" i="16"/>
  <c r="AL4225" i="16"/>
  <c r="AK4225" i="16"/>
  <c r="AJ4225" i="16"/>
  <c r="AL4224" i="16"/>
  <c r="AK4224" i="16"/>
  <c r="AJ4224" i="16"/>
  <c r="AL4223" i="16"/>
  <c r="AK4223" i="16"/>
  <c r="AJ4223" i="16"/>
  <c r="AL4222" i="16"/>
  <c r="AK4222" i="16"/>
  <c r="AJ4222" i="16"/>
  <c r="AL4221" i="16"/>
  <c r="AK4221" i="16"/>
  <c r="AJ4221" i="16"/>
  <c r="AL4220" i="16"/>
  <c r="AK4220" i="16"/>
  <c r="AJ4220" i="16"/>
  <c r="AL4219" i="16"/>
  <c r="AK4219" i="16"/>
  <c r="AJ4219" i="16"/>
  <c r="AL4218" i="16"/>
  <c r="AK4218" i="16"/>
  <c r="AJ4218" i="16"/>
  <c r="AL4217" i="16"/>
  <c r="AK4217" i="16"/>
  <c r="AJ4217" i="16"/>
  <c r="AL4216" i="16"/>
  <c r="AK4216" i="16"/>
  <c r="AJ4216" i="16"/>
  <c r="AL4215" i="16"/>
  <c r="AK4215" i="16"/>
  <c r="AJ4215" i="16"/>
  <c r="AL4214" i="16"/>
  <c r="AK4214" i="16"/>
  <c r="AJ4214" i="16"/>
  <c r="AL4213" i="16"/>
  <c r="AK4213" i="16"/>
  <c r="AJ4213" i="16"/>
  <c r="AL4212" i="16"/>
  <c r="AK4212" i="16"/>
  <c r="AJ4212" i="16"/>
  <c r="AL4211" i="16"/>
  <c r="AK4211" i="16"/>
  <c r="AJ4211" i="16"/>
  <c r="AL4210" i="16"/>
  <c r="AK4210" i="16"/>
  <c r="AJ4210" i="16"/>
  <c r="AL4209" i="16"/>
  <c r="AK4209" i="16"/>
  <c r="AJ4209" i="16"/>
  <c r="AL4208" i="16"/>
  <c r="AK4208" i="16"/>
  <c r="AJ4208" i="16"/>
  <c r="AL4207" i="16"/>
  <c r="AK4207" i="16"/>
  <c r="AJ4207" i="16"/>
  <c r="AL4206" i="16"/>
  <c r="AK4206" i="16"/>
  <c r="AJ4206" i="16"/>
  <c r="AL4205" i="16"/>
  <c r="AK4205" i="16"/>
  <c r="AJ4205" i="16"/>
  <c r="AL4204" i="16"/>
  <c r="AK4204" i="16"/>
  <c r="AJ4204" i="16"/>
  <c r="AL4203" i="16"/>
  <c r="AK4203" i="16"/>
  <c r="AJ4203" i="16"/>
  <c r="AL4202" i="16"/>
  <c r="AK4202" i="16"/>
  <c r="AJ4202" i="16"/>
  <c r="AL4201" i="16"/>
  <c r="AK4201" i="16"/>
  <c r="AJ4201" i="16"/>
  <c r="AL4200" i="16"/>
  <c r="AK4200" i="16"/>
  <c r="AJ4200" i="16"/>
  <c r="AL4199" i="16"/>
  <c r="AK4199" i="16"/>
  <c r="AJ4199" i="16"/>
  <c r="AL4198" i="16"/>
  <c r="AK4198" i="16"/>
  <c r="AJ4198" i="16"/>
  <c r="AL4197" i="16"/>
  <c r="AK4197" i="16"/>
  <c r="AJ4197" i="16"/>
  <c r="AL4196" i="16"/>
  <c r="AK4196" i="16"/>
  <c r="AJ4196" i="16"/>
  <c r="AL4195" i="16"/>
  <c r="AK4195" i="16"/>
  <c r="AJ4195" i="16"/>
  <c r="AL4194" i="16"/>
  <c r="AK4194" i="16"/>
  <c r="AJ4194" i="16"/>
  <c r="AL4193" i="16"/>
  <c r="AK4193" i="16"/>
  <c r="AJ4193" i="16"/>
  <c r="AL4192" i="16"/>
  <c r="AK4192" i="16"/>
  <c r="AJ4192" i="16"/>
  <c r="AL4191" i="16"/>
  <c r="AK4191" i="16"/>
  <c r="AJ4191" i="16"/>
  <c r="AL4190" i="16"/>
  <c r="AK4190" i="16"/>
  <c r="AJ4190" i="16"/>
  <c r="AL4189" i="16"/>
  <c r="AK4189" i="16"/>
  <c r="AJ4189" i="16"/>
  <c r="AL4188" i="16"/>
  <c r="AK4188" i="16"/>
  <c r="AJ4188" i="16"/>
  <c r="AL4187" i="16"/>
  <c r="AK4187" i="16"/>
  <c r="AJ4187" i="16"/>
  <c r="AL4186" i="16"/>
  <c r="AK4186" i="16"/>
  <c r="AJ4186" i="16"/>
  <c r="AL4185" i="16"/>
  <c r="AK4185" i="16"/>
  <c r="AJ4185" i="16"/>
  <c r="AL4184" i="16"/>
  <c r="AK4184" i="16"/>
  <c r="AJ4184" i="16"/>
  <c r="AL4183" i="16"/>
  <c r="AK4183" i="16"/>
  <c r="AJ4183" i="16"/>
  <c r="AL4182" i="16"/>
  <c r="AK4182" i="16"/>
  <c r="AJ4182" i="16"/>
  <c r="AL4181" i="16"/>
  <c r="AK4181" i="16"/>
  <c r="AJ4181" i="16"/>
  <c r="AL4180" i="16"/>
  <c r="AK4180" i="16"/>
  <c r="AJ4180" i="16"/>
  <c r="AL4179" i="16"/>
  <c r="AK4179" i="16"/>
  <c r="AJ4179" i="16"/>
  <c r="AL4178" i="16"/>
  <c r="AK4178" i="16"/>
  <c r="AJ4178" i="16"/>
  <c r="AL4177" i="16"/>
  <c r="AK4177" i="16"/>
  <c r="AJ4177" i="16"/>
  <c r="AL4176" i="16"/>
  <c r="AK4176" i="16"/>
  <c r="AJ4176" i="16"/>
  <c r="AL4175" i="16"/>
  <c r="AK4175" i="16"/>
  <c r="AJ4175" i="16"/>
  <c r="AL4174" i="16"/>
  <c r="AK4174" i="16"/>
  <c r="AJ4174" i="16"/>
  <c r="AL4173" i="16"/>
  <c r="AK4173" i="16"/>
  <c r="AJ4173" i="16"/>
  <c r="AL4172" i="16"/>
  <c r="AK4172" i="16"/>
  <c r="AJ4172" i="16"/>
  <c r="AL4171" i="16"/>
  <c r="AK4171" i="16"/>
  <c r="AJ4171" i="16"/>
  <c r="AL4170" i="16"/>
  <c r="AK4170" i="16"/>
  <c r="AJ4170" i="16"/>
  <c r="AL4169" i="16"/>
  <c r="AK4169" i="16"/>
  <c r="AJ4169" i="16"/>
  <c r="AL4168" i="16"/>
  <c r="AK4168" i="16"/>
  <c r="AJ4168" i="16"/>
  <c r="AL4167" i="16"/>
  <c r="AK4167" i="16"/>
  <c r="AJ4167" i="16"/>
  <c r="AL4166" i="16"/>
  <c r="AK4166" i="16"/>
  <c r="AJ4166" i="16"/>
  <c r="AL4165" i="16"/>
  <c r="AK4165" i="16"/>
  <c r="AJ4165" i="16"/>
  <c r="AL4164" i="16"/>
  <c r="AK4164" i="16"/>
  <c r="AJ4164" i="16"/>
  <c r="AL4163" i="16"/>
  <c r="AK4163" i="16"/>
  <c r="AJ4163" i="16"/>
  <c r="AL4162" i="16"/>
  <c r="AK4162" i="16"/>
  <c r="AJ4162" i="16"/>
  <c r="AL4161" i="16"/>
  <c r="AK4161" i="16"/>
  <c r="AJ4161" i="16"/>
  <c r="AL4160" i="16"/>
  <c r="AK4160" i="16"/>
  <c r="AJ4160" i="16"/>
  <c r="AL4159" i="16"/>
  <c r="AK4159" i="16"/>
  <c r="AJ4159" i="16"/>
  <c r="AL4158" i="16"/>
  <c r="AK4158" i="16"/>
  <c r="AJ4158" i="16"/>
  <c r="AL4157" i="16"/>
  <c r="AK4157" i="16"/>
  <c r="AJ4157" i="16"/>
  <c r="AL4156" i="16"/>
  <c r="AK4156" i="16"/>
  <c r="AJ4156" i="16"/>
  <c r="AL4155" i="16"/>
  <c r="AK4155" i="16"/>
  <c r="AJ4155" i="16"/>
  <c r="AL4154" i="16"/>
  <c r="AK4154" i="16"/>
  <c r="AJ4154" i="16"/>
  <c r="AL4153" i="16"/>
  <c r="AK4153" i="16"/>
  <c r="AJ4153" i="16"/>
  <c r="AL4152" i="16"/>
  <c r="AK4152" i="16"/>
  <c r="AJ4152" i="16"/>
  <c r="AL4151" i="16"/>
  <c r="AK4151" i="16"/>
  <c r="AJ4151" i="16"/>
  <c r="AL4150" i="16"/>
  <c r="AK4150" i="16"/>
  <c r="AJ4150" i="16"/>
  <c r="AL4149" i="16"/>
  <c r="AK4149" i="16"/>
  <c r="AJ4149" i="16"/>
  <c r="AL4148" i="16"/>
  <c r="AK4148" i="16"/>
  <c r="AJ4148" i="16"/>
  <c r="AL4147" i="16"/>
  <c r="AK4147" i="16"/>
  <c r="AJ4147" i="16"/>
  <c r="AL4146" i="16"/>
  <c r="AK4146" i="16"/>
  <c r="AJ4146" i="16"/>
  <c r="AL4145" i="16"/>
  <c r="AK4145" i="16"/>
  <c r="AJ4145" i="16"/>
  <c r="AL4144" i="16"/>
  <c r="AK4144" i="16"/>
  <c r="AJ4144" i="16"/>
  <c r="AL4143" i="16"/>
  <c r="AK4143" i="16"/>
  <c r="AJ4143" i="16"/>
  <c r="AL4142" i="16"/>
  <c r="AK4142" i="16"/>
  <c r="AJ4142" i="16"/>
  <c r="AL4141" i="16"/>
  <c r="AK4141" i="16"/>
  <c r="AJ4141" i="16"/>
  <c r="AL4140" i="16"/>
  <c r="AK4140" i="16"/>
  <c r="AJ4140" i="16"/>
  <c r="AL4139" i="16"/>
  <c r="AK4139" i="16"/>
  <c r="AJ4139" i="16"/>
  <c r="AL4138" i="16"/>
  <c r="AK4138" i="16"/>
  <c r="AJ4138" i="16"/>
  <c r="AL4137" i="16"/>
  <c r="AK4137" i="16"/>
  <c r="AJ4137" i="16"/>
  <c r="AL4136" i="16"/>
  <c r="AK4136" i="16"/>
  <c r="AJ4136" i="16"/>
  <c r="AL4135" i="16"/>
  <c r="AK4135" i="16"/>
  <c r="AJ4135" i="16"/>
  <c r="AL4134" i="16"/>
  <c r="AK4134" i="16"/>
  <c r="AJ4134" i="16"/>
  <c r="AL4133" i="16"/>
  <c r="AK4133" i="16"/>
  <c r="AJ4133" i="16"/>
  <c r="AL4132" i="16"/>
  <c r="AK4132" i="16"/>
  <c r="AJ4132" i="16"/>
  <c r="AL4131" i="16"/>
  <c r="AK4131" i="16"/>
  <c r="AJ4131" i="16"/>
  <c r="AL4130" i="16"/>
  <c r="AK4130" i="16"/>
  <c r="AJ4130" i="16"/>
  <c r="AL4129" i="16"/>
  <c r="AK4129" i="16"/>
  <c r="AJ4129" i="16"/>
  <c r="AL4128" i="16"/>
  <c r="AK4128" i="16"/>
  <c r="AJ4128" i="16"/>
  <c r="AL4127" i="16"/>
  <c r="AK4127" i="16"/>
  <c r="AJ4127" i="16"/>
  <c r="AL4126" i="16"/>
  <c r="AK4126" i="16"/>
  <c r="AJ4126" i="16"/>
  <c r="AL4125" i="16"/>
  <c r="AK4125" i="16"/>
  <c r="AJ4125" i="16"/>
  <c r="AL4124" i="16"/>
  <c r="AK4124" i="16"/>
  <c r="AJ4124" i="16"/>
  <c r="AL4123" i="16"/>
  <c r="AK4123" i="16"/>
  <c r="AJ4123" i="16"/>
  <c r="AL4122" i="16"/>
  <c r="AK4122" i="16"/>
  <c r="AJ4122" i="16"/>
  <c r="AL4121" i="16"/>
  <c r="AK4121" i="16"/>
  <c r="AJ4121" i="16"/>
  <c r="AL4120" i="16"/>
  <c r="AK4120" i="16"/>
  <c r="AJ4120" i="16"/>
  <c r="AL4119" i="16"/>
  <c r="AK4119" i="16"/>
  <c r="AJ4119" i="16"/>
  <c r="AL4118" i="16"/>
  <c r="AK4118" i="16"/>
  <c r="AJ4118" i="16"/>
  <c r="AL4117" i="16"/>
  <c r="AK4117" i="16"/>
  <c r="AJ4117" i="16"/>
  <c r="AL4116" i="16"/>
  <c r="AK4116" i="16"/>
  <c r="AJ4116" i="16"/>
  <c r="AL4115" i="16"/>
  <c r="AK4115" i="16"/>
  <c r="AJ4115" i="16"/>
  <c r="AL4114" i="16"/>
  <c r="AK4114" i="16"/>
  <c r="AJ4114" i="16"/>
  <c r="AL4113" i="16"/>
  <c r="AK4113" i="16"/>
  <c r="AJ4113" i="16"/>
  <c r="AL4112" i="16"/>
  <c r="AK4112" i="16"/>
  <c r="AJ4112" i="16"/>
  <c r="AL4111" i="16"/>
  <c r="AK4111" i="16"/>
  <c r="AJ4111" i="16"/>
  <c r="AL4110" i="16"/>
  <c r="AK4110" i="16"/>
  <c r="AJ4110" i="16"/>
  <c r="AL4109" i="16"/>
  <c r="AK4109" i="16"/>
  <c r="AJ4109" i="16"/>
  <c r="AL4108" i="16"/>
  <c r="AK4108" i="16"/>
  <c r="AJ4108" i="16"/>
  <c r="AL4107" i="16"/>
  <c r="AK4107" i="16"/>
  <c r="AJ4107" i="16"/>
  <c r="AL4106" i="16"/>
  <c r="AK4106" i="16"/>
  <c r="AJ4106" i="16"/>
  <c r="AL4105" i="16"/>
  <c r="AK4105" i="16"/>
  <c r="AJ4105" i="16"/>
  <c r="AL4104" i="16"/>
  <c r="AK4104" i="16"/>
  <c r="AJ4104" i="16"/>
  <c r="AL4103" i="16"/>
  <c r="AK4103" i="16"/>
  <c r="AJ4103" i="16"/>
  <c r="AL4102" i="16"/>
  <c r="AK4102" i="16"/>
  <c r="AJ4102" i="16"/>
  <c r="AL4101" i="16"/>
  <c r="AK4101" i="16"/>
  <c r="AJ4101" i="16"/>
  <c r="AL4100" i="16"/>
  <c r="AK4100" i="16"/>
  <c r="AJ4100" i="16"/>
  <c r="AL4099" i="16"/>
  <c r="AK4099" i="16"/>
  <c r="AJ4099" i="16"/>
  <c r="AL4098" i="16"/>
  <c r="AK4098" i="16"/>
  <c r="AJ4098" i="16"/>
  <c r="AL4097" i="16"/>
  <c r="AK4097" i="16"/>
  <c r="AJ4097" i="16"/>
  <c r="AL4096" i="16"/>
  <c r="AK4096" i="16"/>
  <c r="AJ4096" i="16"/>
  <c r="AL4095" i="16"/>
  <c r="AK4095" i="16"/>
  <c r="AJ4095" i="16"/>
  <c r="AL4094" i="16"/>
  <c r="AK4094" i="16"/>
  <c r="AJ4094" i="16"/>
  <c r="AL4093" i="16"/>
  <c r="AK4093" i="16"/>
  <c r="AJ4093" i="16"/>
  <c r="AL4092" i="16"/>
  <c r="AK4092" i="16"/>
  <c r="AJ4092" i="16"/>
  <c r="AL4091" i="16"/>
  <c r="AK4091" i="16"/>
  <c r="AJ4091" i="16"/>
  <c r="AL4090" i="16"/>
  <c r="AK4090" i="16"/>
  <c r="AM4090" i="16" s="1"/>
  <c r="AJ4090" i="16"/>
  <c r="AL4089" i="16"/>
  <c r="AK4089" i="16"/>
  <c r="AJ4089" i="16"/>
  <c r="AL4088" i="16"/>
  <c r="AK4088" i="16"/>
  <c r="AJ4088" i="16"/>
  <c r="AL4087" i="16"/>
  <c r="AK4087" i="16"/>
  <c r="AJ4087" i="16"/>
  <c r="AL4086" i="16"/>
  <c r="AK4086" i="16"/>
  <c r="AJ4086" i="16"/>
  <c r="AL4085" i="16"/>
  <c r="AK4085" i="16"/>
  <c r="AJ4085" i="16"/>
  <c r="AL4084" i="16"/>
  <c r="AK4084" i="16"/>
  <c r="AJ4084" i="16"/>
  <c r="AL4083" i="16"/>
  <c r="AK4083" i="16"/>
  <c r="AJ4083" i="16"/>
  <c r="AL4082" i="16"/>
  <c r="AK4082" i="16"/>
  <c r="AJ4082" i="16"/>
  <c r="AL4081" i="16"/>
  <c r="AK4081" i="16"/>
  <c r="AJ4081" i="16"/>
  <c r="AL4080" i="16"/>
  <c r="AK4080" i="16"/>
  <c r="AJ4080" i="16"/>
  <c r="AL4079" i="16"/>
  <c r="AK4079" i="16"/>
  <c r="AJ4079" i="16"/>
  <c r="AL4078" i="16"/>
  <c r="AK4078" i="16"/>
  <c r="AJ4078" i="16"/>
  <c r="AL4077" i="16"/>
  <c r="AK4077" i="16"/>
  <c r="AJ4077" i="16"/>
  <c r="AL4076" i="16"/>
  <c r="AK4076" i="16"/>
  <c r="AJ4076" i="16"/>
  <c r="AL4075" i="16"/>
  <c r="AK4075" i="16"/>
  <c r="AJ4075" i="16"/>
  <c r="AL4074" i="16"/>
  <c r="AK4074" i="16"/>
  <c r="AJ4074" i="16"/>
  <c r="AL4073" i="16"/>
  <c r="AK4073" i="16"/>
  <c r="AJ4073" i="16"/>
  <c r="AL4072" i="16"/>
  <c r="AK4072" i="16"/>
  <c r="AJ4072" i="16"/>
  <c r="AL4071" i="16"/>
  <c r="AK4071" i="16"/>
  <c r="AJ4071" i="16"/>
  <c r="AL4070" i="16"/>
  <c r="AK4070" i="16"/>
  <c r="AJ4070" i="16"/>
  <c r="AL4069" i="16"/>
  <c r="AK4069" i="16"/>
  <c r="AJ4069" i="16"/>
  <c r="AL4068" i="16"/>
  <c r="AK4068" i="16"/>
  <c r="AJ4068" i="16"/>
  <c r="AL4067" i="16"/>
  <c r="AK4067" i="16"/>
  <c r="AJ4067" i="16"/>
  <c r="AL4066" i="16"/>
  <c r="AK4066" i="16"/>
  <c r="AJ4066" i="16"/>
  <c r="AL4065" i="16"/>
  <c r="AK4065" i="16"/>
  <c r="AJ4065" i="16"/>
  <c r="AL4064" i="16"/>
  <c r="AK4064" i="16"/>
  <c r="AJ4064" i="16"/>
  <c r="AL4063" i="16"/>
  <c r="AK4063" i="16"/>
  <c r="AJ4063" i="16"/>
  <c r="AL4062" i="16"/>
  <c r="AK4062" i="16"/>
  <c r="AJ4062" i="16"/>
  <c r="AL4061" i="16"/>
  <c r="AK4061" i="16"/>
  <c r="AJ4061" i="16"/>
  <c r="AL4060" i="16"/>
  <c r="AK4060" i="16"/>
  <c r="AJ4060" i="16"/>
  <c r="AL4059" i="16"/>
  <c r="AK4059" i="16"/>
  <c r="AJ4059" i="16"/>
  <c r="AL4058" i="16"/>
  <c r="AK4058" i="16"/>
  <c r="AJ4058" i="16"/>
  <c r="AL4057" i="16"/>
  <c r="AK4057" i="16"/>
  <c r="AJ4057" i="16"/>
  <c r="AL4056" i="16"/>
  <c r="AK4056" i="16"/>
  <c r="AJ4056" i="16"/>
  <c r="AL4055" i="16"/>
  <c r="AK4055" i="16"/>
  <c r="AJ4055" i="16"/>
  <c r="AL4054" i="16"/>
  <c r="AK4054" i="16"/>
  <c r="AJ4054" i="16"/>
  <c r="AL4053" i="16"/>
  <c r="AK4053" i="16"/>
  <c r="AJ4053" i="16"/>
  <c r="AL4052" i="16"/>
  <c r="AK4052" i="16"/>
  <c r="AJ4052" i="16"/>
  <c r="AL4051" i="16"/>
  <c r="AK4051" i="16"/>
  <c r="AJ4051" i="16"/>
  <c r="AL4050" i="16"/>
  <c r="AK4050" i="16"/>
  <c r="AJ4050" i="16"/>
  <c r="AL4049" i="16"/>
  <c r="AK4049" i="16"/>
  <c r="AJ4049" i="16"/>
  <c r="AL4048" i="16"/>
  <c r="AK4048" i="16"/>
  <c r="AJ4048" i="16"/>
  <c r="AL4047" i="16"/>
  <c r="AK4047" i="16"/>
  <c r="AJ4047" i="16"/>
  <c r="AL4046" i="16"/>
  <c r="AK4046" i="16"/>
  <c r="AJ4046" i="16"/>
  <c r="AL4045" i="16"/>
  <c r="AK4045" i="16"/>
  <c r="AJ4045" i="16"/>
  <c r="AL4044" i="16"/>
  <c r="AK4044" i="16"/>
  <c r="AJ4044" i="16"/>
  <c r="AL4043" i="16"/>
  <c r="AK4043" i="16"/>
  <c r="AJ4043" i="16"/>
  <c r="AL4042" i="16"/>
  <c r="AK4042" i="16"/>
  <c r="AJ4042" i="16"/>
  <c r="AL4041" i="16"/>
  <c r="AK4041" i="16"/>
  <c r="AJ4041" i="16"/>
  <c r="AL4040" i="16"/>
  <c r="AK4040" i="16"/>
  <c r="AJ4040" i="16"/>
  <c r="AL4039" i="16"/>
  <c r="AK4039" i="16"/>
  <c r="AJ4039" i="16"/>
  <c r="AL4038" i="16"/>
  <c r="AK4038" i="16"/>
  <c r="AJ4038" i="16"/>
  <c r="AL4037" i="16"/>
  <c r="AK4037" i="16"/>
  <c r="AJ4037" i="16"/>
  <c r="AL4036" i="16"/>
  <c r="AK4036" i="16"/>
  <c r="AJ4036" i="16"/>
  <c r="AL4035" i="16"/>
  <c r="AK4035" i="16"/>
  <c r="AJ4035" i="16"/>
  <c r="AL4034" i="16"/>
  <c r="AK4034" i="16"/>
  <c r="AJ4034" i="16"/>
  <c r="AL4033" i="16"/>
  <c r="AK4033" i="16"/>
  <c r="AJ4033" i="16"/>
  <c r="AL4032" i="16"/>
  <c r="AK4032" i="16"/>
  <c r="AJ4032" i="16"/>
  <c r="AL4031" i="16"/>
  <c r="AK4031" i="16"/>
  <c r="AJ4031" i="16"/>
  <c r="AL4030" i="16"/>
  <c r="AK4030" i="16"/>
  <c r="AJ4030" i="16"/>
  <c r="AL4029" i="16"/>
  <c r="AK4029" i="16"/>
  <c r="AJ4029" i="16"/>
  <c r="AL4028" i="16"/>
  <c r="AK4028" i="16"/>
  <c r="AJ4028" i="16"/>
  <c r="AL4027" i="16"/>
  <c r="AK4027" i="16"/>
  <c r="AJ4027" i="16"/>
  <c r="AL4026" i="16"/>
  <c r="AK4026" i="16"/>
  <c r="AJ4026" i="16"/>
  <c r="AL4025" i="16"/>
  <c r="AK4025" i="16"/>
  <c r="AJ4025" i="16"/>
  <c r="AL4024" i="16"/>
  <c r="AK4024" i="16"/>
  <c r="AJ4024" i="16"/>
  <c r="AL4023" i="16"/>
  <c r="AK4023" i="16"/>
  <c r="AJ4023" i="16"/>
  <c r="AL4022" i="16"/>
  <c r="AK4022" i="16"/>
  <c r="AJ4022" i="16"/>
  <c r="AL4021" i="16"/>
  <c r="AK4021" i="16"/>
  <c r="AJ4021" i="16"/>
  <c r="AL4020" i="16"/>
  <c r="AK4020" i="16"/>
  <c r="AJ4020" i="16"/>
  <c r="AL4019" i="16"/>
  <c r="AK4019" i="16"/>
  <c r="AJ4019" i="16"/>
  <c r="AL4018" i="16"/>
  <c r="AK4018" i="16"/>
  <c r="AJ4018" i="16"/>
  <c r="AL4017" i="16"/>
  <c r="AK4017" i="16"/>
  <c r="AJ4017" i="16"/>
  <c r="AL4016" i="16"/>
  <c r="AK4016" i="16"/>
  <c r="AJ4016" i="16"/>
  <c r="AL4015" i="16"/>
  <c r="AK4015" i="16"/>
  <c r="AJ4015" i="16"/>
  <c r="AL4014" i="16"/>
  <c r="AK4014" i="16"/>
  <c r="AJ4014" i="16"/>
  <c r="AL4013" i="16"/>
  <c r="AK4013" i="16"/>
  <c r="AJ4013" i="16"/>
  <c r="AL4012" i="16"/>
  <c r="AK4012" i="16"/>
  <c r="AJ4012" i="16"/>
  <c r="AL4011" i="16"/>
  <c r="AK4011" i="16"/>
  <c r="AJ4011" i="16"/>
  <c r="AL4010" i="16"/>
  <c r="AK4010" i="16"/>
  <c r="AJ4010" i="16"/>
  <c r="AL4009" i="16"/>
  <c r="AK4009" i="16"/>
  <c r="AJ4009" i="16"/>
  <c r="AL4008" i="16"/>
  <c r="AK4008" i="16"/>
  <c r="AJ4008" i="16"/>
  <c r="AL4007" i="16"/>
  <c r="AK4007" i="16"/>
  <c r="AJ4007" i="16"/>
  <c r="AL4006" i="16"/>
  <c r="AK4006" i="16"/>
  <c r="AJ4006" i="16"/>
  <c r="AL4005" i="16"/>
  <c r="AK4005" i="16"/>
  <c r="AJ4005" i="16"/>
  <c r="AL4004" i="16"/>
  <c r="AK4004" i="16"/>
  <c r="AJ4004" i="16"/>
  <c r="AL4003" i="16"/>
  <c r="AK4003" i="16"/>
  <c r="AJ4003" i="16"/>
  <c r="AL4002" i="16"/>
  <c r="AK4002" i="16"/>
  <c r="AJ4002" i="16"/>
  <c r="AL4001" i="16"/>
  <c r="AK4001" i="16"/>
  <c r="AJ4001" i="16"/>
  <c r="AL4000" i="16"/>
  <c r="AK4000" i="16"/>
  <c r="AJ4000" i="16"/>
  <c r="AL3999" i="16"/>
  <c r="AK3999" i="16"/>
  <c r="AJ3999" i="16"/>
  <c r="AL3998" i="16"/>
  <c r="AK3998" i="16"/>
  <c r="AJ3998" i="16"/>
  <c r="AL3997" i="16"/>
  <c r="AK3997" i="16"/>
  <c r="AJ3997" i="16"/>
  <c r="AL3996" i="16"/>
  <c r="AK3996" i="16"/>
  <c r="AJ3996" i="16"/>
  <c r="AL3995" i="16"/>
  <c r="AK3995" i="16"/>
  <c r="AJ3995" i="16"/>
  <c r="AL3994" i="16"/>
  <c r="AK3994" i="16"/>
  <c r="AJ3994" i="16"/>
  <c r="AL3993" i="16"/>
  <c r="AK3993" i="16"/>
  <c r="AJ3993" i="16"/>
  <c r="AL3992" i="16"/>
  <c r="AK3992" i="16"/>
  <c r="AJ3992" i="16"/>
  <c r="AL3991" i="16"/>
  <c r="AK3991" i="16"/>
  <c r="AJ3991" i="16"/>
  <c r="AL3990" i="16"/>
  <c r="AK3990" i="16"/>
  <c r="AM3990" i="16" s="1"/>
  <c r="AJ3990" i="16"/>
  <c r="AL3989" i="16"/>
  <c r="AK3989" i="16"/>
  <c r="AJ3989" i="16"/>
  <c r="AL3988" i="16"/>
  <c r="AK3988" i="16"/>
  <c r="AJ3988" i="16"/>
  <c r="AL3987" i="16"/>
  <c r="AK3987" i="16"/>
  <c r="AJ3987" i="16"/>
  <c r="AL3986" i="16"/>
  <c r="AK3986" i="16"/>
  <c r="AJ3986" i="16"/>
  <c r="AL3985" i="16"/>
  <c r="AK3985" i="16"/>
  <c r="AJ3985" i="16"/>
  <c r="AL3984" i="16"/>
  <c r="AK3984" i="16"/>
  <c r="AJ3984" i="16"/>
  <c r="AL3983" i="16"/>
  <c r="AK3983" i="16"/>
  <c r="AJ3983" i="16"/>
  <c r="AL3982" i="16"/>
  <c r="AK3982" i="16"/>
  <c r="AJ3982" i="16"/>
  <c r="AL3981" i="16"/>
  <c r="AK3981" i="16"/>
  <c r="AJ3981" i="16"/>
  <c r="AL3980" i="16"/>
  <c r="AK3980" i="16"/>
  <c r="AJ3980" i="16"/>
  <c r="AL3979" i="16"/>
  <c r="AK3979" i="16"/>
  <c r="AJ3979" i="16"/>
  <c r="AL3978" i="16"/>
  <c r="AK3978" i="16"/>
  <c r="AJ3978" i="16"/>
  <c r="AL3977" i="16"/>
  <c r="AK3977" i="16"/>
  <c r="AJ3977" i="16"/>
  <c r="AL3976" i="16"/>
  <c r="AK3976" i="16"/>
  <c r="AJ3976" i="16"/>
  <c r="AL3975" i="16"/>
  <c r="AK3975" i="16"/>
  <c r="AJ3975" i="16"/>
  <c r="AL3974" i="16"/>
  <c r="AK3974" i="16"/>
  <c r="AJ3974" i="16"/>
  <c r="AL3973" i="16"/>
  <c r="AK3973" i="16"/>
  <c r="AJ3973" i="16"/>
  <c r="AL3972" i="16"/>
  <c r="AK3972" i="16"/>
  <c r="AJ3972" i="16"/>
  <c r="AL3971" i="16"/>
  <c r="AK3971" i="16"/>
  <c r="AJ3971" i="16"/>
  <c r="AL3970" i="16"/>
  <c r="AK3970" i="16"/>
  <c r="AJ3970" i="16"/>
  <c r="AL3969" i="16"/>
  <c r="AK3969" i="16"/>
  <c r="AJ3969" i="16"/>
  <c r="AL3968" i="16"/>
  <c r="AK3968" i="16"/>
  <c r="AJ3968" i="16"/>
  <c r="AL3967" i="16"/>
  <c r="AK3967" i="16"/>
  <c r="AJ3967" i="16"/>
  <c r="AL3966" i="16"/>
  <c r="AK3966" i="16"/>
  <c r="AJ3966" i="16"/>
  <c r="AL3965" i="16"/>
  <c r="AK3965" i="16"/>
  <c r="AJ3965" i="16"/>
  <c r="AL3964" i="16"/>
  <c r="AK3964" i="16"/>
  <c r="AJ3964" i="16"/>
  <c r="AL3963" i="16"/>
  <c r="AK3963" i="16"/>
  <c r="AJ3963" i="16"/>
  <c r="AL3962" i="16"/>
  <c r="AK3962" i="16"/>
  <c r="AJ3962" i="16"/>
  <c r="AL3961" i="16"/>
  <c r="AK3961" i="16"/>
  <c r="AJ3961" i="16"/>
  <c r="AL3960" i="16"/>
  <c r="AK3960" i="16"/>
  <c r="AJ3960" i="16"/>
  <c r="AL3959" i="16"/>
  <c r="AK3959" i="16"/>
  <c r="AJ3959" i="16"/>
  <c r="AL3958" i="16"/>
  <c r="AK3958" i="16"/>
  <c r="AJ3958" i="16"/>
  <c r="AL3957" i="16"/>
  <c r="AK3957" i="16"/>
  <c r="AJ3957" i="16"/>
  <c r="AL3956" i="16"/>
  <c r="AK3956" i="16"/>
  <c r="AJ3956" i="16"/>
  <c r="AL3955" i="16"/>
  <c r="AK3955" i="16"/>
  <c r="AJ3955" i="16"/>
  <c r="AL3954" i="16"/>
  <c r="AK3954" i="16"/>
  <c r="AJ3954" i="16"/>
  <c r="AL3953" i="16"/>
  <c r="AK3953" i="16"/>
  <c r="AJ3953" i="16"/>
  <c r="AL3952" i="16"/>
  <c r="AK3952" i="16"/>
  <c r="AJ3952" i="16"/>
  <c r="AL3951" i="16"/>
  <c r="AK3951" i="16"/>
  <c r="AJ3951" i="16"/>
  <c r="AL3950" i="16"/>
  <c r="AK3950" i="16"/>
  <c r="AJ3950" i="16"/>
  <c r="AL3949" i="16"/>
  <c r="AK3949" i="16"/>
  <c r="AJ3949" i="16"/>
  <c r="AL3948" i="16"/>
  <c r="AK3948" i="16"/>
  <c r="AJ3948" i="16"/>
  <c r="AL3947" i="16"/>
  <c r="AK3947" i="16"/>
  <c r="AJ3947" i="16"/>
  <c r="AL3946" i="16"/>
  <c r="AK3946" i="16"/>
  <c r="AJ3946" i="16"/>
  <c r="AL3945" i="16"/>
  <c r="AK3945" i="16"/>
  <c r="AJ3945" i="16"/>
  <c r="AL3944" i="16"/>
  <c r="AK3944" i="16"/>
  <c r="AJ3944" i="16"/>
  <c r="AL3943" i="16"/>
  <c r="AK3943" i="16"/>
  <c r="AJ3943" i="16"/>
  <c r="AL3942" i="16"/>
  <c r="AK3942" i="16"/>
  <c r="AJ3942" i="16"/>
  <c r="AL3941" i="16"/>
  <c r="AK3941" i="16"/>
  <c r="AJ3941" i="16"/>
  <c r="AL3940" i="16"/>
  <c r="AK3940" i="16"/>
  <c r="AJ3940" i="16"/>
  <c r="AL3939" i="16"/>
  <c r="AK3939" i="16"/>
  <c r="AJ3939" i="16"/>
  <c r="AL3938" i="16"/>
  <c r="AK3938" i="16"/>
  <c r="AJ3938" i="16"/>
  <c r="AL3937" i="16"/>
  <c r="AK3937" i="16"/>
  <c r="AJ3937" i="16"/>
  <c r="AL3936" i="16"/>
  <c r="AK3936" i="16"/>
  <c r="AJ3936" i="16"/>
  <c r="AL3935" i="16"/>
  <c r="AK3935" i="16"/>
  <c r="AJ3935" i="16"/>
  <c r="AL3934" i="16"/>
  <c r="AK3934" i="16"/>
  <c r="AJ3934" i="16"/>
  <c r="AL3933" i="16"/>
  <c r="AK3933" i="16"/>
  <c r="AJ3933" i="16"/>
  <c r="AL3932" i="16"/>
  <c r="AK3932" i="16"/>
  <c r="AJ3932" i="16"/>
  <c r="AL3931" i="16"/>
  <c r="AK3931" i="16"/>
  <c r="AJ3931" i="16"/>
  <c r="AL3930" i="16"/>
  <c r="AK3930" i="16"/>
  <c r="AJ3930" i="16"/>
  <c r="AL3929" i="16"/>
  <c r="AK3929" i="16"/>
  <c r="AJ3929" i="16"/>
  <c r="AL3928" i="16"/>
  <c r="AK3928" i="16"/>
  <c r="AJ3928" i="16"/>
  <c r="AL3927" i="16"/>
  <c r="AK3927" i="16"/>
  <c r="AJ3927" i="16"/>
  <c r="AL3926" i="16"/>
  <c r="AK3926" i="16"/>
  <c r="AJ3926" i="16"/>
  <c r="AL3925" i="16"/>
  <c r="AK3925" i="16"/>
  <c r="AJ3925" i="16"/>
  <c r="AL3924" i="16"/>
  <c r="AK3924" i="16"/>
  <c r="AJ3924" i="16"/>
  <c r="AL3923" i="16"/>
  <c r="AK3923" i="16"/>
  <c r="AJ3923" i="16"/>
  <c r="AL3922" i="16"/>
  <c r="AK3922" i="16"/>
  <c r="AJ3922" i="16"/>
  <c r="AL3921" i="16"/>
  <c r="AK3921" i="16"/>
  <c r="AJ3921" i="16"/>
  <c r="AL3920" i="16"/>
  <c r="AK3920" i="16"/>
  <c r="AJ3920" i="16"/>
  <c r="AL3919" i="16"/>
  <c r="AK3919" i="16"/>
  <c r="AJ3919" i="16"/>
  <c r="AL3918" i="16"/>
  <c r="AK3918" i="16"/>
  <c r="AJ3918" i="16"/>
  <c r="AL3917" i="16"/>
  <c r="AK3917" i="16"/>
  <c r="AJ3917" i="16"/>
  <c r="AL3916" i="16"/>
  <c r="AK3916" i="16"/>
  <c r="AJ3916" i="16"/>
  <c r="AL3915" i="16"/>
  <c r="AK3915" i="16"/>
  <c r="AJ3915" i="16"/>
  <c r="AL3914" i="16"/>
  <c r="AK3914" i="16"/>
  <c r="AJ3914" i="16"/>
  <c r="AL3913" i="16"/>
  <c r="AK3913" i="16"/>
  <c r="AJ3913" i="16"/>
  <c r="AL3912" i="16"/>
  <c r="AK3912" i="16"/>
  <c r="AJ3912" i="16"/>
  <c r="AL3911" i="16"/>
  <c r="AK3911" i="16"/>
  <c r="AJ3911" i="16"/>
  <c r="AL3910" i="16"/>
  <c r="AK3910" i="16"/>
  <c r="AJ3910" i="16"/>
  <c r="AL3909" i="16"/>
  <c r="AK3909" i="16"/>
  <c r="AJ3909" i="16"/>
  <c r="AL3908" i="16"/>
  <c r="AK3908" i="16"/>
  <c r="AJ3908" i="16"/>
  <c r="AL3907" i="16"/>
  <c r="AK3907" i="16"/>
  <c r="AJ3907" i="16"/>
  <c r="AL3906" i="16"/>
  <c r="AK3906" i="16"/>
  <c r="AJ3906" i="16"/>
  <c r="AL3905" i="16"/>
  <c r="AK3905" i="16"/>
  <c r="AJ3905" i="16"/>
  <c r="AL3904" i="16"/>
  <c r="AK3904" i="16"/>
  <c r="AJ3904" i="16"/>
  <c r="AL3903" i="16"/>
  <c r="AK3903" i="16"/>
  <c r="AJ3903" i="16"/>
  <c r="AL3902" i="16"/>
  <c r="AK3902" i="16"/>
  <c r="AJ3902" i="16"/>
  <c r="AL3901" i="16"/>
  <c r="AK3901" i="16"/>
  <c r="AJ3901" i="16"/>
  <c r="AL3900" i="16"/>
  <c r="AK3900" i="16"/>
  <c r="AJ3900" i="16"/>
  <c r="AL3899" i="16"/>
  <c r="AK3899" i="16"/>
  <c r="AJ3899" i="16"/>
  <c r="AL3898" i="16"/>
  <c r="AK3898" i="16"/>
  <c r="AJ3898" i="16"/>
  <c r="AL3897" i="16"/>
  <c r="AK3897" i="16"/>
  <c r="AJ3897" i="16"/>
  <c r="AL3896" i="16"/>
  <c r="AK3896" i="16"/>
  <c r="AJ3896" i="16"/>
  <c r="AL3895" i="16"/>
  <c r="AK3895" i="16"/>
  <c r="AJ3895" i="16"/>
  <c r="AL3894" i="16"/>
  <c r="AK3894" i="16"/>
  <c r="AJ3894" i="16"/>
  <c r="AL3893" i="16"/>
  <c r="AK3893" i="16"/>
  <c r="AJ3893" i="16"/>
  <c r="AL3892" i="16"/>
  <c r="AK3892" i="16"/>
  <c r="AJ3892" i="16"/>
  <c r="AL3891" i="16"/>
  <c r="AK3891" i="16"/>
  <c r="AJ3891" i="16"/>
  <c r="AL3890" i="16"/>
  <c r="AK3890" i="16"/>
  <c r="AJ3890" i="16"/>
  <c r="AL3889" i="16"/>
  <c r="AK3889" i="16"/>
  <c r="AJ3889" i="16"/>
  <c r="AL3888" i="16"/>
  <c r="AK3888" i="16"/>
  <c r="AJ3888" i="16"/>
  <c r="AL3887" i="16"/>
  <c r="AK3887" i="16"/>
  <c r="AJ3887" i="16"/>
  <c r="AL3886" i="16"/>
  <c r="AK3886" i="16"/>
  <c r="AJ3886" i="16"/>
  <c r="AL3885" i="16"/>
  <c r="AK3885" i="16"/>
  <c r="AJ3885" i="16"/>
  <c r="AL3884" i="16"/>
  <c r="AK3884" i="16"/>
  <c r="AJ3884" i="16"/>
  <c r="AL3883" i="16"/>
  <c r="AK3883" i="16"/>
  <c r="AJ3883" i="16"/>
  <c r="AL3882" i="16"/>
  <c r="AK3882" i="16"/>
  <c r="AJ3882" i="16"/>
  <c r="AL3881" i="16"/>
  <c r="AK3881" i="16"/>
  <c r="AJ3881" i="16"/>
  <c r="AL3880" i="16"/>
  <c r="AK3880" i="16"/>
  <c r="AJ3880" i="16"/>
  <c r="AL3879" i="16"/>
  <c r="AK3879" i="16"/>
  <c r="AJ3879" i="16"/>
  <c r="AL3878" i="16"/>
  <c r="AK3878" i="16"/>
  <c r="AJ3878" i="16"/>
  <c r="AL3877" i="16"/>
  <c r="AK3877" i="16"/>
  <c r="AJ3877" i="16"/>
  <c r="AL3876" i="16"/>
  <c r="AK3876" i="16"/>
  <c r="AJ3876" i="16"/>
  <c r="AL3875" i="16"/>
  <c r="AK3875" i="16"/>
  <c r="AJ3875" i="16"/>
  <c r="AL3874" i="16"/>
  <c r="AK3874" i="16"/>
  <c r="AJ3874" i="16"/>
  <c r="AL3873" i="16"/>
  <c r="AK3873" i="16"/>
  <c r="AJ3873" i="16"/>
  <c r="AL3872" i="16"/>
  <c r="AK3872" i="16"/>
  <c r="AJ3872" i="16"/>
  <c r="AL3871" i="16"/>
  <c r="AK3871" i="16"/>
  <c r="AJ3871" i="16"/>
  <c r="AL3870" i="16"/>
  <c r="AK3870" i="16"/>
  <c r="AJ3870" i="16"/>
  <c r="AL3869" i="16"/>
  <c r="AK3869" i="16"/>
  <c r="AJ3869" i="16"/>
  <c r="AL3868" i="16"/>
  <c r="AK3868" i="16"/>
  <c r="AJ3868" i="16"/>
  <c r="AL3867" i="16"/>
  <c r="AK3867" i="16"/>
  <c r="AJ3867" i="16"/>
  <c r="AL3866" i="16"/>
  <c r="AK3866" i="16"/>
  <c r="AJ3866" i="16"/>
  <c r="AL3865" i="16"/>
  <c r="AK3865" i="16"/>
  <c r="AJ3865" i="16"/>
  <c r="AL3864" i="16"/>
  <c r="AK3864" i="16"/>
  <c r="AJ3864" i="16"/>
  <c r="AL3863" i="16"/>
  <c r="AK3863" i="16"/>
  <c r="AJ3863" i="16"/>
  <c r="AL3862" i="16"/>
  <c r="AK3862" i="16"/>
  <c r="AJ3862" i="16"/>
  <c r="AL3861" i="16"/>
  <c r="AK3861" i="16"/>
  <c r="AJ3861" i="16"/>
  <c r="AL3860" i="16"/>
  <c r="AK3860" i="16"/>
  <c r="AJ3860" i="16"/>
  <c r="AL3859" i="16"/>
  <c r="AK3859" i="16"/>
  <c r="AJ3859" i="16"/>
  <c r="AL3858" i="16"/>
  <c r="AK3858" i="16"/>
  <c r="AJ3858" i="16"/>
  <c r="AL3857" i="16"/>
  <c r="AK3857" i="16"/>
  <c r="AJ3857" i="16"/>
  <c r="AL3856" i="16"/>
  <c r="AK3856" i="16"/>
  <c r="AJ3856" i="16"/>
  <c r="AL3855" i="16"/>
  <c r="AK3855" i="16"/>
  <c r="AJ3855" i="16"/>
  <c r="AL3854" i="16"/>
  <c r="AK3854" i="16"/>
  <c r="AJ3854" i="16"/>
  <c r="AL3853" i="16"/>
  <c r="AK3853" i="16"/>
  <c r="AJ3853" i="16"/>
  <c r="AL3852" i="16"/>
  <c r="AK3852" i="16"/>
  <c r="AJ3852" i="16"/>
  <c r="AL3851" i="16"/>
  <c r="AK3851" i="16"/>
  <c r="AJ3851" i="16"/>
  <c r="AL3850" i="16"/>
  <c r="AK3850" i="16"/>
  <c r="AJ3850" i="16"/>
  <c r="AL3849" i="16"/>
  <c r="AK3849" i="16"/>
  <c r="AJ3849" i="16"/>
  <c r="AL3848" i="16"/>
  <c r="AK3848" i="16"/>
  <c r="AJ3848" i="16"/>
  <c r="AL3847" i="16"/>
  <c r="AK3847" i="16"/>
  <c r="AJ3847" i="16"/>
  <c r="AL3846" i="16"/>
  <c r="AK3846" i="16"/>
  <c r="AJ3846" i="16"/>
  <c r="AL3845" i="16"/>
  <c r="AK3845" i="16"/>
  <c r="AJ3845" i="16"/>
  <c r="AL3844" i="16"/>
  <c r="AK3844" i="16"/>
  <c r="AJ3844" i="16"/>
  <c r="AL3843" i="16"/>
  <c r="AK3843" i="16"/>
  <c r="AJ3843" i="16"/>
  <c r="AL3842" i="16"/>
  <c r="AK3842" i="16"/>
  <c r="AJ3842" i="16"/>
  <c r="AL3841" i="16"/>
  <c r="AK3841" i="16"/>
  <c r="AJ3841" i="16"/>
  <c r="AL3840" i="16"/>
  <c r="AK3840" i="16"/>
  <c r="AJ3840" i="16"/>
  <c r="AL3839" i="16"/>
  <c r="AK3839" i="16"/>
  <c r="AJ3839" i="16"/>
  <c r="AL3838" i="16"/>
  <c r="AK3838" i="16"/>
  <c r="AJ3838" i="16"/>
  <c r="AL3837" i="16"/>
  <c r="AK3837" i="16"/>
  <c r="AJ3837" i="16"/>
  <c r="AL3836" i="16"/>
  <c r="AK3836" i="16"/>
  <c r="AJ3836" i="16"/>
  <c r="AL3835" i="16"/>
  <c r="AK3835" i="16"/>
  <c r="AJ3835" i="16"/>
  <c r="AL3834" i="16"/>
  <c r="AK3834" i="16"/>
  <c r="AJ3834" i="16"/>
  <c r="AL3833" i="16"/>
  <c r="AK3833" i="16"/>
  <c r="AJ3833" i="16"/>
  <c r="AL3832" i="16"/>
  <c r="AK3832" i="16"/>
  <c r="AJ3832" i="16"/>
  <c r="AL3831" i="16"/>
  <c r="AK3831" i="16"/>
  <c r="AJ3831" i="16"/>
  <c r="AL3830" i="16"/>
  <c r="AK3830" i="16"/>
  <c r="AJ3830" i="16"/>
  <c r="AL3829" i="16"/>
  <c r="AK3829" i="16"/>
  <c r="AJ3829" i="16"/>
  <c r="AL3828" i="16"/>
  <c r="AK3828" i="16"/>
  <c r="AJ3828" i="16"/>
  <c r="AL3827" i="16"/>
  <c r="AK3827" i="16"/>
  <c r="AJ3827" i="16"/>
  <c r="AL3826" i="16"/>
  <c r="AK3826" i="16"/>
  <c r="AJ3826" i="16"/>
  <c r="AL3825" i="16"/>
  <c r="AK3825" i="16"/>
  <c r="AJ3825" i="16"/>
  <c r="AL3824" i="16"/>
  <c r="AK3824" i="16"/>
  <c r="AJ3824" i="16"/>
  <c r="AL3823" i="16"/>
  <c r="AK3823" i="16"/>
  <c r="AJ3823" i="16"/>
  <c r="AL3822" i="16"/>
  <c r="AK3822" i="16"/>
  <c r="AJ3822" i="16"/>
  <c r="AL3821" i="16"/>
  <c r="AK3821" i="16"/>
  <c r="AJ3821" i="16"/>
  <c r="AL3820" i="16"/>
  <c r="AK3820" i="16"/>
  <c r="AJ3820" i="16"/>
  <c r="AL3819" i="16"/>
  <c r="AK3819" i="16"/>
  <c r="AJ3819" i="16"/>
  <c r="AL3818" i="16"/>
  <c r="AK3818" i="16"/>
  <c r="AJ3818" i="16"/>
  <c r="AL3817" i="16"/>
  <c r="AK3817" i="16"/>
  <c r="AJ3817" i="16"/>
  <c r="AL3816" i="16"/>
  <c r="AK3816" i="16"/>
  <c r="AJ3816" i="16"/>
  <c r="AL3815" i="16"/>
  <c r="AK3815" i="16"/>
  <c r="AJ3815" i="16"/>
  <c r="AL3814" i="16"/>
  <c r="AK3814" i="16"/>
  <c r="AM3814" i="16" s="1"/>
  <c r="AJ3814" i="16"/>
  <c r="AL3813" i="16"/>
  <c r="AK3813" i="16"/>
  <c r="AJ3813" i="16"/>
  <c r="AL3812" i="16"/>
  <c r="AK3812" i="16"/>
  <c r="AJ3812" i="16"/>
  <c r="AL3811" i="16"/>
  <c r="AK3811" i="16"/>
  <c r="AJ3811" i="16"/>
  <c r="AL3810" i="16"/>
  <c r="AK3810" i="16"/>
  <c r="AM3810" i="16" s="1"/>
  <c r="AJ3810" i="16"/>
  <c r="AL3809" i="16"/>
  <c r="AK3809" i="16"/>
  <c r="AJ3809" i="16"/>
  <c r="AL3808" i="16"/>
  <c r="AK3808" i="16"/>
  <c r="AJ3808" i="16"/>
  <c r="AL3807" i="16"/>
  <c r="AK3807" i="16"/>
  <c r="AJ3807" i="16"/>
  <c r="AL3806" i="16"/>
  <c r="AK3806" i="16"/>
  <c r="AJ3806" i="16"/>
  <c r="AL3805" i="16"/>
  <c r="AK3805" i="16"/>
  <c r="AJ3805" i="16"/>
  <c r="AL3804" i="16"/>
  <c r="AK3804" i="16"/>
  <c r="AJ3804" i="16"/>
  <c r="AL3803" i="16"/>
  <c r="AK3803" i="16"/>
  <c r="AJ3803" i="16"/>
  <c r="AL3802" i="16"/>
  <c r="AK3802" i="16"/>
  <c r="AM3802" i="16" s="1"/>
  <c r="AJ3802" i="16"/>
  <c r="AL3801" i="16"/>
  <c r="AK3801" i="16"/>
  <c r="AJ3801" i="16"/>
  <c r="AL3800" i="16"/>
  <c r="AK3800" i="16"/>
  <c r="AJ3800" i="16"/>
  <c r="AL3799" i="16"/>
  <c r="AK3799" i="16"/>
  <c r="AJ3799" i="16"/>
  <c r="AL3798" i="16"/>
  <c r="AK3798" i="16"/>
  <c r="AM3798" i="16" s="1"/>
  <c r="AJ3798" i="16"/>
  <c r="AL3797" i="16"/>
  <c r="AK3797" i="16"/>
  <c r="AJ3797" i="16"/>
  <c r="AL3796" i="16"/>
  <c r="AM3796" i="16" s="1"/>
  <c r="AK3796" i="16"/>
  <c r="AJ3796" i="16"/>
  <c r="AL3795" i="16"/>
  <c r="AK3795" i="16"/>
  <c r="AJ3795" i="16"/>
  <c r="AL3794" i="16"/>
  <c r="AK3794" i="16"/>
  <c r="AJ3794" i="16"/>
  <c r="AL3793" i="16"/>
  <c r="AK3793" i="16"/>
  <c r="AJ3793" i="16"/>
  <c r="AL3792" i="16"/>
  <c r="AK3792" i="16"/>
  <c r="AJ3792" i="16"/>
  <c r="AL3791" i="16"/>
  <c r="AK3791" i="16"/>
  <c r="AJ3791" i="16"/>
  <c r="AL3790" i="16"/>
  <c r="AK3790" i="16"/>
  <c r="AM3790" i="16" s="1"/>
  <c r="AJ3790" i="16"/>
  <c r="AL3789" i="16"/>
  <c r="AK3789" i="16"/>
  <c r="AJ3789" i="16"/>
  <c r="AL3788" i="16"/>
  <c r="AM3788" i="16" s="1"/>
  <c r="AK3788" i="16"/>
  <c r="AJ3788" i="16"/>
  <c r="AL3787" i="16"/>
  <c r="AK3787" i="16"/>
  <c r="AJ3787" i="16"/>
  <c r="AL3786" i="16"/>
  <c r="AK3786" i="16"/>
  <c r="AJ3786" i="16"/>
  <c r="AL3785" i="16"/>
  <c r="AK3785" i="16"/>
  <c r="AJ3785" i="16"/>
  <c r="AL3784" i="16"/>
  <c r="AK3784" i="16"/>
  <c r="AJ3784" i="16"/>
  <c r="AL3783" i="16"/>
  <c r="AK3783" i="16"/>
  <c r="AJ3783" i="16"/>
  <c r="AL3782" i="16"/>
  <c r="AK3782" i="16"/>
  <c r="AJ3782" i="16"/>
  <c r="AL3781" i="16"/>
  <c r="AK3781" i="16"/>
  <c r="AJ3781" i="16"/>
  <c r="AL3780" i="16"/>
  <c r="AK3780" i="16"/>
  <c r="AJ3780" i="16"/>
  <c r="AL3779" i="16"/>
  <c r="AK3779" i="16"/>
  <c r="AJ3779" i="16"/>
  <c r="AL3778" i="16"/>
  <c r="AK3778" i="16"/>
  <c r="AJ3778" i="16"/>
  <c r="AL3777" i="16"/>
  <c r="AK3777" i="16"/>
  <c r="AJ3777" i="16"/>
  <c r="AL3776" i="16"/>
  <c r="AK3776" i="16"/>
  <c r="AJ3776" i="16"/>
  <c r="AL3775" i="16"/>
  <c r="AK3775" i="16"/>
  <c r="AJ3775" i="16"/>
  <c r="AL3774" i="16"/>
  <c r="AK3774" i="16"/>
  <c r="AJ3774" i="16"/>
  <c r="AL3773" i="16"/>
  <c r="AK3773" i="16"/>
  <c r="AJ3773" i="16"/>
  <c r="AL3772" i="16"/>
  <c r="AK3772" i="16"/>
  <c r="AJ3772" i="16"/>
  <c r="AL3771" i="16"/>
  <c r="AK3771" i="16"/>
  <c r="AJ3771" i="16"/>
  <c r="AL3770" i="16"/>
  <c r="AK3770" i="16"/>
  <c r="AJ3770" i="16"/>
  <c r="AL3769" i="16"/>
  <c r="AK3769" i="16"/>
  <c r="AJ3769" i="16"/>
  <c r="AL3768" i="16"/>
  <c r="AK3768" i="16"/>
  <c r="AJ3768" i="16"/>
  <c r="AL3767" i="16"/>
  <c r="AK3767" i="16"/>
  <c r="AJ3767" i="16"/>
  <c r="AL3766" i="16"/>
  <c r="AK3766" i="16"/>
  <c r="AJ3766" i="16"/>
  <c r="AL3765" i="16"/>
  <c r="AK3765" i="16"/>
  <c r="AJ3765" i="16"/>
  <c r="AL3764" i="16"/>
  <c r="AK3764" i="16"/>
  <c r="AJ3764" i="16"/>
  <c r="AL3763" i="16"/>
  <c r="AK3763" i="16"/>
  <c r="AJ3763" i="16"/>
  <c r="AL3762" i="16"/>
  <c r="AK3762" i="16"/>
  <c r="AM3762" i="16" s="1"/>
  <c r="AJ3762" i="16"/>
  <c r="AL3761" i="16"/>
  <c r="AK3761" i="16"/>
  <c r="AJ3761" i="16"/>
  <c r="AL3760" i="16"/>
  <c r="AK3760" i="16"/>
  <c r="AJ3760" i="16"/>
  <c r="AL3759" i="16"/>
  <c r="AK3759" i="16"/>
  <c r="AJ3759" i="16"/>
  <c r="AL3758" i="16"/>
  <c r="AK3758" i="16"/>
  <c r="AJ3758" i="16"/>
  <c r="AL3757" i="16"/>
  <c r="AK3757" i="16"/>
  <c r="AJ3757" i="16"/>
  <c r="AL3756" i="16"/>
  <c r="AK3756" i="16"/>
  <c r="AJ3756" i="16"/>
  <c r="AL3755" i="16"/>
  <c r="AK3755" i="16"/>
  <c r="AJ3755" i="16"/>
  <c r="AL3754" i="16"/>
  <c r="AK3754" i="16"/>
  <c r="AM3754" i="16" s="1"/>
  <c r="AJ3754" i="16"/>
  <c r="AL3753" i="16"/>
  <c r="AK3753" i="16"/>
  <c r="AJ3753" i="16"/>
  <c r="AL3752" i="16"/>
  <c r="AK3752" i="16"/>
  <c r="AJ3752" i="16"/>
  <c r="AL3751" i="16"/>
  <c r="AK3751" i="16"/>
  <c r="AJ3751" i="16"/>
  <c r="AL3750" i="16"/>
  <c r="AK3750" i="16"/>
  <c r="AM3750" i="16" s="1"/>
  <c r="AJ3750" i="16"/>
  <c r="AL3749" i="16"/>
  <c r="AK3749" i="16"/>
  <c r="AJ3749" i="16"/>
  <c r="AL3748" i="16"/>
  <c r="AK3748" i="16"/>
  <c r="AJ3748" i="16"/>
  <c r="AL3747" i="16"/>
  <c r="AK3747" i="16"/>
  <c r="AJ3747" i="16"/>
  <c r="AL3746" i="16"/>
  <c r="AK3746" i="16"/>
  <c r="AJ3746" i="16"/>
  <c r="AL3745" i="16"/>
  <c r="AK3745" i="16"/>
  <c r="AJ3745" i="16"/>
  <c r="AL3744" i="16"/>
  <c r="AK3744" i="16"/>
  <c r="AJ3744" i="16"/>
  <c r="AL3743" i="16"/>
  <c r="AK3743" i="16"/>
  <c r="AJ3743" i="16"/>
  <c r="AL3742" i="16"/>
  <c r="AK3742" i="16"/>
  <c r="AM3742" i="16" s="1"/>
  <c r="AJ3742" i="16"/>
  <c r="AL3741" i="16"/>
  <c r="AK3741" i="16"/>
  <c r="AJ3741" i="16"/>
  <c r="AL3740" i="16"/>
  <c r="AM3740" i="16" s="1"/>
  <c r="AK3740" i="16"/>
  <c r="AJ3740" i="16"/>
  <c r="AL3739" i="16"/>
  <c r="AK3739" i="16"/>
  <c r="AM3739" i="16" s="1"/>
  <c r="AJ3739" i="16"/>
  <c r="AL3738" i="16"/>
  <c r="AK3738" i="16"/>
  <c r="AJ3738" i="16"/>
  <c r="AL3737" i="16"/>
  <c r="AK3737" i="16"/>
  <c r="AJ3737" i="16"/>
  <c r="AL3736" i="16"/>
  <c r="AK3736" i="16"/>
  <c r="AJ3736" i="16"/>
  <c r="AL3735" i="16"/>
  <c r="AK3735" i="16"/>
  <c r="AM3735" i="16" s="1"/>
  <c r="AJ3735" i="16"/>
  <c r="AL3734" i="16"/>
  <c r="AK3734" i="16"/>
  <c r="AJ3734" i="16"/>
  <c r="AL3733" i="16"/>
  <c r="AK3733" i="16"/>
  <c r="AM3733" i="16" s="1"/>
  <c r="AJ3733" i="16"/>
  <c r="AL3732" i="16"/>
  <c r="AK3732" i="16"/>
  <c r="AJ3732" i="16"/>
  <c r="AL3731" i="16"/>
  <c r="AK3731" i="16"/>
  <c r="AJ3731" i="16"/>
  <c r="AL3730" i="16"/>
  <c r="AK3730" i="16"/>
  <c r="AJ3730" i="16"/>
  <c r="AL3729" i="16"/>
  <c r="AK3729" i="16"/>
  <c r="AM3729" i="16" s="1"/>
  <c r="AJ3729" i="16"/>
  <c r="AL3728" i="16"/>
  <c r="AK3728" i="16"/>
  <c r="AJ3728" i="16"/>
  <c r="AL3727" i="16"/>
  <c r="AK3727" i="16"/>
  <c r="AJ3727" i="16"/>
  <c r="AL3726" i="16"/>
  <c r="AK3726" i="16"/>
  <c r="AJ3726" i="16"/>
  <c r="AL3725" i="16"/>
  <c r="AK3725" i="16"/>
  <c r="AJ3725" i="16"/>
  <c r="AL3724" i="16"/>
  <c r="AK3724" i="16"/>
  <c r="AJ3724" i="16"/>
  <c r="AL3723" i="16"/>
  <c r="AK3723" i="16"/>
  <c r="AM3723" i="16" s="1"/>
  <c r="AJ3723" i="16"/>
  <c r="AL3722" i="16"/>
  <c r="AK3722" i="16"/>
  <c r="AJ3722" i="16"/>
  <c r="AL3721" i="16"/>
  <c r="AK3721" i="16"/>
  <c r="AM3721" i="16" s="1"/>
  <c r="AJ3721" i="16"/>
  <c r="AL3720" i="16"/>
  <c r="AK3720" i="16"/>
  <c r="AJ3720" i="16"/>
  <c r="AL3719" i="16"/>
  <c r="AK3719" i="16"/>
  <c r="AJ3719" i="16"/>
  <c r="AL3718" i="16"/>
  <c r="AK3718" i="16"/>
  <c r="AJ3718" i="16"/>
  <c r="AL3717" i="16"/>
  <c r="AK3717" i="16"/>
  <c r="AM3717" i="16" s="1"/>
  <c r="AJ3717" i="16"/>
  <c r="AL3716" i="16"/>
  <c r="AK3716" i="16"/>
  <c r="AJ3716" i="16"/>
  <c r="AL3715" i="16"/>
  <c r="AK3715" i="16"/>
  <c r="AM3715" i="16" s="1"/>
  <c r="AJ3715" i="16"/>
  <c r="AL3714" i="16"/>
  <c r="AK3714" i="16"/>
  <c r="AJ3714" i="16"/>
  <c r="AL3713" i="16"/>
  <c r="AK3713" i="16"/>
  <c r="AJ3713" i="16"/>
  <c r="AL3712" i="16"/>
  <c r="AK3712" i="16"/>
  <c r="AJ3712" i="16"/>
  <c r="AL3711" i="16"/>
  <c r="AK3711" i="16"/>
  <c r="AJ3711" i="16"/>
  <c r="AL3710" i="16"/>
  <c r="AK3710" i="16"/>
  <c r="AJ3710" i="16"/>
  <c r="AL3709" i="16"/>
  <c r="AK3709" i="16"/>
  <c r="AM3709" i="16" s="1"/>
  <c r="AJ3709" i="16"/>
  <c r="AL3708" i="16"/>
  <c r="AK3708" i="16"/>
  <c r="AJ3708" i="16"/>
  <c r="AL3707" i="16"/>
  <c r="AK3707" i="16"/>
  <c r="AJ3707" i="16"/>
  <c r="AL3706" i="16"/>
  <c r="AK3706" i="16"/>
  <c r="AJ3706" i="16"/>
  <c r="AL3705" i="16"/>
  <c r="AK3705" i="16"/>
  <c r="AM3705" i="16" s="1"/>
  <c r="AJ3705" i="16"/>
  <c r="AL3704" i="16"/>
  <c r="AK3704" i="16"/>
  <c r="AJ3704" i="16"/>
  <c r="AL3703" i="16"/>
  <c r="AK3703" i="16"/>
  <c r="AJ3703" i="16"/>
  <c r="AL3702" i="16"/>
  <c r="AK3702" i="16"/>
  <c r="AJ3702" i="16"/>
  <c r="AL3701" i="16"/>
  <c r="AK3701" i="16"/>
  <c r="AJ3701" i="16"/>
  <c r="AL3700" i="16"/>
  <c r="AK3700" i="16"/>
  <c r="AJ3700" i="16"/>
  <c r="AL3699" i="16"/>
  <c r="AK3699" i="16"/>
  <c r="AM3699" i="16" s="1"/>
  <c r="AJ3699" i="16"/>
  <c r="AL3698" i="16"/>
  <c r="AK3698" i="16"/>
  <c r="AJ3698" i="16"/>
  <c r="AL3697" i="16"/>
  <c r="AK3697" i="16"/>
  <c r="AJ3697" i="16"/>
  <c r="AL3696" i="16"/>
  <c r="AK3696" i="16"/>
  <c r="AJ3696" i="16"/>
  <c r="AL3695" i="16"/>
  <c r="AK3695" i="16"/>
  <c r="AJ3695" i="16"/>
  <c r="AL3694" i="16"/>
  <c r="AK3694" i="16"/>
  <c r="AJ3694" i="16"/>
  <c r="AL3693" i="16"/>
  <c r="AK3693" i="16"/>
  <c r="AJ3693" i="16"/>
  <c r="AL3692" i="16"/>
  <c r="AK3692" i="16"/>
  <c r="AJ3692" i="16"/>
  <c r="AL3691" i="16"/>
  <c r="AK3691" i="16"/>
  <c r="AJ3691" i="16"/>
  <c r="AL3690" i="16"/>
  <c r="AK3690" i="16"/>
  <c r="AJ3690" i="16"/>
  <c r="AL3689" i="16"/>
  <c r="AK3689" i="16"/>
  <c r="AJ3689" i="16"/>
  <c r="AL3688" i="16"/>
  <c r="AK3688" i="16"/>
  <c r="AJ3688" i="16"/>
  <c r="AL3687" i="16"/>
  <c r="AK3687" i="16"/>
  <c r="AJ3687" i="16"/>
  <c r="AL3686" i="16"/>
  <c r="AK3686" i="16"/>
  <c r="AJ3686" i="16"/>
  <c r="AL3685" i="16"/>
  <c r="AK3685" i="16"/>
  <c r="AJ3685" i="16"/>
  <c r="AL3684" i="16"/>
  <c r="AK3684" i="16"/>
  <c r="AJ3684" i="16"/>
  <c r="AL3683" i="16"/>
  <c r="AK3683" i="16"/>
  <c r="AJ3683" i="16"/>
  <c r="AL3682" i="16"/>
  <c r="AK3682" i="16"/>
  <c r="AJ3682" i="16"/>
  <c r="AL3681" i="16"/>
  <c r="AK3681" i="16"/>
  <c r="AJ3681" i="16"/>
  <c r="AL3680" i="16"/>
  <c r="AK3680" i="16"/>
  <c r="AJ3680" i="16"/>
  <c r="AL3679" i="16"/>
  <c r="AK3679" i="16"/>
  <c r="AJ3679" i="16"/>
  <c r="AL3678" i="16"/>
  <c r="AK3678" i="16"/>
  <c r="AJ3678" i="16"/>
  <c r="AL3677" i="16"/>
  <c r="AK3677" i="16"/>
  <c r="AJ3677" i="16"/>
  <c r="AL3676" i="16"/>
  <c r="AK3676" i="16"/>
  <c r="AJ3676" i="16"/>
  <c r="AL3675" i="16"/>
  <c r="AK3675" i="16"/>
  <c r="AJ3675" i="16"/>
  <c r="AL3674" i="16"/>
  <c r="AK3674" i="16"/>
  <c r="AJ3674" i="16"/>
  <c r="AL3673" i="16"/>
  <c r="AK3673" i="16"/>
  <c r="AJ3673" i="16"/>
  <c r="AL3672" i="16"/>
  <c r="AK3672" i="16"/>
  <c r="AJ3672" i="16"/>
  <c r="AL3671" i="16"/>
  <c r="AK3671" i="16"/>
  <c r="AJ3671" i="16"/>
  <c r="AL3670" i="16"/>
  <c r="AK3670" i="16"/>
  <c r="AJ3670" i="16"/>
  <c r="AL3669" i="16"/>
  <c r="AK3669" i="16"/>
  <c r="AJ3669" i="16"/>
  <c r="AL3668" i="16"/>
  <c r="AK3668" i="16"/>
  <c r="AJ3668" i="16"/>
  <c r="AL3667" i="16"/>
  <c r="AK3667" i="16"/>
  <c r="AM3667" i="16" s="1"/>
  <c r="AJ3667" i="16"/>
  <c r="AL3666" i="16"/>
  <c r="AK3666" i="16"/>
  <c r="AJ3666" i="16"/>
  <c r="AL3665" i="16"/>
  <c r="AK3665" i="16"/>
  <c r="AJ3665" i="16"/>
  <c r="AL3664" i="16"/>
  <c r="AK3664" i="16"/>
  <c r="AJ3664" i="16"/>
  <c r="AL3663" i="16"/>
  <c r="AK3663" i="16"/>
  <c r="AM3663" i="16" s="1"/>
  <c r="AJ3663" i="16"/>
  <c r="AL3662" i="16"/>
  <c r="AK3662" i="16"/>
  <c r="AJ3662" i="16"/>
  <c r="AL3661" i="16"/>
  <c r="AK3661" i="16"/>
  <c r="AJ3661" i="16"/>
  <c r="AL3660" i="16"/>
  <c r="AK3660" i="16"/>
  <c r="AJ3660" i="16"/>
  <c r="AL3659" i="16"/>
  <c r="AK3659" i="16"/>
  <c r="AJ3659" i="16"/>
  <c r="AL3658" i="16"/>
  <c r="AK3658" i="16"/>
  <c r="AJ3658" i="16"/>
  <c r="AL3657" i="16"/>
  <c r="AK3657" i="16"/>
  <c r="AJ3657" i="16"/>
  <c r="AL3656" i="16"/>
  <c r="AK3656" i="16"/>
  <c r="AJ3656" i="16"/>
  <c r="AL3655" i="16"/>
  <c r="AK3655" i="16"/>
  <c r="AJ3655" i="16"/>
  <c r="AL3654" i="16"/>
  <c r="AK3654" i="16"/>
  <c r="AJ3654" i="16"/>
  <c r="AL3653" i="16"/>
  <c r="AK3653" i="16"/>
  <c r="AJ3653" i="16"/>
  <c r="AL3652" i="16"/>
  <c r="AK3652" i="16"/>
  <c r="AJ3652" i="16"/>
  <c r="AL3651" i="16"/>
  <c r="AK3651" i="16"/>
  <c r="AM3651" i="16" s="1"/>
  <c r="AJ3651" i="16"/>
  <c r="AL3650" i="16"/>
  <c r="AK3650" i="16"/>
  <c r="AJ3650" i="16"/>
  <c r="AL3649" i="16"/>
  <c r="AK3649" i="16"/>
  <c r="AM3649" i="16" s="1"/>
  <c r="AJ3649" i="16"/>
  <c r="AL3648" i="16"/>
  <c r="AK3648" i="16"/>
  <c r="AJ3648" i="16"/>
  <c r="AL3647" i="16"/>
  <c r="AK3647" i="16"/>
  <c r="AJ3647" i="16"/>
  <c r="AL3646" i="16"/>
  <c r="AK3646" i="16"/>
  <c r="AJ3646" i="16"/>
  <c r="AL3645" i="16"/>
  <c r="AK3645" i="16"/>
  <c r="AJ3645" i="16"/>
  <c r="AL3644" i="16"/>
  <c r="AK3644" i="16"/>
  <c r="AJ3644" i="16"/>
  <c r="AL3643" i="16"/>
  <c r="AK3643" i="16"/>
  <c r="AJ3643" i="16"/>
  <c r="AL3642" i="16"/>
  <c r="AK3642" i="16"/>
  <c r="AJ3642" i="16"/>
  <c r="AL3641" i="16"/>
  <c r="AK3641" i="16"/>
  <c r="AJ3641" i="16"/>
  <c r="AL3640" i="16"/>
  <c r="AK3640" i="16"/>
  <c r="AM3640" i="16" s="1"/>
  <c r="AJ3640" i="16"/>
  <c r="AL3639" i="16"/>
  <c r="AK3639" i="16"/>
  <c r="AJ3639" i="16"/>
  <c r="AL3638" i="16"/>
  <c r="AK3638" i="16"/>
  <c r="AJ3638" i="16"/>
  <c r="AL3637" i="16"/>
  <c r="AK3637" i="16"/>
  <c r="AJ3637" i="16"/>
  <c r="AL3636" i="16"/>
  <c r="AK3636" i="16"/>
  <c r="AM3636" i="16" s="1"/>
  <c r="AJ3636" i="16"/>
  <c r="AL3635" i="16"/>
  <c r="AK3635" i="16"/>
  <c r="AJ3635" i="16"/>
  <c r="AL3634" i="16"/>
  <c r="AK3634" i="16"/>
  <c r="AJ3634" i="16"/>
  <c r="AL3633" i="16"/>
  <c r="AK3633" i="16"/>
  <c r="AJ3633" i="16"/>
  <c r="AL3632" i="16"/>
  <c r="AK3632" i="16"/>
  <c r="AJ3632" i="16"/>
  <c r="AL3631" i="16"/>
  <c r="AK3631" i="16"/>
  <c r="AJ3631" i="16"/>
  <c r="AL3630" i="16"/>
  <c r="AK3630" i="16"/>
  <c r="AJ3630" i="16"/>
  <c r="AL3629" i="16"/>
  <c r="AK3629" i="16"/>
  <c r="AJ3629" i="16"/>
  <c r="AL3628" i="16"/>
  <c r="AK3628" i="16"/>
  <c r="AJ3628" i="16"/>
  <c r="AL3627" i="16"/>
  <c r="AK3627" i="16"/>
  <c r="AJ3627" i="16"/>
  <c r="AL3626" i="16"/>
  <c r="AK3626" i="16"/>
  <c r="AJ3626" i="16"/>
  <c r="AL3625" i="16"/>
  <c r="AK3625" i="16"/>
  <c r="AJ3625" i="16"/>
  <c r="AL3624" i="16"/>
  <c r="AK3624" i="16"/>
  <c r="AJ3624" i="16"/>
  <c r="AL3623" i="16"/>
  <c r="AK3623" i="16"/>
  <c r="AJ3623" i="16"/>
  <c r="AL3622" i="16"/>
  <c r="AK3622" i="16"/>
  <c r="AJ3622" i="16"/>
  <c r="AL3621" i="16"/>
  <c r="AK3621" i="16"/>
  <c r="AJ3621" i="16"/>
  <c r="AL3620" i="16"/>
  <c r="AK3620" i="16"/>
  <c r="AJ3620" i="16"/>
  <c r="AL3619" i="16"/>
  <c r="AK3619" i="16"/>
  <c r="AM3619" i="16" s="1"/>
  <c r="AJ3619" i="16"/>
  <c r="AL3618" i="16"/>
  <c r="AK3618" i="16"/>
  <c r="AJ3618" i="16"/>
  <c r="AL3617" i="16"/>
  <c r="AK3617" i="16"/>
  <c r="AJ3617" i="16"/>
  <c r="AL3616" i="16"/>
  <c r="AK3616" i="16"/>
  <c r="AJ3616" i="16"/>
  <c r="AL3615" i="16"/>
  <c r="AK3615" i="16"/>
  <c r="AM3615" i="16" s="1"/>
  <c r="AJ3615" i="16"/>
  <c r="AL3614" i="16"/>
  <c r="AK3614" i="16"/>
  <c r="AJ3614" i="16"/>
  <c r="AL3613" i="16"/>
  <c r="AK3613" i="16"/>
  <c r="AJ3613" i="16"/>
  <c r="AL3612" i="16"/>
  <c r="AK3612" i="16"/>
  <c r="AJ3612" i="16"/>
  <c r="AL3611" i="16"/>
  <c r="AK3611" i="16"/>
  <c r="AJ3611" i="16"/>
  <c r="AL3610" i="16"/>
  <c r="AK3610" i="16"/>
  <c r="AJ3610" i="16"/>
  <c r="AL3609" i="16"/>
  <c r="AK3609" i="16"/>
  <c r="AJ3609" i="16"/>
  <c r="AL3608" i="16"/>
  <c r="AK3608" i="16"/>
  <c r="AJ3608" i="16"/>
  <c r="AL3607" i="16"/>
  <c r="AK3607" i="16"/>
  <c r="AJ3607" i="16"/>
  <c r="AL3606" i="16"/>
  <c r="AK3606" i="16"/>
  <c r="AJ3606" i="16"/>
  <c r="AL3605" i="16"/>
  <c r="AK3605" i="16"/>
  <c r="AJ3605" i="16"/>
  <c r="AL3604" i="16"/>
  <c r="AK3604" i="16"/>
  <c r="AJ3604" i="16"/>
  <c r="AL3603" i="16"/>
  <c r="AK3603" i="16"/>
  <c r="AM3603" i="16" s="1"/>
  <c r="AJ3603" i="16"/>
  <c r="AL3602" i="16"/>
  <c r="AK3602" i="16"/>
  <c r="AJ3602" i="16"/>
  <c r="AL3601" i="16"/>
  <c r="AK3601" i="16"/>
  <c r="AJ3601" i="16"/>
  <c r="AL3600" i="16"/>
  <c r="AK3600" i="16"/>
  <c r="AJ3600" i="16"/>
  <c r="AL3599" i="16"/>
  <c r="AK3599" i="16"/>
  <c r="AJ3599" i="16"/>
  <c r="AL3598" i="16"/>
  <c r="AK3598" i="16"/>
  <c r="AJ3598" i="16"/>
  <c r="AL3597" i="16"/>
  <c r="AK3597" i="16"/>
  <c r="AJ3597" i="16"/>
  <c r="AL3596" i="16"/>
  <c r="AK3596" i="16"/>
  <c r="AJ3596" i="16"/>
  <c r="AL3595" i="16"/>
  <c r="AK3595" i="16"/>
  <c r="AM3595" i="16" s="1"/>
  <c r="AJ3595" i="16"/>
  <c r="AL3594" i="16"/>
  <c r="AK3594" i="16"/>
  <c r="AJ3594" i="16"/>
  <c r="AL3593" i="16"/>
  <c r="AK3593" i="16"/>
  <c r="AJ3593" i="16"/>
  <c r="AL3592" i="16"/>
  <c r="AK3592" i="16"/>
  <c r="AJ3592" i="16"/>
  <c r="AL3591" i="16"/>
  <c r="AK3591" i="16"/>
  <c r="AJ3591" i="16"/>
  <c r="AL3590" i="16"/>
  <c r="AK3590" i="16"/>
  <c r="AJ3590" i="16"/>
  <c r="AL3589" i="16"/>
  <c r="AK3589" i="16"/>
  <c r="AJ3589" i="16"/>
  <c r="AL3588" i="16"/>
  <c r="AK3588" i="16"/>
  <c r="AJ3588" i="16"/>
  <c r="AL3587" i="16"/>
  <c r="AK3587" i="16"/>
  <c r="AJ3587" i="16"/>
  <c r="AL3586" i="16"/>
  <c r="AK3586" i="16"/>
  <c r="AJ3586" i="16"/>
  <c r="AL3585" i="16"/>
  <c r="AK3585" i="16"/>
  <c r="AJ3585" i="16"/>
  <c r="AL3584" i="16"/>
  <c r="AK3584" i="16"/>
  <c r="AJ3584" i="16"/>
  <c r="AL3583" i="16"/>
  <c r="AK3583" i="16"/>
  <c r="AJ3583" i="16"/>
  <c r="AL3582" i="16"/>
  <c r="AK3582" i="16"/>
  <c r="AJ3582" i="16"/>
  <c r="AL3581" i="16"/>
  <c r="AK3581" i="16"/>
  <c r="AJ3581" i="16"/>
  <c r="AL3580" i="16"/>
  <c r="AK3580" i="16"/>
  <c r="AJ3580" i="16"/>
  <c r="AL3579" i="16"/>
  <c r="AK3579" i="16"/>
  <c r="AJ3579" i="16"/>
  <c r="AL3578" i="16"/>
  <c r="AK3578" i="16"/>
  <c r="AJ3578" i="16"/>
  <c r="AL3577" i="16"/>
  <c r="AK3577" i="16"/>
  <c r="AM3577" i="16" s="1"/>
  <c r="AJ3577" i="16"/>
  <c r="AL3576" i="16"/>
  <c r="AK3576" i="16"/>
  <c r="AJ3576" i="16"/>
  <c r="AL3575" i="16"/>
  <c r="AK3575" i="16"/>
  <c r="AJ3575" i="16"/>
  <c r="AL3574" i="16"/>
  <c r="AK3574" i="16"/>
  <c r="AJ3574" i="16"/>
  <c r="AL3573" i="16"/>
  <c r="AK3573" i="16"/>
  <c r="AM3573" i="16" s="1"/>
  <c r="AJ3573" i="16"/>
  <c r="AL3572" i="16"/>
  <c r="AK3572" i="16"/>
  <c r="AJ3572" i="16"/>
  <c r="AL3571" i="16"/>
  <c r="AK3571" i="16"/>
  <c r="AJ3571" i="16"/>
  <c r="AL3570" i="16"/>
  <c r="AK3570" i="16"/>
  <c r="AJ3570" i="16"/>
  <c r="AL3569" i="16"/>
  <c r="AK3569" i="16"/>
  <c r="AJ3569" i="16"/>
  <c r="AL3568" i="16"/>
  <c r="AK3568" i="16"/>
  <c r="AJ3568" i="16"/>
  <c r="AL3567" i="16"/>
  <c r="AK3567" i="16"/>
  <c r="AJ3567" i="16"/>
  <c r="AL3566" i="16"/>
  <c r="AK3566" i="16"/>
  <c r="AJ3566" i="16"/>
  <c r="AL3565" i="16"/>
  <c r="AK3565" i="16"/>
  <c r="AM3565" i="16" s="1"/>
  <c r="AJ3565" i="16"/>
  <c r="AL3564" i="16"/>
  <c r="AK3564" i="16"/>
  <c r="AJ3564" i="16"/>
  <c r="AL3563" i="16"/>
  <c r="AK3563" i="16"/>
  <c r="AJ3563" i="16"/>
  <c r="AL3562" i="16"/>
  <c r="AK3562" i="16"/>
  <c r="AJ3562" i="16"/>
  <c r="AL3561" i="16"/>
  <c r="AK3561" i="16"/>
  <c r="AJ3561" i="16"/>
  <c r="AL3560" i="16"/>
  <c r="AK3560" i="16"/>
  <c r="AJ3560" i="16"/>
  <c r="AL3559" i="16"/>
  <c r="AK3559" i="16"/>
  <c r="AJ3559" i="16"/>
  <c r="AL3558" i="16"/>
  <c r="AK3558" i="16"/>
  <c r="AJ3558" i="16"/>
  <c r="AL3557" i="16"/>
  <c r="AK3557" i="16"/>
  <c r="AJ3557" i="16"/>
  <c r="AL3556" i="16"/>
  <c r="AK3556" i="16"/>
  <c r="AJ3556" i="16"/>
  <c r="AL3555" i="16"/>
  <c r="AK3555" i="16"/>
  <c r="AJ3555" i="16"/>
  <c r="AL3554" i="16"/>
  <c r="AK3554" i="16"/>
  <c r="AJ3554" i="16"/>
  <c r="AL3553" i="16"/>
  <c r="AK3553" i="16"/>
  <c r="AJ3553" i="16"/>
  <c r="AL3552" i="16"/>
  <c r="AK3552" i="16"/>
  <c r="AJ3552" i="16"/>
  <c r="AL3551" i="16"/>
  <c r="AK3551" i="16"/>
  <c r="AJ3551" i="16"/>
  <c r="AL3550" i="16"/>
  <c r="AK3550" i="16"/>
  <c r="AJ3550" i="16"/>
  <c r="AL3549" i="16"/>
  <c r="AK3549" i="16"/>
  <c r="AJ3549" i="16"/>
  <c r="AL3548" i="16"/>
  <c r="AK3548" i="16"/>
  <c r="AJ3548" i="16"/>
  <c r="AL3547" i="16"/>
  <c r="AK3547" i="16"/>
  <c r="AJ3547" i="16"/>
  <c r="AL3546" i="16"/>
  <c r="AK3546" i="16"/>
  <c r="AJ3546" i="16"/>
  <c r="AL3545" i="16"/>
  <c r="AK3545" i="16"/>
  <c r="AJ3545" i="16"/>
  <c r="AL3544" i="16"/>
  <c r="AK3544" i="16"/>
  <c r="AJ3544" i="16"/>
  <c r="AL3543" i="16"/>
  <c r="AK3543" i="16"/>
  <c r="AJ3543" i="16"/>
  <c r="AL3542" i="16"/>
  <c r="AK3542" i="16"/>
  <c r="AJ3542" i="16"/>
  <c r="AL3541" i="16"/>
  <c r="AK3541" i="16"/>
  <c r="AM3541" i="16" s="1"/>
  <c r="AJ3541" i="16"/>
  <c r="AL3540" i="16"/>
  <c r="AK3540" i="16"/>
  <c r="AJ3540" i="16"/>
  <c r="AL3539" i="16"/>
  <c r="AK3539" i="16"/>
  <c r="AJ3539" i="16"/>
  <c r="AL3538" i="16"/>
  <c r="AK3538" i="16"/>
  <c r="AJ3538" i="16"/>
  <c r="AL3537" i="16"/>
  <c r="AK3537" i="16"/>
  <c r="AM3537" i="16" s="1"/>
  <c r="AJ3537" i="16"/>
  <c r="AL3536" i="16"/>
  <c r="AK3536" i="16"/>
  <c r="AJ3536" i="16"/>
  <c r="AL3535" i="16"/>
  <c r="AK3535" i="16"/>
  <c r="AJ3535" i="16"/>
  <c r="AL3534" i="16"/>
  <c r="AK3534" i="16"/>
  <c r="AJ3534" i="16"/>
  <c r="AL3533" i="16"/>
  <c r="AK3533" i="16"/>
  <c r="AJ3533" i="16"/>
  <c r="AL3532" i="16"/>
  <c r="AK3532" i="16"/>
  <c r="AJ3532" i="16"/>
  <c r="AL3531" i="16"/>
  <c r="AK3531" i="16"/>
  <c r="AJ3531" i="16"/>
  <c r="AL3530" i="16"/>
  <c r="AK3530" i="16"/>
  <c r="AJ3530" i="16"/>
  <c r="AL3529" i="16"/>
  <c r="AK3529" i="16"/>
  <c r="AM3529" i="16" s="1"/>
  <c r="AJ3529" i="16"/>
  <c r="AL3528" i="16"/>
  <c r="AK3528" i="16"/>
  <c r="AJ3528" i="16"/>
  <c r="AL3527" i="16"/>
  <c r="AK3527" i="16"/>
  <c r="AJ3527" i="16"/>
  <c r="AL3526" i="16"/>
  <c r="AK3526" i="16"/>
  <c r="AJ3526" i="16"/>
  <c r="AL3525" i="16"/>
  <c r="AK3525" i="16"/>
  <c r="AM3525" i="16" s="1"/>
  <c r="AJ3525" i="16"/>
  <c r="AL3524" i="16"/>
  <c r="AK3524" i="16"/>
  <c r="AJ3524" i="16"/>
  <c r="AL3523" i="16"/>
  <c r="AK3523" i="16"/>
  <c r="AJ3523" i="16"/>
  <c r="AL3522" i="16"/>
  <c r="AK3522" i="16"/>
  <c r="AJ3522" i="16"/>
  <c r="AL3521" i="16"/>
  <c r="AK3521" i="16"/>
  <c r="AJ3521" i="16"/>
  <c r="AL3520" i="16"/>
  <c r="AK3520" i="16"/>
  <c r="AJ3520" i="16"/>
  <c r="AL3519" i="16"/>
  <c r="AK3519" i="16"/>
  <c r="AJ3519" i="16"/>
  <c r="AL3518" i="16"/>
  <c r="AK3518" i="16"/>
  <c r="AJ3518" i="16"/>
  <c r="AL3517" i="16"/>
  <c r="AK3517" i="16"/>
  <c r="AJ3517" i="16"/>
  <c r="AL3516" i="16"/>
  <c r="AK3516" i="16"/>
  <c r="AJ3516" i="16"/>
  <c r="AL3515" i="16"/>
  <c r="AK3515" i="16"/>
  <c r="AJ3515" i="16"/>
  <c r="AL3514" i="16"/>
  <c r="AK3514" i="16"/>
  <c r="AJ3514" i="16"/>
  <c r="AL3513" i="16"/>
  <c r="AK3513" i="16"/>
  <c r="AJ3513" i="16"/>
  <c r="AL3512" i="16"/>
  <c r="AK3512" i="16"/>
  <c r="AJ3512" i="16"/>
  <c r="AL3511" i="16"/>
  <c r="AK3511" i="16"/>
  <c r="AJ3511" i="16"/>
  <c r="AL3510" i="16"/>
  <c r="AK3510" i="16"/>
  <c r="AJ3510" i="16"/>
  <c r="AL3509" i="16"/>
  <c r="AK3509" i="16"/>
  <c r="AJ3509" i="16"/>
  <c r="AL3508" i="16"/>
  <c r="AK3508" i="16"/>
  <c r="AJ3508" i="16"/>
  <c r="AL3507" i="16"/>
  <c r="AK3507" i="16"/>
  <c r="AJ3507" i="16"/>
  <c r="AL3506" i="16"/>
  <c r="AK3506" i="16"/>
  <c r="AJ3506" i="16"/>
  <c r="AL3505" i="16"/>
  <c r="AK3505" i="16"/>
  <c r="AJ3505" i="16"/>
  <c r="AL3504" i="16"/>
  <c r="AK3504" i="16"/>
  <c r="AJ3504" i="16"/>
  <c r="AL3503" i="16"/>
  <c r="AK3503" i="16"/>
  <c r="AJ3503" i="16"/>
  <c r="AL3502" i="16"/>
  <c r="AK3502" i="16"/>
  <c r="AJ3502" i="16"/>
  <c r="AL3501" i="16"/>
  <c r="AK3501" i="16"/>
  <c r="AJ3501" i="16"/>
  <c r="AL3500" i="16"/>
  <c r="AK3500" i="16"/>
  <c r="AJ3500" i="16"/>
  <c r="AL3499" i="16"/>
  <c r="AK3499" i="16"/>
  <c r="AJ3499" i="16"/>
  <c r="AL3498" i="16"/>
  <c r="AK3498" i="16"/>
  <c r="AJ3498" i="16"/>
  <c r="AL3497" i="16"/>
  <c r="AK3497" i="16"/>
  <c r="AJ3497" i="16"/>
  <c r="AL3496" i="16"/>
  <c r="AK3496" i="16"/>
  <c r="AJ3496" i="16"/>
  <c r="AL3495" i="16"/>
  <c r="AK3495" i="16"/>
  <c r="AJ3495" i="16"/>
  <c r="AL3494" i="16"/>
  <c r="AK3494" i="16"/>
  <c r="AJ3494" i="16"/>
  <c r="AL3493" i="16"/>
  <c r="AK3493" i="16"/>
  <c r="AJ3493" i="16"/>
  <c r="AL3492" i="16"/>
  <c r="AK3492" i="16"/>
  <c r="AJ3492" i="16"/>
  <c r="AL3491" i="16"/>
  <c r="AK3491" i="16"/>
  <c r="AJ3491" i="16"/>
  <c r="AL3490" i="16"/>
  <c r="AK3490" i="16"/>
  <c r="AJ3490" i="16"/>
  <c r="AL3489" i="16"/>
  <c r="AK3489" i="16"/>
  <c r="AJ3489" i="16"/>
  <c r="AL3488" i="16"/>
  <c r="AK3488" i="16"/>
  <c r="AJ3488" i="16"/>
  <c r="AL3487" i="16"/>
  <c r="AK3487" i="16"/>
  <c r="AJ3487" i="16"/>
  <c r="AL3486" i="16"/>
  <c r="AK3486" i="16"/>
  <c r="AJ3486" i="16"/>
  <c r="AL3485" i="16"/>
  <c r="AK3485" i="16"/>
  <c r="AJ3485" i="16"/>
  <c r="AL3484" i="16"/>
  <c r="AK3484" i="16"/>
  <c r="AJ3484" i="16"/>
  <c r="AL3483" i="16"/>
  <c r="AK3483" i="16"/>
  <c r="AJ3483" i="16"/>
  <c r="AL3482" i="16"/>
  <c r="AK3482" i="16"/>
  <c r="AJ3482" i="16"/>
  <c r="AL3481" i="16"/>
  <c r="AK3481" i="16"/>
  <c r="AJ3481" i="16"/>
  <c r="AL3480" i="16"/>
  <c r="AK3480" i="16"/>
  <c r="AJ3480" i="16"/>
  <c r="AL3479" i="16"/>
  <c r="AK3479" i="16"/>
  <c r="AJ3479" i="16"/>
  <c r="AL3478" i="16"/>
  <c r="AK3478" i="16"/>
  <c r="AJ3478" i="16"/>
  <c r="AL3477" i="16"/>
  <c r="AK3477" i="16"/>
  <c r="AJ3477" i="16"/>
  <c r="AL3476" i="16"/>
  <c r="AK3476" i="16"/>
  <c r="AJ3476" i="16"/>
  <c r="AL3475" i="16"/>
  <c r="AK3475" i="16"/>
  <c r="AJ3475" i="16"/>
  <c r="AL3474" i="16"/>
  <c r="AK3474" i="16"/>
  <c r="AJ3474" i="16"/>
  <c r="AL3473" i="16"/>
  <c r="AK3473" i="16"/>
  <c r="AJ3473" i="16"/>
  <c r="AL3472" i="16"/>
  <c r="AK3472" i="16"/>
  <c r="AJ3472" i="16"/>
  <c r="AL3471" i="16"/>
  <c r="AK3471" i="16"/>
  <c r="AJ3471" i="16"/>
  <c r="AL3470" i="16"/>
  <c r="AK3470" i="16"/>
  <c r="AJ3470" i="16"/>
  <c r="AL3469" i="16"/>
  <c r="AK3469" i="16"/>
  <c r="AJ3469" i="16"/>
  <c r="AL3468" i="16"/>
  <c r="AK3468" i="16"/>
  <c r="AJ3468" i="16"/>
  <c r="AL3467" i="16"/>
  <c r="AK3467" i="16"/>
  <c r="AJ3467" i="16"/>
  <c r="AL3466" i="16"/>
  <c r="AK3466" i="16"/>
  <c r="AJ3466" i="16"/>
  <c r="AL3465" i="16"/>
  <c r="AK3465" i="16"/>
  <c r="AJ3465" i="16"/>
  <c r="AL3464" i="16"/>
  <c r="AK3464" i="16"/>
  <c r="AJ3464" i="16"/>
  <c r="AL3463" i="16"/>
  <c r="AK3463" i="16"/>
  <c r="AJ3463" i="16"/>
  <c r="AL3462" i="16"/>
  <c r="AK3462" i="16"/>
  <c r="AJ3462" i="16"/>
  <c r="AL3461" i="16"/>
  <c r="AK3461" i="16"/>
  <c r="AJ3461" i="16"/>
  <c r="AL3460" i="16"/>
  <c r="AK3460" i="16"/>
  <c r="AJ3460" i="16"/>
  <c r="AL3459" i="16"/>
  <c r="AK3459" i="16"/>
  <c r="AJ3459" i="16"/>
  <c r="AL3458" i="16"/>
  <c r="AK3458" i="16"/>
  <c r="AJ3458" i="16"/>
  <c r="AL3457" i="16"/>
  <c r="AK3457" i="16"/>
  <c r="AJ3457" i="16"/>
  <c r="AL3456" i="16"/>
  <c r="AK3456" i="16"/>
  <c r="AJ3456" i="16"/>
  <c r="AL3455" i="16"/>
  <c r="AK3455" i="16"/>
  <c r="AJ3455" i="16"/>
  <c r="AL3454" i="16"/>
  <c r="AK3454" i="16"/>
  <c r="AJ3454" i="16"/>
  <c r="AL3453" i="16"/>
  <c r="AK3453" i="16"/>
  <c r="AJ3453" i="16"/>
  <c r="AL3452" i="16"/>
  <c r="AK3452" i="16"/>
  <c r="AJ3452" i="16"/>
  <c r="AL3451" i="16"/>
  <c r="AK3451" i="16"/>
  <c r="AJ3451" i="16"/>
  <c r="AL3450" i="16"/>
  <c r="AK3450" i="16"/>
  <c r="AJ3450" i="16"/>
  <c r="AL3449" i="16"/>
  <c r="AK3449" i="16"/>
  <c r="AJ3449" i="16"/>
  <c r="AL3448" i="16"/>
  <c r="AK3448" i="16"/>
  <c r="AJ3448" i="16"/>
  <c r="AL3447" i="16"/>
  <c r="AK3447" i="16"/>
  <c r="AJ3447" i="16"/>
  <c r="AL3446" i="16"/>
  <c r="AK3446" i="16"/>
  <c r="AJ3446" i="16"/>
  <c r="AL3445" i="16"/>
  <c r="AK3445" i="16"/>
  <c r="AJ3445" i="16"/>
  <c r="AL3444" i="16"/>
  <c r="AK3444" i="16"/>
  <c r="AJ3444" i="16"/>
  <c r="AL3443" i="16"/>
  <c r="AK3443" i="16"/>
  <c r="AJ3443" i="16"/>
  <c r="AL3442" i="16"/>
  <c r="AK3442" i="16"/>
  <c r="AJ3442" i="16"/>
  <c r="AL3441" i="16"/>
  <c r="AK3441" i="16"/>
  <c r="AJ3441" i="16"/>
  <c r="AL3440" i="16"/>
  <c r="AK3440" i="16"/>
  <c r="AJ3440" i="16"/>
  <c r="AL3439" i="16"/>
  <c r="AK3439" i="16"/>
  <c r="AJ3439" i="16"/>
  <c r="AL3438" i="16"/>
  <c r="AK3438" i="16"/>
  <c r="AJ3438" i="16"/>
  <c r="AL3437" i="16"/>
  <c r="AK3437" i="16"/>
  <c r="AJ3437" i="16"/>
  <c r="AL3436" i="16"/>
  <c r="AK3436" i="16"/>
  <c r="AJ3436" i="16"/>
  <c r="AL3435" i="16"/>
  <c r="AK3435" i="16"/>
  <c r="AJ3435" i="16"/>
  <c r="AL3434" i="16"/>
  <c r="AK3434" i="16"/>
  <c r="AJ3434" i="16"/>
  <c r="AL3433" i="16"/>
  <c r="AK3433" i="16"/>
  <c r="AJ3433" i="16"/>
  <c r="AL3432" i="16"/>
  <c r="AK3432" i="16"/>
  <c r="AJ3432" i="16"/>
  <c r="AL3431" i="16"/>
  <c r="AK3431" i="16"/>
  <c r="AJ3431" i="16"/>
  <c r="AL3430" i="16"/>
  <c r="AK3430" i="16"/>
  <c r="AJ3430" i="16"/>
  <c r="AL3429" i="16"/>
  <c r="AK3429" i="16"/>
  <c r="AJ3429" i="16"/>
  <c r="AL3428" i="16"/>
  <c r="AK3428" i="16"/>
  <c r="AJ3428" i="16"/>
  <c r="AL3427" i="16"/>
  <c r="AK3427" i="16"/>
  <c r="AJ3427" i="16"/>
  <c r="AL3426" i="16"/>
  <c r="AK3426" i="16"/>
  <c r="AJ3426" i="16"/>
  <c r="AL3425" i="16"/>
  <c r="AK3425" i="16"/>
  <c r="AJ3425" i="16"/>
  <c r="AL3424" i="16"/>
  <c r="AK3424" i="16"/>
  <c r="AJ3424" i="16"/>
  <c r="AL3423" i="16"/>
  <c r="AK3423" i="16"/>
  <c r="AJ3423" i="16"/>
  <c r="AL3422" i="16"/>
  <c r="AK3422" i="16"/>
  <c r="AJ3422" i="16"/>
  <c r="AL3421" i="16"/>
  <c r="AK3421" i="16"/>
  <c r="AJ3421" i="16"/>
  <c r="AL3420" i="16"/>
  <c r="AK3420" i="16"/>
  <c r="AJ3420" i="16"/>
  <c r="AL3419" i="16"/>
  <c r="AK3419" i="16"/>
  <c r="AJ3419" i="16"/>
  <c r="AL3418" i="16"/>
  <c r="AK3418" i="16"/>
  <c r="AJ3418" i="16"/>
  <c r="AL3417" i="16"/>
  <c r="AK3417" i="16"/>
  <c r="AM3417" i="16" s="1"/>
  <c r="AJ3417" i="16"/>
  <c r="AL3416" i="16"/>
  <c r="AK3416" i="16"/>
  <c r="AJ3416" i="16"/>
  <c r="AL3415" i="16"/>
  <c r="AK3415" i="16"/>
  <c r="AJ3415" i="16"/>
  <c r="AL3414" i="16"/>
  <c r="AK3414" i="16"/>
  <c r="AJ3414" i="16"/>
  <c r="AL3413" i="16"/>
  <c r="AK3413" i="16"/>
  <c r="AJ3413" i="16"/>
  <c r="AL3412" i="16"/>
  <c r="AK3412" i="16"/>
  <c r="AJ3412" i="16"/>
  <c r="AL3411" i="16"/>
  <c r="AK3411" i="16"/>
  <c r="AJ3411" i="16"/>
  <c r="AL3410" i="16"/>
  <c r="AK3410" i="16"/>
  <c r="AJ3410" i="16"/>
  <c r="AL3409" i="16"/>
  <c r="AK3409" i="16"/>
  <c r="AJ3409" i="16"/>
  <c r="AL3408" i="16"/>
  <c r="AK3408" i="16"/>
  <c r="AJ3408" i="16"/>
  <c r="AL3407" i="16"/>
  <c r="AK3407" i="16"/>
  <c r="AJ3407" i="16"/>
  <c r="AL3406" i="16"/>
  <c r="AK3406" i="16"/>
  <c r="AJ3406" i="16"/>
  <c r="AL3405" i="16"/>
  <c r="AK3405" i="16"/>
  <c r="AJ3405" i="16"/>
  <c r="AL3404" i="16"/>
  <c r="AK3404" i="16"/>
  <c r="AJ3404" i="16"/>
  <c r="AL3403" i="16"/>
  <c r="AK3403" i="16"/>
  <c r="AJ3403" i="16"/>
  <c r="AL3402" i="16"/>
  <c r="AK3402" i="16"/>
  <c r="AJ3402" i="16"/>
  <c r="AL3401" i="16"/>
  <c r="AK3401" i="16"/>
  <c r="AJ3401" i="16"/>
  <c r="AL3400" i="16"/>
  <c r="AK3400" i="16"/>
  <c r="AM3400" i="16" s="1"/>
  <c r="AJ3400" i="16"/>
  <c r="AL3399" i="16"/>
  <c r="AK3399" i="16"/>
  <c r="AM3399" i="16" s="1"/>
  <c r="AJ3399" i="16"/>
  <c r="AL3398" i="16"/>
  <c r="AK3398" i="16"/>
  <c r="AJ3398" i="16"/>
  <c r="AL3397" i="16"/>
  <c r="AK3397" i="16"/>
  <c r="AJ3397" i="16"/>
  <c r="AL3396" i="16"/>
  <c r="AK3396" i="16"/>
  <c r="AM3396" i="16" s="1"/>
  <c r="AJ3396" i="16"/>
  <c r="AL3395" i="16"/>
  <c r="AK3395" i="16"/>
  <c r="AJ3395" i="16"/>
  <c r="AL3394" i="16"/>
  <c r="AK3394" i="16"/>
  <c r="AJ3394" i="16"/>
  <c r="AL3393" i="16"/>
  <c r="AK3393" i="16"/>
  <c r="AJ3393" i="16"/>
  <c r="AL3392" i="16"/>
  <c r="AK3392" i="16"/>
  <c r="AJ3392" i="16"/>
  <c r="AL3391" i="16"/>
  <c r="AK3391" i="16"/>
  <c r="AJ3391" i="16"/>
  <c r="AL3390" i="16"/>
  <c r="AK3390" i="16"/>
  <c r="AJ3390" i="16"/>
  <c r="AL3389" i="16"/>
  <c r="AK3389" i="16"/>
  <c r="AJ3389" i="16"/>
  <c r="AL3388" i="16"/>
  <c r="AK3388" i="16"/>
  <c r="AJ3388" i="16"/>
  <c r="AL3387" i="16"/>
  <c r="AK3387" i="16"/>
  <c r="AJ3387" i="16"/>
  <c r="AL3386" i="16"/>
  <c r="AK3386" i="16"/>
  <c r="AJ3386" i="16"/>
  <c r="AL3385" i="16"/>
  <c r="AK3385" i="16"/>
  <c r="AJ3385" i="16"/>
  <c r="AL3384" i="16"/>
  <c r="AK3384" i="16"/>
  <c r="AJ3384" i="16"/>
  <c r="AL3383" i="16"/>
  <c r="AK3383" i="16"/>
  <c r="AJ3383" i="16"/>
  <c r="AL3382" i="16"/>
  <c r="AK3382" i="16"/>
  <c r="AJ3382" i="16"/>
  <c r="AL3381" i="16"/>
  <c r="AK3381" i="16"/>
  <c r="AJ3381" i="16"/>
  <c r="AL3380" i="16"/>
  <c r="AK3380" i="16"/>
  <c r="AJ3380" i="16"/>
  <c r="AL3379" i="16"/>
  <c r="AK3379" i="16"/>
  <c r="AJ3379" i="16"/>
  <c r="AL3378" i="16"/>
  <c r="AK3378" i="16"/>
  <c r="AJ3378" i="16"/>
  <c r="AL3377" i="16"/>
  <c r="AK3377" i="16"/>
  <c r="AJ3377" i="16"/>
  <c r="AL3376" i="16"/>
  <c r="AK3376" i="16"/>
  <c r="AJ3376" i="16"/>
  <c r="AL3375" i="16"/>
  <c r="AK3375" i="16"/>
  <c r="AM3375" i="16" s="1"/>
  <c r="AJ3375" i="16"/>
  <c r="AL3374" i="16"/>
  <c r="AK3374" i="16"/>
  <c r="AJ3374" i="16"/>
  <c r="AL3373" i="16"/>
  <c r="AK3373" i="16"/>
  <c r="AJ3373" i="16"/>
  <c r="AL3372" i="16"/>
  <c r="AK3372" i="16"/>
  <c r="AJ3372" i="16"/>
  <c r="AL3371" i="16"/>
  <c r="AK3371" i="16"/>
  <c r="AJ3371" i="16"/>
  <c r="AL3370" i="16"/>
  <c r="AK3370" i="16"/>
  <c r="AJ3370" i="16"/>
  <c r="AL3369" i="16"/>
  <c r="AK3369" i="16"/>
  <c r="AJ3369" i="16"/>
  <c r="AL3368" i="16"/>
  <c r="AK3368" i="16"/>
  <c r="AJ3368" i="16"/>
  <c r="AL3367" i="16"/>
  <c r="AK3367" i="16"/>
  <c r="AJ3367" i="16"/>
  <c r="AL3366" i="16"/>
  <c r="AK3366" i="16"/>
  <c r="AJ3366" i="16"/>
  <c r="AL3365" i="16"/>
  <c r="AK3365" i="16"/>
  <c r="AJ3365" i="16"/>
  <c r="AL3364" i="16"/>
  <c r="AK3364" i="16"/>
  <c r="AJ3364" i="16"/>
  <c r="AL3363" i="16"/>
  <c r="AK3363" i="16"/>
  <c r="AJ3363" i="16"/>
  <c r="AL3362" i="16"/>
  <c r="AK3362" i="16"/>
  <c r="AJ3362" i="16"/>
  <c r="AL3361" i="16"/>
  <c r="AK3361" i="16"/>
  <c r="AJ3361" i="16"/>
  <c r="AL3360" i="16"/>
  <c r="AK3360" i="16"/>
  <c r="AJ3360" i="16"/>
  <c r="AL3359" i="16"/>
  <c r="AK3359" i="16"/>
  <c r="AJ3359" i="16"/>
  <c r="AL3358" i="16"/>
  <c r="AK3358" i="16"/>
  <c r="AJ3358" i="16"/>
  <c r="AL3357" i="16"/>
  <c r="AK3357" i="16"/>
  <c r="AJ3357" i="16"/>
  <c r="AL3356" i="16"/>
  <c r="AK3356" i="16"/>
  <c r="AJ3356" i="16"/>
  <c r="AL3355" i="16"/>
  <c r="AK3355" i="16"/>
  <c r="AM3355" i="16" s="1"/>
  <c r="AJ3355" i="16"/>
  <c r="AL3354" i="16"/>
  <c r="AK3354" i="16"/>
  <c r="AJ3354" i="16"/>
  <c r="AL3353" i="16"/>
  <c r="AK3353" i="16"/>
  <c r="AJ3353" i="16"/>
  <c r="AL3352" i="16"/>
  <c r="AK3352" i="16"/>
  <c r="AJ3352" i="16"/>
  <c r="AL3351" i="16"/>
  <c r="AK3351" i="16"/>
  <c r="AM3351" i="16" s="1"/>
  <c r="AJ3351" i="16"/>
  <c r="AL3350" i="16"/>
  <c r="AK3350" i="16"/>
  <c r="AJ3350" i="16"/>
  <c r="AL3349" i="16"/>
  <c r="AK3349" i="16"/>
  <c r="AJ3349" i="16"/>
  <c r="AL3348" i="16"/>
  <c r="AK3348" i="16"/>
  <c r="AJ3348" i="16"/>
  <c r="AL3347" i="16"/>
  <c r="AK3347" i="16"/>
  <c r="AJ3347" i="16"/>
  <c r="AL3346" i="16"/>
  <c r="AK3346" i="16"/>
  <c r="AJ3346" i="16"/>
  <c r="AL3345" i="16"/>
  <c r="AK3345" i="16"/>
  <c r="AJ3345" i="16"/>
  <c r="AL3344" i="16"/>
  <c r="AK3344" i="16"/>
  <c r="AJ3344" i="16"/>
  <c r="AL3343" i="16"/>
  <c r="AK3343" i="16"/>
  <c r="AJ3343" i="16"/>
  <c r="AL3342" i="16"/>
  <c r="AK3342" i="16"/>
  <c r="AJ3342" i="16"/>
  <c r="AL3341" i="16"/>
  <c r="AK3341" i="16"/>
  <c r="AJ3341" i="16"/>
  <c r="AL3340" i="16"/>
  <c r="AK3340" i="16"/>
  <c r="AJ3340" i="16"/>
  <c r="AL3339" i="16"/>
  <c r="AK3339" i="16"/>
  <c r="AJ3339" i="16"/>
  <c r="AL3338" i="16"/>
  <c r="AK3338" i="16"/>
  <c r="AJ3338" i="16"/>
  <c r="AL3337" i="16"/>
  <c r="AK3337" i="16"/>
  <c r="AJ3337" i="16"/>
  <c r="AL3336" i="16"/>
  <c r="AK3336" i="16"/>
  <c r="AJ3336" i="16"/>
  <c r="AL3335" i="16"/>
  <c r="AK3335" i="16"/>
  <c r="AJ3335" i="16"/>
  <c r="AL3334" i="16"/>
  <c r="AK3334" i="16"/>
  <c r="AJ3334" i="16"/>
  <c r="AL3333" i="16"/>
  <c r="AK3333" i="16"/>
  <c r="AJ3333" i="16"/>
  <c r="AL3332" i="16"/>
  <c r="AK3332" i="16"/>
  <c r="AJ3332" i="16"/>
  <c r="AL3331" i="16"/>
  <c r="AK3331" i="16"/>
  <c r="AJ3331" i="16"/>
  <c r="AL3330" i="16"/>
  <c r="AK3330" i="16"/>
  <c r="AJ3330" i="16"/>
  <c r="AL3329" i="16"/>
  <c r="AK3329" i="16"/>
  <c r="AJ3329" i="16"/>
  <c r="AL3328" i="16"/>
  <c r="AK3328" i="16"/>
  <c r="AJ3328" i="16"/>
  <c r="AL3327" i="16"/>
  <c r="AK3327" i="16"/>
  <c r="AJ3327" i="16"/>
  <c r="AL3326" i="16"/>
  <c r="AK3326" i="16"/>
  <c r="AJ3326" i="16"/>
  <c r="AL3325" i="16"/>
  <c r="AK3325" i="16"/>
  <c r="AJ3325" i="16"/>
  <c r="AL3324" i="16"/>
  <c r="AK3324" i="16"/>
  <c r="AJ3324" i="16"/>
  <c r="AL3323" i="16"/>
  <c r="AK3323" i="16"/>
  <c r="AJ3323" i="16"/>
  <c r="AL3322" i="16"/>
  <c r="AK3322" i="16"/>
  <c r="AJ3322" i="16"/>
  <c r="AL3321" i="16"/>
  <c r="AK3321" i="16"/>
  <c r="AJ3321" i="16"/>
  <c r="AL3320" i="16"/>
  <c r="AK3320" i="16"/>
  <c r="AJ3320" i="16"/>
  <c r="AL3319" i="16"/>
  <c r="AK3319" i="16"/>
  <c r="AJ3319" i="16"/>
  <c r="AL3318" i="16"/>
  <c r="AK3318" i="16"/>
  <c r="AJ3318" i="16"/>
  <c r="AL3317" i="16"/>
  <c r="AK3317" i="16"/>
  <c r="AJ3317" i="16"/>
  <c r="AL3316" i="16"/>
  <c r="AK3316" i="16"/>
  <c r="AJ3316" i="16"/>
  <c r="AL3315" i="16"/>
  <c r="AK3315" i="16"/>
  <c r="AJ3315" i="16"/>
  <c r="AL3314" i="16"/>
  <c r="AK3314" i="16"/>
  <c r="AJ3314" i="16"/>
  <c r="AL3313" i="16"/>
  <c r="AK3313" i="16"/>
  <c r="AJ3313" i="16"/>
  <c r="AL3312" i="16"/>
  <c r="AK3312" i="16"/>
  <c r="AJ3312" i="16"/>
  <c r="AL3311" i="16"/>
  <c r="AK3311" i="16"/>
  <c r="AJ3311" i="16"/>
  <c r="AL3310" i="16"/>
  <c r="AK3310" i="16"/>
  <c r="AJ3310" i="16"/>
  <c r="AL3309" i="16"/>
  <c r="AK3309" i="16"/>
  <c r="AM3309" i="16" s="1"/>
  <c r="AJ3309" i="16"/>
  <c r="AL3308" i="16"/>
  <c r="AK3308" i="16"/>
  <c r="AJ3308" i="16"/>
  <c r="AL3307" i="16"/>
  <c r="AK3307" i="16"/>
  <c r="AJ3307" i="16"/>
  <c r="AL3306" i="16"/>
  <c r="AK3306" i="16"/>
  <c r="AJ3306" i="16"/>
  <c r="AL3305" i="16"/>
  <c r="AK3305" i="16"/>
  <c r="AJ3305" i="16"/>
  <c r="AL3304" i="16"/>
  <c r="AK3304" i="16"/>
  <c r="AJ3304" i="16"/>
  <c r="AL3303" i="16"/>
  <c r="AK3303" i="16"/>
  <c r="AJ3303" i="16"/>
  <c r="AL3302" i="16"/>
  <c r="AK3302" i="16"/>
  <c r="AJ3302" i="16"/>
  <c r="AL3301" i="16"/>
  <c r="AK3301" i="16"/>
  <c r="AJ3301" i="16"/>
  <c r="AL3300" i="16"/>
  <c r="AK3300" i="16"/>
  <c r="AJ3300" i="16"/>
  <c r="AL3299" i="16"/>
  <c r="AK3299" i="16"/>
  <c r="AJ3299" i="16"/>
  <c r="AL3298" i="16"/>
  <c r="AK3298" i="16"/>
  <c r="AJ3298" i="16"/>
  <c r="AL3297" i="16"/>
  <c r="AK3297" i="16"/>
  <c r="AJ3297" i="16"/>
  <c r="AL3296" i="16"/>
  <c r="AK3296" i="16"/>
  <c r="AJ3296" i="16"/>
  <c r="AL3295" i="16"/>
  <c r="AK3295" i="16"/>
  <c r="AJ3295" i="16"/>
  <c r="AL3294" i="16"/>
  <c r="AK3294" i="16"/>
  <c r="AJ3294" i="16"/>
  <c r="AL3293" i="16"/>
  <c r="AK3293" i="16"/>
  <c r="AJ3293" i="16"/>
  <c r="AL3292" i="16"/>
  <c r="AK3292" i="16"/>
  <c r="AJ3292" i="16"/>
  <c r="AL3291" i="16"/>
  <c r="AK3291" i="16"/>
  <c r="AJ3291" i="16"/>
  <c r="AL3290" i="16"/>
  <c r="AK3290" i="16"/>
  <c r="AJ3290" i="16"/>
  <c r="AL3289" i="16"/>
  <c r="AK3289" i="16"/>
  <c r="AJ3289" i="16"/>
  <c r="AL3288" i="16"/>
  <c r="AK3288" i="16"/>
  <c r="AJ3288" i="16"/>
  <c r="AL3287" i="16"/>
  <c r="AK3287" i="16"/>
  <c r="AJ3287" i="16"/>
  <c r="AL3286" i="16"/>
  <c r="AK3286" i="16"/>
  <c r="AJ3286" i="16"/>
  <c r="AL3285" i="16"/>
  <c r="AK3285" i="16"/>
  <c r="AJ3285" i="16"/>
  <c r="AL3284" i="16"/>
  <c r="AK3284" i="16"/>
  <c r="AJ3284" i="16"/>
  <c r="AL3283" i="16"/>
  <c r="AK3283" i="16"/>
  <c r="AJ3283" i="16"/>
  <c r="AL3282" i="16"/>
  <c r="AK3282" i="16"/>
  <c r="AJ3282" i="16"/>
  <c r="AL3281" i="16"/>
  <c r="AK3281" i="16"/>
  <c r="AJ3281" i="16"/>
  <c r="AL3280" i="16"/>
  <c r="AK3280" i="16"/>
  <c r="AJ3280" i="16"/>
  <c r="AL3279" i="16"/>
  <c r="AK3279" i="16"/>
  <c r="AJ3279" i="16"/>
  <c r="AL3278" i="16"/>
  <c r="AK3278" i="16"/>
  <c r="AJ3278" i="16"/>
  <c r="AL3277" i="16"/>
  <c r="AK3277" i="16"/>
  <c r="AJ3277" i="16"/>
  <c r="AL3276" i="16"/>
  <c r="AK3276" i="16"/>
  <c r="AJ3276" i="16"/>
  <c r="AL3275" i="16"/>
  <c r="AK3275" i="16"/>
  <c r="AJ3275" i="16"/>
  <c r="AL3274" i="16"/>
  <c r="AK3274" i="16"/>
  <c r="AJ3274" i="16"/>
  <c r="AL3273" i="16"/>
  <c r="AK3273" i="16"/>
  <c r="AJ3273" i="16"/>
  <c r="AL3272" i="16"/>
  <c r="AK3272" i="16"/>
  <c r="AJ3272" i="16"/>
  <c r="AL3271" i="16"/>
  <c r="AK3271" i="16"/>
  <c r="AJ3271" i="16"/>
  <c r="AL3270" i="16"/>
  <c r="AK3270" i="16"/>
  <c r="AJ3270" i="16"/>
  <c r="AL3269" i="16"/>
  <c r="AK3269" i="16"/>
  <c r="AJ3269" i="16"/>
  <c r="AL3268" i="16"/>
  <c r="AK3268" i="16"/>
  <c r="AJ3268" i="16"/>
  <c r="AL3267" i="16"/>
  <c r="AK3267" i="16"/>
  <c r="AJ3267" i="16"/>
  <c r="AL3266" i="16"/>
  <c r="AK3266" i="16"/>
  <c r="AJ3266" i="16"/>
  <c r="AL3265" i="16"/>
  <c r="AK3265" i="16"/>
  <c r="AJ3265" i="16"/>
  <c r="AL3264" i="16"/>
  <c r="AK3264" i="16"/>
  <c r="AJ3264" i="16"/>
  <c r="AL3263" i="16"/>
  <c r="AK3263" i="16"/>
  <c r="AJ3263" i="16"/>
  <c r="AL3262" i="16"/>
  <c r="AK3262" i="16"/>
  <c r="AJ3262" i="16"/>
  <c r="AL3261" i="16"/>
  <c r="AK3261" i="16"/>
  <c r="AJ3261" i="16"/>
  <c r="AL3260" i="16"/>
  <c r="AK3260" i="16"/>
  <c r="AJ3260" i="16"/>
  <c r="AL3259" i="16"/>
  <c r="AK3259" i="16"/>
  <c r="AJ3259" i="16"/>
  <c r="AL3258" i="16"/>
  <c r="AK3258" i="16"/>
  <c r="AJ3258" i="16"/>
  <c r="AL3257" i="16"/>
  <c r="AK3257" i="16"/>
  <c r="AJ3257" i="16"/>
  <c r="AL3256" i="16"/>
  <c r="AK3256" i="16"/>
  <c r="AJ3256" i="16"/>
  <c r="AL3255" i="16"/>
  <c r="AK3255" i="16"/>
  <c r="AJ3255" i="16"/>
  <c r="AL3254" i="16"/>
  <c r="AK3254" i="16"/>
  <c r="AJ3254" i="16"/>
  <c r="AL3253" i="16"/>
  <c r="AK3253" i="16"/>
  <c r="AJ3253" i="16"/>
  <c r="AL3252" i="16"/>
  <c r="AK3252" i="16"/>
  <c r="AJ3252" i="16"/>
  <c r="AL3251" i="16"/>
  <c r="AK3251" i="16"/>
  <c r="AJ3251" i="16"/>
  <c r="AL3250" i="16"/>
  <c r="AK3250" i="16"/>
  <c r="AJ3250" i="16"/>
  <c r="AL3249" i="16"/>
  <c r="AK3249" i="16"/>
  <c r="AJ3249" i="16"/>
  <c r="AL3248" i="16"/>
  <c r="AK3248" i="16"/>
  <c r="AJ3248" i="16"/>
  <c r="AL3247" i="16"/>
  <c r="AK3247" i="16"/>
  <c r="AJ3247" i="16"/>
  <c r="AL3246" i="16"/>
  <c r="AK3246" i="16"/>
  <c r="AJ3246" i="16"/>
  <c r="AL3245" i="16"/>
  <c r="AK3245" i="16"/>
  <c r="AJ3245" i="16"/>
  <c r="AL3244" i="16"/>
  <c r="AK3244" i="16"/>
  <c r="AJ3244" i="16"/>
  <c r="AL3243" i="16"/>
  <c r="AK3243" i="16"/>
  <c r="AJ3243" i="16"/>
  <c r="AL3242" i="16"/>
  <c r="AK3242" i="16"/>
  <c r="AJ3242" i="16"/>
  <c r="AL3241" i="16"/>
  <c r="AK3241" i="16"/>
  <c r="AJ3241" i="16"/>
  <c r="AL3240" i="16"/>
  <c r="AK3240" i="16"/>
  <c r="AJ3240" i="16"/>
  <c r="AL3239" i="16"/>
  <c r="AK3239" i="16"/>
  <c r="AJ3239" i="16"/>
  <c r="AL3238" i="16"/>
  <c r="AK3238" i="16"/>
  <c r="AJ3238" i="16"/>
  <c r="AL3237" i="16"/>
  <c r="AK3237" i="16"/>
  <c r="AJ3237" i="16"/>
  <c r="AL3236" i="16"/>
  <c r="AK3236" i="16"/>
  <c r="AJ3236" i="16"/>
  <c r="AL3235" i="16"/>
  <c r="AK3235" i="16"/>
  <c r="AJ3235" i="16"/>
  <c r="AL3234" i="16"/>
  <c r="AK3234" i="16"/>
  <c r="AJ3234" i="16"/>
  <c r="AL3233" i="16"/>
  <c r="AK3233" i="16"/>
  <c r="AJ3233" i="16"/>
  <c r="AL3232" i="16"/>
  <c r="AK3232" i="16"/>
  <c r="AJ3232" i="16"/>
  <c r="AL3231" i="16"/>
  <c r="AK3231" i="16"/>
  <c r="AJ3231" i="16"/>
  <c r="AL3230" i="16"/>
  <c r="AK3230" i="16"/>
  <c r="AJ3230" i="16"/>
  <c r="AL3229" i="16"/>
  <c r="AK3229" i="16"/>
  <c r="AJ3229" i="16"/>
  <c r="AL3228" i="16"/>
  <c r="AK3228" i="16"/>
  <c r="AJ3228" i="16"/>
  <c r="AL3227" i="16"/>
  <c r="AK3227" i="16"/>
  <c r="AJ3227" i="16"/>
  <c r="AL3226" i="16"/>
  <c r="AK3226" i="16"/>
  <c r="AJ3226" i="16"/>
  <c r="AL3225" i="16"/>
  <c r="AK3225" i="16"/>
  <c r="AJ3225" i="16"/>
  <c r="AL3224" i="16"/>
  <c r="AK3224" i="16"/>
  <c r="AJ3224" i="16"/>
  <c r="AL3223" i="16"/>
  <c r="AK3223" i="16"/>
  <c r="AJ3223" i="16"/>
  <c r="AL3222" i="16"/>
  <c r="AK3222" i="16"/>
  <c r="AJ3222" i="16"/>
  <c r="AL3221" i="16"/>
  <c r="AK3221" i="16"/>
  <c r="AJ3221" i="16"/>
  <c r="AL3220" i="16"/>
  <c r="AK3220" i="16"/>
  <c r="AJ3220" i="16"/>
  <c r="AL3219" i="16"/>
  <c r="AK3219" i="16"/>
  <c r="AJ3219" i="16"/>
  <c r="AL3218" i="16"/>
  <c r="AK3218" i="16"/>
  <c r="AJ3218" i="16"/>
  <c r="AL3217" i="16"/>
  <c r="AK3217" i="16"/>
  <c r="AM3217" i="16" s="1"/>
  <c r="AJ3217" i="16"/>
  <c r="AL3216" i="16"/>
  <c r="AK3216" i="16"/>
  <c r="AJ3216" i="16"/>
  <c r="AL3215" i="16"/>
  <c r="AK3215" i="16"/>
  <c r="AJ3215" i="16"/>
  <c r="AL3214" i="16"/>
  <c r="AK3214" i="16"/>
  <c r="AJ3214" i="16"/>
  <c r="AL3213" i="16"/>
  <c r="AK3213" i="16"/>
  <c r="AJ3213" i="16"/>
  <c r="AL3212" i="16"/>
  <c r="AK3212" i="16"/>
  <c r="AJ3212" i="16"/>
  <c r="AL3211" i="16"/>
  <c r="AK3211" i="16"/>
  <c r="AJ3211" i="16"/>
  <c r="AL3210" i="16"/>
  <c r="AK3210" i="16"/>
  <c r="AJ3210" i="16"/>
  <c r="AL3209" i="16"/>
  <c r="AK3209" i="16"/>
  <c r="AJ3209" i="16"/>
  <c r="AL3208" i="16"/>
  <c r="AK3208" i="16"/>
  <c r="AJ3208" i="16"/>
  <c r="AL3207" i="16"/>
  <c r="AK3207" i="16"/>
  <c r="AJ3207" i="16"/>
  <c r="AL3206" i="16"/>
  <c r="AK3206" i="16"/>
  <c r="AJ3206" i="16"/>
  <c r="AL3205" i="16"/>
  <c r="AK3205" i="16"/>
  <c r="AJ3205" i="16"/>
  <c r="AL3204" i="16"/>
  <c r="AK3204" i="16"/>
  <c r="AJ3204" i="16"/>
  <c r="AL3203" i="16"/>
  <c r="AK3203" i="16"/>
  <c r="AJ3203" i="16"/>
  <c r="AL3202" i="16"/>
  <c r="AK3202" i="16"/>
  <c r="AJ3202" i="16"/>
  <c r="AL3201" i="16"/>
  <c r="AK3201" i="16"/>
  <c r="AM3201" i="16" s="1"/>
  <c r="AJ3201" i="16"/>
  <c r="AL3200" i="16"/>
  <c r="AK3200" i="16"/>
  <c r="AJ3200" i="16"/>
  <c r="AL3199" i="16"/>
  <c r="AK3199" i="16"/>
  <c r="AJ3199" i="16"/>
  <c r="AL3198" i="16"/>
  <c r="AK3198" i="16"/>
  <c r="AJ3198" i="16"/>
  <c r="AL3197" i="16"/>
  <c r="AK3197" i="16"/>
  <c r="AJ3197" i="16"/>
  <c r="AL3196" i="16"/>
  <c r="AK3196" i="16"/>
  <c r="AJ3196" i="16"/>
  <c r="AL3195" i="16"/>
  <c r="AK3195" i="16"/>
  <c r="AJ3195" i="16"/>
  <c r="AL3194" i="16"/>
  <c r="AK3194" i="16"/>
  <c r="AJ3194" i="16"/>
  <c r="AL3193" i="16"/>
  <c r="AK3193" i="16"/>
  <c r="AM3193" i="16" s="1"/>
  <c r="AJ3193" i="16"/>
  <c r="AL3192" i="16"/>
  <c r="AK3192" i="16"/>
  <c r="AJ3192" i="16"/>
  <c r="AL3191" i="16"/>
  <c r="AK3191" i="16"/>
  <c r="AJ3191" i="16"/>
  <c r="AL3190" i="16"/>
  <c r="AK3190" i="16"/>
  <c r="AJ3190" i="16"/>
  <c r="AL3189" i="16"/>
  <c r="AK3189" i="16"/>
  <c r="AJ3189" i="16"/>
  <c r="AL3188" i="16"/>
  <c r="AK3188" i="16"/>
  <c r="AJ3188" i="16"/>
  <c r="AL3187" i="16"/>
  <c r="AK3187" i="16"/>
  <c r="AJ3187" i="16"/>
  <c r="AL3186" i="16"/>
  <c r="AK3186" i="16"/>
  <c r="AJ3186" i="16"/>
  <c r="AL3185" i="16"/>
  <c r="AK3185" i="16"/>
  <c r="AJ3185" i="16"/>
  <c r="AL3184" i="16"/>
  <c r="AK3184" i="16"/>
  <c r="AJ3184" i="16"/>
  <c r="AL3183" i="16"/>
  <c r="AK3183" i="16"/>
  <c r="AJ3183" i="16"/>
  <c r="AL3182" i="16"/>
  <c r="AK3182" i="16"/>
  <c r="AJ3182" i="16"/>
  <c r="AL3181" i="16"/>
  <c r="AK3181" i="16"/>
  <c r="AJ3181" i="16"/>
  <c r="AL3180" i="16"/>
  <c r="AK3180" i="16"/>
  <c r="AJ3180" i="16"/>
  <c r="AL3179" i="16"/>
  <c r="AK3179" i="16"/>
  <c r="AJ3179" i="16"/>
  <c r="AL3178" i="16"/>
  <c r="AK3178" i="16"/>
  <c r="AJ3178" i="16"/>
  <c r="AL3177" i="16"/>
  <c r="AK3177" i="16"/>
  <c r="AJ3177" i="16"/>
  <c r="AL3176" i="16"/>
  <c r="AK3176" i="16"/>
  <c r="AJ3176" i="16"/>
  <c r="AL3175" i="16"/>
  <c r="AK3175" i="16"/>
  <c r="AJ3175" i="16"/>
  <c r="AL3174" i="16"/>
  <c r="AK3174" i="16"/>
  <c r="AJ3174" i="16"/>
  <c r="AL3173" i="16"/>
  <c r="AK3173" i="16"/>
  <c r="AJ3173" i="16"/>
  <c r="AL3172" i="16"/>
  <c r="AK3172" i="16"/>
  <c r="AJ3172" i="16"/>
  <c r="AL3171" i="16"/>
  <c r="AK3171" i="16"/>
  <c r="AJ3171" i="16"/>
  <c r="AL3170" i="16"/>
  <c r="AK3170" i="16"/>
  <c r="AJ3170" i="16"/>
  <c r="AL3169" i="16"/>
  <c r="AK3169" i="16"/>
  <c r="AJ3169" i="16"/>
  <c r="AL3168" i="16"/>
  <c r="AK3168" i="16"/>
  <c r="AJ3168" i="16"/>
  <c r="AL3167" i="16"/>
  <c r="AK3167" i="16"/>
  <c r="AJ3167" i="16"/>
  <c r="AL3166" i="16"/>
  <c r="AK3166" i="16"/>
  <c r="AJ3166" i="16"/>
  <c r="AL3165" i="16"/>
  <c r="AK3165" i="16"/>
  <c r="AJ3165" i="16"/>
  <c r="AL3164" i="16"/>
  <c r="AK3164" i="16"/>
  <c r="AJ3164" i="16"/>
  <c r="AL3163" i="16"/>
  <c r="AK3163" i="16"/>
  <c r="AJ3163" i="16"/>
  <c r="AL3162" i="16"/>
  <c r="AK3162" i="16"/>
  <c r="AJ3162" i="16"/>
  <c r="AL3161" i="16"/>
  <c r="AK3161" i="16"/>
  <c r="AJ3161" i="16"/>
  <c r="AL3160" i="16"/>
  <c r="AK3160" i="16"/>
  <c r="AJ3160" i="16"/>
  <c r="AL3159" i="16"/>
  <c r="AK3159" i="16"/>
  <c r="AJ3159" i="16"/>
  <c r="AL3158" i="16"/>
  <c r="AK3158" i="16"/>
  <c r="AJ3158" i="16"/>
  <c r="AL3157" i="16"/>
  <c r="AK3157" i="16"/>
  <c r="AJ3157" i="16"/>
  <c r="AL3156" i="16"/>
  <c r="AK3156" i="16"/>
  <c r="AJ3156" i="16"/>
  <c r="AL3155" i="16"/>
  <c r="AK3155" i="16"/>
  <c r="AJ3155" i="16"/>
  <c r="AL3154" i="16"/>
  <c r="AK3154" i="16"/>
  <c r="AJ3154" i="16"/>
  <c r="AL3153" i="16"/>
  <c r="AK3153" i="16"/>
  <c r="AJ3153" i="16"/>
  <c r="AL3152" i="16"/>
  <c r="AK3152" i="16"/>
  <c r="AJ3152" i="16"/>
  <c r="AL3151" i="16"/>
  <c r="AK3151" i="16"/>
  <c r="AJ3151" i="16"/>
  <c r="AL3150" i="16"/>
  <c r="AK3150" i="16"/>
  <c r="AJ3150" i="16"/>
  <c r="AL3149" i="16"/>
  <c r="AK3149" i="16"/>
  <c r="AJ3149" i="16"/>
  <c r="AL3148" i="16"/>
  <c r="AK3148" i="16"/>
  <c r="AJ3148" i="16"/>
  <c r="AL3147" i="16"/>
  <c r="AK3147" i="16"/>
  <c r="AJ3147" i="16"/>
  <c r="AL3146" i="16"/>
  <c r="AK3146" i="16"/>
  <c r="AJ3146" i="16"/>
  <c r="AL3145" i="16"/>
  <c r="AK3145" i="16"/>
  <c r="AJ3145" i="16"/>
  <c r="AL3144" i="16"/>
  <c r="AK3144" i="16"/>
  <c r="AJ3144" i="16"/>
  <c r="AL3143" i="16"/>
  <c r="AK3143" i="16"/>
  <c r="AJ3143" i="16"/>
  <c r="AL3142" i="16"/>
  <c r="AK3142" i="16"/>
  <c r="AJ3142" i="16"/>
  <c r="AL3141" i="16"/>
  <c r="AK3141" i="16"/>
  <c r="AM3141" i="16" s="1"/>
  <c r="AJ3141" i="16"/>
  <c r="AL3140" i="16"/>
  <c r="AK3140" i="16"/>
  <c r="AJ3140" i="16"/>
  <c r="AL3139" i="16"/>
  <c r="AK3139" i="16"/>
  <c r="AJ3139" i="16"/>
  <c r="AL3138" i="16"/>
  <c r="AK3138" i="16"/>
  <c r="AJ3138" i="16"/>
  <c r="AL3137" i="16"/>
  <c r="AK3137" i="16"/>
  <c r="AJ3137" i="16"/>
  <c r="AL3136" i="16"/>
  <c r="AK3136" i="16"/>
  <c r="AJ3136" i="16"/>
  <c r="AL3135" i="16"/>
  <c r="AK3135" i="16"/>
  <c r="AJ3135" i="16"/>
  <c r="AL3134" i="16"/>
  <c r="AK3134" i="16"/>
  <c r="AJ3134" i="16"/>
  <c r="AL3133" i="16"/>
  <c r="AK3133" i="16"/>
  <c r="AM3133" i="16" s="1"/>
  <c r="AJ3133" i="16"/>
  <c r="AL3132" i="16"/>
  <c r="AK3132" i="16"/>
  <c r="AJ3132" i="16"/>
  <c r="AL3131" i="16"/>
  <c r="AK3131" i="16"/>
  <c r="AJ3131" i="16"/>
  <c r="AL3130" i="16"/>
  <c r="AK3130" i="16"/>
  <c r="AJ3130" i="16"/>
  <c r="AL3129" i="16"/>
  <c r="AK3129" i="16"/>
  <c r="AM3129" i="16" s="1"/>
  <c r="AJ3129" i="16"/>
  <c r="AL3128" i="16"/>
  <c r="AK3128" i="16"/>
  <c r="AJ3128" i="16"/>
  <c r="AL3127" i="16"/>
  <c r="AK3127" i="16"/>
  <c r="AJ3127" i="16"/>
  <c r="AL3126" i="16"/>
  <c r="AK3126" i="16"/>
  <c r="AJ3126" i="16"/>
  <c r="AL3125" i="16"/>
  <c r="AK3125" i="16"/>
  <c r="AM3125" i="16" s="1"/>
  <c r="AJ3125" i="16"/>
  <c r="AL3124" i="16"/>
  <c r="AK3124" i="16"/>
  <c r="AJ3124" i="16"/>
  <c r="AL3123" i="16"/>
  <c r="AK3123" i="16"/>
  <c r="AJ3123" i="16"/>
  <c r="AL3122" i="16"/>
  <c r="AK3122" i="16"/>
  <c r="AJ3122" i="16"/>
  <c r="AL3121" i="16"/>
  <c r="AK3121" i="16"/>
  <c r="AJ3121" i="16"/>
  <c r="AL3120" i="16"/>
  <c r="AK3120" i="16"/>
  <c r="AJ3120" i="16"/>
  <c r="AL3119" i="16"/>
  <c r="AK3119" i="16"/>
  <c r="AJ3119" i="16"/>
  <c r="AL3118" i="16"/>
  <c r="AK3118" i="16"/>
  <c r="AJ3118" i="16"/>
  <c r="AL3117" i="16"/>
  <c r="AK3117" i="16"/>
  <c r="AJ3117" i="16"/>
  <c r="AL3116" i="16"/>
  <c r="AK3116" i="16"/>
  <c r="AJ3116" i="16"/>
  <c r="AL3115" i="16"/>
  <c r="AK3115" i="16"/>
  <c r="AJ3115" i="16"/>
  <c r="AL3114" i="16"/>
  <c r="AK3114" i="16"/>
  <c r="AJ3114" i="16"/>
  <c r="AL3113" i="16"/>
  <c r="AK3113" i="16"/>
  <c r="AJ3113" i="16"/>
  <c r="AL3112" i="16"/>
  <c r="AK3112" i="16"/>
  <c r="AM3112" i="16" s="1"/>
  <c r="AJ3112" i="16"/>
  <c r="AL3111" i="16"/>
  <c r="AK3111" i="16"/>
  <c r="AJ3111" i="16"/>
  <c r="AL3110" i="16"/>
  <c r="AK3110" i="16"/>
  <c r="AJ3110" i="16"/>
  <c r="AL3109" i="16"/>
  <c r="AK3109" i="16"/>
  <c r="AJ3109" i="16"/>
  <c r="AL3108" i="16"/>
  <c r="AK3108" i="16"/>
  <c r="AJ3108" i="16"/>
  <c r="AL3107" i="16"/>
  <c r="AK3107" i="16"/>
  <c r="AJ3107" i="16"/>
  <c r="AL3106" i="16"/>
  <c r="AK3106" i="16"/>
  <c r="AM3106" i="16" s="1"/>
  <c r="AJ3106" i="16"/>
  <c r="AL3105" i="16"/>
  <c r="AK3105" i="16"/>
  <c r="AJ3105" i="16"/>
  <c r="AL3104" i="16"/>
  <c r="AK3104" i="16"/>
  <c r="AJ3104" i="16"/>
  <c r="AL3103" i="16"/>
  <c r="AK3103" i="16"/>
  <c r="AJ3103" i="16"/>
  <c r="AL3102" i="16"/>
  <c r="AK3102" i="16"/>
  <c r="AJ3102" i="16"/>
  <c r="AL3101" i="16"/>
  <c r="AK3101" i="16"/>
  <c r="AJ3101" i="16"/>
  <c r="AL3100" i="16"/>
  <c r="AK3100" i="16"/>
  <c r="AJ3100" i="16"/>
  <c r="AL3099" i="16"/>
  <c r="AK3099" i="16"/>
  <c r="AJ3099" i="16"/>
  <c r="AL3098" i="16"/>
  <c r="AK3098" i="16"/>
  <c r="AJ3098" i="16"/>
  <c r="AL3097" i="16"/>
  <c r="AK3097" i="16"/>
  <c r="AJ3097" i="16"/>
  <c r="AL3096" i="16"/>
  <c r="AK3096" i="16"/>
  <c r="AJ3096" i="16"/>
  <c r="AL3095" i="16"/>
  <c r="AK3095" i="16"/>
  <c r="AJ3095" i="16"/>
  <c r="AL3094" i="16"/>
  <c r="AK3094" i="16"/>
  <c r="AM3094" i="16" s="1"/>
  <c r="AJ3094" i="16"/>
  <c r="AL3093" i="16"/>
  <c r="AK3093" i="16"/>
  <c r="AJ3093" i="16"/>
  <c r="AL3092" i="16"/>
  <c r="AK3092" i="16"/>
  <c r="AJ3092" i="16"/>
  <c r="AL3091" i="16"/>
  <c r="AK3091" i="16"/>
  <c r="AJ3091" i="16"/>
  <c r="AL3090" i="16"/>
  <c r="AK3090" i="16"/>
  <c r="AJ3090" i="16"/>
  <c r="AL3089" i="16"/>
  <c r="AK3089" i="16"/>
  <c r="AJ3089" i="16"/>
  <c r="AL3088" i="16"/>
  <c r="AK3088" i="16"/>
  <c r="AJ3088" i="16"/>
  <c r="AL3087" i="16"/>
  <c r="AK3087" i="16"/>
  <c r="AJ3087" i="16"/>
  <c r="AL3086" i="16"/>
  <c r="AK3086" i="16"/>
  <c r="AJ3086" i="16"/>
  <c r="AL3085" i="16"/>
  <c r="AK3085" i="16"/>
  <c r="AJ3085" i="16"/>
  <c r="AL3084" i="16"/>
  <c r="AK3084" i="16"/>
  <c r="AJ3084" i="16"/>
  <c r="AL3083" i="16"/>
  <c r="AK3083" i="16"/>
  <c r="AJ3083" i="16"/>
  <c r="AL3082" i="16"/>
  <c r="AK3082" i="16"/>
  <c r="AJ3082" i="16"/>
  <c r="AL3081" i="16"/>
  <c r="AK3081" i="16"/>
  <c r="AJ3081" i="16"/>
  <c r="AL3080" i="16"/>
  <c r="AK3080" i="16"/>
  <c r="AJ3080" i="16"/>
  <c r="AL3079" i="16"/>
  <c r="AK3079" i="16"/>
  <c r="AJ3079" i="16"/>
  <c r="AL3078" i="16"/>
  <c r="AK3078" i="16"/>
  <c r="AM3078" i="16" s="1"/>
  <c r="AJ3078" i="16"/>
  <c r="AL3077" i="16"/>
  <c r="AK3077" i="16"/>
  <c r="AJ3077" i="16"/>
  <c r="AL3076" i="16"/>
  <c r="AK3076" i="16"/>
  <c r="AJ3076" i="16"/>
  <c r="AL3075" i="16"/>
  <c r="AK3075" i="16"/>
  <c r="AJ3075" i="16"/>
  <c r="AL3074" i="16"/>
  <c r="AK3074" i="16"/>
  <c r="AJ3074" i="16"/>
  <c r="AL3073" i="16"/>
  <c r="AK3073" i="16"/>
  <c r="AJ3073" i="16"/>
  <c r="AL3072" i="16"/>
  <c r="AK3072" i="16"/>
  <c r="AJ3072" i="16"/>
  <c r="AL3071" i="16"/>
  <c r="AK3071" i="16"/>
  <c r="AJ3071" i="16"/>
  <c r="AL3070" i="16"/>
  <c r="AK3070" i="16"/>
  <c r="AM3070" i="16" s="1"/>
  <c r="AJ3070" i="16"/>
  <c r="AL3069" i="16"/>
  <c r="AK3069" i="16"/>
  <c r="AJ3069" i="16"/>
  <c r="AL3068" i="16"/>
  <c r="AK3068" i="16"/>
  <c r="AJ3068" i="16"/>
  <c r="AL3067" i="16"/>
  <c r="AK3067" i="16"/>
  <c r="AJ3067" i="16"/>
  <c r="AL3066" i="16"/>
  <c r="AK3066" i="16"/>
  <c r="AJ3066" i="16"/>
  <c r="AL3065" i="16"/>
  <c r="AK3065" i="16"/>
  <c r="AJ3065" i="16"/>
  <c r="AL3064" i="16"/>
  <c r="AK3064" i="16"/>
  <c r="AJ3064" i="16"/>
  <c r="AL3063" i="16"/>
  <c r="AK3063" i="16"/>
  <c r="AJ3063" i="16"/>
  <c r="AL3062" i="16"/>
  <c r="AK3062" i="16"/>
  <c r="AJ3062" i="16"/>
  <c r="AL3061" i="16"/>
  <c r="AK3061" i="16"/>
  <c r="AJ3061" i="16"/>
  <c r="AL3060" i="16"/>
  <c r="AK3060" i="16"/>
  <c r="AJ3060" i="16"/>
  <c r="AL3059" i="16"/>
  <c r="AK3059" i="16"/>
  <c r="AJ3059" i="16"/>
  <c r="AL3058" i="16"/>
  <c r="AK3058" i="16"/>
  <c r="AM3058" i="16" s="1"/>
  <c r="AJ3058" i="16"/>
  <c r="AL3057" i="16"/>
  <c r="AK3057" i="16"/>
  <c r="AJ3057" i="16"/>
  <c r="AL3056" i="16"/>
  <c r="AK3056" i="16"/>
  <c r="AJ3056" i="16"/>
  <c r="AL3055" i="16"/>
  <c r="AK3055" i="16"/>
  <c r="AJ3055" i="16"/>
  <c r="AL3054" i="16"/>
  <c r="AK3054" i="16"/>
  <c r="AM3054" i="16" s="1"/>
  <c r="AJ3054" i="16"/>
  <c r="AL3053" i="16"/>
  <c r="AK3053" i="16"/>
  <c r="AJ3053" i="16"/>
  <c r="AL3052" i="16"/>
  <c r="AK3052" i="16"/>
  <c r="AJ3052" i="16"/>
  <c r="AL3051" i="16"/>
  <c r="AK3051" i="16"/>
  <c r="AJ3051" i="16"/>
  <c r="AL3050" i="16"/>
  <c r="AK3050" i="16"/>
  <c r="AJ3050" i="16"/>
  <c r="AL3049" i="16"/>
  <c r="AK3049" i="16"/>
  <c r="AJ3049" i="16"/>
  <c r="AL3048" i="16"/>
  <c r="AK3048" i="16"/>
  <c r="AJ3048" i="16"/>
  <c r="AL3047" i="16"/>
  <c r="AK3047" i="16"/>
  <c r="AJ3047" i="16"/>
  <c r="AL3046" i="16"/>
  <c r="AK3046" i="16"/>
  <c r="AM3046" i="16" s="1"/>
  <c r="AJ3046" i="16"/>
  <c r="AL3045" i="16"/>
  <c r="AK3045" i="16"/>
  <c r="AJ3045" i="16"/>
  <c r="AL3044" i="16"/>
  <c r="AK3044" i="16"/>
  <c r="AJ3044" i="16"/>
  <c r="AL3043" i="16"/>
  <c r="AK3043" i="16"/>
  <c r="AJ3043" i="16"/>
  <c r="AL3042" i="16"/>
  <c r="AK3042" i="16"/>
  <c r="AM3042" i="16" s="1"/>
  <c r="AJ3042" i="16"/>
  <c r="AL3041" i="16"/>
  <c r="AK3041" i="16"/>
  <c r="AJ3041" i="16"/>
  <c r="AL3040" i="16"/>
  <c r="AK3040" i="16"/>
  <c r="AJ3040" i="16"/>
  <c r="AL3039" i="16"/>
  <c r="AK3039" i="16"/>
  <c r="AJ3039" i="16"/>
  <c r="AL3038" i="16"/>
  <c r="AK3038" i="16"/>
  <c r="AJ3038" i="16"/>
  <c r="AL3037" i="16"/>
  <c r="AK3037" i="16"/>
  <c r="AJ3037" i="16"/>
  <c r="AL3036" i="16"/>
  <c r="AK3036" i="16"/>
  <c r="AJ3036" i="16"/>
  <c r="AL3035" i="16"/>
  <c r="AK3035" i="16"/>
  <c r="AJ3035" i="16"/>
  <c r="AL3034" i="16"/>
  <c r="AK3034" i="16"/>
  <c r="AM3034" i="16" s="1"/>
  <c r="AJ3034" i="16"/>
  <c r="AL3033" i="16"/>
  <c r="AK3033" i="16"/>
  <c r="AJ3033" i="16"/>
  <c r="AL3032" i="16"/>
  <c r="AK3032" i="16"/>
  <c r="AJ3032" i="16"/>
  <c r="AL3031" i="16"/>
  <c r="AK3031" i="16"/>
  <c r="AJ3031" i="16"/>
  <c r="AL3030" i="16"/>
  <c r="AK3030" i="16"/>
  <c r="AJ3030" i="16"/>
  <c r="AL3029" i="16"/>
  <c r="AK3029" i="16"/>
  <c r="AJ3029" i="16"/>
  <c r="AL3028" i="16"/>
  <c r="AK3028" i="16"/>
  <c r="AJ3028" i="16"/>
  <c r="AL3027" i="16"/>
  <c r="AK3027" i="16"/>
  <c r="AJ3027" i="16"/>
  <c r="AL3026" i="16"/>
  <c r="AK3026" i="16"/>
  <c r="AJ3026" i="16"/>
  <c r="AL3025" i="16"/>
  <c r="AK3025" i="16"/>
  <c r="AJ3025" i="16"/>
  <c r="AL3024" i="16"/>
  <c r="AK3024" i="16"/>
  <c r="AJ3024" i="16"/>
  <c r="AL3023" i="16"/>
  <c r="AK3023" i="16"/>
  <c r="AJ3023" i="16"/>
  <c r="AL3022" i="16"/>
  <c r="AK3022" i="16"/>
  <c r="AJ3022" i="16"/>
  <c r="AL3021" i="16"/>
  <c r="AK3021" i="16"/>
  <c r="AJ3021" i="16"/>
  <c r="AL3020" i="16"/>
  <c r="AK3020" i="16"/>
  <c r="AJ3020" i="16"/>
  <c r="AL3019" i="16"/>
  <c r="AK3019" i="16"/>
  <c r="AJ3019" i="16"/>
  <c r="AL3018" i="16"/>
  <c r="AK3018" i="16"/>
  <c r="AJ3018" i="16"/>
  <c r="AL3017" i="16"/>
  <c r="AK3017" i="16"/>
  <c r="AJ3017" i="16"/>
  <c r="AL3016" i="16"/>
  <c r="AK3016" i="16"/>
  <c r="AJ3016" i="16"/>
  <c r="AL3015" i="16"/>
  <c r="AK3015" i="16"/>
  <c r="AJ3015" i="16"/>
  <c r="AL3014" i="16"/>
  <c r="AK3014" i="16"/>
  <c r="AJ3014" i="16"/>
  <c r="AL3013" i="16"/>
  <c r="AK3013" i="16"/>
  <c r="AJ3013" i="16"/>
  <c r="AL3012" i="16"/>
  <c r="AK3012" i="16"/>
  <c r="AJ3012" i="16"/>
  <c r="AL3011" i="16"/>
  <c r="AK3011" i="16"/>
  <c r="AJ3011" i="16"/>
  <c r="AL3010" i="16"/>
  <c r="AK3010" i="16"/>
  <c r="AM3010" i="16" s="1"/>
  <c r="AJ3010" i="16"/>
  <c r="AL3009" i="16"/>
  <c r="AK3009" i="16"/>
  <c r="AJ3009" i="16"/>
  <c r="AL3008" i="16"/>
  <c r="AK3008" i="16"/>
  <c r="AJ3008" i="16"/>
  <c r="AL3007" i="16"/>
  <c r="AK3007" i="16"/>
  <c r="AJ3007" i="16"/>
  <c r="AL3006" i="16"/>
  <c r="AK3006" i="16"/>
  <c r="AJ3006" i="16"/>
  <c r="AL3005" i="16"/>
  <c r="AK3005" i="16"/>
  <c r="AJ3005" i="16"/>
  <c r="AL3004" i="16"/>
  <c r="AK3004" i="16"/>
  <c r="AJ3004" i="16"/>
  <c r="AL3003" i="16"/>
  <c r="AK3003" i="16"/>
  <c r="AJ3003" i="16"/>
  <c r="AL3002" i="16"/>
  <c r="AK3002" i="16"/>
  <c r="AJ3002" i="16"/>
  <c r="AL3001" i="16"/>
  <c r="AK3001" i="16"/>
  <c r="AM3001" i="16" s="1"/>
  <c r="AJ3001" i="16"/>
  <c r="AL3000" i="16"/>
  <c r="AK3000" i="16"/>
  <c r="AJ3000" i="16"/>
  <c r="AL2999" i="16"/>
  <c r="AK2999" i="16"/>
  <c r="AJ2999" i="16"/>
  <c r="AL2998" i="16"/>
  <c r="AK2998" i="16"/>
  <c r="AJ2998" i="16"/>
  <c r="AL2997" i="16"/>
  <c r="AK2997" i="16"/>
  <c r="AJ2997" i="16"/>
  <c r="AL2996" i="16"/>
  <c r="AK2996" i="16"/>
  <c r="AJ2996" i="16"/>
  <c r="AL2995" i="16"/>
  <c r="AK2995" i="16"/>
  <c r="AJ2995" i="16"/>
  <c r="AL2994" i="16"/>
  <c r="AK2994" i="16"/>
  <c r="AJ2994" i="16"/>
  <c r="AL2993" i="16"/>
  <c r="AK2993" i="16"/>
  <c r="AJ2993" i="16"/>
  <c r="AL2992" i="16"/>
  <c r="AK2992" i="16"/>
  <c r="AJ2992" i="16"/>
  <c r="AL2991" i="16"/>
  <c r="AK2991" i="16"/>
  <c r="AM2991" i="16" s="1"/>
  <c r="AJ2991" i="16"/>
  <c r="AL2990" i="16"/>
  <c r="AK2990" i="16"/>
  <c r="AJ2990" i="16"/>
  <c r="AL2989" i="16"/>
  <c r="AK2989" i="16"/>
  <c r="AJ2989" i="16"/>
  <c r="AL2988" i="16"/>
  <c r="AK2988" i="16"/>
  <c r="AJ2988" i="16"/>
  <c r="AL2987" i="16"/>
  <c r="AK2987" i="16"/>
  <c r="AJ2987" i="16"/>
  <c r="AL2986" i="16"/>
  <c r="AK2986" i="16"/>
  <c r="AJ2986" i="16"/>
  <c r="AL2985" i="16"/>
  <c r="AK2985" i="16"/>
  <c r="AM2985" i="16" s="1"/>
  <c r="AJ2985" i="16"/>
  <c r="AL2984" i="16"/>
  <c r="AK2984" i="16"/>
  <c r="AJ2984" i="16"/>
  <c r="AL2983" i="16"/>
  <c r="AK2983" i="16"/>
  <c r="AJ2983" i="16"/>
  <c r="AL2982" i="16"/>
  <c r="AK2982" i="16"/>
  <c r="AJ2982" i="16"/>
  <c r="AL2981" i="16"/>
  <c r="AK2981" i="16"/>
  <c r="AM2981" i="16" s="1"/>
  <c r="AJ2981" i="16"/>
  <c r="AL2980" i="16"/>
  <c r="AK2980" i="16"/>
  <c r="AJ2980" i="16"/>
  <c r="AL2979" i="16"/>
  <c r="AK2979" i="16"/>
  <c r="AM2979" i="16" s="1"/>
  <c r="AJ2979" i="16"/>
  <c r="AL2978" i="16"/>
  <c r="AK2978" i="16"/>
  <c r="AJ2978" i="16"/>
  <c r="AL2977" i="16"/>
  <c r="AK2977" i="16"/>
  <c r="AJ2977" i="16"/>
  <c r="AL2976" i="16"/>
  <c r="AK2976" i="16"/>
  <c r="AJ2976" i="16"/>
  <c r="AL2975" i="16"/>
  <c r="AK2975" i="16"/>
  <c r="AJ2975" i="16"/>
  <c r="AL2974" i="16"/>
  <c r="AK2974" i="16"/>
  <c r="AJ2974" i="16"/>
  <c r="AL2973" i="16"/>
  <c r="AK2973" i="16"/>
  <c r="AJ2973" i="16"/>
  <c r="AL2972" i="16"/>
  <c r="AK2972" i="16"/>
  <c r="AJ2972" i="16"/>
  <c r="AL2971" i="16"/>
  <c r="AK2971" i="16"/>
  <c r="AM2971" i="16" s="1"/>
  <c r="AJ2971" i="16"/>
  <c r="AL2970" i="16"/>
  <c r="AK2970" i="16"/>
  <c r="AM2970" i="16" s="1"/>
  <c r="AJ2970" i="16"/>
  <c r="AL2969" i="16"/>
  <c r="AK2969" i="16"/>
  <c r="AJ2969" i="16"/>
  <c r="AL2968" i="16"/>
  <c r="AK2968" i="16"/>
  <c r="AJ2968" i="16"/>
  <c r="AL2967" i="16"/>
  <c r="AK2967" i="16"/>
  <c r="AJ2967" i="16"/>
  <c r="AL2966" i="16"/>
  <c r="AK2966" i="16"/>
  <c r="AJ2966" i="16"/>
  <c r="AL2965" i="16"/>
  <c r="AK2965" i="16"/>
  <c r="AJ2965" i="16"/>
  <c r="AL2964" i="16"/>
  <c r="AK2964" i="16"/>
  <c r="AJ2964" i="16"/>
  <c r="AL2963" i="16"/>
  <c r="AK2963" i="16"/>
  <c r="AJ2963" i="16"/>
  <c r="AL2962" i="16"/>
  <c r="AK2962" i="16"/>
  <c r="AJ2962" i="16"/>
  <c r="AL2961" i="16"/>
  <c r="AK2961" i="16"/>
  <c r="AJ2961" i="16"/>
  <c r="AL2960" i="16"/>
  <c r="AK2960" i="16"/>
  <c r="AJ2960" i="16"/>
  <c r="AL2959" i="16"/>
  <c r="AK2959" i="16"/>
  <c r="AJ2959" i="16"/>
  <c r="AL2958" i="16"/>
  <c r="AK2958" i="16"/>
  <c r="AJ2958" i="16"/>
  <c r="AL2957" i="16"/>
  <c r="AK2957" i="16"/>
  <c r="AJ2957" i="16"/>
  <c r="AL2956" i="16"/>
  <c r="AK2956" i="16"/>
  <c r="AJ2956" i="16"/>
  <c r="AL2955" i="16"/>
  <c r="AK2955" i="16"/>
  <c r="AJ2955" i="16"/>
  <c r="AL2954" i="16"/>
  <c r="AK2954" i="16"/>
  <c r="AJ2954" i="16"/>
  <c r="AL2953" i="16"/>
  <c r="AK2953" i="16"/>
  <c r="AJ2953" i="16"/>
  <c r="AL2952" i="16"/>
  <c r="AK2952" i="16"/>
  <c r="AJ2952" i="16"/>
  <c r="AL2951" i="16"/>
  <c r="AK2951" i="16"/>
  <c r="AJ2951" i="16"/>
  <c r="AL2950" i="16"/>
  <c r="AK2950" i="16"/>
  <c r="AJ2950" i="16"/>
  <c r="AL2949" i="16"/>
  <c r="AK2949" i="16"/>
  <c r="AJ2949" i="16"/>
  <c r="AL2948" i="16"/>
  <c r="AK2948" i="16"/>
  <c r="AJ2948" i="16"/>
  <c r="AL2947" i="16"/>
  <c r="AK2947" i="16"/>
  <c r="AJ2947" i="16"/>
  <c r="AL2946" i="16"/>
  <c r="AK2946" i="16"/>
  <c r="AM2946" i="16" s="1"/>
  <c r="AJ2946" i="16"/>
  <c r="AL2945" i="16"/>
  <c r="AK2945" i="16"/>
  <c r="AJ2945" i="16"/>
  <c r="AL2944" i="16"/>
  <c r="AK2944" i="16"/>
  <c r="AJ2944" i="16"/>
  <c r="AL2943" i="16"/>
  <c r="AK2943" i="16"/>
  <c r="AJ2943" i="16"/>
  <c r="AL2942" i="16"/>
  <c r="AK2942" i="16"/>
  <c r="AJ2942" i="16"/>
  <c r="AL2941" i="16"/>
  <c r="AK2941" i="16"/>
  <c r="AJ2941" i="16"/>
  <c r="AL2940" i="16"/>
  <c r="AK2940" i="16"/>
  <c r="AJ2940" i="16"/>
  <c r="AL2939" i="16"/>
  <c r="AK2939" i="16"/>
  <c r="AJ2939" i="16"/>
  <c r="AL2938" i="16"/>
  <c r="AK2938" i="16"/>
  <c r="AJ2938" i="16"/>
  <c r="AL2937" i="16"/>
  <c r="AK2937" i="16"/>
  <c r="AJ2937" i="16"/>
  <c r="AL2936" i="16"/>
  <c r="AK2936" i="16"/>
  <c r="AJ2936" i="16"/>
  <c r="AL2935" i="16"/>
  <c r="AK2935" i="16"/>
  <c r="AJ2935" i="16"/>
  <c r="AL2934" i="16"/>
  <c r="AK2934" i="16"/>
  <c r="AJ2934" i="16"/>
  <c r="AL2933" i="16"/>
  <c r="AK2933" i="16"/>
  <c r="AJ2933" i="16"/>
  <c r="AL2932" i="16"/>
  <c r="AK2932" i="16"/>
  <c r="AJ2932" i="16"/>
  <c r="AL2931" i="16"/>
  <c r="AK2931" i="16"/>
  <c r="AJ2931" i="16"/>
  <c r="AL2930" i="16"/>
  <c r="AK2930" i="16"/>
  <c r="AJ2930" i="16"/>
  <c r="AL2929" i="16"/>
  <c r="AK2929" i="16"/>
  <c r="AJ2929" i="16"/>
  <c r="AL2928" i="16"/>
  <c r="AK2928" i="16"/>
  <c r="AJ2928" i="16"/>
  <c r="AL2927" i="16"/>
  <c r="AK2927" i="16"/>
  <c r="AJ2927" i="16"/>
  <c r="AL2926" i="16"/>
  <c r="AK2926" i="16"/>
  <c r="AJ2926" i="16"/>
  <c r="AL2925" i="16"/>
  <c r="AK2925" i="16"/>
  <c r="AJ2925" i="16"/>
  <c r="AL2924" i="16"/>
  <c r="AK2924" i="16"/>
  <c r="AJ2924" i="16"/>
  <c r="AL2923" i="16"/>
  <c r="AK2923" i="16"/>
  <c r="AJ2923" i="16"/>
  <c r="AL2922" i="16"/>
  <c r="AK2922" i="16"/>
  <c r="AJ2922" i="16"/>
  <c r="AL2921" i="16"/>
  <c r="AK2921" i="16"/>
  <c r="AJ2921" i="16"/>
  <c r="AL2920" i="16"/>
  <c r="AK2920" i="16"/>
  <c r="AJ2920" i="16"/>
  <c r="AL2919" i="16"/>
  <c r="AK2919" i="16"/>
  <c r="AM2919" i="16" s="1"/>
  <c r="AJ2919" i="16"/>
  <c r="AL2918" i="16"/>
  <c r="AK2918" i="16"/>
  <c r="AJ2918" i="16"/>
  <c r="AL2917" i="16"/>
  <c r="AK2917" i="16"/>
  <c r="AJ2917" i="16"/>
  <c r="AL2916" i="16"/>
  <c r="AK2916" i="16"/>
  <c r="AJ2916" i="16"/>
  <c r="AL2915" i="16"/>
  <c r="AK2915" i="16"/>
  <c r="AJ2915" i="16"/>
  <c r="AL2914" i="16"/>
  <c r="AK2914" i="16"/>
  <c r="AJ2914" i="16"/>
  <c r="AL2913" i="16"/>
  <c r="AK2913" i="16"/>
  <c r="AJ2913" i="16"/>
  <c r="AL2912" i="16"/>
  <c r="AK2912" i="16"/>
  <c r="AJ2912" i="16"/>
  <c r="AL2911" i="16"/>
  <c r="AK2911" i="16"/>
  <c r="AJ2911" i="16"/>
  <c r="AL2910" i="16"/>
  <c r="AK2910" i="16"/>
  <c r="AJ2910" i="16"/>
  <c r="AL2909" i="16"/>
  <c r="AK2909" i="16"/>
  <c r="AJ2909" i="16"/>
  <c r="AL2908" i="16"/>
  <c r="AK2908" i="16"/>
  <c r="AJ2908" i="16"/>
  <c r="AL2907" i="16"/>
  <c r="AK2907" i="16"/>
  <c r="AM2907" i="16" s="1"/>
  <c r="AJ2907" i="16"/>
  <c r="AL2906" i="16"/>
  <c r="AK2906" i="16"/>
  <c r="AJ2906" i="16"/>
  <c r="AL2905" i="16"/>
  <c r="AK2905" i="16"/>
  <c r="AJ2905" i="16"/>
  <c r="AL2904" i="16"/>
  <c r="AK2904" i="16"/>
  <c r="AJ2904" i="16"/>
  <c r="AL2903" i="16"/>
  <c r="AK2903" i="16"/>
  <c r="AJ2903" i="16"/>
  <c r="AL2902" i="16"/>
  <c r="AK2902" i="16"/>
  <c r="AJ2902" i="16"/>
  <c r="AL2901" i="16"/>
  <c r="AK2901" i="16"/>
  <c r="AJ2901" i="16"/>
  <c r="AL2900" i="16"/>
  <c r="AK2900" i="16"/>
  <c r="AJ2900" i="16"/>
  <c r="AL2899" i="16"/>
  <c r="AK2899" i="16"/>
  <c r="AM2899" i="16" s="1"/>
  <c r="AJ2899" i="16"/>
  <c r="AL2898" i="16"/>
  <c r="AK2898" i="16"/>
  <c r="AJ2898" i="16"/>
  <c r="AL2897" i="16"/>
  <c r="AK2897" i="16"/>
  <c r="AJ2897" i="16"/>
  <c r="AL2896" i="16"/>
  <c r="AK2896" i="16"/>
  <c r="AJ2896" i="16"/>
  <c r="AL2895" i="16"/>
  <c r="AK2895" i="16"/>
  <c r="AM2895" i="16" s="1"/>
  <c r="AJ2895" i="16"/>
  <c r="AL2894" i="16"/>
  <c r="AK2894" i="16"/>
  <c r="AJ2894" i="16"/>
  <c r="AL2893" i="16"/>
  <c r="AK2893" i="16"/>
  <c r="AJ2893" i="16"/>
  <c r="AL2892" i="16"/>
  <c r="AK2892" i="16"/>
  <c r="AJ2892" i="16"/>
  <c r="AL2891" i="16"/>
  <c r="AK2891" i="16"/>
  <c r="AJ2891" i="16"/>
  <c r="AL2890" i="16"/>
  <c r="AK2890" i="16"/>
  <c r="AJ2890" i="16"/>
  <c r="AL2889" i="16"/>
  <c r="AK2889" i="16"/>
  <c r="AJ2889" i="16"/>
  <c r="AL2888" i="16"/>
  <c r="AK2888" i="16"/>
  <c r="AJ2888" i="16"/>
  <c r="AL2887" i="16"/>
  <c r="AK2887" i="16"/>
  <c r="AM2887" i="16" s="1"/>
  <c r="AJ2887" i="16"/>
  <c r="AL2886" i="16"/>
  <c r="AK2886" i="16"/>
  <c r="AJ2886" i="16"/>
  <c r="AL2885" i="16"/>
  <c r="AK2885" i="16"/>
  <c r="AJ2885" i="16"/>
  <c r="AL2884" i="16"/>
  <c r="AK2884" i="16"/>
  <c r="AJ2884" i="16"/>
  <c r="AL2883" i="16"/>
  <c r="AK2883" i="16"/>
  <c r="AM2883" i="16" s="1"/>
  <c r="AJ2883" i="16"/>
  <c r="AL2882" i="16"/>
  <c r="AK2882" i="16"/>
  <c r="AJ2882" i="16"/>
  <c r="AL2881" i="16"/>
  <c r="AK2881" i="16"/>
  <c r="AJ2881" i="16"/>
  <c r="AL2880" i="16"/>
  <c r="AK2880" i="16"/>
  <c r="AJ2880" i="16"/>
  <c r="AL2879" i="16"/>
  <c r="AK2879" i="16"/>
  <c r="AM2879" i="16" s="1"/>
  <c r="AJ2879" i="16"/>
  <c r="AL2878" i="16"/>
  <c r="AK2878" i="16"/>
  <c r="AJ2878" i="16"/>
  <c r="AL2877" i="16"/>
  <c r="AK2877" i="16"/>
  <c r="AJ2877" i="16"/>
  <c r="AL2876" i="16"/>
  <c r="AK2876" i="16"/>
  <c r="AJ2876" i="16"/>
  <c r="AL2875" i="16"/>
  <c r="AK2875" i="16"/>
  <c r="AJ2875" i="16"/>
  <c r="AL2874" i="16"/>
  <c r="AK2874" i="16"/>
  <c r="AJ2874" i="16"/>
  <c r="AL2873" i="16"/>
  <c r="AK2873" i="16"/>
  <c r="AJ2873" i="16"/>
  <c r="AL2872" i="16"/>
  <c r="AK2872" i="16"/>
  <c r="AJ2872" i="16"/>
  <c r="AL2871" i="16"/>
  <c r="AK2871" i="16"/>
  <c r="AJ2871" i="16"/>
  <c r="AL2870" i="16"/>
  <c r="AK2870" i="16"/>
  <c r="AJ2870" i="16"/>
  <c r="AL2869" i="16"/>
  <c r="AK2869" i="16"/>
  <c r="AJ2869" i="16"/>
  <c r="AL2868" i="16"/>
  <c r="AK2868" i="16"/>
  <c r="AJ2868" i="16"/>
  <c r="AL2867" i="16"/>
  <c r="AK2867" i="16"/>
  <c r="AJ2867" i="16"/>
  <c r="AL2866" i="16"/>
  <c r="AK2866" i="16"/>
  <c r="AJ2866" i="16"/>
  <c r="AL2865" i="16"/>
  <c r="AK2865" i="16"/>
  <c r="AJ2865" i="16"/>
  <c r="AL2864" i="16"/>
  <c r="AK2864" i="16"/>
  <c r="AJ2864" i="16"/>
  <c r="AL2863" i="16"/>
  <c r="AK2863" i="16"/>
  <c r="AJ2863" i="16"/>
  <c r="AL2862" i="16"/>
  <c r="AK2862" i="16"/>
  <c r="AJ2862" i="16"/>
  <c r="AL2861" i="16"/>
  <c r="AK2861" i="16"/>
  <c r="AJ2861" i="16"/>
  <c r="AL2860" i="16"/>
  <c r="AK2860" i="16"/>
  <c r="AJ2860" i="16"/>
  <c r="AL2859" i="16"/>
  <c r="AK2859" i="16"/>
  <c r="AJ2859" i="16"/>
  <c r="AL2858" i="16"/>
  <c r="AK2858" i="16"/>
  <c r="AJ2858" i="16"/>
  <c r="AL2857" i="16"/>
  <c r="AK2857" i="16"/>
  <c r="AJ2857" i="16"/>
  <c r="AL2856" i="16"/>
  <c r="AK2856" i="16"/>
  <c r="AJ2856" i="16"/>
  <c r="AL2855" i="16"/>
  <c r="AK2855" i="16"/>
  <c r="AJ2855" i="16"/>
  <c r="AL2854" i="16"/>
  <c r="AK2854" i="16"/>
  <c r="AJ2854" i="16"/>
  <c r="AL2853" i="16"/>
  <c r="AK2853" i="16"/>
  <c r="AJ2853" i="16"/>
  <c r="AL2852" i="16"/>
  <c r="AK2852" i="16"/>
  <c r="AJ2852" i="16"/>
  <c r="AL2851" i="16"/>
  <c r="AK2851" i="16"/>
  <c r="AJ2851" i="16"/>
  <c r="AL2850" i="16"/>
  <c r="AK2850" i="16"/>
  <c r="AJ2850" i="16"/>
  <c r="AL2849" i="16"/>
  <c r="AK2849" i="16"/>
  <c r="AJ2849" i="16"/>
  <c r="AL2848" i="16"/>
  <c r="AK2848" i="16"/>
  <c r="AJ2848" i="16"/>
  <c r="AL2847" i="16"/>
  <c r="AK2847" i="16"/>
  <c r="AJ2847" i="16"/>
  <c r="AL2846" i="16"/>
  <c r="AK2846" i="16"/>
  <c r="AJ2846" i="16"/>
  <c r="AL2845" i="16"/>
  <c r="AK2845" i="16"/>
  <c r="AJ2845" i="16"/>
  <c r="AL2844" i="16"/>
  <c r="AM2844" i="16" s="1"/>
  <c r="AK2844" i="16"/>
  <c r="AJ2844" i="16"/>
  <c r="AL2843" i="16"/>
  <c r="AK2843" i="16"/>
  <c r="AJ2843" i="16"/>
  <c r="AL2842" i="16"/>
  <c r="AK2842" i="16"/>
  <c r="AJ2842" i="16"/>
  <c r="AL2841" i="16"/>
  <c r="AK2841" i="16"/>
  <c r="AJ2841" i="16"/>
  <c r="AL2840" i="16"/>
  <c r="AK2840" i="16"/>
  <c r="AJ2840" i="16"/>
  <c r="AL2839" i="16"/>
  <c r="AK2839" i="16"/>
  <c r="AJ2839" i="16"/>
  <c r="AL2838" i="16"/>
  <c r="AK2838" i="16"/>
  <c r="AJ2838" i="16"/>
  <c r="AL2837" i="16"/>
  <c r="AK2837" i="16"/>
  <c r="AJ2837" i="16"/>
  <c r="AL2836" i="16"/>
  <c r="AK2836" i="16"/>
  <c r="AJ2836" i="16"/>
  <c r="AL2835" i="16"/>
  <c r="AK2835" i="16"/>
  <c r="AJ2835" i="16"/>
  <c r="AL2834" i="16"/>
  <c r="AK2834" i="16"/>
  <c r="AJ2834" i="16"/>
  <c r="AL2833" i="16"/>
  <c r="AK2833" i="16"/>
  <c r="AJ2833" i="16"/>
  <c r="AL2832" i="16"/>
  <c r="AK2832" i="16"/>
  <c r="AJ2832" i="16"/>
  <c r="AL2831" i="16"/>
  <c r="AK2831" i="16"/>
  <c r="AJ2831" i="16"/>
  <c r="AL2830" i="16"/>
  <c r="AK2830" i="16"/>
  <c r="AJ2830" i="16"/>
  <c r="AL2829" i="16"/>
  <c r="AK2829" i="16"/>
  <c r="AJ2829" i="16"/>
  <c r="AL2828" i="16"/>
  <c r="AK2828" i="16"/>
  <c r="AJ2828" i="16"/>
  <c r="AL2827" i="16"/>
  <c r="AK2827" i="16"/>
  <c r="AJ2827" i="16"/>
  <c r="AL2826" i="16"/>
  <c r="AK2826" i="16"/>
  <c r="AJ2826" i="16"/>
  <c r="AL2825" i="16"/>
  <c r="AK2825" i="16"/>
  <c r="AJ2825" i="16"/>
  <c r="AL2824" i="16"/>
  <c r="AK2824" i="16"/>
  <c r="AJ2824" i="16"/>
  <c r="AL2823" i="16"/>
  <c r="AK2823" i="16"/>
  <c r="AJ2823" i="16"/>
  <c r="AL2822" i="16"/>
  <c r="AK2822" i="16"/>
  <c r="AJ2822" i="16"/>
  <c r="AL2821" i="16"/>
  <c r="AK2821" i="16"/>
  <c r="AJ2821" i="16"/>
  <c r="AL2820" i="16"/>
  <c r="AK2820" i="16"/>
  <c r="AJ2820" i="16"/>
  <c r="AL2819" i="16"/>
  <c r="AK2819" i="16"/>
  <c r="AJ2819" i="16"/>
  <c r="AL2818" i="16"/>
  <c r="AK2818" i="16"/>
  <c r="AJ2818" i="16"/>
  <c r="AL2817" i="16"/>
  <c r="AK2817" i="16"/>
  <c r="AJ2817" i="16"/>
  <c r="AL2816" i="16"/>
  <c r="AK2816" i="16"/>
  <c r="AJ2816" i="16"/>
  <c r="AL2815" i="16"/>
  <c r="AK2815" i="16"/>
  <c r="AJ2815" i="16"/>
  <c r="AL2814" i="16"/>
  <c r="AK2814" i="16"/>
  <c r="AJ2814" i="16"/>
  <c r="AL2813" i="16"/>
  <c r="AK2813" i="16"/>
  <c r="AJ2813" i="16"/>
  <c r="AL2812" i="16"/>
  <c r="AK2812" i="16"/>
  <c r="AJ2812" i="16"/>
  <c r="AL2811" i="16"/>
  <c r="AK2811" i="16"/>
  <c r="AJ2811" i="16"/>
  <c r="AL2810" i="16"/>
  <c r="AK2810" i="16"/>
  <c r="AJ2810" i="16"/>
  <c r="AL2809" i="16"/>
  <c r="AK2809" i="16"/>
  <c r="AJ2809" i="16"/>
  <c r="AL2808" i="16"/>
  <c r="AK2808" i="16"/>
  <c r="AJ2808" i="16"/>
  <c r="AL2807" i="16"/>
  <c r="AK2807" i="16"/>
  <c r="AJ2807" i="16"/>
  <c r="AL2806" i="16"/>
  <c r="AK2806" i="16"/>
  <c r="AJ2806" i="16"/>
  <c r="AL2805" i="16"/>
  <c r="AK2805" i="16"/>
  <c r="AJ2805" i="16"/>
  <c r="AL2804" i="16"/>
  <c r="AK2804" i="16"/>
  <c r="AJ2804" i="16"/>
  <c r="AL2803" i="16"/>
  <c r="AK2803" i="16"/>
  <c r="AJ2803" i="16"/>
  <c r="AL2802" i="16"/>
  <c r="AK2802" i="16"/>
  <c r="AJ2802" i="16"/>
  <c r="AL2801" i="16"/>
  <c r="AK2801" i="16"/>
  <c r="AJ2801" i="16"/>
  <c r="AL2800" i="16"/>
  <c r="AK2800" i="16"/>
  <c r="AJ2800" i="16"/>
  <c r="AL2799" i="16"/>
  <c r="AK2799" i="16"/>
  <c r="AJ2799" i="16"/>
  <c r="AL2798" i="16"/>
  <c r="AK2798" i="16"/>
  <c r="AJ2798" i="16"/>
  <c r="AL2797" i="16"/>
  <c r="AK2797" i="16"/>
  <c r="AJ2797" i="16"/>
  <c r="AL2796" i="16"/>
  <c r="AK2796" i="16"/>
  <c r="AJ2796" i="16"/>
  <c r="AL2795" i="16"/>
  <c r="AK2795" i="16"/>
  <c r="AJ2795" i="16"/>
  <c r="AL2794" i="16"/>
  <c r="AK2794" i="16"/>
  <c r="AJ2794" i="16"/>
  <c r="AL2793" i="16"/>
  <c r="AK2793" i="16"/>
  <c r="AJ2793" i="16"/>
  <c r="AL2792" i="16"/>
  <c r="AK2792" i="16"/>
  <c r="AJ2792" i="16"/>
  <c r="AL2791" i="16"/>
  <c r="AK2791" i="16"/>
  <c r="AJ2791" i="16"/>
  <c r="AL2790" i="16"/>
  <c r="AK2790" i="16"/>
  <c r="AJ2790" i="16"/>
  <c r="AL2789" i="16"/>
  <c r="AK2789" i="16"/>
  <c r="AJ2789" i="16"/>
  <c r="AL2788" i="16"/>
  <c r="AK2788" i="16"/>
  <c r="AJ2788" i="16"/>
  <c r="AL2787" i="16"/>
  <c r="AK2787" i="16"/>
  <c r="AJ2787" i="16"/>
  <c r="AL2786" i="16"/>
  <c r="AK2786" i="16"/>
  <c r="AJ2786" i="16"/>
  <c r="AL2785" i="16"/>
  <c r="AK2785" i="16"/>
  <c r="AJ2785" i="16"/>
  <c r="AL2784" i="16"/>
  <c r="AK2784" i="16"/>
  <c r="AJ2784" i="16"/>
  <c r="AL2783" i="16"/>
  <c r="AK2783" i="16"/>
  <c r="AJ2783" i="16"/>
  <c r="AL2782" i="16"/>
  <c r="AK2782" i="16"/>
  <c r="AJ2782" i="16"/>
  <c r="AL2781" i="16"/>
  <c r="AK2781" i="16"/>
  <c r="AJ2781" i="16"/>
  <c r="AL2780" i="16"/>
  <c r="AK2780" i="16"/>
  <c r="AJ2780" i="16"/>
  <c r="AL2779" i="16"/>
  <c r="AK2779" i="16"/>
  <c r="AJ2779" i="16"/>
  <c r="AL2778" i="16"/>
  <c r="AK2778" i="16"/>
  <c r="AJ2778" i="16"/>
  <c r="AL2777" i="16"/>
  <c r="AK2777" i="16"/>
  <c r="AJ2777" i="16"/>
  <c r="AL2776" i="16"/>
  <c r="AK2776" i="16"/>
  <c r="AJ2776" i="16"/>
  <c r="AL2775" i="16"/>
  <c r="AK2775" i="16"/>
  <c r="AJ2775" i="16"/>
  <c r="AL2774" i="16"/>
  <c r="AK2774" i="16"/>
  <c r="AJ2774" i="16"/>
  <c r="AL2773" i="16"/>
  <c r="AK2773" i="16"/>
  <c r="AJ2773" i="16"/>
  <c r="AL2772" i="16"/>
  <c r="AK2772" i="16"/>
  <c r="AJ2772" i="16"/>
  <c r="AL2771" i="16"/>
  <c r="AK2771" i="16"/>
  <c r="AJ2771" i="16"/>
  <c r="AL2770" i="16"/>
  <c r="AK2770" i="16"/>
  <c r="AJ2770" i="16"/>
  <c r="AL2769" i="16"/>
  <c r="AK2769" i="16"/>
  <c r="AJ2769" i="16"/>
  <c r="AL2768" i="16"/>
  <c r="AK2768" i="16"/>
  <c r="AJ2768" i="16"/>
  <c r="AL2767" i="16"/>
  <c r="AK2767" i="16"/>
  <c r="AJ2767" i="16"/>
  <c r="AL2766" i="16"/>
  <c r="AK2766" i="16"/>
  <c r="AJ2766" i="16"/>
  <c r="AL2765" i="16"/>
  <c r="AK2765" i="16"/>
  <c r="AJ2765" i="16"/>
  <c r="AL2764" i="16"/>
  <c r="AK2764" i="16"/>
  <c r="AJ2764" i="16"/>
  <c r="AL2763" i="16"/>
  <c r="AK2763" i="16"/>
  <c r="AJ2763" i="16"/>
  <c r="AL2762" i="16"/>
  <c r="AK2762" i="16"/>
  <c r="AJ2762" i="16"/>
  <c r="AL2761" i="16"/>
  <c r="AK2761" i="16"/>
  <c r="AJ2761" i="16"/>
  <c r="AL2760" i="16"/>
  <c r="AK2760" i="16"/>
  <c r="AJ2760" i="16"/>
  <c r="AL2759" i="16"/>
  <c r="AK2759" i="16"/>
  <c r="AJ2759" i="16"/>
  <c r="AL2758" i="16"/>
  <c r="AK2758" i="16"/>
  <c r="AJ2758" i="16"/>
  <c r="AL2757" i="16"/>
  <c r="AM2757" i="16" s="1"/>
  <c r="AK2757" i="16"/>
  <c r="AJ2757" i="16"/>
  <c r="AL2756" i="16"/>
  <c r="AK2756" i="16"/>
  <c r="AJ2756" i="16"/>
  <c r="AL2755" i="16"/>
  <c r="AK2755" i="16"/>
  <c r="AJ2755" i="16"/>
  <c r="AL2754" i="16"/>
  <c r="AK2754" i="16"/>
  <c r="AJ2754" i="16"/>
  <c r="AL2753" i="16"/>
  <c r="AK2753" i="16"/>
  <c r="AJ2753" i="16"/>
  <c r="AL2752" i="16"/>
  <c r="AK2752" i="16"/>
  <c r="AJ2752" i="16"/>
  <c r="AL2751" i="16"/>
  <c r="AK2751" i="16"/>
  <c r="AJ2751" i="16"/>
  <c r="AL2750" i="16"/>
  <c r="AK2750" i="16"/>
  <c r="AJ2750" i="16"/>
  <c r="AL2749" i="16"/>
  <c r="AK2749" i="16"/>
  <c r="AJ2749" i="16"/>
  <c r="AL2748" i="16"/>
  <c r="AK2748" i="16"/>
  <c r="AJ2748" i="16"/>
  <c r="AL2747" i="16"/>
  <c r="AK2747" i="16"/>
  <c r="AJ2747" i="16"/>
  <c r="AL2746" i="16"/>
  <c r="AK2746" i="16"/>
  <c r="AJ2746" i="16"/>
  <c r="AL2745" i="16"/>
  <c r="AK2745" i="16"/>
  <c r="AJ2745" i="16"/>
  <c r="AL2744" i="16"/>
  <c r="AK2744" i="16"/>
  <c r="AJ2744" i="16"/>
  <c r="AL2743" i="16"/>
  <c r="AK2743" i="16"/>
  <c r="AJ2743" i="16"/>
  <c r="AL2742" i="16"/>
  <c r="AK2742" i="16"/>
  <c r="AJ2742" i="16"/>
  <c r="AL2741" i="16"/>
  <c r="AK2741" i="16"/>
  <c r="AJ2741" i="16"/>
  <c r="AL2740" i="16"/>
  <c r="AK2740" i="16"/>
  <c r="AJ2740" i="16"/>
  <c r="AL2739" i="16"/>
  <c r="AK2739" i="16"/>
  <c r="AJ2739" i="16"/>
  <c r="AL2738" i="16"/>
  <c r="AK2738" i="16"/>
  <c r="AJ2738" i="16"/>
  <c r="AL2737" i="16"/>
  <c r="AK2737" i="16"/>
  <c r="AJ2737" i="16"/>
  <c r="AL2736" i="16"/>
  <c r="AK2736" i="16"/>
  <c r="AJ2736" i="16"/>
  <c r="AL2735" i="16"/>
  <c r="AK2735" i="16"/>
  <c r="AJ2735" i="16"/>
  <c r="AL2734" i="16"/>
  <c r="AK2734" i="16"/>
  <c r="AJ2734" i="16"/>
  <c r="AL2733" i="16"/>
  <c r="AK2733" i="16"/>
  <c r="AJ2733" i="16"/>
  <c r="AL2732" i="16"/>
  <c r="AK2732" i="16"/>
  <c r="AJ2732" i="16"/>
  <c r="AL2731" i="16"/>
  <c r="AK2731" i="16"/>
  <c r="AJ2731" i="16"/>
  <c r="AL2730" i="16"/>
  <c r="AK2730" i="16"/>
  <c r="AJ2730" i="16"/>
  <c r="AL2729" i="16"/>
  <c r="AK2729" i="16"/>
  <c r="AJ2729" i="16"/>
  <c r="AL2728" i="16"/>
  <c r="AK2728" i="16"/>
  <c r="AJ2728" i="16"/>
  <c r="AL2727" i="16"/>
  <c r="AK2727" i="16"/>
  <c r="AJ2727" i="16"/>
  <c r="AL2726" i="16"/>
  <c r="AK2726" i="16"/>
  <c r="AJ2726" i="16"/>
  <c r="AL2725" i="16"/>
  <c r="AK2725" i="16"/>
  <c r="AJ2725" i="16"/>
  <c r="AL2724" i="16"/>
  <c r="AK2724" i="16"/>
  <c r="AJ2724" i="16"/>
  <c r="AL2723" i="16"/>
  <c r="AK2723" i="16"/>
  <c r="AJ2723" i="16"/>
  <c r="AL2722" i="16"/>
  <c r="AK2722" i="16"/>
  <c r="AJ2722" i="16"/>
  <c r="AL2721" i="16"/>
  <c r="AK2721" i="16"/>
  <c r="AJ2721" i="16"/>
  <c r="AL2720" i="16"/>
  <c r="AK2720" i="16"/>
  <c r="AJ2720" i="16"/>
  <c r="AL2719" i="16"/>
  <c r="AK2719" i="16"/>
  <c r="AJ2719" i="16"/>
  <c r="AL2718" i="16"/>
  <c r="AK2718" i="16"/>
  <c r="AJ2718" i="16"/>
  <c r="AL2717" i="16"/>
  <c r="AK2717" i="16"/>
  <c r="AJ2717" i="16"/>
  <c r="AL2716" i="16"/>
  <c r="AK2716" i="16"/>
  <c r="AJ2716" i="16"/>
  <c r="AL2715" i="16"/>
  <c r="AK2715" i="16"/>
  <c r="AJ2715" i="16"/>
  <c r="AL2714" i="16"/>
  <c r="AK2714" i="16"/>
  <c r="AJ2714" i="16"/>
  <c r="AL2713" i="16"/>
  <c r="AK2713" i="16"/>
  <c r="AJ2713" i="16"/>
  <c r="AL2712" i="16"/>
  <c r="AK2712" i="16"/>
  <c r="AJ2712" i="16"/>
  <c r="AL2711" i="16"/>
  <c r="AK2711" i="16"/>
  <c r="AJ2711" i="16"/>
  <c r="AL2710" i="16"/>
  <c r="AK2710" i="16"/>
  <c r="AJ2710" i="16"/>
  <c r="AL2709" i="16"/>
  <c r="AM2709" i="16" s="1"/>
  <c r="AK2709" i="16"/>
  <c r="AJ2709" i="16"/>
  <c r="AL2708" i="16"/>
  <c r="AK2708" i="16"/>
  <c r="AJ2708" i="16"/>
  <c r="AL2707" i="16"/>
  <c r="AK2707" i="16"/>
  <c r="AJ2707" i="16"/>
  <c r="AL2706" i="16"/>
  <c r="AK2706" i="16"/>
  <c r="AJ2706" i="16"/>
  <c r="AL2705" i="16"/>
  <c r="AK2705" i="16"/>
  <c r="AJ2705" i="16"/>
  <c r="AL2704" i="16"/>
  <c r="AK2704" i="16"/>
  <c r="AJ2704" i="16"/>
  <c r="AL2703" i="16"/>
  <c r="AK2703" i="16"/>
  <c r="AJ2703" i="16"/>
  <c r="AL2702" i="16"/>
  <c r="AK2702" i="16"/>
  <c r="AJ2702" i="16"/>
  <c r="AL2701" i="16"/>
  <c r="AK2701" i="16"/>
  <c r="AJ2701" i="16"/>
  <c r="AL2700" i="16"/>
  <c r="AK2700" i="16"/>
  <c r="AJ2700" i="16"/>
  <c r="AL2699" i="16"/>
  <c r="AK2699" i="16"/>
  <c r="AJ2699" i="16"/>
  <c r="AL2698" i="16"/>
  <c r="AK2698" i="16"/>
  <c r="AJ2698" i="16"/>
  <c r="AL2697" i="16"/>
  <c r="AM2697" i="16" s="1"/>
  <c r="AK2697" i="16"/>
  <c r="AJ2697" i="16"/>
  <c r="AL2696" i="16"/>
  <c r="AK2696" i="16"/>
  <c r="AJ2696" i="16"/>
  <c r="AL2695" i="16"/>
  <c r="AK2695" i="16"/>
  <c r="AJ2695" i="16"/>
  <c r="AL2694" i="16"/>
  <c r="AK2694" i="16"/>
  <c r="AJ2694" i="16"/>
  <c r="AL2693" i="16"/>
  <c r="AK2693" i="16"/>
  <c r="AJ2693" i="16"/>
  <c r="AL2692" i="16"/>
  <c r="AK2692" i="16"/>
  <c r="AJ2692" i="16"/>
  <c r="AL2691" i="16"/>
  <c r="AK2691" i="16"/>
  <c r="AJ2691" i="16"/>
  <c r="AL2690" i="16"/>
  <c r="AK2690" i="16"/>
  <c r="AJ2690" i="16"/>
  <c r="AL2689" i="16"/>
  <c r="AK2689" i="16"/>
  <c r="AJ2689" i="16"/>
  <c r="AL2688" i="16"/>
  <c r="AK2688" i="16"/>
  <c r="AJ2688" i="16"/>
  <c r="AL2687" i="16"/>
  <c r="AK2687" i="16"/>
  <c r="AJ2687" i="16"/>
  <c r="AL2686" i="16"/>
  <c r="AK2686" i="16"/>
  <c r="AJ2686" i="16"/>
  <c r="AL2685" i="16"/>
  <c r="AK2685" i="16"/>
  <c r="AJ2685" i="16"/>
  <c r="AL2684" i="16"/>
  <c r="AK2684" i="16"/>
  <c r="AJ2684" i="16"/>
  <c r="AL2683" i="16"/>
  <c r="AK2683" i="16"/>
  <c r="AJ2683" i="16"/>
  <c r="AL2682" i="16"/>
  <c r="AK2682" i="16"/>
  <c r="AJ2682" i="16"/>
  <c r="AL2681" i="16"/>
  <c r="AK2681" i="16"/>
  <c r="AJ2681" i="16"/>
  <c r="AL2680" i="16"/>
  <c r="AK2680" i="16"/>
  <c r="AJ2680" i="16"/>
  <c r="AL2679" i="16"/>
  <c r="AK2679" i="16"/>
  <c r="AJ2679" i="16"/>
  <c r="AL2678" i="16"/>
  <c r="AK2678" i="16"/>
  <c r="AJ2678" i="16"/>
  <c r="AL2677" i="16"/>
  <c r="AK2677" i="16"/>
  <c r="AJ2677" i="16"/>
  <c r="AL2676" i="16"/>
  <c r="AK2676" i="16"/>
  <c r="AJ2676" i="16"/>
  <c r="AL2675" i="16"/>
  <c r="AK2675" i="16"/>
  <c r="AJ2675" i="16"/>
  <c r="AL2674" i="16"/>
  <c r="AK2674" i="16"/>
  <c r="AJ2674" i="16"/>
  <c r="AL2673" i="16"/>
  <c r="AK2673" i="16"/>
  <c r="AJ2673" i="16"/>
  <c r="AL2672" i="16"/>
  <c r="AK2672" i="16"/>
  <c r="AJ2672" i="16"/>
  <c r="AL2671" i="16"/>
  <c r="AK2671" i="16"/>
  <c r="AJ2671" i="16"/>
  <c r="AL2670" i="16"/>
  <c r="AK2670" i="16"/>
  <c r="AJ2670" i="16"/>
  <c r="AL2669" i="16"/>
  <c r="AK2669" i="16"/>
  <c r="AJ2669" i="16"/>
  <c r="AL2668" i="16"/>
  <c r="AK2668" i="16"/>
  <c r="AJ2668" i="16"/>
  <c r="AL2667" i="16"/>
  <c r="AK2667" i="16"/>
  <c r="AJ2667" i="16"/>
  <c r="AL2666" i="16"/>
  <c r="AK2666" i="16"/>
  <c r="AJ2666" i="16"/>
  <c r="AL2665" i="16"/>
  <c r="AK2665" i="16"/>
  <c r="AJ2665" i="16"/>
  <c r="AL2664" i="16"/>
  <c r="AK2664" i="16"/>
  <c r="AJ2664" i="16"/>
  <c r="AL2663" i="16"/>
  <c r="AK2663" i="16"/>
  <c r="AJ2663" i="16"/>
  <c r="AL2662" i="16"/>
  <c r="AK2662" i="16"/>
  <c r="AJ2662" i="16"/>
  <c r="AL2661" i="16"/>
  <c r="AK2661" i="16"/>
  <c r="AJ2661" i="16"/>
  <c r="AL2660" i="16"/>
  <c r="AK2660" i="16"/>
  <c r="AJ2660" i="16"/>
  <c r="AL2659" i="16"/>
  <c r="AK2659" i="16"/>
  <c r="AJ2659" i="16"/>
  <c r="AL2658" i="16"/>
  <c r="AK2658" i="16"/>
  <c r="AJ2658" i="16"/>
  <c r="AL2657" i="16"/>
  <c r="AK2657" i="16"/>
  <c r="AJ2657" i="16"/>
  <c r="AL2656" i="16"/>
  <c r="AK2656" i="16"/>
  <c r="AJ2656" i="16"/>
  <c r="AL2655" i="16"/>
  <c r="AK2655" i="16"/>
  <c r="AJ2655" i="16"/>
  <c r="AL2654" i="16"/>
  <c r="AK2654" i="16"/>
  <c r="AJ2654" i="16"/>
  <c r="AL2653" i="16"/>
  <c r="AK2653" i="16"/>
  <c r="AJ2653" i="16"/>
  <c r="AL2652" i="16"/>
  <c r="AK2652" i="16"/>
  <c r="AJ2652" i="16"/>
  <c r="AL2651" i="16"/>
  <c r="AK2651" i="16"/>
  <c r="AJ2651" i="16"/>
  <c r="AL2650" i="16"/>
  <c r="AK2650" i="16"/>
  <c r="AJ2650" i="16"/>
  <c r="AL2649" i="16"/>
  <c r="AK2649" i="16"/>
  <c r="AJ2649" i="16"/>
  <c r="AL2648" i="16"/>
  <c r="AK2648" i="16"/>
  <c r="AJ2648" i="16"/>
  <c r="AL2647" i="16"/>
  <c r="AK2647" i="16"/>
  <c r="AJ2647" i="16"/>
  <c r="AL2646" i="16"/>
  <c r="AK2646" i="16"/>
  <c r="AJ2646" i="16"/>
  <c r="AL2645" i="16"/>
  <c r="AK2645" i="16"/>
  <c r="AJ2645" i="16"/>
  <c r="AL2644" i="16"/>
  <c r="AK2644" i="16"/>
  <c r="AJ2644" i="16"/>
  <c r="AL2643" i="16"/>
  <c r="AK2643" i="16"/>
  <c r="AJ2643" i="16"/>
  <c r="AL2642" i="16"/>
  <c r="AK2642" i="16"/>
  <c r="AJ2642" i="16"/>
  <c r="AL2641" i="16"/>
  <c r="AK2641" i="16"/>
  <c r="AJ2641" i="16"/>
  <c r="AL2640" i="16"/>
  <c r="AK2640" i="16"/>
  <c r="AJ2640" i="16"/>
  <c r="AL2639" i="16"/>
  <c r="AK2639" i="16"/>
  <c r="AJ2639" i="16"/>
  <c r="AL2638" i="16"/>
  <c r="AK2638" i="16"/>
  <c r="AJ2638" i="16"/>
  <c r="AL2637" i="16"/>
  <c r="AK2637" i="16"/>
  <c r="AJ2637" i="16"/>
  <c r="AL2636" i="16"/>
  <c r="AK2636" i="16"/>
  <c r="AJ2636" i="16"/>
  <c r="AL2635" i="16"/>
  <c r="AK2635" i="16"/>
  <c r="AJ2635" i="16"/>
  <c r="AL2634" i="16"/>
  <c r="AK2634" i="16"/>
  <c r="AJ2634" i="16"/>
  <c r="AL2633" i="16"/>
  <c r="AK2633" i="16"/>
  <c r="AJ2633" i="16"/>
  <c r="AL2632" i="16"/>
  <c r="AK2632" i="16"/>
  <c r="AJ2632" i="16"/>
  <c r="AL2631" i="16"/>
  <c r="AK2631" i="16"/>
  <c r="AJ2631" i="16"/>
  <c r="AL2630" i="16"/>
  <c r="AK2630" i="16"/>
  <c r="AJ2630" i="16"/>
  <c r="AL2629" i="16"/>
  <c r="AK2629" i="16"/>
  <c r="AJ2629" i="16"/>
  <c r="AL2628" i="16"/>
  <c r="AK2628" i="16"/>
  <c r="AJ2628" i="16"/>
  <c r="AL2627" i="16"/>
  <c r="AK2627" i="16"/>
  <c r="AJ2627" i="16"/>
  <c r="AL2626" i="16"/>
  <c r="AK2626" i="16"/>
  <c r="AJ2626" i="16"/>
  <c r="AL2625" i="16"/>
  <c r="AK2625" i="16"/>
  <c r="AJ2625" i="16"/>
  <c r="AL2624" i="16"/>
  <c r="AK2624" i="16"/>
  <c r="AJ2624" i="16"/>
  <c r="AL2623" i="16"/>
  <c r="AK2623" i="16"/>
  <c r="AJ2623" i="16"/>
  <c r="AL2622" i="16"/>
  <c r="AK2622" i="16"/>
  <c r="AJ2622" i="16"/>
  <c r="AL2621" i="16"/>
  <c r="AK2621" i="16"/>
  <c r="AJ2621" i="16"/>
  <c r="AL2620" i="16"/>
  <c r="AK2620" i="16"/>
  <c r="AJ2620" i="16"/>
  <c r="AL2619" i="16"/>
  <c r="AK2619" i="16"/>
  <c r="AJ2619" i="16"/>
  <c r="AL2618" i="16"/>
  <c r="AK2618" i="16"/>
  <c r="AJ2618" i="16"/>
  <c r="AL2617" i="16"/>
  <c r="AK2617" i="16"/>
  <c r="AJ2617" i="16"/>
  <c r="AL2616" i="16"/>
  <c r="AK2616" i="16"/>
  <c r="AJ2616" i="16"/>
  <c r="AL2615" i="16"/>
  <c r="AK2615" i="16"/>
  <c r="AJ2615" i="16"/>
  <c r="AL2614" i="16"/>
  <c r="AK2614" i="16"/>
  <c r="AJ2614" i="16"/>
  <c r="AL2613" i="16"/>
  <c r="AK2613" i="16"/>
  <c r="AJ2613" i="16"/>
  <c r="AL2612" i="16"/>
  <c r="AK2612" i="16"/>
  <c r="AJ2612" i="16"/>
  <c r="AL2611" i="16"/>
  <c r="AK2611" i="16"/>
  <c r="AJ2611" i="16"/>
  <c r="AL2610" i="16"/>
  <c r="AK2610" i="16"/>
  <c r="AJ2610" i="16"/>
  <c r="AL2609" i="16"/>
  <c r="AK2609" i="16"/>
  <c r="AJ2609" i="16"/>
  <c r="AL2608" i="16"/>
  <c r="AK2608" i="16"/>
  <c r="AJ2608" i="16"/>
  <c r="AL2607" i="16"/>
  <c r="AK2607" i="16"/>
  <c r="AJ2607" i="16"/>
  <c r="AL2606" i="16"/>
  <c r="AK2606" i="16"/>
  <c r="AJ2606" i="16"/>
  <c r="AL2605" i="16"/>
  <c r="AK2605" i="16"/>
  <c r="AJ2605" i="16"/>
  <c r="AL2604" i="16"/>
  <c r="AK2604" i="16"/>
  <c r="AJ2604" i="16"/>
  <c r="AL2603" i="16"/>
  <c r="AK2603" i="16"/>
  <c r="AJ2603" i="16"/>
  <c r="AL2602" i="16"/>
  <c r="AK2602" i="16"/>
  <c r="AJ2602" i="16"/>
  <c r="AL2601" i="16"/>
  <c r="AK2601" i="16"/>
  <c r="AJ2601" i="16"/>
  <c r="AL2600" i="16"/>
  <c r="AK2600" i="16"/>
  <c r="AJ2600" i="16"/>
  <c r="AL2599" i="16"/>
  <c r="AK2599" i="16"/>
  <c r="AJ2599" i="16"/>
  <c r="AL2598" i="16"/>
  <c r="AK2598" i="16"/>
  <c r="AJ2598" i="16"/>
  <c r="AL2597" i="16"/>
  <c r="AK2597" i="16"/>
  <c r="AJ2597" i="16"/>
  <c r="AL2596" i="16"/>
  <c r="AK2596" i="16"/>
  <c r="AJ2596" i="16"/>
  <c r="AL2595" i="16"/>
  <c r="AK2595" i="16"/>
  <c r="AJ2595" i="16"/>
  <c r="AL2594" i="16"/>
  <c r="AK2594" i="16"/>
  <c r="AJ2594" i="16"/>
  <c r="AL2593" i="16"/>
  <c r="AK2593" i="16"/>
  <c r="AJ2593" i="16"/>
  <c r="AL2592" i="16"/>
  <c r="AK2592" i="16"/>
  <c r="AJ2592" i="16"/>
  <c r="AL2591" i="16"/>
  <c r="AK2591" i="16"/>
  <c r="AJ2591" i="16"/>
  <c r="AL2590" i="16"/>
  <c r="AK2590" i="16"/>
  <c r="AJ2590" i="16"/>
  <c r="AL2589" i="16"/>
  <c r="AK2589" i="16"/>
  <c r="AJ2589" i="16"/>
  <c r="AL2588" i="16"/>
  <c r="AK2588" i="16"/>
  <c r="AJ2588" i="16"/>
  <c r="AL2587" i="16"/>
  <c r="AK2587" i="16"/>
  <c r="AJ2587" i="16"/>
  <c r="AL2586" i="16"/>
  <c r="AK2586" i="16"/>
  <c r="AJ2586" i="16"/>
  <c r="AL2585" i="16"/>
  <c r="AK2585" i="16"/>
  <c r="AJ2585" i="16"/>
  <c r="AL2584" i="16"/>
  <c r="AK2584" i="16"/>
  <c r="AJ2584" i="16"/>
  <c r="AL2583" i="16"/>
  <c r="AK2583" i="16"/>
  <c r="AJ2583" i="16"/>
  <c r="AL2582" i="16"/>
  <c r="AK2582" i="16"/>
  <c r="AJ2582" i="16"/>
  <c r="AL2581" i="16"/>
  <c r="AK2581" i="16"/>
  <c r="AJ2581" i="16"/>
  <c r="AL2580" i="16"/>
  <c r="AK2580" i="16"/>
  <c r="AJ2580" i="16"/>
  <c r="AL2579" i="16"/>
  <c r="AK2579" i="16"/>
  <c r="AJ2579" i="16"/>
  <c r="AL2578" i="16"/>
  <c r="AK2578" i="16"/>
  <c r="AJ2578" i="16"/>
  <c r="AL2577" i="16"/>
  <c r="AK2577" i="16"/>
  <c r="AJ2577" i="16"/>
  <c r="AL2576" i="16"/>
  <c r="AK2576" i="16"/>
  <c r="AJ2576" i="16"/>
  <c r="AL2575" i="16"/>
  <c r="AK2575" i="16"/>
  <c r="AJ2575" i="16"/>
  <c r="AL2574" i="16"/>
  <c r="AK2574" i="16"/>
  <c r="AJ2574" i="16"/>
  <c r="AL2573" i="16"/>
  <c r="AK2573" i="16"/>
  <c r="AJ2573" i="16"/>
  <c r="AL2572" i="16"/>
  <c r="AK2572" i="16"/>
  <c r="AJ2572" i="16"/>
  <c r="AL2571" i="16"/>
  <c r="AK2571" i="16"/>
  <c r="AJ2571" i="16"/>
  <c r="AL2570" i="16"/>
  <c r="AK2570" i="16"/>
  <c r="AJ2570" i="16"/>
  <c r="AL2569" i="16"/>
  <c r="AK2569" i="16"/>
  <c r="AJ2569" i="16"/>
  <c r="AL2568" i="16"/>
  <c r="AK2568" i="16"/>
  <c r="AJ2568" i="16"/>
  <c r="AL2567" i="16"/>
  <c r="AK2567" i="16"/>
  <c r="AJ2567" i="16"/>
  <c r="AL2566" i="16"/>
  <c r="AK2566" i="16"/>
  <c r="AJ2566" i="16"/>
  <c r="AL2565" i="16"/>
  <c r="AK2565" i="16"/>
  <c r="AJ2565" i="16"/>
  <c r="AL2564" i="16"/>
  <c r="AK2564" i="16"/>
  <c r="AJ2564" i="16"/>
  <c r="AL2563" i="16"/>
  <c r="AK2563" i="16"/>
  <c r="AJ2563" i="16"/>
  <c r="AL2562" i="16"/>
  <c r="AK2562" i="16"/>
  <c r="AJ2562" i="16"/>
  <c r="AL2561" i="16"/>
  <c r="AK2561" i="16"/>
  <c r="AJ2561" i="16"/>
  <c r="AL2560" i="16"/>
  <c r="AK2560" i="16"/>
  <c r="AJ2560" i="16"/>
  <c r="AL2559" i="16"/>
  <c r="AK2559" i="16"/>
  <c r="AJ2559" i="16"/>
  <c r="AL2558" i="16"/>
  <c r="AK2558" i="16"/>
  <c r="AJ2558" i="16"/>
  <c r="AL2557" i="16"/>
  <c r="AK2557" i="16"/>
  <c r="AJ2557" i="16"/>
  <c r="AL2556" i="16"/>
  <c r="AK2556" i="16"/>
  <c r="AJ2556" i="16"/>
  <c r="AL2555" i="16"/>
  <c r="AK2555" i="16"/>
  <c r="AJ2555" i="16"/>
  <c r="AL2554" i="16"/>
  <c r="AK2554" i="16"/>
  <c r="AJ2554" i="16"/>
  <c r="AL2553" i="16"/>
  <c r="AK2553" i="16"/>
  <c r="AJ2553" i="16"/>
  <c r="AL2552" i="16"/>
  <c r="AK2552" i="16"/>
  <c r="AJ2552" i="16"/>
  <c r="AL2551" i="16"/>
  <c r="AK2551" i="16"/>
  <c r="AJ2551" i="16"/>
  <c r="AL2550" i="16"/>
  <c r="AK2550" i="16"/>
  <c r="AJ2550" i="16"/>
  <c r="AL2549" i="16"/>
  <c r="AK2549" i="16"/>
  <c r="AJ2549" i="16"/>
  <c r="AL2548" i="16"/>
  <c r="AK2548" i="16"/>
  <c r="AJ2548" i="16"/>
  <c r="AL2547" i="16"/>
  <c r="AK2547" i="16"/>
  <c r="AJ2547" i="16"/>
  <c r="AL2546" i="16"/>
  <c r="AK2546" i="16"/>
  <c r="AJ2546" i="16"/>
  <c r="AL2545" i="16"/>
  <c r="AK2545" i="16"/>
  <c r="AJ2545" i="16"/>
  <c r="AL2544" i="16"/>
  <c r="AK2544" i="16"/>
  <c r="AJ2544" i="16"/>
  <c r="AL2543" i="16"/>
  <c r="AK2543" i="16"/>
  <c r="AJ2543" i="16"/>
  <c r="AL2542" i="16"/>
  <c r="AK2542" i="16"/>
  <c r="AJ2542" i="16"/>
  <c r="AL2541" i="16"/>
  <c r="AK2541" i="16"/>
  <c r="AJ2541" i="16"/>
  <c r="AL2540" i="16"/>
  <c r="AK2540" i="16"/>
  <c r="AJ2540" i="16"/>
  <c r="AL2539" i="16"/>
  <c r="AK2539" i="16"/>
  <c r="AJ2539" i="16"/>
  <c r="AL2538" i="16"/>
  <c r="AK2538" i="16"/>
  <c r="AJ2538" i="16"/>
  <c r="AL2537" i="16"/>
  <c r="AK2537" i="16"/>
  <c r="AJ2537" i="16"/>
  <c r="AL2536" i="16"/>
  <c r="AK2536" i="16"/>
  <c r="AJ2536" i="16"/>
  <c r="AL2535" i="16"/>
  <c r="AK2535" i="16"/>
  <c r="AJ2535" i="16"/>
  <c r="AL2534" i="16"/>
  <c r="AK2534" i="16"/>
  <c r="AJ2534" i="16"/>
  <c r="AL2533" i="16"/>
  <c r="AK2533" i="16"/>
  <c r="AJ2533" i="16"/>
  <c r="AL2532" i="16"/>
  <c r="AK2532" i="16"/>
  <c r="AJ2532" i="16"/>
  <c r="AL2531" i="16"/>
  <c r="AK2531" i="16"/>
  <c r="AJ2531" i="16"/>
  <c r="AL2530" i="16"/>
  <c r="AK2530" i="16"/>
  <c r="AJ2530" i="16"/>
  <c r="AL2529" i="16"/>
  <c r="AK2529" i="16"/>
  <c r="AJ2529" i="16"/>
  <c r="AL2528" i="16"/>
  <c r="AK2528" i="16"/>
  <c r="AJ2528" i="16"/>
  <c r="AL2527" i="16"/>
  <c r="AK2527" i="16"/>
  <c r="AJ2527" i="16"/>
  <c r="AL2526" i="16"/>
  <c r="AK2526" i="16"/>
  <c r="AJ2526" i="16"/>
  <c r="AL2525" i="16"/>
  <c r="AK2525" i="16"/>
  <c r="AJ2525" i="16"/>
  <c r="AL2524" i="16"/>
  <c r="AK2524" i="16"/>
  <c r="AJ2524" i="16"/>
  <c r="AL2523" i="16"/>
  <c r="AK2523" i="16"/>
  <c r="AJ2523" i="16"/>
  <c r="AL2522" i="16"/>
  <c r="AK2522" i="16"/>
  <c r="AJ2522" i="16"/>
  <c r="AL2521" i="16"/>
  <c r="AK2521" i="16"/>
  <c r="AJ2521" i="16"/>
  <c r="AL2520" i="16"/>
  <c r="AK2520" i="16"/>
  <c r="AJ2520" i="16"/>
  <c r="AL2519" i="16"/>
  <c r="AK2519" i="16"/>
  <c r="AJ2519" i="16"/>
  <c r="AL2518" i="16"/>
  <c r="AK2518" i="16"/>
  <c r="AJ2518" i="16"/>
  <c r="AL2517" i="16"/>
  <c r="AK2517" i="16"/>
  <c r="AJ2517" i="16"/>
  <c r="AL2516" i="16"/>
  <c r="AK2516" i="16"/>
  <c r="AJ2516" i="16"/>
  <c r="AL2515" i="16"/>
  <c r="AK2515" i="16"/>
  <c r="AJ2515" i="16"/>
  <c r="AL2514" i="16"/>
  <c r="AK2514" i="16"/>
  <c r="AJ2514" i="16"/>
  <c r="AL2513" i="16"/>
  <c r="AK2513" i="16"/>
  <c r="AJ2513" i="16"/>
  <c r="AL2512" i="16"/>
  <c r="AK2512" i="16"/>
  <c r="AJ2512" i="16"/>
  <c r="AL2511" i="16"/>
  <c r="AK2511" i="16"/>
  <c r="AJ2511" i="16"/>
  <c r="AL2510" i="16"/>
  <c r="AK2510" i="16"/>
  <c r="AJ2510" i="16"/>
  <c r="AL2509" i="16"/>
  <c r="AK2509" i="16"/>
  <c r="AJ2509" i="16"/>
  <c r="AL2508" i="16"/>
  <c r="AK2508" i="16"/>
  <c r="AJ2508" i="16"/>
  <c r="AL2507" i="16"/>
  <c r="AK2507" i="16"/>
  <c r="AJ2507" i="16"/>
  <c r="AL2506" i="16"/>
  <c r="AK2506" i="16"/>
  <c r="AJ2506" i="16"/>
  <c r="AL2505" i="16"/>
  <c r="AK2505" i="16"/>
  <c r="AJ2505" i="16"/>
  <c r="AL2504" i="16"/>
  <c r="AK2504" i="16"/>
  <c r="AJ2504" i="16"/>
  <c r="AL2503" i="16"/>
  <c r="AK2503" i="16"/>
  <c r="AJ2503" i="16"/>
  <c r="AL2502" i="16"/>
  <c r="AK2502" i="16"/>
  <c r="AJ2502" i="16"/>
  <c r="AL2501" i="16"/>
  <c r="AK2501" i="16"/>
  <c r="AJ2501" i="16"/>
  <c r="AL2500" i="16"/>
  <c r="AK2500" i="16"/>
  <c r="AJ2500" i="16"/>
  <c r="AL2499" i="16"/>
  <c r="AK2499" i="16"/>
  <c r="AJ2499" i="16"/>
  <c r="AL2498" i="16"/>
  <c r="AK2498" i="16"/>
  <c r="AJ2498" i="16"/>
  <c r="AL2497" i="16"/>
  <c r="AK2497" i="16"/>
  <c r="AJ2497" i="16"/>
  <c r="AL2496" i="16"/>
  <c r="AK2496" i="16"/>
  <c r="AJ2496" i="16"/>
  <c r="AL2495" i="16"/>
  <c r="AK2495" i="16"/>
  <c r="AJ2495" i="16"/>
  <c r="AL2494" i="16"/>
  <c r="AK2494" i="16"/>
  <c r="AJ2494" i="16"/>
  <c r="AL2493" i="16"/>
  <c r="AK2493" i="16"/>
  <c r="AJ2493" i="16"/>
  <c r="AL2492" i="16"/>
  <c r="AK2492" i="16"/>
  <c r="AJ2492" i="16"/>
  <c r="AL2491" i="16"/>
  <c r="AK2491" i="16"/>
  <c r="AJ2491" i="16"/>
  <c r="AL2490" i="16"/>
  <c r="AK2490" i="16"/>
  <c r="AJ2490" i="16"/>
  <c r="AL2489" i="16"/>
  <c r="AK2489" i="16"/>
  <c r="AJ2489" i="16"/>
  <c r="AL2488" i="16"/>
  <c r="AK2488" i="16"/>
  <c r="AJ2488" i="16"/>
  <c r="AL2487" i="16"/>
  <c r="AK2487" i="16"/>
  <c r="AJ2487" i="16"/>
  <c r="AL2486" i="16"/>
  <c r="AK2486" i="16"/>
  <c r="AJ2486" i="16"/>
  <c r="AL2485" i="16"/>
  <c r="AK2485" i="16"/>
  <c r="AJ2485" i="16"/>
  <c r="AL2484" i="16"/>
  <c r="AK2484" i="16"/>
  <c r="AJ2484" i="16"/>
  <c r="AL2483" i="16"/>
  <c r="AK2483" i="16"/>
  <c r="AJ2483" i="16"/>
  <c r="AL2482" i="16"/>
  <c r="AK2482" i="16"/>
  <c r="AJ2482" i="16"/>
  <c r="AL2481" i="16"/>
  <c r="AK2481" i="16"/>
  <c r="AJ2481" i="16"/>
  <c r="AL2480" i="16"/>
  <c r="AK2480" i="16"/>
  <c r="AJ2480" i="16"/>
  <c r="AL2479" i="16"/>
  <c r="AK2479" i="16"/>
  <c r="AJ2479" i="16"/>
  <c r="AL2478" i="16"/>
  <c r="AK2478" i="16"/>
  <c r="AJ2478" i="16"/>
  <c r="AL2477" i="16"/>
  <c r="AK2477" i="16"/>
  <c r="AJ2477" i="16"/>
  <c r="AL2476" i="16"/>
  <c r="AK2476" i="16"/>
  <c r="AJ2476" i="16"/>
  <c r="AL2475" i="16"/>
  <c r="AK2475" i="16"/>
  <c r="AJ2475" i="16"/>
  <c r="AL2474" i="16"/>
  <c r="AK2474" i="16"/>
  <c r="AJ2474" i="16"/>
  <c r="AL2473" i="16"/>
  <c r="AK2473" i="16"/>
  <c r="AJ2473" i="16"/>
  <c r="AL2472" i="16"/>
  <c r="AK2472" i="16"/>
  <c r="AJ2472" i="16"/>
  <c r="AL2471" i="16"/>
  <c r="AK2471" i="16"/>
  <c r="AJ2471" i="16"/>
  <c r="AL2470" i="16"/>
  <c r="AK2470" i="16"/>
  <c r="AJ2470" i="16"/>
  <c r="AL2469" i="16"/>
  <c r="AK2469" i="16"/>
  <c r="AJ2469" i="16"/>
  <c r="AL2468" i="16"/>
  <c r="AK2468" i="16"/>
  <c r="AJ2468" i="16"/>
  <c r="AL2467" i="16"/>
  <c r="AK2467" i="16"/>
  <c r="AJ2467" i="16"/>
  <c r="AL2466" i="16"/>
  <c r="AK2466" i="16"/>
  <c r="AJ2466" i="16"/>
  <c r="AL2465" i="16"/>
  <c r="AK2465" i="16"/>
  <c r="AJ2465" i="16"/>
  <c r="AL2464" i="16"/>
  <c r="AK2464" i="16"/>
  <c r="AJ2464" i="16"/>
  <c r="AL2463" i="16"/>
  <c r="AK2463" i="16"/>
  <c r="AJ2463" i="16"/>
  <c r="AL2462" i="16"/>
  <c r="AK2462" i="16"/>
  <c r="AJ2462" i="16"/>
  <c r="AL2461" i="16"/>
  <c r="AK2461" i="16"/>
  <c r="AJ2461" i="16"/>
  <c r="AL2460" i="16"/>
  <c r="AK2460" i="16"/>
  <c r="AJ2460" i="16"/>
  <c r="AL2459" i="16"/>
  <c r="AK2459" i="16"/>
  <c r="AJ2459" i="16"/>
  <c r="AL2458" i="16"/>
  <c r="AK2458" i="16"/>
  <c r="AJ2458" i="16"/>
  <c r="AL2457" i="16"/>
  <c r="AK2457" i="16"/>
  <c r="AJ2457" i="16"/>
  <c r="AL2456" i="16"/>
  <c r="AK2456" i="16"/>
  <c r="AJ2456" i="16"/>
  <c r="AL2455" i="16"/>
  <c r="AK2455" i="16"/>
  <c r="AJ2455" i="16"/>
  <c r="AL2454" i="16"/>
  <c r="AK2454" i="16"/>
  <c r="AJ2454" i="16"/>
  <c r="AL2453" i="16"/>
  <c r="AK2453" i="16"/>
  <c r="AJ2453" i="16"/>
  <c r="AL2452" i="16"/>
  <c r="AK2452" i="16"/>
  <c r="AJ2452" i="16"/>
  <c r="AL2451" i="16"/>
  <c r="AK2451" i="16"/>
  <c r="AJ2451" i="16"/>
  <c r="AL2450" i="16"/>
  <c r="AK2450" i="16"/>
  <c r="AJ2450" i="16"/>
  <c r="AL2449" i="16"/>
  <c r="AK2449" i="16"/>
  <c r="AJ2449" i="16"/>
  <c r="AL2448" i="16"/>
  <c r="AK2448" i="16"/>
  <c r="AJ2448" i="16"/>
  <c r="AL2447" i="16"/>
  <c r="AK2447" i="16"/>
  <c r="AJ2447" i="16"/>
  <c r="AL2446" i="16"/>
  <c r="AK2446" i="16"/>
  <c r="AJ2446" i="16"/>
  <c r="AL2445" i="16"/>
  <c r="AK2445" i="16"/>
  <c r="AJ2445" i="16"/>
  <c r="AL2444" i="16"/>
  <c r="AK2444" i="16"/>
  <c r="AJ2444" i="16"/>
  <c r="AL2443" i="16"/>
  <c r="AK2443" i="16"/>
  <c r="AJ2443" i="16"/>
  <c r="AL2442" i="16"/>
  <c r="AK2442" i="16"/>
  <c r="AJ2442" i="16"/>
  <c r="AL2441" i="16"/>
  <c r="AK2441" i="16"/>
  <c r="AJ2441" i="16"/>
  <c r="AL2440" i="16"/>
  <c r="AK2440" i="16"/>
  <c r="AJ2440" i="16"/>
  <c r="AL2439" i="16"/>
  <c r="AK2439" i="16"/>
  <c r="AJ2439" i="16"/>
  <c r="AL2438" i="16"/>
  <c r="AK2438" i="16"/>
  <c r="AJ2438" i="16"/>
  <c r="AL2437" i="16"/>
  <c r="AK2437" i="16"/>
  <c r="AJ2437" i="16"/>
  <c r="AL2436" i="16"/>
  <c r="AK2436" i="16"/>
  <c r="AJ2436" i="16"/>
  <c r="AL2435" i="16"/>
  <c r="AK2435" i="16"/>
  <c r="AJ2435" i="16"/>
  <c r="AL2434" i="16"/>
  <c r="AK2434" i="16"/>
  <c r="AJ2434" i="16"/>
  <c r="AL2433" i="16"/>
  <c r="AK2433" i="16"/>
  <c r="AJ2433" i="16"/>
  <c r="AL2432" i="16"/>
  <c r="AK2432" i="16"/>
  <c r="AJ2432" i="16"/>
  <c r="AL2431" i="16"/>
  <c r="AK2431" i="16"/>
  <c r="AJ2431" i="16"/>
  <c r="AL2430" i="16"/>
  <c r="AK2430" i="16"/>
  <c r="AJ2430" i="16"/>
  <c r="AL2429" i="16"/>
  <c r="AK2429" i="16"/>
  <c r="AJ2429" i="16"/>
  <c r="AL2428" i="16"/>
  <c r="AK2428" i="16"/>
  <c r="AJ2428" i="16"/>
  <c r="AL2427" i="16"/>
  <c r="AK2427" i="16"/>
  <c r="AJ2427" i="16"/>
  <c r="AL2426" i="16"/>
  <c r="AK2426" i="16"/>
  <c r="AJ2426" i="16"/>
  <c r="AL2425" i="16"/>
  <c r="AK2425" i="16"/>
  <c r="AJ2425" i="16"/>
  <c r="AL2424" i="16"/>
  <c r="AK2424" i="16"/>
  <c r="AJ2424" i="16"/>
  <c r="AL2423" i="16"/>
  <c r="AK2423" i="16"/>
  <c r="AJ2423" i="16"/>
  <c r="AL2422" i="16"/>
  <c r="AK2422" i="16"/>
  <c r="AJ2422" i="16"/>
  <c r="AL2421" i="16"/>
  <c r="AK2421" i="16"/>
  <c r="AJ2421" i="16"/>
  <c r="AL2420" i="16"/>
  <c r="AK2420" i="16"/>
  <c r="AJ2420" i="16"/>
  <c r="AL2419" i="16"/>
  <c r="AK2419" i="16"/>
  <c r="AJ2419" i="16"/>
  <c r="AL2418" i="16"/>
  <c r="AM2418" i="16" s="1"/>
  <c r="AK2418" i="16"/>
  <c r="AJ2418" i="16"/>
  <c r="AL2417" i="16"/>
  <c r="AK2417" i="16"/>
  <c r="AJ2417" i="16"/>
  <c r="AL2416" i="16"/>
  <c r="AK2416" i="16"/>
  <c r="AJ2416" i="16"/>
  <c r="AL2415" i="16"/>
  <c r="AK2415" i="16"/>
  <c r="AJ2415" i="16"/>
  <c r="AL2414" i="16"/>
  <c r="AK2414" i="16"/>
  <c r="AJ2414" i="16"/>
  <c r="AL2413" i="16"/>
  <c r="AK2413" i="16"/>
  <c r="AJ2413" i="16"/>
  <c r="AL2412" i="16"/>
  <c r="AK2412" i="16"/>
  <c r="AJ2412" i="16"/>
  <c r="AL2411" i="16"/>
  <c r="AK2411" i="16"/>
  <c r="AJ2411" i="16"/>
  <c r="AL2410" i="16"/>
  <c r="AK2410" i="16"/>
  <c r="AJ2410" i="16"/>
  <c r="AL2409" i="16"/>
  <c r="AK2409" i="16"/>
  <c r="AJ2409" i="16"/>
  <c r="AL2408" i="16"/>
  <c r="AK2408" i="16"/>
  <c r="AJ2408" i="16"/>
  <c r="AL2407" i="16"/>
  <c r="AK2407" i="16"/>
  <c r="AJ2407" i="16"/>
  <c r="AL2406" i="16"/>
  <c r="AM2406" i="16" s="1"/>
  <c r="AK2406" i="16"/>
  <c r="AJ2406" i="16"/>
  <c r="AL2405" i="16"/>
  <c r="AK2405" i="16"/>
  <c r="AJ2405" i="16"/>
  <c r="AL2404" i="16"/>
  <c r="AK2404" i="16"/>
  <c r="AJ2404" i="16"/>
  <c r="AL2403" i="16"/>
  <c r="AK2403" i="16"/>
  <c r="AJ2403" i="16"/>
  <c r="AL2402" i="16"/>
  <c r="AK2402" i="16"/>
  <c r="AJ2402" i="16"/>
  <c r="AL2401" i="16"/>
  <c r="AK2401" i="16"/>
  <c r="AJ2401" i="16"/>
  <c r="AL2400" i="16"/>
  <c r="AK2400" i="16"/>
  <c r="AJ2400" i="16"/>
  <c r="AL2399" i="16"/>
  <c r="AK2399" i="16"/>
  <c r="AJ2399" i="16"/>
  <c r="AL2398" i="16"/>
  <c r="AK2398" i="16"/>
  <c r="AJ2398" i="16"/>
  <c r="AL2397" i="16"/>
  <c r="AK2397" i="16"/>
  <c r="AJ2397" i="16"/>
  <c r="AL2396" i="16"/>
  <c r="AK2396" i="16"/>
  <c r="AJ2396" i="16"/>
  <c r="AL2395" i="16"/>
  <c r="AK2395" i="16"/>
  <c r="AJ2395" i="16"/>
  <c r="AL2394" i="16"/>
  <c r="AK2394" i="16"/>
  <c r="AJ2394" i="16"/>
  <c r="AL2393" i="16"/>
  <c r="AK2393" i="16"/>
  <c r="AJ2393" i="16"/>
  <c r="AL2392" i="16"/>
  <c r="AK2392" i="16"/>
  <c r="AJ2392" i="16"/>
  <c r="AL2391" i="16"/>
  <c r="AK2391" i="16"/>
  <c r="AJ2391" i="16"/>
  <c r="AL2390" i="16"/>
  <c r="AK2390" i="16"/>
  <c r="AJ2390" i="16"/>
  <c r="AL2389" i="16"/>
  <c r="AK2389" i="16"/>
  <c r="AJ2389" i="16"/>
  <c r="AL2388" i="16"/>
  <c r="AK2388" i="16"/>
  <c r="AJ2388" i="16"/>
  <c r="AL2387" i="16"/>
  <c r="AK2387" i="16"/>
  <c r="AJ2387" i="16"/>
  <c r="AL2386" i="16"/>
  <c r="AK2386" i="16"/>
  <c r="AJ2386" i="16"/>
  <c r="AL2385" i="16"/>
  <c r="AK2385" i="16"/>
  <c r="AJ2385" i="16"/>
  <c r="AL2384" i="16"/>
  <c r="AK2384" i="16"/>
  <c r="AJ2384" i="16"/>
  <c r="AL2383" i="16"/>
  <c r="AK2383" i="16"/>
  <c r="AJ2383" i="16"/>
  <c r="AL2382" i="16"/>
  <c r="AK2382" i="16"/>
  <c r="AJ2382" i="16"/>
  <c r="AL2381" i="16"/>
  <c r="AK2381" i="16"/>
  <c r="AJ2381" i="16"/>
  <c r="AL2380" i="16"/>
  <c r="AK2380" i="16"/>
  <c r="AJ2380" i="16"/>
  <c r="AL2379" i="16"/>
  <c r="AK2379" i="16"/>
  <c r="AJ2379" i="16"/>
  <c r="AL2378" i="16"/>
  <c r="AK2378" i="16"/>
  <c r="AJ2378" i="16"/>
  <c r="AL2377" i="16"/>
  <c r="AK2377" i="16"/>
  <c r="AJ2377" i="16"/>
  <c r="AL2376" i="16"/>
  <c r="AK2376" i="16"/>
  <c r="AJ2376" i="16"/>
  <c r="AL2375" i="16"/>
  <c r="AK2375" i="16"/>
  <c r="AJ2375" i="16"/>
  <c r="AL2374" i="16"/>
  <c r="AK2374" i="16"/>
  <c r="AJ2374" i="16"/>
  <c r="AL2373" i="16"/>
  <c r="AK2373" i="16"/>
  <c r="AJ2373" i="16"/>
  <c r="AL2372" i="16"/>
  <c r="AK2372" i="16"/>
  <c r="AJ2372" i="16"/>
  <c r="AL2371" i="16"/>
  <c r="AK2371" i="16"/>
  <c r="AJ2371" i="16"/>
  <c r="AL2370" i="16"/>
  <c r="AK2370" i="16"/>
  <c r="AJ2370" i="16"/>
  <c r="AL2369" i="16"/>
  <c r="AK2369" i="16"/>
  <c r="AJ2369" i="16"/>
  <c r="AL2368" i="16"/>
  <c r="AK2368" i="16"/>
  <c r="AJ2368" i="16"/>
  <c r="AL2367" i="16"/>
  <c r="AK2367" i="16"/>
  <c r="AJ2367" i="16"/>
  <c r="AL2366" i="16"/>
  <c r="AK2366" i="16"/>
  <c r="AJ2366" i="16"/>
  <c r="AL2365" i="16"/>
  <c r="AK2365" i="16"/>
  <c r="AJ2365" i="16"/>
  <c r="AL2364" i="16"/>
  <c r="AK2364" i="16"/>
  <c r="AJ2364" i="16"/>
  <c r="AL2363" i="16"/>
  <c r="AK2363" i="16"/>
  <c r="AJ2363" i="16"/>
  <c r="AL2362" i="16"/>
  <c r="AK2362" i="16"/>
  <c r="AJ2362" i="16"/>
  <c r="AL2361" i="16"/>
  <c r="AK2361" i="16"/>
  <c r="AJ2361" i="16"/>
  <c r="AL2360" i="16"/>
  <c r="AK2360" i="16"/>
  <c r="AJ2360" i="16"/>
  <c r="AL2359" i="16"/>
  <c r="AK2359" i="16"/>
  <c r="AJ2359" i="16"/>
  <c r="AL2358" i="16"/>
  <c r="AK2358" i="16"/>
  <c r="AJ2358" i="16"/>
  <c r="AL2357" i="16"/>
  <c r="AK2357" i="16"/>
  <c r="AJ2357" i="16"/>
  <c r="AL2356" i="16"/>
  <c r="AK2356" i="16"/>
  <c r="AJ2356" i="16"/>
  <c r="AL2355" i="16"/>
  <c r="AK2355" i="16"/>
  <c r="AJ2355" i="16"/>
  <c r="AL2354" i="16"/>
  <c r="AK2354" i="16"/>
  <c r="AJ2354" i="16"/>
  <c r="AL2353" i="16"/>
  <c r="AK2353" i="16"/>
  <c r="AJ2353" i="16"/>
  <c r="AL2352" i="16"/>
  <c r="AK2352" i="16"/>
  <c r="AJ2352" i="16"/>
  <c r="AL2351" i="16"/>
  <c r="AK2351" i="16"/>
  <c r="AJ2351" i="16"/>
  <c r="AL2350" i="16"/>
  <c r="AK2350" i="16"/>
  <c r="AJ2350" i="16"/>
  <c r="AL2349" i="16"/>
  <c r="AK2349" i="16"/>
  <c r="AJ2349" i="16"/>
  <c r="AL2348" i="16"/>
  <c r="AK2348" i="16"/>
  <c r="AJ2348" i="16"/>
  <c r="AL2347" i="16"/>
  <c r="AK2347" i="16"/>
  <c r="AJ2347" i="16"/>
  <c r="AL2346" i="16"/>
  <c r="AK2346" i="16"/>
  <c r="AJ2346" i="16"/>
  <c r="AL2345" i="16"/>
  <c r="AK2345" i="16"/>
  <c r="AJ2345" i="16"/>
  <c r="AL2344" i="16"/>
  <c r="AK2344" i="16"/>
  <c r="AJ2344" i="16"/>
  <c r="AL2343" i="16"/>
  <c r="AK2343" i="16"/>
  <c r="AJ2343" i="16"/>
  <c r="AL2342" i="16"/>
  <c r="AK2342" i="16"/>
  <c r="AJ2342" i="16"/>
  <c r="AL2341" i="16"/>
  <c r="AK2341" i="16"/>
  <c r="AJ2341" i="16"/>
  <c r="AL2340" i="16"/>
  <c r="AK2340" i="16"/>
  <c r="AJ2340" i="16"/>
  <c r="AL2339" i="16"/>
  <c r="AK2339" i="16"/>
  <c r="AJ2339" i="16"/>
  <c r="AL2338" i="16"/>
  <c r="AK2338" i="16"/>
  <c r="AJ2338" i="16"/>
  <c r="AL2337" i="16"/>
  <c r="AK2337" i="16"/>
  <c r="AJ2337" i="16"/>
  <c r="AL2336" i="16"/>
  <c r="AK2336" i="16"/>
  <c r="AJ2336" i="16"/>
  <c r="AL2335" i="16"/>
  <c r="AK2335" i="16"/>
  <c r="AM2335" i="16" s="1"/>
  <c r="AJ2335" i="16"/>
  <c r="AL2334" i="16"/>
  <c r="AK2334" i="16"/>
  <c r="AJ2334" i="16"/>
  <c r="AL2333" i="16"/>
  <c r="AK2333" i="16"/>
  <c r="AJ2333" i="16"/>
  <c r="AL2332" i="16"/>
  <c r="AK2332" i="16"/>
  <c r="AJ2332" i="16"/>
  <c r="AL2331" i="16"/>
  <c r="AK2331" i="16"/>
  <c r="AJ2331" i="16"/>
  <c r="AL2330" i="16"/>
  <c r="AK2330" i="16"/>
  <c r="AJ2330" i="16"/>
  <c r="AL2329" i="16"/>
  <c r="AK2329" i="16"/>
  <c r="AJ2329" i="16"/>
  <c r="AL2328" i="16"/>
  <c r="AK2328" i="16"/>
  <c r="AJ2328" i="16"/>
  <c r="AL2327" i="16"/>
  <c r="AK2327" i="16"/>
  <c r="AJ2327" i="16"/>
  <c r="AL2326" i="16"/>
  <c r="AK2326" i="16"/>
  <c r="AJ2326" i="16"/>
  <c r="AL2325" i="16"/>
  <c r="AK2325" i="16"/>
  <c r="AJ2325" i="16"/>
  <c r="AL2324" i="16"/>
  <c r="AK2324" i="16"/>
  <c r="AJ2324" i="16"/>
  <c r="AL2323" i="16"/>
  <c r="AK2323" i="16"/>
  <c r="AJ2323" i="16"/>
  <c r="AL2322" i="16"/>
  <c r="AK2322" i="16"/>
  <c r="AJ2322" i="16"/>
  <c r="AL2321" i="16"/>
  <c r="AK2321" i="16"/>
  <c r="AJ2321" i="16"/>
  <c r="AL2320" i="16"/>
  <c r="AK2320" i="16"/>
  <c r="AJ2320" i="16"/>
  <c r="AL2319" i="16"/>
  <c r="AK2319" i="16"/>
  <c r="AJ2319" i="16"/>
  <c r="AL2318" i="16"/>
  <c r="AK2318" i="16"/>
  <c r="AJ2318" i="16"/>
  <c r="AL2317" i="16"/>
  <c r="AK2317" i="16"/>
  <c r="AJ2317" i="16"/>
  <c r="AL2316" i="16"/>
  <c r="AK2316" i="16"/>
  <c r="AJ2316" i="16"/>
  <c r="AL2315" i="16"/>
  <c r="AK2315" i="16"/>
  <c r="AJ2315" i="16"/>
  <c r="AL2314" i="16"/>
  <c r="AK2314" i="16"/>
  <c r="AJ2314" i="16"/>
  <c r="AL2313" i="16"/>
  <c r="AK2313" i="16"/>
  <c r="AJ2313" i="16"/>
  <c r="AL2312" i="16"/>
  <c r="AK2312" i="16"/>
  <c r="AJ2312" i="16"/>
  <c r="AL2311" i="16"/>
  <c r="AK2311" i="16"/>
  <c r="AJ2311" i="16"/>
  <c r="AL2310" i="16"/>
  <c r="AK2310" i="16"/>
  <c r="AJ2310" i="16"/>
  <c r="AL2309" i="16"/>
  <c r="AK2309" i="16"/>
  <c r="AJ2309" i="16"/>
  <c r="AL2308" i="16"/>
  <c r="AK2308" i="16"/>
  <c r="AJ2308" i="16"/>
  <c r="AL2307" i="16"/>
  <c r="AK2307" i="16"/>
  <c r="AJ2307" i="16"/>
  <c r="AL2306" i="16"/>
  <c r="AK2306" i="16"/>
  <c r="AJ2306" i="16"/>
  <c r="AL2305" i="16"/>
  <c r="AK2305" i="16"/>
  <c r="AJ2305" i="16"/>
  <c r="AL2304" i="16"/>
  <c r="AK2304" i="16"/>
  <c r="AJ2304" i="16"/>
  <c r="AL2303" i="16"/>
  <c r="AK2303" i="16"/>
  <c r="AJ2303" i="16"/>
  <c r="AL2302" i="16"/>
  <c r="AK2302" i="16"/>
  <c r="AJ2302" i="16"/>
  <c r="AL2301" i="16"/>
  <c r="AK2301" i="16"/>
  <c r="AJ2301" i="16"/>
  <c r="AL2300" i="16"/>
  <c r="AK2300" i="16"/>
  <c r="AJ2300" i="16"/>
  <c r="AL2299" i="16"/>
  <c r="AK2299" i="16"/>
  <c r="AJ2299" i="16"/>
  <c r="AL2298" i="16"/>
  <c r="AK2298" i="16"/>
  <c r="AJ2298" i="16"/>
  <c r="AL2297" i="16"/>
  <c r="AK2297" i="16"/>
  <c r="AJ2297" i="16"/>
  <c r="AL2296" i="16"/>
  <c r="AK2296" i="16"/>
  <c r="AJ2296" i="16"/>
  <c r="AL2295" i="16"/>
  <c r="AK2295" i="16"/>
  <c r="AJ2295" i="16"/>
  <c r="AL2294" i="16"/>
  <c r="AK2294" i="16"/>
  <c r="AJ2294" i="16"/>
  <c r="AL2293" i="16"/>
  <c r="AK2293" i="16"/>
  <c r="AJ2293" i="16"/>
  <c r="AL2292" i="16"/>
  <c r="AK2292" i="16"/>
  <c r="AJ2292" i="16"/>
  <c r="AL2291" i="16"/>
  <c r="AK2291" i="16"/>
  <c r="AJ2291" i="16"/>
  <c r="AL2290" i="16"/>
  <c r="AK2290" i="16"/>
  <c r="AJ2290" i="16"/>
  <c r="AL2289" i="16"/>
  <c r="AK2289" i="16"/>
  <c r="AJ2289" i="16"/>
  <c r="AL2288" i="16"/>
  <c r="AK2288" i="16"/>
  <c r="AJ2288" i="16"/>
  <c r="AL2287" i="16"/>
  <c r="AK2287" i="16"/>
  <c r="AJ2287" i="16"/>
  <c r="AL2286" i="16"/>
  <c r="AK2286" i="16"/>
  <c r="AJ2286" i="16"/>
  <c r="AL2285" i="16"/>
  <c r="AK2285" i="16"/>
  <c r="AJ2285" i="16"/>
  <c r="AL2284" i="16"/>
  <c r="AK2284" i="16"/>
  <c r="AJ2284" i="16"/>
  <c r="AL2283" i="16"/>
  <c r="AK2283" i="16"/>
  <c r="AJ2283" i="16"/>
  <c r="AL2282" i="16"/>
  <c r="AK2282" i="16"/>
  <c r="AJ2282" i="16"/>
  <c r="AL2281" i="16"/>
  <c r="AK2281" i="16"/>
  <c r="AJ2281" i="16"/>
  <c r="AL2280" i="16"/>
  <c r="AK2280" i="16"/>
  <c r="AJ2280" i="16"/>
  <c r="AL2279" i="16"/>
  <c r="AK2279" i="16"/>
  <c r="AJ2279" i="16"/>
  <c r="AL2278" i="16"/>
  <c r="AK2278" i="16"/>
  <c r="AJ2278" i="16"/>
  <c r="AL2277" i="16"/>
  <c r="AK2277" i="16"/>
  <c r="AJ2277" i="16"/>
  <c r="AL2276" i="16"/>
  <c r="AK2276" i="16"/>
  <c r="AJ2276" i="16"/>
  <c r="AL2275" i="16"/>
  <c r="AK2275" i="16"/>
  <c r="AJ2275" i="16"/>
  <c r="AL2274" i="16"/>
  <c r="AK2274" i="16"/>
  <c r="AJ2274" i="16"/>
  <c r="AL2273" i="16"/>
  <c r="AK2273" i="16"/>
  <c r="AJ2273" i="16"/>
  <c r="AL2272" i="16"/>
  <c r="AK2272" i="16"/>
  <c r="AJ2272" i="16"/>
  <c r="AL2271" i="16"/>
  <c r="AK2271" i="16"/>
  <c r="AJ2271" i="16"/>
  <c r="AL2270" i="16"/>
  <c r="AK2270" i="16"/>
  <c r="AJ2270" i="16"/>
  <c r="AL2269" i="16"/>
  <c r="AK2269" i="16"/>
  <c r="AJ2269" i="16"/>
  <c r="AL2268" i="16"/>
  <c r="AK2268" i="16"/>
  <c r="AJ2268" i="16"/>
  <c r="AL2267" i="16"/>
  <c r="AK2267" i="16"/>
  <c r="AJ2267" i="16"/>
  <c r="AL2266" i="16"/>
  <c r="AK2266" i="16"/>
  <c r="AJ2266" i="16"/>
  <c r="AL2265" i="16"/>
  <c r="AK2265" i="16"/>
  <c r="AJ2265" i="16"/>
  <c r="AL2264" i="16"/>
  <c r="AK2264" i="16"/>
  <c r="AJ2264" i="16"/>
  <c r="AL2263" i="16"/>
  <c r="AK2263" i="16"/>
  <c r="AJ2263" i="16"/>
  <c r="AL2262" i="16"/>
  <c r="AK2262" i="16"/>
  <c r="AJ2262" i="16"/>
  <c r="AL2261" i="16"/>
  <c r="AK2261" i="16"/>
  <c r="AJ2261" i="16"/>
  <c r="AL2260" i="16"/>
  <c r="AK2260" i="16"/>
  <c r="AJ2260" i="16"/>
  <c r="AL2259" i="16"/>
  <c r="AK2259" i="16"/>
  <c r="AJ2259" i="16"/>
  <c r="AL2258" i="16"/>
  <c r="AK2258" i="16"/>
  <c r="AJ2258" i="16"/>
  <c r="AL2257" i="16"/>
  <c r="AK2257" i="16"/>
  <c r="AJ2257" i="16"/>
  <c r="AL2256" i="16"/>
  <c r="AK2256" i="16"/>
  <c r="AJ2256" i="16"/>
  <c r="AL2255" i="16"/>
  <c r="AK2255" i="16"/>
  <c r="AJ2255" i="16"/>
  <c r="AL2254" i="16"/>
  <c r="AK2254" i="16"/>
  <c r="AJ2254" i="16"/>
  <c r="AL2253" i="16"/>
  <c r="AK2253" i="16"/>
  <c r="AJ2253" i="16"/>
  <c r="AL2252" i="16"/>
  <c r="AK2252" i="16"/>
  <c r="AJ2252" i="16"/>
  <c r="AL2251" i="16"/>
  <c r="AK2251" i="16"/>
  <c r="AJ2251" i="16"/>
  <c r="AL2250" i="16"/>
  <c r="AK2250" i="16"/>
  <c r="AJ2250" i="16"/>
  <c r="AL2249" i="16"/>
  <c r="AK2249" i="16"/>
  <c r="AJ2249" i="16"/>
  <c r="AL2248" i="16"/>
  <c r="AK2248" i="16"/>
  <c r="AJ2248" i="16"/>
  <c r="AL2247" i="16"/>
  <c r="AK2247" i="16"/>
  <c r="AJ2247" i="16"/>
  <c r="AL2246" i="16"/>
  <c r="AK2246" i="16"/>
  <c r="AJ2246" i="16"/>
  <c r="AL2245" i="16"/>
  <c r="AK2245" i="16"/>
  <c r="AJ2245" i="16"/>
  <c r="AL2244" i="16"/>
  <c r="AK2244" i="16"/>
  <c r="AJ2244" i="16"/>
  <c r="AL2243" i="16"/>
  <c r="AK2243" i="16"/>
  <c r="AJ2243" i="16"/>
  <c r="AL2242" i="16"/>
  <c r="AK2242" i="16"/>
  <c r="AJ2242" i="16"/>
  <c r="AL2241" i="16"/>
  <c r="AK2241" i="16"/>
  <c r="AJ2241" i="16"/>
  <c r="AL2240" i="16"/>
  <c r="AK2240" i="16"/>
  <c r="AJ2240" i="16"/>
  <c r="AL2239" i="16"/>
  <c r="AK2239" i="16"/>
  <c r="AJ2239" i="16"/>
  <c r="AL2238" i="16"/>
  <c r="AK2238" i="16"/>
  <c r="AJ2238" i="16"/>
  <c r="AL2237" i="16"/>
  <c r="AK2237" i="16"/>
  <c r="AJ2237" i="16"/>
  <c r="AL2236" i="16"/>
  <c r="AK2236" i="16"/>
  <c r="AJ2236" i="16"/>
  <c r="AL2235" i="16"/>
  <c r="AK2235" i="16"/>
  <c r="AJ2235" i="16"/>
  <c r="AL2234" i="16"/>
  <c r="AK2234" i="16"/>
  <c r="AJ2234" i="16"/>
  <c r="AL2233" i="16"/>
  <c r="AK2233" i="16"/>
  <c r="AJ2233" i="16"/>
  <c r="AL2232" i="16"/>
  <c r="AK2232" i="16"/>
  <c r="AJ2232" i="16"/>
  <c r="AL2231" i="16"/>
  <c r="AK2231" i="16"/>
  <c r="AJ2231" i="16"/>
  <c r="AL2230" i="16"/>
  <c r="AK2230" i="16"/>
  <c r="AJ2230" i="16"/>
  <c r="AL2229" i="16"/>
  <c r="AK2229" i="16"/>
  <c r="AJ2229" i="16"/>
  <c r="AL2228" i="16"/>
  <c r="AK2228" i="16"/>
  <c r="AJ2228" i="16"/>
  <c r="AL2227" i="16"/>
  <c r="AK2227" i="16"/>
  <c r="AJ2227" i="16"/>
  <c r="AL2226" i="16"/>
  <c r="AK2226" i="16"/>
  <c r="AJ2226" i="16"/>
  <c r="AL2225" i="16"/>
  <c r="AK2225" i="16"/>
  <c r="AJ2225" i="16"/>
  <c r="AL2224" i="16"/>
  <c r="AK2224" i="16"/>
  <c r="AJ2224" i="16"/>
  <c r="AL2223" i="16"/>
  <c r="AK2223" i="16"/>
  <c r="AJ2223" i="16"/>
  <c r="AL2222" i="16"/>
  <c r="AK2222" i="16"/>
  <c r="AJ2222" i="16"/>
  <c r="AL2221" i="16"/>
  <c r="AK2221" i="16"/>
  <c r="AJ2221" i="16"/>
  <c r="AL2220" i="16"/>
  <c r="AK2220" i="16"/>
  <c r="AJ2220" i="16"/>
  <c r="AL2219" i="16"/>
  <c r="AK2219" i="16"/>
  <c r="AJ2219" i="16"/>
  <c r="AL2218" i="16"/>
  <c r="AK2218" i="16"/>
  <c r="AJ2218" i="16"/>
  <c r="AL2217" i="16"/>
  <c r="AK2217" i="16"/>
  <c r="AJ2217" i="16"/>
  <c r="AL2216" i="16"/>
  <c r="AK2216" i="16"/>
  <c r="AJ2216" i="16"/>
  <c r="AL2215" i="16"/>
  <c r="AK2215" i="16"/>
  <c r="AJ2215" i="16"/>
  <c r="AL2214" i="16"/>
  <c r="AK2214" i="16"/>
  <c r="AJ2214" i="16"/>
  <c r="AL2213" i="16"/>
  <c r="AK2213" i="16"/>
  <c r="AJ2213" i="16"/>
  <c r="AL2212" i="16"/>
  <c r="AK2212" i="16"/>
  <c r="AJ2212" i="16"/>
  <c r="AL2211" i="16"/>
  <c r="AK2211" i="16"/>
  <c r="AJ2211" i="16"/>
  <c r="AL2210" i="16"/>
  <c r="AK2210" i="16"/>
  <c r="AJ2210" i="16"/>
  <c r="AL2209" i="16"/>
  <c r="AK2209" i="16"/>
  <c r="AJ2209" i="16"/>
  <c r="AL2208" i="16"/>
  <c r="AK2208" i="16"/>
  <c r="AJ2208" i="16"/>
  <c r="AL2207" i="16"/>
  <c r="AK2207" i="16"/>
  <c r="AJ2207" i="16"/>
  <c r="AL2206" i="16"/>
  <c r="AK2206" i="16"/>
  <c r="AJ2206" i="16"/>
  <c r="AL2205" i="16"/>
  <c r="AK2205" i="16"/>
  <c r="AJ2205" i="16"/>
  <c r="AL2204" i="16"/>
  <c r="AK2204" i="16"/>
  <c r="AJ2204" i="16"/>
  <c r="AL2203" i="16"/>
  <c r="AK2203" i="16"/>
  <c r="AJ2203" i="16"/>
  <c r="AL2202" i="16"/>
  <c r="AK2202" i="16"/>
  <c r="AJ2202" i="16"/>
  <c r="AL2201" i="16"/>
  <c r="AK2201" i="16"/>
  <c r="AJ2201" i="16"/>
  <c r="AL2200" i="16"/>
  <c r="AK2200" i="16"/>
  <c r="AJ2200" i="16"/>
  <c r="AL2199" i="16"/>
  <c r="AK2199" i="16"/>
  <c r="AJ2199" i="16"/>
  <c r="AL2198" i="16"/>
  <c r="AK2198" i="16"/>
  <c r="AJ2198" i="16"/>
  <c r="AL2197" i="16"/>
  <c r="AK2197" i="16"/>
  <c r="AJ2197" i="16"/>
  <c r="AL2196" i="16"/>
  <c r="AK2196" i="16"/>
  <c r="AJ2196" i="16"/>
  <c r="AL2195" i="16"/>
  <c r="AK2195" i="16"/>
  <c r="AJ2195" i="16"/>
  <c r="AL2194" i="16"/>
  <c r="AK2194" i="16"/>
  <c r="AJ2194" i="16"/>
  <c r="AL2193" i="16"/>
  <c r="AK2193" i="16"/>
  <c r="AJ2193" i="16"/>
  <c r="AL2192" i="16"/>
  <c r="AK2192" i="16"/>
  <c r="AJ2192" i="16"/>
  <c r="AL2191" i="16"/>
  <c r="AK2191" i="16"/>
  <c r="AJ2191" i="16"/>
  <c r="AL2190" i="16"/>
  <c r="AK2190" i="16"/>
  <c r="AJ2190" i="16"/>
  <c r="AL2189" i="16"/>
  <c r="AK2189" i="16"/>
  <c r="AJ2189" i="16"/>
  <c r="AL2188" i="16"/>
  <c r="AK2188" i="16"/>
  <c r="AJ2188" i="16"/>
  <c r="AL2187" i="16"/>
  <c r="AK2187" i="16"/>
  <c r="AJ2187" i="16"/>
  <c r="AL2186" i="16"/>
  <c r="AK2186" i="16"/>
  <c r="AJ2186" i="16"/>
  <c r="AL2185" i="16"/>
  <c r="AK2185" i="16"/>
  <c r="AJ2185" i="16"/>
  <c r="AL2184" i="16"/>
  <c r="AK2184" i="16"/>
  <c r="AJ2184" i="16"/>
  <c r="AL2183" i="16"/>
  <c r="AK2183" i="16"/>
  <c r="AJ2183" i="16"/>
  <c r="AL2182" i="16"/>
  <c r="AK2182" i="16"/>
  <c r="AJ2182" i="16"/>
  <c r="AL2181" i="16"/>
  <c r="AK2181" i="16"/>
  <c r="AJ2181" i="16"/>
  <c r="AL2180" i="16"/>
  <c r="AK2180" i="16"/>
  <c r="AJ2180" i="16"/>
  <c r="AL2179" i="16"/>
  <c r="AK2179" i="16"/>
  <c r="AJ2179" i="16"/>
  <c r="AL2178" i="16"/>
  <c r="AK2178" i="16"/>
  <c r="AJ2178" i="16"/>
  <c r="AL2177" i="16"/>
  <c r="AK2177" i="16"/>
  <c r="AJ2177" i="16"/>
  <c r="AL2176" i="16"/>
  <c r="AK2176" i="16"/>
  <c r="AJ2176" i="16"/>
  <c r="AL2175" i="16"/>
  <c r="AK2175" i="16"/>
  <c r="AJ2175" i="16"/>
  <c r="AL2174" i="16"/>
  <c r="AK2174" i="16"/>
  <c r="AJ2174" i="16"/>
  <c r="AL2173" i="16"/>
  <c r="AK2173" i="16"/>
  <c r="AJ2173" i="16"/>
  <c r="AL2172" i="16"/>
  <c r="AK2172" i="16"/>
  <c r="AJ2172" i="16"/>
  <c r="AL2171" i="16"/>
  <c r="AK2171" i="16"/>
  <c r="AJ2171" i="16"/>
  <c r="AL2170" i="16"/>
  <c r="AK2170" i="16"/>
  <c r="AJ2170" i="16"/>
  <c r="AL2169" i="16"/>
  <c r="AK2169" i="16"/>
  <c r="AJ2169" i="16"/>
  <c r="AL2168" i="16"/>
  <c r="AK2168" i="16"/>
  <c r="AJ2168" i="16"/>
  <c r="AL2167" i="16"/>
  <c r="AK2167" i="16"/>
  <c r="AJ2167" i="16"/>
  <c r="AL2166" i="16"/>
  <c r="AK2166" i="16"/>
  <c r="AJ2166" i="16"/>
  <c r="AL2165" i="16"/>
  <c r="AK2165" i="16"/>
  <c r="AJ2165" i="16"/>
  <c r="AL2164" i="16"/>
  <c r="AK2164" i="16"/>
  <c r="AJ2164" i="16"/>
  <c r="AL2163" i="16"/>
  <c r="AK2163" i="16"/>
  <c r="AJ2163" i="16"/>
  <c r="AL2162" i="16"/>
  <c r="AK2162" i="16"/>
  <c r="AJ2162" i="16"/>
  <c r="AL2161" i="16"/>
  <c r="AK2161" i="16"/>
  <c r="AJ2161" i="16"/>
  <c r="AL2160" i="16"/>
  <c r="AK2160" i="16"/>
  <c r="AJ2160" i="16"/>
  <c r="AL2159" i="16"/>
  <c r="AK2159" i="16"/>
  <c r="AJ2159" i="16"/>
  <c r="AL2158" i="16"/>
  <c r="AK2158" i="16"/>
  <c r="AJ2158" i="16"/>
  <c r="AL2157" i="16"/>
  <c r="AK2157" i="16"/>
  <c r="AJ2157" i="16"/>
  <c r="AL2156" i="16"/>
  <c r="AK2156" i="16"/>
  <c r="AJ2156" i="16"/>
  <c r="AL2155" i="16"/>
  <c r="AK2155" i="16"/>
  <c r="AM2155" i="16" s="1"/>
  <c r="AJ2155" i="16"/>
  <c r="AL2154" i="16"/>
  <c r="AK2154" i="16"/>
  <c r="AJ2154" i="16"/>
  <c r="AL2153" i="16"/>
  <c r="AK2153" i="16"/>
  <c r="AJ2153" i="16"/>
  <c r="AL2152" i="16"/>
  <c r="AK2152" i="16"/>
  <c r="AJ2152" i="16"/>
  <c r="AL2151" i="16"/>
  <c r="AK2151" i="16"/>
  <c r="AJ2151" i="16"/>
  <c r="AL2150" i="16"/>
  <c r="AK2150" i="16"/>
  <c r="AJ2150" i="16"/>
  <c r="AL2149" i="16"/>
  <c r="AK2149" i="16"/>
  <c r="AJ2149" i="16"/>
  <c r="AL2148" i="16"/>
  <c r="AK2148" i="16"/>
  <c r="AJ2148" i="16"/>
  <c r="AL2147" i="16"/>
  <c r="AK2147" i="16"/>
  <c r="AJ2147" i="16"/>
  <c r="AL2146" i="16"/>
  <c r="AK2146" i="16"/>
  <c r="AJ2146" i="16"/>
  <c r="AL2145" i="16"/>
  <c r="AK2145" i="16"/>
  <c r="AJ2145" i="16"/>
  <c r="AL2144" i="16"/>
  <c r="AK2144" i="16"/>
  <c r="AJ2144" i="16"/>
  <c r="AL2143" i="16"/>
  <c r="AK2143" i="16"/>
  <c r="AJ2143" i="16"/>
  <c r="AL2142" i="16"/>
  <c r="AK2142" i="16"/>
  <c r="AJ2142" i="16"/>
  <c r="AL2141" i="16"/>
  <c r="AK2141" i="16"/>
  <c r="AJ2141" i="16"/>
  <c r="AL2140" i="16"/>
  <c r="AK2140" i="16"/>
  <c r="AJ2140" i="16"/>
  <c r="AL2139" i="16"/>
  <c r="AK2139" i="16"/>
  <c r="AJ2139" i="16"/>
  <c r="AL2138" i="16"/>
  <c r="AK2138" i="16"/>
  <c r="AJ2138" i="16"/>
  <c r="AL2137" i="16"/>
  <c r="AK2137" i="16"/>
  <c r="AJ2137" i="16"/>
  <c r="AL2136" i="16"/>
  <c r="AK2136" i="16"/>
  <c r="AJ2136" i="16"/>
  <c r="AL2135" i="16"/>
  <c r="AK2135" i="16"/>
  <c r="AJ2135" i="16"/>
  <c r="AL2134" i="16"/>
  <c r="AK2134" i="16"/>
  <c r="AJ2134" i="16"/>
  <c r="AL2133" i="16"/>
  <c r="AK2133" i="16"/>
  <c r="AJ2133" i="16"/>
  <c r="AL2132" i="16"/>
  <c r="AK2132" i="16"/>
  <c r="AJ2132" i="16"/>
  <c r="AL2131" i="16"/>
  <c r="AK2131" i="16"/>
  <c r="AJ2131" i="16"/>
  <c r="AL2130" i="16"/>
  <c r="AK2130" i="16"/>
  <c r="AJ2130" i="16"/>
  <c r="AL2129" i="16"/>
  <c r="AK2129" i="16"/>
  <c r="AJ2129" i="16"/>
  <c r="AL2128" i="16"/>
  <c r="AK2128" i="16"/>
  <c r="AJ2128" i="16"/>
  <c r="AL2127" i="16"/>
  <c r="AK2127" i="16"/>
  <c r="AJ2127" i="16"/>
  <c r="AL2126" i="16"/>
  <c r="AK2126" i="16"/>
  <c r="AJ2126" i="16"/>
  <c r="AL2125" i="16"/>
  <c r="AK2125" i="16"/>
  <c r="AJ2125" i="16"/>
  <c r="AL2124" i="16"/>
  <c r="AK2124" i="16"/>
  <c r="AJ2124" i="16"/>
  <c r="AL2123" i="16"/>
  <c r="AK2123" i="16"/>
  <c r="AJ2123" i="16"/>
  <c r="AL2122" i="16"/>
  <c r="AK2122" i="16"/>
  <c r="AJ2122" i="16"/>
  <c r="AL2121" i="16"/>
  <c r="AK2121" i="16"/>
  <c r="AJ2121" i="16"/>
  <c r="AL2120" i="16"/>
  <c r="AK2120" i="16"/>
  <c r="AJ2120" i="16"/>
  <c r="AL2119" i="16"/>
  <c r="AK2119" i="16"/>
  <c r="AJ2119" i="16"/>
  <c r="AL2118" i="16"/>
  <c r="AK2118" i="16"/>
  <c r="AJ2118" i="16"/>
  <c r="AL2117" i="16"/>
  <c r="AK2117" i="16"/>
  <c r="AJ2117" i="16"/>
  <c r="AL2116" i="16"/>
  <c r="AK2116" i="16"/>
  <c r="AJ2116" i="16"/>
  <c r="AL2115" i="16"/>
  <c r="AK2115" i="16"/>
  <c r="AJ2115" i="16"/>
  <c r="AL2114" i="16"/>
  <c r="AK2114" i="16"/>
  <c r="AJ2114" i="16"/>
  <c r="AL2113" i="16"/>
  <c r="AK2113" i="16"/>
  <c r="AJ2113" i="16"/>
  <c r="AL2112" i="16"/>
  <c r="AK2112" i="16"/>
  <c r="AJ2112" i="16"/>
  <c r="AL2111" i="16"/>
  <c r="AK2111" i="16"/>
  <c r="AJ2111" i="16"/>
  <c r="AL2110" i="16"/>
  <c r="AK2110" i="16"/>
  <c r="AJ2110" i="16"/>
  <c r="AL2109" i="16"/>
  <c r="AK2109" i="16"/>
  <c r="AJ2109" i="16"/>
  <c r="AL2108" i="16"/>
  <c r="AK2108" i="16"/>
  <c r="AJ2108" i="16"/>
  <c r="AL2107" i="16"/>
  <c r="AK2107" i="16"/>
  <c r="AJ2107" i="16"/>
  <c r="AL2106" i="16"/>
  <c r="AK2106" i="16"/>
  <c r="AJ2106" i="16"/>
  <c r="AL2105" i="16"/>
  <c r="AK2105" i="16"/>
  <c r="AJ2105" i="16"/>
  <c r="AL2104" i="16"/>
  <c r="AK2104" i="16"/>
  <c r="AJ2104" i="16"/>
  <c r="AL2103" i="16"/>
  <c r="AK2103" i="16"/>
  <c r="AJ2103" i="16"/>
  <c r="AL2102" i="16"/>
  <c r="AK2102" i="16"/>
  <c r="AJ2102" i="16"/>
  <c r="AL2101" i="16"/>
  <c r="AK2101" i="16"/>
  <c r="AJ2101" i="16"/>
  <c r="AL2100" i="16"/>
  <c r="AK2100" i="16"/>
  <c r="AJ2100" i="16"/>
  <c r="AL2099" i="16"/>
  <c r="AK2099" i="16"/>
  <c r="AJ2099" i="16"/>
  <c r="AL2098" i="16"/>
  <c r="AK2098" i="16"/>
  <c r="AJ2098" i="16"/>
  <c r="AL2097" i="16"/>
  <c r="AK2097" i="16"/>
  <c r="AJ2097" i="16"/>
  <c r="AL2096" i="16"/>
  <c r="AK2096" i="16"/>
  <c r="AJ2096" i="16"/>
  <c r="AL2095" i="16"/>
  <c r="AK2095" i="16"/>
  <c r="AJ2095" i="16"/>
  <c r="AL2094" i="16"/>
  <c r="AK2094" i="16"/>
  <c r="AJ2094" i="16"/>
  <c r="AL2093" i="16"/>
  <c r="AK2093" i="16"/>
  <c r="AJ2093" i="16"/>
  <c r="AL2092" i="16"/>
  <c r="AK2092" i="16"/>
  <c r="AJ2092" i="16"/>
  <c r="AL2091" i="16"/>
  <c r="AK2091" i="16"/>
  <c r="AJ2091" i="16"/>
  <c r="AL2090" i="16"/>
  <c r="AK2090" i="16"/>
  <c r="AJ2090" i="16"/>
  <c r="AL2089" i="16"/>
  <c r="AK2089" i="16"/>
  <c r="AJ2089" i="16"/>
  <c r="AL2088" i="16"/>
  <c r="AK2088" i="16"/>
  <c r="AJ2088" i="16"/>
  <c r="AL2087" i="16"/>
  <c r="AK2087" i="16"/>
  <c r="AJ2087" i="16"/>
  <c r="AL2086" i="16"/>
  <c r="AK2086" i="16"/>
  <c r="AJ2086" i="16"/>
  <c r="AL2085" i="16"/>
  <c r="AK2085" i="16"/>
  <c r="AJ2085" i="16"/>
  <c r="AL2084" i="16"/>
  <c r="AK2084" i="16"/>
  <c r="AJ2084" i="16"/>
  <c r="AL2083" i="16"/>
  <c r="AK2083" i="16"/>
  <c r="AJ2083" i="16"/>
  <c r="AL2082" i="16"/>
  <c r="AK2082" i="16"/>
  <c r="AJ2082" i="16"/>
  <c r="AL2081" i="16"/>
  <c r="AK2081" i="16"/>
  <c r="AJ2081" i="16"/>
  <c r="AL2080" i="16"/>
  <c r="AK2080" i="16"/>
  <c r="AJ2080" i="16"/>
  <c r="AL2079" i="16"/>
  <c r="AK2079" i="16"/>
  <c r="AJ2079" i="16"/>
  <c r="AL2078" i="16"/>
  <c r="AK2078" i="16"/>
  <c r="AJ2078" i="16"/>
  <c r="AL2077" i="16"/>
  <c r="AK2077" i="16"/>
  <c r="AJ2077" i="16"/>
  <c r="AL2076" i="16"/>
  <c r="AK2076" i="16"/>
  <c r="AJ2076" i="16"/>
  <c r="AL2075" i="16"/>
  <c r="AK2075" i="16"/>
  <c r="AJ2075" i="16"/>
  <c r="AL2074" i="16"/>
  <c r="AK2074" i="16"/>
  <c r="AJ2074" i="16"/>
  <c r="AL2073" i="16"/>
  <c r="AK2073" i="16"/>
  <c r="AJ2073" i="16"/>
  <c r="AL2072" i="16"/>
  <c r="AK2072" i="16"/>
  <c r="AJ2072" i="16"/>
  <c r="AL2071" i="16"/>
  <c r="AK2071" i="16"/>
  <c r="AJ2071" i="16"/>
  <c r="AL2070" i="16"/>
  <c r="AK2070" i="16"/>
  <c r="AJ2070" i="16"/>
  <c r="AL2069" i="16"/>
  <c r="AK2069" i="16"/>
  <c r="AJ2069" i="16"/>
  <c r="AL2068" i="16"/>
  <c r="AK2068" i="16"/>
  <c r="AJ2068" i="16"/>
  <c r="AL2067" i="16"/>
  <c r="AK2067" i="16"/>
  <c r="AJ2067" i="16"/>
  <c r="AL2066" i="16"/>
  <c r="AK2066" i="16"/>
  <c r="AJ2066" i="16"/>
  <c r="AL2065" i="16"/>
  <c r="AK2065" i="16"/>
  <c r="AJ2065" i="16"/>
  <c r="AL2064" i="16"/>
  <c r="AK2064" i="16"/>
  <c r="AJ2064" i="16"/>
  <c r="AL2063" i="16"/>
  <c r="AK2063" i="16"/>
  <c r="AJ2063" i="16"/>
  <c r="AL2062" i="16"/>
  <c r="AK2062" i="16"/>
  <c r="AJ2062" i="16"/>
  <c r="AL2061" i="16"/>
  <c r="AK2061" i="16"/>
  <c r="AJ2061" i="16"/>
  <c r="AL2060" i="16"/>
  <c r="AK2060" i="16"/>
  <c r="AJ2060" i="16"/>
  <c r="AL2059" i="16"/>
  <c r="AK2059" i="16"/>
  <c r="AJ2059" i="16"/>
  <c r="AL2058" i="16"/>
  <c r="AK2058" i="16"/>
  <c r="AJ2058" i="16"/>
  <c r="AL2057" i="16"/>
  <c r="AK2057" i="16"/>
  <c r="AJ2057" i="16"/>
  <c r="AL2056" i="16"/>
  <c r="AK2056" i="16"/>
  <c r="AJ2056" i="16"/>
  <c r="AL2055" i="16"/>
  <c r="AK2055" i="16"/>
  <c r="AJ2055" i="16"/>
  <c r="AL2054" i="16"/>
  <c r="AK2054" i="16"/>
  <c r="AJ2054" i="16"/>
  <c r="AL2053" i="16"/>
  <c r="AK2053" i="16"/>
  <c r="AJ2053" i="16"/>
  <c r="AL2052" i="16"/>
  <c r="AK2052" i="16"/>
  <c r="AJ2052" i="16"/>
  <c r="AL2051" i="16"/>
  <c r="AK2051" i="16"/>
  <c r="AJ2051" i="16"/>
  <c r="AL2050" i="16"/>
  <c r="AK2050" i="16"/>
  <c r="AJ2050" i="16"/>
  <c r="AL2049" i="16"/>
  <c r="AK2049" i="16"/>
  <c r="AJ2049" i="16"/>
  <c r="AL2048" i="16"/>
  <c r="AK2048" i="16"/>
  <c r="AJ2048" i="16"/>
  <c r="AL2047" i="16"/>
  <c r="AK2047" i="16"/>
  <c r="AJ2047" i="16"/>
  <c r="AL2046" i="16"/>
  <c r="AK2046" i="16"/>
  <c r="AJ2046" i="16"/>
  <c r="AL2045" i="16"/>
  <c r="AK2045" i="16"/>
  <c r="AJ2045" i="16"/>
  <c r="AL2044" i="16"/>
  <c r="AK2044" i="16"/>
  <c r="AJ2044" i="16"/>
  <c r="AL2043" i="16"/>
  <c r="AK2043" i="16"/>
  <c r="AJ2043" i="16"/>
  <c r="AL2042" i="16"/>
  <c r="AK2042" i="16"/>
  <c r="AJ2042" i="16"/>
  <c r="AL2041" i="16"/>
  <c r="AK2041" i="16"/>
  <c r="AJ2041" i="16"/>
  <c r="AL2040" i="16"/>
  <c r="AK2040" i="16"/>
  <c r="AJ2040" i="16"/>
  <c r="AL2039" i="16"/>
  <c r="AK2039" i="16"/>
  <c r="AJ2039" i="16"/>
  <c r="AL2038" i="16"/>
  <c r="AK2038" i="16"/>
  <c r="AJ2038" i="16"/>
  <c r="AL2037" i="16"/>
  <c r="AK2037" i="16"/>
  <c r="AJ2037" i="16"/>
  <c r="AL2036" i="16"/>
  <c r="AK2036" i="16"/>
  <c r="AJ2036" i="16"/>
  <c r="AL2035" i="16"/>
  <c r="AK2035" i="16"/>
  <c r="AJ2035" i="16"/>
  <c r="AL2034" i="16"/>
  <c r="AK2034" i="16"/>
  <c r="AJ2034" i="16"/>
  <c r="AL2033" i="16"/>
  <c r="AK2033" i="16"/>
  <c r="AJ2033" i="16"/>
  <c r="AL2032" i="16"/>
  <c r="AK2032" i="16"/>
  <c r="AJ2032" i="16"/>
  <c r="AL2031" i="16"/>
  <c r="AK2031" i="16"/>
  <c r="AJ2031" i="16"/>
  <c r="AL2030" i="16"/>
  <c r="AK2030" i="16"/>
  <c r="AJ2030" i="16"/>
  <c r="AL2029" i="16"/>
  <c r="AK2029" i="16"/>
  <c r="AJ2029" i="16"/>
  <c r="AL2028" i="16"/>
  <c r="AK2028" i="16"/>
  <c r="AJ2028" i="16"/>
  <c r="AL2027" i="16"/>
  <c r="AK2027" i="16"/>
  <c r="AJ2027" i="16"/>
  <c r="AL2026" i="16"/>
  <c r="AK2026" i="16"/>
  <c r="AJ2026" i="16"/>
  <c r="AL2025" i="16"/>
  <c r="AK2025" i="16"/>
  <c r="AJ2025" i="16"/>
  <c r="AL2024" i="16"/>
  <c r="AK2024" i="16"/>
  <c r="AJ2024" i="16"/>
  <c r="AL2023" i="16"/>
  <c r="AK2023" i="16"/>
  <c r="AJ2023" i="16"/>
  <c r="AL2022" i="16"/>
  <c r="AK2022" i="16"/>
  <c r="AJ2022" i="16"/>
  <c r="AL2021" i="16"/>
  <c r="AK2021" i="16"/>
  <c r="AJ2021" i="16"/>
  <c r="AL2020" i="16"/>
  <c r="AK2020" i="16"/>
  <c r="AJ2020" i="16"/>
  <c r="AL2019" i="16"/>
  <c r="AK2019" i="16"/>
  <c r="AJ2019" i="16"/>
  <c r="AL2018" i="16"/>
  <c r="AK2018" i="16"/>
  <c r="AJ2018" i="16"/>
  <c r="AL2017" i="16"/>
  <c r="AK2017" i="16"/>
  <c r="AJ2017" i="16"/>
  <c r="AL2016" i="16"/>
  <c r="AK2016" i="16"/>
  <c r="AJ2016" i="16"/>
  <c r="AL2015" i="16"/>
  <c r="AK2015" i="16"/>
  <c r="AJ2015" i="16"/>
  <c r="AL2014" i="16"/>
  <c r="AK2014" i="16"/>
  <c r="AJ2014" i="16"/>
  <c r="AL2013" i="16"/>
  <c r="AK2013" i="16"/>
  <c r="AJ2013" i="16"/>
  <c r="AL2012" i="16"/>
  <c r="AK2012" i="16"/>
  <c r="AJ2012" i="16"/>
  <c r="AL2011" i="16"/>
  <c r="AK2011" i="16"/>
  <c r="AJ2011" i="16"/>
  <c r="AL2010" i="16"/>
  <c r="AK2010" i="16"/>
  <c r="AJ2010" i="16"/>
  <c r="AL2009" i="16"/>
  <c r="AK2009" i="16"/>
  <c r="AJ2009" i="16"/>
  <c r="AL2008" i="16"/>
  <c r="AK2008" i="16"/>
  <c r="AJ2008" i="16"/>
  <c r="AL2007" i="16"/>
  <c r="AK2007" i="16"/>
  <c r="AJ2007" i="16"/>
  <c r="AL2006" i="16"/>
  <c r="AK2006" i="16"/>
  <c r="AJ2006" i="16"/>
  <c r="AL2005" i="16"/>
  <c r="AK2005" i="16"/>
  <c r="AJ2005" i="16"/>
  <c r="AL2004" i="16"/>
  <c r="AK2004" i="16"/>
  <c r="AJ2004" i="16"/>
  <c r="AL2003" i="16"/>
  <c r="AK2003" i="16"/>
  <c r="AJ2003" i="16"/>
  <c r="AL2002" i="16"/>
  <c r="AK2002" i="16"/>
  <c r="AJ2002" i="16"/>
  <c r="AL2001" i="16"/>
  <c r="AK2001" i="16"/>
  <c r="AJ2001" i="16"/>
  <c r="AL2000" i="16"/>
  <c r="AK2000" i="16"/>
  <c r="AJ2000" i="16"/>
  <c r="AL1999" i="16"/>
  <c r="AK1999" i="16"/>
  <c r="AJ1999" i="16"/>
  <c r="AL1998" i="16"/>
  <c r="AK1998" i="16"/>
  <c r="AJ1998" i="16"/>
  <c r="AL1997" i="16"/>
  <c r="AK1997" i="16"/>
  <c r="AJ1997" i="16"/>
  <c r="AL1996" i="16"/>
  <c r="AK1996" i="16"/>
  <c r="AJ1996" i="16"/>
  <c r="AL1995" i="16"/>
  <c r="AK1995" i="16"/>
  <c r="AJ1995" i="16"/>
  <c r="AL1994" i="16"/>
  <c r="AK1994" i="16"/>
  <c r="AJ1994" i="16"/>
  <c r="AL1993" i="16"/>
  <c r="AK1993" i="16"/>
  <c r="AJ1993" i="16"/>
  <c r="AL1992" i="16"/>
  <c r="AK1992" i="16"/>
  <c r="AJ1992" i="16"/>
  <c r="AL1991" i="16"/>
  <c r="AK1991" i="16"/>
  <c r="AJ1991" i="16"/>
  <c r="AL1990" i="16"/>
  <c r="AK1990" i="16"/>
  <c r="AJ1990" i="16"/>
  <c r="AL1989" i="16"/>
  <c r="AK1989" i="16"/>
  <c r="AJ1989" i="16"/>
  <c r="AL1988" i="16"/>
  <c r="AK1988" i="16"/>
  <c r="AJ1988" i="16"/>
  <c r="AL1987" i="16"/>
  <c r="AK1987" i="16"/>
  <c r="AJ1987" i="16"/>
  <c r="AL1986" i="16"/>
  <c r="AK1986" i="16"/>
  <c r="AJ1986" i="16"/>
  <c r="AL1985" i="16"/>
  <c r="AK1985" i="16"/>
  <c r="AJ1985" i="16"/>
  <c r="AL1984" i="16"/>
  <c r="AK1984" i="16"/>
  <c r="AJ1984" i="16"/>
  <c r="AL1983" i="16"/>
  <c r="AK1983" i="16"/>
  <c r="AJ1983" i="16"/>
  <c r="AL1982" i="16"/>
  <c r="AK1982" i="16"/>
  <c r="AJ1982" i="16"/>
  <c r="AL1981" i="16"/>
  <c r="AK1981" i="16"/>
  <c r="AJ1981" i="16"/>
  <c r="AL1980" i="16"/>
  <c r="AK1980" i="16"/>
  <c r="AJ1980" i="16"/>
  <c r="AL1979" i="16"/>
  <c r="AK1979" i="16"/>
  <c r="AJ1979" i="16"/>
  <c r="AL1978" i="16"/>
  <c r="AK1978" i="16"/>
  <c r="AJ1978" i="16"/>
  <c r="AL1977" i="16"/>
  <c r="AK1977" i="16"/>
  <c r="AJ1977" i="16"/>
  <c r="AL1976" i="16"/>
  <c r="AK1976" i="16"/>
  <c r="AJ1976" i="16"/>
  <c r="AL1975" i="16"/>
  <c r="AK1975" i="16"/>
  <c r="AJ1975" i="16"/>
  <c r="AL1974" i="16"/>
  <c r="AK1974" i="16"/>
  <c r="AJ1974" i="16"/>
  <c r="AL1973" i="16"/>
  <c r="AK1973" i="16"/>
  <c r="AJ1973" i="16"/>
  <c r="AL1972" i="16"/>
  <c r="AK1972" i="16"/>
  <c r="AJ1972" i="16"/>
  <c r="AL1971" i="16"/>
  <c r="AK1971" i="16"/>
  <c r="AJ1971" i="16"/>
  <c r="AL1970" i="16"/>
  <c r="AK1970" i="16"/>
  <c r="AJ1970" i="16"/>
  <c r="AL1969" i="16"/>
  <c r="AK1969" i="16"/>
  <c r="AJ1969" i="16"/>
  <c r="AL1968" i="16"/>
  <c r="AK1968" i="16"/>
  <c r="AJ1968" i="16"/>
  <c r="AL1967" i="16"/>
  <c r="AK1967" i="16"/>
  <c r="AJ1967" i="16"/>
  <c r="AL1966" i="16"/>
  <c r="AK1966" i="16"/>
  <c r="AJ1966" i="16"/>
  <c r="AL1965" i="16"/>
  <c r="AK1965" i="16"/>
  <c r="AJ1965" i="16"/>
  <c r="AL1964" i="16"/>
  <c r="AK1964" i="16"/>
  <c r="AJ1964" i="16"/>
  <c r="AL1963" i="16"/>
  <c r="AK1963" i="16"/>
  <c r="AJ1963" i="16"/>
  <c r="AL1962" i="16"/>
  <c r="AK1962" i="16"/>
  <c r="AJ1962" i="16"/>
  <c r="AL1961" i="16"/>
  <c r="AK1961" i="16"/>
  <c r="AJ1961" i="16"/>
  <c r="AL1960" i="16"/>
  <c r="AK1960" i="16"/>
  <c r="AJ1960" i="16"/>
  <c r="AL1959" i="16"/>
  <c r="AK1959" i="16"/>
  <c r="AJ1959" i="16"/>
  <c r="AL1958" i="16"/>
  <c r="AK1958" i="16"/>
  <c r="AJ1958" i="16"/>
  <c r="AL1957" i="16"/>
  <c r="AK1957" i="16"/>
  <c r="AJ1957" i="16"/>
  <c r="AL1956" i="16"/>
  <c r="AK1956" i="16"/>
  <c r="AJ1956" i="16"/>
  <c r="AL1955" i="16"/>
  <c r="AK1955" i="16"/>
  <c r="AJ1955" i="16"/>
  <c r="AL1954" i="16"/>
  <c r="AK1954" i="16"/>
  <c r="AJ1954" i="16"/>
  <c r="AL1953" i="16"/>
  <c r="AK1953" i="16"/>
  <c r="AJ1953" i="16"/>
  <c r="AL1952" i="16"/>
  <c r="AK1952" i="16"/>
  <c r="AJ1952" i="16"/>
  <c r="AL1951" i="16"/>
  <c r="AK1951" i="16"/>
  <c r="AJ1951" i="16"/>
  <c r="AL1950" i="16"/>
  <c r="AK1950" i="16"/>
  <c r="AJ1950" i="16"/>
  <c r="AL1949" i="16"/>
  <c r="AK1949" i="16"/>
  <c r="AJ1949" i="16"/>
  <c r="AL1948" i="16"/>
  <c r="AK1948" i="16"/>
  <c r="AJ1948" i="16"/>
  <c r="AL1947" i="16"/>
  <c r="AK1947" i="16"/>
  <c r="AJ1947" i="16"/>
  <c r="AL1946" i="16"/>
  <c r="AK1946" i="16"/>
  <c r="AJ1946" i="16"/>
  <c r="AL1945" i="16"/>
  <c r="AK1945" i="16"/>
  <c r="AJ1945" i="16"/>
  <c r="AL1944" i="16"/>
  <c r="AK1944" i="16"/>
  <c r="AJ1944" i="16"/>
  <c r="AL1943" i="16"/>
  <c r="AK1943" i="16"/>
  <c r="AJ1943" i="16"/>
  <c r="AL1942" i="16"/>
  <c r="AK1942" i="16"/>
  <c r="AJ1942" i="16"/>
  <c r="AL1941" i="16"/>
  <c r="AK1941" i="16"/>
  <c r="AJ1941" i="16"/>
  <c r="AL1940" i="16"/>
  <c r="AK1940" i="16"/>
  <c r="AJ1940" i="16"/>
  <c r="AL1939" i="16"/>
  <c r="AK1939" i="16"/>
  <c r="AJ1939" i="16"/>
  <c r="AL1938" i="16"/>
  <c r="AK1938" i="16"/>
  <c r="AJ1938" i="16"/>
  <c r="AL1937" i="16"/>
  <c r="AK1937" i="16"/>
  <c r="AJ1937" i="16"/>
  <c r="AL1936" i="16"/>
  <c r="AK1936" i="16"/>
  <c r="AJ1936" i="16"/>
  <c r="AL1935" i="16"/>
  <c r="AK1935" i="16"/>
  <c r="AJ1935" i="16"/>
  <c r="AL1934" i="16"/>
  <c r="AK1934" i="16"/>
  <c r="AJ1934" i="16"/>
  <c r="AL1933" i="16"/>
  <c r="AK1933" i="16"/>
  <c r="AJ1933" i="16"/>
  <c r="AL1932" i="16"/>
  <c r="AK1932" i="16"/>
  <c r="AJ1932" i="16"/>
  <c r="AL1931" i="16"/>
  <c r="AK1931" i="16"/>
  <c r="AJ1931" i="16"/>
  <c r="AL1930" i="16"/>
  <c r="AK1930" i="16"/>
  <c r="AJ1930" i="16"/>
  <c r="AL1929" i="16"/>
  <c r="AK1929" i="16"/>
  <c r="AJ1929" i="16"/>
  <c r="AL1928" i="16"/>
  <c r="AK1928" i="16"/>
  <c r="AJ1928" i="16"/>
  <c r="AL1927" i="16"/>
  <c r="AK1927" i="16"/>
  <c r="AJ1927" i="16"/>
  <c r="AL1926" i="16"/>
  <c r="AK1926" i="16"/>
  <c r="AJ1926" i="16"/>
  <c r="AL1925" i="16"/>
  <c r="AK1925" i="16"/>
  <c r="AJ1925" i="16"/>
  <c r="AL1924" i="16"/>
  <c r="AK1924" i="16"/>
  <c r="AJ1924" i="16"/>
  <c r="AL1923" i="16"/>
  <c r="AK1923" i="16"/>
  <c r="AJ1923" i="16"/>
  <c r="AL1922" i="16"/>
  <c r="AK1922" i="16"/>
  <c r="AJ1922" i="16"/>
  <c r="AL1921" i="16"/>
  <c r="AK1921" i="16"/>
  <c r="AJ1921" i="16"/>
  <c r="AL1920" i="16"/>
  <c r="AK1920" i="16"/>
  <c r="AJ1920" i="16"/>
  <c r="AL1919" i="16"/>
  <c r="AK1919" i="16"/>
  <c r="AJ1919" i="16"/>
  <c r="AL1918" i="16"/>
  <c r="AK1918" i="16"/>
  <c r="AJ1918" i="16"/>
  <c r="AL1917" i="16"/>
  <c r="AK1917" i="16"/>
  <c r="AJ1917" i="16"/>
  <c r="AL1916" i="16"/>
  <c r="AK1916" i="16"/>
  <c r="AJ1916" i="16"/>
  <c r="AL1915" i="16"/>
  <c r="AK1915" i="16"/>
  <c r="AJ1915" i="16"/>
  <c r="AL1914" i="16"/>
  <c r="AK1914" i="16"/>
  <c r="AJ1914" i="16"/>
  <c r="AL1913" i="16"/>
  <c r="AK1913" i="16"/>
  <c r="AJ1913" i="16"/>
  <c r="AL1912" i="16"/>
  <c r="AK1912" i="16"/>
  <c r="AJ1912" i="16"/>
  <c r="AL1911" i="16"/>
  <c r="AK1911" i="16"/>
  <c r="AJ1911" i="16"/>
  <c r="AL1910" i="16"/>
  <c r="AK1910" i="16"/>
  <c r="AJ1910" i="16"/>
  <c r="AL1909" i="16"/>
  <c r="AK1909" i="16"/>
  <c r="AJ1909" i="16"/>
  <c r="AL1908" i="16"/>
  <c r="AK1908" i="16"/>
  <c r="AJ1908" i="16"/>
  <c r="AL1907" i="16"/>
  <c r="AK1907" i="16"/>
  <c r="AJ1907" i="16"/>
  <c r="AL1906" i="16"/>
  <c r="AK1906" i="16"/>
  <c r="AJ1906" i="16"/>
  <c r="AL1905" i="16"/>
  <c r="AK1905" i="16"/>
  <c r="AJ1905" i="16"/>
  <c r="AL1904" i="16"/>
  <c r="AK1904" i="16"/>
  <c r="AJ1904" i="16"/>
  <c r="AL1903" i="16"/>
  <c r="AK1903" i="16"/>
  <c r="AJ1903" i="16"/>
  <c r="AL1902" i="16"/>
  <c r="AK1902" i="16"/>
  <c r="AJ1902" i="16"/>
  <c r="AL1901" i="16"/>
  <c r="AK1901" i="16"/>
  <c r="AJ1901" i="16"/>
  <c r="AL1900" i="16"/>
  <c r="AK1900" i="16"/>
  <c r="AJ1900" i="16"/>
  <c r="AL1899" i="16"/>
  <c r="AK1899" i="16"/>
  <c r="AJ1899" i="16"/>
  <c r="AL1898" i="16"/>
  <c r="AK1898" i="16"/>
  <c r="AJ1898" i="16"/>
  <c r="AL1897" i="16"/>
  <c r="AK1897" i="16"/>
  <c r="AJ1897" i="16"/>
  <c r="AL1896" i="16"/>
  <c r="AK1896" i="16"/>
  <c r="AJ1896" i="16"/>
  <c r="AL1895" i="16"/>
  <c r="AK1895" i="16"/>
  <c r="AJ1895" i="16"/>
  <c r="AL1894" i="16"/>
  <c r="AK1894" i="16"/>
  <c r="AJ1894" i="16"/>
  <c r="AL1893" i="16"/>
  <c r="AK1893" i="16"/>
  <c r="AJ1893" i="16"/>
  <c r="AL1892" i="16"/>
  <c r="AK1892" i="16"/>
  <c r="AJ1892" i="16"/>
  <c r="AL1891" i="16"/>
  <c r="AK1891" i="16"/>
  <c r="AJ1891" i="16"/>
  <c r="AL1890" i="16"/>
  <c r="AK1890" i="16"/>
  <c r="AJ1890" i="16"/>
  <c r="AL1889" i="16"/>
  <c r="AK1889" i="16"/>
  <c r="AJ1889" i="16"/>
  <c r="AL1888" i="16"/>
  <c r="AK1888" i="16"/>
  <c r="AJ1888" i="16"/>
  <c r="AL1887" i="16"/>
  <c r="AK1887" i="16"/>
  <c r="AJ1887" i="16"/>
  <c r="AL1886" i="16"/>
  <c r="AK1886" i="16"/>
  <c r="AJ1886" i="16"/>
  <c r="AL1885" i="16"/>
  <c r="AK1885" i="16"/>
  <c r="AJ1885" i="16"/>
  <c r="AL1884" i="16"/>
  <c r="AK1884" i="16"/>
  <c r="AJ1884" i="16"/>
  <c r="AL1883" i="16"/>
  <c r="AK1883" i="16"/>
  <c r="AJ1883" i="16"/>
  <c r="AL1882" i="16"/>
  <c r="AK1882" i="16"/>
  <c r="AJ1882" i="16"/>
  <c r="AL1881" i="16"/>
  <c r="AK1881" i="16"/>
  <c r="AJ1881" i="16"/>
  <c r="AL1880" i="16"/>
  <c r="AK1880" i="16"/>
  <c r="AJ1880" i="16"/>
  <c r="AL1879" i="16"/>
  <c r="AK1879" i="16"/>
  <c r="AJ1879" i="16"/>
  <c r="AL1878" i="16"/>
  <c r="AK1878" i="16"/>
  <c r="AJ1878" i="16"/>
  <c r="AL1877" i="16"/>
  <c r="AK1877" i="16"/>
  <c r="AJ1877" i="16"/>
  <c r="AL1876" i="16"/>
  <c r="AK1876" i="16"/>
  <c r="AJ1876" i="16"/>
  <c r="AL1875" i="16"/>
  <c r="AK1875" i="16"/>
  <c r="AJ1875" i="16"/>
  <c r="AL1874" i="16"/>
  <c r="AK1874" i="16"/>
  <c r="AJ1874" i="16"/>
  <c r="AL1873" i="16"/>
  <c r="AK1873" i="16"/>
  <c r="AJ1873" i="16"/>
  <c r="AL1872" i="16"/>
  <c r="AK1872" i="16"/>
  <c r="AJ1872" i="16"/>
  <c r="AL1871" i="16"/>
  <c r="AK1871" i="16"/>
  <c r="AJ1871" i="16"/>
  <c r="AL1870" i="16"/>
  <c r="AK1870" i="16"/>
  <c r="AJ1870" i="16"/>
  <c r="AL1869" i="16"/>
  <c r="AK1869" i="16"/>
  <c r="AJ1869" i="16"/>
  <c r="AL1868" i="16"/>
  <c r="AK1868" i="16"/>
  <c r="AJ1868" i="16"/>
  <c r="AL1867" i="16"/>
  <c r="AK1867" i="16"/>
  <c r="AJ1867" i="16"/>
  <c r="AL1866" i="16"/>
  <c r="AK1866" i="16"/>
  <c r="AJ1866" i="16"/>
  <c r="AL1865" i="16"/>
  <c r="AK1865" i="16"/>
  <c r="AJ1865" i="16"/>
  <c r="AL1864" i="16"/>
  <c r="AK1864" i="16"/>
  <c r="AJ1864" i="16"/>
  <c r="AL1863" i="16"/>
  <c r="AK1863" i="16"/>
  <c r="AJ1863" i="16"/>
  <c r="AL1862" i="16"/>
  <c r="AK1862" i="16"/>
  <c r="AJ1862" i="16"/>
  <c r="AL1861" i="16"/>
  <c r="AK1861" i="16"/>
  <c r="AJ1861" i="16"/>
  <c r="AL1860" i="16"/>
  <c r="AK1860" i="16"/>
  <c r="AJ1860" i="16"/>
  <c r="AL1859" i="16"/>
  <c r="AK1859" i="16"/>
  <c r="AJ1859" i="16"/>
  <c r="AL1858" i="16"/>
  <c r="AK1858" i="16"/>
  <c r="AJ1858" i="16"/>
  <c r="AL1857" i="16"/>
  <c r="AK1857" i="16"/>
  <c r="AJ1857" i="16"/>
  <c r="AL1856" i="16"/>
  <c r="AK1856" i="16"/>
  <c r="AJ1856" i="16"/>
  <c r="AL1855" i="16"/>
  <c r="AK1855" i="16"/>
  <c r="AJ1855" i="16"/>
  <c r="AL1854" i="16"/>
  <c r="AK1854" i="16"/>
  <c r="AJ1854" i="16"/>
  <c r="AL1853" i="16"/>
  <c r="AK1853" i="16"/>
  <c r="AJ1853" i="16"/>
  <c r="AL1852" i="16"/>
  <c r="AK1852" i="16"/>
  <c r="AJ1852" i="16"/>
  <c r="AL1851" i="16"/>
  <c r="AK1851" i="16"/>
  <c r="AJ1851" i="16"/>
  <c r="AL1850" i="16"/>
  <c r="AK1850" i="16"/>
  <c r="AJ1850" i="16"/>
  <c r="AL1849" i="16"/>
  <c r="AK1849" i="16"/>
  <c r="AJ1849" i="16"/>
  <c r="AL1848" i="16"/>
  <c r="AK1848" i="16"/>
  <c r="AJ1848" i="16"/>
  <c r="AL1847" i="16"/>
  <c r="AK1847" i="16"/>
  <c r="AJ1847" i="16"/>
  <c r="AL1846" i="16"/>
  <c r="AK1846" i="16"/>
  <c r="AJ1846" i="16"/>
  <c r="AL1845" i="16"/>
  <c r="AK1845" i="16"/>
  <c r="AJ1845" i="16"/>
  <c r="AL1844" i="16"/>
  <c r="AK1844" i="16"/>
  <c r="AJ1844" i="16"/>
  <c r="AL1843" i="16"/>
  <c r="AK1843" i="16"/>
  <c r="AJ1843" i="16"/>
  <c r="AL1842" i="16"/>
  <c r="AK1842" i="16"/>
  <c r="AJ1842" i="16"/>
  <c r="AL1841" i="16"/>
  <c r="AK1841" i="16"/>
  <c r="AJ1841" i="16"/>
  <c r="AL1840" i="16"/>
  <c r="AK1840" i="16"/>
  <c r="AJ1840" i="16"/>
  <c r="AL1839" i="16"/>
  <c r="AK1839" i="16"/>
  <c r="AJ1839" i="16"/>
  <c r="AL1838" i="16"/>
  <c r="AK1838" i="16"/>
  <c r="AJ1838" i="16"/>
  <c r="AL1837" i="16"/>
  <c r="AK1837" i="16"/>
  <c r="AJ1837" i="16"/>
  <c r="AL1836" i="16"/>
  <c r="AK1836" i="16"/>
  <c r="AJ1836" i="16"/>
  <c r="AL1835" i="16"/>
  <c r="AK1835" i="16"/>
  <c r="AJ1835" i="16"/>
  <c r="AL1834" i="16"/>
  <c r="AK1834" i="16"/>
  <c r="AJ1834" i="16"/>
  <c r="AL1833" i="16"/>
  <c r="AK1833" i="16"/>
  <c r="AJ1833" i="16"/>
  <c r="AL1832" i="16"/>
  <c r="AK1832" i="16"/>
  <c r="AJ1832" i="16"/>
  <c r="AL1831" i="16"/>
  <c r="AK1831" i="16"/>
  <c r="AJ1831" i="16"/>
  <c r="AL1830" i="16"/>
  <c r="AK1830" i="16"/>
  <c r="AJ1830" i="16"/>
  <c r="AL1829" i="16"/>
  <c r="AK1829" i="16"/>
  <c r="AJ1829" i="16"/>
  <c r="AL1828" i="16"/>
  <c r="AK1828" i="16"/>
  <c r="AJ1828" i="16"/>
  <c r="AL1827" i="16"/>
  <c r="AK1827" i="16"/>
  <c r="AJ1827" i="16"/>
  <c r="AL1826" i="16"/>
  <c r="AK1826" i="16"/>
  <c r="AJ1826" i="16"/>
  <c r="AL1825" i="16"/>
  <c r="AK1825" i="16"/>
  <c r="AJ1825" i="16"/>
  <c r="AL1824" i="16"/>
  <c r="AK1824" i="16"/>
  <c r="AJ1824" i="16"/>
  <c r="AL1823" i="16"/>
  <c r="AK1823" i="16"/>
  <c r="AJ1823" i="16"/>
  <c r="AL1822" i="16"/>
  <c r="AK1822" i="16"/>
  <c r="AJ1822" i="16"/>
  <c r="AL1821" i="16"/>
  <c r="AK1821" i="16"/>
  <c r="AJ1821" i="16"/>
  <c r="AL1820" i="16"/>
  <c r="AK1820" i="16"/>
  <c r="AJ1820" i="16"/>
  <c r="AL1819" i="16"/>
  <c r="AK1819" i="16"/>
  <c r="AJ1819" i="16"/>
  <c r="AL1818" i="16"/>
  <c r="AK1818" i="16"/>
  <c r="AJ1818" i="16"/>
  <c r="AL1817" i="16"/>
  <c r="AK1817" i="16"/>
  <c r="AJ1817" i="16"/>
  <c r="AL1816" i="16"/>
  <c r="AK1816" i="16"/>
  <c r="AJ1816" i="16"/>
  <c r="AL1815" i="16"/>
  <c r="AK1815" i="16"/>
  <c r="AJ1815" i="16"/>
  <c r="AL1814" i="16"/>
  <c r="AK1814" i="16"/>
  <c r="AJ1814" i="16"/>
  <c r="AL1813" i="16"/>
  <c r="AK1813" i="16"/>
  <c r="AJ1813" i="16"/>
  <c r="AL1812" i="16"/>
  <c r="AK1812" i="16"/>
  <c r="AJ1812" i="16"/>
  <c r="AL1811" i="16"/>
  <c r="AK1811" i="16"/>
  <c r="AJ1811" i="16"/>
  <c r="AL1810" i="16"/>
  <c r="AK1810" i="16"/>
  <c r="AJ1810" i="16"/>
  <c r="AL1809" i="16"/>
  <c r="AK1809" i="16"/>
  <c r="AJ1809" i="16"/>
  <c r="AL1808" i="16"/>
  <c r="AK1808" i="16"/>
  <c r="AJ1808" i="16"/>
  <c r="AL1807" i="16"/>
  <c r="AK1807" i="16"/>
  <c r="AJ1807" i="16"/>
  <c r="AL1806" i="16"/>
  <c r="AK1806" i="16"/>
  <c r="AJ1806" i="16"/>
  <c r="AL1805" i="16"/>
  <c r="AK1805" i="16"/>
  <c r="AJ1805" i="16"/>
  <c r="AL1804" i="16"/>
  <c r="AK1804" i="16"/>
  <c r="AJ1804" i="16"/>
  <c r="AL1803" i="16"/>
  <c r="AK1803" i="16"/>
  <c r="AJ1803" i="16"/>
  <c r="AL1802" i="16"/>
  <c r="AK1802" i="16"/>
  <c r="AJ1802" i="16"/>
  <c r="AL1801" i="16"/>
  <c r="AK1801" i="16"/>
  <c r="AJ1801" i="16"/>
  <c r="AL1800" i="16"/>
  <c r="AK1800" i="16"/>
  <c r="AJ1800" i="16"/>
  <c r="AL1799" i="16"/>
  <c r="AK1799" i="16"/>
  <c r="AJ1799" i="16"/>
  <c r="AL1798" i="16"/>
  <c r="AK1798" i="16"/>
  <c r="AJ1798" i="16"/>
  <c r="AL1797" i="16"/>
  <c r="AK1797" i="16"/>
  <c r="AJ1797" i="16"/>
  <c r="AL1796" i="16"/>
  <c r="AK1796" i="16"/>
  <c r="AJ1796" i="16"/>
  <c r="AL1795" i="16"/>
  <c r="AK1795" i="16"/>
  <c r="AJ1795" i="16"/>
  <c r="AL1794" i="16"/>
  <c r="AK1794" i="16"/>
  <c r="AJ1794" i="16"/>
  <c r="AL1793" i="16"/>
  <c r="AK1793" i="16"/>
  <c r="AJ1793" i="16"/>
  <c r="AL1792" i="16"/>
  <c r="AK1792" i="16"/>
  <c r="AJ1792" i="16"/>
  <c r="AL1791" i="16"/>
  <c r="AK1791" i="16"/>
  <c r="AJ1791" i="16"/>
  <c r="AL1790" i="16"/>
  <c r="AK1790" i="16"/>
  <c r="AJ1790" i="16"/>
  <c r="AL1789" i="16"/>
  <c r="AK1789" i="16"/>
  <c r="AJ1789" i="16"/>
  <c r="AL1788" i="16"/>
  <c r="AK1788" i="16"/>
  <c r="AJ1788" i="16"/>
  <c r="AL1787" i="16"/>
  <c r="AK1787" i="16"/>
  <c r="AJ1787" i="16"/>
  <c r="AL1786" i="16"/>
  <c r="AK1786" i="16"/>
  <c r="AJ1786" i="16"/>
  <c r="AL1785" i="16"/>
  <c r="AK1785" i="16"/>
  <c r="AJ1785" i="16"/>
  <c r="AL1784" i="16"/>
  <c r="AK1784" i="16"/>
  <c r="AJ1784" i="16"/>
  <c r="AL1783" i="16"/>
  <c r="AK1783" i="16"/>
  <c r="AJ1783" i="16"/>
  <c r="AL1782" i="16"/>
  <c r="AK1782" i="16"/>
  <c r="AJ1782" i="16"/>
  <c r="AL1781" i="16"/>
  <c r="AK1781" i="16"/>
  <c r="AJ1781" i="16"/>
  <c r="AL1780" i="16"/>
  <c r="AK1780" i="16"/>
  <c r="AJ1780" i="16"/>
  <c r="AL1779" i="16"/>
  <c r="AK1779" i="16"/>
  <c r="AJ1779" i="16"/>
  <c r="AL1778" i="16"/>
  <c r="AK1778" i="16"/>
  <c r="AJ1778" i="16"/>
  <c r="AL1777" i="16"/>
  <c r="AK1777" i="16"/>
  <c r="AJ1777" i="16"/>
  <c r="AL1776" i="16"/>
  <c r="AK1776" i="16"/>
  <c r="AJ1776" i="16"/>
  <c r="AL1775" i="16"/>
  <c r="AK1775" i="16"/>
  <c r="AJ1775" i="16"/>
  <c r="AL1774" i="16"/>
  <c r="AK1774" i="16"/>
  <c r="AJ1774" i="16"/>
  <c r="AL1773" i="16"/>
  <c r="AK1773" i="16"/>
  <c r="AJ1773" i="16"/>
  <c r="AL1772" i="16"/>
  <c r="AK1772" i="16"/>
  <c r="AJ1772" i="16"/>
  <c r="AL1771" i="16"/>
  <c r="AK1771" i="16"/>
  <c r="AJ1771" i="16"/>
  <c r="AL1770" i="16"/>
  <c r="AK1770" i="16"/>
  <c r="AJ1770" i="16"/>
  <c r="AL1769" i="16"/>
  <c r="AK1769" i="16"/>
  <c r="AJ1769" i="16"/>
  <c r="AL1768" i="16"/>
  <c r="AK1768" i="16"/>
  <c r="AJ1768" i="16"/>
  <c r="AL1767" i="16"/>
  <c r="AK1767" i="16"/>
  <c r="AJ1767" i="16"/>
  <c r="AL1766" i="16"/>
  <c r="AK1766" i="16"/>
  <c r="AJ1766" i="16"/>
  <c r="AL1765" i="16"/>
  <c r="AK1765" i="16"/>
  <c r="AJ1765" i="16"/>
  <c r="AL1764" i="16"/>
  <c r="AK1764" i="16"/>
  <c r="AJ1764" i="16"/>
  <c r="AL1763" i="16"/>
  <c r="AK1763" i="16"/>
  <c r="AJ1763" i="16"/>
  <c r="AL1762" i="16"/>
  <c r="AK1762" i="16"/>
  <c r="AJ1762" i="16"/>
  <c r="AL1761" i="16"/>
  <c r="AK1761" i="16"/>
  <c r="AJ1761" i="16"/>
  <c r="AL1760" i="16"/>
  <c r="AK1760" i="16"/>
  <c r="AJ1760" i="16"/>
  <c r="AL1759" i="16"/>
  <c r="AK1759" i="16"/>
  <c r="AJ1759" i="16"/>
  <c r="AL1758" i="16"/>
  <c r="AK1758" i="16"/>
  <c r="AJ1758" i="16"/>
  <c r="AL1757" i="16"/>
  <c r="AK1757" i="16"/>
  <c r="AJ1757" i="16"/>
  <c r="AL1756" i="16"/>
  <c r="AK1756" i="16"/>
  <c r="AJ1756" i="16"/>
  <c r="AL1755" i="16"/>
  <c r="AK1755" i="16"/>
  <c r="AJ1755" i="16"/>
  <c r="AL1754" i="16"/>
  <c r="AK1754" i="16"/>
  <c r="AJ1754" i="16"/>
  <c r="AL1753" i="16"/>
  <c r="AK1753" i="16"/>
  <c r="AJ1753" i="16"/>
  <c r="AL1752" i="16"/>
  <c r="AK1752" i="16"/>
  <c r="AJ1752" i="16"/>
  <c r="AL1751" i="16"/>
  <c r="AK1751" i="16"/>
  <c r="AJ1751" i="16"/>
  <c r="AL1750" i="16"/>
  <c r="AK1750" i="16"/>
  <c r="AJ1750" i="16"/>
  <c r="AL1749" i="16"/>
  <c r="AK1749" i="16"/>
  <c r="AJ1749" i="16"/>
  <c r="AL1748" i="16"/>
  <c r="AK1748" i="16"/>
  <c r="AJ1748" i="16"/>
  <c r="AL1747" i="16"/>
  <c r="AK1747" i="16"/>
  <c r="AJ1747" i="16"/>
  <c r="AL1746" i="16"/>
  <c r="AK1746" i="16"/>
  <c r="AJ1746" i="16"/>
  <c r="AL1745" i="16"/>
  <c r="AK1745" i="16"/>
  <c r="AJ1745" i="16"/>
  <c r="AL1744" i="16"/>
  <c r="AK1744" i="16"/>
  <c r="AJ1744" i="16"/>
  <c r="AL1743" i="16"/>
  <c r="AK1743" i="16"/>
  <c r="AJ1743" i="16"/>
  <c r="AL1742" i="16"/>
  <c r="AK1742" i="16"/>
  <c r="AJ1742" i="16"/>
  <c r="AL1741" i="16"/>
  <c r="AK1741" i="16"/>
  <c r="AJ1741" i="16"/>
  <c r="AL1740" i="16"/>
  <c r="AK1740" i="16"/>
  <c r="AJ1740" i="16"/>
  <c r="AL1739" i="16"/>
  <c r="AK1739" i="16"/>
  <c r="AJ1739" i="16"/>
  <c r="AL1738" i="16"/>
  <c r="AK1738" i="16"/>
  <c r="AJ1738" i="16"/>
  <c r="AL1737" i="16"/>
  <c r="AK1737" i="16"/>
  <c r="AJ1737" i="16"/>
  <c r="AL1736" i="16"/>
  <c r="AK1736" i="16"/>
  <c r="AJ1736" i="16"/>
  <c r="AL1735" i="16"/>
  <c r="AK1735" i="16"/>
  <c r="AJ1735" i="16"/>
  <c r="AL1734" i="16"/>
  <c r="AK1734" i="16"/>
  <c r="AJ1734" i="16"/>
  <c r="AL1733" i="16"/>
  <c r="AK1733" i="16"/>
  <c r="AJ1733" i="16"/>
  <c r="AL1732" i="16"/>
  <c r="AK1732" i="16"/>
  <c r="AJ1732" i="16"/>
  <c r="AL1731" i="16"/>
  <c r="AK1731" i="16"/>
  <c r="AJ1731" i="16"/>
  <c r="AL1730" i="16"/>
  <c r="AK1730" i="16"/>
  <c r="AJ1730" i="16"/>
  <c r="AL1729" i="16"/>
  <c r="AK1729" i="16"/>
  <c r="AJ1729" i="16"/>
  <c r="AL1728" i="16"/>
  <c r="AK1728" i="16"/>
  <c r="AJ1728" i="16"/>
  <c r="AL1727" i="16"/>
  <c r="AK1727" i="16"/>
  <c r="AJ1727" i="16"/>
  <c r="AL1726" i="16"/>
  <c r="AK1726" i="16"/>
  <c r="AJ1726" i="16"/>
  <c r="AL1725" i="16"/>
  <c r="AK1725" i="16"/>
  <c r="AJ1725" i="16"/>
  <c r="AL1724" i="16"/>
  <c r="AK1724" i="16"/>
  <c r="AJ1724" i="16"/>
  <c r="AL1723" i="16"/>
  <c r="AK1723" i="16"/>
  <c r="AJ1723" i="16"/>
  <c r="AL1722" i="16"/>
  <c r="AK1722" i="16"/>
  <c r="AJ1722" i="16"/>
  <c r="AL1721" i="16"/>
  <c r="AK1721" i="16"/>
  <c r="AJ1721" i="16"/>
  <c r="AL1720" i="16"/>
  <c r="AK1720" i="16"/>
  <c r="AJ1720" i="16"/>
  <c r="AL1719" i="16"/>
  <c r="AK1719" i="16"/>
  <c r="AJ1719" i="16"/>
  <c r="AL1718" i="16"/>
  <c r="AK1718" i="16"/>
  <c r="AJ1718" i="16"/>
  <c r="AL1717" i="16"/>
  <c r="AK1717" i="16"/>
  <c r="AJ1717" i="16"/>
  <c r="AL1716" i="16"/>
  <c r="AK1716" i="16"/>
  <c r="AJ1716" i="16"/>
  <c r="AL1715" i="16"/>
  <c r="AK1715" i="16"/>
  <c r="AJ1715" i="16"/>
  <c r="AL1714" i="16"/>
  <c r="AK1714" i="16"/>
  <c r="AJ1714" i="16"/>
  <c r="AL1713" i="16"/>
  <c r="AK1713" i="16"/>
  <c r="AJ1713" i="16"/>
  <c r="AL1712" i="16"/>
  <c r="AK1712" i="16"/>
  <c r="AJ1712" i="16"/>
  <c r="AL1711" i="16"/>
  <c r="AK1711" i="16"/>
  <c r="AJ1711" i="16"/>
  <c r="AL1710" i="16"/>
  <c r="AK1710" i="16"/>
  <c r="AJ1710" i="16"/>
  <c r="AL1709" i="16"/>
  <c r="AK1709" i="16"/>
  <c r="AJ1709" i="16"/>
  <c r="AL1708" i="16"/>
  <c r="AK1708" i="16"/>
  <c r="AJ1708" i="16"/>
  <c r="AL1707" i="16"/>
  <c r="AK1707" i="16"/>
  <c r="AJ1707" i="16"/>
  <c r="AL1706" i="16"/>
  <c r="AK1706" i="16"/>
  <c r="AJ1706" i="16"/>
  <c r="AL1705" i="16"/>
  <c r="AK1705" i="16"/>
  <c r="AJ1705" i="16"/>
  <c r="AL1704" i="16"/>
  <c r="AK1704" i="16"/>
  <c r="AJ1704" i="16"/>
  <c r="AL1703" i="16"/>
  <c r="AK1703" i="16"/>
  <c r="AJ1703" i="16"/>
  <c r="AL1702" i="16"/>
  <c r="AK1702" i="16"/>
  <c r="AJ1702" i="16"/>
  <c r="AL1701" i="16"/>
  <c r="AK1701" i="16"/>
  <c r="AJ1701" i="16"/>
  <c r="AL1700" i="16"/>
  <c r="AK1700" i="16"/>
  <c r="AJ1700" i="16"/>
  <c r="AL1699" i="16"/>
  <c r="AK1699" i="16"/>
  <c r="AJ1699" i="16"/>
  <c r="AL1698" i="16"/>
  <c r="AK1698" i="16"/>
  <c r="AJ1698" i="16"/>
  <c r="AL1697" i="16"/>
  <c r="AK1697" i="16"/>
  <c r="AJ1697" i="16"/>
  <c r="AL1696" i="16"/>
  <c r="AK1696" i="16"/>
  <c r="AJ1696" i="16"/>
  <c r="AL1695" i="16"/>
  <c r="AK1695" i="16"/>
  <c r="AJ1695" i="16"/>
  <c r="AL1694" i="16"/>
  <c r="AK1694" i="16"/>
  <c r="AJ1694" i="16"/>
  <c r="AL1693" i="16"/>
  <c r="AK1693" i="16"/>
  <c r="AJ1693" i="16"/>
  <c r="AL1692" i="16"/>
  <c r="AK1692" i="16"/>
  <c r="AJ1692" i="16"/>
  <c r="AL1691" i="16"/>
  <c r="AK1691" i="16"/>
  <c r="AJ1691" i="16"/>
  <c r="AL1690" i="16"/>
  <c r="AK1690" i="16"/>
  <c r="AJ1690" i="16"/>
  <c r="AL1689" i="16"/>
  <c r="AK1689" i="16"/>
  <c r="AJ1689" i="16"/>
  <c r="AL1688" i="16"/>
  <c r="AK1688" i="16"/>
  <c r="AJ1688" i="16"/>
  <c r="AL1687" i="16"/>
  <c r="AK1687" i="16"/>
  <c r="AJ1687" i="16"/>
  <c r="AL1686" i="16"/>
  <c r="AK1686" i="16"/>
  <c r="AJ1686" i="16"/>
  <c r="AL1685" i="16"/>
  <c r="AK1685" i="16"/>
  <c r="AJ1685" i="16"/>
  <c r="AL1684" i="16"/>
  <c r="AK1684" i="16"/>
  <c r="AJ1684" i="16"/>
  <c r="AL1683" i="16"/>
  <c r="AK1683" i="16"/>
  <c r="AJ1683" i="16"/>
  <c r="AL1682" i="16"/>
  <c r="AK1682" i="16"/>
  <c r="AJ1682" i="16"/>
  <c r="AL1681" i="16"/>
  <c r="AK1681" i="16"/>
  <c r="AJ1681" i="16"/>
  <c r="AL1680" i="16"/>
  <c r="AK1680" i="16"/>
  <c r="AJ1680" i="16"/>
  <c r="AL1679" i="16"/>
  <c r="AK1679" i="16"/>
  <c r="AJ1679" i="16"/>
  <c r="AL1678" i="16"/>
  <c r="AK1678" i="16"/>
  <c r="AJ1678" i="16"/>
  <c r="AL1677" i="16"/>
  <c r="AK1677" i="16"/>
  <c r="AJ1677" i="16"/>
  <c r="AL1676" i="16"/>
  <c r="AK1676" i="16"/>
  <c r="AJ1676" i="16"/>
  <c r="AL1675" i="16"/>
  <c r="AK1675" i="16"/>
  <c r="AJ1675" i="16"/>
  <c r="AL1674" i="16"/>
  <c r="AK1674" i="16"/>
  <c r="AJ1674" i="16"/>
  <c r="AL1673" i="16"/>
  <c r="AK1673" i="16"/>
  <c r="AJ1673" i="16"/>
  <c r="AL1672" i="16"/>
  <c r="AK1672" i="16"/>
  <c r="AJ1672" i="16"/>
  <c r="AL1671" i="16"/>
  <c r="AK1671" i="16"/>
  <c r="AJ1671" i="16"/>
  <c r="AL1670" i="16"/>
  <c r="AK1670" i="16"/>
  <c r="AJ1670" i="16"/>
  <c r="AL1669" i="16"/>
  <c r="AK1669" i="16"/>
  <c r="AJ1669" i="16"/>
  <c r="AL1668" i="16"/>
  <c r="AK1668" i="16"/>
  <c r="AJ1668" i="16"/>
  <c r="AL1667" i="16"/>
  <c r="AK1667" i="16"/>
  <c r="AJ1667" i="16"/>
  <c r="AL1666" i="16"/>
  <c r="AK1666" i="16"/>
  <c r="AJ1666" i="16"/>
  <c r="AL1665" i="16"/>
  <c r="AK1665" i="16"/>
  <c r="AJ1665" i="16"/>
  <c r="AL1664" i="16"/>
  <c r="AK1664" i="16"/>
  <c r="AJ1664" i="16"/>
  <c r="AL1663" i="16"/>
  <c r="AK1663" i="16"/>
  <c r="AJ1663" i="16"/>
  <c r="AL1662" i="16"/>
  <c r="AK1662" i="16"/>
  <c r="AJ1662" i="16"/>
  <c r="AL1661" i="16"/>
  <c r="AK1661" i="16"/>
  <c r="AJ1661" i="16"/>
  <c r="AL1660" i="16"/>
  <c r="AK1660" i="16"/>
  <c r="AJ1660" i="16"/>
  <c r="AL1659" i="16"/>
  <c r="AK1659" i="16"/>
  <c r="AJ1659" i="16"/>
  <c r="AL1658" i="16"/>
  <c r="AK1658" i="16"/>
  <c r="AJ1658" i="16"/>
  <c r="AL1657" i="16"/>
  <c r="AK1657" i="16"/>
  <c r="AJ1657" i="16"/>
  <c r="AL1656" i="16"/>
  <c r="AK1656" i="16"/>
  <c r="AJ1656" i="16"/>
  <c r="AL1655" i="16"/>
  <c r="AK1655" i="16"/>
  <c r="AJ1655" i="16"/>
  <c r="AL1654" i="16"/>
  <c r="AK1654" i="16"/>
  <c r="AJ1654" i="16"/>
  <c r="AL1653" i="16"/>
  <c r="AK1653" i="16"/>
  <c r="AJ1653" i="16"/>
  <c r="AL1652" i="16"/>
  <c r="AK1652" i="16"/>
  <c r="AJ1652" i="16"/>
  <c r="AL1651" i="16"/>
  <c r="AK1651" i="16"/>
  <c r="AJ1651" i="16"/>
  <c r="AL1650" i="16"/>
  <c r="AK1650" i="16"/>
  <c r="AJ1650" i="16"/>
  <c r="AL1649" i="16"/>
  <c r="AK1649" i="16"/>
  <c r="AJ1649" i="16"/>
  <c r="AL1648" i="16"/>
  <c r="AK1648" i="16"/>
  <c r="AJ1648" i="16"/>
  <c r="AL1647" i="16"/>
  <c r="AK1647" i="16"/>
  <c r="AJ1647" i="16"/>
  <c r="AL1646" i="16"/>
  <c r="AK1646" i="16"/>
  <c r="AJ1646" i="16"/>
  <c r="AL1645" i="16"/>
  <c r="AK1645" i="16"/>
  <c r="AJ1645" i="16"/>
  <c r="AL1644" i="16"/>
  <c r="AK1644" i="16"/>
  <c r="AJ1644" i="16"/>
  <c r="AL1643" i="16"/>
  <c r="AK1643" i="16"/>
  <c r="AJ1643" i="16"/>
  <c r="AL1642" i="16"/>
  <c r="AK1642" i="16"/>
  <c r="AJ1642" i="16"/>
  <c r="AL1641" i="16"/>
  <c r="AK1641" i="16"/>
  <c r="AJ1641" i="16"/>
  <c r="AL1640" i="16"/>
  <c r="AK1640" i="16"/>
  <c r="AJ1640" i="16"/>
  <c r="AL1639" i="16"/>
  <c r="AK1639" i="16"/>
  <c r="AJ1639" i="16"/>
  <c r="AL1638" i="16"/>
  <c r="AK1638" i="16"/>
  <c r="AJ1638" i="16"/>
  <c r="AL1637" i="16"/>
  <c r="AK1637" i="16"/>
  <c r="AJ1637" i="16"/>
  <c r="AL1636" i="16"/>
  <c r="AK1636" i="16"/>
  <c r="AJ1636" i="16"/>
  <c r="AL1635" i="16"/>
  <c r="AK1635" i="16"/>
  <c r="AJ1635" i="16"/>
  <c r="AL1634" i="16"/>
  <c r="AK1634" i="16"/>
  <c r="AJ1634" i="16"/>
  <c r="AL1633" i="16"/>
  <c r="AK1633" i="16"/>
  <c r="AJ1633" i="16"/>
  <c r="AL1632" i="16"/>
  <c r="AK1632" i="16"/>
  <c r="AJ1632" i="16"/>
  <c r="AL1631" i="16"/>
  <c r="AK1631" i="16"/>
  <c r="AJ1631" i="16"/>
  <c r="AL1630" i="16"/>
  <c r="AK1630" i="16"/>
  <c r="AJ1630" i="16"/>
  <c r="AL1629" i="16"/>
  <c r="AK1629" i="16"/>
  <c r="AJ1629" i="16"/>
  <c r="AL1628" i="16"/>
  <c r="AK1628" i="16"/>
  <c r="AJ1628" i="16"/>
  <c r="AL1627" i="16"/>
  <c r="AK1627" i="16"/>
  <c r="AJ1627" i="16"/>
  <c r="AL1626" i="16"/>
  <c r="AK1626" i="16"/>
  <c r="AJ1626" i="16"/>
  <c r="AL1625" i="16"/>
  <c r="AK1625" i="16"/>
  <c r="AJ1625" i="16"/>
  <c r="AL1624" i="16"/>
  <c r="AK1624" i="16"/>
  <c r="AJ1624" i="16"/>
  <c r="AL1623" i="16"/>
  <c r="AK1623" i="16"/>
  <c r="AJ1623" i="16"/>
  <c r="AL1622" i="16"/>
  <c r="AK1622" i="16"/>
  <c r="AJ1622" i="16"/>
  <c r="AL1621" i="16"/>
  <c r="AK1621" i="16"/>
  <c r="AJ1621" i="16"/>
  <c r="AL1620" i="16"/>
  <c r="AK1620" i="16"/>
  <c r="AJ1620" i="16"/>
  <c r="AL1619" i="16"/>
  <c r="AK1619" i="16"/>
  <c r="AJ1619" i="16"/>
  <c r="AL1618" i="16"/>
  <c r="AK1618" i="16"/>
  <c r="AJ1618" i="16"/>
  <c r="AL1617" i="16"/>
  <c r="AK1617" i="16"/>
  <c r="AJ1617" i="16"/>
  <c r="AL1616" i="16"/>
  <c r="AK1616" i="16"/>
  <c r="AJ1616" i="16"/>
  <c r="AL1615" i="16"/>
  <c r="AK1615" i="16"/>
  <c r="AJ1615" i="16"/>
  <c r="AL1614" i="16"/>
  <c r="AK1614" i="16"/>
  <c r="AJ1614" i="16"/>
  <c r="AL1613" i="16"/>
  <c r="AK1613" i="16"/>
  <c r="AJ1613" i="16"/>
  <c r="AL1612" i="16"/>
  <c r="AK1612" i="16"/>
  <c r="AJ1612" i="16"/>
  <c r="AL1611" i="16"/>
  <c r="AK1611" i="16"/>
  <c r="AJ1611" i="16"/>
  <c r="AL1610" i="16"/>
  <c r="AK1610" i="16"/>
  <c r="AJ1610" i="16"/>
  <c r="AL1609" i="16"/>
  <c r="AK1609" i="16"/>
  <c r="AJ1609" i="16"/>
  <c r="AL1608" i="16"/>
  <c r="AK1608" i="16"/>
  <c r="AJ1608" i="16"/>
  <c r="AL1607" i="16"/>
  <c r="AK1607" i="16"/>
  <c r="AJ1607" i="16"/>
  <c r="AL1606" i="16"/>
  <c r="AK1606" i="16"/>
  <c r="AJ1606" i="16"/>
  <c r="AL1605" i="16"/>
  <c r="AK1605" i="16"/>
  <c r="AJ1605" i="16"/>
  <c r="AL1604" i="16"/>
  <c r="AK1604" i="16"/>
  <c r="AJ1604" i="16"/>
  <c r="AL1603" i="16"/>
  <c r="AK1603" i="16"/>
  <c r="AJ1603" i="16"/>
  <c r="AL1602" i="16"/>
  <c r="AK1602" i="16"/>
  <c r="AJ1602" i="16"/>
  <c r="AL1601" i="16"/>
  <c r="AK1601" i="16"/>
  <c r="AJ1601" i="16"/>
  <c r="AL1600" i="16"/>
  <c r="AK1600" i="16"/>
  <c r="AJ1600" i="16"/>
  <c r="AL1599" i="16"/>
  <c r="AK1599" i="16"/>
  <c r="AJ1599" i="16"/>
  <c r="AL1598" i="16"/>
  <c r="AK1598" i="16"/>
  <c r="AJ1598" i="16"/>
  <c r="AL1597" i="16"/>
  <c r="AK1597" i="16"/>
  <c r="AJ1597" i="16"/>
  <c r="AL1596" i="16"/>
  <c r="AK1596" i="16"/>
  <c r="AJ1596" i="16"/>
  <c r="AL1595" i="16"/>
  <c r="AK1595" i="16"/>
  <c r="AJ1595" i="16"/>
  <c r="AL1594" i="16"/>
  <c r="AK1594" i="16"/>
  <c r="AJ1594" i="16"/>
  <c r="AL1593" i="16"/>
  <c r="AK1593" i="16"/>
  <c r="AJ1593" i="16"/>
  <c r="AL1592" i="16"/>
  <c r="AK1592" i="16"/>
  <c r="AJ1592" i="16"/>
  <c r="AL1591" i="16"/>
  <c r="AK1591" i="16"/>
  <c r="AJ1591" i="16"/>
  <c r="AL1590" i="16"/>
  <c r="AK1590" i="16"/>
  <c r="AJ1590" i="16"/>
  <c r="AL1589" i="16"/>
  <c r="AK1589" i="16"/>
  <c r="AJ1589" i="16"/>
  <c r="AL1588" i="16"/>
  <c r="AK1588" i="16"/>
  <c r="AJ1588" i="16"/>
  <c r="AL1587" i="16"/>
  <c r="AK1587" i="16"/>
  <c r="AJ1587" i="16"/>
  <c r="AL1586" i="16"/>
  <c r="AK1586" i="16"/>
  <c r="AJ1586" i="16"/>
  <c r="AL1585" i="16"/>
  <c r="AK1585" i="16"/>
  <c r="AJ1585" i="16"/>
  <c r="AL1584" i="16"/>
  <c r="AK1584" i="16"/>
  <c r="AJ1584" i="16"/>
  <c r="AL1583" i="16"/>
  <c r="AK1583" i="16"/>
  <c r="AJ1583" i="16"/>
  <c r="AL1582" i="16"/>
  <c r="AK1582" i="16"/>
  <c r="AJ1582" i="16"/>
  <c r="AL1581" i="16"/>
  <c r="AK1581" i="16"/>
  <c r="AJ1581" i="16"/>
  <c r="AL1580" i="16"/>
  <c r="AK1580" i="16"/>
  <c r="AJ1580" i="16"/>
  <c r="AL1579" i="16"/>
  <c r="AK1579" i="16"/>
  <c r="AJ1579" i="16"/>
  <c r="AL1578" i="16"/>
  <c r="AK1578" i="16"/>
  <c r="AJ1578" i="16"/>
  <c r="AL1577" i="16"/>
  <c r="AK1577" i="16"/>
  <c r="AJ1577" i="16"/>
  <c r="AL1576" i="16"/>
  <c r="AK1576" i="16"/>
  <c r="AJ1576" i="16"/>
  <c r="AL1575" i="16"/>
  <c r="AK1575" i="16"/>
  <c r="AJ1575" i="16"/>
  <c r="AL1574" i="16"/>
  <c r="AK1574" i="16"/>
  <c r="AJ1574" i="16"/>
  <c r="AL1573" i="16"/>
  <c r="AK1573" i="16"/>
  <c r="AJ1573" i="16"/>
  <c r="AL1572" i="16"/>
  <c r="AK1572" i="16"/>
  <c r="AJ1572" i="16"/>
  <c r="AL1571" i="16"/>
  <c r="AK1571" i="16"/>
  <c r="AJ1571" i="16"/>
  <c r="AL1570" i="16"/>
  <c r="AK1570" i="16"/>
  <c r="AJ1570" i="16"/>
  <c r="AL1569" i="16"/>
  <c r="AK1569" i="16"/>
  <c r="AJ1569" i="16"/>
  <c r="AL1568" i="16"/>
  <c r="AK1568" i="16"/>
  <c r="AJ1568" i="16"/>
  <c r="AL1567" i="16"/>
  <c r="AK1567" i="16"/>
  <c r="AJ1567" i="16"/>
  <c r="AL1566" i="16"/>
  <c r="AK1566" i="16"/>
  <c r="AJ1566" i="16"/>
  <c r="AL1565" i="16"/>
  <c r="AK1565" i="16"/>
  <c r="AJ1565" i="16"/>
  <c r="AL1564" i="16"/>
  <c r="AK1564" i="16"/>
  <c r="AJ1564" i="16"/>
  <c r="AL1563" i="16"/>
  <c r="AK1563" i="16"/>
  <c r="AJ1563" i="16"/>
  <c r="AL1562" i="16"/>
  <c r="AK1562" i="16"/>
  <c r="AJ1562" i="16"/>
  <c r="AL1561" i="16"/>
  <c r="AK1561" i="16"/>
  <c r="AJ1561" i="16"/>
  <c r="AL1560" i="16"/>
  <c r="AK1560" i="16"/>
  <c r="AJ1560" i="16"/>
  <c r="AL1559" i="16"/>
  <c r="AK1559" i="16"/>
  <c r="AJ1559" i="16"/>
  <c r="AL1558" i="16"/>
  <c r="AK1558" i="16"/>
  <c r="AJ1558" i="16"/>
  <c r="AL1557" i="16"/>
  <c r="AK1557" i="16"/>
  <c r="AJ1557" i="16"/>
  <c r="AL1556" i="16"/>
  <c r="AK1556" i="16"/>
  <c r="AJ1556" i="16"/>
  <c r="AL1555" i="16"/>
  <c r="AK1555" i="16"/>
  <c r="AJ1555" i="16"/>
  <c r="AL1554" i="16"/>
  <c r="AK1554" i="16"/>
  <c r="AJ1554" i="16"/>
  <c r="AL1553" i="16"/>
  <c r="AK1553" i="16"/>
  <c r="AJ1553" i="16"/>
  <c r="AL1552" i="16"/>
  <c r="AK1552" i="16"/>
  <c r="AJ1552" i="16"/>
  <c r="AL1551" i="16"/>
  <c r="AK1551" i="16"/>
  <c r="AJ1551" i="16"/>
  <c r="AL1550" i="16"/>
  <c r="AK1550" i="16"/>
  <c r="AJ1550" i="16"/>
  <c r="AL1549" i="16"/>
  <c r="AK1549" i="16"/>
  <c r="AJ1549" i="16"/>
  <c r="AL1548" i="16"/>
  <c r="AK1548" i="16"/>
  <c r="AJ1548" i="16"/>
  <c r="AL1547" i="16"/>
  <c r="AK1547" i="16"/>
  <c r="AJ1547" i="16"/>
  <c r="AL1546" i="16"/>
  <c r="AK1546" i="16"/>
  <c r="AJ1546" i="16"/>
  <c r="AL1545" i="16"/>
  <c r="AK1545" i="16"/>
  <c r="AJ1545" i="16"/>
  <c r="AL1544" i="16"/>
  <c r="AK1544" i="16"/>
  <c r="AJ1544" i="16"/>
  <c r="AL1543" i="16"/>
  <c r="AK1543" i="16"/>
  <c r="AJ1543" i="16"/>
  <c r="AL1542" i="16"/>
  <c r="AK1542" i="16"/>
  <c r="AJ1542" i="16"/>
  <c r="AL1541" i="16"/>
  <c r="AK1541" i="16"/>
  <c r="AJ1541" i="16"/>
  <c r="AL1540" i="16"/>
  <c r="AK1540" i="16"/>
  <c r="AJ1540" i="16"/>
  <c r="AL1539" i="16"/>
  <c r="AK1539" i="16"/>
  <c r="AJ1539" i="16"/>
  <c r="AL1538" i="16"/>
  <c r="AK1538" i="16"/>
  <c r="AJ1538" i="16"/>
  <c r="AL1537" i="16"/>
  <c r="AK1537" i="16"/>
  <c r="AJ1537" i="16"/>
  <c r="AL1536" i="16"/>
  <c r="AK1536" i="16"/>
  <c r="AJ1536" i="16"/>
  <c r="AL1535" i="16"/>
  <c r="AK1535" i="16"/>
  <c r="AJ1535" i="16"/>
  <c r="AL1534" i="16"/>
  <c r="AK1534" i="16"/>
  <c r="AJ1534" i="16"/>
  <c r="AL1533" i="16"/>
  <c r="AK1533" i="16"/>
  <c r="AJ1533" i="16"/>
  <c r="AL1532" i="16"/>
  <c r="AK1532" i="16"/>
  <c r="AJ1532" i="16"/>
  <c r="AL1531" i="16"/>
  <c r="AK1531" i="16"/>
  <c r="AJ1531" i="16"/>
  <c r="AL1530" i="16"/>
  <c r="AK1530" i="16"/>
  <c r="AJ1530" i="16"/>
  <c r="AL1529" i="16"/>
  <c r="AK1529" i="16"/>
  <c r="AJ1529" i="16"/>
  <c r="AL1528" i="16"/>
  <c r="AK1528" i="16"/>
  <c r="AJ1528" i="16"/>
  <c r="AL1527" i="16"/>
  <c r="AK1527" i="16"/>
  <c r="AJ1527" i="16"/>
  <c r="AL1526" i="16"/>
  <c r="AK1526" i="16"/>
  <c r="AJ1526" i="16"/>
  <c r="AL1525" i="16"/>
  <c r="AK1525" i="16"/>
  <c r="AJ1525" i="16"/>
  <c r="AL1524" i="16"/>
  <c r="AK1524" i="16"/>
  <c r="AJ1524" i="16"/>
  <c r="AL1523" i="16"/>
  <c r="AK1523" i="16"/>
  <c r="AJ1523" i="16"/>
  <c r="AL1522" i="16"/>
  <c r="AK1522" i="16"/>
  <c r="AJ1522" i="16"/>
  <c r="AL1521" i="16"/>
  <c r="AK1521" i="16"/>
  <c r="AJ1521" i="16"/>
  <c r="AL1520" i="16"/>
  <c r="AK1520" i="16"/>
  <c r="AJ1520" i="16"/>
  <c r="AL1519" i="16"/>
  <c r="AK1519" i="16"/>
  <c r="AJ1519" i="16"/>
  <c r="AL1518" i="16"/>
  <c r="AK1518" i="16"/>
  <c r="AJ1518" i="16"/>
  <c r="AL1517" i="16"/>
  <c r="AK1517" i="16"/>
  <c r="AJ1517" i="16"/>
  <c r="AL1516" i="16"/>
  <c r="AK1516" i="16"/>
  <c r="AJ1516" i="16"/>
  <c r="AL1515" i="16"/>
  <c r="AK1515" i="16"/>
  <c r="AJ1515" i="16"/>
  <c r="AL1514" i="16"/>
  <c r="AK1514" i="16"/>
  <c r="AJ1514" i="16"/>
  <c r="AL1513" i="16"/>
  <c r="AK1513" i="16"/>
  <c r="AJ1513" i="16"/>
  <c r="AL1512" i="16"/>
  <c r="AK1512" i="16"/>
  <c r="AJ1512" i="16"/>
  <c r="AL1511" i="16"/>
  <c r="AK1511" i="16"/>
  <c r="AJ1511" i="16"/>
  <c r="AL1510" i="16"/>
  <c r="AK1510" i="16"/>
  <c r="AJ1510" i="16"/>
  <c r="AL1509" i="16"/>
  <c r="AK1509" i="16"/>
  <c r="AJ1509" i="16"/>
  <c r="AL1508" i="16"/>
  <c r="AK1508" i="16"/>
  <c r="AJ1508" i="16"/>
  <c r="AL1507" i="16"/>
  <c r="AK1507" i="16"/>
  <c r="AJ1507" i="16"/>
  <c r="AL1506" i="16"/>
  <c r="AK1506" i="16"/>
  <c r="AJ1506" i="16"/>
  <c r="AL1505" i="16"/>
  <c r="AK1505" i="16"/>
  <c r="AJ1505" i="16"/>
  <c r="AL1504" i="16"/>
  <c r="AK1504" i="16"/>
  <c r="AJ1504" i="16"/>
  <c r="AL1503" i="16"/>
  <c r="AK1503" i="16"/>
  <c r="AJ1503" i="16"/>
  <c r="AL1502" i="16"/>
  <c r="AK1502" i="16"/>
  <c r="AJ1502" i="16"/>
  <c r="AL1501" i="16"/>
  <c r="AK1501" i="16"/>
  <c r="AJ1501" i="16"/>
  <c r="AL1500" i="16"/>
  <c r="AK1500" i="16"/>
  <c r="AJ1500" i="16"/>
  <c r="AL1499" i="16"/>
  <c r="AK1499" i="16"/>
  <c r="AJ1499" i="16"/>
  <c r="AL1498" i="16"/>
  <c r="AK1498" i="16"/>
  <c r="AJ1498" i="16"/>
  <c r="AL1497" i="16"/>
  <c r="AK1497" i="16"/>
  <c r="AJ1497" i="16"/>
  <c r="AL1496" i="16"/>
  <c r="AK1496" i="16"/>
  <c r="AJ1496" i="16"/>
  <c r="AL1495" i="16"/>
  <c r="AK1495" i="16"/>
  <c r="AJ1495" i="16"/>
  <c r="AL1494" i="16"/>
  <c r="AK1494" i="16"/>
  <c r="AJ1494" i="16"/>
  <c r="AL1493" i="16"/>
  <c r="AK1493" i="16"/>
  <c r="AJ1493" i="16"/>
  <c r="AL1492" i="16"/>
  <c r="AK1492" i="16"/>
  <c r="AJ1492" i="16"/>
  <c r="AL1491" i="16"/>
  <c r="AK1491" i="16"/>
  <c r="AJ1491" i="16"/>
  <c r="AL1490" i="16"/>
  <c r="AK1490" i="16"/>
  <c r="AJ1490" i="16"/>
  <c r="AL1489" i="16"/>
  <c r="AK1489" i="16"/>
  <c r="AJ1489" i="16"/>
  <c r="AL1488" i="16"/>
  <c r="AK1488" i="16"/>
  <c r="AJ1488" i="16"/>
  <c r="AL1487" i="16"/>
  <c r="AK1487" i="16"/>
  <c r="AJ1487" i="16"/>
  <c r="AL1486" i="16"/>
  <c r="AK1486" i="16"/>
  <c r="AJ1486" i="16"/>
  <c r="AL1485" i="16"/>
  <c r="AK1485" i="16"/>
  <c r="AJ1485" i="16"/>
  <c r="AL1484" i="16"/>
  <c r="AK1484" i="16"/>
  <c r="AJ1484" i="16"/>
  <c r="AL1483" i="16"/>
  <c r="AK1483" i="16"/>
  <c r="AJ1483" i="16"/>
  <c r="AL1482" i="16"/>
  <c r="AK1482" i="16"/>
  <c r="AJ1482" i="16"/>
  <c r="AL1481" i="16"/>
  <c r="AK1481" i="16"/>
  <c r="AJ1481" i="16"/>
  <c r="AL1480" i="16"/>
  <c r="AK1480" i="16"/>
  <c r="AJ1480" i="16"/>
  <c r="AL1479" i="16"/>
  <c r="AK1479" i="16"/>
  <c r="AJ1479" i="16"/>
  <c r="AL1478" i="16"/>
  <c r="AK1478" i="16"/>
  <c r="AJ1478" i="16"/>
  <c r="AL1477" i="16"/>
  <c r="AK1477" i="16"/>
  <c r="AJ1477" i="16"/>
  <c r="AL1476" i="16"/>
  <c r="AK1476" i="16"/>
  <c r="AJ1476" i="16"/>
  <c r="AL1475" i="16"/>
  <c r="AK1475" i="16"/>
  <c r="AJ1475" i="16"/>
  <c r="AL1474" i="16"/>
  <c r="AK1474" i="16"/>
  <c r="AJ1474" i="16"/>
  <c r="AL1473" i="16"/>
  <c r="AK1473" i="16"/>
  <c r="AJ1473" i="16"/>
  <c r="AL1472" i="16"/>
  <c r="AK1472" i="16"/>
  <c r="AJ1472" i="16"/>
  <c r="AL1471" i="16"/>
  <c r="AK1471" i="16"/>
  <c r="AJ1471" i="16"/>
  <c r="AL1470" i="16"/>
  <c r="AK1470" i="16"/>
  <c r="AJ1470" i="16"/>
  <c r="AL1469" i="16"/>
  <c r="AK1469" i="16"/>
  <c r="AJ1469" i="16"/>
  <c r="AL1468" i="16"/>
  <c r="AK1468" i="16"/>
  <c r="AJ1468" i="16"/>
  <c r="AL1467" i="16"/>
  <c r="AK1467" i="16"/>
  <c r="AJ1467" i="16"/>
  <c r="AL1466" i="16"/>
  <c r="AK1466" i="16"/>
  <c r="AJ1466" i="16"/>
  <c r="AL1465" i="16"/>
  <c r="AK1465" i="16"/>
  <c r="AJ1465" i="16"/>
  <c r="AL1464" i="16"/>
  <c r="AK1464" i="16"/>
  <c r="AJ1464" i="16"/>
  <c r="AL1463" i="16"/>
  <c r="AK1463" i="16"/>
  <c r="AJ1463" i="16"/>
  <c r="AL1462" i="16"/>
  <c r="AK1462" i="16"/>
  <c r="AJ1462" i="16"/>
  <c r="AL1461" i="16"/>
  <c r="AK1461" i="16"/>
  <c r="AJ1461" i="16"/>
  <c r="AL1460" i="16"/>
  <c r="AK1460" i="16"/>
  <c r="AJ1460" i="16"/>
  <c r="AL1459" i="16"/>
  <c r="AK1459" i="16"/>
  <c r="AJ1459" i="16"/>
  <c r="AL1458" i="16"/>
  <c r="AK1458" i="16"/>
  <c r="AJ1458" i="16"/>
  <c r="AL1457" i="16"/>
  <c r="AK1457" i="16"/>
  <c r="AJ1457" i="16"/>
  <c r="AL1456" i="16"/>
  <c r="AK1456" i="16"/>
  <c r="AJ1456" i="16"/>
  <c r="AL1455" i="16"/>
  <c r="AK1455" i="16"/>
  <c r="AJ1455" i="16"/>
  <c r="AL1454" i="16"/>
  <c r="AK1454" i="16"/>
  <c r="AJ1454" i="16"/>
  <c r="AL1453" i="16"/>
  <c r="AK1453" i="16"/>
  <c r="AJ1453" i="16"/>
  <c r="AL1452" i="16"/>
  <c r="AK1452" i="16"/>
  <c r="AJ1452" i="16"/>
  <c r="AL1451" i="16"/>
  <c r="AK1451" i="16"/>
  <c r="AJ1451" i="16"/>
  <c r="AL1450" i="16"/>
  <c r="AK1450" i="16"/>
  <c r="AJ1450" i="16"/>
  <c r="AL1449" i="16"/>
  <c r="AK1449" i="16"/>
  <c r="AJ1449" i="16"/>
  <c r="AL1448" i="16"/>
  <c r="AK1448" i="16"/>
  <c r="AJ1448" i="16"/>
  <c r="AL1447" i="16"/>
  <c r="AK1447" i="16"/>
  <c r="AM1447" i="16" s="1"/>
  <c r="AJ1447" i="16"/>
  <c r="AL1446" i="16"/>
  <c r="AK1446" i="16"/>
  <c r="AJ1446" i="16"/>
  <c r="AL1445" i="16"/>
  <c r="AK1445" i="16"/>
  <c r="AJ1445" i="16"/>
  <c r="AL1444" i="16"/>
  <c r="AK1444" i="16"/>
  <c r="AJ1444" i="16"/>
  <c r="AL1443" i="16"/>
  <c r="AK1443" i="16"/>
  <c r="AJ1443" i="16"/>
  <c r="AL1442" i="16"/>
  <c r="AK1442" i="16"/>
  <c r="AJ1442" i="16"/>
  <c r="AL1441" i="16"/>
  <c r="AK1441" i="16"/>
  <c r="AJ1441" i="16"/>
  <c r="AL1440" i="16"/>
  <c r="AK1440" i="16"/>
  <c r="AM1440" i="16" s="1"/>
  <c r="AJ1440" i="16"/>
  <c r="AL1439" i="16"/>
  <c r="AK1439" i="16"/>
  <c r="AJ1439" i="16"/>
  <c r="AL1438" i="16"/>
  <c r="AK1438" i="16"/>
  <c r="AJ1438" i="16"/>
  <c r="AL1437" i="16"/>
  <c r="AK1437" i="16"/>
  <c r="AJ1437" i="16"/>
  <c r="AL1436" i="16"/>
  <c r="AK1436" i="16"/>
  <c r="AJ1436" i="16"/>
  <c r="AL1435" i="16"/>
  <c r="AK1435" i="16"/>
  <c r="AJ1435" i="16"/>
  <c r="AL1434" i="16"/>
  <c r="AK1434" i="16"/>
  <c r="AJ1434" i="16"/>
  <c r="AL1433" i="16"/>
  <c r="AK1433" i="16"/>
  <c r="AJ1433" i="16"/>
  <c r="AL1432" i="16"/>
  <c r="AK1432" i="16"/>
  <c r="AJ1432" i="16"/>
  <c r="AL1431" i="16"/>
  <c r="AK1431" i="16"/>
  <c r="AJ1431" i="16"/>
  <c r="AL1430" i="16"/>
  <c r="AK1430" i="16"/>
  <c r="AJ1430" i="16"/>
  <c r="AL1429" i="16"/>
  <c r="AK1429" i="16"/>
  <c r="AJ1429" i="16"/>
  <c r="AL1428" i="16"/>
  <c r="AK1428" i="16"/>
  <c r="AJ1428" i="16"/>
  <c r="AL1427" i="16"/>
  <c r="AK1427" i="16"/>
  <c r="AJ1427" i="16"/>
  <c r="AL1426" i="16"/>
  <c r="AK1426" i="16"/>
  <c r="AJ1426" i="16"/>
  <c r="AL1425" i="16"/>
  <c r="AK1425" i="16"/>
  <c r="AJ1425" i="16"/>
  <c r="AL1424" i="16"/>
  <c r="AK1424" i="16"/>
  <c r="AJ1424" i="16"/>
  <c r="AL1423" i="16"/>
  <c r="AK1423" i="16"/>
  <c r="AJ1423" i="16"/>
  <c r="AL1422" i="16"/>
  <c r="AK1422" i="16"/>
  <c r="AJ1422" i="16"/>
  <c r="AL1421" i="16"/>
  <c r="AK1421" i="16"/>
  <c r="AJ1421" i="16"/>
  <c r="AL1420" i="16"/>
  <c r="AK1420" i="16"/>
  <c r="AJ1420" i="16"/>
  <c r="AL1419" i="16"/>
  <c r="AK1419" i="16"/>
  <c r="AJ1419" i="16"/>
  <c r="AL1418" i="16"/>
  <c r="AK1418" i="16"/>
  <c r="AJ1418" i="16"/>
  <c r="AL1417" i="16"/>
  <c r="AK1417" i="16"/>
  <c r="AJ1417" i="16"/>
  <c r="AL1416" i="16"/>
  <c r="AK1416" i="16"/>
  <c r="AJ1416" i="16"/>
  <c r="AL1415" i="16"/>
  <c r="AK1415" i="16"/>
  <c r="AJ1415" i="16"/>
  <c r="AL1414" i="16"/>
  <c r="AK1414" i="16"/>
  <c r="AJ1414" i="16"/>
  <c r="AL1413" i="16"/>
  <c r="AK1413" i="16"/>
  <c r="AJ1413" i="16"/>
  <c r="AL1412" i="16"/>
  <c r="AK1412" i="16"/>
  <c r="AJ1412" i="16"/>
  <c r="AL1411" i="16"/>
  <c r="AK1411" i="16"/>
  <c r="AJ1411" i="16"/>
  <c r="AL1410" i="16"/>
  <c r="AK1410" i="16"/>
  <c r="AJ1410" i="16"/>
  <c r="AL1409" i="16"/>
  <c r="AK1409" i="16"/>
  <c r="AJ1409" i="16"/>
  <c r="AL1408" i="16"/>
  <c r="AK1408" i="16"/>
  <c r="AJ1408" i="16"/>
  <c r="AL1407" i="16"/>
  <c r="AK1407" i="16"/>
  <c r="AJ1407" i="16"/>
  <c r="AL1406" i="16"/>
  <c r="AK1406" i="16"/>
  <c r="AJ1406" i="16"/>
  <c r="AL1405" i="16"/>
  <c r="AK1405" i="16"/>
  <c r="AJ1405" i="16"/>
  <c r="AL1404" i="16"/>
  <c r="AK1404" i="16"/>
  <c r="AJ1404" i="16"/>
  <c r="AL1403" i="16"/>
  <c r="AK1403" i="16"/>
  <c r="AJ1403" i="16"/>
  <c r="AL1402" i="16"/>
  <c r="AK1402" i="16"/>
  <c r="AJ1402" i="16"/>
  <c r="AL1401" i="16"/>
  <c r="AK1401" i="16"/>
  <c r="AJ1401" i="16"/>
  <c r="AL1400" i="16"/>
  <c r="AK1400" i="16"/>
  <c r="AM1400" i="16" s="1"/>
  <c r="AJ1400" i="16"/>
  <c r="AL1399" i="16"/>
  <c r="AK1399" i="16"/>
  <c r="AJ1399" i="16"/>
  <c r="AL1398" i="16"/>
  <c r="AK1398" i="16"/>
  <c r="AJ1398" i="16"/>
  <c r="AL1397" i="16"/>
  <c r="AK1397" i="16"/>
  <c r="AJ1397" i="16"/>
  <c r="AL1396" i="16"/>
  <c r="AK1396" i="16"/>
  <c r="AJ1396" i="16"/>
  <c r="AL1395" i="16"/>
  <c r="AK1395" i="16"/>
  <c r="AJ1395" i="16"/>
  <c r="AL1394" i="16"/>
  <c r="AK1394" i="16"/>
  <c r="AJ1394" i="16"/>
  <c r="AL1393" i="16"/>
  <c r="AK1393" i="16"/>
  <c r="AJ1393" i="16"/>
  <c r="AL1392" i="16"/>
  <c r="AK1392" i="16"/>
  <c r="AJ1392" i="16"/>
  <c r="AL1391" i="16"/>
  <c r="AK1391" i="16"/>
  <c r="AJ1391" i="16"/>
  <c r="AL1390" i="16"/>
  <c r="AK1390" i="16"/>
  <c r="AJ1390" i="16"/>
  <c r="AL1389" i="16"/>
  <c r="AK1389" i="16"/>
  <c r="AJ1389" i="16"/>
  <c r="AL1388" i="16"/>
  <c r="AK1388" i="16"/>
  <c r="AJ1388" i="16"/>
  <c r="AL1387" i="16"/>
  <c r="AK1387" i="16"/>
  <c r="AJ1387" i="16"/>
  <c r="AL1386" i="16"/>
  <c r="AK1386" i="16"/>
  <c r="AJ1386" i="16"/>
  <c r="AL1385" i="16"/>
  <c r="AK1385" i="16"/>
  <c r="AJ1385" i="16"/>
  <c r="AL1384" i="16"/>
  <c r="AK1384" i="16"/>
  <c r="AJ1384" i="16"/>
  <c r="AL1383" i="16"/>
  <c r="AK1383" i="16"/>
  <c r="AJ1383" i="16"/>
  <c r="AL1382" i="16"/>
  <c r="AK1382" i="16"/>
  <c r="AJ1382" i="16"/>
  <c r="AL1381" i="16"/>
  <c r="AK1381" i="16"/>
  <c r="AJ1381" i="16"/>
  <c r="AL1380" i="16"/>
  <c r="AK1380" i="16"/>
  <c r="AJ1380" i="16"/>
  <c r="AL1379" i="16"/>
  <c r="AK1379" i="16"/>
  <c r="AJ1379" i="16"/>
  <c r="AL1378" i="16"/>
  <c r="AK1378" i="16"/>
  <c r="AJ1378" i="16"/>
  <c r="AL1377" i="16"/>
  <c r="AK1377" i="16"/>
  <c r="AJ1377" i="16"/>
  <c r="AL1376" i="16"/>
  <c r="AK1376" i="16"/>
  <c r="AJ1376" i="16"/>
  <c r="AL1375" i="16"/>
  <c r="AK1375" i="16"/>
  <c r="AJ1375" i="16"/>
  <c r="AL1374" i="16"/>
  <c r="AK1374" i="16"/>
  <c r="AJ1374" i="16"/>
  <c r="AL1373" i="16"/>
  <c r="AK1373" i="16"/>
  <c r="AJ1373" i="16"/>
  <c r="AL1372" i="16"/>
  <c r="AK1372" i="16"/>
  <c r="AJ1372" i="16"/>
  <c r="AL1371" i="16"/>
  <c r="AK1371" i="16"/>
  <c r="AJ1371" i="16"/>
  <c r="AL1370" i="16"/>
  <c r="AK1370" i="16"/>
  <c r="AJ1370" i="16"/>
  <c r="AL1369" i="16"/>
  <c r="AK1369" i="16"/>
  <c r="AJ1369" i="16"/>
  <c r="AL1368" i="16"/>
  <c r="AK1368" i="16"/>
  <c r="AJ1368" i="16"/>
  <c r="AL1367" i="16"/>
  <c r="AK1367" i="16"/>
  <c r="AJ1367" i="16"/>
  <c r="AL1366" i="16"/>
  <c r="AK1366" i="16"/>
  <c r="AJ1366" i="16"/>
  <c r="AL1365" i="16"/>
  <c r="AK1365" i="16"/>
  <c r="AJ1365" i="16"/>
  <c r="AL1364" i="16"/>
  <c r="AK1364" i="16"/>
  <c r="AJ1364" i="16"/>
  <c r="AL1363" i="16"/>
  <c r="AK1363" i="16"/>
  <c r="AJ1363" i="16"/>
  <c r="AL1362" i="16"/>
  <c r="AK1362" i="16"/>
  <c r="AJ1362" i="16"/>
  <c r="AL1361" i="16"/>
  <c r="AK1361" i="16"/>
  <c r="AJ1361" i="16"/>
  <c r="AL1360" i="16"/>
  <c r="AK1360" i="16"/>
  <c r="AJ1360" i="16"/>
  <c r="AL1359" i="16"/>
  <c r="AK1359" i="16"/>
  <c r="AM1359" i="16" s="1"/>
  <c r="AJ1359" i="16"/>
  <c r="AL1358" i="16"/>
  <c r="AK1358" i="16"/>
  <c r="AJ1358" i="16"/>
  <c r="AL1357" i="16"/>
  <c r="AK1357" i="16"/>
  <c r="AJ1357" i="16"/>
  <c r="AL1356" i="16"/>
  <c r="AK1356" i="16"/>
  <c r="AJ1356" i="16"/>
  <c r="AL1355" i="16"/>
  <c r="AK1355" i="16"/>
  <c r="AJ1355" i="16"/>
  <c r="AL1354" i="16"/>
  <c r="AK1354" i="16"/>
  <c r="AJ1354" i="16"/>
  <c r="AL1353" i="16"/>
  <c r="AK1353" i="16"/>
  <c r="AJ1353" i="16"/>
  <c r="AL1352" i="16"/>
  <c r="AK1352" i="16"/>
  <c r="AJ1352" i="16"/>
  <c r="AL1351" i="16"/>
  <c r="AK1351" i="16"/>
  <c r="AM1351" i="16" s="1"/>
  <c r="AJ1351" i="16"/>
  <c r="AL1350" i="16"/>
  <c r="AK1350" i="16"/>
  <c r="AJ1350" i="16"/>
  <c r="AL1349" i="16"/>
  <c r="AK1349" i="16"/>
  <c r="AJ1349" i="16"/>
  <c r="AL1348" i="16"/>
  <c r="AK1348" i="16"/>
  <c r="AJ1348" i="16"/>
  <c r="AL1347" i="16"/>
  <c r="AK1347" i="16"/>
  <c r="AM1347" i="16" s="1"/>
  <c r="AJ1347" i="16"/>
  <c r="AL1346" i="16"/>
  <c r="AK1346" i="16"/>
  <c r="AJ1346" i="16"/>
  <c r="AL1345" i="16"/>
  <c r="AK1345" i="16"/>
  <c r="AJ1345" i="16"/>
  <c r="AL1344" i="16"/>
  <c r="AK1344" i="16"/>
  <c r="AJ1344" i="16"/>
  <c r="AL1343" i="16"/>
  <c r="AK1343" i="16"/>
  <c r="AJ1343" i="16"/>
  <c r="AL1342" i="16"/>
  <c r="AK1342" i="16"/>
  <c r="AJ1342" i="16"/>
  <c r="AL1341" i="16"/>
  <c r="AK1341" i="16"/>
  <c r="AJ1341" i="16"/>
  <c r="AL1340" i="16"/>
  <c r="AK1340" i="16"/>
  <c r="AJ1340" i="16"/>
  <c r="AL1339" i="16"/>
  <c r="AK1339" i="16"/>
  <c r="AJ1339" i="16"/>
  <c r="AL1338" i="16"/>
  <c r="AK1338" i="16"/>
  <c r="AJ1338" i="16"/>
  <c r="AL1337" i="16"/>
  <c r="AK1337" i="16"/>
  <c r="AJ1337" i="16"/>
  <c r="AL1336" i="16"/>
  <c r="AK1336" i="16"/>
  <c r="AJ1336" i="16"/>
  <c r="AL1335" i="16"/>
  <c r="AK1335" i="16"/>
  <c r="AJ1335" i="16"/>
  <c r="AL1334" i="16"/>
  <c r="AK1334" i="16"/>
  <c r="AJ1334" i="16"/>
  <c r="AL1333" i="16"/>
  <c r="AK1333" i="16"/>
  <c r="AJ1333" i="16"/>
  <c r="AL1332" i="16"/>
  <c r="AK1332" i="16"/>
  <c r="AJ1332" i="16"/>
  <c r="AL1331" i="16"/>
  <c r="AK1331" i="16"/>
  <c r="AJ1331" i="16"/>
  <c r="AL1330" i="16"/>
  <c r="AK1330" i="16"/>
  <c r="AJ1330" i="16"/>
  <c r="AL1329" i="16"/>
  <c r="AK1329" i="16"/>
  <c r="AJ1329" i="16"/>
  <c r="AL1328" i="16"/>
  <c r="AK1328" i="16"/>
  <c r="AJ1328" i="16"/>
  <c r="AL1327" i="16"/>
  <c r="AK1327" i="16"/>
  <c r="AM1327" i="16" s="1"/>
  <c r="AJ1327" i="16"/>
  <c r="AL1326" i="16"/>
  <c r="AK1326" i="16"/>
  <c r="AJ1326" i="16"/>
  <c r="AL1325" i="16"/>
  <c r="AK1325" i="16"/>
  <c r="AJ1325" i="16"/>
  <c r="AL1324" i="16"/>
  <c r="AK1324" i="16"/>
  <c r="AJ1324" i="16"/>
  <c r="AL1323" i="16"/>
  <c r="AK1323" i="16"/>
  <c r="AJ1323" i="16"/>
  <c r="AL1322" i="16"/>
  <c r="AK1322" i="16"/>
  <c r="AJ1322" i="16"/>
  <c r="AL1321" i="16"/>
  <c r="AK1321" i="16"/>
  <c r="AJ1321" i="16"/>
  <c r="AL1320" i="16"/>
  <c r="AK1320" i="16"/>
  <c r="AJ1320" i="16"/>
  <c r="AL1319" i="16"/>
  <c r="AK1319" i="16"/>
  <c r="AJ1319" i="16"/>
  <c r="AL1318" i="16"/>
  <c r="AK1318" i="16"/>
  <c r="AJ1318" i="16"/>
  <c r="AL1317" i="16"/>
  <c r="AK1317" i="16"/>
  <c r="AJ1317" i="16"/>
  <c r="AL1316" i="16"/>
  <c r="AK1316" i="16"/>
  <c r="AJ1316" i="16"/>
  <c r="AL1315" i="16"/>
  <c r="AK1315" i="16"/>
  <c r="AJ1315" i="16"/>
  <c r="AL1314" i="16"/>
  <c r="AK1314" i="16"/>
  <c r="AJ1314" i="16"/>
  <c r="AL1313" i="16"/>
  <c r="AK1313" i="16"/>
  <c r="AJ1313" i="16"/>
  <c r="AL1312" i="16"/>
  <c r="AK1312" i="16"/>
  <c r="AJ1312" i="16"/>
  <c r="AL1311" i="16"/>
  <c r="AK1311" i="16"/>
  <c r="AJ1311" i="16"/>
  <c r="AL1310" i="16"/>
  <c r="AK1310" i="16"/>
  <c r="AJ1310" i="16"/>
  <c r="AL1309" i="16"/>
  <c r="AK1309" i="16"/>
  <c r="AJ1309" i="16"/>
  <c r="AL1308" i="16"/>
  <c r="AK1308" i="16"/>
  <c r="AJ1308" i="16"/>
  <c r="AL1307" i="16"/>
  <c r="AK1307" i="16"/>
  <c r="AJ1307" i="16"/>
  <c r="AL1306" i="16"/>
  <c r="AK1306" i="16"/>
  <c r="AJ1306" i="16"/>
  <c r="AL1305" i="16"/>
  <c r="AK1305" i="16"/>
  <c r="AJ1305" i="16"/>
  <c r="AL1304" i="16"/>
  <c r="AK1304" i="16"/>
  <c r="AJ1304" i="16"/>
  <c r="AL1303" i="16"/>
  <c r="AK1303" i="16"/>
  <c r="AJ1303" i="16"/>
  <c r="AL1302" i="16"/>
  <c r="AK1302" i="16"/>
  <c r="AJ1302" i="16"/>
  <c r="AL1301" i="16"/>
  <c r="AK1301" i="16"/>
  <c r="AJ1301" i="16"/>
  <c r="AL1300" i="16"/>
  <c r="AK1300" i="16"/>
  <c r="AJ1300" i="16"/>
  <c r="AL1299" i="16"/>
  <c r="AK1299" i="16"/>
  <c r="AM1299" i="16" s="1"/>
  <c r="AJ1299" i="16"/>
  <c r="AL1298" i="16"/>
  <c r="AK1298" i="16"/>
  <c r="AJ1298" i="16"/>
  <c r="AL1297" i="16"/>
  <c r="AK1297" i="16"/>
  <c r="AJ1297" i="16"/>
  <c r="AL1296" i="16"/>
  <c r="AK1296" i="16"/>
  <c r="AJ1296" i="16"/>
  <c r="AL1295" i="16"/>
  <c r="AK1295" i="16"/>
  <c r="AJ1295" i="16"/>
  <c r="AL1294" i="16"/>
  <c r="AK1294" i="16"/>
  <c r="AJ1294" i="16"/>
  <c r="AL1293" i="16"/>
  <c r="AK1293" i="16"/>
  <c r="AJ1293" i="16"/>
  <c r="AL1292" i="16"/>
  <c r="AK1292" i="16"/>
  <c r="AJ1292" i="16"/>
  <c r="AL1291" i="16"/>
  <c r="AK1291" i="16"/>
  <c r="AJ1291" i="16"/>
  <c r="AL1290" i="16"/>
  <c r="AK1290" i="16"/>
  <c r="AJ1290" i="16"/>
  <c r="AL1289" i="16"/>
  <c r="AK1289" i="16"/>
  <c r="AJ1289" i="16"/>
  <c r="AL1288" i="16"/>
  <c r="AK1288" i="16"/>
  <c r="AJ1288" i="16"/>
  <c r="AL1287" i="16"/>
  <c r="AK1287" i="16"/>
  <c r="AJ1287" i="16"/>
  <c r="AL1286" i="16"/>
  <c r="AK1286" i="16"/>
  <c r="AJ1286" i="16"/>
  <c r="AL1285" i="16"/>
  <c r="AK1285" i="16"/>
  <c r="AJ1285" i="16"/>
  <c r="AL1284" i="16"/>
  <c r="AK1284" i="16"/>
  <c r="AJ1284" i="16"/>
  <c r="AL1283" i="16"/>
  <c r="AK1283" i="16"/>
  <c r="AJ1283" i="16"/>
  <c r="AL1282" i="16"/>
  <c r="AK1282" i="16"/>
  <c r="AJ1282" i="16"/>
  <c r="AL1281" i="16"/>
  <c r="AK1281" i="16"/>
  <c r="AJ1281" i="16"/>
  <c r="AL1280" i="16"/>
  <c r="AK1280" i="16"/>
  <c r="AJ1280" i="16"/>
  <c r="AL1279" i="16"/>
  <c r="AK1279" i="16"/>
  <c r="AJ1279" i="16"/>
  <c r="AL1278" i="16"/>
  <c r="AK1278" i="16"/>
  <c r="AJ1278" i="16"/>
  <c r="AL1277" i="16"/>
  <c r="AK1277" i="16"/>
  <c r="AJ1277" i="16"/>
  <c r="AL1276" i="16"/>
  <c r="AK1276" i="16"/>
  <c r="AJ1276" i="16"/>
  <c r="AL1275" i="16"/>
  <c r="AK1275" i="16"/>
  <c r="AJ1275" i="16"/>
  <c r="AL1274" i="16"/>
  <c r="AK1274" i="16"/>
  <c r="AJ1274" i="16"/>
  <c r="AL1273" i="16"/>
  <c r="AK1273" i="16"/>
  <c r="AJ1273" i="16"/>
  <c r="AL1272" i="16"/>
  <c r="AK1272" i="16"/>
  <c r="AJ1272" i="16"/>
  <c r="AL1271" i="16"/>
  <c r="AK1271" i="16"/>
  <c r="AJ1271" i="16"/>
  <c r="AL1270" i="16"/>
  <c r="AK1270" i="16"/>
  <c r="AJ1270" i="16"/>
  <c r="AL1269" i="16"/>
  <c r="AK1269" i="16"/>
  <c r="AJ1269" i="16"/>
  <c r="AL1268" i="16"/>
  <c r="AK1268" i="16"/>
  <c r="AJ1268" i="16"/>
  <c r="AL1267" i="16"/>
  <c r="AK1267" i="16"/>
  <c r="AJ1267" i="16"/>
  <c r="AL1266" i="16"/>
  <c r="AK1266" i="16"/>
  <c r="AJ1266" i="16"/>
  <c r="AL1265" i="16"/>
  <c r="AK1265" i="16"/>
  <c r="AJ1265" i="16"/>
  <c r="AL1264" i="16"/>
  <c r="AK1264" i="16"/>
  <c r="AJ1264" i="16"/>
  <c r="AL1263" i="16"/>
  <c r="AK1263" i="16"/>
  <c r="AM1263" i="16" s="1"/>
  <c r="AJ1263" i="16"/>
  <c r="AL1262" i="16"/>
  <c r="AK1262" i="16"/>
  <c r="AJ1262" i="16"/>
  <c r="AL1261" i="16"/>
  <c r="AK1261" i="16"/>
  <c r="AJ1261" i="16"/>
  <c r="AL1260" i="16"/>
  <c r="AK1260" i="16"/>
  <c r="AJ1260" i="16"/>
  <c r="AL1259" i="16"/>
  <c r="AK1259" i="16"/>
  <c r="AJ1259" i="16"/>
  <c r="AL1258" i="16"/>
  <c r="AK1258" i="16"/>
  <c r="AJ1258" i="16"/>
  <c r="AL1257" i="16"/>
  <c r="AK1257" i="16"/>
  <c r="AJ1257" i="16"/>
  <c r="AL1256" i="16"/>
  <c r="AK1256" i="16"/>
  <c r="AJ1256" i="16"/>
  <c r="AL1255" i="16"/>
  <c r="AK1255" i="16"/>
  <c r="AJ1255" i="16"/>
  <c r="AL1254" i="16"/>
  <c r="AK1254" i="16"/>
  <c r="AJ1254" i="16"/>
  <c r="AL1253" i="16"/>
  <c r="AK1253" i="16"/>
  <c r="AJ1253" i="16"/>
  <c r="AL1252" i="16"/>
  <c r="AK1252" i="16"/>
  <c r="AJ1252" i="16"/>
  <c r="AL1251" i="16"/>
  <c r="AK1251" i="16"/>
  <c r="AJ1251" i="16"/>
  <c r="AL1250" i="16"/>
  <c r="AK1250" i="16"/>
  <c r="AJ1250" i="16"/>
  <c r="AL1249" i="16"/>
  <c r="AK1249" i="16"/>
  <c r="AJ1249" i="16"/>
  <c r="AL1248" i="16"/>
  <c r="AK1248" i="16"/>
  <c r="AJ1248" i="16"/>
  <c r="AL1247" i="16"/>
  <c r="AK1247" i="16"/>
  <c r="AJ1247" i="16"/>
  <c r="AL1246" i="16"/>
  <c r="AK1246" i="16"/>
  <c r="AJ1246" i="16"/>
  <c r="AL1245" i="16"/>
  <c r="AK1245" i="16"/>
  <c r="AJ1245" i="16"/>
  <c r="AL1244" i="16"/>
  <c r="AK1244" i="16"/>
  <c r="AJ1244" i="16"/>
  <c r="AL1243" i="16"/>
  <c r="AK1243" i="16"/>
  <c r="AJ1243" i="16"/>
  <c r="AL1242" i="16"/>
  <c r="AK1242" i="16"/>
  <c r="AJ1242" i="16"/>
  <c r="AL1241" i="16"/>
  <c r="AK1241" i="16"/>
  <c r="AJ1241" i="16"/>
  <c r="AL1240" i="16"/>
  <c r="AK1240" i="16"/>
  <c r="AJ1240" i="16"/>
  <c r="AL1239" i="16"/>
  <c r="AK1239" i="16"/>
  <c r="AJ1239" i="16"/>
  <c r="AL1238" i="16"/>
  <c r="AK1238" i="16"/>
  <c r="AJ1238" i="16"/>
  <c r="AL1237" i="16"/>
  <c r="AK1237" i="16"/>
  <c r="AJ1237" i="16"/>
  <c r="AL1236" i="16"/>
  <c r="AK1236" i="16"/>
  <c r="AJ1236" i="16"/>
  <c r="AL1235" i="16"/>
  <c r="AK1235" i="16"/>
  <c r="AJ1235" i="16"/>
  <c r="AL1234" i="16"/>
  <c r="AK1234" i="16"/>
  <c r="AJ1234" i="16"/>
  <c r="AL1233" i="16"/>
  <c r="AK1233" i="16"/>
  <c r="AJ1233" i="16"/>
  <c r="AL1232" i="16"/>
  <c r="AK1232" i="16"/>
  <c r="AJ1232" i="16"/>
  <c r="AL1231" i="16"/>
  <c r="AK1231" i="16"/>
  <c r="AJ1231" i="16"/>
  <c r="AL1230" i="16"/>
  <c r="AK1230" i="16"/>
  <c r="AJ1230" i="16"/>
  <c r="AL1229" i="16"/>
  <c r="AK1229" i="16"/>
  <c r="AJ1229" i="16"/>
  <c r="AL1228" i="16"/>
  <c r="AK1228" i="16"/>
  <c r="AJ1228" i="16"/>
  <c r="AL1227" i="16"/>
  <c r="AK1227" i="16"/>
  <c r="AM1227" i="16" s="1"/>
  <c r="AJ1227" i="16"/>
  <c r="AL1226" i="16"/>
  <c r="AK1226" i="16"/>
  <c r="AJ1226" i="16"/>
  <c r="AL1225" i="16"/>
  <c r="AK1225" i="16"/>
  <c r="AJ1225" i="16"/>
  <c r="AL1224" i="16"/>
  <c r="AK1224" i="16"/>
  <c r="AJ1224" i="16"/>
  <c r="AL1223" i="16"/>
  <c r="AK1223" i="16"/>
  <c r="AJ1223" i="16"/>
  <c r="AL1222" i="16"/>
  <c r="AK1222" i="16"/>
  <c r="AJ1222" i="16"/>
  <c r="AL1221" i="16"/>
  <c r="AK1221" i="16"/>
  <c r="AJ1221" i="16"/>
  <c r="AL1220" i="16"/>
  <c r="AK1220" i="16"/>
  <c r="AJ1220" i="16"/>
  <c r="AL1219" i="16"/>
  <c r="AK1219" i="16"/>
  <c r="AM1219" i="16" s="1"/>
  <c r="AJ1219" i="16"/>
  <c r="AL1218" i="16"/>
  <c r="AK1218" i="16"/>
  <c r="AJ1218" i="16"/>
  <c r="AL1217" i="16"/>
  <c r="AK1217" i="16"/>
  <c r="AJ1217" i="16"/>
  <c r="AL1216" i="16"/>
  <c r="AK1216" i="16"/>
  <c r="AJ1216" i="16"/>
  <c r="AL1215" i="16"/>
  <c r="AK1215" i="16"/>
  <c r="AJ1215" i="16"/>
  <c r="AL1214" i="16"/>
  <c r="AK1214" i="16"/>
  <c r="AJ1214" i="16"/>
  <c r="AL1213" i="16"/>
  <c r="AK1213" i="16"/>
  <c r="AJ1213" i="16"/>
  <c r="AL1212" i="16"/>
  <c r="AK1212" i="16"/>
  <c r="AJ1212" i="16"/>
  <c r="AL1211" i="16"/>
  <c r="AK1211" i="16"/>
  <c r="AJ1211" i="16"/>
  <c r="AL1210" i="16"/>
  <c r="AK1210" i="16"/>
  <c r="AJ1210" i="16"/>
  <c r="AL1209" i="16"/>
  <c r="AK1209" i="16"/>
  <c r="AJ1209" i="16"/>
  <c r="AL1208" i="16"/>
  <c r="AK1208" i="16"/>
  <c r="AJ1208" i="16"/>
  <c r="AL1207" i="16"/>
  <c r="AK1207" i="16"/>
  <c r="AJ1207" i="16"/>
  <c r="AL1206" i="16"/>
  <c r="AK1206" i="16"/>
  <c r="AJ1206" i="16"/>
  <c r="AL1205" i="16"/>
  <c r="AK1205" i="16"/>
  <c r="AJ1205" i="16"/>
  <c r="AL1204" i="16"/>
  <c r="AK1204" i="16"/>
  <c r="AJ1204" i="16"/>
  <c r="AL1203" i="16"/>
  <c r="AK1203" i="16"/>
  <c r="AJ1203" i="16"/>
  <c r="AL1202" i="16"/>
  <c r="AK1202" i="16"/>
  <c r="AJ1202" i="16"/>
  <c r="AL1201" i="16"/>
  <c r="AK1201" i="16"/>
  <c r="AJ1201" i="16"/>
  <c r="AL1200" i="16"/>
  <c r="AK1200" i="16"/>
  <c r="AJ1200" i="16"/>
  <c r="AL1199" i="16"/>
  <c r="AK1199" i="16"/>
  <c r="AJ1199" i="16"/>
  <c r="AL1198" i="16"/>
  <c r="AK1198" i="16"/>
  <c r="AJ1198" i="16"/>
  <c r="AL1197" i="16"/>
  <c r="AK1197" i="16"/>
  <c r="AM1197" i="16" s="1"/>
  <c r="AJ1197" i="16"/>
  <c r="AL1196" i="16"/>
  <c r="AK1196" i="16"/>
  <c r="AJ1196" i="16"/>
  <c r="AL1195" i="16"/>
  <c r="AK1195" i="16"/>
  <c r="AJ1195" i="16"/>
  <c r="AL1194" i="16"/>
  <c r="AK1194" i="16"/>
  <c r="AJ1194" i="16"/>
  <c r="AL1193" i="16"/>
  <c r="AK1193" i="16"/>
  <c r="AJ1193" i="16"/>
  <c r="AL1192" i="16"/>
  <c r="AK1192" i="16"/>
  <c r="AJ1192" i="16"/>
  <c r="AL1191" i="16"/>
  <c r="AK1191" i="16"/>
  <c r="AJ1191" i="16"/>
  <c r="AL1190" i="16"/>
  <c r="AK1190" i="16"/>
  <c r="AJ1190" i="16"/>
  <c r="AL1189" i="16"/>
  <c r="AK1189" i="16"/>
  <c r="AM1189" i="16" s="1"/>
  <c r="AJ1189" i="16"/>
  <c r="AL1188" i="16"/>
  <c r="AK1188" i="16"/>
  <c r="AJ1188" i="16"/>
  <c r="AL1187" i="16"/>
  <c r="AK1187" i="16"/>
  <c r="AJ1187" i="16"/>
  <c r="AL1186" i="16"/>
  <c r="AK1186" i="16"/>
  <c r="AJ1186" i="16"/>
  <c r="AL1185" i="16"/>
  <c r="AK1185" i="16"/>
  <c r="AM1185" i="16" s="1"/>
  <c r="AJ1185" i="16"/>
  <c r="AL1184" i="16"/>
  <c r="AK1184" i="16"/>
  <c r="AJ1184" i="16"/>
  <c r="AL1183" i="16"/>
  <c r="AK1183" i="16"/>
  <c r="AJ1183" i="16"/>
  <c r="AL1182" i="16"/>
  <c r="AK1182" i="16"/>
  <c r="AJ1182" i="16"/>
  <c r="AL1181" i="16"/>
  <c r="AK1181" i="16"/>
  <c r="AM1181" i="16" s="1"/>
  <c r="AJ1181" i="16"/>
  <c r="AL1180" i="16"/>
  <c r="AK1180" i="16"/>
  <c r="AJ1180" i="16"/>
  <c r="AL1179" i="16"/>
  <c r="AK1179" i="16"/>
  <c r="AJ1179" i="16"/>
  <c r="AL1178" i="16"/>
  <c r="AK1178" i="16"/>
  <c r="AJ1178" i="16"/>
  <c r="AL1177" i="16"/>
  <c r="AK1177" i="16"/>
  <c r="AM1177" i="16" s="1"/>
  <c r="AJ1177" i="16"/>
  <c r="AL1176" i="16"/>
  <c r="AK1176" i="16"/>
  <c r="AJ1176" i="16"/>
  <c r="AL1175" i="16"/>
  <c r="AK1175" i="16"/>
  <c r="AJ1175" i="16"/>
  <c r="AL1174" i="16"/>
  <c r="AK1174" i="16"/>
  <c r="AJ1174" i="16"/>
  <c r="AL1173" i="16"/>
  <c r="AK1173" i="16"/>
  <c r="AM1173" i="16" s="1"/>
  <c r="AJ1173" i="16"/>
  <c r="AL1172" i="16"/>
  <c r="AK1172" i="16"/>
  <c r="AJ1172" i="16"/>
  <c r="AL1171" i="16"/>
  <c r="AK1171" i="16"/>
  <c r="AJ1171" i="16"/>
  <c r="AL1170" i="16"/>
  <c r="AK1170" i="16"/>
  <c r="AJ1170" i="16"/>
  <c r="AL1169" i="16"/>
  <c r="AK1169" i="16"/>
  <c r="AM1169" i="16" s="1"/>
  <c r="AJ1169" i="16"/>
  <c r="AL1168" i="16"/>
  <c r="AK1168" i="16"/>
  <c r="AJ1168" i="16"/>
  <c r="AL1167" i="16"/>
  <c r="AK1167" i="16"/>
  <c r="AJ1167" i="16"/>
  <c r="AL1166" i="16"/>
  <c r="AK1166" i="16"/>
  <c r="AJ1166" i="16"/>
  <c r="AL1165" i="16"/>
  <c r="AK1165" i="16"/>
  <c r="AM1165" i="16" s="1"/>
  <c r="AJ1165" i="16"/>
  <c r="AL1164" i="16"/>
  <c r="AK1164" i="16"/>
  <c r="AJ1164" i="16"/>
  <c r="AL1163" i="16"/>
  <c r="AK1163" i="16"/>
  <c r="AJ1163" i="16"/>
  <c r="AL1162" i="16"/>
  <c r="AK1162" i="16"/>
  <c r="AJ1162" i="16"/>
  <c r="AL1161" i="16"/>
  <c r="AK1161" i="16"/>
  <c r="AJ1161" i="16"/>
  <c r="AL1160" i="16"/>
  <c r="AK1160" i="16"/>
  <c r="AJ1160" i="16"/>
  <c r="AL1159" i="16"/>
  <c r="AK1159" i="16"/>
  <c r="AJ1159" i="16"/>
  <c r="AL1158" i="16"/>
  <c r="AK1158" i="16"/>
  <c r="AJ1158" i="16"/>
  <c r="AL1157" i="16"/>
  <c r="AK1157" i="16"/>
  <c r="AJ1157" i="16"/>
  <c r="AL1156" i="16"/>
  <c r="AK1156" i="16"/>
  <c r="AM1156" i="16" s="1"/>
  <c r="AJ1156" i="16"/>
  <c r="AL1155" i="16"/>
  <c r="AK1155" i="16"/>
  <c r="AJ1155" i="16"/>
  <c r="AL1154" i="16"/>
  <c r="AK1154" i="16"/>
  <c r="AJ1154" i="16"/>
  <c r="AL1153" i="16"/>
  <c r="AK1153" i="16"/>
  <c r="AJ1153" i="16"/>
  <c r="AL1152" i="16"/>
  <c r="AK1152" i="16"/>
  <c r="AM1152" i="16" s="1"/>
  <c r="AJ1152" i="16"/>
  <c r="AL1151" i="16"/>
  <c r="AK1151" i="16"/>
  <c r="AJ1151" i="16"/>
  <c r="AL1150" i="16"/>
  <c r="AK1150" i="16"/>
  <c r="AJ1150" i="16"/>
  <c r="AL1149" i="16"/>
  <c r="AK1149" i="16"/>
  <c r="AJ1149" i="16"/>
  <c r="AL1148" i="16"/>
  <c r="AK1148" i="16"/>
  <c r="AJ1148" i="16"/>
  <c r="AL1147" i="16"/>
  <c r="AK1147" i="16"/>
  <c r="AJ1147" i="16"/>
  <c r="AL1146" i="16"/>
  <c r="AK1146" i="16"/>
  <c r="AJ1146" i="16"/>
  <c r="AL1145" i="16"/>
  <c r="AK1145" i="16"/>
  <c r="AJ1145" i="16"/>
  <c r="AL1144" i="16"/>
  <c r="AK1144" i="16"/>
  <c r="AJ1144" i="16"/>
  <c r="AL1143" i="16"/>
  <c r="AK1143" i="16"/>
  <c r="AJ1143" i="16"/>
  <c r="AL1142" i="16"/>
  <c r="AK1142" i="16"/>
  <c r="AJ1142" i="16"/>
  <c r="AL1141" i="16"/>
  <c r="AK1141" i="16"/>
  <c r="AJ1141" i="16"/>
  <c r="AL1140" i="16"/>
  <c r="AK1140" i="16"/>
  <c r="AJ1140" i="16"/>
  <c r="AL1139" i="16"/>
  <c r="AK1139" i="16"/>
  <c r="AJ1139" i="16"/>
  <c r="AL1138" i="16"/>
  <c r="AK1138" i="16"/>
  <c r="AJ1138" i="16"/>
  <c r="AL1137" i="16"/>
  <c r="AK1137" i="16"/>
  <c r="AJ1137" i="16"/>
  <c r="AL1136" i="16"/>
  <c r="AK1136" i="16"/>
  <c r="AJ1136" i="16"/>
  <c r="AL1135" i="16"/>
  <c r="AK1135" i="16"/>
  <c r="AJ1135" i="16"/>
  <c r="AL1134" i="16"/>
  <c r="AK1134" i="16"/>
  <c r="AJ1134" i="16"/>
  <c r="AL1133" i="16"/>
  <c r="AK1133" i="16"/>
  <c r="AJ1133" i="16"/>
  <c r="AL1132" i="16"/>
  <c r="AK1132" i="16"/>
  <c r="AJ1132" i="16"/>
  <c r="AL1131" i="16"/>
  <c r="AK1131" i="16"/>
  <c r="AJ1131" i="16"/>
  <c r="AL1130" i="16"/>
  <c r="AK1130" i="16"/>
  <c r="AJ1130" i="16"/>
  <c r="AL1129" i="16"/>
  <c r="AK1129" i="16"/>
  <c r="AJ1129" i="16"/>
  <c r="AL1128" i="16"/>
  <c r="AK1128" i="16"/>
  <c r="AJ1128" i="16"/>
  <c r="AL1127" i="16"/>
  <c r="AK1127" i="16"/>
  <c r="AJ1127" i="16"/>
  <c r="AL1126" i="16"/>
  <c r="AK1126" i="16"/>
  <c r="AJ1126" i="16"/>
  <c r="AL1125" i="16"/>
  <c r="AK1125" i="16"/>
  <c r="AJ1125" i="16"/>
  <c r="AL1124" i="16"/>
  <c r="AK1124" i="16"/>
  <c r="AJ1124" i="16"/>
  <c r="AL1123" i="16"/>
  <c r="AK1123" i="16"/>
  <c r="AJ1123" i="16"/>
  <c r="AL1122" i="16"/>
  <c r="AK1122" i="16"/>
  <c r="AJ1122" i="16"/>
  <c r="AL1121" i="16"/>
  <c r="AK1121" i="16"/>
  <c r="AJ1121" i="16"/>
  <c r="AL1120" i="16"/>
  <c r="AK1120" i="16"/>
  <c r="AJ1120" i="16"/>
  <c r="AL1119" i="16"/>
  <c r="AK1119" i="16"/>
  <c r="AM1119" i="16" s="1"/>
  <c r="AJ1119" i="16"/>
  <c r="AL1118" i="16"/>
  <c r="AK1118" i="16"/>
  <c r="AJ1118" i="16"/>
  <c r="AL1117" i="16"/>
  <c r="AK1117" i="16"/>
  <c r="AJ1117" i="16"/>
  <c r="AL1116" i="16"/>
  <c r="AK1116" i="16"/>
  <c r="AJ1116" i="16"/>
  <c r="AL1115" i="16"/>
  <c r="AK1115" i="16"/>
  <c r="AJ1115" i="16"/>
  <c r="AL1114" i="16"/>
  <c r="AK1114" i="16"/>
  <c r="AJ1114" i="16"/>
  <c r="AL1113" i="16"/>
  <c r="AK1113" i="16"/>
  <c r="AJ1113" i="16"/>
  <c r="AL1112" i="16"/>
  <c r="AK1112" i="16"/>
  <c r="AM1112" i="16" s="1"/>
  <c r="AJ1112" i="16"/>
  <c r="AL1111" i="16"/>
  <c r="AK1111" i="16"/>
  <c r="AJ1111" i="16"/>
  <c r="AL1110" i="16"/>
  <c r="AK1110" i="16"/>
  <c r="AJ1110" i="16"/>
  <c r="AL1109" i="16"/>
  <c r="AK1109" i="16"/>
  <c r="AJ1109" i="16"/>
  <c r="AL1108" i="16"/>
  <c r="AK1108" i="16"/>
  <c r="AM1108" i="16" s="1"/>
  <c r="AJ1108" i="16"/>
  <c r="AL1107" i="16"/>
  <c r="AK1107" i="16"/>
  <c r="AJ1107" i="16"/>
  <c r="AL1106" i="16"/>
  <c r="AK1106" i="16"/>
  <c r="AJ1106" i="16"/>
  <c r="AL1105" i="16"/>
  <c r="AK1105" i="16"/>
  <c r="AJ1105" i="16"/>
  <c r="AL1104" i="16"/>
  <c r="AK1104" i="16"/>
  <c r="AM1104" i="16" s="1"/>
  <c r="AJ1104" i="16"/>
  <c r="AL1103" i="16"/>
  <c r="AK1103" i="16"/>
  <c r="AJ1103" i="16"/>
  <c r="AL1102" i="16"/>
  <c r="AK1102" i="16"/>
  <c r="AJ1102" i="16"/>
  <c r="AL1101" i="16"/>
  <c r="AK1101" i="16"/>
  <c r="AJ1101" i="16"/>
  <c r="AL1100" i="16"/>
  <c r="AK1100" i="16"/>
  <c r="AJ1100" i="16"/>
  <c r="AL1099" i="16"/>
  <c r="AK1099" i="16"/>
  <c r="AJ1099" i="16"/>
  <c r="AL1098" i="16"/>
  <c r="AK1098" i="16"/>
  <c r="AJ1098" i="16"/>
  <c r="AL1097" i="16"/>
  <c r="AK1097" i="16"/>
  <c r="AJ1097" i="16"/>
  <c r="AL1096" i="16"/>
  <c r="AK1096" i="16"/>
  <c r="AM1096" i="16" s="1"/>
  <c r="AJ1096" i="16"/>
  <c r="AL1095" i="16"/>
  <c r="AK1095" i="16"/>
  <c r="AJ1095" i="16"/>
  <c r="AL1094" i="16"/>
  <c r="AK1094" i="16"/>
  <c r="AJ1094" i="16"/>
  <c r="AL1093" i="16"/>
  <c r="AK1093" i="16"/>
  <c r="AJ1093" i="16"/>
  <c r="AL1092" i="16"/>
  <c r="AK1092" i="16"/>
  <c r="AJ1092" i="16"/>
  <c r="AL1091" i="16"/>
  <c r="AK1091" i="16"/>
  <c r="AJ1091" i="16"/>
  <c r="AL1090" i="16"/>
  <c r="AK1090" i="16"/>
  <c r="AJ1090" i="16"/>
  <c r="AL1089" i="16"/>
  <c r="AK1089" i="16"/>
  <c r="AJ1089" i="16"/>
  <c r="AL1088" i="16"/>
  <c r="AK1088" i="16"/>
  <c r="AJ1088" i="16"/>
  <c r="AL1087" i="16"/>
  <c r="AK1087" i="16"/>
  <c r="AJ1087" i="16"/>
  <c r="AL1086" i="16"/>
  <c r="AK1086" i="16"/>
  <c r="AJ1086" i="16"/>
  <c r="AL1085" i="16"/>
  <c r="AK1085" i="16"/>
  <c r="AJ1085" i="16"/>
  <c r="AL1084" i="16"/>
  <c r="AK1084" i="16"/>
  <c r="AJ1084" i="16"/>
  <c r="AL1083" i="16"/>
  <c r="AK1083" i="16"/>
  <c r="AJ1083" i="16"/>
  <c r="AL1082" i="16"/>
  <c r="AK1082" i="16"/>
  <c r="AJ1082" i="16"/>
  <c r="AL1081" i="16"/>
  <c r="AK1081" i="16"/>
  <c r="AJ1081" i="16"/>
  <c r="AL1080" i="16"/>
  <c r="AK1080" i="16"/>
  <c r="AM1080" i="16" s="1"/>
  <c r="AJ1080" i="16"/>
  <c r="AL1079" i="16"/>
  <c r="AK1079" i="16"/>
  <c r="AJ1079" i="16"/>
  <c r="AL1078" i="16"/>
  <c r="AK1078" i="16"/>
  <c r="AJ1078" i="16"/>
  <c r="AL1077" i="16"/>
  <c r="AK1077" i="16"/>
  <c r="AJ1077" i="16"/>
  <c r="AL1076" i="16"/>
  <c r="AK1076" i="16"/>
  <c r="AJ1076" i="16"/>
  <c r="AL1075" i="16"/>
  <c r="AK1075" i="16"/>
  <c r="AM1075" i="16" s="1"/>
  <c r="AJ1075" i="16"/>
  <c r="AL1074" i="16"/>
  <c r="AK1074" i="16"/>
  <c r="AJ1074" i="16"/>
  <c r="AL1073" i="16"/>
  <c r="AK1073" i="16"/>
  <c r="AJ1073" i="16"/>
  <c r="AL1072" i="16"/>
  <c r="AK1072" i="16"/>
  <c r="AJ1072" i="16"/>
  <c r="AL1071" i="16"/>
  <c r="AK1071" i="16"/>
  <c r="AM1071" i="16" s="1"/>
  <c r="AJ1071" i="16"/>
  <c r="AL1070" i="16"/>
  <c r="AK1070" i="16"/>
  <c r="AJ1070" i="16"/>
  <c r="AL1069" i="16"/>
  <c r="AK1069" i="16"/>
  <c r="AJ1069" i="16"/>
  <c r="AL1068" i="16"/>
  <c r="AK1068" i="16"/>
  <c r="AJ1068" i="16"/>
  <c r="AL1067" i="16"/>
  <c r="AK1067" i="16"/>
  <c r="AJ1067" i="16"/>
  <c r="AL1066" i="16"/>
  <c r="AK1066" i="16"/>
  <c r="AJ1066" i="16"/>
  <c r="AL1065" i="16"/>
  <c r="AK1065" i="16"/>
  <c r="AJ1065" i="16"/>
  <c r="AL1064" i="16"/>
  <c r="AK1064" i="16"/>
  <c r="AJ1064" i="16"/>
  <c r="AL1063" i="16"/>
  <c r="AK1063" i="16"/>
  <c r="AM1063" i="16" s="1"/>
  <c r="AJ1063" i="16"/>
  <c r="AL1062" i="16"/>
  <c r="AK1062" i="16"/>
  <c r="AJ1062" i="16"/>
  <c r="AL1061" i="16"/>
  <c r="AK1061" i="16"/>
  <c r="AJ1061" i="16"/>
  <c r="AL1060" i="16"/>
  <c r="AK1060" i="16"/>
  <c r="AJ1060" i="16"/>
  <c r="AL1059" i="16"/>
  <c r="AK1059" i="16"/>
  <c r="AM1059" i="16" s="1"/>
  <c r="AJ1059" i="16"/>
  <c r="AL1058" i="16"/>
  <c r="AK1058" i="16"/>
  <c r="AJ1058" i="16"/>
  <c r="AL1057" i="16"/>
  <c r="AK1057" i="16"/>
  <c r="AJ1057" i="16"/>
  <c r="AL1056" i="16"/>
  <c r="AK1056" i="16"/>
  <c r="AJ1056" i="16"/>
  <c r="AL1055" i="16"/>
  <c r="AK1055" i="16"/>
  <c r="AJ1055" i="16"/>
  <c r="AL1054" i="16"/>
  <c r="AK1054" i="16"/>
  <c r="AJ1054" i="16"/>
  <c r="AL1053" i="16"/>
  <c r="AK1053" i="16"/>
  <c r="AJ1053" i="16"/>
  <c r="AL1052" i="16"/>
  <c r="AK1052" i="16"/>
  <c r="AJ1052" i="16"/>
  <c r="AL1051" i="16"/>
  <c r="AK1051" i="16"/>
  <c r="AJ1051" i="16"/>
  <c r="AL1050" i="16"/>
  <c r="AK1050" i="16"/>
  <c r="AJ1050" i="16"/>
  <c r="AL1049" i="16"/>
  <c r="AK1049" i="16"/>
  <c r="AJ1049" i="16"/>
  <c r="AL1048" i="16"/>
  <c r="AK1048" i="16"/>
  <c r="AJ1048" i="16"/>
  <c r="AL1047" i="16"/>
  <c r="AK1047" i="16"/>
  <c r="AJ1047" i="16"/>
  <c r="AL1046" i="16"/>
  <c r="AK1046" i="16"/>
  <c r="AJ1046" i="16"/>
  <c r="AL1045" i="16"/>
  <c r="AK1045" i="16"/>
  <c r="AJ1045" i="16"/>
  <c r="AL1044" i="16"/>
  <c r="AK1044" i="16"/>
  <c r="AM1044" i="16" s="1"/>
  <c r="AJ1044" i="16"/>
  <c r="AL1043" i="16"/>
  <c r="AK1043" i="16"/>
  <c r="AJ1043" i="16"/>
  <c r="AL1042" i="16"/>
  <c r="AK1042" i="16"/>
  <c r="AJ1042" i="16"/>
  <c r="AL1041" i="16"/>
  <c r="AK1041" i="16"/>
  <c r="AJ1041" i="16"/>
  <c r="AL1040" i="16"/>
  <c r="AK1040" i="16"/>
  <c r="AM1040" i="16" s="1"/>
  <c r="AJ1040" i="16"/>
  <c r="AL1039" i="16"/>
  <c r="AK1039" i="16"/>
  <c r="AM1039" i="16" s="1"/>
  <c r="AJ1039" i="16"/>
  <c r="AL1038" i="16"/>
  <c r="AK1038" i="16"/>
  <c r="AJ1038" i="16"/>
  <c r="AL1037" i="16"/>
  <c r="AK1037" i="16"/>
  <c r="AJ1037" i="16"/>
  <c r="AL1036" i="16"/>
  <c r="AK1036" i="16"/>
  <c r="AM1036" i="16" s="1"/>
  <c r="AJ1036" i="16"/>
  <c r="AL1035" i="16"/>
  <c r="AK1035" i="16"/>
  <c r="AJ1035" i="16"/>
  <c r="AL1034" i="16"/>
  <c r="AK1034" i="16"/>
  <c r="AJ1034" i="16"/>
  <c r="AL1033" i="16"/>
  <c r="AK1033" i="16"/>
  <c r="AJ1033" i="16"/>
  <c r="AL1032" i="16"/>
  <c r="AK1032" i="16"/>
  <c r="AM1032" i="16" s="1"/>
  <c r="AJ1032" i="16"/>
  <c r="AL1031" i="16"/>
  <c r="AK1031" i="16"/>
  <c r="AJ1031" i="16"/>
  <c r="AL1030" i="16"/>
  <c r="AK1030" i="16"/>
  <c r="AJ1030" i="16"/>
  <c r="AL1029" i="16"/>
  <c r="AK1029" i="16"/>
  <c r="AJ1029" i="16"/>
  <c r="AL1028" i="16"/>
  <c r="AK1028" i="16"/>
  <c r="AM1028" i="16" s="1"/>
  <c r="AJ1028" i="16"/>
  <c r="AL1027" i="16"/>
  <c r="AK1027" i="16"/>
  <c r="AM1027" i="16" s="1"/>
  <c r="AJ1027" i="16"/>
  <c r="AL1026" i="16"/>
  <c r="AK1026" i="16"/>
  <c r="AJ1026" i="16"/>
  <c r="AL1025" i="16"/>
  <c r="AK1025" i="16"/>
  <c r="AJ1025" i="16"/>
  <c r="AL1024" i="16"/>
  <c r="AK1024" i="16"/>
  <c r="AM1024" i="16" s="1"/>
  <c r="AJ1024" i="16"/>
  <c r="AL1023" i="16"/>
  <c r="AK1023" i="16"/>
  <c r="AM1023" i="16" s="1"/>
  <c r="AJ1023" i="16"/>
  <c r="AL1022" i="16"/>
  <c r="AK1022" i="16"/>
  <c r="AJ1022" i="16"/>
  <c r="AL1021" i="16"/>
  <c r="AK1021" i="16"/>
  <c r="AM1021" i="16" s="1"/>
  <c r="AJ1021" i="16"/>
  <c r="AL1020" i="16"/>
  <c r="AK1020" i="16"/>
  <c r="AJ1020" i="16"/>
  <c r="AL1019" i="16"/>
  <c r="AK1019" i="16"/>
  <c r="AJ1019" i="16"/>
  <c r="AL1018" i="16"/>
  <c r="AK1018" i="16"/>
  <c r="AJ1018" i="16"/>
  <c r="AL1017" i="16"/>
  <c r="AK1017" i="16"/>
  <c r="AJ1017" i="16"/>
  <c r="AL1016" i="16"/>
  <c r="AK1016" i="16"/>
  <c r="AM1016" i="16" s="1"/>
  <c r="AJ1016" i="16"/>
  <c r="AL1015" i="16"/>
  <c r="AK1015" i="16"/>
  <c r="AJ1015" i="16"/>
  <c r="AL1014" i="16"/>
  <c r="AK1014" i="16"/>
  <c r="AJ1014" i="16"/>
  <c r="AL1013" i="16"/>
  <c r="AK1013" i="16"/>
  <c r="AJ1013" i="16"/>
  <c r="AL1012" i="16"/>
  <c r="AK1012" i="16"/>
  <c r="AM1012" i="16" s="1"/>
  <c r="AJ1012" i="16"/>
  <c r="AL1011" i="16"/>
  <c r="AK1011" i="16"/>
  <c r="AJ1011" i="16"/>
  <c r="AL1010" i="16"/>
  <c r="AK1010" i="16"/>
  <c r="AJ1010" i="16"/>
  <c r="AL1009" i="16"/>
  <c r="AK1009" i="16"/>
  <c r="AJ1009" i="16"/>
  <c r="AL1008" i="16"/>
  <c r="AK1008" i="16"/>
  <c r="AM1008" i="16" s="1"/>
  <c r="AJ1008" i="16"/>
  <c r="AL1007" i="16"/>
  <c r="AK1007" i="16"/>
  <c r="AJ1007" i="16"/>
  <c r="AL1006" i="16"/>
  <c r="AK1006" i="16"/>
  <c r="AJ1006" i="16"/>
  <c r="AL1005" i="16"/>
  <c r="AK1005" i="16"/>
  <c r="AJ1005" i="16"/>
  <c r="AL1004" i="16"/>
  <c r="AK1004" i="16"/>
  <c r="AM1004" i="16" s="1"/>
  <c r="AJ1004" i="16"/>
  <c r="AL1003" i="16"/>
  <c r="AK1003" i="16"/>
  <c r="AJ1003" i="16"/>
  <c r="AL1002" i="16"/>
  <c r="AK1002" i="16"/>
  <c r="AJ1002" i="16"/>
  <c r="AL1001" i="16"/>
  <c r="AK1001" i="16"/>
  <c r="AJ1001" i="16"/>
  <c r="AL1000" i="16"/>
  <c r="AK1000" i="16"/>
  <c r="AM1000" i="16" s="1"/>
  <c r="AJ1000" i="16"/>
  <c r="AL999" i="16"/>
  <c r="AK999" i="16"/>
  <c r="AJ999" i="16"/>
  <c r="AL998" i="16"/>
  <c r="AK998" i="16"/>
  <c r="AJ998" i="16"/>
  <c r="AL997" i="16"/>
  <c r="AK997" i="16"/>
  <c r="AJ997" i="16"/>
  <c r="AL996" i="16"/>
  <c r="AK996" i="16"/>
  <c r="AM996" i="16" s="1"/>
  <c r="AJ996" i="16"/>
  <c r="AL995" i="16"/>
  <c r="AK995" i="16"/>
  <c r="AJ995" i="16"/>
  <c r="AL994" i="16"/>
  <c r="AK994" i="16"/>
  <c r="AJ994" i="16"/>
  <c r="AL993" i="16"/>
  <c r="AK993" i="16"/>
  <c r="AJ993" i="16"/>
  <c r="AL992" i="16"/>
  <c r="AK992" i="16"/>
  <c r="AM992" i="16" s="1"/>
  <c r="AJ992" i="16"/>
  <c r="AL991" i="16"/>
  <c r="AK991" i="16"/>
  <c r="AJ991" i="16"/>
  <c r="AL990" i="16"/>
  <c r="AK990" i="16"/>
  <c r="AJ990" i="16"/>
  <c r="AL989" i="16"/>
  <c r="AK989" i="16"/>
  <c r="AJ989" i="16"/>
  <c r="AL988" i="16"/>
  <c r="AK988" i="16"/>
  <c r="AM988" i="16" s="1"/>
  <c r="AJ988" i="16"/>
  <c r="AL987" i="16"/>
  <c r="AK987" i="16"/>
  <c r="AJ987" i="16"/>
  <c r="AL986" i="16"/>
  <c r="AK986" i="16"/>
  <c r="AJ986" i="16"/>
  <c r="AL985" i="16"/>
  <c r="AK985" i="16"/>
  <c r="AJ985" i="16"/>
  <c r="AL984" i="16"/>
  <c r="AK984" i="16"/>
  <c r="AM984" i="16" s="1"/>
  <c r="AJ984" i="16"/>
  <c r="AL983" i="16"/>
  <c r="AK983" i="16"/>
  <c r="AJ983" i="16"/>
  <c r="AL982" i="16"/>
  <c r="AK982" i="16"/>
  <c r="AJ982" i="16"/>
  <c r="AL981" i="16"/>
  <c r="AK981" i="16"/>
  <c r="AJ981" i="16"/>
  <c r="AL980" i="16"/>
  <c r="AK980" i="16"/>
  <c r="AJ980" i="16"/>
  <c r="AL979" i="16"/>
  <c r="AK979" i="16"/>
  <c r="AJ979" i="16"/>
  <c r="AL978" i="16"/>
  <c r="AK978" i="16"/>
  <c r="AJ978" i="16"/>
  <c r="AL977" i="16"/>
  <c r="AK977" i="16"/>
  <c r="AJ977" i="16"/>
  <c r="AL976" i="16"/>
  <c r="AK976" i="16"/>
  <c r="AJ976" i="16"/>
  <c r="AL975" i="16"/>
  <c r="AK975" i="16"/>
  <c r="AJ975" i="16"/>
  <c r="AL974" i="16"/>
  <c r="AK974" i="16"/>
  <c r="AJ974" i="16"/>
  <c r="AL973" i="16"/>
  <c r="AK973" i="16"/>
  <c r="AJ973" i="16"/>
  <c r="AL972" i="16"/>
  <c r="AK972" i="16"/>
  <c r="AJ972" i="16"/>
  <c r="AL971" i="16"/>
  <c r="AK971" i="16"/>
  <c r="AJ971" i="16"/>
  <c r="AL970" i="16"/>
  <c r="AK970" i="16"/>
  <c r="AJ970" i="16"/>
  <c r="AL969" i="16"/>
  <c r="AK969" i="16"/>
  <c r="AJ969" i="16"/>
  <c r="AL968" i="16"/>
  <c r="AK968" i="16"/>
  <c r="AJ968" i="16"/>
  <c r="AL967" i="16"/>
  <c r="AK967" i="16"/>
  <c r="AM967" i="16" s="1"/>
  <c r="AJ967" i="16"/>
  <c r="AL966" i="16"/>
  <c r="AK966" i="16"/>
  <c r="AJ966" i="16"/>
  <c r="AL965" i="16"/>
  <c r="AK965" i="16"/>
  <c r="AJ965" i="16"/>
  <c r="AL964" i="16"/>
  <c r="AK964" i="16"/>
  <c r="AJ964" i="16"/>
  <c r="AL963" i="16"/>
  <c r="AK963" i="16"/>
  <c r="AM963" i="16" s="1"/>
  <c r="AJ963" i="16"/>
  <c r="AL962" i="16"/>
  <c r="AK962" i="16"/>
  <c r="AJ962" i="16"/>
  <c r="AL961" i="16"/>
  <c r="AK961" i="16"/>
  <c r="AJ961" i="16"/>
  <c r="AL960" i="16"/>
  <c r="AK960" i="16"/>
  <c r="AJ960" i="16"/>
  <c r="AL959" i="16"/>
  <c r="AK959" i="16"/>
  <c r="AJ959" i="16"/>
  <c r="AL958" i="16"/>
  <c r="AK958" i="16"/>
  <c r="AJ958" i="16"/>
  <c r="AL957" i="16"/>
  <c r="AK957" i="16"/>
  <c r="AJ957" i="16"/>
  <c r="AL956" i="16"/>
  <c r="AK956" i="16"/>
  <c r="AJ956" i="16"/>
  <c r="AL955" i="16"/>
  <c r="AK955" i="16"/>
  <c r="AM955" i="16" s="1"/>
  <c r="AJ955" i="16"/>
  <c r="AL954" i="16"/>
  <c r="AK954" i="16"/>
  <c r="AJ954" i="16"/>
  <c r="AL953" i="16"/>
  <c r="AK953" i="16"/>
  <c r="AJ953" i="16"/>
  <c r="AL952" i="16"/>
  <c r="AK952" i="16"/>
  <c r="AJ952" i="16"/>
  <c r="AL951" i="16"/>
  <c r="AK951" i="16"/>
  <c r="AM951" i="16" s="1"/>
  <c r="AJ951" i="16"/>
  <c r="AL950" i="16"/>
  <c r="AK950" i="16"/>
  <c r="AJ950" i="16"/>
  <c r="AL949" i="16"/>
  <c r="AK949" i="16"/>
  <c r="AJ949" i="16"/>
  <c r="AL948" i="16"/>
  <c r="AK948" i="16"/>
  <c r="AJ948" i="16"/>
  <c r="AL947" i="16"/>
  <c r="AK947" i="16"/>
  <c r="AJ947" i="16"/>
  <c r="AL946" i="16"/>
  <c r="AK946" i="16"/>
  <c r="AJ946" i="16"/>
  <c r="AL945" i="16"/>
  <c r="AK945" i="16"/>
  <c r="AJ945" i="16"/>
  <c r="AL944" i="16"/>
  <c r="AK944" i="16"/>
  <c r="AJ944" i="16"/>
  <c r="AL943" i="16"/>
  <c r="AK943" i="16"/>
  <c r="AJ943" i="16"/>
  <c r="AL942" i="16"/>
  <c r="AK942" i="16"/>
  <c r="AJ942" i="16"/>
  <c r="AL941" i="16"/>
  <c r="AK941" i="16"/>
  <c r="AJ941" i="16"/>
  <c r="AL940" i="16"/>
  <c r="AK940" i="16"/>
  <c r="AJ940" i="16"/>
  <c r="AL939" i="16"/>
  <c r="AK939" i="16"/>
  <c r="AJ939" i="16"/>
  <c r="AL938" i="16"/>
  <c r="AK938" i="16"/>
  <c r="AJ938" i="16"/>
  <c r="AL937" i="16"/>
  <c r="AK937" i="16"/>
  <c r="AJ937" i="16"/>
  <c r="AL936" i="16"/>
  <c r="AK936" i="16"/>
  <c r="AJ936" i="16"/>
  <c r="AL935" i="16"/>
  <c r="AK935" i="16"/>
  <c r="AJ935" i="16"/>
  <c r="AL934" i="16"/>
  <c r="AK934" i="16"/>
  <c r="AJ934" i="16"/>
  <c r="AL933" i="16"/>
  <c r="AK933" i="16"/>
  <c r="AJ933" i="16"/>
  <c r="AL932" i="16"/>
  <c r="AK932" i="16"/>
  <c r="AJ932" i="16"/>
  <c r="AL931" i="16"/>
  <c r="AK931" i="16"/>
  <c r="AM931" i="16" s="1"/>
  <c r="AJ931" i="16"/>
  <c r="AL930" i="16"/>
  <c r="AK930" i="16"/>
  <c r="AJ930" i="16"/>
  <c r="AL929" i="16"/>
  <c r="AK929" i="16"/>
  <c r="AJ929" i="16"/>
  <c r="AL928" i="16"/>
  <c r="AK928" i="16"/>
  <c r="AJ928" i="16"/>
  <c r="AL927" i="16"/>
  <c r="AK927" i="16"/>
  <c r="AM927" i="16" s="1"/>
  <c r="AJ927" i="16"/>
  <c r="AL926" i="16"/>
  <c r="AK926" i="16"/>
  <c r="AJ926" i="16"/>
  <c r="AL925" i="16"/>
  <c r="AK925" i="16"/>
  <c r="AJ925" i="16"/>
  <c r="AL924" i="16"/>
  <c r="AK924" i="16"/>
  <c r="AJ924" i="16"/>
  <c r="AL923" i="16"/>
  <c r="AK923" i="16"/>
  <c r="AJ923" i="16"/>
  <c r="AL922" i="16"/>
  <c r="AK922" i="16"/>
  <c r="AJ922" i="16"/>
  <c r="AL921" i="16"/>
  <c r="AK921" i="16"/>
  <c r="AJ921" i="16"/>
  <c r="AL920" i="16"/>
  <c r="AK920" i="16"/>
  <c r="AJ920" i="16"/>
  <c r="AL919" i="16"/>
  <c r="AK919" i="16"/>
  <c r="AM919" i="16" s="1"/>
  <c r="AJ919" i="16"/>
  <c r="AL918" i="16"/>
  <c r="AK918" i="16"/>
  <c r="AJ918" i="16"/>
  <c r="AL917" i="16"/>
  <c r="AK917" i="16"/>
  <c r="AJ917" i="16"/>
  <c r="AL916" i="16"/>
  <c r="AK916" i="16"/>
  <c r="AJ916" i="16"/>
  <c r="AL915" i="16"/>
  <c r="AK915" i="16"/>
  <c r="AM915" i="16" s="1"/>
  <c r="AJ915" i="16"/>
  <c r="AL914" i="16"/>
  <c r="AK914" i="16"/>
  <c r="AJ914" i="16"/>
  <c r="AL913" i="16"/>
  <c r="AK913" i="16"/>
  <c r="AJ913" i="16"/>
  <c r="AL912" i="16"/>
  <c r="AK912" i="16"/>
  <c r="AM912" i="16" s="1"/>
  <c r="AJ912" i="16"/>
  <c r="AL911" i="16"/>
  <c r="AK911" i="16"/>
  <c r="AJ911" i="16"/>
  <c r="AL910" i="16"/>
  <c r="AK910" i="16"/>
  <c r="AJ910" i="16"/>
  <c r="AL909" i="16"/>
  <c r="AK909" i="16"/>
  <c r="AJ909" i="16"/>
  <c r="AL908" i="16"/>
  <c r="AK908" i="16"/>
  <c r="AM908" i="16" s="1"/>
  <c r="AJ908" i="16"/>
  <c r="AL907" i="16"/>
  <c r="AK907" i="16"/>
  <c r="AM907" i="16" s="1"/>
  <c r="AJ907" i="16"/>
  <c r="AL906" i="16"/>
  <c r="AK906" i="16"/>
  <c r="AJ906" i="16"/>
  <c r="AL905" i="16"/>
  <c r="AK905" i="16"/>
  <c r="AJ905" i="16"/>
  <c r="AL904" i="16"/>
  <c r="AK904" i="16"/>
  <c r="AM904" i="16" s="1"/>
  <c r="AJ904" i="16"/>
  <c r="AL903" i="16"/>
  <c r="AK903" i="16"/>
  <c r="AM903" i="16" s="1"/>
  <c r="AJ903" i="16"/>
  <c r="AL902" i="16"/>
  <c r="AK902" i="16"/>
  <c r="AJ902" i="16"/>
  <c r="AL901" i="16"/>
  <c r="AK901" i="16"/>
  <c r="AJ901" i="16"/>
  <c r="AL900" i="16"/>
  <c r="AK900" i="16"/>
  <c r="AJ900" i="16"/>
  <c r="AL899" i="16"/>
  <c r="AK899" i="16"/>
  <c r="AJ899" i="16"/>
  <c r="AL898" i="16"/>
  <c r="AK898" i="16"/>
  <c r="AJ898" i="16"/>
  <c r="AL897" i="16"/>
  <c r="AK897" i="16"/>
  <c r="AJ897" i="16"/>
  <c r="AL896" i="16"/>
  <c r="AK896" i="16"/>
  <c r="AJ896" i="16"/>
  <c r="AL895" i="16"/>
  <c r="AK895" i="16"/>
  <c r="AJ895" i="16"/>
  <c r="AL894" i="16"/>
  <c r="AK894" i="16"/>
  <c r="AJ894" i="16"/>
  <c r="AL893" i="16"/>
  <c r="AK893" i="16"/>
  <c r="AJ893" i="16"/>
  <c r="AL892" i="16"/>
  <c r="AK892" i="16"/>
  <c r="AJ892" i="16"/>
  <c r="AL891" i="16"/>
  <c r="AK891" i="16"/>
  <c r="AJ891" i="16"/>
  <c r="AL890" i="16"/>
  <c r="AK890" i="16"/>
  <c r="AJ890" i="16"/>
  <c r="AL889" i="16"/>
  <c r="AK889" i="16"/>
  <c r="AJ889" i="16"/>
  <c r="AL888" i="16"/>
  <c r="AK888" i="16"/>
  <c r="AJ888" i="16"/>
  <c r="AL887" i="16"/>
  <c r="AK887" i="16"/>
  <c r="AJ887" i="16"/>
  <c r="AL886" i="16"/>
  <c r="AK886" i="16"/>
  <c r="AJ886" i="16"/>
  <c r="AL885" i="16"/>
  <c r="AK885" i="16"/>
  <c r="AJ885" i="16"/>
  <c r="AL884" i="16"/>
  <c r="AK884" i="16"/>
  <c r="AJ884" i="16"/>
  <c r="AL883" i="16"/>
  <c r="AK883" i="16"/>
  <c r="AJ883" i="16"/>
  <c r="AL882" i="16"/>
  <c r="AK882" i="16"/>
  <c r="AJ882" i="16"/>
  <c r="AL881" i="16"/>
  <c r="AK881" i="16"/>
  <c r="AJ881" i="16"/>
  <c r="AL880" i="16"/>
  <c r="AK880" i="16"/>
  <c r="AJ880" i="16"/>
  <c r="AL879" i="16"/>
  <c r="AK879" i="16"/>
  <c r="AJ879" i="16"/>
  <c r="AL878" i="16"/>
  <c r="AK878" i="16"/>
  <c r="AJ878" i="16"/>
  <c r="AL877" i="16"/>
  <c r="AK877" i="16"/>
  <c r="AJ877" i="16"/>
  <c r="AL876" i="16"/>
  <c r="AK876" i="16"/>
  <c r="AM876" i="16" s="1"/>
  <c r="AJ876" i="16"/>
  <c r="AL875" i="16"/>
  <c r="AK875" i="16"/>
  <c r="AJ875" i="16"/>
  <c r="AL874" i="16"/>
  <c r="AK874" i="16"/>
  <c r="AJ874" i="16"/>
  <c r="AL873" i="16"/>
  <c r="AK873" i="16"/>
  <c r="AJ873" i="16"/>
  <c r="AL872" i="16"/>
  <c r="AK872" i="16"/>
  <c r="AM872" i="16" s="1"/>
  <c r="AJ872" i="16"/>
  <c r="AL871" i="16"/>
  <c r="AK871" i="16"/>
  <c r="AM871" i="16" s="1"/>
  <c r="AJ871" i="16"/>
  <c r="AL870" i="16"/>
  <c r="AK870" i="16"/>
  <c r="AJ870" i="16"/>
  <c r="AL869" i="16"/>
  <c r="AK869" i="16"/>
  <c r="AJ869" i="16"/>
  <c r="AL868" i="16"/>
  <c r="AK868" i="16"/>
  <c r="AM868" i="16" s="1"/>
  <c r="AJ868" i="16"/>
  <c r="AL867" i="16"/>
  <c r="AK867" i="16"/>
  <c r="AM867" i="16" s="1"/>
  <c r="AJ867" i="16"/>
  <c r="AL866" i="16"/>
  <c r="AK866" i="16"/>
  <c r="AJ866" i="16"/>
  <c r="AL865" i="16"/>
  <c r="AK865" i="16"/>
  <c r="AJ865" i="16"/>
  <c r="AL864" i="16"/>
  <c r="AK864" i="16"/>
  <c r="AM864" i="16" s="1"/>
  <c r="AJ864" i="16"/>
  <c r="AL863" i="16"/>
  <c r="AK863" i="16"/>
  <c r="AJ863" i="16"/>
  <c r="AL862" i="16"/>
  <c r="AK862" i="16"/>
  <c r="AJ862" i="16"/>
  <c r="AL861" i="16"/>
  <c r="AK861" i="16"/>
  <c r="AJ861" i="16"/>
  <c r="AL860" i="16"/>
  <c r="AK860" i="16"/>
  <c r="AJ860" i="16"/>
  <c r="AL859" i="16"/>
  <c r="AK859" i="16"/>
  <c r="AM859" i="16" s="1"/>
  <c r="AJ859" i="16"/>
  <c r="AL858" i="16"/>
  <c r="AK858" i="16"/>
  <c r="AJ858" i="16"/>
  <c r="AL857" i="16"/>
  <c r="AK857" i="16"/>
  <c r="AJ857" i="16"/>
  <c r="AL856" i="16"/>
  <c r="AK856" i="16"/>
  <c r="AJ856" i="16"/>
  <c r="AL855" i="16"/>
  <c r="AK855" i="16"/>
  <c r="AM855" i="16" s="1"/>
  <c r="AJ855" i="16"/>
  <c r="AL854" i="16"/>
  <c r="AK854" i="16"/>
  <c r="AJ854" i="16"/>
  <c r="AL853" i="16"/>
  <c r="AK853" i="16"/>
  <c r="AJ853" i="16"/>
  <c r="AL852" i="16"/>
  <c r="AK852" i="16"/>
  <c r="AJ852" i="16"/>
  <c r="AL851" i="16"/>
  <c r="AK851" i="16"/>
  <c r="AJ851" i="16"/>
  <c r="AL850" i="16"/>
  <c r="AK850" i="16"/>
  <c r="AJ850" i="16"/>
  <c r="AL849" i="16"/>
  <c r="AK849" i="16"/>
  <c r="AJ849" i="16"/>
  <c r="AL848" i="16"/>
  <c r="AK848" i="16"/>
  <c r="AJ848" i="16"/>
  <c r="AL847" i="16"/>
  <c r="AK847" i="16"/>
  <c r="AM847" i="16" s="1"/>
  <c r="AJ847" i="16"/>
  <c r="AL846" i="16"/>
  <c r="AK846" i="16"/>
  <c r="AJ846" i="16"/>
  <c r="AL845" i="16"/>
  <c r="AK845" i="16"/>
  <c r="AJ845" i="16"/>
  <c r="AL844" i="16"/>
  <c r="AK844" i="16"/>
  <c r="AJ844" i="16"/>
  <c r="AL843" i="16"/>
  <c r="AK843" i="16"/>
  <c r="AM843" i="16" s="1"/>
  <c r="AJ843" i="16"/>
  <c r="AL842" i="16"/>
  <c r="AK842" i="16"/>
  <c r="AJ842" i="16"/>
  <c r="AL841" i="16"/>
  <c r="AK841" i="16"/>
  <c r="AJ841" i="16"/>
  <c r="AL840" i="16"/>
  <c r="AK840" i="16"/>
  <c r="AJ840" i="16"/>
  <c r="AL839" i="16"/>
  <c r="AK839" i="16"/>
  <c r="AJ839" i="16"/>
  <c r="AL838" i="16"/>
  <c r="AK838" i="16"/>
  <c r="AJ838" i="16"/>
  <c r="AL837" i="16"/>
  <c r="AK837" i="16"/>
  <c r="AJ837" i="16"/>
  <c r="AL836" i="16"/>
  <c r="AK836" i="16"/>
  <c r="AJ836" i="16"/>
  <c r="AL835" i="16"/>
  <c r="AK835" i="16"/>
  <c r="AM835" i="16" s="1"/>
  <c r="AJ835" i="16"/>
  <c r="AL834" i="16"/>
  <c r="AK834" i="16"/>
  <c r="AJ834" i="16"/>
  <c r="AL833" i="16"/>
  <c r="AK833" i="16"/>
  <c r="AJ833" i="16"/>
  <c r="AL832" i="16"/>
  <c r="AK832" i="16"/>
  <c r="AJ832" i="16"/>
  <c r="AL831" i="16"/>
  <c r="AK831" i="16"/>
  <c r="AM831" i="16" s="1"/>
  <c r="AJ831" i="16"/>
  <c r="AL830" i="16"/>
  <c r="AK830" i="16"/>
  <c r="AJ830" i="16"/>
  <c r="AL829" i="16"/>
  <c r="AK829" i="16"/>
  <c r="AJ829" i="16"/>
  <c r="AL828" i="16"/>
  <c r="AK828" i="16"/>
  <c r="AJ828" i="16"/>
  <c r="AL827" i="16"/>
  <c r="AK827" i="16"/>
  <c r="AJ827" i="16"/>
  <c r="AL826" i="16"/>
  <c r="AK826" i="16"/>
  <c r="AJ826" i="16"/>
  <c r="AL825" i="16"/>
  <c r="AK825" i="16"/>
  <c r="AJ825" i="16"/>
  <c r="AL824" i="16"/>
  <c r="AK824" i="16"/>
  <c r="AJ824" i="16"/>
  <c r="AL823" i="16"/>
  <c r="AK823" i="16"/>
  <c r="AJ823" i="16"/>
  <c r="AL822" i="16"/>
  <c r="AK822" i="16"/>
  <c r="AJ822" i="16"/>
  <c r="AL821" i="16"/>
  <c r="AK821" i="16"/>
  <c r="AJ821" i="16"/>
  <c r="AL820" i="16"/>
  <c r="AK820" i="16"/>
  <c r="AJ820" i="16"/>
  <c r="AL819" i="16"/>
  <c r="AK819" i="16"/>
  <c r="AJ819" i="16"/>
  <c r="AL818" i="16"/>
  <c r="AK818" i="16"/>
  <c r="AJ818" i="16"/>
  <c r="AL817" i="16"/>
  <c r="AK817" i="16"/>
  <c r="AJ817" i="16"/>
  <c r="AL816" i="16"/>
  <c r="AK816" i="16"/>
  <c r="AJ816" i="16"/>
  <c r="AL815" i="16"/>
  <c r="AK815" i="16"/>
  <c r="AJ815" i="16"/>
  <c r="AL814" i="16"/>
  <c r="AK814" i="16"/>
  <c r="AJ814" i="16"/>
  <c r="AL813" i="16"/>
  <c r="AK813" i="16"/>
  <c r="AJ813" i="16"/>
  <c r="AL812" i="16"/>
  <c r="AK812" i="16"/>
  <c r="AJ812" i="16"/>
  <c r="AL811" i="16"/>
  <c r="AK811" i="16"/>
  <c r="AJ811" i="16"/>
  <c r="AL810" i="16"/>
  <c r="AK810" i="16"/>
  <c r="AJ810" i="16"/>
  <c r="AL809" i="16"/>
  <c r="AK809" i="16"/>
  <c r="AJ809" i="16"/>
  <c r="AL808" i="16"/>
  <c r="AK808" i="16"/>
  <c r="AJ808" i="16"/>
  <c r="AL807" i="16"/>
  <c r="AK807" i="16"/>
  <c r="AJ807" i="16"/>
  <c r="AL806" i="16"/>
  <c r="AK806" i="16"/>
  <c r="AJ806" i="16"/>
  <c r="AL805" i="16"/>
  <c r="AK805" i="16"/>
  <c r="AJ805" i="16"/>
  <c r="AL804" i="16"/>
  <c r="AK804" i="16"/>
  <c r="AJ804" i="16"/>
  <c r="AL803" i="16"/>
  <c r="AK803" i="16"/>
  <c r="AJ803" i="16"/>
  <c r="AL802" i="16"/>
  <c r="AK802" i="16"/>
  <c r="AJ802" i="16"/>
  <c r="AL801" i="16"/>
  <c r="AK801" i="16"/>
  <c r="AJ801" i="16"/>
  <c r="AL800" i="16"/>
  <c r="AK800" i="16"/>
  <c r="AJ800" i="16"/>
  <c r="AL799" i="16"/>
  <c r="AK799" i="16"/>
  <c r="AJ799" i="16"/>
  <c r="AL798" i="16"/>
  <c r="AK798" i="16"/>
  <c r="AJ798" i="16"/>
  <c r="AL797" i="16"/>
  <c r="AK797" i="16"/>
  <c r="AJ797" i="16"/>
  <c r="AL796" i="16"/>
  <c r="AK796" i="16"/>
  <c r="AJ796" i="16"/>
  <c r="AL795" i="16"/>
  <c r="AK795" i="16"/>
  <c r="AJ795" i="16"/>
  <c r="AL794" i="16"/>
  <c r="AK794" i="16"/>
  <c r="AJ794" i="16"/>
  <c r="AL793" i="16"/>
  <c r="AK793" i="16"/>
  <c r="AJ793" i="16"/>
  <c r="AL792" i="16"/>
  <c r="AK792" i="16"/>
  <c r="AJ792" i="16"/>
  <c r="AL791" i="16"/>
  <c r="AK791" i="16"/>
  <c r="AJ791" i="16"/>
  <c r="AL790" i="16"/>
  <c r="AK790" i="16"/>
  <c r="AJ790" i="16"/>
  <c r="AL789" i="16"/>
  <c r="AK789" i="16"/>
  <c r="AJ789" i="16"/>
  <c r="AL788" i="16"/>
  <c r="AK788" i="16"/>
  <c r="AJ788" i="16"/>
  <c r="AL787" i="16"/>
  <c r="AK787" i="16"/>
  <c r="AJ787" i="16"/>
  <c r="AL786" i="16"/>
  <c r="AK786" i="16"/>
  <c r="AJ786" i="16"/>
  <c r="AL785" i="16"/>
  <c r="AK785" i="16"/>
  <c r="AJ785" i="16"/>
  <c r="AL784" i="16"/>
  <c r="AK784" i="16"/>
  <c r="AJ784" i="16"/>
  <c r="AL783" i="16"/>
  <c r="AK783" i="16"/>
  <c r="AJ783" i="16"/>
  <c r="AL782" i="16"/>
  <c r="AK782" i="16"/>
  <c r="AJ782" i="16"/>
  <c r="AL781" i="16"/>
  <c r="AK781" i="16"/>
  <c r="AJ781" i="16"/>
  <c r="AL780" i="16"/>
  <c r="AK780" i="16"/>
  <c r="AJ780" i="16"/>
  <c r="AL779" i="16"/>
  <c r="AK779" i="16"/>
  <c r="AJ779" i="16"/>
  <c r="AL778" i="16"/>
  <c r="AK778" i="16"/>
  <c r="AJ778" i="16"/>
  <c r="AL777" i="16"/>
  <c r="AK777" i="16"/>
  <c r="AJ777" i="16"/>
  <c r="AL776" i="16"/>
  <c r="AK776" i="16"/>
  <c r="AJ776" i="16"/>
  <c r="AL775" i="16"/>
  <c r="AK775" i="16"/>
  <c r="AJ775" i="16"/>
  <c r="AL774" i="16"/>
  <c r="AK774" i="16"/>
  <c r="AJ774" i="16"/>
  <c r="AL773" i="16"/>
  <c r="AK773" i="16"/>
  <c r="AJ773" i="16"/>
  <c r="AL772" i="16"/>
  <c r="AK772" i="16"/>
  <c r="AJ772" i="16"/>
  <c r="AL771" i="16"/>
  <c r="AK771" i="16"/>
  <c r="AJ771" i="16"/>
  <c r="AL770" i="16"/>
  <c r="AK770" i="16"/>
  <c r="AJ770" i="16"/>
  <c r="AL769" i="16"/>
  <c r="AK769" i="16"/>
  <c r="AJ769" i="16"/>
  <c r="AL768" i="16"/>
  <c r="AK768" i="16"/>
  <c r="AJ768" i="16"/>
  <c r="AL767" i="16"/>
  <c r="AK767" i="16"/>
  <c r="AJ767" i="16"/>
  <c r="AL766" i="16"/>
  <c r="AK766" i="16"/>
  <c r="AJ766" i="16"/>
  <c r="AL765" i="16"/>
  <c r="AK765" i="16"/>
  <c r="AJ765" i="16"/>
  <c r="AL764" i="16"/>
  <c r="AK764" i="16"/>
  <c r="AJ764" i="16"/>
  <c r="AL763" i="16"/>
  <c r="AK763" i="16"/>
  <c r="AJ763" i="16"/>
  <c r="AL762" i="16"/>
  <c r="AK762" i="16"/>
  <c r="AJ762" i="16"/>
  <c r="AL761" i="16"/>
  <c r="AK761" i="16"/>
  <c r="AJ761" i="16"/>
  <c r="AL760" i="16"/>
  <c r="AK760" i="16"/>
  <c r="AJ760" i="16"/>
  <c r="AL759" i="16"/>
  <c r="AK759" i="16"/>
  <c r="AJ759" i="16"/>
  <c r="AL758" i="16"/>
  <c r="AK758" i="16"/>
  <c r="AJ758" i="16"/>
  <c r="AL757" i="16"/>
  <c r="AK757" i="16"/>
  <c r="AJ757" i="16"/>
  <c r="AL756" i="16"/>
  <c r="AK756" i="16"/>
  <c r="AM756" i="16" s="1"/>
  <c r="AJ756" i="16"/>
  <c r="AL755" i="16"/>
  <c r="AK755" i="16"/>
  <c r="AJ755" i="16"/>
  <c r="AL754" i="16"/>
  <c r="AK754" i="16"/>
  <c r="AJ754" i="16"/>
  <c r="AL753" i="16"/>
  <c r="AK753" i="16"/>
  <c r="AJ753" i="16"/>
  <c r="AL752" i="16"/>
  <c r="AK752" i="16"/>
  <c r="AJ752" i="16"/>
  <c r="AL751" i="16"/>
  <c r="AK751" i="16"/>
  <c r="AJ751" i="16"/>
  <c r="AL750" i="16"/>
  <c r="AK750" i="16"/>
  <c r="AJ750" i="16"/>
  <c r="AL749" i="16"/>
  <c r="AK749" i="16"/>
  <c r="AJ749" i="16"/>
  <c r="AL748" i="16"/>
  <c r="AK748" i="16"/>
  <c r="AJ748" i="16"/>
  <c r="AL747" i="16"/>
  <c r="AK747" i="16"/>
  <c r="AJ747" i="16"/>
  <c r="AL746" i="16"/>
  <c r="AK746" i="16"/>
  <c r="AJ746" i="16"/>
  <c r="AL745" i="16"/>
  <c r="AK745" i="16"/>
  <c r="AJ745" i="16"/>
  <c r="AL744" i="16"/>
  <c r="AK744" i="16"/>
  <c r="AJ744" i="16"/>
  <c r="AL743" i="16"/>
  <c r="AK743" i="16"/>
  <c r="AJ743" i="16"/>
  <c r="AL742" i="16"/>
  <c r="AK742" i="16"/>
  <c r="AJ742" i="16"/>
  <c r="AL741" i="16"/>
  <c r="AK741" i="16"/>
  <c r="AJ741" i="16"/>
  <c r="AL740" i="16"/>
  <c r="AK740" i="16"/>
  <c r="AJ740" i="16"/>
  <c r="AL739" i="16"/>
  <c r="AK739" i="16"/>
  <c r="AJ739" i="16"/>
  <c r="AL738" i="16"/>
  <c r="AK738" i="16"/>
  <c r="AJ738" i="16"/>
  <c r="AL737" i="16"/>
  <c r="AK737" i="16"/>
  <c r="AJ737" i="16"/>
  <c r="AL736" i="16"/>
  <c r="AK736" i="16"/>
  <c r="AJ736" i="16"/>
  <c r="AL735" i="16"/>
  <c r="AK735" i="16"/>
  <c r="AJ735" i="16"/>
  <c r="AL734" i="16"/>
  <c r="AK734" i="16"/>
  <c r="AJ734" i="16"/>
  <c r="AL733" i="16"/>
  <c r="AK733" i="16"/>
  <c r="AJ733" i="16"/>
  <c r="AL732" i="16"/>
  <c r="AK732" i="16"/>
  <c r="AM732" i="16" s="1"/>
  <c r="AJ732" i="16"/>
  <c r="AL731" i="16"/>
  <c r="AK731" i="16"/>
  <c r="AJ731" i="16"/>
  <c r="AL730" i="16"/>
  <c r="AK730" i="16"/>
  <c r="AJ730" i="16"/>
  <c r="AL729" i="16"/>
  <c r="AK729" i="16"/>
  <c r="AJ729" i="16"/>
  <c r="AL728" i="16"/>
  <c r="AK728" i="16"/>
  <c r="AM728" i="16" s="1"/>
  <c r="AJ728" i="16"/>
  <c r="AL727" i="16"/>
  <c r="AK727" i="16"/>
  <c r="AJ727" i="16"/>
  <c r="AL726" i="16"/>
  <c r="AK726" i="16"/>
  <c r="AJ726" i="16"/>
  <c r="AL725" i="16"/>
  <c r="AK725" i="16"/>
  <c r="AJ725" i="16"/>
  <c r="AL724" i="16"/>
  <c r="AK724" i="16"/>
  <c r="AM724" i="16" s="1"/>
  <c r="AJ724" i="16"/>
  <c r="AL723" i="16"/>
  <c r="AK723" i="16"/>
  <c r="AJ723" i="16"/>
  <c r="AL722" i="16"/>
  <c r="AK722" i="16"/>
  <c r="AJ722" i="16"/>
  <c r="AL721" i="16"/>
  <c r="AK721" i="16"/>
  <c r="AJ721" i="16"/>
  <c r="AL720" i="16"/>
  <c r="AK720" i="16"/>
  <c r="AM720" i="16" s="1"/>
  <c r="AJ720" i="16"/>
  <c r="AL719" i="16"/>
  <c r="AK719" i="16"/>
  <c r="AJ719" i="16"/>
  <c r="AL718" i="16"/>
  <c r="AK718" i="16"/>
  <c r="AJ718" i="16"/>
  <c r="AL717" i="16"/>
  <c r="AK717" i="16"/>
  <c r="AJ717" i="16"/>
  <c r="AL716" i="16"/>
  <c r="AK716" i="16"/>
  <c r="AM716" i="16" s="1"/>
  <c r="AJ716" i="16"/>
  <c r="AL715" i="16"/>
  <c r="AK715" i="16"/>
  <c r="AJ715" i="16"/>
  <c r="AL714" i="16"/>
  <c r="AK714" i="16"/>
  <c r="AJ714" i="16"/>
  <c r="AL713" i="16"/>
  <c r="AK713" i="16"/>
  <c r="AJ713" i="16"/>
  <c r="AL712" i="16"/>
  <c r="AK712" i="16"/>
  <c r="AM712" i="16" s="1"/>
  <c r="AJ712" i="16"/>
  <c r="AL711" i="16"/>
  <c r="AK711" i="16"/>
  <c r="AJ711" i="16"/>
  <c r="AL710" i="16"/>
  <c r="AK710" i="16"/>
  <c r="AJ710" i="16"/>
  <c r="AL709" i="16"/>
  <c r="AK709" i="16"/>
  <c r="AJ709" i="16"/>
  <c r="AL708" i="16"/>
  <c r="AK708" i="16"/>
  <c r="AM708" i="16" s="1"/>
  <c r="AJ708" i="16"/>
  <c r="AL707" i="16"/>
  <c r="AK707" i="16"/>
  <c r="AJ707" i="16"/>
  <c r="AL706" i="16"/>
  <c r="AK706" i="16"/>
  <c r="AJ706" i="16"/>
  <c r="AL705" i="16"/>
  <c r="AK705" i="16"/>
  <c r="AJ705" i="16"/>
  <c r="AL704" i="16"/>
  <c r="AK704" i="16"/>
  <c r="AM704" i="16" s="1"/>
  <c r="AJ704" i="16"/>
  <c r="AL703" i="16"/>
  <c r="AK703" i="16"/>
  <c r="AJ703" i="16"/>
  <c r="AL702" i="16"/>
  <c r="AK702" i="16"/>
  <c r="AJ702" i="16"/>
  <c r="AL701" i="16"/>
  <c r="AK701" i="16"/>
  <c r="AJ701" i="16"/>
  <c r="AL700" i="16"/>
  <c r="AK700" i="16"/>
  <c r="AM700" i="16" s="1"/>
  <c r="AJ700" i="16"/>
  <c r="AL699" i="16"/>
  <c r="AK699" i="16"/>
  <c r="AJ699" i="16"/>
  <c r="AL698" i="16"/>
  <c r="AK698" i="16"/>
  <c r="AJ698" i="16"/>
  <c r="AL697" i="16"/>
  <c r="AK697" i="16"/>
  <c r="AJ697" i="16"/>
  <c r="AL696" i="16"/>
  <c r="AK696" i="16"/>
  <c r="AJ696" i="16"/>
  <c r="AL695" i="16"/>
  <c r="AK695" i="16"/>
  <c r="AJ695" i="16"/>
  <c r="AL694" i="16"/>
  <c r="AK694" i="16"/>
  <c r="AJ694" i="16"/>
  <c r="AL693" i="16"/>
  <c r="AK693" i="16"/>
  <c r="AJ693" i="16"/>
  <c r="AL692" i="16"/>
  <c r="AK692" i="16"/>
  <c r="AJ692" i="16"/>
  <c r="AL691" i="16"/>
  <c r="AK691" i="16"/>
  <c r="AJ691" i="16"/>
  <c r="AL690" i="16"/>
  <c r="AK690" i="16"/>
  <c r="AJ690" i="16"/>
  <c r="AL689" i="16"/>
  <c r="AK689" i="16"/>
  <c r="AJ689" i="16"/>
  <c r="AL688" i="16"/>
  <c r="AK688" i="16"/>
  <c r="AJ688" i="16"/>
  <c r="AL687" i="16"/>
  <c r="AK687" i="16"/>
  <c r="AJ687" i="16"/>
  <c r="AL686" i="16"/>
  <c r="AK686" i="16"/>
  <c r="AJ686" i="16"/>
  <c r="AL685" i="16"/>
  <c r="AK685" i="16"/>
  <c r="AJ685" i="16"/>
  <c r="AL684" i="16"/>
  <c r="AK684" i="16"/>
  <c r="AM684" i="16" s="1"/>
  <c r="AJ684" i="16"/>
  <c r="AL683" i="16"/>
  <c r="AK683" i="16"/>
  <c r="AJ683" i="16"/>
  <c r="AL682" i="16"/>
  <c r="AK682" i="16"/>
  <c r="AJ682" i="16"/>
  <c r="AL681" i="16"/>
  <c r="AK681" i="16"/>
  <c r="AJ681" i="16"/>
  <c r="AL680" i="16"/>
  <c r="AK680" i="16"/>
  <c r="AM680" i="16" s="1"/>
  <c r="AJ680" i="16"/>
  <c r="AL679" i="16"/>
  <c r="AK679" i="16"/>
  <c r="AJ679" i="16"/>
  <c r="AL678" i="16"/>
  <c r="AK678" i="16"/>
  <c r="AJ678" i="16"/>
  <c r="AL677" i="16"/>
  <c r="AK677" i="16"/>
  <c r="AJ677" i="16"/>
  <c r="AL676" i="16"/>
  <c r="AK676" i="16"/>
  <c r="AM676" i="16" s="1"/>
  <c r="AJ676" i="16"/>
  <c r="AL675" i="16"/>
  <c r="AK675" i="16"/>
  <c r="AJ675" i="16"/>
  <c r="AL674" i="16"/>
  <c r="AK674" i="16"/>
  <c r="AJ674" i="16"/>
  <c r="AL673" i="16"/>
  <c r="AK673" i="16"/>
  <c r="AJ673" i="16"/>
  <c r="AL672" i="16"/>
  <c r="AK672" i="16"/>
  <c r="AM672" i="16" s="1"/>
  <c r="AJ672" i="16"/>
  <c r="AL671" i="16"/>
  <c r="AK671" i="16"/>
  <c r="AJ671" i="16"/>
  <c r="AL670" i="16"/>
  <c r="AK670" i="16"/>
  <c r="AJ670" i="16"/>
  <c r="AL669" i="16"/>
  <c r="AK669" i="16"/>
  <c r="AJ669" i="16"/>
  <c r="AL668" i="16"/>
  <c r="AK668" i="16"/>
  <c r="AM668" i="16" s="1"/>
  <c r="AJ668" i="16"/>
  <c r="AL667" i="16"/>
  <c r="AK667" i="16"/>
  <c r="AJ667" i="16"/>
  <c r="AL666" i="16"/>
  <c r="AK666" i="16"/>
  <c r="AJ666" i="16"/>
  <c r="AL665" i="16"/>
  <c r="AK665" i="16"/>
  <c r="AJ665" i="16"/>
  <c r="AL664" i="16"/>
  <c r="AK664" i="16"/>
  <c r="AM664" i="16" s="1"/>
  <c r="AJ664" i="16"/>
  <c r="AL663" i="16"/>
  <c r="AK663" i="16"/>
  <c r="AJ663" i="16"/>
  <c r="AL662" i="16"/>
  <c r="AK662" i="16"/>
  <c r="AJ662" i="16"/>
  <c r="AL661" i="16"/>
  <c r="AK661" i="16"/>
  <c r="AJ661" i="16"/>
  <c r="AL660" i="16"/>
  <c r="AK660" i="16"/>
  <c r="AM660" i="16" s="1"/>
  <c r="AJ660" i="16"/>
  <c r="AL659" i="16"/>
  <c r="AK659" i="16"/>
  <c r="AJ659" i="16"/>
  <c r="AL658" i="16"/>
  <c r="AK658" i="16"/>
  <c r="AJ658" i="16"/>
  <c r="AL657" i="16"/>
  <c r="AK657" i="16"/>
  <c r="AJ657" i="16"/>
  <c r="AL656" i="16"/>
  <c r="AK656" i="16"/>
  <c r="AM656" i="16" s="1"/>
  <c r="AJ656" i="16"/>
  <c r="AL655" i="16"/>
  <c r="AK655" i="16"/>
  <c r="AJ655" i="16"/>
  <c r="AL654" i="16"/>
  <c r="AK654" i="16"/>
  <c r="AJ654" i="16"/>
  <c r="AL653" i="16"/>
  <c r="AK653" i="16"/>
  <c r="AJ653" i="16"/>
  <c r="AL652" i="16"/>
  <c r="AK652" i="16"/>
  <c r="AM652" i="16" s="1"/>
  <c r="AJ652" i="16"/>
  <c r="AL651" i="16"/>
  <c r="AK651" i="16"/>
  <c r="AJ651" i="16"/>
  <c r="AL650" i="16"/>
  <c r="AK650" i="16"/>
  <c r="AJ650" i="16"/>
  <c r="AL649" i="16"/>
  <c r="AK649" i="16"/>
  <c r="AJ649" i="16"/>
  <c r="AL648" i="16"/>
  <c r="AK648" i="16"/>
  <c r="AM648" i="16" s="1"/>
  <c r="AJ648" i="16"/>
  <c r="AL647" i="16"/>
  <c r="AK647" i="16"/>
  <c r="AJ647" i="16"/>
  <c r="AL646" i="16"/>
  <c r="AK646" i="16"/>
  <c r="AJ646" i="16"/>
  <c r="AL645" i="16"/>
  <c r="AK645" i="16"/>
  <c r="AJ645" i="16"/>
  <c r="AL644" i="16"/>
  <c r="AK644" i="16"/>
  <c r="AM644" i="16" s="1"/>
  <c r="AJ644" i="16"/>
  <c r="AL643" i="16"/>
  <c r="AK643" i="16"/>
  <c r="AJ643" i="16"/>
  <c r="AL642" i="16"/>
  <c r="AK642" i="16"/>
  <c r="AJ642" i="16"/>
  <c r="AL641" i="16"/>
  <c r="AK641" i="16"/>
  <c r="AJ641" i="16"/>
  <c r="AL640" i="16"/>
  <c r="AK640" i="16"/>
  <c r="AM640" i="16" s="1"/>
  <c r="AJ640" i="16"/>
  <c r="AL639" i="16"/>
  <c r="AK639" i="16"/>
  <c r="AJ639" i="16"/>
  <c r="AL638" i="16"/>
  <c r="AK638" i="16"/>
  <c r="AJ638" i="16"/>
  <c r="AL637" i="16"/>
  <c r="AK637" i="16"/>
  <c r="AJ637" i="16"/>
  <c r="AL636" i="16"/>
  <c r="AK636" i="16"/>
  <c r="AJ636" i="16"/>
  <c r="AL635" i="16"/>
  <c r="AK635" i="16"/>
  <c r="AJ635" i="16"/>
  <c r="AL634" i="16"/>
  <c r="AK634" i="16"/>
  <c r="AJ634" i="16"/>
  <c r="AL633" i="16"/>
  <c r="AK633" i="16"/>
  <c r="AJ633" i="16"/>
  <c r="AL632" i="16"/>
  <c r="AK632" i="16"/>
  <c r="AJ632" i="16"/>
  <c r="AL631" i="16"/>
  <c r="AK631" i="16"/>
  <c r="AJ631" i="16"/>
  <c r="AL630" i="16"/>
  <c r="AK630" i="16"/>
  <c r="AJ630" i="16"/>
  <c r="AL629" i="16"/>
  <c r="AK629" i="16"/>
  <c r="AJ629" i="16"/>
  <c r="AL628" i="16"/>
  <c r="AK628" i="16"/>
  <c r="AM628" i="16" s="1"/>
  <c r="AJ628" i="16"/>
  <c r="AL627" i="16"/>
  <c r="AK627" i="16"/>
  <c r="AJ627" i="16"/>
  <c r="AL626" i="16"/>
  <c r="AK626" i="16"/>
  <c r="AJ626" i="16"/>
  <c r="AL625" i="16"/>
  <c r="AK625" i="16"/>
  <c r="AJ625" i="16"/>
  <c r="AL624" i="16"/>
  <c r="AK624" i="16"/>
  <c r="AM624" i="16" s="1"/>
  <c r="AJ624" i="16"/>
  <c r="AL623" i="16"/>
  <c r="AK623" i="16"/>
  <c r="AJ623" i="16"/>
  <c r="AL622" i="16"/>
  <c r="AK622" i="16"/>
  <c r="AJ622" i="16"/>
  <c r="AL621" i="16"/>
  <c r="AK621" i="16"/>
  <c r="AJ621" i="16"/>
  <c r="AL620" i="16"/>
  <c r="AK620" i="16"/>
  <c r="AM620" i="16" s="1"/>
  <c r="AJ620" i="16"/>
  <c r="AL619" i="16"/>
  <c r="AK619" i="16"/>
  <c r="AJ619" i="16"/>
  <c r="AL618" i="16"/>
  <c r="AK618" i="16"/>
  <c r="AJ618" i="16"/>
  <c r="AL617" i="16"/>
  <c r="AK617" i="16"/>
  <c r="AJ617" i="16"/>
  <c r="AL616" i="16"/>
  <c r="AK616" i="16"/>
  <c r="AM616" i="16" s="1"/>
  <c r="AJ616" i="16"/>
  <c r="AL615" i="16"/>
  <c r="AK615" i="16"/>
  <c r="AJ615" i="16"/>
  <c r="AL614" i="16"/>
  <c r="AK614" i="16"/>
  <c r="AJ614" i="16"/>
  <c r="AL613" i="16"/>
  <c r="AK613" i="16"/>
  <c r="AJ613" i="16"/>
  <c r="AL612" i="16"/>
  <c r="AK612" i="16"/>
  <c r="AM612" i="16" s="1"/>
  <c r="AJ612" i="16"/>
  <c r="AL611" i="16"/>
  <c r="AK611" i="16"/>
  <c r="AJ611" i="16"/>
  <c r="AL610" i="16"/>
  <c r="AK610" i="16"/>
  <c r="AJ610" i="16"/>
  <c r="AL609" i="16"/>
  <c r="AK609" i="16"/>
  <c r="AJ609" i="16"/>
  <c r="AL608" i="16"/>
  <c r="AK608" i="16"/>
  <c r="AM608" i="16" s="1"/>
  <c r="AJ608" i="16"/>
  <c r="AL607" i="16"/>
  <c r="AK607" i="16"/>
  <c r="AJ607" i="16"/>
  <c r="AL606" i="16"/>
  <c r="AK606" i="16"/>
  <c r="AJ606" i="16"/>
  <c r="AL605" i="16"/>
  <c r="AK605" i="16"/>
  <c r="AJ605" i="16"/>
  <c r="AL604" i="16"/>
  <c r="AK604" i="16"/>
  <c r="AM604" i="16" s="1"/>
  <c r="AJ604" i="16"/>
  <c r="AL603" i="16"/>
  <c r="AK603" i="16"/>
  <c r="AJ603" i="16"/>
  <c r="AL602" i="16"/>
  <c r="AK602" i="16"/>
  <c r="AJ602" i="16"/>
  <c r="AL601" i="16"/>
  <c r="AK601" i="16"/>
  <c r="AJ601" i="16"/>
  <c r="AL600" i="16"/>
  <c r="AK600" i="16"/>
  <c r="AM600" i="16" s="1"/>
  <c r="AJ600" i="16"/>
  <c r="AL599" i="16"/>
  <c r="AK599" i="16"/>
  <c r="AJ599" i="16"/>
  <c r="AL598" i="16"/>
  <c r="AK598" i="16"/>
  <c r="AJ598" i="16"/>
  <c r="AL597" i="16"/>
  <c r="AK597" i="16"/>
  <c r="AJ597" i="16"/>
  <c r="AL596" i="16"/>
  <c r="AK596" i="16"/>
  <c r="AM596" i="16" s="1"/>
  <c r="AJ596" i="16"/>
  <c r="AL595" i="16"/>
  <c r="AK595" i="16"/>
  <c r="AJ595" i="16"/>
  <c r="AL594" i="16"/>
  <c r="AK594" i="16"/>
  <c r="AJ594" i="16"/>
  <c r="AL593" i="16"/>
  <c r="AK593" i="16"/>
  <c r="AJ593" i="16"/>
  <c r="AL592" i="16"/>
  <c r="AK592" i="16"/>
  <c r="AM592" i="16" s="1"/>
  <c r="AJ592" i="16"/>
  <c r="AL591" i="16"/>
  <c r="AK591" i="16"/>
  <c r="AJ591" i="16"/>
  <c r="AL590" i="16"/>
  <c r="AK590" i="16"/>
  <c r="AJ590" i="16"/>
  <c r="AL589" i="16"/>
  <c r="AK589" i="16"/>
  <c r="AJ589" i="16"/>
  <c r="AL588" i="16"/>
  <c r="AK588" i="16"/>
  <c r="AM588" i="16" s="1"/>
  <c r="AJ588" i="16"/>
  <c r="AL587" i="16"/>
  <c r="AK587" i="16"/>
  <c r="AJ587" i="16"/>
  <c r="AL586" i="16"/>
  <c r="AK586" i="16"/>
  <c r="AJ586" i="16"/>
  <c r="AL585" i="16"/>
  <c r="AK585" i="16"/>
  <c r="AJ585" i="16"/>
  <c r="AL584" i="16"/>
  <c r="AK584" i="16"/>
  <c r="AJ584" i="16"/>
  <c r="AL583" i="16"/>
  <c r="AK583" i="16"/>
  <c r="AJ583" i="16"/>
  <c r="AL582" i="16"/>
  <c r="AK582" i="16"/>
  <c r="AJ582" i="16"/>
  <c r="AL581" i="16"/>
  <c r="AK581" i="16"/>
  <c r="AJ581" i="16"/>
  <c r="AL580" i="16"/>
  <c r="AK580" i="16"/>
  <c r="AJ580" i="16"/>
  <c r="AL579" i="16"/>
  <c r="AK579" i="16"/>
  <c r="AJ579" i="16"/>
  <c r="AL578" i="16"/>
  <c r="AK578" i="16"/>
  <c r="AJ578" i="16"/>
  <c r="AL577" i="16"/>
  <c r="AK577" i="16"/>
  <c r="AJ577" i="16"/>
  <c r="AL576" i="16"/>
  <c r="AK576" i="16"/>
  <c r="AM576" i="16" s="1"/>
  <c r="AJ576" i="16"/>
  <c r="AL575" i="16"/>
  <c r="AK575" i="16"/>
  <c r="AJ575" i="16"/>
  <c r="AL574" i="16"/>
  <c r="AK574" i="16"/>
  <c r="AJ574" i="16"/>
  <c r="AL573" i="16"/>
  <c r="AK573" i="16"/>
  <c r="AJ573" i="16"/>
  <c r="AL572" i="16"/>
  <c r="AK572" i="16"/>
  <c r="AM572" i="16" s="1"/>
  <c r="AJ572" i="16"/>
  <c r="AL571" i="16"/>
  <c r="AK571" i="16"/>
  <c r="AJ571" i="16"/>
  <c r="AL570" i="16"/>
  <c r="AK570" i="16"/>
  <c r="AJ570" i="16"/>
  <c r="AL569" i="16"/>
  <c r="AK569" i="16"/>
  <c r="AJ569" i="16"/>
  <c r="AL568" i="16"/>
  <c r="AK568" i="16"/>
  <c r="AM568" i="16" s="1"/>
  <c r="AJ568" i="16"/>
  <c r="AL567" i="16"/>
  <c r="AK567" i="16"/>
  <c r="AJ567" i="16"/>
  <c r="AL566" i="16"/>
  <c r="AK566" i="16"/>
  <c r="AJ566" i="16"/>
  <c r="AL565" i="16"/>
  <c r="AK565" i="16"/>
  <c r="AJ565" i="16"/>
  <c r="AL564" i="16"/>
  <c r="AK564" i="16"/>
  <c r="AM564" i="16" s="1"/>
  <c r="AJ564" i="16"/>
  <c r="AL563" i="16"/>
  <c r="AK563" i="16"/>
  <c r="AJ563" i="16"/>
  <c r="AL562" i="16"/>
  <c r="AK562" i="16"/>
  <c r="AJ562" i="16"/>
  <c r="AL561" i="16"/>
  <c r="AK561" i="16"/>
  <c r="AJ561" i="16"/>
  <c r="AL560" i="16"/>
  <c r="AK560" i="16"/>
  <c r="AM560" i="16" s="1"/>
  <c r="AJ560" i="16"/>
  <c r="AL559" i="16"/>
  <c r="AK559" i="16"/>
  <c r="AJ559" i="16"/>
  <c r="AL558" i="16"/>
  <c r="AK558" i="16"/>
  <c r="AJ558" i="16"/>
  <c r="AL557" i="16"/>
  <c r="AK557" i="16"/>
  <c r="AJ557" i="16"/>
  <c r="AL556" i="16"/>
  <c r="AK556" i="16"/>
  <c r="AM556" i="16" s="1"/>
  <c r="AJ556" i="16"/>
  <c r="AL555" i="16"/>
  <c r="AK555" i="16"/>
  <c r="AJ555" i="16"/>
  <c r="AL554" i="16"/>
  <c r="AK554" i="16"/>
  <c r="AJ554" i="16"/>
  <c r="AL553" i="16"/>
  <c r="AK553" i="16"/>
  <c r="AJ553" i="16"/>
  <c r="AL552" i="16"/>
  <c r="AK552" i="16"/>
  <c r="AJ552" i="16"/>
  <c r="AL551" i="16"/>
  <c r="AK551" i="16"/>
  <c r="AJ551" i="16"/>
  <c r="AL550" i="16"/>
  <c r="AK550" i="16"/>
  <c r="AJ550" i="16"/>
  <c r="AL549" i="16"/>
  <c r="AK549" i="16"/>
  <c r="AJ549" i="16"/>
  <c r="AL548" i="16"/>
  <c r="AK548" i="16"/>
  <c r="AJ548" i="16"/>
  <c r="AL547" i="16"/>
  <c r="AK547" i="16"/>
  <c r="AJ547" i="16"/>
  <c r="AL546" i="16"/>
  <c r="AK546" i="16"/>
  <c r="AJ546" i="16"/>
  <c r="AL545" i="16"/>
  <c r="AK545" i="16"/>
  <c r="AJ545" i="16"/>
  <c r="AL544" i="16"/>
  <c r="AK544" i="16"/>
  <c r="AJ544" i="16"/>
  <c r="AL543" i="16"/>
  <c r="AK543" i="16"/>
  <c r="AJ543" i="16"/>
  <c r="AL542" i="16"/>
  <c r="AK542" i="16"/>
  <c r="AJ542" i="16"/>
  <c r="AL541" i="16"/>
  <c r="AK541" i="16"/>
  <c r="AJ541" i="16"/>
  <c r="AL540" i="16"/>
  <c r="AK540" i="16"/>
  <c r="AM540" i="16" s="1"/>
  <c r="AJ540" i="16"/>
  <c r="AL539" i="16"/>
  <c r="AK539" i="16"/>
  <c r="AJ539" i="16"/>
  <c r="AL538" i="16"/>
  <c r="AK538" i="16"/>
  <c r="AJ538" i="16"/>
  <c r="AL537" i="16"/>
  <c r="AK537" i="16"/>
  <c r="AJ537" i="16"/>
  <c r="AL536" i="16"/>
  <c r="AK536" i="16"/>
  <c r="AM536" i="16" s="1"/>
  <c r="AJ536" i="16"/>
  <c r="AL535" i="16"/>
  <c r="AK535" i="16"/>
  <c r="AJ535" i="16"/>
  <c r="AL534" i="16"/>
  <c r="AK534" i="16"/>
  <c r="AJ534" i="16"/>
  <c r="AL533" i="16"/>
  <c r="AK533" i="16"/>
  <c r="AJ533" i="16"/>
  <c r="AL532" i="16"/>
  <c r="AK532" i="16"/>
  <c r="AM532" i="16" s="1"/>
  <c r="AJ532" i="16"/>
  <c r="AL531" i="16"/>
  <c r="AK531" i="16"/>
  <c r="AJ531" i="16"/>
  <c r="AL530" i="16"/>
  <c r="AK530" i="16"/>
  <c r="AJ530" i="16"/>
  <c r="AL529" i="16"/>
  <c r="AK529" i="16"/>
  <c r="AJ529" i="16"/>
  <c r="AL528" i="16"/>
  <c r="AK528" i="16"/>
  <c r="AM528" i="16" s="1"/>
  <c r="AJ528" i="16"/>
  <c r="AL527" i="16"/>
  <c r="AK527" i="16"/>
  <c r="AJ527" i="16"/>
  <c r="AL526" i="16"/>
  <c r="AK526" i="16"/>
  <c r="AJ526" i="16"/>
  <c r="AL525" i="16"/>
  <c r="AK525" i="16"/>
  <c r="AJ525" i="16"/>
  <c r="AL524" i="16"/>
  <c r="AK524" i="16"/>
  <c r="AM524" i="16" s="1"/>
  <c r="AJ524" i="16"/>
  <c r="AL523" i="16"/>
  <c r="AK523" i="16"/>
  <c r="AJ523" i="16"/>
  <c r="AL522" i="16"/>
  <c r="AK522" i="16"/>
  <c r="AJ522" i="16"/>
  <c r="AL521" i="16"/>
  <c r="AK521" i="16"/>
  <c r="AJ521" i="16"/>
  <c r="AL520" i="16"/>
  <c r="AK520" i="16"/>
  <c r="AM520" i="16" s="1"/>
  <c r="AJ520" i="16"/>
  <c r="AL519" i="16"/>
  <c r="AK519" i="16"/>
  <c r="AJ519" i="16"/>
  <c r="AL518" i="16"/>
  <c r="AK518" i="16"/>
  <c r="AJ518" i="16"/>
  <c r="AL517" i="16"/>
  <c r="AK517" i="16"/>
  <c r="AJ517" i="16"/>
  <c r="AL516" i="16"/>
  <c r="AK516" i="16"/>
  <c r="AM516" i="16" s="1"/>
  <c r="AJ516" i="16"/>
  <c r="AL515" i="16"/>
  <c r="AK515" i="16"/>
  <c r="AJ515" i="16"/>
  <c r="AL514" i="16"/>
  <c r="AK514" i="16"/>
  <c r="AJ514" i="16"/>
  <c r="AL513" i="16"/>
  <c r="AK513" i="16"/>
  <c r="AJ513" i="16"/>
  <c r="AL512" i="16"/>
  <c r="AK512" i="16"/>
  <c r="AM512" i="16" s="1"/>
  <c r="AJ512" i="16"/>
  <c r="AL511" i="16"/>
  <c r="AK511" i="16"/>
  <c r="AJ511" i="16"/>
  <c r="AL510" i="16"/>
  <c r="AK510" i="16"/>
  <c r="AJ510" i="16"/>
  <c r="AL509" i="16"/>
  <c r="AK509" i="16"/>
  <c r="AJ509" i="16"/>
  <c r="AL508" i="16"/>
  <c r="AK508" i="16"/>
  <c r="AM508" i="16" s="1"/>
  <c r="AJ508" i="16"/>
  <c r="AL507" i="16"/>
  <c r="AK507" i="16"/>
  <c r="AJ507" i="16"/>
  <c r="AL506" i="16"/>
  <c r="AK506" i="16"/>
  <c r="AJ506" i="16"/>
  <c r="AL505" i="16"/>
  <c r="AK505" i="16"/>
  <c r="AJ505" i="16"/>
  <c r="AL504" i="16"/>
  <c r="AK504" i="16"/>
  <c r="AM504" i="16" s="1"/>
  <c r="AJ504" i="16"/>
  <c r="AL503" i="16"/>
  <c r="AK503" i="16"/>
  <c r="AJ503" i="16"/>
  <c r="AL502" i="16"/>
  <c r="AK502" i="16"/>
  <c r="AJ502" i="16"/>
  <c r="AL501" i="16"/>
  <c r="AK501" i="16"/>
  <c r="AJ501" i="16"/>
  <c r="AL500" i="16"/>
  <c r="AK500" i="16"/>
  <c r="AJ500" i="16"/>
  <c r="AL499" i="16"/>
  <c r="AK499" i="16"/>
  <c r="AJ499" i="16"/>
  <c r="AL498" i="16"/>
  <c r="AK498" i="16"/>
  <c r="AJ498" i="16"/>
  <c r="AL497" i="16"/>
  <c r="AK497" i="16"/>
  <c r="AJ497" i="16"/>
  <c r="AL496" i="16"/>
  <c r="AK496" i="16"/>
  <c r="AJ496" i="16"/>
  <c r="AL495" i="16"/>
  <c r="AK495" i="16"/>
  <c r="AJ495" i="16"/>
  <c r="AL494" i="16"/>
  <c r="AK494" i="16"/>
  <c r="AJ494" i="16"/>
  <c r="AL493" i="16"/>
  <c r="AK493" i="16"/>
  <c r="AJ493" i="16"/>
  <c r="AL492" i="16"/>
  <c r="AK492" i="16"/>
  <c r="AJ492" i="16"/>
  <c r="AL491" i="16"/>
  <c r="AK491" i="16"/>
  <c r="AJ491" i="16"/>
  <c r="AL490" i="16"/>
  <c r="AK490" i="16"/>
  <c r="AJ490" i="16"/>
  <c r="AL489" i="16"/>
  <c r="AK489" i="16"/>
  <c r="AJ489" i="16"/>
  <c r="AL488" i="16"/>
  <c r="AK488" i="16"/>
  <c r="AJ488" i="16"/>
  <c r="AL487" i="16"/>
  <c r="AK487" i="16"/>
  <c r="AJ487" i="16"/>
  <c r="AL486" i="16"/>
  <c r="AK486" i="16"/>
  <c r="AJ486" i="16"/>
  <c r="AL485" i="16"/>
  <c r="AK485" i="16"/>
  <c r="AJ485" i="16"/>
  <c r="AL484" i="16"/>
  <c r="AK484" i="16"/>
  <c r="AJ484" i="16"/>
  <c r="AL483" i="16"/>
  <c r="AK483" i="16"/>
  <c r="AJ483" i="16"/>
  <c r="AL482" i="16"/>
  <c r="AK482" i="16"/>
  <c r="AJ482" i="16"/>
  <c r="AL481" i="16"/>
  <c r="AK481" i="16"/>
  <c r="AJ481" i="16"/>
  <c r="AL480" i="16"/>
  <c r="AK480" i="16"/>
  <c r="AM480" i="16" s="1"/>
  <c r="AJ480" i="16"/>
  <c r="AL479" i="16"/>
  <c r="AK479" i="16"/>
  <c r="AJ479" i="16"/>
  <c r="AL478" i="16"/>
  <c r="AK478" i="16"/>
  <c r="AJ478" i="16"/>
  <c r="AL477" i="16"/>
  <c r="AK477" i="16"/>
  <c r="AJ477" i="16"/>
  <c r="AL476" i="16"/>
  <c r="AK476" i="16"/>
  <c r="AM476" i="16" s="1"/>
  <c r="AJ476" i="16"/>
  <c r="AL475" i="16"/>
  <c r="AK475" i="16"/>
  <c r="AJ475" i="16"/>
  <c r="AL474" i="16"/>
  <c r="AK474" i="16"/>
  <c r="AJ474" i="16"/>
  <c r="AL473" i="16"/>
  <c r="AK473" i="16"/>
  <c r="AJ473" i="16"/>
  <c r="AL472" i="16"/>
  <c r="AK472" i="16"/>
  <c r="AM472" i="16" s="1"/>
  <c r="AJ472" i="16"/>
  <c r="AL471" i="16"/>
  <c r="AK471" i="16"/>
  <c r="AJ471" i="16"/>
  <c r="AL470" i="16"/>
  <c r="AK470" i="16"/>
  <c r="AJ470" i="16"/>
  <c r="AL469" i="16"/>
  <c r="AK469" i="16"/>
  <c r="AJ469" i="16"/>
  <c r="AL468" i="16"/>
  <c r="AK468" i="16"/>
  <c r="AM468" i="16" s="1"/>
  <c r="AJ468" i="16"/>
  <c r="AL467" i="16"/>
  <c r="AK467" i="16"/>
  <c r="AJ467" i="16"/>
  <c r="AL466" i="16"/>
  <c r="AK466" i="16"/>
  <c r="AJ466" i="16"/>
  <c r="AL465" i="16"/>
  <c r="AK465" i="16"/>
  <c r="AJ465" i="16"/>
  <c r="AL464" i="16"/>
  <c r="AK464" i="16"/>
  <c r="AJ464" i="16"/>
  <c r="AL463" i="16"/>
  <c r="AK463" i="16"/>
  <c r="AJ463" i="16"/>
  <c r="AL462" i="16"/>
  <c r="AK462" i="16"/>
  <c r="AJ462" i="16"/>
  <c r="AL461" i="16"/>
  <c r="AK461" i="16"/>
  <c r="AJ461" i="16"/>
  <c r="AL460" i="16"/>
  <c r="AK460" i="16"/>
  <c r="AJ460" i="16"/>
  <c r="AL459" i="16"/>
  <c r="AK459" i="16"/>
  <c r="AJ459" i="16"/>
  <c r="AL458" i="16"/>
  <c r="AK458" i="16"/>
  <c r="AJ458" i="16"/>
  <c r="AL457" i="16"/>
  <c r="AK457" i="16"/>
  <c r="AJ457" i="16"/>
  <c r="AL456" i="16"/>
  <c r="AK456" i="16"/>
  <c r="AJ456" i="16"/>
  <c r="AL455" i="16"/>
  <c r="AK455" i="16"/>
  <c r="AJ455" i="16"/>
  <c r="AL454" i="16"/>
  <c r="AK454" i="16"/>
  <c r="AJ454" i="16"/>
  <c r="AL453" i="16"/>
  <c r="AK453" i="16"/>
  <c r="AJ453" i="16"/>
  <c r="AL452" i="16"/>
  <c r="AK452" i="16"/>
  <c r="AJ452" i="16"/>
  <c r="AL451" i="16"/>
  <c r="AK451" i="16"/>
  <c r="AJ451" i="16"/>
  <c r="AL450" i="16"/>
  <c r="AK450" i="16"/>
  <c r="AJ450" i="16"/>
  <c r="AL449" i="16"/>
  <c r="AK449" i="16"/>
  <c r="AJ449" i="16"/>
  <c r="AL448" i="16"/>
  <c r="AK448" i="16"/>
  <c r="AJ448" i="16"/>
  <c r="AL447" i="16"/>
  <c r="AK447" i="16"/>
  <c r="AJ447" i="16"/>
  <c r="AL446" i="16"/>
  <c r="AK446" i="16"/>
  <c r="AJ446" i="16"/>
  <c r="AL445" i="16"/>
  <c r="AK445" i="16"/>
  <c r="AJ445" i="16"/>
  <c r="AL444" i="16"/>
  <c r="AK444" i="16"/>
  <c r="AM444" i="16" s="1"/>
  <c r="AJ444" i="16"/>
  <c r="AL443" i="16"/>
  <c r="AK443" i="16"/>
  <c r="AJ443" i="16"/>
  <c r="AL442" i="16"/>
  <c r="AK442" i="16"/>
  <c r="AJ442" i="16"/>
  <c r="AL441" i="16"/>
  <c r="AK441" i="16"/>
  <c r="AJ441" i="16"/>
  <c r="AL440" i="16"/>
  <c r="AK440" i="16"/>
  <c r="AM440" i="16" s="1"/>
  <c r="AJ440" i="16"/>
  <c r="AL439" i="16"/>
  <c r="AK439" i="16"/>
  <c r="AJ439" i="16"/>
  <c r="AL438" i="16"/>
  <c r="AK438" i="16"/>
  <c r="AJ438" i="16"/>
  <c r="AL437" i="16"/>
  <c r="AK437" i="16"/>
  <c r="AJ437" i="16"/>
  <c r="AL436" i="16"/>
  <c r="AK436" i="16"/>
  <c r="AM436" i="16" s="1"/>
  <c r="AJ436" i="16"/>
  <c r="AL435" i="16"/>
  <c r="AK435" i="16"/>
  <c r="AJ435" i="16"/>
  <c r="AL434" i="16"/>
  <c r="AK434" i="16"/>
  <c r="AJ434" i="16"/>
  <c r="AL433" i="16"/>
  <c r="AK433" i="16"/>
  <c r="AJ433" i="16"/>
  <c r="AL432" i="16"/>
  <c r="AK432" i="16"/>
  <c r="AM432" i="16" s="1"/>
  <c r="AJ432" i="16"/>
  <c r="AL431" i="16"/>
  <c r="AK431" i="16"/>
  <c r="AJ431" i="16"/>
  <c r="AL430" i="16"/>
  <c r="AK430" i="16"/>
  <c r="AJ430" i="16"/>
  <c r="AL429" i="16"/>
  <c r="AK429" i="16"/>
  <c r="AJ429" i="16"/>
  <c r="AL428" i="16"/>
  <c r="AK428" i="16"/>
  <c r="AM428" i="16" s="1"/>
  <c r="AJ428" i="16"/>
  <c r="AL427" i="16"/>
  <c r="AK427" i="16"/>
  <c r="AJ427" i="16"/>
  <c r="AL426" i="16"/>
  <c r="AK426" i="16"/>
  <c r="AJ426" i="16"/>
  <c r="AL425" i="16"/>
  <c r="AK425" i="16"/>
  <c r="AJ425" i="16"/>
  <c r="AL424" i="16"/>
  <c r="AK424" i="16"/>
  <c r="AM424" i="16" s="1"/>
  <c r="AJ424" i="16"/>
  <c r="AL423" i="16"/>
  <c r="AK423" i="16"/>
  <c r="AJ423" i="16"/>
  <c r="AL422" i="16"/>
  <c r="AK422" i="16"/>
  <c r="AJ422" i="16"/>
  <c r="AL421" i="16"/>
  <c r="AK421" i="16"/>
  <c r="AJ421" i="16"/>
  <c r="AL420" i="16"/>
  <c r="AK420" i="16"/>
  <c r="AJ420" i="16"/>
  <c r="AL419" i="16"/>
  <c r="AK419" i="16"/>
  <c r="AJ419" i="16"/>
  <c r="AL418" i="16"/>
  <c r="AK418" i="16"/>
  <c r="AJ418" i="16"/>
  <c r="AL417" i="16"/>
  <c r="AK417" i="16"/>
  <c r="AJ417" i="16"/>
  <c r="AL416" i="16"/>
  <c r="AK416" i="16"/>
  <c r="AJ416" i="16"/>
  <c r="AL415" i="16"/>
  <c r="AK415" i="16"/>
  <c r="AJ415" i="16"/>
  <c r="AL414" i="16"/>
  <c r="AK414" i="16"/>
  <c r="AJ414" i="16"/>
  <c r="AL413" i="16"/>
  <c r="AK413" i="16"/>
  <c r="AJ413" i="16"/>
  <c r="AL412" i="16"/>
  <c r="AK412" i="16"/>
  <c r="AM412" i="16" s="1"/>
  <c r="AJ412" i="16"/>
  <c r="AL411" i="16"/>
  <c r="AK411" i="16"/>
  <c r="AJ411" i="16"/>
  <c r="AL410" i="16"/>
  <c r="AK410" i="16"/>
  <c r="AJ410" i="16"/>
  <c r="AL409" i="16"/>
  <c r="AK409" i="16"/>
  <c r="AJ409" i="16"/>
  <c r="AL408" i="16"/>
  <c r="AK408" i="16"/>
  <c r="AM408" i="16" s="1"/>
  <c r="AJ408" i="16"/>
  <c r="AL407" i="16"/>
  <c r="AK407" i="16"/>
  <c r="AJ407" i="16"/>
  <c r="AL406" i="16"/>
  <c r="AK406" i="16"/>
  <c r="AJ406" i="16"/>
  <c r="AL405" i="16"/>
  <c r="AK405" i="16"/>
  <c r="AJ405" i="16"/>
  <c r="AL404" i="16"/>
  <c r="AK404" i="16"/>
  <c r="AM404" i="16" s="1"/>
  <c r="AJ404" i="16"/>
  <c r="AL403" i="16"/>
  <c r="AK403" i="16"/>
  <c r="AJ403" i="16"/>
  <c r="AL402" i="16"/>
  <c r="AK402" i="16"/>
  <c r="AJ402" i="16"/>
  <c r="AL401" i="16"/>
  <c r="AK401" i="16"/>
  <c r="AJ401" i="16"/>
  <c r="AL400" i="16"/>
  <c r="AK400" i="16"/>
  <c r="AM400" i="16" s="1"/>
  <c r="AJ400" i="16"/>
  <c r="AL399" i="16"/>
  <c r="AK399" i="16"/>
  <c r="AJ399" i="16"/>
  <c r="AL398" i="16"/>
  <c r="AK398" i="16"/>
  <c r="AJ398" i="16"/>
  <c r="AL397" i="16"/>
  <c r="AK397" i="16"/>
  <c r="AJ397" i="16"/>
  <c r="AL396" i="16"/>
  <c r="AK396" i="16"/>
  <c r="AM396" i="16" s="1"/>
  <c r="AJ396" i="16"/>
  <c r="AL395" i="16"/>
  <c r="AK395" i="16"/>
  <c r="AJ395" i="16"/>
  <c r="AL394" i="16"/>
  <c r="AK394" i="16"/>
  <c r="AJ394" i="16"/>
  <c r="AL393" i="16"/>
  <c r="AK393" i="16"/>
  <c r="AJ393" i="16"/>
  <c r="AL392" i="16"/>
  <c r="AK392" i="16"/>
  <c r="AM392" i="16" s="1"/>
  <c r="AJ392" i="16"/>
  <c r="AL391" i="16"/>
  <c r="AK391" i="16"/>
  <c r="AJ391" i="16"/>
  <c r="AL390" i="16"/>
  <c r="AK390" i="16"/>
  <c r="AJ390" i="16"/>
  <c r="AL389" i="16"/>
  <c r="AK389" i="16"/>
  <c r="AJ389" i="16"/>
  <c r="AL388" i="16"/>
  <c r="AK388" i="16"/>
  <c r="AM388" i="16" s="1"/>
  <c r="AJ388" i="16"/>
  <c r="AL387" i="16"/>
  <c r="AK387" i="16"/>
  <c r="AJ387" i="16"/>
  <c r="AL386" i="16"/>
  <c r="AK386" i="16"/>
  <c r="AJ386" i="16"/>
  <c r="AL385" i="16"/>
  <c r="AK385" i="16"/>
  <c r="AJ385" i="16"/>
  <c r="AL384" i="16"/>
  <c r="AK384" i="16"/>
  <c r="AM384" i="16" s="1"/>
  <c r="AJ384" i="16"/>
  <c r="AL383" i="16"/>
  <c r="AK383" i="16"/>
  <c r="AJ383" i="16"/>
  <c r="AL382" i="16"/>
  <c r="AK382" i="16"/>
  <c r="AJ382" i="16"/>
  <c r="AL381" i="16"/>
  <c r="AK381" i="16"/>
  <c r="AJ381" i="16"/>
  <c r="AL380" i="16"/>
  <c r="AK380" i="16"/>
  <c r="AM380" i="16" s="1"/>
  <c r="AJ380" i="16"/>
  <c r="AL379" i="16"/>
  <c r="AK379" i="16"/>
  <c r="AJ379" i="16"/>
  <c r="AL378" i="16"/>
  <c r="AK378" i="16"/>
  <c r="AJ378" i="16"/>
  <c r="AL377" i="16"/>
  <c r="AK377" i="16"/>
  <c r="AJ377" i="16"/>
  <c r="AL376" i="16"/>
  <c r="AK376" i="16"/>
  <c r="AM376" i="16" s="1"/>
  <c r="AJ376" i="16"/>
  <c r="AL375" i="16"/>
  <c r="AK375" i="16"/>
  <c r="AJ375" i="16"/>
  <c r="AL374" i="16"/>
  <c r="AK374" i="16"/>
  <c r="AJ374" i="16"/>
  <c r="AL373" i="16"/>
  <c r="AK373" i="16"/>
  <c r="AJ373" i="16"/>
  <c r="AL372" i="16"/>
  <c r="AK372" i="16"/>
  <c r="AJ372" i="16"/>
  <c r="AL371" i="16"/>
  <c r="AK371" i="16"/>
  <c r="AJ371" i="16"/>
  <c r="AL370" i="16"/>
  <c r="AK370" i="16"/>
  <c r="AJ370" i="16"/>
  <c r="AL369" i="16"/>
  <c r="AK369" i="16"/>
  <c r="AJ369" i="16"/>
  <c r="AL368" i="16"/>
  <c r="AK368" i="16"/>
  <c r="AM368" i="16" s="1"/>
  <c r="AJ368" i="16"/>
  <c r="AL367" i="16"/>
  <c r="AK367" i="16"/>
  <c r="AJ367" i="16"/>
  <c r="AL366" i="16"/>
  <c r="AK366" i="16"/>
  <c r="AJ366" i="16"/>
  <c r="AL365" i="16"/>
  <c r="AK365" i="16"/>
  <c r="AJ365" i="16"/>
  <c r="AL364" i="16"/>
  <c r="AK364" i="16"/>
  <c r="AM364" i="16" s="1"/>
  <c r="AJ364" i="16"/>
  <c r="AL363" i="16"/>
  <c r="AK363" i="16"/>
  <c r="AJ363" i="16"/>
  <c r="AL362" i="16"/>
  <c r="AK362" i="16"/>
  <c r="AJ362" i="16"/>
  <c r="AL361" i="16"/>
  <c r="AK361" i="16"/>
  <c r="AJ361" i="16"/>
  <c r="AL360" i="16"/>
  <c r="AK360" i="16"/>
  <c r="AJ360" i="16"/>
  <c r="AL359" i="16"/>
  <c r="AK359" i="16"/>
  <c r="AJ359" i="16"/>
  <c r="AL358" i="16"/>
  <c r="AK358" i="16"/>
  <c r="AJ358" i="16"/>
  <c r="AL357" i="16"/>
  <c r="AK357" i="16"/>
  <c r="AJ357" i="16"/>
  <c r="AL356" i="16"/>
  <c r="AK356" i="16"/>
  <c r="AJ356" i="16"/>
  <c r="AL355" i="16"/>
  <c r="AK355" i="16"/>
  <c r="AJ355" i="16"/>
  <c r="AL354" i="16"/>
  <c r="AK354" i="16"/>
  <c r="AJ354" i="16"/>
  <c r="AL353" i="16"/>
  <c r="AK353" i="16"/>
  <c r="AJ353" i="16"/>
  <c r="AL352" i="16"/>
  <c r="AK352" i="16"/>
  <c r="AJ352" i="16"/>
  <c r="AL351" i="16"/>
  <c r="AK351" i="16"/>
  <c r="AJ351" i="16"/>
  <c r="AL350" i="16"/>
  <c r="AK350" i="16"/>
  <c r="AJ350" i="16"/>
  <c r="AL349" i="16"/>
  <c r="AK349" i="16"/>
  <c r="AJ349" i="16"/>
  <c r="AL348" i="16"/>
  <c r="AK348" i="16"/>
  <c r="AJ348" i="16"/>
  <c r="AL347" i="16"/>
  <c r="AK347" i="16"/>
  <c r="AJ347" i="16"/>
  <c r="AL346" i="16"/>
  <c r="AK346" i="16"/>
  <c r="AJ346" i="16"/>
  <c r="AL345" i="16"/>
  <c r="AK345" i="16"/>
  <c r="AJ345" i="16"/>
  <c r="AL344" i="16"/>
  <c r="AK344" i="16"/>
  <c r="AJ344" i="16"/>
  <c r="AL343" i="16"/>
  <c r="AK343" i="16"/>
  <c r="AJ343" i="16"/>
  <c r="AL342" i="16"/>
  <c r="AK342" i="16"/>
  <c r="AJ342" i="16"/>
  <c r="AL341" i="16"/>
  <c r="AK341" i="16"/>
  <c r="AJ341" i="16"/>
  <c r="AL340" i="16"/>
  <c r="AK340" i="16"/>
  <c r="AJ340" i="16"/>
  <c r="AL339" i="16"/>
  <c r="AK339" i="16"/>
  <c r="AJ339" i="16"/>
  <c r="AL338" i="16"/>
  <c r="AK338" i="16"/>
  <c r="AJ338" i="16"/>
  <c r="AL337" i="16"/>
  <c r="AK337" i="16"/>
  <c r="AJ337" i="16"/>
  <c r="AL336" i="16"/>
  <c r="AK336" i="16"/>
  <c r="AM336" i="16" s="1"/>
  <c r="AJ336" i="16"/>
  <c r="AL335" i="16"/>
  <c r="AK335" i="16"/>
  <c r="AJ335" i="16"/>
  <c r="AL334" i="16"/>
  <c r="AK334" i="16"/>
  <c r="AJ334" i="16"/>
  <c r="AL333" i="16"/>
  <c r="AK333" i="16"/>
  <c r="AJ333" i="16"/>
  <c r="AL332" i="16"/>
  <c r="AK332" i="16"/>
  <c r="AJ332" i="16"/>
  <c r="AL331" i="16"/>
  <c r="AK331" i="16"/>
  <c r="AJ331" i="16"/>
  <c r="AL330" i="16"/>
  <c r="AK330" i="16"/>
  <c r="AJ330" i="16"/>
  <c r="AL329" i="16"/>
  <c r="AK329" i="16"/>
  <c r="AJ329" i="16"/>
  <c r="AL328" i="16"/>
  <c r="AK328" i="16"/>
  <c r="AJ328" i="16"/>
  <c r="AL327" i="16"/>
  <c r="AK327" i="16"/>
  <c r="AJ327" i="16"/>
  <c r="AL326" i="16"/>
  <c r="AK326" i="16"/>
  <c r="AJ326" i="16"/>
  <c r="AL325" i="16"/>
  <c r="AK325" i="16"/>
  <c r="AJ325" i="16"/>
  <c r="AL324" i="16"/>
  <c r="AK324" i="16"/>
  <c r="AM324" i="16" s="1"/>
  <c r="AJ324" i="16"/>
  <c r="AL323" i="16"/>
  <c r="AK323" i="16"/>
  <c r="AJ323" i="16"/>
  <c r="AL322" i="16"/>
  <c r="AK322" i="16"/>
  <c r="AJ322" i="16"/>
  <c r="AL321" i="16"/>
  <c r="AK321" i="16"/>
  <c r="AJ321" i="16"/>
  <c r="AL320" i="16"/>
  <c r="AK320" i="16"/>
  <c r="AM320" i="16" s="1"/>
  <c r="AJ320" i="16"/>
  <c r="AL319" i="16"/>
  <c r="AK319" i="16"/>
  <c r="AJ319" i="16"/>
  <c r="AL318" i="16"/>
  <c r="AK318" i="16"/>
  <c r="AJ318" i="16"/>
  <c r="AL317" i="16"/>
  <c r="AK317" i="16"/>
  <c r="AJ317" i="16"/>
  <c r="AL316" i="16"/>
  <c r="AK316" i="16"/>
  <c r="AM316" i="16" s="1"/>
  <c r="AJ316" i="16"/>
  <c r="AL315" i="16"/>
  <c r="AK315" i="16"/>
  <c r="AJ315" i="16"/>
  <c r="AL314" i="16"/>
  <c r="AK314" i="16"/>
  <c r="AJ314" i="16"/>
  <c r="AL313" i="16"/>
  <c r="AK313" i="16"/>
  <c r="AJ313" i="16"/>
  <c r="AL312" i="16"/>
  <c r="AK312" i="16"/>
  <c r="AM312" i="16" s="1"/>
  <c r="AJ312" i="16"/>
  <c r="AL311" i="16"/>
  <c r="AK311" i="16"/>
  <c r="AJ311" i="16"/>
  <c r="AL310" i="16"/>
  <c r="AK310" i="16"/>
  <c r="AJ310" i="16"/>
  <c r="AL309" i="16"/>
  <c r="AK309" i="16"/>
  <c r="AJ309" i="16"/>
  <c r="AL308" i="16"/>
  <c r="AK308" i="16"/>
  <c r="AM308" i="16" s="1"/>
  <c r="AJ308" i="16"/>
  <c r="AL307" i="16"/>
  <c r="AK307" i="16"/>
  <c r="AJ307" i="16"/>
  <c r="AL306" i="16"/>
  <c r="AK306" i="16"/>
  <c r="AJ306" i="16"/>
  <c r="AL305" i="16"/>
  <c r="AK305" i="16"/>
  <c r="AJ305" i="16"/>
  <c r="AL304" i="16"/>
  <c r="AK304" i="16"/>
  <c r="AM304" i="16" s="1"/>
  <c r="AJ304" i="16"/>
  <c r="AL303" i="16"/>
  <c r="AK303" i="16"/>
  <c r="AJ303" i="16"/>
  <c r="AL302" i="16"/>
  <c r="AK302" i="16"/>
  <c r="AJ302" i="16"/>
  <c r="AL301" i="16"/>
  <c r="AK301" i="16"/>
  <c r="AJ301" i="16"/>
  <c r="AL300" i="16"/>
  <c r="AK300" i="16"/>
  <c r="AJ300" i="16"/>
  <c r="AL299" i="16"/>
  <c r="AK299" i="16"/>
  <c r="AJ299" i="16"/>
  <c r="AL298" i="16"/>
  <c r="AK298" i="16"/>
  <c r="AJ298" i="16"/>
  <c r="AL297" i="16"/>
  <c r="AK297" i="16"/>
  <c r="AJ297" i="16"/>
  <c r="AL296" i="16"/>
  <c r="AK296" i="16"/>
  <c r="AJ296" i="16"/>
  <c r="AL295" i="16"/>
  <c r="AK295" i="16"/>
  <c r="AJ295" i="16"/>
  <c r="AL294" i="16"/>
  <c r="AK294" i="16"/>
  <c r="AJ294" i="16"/>
  <c r="AL293" i="16"/>
  <c r="AK293" i="16"/>
  <c r="AJ293" i="16"/>
  <c r="AL292" i="16"/>
  <c r="AK292" i="16"/>
  <c r="AJ292" i="16"/>
  <c r="AL291" i="16"/>
  <c r="AK291" i="16"/>
  <c r="AJ291" i="16"/>
  <c r="AL290" i="16"/>
  <c r="AK290" i="16"/>
  <c r="AJ290" i="16"/>
  <c r="AL289" i="16"/>
  <c r="AK289" i="16"/>
  <c r="AJ289" i="16"/>
  <c r="AL288" i="16"/>
  <c r="AK288" i="16"/>
  <c r="AM288" i="16" s="1"/>
  <c r="AJ288" i="16"/>
  <c r="AL287" i="16"/>
  <c r="AK287" i="16"/>
  <c r="AJ287" i="16"/>
  <c r="AL286" i="16"/>
  <c r="AK286" i="16"/>
  <c r="AJ286" i="16"/>
  <c r="AL285" i="16"/>
  <c r="AK285" i="16"/>
  <c r="AJ285" i="16"/>
  <c r="AL284" i="16"/>
  <c r="AK284" i="16"/>
  <c r="AM284" i="16" s="1"/>
  <c r="AJ284" i="16"/>
  <c r="AL283" i="16"/>
  <c r="AK283" i="16"/>
  <c r="AJ283" i="16"/>
  <c r="AL282" i="16"/>
  <c r="AK282" i="16"/>
  <c r="AJ282" i="16"/>
  <c r="AL281" i="16"/>
  <c r="AK281" i="16"/>
  <c r="AJ281" i="16"/>
  <c r="AL280" i="16"/>
  <c r="AK280" i="16"/>
  <c r="AM280" i="16" s="1"/>
  <c r="AJ280" i="16"/>
  <c r="AL279" i="16"/>
  <c r="AK279" i="16"/>
  <c r="AJ279" i="16"/>
  <c r="AL278" i="16"/>
  <c r="AK278" i="16"/>
  <c r="AJ278" i="16"/>
  <c r="AL277" i="16"/>
  <c r="AK277" i="16"/>
  <c r="AJ277" i="16"/>
  <c r="AL276" i="16"/>
  <c r="AK276" i="16"/>
  <c r="AM276" i="16" s="1"/>
  <c r="AJ276" i="16"/>
  <c r="AL275" i="16"/>
  <c r="AK275" i="16"/>
  <c r="AJ275" i="16"/>
  <c r="AL274" i="16"/>
  <c r="AK274" i="16"/>
  <c r="AJ274" i="16"/>
  <c r="AL273" i="16"/>
  <c r="AK273" i="16"/>
  <c r="AJ273" i="16"/>
  <c r="AL272" i="16"/>
  <c r="AK272" i="16"/>
  <c r="AM272" i="16" s="1"/>
  <c r="AJ272" i="16"/>
  <c r="AL271" i="16"/>
  <c r="AK271" i="16"/>
  <c r="AJ271" i="16"/>
  <c r="AL270" i="16"/>
  <c r="AK270" i="16"/>
  <c r="AJ270" i="16"/>
  <c r="AL269" i="16"/>
  <c r="AK269" i="16"/>
  <c r="AJ269" i="16"/>
  <c r="AL268" i="16"/>
  <c r="AK268" i="16"/>
  <c r="AM268" i="16" s="1"/>
  <c r="AJ268" i="16"/>
  <c r="AL267" i="16"/>
  <c r="AK267" i="16"/>
  <c r="AJ267" i="16"/>
  <c r="AL266" i="16"/>
  <c r="AK266" i="16"/>
  <c r="AJ266" i="16"/>
  <c r="AL265" i="16"/>
  <c r="AK265" i="16"/>
  <c r="AJ265" i="16"/>
  <c r="AL264" i="16"/>
  <c r="AK264" i="16"/>
  <c r="AM264" i="16" s="1"/>
  <c r="AJ264" i="16"/>
  <c r="AL263" i="16"/>
  <c r="AK263" i="16"/>
  <c r="AJ263" i="16"/>
  <c r="AL262" i="16"/>
  <c r="AK262" i="16"/>
  <c r="AJ262" i="16"/>
  <c r="AL261" i="16"/>
  <c r="AK261" i="16"/>
  <c r="AJ261" i="16"/>
  <c r="AL260" i="16"/>
  <c r="AK260" i="16"/>
  <c r="AM260" i="16" s="1"/>
  <c r="AJ260" i="16"/>
  <c r="AL259" i="16"/>
  <c r="AK259" i="16"/>
  <c r="AJ259" i="16"/>
  <c r="AL258" i="16"/>
  <c r="AK258" i="16"/>
  <c r="AJ258" i="16"/>
  <c r="AL257" i="16"/>
  <c r="AK257" i="16"/>
  <c r="AJ257" i="16"/>
  <c r="AL256" i="16"/>
  <c r="AK256" i="16"/>
  <c r="AM256" i="16" s="1"/>
  <c r="AJ256" i="16"/>
  <c r="AL255" i="16"/>
  <c r="AK255" i="16"/>
  <c r="AJ255" i="16"/>
  <c r="AL254" i="16"/>
  <c r="AK254" i="16"/>
  <c r="AJ254" i="16"/>
  <c r="AL253" i="16"/>
  <c r="AK253" i="16"/>
  <c r="AJ253" i="16"/>
  <c r="AL252" i="16"/>
  <c r="AK252" i="16"/>
  <c r="AM252" i="16" s="1"/>
  <c r="AJ252" i="16"/>
  <c r="AL251" i="16"/>
  <c r="AK251" i="16"/>
  <c r="AJ251" i="16"/>
  <c r="AL250" i="16"/>
  <c r="AK250" i="16"/>
  <c r="AJ250" i="16"/>
  <c r="AL249" i="16"/>
  <c r="AK249" i="16"/>
  <c r="AJ249" i="16"/>
  <c r="AL248" i="16"/>
  <c r="AK248" i="16"/>
  <c r="AM248" i="16" s="1"/>
  <c r="AJ248" i="16"/>
  <c r="AL247" i="16"/>
  <c r="AK247" i="16"/>
  <c r="AJ247" i="16"/>
  <c r="AL246" i="16"/>
  <c r="AK246" i="16"/>
  <c r="AJ246" i="16"/>
  <c r="AL245" i="16"/>
  <c r="AK245" i="16"/>
  <c r="AJ245" i="16"/>
  <c r="AL244" i="16"/>
  <c r="AK244" i="16"/>
  <c r="AM244" i="16" s="1"/>
  <c r="AJ244" i="16"/>
  <c r="AL243" i="16"/>
  <c r="AK243" i="16"/>
  <c r="AJ243" i="16"/>
  <c r="AL242" i="16"/>
  <c r="AK242" i="16"/>
  <c r="AJ242" i="16"/>
  <c r="AL241" i="16"/>
  <c r="AK241" i="16"/>
  <c r="AJ241" i="16"/>
  <c r="AL240" i="16"/>
  <c r="AK240" i="16"/>
  <c r="AM240" i="16" s="1"/>
  <c r="AJ240" i="16"/>
  <c r="AL239" i="16"/>
  <c r="AK239" i="16"/>
  <c r="AJ239" i="16"/>
  <c r="AL238" i="16"/>
  <c r="AK238" i="16"/>
  <c r="AJ238" i="16"/>
  <c r="AL237" i="16"/>
  <c r="AK237" i="16"/>
  <c r="AJ237" i="16"/>
  <c r="AL236" i="16"/>
  <c r="AK236" i="16"/>
  <c r="AM236" i="16" s="1"/>
  <c r="AJ236" i="16"/>
  <c r="AL235" i="16"/>
  <c r="AK235" i="16"/>
  <c r="AJ235" i="16"/>
  <c r="AL234" i="16"/>
  <c r="AK234" i="16"/>
  <c r="AJ234" i="16"/>
  <c r="AL233" i="16"/>
  <c r="AK233" i="16"/>
  <c r="AJ233" i="16"/>
  <c r="AL232" i="16"/>
  <c r="AK232" i="16"/>
  <c r="AM232" i="16" s="1"/>
  <c r="AJ232" i="16"/>
  <c r="AL231" i="16"/>
  <c r="AK231" i="16"/>
  <c r="AJ231" i="16"/>
  <c r="AL230" i="16"/>
  <c r="AK230" i="16"/>
  <c r="AJ230" i="16"/>
  <c r="AL229" i="16"/>
  <c r="AK229" i="16"/>
  <c r="AJ229" i="16"/>
  <c r="AL228" i="16"/>
  <c r="AK228" i="16"/>
  <c r="AM228" i="16" s="1"/>
  <c r="AJ228" i="16"/>
  <c r="AL227" i="16"/>
  <c r="AK227" i="16"/>
  <c r="AJ227" i="16"/>
  <c r="AL226" i="16"/>
  <c r="AK226" i="16"/>
  <c r="AJ226" i="16"/>
  <c r="AL225" i="16"/>
  <c r="AK225" i="16"/>
  <c r="AJ225" i="16"/>
  <c r="AL224" i="16"/>
  <c r="AK224" i="16"/>
  <c r="AM224" i="16" s="1"/>
  <c r="AJ224" i="16"/>
  <c r="AL223" i="16"/>
  <c r="AK223" i="16"/>
  <c r="AJ223" i="16"/>
  <c r="AL222" i="16"/>
  <c r="AK222" i="16"/>
  <c r="AJ222" i="16"/>
  <c r="AL221" i="16"/>
  <c r="AK221" i="16"/>
  <c r="AJ221" i="16"/>
  <c r="AL220" i="16"/>
  <c r="AK220" i="16"/>
  <c r="AM220" i="16" s="1"/>
  <c r="AJ220" i="16"/>
  <c r="AL219" i="16"/>
  <c r="AK219" i="16"/>
  <c r="AJ219" i="16"/>
  <c r="AL218" i="16"/>
  <c r="AK218" i="16"/>
  <c r="AJ218" i="16"/>
  <c r="AL217" i="16"/>
  <c r="AK217" i="16"/>
  <c r="AJ217" i="16"/>
  <c r="AL216" i="16"/>
  <c r="AK216" i="16"/>
  <c r="AM216" i="16" s="1"/>
  <c r="AJ216" i="16"/>
  <c r="AL215" i="16"/>
  <c r="AK215" i="16"/>
  <c r="AJ215" i="16"/>
  <c r="AL214" i="16"/>
  <c r="AK214" i="16"/>
  <c r="AJ214" i="16"/>
  <c r="AL213" i="16"/>
  <c r="AK213" i="16"/>
  <c r="AJ213" i="16"/>
  <c r="AL212" i="16"/>
  <c r="AK212" i="16"/>
  <c r="AJ212" i="16"/>
  <c r="AL211" i="16"/>
  <c r="AK211" i="16"/>
  <c r="AJ211" i="16"/>
  <c r="AL210" i="16"/>
  <c r="AK210" i="16"/>
  <c r="AJ210" i="16"/>
  <c r="AL209" i="16"/>
  <c r="AK209" i="16"/>
  <c r="AJ209" i="16"/>
  <c r="AL208" i="16"/>
  <c r="AK208" i="16"/>
  <c r="AJ208" i="16"/>
  <c r="AL207" i="16"/>
  <c r="AK207" i="16"/>
  <c r="AJ207" i="16"/>
  <c r="AL206" i="16"/>
  <c r="AK206" i="16"/>
  <c r="AJ206" i="16"/>
  <c r="AL205" i="16"/>
  <c r="AK205" i="16"/>
  <c r="AJ205" i="16"/>
  <c r="AL204" i="16"/>
  <c r="AK204" i="16"/>
  <c r="AJ204" i="16"/>
  <c r="AL203" i="16"/>
  <c r="AK203" i="16"/>
  <c r="AJ203" i="16"/>
  <c r="AL202" i="16"/>
  <c r="AK202" i="16"/>
  <c r="AJ202" i="16"/>
  <c r="AL201" i="16"/>
  <c r="AK201" i="16"/>
  <c r="AJ201" i="16"/>
  <c r="AL200" i="16"/>
  <c r="AK200" i="16"/>
  <c r="AJ200" i="16"/>
  <c r="AL199" i="16"/>
  <c r="AK199" i="16"/>
  <c r="AJ199" i="16"/>
  <c r="AL198" i="16"/>
  <c r="AK198" i="16"/>
  <c r="AJ198" i="16"/>
  <c r="AL197" i="16"/>
  <c r="AK197" i="16"/>
  <c r="AJ197" i="16"/>
  <c r="AL196" i="16"/>
  <c r="AK196" i="16"/>
  <c r="AJ196" i="16"/>
  <c r="AL195" i="16"/>
  <c r="AK195" i="16"/>
  <c r="AJ195" i="16"/>
  <c r="AL194" i="16"/>
  <c r="AK194" i="16"/>
  <c r="AJ194" i="16"/>
  <c r="AL193" i="16"/>
  <c r="AK193" i="16"/>
  <c r="AJ193" i="16"/>
  <c r="AL192" i="16"/>
  <c r="AK192" i="16"/>
  <c r="AM192" i="16" s="1"/>
  <c r="AJ192" i="16"/>
  <c r="AL191" i="16"/>
  <c r="AK191" i="16"/>
  <c r="AJ191" i="16"/>
  <c r="AL190" i="16"/>
  <c r="AK190" i="16"/>
  <c r="AJ190" i="16"/>
  <c r="AL189" i="16"/>
  <c r="AK189" i="16"/>
  <c r="AJ189" i="16"/>
  <c r="AL188" i="16"/>
  <c r="AK188" i="16"/>
  <c r="AM188" i="16" s="1"/>
  <c r="AJ188" i="16"/>
  <c r="AL187" i="16"/>
  <c r="AK187" i="16"/>
  <c r="AJ187" i="16"/>
  <c r="AL186" i="16"/>
  <c r="AK186" i="16"/>
  <c r="AJ186" i="16"/>
  <c r="AL185" i="16"/>
  <c r="AK185" i="16"/>
  <c r="AJ185" i="16"/>
  <c r="AL184" i="16"/>
  <c r="AK184" i="16"/>
  <c r="AM184" i="16" s="1"/>
  <c r="AJ184" i="16"/>
  <c r="AL183" i="16"/>
  <c r="AK183" i="16"/>
  <c r="AJ183" i="16"/>
  <c r="AL182" i="16"/>
  <c r="AK182" i="16"/>
  <c r="AJ182" i="16"/>
  <c r="AL181" i="16"/>
  <c r="AK181" i="16"/>
  <c r="AJ181" i="16"/>
  <c r="AL180" i="16"/>
  <c r="AK180" i="16"/>
  <c r="AJ180" i="16"/>
  <c r="AL179" i="16"/>
  <c r="AK179" i="16"/>
  <c r="AJ179" i="16"/>
  <c r="AL178" i="16"/>
  <c r="AK178" i="16"/>
  <c r="AJ178" i="16"/>
  <c r="AL177" i="16"/>
  <c r="AK177" i="16"/>
  <c r="AJ177" i="16"/>
  <c r="AL176" i="16"/>
  <c r="AK176" i="16"/>
  <c r="AJ176" i="16"/>
  <c r="AL175" i="16"/>
  <c r="AK175" i="16"/>
  <c r="AJ175" i="16"/>
  <c r="AL174" i="16"/>
  <c r="AK174" i="16"/>
  <c r="AJ174" i="16"/>
  <c r="AL173" i="16"/>
  <c r="AK173" i="16"/>
  <c r="AJ173" i="16"/>
  <c r="AL172" i="16"/>
  <c r="AK172" i="16"/>
  <c r="AJ172" i="16"/>
  <c r="AL171" i="16"/>
  <c r="AK171" i="16"/>
  <c r="AJ171" i="16"/>
  <c r="AL170" i="16"/>
  <c r="AK170" i="16"/>
  <c r="AJ170" i="16"/>
  <c r="AL169" i="16"/>
  <c r="AK169" i="16"/>
  <c r="AJ169" i="16"/>
  <c r="AL168" i="16"/>
  <c r="AK168" i="16"/>
  <c r="AJ168" i="16"/>
  <c r="AL167" i="16"/>
  <c r="AK167" i="16"/>
  <c r="AJ167" i="16"/>
  <c r="AL166" i="16"/>
  <c r="AK166" i="16"/>
  <c r="AJ166" i="16"/>
  <c r="AL165" i="16"/>
  <c r="AK165" i="16"/>
  <c r="AJ165" i="16"/>
  <c r="AL164" i="16"/>
  <c r="AK164" i="16"/>
  <c r="AJ164" i="16"/>
  <c r="AL163" i="16"/>
  <c r="AK163" i="16"/>
  <c r="AJ163" i="16"/>
  <c r="AL162" i="16"/>
  <c r="AK162" i="16"/>
  <c r="AJ162" i="16"/>
  <c r="AL161" i="16"/>
  <c r="AK161" i="16"/>
  <c r="AJ161" i="16"/>
  <c r="AL160" i="16"/>
  <c r="AK160" i="16"/>
  <c r="AJ160" i="16"/>
  <c r="AL159" i="16"/>
  <c r="AK159" i="16"/>
  <c r="AJ159" i="16"/>
  <c r="AL158" i="16"/>
  <c r="AK158" i="16"/>
  <c r="AJ158" i="16"/>
  <c r="AL157" i="16"/>
  <c r="AK157" i="16"/>
  <c r="AJ157" i="16"/>
  <c r="AL156" i="16"/>
  <c r="AK156" i="16"/>
  <c r="AM156" i="16" s="1"/>
  <c r="AJ156" i="16"/>
  <c r="AL155" i="16"/>
  <c r="AK155" i="16"/>
  <c r="AJ155" i="16"/>
  <c r="AL154" i="16"/>
  <c r="AK154" i="16"/>
  <c r="AJ154" i="16"/>
  <c r="AL153" i="16"/>
  <c r="AK153" i="16"/>
  <c r="AJ153" i="16"/>
  <c r="AL152" i="16"/>
  <c r="AK152" i="16"/>
  <c r="AJ152" i="16"/>
  <c r="AL151" i="16"/>
  <c r="AK151" i="16"/>
  <c r="AJ151" i="16"/>
  <c r="AL150" i="16"/>
  <c r="AK150" i="16"/>
  <c r="AJ150" i="16"/>
  <c r="AL149" i="16"/>
  <c r="AK149" i="16"/>
  <c r="AJ149" i="16"/>
  <c r="AL148" i="16"/>
  <c r="AK148" i="16"/>
  <c r="AJ148" i="16"/>
  <c r="AL147" i="16"/>
  <c r="AK147" i="16"/>
  <c r="AJ147" i="16"/>
  <c r="AL146" i="16"/>
  <c r="AK146" i="16"/>
  <c r="AJ146" i="16"/>
  <c r="AL145" i="16"/>
  <c r="AK145" i="16"/>
  <c r="AJ145" i="16"/>
  <c r="AL144" i="16"/>
  <c r="AK144" i="16"/>
  <c r="AM144" i="16" s="1"/>
  <c r="AJ144" i="16"/>
  <c r="AL143" i="16"/>
  <c r="AK143" i="16"/>
  <c r="AJ143" i="16"/>
  <c r="AL142" i="16"/>
  <c r="AK142" i="16"/>
  <c r="AJ142" i="16"/>
  <c r="AL141" i="16"/>
  <c r="AK141" i="16"/>
  <c r="AJ141" i="16"/>
  <c r="AL140" i="16"/>
  <c r="AK140" i="16"/>
  <c r="AM140" i="16" s="1"/>
  <c r="AJ140" i="16"/>
  <c r="AL139" i="16"/>
  <c r="AK139" i="16"/>
  <c r="AJ139" i="16"/>
  <c r="AL138" i="16"/>
  <c r="AK138" i="16"/>
  <c r="AJ138" i="16"/>
  <c r="AL137" i="16"/>
  <c r="AK137" i="16"/>
  <c r="AJ137" i="16"/>
  <c r="AL136" i="16"/>
  <c r="AK136" i="16"/>
  <c r="AM136" i="16" s="1"/>
  <c r="AJ136" i="16"/>
  <c r="AL135" i="16"/>
  <c r="AK135" i="16"/>
  <c r="AJ135" i="16"/>
  <c r="AL134" i="16"/>
  <c r="AK134" i="16"/>
  <c r="AJ134" i="16"/>
  <c r="AL133" i="16"/>
  <c r="AK133" i="16"/>
  <c r="AJ133" i="16"/>
  <c r="AL132" i="16"/>
  <c r="AK132" i="16"/>
  <c r="AM132" i="16" s="1"/>
  <c r="AJ132" i="16"/>
  <c r="AL131" i="16"/>
  <c r="AK131" i="16"/>
  <c r="AJ131" i="16"/>
  <c r="AL130" i="16"/>
  <c r="AK130" i="16"/>
  <c r="AJ130" i="16"/>
  <c r="AL129" i="16"/>
  <c r="AK129" i="16"/>
  <c r="AJ129" i="16"/>
  <c r="AL128" i="16"/>
  <c r="AK128" i="16"/>
  <c r="AM128" i="16" s="1"/>
  <c r="AJ128" i="16"/>
  <c r="AL127" i="16"/>
  <c r="AK127" i="16"/>
  <c r="AJ127" i="16"/>
  <c r="AL126" i="16"/>
  <c r="AK126" i="16"/>
  <c r="AJ126" i="16"/>
  <c r="AL125" i="16"/>
  <c r="AK125" i="16"/>
  <c r="AJ125" i="16"/>
  <c r="AL124" i="16"/>
  <c r="AK124" i="16"/>
  <c r="AM124" i="16" s="1"/>
  <c r="AJ124" i="16"/>
  <c r="AL123" i="16"/>
  <c r="AK123" i="16"/>
  <c r="AJ123" i="16"/>
  <c r="AL122" i="16"/>
  <c r="AK122" i="16"/>
  <c r="AJ122" i="16"/>
  <c r="AL121" i="16"/>
  <c r="AK121" i="16"/>
  <c r="AJ121" i="16"/>
  <c r="AL120" i="16"/>
  <c r="AK120" i="16"/>
  <c r="AJ120" i="16"/>
  <c r="AL119" i="16"/>
  <c r="AK119" i="16"/>
  <c r="AJ119" i="16"/>
  <c r="AL118" i="16"/>
  <c r="AK118" i="16"/>
  <c r="AJ118" i="16"/>
  <c r="AL117" i="16"/>
  <c r="AK117" i="16"/>
  <c r="AJ117" i="16"/>
  <c r="AL116" i="16"/>
  <c r="AK116" i="16"/>
  <c r="AM116" i="16" s="1"/>
  <c r="AJ116" i="16"/>
  <c r="AL115" i="16"/>
  <c r="AK115" i="16"/>
  <c r="AJ115" i="16"/>
  <c r="AL114" i="16"/>
  <c r="AK114" i="16"/>
  <c r="AJ114" i="16"/>
  <c r="AL113" i="16"/>
  <c r="AK113" i="16"/>
  <c r="AJ113" i="16"/>
  <c r="AL112" i="16"/>
  <c r="AK112" i="16"/>
  <c r="AJ112" i="16"/>
  <c r="AL111" i="16"/>
  <c r="AK111" i="16"/>
  <c r="AJ111" i="16"/>
  <c r="AL110" i="16"/>
  <c r="AK110" i="16"/>
  <c r="AJ110" i="16"/>
  <c r="AL109" i="16"/>
  <c r="AK109" i="16"/>
  <c r="AJ109" i="16"/>
  <c r="AL108" i="16"/>
  <c r="AK108" i="16"/>
  <c r="AM108" i="16" s="1"/>
  <c r="AJ108" i="16"/>
  <c r="AL107" i="16"/>
  <c r="AK107" i="16"/>
  <c r="AJ107" i="16"/>
  <c r="AL106" i="16"/>
  <c r="AK106" i="16"/>
  <c r="AJ106" i="16"/>
  <c r="AL105" i="16"/>
  <c r="AK105" i="16"/>
  <c r="AJ105" i="16"/>
  <c r="AL104" i="16"/>
  <c r="AK104" i="16"/>
  <c r="AM104" i="16" s="1"/>
  <c r="AJ104" i="16"/>
  <c r="AL103" i="16"/>
  <c r="AK103" i="16"/>
  <c r="AJ103" i="16"/>
  <c r="AL102" i="16"/>
  <c r="AK102" i="16"/>
  <c r="AJ102" i="16"/>
  <c r="AL101" i="16"/>
  <c r="AK101" i="16"/>
  <c r="AJ101" i="16"/>
  <c r="AL100" i="16"/>
  <c r="AK100" i="16"/>
  <c r="AM100" i="16" s="1"/>
  <c r="AJ100" i="16"/>
  <c r="AL99" i="16"/>
  <c r="AK99" i="16"/>
  <c r="AJ99" i="16"/>
  <c r="AL98" i="16"/>
  <c r="AK98" i="16"/>
  <c r="AJ98" i="16"/>
  <c r="AL97" i="16"/>
  <c r="AK97" i="16"/>
  <c r="AJ97" i="16"/>
  <c r="AL96" i="16"/>
  <c r="AK96" i="16"/>
  <c r="AM96" i="16" s="1"/>
  <c r="AJ96" i="16"/>
  <c r="AL95" i="16"/>
  <c r="AK95" i="16"/>
  <c r="AJ95" i="16"/>
  <c r="AL94" i="16"/>
  <c r="AK94" i="16"/>
  <c r="AJ94" i="16"/>
  <c r="AL93" i="16"/>
  <c r="AK93" i="16"/>
  <c r="AJ93" i="16"/>
  <c r="AL92" i="16"/>
  <c r="AK92" i="16"/>
  <c r="AM92" i="16" s="1"/>
  <c r="AJ92" i="16"/>
  <c r="AL91" i="16"/>
  <c r="AK91" i="16"/>
  <c r="AJ91" i="16"/>
  <c r="AL90" i="16"/>
  <c r="AK90" i="16"/>
  <c r="AJ90" i="16"/>
  <c r="AL89" i="16"/>
  <c r="AK89" i="16"/>
  <c r="AJ89" i="16"/>
  <c r="AL88" i="16"/>
  <c r="AK88" i="16"/>
  <c r="AM88" i="16" s="1"/>
  <c r="AJ88" i="16"/>
  <c r="AL87" i="16"/>
  <c r="AK87" i="16"/>
  <c r="AJ87" i="16"/>
  <c r="AL86" i="16"/>
  <c r="AK86" i="16"/>
  <c r="AJ86" i="16"/>
  <c r="AL85" i="16"/>
  <c r="AK85" i="16"/>
  <c r="AJ85" i="16"/>
  <c r="AL84" i="16"/>
  <c r="AK84" i="16"/>
  <c r="AM84" i="16" s="1"/>
  <c r="AJ84" i="16"/>
  <c r="AL83" i="16"/>
  <c r="AK83" i="16"/>
  <c r="AJ83" i="16"/>
  <c r="AL82" i="16"/>
  <c r="AK82" i="16"/>
  <c r="AJ82" i="16"/>
  <c r="AL81" i="16"/>
  <c r="AK81" i="16"/>
  <c r="AJ81" i="16"/>
  <c r="AL80" i="16"/>
  <c r="AK80" i="16"/>
  <c r="AM80" i="16" s="1"/>
  <c r="AJ80" i="16"/>
  <c r="AL79" i="16"/>
  <c r="AK79" i="16"/>
  <c r="AJ79" i="16"/>
  <c r="AL78" i="16"/>
  <c r="AK78" i="16"/>
  <c r="AJ78" i="16"/>
  <c r="AL77" i="16"/>
  <c r="AK77" i="16"/>
  <c r="AJ77" i="16"/>
  <c r="AL76" i="16"/>
  <c r="AK76" i="16"/>
  <c r="AM76" i="16" s="1"/>
  <c r="AJ76" i="16"/>
  <c r="AL75" i="16"/>
  <c r="AK75" i="16"/>
  <c r="AJ75" i="16"/>
  <c r="AL74" i="16"/>
  <c r="AK74" i="16"/>
  <c r="AJ74" i="16"/>
  <c r="AL73" i="16"/>
  <c r="AK73" i="16"/>
  <c r="AJ73" i="16"/>
  <c r="AL72" i="16"/>
  <c r="AK72" i="16"/>
  <c r="AM72" i="16" s="1"/>
  <c r="AJ72" i="16"/>
  <c r="AL71" i="16"/>
  <c r="AK71" i="16"/>
  <c r="AJ71" i="16"/>
  <c r="AL70" i="16"/>
  <c r="AK70" i="16"/>
  <c r="AJ70" i="16"/>
  <c r="AL69" i="16"/>
  <c r="AK69" i="16"/>
  <c r="AJ69" i="16"/>
  <c r="AL68" i="16"/>
  <c r="AK68" i="16"/>
  <c r="AJ68" i="16"/>
  <c r="AL67" i="16"/>
  <c r="AK67" i="16"/>
  <c r="AJ67" i="16"/>
  <c r="AL66" i="16"/>
  <c r="AK66" i="16"/>
  <c r="AJ66" i="16"/>
  <c r="AL65" i="16"/>
  <c r="AK65" i="16"/>
  <c r="AJ65" i="16"/>
  <c r="AL64" i="16"/>
  <c r="AK64" i="16"/>
  <c r="AJ64" i="16"/>
  <c r="AL63" i="16"/>
  <c r="AK63" i="16"/>
  <c r="AJ63" i="16"/>
  <c r="AL62" i="16"/>
  <c r="AK62" i="16"/>
  <c r="AJ62" i="16"/>
  <c r="AL61" i="16"/>
  <c r="AK61" i="16"/>
  <c r="AJ61" i="16"/>
  <c r="AL60" i="16"/>
  <c r="AK60" i="16"/>
  <c r="AM60" i="16" s="1"/>
  <c r="AJ60" i="16"/>
  <c r="AL59" i="16"/>
  <c r="AK59" i="16"/>
  <c r="AJ59" i="16"/>
  <c r="AL58" i="16"/>
  <c r="AK58" i="16"/>
  <c r="AJ58" i="16"/>
  <c r="AL57" i="16"/>
  <c r="AK57" i="16"/>
  <c r="AJ57" i="16"/>
  <c r="AL56" i="16"/>
  <c r="AK56" i="16"/>
  <c r="AJ56" i="16"/>
  <c r="AL55" i="16"/>
  <c r="AK55" i="16"/>
  <c r="AJ55" i="16"/>
  <c r="AL54" i="16"/>
  <c r="AK54" i="16"/>
  <c r="AJ54" i="16"/>
  <c r="AL53" i="16"/>
  <c r="AK53" i="16"/>
  <c r="AJ53" i="16"/>
  <c r="AL52" i="16"/>
  <c r="AK52" i="16"/>
  <c r="AJ52" i="16"/>
  <c r="AL51" i="16"/>
  <c r="AK51" i="16"/>
  <c r="AJ51" i="16"/>
  <c r="AL50" i="16"/>
  <c r="AK50" i="16"/>
  <c r="AJ50" i="16"/>
  <c r="AL49" i="16"/>
  <c r="AK49" i="16"/>
  <c r="AJ49" i="16"/>
  <c r="AL48" i="16"/>
  <c r="AK48" i="16"/>
  <c r="AM48" i="16" s="1"/>
  <c r="AJ48" i="16"/>
  <c r="AL47" i="16"/>
  <c r="AK47" i="16"/>
  <c r="AJ47" i="16"/>
  <c r="AL46" i="16"/>
  <c r="AK46" i="16"/>
  <c r="AJ46" i="16"/>
  <c r="AL45" i="16"/>
  <c r="AK45" i="16"/>
  <c r="AJ45" i="16"/>
  <c r="AL44" i="16"/>
  <c r="AK44" i="16"/>
  <c r="AJ44" i="16"/>
  <c r="AL43" i="16"/>
  <c r="AK43" i="16"/>
  <c r="AJ43" i="16"/>
  <c r="AL42" i="16"/>
  <c r="AK42" i="16"/>
  <c r="AJ42" i="16"/>
  <c r="AL41" i="16"/>
  <c r="AK41" i="16"/>
  <c r="AJ41" i="16"/>
  <c r="AL40" i="16"/>
  <c r="AK40" i="16"/>
  <c r="AJ40" i="16"/>
  <c r="AL39" i="16"/>
  <c r="AK39" i="16"/>
  <c r="AJ39" i="16"/>
  <c r="AL38" i="16"/>
  <c r="AK38" i="16"/>
  <c r="AJ38" i="16"/>
  <c r="AL37" i="16"/>
  <c r="AK37" i="16"/>
  <c r="AJ37" i="16"/>
  <c r="AL36" i="16"/>
  <c r="AK36" i="16"/>
  <c r="AM36" i="16" s="1"/>
  <c r="AJ36" i="16"/>
  <c r="AL35" i="16"/>
  <c r="AK35" i="16"/>
  <c r="AJ35" i="16"/>
  <c r="AL34" i="16"/>
  <c r="AK34" i="16"/>
  <c r="AJ34" i="16"/>
  <c r="AL33" i="16"/>
  <c r="AK33" i="16"/>
  <c r="AJ33" i="16"/>
  <c r="AL32" i="16"/>
  <c r="AK32" i="16"/>
  <c r="AJ32" i="16"/>
  <c r="AL31" i="16"/>
  <c r="AK31" i="16"/>
  <c r="AJ31" i="16"/>
  <c r="AL30" i="16"/>
  <c r="AK30" i="16"/>
  <c r="AJ30" i="16"/>
  <c r="AL29" i="16"/>
  <c r="AK29" i="16"/>
  <c r="AJ29" i="16"/>
  <c r="AL28" i="16"/>
  <c r="AK28" i="16"/>
  <c r="AJ28" i="16"/>
  <c r="AL27" i="16"/>
  <c r="AK27" i="16"/>
  <c r="AJ27" i="16"/>
  <c r="AL26" i="16"/>
  <c r="AK26" i="16"/>
  <c r="AJ26" i="16"/>
  <c r="AL25" i="16"/>
  <c r="AK25" i="16"/>
  <c r="AJ25" i="16"/>
  <c r="AL24" i="16"/>
  <c r="AK24" i="16"/>
  <c r="AJ24" i="16"/>
  <c r="AL23" i="16"/>
  <c r="AK23" i="16"/>
  <c r="AJ23" i="16"/>
  <c r="AL22" i="16"/>
  <c r="AK22" i="16"/>
  <c r="AJ22" i="16"/>
  <c r="AL21" i="16"/>
  <c r="AK21" i="16"/>
  <c r="AJ21" i="16"/>
  <c r="AL20" i="16"/>
  <c r="AK20" i="16"/>
  <c r="AJ20" i="16"/>
  <c r="AL19" i="16"/>
  <c r="AK19" i="16"/>
  <c r="AJ19" i="16"/>
  <c r="AL18" i="16"/>
  <c r="AK18" i="16"/>
  <c r="AJ18" i="16"/>
  <c r="AL17" i="16"/>
  <c r="AK17" i="16"/>
  <c r="AJ17" i="16"/>
  <c r="AL16" i="16"/>
  <c r="AK16" i="16"/>
  <c r="AM16" i="16" s="1"/>
  <c r="AJ16" i="16"/>
  <c r="AL15" i="16"/>
  <c r="AK15" i="16"/>
  <c r="AJ15" i="16"/>
  <c r="AJ7" i="16"/>
  <c r="AJ6" i="16"/>
  <c r="AJ4" i="16"/>
  <c r="E3000" i="18"/>
  <c r="D3000" i="18" s="1"/>
  <c r="E2999" i="18"/>
  <c r="D2999" i="18" s="1"/>
  <c r="E2998" i="18"/>
  <c r="D2998" i="18" s="1"/>
  <c r="E2997" i="18"/>
  <c r="D2997" i="18" s="1"/>
  <c r="E2996" i="18"/>
  <c r="D2996" i="18" s="1"/>
  <c r="E2995" i="18"/>
  <c r="D2995" i="18" s="1"/>
  <c r="E2994" i="18"/>
  <c r="D2994" i="18" s="1"/>
  <c r="E2993" i="18"/>
  <c r="D2993" i="18"/>
  <c r="E2992" i="18"/>
  <c r="D2992" i="18" s="1"/>
  <c r="E2991" i="18"/>
  <c r="D2991" i="18" s="1"/>
  <c r="E2990" i="18"/>
  <c r="D2990" i="18" s="1"/>
  <c r="E2989" i="18"/>
  <c r="D2989" i="18" s="1"/>
  <c r="E2988" i="18"/>
  <c r="D2988" i="18" s="1"/>
  <c r="E2987" i="18"/>
  <c r="D2987" i="18" s="1"/>
  <c r="E2986" i="18"/>
  <c r="D2986" i="18" s="1"/>
  <c r="E2985" i="18"/>
  <c r="D2985" i="18" s="1"/>
  <c r="E2984" i="18"/>
  <c r="D2984" i="18" s="1"/>
  <c r="E2983" i="18"/>
  <c r="D2983" i="18" s="1"/>
  <c r="E2982" i="18"/>
  <c r="D2982" i="18" s="1"/>
  <c r="E2981" i="18"/>
  <c r="D2981" i="18" s="1"/>
  <c r="E2980" i="18"/>
  <c r="D2980" i="18"/>
  <c r="E2979" i="18"/>
  <c r="D2979" i="18" s="1"/>
  <c r="E2978" i="18"/>
  <c r="D2978" i="18" s="1"/>
  <c r="E2977" i="18"/>
  <c r="D2977" i="18" s="1"/>
  <c r="E2976" i="18"/>
  <c r="D2976" i="18" s="1"/>
  <c r="E2975" i="18"/>
  <c r="D2975" i="18" s="1"/>
  <c r="E2974" i="18"/>
  <c r="D2974" i="18" s="1"/>
  <c r="E2973" i="18"/>
  <c r="D2973" i="18" s="1"/>
  <c r="E2972" i="18"/>
  <c r="D2972" i="18" s="1"/>
  <c r="E2971" i="18"/>
  <c r="D2971" i="18" s="1"/>
  <c r="E2970" i="18"/>
  <c r="D2970" i="18" s="1"/>
  <c r="E2969" i="18"/>
  <c r="D2969" i="18" s="1"/>
  <c r="E2968" i="18"/>
  <c r="D2968" i="18" s="1"/>
  <c r="E2967" i="18"/>
  <c r="D2967" i="18" s="1"/>
  <c r="E2966" i="18"/>
  <c r="D2966" i="18" s="1"/>
  <c r="E2965" i="18"/>
  <c r="D2965" i="18"/>
  <c r="E2964" i="18"/>
  <c r="D2964" i="18" s="1"/>
  <c r="E2963" i="18"/>
  <c r="D2963" i="18" s="1"/>
  <c r="E2962" i="18"/>
  <c r="D2962" i="18"/>
  <c r="E2961" i="18"/>
  <c r="D2961" i="18" s="1"/>
  <c r="E2960" i="18"/>
  <c r="D2960" i="18" s="1"/>
  <c r="E2959" i="18"/>
  <c r="D2959" i="18" s="1"/>
  <c r="E2958" i="18"/>
  <c r="D2958" i="18" s="1"/>
  <c r="E2957" i="18"/>
  <c r="D2957" i="18"/>
  <c r="E2956" i="18"/>
  <c r="D2956" i="18" s="1"/>
  <c r="E2955" i="18"/>
  <c r="D2955" i="18"/>
  <c r="E2954" i="18"/>
  <c r="D2954" i="18" s="1"/>
  <c r="E2953" i="18"/>
  <c r="D2953" i="18" s="1"/>
  <c r="E2952" i="18"/>
  <c r="D2952" i="18" s="1"/>
  <c r="E2951" i="18"/>
  <c r="D2951" i="18" s="1"/>
  <c r="E2950" i="18"/>
  <c r="D2950" i="18" s="1"/>
  <c r="E2949" i="18"/>
  <c r="D2949" i="18" s="1"/>
  <c r="E2948" i="18"/>
  <c r="D2948" i="18" s="1"/>
  <c r="E2947" i="18"/>
  <c r="D2947" i="18" s="1"/>
  <c r="E2946" i="18"/>
  <c r="D2946" i="18" s="1"/>
  <c r="E2945" i="18"/>
  <c r="D2945" i="18" s="1"/>
  <c r="E2944" i="18"/>
  <c r="D2944" i="18" s="1"/>
  <c r="E2943" i="18"/>
  <c r="D2943" i="18" s="1"/>
  <c r="E2942" i="18"/>
  <c r="D2942" i="18" s="1"/>
  <c r="E2941" i="18"/>
  <c r="D2941" i="18" s="1"/>
  <c r="E2940" i="18"/>
  <c r="D2940" i="18" s="1"/>
  <c r="E2939" i="18"/>
  <c r="D2939" i="18" s="1"/>
  <c r="E2938" i="18"/>
  <c r="D2938" i="18" s="1"/>
  <c r="E2937" i="18"/>
  <c r="D2937" i="18" s="1"/>
  <c r="E2936" i="18"/>
  <c r="D2936" i="18" s="1"/>
  <c r="E2935" i="18"/>
  <c r="D2935" i="18" s="1"/>
  <c r="E2934" i="18"/>
  <c r="D2934" i="18" s="1"/>
  <c r="E2933" i="18"/>
  <c r="D2933" i="18" s="1"/>
  <c r="E2932" i="18"/>
  <c r="D2932" i="18" s="1"/>
  <c r="E2931" i="18"/>
  <c r="D2931" i="18" s="1"/>
  <c r="E2930" i="18"/>
  <c r="D2930" i="18" s="1"/>
  <c r="E2929" i="18"/>
  <c r="D2929" i="18" s="1"/>
  <c r="E2928" i="18"/>
  <c r="D2928" i="18" s="1"/>
  <c r="E2927" i="18"/>
  <c r="D2927" i="18" s="1"/>
  <c r="E2926" i="18"/>
  <c r="D2926" i="18" s="1"/>
  <c r="E2925" i="18"/>
  <c r="D2925" i="18"/>
  <c r="E2924" i="18"/>
  <c r="D2924" i="18" s="1"/>
  <c r="E2923" i="18"/>
  <c r="D2923" i="18" s="1"/>
  <c r="E2922" i="18"/>
  <c r="D2922" i="18" s="1"/>
  <c r="E2921" i="18"/>
  <c r="D2921" i="18" s="1"/>
  <c r="E2920" i="18"/>
  <c r="D2920" i="18"/>
  <c r="E2919" i="18"/>
  <c r="D2919" i="18" s="1"/>
  <c r="E2918" i="18"/>
  <c r="D2918" i="18" s="1"/>
  <c r="E2917" i="18"/>
  <c r="D2917" i="18" s="1"/>
  <c r="E2916" i="18"/>
  <c r="D2916" i="18" s="1"/>
  <c r="E2915" i="18"/>
  <c r="D2915" i="18" s="1"/>
  <c r="E2914" i="18"/>
  <c r="D2914" i="18" s="1"/>
  <c r="E2913" i="18"/>
  <c r="D2913" i="18" s="1"/>
  <c r="E2912" i="18"/>
  <c r="D2912" i="18" s="1"/>
  <c r="E2911" i="18"/>
  <c r="D2911" i="18" s="1"/>
  <c r="E2910" i="18"/>
  <c r="D2910" i="18" s="1"/>
  <c r="E2909" i="18"/>
  <c r="D2909" i="18" s="1"/>
  <c r="E2908" i="18"/>
  <c r="D2908" i="18" s="1"/>
  <c r="E2907" i="18"/>
  <c r="D2907" i="18" s="1"/>
  <c r="E2906" i="18"/>
  <c r="D2906" i="18" s="1"/>
  <c r="E2905" i="18"/>
  <c r="D2905" i="18" s="1"/>
  <c r="E2904" i="18"/>
  <c r="D2904" i="18" s="1"/>
  <c r="E2903" i="18"/>
  <c r="D2903" i="18" s="1"/>
  <c r="E2902" i="18"/>
  <c r="D2902" i="18" s="1"/>
  <c r="E2901" i="18"/>
  <c r="D2901" i="18"/>
  <c r="E2900" i="18"/>
  <c r="D2900" i="18" s="1"/>
  <c r="E2899" i="18"/>
  <c r="D2899" i="18" s="1"/>
  <c r="E2898" i="18"/>
  <c r="D2898" i="18" s="1"/>
  <c r="E2897" i="18"/>
  <c r="D2897" i="18"/>
  <c r="E2896" i="18"/>
  <c r="D2896" i="18" s="1"/>
  <c r="E2895" i="18"/>
  <c r="D2895" i="18" s="1"/>
  <c r="E2894" i="18"/>
  <c r="D2894" i="18" s="1"/>
  <c r="E2893" i="18"/>
  <c r="D2893" i="18" s="1"/>
  <c r="E2892" i="18"/>
  <c r="D2892" i="18" s="1"/>
  <c r="E2891" i="18"/>
  <c r="D2891" i="18" s="1"/>
  <c r="E2890" i="18"/>
  <c r="D2890" i="18" s="1"/>
  <c r="E2889" i="18"/>
  <c r="D2889" i="18" s="1"/>
  <c r="E2888" i="18"/>
  <c r="D2888" i="18" s="1"/>
  <c r="E2887" i="18"/>
  <c r="D2887" i="18" s="1"/>
  <c r="E2886" i="18"/>
  <c r="D2886" i="18" s="1"/>
  <c r="E2885" i="18"/>
  <c r="D2885" i="18" s="1"/>
  <c r="E2884" i="18"/>
  <c r="D2884" i="18" s="1"/>
  <c r="E2883" i="18"/>
  <c r="D2883" i="18" s="1"/>
  <c r="E2882" i="18"/>
  <c r="D2882" i="18" s="1"/>
  <c r="E2881" i="18"/>
  <c r="D2881" i="18" s="1"/>
  <c r="E2880" i="18"/>
  <c r="D2880" i="18" s="1"/>
  <c r="E2879" i="18"/>
  <c r="D2879" i="18" s="1"/>
  <c r="E2878" i="18"/>
  <c r="D2878" i="18" s="1"/>
  <c r="E2877" i="18"/>
  <c r="D2877" i="18" s="1"/>
  <c r="E2876" i="18"/>
  <c r="D2876" i="18" s="1"/>
  <c r="E2875" i="18"/>
  <c r="D2875" i="18" s="1"/>
  <c r="E2874" i="18"/>
  <c r="D2874" i="18" s="1"/>
  <c r="E2873" i="18"/>
  <c r="D2873" i="18" s="1"/>
  <c r="E2872" i="18"/>
  <c r="D2872" i="18" s="1"/>
  <c r="E2871" i="18"/>
  <c r="D2871" i="18" s="1"/>
  <c r="E2870" i="18"/>
  <c r="D2870" i="18" s="1"/>
  <c r="E2869" i="18"/>
  <c r="D2869" i="18" s="1"/>
  <c r="E2868" i="18"/>
  <c r="D2868" i="18" s="1"/>
  <c r="E2867" i="18"/>
  <c r="D2867" i="18" s="1"/>
  <c r="E2866" i="18"/>
  <c r="D2866" i="18" s="1"/>
  <c r="E2865" i="18"/>
  <c r="D2865" i="18" s="1"/>
  <c r="E2864" i="18"/>
  <c r="D2864" i="18" s="1"/>
  <c r="E2863" i="18"/>
  <c r="D2863" i="18"/>
  <c r="E2862" i="18"/>
  <c r="D2862" i="18" s="1"/>
  <c r="E2861" i="18"/>
  <c r="D2861" i="18" s="1"/>
  <c r="E2860" i="18"/>
  <c r="D2860" i="18" s="1"/>
  <c r="E2859" i="18"/>
  <c r="D2859" i="18" s="1"/>
  <c r="E2858" i="18"/>
  <c r="D2858" i="18" s="1"/>
  <c r="E2857" i="18"/>
  <c r="D2857" i="18" s="1"/>
  <c r="E2856" i="18"/>
  <c r="D2856" i="18" s="1"/>
  <c r="E2855" i="18"/>
  <c r="D2855" i="18" s="1"/>
  <c r="E2854" i="18"/>
  <c r="D2854" i="18" s="1"/>
  <c r="E2853" i="18"/>
  <c r="D2853" i="18" s="1"/>
  <c r="E2852" i="18"/>
  <c r="D2852" i="18" s="1"/>
  <c r="E2851" i="18"/>
  <c r="D2851" i="18" s="1"/>
  <c r="E2850" i="18"/>
  <c r="D2850" i="18" s="1"/>
  <c r="E2849" i="18"/>
  <c r="D2849" i="18" s="1"/>
  <c r="E2848" i="18"/>
  <c r="D2848" i="18"/>
  <c r="E2847" i="18"/>
  <c r="D2847" i="18" s="1"/>
  <c r="E2846" i="18"/>
  <c r="D2846" i="18" s="1"/>
  <c r="E2845" i="18"/>
  <c r="D2845" i="18" s="1"/>
  <c r="E2844" i="18"/>
  <c r="D2844" i="18" s="1"/>
  <c r="E2843" i="18"/>
  <c r="D2843" i="18" s="1"/>
  <c r="E2842" i="18"/>
  <c r="D2842" i="18" s="1"/>
  <c r="E2841" i="18"/>
  <c r="D2841" i="18" s="1"/>
  <c r="E2840" i="18"/>
  <c r="D2840" i="18" s="1"/>
  <c r="E2839" i="18"/>
  <c r="D2839" i="18" s="1"/>
  <c r="E2838" i="18"/>
  <c r="D2838" i="18" s="1"/>
  <c r="E2837" i="18"/>
  <c r="D2837" i="18"/>
  <c r="E2836" i="18"/>
  <c r="D2836" i="18" s="1"/>
  <c r="E2835" i="18"/>
  <c r="D2835" i="18" s="1"/>
  <c r="E2834" i="18"/>
  <c r="D2834" i="18" s="1"/>
  <c r="E2833" i="18"/>
  <c r="D2833" i="18" s="1"/>
  <c r="E2832" i="18"/>
  <c r="D2832" i="18" s="1"/>
  <c r="E2831" i="18"/>
  <c r="D2831" i="18" s="1"/>
  <c r="E2830" i="18"/>
  <c r="D2830" i="18" s="1"/>
  <c r="E2829" i="18"/>
  <c r="D2829" i="18" s="1"/>
  <c r="E2828" i="18"/>
  <c r="D2828" i="18" s="1"/>
  <c r="E2827" i="18"/>
  <c r="D2827" i="18" s="1"/>
  <c r="E2826" i="18"/>
  <c r="D2826" i="18" s="1"/>
  <c r="E2825" i="18"/>
  <c r="D2825" i="18" s="1"/>
  <c r="E2824" i="18"/>
  <c r="D2824" i="18" s="1"/>
  <c r="E2823" i="18"/>
  <c r="D2823" i="18" s="1"/>
  <c r="E2822" i="18"/>
  <c r="D2822" i="18" s="1"/>
  <c r="E2821" i="18"/>
  <c r="D2821" i="18" s="1"/>
  <c r="E2820" i="18"/>
  <c r="D2820" i="18" s="1"/>
  <c r="E2819" i="18"/>
  <c r="D2819" i="18" s="1"/>
  <c r="E2818" i="18"/>
  <c r="D2818" i="18" s="1"/>
  <c r="E2817" i="18"/>
  <c r="D2817" i="18" s="1"/>
  <c r="E2816" i="18"/>
  <c r="D2816" i="18" s="1"/>
  <c r="E2815" i="18"/>
  <c r="D2815" i="18" s="1"/>
  <c r="E2814" i="18"/>
  <c r="D2814" i="18" s="1"/>
  <c r="E2813" i="18"/>
  <c r="D2813" i="18"/>
  <c r="E2812" i="18"/>
  <c r="D2812" i="18" s="1"/>
  <c r="E2811" i="18"/>
  <c r="D2811" i="18" s="1"/>
  <c r="E2810" i="18"/>
  <c r="D2810" i="18" s="1"/>
  <c r="E2809" i="18"/>
  <c r="D2809" i="18"/>
  <c r="E2808" i="18"/>
  <c r="D2808" i="18" s="1"/>
  <c r="E2807" i="18"/>
  <c r="D2807" i="18" s="1"/>
  <c r="E2806" i="18"/>
  <c r="D2806" i="18" s="1"/>
  <c r="E2805" i="18"/>
  <c r="D2805" i="18" s="1"/>
  <c r="E2804" i="18"/>
  <c r="D2804" i="18" s="1"/>
  <c r="E2803" i="18"/>
  <c r="D2803" i="18" s="1"/>
  <c r="E2802" i="18"/>
  <c r="D2802" i="18" s="1"/>
  <c r="E2801" i="18"/>
  <c r="D2801" i="18" s="1"/>
  <c r="E2800" i="18"/>
  <c r="D2800" i="18" s="1"/>
  <c r="E2799" i="18"/>
  <c r="D2799" i="18" s="1"/>
  <c r="E2798" i="18"/>
  <c r="D2798" i="18" s="1"/>
  <c r="E2797" i="18"/>
  <c r="D2797" i="18" s="1"/>
  <c r="E2796" i="18"/>
  <c r="D2796" i="18" s="1"/>
  <c r="E2795" i="18"/>
  <c r="D2795" i="18" s="1"/>
  <c r="E2794" i="18"/>
  <c r="D2794" i="18" s="1"/>
  <c r="E2793" i="18"/>
  <c r="D2793" i="18" s="1"/>
  <c r="E2792" i="18"/>
  <c r="D2792" i="18" s="1"/>
  <c r="E2791" i="18"/>
  <c r="D2791" i="18"/>
  <c r="E2790" i="18"/>
  <c r="D2790" i="18"/>
  <c r="E2789" i="18"/>
  <c r="D2789" i="18" s="1"/>
  <c r="E2788" i="18"/>
  <c r="D2788" i="18" s="1"/>
  <c r="E2787" i="18"/>
  <c r="D2787" i="18" s="1"/>
  <c r="E2786" i="18"/>
  <c r="D2786" i="18" s="1"/>
  <c r="E2785" i="18"/>
  <c r="D2785" i="18" s="1"/>
  <c r="E2784" i="18"/>
  <c r="D2784" i="18" s="1"/>
  <c r="E2783" i="18"/>
  <c r="D2783" i="18" s="1"/>
  <c r="E2782" i="18"/>
  <c r="D2782" i="18" s="1"/>
  <c r="E2781" i="18"/>
  <c r="D2781" i="18" s="1"/>
  <c r="E2780" i="18"/>
  <c r="D2780" i="18" s="1"/>
  <c r="E2779" i="18"/>
  <c r="D2779" i="18" s="1"/>
  <c r="E2778" i="18"/>
  <c r="D2778" i="18" s="1"/>
  <c r="E2777" i="18"/>
  <c r="D2777" i="18" s="1"/>
  <c r="E2776" i="18"/>
  <c r="D2776" i="18"/>
  <c r="E2775" i="18"/>
  <c r="D2775" i="18" s="1"/>
  <c r="E2774" i="18"/>
  <c r="D2774" i="18" s="1"/>
  <c r="E2773" i="18"/>
  <c r="D2773" i="18" s="1"/>
  <c r="E2772" i="18"/>
  <c r="D2772" i="18" s="1"/>
  <c r="E2771" i="18"/>
  <c r="D2771" i="18" s="1"/>
  <c r="E2770" i="18"/>
  <c r="D2770" i="18" s="1"/>
  <c r="E2769" i="18"/>
  <c r="D2769" i="18" s="1"/>
  <c r="E2768" i="18"/>
  <c r="D2768" i="18" s="1"/>
  <c r="E2767" i="18"/>
  <c r="D2767" i="18" s="1"/>
  <c r="E2766" i="18"/>
  <c r="D2766" i="18" s="1"/>
  <c r="E2765" i="18"/>
  <c r="D2765" i="18" s="1"/>
  <c r="E2764" i="18"/>
  <c r="D2764" i="18" s="1"/>
  <c r="E2763" i="18"/>
  <c r="D2763" i="18" s="1"/>
  <c r="E2762" i="18"/>
  <c r="D2762" i="18" s="1"/>
  <c r="E2761" i="18"/>
  <c r="D2761" i="18" s="1"/>
  <c r="E2760" i="18"/>
  <c r="D2760" i="18" s="1"/>
  <c r="E2759" i="18"/>
  <c r="D2759" i="18" s="1"/>
  <c r="E2758" i="18"/>
  <c r="D2758" i="18" s="1"/>
  <c r="E2757" i="18"/>
  <c r="D2757" i="18" s="1"/>
  <c r="E2756" i="18"/>
  <c r="D2756" i="18" s="1"/>
  <c r="E2755" i="18"/>
  <c r="D2755" i="18" s="1"/>
  <c r="E2754" i="18"/>
  <c r="D2754" i="18" s="1"/>
  <c r="E2753" i="18"/>
  <c r="D2753" i="18"/>
  <c r="E2752" i="18"/>
  <c r="D2752" i="18" s="1"/>
  <c r="E2751" i="18"/>
  <c r="D2751" i="18" s="1"/>
  <c r="E2750" i="18"/>
  <c r="D2750" i="18" s="1"/>
  <c r="E2749" i="18"/>
  <c r="D2749" i="18" s="1"/>
  <c r="E2748" i="18"/>
  <c r="D2748" i="18" s="1"/>
  <c r="E2747" i="18"/>
  <c r="D2747" i="18" s="1"/>
  <c r="E2746" i="18"/>
  <c r="D2746" i="18" s="1"/>
  <c r="E2745" i="18"/>
  <c r="D2745" i="18" s="1"/>
  <c r="E2744" i="18"/>
  <c r="D2744" i="18" s="1"/>
  <c r="E2743" i="18"/>
  <c r="D2743" i="18" s="1"/>
  <c r="E2742" i="18"/>
  <c r="D2742" i="18" s="1"/>
  <c r="E2741" i="18"/>
  <c r="D2741" i="18" s="1"/>
  <c r="E2740" i="18"/>
  <c r="D2740" i="18"/>
  <c r="E2739" i="18"/>
  <c r="D2739" i="18" s="1"/>
  <c r="E2738" i="18"/>
  <c r="D2738" i="18" s="1"/>
  <c r="E2737" i="18"/>
  <c r="D2737" i="18" s="1"/>
  <c r="E2736" i="18"/>
  <c r="D2736" i="18" s="1"/>
  <c r="E2735" i="18"/>
  <c r="D2735" i="18" s="1"/>
  <c r="E2734" i="18"/>
  <c r="D2734" i="18" s="1"/>
  <c r="E2733" i="18"/>
  <c r="D2733" i="18" s="1"/>
  <c r="E2732" i="18"/>
  <c r="D2732" i="18" s="1"/>
  <c r="E2731" i="18"/>
  <c r="D2731" i="18" s="1"/>
  <c r="E2730" i="18"/>
  <c r="D2730" i="18" s="1"/>
  <c r="E2729" i="18"/>
  <c r="D2729" i="18" s="1"/>
  <c r="E2728" i="18"/>
  <c r="D2728" i="18" s="1"/>
  <c r="E2727" i="18"/>
  <c r="D2727" i="18" s="1"/>
  <c r="E2726" i="18"/>
  <c r="D2726" i="18" s="1"/>
  <c r="E2725" i="18"/>
  <c r="D2725" i="18" s="1"/>
  <c r="E2724" i="18"/>
  <c r="D2724" i="18" s="1"/>
  <c r="E2723" i="18"/>
  <c r="D2723" i="18" s="1"/>
  <c r="E2722" i="18"/>
  <c r="D2722" i="18" s="1"/>
  <c r="E2721" i="18"/>
  <c r="D2721" i="18" s="1"/>
  <c r="E2720" i="18"/>
  <c r="D2720" i="18" s="1"/>
  <c r="E2719" i="18"/>
  <c r="D2719" i="18" s="1"/>
  <c r="E2718" i="18"/>
  <c r="D2718" i="18" s="1"/>
  <c r="E2717" i="18"/>
  <c r="D2717" i="18" s="1"/>
  <c r="E2716" i="18"/>
  <c r="D2716" i="18" s="1"/>
  <c r="E2715" i="18"/>
  <c r="D2715" i="18" s="1"/>
  <c r="E2714" i="18"/>
  <c r="D2714" i="18" s="1"/>
  <c r="E2713" i="18"/>
  <c r="D2713" i="18" s="1"/>
  <c r="E2712" i="18"/>
  <c r="D2712" i="18" s="1"/>
  <c r="E2711" i="18"/>
  <c r="D2711" i="18" s="1"/>
  <c r="E2710" i="18"/>
  <c r="D2710" i="18" s="1"/>
  <c r="E2709" i="18"/>
  <c r="D2709" i="18" s="1"/>
  <c r="E2708" i="18"/>
  <c r="D2708" i="18" s="1"/>
  <c r="E2707" i="18"/>
  <c r="D2707" i="18" s="1"/>
  <c r="E2706" i="18"/>
  <c r="D2706" i="18" s="1"/>
  <c r="E2705" i="18"/>
  <c r="D2705" i="18" s="1"/>
  <c r="E2704" i="18"/>
  <c r="D2704" i="18"/>
  <c r="E2703" i="18"/>
  <c r="D2703" i="18" s="1"/>
  <c r="E2702" i="18"/>
  <c r="D2702" i="18" s="1"/>
  <c r="E2701" i="18"/>
  <c r="D2701" i="18" s="1"/>
  <c r="E2700" i="18"/>
  <c r="D2700" i="18" s="1"/>
  <c r="E2699" i="18"/>
  <c r="D2699" i="18" s="1"/>
  <c r="E2698" i="18"/>
  <c r="D2698" i="18" s="1"/>
  <c r="E2697" i="18"/>
  <c r="D2697" i="18" s="1"/>
  <c r="E2696" i="18"/>
  <c r="D2696" i="18" s="1"/>
  <c r="E2695" i="18"/>
  <c r="D2695" i="18"/>
  <c r="E2694" i="18"/>
  <c r="D2694" i="18"/>
  <c r="E2693" i="18"/>
  <c r="D2693" i="18" s="1"/>
  <c r="E2692" i="18"/>
  <c r="D2692" i="18" s="1"/>
  <c r="E2691" i="18"/>
  <c r="D2691" i="18" s="1"/>
  <c r="E2690" i="18"/>
  <c r="D2690" i="18" s="1"/>
  <c r="E2689" i="18"/>
  <c r="D2689" i="18" s="1"/>
  <c r="E2688" i="18"/>
  <c r="D2688" i="18" s="1"/>
  <c r="E2687" i="18"/>
  <c r="D2687" i="18" s="1"/>
  <c r="E2686" i="18"/>
  <c r="D2686" i="18" s="1"/>
  <c r="E2685" i="18"/>
  <c r="D2685" i="18" s="1"/>
  <c r="E2684" i="18"/>
  <c r="D2684" i="18" s="1"/>
  <c r="E2683" i="18"/>
  <c r="D2683" i="18" s="1"/>
  <c r="E2682" i="18"/>
  <c r="D2682" i="18" s="1"/>
  <c r="E2681" i="18"/>
  <c r="D2681" i="18" s="1"/>
  <c r="E2680" i="18"/>
  <c r="D2680" i="18" s="1"/>
  <c r="E2679" i="18"/>
  <c r="D2679" i="18" s="1"/>
  <c r="E2678" i="18"/>
  <c r="D2678" i="18" s="1"/>
  <c r="E2677" i="18"/>
  <c r="D2677" i="18" s="1"/>
  <c r="E2676" i="18"/>
  <c r="D2676" i="18" s="1"/>
  <c r="E2675" i="18"/>
  <c r="D2675" i="18" s="1"/>
  <c r="E2674" i="18"/>
  <c r="D2674" i="18" s="1"/>
  <c r="E2673" i="18"/>
  <c r="D2673" i="18" s="1"/>
  <c r="E2672" i="18"/>
  <c r="D2672" i="18" s="1"/>
  <c r="E2671" i="18"/>
  <c r="D2671" i="18" s="1"/>
  <c r="E2670" i="18"/>
  <c r="D2670" i="18" s="1"/>
  <c r="E2669" i="18"/>
  <c r="D2669" i="18" s="1"/>
  <c r="E2668" i="18"/>
  <c r="D2668" i="18" s="1"/>
  <c r="E2667" i="18"/>
  <c r="D2667" i="18" s="1"/>
  <c r="E2666" i="18"/>
  <c r="D2666" i="18" s="1"/>
  <c r="E2665" i="18"/>
  <c r="D2665" i="18" s="1"/>
  <c r="E2664" i="18"/>
  <c r="D2664" i="18" s="1"/>
  <c r="E2663" i="18"/>
  <c r="D2663" i="18" s="1"/>
  <c r="E2662" i="18"/>
  <c r="D2662" i="18" s="1"/>
  <c r="E2661" i="18"/>
  <c r="D2661" i="18" s="1"/>
  <c r="E2660" i="18"/>
  <c r="D2660" i="18" s="1"/>
  <c r="E2659" i="18"/>
  <c r="D2659" i="18" s="1"/>
  <c r="E2658" i="18"/>
  <c r="D2658" i="18" s="1"/>
  <c r="E2657" i="18"/>
  <c r="D2657" i="18" s="1"/>
  <c r="E2656" i="18"/>
  <c r="D2656" i="18" s="1"/>
  <c r="E2655" i="18"/>
  <c r="D2655" i="18" s="1"/>
  <c r="E2654" i="18"/>
  <c r="D2654" i="18" s="1"/>
  <c r="E2653" i="18"/>
  <c r="D2653" i="18" s="1"/>
  <c r="E2652" i="18"/>
  <c r="D2652" i="18" s="1"/>
  <c r="E2651" i="18"/>
  <c r="D2651" i="18" s="1"/>
  <c r="E2650" i="18"/>
  <c r="D2650" i="18" s="1"/>
  <c r="E2649" i="18"/>
  <c r="D2649" i="18" s="1"/>
  <c r="E2648" i="18"/>
  <c r="D2648" i="18" s="1"/>
  <c r="E2647" i="18"/>
  <c r="D2647" i="18" s="1"/>
  <c r="E2646" i="18"/>
  <c r="D2646" i="18" s="1"/>
  <c r="E2645" i="18"/>
  <c r="D2645" i="18" s="1"/>
  <c r="E2644" i="18"/>
  <c r="D2644" i="18" s="1"/>
  <c r="E2643" i="18"/>
  <c r="D2643" i="18" s="1"/>
  <c r="E2642" i="18"/>
  <c r="D2642" i="18" s="1"/>
  <c r="E2641" i="18"/>
  <c r="D2641" i="18" s="1"/>
  <c r="E2640" i="18"/>
  <c r="D2640" i="18" s="1"/>
  <c r="E2639" i="18"/>
  <c r="D2639" i="18" s="1"/>
  <c r="E2638" i="18"/>
  <c r="D2638" i="18" s="1"/>
  <c r="E2637" i="18"/>
  <c r="D2637" i="18" s="1"/>
  <c r="E2636" i="18"/>
  <c r="D2636" i="18" s="1"/>
  <c r="E2635" i="18"/>
  <c r="D2635" i="18" s="1"/>
  <c r="E2634" i="18"/>
  <c r="D2634" i="18" s="1"/>
  <c r="E2633" i="18"/>
  <c r="D2633" i="18" s="1"/>
  <c r="E2632" i="18"/>
  <c r="D2632" i="18"/>
  <c r="E2631" i="18"/>
  <c r="D2631" i="18" s="1"/>
  <c r="E2630" i="18"/>
  <c r="D2630" i="18" s="1"/>
  <c r="E2629" i="18"/>
  <c r="D2629" i="18" s="1"/>
  <c r="E2628" i="18"/>
  <c r="D2628" i="18" s="1"/>
  <c r="E2627" i="18"/>
  <c r="D2627" i="18" s="1"/>
  <c r="E2626" i="18"/>
  <c r="D2626" i="18" s="1"/>
  <c r="E2625" i="18"/>
  <c r="D2625" i="18" s="1"/>
  <c r="E2624" i="18"/>
  <c r="D2624" i="18" s="1"/>
  <c r="E2623" i="18"/>
  <c r="D2623" i="18" s="1"/>
  <c r="E2622" i="18"/>
  <c r="D2622" i="18" s="1"/>
  <c r="E2621" i="18"/>
  <c r="D2621" i="18" s="1"/>
  <c r="E2620" i="18"/>
  <c r="D2620" i="18" s="1"/>
  <c r="E2619" i="18"/>
  <c r="D2619" i="18" s="1"/>
  <c r="E2618" i="18"/>
  <c r="D2618" i="18" s="1"/>
  <c r="E2617" i="18"/>
  <c r="D2617" i="18" s="1"/>
  <c r="E2616" i="18"/>
  <c r="D2616" i="18" s="1"/>
  <c r="E2615" i="18"/>
  <c r="D2615" i="18" s="1"/>
  <c r="E2614" i="18"/>
  <c r="D2614" i="18" s="1"/>
  <c r="E2613" i="18"/>
  <c r="D2613" i="18" s="1"/>
  <c r="E2612" i="18"/>
  <c r="D2612" i="18" s="1"/>
  <c r="E2611" i="18"/>
  <c r="D2611" i="18" s="1"/>
  <c r="E2610" i="18"/>
  <c r="D2610" i="18" s="1"/>
  <c r="E2609" i="18"/>
  <c r="D2609" i="18" s="1"/>
  <c r="E2608" i="18"/>
  <c r="D2608" i="18" s="1"/>
  <c r="E2607" i="18"/>
  <c r="D2607" i="18" s="1"/>
  <c r="E2606" i="18"/>
  <c r="D2606" i="18" s="1"/>
  <c r="E2605" i="18"/>
  <c r="D2605" i="18" s="1"/>
  <c r="E2604" i="18"/>
  <c r="D2604" i="18"/>
  <c r="E2603" i="18"/>
  <c r="D2603" i="18" s="1"/>
  <c r="E2602" i="18"/>
  <c r="D2602" i="18" s="1"/>
  <c r="E2601" i="18"/>
  <c r="D2601" i="18" s="1"/>
  <c r="E2600" i="18"/>
  <c r="D2600" i="18" s="1"/>
  <c r="E2599" i="18"/>
  <c r="D2599" i="18"/>
  <c r="E2598" i="18"/>
  <c r="D2598" i="18" s="1"/>
  <c r="E2597" i="18"/>
  <c r="D2597" i="18" s="1"/>
  <c r="E2596" i="18"/>
  <c r="D2596" i="18" s="1"/>
  <c r="E2595" i="18"/>
  <c r="D2595" i="18"/>
  <c r="E2594" i="18"/>
  <c r="D2594" i="18" s="1"/>
  <c r="E2593" i="18"/>
  <c r="D2593" i="18" s="1"/>
  <c r="E2592" i="18"/>
  <c r="D2592" i="18" s="1"/>
  <c r="E2591" i="18"/>
  <c r="D2591" i="18" s="1"/>
  <c r="E2590" i="18"/>
  <c r="D2590" i="18" s="1"/>
  <c r="E2589" i="18"/>
  <c r="D2589" i="18" s="1"/>
  <c r="E2588" i="18"/>
  <c r="D2588" i="18" s="1"/>
  <c r="E2587" i="18"/>
  <c r="D2587" i="18" s="1"/>
  <c r="E2586" i="18"/>
  <c r="D2586" i="18" s="1"/>
  <c r="E2585" i="18"/>
  <c r="D2585" i="18"/>
  <c r="E2584" i="18"/>
  <c r="D2584" i="18" s="1"/>
  <c r="E2583" i="18"/>
  <c r="D2583" i="18"/>
  <c r="E2582" i="18"/>
  <c r="D2582" i="18" s="1"/>
  <c r="E2581" i="18"/>
  <c r="D2581" i="18" s="1"/>
  <c r="E2580" i="18"/>
  <c r="D2580" i="18" s="1"/>
  <c r="E2579" i="18"/>
  <c r="D2579" i="18" s="1"/>
  <c r="E2578" i="18"/>
  <c r="D2578" i="18" s="1"/>
  <c r="E2577" i="18"/>
  <c r="D2577" i="18" s="1"/>
  <c r="E2576" i="18"/>
  <c r="D2576" i="18" s="1"/>
  <c r="E2575" i="18"/>
  <c r="D2575" i="18"/>
  <c r="E2574" i="18"/>
  <c r="D2574" i="18" s="1"/>
  <c r="E2573" i="18"/>
  <c r="D2573" i="18" s="1"/>
  <c r="E2572" i="18"/>
  <c r="D2572" i="18" s="1"/>
  <c r="E2571" i="18"/>
  <c r="D2571" i="18"/>
  <c r="E2570" i="18"/>
  <c r="D2570" i="18" s="1"/>
  <c r="E2569" i="18"/>
  <c r="D2569" i="18" s="1"/>
  <c r="E2568" i="18"/>
  <c r="D2568" i="18"/>
  <c r="E2567" i="18"/>
  <c r="D2567" i="18" s="1"/>
  <c r="E2566" i="18"/>
  <c r="D2566" i="18" s="1"/>
  <c r="E2565" i="18"/>
  <c r="D2565" i="18" s="1"/>
  <c r="E2564" i="18"/>
  <c r="D2564" i="18" s="1"/>
  <c r="E2563" i="18"/>
  <c r="D2563" i="18"/>
  <c r="E2562" i="18"/>
  <c r="D2562" i="18"/>
  <c r="E2561" i="18"/>
  <c r="D2561" i="18" s="1"/>
  <c r="E2560" i="18"/>
  <c r="D2560" i="18" s="1"/>
  <c r="E2559" i="18"/>
  <c r="D2559" i="18"/>
  <c r="E2558" i="18"/>
  <c r="D2558" i="18" s="1"/>
  <c r="E2557" i="18"/>
  <c r="D2557" i="18" s="1"/>
  <c r="E2556" i="18"/>
  <c r="D2556" i="18" s="1"/>
  <c r="E2555" i="18"/>
  <c r="D2555" i="18" s="1"/>
  <c r="E2554" i="18"/>
  <c r="D2554" i="18" s="1"/>
  <c r="E2553" i="18"/>
  <c r="D2553" i="18" s="1"/>
  <c r="E2552" i="18"/>
  <c r="D2552" i="18" s="1"/>
  <c r="E2551" i="18"/>
  <c r="D2551" i="18" s="1"/>
  <c r="E2550" i="18"/>
  <c r="D2550" i="18" s="1"/>
  <c r="E2549" i="18"/>
  <c r="D2549" i="18"/>
  <c r="E2548" i="18"/>
  <c r="D2548" i="18" s="1"/>
  <c r="E2547" i="18"/>
  <c r="D2547" i="18" s="1"/>
  <c r="E2546" i="18"/>
  <c r="D2546" i="18" s="1"/>
  <c r="E2545" i="18"/>
  <c r="D2545" i="18" s="1"/>
  <c r="E2544" i="18"/>
  <c r="D2544" i="18" s="1"/>
  <c r="E2543" i="18"/>
  <c r="D2543" i="18" s="1"/>
  <c r="E2542" i="18"/>
  <c r="D2542" i="18" s="1"/>
  <c r="E2541" i="18"/>
  <c r="D2541" i="18" s="1"/>
  <c r="E2540" i="18"/>
  <c r="D2540" i="18" s="1"/>
  <c r="E2539" i="18"/>
  <c r="D2539" i="18" s="1"/>
  <c r="E2538" i="18"/>
  <c r="D2538" i="18" s="1"/>
  <c r="E2537" i="18"/>
  <c r="D2537" i="18" s="1"/>
  <c r="E2536" i="18"/>
  <c r="D2536" i="18" s="1"/>
  <c r="E2535" i="18"/>
  <c r="D2535" i="18" s="1"/>
  <c r="E2534" i="18"/>
  <c r="D2534" i="18" s="1"/>
  <c r="E2533" i="18"/>
  <c r="D2533" i="18" s="1"/>
  <c r="E2532" i="18"/>
  <c r="D2532" i="18" s="1"/>
  <c r="E2531" i="18"/>
  <c r="D2531" i="18" s="1"/>
  <c r="E2530" i="18"/>
  <c r="D2530" i="18" s="1"/>
  <c r="E2529" i="18"/>
  <c r="D2529" i="18" s="1"/>
  <c r="E2528" i="18"/>
  <c r="D2528" i="18" s="1"/>
  <c r="E2527" i="18"/>
  <c r="D2527" i="18" s="1"/>
  <c r="E2526" i="18"/>
  <c r="D2526" i="18" s="1"/>
  <c r="E2525" i="18"/>
  <c r="D2525" i="18" s="1"/>
  <c r="E2524" i="18"/>
  <c r="D2524" i="18"/>
  <c r="E2523" i="18"/>
  <c r="D2523" i="18"/>
  <c r="E2522" i="18"/>
  <c r="D2522" i="18" s="1"/>
  <c r="E2521" i="18"/>
  <c r="D2521" i="18" s="1"/>
  <c r="E2520" i="18"/>
  <c r="D2520" i="18" s="1"/>
  <c r="E2519" i="18"/>
  <c r="D2519" i="18" s="1"/>
  <c r="E2518" i="18"/>
  <c r="D2518" i="18" s="1"/>
  <c r="E2517" i="18"/>
  <c r="D2517" i="18" s="1"/>
  <c r="E2516" i="18"/>
  <c r="D2516" i="18" s="1"/>
  <c r="E2515" i="18"/>
  <c r="D2515" i="18" s="1"/>
  <c r="E2514" i="18"/>
  <c r="D2514" i="18" s="1"/>
  <c r="E2513" i="18"/>
  <c r="D2513" i="18" s="1"/>
  <c r="E2512" i="18"/>
  <c r="D2512" i="18"/>
  <c r="E2511" i="18"/>
  <c r="D2511" i="18" s="1"/>
  <c r="E2510" i="18"/>
  <c r="D2510" i="18" s="1"/>
  <c r="E2509" i="18"/>
  <c r="D2509" i="18" s="1"/>
  <c r="E2508" i="18"/>
  <c r="D2508" i="18" s="1"/>
  <c r="E2507" i="18"/>
  <c r="D2507" i="18" s="1"/>
  <c r="E2506" i="18"/>
  <c r="D2506" i="18" s="1"/>
  <c r="E2505" i="18"/>
  <c r="D2505" i="18" s="1"/>
  <c r="E2504" i="18"/>
  <c r="D2504" i="18" s="1"/>
  <c r="E2503" i="18"/>
  <c r="D2503" i="18" s="1"/>
  <c r="E2502" i="18"/>
  <c r="D2502" i="18" s="1"/>
  <c r="E2501" i="18"/>
  <c r="D2501" i="18" s="1"/>
  <c r="E2500" i="18"/>
  <c r="D2500" i="18" s="1"/>
  <c r="E2499" i="18"/>
  <c r="D2499" i="18" s="1"/>
  <c r="E2498" i="18"/>
  <c r="D2498" i="18" s="1"/>
  <c r="E2497" i="18"/>
  <c r="D2497" i="18" s="1"/>
  <c r="E2496" i="18"/>
  <c r="D2496" i="18" s="1"/>
  <c r="E2495" i="18"/>
  <c r="D2495" i="18" s="1"/>
  <c r="E2494" i="18"/>
  <c r="D2494" i="18" s="1"/>
  <c r="E2493" i="18"/>
  <c r="D2493" i="18" s="1"/>
  <c r="E2492" i="18"/>
  <c r="D2492" i="18" s="1"/>
  <c r="E2491" i="18"/>
  <c r="D2491" i="18"/>
  <c r="E2490" i="18"/>
  <c r="D2490" i="18" s="1"/>
  <c r="E2489" i="18"/>
  <c r="D2489" i="18" s="1"/>
  <c r="E2488" i="18"/>
  <c r="D2488" i="18"/>
  <c r="E2487" i="18"/>
  <c r="D2487" i="18" s="1"/>
  <c r="E2486" i="18"/>
  <c r="D2486" i="18" s="1"/>
  <c r="E2485" i="18"/>
  <c r="D2485" i="18"/>
  <c r="E2484" i="18"/>
  <c r="D2484" i="18" s="1"/>
  <c r="E2483" i="18"/>
  <c r="D2483" i="18" s="1"/>
  <c r="E2482" i="18"/>
  <c r="D2482" i="18" s="1"/>
  <c r="E2481" i="18"/>
  <c r="D2481" i="18" s="1"/>
  <c r="E2480" i="18"/>
  <c r="D2480" i="18" s="1"/>
  <c r="E2479" i="18"/>
  <c r="D2479" i="18" s="1"/>
  <c r="E2478" i="18"/>
  <c r="D2478" i="18" s="1"/>
  <c r="E2477" i="18"/>
  <c r="D2477" i="18" s="1"/>
  <c r="E2476" i="18"/>
  <c r="D2476" i="18" s="1"/>
  <c r="E2475" i="18"/>
  <c r="D2475" i="18" s="1"/>
  <c r="E2474" i="18"/>
  <c r="D2474" i="18"/>
  <c r="E2473" i="18"/>
  <c r="D2473" i="18"/>
  <c r="E2472" i="18"/>
  <c r="D2472" i="18" s="1"/>
  <c r="E2471" i="18"/>
  <c r="D2471" i="18" s="1"/>
  <c r="E2470" i="18"/>
  <c r="D2470" i="18" s="1"/>
  <c r="E2469" i="18"/>
  <c r="D2469" i="18" s="1"/>
  <c r="E2468" i="18"/>
  <c r="D2468" i="18" s="1"/>
  <c r="E2467" i="18"/>
  <c r="D2467" i="18" s="1"/>
  <c r="E2466" i="18"/>
  <c r="D2466" i="18"/>
  <c r="E2465" i="18"/>
  <c r="D2465" i="18" s="1"/>
  <c r="E2464" i="18"/>
  <c r="D2464" i="18" s="1"/>
  <c r="E2463" i="18"/>
  <c r="D2463" i="18"/>
  <c r="E2462" i="18"/>
  <c r="D2462" i="18" s="1"/>
  <c r="E2461" i="18"/>
  <c r="D2461" i="18" s="1"/>
  <c r="E2460" i="18"/>
  <c r="D2460" i="18" s="1"/>
  <c r="E2459" i="18"/>
  <c r="D2459" i="18" s="1"/>
  <c r="E2458" i="18"/>
  <c r="D2458" i="18" s="1"/>
  <c r="E2457" i="18"/>
  <c r="D2457" i="18" s="1"/>
  <c r="E2456" i="18"/>
  <c r="D2456" i="18" s="1"/>
  <c r="E2455" i="18"/>
  <c r="D2455" i="18" s="1"/>
  <c r="E2454" i="18"/>
  <c r="D2454" i="18" s="1"/>
  <c r="E2453" i="18"/>
  <c r="D2453" i="18" s="1"/>
  <c r="E2452" i="18"/>
  <c r="D2452" i="18" s="1"/>
  <c r="E2451" i="18"/>
  <c r="D2451" i="18" s="1"/>
  <c r="E2450" i="18"/>
  <c r="D2450" i="18" s="1"/>
  <c r="E2449" i="18"/>
  <c r="D2449" i="18" s="1"/>
  <c r="E2448" i="18"/>
  <c r="D2448" i="18" s="1"/>
  <c r="E2447" i="18"/>
  <c r="D2447" i="18" s="1"/>
  <c r="E2446" i="18"/>
  <c r="D2446" i="18" s="1"/>
  <c r="E2445" i="18"/>
  <c r="D2445" i="18" s="1"/>
  <c r="E2444" i="18"/>
  <c r="D2444" i="18" s="1"/>
  <c r="E2443" i="18"/>
  <c r="D2443" i="18" s="1"/>
  <c r="E2442" i="18"/>
  <c r="D2442" i="18"/>
  <c r="E2441" i="18"/>
  <c r="D2441" i="18" s="1"/>
  <c r="E2440" i="18"/>
  <c r="D2440" i="18" s="1"/>
  <c r="E2439" i="18"/>
  <c r="D2439" i="18"/>
  <c r="E2438" i="18"/>
  <c r="D2438" i="18" s="1"/>
  <c r="E2437" i="18"/>
  <c r="D2437" i="18" s="1"/>
  <c r="E2436" i="18"/>
  <c r="D2436" i="18"/>
  <c r="E2435" i="18"/>
  <c r="D2435" i="18" s="1"/>
  <c r="E2434" i="18"/>
  <c r="D2434" i="18" s="1"/>
  <c r="E2433" i="18"/>
  <c r="D2433" i="18" s="1"/>
  <c r="E2432" i="18"/>
  <c r="D2432" i="18" s="1"/>
  <c r="E2431" i="18"/>
  <c r="D2431" i="18" s="1"/>
  <c r="E2430" i="18"/>
  <c r="D2430" i="18"/>
  <c r="E2429" i="18"/>
  <c r="D2429" i="18" s="1"/>
  <c r="E2428" i="18"/>
  <c r="D2428" i="18"/>
  <c r="E2427" i="18"/>
  <c r="D2427" i="18" s="1"/>
  <c r="E2426" i="18"/>
  <c r="D2426" i="18" s="1"/>
  <c r="E2425" i="18"/>
  <c r="D2425" i="18" s="1"/>
  <c r="E2424" i="18"/>
  <c r="D2424" i="18"/>
  <c r="E2423" i="18"/>
  <c r="D2423" i="18" s="1"/>
  <c r="E2422" i="18"/>
  <c r="D2422" i="18" s="1"/>
  <c r="E2421" i="18"/>
  <c r="D2421" i="18"/>
  <c r="E2420" i="18"/>
  <c r="D2420" i="18"/>
  <c r="E2419" i="18"/>
  <c r="D2419" i="18" s="1"/>
  <c r="E2418" i="18"/>
  <c r="D2418" i="18" s="1"/>
  <c r="E2417" i="18"/>
  <c r="D2417" i="18" s="1"/>
  <c r="E2416" i="18"/>
  <c r="D2416" i="18" s="1"/>
  <c r="E2415" i="18"/>
  <c r="D2415" i="18"/>
  <c r="E2414" i="18"/>
  <c r="D2414" i="18"/>
  <c r="E2413" i="18"/>
  <c r="D2413" i="18" s="1"/>
  <c r="E2412" i="18"/>
  <c r="D2412" i="18"/>
  <c r="E2411" i="18"/>
  <c r="D2411" i="18" s="1"/>
  <c r="E2410" i="18"/>
  <c r="D2410" i="18" s="1"/>
  <c r="E2409" i="18"/>
  <c r="D2409" i="18" s="1"/>
  <c r="E2408" i="18"/>
  <c r="D2408" i="18" s="1"/>
  <c r="E2407" i="18"/>
  <c r="D2407" i="18" s="1"/>
  <c r="E2406" i="18"/>
  <c r="D2406" i="18" s="1"/>
  <c r="E2405" i="18"/>
  <c r="D2405" i="18" s="1"/>
  <c r="E2404" i="18"/>
  <c r="D2404" i="18"/>
  <c r="E2403" i="18"/>
  <c r="D2403" i="18"/>
  <c r="E2402" i="18"/>
  <c r="D2402" i="18" s="1"/>
  <c r="E2401" i="18"/>
  <c r="D2401" i="18" s="1"/>
  <c r="E2400" i="18"/>
  <c r="D2400" i="18" s="1"/>
  <c r="E2399" i="18"/>
  <c r="D2399" i="18" s="1"/>
  <c r="E2398" i="18"/>
  <c r="D2398" i="18" s="1"/>
  <c r="E2397" i="18"/>
  <c r="D2397" i="18" s="1"/>
  <c r="E2396" i="18"/>
  <c r="D2396" i="18" s="1"/>
  <c r="E2395" i="18"/>
  <c r="D2395" i="18" s="1"/>
  <c r="E2394" i="18"/>
  <c r="D2394" i="18" s="1"/>
  <c r="E2393" i="18"/>
  <c r="D2393" i="18" s="1"/>
  <c r="E2392" i="18"/>
  <c r="D2392" i="18" s="1"/>
  <c r="E2391" i="18"/>
  <c r="D2391" i="18" s="1"/>
  <c r="E2390" i="18"/>
  <c r="D2390" i="18" s="1"/>
  <c r="E2389" i="18"/>
  <c r="D2389" i="18"/>
  <c r="E2388" i="18"/>
  <c r="D2388" i="18" s="1"/>
  <c r="E2387" i="18"/>
  <c r="D2387" i="18" s="1"/>
  <c r="E2386" i="18"/>
  <c r="D2386" i="18" s="1"/>
  <c r="E2385" i="18"/>
  <c r="D2385" i="18" s="1"/>
  <c r="E2384" i="18"/>
  <c r="D2384" i="18" s="1"/>
  <c r="E2383" i="18"/>
  <c r="D2383" i="18" s="1"/>
  <c r="E2382" i="18"/>
  <c r="D2382" i="18" s="1"/>
  <c r="E2381" i="18"/>
  <c r="D2381" i="18" s="1"/>
  <c r="E2380" i="18"/>
  <c r="D2380" i="18"/>
  <c r="E2379" i="18"/>
  <c r="D2379" i="18" s="1"/>
  <c r="E2378" i="18"/>
  <c r="D2378" i="18" s="1"/>
  <c r="E2377" i="18"/>
  <c r="D2377" i="18" s="1"/>
  <c r="E2376" i="18"/>
  <c r="D2376" i="18" s="1"/>
  <c r="E2375" i="18"/>
  <c r="D2375" i="18" s="1"/>
  <c r="E2374" i="18"/>
  <c r="D2374" i="18" s="1"/>
  <c r="E2373" i="18"/>
  <c r="D2373" i="18" s="1"/>
  <c r="E2372" i="18"/>
  <c r="D2372" i="18"/>
  <c r="E2371" i="18"/>
  <c r="D2371" i="18" s="1"/>
  <c r="E2370" i="18"/>
  <c r="D2370" i="18" s="1"/>
  <c r="E2369" i="18"/>
  <c r="D2369" i="18" s="1"/>
  <c r="E2368" i="18"/>
  <c r="D2368" i="18" s="1"/>
  <c r="E2367" i="18"/>
  <c r="D2367" i="18"/>
  <c r="E2366" i="18"/>
  <c r="D2366" i="18" s="1"/>
  <c r="E2365" i="18"/>
  <c r="D2365" i="18" s="1"/>
  <c r="E2364" i="18"/>
  <c r="D2364" i="18" s="1"/>
  <c r="E2363" i="18"/>
  <c r="D2363" i="18" s="1"/>
  <c r="E2362" i="18"/>
  <c r="D2362" i="18" s="1"/>
  <c r="E2361" i="18"/>
  <c r="D2361" i="18"/>
  <c r="E2360" i="18"/>
  <c r="D2360" i="18" s="1"/>
  <c r="E2359" i="18"/>
  <c r="D2359" i="18"/>
  <c r="E2358" i="18"/>
  <c r="D2358" i="18" s="1"/>
  <c r="E2357" i="18"/>
  <c r="D2357" i="18" s="1"/>
  <c r="E2356" i="18"/>
  <c r="D2356" i="18" s="1"/>
  <c r="E2355" i="18"/>
  <c r="D2355" i="18"/>
  <c r="E2354" i="18"/>
  <c r="D2354" i="18" s="1"/>
  <c r="E2353" i="18"/>
  <c r="D2353" i="18" s="1"/>
  <c r="E2352" i="18"/>
  <c r="D2352" i="18"/>
  <c r="E2351" i="18"/>
  <c r="D2351" i="18" s="1"/>
  <c r="E2350" i="18"/>
  <c r="D2350" i="18"/>
  <c r="E2349" i="18"/>
  <c r="D2349" i="18" s="1"/>
  <c r="E2348" i="18"/>
  <c r="D2348" i="18" s="1"/>
  <c r="E2347" i="18"/>
  <c r="D2347" i="18"/>
  <c r="E2346" i="18"/>
  <c r="D2346" i="18" s="1"/>
  <c r="E2345" i="18"/>
  <c r="D2345" i="18" s="1"/>
  <c r="E2344" i="18"/>
  <c r="D2344" i="18"/>
  <c r="E2343" i="18"/>
  <c r="D2343" i="18" s="1"/>
  <c r="E2342" i="18"/>
  <c r="D2342" i="18" s="1"/>
  <c r="E2341" i="18"/>
  <c r="D2341" i="18" s="1"/>
  <c r="E2340" i="18"/>
  <c r="D2340" i="18" s="1"/>
  <c r="E2339" i="18"/>
  <c r="D2339" i="18" s="1"/>
  <c r="E2338" i="18"/>
  <c r="D2338" i="18" s="1"/>
  <c r="E2337" i="18"/>
  <c r="D2337" i="18" s="1"/>
  <c r="E2336" i="18"/>
  <c r="D2336" i="18" s="1"/>
  <c r="E2335" i="18"/>
  <c r="D2335" i="18" s="1"/>
  <c r="E2334" i="18"/>
  <c r="D2334" i="18"/>
  <c r="E2333" i="18"/>
  <c r="D2333" i="18" s="1"/>
  <c r="E2332" i="18"/>
  <c r="D2332" i="18" s="1"/>
  <c r="E2331" i="18"/>
  <c r="D2331" i="18" s="1"/>
  <c r="E2330" i="18"/>
  <c r="D2330" i="18"/>
  <c r="E2329" i="18"/>
  <c r="D2329" i="18" s="1"/>
  <c r="E2328" i="18"/>
  <c r="D2328" i="18" s="1"/>
  <c r="E2327" i="18"/>
  <c r="D2327" i="18" s="1"/>
  <c r="E2326" i="18"/>
  <c r="D2326" i="18"/>
  <c r="E2325" i="18"/>
  <c r="D2325" i="18" s="1"/>
  <c r="E2324" i="18"/>
  <c r="D2324" i="18" s="1"/>
  <c r="E2323" i="18"/>
  <c r="D2323" i="18" s="1"/>
  <c r="E2322" i="18"/>
  <c r="D2322" i="18"/>
  <c r="E2321" i="18"/>
  <c r="D2321" i="18" s="1"/>
  <c r="E2320" i="18"/>
  <c r="D2320" i="18" s="1"/>
  <c r="E2319" i="18"/>
  <c r="D2319" i="18" s="1"/>
  <c r="E2318" i="18"/>
  <c r="D2318" i="18" s="1"/>
  <c r="E2317" i="18"/>
  <c r="D2317" i="18" s="1"/>
  <c r="E2316" i="18"/>
  <c r="D2316" i="18" s="1"/>
  <c r="E2315" i="18"/>
  <c r="D2315" i="18" s="1"/>
  <c r="E2314" i="18"/>
  <c r="D2314" i="18" s="1"/>
  <c r="E2313" i="18"/>
  <c r="D2313" i="18" s="1"/>
  <c r="E2312" i="18"/>
  <c r="D2312" i="18" s="1"/>
  <c r="E2311" i="18"/>
  <c r="D2311" i="18" s="1"/>
  <c r="E2310" i="18"/>
  <c r="D2310" i="18" s="1"/>
  <c r="E2309" i="18"/>
  <c r="D2309" i="18" s="1"/>
  <c r="E2308" i="18"/>
  <c r="D2308" i="18"/>
  <c r="E2307" i="18"/>
  <c r="D2307" i="18" s="1"/>
  <c r="E2306" i="18"/>
  <c r="D2306" i="18" s="1"/>
  <c r="E2305" i="18"/>
  <c r="D2305" i="18" s="1"/>
  <c r="E2304" i="18"/>
  <c r="D2304" i="18" s="1"/>
  <c r="E2303" i="18"/>
  <c r="D2303" i="18" s="1"/>
  <c r="E2302" i="18"/>
  <c r="D2302" i="18"/>
  <c r="E2301" i="18"/>
  <c r="D2301" i="18" s="1"/>
  <c r="E2300" i="18"/>
  <c r="D2300" i="18" s="1"/>
  <c r="E2299" i="18"/>
  <c r="D2299" i="18"/>
  <c r="E2298" i="18"/>
  <c r="D2298" i="18" s="1"/>
  <c r="E2297" i="18"/>
  <c r="D2297" i="18" s="1"/>
  <c r="E2296" i="18"/>
  <c r="D2296" i="18" s="1"/>
  <c r="E2295" i="18"/>
  <c r="D2295" i="18" s="1"/>
  <c r="E2294" i="18"/>
  <c r="D2294" i="18" s="1"/>
  <c r="E2293" i="18"/>
  <c r="D2293" i="18"/>
  <c r="E2292" i="18"/>
  <c r="D2292" i="18"/>
  <c r="E2291" i="18"/>
  <c r="D2291" i="18" s="1"/>
  <c r="E2290" i="18"/>
  <c r="D2290" i="18" s="1"/>
  <c r="E2289" i="18"/>
  <c r="D2289" i="18" s="1"/>
  <c r="E2288" i="18"/>
  <c r="D2288" i="18" s="1"/>
  <c r="E2287" i="18"/>
  <c r="D2287" i="18" s="1"/>
  <c r="E2286" i="18"/>
  <c r="D2286" i="18" s="1"/>
  <c r="E2285" i="18"/>
  <c r="D2285" i="18" s="1"/>
  <c r="E2284" i="18"/>
  <c r="D2284" i="18"/>
  <c r="E2283" i="18"/>
  <c r="D2283" i="18" s="1"/>
  <c r="E2282" i="18"/>
  <c r="D2282" i="18" s="1"/>
  <c r="E2281" i="18"/>
  <c r="D2281" i="18"/>
  <c r="E2280" i="18"/>
  <c r="D2280" i="18" s="1"/>
  <c r="E2279" i="18"/>
  <c r="D2279" i="18" s="1"/>
  <c r="E2278" i="18"/>
  <c r="D2278" i="18" s="1"/>
  <c r="E2277" i="18"/>
  <c r="D2277" i="18" s="1"/>
  <c r="E2276" i="18"/>
  <c r="D2276" i="18" s="1"/>
  <c r="E2275" i="18"/>
  <c r="D2275" i="18" s="1"/>
  <c r="E2274" i="18"/>
  <c r="D2274" i="18"/>
  <c r="E2273" i="18"/>
  <c r="D2273" i="18" s="1"/>
  <c r="E2272" i="18"/>
  <c r="D2272" i="18" s="1"/>
  <c r="E2271" i="18"/>
  <c r="D2271" i="18" s="1"/>
  <c r="E2270" i="18"/>
  <c r="D2270" i="18"/>
  <c r="E2269" i="18"/>
  <c r="D2269" i="18" s="1"/>
  <c r="E2268" i="18"/>
  <c r="D2268" i="18" s="1"/>
  <c r="E2267" i="18"/>
  <c r="D2267" i="18" s="1"/>
  <c r="E2266" i="18"/>
  <c r="D2266" i="18"/>
  <c r="E2265" i="18"/>
  <c r="D2265" i="18" s="1"/>
  <c r="E2264" i="18"/>
  <c r="D2264" i="18" s="1"/>
  <c r="E2263" i="18"/>
  <c r="D2263" i="18" s="1"/>
  <c r="E2262" i="18"/>
  <c r="D2262" i="18" s="1"/>
  <c r="E2261" i="18"/>
  <c r="D2261" i="18" s="1"/>
  <c r="E2260" i="18"/>
  <c r="D2260" i="18" s="1"/>
  <c r="E2259" i="18"/>
  <c r="D2259" i="18"/>
  <c r="E2258" i="18"/>
  <c r="D2258" i="18" s="1"/>
  <c r="E2257" i="18"/>
  <c r="D2257" i="18" s="1"/>
  <c r="E2256" i="18"/>
  <c r="D2256" i="18"/>
  <c r="E2255" i="18"/>
  <c r="D2255" i="18" s="1"/>
  <c r="E2254" i="18"/>
  <c r="D2254" i="18" s="1"/>
  <c r="E2253" i="18"/>
  <c r="D2253" i="18" s="1"/>
  <c r="E2252" i="18"/>
  <c r="D2252" i="18" s="1"/>
  <c r="E2251" i="18"/>
  <c r="D2251" i="18" s="1"/>
  <c r="E2250" i="18"/>
  <c r="D2250" i="18"/>
  <c r="E2249" i="18"/>
  <c r="D2249" i="18" s="1"/>
  <c r="E2248" i="18"/>
  <c r="D2248" i="18" s="1"/>
  <c r="E2247" i="18"/>
  <c r="D2247" i="18" s="1"/>
  <c r="E2246" i="18"/>
  <c r="D2246" i="18" s="1"/>
  <c r="E2245" i="18"/>
  <c r="D2245" i="18" s="1"/>
  <c r="E2244" i="18"/>
  <c r="D2244" i="18"/>
  <c r="E2243" i="18"/>
  <c r="D2243" i="18" s="1"/>
  <c r="E2242" i="18"/>
  <c r="D2242" i="18" s="1"/>
  <c r="E2241" i="18"/>
  <c r="D2241" i="18" s="1"/>
  <c r="E2240" i="18"/>
  <c r="D2240" i="18" s="1"/>
  <c r="E2239" i="18"/>
  <c r="D2239" i="18"/>
  <c r="E2238" i="18"/>
  <c r="D2238" i="18"/>
  <c r="E2237" i="18"/>
  <c r="D2237" i="18" s="1"/>
  <c r="E2236" i="18"/>
  <c r="D2236" i="18"/>
  <c r="E2235" i="18"/>
  <c r="D2235" i="18" s="1"/>
  <c r="E2234" i="18"/>
  <c r="D2234" i="18" s="1"/>
  <c r="E2233" i="18"/>
  <c r="D2233" i="18" s="1"/>
  <c r="E2232" i="18"/>
  <c r="D2232" i="18"/>
  <c r="E2231" i="18"/>
  <c r="D2231" i="18" s="1"/>
  <c r="E2230" i="18"/>
  <c r="D2230" i="18" s="1"/>
  <c r="E2229" i="18"/>
  <c r="D2229" i="18"/>
  <c r="E2228" i="18"/>
  <c r="D2228" i="18"/>
  <c r="E2227" i="18"/>
  <c r="D2227" i="18" s="1"/>
  <c r="E2226" i="18"/>
  <c r="D2226" i="18" s="1"/>
  <c r="E2225" i="18"/>
  <c r="D2225" i="18" s="1"/>
  <c r="E2224" i="18"/>
  <c r="D2224" i="18"/>
  <c r="E2223" i="18"/>
  <c r="D2223" i="18" s="1"/>
  <c r="E2222" i="18"/>
  <c r="D2222" i="18" s="1"/>
  <c r="E2221" i="18"/>
  <c r="D2221" i="18" s="1"/>
  <c r="E2220" i="18"/>
  <c r="D2220" i="18" s="1"/>
  <c r="E2219" i="18"/>
  <c r="D2219" i="18" s="1"/>
  <c r="E2218" i="18"/>
  <c r="D2218" i="18" s="1"/>
  <c r="E2217" i="18"/>
  <c r="D2217" i="18" s="1"/>
  <c r="E2216" i="18"/>
  <c r="D2216" i="18" s="1"/>
  <c r="E2215" i="18"/>
  <c r="D2215" i="18"/>
  <c r="E2214" i="18"/>
  <c r="D2214" i="18" s="1"/>
  <c r="E2213" i="18"/>
  <c r="D2213" i="18" s="1"/>
  <c r="E2212" i="18"/>
  <c r="D2212" i="18"/>
  <c r="E2211" i="18"/>
  <c r="D2211" i="18"/>
  <c r="E2210" i="18"/>
  <c r="D2210" i="18" s="1"/>
  <c r="E2209" i="18"/>
  <c r="D2209" i="18" s="1"/>
  <c r="E2208" i="18"/>
  <c r="D2208" i="18" s="1"/>
  <c r="E2207" i="18"/>
  <c r="D2207" i="18" s="1"/>
  <c r="E2206" i="18"/>
  <c r="D2206" i="18"/>
  <c r="E2205" i="18"/>
  <c r="D2205" i="18" s="1"/>
  <c r="E2204" i="18"/>
  <c r="D2204" i="18" s="1"/>
  <c r="E2203" i="18"/>
  <c r="D2203" i="18" s="1"/>
  <c r="E2202" i="18"/>
  <c r="D2202" i="18"/>
  <c r="E2201" i="18"/>
  <c r="D2201" i="18" s="1"/>
  <c r="E2200" i="18"/>
  <c r="D2200" i="18" s="1"/>
  <c r="E2199" i="18"/>
  <c r="D2199" i="18" s="1"/>
  <c r="E2198" i="18"/>
  <c r="D2198" i="18"/>
  <c r="E2197" i="18"/>
  <c r="D2197" i="18" s="1"/>
  <c r="E2196" i="18"/>
  <c r="D2196" i="18" s="1"/>
  <c r="E2195" i="18"/>
  <c r="D2195" i="18" s="1"/>
  <c r="E2194" i="18"/>
  <c r="D2194" i="18"/>
  <c r="E2193" i="18"/>
  <c r="D2193" i="18" s="1"/>
  <c r="E2192" i="18"/>
  <c r="D2192" i="18" s="1"/>
  <c r="E2191" i="18"/>
  <c r="D2191" i="18" s="1"/>
  <c r="E2190" i="18"/>
  <c r="D2190" i="18"/>
  <c r="E2189" i="18"/>
  <c r="D2189" i="18" s="1"/>
  <c r="E2188" i="18"/>
  <c r="D2188" i="18" s="1"/>
  <c r="E2187" i="18"/>
  <c r="D2187" i="18" s="1"/>
  <c r="E2186" i="18"/>
  <c r="D2186" i="18" s="1"/>
  <c r="E2185" i="18"/>
  <c r="D2185" i="18" s="1"/>
  <c r="E2184" i="18"/>
  <c r="D2184" i="18" s="1"/>
  <c r="E2183" i="18"/>
  <c r="D2183" i="18" s="1"/>
  <c r="E2182" i="18"/>
  <c r="D2182" i="18" s="1"/>
  <c r="E2181" i="18"/>
  <c r="D2181" i="18" s="1"/>
  <c r="E2180" i="18"/>
  <c r="D2180" i="18" s="1"/>
  <c r="E2179" i="18"/>
  <c r="D2179" i="18" s="1"/>
  <c r="E2178" i="18"/>
  <c r="D2178" i="18"/>
  <c r="E2177" i="18"/>
  <c r="D2177" i="18" s="1"/>
  <c r="E2176" i="18"/>
  <c r="D2176" i="18" s="1"/>
  <c r="E2175" i="18"/>
  <c r="D2175" i="18" s="1"/>
  <c r="E2174" i="18"/>
  <c r="D2174" i="18" s="1"/>
  <c r="E2173" i="18"/>
  <c r="D2173" i="18"/>
  <c r="E2172" i="18"/>
  <c r="D2172" i="18" s="1"/>
  <c r="E2171" i="18"/>
  <c r="D2171" i="18" s="1"/>
  <c r="E2170" i="18"/>
  <c r="D2170" i="18" s="1"/>
  <c r="E2169" i="18"/>
  <c r="D2169" i="18" s="1"/>
  <c r="E2168" i="18"/>
  <c r="D2168" i="18" s="1"/>
  <c r="E2167" i="18"/>
  <c r="D2167" i="18" s="1"/>
  <c r="E2166" i="18"/>
  <c r="D2166" i="18" s="1"/>
  <c r="E2165" i="18"/>
  <c r="D2165" i="18" s="1"/>
  <c r="E2164" i="18"/>
  <c r="D2164" i="18"/>
  <c r="E2163" i="18"/>
  <c r="D2163" i="18" s="1"/>
  <c r="E2162" i="18"/>
  <c r="D2162" i="18" s="1"/>
  <c r="E2161" i="18"/>
  <c r="D2161" i="18" s="1"/>
  <c r="E2160" i="18"/>
  <c r="D2160" i="18"/>
  <c r="E2159" i="18"/>
  <c r="D2159" i="18" s="1"/>
  <c r="E2158" i="18"/>
  <c r="D2158" i="18" s="1"/>
  <c r="E2157" i="18"/>
  <c r="D2157" i="18" s="1"/>
  <c r="E2156" i="18"/>
  <c r="D2156" i="18" s="1"/>
  <c r="E2155" i="18"/>
  <c r="D2155" i="18"/>
  <c r="E2154" i="18"/>
  <c r="D2154" i="18" s="1"/>
  <c r="E2153" i="18"/>
  <c r="D2153" i="18" s="1"/>
  <c r="E2152" i="18"/>
  <c r="D2152" i="18" s="1"/>
  <c r="E2151" i="18"/>
  <c r="D2151" i="18" s="1"/>
  <c r="E2150" i="18"/>
  <c r="D2150" i="18" s="1"/>
  <c r="E2149" i="18"/>
  <c r="D2149" i="18" s="1"/>
  <c r="E2148" i="18"/>
  <c r="D2148" i="18" s="1"/>
  <c r="E2147" i="18"/>
  <c r="D2147" i="18" s="1"/>
  <c r="E2146" i="18"/>
  <c r="D2146" i="18"/>
  <c r="E2145" i="18"/>
  <c r="D2145" i="18" s="1"/>
  <c r="E2144" i="18"/>
  <c r="D2144" i="18" s="1"/>
  <c r="E2143" i="18"/>
  <c r="D2143" i="18" s="1"/>
  <c r="E2142" i="18"/>
  <c r="D2142" i="18"/>
  <c r="E2141" i="18"/>
  <c r="D2141" i="18" s="1"/>
  <c r="E2140" i="18"/>
  <c r="D2140" i="18" s="1"/>
  <c r="E2139" i="18"/>
  <c r="D2139" i="18" s="1"/>
  <c r="E2138" i="18"/>
  <c r="D2138" i="18" s="1"/>
  <c r="E2137" i="18"/>
  <c r="D2137" i="18" s="1"/>
  <c r="E2136" i="18"/>
  <c r="D2136" i="18"/>
  <c r="E2135" i="18"/>
  <c r="D2135" i="18" s="1"/>
  <c r="E2134" i="18"/>
  <c r="D2134" i="18" s="1"/>
  <c r="E2133" i="18"/>
  <c r="D2133" i="18"/>
  <c r="E2132" i="18"/>
  <c r="D2132" i="18" s="1"/>
  <c r="E2131" i="18"/>
  <c r="D2131" i="18" s="1"/>
  <c r="E2130" i="18"/>
  <c r="D2130" i="18" s="1"/>
  <c r="E2129" i="18"/>
  <c r="D2129" i="18" s="1"/>
  <c r="E2128" i="18"/>
  <c r="D2128" i="18" s="1"/>
  <c r="E2127" i="18"/>
  <c r="D2127" i="18" s="1"/>
  <c r="E2126" i="18"/>
  <c r="D2126" i="18" s="1"/>
  <c r="E2125" i="18"/>
  <c r="D2125" i="18"/>
  <c r="E2124" i="18"/>
  <c r="D2124" i="18" s="1"/>
  <c r="E2123" i="18"/>
  <c r="D2123" i="18" s="1"/>
  <c r="E2122" i="18"/>
  <c r="D2122" i="18" s="1"/>
  <c r="E2121" i="18"/>
  <c r="D2121" i="18" s="1"/>
  <c r="E2120" i="18"/>
  <c r="D2120" i="18"/>
  <c r="E2119" i="18"/>
  <c r="D2119" i="18" s="1"/>
  <c r="E2118" i="18"/>
  <c r="D2118" i="18"/>
  <c r="E2117" i="18"/>
  <c r="D2117" i="18" s="1"/>
  <c r="E2116" i="18"/>
  <c r="D2116" i="18" s="1"/>
  <c r="E2115" i="18"/>
  <c r="D2115" i="18" s="1"/>
  <c r="E2114" i="18"/>
  <c r="D2114" i="18" s="1"/>
  <c r="E2113" i="18"/>
  <c r="D2113" i="18"/>
  <c r="E2112" i="18"/>
  <c r="D2112" i="18" s="1"/>
  <c r="E2111" i="18"/>
  <c r="D2111" i="18" s="1"/>
  <c r="E2110" i="18"/>
  <c r="D2110" i="18"/>
  <c r="E2109" i="18"/>
  <c r="D2109" i="18" s="1"/>
  <c r="E2108" i="18"/>
  <c r="D2108" i="18" s="1"/>
  <c r="E2107" i="18"/>
  <c r="D2107" i="18" s="1"/>
  <c r="E2106" i="18"/>
  <c r="D2106" i="18" s="1"/>
  <c r="E2105" i="18"/>
  <c r="D2105" i="18" s="1"/>
  <c r="E2104" i="18"/>
  <c r="D2104" i="18" s="1"/>
  <c r="E2103" i="18"/>
  <c r="D2103" i="18" s="1"/>
  <c r="E2102" i="18"/>
  <c r="D2102" i="18" s="1"/>
  <c r="E2101" i="18"/>
  <c r="D2101" i="18" s="1"/>
  <c r="E2100" i="18"/>
  <c r="D2100" i="18" s="1"/>
  <c r="E2099" i="18"/>
  <c r="D2099" i="18" s="1"/>
  <c r="E2098" i="18"/>
  <c r="D2098" i="18" s="1"/>
  <c r="E2097" i="18"/>
  <c r="D2097" i="18" s="1"/>
  <c r="E2096" i="18"/>
  <c r="D2096" i="18" s="1"/>
  <c r="E2095" i="18"/>
  <c r="D2095" i="18"/>
  <c r="E2094" i="18"/>
  <c r="D2094" i="18" s="1"/>
  <c r="E2093" i="18"/>
  <c r="D2093" i="18" s="1"/>
  <c r="E2092" i="18"/>
  <c r="D2092" i="18" s="1"/>
  <c r="E2091" i="18"/>
  <c r="D2091" i="18" s="1"/>
  <c r="E2090" i="18"/>
  <c r="D2090" i="18" s="1"/>
  <c r="E2089" i="18"/>
  <c r="D2089" i="18" s="1"/>
  <c r="E2088" i="18"/>
  <c r="D2088" i="18" s="1"/>
  <c r="E2087" i="18"/>
  <c r="D2087" i="18" s="1"/>
  <c r="E2086" i="18"/>
  <c r="D2086" i="18" s="1"/>
  <c r="E2085" i="18"/>
  <c r="D2085" i="18" s="1"/>
  <c r="E2084" i="18"/>
  <c r="D2084" i="18" s="1"/>
  <c r="E2083" i="18"/>
  <c r="D2083" i="18"/>
  <c r="E2082" i="18"/>
  <c r="D2082" i="18"/>
  <c r="E2081" i="18"/>
  <c r="D2081" i="18" s="1"/>
  <c r="E2080" i="18"/>
  <c r="D2080" i="18" s="1"/>
  <c r="E2079" i="18"/>
  <c r="D2079" i="18"/>
  <c r="E2078" i="18"/>
  <c r="D2078" i="18" s="1"/>
  <c r="E2077" i="18"/>
  <c r="D2077" i="18" s="1"/>
  <c r="E2076" i="18"/>
  <c r="D2076" i="18" s="1"/>
  <c r="E2075" i="18"/>
  <c r="D2075" i="18" s="1"/>
  <c r="E2074" i="18"/>
  <c r="D2074" i="18"/>
  <c r="E2073" i="18"/>
  <c r="D2073" i="18" s="1"/>
  <c r="E2072" i="18"/>
  <c r="D2072" i="18" s="1"/>
  <c r="E2071" i="18"/>
  <c r="D2071" i="18" s="1"/>
  <c r="E2070" i="18"/>
  <c r="D2070" i="18" s="1"/>
  <c r="E2069" i="18"/>
  <c r="D2069" i="18" s="1"/>
  <c r="E2068" i="18"/>
  <c r="D2068" i="18" s="1"/>
  <c r="E2067" i="18"/>
  <c r="D2067" i="18" s="1"/>
  <c r="E2066" i="18"/>
  <c r="D2066" i="18"/>
  <c r="E2065" i="18"/>
  <c r="D2065" i="18" s="1"/>
  <c r="E2064" i="18"/>
  <c r="D2064" i="18" s="1"/>
  <c r="E2063" i="18"/>
  <c r="D2063" i="18" s="1"/>
  <c r="E2062" i="18"/>
  <c r="D2062" i="18"/>
  <c r="E2061" i="18"/>
  <c r="D2061" i="18" s="1"/>
  <c r="E2060" i="18"/>
  <c r="D2060" i="18" s="1"/>
  <c r="E2059" i="18"/>
  <c r="D2059" i="18" s="1"/>
  <c r="E2058" i="18"/>
  <c r="D2058" i="18"/>
  <c r="E2057" i="18"/>
  <c r="D2057" i="18" s="1"/>
  <c r="E2056" i="18"/>
  <c r="D2056" i="18" s="1"/>
  <c r="E2055" i="18"/>
  <c r="D2055" i="18" s="1"/>
  <c r="E2054" i="18"/>
  <c r="D2054" i="18" s="1"/>
  <c r="E2053" i="18"/>
  <c r="D2053" i="18"/>
  <c r="E2052" i="18"/>
  <c r="D2052" i="18" s="1"/>
  <c r="E2051" i="18"/>
  <c r="D2051" i="18" s="1"/>
  <c r="E2050" i="18"/>
  <c r="D2050" i="18"/>
  <c r="E2049" i="18"/>
  <c r="D2049" i="18" s="1"/>
  <c r="E2048" i="18"/>
  <c r="D2048" i="18" s="1"/>
  <c r="E2047" i="18"/>
  <c r="D2047" i="18"/>
  <c r="E2046" i="18"/>
  <c r="D2046" i="18" s="1"/>
  <c r="E2045" i="18"/>
  <c r="D2045" i="18" s="1"/>
  <c r="E2044" i="18"/>
  <c r="D2044" i="18" s="1"/>
  <c r="E2043" i="18"/>
  <c r="D2043" i="18" s="1"/>
  <c r="E2042" i="18"/>
  <c r="D2042" i="18" s="1"/>
  <c r="E2041" i="18"/>
  <c r="D2041" i="18"/>
  <c r="E2040" i="18"/>
  <c r="D2040" i="18" s="1"/>
  <c r="E2039" i="18"/>
  <c r="D2039" i="18" s="1"/>
  <c r="E2038" i="18"/>
  <c r="D2038" i="18" s="1"/>
  <c r="E2037" i="18"/>
  <c r="D2037" i="18" s="1"/>
  <c r="E2036" i="18"/>
  <c r="D2036" i="18" s="1"/>
  <c r="E2035" i="18"/>
  <c r="D2035" i="18" s="1"/>
  <c r="E2034" i="18"/>
  <c r="D2034" i="18" s="1"/>
  <c r="E2033" i="18"/>
  <c r="D2033" i="18" s="1"/>
  <c r="E2032" i="18"/>
  <c r="D2032" i="18" s="1"/>
  <c r="E2031" i="18"/>
  <c r="D2031" i="18" s="1"/>
  <c r="E2030" i="18"/>
  <c r="D2030" i="18" s="1"/>
  <c r="E2029" i="18"/>
  <c r="D2029" i="18" s="1"/>
  <c r="E2028" i="18"/>
  <c r="D2028" i="18" s="1"/>
  <c r="E2027" i="18"/>
  <c r="D2027" i="18" s="1"/>
  <c r="E2026" i="18"/>
  <c r="D2026" i="18" s="1"/>
  <c r="E2025" i="18"/>
  <c r="D2025" i="18" s="1"/>
  <c r="E2024" i="18"/>
  <c r="D2024" i="18" s="1"/>
  <c r="E2023" i="18"/>
  <c r="D2023" i="18" s="1"/>
  <c r="E2022" i="18"/>
  <c r="D2022" i="18" s="1"/>
  <c r="E2021" i="18"/>
  <c r="D2021" i="18" s="1"/>
  <c r="E2020" i="18"/>
  <c r="D2020" i="18"/>
  <c r="E2019" i="18"/>
  <c r="D2019" i="18"/>
  <c r="E2018" i="18"/>
  <c r="D2018" i="18" s="1"/>
  <c r="E2017" i="18"/>
  <c r="D2017" i="18" s="1"/>
  <c r="E2016" i="18"/>
  <c r="D2016" i="18" s="1"/>
  <c r="E2015" i="18"/>
  <c r="D2015" i="18" s="1"/>
  <c r="E2014" i="18"/>
  <c r="D2014" i="18" s="1"/>
  <c r="E2013" i="18"/>
  <c r="D2013" i="18" s="1"/>
  <c r="E2012" i="18"/>
  <c r="D2012" i="18" s="1"/>
  <c r="E2011" i="18"/>
  <c r="D2011" i="18"/>
  <c r="E2010" i="18"/>
  <c r="D2010" i="18" s="1"/>
  <c r="E2009" i="18"/>
  <c r="D2009" i="18" s="1"/>
  <c r="E2008" i="18"/>
  <c r="D2008" i="18" s="1"/>
  <c r="E2007" i="18"/>
  <c r="D2007" i="18" s="1"/>
  <c r="E2006" i="18"/>
  <c r="D2006" i="18" s="1"/>
  <c r="E2005" i="18"/>
  <c r="D2005" i="18" s="1"/>
  <c r="E2004" i="18"/>
  <c r="D2004" i="18" s="1"/>
  <c r="E2003" i="18"/>
  <c r="D2003" i="18" s="1"/>
  <c r="E2002" i="18"/>
  <c r="D2002" i="18" s="1"/>
  <c r="E2001" i="18"/>
  <c r="D2001" i="18" s="1"/>
  <c r="E2000" i="18"/>
  <c r="D2000" i="18" s="1"/>
  <c r="E1999" i="18"/>
  <c r="D1999" i="18"/>
  <c r="E1998" i="18"/>
  <c r="D1998" i="18" s="1"/>
  <c r="E1997" i="18"/>
  <c r="D1997" i="18" s="1"/>
  <c r="E1996" i="18"/>
  <c r="D1996" i="18" s="1"/>
  <c r="E1995" i="18"/>
  <c r="D1995" i="18" s="1"/>
  <c r="E1994" i="18"/>
  <c r="D1994" i="18" s="1"/>
  <c r="E1993" i="18"/>
  <c r="D1993" i="18" s="1"/>
  <c r="E1992" i="18"/>
  <c r="D1992" i="18" s="1"/>
  <c r="E1991" i="18"/>
  <c r="D1991" i="18" s="1"/>
  <c r="E1990" i="18"/>
  <c r="D1990" i="18" s="1"/>
  <c r="E1989" i="18"/>
  <c r="D1989" i="18" s="1"/>
  <c r="E1988" i="18"/>
  <c r="D1988" i="18" s="1"/>
  <c r="E1987" i="18"/>
  <c r="D1987" i="18" s="1"/>
  <c r="E1986" i="18"/>
  <c r="D1986" i="18"/>
  <c r="E1985" i="18"/>
  <c r="D1985" i="18" s="1"/>
  <c r="E1984" i="18"/>
  <c r="D1984" i="18" s="1"/>
  <c r="E1983" i="18"/>
  <c r="D1983" i="18" s="1"/>
  <c r="E1982" i="18"/>
  <c r="D1982" i="18"/>
  <c r="E1981" i="18"/>
  <c r="D1981" i="18" s="1"/>
  <c r="E1980" i="18"/>
  <c r="D1980" i="18" s="1"/>
  <c r="E1979" i="18"/>
  <c r="D1979" i="18" s="1"/>
  <c r="E1978" i="18"/>
  <c r="D1978" i="18" s="1"/>
  <c r="E1977" i="18"/>
  <c r="D1977" i="18" s="1"/>
  <c r="E1976" i="18"/>
  <c r="D1976" i="18" s="1"/>
  <c r="E1975" i="18"/>
  <c r="D1975" i="18" s="1"/>
  <c r="E1974" i="18"/>
  <c r="D1974" i="18" s="1"/>
  <c r="E1973" i="18"/>
  <c r="D1973" i="18" s="1"/>
  <c r="E1972" i="18"/>
  <c r="D1972" i="18"/>
  <c r="E1971" i="18"/>
  <c r="D1971" i="18" s="1"/>
  <c r="E1970" i="18"/>
  <c r="D1970" i="18" s="1"/>
  <c r="E1969" i="18"/>
  <c r="D1969" i="18" s="1"/>
  <c r="E1968" i="18"/>
  <c r="D1968" i="18" s="1"/>
  <c r="E1967" i="18"/>
  <c r="D1967" i="18" s="1"/>
  <c r="E1966" i="18"/>
  <c r="D1966" i="18" s="1"/>
  <c r="E1965" i="18"/>
  <c r="D1965" i="18" s="1"/>
  <c r="E1964" i="18"/>
  <c r="D1964" i="18" s="1"/>
  <c r="E1963" i="18"/>
  <c r="D1963" i="18" s="1"/>
  <c r="E1962" i="18"/>
  <c r="D1962" i="18" s="1"/>
  <c r="E1961" i="18"/>
  <c r="D1961" i="18" s="1"/>
  <c r="E1960" i="18"/>
  <c r="D1960" i="18" s="1"/>
  <c r="E1959" i="18"/>
  <c r="D1959" i="18" s="1"/>
  <c r="E1958" i="18"/>
  <c r="D1958" i="18" s="1"/>
  <c r="E1957" i="18"/>
  <c r="D1957" i="18" s="1"/>
  <c r="E1956" i="18"/>
  <c r="D1956" i="18" s="1"/>
  <c r="E1955" i="18"/>
  <c r="D1955" i="18" s="1"/>
  <c r="E1954" i="18"/>
  <c r="D1954" i="18" s="1"/>
  <c r="E1953" i="18"/>
  <c r="D1953" i="18" s="1"/>
  <c r="E1952" i="18"/>
  <c r="D1952" i="18" s="1"/>
  <c r="E1951" i="18"/>
  <c r="D1951" i="18" s="1"/>
  <c r="E1950" i="18"/>
  <c r="D1950" i="18" s="1"/>
  <c r="E1949" i="18"/>
  <c r="D1949" i="18" s="1"/>
  <c r="E1948" i="18"/>
  <c r="D1948" i="18" s="1"/>
  <c r="E1947" i="18"/>
  <c r="D1947" i="18" s="1"/>
  <c r="E1946" i="18"/>
  <c r="D1946" i="18"/>
  <c r="E1945" i="18"/>
  <c r="D1945" i="18" s="1"/>
  <c r="E1944" i="18"/>
  <c r="D1944" i="18" s="1"/>
  <c r="E1943" i="18"/>
  <c r="D1943" i="18" s="1"/>
  <c r="E1942" i="18"/>
  <c r="D1942" i="18" s="1"/>
  <c r="E1941" i="18"/>
  <c r="D1941" i="18" s="1"/>
  <c r="E1940" i="18"/>
  <c r="D1940" i="18" s="1"/>
  <c r="E1939" i="18"/>
  <c r="D1939" i="18" s="1"/>
  <c r="E1938" i="18"/>
  <c r="D1938" i="18" s="1"/>
  <c r="E1937" i="18"/>
  <c r="D1937" i="18" s="1"/>
  <c r="E1936" i="18"/>
  <c r="D1936" i="18" s="1"/>
  <c r="E1935" i="18"/>
  <c r="D1935" i="18" s="1"/>
  <c r="E1934" i="18"/>
  <c r="D1934" i="18" s="1"/>
  <c r="E1933" i="18"/>
  <c r="D1933" i="18" s="1"/>
  <c r="E1932" i="18"/>
  <c r="D1932" i="18" s="1"/>
  <c r="E1931" i="18"/>
  <c r="D1931" i="18"/>
  <c r="E1930" i="18"/>
  <c r="D1930" i="18" s="1"/>
  <c r="E1929" i="18"/>
  <c r="D1929" i="18"/>
  <c r="E1928" i="18"/>
  <c r="D1928" i="18" s="1"/>
  <c r="E1927" i="18"/>
  <c r="D1927" i="18" s="1"/>
  <c r="E1926" i="18"/>
  <c r="D1926" i="18" s="1"/>
  <c r="E1925" i="18"/>
  <c r="D1925" i="18" s="1"/>
  <c r="E1924" i="18"/>
  <c r="D1924" i="18" s="1"/>
  <c r="E1923" i="18"/>
  <c r="D1923" i="18" s="1"/>
  <c r="E1922" i="18"/>
  <c r="D1922" i="18" s="1"/>
  <c r="E1921" i="18"/>
  <c r="D1921" i="18" s="1"/>
  <c r="E1920" i="18"/>
  <c r="D1920" i="18" s="1"/>
  <c r="E1919" i="18"/>
  <c r="D1919" i="18" s="1"/>
  <c r="E1918" i="18"/>
  <c r="D1918" i="18"/>
  <c r="E1917" i="18"/>
  <c r="D1917" i="18" s="1"/>
  <c r="E1916" i="18"/>
  <c r="D1916" i="18" s="1"/>
  <c r="E1915" i="18"/>
  <c r="D1915" i="18" s="1"/>
  <c r="E1914" i="18"/>
  <c r="D1914" i="18" s="1"/>
  <c r="E1913" i="18"/>
  <c r="D1913" i="18" s="1"/>
  <c r="E1912" i="18"/>
  <c r="D1912" i="18" s="1"/>
  <c r="E1911" i="18"/>
  <c r="D1911" i="18" s="1"/>
  <c r="E1910" i="18"/>
  <c r="D1910" i="18" s="1"/>
  <c r="E1909" i="18"/>
  <c r="D1909" i="18" s="1"/>
  <c r="E1908" i="18"/>
  <c r="D1908" i="18" s="1"/>
  <c r="E1907" i="18"/>
  <c r="D1907" i="18" s="1"/>
  <c r="E1906" i="18"/>
  <c r="D1906" i="18" s="1"/>
  <c r="E1905" i="18"/>
  <c r="D1905" i="18" s="1"/>
  <c r="E1904" i="18"/>
  <c r="D1904" i="18" s="1"/>
  <c r="E1903" i="18"/>
  <c r="D1903" i="18" s="1"/>
  <c r="E1902" i="18"/>
  <c r="D1902" i="18" s="1"/>
  <c r="E1901" i="18"/>
  <c r="D1901" i="18"/>
  <c r="E1900" i="18"/>
  <c r="D1900" i="18" s="1"/>
  <c r="E1899" i="18"/>
  <c r="D1899" i="18" s="1"/>
  <c r="E1898" i="18"/>
  <c r="D1898" i="18" s="1"/>
  <c r="E1897" i="18"/>
  <c r="D1897" i="18" s="1"/>
  <c r="E1896" i="18"/>
  <c r="D1896" i="18"/>
  <c r="E1895" i="18"/>
  <c r="D1895" i="18" s="1"/>
  <c r="E1894" i="18"/>
  <c r="D1894" i="18" s="1"/>
  <c r="E1893" i="18"/>
  <c r="D1893" i="18"/>
  <c r="E1892" i="18"/>
  <c r="D1892" i="18" s="1"/>
  <c r="E1891" i="18"/>
  <c r="D1891" i="18" s="1"/>
  <c r="E1890" i="18"/>
  <c r="D1890" i="18" s="1"/>
  <c r="E1889" i="18"/>
  <c r="D1889" i="18" s="1"/>
  <c r="E1888" i="18"/>
  <c r="D1888" i="18" s="1"/>
  <c r="E1887" i="18"/>
  <c r="D1887" i="18" s="1"/>
  <c r="E1886" i="18"/>
  <c r="D1886" i="18" s="1"/>
  <c r="E1885" i="18"/>
  <c r="D1885" i="18" s="1"/>
  <c r="E1884" i="18"/>
  <c r="D1884" i="18" s="1"/>
  <c r="E1883" i="18"/>
  <c r="D1883" i="18" s="1"/>
  <c r="E1882" i="18"/>
  <c r="D1882" i="18" s="1"/>
  <c r="E1881" i="18"/>
  <c r="D1881" i="18" s="1"/>
  <c r="E1880" i="18"/>
  <c r="D1880" i="18" s="1"/>
  <c r="E1879" i="18"/>
  <c r="D1879" i="18" s="1"/>
  <c r="E1878" i="18"/>
  <c r="D1878" i="18" s="1"/>
  <c r="E1877" i="18"/>
  <c r="D1877" i="18" s="1"/>
  <c r="E1876" i="18"/>
  <c r="D1876" i="18" s="1"/>
  <c r="E1875" i="18"/>
  <c r="D1875" i="18" s="1"/>
  <c r="E1874" i="18"/>
  <c r="D1874" i="18" s="1"/>
  <c r="E1873" i="18"/>
  <c r="D1873" i="18" s="1"/>
  <c r="E1872" i="18"/>
  <c r="D1872" i="18" s="1"/>
  <c r="E1871" i="18"/>
  <c r="D1871" i="18" s="1"/>
  <c r="E1870" i="18"/>
  <c r="D1870" i="18" s="1"/>
  <c r="E1869" i="18"/>
  <c r="D1869" i="18" s="1"/>
  <c r="E1868" i="18"/>
  <c r="D1868" i="18" s="1"/>
  <c r="E1867" i="18"/>
  <c r="D1867" i="18" s="1"/>
  <c r="E1866" i="18"/>
  <c r="D1866" i="18" s="1"/>
  <c r="E1865" i="18"/>
  <c r="D1865" i="18" s="1"/>
  <c r="E1864" i="18"/>
  <c r="D1864" i="18" s="1"/>
  <c r="E1863" i="18"/>
  <c r="D1863" i="18" s="1"/>
  <c r="E1862" i="18"/>
  <c r="D1862" i="18" s="1"/>
  <c r="E1861" i="18"/>
  <c r="D1861" i="18" s="1"/>
  <c r="E1860" i="18"/>
  <c r="D1860" i="18" s="1"/>
  <c r="E1859" i="18"/>
  <c r="D1859" i="18" s="1"/>
  <c r="E1858" i="18"/>
  <c r="D1858" i="18" s="1"/>
  <c r="E1857" i="18"/>
  <c r="D1857" i="18" s="1"/>
  <c r="E1856" i="18"/>
  <c r="D1856" i="18" s="1"/>
  <c r="E1855" i="18"/>
  <c r="D1855" i="18" s="1"/>
  <c r="E1854" i="18"/>
  <c r="D1854" i="18" s="1"/>
  <c r="E1853" i="18"/>
  <c r="D1853" i="18" s="1"/>
  <c r="E1852" i="18"/>
  <c r="D1852" i="18" s="1"/>
  <c r="E1851" i="18"/>
  <c r="D1851" i="18" s="1"/>
  <c r="E1850" i="18"/>
  <c r="D1850" i="18" s="1"/>
  <c r="E1849" i="18"/>
  <c r="D1849" i="18" s="1"/>
  <c r="E1848" i="18"/>
  <c r="D1848" i="18" s="1"/>
  <c r="E1847" i="18"/>
  <c r="D1847" i="18" s="1"/>
  <c r="E1846" i="18"/>
  <c r="D1846" i="18" s="1"/>
  <c r="E1845" i="18"/>
  <c r="D1845" i="18" s="1"/>
  <c r="E1844" i="18"/>
  <c r="D1844" i="18" s="1"/>
  <c r="E1843" i="18"/>
  <c r="D1843" i="18" s="1"/>
  <c r="E1842" i="18"/>
  <c r="D1842" i="18" s="1"/>
  <c r="E1841" i="18"/>
  <c r="D1841" i="18" s="1"/>
  <c r="E1840" i="18"/>
  <c r="D1840" i="18" s="1"/>
  <c r="E1839" i="18"/>
  <c r="D1839" i="18" s="1"/>
  <c r="E1838" i="18"/>
  <c r="D1838" i="18"/>
  <c r="E1837" i="18"/>
  <c r="D1837" i="18" s="1"/>
  <c r="E1836" i="18"/>
  <c r="D1836" i="18" s="1"/>
  <c r="E1835" i="18"/>
  <c r="D1835" i="18" s="1"/>
  <c r="E1834" i="18"/>
  <c r="D1834" i="18" s="1"/>
  <c r="E1833" i="18"/>
  <c r="D1833" i="18" s="1"/>
  <c r="E1832" i="18"/>
  <c r="D1832" i="18" s="1"/>
  <c r="E1831" i="18"/>
  <c r="D1831" i="18" s="1"/>
  <c r="E1830" i="18"/>
  <c r="D1830" i="18" s="1"/>
  <c r="E1829" i="18"/>
  <c r="D1829" i="18"/>
  <c r="E1828" i="18"/>
  <c r="D1828" i="18" s="1"/>
  <c r="E1827" i="18"/>
  <c r="D1827" i="18" s="1"/>
  <c r="E1826" i="18"/>
  <c r="D1826" i="18" s="1"/>
  <c r="E1825" i="18"/>
  <c r="D1825" i="18" s="1"/>
  <c r="E1824" i="18"/>
  <c r="D1824" i="18" s="1"/>
  <c r="E1823" i="18"/>
  <c r="D1823" i="18" s="1"/>
  <c r="E1822" i="18"/>
  <c r="D1822" i="18" s="1"/>
  <c r="E1821" i="18"/>
  <c r="D1821" i="18" s="1"/>
  <c r="E1820" i="18"/>
  <c r="D1820" i="18" s="1"/>
  <c r="E1819" i="18"/>
  <c r="D1819" i="18" s="1"/>
  <c r="E1818" i="18"/>
  <c r="D1818" i="18"/>
  <c r="E1817" i="18"/>
  <c r="D1817" i="18" s="1"/>
  <c r="E1816" i="18"/>
  <c r="D1816" i="18" s="1"/>
  <c r="E1815" i="18"/>
  <c r="D1815" i="18"/>
  <c r="E1814" i="18"/>
  <c r="D1814" i="18" s="1"/>
  <c r="E1813" i="18"/>
  <c r="D1813" i="18" s="1"/>
  <c r="E1812" i="18"/>
  <c r="D1812" i="18" s="1"/>
  <c r="E1811" i="18"/>
  <c r="D1811" i="18" s="1"/>
  <c r="E1810" i="18"/>
  <c r="D1810" i="18" s="1"/>
  <c r="E1809" i="18"/>
  <c r="D1809" i="18"/>
  <c r="E1808" i="18"/>
  <c r="D1808" i="18" s="1"/>
  <c r="E1807" i="18"/>
  <c r="D1807" i="18" s="1"/>
  <c r="E1806" i="18"/>
  <c r="D1806" i="18"/>
  <c r="E1805" i="18"/>
  <c r="D1805" i="18" s="1"/>
  <c r="E1804" i="18"/>
  <c r="D1804" i="18" s="1"/>
  <c r="E1803" i="18"/>
  <c r="D1803" i="18" s="1"/>
  <c r="E1802" i="18"/>
  <c r="D1802" i="18" s="1"/>
  <c r="E1801" i="18"/>
  <c r="D1801" i="18" s="1"/>
  <c r="E1800" i="18"/>
  <c r="D1800" i="18" s="1"/>
  <c r="E1799" i="18"/>
  <c r="D1799" i="18" s="1"/>
  <c r="E1798" i="18"/>
  <c r="D1798" i="18" s="1"/>
  <c r="E1797" i="18"/>
  <c r="D1797" i="18" s="1"/>
  <c r="E1796" i="18"/>
  <c r="D1796" i="18" s="1"/>
  <c r="E1795" i="18"/>
  <c r="D1795" i="18" s="1"/>
  <c r="E1794" i="18"/>
  <c r="D1794" i="18" s="1"/>
  <c r="E1793" i="18"/>
  <c r="D1793" i="18"/>
  <c r="E1792" i="18"/>
  <c r="D1792" i="18" s="1"/>
  <c r="E1791" i="18"/>
  <c r="D1791" i="18" s="1"/>
  <c r="E1790" i="18"/>
  <c r="D1790" i="18" s="1"/>
  <c r="E1789" i="18"/>
  <c r="D1789" i="18" s="1"/>
  <c r="E1788" i="18"/>
  <c r="D1788" i="18" s="1"/>
  <c r="E1787" i="18"/>
  <c r="D1787" i="18" s="1"/>
  <c r="E1786" i="18"/>
  <c r="D1786" i="18" s="1"/>
  <c r="E1785" i="18"/>
  <c r="D1785" i="18" s="1"/>
  <c r="E1784" i="18"/>
  <c r="D1784" i="18" s="1"/>
  <c r="E1783" i="18"/>
  <c r="D1783" i="18" s="1"/>
  <c r="E1782" i="18"/>
  <c r="D1782" i="18" s="1"/>
  <c r="E1781" i="18"/>
  <c r="D1781" i="18" s="1"/>
  <c r="E1780" i="18"/>
  <c r="D1780" i="18" s="1"/>
  <c r="E1779" i="18"/>
  <c r="D1779" i="18" s="1"/>
  <c r="E1778" i="18"/>
  <c r="D1778" i="18" s="1"/>
  <c r="E1777" i="18"/>
  <c r="D1777" i="18" s="1"/>
  <c r="E1776" i="18"/>
  <c r="D1776" i="18" s="1"/>
  <c r="E1775" i="18"/>
  <c r="D1775" i="18" s="1"/>
  <c r="E1774" i="18"/>
  <c r="D1774" i="18" s="1"/>
  <c r="E1773" i="18"/>
  <c r="D1773" i="18" s="1"/>
  <c r="E1772" i="18"/>
  <c r="D1772" i="18" s="1"/>
  <c r="E1771" i="18"/>
  <c r="D1771" i="18" s="1"/>
  <c r="E1770" i="18"/>
  <c r="D1770" i="18" s="1"/>
  <c r="E1769" i="18"/>
  <c r="D1769" i="18" s="1"/>
  <c r="E1768" i="18"/>
  <c r="D1768" i="18" s="1"/>
  <c r="E1767" i="18"/>
  <c r="D1767" i="18" s="1"/>
  <c r="E1766" i="18"/>
  <c r="D1766" i="18"/>
  <c r="E1765" i="18"/>
  <c r="D1765" i="18" s="1"/>
  <c r="E1764" i="18"/>
  <c r="D1764" i="18" s="1"/>
  <c r="E1763" i="18"/>
  <c r="D1763" i="18" s="1"/>
  <c r="E1762" i="18"/>
  <c r="D1762" i="18" s="1"/>
  <c r="E1761" i="18"/>
  <c r="D1761" i="18" s="1"/>
  <c r="E1760" i="18"/>
  <c r="D1760" i="18" s="1"/>
  <c r="E1759" i="18"/>
  <c r="D1759" i="18" s="1"/>
  <c r="E1758" i="18"/>
  <c r="D1758" i="18" s="1"/>
  <c r="E1757" i="18"/>
  <c r="D1757" i="18" s="1"/>
  <c r="E1756" i="18"/>
  <c r="D1756" i="18"/>
  <c r="E1755" i="18"/>
  <c r="D1755" i="18" s="1"/>
  <c r="E1754" i="18"/>
  <c r="D1754" i="18" s="1"/>
  <c r="E1753" i="18"/>
  <c r="D1753" i="18" s="1"/>
  <c r="E1752" i="18"/>
  <c r="D1752" i="18" s="1"/>
  <c r="E1751" i="18"/>
  <c r="D1751" i="18" s="1"/>
  <c r="E1750" i="18"/>
  <c r="D1750" i="18" s="1"/>
  <c r="E1749" i="18"/>
  <c r="D1749" i="18" s="1"/>
  <c r="E1748" i="18"/>
  <c r="D1748" i="18" s="1"/>
  <c r="E1747" i="18"/>
  <c r="D1747" i="18" s="1"/>
  <c r="E1746" i="18"/>
  <c r="D1746" i="18" s="1"/>
  <c r="E1745" i="18"/>
  <c r="D1745" i="18" s="1"/>
  <c r="E1744" i="18"/>
  <c r="D1744" i="18" s="1"/>
  <c r="E1743" i="18"/>
  <c r="D1743" i="18" s="1"/>
  <c r="E1742" i="18"/>
  <c r="D1742" i="18" s="1"/>
  <c r="E1741" i="18"/>
  <c r="D1741" i="18" s="1"/>
  <c r="E1740" i="18"/>
  <c r="D1740" i="18" s="1"/>
  <c r="E1739" i="18"/>
  <c r="D1739" i="18" s="1"/>
  <c r="E1738" i="18"/>
  <c r="D1738" i="18" s="1"/>
  <c r="E1737" i="18"/>
  <c r="D1737" i="18" s="1"/>
  <c r="E1736" i="18"/>
  <c r="D1736" i="18" s="1"/>
  <c r="E1735" i="18"/>
  <c r="D1735" i="18" s="1"/>
  <c r="E1734" i="18"/>
  <c r="D1734" i="18" s="1"/>
  <c r="E1733" i="18"/>
  <c r="D1733" i="18" s="1"/>
  <c r="E1732" i="18"/>
  <c r="D1732" i="18" s="1"/>
  <c r="E1731" i="18"/>
  <c r="D1731" i="18"/>
  <c r="E1730" i="18"/>
  <c r="D1730" i="18"/>
  <c r="E1729" i="18"/>
  <c r="D1729" i="18" s="1"/>
  <c r="E1728" i="18"/>
  <c r="D1728" i="18" s="1"/>
  <c r="E1727" i="18"/>
  <c r="D1727" i="18" s="1"/>
  <c r="E1726" i="18"/>
  <c r="D1726" i="18"/>
  <c r="E1725" i="18"/>
  <c r="D1725" i="18" s="1"/>
  <c r="E1724" i="18"/>
  <c r="D1724" i="18" s="1"/>
  <c r="E1723" i="18"/>
  <c r="D1723" i="18" s="1"/>
  <c r="E1722" i="18"/>
  <c r="D1722" i="18" s="1"/>
  <c r="E1721" i="18"/>
  <c r="D1721" i="18" s="1"/>
  <c r="E1720" i="18"/>
  <c r="D1720" i="18" s="1"/>
  <c r="E1719" i="18"/>
  <c r="D1719" i="18" s="1"/>
  <c r="E1718" i="18"/>
  <c r="D1718" i="18" s="1"/>
  <c r="E1717" i="18"/>
  <c r="D1717" i="18" s="1"/>
  <c r="E1716" i="18"/>
  <c r="D1716" i="18" s="1"/>
  <c r="E1715" i="18"/>
  <c r="D1715" i="18"/>
  <c r="E1714" i="18"/>
  <c r="D1714" i="18" s="1"/>
  <c r="E1713" i="18"/>
  <c r="D1713" i="18" s="1"/>
  <c r="E1712" i="18"/>
  <c r="D1712" i="18" s="1"/>
  <c r="E1711" i="18"/>
  <c r="D1711" i="18" s="1"/>
  <c r="E1710" i="18"/>
  <c r="D1710" i="18" s="1"/>
  <c r="E1709" i="18"/>
  <c r="D1709" i="18" s="1"/>
  <c r="E1708" i="18"/>
  <c r="D1708" i="18" s="1"/>
  <c r="E1707" i="18"/>
  <c r="D1707" i="18" s="1"/>
  <c r="E1706" i="18"/>
  <c r="D1706" i="18" s="1"/>
  <c r="E1705" i="18"/>
  <c r="D1705" i="18" s="1"/>
  <c r="E1704" i="18"/>
  <c r="D1704" i="18" s="1"/>
  <c r="E1703" i="18"/>
  <c r="D1703" i="18" s="1"/>
  <c r="E1702" i="18"/>
  <c r="D1702" i="18" s="1"/>
  <c r="E1701" i="18"/>
  <c r="D1701" i="18" s="1"/>
  <c r="E1700" i="18"/>
  <c r="D1700" i="18"/>
  <c r="E1699" i="18"/>
  <c r="D1699" i="18" s="1"/>
  <c r="E1698" i="18"/>
  <c r="D1698" i="18" s="1"/>
  <c r="E1697" i="18"/>
  <c r="D1697" i="18" s="1"/>
  <c r="E1696" i="18"/>
  <c r="D1696" i="18" s="1"/>
  <c r="E1695" i="18"/>
  <c r="D1695" i="18"/>
  <c r="E1694" i="18"/>
  <c r="D1694" i="18" s="1"/>
  <c r="E1693" i="18"/>
  <c r="D1693" i="18" s="1"/>
  <c r="E1692" i="18"/>
  <c r="D1692" i="18" s="1"/>
  <c r="E1691" i="18"/>
  <c r="D1691" i="18" s="1"/>
  <c r="E1690" i="18"/>
  <c r="D1690" i="18" s="1"/>
  <c r="E1689" i="18"/>
  <c r="D1689" i="18"/>
  <c r="E1688" i="18"/>
  <c r="D1688" i="18" s="1"/>
  <c r="E1687" i="18"/>
  <c r="D1687" i="18" s="1"/>
  <c r="E1686" i="18"/>
  <c r="D1686" i="18" s="1"/>
  <c r="E1685" i="18"/>
  <c r="D1685" i="18" s="1"/>
  <c r="E1684" i="18"/>
  <c r="D1684" i="18" s="1"/>
  <c r="E1683" i="18"/>
  <c r="D1683" i="18" s="1"/>
  <c r="E1682" i="18"/>
  <c r="D1682" i="18" s="1"/>
  <c r="E1681" i="18"/>
  <c r="D1681" i="18" s="1"/>
  <c r="E1680" i="18"/>
  <c r="D1680" i="18" s="1"/>
  <c r="E1679" i="18"/>
  <c r="D1679" i="18" s="1"/>
  <c r="E1678" i="18"/>
  <c r="D1678" i="18" s="1"/>
  <c r="E1677" i="18"/>
  <c r="D1677" i="18" s="1"/>
  <c r="E1676" i="18"/>
  <c r="D1676" i="18" s="1"/>
  <c r="E1675" i="18"/>
  <c r="D1675" i="18" s="1"/>
  <c r="E1674" i="18"/>
  <c r="D1674" i="18" s="1"/>
  <c r="E1673" i="18"/>
  <c r="D1673" i="18" s="1"/>
  <c r="E1672" i="18"/>
  <c r="D1672" i="18"/>
  <c r="E1671" i="18"/>
  <c r="D1671" i="18" s="1"/>
  <c r="E1670" i="18"/>
  <c r="D1670" i="18" s="1"/>
  <c r="E1669" i="18"/>
  <c r="D1669" i="18" s="1"/>
  <c r="E1668" i="18"/>
  <c r="D1668" i="18" s="1"/>
  <c r="E1667" i="18"/>
  <c r="D1667" i="18" s="1"/>
  <c r="E1666" i="18"/>
  <c r="D1666" i="18" s="1"/>
  <c r="E1665" i="18"/>
  <c r="D1665" i="18" s="1"/>
  <c r="E1664" i="18"/>
  <c r="D1664" i="18"/>
  <c r="E1663" i="18"/>
  <c r="D1663" i="18" s="1"/>
  <c r="E1662" i="18"/>
  <c r="D1662" i="18" s="1"/>
  <c r="E1661" i="18"/>
  <c r="D1661" i="18" s="1"/>
  <c r="E1660" i="18"/>
  <c r="D1660" i="18" s="1"/>
  <c r="E1659" i="18"/>
  <c r="D1659" i="18" s="1"/>
  <c r="E1658" i="18"/>
  <c r="D1658" i="18" s="1"/>
  <c r="E1657" i="18"/>
  <c r="D1657" i="18" s="1"/>
  <c r="E1656" i="18"/>
  <c r="D1656" i="18" s="1"/>
  <c r="E1655" i="18"/>
  <c r="D1655" i="18"/>
  <c r="E1654" i="18"/>
  <c r="D1654" i="18" s="1"/>
  <c r="E1653" i="18"/>
  <c r="D1653" i="18" s="1"/>
  <c r="E1652" i="18"/>
  <c r="D1652" i="18" s="1"/>
  <c r="E1651" i="18"/>
  <c r="D1651" i="18" s="1"/>
  <c r="E1650" i="18"/>
  <c r="D1650" i="18"/>
  <c r="E1649" i="18"/>
  <c r="D1649" i="18" s="1"/>
  <c r="E1648" i="18"/>
  <c r="D1648" i="18" s="1"/>
  <c r="E1647" i="18"/>
  <c r="D1647" i="18" s="1"/>
  <c r="E1646" i="18"/>
  <c r="D1646" i="18" s="1"/>
  <c r="E1645" i="18"/>
  <c r="D1645" i="18" s="1"/>
  <c r="E1644" i="18"/>
  <c r="D1644" i="18" s="1"/>
  <c r="E1643" i="18"/>
  <c r="D1643" i="18" s="1"/>
  <c r="E1642" i="18"/>
  <c r="D1642" i="18" s="1"/>
  <c r="E1641" i="18"/>
  <c r="D1641" i="18" s="1"/>
  <c r="E1640" i="18"/>
  <c r="D1640" i="18" s="1"/>
  <c r="E1639" i="18"/>
  <c r="D1639" i="18" s="1"/>
  <c r="E1638" i="18"/>
  <c r="D1638" i="18" s="1"/>
  <c r="E1637" i="18"/>
  <c r="D1637" i="18"/>
  <c r="E1636" i="18"/>
  <c r="D1636" i="18" s="1"/>
  <c r="E1635" i="18"/>
  <c r="D1635" i="18" s="1"/>
  <c r="E1634" i="18"/>
  <c r="D1634" i="18" s="1"/>
  <c r="E1633" i="18"/>
  <c r="D1633" i="18" s="1"/>
  <c r="E1632" i="18"/>
  <c r="D1632" i="18" s="1"/>
  <c r="E1631" i="18"/>
  <c r="D1631" i="18" s="1"/>
  <c r="E1630" i="18"/>
  <c r="D1630" i="18" s="1"/>
  <c r="E1629" i="18"/>
  <c r="D1629" i="18" s="1"/>
  <c r="E1628" i="18"/>
  <c r="D1628" i="18"/>
  <c r="E1627" i="18"/>
  <c r="D1627" i="18" s="1"/>
  <c r="E1626" i="18"/>
  <c r="D1626" i="18" s="1"/>
  <c r="E1625" i="18"/>
  <c r="D1625" i="18"/>
  <c r="E1624" i="18"/>
  <c r="D1624" i="18" s="1"/>
  <c r="E1623" i="18"/>
  <c r="D1623" i="18" s="1"/>
  <c r="E1622" i="18"/>
  <c r="D1622" i="18" s="1"/>
  <c r="E1621" i="18"/>
  <c r="D1621" i="18" s="1"/>
  <c r="E1620" i="18"/>
  <c r="D1620" i="18" s="1"/>
  <c r="E1619" i="18"/>
  <c r="D1619" i="18"/>
  <c r="E1618" i="18"/>
  <c r="D1618" i="18" s="1"/>
  <c r="E1617" i="18"/>
  <c r="D1617" i="18"/>
  <c r="E1616" i="18"/>
  <c r="D1616" i="18" s="1"/>
  <c r="E1615" i="18"/>
  <c r="D1615" i="18" s="1"/>
  <c r="E1614" i="18"/>
  <c r="D1614" i="18" s="1"/>
  <c r="E1613" i="18"/>
  <c r="D1613" i="18"/>
  <c r="E1612" i="18"/>
  <c r="D1612" i="18" s="1"/>
  <c r="E1611" i="18"/>
  <c r="D1611" i="18" s="1"/>
  <c r="E1610" i="18"/>
  <c r="D1610" i="18" s="1"/>
  <c r="E1609" i="18"/>
  <c r="D1609" i="18" s="1"/>
  <c r="E1608" i="18"/>
  <c r="D1608" i="18" s="1"/>
  <c r="E1607" i="18"/>
  <c r="D1607" i="18" s="1"/>
  <c r="E1606" i="18"/>
  <c r="D1606" i="18"/>
  <c r="E1605" i="18"/>
  <c r="D1605" i="18" s="1"/>
  <c r="E1604" i="18"/>
  <c r="D1604" i="18" s="1"/>
  <c r="E1603" i="18"/>
  <c r="D1603" i="18" s="1"/>
  <c r="E1602" i="18"/>
  <c r="D1602" i="18" s="1"/>
  <c r="E1601" i="18"/>
  <c r="D1601" i="18"/>
  <c r="E1600" i="18"/>
  <c r="D1600" i="18" s="1"/>
  <c r="E1599" i="18"/>
  <c r="D1599" i="18" s="1"/>
  <c r="E1598" i="18"/>
  <c r="D1598" i="18" s="1"/>
  <c r="E1597" i="18"/>
  <c r="D1597" i="18" s="1"/>
  <c r="E1596" i="18"/>
  <c r="D1596" i="18" s="1"/>
  <c r="E1595" i="18"/>
  <c r="D1595" i="18" s="1"/>
  <c r="E1594" i="18"/>
  <c r="D1594" i="18" s="1"/>
  <c r="E1593" i="18"/>
  <c r="D1593" i="18" s="1"/>
  <c r="E1592" i="18"/>
  <c r="D1592" i="18" s="1"/>
  <c r="E1591" i="18"/>
  <c r="D1591" i="18" s="1"/>
  <c r="E1590" i="18"/>
  <c r="D1590" i="18" s="1"/>
  <c r="E1589" i="18"/>
  <c r="D1589" i="18" s="1"/>
  <c r="E1588" i="18"/>
  <c r="D1588" i="18"/>
  <c r="E1587" i="18"/>
  <c r="D1587" i="18" s="1"/>
  <c r="E1586" i="18"/>
  <c r="D1586" i="18"/>
  <c r="E1585" i="18"/>
  <c r="D1585" i="18" s="1"/>
  <c r="E1584" i="18"/>
  <c r="D1584" i="18" s="1"/>
  <c r="E1583" i="18"/>
  <c r="D1583" i="18" s="1"/>
  <c r="E1582" i="18"/>
  <c r="D1582" i="18" s="1"/>
  <c r="E1581" i="18"/>
  <c r="D1581" i="18" s="1"/>
  <c r="E1580" i="18"/>
  <c r="D1580" i="18" s="1"/>
  <c r="E1579" i="18"/>
  <c r="D1579" i="18" s="1"/>
  <c r="E1578" i="18"/>
  <c r="D1578" i="18" s="1"/>
  <c r="E1577" i="18"/>
  <c r="D1577" i="18" s="1"/>
  <c r="E1576" i="18"/>
  <c r="D1576" i="18" s="1"/>
  <c r="E1575" i="18"/>
  <c r="D1575" i="18" s="1"/>
  <c r="E1574" i="18"/>
  <c r="D1574" i="18" s="1"/>
  <c r="E1573" i="18"/>
  <c r="D1573" i="18" s="1"/>
  <c r="E1572" i="18"/>
  <c r="D1572" i="18" s="1"/>
  <c r="E1571" i="18"/>
  <c r="D1571" i="18" s="1"/>
  <c r="E1570" i="18"/>
  <c r="D1570" i="18" s="1"/>
  <c r="E1569" i="18"/>
  <c r="D1569" i="18" s="1"/>
  <c r="E1568" i="18"/>
  <c r="D1568" i="18" s="1"/>
  <c r="E1567" i="18"/>
  <c r="D1567" i="18" s="1"/>
  <c r="E1566" i="18"/>
  <c r="D1566" i="18"/>
  <c r="E1565" i="18"/>
  <c r="D1565" i="18" s="1"/>
  <c r="E1564" i="18"/>
  <c r="D1564" i="18" s="1"/>
  <c r="E1563" i="18"/>
  <c r="D1563" i="18" s="1"/>
  <c r="E1562" i="18"/>
  <c r="D1562" i="18" s="1"/>
  <c r="E1561" i="18"/>
  <c r="D1561" i="18" s="1"/>
  <c r="E1560" i="18"/>
  <c r="D1560" i="18"/>
  <c r="E1559" i="18"/>
  <c r="D1559" i="18" s="1"/>
  <c r="E1558" i="18"/>
  <c r="D1558" i="18" s="1"/>
  <c r="E1557" i="18"/>
  <c r="D1557" i="18" s="1"/>
  <c r="E1556" i="18"/>
  <c r="D1556" i="18" s="1"/>
  <c r="E1555" i="18"/>
  <c r="D1555" i="18" s="1"/>
  <c r="E1554" i="18"/>
  <c r="D1554" i="18" s="1"/>
  <c r="E1553" i="18"/>
  <c r="D1553" i="18" s="1"/>
  <c r="E1552" i="18"/>
  <c r="D1552" i="18" s="1"/>
  <c r="E1551" i="18"/>
  <c r="D1551" i="18" s="1"/>
  <c r="E1550" i="18"/>
  <c r="D1550" i="18"/>
  <c r="E1549" i="18"/>
  <c r="D1549" i="18" s="1"/>
  <c r="E1548" i="18"/>
  <c r="D1548" i="18" s="1"/>
  <c r="E1547" i="18"/>
  <c r="D1547" i="18" s="1"/>
  <c r="E1546" i="18"/>
  <c r="D1546" i="18" s="1"/>
  <c r="E1545" i="18"/>
  <c r="D1545" i="18" s="1"/>
  <c r="E1544" i="18"/>
  <c r="D1544" i="18" s="1"/>
  <c r="E1543" i="18"/>
  <c r="D1543" i="18" s="1"/>
  <c r="E1542" i="18"/>
  <c r="D1542" i="18" s="1"/>
  <c r="E1541" i="18"/>
  <c r="D1541" i="18" s="1"/>
  <c r="E1540" i="18"/>
  <c r="D1540" i="18"/>
  <c r="E1539" i="18"/>
  <c r="D1539" i="18" s="1"/>
  <c r="E1538" i="18"/>
  <c r="D1538" i="18"/>
  <c r="E1537" i="18"/>
  <c r="D1537" i="18" s="1"/>
  <c r="E1536" i="18"/>
  <c r="D1536" i="18"/>
  <c r="E1535" i="18"/>
  <c r="D1535" i="18" s="1"/>
  <c r="E1534" i="18"/>
  <c r="D1534" i="18" s="1"/>
  <c r="E1533" i="18"/>
  <c r="D1533" i="18" s="1"/>
  <c r="E1532" i="18"/>
  <c r="D1532" i="18" s="1"/>
  <c r="E1531" i="18"/>
  <c r="D1531" i="18" s="1"/>
  <c r="E1530" i="18"/>
  <c r="D1530" i="18" s="1"/>
  <c r="E1529" i="18"/>
  <c r="D1529" i="18" s="1"/>
  <c r="E1528" i="18"/>
  <c r="D1528" i="18" s="1"/>
  <c r="E1527" i="18"/>
  <c r="D1527" i="18"/>
  <c r="E1526" i="18"/>
  <c r="D1526" i="18" s="1"/>
  <c r="E1525" i="18"/>
  <c r="D1525" i="18" s="1"/>
  <c r="E1524" i="18"/>
  <c r="D1524" i="18" s="1"/>
  <c r="E1523" i="18"/>
  <c r="D1523" i="18" s="1"/>
  <c r="E1522" i="18"/>
  <c r="D1522" i="18" s="1"/>
  <c r="E1521" i="18"/>
  <c r="D1521" i="18" s="1"/>
  <c r="E1520" i="18"/>
  <c r="D1520" i="18" s="1"/>
  <c r="E1519" i="18"/>
  <c r="D1519" i="18" s="1"/>
  <c r="E1518" i="18"/>
  <c r="D1518" i="18" s="1"/>
  <c r="E1517" i="18"/>
  <c r="D1517" i="18" s="1"/>
  <c r="E1516" i="18"/>
  <c r="D1516" i="18" s="1"/>
  <c r="E1515" i="18"/>
  <c r="D1515" i="18" s="1"/>
  <c r="E1514" i="18"/>
  <c r="D1514" i="18" s="1"/>
  <c r="E1513" i="18"/>
  <c r="D1513" i="18" s="1"/>
  <c r="E1512" i="18"/>
  <c r="D1512" i="18" s="1"/>
  <c r="E1511" i="18"/>
  <c r="D1511" i="18" s="1"/>
  <c r="E1510" i="18"/>
  <c r="D1510" i="18" s="1"/>
  <c r="E1509" i="18"/>
  <c r="D1509" i="18" s="1"/>
  <c r="E1508" i="18"/>
  <c r="D1508" i="18" s="1"/>
  <c r="E1507" i="18"/>
  <c r="D1507" i="18" s="1"/>
  <c r="E1506" i="18"/>
  <c r="D1506" i="18" s="1"/>
  <c r="E1505" i="18"/>
  <c r="D1505" i="18" s="1"/>
  <c r="E1504" i="18"/>
  <c r="D1504" i="18"/>
  <c r="E1503" i="18"/>
  <c r="D1503" i="18" s="1"/>
  <c r="E1502" i="18"/>
  <c r="D1502" i="18" s="1"/>
  <c r="E1501" i="18"/>
  <c r="D1501" i="18" s="1"/>
  <c r="E1500" i="18"/>
  <c r="D1500" i="18" s="1"/>
  <c r="E1499" i="18"/>
  <c r="D1499" i="18" s="1"/>
  <c r="E1498" i="18"/>
  <c r="D1498" i="18" s="1"/>
  <c r="E1497" i="18"/>
  <c r="D1497" i="18" s="1"/>
  <c r="E1496" i="18"/>
  <c r="D1496" i="18" s="1"/>
  <c r="E1495" i="18"/>
  <c r="D1495" i="18" s="1"/>
  <c r="E1494" i="18"/>
  <c r="D1494" i="18" s="1"/>
  <c r="E1493" i="18"/>
  <c r="D1493" i="18" s="1"/>
  <c r="E1492" i="18"/>
  <c r="D1492" i="18" s="1"/>
  <c r="E1491" i="18"/>
  <c r="D1491" i="18" s="1"/>
  <c r="E1490" i="18"/>
  <c r="D1490" i="18" s="1"/>
  <c r="E1489" i="18"/>
  <c r="D1489" i="18" s="1"/>
  <c r="E1488" i="18"/>
  <c r="D1488" i="18" s="1"/>
  <c r="E1487" i="18"/>
  <c r="D1487" i="18"/>
  <c r="E1486" i="18"/>
  <c r="D1486" i="18" s="1"/>
  <c r="E1485" i="18"/>
  <c r="D1485" i="18" s="1"/>
  <c r="E1484" i="18"/>
  <c r="D1484" i="18" s="1"/>
  <c r="E1483" i="18"/>
  <c r="D1483" i="18" s="1"/>
  <c r="E1482" i="18"/>
  <c r="D1482" i="18" s="1"/>
  <c r="E1481" i="18"/>
  <c r="D1481" i="18" s="1"/>
  <c r="E1480" i="18"/>
  <c r="D1480" i="18" s="1"/>
  <c r="E1479" i="18"/>
  <c r="D1479" i="18" s="1"/>
  <c r="E1478" i="18"/>
  <c r="D1478" i="18" s="1"/>
  <c r="E1477" i="18"/>
  <c r="D1477" i="18" s="1"/>
  <c r="E1476" i="18"/>
  <c r="D1476" i="18" s="1"/>
  <c r="E1475" i="18"/>
  <c r="D1475" i="18" s="1"/>
  <c r="E1474" i="18"/>
  <c r="D1474" i="18" s="1"/>
  <c r="E1473" i="18"/>
  <c r="D1473" i="18" s="1"/>
  <c r="E1472" i="18"/>
  <c r="D1472" i="18"/>
  <c r="E1471" i="18"/>
  <c r="D1471" i="18" s="1"/>
  <c r="E1470" i="18"/>
  <c r="D1470" i="18" s="1"/>
  <c r="E1469" i="18"/>
  <c r="D1469" i="18" s="1"/>
  <c r="E1468" i="18"/>
  <c r="D1468" i="18"/>
  <c r="E1467" i="18"/>
  <c r="D1467" i="18"/>
  <c r="E1466" i="18"/>
  <c r="D1466" i="18" s="1"/>
  <c r="E1465" i="18"/>
  <c r="D1465" i="18" s="1"/>
  <c r="E1464" i="18"/>
  <c r="D1464" i="18"/>
  <c r="E1463" i="18"/>
  <c r="D1463" i="18" s="1"/>
  <c r="E1462" i="18"/>
  <c r="D1462" i="18" s="1"/>
  <c r="E1461" i="18"/>
  <c r="D1461" i="18" s="1"/>
  <c r="E1460" i="18"/>
  <c r="D1460" i="18" s="1"/>
  <c r="E1459" i="18"/>
  <c r="D1459" i="18" s="1"/>
  <c r="E1458" i="18"/>
  <c r="D1458" i="18" s="1"/>
  <c r="E1457" i="18"/>
  <c r="D1457" i="18" s="1"/>
  <c r="E1456" i="18"/>
  <c r="D1456" i="18" s="1"/>
  <c r="E1455" i="18"/>
  <c r="D1455" i="18" s="1"/>
  <c r="E1454" i="18"/>
  <c r="D1454" i="18" s="1"/>
  <c r="E1453" i="18"/>
  <c r="D1453" i="18" s="1"/>
  <c r="E1452" i="18"/>
  <c r="D1452" i="18" s="1"/>
  <c r="E1451" i="18"/>
  <c r="D1451" i="18"/>
  <c r="E1450" i="18"/>
  <c r="D1450" i="18" s="1"/>
  <c r="E1449" i="18"/>
  <c r="D1449" i="18" s="1"/>
  <c r="E1448" i="18"/>
  <c r="D1448" i="18" s="1"/>
  <c r="E1447" i="18"/>
  <c r="D1447" i="18"/>
  <c r="E1446" i="18"/>
  <c r="D1446" i="18"/>
  <c r="E1445" i="18"/>
  <c r="D1445" i="18" s="1"/>
  <c r="E1444" i="18"/>
  <c r="D1444" i="18" s="1"/>
  <c r="E1443" i="18"/>
  <c r="D1443" i="18" s="1"/>
  <c r="E1442" i="18"/>
  <c r="D1442" i="18" s="1"/>
  <c r="E1441" i="18"/>
  <c r="D1441" i="18" s="1"/>
  <c r="E1440" i="18"/>
  <c r="D1440" i="18" s="1"/>
  <c r="E1439" i="18"/>
  <c r="D1439" i="18" s="1"/>
  <c r="E1438" i="18"/>
  <c r="D1438" i="18"/>
  <c r="E1437" i="18"/>
  <c r="D1437" i="18" s="1"/>
  <c r="E1436" i="18"/>
  <c r="D1436" i="18" s="1"/>
  <c r="E1435" i="18"/>
  <c r="D1435" i="18" s="1"/>
  <c r="E1434" i="18"/>
  <c r="D1434" i="18"/>
  <c r="E1433" i="18"/>
  <c r="D1433" i="18" s="1"/>
  <c r="E1432" i="18"/>
  <c r="D1432" i="18" s="1"/>
  <c r="E1431" i="18"/>
  <c r="D1431" i="18" s="1"/>
  <c r="E1430" i="18"/>
  <c r="D1430" i="18" s="1"/>
  <c r="E1429" i="18"/>
  <c r="D1429" i="18" s="1"/>
  <c r="E1428" i="18"/>
  <c r="D1428" i="18" s="1"/>
  <c r="E1427" i="18"/>
  <c r="D1427" i="18" s="1"/>
  <c r="E1426" i="18"/>
  <c r="D1426" i="18" s="1"/>
  <c r="E1425" i="18"/>
  <c r="D1425" i="18" s="1"/>
  <c r="E1424" i="18"/>
  <c r="D1424" i="18" s="1"/>
  <c r="E1423" i="18"/>
  <c r="D1423" i="18" s="1"/>
  <c r="E1422" i="18"/>
  <c r="D1422" i="18" s="1"/>
  <c r="E1421" i="18"/>
  <c r="D1421" i="18"/>
  <c r="E1420" i="18"/>
  <c r="D1420" i="18" s="1"/>
  <c r="E1419" i="18"/>
  <c r="D1419" i="18" s="1"/>
  <c r="E1418" i="18"/>
  <c r="D1418" i="18" s="1"/>
  <c r="E1417" i="18"/>
  <c r="D1417" i="18" s="1"/>
  <c r="E1416" i="18"/>
  <c r="D1416" i="18" s="1"/>
  <c r="E1415" i="18"/>
  <c r="D1415" i="18" s="1"/>
  <c r="E1414" i="18"/>
  <c r="D1414" i="18" s="1"/>
  <c r="E1413" i="18"/>
  <c r="D1413" i="18" s="1"/>
  <c r="E1412" i="18"/>
  <c r="D1412" i="18" s="1"/>
  <c r="E1411" i="18"/>
  <c r="D1411" i="18" s="1"/>
  <c r="E1410" i="18"/>
  <c r="D1410" i="18" s="1"/>
  <c r="E1409" i="18"/>
  <c r="D1409" i="18" s="1"/>
  <c r="E1408" i="18"/>
  <c r="D1408" i="18"/>
  <c r="E1407" i="18"/>
  <c r="D1407" i="18" s="1"/>
  <c r="E1406" i="18"/>
  <c r="D1406" i="18" s="1"/>
  <c r="E1405" i="18"/>
  <c r="D1405" i="18"/>
  <c r="E1404" i="18"/>
  <c r="D1404" i="18" s="1"/>
  <c r="E1403" i="18"/>
  <c r="D1403" i="18" s="1"/>
  <c r="E1402" i="18"/>
  <c r="D1402" i="18" s="1"/>
  <c r="E1401" i="18"/>
  <c r="D1401" i="18" s="1"/>
  <c r="E1400" i="18"/>
  <c r="D1400" i="18" s="1"/>
  <c r="E1399" i="18"/>
  <c r="D1399" i="18"/>
  <c r="E1398" i="18"/>
  <c r="D1398" i="18" s="1"/>
  <c r="E1397" i="18"/>
  <c r="D1397" i="18" s="1"/>
  <c r="E1396" i="18"/>
  <c r="D1396" i="18"/>
  <c r="E1395" i="18"/>
  <c r="D1395" i="18" s="1"/>
  <c r="E1394" i="18"/>
  <c r="D1394" i="18" s="1"/>
  <c r="E1393" i="18"/>
  <c r="D1393" i="18" s="1"/>
  <c r="E1392" i="18"/>
  <c r="D1392" i="18"/>
  <c r="E1391" i="18"/>
  <c r="D1391" i="18"/>
  <c r="E1390" i="18"/>
  <c r="D1390" i="18" s="1"/>
  <c r="E1389" i="18"/>
  <c r="D1389" i="18" s="1"/>
  <c r="E1388" i="18"/>
  <c r="D1388" i="18" s="1"/>
  <c r="E1387" i="18"/>
  <c r="D1387" i="18" s="1"/>
  <c r="E1386" i="18"/>
  <c r="D1386" i="18" s="1"/>
  <c r="E1385" i="18"/>
  <c r="D1385" i="18" s="1"/>
  <c r="E1384" i="18"/>
  <c r="D1384" i="18" s="1"/>
  <c r="E1383" i="18"/>
  <c r="D1383" i="18" s="1"/>
  <c r="E1382" i="18"/>
  <c r="D1382" i="18" s="1"/>
  <c r="E1381" i="18"/>
  <c r="D1381" i="18" s="1"/>
  <c r="E1380" i="18"/>
  <c r="D1380" i="18" s="1"/>
  <c r="E1379" i="18"/>
  <c r="D1379" i="18" s="1"/>
  <c r="E1378" i="18"/>
  <c r="D1378" i="18"/>
  <c r="E1377" i="18"/>
  <c r="D1377" i="18" s="1"/>
  <c r="E1376" i="18"/>
  <c r="D1376" i="18" s="1"/>
  <c r="E1375" i="18"/>
  <c r="D1375" i="18" s="1"/>
  <c r="E1374" i="18"/>
  <c r="D1374" i="18" s="1"/>
  <c r="E1373" i="18"/>
  <c r="D1373" i="18" s="1"/>
  <c r="E1372" i="18"/>
  <c r="D1372" i="18" s="1"/>
  <c r="E1371" i="18"/>
  <c r="D1371" i="18" s="1"/>
  <c r="E1370" i="18"/>
  <c r="D1370" i="18" s="1"/>
  <c r="E1369" i="18"/>
  <c r="D1369" i="18" s="1"/>
  <c r="E1368" i="18"/>
  <c r="D1368" i="18" s="1"/>
  <c r="E1367" i="18"/>
  <c r="D1367" i="18" s="1"/>
  <c r="E1366" i="18"/>
  <c r="D1366" i="18" s="1"/>
  <c r="E1365" i="18"/>
  <c r="D1365" i="18" s="1"/>
  <c r="E1364" i="18"/>
  <c r="D1364" i="18" s="1"/>
  <c r="E1363" i="18"/>
  <c r="D1363" i="18" s="1"/>
  <c r="E1362" i="18"/>
  <c r="D1362" i="18"/>
  <c r="E1361" i="18"/>
  <c r="D1361" i="18" s="1"/>
  <c r="E1360" i="18"/>
  <c r="D1360" i="18"/>
  <c r="E1359" i="18"/>
  <c r="D1359" i="18" s="1"/>
  <c r="E1358" i="18"/>
  <c r="D1358" i="18" s="1"/>
  <c r="E1357" i="18"/>
  <c r="D1357" i="18" s="1"/>
  <c r="E1356" i="18"/>
  <c r="D1356" i="18" s="1"/>
  <c r="E1355" i="18"/>
  <c r="D1355" i="18" s="1"/>
  <c r="E1354" i="18"/>
  <c r="D1354" i="18"/>
  <c r="E1353" i="18"/>
  <c r="D1353" i="18" s="1"/>
  <c r="E1352" i="18"/>
  <c r="D1352" i="18" s="1"/>
  <c r="E1351" i="18"/>
  <c r="D1351" i="18" s="1"/>
  <c r="E1350" i="18"/>
  <c r="D1350" i="18" s="1"/>
  <c r="E1349" i="18"/>
  <c r="D1349" i="18" s="1"/>
  <c r="E1348" i="18"/>
  <c r="D1348" i="18" s="1"/>
  <c r="E1347" i="18"/>
  <c r="D1347" i="18" s="1"/>
  <c r="E1346" i="18"/>
  <c r="D1346" i="18" s="1"/>
  <c r="E1345" i="18"/>
  <c r="D1345" i="18" s="1"/>
  <c r="E1344" i="18"/>
  <c r="D1344" i="18" s="1"/>
  <c r="E1343" i="18"/>
  <c r="D1343" i="18" s="1"/>
  <c r="E1342" i="18"/>
  <c r="D1342" i="18" s="1"/>
  <c r="E1341" i="18"/>
  <c r="D1341" i="18" s="1"/>
  <c r="E1340" i="18"/>
  <c r="D1340" i="18" s="1"/>
  <c r="E1339" i="18"/>
  <c r="D1339" i="18" s="1"/>
  <c r="E1338" i="18"/>
  <c r="D1338" i="18" s="1"/>
  <c r="E1337" i="18"/>
  <c r="D1337" i="18" s="1"/>
  <c r="E1336" i="18"/>
  <c r="D1336" i="18"/>
  <c r="E1335" i="18"/>
  <c r="D1335" i="18" s="1"/>
  <c r="E1334" i="18"/>
  <c r="D1334" i="18" s="1"/>
  <c r="E1333" i="18"/>
  <c r="D1333" i="18" s="1"/>
  <c r="E1332" i="18"/>
  <c r="D1332" i="18" s="1"/>
  <c r="E1331" i="18"/>
  <c r="D1331" i="18" s="1"/>
  <c r="E1330" i="18"/>
  <c r="D1330" i="18" s="1"/>
  <c r="E1329" i="18"/>
  <c r="D1329" i="18" s="1"/>
  <c r="E1328" i="18"/>
  <c r="D1328" i="18" s="1"/>
  <c r="E1327" i="18"/>
  <c r="D1327" i="18" s="1"/>
  <c r="E1326" i="18"/>
  <c r="D1326" i="18" s="1"/>
  <c r="E1325" i="18"/>
  <c r="D1325" i="18" s="1"/>
  <c r="E1324" i="18"/>
  <c r="D1324" i="18" s="1"/>
  <c r="E1323" i="18"/>
  <c r="D1323" i="18" s="1"/>
  <c r="E1322" i="18"/>
  <c r="D1322" i="18" s="1"/>
  <c r="E1321" i="18"/>
  <c r="D1321" i="18" s="1"/>
  <c r="E1320" i="18"/>
  <c r="D1320" i="18" s="1"/>
  <c r="E1319" i="18"/>
  <c r="D1319" i="18"/>
  <c r="E1318" i="18"/>
  <c r="D1318" i="18" s="1"/>
  <c r="E1317" i="18"/>
  <c r="D1317" i="18" s="1"/>
  <c r="E1316" i="18"/>
  <c r="D1316" i="18" s="1"/>
  <c r="E1315" i="18"/>
  <c r="D1315" i="18" s="1"/>
  <c r="E1314" i="18"/>
  <c r="D1314" i="18" s="1"/>
  <c r="E1313" i="18"/>
  <c r="D1313" i="18" s="1"/>
  <c r="E1312" i="18"/>
  <c r="D1312" i="18" s="1"/>
  <c r="E1311" i="18"/>
  <c r="D1311" i="18" s="1"/>
  <c r="E1310" i="18"/>
  <c r="D1310" i="18" s="1"/>
  <c r="E1309" i="18"/>
  <c r="D1309" i="18" s="1"/>
  <c r="E1308" i="18"/>
  <c r="D1308" i="18" s="1"/>
  <c r="E1307" i="18"/>
  <c r="D1307" i="18" s="1"/>
  <c r="E1306" i="18"/>
  <c r="D1306" i="18" s="1"/>
  <c r="E1305" i="18"/>
  <c r="D1305" i="18" s="1"/>
  <c r="E1304" i="18"/>
  <c r="D1304" i="18" s="1"/>
  <c r="E1303" i="18"/>
  <c r="D1303" i="18" s="1"/>
  <c r="E1302" i="18"/>
  <c r="D1302" i="18" s="1"/>
  <c r="E1301" i="18"/>
  <c r="D1301" i="18" s="1"/>
  <c r="E1300" i="18"/>
  <c r="D1300" i="18"/>
  <c r="E1299" i="18"/>
  <c r="D1299" i="18" s="1"/>
  <c r="E1298" i="18"/>
  <c r="D1298" i="18" s="1"/>
  <c r="E1297" i="18"/>
  <c r="D1297" i="18" s="1"/>
  <c r="E1296" i="18"/>
  <c r="D1296" i="18" s="1"/>
  <c r="E1295" i="18"/>
  <c r="D1295" i="18" s="1"/>
  <c r="E1294" i="18"/>
  <c r="D1294" i="18" s="1"/>
  <c r="E1293" i="18"/>
  <c r="D1293" i="18" s="1"/>
  <c r="E1292" i="18"/>
  <c r="D1292" i="18" s="1"/>
  <c r="E1291" i="18"/>
  <c r="D1291" i="18" s="1"/>
  <c r="E1290" i="18"/>
  <c r="D1290" i="18" s="1"/>
  <c r="E1289" i="18"/>
  <c r="D1289" i="18"/>
  <c r="E1288" i="18"/>
  <c r="D1288" i="18" s="1"/>
  <c r="E1287" i="18"/>
  <c r="D1287" i="18" s="1"/>
  <c r="E1286" i="18"/>
  <c r="D1286" i="18" s="1"/>
  <c r="E1285" i="18"/>
  <c r="D1285" i="18" s="1"/>
  <c r="E1284" i="18"/>
  <c r="D1284" i="18" s="1"/>
  <c r="E1283" i="18"/>
  <c r="D1283" i="18" s="1"/>
  <c r="E1282" i="18"/>
  <c r="D1282" i="18" s="1"/>
  <c r="E1281" i="18"/>
  <c r="D1281" i="18" s="1"/>
  <c r="E1280" i="18"/>
  <c r="D1280" i="18" s="1"/>
  <c r="E1279" i="18"/>
  <c r="D1279" i="18" s="1"/>
  <c r="E1278" i="18"/>
  <c r="D1278" i="18" s="1"/>
  <c r="E1277" i="18"/>
  <c r="D1277" i="18" s="1"/>
  <c r="E1276" i="18"/>
  <c r="D1276" i="18" s="1"/>
  <c r="E1275" i="18"/>
  <c r="D1275" i="18" s="1"/>
  <c r="E1274" i="18"/>
  <c r="D1274" i="18" s="1"/>
  <c r="E1273" i="18"/>
  <c r="D1273" i="18" s="1"/>
  <c r="E1272" i="18"/>
  <c r="D1272" i="18" s="1"/>
  <c r="E1271" i="18"/>
  <c r="D1271" i="18" s="1"/>
  <c r="E1270" i="18"/>
  <c r="D1270" i="18"/>
  <c r="E1269" i="18"/>
  <c r="D1269" i="18" s="1"/>
  <c r="E1268" i="18"/>
  <c r="D1268" i="18" s="1"/>
  <c r="E1267" i="18"/>
  <c r="D1267" i="18" s="1"/>
  <c r="E1266" i="18"/>
  <c r="D1266" i="18" s="1"/>
  <c r="E1265" i="18"/>
  <c r="D1265" i="18" s="1"/>
  <c r="E1264" i="18"/>
  <c r="D1264" i="18"/>
  <c r="E1263" i="18"/>
  <c r="D1263" i="18" s="1"/>
  <c r="E1262" i="18"/>
  <c r="D1262" i="18" s="1"/>
  <c r="E1261" i="18"/>
  <c r="D1261" i="18"/>
  <c r="E1260" i="18"/>
  <c r="D1260" i="18" s="1"/>
  <c r="E1259" i="18"/>
  <c r="D1259" i="18" s="1"/>
  <c r="E1258" i="18"/>
  <c r="D1258" i="18" s="1"/>
  <c r="E1257" i="18"/>
  <c r="D1257" i="18" s="1"/>
  <c r="E1256" i="18"/>
  <c r="D1256" i="18" s="1"/>
  <c r="E1255" i="18"/>
  <c r="D1255" i="18" s="1"/>
  <c r="E1254" i="18"/>
  <c r="D1254" i="18" s="1"/>
  <c r="E1253" i="18"/>
  <c r="D1253" i="18" s="1"/>
  <c r="E1252" i="18"/>
  <c r="D1252" i="18"/>
  <c r="E1251" i="18"/>
  <c r="D1251" i="18" s="1"/>
  <c r="E1250" i="18"/>
  <c r="D1250" i="18" s="1"/>
  <c r="E1249" i="18"/>
  <c r="D1249" i="18" s="1"/>
  <c r="E1248" i="18"/>
  <c r="D1248" i="18"/>
  <c r="E1247" i="18"/>
  <c r="D1247" i="18"/>
  <c r="E1246" i="18"/>
  <c r="D1246" i="18"/>
  <c r="E1245" i="18"/>
  <c r="D1245" i="18" s="1"/>
  <c r="E1244" i="18"/>
  <c r="D1244" i="18" s="1"/>
  <c r="E1243" i="18"/>
  <c r="D1243" i="18" s="1"/>
  <c r="E1242" i="18"/>
  <c r="D1242" i="18" s="1"/>
  <c r="E1241" i="18"/>
  <c r="D1241" i="18" s="1"/>
  <c r="E1240" i="18"/>
  <c r="D1240" i="18" s="1"/>
  <c r="E1239" i="18"/>
  <c r="D1239" i="18" s="1"/>
  <c r="E1238" i="18"/>
  <c r="D1238" i="18"/>
  <c r="E1237" i="18"/>
  <c r="D1237" i="18" s="1"/>
  <c r="E1236" i="18"/>
  <c r="D1236" i="18" s="1"/>
  <c r="E1235" i="18"/>
  <c r="D1235" i="18"/>
  <c r="E1234" i="18"/>
  <c r="D1234" i="18" s="1"/>
  <c r="E1233" i="18"/>
  <c r="D1233" i="18" s="1"/>
  <c r="E1232" i="18"/>
  <c r="D1232" i="18" s="1"/>
  <c r="E1231" i="18"/>
  <c r="D1231" i="18" s="1"/>
  <c r="E1230" i="18"/>
  <c r="D1230" i="18" s="1"/>
  <c r="E1229" i="18"/>
  <c r="D1229" i="18"/>
  <c r="E1228" i="18"/>
  <c r="D1228" i="18" s="1"/>
  <c r="E1227" i="18"/>
  <c r="D1227" i="18" s="1"/>
  <c r="E1226" i="18"/>
  <c r="D1226" i="18" s="1"/>
  <c r="E1225" i="18"/>
  <c r="D1225" i="18" s="1"/>
  <c r="E1224" i="18"/>
  <c r="D1224" i="18" s="1"/>
  <c r="E1223" i="18"/>
  <c r="D1223" i="18" s="1"/>
  <c r="E1222" i="18"/>
  <c r="D1222" i="18" s="1"/>
  <c r="E1221" i="18"/>
  <c r="D1221" i="18" s="1"/>
  <c r="E1220" i="18"/>
  <c r="D1220" i="18" s="1"/>
  <c r="E1219" i="18"/>
  <c r="D1219" i="18" s="1"/>
  <c r="E1218" i="18"/>
  <c r="D1218" i="18" s="1"/>
  <c r="E1217" i="18"/>
  <c r="D1217" i="18" s="1"/>
  <c r="E1216" i="18"/>
  <c r="D1216" i="18" s="1"/>
  <c r="E1215" i="18"/>
  <c r="D1215" i="18" s="1"/>
  <c r="E1214" i="18"/>
  <c r="D1214" i="18" s="1"/>
  <c r="E1213" i="18"/>
  <c r="D1213" i="18" s="1"/>
  <c r="E1212" i="18"/>
  <c r="D1212" i="18" s="1"/>
  <c r="E1211" i="18"/>
  <c r="D1211" i="18" s="1"/>
  <c r="E1210" i="18"/>
  <c r="D1210" i="18"/>
  <c r="E1209" i="18"/>
  <c r="D1209" i="18" s="1"/>
  <c r="E1208" i="18"/>
  <c r="D1208" i="18" s="1"/>
  <c r="E1207" i="18"/>
  <c r="D1207" i="18" s="1"/>
  <c r="E1206" i="18"/>
  <c r="D1206" i="18" s="1"/>
  <c r="E1205" i="18"/>
  <c r="D1205" i="18"/>
  <c r="E1204" i="18"/>
  <c r="D1204" i="18" s="1"/>
  <c r="E1203" i="18"/>
  <c r="D1203" i="18" s="1"/>
  <c r="E1202" i="18"/>
  <c r="D1202" i="18" s="1"/>
  <c r="E1201" i="18"/>
  <c r="D1201" i="18" s="1"/>
  <c r="E1200" i="18"/>
  <c r="D1200" i="18" s="1"/>
  <c r="E1199" i="18"/>
  <c r="D1199" i="18" s="1"/>
  <c r="E1198" i="18"/>
  <c r="D1198" i="18" s="1"/>
  <c r="E1197" i="18"/>
  <c r="D1197" i="18" s="1"/>
  <c r="E1196" i="18"/>
  <c r="D1196" i="18" s="1"/>
  <c r="E1195" i="18"/>
  <c r="D1195" i="18" s="1"/>
  <c r="E1194" i="18"/>
  <c r="D1194" i="18"/>
  <c r="E1193" i="18"/>
  <c r="D1193" i="18" s="1"/>
  <c r="E1192" i="18"/>
  <c r="D1192" i="18" s="1"/>
  <c r="E1191" i="18"/>
  <c r="D1191" i="18" s="1"/>
  <c r="E1190" i="18"/>
  <c r="D1190" i="18" s="1"/>
  <c r="E1189" i="18"/>
  <c r="D1189" i="18" s="1"/>
  <c r="E1188" i="18"/>
  <c r="D1188" i="18" s="1"/>
  <c r="E1187" i="18"/>
  <c r="D1187" i="18"/>
  <c r="E1186" i="18"/>
  <c r="D1186" i="18" s="1"/>
  <c r="E1185" i="18"/>
  <c r="D1185" i="18" s="1"/>
  <c r="E1184" i="18"/>
  <c r="D1184" i="18" s="1"/>
  <c r="E1183" i="18"/>
  <c r="D1183" i="18" s="1"/>
  <c r="E1182" i="18"/>
  <c r="D1182" i="18" s="1"/>
  <c r="E1181" i="18"/>
  <c r="D1181" i="18" s="1"/>
  <c r="E1180" i="18"/>
  <c r="D1180" i="18" s="1"/>
  <c r="E1179" i="18"/>
  <c r="D1179" i="18" s="1"/>
  <c r="E1178" i="18"/>
  <c r="D1178" i="18" s="1"/>
  <c r="E1177" i="18"/>
  <c r="D1177" i="18" s="1"/>
  <c r="E1176" i="18"/>
  <c r="D1176" i="18" s="1"/>
  <c r="E1175" i="18"/>
  <c r="D1175" i="18" s="1"/>
  <c r="E1174" i="18"/>
  <c r="D1174" i="18" s="1"/>
  <c r="E1173" i="18"/>
  <c r="D1173" i="18" s="1"/>
  <c r="E1172" i="18"/>
  <c r="D1172" i="18" s="1"/>
  <c r="E1171" i="18"/>
  <c r="D1171" i="18" s="1"/>
  <c r="E1170" i="18"/>
  <c r="D1170" i="18"/>
  <c r="E1169" i="18"/>
  <c r="D1169" i="18" s="1"/>
  <c r="E1168" i="18"/>
  <c r="D1168" i="18" s="1"/>
  <c r="E1167" i="18"/>
  <c r="D1167" i="18" s="1"/>
  <c r="E1166" i="18"/>
  <c r="D1166" i="18" s="1"/>
  <c r="E1165" i="18"/>
  <c r="D1165" i="18" s="1"/>
  <c r="E1164" i="18"/>
  <c r="D1164" i="18" s="1"/>
  <c r="E1163" i="18"/>
  <c r="D1163" i="18"/>
  <c r="E1162" i="18"/>
  <c r="D1162" i="18" s="1"/>
  <c r="E1161" i="18"/>
  <c r="D1161" i="18" s="1"/>
  <c r="E1160" i="18"/>
  <c r="D1160" i="18" s="1"/>
  <c r="E1159" i="18"/>
  <c r="D1159" i="18" s="1"/>
  <c r="E1158" i="18"/>
  <c r="D1158" i="18" s="1"/>
  <c r="E1157" i="18"/>
  <c r="D1157" i="18" s="1"/>
  <c r="E1156" i="18"/>
  <c r="D1156" i="18"/>
  <c r="E1155" i="18"/>
  <c r="D1155" i="18" s="1"/>
  <c r="E1154" i="18"/>
  <c r="D1154" i="18" s="1"/>
  <c r="E1153" i="18"/>
  <c r="D1153" i="18" s="1"/>
  <c r="E1152" i="18"/>
  <c r="D1152" i="18" s="1"/>
  <c r="E1151" i="18"/>
  <c r="D1151" i="18" s="1"/>
  <c r="E1150" i="18"/>
  <c r="D1150" i="18" s="1"/>
  <c r="E1149" i="18"/>
  <c r="D1149" i="18" s="1"/>
  <c r="E1148" i="18"/>
  <c r="D1148" i="18" s="1"/>
  <c r="E1147" i="18"/>
  <c r="D1147" i="18" s="1"/>
  <c r="E1146" i="18"/>
  <c r="D1146" i="18" s="1"/>
  <c r="E1145" i="18"/>
  <c r="D1145" i="18" s="1"/>
  <c r="E1144" i="18"/>
  <c r="D1144" i="18" s="1"/>
  <c r="E1143" i="18"/>
  <c r="D1143" i="18" s="1"/>
  <c r="E1142" i="18"/>
  <c r="D1142" i="18" s="1"/>
  <c r="E1141" i="18"/>
  <c r="D1141" i="18"/>
  <c r="E1140" i="18"/>
  <c r="D1140" i="18"/>
  <c r="E1139" i="18"/>
  <c r="D1139" i="18" s="1"/>
  <c r="E1138" i="18"/>
  <c r="D1138" i="18" s="1"/>
  <c r="E1137" i="18"/>
  <c r="D1137" i="18" s="1"/>
  <c r="E1136" i="18"/>
  <c r="D1136" i="18" s="1"/>
  <c r="E1135" i="18"/>
  <c r="D1135" i="18" s="1"/>
  <c r="E1134" i="18"/>
  <c r="D1134" i="18" s="1"/>
  <c r="E1133" i="18"/>
  <c r="D1133" i="18" s="1"/>
  <c r="E1132" i="18"/>
  <c r="D1132" i="18" s="1"/>
  <c r="E1131" i="18"/>
  <c r="D1131" i="18" s="1"/>
  <c r="E1130" i="18"/>
  <c r="D1130" i="18"/>
  <c r="E1129" i="18"/>
  <c r="D1129" i="18" s="1"/>
  <c r="E1128" i="18"/>
  <c r="D1128" i="18"/>
  <c r="E1127" i="18"/>
  <c r="D1127" i="18" s="1"/>
  <c r="E1126" i="18"/>
  <c r="D1126" i="18" s="1"/>
  <c r="E1125" i="18"/>
  <c r="D1125" i="18" s="1"/>
  <c r="E1124" i="18"/>
  <c r="D1124" i="18" s="1"/>
  <c r="E1123" i="18"/>
  <c r="D1123" i="18" s="1"/>
  <c r="E1122" i="18"/>
  <c r="D1122" i="18" s="1"/>
  <c r="E1121" i="18"/>
  <c r="D1121" i="18" s="1"/>
  <c r="E1120" i="18"/>
  <c r="D1120" i="18" s="1"/>
  <c r="E1119" i="18"/>
  <c r="D1119" i="18" s="1"/>
  <c r="E1118" i="18"/>
  <c r="D1118" i="18" s="1"/>
  <c r="E1117" i="18"/>
  <c r="D1117" i="18" s="1"/>
  <c r="E1116" i="18"/>
  <c r="D1116" i="18"/>
  <c r="E1115" i="18"/>
  <c r="D1115" i="18"/>
  <c r="E1114" i="18"/>
  <c r="D1114" i="18" s="1"/>
  <c r="E1113" i="18"/>
  <c r="D1113" i="18" s="1"/>
  <c r="E1112" i="18"/>
  <c r="D1112" i="18" s="1"/>
  <c r="E1111" i="18"/>
  <c r="D1111" i="18" s="1"/>
  <c r="E1110" i="18"/>
  <c r="D1110" i="18" s="1"/>
  <c r="E1109" i="18"/>
  <c r="D1109" i="18" s="1"/>
  <c r="E1108" i="18"/>
  <c r="D1108" i="18"/>
  <c r="E1107" i="18"/>
  <c r="D1107" i="18" s="1"/>
  <c r="E1106" i="18"/>
  <c r="D1106" i="18" s="1"/>
  <c r="E1105" i="18"/>
  <c r="D1105" i="18" s="1"/>
  <c r="E1104" i="18"/>
  <c r="D1104" i="18" s="1"/>
  <c r="E1103" i="18"/>
  <c r="D1103" i="18" s="1"/>
  <c r="E1102" i="18"/>
  <c r="D1102" i="18" s="1"/>
  <c r="E1101" i="18"/>
  <c r="D1101" i="18" s="1"/>
  <c r="E1100" i="18"/>
  <c r="D1100" i="18" s="1"/>
  <c r="E1099" i="18"/>
  <c r="D1099" i="18" s="1"/>
  <c r="E1098" i="18"/>
  <c r="D1098" i="18" s="1"/>
  <c r="E1097" i="18"/>
  <c r="D1097" i="18" s="1"/>
  <c r="E1096" i="18"/>
  <c r="D1096" i="18" s="1"/>
  <c r="E1095" i="18"/>
  <c r="D1095" i="18" s="1"/>
  <c r="E1094" i="18"/>
  <c r="D1094" i="18" s="1"/>
  <c r="E1093" i="18"/>
  <c r="D1093" i="18" s="1"/>
  <c r="E1092" i="18"/>
  <c r="D1092" i="18" s="1"/>
  <c r="E1091" i="18"/>
  <c r="D1091" i="18"/>
  <c r="E1090" i="18"/>
  <c r="D1090" i="18" s="1"/>
  <c r="E1089" i="18"/>
  <c r="D1089" i="18" s="1"/>
  <c r="E1088" i="18"/>
  <c r="D1088" i="18"/>
  <c r="E1087" i="18"/>
  <c r="D1087" i="18" s="1"/>
  <c r="E1086" i="18"/>
  <c r="D1086" i="18" s="1"/>
  <c r="E1085" i="18"/>
  <c r="D1085" i="18"/>
  <c r="E1084" i="18"/>
  <c r="D1084" i="18" s="1"/>
  <c r="E1083" i="18"/>
  <c r="D1083" i="18" s="1"/>
  <c r="E1082" i="18"/>
  <c r="D1082" i="18" s="1"/>
  <c r="E1081" i="18"/>
  <c r="D1081" i="18"/>
  <c r="E1080" i="18"/>
  <c r="D1080" i="18" s="1"/>
  <c r="E1079" i="18"/>
  <c r="D1079" i="18" s="1"/>
  <c r="E1078" i="18"/>
  <c r="D1078" i="18" s="1"/>
  <c r="E1077" i="18"/>
  <c r="D1077" i="18" s="1"/>
  <c r="E1076" i="18"/>
  <c r="D1076" i="18" s="1"/>
  <c r="E1075" i="18"/>
  <c r="D1075" i="18" s="1"/>
  <c r="E1074" i="18"/>
  <c r="D1074" i="18"/>
  <c r="E1073" i="18"/>
  <c r="D1073" i="18" s="1"/>
  <c r="E1072" i="18"/>
  <c r="D1072" i="18" s="1"/>
  <c r="E1071" i="18"/>
  <c r="D1071" i="18" s="1"/>
  <c r="E1070" i="18"/>
  <c r="D1070" i="18" s="1"/>
  <c r="E1069" i="18"/>
  <c r="D1069" i="18" s="1"/>
  <c r="E1068" i="18"/>
  <c r="D1068" i="18" s="1"/>
  <c r="E1067" i="18"/>
  <c r="D1067" i="18" s="1"/>
  <c r="E1066" i="18"/>
  <c r="D1066" i="18" s="1"/>
  <c r="E1065" i="18"/>
  <c r="D1065" i="18" s="1"/>
  <c r="E1064" i="18"/>
  <c r="D1064" i="18" s="1"/>
  <c r="E1063" i="18"/>
  <c r="D1063" i="18" s="1"/>
  <c r="E1062" i="18"/>
  <c r="D1062" i="18"/>
  <c r="E1061" i="18"/>
  <c r="D1061" i="18" s="1"/>
  <c r="E1060" i="18"/>
  <c r="D1060" i="18" s="1"/>
  <c r="E1059" i="18"/>
  <c r="D1059" i="18" s="1"/>
  <c r="E1058" i="18"/>
  <c r="D1058" i="18" s="1"/>
  <c r="E1057" i="18"/>
  <c r="D1057" i="18" s="1"/>
  <c r="E1056" i="18"/>
  <c r="D1056" i="18" s="1"/>
  <c r="E1055" i="18"/>
  <c r="D1055" i="18" s="1"/>
  <c r="E1054" i="18"/>
  <c r="D1054" i="18" s="1"/>
  <c r="E1053" i="18"/>
  <c r="D1053" i="18" s="1"/>
  <c r="E1052" i="18"/>
  <c r="D1052" i="18" s="1"/>
  <c r="E1051" i="18"/>
  <c r="D1051" i="18" s="1"/>
  <c r="E1050" i="18"/>
  <c r="D1050" i="18" s="1"/>
  <c r="E1049" i="18"/>
  <c r="D1049" i="18" s="1"/>
  <c r="E1048" i="18"/>
  <c r="D1048" i="18" s="1"/>
  <c r="E1047" i="18"/>
  <c r="D1047" i="18" s="1"/>
  <c r="E1046" i="18"/>
  <c r="D1046" i="18" s="1"/>
  <c r="E1045" i="18"/>
  <c r="D1045" i="18" s="1"/>
  <c r="E1044" i="18"/>
  <c r="D1044" i="18" s="1"/>
  <c r="E1043" i="18"/>
  <c r="D1043" i="18" s="1"/>
  <c r="E1042" i="18"/>
  <c r="D1042" i="18" s="1"/>
  <c r="E1041" i="18"/>
  <c r="D1041" i="18" s="1"/>
  <c r="E1040" i="18"/>
  <c r="D1040" i="18" s="1"/>
  <c r="E1039" i="18"/>
  <c r="D1039" i="18" s="1"/>
  <c r="E1038" i="18"/>
  <c r="D1038" i="18"/>
  <c r="E1037" i="18"/>
  <c r="D1037" i="18"/>
  <c r="E1036" i="18"/>
  <c r="D1036" i="18" s="1"/>
  <c r="E1035" i="18"/>
  <c r="D1035" i="18"/>
  <c r="E1034" i="18"/>
  <c r="D1034" i="18" s="1"/>
  <c r="E1033" i="18"/>
  <c r="D1033" i="18" s="1"/>
  <c r="E1032" i="18"/>
  <c r="D1032" i="18" s="1"/>
  <c r="E1031" i="18"/>
  <c r="D1031" i="18" s="1"/>
  <c r="E1030" i="18"/>
  <c r="D1030" i="18" s="1"/>
  <c r="E1029" i="18"/>
  <c r="D1029" i="18"/>
  <c r="E1028" i="18"/>
  <c r="D1028" i="18" s="1"/>
  <c r="E1027" i="18"/>
  <c r="D1027" i="18" s="1"/>
  <c r="E1026" i="18"/>
  <c r="D1026" i="18" s="1"/>
  <c r="E1025" i="18"/>
  <c r="D1025" i="18" s="1"/>
  <c r="E1024" i="18"/>
  <c r="D1024" i="18" s="1"/>
  <c r="E1023" i="18"/>
  <c r="D1023" i="18" s="1"/>
  <c r="E1022" i="18"/>
  <c r="D1022" i="18" s="1"/>
  <c r="E1021" i="18"/>
  <c r="D1021" i="18"/>
  <c r="E1020" i="18"/>
  <c r="D1020" i="18" s="1"/>
  <c r="E1019" i="18"/>
  <c r="D1019" i="18" s="1"/>
  <c r="E1018" i="18"/>
  <c r="D1018" i="18" s="1"/>
  <c r="E1017" i="18"/>
  <c r="D1017" i="18" s="1"/>
  <c r="E1016" i="18"/>
  <c r="D1016" i="18" s="1"/>
  <c r="E1015" i="18"/>
  <c r="D1015" i="18" s="1"/>
  <c r="E1014" i="18"/>
  <c r="D1014" i="18" s="1"/>
  <c r="E1013" i="18"/>
  <c r="D1013" i="18" s="1"/>
  <c r="E1012" i="18"/>
  <c r="D1012" i="18" s="1"/>
  <c r="E1011" i="18"/>
  <c r="D1011" i="18"/>
  <c r="E1010" i="18"/>
  <c r="D1010" i="18" s="1"/>
  <c r="E1009" i="18"/>
  <c r="D1009" i="18" s="1"/>
  <c r="E1008" i="18"/>
  <c r="D1008" i="18" s="1"/>
  <c r="E1007" i="18"/>
  <c r="D1007" i="18" s="1"/>
  <c r="E1006" i="18"/>
  <c r="D1006" i="18" s="1"/>
  <c r="E1005" i="18"/>
  <c r="D1005" i="18" s="1"/>
  <c r="E1004" i="18"/>
  <c r="D1004" i="18"/>
  <c r="E1003" i="18"/>
  <c r="D1003" i="18" s="1"/>
  <c r="E1002" i="18"/>
  <c r="D1002" i="18"/>
  <c r="E1001" i="18"/>
  <c r="D1001" i="18" s="1"/>
  <c r="E1000" i="18"/>
  <c r="D1000" i="18" s="1"/>
  <c r="E999" i="18"/>
  <c r="D999" i="18" s="1"/>
  <c r="E998" i="18"/>
  <c r="D998" i="18" s="1"/>
  <c r="E997" i="18"/>
  <c r="D997" i="18"/>
  <c r="E996" i="18"/>
  <c r="D996" i="18" s="1"/>
  <c r="E995" i="18"/>
  <c r="D995" i="18" s="1"/>
  <c r="E994" i="18"/>
  <c r="D994" i="18" s="1"/>
  <c r="E993" i="18"/>
  <c r="D993" i="18" s="1"/>
  <c r="E992" i="18"/>
  <c r="D992" i="18" s="1"/>
  <c r="E991" i="18"/>
  <c r="D991" i="18" s="1"/>
  <c r="E990" i="18"/>
  <c r="D990" i="18" s="1"/>
  <c r="E989" i="18"/>
  <c r="D989" i="18" s="1"/>
  <c r="E988" i="18"/>
  <c r="D988" i="18" s="1"/>
  <c r="E987" i="18"/>
  <c r="D987" i="18" s="1"/>
  <c r="E986" i="18"/>
  <c r="D986" i="18" s="1"/>
  <c r="E985" i="18"/>
  <c r="D985" i="18" s="1"/>
  <c r="E984" i="18"/>
  <c r="D984" i="18" s="1"/>
  <c r="E983" i="18"/>
  <c r="D983" i="18" s="1"/>
  <c r="E982" i="18"/>
  <c r="D982" i="18" s="1"/>
  <c r="E981" i="18"/>
  <c r="D981" i="18" s="1"/>
  <c r="E980" i="18"/>
  <c r="D980" i="18" s="1"/>
  <c r="E979" i="18"/>
  <c r="D979" i="18" s="1"/>
  <c r="E978" i="18"/>
  <c r="D978" i="18" s="1"/>
  <c r="E977" i="18"/>
  <c r="D977" i="18" s="1"/>
  <c r="E976" i="18"/>
  <c r="D976" i="18" s="1"/>
  <c r="E975" i="18"/>
  <c r="D975" i="18" s="1"/>
  <c r="E974" i="18"/>
  <c r="D974" i="18" s="1"/>
  <c r="E973" i="18"/>
  <c r="D973" i="18" s="1"/>
  <c r="E972" i="18"/>
  <c r="D972" i="18" s="1"/>
  <c r="E971" i="18"/>
  <c r="D971" i="18" s="1"/>
  <c r="E970" i="18"/>
  <c r="D970" i="18" s="1"/>
  <c r="E969" i="18"/>
  <c r="D969" i="18" s="1"/>
  <c r="E968" i="18"/>
  <c r="D968" i="18" s="1"/>
  <c r="E967" i="18"/>
  <c r="D967" i="18"/>
  <c r="E966" i="18"/>
  <c r="D966" i="18" s="1"/>
  <c r="E965" i="18"/>
  <c r="D965" i="18" s="1"/>
  <c r="E964" i="18"/>
  <c r="D964" i="18" s="1"/>
  <c r="E963" i="18"/>
  <c r="D963" i="18" s="1"/>
  <c r="E962" i="18"/>
  <c r="D962" i="18"/>
  <c r="E961" i="18"/>
  <c r="D961" i="18" s="1"/>
  <c r="E960" i="18"/>
  <c r="D960" i="18" s="1"/>
  <c r="E959" i="18"/>
  <c r="D959" i="18" s="1"/>
  <c r="E958" i="18"/>
  <c r="D958" i="18" s="1"/>
  <c r="E957" i="18"/>
  <c r="D957" i="18" s="1"/>
  <c r="E956" i="18"/>
  <c r="D956" i="18"/>
  <c r="E955" i="18"/>
  <c r="D955" i="18" s="1"/>
  <c r="E954" i="18"/>
  <c r="D954" i="18" s="1"/>
  <c r="E953" i="18"/>
  <c r="D953" i="18" s="1"/>
  <c r="E952" i="18"/>
  <c r="D952" i="18" s="1"/>
  <c r="E951" i="18"/>
  <c r="D951" i="18" s="1"/>
  <c r="E950" i="18"/>
  <c r="D950" i="18" s="1"/>
  <c r="E949" i="18"/>
  <c r="D949" i="18" s="1"/>
  <c r="E948" i="18"/>
  <c r="D948" i="18" s="1"/>
  <c r="E947" i="18"/>
  <c r="D947" i="18"/>
  <c r="E946" i="18"/>
  <c r="D946" i="18" s="1"/>
  <c r="E945" i="18"/>
  <c r="D945" i="18" s="1"/>
  <c r="E944" i="18"/>
  <c r="D944" i="18" s="1"/>
  <c r="E943" i="18"/>
  <c r="D943" i="18"/>
  <c r="E942" i="18"/>
  <c r="D942" i="18" s="1"/>
  <c r="E941" i="18"/>
  <c r="D941" i="18" s="1"/>
  <c r="E940" i="18"/>
  <c r="D940" i="18" s="1"/>
  <c r="E939" i="18"/>
  <c r="D939" i="18"/>
  <c r="E938" i="18"/>
  <c r="D938" i="18" s="1"/>
  <c r="E937" i="18"/>
  <c r="D937" i="18" s="1"/>
  <c r="E936" i="18"/>
  <c r="D936" i="18" s="1"/>
  <c r="E935" i="18"/>
  <c r="D935" i="18" s="1"/>
  <c r="E934" i="18"/>
  <c r="D934" i="18" s="1"/>
  <c r="E933" i="18"/>
  <c r="D933" i="18" s="1"/>
  <c r="E932" i="18"/>
  <c r="D932" i="18" s="1"/>
  <c r="E931" i="18"/>
  <c r="D931" i="18" s="1"/>
  <c r="E930" i="18"/>
  <c r="D930" i="18" s="1"/>
  <c r="E929" i="18"/>
  <c r="D929" i="18" s="1"/>
  <c r="E928" i="18"/>
  <c r="D928" i="18" s="1"/>
  <c r="E927" i="18"/>
  <c r="D927" i="18" s="1"/>
  <c r="E926" i="18"/>
  <c r="D926" i="18" s="1"/>
  <c r="E925" i="18"/>
  <c r="D925" i="18" s="1"/>
  <c r="E924" i="18"/>
  <c r="D924" i="18" s="1"/>
  <c r="E923" i="18"/>
  <c r="D923" i="18" s="1"/>
  <c r="E922" i="18"/>
  <c r="D922" i="18" s="1"/>
  <c r="E921" i="18"/>
  <c r="D921" i="18" s="1"/>
  <c r="E920" i="18"/>
  <c r="D920" i="18"/>
  <c r="E919" i="18"/>
  <c r="D919" i="18" s="1"/>
  <c r="E918" i="18"/>
  <c r="D918" i="18" s="1"/>
  <c r="E917" i="18"/>
  <c r="D917" i="18" s="1"/>
  <c r="E916" i="18"/>
  <c r="D916" i="18" s="1"/>
  <c r="E915" i="18"/>
  <c r="D915" i="18" s="1"/>
  <c r="E914" i="18"/>
  <c r="D914" i="18"/>
  <c r="E913" i="18"/>
  <c r="D913" i="18" s="1"/>
  <c r="E912" i="18"/>
  <c r="D912" i="18" s="1"/>
  <c r="E911" i="18"/>
  <c r="D911" i="18" s="1"/>
  <c r="E910" i="18"/>
  <c r="D910" i="18" s="1"/>
  <c r="E909" i="18"/>
  <c r="D909" i="18" s="1"/>
  <c r="E908" i="18"/>
  <c r="D908" i="18"/>
  <c r="E907" i="18"/>
  <c r="D907" i="18" s="1"/>
  <c r="E906" i="18"/>
  <c r="D906" i="18" s="1"/>
  <c r="E905" i="18"/>
  <c r="D905" i="18"/>
  <c r="E904" i="18"/>
  <c r="D904" i="18" s="1"/>
  <c r="E903" i="18"/>
  <c r="D903" i="18" s="1"/>
  <c r="E902" i="18"/>
  <c r="D902" i="18" s="1"/>
  <c r="E901" i="18"/>
  <c r="D901" i="18" s="1"/>
  <c r="E900" i="18"/>
  <c r="D900" i="18" s="1"/>
  <c r="E899" i="18"/>
  <c r="D899" i="18" s="1"/>
  <c r="E898" i="18"/>
  <c r="D898" i="18" s="1"/>
  <c r="E897" i="18"/>
  <c r="D897" i="18" s="1"/>
  <c r="E896" i="18"/>
  <c r="D896" i="18" s="1"/>
  <c r="E895" i="18"/>
  <c r="D895" i="18" s="1"/>
  <c r="E894" i="18"/>
  <c r="D894" i="18"/>
  <c r="E893" i="18"/>
  <c r="D893" i="18" s="1"/>
  <c r="E892" i="18"/>
  <c r="D892" i="18" s="1"/>
  <c r="E891" i="18"/>
  <c r="D891" i="18" s="1"/>
  <c r="E890" i="18"/>
  <c r="D890" i="18" s="1"/>
  <c r="E889" i="18"/>
  <c r="D889" i="18" s="1"/>
  <c r="E888" i="18"/>
  <c r="D888" i="18"/>
  <c r="E887" i="18"/>
  <c r="D887" i="18" s="1"/>
  <c r="E886" i="18"/>
  <c r="D886" i="18" s="1"/>
  <c r="E885" i="18"/>
  <c r="D885" i="18" s="1"/>
  <c r="E884" i="18"/>
  <c r="D884" i="18" s="1"/>
  <c r="E883" i="18"/>
  <c r="D883" i="18" s="1"/>
  <c r="E882" i="18"/>
  <c r="D882" i="18" s="1"/>
  <c r="E881" i="18"/>
  <c r="D881" i="18" s="1"/>
  <c r="E880" i="18"/>
  <c r="D880" i="18" s="1"/>
  <c r="E879" i="18"/>
  <c r="D879" i="18"/>
  <c r="E878" i="18"/>
  <c r="D878" i="18" s="1"/>
  <c r="E877" i="18"/>
  <c r="D877" i="18" s="1"/>
  <c r="E876" i="18"/>
  <c r="D876" i="18" s="1"/>
  <c r="E875" i="18"/>
  <c r="D875" i="18" s="1"/>
  <c r="E874" i="18"/>
  <c r="D874" i="18" s="1"/>
  <c r="E873" i="18"/>
  <c r="D873" i="18" s="1"/>
  <c r="E872" i="18"/>
  <c r="D872" i="18" s="1"/>
  <c r="E871" i="18"/>
  <c r="D871" i="18" s="1"/>
  <c r="E870" i="18"/>
  <c r="D870" i="18" s="1"/>
  <c r="E869" i="18"/>
  <c r="D869" i="18"/>
  <c r="E868" i="18"/>
  <c r="D868" i="18" s="1"/>
  <c r="E867" i="18"/>
  <c r="D867" i="18" s="1"/>
  <c r="E866" i="18"/>
  <c r="D866" i="18"/>
  <c r="E865" i="18"/>
  <c r="D865" i="18" s="1"/>
  <c r="E864" i="18"/>
  <c r="D864" i="18" s="1"/>
  <c r="E863" i="18"/>
  <c r="D863" i="18" s="1"/>
  <c r="E862" i="18"/>
  <c r="D862" i="18" s="1"/>
  <c r="E861" i="18"/>
  <c r="D861" i="18" s="1"/>
  <c r="E860" i="18"/>
  <c r="D860" i="18" s="1"/>
  <c r="E859" i="18"/>
  <c r="D859" i="18" s="1"/>
  <c r="E858" i="18"/>
  <c r="D858" i="18" s="1"/>
  <c r="E857" i="18"/>
  <c r="D857" i="18"/>
  <c r="E856" i="18"/>
  <c r="D856" i="18" s="1"/>
  <c r="E855" i="18"/>
  <c r="D855" i="18" s="1"/>
  <c r="E854" i="18"/>
  <c r="D854" i="18" s="1"/>
  <c r="E853" i="18"/>
  <c r="D853" i="18" s="1"/>
  <c r="E852" i="18"/>
  <c r="D852" i="18" s="1"/>
  <c r="E851" i="18"/>
  <c r="D851" i="18" s="1"/>
  <c r="E850" i="18"/>
  <c r="D850" i="18" s="1"/>
  <c r="E849" i="18"/>
  <c r="D849" i="18" s="1"/>
  <c r="E848" i="18"/>
  <c r="D848" i="18" s="1"/>
  <c r="E847" i="18"/>
  <c r="D847" i="18" s="1"/>
  <c r="E846" i="18"/>
  <c r="D846" i="18" s="1"/>
  <c r="E845" i="18"/>
  <c r="D845" i="18" s="1"/>
  <c r="E844" i="18"/>
  <c r="D844" i="18" s="1"/>
  <c r="E843" i="18"/>
  <c r="D843" i="18" s="1"/>
  <c r="E842" i="18"/>
  <c r="D842" i="18" s="1"/>
  <c r="E841" i="18"/>
  <c r="D841" i="18" s="1"/>
  <c r="E840" i="18"/>
  <c r="D840" i="18" s="1"/>
  <c r="E839" i="18"/>
  <c r="D839" i="18" s="1"/>
  <c r="E838" i="18"/>
  <c r="D838" i="18" s="1"/>
  <c r="E837" i="18"/>
  <c r="D837" i="18" s="1"/>
  <c r="E836" i="18"/>
  <c r="D836" i="18"/>
  <c r="E835" i="18"/>
  <c r="D835" i="18" s="1"/>
  <c r="E834" i="18"/>
  <c r="D834" i="18" s="1"/>
  <c r="E833" i="18"/>
  <c r="D833" i="18" s="1"/>
  <c r="E832" i="18"/>
  <c r="D832" i="18" s="1"/>
  <c r="E831" i="18"/>
  <c r="D831" i="18" s="1"/>
  <c r="E830" i="18"/>
  <c r="D830" i="18" s="1"/>
  <c r="E829" i="18"/>
  <c r="D829" i="18" s="1"/>
  <c r="E828" i="18"/>
  <c r="D828" i="18" s="1"/>
  <c r="E827" i="18"/>
  <c r="D827" i="18"/>
  <c r="E826" i="18"/>
  <c r="D826" i="18" s="1"/>
  <c r="E825" i="18"/>
  <c r="D825" i="18"/>
  <c r="E824" i="18"/>
  <c r="D824" i="18" s="1"/>
  <c r="E823" i="18"/>
  <c r="D823" i="18"/>
  <c r="E822" i="18"/>
  <c r="D822" i="18" s="1"/>
  <c r="E821" i="18"/>
  <c r="D821" i="18" s="1"/>
  <c r="E820" i="18"/>
  <c r="D820" i="18" s="1"/>
  <c r="E819" i="18"/>
  <c r="D819" i="18" s="1"/>
  <c r="E818" i="18"/>
  <c r="D818" i="18"/>
  <c r="E817" i="18"/>
  <c r="D817" i="18" s="1"/>
  <c r="E816" i="18"/>
  <c r="D816" i="18" s="1"/>
  <c r="E815" i="18"/>
  <c r="D815" i="18" s="1"/>
  <c r="E814" i="18"/>
  <c r="D814" i="18" s="1"/>
  <c r="E813" i="18"/>
  <c r="D813" i="18"/>
  <c r="E812" i="18"/>
  <c r="D812" i="18" s="1"/>
  <c r="E811" i="18"/>
  <c r="D811" i="18" s="1"/>
  <c r="E810" i="18"/>
  <c r="D810" i="18"/>
  <c r="E809" i="18"/>
  <c r="D809" i="18" s="1"/>
  <c r="E808" i="18"/>
  <c r="D808" i="18" s="1"/>
  <c r="E807" i="18"/>
  <c r="D807" i="18"/>
  <c r="E806" i="18"/>
  <c r="D806" i="18" s="1"/>
  <c r="E805" i="18"/>
  <c r="D805" i="18" s="1"/>
  <c r="E804" i="18"/>
  <c r="D804" i="18" s="1"/>
  <c r="E803" i="18"/>
  <c r="D803" i="18" s="1"/>
  <c r="E802" i="18"/>
  <c r="D802" i="18" s="1"/>
  <c r="E801" i="18"/>
  <c r="D801" i="18" s="1"/>
  <c r="E800" i="18"/>
  <c r="D800" i="18" s="1"/>
  <c r="E799" i="18"/>
  <c r="D799" i="18" s="1"/>
  <c r="E798" i="18"/>
  <c r="D798" i="18"/>
  <c r="E797" i="18"/>
  <c r="D797" i="18" s="1"/>
  <c r="E796" i="18"/>
  <c r="D796" i="18" s="1"/>
  <c r="E795" i="18"/>
  <c r="D795" i="18" s="1"/>
  <c r="E794" i="18"/>
  <c r="D794" i="18" s="1"/>
  <c r="E793" i="18"/>
  <c r="D793" i="18" s="1"/>
  <c r="E792" i="18"/>
  <c r="D792" i="18" s="1"/>
  <c r="E791" i="18"/>
  <c r="D791" i="18" s="1"/>
  <c r="E790" i="18"/>
  <c r="D790" i="18" s="1"/>
  <c r="E789" i="18"/>
  <c r="D789" i="18" s="1"/>
  <c r="E788" i="18"/>
  <c r="D788" i="18" s="1"/>
  <c r="E787" i="18"/>
  <c r="D787" i="18" s="1"/>
  <c r="E786" i="18"/>
  <c r="D786" i="18" s="1"/>
  <c r="E785" i="18"/>
  <c r="D785" i="18" s="1"/>
  <c r="E784" i="18"/>
  <c r="D784" i="18" s="1"/>
  <c r="E783" i="18"/>
  <c r="D783" i="18" s="1"/>
  <c r="E782" i="18"/>
  <c r="D782" i="18" s="1"/>
  <c r="E781" i="18"/>
  <c r="D781" i="18" s="1"/>
  <c r="E780" i="18"/>
  <c r="D780" i="18" s="1"/>
  <c r="E779" i="18"/>
  <c r="D779" i="18" s="1"/>
  <c r="E778" i="18"/>
  <c r="D778" i="18" s="1"/>
  <c r="E777" i="18"/>
  <c r="D777" i="18"/>
  <c r="E776" i="18"/>
  <c r="D776" i="18" s="1"/>
  <c r="E775" i="18"/>
  <c r="D775" i="18" s="1"/>
  <c r="E774" i="18"/>
  <c r="D774" i="18" s="1"/>
  <c r="E773" i="18"/>
  <c r="D773" i="18" s="1"/>
  <c r="E772" i="18"/>
  <c r="D772" i="18" s="1"/>
  <c r="E771" i="18"/>
  <c r="D771" i="18" s="1"/>
  <c r="E770" i="18"/>
  <c r="D770" i="18" s="1"/>
  <c r="E769" i="18"/>
  <c r="D769" i="18" s="1"/>
  <c r="E768" i="18"/>
  <c r="D768" i="18" s="1"/>
  <c r="E767" i="18"/>
  <c r="D767" i="18" s="1"/>
  <c r="E766" i="18"/>
  <c r="D766" i="18" s="1"/>
  <c r="E765" i="18"/>
  <c r="D765" i="18" s="1"/>
  <c r="E764" i="18"/>
  <c r="D764" i="18" s="1"/>
  <c r="E763" i="18"/>
  <c r="D763" i="18" s="1"/>
  <c r="E762" i="18"/>
  <c r="D762" i="18" s="1"/>
  <c r="E761" i="18"/>
  <c r="D761" i="18" s="1"/>
  <c r="E760" i="18"/>
  <c r="D760" i="18" s="1"/>
  <c r="E759" i="18"/>
  <c r="D759" i="18" s="1"/>
  <c r="E758" i="18"/>
  <c r="D758" i="18" s="1"/>
  <c r="E757" i="18"/>
  <c r="D757" i="18" s="1"/>
  <c r="E756" i="18"/>
  <c r="D756" i="18" s="1"/>
  <c r="E755" i="18"/>
  <c r="D755" i="18" s="1"/>
  <c r="E754" i="18"/>
  <c r="D754" i="18" s="1"/>
  <c r="E753" i="18"/>
  <c r="D753" i="18" s="1"/>
  <c r="E752" i="18"/>
  <c r="D752" i="18"/>
  <c r="E751" i="18"/>
  <c r="D751" i="18" s="1"/>
  <c r="E750" i="18"/>
  <c r="D750" i="18" s="1"/>
  <c r="E749" i="18"/>
  <c r="D749" i="18" s="1"/>
  <c r="E748" i="18"/>
  <c r="D748" i="18" s="1"/>
  <c r="E747" i="18"/>
  <c r="D747" i="18" s="1"/>
  <c r="E746" i="18"/>
  <c r="D746" i="18" s="1"/>
  <c r="E745" i="18"/>
  <c r="D745" i="18" s="1"/>
  <c r="E744" i="18"/>
  <c r="D744" i="18" s="1"/>
  <c r="E743" i="18"/>
  <c r="D743" i="18"/>
  <c r="E742" i="18"/>
  <c r="D742" i="18" s="1"/>
  <c r="E741" i="18"/>
  <c r="D741" i="18" s="1"/>
  <c r="E740" i="18"/>
  <c r="D740" i="18" s="1"/>
  <c r="E739" i="18"/>
  <c r="D739" i="18" s="1"/>
  <c r="E738" i="18"/>
  <c r="D738" i="18" s="1"/>
  <c r="E737" i="18"/>
  <c r="D737" i="18" s="1"/>
  <c r="E736" i="18"/>
  <c r="D736" i="18" s="1"/>
  <c r="E735" i="18"/>
  <c r="D735" i="18" s="1"/>
  <c r="E734" i="18"/>
  <c r="D734" i="18" s="1"/>
  <c r="E733" i="18"/>
  <c r="D733" i="18" s="1"/>
  <c r="E732" i="18"/>
  <c r="D732" i="18" s="1"/>
  <c r="E731" i="18"/>
  <c r="D731" i="18" s="1"/>
  <c r="E730" i="18"/>
  <c r="D730" i="18" s="1"/>
  <c r="E729" i="18"/>
  <c r="D729" i="18" s="1"/>
  <c r="E728" i="18"/>
  <c r="D728" i="18" s="1"/>
  <c r="E727" i="18"/>
  <c r="D727" i="18" s="1"/>
  <c r="E726" i="18"/>
  <c r="D726" i="18" s="1"/>
  <c r="E725" i="18"/>
  <c r="D725" i="18" s="1"/>
  <c r="E724" i="18"/>
  <c r="D724" i="18" s="1"/>
  <c r="E723" i="18"/>
  <c r="D723" i="18" s="1"/>
  <c r="E722" i="18"/>
  <c r="D722" i="18"/>
  <c r="E721" i="18"/>
  <c r="D721" i="18" s="1"/>
  <c r="E720" i="18"/>
  <c r="D720" i="18" s="1"/>
  <c r="E719" i="18"/>
  <c r="D719" i="18" s="1"/>
  <c r="E718" i="18"/>
  <c r="D718" i="18" s="1"/>
  <c r="E717" i="18"/>
  <c r="D717" i="18" s="1"/>
  <c r="E716" i="18"/>
  <c r="D716" i="18" s="1"/>
  <c r="E715" i="18"/>
  <c r="D715" i="18" s="1"/>
  <c r="E714" i="18"/>
  <c r="D714" i="18" s="1"/>
  <c r="E713" i="18"/>
  <c r="D713" i="18" s="1"/>
  <c r="E712" i="18"/>
  <c r="D712" i="18" s="1"/>
  <c r="E711" i="18"/>
  <c r="D711" i="18" s="1"/>
  <c r="E710" i="18"/>
  <c r="D710" i="18" s="1"/>
  <c r="E709" i="18"/>
  <c r="D709" i="18" s="1"/>
  <c r="E708" i="18"/>
  <c r="D708" i="18" s="1"/>
  <c r="E707" i="18"/>
  <c r="D707" i="18" s="1"/>
  <c r="E706" i="18"/>
  <c r="D706" i="18" s="1"/>
  <c r="E705" i="18"/>
  <c r="D705" i="18" s="1"/>
  <c r="E704" i="18"/>
  <c r="D704" i="18" s="1"/>
  <c r="E703" i="18"/>
  <c r="D703" i="18" s="1"/>
  <c r="E702" i="18"/>
  <c r="D702" i="18" s="1"/>
  <c r="E701" i="18"/>
  <c r="D701" i="18" s="1"/>
  <c r="E700" i="18"/>
  <c r="D700" i="18" s="1"/>
  <c r="E699" i="18"/>
  <c r="D699" i="18" s="1"/>
  <c r="E698" i="18"/>
  <c r="D698" i="18" s="1"/>
  <c r="E697" i="18"/>
  <c r="D697" i="18" s="1"/>
  <c r="E696" i="18"/>
  <c r="D696" i="18" s="1"/>
  <c r="E695" i="18"/>
  <c r="D695" i="18" s="1"/>
  <c r="E694" i="18"/>
  <c r="D694" i="18" s="1"/>
  <c r="E693" i="18"/>
  <c r="D693" i="18" s="1"/>
  <c r="E692" i="18"/>
  <c r="D692" i="18" s="1"/>
  <c r="E691" i="18"/>
  <c r="D691" i="18" s="1"/>
  <c r="E690" i="18"/>
  <c r="D690" i="18" s="1"/>
  <c r="E689" i="18"/>
  <c r="D689" i="18" s="1"/>
  <c r="E688" i="18"/>
  <c r="D688" i="18" s="1"/>
  <c r="E687" i="18"/>
  <c r="D687" i="18" s="1"/>
  <c r="E686" i="18"/>
  <c r="D686" i="18" s="1"/>
  <c r="E685" i="18"/>
  <c r="D685" i="18" s="1"/>
  <c r="E684" i="18"/>
  <c r="D684" i="18" s="1"/>
  <c r="E683" i="18"/>
  <c r="D683" i="18" s="1"/>
  <c r="E682" i="18"/>
  <c r="D682" i="18" s="1"/>
  <c r="E681" i="18"/>
  <c r="D681" i="18" s="1"/>
  <c r="E680" i="18"/>
  <c r="D680" i="18" s="1"/>
  <c r="E679" i="18"/>
  <c r="D679" i="18" s="1"/>
  <c r="E678" i="18"/>
  <c r="D678" i="18" s="1"/>
  <c r="E677" i="18"/>
  <c r="D677" i="18"/>
  <c r="E676" i="18"/>
  <c r="D676" i="18" s="1"/>
  <c r="E675" i="18"/>
  <c r="D675" i="18" s="1"/>
  <c r="E674" i="18"/>
  <c r="D674" i="18" s="1"/>
  <c r="E673" i="18"/>
  <c r="D673" i="18" s="1"/>
  <c r="E672" i="18"/>
  <c r="D672" i="18" s="1"/>
  <c r="E671" i="18"/>
  <c r="D671" i="18" s="1"/>
  <c r="E670" i="18"/>
  <c r="D670" i="18" s="1"/>
  <c r="E669" i="18"/>
  <c r="D669" i="18" s="1"/>
  <c r="E668" i="18"/>
  <c r="D668" i="18" s="1"/>
  <c r="E667" i="18"/>
  <c r="D667" i="18" s="1"/>
  <c r="E666" i="18"/>
  <c r="D666" i="18" s="1"/>
  <c r="E665" i="18"/>
  <c r="D665" i="18" s="1"/>
  <c r="E664" i="18"/>
  <c r="D664" i="18" s="1"/>
  <c r="E663" i="18"/>
  <c r="D663" i="18" s="1"/>
  <c r="E662" i="18"/>
  <c r="D662" i="18" s="1"/>
  <c r="E661" i="18"/>
  <c r="D661" i="18" s="1"/>
  <c r="E660" i="18"/>
  <c r="D660" i="18" s="1"/>
  <c r="E659" i="18"/>
  <c r="D659" i="18" s="1"/>
  <c r="E658" i="18"/>
  <c r="D658" i="18" s="1"/>
  <c r="E657" i="18"/>
  <c r="D657" i="18" s="1"/>
  <c r="E656" i="18"/>
  <c r="D656" i="18" s="1"/>
  <c r="E655" i="18"/>
  <c r="D655" i="18" s="1"/>
  <c r="E654" i="18"/>
  <c r="D654" i="18" s="1"/>
  <c r="E653" i="18"/>
  <c r="D653" i="18" s="1"/>
  <c r="E652" i="18"/>
  <c r="D652" i="18" s="1"/>
  <c r="E651" i="18"/>
  <c r="D651" i="18" s="1"/>
  <c r="E650" i="18"/>
  <c r="D650" i="18" s="1"/>
  <c r="E649" i="18"/>
  <c r="D649" i="18" s="1"/>
  <c r="E648" i="18"/>
  <c r="D648" i="18" s="1"/>
  <c r="E647" i="18"/>
  <c r="D647" i="18" s="1"/>
  <c r="E646" i="18"/>
  <c r="D646" i="18" s="1"/>
  <c r="E645" i="18"/>
  <c r="D645" i="18" s="1"/>
  <c r="E644" i="18"/>
  <c r="D644" i="18" s="1"/>
  <c r="E643" i="18"/>
  <c r="D643" i="18" s="1"/>
  <c r="E642" i="18"/>
  <c r="D642" i="18" s="1"/>
  <c r="E641" i="18"/>
  <c r="D641" i="18" s="1"/>
  <c r="E640" i="18"/>
  <c r="D640" i="18" s="1"/>
  <c r="E639" i="18"/>
  <c r="D639" i="18" s="1"/>
  <c r="E638" i="18"/>
  <c r="D638" i="18"/>
  <c r="E637" i="18"/>
  <c r="D637" i="18" s="1"/>
  <c r="E636" i="18"/>
  <c r="D636" i="18" s="1"/>
  <c r="E635" i="18"/>
  <c r="D635" i="18" s="1"/>
  <c r="E634" i="18"/>
  <c r="D634" i="18" s="1"/>
  <c r="E633" i="18"/>
  <c r="D633" i="18" s="1"/>
  <c r="E632" i="18"/>
  <c r="D632" i="18" s="1"/>
  <c r="E631" i="18"/>
  <c r="D631" i="18" s="1"/>
  <c r="E630" i="18"/>
  <c r="D630" i="18" s="1"/>
  <c r="E629" i="18"/>
  <c r="D629" i="18" s="1"/>
  <c r="E628" i="18"/>
  <c r="D628" i="18" s="1"/>
  <c r="E627" i="18"/>
  <c r="D627" i="18" s="1"/>
  <c r="E626" i="18"/>
  <c r="D626" i="18" s="1"/>
  <c r="E625" i="18"/>
  <c r="D625" i="18" s="1"/>
  <c r="E624" i="18"/>
  <c r="D624" i="18" s="1"/>
  <c r="E623" i="18"/>
  <c r="D623" i="18" s="1"/>
  <c r="E622" i="18"/>
  <c r="D622" i="18" s="1"/>
  <c r="E621" i="18"/>
  <c r="D621" i="18" s="1"/>
  <c r="E620" i="18"/>
  <c r="D620" i="18" s="1"/>
  <c r="E619" i="18"/>
  <c r="D619" i="18" s="1"/>
  <c r="E618" i="18"/>
  <c r="D618" i="18" s="1"/>
  <c r="E617" i="18"/>
  <c r="D617" i="18" s="1"/>
  <c r="E616" i="18"/>
  <c r="D616" i="18" s="1"/>
  <c r="E615" i="18"/>
  <c r="D615" i="18" s="1"/>
  <c r="E614" i="18"/>
  <c r="D614" i="18" s="1"/>
  <c r="E613" i="18"/>
  <c r="D613" i="18" s="1"/>
  <c r="E612" i="18"/>
  <c r="D612" i="18" s="1"/>
  <c r="E611" i="18"/>
  <c r="D611" i="18" s="1"/>
  <c r="E610" i="18"/>
  <c r="D610" i="18" s="1"/>
  <c r="E609" i="18"/>
  <c r="D609" i="18" s="1"/>
  <c r="E608" i="18"/>
  <c r="D608" i="18" s="1"/>
  <c r="E607" i="18"/>
  <c r="D607" i="18" s="1"/>
  <c r="E606" i="18"/>
  <c r="D606" i="18" s="1"/>
  <c r="E605" i="18"/>
  <c r="D605" i="18" s="1"/>
  <c r="E604" i="18"/>
  <c r="D604" i="18" s="1"/>
  <c r="E603" i="18"/>
  <c r="D603" i="18" s="1"/>
  <c r="E602" i="18"/>
  <c r="D602" i="18" s="1"/>
  <c r="E601" i="18"/>
  <c r="D601" i="18" s="1"/>
  <c r="E600" i="18"/>
  <c r="D600" i="18" s="1"/>
  <c r="E599" i="18"/>
  <c r="D599" i="18" s="1"/>
  <c r="E598" i="18"/>
  <c r="D598" i="18" s="1"/>
  <c r="E597" i="18"/>
  <c r="D597" i="18" s="1"/>
  <c r="E596" i="18"/>
  <c r="D596" i="18" s="1"/>
  <c r="E595" i="18"/>
  <c r="D595" i="18" s="1"/>
  <c r="E594" i="18"/>
  <c r="D594" i="18" s="1"/>
  <c r="E593" i="18"/>
  <c r="D593" i="18" s="1"/>
  <c r="E592" i="18"/>
  <c r="D592" i="18" s="1"/>
  <c r="E591" i="18"/>
  <c r="D591" i="18" s="1"/>
  <c r="E590" i="18"/>
  <c r="D590" i="18" s="1"/>
  <c r="E589" i="18"/>
  <c r="D589" i="18" s="1"/>
  <c r="E588" i="18"/>
  <c r="D588" i="18" s="1"/>
  <c r="E587" i="18"/>
  <c r="D587" i="18" s="1"/>
  <c r="E586" i="18"/>
  <c r="D586" i="18" s="1"/>
  <c r="E585" i="18"/>
  <c r="D585" i="18" s="1"/>
  <c r="E584" i="18"/>
  <c r="D584" i="18" s="1"/>
  <c r="E583" i="18"/>
  <c r="D583" i="18" s="1"/>
  <c r="E582" i="18"/>
  <c r="D582" i="18" s="1"/>
  <c r="E581" i="18"/>
  <c r="D581" i="18" s="1"/>
  <c r="E580" i="18"/>
  <c r="D580" i="18" s="1"/>
  <c r="E579" i="18"/>
  <c r="D579" i="18" s="1"/>
  <c r="E578" i="18"/>
  <c r="D578" i="18" s="1"/>
  <c r="E577" i="18"/>
  <c r="D577" i="18" s="1"/>
  <c r="E576" i="18"/>
  <c r="D576" i="18" s="1"/>
  <c r="E575" i="18"/>
  <c r="D575" i="18" s="1"/>
  <c r="E574" i="18"/>
  <c r="D574" i="18" s="1"/>
  <c r="E573" i="18"/>
  <c r="D573" i="18" s="1"/>
  <c r="E572" i="18"/>
  <c r="D572" i="18" s="1"/>
  <c r="E571" i="18"/>
  <c r="D571" i="18" s="1"/>
  <c r="E570" i="18"/>
  <c r="D570" i="18" s="1"/>
  <c r="E569" i="18"/>
  <c r="D569" i="18" s="1"/>
  <c r="E568" i="18"/>
  <c r="D568" i="18" s="1"/>
  <c r="E567" i="18"/>
  <c r="D567" i="18" s="1"/>
  <c r="E566" i="18"/>
  <c r="D566" i="18" s="1"/>
  <c r="E565" i="18"/>
  <c r="D565" i="18" s="1"/>
  <c r="E564" i="18"/>
  <c r="D564" i="18" s="1"/>
  <c r="E563" i="18"/>
  <c r="D563" i="18" s="1"/>
  <c r="E562" i="18"/>
  <c r="D562" i="18" s="1"/>
  <c r="E561" i="18"/>
  <c r="D561" i="18" s="1"/>
  <c r="E560" i="18"/>
  <c r="D560" i="18" s="1"/>
  <c r="E559" i="18"/>
  <c r="D559" i="18" s="1"/>
  <c r="E558" i="18"/>
  <c r="D558" i="18" s="1"/>
  <c r="E557" i="18"/>
  <c r="D557" i="18" s="1"/>
  <c r="E556" i="18"/>
  <c r="D556" i="18" s="1"/>
  <c r="E555" i="18"/>
  <c r="D555" i="18" s="1"/>
  <c r="E554" i="18"/>
  <c r="D554" i="18" s="1"/>
  <c r="E553" i="18"/>
  <c r="D553" i="18" s="1"/>
  <c r="E552" i="18"/>
  <c r="D552" i="18" s="1"/>
  <c r="E551" i="18"/>
  <c r="D551" i="18" s="1"/>
  <c r="E550" i="18"/>
  <c r="D550" i="18" s="1"/>
  <c r="E549" i="18"/>
  <c r="D549" i="18" s="1"/>
  <c r="E548" i="18"/>
  <c r="D548" i="18" s="1"/>
  <c r="E547" i="18"/>
  <c r="D547" i="18" s="1"/>
  <c r="E546" i="18"/>
  <c r="D546" i="18" s="1"/>
  <c r="E545" i="18"/>
  <c r="D545" i="18" s="1"/>
  <c r="E544" i="18"/>
  <c r="D544" i="18" s="1"/>
  <c r="E543" i="18"/>
  <c r="D543" i="18" s="1"/>
  <c r="E542" i="18"/>
  <c r="D542" i="18" s="1"/>
  <c r="E541" i="18"/>
  <c r="D541" i="18" s="1"/>
  <c r="E540" i="18"/>
  <c r="D540" i="18" s="1"/>
  <c r="E539" i="18"/>
  <c r="D539" i="18" s="1"/>
  <c r="E538" i="18"/>
  <c r="D538" i="18" s="1"/>
  <c r="E537" i="18"/>
  <c r="D537" i="18" s="1"/>
  <c r="E536" i="18"/>
  <c r="D536" i="18" s="1"/>
  <c r="E535" i="18"/>
  <c r="D535" i="18" s="1"/>
  <c r="E534" i="18"/>
  <c r="D534" i="18" s="1"/>
  <c r="E533" i="18"/>
  <c r="D533" i="18" s="1"/>
  <c r="E532" i="18"/>
  <c r="D532" i="18" s="1"/>
  <c r="E531" i="18"/>
  <c r="D531" i="18" s="1"/>
  <c r="E530" i="18"/>
  <c r="D530" i="18" s="1"/>
  <c r="E529" i="18"/>
  <c r="D529" i="18" s="1"/>
  <c r="E528" i="18"/>
  <c r="D528" i="18" s="1"/>
  <c r="E527" i="18"/>
  <c r="D527" i="18" s="1"/>
  <c r="E526" i="18"/>
  <c r="D526" i="18" s="1"/>
  <c r="E525" i="18"/>
  <c r="D525" i="18" s="1"/>
  <c r="E524" i="18"/>
  <c r="D524" i="18" s="1"/>
  <c r="E523" i="18"/>
  <c r="D523" i="18" s="1"/>
  <c r="E522" i="18"/>
  <c r="D522" i="18" s="1"/>
  <c r="E521" i="18"/>
  <c r="D521" i="18" s="1"/>
  <c r="E520" i="18"/>
  <c r="D520" i="18" s="1"/>
  <c r="E519" i="18"/>
  <c r="D519" i="18" s="1"/>
  <c r="E518" i="18"/>
  <c r="D518" i="18" s="1"/>
  <c r="E517" i="18"/>
  <c r="D517" i="18" s="1"/>
  <c r="E516" i="18"/>
  <c r="D516" i="18" s="1"/>
  <c r="E515" i="18"/>
  <c r="D515" i="18" s="1"/>
  <c r="E514" i="18"/>
  <c r="D514" i="18" s="1"/>
  <c r="E513" i="18"/>
  <c r="D513" i="18" s="1"/>
  <c r="E512" i="18"/>
  <c r="D512" i="18" s="1"/>
  <c r="E511" i="18"/>
  <c r="D511" i="18" s="1"/>
  <c r="E510" i="18"/>
  <c r="D510" i="18" s="1"/>
  <c r="E509" i="18"/>
  <c r="D509" i="18" s="1"/>
  <c r="E508" i="18"/>
  <c r="D508" i="18" s="1"/>
  <c r="E507" i="18"/>
  <c r="D507" i="18" s="1"/>
  <c r="E506" i="18"/>
  <c r="D506" i="18" s="1"/>
  <c r="E505" i="18"/>
  <c r="D505" i="18" s="1"/>
  <c r="E504" i="18"/>
  <c r="D504" i="18" s="1"/>
  <c r="E503" i="18"/>
  <c r="D503" i="18" s="1"/>
  <c r="E502" i="18"/>
  <c r="D502" i="18" s="1"/>
  <c r="E501" i="18"/>
  <c r="D501" i="18" s="1"/>
  <c r="E500" i="18"/>
  <c r="D500" i="18" s="1"/>
  <c r="E499" i="18"/>
  <c r="D499" i="18" s="1"/>
  <c r="E498" i="18"/>
  <c r="D498" i="18" s="1"/>
  <c r="E497" i="18"/>
  <c r="D497" i="18" s="1"/>
  <c r="E496" i="18"/>
  <c r="D496" i="18" s="1"/>
  <c r="E495" i="18"/>
  <c r="D495" i="18" s="1"/>
  <c r="E494" i="18"/>
  <c r="D494" i="18" s="1"/>
  <c r="E493" i="18"/>
  <c r="D493" i="18" s="1"/>
  <c r="E492" i="18"/>
  <c r="D492" i="18" s="1"/>
  <c r="E491" i="18"/>
  <c r="D491" i="18" s="1"/>
  <c r="E490" i="18"/>
  <c r="D490" i="18" s="1"/>
  <c r="E489" i="18"/>
  <c r="D489" i="18" s="1"/>
  <c r="E488" i="18"/>
  <c r="D488" i="18" s="1"/>
  <c r="E487" i="18"/>
  <c r="D487" i="18" s="1"/>
  <c r="E486" i="18"/>
  <c r="D486" i="18" s="1"/>
  <c r="E485" i="18"/>
  <c r="D485" i="18" s="1"/>
  <c r="E484" i="18"/>
  <c r="D484" i="18" s="1"/>
  <c r="E483" i="18"/>
  <c r="D483" i="18" s="1"/>
  <c r="E482" i="18"/>
  <c r="D482" i="18" s="1"/>
  <c r="E481" i="18"/>
  <c r="D481" i="18" s="1"/>
  <c r="E480" i="18"/>
  <c r="D480" i="18" s="1"/>
  <c r="E479" i="18"/>
  <c r="D479" i="18" s="1"/>
  <c r="E478" i="18"/>
  <c r="D478" i="18" s="1"/>
  <c r="E477" i="18"/>
  <c r="D477" i="18" s="1"/>
  <c r="E476" i="18"/>
  <c r="D476" i="18" s="1"/>
  <c r="E475" i="18"/>
  <c r="D475" i="18" s="1"/>
  <c r="E474" i="18"/>
  <c r="D474" i="18"/>
  <c r="E473" i="18"/>
  <c r="D473" i="18" s="1"/>
  <c r="E472" i="18"/>
  <c r="D472" i="18" s="1"/>
  <c r="E471" i="18"/>
  <c r="D471" i="18" s="1"/>
  <c r="E470" i="18"/>
  <c r="D470" i="18" s="1"/>
  <c r="E469" i="18"/>
  <c r="D469" i="18" s="1"/>
  <c r="E468" i="18"/>
  <c r="D468" i="18" s="1"/>
  <c r="E467" i="18"/>
  <c r="D467" i="18" s="1"/>
  <c r="E466" i="18"/>
  <c r="D466" i="18"/>
  <c r="E465" i="18"/>
  <c r="D465" i="18" s="1"/>
  <c r="E464" i="18"/>
  <c r="D464" i="18" s="1"/>
  <c r="E463" i="18"/>
  <c r="D463" i="18" s="1"/>
  <c r="E462" i="18"/>
  <c r="D462" i="18" s="1"/>
  <c r="E461" i="18"/>
  <c r="D461" i="18" s="1"/>
  <c r="E460" i="18"/>
  <c r="D460" i="18" s="1"/>
  <c r="E459" i="18"/>
  <c r="D459" i="18" s="1"/>
  <c r="E458" i="18"/>
  <c r="D458" i="18" s="1"/>
  <c r="E457" i="18"/>
  <c r="D457" i="18" s="1"/>
  <c r="E456" i="18"/>
  <c r="D456" i="18" s="1"/>
  <c r="E455" i="18"/>
  <c r="D455" i="18" s="1"/>
  <c r="E454" i="18"/>
  <c r="D454" i="18" s="1"/>
  <c r="E453" i="18"/>
  <c r="D453" i="18" s="1"/>
  <c r="E452" i="18"/>
  <c r="D452" i="18" s="1"/>
  <c r="E451" i="18"/>
  <c r="D451" i="18" s="1"/>
  <c r="E450" i="18"/>
  <c r="D450" i="18" s="1"/>
  <c r="E449" i="18"/>
  <c r="D449" i="18" s="1"/>
  <c r="E448" i="18"/>
  <c r="D448" i="18" s="1"/>
  <c r="E447" i="18"/>
  <c r="D447" i="18" s="1"/>
  <c r="E446" i="18"/>
  <c r="D446" i="18" s="1"/>
  <c r="E445" i="18"/>
  <c r="D445" i="18" s="1"/>
  <c r="E444" i="18"/>
  <c r="D444" i="18" s="1"/>
  <c r="E443" i="18"/>
  <c r="D443" i="18" s="1"/>
  <c r="E442" i="18"/>
  <c r="D442" i="18" s="1"/>
  <c r="E441" i="18"/>
  <c r="D441" i="18" s="1"/>
  <c r="E440" i="18"/>
  <c r="D440" i="18" s="1"/>
  <c r="E439" i="18"/>
  <c r="D439" i="18" s="1"/>
  <c r="E438" i="18"/>
  <c r="D438" i="18" s="1"/>
  <c r="E437" i="18"/>
  <c r="D437" i="18" s="1"/>
  <c r="E436" i="18"/>
  <c r="D436" i="18" s="1"/>
  <c r="E435" i="18"/>
  <c r="D435" i="18" s="1"/>
  <c r="E434" i="18"/>
  <c r="D434" i="18" s="1"/>
  <c r="E433" i="18"/>
  <c r="D433" i="18" s="1"/>
  <c r="E432" i="18"/>
  <c r="D432" i="18" s="1"/>
  <c r="E431" i="18"/>
  <c r="D431" i="18" s="1"/>
  <c r="E430" i="18"/>
  <c r="D430" i="18" s="1"/>
  <c r="E429" i="18"/>
  <c r="D429" i="18" s="1"/>
  <c r="E428" i="18"/>
  <c r="D428" i="18" s="1"/>
  <c r="E427" i="18"/>
  <c r="D427" i="18" s="1"/>
  <c r="E426" i="18"/>
  <c r="D426" i="18" s="1"/>
  <c r="E425" i="18"/>
  <c r="D425" i="18" s="1"/>
  <c r="E424" i="18"/>
  <c r="D424" i="18" s="1"/>
  <c r="E423" i="18"/>
  <c r="D423" i="18" s="1"/>
  <c r="E422" i="18"/>
  <c r="E421" i="18"/>
  <c r="D421" i="18" s="1"/>
  <c r="E420" i="18"/>
  <c r="D420" i="18" s="1"/>
  <c r="E419" i="18"/>
  <c r="D419" i="18" s="1"/>
  <c r="E418" i="18"/>
  <c r="D418" i="18" s="1"/>
  <c r="E417" i="18"/>
  <c r="D417" i="18" s="1"/>
  <c r="E416" i="18"/>
  <c r="D416" i="18" s="1"/>
  <c r="E415" i="18"/>
  <c r="D415" i="18" s="1"/>
  <c r="E414" i="18"/>
  <c r="D414" i="18" s="1"/>
  <c r="E413" i="18"/>
  <c r="D413" i="18" s="1"/>
  <c r="E412" i="18"/>
  <c r="D412" i="18" s="1"/>
  <c r="E411" i="18"/>
  <c r="D411" i="18" s="1"/>
  <c r="E410" i="18"/>
  <c r="D410" i="18" s="1"/>
  <c r="E409" i="18"/>
  <c r="D409" i="18" s="1"/>
  <c r="E408" i="18"/>
  <c r="D408" i="18" s="1"/>
  <c r="E407" i="18"/>
  <c r="D407" i="18" s="1"/>
  <c r="E406" i="18"/>
  <c r="D406" i="18" s="1"/>
  <c r="E405" i="18"/>
  <c r="D405" i="18" s="1"/>
  <c r="E404" i="18"/>
  <c r="D404" i="18" s="1"/>
  <c r="E403" i="18"/>
  <c r="D403" i="18" s="1"/>
  <c r="E402" i="18"/>
  <c r="D402" i="18"/>
  <c r="E401" i="18"/>
  <c r="D401" i="18" s="1"/>
  <c r="E400" i="18"/>
  <c r="D400" i="18" s="1"/>
  <c r="E399" i="18"/>
  <c r="D399" i="18" s="1"/>
  <c r="E398" i="18"/>
  <c r="D398" i="18" s="1"/>
  <c r="E397" i="18"/>
  <c r="D397" i="18" s="1"/>
  <c r="E396" i="18"/>
  <c r="D396" i="18" s="1"/>
  <c r="E395" i="18"/>
  <c r="D395" i="18" s="1"/>
  <c r="E394" i="18"/>
  <c r="D394" i="18"/>
  <c r="E393" i="18"/>
  <c r="D393" i="18" s="1"/>
  <c r="E392" i="18"/>
  <c r="D392" i="18" s="1"/>
  <c r="E391" i="18"/>
  <c r="D391" i="18" s="1"/>
  <c r="E390" i="18"/>
  <c r="D390" i="18" s="1"/>
  <c r="E389" i="18"/>
  <c r="D389" i="18" s="1"/>
  <c r="E388" i="18"/>
  <c r="D388" i="18" s="1"/>
  <c r="E387" i="18"/>
  <c r="D387" i="18" s="1"/>
  <c r="E386" i="18"/>
  <c r="D386" i="18" s="1"/>
  <c r="E385" i="18"/>
  <c r="D385" i="18" s="1"/>
  <c r="E384" i="18"/>
  <c r="D384" i="18" s="1"/>
  <c r="E383" i="18"/>
  <c r="D383" i="18" s="1"/>
  <c r="E382" i="18"/>
  <c r="D382" i="18" s="1"/>
  <c r="E381" i="18"/>
  <c r="D381" i="18" s="1"/>
  <c r="E380" i="18"/>
  <c r="D380" i="18" s="1"/>
  <c r="E379" i="18"/>
  <c r="D379" i="18" s="1"/>
  <c r="E378" i="18"/>
  <c r="D378" i="18" s="1"/>
  <c r="E377" i="18"/>
  <c r="D377" i="18" s="1"/>
  <c r="E376" i="18"/>
  <c r="D376" i="18" s="1"/>
  <c r="E375" i="18"/>
  <c r="D375" i="18" s="1"/>
  <c r="E374" i="18"/>
  <c r="D374" i="18" s="1"/>
  <c r="E373" i="18"/>
  <c r="D373" i="18" s="1"/>
  <c r="E372" i="18"/>
  <c r="D372" i="18" s="1"/>
  <c r="E371" i="18"/>
  <c r="D371" i="18" s="1"/>
  <c r="E370" i="18"/>
  <c r="D370" i="18" s="1"/>
  <c r="E369" i="18"/>
  <c r="D369" i="18" s="1"/>
  <c r="E368" i="18"/>
  <c r="D368" i="18" s="1"/>
  <c r="E367" i="18"/>
  <c r="D367" i="18" s="1"/>
  <c r="E366" i="18"/>
  <c r="D366" i="18" s="1"/>
  <c r="E365" i="18"/>
  <c r="D365" i="18" s="1"/>
  <c r="E364" i="18"/>
  <c r="D364" i="18" s="1"/>
  <c r="E363" i="18"/>
  <c r="D363" i="18" s="1"/>
  <c r="E362" i="18"/>
  <c r="D362" i="18" s="1"/>
  <c r="E361" i="18"/>
  <c r="D361" i="18" s="1"/>
  <c r="E360" i="18"/>
  <c r="D360" i="18" s="1"/>
  <c r="E359" i="18"/>
  <c r="D359" i="18" s="1"/>
  <c r="E358" i="18"/>
  <c r="D358" i="18" s="1"/>
  <c r="E357" i="18"/>
  <c r="D357" i="18" s="1"/>
  <c r="E356" i="18"/>
  <c r="D356" i="18" s="1"/>
  <c r="E355" i="18"/>
  <c r="D355" i="18" s="1"/>
  <c r="E354" i="18"/>
  <c r="D354" i="18" s="1"/>
  <c r="E353" i="18"/>
  <c r="D353" i="18" s="1"/>
  <c r="E352" i="18"/>
  <c r="D352" i="18" s="1"/>
  <c r="E351" i="18"/>
  <c r="D351" i="18" s="1"/>
  <c r="E350" i="18"/>
  <c r="D350" i="18" s="1"/>
  <c r="E349" i="18"/>
  <c r="D349" i="18" s="1"/>
  <c r="E348" i="18"/>
  <c r="D348" i="18" s="1"/>
  <c r="E347" i="18"/>
  <c r="D347" i="18" s="1"/>
  <c r="E346" i="18"/>
  <c r="D346" i="18" s="1"/>
  <c r="E345" i="18"/>
  <c r="D345" i="18" s="1"/>
  <c r="E344" i="18"/>
  <c r="D344" i="18" s="1"/>
  <c r="E343" i="18"/>
  <c r="D343" i="18" s="1"/>
  <c r="E342" i="18"/>
  <c r="D342" i="18" s="1"/>
  <c r="E341" i="18"/>
  <c r="D341" i="18" s="1"/>
  <c r="E340" i="18"/>
  <c r="D340" i="18" s="1"/>
  <c r="E339" i="18"/>
  <c r="D339" i="18" s="1"/>
  <c r="E338" i="18"/>
  <c r="D338" i="18" s="1"/>
  <c r="E337" i="18"/>
  <c r="D337" i="18" s="1"/>
  <c r="E336" i="18"/>
  <c r="D336" i="18" s="1"/>
  <c r="E335" i="18"/>
  <c r="D335" i="18" s="1"/>
  <c r="E334" i="18"/>
  <c r="D334" i="18" s="1"/>
  <c r="E333" i="18"/>
  <c r="D333" i="18" s="1"/>
  <c r="E332" i="18"/>
  <c r="D332" i="18" s="1"/>
  <c r="E331" i="18"/>
  <c r="D331" i="18" s="1"/>
  <c r="E330" i="18"/>
  <c r="D330" i="18" s="1"/>
  <c r="E329" i="18"/>
  <c r="D329" i="18" s="1"/>
  <c r="E328" i="18"/>
  <c r="D328" i="18" s="1"/>
  <c r="E327" i="18"/>
  <c r="D327" i="18" s="1"/>
  <c r="E326" i="18"/>
  <c r="D326" i="18" s="1"/>
  <c r="E325" i="18"/>
  <c r="D325" i="18" s="1"/>
  <c r="E324" i="18"/>
  <c r="D324" i="18" s="1"/>
  <c r="E323" i="18"/>
  <c r="D323" i="18" s="1"/>
  <c r="E322" i="18"/>
  <c r="D322" i="18" s="1"/>
  <c r="E321" i="18"/>
  <c r="D321" i="18" s="1"/>
  <c r="E320" i="18"/>
  <c r="D320" i="18" s="1"/>
  <c r="E319" i="18"/>
  <c r="D319" i="18" s="1"/>
  <c r="E318" i="18"/>
  <c r="D318" i="18" s="1"/>
  <c r="E317" i="18"/>
  <c r="D317" i="18" s="1"/>
  <c r="E316" i="18"/>
  <c r="D316" i="18" s="1"/>
  <c r="E315" i="18"/>
  <c r="D315" i="18"/>
  <c r="E314" i="18"/>
  <c r="D314" i="18" s="1"/>
  <c r="E313" i="18"/>
  <c r="D313" i="18" s="1"/>
  <c r="E312" i="18"/>
  <c r="D312" i="18" s="1"/>
  <c r="E311" i="18"/>
  <c r="D311" i="18" s="1"/>
  <c r="E310" i="18"/>
  <c r="D310" i="18" s="1"/>
  <c r="E309" i="18"/>
  <c r="D309" i="18" s="1"/>
  <c r="E308" i="18"/>
  <c r="D308" i="18" s="1"/>
  <c r="E307" i="18"/>
  <c r="D307" i="18" s="1"/>
  <c r="E306" i="18"/>
  <c r="D306" i="18" s="1"/>
  <c r="E305" i="18"/>
  <c r="D305" i="18" s="1"/>
  <c r="E304" i="18"/>
  <c r="D304" i="18" s="1"/>
  <c r="E303" i="18"/>
  <c r="D303" i="18" s="1"/>
  <c r="E302" i="18"/>
  <c r="D302" i="18" s="1"/>
  <c r="E301" i="18"/>
  <c r="D301" i="18" s="1"/>
  <c r="E300" i="18"/>
  <c r="D300" i="18" s="1"/>
  <c r="E299" i="18"/>
  <c r="D299" i="18" s="1"/>
  <c r="E298" i="18"/>
  <c r="D298" i="18" s="1"/>
  <c r="E297" i="18"/>
  <c r="D297" i="18" s="1"/>
  <c r="E296" i="18"/>
  <c r="D296" i="18" s="1"/>
  <c r="E295" i="18"/>
  <c r="D295" i="18" s="1"/>
  <c r="E294" i="18"/>
  <c r="D294" i="18" s="1"/>
  <c r="E293" i="18"/>
  <c r="D293" i="18" s="1"/>
  <c r="E292" i="18"/>
  <c r="D292" i="18" s="1"/>
  <c r="E291" i="18"/>
  <c r="D291" i="18" s="1"/>
  <c r="E290" i="18"/>
  <c r="D290" i="18" s="1"/>
  <c r="E289" i="18"/>
  <c r="D289" i="18" s="1"/>
  <c r="E288" i="18"/>
  <c r="D288" i="18" s="1"/>
  <c r="E287" i="18"/>
  <c r="D287" i="18" s="1"/>
  <c r="E286" i="18"/>
  <c r="D286" i="18" s="1"/>
  <c r="E285" i="18"/>
  <c r="D285" i="18" s="1"/>
  <c r="E284" i="18"/>
  <c r="D284" i="18" s="1"/>
  <c r="E283" i="18"/>
  <c r="D283" i="18" s="1"/>
  <c r="E282" i="18"/>
  <c r="D282" i="18" s="1"/>
  <c r="E281" i="18"/>
  <c r="D281" i="18" s="1"/>
  <c r="E280" i="18"/>
  <c r="D280" i="18" s="1"/>
  <c r="E279" i="18"/>
  <c r="D279" i="18" s="1"/>
  <c r="E278" i="18"/>
  <c r="D278" i="18" s="1"/>
  <c r="E277" i="18"/>
  <c r="D277" i="18" s="1"/>
  <c r="E276" i="18"/>
  <c r="D276" i="18" s="1"/>
  <c r="E275" i="18"/>
  <c r="D275" i="18" s="1"/>
  <c r="E274" i="18"/>
  <c r="D274" i="18" s="1"/>
  <c r="E273" i="18"/>
  <c r="D273" i="18" s="1"/>
  <c r="E272" i="18"/>
  <c r="D272" i="18" s="1"/>
  <c r="E271" i="18"/>
  <c r="D271" i="18" s="1"/>
  <c r="E270" i="18"/>
  <c r="D270" i="18" s="1"/>
  <c r="E269" i="18"/>
  <c r="D269" i="18" s="1"/>
  <c r="E268" i="18"/>
  <c r="D268" i="18" s="1"/>
  <c r="E267" i="18"/>
  <c r="D267" i="18" s="1"/>
  <c r="E266" i="18"/>
  <c r="D266" i="18" s="1"/>
  <c r="E265" i="18"/>
  <c r="D265" i="18" s="1"/>
  <c r="E264" i="18"/>
  <c r="D264" i="18"/>
  <c r="E263" i="18"/>
  <c r="D263" i="18" s="1"/>
  <c r="E262" i="18"/>
  <c r="D262" i="18" s="1"/>
  <c r="E261" i="18"/>
  <c r="D261" i="18" s="1"/>
  <c r="E260" i="18"/>
  <c r="D260" i="18" s="1"/>
  <c r="E259" i="18"/>
  <c r="D259" i="18" s="1"/>
  <c r="E258" i="18"/>
  <c r="D258" i="18" s="1"/>
  <c r="E257" i="18"/>
  <c r="D257" i="18" s="1"/>
  <c r="E256" i="18"/>
  <c r="D256" i="18" s="1"/>
  <c r="E255" i="18"/>
  <c r="D255" i="18" s="1"/>
  <c r="E254" i="18"/>
  <c r="D254" i="18" s="1"/>
  <c r="E253" i="18"/>
  <c r="D253" i="18" s="1"/>
  <c r="E252" i="18"/>
  <c r="D252" i="18" s="1"/>
  <c r="E251" i="18"/>
  <c r="D251" i="18" s="1"/>
  <c r="E250" i="18"/>
  <c r="D250" i="18" s="1"/>
  <c r="E249" i="18"/>
  <c r="D249" i="18" s="1"/>
  <c r="E248" i="18"/>
  <c r="D248" i="18" s="1"/>
  <c r="E247" i="18"/>
  <c r="D247" i="18" s="1"/>
  <c r="E246" i="18"/>
  <c r="D246" i="18" s="1"/>
  <c r="E245" i="18"/>
  <c r="D245" i="18" s="1"/>
  <c r="E244" i="18"/>
  <c r="D244" i="18" s="1"/>
  <c r="E243" i="18"/>
  <c r="D243" i="18" s="1"/>
  <c r="E242" i="18"/>
  <c r="D242" i="18" s="1"/>
  <c r="E241" i="18"/>
  <c r="D241" i="18" s="1"/>
  <c r="E240" i="18"/>
  <c r="D240" i="18" s="1"/>
  <c r="E239" i="18"/>
  <c r="D239" i="18" s="1"/>
  <c r="E238" i="18"/>
  <c r="D238" i="18" s="1"/>
  <c r="E237" i="18"/>
  <c r="D237" i="18" s="1"/>
  <c r="E236" i="18"/>
  <c r="D236" i="18" s="1"/>
  <c r="E235" i="18"/>
  <c r="D235" i="18" s="1"/>
  <c r="E234" i="18"/>
  <c r="D234" i="18" s="1"/>
  <c r="E233" i="18"/>
  <c r="D233" i="18" s="1"/>
  <c r="E232" i="18"/>
  <c r="D232" i="18" s="1"/>
  <c r="E231" i="18"/>
  <c r="D231" i="18" s="1"/>
  <c r="E230" i="18"/>
  <c r="D230" i="18" s="1"/>
  <c r="E229" i="18"/>
  <c r="D229" i="18" s="1"/>
  <c r="E228" i="18"/>
  <c r="D228" i="18" s="1"/>
  <c r="E227" i="18"/>
  <c r="D227" i="18" s="1"/>
  <c r="E226" i="18"/>
  <c r="D226" i="18" s="1"/>
  <c r="E225" i="18"/>
  <c r="D225" i="18" s="1"/>
  <c r="E224" i="18"/>
  <c r="D224" i="18" s="1"/>
  <c r="E223" i="18"/>
  <c r="D223" i="18" s="1"/>
  <c r="E222" i="18"/>
  <c r="D222" i="18" s="1"/>
  <c r="E221" i="18"/>
  <c r="D221" i="18" s="1"/>
  <c r="E220" i="18"/>
  <c r="D220" i="18" s="1"/>
  <c r="E219" i="18"/>
  <c r="D219" i="18" s="1"/>
  <c r="E218" i="18"/>
  <c r="D218" i="18" s="1"/>
  <c r="E217" i="18"/>
  <c r="D217" i="18" s="1"/>
  <c r="E216" i="18"/>
  <c r="D216" i="18" s="1"/>
  <c r="E215" i="18"/>
  <c r="D215" i="18" s="1"/>
  <c r="E214" i="18"/>
  <c r="D214" i="18" s="1"/>
  <c r="E213" i="18"/>
  <c r="D213" i="18" s="1"/>
  <c r="E212" i="18"/>
  <c r="D212" i="18" s="1"/>
  <c r="E211" i="18"/>
  <c r="D211" i="18" s="1"/>
  <c r="E210" i="18"/>
  <c r="D210" i="18" s="1"/>
  <c r="E209" i="18"/>
  <c r="D209" i="18"/>
  <c r="E208" i="18"/>
  <c r="D208" i="18" s="1"/>
  <c r="E207" i="18"/>
  <c r="D207" i="18" s="1"/>
  <c r="E206" i="18"/>
  <c r="D206" i="18" s="1"/>
  <c r="E205" i="18"/>
  <c r="D205" i="18" s="1"/>
  <c r="E204" i="18"/>
  <c r="D204" i="18" s="1"/>
  <c r="E203" i="18"/>
  <c r="D203" i="18" s="1"/>
  <c r="E202" i="18"/>
  <c r="D202" i="18" s="1"/>
  <c r="E201" i="18"/>
  <c r="D201" i="18" s="1"/>
  <c r="E200" i="18"/>
  <c r="D200" i="18" s="1"/>
  <c r="E199" i="18"/>
  <c r="D199" i="18" s="1"/>
  <c r="E198" i="18"/>
  <c r="D198" i="18" s="1"/>
  <c r="E197" i="18"/>
  <c r="D197" i="18" s="1"/>
  <c r="E196" i="18"/>
  <c r="D196" i="18" s="1"/>
  <c r="E195" i="18"/>
  <c r="D195" i="18" s="1"/>
  <c r="E194" i="18"/>
  <c r="D194" i="18" s="1"/>
  <c r="E193" i="18"/>
  <c r="D193" i="18" s="1"/>
  <c r="E192" i="18"/>
  <c r="D192" i="18" s="1"/>
  <c r="E191" i="18"/>
  <c r="D191" i="18" s="1"/>
  <c r="E190" i="18"/>
  <c r="D190" i="18" s="1"/>
  <c r="E189" i="18"/>
  <c r="D189" i="18" s="1"/>
  <c r="E188" i="18"/>
  <c r="D188" i="18" s="1"/>
  <c r="E187" i="18"/>
  <c r="D187" i="18" s="1"/>
  <c r="E186" i="18"/>
  <c r="D186" i="18" s="1"/>
  <c r="E185" i="18"/>
  <c r="D185" i="18" s="1"/>
  <c r="E184" i="18"/>
  <c r="D184" i="18" s="1"/>
  <c r="E183" i="18"/>
  <c r="D183" i="18" s="1"/>
  <c r="E182" i="18"/>
  <c r="D182" i="18" s="1"/>
  <c r="E181" i="18"/>
  <c r="D181" i="18" s="1"/>
  <c r="E180" i="18"/>
  <c r="D180" i="18" s="1"/>
  <c r="E179" i="18"/>
  <c r="D179" i="18" s="1"/>
  <c r="E178" i="18"/>
  <c r="D178" i="18" s="1"/>
  <c r="E177" i="18"/>
  <c r="D177" i="18" s="1"/>
  <c r="E176" i="18"/>
  <c r="D176" i="18" s="1"/>
  <c r="E175" i="18"/>
  <c r="D175" i="18" s="1"/>
  <c r="E174" i="18"/>
  <c r="D174" i="18" s="1"/>
  <c r="E173" i="18"/>
  <c r="D173" i="18" s="1"/>
  <c r="E172" i="18"/>
  <c r="D172" i="18" s="1"/>
  <c r="E171" i="18"/>
  <c r="D171" i="18" s="1"/>
  <c r="E170" i="18"/>
  <c r="D170" i="18" s="1"/>
  <c r="E169" i="18"/>
  <c r="D169" i="18" s="1"/>
  <c r="E168" i="18"/>
  <c r="D168" i="18" s="1"/>
  <c r="E167" i="18"/>
  <c r="D167" i="18" s="1"/>
  <c r="E166" i="18"/>
  <c r="D166" i="18" s="1"/>
  <c r="E165" i="18"/>
  <c r="D165" i="18" s="1"/>
  <c r="E164" i="18"/>
  <c r="D164" i="18" s="1"/>
  <c r="E163" i="18"/>
  <c r="D163" i="18" s="1"/>
  <c r="E162" i="18"/>
  <c r="D162" i="18" s="1"/>
  <c r="E161" i="18"/>
  <c r="D161" i="18" s="1"/>
  <c r="E160" i="18"/>
  <c r="D160" i="18" s="1"/>
  <c r="E159" i="18"/>
  <c r="D159" i="18" s="1"/>
  <c r="E158" i="18"/>
  <c r="D158" i="18" s="1"/>
  <c r="E157" i="18"/>
  <c r="D157" i="18" s="1"/>
  <c r="E156" i="18"/>
  <c r="D156" i="18" s="1"/>
  <c r="E155" i="18"/>
  <c r="D155" i="18" s="1"/>
  <c r="E154" i="18"/>
  <c r="D154" i="18" s="1"/>
  <c r="E153" i="18"/>
  <c r="D153" i="18" s="1"/>
  <c r="E152" i="18"/>
  <c r="D152" i="18" s="1"/>
  <c r="E151" i="18"/>
  <c r="D151" i="18" s="1"/>
  <c r="E150" i="18"/>
  <c r="D150" i="18" s="1"/>
  <c r="E149" i="18"/>
  <c r="D149" i="18" s="1"/>
  <c r="E148" i="18"/>
  <c r="D148" i="18" s="1"/>
  <c r="E147" i="18"/>
  <c r="D147" i="18" s="1"/>
  <c r="E146" i="18"/>
  <c r="D146" i="18" s="1"/>
  <c r="E145" i="18"/>
  <c r="D145" i="18" s="1"/>
  <c r="E144" i="18"/>
  <c r="D144" i="18" s="1"/>
  <c r="E143" i="18"/>
  <c r="D143" i="18" s="1"/>
  <c r="E142" i="18"/>
  <c r="D142" i="18" s="1"/>
  <c r="E141" i="18"/>
  <c r="D141" i="18" s="1"/>
  <c r="E140" i="18"/>
  <c r="D140" i="18" s="1"/>
  <c r="E139" i="18"/>
  <c r="D139" i="18" s="1"/>
  <c r="E138" i="18"/>
  <c r="D138" i="18" s="1"/>
  <c r="E137" i="18"/>
  <c r="D137" i="18" s="1"/>
  <c r="E136" i="18"/>
  <c r="D136" i="18" s="1"/>
  <c r="E135" i="18"/>
  <c r="D135" i="18" s="1"/>
  <c r="E134" i="18"/>
  <c r="D134" i="18" s="1"/>
  <c r="E133" i="18"/>
  <c r="D133" i="18" s="1"/>
  <c r="E132" i="18"/>
  <c r="D132" i="18" s="1"/>
  <c r="E131" i="18"/>
  <c r="D131" i="18" s="1"/>
  <c r="E130" i="18"/>
  <c r="D130" i="18" s="1"/>
  <c r="E129" i="18"/>
  <c r="D129" i="18" s="1"/>
  <c r="E128" i="18"/>
  <c r="D128" i="18" s="1"/>
  <c r="E127" i="18"/>
  <c r="D127" i="18" s="1"/>
  <c r="E126" i="18"/>
  <c r="D126" i="18" s="1"/>
  <c r="E125" i="18"/>
  <c r="D125" i="18" s="1"/>
  <c r="E124" i="18"/>
  <c r="D124" i="18"/>
  <c r="E123" i="18"/>
  <c r="D123" i="18" s="1"/>
  <c r="E122" i="18"/>
  <c r="D122" i="18" s="1"/>
  <c r="E121" i="18"/>
  <c r="D121" i="18" s="1"/>
  <c r="E120" i="18"/>
  <c r="D120" i="18" s="1"/>
  <c r="E119" i="18"/>
  <c r="D119" i="18" s="1"/>
  <c r="E118" i="18"/>
  <c r="D118" i="18" s="1"/>
  <c r="E117" i="18"/>
  <c r="D117" i="18"/>
  <c r="E116" i="18"/>
  <c r="D116" i="18" s="1"/>
  <c r="E115" i="18"/>
  <c r="D115" i="18" s="1"/>
  <c r="E114" i="18"/>
  <c r="D114" i="18"/>
  <c r="E113" i="18"/>
  <c r="D113" i="18" s="1"/>
  <c r="E112" i="18"/>
  <c r="D112" i="18" s="1"/>
  <c r="E111" i="18"/>
  <c r="D111" i="18" s="1"/>
  <c r="E110" i="18"/>
  <c r="D110" i="18" s="1"/>
  <c r="E109" i="18"/>
  <c r="D109" i="18" s="1"/>
  <c r="E108" i="18"/>
  <c r="D108" i="18" s="1"/>
  <c r="E107" i="18"/>
  <c r="D107" i="18" s="1"/>
  <c r="E106" i="18"/>
  <c r="E105" i="18"/>
  <c r="D105" i="18" s="1"/>
  <c r="E104" i="18"/>
  <c r="D104" i="18" s="1"/>
  <c r="E103" i="18"/>
  <c r="D103" i="18" s="1"/>
  <c r="E102" i="18"/>
  <c r="D102" i="18" s="1"/>
  <c r="E101" i="18"/>
  <c r="D101" i="18" s="1"/>
  <c r="E100" i="18"/>
  <c r="D100" i="18" s="1"/>
  <c r="E99" i="18"/>
  <c r="D99" i="18" s="1"/>
  <c r="E98" i="18"/>
  <c r="D98" i="18" s="1"/>
  <c r="E97" i="18"/>
  <c r="D97" i="18" s="1"/>
  <c r="E96" i="18"/>
  <c r="D96" i="18" s="1"/>
  <c r="E95" i="18"/>
  <c r="D95" i="18" s="1"/>
  <c r="E94" i="18"/>
  <c r="D94" i="18" s="1"/>
  <c r="E93" i="18"/>
  <c r="D93" i="18" s="1"/>
  <c r="E92" i="18"/>
  <c r="D92" i="18" s="1"/>
  <c r="E91" i="18"/>
  <c r="D91" i="18" s="1"/>
  <c r="E90" i="18"/>
  <c r="D90" i="18" s="1"/>
  <c r="E89" i="18"/>
  <c r="D89" i="18" s="1"/>
  <c r="E88" i="18"/>
  <c r="D88" i="18" s="1"/>
  <c r="E87" i="18"/>
  <c r="D87" i="18" s="1"/>
  <c r="E86" i="18"/>
  <c r="D86" i="18" s="1"/>
  <c r="E85" i="18"/>
  <c r="D85" i="18" s="1"/>
  <c r="E84" i="18"/>
  <c r="D84" i="18" s="1"/>
  <c r="E83" i="18"/>
  <c r="D83" i="18" s="1"/>
  <c r="E82" i="18"/>
  <c r="D82" i="18" s="1"/>
  <c r="E81" i="18"/>
  <c r="D81" i="18" s="1"/>
  <c r="E80" i="18"/>
  <c r="D80" i="18" s="1"/>
  <c r="E79" i="18"/>
  <c r="D79" i="18" s="1"/>
  <c r="E78" i="18"/>
  <c r="D78" i="18" s="1"/>
  <c r="E77" i="18"/>
  <c r="D77" i="18" s="1"/>
  <c r="E76" i="18"/>
  <c r="D76" i="18" s="1"/>
  <c r="E75" i="18"/>
  <c r="D75" i="18" s="1"/>
  <c r="E74" i="18"/>
  <c r="D74" i="18" s="1"/>
  <c r="E73" i="18"/>
  <c r="D73" i="18" s="1"/>
  <c r="E72" i="18"/>
  <c r="D72" i="18" s="1"/>
  <c r="E71" i="18"/>
  <c r="D71" i="18" s="1"/>
  <c r="E70" i="18"/>
  <c r="D70" i="18" s="1"/>
  <c r="E69" i="18"/>
  <c r="D69" i="18" s="1"/>
  <c r="E68" i="18"/>
  <c r="D68" i="18" s="1"/>
  <c r="E67" i="18"/>
  <c r="D67" i="18" s="1"/>
  <c r="E66" i="18"/>
  <c r="D66" i="18" s="1"/>
  <c r="E65" i="18"/>
  <c r="D65" i="18" s="1"/>
  <c r="E64" i="18"/>
  <c r="D64" i="18" s="1"/>
  <c r="E63" i="18"/>
  <c r="D63" i="18" s="1"/>
  <c r="E62" i="18"/>
  <c r="D62" i="18" s="1"/>
  <c r="E61" i="18"/>
  <c r="D61" i="18" s="1"/>
  <c r="E60" i="18"/>
  <c r="D60" i="18"/>
  <c r="E59" i="18"/>
  <c r="D59" i="18" s="1"/>
  <c r="E58" i="18"/>
  <c r="D58" i="18"/>
  <c r="E57" i="18"/>
  <c r="D57" i="18" s="1"/>
  <c r="E56" i="18"/>
  <c r="D56" i="18" s="1"/>
  <c r="E55" i="18"/>
  <c r="D55" i="18" s="1"/>
  <c r="E54" i="18"/>
  <c r="D54" i="18" s="1"/>
  <c r="E53" i="18"/>
  <c r="D53" i="18" s="1"/>
  <c r="E52" i="18"/>
  <c r="D52" i="18" s="1"/>
  <c r="E51" i="18"/>
  <c r="D51" i="18" s="1"/>
  <c r="E50" i="18"/>
  <c r="D50" i="18" s="1"/>
  <c r="E49" i="18"/>
  <c r="D49" i="18" s="1"/>
  <c r="E48" i="18"/>
  <c r="D48" i="18" s="1"/>
  <c r="E47" i="18"/>
  <c r="D47" i="18" s="1"/>
  <c r="E46" i="18"/>
  <c r="D46" i="18" s="1"/>
  <c r="E45" i="18"/>
  <c r="D45" i="18"/>
  <c r="E44" i="18"/>
  <c r="D44" i="18" s="1"/>
  <c r="E43" i="18"/>
  <c r="D43" i="18" s="1"/>
  <c r="E42" i="18"/>
  <c r="D42" i="18" s="1"/>
  <c r="E41" i="18"/>
  <c r="D41" i="18" s="1"/>
  <c r="E40" i="18"/>
  <c r="D40" i="18" s="1"/>
  <c r="E39" i="18"/>
  <c r="D39" i="18" s="1"/>
  <c r="E38" i="18"/>
  <c r="D38" i="18" s="1"/>
  <c r="E37" i="18"/>
  <c r="D37" i="18" s="1"/>
  <c r="E36" i="18"/>
  <c r="D36" i="18" s="1"/>
  <c r="E35" i="18"/>
  <c r="D35" i="18" s="1"/>
  <c r="E34" i="18"/>
  <c r="D34" i="18" s="1"/>
  <c r="E33" i="18"/>
  <c r="D33" i="18" s="1"/>
  <c r="E32" i="18"/>
  <c r="D32" i="18" s="1"/>
  <c r="E31" i="18"/>
  <c r="D31" i="18" s="1"/>
  <c r="E30" i="18"/>
  <c r="D30" i="18" s="1"/>
  <c r="E29" i="18"/>
  <c r="D29" i="18" s="1"/>
  <c r="E28" i="18"/>
  <c r="D28" i="18"/>
  <c r="E27" i="18"/>
  <c r="D27" i="18" s="1"/>
  <c r="E26" i="18"/>
  <c r="D26" i="18" s="1"/>
  <c r="E25" i="18"/>
  <c r="D25" i="18" s="1"/>
  <c r="E24" i="18"/>
  <c r="D24" i="18" s="1"/>
  <c r="E23" i="18"/>
  <c r="D23" i="18" s="1"/>
  <c r="E22" i="18"/>
  <c r="D22" i="18" s="1"/>
  <c r="E21" i="18"/>
  <c r="D21" i="18" s="1"/>
  <c r="E20" i="18"/>
  <c r="D20" i="18" s="1"/>
  <c r="E19" i="18"/>
  <c r="D19" i="18" s="1"/>
  <c r="E18" i="18"/>
  <c r="D18" i="18" s="1"/>
  <c r="E17" i="18"/>
  <c r="D17" i="18"/>
  <c r="E16" i="18"/>
  <c r="D16" i="18" s="1"/>
  <c r="E15" i="18"/>
  <c r="D15" i="18" s="1"/>
  <c r="E14" i="18"/>
  <c r="D14" i="18" s="1"/>
  <c r="E13" i="18"/>
  <c r="D13" i="18" s="1"/>
  <c r="E12" i="18"/>
  <c r="D12" i="18" s="1"/>
  <c r="E11" i="18"/>
  <c r="C18" i="15"/>
  <c r="C389" i="23"/>
  <c r="B389" i="23" s="1"/>
  <c r="C388" i="23"/>
  <c r="B388" i="23" s="1"/>
  <c r="C387" i="23"/>
  <c r="B387" i="23" s="1"/>
  <c r="C386" i="23"/>
  <c r="B386" i="23" s="1"/>
  <c r="C385" i="23"/>
  <c r="B385" i="23" s="1"/>
  <c r="C384" i="23"/>
  <c r="B384" i="23" s="1"/>
  <c r="C383" i="23"/>
  <c r="B383" i="23" s="1"/>
  <c r="C382" i="23"/>
  <c r="B382" i="23" s="1"/>
  <c r="C381" i="23"/>
  <c r="B381" i="23" s="1"/>
  <c r="C380" i="23"/>
  <c r="B380" i="23" s="1"/>
  <c r="C379" i="23"/>
  <c r="B379" i="23" s="1"/>
  <c r="C378" i="23"/>
  <c r="B378" i="23" s="1"/>
  <c r="C377" i="23"/>
  <c r="B377" i="23" s="1"/>
  <c r="C376" i="23"/>
  <c r="B376" i="23" s="1"/>
  <c r="C375" i="23"/>
  <c r="B375" i="23" s="1"/>
  <c r="C374" i="23"/>
  <c r="B374" i="23" s="1"/>
  <c r="C373" i="23"/>
  <c r="B373" i="23" s="1"/>
  <c r="C372" i="23"/>
  <c r="B372" i="23" s="1"/>
  <c r="C371" i="23"/>
  <c r="B371" i="23" s="1"/>
  <c r="C370" i="23"/>
  <c r="B370" i="23" s="1"/>
  <c r="C369" i="23"/>
  <c r="B369" i="23" s="1"/>
  <c r="C368" i="23"/>
  <c r="B368" i="23" s="1"/>
  <c r="C367" i="23"/>
  <c r="B367" i="23" s="1"/>
  <c r="C366" i="23"/>
  <c r="B366" i="23" s="1"/>
  <c r="C365" i="23"/>
  <c r="B365" i="23" s="1"/>
  <c r="C364" i="23"/>
  <c r="B364" i="23" s="1"/>
  <c r="C363" i="23"/>
  <c r="B363" i="23" s="1"/>
  <c r="C362" i="23"/>
  <c r="B362" i="23" s="1"/>
  <c r="C361" i="23"/>
  <c r="B361" i="23" s="1"/>
  <c r="C360" i="23"/>
  <c r="B360" i="23" s="1"/>
  <c r="C359" i="23"/>
  <c r="B359" i="23" s="1"/>
  <c r="C358" i="23"/>
  <c r="B358" i="23" s="1"/>
  <c r="C357" i="23"/>
  <c r="B357" i="23" s="1"/>
  <c r="C356" i="23"/>
  <c r="B356" i="23" s="1"/>
  <c r="C355" i="23"/>
  <c r="B355" i="23" s="1"/>
  <c r="C354" i="23"/>
  <c r="B354" i="23" s="1"/>
  <c r="C353" i="23"/>
  <c r="B353" i="23" s="1"/>
  <c r="C352" i="23"/>
  <c r="B352" i="23" s="1"/>
  <c r="C351" i="23"/>
  <c r="B351" i="23" s="1"/>
  <c r="C350" i="23"/>
  <c r="B350" i="23" s="1"/>
  <c r="C349" i="23"/>
  <c r="B349" i="23" s="1"/>
  <c r="C348" i="23"/>
  <c r="B348" i="23" s="1"/>
  <c r="C347" i="23"/>
  <c r="B347" i="23" s="1"/>
  <c r="C346" i="23"/>
  <c r="B346" i="23" s="1"/>
  <c r="C345" i="23"/>
  <c r="B345" i="23" s="1"/>
  <c r="C344" i="23"/>
  <c r="B344" i="23" s="1"/>
  <c r="C343" i="23"/>
  <c r="B343" i="23" s="1"/>
  <c r="C342" i="23"/>
  <c r="B342" i="23" s="1"/>
  <c r="C341" i="23"/>
  <c r="B341" i="23" s="1"/>
  <c r="C340" i="23"/>
  <c r="B340" i="23" s="1"/>
  <c r="C339" i="23"/>
  <c r="B339" i="23" s="1"/>
  <c r="C338" i="23"/>
  <c r="B338" i="23" s="1"/>
  <c r="C337" i="23"/>
  <c r="B337" i="23" s="1"/>
  <c r="C336" i="23"/>
  <c r="B336" i="23" s="1"/>
  <c r="C335" i="23"/>
  <c r="B335" i="23" s="1"/>
  <c r="C334" i="23"/>
  <c r="B334" i="23" s="1"/>
  <c r="C333" i="23"/>
  <c r="B333" i="23" s="1"/>
  <c r="C332" i="23"/>
  <c r="B332" i="23" s="1"/>
  <c r="C331" i="23"/>
  <c r="B331" i="23" s="1"/>
  <c r="C330" i="23"/>
  <c r="B330" i="23" s="1"/>
  <c r="C329" i="23"/>
  <c r="B329" i="23" s="1"/>
  <c r="C328" i="23"/>
  <c r="B328" i="23" s="1"/>
  <c r="C327" i="23"/>
  <c r="B327" i="23" s="1"/>
  <c r="C326" i="23"/>
  <c r="B326" i="23" s="1"/>
  <c r="C325" i="23"/>
  <c r="B325" i="23" s="1"/>
  <c r="C324" i="23"/>
  <c r="B324" i="23" s="1"/>
  <c r="C323" i="23"/>
  <c r="B323" i="23" s="1"/>
  <c r="C322" i="23"/>
  <c r="B322" i="23" s="1"/>
  <c r="C321" i="23"/>
  <c r="B321" i="23" s="1"/>
  <c r="C320" i="23"/>
  <c r="B320" i="23" s="1"/>
  <c r="C319" i="23"/>
  <c r="B319" i="23" s="1"/>
  <c r="C318" i="23"/>
  <c r="B318" i="23" s="1"/>
  <c r="C317" i="23"/>
  <c r="B317" i="23" s="1"/>
  <c r="C316" i="23"/>
  <c r="B316" i="23" s="1"/>
  <c r="C315" i="23"/>
  <c r="B315" i="23" s="1"/>
  <c r="C314" i="23"/>
  <c r="B314" i="23" s="1"/>
  <c r="C313" i="23"/>
  <c r="B313" i="23" s="1"/>
  <c r="C312" i="23"/>
  <c r="B312" i="23" s="1"/>
  <c r="C311" i="23"/>
  <c r="B311" i="23" s="1"/>
  <c r="C310" i="23"/>
  <c r="B310" i="23" s="1"/>
  <c r="C309" i="23"/>
  <c r="B309" i="23" s="1"/>
  <c r="C308" i="23"/>
  <c r="B308" i="23" s="1"/>
  <c r="C307" i="23"/>
  <c r="B307" i="23" s="1"/>
  <c r="C306" i="23"/>
  <c r="B306" i="23" s="1"/>
  <c r="C305" i="23"/>
  <c r="B305" i="23" s="1"/>
  <c r="C304" i="23"/>
  <c r="B304" i="23" s="1"/>
  <c r="C303" i="23"/>
  <c r="B303" i="23" s="1"/>
  <c r="C302" i="23"/>
  <c r="B302" i="23" s="1"/>
  <c r="C301" i="23"/>
  <c r="B301" i="23" s="1"/>
  <c r="C300" i="23"/>
  <c r="B300" i="23" s="1"/>
  <c r="C299" i="23"/>
  <c r="B299" i="23" s="1"/>
  <c r="C298" i="23"/>
  <c r="B298" i="23" s="1"/>
  <c r="C297" i="23"/>
  <c r="B297" i="23" s="1"/>
  <c r="C296" i="23"/>
  <c r="B296" i="23" s="1"/>
  <c r="C295" i="23"/>
  <c r="B295" i="23" s="1"/>
  <c r="C294" i="23"/>
  <c r="B294" i="23" s="1"/>
  <c r="C293" i="23"/>
  <c r="B293" i="23" s="1"/>
  <c r="C292" i="23"/>
  <c r="B292" i="23" s="1"/>
  <c r="C291" i="23"/>
  <c r="B291" i="23" s="1"/>
  <c r="C290" i="23"/>
  <c r="B290" i="23" s="1"/>
  <c r="C289" i="23"/>
  <c r="B289" i="23" s="1"/>
  <c r="C288" i="23"/>
  <c r="B288" i="23" s="1"/>
  <c r="C287" i="23"/>
  <c r="B287" i="23" s="1"/>
  <c r="C286" i="23"/>
  <c r="B286" i="23" s="1"/>
  <c r="C285" i="23"/>
  <c r="B285" i="23" s="1"/>
  <c r="C284" i="23"/>
  <c r="B284" i="23" s="1"/>
  <c r="C283" i="23"/>
  <c r="B283" i="23" s="1"/>
  <c r="C282" i="23"/>
  <c r="B282" i="23" s="1"/>
  <c r="C281" i="23"/>
  <c r="B281" i="23" s="1"/>
  <c r="C280" i="23"/>
  <c r="B280" i="23" s="1"/>
  <c r="C279" i="23"/>
  <c r="B279" i="23" s="1"/>
  <c r="C278" i="23"/>
  <c r="B278" i="23" s="1"/>
  <c r="C277" i="23"/>
  <c r="B277" i="23" s="1"/>
  <c r="C276" i="23"/>
  <c r="B276" i="23" s="1"/>
  <c r="C275" i="23"/>
  <c r="B275" i="23" s="1"/>
  <c r="C274" i="23"/>
  <c r="B274" i="23" s="1"/>
  <c r="C273" i="23"/>
  <c r="B273" i="23" s="1"/>
  <c r="C272" i="23"/>
  <c r="B272" i="23" s="1"/>
  <c r="C271" i="23"/>
  <c r="B271" i="23" s="1"/>
  <c r="C270" i="23"/>
  <c r="B270" i="23" s="1"/>
  <c r="C269" i="23"/>
  <c r="B269" i="23" s="1"/>
  <c r="C268" i="23"/>
  <c r="B268" i="23" s="1"/>
  <c r="C267" i="23"/>
  <c r="B267" i="23" s="1"/>
  <c r="C266" i="23"/>
  <c r="B266" i="23" s="1"/>
  <c r="C265" i="23"/>
  <c r="B265" i="23" s="1"/>
  <c r="C264" i="23"/>
  <c r="B264" i="23" s="1"/>
  <c r="C263" i="23"/>
  <c r="B263" i="23" s="1"/>
  <c r="C262" i="23"/>
  <c r="B262" i="23" s="1"/>
  <c r="C261" i="23"/>
  <c r="B261" i="23" s="1"/>
  <c r="C260" i="23"/>
  <c r="B260" i="23" s="1"/>
  <c r="C259" i="23"/>
  <c r="B259" i="23" s="1"/>
  <c r="C258" i="23"/>
  <c r="B258" i="23" s="1"/>
  <c r="C257" i="23"/>
  <c r="B257" i="23" s="1"/>
  <c r="C256" i="23"/>
  <c r="B256" i="23" s="1"/>
  <c r="C255" i="23"/>
  <c r="B255" i="23" s="1"/>
  <c r="C254" i="23"/>
  <c r="B254" i="23" s="1"/>
  <c r="C253" i="23"/>
  <c r="B253" i="23" s="1"/>
  <c r="C252" i="23"/>
  <c r="B252" i="23" s="1"/>
  <c r="C251" i="23"/>
  <c r="B251" i="23" s="1"/>
  <c r="C250" i="23"/>
  <c r="B250" i="23" s="1"/>
  <c r="C249" i="23"/>
  <c r="B249" i="23" s="1"/>
  <c r="C248" i="23"/>
  <c r="B248" i="23" s="1"/>
  <c r="C247" i="23"/>
  <c r="B247" i="23" s="1"/>
  <c r="C246" i="23"/>
  <c r="B246" i="23" s="1"/>
  <c r="C245" i="23"/>
  <c r="B245" i="23" s="1"/>
  <c r="C244" i="23"/>
  <c r="B244" i="23" s="1"/>
  <c r="C243" i="23"/>
  <c r="B243" i="23" s="1"/>
  <c r="C242" i="23"/>
  <c r="B242" i="23" s="1"/>
  <c r="C241" i="23"/>
  <c r="B241" i="23" s="1"/>
  <c r="C240" i="23"/>
  <c r="B240" i="23" s="1"/>
  <c r="C239" i="23"/>
  <c r="B239" i="23" s="1"/>
  <c r="C238" i="23"/>
  <c r="B238" i="23" s="1"/>
  <c r="C237" i="23"/>
  <c r="B237" i="23" s="1"/>
  <c r="C236" i="23"/>
  <c r="B236" i="23" s="1"/>
  <c r="C235" i="23"/>
  <c r="B235" i="23" s="1"/>
  <c r="C234" i="23"/>
  <c r="B234" i="23" s="1"/>
  <c r="C233" i="23"/>
  <c r="B233" i="23" s="1"/>
  <c r="C232" i="23"/>
  <c r="B232" i="23" s="1"/>
  <c r="C231" i="23"/>
  <c r="B231" i="23" s="1"/>
  <c r="C230" i="23"/>
  <c r="B230" i="23" s="1"/>
  <c r="C229" i="23"/>
  <c r="B229" i="23" s="1"/>
  <c r="C228" i="23"/>
  <c r="B228" i="23" s="1"/>
  <c r="C227" i="23"/>
  <c r="B227" i="23" s="1"/>
  <c r="C226" i="23"/>
  <c r="B226" i="23" s="1"/>
  <c r="C225" i="23"/>
  <c r="B225" i="23" s="1"/>
  <c r="C224" i="23"/>
  <c r="B224" i="23" s="1"/>
  <c r="C223" i="23"/>
  <c r="B223" i="23" s="1"/>
  <c r="C222" i="23"/>
  <c r="B222" i="23" s="1"/>
  <c r="C221" i="23"/>
  <c r="B221" i="23" s="1"/>
  <c r="C220" i="23"/>
  <c r="B220" i="23" s="1"/>
  <c r="C219" i="23"/>
  <c r="B219" i="23" s="1"/>
  <c r="C218" i="23"/>
  <c r="B218" i="23" s="1"/>
  <c r="C217" i="23"/>
  <c r="B217" i="23" s="1"/>
  <c r="C216" i="23"/>
  <c r="B216" i="23" s="1"/>
  <c r="C215" i="23"/>
  <c r="B215" i="23" s="1"/>
  <c r="C214" i="23"/>
  <c r="B214" i="23" s="1"/>
  <c r="C213" i="23"/>
  <c r="B213" i="23" s="1"/>
  <c r="C212" i="23"/>
  <c r="B212" i="23" s="1"/>
  <c r="C211" i="23"/>
  <c r="B211" i="23" s="1"/>
  <c r="C210" i="23"/>
  <c r="B210" i="23" s="1"/>
  <c r="C209" i="23"/>
  <c r="B209" i="23" s="1"/>
  <c r="C208" i="23"/>
  <c r="B208" i="23" s="1"/>
  <c r="C207" i="23"/>
  <c r="B207" i="23" s="1"/>
  <c r="C206" i="23"/>
  <c r="B206" i="23" s="1"/>
  <c r="C205" i="23"/>
  <c r="B205" i="23" s="1"/>
  <c r="C204" i="23"/>
  <c r="B204" i="23" s="1"/>
  <c r="C203" i="23"/>
  <c r="B203" i="23" s="1"/>
  <c r="C202" i="23"/>
  <c r="B202" i="23" s="1"/>
  <c r="C201" i="23"/>
  <c r="B201" i="23" s="1"/>
  <c r="C200" i="23"/>
  <c r="B200" i="23" s="1"/>
  <c r="C199" i="23"/>
  <c r="B199" i="23" s="1"/>
  <c r="C198" i="23"/>
  <c r="B198" i="23" s="1"/>
  <c r="C197" i="23"/>
  <c r="B197" i="23" s="1"/>
  <c r="C196" i="23"/>
  <c r="B196" i="23" s="1"/>
  <c r="C195" i="23"/>
  <c r="B195" i="23" s="1"/>
  <c r="C194" i="23"/>
  <c r="B194" i="23" s="1"/>
  <c r="C193" i="23"/>
  <c r="B193" i="23" s="1"/>
  <c r="C192" i="23"/>
  <c r="B192" i="23" s="1"/>
  <c r="C191" i="23"/>
  <c r="B191" i="23" s="1"/>
  <c r="C190" i="23"/>
  <c r="B190" i="23" s="1"/>
  <c r="C189" i="23"/>
  <c r="B189" i="23" s="1"/>
  <c r="C188" i="23"/>
  <c r="B188" i="23" s="1"/>
  <c r="C187" i="23"/>
  <c r="B187" i="23" s="1"/>
  <c r="C186" i="23"/>
  <c r="B186" i="23" s="1"/>
  <c r="C185" i="23"/>
  <c r="B185" i="23" s="1"/>
  <c r="C184" i="23"/>
  <c r="B184" i="23" s="1"/>
  <c r="C183" i="23"/>
  <c r="B183" i="23" s="1"/>
  <c r="C182" i="23"/>
  <c r="B182" i="23" s="1"/>
  <c r="C181" i="23"/>
  <c r="B181" i="23" s="1"/>
  <c r="C180" i="23"/>
  <c r="B180" i="23" s="1"/>
  <c r="C179" i="23"/>
  <c r="B179" i="23" s="1"/>
  <c r="C178" i="23"/>
  <c r="B178" i="23" s="1"/>
  <c r="C177" i="23"/>
  <c r="B177" i="23" s="1"/>
  <c r="C176" i="23"/>
  <c r="B176" i="23" s="1"/>
  <c r="C175" i="23"/>
  <c r="B175" i="23" s="1"/>
  <c r="C174" i="23"/>
  <c r="B174" i="23" s="1"/>
  <c r="C173" i="23"/>
  <c r="B173" i="23" s="1"/>
  <c r="C172" i="23"/>
  <c r="B172" i="23" s="1"/>
  <c r="C171" i="23"/>
  <c r="B171" i="23" s="1"/>
  <c r="C170" i="23"/>
  <c r="B170" i="23" s="1"/>
  <c r="C169" i="23"/>
  <c r="B169" i="23" s="1"/>
  <c r="C168" i="23"/>
  <c r="B168" i="23" s="1"/>
  <c r="C167" i="23"/>
  <c r="B167" i="23" s="1"/>
  <c r="C166" i="23"/>
  <c r="B166" i="23" s="1"/>
  <c r="C165" i="23"/>
  <c r="B165" i="23" s="1"/>
  <c r="C164" i="23"/>
  <c r="B164" i="23" s="1"/>
  <c r="C163" i="23"/>
  <c r="B163" i="23" s="1"/>
  <c r="C162" i="23"/>
  <c r="B162" i="23" s="1"/>
  <c r="C161" i="23"/>
  <c r="B161" i="23" s="1"/>
  <c r="C160" i="23"/>
  <c r="B160" i="23" s="1"/>
  <c r="C159" i="23"/>
  <c r="B159" i="23" s="1"/>
  <c r="C158" i="23"/>
  <c r="B158" i="23" s="1"/>
  <c r="C157" i="23"/>
  <c r="B157" i="23" s="1"/>
  <c r="C156" i="23"/>
  <c r="B156" i="23" s="1"/>
  <c r="C155" i="23"/>
  <c r="B155" i="23" s="1"/>
  <c r="C154" i="23"/>
  <c r="B154" i="23" s="1"/>
  <c r="C153" i="23"/>
  <c r="B153" i="23" s="1"/>
  <c r="C152" i="23"/>
  <c r="B152" i="23" s="1"/>
  <c r="C151" i="23"/>
  <c r="B151" i="23" s="1"/>
  <c r="C150" i="23"/>
  <c r="B150" i="23" s="1"/>
  <c r="C149" i="23"/>
  <c r="B149" i="23" s="1"/>
  <c r="C148" i="23"/>
  <c r="B148" i="23" s="1"/>
  <c r="C147" i="23"/>
  <c r="B147" i="23" s="1"/>
  <c r="C146" i="23"/>
  <c r="B146" i="23" s="1"/>
  <c r="C145" i="23"/>
  <c r="B145" i="23" s="1"/>
  <c r="C144" i="23"/>
  <c r="B144" i="23" s="1"/>
  <c r="C143" i="23"/>
  <c r="B143" i="23" s="1"/>
  <c r="C142" i="23"/>
  <c r="B142" i="23" s="1"/>
  <c r="C141" i="23"/>
  <c r="B141" i="23" s="1"/>
  <c r="C140" i="23"/>
  <c r="B140" i="23" s="1"/>
  <c r="C139" i="23"/>
  <c r="B139" i="23" s="1"/>
  <c r="C138" i="23"/>
  <c r="B138" i="23" s="1"/>
  <c r="C137" i="23"/>
  <c r="B137" i="23" s="1"/>
  <c r="C136" i="23"/>
  <c r="B136" i="23" s="1"/>
  <c r="C135" i="23"/>
  <c r="B135" i="23" s="1"/>
  <c r="C134" i="23"/>
  <c r="B134" i="23" s="1"/>
  <c r="C133" i="23"/>
  <c r="B133" i="23" s="1"/>
  <c r="C132" i="23"/>
  <c r="B132" i="23" s="1"/>
  <c r="C131" i="23"/>
  <c r="B131" i="23" s="1"/>
  <c r="C130" i="23"/>
  <c r="B130" i="23" s="1"/>
  <c r="C129" i="23"/>
  <c r="B129" i="23" s="1"/>
  <c r="C128" i="23"/>
  <c r="B128" i="23" s="1"/>
  <c r="C127" i="23"/>
  <c r="B127" i="23" s="1"/>
  <c r="C126" i="23"/>
  <c r="B126" i="23" s="1"/>
  <c r="C125" i="23"/>
  <c r="B125" i="23" s="1"/>
  <c r="C124" i="23"/>
  <c r="B124" i="23" s="1"/>
  <c r="C123" i="23"/>
  <c r="B123" i="23" s="1"/>
  <c r="C122" i="23"/>
  <c r="B122" i="23" s="1"/>
  <c r="C121" i="23"/>
  <c r="B121" i="23" s="1"/>
  <c r="C120" i="23"/>
  <c r="C119" i="23"/>
  <c r="B119" i="23" s="1"/>
  <c r="C118" i="23"/>
  <c r="C117" i="23"/>
  <c r="C116" i="23"/>
  <c r="C115" i="23"/>
  <c r="B115" i="23" s="1"/>
  <c r="C114" i="23"/>
  <c r="B114" i="23" s="1"/>
  <c r="C113" i="23"/>
  <c r="B113" i="23" s="1"/>
  <c r="C112" i="23"/>
  <c r="B112" i="23" s="1"/>
  <c r="C111" i="23"/>
  <c r="B111" i="23" s="1"/>
  <c r="C110" i="23"/>
  <c r="B110" i="23" s="1"/>
  <c r="C109" i="23"/>
  <c r="B109" i="23" s="1"/>
  <c r="C108" i="23"/>
  <c r="B108" i="23" s="1"/>
  <c r="C107" i="23"/>
  <c r="B107" i="23" s="1"/>
  <c r="C106" i="23"/>
  <c r="B106" i="23" s="1"/>
  <c r="C105" i="23"/>
  <c r="B105" i="23" s="1"/>
  <c r="C104" i="23"/>
  <c r="B104" i="23" s="1"/>
  <c r="C103" i="23"/>
  <c r="B103" i="23" s="1"/>
  <c r="C102" i="23"/>
  <c r="B102" i="23" s="1"/>
  <c r="C101" i="23"/>
  <c r="B101" i="23" s="1"/>
  <c r="C100" i="23"/>
  <c r="B100" i="23" s="1"/>
  <c r="C99" i="23"/>
  <c r="B99" i="23" s="1"/>
  <c r="C98" i="23"/>
  <c r="B98" i="23" s="1"/>
  <c r="C97" i="23"/>
  <c r="B97" i="23" s="1"/>
  <c r="C96" i="23"/>
  <c r="B96" i="23" s="1"/>
  <c r="C95" i="23"/>
  <c r="B95" i="23" s="1"/>
  <c r="C94" i="23"/>
  <c r="B94" i="23" s="1"/>
  <c r="C93" i="23"/>
  <c r="B93" i="23" s="1"/>
  <c r="C92" i="23"/>
  <c r="B92" i="23" s="1"/>
  <c r="C91" i="23"/>
  <c r="B91" i="23" s="1"/>
  <c r="C90" i="23"/>
  <c r="B90" i="23" s="1"/>
  <c r="C89" i="23"/>
  <c r="B89" i="23" s="1"/>
  <c r="C88" i="23"/>
  <c r="B88" i="23" s="1"/>
  <c r="C87" i="23"/>
  <c r="B87" i="23" s="1"/>
  <c r="C86" i="23"/>
  <c r="B86" i="23" s="1"/>
  <c r="C85" i="23"/>
  <c r="B85" i="23" s="1"/>
  <c r="C84" i="23"/>
  <c r="B84" i="23" s="1"/>
  <c r="C83" i="23"/>
  <c r="B83" i="23" s="1"/>
  <c r="C82" i="23"/>
  <c r="B82" i="23" s="1"/>
  <c r="C81" i="23"/>
  <c r="B81" i="23" s="1"/>
  <c r="C80" i="23"/>
  <c r="B80" i="23" s="1"/>
  <c r="C79" i="23"/>
  <c r="B79" i="23" s="1"/>
  <c r="C78" i="23"/>
  <c r="B78" i="23" s="1"/>
  <c r="C77" i="23"/>
  <c r="B77" i="23" s="1"/>
  <c r="C76" i="23"/>
  <c r="B76" i="23" s="1"/>
  <c r="C75" i="23"/>
  <c r="B75" i="23" s="1"/>
  <c r="C74" i="23"/>
  <c r="B74" i="23" s="1"/>
  <c r="C73" i="23"/>
  <c r="B73" i="23" s="1"/>
  <c r="C72" i="23"/>
  <c r="B72" i="23" s="1"/>
  <c r="C71" i="23"/>
  <c r="B71" i="23" s="1"/>
  <c r="C70" i="23"/>
  <c r="B70" i="23" s="1"/>
  <c r="C69" i="23"/>
  <c r="B69" i="23" s="1"/>
  <c r="C68" i="23"/>
  <c r="B68" i="23" s="1"/>
  <c r="C67" i="23"/>
  <c r="B67" i="23" s="1"/>
  <c r="C66" i="23"/>
  <c r="B66" i="23" s="1"/>
  <c r="C65" i="23"/>
  <c r="B65" i="23" s="1"/>
  <c r="C64" i="23"/>
  <c r="B64" i="23" s="1"/>
  <c r="C63" i="23"/>
  <c r="B63" i="23" s="1"/>
  <c r="C62" i="23"/>
  <c r="B62" i="23" s="1"/>
  <c r="C61" i="23"/>
  <c r="B61" i="23" s="1"/>
  <c r="C60" i="23"/>
  <c r="B60" i="23" s="1"/>
  <c r="C59" i="23"/>
  <c r="B59" i="23" s="1"/>
  <c r="C58" i="23"/>
  <c r="B58" i="23" s="1"/>
  <c r="C57" i="23"/>
  <c r="B57" i="23" s="1"/>
  <c r="C56" i="23"/>
  <c r="B56" i="23"/>
  <c r="C55" i="23"/>
  <c r="B55" i="23" s="1"/>
  <c r="C54" i="23"/>
  <c r="B54" i="23" s="1"/>
  <c r="C53" i="23"/>
  <c r="B53" i="23" s="1"/>
  <c r="C52" i="23"/>
  <c r="B52" i="23" s="1"/>
  <c r="C51" i="23"/>
  <c r="B51" i="23" s="1"/>
  <c r="C50" i="23"/>
  <c r="B50" i="23" s="1"/>
  <c r="C49" i="23"/>
  <c r="B49" i="23" s="1"/>
  <c r="C48" i="23"/>
  <c r="B48" i="23" s="1"/>
  <c r="C47" i="23"/>
  <c r="B47" i="23" s="1"/>
  <c r="C46" i="23"/>
  <c r="B46" i="23" s="1"/>
  <c r="C45" i="23"/>
  <c r="B45" i="23" s="1"/>
  <c r="C44" i="23"/>
  <c r="B44" i="23" s="1"/>
  <c r="C43" i="23"/>
  <c r="B43" i="23" s="1"/>
  <c r="C42" i="23"/>
  <c r="B42" i="23" s="1"/>
  <c r="C41" i="23"/>
  <c r="B41" i="23" s="1"/>
  <c r="C40" i="23"/>
  <c r="B40" i="23" s="1"/>
  <c r="C39" i="23"/>
  <c r="B39" i="23" s="1"/>
  <c r="C38" i="23"/>
  <c r="B38" i="23" s="1"/>
  <c r="C37" i="23"/>
  <c r="B37" i="23" s="1"/>
  <c r="C36" i="23"/>
  <c r="B36" i="23" s="1"/>
  <c r="C35" i="23"/>
  <c r="B35" i="23" s="1"/>
  <c r="C34" i="23"/>
  <c r="B34" i="23" s="1"/>
  <c r="C33" i="23"/>
  <c r="B33" i="23" s="1"/>
  <c r="C32" i="23"/>
  <c r="B32" i="23" s="1"/>
  <c r="C31" i="23"/>
  <c r="B31" i="23" s="1"/>
  <c r="C30" i="23"/>
  <c r="B30" i="23" s="1"/>
  <c r="C29" i="23"/>
  <c r="B29" i="23" s="1"/>
  <c r="C28" i="23"/>
  <c r="B28" i="23" s="1"/>
  <c r="C27" i="23"/>
  <c r="B27" i="23" s="1"/>
  <c r="C26" i="23"/>
  <c r="B26" i="23" s="1"/>
  <c r="C25" i="23"/>
  <c r="B25" i="23" s="1"/>
  <c r="C24" i="23"/>
  <c r="B24" i="23" s="1"/>
  <c r="C23" i="23"/>
  <c r="B23" i="23" s="1"/>
  <c r="C22" i="23"/>
  <c r="B22" i="23" s="1"/>
  <c r="C21" i="23"/>
  <c r="B21" i="23" s="1"/>
  <c r="C20" i="23"/>
  <c r="B20" i="23" s="1"/>
  <c r="C19" i="23"/>
  <c r="B19" i="23" s="1"/>
  <c r="C18" i="23"/>
  <c r="B18" i="23" s="1"/>
  <c r="C17" i="23"/>
  <c r="B17" i="23" s="1"/>
  <c r="C16" i="23"/>
  <c r="B16" i="23" s="1"/>
  <c r="C15" i="23"/>
  <c r="B15" i="23" s="1"/>
  <c r="C14" i="23"/>
  <c r="B14" i="23" s="1"/>
  <c r="C13" i="23"/>
  <c r="B13" i="23" s="1"/>
  <c r="C12" i="23"/>
  <c r="B12" i="23" s="1"/>
  <c r="C11" i="23"/>
  <c r="B11" i="23" s="1"/>
  <c r="C10" i="23"/>
  <c r="B10" i="23" s="1"/>
  <c r="C9" i="23"/>
  <c r="B9" i="23" s="1"/>
  <c r="C8" i="23"/>
  <c r="B8" i="23" s="1"/>
  <c r="C7" i="23"/>
  <c r="B7" i="23" s="1"/>
  <c r="C6" i="23"/>
  <c r="B6" i="23" s="1"/>
  <c r="C5" i="23"/>
  <c r="C4" i="23"/>
  <c r="D106" i="24"/>
  <c r="C106" i="24" s="1"/>
  <c r="U106" i="24" s="1"/>
  <c r="B106" i="24"/>
  <c r="D105" i="24"/>
  <c r="C105" i="24" s="1"/>
  <c r="U105" i="24" s="1"/>
  <c r="B105" i="24"/>
  <c r="D104" i="24"/>
  <c r="C104" i="24" s="1"/>
  <c r="U104" i="24" s="1"/>
  <c r="B104" i="24"/>
  <c r="D103" i="24"/>
  <c r="C103" i="24" s="1"/>
  <c r="U103" i="24" s="1"/>
  <c r="B103" i="24"/>
  <c r="D102" i="24"/>
  <c r="C102" i="24" s="1"/>
  <c r="U102" i="24" s="1"/>
  <c r="B102" i="24"/>
  <c r="D101" i="24"/>
  <c r="C101" i="24" s="1"/>
  <c r="U101" i="24" s="1"/>
  <c r="B101" i="24"/>
  <c r="D100" i="24"/>
  <c r="C100" i="24" s="1"/>
  <c r="U100" i="24" s="1"/>
  <c r="B100" i="24"/>
  <c r="D99" i="24"/>
  <c r="C99" i="24" s="1"/>
  <c r="U99" i="24" s="1"/>
  <c r="B99" i="24"/>
  <c r="D98" i="24"/>
  <c r="C98" i="24" s="1"/>
  <c r="U98" i="24" s="1"/>
  <c r="B98" i="24"/>
  <c r="D97" i="24"/>
  <c r="C97" i="24" s="1"/>
  <c r="U97" i="24" s="1"/>
  <c r="B97" i="24"/>
  <c r="D96" i="24"/>
  <c r="C96" i="24" s="1"/>
  <c r="B96" i="24"/>
  <c r="D95" i="24"/>
  <c r="C95" i="24" s="1"/>
  <c r="U95" i="24" s="1"/>
  <c r="B95" i="24"/>
  <c r="D94" i="24"/>
  <c r="C94" i="24" s="1"/>
  <c r="U94" i="24" s="1"/>
  <c r="B94" i="24"/>
  <c r="D93" i="24"/>
  <c r="C93" i="24" s="1"/>
  <c r="U93" i="24" s="1"/>
  <c r="B93" i="24"/>
  <c r="D92" i="24"/>
  <c r="C92" i="24" s="1"/>
  <c r="U92" i="24" s="1"/>
  <c r="B92" i="24"/>
  <c r="D91" i="24"/>
  <c r="C91" i="24" s="1"/>
  <c r="U91" i="24" s="1"/>
  <c r="B91" i="24"/>
  <c r="D90" i="24"/>
  <c r="C90" i="24" s="1"/>
  <c r="U90" i="24" s="1"/>
  <c r="B90" i="24"/>
  <c r="D89" i="24"/>
  <c r="C89" i="24" s="1"/>
  <c r="B89" i="24"/>
  <c r="D88" i="24"/>
  <c r="C88" i="24" s="1"/>
  <c r="U88" i="24" s="1"/>
  <c r="B88" i="24"/>
  <c r="D87" i="24"/>
  <c r="C87" i="24" s="1"/>
  <c r="U87" i="24" s="1"/>
  <c r="B87" i="24"/>
  <c r="D86" i="24"/>
  <c r="C86" i="24" s="1"/>
  <c r="U86" i="24" s="1"/>
  <c r="B86" i="24"/>
  <c r="D85" i="24"/>
  <c r="C85" i="24" s="1"/>
  <c r="U85" i="24" s="1"/>
  <c r="B85" i="24"/>
  <c r="D84" i="24"/>
  <c r="C84" i="24" s="1"/>
  <c r="U84" i="24" s="1"/>
  <c r="B84" i="24"/>
  <c r="D83" i="24"/>
  <c r="C83" i="24" s="1"/>
  <c r="U83" i="24" s="1"/>
  <c r="B83" i="24"/>
  <c r="D82" i="24"/>
  <c r="C82" i="24" s="1"/>
  <c r="U82" i="24" s="1"/>
  <c r="B82" i="24"/>
  <c r="D81" i="24"/>
  <c r="C81" i="24" s="1"/>
  <c r="U81" i="24" s="1"/>
  <c r="B81" i="24"/>
  <c r="D80" i="24"/>
  <c r="C80" i="24" s="1"/>
  <c r="U80" i="24" s="1"/>
  <c r="B80" i="24"/>
  <c r="D79" i="24"/>
  <c r="C79" i="24" s="1"/>
  <c r="U79" i="24" s="1"/>
  <c r="B79" i="24"/>
  <c r="D78" i="24"/>
  <c r="C78" i="24" s="1"/>
  <c r="U78" i="24" s="1"/>
  <c r="B78" i="24"/>
  <c r="D77" i="24"/>
  <c r="C77" i="24" s="1"/>
  <c r="U77" i="24" s="1"/>
  <c r="B77" i="24"/>
  <c r="D76" i="24"/>
  <c r="C76" i="24" s="1"/>
  <c r="B76" i="24"/>
  <c r="D75" i="24"/>
  <c r="C75" i="24" s="1"/>
  <c r="B75" i="24"/>
  <c r="D74" i="24"/>
  <c r="C74" i="24" s="1"/>
  <c r="U74" i="24" s="1"/>
  <c r="B74" i="24"/>
  <c r="D73" i="24"/>
  <c r="C73" i="24" s="1"/>
  <c r="U73" i="24" s="1"/>
  <c r="B73" i="24"/>
  <c r="D72" i="24"/>
  <c r="C72" i="24" s="1"/>
  <c r="U72" i="24" s="1"/>
  <c r="B72" i="24"/>
  <c r="D71" i="24"/>
  <c r="C71" i="24" s="1"/>
  <c r="U71" i="24" s="1"/>
  <c r="B71" i="24"/>
  <c r="D70" i="24"/>
  <c r="C70" i="24" s="1"/>
  <c r="U70" i="24" s="1"/>
  <c r="B70" i="24"/>
  <c r="D69" i="24"/>
  <c r="C69" i="24" s="1"/>
  <c r="B69" i="24"/>
  <c r="D68" i="24"/>
  <c r="C68" i="24" s="1"/>
  <c r="U68" i="24" s="1"/>
  <c r="B68" i="24"/>
  <c r="D67" i="24"/>
  <c r="C67" i="24" s="1"/>
  <c r="U67" i="24" s="1"/>
  <c r="B67" i="24"/>
  <c r="D66" i="24"/>
  <c r="C66" i="24" s="1"/>
  <c r="B66" i="24"/>
  <c r="D65" i="24"/>
  <c r="C65" i="24" s="1"/>
  <c r="U65" i="24" s="1"/>
  <c r="B65" i="24"/>
  <c r="D64" i="24"/>
  <c r="C64" i="24" s="1"/>
  <c r="U64" i="24" s="1"/>
  <c r="B64" i="24"/>
  <c r="D63" i="24"/>
  <c r="C63" i="24" s="1"/>
  <c r="U63" i="24" s="1"/>
  <c r="B63" i="24"/>
  <c r="D62" i="24"/>
  <c r="C62" i="24" s="1"/>
  <c r="U62" i="24" s="1"/>
  <c r="B62" i="24"/>
  <c r="D61" i="24"/>
  <c r="C61" i="24" s="1"/>
  <c r="U61" i="24" s="1"/>
  <c r="B61" i="24"/>
  <c r="D60" i="24"/>
  <c r="C60" i="24" s="1"/>
  <c r="U60" i="24" s="1"/>
  <c r="B60" i="24"/>
  <c r="D59" i="24"/>
  <c r="C59" i="24" s="1"/>
  <c r="U59" i="24" s="1"/>
  <c r="B59" i="24"/>
  <c r="D58" i="24"/>
  <c r="C58" i="24" s="1"/>
  <c r="U58" i="24" s="1"/>
  <c r="B58" i="24"/>
  <c r="D57" i="24"/>
  <c r="C57" i="24" s="1"/>
  <c r="U57" i="24" s="1"/>
  <c r="B57" i="24"/>
  <c r="D56" i="24"/>
  <c r="C56" i="24" s="1"/>
  <c r="U56" i="24" s="1"/>
  <c r="B56" i="24"/>
  <c r="D55" i="24"/>
  <c r="C55" i="24" s="1"/>
  <c r="U55" i="24" s="1"/>
  <c r="B55" i="24"/>
  <c r="D54" i="24"/>
  <c r="C54" i="24" s="1"/>
  <c r="U54" i="24" s="1"/>
  <c r="B54" i="24"/>
  <c r="D53" i="24"/>
  <c r="C53" i="24" s="1"/>
  <c r="U53" i="24" s="1"/>
  <c r="B53" i="24"/>
  <c r="D52" i="24"/>
  <c r="C52" i="24" s="1"/>
  <c r="U52" i="24" s="1"/>
  <c r="B52" i="24"/>
  <c r="D51" i="24"/>
  <c r="C51" i="24" s="1"/>
  <c r="U51" i="24" s="1"/>
  <c r="B51" i="24"/>
  <c r="D50" i="24"/>
  <c r="C50" i="24" s="1"/>
  <c r="U50" i="24" s="1"/>
  <c r="B50" i="24"/>
  <c r="D49" i="24"/>
  <c r="C49" i="24" s="1"/>
  <c r="U49" i="24" s="1"/>
  <c r="B49" i="24"/>
  <c r="D48" i="24"/>
  <c r="C48" i="24" s="1"/>
  <c r="U48" i="24" s="1"/>
  <c r="B48" i="24"/>
  <c r="D47" i="24"/>
  <c r="C47" i="24" s="1"/>
  <c r="U47" i="24" s="1"/>
  <c r="B47" i="24"/>
  <c r="D46" i="24"/>
  <c r="C46" i="24" s="1"/>
  <c r="U46" i="24" s="1"/>
  <c r="B46" i="24"/>
  <c r="D45" i="24"/>
  <c r="C45" i="24" s="1"/>
  <c r="U45" i="24" s="1"/>
  <c r="B45" i="24"/>
  <c r="D44" i="24"/>
  <c r="C44" i="24" s="1"/>
  <c r="U44" i="24" s="1"/>
  <c r="B44" i="24"/>
  <c r="D43" i="24"/>
  <c r="C43" i="24" s="1"/>
  <c r="U43" i="24" s="1"/>
  <c r="B43" i="24"/>
  <c r="D42" i="24"/>
  <c r="C42" i="24" s="1"/>
  <c r="U42" i="24" s="1"/>
  <c r="B42" i="24"/>
  <c r="D41" i="24"/>
  <c r="C41" i="24" s="1"/>
  <c r="U41" i="24" s="1"/>
  <c r="B41" i="24"/>
  <c r="D40" i="24"/>
  <c r="C40" i="24" s="1"/>
  <c r="U40" i="24" s="1"/>
  <c r="B40" i="24"/>
  <c r="D39" i="24"/>
  <c r="C39" i="24" s="1"/>
  <c r="U39" i="24" s="1"/>
  <c r="B39" i="24"/>
  <c r="D38" i="24"/>
  <c r="C38" i="24" s="1"/>
  <c r="U38" i="24" s="1"/>
  <c r="B38" i="24"/>
  <c r="D37" i="24"/>
  <c r="C37" i="24" s="1"/>
  <c r="U37" i="24" s="1"/>
  <c r="B37" i="24"/>
  <c r="D36" i="24"/>
  <c r="C36" i="24" s="1"/>
  <c r="U36" i="24" s="1"/>
  <c r="B36" i="24"/>
  <c r="D35" i="24"/>
  <c r="C35" i="24" s="1"/>
  <c r="U35" i="24" s="1"/>
  <c r="B35" i="24"/>
  <c r="D34" i="24"/>
  <c r="C34" i="24" s="1"/>
  <c r="U34" i="24" s="1"/>
  <c r="B34" i="24"/>
  <c r="D33" i="24"/>
  <c r="C33" i="24" s="1"/>
  <c r="U33" i="24" s="1"/>
  <c r="B33" i="24"/>
  <c r="D32" i="24"/>
  <c r="C32" i="24" s="1"/>
  <c r="U32" i="24" s="1"/>
  <c r="B32" i="24"/>
  <c r="D31" i="24"/>
  <c r="C31" i="24" s="1"/>
  <c r="U31" i="24" s="1"/>
  <c r="B31" i="24"/>
  <c r="D30" i="24"/>
  <c r="C30" i="24" s="1"/>
  <c r="U30" i="24" s="1"/>
  <c r="B30" i="24"/>
  <c r="D29" i="24"/>
  <c r="C29" i="24" s="1"/>
  <c r="U29" i="24" s="1"/>
  <c r="B29" i="24"/>
  <c r="D28" i="24"/>
  <c r="C28" i="24" s="1"/>
  <c r="U28" i="24" s="1"/>
  <c r="B28" i="24"/>
  <c r="D27" i="24"/>
  <c r="C27" i="24" s="1"/>
  <c r="U27" i="24" s="1"/>
  <c r="B27" i="24"/>
  <c r="D26" i="24"/>
  <c r="C26" i="24" s="1"/>
  <c r="U26" i="24" s="1"/>
  <c r="B26" i="24"/>
  <c r="D25" i="24"/>
  <c r="C25" i="24" s="1"/>
  <c r="U25" i="24" s="1"/>
  <c r="B25" i="24"/>
  <c r="D24" i="24"/>
  <c r="C24" i="24" s="1"/>
  <c r="U24" i="24" s="1"/>
  <c r="B24" i="24"/>
  <c r="D23" i="24"/>
  <c r="C23" i="24" s="1"/>
  <c r="U23" i="24" s="1"/>
  <c r="B23" i="24"/>
  <c r="D22" i="24"/>
  <c r="C22" i="24" s="1"/>
  <c r="U22" i="24" s="1"/>
  <c r="B22" i="24"/>
  <c r="D21" i="24"/>
  <c r="C21" i="24" s="1"/>
  <c r="U21" i="24" s="1"/>
  <c r="B21" i="24"/>
  <c r="D20" i="24"/>
  <c r="C20" i="24" s="1"/>
  <c r="U20" i="24" s="1"/>
  <c r="B20" i="24"/>
  <c r="D19" i="24"/>
  <c r="C19" i="24" s="1"/>
  <c r="B19" i="24"/>
  <c r="U17" i="24"/>
  <c r="E3" i="29"/>
  <c r="T10" i="22"/>
  <c r="P10" i="22"/>
  <c r="C10" i="22"/>
  <c r="P112" i="28"/>
  <c r="N112" i="28"/>
  <c r="K112" i="28"/>
  <c r="I112" i="28"/>
  <c r="P111" i="28"/>
  <c r="N111" i="28"/>
  <c r="K111" i="28"/>
  <c r="I111" i="28"/>
  <c r="P110" i="28"/>
  <c r="N110" i="28"/>
  <c r="K110" i="28"/>
  <c r="I110" i="28"/>
  <c r="P109" i="28"/>
  <c r="N109" i="28"/>
  <c r="K109" i="28"/>
  <c r="I109" i="28"/>
  <c r="P108" i="28"/>
  <c r="N108" i="28"/>
  <c r="K108" i="28"/>
  <c r="I108" i="28"/>
  <c r="P45" i="28"/>
  <c r="N45" i="28"/>
  <c r="K45" i="28"/>
  <c r="I45" i="28"/>
  <c r="N44" i="28"/>
  <c r="K44" i="28"/>
  <c r="P44" i="28" s="1"/>
  <c r="I44" i="28"/>
  <c r="N43" i="28"/>
  <c r="K43" i="28"/>
  <c r="P43" i="28" s="1"/>
  <c r="I43" i="28"/>
  <c r="P42" i="28"/>
  <c r="N42" i="28"/>
  <c r="K42" i="28"/>
  <c r="I42" i="28"/>
  <c r="T10" i="28"/>
  <c r="P10" i="28"/>
  <c r="C10" i="28"/>
  <c r="AM6345" i="16" l="1"/>
  <c r="AM1452" i="16"/>
  <c r="AM1456" i="16"/>
  <c r="AM1460" i="16"/>
  <c r="AM1464" i="16"/>
  <c r="AM1476" i="16"/>
  <c r="AM1480" i="16"/>
  <c r="AM1504" i="16"/>
  <c r="AM1508" i="16"/>
  <c r="AM1528" i="16"/>
  <c r="AM1540" i="16"/>
  <c r="AM1548" i="16"/>
  <c r="AM1552" i="16"/>
  <c r="AM1560" i="16"/>
  <c r="AM1568" i="16"/>
  <c r="AM1572" i="16"/>
  <c r="AM1576" i="16"/>
  <c r="AM1596" i="16"/>
  <c r="AM1640" i="16"/>
  <c r="AM1656" i="16"/>
  <c r="AM1660" i="16"/>
  <c r="AM1668" i="16"/>
  <c r="AM1720" i="16"/>
  <c r="AM1740" i="16"/>
  <c r="AM2180" i="16"/>
  <c r="AM2200" i="16"/>
  <c r="AM2320" i="16"/>
  <c r="AM2340" i="16"/>
  <c r="AM2344" i="16"/>
  <c r="AM2352" i="16"/>
  <c r="AM2368" i="16"/>
  <c r="AM2380" i="16"/>
  <c r="AM2396" i="16"/>
  <c r="AM2424" i="16"/>
  <c r="AM2428" i="16"/>
  <c r="AM2440" i="16"/>
  <c r="AM2452" i="16"/>
  <c r="AM2644" i="16"/>
  <c r="AM2648" i="16"/>
  <c r="AM2656" i="16"/>
  <c r="AM2676" i="16"/>
  <c r="AM3759" i="16"/>
  <c r="AM4259" i="16"/>
  <c r="AM4267" i="16"/>
  <c r="AM5075" i="16"/>
  <c r="AM5079" i="16"/>
  <c r="AM5087" i="16"/>
  <c r="AM5091" i="16"/>
  <c r="AM5095" i="16"/>
  <c r="AM5099" i="16"/>
  <c r="AM5103" i="16"/>
  <c r="AM5123" i="16"/>
  <c r="AM5131" i="16"/>
  <c r="AM5135" i="16"/>
  <c r="AM5139" i="16"/>
  <c r="AM5147" i="16"/>
  <c r="AM5151" i="16"/>
  <c r="AM5159" i="16"/>
  <c r="AM5183" i="16"/>
  <c r="AM5195" i="16"/>
  <c r="AM5211" i="16"/>
  <c r="AM5303" i="16"/>
  <c r="AM6094" i="16"/>
  <c r="AM1747" i="16"/>
  <c r="AM5942" i="16"/>
  <c r="AM1449" i="16"/>
  <c r="AM1453" i="16"/>
  <c r="AM1461" i="16"/>
  <c r="AM1465" i="16"/>
  <c r="AM1469" i="16"/>
  <c r="AM1473" i="16"/>
  <c r="AM1497" i="16"/>
  <c r="AM1505" i="16"/>
  <c r="AM1509" i="16"/>
  <c r="AM1529" i="16"/>
  <c r="AM1533" i="16"/>
  <c r="AM1537" i="16"/>
  <c r="AM1541" i="16"/>
  <c r="AM1641" i="16"/>
  <c r="AM1645" i="16"/>
  <c r="AM1665" i="16"/>
  <c r="AM1669" i="16"/>
  <c r="AM1677" i="16"/>
  <c r="AM1681" i="16"/>
  <c r="AM1685" i="16"/>
  <c r="AM1689" i="16"/>
  <c r="AM1701" i="16"/>
  <c r="AM1889" i="16"/>
  <c r="AM1893" i="16"/>
  <c r="AM1897" i="16"/>
  <c r="AM1905" i="16"/>
  <c r="AM1917" i="16"/>
  <c r="AM1937" i="16"/>
  <c r="AM1953" i="16"/>
  <c r="AM1957" i="16"/>
  <c r="AM1965" i="16"/>
  <c r="AM2017" i="16"/>
  <c r="AM2029" i="16"/>
  <c r="AM2037" i="16"/>
  <c r="AM2041" i="16"/>
  <c r="AM2049" i="16"/>
  <c r="AM2053" i="16"/>
  <c r="AM2061" i="16"/>
  <c r="AM2073" i="16"/>
  <c r="AM2077" i="16"/>
  <c r="AM2085" i="16"/>
  <c r="AM2105" i="16"/>
  <c r="AM2121" i="16"/>
  <c r="AM2137" i="16"/>
  <c r="AM2141" i="16"/>
  <c r="AM2173" i="16"/>
  <c r="AM2181" i="16"/>
  <c r="AM2189" i="16"/>
  <c r="AM2209" i="16"/>
  <c r="AM2313" i="16"/>
  <c r="AM2325" i="16"/>
  <c r="AM2329" i="16"/>
  <c r="AM2333" i="16"/>
  <c r="AM2385" i="16"/>
  <c r="AM2421" i="16"/>
  <c r="AM2425" i="16"/>
  <c r="AM2437" i="16"/>
  <c r="AM2501" i="16"/>
  <c r="AM2505" i="16"/>
  <c r="AM2509" i="16"/>
  <c r="AM2513" i="16"/>
  <c r="AM2517" i="16"/>
  <c r="AM2533" i="16"/>
  <c r="AM2557" i="16"/>
  <c r="AM6157" i="16"/>
  <c r="AM2143" i="16"/>
  <c r="AM5990" i="16"/>
  <c r="AM74" i="16"/>
  <c r="AM78" i="16"/>
  <c r="AM122" i="16"/>
  <c r="AM126" i="16"/>
  <c r="AM130" i="16"/>
  <c r="AM134" i="16"/>
  <c r="AM146" i="16"/>
  <c r="AM150" i="16"/>
  <c r="AM154" i="16"/>
  <c r="AM158" i="16"/>
  <c r="AM162" i="16"/>
  <c r="AM166" i="16"/>
  <c r="AM170" i="16"/>
  <c r="AM174" i="16"/>
  <c r="AM182" i="16"/>
  <c r="AM186" i="16"/>
  <c r="AM214" i="16"/>
  <c r="AM230" i="16"/>
  <c r="AM234" i="16"/>
  <c r="AM238" i="16"/>
  <c r="AM242" i="16"/>
  <c r="AM246" i="16"/>
  <c r="AM250" i="16"/>
  <c r="AM266" i="16"/>
  <c r="AM270" i="16"/>
  <c r="AM274" i="16"/>
  <c r="AM278" i="16"/>
  <c r="AM282" i="16"/>
  <c r="AM286" i="16"/>
  <c r="AM306" i="16"/>
  <c r="AM310" i="16"/>
  <c r="AM314" i="16"/>
  <c r="AM318" i="16"/>
  <c r="AM322" i="16"/>
  <c r="AM326" i="16"/>
  <c r="AM330" i="16"/>
  <c r="AM334" i="16"/>
  <c r="AM338" i="16"/>
  <c r="AM342" i="16"/>
  <c r="AM346" i="16"/>
  <c r="AM350" i="16"/>
  <c r="AM358" i="16"/>
  <c r="AM362" i="16"/>
  <c r="AM366" i="16"/>
  <c r="AM370" i="16"/>
  <c r="AM410" i="16"/>
  <c r="AM414" i="16"/>
  <c r="AM418" i="16"/>
  <c r="AM422" i="16"/>
  <c r="AM426" i="16"/>
  <c r="AM430" i="16"/>
  <c r="AM446" i="16"/>
  <c r="AM450" i="16"/>
  <c r="AM454" i="16"/>
  <c r="AM458" i="16"/>
  <c r="AM462" i="16"/>
  <c r="AM466" i="16"/>
  <c r="AM470" i="16"/>
  <c r="AM474" i="16"/>
  <c r="AM506" i="16"/>
  <c r="AM510" i="16"/>
  <c r="AM522" i="16"/>
  <c r="AM526" i="16"/>
  <c r="AM530" i="16"/>
  <c r="AM534" i="16"/>
  <c r="AM538" i="16"/>
  <c r="AM542" i="16"/>
  <c r="AM546" i="16"/>
  <c r="AM550" i="16"/>
  <c r="AM578" i="16"/>
  <c r="AM582" i="16"/>
  <c r="AM586" i="16"/>
  <c r="AM590" i="16"/>
  <c r="AM594" i="16"/>
  <c r="AM598" i="16"/>
  <c r="AM602" i="16"/>
  <c r="AM6151" i="16"/>
  <c r="AM606" i="16"/>
  <c r="AM626" i="16"/>
  <c r="AM630" i="16"/>
  <c r="AM634" i="16"/>
  <c r="AM638" i="16"/>
  <c r="AM642" i="16"/>
  <c r="AM650" i="16"/>
  <c r="AM654" i="16"/>
  <c r="AM662" i="16"/>
  <c r="AM666" i="16"/>
  <c r="AM670" i="16"/>
  <c r="AM674" i="16"/>
  <c r="AM678" i="16"/>
  <c r="AM682" i="16"/>
  <c r="AM686" i="16"/>
  <c r="AM690" i="16"/>
  <c r="AM698" i="16"/>
  <c r="AM702" i="16"/>
  <c r="AM706" i="16"/>
  <c r="AM710" i="16"/>
  <c r="AM714" i="16"/>
  <c r="AM718" i="16"/>
  <c r="AM722" i="16"/>
  <c r="AM726" i="16"/>
  <c r="AM738" i="16"/>
  <c r="AM742" i="16"/>
  <c r="AM746" i="16"/>
  <c r="AM750" i="16"/>
  <c r="AM754" i="16"/>
  <c r="AM914" i="16"/>
  <c r="AM918" i="16"/>
  <c r="AM922" i="16"/>
  <c r="AM926" i="16"/>
  <c r="AM930" i="16"/>
  <c r="AM934" i="16"/>
  <c r="AM954" i="16"/>
  <c r="AM958" i="16"/>
  <c r="AM962" i="16"/>
  <c r="AM966" i="16"/>
  <c r="AM970" i="16"/>
  <c r="AM978" i="16"/>
  <c r="AM982" i="16"/>
  <c r="AM986" i="16"/>
  <c r="AM990" i="16"/>
  <c r="AM994" i="16"/>
  <c r="AM998" i="16"/>
  <c r="AM1006" i="16"/>
  <c r="AM1014" i="16"/>
  <c r="AM1018" i="16"/>
  <c r="AM1022" i="16"/>
  <c r="AM1026" i="16"/>
  <c r="AM1030" i="16"/>
  <c r="AM1034" i="16"/>
  <c r="AM1038" i="16"/>
  <c r="AM1058" i="16"/>
  <c r="AM1062" i="16"/>
  <c r="AM1066" i="16"/>
  <c r="AM1070" i="16"/>
  <c r="AM1074" i="16"/>
  <c r="AM1078" i="16"/>
  <c r="AM1094" i="16"/>
  <c r="AM1098" i="16"/>
  <c r="AM1102" i="16"/>
  <c r="AM1106" i="16"/>
  <c r="AM1110" i="16"/>
  <c r="AM1134" i="16"/>
  <c r="AM1138" i="16"/>
  <c r="AM1142" i="16"/>
  <c r="AM1150" i="16"/>
  <c r="AM1162" i="16"/>
  <c r="AM1166" i="16"/>
  <c r="AM1170" i="16"/>
  <c r="AM1174" i="16"/>
  <c r="AM1178" i="16"/>
  <c r="AM1198" i="16"/>
  <c r="AM1202" i="16"/>
  <c r="AM1206" i="16"/>
  <c r="AM1210" i="16"/>
  <c r="AM1214" i="16"/>
  <c r="AM1218" i="16"/>
  <c r="AM1410" i="16"/>
  <c r="AM1414" i="16"/>
  <c r="AM1422" i="16"/>
  <c r="AM1426" i="16"/>
  <c r="AM1434" i="16"/>
  <c r="AM1450" i="16"/>
  <c r="AM1458" i="16"/>
  <c r="AM1470" i="16"/>
  <c r="AM1534" i="16"/>
  <c r="AM1906" i="16"/>
  <c r="AM3045" i="16"/>
  <c r="AM3085" i="16"/>
  <c r="AM3120" i="16"/>
  <c r="AM3192" i="16"/>
  <c r="AM5307" i="16"/>
  <c r="AM5399" i="16"/>
  <c r="AM5407" i="16"/>
  <c r="AM5411" i="16"/>
  <c r="AM5415" i="16"/>
  <c r="AM5623" i="16"/>
  <c r="AM5679" i="16"/>
  <c r="AM5935" i="16"/>
  <c r="AM6027" i="16"/>
  <c r="AM6031" i="16"/>
  <c r="AM6039" i="16"/>
  <c r="AM6043" i="16"/>
  <c r="AM6047" i="16"/>
  <c r="AM6051" i="16"/>
  <c r="AM6067" i="16"/>
  <c r="AM3753" i="16"/>
  <c r="AM3781" i="16"/>
  <c r="AM3805" i="16"/>
  <c r="AM3813" i="16"/>
  <c r="AM3817" i="16"/>
  <c r="AM4189" i="16"/>
  <c r="AM4209" i="16"/>
  <c r="AM4213" i="16"/>
  <c r="AM4221" i="16"/>
  <c r="AM5320" i="16"/>
  <c r="AM5332" i="16"/>
  <c r="AM5384" i="16"/>
  <c r="AM5444" i="16"/>
  <c r="AM5504" i="16"/>
  <c r="AM6012" i="16"/>
  <c r="AM6016" i="16"/>
  <c r="AM6024" i="16"/>
  <c r="AM6251" i="16"/>
  <c r="AM6287" i="16"/>
  <c r="AM2347" i="16"/>
  <c r="AM2351" i="16"/>
  <c r="AM2359" i="16"/>
  <c r="AM2363" i="16"/>
  <c r="AM2491" i="16"/>
  <c r="AM2511" i="16"/>
  <c r="AM2515" i="16"/>
  <c r="AM2543" i="16"/>
  <c r="AM2547" i="16"/>
  <c r="AM2551" i="16"/>
  <c r="AM2555" i="16"/>
  <c r="AM2559" i="16"/>
  <c r="AM2563" i="16"/>
  <c r="AM2595" i="16"/>
  <c r="AM2599" i="16"/>
  <c r="AM2603" i="16"/>
  <c r="AM2619" i="16"/>
  <c r="AM2627" i="16"/>
  <c r="AM2631" i="16"/>
  <c r="AM2635" i="16"/>
  <c r="AM2643" i="16"/>
  <c r="AM2659" i="16"/>
  <c r="AM2727" i="16"/>
  <c r="AM2731" i="16"/>
  <c r="AM2735" i="16"/>
  <c r="AM2739" i="16"/>
  <c r="AM2743" i="16"/>
  <c r="AM2751" i="16"/>
  <c r="AM2755" i="16"/>
  <c r="AM2767" i="16"/>
  <c r="AM2771" i="16"/>
  <c r="AM2839" i="16"/>
  <c r="AM2843" i="16"/>
  <c r="AM3178" i="16"/>
  <c r="AM3186" i="16"/>
  <c r="AM3226" i="16"/>
  <c r="AM3234" i="16"/>
  <c r="AM3250" i="16"/>
  <c r="AM3258" i="16"/>
  <c r="AM3262" i="16"/>
  <c r="AM3270" i="16"/>
  <c r="AM3274" i="16"/>
  <c r="AM3282" i="16"/>
  <c r="AM3286" i="16"/>
  <c r="AM3294" i="16"/>
  <c r="AM3298" i="16"/>
  <c r="AM3354" i="16"/>
  <c r="AM3358" i="16"/>
  <c r="AM3402" i="16"/>
  <c r="AM3418" i="16"/>
  <c r="AM3430" i="16"/>
  <c r="AM3438" i="16"/>
  <c r="AM3454" i="16"/>
  <c r="AM3466" i="16"/>
  <c r="AM3478" i="16"/>
  <c r="AM3490" i="16"/>
  <c r="AM3574" i="16"/>
  <c r="AM3586" i="16"/>
  <c r="AM3610" i="16"/>
  <c r="AM3618" i="16"/>
  <c r="AM5441" i="16"/>
  <c r="AM5509" i="16"/>
  <c r="AM5533" i="16"/>
  <c r="AM5937" i="16"/>
  <c r="AM5941" i="16"/>
  <c r="AM6005" i="16"/>
  <c r="AM6009" i="16"/>
  <c r="AM6076" i="16"/>
  <c r="AM6088" i="16"/>
  <c r="AM6124" i="16"/>
  <c r="AM6296" i="16"/>
  <c r="AM6308" i="16"/>
  <c r="AM6312" i="16"/>
  <c r="AM6348" i="16"/>
  <c r="AM6352" i="16"/>
  <c r="AM6360" i="16"/>
  <c r="AM6388" i="16"/>
  <c r="AM6396" i="16"/>
  <c r="AM6400" i="16"/>
  <c r="AM6408" i="16"/>
  <c r="AM6412" i="16"/>
  <c r="AM6420" i="16"/>
  <c r="AM6424" i="16"/>
  <c r="AM6432" i="16"/>
  <c r="AM6436" i="16"/>
  <c r="AM2431" i="16"/>
  <c r="AM985" i="16"/>
  <c r="AM2496" i="16"/>
  <c r="AM2947" i="16"/>
  <c r="AM3198" i="16"/>
  <c r="AM3306" i="16"/>
  <c r="AM3326" i="16"/>
  <c r="AM3334" i="16"/>
  <c r="AM3338" i="16"/>
  <c r="AM3710" i="16"/>
  <c r="AM3722" i="16"/>
  <c r="AM3730" i="16"/>
  <c r="AM3734" i="16"/>
  <c r="AM6358" i="16"/>
  <c r="AM6394" i="16"/>
  <c r="AM2145" i="16"/>
  <c r="AM2149" i="16"/>
  <c r="AM3055" i="16"/>
  <c r="AM3123" i="16"/>
  <c r="AM3139" i="16"/>
  <c r="AM6092" i="16"/>
  <c r="AM6100" i="16"/>
  <c r="AM6120" i="16"/>
  <c r="AM6199" i="16"/>
  <c r="AM6219" i="16"/>
  <c r="AM6223" i="16"/>
  <c r="AM6227" i="16"/>
  <c r="AM6231" i="16"/>
  <c r="AM6239" i="16"/>
  <c r="AM6243" i="16"/>
  <c r="AM6267" i="16"/>
  <c r="AM6271" i="16"/>
  <c r="AM6291" i="16"/>
  <c r="AM6307" i="16"/>
  <c r="AM6315" i="16"/>
  <c r="AM6319" i="16"/>
  <c r="AM6327" i="16"/>
  <c r="AM2211" i="16"/>
  <c r="AM2307" i="16"/>
  <c r="AM2349" i="16"/>
  <c r="AM5837" i="16"/>
  <c r="AM6367" i="16"/>
  <c r="AM4415" i="16"/>
  <c r="AM5526" i="16"/>
  <c r="AM5530" i="16"/>
  <c r="AM6013" i="16"/>
  <c r="AM6176" i="16"/>
  <c r="AM2854" i="16"/>
  <c r="AM2874" i="16"/>
  <c r="AM2902" i="16"/>
  <c r="AM2128" i="16"/>
  <c r="AM2365" i="16"/>
  <c r="AM5039" i="16"/>
  <c r="AM5718" i="16"/>
  <c r="AM5810" i="16"/>
  <c r="AM5834" i="16"/>
  <c r="AM5842" i="16"/>
  <c r="AM5858" i="16"/>
  <c r="AM6101" i="16"/>
  <c r="AM4960" i="16"/>
  <c r="AM4976" i="16"/>
  <c r="AM5036" i="16"/>
  <c r="AM2235" i="16"/>
  <c r="AM2319" i="16"/>
  <c r="AM2467" i="16"/>
  <c r="AM3361" i="16"/>
  <c r="AM3397" i="16"/>
  <c r="AM6421" i="16"/>
  <c r="AM1996" i="16"/>
  <c r="AM2116" i="16"/>
  <c r="AM2136" i="16"/>
  <c r="AM5688" i="16"/>
  <c r="AM6019" i="16"/>
  <c r="AM6453" i="16"/>
  <c r="AM4945" i="16"/>
  <c r="AM6242" i="16"/>
  <c r="AM6258" i="16"/>
  <c r="AM825" i="16"/>
  <c r="AM933" i="16"/>
  <c r="AM5833" i="16"/>
  <c r="AM1603" i="16"/>
  <c r="AM1627" i="16"/>
  <c r="AM1895" i="16"/>
  <c r="AM1899" i="16"/>
  <c r="AM1963" i="16"/>
  <c r="AM1991" i="16"/>
  <c r="AM1999" i="16"/>
  <c r="AM2003" i="16"/>
  <c r="AM2007" i="16"/>
  <c r="AM2011" i="16"/>
  <c r="AM2023" i="16"/>
  <c r="AM2027" i="16"/>
  <c r="AM2035" i="16"/>
  <c r="AM2047" i="16"/>
  <c r="AM2055" i="16"/>
  <c r="AM2123" i="16"/>
  <c r="AM2127" i="16"/>
  <c r="AM2686" i="16"/>
  <c r="AM2710" i="16"/>
  <c r="AM2734" i="16"/>
  <c r="AM2754" i="16"/>
  <c r="AM2766" i="16"/>
  <c r="AM2778" i="16"/>
  <c r="AM2782" i="16"/>
  <c r="AM2790" i="16"/>
  <c r="AM2794" i="16"/>
  <c r="AM2802" i="16"/>
  <c r="AM2826" i="16"/>
  <c r="AM3692" i="16"/>
  <c r="AM3716" i="16"/>
  <c r="AM3724" i="16"/>
  <c r="AM3736" i="16"/>
  <c r="AM3820" i="16"/>
  <c r="AM3828" i="16"/>
  <c r="AM3832" i="16"/>
  <c r="AM3856" i="16"/>
  <c r="AM3868" i="16"/>
  <c r="AM3904" i="16"/>
  <c r="AM3928" i="16"/>
  <c r="AM3936" i="16"/>
  <c r="AM3940" i="16"/>
  <c r="AM3948" i="16"/>
  <c r="AM3996" i="16"/>
  <c r="AM4000" i="16"/>
  <c r="AM4008" i="16"/>
  <c r="AM4012" i="16"/>
  <c r="AM4032" i="16"/>
  <c r="AM4036" i="16"/>
  <c r="AM4048" i="16"/>
  <c r="AM4056" i="16"/>
  <c r="AM4140" i="16"/>
  <c r="AM4144" i="16"/>
  <c r="AM4168" i="16"/>
  <c r="AM4216" i="16"/>
  <c r="AM4224" i="16"/>
  <c r="AM4236" i="16"/>
  <c r="AM4240" i="16"/>
  <c r="AM4248" i="16"/>
  <c r="AM4276" i="16"/>
  <c r="AM4280" i="16"/>
  <c r="AM4348" i="16"/>
  <c r="AM4356" i="16"/>
  <c r="AM4360" i="16"/>
  <c r="AM4372" i="16"/>
  <c r="AM4376" i="16"/>
  <c r="AM4380" i="16"/>
  <c r="AM4704" i="16"/>
  <c r="AM4708" i="16"/>
  <c r="AM4712" i="16"/>
  <c r="AM4720" i="16"/>
  <c r="AM4724" i="16"/>
  <c r="AM4728" i="16"/>
  <c r="AM4768" i="16"/>
  <c r="AM4784" i="16"/>
  <c r="AM4796" i="16"/>
  <c r="AM4800" i="16"/>
  <c r="AM4820" i="16"/>
  <c r="AM4908" i="16"/>
  <c r="AM5259" i="16"/>
  <c r="AM5283" i="16"/>
  <c r="AM5435" i="16"/>
  <c r="AM5503" i="16"/>
  <c r="AM5523" i="16"/>
  <c r="AM5527" i="16"/>
  <c r="AM5531" i="16"/>
  <c r="AM5547" i="16"/>
  <c r="AM5563" i="16"/>
  <c r="AM5575" i="16"/>
  <c r="AM5607" i="16"/>
  <c r="AM5627" i="16"/>
  <c r="AM5635" i="16"/>
  <c r="AM5643" i="16"/>
  <c r="AM5655" i="16"/>
  <c r="AM5691" i="16"/>
  <c r="AM6026" i="16"/>
  <c r="AM6034" i="16"/>
  <c r="AM3821" i="16"/>
  <c r="AM3833" i="16"/>
  <c r="AM3841" i="16"/>
  <c r="AM3857" i="16"/>
  <c r="AM3881" i="16"/>
  <c r="AM3977" i="16"/>
  <c r="AM3997" i="16"/>
  <c r="AM4497" i="16"/>
  <c r="AM4501" i="16"/>
  <c r="AM4505" i="16"/>
  <c r="AM4513" i="16"/>
  <c r="AM4517" i="16"/>
  <c r="AM4537" i="16"/>
  <c r="AM4553" i="16"/>
  <c r="AM4589" i="16"/>
  <c r="AM4593" i="16"/>
  <c r="AM4597" i="16"/>
  <c r="AM4601" i="16"/>
  <c r="AM4625" i="16"/>
  <c r="AM4637" i="16"/>
  <c r="AM4657" i="16"/>
  <c r="AM4673" i="16"/>
  <c r="AM4681" i="16"/>
  <c r="AM4693" i="16"/>
  <c r="AM4697" i="16"/>
  <c r="AM4701" i="16"/>
  <c r="AM4705" i="16"/>
  <c r="AM4733" i="16"/>
  <c r="AM4737" i="16"/>
  <c r="AM4757" i="16"/>
  <c r="AM4805" i="16"/>
  <c r="AM4813" i="16"/>
  <c r="AM4817" i="16"/>
  <c r="AM4913" i="16"/>
  <c r="AM4929" i="16"/>
  <c r="AM4933" i="16"/>
  <c r="AM6038" i="16"/>
  <c r="AM6046" i="16"/>
  <c r="AM6086" i="16"/>
  <c r="AM6173" i="16"/>
  <c r="AM6177" i="16"/>
  <c r="AM6208" i="16"/>
  <c r="AM6212" i="16"/>
  <c r="AM6224" i="16"/>
  <c r="AM6228" i="16"/>
  <c r="AM6232" i="16"/>
  <c r="AM6244" i="16"/>
  <c r="AM6252" i="16"/>
  <c r="AM6256" i="16"/>
  <c r="AM6272" i="16"/>
  <c r="AM6284" i="16"/>
  <c r="AM6288" i="16"/>
  <c r="AM4178" i="16"/>
  <c r="AM4238" i="16"/>
  <c r="AM4246" i="16"/>
  <c r="AM4298" i="16"/>
  <c r="AM4306" i="16"/>
  <c r="AM5097" i="16"/>
  <c r="AM5117" i="16"/>
  <c r="AM6055" i="16"/>
  <c r="AM6130" i="16"/>
  <c r="AM6336" i="16"/>
  <c r="AM1542" i="16"/>
  <c r="AM1674" i="16"/>
  <c r="AM2014" i="16"/>
  <c r="AM2617" i="16"/>
  <c r="AM3195" i="16"/>
  <c r="AM4502" i="16"/>
  <c r="AM4514" i="16"/>
  <c r="AM4522" i="16"/>
  <c r="AM4658" i="16"/>
  <c r="AM4670" i="16"/>
  <c r="AM4694" i="16"/>
  <c r="AM4742" i="16"/>
  <c r="AM4802" i="16"/>
  <c r="AM5349" i="16"/>
  <c r="AM5353" i="16"/>
  <c r="AM5521" i="16"/>
  <c r="AM5601" i="16"/>
  <c r="AM5641" i="16"/>
  <c r="AM5649" i="16"/>
  <c r="AM5673" i="16"/>
  <c r="AM5677" i="16"/>
  <c r="AM5697" i="16"/>
  <c r="AM6241" i="16"/>
  <c r="AM1363" i="16"/>
  <c r="AM1379" i="16"/>
  <c r="AM1383" i="16"/>
  <c r="AM1387" i="16"/>
  <c r="AM2174" i="16"/>
  <c r="AM2178" i="16"/>
  <c r="AM2322" i="16"/>
  <c r="AM2326" i="16"/>
  <c r="AM2334" i="16"/>
  <c r="AM2338" i="16"/>
  <c r="AM2342" i="16"/>
  <c r="AM2358" i="16"/>
  <c r="AM2494" i="16"/>
  <c r="AM2518" i="16"/>
  <c r="AM2522" i="16"/>
  <c r="AM2526" i="16"/>
  <c r="AM2530" i="16"/>
  <c r="AM2538" i="16"/>
  <c r="AM2550" i="16"/>
  <c r="AM2821" i="16"/>
  <c r="AM2829" i="16"/>
  <c r="AM3184" i="16"/>
  <c r="AM3407" i="16"/>
  <c r="AM3411" i="16"/>
  <c r="AM3499" i="16"/>
  <c r="AM3539" i="16"/>
  <c r="AM3563" i="16"/>
  <c r="AM3927" i="16"/>
  <c r="AM3943" i="16"/>
  <c r="AM3963" i="16"/>
  <c r="AM3967" i="16"/>
  <c r="AM4011" i="16"/>
  <c r="AM4015" i="16"/>
  <c r="AM4035" i="16"/>
  <c r="AM4047" i="16"/>
  <c r="AM4059" i="16"/>
  <c r="AM4063" i="16"/>
  <c r="AM4095" i="16"/>
  <c r="AM4099" i="16"/>
  <c r="AM4107" i="16"/>
  <c r="AM4111" i="16"/>
  <c r="AM4123" i="16"/>
  <c r="AM4147" i="16"/>
  <c r="AM4167" i="16"/>
  <c r="AM4171" i="16"/>
  <c r="AM4195" i="16"/>
  <c r="AM4203" i="16"/>
  <c r="AM4207" i="16"/>
  <c r="AM4215" i="16"/>
  <c r="AM5286" i="16"/>
  <c r="AM5294" i="16"/>
  <c r="AM5298" i="16"/>
  <c r="AM5302" i="16"/>
  <c r="AM5729" i="16"/>
  <c r="AM5733" i="16"/>
  <c r="AM5745" i="16"/>
  <c r="AM5749" i="16"/>
  <c r="AM5769" i="16"/>
  <c r="AM5773" i="16"/>
  <c r="AM6028" i="16"/>
  <c r="AM6040" i="16"/>
  <c r="AM6056" i="16"/>
  <c r="AM6064" i="16"/>
  <c r="AM6068" i="16"/>
  <c r="AM6107" i="16"/>
  <c r="AM6115" i="16"/>
  <c r="AM6127" i="16"/>
  <c r="AM6139" i="16"/>
  <c r="AM6186" i="16"/>
  <c r="AM6194" i="16"/>
  <c r="AM6198" i="16"/>
  <c r="AM6297" i="16"/>
  <c r="AM6329" i="16"/>
  <c r="AM6333" i="16"/>
  <c r="AM6372" i="16"/>
  <c r="AM6452" i="16"/>
  <c r="AM6460" i="16"/>
  <c r="AM6472" i="16"/>
  <c r="AM6480" i="16"/>
  <c r="AM1546" i="16"/>
  <c r="AM1566" i="16"/>
  <c r="AM1570" i="16"/>
  <c r="AM1578" i="16"/>
  <c r="AM1582" i="16"/>
  <c r="AM1590" i="16"/>
  <c r="AM1594" i="16"/>
  <c r="AM1606" i="16"/>
  <c r="AM1618" i="16"/>
  <c r="AM1626" i="16"/>
  <c r="AM1690" i="16"/>
  <c r="AM1702" i="16"/>
  <c r="AM1714" i="16"/>
  <c r="AM1726" i="16"/>
  <c r="AM1746" i="16"/>
  <c r="AM1782" i="16"/>
  <c r="AM1786" i="16"/>
  <c r="AM1794" i="16"/>
  <c r="AM1798" i="16"/>
  <c r="AM1806" i="16"/>
  <c r="AM1810" i="16"/>
  <c r="AM1822" i="16"/>
  <c r="AM1842" i="16"/>
  <c r="AM1902" i="16"/>
  <c r="AM4459" i="16"/>
  <c r="AM4112" i="16"/>
  <c r="AM1398" i="16"/>
  <c r="AM6481" i="16"/>
  <c r="AM511" i="16"/>
  <c r="AM1179" i="16"/>
  <c r="AM5896" i="16"/>
  <c r="AM5936" i="16"/>
  <c r="AM4595" i="16"/>
  <c r="AM4615" i="16"/>
  <c r="AM786" i="16"/>
  <c r="AM1725" i="16"/>
  <c r="AM1861" i="16"/>
  <c r="AM2388" i="16"/>
  <c r="AM1479" i="16"/>
  <c r="AM1483" i="16"/>
  <c r="AM1495" i="16"/>
  <c r="AM1499" i="16"/>
  <c r="AM1503" i="16"/>
  <c r="AM1527" i="16"/>
  <c r="AM1531" i="16"/>
  <c r="AM5667" i="16"/>
  <c r="AM5671" i="16"/>
  <c r="AM5702" i="16"/>
  <c r="AM5706" i="16"/>
  <c r="AM5714" i="16"/>
  <c r="AM5737" i="16"/>
  <c r="AM5761" i="16"/>
  <c r="AM5785" i="16"/>
  <c r="AM2475" i="16"/>
  <c r="AM1717" i="16"/>
  <c r="AM4188" i="16"/>
  <c r="AM6340" i="16"/>
  <c r="AM4619" i="16"/>
  <c r="AM874" i="16"/>
  <c r="AM1633" i="16"/>
  <c r="AM1849" i="16"/>
  <c r="AM2224" i="16"/>
  <c r="AM3980" i="16"/>
  <c r="AM4184" i="16"/>
  <c r="AM1290" i="16"/>
  <c r="AM5722" i="16"/>
  <c r="AM85" i="16"/>
  <c r="AM97" i="16"/>
  <c r="AM101" i="16"/>
  <c r="AM121" i="16"/>
  <c r="AM157" i="16"/>
  <c r="AM181" i="16"/>
  <c r="AM185" i="16"/>
  <c r="AM189" i="16"/>
  <c r="AM193" i="16"/>
  <c r="AM197" i="16"/>
  <c r="AM201" i="16"/>
  <c r="AM205" i="16"/>
  <c r="AM209" i="16"/>
  <c r="AM213" i="16"/>
  <c r="AM217" i="16"/>
  <c r="AM221" i="16"/>
  <c r="AM225" i="16"/>
  <c r="AM229" i="16"/>
  <c r="AM253" i="16"/>
  <c r="AM257" i="16"/>
  <c r="AM261" i="16"/>
  <c r="AM265" i="16"/>
  <c r="AM289" i="16"/>
  <c r="AM293" i="16"/>
  <c r="AM297" i="16"/>
  <c r="AM301" i="16"/>
  <c r="AM325" i="16"/>
  <c r="AM329" i="16"/>
  <c r="AM333" i="16"/>
  <c r="AM349" i="16"/>
  <c r="AM353" i="16"/>
  <c r="AM365" i="16"/>
  <c r="AM2626" i="16"/>
  <c r="AM2845" i="16"/>
  <c r="AM2849" i="16"/>
  <c r="AM2853" i="16"/>
  <c r="AM2857" i="16"/>
  <c r="AM2861" i="16"/>
  <c r="AM2865" i="16"/>
  <c r="AM2869" i="16"/>
  <c r="AM2877" i="16"/>
  <c r="AM2905" i="16"/>
  <c r="AM2917" i="16"/>
  <c r="AM5692" i="16"/>
  <c r="AM1362" i="16"/>
  <c r="AM1908" i="16"/>
  <c r="AM1912" i="16"/>
  <c r="AM1920" i="16"/>
  <c r="AM1924" i="16"/>
  <c r="AM1932" i="16"/>
  <c r="AM1936" i="16"/>
  <c r="AM1964" i="16"/>
  <c r="AM1968" i="16"/>
  <c r="AM1972" i="16"/>
  <c r="AM1980" i="16"/>
  <c r="AM2000" i="16"/>
  <c r="AM2012" i="16"/>
  <c r="AM2016" i="16"/>
  <c r="AM2020" i="16"/>
  <c r="AM2028" i="16"/>
  <c r="AM2036" i="16"/>
  <c r="AM2052" i="16"/>
  <c r="AM2064" i="16"/>
  <c r="AM2068" i="16"/>
  <c r="AM2439" i="16"/>
  <c r="AM2443" i="16"/>
  <c r="AM2662" i="16"/>
  <c r="AM2670" i="16"/>
  <c r="AM2674" i="16"/>
  <c r="AM2921" i="16"/>
  <c r="AM2925" i="16"/>
  <c r="AM2929" i="16"/>
  <c r="AM2937" i="16"/>
  <c r="AM2945" i="16"/>
  <c r="AM3300" i="16"/>
  <c r="AM3348" i="16"/>
  <c r="AM2584" i="16"/>
  <c r="AM2592" i="16"/>
  <c r="AM2616" i="16"/>
  <c r="AM2679" i="16"/>
  <c r="AM3808" i="16"/>
  <c r="AM4367" i="16"/>
  <c r="AM4371" i="16"/>
  <c r="AM4387" i="16"/>
  <c r="AM5186" i="16"/>
  <c r="AM5190" i="16"/>
  <c r="AM5214" i="16"/>
  <c r="AM6159" i="16"/>
  <c r="AM6163" i="16"/>
  <c r="AM6190" i="16"/>
  <c r="AM6363" i="16"/>
  <c r="AM972" i="16"/>
  <c r="AM3378" i="16"/>
  <c r="AM3398" i="16"/>
  <c r="AM3661" i="16"/>
  <c r="AM3673" i="16"/>
  <c r="AM3681" i="16"/>
  <c r="AM4304" i="16"/>
  <c r="AM760" i="16"/>
  <c r="AM852" i="16"/>
  <c r="AM1372" i="16"/>
  <c r="AM1759" i="16"/>
  <c r="AM1771" i="16"/>
  <c r="AM1815" i="16"/>
  <c r="AM1831" i="16"/>
  <c r="AM2920" i="16"/>
  <c r="AM2956" i="16"/>
  <c r="AM2968" i="16"/>
  <c r="AM2972" i="16"/>
  <c r="AM2976" i="16"/>
  <c r="AM3199" i="16"/>
  <c r="AM3207" i="16"/>
  <c r="AM3215" i="16"/>
  <c r="AM3235" i="16"/>
  <c r="AM3239" i="16"/>
  <c r="AM3243" i="16"/>
  <c r="AM3247" i="16"/>
  <c r="AM3255" i="16"/>
  <c r="AM3267" i="16"/>
  <c r="AM3275" i="16"/>
  <c r="AM3562" i="16"/>
  <c r="AM3598" i="16"/>
  <c r="AM5367" i="16"/>
  <c r="AM5391" i="16"/>
  <c r="AM5542" i="16"/>
  <c r="AM6125" i="16"/>
  <c r="AM6129" i="16"/>
  <c r="AM6133" i="16"/>
  <c r="AM369" i="16"/>
  <c r="AM373" i="16"/>
  <c r="AM377" i="16"/>
  <c r="AM381" i="16"/>
  <c r="AM385" i="16"/>
  <c r="AM389" i="16"/>
  <c r="AM393" i="16"/>
  <c r="AM397" i="16"/>
  <c r="AM401" i="16"/>
  <c r="AM405" i="16"/>
  <c r="AM409" i="16"/>
  <c r="AM429" i="16"/>
  <c r="AM445" i="16"/>
  <c r="AM449" i="16"/>
  <c r="AM453" i="16"/>
  <c r="AM457" i="16"/>
  <c r="AM461" i="16"/>
  <c r="AM469" i="16"/>
  <c r="AM473" i="16"/>
  <c r="AM477" i="16"/>
  <c r="AM481" i="16"/>
  <c r="AM505" i="16"/>
  <c r="AM509" i="16"/>
  <c r="AM513" i="16"/>
  <c r="AM517" i="16"/>
  <c r="AM529" i="16"/>
  <c r="AM533" i="16"/>
  <c r="AM553" i="16"/>
  <c r="AM565" i="16"/>
  <c r="AM569" i="16"/>
  <c r="AM581" i="16"/>
  <c r="AM585" i="16"/>
  <c r="AM589" i="16"/>
  <c r="AM609" i="16"/>
  <c r="AM629" i="16"/>
  <c r="AM633" i="16"/>
  <c r="AM637" i="16"/>
  <c r="AM641" i="16"/>
  <c r="AM645" i="16"/>
  <c r="AM665" i="16"/>
  <c r="AM669" i="16"/>
  <c r="AM673" i="16"/>
  <c r="AM677" i="16"/>
  <c r="AM701" i="16"/>
  <c r="AM705" i="16"/>
  <c r="AM709" i="16"/>
  <c r="AM713" i="16"/>
  <c r="AM721" i="16"/>
  <c r="AM725" i="16"/>
  <c r="AM729" i="16"/>
  <c r="AM733" i="16"/>
  <c r="AM745" i="16"/>
  <c r="AM749" i="16"/>
  <c r="AM829" i="16"/>
  <c r="AM833" i="16"/>
  <c r="AM837" i="16"/>
  <c r="AM841" i="16"/>
  <c r="AM861" i="16"/>
  <c r="AM877" i="16"/>
  <c r="AM881" i="16"/>
  <c r="AM885" i="16"/>
  <c r="AM889" i="16"/>
  <c r="AM893" i="16"/>
  <c r="AM913" i="16"/>
  <c r="AM2721" i="16"/>
  <c r="AM2725" i="16"/>
  <c r="AM2729" i="16"/>
  <c r="AM2833" i="16"/>
  <c r="AM2837" i="16"/>
  <c r="AM3004" i="16"/>
  <c r="AM3012" i="16"/>
  <c r="AM3040" i="16"/>
  <c r="AM3048" i="16"/>
  <c r="AM3060" i="16"/>
  <c r="AM3064" i="16"/>
  <c r="AM3076" i="16"/>
  <c r="AM3084" i="16"/>
  <c r="AM3092" i="16"/>
  <c r="AM3108" i="16"/>
  <c r="AM3670" i="16"/>
  <c r="AM3682" i="16"/>
  <c r="AM6102" i="16"/>
  <c r="AM1631" i="16"/>
  <c r="AM1639" i="16"/>
  <c r="AM1659" i="16"/>
  <c r="AM1663" i="16"/>
  <c r="AM1667" i="16"/>
  <c r="AM1683" i="16"/>
  <c r="AM1719" i="16"/>
  <c r="AM1739" i="16"/>
  <c r="AM1743" i="16"/>
  <c r="AM1918" i="16"/>
  <c r="AM1926" i="16"/>
  <c r="AM1930" i="16"/>
  <c r="AM1954" i="16"/>
  <c r="AM1978" i="16"/>
  <c r="AM1998" i="16"/>
  <c r="AM2022" i="16"/>
  <c r="AM2026" i="16"/>
  <c r="AM2038" i="16"/>
  <c r="AM2042" i="16"/>
  <c r="AM2050" i="16"/>
  <c r="AM2058" i="16"/>
  <c r="AM2070" i="16"/>
  <c r="AM2078" i="16"/>
  <c r="AM2082" i="16"/>
  <c r="AM2114" i="16"/>
  <c r="AM2118" i="16"/>
  <c r="AM2122" i="16"/>
  <c r="AM2126" i="16"/>
  <c r="AM2130" i="16"/>
  <c r="AM2142" i="16"/>
  <c r="AM2377" i="16"/>
  <c r="AM2476" i="16"/>
  <c r="AM2556" i="16"/>
  <c r="AM2718" i="16"/>
  <c r="AM2730" i="16"/>
  <c r="AM2910" i="16"/>
  <c r="AM3168" i="16"/>
  <c r="AM3204" i="16"/>
  <c r="AM3216" i="16"/>
  <c r="AM3228" i="16"/>
  <c r="AM3232" i="16"/>
  <c r="AM3244" i="16"/>
  <c r="AM3252" i="16"/>
  <c r="AM3256" i="16"/>
  <c r="AM3260" i="16"/>
  <c r="AM3264" i="16"/>
  <c r="AM3268" i="16"/>
  <c r="AM3288" i="16"/>
  <c r="AM3292" i="16"/>
  <c r="AM3427" i="16"/>
  <c r="AM3439" i="16"/>
  <c r="AM3451" i="16"/>
  <c r="AM3459" i="16"/>
  <c r="AM3471" i="16"/>
  <c r="AM3487" i="16"/>
  <c r="AM3642" i="16"/>
  <c r="AM3646" i="16"/>
  <c r="AM3889" i="16"/>
  <c r="AM3897" i="16"/>
  <c r="AM3901" i="16"/>
  <c r="AM3921" i="16"/>
  <c r="AM3925" i="16"/>
  <c r="AM3933" i="16"/>
  <c r="AM3949" i="16"/>
  <c r="AM4057" i="16"/>
  <c r="AM4129" i="16"/>
  <c r="AM4652" i="16"/>
  <c r="AM5494" i="16"/>
  <c r="AM5498" i="16"/>
  <c r="AM5502" i="16"/>
  <c r="AM5605" i="16"/>
  <c r="AM5676" i="16"/>
  <c r="AM5707" i="16"/>
  <c r="AM5715" i="16"/>
  <c r="AM5762" i="16"/>
  <c r="AM6153" i="16"/>
  <c r="AM6188" i="16"/>
  <c r="AM6196" i="16"/>
  <c r="AM6263" i="16"/>
  <c r="AM2278" i="16"/>
  <c r="AM2286" i="16"/>
  <c r="AM2449" i="16"/>
  <c r="AM2457" i="16"/>
  <c r="AM3145" i="16"/>
  <c r="AM3181" i="16"/>
  <c r="AM3364" i="16"/>
  <c r="AM5048" i="16"/>
  <c r="AM5455" i="16"/>
  <c r="AM5491" i="16"/>
  <c r="AM5495" i="16"/>
  <c r="AM5602" i="16"/>
  <c r="AM6053" i="16"/>
  <c r="AM6322" i="16"/>
  <c r="AM6384" i="16"/>
  <c r="AM1093" i="16"/>
  <c r="AM1221" i="16"/>
  <c r="AM1237" i="16"/>
  <c r="AM1249" i="16"/>
  <c r="AM1253" i="16"/>
  <c r="AM1257" i="16"/>
  <c r="AM1269" i="16"/>
  <c r="AM1297" i="16"/>
  <c r="AM1305" i="16"/>
  <c r="AM1309" i="16"/>
  <c r="AM1313" i="16"/>
  <c r="AM1317" i="16"/>
  <c r="AM1321" i="16"/>
  <c r="AM1325" i="16"/>
  <c r="AM1333" i="16"/>
  <c r="AM1341" i="16"/>
  <c r="AM1345" i="16"/>
  <c r="AM1357" i="16"/>
  <c r="AM1361" i="16"/>
  <c r="AM1365" i="16"/>
  <c r="AM1377" i="16"/>
  <c r="AM1381" i="16"/>
  <c r="AM1385" i="16"/>
  <c r="AM1389" i="16"/>
  <c r="AM1393" i="16"/>
  <c r="AM1397" i="16"/>
  <c r="AM1405" i="16"/>
  <c r="AM1413" i="16"/>
  <c r="AM1429" i="16"/>
  <c r="AM1433" i="16"/>
  <c r="AM1437" i="16"/>
  <c r="AM1624" i="16"/>
  <c r="AM1704" i="16"/>
  <c r="AM1748" i="16"/>
  <c r="AM1752" i="16"/>
  <c r="AM1756" i="16"/>
  <c r="AM1764" i="16"/>
  <c r="AM1776" i="16"/>
  <c r="AM1784" i="16"/>
  <c r="AM1792" i="16"/>
  <c r="AM1804" i="16"/>
  <c r="AM1812" i="16"/>
  <c r="AM1816" i="16"/>
  <c r="AM1820" i="16"/>
  <c r="AM1828" i="16"/>
  <c r="AM1832" i="16"/>
  <c r="AM1836" i="16"/>
  <c r="AM1848" i="16"/>
  <c r="AM1864" i="16"/>
  <c r="AM1888" i="16"/>
  <c r="AM1923" i="16"/>
  <c r="AM1939" i="16"/>
  <c r="AM1951" i="16"/>
  <c r="AM2382" i="16"/>
  <c r="AM2573" i="16"/>
  <c r="AM2577" i="16"/>
  <c r="AM2585" i="16"/>
  <c r="AM2589" i="16"/>
  <c r="AM2593" i="16"/>
  <c r="AM2680" i="16"/>
  <c r="AM2688" i="16"/>
  <c r="AM2692" i="16"/>
  <c r="AM2700" i="16"/>
  <c r="AM2704" i="16"/>
  <c r="AM2871" i="16"/>
  <c r="AM3114" i="16"/>
  <c r="AM3118" i="16"/>
  <c r="AM3241" i="16"/>
  <c r="AM3253" i="16"/>
  <c r="AM3424" i="16"/>
  <c r="AM3428" i="16"/>
  <c r="AM3436" i="16"/>
  <c r="AM3464" i="16"/>
  <c r="AM3524" i="16"/>
  <c r="AM3572" i="16"/>
  <c r="AM4286" i="16"/>
  <c r="AM4421" i="16"/>
  <c r="AM4441" i="16"/>
  <c r="AM4477" i="16"/>
  <c r="AM4585" i="16"/>
  <c r="AM4789" i="16"/>
  <c r="AM4849" i="16"/>
  <c r="AM4853" i="16"/>
  <c r="AM4949" i="16"/>
  <c r="AM4965" i="16"/>
  <c r="AM4969" i="16"/>
  <c r="AM4973" i="16"/>
  <c r="AM4981" i="16"/>
  <c r="AM4985" i="16"/>
  <c r="AM4989" i="16"/>
  <c r="AM4993" i="16"/>
  <c r="AM5009" i="16"/>
  <c r="AM5396" i="16"/>
  <c r="AM5412" i="16"/>
  <c r="AM5420" i="16"/>
  <c r="AM5515" i="16"/>
  <c r="AM5939" i="16"/>
  <c r="AM5947" i="16"/>
  <c r="AM5951" i="16"/>
  <c r="AM5955" i="16"/>
  <c r="AM5971" i="16"/>
  <c r="AM5975" i="16"/>
  <c r="AM5979" i="16"/>
  <c r="AM6030" i="16"/>
  <c r="AM6104" i="16"/>
  <c r="AM6112" i="16"/>
  <c r="AM2422" i="16"/>
  <c r="AM2446" i="16"/>
  <c r="AM2450" i="16"/>
  <c r="AM2454" i="16"/>
  <c r="AM2629" i="16"/>
  <c r="AM2657" i="16"/>
  <c r="AM2728" i="16"/>
  <c r="AM2740" i="16"/>
  <c r="AM2752" i="16"/>
  <c r="AM2764" i="16"/>
  <c r="AM2772" i="16"/>
  <c r="AM2832" i="16"/>
  <c r="AM4366" i="16"/>
  <c r="AM6011" i="16"/>
  <c r="AM6015" i="16"/>
  <c r="AM6042" i="16"/>
  <c r="AM6062" i="16"/>
  <c r="AM6066" i="16"/>
  <c r="AM6070" i="16"/>
  <c r="AM6221" i="16"/>
  <c r="AM6225" i="16"/>
  <c r="AM6229" i="16"/>
  <c r="AM6233" i="16"/>
  <c r="AM6237" i="16"/>
  <c r="AM5885" i="16"/>
  <c r="AM5901" i="16"/>
  <c r="AM5909" i="16"/>
  <c r="AM6035" i="16"/>
  <c r="AM6059" i="16"/>
  <c r="AM6209" i="16"/>
  <c r="AM6217" i="16"/>
  <c r="AM6248" i="16"/>
  <c r="AM6306" i="16"/>
  <c r="AM6341" i="16"/>
  <c r="AM6364" i="16"/>
  <c r="AM6447" i="16"/>
  <c r="AM6110" i="16"/>
  <c r="AM6334" i="16"/>
  <c r="AM2980" i="16"/>
  <c r="AM3147" i="16"/>
  <c r="AM3159" i="16"/>
  <c r="AM3163" i="16"/>
  <c r="AM3171" i="16"/>
  <c r="AM3187" i="16"/>
  <c r="AM3425" i="16"/>
  <c r="AM3437" i="16"/>
  <c r="AM3449" i="16"/>
  <c r="AM3461" i="16"/>
  <c r="AM3469" i="16"/>
  <c r="AM3477" i="16"/>
  <c r="AM3489" i="16"/>
  <c r="AM3517" i="16"/>
  <c r="AM3589" i="16"/>
  <c r="AM3597" i="16"/>
  <c r="AM3652" i="16"/>
  <c r="AM3660" i="16"/>
  <c r="AM3887" i="16"/>
  <c r="AM3983" i="16"/>
  <c r="AM4187" i="16"/>
  <c r="AM4287" i="16"/>
  <c r="AM4291" i="16"/>
  <c r="AM4315" i="16"/>
  <c r="AM4319" i="16"/>
  <c r="AM4327" i="16"/>
  <c r="AM4406" i="16"/>
  <c r="AM4426" i="16"/>
  <c r="AM4434" i="16"/>
  <c r="AM4438" i="16"/>
  <c r="AM4466" i="16"/>
  <c r="AM4570" i="16"/>
  <c r="AM4574" i="16"/>
  <c r="AM4582" i="16"/>
  <c r="AM4598" i="16"/>
  <c r="AM4606" i="16"/>
  <c r="AM4622" i="16"/>
  <c r="AM4630" i="16"/>
  <c r="AM4770" i="16"/>
  <c r="AM4774" i="16"/>
  <c r="AM4798" i="16"/>
  <c r="AM4814" i="16"/>
  <c r="AM4826" i="16"/>
  <c r="AM4834" i="16"/>
  <c r="AM4838" i="16"/>
  <c r="AM4862" i="16"/>
  <c r="AM4870" i="16"/>
  <c r="AM4886" i="16"/>
  <c r="AM4898" i="16"/>
  <c r="AM4906" i="16"/>
  <c r="AM4910" i="16"/>
  <c r="AM4918" i="16"/>
  <c r="AM4930" i="16"/>
  <c r="AM4934" i="16"/>
  <c r="AM5249" i="16"/>
  <c r="AM5285" i="16"/>
  <c r="AM5436" i="16"/>
  <c r="AM5460" i="16"/>
  <c r="AM5468" i="16"/>
  <c r="AM5496" i="16"/>
  <c r="AM5539" i="16"/>
  <c r="AM5583" i="16"/>
  <c r="AM6033" i="16"/>
  <c r="AM6084" i="16"/>
  <c r="AM6141" i="16"/>
  <c r="AM6152" i="16"/>
  <c r="AM6160" i="16"/>
  <c r="AM6187" i="16"/>
  <c r="AM6195" i="16"/>
  <c r="AM6226" i="16"/>
  <c r="AM6234" i="16"/>
  <c r="AM6238" i="16"/>
  <c r="AM6269" i="16"/>
  <c r="AM6303" i="16"/>
  <c r="AM6361" i="16"/>
  <c r="AM5321" i="16"/>
  <c r="AM5325" i="16"/>
  <c r="AM5333" i="16"/>
  <c r="AM5393" i="16"/>
  <c r="AM5863" i="16"/>
  <c r="AM5867" i="16"/>
  <c r="AM6022" i="16"/>
  <c r="AM6037" i="16"/>
  <c r="AM6049" i="16"/>
  <c r="AM6145" i="16"/>
  <c r="AM6149" i="16"/>
  <c r="AM6211" i="16"/>
  <c r="AM6441" i="16"/>
  <c r="AM3576" i="16"/>
  <c r="AM3822" i="16"/>
  <c r="AM3826" i="16"/>
  <c r="AM3862" i="16"/>
  <c r="AM3874" i="16"/>
  <c r="AM3906" i="16"/>
  <c r="AM3910" i="16"/>
  <c r="AM3930" i="16"/>
  <c r="AM3934" i="16"/>
  <c r="AM3958" i="16"/>
  <c r="AM3966" i="16"/>
  <c r="AM4137" i="16"/>
  <c r="AM4157" i="16"/>
  <c r="AM4169" i="16"/>
  <c r="AM4229" i="16"/>
  <c r="AM4237" i="16"/>
  <c r="AM4249" i="16"/>
  <c r="AM4269" i="16"/>
  <c r="AM4273" i="16"/>
  <c r="AM4289" i="16"/>
  <c r="AM4400" i="16"/>
  <c r="AM4432" i="16"/>
  <c r="AM4456" i="16"/>
  <c r="AM4580" i="16"/>
  <c r="AM4588" i="16"/>
  <c r="AM4596" i="16"/>
  <c r="AM4600" i="16"/>
  <c r="AM4612" i="16"/>
  <c r="AM4624" i="16"/>
  <c r="AM4628" i="16"/>
  <c r="AM4967" i="16"/>
  <c r="AM4991" i="16"/>
  <c r="AM5401" i="16"/>
  <c r="AM5405" i="16"/>
  <c r="AM5536" i="16"/>
  <c r="AM5556" i="16"/>
  <c r="AM5595" i="16"/>
  <c r="AM5634" i="16"/>
  <c r="AM5646" i="16"/>
  <c r="AM5704" i="16"/>
  <c r="AM5751" i="16"/>
  <c r="AM5755" i="16"/>
  <c r="AM5759" i="16"/>
  <c r="AM5870" i="16"/>
  <c r="AM5917" i="16"/>
  <c r="AM5965" i="16"/>
  <c r="AM6017" i="16"/>
  <c r="AM6032" i="16"/>
  <c r="AM6078" i="16"/>
  <c r="AM6082" i="16"/>
  <c r="AM6132" i="16"/>
  <c r="AM6154" i="16"/>
  <c r="AM6169" i="16"/>
  <c r="AM6181" i="16"/>
  <c r="AM6204" i="16"/>
  <c r="AM6215" i="16"/>
  <c r="AM6262" i="16"/>
  <c r="AM6266" i="16"/>
  <c r="AM6273" i="16"/>
  <c r="AM6277" i="16"/>
  <c r="AM6281" i="16"/>
  <c r="AM6285" i="16"/>
  <c r="AM6300" i="16"/>
  <c r="AM6346" i="16"/>
  <c r="AM6385" i="16"/>
  <c r="AM6397" i="16"/>
  <c r="AM6401" i="16"/>
  <c r="AM6405" i="16"/>
  <c r="AM6409" i="16"/>
  <c r="AM6417" i="16"/>
  <c r="AM6437" i="16"/>
  <c r="AM6448" i="16"/>
  <c r="AM6468" i="16"/>
  <c r="AM2371" i="16"/>
  <c r="AM2383" i="16"/>
  <c r="AM2387" i="16"/>
  <c r="AM2395" i="16"/>
  <c r="AM2399" i="16"/>
  <c r="AM2407" i="16"/>
  <c r="AM2478" i="16"/>
  <c r="AM2566" i="16"/>
  <c r="AM2574" i="16"/>
  <c r="AM2582" i="16"/>
  <c r="AM2590" i="16"/>
  <c r="AM2677" i="16"/>
  <c r="AM2884" i="16"/>
  <c r="AM2896" i="16"/>
  <c r="AM2908" i="16"/>
  <c r="AM3075" i="16"/>
  <c r="AM3142" i="16"/>
  <c r="AM3349" i="16"/>
  <c r="AM3357" i="16"/>
  <c r="AM3604" i="16"/>
  <c r="AM3807" i="16"/>
  <c r="AM3998" i="16"/>
  <c r="AM4006" i="16"/>
  <c r="AM4022" i="16"/>
  <c r="AM4030" i="16"/>
  <c r="AM4118" i="16"/>
  <c r="AM4146" i="16"/>
  <c r="AM4150" i="16"/>
  <c r="AM4186" i="16"/>
  <c r="AM4385" i="16"/>
  <c r="AM4393" i="16"/>
  <c r="AM4660" i="16"/>
  <c r="AM4888" i="16"/>
  <c r="AM5008" i="16"/>
  <c r="AM5032" i="16"/>
  <c r="AM5291" i="16"/>
  <c r="AM5350" i="16"/>
  <c r="AM5386" i="16"/>
  <c r="AM5394" i="16"/>
  <c r="AM5433" i="16"/>
  <c r="AM5485" i="16"/>
  <c r="AM5489" i="16"/>
  <c r="AM5501" i="16"/>
  <c r="AM5827" i="16"/>
  <c r="AM5831" i="16"/>
  <c r="AM5839" i="16"/>
  <c r="AM5847" i="16"/>
  <c r="AM5851" i="16"/>
  <c r="AM5855" i="16"/>
  <c r="AM5906" i="16"/>
  <c r="AM5910" i="16"/>
  <c r="AM5926" i="16"/>
  <c r="AM5934" i="16"/>
  <c r="AM6090" i="16"/>
  <c r="AM6121" i="16"/>
  <c r="AM6136" i="16"/>
  <c r="AM6147" i="16"/>
  <c r="AM6216" i="16"/>
  <c r="AM6235" i="16"/>
  <c r="AM6255" i="16"/>
  <c r="AM6378" i="16"/>
  <c r="AM6386" i="16"/>
  <c r="AM6390" i="16"/>
  <c r="AM6457" i="16"/>
  <c r="AM6461" i="16"/>
  <c r="AM6465" i="16"/>
  <c r="AM6484" i="16"/>
  <c r="AM64" i="16"/>
  <c r="AM68" i="16"/>
  <c r="G15" i="20"/>
  <c r="I16" i="20"/>
  <c r="K17" i="20"/>
  <c r="M18" i="20"/>
  <c r="O19" i="20"/>
  <c r="G21" i="20"/>
  <c r="I22" i="20"/>
  <c r="K23" i="20"/>
  <c r="M24" i="20"/>
  <c r="O25" i="20"/>
  <c r="G27" i="20"/>
  <c r="I28" i="20"/>
  <c r="K29" i="20"/>
  <c r="M30" i="20"/>
  <c r="O31" i="20"/>
  <c r="G33" i="20"/>
  <c r="I34" i="20"/>
  <c r="K35" i="20"/>
  <c r="M36" i="20"/>
  <c r="O37" i="20"/>
  <c r="G39" i="20"/>
  <c r="I40" i="20"/>
  <c r="K41" i="20"/>
  <c r="M42" i="20"/>
  <c r="O43" i="20"/>
  <c r="G45" i="20"/>
  <c r="I46" i="20"/>
  <c r="K47" i="20"/>
  <c r="M48" i="20"/>
  <c r="O49" i="20"/>
  <c r="G51" i="20"/>
  <c r="I52" i="20"/>
  <c r="K53" i="20"/>
  <c r="M54" i="20"/>
  <c r="O55" i="20"/>
  <c r="G57" i="20"/>
  <c r="I58" i="20"/>
  <c r="K59" i="20"/>
  <c r="M60" i="20"/>
  <c r="O61" i="20"/>
  <c r="G63" i="20"/>
  <c r="I64" i="20"/>
  <c r="K65" i="20"/>
  <c r="M66" i="20"/>
  <c r="F22" i="20"/>
  <c r="F34" i="20"/>
  <c r="F46" i="20"/>
  <c r="F58" i="20"/>
  <c r="E17" i="20"/>
  <c r="E29" i="20"/>
  <c r="E41" i="20"/>
  <c r="E53" i="20"/>
  <c r="E65" i="20"/>
  <c r="F23" i="20"/>
  <c r="F35" i="20"/>
  <c r="F47" i="20"/>
  <c r="F59" i="20"/>
  <c r="E18" i="20"/>
  <c r="E30" i="20"/>
  <c r="E42" i="20"/>
  <c r="E54" i="20"/>
  <c r="E66" i="20"/>
  <c r="H15" i="20"/>
  <c r="J16" i="20"/>
  <c r="L17" i="20"/>
  <c r="N18" i="20"/>
  <c r="P19" i="20"/>
  <c r="H21" i="20"/>
  <c r="J22" i="20"/>
  <c r="L23" i="20"/>
  <c r="N24" i="20"/>
  <c r="P25" i="20"/>
  <c r="H27" i="20"/>
  <c r="J28" i="20"/>
  <c r="L29" i="20"/>
  <c r="N30" i="20"/>
  <c r="P31" i="20"/>
  <c r="H33" i="20"/>
  <c r="J34" i="20"/>
  <c r="L35" i="20"/>
  <c r="N36" i="20"/>
  <c r="P37" i="20"/>
  <c r="H39" i="20"/>
  <c r="J40" i="20"/>
  <c r="L41" i="20"/>
  <c r="N42" i="20"/>
  <c r="P43" i="20"/>
  <c r="H45" i="20"/>
  <c r="J46" i="20"/>
  <c r="L47" i="20"/>
  <c r="N48" i="20"/>
  <c r="P49" i="20"/>
  <c r="H51" i="20"/>
  <c r="J52" i="20"/>
  <c r="L53" i="20"/>
  <c r="N54" i="20"/>
  <c r="P55" i="20"/>
  <c r="H57" i="20"/>
  <c r="J58" i="20"/>
  <c r="L59" i="20"/>
  <c r="N60" i="20"/>
  <c r="P61" i="20"/>
  <c r="H63" i="20"/>
  <c r="J64" i="20"/>
  <c r="L65" i="20"/>
  <c r="N66" i="20"/>
  <c r="G14" i="20"/>
  <c r="I15" i="20"/>
  <c r="K16" i="20"/>
  <c r="M17" i="20"/>
  <c r="O18" i="20"/>
  <c r="G20" i="20"/>
  <c r="I21" i="20"/>
  <c r="K22" i="20"/>
  <c r="M23" i="20"/>
  <c r="O24" i="20"/>
  <c r="G26" i="20"/>
  <c r="I27" i="20"/>
  <c r="K28" i="20"/>
  <c r="M29" i="20"/>
  <c r="O30" i="20"/>
  <c r="G32" i="20"/>
  <c r="I33" i="20"/>
  <c r="K34" i="20"/>
  <c r="M35" i="20"/>
  <c r="O36" i="20"/>
  <c r="G38" i="20"/>
  <c r="I39" i="20"/>
  <c r="K40" i="20"/>
  <c r="M41" i="20"/>
  <c r="O42" i="20"/>
  <c r="G44" i="20"/>
  <c r="I45" i="20"/>
  <c r="K46" i="20"/>
  <c r="M47" i="20"/>
  <c r="O48" i="20"/>
  <c r="G50" i="20"/>
  <c r="I51" i="20"/>
  <c r="K52" i="20"/>
  <c r="M53" i="20"/>
  <c r="O54" i="20"/>
  <c r="G56" i="20"/>
  <c r="I57" i="20"/>
  <c r="K58" i="20"/>
  <c r="M59" i="20"/>
  <c r="O60" i="20"/>
  <c r="G62" i="20"/>
  <c r="I63" i="20"/>
  <c r="K64" i="20"/>
  <c r="M65" i="20"/>
  <c r="O66" i="20"/>
  <c r="F24" i="20"/>
  <c r="F36" i="20"/>
  <c r="F48" i="20"/>
  <c r="F60" i="20"/>
  <c r="E19" i="20"/>
  <c r="E31" i="20"/>
  <c r="E43" i="20"/>
  <c r="E55" i="20"/>
  <c r="H14" i="20"/>
  <c r="J15" i="20"/>
  <c r="L16" i="20"/>
  <c r="N17" i="20"/>
  <c r="P18" i="20"/>
  <c r="H20" i="20"/>
  <c r="J21" i="20"/>
  <c r="L22" i="20"/>
  <c r="N23" i="20"/>
  <c r="P24" i="20"/>
  <c r="H26" i="20"/>
  <c r="J27" i="20"/>
  <c r="L28" i="20"/>
  <c r="N29" i="20"/>
  <c r="P30" i="20"/>
  <c r="H32" i="20"/>
  <c r="J33" i="20"/>
  <c r="L34" i="20"/>
  <c r="N35" i="20"/>
  <c r="P36" i="20"/>
  <c r="H38" i="20"/>
  <c r="J39" i="20"/>
  <c r="L40" i="20"/>
  <c r="N41" i="20"/>
  <c r="J14" i="20"/>
  <c r="L15" i="20"/>
  <c r="N16" i="20"/>
  <c r="P17" i="20"/>
  <c r="H19" i="20"/>
  <c r="J20" i="20"/>
  <c r="L21" i="20"/>
  <c r="N22" i="20"/>
  <c r="P23" i="20"/>
  <c r="H25" i="20"/>
  <c r="J26" i="20"/>
  <c r="L27" i="20"/>
  <c r="N28" i="20"/>
  <c r="P29" i="20"/>
  <c r="H31" i="20"/>
  <c r="J32" i="20"/>
  <c r="L33" i="20"/>
  <c r="N34" i="20"/>
  <c r="P35" i="20"/>
  <c r="H37" i="20"/>
  <c r="J38" i="20"/>
  <c r="L39" i="20"/>
  <c r="N40" i="20"/>
  <c r="P41" i="20"/>
  <c r="H43" i="20"/>
  <c r="J44" i="20"/>
  <c r="L45" i="20"/>
  <c r="N46" i="20"/>
  <c r="P47" i="20"/>
  <c r="H49" i="20"/>
  <c r="J50" i="20"/>
  <c r="L51" i="20"/>
  <c r="N52" i="20"/>
  <c r="P53" i="20"/>
  <c r="H55" i="20"/>
  <c r="J56" i="20"/>
  <c r="L57" i="20"/>
  <c r="N58" i="20"/>
  <c r="P59" i="20"/>
  <c r="H61" i="20"/>
  <c r="J62" i="20"/>
  <c r="L63" i="20"/>
  <c r="K14" i="20"/>
  <c r="M15" i="20"/>
  <c r="O16" i="20"/>
  <c r="G18" i="20"/>
  <c r="I19" i="20"/>
  <c r="K20" i="20"/>
  <c r="M21" i="20"/>
  <c r="O22" i="20"/>
  <c r="G24" i="20"/>
  <c r="I14" i="20"/>
  <c r="M16" i="20"/>
  <c r="G19" i="20"/>
  <c r="K21" i="20"/>
  <c r="O23" i="20"/>
  <c r="N25" i="20"/>
  <c r="P27" i="20"/>
  <c r="H30" i="20"/>
  <c r="I32" i="20"/>
  <c r="G34" i="20"/>
  <c r="I36" i="20"/>
  <c r="K38" i="20"/>
  <c r="H40" i="20"/>
  <c r="J42" i="20"/>
  <c r="I44" i="20"/>
  <c r="P45" i="20"/>
  <c r="O47" i="20"/>
  <c r="L49" i="20"/>
  <c r="K51" i="20"/>
  <c r="H53" i="20"/>
  <c r="G55" i="20"/>
  <c r="N56" i="20"/>
  <c r="M58" i="20"/>
  <c r="J60" i="20"/>
  <c r="I62" i="20"/>
  <c r="P63" i="20"/>
  <c r="N65" i="20"/>
  <c r="F16" i="20"/>
  <c r="F31" i="20"/>
  <c r="F49" i="20"/>
  <c r="F64" i="20"/>
  <c r="E26" i="20"/>
  <c r="E44" i="20"/>
  <c r="E59" i="20"/>
  <c r="N14" i="20"/>
  <c r="P21" i="20"/>
  <c r="M28" i="20"/>
  <c r="O34" i="20"/>
  <c r="N38" i="20"/>
  <c r="M44" i="20"/>
  <c r="H50" i="20"/>
  <c r="N53" i="20"/>
  <c r="G59" i="20"/>
  <c r="L64" i="20"/>
  <c r="F52" i="20"/>
  <c r="E62" i="20"/>
  <c r="K24" i="20"/>
  <c r="E33" i="20"/>
  <c r="H35" i="20"/>
  <c r="J61" i="20"/>
  <c r="F40" i="20"/>
  <c r="L14" i="20"/>
  <c r="P16" i="20"/>
  <c r="J19" i="20"/>
  <c r="N21" i="20"/>
  <c r="H24" i="20"/>
  <c r="I26" i="20"/>
  <c r="G28" i="20"/>
  <c r="I30" i="20"/>
  <c r="K32" i="20"/>
  <c r="H34" i="20"/>
  <c r="J36" i="20"/>
  <c r="L38" i="20"/>
  <c r="M40" i="20"/>
  <c r="K42" i="20"/>
  <c r="K44" i="20"/>
  <c r="G46" i="20"/>
  <c r="G48" i="20"/>
  <c r="M49" i="20"/>
  <c r="M51" i="20"/>
  <c r="I53" i="20"/>
  <c r="I55" i="20"/>
  <c r="O56" i="20"/>
  <c r="O58" i="20"/>
  <c r="K60" i="20"/>
  <c r="K62" i="20"/>
  <c r="G64" i="20"/>
  <c r="O65" i="20"/>
  <c r="F17" i="20"/>
  <c r="F32" i="20"/>
  <c r="F50" i="20"/>
  <c r="F65" i="20"/>
  <c r="E27" i="20"/>
  <c r="E45" i="20"/>
  <c r="E60" i="20"/>
  <c r="G66" i="20"/>
  <c r="E14" i="20"/>
  <c r="E47" i="20"/>
  <c r="I17" i="20"/>
  <c r="G22" i="20"/>
  <c r="O28" i="20"/>
  <c r="N32" i="20"/>
  <c r="G37" i="20"/>
  <c r="O38" i="20"/>
  <c r="G43" i="20"/>
  <c r="M46" i="20"/>
  <c r="I50" i="20"/>
  <c r="P51" i="20"/>
  <c r="O53" i="20"/>
  <c r="L55" i="20"/>
  <c r="K57" i="20"/>
  <c r="H59" i="20"/>
  <c r="G61" i="20"/>
  <c r="N62" i="20"/>
  <c r="M64" i="20"/>
  <c r="H66" i="20"/>
  <c r="F20" i="20"/>
  <c r="F38" i="20"/>
  <c r="F53" i="20"/>
  <c r="E15" i="20"/>
  <c r="E48" i="20"/>
  <c r="J37" i="20"/>
  <c r="J59" i="20"/>
  <c r="O64" i="20"/>
  <c r="F25" i="20"/>
  <c r="E35" i="20"/>
  <c r="L20" i="20"/>
  <c r="I25" i="20"/>
  <c r="J31" i="20"/>
  <c r="K37" i="20"/>
  <c r="J41" i="20"/>
  <c r="G47" i="20"/>
  <c r="M50" i="20"/>
  <c r="H56" i="20"/>
  <c r="N59" i="20"/>
  <c r="P64" i="20"/>
  <c r="F41" i="20"/>
  <c r="E21" i="20"/>
  <c r="O15" i="20"/>
  <c r="I18" i="20"/>
  <c r="G23" i="20"/>
  <c r="M14" i="20"/>
  <c r="G17" i="20"/>
  <c r="K19" i="20"/>
  <c r="O21" i="20"/>
  <c r="I24" i="20"/>
  <c r="K26" i="20"/>
  <c r="H28" i="20"/>
  <c r="J30" i="20"/>
  <c r="L32" i="20"/>
  <c r="M34" i="20"/>
  <c r="K36" i="20"/>
  <c r="M38" i="20"/>
  <c r="O40" i="20"/>
  <c r="L42" i="20"/>
  <c r="L44" i="20"/>
  <c r="H46" i="20"/>
  <c r="H48" i="20"/>
  <c r="N49" i="20"/>
  <c r="N51" i="20"/>
  <c r="J53" i="20"/>
  <c r="J55" i="20"/>
  <c r="P56" i="20"/>
  <c r="P58" i="20"/>
  <c r="L60" i="20"/>
  <c r="L62" i="20"/>
  <c r="H64" i="20"/>
  <c r="P65" i="20"/>
  <c r="F18" i="20"/>
  <c r="F33" i="20"/>
  <c r="F51" i="20"/>
  <c r="F66" i="20"/>
  <c r="E28" i="20"/>
  <c r="E46" i="20"/>
  <c r="E61" i="20"/>
  <c r="H17" i="20"/>
  <c r="L19" i="20"/>
  <c r="J24" i="20"/>
  <c r="L26" i="20"/>
  <c r="K30" i="20"/>
  <c r="M32" i="20"/>
  <c r="L36" i="20"/>
  <c r="P40" i="20"/>
  <c r="P42" i="20"/>
  <c r="L46" i="20"/>
  <c r="I48" i="20"/>
  <c r="O51" i="20"/>
  <c r="K55" i="20"/>
  <c r="J57" i="20"/>
  <c r="P60" i="20"/>
  <c r="M62" i="20"/>
  <c r="F19" i="20"/>
  <c r="F37" i="20"/>
  <c r="E32" i="20"/>
  <c r="O14" i="20"/>
  <c r="M19" i="20"/>
  <c r="M26" i="20"/>
  <c r="L30" i="20"/>
  <c r="P34" i="20"/>
  <c r="G41" i="20"/>
  <c r="N44" i="20"/>
  <c r="J48" i="20"/>
  <c r="E63" i="20"/>
  <c r="I41" i="20"/>
  <c r="J66" i="20"/>
  <c r="E20" i="20"/>
  <c r="E50" i="20"/>
  <c r="P22" i="20"/>
  <c r="P26" i="20"/>
  <c r="K33" i="20"/>
  <c r="M39" i="20"/>
  <c r="K43" i="20"/>
  <c r="P48" i="20"/>
  <c r="L52" i="20"/>
  <c r="O57" i="20"/>
  <c r="J63" i="20"/>
  <c r="K66" i="20"/>
  <c r="F56" i="20"/>
  <c r="E36" i="20"/>
  <c r="M20" i="20"/>
  <c r="J25" i="20"/>
  <c r="P14" i="20"/>
  <c r="J17" i="20"/>
  <c r="N19" i="20"/>
  <c r="H22" i="20"/>
  <c r="L24" i="20"/>
  <c r="N26" i="20"/>
  <c r="P28" i="20"/>
  <c r="G31" i="20"/>
  <c r="O32" i="20"/>
  <c r="G35" i="20"/>
  <c r="I37" i="20"/>
  <c r="P38" i="20"/>
  <c r="H41" i="20"/>
  <c r="I43" i="20"/>
  <c r="O44" i="20"/>
  <c r="O46" i="20"/>
  <c r="K48" i="20"/>
  <c r="K50" i="20"/>
  <c r="G52" i="20"/>
  <c r="G54" i="20"/>
  <c r="M55" i="20"/>
  <c r="M57" i="20"/>
  <c r="I59" i="20"/>
  <c r="I61" i="20"/>
  <c r="O62" i="20"/>
  <c r="N64" i="20"/>
  <c r="I66" i="20"/>
  <c r="F21" i="20"/>
  <c r="F39" i="20"/>
  <c r="F54" i="20"/>
  <c r="E16" i="20"/>
  <c r="E34" i="20"/>
  <c r="E49" i="20"/>
  <c r="E64" i="20"/>
  <c r="K15" i="20"/>
  <c r="O17" i="20"/>
  <c r="I20" i="20"/>
  <c r="M22" i="20"/>
  <c r="G25" i="20"/>
  <c r="O26" i="20"/>
  <c r="G29" i="20"/>
  <c r="I31" i="20"/>
  <c r="P32" i="20"/>
  <c r="Q32" i="20" s="1"/>
  <c r="K39" i="20"/>
  <c r="J43" i="20"/>
  <c r="P44" i="20"/>
  <c r="P46" i="20"/>
  <c r="L48" i="20"/>
  <c r="L50" i="20"/>
  <c r="H52" i="20"/>
  <c r="H54" i="20"/>
  <c r="N55" i="20"/>
  <c r="N57" i="20"/>
  <c r="P62" i="20"/>
  <c r="F55" i="20"/>
  <c r="Q55" i="20" s="1"/>
  <c r="N15" i="20"/>
  <c r="H18" i="20"/>
  <c r="H29" i="20"/>
  <c r="I35" i="20"/>
  <c r="J45" i="20"/>
  <c r="I54" i="20"/>
  <c r="K61" i="20"/>
  <c r="F26" i="20"/>
  <c r="E51" i="20"/>
  <c r="L18" i="20"/>
  <c r="N27" i="20"/>
  <c r="O33" i="20"/>
  <c r="P39" i="20"/>
  <c r="N45" i="20"/>
  <c r="P50" i="20"/>
  <c r="L56" i="20"/>
  <c r="N61" i="20"/>
  <c r="F14" i="20"/>
  <c r="F62" i="20"/>
  <c r="E57" i="20"/>
  <c r="M56" i="20"/>
  <c r="F27" i="20"/>
  <c r="P20" i="20"/>
  <c r="O35" i="20"/>
  <c r="I47" i="20"/>
  <c r="G58" i="20"/>
  <c r="F28" i="20"/>
  <c r="H23" i="20"/>
  <c r="G36" i="20"/>
  <c r="J47" i="20"/>
  <c r="H58" i="20"/>
  <c r="F29" i="20"/>
  <c r="O63" i="20"/>
  <c r="K31" i="20"/>
  <c r="L43" i="20"/>
  <c r="J54" i="20"/>
  <c r="G65" i="20"/>
  <c r="E37" i="20"/>
  <c r="P15" i="20"/>
  <c r="K25" i="20"/>
  <c r="L31" i="20"/>
  <c r="M37" i="20"/>
  <c r="M43" i="20"/>
  <c r="I49" i="20"/>
  <c r="G60" i="20"/>
  <c r="H65" i="20"/>
  <c r="F43" i="20"/>
  <c r="E38" i="20"/>
  <c r="L25" i="20"/>
  <c r="M31" i="20"/>
  <c r="N37" i="20"/>
  <c r="N43" i="20"/>
  <c r="J49" i="20"/>
  <c r="L54" i="20"/>
  <c r="H60" i="20"/>
  <c r="I65" i="20"/>
  <c r="F44" i="20"/>
  <c r="E39" i="20"/>
  <c r="H16" i="20"/>
  <c r="N31" i="20"/>
  <c r="H44" i="20"/>
  <c r="P54" i="20"/>
  <c r="J65" i="20"/>
  <c r="E40" i="20"/>
  <c r="M27" i="20"/>
  <c r="M45" i="20"/>
  <c r="K56" i="20"/>
  <c r="P66" i="20"/>
  <c r="E56" i="20"/>
  <c r="N20" i="20"/>
  <c r="O27" i="20"/>
  <c r="P33" i="20"/>
  <c r="G40" i="20"/>
  <c r="O45" i="20"/>
  <c r="J51" i="20"/>
  <c r="H62" i="20"/>
  <c r="F15" i="20"/>
  <c r="F63" i="20"/>
  <c r="E58" i="20"/>
  <c r="O20" i="20"/>
  <c r="I29" i="20"/>
  <c r="J35" i="20"/>
  <c r="O41" i="20"/>
  <c r="H47" i="20"/>
  <c r="M52" i="20"/>
  <c r="P57" i="20"/>
  <c r="K63" i="20"/>
  <c r="E22" i="20"/>
  <c r="Q22" i="20" s="1"/>
  <c r="J29" i="20"/>
  <c r="G42" i="20"/>
  <c r="O52" i="20"/>
  <c r="M63" i="20"/>
  <c r="E23" i="20"/>
  <c r="O29" i="20"/>
  <c r="H42" i="20"/>
  <c r="P52" i="20"/>
  <c r="N63" i="20"/>
  <c r="E24" i="20"/>
  <c r="Q24" i="20" s="1"/>
  <c r="I23" i="20"/>
  <c r="G30" i="20"/>
  <c r="H36" i="20"/>
  <c r="I42" i="20"/>
  <c r="N47" i="20"/>
  <c r="G53" i="20"/>
  <c r="L58" i="20"/>
  <c r="F30" i="20"/>
  <c r="E25" i="20"/>
  <c r="J23" i="20"/>
  <c r="L37" i="20"/>
  <c r="G49" i="20"/>
  <c r="O59" i="20"/>
  <c r="F42" i="20"/>
  <c r="K54" i="20"/>
  <c r="G16" i="20"/>
  <c r="M25" i="20"/>
  <c r="I38" i="20"/>
  <c r="K49" i="20"/>
  <c r="I60" i="20"/>
  <c r="F45" i="20"/>
  <c r="J18" i="20"/>
  <c r="K27" i="20"/>
  <c r="M33" i="20"/>
  <c r="N39" i="20"/>
  <c r="K45" i="20"/>
  <c r="N50" i="20"/>
  <c r="I56" i="20"/>
  <c r="L61" i="20"/>
  <c r="L66" i="20"/>
  <c r="F57" i="20"/>
  <c r="E52" i="20"/>
  <c r="K18" i="20"/>
  <c r="N33" i="20"/>
  <c r="O39" i="20"/>
  <c r="O50" i="20"/>
  <c r="M61" i="20"/>
  <c r="F61" i="20"/>
  <c r="AM2944" i="16"/>
  <c r="AM3419" i="16"/>
  <c r="AM3447" i="16"/>
  <c r="AM3583" i="16"/>
  <c r="AM3638" i="16"/>
  <c r="AM3836" i="16"/>
  <c r="AM3872" i="16"/>
  <c r="AM3880" i="16"/>
  <c r="AM3892" i="16"/>
  <c r="AM7605" i="16"/>
  <c r="AM337" i="16"/>
  <c r="AM1491" i="16"/>
  <c r="AM9986" i="16"/>
  <c r="AM9998" i="16"/>
  <c r="AM1293" i="16"/>
  <c r="AM1995" i="16"/>
  <c r="AM2707" i="16"/>
  <c r="AM2893" i="16"/>
  <c r="AM3587" i="16"/>
  <c r="AM3650" i="16"/>
  <c r="AM3662" i="16"/>
  <c r="AM3741" i="16"/>
  <c r="AM3745" i="16"/>
  <c r="AM3785" i="16"/>
  <c r="AM3789" i="16"/>
  <c r="AM4810" i="16"/>
  <c r="AM5956" i="16"/>
  <c r="AM5968" i="16"/>
  <c r="AM7263" i="16"/>
  <c r="AM321" i="16"/>
  <c r="AM3614" i="16"/>
  <c r="AM4921" i="16"/>
  <c r="AM6071" i="16"/>
  <c r="AM1602" i="16"/>
  <c r="AM946" i="16"/>
  <c r="AM1329" i="16"/>
  <c r="AM2106" i="16"/>
  <c r="AM2565" i="16"/>
  <c r="AM2806" i="16"/>
  <c r="AM75" i="16"/>
  <c r="AM83" i="16"/>
  <c r="AM87" i="16"/>
  <c r="AM91" i="16"/>
  <c r="AM99" i="16"/>
  <c r="AM103" i="16"/>
  <c r="AM107" i="16"/>
  <c r="AM111" i="16"/>
  <c r="AM115" i="16"/>
  <c r="AM123" i="16"/>
  <c r="AM127" i="16"/>
  <c r="AM135" i="16"/>
  <c r="AM139" i="16"/>
  <c r="AM143" i="16"/>
  <c r="AM147" i="16"/>
  <c r="AM151" i="16"/>
  <c r="AM159" i="16"/>
  <c r="AM163" i="16"/>
  <c r="AM175" i="16"/>
  <c r="AM195" i="16"/>
  <c r="AM199" i="16"/>
  <c r="AM207" i="16"/>
  <c r="AM211" i="16"/>
  <c r="AM219" i="16"/>
  <c r="AM223" i="16"/>
  <c r="AM227" i="16"/>
  <c r="AM255" i="16"/>
  <c r="AM259" i="16"/>
  <c r="AM263" i="16"/>
  <c r="AM267" i="16"/>
  <c r="AM271" i="16"/>
  <c r="AM279" i="16"/>
  <c r="AM283" i="16"/>
  <c r="AM287" i="16"/>
  <c r="AM291" i="16"/>
  <c r="AM299" i="16"/>
  <c r="AM303" i="16"/>
  <c r="AM307" i="16"/>
  <c r="AM315" i="16"/>
  <c r="AM319" i="16"/>
  <c r="AM323" i="16"/>
  <c r="AM327" i="16"/>
  <c r="AM331" i="16"/>
  <c r="AM339" i="16"/>
  <c r="AM343" i="16"/>
  <c r="AM351" i="16"/>
  <c r="AM355" i="16"/>
  <c r="AM359" i="16"/>
  <c r="AM363" i="16"/>
  <c r="AM367" i="16"/>
  <c r="AM375" i="16"/>
  <c r="AM379" i="16"/>
  <c r="AM391" i="16"/>
  <c r="AM395" i="16"/>
  <c r="AM411" i="16"/>
  <c r="AM415" i="16"/>
  <c r="AM423" i="16"/>
  <c r="AM427" i="16"/>
  <c r="AM431" i="16"/>
  <c r="AM435" i="16"/>
  <c r="AM439" i="16"/>
  <c r="AM443" i="16"/>
  <c r="AM447" i="16"/>
  <c r="AM451" i="16"/>
  <c r="AM459" i="16"/>
  <c r="AM463" i="16"/>
  <c r="AM467" i="16"/>
  <c r="AM471" i="16"/>
  <c r="AM475" i="16"/>
  <c r="AM479" i="16"/>
  <c r="AM483" i="16"/>
  <c r="AM487" i="16"/>
  <c r="AM495" i="16"/>
  <c r="AM499" i="16"/>
  <c r="AM503" i="16"/>
  <c r="AM543" i="16"/>
  <c r="AM547" i="16"/>
  <c r="AM555" i="16"/>
  <c r="AM559" i="16"/>
  <c r="AM567" i="16"/>
  <c r="AM571" i="16"/>
  <c r="AM575" i="16"/>
  <c r="AM591" i="16"/>
  <c r="AM595" i="16"/>
  <c r="AM607" i="16"/>
  <c r="AM615" i="16"/>
  <c r="AM619" i="16"/>
  <c r="AM623" i="16"/>
  <c r="AM627" i="16"/>
  <c r="AM631" i="16"/>
  <c r="AM639" i="16"/>
  <c r="AM643" i="16"/>
  <c r="AM647" i="16"/>
  <c r="AM651" i="16"/>
  <c r="AM655" i="16"/>
  <c r="AM659" i="16"/>
  <c r="AM663" i="16"/>
  <c r="AM667" i="16"/>
  <c r="AM675" i="16"/>
  <c r="AM679" i="16"/>
  <c r="AM683" i="16"/>
  <c r="AM687" i="16"/>
  <c r="AM691" i="16"/>
  <c r="AM695" i="16"/>
  <c r="AM723" i="16"/>
  <c r="AM731" i="16"/>
  <c r="AM1054" i="16"/>
  <c r="AM1090" i="16"/>
  <c r="AM1126" i="16"/>
  <c r="AM1222" i="16"/>
  <c r="AM1230" i="16"/>
  <c r="AM1234" i="16"/>
  <c r="AM1749" i="16"/>
  <c r="AM1789" i="16"/>
  <c r="AM1793" i="16"/>
  <c r="AM1801" i="16"/>
  <c r="AM1809" i="16"/>
  <c r="AM1813" i="16"/>
  <c r="AM1821" i="16"/>
  <c r="AM1825" i="16"/>
  <c r="AM1829" i="16"/>
  <c r="AM1869" i="16"/>
  <c r="AM1881" i="16"/>
  <c r="AM1885" i="16"/>
  <c r="AM2455" i="16"/>
  <c r="AM2479" i="16"/>
  <c r="AM2487" i="16"/>
  <c r="AM2554" i="16"/>
  <c r="AM2558" i="16"/>
  <c r="AM2562" i="16"/>
  <c r="AM2605" i="16"/>
  <c r="AM2613" i="16"/>
  <c r="AM2664" i="16"/>
  <c r="AM3317" i="16"/>
  <c r="AM3321" i="16"/>
  <c r="AM3325" i="16"/>
  <c r="AM3329" i="16"/>
  <c r="AM3380" i="16"/>
  <c r="AM3384" i="16"/>
  <c r="AM3456" i="16"/>
  <c r="AM3468" i="16"/>
  <c r="AM3484" i="16"/>
  <c r="AM3492" i="16"/>
  <c r="AM3496" i="16"/>
  <c r="AM3508" i="16"/>
  <c r="AM3516" i="16"/>
  <c r="AM3552" i="16"/>
  <c r="AM3556" i="16"/>
  <c r="AM3568" i="16"/>
  <c r="AM3885" i="16"/>
  <c r="AM4457" i="16"/>
  <c r="AM4465" i="16"/>
  <c r="AM4469" i="16"/>
  <c r="AM4489" i="16"/>
  <c r="AM4493" i="16"/>
  <c r="AM4668" i="16"/>
  <c r="AM4672" i="16"/>
  <c r="AM4676" i="16"/>
  <c r="AM4684" i="16"/>
  <c r="AM4688" i="16"/>
  <c r="AM4692" i="16"/>
  <c r="AM5217" i="16"/>
  <c r="AM5360" i="16"/>
  <c r="AM5364" i="16"/>
  <c r="AM5372" i="16"/>
  <c r="AM5423" i="16"/>
  <c r="AM5596" i="16"/>
  <c r="AM5608" i="16"/>
  <c r="AM5921" i="16"/>
  <c r="AM5925" i="16"/>
  <c r="AM5929" i="16"/>
  <c r="AM6791" i="16"/>
  <c r="AM6856" i="16"/>
  <c r="AM7170" i="16"/>
  <c r="AM7178" i="16"/>
  <c r="AM7182" i="16"/>
  <c r="AM7213" i="16"/>
  <c r="AM7240" i="16"/>
  <c r="AM7244" i="16"/>
  <c r="AM7248" i="16"/>
  <c r="AM7252" i="16"/>
  <c r="AM7256" i="16"/>
  <c r="AM7449" i="16"/>
  <c r="AM7453" i="16"/>
  <c r="AM7567" i="16"/>
  <c r="AM7571" i="16"/>
  <c r="AM7810" i="16"/>
  <c r="AM7814" i="16"/>
  <c r="AM9071" i="16"/>
  <c r="AM9121" i="16"/>
  <c r="AM9148" i="16"/>
  <c r="AM9213" i="16"/>
  <c r="AM141" i="16"/>
  <c r="AM145" i="16"/>
  <c r="AM177" i="16"/>
  <c r="AM249" i="16"/>
  <c r="AM285" i="16"/>
  <c r="AM2140" i="16"/>
  <c r="AM1950" i="16"/>
  <c r="AM1962" i="16"/>
  <c r="AM2904" i="16"/>
  <c r="AM3018" i="16"/>
  <c r="AM7632" i="16"/>
  <c r="AM3369" i="16"/>
  <c r="AM3373" i="16"/>
  <c r="AM3381" i="16"/>
  <c r="AM4390" i="16"/>
  <c r="AM4394" i="16"/>
  <c r="AM4398" i="16"/>
  <c r="AM4760" i="16"/>
  <c r="AM5078" i="16"/>
  <c r="AM5098" i="16"/>
  <c r="AM5102" i="16"/>
  <c r="AM5106" i="16"/>
  <c r="AM5118" i="16"/>
  <c r="AM5122" i="16"/>
  <c r="AM5162" i="16"/>
  <c r="AM5174" i="16"/>
  <c r="AM6714" i="16"/>
  <c r="AM6733" i="16"/>
  <c r="AM7143" i="16"/>
  <c r="AM7155" i="16"/>
  <c r="AM7159" i="16"/>
  <c r="AM8156" i="16"/>
  <c r="AM8569" i="16"/>
  <c r="AM8599" i="16"/>
  <c r="AM8629" i="16"/>
  <c r="AM8999" i="16"/>
  <c r="AM9007" i="16"/>
  <c r="AM9056" i="16"/>
  <c r="AM9644" i="16"/>
  <c r="AM6982" i="16"/>
  <c r="AM1966" i="16"/>
  <c r="AM2892" i="16"/>
  <c r="AM6652" i="16"/>
  <c r="AM1914" i="16"/>
  <c r="AM6967" i="16"/>
  <c r="AM1416" i="16"/>
  <c r="AM1653" i="16"/>
  <c r="AM1903" i="16"/>
  <c r="AM3991" i="16"/>
  <c r="AM4007" i="16"/>
  <c r="AM4750" i="16"/>
  <c r="AM5638" i="16"/>
  <c r="AM819" i="16"/>
  <c r="AM943" i="16"/>
  <c r="AM1615" i="16"/>
  <c r="AM1402" i="16"/>
  <c r="AM1651" i="16"/>
  <c r="AM1710" i="16"/>
  <c r="AM2436" i="16"/>
  <c r="AM2464" i="16"/>
  <c r="AM204" i="16"/>
  <c r="AM328" i="16"/>
  <c r="AM544" i="16"/>
  <c r="AM772" i="16"/>
  <c r="AM776" i="16"/>
  <c r="AM780" i="16"/>
  <c r="AM784" i="16"/>
  <c r="AM788" i="16"/>
  <c r="AM792" i="16"/>
  <c r="AM796" i="16"/>
  <c r="AM800" i="16"/>
  <c r="AM804" i="16"/>
  <c r="AM808" i="16"/>
  <c r="AM812" i="16"/>
  <c r="AM816" i="16"/>
  <c r="AM820" i="16"/>
  <c r="AM824" i="16"/>
  <c r="AM828" i="16"/>
  <c r="AM832" i="16"/>
  <c r="AM836" i="16"/>
  <c r="AM840" i="16"/>
  <c r="AM2362" i="16"/>
  <c r="AM2389" i="16"/>
  <c r="AM2397" i="16"/>
  <c r="AM2401" i="16"/>
  <c r="AM2409" i="16"/>
  <c r="AM2413" i="16"/>
  <c r="AM3160" i="16"/>
  <c r="AM3172" i="16"/>
  <c r="AM4192" i="16"/>
  <c r="AM4208" i="16"/>
  <c r="AM4271" i="16"/>
  <c r="AM6700" i="16"/>
  <c r="AM6757" i="16"/>
  <c r="AM7027" i="16"/>
  <c r="AM8320" i="16"/>
  <c r="AM8551" i="16"/>
  <c r="AM8980" i="16"/>
  <c r="AM8984" i="16"/>
  <c r="AM8988" i="16"/>
  <c r="AM2955" i="16"/>
  <c r="AM5665" i="16"/>
  <c r="AM2499" i="16"/>
  <c r="AM2527" i="16"/>
  <c r="AM2641" i="16"/>
  <c r="AM2179" i="16"/>
  <c r="AM2183" i="16"/>
  <c r="AM2191" i="16"/>
  <c r="AM2199" i="16"/>
  <c r="AM2323" i="16"/>
  <c r="AM2366" i="16"/>
  <c r="AM2370" i="16"/>
  <c r="AM2374" i="16"/>
  <c r="AM2378" i="16"/>
  <c r="AM6119" i="16"/>
  <c r="AM6123" i="16"/>
  <c r="AM6134" i="16"/>
  <c r="AM6260" i="16"/>
  <c r="AM6264" i="16"/>
  <c r="AM6279" i="16"/>
  <c r="AM6283" i="16"/>
  <c r="AM6298" i="16"/>
  <c r="AM6302" i="16"/>
  <c r="AM6487" i="16"/>
  <c r="AM6491" i="16"/>
  <c r="AM6495" i="16"/>
  <c r="AM6621" i="16"/>
  <c r="AM6670" i="16"/>
  <c r="AM6678" i="16"/>
  <c r="AM6993" i="16"/>
  <c r="AM7024" i="16"/>
  <c r="AM8249" i="16"/>
  <c r="AM8309" i="16"/>
  <c r="AM8350" i="16"/>
  <c r="AM8509" i="16"/>
  <c r="AM8938" i="16"/>
  <c r="AM2208" i="16"/>
  <c r="AM2220" i="16"/>
  <c r="AM2232" i="16"/>
  <c r="AM2248" i="16"/>
  <c r="AM2260" i="16"/>
  <c r="AM2288" i="16"/>
  <c r="AM2296" i="16"/>
  <c r="AM2304" i="16"/>
  <c r="AM2343" i="16"/>
  <c r="AM2994" i="16"/>
  <c r="AM2998" i="16"/>
  <c r="AM3121" i="16"/>
  <c r="AM4038" i="16"/>
  <c r="AM4042" i="16"/>
  <c r="AM4054" i="16"/>
  <c r="AM4141" i="16"/>
  <c r="AM4149" i="16"/>
  <c r="AM4153" i="16"/>
  <c r="AM4173" i="16"/>
  <c r="AM4177" i="16"/>
  <c r="AM4260" i="16"/>
  <c r="AM4264" i="16"/>
  <c r="AM4351" i="16"/>
  <c r="AM4355" i="16"/>
  <c r="AM4363" i="16"/>
  <c r="AM4418" i="16"/>
  <c r="AM5027" i="16"/>
  <c r="AM5051" i="16"/>
  <c r="AM5055" i="16"/>
  <c r="AM5202" i="16"/>
  <c r="AM5218" i="16"/>
  <c r="AM5222" i="16"/>
  <c r="AM5226" i="16"/>
  <c r="AM5234" i="16"/>
  <c r="AM5238" i="16"/>
  <c r="AM5246" i="16"/>
  <c r="AM5357" i="16"/>
  <c r="AM5791" i="16"/>
  <c r="AM5803" i="16"/>
  <c r="AM5807" i="16"/>
  <c r="AM5898" i="16"/>
  <c r="AM5957" i="16"/>
  <c r="AM5969" i="16"/>
  <c r="AM5973" i="16"/>
  <c r="AM5985" i="16"/>
  <c r="AM5989" i="16"/>
  <c r="AM5993" i="16"/>
  <c r="AM6182" i="16"/>
  <c r="AM6320" i="16"/>
  <c r="AM6324" i="16"/>
  <c r="AM6373" i="16"/>
  <c r="AM6871" i="16"/>
  <c r="AM6913" i="16"/>
  <c r="AM7728" i="16"/>
  <c r="AM7732" i="16"/>
  <c r="AM7736" i="16"/>
  <c r="AM7740" i="16"/>
  <c r="AM7744" i="16"/>
  <c r="AM7783" i="16"/>
  <c r="AM7787" i="16"/>
  <c r="AM7791" i="16"/>
  <c r="AM8012" i="16"/>
  <c r="AM8716" i="16"/>
  <c r="AM9507" i="16"/>
  <c r="AM9769" i="16"/>
  <c r="AM9773" i="16"/>
  <c r="AM9792" i="16"/>
  <c r="AM9796" i="16"/>
  <c r="AM3911" i="16"/>
  <c r="AM3923" i="16"/>
  <c r="AM3931" i="16"/>
  <c r="AM3975" i="16"/>
  <c r="AM3979" i="16"/>
  <c r="AM4070" i="16"/>
  <c r="AM4098" i="16"/>
  <c r="AM4102" i="16"/>
  <c r="AM4996" i="16"/>
  <c r="AM5270" i="16"/>
  <c r="AM5559" i="16"/>
  <c r="AM5764" i="16"/>
  <c r="AM5768" i="16"/>
  <c r="AM5772" i="16"/>
  <c r="AM5776" i="16"/>
  <c r="AM5815" i="16"/>
  <c r="AM6126" i="16"/>
  <c r="AM6148" i="16"/>
  <c r="AM6309" i="16"/>
  <c r="AM6347" i="16"/>
  <c r="AM6351" i="16"/>
  <c r="AM6366" i="16"/>
  <c r="AM6814" i="16"/>
  <c r="AM6895" i="16"/>
  <c r="AM7239" i="16"/>
  <c r="AM7247" i="16"/>
  <c r="AM7255" i="16"/>
  <c r="AM7270" i="16"/>
  <c r="AM7297" i="16"/>
  <c r="AM7301" i="16"/>
  <c r="AM7312" i="16"/>
  <c r="AM7316" i="16"/>
  <c r="AM7431" i="16"/>
  <c r="AM7678" i="16"/>
  <c r="AM7713" i="16"/>
  <c r="AM7717" i="16"/>
  <c r="AM7721" i="16"/>
  <c r="AM8084" i="16"/>
  <c r="AM8879" i="16"/>
  <c r="AM9113" i="16"/>
  <c r="AM9144" i="16"/>
  <c r="AM9315" i="16"/>
  <c r="AM9327" i="16"/>
  <c r="AM9331" i="16"/>
  <c r="AM6098" i="16"/>
  <c r="AM7229" i="16"/>
  <c r="AM7575" i="16"/>
  <c r="AM7896" i="16"/>
  <c r="AM8321" i="16"/>
  <c r="AM9956" i="16"/>
  <c r="AM1940" i="16"/>
  <c r="AM1944" i="16"/>
  <c r="AM1948" i="16"/>
  <c r="AM1956" i="16"/>
  <c r="AM1960" i="16"/>
  <c r="AM2157" i="16"/>
  <c r="AM3208" i="16"/>
  <c r="AM3307" i="16"/>
  <c r="AM3315" i="16"/>
  <c r="AM3319" i="16"/>
  <c r="AM3327" i="16"/>
  <c r="AM3331" i="16"/>
  <c r="AM3339" i="16"/>
  <c r="AM3343" i="16"/>
  <c r="AM3366" i="16"/>
  <c r="AM3370" i="16"/>
  <c r="AM3429" i="16"/>
  <c r="AM3433" i="16"/>
  <c r="AM3453" i="16"/>
  <c r="AM3465" i="16"/>
  <c r="AM3481" i="16"/>
  <c r="AM3493" i="16"/>
  <c r="AM3513" i="16"/>
  <c r="AM3631" i="16"/>
  <c r="AM3714" i="16"/>
  <c r="AM3718" i="16"/>
  <c r="AM3726" i="16"/>
  <c r="AM3825" i="16"/>
  <c r="AM3829" i="16"/>
  <c r="AM3853" i="16"/>
  <c r="AM3861" i="16"/>
  <c r="AM3908" i="16"/>
  <c r="AM3932" i="16"/>
  <c r="AM3952" i="16"/>
  <c r="AM3964" i="16"/>
  <c r="AM3972" i="16"/>
  <c r="AM4019" i="16"/>
  <c r="AM4027" i="16"/>
  <c r="AM4043" i="16"/>
  <c r="AM4130" i="16"/>
  <c r="AM4134" i="16"/>
  <c r="AM4166" i="16"/>
  <c r="AM4174" i="16"/>
  <c r="AM4245" i="16"/>
  <c r="AM4462" i="16"/>
  <c r="AM4609" i="16"/>
  <c r="AM4613" i="16"/>
  <c r="AM4633" i="16"/>
  <c r="AM4641" i="16"/>
  <c r="AM4748" i="16"/>
  <c r="AM4756" i="16"/>
  <c r="AM4811" i="16"/>
  <c r="AM4819" i="16"/>
  <c r="AM4858" i="16"/>
  <c r="AM5016" i="16"/>
  <c r="AM5589" i="16"/>
  <c r="AM5619" i="16"/>
  <c r="AM5670" i="16"/>
  <c r="AM5685" i="16"/>
  <c r="AM5693" i="16"/>
  <c r="AM5734" i="16"/>
  <c r="AM5738" i="16"/>
  <c r="AM5753" i="16"/>
  <c r="AM5757" i="16"/>
  <c r="AM5780" i="16"/>
  <c r="AM5784" i="16"/>
  <c r="AM5788" i="16"/>
  <c r="AM5800" i="16"/>
  <c r="AM5899" i="16"/>
  <c r="AM5903" i="16"/>
  <c r="AM6058" i="16"/>
  <c r="AM6150" i="16"/>
  <c r="AM6161" i="16"/>
  <c r="AM6180" i="16"/>
  <c r="AM6213" i="16"/>
  <c r="AM6261" i="16"/>
  <c r="AM6276" i="16"/>
  <c r="AM6314" i="16"/>
  <c r="AM6318" i="16"/>
  <c r="AM6337" i="16"/>
  <c r="AM6504" i="16"/>
  <c r="AM6541" i="16"/>
  <c r="AM6545" i="16"/>
  <c r="AM6559" i="16"/>
  <c r="AM6571" i="16"/>
  <c r="AM6589" i="16"/>
  <c r="AM6869" i="16"/>
  <c r="AM6873" i="16"/>
  <c r="AM6880" i="16"/>
  <c r="AM6919" i="16"/>
  <c r="AM6934" i="16"/>
  <c r="AM6949" i="16"/>
  <c r="AM7087" i="16"/>
  <c r="AM7160" i="16"/>
  <c r="AM7179" i="16"/>
  <c r="AM7447" i="16"/>
  <c r="AM7548" i="16"/>
  <c r="AM7552" i="16"/>
  <c r="AM7556" i="16"/>
  <c r="AM7560" i="16"/>
  <c r="AM7564" i="16"/>
  <c r="AM7637" i="16"/>
  <c r="AM7664" i="16"/>
  <c r="AM7668" i="16"/>
  <c r="AM7710" i="16"/>
  <c r="AM7753" i="16"/>
  <c r="AM7780" i="16"/>
  <c r="AM8258" i="16"/>
  <c r="AM8522" i="16"/>
  <c r="AM8570" i="16"/>
  <c r="AM8581" i="16"/>
  <c r="AM8714" i="16"/>
  <c r="AM8777" i="16"/>
  <c r="AM8819" i="16"/>
  <c r="AM9409" i="16"/>
  <c r="AM9444" i="16"/>
  <c r="AM9528" i="16"/>
  <c r="AM9532" i="16"/>
  <c r="AM9707" i="16"/>
  <c r="AM9711" i="16"/>
  <c r="AM9715" i="16"/>
  <c r="AM9937" i="16"/>
  <c r="AM9972" i="16"/>
  <c r="AM9976" i="16"/>
  <c r="AM9980" i="16"/>
  <c r="AM2548" i="16"/>
  <c r="AM2736" i="16"/>
  <c r="AM3746" i="16"/>
  <c r="AM3758" i="16"/>
  <c r="AM3893" i="16"/>
  <c r="AM4253" i="16"/>
  <c r="AM4257" i="16"/>
  <c r="AM4562" i="16"/>
  <c r="AM4669" i="16"/>
  <c r="AM4685" i="16"/>
  <c r="AM4792" i="16"/>
  <c r="AM5765" i="16"/>
  <c r="AM5824" i="16"/>
  <c r="AM6835" i="16"/>
  <c r="AM6850" i="16"/>
  <c r="AM6904" i="16"/>
  <c r="AM7060" i="16"/>
  <c r="AM7406" i="16"/>
  <c r="AM7691" i="16"/>
  <c r="AM7769" i="16"/>
  <c r="AM9953" i="16"/>
  <c r="AM2170" i="16"/>
  <c r="AM2434" i="16"/>
  <c r="AM2973" i="16"/>
  <c r="AM2977" i="16"/>
  <c r="AM3135" i="16"/>
  <c r="AM3205" i="16"/>
  <c r="AM3213" i="16"/>
  <c r="AM3359" i="16"/>
  <c r="AM3414" i="16"/>
  <c r="AM3581" i="16"/>
  <c r="AM3585" i="16"/>
  <c r="AM3691" i="16"/>
  <c r="AM3703" i="16"/>
  <c r="AM3707" i="16"/>
  <c r="AM3905" i="16"/>
  <c r="AM3929" i="16"/>
  <c r="AM3941" i="16"/>
  <c r="AM4634" i="16"/>
  <c r="AM4717" i="16"/>
  <c r="AM5548" i="16"/>
  <c r="AM5571" i="16"/>
  <c r="AM5659" i="16"/>
  <c r="AM6029" i="16"/>
  <c r="AM6763" i="16"/>
  <c r="AM6809" i="16"/>
  <c r="AM6839" i="16"/>
  <c r="AM6995" i="16"/>
  <c r="AM7018" i="16"/>
  <c r="AM7076" i="16"/>
  <c r="AM7418" i="16"/>
  <c r="AM973" i="16"/>
  <c r="AM977" i="16"/>
  <c r="AM981" i="16"/>
  <c r="AM997" i="16"/>
  <c r="AM1001" i="16"/>
  <c r="AM1013" i="16"/>
  <c r="AM1017" i="16"/>
  <c r="AM1220" i="16"/>
  <c r="AM1224" i="16"/>
  <c r="AM1228" i="16"/>
  <c r="AM1232" i="16"/>
  <c r="AM1557" i="16"/>
  <c r="AM1593" i="16"/>
  <c r="AM1597" i="16"/>
  <c r="AM1711" i="16"/>
  <c r="AM1767" i="16"/>
  <c r="AM1775" i="16"/>
  <c r="AM1779" i="16"/>
  <c r="AM1783" i="16"/>
  <c r="AM1807" i="16"/>
  <c r="AM1839" i="16"/>
  <c r="AM1890" i="16"/>
  <c r="AM1933" i="16"/>
  <c r="AM1981" i="16"/>
  <c r="AM1993" i="16"/>
  <c r="AM2056" i="16"/>
  <c r="AM2072" i="16"/>
  <c r="AM2080" i="16"/>
  <c r="AM2088" i="16"/>
  <c r="AM2104" i="16"/>
  <c r="AM2206" i="16"/>
  <c r="AM2214" i="16"/>
  <c r="AM2218" i="16"/>
  <c r="AM2226" i="16"/>
  <c r="AM2230" i="16"/>
  <c r="AM2234" i="16"/>
  <c r="AM2238" i="16"/>
  <c r="AM2250" i="16"/>
  <c r="AM2254" i="16"/>
  <c r="AM2290" i="16"/>
  <c r="AM2294" i="16"/>
  <c r="AM2298" i="16"/>
  <c r="AM2302" i="16"/>
  <c r="AM2337" i="16"/>
  <c r="AM2353" i="16"/>
  <c r="AM2391" i="16"/>
  <c r="AM2761" i="16"/>
  <c r="AM2765" i="16"/>
  <c r="AM2769" i="16"/>
  <c r="AM2840" i="16"/>
  <c r="AM2875" i="16"/>
  <c r="AM2997" i="16"/>
  <c r="AM3013" i="16"/>
  <c r="AM3049" i="16"/>
  <c r="AM3053" i="16"/>
  <c r="AM3057" i="16"/>
  <c r="AM3061" i="16"/>
  <c r="AM3065" i="16"/>
  <c r="AM3069" i="16"/>
  <c r="AM3229" i="16"/>
  <c r="AM3233" i="16"/>
  <c r="AM3245" i="16"/>
  <c r="AM3249" i="16"/>
  <c r="AM3332" i="16"/>
  <c r="AM3336" i="16"/>
  <c r="AM3344" i="16"/>
  <c r="AM3352" i="16"/>
  <c r="AM3379" i="16"/>
  <c r="AM3387" i="16"/>
  <c r="AM3426" i="16"/>
  <c r="AM3446" i="16"/>
  <c r="AM3494" i="16"/>
  <c r="AM3514" i="16"/>
  <c r="AM3522" i="16"/>
  <c r="AM3526" i="16"/>
  <c r="AM3570" i="16"/>
  <c r="AM3624" i="16"/>
  <c r="AM3711" i="16"/>
  <c r="AM4009" i="16"/>
  <c r="AM4096" i="16"/>
  <c r="AM4104" i="16"/>
  <c r="AM4108" i="16"/>
  <c r="AM4116" i="16"/>
  <c r="AM4120" i="16"/>
  <c r="AM4258" i="16"/>
  <c r="AM4357" i="16"/>
  <c r="AM4361" i="16"/>
  <c r="AM4420" i="16"/>
  <c r="AM4436" i="16"/>
  <c r="AM4444" i="16"/>
  <c r="AM4531" i="16"/>
  <c r="AM5505" i="16"/>
  <c r="AM5517" i="16"/>
  <c r="AM5529" i="16"/>
  <c r="AM5560" i="16"/>
  <c r="AM5594" i="16"/>
  <c r="AM5912" i="16"/>
  <c r="AM6140" i="16"/>
  <c r="AM6166" i="16"/>
  <c r="AM6185" i="16"/>
  <c r="AM6192" i="16"/>
  <c r="AM6410" i="16"/>
  <c r="AM6414" i="16"/>
  <c r="AM6490" i="16"/>
  <c r="AM6494" i="16"/>
  <c r="AM6531" i="16"/>
  <c r="AM6717" i="16"/>
  <c r="AM6752" i="16"/>
  <c r="AM6798" i="16"/>
  <c r="AM6817" i="16"/>
  <c r="AM6821" i="16"/>
  <c r="AM6825" i="16"/>
  <c r="AM6836" i="16"/>
  <c r="AM6847" i="16"/>
  <c r="AM6851" i="16"/>
  <c r="AM6924" i="16"/>
  <c r="AM6939" i="16"/>
  <c r="AM6988" i="16"/>
  <c r="AM7049" i="16"/>
  <c r="AM7053" i="16"/>
  <c r="AM7204" i="16"/>
  <c r="AM7227" i="16"/>
  <c r="AM7296" i="16"/>
  <c r="AM7300" i="16"/>
  <c r="AM7311" i="16"/>
  <c r="AM7315" i="16"/>
  <c r="AM7342" i="16"/>
  <c r="AM7526" i="16"/>
  <c r="AM8338" i="16"/>
  <c r="AM8416" i="16"/>
  <c r="AM8635" i="16"/>
  <c r="AM8662" i="16"/>
  <c r="AM8689" i="16"/>
  <c r="AM8741" i="16"/>
  <c r="AM8745" i="16"/>
  <c r="AM8756" i="16"/>
  <c r="AM8763" i="16"/>
  <c r="AM9548" i="16"/>
  <c r="AM9631" i="16"/>
  <c r="AM9635" i="16"/>
  <c r="AM9724" i="16"/>
  <c r="AM9798" i="16"/>
  <c r="AM9802" i="16"/>
  <c r="AM9923" i="16"/>
  <c r="AM976" i="16"/>
  <c r="AM1564" i="16"/>
  <c r="AM1584" i="16"/>
  <c r="AM2748" i="16"/>
  <c r="AM3024" i="16"/>
  <c r="AM3240" i="16"/>
  <c r="AM3545" i="16"/>
  <c r="AM3557" i="16"/>
  <c r="AM834" i="16"/>
  <c r="AM878" i="16"/>
  <c r="AM882" i="16"/>
  <c r="AM886" i="16"/>
  <c r="AM890" i="16"/>
  <c r="AM894" i="16"/>
  <c r="AM898" i="16"/>
  <c r="AM906" i="16"/>
  <c r="AM1041" i="16"/>
  <c r="AM1057" i="16"/>
  <c r="AM1061" i="16"/>
  <c r="AM1065" i="16"/>
  <c r="AM1069" i="16"/>
  <c r="AM1073" i="16"/>
  <c r="AM1077" i="16"/>
  <c r="AM1097" i="16"/>
  <c r="AM1101" i="16"/>
  <c r="AM1105" i="16"/>
  <c r="AM1109" i="16"/>
  <c r="AM1113" i="16"/>
  <c r="AM1129" i="16"/>
  <c r="AM1141" i="16"/>
  <c r="AM1145" i="16"/>
  <c r="AM1149" i="16"/>
  <c r="AM1153" i="16"/>
  <c r="AM1260" i="16"/>
  <c r="AM1264" i="16"/>
  <c r="AM1272" i="16"/>
  <c r="AM1276" i="16"/>
  <c r="AM1284" i="16"/>
  <c r="AM1288" i="16"/>
  <c r="AM1292" i="16"/>
  <c r="AM1308" i="16"/>
  <c r="AM1312" i="16"/>
  <c r="AM1320" i="16"/>
  <c r="AM1324" i="16"/>
  <c r="AM1332" i="16"/>
  <c r="AM1336" i="16"/>
  <c r="AM1340" i="16"/>
  <c r="AM1344" i="16"/>
  <c r="AM1348" i="16"/>
  <c r="AM1356" i="16"/>
  <c r="AM1360" i="16"/>
  <c r="AM1364" i="16"/>
  <c r="AM1380" i="16"/>
  <c r="AM1384" i="16"/>
  <c r="AM1392" i="16"/>
  <c r="AM1396" i="16"/>
  <c r="AM1455" i="16"/>
  <c r="AM1467" i="16"/>
  <c r="AM1471" i="16"/>
  <c r="AM1605" i="16"/>
  <c r="AM1609" i="16"/>
  <c r="AM1613" i="16"/>
  <c r="AM1617" i="16"/>
  <c r="AM1621" i="16"/>
  <c r="AM1843" i="16"/>
  <c r="AM1847" i="16"/>
  <c r="AM1851" i="16"/>
  <c r="AM1855" i="16"/>
  <c r="AM1859" i="16"/>
  <c r="AM1863" i="16"/>
  <c r="AM1867" i="16"/>
  <c r="AM1883" i="16"/>
  <c r="AM1887" i="16"/>
  <c r="AM2001" i="16"/>
  <c r="AM2005" i="16"/>
  <c r="AM2009" i="16"/>
  <c r="AM2124" i="16"/>
  <c r="AM2310" i="16"/>
  <c r="AM2314" i="16"/>
  <c r="AM2318" i="16"/>
  <c r="AM2427" i="16"/>
  <c r="AM2482" i="16"/>
  <c r="AM2561" i="16"/>
  <c r="AM2628" i="16"/>
  <c r="AM2773" i="16"/>
  <c r="AM2777" i="16"/>
  <c r="AM2781" i="16"/>
  <c r="AM2785" i="16"/>
  <c r="AM2789" i="16"/>
  <c r="AM2801" i="16"/>
  <c r="AM2848" i="16"/>
  <c r="AM2860" i="16"/>
  <c r="AM2868" i="16"/>
  <c r="AM2982" i="16"/>
  <c r="AM3077" i="16"/>
  <c r="AM3093" i="16"/>
  <c r="AM3097" i="16"/>
  <c r="AM3124" i="16"/>
  <c r="AM3128" i="16"/>
  <c r="AM3136" i="16"/>
  <c r="AM3214" i="16"/>
  <c r="AM3269" i="16"/>
  <c r="AM3277" i="16"/>
  <c r="AM3289" i="16"/>
  <c r="AM3293" i="16"/>
  <c r="AM3297" i="16"/>
  <c r="AM5438" i="16"/>
  <c r="AM5450" i="16"/>
  <c r="AM5454" i="16"/>
  <c r="AM5462" i="16"/>
  <c r="AM5474" i="16"/>
  <c r="AM5478" i="16"/>
  <c r="AM5541" i="16"/>
  <c r="AM5568" i="16"/>
  <c r="AM5572" i="16"/>
  <c r="AM5717" i="16"/>
  <c r="AM5865" i="16"/>
  <c r="AM5869" i="16"/>
  <c r="AM6144" i="16"/>
  <c r="AM6155" i="16"/>
  <c r="AM6174" i="16"/>
  <c r="AM6207" i="16"/>
  <c r="AM6218" i="16"/>
  <c r="AM6376" i="16"/>
  <c r="AM6475" i="16"/>
  <c r="AM6498" i="16"/>
  <c r="AM6550" i="16"/>
  <c r="AM6561" i="16"/>
  <c r="AM6658" i="16"/>
  <c r="AM6684" i="16"/>
  <c r="AM6695" i="16"/>
  <c r="AM6699" i="16"/>
  <c r="AM6756" i="16"/>
  <c r="AM6783" i="16"/>
  <c r="AM6810" i="16"/>
  <c r="AM6878" i="16"/>
  <c r="AM6932" i="16"/>
  <c r="AM7038" i="16"/>
  <c r="AM7208" i="16"/>
  <c r="AM7277" i="16"/>
  <c r="AM7304" i="16"/>
  <c r="AM7468" i="16"/>
  <c r="AM7507" i="16"/>
  <c r="AM7511" i="16"/>
  <c r="AM8364" i="16"/>
  <c r="AM8609" i="16"/>
  <c r="AM8624" i="16"/>
  <c r="AM8674" i="16"/>
  <c r="AM8723" i="16"/>
  <c r="AM5798" i="16"/>
  <c r="AM5873" i="16"/>
  <c r="AM5881" i="16"/>
  <c r="AM6080" i="16"/>
  <c r="AM6616" i="16"/>
  <c r="AM6979" i="16"/>
  <c r="AM7107" i="16"/>
  <c r="AM7611" i="16"/>
  <c r="AM7913" i="16"/>
  <c r="AM7932" i="16"/>
  <c r="AM9372" i="16"/>
  <c r="AM9962" i="16"/>
  <c r="AM118" i="16"/>
  <c r="AM226" i="16"/>
  <c r="AM262" i="16"/>
  <c r="AM298" i="16"/>
  <c r="AM406" i="16"/>
  <c r="AM442" i="16"/>
  <c r="AM570" i="16"/>
  <c r="AM622" i="16"/>
  <c r="AM758" i="16"/>
  <c r="AM762" i="16"/>
  <c r="AM766" i="16"/>
  <c r="AM798" i="16"/>
  <c r="AM802" i="16"/>
  <c r="AM937" i="16"/>
  <c r="AM941" i="16"/>
  <c r="AM945" i="16"/>
  <c r="AM949" i="16"/>
  <c r="AM961" i="16"/>
  <c r="AM965" i="16"/>
  <c r="AM1068" i="16"/>
  <c r="AM1164" i="16"/>
  <c r="AM1168" i="16"/>
  <c r="AM1176" i="16"/>
  <c r="AM1180" i="16"/>
  <c r="AM1184" i="16"/>
  <c r="AM1188" i="16"/>
  <c r="AM1192" i="16"/>
  <c r="AM1196" i="16"/>
  <c r="AM1287" i="16"/>
  <c r="AM1339" i="16"/>
  <c r="AM1403" i="16"/>
  <c r="AM1407" i="16"/>
  <c r="AM1411" i="16"/>
  <c r="AM1419" i="16"/>
  <c r="AM1431" i="16"/>
  <c r="AM1435" i="16"/>
  <c r="AM1439" i="16"/>
  <c r="AM1474" i="16"/>
  <c r="AM1482" i="16"/>
  <c r="AM1486" i="16"/>
  <c r="AM1494" i="16"/>
  <c r="AM1498" i="16"/>
  <c r="AM1502" i="16"/>
  <c r="AM1506" i="16"/>
  <c r="AM1510" i="16"/>
  <c r="AM1522" i="16"/>
  <c r="AM1632" i="16"/>
  <c r="AM1636" i="16"/>
  <c r="AM1691" i="16"/>
  <c r="AM1695" i="16"/>
  <c r="AM1699" i="16"/>
  <c r="AM1750" i="16"/>
  <c r="AM1818" i="16"/>
  <c r="AM1830" i="16"/>
  <c r="AM1854" i="16"/>
  <c r="AM1858" i="16"/>
  <c r="AM1862" i="16"/>
  <c r="AM1866" i="16"/>
  <c r="AM1870" i="16"/>
  <c r="AM1878" i="16"/>
  <c r="AM1882" i="16"/>
  <c r="AM1984" i="16"/>
  <c r="AM1992" i="16"/>
  <c r="AM2071" i="16"/>
  <c r="AM2075" i="16"/>
  <c r="AM2079" i="16"/>
  <c r="AM2091" i="16"/>
  <c r="AM2095" i="16"/>
  <c r="AM2099" i="16"/>
  <c r="AM2103" i="16"/>
  <c r="AM2107" i="16"/>
  <c r="AM2115" i="16"/>
  <c r="AM2119" i="16"/>
  <c r="AM2217" i="16"/>
  <c r="AM2229" i="16"/>
  <c r="AM2245" i="16"/>
  <c r="AM2253" i="16"/>
  <c r="AM2257" i="16"/>
  <c r="AM2265" i="16"/>
  <c r="AM2277" i="16"/>
  <c r="AM2301" i="16"/>
  <c r="AM2367" i="16"/>
  <c r="AM2398" i="16"/>
  <c r="AM2508" i="16"/>
  <c r="AM2524" i="16"/>
  <c r="AM2532" i="16"/>
  <c r="AM2536" i="16"/>
  <c r="AM2571" i="16"/>
  <c r="AM2575" i="16"/>
  <c r="AM2634" i="16"/>
  <c r="AM2638" i="16"/>
  <c r="AM2650" i="16"/>
  <c r="AM2658" i="16"/>
  <c r="AM2685" i="16"/>
  <c r="AM2689" i="16"/>
  <c r="AM2701" i="16"/>
  <c r="AM2705" i="16"/>
  <c r="AM2775" i="16"/>
  <c r="AM2791" i="16"/>
  <c r="AM2799" i="16"/>
  <c r="AM2807" i="16"/>
  <c r="AM2811" i="16"/>
  <c r="AM2815" i="16"/>
  <c r="AM2819" i="16"/>
  <c r="AM2823" i="16"/>
  <c r="AM2827" i="16"/>
  <c r="AM2866" i="16"/>
  <c r="AM2913" i="16"/>
  <c r="AM2952" i="16"/>
  <c r="AM3015" i="16"/>
  <c r="AM3043" i="16"/>
  <c r="AM3082" i="16"/>
  <c r="AM3090" i="16"/>
  <c r="AM3153" i="16"/>
  <c r="AM3157" i="16"/>
  <c r="AM3161" i="16"/>
  <c r="AM3165" i="16"/>
  <c r="AM3523" i="16"/>
  <c r="AM3531" i="16"/>
  <c r="AM3559" i="16"/>
  <c r="AM3571" i="16"/>
  <c r="AM3657" i="16"/>
  <c r="AM3669" i="16"/>
  <c r="AM3744" i="16"/>
  <c r="AM3760" i="16"/>
  <c r="AM3780" i="16"/>
  <c r="AM3784" i="16"/>
  <c r="AM3895" i="16"/>
  <c r="AM4014" i="16"/>
  <c r="AM4105" i="16"/>
  <c r="AM4255" i="16"/>
  <c r="AM4263" i="16"/>
  <c r="AM4354" i="16"/>
  <c r="AM4425" i="16"/>
  <c r="AM4445" i="16"/>
  <c r="AM4508" i="16"/>
  <c r="AM4512" i="16"/>
  <c r="AM4528" i="16"/>
  <c r="AM4532" i="16"/>
  <c r="AM4548" i="16"/>
  <c r="AM4552" i="16"/>
  <c r="AM4607" i="16"/>
  <c r="AM4627" i="16"/>
  <c r="AM4635" i="16"/>
  <c r="AM4706" i="16"/>
  <c r="AM4726" i="16"/>
  <c r="AM4730" i="16"/>
  <c r="AM4801" i="16"/>
  <c r="AM4848" i="16"/>
  <c r="AM4856" i="16"/>
  <c r="AM4864" i="16"/>
  <c r="AM4876" i="16"/>
  <c r="AM4884" i="16"/>
  <c r="AM4900" i="16"/>
  <c r="AM4904" i="16"/>
  <c r="AM5081" i="16"/>
  <c r="AM5093" i="16"/>
  <c r="AM5105" i="16"/>
  <c r="AM5125" i="16"/>
  <c r="AM5129" i="16"/>
  <c r="AM5133" i="16"/>
  <c r="AM5141" i="16"/>
  <c r="AM5145" i="16"/>
  <c r="AM5161" i="16"/>
  <c r="AM5165" i="16"/>
  <c r="AM5192" i="16"/>
  <c r="AM5220" i="16"/>
  <c r="AM5232" i="16"/>
  <c r="AM5315" i="16"/>
  <c r="AM5398" i="16"/>
  <c r="AM5410" i="16"/>
  <c r="AM5414" i="16"/>
  <c r="AM5508" i="16"/>
  <c r="AM5535" i="16"/>
  <c r="AM5550" i="16"/>
  <c r="AM5637" i="16"/>
  <c r="AM5661" i="16"/>
  <c r="AM5695" i="16"/>
  <c r="AM5710" i="16"/>
  <c r="AM5725" i="16"/>
  <c r="AM5740" i="16"/>
  <c r="AM5846" i="16"/>
  <c r="AM5866" i="16"/>
  <c r="AM5940" i="16"/>
  <c r="AM6041" i="16"/>
  <c r="AM6095" i="16"/>
  <c r="AM6099" i="16"/>
  <c r="AM6116" i="16"/>
  <c r="AM6135" i="16"/>
  <c r="AM6164" i="16"/>
  <c r="AM6168" i="16"/>
  <c r="AM6179" i="16"/>
  <c r="AM6331" i="16"/>
  <c r="AM6349" i="16"/>
  <c r="AM6357" i="16"/>
  <c r="AM6425" i="16"/>
  <c r="AM6429" i="16"/>
  <c r="AM6451" i="16"/>
  <c r="AM6536" i="16"/>
  <c r="AM6558" i="16"/>
  <c r="AM6562" i="16"/>
  <c r="AM6694" i="16"/>
  <c r="AM6774" i="16"/>
  <c r="AM6781" i="16"/>
  <c r="AM6808" i="16"/>
  <c r="AM6894" i="16"/>
  <c r="AM6938" i="16"/>
  <c r="AM6942" i="16"/>
  <c r="AM7062" i="16"/>
  <c r="AM7111" i="16"/>
  <c r="AM7153" i="16"/>
  <c r="AM7157" i="16"/>
  <c r="AM7168" i="16"/>
  <c r="AM7176" i="16"/>
  <c r="AM7307" i="16"/>
  <c r="AM7341" i="16"/>
  <c r="AM7345" i="16"/>
  <c r="AM7485" i="16"/>
  <c r="AM7504" i="16"/>
  <c r="AM7508" i="16"/>
  <c r="AM7546" i="16"/>
  <c r="AM7550" i="16"/>
  <c r="AM7743" i="16"/>
  <c r="AM7747" i="16"/>
  <c r="AM7774" i="16"/>
  <c r="AM7848" i="16"/>
  <c r="AM7879" i="16"/>
  <c r="AM8222" i="16"/>
  <c r="AM8318" i="16"/>
  <c r="AM8322" i="16"/>
  <c r="AM8336" i="16"/>
  <c r="AM8373" i="16"/>
  <c r="AM8395" i="16"/>
  <c r="AM8564" i="16"/>
  <c r="AM8653" i="16"/>
  <c r="AM8806" i="16"/>
  <c r="AM8907" i="16"/>
  <c r="AM8918" i="16"/>
  <c r="AM8922" i="16"/>
  <c r="AM9078" i="16"/>
  <c r="AM9082" i="16"/>
  <c r="AM9093" i="16"/>
  <c r="AM9200" i="16"/>
  <c r="AM9361" i="16"/>
  <c r="AM9912" i="16"/>
  <c r="AM6023" i="16"/>
  <c r="AM6045" i="16"/>
  <c r="AM6063" i="16"/>
  <c r="AM6077" i="16"/>
  <c r="AM6081" i="16"/>
  <c r="AM6106" i="16"/>
  <c r="AM6128" i="16"/>
  <c r="AM6172" i="16"/>
  <c r="AM6201" i="16"/>
  <c r="AM6274" i="16"/>
  <c r="AM6278" i="16"/>
  <c r="AM6282" i="16"/>
  <c r="AM6286" i="16"/>
  <c r="AM6387" i="16"/>
  <c r="AM6402" i="16"/>
  <c r="AM6433" i="16"/>
  <c r="AM6444" i="16"/>
  <c r="AM6529" i="16"/>
  <c r="AM6665" i="16"/>
  <c r="AM6676" i="16"/>
  <c r="AM6728" i="16"/>
  <c r="AM6732" i="16"/>
  <c r="AM6816" i="16"/>
  <c r="AM6831" i="16"/>
  <c r="AM6846" i="16"/>
  <c r="AM6861" i="16"/>
  <c r="AM6879" i="16"/>
  <c r="AM7014" i="16"/>
  <c r="AM7047" i="16"/>
  <c r="AM7074" i="16"/>
  <c r="AM7078" i="16"/>
  <c r="AM7115" i="16"/>
  <c r="AM7134" i="16"/>
  <c r="AM7242" i="16"/>
  <c r="AM7330" i="16"/>
  <c r="AM7334" i="16"/>
  <c r="AM7421" i="16"/>
  <c r="AM7425" i="16"/>
  <c r="AM7458" i="16"/>
  <c r="AM7489" i="16"/>
  <c r="AM7782" i="16"/>
  <c r="AM7825" i="16"/>
  <c r="AM7829" i="16"/>
  <c r="AM7833" i="16"/>
  <c r="AM7837" i="16"/>
  <c r="AM7841" i="16"/>
  <c r="AM8362" i="16"/>
  <c r="AM8579" i="16"/>
  <c r="AM8583" i="16"/>
  <c r="AM8706" i="16"/>
  <c r="AM8739" i="16"/>
  <c r="AM8882" i="16"/>
  <c r="AM8911" i="16"/>
  <c r="AM9044" i="16"/>
  <c r="AM9235" i="16"/>
  <c r="AM9295" i="16"/>
  <c r="AM9303" i="16"/>
  <c r="AM9430" i="16"/>
  <c r="AM9438" i="16"/>
  <c r="AM9449" i="16"/>
  <c r="AM9453" i="16"/>
  <c r="AM9457" i="16"/>
  <c r="AM9627" i="16"/>
  <c r="AM9657" i="16"/>
  <c r="AM9703" i="16"/>
  <c r="AM9726" i="16"/>
  <c r="AM9850" i="16"/>
  <c r="AM9889" i="16"/>
  <c r="AM9897" i="16"/>
  <c r="AM9901" i="16"/>
  <c r="AM9905" i="16"/>
  <c r="AM501" i="16"/>
  <c r="AM697" i="16"/>
  <c r="AM757" i="16"/>
  <c r="AM761" i="16"/>
  <c r="AM765" i="16"/>
  <c r="AM769" i="16"/>
  <c r="AM781" i="16"/>
  <c r="AM785" i="16"/>
  <c r="AM797" i="16"/>
  <c r="AM801" i="16"/>
  <c r="AM805" i="16"/>
  <c r="AM900" i="16"/>
  <c r="AM936" i="16"/>
  <c r="AM940" i="16"/>
  <c r="AM944" i="16"/>
  <c r="AM948" i="16"/>
  <c r="AM1191" i="16"/>
  <c r="AM1254" i="16"/>
  <c r="AM1258" i="16"/>
  <c r="AM1266" i="16"/>
  <c r="AM1270" i="16"/>
  <c r="AM1302" i="16"/>
  <c r="AM1306" i="16"/>
  <c r="AM1310" i="16"/>
  <c r="AM1314" i="16"/>
  <c r="AM1318" i="16"/>
  <c r="AM1322" i="16"/>
  <c r="AM1326" i="16"/>
  <c r="AM1330" i="16"/>
  <c r="AM1338" i="16"/>
  <c r="AM1342" i="16"/>
  <c r="AM1366" i="16"/>
  <c r="AM1386" i="16"/>
  <c r="AM1390" i="16"/>
  <c r="AM1394" i="16"/>
  <c r="AM1425" i="16"/>
  <c r="AM1441" i="16"/>
  <c r="AM1524" i="16"/>
  <c r="AM1532" i="16"/>
  <c r="AM1547" i="16"/>
  <c r="AM1555" i="16"/>
  <c r="AM1559" i="16"/>
  <c r="AM1563" i="16"/>
  <c r="AM1567" i="16"/>
  <c r="AM1571" i="16"/>
  <c r="AM1575" i="16"/>
  <c r="AM1579" i="16"/>
  <c r="AM1595" i="16"/>
  <c r="AM1678" i="16"/>
  <c r="AM1682" i="16"/>
  <c r="AM1686" i="16"/>
  <c r="AM1737" i="16"/>
  <c r="AM1741" i="16"/>
  <c r="AM1745" i="16"/>
  <c r="AM1896" i="16"/>
  <c r="AM1900" i="16"/>
  <c r="AM1911" i="16"/>
  <c r="AM1927" i="16"/>
  <c r="AM1931" i="16"/>
  <c r="AM1935" i="16"/>
  <c r="AM2002" i="16"/>
  <c r="AM2010" i="16"/>
  <c r="AM2152" i="16"/>
  <c r="AM2164" i="16"/>
  <c r="AM2172" i="16"/>
  <c r="AM2215" i="16"/>
  <c r="AM2223" i="16"/>
  <c r="AM2227" i="16"/>
  <c r="AM2239" i="16"/>
  <c r="AM2243" i="16"/>
  <c r="AM2263" i="16"/>
  <c r="AM2275" i="16"/>
  <c r="AM2279" i="16"/>
  <c r="AM2287" i="16"/>
  <c r="AM2291" i="16"/>
  <c r="AM2419" i="16"/>
  <c r="AM2458" i="16"/>
  <c r="AM2466" i="16"/>
  <c r="AM2549" i="16"/>
  <c r="AM2572" i="16"/>
  <c r="AM2580" i="16"/>
  <c r="AM2596" i="16"/>
  <c r="AM2604" i="16"/>
  <c r="AM2608" i="16"/>
  <c r="AM2733" i="16"/>
  <c r="AM2737" i="16"/>
  <c r="AM2776" i="16"/>
  <c r="AM2784" i="16"/>
  <c r="AM2788" i="16"/>
  <c r="AM2796" i="16"/>
  <c r="AM2828" i="16"/>
  <c r="AM2859" i="16"/>
  <c r="AM2863" i="16"/>
  <c r="AM2965" i="16"/>
  <c r="AM2969" i="16"/>
  <c r="AM2988" i="16"/>
  <c r="AM3079" i="16"/>
  <c r="AM3091" i="16"/>
  <c r="AM3095" i="16"/>
  <c r="AM3099" i="16"/>
  <c r="AM3103" i="16"/>
  <c r="AM3107" i="16"/>
  <c r="AM3173" i="16"/>
  <c r="AM3177" i="16"/>
  <c r="AM3196" i="16"/>
  <c r="AM3231" i="16"/>
  <c r="AM3511" i="16"/>
  <c r="AM3515" i="16"/>
  <c r="AM3594" i="16"/>
  <c r="AM3621" i="16"/>
  <c r="AM3625" i="16"/>
  <c r="AM3637" i="16"/>
  <c r="AM3645" i="16"/>
  <c r="AM3712" i="16"/>
  <c r="AM3732" i="16"/>
  <c r="AM3803" i="16"/>
  <c r="AM3815" i="16"/>
  <c r="AM3823" i="16"/>
  <c r="AM3835" i="16"/>
  <c r="AM3847" i="16"/>
  <c r="AM3855" i="16"/>
  <c r="AM3859" i="16"/>
  <c r="AM3871" i="16"/>
  <c r="AM3938" i="16"/>
  <c r="AM3978" i="16"/>
  <c r="AM4029" i="16"/>
  <c r="AM4077" i="16"/>
  <c r="AM4081" i="16"/>
  <c r="AM4089" i="16"/>
  <c r="AM4136" i="16"/>
  <c r="AM4152" i="16"/>
  <c r="AM4270" i="16"/>
  <c r="AM4282" i="16"/>
  <c r="AM4334" i="16"/>
  <c r="AM4369" i="16"/>
  <c r="AM4381" i="16"/>
  <c r="AM4409" i="16"/>
  <c r="AM4413" i="16"/>
  <c r="AM4460" i="16"/>
  <c r="AM4468" i="16"/>
  <c r="AM4476" i="16"/>
  <c r="AM4480" i="16"/>
  <c r="AM4666" i="16"/>
  <c r="AM4682" i="16"/>
  <c r="AM4690" i="16"/>
  <c r="AM4753" i="16"/>
  <c r="AM4777" i="16"/>
  <c r="AM4793" i="16"/>
  <c r="AM4828" i="16"/>
  <c r="AM4919" i="16"/>
  <c r="AM4927" i="16"/>
  <c r="AM4942" i="16"/>
  <c r="AM5005" i="16"/>
  <c r="AM5021" i="16"/>
  <c r="AM5267" i="16"/>
  <c r="AM5378" i="16"/>
  <c r="AM5382" i="16"/>
  <c r="AM5507" i="16"/>
  <c r="AM5598" i="16"/>
  <c r="AM5613" i="16"/>
  <c r="AM5628" i="16"/>
  <c r="AM5705" i="16"/>
  <c r="AM5713" i="16"/>
  <c r="AM5724" i="16"/>
  <c r="AM5766" i="16"/>
  <c r="AM5770" i="16"/>
  <c r="AM5774" i="16"/>
  <c r="AM5813" i="16"/>
  <c r="AM5817" i="16"/>
  <c r="AM5821" i="16"/>
  <c r="AM5845" i="16"/>
  <c r="AM5849" i="16"/>
  <c r="AM5853" i="16"/>
  <c r="AM6014" i="16"/>
  <c r="AM6018" i="16"/>
  <c r="AM6036" i="16"/>
  <c r="AM6054" i="16"/>
  <c r="AM6072" i="16"/>
  <c r="AM6079" i="16"/>
  <c r="AM6108" i="16"/>
  <c r="AM6122" i="16"/>
  <c r="AM6143" i="16"/>
  <c r="AM6165" i="16"/>
  <c r="AM6183" i="16"/>
  <c r="AM6197" i="16"/>
  <c r="AM6222" i="16"/>
  <c r="AM6240" i="16"/>
  <c r="AM6247" i="16"/>
  <c r="AM6292" i="16"/>
  <c r="AM6299" i="16"/>
  <c r="AM6438" i="16"/>
  <c r="AM6449" i="16"/>
  <c r="AM6464" i="16"/>
  <c r="AM6486" i="16"/>
  <c r="AM6497" i="16"/>
  <c r="AM6501" i="16"/>
  <c r="AM6508" i="16"/>
  <c r="AM6533" i="16"/>
  <c r="AM6570" i="16"/>
  <c r="AM6581" i="16"/>
  <c r="AM6617" i="16"/>
  <c r="AM6631" i="16"/>
  <c r="AM6639" i="16"/>
  <c r="AM6675" i="16"/>
  <c r="AM6742" i="16"/>
  <c r="AM6750" i="16"/>
  <c r="AM6773" i="16"/>
  <c r="AM6822" i="16"/>
  <c r="AM6833" i="16"/>
  <c r="AM6837" i="16"/>
  <c r="AM6852" i="16"/>
  <c r="AM6863" i="16"/>
  <c r="AM6911" i="16"/>
  <c r="AM6915" i="16"/>
  <c r="AM6926" i="16"/>
  <c r="AM6970" i="16"/>
  <c r="AM6992" i="16"/>
  <c r="AM7003" i="16"/>
  <c r="AM7011" i="16"/>
  <c r="AM7033" i="16"/>
  <c r="AM7055" i="16"/>
  <c r="AM7059" i="16"/>
  <c r="AM7063" i="16"/>
  <c r="AM7200" i="16"/>
  <c r="AM7230" i="16"/>
  <c r="AM7234" i="16"/>
  <c r="AM7249" i="16"/>
  <c r="AM7253" i="16"/>
  <c r="AM7294" i="16"/>
  <c r="AM7298" i="16"/>
  <c r="AM7309" i="16"/>
  <c r="AM7324" i="16"/>
  <c r="AM7339" i="16"/>
  <c r="AM7366" i="16"/>
  <c r="AM7370" i="16"/>
  <c r="AM7395" i="16"/>
  <c r="AM7574" i="16"/>
  <c r="AM7593" i="16"/>
  <c r="AM7597" i="16"/>
  <c r="AM7612" i="16"/>
  <c r="AM7616" i="16"/>
  <c r="AM7620" i="16"/>
  <c r="AM7639" i="16"/>
  <c r="AM7643" i="16"/>
  <c r="AM7651" i="16"/>
  <c r="AM7666" i="16"/>
  <c r="AM7681" i="16"/>
  <c r="AM7727" i="16"/>
  <c r="AM7781" i="16"/>
  <c r="AM7785" i="16"/>
  <c r="AM7808" i="16"/>
  <c r="AM7812" i="16"/>
  <c r="AM7816" i="16"/>
  <c r="AM7847" i="16"/>
  <c r="AM7920" i="16"/>
  <c r="AM7939" i="16"/>
  <c r="AM8198" i="16"/>
  <c r="AM8286" i="16"/>
  <c r="AM8297" i="16"/>
  <c r="AM8359" i="16"/>
  <c r="AM8556" i="16"/>
  <c r="AM8563" i="16"/>
  <c r="AM8637" i="16"/>
  <c r="AM8644" i="16"/>
  <c r="AM8675" i="16"/>
  <c r="AM8799" i="16"/>
  <c r="AM8866" i="16"/>
  <c r="AM8929" i="16"/>
  <c r="AM8944" i="16"/>
  <c r="AM9344" i="16"/>
  <c r="AM9378" i="16"/>
  <c r="AM9466" i="16"/>
  <c r="AM9605" i="16"/>
  <c r="AM9731" i="16"/>
  <c r="AM9754" i="16"/>
  <c r="AM9906" i="16"/>
  <c r="AM9939" i="16"/>
  <c r="AM6963" i="16"/>
  <c r="AM6996" i="16"/>
  <c r="AM7026" i="16"/>
  <c r="AM7037" i="16"/>
  <c r="AM7041" i="16"/>
  <c r="AM7048" i="16"/>
  <c r="AM7131" i="16"/>
  <c r="AM7154" i="16"/>
  <c r="AM7158" i="16"/>
  <c r="AM7169" i="16"/>
  <c r="AM7173" i="16"/>
  <c r="AM7177" i="16"/>
  <c r="AM7181" i="16"/>
  <c r="AM7211" i="16"/>
  <c r="AM7261" i="16"/>
  <c r="AM7268" i="16"/>
  <c r="AM7272" i="16"/>
  <c r="AM7279" i="16"/>
  <c r="AM7283" i="16"/>
  <c r="AM7313" i="16"/>
  <c r="AM7328" i="16"/>
  <c r="AM7502" i="16"/>
  <c r="AM7506" i="16"/>
  <c r="AM7555" i="16"/>
  <c r="AM7563" i="16"/>
  <c r="AM7582" i="16"/>
  <c r="AM7586" i="16"/>
  <c r="AM7624" i="16"/>
  <c r="AM7628" i="16"/>
  <c r="AM7655" i="16"/>
  <c r="AM7674" i="16"/>
  <c r="AM7693" i="16"/>
  <c r="AM7708" i="16"/>
  <c r="AM7758" i="16"/>
  <c r="AM7762" i="16"/>
  <c r="AM7766" i="16"/>
  <c r="AM7924" i="16"/>
  <c r="AM7943" i="16"/>
  <c r="AM8214" i="16"/>
  <c r="AM8508" i="16"/>
  <c r="AM8549" i="16"/>
  <c r="AM8848" i="16"/>
  <c r="AM9085" i="16"/>
  <c r="AM9100" i="16"/>
  <c r="AM9142" i="16"/>
  <c r="AM9195" i="16"/>
  <c r="AM9199" i="16"/>
  <c r="AM9244" i="16"/>
  <c r="AM9248" i="16"/>
  <c r="AM9348" i="16"/>
  <c r="AM9436" i="16"/>
  <c r="AM9440" i="16"/>
  <c r="AM9451" i="16"/>
  <c r="AM9508" i="16"/>
  <c r="AM9512" i="16"/>
  <c r="AM9523" i="16"/>
  <c r="AM9685" i="16"/>
  <c r="AM9716" i="16"/>
  <c r="AM9735" i="16"/>
  <c r="AM9739" i="16"/>
  <c r="AM9867" i="16"/>
  <c r="AM9871" i="16"/>
  <c r="AM9910" i="16"/>
  <c r="AM8970" i="16"/>
  <c r="AM9270" i="16"/>
  <c r="AM9938" i="16"/>
  <c r="AM9965" i="16"/>
  <c r="AM7789" i="16"/>
  <c r="AM7804" i="16"/>
  <c r="AM7811" i="16"/>
  <c r="AM7857" i="16"/>
  <c r="AM7861" i="16"/>
  <c r="AM7888" i="16"/>
  <c r="AM7937" i="16"/>
  <c r="AM8196" i="16"/>
  <c r="AM8207" i="16"/>
  <c r="AM8229" i="16"/>
  <c r="AM8265" i="16"/>
  <c r="AM8387" i="16"/>
  <c r="AM8412" i="16"/>
  <c r="AM8430" i="16"/>
  <c r="AM8448" i="16"/>
  <c r="AM8480" i="16"/>
  <c r="AM8516" i="16"/>
  <c r="AM8523" i="16"/>
  <c r="AM8588" i="16"/>
  <c r="AM8620" i="16"/>
  <c r="AM8681" i="16"/>
  <c r="AM8699" i="16"/>
  <c r="AM8717" i="16"/>
  <c r="AM8746" i="16"/>
  <c r="AM8876" i="16"/>
  <c r="AM8945" i="16"/>
  <c r="AM9098" i="16"/>
  <c r="AM9102" i="16"/>
  <c r="AM9136" i="16"/>
  <c r="AM9166" i="16"/>
  <c r="AM9170" i="16"/>
  <c r="AM9255" i="16"/>
  <c r="AM9464" i="16"/>
  <c r="AM9475" i="16"/>
  <c r="AM9505" i="16"/>
  <c r="AM9546" i="16"/>
  <c r="AM9568" i="16"/>
  <c r="AM9632" i="16"/>
  <c r="AM9718" i="16"/>
  <c r="AM9767" i="16"/>
  <c r="AM9775" i="16"/>
  <c r="AM9790" i="16"/>
  <c r="AM9813" i="16"/>
  <c r="AM9817" i="16"/>
  <c r="AM9855" i="16"/>
  <c r="AM9859" i="16"/>
  <c r="AM9882" i="16"/>
  <c r="AM9886" i="16"/>
  <c r="AM9894" i="16"/>
  <c r="AM9898" i="16"/>
  <c r="AM9909" i="16"/>
  <c r="AM9920" i="16"/>
  <c r="AM9954" i="16"/>
  <c r="AM9973" i="16"/>
  <c r="AM9995" i="16"/>
  <c r="AM4312" i="16"/>
  <c r="AM4320" i="16"/>
  <c r="AM4324" i="16"/>
  <c r="AM4328" i="16"/>
  <c r="AM4336" i="16"/>
  <c r="AM4340" i="16"/>
  <c r="AM4391" i="16"/>
  <c r="AM4403" i="16"/>
  <c r="AM4458" i="16"/>
  <c r="AM4529" i="16"/>
  <c r="AM4549" i="16"/>
  <c r="AM4561" i="16"/>
  <c r="AM4565" i="16"/>
  <c r="AM4841" i="16"/>
  <c r="AM4845" i="16"/>
  <c r="AM4861" i="16"/>
  <c r="AM4865" i="16"/>
  <c r="AM4873" i="16"/>
  <c r="AM4877" i="16"/>
  <c r="AM4889" i="16"/>
  <c r="AM4897" i="16"/>
  <c r="AM4901" i="16"/>
  <c r="AM4971" i="16"/>
  <c r="AM4979" i="16"/>
  <c r="AM5034" i="16"/>
  <c r="AM5042" i="16"/>
  <c r="AM5062" i="16"/>
  <c r="AM5066" i="16"/>
  <c r="AM5181" i="16"/>
  <c r="AM5189" i="16"/>
  <c r="AM5288" i="16"/>
  <c r="AM5343" i="16"/>
  <c r="AM5351" i="16"/>
  <c r="AM5426" i="16"/>
  <c r="AM5453" i="16"/>
  <c r="AM5457" i="16"/>
  <c r="AM5477" i="16"/>
  <c r="AM5493" i="16"/>
  <c r="AM5497" i="16"/>
  <c r="AM5520" i="16"/>
  <c r="AM5532" i="16"/>
  <c r="AM5565" i="16"/>
  <c r="AM5599" i="16"/>
  <c r="AM5644" i="16"/>
  <c r="AM5919" i="16"/>
  <c r="AM5923" i="16"/>
  <c r="AM5954" i="16"/>
  <c r="AM5998" i="16"/>
  <c r="AM6002" i="16"/>
  <c r="AM6006" i="16"/>
  <c r="AM6021" i="16"/>
  <c r="AM6060" i="16"/>
  <c r="AM6096" i="16"/>
  <c r="AM6117" i="16"/>
  <c r="AM6131" i="16"/>
  <c r="AM6138" i="16"/>
  <c r="AM6170" i="16"/>
  <c r="AM6191" i="16"/>
  <c r="AM6202" i="16"/>
  <c r="AM6374" i="16"/>
  <c r="AM6411" i="16"/>
  <c r="AM6415" i="16"/>
  <c r="AM6456" i="16"/>
  <c r="AM6478" i="16"/>
  <c r="AM6485" i="16"/>
  <c r="AM6518" i="16"/>
  <c r="AM6547" i="16"/>
  <c r="AM6554" i="16"/>
  <c r="AM6576" i="16"/>
  <c r="AM6594" i="16"/>
  <c r="AM6662" i="16"/>
  <c r="AM6680" i="16"/>
  <c r="AM6702" i="16"/>
  <c r="AM6716" i="16"/>
  <c r="AM6720" i="16"/>
  <c r="AM6727" i="16"/>
  <c r="AM6743" i="16"/>
  <c r="AM6747" i="16"/>
  <c r="AM6762" i="16"/>
  <c r="AM6792" i="16"/>
  <c r="AM6799" i="16"/>
  <c r="AM6807" i="16"/>
  <c r="AM6859" i="16"/>
  <c r="AM6870" i="16"/>
  <c r="AM6892" i="16"/>
  <c r="AM6910" i="16"/>
  <c r="AM6951" i="16"/>
  <c r="AM6965" i="16"/>
  <c r="AM6976" i="16"/>
  <c r="AM7002" i="16"/>
  <c r="AM7050" i="16"/>
  <c r="AM7065" i="16"/>
  <c r="AM7148" i="16"/>
  <c r="AM7194" i="16"/>
  <c r="AM7212" i="16"/>
  <c r="AM7220" i="16"/>
  <c r="AM7224" i="16"/>
  <c r="AM7246" i="16"/>
  <c r="AM7254" i="16"/>
  <c r="AM7276" i="16"/>
  <c r="AM7287" i="16"/>
  <c r="AM7295" i="16"/>
  <c r="AM7378" i="16"/>
  <c r="AM7396" i="16"/>
  <c r="AM7423" i="16"/>
  <c r="AM7456" i="16"/>
  <c r="AM7460" i="16"/>
  <c r="AM7467" i="16"/>
  <c r="AM7483" i="16"/>
  <c r="AM7498" i="16"/>
  <c r="AM7528" i="16"/>
  <c r="AM7631" i="16"/>
  <c r="AM7654" i="16"/>
  <c r="AM7658" i="16"/>
  <c r="AM7673" i="16"/>
  <c r="AM7680" i="16"/>
  <c r="AM7684" i="16"/>
  <c r="AM7688" i="16"/>
  <c r="AM7692" i="16"/>
  <c r="AM7696" i="16"/>
  <c r="AM7722" i="16"/>
  <c r="AM7737" i="16"/>
  <c r="AM7741" i="16"/>
  <c r="AM7794" i="16"/>
  <c r="AM7824" i="16"/>
  <c r="AM7828" i="16"/>
  <c r="AM7832" i="16"/>
  <c r="AM7836" i="16"/>
  <c r="AM7840" i="16"/>
  <c r="AM7870" i="16"/>
  <c r="AM7874" i="16"/>
  <c r="AM7897" i="16"/>
  <c r="AM7912" i="16"/>
  <c r="AM7916" i="16"/>
  <c r="AM8201" i="16"/>
  <c r="AM8223" i="16"/>
  <c r="AM8277" i="16"/>
  <c r="AM8284" i="16"/>
  <c r="AM8345" i="16"/>
  <c r="AM8528" i="16"/>
  <c r="AM8553" i="16"/>
  <c r="AM8567" i="16"/>
  <c r="AM8578" i="16"/>
  <c r="AM8765" i="16"/>
  <c r="AM8881" i="16"/>
  <c r="AM8954" i="16"/>
  <c r="AM8979" i="16"/>
  <c r="AM9051" i="16"/>
  <c r="AM9062" i="16"/>
  <c r="AM9066" i="16"/>
  <c r="AM9088" i="16"/>
  <c r="AM9099" i="16"/>
  <c r="AM9114" i="16"/>
  <c r="AM9141" i="16"/>
  <c r="AM9175" i="16"/>
  <c r="AM9201" i="16"/>
  <c r="AM9279" i="16"/>
  <c r="AM9310" i="16"/>
  <c r="AM9314" i="16"/>
  <c r="AM9318" i="16"/>
  <c r="AM9333" i="16"/>
  <c r="AM9337" i="16"/>
  <c r="AM9345" i="16"/>
  <c r="AM9386" i="16"/>
  <c r="AM9393" i="16"/>
  <c r="AM9397" i="16"/>
  <c r="AM9431" i="16"/>
  <c r="AM9510" i="16"/>
  <c r="AM9514" i="16"/>
  <c r="AM9667" i="16"/>
  <c r="AM9671" i="16"/>
  <c r="AM9693" i="16"/>
  <c r="AM9734" i="16"/>
  <c r="AM9753" i="16"/>
  <c r="AM9822" i="16"/>
  <c r="AM9860" i="16"/>
  <c r="AM7726" i="16"/>
  <c r="AM7730" i="16"/>
  <c r="AM7745" i="16"/>
  <c r="AM7756" i="16"/>
  <c r="AM7760" i="16"/>
  <c r="AM7764" i="16"/>
  <c r="AM7768" i="16"/>
  <c r="AM7779" i="16"/>
  <c r="AM7798" i="16"/>
  <c r="AM7809" i="16"/>
  <c r="AM7813" i="16"/>
  <c r="AM7817" i="16"/>
  <c r="AM7821" i="16"/>
  <c r="AM7878" i="16"/>
  <c r="AM8216" i="16"/>
  <c r="AM8270" i="16"/>
  <c r="AM8292" i="16"/>
  <c r="AM8328" i="16"/>
  <c r="AM8363" i="16"/>
  <c r="AM8381" i="16"/>
  <c r="AM8399" i="16"/>
  <c r="AM8417" i="16"/>
  <c r="AM8428" i="16"/>
  <c r="AM8489" i="16"/>
  <c r="AM8546" i="16"/>
  <c r="AM8600" i="16"/>
  <c r="AM8625" i="16"/>
  <c r="AM8650" i="16"/>
  <c r="AM8751" i="16"/>
  <c r="AM8769" i="16"/>
  <c r="AM8834" i="16"/>
  <c r="AM8845" i="16"/>
  <c r="AM8867" i="16"/>
  <c r="AM8928" i="16"/>
  <c r="AM9029" i="16"/>
  <c r="AM9033" i="16"/>
  <c r="AM9081" i="16"/>
  <c r="AM9092" i="16"/>
  <c r="AM9118" i="16"/>
  <c r="AM9122" i="16"/>
  <c r="AM9160" i="16"/>
  <c r="AM9223" i="16"/>
  <c r="AM9581" i="16"/>
  <c r="AM9712" i="16"/>
  <c r="AM9727" i="16"/>
  <c r="AM9811" i="16"/>
  <c r="AM9815" i="16"/>
  <c r="AM9841" i="16"/>
  <c r="AM9845" i="16"/>
  <c r="AM9849" i="16"/>
  <c r="AM3582" i="16"/>
  <c r="AM3609" i="16"/>
  <c r="AM3613" i="16"/>
  <c r="AM3680" i="16"/>
  <c r="AM3731" i="16"/>
  <c r="AM3783" i="16"/>
  <c r="AM3787" i="16"/>
  <c r="AM3795" i="16"/>
  <c r="AM3830" i="16"/>
  <c r="AM3838" i="16"/>
  <c r="AM3858" i="16"/>
  <c r="AM3886" i="16"/>
  <c r="AM3894" i="16"/>
  <c r="AM3969" i="16"/>
  <c r="AM3981" i="16"/>
  <c r="AM3985" i="16"/>
  <c r="AM4020" i="16"/>
  <c r="AM4024" i="16"/>
  <c r="AM4072" i="16"/>
  <c r="AM4084" i="16"/>
  <c r="AM4202" i="16"/>
  <c r="AM4218" i="16"/>
  <c r="AM4230" i="16"/>
  <c r="AM4234" i="16"/>
  <c r="AM4293" i="16"/>
  <c r="AM4297" i="16"/>
  <c r="AM4305" i="16"/>
  <c r="AM4313" i="16"/>
  <c r="AM4325" i="16"/>
  <c r="AM4329" i="16"/>
  <c r="AM4341" i="16"/>
  <c r="AM4345" i="16"/>
  <c r="AM4404" i="16"/>
  <c r="AM4408" i="16"/>
  <c r="AM4486" i="16"/>
  <c r="AM4506" i="16"/>
  <c r="AM4510" i="16"/>
  <c r="AM4526" i="16"/>
  <c r="AM4534" i="16"/>
  <c r="AM4636" i="16"/>
  <c r="AM4640" i="16"/>
  <c r="AM4723" i="16"/>
  <c r="AM4727" i="16"/>
  <c r="AM4790" i="16"/>
  <c r="AM4825" i="16"/>
  <c r="AM4920" i="16"/>
  <c r="AM4924" i="16"/>
  <c r="AM4943" i="16"/>
  <c r="AM5006" i="16"/>
  <c r="AM5033" i="16"/>
  <c r="AM5037" i="16"/>
  <c r="AM5041" i="16"/>
  <c r="AM5045" i="16"/>
  <c r="AM5069" i="16"/>
  <c r="AM5100" i="16"/>
  <c r="AM5144" i="16"/>
  <c r="AM5219" i="16"/>
  <c r="AM5223" i="16"/>
  <c r="AM5231" i="16"/>
  <c r="AM5247" i="16"/>
  <c r="AM5314" i="16"/>
  <c r="AM5322" i="16"/>
  <c r="AM5330" i="16"/>
  <c r="AM5334" i="16"/>
  <c r="AM5365" i="16"/>
  <c r="AM5377" i="16"/>
  <c r="AM5389" i="16"/>
  <c r="AM5471" i="16"/>
  <c r="AM5483" i="16"/>
  <c r="AM5499" i="16"/>
  <c r="AM5540" i="16"/>
  <c r="AM5555" i="16"/>
  <c r="AM5584" i="16"/>
  <c r="AM5603" i="16"/>
  <c r="AM5656" i="16"/>
  <c r="AM5701" i="16"/>
  <c r="AM5716" i="16"/>
  <c r="AM5720" i="16"/>
  <c r="AM5754" i="16"/>
  <c r="AM5758" i="16"/>
  <c r="AM5872" i="16"/>
  <c r="AM5876" i="16"/>
  <c r="AM5880" i="16"/>
  <c r="AM5911" i="16"/>
  <c r="AM5938" i="16"/>
  <c r="AM6020" i="16"/>
  <c r="AM6044" i="16"/>
  <c r="AM6048" i="16"/>
  <c r="AM6069" i="16"/>
  <c r="AM6083" i="16"/>
  <c r="AM6111" i="16"/>
  <c r="AM6171" i="16"/>
  <c r="AM6356" i="16"/>
  <c r="AM6370" i="16"/>
  <c r="AM6392" i="16"/>
  <c r="AM6403" i="16"/>
  <c r="AM6459" i="16"/>
  <c r="AM6492" i="16"/>
  <c r="AM6503" i="16"/>
  <c r="AM6517" i="16"/>
  <c r="AM6528" i="16"/>
  <c r="AM6535" i="16"/>
  <c r="AM6564" i="16"/>
  <c r="AM6575" i="16"/>
  <c r="AM6593" i="16"/>
  <c r="AM6607" i="16"/>
  <c r="AM6625" i="16"/>
  <c r="AM6636" i="16"/>
  <c r="AM6643" i="16"/>
  <c r="AM6672" i="16"/>
  <c r="AM6708" i="16"/>
  <c r="AM6726" i="16"/>
  <c r="AM6734" i="16"/>
  <c r="AM6738" i="16"/>
  <c r="AM6753" i="16"/>
  <c r="AM6760" i="16"/>
  <c r="AM6786" i="16"/>
  <c r="AM6797" i="16"/>
  <c r="AM6801" i="16"/>
  <c r="AM6830" i="16"/>
  <c r="AM6834" i="16"/>
  <c r="AM6849" i="16"/>
  <c r="AM6867" i="16"/>
  <c r="AM6900" i="16"/>
  <c r="AM6936" i="16"/>
  <c r="AM6947" i="16"/>
  <c r="AM7001" i="16"/>
  <c r="AM7005" i="16"/>
  <c r="AM7020" i="16"/>
  <c r="AM7030" i="16"/>
  <c r="AM7056" i="16"/>
  <c r="AM7067" i="16"/>
  <c r="AM7075" i="16"/>
  <c r="AM7105" i="16"/>
  <c r="AM7119" i="16"/>
  <c r="AM7123" i="16"/>
  <c r="AM7146" i="16"/>
  <c r="AM7150" i="16"/>
  <c r="AM7188" i="16"/>
  <c r="AM7243" i="16"/>
  <c r="AM7269" i="16"/>
  <c r="AM7288" i="16"/>
  <c r="AM7303" i="16"/>
  <c r="AM7314" i="16"/>
  <c r="AM7318" i="16"/>
  <c r="AM7325" i="16"/>
  <c r="AM7340" i="16"/>
  <c r="AM7344" i="16"/>
  <c r="AM7348" i="16"/>
  <c r="AM7430" i="16"/>
  <c r="AM7437" i="16"/>
  <c r="AM7448" i="16"/>
  <c r="AM7486" i="16"/>
  <c r="AM7512" i="16"/>
  <c r="AM7516" i="16"/>
  <c r="AM7534" i="16"/>
  <c r="AM7545" i="16"/>
  <c r="AM7549" i="16"/>
  <c r="AM7572" i="16"/>
  <c r="AM7576" i="16"/>
  <c r="AM7591" i="16"/>
  <c r="AM7610" i="16"/>
  <c r="AM7614" i="16"/>
  <c r="AM7618" i="16"/>
  <c r="AM7633" i="16"/>
  <c r="AM7656" i="16"/>
  <c r="AM7667" i="16"/>
  <c r="AM7830" i="16"/>
  <c r="AM7834" i="16"/>
  <c r="AM7860" i="16"/>
  <c r="AM7872" i="16"/>
  <c r="AM7876" i="16"/>
  <c r="AM7887" i="16"/>
  <c r="AM7925" i="16"/>
  <c r="AM7944" i="16"/>
  <c r="AM7948" i="16"/>
  <c r="AM8220" i="16"/>
  <c r="AM8237" i="16"/>
  <c r="AM8255" i="16"/>
  <c r="AM8294" i="16"/>
  <c r="AM8326" i="16"/>
  <c r="AM8376" i="16"/>
  <c r="AM8418" i="16"/>
  <c r="AM8457" i="16"/>
  <c r="AM8471" i="16"/>
  <c r="AM8492" i="16"/>
  <c r="AM8513" i="16"/>
  <c r="AM8520" i="16"/>
  <c r="AM8538" i="16"/>
  <c r="AM8555" i="16"/>
  <c r="AM8580" i="16"/>
  <c r="AM8615" i="16"/>
  <c r="AM8636" i="16"/>
  <c r="AM8654" i="16"/>
  <c r="AM8672" i="16"/>
  <c r="AM8679" i="16"/>
  <c r="AM8704" i="16"/>
  <c r="AM8768" i="16"/>
  <c r="AM8775" i="16"/>
  <c r="AM8789" i="16"/>
  <c r="AM8811" i="16"/>
  <c r="AM8878" i="16"/>
  <c r="AM8960" i="16"/>
  <c r="AM8967" i="16"/>
  <c r="AM8971" i="16"/>
  <c r="AM9027" i="16"/>
  <c r="AM9035" i="16"/>
  <c r="AM9042" i="16"/>
  <c r="AM9079" i="16"/>
  <c r="AM9094" i="16"/>
  <c r="AM9212" i="16"/>
  <c r="AM9219" i="16"/>
  <c r="AM9271" i="16"/>
  <c r="AM9278" i="16"/>
  <c r="AM9282" i="16"/>
  <c r="AM9324" i="16"/>
  <c r="AM9362" i="16"/>
  <c r="AM9441" i="16"/>
  <c r="AM9463" i="16"/>
  <c r="AM9474" i="16"/>
  <c r="AM9478" i="16"/>
  <c r="AM9482" i="16"/>
  <c r="AM9518" i="16"/>
  <c r="AM9554" i="16"/>
  <c r="AM9565" i="16"/>
  <c r="AM9569" i="16"/>
  <c r="AM9618" i="16"/>
  <c r="AM9625" i="16"/>
  <c r="AM9751" i="16"/>
  <c r="AM9766" i="16"/>
  <c r="AM9872" i="16"/>
  <c r="AM8241" i="16"/>
  <c r="AM8273" i="16"/>
  <c r="AM8305" i="16"/>
  <c r="AM8369" i="16"/>
  <c r="AM8394" i="16"/>
  <c r="AM8436" i="16"/>
  <c r="AM8517" i="16"/>
  <c r="AM8531" i="16"/>
  <c r="AM8552" i="16"/>
  <c r="AM8633" i="16"/>
  <c r="AM8658" i="16"/>
  <c r="AM8683" i="16"/>
  <c r="AM8733" i="16"/>
  <c r="AM8804" i="16"/>
  <c r="AM8825" i="16"/>
  <c r="AM8850" i="16"/>
  <c r="AM8864" i="16"/>
  <c r="AM8910" i="16"/>
  <c r="AM8946" i="16"/>
  <c r="AM8957" i="16"/>
  <c r="AM8990" i="16"/>
  <c r="AM8994" i="16"/>
  <c r="AM9005" i="16"/>
  <c r="AM9009" i="16"/>
  <c r="AM9013" i="16"/>
  <c r="AM9072" i="16"/>
  <c r="AM9180" i="16"/>
  <c r="AM9187" i="16"/>
  <c r="AM9205" i="16"/>
  <c r="AM9245" i="16"/>
  <c r="AM9249" i="16"/>
  <c r="AM9309" i="16"/>
  <c r="AM9366" i="16"/>
  <c r="AM9422" i="16"/>
  <c r="AM9426" i="16"/>
  <c r="AM9456" i="16"/>
  <c r="AM9467" i="16"/>
  <c r="AM9522" i="16"/>
  <c r="AM9558" i="16"/>
  <c r="AM9596" i="16"/>
  <c r="AM9603" i="16"/>
  <c r="AM9662" i="16"/>
  <c r="AM9838" i="16"/>
  <c r="AM9861" i="16"/>
  <c r="AM7346" i="16"/>
  <c r="AM7350" i="16"/>
  <c r="AM7354" i="16"/>
  <c r="AM7369" i="16"/>
  <c r="AM7376" i="16"/>
  <c r="AM7394" i="16"/>
  <c r="AM7398" i="16"/>
  <c r="AM7417" i="16"/>
  <c r="AM7432" i="16"/>
  <c r="AM7439" i="16"/>
  <c r="AM7450" i="16"/>
  <c r="AM7495" i="16"/>
  <c r="AM7499" i="16"/>
  <c r="AM7525" i="16"/>
  <c r="AM7532" i="16"/>
  <c r="AM7547" i="16"/>
  <c r="AM7562" i="16"/>
  <c r="AM7570" i="16"/>
  <c r="AM7623" i="16"/>
  <c r="AM7630" i="16"/>
  <c r="AM7641" i="16"/>
  <c r="AM7645" i="16"/>
  <c r="AM7702" i="16"/>
  <c r="AM7709" i="16"/>
  <c r="AM7720" i="16"/>
  <c r="AM7735" i="16"/>
  <c r="AM7754" i="16"/>
  <c r="AM7777" i="16"/>
  <c r="AM7788" i="16"/>
  <c r="AM7792" i="16"/>
  <c r="AM7826" i="16"/>
  <c r="AM7845" i="16"/>
  <c r="AM7852" i="16"/>
  <c r="AM7871" i="16"/>
  <c r="AM7890" i="16"/>
  <c r="AM7894" i="16"/>
  <c r="AM7909" i="16"/>
  <c r="AM7923" i="16"/>
  <c r="AM7927" i="16"/>
  <c r="AM7931" i="16"/>
  <c r="AM8225" i="16"/>
  <c r="AM8232" i="16"/>
  <c r="AM8246" i="16"/>
  <c r="AM8295" i="16"/>
  <c r="AM8351" i="16"/>
  <c r="AM8358" i="16"/>
  <c r="AM8372" i="16"/>
  <c r="AM8379" i="16"/>
  <c r="AM8393" i="16"/>
  <c r="AM8435" i="16"/>
  <c r="AM8456" i="16"/>
  <c r="AM8561" i="16"/>
  <c r="AM8603" i="16"/>
  <c r="AM8610" i="16"/>
  <c r="AM8627" i="16"/>
  <c r="AM8648" i="16"/>
  <c r="AM8666" i="16"/>
  <c r="AM8694" i="16"/>
  <c r="AM8715" i="16"/>
  <c r="AM8771" i="16"/>
  <c r="AM8835" i="16"/>
  <c r="AM8852" i="16"/>
  <c r="AM8873" i="16"/>
  <c r="AM8919" i="16"/>
  <c r="AM8933" i="16"/>
  <c r="AM8951" i="16"/>
  <c r="AM9006" i="16"/>
  <c r="AM9010" i="16"/>
  <c r="AM9014" i="16"/>
  <c r="AM9043" i="16"/>
  <c r="AM9116" i="16"/>
  <c r="AM9179" i="16"/>
  <c r="AM9190" i="16"/>
  <c r="AM9218" i="16"/>
  <c r="AM9243" i="16"/>
  <c r="AM9254" i="16"/>
  <c r="AM9287" i="16"/>
  <c r="AM9313" i="16"/>
  <c r="AM9317" i="16"/>
  <c r="AM9365" i="16"/>
  <c r="AM9369" i="16"/>
  <c r="AM9380" i="16"/>
  <c r="AM9406" i="16"/>
  <c r="AM9413" i="16"/>
  <c r="AM9439" i="16"/>
  <c r="AM9531" i="16"/>
  <c r="AM9556" i="16"/>
  <c r="AM9563" i="16"/>
  <c r="AM9578" i="16"/>
  <c r="AM9582" i="16"/>
  <c r="AM9586" i="16"/>
  <c r="AM9608" i="16"/>
  <c r="AM9630" i="16"/>
  <c r="AM9641" i="16"/>
  <c r="AM9677" i="16"/>
  <c r="AM9688" i="16"/>
  <c r="AM9695" i="16"/>
  <c r="AM9706" i="16"/>
  <c r="AM9757" i="16"/>
  <c r="AM9810" i="16"/>
  <c r="AM9814" i="16"/>
  <c r="AM9832" i="16"/>
  <c r="AM9847" i="16"/>
  <c r="AM9858" i="16"/>
  <c r="AM9862" i="16"/>
  <c r="AM9892" i="16"/>
  <c r="AM9896" i="16"/>
  <c r="AM9914" i="16"/>
  <c r="AM9929" i="16"/>
  <c r="AM9280" i="16"/>
  <c r="AM9340" i="16"/>
  <c r="AM9428" i="16"/>
  <c r="AM9432" i="16"/>
  <c r="AM9520" i="16"/>
  <c r="AM9590" i="16"/>
  <c r="AM9616" i="16"/>
  <c r="AM9634" i="16"/>
  <c r="AM9692" i="16"/>
  <c r="AM9699" i="16"/>
  <c r="AM9736" i="16"/>
  <c r="AM9784" i="16"/>
  <c r="AM9799" i="16"/>
  <c r="AM9803" i="16"/>
  <c r="AM9836" i="16"/>
  <c r="AM9982" i="16"/>
  <c r="AM9997" i="16"/>
  <c r="AM8753" i="16"/>
  <c r="AM8802" i="16"/>
  <c r="AM8816" i="16"/>
  <c r="AM8823" i="16"/>
  <c r="AM8861" i="16"/>
  <c r="AM8885" i="16"/>
  <c r="AM8948" i="16"/>
  <c r="AM9021" i="16"/>
  <c r="AM9068" i="16"/>
  <c r="AM9075" i="16"/>
  <c r="AM9115" i="16"/>
  <c r="AM9134" i="16"/>
  <c r="AM9138" i="16"/>
  <c r="AM9156" i="16"/>
  <c r="AM9228" i="16"/>
  <c r="AM9264" i="16"/>
  <c r="AM9268" i="16"/>
  <c r="AM9272" i="16"/>
  <c r="AM9293" i="16"/>
  <c r="AM9301" i="16"/>
  <c r="AM9338" i="16"/>
  <c r="AM9356" i="16"/>
  <c r="AM9363" i="16"/>
  <c r="AM9374" i="16"/>
  <c r="AM9385" i="16"/>
  <c r="AM9392" i="16"/>
  <c r="AM9396" i="16"/>
  <c r="AM9400" i="16"/>
  <c r="AM9450" i="16"/>
  <c r="AM9454" i="16"/>
  <c r="AM9488" i="16"/>
  <c r="AM9495" i="16"/>
  <c r="AM9527" i="16"/>
  <c r="AM9545" i="16"/>
  <c r="AM9552" i="16"/>
  <c r="AM9640" i="16"/>
  <c r="AM9658" i="16"/>
  <c r="AM9669" i="16"/>
  <c r="AM9701" i="16"/>
  <c r="AM9763" i="16"/>
  <c r="AM9808" i="16"/>
  <c r="AM9829" i="16"/>
  <c r="AM9833" i="16"/>
  <c r="AM9851" i="16"/>
  <c r="AM9900" i="16"/>
  <c r="AM9904" i="16"/>
  <c r="AM9967" i="16"/>
  <c r="AM9974" i="16"/>
  <c r="AM9985" i="16"/>
  <c r="AM7353" i="16"/>
  <c r="AM1035" i="16"/>
  <c r="AM1941" i="16"/>
  <c r="AM3866" i="16"/>
  <c r="AM8598" i="16"/>
  <c r="AM8619" i="16"/>
  <c r="AM79" i="16"/>
  <c r="AM4382" i="16"/>
  <c r="AM4405" i="16"/>
  <c r="AM1501" i="16"/>
  <c r="AM3804" i="16"/>
  <c r="AM694" i="16"/>
  <c r="AM3644" i="16"/>
  <c r="AM4045" i="16"/>
  <c r="AM4912" i="16"/>
  <c r="AM514" i="16"/>
  <c r="AM2283" i="16"/>
  <c r="AM3824" i="16"/>
  <c r="AM4333" i="16"/>
  <c r="AM5446" i="16"/>
  <c r="AM577" i="16"/>
  <c r="AM1840" i="16"/>
  <c r="AM2100" i="16"/>
  <c r="AM2581" i="16"/>
  <c r="AM2842" i="16"/>
  <c r="AM4034" i="16"/>
  <c r="AM3388" i="16"/>
  <c r="AM2914" i="16"/>
  <c r="AM1521" i="16"/>
  <c r="AM2872" i="16"/>
  <c r="AM3648" i="16"/>
  <c r="AM3839" i="16"/>
  <c r="AM5153" i="16"/>
  <c r="AM3633" i="16"/>
  <c r="AM793" i="16"/>
  <c r="AM1005" i="16"/>
  <c r="AM2034" i="16"/>
  <c r="AM2356" i="16"/>
  <c r="AM2758" i="16"/>
  <c r="AM2803" i="16"/>
  <c r="AM3308" i="16"/>
  <c r="AM4069" i="16"/>
  <c r="AM4490" i="16"/>
  <c r="AM69" i="16"/>
  <c r="AM73" i="16"/>
  <c r="AM77" i="16"/>
  <c r="AM81" i="16"/>
  <c r="AM112" i="16"/>
  <c r="AM120" i="16"/>
  <c r="AM155" i="16"/>
  <c r="AM190" i="16"/>
  <c r="AM194" i="16"/>
  <c r="AM198" i="16"/>
  <c r="AM202" i="16"/>
  <c r="AM206" i="16"/>
  <c r="AM210" i="16"/>
  <c r="AM233" i="16"/>
  <c r="AM237" i="16"/>
  <c r="AM241" i="16"/>
  <c r="AM245" i="16"/>
  <c r="AM292" i="16"/>
  <c r="AM296" i="16"/>
  <c r="AM300" i="16"/>
  <c r="AM374" i="16"/>
  <c r="AM378" i="16"/>
  <c r="AM382" i="16"/>
  <c r="AM386" i="16"/>
  <c r="AM390" i="16"/>
  <c r="AM413" i="16"/>
  <c r="AM417" i="16"/>
  <c r="AM421" i="16"/>
  <c r="AM425" i="16"/>
  <c r="AM448" i="16"/>
  <c r="AM452" i="16"/>
  <c r="AM456" i="16"/>
  <c r="AM460" i="16"/>
  <c r="AM464" i="16"/>
  <c r="AM507" i="16"/>
  <c r="AM515" i="16"/>
  <c r="AM519" i="16"/>
  <c r="AM523" i="16"/>
  <c r="AM531" i="16"/>
  <c r="AM535" i="16"/>
  <c r="AM539" i="16"/>
  <c r="AM554" i="16"/>
  <c r="AM558" i="16"/>
  <c r="AM562" i="16"/>
  <c r="AM566" i="16"/>
  <c r="AM574" i="16"/>
  <c r="AM593" i="16"/>
  <c r="AM597" i="16"/>
  <c r="AM601" i="16"/>
  <c r="AM605" i="16"/>
  <c r="AM636" i="16"/>
  <c r="AM699" i="16"/>
  <c r="AM703" i="16"/>
  <c r="AM711" i="16"/>
  <c r="AM715" i="16"/>
  <c r="AM719" i="16"/>
  <c r="AM1025" i="16"/>
  <c r="AM1029" i="16"/>
  <c r="AM1033" i="16"/>
  <c r="AM1037" i="16"/>
  <c r="AM1060" i="16"/>
  <c r="AM1072" i="16"/>
  <c r="AM1076" i="16"/>
  <c r="AM1095" i="16"/>
  <c r="AM1099" i="16"/>
  <c r="AM1103" i="16"/>
  <c r="AM1107" i="16"/>
  <c r="AM1111" i="16"/>
  <c r="AM1146" i="16"/>
  <c r="AM1158" i="16"/>
  <c r="AM1201" i="16"/>
  <c r="AM1205" i="16"/>
  <c r="AM1209" i="16"/>
  <c r="AM1213" i="16"/>
  <c r="AM1217" i="16"/>
  <c r="AM1236" i="16"/>
  <c r="AM1240" i="16"/>
  <c r="AM1248" i="16"/>
  <c r="AM1252" i="16"/>
  <c r="AM1256" i="16"/>
  <c r="AM1267" i="16"/>
  <c r="AM1275" i="16"/>
  <c r="AM1279" i="16"/>
  <c r="AM1291" i="16"/>
  <c r="AM1369" i="16"/>
  <c r="AM1404" i="16"/>
  <c r="AM1408" i="16"/>
  <c r="AM1438" i="16"/>
  <c r="AM1446" i="16"/>
  <c r="AM1468" i="16"/>
  <c r="AM1472" i="16"/>
  <c r="AM1487" i="16"/>
  <c r="AM1518" i="16"/>
  <c r="AM1530" i="16"/>
  <c r="AM1591" i="16"/>
  <c r="AM1680" i="16"/>
  <c r="AM1688" i="16"/>
  <c r="AM1703" i="16"/>
  <c r="AM1722" i="16"/>
  <c r="AM1768" i="16"/>
  <c r="AM1787" i="16"/>
  <c r="AM1791" i="16"/>
  <c r="AM1833" i="16"/>
  <c r="AM1837" i="16"/>
  <c r="AM1852" i="16"/>
  <c r="AM1947" i="16"/>
  <c r="AM1955" i="16"/>
  <c r="AM1959" i="16"/>
  <c r="AM1970" i="16"/>
  <c r="AM1974" i="16"/>
  <c r="AM2046" i="16"/>
  <c r="AM2065" i="16"/>
  <c r="AM2219" i="16"/>
  <c r="AM2242" i="16"/>
  <c r="AM2246" i="16"/>
  <c r="AM2268" i="16"/>
  <c r="AM2272" i="16"/>
  <c r="AM2280" i="16"/>
  <c r="AM2295" i="16"/>
  <c r="AM2299" i="16"/>
  <c r="AM2394" i="16"/>
  <c r="AM2463" i="16"/>
  <c r="AM2471" i="16"/>
  <c r="AM2490" i="16"/>
  <c r="AM2521" i="16"/>
  <c r="AM2529" i="16"/>
  <c r="AM2544" i="16"/>
  <c r="AM2578" i="16"/>
  <c r="AM2770" i="16"/>
  <c r="AM2800" i="16"/>
  <c r="AM3007" i="16"/>
  <c r="AM3022" i="16"/>
  <c r="AM3072" i="16"/>
  <c r="AM3111" i="16"/>
  <c r="AM3202" i="16"/>
  <c r="AM3210" i="16"/>
  <c r="AM3259" i="16"/>
  <c r="AM3470" i="16"/>
  <c r="AM3474" i="16"/>
  <c r="AM3485" i="16"/>
  <c r="AM3500" i="16"/>
  <c r="AM3504" i="16"/>
  <c r="AM3512" i="16"/>
  <c r="AM3546" i="16"/>
  <c r="AM3588" i="16"/>
  <c r="AM3592" i="16"/>
  <c r="AM3607" i="16"/>
  <c r="AM3622" i="16"/>
  <c r="AM3634" i="16"/>
  <c r="AM3641" i="16"/>
  <c r="AM3748" i="16"/>
  <c r="AM3794" i="16"/>
  <c r="AM3957" i="16"/>
  <c r="AM3961" i="16"/>
  <c r="AM3988" i="16"/>
  <c r="AM4023" i="16"/>
  <c r="AM4046" i="16"/>
  <c r="AM4093" i="16"/>
  <c r="AM4198" i="16"/>
  <c r="AM4210" i="16"/>
  <c r="AM4241" i="16"/>
  <c r="AM4256" i="16"/>
  <c r="AM4294" i="16"/>
  <c r="AM4310" i="16"/>
  <c r="AM4314" i="16"/>
  <c r="AM4318" i="16"/>
  <c r="AM4322" i="16"/>
  <c r="AM4326" i="16"/>
  <c r="AM4330" i="16"/>
  <c r="AM4337" i="16"/>
  <c r="AM4453" i="16"/>
  <c r="AM4471" i="16"/>
  <c r="AM4525" i="16"/>
  <c r="AM4675" i="16"/>
  <c r="AM4806" i="16"/>
  <c r="AM4836" i="16"/>
  <c r="AM4840" i="16"/>
  <c r="AM4874" i="16"/>
  <c r="AM5366" i="16"/>
  <c r="AM5409" i="16"/>
  <c r="AM5416" i="16"/>
  <c r="AM5744" i="16"/>
  <c r="AM5748" i="16"/>
  <c r="AM6368" i="16"/>
  <c r="AM7838" i="16"/>
  <c r="AM717" i="16"/>
  <c r="AM2175" i="16"/>
  <c r="AM2373" i="16"/>
  <c r="AM2404" i="16"/>
  <c r="AM138" i="16"/>
  <c r="AM1375" i="16"/>
  <c r="AM1543" i="16"/>
  <c r="AM3659" i="16"/>
  <c r="AM1551" i="16"/>
  <c r="AM2646" i="16"/>
  <c r="AM3851" i="16"/>
  <c r="AM295" i="16"/>
  <c r="AM730" i="16"/>
  <c r="AM789" i="16"/>
  <c r="AM2110" i="16"/>
  <c r="AM2133" i="16"/>
  <c r="AM3132" i="16"/>
  <c r="AM3686" i="16"/>
  <c r="AM420" i="16"/>
  <c r="AM573" i="16"/>
  <c r="AM2623" i="16"/>
  <c r="AM70" i="16"/>
  <c r="AM105" i="16"/>
  <c r="AM109" i="16"/>
  <c r="AM113" i="16"/>
  <c r="AM117" i="16"/>
  <c r="AM148" i="16"/>
  <c r="AM152" i="16"/>
  <c r="AM171" i="16"/>
  <c r="AM179" i="16"/>
  <c r="AM183" i="16"/>
  <c r="AM187" i="16"/>
  <c r="AM191" i="16"/>
  <c r="AM218" i="16"/>
  <c r="AM222" i="16"/>
  <c r="AM269" i="16"/>
  <c r="AM273" i="16"/>
  <c r="AM277" i="16"/>
  <c r="AM281" i="16"/>
  <c r="AM332" i="16"/>
  <c r="AM371" i="16"/>
  <c r="AM398" i="16"/>
  <c r="AM402" i="16"/>
  <c r="AM433" i="16"/>
  <c r="AM437" i="16"/>
  <c r="AM441" i="16"/>
  <c r="AM484" i="16"/>
  <c r="AM488" i="16"/>
  <c r="AM492" i="16"/>
  <c r="AM496" i="16"/>
  <c r="AM500" i="16"/>
  <c r="AM613" i="16"/>
  <c r="AM617" i="16"/>
  <c r="AM621" i="16"/>
  <c r="AM625" i="16"/>
  <c r="AM759" i="16"/>
  <c r="AM763" i="16"/>
  <c r="AM865" i="16"/>
  <c r="AM869" i="16"/>
  <c r="AM873" i="16"/>
  <c r="AM916" i="16"/>
  <c r="AM920" i="16"/>
  <c r="AM924" i="16"/>
  <c r="AM928" i="16"/>
  <c r="AM932" i="16"/>
  <c r="AM975" i="16"/>
  <c r="AM979" i="16"/>
  <c r="AM1002" i="16"/>
  <c r="AM1045" i="16"/>
  <c r="AM1049" i="16"/>
  <c r="AM1053" i="16"/>
  <c r="AM1084" i="16"/>
  <c r="AM1088" i="16"/>
  <c r="AM1092" i="16"/>
  <c r="AM1123" i="16"/>
  <c r="AM1131" i="16"/>
  <c r="AM1135" i="16"/>
  <c r="AM1143" i="16"/>
  <c r="AM1147" i="16"/>
  <c r="AM1155" i="16"/>
  <c r="AM1182" i="16"/>
  <c r="AM1194" i="16"/>
  <c r="AM1225" i="16"/>
  <c r="AM1233" i="16"/>
  <c r="AM1268" i="16"/>
  <c r="AM1303" i="16"/>
  <c r="AM1311" i="16"/>
  <c r="AM1315" i="16"/>
  <c r="AM1323" i="16"/>
  <c r="AM1350" i="16"/>
  <c r="AM1354" i="16"/>
  <c r="AM1358" i="16"/>
  <c r="AM1401" i="16"/>
  <c r="AM1549" i="16"/>
  <c r="AM1611" i="16"/>
  <c r="AM1623" i="16"/>
  <c r="AM1638" i="16"/>
  <c r="AM1642" i="16"/>
  <c r="AM1650" i="16"/>
  <c r="AM1692" i="16"/>
  <c r="AM1696" i="16"/>
  <c r="AM1707" i="16"/>
  <c r="AM1715" i="16"/>
  <c r="AM1734" i="16"/>
  <c r="AM1738" i="16"/>
  <c r="AM1761" i="16"/>
  <c r="AM1765" i="16"/>
  <c r="AM1780" i="16"/>
  <c r="AM1795" i="16"/>
  <c r="AM1799" i="16"/>
  <c r="AM1909" i="16"/>
  <c r="AM1986" i="16"/>
  <c r="AM1990" i="16"/>
  <c r="AM2013" i="16"/>
  <c r="AM2031" i="16"/>
  <c r="AM2043" i="16"/>
  <c r="AM2151" i="16"/>
  <c r="AM2166" i="16"/>
  <c r="AM2185" i="16"/>
  <c r="AM2205" i="16"/>
  <c r="AM2212" i="16"/>
  <c r="AM2216" i="16"/>
  <c r="AM2231" i="16"/>
  <c r="AM2258" i="16"/>
  <c r="AM2410" i="16"/>
  <c r="AM2433" i="16"/>
  <c r="AM2460" i="16"/>
  <c r="AM2483" i="16"/>
  <c r="AM2506" i="16"/>
  <c r="AM2514" i="16"/>
  <c r="AM2541" i="16"/>
  <c r="AM2545" i="16"/>
  <c r="AM2560" i="16"/>
  <c r="AM2713" i="16"/>
  <c r="AM2744" i="16"/>
  <c r="AM2763" i="16"/>
  <c r="AM2793" i="16"/>
  <c r="AM2824" i="16"/>
  <c r="AM2943" i="16"/>
  <c r="AM2950" i="16"/>
  <c r="AM2992" i="16"/>
  <c r="AM3000" i="16"/>
  <c r="AM3019" i="16"/>
  <c r="AM3023" i="16"/>
  <c r="AM3027" i="16"/>
  <c r="AM3031" i="16"/>
  <c r="AM3073" i="16"/>
  <c r="AM3169" i="16"/>
  <c r="AM3337" i="16"/>
  <c r="AM3421" i="16"/>
  <c r="AM3440" i="16"/>
  <c r="AM3448" i="16"/>
  <c r="AM3463" i="16"/>
  <c r="AM3566" i="16"/>
  <c r="AM3596" i="16"/>
  <c r="AM3600" i="16"/>
  <c r="AM3696" i="16"/>
  <c r="AM3849" i="16"/>
  <c r="AM3884" i="16"/>
  <c r="AM3915" i="16"/>
  <c r="AM3919" i="16"/>
  <c r="AM3946" i="16"/>
  <c r="AM3973" i="16"/>
  <c r="AM4004" i="16"/>
  <c r="AM4160" i="16"/>
  <c r="AM4164" i="16"/>
  <c r="AM4183" i="16"/>
  <c r="AM4222" i="16"/>
  <c r="AM4242" i="16"/>
  <c r="AM4396" i="16"/>
  <c r="AM4419" i="16"/>
  <c r="AM4423" i="16"/>
  <c r="AM4446" i="16"/>
  <c r="AM4450" i="16"/>
  <c r="AM4461" i="16"/>
  <c r="AM4618" i="16"/>
  <c r="AM4749" i="16"/>
  <c r="AM4780" i="16"/>
  <c r="AM4822" i="16"/>
  <c r="AM4987" i="16"/>
  <c r="AM5014" i="16"/>
  <c r="AM5018" i="16"/>
  <c r="AM5057" i="16"/>
  <c r="AM5292" i="16"/>
  <c r="AM5323" i="16"/>
  <c r="AM5331" i="16"/>
  <c r="AM5335" i="16"/>
  <c r="AM5355" i="16"/>
  <c r="AM5390" i="16"/>
  <c r="AM5413" i="16"/>
  <c r="AM5578" i="16"/>
  <c r="AM5593" i="16"/>
  <c r="AM5741" i="16"/>
  <c r="AM5907" i="16"/>
  <c r="AM5918" i="16"/>
  <c r="AM6236" i="16"/>
  <c r="AM6899" i="16"/>
  <c r="AM2332" i="16"/>
  <c r="AM2856" i="16"/>
  <c r="AM3415" i="16"/>
  <c r="AM4892" i="16"/>
  <c r="AM658" i="16"/>
  <c r="AM969" i="16"/>
  <c r="AM2841" i="16"/>
  <c r="AM4543" i="16"/>
  <c r="AM3335" i="16"/>
  <c r="AM5650" i="16"/>
  <c r="AM3109" i="16"/>
  <c r="AM3819" i="16"/>
  <c r="AM753" i="16"/>
  <c r="AM3350" i="16"/>
  <c r="AM3713" i="16"/>
  <c r="AM2607" i="16"/>
  <c r="AM2134" i="16"/>
  <c r="AM3304" i="16"/>
  <c r="AM82" i="16"/>
  <c r="AM90" i="16"/>
  <c r="AM94" i="16"/>
  <c r="AM98" i="16"/>
  <c r="AM102" i="16"/>
  <c r="AM106" i="16"/>
  <c r="AM133" i="16"/>
  <c r="AM137" i="16"/>
  <c r="AM160" i="16"/>
  <c r="AM164" i="16"/>
  <c r="AM168" i="16"/>
  <c r="AM172" i="16"/>
  <c r="AM176" i="16"/>
  <c r="AM215" i="16"/>
  <c r="AM254" i="16"/>
  <c r="AM258" i="16"/>
  <c r="AM313" i="16"/>
  <c r="AM317" i="16"/>
  <c r="AM340" i="16"/>
  <c r="AM344" i="16"/>
  <c r="AM348" i="16"/>
  <c r="AM352" i="16"/>
  <c r="AM356" i="16"/>
  <c r="AM360" i="16"/>
  <c r="AM387" i="16"/>
  <c r="AM465" i="16"/>
  <c r="AM649" i="16"/>
  <c r="AM653" i="16"/>
  <c r="AM657" i="16"/>
  <c r="AM661" i="16"/>
  <c r="AM795" i="16"/>
  <c r="AM799" i="16"/>
  <c r="AM838" i="16"/>
  <c r="AM842" i="16"/>
  <c r="AM846" i="16"/>
  <c r="AM850" i="16"/>
  <c r="AM854" i="16"/>
  <c r="AM858" i="16"/>
  <c r="AM897" i="16"/>
  <c r="AM901" i="16"/>
  <c r="AM905" i="16"/>
  <c r="AM909" i="16"/>
  <c r="AM952" i="16"/>
  <c r="AM956" i="16"/>
  <c r="AM960" i="16"/>
  <c r="AM964" i="16"/>
  <c r="AM968" i="16"/>
  <c r="AM987" i="16"/>
  <c r="AM991" i="16"/>
  <c r="AM999" i="16"/>
  <c r="AM1003" i="16"/>
  <c r="AM1011" i="16"/>
  <c r="AM1015" i="16"/>
  <c r="AM1116" i="16"/>
  <c r="AM1120" i="16"/>
  <c r="AM1124" i="16"/>
  <c r="AM1159" i="16"/>
  <c r="AM1167" i="16"/>
  <c r="AM1171" i="16"/>
  <c r="AM1183" i="16"/>
  <c r="AM1261" i="16"/>
  <c r="AM1296" i="16"/>
  <c r="AM1300" i="16"/>
  <c r="AM1304" i="16"/>
  <c r="AM1335" i="16"/>
  <c r="AM1374" i="16"/>
  <c r="AM1378" i="16"/>
  <c r="AM1428" i="16"/>
  <c r="AM1432" i="16"/>
  <c r="AM1451" i="16"/>
  <c r="AM1462" i="16"/>
  <c r="AM1466" i="16"/>
  <c r="AM1500" i="16"/>
  <c r="AM1569" i="16"/>
  <c r="AM1573" i="16"/>
  <c r="AM1577" i="16"/>
  <c r="AM1600" i="16"/>
  <c r="AM1635" i="16"/>
  <c r="AM1654" i="16"/>
  <c r="AM1666" i="16"/>
  <c r="AM1708" i="16"/>
  <c r="AM1723" i="16"/>
  <c r="AM1731" i="16"/>
  <c r="AM1735" i="16"/>
  <c r="AM1754" i="16"/>
  <c r="AM1758" i="16"/>
  <c r="AM1762" i="16"/>
  <c r="AM1777" i="16"/>
  <c r="AM1872" i="16"/>
  <c r="AM1884" i="16"/>
  <c r="AM1921" i="16"/>
  <c r="AM1925" i="16"/>
  <c r="AM1929" i="16"/>
  <c r="AM1975" i="16"/>
  <c r="AM1979" i="16"/>
  <c r="AM2182" i="16"/>
  <c r="AM2190" i="16"/>
  <c r="AM2194" i="16"/>
  <c r="AM2247" i="16"/>
  <c r="AM2354" i="16"/>
  <c r="AM2376" i="16"/>
  <c r="AM2403" i="16"/>
  <c r="AM2426" i="16"/>
  <c r="AM2445" i="16"/>
  <c r="AM2453" i="16"/>
  <c r="AM2472" i="16"/>
  <c r="AM2495" i="16"/>
  <c r="AM2507" i="16"/>
  <c r="AM2672" i="16"/>
  <c r="AM2691" i="16"/>
  <c r="AM2722" i="16"/>
  <c r="AM2909" i="16"/>
  <c r="AM2928" i="16"/>
  <c r="AM2932" i="16"/>
  <c r="AM3150" i="16"/>
  <c r="AM3154" i="16"/>
  <c r="AM3162" i="16"/>
  <c r="AM3372" i="16"/>
  <c r="AM3441" i="16"/>
  <c r="AM3445" i="16"/>
  <c r="AM3528" i="16"/>
  <c r="AM3543" i="16"/>
  <c r="AM3547" i="16"/>
  <c r="AM3567" i="16"/>
  <c r="AM3593" i="16"/>
  <c r="AM3608" i="16"/>
  <c r="AM3616" i="16"/>
  <c r="AM3720" i="16"/>
  <c r="AM4126" i="16"/>
  <c r="AM4145" i="16"/>
  <c r="AM4161" i="16"/>
  <c r="AM4165" i="16"/>
  <c r="AM4172" i="16"/>
  <c r="AM4180" i="16"/>
  <c r="AM4199" i="16"/>
  <c r="AM4288" i="16"/>
  <c r="AM4412" i="16"/>
  <c r="AM4439" i="16"/>
  <c r="AM4443" i="16"/>
  <c r="AM4454" i="16"/>
  <c r="AM4734" i="16"/>
  <c r="AM4738" i="16"/>
  <c r="AM4765" i="16"/>
  <c r="AM4769" i="16"/>
  <c r="AM4773" i="16"/>
  <c r="AM4972" i="16"/>
  <c r="AM5312" i="16"/>
  <c r="AM5316" i="16"/>
  <c r="AM5336" i="16"/>
  <c r="AM5557" i="16"/>
  <c r="AM5723" i="16"/>
  <c r="AM5727" i="16"/>
  <c r="AM5888" i="16"/>
  <c r="AM5892" i="16"/>
  <c r="AM5900" i="16"/>
  <c r="AM6050" i="16"/>
  <c r="AM6304" i="16"/>
  <c r="AM6323" i="16"/>
  <c r="AM6344" i="16"/>
  <c r="AM4103" i="16"/>
  <c r="AM4138" i="16"/>
  <c r="AM357" i="16"/>
  <c r="AM361" i="16"/>
  <c r="AM910" i="16"/>
  <c r="AM2083" i="16"/>
  <c r="AM2160" i="16"/>
  <c r="AM2317" i="16"/>
  <c r="AM2355" i="16"/>
  <c r="AM2673" i="16"/>
  <c r="AM3311" i="16"/>
  <c r="AM3365" i="16"/>
  <c r="AM4064" i="16"/>
  <c r="AM4076" i="16"/>
  <c r="AM4946" i="16"/>
  <c r="AM4885" i="16"/>
  <c r="AM2241" i="16"/>
  <c r="AM3629" i="16"/>
  <c r="AM4100" i="16"/>
  <c r="AM4309" i="16"/>
  <c r="AM4843" i="16"/>
  <c r="AM354" i="16"/>
  <c r="AM15" i="16"/>
  <c r="AM23" i="16"/>
  <c r="AM27" i="16"/>
  <c r="AM35" i="16"/>
  <c r="AM47" i="16"/>
  <c r="AM55" i="16"/>
  <c r="AM59" i="16"/>
  <c r="AM63" i="16"/>
  <c r="AM71" i="16"/>
  <c r="AM110" i="16"/>
  <c r="AM114" i="16"/>
  <c r="AM149" i="16"/>
  <c r="AM153" i="16"/>
  <c r="AM180" i="16"/>
  <c r="AM552" i="16"/>
  <c r="AM587" i="16"/>
  <c r="AM614" i="16"/>
  <c r="AM618" i="16"/>
  <c r="AM764" i="16"/>
  <c r="AM768" i="16"/>
  <c r="AM807" i="16"/>
  <c r="AM811" i="16"/>
  <c r="AM823" i="16"/>
  <c r="AM862" i="16"/>
  <c r="AM870" i="16"/>
  <c r="AM917" i="16"/>
  <c r="AM921" i="16"/>
  <c r="AM925" i="16"/>
  <c r="AM929" i="16"/>
  <c r="AM980" i="16"/>
  <c r="AM1050" i="16"/>
  <c r="AM1081" i="16"/>
  <c r="AM1085" i="16"/>
  <c r="AM1089" i="16"/>
  <c r="AM1128" i="16"/>
  <c r="AM1132" i="16"/>
  <c r="AM1140" i="16"/>
  <c r="AM1144" i="16"/>
  <c r="AM1148" i="16"/>
  <c r="AM1417" i="16"/>
  <c r="AM1535" i="16"/>
  <c r="AM1539" i="16"/>
  <c r="AM1554" i="16"/>
  <c r="AM1558" i="16"/>
  <c r="AM1585" i="16"/>
  <c r="AM1604" i="16"/>
  <c r="AM1608" i="16"/>
  <c r="AM1620" i="16"/>
  <c r="AM1647" i="16"/>
  <c r="AM1716" i="16"/>
  <c r="AM1800" i="16"/>
  <c r="AM1983" i="16"/>
  <c r="AM2067" i="16"/>
  <c r="AM2125" i="16"/>
  <c r="AM2148" i="16"/>
  <c r="AM2167" i="16"/>
  <c r="AM2171" i="16"/>
  <c r="AM2202" i="16"/>
  <c r="AM2213" i="16"/>
  <c r="AM2324" i="16"/>
  <c r="AM2339" i="16"/>
  <c r="AM2411" i="16"/>
  <c r="AM2415" i="16"/>
  <c r="AM2430" i="16"/>
  <c r="AM2637" i="16"/>
  <c r="AM2649" i="16"/>
  <c r="AM2653" i="16"/>
  <c r="AM2703" i="16"/>
  <c r="AM2749" i="16"/>
  <c r="AM2898" i="16"/>
  <c r="AM2940" i="16"/>
  <c r="AM2951" i="16"/>
  <c r="AM2974" i="16"/>
  <c r="AM2989" i="16"/>
  <c r="AM2993" i="16"/>
  <c r="AM3028" i="16"/>
  <c r="AM3166" i="16"/>
  <c r="AM3330" i="16"/>
  <c r="AM3346" i="16"/>
  <c r="AM3403" i="16"/>
  <c r="AM3502" i="16"/>
  <c r="AM3540" i="16"/>
  <c r="AM3639" i="16"/>
  <c r="AM3666" i="16"/>
  <c r="AM3693" i="16"/>
  <c r="AM3792" i="16"/>
  <c r="AM3834" i="16"/>
  <c r="AM3846" i="16"/>
  <c r="AM3916" i="16"/>
  <c r="AM4044" i="16"/>
  <c r="AM4378" i="16"/>
  <c r="AM4397" i="16"/>
  <c r="AM4424" i="16"/>
  <c r="AM4573" i="16"/>
  <c r="AM4577" i="16"/>
  <c r="AM4592" i="16"/>
  <c r="AM4642" i="16"/>
  <c r="AM4646" i="16"/>
  <c r="AM4719" i="16"/>
  <c r="AM4915" i="16"/>
  <c r="AM4957" i="16"/>
  <c r="AM4984" i="16"/>
  <c r="AM4988" i="16"/>
  <c r="AM5156" i="16"/>
  <c r="AM5207" i="16"/>
  <c r="AM5250" i="16"/>
  <c r="AM5254" i="16"/>
  <c r="AM5258" i="16"/>
  <c r="AM5262" i="16"/>
  <c r="AM5266" i="16"/>
  <c r="AM5274" i="16"/>
  <c r="AM5282" i="16"/>
  <c r="AM5511" i="16"/>
  <c r="AM5561" i="16"/>
  <c r="AM5862" i="16"/>
  <c r="AM5908" i="16"/>
  <c r="AM6230" i="16"/>
  <c r="AM6521" i="16"/>
  <c r="AM2741" i="16"/>
  <c r="AM2797" i="16"/>
  <c r="AM2808" i="16"/>
  <c r="AM2812" i="16"/>
  <c r="AM2835" i="16"/>
  <c r="AM2873" i="16"/>
  <c r="AM2880" i="16"/>
  <c r="AM2888" i="16"/>
  <c r="AM2922" i="16"/>
  <c r="AM2941" i="16"/>
  <c r="AM2959" i="16"/>
  <c r="AM2967" i="16"/>
  <c r="AM3005" i="16"/>
  <c r="AM3009" i="16"/>
  <c r="AM3016" i="16"/>
  <c r="AM3088" i="16"/>
  <c r="AM3144" i="16"/>
  <c r="AM3148" i="16"/>
  <c r="AM3152" i="16"/>
  <c r="AM3167" i="16"/>
  <c r="AM3189" i="16"/>
  <c r="AM3200" i="16"/>
  <c r="AM3211" i="16"/>
  <c r="AM3222" i="16"/>
  <c r="AM3237" i="16"/>
  <c r="AM3271" i="16"/>
  <c r="AM3301" i="16"/>
  <c r="AM3312" i="16"/>
  <c r="AM3324" i="16"/>
  <c r="AM3328" i="16"/>
  <c r="AM3347" i="16"/>
  <c r="AM3393" i="16"/>
  <c r="AM3408" i="16"/>
  <c r="AM3423" i="16"/>
  <c r="AM3434" i="16"/>
  <c r="AM3460" i="16"/>
  <c r="AM3533" i="16"/>
  <c r="AM3560" i="16"/>
  <c r="AM3564" i="16"/>
  <c r="AM3601" i="16"/>
  <c r="AM3627" i="16"/>
  <c r="AM3664" i="16"/>
  <c r="AM3671" i="16"/>
  <c r="AM3687" i="16"/>
  <c r="AM3706" i="16"/>
  <c r="AM3764" i="16"/>
  <c r="AM3768" i="16"/>
  <c r="AM3772" i="16"/>
  <c r="AM3840" i="16"/>
  <c r="AM3844" i="16"/>
  <c r="AM3882" i="16"/>
  <c r="AM3896" i="16"/>
  <c r="AM3912" i="16"/>
  <c r="AM3962" i="16"/>
  <c r="AM3970" i="16"/>
  <c r="AM3989" i="16"/>
  <c r="AM3993" i="16"/>
  <c r="AM4005" i="16"/>
  <c r="AM4039" i="16"/>
  <c r="AM4058" i="16"/>
  <c r="AM4066" i="16"/>
  <c r="AM4127" i="16"/>
  <c r="AM4131" i="16"/>
  <c r="AM4135" i="16"/>
  <c r="AM4158" i="16"/>
  <c r="AM4162" i="16"/>
  <c r="AM4200" i="16"/>
  <c r="AM4212" i="16"/>
  <c r="AM4223" i="16"/>
  <c r="AM4235" i="16"/>
  <c r="AM4243" i="16"/>
  <c r="AM4254" i="16"/>
  <c r="AM4261" i="16"/>
  <c r="AM4349" i="16"/>
  <c r="AM4364" i="16"/>
  <c r="AM4556" i="16"/>
  <c r="AM4654" i="16"/>
  <c r="AM4661" i="16"/>
  <c r="AM4683" i="16"/>
  <c r="AM4739" i="16"/>
  <c r="AM4762" i="16"/>
  <c r="AM4781" i="16"/>
  <c r="AM4807" i="16"/>
  <c r="AM4837" i="16"/>
  <c r="AM4928" i="16"/>
  <c r="AM5000" i="16"/>
  <c r="AM5073" i="16"/>
  <c r="AM5142" i="16"/>
  <c r="AM5177" i="16"/>
  <c r="AM5208" i="16"/>
  <c r="AM5297" i="16"/>
  <c r="AM5309" i="16"/>
  <c r="AM5313" i="16"/>
  <c r="AM5512" i="16"/>
  <c r="AM5544" i="16"/>
  <c r="AM5612" i="16"/>
  <c r="AM5629" i="16"/>
  <c r="AM5633" i="16"/>
  <c r="AM5825" i="16"/>
  <c r="AM5829" i="16"/>
  <c r="AM5995" i="16"/>
  <c r="AM5999" i="16"/>
  <c r="AM6007" i="16"/>
  <c r="AM6313" i="16"/>
  <c r="AM6391" i="16"/>
  <c r="AM7790" i="16"/>
  <c r="AM7797" i="16"/>
  <c r="AM7842" i="16"/>
  <c r="AM142" i="16"/>
  <c r="AM161" i="16"/>
  <c r="AM165" i="16"/>
  <c r="AM169" i="16"/>
  <c r="AM173" i="16"/>
  <c r="AM196" i="16"/>
  <c r="AM208" i="16"/>
  <c r="AM212" i="16"/>
  <c r="AM231" i="16"/>
  <c r="AM235" i="16"/>
  <c r="AM243" i="16"/>
  <c r="AM247" i="16"/>
  <c r="AM251" i="16"/>
  <c r="AM290" i="16"/>
  <c r="AM294" i="16"/>
  <c r="AM372" i="16"/>
  <c r="AM399" i="16"/>
  <c r="AM403" i="16"/>
  <c r="AM407" i="16"/>
  <c r="AM434" i="16"/>
  <c r="AM438" i="16"/>
  <c r="AM485" i="16"/>
  <c r="AM489" i="16"/>
  <c r="AM493" i="16"/>
  <c r="AM497" i="16"/>
  <c r="AM548" i="16"/>
  <c r="AM579" i="16"/>
  <c r="AM583" i="16"/>
  <c r="AM688" i="16"/>
  <c r="AM692" i="16"/>
  <c r="AM696" i="16"/>
  <c r="AM727" i="16"/>
  <c r="AM735" i="16"/>
  <c r="AM739" i="16"/>
  <c r="AM747" i="16"/>
  <c r="AM751" i="16"/>
  <c r="AM755" i="16"/>
  <c r="AM770" i="16"/>
  <c r="AM774" i="16"/>
  <c r="AM778" i="16"/>
  <c r="AM782" i="16"/>
  <c r="AM790" i="16"/>
  <c r="AM809" i="16"/>
  <c r="AM813" i="16"/>
  <c r="AM817" i="16"/>
  <c r="AM821" i="16"/>
  <c r="AM844" i="16"/>
  <c r="AM856" i="16"/>
  <c r="AM860" i="16"/>
  <c r="AM879" i="16"/>
  <c r="AM883" i="16"/>
  <c r="AM891" i="16"/>
  <c r="AM895" i="16"/>
  <c r="AM942" i="16"/>
  <c r="AM1020" i="16"/>
  <c r="AM1047" i="16"/>
  <c r="AM1051" i="16"/>
  <c r="AM1086" i="16"/>
  <c r="AM1117" i="16"/>
  <c r="AM1121" i="16"/>
  <c r="AM1125" i="16"/>
  <c r="AM1160" i="16"/>
  <c r="AM1195" i="16"/>
  <c r="AM1203" i="16"/>
  <c r="AM1207" i="16"/>
  <c r="AM1215" i="16"/>
  <c r="AM1242" i="16"/>
  <c r="AM1246" i="16"/>
  <c r="AM1250" i="16"/>
  <c r="AM1273" i="16"/>
  <c r="AM1277" i="16"/>
  <c r="AM1281" i="16"/>
  <c r="AM1285" i="16"/>
  <c r="AM1289" i="16"/>
  <c r="AM1328" i="16"/>
  <c r="AM1367" i="16"/>
  <c r="AM1371" i="16"/>
  <c r="AM1420" i="16"/>
  <c r="AM1424" i="16"/>
  <c r="AM1443" i="16"/>
  <c r="AM1488" i="16"/>
  <c r="AM1492" i="16"/>
  <c r="AM1507" i="16"/>
  <c r="AM1511" i="16"/>
  <c r="AM1515" i="16"/>
  <c r="AM1519" i="16"/>
  <c r="AM1523" i="16"/>
  <c r="AM1545" i="16"/>
  <c r="AM1583" i="16"/>
  <c r="AM1629" i="16"/>
  <c r="AM1648" i="16"/>
  <c r="AM1652" i="16"/>
  <c r="AM1671" i="16"/>
  <c r="AM1675" i="16"/>
  <c r="AM1705" i="16"/>
  <c r="AM1724" i="16"/>
  <c r="AM1770" i="16"/>
  <c r="AM1826" i="16"/>
  <c r="AM1845" i="16"/>
  <c r="AM1856" i="16"/>
  <c r="AM1901" i="16"/>
  <c r="AM1915" i="16"/>
  <c r="AM1987" i="16"/>
  <c r="AM2044" i="16"/>
  <c r="AM2097" i="16"/>
  <c r="AM2101" i="16"/>
  <c r="AM2112" i="16"/>
  <c r="AM2161" i="16"/>
  <c r="AM2176" i="16"/>
  <c r="AM2187" i="16"/>
  <c r="AM2210" i="16"/>
  <c r="AM2221" i="16"/>
  <c r="AM2236" i="16"/>
  <c r="AM2251" i="16"/>
  <c r="AM2262" i="16"/>
  <c r="AM2281" i="16"/>
  <c r="AM2311" i="16"/>
  <c r="AM2315" i="16"/>
  <c r="AM2330" i="16"/>
  <c r="AM2364" i="16"/>
  <c r="AM2386" i="16"/>
  <c r="AM2390" i="16"/>
  <c r="AM2405" i="16"/>
  <c r="AM2442" i="16"/>
  <c r="AM2469" i="16"/>
  <c r="AM2488" i="16"/>
  <c r="AM2553" i="16"/>
  <c r="AM2568" i="16"/>
  <c r="AM2579" i="16"/>
  <c r="AM2586" i="16"/>
  <c r="AM2597" i="16"/>
  <c r="AM2601" i="16"/>
  <c r="AM2655" i="16"/>
  <c r="AM2693" i="16"/>
  <c r="AM2779" i="16"/>
  <c r="AM2805" i="16"/>
  <c r="AM2809" i="16"/>
  <c r="AM2813" i="16"/>
  <c r="AM2817" i="16"/>
  <c r="AM2862" i="16"/>
  <c r="AM2881" i="16"/>
  <c r="AM2926" i="16"/>
  <c r="AM2960" i="16"/>
  <c r="AM3017" i="16"/>
  <c r="AM3036" i="16"/>
  <c r="AM3044" i="16"/>
  <c r="AM3051" i="16"/>
  <c r="AM3066" i="16"/>
  <c r="AM3081" i="16"/>
  <c r="AM3089" i="16"/>
  <c r="AM3096" i="16"/>
  <c r="AM3104" i="16"/>
  <c r="AM3137" i="16"/>
  <c r="AM3175" i="16"/>
  <c r="AM3197" i="16"/>
  <c r="AM3279" i="16"/>
  <c r="AM3313" i="16"/>
  <c r="AM3340" i="16"/>
  <c r="AM3374" i="16"/>
  <c r="AM3382" i="16"/>
  <c r="AM3416" i="16"/>
  <c r="AM3435" i="16"/>
  <c r="AM3457" i="16"/>
  <c r="AM3472" i="16"/>
  <c r="AM3479" i="16"/>
  <c r="AM3498" i="16"/>
  <c r="AM3509" i="16"/>
  <c r="AM3530" i="16"/>
  <c r="AM3549" i="16"/>
  <c r="AM3561" i="16"/>
  <c r="AM3575" i="16"/>
  <c r="AM3635" i="16"/>
  <c r="AM3668" i="16"/>
  <c r="AM3672" i="16"/>
  <c r="AM3676" i="16"/>
  <c r="AM3743" i="16"/>
  <c r="AM3765" i="16"/>
  <c r="AM3769" i="16"/>
  <c r="AM3777" i="16"/>
  <c r="AM3799" i="16"/>
  <c r="AM3863" i="16"/>
  <c r="AM3974" i="16"/>
  <c r="AM4051" i="16"/>
  <c r="AM4078" i="16"/>
  <c r="AM4097" i="16"/>
  <c r="AM4139" i="16"/>
  <c r="AM4185" i="16"/>
  <c r="AM4220" i="16"/>
  <c r="AM4265" i="16"/>
  <c r="AM4481" i="16"/>
  <c r="AM4485" i="16"/>
  <c r="AM4541" i="16"/>
  <c r="AM4564" i="16"/>
  <c r="AM4590" i="16"/>
  <c r="AM4643" i="16"/>
  <c r="AM4702" i="16"/>
  <c r="AM4709" i="16"/>
  <c r="AM4713" i="16"/>
  <c r="AM4732" i="16"/>
  <c r="AM4755" i="16"/>
  <c r="AM4766" i="16"/>
  <c r="AM4778" i="16"/>
  <c r="AM4812" i="16"/>
  <c r="AM4868" i="16"/>
  <c r="AM4883" i="16"/>
  <c r="AM4936" i="16"/>
  <c r="AM5012" i="16"/>
  <c r="AM5043" i="16"/>
  <c r="AM5054" i="16"/>
  <c r="AM5201" i="16"/>
  <c r="AM5205" i="16"/>
  <c r="AM5213" i="16"/>
  <c r="AM5228" i="16"/>
  <c r="AM5271" i="16"/>
  <c r="AM5279" i="16"/>
  <c r="AM5437" i="16"/>
  <c r="AM5456" i="16"/>
  <c r="AM5464" i="16"/>
  <c r="AM5476" i="16"/>
  <c r="AM5480" i="16"/>
  <c r="AM5484" i="16"/>
  <c r="AM5626" i="16"/>
  <c r="AM5652" i="16"/>
  <c r="AM5703" i="16"/>
  <c r="AM5721" i="16"/>
  <c r="AM5795" i="16"/>
  <c r="AM5928" i="16"/>
  <c r="AM5961" i="16"/>
  <c r="AM5984" i="16"/>
  <c r="AM5988" i="16"/>
  <c r="AM5992" i="16"/>
  <c r="AM6275" i="16"/>
  <c r="AM6310" i="16"/>
  <c r="AM6395" i="16"/>
  <c r="AM6406" i="16"/>
  <c r="AM6463" i="16"/>
  <c r="AM6569" i="16"/>
  <c r="AM6611" i="16"/>
  <c r="AM6731" i="16"/>
  <c r="AM6923" i="16"/>
  <c r="AM7040" i="16"/>
  <c r="AM7250" i="16"/>
  <c r="AM1698" i="16"/>
  <c r="AM1713" i="16"/>
  <c r="AM1728" i="16"/>
  <c r="AM1751" i="16"/>
  <c r="AM1755" i="16"/>
  <c r="AM1763" i="16"/>
  <c r="AM1774" i="16"/>
  <c r="AM1785" i="16"/>
  <c r="AM1811" i="16"/>
  <c r="AM1819" i="16"/>
  <c r="AM1834" i="16"/>
  <c r="AM1875" i="16"/>
  <c r="AM1879" i="16"/>
  <c r="AM1894" i="16"/>
  <c r="AM1919" i="16"/>
  <c r="AM1938" i="16"/>
  <c r="AM1942" i="16"/>
  <c r="AM2025" i="16"/>
  <c r="AM2048" i="16"/>
  <c r="AM2059" i="16"/>
  <c r="AM2063" i="16"/>
  <c r="AM2074" i="16"/>
  <c r="AM2131" i="16"/>
  <c r="AM2135" i="16"/>
  <c r="AM2146" i="16"/>
  <c r="AM2150" i="16"/>
  <c r="AM2203" i="16"/>
  <c r="AM2207" i="16"/>
  <c r="AM2244" i="16"/>
  <c r="AM2259" i="16"/>
  <c r="AM2266" i="16"/>
  <c r="AM2274" i="16"/>
  <c r="AM2289" i="16"/>
  <c r="AM2357" i="16"/>
  <c r="AM2435" i="16"/>
  <c r="AM2481" i="16"/>
  <c r="AM2500" i="16"/>
  <c r="AM2523" i="16"/>
  <c r="AM2542" i="16"/>
  <c r="AM2583" i="16"/>
  <c r="AM2594" i="16"/>
  <c r="AM2621" i="16"/>
  <c r="AM2625" i="16"/>
  <c r="AM2632" i="16"/>
  <c r="AM2667" i="16"/>
  <c r="AM2671" i="16"/>
  <c r="AM2675" i="16"/>
  <c r="AM2682" i="16"/>
  <c r="AM2712" i="16"/>
  <c r="AM2716" i="16"/>
  <c r="AM2724" i="16"/>
  <c r="AM2746" i="16"/>
  <c r="AM2783" i="16"/>
  <c r="AM2836" i="16"/>
  <c r="AM2847" i="16"/>
  <c r="AM2851" i="16"/>
  <c r="AM2923" i="16"/>
  <c r="AM2938" i="16"/>
  <c r="AM2949" i="16"/>
  <c r="AM3006" i="16"/>
  <c r="AM3021" i="16"/>
  <c r="AM3025" i="16"/>
  <c r="AM3059" i="16"/>
  <c r="AM3130" i="16"/>
  <c r="AM3190" i="16"/>
  <c r="AM3238" i="16"/>
  <c r="AM3272" i="16"/>
  <c r="AM3363" i="16"/>
  <c r="AM3394" i="16"/>
  <c r="AM3405" i="16"/>
  <c r="AM3409" i="16"/>
  <c r="AM3420" i="16"/>
  <c r="AM3450" i="16"/>
  <c r="AM3520" i="16"/>
  <c r="AM3684" i="16"/>
  <c r="AM3688" i="16"/>
  <c r="AM3837" i="16"/>
  <c r="AM3913" i="16"/>
  <c r="AM3994" i="16"/>
  <c r="AM4013" i="16"/>
  <c r="AM4017" i="16"/>
  <c r="AM4021" i="16"/>
  <c r="AM4075" i="16"/>
  <c r="AM4082" i="16"/>
  <c r="AM4113" i="16"/>
  <c r="AM4124" i="16"/>
  <c r="AM4132" i="16"/>
  <c r="AM4151" i="16"/>
  <c r="AM4159" i="16"/>
  <c r="AM4228" i="16"/>
  <c r="AM4335" i="16"/>
  <c r="AM4350" i="16"/>
  <c r="AM4365" i="16"/>
  <c r="AM4384" i="16"/>
  <c r="AM4500" i="16"/>
  <c r="AM4557" i="16"/>
  <c r="AM4568" i="16"/>
  <c r="AM4662" i="16"/>
  <c r="AM4721" i="16"/>
  <c r="AM4744" i="16"/>
  <c r="AM4895" i="16"/>
  <c r="AM4997" i="16"/>
  <c r="AM5024" i="16"/>
  <c r="AM5074" i="16"/>
  <c r="AM5310" i="16"/>
  <c r="AM5373" i="16"/>
  <c r="AM5445" i="16"/>
  <c r="AM5492" i="16"/>
  <c r="AM5588" i="16"/>
  <c r="AM6268" i="16"/>
  <c r="AM6580" i="16"/>
  <c r="AM6713" i="16"/>
  <c r="AM7644" i="16"/>
  <c r="AM7701" i="16"/>
  <c r="AM7776" i="16"/>
  <c r="AM5887" i="16"/>
  <c r="AM6008" i="16"/>
  <c r="AM7317" i="16"/>
  <c r="AM7343" i="16"/>
  <c r="AM7757" i="16"/>
  <c r="AM478" i="16"/>
  <c r="AM482" i="16"/>
  <c r="AM486" i="16"/>
  <c r="AM490" i="16"/>
  <c r="AM494" i="16"/>
  <c r="AM498" i="16"/>
  <c r="AM502" i="16"/>
  <c r="AM537" i="16"/>
  <c r="AM541" i="16"/>
  <c r="AM545" i="16"/>
  <c r="AM549" i="16"/>
  <c r="AM580" i="16"/>
  <c r="AM584" i="16"/>
  <c r="AM603" i="16"/>
  <c r="AM611" i="16"/>
  <c r="AM646" i="16"/>
  <c r="AM681" i="16"/>
  <c r="AM685" i="16"/>
  <c r="AM689" i="16"/>
  <c r="AM693" i="16"/>
  <c r="AM736" i="16"/>
  <c r="AM740" i="16"/>
  <c r="AM744" i="16"/>
  <c r="AM748" i="16"/>
  <c r="AM752" i="16"/>
  <c r="AM771" i="16"/>
  <c r="AM775" i="16"/>
  <c r="AM783" i="16"/>
  <c r="AM787" i="16"/>
  <c r="AM806" i="16"/>
  <c r="AM810" i="16"/>
  <c r="AM814" i="16"/>
  <c r="AM818" i="16"/>
  <c r="AM822" i="16"/>
  <c r="AM845" i="16"/>
  <c r="AM849" i="16"/>
  <c r="AM853" i="16"/>
  <c r="AM857" i="16"/>
  <c r="AM880" i="16"/>
  <c r="AM884" i="16"/>
  <c r="AM888" i="16"/>
  <c r="AM892" i="16"/>
  <c r="AM896" i="16"/>
  <c r="AM939" i="16"/>
  <c r="AM1009" i="16"/>
  <c r="AM1048" i="16"/>
  <c r="AM1052" i="16"/>
  <c r="AM1056" i="16"/>
  <c r="AM1083" i="16"/>
  <c r="AM1087" i="16"/>
  <c r="AM1114" i="16"/>
  <c r="AM1122" i="16"/>
  <c r="AM1161" i="16"/>
  <c r="AM1200" i="16"/>
  <c r="AM1204" i="16"/>
  <c r="AM1212" i="16"/>
  <c r="AM1216" i="16"/>
  <c r="AM1231" i="16"/>
  <c r="AM1239" i="16"/>
  <c r="AM1243" i="16"/>
  <c r="AM1251" i="16"/>
  <c r="AM1255" i="16"/>
  <c r="AM1274" i="16"/>
  <c r="AM1278" i="16"/>
  <c r="AM1282" i="16"/>
  <c r="AM1286" i="16"/>
  <c r="AM1368" i="16"/>
  <c r="AM1395" i="16"/>
  <c r="AM1399" i="16"/>
  <c r="AM1444" i="16"/>
  <c r="AM1459" i="16"/>
  <c r="AM1485" i="16"/>
  <c r="AM1512" i="16"/>
  <c r="AM1516" i="16"/>
  <c r="AM1561" i="16"/>
  <c r="AM1565" i="16"/>
  <c r="AM1588" i="16"/>
  <c r="AM1599" i="16"/>
  <c r="AM1614" i="16"/>
  <c r="AM1672" i="16"/>
  <c r="AM1676" i="16"/>
  <c r="AM1687" i="16"/>
  <c r="AM1744" i="16"/>
  <c r="AM1797" i="16"/>
  <c r="AM1827" i="16"/>
  <c r="AM1857" i="16"/>
  <c r="AM1891" i="16"/>
  <c r="AM1977" i="16"/>
  <c r="AM2045" i="16"/>
  <c r="AM2086" i="16"/>
  <c r="AM2090" i="16"/>
  <c r="AM2094" i="16"/>
  <c r="AM2098" i="16"/>
  <c r="AM2102" i="16"/>
  <c r="AM2109" i="16"/>
  <c r="AM2113" i="16"/>
  <c r="AM2139" i="16"/>
  <c r="AM2158" i="16"/>
  <c r="AM2162" i="16"/>
  <c r="AM2188" i="16"/>
  <c r="AM2196" i="16"/>
  <c r="AM2222" i="16"/>
  <c r="AM2233" i="16"/>
  <c r="AM2252" i="16"/>
  <c r="AM2308" i="16"/>
  <c r="AM2316" i="16"/>
  <c r="AM2331" i="16"/>
  <c r="AM2346" i="16"/>
  <c r="AM2350" i="16"/>
  <c r="AM2361" i="16"/>
  <c r="AM2451" i="16"/>
  <c r="AM2470" i="16"/>
  <c r="AM2474" i="16"/>
  <c r="AM2485" i="16"/>
  <c r="AM2489" i="16"/>
  <c r="AM2569" i="16"/>
  <c r="AM2587" i="16"/>
  <c r="AM2591" i="16"/>
  <c r="AM2602" i="16"/>
  <c r="AM2610" i="16"/>
  <c r="AM2614" i="16"/>
  <c r="AM2640" i="16"/>
  <c r="AM2694" i="16"/>
  <c r="AM2698" i="16"/>
  <c r="AM2878" i="16"/>
  <c r="AM2901" i="16"/>
  <c r="AM2916" i="16"/>
  <c r="AM2984" i="16"/>
  <c r="AM2995" i="16"/>
  <c r="AM2999" i="16"/>
  <c r="AM3037" i="16"/>
  <c r="AM3052" i="16"/>
  <c r="AM3056" i="16"/>
  <c r="AM3063" i="16"/>
  <c r="AM3067" i="16"/>
  <c r="AM3105" i="16"/>
  <c r="AM3127" i="16"/>
  <c r="AM3176" i="16"/>
  <c r="AM3183" i="16"/>
  <c r="AM3209" i="16"/>
  <c r="AM3220" i="16"/>
  <c r="AM3261" i="16"/>
  <c r="AM3265" i="16"/>
  <c r="AM3276" i="16"/>
  <c r="AM3280" i="16"/>
  <c r="AM3291" i="16"/>
  <c r="AM3295" i="16"/>
  <c r="AM3310" i="16"/>
  <c r="AM3345" i="16"/>
  <c r="AM3356" i="16"/>
  <c r="AM3360" i="16"/>
  <c r="AM3371" i="16"/>
  <c r="AM3432" i="16"/>
  <c r="AM3495" i="16"/>
  <c r="AM3510" i="16"/>
  <c r="AM3527" i="16"/>
  <c r="AM3535" i="16"/>
  <c r="AM3554" i="16"/>
  <c r="AM3558" i="16"/>
  <c r="AM3569" i="16"/>
  <c r="AM3580" i="16"/>
  <c r="AM3606" i="16"/>
  <c r="AM3658" i="16"/>
  <c r="AM3719" i="16"/>
  <c r="AM3766" i="16"/>
  <c r="AM3811" i="16"/>
  <c r="AM3860" i="16"/>
  <c r="AM3864" i="16"/>
  <c r="AM3891" i="16"/>
  <c r="AM3898" i="16"/>
  <c r="AM3944" i="16"/>
  <c r="AM3960" i="16"/>
  <c r="AM3987" i="16"/>
  <c r="AM4052" i="16"/>
  <c r="AM4225" i="16"/>
  <c r="AM4332" i="16"/>
  <c r="AM4343" i="16"/>
  <c r="AM4362" i="16"/>
  <c r="AM4377" i="16"/>
  <c r="AM4392" i="16"/>
  <c r="AM4430" i="16"/>
  <c r="AM4449" i="16"/>
  <c r="AM4470" i="16"/>
  <c r="AM4478" i="16"/>
  <c r="AM4482" i="16"/>
  <c r="AM4516" i="16"/>
  <c r="AM4546" i="16"/>
  <c r="AM4550" i="16"/>
  <c r="AM4576" i="16"/>
  <c r="AM4583" i="16"/>
  <c r="AM4610" i="16"/>
  <c r="AM4621" i="16"/>
  <c r="AM4648" i="16"/>
  <c r="AM4703" i="16"/>
  <c r="AM4714" i="16"/>
  <c r="AM4729" i="16"/>
  <c r="AM4922" i="16"/>
  <c r="AM4937" i="16"/>
  <c r="AM4982" i="16"/>
  <c r="AM4994" i="16"/>
  <c r="AM5028" i="16"/>
  <c r="AM5063" i="16"/>
  <c r="AM5090" i="16"/>
  <c r="AM5094" i="16"/>
  <c r="AM5109" i="16"/>
  <c r="AM5124" i="16"/>
  <c r="AM5132" i="16"/>
  <c r="AM5140" i="16"/>
  <c r="AM5171" i="16"/>
  <c r="AM5210" i="16"/>
  <c r="AM5338" i="16"/>
  <c r="AM5385" i="16"/>
  <c r="AM5400" i="16"/>
  <c r="AM5404" i="16"/>
  <c r="AM5442" i="16"/>
  <c r="AM5461" i="16"/>
  <c r="AM5469" i="16"/>
  <c r="AM5500" i="16"/>
  <c r="AM5592" i="16"/>
  <c r="AM5631" i="16"/>
  <c r="AM5668" i="16"/>
  <c r="AM5747" i="16"/>
  <c r="AM5777" i="16"/>
  <c r="AM5854" i="16"/>
  <c r="AM5914" i="16"/>
  <c r="AM5962" i="16"/>
  <c r="AM5977" i="16"/>
  <c r="AM5981" i="16"/>
  <c r="AM6265" i="16"/>
  <c r="AM6311" i="16"/>
  <c r="AM6350" i="16"/>
  <c r="AM6382" i="16"/>
  <c r="AM6806" i="16"/>
  <c r="AM6824" i="16"/>
  <c r="AM6917" i="16"/>
  <c r="AM7117" i="16"/>
  <c r="AM7121" i="16"/>
  <c r="AM7233" i="16"/>
  <c r="AM7484" i="16"/>
  <c r="AM7671" i="16"/>
  <c r="AM7694" i="16"/>
  <c r="AM5666" i="16"/>
  <c r="AM5683" i="16"/>
  <c r="AM5690" i="16"/>
  <c r="AM5763" i="16"/>
  <c r="AM5781" i="16"/>
  <c r="AM5792" i="16"/>
  <c r="AM5822" i="16"/>
  <c r="AM5826" i="16"/>
  <c r="AM5830" i="16"/>
  <c r="AM5852" i="16"/>
  <c r="AM5856" i="16"/>
  <c r="AM5889" i="16"/>
  <c r="AM5893" i="16"/>
  <c r="AM5897" i="16"/>
  <c r="AM5933" i="16"/>
  <c r="AM5966" i="16"/>
  <c r="AM5970" i="16"/>
  <c r="AM5978" i="16"/>
  <c r="AM5997" i="16"/>
  <c r="AM6001" i="16"/>
  <c r="AM6259" i="16"/>
  <c r="AM6295" i="16"/>
  <c r="AM6328" i="16"/>
  <c r="AM6355" i="16"/>
  <c r="AM6416" i="16"/>
  <c r="AM6488" i="16"/>
  <c r="AM6560" i="16"/>
  <c r="AM6635" i="16"/>
  <c r="AM6683" i="16"/>
  <c r="AM7016" i="16"/>
  <c r="AM7164" i="16"/>
  <c r="AM7219" i="16"/>
  <c r="AM7223" i="16"/>
  <c r="AM7259" i="16"/>
  <c r="AM7773" i="16"/>
  <c r="AM8403" i="16"/>
  <c r="AM5363" i="16"/>
  <c r="AM5371" i="16"/>
  <c r="AM5375" i="16"/>
  <c r="AM5402" i="16"/>
  <c r="AM5417" i="16"/>
  <c r="AM5432" i="16"/>
  <c r="AM5443" i="16"/>
  <c r="AM5470" i="16"/>
  <c r="AM5528" i="16"/>
  <c r="AM5569" i="16"/>
  <c r="AM5576" i="16"/>
  <c r="AM5617" i="16"/>
  <c r="AM5663" i="16"/>
  <c r="AM5680" i="16"/>
  <c r="AM5684" i="16"/>
  <c r="AM5728" i="16"/>
  <c r="AM5735" i="16"/>
  <c r="AM5752" i="16"/>
  <c r="AM5767" i="16"/>
  <c r="AM5789" i="16"/>
  <c r="AM5804" i="16"/>
  <c r="AM5808" i="16"/>
  <c r="AM5882" i="16"/>
  <c r="AM5905" i="16"/>
  <c r="AM6253" i="16"/>
  <c r="AM6289" i="16"/>
  <c r="AM6332" i="16"/>
  <c r="AM6359" i="16"/>
  <c r="AM6413" i="16"/>
  <c r="AM6427" i="16"/>
  <c r="AM6557" i="16"/>
  <c r="AM4891" i="16"/>
  <c r="AM4966" i="16"/>
  <c r="AM5053" i="16"/>
  <c r="AM5072" i="16"/>
  <c r="AM5110" i="16"/>
  <c r="AM5114" i="16"/>
  <c r="AM5148" i="16"/>
  <c r="AM5175" i="16"/>
  <c r="AM5198" i="16"/>
  <c r="AM5206" i="16"/>
  <c r="AM5221" i="16"/>
  <c r="AM5225" i="16"/>
  <c r="AM5237" i="16"/>
  <c r="AM5264" i="16"/>
  <c r="AM5348" i="16"/>
  <c r="AM5352" i="16"/>
  <c r="AM5387" i="16"/>
  <c r="AM5621" i="16"/>
  <c r="AM5660" i="16"/>
  <c r="AM5711" i="16"/>
  <c r="AM5732" i="16"/>
  <c r="AM5782" i="16"/>
  <c r="AM5793" i="16"/>
  <c r="AM6530" i="16"/>
  <c r="AM6544" i="16"/>
  <c r="AM6602" i="16"/>
  <c r="AM6629" i="16"/>
  <c r="AM6677" i="16"/>
  <c r="AM7073" i="16"/>
  <c r="AM7428" i="16"/>
  <c r="AM7464" i="16"/>
  <c r="AM5797" i="16"/>
  <c r="AM3690" i="16"/>
  <c r="AM3694" i="16"/>
  <c r="AM3752" i="16"/>
  <c r="AM3756" i="16"/>
  <c r="AM3763" i="16"/>
  <c r="AM3771" i="16"/>
  <c r="AM3775" i="16"/>
  <c r="AM3782" i="16"/>
  <c r="AM3786" i="16"/>
  <c r="AM3812" i="16"/>
  <c r="AM3816" i="16"/>
  <c r="AM3850" i="16"/>
  <c r="AM3865" i="16"/>
  <c r="AM3877" i="16"/>
  <c r="AM3922" i="16"/>
  <c r="AM3968" i="16"/>
  <c r="AM3976" i="16"/>
  <c r="AM3999" i="16"/>
  <c r="AM4026" i="16"/>
  <c r="AM4060" i="16"/>
  <c r="AM4079" i="16"/>
  <c r="AM4083" i="16"/>
  <c r="AM4087" i="16"/>
  <c r="AM4117" i="16"/>
  <c r="AM4125" i="16"/>
  <c r="AM4163" i="16"/>
  <c r="AM4182" i="16"/>
  <c r="AM4193" i="16"/>
  <c r="AM4201" i="16"/>
  <c r="AM4244" i="16"/>
  <c r="AM4251" i="16"/>
  <c r="AM4285" i="16"/>
  <c r="AM4292" i="16"/>
  <c r="AM4296" i="16"/>
  <c r="AM4300" i="16"/>
  <c r="AM4402" i="16"/>
  <c r="AM4417" i="16"/>
  <c r="AM4440" i="16"/>
  <c r="AM4455" i="16"/>
  <c r="AM4484" i="16"/>
  <c r="AM4499" i="16"/>
  <c r="AM4518" i="16"/>
  <c r="AM4540" i="16"/>
  <c r="AM4559" i="16"/>
  <c r="AM4649" i="16"/>
  <c r="AM4678" i="16"/>
  <c r="AM4696" i="16"/>
  <c r="AM4711" i="16"/>
  <c r="AM4741" i="16"/>
  <c r="AM4787" i="16"/>
  <c r="AM4835" i="16"/>
  <c r="AM4899" i="16"/>
  <c r="AM4914" i="16"/>
  <c r="AM4948" i="16"/>
  <c r="AM4963" i="16"/>
  <c r="AM4978" i="16"/>
  <c r="AM5015" i="16"/>
  <c r="AM5134" i="16"/>
  <c r="AM5138" i="16"/>
  <c r="AM5253" i="16"/>
  <c r="AM5257" i="16"/>
  <c r="AM5261" i="16"/>
  <c r="AM5329" i="16"/>
  <c r="AM5403" i="16"/>
  <c r="AM5418" i="16"/>
  <c r="AM5467" i="16"/>
  <c r="AM5475" i="16"/>
  <c r="AM5518" i="16"/>
  <c r="AM5522" i="16"/>
  <c r="AM5546" i="16"/>
  <c r="AM5566" i="16"/>
  <c r="AM5587" i="16"/>
  <c r="AM5611" i="16"/>
  <c r="AM5653" i="16"/>
  <c r="AM5657" i="16"/>
  <c r="AM5674" i="16"/>
  <c r="AM5708" i="16"/>
  <c r="AM5736" i="16"/>
  <c r="AM5746" i="16"/>
  <c r="AM5835" i="16"/>
  <c r="AM5861" i="16"/>
  <c r="AM5924" i="16"/>
  <c r="AM5945" i="16"/>
  <c r="AM5953" i="16"/>
  <c r="AM5983" i="16"/>
  <c r="AM5991" i="16"/>
  <c r="AM6280" i="16"/>
  <c r="AM6316" i="16"/>
  <c r="AM6353" i="16"/>
  <c r="AM6380" i="16"/>
  <c r="AM6428" i="16"/>
  <c r="AM6455" i="16"/>
  <c r="AM6500" i="16"/>
  <c r="AM6527" i="16"/>
  <c r="AM6572" i="16"/>
  <c r="AM6599" i="16"/>
  <c r="AM6647" i="16"/>
  <c r="AM6674" i="16"/>
  <c r="AM6884" i="16"/>
  <c r="AM7052" i="16"/>
  <c r="AM7077" i="16"/>
  <c r="AM7099" i="16"/>
  <c r="AM7113" i="16"/>
  <c r="AM7367" i="16"/>
  <c r="AM7521" i="16"/>
  <c r="AM6335" i="16"/>
  <c r="AM6371" i="16"/>
  <c r="AM6407" i="16"/>
  <c r="AM6443" i="16"/>
  <c r="AM6479" i="16"/>
  <c r="AM6515" i="16"/>
  <c r="AM6551" i="16"/>
  <c r="AM6587" i="16"/>
  <c r="AM6623" i="16"/>
  <c r="AM6659" i="16"/>
  <c r="AM7129" i="16"/>
  <c r="AM7151" i="16"/>
  <c r="AM7260" i="16"/>
  <c r="AM6404" i="16"/>
  <c r="AM6440" i="16"/>
  <c r="AM6476" i="16"/>
  <c r="AM6512" i="16"/>
  <c r="AM6548" i="16"/>
  <c r="AM6584" i="16"/>
  <c r="AM6620" i="16"/>
  <c r="AM6656" i="16"/>
  <c r="AM6692" i="16"/>
  <c r="AM6908" i="16"/>
  <c r="AM7093" i="16"/>
  <c r="AM7199" i="16"/>
  <c r="AM7380" i="16"/>
  <c r="AM7536" i="16"/>
  <c r="AM7707" i="16"/>
  <c r="AM7763" i="16"/>
  <c r="AM7914" i="16"/>
  <c r="AM8205" i="16"/>
  <c r="AM8264" i="16"/>
  <c r="AM6326" i="16"/>
  <c r="AM6362" i="16"/>
  <c r="AM6398" i="16"/>
  <c r="AM6434" i="16"/>
  <c r="AM6470" i="16"/>
  <c r="AM6506" i="16"/>
  <c r="AM6542" i="16"/>
  <c r="AM6578" i="16"/>
  <c r="AM6614" i="16"/>
  <c r="AM6650" i="16"/>
  <c r="AM6686" i="16"/>
  <c r="AM6872" i="16"/>
  <c r="AM7163" i="16"/>
  <c r="AM7210" i="16"/>
  <c r="AM7214" i="16"/>
  <c r="AM7322" i="16"/>
  <c r="AM7685" i="16"/>
  <c r="AM7293" i="16"/>
  <c r="AM7347" i="16"/>
  <c r="AM7559" i="16"/>
  <c r="AM7653" i="16"/>
  <c r="AM7770" i="16"/>
  <c r="AM7901" i="16"/>
  <c r="AM8348" i="16"/>
  <c r="AM8526" i="16"/>
  <c r="AM9189" i="16"/>
  <c r="AM7090" i="16"/>
  <c r="AM7126" i="16"/>
  <c r="AM7184" i="16"/>
  <c r="AM7216" i="16"/>
  <c r="AM7505" i="16"/>
  <c r="AM7596" i="16"/>
  <c r="AM7698" i="16"/>
  <c r="AM8310" i="16"/>
  <c r="AM8684" i="16"/>
  <c r="AM8259" i="16"/>
  <c r="AM8307" i="16"/>
  <c r="AM8426" i="16"/>
  <c r="AM8475" i="16"/>
  <c r="AM8618" i="16"/>
  <c r="AM7091" i="16"/>
  <c r="AM7127" i="16"/>
  <c r="AM7189" i="16"/>
  <c r="AM7352" i="16"/>
  <c r="AM7377" i="16"/>
  <c r="AM7488" i="16"/>
  <c r="AM7815" i="16"/>
  <c r="AM8454" i="16"/>
  <c r="AM8601" i="16"/>
  <c r="AM8828" i="16"/>
  <c r="AM8595" i="16"/>
  <c r="AM8709" i="16"/>
  <c r="AM8781" i="16"/>
  <c r="AM8805" i="16"/>
  <c r="AM9120" i="16"/>
  <c r="AM7081" i="16"/>
  <c r="AM7144" i="16"/>
  <c r="AM7174" i="16"/>
  <c r="AM7207" i="16"/>
  <c r="AM7237" i="16"/>
  <c r="AM7257" i="16"/>
  <c r="AM7401" i="16"/>
  <c r="AM7509" i="16"/>
  <c r="AM7617" i="16"/>
  <c r="AM8199" i="16"/>
  <c r="AM8240" i="16"/>
  <c r="AM8274" i="16"/>
  <c r="AM8349" i="16"/>
  <c r="AM8366" i="16"/>
  <c r="AM8390" i="16"/>
  <c r="AM8438" i="16"/>
  <c r="AM8462" i="16"/>
  <c r="AM8510" i="16"/>
  <c r="AM8534" i="16"/>
  <c r="AM8582" i="16"/>
  <c r="AM8606" i="16"/>
  <c r="AM8840" i="16"/>
  <c r="AM9143" i="16"/>
  <c r="AM9176" i="16"/>
  <c r="AM5120" i="16"/>
  <c r="AM5154" i="16"/>
  <c r="AM5345" i="16"/>
  <c r="AM5425" i="16"/>
  <c r="AM5482" i="16"/>
  <c r="AM5524" i="16"/>
  <c r="AM5551" i="16"/>
  <c r="AM5606" i="16"/>
  <c r="AM5647" i="16"/>
  <c r="AM5699" i="16"/>
  <c r="AM5719" i="16"/>
  <c r="AM5750" i="16"/>
  <c r="AM5794" i="16"/>
  <c r="AM5801" i="16"/>
  <c r="AM5816" i="16"/>
  <c r="AM5857" i="16"/>
  <c r="AM5868" i="16"/>
  <c r="AM5875" i="16"/>
  <c r="AM5879" i="16"/>
  <c r="AM5883" i="16"/>
  <c r="AM5894" i="16"/>
  <c r="AM5959" i="16"/>
  <c r="AM5986" i="16"/>
  <c r="AM7108" i="16"/>
  <c r="AM7138" i="16"/>
  <c r="AM7171" i="16"/>
  <c r="AM7201" i="16"/>
  <c r="AM7221" i="16"/>
  <c r="AM7388" i="16"/>
  <c r="AM7496" i="16"/>
  <c r="AM7604" i="16"/>
  <c r="AM7682" i="16"/>
  <c r="AM7689" i="16"/>
  <c r="AM8210" i="16"/>
  <c r="AM8271" i="16"/>
  <c r="AM8312" i="16"/>
  <c r="AM8346" i="16"/>
  <c r="AM8696" i="16"/>
  <c r="AM8813" i="16"/>
  <c r="AM8961" i="16"/>
  <c r="AM9281" i="16"/>
  <c r="AM7072" i="16"/>
  <c r="AM7102" i="16"/>
  <c r="AM7135" i="16"/>
  <c r="AM7165" i="16"/>
  <c r="AM7185" i="16"/>
  <c r="AM7225" i="16"/>
  <c r="AM7365" i="16"/>
  <c r="AM7473" i="16"/>
  <c r="AM7581" i="16"/>
  <c r="AM8282" i="16"/>
  <c r="AM8343" i="16"/>
  <c r="AM8669" i="16"/>
  <c r="AM8748" i="16"/>
  <c r="AM8892" i="16"/>
  <c r="AM8913" i="16"/>
  <c r="AM8934" i="16"/>
  <c r="AM9107" i="16"/>
  <c r="AM7069" i="16"/>
  <c r="AM7132" i="16"/>
  <c r="AM7162" i="16"/>
  <c r="AM7172" i="16"/>
  <c r="AM7222" i="16"/>
  <c r="AM7335" i="16"/>
  <c r="AM7443" i="16"/>
  <c r="AM7551" i="16"/>
  <c r="AM7659" i="16"/>
  <c r="AM7676" i="16"/>
  <c r="AM7731" i="16"/>
  <c r="AM7748" i="16"/>
  <c r="AM7803" i="16"/>
  <c r="AM7820" i="16"/>
  <c r="AM7875" i="16"/>
  <c r="AM7892" i="16"/>
  <c r="AM7947" i="16"/>
  <c r="AM8204" i="16"/>
  <c r="AM8238" i="16"/>
  <c r="AM8313" i="16"/>
  <c r="AM8330" i="16"/>
  <c r="AM8415" i="16"/>
  <c r="AM8487" i="16"/>
  <c r="AM8559" i="16"/>
  <c r="AM8631" i="16"/>
  <c r="AM8735" i="16"/>
  <c r="AM8862" i="16"/>
  <c r="AM8889" i="16"/>
  <c r="AM9326" i="16"/>
  <c r="AM8190" i="16"/>
  <c r="AM8226" i="16"/>
  <c r="AM8262" i="16"/>
  <c r="AM8298" i="16"/>
  <c r="AM8334" i="16"/>
  <c r="AM8370" i="16"/>
  <c r="AM8406" i="16"/>
  <c r="AM8442" i="16"/>
  <c r="AM8478" i="16"/>
  <c r="AM8514" i="16"/>
  <c r="AM8550" i="16"/>
  <c r="AM8586" i="16"/>
  <c r="AM8622" i="16"/>
  <c r="AM8682" i="16"/>
  <c r="AM8712" i="16"/>
  <c r="AM8729" i="16"/>
  <c r="AM8826" i="16"/>
  <c r="AM8856" i="16"/>
  <c r="AM8900" i="16"/>
  <c r="AM8964" i="16"/>
  <c r="AM9183" i="16"/>
  <c r="AM9257" i="16"/>
  <c r="AM9629" i="16"/>
  <c r="AM9737" i="16"/>
  <c r="AM9843" i="16"/>
  <c r="AM9774" i="16"/>
  <c r="AM8217" i="16"/>
  <c r="AM8253" i="16"/>
  <c r="AM8289" i="16"/>
  <c r="AM8325" i="16"/>
  <c r="AM8361" i="16"/>
  <c r="AM8397" i="16"/>
  <c r="AM8433" i="16"/>
  <c r="AM8469" i="16"/>
  <c r="AM8505" i="16"/>
  <c r="AM8541" i="16"/>
  <c r="AM8577" i="16"/>
  <c r="AM8613" i="16"/>
  <c r="AM8646" i="16"/>
  <c r="AM8676" i="16"/>
  <c r="AM8693" i="16"/>
  <c r="AM8790" i="16"/>
  <c r="AM8820" i="16"/>
  <c r="AM8837" i="16"/>
  <c r="AM8931" i="16"/>
  <c r="AM9069" i="16"/>
  <c r="AM9090" i="16"/>
  <c r="AM9140" i="16"/>
  <c r="AM9251" i="16"/>
  <c r="AM9258" i="16"/>
  <c r="AM9290" i="16"/>
  <c r="AM9323" i="16"/>
  <c r="AM9429" i="16"/>
  <c r="AM9494" i="16"/>
  <c r="AM7084" i="16"/>
  <c r="AM7120" i="16"/>
  <c r="AM7156" i="16"/>
  <c r="AM7192" i="16"/>
  <c r="AM7228" i="16"/>
  <c r="AM8211" i="16"/>
  <c r="AM8247" i="16"/>
  <c r="AM8283" i="16"/>
  <c r="AM8319" i="16"/>
  <c r="AM8355" i="16"/>
  <c r="AM8391" i="16"/>
  <c r="AM8427" i="16"/>
  <c r="AM8463" i="16"/>
  <c r="AM8499" i="16"/>
  <c r="AM8535" i="16"/>
  <c r="AM8571" i="16"/>
  <c r="AM8607" i="16"/>
  <c r="AM8643" i="16"/>
  <c r="AM8670" i="16"/>
  <c r="AM8697" i="16"/>
  <c r="AM8787" i="16"/>
  <c r="AM8814" i="16"/>
  <c r="AM8841" i="16"/>
  <c r="AM8898" i="16"/>
  <c r="AM8925" i="16"/>
  <c r="AM8949" i="16"/>
  <c r="AM8976" i="16"/>
  <c r="AM9320" i="16"/>
  <c r="AM9534" i="16"/>
  <c r="AM8208" i="16"/>
  <c r="AM8244" i="16"/>
  <c r="AM8280" i="16"/>
  <c r="AM8316" i="16"/>
  <c r="AM8352" i="16"/>
  <c r="AM8388" i="16"/>
  <c r="AM8424" i="16"/>
  <c r="AM8460" i="16"/>
  <c r="AM8496" i="16"/>
  <c r="AM8532" i="16"/>
  <c r="AM8568" i="16"/>
  <c r="AM8604" i="16"/>
  <c r="AM8640" i="16"/>
  <c r="AM8657" i="16"/>
  <c r="AM8754" i="16"/>
  <c r="AM8784" i="16"/>
  <c r="AM8801" i="16"/>
  <c r="AM8912" i="16"/>
  <c r="AM9002" i="16"/>
  <c r="AM9045" i="16"/>
  <c r="AM9105" i="16"/>
  <c r="AM9159" i="16"/>
  <c r="AM9209" i="16"/>
  <c r="AM9470" i="16"/>
  <c r="AM9617" i="16"/>
  <c r="AM8664" i="16"/>
  <c r="AM8700" i="16"/>
  <c r="AM8736" i="16"/>
  <c r="AM8772" i="16"/>
  <c r="AM8808" i="16"/>
  <c r="AM8844" i="16"/>
  <c r="AM8880" i="16"/>
  <c r="AM8916" i="16"/>
  <c r="AM8952" i="16"/>
  <c r="AM8972" i="16"/>
  <c r="AM8996" i="16"/>
  <c r="AM9003" i="16"/>
  <c r="AM9041" i="16"/>
  <c r="AM9065" i="16"/>
  <c r="AM9110" i="16"/>
  <c r="AM9321" i="16"/>
  <c r="AM9359" i="16"/>
  <c r="AM9530" i="16"/>
  <c r="AM9537" i="16"/>
  <c r="AM9663" i="16"/>
  <c r="AM9794" i="16"/>
  <c r="AM8652" i="16"/>
  <c r="AM8688" i="16"/>
  <c r="AM8724" i="16"/>
  <c r="AM8760" i="16"/>
  <c r="AM8796" i="16"/>
  <c r="AM8832" i="16"/>
  <c r="AM8868" i="16"/>
  <c r="AM8904" i="16"/>
  <c r="AM8940" i="16"/>
  <c r="AM9177" i="16"/>
  <c r="AM9215" i="16"/>
  <c r="AM9284" i="16"/>
  <c r="AM9291" i="16"/>
  <c r="AM9329" i="16"/>
  <c r="AM9353" i="16"/>
  <c r="AM9423" i="16"/>
  <c r="AM9524" i="16"/>
  <c r="AM8649" i="16"/>
  <c r="AM8685" i="16"/>
  <c r="AM8721" i="16"/>
  <c r="AM8757" i="16"/>
  <c r="AM8793" i="16"/>
  <c r="AM8829" i="16"/>
  <c r="AM8865" i="16"/>
  <c r="AM8901" i="16"/>
  <c r="AM8937" i="16"/>
  <c r="AM9008" i="16"/>
  <c r="AM9032" i="16"/>
  <c r="AM9039" i="16"/>
  <c r="AM9077" i="16"/>
  <c r="AM9101" i="16"/>
  <c r="AM9146" i="16"/>
  <c r="AM9357" i="16"/>
  <c r="AM9416" i="16"/>
  <c r="AM9500" i="16"/>
  <c r="AM9606" i="16"/>
  <c r="AM9747" i="16"/>
  <c r="AM9879" i="16"/>
  <c r="AM9890" i="16"/>
  <c r="AM8987" i="16"/>
  <c r="AM9023" i="16"/>
  <c r="AM9059" i="16"/>
  <c r="AM9095" i="16"/>
  <c r="AM9131" i="16"/>
  <c r="AM9167" i="16"/>
  <c r="AM9203" i="16"/>
  <c r="AM9239" i="16"/>
  <c r="AM9275" i="16"/>
  <c r="AM9311" i="16"/>
  <c r="AM9347" i="16"/>
  <c r="AM9417" i="16"/>
  <c r="AM9434" i="16"/>
  <c r="AM9461" i="16"/>
  <c r="AM9525" i="16"/>
  <c r="AM9549" i="16"/>
  <c r="AM9573" i="16"/>
  <c r="AM9614" i="16"/>
  <c r="AM9672" i="16"/>
  <c r="AM9696" i="16"/>
  <c r="AM9770" i="16"/>
  <c r="AM8981" i="16"/>
  <c r="AM9017" i="16"/>
  <c r="AM9053" i="16"/>
  <c r="AM9089" i="16"/>
  <c r="AM9125" i="16"/>
  <c r="AM9161" i="16"/>
  <c r="AM9197" i="16"/>
  <c r="AM9233" i="16"/>
  <c r="AM9269" i="16"/>
  <c r="AM9305" i="16"/>
  <c r="AM9341" i="16"/>
  <c r="AM9377" i="16"/>
  <c r="AM9458" i="16"/>
  <c r="AM9485" i="16"/>
  <c r="AM9570" i="16"/>
  <c r="AM9455" i="16"/>
  <c r="AM9536" i="16"/>
  <c r="AM9584" i="16"/>
  <c r="AM9642" i="16"/>
  <c r="AM9771" i="16"/>
  <c r="AM9789" i="16"/>
  <c r="AM9831" i="16"/>
  <c r="AM8975" i="16"/>
  <c r="AM9011" i="16"/>
  <c r="AM9047" i="16"/>
  <c r="AM9083" i="16"/>
  <c r="AM9119" i="16"/>
  <c r="AM9155" i="16"/>
  <c r="AM9191" i="16"/>
  <c r="AM9227" i="16"/>
  <c r="AM9263" i="16"/>
  <c r="AM9299" i="16"/>
  <c r="AM9335" i="16"/>
  <c r="AM9381" i="16"/>
  <c r="AM9398" i="16"/>
  <c r="AM9425" i="16"/>
  <c r="AM9489" i="16"/>
  <c r="AM9506" i="16"/>
  <c r="AM9533" i="16"/>
  <c r="AM9567" i="16"/>
  <c r="AM9680" i="16"/>
  <c r="AM9732" i="16"/>
  <c r="AM9782" i="16"/>
  <c r="AM9821" i="16"/>
  <c r="AM9188" i="16"/>
  <c r="AM9224" i="16"/>
  <c r="AM9260" i="16"/>
  <c r="AM9296" i="16"/>
  <c r="AM9332" i="16"/>
  <c r="AM9368" i="16"/>
  <c r="AM9395" i="16"/>
  <c r="AM9452" i="16"/>
  <c r="AM9459" i="16"/>
  <c r="AM9503" i="16"/>
  <c r="AM9540" i="16"/>
  <c r="AM9564" i="16"/>
  <c r="AM9612" i="16"/>
  <c r="AM9639" i="16"/>
  <c r="AM9666" i="16"/>
  <c r="AM9878" i="16"/>
  <c r="AM9371" i="16"/>
  <c r="AM9407" i="16"/>
  <c r="AM9443" i="16"/>
  <c r="AM9479" i="16"/>
  <c r="AM9515" i="16"/>
  <c r="AM9591" i="16"/>
  <c r="AM9621" i="16"/>
  <c r="AM9681" i="16"/>
  <c r="AM9714" i="16"/>
  <c r="AM9741" i="16"/>
  <c r="AM9758" i="16"/>
  <c r="AM9786" i="16"/>
  <c r="AM9887" i="16"/>
  <c r="AM9401" i="16"/>
  <c r="AM9437" i="16"/>
  <c r="AM9473" i="16"/>
  <c r="AM9509" i="16"/>
  <c r="AM9555" i="16"/>
  <c r="AM9585" i="16"/>
  <c r="AM9645" i="16"/>
  <c r="AM9678" i="16"/>
  <c r="AM9708" i="16"/>
  <c r="AM9738" i="16"/>
  <c r="AM9866" i="16"/>
  <c r="AM9675" i="16"/>
  <c r="AM9705" i="16"/>
  <c r="AM9759" i="16"/>
  <c r="AM9842" i="16"/>
  <c r="AM9870" i="16"/>
  <c r="AM9902" i="16"/>
  <c r="AM9543" i="16"/>
  <c r="AM9579" i="16"/>
  <c r="AM9615" i="16"/>
  <c r="AM9651" i="16"/>
  <c r="AM9687" i="16"/>
  <c r="AM9723" i="16"/>
  <c r="AM9720" i="16"/>
  <c r="AM9807" i="16"/>
  <c r="AM9963" i="16"/>
  <c r="AM22" i="16"/>
  <c r="AM66" i="16"/>
  <c r="AM125" i="16"/>
  <c r="AM129" i="16"/>
  <c r="AM341" i="16"/>
  <c r="AM345" i="16"/>
  <c r="AM557" i="16"/>
  <c r="AM561" i="16"/>
  <c r="AM773" i="16"/>
  <c r="AM777" i="16"/>
  <c r="AM989" i="16"/>
  <c r="AM993" i="16"/>
  <c r="AM1684" i="16"/>
  <c r="AM2008" i="16"/>
  <c r="AM2019" i="16"/>
  <c r="AM2154" i="16"/>
  <c r="AM2169" i="16"/>
  <c r="AM89" i="16"/>
  <c r="AM93" i="16"/>
  <c r="AM305" i="16"/>
  <c r="AM309" i="16"/>
  <c r="AM521" i="16"/>
  <c r="AM525" i="16"/>
  <c r="AM737" i="16"/>
  <c r="AM741" i="16"/>
  <c r="AM953" i="16"/>
  <c r="AM957" i="16"/>
  <c r="AM1133" i="16"/>
  <c r="AM1137" i="16"/>
  <c r="AM1241" i="16"/>
  <c r="AM1245" i="16"/>
  <c r="AM1349" i="16"/>
  <c r="AM1353" i="16"/>
  <c r="AM1423" i="16"/>
  <c r="AM1475" i="16"/>
  <c r="AM2147" i="16"/>
  <c r="AM2891" i="16"/>
  <c r="AM2535" i="16"/>
  <c r="AM2816" i="16"/>
  <c r="AM2820" i="16"/>
  <c r="AM30" i="16"/>
  <c r="AM58" i="16"/>
  <c r="AM86" i="16"/>
  <c r="AM119" i="16"/>
  <c r="AM178" i="16"/>
  <c r="AM200" i="16"/>
  <c r="AM302" i="16"/>
  <c r="AM335" i="16"/>
  <c r="AM394" i="16"/>
  <c r="AM416" i="16"/>
  <c r="AM518" i="16"/>
  <c r="AM551" i="16"/>
  <c r="AM610" i="16"/>
  <c r="AM632" i="16"/>
  <c r="AM734" i="16"/>
  <c r="AM826" i="16"/>
  <c r="AM848" i="16"/>
  <c r="AM950" i="16"/>
  <c r="AM1042" i="16"/>
  <c r="AM1064" i="16"/>
  <c r="AM1130" i="16"/>
  <c r="AM1186" i="16"/>
  <c r="AM1238" i="16"/>
  <c r="AM1294" i="16"/>
  <c r="AM1346" i="16"/>
  <c r="AM1525" i="16"/>
  <c r="AM1581" i="16"/>
  <c r="AM1655" i="16"/>
  <c r="AM1904" i="16"/>
  <c r="AM4094" i="16"/>
  <c r="AM3422" i="16"/>
  <c r="AM3389" i="16"/>
  <c r="AM4109" i="16"/>
  <c r="AM29" i="16"/>
  <c r="AM33" i="16"/>
  <c r="AM49" i="16"/>
  <c r="AM53" i="16"/>
  <c r="AM95" i="16"/>
  <c r="AM131" i="16"/>
  <c r="AM167" i="16"/>
  <c r="AM203" i="16"/>
  <c r="AM239" i="16"/>
  <c r="AM275" i="16"/>
  <c r="AM311" i="16"/>
  <c r="AM347" i="16"/>
  <c r="AM383" i="16"/>
  <c r="AM419" i="16"/>
  <c r="AM455" i="16"/>
  <c r="AM491" i="16"/>
  <c r="AM527" i="16"/>
  <c r="AM563" i="16"/>
  <c r="AM599" i="16"/>
  <c r="AM635" i="16"/>
  <c r="AM671" i="16"/>
  <c r="AM707" i="16"/>
  <c r="AM743" i="16"/>
  <c r="AM779" i="16"/>
  <c r="AM815" i="16"/>
  <c r="AM851" i="16"/>
  <c r="AM887" i="16"/>
  <c r="AM923" i="16"/>
  <c r="AM959" i="16"/>
  <c r="AM995" i="16"/>
  <c r="AM1031" i="16"/>
  <c r="AM1067" i="16"/>
  <c r="AM1139" i="16"/>
  <c r="AM1175" i="16"/>
  <c r="AM1211" i="16"/>
  <c r="AM1247" i="16"/>
  <c r="AM1283" i="16"/>
  <c r="AM1319" i="16"/>
  <c r="AM1355" i="16"/>
  <c r="AM1391" i="16"/>
  <c r="AM1436" i="16"/>
  <c r="AM1538" i="16"/>
  <c r="AM1587" i="16"/>
  <c r="AM1601" i="16"/>
  <c r="AM1612" i="16"/>
  <c r="AM1644" i="16"/>
  <c r="AM1662" i="16"/>
  <c r="AM1721" i="16"/>
  <c r="AM1732" i="16"/>
  <c r="AM1803" i="16"/>
  <c r="AM1860" i="16"/>
  <c r="AM1967" i="16"/>
  <c r="AM1971" i="16"/>
  <c r="AM2117" i="16"/>
  <c r="AM2282" i="16"/>
  <c r="AM2293" i="16"/>
  <c r="AM2534" i="16"/>
  <c r="AM2598" i="16"/>
  <c r="AM2647" i="16"/>
  <c r="AM2760" i="16"/>
  <c r="AM4368" i="16"/>
  <c r="AM1100" i="16"/>
  <c r="AM1136" i="16"/>
  <c r="AM1172" i="16"/>
  <c r="AM1208" i="16"/>
  <c r="AM1244" i="16"/>
  <c r="AM1280" i="16"/>
  <c r="AM1316" i="16"/>
  <c r="AM1352" i="16"/>
  <c r="AM1388" i="16"/>
  <c r="AM1489" i="16"/>
  <c r="AM1630" i="16"/>
  <c r="AM1718" i="16"/>
  <c r="AM1796" i="16"/>
  <c r="AM1846" i="16"/>
  <c r="AM1907" i="16"/>
  <c r="AM2062" i="16"/>
  <c r="AM2412" i="16"/>
  <c r="AM4358" i="16"/>
  <c r="AM1934" i="16"/>
  <c r="AM1961" i="16"/>
  <c r="AM2015" i="16"/>
  <c r="AM2032" i="16"/>
  <c r="AM2076" i="16"/>
  <c r="AM2144" i="16"/>
  <c r="AM2186" i="16"/>
  <c r="AM2193" i="16"/>
  <c r="AM2255" i="16"/>
  <c r="AM2269" i="16"/>
  <c r="AM2297" i="16"/>
  <c r="AM2321" i="16"/>
  <c r="AM2328" i="16"/>
  <c r="AM2429" i="16"/>
  <c r="AM2531" i="16"/>
  <c r="AM2620" i="16"/>
  <c r="AM2683" i="16"/>
  <c r="AM2753" i="16"/>
  <c r="AM2934" i="16"/>
  <c r="AM3185" i="16"/>
  <c r="AM3285" i="16"/>
  <c r="AM3404" i="16"/>
  <c r="AM3534" i="16"/>
  <c r="AM3538" i="16"/>
  <c r="AM3553" i="16"/>
  <c r="AM3678" i="16"/>
  <c r="AM3809" i="16"/>
  <c r="AM3831" i="16"/>
  <c r="AM3842" i="16"/>
  <c r="AM4080" i="16"/>
  <c r="AM4239" i="16"/>
  <c r="AM4321" i="16"/>
  <c r="AM4344" i="16"/>
  <c r="AM4785" i="16"/>
  <c r="AM4882" i="16"/>
  <c r="AM4964" i="16"/>
  <c r="AM5354" i="16"/>
  <c r="AM3368" i="16"/>
  <c r="AM3506" i="16"/>
  <c r="AM3806" i="16"/>
  <c r="AM4031" i="16"/>
  <c r="AM4250" i="16"/>
  <c r="AM1430" i="16"/>
  <c r="AM1496" i="16"/>
  <c r="AM1536" i="16"/>
  <c r="AM1619" i="16"/>
  <c r="AM1649" i="16"/>
  <c r="AM1712" i="16"/>
  <c r="AM1729" i="16"/>
  <c r="AM1773" i="16"/>
  <c r="AM1817" i="16"/>
  <c r="AM1871" i="16"/>
  <c r="AM1898" i="16"/>
  <c r="AM1945" i="16"/>
  <c r="AM1989" i="16"/>
  <c r="AM2033" i="16"/>
  <c r="AM2087" i="16"/>
  <c r="AM2138" i="16"/>
  <c r="AM2225" i="16"/>
  <c r="AM2249" i="16"/>
  <c r="AM2256" i="16"/>
  <c r="AM2270" i="16"/>
  <c r="AM2416" i="16"/>
  <c r="AM2486" i="16"/>
  <c r="AM2493" i="16"/>
  <c r="AM2525" i="16"/>
  <c r="AM2645" i="16"/>
  <c r="AM2663" i="16"/>
  <c r="AM2684" i="16"/>
  <c r="AM2711" i="16"/>
  <c r="AM2715" i="16"/>
  <c r="AM2747" i="16"/>
  <c r="AM2964" i="16"/>
  <c r="AM3035" i="16"/>
  <c r="AM3039" i="16"/>
  <c r="AM3100" i="16"/>
  <c r="AM3179" i="16"/>
  <c r="AM3203" i="16"/>
  <c r="AM3221" i="16"/>
  <c r="AM3225" i="16"/>
  <c r="AM3322" i="16"/>
  <c r="AM3333" i="16"/>
  <c r="AM3376" i="16"/>
  <c r="AM3550" i="16"/>
  <c r="AM3605" i="16"/>
  <c r="AM3623" i="16"/>
  <c r="AM3656" i="16"/>
  <c r="AM4232" i="16"/>
  <c r="AM4247" i="16"/>
  <c r="AM4303" i="16"/>
  <c r="AM4492" i="16"/>
  <c r="AM5362" i="16"/>
  <c r="AM1427" i="16"/>
  <c r="AM1463" i="16"/>
  <c r="AM1493" i="16"/>
  <c r="AM1513" i="16"/>
  <c r="AM1616" i="16"/>
  <c r="AM1646" i="16"/>
  <c r="AM1679" i="16"/>
  <c r="AM1709" i="16"/>
  <c r="AM1753" i="16"/>
  <c r="AM1824" i="16"/>
  <c r="AM1868" i="16"/>
  <c r="AM1928" i="16"/>
  <c r="AM1969" i="16"/>
  <c r="AM2040" i="16"/>
  <c r="AM2111" i="16"/>
  <c r="AM2159" i="16"/>
  <c r="AM2163" i="16"/>
  <c r="AM2198" i="16"/>
  <c r="AM2284" i="16"/>
  <c r="AM2360" i="16"/>
  <c r="AM2402" i="16"/>
  <c r="AM2539" i="16"/>
  <c r="AM2708" i="16"/>
  <c r="AM2818" i="16"/>
  <c r="AM2850" i="16"/>
  <c r="AM2889" i="16"/>
  <c r="AM2953" i="16"/>
  <c r="AM2996" i="16"/>
  <c r="AM3003" i="16"/>
  <c r="AM3391" i="16"/>
  <c r="AM3507" i="16"/>
  <c r="AM3591" i="16"/>
  <c r="AM3602" i="16"/>
  <c r="AM3727" i="16"/>
  <c r="AM4002" i="16"/>
  <c r="AM4217" i="16"/>
  <c r="AM4474" i="16"/>
  <c r="AM4764" i="16"/>
  <c r="AM5290" i="16"/>
  <c r="AM5543" i="16"/>
  <c r="AM5567" i="16"/>
  <c r="AM1421" i="16"/>
  <c r="AM1457" i="16"/>
  <c r="AM1477" i="16"/>
  <c r="AM1580" i="16"/>
  <c r="AM1610" i="16"/>
  <c r="AM1643" i="16"/>
  <c r="AM1673" i="16"/>
  <c r="AM1693" i="16"/>
  <c r="AM1757" i="16"/>
  <c r="AM1865" i="16"/>
  <c r="AM1892" i="16"/>
  <c r="AM1973" i="16"/>
  <c r="AM2081" i="16"/>
  <c r="AM2108" i="16"/>
  <c r="AM2195" i="16"/>
  <c r="AM2267" i="16"/>
  <c r="AM2271" i="16"/>
  <c r="AM2306" i="16"/>
  <c r="AM2392" i="16"/>
  <c r="AM2462" i="16"/>
  <c r="AM2512" i="16"/>
  <c r="AM2611" i="16"/>
  <c r="AM2622" i="16"/>
  <c r="AM2660" i="16"/>
  <c r="AM2681" i="16"/>
  <c r="AM2695" i="16"/>
  <c r="AM2936" i="16"/>
  <c r="AM2957" i="16"/>
  <c r="AM2961" i="16"/>
  <c r="AM2986" i="16"/>
  <c r="AM3115" i="16"/>
  <c r="AM3126" i="16"/>
  <c r="AM3140" i="16"/>
  <c r="AM3180" i="16"/>
  <c r="AM3283" i="16"/>
  <c r="AM3442" i="16"/>
  <c r="AM3475" i="16"/>
  <c r="AM3486" i="16"/>
  <c r="AM3584" i="16"/>
  <c r="AM3628" i="16"/>
  <c r="AM3984" i="16"/>
  <c r="AM4616" i="16"/>
  <c r="AM5235" i="16"/>
  <c r="AM5239" i="16"/>
  <c r="AM5243" i="16"/>
  <c r="AM5513" i="16"/>
  <c r="AM1415" i="16"/>
  <c r="AM1544" i="16"/>
  <c r="AM1574" i="16"/>
  <c r="AM1607" i="16"/>
  <c r="AM1637" i="16"/>
  <c r="AM1657" i="16"/>
  <c r="AM1727" i="16"/>
  <c r="AM1781" i="16"/>
  <c r="AM1788" i="16"/>
  <c r="AM1835" i="16"/>
  <c r="AM1876" i="16"/>
  <c r="AM1943" i="16"/>
  <c r="AM1997" i="16"/>
  <c r="AM2004" i="16"/>
  <c r="AM2051" i="16"/>
  <c r="AM2092" i="16"/>
  <c r="AM2303" i="16"/>
  <c r="AM2375" i="16"/>
  <c r="AM2379" i="16"/>
  <c r="AM2438" i="16"/>
  <c r="AM2473" i="16"/>
  <c r="AM2498" i="16"/>
  <c r="AM2502" i="16"/>
  <c r="AM2668" i="16"/>
  <c r="AM2780" i="16"/>
  <c r="AM3087" i="16"/>
  <c r="AM3248" i="16"/>
  <c r="AM3273" i="16"/>
  <c r="AM3316" i="16"/>
  <c r="AM3728" i="16"/>
  <c r="AM3879" i="16"/>
  <c r="AM4142" i="16"/>
  <c r="AM4379" i="16"/>
  <c r="AM4594" i="16"/>
  <c r="AM4855" i="16"/>
  <c r="AM5178" i="16"/>
  <c r="AM5197" i="16"/>
  <c r="AM2327" i="16"/>
  <c r="AM2341" i="16"/>
  <c r="AM2459" i="16"/>
  <c r="AM2484" i="16"/>
  <c r="AM2612" i="16"/>
  <c r="AM2633" i="16"/>
  <c r="AM2661" i="16"/>
  <c r="AM2756" i="16"/>
  <c r="AM2787" i="16"/>
  <c r="AM2830" i="16"/>
  <c r="AM2876" i="16"/>
  <c r="AM2912" i="16"/>
  <c r="AM2933" i="16"/>
  <c r="AM2962" i="16"/>
  <c r="AM3029" i="16"/>
  <c r="AM3033" i="16"/>
  <c r="AM3102" i="16"/>
  <c r="AM3116" i="16"/>
  <c r="AM3219" i="16"/>
  <c r="AM3223" i="16"/>
  <c r="AM3700" i="16"/>
  <c r="AM3883" i="16"/>
  <c r="AM4128" i="16"/>
  <c r="AM5011" i="16"/>
  <c r="AM3959" i="16"/>
  <c r="AM4091" i="16"/>
  <c r="AM4106" i="16"/>
  <c r="AM3401" i="16"/>
  <c r="AM3412" i="16"/>
  <c r="AM3483" i="16"/>
  <c r="AM3675" i="16"/>
  <c r="AM3708" i="16"/>
  <c r="AM3757" i="16"/>
  <c r="AM3779" i="16"/>
  <c r="AM3793" i="16"/>
  <c r="AM3800" i="16"/>
  <c r="AM4003" i="16"/>
  <c r="AM4062" i="16"/>
  <c r="AM4073" i="16"/>
  <c r="AM4170" i="16"/>
  <c r="AM4352" i="16"/>
  <c r="AM4373" i="16"/>
  <c r="AM4388" i="16"/>
  <c r="AM4399" i="16"/>
  <c r="AM4718" i="16"/>
  <c r="AM4754" i="16"/>
  <c r="AM4878" i="16"/>
  <c r="AM5179" i="16"/>
  <c r="AM5397" i="16"/>
  <c r="AM1760" i="16"/>
  <c r="AM1790" i="16"/>
  <c r="AM1823" i="16"/>
  <c r="AM1853" i="16"/>
  <c r="AM1873" i="16"/>
  <c r="AM1976" i="16"/>
  <c r="AM2006" i="16"/>
  <c r="AM2039" i="16"/>
  <c r="AM2069" i="16"/>
  <c r="AM2089" i="16"/>
  <c r="AM2153" i="16"/>
  <c r="AM2197" i="16"/>
  <c r="AM2261" i="16"/>
  <c r="AM2305" i="16"/>
  <c r="AM2369" i="16"/>
  <c r="AM2423" i="16"/>
  <c r="AM2461" i="16"/>
  <c r="AM2519" i="16"/>
  <c r="AM2546" i="16"/>
  <c r="AM2600" i="16"/>
  <c r="AM2624" i="16"/>
  <c r="AM2665" i="16"/>
  <c r="AM2696" i="16"/>
  <c r="AM2706" i="16"/>
  <c r="AM2720" i="16"/>
  <c r="AM2768" i="16"/>
  <c r="AM2886" i="16"/>
  <c r="AM2900" i="16"/>
  <c r="AM2924" i="16"/>
  <c r="AM2931" i="16"/>
  <c r="AM2983" i="16"/>
  <c r="AM3032" i="16"/>
  <c r="AM3117" i="16"/>
  <c r="AM3138" i="16"/>
  <c r="AM3156" i="16"/>
  <c r="AM3303" i="16"/>
  <c r="AM3342" i="16"/>
  <c r="AM3458" i="16"/>
  <c r="AM3462" i="16"/>
  <c r="AM3476" i="16"/>
  <c r="AM3501" i="16"/>
  <c r="AM3654" i="16"/>
  <c r="AM3801" i="16"/>
  <c r="AM3907" i="16"/>
  <c r="AM3937" i="16"/>
  <c r="AM3945" i="16"/>
  <c r="AM3956" i="16"/>
  <c r="AM4033" i="16"/>
  <c r="AM4055" i="16"/>
  <c r="AM4196" i="16"/>
  <c r="AM4219" i="16"/>
  <c r="AM4226" i="16"/>
  <c r="AM4429" i="16"/>
  <c r="AM4523" i="16"/>
  <c r="AM4603" i="16"/>
  <c r="AM4651" i="16"/>
  <c r="AM4842" i="16"/>
  <c r="AM4846" i="16"/>
  <c r="AM4893" i="16"/>
  <c r="AM5318" i="16"/>
  <c r="AM5675" i="16"/>
  <c r="AM2177" i="16"/>
  <c r="AM2184" i="16"/>
  <c r="AM2285" i="16"/>
  <c r="AM2292" i="16"/>
  <c r="AM2393" i="16"/>
  <c r="AM2400" i="16"/>
  <c r="AM2441" i="16"/>
  <c r="AM2448" i="16"/>
  <c r="AM2465" i="16"/>
  <c r="AM2503" i="16"/>
  <c r="AM2567" i="16"/>
  <c r="AM2652" i="16"/>
  <c r="AM2717" i="16"/>
  <c r="AM2745" i="16"/>
  <c r="AM2838" i="16"/>
  <c r="AM2890" i="16"/>
  <c r="AM2911" i="16"/>
  <c r="AM2963" i="16"/>
  <c r="AM2987" i="16"/>
  <c r="AM3149" i="16"/>
  <c r="AM3188" i="16"/>
  <c r="AM3212" i="16"/>
  <c r="AM3251" i="16"/>
  <c r="AM3314" i="16"/>
  <c r="AM3318" i="16"/>
  <c r="AM3385" i="16"/>
  <c r="AM3406" i="16"/>
  <c r="AM3455" i="16"/>
  <c r="AM3519" i="16"/>
  <c r="AM3544" i="16"/>
  <c r="AM3612" i="16"/>
  <c r="AM3626" i="16"/>
  <c r="AM3630" i="16"/>
  <c r="AM3647" i="16"/>
  <c r="AM3747" i="16"/>
  <c r="AM3878" i="16"/>
  <c r="AM3900" i="16"/>
  <c r="AM4041" i="16"/>
  <c r="AM4156" i="16"/>
  <c r="AM4448" i="16"/>
  <c r="AM4626" i="16"/>
  <c r="AM4795" i="16"/>
  <c r="AM4821" i="16"/>
  <c r="AM5026" i="16"/>
  <c r="AM5068" i="16"/>
  <c r="AM5447" i="16"/>
  <c r="AM5600" i="16"/>
  <c r="AM3655" i="16"/>
  <c r="AM3751" i="16"/>
  <c r="AM4275" i="16"/>
  <c r="AM4279" i="16"/>
  <c r="AM4524" i="16"/>
  <c r="AM4538" i="16"/>
  <c r="AM4832" i="16"/>
  <c r="AM5007" i="16"/>
  <c r="AM5030" i="16"/>
  <c r="AM5150" i="16"/>
  <c r="AM5429" i="16"/>
  <c r="AM5459" i="16"/>
  <c r="AM5570" i="16"/>
  <c r="AM5597" i="16"/>
  <c r="AM5669" i="16"/>
  <c r="AM5902" i="16"/>
  <c r="AM5916" i="16"/>
  <c r="AM2804" i="16"/>
  <c r="AM2814" i="16"/>
  <c r="AM2864" i="16"/>
  <c r="AM2897" i="16"/>
  <c r="AM2927" i="16"/>
  <c r="AM3020" i="16"/>
  <c r="AM3030" i="16"/>
  <c r="AM3080" i="16"/>
  <c r="AM3113" i="16"/>
  <c r="AM3143" i="16"/>
  <c r="AM3236" i="16"/>
  <c r="AM3246" i="16"/>
  <c r="AM3296" i="16"/>
  <c r="AM3362" i="16"/>
  <c r="AM3392" i="16"/>
  <c r="AM3497" i="16"/>
  <c r="AM3551" i="16"/>
  <c r="AM3579" i="16"/>
  <c r="AM3620" i="16"/>
  <c r="AM3683" i="16"/>
  <c r="AM3697" i="16"/>
  <c r="AM3738" i="16"/>
  <c r="AM3776" i="16"/>
  <c r="AM3854" i="16"/>
  <c r="AM3876" i="16"/>
  <c r="AM3942" i="16"/>
  <c r="AM4074" i="16"/>
  <c r="AM4114" i="16"/>
  <c r="AM4121" i="16"/>
  <c r="AM4175" i="16"/>
  <c r="AM4179" i="16"/>
  <c r="AM4197" i="16"/>
  <c r="AM4204" i="16"/>
  <c r="AM4211" i="16"/>
  <c r="AM4299" i="16"/>
  <c r="AM4317" i="16"/>
  <c r="AM4331" i="16"/>
  <c r="AM4338" i="16"/>
  <c r="AM4342" i="16"/>
  <c r="AM4370" i="16"/>
  <c r="AM4433" i="16"/>
  <c r="AM4521" i="16"/>
  <c r="AM4560" i="16"/>
  <c r="AM4567" i="16"/>
  <c r="AM4599" i="16"/>
  <c r="AM4620" i="16"/>
  <c r="AM4645" i="16"/>
  <c r="AM4772" i="16"/>
  <c r="AM4804" i="16"/>
  <c r="AM4872" i="16"/>
  <c r="AM4894" i="16"/>
  <c r="AM4944" i="16"/>
  <c r="AM4951" i="16"/>
  <c r="AM4955" i="16"/>
  <c r="AM4980" i="16"/>
  <c r="AM5146" i="16"/>
  <c r="AM5176" i="16"/>
  <c r="AM5344" i="16"/>
  <c r="AM5419" i="16"/>
  <c r="AM5510" i="16"/>
  <c r="AM5534" i="16"/>
  <c r="AM5564" i="16"/>
  <c r="AM5639" i="16"/>
  <c r="AM5783" i="16"/>
  <c r="AM5838" i="16"/>
  <c r="AM5930" i="16"/>
  <c r="AM3323" i="16"/>
  <c r="AM3386" i="16"/>
  <c r="AM3413" i="16"/>
  <c r="AM3491" i="16"/>
  <c r="AM3521" i="16"/>
  <c r="AM3701" i="16"/>
  <c r="AM3749" i="16"/>
  <c r="AM3773" i="16"/>
  <c r="AM3902" i="16"/>
  <c r="AM3986" i="16"/>
  <c r="AM4028" i="16"/>
  <c r="AM4085" i="16"/>
  <c r="AM4133" i="16"/>
  <c r="AM5368" i="16"/>
  <c r="AM5379" i="16"/>
  <c r="AM5473" i="16"/>
  <c r="AM5488" i="16"/>
  <c r="AM2417" i="16"/>
  <c r="AM2510" i="16"/>
  <c r="AM2520" i="16"/>
  <c r="AM2570" i="16"/>
  <c r="AM2609" i="16"/>
  <c r="AM2639" i="16"/>
  <c r="AM2732" i="16"/>
  <c r="AM2742" i="16"/>
  <c r="AM2792" i="16"/>
  <c r="AM2825" i="16"/>
  <c r="AM2855" i="16"/>
  <c r="AM2948" i="16"/>
  <c r="AM2958" i="16"/>
  <c r="AM3008" i="16"/>
  <c r="AM3041" i="16"/>
  <c r="AM3071" i="16"/>
  <c r="AM3164" i="16"/>
  <c r="AM3174" i="16"/>
  <c r="AM3224" i="16"/>
  <c r="AM3257" i="16"/>
  <c r="AM3287" i="16"/>
  <c r="AM3320" i="16"/>
  <c r="AM3353" i="16"/>
  <c r="AM3383" i="16"/>
  <c r="AM3390" i="16"/>
  <c r="AM3488" i="16"/>
  <c r="AM3505" i="16"/>
  <c r="AM3532" i="16"/>
  <c r="AM3590" i="16"/>
  <c r="AM3677" i="16"/>
  <c r="AM3698" i="16"/>
  <c r="AM3770" i="16"/>
  <c r="AM3791" i="16"/>
  <c r="AB16" i="16" s="1"/>
  <c r="AM3848" i="16"/>
  <c r="AM3917" i="16"/>
  <c r="AM3950" i="16"/>
  <c r="AM3954" i="16"/>
  <c r="AM4010" i="16"/>
  <c r="AM4018" i="16"/>
  <c r="AM4115" i="16"/>
  <c r="AM4154" i="16"/>
  <c r="AM4205" i="16"/>
  <c r="AM4274" i="16"/>
  <c r="AM4278" i="16"/>
  <c r="AM4307" i="16"/>
  <c r="AM4389" i="16"/>
  <c r="AM4410" i="16"/>
  <c r="AM4494" i="16"/>
  <c r="AM4533" i="16"/>
  <c r="AM4586" i="16"/>
  <c r="AM4816" i="16"/>
  <c r="AM4852" i="16"/>
  <c r="AM4917" i="16"/>
  <c r="AM4931" i="16"/>
  <c r="AM5025" i="16"/>
  <c r="AM5185" i="16"/>
  <c r="AM5376" i="16"/>
  <c r="AM5383" i="16"/>
  <c r="AM5579" i="16"/>
  <c r="AM5913" i="16"/>
  <c r="AM2093" i="16"/>
  <c r="AM2129" i="16"/>
  <c r="AM2165" i="16"/>
  <c r="AM2201" i="16"/>
  <c r="AM2237" i="16"/>
  <c r="AM2273" i="16"/>
  <c r="AM2309" i="16"/>
  <c r="AM2345" i="16"/>
  <c r="AM2381" i="16"/>
  <c r="AM2414" i="16"/>
  <c r="AM2447" i="16"/>
  <c r="AM2477" i="16"/>
  <c r="AM2497" i="16"/>
  <c r="AM2537" i="16"/>
  <c r="AM2636" i="16"/>
  <c r="AM2669" i="16"/>
  <c r="AM2699" i="16"/>
  <c r="AM2719" i="16"/>
  <c r="AM2852" i="16"/>
  <c r="AM2885" i="16"/>
  <c r="AM2915" i="16"/>
  <c r="AM2935" i="16"/>
  <c r="AM3068" i="16"/>
  <c r="AM3101" i="16"/>
  <c r="AM3131" i="16"/>
  <c r="AM3151" i="16"/>
  <c r="AM3284" i="16"/>
  <c r="AM3367" i="16"/>
  <c r="AM3444" i="16"/>
  <c r="AM3643" i="16"/>
  <c r="AM3685" i="16"/>
  <c r="AM3778" i="16"/>
  <c r="AM3870" i="16"/>
  <c r="AM3903" i="16"/>
  <c r="AM4050" i="16"/>
  <c r="AM4068" i="16"/>
  <c r="AM4119" i="16"/>
  <c r="AM4191" i="16"/>
  <c r="AM4231" i="16"/>
  <c r="AM4375" i="16"/>
  <c r="AM4407" i="16"/>
  <c r="AM4414" i="16"/>
  <c r="AM4442" i="16"/>
  <c r="AM4473" i="16"/>
  <c r="AM4498" i="16"/>
  <c r="AM4558" i="16"/>
  <c r="AM4604" i="16"/>
  <c r="AM4664" i="16"/>
  <c r="AM4735" i="16"/>
  <c r="AM4809" i="16"/>
  <c r="AM4863" i="16"/>
  <c r="AM4903" i="16"/>
  <c r="AM5040" i="16"/>
  <c r="AM5289" i="16"/>
  <c r="AM5361" i="16"/>
  <c r="AM5369" i="16"/>
  <c r="AM3452" i="16"/>
  <c r="AM3482" i="16"/>
  <c r="AM3518" i="16"/>
  <c r="AM3548" i="16"/>
  <c r="AM3555" i="16"/>
  <c r="AM3611" i="16"/>
  <c r="AM3674" i="16"/>
  <c r="AM3704" i="16"/>
  <c r="AM3737" i="16"/>
  <c r="AM3767" i="16"/>
  <c r="AM3774" i="16"/>
  <c r="AM3827" i="16"/>
  <c r="AM3845" i="16"/>
  <c r="AM3852" i="16"/>
  <c r="AM3869" i="16"/>
  <c r="AM3873" i="16"/>
  <c r="AM3890" i="16"/>
  <c r="AM3914" i="16"/>
  <c r="AM3918" i="16"/>
  <c r="AM3935" i="16"/>
  <c r="AM3939" i="16"/>
  <c r="AM3953" i="16"/>
  <c r="AM4001" i="16"/>
  <c r="AM4025" i="16"/>
  <c r="AM4049" i="16"/>
  <c r="AM4053" i="16"/>
  <c r="AM4067" i="16"/>
  <c r="AM4071" i="16"/>
  <c r="AM4088" i="16"/>
  <c r="AM4092" i="16"/>
  <c r="AM4110" i="16"/>
  <c r="AM4190" i="16"/>
  <c r="AM4194" i="16"/>
  <c r="AM4233" i="16"/>
  <c r="AM4268" i="16"/>
  <c r="AM4272" i="16"/>
  <c r="AM4283" i="16"/>
  <c r="AM4290" i="16"/>
  <c r="AM4311" i="16"/>
  <c r="AM4339" i="16"/>
  <c r="AM4383" i="16"/>
  <c r="AM4437" i="16"/>
  <c r="AM4464" i="16"/>
  <c r="AM4488" i="16"/>
  <c r="AM4563" i="16"/>
  <c r="AM4631" i="16"/>
  <c r="AM4745" i="16"/>
  <c r="AM4859" i="16"/>
  <c r="AM4880" i="16"/>
  <c r="AM4925" i="16"/>
  <c r="AM4953" i="16"/>
  <c r="AM5001" i="16"/>
  <c r="AM5023" i="16"/>
  <c r="AM5082" i="16"/>
  <c r="AM5086" i="16"/>
  <c r="AM5111" i="16"/>
  <c r="AM5199" i="16"/>
  <c r="AM5236" i="16"/>
  <c r="AM5240" i="16"/>
  <c r="AM5317" i="16"/>
  <c r="AM5340" i="16"/>
  <c r="AM5347" i="16"/>
  <c r="AM5358" i="16"/>
  <c r="AM5380" i="16"/>
  <c r="AM5466" i="16"/>
  <c r="AM5642" i="16"/>
  <c r="AM5672" i="16"/>
  <c r="AM5927" i="16"/>
  <c r="AM5974" i="16"/>
  <c r="AM2432" i="16"/>
  <c r="AM2468" i="16"/>
  <c r="AM2504" i="16"/>
  <c r="AM2540" i="16"/>
  <c r="AM2576" i="16"/>
  <c r="AM3305" i="16"/>
  <c r="AM3341" i="16"/>
  <c r="AM3377" i="16"/>
  <c r="AM3410" i="16"/>
  <c r="AM3443" i="16"/>
  <c r="AM3473" i="16"/>
  <c r="AM3480" i="16"/>
  <c r="AM3536" i="16"/>
  <c r="AM3599" i="16"/>
  <c r="AM3632" i="16"/>
  <c r="AM3665" i="16"/>
  <c r="AM3695" i="16"/>
  <c r="AM3702" i="16"/>
  <c r="AM3755" i="16"/>
  <c r="AM3818" i="16"/>
  <c r="AM3867" i="16"/>
  <c r="AM3888" i="16"/>
  <c r="AM3926" i="16"/>
  <c r="AM3947" i="16"/>
  <c r="AM3951" i="16"/>
  <c r="AM3971" i="16"/>
  <c r="AM3982" i="16"/>
  <c r="AM3995" i="16"/>
  <c r="AM4040" i="16"/>
  <c r="AM4086" i="16"/>
  <c r="AM4143" i="16"/>
  <c r="AM4181" i="16"/>
  <c r="AM4295" i="16"/>
  <c r="AM4302" i="16"/>
  <c r="AM4323" i="16"/>
  <c r="AM4401" i="16"/>
  <c r="AM4411" i="16"/>
  <c r="AM4472" i="16"/>
  <c r="AM4496" i="16"/>
  <c r="AM4584" i="16"/>
  <c r="AM4591" i="16"/>
  <c r="AM4656" i="16"/>
  <c r="AM4663" i="16"/>
  <c r="AM4715" i="16"/>
  <c r="AM4850" i="16"/>
  <c r="AM4909" i="16"/>
  <c r="AM4961" i="16"/>
  <c r="AM5050" i="16"/>
  <c r="AM5061" i="16"/>
  <c r="AM5164" i="16"/>
  <c r="AM5193" i="16"/>
  <c r="AM5300" i="16"/>
  <c r="AM5326" i="16"/>
  <c r="AM5341" i="16"/>
  <c r="AM5448" i="16"/>
  <c r="AM3679" i="16"/>
  <c r="AM3843" i="16"/>
  <c r="AM3909" i="16"/>
  <c r="AM3955" i="16"/>
  <c r="AM4101" i="16"/>
  <c r="AM4122" i="16"/>
  <c r="AM4206" i="16"/>
  <c r="AM4227" i="16"/>
  <c r="AM4281" i="16"/>
  <c r="AM4316" i="16"/>
  <c r="AM4347" i="16"/>
  <c r="AM4374" i="16"/>
  <c r="AM4428" i="16"/>
  <c r="AM4435" i="16"/>
  <c r="AM4527" i="16"/>
  <c r="AM4554" i="16"/>
  <c r="AM4629" i="16"/>
  <c r="AM4677" i="16"/>
  <c r="AM4698" i="16"/>
  <c r="AM4791" i="16"/>
  <c r="AM4808" i="16"/>
  <c r="AM4829" i="16"/>
  <c r="AM5076" i="16"/>
  <c r="AM5149" i="16"/>
  <c r="AM5168" i="16"/>
  <c r="AM5275" i="16"/>
  <c r="AM5319" i="16"/>
  <c r="AM5408" i="16"/>
  <c r="AM5630" i="16"/>
  <c r="AM5874" i="16"/>
  <c r="AM5878" i="16"/>
  <c r="AM4422" i="16"/>
  <c r="AM4452" i="16"/>
  <c r="AM4515" i="16"/>
  <c r="AM4555" i="16"/>
  <c r="AM4605" i="16"/>
  <c r="AM4665" i="16"/>
  <c r="AM4759" i="16"/>
  <c r="AM4776" i="16"/>
  <c r="AM4786" i="16"/>
  <c r="AM4857" i="16"/>
  <c r="AM4881" i="16"/>
  <c r="AM4975" i="16"/>
  <c r="AM4992" i="16"/>
  <c r="AM5002" i="16"/>
  <c r="AM5088" i="16"/>
  <c r="AM5127" i="16"/>
  <c r="AM5166" i="16"/>
  <c r="AM5170" i="16"/>
  <c r="AM5187" i="16"/>
  <c r="AM5233" i="16"/>
  <c r="AM5244" i="16"/>
  <c r="AM5273" i="16"/>
  <c r="AM5327" i="16"/>
  <c r="AM5406" i="16"/>
  <c r="AM5424" i="16"/>
  <c r="AM5431" i="16"/>
  <c r="AM5449" i="16"/>
  <c r="AM5486" i="16"/>
  <c r="AM5525" i="16"/>
  <c r="AM5558" i="16"/>
  <c r="AM5591" i="16"/>
  <c r="AM5624" i="16"/>
  <c r="AM5775" i="16"/>
  <c r="AM5799" i="16"/>
  <c r="AM5871" i="16"/>
  <c r="AM4252" i="16"/>
  <c r="AM4353" i="16"/>
  <c r="AM4386" i="16"/>
  <c r="AM4416" i="16"/>
  <c r="AM4479" i="16"/>
  <c r="AM4509" i="16"/>
  <c r="AM4519" i="16"/>
  <c r="AM4569" i="16"/>
  <c r="AM4632" i="16"/>
  <c r="AM4736" i="16"/>
  <c r="AM4827" i="16"/>
  <c r="AM4844" i="16"/>
  <c r="AM4952" i="16"/>
  <c r="AM5052" i="16"/>
  <c r="AM5056" i="16"/>
  <c r="AM5067" i="16"/>
  <c r="AM5113" i="16"/>
  <c r="AM5163" i="16"/>
  <c r="AM5184" i="16"/>
  <c r="AM5255" i="16"/>
  <c r="AM5281" i="16"/>
  <c r="AM5306" i="16"/>
  <c r="AM5356" i="16"/>
  <c r="AM5392" i="16"/>
  <c r="AM5428" i="16"/>
  <c r="AM5472" i="16"/>
  <c r="AM5519" i="16"/>
  <c r="AM5552" i="16"/>
  <c r="AM5585" i="16"/>
  <c r="AM5796" i="16"/>
  <c r="AM5818" i="16"/>
  <c r="AM4986" i="16"/>
  <c r="AM5017" i="16"/>
  <c r="AM5038" i="16"/>
  <c r="AM5060" i="16"/>
  <c r="AM5089" i="16"/>
  <c r="AM5128" i="16"/>
  <c r="AM5167" i="16"/>
  <c r="AM5209" i="16"/>
  <c r="AM5216" i="16"/>
  <c r="AM5324" i="16"/>
  <c r="AM5339" i="16"/>
  <c r="AM5421" i="16"/>
  <c r="AM5439" i="16"/>
  <c r="AM5465" i="16"/>
  <c r="AM5487" i="16"/>
  <c r="AM5516" i="16"/>
  <c r="AM5549" i="16"/>
  <c r="AM5582" i="16"/>
  <c r="AM5678" i="16"/>
  <c r="AM5811" i="16"/>
  <c r="AM5615" i="16"/>
  <c r="AM5651" i="16"/>
  <c r="AM5687" i="16"/>
  <c r="AM5756" i="16"/>
  <c r="AM5890" i="16"/>
  <c r="AM5946" i="16"/>
  <c r="AM5950" i="16"/>
  <c r="AM5982" i="16"/>
  <c r="AM3395" i="16"/>
  <c r="AM3431" i="16"/>
  <c r="AM3467" i="16"/>
  <c r="AM3503" i="16"/>
  <c r="AM3542" i="16"/>
  <c r="AM3578" i="16"/>
  <c r="AM3617" i="16"/>
  <c r="AM3653" i="16"/>
  <c r="AM3689" i="16"/>
  <c r="AM3725" i="16"/>
  <c r="AM3761" i="16"/>
  <c r="AM3797" i="16"/>
  <c r="AM3875" i="16"/>
  <c r="AM3899" i="16"/>
  <c r="AM3920" i="16"/>
  <c r="AM3924" i="16"/>
  <c r="AM3965" i="16"/>
  <c r="AM3992" i="16"/>
  <c r="AM4016" i="16"/>
  <c r="AM4037" i="16"/>
  <c r="AM4061" i="16"/>
  <c r="AM4065" i="16"/>
  <c r="AM4148" i="16"/>
  <c r="AM4155" i="16"/>
  <c r="AM4176" i="16"/>
  <c r="AM4214" i="16"/>
  <c r="AM4262" i="16"/>
  <c r="AM4266" i="16"/>
  <c r="AM4284" i="16"/>
  <c r="AM4301" i="16"/>
  <c r="AM4308" i="16"/>
  <c r="AM4359" i="16"/>
  <c r="AM4395" i="16"/>
  <c r="AM4431" i="16"/>
  <c r="AM4467" i="16"/>
  <c r="AM4503" i="16"/>
  <c r="AM4539" i="16"/>
  <c r="AM4575" i="16"/>
  <c r="AM4611" i="16"/>
  <c r="AM4647" i="16"/>
  <c r="AM4700" i="16"/>
  <c r="AM4740" i="16"/>
  <c r="AM4916" i="16"/>
  <c r="AM4956" i="16"/>
  <c r="AM5020" i="16"/>
  <c r="AM5059" i="16"/>
  <c r="AM5115" i="16"/>
  <c r="AM5126" i="16"/>
  <c r="AM5256" i="16"/>
  <c r="AM5278" i="16"/>
  <c r="AM5295" i="16"/>
  <c r="AM5370" i="16"/>
  <c r="AM5381" i="16"/>
  <c r="AM5427" i="16"/>
  <c r="AM5434" i="16"/>
  <c r="AM5452" i="16"/>
  <c r="AM5463" i="16"/>
  <c r="AM5481" i="16"/>
  <c r="AM5537" i="16"/>
  <c r="AM5573" i="16"/>
  <c r="AM5609" i="16"/>
  <c r="AM5645" i="16"/>
  <c r="AM5681" i="16"/>
  <c r="AM5820" i="16"/>
  <c r="AM5841" i="16"/>
  <c r="AM5943" i="16"/>
  <c r="AM5760" i="16"/>
  <c r="AM5832" i="16"/>
  <c r="AM5904" i="16"/>
  <c r="AM5976" i="16"/>
  <c r="AM5771" i="16"/>
  <c r="AM5805" i="16"/>
  <c r="AM5819" i="16"/>
  <c r="AM5843" i="16"/>
  <c r="AM5877" i="16"/>
  <c r="AM5891" i="16"/>
  <c r="AM5915" i="16"/>
  <c r="AM5949" i="16"/>
  <c r="AM5963" i="16"/>
  <c r="AM5987" i="16"/>
  <c r="AM4671" i="16"/>
  <c r="AM4707" i="16"/>
  <c r="AM4743" i="16"/>
  <c r="AM4779" i="16"/>
  <c r="AM4815" i="16"/>
  <c r="AM4851" i="16"/>
  <c r="AM4887" i="16"/>
  <c r="AM4923" i="16"/>
  <c r="AM4959" i="16"/>
  <c r="AM4995" i="16"/>
  <c r="AM5022" i="16"/>
  <c r="AM5046" i="16"/>
  <c r="AM5064" i="16"/>
  <c r="AM5092" i="16"/>
  <c r="AM5112" i="16"/>
  <c r="AM5130" i="16"/>
  <c r="AM5158" i="16"/>
  <c r="AM5203" i="16"/>
  <c r="AM5241" i="16"/>
  <c r="AM5248" i="16"/>
  <c r="AM5269" i="16"/>
  <c r="AM5304" i="16"/>
  <c r="AM5311" i="16"/>
  <c r="AM5328" i="16"/>
  <c r="AM5359" i="16"/>
  <c r="AM5422" i="16"/>
  <c r="AM5787" i="16"/>
  <c r="AM5823" i="16"/>
  <c r="AM5859" i="16"/>
  <c r="AM5895" i="16"/>
  <c r="AM5931" i="16"/>
  <c r="AM5967" i="16"/>
  <c r="AM6003" i="16"/>
  <c r="AM5242" i="16"/>
  <c r="AM5287" i="16"/>
  <c r="AM5305" i="16"/>
  <c r="AM5346" i="16"/>
  <c r="AM5374" i="16"/>
  <c r="AM5388" i="16"/>
  <c r="AM5395" i="16"/>
  <c r="AM5440" i="16"/>
  <c r="AM5451" i="16"/>
  <c r="AM5458" i="16"/>
  <c r="AM5479" i="16"/>
  <c r="AM5490" i="16"/>
  <c r="AM5778" i="16"/>
  <c r="AM5814" i="16"/>
  <c r="AM5850" i="16"/>
  <c r="AM5886" i="16"/>
  <c r="AM5922" i="16"/>
  <c r="AM5958" i="16"/>
  <c r="AM5994" i="16"/>
  <c r="O39" i="22"/>
  <c r="O63" i="22"/>
  <c r="S66" i="22"/>
  <c r="S68" i="22"/>
  <c r="G51" i="29"/>
  <c r="S47" i="22"/>
  <c r="S44" i="22"/>
  <c r="S62" i="22"/>
  <c r="S86" i="22"/>
  <c r="D47" i="29"/>
  <c r="D29" i="29"/>
  <c r="G56" i="29"/>
  <c r="G27" i="29"/>
  <c r="G23" i="29"/>
  <c r="G17" i="29"/>
  <c r="S112" i="28"/>
  <c r="S48" i="22"/>
  <c r="G3" i="29"/>
  <c r="G9" i="29"/>
  <c r="S110" i="28"/>
  <c r="S53" i="22"/>
  <c r="G11" i="29"/>
  <c r="S67" i="22"/>
  <c r="S49" i="22"/>
  <c r="G5" i="29"/>
  <c r="S50" i="22"/>
  <c r="S72" i="22"/>
  <c r="S73" i="22"/>
  <c r="S35" i="22"/>
  <c r="S54" i="22"/>
  <c r="S74" i="22"/>
  <c r="G15" i="29"/>
  <c r="S78" i="22"/>
  <c r="S56" i="22"/>
  <c r="S79" i="22"/>
  <c r="S80" i="22"/>
  <c r="S37" i="22"/>
  <c r="G21" i="29"/>
  <c r="G29" i="29"/>
  <c r="S59" i="22"/>
  <c r="G33" i="29"/>
  <c r="C22" i="28"/>
  <c r="S42" i="22"/>
  <c r="S60" i="22"/>
  <c r="S84" i="22"/>
  <c r="G39" i="29"/>
  <c r="S55" i="22"/>
  <c r="S108" i="28"/>
  <c r="S41" i="22"/>
  <c r="C30" i="28"/>
  <c r="S43" i="22"/>
  <c r="S61" i="22"/>
  <c r="S85" i="22"/>
  <c r="G45" i="29"/>
  <c r="D106" i="18"/>
  <c r="AE47" i="16"/>
  <c r="AM43" i="16"/>
  <c r="AM42" i="16"/>
  <c r="AM46" i="16"/>
  <c r="AM50" i="16"/>
  <c r="AM54" i="16"/>
  <c r="AM24" i="16"/>
  <c r="AM57" i="16"/>
  <c r="AM18" i="16"/>
  <c r="AM61" i="16"/>
  <c r="AC16" i="16"/>
  <c r="E16" i="16" s="1"/>
  <c r="AB47" i="16"/>
  <c r="AF16" i="16"/>
  <c r="AC47" i="16"/>
  <c r="E47" i="16" s="1"/>
  <c r="AD47" i="16"/>
  <c r="AF47" i="16"/>
  <c r="AM767" i="16"/>
  <c r="AM803" i="16"/>
  <c r="AM839" i="16"/>
  <c r="AM875" i="16"/>
  <c r="AM911" i="16"/>
  <c r="AM947" i="16"/>
  <c r="AM983" i="16"/>
  <c r="AM1019" i="16"/>
  <c r="AM1055" i="16"/>
  <c r="AM1091" i="16"/>
  <c r="AM1127" i="16"/>
  <c r="AM1163" i="16"/>
  <c r="AM1199" i="16"/>
  <c r="AM1235" i="16"/>
  <c r="AM1271" i="16"/>
  <c r="AM1307" i="16"/>
  <c r="AM1343" i="16"/>
  <c r="AM1382" i="16"/>
  <c r="AM1418" i="16"/>
  <c r="AM1454" i="16"/>
  <c r="AM1490" i="16"/>
  <c r="AM1526" i="16"/>
  <c r="AM1562" i="16"/>
  <c r="AM1598" i="16"/>
  <c r="AM1634" i="16"/>
  <c r="AM1670" i="16"/>
  <c r="AM1706" i="16"/>
  <c r="AM1742" i="16"/>
  <c r="AM1778" i="16"/>
  <c r="AM1814" i="16"/>
  <c r="AM1850" i="16"/>
  <c r="AM1886" i="16"/>
  <c r="AM1922" i="16"/>
  <c r="AM1958" i="16"/>
  <c r="AM1994" i="16"/>
  <c r="AM2030" i="16"/>
  <c r="AM2066" i="16"/>
  <c r="AM1157" i="16"/>
  <c r="AM1193" i="16"/>
  <c r="AM1229" i="16"/>
  <c r="AM1265" i="16"/>
  <c r="AM1301" i="16"/>
  <c r="AM1337" i="16"/>
  <c r="AM1376" i="16"/>
  <c r="AM1412" i="16"/>
  <c r="AM1448" i="16"/>
  <c r="AM1484" i="16"/>
  <c r="AM1520" i="16"/>
  <c r="AM1556" i="16"/>
  <c r="AM1592" i="16"/>
  <c r="AM1628" i="16"/>
  <c r="AM1664" i="16"/>
  <c r="AM1700" i="16"/>
  <c r="AM1736" i="16"/>
  <c r="AM1772" i="16"/>
  <c r="AM1808" i="16"/>
  <c r="AM1844" i="16"/>
  <c r="AM1880" i="16"/>
  <c r="AM1916" i="16"/>
  <c r="AM1952" i="16"/>
  <c r="AM1988" i="16"/>
  <c r="AM2024" i="16"/>
  <c r="AM2060" i="16"/>
  <c r="AM794" i="16"/>
  <c r="AM830" i="16"/>
  <c r="AM866" i="16"/>
  <c r="AM902" i="16"/>
  <c r="AM938" i="16"/>
  <c r="AM974" i="16"/>
  <c r="AM1010" i="16"/>
  <c r="AM1046" i="16"/>
  <c r="AM1082" i="16"/>
  <c r="AM1118" i="16"/>
  <c r="AM1154" i="16"/>
  <c r="AM1190" i="16"/>
  <c r="AM1226" i="16"/>
  <c r="AM1262" i="16"/>
  <c r="AM1298" i="16"/>
  <c r="AM1334" i="16"/>
  <c r="AM1373" i="16"/>
  <c r="AM1409" i="16"/>
  <c r="AM1445" i="16"/>
  <c r="AM1481" i="16"/>
  <c r="AM1517" i="16"/>
  <c r="AM1553" i="16"/>
  <c r="AM1589" i="16"/>
  <c r="AM1625" i="16"/>
  <c r="AM1661" i="16"/>
  <c r="AM1697" i="16"/>
  <c r="AM1733" i="16"/>
  <c r="AM1769" i="16"/>
  <c r="AM1805" i="16"/>
  <c r="AM1841" i="16"/>
  <c r="AM1877" i="16"/>
  <c r="AM1913" i="16"/>
  <c r="AM1949" i="16"/>
  <c r="AM1985" i="16"/>
  <c r="AM2021" i="16"/>
  <c r="AM2057" i="16"/>
  <c r="AM791" i="16"/>
  <c r="AM827" i="16"/>
  <c r="AM863" i="16"/>
  <c r="AM899" i="16"/>
  <c r="AM935" i="16"/>
  <c r="AM971" i="16"/>
  <c r="AM1007" i="16"/>
  <c r="AM1043" i="16"/>
  <c r="AM1079" i="16"/>
  <c r="AM1115" i="16"/>
  <c r="AM1151" i="16"/>
  <c r="AM1187" i="16"/>
  <c r="AM1223" i="16"/>
  <c r="AM1259" i="16"/>
  <c r="AM1295" i="16"/>
  <c r="AM1331" i="16"/>
  <c r="AM1370" i="16"/>
  <c r="AM1406" i="16"/>
  <c r="AM1442" i="16"/>
  <c r="AM1478" i="16"/>
  <c r="AM1514" i="16"/>
  <c r="AM1550" i="16"/>
  <c r="AM1586" i="16"/>
  <c r="AM1622" i="16"/>
  <c r="AM1658" i="16"/>
  <c r="AM1694" i="16"/>
  <c r="AM1730" i="16"/>
  <c r="AM1766" i="16"/>
  <c r="AM1802" i="16"/>
  <c r="AM1838" i="16"/>
  <c r="AM1874" i="16"/>
  <c r="AM1910" i="16"/>
  <c r="AM1946" i="16"/>
  <c r="AM1982" i="16"/>
  <c r="AM2018" i="16"/>
  <c r="AM2054" i="16"/>
  <c r="AM2096" i="16"/>
  <c r="AM2132" i="16"/>
  <c r="AM2168" i="16"/>
  <c r="AM2204" i="16"/>
  <c r="AM2240" i="16"/>
  <c r="AM2276" i="16"/>
  <c r="AM2312" i="16"/>
  <c r="AM2348" i="16"/>
  <c r="AM2384" i="16"/>
  <c r="AM2420" i="16"/>
  <c r="AM2456" i="16"/>
  <c r="AM2492" i="16"/>
  <c r="AM2528" i="16"/>
  <c r="AM2564" i="16"/>
  <c r="AM2606" i="16"/>
  <c r="AM2642" i="16"/>
  <c r="AM2678" i="16"/>
  <c r="AM2714" i="16"/>
  <c r="AM2750" i="16"/>
  <c r="AM2786" i="16"/>
  <c r="AM2822" i="16"/>
  <c r="AM2858" i="16"/>
  <c r="AM2894" i="16"/>
  <c r="AM2930" i="16"/>
  <c r="AM2966" i="16"/>
  <c r="AM3002" i="16"/>
  <c r="AM3038" i="16"/>
  <c r="AM3074" i="16"/>
  <c r="AM3110" i="16"/>
  <c r="AM3146" i="16"/>
  <c r="AM3182" i="16"/>
  <c r="AM3218" i="16"/>
  <c r="AM3254" i="16"/>
  <c r="AM3290" i="16"/>
  <c r="AM3281" i="16"/>
  <c r="AM2084" i="16"/>
  <c r="AM2120" i="16"/>
  <c r="AM2156" i="16"/>
  <c r="AM2192" i="16"/>
  <c r="AM2228" i="16"/>
  <c r="AM2264" i="16"/>
  <c r="AM2300" i="16"/>
  <c r="AM2336" i="16"/>
  <c r="AM2372" i="16"/>
  <c r="AM2408" i="16"/>
  <c r="AM2444" i="16"/>
  <c r="AM2480" i="16"/>
  <c r="AM2516" i="16"/>
  <c r="AM2552" i="16"/>
  <c r="AM2588" i="16"/>
  <c r="AM2630" i="16"/>
  <c r="AM2666" i="16"/>
  <c r="AM2702" i="16"/>
  <c r="AM2738" i="16"/>
  <c r="AM2774" i="16"/>
  <c r="AM2810" i="16"/>
  <c r="AM2846" i="16"/>
  <c r="AM2882" i="16"/>
  <c r="AM2918" i="16"/>
  <c r="AM2954" i="16"/>
  <c r="AM2990" i="16"/>
  <c r="AM3026" i="16"/>
  <c r="AM3062" i="16"/>
  <c r="AM3098" i="16"/>
  <c r="AM3134" i="16"/>
  <c r="AM3170" i="16"/>
  <c r="AM3206" i="16"/>
  <c r="AM3242" i="16"/>
  <c r="AM3278" i="16"/>
  <c r="AM2618" i="16"/>
  <c r="AM2654" i="16"/>
  <c r="AM2690" i="16"/>
  <c r="AM2726" i="16"/>
  <c r="AM2762" i="16"/>
  <c r="AM2798" i="16"/>
  <c r="AM2834" i="16"/>
  <c r="AM2870" i="16"/>
  <c r="AM2906" i="16"/>
  <c r="AM2942" i="16"/>
  <c r="AM2978" i="16"/>
  <c r="AM3014" i="16"/>
  <c r="AM3050" i="16"/>
  <c r="AM3086" i="16"/>
  <c r="AM3122" i="16"/>
  <c r="AM3158" i="16"/>
  <c r="AM3194" i="16"/>
  <c r="AM3230" i="16"/>
  <c r="AM3266" i="16"/>
  <c r="AM3302" i="16"/>
  <c r="AM2615" i="16"/>
  <c r="AM2651" i="16"/>
  <c r="AM2687" i="16"/>
  <c r="AM2723" i="16"/>
  <c r="AM2759" i="16"/>
  <c r="AM2795" i="16"/>
  <c r="AM2831" i="16"/>
  <c r="AM2867" i="16"/>
  <c r="AM2903" i="16"/>
  <c r="AM2939" i="16"/>
  <c r="AM2975" i="16"/>
  <c r="AM3011" i="16"/>
  <c r="AM3047" i="16"/>
  <c r="AM3083" i="16"/>
  <c r="AM3119" i="16"/>
  <c r="AM3155" i="16"/>
  <c r="AM3191" i="16"/>
  <c r="AM3227" i="16"/>
  <c r="AM3263" i="16"/>
  <c r="AM3299" i="16"/>
  <c r="AM5182" i="16"/>
  <c r="AM5058" i="16"/>
  <c r="AM5169" i="16"/>
  <c r="AM17" i="16"/>
  <c r="AM51" i="16"/>
  <c r="AM19" i="16"/>
  <c r="AM21" i="16"/>
  <c r="AM40" i="16"/>
  <c r="AM5104" i="16"/>
  <c r="AM5173" i="16"/>
  <c r="AM20" i="16"/>
  <c r="AM39" i="16"/>
  <c r="AM65" i="16"/>
  <c r="AM4277" i="16"/>
  <c r="AM5101" i="16"/>
  <c r="AM5160" i="16"/>
  <c r="AM5277" i="16"/>
  <c r="AM31" i="16"/>
  <c r="AM32" i="16"/>
  <c r="AM5077" i="16"/>
  <c r="AM5136" i="16"/>
  <c r="AM4542" i="16"/>
  <c r="AM4578" i="16"/>
  <c r="AM4614" i="16"/>
  <c r="AM4650" i="16"/>
  <c r="AM4686" i="16"/>
  <c r="AM4722" i="16"/>
  <c r="AM4758" i="16"/>
  <c r="AM4794" i="16"/>
  <c r="AM4830" i="16"/>
  <c r="AM4866" i="16"/>
  <c r="AM4902" i="16"/>
  <c r="AM4938" i="16"/>
  <c r="AM4974" i="16"/>
  <c r="AM5010" i="16"/>
  <c r="AM5071" i="16"/>
  <c r="AM5085" i="16"/>
  <c r="AM5301" i="16"/>
  <c r="AM4536" i="16"/>
  <c r="AM4572" i="16"/>
  <c r="AM4608" i="16"/>
  <c r="AM4644" i="16"/>
  <c r="AM4680" i="16"/>
  <c r="AM4716" i="16"/>
  <c r="AM4752" i="16"/>
  <c r="AM4788" i="16"/>
  <c r="AM4824" i="16"/>
  <c r="AM4860" i="16"/>
  <c r="AM4896" i="16"/>
  <c r="AM4932" i="16"/>
  <c r="AM4968" i="16"/>
  <c r="AM5004" i="16"/>
  <c r="AM5065" i="16"/>
  <c r="AM5212" i="16"/>
  <c r="AM5284" i="16"/>
  <c r="AM4530" i="16"/>
  <c r="AM4566" i="16"/>
  <c r="AM4602" i="16"/>
  <c r="AM4638" i="16"/>
  <c r="AM4674" i="16"/>
  <c r="AM4710" i="16"/>
  <c r="AM4746" i="16"/>
  <c r="AM4782" i="16"/>
  <c r="AM4818" i="16"/>
  <c r="AM4854" i="16"/>
  <c r="AM4890" i="16"/>
  <c r="AM4926" i="16"/>
  <c r="AM4962" i="16"/>
  <c r="AM4998" i="16"/>
  <c r="AM5035" i="16"/>
  <c r="AM5049" i="16"/>
  <c r="AM5268" i="16"/>
  <c r="AM5143" i="16"/>
  <c r="AM5157" i="16"/>
  <c r="AM5251" i="16"/>
  <c r="AM5265" i="16"/>
  <c r="AM4551" i="16"/>
  <c r="AM4587" i="16"/>
  <c r="AM4623" i="16"/>
  <c r="AM4659" i="16"/>
  <c r="AM4695" i="16"/>
  <c r="AM4731" i="16"/>
  <c r="AM4767" i="16"/>
  <c r="AM4803" i="16"/>
  <c r="AM4839" i="16"/>
  <c r="AM4875" i="16"/>
  <c r="AM4911" i="16"/>
  <c r="AM4947" i="16"/>
  <c r="AM4983" i="16"/>
  <c r="AM5029" i="16"/>
  <c r="AM5137" i="16"/>
  <c r="AM5245" i="16"/>
  <c r="AM5337" i="16"/>
  <c r="AM4545" i="16"/>
  <c r="AM4581" i="16"/>
  <c r="AM4617" i="16"/>
  <c r="AM4653" i="16"/>
  <c r="AM4689" i="16"/>
  <c r="AM4725" i="16"/>
  <c r="AM4761" i="16"/>
  <c r="AM4797" i="16"/>
  <c r="AM4833" i="16"/>
  <c r="AM4869" i="16"/>
  <c r="AM4905" i="16"/>
  <c r="AM4941" i="16"/>
  <c r="AM4977" i="16"/>
  <c r="AM5013" i="16"/>
  <c r="AM5107" i="16"/>
  <c r="AM5121" i="16"/>
  <c r="AM5215" i="16"/>
  <c r="AM5229" i="16"/>
  <c r="AM52" i="16"/>
  <c r="AM5194" i="16"/>
  <c r="AM5230" i="16"/>
  <c r="AM5299" i="16"/>
  <c r="AM25" i="16"/>
  <c r="AM26" i="16"/>
  <c r="AM34" i="16"/>
  <c r="AM37" i="16"/>
  <c r="AM41" i="16"/>
  <c r="AM45" i="16"/>
  <c r="AM5047" i="16"/>
  <c r="AM5083" i="16"/>
  <c r="AM5119" i="16"/>
  <c r="AM5155" i="16"/>
  <c r="AM5191" i="16"/>
  <c r="AM5227" i="16"/>
  <c r="AM5263" i="16"/>
  <c r="AM5296" i="16"/>
  <c r="AM67" i="16"/>
  <c r="AM5044" i="16"/>
  <c r="AM5080" i="16"/>
  <c r="AM5116" i="16"/>
  <c r="AM5152" i="16"/>
  <c r="AM5188" i="16"/>
  <c r="AM5224" i="16"/>
  <c r="AM5260" i="16"/>
  <c r="AM5293" i="16"/>
  <c r="AM5272" i="16"/>
  <c r="AM5308" i="16"/>
  <c r="V47" i="16"/>
  <c r="W47" i="16"/>
  <c r="AA47" i="16"/>
  <c r="Z47" i="16"/>
  <c r="Y47" i="16"/>
  <c r="V16" i="16"/>
  <c r="T16" i="16"/>
  <c r="X47" i="16"/>
  <c r="X16" i="16"/>
  <c r="Y16" i="16"/>
  <c r="T47" i="16"/>
  <c r="Z16" i="16"/>
  <c r="AM28" i="16"/>
  <c r="AM44" i="16"/>
  <c r="U47" i="16"/>
  <c r="AM62" i="16"/>
  <c r="AM56" i="16"/>
  <c r="AM38" i="16"/>
  <c r="G55" i="5"/>
  <c r="K56" i="5"/>
  <c r="K8" i="5"/>
  <c r="K26" i="5"/>
  <c r="G10" i="5"/>
  <c r="G28" i="5"/>
  <c r="K11" i="5"/>
  <c r="K29" i="5"/>
  <c r="K23" i="5"/>
  <c r="G13" i="5"/>
  <c r="G31" i="5"/>
  <c r="K14" i="5"/>
  <c r="K32" i="5"/>
  <c r="G16" i="5"/>
  <c r="G34" i="5"/>
  <c r="J59" i="5"/>
  <c r="K17" i="5"/>
  <c r="K35" i="5"/>
  <c r="L53" i="5"/>
  <c r="G19" i="5"/>
  <c r="G37" i="5"/>
  <c r="K20" i="5"/>
  <c r="K41" i="5"/>
  <c r="G22" i="5"/>
  <c r="G58" i="5"/>
  <c r="K53" i="5"/>
  <c r="G52" i="5"/>
  <c r="K50" i="5"/>
  <c r="G49" i="5"/>
  <c r="K47" i="5"/>
  <c r="G46" i="5"/>
  <c r="K44" i="5"/>
  <c r="G43" i="5"/>
  <c r="G40" i="5"/>
  <c r="K38" i="5"/>
  <c r="K3" i="5"/>
  <c r="G7" i="5"/>
  <c r="G25" i="5"/>
  <c r="K59" i="5"/>
  <c r="L3" i="5"/>
  <c r="H10" i="5"/>
  <c r="H13" i="5"/>
  <c r="H16" i="5"/>
  <c r="H19" i="5"/>
  <c r="H22" i="5"/>
  <c r="H25" i="5"/>
  <c r="H28" i="5"/>
  <c r="H31" i="5"/>
  <c r="H34" i="5"/>
  <c r="H37" i="5"/>
  <c r="H40" i="5"/>
  <c r="H43" i="5"/>
  <c r="L44" i="5"/>
  <c r="L47" i="5"/>
  <c r="H49" i="5"/>
  <c r="L50" i="5"/>
  <c r="H52" i="5"/>
  <c r="H55" i="5"/>
  <c r="L56" i="5"/>
  <c r="H58" i="5"/>
  <c r="L59" i="5"/>
  <c r="E6" i="5"/>
  <c r="I7" i="5"/>
  <c r="E9" i="5"/>
  <c r="I10" i="5"/>
  <c r="E12" i="5"/>
  <c r="I13" i="5"/>
  <c r="E15" i="5"/>
  <c r="I16" i="5"/>
  <c r="E18" i="5"/>
  <c r="I19" i="5"/>
  <c r="E21" i="5"/>
  <c r="I22" i="5"/>
  <c r="E24" i="5"/>
  <c r="I25" i="5"/>
  <c r="E27" i="5"/>
  <c r="I28" i="5"/>
  <c r="E30" i="5"/>
  <c r="I31" i="5"/>
  <c r="E33" i="5"/>
  <c r="I34" i="5"/>
  <c r="E36" i="5"/>
  <c r="I37" i="5"/>
  <c r="E39" i="5"/>
  <c r="I40" i="5"/>
  <c r="E42" i="5"/>
  <c r="I43" i="5"/>
  <c r="E45" i="5"/>
  <c r="I46" i="5"/>
  <c r="E48" i="5"/>
  <c r="I49" i="5"/>
  <c r="E51" i="5"/>
  <c r="I52" i="5"/>
  <c r="E54" i="5"/>
  <c r="I55" i="5"/>
  <c r="E57" i="5"/>
  <c r="I58" i="5"/>
  <c r="F6" i="5"/>
  <c r="J10" i="5"/>
  <c r="F15" i="5"/>
  <c r="J19" i="5"/>
  <c r="J25" i="5"/>
  <c r="J28" i="5"/>
  <c r="F36" i="5"/>
  <c r="J40" i="5"/>
  <c r="F54" i="5"/>
  <c r="F9" i="5"/>
  <c r="F18" i="5"/>
  <c r="J22" i="5"/>
  <c r="J31" i="5"/>
  <c r="F57" i="5"/>
  <c r="G6" i="5"/>
  <c r="K7" i="5"/>
  <c r="G9" i="5"/>
  <c r="K10" i="5"/>
  <c r="G12" i="5"/>
  <c r="K13" i="5"/>
  <c r="G15" i="5"/>
  <c r="K16" i="5"/>
  <c r="G18" i="5"/>
  <c r="K19" i="5"/>
  <c r="G21" i="5"/>
  <c r="K22" i="5"/>
  <c r="G24" i="5"/>
  <c r="K25" i="5"/>
  <c r="G27" i="5"/>
  <c r="K28" i="5"/>
  <c r="G30" i="5"/>
  <c r="K31" i="5"/>
  <c r="G33" i="5"/>
  <c r="K34" i="5"/>
  <c r="G36" i="5"/>
  <c r="K37" i="5"/>
  <c r="G39" i="5"/>
  <c r="K40" i="5"/>
  <c r="G42" i="5"/>
  <c r="K43" i="5"/>
  <c r="G45" i="5"/>
  <c r="K46" i="5"/>
  <c r="G48" i="5"/>
  <c r="K49" i="5"/>
  <c r="G51" i="5"/>
  <c r="K52" i="5"/>
  <c r="G54" i="5"/>
  <c r="K55" i="5"/>
  <c r="G57" i="5"/>
  <c r="K58" i="5"/>
  <c r="H6" i="5"/>
  <c r="L7" i="5"/>
  <c r="H9" i="5"/>
  <c r="L10" i="5"/>
  <c r="H12" i="5"/>
  <c r="L13" i="5"/>
  <c r="H15" i="5"/>
  <c r="L16" i="5"/>
  <c r="H18" i="5"/>
  <c r="L19" i="5"/>
  <c r="H21" i="5"/>
  <c r="L22" i="5"/>
  <c r="H24" i="5"/>
  <c r="L25" i="5"/>
  <c r="H27" i="5"/>
  <c r="L28" i="5"/>
  <c r="H30" i="5"/>
  <c r="L31" i="5"/>
  <c r="H33" i="5"/>
  <c r="L34" i="5"/>
  <c r="H36" i="5"/>
  <c r="L37" i="5"/>
  <c r="H39" i="5"/>
  <c r="L40" i="5"/>
  <c r="H42" i="5"/>
  <c r="L43" i="5"/>
  <c r="H45" i="5"/>
  <c r="L46" i="5"/>
  <c r="H48" i="5"/>
  <c r="L49" i="5"/>
  <c r="H51" i="5"/>
  <c r="L52" i="5"/>
  <c r="H54" i="5"/>
  <c r="L55" i="5"/>
  <c r="H57" i="5"/>
  <c r="L58" i="5"/>
  <c r="F12" i="5"/>
  <c r="J16" i="5"/>
  <c r="F24" i="5"/>
  <c r="F30" i="5"/>
  <c r="J34" i="5"/>
  <c r="F42" i="5"/>
  <c r="J58" i="5"/>
  <c r="E17" i="5"/>
  <c r="I57" i="5"/>
  <c r="J7" i="5"/>
  <c r="J13" i="5"/>
  <c r="F21" i="5"/>
  <c r="F27" i="5"/>
  <c r="F33" i="5"/>
  <c r="J37" i="5"/>
  <c r="F39" i="5"/>
  <c r="J43" i="5"/>
  <c r="F45" i="5"/>
  <c r="J46" i="5"/>
  <c r="F48" i="5"/>
  <c r="J49" i="5"/>
  <c r="F51" i="5"/>
  <c r="J52" i="5"/>
  <c r="J55" i="5"/>
  <c r="I6" i="5"/>
  <c r="I9" i="5"/>
  <c r="E14" i="5"/>
  <c r="I18" i="5"/>
  <c r="I21" i="5"/>
  <c r="I24" i="5"/>
  <c r="I27" i="5"/>
  <c r="I30" i="5"/>
  <c r="I33" i="5"/>
  <c r="I36" i="5"/>
  <c r="I39" i="5"/>
  <c r="I42" i="5"/>
  <c r="E44" i="5"/>
  <c r="E47" i="5"/>
  <c r="I48" i="5"/>
  <c r="E50" i="5"/>
  <c r="I51" i="5"/>
  <c r="E53" i="5"/>
  <c r="I54" i="5"/>
  <c r="E56" i="5"/>
  <c r="F3" i="5"/>
  <c r="J6" i="5"/>
  <c r="F8" i="5"/>
  <c r="J9" i="5"/>
  <c r="F11" i="5"/>
  <c r="J12" i="5"/>
  <c r="F14" i="5"/>
  <c r="J15" i="5"/>
  <c r="F17" i="5"/>
  <c r="J18" i="5"/>
  <c r="F20" i="5"/>
  <c r="J21" i="5"/>
  <c r="F23" i="5"/>
  <c r="J24" i="5"/>
  <c r="F26" i="5"/>
  <c r="J27" i="5"/>
  <c r="F29" i="5"/>
  <c r="J30" i="5"/>
  <c r="F32" i="5"/>
  <c r="J33" i="5"/>
  <c r="F35" i="5"/>
  <c r="J36" i="5"/>
  <c r="F38" i="5"/>
  <c r="J39" i="5"/>
  <c r="F41" i="5"/>
  <c r="J42" i="5"/>
  <c r="F44" i="5"/>
  <c r="J45" i="5"/>
  <c r="F47" i="5"/>
  <c r="J48" i="5"/>
  <c r="F50" i="5"/>
  <c r="J51" i="5"/>
  <c r="F53" i="5"/>
  <c r="J54" i="5"/>
  <c r="F56" i="5"/>
  <c r="J57" i="5"/>
  <c r="F59" i="5"/>
  <c r="E3" i="5"/>
  <c r="E8" i="5"/>
  <c r="E11" i="5"/>
  <c r="I12" i="5"/>
  <c r="I15" i="5"/>
  <c r="E20" i="5"/>
  <c r="E23" i="5"/>
  <c r="E26" i="5"/>
  <c r="E29" i="5"/>
  <c r="E32" i="5"/>
  <c r="E35" i="5"/>
  <c r="E38" i="5"/>
  <c r="E41" i="5"/>
  <c r="I45" i="5"/>
  <c r="E59" i="5"/>
  <c r="G3" i="5"/>
  <c r="K6" i="5"/>
  <c r="G8" i="5"/>
  <c r="K9" i="5"/>
  <c r="G11" i="5"/>
  <c r="K12" i="5"/>
  <c r="G14" i="5"/>
  <c r="K15" i="5"/>
  <c r="G17" i="5"/>
  <c r="K18" i="5"/>
  <c r="G20" i="5"/>
  <c r="K21" i="5"/>
  <c r="G23" i="5"/>
  <c r="K24" i="5"/>
  <c r="G26" i="5"/>
  <c r="K27" i="5"/>
  <c r="G29" i="5"/>
  <c r="K30" i="5"/>
  <c r="G32" i="5"/>
  <c r="K33" i="5"/>
  <c r="G35" i="5"/>
  <c r="K36" i="5"/>
  <c r="G38" i="5"/>
  <c r="K39" i="5"/>
  <c r="G41" i="5"/>
  <c r="K42" i="5"/>
  <c r="G44" i="5"/>
  <c r="K45" i="5"/>
  <c r="G47" i="5"/>
  <c r="K48" i="5"/>
  <c r="G50" i="5"/>
  <c r="K51" i="5"/>
  <c r="G53" i="5"/>
  <c r="K54" i="5"/>
  <c r="G56" i="5"/>
  <c r="K57" i="5"/>
  <c r="G59" i="5"/>
  <c r="H3" i="5"/>
  <c r="L6" i="5"/>
  <c r="H8" i="5"/>
  <c r="L9" i="5"/>
  <c r="H11" i="5"/>
  <c r="L12" i="5"/>
  <c r="H14" i="5"/>
  <c r="L15" i="5"/>
  <c r="H17" i="5"/>
  <c r="L18" i="5"/>
  <c r="H20" i="5"/>
  <c r="L21" i="5"/>
  <c r="H23" i="5"/>
  <c r="L24" i="5"/>
  <c r="H26" i="5"/>
  <c r="L27" i="5"/>
  <c r="H29" i="5"/>
  <c r="L30" i="5"/>
  <c r="H32" i="5"/>
  <c r="L33" i="5"/>
  <c r="H35" i="5"/>
  <c r="L36" i="5"/>
  <c r="H38" i="5"/>
  <c r="L39" i="5"/>
  <c r="H41" i="5"/>
  <c r="L42" i="5"/>
  <c r="H44" i="5"/>
  <c r="L45" i="5"/>
  <c r="H47" i="5"/>
  <c r="L48" i="5"/>
  <c r="H50" i="5"/>
  <c r="L51" i="5"/>
  <c r="H53" i="5"/>
  <c r="L54" i="5"/>
  <c r="H56" i="5"/>
  <c r="L57" i="5"/>
  <c r="H59" i="5"/>
  <c r="I3" i="5"/>
  <c r="E7" i="5"/>
  <c r="I8" i="5"/>
  <c r="E10" i="5"/>
  <c r="I11" i="5"/>
  <c r="E13" i="5"/>
  <c r="I14" i="5"/>
  <c r="E16" i="5"/>
  <c r="I17" i="5"/>
  <c r="E19" i="5"/>
  <c r="I20" i="5"/>
  <c r="E22" i="5"/>
  <c r="I23" i="5"/>
  <c r="E25" i="5"/>
  <c r="I26" i="5"/>
  <c r="E28" i="5"/>
  <c r="I29" i="5"/>
  <c r="E31" i="5"/>
  <c r="I32" i="5"/>
  <c r="E34" i="5"/>
  <c r="I35" i="5"/>
  <c r="E37" i="5"/>
  <c r="I38" i="5"/>
  <c r="E40" i="5"/>
  <c r="I41" i="5"/>
  <c r="E43" i="5"/>
  <c r="I44" i="5"/>
  <c r="E46" i="5"/>
  <c r="I47" i="5"/>
  <c r="E49" i="5"/>
  <c r="I50" i="5"/>
  <c r="E52" i="5"/>
  <c r="I53" i="5"/>
  <c r="E55" i="5"/>
  <c r="I56" i="5"/>
  <c r="E58" i="5"/>
  <c r="I59" i="5"/>
  <c r="J3" i="5"/>
  <c r="F7" i="5"/>
  <c r="J8" i="5"/>
  <c r="F10" i="5"/>
  <c r="J11" i="5"/>
  <c r="F13" i="5"/>
  <c r="J14" i="5"/>
  <c r="F16" i="5"/>
  <c r="J17" i="5"/>
  <c r="F19" i="5"/>
  <c r="J20" i="5"/>
  <c r="F22" i="5"/>
  <c r="J23" i="5"/>
  <c r="F25" i="5"/>
  <c r="J26" i="5"/>
  <c r="F28" i="5"/>
  <c r="J29" i="5"/>
  <c r="F31" i="5"/>
  <c r="J32" i="5"/>
  <c r="F34" i="5"/>
  <c r="J35" i="5"/>
  <c r="F37" i="5"/>
  <c r="J38" i="5"/>
  <c r="F40" i="5"/>
  <c r="J41" i="5"/>
  <c r="F43" i="5"/>
  <c r="J44" i="5"/>
  <c r="F46" i="5"/>
  <c r="J47" i="5"/>
  <c r="F49" i="5"/>
  <c r="J50" i="5"/>
  <c r="F52" i="5"/>
  <c r="J53" i="5"/>
  <c r="F55" i="5"/>
  <c r="J56" i="5"/>
  <c r="F58" i="5"/>
  <c r="H7" i="5"/>
  <c r="L8" i="5"/>
  <c r="L11" i="5"/>
  <c r="L14" i="5"/>
  <c r="L17" i="5"/>
  <c r="L20" i="5"/>
  <c r="L23" i="5"/>
  <c r="L26" i="5"/>
  <c r="L29" i="5"/>
  <c r="L32" i="5"/>
  <c r="L35" i="5"/>
  <c r="L38" i="5"/>
  <c r="L41" i="5"/>
  <c r="H46" i="5"/>
  <c r="C29" i="28"/>
  <c r="D11" i="29"/>
  <c r="D24" i="29"/>
  <c r="D41" i="29"/>
  <c r="D25" i="29"/>
  <c r="D42" i="29"/>
  <c r="D12" i="29"/>
  <c r="D43" i="29"/>
  <c r="D13" i="29"/>
  <c r="G13" i="20"/>
  <c r="F13" i="20"/>
  <c r="E13" i="20"/>
  <c r="D58" i="5"/>
  <c r="D54" i="5"/>
  <c r="D50" i="5"/>
  <c r="D46" i="5"/>
  <c r="D42" i="5"/>
  <c r="D38" i="5"/>
  <c r="D34" i="5"/>
  <c r="D30" i="5"/>
  <c r="D26" i="5"/>
  <c r="D22" i="5"/>
  <c r="D18" i="5"/>
  <c r="D14" i="5"/>
  <c r="D10" i="5"/>
  <c r="D6" i="5"/>
  <c r="O13" i="20"/>
  <c r="N13" i="20"/>
  <c r="D59" i="5"/>
  <c r="D55" i="5"/>
  <c r="D51" i="5"/>
  <c r="D47" i="5"/>
  <c r="D43" i="5"/>
  <c r="D39" i="5"/>
  <c r="D35" i="5"/>
  <c r="D31" i="5"/>
  <c r="D27" i="5"/>
  <c r="D23" i="5"/>
  <c r="D19" i="5"/>
  <c r="D15" i="5"/>
  <c r="D11" i="5"/>
  <c r="D7" i="5"/>
  <c r="M13" i="20"/>
  <c r="L13" i="20"/>
  <c r="K13" i="20"/>
  <c r="D56" i="5"/>
  <c r="D52" i="5"/>
  <c r="D48" i="5"/>
  <c r="D44" i="5"/>
  <c r="D40" i="5"/>
  <c r="D36" i="5"/>
  <c r="D32" i="5"/>
  <c r="D28" i="5"/>
  <c r="D24" i="5"/>
  <c r="D20" i="5"/>
  <c r="D16" i="5"/>
  <c r="D12" i="5"/>
  <c r="D8" i="5"/>
  <c r="J13" i="20"/>
  <c r="I13" i="20"/>
  <c r="D57" i="5"/>
  <c r="D41" i="5"/>
  <c r="D25" i="5"/>
  <c r="D9" i="5"/>
  <c r="D45" i="5"/>
  <c r="D29" i="5"/>
  <c r="D13" i="5"/>
  <c r="P13" i="20"/>
  <c r="H13" i="20"/>
  <c r="D49" i="5"/>
  <c r="D33" i="5"/>
  <c r="D17" i="5"/>
  <c r="D21" i="5"/>
  <c r="D51" i="29"/>
  <c r="D45" i="29"/>
  <c r="D39" i="29"/>
  <c r="D33" i="29"/>
  <c r="D27" i="29"/>
  <c r="D21" i="29"/>
  <c r="D15" i="29"/>
  <c r="D9" i="29"/>
  <c r="C28" i="28"/>
  <c r="D3" i="29"/>
  <c r="C27" i="28"/>
  <c r="D38" i="29"/>
  <c r="D26" i="29"/>
  <c r="D14" i="29"/>
  <c r="C26" i="28"/>
  <c r="D56" i="29"/>
  <c r="D50" i="29"/>
  <c r="D44" i="29"/>
  <c r="D32" i="29"/>
  <c r="D20" i="29"/>
  <c r="D8" i="29"/>
  <c r="D37" i="5"/>
  <c r="C25" i="28"/>
  <c r="D11" i="18"/>
  <c r="D53" i="5"/>
  <c r="D3" i="5"/>
  <c r="C31" i="28"/>
  <c r="D46" i="29"/>
  <c r="D34" i="29"/>
  <c r="D22" i="29"/>
  <c r="D10" i="29"/>
  <c r="D52" i="29"/>
  <c r="D40" i="29"/>
  <c r="D28" i="29"/>
  <c r="D16" i="29"/>
  <c r="D4" i="29"/>
  <c r="D17" i="29"/>
  <c r="D30" i="29"/>
  <c r="D48" i="29"/>
  <c r="D31" i="29"/>
  <c r="D49" i="29"/>
  <c r="D5" i="29"/>
  <c r="D18" i="29"/>
  <c r="D422" i="18"/>
  <c r="S82" i="22"/>
  <c r="S76" i="22"/>
  <c r="S70" i="22"/>
  <c r="S64" i="22"/>
  <c r="S58" i="22"/>
  <c r="S52" i="22"/>
  <c r="S46" i="22"/>
  <c r="S40" i="22"/>
  <c r="G32" i="29"/>
  <c r="G26" i="29"/>
  <c r="G20" i="29"/>
  <c r="G14" i="29"/>
  <c r="G8" i="29"/>
  <c r="S111" i="28"/>
  <c r="S109" i="28"/>
  <c r="S81" i="22"/>
  <c r="S75" i="22"/>
  <c r="S63" i="22"/>
  <c r="S51" i="22"/>
  <c r="S87" i="22"/>
  <c r="S69" i="22"/>
  <c r="S57" i="22"/>
  <c r="S45" i="22"/>
  <c r="S39" i="22"/>
  <c r="G55" i="29"/>
  <c r="G49" i="29"/>
  <c r="G43" i="29"/>
  <c r="G37" i="29"/>
  <c r="G31" i="29"/>
  <c r="G25" i="29"/>
  <c r="G19" i="29"/>
  <c r="G13" i="29"/>
  <c r="G7" i="29"/>
  <c r="G54" i="29"/>
  <c r="G48" i="29"/>
  <c r="G42" i="29"/>
  <c r="G36" i="29"/>
  <c r="G30" i="29"/>
  <c r="G24" i="29"/>
  <c r="G18" i="29"/>
  <c r="G12" i="29"/>
  <c r="G6" i="29"/>
  <c r="S38" i="22"/>
  <c r="G53" i="29"/>
  <c r="G47" i="29"/>
  <c r="G41" i="29"/>
  <c r="G35" i="29"/>
  <c r="G52" i="29"/>
  <c r="G46" i="29"/>
  <c r="G40" i="29"/>
  <c r="G34" i="29"/>
  <c r="G28" i="29"/>
  <c r="G22" i="29"/>
  <c r="G16" i="29"/>
  <c r="G10" i="29"/>
  <c r="G4" i="29"/>
  <c r="S36" i="22"/>
  <c r="S83" i="22"/>
  <c r="S71" i="22"/>
  <c r="S77" i="22"/>
  <c r="S65" i="22"/>
  <c r="D19" i="29"/>
  <c r="D35" i="29"/>
  <c r="D53" i="29"/>
  <c r="D6" i="29"/>
  <c r="D36" i="29"/>
  <c r="D54" i="29"/>
  <c r="D7" i="29"/>
  <c r="D23" i="29"/>
  <c r="D37" i="29"/>
  <c r="D55" i="29"/>
  <c r="G38" i="29"/>
  <c r="G44" i="29"/>
  <c r="G50" i="29"/>
  <c r="B395" i="23"/>
  <c r="F3" i="29"/>
  <c r="O49" i="22"/>
  <c r="O73" i="22"/>
  <c r="O67" i="22"/>
  <c r="O59" i="22"/>
  <c r="F19" i="29"/>
  <c r="O69" i="22"/>
  <c r="F4" i="29"/>
  <c r="O55" i="22"/>
  <c r="O41" i="22"/>
  <c r="O65" i="22"/>
  <c r="O85" i="22"/>
  <c r="F15" i="29"/>
  <c r="F31" i="29"/>
  <c r="O45" i="22"/>
  <c r="O75" i="22"/>
  <c r="O35" i="22"/>
  <c r="O51" i="22"/>
  <c r="O37" i="22"/>
  <c r="O61" i="22"/>
  <c r="F56" i="29"/>
  <c r="O57" i="22"/>
  <c r="F43" i="29"/>
  <c r="O71" i="22"/>
  <c r="O43" i="22"/>
  <c r="O47" i="22"/>
  <c r="O81" i="22"/>
  <c r="F11" i="29"/>
  <c r="F27" i="29"/>
  <c r="J24" i="21"/>
  <c r="F36" i="29"/>
  <c r="O53" i="22"/>
  <c r="O77" i="22"/>
  <c r="F7" i="29"/>
  <c r="F23" i="29"/>
  <c r="F8" i="29"/>
  <c r="O38" i="22"/>
  <c r="O42" i="22"/>
  <c r="O46" i="22"/>
  <c r="O50" i="22"/>
  <c r="O54" i="22"/>
  <c r="O58" i="22"/>
  <c r="O62" i="22"/>
  <c r="O66" i="22"/>
  <c r="O70" i="22"/>
  <c r="O74" i="22"/>
  <c r="O78" i="22"/>
  <c r="O82" i="22"/>
  <c r="O86" i="22"/>
  <c r="J23" i="21"/>
  <c r="B116" i="23"/>
  <c r="J14" i="21"/>
  <c r="F9" i="29"/>
  <c r="F17" i="29"/>
  <c r="F25" i="29"/>
  <c r="F33" i="29"/>
  <c r="F41" i="29"/>
  <c r="F53" i="29"/>
  <c r="F5" i="29"/>
  <c r="F13" i="29"/>
  <c r="F21" i="29"/>
  <c r="F29" i="29"/>
  <c r="F37" i="29"/>
  <c r="F45" i="29"/>
  <c r="F49" i="29"/>
  <c r="B117" i="23"/>
  <c r="O87" i="22"/>
  <c r="J10" i="21"/>
  <c r="O79" i="22"/>
  <c r="F6" i="29"/>
  <c r="F10" i="29"/>
  <c r="F14" i="29"/>
  <c r="F18" i="29"/>
  <c r="F22" i="29"/>
  <c r="F26" i="29"/>
  <c r="F30" i="29"/>
  <c r="F34" i="29"/>
  <c r="F38" i="29"/>
  <c r="F42" i="29"/>
  <c r="F46" i="29"/>
  <c r="F50" i="29"/>
  <c r="F54" i="29"/>
  <c r="B118" i="23"/>
  <c r="O83" i="22"/>
  <c r="O36" i="22"/>
  <c r="O40" i="22"/>
  <c r="O44" i="22"/>
  <c r="O48" i="22"/>
  <c r="O52" i="22"/>
  <c r="O56" i="22"/>
  <c r="O60" i="22"/>
  <c r="O64" i="22"/>
  <c r="O68" i="22"/>
  <c r="O72" i="22"/>
  <c r="O76" i="22"/>
  <c r="O80" i="22"/>
  <c r="O84" i="22"/>
  <c r="J6" i="21"/>
  <c r="J22" i="21"/>
  <c r="F35" i="29"/>
  <c r="F55" i="29"/>
  <c r="F39" i="29"/>
  <c r="F47" i="29"/>
  <c r="F51" i="29"/>
  <c r="B120" i="23"/>
  <c r="J18" i="21"/>
  <c r="F12" i="29"/>
  <c r="F16" i="29"/>
  <c r="F20" i="29"/>
  <c r="F24" i="29"/>
  <c r="F28" i="29"/>
  <c r="F32" i="29"/>
  <c r="F40" i="29"/>
  <c r="F44" i="29"/>
  <c r="F48" i="29"/>
  <c r="F52" i="29"/>
  <c r="B5" i="23"/>
  <c r="J5" i="21"/>
  <c r="J9" i="21"/>
  <c r="J13" i="21"/>
  <c r="J17" i="21"/>
  <c r="J21" i="21"/>
  <c r="J25" i="21"/>
  <c r="J19" i="21"/>
  <c r="J11" i="21"/>
  <c r="J7" i="21"/>
  <c r="J15" i="21"/>
  <c r="B4" i="23"/>
  <c r="J4" i="21"/>
  <c r="J8" i="21"/>
  <c r="J12" i="21"/>
  <c r="J16" i="21"/>
  <c r="J20" i="21"/>
  <c r="B81" i="18"/>
  <c r="B2487" i="18"/>
  <c r="B1787" i="18"/>
  <c r="B2174" i="18"/>
  <c r="B60" i="18"/>
  <c r="V25" i="22"/>
  <c r="B1273" i="18"/>
  <c r="C22" i="22"/>
  <c r="B12" i="18"/>
  <c r="K26" i="28"/>
  <c r="M22" i="22"/>
  <c r="U19" i="24"/>
  <c r="K25" i="28"/>
  <c r="K22" i="28"/>
  <c r="B118" i="18"/>
  <c r="B214" i="18"/>
  <c r="B417" i="18"/>
  <c r="B461" i="18"/>
  <c r="B549" i="18"/>
  <c r="B680" i="18"/>
  <c r="B702" i="18"/>
  <c r="B786" i="18"/>
  <c r="B862" i="18"/>
  <c r="B889" i="18"/>
  <c r="B1076" i="18"/>
  <c r="B1098" i="18"/>
  <c r="B1121" i="18"/>
  <c r="B1160" i="18"/>
  <c r="B1226" i="18"/>
  <c r="B1346" i="18"/>
  <c r="B1450" i="18"/>
  <c r="B1473" i="18"/>
  <c r="B1904" i="18"/>
  <c r="B2465" i="18"/>
  <c r="B22" i="18"/>
  <c r="B184" i="18"/>
  <c r="B280" i="18"/>
  <c r="B313" i="18"/>
  <c r="B500" i="18"/>
  <c r="B522" i="18"/>
  <c r="B545" i="18"/>
  <c r="B584" i="18"/>
  <c r="B638" i="18"/>
  <c r="B660" i="18"/>
  <c r="B732" i="18"/>
  <c r="B782" i="18"/>
  <c r="B798" i="18"/>
  <c r="B820" i="18"/>
  <c r="B941" i="18"/>
  <c r="B958" i="18"/>
  <c r="B985" i="18"/>
  <c r="B1061" i="18"/>
  <c r="B1072" i="18"/>
  <c r="B1156" i="18"/>
  <c r="B1172" i="18"/>
  <c r="B1330" i="18"/>
  <c r="B1371" i="18"/>
  <c r="B1417" i="18"/>
  <c r="B1713" i="18"/>
  <c r="B1777" i="18"/>
  <c r="B1994" i="18"/>
  <c r="B2360" i="18"/>
  <c r="B2419" i="18"/>
  <c r="B270" i="18"/>
  <c r="B13" i="18"/>
  <c r="B18" i="18"/>
  <c r="B56" i="18"/>
  <c r="B61" i="18"/>
  <c r="B201" i="18"/>
  <c r="B206" i="18"/>
  <c r="B292" i="18"/>
  <c r="B348" i="18"/>
  <c r="B398" i="18"/>
  <c r="B414" i="18"/>
  <c r="B436" i="18"/>
  <c r="B557" i="18"/>
  <c r="B574" i="18"/>
  <c r="B601" i="18"/>
  <c r="B677" i="18"/>
  <c r="B688" i="18"/>
  <c r="B772" i="18"/>
  <c r="B788" i="18"/>
  <c r="B837" i="18"/>
  <c r="B1002" i="18"/>
  <c r="B1013" i="18"/>
  <c r="B1140" i="18"/>
  <c r="B1206" i="18"/>
  <c r="B1633" i="18"/>
  <c r="B1679" i="18"/>
  <c r="B2126" i="18"/>
  <c r="B2321" i="18"/>
  <c r="B2609" i="18"/>
  <c r="B88" i="18"/>
  <c r="B142" i="18"/>
  <c r="B158" i="18"/>
  <c r="B196" i="18"/>
  <c r="B228" i="18"/>
  <c r="B276" i="18"/>
  <c r="B365" i="18"/>
  <c r="B382" i="18"/>
  <c r="B409" i="18"/>
  <c r="B485" i="18"/>
  <c r="B496" i="18"/>
  <c r="B580" i="18"/>
  <c r="B596" i="18"/>
  <c r="B645" i="18"/>
  <c r="B810" i="18"/>
  <c r="B821" i="18"/>
  <c r="B948" i="18"/>
  <c r="B1046" i="18"/>
  <c r="B1057" i="18"/>
  <c r="B1190" i="18"/>
  <c r="B1257" i="18"/>
  <c r="B1413" i="18"/>
  <c r="B1563" i="18"/>
  <c r="B1731" i="18"/>
  <c r="B2121" i="18"/>
  <c r="B2138" i="18"/>
  <c r="B2209" i="18"/>
  <c r="B97" i="18"/>
  <c r="B140" i="18"/>
  <c r="B488" i="18"/>
  <c r="B697" i="18"/>
  <c r="B884" i="18"/>
  <c r="B968" i="18"/>
  <c r="B1044" i="18"/>
  <c r="B1166" i="18"/>
  <c r="B1277" i="18"/>
  <c r="B1445" i="18"/>
  <c r="B2348" i="18"/>
  <c r="B145" i="18"/>
  <c r="B205" i="18"/>
  <c r="B253" i="18"/>
  <c r="B402" i="18"/>
  <c r="B478" i="18"/>
  <c r="B714" i="18"/>
  <c r="B737" i="18"/>
  <c r="B830" i="18"/>
  <c r="B924" i="18"/>
  <c r="B990" i="18"/>
  <c r="B1133" i="18"/>
  <c r="B1177" i="18"/>
  <c r="B1666" i="18"/>
  <c r="B1894" i="18"/>
  <c r="B2343" i="18"/>
  <c r="B125" i="18"/>
  <c r="B330" i="18"/>
  <c r="B1522" i="18"/>
  <c r="B1638" i="18"/>
  <c r="B2349" i="18"/>
  <c r="B2495" i="18"/>
  <c r="B46" i="18"/>
  <c r="B126" i="18"/>
  <c r="B234" i="18"/>
  <c r="B304" i="18"/>
  <c r="B388" i="18"/>
  <c r="B629" i="18"/>
  <c r="B854" i="18"/>
  <c r="B1196" i="18"/>
  <c r="B1252" i="18"/>
  <c r="B1726" i="18"/>
  <c r="B2579" i="18"/>
  <c r="B14" i="18"/>
  <c r="B100" i="18"/>
  <c r="B186" i="18"/>
  <c r="B261" i="18"/>
  <c r="B426" i="18"/>
  <c r="B437" i="18"/>
  <c r="B564" i="18"/>
  <c r="B662" i="18"/>
  <c r="B673" i="18"/>
  <c r="B904" i="18"/>
  <c r="B998" i="18"/>
  <c r="B1020" i="18"/>
  <c r="B1042" i="18"/>
  <c r="B1315" i="18"/>
  <c r="B1385" i="18"/>
  <c r="B1721" i="18"/>
  <c r="B2556" i="18"/>
  <c r="B108" i="18"/>
  <c r="B226" i="18"/>
  <c r="B510" i="18"/>
  <c r="B670" i="18"/>
  <c r="B929" i="18"/>
  <c r="B1022" i="18"/>
  <c r="B1116" i="18"/>
  <c r="B1182" i="18"/>
  <c r="B2535" i="18"/>
  <c r="B65" i="18"/>
  <c r="B173" i="18"/>
  <c r="B210" i="18"/>
  <c r="B248" i="18"/>
  <c r="B318" i="18"/>
  <c r="B505" i="18"/>
  <c r="B692" i="18"/>
  <c r="B776" i="18"/>
  <c r="B852" i="18"/>
  <c r="B974" i="18"/>
  <c r="B1012" i="18"/>
  <c r="B1150" i="18"/>
  <c r="B1782" i="18"/>
  <c r="B2365" i="18"/>
  <c r="B34" i="18"/>
  <c r="B238" i="18"/>
  <c r="B353" i="18"/>
  <c r="B446" i="18"/>
  <c r="B540" i="18"/>
  <c r="B606" i="18"/>
  <c r="B749" i="18"/>
  <c r="B766" i="18"/>
  <c r="B869" i="18"/>
  <c r="B880" i="18"/>
  <c r="B964" i="18"/>
  <c r="B980" i="18"/>
  <c r="B1029" i="18"/>
  <c r="B1200" i="18"/>
  <c r="B1217" i="18"/>
  <c r="B1423" i="18"/>
  <c r="B78" i="18"/>
  <c r="B116" i="18"/>
  <c r="B245" i="18"/>
  <c r="B266" i="18"/>
  <c r="B453" i="18"/>
  <c r="B618" i="18"/>
  <c r="B756" i="18"/>
  <c r="B1224" i="18"/>
  <c r="B1390" i="18"/>
  <c r="B1943" i="18"/>
  <c r="B36" i="18"/>
  <c r="B84" i="18"/>
  <c r="B165" i="18"/>
  <c r="B192" i="18"/>
  <c r="B372" i="18"/>
  <c r="B470" i="18"/>
  <c r="B481" i="18"/>
  <c r="B712" i="18"/>
  <c r="B806" i="18"/>
  <c r="B828" i="18"/>
  <c r="B850" i="18"/>
  <c r="B993" i="18"/>
  <c r="B1037" i="18"/>
  <c r="B1125" i="18"/>
  <c r="B1270" i="18"/>
  <c r="B1310" i="18"/>
  <c r="B1535" i="18"/>
  <c r="B1646" i="18"/>
  <c r="B2492" i="18"/>
  <c r="B357" i="18"/>
  <c r="B594" i="18"/>
  <c r="B906" i="18"/>
  <c r="B130" i="18"/>
  <c r="B308" i="18"/>
  <c r="B392" i="18"/>
  <c r="B468" i="18"/>
  <c r="B590" i="18"/>
  <c r="B628" i="18"/>
  <c r="B793" i="18"/>
  <c r="B121" i="18"/>
  <c r="B212" i="18"/>
  <c r="B404" i="18"/>
  <c r="B865" i="18"/>
  <c r="B1096" i="18"/>
  <c r="B20" i="18"/>
  <c r="B42" i="18"/>
  <c r="B53" i="18"/>
  <c r="B74" i="18"/>
  <c r="B112" i="18"/>
  <c r="B182" i="18"/>
  <c r="B289" i="18"/>
  <c r="B300" i="18"/>
  <c r="B520" i="18"/>
  <c r="B614" i="18"/>
  <c r="B636" i="18"/>
  <c r="B658" i="18"/>
  <c r="B801" i="18"/>
  <c r="B845" i="18"/>
  <c r="B933" i="18"/>
  <c r="B1064" i="18"/>
  <c r="B1086" i="18"/>
  <c r="B1170" i="18"/>
  <c r="B1242" i="18"/>
  <c r="B1299" i="18"/>
  <c r="B1530" i="18"/>
  <c r="B1582" i="18"/>
  <c r="B1699" i="18"/>
  <c r="B1803" i="18"/>
  <c r="B1992" i="18"/>
  <c r="B2306" i="18"/>
  <c r="B1892" i="18"/>
  <c r="B1872" i="18"/>
  <c r="B1847" i="18"/>
  <c r="B1814" i="18"/>
  <c r="B1795" i="18"/>
  <c r="B1781" i="18"/>
  <c r="B1753" i="18"/>
  <c r="B1734" i="18"/>
  <c r="B1711" i="18"/>
  <c r="B1687" i="18"/>
  <c r="B1669" i="18"/>
  <c r="B1650" i="18"/>
  <c r="B1622" i="18"/>
  <c r="B1603" i="18"/>
  <c r="B1589" i="18"/>
  <c r="B1561" i="18"/>
  <c r="B1542" i="18"/>
  <c r="B1519" i="18"/>
  <c r="B1495" i="18"/>
  <c r="B1477" i="18"/>
  <c r="B1458" i="18"/>
  <c r="B1430" i="18"/>
  <c r="B1411" i="18"/>
  <c r="B1397" i="18"/>
  <c r="B1369" i="18"/>
  <c r="B1350" i="18"/>
  <c r="B163" i="18"/>
  <c r="B159" i="18"/>
  <c r="B155" i="18"/>
  <c r="B151" i="18"/>
  <c r="B147" i="18"/>
  <c r="B143" i="18"/>
  <c r="B139" i="18"/>
  <c r="B135" i="18"/>
  <c r="B131" i="18"/>
  <c r="B127" i="18"/>
  <c r="B123" i="18"/>
  <c r="B119" i="18"/>
  <c r="B115" i="18"/>
  <c r="B111" i="18"/>
  <c r="B107" i="18"/>
  <c r="B103" i="18"/>
  <c r="B99" i="18"/>
  <c r="B95" i="18"/>
  <c r="B91" i="18"/>
  <c r="B87" i="18"/>
  <c r="B83" i="18"/>
  <c r="B79" i="18"/>
  <c r="B75" i="18"/>
  <c r="B71" i="18"/>
  <c r="B67" i="18"/>
  <c r="B63" i="18"/>
  <c r="B59" i="18"/>
  <c r="B55" i="18"/>
  <c r="B51" i="18"/>
  <c r="B47" i="18"/>
  <c r="B43" i="18"/>
  <c r="B39" i="18"/>
  <c r="B35" i="18"/>
  <c r="B31" i="18"/>
  <c r="B27" i="18"/>
  <c r="B23" i="18"/>
  <c r="B19" i="18"/>
  <c r="B1924" i="18"/>
  <c r="B1914" i="18"/>
  <c r="B1899" i="18"/>
  <c r="B1870" i="18"/>
  <c r="B1835" i="18"/>
  <c r="B1826" i="18"/>
  <c r="B1817" i="18"/>
  <c r="B1779" i="18"/>
  <c r="B1770" i="18"/>
  <c r="B1751" i="18"/>
  <c r="B1709" i="18"/>
  <c r="B1690" i="18"/>
  <c r="B1681" i="18"/>
  <c r="B1643" i="18"/>
  <c r="B1634" i="18"/>
  <c r="B1625" i="18"/>
  <c r="B1587" i="18"/>
  <c r="B1578" i="18"/>
  <c r="B1559" i="18"/>
  <c r="B1517" i="18"/>
  <c r="B1498" i="18"/>
  <c r="B1489" i="18"/>
  <c r="B1451" i="18"/>
  <c r="B1442" i="18"/>
  <c r="B1433" i="18"/>
  <c r="B1395" i="18"/>
  <c r="B1386" i="18"/>
  <c r="B1367" i="18"/>
  <c r="B2561" i="18"/>
  <c r="B2544" i="18"/>
  <c r="B2461" i="18"/>
  <c r="B2369" i="18"/>
  <c r="B2364" i="18"/>
  <c r="B2229" i="18"/>
  <c r="B2190" i="18"/>
  <c r="B2090" i="18"/>
  <c r="B2085" i="18"/>
  <c r="B2074" i="18"/>
  <c r="B1983" i="18"/>
  <c r="B1978" i="18"/>
  <c r="B1859" i="18"/>
  <c r="B1848" i="18"/>
  <c r="B1843" i="18"/>
  <c r="B1838" i="18"/>
  <c r="B1694" i="18"/>
  <c r="B1683" i="18"/>
  <c r="B1657" i="18"/>
  <c r="B1647" i="18"/>
  <c r="B1642" i="18"/>
  <c r="B1637" i="18"/>
  <c r="B1590" i="18"/>
  <c r="B1585" i="18"/>
  <c r="B1554" i="18"/>
  <c r="B1503" i="18"/>
  <c r="B1487" i="18"/>
  <c r="B1482" i="18"/>
  <c r="B1446" i="18"/>
  <c r="B1441" i="18"/>
  <c r="B1399" i="18"/>
  <c r="B1394" i="18"/>
  <c r="B1358" i="18"/>
  <c r="B1333" i="18"/>
  <c r="B1303" i="18"/>
  <c r="B1274" i="18"/>
  <c r="B1265" i="18"/>
  <c r="B1246" i="18"/>
  <c r="B1204" i="18"/>
  <c r="B1185" i="18"/>
  <c r="B1176" i="18"/>
  <c r="B1154" i="18"/>
  <c r="B1141" i="18"/>
  <c r="B1128" i="18"/>
  <c r="B1106" i="18"/>
  <c r="B1093" i="18"/>
  <c r="B1080" i="18"/>
  <c r="B1058" i="18"/>
  <c r="B1045" i="18"/>
  <c r="B1032" i="18"/>
  <c r="B1010" i="18"/>
  <c r="B997" i="18"/>
  <c r="B984" i="18"/>
  <c r="B962" i="18"/>
  <c r="B949" i="18"/>
  <c r="B936" i="18"/>
  <c r="B914" i="18"/>
  <c r="B901" i="18"/>
  <c r="B888" i="18"/>
  <c r="B866" i="18"/>
  <c r="B853" i="18"/>
  <c r="B840" i="18"/>
  <c r="B818" i="18"/>
  <c r="B805" i="18"/>
  <c r="B792" i="18"/>
  <c r="B770" i="18"/>
  <c r="B757" i="18"/>
  <c r="B744" i="18"/>
  <c r="B722" i="18"/>
  <c r="B709" i="18"/>
  <c r="B696" i="18"/>
  <c r="B674" i="18"/>
  <c r="B661" i="18"/>
  <c r="B648" i="18"/>
  <c r="B626" i="18"/>
  <c r="B613" i="18"/>
  <c r="B600" i="18"/>
  <c r="B578" i="18"/>
  <c r="B565" i="18"/>
  <c r="B552" i="18"/>
  <c r="B530" i="18"/>
  <c r="B517" i="18"/>
  <c r="B504" i="18"/>
  <c r="B482" i="18"/>
  <c r="B469" i="18"/>
  <c r="B456" i="18"/>
  <c r="B434" i="18"/>
  <c r="B421" i="18"/>
  <c r="B408" i="18"/>
  <c r="B386" i="18"/>
  <c r="B373" i="18"/>
  <c r="B360" i="18"/>
  <c r="B338" i="18"/>
  <c r="B325" i="18"/>
  <c r="B312" i="18"/>
  <c r="B290" i="18"/>
  <c r="B277" i="18"/>
  <c r="B264" i="18"/>
  <c r="B242" i="18"/>
  <c r="B229" i="18"/>
  <c r="B216" i="18"/>
  <c r="B194" i="18"/>
  <c r="B181" i="18"/>
  <c r="B168" i="18"/>
  <c r="B146" i="18"/>
  <c r="B133" i="18"/>
  <c r="B120" i="18"/>
  <c r="B98" i="18"/>
  <c r="B85" i="18"/>
  <c r="B72" i="18"/>
  <c r="B50" i="18"/>
  <c r="B37" i="18"/>
  <c r="B24" i="18"/>
  <c r="B2432" i="18"/>
  <c r="B2380" i="18"/>
  <c r="B2285" i="18"/>
  <c r="B2201" i="18"/>
  <c r="B2068" i="18"/>
  <c r="B2008" i="18"/>
  <c r="B1988" i="18"/>
  <c r="B1966" i="18"/>
  <c r="B1918" i="18"/>
  <c r="B1822" i="18"/>
  <c r="B1801" i="18"/>
  <c r="B1755" i="18"/>
  <c r="B1739" i="18"/>
  <c r="B1714" i="18"/>
  <c r="B1615" i="18"/>
  <c r="B1605" i="18"/>
  <c r="B1543" i="18"/>
  <c r="B1538" i="18"/>
  <c r="B1461" i="18"/>
  <c r="B1347" i="18"/>
  <c r="B1323" i="18"/>
  <c r="B1293" i="18"/>
  <c r="B1278" i="18"/>
  <c r="B1260" i="18"/>
  <c r="B1241" i="18"/>
  <c r="B1213" i="18"/>
  <c r="B1194" i="18"/>
  <c r="B1180" i="18"/>
  <c r="B1158" i="18"/>
  <c r="B1145" i="18"/>
  <c r="B1132" i="18"/>
  <c r="B1110" i="18"/>
  <c r="B1097" i="18"/>
  <c r="B1084" i="18"/>
  <c r="B1062" i="18"/>
  <c r="B1049" i="18"/>
  <c r="B1036" i="18"/>
  <c r="B1014" i="18"/>
  <c r="B1001" i="18"/>
  <c r="B988" i="18"/>
  <c r="B966" i="18"/>
  <c r="B953" i="18"/>
  <c r="B940" i="18"/>
  <c r="B918" i="18"/>
  <c r="B905" i="18"/>
  <c r="B892" i="18"/>
  <c r="B870" i="18"/>
  <c r="B857" i="18"/>
  <c r="B844" i="18"/>
  <c r="B822" i="18"/>
  <c r="B809" i="18"/>
  <c r="B796" i="18"/>
  <c r="B774" i="18"/>
  <c r="B761" i="18"/>
  <c r="B748" i="18"/>
  <c r="B726" i="18"/>
  <c r="B713" i="18"/>
  <c r="B700" i="18"/>
  <c r="B678" i="18"/>
  <c r="B665" i="18"/>
  <c r="B652" i="18"/>
  <c r="B630" i="18"/>
  <c r="B617" i="18"/>
  <c r="B604" i="18"/>
  <c r="B582" i="18"/>
  <c r="B569" i="18"/>
  <c r="B556" i="18"/>
  <c r="B534" i="18"/>
  <c r="B521" i="18"/>
  <c r="B508" i="18"/>
  <c r="B486" i="18"/>
  <c r="B473" i="18"/>
  <c r="B460" i="18"/>
  <c r="B438" i="18"/>
  <c r="B425" i="18"/>
  <c r="B412" i="18"/>
  <c r="B390" i="18"/>
  <c r="B377" i="18"/>
  <c r="B364" i="18"/>
  <c r="B342" i="18"/>
  <c r="B329" i="18"/>
  <c r="B316" i="18"/>
  <c r="B294" i="18"/>
  <c r="B281" i="18"/>
  <c r="B268" i="18"/>
  <c r="B246" i="18"/>
  <c r="B233" i="18"/>
  <c r="B220" i="18"/>
  <c r="B198" i="18"/>
  <c r="B185" i="18"/>
  <c r="B172" i="18"/>
  <c r="B150" i="18"/>
  <c r="B137" i="18"/>
  <c r="B124" i="18"/>
  <c r="B102" i="18"/>
  <c r="B89" i="18"/>
  <c r="B76" i="18"/>
  <c r="B54" i="18"/>
  <c r="B41" i="18"/>
  <c r="B28" i="18"/>
  <c r="B15" i="18"/>
  <c r="B11" i="18"/>
  <c r="B2589" i="18"/>
  <c r="B2105" i="18"/>
  <c r="B2094" i="18"/>
  <c r="B2062" i="18"/>
  <c r="B2051" i="18"/>
  <c r="B2003" i="18"/>
  <c r="B1939" i="18"/>
  <c r="B1934" i="18"/>
  <c r="B1912" i="18"/>
  <c r="B1886" i="18"/>
  <c r="B1775" i="18"/>
  <c r="B1765" i="18"/>
  <c r="B1749" i="18"/>
  <c r="B1703" i="18"/>
  <c r="B1698" i="18"/>
  <c r="B1677" i="18"/>
  <c r="B1599" i="18"/>
  <c r="B1594" i="18"/>
  <c r="B1569" i="18"/>
  <c r="B1507" i="18"/>
  <c r="B1419" i="18"/>
  <c r="B1403" i="18"/>
  <c r="B1389" i="18"/>
  <c r="B1342" i="18"/>
  <c r="B1337" i="18"/>
  <c r="B1269" i="18"/>
  <c r="B1250" i="18"/>
  <c r="B1222" i="18"/>
  <c r="B1208" i="18"/>
  <c r="B1189" i="18"/>
  <c r="B1162" i="18"/>
  <c r="B1149" i="18"/>
  <c r="B1136" i="18"/>
  <c r="B1114" i="18"/>
  <c r="B1101" i="18"/>
  <c r="B1088" i="18"/>
  <c r="B1066" i="18"/>
  <c r="B1053" i="18"/>
  <c r="B1040" i="18"/>
  <c r="B1018" i="18"/>
  <c r="B1005" i="18"/>
  <c r="B992" i="18"/>
  <c r="B970" i="18"/>
  <c r="B957" i="18"/>
  <c r="B944" i="18"/>
  <c r="B922" i="18"/>
  <c r="B909" i="18"/>
  <c r="B896" i="18"/>
  <c r="B874" i="18"/>
  <c r="B861" i="18"/>
  <c r="B848" i="18"/>
  <c r="B826" i="18"/>
  <c r="B813" i="18"/>
  <c r="B800" i="18"/>
  <c r="B778" i="18"/>
  <c r="B765" i="18"/>
  <c r="B752" i="18"/>
  <c r="B730" i="18"/>
  <c r="B717" i="18"/>
  <c r="B704" i="18"/>
  <c r="B682" i="18"/>
  <c r="B669" i="18"/>
  <c r="B656" i="18"/>
  <c r="B634" i="18"/>
  <c r="B621" i="18"/>
  <c r="B608" i="18"/>
  <c r="B586" i="18"/>
  <c r="B573" i="18"/>
  <c r="B560" i="18"/>
  <c r="B538" i="18"/>
  <c r="B525" i="18"/>
  <c r="B512" i="18"/>
  <c r="B490" i="18"/>
  <c r="B477" i="18"/>
  <c r="B464" i="18"/>
  <c r="B442" i="18"/>
  <c r="B429" i="18"/>
  <c r="B416" i="18"/>
  <c r="B394" i="18"/>
  <c r="B381" i="18"/>
  <c r="B368" i="18"/>
  <c r="B346" i="18"/>
  <c r="B333" i="18"/>
  <c r="B320" i="18"/>
  <c r="B298" i="18"/>
  <c r="B285" i="18"/>
  <c r="B272" i="18"/>
  <c r="B250" i="18"/>
  <c r="B237" i="18"/>
  <c r="B224" i="18"/>
  <c r="B202" i="18"/>
  <c r="B189" i="18"/>
  <c r="B176" i="18"/>
  <c r="B154" i="18"/>
  <c r="B141" i="18"/>
  <c r="B128" i="18"/>
  <c r="B106" i="18"/>
  <c r="B93" i="18"/>
  <c r="B80" i="18"/>
  <c r="B58" i="18"/>
  <c r="B45" i="18"/>
  <c r="B32" i="18"/>
  <c r="B2413" i="18"/>
  <c r="B2109" i="18"/>
  <c r="B2098" i="18"/>
  <c r="B2093" i="18"/>
  <c r="B2027" i="18"/>
  <c r="B1938" i="18"/>
  <c r="B1927" i="18"/>
  <c r="B1895" i="18"/>
  <c r="B1890" i="18"/>
  <c r="B1774" i="18"/>
  <c r="B1769" i="18"/>
  <c r="B1727" i="18"/>
  <c r="B1722" i="18"/>
  <c r="B1707" i="18"/>
  <c r="B1655" i="18"/>
  <c r="B1583" i="18"/>
  <c r="B1573" i="18"/>
  <c r="B1557" i="18"/>
  <c r="B1511" i="18"/>
  <c r="B1506" i="18"/>
  <c r="B1485" i="18"/>
  <c r="B1407" i="18"/>
  <c r="B1402" i="18"/>
  <c r="B1377" i="18"/>
  <c r="B1311" i="18"/>
  <c r="B1306" i="18"/>
  <c r="B1301" i="18"/>
  <c r="B1286" i="18"/>
  <c r="B1268" i="18"/>
  <c r="B1244" i="18"/>
  <c r="B1221" i="18"/>
  <c r="B1202" i="18"/>
  <c r="B1174" i="18"/>
  <c r="B1161" i="18"/>
  <c r="B1148" i="18"/>
  <c r="B1126" i="18"/>
  <c r="B1113" i="18"/>
  <c r="B1100" i="18"/>
  <c r="B1078" i="18"/>
  <c r="B1065" i="18"/>
  <c r="B1052" i="18"/>
  <c r="B1030" i="18"/>
  <c r="B1017" i="18"/>
  <c r="B1004" i="18"/>
  <c r="B982" i="18"/>
  <c r="B969" i="18"/>
  <c r="B956" i="18"/>
  <c r="B934" i="18"/>
  <c r="B921" i="18"/>
  <c r="B908" i="18"/>
  <c r="B886" i="18"/>
  <c r="B873" i="18"/>
  <c r="B860" i="18"/>
  <c r="B838" i="18"/>
  <c r="B825" i="18"/>
  <c r="B812" i="18"/>
  <c r="B790" i="18"/>
  <c r="B777" i="18"/>
  <c r="B764" i="18"/>
  <c r="B742" i="18"/>
  <c r="B729" i="18"/>
  <c r="B716" i="18"/>
  <c r="B694" i="18"/>
  <c r="B681" i="18"/>
  <c r="B668" i="18"/>
  <c r="B646" i="18"/>
  <c r="B633" i="18"/>
  <c r="B620" i="18"/>
  <c r="B598" i="18"/>
  <c r="B585" i="18"/>
  <c r="B572" i="18"/>
  <c r="B550" i="18"/>
  <c r="B537" i="18"/>
  <c r="B524" i="18"/>
  <c r="B502" i="18"/>
  <c r="B489" i="18"/>
  <c r="B476" i="18"/>
  <c r="B454" i="18"/>
  <c r="B441" i="18"/>
  <c r="B428" i="18"/>
  <c r="B406" i="18"/>
  <c r="B393" i="18"/>
  <c r="B380" i="18"/>
  <c r="B358" i="18"/>
  <c r="B345" i="18"/>
  <c r="B332" i="18"/>
  <c r="B310" i="18"/>
  <c r="B2698" i="18"/>
  <c r="B2496" i="18"/>
  <c r="B2441" i="18"/>
  <c r="B2266" i="18"/>
  <c r="B2261" i="18"/>
  <c r="B2153" i="18"/>
  <c r="B2114" i="18"/>
  <c r="B2022" i="18"/>
  <c r="B1996" i="18"/>
  <c r="B1964" i="18"/>
  <c r="B1830" i="18"/>
  <c r="B1825" i="18"/>
  <c r="B1783" i="18"/>
  <c r="B1778" i="18"/>
  <c r="B1742" i="18"/>
  <c r="B1717" i="18"/>
  <c r="B1670" i="18"/>
  <c r="B1665" i="18"/>
  <c r="B1618" i="18"/>
  <c r="B1613" i="18"/>
  <c r="B1526" i="18"/>
  <c r="B1474" i="18"/>
  <c r="B1469" i="18"/>
  <c r="B1459" i="18"/>
  <c r="B1454" i="18"/>
  <c r="B1281" i="18"/>
  <c r="B1272" i="18"/>
  <c r="B1234" i="18"/>
  <c r="B1225" i="18"/>
  <c r="B1216" i="18"/>
  <c r="B1178" i="18"/>
  <c r="B1165" i="18"/>
  <c r="B1152" i="18"/>
  <c r="B1130" i="18"/>
  <c r="B1117" i="18"/>
  <c r="B1104" i="18"/>
  <c r="B1082" i="18"/>
  <c r="B1069" i="18"/>
  <c r="B1056" i="18"/>
  <c r="B1034" i="18"/>
  <c r="B1021" i="18"/>
  <c r="B1008" i="18"/>
  <c r="B986" i="18"/>
  <c r="B973" i="18"/>
  <c r="B960" i="18"/>
  <c r="B938" i="18"/>
  <c r="B925" i="18"/>
  <c r="B912" i="18"/>
  <c r="B890" i="18"/>
  <c r="B877" i="18"/>
  <c r="B864" i="18"/>
  <c r="B842" i="18"/>
  <c r="B829" i="18"/>
  <c r="B816" i="18"/>
  <c r="B794" i="18"/>
  <c r="B781" i="18"/>
  <c r="B768" i="18"/>
  <c r="B746" i="18"/>
  <c r="B733" i="18"/>
  <c r="B720" i="18"/>
  <c r="B698" i="18"/>
  <c r="B685" i="18"/>
  <c r="B672" i="18"/>
  <c r="B650" i="18"/>
  <c r="B637" i="18"/>
  <c r="B624" i="18"/>
  <c r="B602" i="18"/>
  <c r="B589" i="18"/>
  <c r="B576" i="18"/>
  <c r="B554" i="18"/>
  <c r="B541" i="18"/>
  <c r="B528" i="18"/>
  <c r="B506" i="18"/>
  <c r="B493" i="18"/>
  <c r="B480" i="18"/>
  <c r="B458" i="18"/>
  <c r="B445" i="18"/>
  <c r="B432" i="18"/>
  <c r="B410" i="18"/>
  <c r="B397" i="18"/>
  <c r="B384" i="18"/>
  <c r="B362" i="18"/>
  <c r="B349" i="18"/>
  <c r="B336" i="18"/>
  <c r="B314" i="18"/>
  <c r="B2257" i="18"/>
  <c r="B2222" i="18"/>
  <c r="B2078" i="18"/>
  <c r="B2026" i="18"/>
  <c r="B1999" i="18"/>
  <c r="B1908" i="18"/>
  <c r="B1903" i="18"/>
  <c r="B1852" i="18"/>
  <c r="B1797" i="18"/>
  <c r="B1759" i="18"/>
  <c r="B1653" i="18"/>
  <c r="B1609" i="18"/>
  <c r="B1438" i="18"/>
  <c r="B1362" i="18"/>
  <c r="B1351" i="18"/>
  <c r="B1325" i="18"/>
  <c r="B1282" i="18"/>
  <c r="B1261" i="18"/>
  <c r="B1256" i="18"/>
  <c r="B1230" i="18"/>
  <c r="B1169" i="18"/>
  <c r="B1144" i="18"/>
  <c r="B1120" i="18"/>
  <c r="B1105" i="18"/>
  <c r="B1090" i="18"/>
  <c r="B1041" i="18"/>
  <c r="B1026" i="18"/>
  <c r="B977" i="18"/>
  <c r="B952" i="18"/>
  <c r="B928" i="18"/>
  <c r="B913" i="18"/>
  <c r="B898" i="18"/>
  <c r="B849" i="18"/>
  <c r="B834" i="18"/>
  <c r="B785" i="18"/>
  <c r="B760" i="18"/>
  <c r="B736" i="18"/>
  <c r="B721" i="18"/>
  <c r="B706" i="18"/>
  <c r="B657" i="18"/>
  <c r="B642" i="18"/>
  <c r="B593" i="18"/>
  <c r="B568" i="18"/>
  <c r="B544" i="18"/>
  <c r="B529" i="18"/>
  <c r="B514" i="18"/>
  <c r="B465" i="18"/>
  <c r="B450" i="18"/>
  <c r="B401" i="18"/>
  <c r="B376" i="18"/>
  <c r="B352" i="18"/>
  <c r="B337" i="18"/>
  <c r="B322" i="18"/>
  <c r="B284" i="18"/>
  <c r="B265" i="18"/>
  <c r="B256" i="18"/>
  <c r="B218" i="18"/>
  <c r="B209" i="18"/>
  <c r="B200" i="18"/>
  <c r="B162" i="18"/>
  <c r="B153" i="18"/>
  <c r="B134" i="18"/>
  <c r="B92" i="18"/>
  <c r="B73" i="18"/>
  <c r="B64" i="18"/>
  <c r="B26" i="18"/>
  <c r="B17" i="18"/>
  <c r="B2399" i="18"/>
  <c r="B2262" i="18"/>
  <c r="B2141" i="18"/>
  <c r="B2089" i="18"/>
  <c r="B2031" i="18"/>
  <c r="B2004" i="18"/>
  <c r="B1863" i="18"/>
  <c r="B1807" i="18"/>
  <c r="B1791" i="18"/>
  <c r="B1786" i="18"/>
  <c r="B1586" i="18"/>
  <c r="B1581" i="18"/>
  <c r="B1493" i="18"/>
  <c r="B1465" i="18"/>
  <c r="B1319" i="18"/>
  <c r="B1314" i="18"/>
  <c r="B1220" i="18"/>
  <c r="B1173" i="18"/>
  <c r="B1164" i="18"/>
  <c r="B1134" i="18"/>
  <c r="B1129" i="18"/>
  <c r="B1124" i="18"/>
  <c r="B1085" i="18"/>
  <c r="B1050" i="18"/>
  <c r="B1016" i="18"/>
  <c r="B1006" i="18"/>
  <c r="B996" i="18"/>
  <c r="B981" i="18"/>
  <c r="B972" i="18"/>
  <c r="B942" i="18"/>
  <c r="B937" i="18"/>
  <c r="B932" i="18"/>
  <c r="B893" i="18"/>
  <c r="B858" i="18"/>
  <c r="B824" i="18"/>
  <c r="B814" i="18"/>
  <c r="B804" i="18"/>
  <c r="B789" i="18"/>
  <c r="B780" i="18"/>
  <c r="B750" i="18"/>
  <c r="B745" i="18"/>
  <c r="B740" i="18"/>
  <c r="B701" i="18"/>
  <c r="B666" i="18"/>
  <c r="B632" i="18"/>
  <c r="B622" i="18"/>
  <c r="B612" i="18"/>
  <c r="B597" i="18"/>
  <c r="B588" i="18"/>
  <c r="B558" i="18"/>
  <c r="B553" i="18"/>
  <c r="B548" i="18"/>
  <c r="B509" i="18"/>
  <c r="B474" i="18"/>
  <c r="B440" i="18"/>
  <c r="B430" i="18"/>
  <c r="B420" i="18"/>
  <c r="B405" i="18"/>
  <c r="B396" i="18"/>
  <c r="B366" i="18"/>
  <c r="B361" i="18"/>
  <c r="B356" i="18"/>
  <c r="B317" i="18"/>
  <c r="B293" i="18"/>
  <c r="B274" i="18"/>
  <c r="B260" i="18"/>
  <c r="B232" i="18"/>
  <c r="B213" i="18"/>
  <c r="B190" i="18"/>
  <c r="B166" i="18"/>
  <c r="B148" i="18"/>
  <c r="B129" i="18"/>
  <c r="B101" i="18"/>
  <c r="B82" i="18"/>
  <c r="B68" i="18"/>
  <c r="B40" i="18"/>
  <c r="B21" i="18"/>
  <c r="B2640" i="18"/>
  <c r="B2169" i="18"/>
  <c r="B1952" i="18"/>
  <c r="B1746" i="18"/>
  <c r="B1685" i="18"/>
  <c r="B1515" i="18"/>
  <c r="B1437" i="18"/>
  <c r="B1355" i="18"/>
  <c r="B1229" i="18"/>
  <c r="B1198" i="18"/>
  <c r="B1168" i="18"/>
  <c r="B1138" i="18"/>
  <c r="B1074" i="18"/>
  <c r="B1025" i="18"/>
  <c r="B976" i="18"/>
  <c r="B946" i="18"/>
  <c r="B897" i="18"/>
  <c r="B833" i="18"/>
  <c r="B808" i="18"/>
  <c r="B769" i="18"/>
  <c r="B705" i="18"/>
  <c r="B641" i="18"/>
  <c r="B592" i="18"/>
  <c r="B562" i="18"/>
  <c r="B498" i="18"/>
  <c r="B449" i="18"/>
  <c r="B400" i="18"/>
  <c r="B370" i="18"/>
  <c r="B306" i="18"/>
  <c r="B278" i="18"/>
  <c r="B217" i="18"/>
  <c r="B208" i="18"/>
  <c r="B161" i="18"/>
  <c r="B105" i="18"/>
  <c r="B44" i="18"/>
  <c r="B16" i="18"/>
  <c r="B2664" i="18"/>
  <c r="B2635" i="18"/>
  <c r="B2600" i="18"/>
  <c r="B2491" i="18"/>
  <c r="B2480" i="18"/>
  <c r="B2146" i="18"/>
  <c r="B2036" i="18"/>
  <c r="B1947" i="18"/>
  <c r="B1942" i="18"/>
  <c r="B1868" i="18"/>
  <c r="B1829" i="18"/>
  <c r="B1735" i="18"/>
  <c r="B1730" i="18"/>
  <c r="B1591" i="18"/>
  <c r="B1547" i="18"/>
  <c r="B1521" i="18"/>
  <c r="B1426" i="18"/>
  <c r="B1421" i="18"/>
  <c r="B1393" i="18"/>
  <c r="B1334" i="18"/>
  <c r="B1329" i="18"/>
  <c r="B1297" i="18"/>
  <c r="B1276" i="18"/>
  <c r="B1209" i="18"/>
  <c r="B1109" i="18"/>
  <c r="B1094" i="18"/>
  <c r="B1070" i="18"/>
  <c r="B1060" i="18"/>
  <c r="B917" i="18"/>
  <c r="B902" i="18"/>
  <c r="B878" i="18"/>
  <c r="B868" i="18"/>
  <c r="B725" i="18"/>
  <c r="B710" i="18"/>
  <c r="B686" i="18"/>
  <c r="B676" i="18"/>
  <c r="B533" i="18"/>
  <c r="B518" i="18"/>
  <c r="B494" i="18"/>
  <c r="B484" i="18"/>
  <c r="B341" i="18"/>
  <c r="B326" i="18"/>
  <c r="B302" i="18"/>
  <c r="B288" i="18"/>
  <c r="B269" i="18"/>
  <c r="B241" i="18"/>
  <c r="B222" i="18"/>
  <c r="B204" i="18"/>
  <c r="B180" i="18"/>
  <c r="B157" i="18"/>
  <c r="B138" i="18"/>
  <c r="B110" i="18"/>
  <c r="B96" i="18"/>
  <c r="B77" i="18"/>
  <c r="B49" i="18"/>
  <c r="B30" i="18"/>
  <c r="B2623" i="18"/>
  <c r="B1834" i="18"/>
  <c r="B1674" i="18"/>
  <c r="B1630" i="18"/>
  <c r="B1398" i="18"/>
  <c r="B1193" i="18"/>
  <c r="B1153" i="18"/>
  <c r="B1089" i="18"/>
  <c r="B1000" i="18"/>
  <c r="B961" i="18"/>
  <c r="B882" i="18"/>
  <c r="B784" i="18"/>
  <c r="B754" i="18"/>
  <c r="B690" i="18"/>
  <c r="B616" i="18"/>
  <c r="B577" i="18"/>
  <c r="B513" i="18"/>
  <c r="B424" i="18"/>
  <c r="B385" i="18"/>
  <c r="B321" i="18"/>
  <c r="B297" i="18"/>
  <c r="B236" i="18"/>
  <c r="B170" i="18"/>
  <c r="B152" i="18"/>
  <c r="B114" i="18"/>
  <c r="B86" i="18"/>
  <c r="B25" i="18"/>
  <c r="B2540" i="18"/>
  <c r="B2517" i="18"/>
  <c r="B2500" i="18"/>
  <c r="B2444" i="18"/>
  <c r="B2225" i="18"/>
  <c r="B2214" i="18"/>
  <c r="B2185" i="18"/>
  <c r="B2058" i="18"/>
  <c r="B1878" i="18"/>
  <c r="B1844" i="18"/>
  <c r="B1718" i="18"/>
  <c r="B1651" i="18"/>
  <c r="B1595" i="18"/>
  <c r="B1365" i="18"/>
  <c r="B1338" i="18"/>
  <c r="B1285" i="18"/>
  <c r="B1264" i="18"/>
  <c r="B1254" i="18"/>
  <c r="B1238" i="18"/>
  <c r="B1233" i="18"/>
  <c r="B1157" i="18"/>
  <c r="B1142" i="18"/>
  <c r="B1118" i="18"/>
  <c r="B1108" i="18"/>
  <c r="B965" i="18"/>
  <c r="B950" i="18"/>
  <c r="B926" i="18"/>
  <c r="B916" i="18"/>
  <c r="B773" i="18"/>
  <c r="B758" i="18"/>
  <c r="B734" i="18"/>
  <c r="B724" i="18"/>
  <c r="B581" i="18"/>
  <c r="B566" i="18"/>
  <c r="B542" i="18"/>
  <c r="B532" i="18"/>
  <c r="B389" i="18"/>
  <c r="B374" i="18"/>
  <c r="B350" i="18"/>
  <c r="B340" i="18"/>
  <c r="B301" i="18"/>
  <c r="B282" i="18"/>
  <c r="B254" i="18"/>
  <c r="B240" i="18"/>
  <c r="B221" i="18"/>
  <c r="B193" i="18"/>
  <c r="B174" i="18"/>
  <c r="B156" i="18"/>
  <c r="B132" i="18"/>
  <c r="B109" i="18"/>
  <c r="B90" i="18"/>
  <c r="B62" i="18"/>
  <c r="B48" i="18"/>
  <c r="B29" i="18"/>
  <c r="B2511" i="18"/>
  <c r="B2277" i="18"/>
  <c r="B2018" i="18"/>
  <c r="B2007" i="18"/>
  <c r="B1962" i="18"/>
  <c r="B1810" i="18"/>
  <c r="B1805" i="18"/>
  <c r="B1773" i="18"/>
  <c r="B1695" i="18"/>
  <c r="B1629" i="18"/>
  <c r="B1502" i="18"/>
  <c r="B1491" i="18"/>
  <c r="B1463" i="18"/>
  <c r="B1381" i="18"/>
  <c r="B1343" i="18"/>
  <c r="B1290" i="18"/>
  <c r="B1228" i="18"/>
  <c r="B1137" i="18"/>
  <c r="B1122" i="18"/>
  <c r="B1073" i="18"/>
  <c r="B1048" i="18"/>
  <c r="B1024" i="18"/>
  <c r="B1009" i="18"/>
  <c r="B994" i="18"/>
  <c r="B945" i="18"/>
  <c r="B930" i="18"/>
  <c r="B881" i="18"/>
  <c r="B856" i="18"/>
  <c r="B832" i="18"/>
  <c r="B817" i="18"/>
  <c r="B802" i="18"/>
  <c r="B753" i="18"/>
  <c r="B738" i="18"/>
  <c r="B689" i="18"/>
  <c r="B664" i="18"/>
  <c r="B640" i="18"/>
  <c r="B625" i="18"/>
  <c r="B610" i="18"/>
  <c r="B561" i="18"/>
  <c r="B546" i="18"/>
  <c r="B497" i="18"/>
  <c r="B472" i="18"/>
  <c r="B448" i="18"/>
  <c r="B433" i="18"/>
  <c r="B418" i="18"/>
  <c r="B369" i="18"/>
  <c r="B354" i="18"/>
  <c r="B305" i="18"/>
  <c r="B296" i="18"/>
  <c r="B258" i="18"/>
  <c r="B249" i="18"/>
  <c r="B230" i="18"/>
  <c r="B188" i="18"/>
  <c r="B169" i="18"/>
  <c r="B160" i="18"/>
  <c r="B122" i="18"/>
  <c r="B113" i="18"/>
  <c r="B104" i="18"/>
  <c r="B66" i="18"/>
  <c r="B57" i="18"/>
  <c r="B38" i="18"/>
  <c r="B2339" i="18"/>
  <c r="B2310" i="18"/>
  <c r="B2305" i="18"/>
  <c r="B2282" i="18"/>
  <c r="B2023" i="18"/>
  <c r="B2012" i="18"/>
  <c r="B1979" i="18"/>
  <c r="B1922" i="18"/>
  <c r="B1821" i="18"/>
  <c r="B1761" i="18"/>
  <c r="B1661" i="18"/>
  <c r="B1611" i="18"/>
  <c r="B1567" i="18"/>
  <c r="B1550" i="18"/>
  <c r="B1539" i="18"/>
  <c r="B1534" i="18"/>
  <c r="B1529" i="18"/>
  <c r="B1391" i="18"/>
  <c r="B1375" i="18"/>
  <c r="B1327" i="18"/>
  <c r="B1295" i="18"/>
  <c r="B1248" i="18"/>
  <c r="B1212" i="18"/>
  <c r="B1186" i="18"/>
  <c r="B1181" i="18"/>
  <c r="B1146" i="18"/>
  <c r="B1112" i="18"/>
  <c r="B1102" i="18"/>
  <c r="B1092" i="18"/>
  <c r="B1077" i="18"/>
  <c r="B1068" i="18"/>
  <c r="B1038" i="18"/>
  <c r="B1033" i="18"/>
  <c r="B1028" i="18"/>
  <c r="B989" i="18"/>
  <c r="B954" i="18"/>
  <c r="B920" i="18"/>
  <c r="B910" i="18"/>
  <c r="B900" i="18"/>
  <c r="B885" i="18"/>
  <c r="B876" i="18"/>
  <c r="B846" i="18"/>
  <c r="B841" i="18"/>
  <c r="B836" i="18"/>
  <c r="B797" i="18"/>
  <c r="B762" i="18"/>
  <c r="B728" i="18"/>
  <c r="B718" i="18"/>
  <c r="B708" i="18"/>
  <c r="B693" i="18"/>
  <c r="B684" i="18"/>
  <c r="B654" i="18"/>
  <c r="B649" i="18"/>
  <c r="B644" i="18"/>
  <c r="B605" i="18"/>
  <c r="B570" i="18"/>
  <c r="B536" i="18"/>
  <c r="B526" i="18"/>
  <c r="B516" i="18"/>
  <c r="B501" i="18"/>
  <c r="B492" i="18"/>
  <c r="B462" i="18"/>
  <c r="B457" i="18"/>
  <c r="B452" i="18"/>
  <c r="B413" i="18"/>
  <c r="B378" i="18"/>
  <c r="B344" i="18"/>
  <c r="B334" i="18"/>
  <c r="B324" i="18"/>
  <c r="B309" i="18"/>
  <c r="B286" i="18"/>
  <c r="B262" i="18"/>
  <c r="B244" i="18"/>
  <c r="B225" i="18"/>
  <c r="B197" i="18"/>
  <c r="B178" i="18"/>
  <c r="B164" i="18"/>
  <c r="B136" i="18"/>
  <c r="B117" i="18"/>
  <c r="B94" i="18"/>
  <c r="B70" i="18"/>
  <c r="B52" i="18"/>
  <c r="B33" i="18"/>
  <c r="B69" i="18"/>
  <c r="B144" i="18"/>
  <c r="B149" i="18"/>
  <c r="B177" i="18"/>
  <c r="B252" i="18"/>
  <c r="B257" i="18"/>
  <c r="B273" i="18"/>
  <c r="B328" i="18"/>
  <c r="B422" i="18"/>
  <c r="B444" i="18"/>
  <c r="B466" i="18"/>
  <c r="B609" i="18"/>
  <c r="B653" i="18"/>
  <c r="B741" i="18"/>
  <c r="B872" i="18"/>
  <c r="B894" i="18"/>
  <c r="B978" i="18"/>
  <c r="B1054" i="18"/>
  <c r="B1081" i="18"/>
  <c r="B1237" i="18"/>
  <c r="B1455" i="18"/>
  <c r="B1478" i="18"/>
  <c r="B1525" i="18"/>
  <c r="B1577" i="18"/>
  <c r="B1839" i="18"/>
  <c r="B1898" i="18"/>
  <c r="B2301" i="18"/>
  <c r="B2476" i="18"/>
  <c r="B1959" i="18"/>
  <c r="B1974" i="18"/>
  <c r="B2043" i="18"/>
  <c r="B2048" i="18"/>
  <c r="B2241" i="18"/>
  <c r="B2246" i="18"/>
  <c r="B2290" i="18"/>
  <c r="B2421" i="18"/>
  <c r="B2508" i="18"/>
  <c r="B2591" i="18"/>
  <c r="B2675" i="18"/>
  <c r="B1192" i="18"/>
  <c r="B1205" i="18"/>
  <c r="B1218" i="18"/>
  <c r="B1240" i="18"/>
  <c r="B1253" i="18"/>
  <c r="B1266" i="18"/>
  <c r="B1302" i="18"/>
  <c r="B1321" i="18"/>
  <c r="B1349" i="18"/>
  <c r="B1363" i="18"/>
  <c r="B1382" i="18"/>
  <c r="B1410" i="18"/>
  <c r="B1429" i="18"/>
  <c r="B1447" i="18"/>
  <c r="B1471" i="18"/>
  <c r="B1494" i="18"/>
  <c r="B1513" i="18"/>
  <c r="B1541" i="18"/>
  <c r="B1555" i="18"/>
  <c r="B1574" i="18"/>
  <c r="B1602" i="18"/>
  <c r="B1621" i="18"/>
  <c r="B1639" i="18"/>
  <c r="B1663" i="18"/>
  <c r="B1686" i="18"/>
  <c r="B1705" i="18"/>
  <c r="B1733" i="18"/>
  <c r="B1747" i="18"/>
  <c r="B1766" i="18"/>
  <c r="B1794" i="18"/>
  <c r="B1813" i="18"/>
  <c r="B1831" i="18"/>
  <c r="B1866" i="18"/>
  <c r="B1876" i="18"/>
  <c r="B1891" i="18"/>
  <c r="B1920" i="18"/>
  <c r="B1955" i="18"/>
  <c r="B2039" i="18"/>
  <c r="B2064" i="18"/>
  <c r="B2166" i="18"/>
  <c r="B2367" i="18"/>
  <c r="B2383" i="18"/>
  <c r="B2456" i="18"/>
  <c r="B2483" i="18"/>
  <c r="B2493" i="18"/>
  <c r="B2576" i="18"/>
  <c r="B2587" i="18"/>
  <c r="B2620" i="18"/>
  <c r="B2631" i="18"/>
  <c r="B2636" i="18"/>
  <c r="B2653" i="18"/>
  <c r="B167" i="18"/>
  <c r="B171" i="18"/>
  <c r="B175" i="18"/>
  <c r="B179" i="18"/>
  <c r="B183" i="18"/>
  <c r="B187" i="18"/>
  <c r="B191" i="18"/>
  <c r="B195" i="18"/>
  <c r="B199" i="18"/>
  <c r="B203" i="18"/>
  <c r="B207" i="18"/>
  <c r="B211" i="18"/>
  <c r="B215" i="18"/>
  <c r="B219" i="18"/>
  <c r="B223" i="18"/>
  <c r="B227" i="18"/>
  <c r="B231" i="18"/>
  <c r="B235" i="18"/>
  <c r="B239" i="18"/>
  <c r="B243" i="18"/>
  <c r="B247" i="18"/>
  <c r="B251" i="18"/>
  <c r="B255" i="18"/>
  <c r="B259" i="18"/>
  <c r="B263" i="18"/>
  <c r="B267" i="18"/>
  <c r="B271" i="18"/>
  <c r="B275" i="18"/>
  <c r="B279" i="18"/>
  <c r="B283" i="18"/>
  <c r="B287" i="18"/>
  <c r="B291" i="18"/>
  <c r="B295" i="18"/>
  <c r="B299" i="18"/>
  <c r="B303" i="18"/>
  <c r="B307" i="18"/>
  <c r="B311" i="18"/>
  <c r="B315" i="18"/>
  <c r="B319" i="18"/>
  <c r="B323" i="18"/>
  <c r="B327" i="18"/>
  <c r="B331" i="18"/>
  <c r="B335" i="18"/>
  <c r="B339" i="18"/>
  <c r="B343" i="18"/>
  <c r="B347" i="18"/>
  <c r="B351" i="18"/>
  <c r="B355" i="18"/>
  <c r="B359" i="18"/>
  <c r="B363" i="18"/>
  <c r="B367" i="18"/>
  <c r="B371" i="18"/>
  <c r="B375" i="18"/>
  <c r="B379" i="18"/>
  <c r="B383" i="18"/>
  <c r="B387" i="18"/>
  <c r="B391" i="18"/>
  <c r="B395" i="18"/>
  <c r="B399" i="18"/>
  <c r="B403" i="18"/>
  <c r="B407" i="18"/>
  <c r="B411" i="18"/>
  <c r="B415" i="18"/>
  <c r="B419" i="18"/>
  <c r="B423" i="18"/>
  <c r="B427" i="18"/>
  <c r="B431" i="18"/>
  <c r="B435" i="18"/>
  <c r="B439" i="18"/>
  <c r="B443" i="18"/>
  <c r="B447" i="18"/>
  <c r="B451" i="18"/>
  <c r="B455" i="18"/>
  <c r="B459" i="18"/>
  <c r="B463" i="18"/>
  <c r="B467" i="18"/>
  <c r="B471" i="18"/>
  <c r="B475" i="18"/>
  <c r="B479" i="18"/>
  <c r="B483" i="18"/>
  <c r="B487" i="18"/>
  <c r="B491" i="18"/>
  <c r="B495" i="18"/>
  <c r="B499" i="18"/>
  <c r="B503" i="18"/>
  <c r="B507" i="18"/>
  <c r="B511" i="18"/>
  <c r="B515" i="18"/>
  <c r="B519" i="18"/>
  <c r="B523" i="18"/>
  <c r="B527" i="18"/>
  <c r="B531" i="18"/>
  <c r="B535" i="18"/>
  <c r="B539" i="18"/>
  <c r="B543" i="18"/>
  <c r="B547" i="18"/>
  <c r="B551" i="18"/>
  <c r="B555" i="18"/>
  <c r="B559" i="18"/>
  <c r="B563" i="18"/>
  <c r="B567" i="18"/>
  <c r="B571" i="18"/>
  <c r="B575" i="18"/>
  <c r="B579" i="18"/>
  <c r="B583" i="18"/>
  <c r="B587" i="18"/>
  <c r="B591" i="18"/>
  <c r="B595" i="18"/>
  <c r="B599" i="18"/>
  <c r="B603" i="18"/>
  <c r="B607" i="18"/>
  <c r="B611" i="18"/>
  <c r="B615" i="18"/>
  <c r="B619" i="18"/>
  <c r="B623" i="18"/>
  <c r="B627" i="18"/>
  <c r="B631" i="18"/>
  <c r="B635" i="18"/>
  <c r="B639" i="18"/>
  <c r="B643" i="18"/>
  <c r="B647" i="18"/>
  <c r="B651" i="18"/>
  <c r="B655" i="18"/>
  <c r="B659" i="18"/>
  <c r="B663" i="18"/>
  <c r="B667" i="18"/>
  <c r="B671" i="18"/>
  <c r="B675" i="18"/>
  <c r="B679" i="18"/>
  <c r="B683" i="18"/>
  <c r="B687" i="18"/>
  <c r="B691" i="18"/>
  <c r="B695" i="18"/>
  <c r="B699" i="18"/>
  <c r="B703" i="18"/>
  <c r="B707" i="18"/>
  <c r="B711" i="18"/>
  <c r="B715" i="18"/>
  <c r="B719" i="18"/>
  <c r="B723" i="18"/>
  <c r="B727" i="18"/>
  <c r="B731" i="18"/>
  <c r="B735" i="18"/>
  <c r="B739" i="18"/>
  <c r="B743" i="18"/>
  <c r="B747" i="18"/>
  <c r="B751" i="18"/>
  <c r="B755" i="18"/>
  <c r="B759" i="18"/>
  <c r="B763" i="18"/>
  <c r="B767" i="18"/>
  <c r="B771" i="18"/>
  <c r="B775" i="18"/>
  <c r="B779" i="18"/>
  <c r="B783" i="18"/>
  <c r="B787" i="18"/>
  <c r="B791" i="18"/>
  <c r="B795" i="18"/>
  <c r="B799" i="18"/>
  <c r="B803" i="18"/>
  <c r="B807" i="18"/>
  <c r="B811" i="18"/>
  <c r="B815" i="18"/>
  <c r="B819" i="18"/>
  <c r="B823" i="18"/>
  <c r="B827" i="18"/>
  <c r="B831" i="18"/>
  <c r="B835" i="18"/>
  <c r="B839" i="18"/>
  <c r="B843" i="18"/>
  <c r="B847" i="18"/>
  <c r="B851" i="18"/>
  <c r="B855" i="18"/>
  <c r="B859" i="18"/>
  <c r="B863" i="18"/>
  <c r="B867" i="18"/>
  <c r="B871" i="18"/>
  <c r="B875" i="18"/>
  <c r="B879" i="18"/>
  <c r="B883" i="18"/>
  <c r="B887" i="18"/>
  <c r="B891" i="18"/>
  <c r="B895" i="18"/>
  <c r="B899" i="18"/>
  <c r="B903" i="18"/>
  <c r="B907" i="18"/>
  <c r="B911" i="18"/>
  <c r="B915" i="18"/>
  <c r="B919" i="18"/>
  <c r="B923" i="18"/>
  <c r="B927" i="18"/>
  <c r="B931" i="18"/>
  <c r="B935" i="18"/>
  <c r="B939" i="18"/>
  <c r="B943" i="18"/>
  <c r="B947" i="18"/>
  <c r="B951" i="18"/>
  <c r="B955" i="18"/>
  <c r="B959" i="18"/>
  <c r="B963" i="18"/>
  <c r="B967" i="18"/>
  <c r="B971" i="18"/>
  <c r="B975" i="18"/>
  <c r="B979" i="18"/>
  <c r="B983" i="18"/>
  <c r="B987" i="18"/>
  <c r="B991" i="18"/>
  <c r="B995" i="18"/>
  <c r="B999" i="18"/>
  <c r="B1003" i="18"/>
  <c r="B1007" i="18"/>
  <c r="B1011" i="18"/>
  <c r="B1015" i="18"/>
  <c r="B1019" i="18"/>
  <c r="B1023" i="18"/>
  <c r="B1027" i="18"/>
  <c r="B1031" i="18"/>
  <c r="B1035" i="18"/>
  <c r="B1039" i="18"/>
  <c r="B1043" i="18"/>
  <c r="B1047" i="18"/>
  <c r="B1051" i="18"/>
  <c r="B1055" i="18"/>
  <c r="B1059" i="18"/>
  <c r="B1063" i="18"/>
  <c r="B1067" i="18"/>
  <c r="B1071" i="18"/>
  <c r="B1075" i="18"/>
  <c r="B1079" i="18"/>
  <c r="B1083" i="18"/>
  <c r="B1087" i="18"/>
  <c r="B1091" i="18"/>
  <c r="B1095" i="18"/>
  <c r="B1099" i="18"/>
  <c r="B1103" i="18"/>
  <c r="B1107" i="18"/>
  <c r="B1111" i="18"/>
  <c r="B1115" i="18"/>
  <c r="B1119" i="18"/>
  <c r="B1123" i="18"/>
  <c r="B1127" i="18"/>
  <c r="B1131" i="18"/>
  <c r="B1135" i="18"/>
  <c r="B1139" i="18"/>
  <c r="B1143" i="18"/>
  <c r="B1147" i="18"/>
  <c r="B1151" i="18"/>
  <c r="B1155" i="18"/>
  <c r="B1159" i="18"/>
  <c r="B1163" i="18"/>
  <c r="B1167" i="18"/>
  <c r="B1171" i="18"/>
  <c r="B1175" i="18"/>
  <c r="B1188" i="18"/>
  <c r="B1201" i="18"/>
  <c r="B1214" i="18"/>
  <c r="B1236" i="18"/>
  <c r="B1249" i="18"/>
  <c r="B1262" i="18"/>
  <c r="B1289" i="18"/>
  <c r="B1298" i="18"/>
  <c r="B1307" i="18"/>
  <c r="B1345" i="18"/>
  <c r="B1354" i="18"/>
  <c r="B1373" i="18"/>
  <c r="B1415" i="18"/>
  <c r="B1434" i="18"/>
  <c r="B1443" i="18"/>
  <c r="B1481" i="18"/>
  <c r="B1490" i="18"/>
  <c r="B1499" i="18"/>
  <c r="B1537" i="18"/>
  <c r="B1546" i="18"/>
  <c r="B1565" i="18"/>
  <c r="B1607" i="18"/>
  <c r="B1626" i="18"/>
  <c r="B1635" i="18"/>
  <c r="B1673" i="18"/>
  <c r="B1682" i="18"/>
  <c r="B1691" i="18"/>
  <c r="B1729" i="18"/>
  <c r="B1738" i="18"/>
  <c r="B1757" i="18"/>
  <c r="B1799" i="18"/>
  <c r="B1818" i="18"/>
  <c r="B1827" i="18"/>
  <c r="B1851" i="18"/>
  <c r="B1856" i="18"/>
  <c r="B1900" i="18"/>
  <c r="B1960" i="18"/>
  <c r="B1970" i="18"/>
  <c r="B1975" i="18"/>
  <c r="B1990" i="18"/>
  <c r="B2020" i="18"/>
  <c r="B2044" i="18"/>
  <c r="B2145" i="18"/>
  <c r="B2150" i="18"/>
  <c r="B2161" i="18"/>
  <c r="B2237" i="18"/>
  <c r="B2242" i="18"/>
  <c r="B2313" i="18"/>
  <c r="B2467" i="18"/>
  <c r="B2565" i="18"/>
  <c r="B3000" i="18"/>
  <c r="B2996" i="18"/>
  <c r="B2992" i="18"/>
  <c r="B2988" i="18"/>
  <c r="B2984" i="18"/>
  <c r="B2980" i="18"/>
  <c r="B2976" i="18"/>
  <c r="B2972" i="18"/>
  <c r="B2968" i="18"/>
  <c r="B2964" i="18"/>
  <c r="B2960" i="18"/>
  <c r="B2956" i="18"/>
  <c r="B2952" i="18"/>
  <c r="B2948" i="18"/>
  <c r="B2944" i="18"/>
  <c r="B2940" i="18"/>
  <c r="B2936" i="18"/>
  <c r="B2932" i="18"/>
  <c r="B2928" i="18"/>
  <c r="B2924" i="18"/>
  <c r="B2920" i="18"/>
  <c r="B2916" i="18"/>
  <c r="B2912" i="18"/>
  <c r="B2908" i="18"/>
  <c r="B2904" i="18"/>
  <c r="B2900" i="18"/>
  <c r="B2896" i="18"/>
  <c r="B2892" i="18"/>
  <c r="B2888" i="18"/>
  <c r="B2884" i="18"/>
  <c r="B2880" i="18"/>
  <c r="B2876" i="18"/>
  <c r="B2872" i="18"/>
  <c r="B2868" i="18"/>
  <c r="B2864" i="18"/>
  <c r="B2860" i="18"/>
  <c r="B2856" i="18"/>
  <c r="B2852" i="18"/>
  <c r="B2848" i="18"/>
  <c r="B2844" i="18"/>
  <c r="B2840" i="18"/>
  <c r="B2836" i="18"/>
  <c r="B2832" i="18"/>
  <c r="B2828" i="18"/>
  <c r="B2824" i="18"/>
  <c r="B2820" i="18"/>
  <c r="B2816" i="18"/>
  <c r="B2812" i="18"/>
  <c r="B2808" i="18"/>
  <c r="B2804" i="18"/>
  <c r="B2800" i="18"/>
  <c r="B2796" i="18"/>
  <c r="B2792" i="18"/>
  <c r="B2788" i="18"/>
  <c r="B2784" i="18"/>
  <c r="B2780" i="18"/>
  <c r="B2776" i="18"/>
  <c r="B2772" i="18"/>
  <c r="B2768" i="18"/>
  <c r="B2764" i="18"/>
  <c r="B2760" i="18"/>
  <c r="B2756" i="18"/>
  <c r="B2752" i="18"/>
  <c r="B2748" i="18"/>
  <c r="B2744" i="18"/>
  <c r="B2740" i="18"/>
  <c r="B2736" i="18"/>
  <c r="B2732" i="18"/>
  <c r="B2728" i="18"/>
  <c r="B2724" i="18"/>
  <c r="B2720" i="18"/>
  <c r="B2716" i="18"/>
  <c r="B2712" i="18"/>
  <c r="B2708" i="18"/>
  <c r="B2704" i="18"/>
  <c r="B2700" i="18"/>
  <c r="B2696" i="18"/>
  <c r="B2692" i="18"/>
  <c r="B2688" i="18"/>
  <c r="B2684" i="18"/>
  <c r="B2999" i="18"/>
  <c r="B2995" i="18"/>
  <c r="B2991" i="18"/>
  <c r="B2987" i="18"/>
  <c r="B2983" i="18"/>
  <c r="B2979" i="18"/>
  <c r="B2975" i="18"/>
  <c r="B2971" i="18"/>
  <c r="B2967" i="18"/>
  <c r="B2963" i="18"/>
  <c r="B2959" i="18"/>
  <c r="B2955" i="18"/>
  <c r="B2951" i="18"/>
  <c r="B2947" i="18"/>
  <c r="B2943" i="18"/>
  <c r="B2939" i="18"/>
  <c r="B2935" i="18"/>
  <c r="B2931" i="18"/>
  <c r="B2927" i="18"/>
  <c r="B2923" i="18"/>
  <c r="B2919" i="18"/>
  <c r="B2915" i="18"/>
  <c r="B2911" i="18"/>
  <c r="B2907" i="18"/>
  <c r="B2903" i="18"/>
  <c r="B2899" i="18"/>
  <c r="B2895" i="18"/>
  <c r="B2891" i="18"/>
  <c r="B2887" i="18"/>
  <c r="B2883" i="18"/>
  <c r="B2879" i="18"/>
  <c r="B2875" i="18"/>
  <c r="B2871" i="18"/>
  <c r="B2867" i="18"/>
  <c r="B2863" i="18"/>
  <c r="B2859" i="18"/>
  <c r="B2855" i="18"/>
  <c r="B2851" i="18"/>
  <c r="B2847" i="18"/>
  <c r="B2843" i="18"/>
  <c r="B2839" i="18"/>
  <c r="B2835" i="18"/>
  <c r="B2831" i="18"/>
  <c r="B2827" i="18"/>
  <c r="B2823" i="18"/>
  <c r="B2819" i="18"/>
  <c r="B2815" i="18"/>
  <c r="B2811" i="18"/>
  <c r="B2807" i="18"/>
  <c r="B2803" i="18"/>
  <c r="B2799" i="18"/>
  <c r="B2795" i="18"/>
  <c r="B2791" i="18"/>
  <c r="B2787" i="18"/>
  <c r="B2783" i="18"/>
  <c r="B2779" i="18"/>
  <c r="B2775" i="18"/>
  <c r="B2771" i="18"/>
  <c r="B2767" i="18"/>
  <c r="B2763" i="18"/>
  <c r="B2759" i="18"/>
  <c r="B2755" i="18"/>
  <c r="B2751" i="18"/>
  <c r="B2747" i="18"/>
  <c r="B2743" i="18"/>
  <c r="B2739" i="18"/>
  <c r="B2735" i="18"/>
  <c r="B2731" i="18"/>
  <c r="B2727" i="18"/>
  <c r="B2723" i="18"/>
  <c r="B2719" i="18"/>
  <c r="B2715" i="18"/>
  <c r="B2711" i="18"/>
  <c r="B2707" i="18"/>
  <c r="B2703" i="18"/>
  <c r="B2699" i="18"/>
  <c r="B2695" i="18"/>
  <c r="B2691" i="18"/>
  <c r="B2687" i="18"/>
  <c r="B2683" i="18"/>
  <c r="B2679" i="18"/>
  <c r="B2998" i="18"/>
  <c r="B2994" i="18"/>
  <c r="B2990" i="18"/>
  <c r="B2986" i="18"/>
  <c r="B2982" i="18"/>
  <c r="B2978" i="18"/>
  <c r="B2974" i="18"/>
  <c r="B2970" i="18"/>
  <c r="B2966" i="18"/>
  <c r="B2962" i="18"/>
  <c r="B2958" i="18"/>
  <c r="B2954" i="18"/>
  <c r="B2950" i="18"/>
  <c r="B2946" i="18"/>
  <c r="B2942" i="18"/>
  <c r="B2938" i="18"/>
  <c r="B2934" i="18"/>
  <c r="B2930" i="18"/>
  <c r="B2926" i="18"/>
  <c r="B2922" i="18"/>
  <c r="B2918" i="18"/>
  <c r="B2914" i="18"/>
  <c r="B2910" i="18"/>
  <c r="B2906" i="18"/>
  <c r="B2902" i="18"/>
  <c r="B2898" i="18"/>
  <c r="B2894" i="18"/>
  <c r="B2890" i="18"/>
  <c r="B2886" i="18"/>
  <c r="B2882" i="18"/>
  <c r="B2878" i="18"/>
  <c r="B2874" i="18"/>
  <c r="B2870" i="18"/>
  <c r="B2866" i="18"/>
  <c r="B2862" i="18"/>
  <c r="B2858" i="18"/>
  <c r="B2854" i="18"/>
  <c r="B2850" i="18"/>
  <c r="B2846" i="18"/>
  <c r="B2842" i="18"/>
  <c r="B2838" i="18"/>
  <c r="B2834" i="18"/>
  <c r="B2830" i="18"/>
  <c r="B2826" i="18"/>
  <c r="B2822" i="18"/>
  <c r="B2818" i="18"/>
  <c r="B2814" i="18"/>
  <c r="B2810" i="18"/>
  <c r="B2806" i="18"/>
  <c r="B2802" i="18"/>
  <c r="B2798" i="18"/>
  <c r="B2794" i="18"/>
  <c r="B2790" i="18"/>
  <c r="B2786" i="18"/>
  <c r="B2782" i="18"/>
  <c r="B2778" i="18"/>
  <c r="B2774" i="18"/>
  <c r="B2770" i="18"/>
  <c r="B2766" i="18"/>
  <c r="B2762" i="18"/>
  <c r="B2758" i="18"/>
  <c r="B2754" i="18"/>
  <c r="B2750" i="18"/>
  <c r="B2746" i="18"/>
  <c r="B2742" i="18"/>
  <c r="B2738" i="18"/>
  <c r="B2734" i="18"/>
  <c r="B2730" i="18"/>
  <c r="B2726" i="18"/>
  <c r="B2722" i="18"/>
  <c r="B2718" i="18"/>
  <c r="B2714" i="18"/>
  <c r="B2997" i="18"/>
  <c r="B2993" i="18"/>
  <c r="B2989" i="18"/>
  <c r="B2985" i="18"/>
  <c r="B2981" i="18"/>
  <c r="B2977" i="18"/>
  <c r="B2973" i="18"/>
  <c r="B2969" i="18"/>
  <c r="B2965" i="18"/>
  <c r="B2961" i="18"/>
  <c r="B2957" i="18"/>
  <c r="B2953" i="18"/>
  <c r="B2949" i="18"/>
  <c r="B2945" i="18"/>
  <c r="B2941" i="18"/>
  <c r="B2937" i="18"/>
  <c r="B2933" i="18"/>
  <c r="B2929" i="18"/>
  <c r="B2925" i="18"/>
  <c r="B2921" i="18"/>
  <c r="B2917" i="18"/>
  <c r="B2913" i="18"/>
  <c r="B2909" i="18"/>
  <c r="B2905" i="18"/>
  <c r="B2901" i="18"/>
  <c r="B2897" i="18"/>
  <c r="B2893" i="18"/>
  <c r="B2889" i="18"/>
  <c r="B2885" i="18"/>
  <c r="B2881" i="18"/>
  <c r="B2877" i="18"/>
  <c r="B2873" i="18"/>
  <c r="B2869" i="18"/>
  <c r="B2865" i="18"/>
  <c r="B2861" i="18"/>
  <c r="B2857" i="18"/>
  <c r="B2853" i="18"/>
  <c r="B2849" i="18"/>
  <c r="B2845" i="18"/>
  <c r="B2841" i="18"/>
  <c r="B2837" i="18"/>
  <c r="B2833" i="18"/>
  <c r="B2829" i="18"/>
  <c r="B2825" i="18"/>
  <c r="B2821" i="18"/>
  <c r="B2817" i="18"/>
  <c r="B2813" i="18"/>
  <c r="B2809" i="18"/>
  <c r="B2805" i="18"/>
  <c r="B2801" i="18"/>
  <c r="B2797" i="18"/>
  <c r="B2793" i="18"/>
  <c r="B2789" i="18"/>
  <c r="B2785" i="18"/>
  <c r="B2781" i="18"/>
  <c r="B2777" i="18"/>
  <c r="B2773" i="18"/>
  <c r="B2769" i="18"/>
  <c r="B2765" i="18"/>
  <c r="B2761" i="18"/>
  <c r="B2757" i="18"/>
  <c r="B2753" i="18"/>
  <c r="B2749" i="18"/>
  <c r="B2745" i="18"/>
  <c r="B2741" i="18"/>
  <c r="B2737" i="18"/>
  <c r="B2733" i="18"/>
  <c r="B2729" i="18"/>
  <c r="B2725" i="18"/>
  <c r="B2721" i="18"/>
  <c r="B2717" i="18"/>
  <c r="B2713" i="18"/>
  <c r="B2709" i="18"/>
  <c r="B2705" i="18"/>
  <c r="B2701" i="18"/>
  <c r="B2697" i="18"/>
  <c r="B2693" i="18"/>
  <c r="B2689" i="18"/>
  <c r="B2685" i="18"/>
  <c r="B2681" i="18"/>
  <c r="B2677" i="18"/>
  <c r="B2673" i="18"/>
  <c r="B2669" i="18"/>
  <c r="B2665" i="18"/>
  <c r="B2661" i="18"/>
  <c r="B2702" i="18"/>
  <c r="B2686" i="18"/>
  <c r="B2676" i="18"/>
  <c r="B2663" i="18"/>
  <c r="B2667" i="18"/>
  <c r="B2680" i="18"/>
  <c r="B2671" i="18"/>
  <c r="B2658" i="18"/>
  <c r="B2654" i="18"/>
  <c r="B2650" i="18"/>
  <c r="B2646" i="18"/>
  <c r="B2642" i="18"/>
  <c r="B2638" i="18"/>
  <c r="B2634" i="18"/>
  <c r="B2630" i="18"/>
  <c r="B2626" i="18"/>
  <c r="B2622" i="18"/>
  <c r="B2618" i="18"/>
  <c r="B2614" i="18"/>
  <c r="B2610" i="18"/>
  <c r="B2606" i="18"/>
  <c r="B2602" i="18"/>
  <c r="B2598" i="18"/>
  <c r="B2594" i="18"/>
  <c r="B2590" i="18"/>
  <c r="B2586" i="18"/>
  <c r="B2582" i="18"/>
  <c r="B2578" i="18"/>
  <c r="B2574" i="18"/>
  <c r="B2570" i="18"/>
  <c r="B2566" i="18"/>
  <c r="B2562" i="18"/>
  <c r="B2558" i="18"/>
  <c r="B2554" i="18"/>
  <c r="B2550" i="18"/>
  <c r="B2546" i="18"/>
  <c r="B2542" i="18"/>
  <c r="B2538" i="18"/>
  <c r="B2534" i="18"/>
  <c r="B2530" i="18"/>
  <c r="B2526" i="18"/>
  <c r="B2522" i="18"/>
  <c r="B2518" i="18"/>
  <c r="B2514" i="18"/>
  <c r="B2510" i="18"/>
  <c r="B2506" i="18"/>
  <c r="B2502" i="18"/>
  <c r="B2498" i="18"/>
  <c r="B2494" i="18"/>
  <c r="B2490" i="18"/>
  <c r="B2486" i="18"/>
  <c r="B2482" i="18"/>
  <c r="B2478" i="18"/>
  <c r="B2474" i="18"/>
  <c r="B2470" i="18"/>
  <c r="B2466" i="18"/>
  <c r="B2462" i="18"/>
  <c r="B2458" i="18"/>
  <c r="B2454" i="18"/>
  <c r="B2450" i="18"/>
  <c r="B2446" i="18"/>
  <c r="B2442" i="18"/>
  <c r="B2438" i="18"/>
  <c r="B2434" i="18"/>
  <c r="B2430" i="18"/>
  <c r="B2426" i="18"/>
  <c r="B2422" i="18"/>
  <c r="B2418" i="18"/>
  <c r="B2414" i="18"/>
  <c r="B2410" i="18"/>
  <c r="B2406" i="18"/>
  <c r="B2402" i="18"/>
  <c r="B2398" i="18"/>
  <c r="B2394" i="18"/>
  <c r="B2390" i="18"/>
  <c r="B2386" i="18"/>
  <c r="B2382" i="18"/>
  <c r="B2378" i="18"/>
  <c r="B2374" i="18"/>
  <c r="B2370" i="18"/>
  <c r="B2366" i="18"/>
  <c r="B2362" i="18"/>
  <c r="B2358" i="18"/>
  <c r="B2354" i="18"/>
  <c r="B2350" i="18"/>
  <c r="B2346" i="18"/>
  <c r="B2342" i="18"/>
  <c r="B2338" i="18"/>
  <c r="B2334" i="18"/>
  <c r="B2330" i="18"/>
  <c r="B2670" i="18"/>
  <c r="B2656" i="18"/>
  <c r="B2643" i="18"/>
  <c r="B2621" i="18"/>
  <c r="B2608" i="18"/>
  <c r="B2595" i="18"/>
  <c r="B2573" i="18"/>
  <c r="B2560" i="18"/>
  <c r="B2547" i="18"/>
  <c r="B2525" i="18"/>
  <c r="B2512" i="18"/>
  <c r="B2499" i="18"/>
  <c r="B2477" i="18"/>
  <c r="B2464" i="18"/>
  <c r="B2451" i="18"/>
  <c r="B2429" i="18"/>
  <c r="B2416" i="18"/>
  <c r="B2403" i="18"/>
  <c r="B2381" i="18"/>
  <c r="B2368" i="18"/>
  <c r="B2355" i="18"/>
  <c r="B2333" i="18"/>
  <c r="B2660" i="18"/>
  <c r="B2647" i="18"/>
  <c r="B2625" i="18"/>
  <c r="B2612" i="18"/>
  <c r="B2599" i="18"/>
  <c r="B2577" i="18"/>
  <c r="B2564" i="18"/>
  <c r="B2551" i="18"/>
  <c r="B2529" i="18"/>
  <c r="B2516" i="18"/>
  <c r="B2503" i="18"/>
  <c r="B2481" i="18"/>
  <c r="B2468" i="18"/>
  <c r="B2455" i="18"/>
  <c r="B2433" i="18"/>
  <c r="B2420" i="18"/>
  <c r="B2407" i="18"/>
  <c r="B2385" i="18"/>
  <c r="B2372" i="18"/>
  <c r="B2359" i="18"/>
  <c r="B2337" i="18"/>
  <c r="B2690" i="18"/>
  <c r="B2674" i="18"/>
  <c r="B2651" i="18"/>
  <c r="B2629" i="18"/>
  <c r="B2616" i="18"/>
  <c r="B2603" i="18"/>
  <c r="B2581" i="18"/>
  <c r="B2568" i="18"/>
  <c r="B2555" i="18"/>
  <c r="B2533" i="18"/>
  <c r="B2520" i="18"/>
  <c r="B2507" i="18"/>
  <c r="B2485" i="18"/>
  <c r="B2472" i="18"/>
  <c r="B2459" i="18"/>
  <c r="B2437" i="18"/>
  <c r="B2424" i="18"/>
  <c r="B2411" i="18"/>
  <c r="B2389" i="18"/>
  <c r="B2376" i="18"/>
  <c r="B2363" i="18"/>
  <c r="B2341" i="18"/>
  <c r="B2328" i="18"/>
  <c r="B2324" i="18"/>
  <c r="B2320" i="18"/>
  <c r="B2316" i="18"/>
  <c r="B2312" i="18"/>
  <c r="B2308" i="18"/>
  <c r="B2304" i="18"/>
  <c r="B2300" i="18"/>
  <c r="B2296" i="18"/>
  <c r="B2292" i="18"/>
  <c r="B2288" i="18"/>
  <c r="B2284" i="18"/>
  <c r="B2280" i="18"/>
  <c r="B2276" i="18"/>
  <c r="B2272" i="18"/>
  <c r="B2268" i="18"/>
  <c r="B2264" i="18"/>
  <c r="B2260" i="18"/>
  <c r="B2256" i="18"/>
  <c r="B2252" i="18"/>
  <c r="B2248" i="18"/>
  <c r="B2244" i="18"/>
  <c r="B2240" i="18"/>
  <c r="B2236" i="18"/>
  <c r="B2232" i="18"/>
  <c r="B2228" i="18"/>
  <c r="B2224" i="18"/>
  <c r="B2220" i="18"/>
  <c r="B2216" i="18"/>
  <c r="B2212" i="18"/>
  <c r="B2208" i="18"/>
  <c r="B2204" i="18"/>
  <c r="B2200" i="18"/>
  <c r="B2196" i="18"/>
  <c r="B2192" i="18"/>
  <c r="B2188" i="18"/>
  <c r="B2184" i="18"/>
  <c r="B2180" i="18"/>
  <c r="B2176" i="18"/>
  <c r="B2172" i="18"/>
  <c r="B2168" i="18"/>
  <c r="B2164" i="18"/>
  <c r="B2160" i="18"/>
  <c r="B2156" i="18"/>
  <c r="B2152" i="18"/>
  <c r="B2148" i="18"/>
  <c r="B2144" i="18"/>
  <c r="B2140" i="18"/>
  <c r="B2136" i="18"/>
  <c r="B2132" i="18"/>
  <c r="B2128" i="18"/>
  <c r="B2124" i="18"/>
  <c r="B2120" i="18"/>
  <c r="B2116" i="18"/>
  <c r="B2112" i="18"/>
  <c r="B2108" i="18"/>
  <c r="B2104" i="18"/>
  <c r="B2100" i="18"/>
  <c r="B2096" i="18"/>
  <c r="B2092" i="18"/>
  <c r="B2088" i="18"/>
  <c r="B2084" i="18"/>
  <c r="B2080" i="18"/>
  <c r="B2076" i="18"/>
  <c r="B2694" i="18"/>
  <c r="B2668" i="18"/>
  <c r="B2641" i="18"/>
  <c r="B2628" i="18"/>
  <c r="B2615" i="18"/>
  <c r="B2593" i="18"/>
  <c r="B2580" i="18"/>
  <c r="B2567" i="18"/>
  <c r="B2545" i="18"/>
  <c r="B2532" i="18"/>
  <c r="B2519" i="18"/>
  <c r="B2497" i="18"/>
  <c r="B2484" i="18"/>
  <c r="B2471" i="18"/>
  <c r="B2449" i="18"/>
  <c r="B2436" i="18"/>
  <c r="B2423" i="18"/>
  <c r="B2401" i="18"/>
  <c r="B2388" i="18"/>
  <c r="B2375" i="18"/>
  <c r="B2353" i="18"/>
  <c r="B2340" i="18"/>
  <c r="B2327" i="18"/>
  <c r="B2323" i="18"/>
  <c r="B2319" i="18"/>
  <c r="B2315" i="18"/>
  <c r="B2311" i="18"/>
  <c r="B2307" i="18"/>
  <c r="B2303" i="18"/>
  <c r="B2299" i="18"/>
  <c r="B2295" i="18"/>
  <c r="B2291" i="18"/>
  <c r="B2287" i="18"/>
  <c r="B2283" i="18"/>
  <c r="B2279" i="18"/>
  <c r="B2275" i="18"/>
  <c r="B2271" i="18"/>
  <c r="B2267" i="18"/>
  <c r="B2263" i="18"/>
  <c r="B2259" i="18"/>
  <c r="B2255" i="18"/>
  <c r="B2251" i="18"/>
  <c r="B2247" i="18"/>
  <c r="B2243" i="18"/>
  <c r="B2239" i="18"/>
  <c r="B2235" i="18"/>
  <c r="B2231" i="18"/>
  <c r="B2227" i="18"/>
  <c r="B2223" i="18"/>
  <c r="B2219" i="18"/>
  <c r="B2215" i="18"/>
  <c r="B2211" i="18"/>
  <c r="B2207" i="18"/>
  <c r="B2203" i="18"/>
  <c r="B2199" i="18"/>
  <c r="B2195" i="18"/>
  <c r="B2191" i="18"/>
  <c r="B2187" i="18"/>
  <c r="B2183" i="18"/>
  <c r="B2179" i="18"/>
  <c r="B2175" i="18"/>
  <c r="B2171" i="18"/>
  <c r="B2167" i="18"/>
  <c r="B2163" i="18"/>
  <c r="B2159" i="18"/>
  <c r="B2155" i="18"/>
  <c r="B2151" i="18"/>
  <c r="B2147" i="18"/>
  <c r="B2143" i="18"/>
  <c r="B2139" i="18"/>
  <c r="B2135" i="18"/>
  <c r="B2131" i="18"/>
  <c r="B2127" i="18"/>
  <c r="B2123" i="18"/>
  <c r="B2119" i="18"/>
  <c r="B2115" i="18"/>
  <c r="B2111" i="18"/>
  <c r="B2107" i="18"/>
  <c r="B2103" i="18"/>
  <c r="B2099" i="18"/>
  <c r="B2095" i="18"/>
  <c r="B2091" i="18"/>
  <c r="B2087" i="18"/>
  <c r="B2083" i="18"/>
  <c r="B2079" i="18"/>
  <c r="B2710" i="18"/>
  <c r="B2645" i="18"/>
  <c r="B2632" i="18"/>
  <c r="B2619" i="18"/>
  <c r="B2597" i="18"/>
  <c r="B2584" i="18"/>
  <c r="B2571" i="18"/>
  <c r="B2549" i="18"/>
  <c r="B2536" i="18"/>
  <c r="B2523" i="18"/>
  <c r="B2501" i="18"/>
  <c r="B2488" i="18"/>
  <c r="B2475" i="18"/>
  <c r="B2453" i="18"/>
  <c r="B2440" i="18"/>
  <c r="B2427" i="18"/>
  <c r="B2405" i="18"/>
  <c r="B2392" i="18"/>
  <c r="B2379" i="18"/>
  <c r="B2357" i="18"/>
  <c r="B2344" i="18"/>
  <c r="B2331" i="18"/>
  <c r="B2682" i="18"/>
  <c r="B2672" i="18"/>
  <c r="B2649" i="18"/>
  <c r="B2678" i="18"/>
  <c r="B2662" i="18"/>
  <c r="B2657" i="18"/>
  <c r="B2637" i="18"/>
  <c r="B2588" i="18"/>
  <c r="B2563" i="18"/>
  <c r="B2539" i="18"/>
  <c r="B2524" i="18"/>
  <c r="B2509" i="18"/>
  <c r="B2460" i="18"/>
  <c r="B2445" i="18"/>
  <c r="B2396" i="18"/>
  <c r="B2371" i="18"/>
  <c r="B2347" i="18"/>
  <c r="B2332" i="18"/>
  <c r="B2322" i="18"/>
  <c r="B2298" i="18"/>
  <c r="B2274" i="18"/>
  <c r="B2250" i="18"/>
  <c r="B2226" i="18"/>
  <c r="B2202" i="18"/>
  <c r="B2178" i="18"/>
  <c r="B2154" i="18"/>
  <c r="B2130" i="18"/>
  <c r="B2106" i="18"/>
  <c r="B2082" i="18"/>
  <c r="B2073" i="18"/>
  <c r="B2069" i="18"/>
  <c r="B2065" i="18"/>
  <c r="B2061" i="18"/>
  <c r="B2057" i="18"/>
  <c r="B2053" i="18"/>
  <c r="B2049" i="18"/>
  <c r="B2045" i="18"/>
  <c r="B2041" i="18"/>
  <c r="B2037" i="18"/>
  <c r="B2033" i="18"/>
  <c r="B2029" i="18"/>
  <c r="B2025" i="18"/>
  <c r="B2021" i="18"/>
  <c r="B2017" i="18"/>
  <c r="B2013" i="18"/>
  <c r="B2009" i="18"/>
  <c r="B2005" i="18"/>
  <c r="B2001" i="18"/>
  <c r="B1997" i="18"/>
  <c r="B1993" i="18"/>
  <c r="B1989" i="18"/>
  <c r="B1985" i="18"/>
  <c r="B1981" i="18"/>
  <c r="B1977" i="18"/>
  <c r="B1973" i="18"/>
  <c r="B1969" i="18"/>
  <c r="B1965" i="18"/>
  <c r="B1961" i="18"/>
  <c r="B1957" i="18"/>
  <c r="B1953" i="18"/>
  <c r="B1949" i="18"/>
  <c r="B1945" i="18"/>
  <c r="B1941" i="18"/>
  <c r="B1937" i="18"/>
  <c r="B1933" i="18"/>
  <c r="B1929" i="18"/>
  <c r="B1925" i="18"/>
  <c r="B1921" i="18"/>
  <c r="B1917" i="18"/>
  <c r="B1913" i="18"/>
  <c r="B1909" i="18"/>
  <c r="B1905" i="18"/>
  <c r="B1901" i="18"/>
  <c r="B1897" i="18"/>
  <c r="B1893" i="18"/>
  <c r="B1889" i="18"/>
  <c r="B1885" i="18"/>
  <c r="B1881" i="18"/>
  <c r="B1877" i="18"/>
  <c r="B1873" i="18"/>
  <c r="B1869" i="18"/>
  <c r="B1865" i="18"/>
  <c r="B1861" i="18"/>
  <c r="B1857" i="18"/>
  <c r="B1853" i="18"/>
  <c r="B1849" i="18"/>
  <c r="B1845" i="18"/>
  <c r="B1841" i="18"/>
  <c r="B2652" i="18"/>
  <c r="B2627" i="18"/>
  <c r="B2617" i="18"/>
  <c r="B2607" i="18"/>
  <c r="B2592" i="18"/>
  <c r="B2583" i="18"/>
  <c r="B2553" i="18"/>
  <c r="B2548" i="18"/>
  <c r="B2543" i="18"/>
  <c r="B2504" i="18"/>
  <c r="B2469" i="18"/>
  <c r="B2435" i="18"/>
  <c r="B2425" i="18"/>
  <c r="B2415" i="18"/>
  <c r="B2400" i="18"/>
  <c r="B2391" i="18"/>
  <c r="B2361" i="18"/>
  <c r="B2356" i="18"/>
  <c r="B2351" i="18"/>
  <c r="B2317" i="18"/>
  <c r="B2293" i="18"/>
  <c r="B2269" i="18"/>
  <c r="B2245" i="18"/>
  <c r="B2221" i="18"/>
  <c r="B2197" i="18"/>
  <c r="B2173" i="18"/>
  <c r="B2149" i="18"/>
  <c r="B2125" i="18"/>
  <c r="B2101" i="18"/>
  <c r="B2077" i="18"/>
  <c r="B2706" i="18"/>
  <c r="B2666" i="18"/>
  <c r="B2528" i="18"/>
  <c r="B2513" i="18"/>
  <c r="B2489" i="18"/>
  <c r="B2479" i="18"/>
  <c r="B2336" i="18"/>
  <c r="B2326" i="18"/>
  <c r="B2302" i="18"/>
  <c r="B2278" i="18"/>
  <c r="B2254" i="18"/>
  <c r="B2230" i="18"/>
  <c r="B2206" i="18"/>
  <c r="B2182" i="18"/>
  <c r="B2158" i="18"/>
  <c r="B2134" i="18"/>
  <c r="B2110" i="18"/>
  <c r="B2086" i="18"/>
  <c r="B2655" i="18"/>
  <c r="B2624" i="18"/>
  <c r="B2505" i="18"/>
  <c r="B2439" i="18"/>
  <c r="B2408" i="18"/>
  <c r="B2387" i="18"/>
  <c r="B2377" i="18"/>
  <c r="B2314" i="18"/>
  <c r="B2294" i="18"/>
  <c r="B2289" i="18"/>
  <c r="B2218" i="18"/>
  <c r="B2198" i="18"/>
  <c r="B2193" i="18"/>
  <c r="B2122" i="18"/>
  <c r="B2102" i="18"/>
  <c r="B2097" i="18"/>
  <c r="B2072" i="18"/>
  <c r="B2059" i="18"/>
  <c r="B2046" i="18"/>
  <c r="B2024" i="18"/>
  <c r="B2011" i="18"/>
  <c r="B1998" i="18"/>
  <c r="B1976" i="18"/>
  <c r="B1963" i="18"/>
  <c r="B1950" i="18"/>
  <c r="B1928" i="18"/>
  <c r="B1915" i="18"/>
  <c r="B1902" i="18"/>
  <c r="B1880" i="18"/>
  <c r="B1867" i="18"/>
  <c r="B1854" i="18"/>
  <c r="B2644" i="18"/>
  <c r="B2639" i="18"/>
  <c r="B2613" i="18"/>
  <c r="B2557" i="18"/>
  <c r="B2552" i="18"/>
  <c r="B2541" i="18"/>
  <c r="B2531" i="18"/>
  <c r="B2515" i="18"/>
  <c r="B2448" i="18"/>
  <c r="B2428" i="18"/>
  <c r="B2397" i="18"/>
  <c r="B2335" i="18"/>
  <c r="B2309" i="18"/>
  <c r="B2238" i="18"/>
  <c r="B2213" i="18"/>
  <c r="B2142" i="18"/>
  <c r="B2117" i="18"/>
  <c r="B2063" i="18"/>
  <c r="B2050" i="18"/>
  <c r="B2028" i="18"/>
  <c r="B2015" i="18"/>
  <c r="B2002" i="18"/>
  <c r="B1980" i="18"/>
  <c r="B1967" i="18"/>
  <c r="B1954" i="18"/>
  <c r="B1932" i="18"/>
  <c r="B1919" i="18"/>
  <c r="B1906" i="18"/>
  <c r="B1884" i="18"/>
  <c r="B1871" i="18"/>
  <c r="B1858" i="18"/>
  <c r="B2572" i="18"/>
  <c r="B2463" i="18"/>
  <c r="B2443" i="18"/>
  <c r="B2417" i="18"/>
  <c r="B2412" i="18"/>
  <c r="B2345" i="18"/>
  <c r="B2329" i="18"/>
  <c r="B2273" i="18"/>
  <c r="B2258" i="18"/>
  <c r="B2253" i="18"/>
  <c r="B2233" i="18"/>
  <c r="B2177" i="18"/>
  <c r="B2162" i="18"/>
  <c r="B2157" i="18"/>
  <c r="B2137" i="18"/>
  <c r="B2081" i="18"/>
  <c r="B2067" i="18"/>
  <c r="B2054" i="18"/>
  <c r="B2032" i="18"/>
  <c r="B2019" i="18"/>
  <c r="B2006" i="18"/>
  <c r="B1984" i="18"/>
  <c r="B1971" i="18"/>
  <c r="B1958" i="18"/>
  <c r="B1936" i="18"/>
  <c r="B1923" i="18"/>
  <c r="B1910" i="18"/>
  <c r="B1888" i="18"/>
  <c r="B1875" i="18"/>
  <c r="B1862" i="18"/>
  <c r="B1840" i="18"/>
  <c r="B1836" i="18"/>
  <c r="B1832" i="18"/>
  <c r="B1828" i="18"/>
  <c r="B1824" i="18"/>
  <c r="B1820" i="18"/>
  <c r="B1816" i="18"/>
  <c r="B1812" i="18"/>
  <c r="B1808" i="18"/>
  <c r="B1804" i="18"/>
  <c r="B1800" i="18"/>
  <c r="B1796" i="18"/>
  <c r="B1792" i="18"/>
  <c r="B1788" i="18"/>
  <c r="B1784" i="18"/>
  <c r="B1780" i="18"/>
  <c r="B1776" i="18"/>
  <c r="B1772" i="18"/>
  <c r="B1768" i="18"/>
  <c r="B1764" i="18"/>
  <c r="B1760" i="18"/>
  <c r="B1756" i="18"/>
  <c r="B1752" i="18"/>
  <c r="B1748" i="18"/>
  <c r="B1744" i="18"/>
  <c r="B1740" i="18"/>
  <c r="B1736" i="18"/>
  <c r="B1732" i="18"/>
  <c r="B1728" i="18"/>
  <c r="B1724" i="18"/>
  <c r="B1720" i="18"/>
  <c r="B1716" i="18"/>
  <c r="B1712" i="18"/>
  <c r="B1708" i="18"/>
  <c r="B1704" i="18"/>
  <c r="B1700" i="18"/>
  <c r="B1696" i="18"/>
  <c r="B1692" i="18"/>
  <c r="B1688" i="18"/>
  <c r="B1684" i="18"/>
  <c r="B1680" i="18"/>
  <c r="B1676" i="18"/>
  <c r="B1672" i="18"/>
  <c r="B1668" i="18"/>
  <c r="B1664" i="18"/>
  <c r="B1660" i="18"/>
  <c r="B1656" i="18"/>
  <c r="B1652" i="18"/>
  <c r="B1648" i="18"/>
  <c r="B1644" i="18"/>
  <c r="B1640" i="18"/>
  <c r="B1636" i="18"/>
  <c r="B1632" i="18"/>
  <c r="B1628" i="18"/>
  <c r="B1624" i="18"/>
  <c r="B1620" i="18"/>
  <c r="B1616" i="18"/>
  <c r="B1612" i="18"/>
  <c r="B1608" i="18"/>
  <c r="B1604" i="18"/>
  <c r="B1600" i="18"/>
  <c r="B1596" i="18"/>
  <c r="B1592" i="18"/>
  <c r="B1588" i="18"/>
  <c r="B1584" i="18"/>
  <c r="B1580" i="18"/>
  <c r="B1576" i="18"/>
  <c r="B1572" i="18"/>
  <c r="B1568" i="18"/>
  <c r="B1564" i="18"/>
  <c r="B1560" i="18"/>
  <c r="B1556" i="18"/>
  <c r="B1552" i="18"/>
  <c r="B1548" i="18"/>
  <c r="B1544" i="18"/>
  <c r="B1540" i="18"/>
  <c r="B1536" i="18"/>
  <c r="B1532" i="18"/>
  <c r="B1528" i="18"/>
  <c r="B1524" i="18"/>
  <c r="B1520" i="18"/>
  <c r="B1516" i="18"/>
  <c r="B1512" i="18"/>
  <c r="B1508" i="18"/>
  <c r="B1504" i="18"/>
  <c r="B1500" i="18"/>
  <c r="B1496" i="18"/>
  <c r="B1492" i="18"/>
  <c r="B1488" i="18"/>
  <c r="B1484" i="18"/>
  <c r="B1480" i="18"/>
  <c r="B1476" i="18"/>
  <c r="B1472" i="18"/>
  <c r="B1468" i="18"/>
  <c r="B1464" i="18"/>
  <c r="B1460" i="18"/>
  <c r="B1456" i="18"/>
  <c r="B1452" i="18"/>
  <c r="B1448" i="18"/>
  <c r="B1444" i="18"/>
  <c r="B1440" i="18"/>
  <c r="B1436" i="18"/>
  <c r="B1432" i="18"/>
  <c r="B1428" i="18"/>
  <c r="B1424" i="18"/>
  <c r="B1420" i="18"/>
  <c r="B1416" i="18"/>
  <c r="B1412" i="18"/>
  <c r="B1408" i="18"/>
  <c r="B1404" i="18"/>
  <c r="B1400" i="18"/>
  <c r="B1396" i="18"/>
  <c r="B1392" i="18"/>
  <c r="B1388" i="18"/>
  <c r="B1384" i="18"/>
  <c r="B1380" i="18"/>
  <c r="B1376" i="18"/>
  <c r="B1372" i="18"/>
  <c r="B1368" i="18"/>
  <c r="B1364" i="18"/>
  <c r="B1360" i="18"/>
  <c r="B1356" i="18"/>
  <c r="B1352" i="18"/>
  <c r="B1348" i="18"/>
  <c r="B1344" i="18"/>
  <c r="B1340" i="18"/>
  <c r="B1336" i="18"/>
  <c r="B1332" i="18"/>
  <c r="B1328" i="18"/>
  <c r="B1324" i="18"/>
  <c r="B1320" i="18"/>
  <c r="B1316" i="18"/>
  <c r="B1312" i="18"/>
  <c r="B1308" i="18"/>
  <c r="B1304" i="18"/>
  <c r="B1300" i="18"/>
  <c r="B1296" i="18"/>
  <c r="B1292" i="18"/>
  <c r="B1288" i="18"/>
  <c r="B1284" i="18"/>
  <c r="B2633" i="18"/>
  <c r="B2611" i="18"/>
  <c r="B2601" i="18"/>
  <c r="B2596" i="18"/>
  <c r="B2521" i="18"/>
  <c r="B2404" i="18"/>
  <c r="B2318" i="18"/>
  <c r="B2297" i="18"/>
  <c r="B2286" i="18"/>
  <c r="B2234" i="18"/>
  <c r="B2118" i="18"/>
  <c r="B2113" i="18"/>
  <c r="B2071" i="18"/>
  <c r="B2052" i="18"/>
  <c r="B2034" i="18"/>
  <c r="B2010" i="18"/>
  <c r="B1987" i="18"/>
  <c r="B1968" i="18"/>
  <c r="B1940" i="18"/>
  <c r="B1926" i="18"/>
  <c r="B1907" i="18"/>
  <c r="B1879" i="18"/>
  <c r="B1860" i="18"/>
  <c r="B1842" i="18"/>
  <c r="B1833" i="18"/>
  <c r="B1811" i="18"/>
  <c r="B1798" i="18"/>
  <c r="B1785" i="18"/>
  <c r="B1763" i="18"/>
  <c r="B1750" i="18"/>
  <c r="B1737" i="18"/>
  <c r="B1715" i="18"/>
  <c r="B1702" i="18"/>
  <c r="B1689" i="18"/>
  <c r="B1667" i="18"/>
  <c r="B1654" i="18"/>
  <c r="B1641" i="18"/>
  <c r="B1619" i="18"/>
  <c r="B1606" i="18"/>
  <c r="B1593" i="18"/>
  <c r="B1571" i="18"/>
  <c r="B1558" i="18"/>
  <c r="B1545" i="18"/>
  <c r="B1523" i="18"/>
  <c r="B1510" i="18"/>
  <c r="B1497" i="18"/>
  <c r="B1475" i="18"/>
  <c r="B1462" i="18"/>
  <c r="B1449" i="18"/>
  <c r="B1427" i="18"/>
  <c r="B1414" i="18"/>
  <c r="B1401" i="18"/>
  <c r="B1379" i="18"/>
  <c r="B1366" i="18"/>
  <c r="B1353" i="18"/>
  <c r="B1331" i="18"/>
  <c r="B1318" i="18"/>
  <c r="B1305" i="18"/>
  <c r="B1283" i="18"/>
  <c r="B1279" i="18"/>
  <c r="B1275" i="18"/>
  <c r="B1271" i="18"/>
  <c r="B1267" i="18"/>
  <c r="B1263" i="18"/>
  <c r="B1259" i="18"/>
  <c r="B1255" i="18"/>
  <c r="B1251" i="18"/>
  <c r="B1247" i="18"/>
  <c r="B1243" i="18"/>
  <c r="B1239" i="18"/>
  <c r="B1235" i="18"/>
  <c r="B1231" i="18"/>
  <c r="B1227" i="18"/>
  <c r="B1223" i="18"/>
  <c r="B1219" i="18"/>
  <c r="B1215" i="18"/>
  <c r="B1211" i="18"/>
  <c r="B1207" i="18"/>
  <c r="B1203" i="18"/>
  <c r="B1199" i="18"/>
  <c r="B1195" i="18"/>
  <c r="B1191" i="18"/>
  <c r="B1187" i="18"/>
  <c r="B1183" i="18"/>
  <c r="B1179" i="18"/>
  <c r="B2575" i="18"/>
  <c r="B2559" i="18"/>
  <c r="B2537" i="18"/>
  <c r="B2447" i="18"/>
  <c r="B2431" i="18"/>
  <c r="B2409" i="18"/>
  <c r="B2393" i="18"/>
  <c r="B2281" i="18"/>
  <c r="B2270" i="18"/>
  <c r="B2265" i="18"/>
  <c r="B2249" i="18"/>
  <c r="B2186" i="18"/>
  <c r="B2181" i="18"/>
  <c r="B2170" i="18"/>
  <c r="B2066" i="18"/>
  <c r="B2047" i="18"/>
  <c r="B2038" i="18"/>
  <c r="B2000" i="18"/>
  <c r="B1991" i="18"/>
  <c r="B1982" i="18"/>
  <c r="B1944" i="18"/>
  <c r="B1935" i="18"/>
  <c r="B1916" i="18"/>
  <c r="B1874" i="18"/>
  <c r="B1855" i="18"/>
  <c r="B1846" i="18"/>
  <c r="B1837" i="18"/>
  <c r="B1815" i="18"/>
  <c r="B1802" i="18"/>
  <c r="B1789" i="18"/>
  <c r="B1767" i="18"/>
  <c r="B1754" i="18"/>
  <c r="B1741" i="18"/>
  <c r="B1719" i="18"/>
  <c r="B1706" i="18"/>
  <c r="B1693" i="18"/>
  <c r="B1671" i="18"/>
  <c r="B1658" i="18"/>
  <c r="B1645" i="18"/>
  <c r="B1623" i="18"/>
  <c r="B1610" i="18"/>
  <c r="B1597" i="18"/>
  <c r="B1575" i="18"/>
  <c r="B1562" i="18"/>
  <c r="B1549" i="18"/>
  <c r="B1527" i="18"/>
  <c r="B1514" i="18"/>
  <c r="B1501" i="18"/>
  <c r="B1479" i="18"/>
  <c r="B1466" i="18"/>
  <c r="B1453" i="18"/>
  <c r="B1431" i="18"/>
  <c r="B1418" i="18"/>
  <c r="B1405" i="18"/>
  <c r="B1383" i="18"/>
  <c r="B1370" i="18"/>
  <c r="B1357" i="18"/>
  <c r="B1335" i="18"/>
  <c r="B1322" i="18"/>
  <c r="B1309" i="18"/>
  <c r="B1287" i="18"/>
  <c r="B2659" i="18"/>
  <c r="B2648" i="18"/>
  <c r="B2605" i="18"/>
  <c r="B2585" i="18"/>
  <c r="B2569" i="18"/>
  <c r="B2473" i="18"/>
  <c r="B2457" i="18"/>
  <c r="B2452" i="18"/>
  <c r="B2217" i="18"/>
  <c r="B2165" i="18"/>
  <c r="B2133" i="18"/>
  <c r="B2075" i="18"/>
  <c r="B2056" i="18"/>
  <c r="B2042" i="18"/>
  <c r="B2014" i="18"/>
  <c r="B1995" i="18"/>
  <c r="B1972" i="18"/>
  <c r="B1948" i="18"/>
  <c r="B1930" i="18"/>
  <c r="B1911" i="18"/>
  <c r="B1883" i="18"/>
  <c r="B1864" i="18"/>
  <c r="B1850" i="18"/>
  <c r="B1819" i="18"/>
  <c r="B1806" i="18"/>
  <c r="B1793" i="18"/>
  <c r="B1771" i="18"/>
  <c r="B1758" i="18"/>
  <c r="B1745" i="18"/>
  <c r="B1723" i="18"/>
  <c r="B1710" i="18"/>
  <c r="B1697" i="18"/>
  <c r="B1675" i="18"/>
  <c r="B1662" i="18"/>
  <c r="B1649" i="18"/>
  <c r="B1627" i="18"/>
  <c r="B1614" i="18"/>
  <c r="B1601" i="18"/>
  <c r="B1579" i="18"/>
  <c r="B1566" i="18"/>
  <c r="B1553" i="18"/>
  <c r="B1531" i="18"/>
  <c r="B1518" i="18"/>
  <c r="B1505" i="18"/>
  <c r="B1483" i="18"/>
  <c r="B1470" i="18"/>
  <c r="B1457" i="18"/>
  <c r="B1435" i="18"/>
  <c r="B1422" i="18"/>
  <c r="B1409" i="18"/>
  <c r="B1387" i="18"/>
  <c r="B1374" i="18"/>
  <c r="B1361" i="18"/>
  <c r="B1339" i="18"/>
  <c r="B1326" i="18"/>
  <c r="B1313" i="18"/>
  <c r="B1291" i="18"/>
  <c r="B1184" i="18"/>
  <c r="B1197" i="18"/>
  <c r="B1210" i="18"/>
  <c r="B1232" i="18"/>
  <c r="B1245" i="18"/>
  <c r="B1258" i="18"/>
  <c r="B1280" i="18"/>
  <c r="B1294" i="18"/>
  <c r="B1317" i="18"/>
  <c r="B1341" i="18"/>
  <c r="B1359" i="18"/>
  <c r="B1378" i="18"/>
  <c r="B1406" i="18"/>
  <c r="B1425" i="18"/>
  <c r="B1439" i="18"/>
  <c r="B1467" i="18"/>
  <c r="B1486" i="18"/>
  <c r="B1509" i="18"/>
  <c r="B1533" i="18"/>
  <c r="B1551" i="18"/>
  <c r="B1570" i="18"/>
  <c r="B1598" i="18"/>
  <c r="B1617" i="18"/>
  <c r="B1631" i="18"/>
  <c r="B1659" i="18"/>
  <c r="B1678" i="18"/>
  <c r="B1701" i="18"/>
  <c r="B1725" i="18"/>
  <c r="B1743" i="18"/>
  <c r="B1762" i="18"/>
  <c r="B1790" i="18"/>
  <c r="B1809" i="18"/>
  <c r="B1823" i="18"/>
  <c r="B1882" i="18"/>
  <c r="B1887" i="18"/>
  <c r="B1896" i="18"/>
  <c r="B1931" i="18"/>
  <c r="B1946" i="18"/>
  <c r="B1951" i="18"/>
  <c r="B2030" i="18"/>
  <c r="B2035" i="18"/>
  <c r="B2055" i="18"/>
  <c r="B2060" i="18"/>
  <c r="B2070" i="18"/>
  <c r="B2129" i="18"/>
  <c r="B2189" i="18"/>
  <c r="B2194" i="18"/>
  <c r="B2205" i="18"/>
  <c r="B2210" i="18"/>
  <c r="B2352" i="18"/>
  <c r="B2373" i="18"/>
  <c r="B2395" i="18"/>
  <c r="B2604" i="18"/>
  <c r="B1956" i="18"/>
  <c r="B1986" i="18"/>
  <c r="B2016" i="18"/>
  <c r="B2040" i="18"/>
  <c r="B2325" i="18"/>
  <c r="B2384" i="18"/>
  <c r="B2527" i="18"/>
  <c r="Q64" i="20" l="1"/>
  <c r="Q34" i="20"/>
  <c r="Z52" i="16"/>
  <c r="AD38" i="16"/>
  <c r="X48" i="16"/>
  <c r="V15" i="16"/>
  <c r="AA16" i="16"/>
  <c r="Y48" i="16"/>
  <c r="T49" i="16"/>
  <c r="AA56" i="16"/>
  <c r="X23" i="16"/>
  <c r="AA38" i="16"/>
  <c r="AE62" i="16"/>
  <c r="Y52" i="16"/>
  <c r="W55" i="16"/>
  <c r="U16" i="16"/>
  <c r="AE17" i="16"/>
  <c r="AA15" i="16"/>
  <c r="AD16" i="16"/>
  <c r="AE16" i="16"/>
  <c r="AB21" i="16"/>
  <c r="W16" i="16"/>
  <c r="Q40" i="20"/>
  <c r="Q51" i="20"/>
  <c r="Q30" i="20"/>
  <c r="Q58" i="20"/>
  <c r="Q14" i="20"/>
  <c r="Q46" i="20"/>
  <c r="Q66" i="20"/>
  <c r="Q35" i="20"/>
  <c r="Q50" i="20"/>
  <c r="Q49" i="20"/>
  <c r="Q20" i="20"/>
  <c r="Q47" i="20"/>
  <c r="Q45" i="20"/>
  <c r="Q25" i="20"/>
  <c r="Q18" i="20"/>
  <c r="Q48" i="20"/>
  <c r="Q38" i="20"/>
  <c r="Q16" i="20"/>
  <c r="Q19" i="20"/>
  <c r="Q23" i="20"/>
  <c r="Q54" i="20"/>
  <c r="Q53" i="20"/>
  <c r="Q60" i="20"/>
  <c r="Q56" i="20"/>
  <c r="Q39" i="20"/>
  <c r="Q27" i="20"/>
  <c r="Q33" i="20"/>
  <c r="Q44" i="20"/>
  <c r="Q63" i="20"/>
  <c r="Q29" i="20"/>
  <c r="Q57" i="20"/>
  <c r="Q26" i="20"/>
  <c r="Q65" i="20"/>
  <c r="Q62" i="20"/>
  <c r="Q59" i="20"/>
  <c r="Q15" i="20"/>
  <c r="Q61" i="20"/>
  <c r="Q37" i="20"/>
  <c r="Q21" i="20"/>
  <c r="Q52" i="20"/>
  <c r="Q42" i="20"/>
  <c r="Q36" i="20"/>
  <c r="Q28" i="20"/>
  <c r="Q41" i="20"/>
  <c r="Q17" i="20"/>
  <c r="Q31" i="20"/>
  <c r="T59" i="16"/>
  <c r="T52" i="16"/>
  <c r="AA52" i="16"/>
  <c r="W56" i="16"/>
  <c r="AE27" i="16"/>
  <c r="AC55" i="16"/>
  <c r="E55" i="16" s="1"/>
  <c r="V52" i="16"/>
  <c r="X15" i="16"/>
  <c r="AE67" i="16"/>
  <c r="W52" i="16"/>
  <c r="T60" i="16"/>
  <c r="AF52" i="16"/>
  <c r="U52" i="16"/>
  <c r="X52" i="16"/>
  <c r="AD52" i="16"/>
  <c r="V36" i="16"/>
  <c r="U25" i="16"/>
  <c r="Z62" i="16"/>
  <c r="AF34" i="16"/>
  <c r="Y53" i="16"/>
  <c r="X61" i="16"/>
  <c r="Z48" i="16"/>
  <c r="X29" i="16"/>
  <c r="T40" i="16"/>
  <c r="V17" i="16"/>
  <c r="T41" i="16"/>
  <c r="AC63" i="16"/>
  <c r="E63" i="16" s="1"/>
  <c r="Z39" i="16"/>
  <c r="V54" i="16"/>
  <c r="Z60" i="16"/>
  <c r="X42" i="16"/>
  <c r="AB57" i="16"/>
  <c r="X24" i="16"/>
  <c r="AC50" i="16"/>
  <c r="E50" i="16" s="1"/>
  <c r="W58" i="16"/>
  <c r="Y44" i="16"/>
  <c r="T28" i="16"/>
  <c r="Z23" i="16"/>
  <c r="AC38" i="16"/>
  <c r="E38" i="16" s="1"/>
  <c r="Y35" i="16"/>
  <c r="U19" i="16"/>
  <c r="Y15" i="16"/>
  <c r="V60" i="16"/>
  <c r="Z63" i="16"/>
  <c r="W29" i="16"/>
  <c r="V66" i="16"/>
  <c r="W42" i="16"/>
  <c r="U38" i="16"/>
  <c r="Z21" i="16"/>
  <c r="AE52" i="16"/>
  <c r="AE48" i="16"/>
  <c r="AF35" i="16"/>
  <c r="AF49" i="16"/>
  <c r="T54" i="16"/>
  <c r="AB46" i="16"/>
  <c r="Z28" i="16"/>
  <c r="U48" i="16"/>
  <c r="V55" i="16"/>
  <c r="AA54" i="16"/>
  <c r="V63" i="16"/>
  <c r="T55" i="16"/>
  <c r="T24" i="16"/>
  <c r="V62" i="16"/>
  <c r="X41" i="16"/>
  <c r="X62" i="16"/>
  <c r="V18" i="16"/>
  <c r="AB42" i="16"/>
  <c r="AE23" i="16"/>
  <c r="AD24" i="16"/>
  <c r="AB63" i="16"/>
  <c r="AE15" i="16"/>
  <c r="V38" i="16"/>
  <c r="AA28" i="16"/>
  <c r="AA63" i="16"/>
  <c r="U42" i="16"/>
  <c r="X50" i="16"/>
  <c r="U57" i="16"/>
  <c r="W27" i="16"/>
  <c r="X63" i="16"/>
  <c r="U15" i="16"/>
  <c r="Z15" i="16"/>
  <c r="AD28" i="16"/>
  <c r="AD50" i="16"/>
  <c r="AD15" i="16"/>
  <c r="E15" i="16" s="1"/>
  <c r="AB48" i="16"/>
  <c r="AC52" i="16"/>
  <c r="E52" i="16" s="1"/>
  <c r="AE57" i="16"/>
  <c r="AE63" i="16"/>
  <c r="AA66" i="16"/>
  <c r="V24" i="16"/>
  <c r="Z57" i="16"/>
  <c r="V58" i="16"/>
  <c r="Z51" i="16"/>
  <c r="AA42" i="16"/>
  <c r="AA61" i="16"/>
  <c r="AB44" i="16"/>
  <c r="T17" i="16"/>
  <c r="Y28" i="16"/>
  <c r="AC40" i="16"/>
  <c r="E40" i="16" s="1"/>
  <c r="AE39" i="16"/>
  <c r="T65" i="16"/>
  <c r="AD42" i="16"/>
  <c r="W48" i="16"/>
  <c r="T57" i="16"/>
  <c r="T67" i="16"/>
  <c r="W15" i="16"/>
  <c r="V32" i="16"/>
  <c r="X64" i="16"/>
  <c r="Y68" i="16"/>
  <c r="T26" i="16"/>
  <c r="AC37" i="16"/>
  <c r="E37" i="16" s="1"/>
  <c r="U40" i="16"/>
  <c r="AC53" i="16"/>
  <c r="E53" i="16" s="1"/>
  <c r="Y63" i="16"/>
  <c r="U51" i="16"/>
  <c r="W23" i="16"/>
  <c r="AA19" i="16"/>
  <c r="AA65" i="16"/>
  <c r="AB49" i="16"/>
  <c r="AD48" i="16"/>
  <c r="Z42" i="16"/>
  <c r="AA55" i="16"/>
  <c r="W51" i="16"/>
  <c r="AC18" i="16"/>
  <c r="E18" i="16" s="1"/>
  <c r="AD22" i="16"/>
  <c r="X65" i="16"/>
  <c r="V20" i="16"/>
  <c r="U41" i="16"/>
  <c r="U17" i="16"/>
  <c r="T15" i="16"/>
  <c r="Y66" i="16"/>
  <c r="AA60" i="16"/>
  <c r="W39" i="16"/>
  <c r="W33" i="16"/>
  <c r="AA36" i="16"/>
  <c r="AD44" i="16"/>
  <c r="AC25" i="16"/>
  <c r="E25" i="16" s="1"/>
  <c r="V61" i="16"/>
  <c r="X28" i="16"/>
  <c r="AA50" i="16"/>
  <c r="AC39" i="16"/>
  <c r="E39" i="16" s="1"/>
  <c r="AB38" i="16"/>
  <c r="AB52" i="16"/>
  <c r="AE21" i="16"/>
  <c r="AF19" i="16"/>
  <c r="AC60" i="16"/>
  <c r="E60" i="16" s="1"/>
  <c r="AF57" i="16"/>
  <c r="Y57" i="16"/>
  <c r="U55" i="16"/>
  <c r="AF51" i="16"/>
  <c r="Y19" i="16"/>
  <c r="AF54" i="16"/>
  <c r="Z67" i="16"/>
  <c r="V49" i="16"/>
  <c r="Z18" i="16"/>
  <c r="AE34" i="16"/>
  <c r="AB40" i="16"/>
  <c r="AB15" i="16"/>
  <c r="AB35" i="16"/>
  <c r="X27" i="16"/>
  <c r="Z56" i="16"/>
  <c r="W17" i="16"/>
  <c r="U27" i="16"/>
  <c r="X67" i="16"/>
  <c r="AE68" i="16"/>
  <c r="T48" i="16"/>
  <c r="T39" i="16"/>
  <c r="AD36" i="16"/>
  <c r="AF48" i="16"/>
  <c r="Z36" i="16"/>
  <c r="Z27" i="16"/>
  <c r="V39" i="16"/>
  <c r="AF68" i="16"/>
  <c r="AC51" i="16"/>
  <c r="E51" i="16" s="1"/>
  <c r="Y42" i="16"/>
  <c r="Z38" i="16"/>
  <c r="X39" i="16"/>
  <c r="U35" i="16"/>
  <c r="U39" i="16"/>
  <c r="Z41" i="16"/>
  <c r="W57" i="16"/>
  <c r="W35" i="16"/>
  <c r="Y17" i="16"/>
  <c r="Z24" i="16"/>
  <c r="AD29" i="16"/>
  <c r="AE56" i="16"/>
  <c r="U60" i="16"/>
  <c r="Y18" i="16"/>
  <c r="AC17" i="16"/>
  <c r="E17" i="16" s="1"/>
  <c r="AF38" i="16"/>
  <c r="AD21" i="16"/>
  <c r="AF39" i="16"/>
  <c r="AA39" i="16"/>
  <c r="X55" i="16"/>
  <c r="V34" i="16"/>
  <c r="Y60" i="16"/>
  <c r="AA27" i="16"/>
  <c r="W34" i="16"/>
  <c r="V27" i="16"/>
  <c r="U50" i="16"/>
  <c r="Z22" i="16"/>
  <c r="T23" i="16"/>
  <c r="T66" i="16"/>
  <c r="X35" i="16"/>
  <c r="U46" i="16"/>
  <c r="T46" i="16"/>
  <c r="T42" i="16"/>
  <c r="V42" i="16"/>
  <c r="Y39" i="16"/>
  <c r="T44" i="16"/>
  <c r="V44" i="16"/>
  <c r="AA67" i="16"/>
  <c r="AC57" i="16"/>
  <c r="E57" i="16" s="1"/>
  <c r="T27" i="16"/>
  <c r="V48" i="16"/>
  <c r="Y27" i="16"/>
  <c r="AA48" i="16"/>
  <c r="X46" i="16"/>
  <c r="Z46" i="16"/>
  <c r="X37" i="16"/>
  <c r="AD63" i="16"/>
  <c r="AC24" i="16"/>
  <c r="E24" i="16" s="1"/>
  <c r="AC48" i="16"/>
  <c r="E48" i="16" s="1"/>
  <c r="AE51" i="16"/>
  <c r="Y41" i="16"/>
  <c r="AA64" i="16"/>
  <c r="AB29" i="16"/>
  <c r="W64" i="16"/>
  <c r="Y59" i="16"/>
  <c r="U33" i="16"/>
  <c r="AA29" i="16"/>
  <c r="X43" i="16"/>
  <c r="V29" i="16"/>
  <c r="Z43" i="16"/>
  <c r="AD67" i="16"/>
  <c r="AD19" i="16"/>
  <c r="AC34" i="16"/>
  <c r="E34" i="16" s="1"/>
  <c r="AB51" i="16"/>
  <c r="AE50" i="16"/>
  <c r="V68" i="16"/>
  <c r="Z68" i="16"/>
  <c r="AC44" i="16"/>
  <c r="E44" i="16" s="1"/>
  <c r="AF28" i="16"/>
  <c r="AD61" i="16"/>
  <c r="AC28" i="16"/>
  <c r="E28" i="16" s="1"/>
  <c r="AB37" i="16"/>
  <c r="AF42" i="16"/>
  <c r="AF63" i="16"/>
  <c r="AE65" i="16"/>
  <c r="AE26" i="16"/>
  <c r="V64" i="16"/>
  <c r="AA18" i="16"/>
  <c r="Y61" i="16"/>
  <c r="Y49" i="16"/>
  <c r="V26" i="16"/>
  <c r="AA33" i="16"/>
  <c r="X26" i="16"/>
  <c r="AD58" i="16"/>
  <c r="AD57" i="16"/>
  <c r="AC22" i="16"/>
  <c r="E22" i="16" s="1"/>
  <c r="AB34" i="16"/>
  <c r="AD51" i="16"/>
  <c r="AE22" i="16"/>
  <c r="AE18" i="16"/>
  <c r="AE38" i="16"/>
  <c r="X32" i="16"/>
  <c r="AA30" i="16"/>
  <c r="T36" i="16"/>
  <c r="Y26" i="16"/>
  <c r="U61" i="16"/>
  <c r="X21" i="16"/>
  <c r="AF23" i="16"/>
  <c r="AD35" i="16"/>
  <c r="AF22" i="16"/>
  <c r="AB18" i="16"/>
  <c r="AB26" i="16"/>
  <c r="AA26" i="16"/>
  <c r="T18" i="16"/>
  <c r="W41" i="16"/>
  <c r="T19" i="16"/>
  <c r="X44" i="16"/>
  <c r="V23" i="16"/>
  <c r="Y51" i="16"/>
  <c r="U21" i="16"/>
  <c r="W40" i="16"/>
  <c r="Z29" i="16"/>
  <c r="T50" i="16"/>
  <c r="AA17" i="16"/>
  <c r="AA35" i="16"/>
  <c r="U56" i="16"/>
  <c r="X51" i="16"/>
  <c r="W68" i="16"/>
  <c r="W66" i="16"/>
  <c r="Y62" i="16"/>
  <c r="U24" i="16"/>
  <c r="U28" i="16"/>
  <c r="Z61" i="16"/>
  <c r="U54" i="16"/>
  <c r="AB43" i="16"/>
  <c r="AF65" i="16"/>
  <c r="AF20" i="16"/>
  <c r="AC35" i="16"/>
  <c r="E35" i="16" s="1"/>
  <c r="AB68" i="16"/>
  <c r="AB23" i="16"/>
  <c r="AC42" i="16"/>
  <c r="E42" i="16" s="1"/>
  <c r="AD55" i="16"/>
  <c r="AC67" i="16"/>
  <c r="E67" i="16" s="1"/>
  <c r="AC19" i="16"/>
  <c r="E19" i="16" s="1"/>
  <c r="AB28" i="16"/>
  <c r="AF36" i="16"/>
  <c r="AC66" i="16"/>
  <c r="E66" i="16" s="1"/>
  <c r="AE46" i="16"/>
  <c r="AE66" i="16"/>
  <c r="AE60" i="16"/>
  <c r="AE35" i="16"/>
  <c r="U18" i="16"/>
  <c r="X25" i="16"/>
  <c r="Z54" i="16"/>
  <c r="W43" i="16"/>
  <c r="V22" i="16"/>
  <c r="AC41" i="16"/>
  <c r="E41" i="16" s="1"/>
  <c r="T29" i="16"/>
  <c r="AF62" i="16"/>
  <c r="AF17" i="16"/>
  <c r="AD26" i="16"/>
  <c r="AC26" i="16"/>
  <c r="E26" i="16" s="1"/>
  <c r="AD66" i="16"/>
  <c r="AB65" i="16"/>
  <c r="AB20" i="16"/>
  <c r="AC36" i="16"/>
  <c r="E36" i="16" s="1"/>
  <c r="AC61" i="16"/>
  <c r="E61" i="16" s="1"/>
  <c r="AB22" i="16"/>
  <c r="AF27" i="16"/>
  <c r="AB54" i="16"/>
  <c r="AE33" i="16"/>
  <c r="W26" i="16"/>
  <c r="T20" i="16"/>
  <c r="T32" i="16"/>
  <c r="V51" i="16"/>
  <c r="U20" i="16"/>
  <c r="Y67" i="16"/>
  <c r="Z49" i="16"/>
  <c r="W21" i="16"/>
  <c r="Y58" i="16"/>
  <c r="V67" i="16"/>
  <c r="AA68" i="16"/>
  <c r="W50" i="16"/>
  <c r="Y56" i="16"/>
  <c r="W53" i="16"/>
  <c r="U43" i="16"/>
  <c r="Y21" i="16"/>
  <c r="AA58" i="16"/>
  <c r="X36" i="16"/>
  <c r="Y32" i="16"/>
  <c r="Z40" i="16"/>
  <c r="AF56" i="16"/>
  <c r="AD68" i="16"/>
  <c r="AD23" i="16"/>
  <c r="AC23" i="16"/>
  <c r="E23" i="16" s="1"/>
  <c r="AB62" i="16"/>
  <c r="AB17" i="16"/>
  <c r="AC27" i="16"/>
  <c r="E27" i="16" s="1"/>
  <c r="AD49" i="16"/>
  <c r="AC58" i="16"/>
  <c r="E58" i="16" s="1"/>
  <c r="AB67" i="16"/>
  <c r="AB19" i="16"/>
  <c r="AF24" i="16"/>
  <c r="AB39" i="16"/>
  <c r="AE20" i="16"/>
  <c r="AE36" i="16"/>
  <c r="AE54" i="16"/>
  <c r="T37" i="16"/>
  <c r="Z65" i="16"/>
  <c r="AF26" i="16"/>
  <c r="X31" i="16"/>
  <c r="Z45" i="16"/>
  <c r="Z26" i="16"/>
  <c r="AA25" i="16"/>
  <c r="T68" i="16"/>
  <c r="Y34" i="16"/>
  <c r="AA53" i="16"/>
  <c r="V50" i="16"/>
  <c r="U67" i="16"/>
  <c r="U65" i="16"/>
  <c r="W18" i="16"/>
  <c r="Y20" i="16"/>
  <c r="Z66" i="16"/>
  <c r="AA43" i="16"/>
  <c r="U34" i="16"/>
  <c r="U23" i="16"/>
  <c r="Z50" i="16"/>
  <c r="X17" i="16"/>
  <c r="Z44" i="16"/>
  <c r="Y23" i="16"/>
  <c r="U63" i="16"/>
  <c r="V33" i="16"/>
  <c r="X49" i="16"/>
  <c r="AA51" i="16"/>
  <c r="X20" i="16"/>
  <c r="W44" i="16"/>
  <c r="Y36" i="16"/>
  <c r="W25" i="16"/>
  <c r="T51" i="16"/>
  <c r="W32" i="16"/>
  <c r="AA57" i="16"/>
  <c r="V19" i="16"/>
  <c r="AA24" i="16"/>
  <c r="W46" i="16"/>
  <c r="X34" i="16"/>
  <c r="Z53" i="16"/>
  <c r="Y22" i="16"/>
  <c r="Y40" i="16"/>
  <c r="U62" i="16"/>
  <c r="V56" i="16"/>
  <c r="X68" i="16"/>
  <c r="V65" i="16"/>
  <c r="U36" i="16"/>
  <c r="X38" i="16"/>
  <c r="AA40" i="16"/>
  <c r="AA46" i="16"/>
  <c r="W24" i="16"/>
  <c r="W36" i="16"/>
  <c r="U53" i="16"/>
  <c r="AF53" i="16"/>
  <c r="AD65" i="16"/>
  <c r="AD20" i="16"/>
  <c r="AC68" i="16"/>
  <c r="E68" i="16" s="1"/>
  <c r="AC20" i="16"/>
  <c r="E20" i="16" s="1"/>
  <c r="AD39" i="16"/>
  <c r="AB56" i="16"/>
  <c r="AC21" i="16"/>
  <c r="E21" i="16" s="1"/>
  <c r="AD46" i="16"/>
  <c r="AB61" i="16"/>
  <c r="AF21" i="16"/>
  <c r="AB36" i="16"/>
  <c r="AE44" i="16"/>
  <c r="AE24" i="16"/>
  <c r="AE58" i="16"/>
  <c r="R48" i="16"/>
  <c r="W49" i="16"/>
  <c r="AA22" i="16"/>
  <c r="Y54" i="16"/>
  <c r="AA34" i="16"/>
  <c r="U58" i="16"/>
  <c r="AA20" i="16"/>
  <c r="Y65" i="16"/>
  <c r="Z35" i="16"/>
  <c r="T56" i="16"/>
  <c r="AA23" i="16"/>
  <c r="AA41" i="16"/>
  <c r="W63" i="16"/>
  <c r="X57" i="16"/>
  <c r="U66" i="16"/>
  <c r="X66" i="16"/>
  <c r="V35" i="16"/>
  <c r="W38" i="16"/>
  <c r="V46" i="16"/>
  <c r="U29" i="16"/>
  <c r="X60" i="16"/>
  <c r="Z17" i="16"/>
  <c r="U64" i="16"/>
  <c r="Z55" i="16"/>
  <c r="V53" i="16"/>
  <c r="V28" i="16"/>
  <c r="X18" i="16"/>
  <c r="AF50" i="16"/>
  <c r="AD62" i="16"/>
  <c r="AD17" i="16"/>
  <c r="AC65" i="16"/>
  <c r="E65" i="16" s="1"/>
  <c r="AD27" i="16"/>
  <c r="AB53" i="16"/>
  <c r="AF46" i="16"/>
  <c r="AC15" i="16"/>
  <c r="AD40" i="16"/>
  <c r="AB58" i="16"/>
  <c r="AF66" i="16"/>
  <c r="AF18" i="16"/>
  <c r="AB24" i="16"/>
  <c r="AE42" i="16"/>
  <c r="Q42" i="16" s="1"/>
  <c r="AE40" i="16"/>
  <c r="AE19" i="16"/>
  <c r="U32" i="16"/>
  <c r="K32" i="16" s="1"/>
  <c r="Y37" i="16"/>
  <c r="AA44" i="16"/>
  <c r="Y50" i="16"/>
  <c r="T38" i="16"/>
  <c r="H38" i="16" s="1"/>
  <c r="V57" i="16"/>
  <c r="U26" i="16"/>
  <c r="U44" i="16"/>
  <c r="Z58" i="16"/>
  <c r="W67" i="16"/>
  <c r="O67" i="16" s="1"/>
  <c r="D67" i="16" s="1"/>
  <c r="U22" i="16"/>
  <c r="T22" i="16"/>
  <c r="T21" i="16"/>
  <c r="AA37" i="16"/>
  <c r="AA62" i="16"/>
  <c r="Z37" i="16"/>
  <c r="AD56" i="16"/>
  <c r="AF61" i="16"/>
  <c r="AC62" i="16"/>
  <c r="E62" i="16" s="1"/>
  <c r="AF67" i="16"/>
  <c r="AD18" i="16"/>
  <c r="AB50" i="16"/>
  <c r="AF40" i="16"/>
  <c r="AB60" i="16"/>
  <c r="AD37" i="16"/>
  <c r="AC49" i="16"/>
  <c r="E49" i="16" s="1"/>
  <c r="AB55" i="16"/>
  <c r="AF60" i="16"/>
  <c r="AF15" i="16"/>
  <c r="R15" i="16" s="1"/>
  <c r="AB66" i="16"/>
  <c r="AE53" i="16"/>
  <c r="AE61" i="16"/>
  <c r="AE28" i="16"/>
  <c r="V40" i="16"/>
  <c r="Z20" i="16"/>
  <c r="W37" i="16"/>
  <c r="W22" i="16"/>
  <c r="T35" i="16"/>
  <c r="Q35" i="16" s="1"/>
  <c r="W61" i="16"/>
  <c r="W28" i="16"/>
  <c r="Y43" i="16"/>
  <c r="V25" i="16"/>
  <c r="X54" i="16"/>
  <c r="J54" i="16" s="1"/>
  <c r="W54" i="16"/>
  <c r="Z34" i="16"/>
  <c r="T58" i="16"/>
  <c r="G58" i="16" s="1"/>
  <c r="V37" i="16"/>
  <c r="Y38" i="16"/>
  <c r="Y25" i="16"/>
  <c r="Y29" i="16"/>
  <c r="V21" i="16"/>
  <c r="X58" i="16"/>
  <c r="Y46" i="16"/>
  <c r="U68" i="16"/>
  <c r="P68" i="16" s="1"/>
  <c r="T61" i="16"/>
  <c r="H61" i="16" s="1"/>
  <c r="X19" i="16"/>
  <c r="W19" i="16"/>
  <c r="Z19" i="16"/>
  <c r="AA21" i="16"/>
  <c r="W62" i="16"/>
  <c r="Z25" i="16"/>
  <c r="X56" i="16"/>
  <c r="W65" i="16"/>
  <c r="T63" i="16"/>
  <c r="J63" i="16" s="1"/>
  <c r="U49" i="16"/>
  <c r="L49" i="16" s="1"/>
  <c r="AF44" i="16"/>
  <c r="AD53" i="16"/>
  <c r="AC56" i="16"/>
  <c r="E56" i="16" s="1"/>
  <c r="AF58" i="16"/>
  <c r="AC54" i="16"/>
  <c r="AF37" i="16"/>
  <c r="AD34" i="16"/>
  <c r="AC46" i="16"/>
  <c r="E46" i="16" s="1"/>
  <c r="AD54" i="16"/>
  <c r="AE55" i="16"/>
  <c r="AE49" i="16"/>
  <c r="U37" i="16"/>
  <c r="G37" i="16" s="1"/>
  <c r="V41" i="16"/>
  <c r="X22" i="16"/>
  <c r="X40" i="16"/>
  <c r="T62" i="16"/>
  <c r="T43" i="16"/>
  <c r="G43" i="16" s="1"/>
  <c r="T53" i="16"/>
  <c r="I53" i="16" s="1"/>
  <c r="Y55" i="16"/>
  <c r="W20" i="16"/>
  <c r="Y24" i="16"/>
  <c r="N24" i="16" s="1"/>
  <c r="W60" i="16"/>
  <c r="W59" i="16"/>
  <c r="T34" i="16"/>
  <c r="M34" i="16" s="1"/>
  <c r="X33" i="16"/>
  <c r="AF41" i="16"/>
  <c r="AF55" i="16"/>
  <c r="AD60" i="16"/>
  <c r="AB27" i="16"/>
  <c r="AE37" i="16"/>
  <c r="AE59" i="16"/>
  <c r="G57" i="29"/>
  <c r="AF32" i="16"/>
  <c r="AB30" i="16"/>
  <c r="AF43" i="16"/>
  <c r="AF64" i="16"/>
  <c r="AD31" i="16"/>
  <c r="AE32" i="16"/>
  <c r="O39" i="16"/>
  <c r="D39" i="16" s="1"/>
  <c r="P39" i="16"/>
  <c r="N39" i="16"/>
  <c r="O16" i="16"/>
  <c r="D16" i="16" s="1"/>
  <c r="R16" i="16"/>
  <c r="P16" i="16"/>
  <c r="Q16" i="16"/>
  <c r="N16" i="16"/>
  <c r="Q18" i="16"/>
  <c r="R18" i="16"/>
  <c r="N18" i="16"/>
  <c r="O18" i="16"/>
  <c r="D18" i="16" s="1"/>
  <c r="Z64" i="16"/>
  <c r="U59" i="16"/>
  <c r="G59" i="16" s="1"/>
  <c r="F29" i="16"/>
  <c r="AF29" i="16"/>
  <c r="AD64" i="16"/>
  <c r="AB31" i="16"/>
  <c r="AF45" i="16"/>
  <c r="AE41" i="16"/>
  <c r="AE25" i="16"/>
  <c r="Q51" i="16"/>
  <c r="N42" i="16"/>
  <c r="O42" i="16"/>
  <c r="D42" i="16" s="1"/>
  <c r="P42" i="16"/>
  <c r="AC32" i="16"/>
  <c r="E32" i="16" s="1"/>
  <c r="AD25" i="16"/>
  <c r="AB64" i="16"/>
  <c r="AF59" i="16"/>
  <c r="AD41" i="16"/>
  <c r="AC29" i="16"/>
  <c r="E29" i="16" s="1"/>
  <c r="AB41" i="16"/>
  <c r="AC43" i="16"/>
  <c r="E43" i="16" s="1"/>
  <c r="AB25" i="16"/>
  <c r="Z33" i="16"/>
  <c r="AD33" i="16"/>
  <c r="AB33" i="16"/>
  <c r="AC33" i="16"/>
  <c r="E33" i="16" s="1"/>
  <c r="AE43" i="16"/>
  <c r="N51" i="16"/>
  <c r="O51" i="16"/>
  <c r="D51" i="16" s="1"/>
  <c r="P51" i="16"/>
  <c r="N48" i="16"/>
  <c r="O48" i="16"/>
  <c r="D48" i="16" s="1"/>
  <c r="P48" i="16"/>
  <c r="AA59" i="16"/>
  <c r="Z32" i="16"/>
  <c r="AC59" i="16"/>
  <c r="E59" i="16" s="1"/>
  <c r="AF31" i="16"/>
  <c r="AF33" i="16"/>
  <c r="R67" i="16"/>
  <c r="P47" i="16"/>
  <c r="Q47" i="16"/>
  <c r="N47" i="16"/>
  <c r="R47" i="16"/>
  <c r="O47" i="16"/>
  <c r="R23" i="16"/>
  <c r="N23" i="16"/>
  <c r="O23" i="16"/>
  <c r="D23" i="16" s="1"/>
  <c r="Q23" i="16"/>
  <c r="P23" i="16"/>
  <c r="P52" i="16"/>
  <c r="R52" i="16"/>
  <c r="N52" i="16"/>
  <c r="O52" i="16"/>
  <c r="D52" i="16" s="1"/>
  <c r="Q52" i="16"/>
  <c r="AD32" i="16"/>
  <c r="AB32" i="16"/>
  <c r="AF25" i="16"/>
  <c r="AF30" i="16"/>
  <c r="X59" i="16"/>
  <c r="AC31" i="16"/>
  <c r="E31" i="16" s="1"/>
  <c r="AE29" i="16"/>
  <c r="Q48" i="16"/>
  <c r="Z59" i="16"/>
  <c r="Y64" i="16"/>
  <c r="T64" i="16"/>
  <c r="H64" i="16" s="1"/>
  <c r="V43" i="16"/>
  <c r="T25" i="16"/>
  <c r="I25" i="16" s="1"/>
  <c r="N54" i="16"/>
  <c r="AD45" i="16"/>
  <c r="AD43" i="16"/>
  <c r="AC64" i="16"/>
  <c r="E64" i="16" s="1"/>
  <c r="AE45" i="16"/>
  <c r="V59" i="16"/>
  <c r="AD59" i="16"/>
  <c r="AC45" i="16"/>
  <c r="E45" i="16" s="1"/>
  <c r="AB59" i="16"/>
  <c r="Q39" i="16"/>
  <c r="R26" i="16"/>
  <c r="P26" i="16"/>
  <c r="Q26" i="16"/>
  <c r="N26" i="16"/>
  <c r="O26" i="16"/>
  <c r="D26" i="16" s="1"/>
  <c r="AD30" i="16"/>
  <c r="AE64" i="16"/>
  <c r="N57" i="16"/>
  <c r="R57" i="16"/>
  <c r="O57" i="16"/>
  <c r="D57" i="16" s="1"/>
  <c r="Q57" i="16"/>
  <c r="P57" i="16"/>
  <c r="AB45" i="16"/>
  <c r="AC30" i="16"/>
  <c r="E30" i="16" s="1"/>
  <c r="R39" i="16"/>
  <c r="AE31" i="16"/>
  <c r="AE30" i="16"/>
  <c r="N15" i="16"/>
  <c r="AA49" i="16"/>
  <c r="I29" i="16"/>
  <c r="T33" i="16"/>
  <c r="Y33" i="16"/>
  <c r="X53" i="16"/>
  <c r="M53" i="16" s="1"/>
  <c r="AA32" i="16"/>
  <c r="L48" i="16"/>
  <c r="K48" i="16"/>
  <c r="J48" i="16"/>
  <c r="I48" i="16"/>
  <c r="M48" i="16"/>
  <c r="H48" i="16"/>
  <c r="G48" i="16"/>
  <c r="F48" i="16"/>
  <c r="Z31" i="16"/>
  <c r="F57" i="16"/>
  <c r="M57" i="16"/>
  <c r="J57" i="16"/>
  <c r="G57" i="16"/>
  <c r="I57" i="16"/>
  <c r="H57" i="16"/>
  <c r="F59" i="16"/>
  <c r="H46" i="16"/>
  <c r="G46" i="16"/>
  <c r="F46" i="16"/>
  <c r="L46" i="16"/>
  <c r="J46" i="16"/>
  <c r="I46" i="16"/>
  <c r="Z30" i="16"/>
  <c r="K54" i="16"/>
  <c r="I54" i="16"/>
  <c r="F54" i="16"/>
  <c r="H54" i="16"/>
  <c r="G54" i="16"/>
  <c r="J47" i="16"/>
  <c r="I47" i="16"/>
  <c r="H47" i="16"/>
  <c r="G47" i="16"/>
  <c r="F47" i="16"/>
  <c r="M47" i="16"/>
  <c r="L47" i="16"/>
  <c r="K47" i="16"/>
  <c r="I23" i="16"/>
  <c r="H23" i="16"/>
  <c r="G23" i="16"/>
  <c r="M23" i="16"/>
  <c r="F23" i="16"/>
  <c r="L23" i="16"/>
  <c r="J23" i="16"/>
  <c r="K23" i="16"/>
  <c r="G60" i="16"/>
  <c r="F60" i="16"/>
  <c r="H60" i="16"/>
  <c r="AA45" i="16"/>
  <c r="Y31" i="16"/>
  <c r="M15" i="16"/>
  <c r="L15" i="16"/>
  <c r="K15" i="16"/>
  <c r="H15" i="16"/>
  <c r="G15" i="16"/>
  <c r="F15" i="16"/>
  <c r="I15" i="16"/>
  <c r="J15" i="16"/>
  <c r="W45" i="16"/>
  <c r="M55" i="16"/>
  <c r="K55" i="16"/>
  <c r="H55" i="16"/>
  <c r="J55" i="16"/>
  <c r="I55" i="16"/>
  <c r="G55" i="16"/>
  <c r="F55" i="16"/>
  <c r="F66" i="16"/>
  <c r="L66" i="16"/>
  <c r="K66" i="16"/>
  <c r="J66" i="16"/>
  <c r="I66" i="16"/>
  <c r="H66" i="16"/>
  <c r="G66" i="16"/>
  <c r="F17" i="16"/>
  <c r="H17" i="16"/>
  <c r="K17" i="16"/>
  <c r="I17" i="16"/>
  <c r="J17" i="16"/>
  <c r="G17" i="16"/>
  <c r="F51" i="16"/>
  <c r="L51" i="16"/>
  <c r="M51" i="16"/>
  <c r="K51" i="16"/>
  <c r="G51" i="16"/>
  <c r="H51" i="16"/>
  <c r="J51" i="16"/>
  <c r="I51" i="16"/>
  <c r="W30" i="16"/>
  <c r="M26" i="16"/>
  <c r="J26" i="16"/>
  <c r="I26" i="16"/>
  <c r="H26" i="16"/>
  <c r="G26" i="16"/>
  <c r="L26" i="16"/>
  <c r="F26" i="16"/>
  <c r="K26" i="16"/>
  <c r="L44" i="16"/>
  <c r="H44" i="16"/>
  <c r="K44" i="16"/>
  <c r="G44" i="16"/>
  <c r="J44" i="16"/>
  <c r="I44" i="16"/>
  <c r="F44" i="16"/>
  <c r="H62" i="16"/>
  <c r="J24" i="16"/>
  <c r="I24" i="16"/>
  <c r="H24" i="16"/>
  <c r="G24" i="16"/>
  <c r="F24" i="16"/>
  <c r="G20" i="16"/>
  <c r="F20" i="16"/>
  <c r="H20" i="16"/>
  <c r="H41" i="16"/>
  <c r="G41" i="16"/>
  <c r="L41" i="16"/>
  <c r="M41" i="16"/>
  <c r="F41" i="16"/>
  <c r="K41" i="16"/>
  <c r="J41" i="16"/>
  <c r="G40" i="16"/>
  <c r="F40" i="16"/>
  <c r="H40" i="16"/>
  <c r="J40" i="16"/>
  <c r="I40" i="16"/>
  <c r="M40" i="16"/>
  <c r="U30" i="16"/>
  <c r="V30" i="16"/>
  <c r="V45" i="16"/>
  <c r="AA31" i="16"/>
  <c r="F27" i="16"/>
  <c r="L27" i="16"/>
  <c r="I27" i="16"/>
  <c r="M27" i="16"/>
  <c r="J27" i="16"/>
  <c r="K27" i="16"/>
  <c r="H27" i="16"/>
  <c r="G27" i="16"/>
  <c r="H58" i="16"/>
  <c r="H35" i="16"/>
  <c r="T45" i="16"/>
  <c r="F61" i="16"/>
  <c r="G61" i="16"/>
  <c r="I61" i="16"/>
  <c r="U31" i="16"/>
  <c r="Y45" i="16"/>
  <c r="K36" i="16"/>
  <c r="J36" i="16"/>
  <c r="I36" i="16"/>
  <c r="H36" i="16"/>
  <c r="G36" i="16"/>
  <c r="F36" i="16"/>
  <c r="M36" i="16"/>
  <c r="L36" i="16"/>
  <c r="T30" i="16"/>
  <c r="F32" i="16"/>
  <c r="M50" i="16"/>
  <c r="F50" i="16"/>
  <c r="J50" i="16"/>
  <c r="I50" i="16"/>
  <c r="H50" i="16"/>
  <c r="G50" i="16"/>
  <c r="K68" i="16"/>
  <c r="H68" i="16"/>
  <c r="G68" i="16"/>
  <c r="F68" i="16"/>
  <c r="M68" i="16"/>
  <c r="L68" i="16"/>
  <c r="V31" i="16"/>
  <c r="W31" i="16"/>
  <c r="K18" i="16"/>
  <c r="I18" i="16"/>
  <c r="J18" i="16"/>
  <c r="H18" i="16"/>
  <c r="G18" i="16"/>
  <c r="F18" i="16"/>
  <c r="M18" i="16"/>
  <c r="L18" i="16"/>
  <c r="F37" i="16"/>
  <c r="U45" i="16"/>
  <c r="X45" i="16"/>
  <c r="H65" i="16"/>
  <c r="G65" i="16"/>
  <c r="F65" i="16"/>
  <c r="Y30" i="16"/>
  <c r="K34" i="16"/>
  <c r="T31" i="16"/>
  <c r="M16" i="16"/>
  <c r="J16" i="16"/>
  <c r="L16" i="16"/>
  <c r="K16" i="16"/>
  <c r="I16" i="16"/>
  <c r="H16" i="16"/>
  <c r="G16" i="16"/>
  <c r="F16" i="16"/>
  <c r="L39" i="16"/>
  <c r="M39" i="16"/>
  <c r="J39" i="16"/>
  <c r="G39" i="16"/>
  <c r="I39" i="16"/>
  <c r="H39" i="16"/>
  <c r="F39" i="16"/>
  <c r="K39" i="16"/>
  <c r="H52" i="16"/>
  <c r="G52" i="16"/>
  <c r="F52" i="16"/>
  <c r="J52" i="16"/>
  <c r="M52" i="16"/>
  <c r="L52" i="16"/>
  <c r="K52" i="16"/>
  <c r="I52" i="16"/>
  <c r="F22" i="16"/>
  <c r="G29" i="16"/>
  <c r="G28" i="16"/>
  <c r="F28" i="16"/>
  <c r="L28" i="16"/>
  <c r="K28" i="16"/>
  <c r="I28" i="16"/>
  <c r="H28" i="16"/>
  <c r="K49" i="16"/>
  <c r="J49" i="16"/>
  <c r="I49" i="16"/>
  <c r="G49" i="16"/>
  <c r="F49" i="16"/>
  <c r="H67" i="16"/>
  <c r="G67" i="16"/>
  <c r="F67" i="16"/>
  <c r="F53" i="16"/>
  <c r="L42" i="16"/>
  <c r="K42" i="16"/>
  <c r="J42" i="16"/>
  <c r="I42" i="16"/>
  <c r="M42" i="16"/>
  <c r="H42" i="16"/>
  <c r="G42" i="16"/>
  <c r="F42" i="16"/>
  <c r="G19" i="16"/>
  <c r="F19" i="16"/>
  <c r="H19" i="16"/>
  <c r="X30" i="16"/>
  <c r="M38" i="16"/>
  <c r="G38" i="16"/>
  <c r="F38" i="16"/>
  <c r="K38" i="16"/>
  <c r="J67" i="20"/>
  <c r="J7" i="20" s="1"/>
  <c r="I67" i="20"/>
  <c r="I7" i="20" s="1"/>
  <c r="D60" i="5"/>
  <c r="G67" i="20"/>
  <c r="G7" i="20" s="1"/>
  <c r="F67" i="20"/>
  <c r="F7" i="20" s="1"/>
  <c r="O67" i="20"/>
  <c r="O7" i="20" s="1"/>
  <c r="E67" i="20"/>
  <c r="Q13" i="20"/>
  <c r="M67" i="20"/>
  <c r="M7" i="20" s="1"/>
  <c r="N67" i="20"/>
  <c r="N7" i="20" s="1"/>
  <c r="D57" i="29"/>
  <c r="P67" i="20"/>
  <c r="P7" i="20" s="1"/>
  <c r="L67" i="20"/>
  <c r="L7" i="20" s="1"/>
  <c r="G35" i="22"/>
  <c r="G112" i="28"/>
  <c r="G110" i="28"/>
  <c r="G108" i="28"/>
  <c r="G82" i="22"/>
  <c r="G76" i="22"/>
  <c r="G70" i="22"/>
  <c r="G64" i="22"/>
  <c r="G58" i="22"/>
  <c r="G52" i="22"/>
  <c r="G46" i="22"/>
  <c r="G40" i="22"/>
  <c r="G87" i="22"/>
  <c r="G81" i="22"/>
  <c r="G75" i="22"/>
  <c r="G69" i="22"/>
  <c r="G63" i="22"/>
  <c r="G57" i="22"/>
  <c r="G51" i="22"/>
  <c r="G45" i="22"/>
  <c r="H10" i="22"/>
  <c r="G43" i="28"/>
  <c r="G86" i="22"/>
  <c r="G80" i="22"/>
  <c r="G74" i="22"/>
  <c r="G68" i="22"/>
  <c r="G62" i="22"/>
  <c r="G56" i="22"/>
  <c r="G50" i="22"/>
  <c r="G44" i="22"/>
  <c r="G45" i="28"/>
  <c r="B18" i="13"/>
  <c r="G84" i="22"/>
  <c r="G78" i="22"/>
  <c r="G72" i="22"/>
  <c r="G66" i="22"/>
  <c r="G60" i="22"/>
  <c r="G54" i="22"/>
  <c r="G48" i="22"/>
  <c r="G42" i="22"/>
  <c r="G79" i="22"/>
  <c r="G65" i="22"/>
  <c r="G53" i="22"/>
  <c r="G41" i="22"/>
  <c r="H10" i="28"/>
  <c r="G73" i="22"/>
  <c r="G77" i="22"/>
  <c r="G39" i="22"/>
  <c r="G61" i="22"/>
  <c r="G49" i="22"/>
  <c r="G38" i="22"/>
  <c r="G109" i="28"/>
  <c r="G111" i="28"/>
  <c r="G44" i="28"/>
  <c r="G37" i="22"/>
  <c r="G59" i="22"/>
  <c r="G47" i="22"/>
  <c r="G36" i="22"/>
  <c r="G85" i="22"/>
  <c r="G71" i="22"/>
  <c r="G42" i="28"/>
  <c r="C19" i="13"/>
  <c r="G83" i="22"/>
  <c r="G55" i="22"/>
  <c r="G43" i="22"/>
  <c r="G67" i="22"/>
  <c r="H67" i="20"/>
  <c r="H7" i="20" s="1"/>
  <c r="K67" i="20"/>
  <c r="K7" i="20" s="1"/>
  <c r="F57" i="29"/>
  <c r="E54" i="29"/>
  <c r="E51" i="29"/>
  <c r="E48" i="29"/>
  <c r="E45" i="29"/>
  <c r="E42" i="29"/>
  <c r="E39" i="29"/>
  <c r="E36" i="29"/>
  <c r="E33" i="29"/>
  <c r="E30" i="29"/>
  <c r="E27" i="29"/>
  <c r="E24" i="29"/>
  <c r="E21" i="29"/>
  <c r="E18" i="29"/>
  <c r="E15" i="29"/>
  <c r="E12" i="29"/>
  <c r="E9" i="29"/>
  <c r="E6" i="29"/>
  <c r="K85" i="22"/>
  <c r="K82" i="22"/>
  <c r="K79" i="22"/>
  <c r="K76" i="22"/>
  <c r="K73" i="22"/>
  <c r="K70" i="22"/>
  <c r="K67" i="22"/>
  <c r="K64" i="22"/>
  <c r="K61" i="22"/>
  <c r="K58" i="22"/>
  <c r="K55" i="22"/>
  <c r="K52" i="22"/>
  <c r="K49" i="22"/>
  <c r="K46" i="22"/>
  <c r="K43" i="22"/>
  <c r="K40" i="22"/>
  <c r="K37" i="22"/>
  <c r="L10" i="22"/>
  <c r="E56" i="29"/>
  <c r="E53" i="29"/>
  <c r="E50" i="29"/>
  <c r="E47" i="29"/>
  <c r="E44" i="29"/>
  <c r="E41" i="29"/>
  <c r="E38" i="29"/>
  <c r="E35" i="29"/>
  <c r="E32" i="29"/>
  <c r="E29" i="29"/>
  <c r="E26" i="29"/>
  <c r="E23" i="29"/>
  <c r="E20" i="29"/>
  <c r="E17" i="29"/>
  <c r="E14" i="29"/>
  <c r="E11" i="29"/>
  <c r="E8" i="29"/>
  <c r="E5" i="29"/>
  <c r="K87" i="22"/>
  <c r="K84" i="22"/>
  <c r="K81" i="22"/>
  <c r="K78" i="22"/>
  <c r="K75" i="22"/>
  <c r="K72" i="22"/>
  <c r="K69" i="22"/>
  <c r="K66" i="22"/>
  <c r="K63" i="22"/>
  <c r="K60" i="22"/>
  <c r="K57" i="22"/>
  <c r="K54" i="22"/>
  <c r="K51" i="22"/>
  <c r="K48" i="22"/>
  <c r="K45" i="22"/>
  <c r="K42" i="22"/>
  <c r="K39" i="22"/>
  <c r="K36" i="22"/>
  <c r="L10" i="28"/>
  <c r="E55" i="29"/>
  <c r="E52" i="29"/>
  <c r="E49" i="29"/>
  <c r="E46" i="29"/>
  <c r="E43" i="29"/>
  <c r="E40" i="29"/>
  <c r="E37" i="29"/>
  <c r="E34" i="29"/>
  <c r="E31" i="29"/>
  <c r="E28" i="29"/>
  <c r="E25" i="29"/>
  <c r="E22" i="29"/>
  <c r="E19" i="29"/>
  <c r="E16" i="29"/>
  <c r="E13" i="29"/>
  <c r="E10" i="29"/>
  <c r="E7" i="29"/>
  <c r="E4" i="29"/>
  <c r="K86" i="22"/>
  <c r="K83" i="22"/>
  <c r="K80" i="22"/>
  <c r="K77" i="22"/>
  <c r="K74" i="22"/>
  <c r="K71" i="22"/>
  <c r="K68" i="22"/>
  <c r="K65" i="22"/>
  <c r="K62" i="22"/>
  <c r="K59" i="22"/>
  <c r="K56" i="22"/>
  <c r="K53" i="22"/>
  <c r="K50" i="22"/>
  <c r="K47" i="22"/>
  <c r="K44" i="22"/>
  <c r="K41" i="22"/>
  <c r="K38" i="22"/>
  <c r="K35" i="22"/>
  <c r="V26" i="22"/>
  <c r="C28" i="22"/>
  <c r="C26" i="22"/>
  <c r="K31" i="28"/>
  <c r="C25" i="22"/>
  <c r="K30" i="28"/>
  <c r="K29" i="28"/>
  <c r="C27" i="22"/>
  <c r="J62" i="16" l="1"/>
  <c r="K22" i="16"/>
  <c r="K46" i="16"/>
  <c r="H34" i="16"/>
  <c r="F34" i="16"/>
  <c r="M43" i="16"/>
  <c r="L55" i="16"/>
  <c r="I62" i="16"/>
  <c r="G34" i="16"/>
  <c r="J34" i="16"/>
  <c r="M46" i="16"/>
  <c r="H49" i="16"/>
  <c r="M54" i="16"/>
  <c r="N28" i="16"/>
  <c r="I56" i="16"/>
  <c r="P34" i="16"/>
  <c r="P18" i="16"/>
  <c r="O68" i="16"/>
  <c r="D68" i="16" s="1"/>
  <c r="O28" i="16"/>
  <c r="D28" i="16" s="1"/>
  <c r="O65" i="16"/>
  <c r="D65" i="16" s="1"/>
  <c r="R19" i="16"/>
  <c r="Q61" i="16"/>
  <c r="O44" i="16"/>
  <c r="D44" i="16" s="1"/>
  <c r="N29" i="16"/>
  <c r="O36" i="16"/>
  <c r="D36" i="16" s="1"/>
  <c r="I37" i="16"/>
  <c r="M20" i="16"/>
  <c r="H22" i="16"/>
  <c r="R38" i="16"/>
  <c r="N46" i="16"/>
  <c r="L40" i="16"/>
  <c r="N68" i="16"/>
  <c r="N62" i="16"/>
  <c r="M37" i="16"/>
  <c r="K37" i="16"/>
  <c r="L21" i="16"/>
  <c r="G53" i="16"/>
  <c r="H37" i="16"/>
  <c r="O54" i="16"/>
  <c r="D54" i="16" s="1"/>
  <c r="E54" i="16"/>
  <c r="N38" i="16"/>
  <c r="N67" i="16"/>
  <c r="L32" i="16"/>
  <c r="R42" i="16"/>
  <c r="L67" i="16"/>
  <c r="I32" i="16"/>
  <c r="O38" i="16"/>
  <c r="D38" i="16" s="1"/>
  <c r="L38" i="16"/>
  <c r="P38" i="16"/>
  <c r="I38" i="16"/>
  <c r="P44" i="16"/>
  <c r="P40" i="16"/>
  <c r="R35" i="16"/>
  <c r="M67" i="16"/>
  <c r="J38" i="16"/>
  <c r="N50" i="16"/>
  <c r="Q15" i="16"/>
  <c r="G22" i="16"/>
  <c r="O35" i="16"/>
  <c r="D35" i="16" s="1"/>
  <c r="I63" i="16"/>
  <c r="Q36" i="16"/>
  <c r="H53" i="16"/>
  <c r="J37" i="16"/>
  <c r="K63" i="16"/>
  <c r="M19" i="16"/>
  <c r="L22" i="16"/>
  <c r="P62" i="16"/>
  <c r="J19" i="16"/>
  <c r="L34" i="16"/>
  <c r="Q66" i="16"/>
  <c r="L54" i="16"/>
  <c r="L37" i="16"/>
  <c r="L63" i="16"/>
  <c r="J67" i="16"/>
  <c r="M22" i="16"/>
  <c r="G63" i="16"/>
  <c r="F35" i="16"/>
  <c r="P49" i="16"/>
  <c r="I67" i="16"/>
  <c r="H63" i="16"/>
  <c r="L35" i="16"/>
  <c r="O15" i="16"/>
  <c r="K67" i="16"/>
  <c r="K50" i="16"/>
  <c r="M35" i="16"/>
  <c r="P36" i="16"/>
  <c r="O50" i="16"/>
  <c r="D50" i="16" s="1"/>
  <c r="L57" i="16"/>
  <c r="J65" i="16"/>
  <c r="L50" i="16"/>
  <c r="K35" i="16"/>
  <c r="P15" i="16"/>
  <c r="D15" i="16" s="1"/>
  <c r="N36" i="16"/>
  <c r="P35" i="16"/>
  <c r="M60" i="16"/>
  <c r="M21" i="16"/>
  <c r="Q17" i="16"/>
  <c r="Q40" i="16"/>
  <c r="N20" i="16"/>
  <c r="R46" i="16"/>
  <c r="Q22" i="16"/>
  <c r="R21" i="16"/>
  <c r="K29" i="16"/>
  <c r="P67" i="16"/>
  <c r="R65" i="16"/>
  <c r="M62" i="16"/>
  <c r="L56" i="16"/>
  <c r="J61" i="16"/>
  <c r="G35" i="16"/>
  <c r="L24" i="16"/>
  <c r="O20" i="16"/>
  <c r="D20" i="16" s="1"/>
  <c r="Q67" i="16"/>
  <c r="P65" i="16"/>
  <c r="Q55" i="16"/>
  <c r="R54" i="16"/>
  <c r="K56" i="16"/>
  <c r="J22" i="16"/>
  <c r="J56" i="16"/>
  <c r="I22" i="16"/>
  <c r="R17" i="16"/>
  <c r="Q56" i="16"/>
  <c r="N44" i="16"/>
  <c r="P17" i="16"/>
  <c r="Q21" i="16"/>
  <c r="I21" i="16"/>
  <c r="F56" i="16"/>
  <c r="H21" i="16"/>
  <c r="H56" i="16"/>
  <c r="I19" i="16"/>
  <c r="J29" i="16"/>
  <c r="G32" i="16"/>
  <c r="F43" i="16"/>
  <c r="I58" i="16"/>
  <c r="I20" i="16"/>
  <c r="K24" i="16"/>
  <c r="P24" i="16"/>
  <c r="N56" i="16"/>
  <c r="O17" i="16"/>
  <c r="D17" i="16" s="1"/>
  <c r="R22" i="16"/>
  <c r="K61" i="16"/>
  <c r="J20" i="16"/>
  <c r="M24" i="16"/>
  <c r="K65" i="16"/>
  <c r="L61" i="16"/>
  <c r="I35" i="16"/>
  <c r="L20" i="16"/>
  <c r="Q20" i="16"/>
  <c r="G21" i="16"/>
  <c r="G56" i="16"/>
  <c r="L65" i="16"/>
  <c r="M61" i="16"/>
  <c r="J58" i="16"/>
  <c r="K20" i="16"/>
  <c r="M66" i="16"/>
  <c r="J60" i="16"/>
  <c r="O37" i="16"/>
  <c r="D37" i="16" s="1"/>
  <c r="P20" i="16"/>
  <c r="K60" i="16"/>
  <c r="N37" i="16"/>
  <c r="R20" i="16"/>
  <c r="F21" i="16"/>
  <c r="M56" i="16"/>
  <c r="H29" i="16"/>
  <c r="H32" i="16"/>
  <c r="M29" i="16"/>
  <c r="L58" i="16"/>
  <c r="L29" i="16"/>
  <c r="L62" i="16"/>
  <c r="L17" i="16"/>
  <c r="L60" i="16"/>
  <c r="O61" i="16"/>
  <c r="D61" i="16" s="1"/>
  <c r="Q58" i="16"/>
  <c r="O58" i="16"/>
  <c r="D58" i="16" s="1"/>
  <c r="R66" i="16"/>
  <c r="O46" i="16"/>
  <c r="D46" i="16" s="1"/>
  <c r="N17" i="16"/>
  <c r="P21" i="16"/>
  <c r="R44" i="16"/>
  <c r="N65" i="16"/>
  <c r="J21" i="16"/>
  <c r="J32" i="16"/>
  <c r="F58" i="16"/>
  <c r="G62" i="16"/>
  <c r="M17" i="16"/>
  <c r="N61" i="16"/>
  <c r="Q46" i="16"/>
  <c r="N35" i="16"/>
  <c r="P46" i="16"/>
  <c r="O21" i="16"/>
  <c r="D21" i="16" s="1"/>
  <c r="O34" i="16"/>
  <c r="D34" i="16" s="1"/>
  <c r="M65" i="16"/>
  <c r="K21" i="16"/>
  <c r="I65" i="16"/>
  <c r="J35" i="16"/>
  <c r="F62" i="16"/>
  <c r="M44" i="16"/>
  <c r="Q44" i="16"/>
  <c r="O55" i="16"/>
  <c r="D55" i="16" s="1"/>
  <c r="N55" i="16"/>
  <c r="Q65" i="16"/>
  <c r="P55" i="16"/>
  <c r="Q38" i="16"/>
  <c r="L25" i="16"/>
  <c r="M25" i="16"/>
  <c r="Q62" i="16"/>
  <c r="O19" i="16"/>
  <c r="D19" i="16" s="1"/>
  <c r="R55" i="16"/>
  <c r="N40" i="16"/>
  <c r="P56" i="16"/>
  <c r="L19" i="16"/>
  <c r="Q54" i="16"/>
  <c r="O41" i="16"/>
  <c r="D41" i="16" s="1"/>
  <c r="R27" i="16"/>
  <c r="R29" i="16"/>
  <c r="I68" i="16"/>
  <c r="K40" i="16"/>
  <c r="I41" i="16"/>
  <c r="K57" i="16"/>
  <c r="R40" i="16"/>
  <c r="P66" i="16"/>
  <c r="O56" i="16"/>
  <c r="D56" i="16" s="1"/>
  <c r="P19" i="16"/>
  <c r="K19" i="16"/>
  <c r="I34" i="16"/>
  <c r="J68" i="16"/>
  <c r="O40" i="16"/>
  <c r="D40" i="16" s="1"/>
  <c r="N34" i="16"/>
  <c r="N66" i="16"/>
  <c r="N22" i="16"/>
  <c r="R63" i="16"/>
  <c r="P58" i="16"/>
  <c r="O66" i="16"/>
  <c r="D66" i="16" s="1"/>
  <c r="R56" i="16"/>
  <c r="P60" i="16"/>
  <c r="N21" i="16"/>
  <c r="K25" i="16"/>
  <c r="R68" i="16"/>
  <c r="P54" i="16"/>
  <c r="Q68" i="16"/>
  <c r="O27" i="16"/>
  <c r="D27" i="16" s="1"/>
  <c r="Q19" i="16"/>
  <c r="L43" i="16"/>
  <c r="R34" i="16"/>
  <c r="O24" i="16"/>
  <c r="D24" i="16" s="1"/>
  <c r="R61" i="16"/>
  <c r="H43" i="16"/>
  <c r="N60" i="16"/>
  <c r="Q49" i="16"/>
  <c r="K64" i="16"/>
  <c r="K62" i="16"/>
  <c r="I60" i="16"/>
  <c r="Q24" i="16"/>
  <c r="R60" i="16"/>
  <c r="R24" i="16"/>
  <c r="Q27" i="16"/>
  <c r="Q37" i="16"/>
  <c r="P37" i="16"/>
  <c r="P50" i="16"/>
  <c r="N43" i="16"/>
  <c r="J43" i="16"/>
  <c r="P27" i="16"/>
  <c r="M59" i="16"/>
  <c r="N27" i="16"/>
  <c r="M64" i="16"/>
  <c r="Q60" i="16"/>
  <c r="K43" i="16"/>
  <c r="O60" i="16"/>
  <c r="D60" i="16" s="1"/>
  <c r="M28" i="16"/>
  <c r="K58" i="16"/>
  <c r="Q32" i="16"/>
  <c r="J28" i="16"/>
  <c r="J25" i="16"/>
  <c r="O62" i="16"/>
  <c r="D62" i="16" s="1"/>
  <c r="R41" i="16"/>
  <c r="R49" i="16"/>
  <c r="R50" i="16"/>
  <c r="R62" i="16"/>
  <c r="N19" i="16"/>
  <c r="R36" i="16"/>
  <c r="M63" i="16"/>
  <c r="M58" i="16"/>
  <c r="K59" i="16"/>
  <c r="P61" i="16"/>
  <c r="R28" i="16"/>
  <c r="Q41" i="16"/>
  <c r="Q34" i="16"/>
  <c r="Q63" i="16"/>
  <c r="Q50" i="16"/>
  <c r="L59" i="16"/>
  <c r="Q28" i="16"/>
  <c r="N63" i="16"/>
  <c r="P28" i="16"/>
  <c r="Q43" i="16"/>
  <c r="P63" i="16"/>
  <c r="Q59" i="16"/>
  <c r="R37" i="16"/>
  <c r="O63" i="16"/>
  <c r="D63" i="16" s="1"/>
  <c r="R58" i="16"/>
  <c r="P22" i="16"/>
  <c r="L64" i="16"/>
  <c r="O22" i="16"/>
  <c r="D22" i="16" s="1"/>
  <c r="F63" i="16"/>
  <c r="N58" i="16"/>
  <c r="R51" i="16"/>
  <c r="P59" i="16"/>
  <c r="Q67" i="20"/>
  <c r="Q7" i="20" s="1"/>
  <c r="E3" i="20" s="1"/>
  <c r="R43" i="16"/>
  <c r="O53" i="16"/>
  <c r="D53" i="16" s="1"/>
  <c r="P32" i="16"/>
  <c r="R31" i="16"/>
  <c r="P30" i="16"/>
  <c r="N30" i="16"/>
  <c r="Q30" i="16"/>
  <c r="R30" i="16"/>
  <c r="O30" i="16"/>
  <c r="D30" i="16" s="1"/>
  <c r="F64" i="16"/>
  <c r="P41" i="16"/>
  <c r="N25" i="16"/>
  <c r="O25" i="16"/>
  <c r="D25" i="16" s="1"/>
  <c r="P25" i="16"/>
  <c r="R25" i="16"/>
  <c r="P29" i="16"/>
  <c r="G64" i="16"/>
  <c r="N31" i="16"/>
  <c r="Q31" i="16"/>
  <c r="O31" i="16"/>
  <c r="D31" i="16" s="1"/>
  <c r="P31" i="16"/>
  <c r="P64" i="16"/>
  <c r="O64" i="16"/>
  <c r="D64" i="16" s="1"/>
  <c r="Q64" i="16"/>
  <c r="R64" i="16"/>
  <c r="N64" i="16"/>
  <c r="O49" i="16"/>
  <c r="D49" i="16" s="1"/>
  <c r="Q29" i="16"/>
  <c r="N49" i="16"/>
  <c r="O29" i="16"/>
  <c r="D29" i="16" s="1"/>
  <c r="H59" i="16"/>
  <c r="N45" i="16"/>
  <c r="O45" i="16"/>
  <c r="D45" i="16" s="1"/>
  <c r="Q45" i="16"/>
  <c r="P45" i="16"/>
  <c r="R45" i="16"/>
  <c r="N53" i="16"/>
  <c r="N32" i="16"/>
  <c r="Q25" i="16"/>
  <c r="I33" i="16"/>
  <c r="N33" i="16"/>
  <c r="O33" i="16"/>
  <c r="D33" i="16" s="1"/>
  <c r="P33" i="16"/>
  <c r="Q33" i="16"/>
  <c r="R33" i="16"/>
  <c r="P43" i="16"/>
  <c r="O59" i="16"/>
  <c r="D59" i="16" s="1"/>
  <c r="G25" i="16"/>
  <c r="J59" i="16"/>
  <c r="O43" i="16"/>
  <c r="D43" i="16" s="1"/>
  <c r="R59" i="16"/>
  <c r="Q53" i="16"/>
  <c r="O32" i="16"/>
  <c r="D32" i="16" s="1"/>
  <c r="I59" i="16"/>
  <c r="I43" i="16"/>
  <c r="I64" i="16"/>
  <c r="H25" i="16"/>
  <c r="N59" i="16"/>
  <c r="N41" i="16"/>
  <c r="P53" i="16"/>
  <c r="R32" i="16"/>
  <c r="J64" i="16"/>
  <c r="F25" i="16"/>
  <c r="R53" i="16"/>
  <c r="J53" i="16"/>
  <c r="F33" i="16"/>
  <c r="M33" i="16"/>
  <c r="M32" i="16"/>
  <c r="H33" i="16"/>
  <c r="K53" i="16"/>
  <c r="G33" i="16"/>
  <c r="L53" i="16"/>
  <c r="J33" i="16"/>
  <c r="L33" i="16"/>
  <c r="K33" i="16"/>
  <c r="M49" i="16"/>
  <c r="K30" i="16"/>
  <c r="J30" i="16"/>
  <c r="I30" i="16"/>
  <c r="M30" i="16"/>
  <c r="L30" i="16"/>
  <c r="H30" i="16"/>
  <c r="F30" i="16"/>
  <c r="G30" i="16"/>
  <c r="F45" i="16"/>
  <c r="M45" i="16"/>
  <c r="L45" i="16"/>
  <c r="J45" i="16"/>
  <c r="K45" i="16"/>
  <c r="G45" i="16"/>
  <c r="I45" i="16"/>
  <c r="H45" i="16"/>
  <c r="M31" i="16"/>
  <c r="L31" i="16"/>
  <c r="K31" i="16"/>
  <c r="I31" i="16"/>
  <c r="H31" i="16"/>
  <c r="G31" i="16"/>
  <c r="F31" i="16"/>
  <c r="J31" i="16"/>
  <c r="E7" i="20"/>
  <c r="E57" i="29"/>
  <c r="C5" i="28" l="1"/>
  <c r="B5" i="13"/>
  <c r="C5" i="22"/>
  <c r="AT5" i="16"/>
  <c r="AT4" i="16" s="1"/>
  <c r="AT6" i="16" s="1"/>
  <c r="AS5" i="16"/>
  <c r="AS4" i="16" s="1"/>
  <c r="AS6" i="16" s="1"/>
  <c r="AU5" i="16"/>
  <c r="AU4" i="16" s="1"/>
  <c r="AU6" i="16" s="1"/>
  <c r="AV5" i="16"/>
  <c r="AV7" i="16" s="1"/>
  <c r="AR5" i="16"/>
  <c r="AN5" i="16"/>
  <c r="AN4" i="16" s="1"/>
  <c r="AN6" i="16" s="1"/>
  <c r="AM5" i="16"/>
  <c r="AM4" i="16" s="1"/>
  <c r="AM6" i="16" s="1"/>
  <c r="AL5" i="16"/>
  <c r="AL4" i="16" s="1"/>
  <c r="AL6" i="16" s="1"/>
  <c r="AK5" i="16"/>
  <c r="AK4" i="16" s="1"/>
  <c r="AK6" i="16" s="1"/>
  <c r="AP5" i="16"/>
  <c r="AP7" i="16" s="1"/>
  <c r="AO5" i="16"/>
  <c r="AO4" i="16" s="1"/>
  <c r="AO6" i="16" s="1"/>
  <c r="C6" i="28"/>
  <c r="C6" i="22"/>
  <c r="AQ5" i="16"/>
  <c r="AU7" i="16" l="1"/>
  <c r="AV4" i="16"/>
  <c r="AV6" i="16" s="1"/>
  <c r="AS7" i="16"/>
  <c r="AT7" i="16"/>
  <c r="AR4" i="16"/>
  <c r="AR6" i="16" s="1"/>
  <c r="AR7" i="16"/>
  <c r="AN7" i="16"/>
  <c r="AM7" i="16"/>
  <c r="AL7" i="16"/>
  <c r="AO7" i="16"/>
  <c r="AK7" i="16"/>
  <c r="AP4" i="16"/>
  <c r="AP6" i="16" s="1"/>
  <c r="AQ7" i="16"/>
  <c r="AQ4" i="16"/>
  <c r="AQ6" i="16" s="1"/>
</calcChain>
</file>

<file path=xl/sharedStrings.xml><?xml version="1.0" encoding="utf-8"?>
<sst xmlns="http://schemas.openxmlformats.org/spreadsheetml/2006/main" count="136248" uniqueCount="3682">
  <si>
    <r>
      <rPr>
        <b/>
        <sz val="18"/>
        <color rgb="FF0000FF"/>
        <rFont val="Segoe UI"/>
        <charset val="134"/>
      </rPr>
      <t>Quezon City</t>
    </r>
    <r>
      <rPr>
        <b/>
        <sz val="18"/>
        <color theme="1"/>
        <rFont val="Segoe UI"/>
        <charset val="134"/>
      </rPr>
      <t xml:space="preserve"> </t>
    </r>
    <r>
      <rPr>
        <b/>
        <sz val="18"/>
        <color rgb="FFFF0000"/>
        <rFont val="Segoe UI"/>
        <charset val="134"/>
      </rPr>
      <t>Local</t>
    </r>
    <r>
      <rPr>
        <b/>
        <sz val="18"/>
        <color theme="1"/>
        <rFont val="Segoe UI"/>
        <charset val="134"/>
      </rPr>
      <t xml:space="preserve"> </t>
    </r>
    <r>
      <rPr>
        <b/>
        <sz val="18"/>
        <color theme="5" tint="-0.499984740745262"/>
        <rFont val="Segoe UI"/>
        <charset val="134"/>
      </rPr>
      <t>Government</t>
    </r>
    <r>
      <rPr>
        <b/>
        <sz val="18"/>
        <color theme="1"/>
        <rFont val="Segoe UI"/>
        <charset val="134"/>
      </rPr>
      <t xml:space="preserve"> </t>
    </r>
    <r>
      <rPr>
        <b/>
        <sz val="18"/>
        <color theme="9"/>
        <rFont val="Segoe UI"/>
        <charset val="134"/>
      </rPr>
      <t>DOCUMENT MANAGEMENT SYSTEM (DMS)</t>
    </r>
  </si>
  <si>
    <t>out of 54 departments logged, as of this today</t>
  </si>
  <si>
    <t>out of 54 departments logged, as of this week</t>
  </si>
  <si>
    <t>Reflecting a progress of</t>
  </si>
  <si>
    <t>STORED documents</t>
  </si>
  <si>
    <t>SENT documents</t>
  </si>
  <si>
    <t>ACKNOWLEDGED documents</t>
  </si>
  <si>
    <t>RESPONSE documents</t>
  </si>
  <si>
    <t>adoption rate.</t>
  </si>
  <si>
    <r>
      <rPr>
        <b/>
        <sz val="14"/>
        <color rgb="FFB20CB4"/>
        <rFont val="Segoe UI"/>
        <charset val="134"/>
      </rPr>
      <t>Office of the City Mayor</t>
    </r>
    <r>
      <rPr>
        <b/>
        <sz val="14"/>
        <color theme="1"/>
        <rFont val="Segoe UI"/>
        <charset val="134"/>
      </rPr>
      <t xml:space="preserve"> Document Management System (DMS)</t>
    </r>
  </si>
  <si>
    <t>Stored documents for OCM</t>
  </si>
  <si>
    <t>OCM docs record</t>
  </si>
  <si>
    <t>Includes all stored documents including Main documents and supporting documents.</t>
  </si>
  <si>
    <t>These is a special feature for OCM -- serves as their google sheet-like data record for received documents.</t>
  </si>
  <si>
    <t>Document Types</t>
  </si>
  <si>
    <t>Complex Document</t>
  </si>
  <si>
    <r>
      <rPr>
        <b/>
        <sz val="14"/>
        <color theme="1"/>
        <rFont val="Segoe UI"/>
        <charset val="134"/>
      </rPr>
      <t xml:space="preserve">received documents from </t>
    </r>
    <r>
      <rPr>
        <b/>
        <sz val="14"/>
        <color theme="9" tint="-0.249977111117893"/>
        <rFont val="Segoe UI"/>
        <charset val="134"/>
      </rPr>
      <t>DMS</t>
    </r>
  </si>
  <si>
    <t>Standard Document</t>
  </si>
  <si>
    <r>
      <rPr>
        <b/>
        <sz val="14"/>
        <color theme="7" tint="-0.249977111117893"/>
        <rFont val="Segoe UI"/>
        <charset val="134"/>
      </rPr>
      <t>physically</t>
    </r>
    <r>
      <rPr>
        <b/>
        <sz val="14"/>
        <color theme="1"/>
        <rFont val="Segoe UI"/>
        <charset val="134"/>
      </rPr>
      <t xml:space="preserve"> received documents</t>
    </r>
  </si>
  <si>
    <t>Report Document</t>
  </si>
  <si>
    <t>Admin Document</t>
  </si>
  <si>
    <t>DOC STATUS</t>
  </si>
  <si>
    <t>Invitation/Schedule</t>
  </si>
  <si>
    <t>documents completed under OCM processing (OCM Process Complete)</t>
  </si>
  <si>
    <t>Transmittal</t>
  </si>
  <si>
    <t>documents have been classified into 5 document categories and awaiting instructions (S.OCM Actioned)</t>
  </si>
  <si>
    <t>Others</t>
  </si>
  <si>
    <t>documents are awaiting processing in the OCM level 1/2 and Senior OCM</t>
  </si>
  <si>
    <t>as of June 10, 2025 only</t>
  </si>
  <si>
    <t>per Department</t>
  </si>
  <si>
    <t>No</t>
  </si>
  <si>
    <t>Department</t>
  </si>
  <si>
    <t>STORED</t>
  </si>
  <si>
    <t>RECEIVE</t>
  </si>
  <si>
    <t>SENT</t>
  </si>
  <si>
    <t>ACKNOWLEDGED</t>
  </si>
  <si>
    <t>PENDING</t>
  </si>
  <si>
    <t>total</t>
  </si>
  <si>
    <t>to other dept</t>
  </si>
  <si>
    <t>by other dept</t>
  </si>
  <si>
    <t>acknowledgement by other dept</t>
  </si>
  <si>
    <t>ITDD</t>
  </si>
  <si>
    <t>MDAD</t>
  </si>
  <si>
    <t>OCM</t>
  </si>
  <si>
    <t>OCA</t>
  </si>
  <si>
    <t>OCAs</t>
  </si>
  <si>
    <t>Based on OCM document Records</t>
  </si>
  <si>
    <t>Looping into the inter-department DMS ...</t>
  </si>
  <si>
    <r>
      <rPr>
        <b/>
        <sz val="12"/>
        <color theme="1"/>
        <rFont val="Segoe UI"/>
        <charset val="134"/>
      </rPr>
      <t xml:space="preserve">No. of </t>
    </r>
    <r>
      <rPr>
        <b/>
        <sz val="12"/>
        <color rgb="FF0000FF"/>
        <rFont val="Segoe UI"/>
        <charset val="134"/>
      </rPr>
      <t>Transmitted</t>
    </r>
    <r>
      <rPr>
        <b/>
        <sz val="12"/>
        <color theme="1"/>
        <rFont val="Segoe UI"/>
        <charset val="134"/>
      </rPr>
      <t xml:space="preserve"> documents to Other Dept. :</t>
    </r>
  </si>
  <si>
    <r>
      <rPr>
        <b/>
        <sz val="12"/>
        <color theme="1"/>
        <rFont val="Segoe UI"/>
        <charset val="134"/>
      </rPr>
      <t xml:space="preserve">No. of </t>
    </r>
    <r>
      <rPr>
        <b/>
        <sz val="12"/>
        <color rgb="FF0000FF"/>
        <rFont val="Segoe UI"/>
        <charset val="134"/>
      </rPr>
      <t>Transmitted</t>
    </r>
    <r>
      <rPr>
        <b/>
        <sz val="12"/>
        <color theme="1"/>
        <rFont val="Segoe UI"/>
        <charset val="134"/>
      </rPr>
      <t xml:space="preserve"> documents - </t>
    </r>
    <r>
      <rPr>
        <b/>
        <sz val="12"/>
        <color rgb="FFFF0000"/>
        <rFont val="Segoe UI"/>
        <charset val="134"/>
      </rPr>
      <t>Responded</t>
    </r>
    <r>
      <rPr>
        <b/>
        <sz val="12"/>
        <color theme="1"/>
        <rFont val="Segoe UI"/>
        <charset val="134"/>
      </rPr>
      <t xml:space="preserve"> :</t>
    </r>
  </si>
  <si>
    <t>possible duplicate documents</t>
  </si>
  <si>
    <t>ADAAC</t>
  </si>
  <si>
    <t>AMD</t>
  </si>
  <si>
    <t>BCRD</t>
  </si>
  <si>
    <t>BPLD</t>
  </si>
  <si>
    <t>CAD</t>
  </si>
  <si>
    <t>CArD</t>
  </si>
  <si>
    <t>CBD</t>
  </si>
  <si>
    <t>CCESD</t>
  </si>
  <si>
    <t>CCRD</t>
  </si>
  <si>
    <t>CESD</t>
  </si>
  <si>
    <t>CGSD</t>
  </si>
  <si>
    <t>CHD</t>
  </si>
  <si>
    <t>CLD</t>
  </si>
  <si>
    <t>CPDD</t>
  </si>
  <si>
    <t>CREMCO</t>
  </si>
  <si>
    <t>CTO</t>
  </si>
  <si>
    <t>CVD</t>
  </si>
  <si>
    <t>DBO</t>
  </si>
  <si>
    <t>DOE</t>
  </si>
  <si>
    <t>DPOS</t>
  </si>
  <si>
    <t>DSQC</t>
  </si>
  <si>
    <t>GAD</t>
  </si>
  <si>
    <t>HCDRD</t>
  </si>
  <si>
    <t>HRMD</t>
  </si>
  <si>
    <t>IAS</t>
  </si>
  <si>
    <t>LEDIPO</t>
  </si>
  <si>
    <t>OSSP</t>
  </si>
  <si>
    <t>OSCA</t>
  </si>
  <si>
    <t>OSM</t>
  </si>
  <si>
    <t>PAISD</t>
  </si>
  <si>
    <t>PDAD</t>
  </si>
  <si>
    <t>PDAO</t>
  </si>
  <si>
    <t>PESO</t>
  </si>
  <si>
    <t>PLEB</t>
  </si>
  <si>
    <t>PROC</t>
  </si>
  <si>
    <t>QCBAS</t>
  </si>
  <si>
    <t>QCCSD</t>
  </si>
  <si>
    <t>QCEAU</t>
  </si>
  <si>
    <t>QCID</t>
  </si>
  <si>
    <t>QCPL</t>
  </si>
  <si>
    <t>QCTD</t>
  </si>
  <si>
    <t>QCYDO</t>
  </si>
  <si>
    <t>QCDRRMO</t>
  </si>
  <si>
    <t>SBCDPO</t>
  </si>
  <si>
    <t>SPORTS</t>
  </si>
  <si>
    <t>SSDD</t>
  </si>
  <si>
    <t>TFCOPRISS</t>
  </si>
  <si>
    <t>TTMD</t>
  </si>
  <si>
    <t>ZAU</t>
  </si>
  <si>
    <t>Abbreviation</t>
  </si>
  <si>
    <t>Department / Office</t>
  </si>
  <si>
    <t>UPLOAD</t>
  </si>
  <si>
    <t>ACKNOWLEDGE</t>
  </si>
  <si>
    <t>RESPONSE</t>
  </si>
  <si>
    <t>Office of the City Mayor</t>
  </si>
  <si>
    <t>Quezon City Anti-Drug Abuse Advisory Council</t>
  </si>
  <si>
    <t>OCM - Administrative Management Division</t>
  </si>
  <si>
    <t>Barangay and Community Relations Department</t>
  </si>
  <si>
    <t>Business Permit and Licensing Department</t>
  </si>
  <si>
    <t>City Accounting Department</t>
  </si>
  <si>
    <t>City Architect Department</t>
  </si>
  <si>
    <t>City Budget Department</t>
  </si>
  <si>
    <t>Climate Change and Environmental Sustainability Department</t>
  </si>
  <si>
    <t>City Civil Registry Department</t>
  </si>
  <si>
    <t>City Epidemiology and Surveillance Unit</t>
  </si>
  <si>
    <t>City General Services Department</t>
  </si>
  <si>
    <t>City Health Department</t>
  </si>
  <si>
    <t>City Legal Department</t>
  </si>
  <si>
    <t>City Planning and Development Department</t>
  </si>
  <si>
    <t>City Real Estate Management and Control Committee</t>
  </si>
  <si>
    <t>City Treasurer's Office</t>
  </si>
  <si>
    <t>City Veterinary Department</t>
  </si>
  <si>
    <t>Department of Building Official</t>
  </si>
  <si>
    <t>Department of Engineering</t>
  </si>
  <si>
    <t>Department of Public Order and Safety</t>
  </si>
  <si>
    <t>Department of Sanitation and Cleanup Works of Quezon City</t>
  </si>
  <si>
    <t>Gender and Development Council</t>
  </si>
  <si>
    <t>Housing, Community Development and Resettlement Department</t>
  </si>
  <si>
    <t>Human Resource Management Department</t>
  </si>
  <si>
    <t>Intenal Audit Service</t>
  </si>
  <si>
    <t>Information Technology Development Department</t>
  </si>
  <si>
    <t>Local Economic Development and Investment Promotions</t>
  </si>
  <si>
    <t>Market Development and Administration Department</t>
  </si>
  <si>
    <t>Office of the City Administrator</t>
  </si>
  <si>
    <t>City Assessor's Office</t>
  </si>
  <si>
    <t>Office of the City Secretary</t>
  </si>
  <si>
    <t>Office for the Senior Citizen's Affairs</t>
  </si>
  <si>
    <t>Office of the Secretary to the Mayor</t>
  </si>
  <si>
    <t>Public Affairs and Information Services Department</t>
  </si>
  <si>
    <t>Parks Development and Administration Department</t>
  </si>
  <si>
    <t>Persons with Disability Affairs Office</t>
  </si>
  <si>
    <t>Public Employment Service Office</t>
  </si>
  <si>
    <t>People's Law Enforcement Board</t>
  </si>
  <si>
    <t>Procurement Department</t>
  </si>
  <si>
    <t>Quezon City Bangsamoro Affairs Service</t>
  </si>
  <si>
    <t>Quezon City Citizen Services Department</t>
  </si>
  <si>
    <t>QC Educational Affairs Unit, under Office of the City Mayor</t>
  </si>
  <si>
    <t>Quezon City Identification</t>
  </si>
  <si>
    <t>Quezon City Public Library</t>
  </si>
  <si>
    <t>Quezon City Tourism Department</t>
  </si>
  <si>
    <t>Quezon City Youth Development Office</t>
  </si>
  <si>
    <t>QC Disaster and Risk Reduction Management Office</t>
  </si>
  <si>
    <t>Small Business and Cooperatives Development and Promotions Office</t>
  </si>
  <si>
    <t>Sports Development</t>
  </si>
  <si>
    <t>Social Services Development Department</t>
  </si>
  <si>
    <t>Task Force Control and Prevention of Illegal Structures and Squatting</t>
  </si>
  <si>
    <t>Transport and Traffic Management Department</t>
  </si>
  <si>
    <t>Zoning Administration Unit</t>
  </si>
  <si>
    <t>TOTAL</t>
  </si>
  <si>
    <t xml:space="preserve"> </t>
  </si>
  <si>
    <t>DMS Usage Report: Quezon City Local Government Document Management System (DMS)</t>
  </si>
  <si>
    <t>As of today,</t>
  </si>
  <si>
    <t>No. of Stored documents :</t>
  </si>
  <si>
    <t>documents</t>
  </si>
  <si>
    <t>Top uploaders :</t>
  </si>
  <si>
    <t>Name</t>
  </si>
  <si>
    <t>Batch</t>
  </si>
  <si>
    <t>Batch 2</t>
  </si>
  <si>
    <t>Batch 3-A</t>
  </si>
  <si>
    <t>Batch 1</t>
  </si>
  <si>
    <t>QC Kabahagi Center for Children with Disabilities</t>
  </si>
  <si>
    <t>Batch 3-B</t>
  </si>
  <si>
    <t>Amoranto Sports Complex</t>
  </si>
  <si>
    <t>Rosario Maclang Bautista General Hospital</t>
  </si>
  <si>
    <t>Quezon City General Hospital</t>
  </si>
  <si>
    <t>Quezon City University</t>
  </si>
  <si>
    <t>Novaliches District Hospital</t>
  </si>
  <si>
    <t>Novaliches District Center</t>
  </si>
  <si>
    <t>Task Force Disiplina</t>
  </si>
  <si>
    <t>Quezon Memorial Circle Administration Office</t>
  </si>
  <si>
    <t>District 1 Action Center</t>
  </si>
  <si>
    <t>District 2 Action Center</t>
  </si>
  <si>
    <t>District 3 Action Center</t>
  </si>
  <si>
    <t>District 4 Action Center</t>
  </si>
  <si>
    <t>District 6 Action Center</t>
  </si>
  <si>
    <t>dwadmin</t>
  </si>
  <si>
    <t>Admin</t>
  </si>
  <si>
    <t>user account</t>
  </si>
  <si>
    <t>Count of user account</t>
  </si>
  <si>
    <t>user-ADAAC</t>
  </si>
  <si>
    <t>user-amd</t>
  </si>
  <si>
    <t>user-BCRD</t>
  </si>
  <si>
    <t>Batch 3</t>
  </si>
  <si>
    <t>user-BPLD</t>
  </si>
  <si>
    <t>user-BPLD-2</t>
  </si>
  <si>
    <t>user-CAD</t>
  </si>
  <si>
    <t>user-CBD</t>
  </si>
  <si>
    <t>user-CCRD-2</t>
  </si>
  <si>
    <t>user-CESD</t>
  </si>
  <si>
    <t>user-CGSD</t>
  </si>
  <si>
    <t>ASC</t>
  </si>
  <si>
    <t>user-CHD</t>
  </si>
  <si>
    <t>user-CHD-2</t>
  </si>
  <si>
    <t>user-CLD</t>
  </si>
  <si>
    <t>user-CPDD</t>
  </si>
  <si>
    <t>user-CREMCO</t>
  </si>
  <si>
    <t>user-cto</t>
  </si>
  <si>
    <t>user-CVD</t>
  </si>
  <si>
    <t>user-DBO</t>
  </si>
  <si>
    <t>user-DBO-2</t>
  </si>
  <si>
    <t>user-doe-2</t>
  </si>
  <si>
    <t>user-doe</t>
  </si>
  <si>
    <t>user-DPOS</t>
  </si>
  <si>
    <t>user-DSQC</t>
  </si>
  <si>
    <t>user-GAD</t>
  </si>
  <si>
    <t>user-HCDRD</t>
  </si>
  <si>
    <t>user-HRMD</t>
  </si>
  <si>
    <t>user-IAS</t>
  </si>
  <si>
    <t>user-itdd</t>
  </si>
  <si>
    <t>itdd.patricia.castro</t>
  </si>
  <si>
    <t>itdd.sherilyn.alibango</t>
  </si>
  <si>
    <t>user-LEDIPO</t>
  </si>
  <si>
    <t>user-MDAD</t>
  </si>
  <si>
    <t>user-oca</t>
  </si>
  <si>
    <t>darwin.manuel</t>
  </si>
  <si>
    <t>ardel.manuel</t>
  </si>
  <si>
    <t>oca.darwin.manuel</t>
  </si>
  <si>
    <t>oca.ardel.manuel</t>
  </si>
  <si>
    <t>oca.elisha.ronquillo</t>
  </si>
  <si>
    <t>user-ocm</t>
  </si>
  <si>
    <t>user-ocm-2</t>
  </si>
  <si>
    <t>ocm.lilybeth.selda</t>
  </si>
  <si>
    <t>ocm.alexandra.badion</t>
  </si>
  <si>
    <t>ocm.cecilia.tamba</t>
  </si>
  <si>
    <t>ocm.roxanne.lacambra</t>
  </si>
  <si>
    <t>ocm.angelica.corijutan</t>
  </si>
  <si>
    <t>ocm.angelie.villamor</t>
  </si>
  <si>
    <t>ocm.francis.precones</t>
  </si>
  <si>
    <t>ocm.jane.catedral</t>
  </si>
  <si>
    <t>ocm.janeapril.catedral</t>
  </si>
  <si>
    <t>ocm.elsie.cuenza</t>
  </si>
  <si>
    <t>ocm.genevieve.bermudez</t>
  </si>
  <si>
    <t>ocm.gerald.tabares</t>
  </si>
  <si>
    <t>ocm.jovelyn.albarida</t>
  </si>
  <si>
    <t>ocm.camille.caspe</t>
  </si>
  <si>
    <t>(blank)</t>
  </si>
  <si>
    <t>oca.alexandra.badion</t>
  </si>
  <si>
    <t>Grand Total</t>
  </si>
  <si>
    <t>ocm.geraldangelo.tabares</t>
  </si>
  <si>
    <t>ocm.johnpaulalbert.bauto</t>
  </si>
  <si>
    <t>ocm.eric.rivera</t>
  </si>
  <si>
    <t>ocm.esther.alinsugay</t>
  </si>
  <si>
    <t>ocm.erline.orayani</t>
  </si>
  <si>
    <t>user-OSM</t>
  </si>
  <si>
    <t>user-OSSP</t>
  </si>
  <si>
    <t>user-PAISD</t>
  </si>
  <si>
    <t>user-PDAD</t>
  </si>
  <si>
    <t>user-PDAO</t>
  </si>
  <si>
    <t>user-PESO</t>
  </si>
  <si>
    <t>user-PLEB</t>
  </si>
  <si>
    <t>user-proc-2</t>
  </si>
  <si>
    <t>user-proc</t>
  </si>
  <si>
    <t>user-QCBAS</t>
  </si>
  <si>
    <t>user-QCCSD</t>
  </si>
  <si>
    <t>user-QCDRRMO</t>
  </si>
  <si>
    <t>user-QCEAU</t>
  </si>
  <si>
    <t>user-qcid</t>
  </si>
  <si>
    <t>user-QCPL</t>
  </si>
  <si>
    <t>user-QCTD</t>
  </si>
  <si>
    <t>user-QCYDO</t>
  </si>
  <si>
    <t>user-SBCDPO</t>
  </si>
  <si>
    <t>user-QCSpDO</t>
  </si>
  <si>
    <t>user-SSDD</t>
  </si>
  <si>
    <t>user-TFCOPRISS</t>
  </si>
  <si>
    <t>user-zau</t>
  </si>
  <si>
    <t>user-CBD-2</t>
  </si>
  <si>
    <t>user-CARD</t>
  </si>
  <si>
    <t>user-TTMD</t>
  </si>
  <si>
    <t>user-OCAs</t>
  </si>
  <si>
    <t>angelica.corijutan</t>
  </si>
  <si>
    <t>ocm.anne.albarida</t>
  </si>
  <si>
    <t>user-CCRD</t>
  </si>
  <si>
    <t>ocm.genesis.estrella</t>
  </si>
  <si>
    <t>user-CCESD</t>
  </si>
  <si>
    <t>Senior OCM Personnel</t>
  </si>
  <si>
    <t>user-asc</t>
  </si>
  <si>
    <t>Private User General Profile</t>
  </si>
  <si>
    <t>Assigned User General Profile</t>
  </si>
  <si>
    <t>Named license for product 'DocuWareClientLic4'</t>
  </si>
  <si>
    <t>Quezon City Local Government</t>
  </si>
  <si>
    <t>Concurrent license for product 'DocuWareClientLic4'</t>
  </si>
  <si>
    <t>OCM Main Doc Categories</t>
  </si>
  <si>
    <t>Note : ALWAYS EXCLUDE test document - ASC 06/10/2025 - ASC-061025-0001-610 response to a response QCID-042425-0019-6</t>
  </si>
  <si>
    <t>DELETED</t>
  </si>
  <si>
    <t>process complete</t>
  </si>
  <si>
    <t>ocm-10995</t>
  </si>
  <si>
    <t>paste download here</t>
  </si>
  <si>
    <t>ocm125-11159</t>
  </si>
  <si>
    <t>Control Number2</t>
  </si>
  <si>
    <t>O_Uploader</t>
  </si>
  <si>
    <t>Uploader</t>
  </si>
  <si>
    <t>Title/Subject</t>
  </si>
  <si>
    <t>Sender</t>
  </si>
  <si>
    <t>Doc Date</t>
  </si>
  <si>
    <t>Control Number</t>
  </si>
  <si>
    <t>Sender Tracking Number</t>
  </si>
  <si>
    <t>Due Date</t>
  </si>
  <si>
    <t>Doc Category</t>
  </si>
  <si>
    <t>Office/Department/Agency</t>
  </si>
  <si>
    <t>Description</t>
  </si>
  <si>
    <t>Requested by</t>
  </si>
  <si>
    <t>Designation</t>
  </si>
  <si>
    <t>Gender</t>
  </si>
  <si>
    <t>COS Instructions</t>
  </si>
  <si>
    <t>Action Taken</t>
  </si>
  <si>
    <t>Status</t>
  </si>
  <si>
    <t>Transmittal Required</t>
  </si>
  <si>
    <t>STATUS_stored</t>
  </si>
  <si>
    <t>Clarification the City's Offer</t>
  </si>
  <si>
    <t>Montessori Professional College</t>
  </si>
  <si>
    <t>OCM125-11951</t>
  </si>
  <si>
    <t>Dean Danilo Dy</t>
  </si>
  <si>
    <t>Dean</t>
  </si>
  <si>
    <t>Male</t>
  </si>
  <si>
    <t>Data Record Created</t>
  </si>
  <si>
    <t>REQUEST FOR MEETING</t>
  </si>
  <si>
    <t>SINAGTALA HOMEOWNERS' ASSOCIATION, INC.</t>
  </si>
  <si>
    <t>OCM125-11953</t>
  </si>
  <si>
    <t>SINAGTALA HOMEOWNERS' ASSOCIATION, INC</t>
  </si>
  <si>
    <t>Ma Lourdes Abaygar</t>
  </si>
  <si>
    <t>President</t>
  </si>
  <si>
    <t>HOA President</t>
  </si>
  <si>
    <t>TULONG NA MAPABILANG SA INYO PONG PROGRAMA NG "KATIYAKAN PANINIRAHAN SA PAYATAS"</t>
  </si>
  <si>
    <t>CHONA C. MASBATE CP#: 0966-270-6260</t>
  </si>
  <si>
    <t>OCM125-11926</t>
  </si>
  <si>
    <t>N/A</t>
  </si>
  <si>
    <t>CHONA C. MASBATE</t>
  </si>
  <si>
    <t>FEMALE</t>
  </si>
  <si>
    <t>REQUEST FOR SEEDS AND STARTER KITS — PROJECT PUNLA AND SAKAISA</t>
  </si>
  <si>
    <t>BARANGAY VASRA SANGGUNIANG KABATAAN COUNCIL</t>
  </si>
  <si>
    <t>OCM125-11913</t>
  </si>
  <si>
    <t>BARANGAY VASRA</t>
  </si>
  <si>
    <t>ARVIN KARL D. CAPIRAL</t>
  </si>
  <si>
    <t>SK ChairmaN Barangay VASRA</t>
  </si>
  <si>
    <t>MALE</t>
  </si>
  <si>
    <t>requests from your good office one (1) Guest SPEAKER</t>
  </si>
  <si>
    <t>BUREAU OF JAIL MANAGEMENT AND PENOLOGY</t>
  </si>
  <si>
    <t>OCM125-11930</t>
  </si>
  <si>
    <t>QUEZON CITY JAIL FEMALE DORMITORY</t>
  </si>
  <si>
    <t>LOURVINA ABRAZADO, MM</t>
  </si>
  <si>
    <t>Jail Chief Inspector</t>
  </si>
  <si>
    <t>Female</t>
  </si>
  <si>
    <t>Invitation - OCAs' 75th Founding Anniversary</t>
  </si>
  <si>
    <t>OCAs-061325-0003</t>
  </si>
  <si>
    <t>Office of the City Assessor</t>
  </si>
  <si>
    <t>ATTY. Sherry Gonzalvo</t>
  </si>
  <si>
    <t>City Assessor</t>
  </si>
  <si>
    <t>OCM Process Complete</t>
  </si>
  <si>
    <t>MEETING ON THE ESTABLISHMENT OF COMMUNITY CENTERS AS PART OF BAYANIHANG QC ON JUNE 20, 2025</t>
  </si>
  <si>
    <t>MICHAEL VICTOR N. LIMURUNG</t>
  </si>
  <si>
    <t>OCA-061025-0003</t>
  </si>
  <si>
    <t>Michael Victor alimurung</t>
  </si>
  <si>
    <t>City Administrator</t>
  </si>
  <si>
    <t>Request for Courtesy Call Appointment with the Honorable Mayor</t>
  </si>
  <si>
    <t>SUGARFREE FAMILY QC</t>
  </si>
  <si>
    <t>OCM125-11894</t>
  </si>
  <si>
    <t>Sugarfree</t>
  </si>
  <si>
    <t>Nestor Revilla</t>
  </si>
  <si>
    <t>Public Relations</t>
  </si>
  <si>
    <t>Request for Resource Speakers and Seedling Kits for Eco-Kabataan Environmental awareness program</t>
  </si>
  <si>
    <t>SANGGUNIANG KABATAAN BARANGAY SIKATUNA VILLAGE</t>
  </si>
  <si>
    <t>OCM125-11918</t>
  </si>
  <si>
    <t>Anne Bernadette Albia</t>
  </si>
  <si>
    <t>SK Chairperson</t>
  </si>
  <si>
    <t>Data Record Update</t>
  </si>
  <si>
    <t>QCU Endorsement</t>
  </si>
  <si>
    <t>Darlene Venise A. Avila</t>
  </si>
  <si>
    <t>OCM125-11882</t>
  </si>
  <si>
    <t>Darlene Venise Avila</t>
  </si>
  <si>
    <t>Request for Endorsement Letter for Admission to Quezon City University</t>
  </si>
  <si>
    <t>John Paul C. Impang</t>
  </si>
  <si>
    <t>OCM125-11867</t>
  </si>
  <si>
    <t>Renato Tablada</t>
  </si>
  <si>
    <t>OCM125-11866</t>
  </si>
  <si>
    <t>Renato Tablad</t>
  </si>
  <si>
    <t>TANGING YAMAN HOA.</t>
  </si>
  <si>
    <t>BARANGAY BAGBAG</t>
  </si>
  <si>
    <t>OCM125-11900</t>
  </si>
  <si>
    <t>RICHARD V. AMBITA, MPA</t>
  </si>
  <si>
    <t>Punong Barangay</t>
  </si>
  <si>
    <t>S.OCM Actioned</t>
  </si>
  <si>
    <t>REQUESTING URBAN FARMING</t>
  </si>
  <si>
    <t>GK TABORA</t>
  </si>
  <si>
    <t>OCM125-11868</t>
  </si>
  <si>
    <t>GK TABORA HEIGTHS HOMEOWNERS ASSOCIATION, INC. 228 BANLAT RD., TANDANG SORA, QUEZON CITY</t>
  </si>
  <si>
    <t>Maria Jose fa Versabal</t>
  </si>
  <si>
    <t>REQUEST URBAN FARMING</t>
  </si>
  <si>
    <t>BARANGAY TANDANG SORA</t>
  </si>
  <si>
    <t>OCM125-11869</t>
  </si>
  <si>
    <t>Barangay Tandang Sora</t>
  </si>
  <si>
    <t>Marlou Ulanday</t>
  </si>
  <si>
    <t>Request for an Introductory Meeting to Discuss the Electrification of Transportation</t>
  </si>
  <si>
    <t>International Institute for Sustainable Development</t>
  </si>
  <si>
    <t>OCM125-11855</t>
  </si>
  <si>
    <t>Achmad cky Ambadar</t>
  </si>
  <si>
    <t>Lead, Electric Mobility International Institute for Sustainable Development</t>
  </si>
  <si>
    <t>Request for Courtesy Call</t>
  </si>
  <si>
    <t>Dail Everyday Grocery</t>
  </si>
  <si>
    <t>OCM125-11836</t>
  </si>
  <si>
    <t>DALI</t>
  </si>
  <si>
    <t>Joemar Emocling</t>
  </si>
  <si>
    <t>Expancsion Manager</t>
  </si>
  <si>
    <t>ENDORSEMENT OF LOST AND FOUND ITEMS</t>
  </si>
  <si>
    <t>S and R Kareila Management Corporation E. Rodriguez Avenue Barangay Bagumbayan</t>
  </si>
  <si>
    <t>OCM125-11838</t>
  </si>
  <si>
    <t>Kareila Management Corporation Rodriguez Avenue Barangay Bagumbayan</t>
  </si>
  <si>
    <t>Mary-Ann P. doza</t>
  </si>
  <si>
    <t>Warehouse M ger</t>
  </si>
  <si>
    <t>REQUEST FINANCIAL ASSISTANCE</t>
  </si>
  <si>
    <t>POVEDA ENCIENDE</t>
  </si>
  <si>
    <t>OCM125-11767</t>
  </si>
  <si>
    <t>POVEDA ENCIENDE Saint Pedro Poveda College EDSA cor. P Poveda St Quezon City</t>
  </si>
  <si>
    <t>PAULINA FAITH L. LAO</t>
  </si>
  <si>
    <t>Team Captain</t>
  </si>
  <si>
    <t>REQUEST FOR THE APPROVAL FOR MOTORCADE</t>
  </si>
  <si>
    <t>SBLC</t>
  </si>
  <si>
    <t>OCM125-11716</t>
  </si>
  <si>
    <t>ST. BERNADETTE OF LOURDES COLLEGE</t>
  </si>
  <si>
    <t>Hannah May Pujalte</t>
  </si>
  <si>
    <t>Sales and Marketing</t>
  </si>
  <si>
    <t>Invitation to the 11th Anniversary Celebration OF Transnational Anti-Organized Crimed</t>
  </si>
  <si>
    <t>GENERAL HEADQUARTERS TRANSNATIONAL ANTI-ORGANIZED CRIME INTELLIGENCE GROUP (TAOC-IG)</t>
  </si>
  <si>
    <t>OCM125-11724</t>
  </si>
  <si>
    <t>Atty Galma Arcilla</t>
  </si>
  <si>
    <t>Customary Lawyer Authority No. 323318</t>
  </si>
  <si>
    <t>INVITATION</t>
  </si>
  <si>
    <t>TBA STUDIOS</t>
  </si>
  <si>
    <t>OCM125-11710</t>
  </si>
  <si>
    <t>Invitation</t>
  </si>
  <si>
    <t>TB&amp;STU DI Os</t>
  </si>
  <si>
    <t>Daphne Chiu</t>
  </si>
  <si>
    <t>78th Founding Anniversary celebration</t>
  </si>
  <si>
    <t>AIR FORCE PUBLIC AFFAIRS OFFICE Col Jesus Villamor Air Base, Pasay City</t>
  </si>
  <si>
    <t>OCM125-11707</t>
  </si>
  <si>
    <t>HEADQUARTERS PHILIPPINE AIR FORCE AIR FORCE PUBLIC AFFAIRS OFFICE Col Jesus Villamor Air Base, Pasay City</t>
  </si>
  <si>
    <t>COL RITZA AN JOVELLANOS PAF (GSC)</t>
  </si>
  <si>
    <t>Acting Chief, Air Force Public Affairs Office</t>
  </si>
  <si>
    <t>REQUEST COPY OF MAYOR'S PERMIT</t>
  </si>
  <si>
    <t>MISOLA RASTESES &amp; ASSOCIATES LAW OFFICE</t>
  </si>
  <si>
    <t>OCM125-11690</t>
  </si>
  <si>
    <t>ATTY. CE LIA M. MISOLA</t>
  </si>
  <si>
    <t>request to borrow/acquire books</t>
  </si>
  <si>
    <t>Kapatiran ng mga Mamamahayag sa Pilipinas People's Council of Quezon City PROFES</t>
  </si>
  <si>
    <t>OCM125-11662</t>
  </si>
  <si>
    <t>Kapatiran ng mga Mamamahayag sa Pilipinas People's Council of Quezon City Professional Sector</t>
  </si>
  <si>
    <t>RIZZA JOY "RJHAY" E. LAUREA</t>
  </si>
  <si>
    <t>Professional Sector Representative, PCQC</t>
  </si>
  <si>
    <t>REQUEST FOR INVITATION</t>
  </si>
  <si>
    <t>PONCIANO BERNARDO ELEMENTARY SCHOOL</t>
  </si>
  <si>
    <t>OCM125-11660</t>
  </si>
  <si>
    <t>Sally DeLos Ama</t>
  </si>
  <si>
    <t>Representative</t>
  </si>
  <si>
    <t>COMPLAIN</t>
  </si>
  <si>
    <t>MAWUELITA B. GO</t>
  </si>
  <si>
    <t>OCM125-11654</t>
  </si>
  <si>
    <t>Manuelita Go</t>
  </si>
  <si>
    <t>complainant</t>
  </si>
  <si>
    <t>Subject: Proposal to Conduct "Pangpaganda Orientation for Government Employees</t>
  </si>
  <si>
    <t>Boots C. Loza</t>
  </si>
  <si>
    <t>OCM125-11656</t>
  </si>
  <si>
    <t>INFINITE Vida</t>
  </si>
  <si>
    <t>Boots Loza</t>
  </si>
  <si>
    <t>THANK YOU LETTER</t>
  </si>
  <si>
    <t>HOMEOWNER VILLA EUFROCINA SUBDIVISION</t>
  </si>
  <si>
    <t>OCM125-11583</t>
  </si>
  <si>
    <t>Villa Eufrocina Subdivision</t>
  </si>
  <si>
    <t>Daniel Aguinaldo II</t>
  </si>
  <si>
    <t>Homeowner</t>
  </si>
  <si>
    <t>REQUEST VENUE</t>
  </si>
  <si>
    <t>Luzon Living Faith Church Old Balara Quezon City</t>
  </si>
  <si>
    <t>OCM125-11575</t>
  </si>
  <si>
    <t>Luzon Living Faith Church</t>
  </si>
  <si>
    <t>Rev Prescilla Tuppal</t>
  </si>
  <si>
    <t>Senior pastro</t>
  </si>
  <si>
    <t>PDIC</t>
  </si>
  <si>
    <t>OCM125-11507</t>
  </si>
  <si>
    <t>Philippine Deposit Insurance Corporation</t>
  </si>
  <si>
    <t>PETER NOEL P. HERRERA</t>
  </si>
  <si>
    <t>Vice Presi ent</t>
  </si>
  <si>
    <t>Request for a Courtesy Call</t>
  </si>
  <si>
    <t>DEPARTMENT OF PUBLIC WORKS AND HIGHWAYS CENTRAL OFFICE</t>
  </si>
  <si>
    <t>OCM125-11515</t>
  </si>
  <si>
    <t>Ramon Arriola III</t>
  </si>
  <si>
    <t>Project Director</t>
  </si>
  <si>
    <t>MOTION FOR RECONSIDERATION</t>
  </si>
  <si>
    <t>UP VILLAGE EAST HOMEOWNERS ASSOCIATION, INC</t>
  </si>
  <si>
    <t>OCM125-11495</t>
  </si>
  <si>
    <t>Corazon Cano</t>
  </si>
  <si>
    <t>request 5Dsacks of loam soil for our urban farming</t>
  </si>
  <si>
    <t>BARANGAY STA. LUCIA</t>
  </si>
  <si>
    <t>OCM125-11520</t>
  </si>
  <si>
    <t>Ruel Marpa</t>
  </si>
  <si>
    <t>Confirmation of Exhibit Booth Reservation — First Quezon City Government Physicians Convention</t>
  </si>
  <si>
    <t>ROSARIO MACLANG BAUTISTA GENERAL HOSPITAL IBP Road. Batasan Hills District 2, Quezon City</t>
  </si>
  <si>
    <t>OCM125-11518</t>
  </si>
  <si>
    <t>ROSARIO MACLANG BAUTISTA GENERAL HOSPITAL</t>
  </si>
  <si>
    <t>Maria Rosela Espinar</t>
  </si>
  <si>
    <t>Medical Service Division Chief</t>
  </si>
  <si>
    <t>Femlae</t>
  </si>
  <si>
    <t>Intent to Join the First Quezon City Health Network Physicians Conference</t>
  </si>
  <si>
    <t>SGD SINGAPORE DIAGNOSTICS</t>
  </si>
  <si>
    <t>OCM125-11494</t>
  </si>
  <si>
    <t>Singapore Diagnostics</t>
  </si>
  <si>
    <t>Jennifer Tan</t>
  </si>
  <si>
    <t>Sales Officer</t>
  </si>
  <si>
    <t>Intent to join the First Quezon City Health Network Physicians Conference</t>
  </si>
  <si>
    <t>Nestle Health Science</t>
  </si>
  <si>
    <t>OCM125-11536</t>
  </si>
  <si>
    <t>Ma Ana Crouze Lagazo</t>
  </si>
  <si>
    <t>Medical Sales Speciliast</t>
  </si>
  <si>
    <t>REQUEST FOR DIALOGUE</t>
  </si>
  <si>
    <t>ANC FROXAS TODA</t>
  </si>
  <si>
    <t>OCM125-11516</t>
  </si>
  <si>
    <t>ANC ROXAS TODA</t>
  </si>
  <si>
    <t>Arnel Pepito Redoria</t>
  </si>
  <si>
    <t>Committe Chairman</t>
  </si>
  <si>
    <t>CO1 Nelsa Calam</t>
  </si>
  <si>
    <t>Post Release Program Officer</t>
  </si>
  <si>
    <t>assistance</t>
  </si>
  <si>
    <t>NEW BILIBID PRISON Barangay Poblacion. Muntinlupa THE EXTERNAL AFFAIRS</t>
  </si>
  <si>
    <t>OCM125-11433</t>
  </si>
  <si>
    <t>Ne Bilibid Prison</t>
  </si>
  <si>
    <t>Courtesy Support Expression from QCPCC and HOPES, Inc. Mayor Joy,</t>
  </si>
  <si>
    <t>QC PASTORAL COMMUNITY CHAPLAINCY COUNCIL</t>
  </si>
  <si>
    <t>OCM125-11459</t>
  </si>
  <si>
    <t>REV. Joel Garcia</t>
  </si>
  <si>
    <t>Founder and Convenor</t>
  </si>
  <si>
    <t>request your office to finally make the WLAP vacate the premises</t>
  </si>
  <si>
    <t>BARANGAY MARIANA</t>
  </si>
  <si>
    <t>OCM125-11406</t>
  </si>
  <si>
    <t>Barangay Mariana</t>
  </si>
  <si>
    <t>REGINA CELESTE C. SAN MIGUEL</t>
  </si>
  <si>
    <t>request your good office to please investigate ORLANDO S GARCIA</t>
  </si>
  <si>
    <t>baragay bahay toro</t>
  </si>
  <si>
    <t>OCM125-11427</t>
  </si>
  <si>
    <t>OCM125-11427-1</t>
  </si>
  <si>
    <t>request the use of the 15th Floor Executive lounge</t>
  </si>
  <si>
    <t>Quezon City Punong Barangay Foundation, Inc</t>
  </si>
  <si>
    <t>OCM125-11465</t>
  </si>
  <si>
    <t>Quezon City Punong Barangay Foundation, Inc.</t>
  </si>
  <si>
    <t>Charmina Banal</t>
  </si>
  <si>
    <t>Foundation President</t>
  </si>
  <si>
    <t>assistance by disseminating this invitation to your barangay LGU's</t>
  </si>
  <si>
    <t>GALING POOK</t>
  </si>
  <si>
    <t>OCM125-11426</t>
  </si>
  <si>
    <t>Adrian H. A 1 ove</t>
  </si>
  <si>
    <t>Interim Executive Director</t>
  </si>
  <si>
    <t>reporingt the two (2) employees of the OSCA</t>
  </si>
  <si>
    <t>FELIPE DALTON SR.</t>
  </si>
  <si>
    <t>OCM125-11425</t>
  </si>
  <si>
    <t>Felipe Dalton Sr</t>
  </si>
  <si>
    <t>REQUESTING VENUE</t>
  </si>
  <si>
    <t>AKRHO INTERNATIONAL Humanitarian Service</t>
  </si>
  <si>
    <t>OCM125-11400</t>
  </si>
  <si>
    <t>AKRHO INTERNATIONAL</t>
  </si>
  <si>
    <t>PLt. Col. Joselito Pa De Ocampo (Ret.)</t>
  </si>
  <si>
    <t>NGS, AKP-NGC</t>
  </si>
  <si>
    <t>Cleaning and Dredging of the Creek</t>
  </si>
  <si>
    <t>TIERRA PURA HOMEOWNERS ASSOCIATION, INC</t>
  </si>
  <si>
    <t>OCM125-11394</t>
  </si>
  <si>
    <t>MELCHOR FLORENDO</t>
  </si>
  <si>
    <t>IVITATION</t>
  </si>
  <si>
    <t>COLLEGE OF ENGINEERING</t>
  </si>
  <si>
    <t>OCM125-11399</t>
  </si>
  <si>
    <t>COLLEGE OF ENGINEERING University of the Philippines</t>
  </si>
  <si>
    <t>Jhoanna Rhodetto Pedrasa</t>
  </si>
  <si>
    <t>College Secretary</t>
  </si>
  <si>
    <t>Request to Borrow LED Screen/Wall Video Panel for 49th Anniversary Celebration</t>
  </si>
  <si>
    <t>PAROLE AND PROBATION ADMINISTRATION COMMUNITY SERVICES DIVISION</t>
  </si>
  <si>
    <t>OCM125-11386</t>
  </si>
  <si>
    <t>Danilo Capili</t>
  </si>
  <si>
    <t>Chief Community Services Division</t>
  </si>
  <si>
    <t>FORMAL COMPLAINT</t>
  </si>
  <si>
    <t>CHAPLAIN Crime and Hazardous Prevention, Law Enforcement</t>
  </si>
  <si>
    <t>OCM125-11337</t>
  </si>
  <si>
    <t>CHAPLAIN and Hazardous Prevention, Law Enforcement Assistance and Intelligence Network</t>
  </si>
  <si>
    <t>DELFIN G. GIDUCOS JR</t>
  </si>
  <si>
    <t>Founding chairman</t>
  </si>
  <si>
    <t>COMPLAIN LETTER</t>
  </si>
  <si>
    <t>ASHRA KERIMA SOLANG</t>
  </si>
  <si>
    <t>OCM125-11295</t>
  </si>
  <si>
    <t>Barangay Fairview</t>
  </si>
  <si>
    <t>Ashra Kerima Solang</t>
  </si>
  <si>
    <t>New Board of Directors of Blue Ridge B Homeowners' Association</t>
  </si>
  <si>
    <t>BARANGAY BLUE RIDGE B</t>
  </si>
  <si>
    <t>OCM125-11363</t>
  </si>
  <si>
    <t>TANGGAPAN NG BARANGAY BLUE RIDGE B</t>
  </si>
  <si>
    <t>ESPERANZA CASTRO-LEE</t>
  </si>
  <si>
    <t>INVITION FOR THE CONGRATULATORY MESSAGE</t>
  </si>
  <si>
    <t>Global Mission Strategy Command</t>
  </si>
  <si>
    <t>OCM125-11369</t>
  </si>
  <si>
    <t>REV YUN SANG 0</t>
  </si>
  <si>
    <t>GMSC PResident</t>
  </si>
  <si>
    <t>Commissioning of Medical Gas Manifold for Quezon City General Hospital (QCGH)</t>
  </si>
  <si>
    <t>MICAGAS INDUSTRIAL CORPORATION</t>
  </si>
  <si>
    <t>OCM125-11317</t>
  </si>
  <si>
    <t>MICAGAS</t>
  </si>
  <si>
    <t>Romeo Emata</t>
  </si>
  <si>
    <t>General Manager</t>
  </si>
  <si>
    <t>REQUEST QC HARMONY BAND</t>
  </si>
  <si>
    <t>OCM125-11371</t>
  </si>
  <si>
    <t>REV. YUN SANG 0</t>
  </si>
  <si>
    <t>GMS President</t>
  </si>
  <si>
    <t>REQUEST PERMISSION TO POST THE ADVISORY</t>
  </si>
  <si>
    <t>PHILIPPINE COUNCIL FOR AGRICULTURE</t>
  </si>
  <si>
    <t>OCM125-11294</t>
  </si>
  <si>
    <t>PHILIPPINE COUNCIL FOR AGRICULTURE AND FISHERIES</t>
  </si>
  <si>
    <t>BERNADE TE B. D LOS SANTOS</t>
  </si>
  <si>
    <t>Executive SDirector III</t>
  </si>
  <si>
    <t>PRESIDENTIAL COMMISSION FOR THE URBAN POOR</t>
  </si>
  <si>
    <t>OCM125-11269</t>
  </si>
  <si>
    <t>OLYMPIA . MICOR, Ph.D.</t>
  </si>
  <si>
    <t>Chief of Operations</t>
  </si>
  <si>
    <t>Certification of Property Holding/s and Certified True Copy of Tax Declaration for mr david chua</t>
  </si>
  <si>
    <t>BUREAU OF INTERNAL REVENUE Office of the Regional Director</t>
  </si>
  <si>
    <t>ocm125-11288</t>
  </si>
  <si>
    <t>BUREAU OF INTERNAL REVENUE</t>
  </si>
  <si>
    <t>ERIC P. DIESTO</t>
  </si>
  <si>
    <t>OIC - Regional Director</t>
  </si>
  <si>
    <t>DPWH IV-B Regional Office MIMAROPA Sportsfest Opening Ceremony Event</t>
  </si>
  <si>
    <t>DEPARTMENT OF PUBLIC WORKS AND HIGHWAYS</t>
  </si>
  <si>
    <t>ocm125-11287</t>
  </si>
  <si>
    <t>GERALD A ANAN, CESO III</t>
  </si>
  <si>
    <t>Regional Director</t>
  </si>
  <si>
    <t>Request for Issuance of Office Order for OIC during Official Travel on June 14 to 21 2025</t>
  </si>
  <si>
    <t>QUEZON CITY UNIVERSITY</t>
  </si>
  <si>
    <t>OCM125-11281</t>
  </si>
  <si>
    <t>THERESITA V /ATIENZA, DEM</t>
  </si>
  <si>
    <t>University President</t>
  </si>
  <si>
    <t>complaint</t>
  </si>
  <si>
    <t>President, Culia TODA and District 6 TODA Federation</t>
  </si>
  <si>
    <t>ocm125-11268</t>
  </si>
  <si>
    <t>ocm125-11268-1</t>
  </si>
  <si>
    <t>Requisition to use QC City Hall</t>
  </si>
  <si>
    <t>Rotaract District 3780</t>
  </si>
  <si>
    <t>OCM125-11251</t>
  </si>
  <si>
    <t>Rotaract 3780</t>
  </si>
  <si>
    <t>Veronique Bianca Lolarga</t>
  </si>
  <si>
    <t>District Rotaract Representative</t>
  </si>
  <si>
    <t>courtesy call</t>
  </si>
  <si>
    <t>Mr. Gay World Philippines 2025</t>
  </si>
  <si>
    <t>ocm125-11257</t>
  </si>
  <si>
    <t>Cedric Rosal</t>
  </si>
  <si>
    <t>Representative of Quezon City</t>
  </si>
  <si>
    <t>S&amp;R New Manila Branch</t>
  </si>
  <si>
    <t>OCM125-11244</t>
  </si>
  <si>
    <t>Kareila Management Corporation &amp;R New Manila Branch</t>
  </si>
  <si>
    <t>Joy Melo/Romeo Bagang</t>
  </si>
  <si>
    <t>Warehouse Manager</t>
  </si>
  <si>
    <t>Invitation to to enter in a Memorandum of Understanding and Attend</t>
  </si>
  <si>
    <t>INDUSTRIAL TECHNOLOGY DEVELOPMENT INSTITUTE</t>
  </si>
  <si>
    <t>ocm125-11218</t>
  </si>
  <si>
    <t>ANNABELLE V. BRIONES, PhD</t>
  </si>
  <si>
    <t>Director</t>
  </si>
  <si>
    <t>Request for Coordination in Informing Barangay Offices about City Government activities</t>
  </si>
  <si>
    <t>BARANGAY MARILAG</t>
  </si>
  <si>
    <t>OCM125-11223</t>
  </si>
  <si>
    <t>OCM125-11223-1</t>
  </si>
  <si>
    <t>Intent to Join the First Quezon City Health Network Physician Conference</t>
  </si>
  <si>
    <t>ZETA MEDIKA</t>
  </si>
  <si>
    <t>OCM125-11208</t>
  </si>
  <si>
    <t>ZETA MEDIKA Ventures Inc</t>
  </si>
  <si>
    <t>Sarah Jane Narvaez</t>
  </si>
  <si>
    <t>Sales and Markekting Head</t>
  </si>
  <si>
    <t>S&amp;R</t>
  </si>
  <si>
    <t>OCM125-11228</t>
  </si>
  <si>
    <t>Kareila Management Corporation  E Rodriguez Avenue Barangay Bagumbayan</t>
  </si>
  <si>
    <t>Mary-Ann Mendoza</t>
  </si>
  <si>
    <t>coordination meeting</t>
  </si>
  <si>
    <t>METROPOLITAN MANILA DEVELOPMENT AUTHORITY</t>
  </si>
  <si>
    <t>ocm-125-11155</t>
  </si>
  <si>
    <t>Atty. ROMANDO S. ARTES, CPA</t>
  </si>
  <si>
    <t>Chairman</t>
  </si>
  <si>
    <t>request for a certification</t>
  </si>
  <si>
    <t>Bureau of Internal Revenue</t>
  </si>
  <si>
    <t>Rufino Cantaros Jr</t>
  </si>
  <si>
    <t>Task FOrce Coordinator</t>
  </si>
  <si>
    <t>Intent to joine the 1st Local Govt. Phy</t>
  </si>
  <si>
    <t>camber</t>
  </si>
  <si>
    <t>OCM125-11161</t>
  </si>
  <si>
    <t>OCM125-11161-1</t>
  </si>
  <si>
    <t>MULTiCARE'</t>
  </si>
  <si>
    <t>OCM125-11163</t>
  </si>
  <si>
    <t>MultiIcare</t>
  </si>
  <si>
    <t>Jose Lorenzo Alojado</t>
  </si>
  <si>
    <t>Government Channel Manager</t>
  </si>
  <si>
    <t>request a copy of the update list of all closed-circuit television</t>
  </si>
  <si>
    <t>POLICE, NATIONAL CAPITAL REGION POLICE OFFICE QUEZON CITY POLICE DISTRICT BATASAN POLICE STATION (PS 6)</t>
  </si>
  <si>
    <t>ocm-125-11121</t>
  </si>
  <si>
    <t>BATASAN POLICE STATION (PS 6)</t>
  </si>
  <si>
    <t>ARCHIE GARCIA</t>
  </si>
  <si>
    <t>POLICE LEUTENANT</t>
  </si>
  <si>
    <t>complaint letter</t>
  </si>
  <si>
    <t>ALFREDO S.CGUIO</t>
  </si>
  <si>
    <t>ocm-125-11129</t>
  </si>
  <si>
    <t>propose a meeting</t>
  </si>
  <si>
    <t>shopee</t>
  </si>
  <si>
    <t>ocm125-11117</t>
  </si>
  <si>
    <t>Shopee</t>
  </si>
  <si>
    <t>Alphonse D. Estacio</t>
  </si>
  <si>
    <t>Publi Affairs, COO Office</t>
  </si>
  <si>
    <t>Request for a Presentation Meeting</t>
  </si>
  <si>
    <t>drive for zero</t>
  </si>
  <si>
    <t>ocm125-11039</t>
  </si>
  <si>
    <t>Drive for Zero</t>
  </si>
  <si>
    <t>Injaas De Mul</t>
  </si>
  <si>
    <t>Board Member and Head Sales</t>
  </si>
  <si>
    <t>requesting permit for motorcade</t>
  </si>
  <si>
    <t>ANGELS PIZZA- GREENHILLS BRANCH VALENCIA, QUEZON CITY</t>
  </si>
  <si>
    <t>ANGELS PIZZA- GREENHILLS BRANCH CITY</t>
  </si>
  <si>
    <t>Anzelica C. Lucencio</t>
  </si>
  <si>
    <t>Store Head Manager</t>
  </si>
  <si>
    <t>requesting meeting to mayor</t>
  </si>
  <si>
    <t>Jocelyn G Alcala Scholar ID 2022-300-0059 11A Women's Club San Isidro Galas Quezon City</t>
  </si>
  <si>
    <t>ocm125- 10998</t>
  </si>
  <si>
    <t>11 Womens Club San Isidro Galas Quezon City</t>
  </si>
  <si>
    <t>Jocelyn Alcala</t>
  </si>
  <si>
    <t>Request for Venue for the PEMPCI General Assembly 2025</t>
  </si>
  <si>
    <t>Presidential Commission for the Urban Poor (PCUP)</t>
  </si>
  <si>
    <t>ocm-125-11041</t>
  </si>
  <si>
    <t>Presidential Commission for the Urban Poor (PCUP) Employees Multi-Purpose Cooperative, Inc.</t>
  </si>
  <si>
    <t>Rosario Nenita Mancile</t>
  </si>
  <si>
    <t>Board Chairperson</t>
  </si>
  <si>
    <t>request for change of schedule</t>
  </si>
  <si>
    <t>ocm-125-11042</t>
  </si>
  <si>
    <t>Presidential Commisison for the Urban Poor</t>
  </si>
  <si>
    <t>Olympia Micor</t>
  </si>
  <si>
    <t>Expression of Interest Physicians Conference</t>
  </si>
  <si>
    <t>Expression of Interest to Participate in the First Quezon City Health physicians conference</t>
  </si>
  <si>
    <t>ocm125-11065</t>
  </si>
  <si>
    <t>COSMO Medical Inc</t>
  </si>
  <si>
    <t>Michelle Vergara</t>
  </si>
  <si>
    <t>Manager</t>
  </si>
  <si>
    <t>Submission of Calendar of Activities for the 47th National Disability Rights Week Observance</t>
  </si>
  <si>
    <t>LEDIPO-060325-0001</t>
  </si>
  <si>
    <t>Deborah Dacanay</t>
  </si>
  <si>
    <t>Head</t>
  </si>
  <si>
    <t>CAR FREE CARE FREE TOMAS MORATO SUNDAY for June 29, 2025</t>
  </si>
  <si>
    <t>MICHAEL VICTOR N. ALIMURUNG</t>
  </si>
  <si>
    <t>OCA-060225-0002</t>
  </si>
  <si>
    <t>Michael Victor Alimurung</t>
  </si>
  <si>
    <t>REQUEST FOR A SCHEDULE OF MEETING</t>
  </si>
  <si>
    <t>BARANGAY STA. MONICA</t>
  </si>
  <si>
    <t>OCM-10999</t>
  </si>
  <si>
    <t>Barangay Sta Monica</t>
  </si>
  <si>
    <t>Charles Manalad</t>
  </si>
  <si>
    <t>CC: EXPLANATION LETTER  OF MS. MARILOU F. MARTINEZ RE: COMPLAINT FOR ALLEGED DISCOURTEOUS CONDUCT</t>
  </si>
  <si>
    <t>CITY TREASURER'S OFFICE</t>
  </si>
  <si>
    <t>CTO-060225-0002</t>
  </si>
  <si>
    <t>Office of the City Treasurer</t>
  </si>
  <si>
    <t>Edgar Villanueva</t>
  </si>
  <si>
    <t>City Treasurer</t>
  </si>
  <si>
    <t>invitation</t>
  </si>
  <si>
    <t>the our father parish</t>
  </si>
  <si>
    <t>ocm-10952</t>
  </si>
  <si>
    <t>The Our Father Parish</t>
  </si>
  <si>
    <t>Rogelio and Sona Francisco</t>
  </si>
  <si>
    <t>Chaircouple</t>
  </si>
  <si>
    <t>In line with the implementation of Car Free Care Free Tomas Morato Sunday, the Office of the City Administrator will spearhead/lead the activities scheduled for June 29, 2025 from 6:00 to 10:a.m.</t>
  </si>
  <si>
    <t>OCA-060225-0003</t>
  </si>
  <si>
    <t>Dept</t>
  </si>
  <si>
    <t>Date on Document</t>
  </si>
  <si>
    <t>Tracking Number</t>
  </si>
  <si>
    <t>Doc Upload Date</t>
  </si>
  <si>
    <t>Original Uploader</t>
  </si>
  <si>
    <t>Document Version</t>
  </si>
  <si>
    <t>Comment</t>
  </si>
  <si>
    <t>Temp Access</t>
  </si>
  <si>
    <t>Document Type</t>
  </si>
  <si>
    <t>Sub Document Type</t>
  </si>
  <si>
    <t>Purpose</t>
  </si>
  <si>
    <t>SITE INSPECTION REPORT (SIR) - CONCERN OF MR. ENE ALBAO</t>
  </si>
  <si>
    <t>DOE-061325-0028</t>
  </si>
  <si>
    <t>Doc received</t>
  </si>
  <si>
    <t>COMMUNICATION /  CORRESPONDENCES</t>
  </si>
  <si>
    <t>Outgoing - Letter Replies, Requests, Memorandums</t>
  </si>
  <si>
    <t>Needs Response</t>
  </si>
  <si>
    <t>Appraisal Report - Marcelo de Jesus m/to Cecilla de Jesus</t>
  </si>
  <si>
    <t>OCAs-061325-0006</t>
  </si>
  <si>
    <t>REQUEST FOR JULY 13, 2025 TOMAS MORATO, CAR-FREE, CAREFREE SUNDAY QCPL ACTIVITY</t>
  </si>
  <si>
    <t>QCPL-061325-0002</t>
  </si>
  <si>
    <t>OTHER</t>
  </si>
  <si>
    <t>Other</t>
  </si>
  <si>
    <t>Indorsement - Letter of Mr. Manuel De Dios</t>
  </si>
  <si>
    <t>OCAs-061325-0002</t>
  </si>
  <si>
    <t>Owner's Copy of TD - Vivencia Legarte</t>
  </si>
  <si>
    <t>OCAs-061325-0001</t>
  </si>
  <si>
    <t>ACCEPTANCE INSPECTION REPORT FOR SIGNATURE</t>
  </si>
  <si>
    <t>DOE-061325-0003</t>
  </si>
  <si>
    <t>ACCEPTANCE INSPECTION REPORT FOR SIGNATURE - PROPOSED UPGRADING OF ELECTRICAL SYSTEM AT SAN DIEGO ELEMENTARY SCHOOL</t>
  </si>
  <si>
    <t>REQUEST FOR JOINT INSPECTION - PROPOSED CONSTRUCTION OF THREE (3) STOREY MULTI-PURPOSE BUILDING, BARANGAY STA. CRUZ</t>
  </si>
  <si>
    <t>DOE-061325-0001</t>
  </si>
  <si>
    <t>REQUEST FOR RESERVATION OF QUEZON CITY PUBLIC LIBRARY - CONFERENCE ROOM</t>
  </si>
  <si>
    <t>LEDIPO-061125-0001</t>
  </si>
  <si>
    <t>REQUESTS - INTERNAL</t>
  </si>
  <si>
    <t>Letter Request - Out-going</t>
  </si>
  <si>
    <t>CERTIFICATE OF FINAL ACCEPTANCE - PROPOSED REHABILITATION OF OFFICE OF SECRETARY TO THE MAYOR AT CIVIC CENTER BUILDING F</t>
  </si>
  <si>
    <t>DOE-061125-0012</t>
  </si>
  <si>
    <t>FYI</t>
  </si>
  <si>
    <t>INVITATION TO THE QC SPORTS DEVELOPMENT OFFICE PROGRAMS FOR PRIDE MONTH</t>
  </si>
  <si>
    <t>SPORTS DEVELOPMENT OFFICE</t>
  </si>
  <si>
    <t>Indorsement - MAnifestation and Motion re: R-QZN-20-09940-CV</t>
  </si>
  <si>
    <t>OCAs-061125-0004</t>
  </si>
  <si>
    <t>Indorsement - Order re: R-QZN-24-09411-CV</t>
  </si>
  <si>
    <t>OCAs-061125-0003</t>
  </si>
  <si>
    <t>cc: Letter addressed to Carissa Nadado Yadao</t>
  </si>
  <si>
    <t>OCAs-061125-0002</t>
  </si>
  <si>
    <t>OCAs TWG - Inventory Committee</t>
  </si>
  <si>
    <t>OCAs-061125-0001</t>
  </si>
  <si>
    <t>Data Request Relative to Big Query and Looker Studio Data Analysis and Reporting Project</t>
  </si>
  <si>
    <t>ITDD-061125-0009</t>
  </si>
  <si>
    <t>KAMUNING CITY-OWNED PUBLIC MARKET Request for Personnel</t>
  </si>
  <si>
    <t>MDAD-061125-0002</t>
  </si>
  <si>
    <t>Letter Request - Incomming</t>
  </si>
  <si>
    <t>DEPLOYMENT OF ELECTRONIC OFFICIAL RECEIPT FOR OCCUPATIONAL PERMIT</t>
  </si>
  <si>
    <t>DON FRANCIS D. JAVILLONAR</t>
  </si>
  <si>
    <t>OCA-061125-0001</t>
  </si>
  <si>
    <t>MEMORANDA</t>
  </si>
  <si>
    <t>Memorandum to Departments/Offices</t>
  </si>
  <si>
    <t>EXCAVATION CLEARANCE No. 25-109</t>
  </si>
  <si>
    <t>DOE-061125-0009</t>
  </si>
  <si>
    <t>EXCAVATION CLEARANCE No. 25-109 (HARD COPIES AND OTHER ATTACHMENTS TO BE SUBMITTED WITHIN THE DAY)</t>
  </si>
  <si>
    <t>EXCAVATION CLEARANCE No. 25-110</t>
  </si>
  <si>
    <t>DOE-061125-0008</t>
  </si>
  <si>
    <t>EXCAVATION CLEARANCE No. 25-110 (HARD COPIES AND OTHER DOCUMENTS TO BE SUBMITTED TO YOUR OFFICE WITHIN THE DAY)</t>
  </si>
  <si>
    <t>EXCAVATION CLEARANCE No. 25-108</t>
  </si>
  <si>
    <t>DOE-061125-0007</t>
  </si>
  <si>
    <t>EXCAVATION CLEARANCE No. 25-108  PROPOSED SIDEWALK IMPROVEMENT BARANGAY TANDANG SORA - CHUANG, TATE MATHEW TIU (HARD COPIES AND OTHER ATTACHMENTS WILL BE SUBMITTED WITHIN THE DAY)</t>
  </si>
  <si>
    <t>EXCAVATION CLEARANCE No. 25-113</t>
  </si>
  <si>
    <t>DOE-061125-0006</t>
  </si>
  <si>
    <t>EXCAVATION CLEARANCE No. 25-113 (HARD COPIES WILL BE SUBMITTED WITHIN THE DAY)</t>
  </si>
  <si>
    <t>EXCAVATION CLEARANCE No. 25-112</t>
  </si>
  <si>
    <t>DOE-061125-0005</t>
  </si>
  <si>
    <t>EXCAVATION CLEARANCE No. 25-112 - PROPOSED TEST PIT / EXPLORATION AND VALIDATION OF POTENTIAL ACTIVE OLD PIPELINES IN NORTH DISTRICT -JEFERMAG PROGRESS &amp; DEV'T. INC</t>
  </si>
  <si>
    <t>SQL 2019 Database Engine Patch Updating Maintenance Activity</t>
  </si>
  <si>
    <t>ITDD-061125-0007</t>
  </si>
  <si>
    <t>Inter-Office Memorandum</t>
  </si>
  <si>
    <t>PROGRESS REPORT - PROPOSED CONSTRUCTION OF THREE (3) STOREY WITH ROOF DECK MULTI-PURPOSE BUILDING, BARANGAY KRUS NA LIGAS</t>
  </si>
  <si>
    <t>DOE-061125-0002</t>
  </si>
  <si>
    <t>PROGRESS REPORT - PROPOSED CONSTRUCTION OF THREE (3) STOREY WITH ROOF DECK MULTI-PURPOSE BUILDING, BARANGAY KRUS NA LIGAS (PN 23-00031/ GRANDEUR CONSTRUCTION &amp; VIBRANT REALTY INC.) - OTHER DOCUMENTS TO BE SUBMITTED TO YOUR OFFICE WITHIN THE DAY (DUE TO BIG FORMAT)</t>
  </si>
  <si>
    <t>EXPENDITURE</t>
  </si>
  <si>
    <t>Financial Documents</t>
  </si>
  <si>
    <t>Assistance in Re-validating and Confirming the Payment Status of the Stated Unresolved Record</t>
  </si>
  <si>
    <t>ITDD-061125-0005</t>
  </si>
  <si>
    <t>Added Taxpayer Type Description Column</t>
  </si>
  <si>
    <t>ITDD-061125-0004</t>
  </si>
  <si>
    <t>TRAINING SCHEDULE ON GWS LOOKER STUDIO</t>
  </si>
  <si>
    <t>ITDD-061125-0003</t>
  </si>
  <si>
    <t>NOMINEES FOR THE TECHNICAL WORKING GROUP OF THE INVENTORY COMMITTEE</t>
  </si>
  <si>
    <t>ITDD-061125-0002</t>
  </si>
  <si>
    <t>Assistance in identifying the descriptions relative to the pring of eCTC</t>
  </si>
  <si>
    <t>ITDD-061125-0001</t>
  </si>
  <si>
    <t>cc: Letter addressed to Mr. Vincent Mariano Yadao</t>
  </si>
  <si>
    <t>OCAs-061025-0011</t>
  </si>
  <si>
    <t>REQUEST FOR TRAVEL AUTHORITY</t>
  </si>
  <si>
    <t>QUEZON CITY YOUTH DEVELOPMENT OFFICE</t>
  </si>
  <si>
    <t>QCYDO-061025-0008</t>
  </si>
  <si>
    <t>Requesting the use of Conference Room on June 20, 2025</t>
  </si>
  <si>
    <t>QCYDO-061025-0007</t>
  </si>
  <si>
    <t>PRIOR YEAR OBLIGATION REQUEST</t>
  </si>
  <si>
    <t>QCYDO-061025-0006</t>
  </si>
  <si>
    <t>UPDATED LIST OF MISCELLANEOUS FEES ACCOUNTS</t>
  </si>
  <si>
    <t>PLEB-061025-0001D</t>
  </si>
  <si>
    <t>Duplicate</t>
  </si>
  <si>
    <t>REQUEST FOR NEGOTIATED PROCUREMENT</t>
  </si>
  <si>
    <t>QCYDO-061025-0005</t>
  </si>
  <si>
    <t>ADVANCE PAYMENT - PROPOSED REHABILITATION OF THIRD FLOOR AND UPGRADING OF ELECTRICAL SYSTEM AT VILLA MARIA CLARA</t>
  </si>
  <si>
    <t>DOE-061025-0006</t>
  </si>
  <si>
    <t>ADVANCE PAYMENT - PROPOSED REHABILITATION OF THIRD FLOOR AND UPGRADING OF ELECTRICAL SYSTEM AT VILLA MARIA CLARA (PN 25-00002/GUILLAND CONSTRUCTION &amp; TRADING)</t>
  </si>
  <si>
    <t>REQUEST FOR RESERVATION OF RISEN GARDEN FOR THE POP QC X BEAM PROJECT: YOUTH ENTREPRENEURSHIP FAIR</t>
  </si>
  <si>
    <t>QCYDO-061025-0004</t>
  </si>
  <si>
    <t>CAREER AND SELF DEVELOPMENT AWARD UNDER QCYDO</t>
  </si>
  <si>
    <t>QCYDO-061025-0002</t>
  </si>
  <si>
    <t>Authorization Letter - Drug Test</t>
  </si>
  <si>
    <t>QCYDO-061025-0001</t>
  </si>
  <si>
    <t>Incoming - Letter Requests, Memorandums, Office Orders, etc.    • from various QCG departments and other various Government agencies    • from the public and other parties of interest    • OCAs employees</t>
  </si>
  <si>
    <t>REQUEST FOR PUBLICATION</t>
  </si>
  <si>
    <t>CPDD-061025-0006</t>
  </si>
  <si>
    <t>PERSONNEL</t>
  </si>
  <si>
    <t>Employment Applications</t>
  </si>
  <si>
    <t>REQUEST FOR SEMINAR ON GENDER AND DEVELOPMENT (GAD) AND SEXUAL ORIENTATION, GENDER IDENTITY AND EXPRESSION (SOGIE)</t>
  </si>
  <si>
    <t>CPDD-061025-0005</t>
  </si>
  <si>
    <t>SSDD-OSCA Integration of the Electronic Official Receipting (eOR) into the Online Miscellaneous Tax Assessment and Payment System</t>
  </si>
  <si>
    <t>ITDD-061025-0017</t>
  </si>
  <si>
    <t>Request for review and consideration of the proposed zoning classification for the updating of the Zoning Ordinance</t>
  </si>
  <si>
    <t>CPDD-061025-0004</t>
  </si>
  <si>
    <t>request for preparation of project validation Report</t>
  </si>
  <si>
    <t>CPDD-061025-0003</t>
  </si>
  <si>
    <t>Request for relief on surcharges and interest on Transfer Tax on Real Property of the late Antonio M. Ong</t>
  </si>
  <si>
    <t>Rosemarie Bosch Ong</t>
  </si>
  <si>
    <t>OCA-061025-0005</t>
  </si>
  <si>
    <t>OBLIGATION REQUEST</t>
  </si>
  <si>
    <t>DOE-061025-0005</t>
  </si>
  <si>
    <t>OBLIGATION REQUEST - PROPOSED DRAINAGE AT CAPOAS STREET FROM GASAN STREET TO INAMAN STREET, BARANGAY MASAMBONG (PN  24-00168/ RRA REQUILLAS CONSTRUCTION AND SUPPLY</t>
  </si>
  <si>
    <t>Request for preparation of project validation Report (B2)</t>
  </si>
  <si>
    <t>CPDD-061025-0002</t>
  </si>
  <si>
    <t>Request for a Certificate of Employment</t>
  </si>
  <si>
    <t>City Planning &amp; Development Dept.</t>
  </si>
  <si>
    <t>CPDD-061025-0001</t>
  </si>
  <si>
    <t>RSMI for May 2025</t>
  </si>
  <si>
    <t>OCAs-061025-0010</t>
  </si>
  <si>
    <t>Owner's Copy of TD - Sps. Joselito Fernando Santos and Susana Santos to Diego Samson Jr.</t>
  </si>
  <si>
    <t>OCAs-061025-0009</t>
  </si>
  <si>
    <t>Owner's Copy of TD - Sps. Artemio Villareal and Egleceria Villareal</t>
  </si>
  <si>
    <t>OCAs-061025-0008</t>
  </si>
  <si>
    <t>Owner's Copy of TD - Sps. Nora Busto and Joel Hizon</t>
  </si>
  <si>
    <t>OCAs-061025-0007</t>
  </si>
  <si>
    <t>Request for Equipment for CAr-Free, Carefree Tomas Morato Sundays</t>
  </si>
  <si>
    <t>OCAs-061025-0006</t>
  </si>
  <si>
    <t>Report Re: Tests on the Cooperative Payment Encoding Module and the POS Business System</t>
  </si>
  <si>
    <t>ITDD-061025-0015</t>
  </si>
  <si>
    <t>SUBMISSION OF FIRST AND SECOND LEVEL REPRESENTATIVES</t>
  </si>
  <si>
    <t>LEDIPO-061025-0004</t>
  </si>
  <si>
    <t>Request for Travel Authority Dana Jean R. Llave July 18-23 2025</t>
  </si>
  <si>
    <t>CAD-061025-0002</t>
  </si>
  <si>
    <t>Modified Work Schedule Solita Gabral June 5 2025</t>
  </si>
  <si>
    <t>CAD-061025-0001</t>
  </si>
  <si>
    <t>Transmittal - Tax Map of Hilda Cruz Carreon</t>
  </si>
  <si>
    <t>OCAs-061025-0005</t>
  </si>
  <si>
    <t>Indorsement - Order re: R-QZN-25-3009-CV</t>
  </si>
  <si>
    <t>OCAs-061025-0004</t>
  </si>
  <si>
    <t>Jurisdictional Clarification and Guidance on Boundary Issues - M Residence, Katipunan, Acropolis Loyola</t>
  </si>
  <si>
    <t>OCAs-061025-0003</t>
  </si>
  <si>
    <t>Reappraisal - Roberto Co San Property</t>
  </si>
  <si>
    <t>OCAs-061025-0002</t>
  </si>
  <si>
    <t>Appraisal Report - East Fairview Park Property</t>
  </si>
  <si>
    <t>OCAs-061025-0001</t>
  </si>
  <si>
    <t>PROC Integration of the Electronic Official Receipting (eOR) into the Online Miscellaneous Tax Assessment and Payment System</t>
  </si>
  <si>
    <t>ITDD-061025-0014</t>
  </si>
  <si>
    <t>DBO Integration of the Electronic Official Receipting (eOR) into the Online Miscellaneous Tax Assessment and Payment System</t>
  </si>
  <si>
    <t>ITDD-061025-0013</t>
  </si>
  <si>
    <t>HRMD Integration of the Electronic Official Receipting (eOR) into the Online Miscellaneous Tax Assessment and Payment System</t>
  </si>
  <si>
    <t>ITDD-061025-0012</t>
  </si>
  <si>
    <t>QCHD Integration of the Electronic Official Receipting (eOR) into the Online Miscellaneous Tax Assessment and Payment System</t>
  </si>
  <si>
    <t>ITDD-061025-0011</t>
  </si>
  <si>
    <t>CPDD-ZAU Integration of the Electronic Official Receipting (eOR) into the Online Miscellaneous Tax Assessment and Payment System</t>
  </si>
  <si>
    <t>ITDD-061025-0010</t>
  </si>
  <si>
    <t>REQUEST FOR CERTIFICATION OF NO UNLIQUIDATED CASH ADVANCES</t>
  </si>
  <si>
    <t>LEDIPO-061025-0001</t>
  </si>
  <si>
    <t>CCRD Integration of the Electronic Official Receipting (eOR) into the Online Miscellaneous Tax Assessment and Payment System</t>
  </si>
  <si>
    <t>ITDD-061025-0009</t>
  </si>
  <si>
    <t>BPLD Integration of the Electronic Official Receipting (eOR) into the Online Miscellaneous Tax Assessment and Payment System</t>
  </si>
  <si>
    <t>ITDD-061025-0008</t>
  </si>
  <si>
    <t>DSQC Integration of the Electronic Official Receipting (eOR) into the Online Miscellaneous Tax Assessment and Payment System</t>
  </si>
  <si>
    <t>ITDD-061025-0007</t>
  </si>
  <si>
    <t>SSDD Integration of the Electronic Official Receipting (eOR) into the Online Miscellaneous Tax Assessment and Payment System</t>
  </si>
  <si>
    <t>ITDD-061025-0006</t>
  </si>
  <si>
    <t>PDAD Integration of the Electronic Official Receipting (eOR) into the Online Miscellaneous Tax Assessment and Payment System</t>
  </si>
  <si>
    <t>ITDD-061025-0005</t>
  </si>
  <si>
    <t>HCDRD Integration of the Electronic Official Receipting (eOR) into the Online Miscellaneous Tax Assessment and Payment System</t>
  </si>
  <si>
    <t>ITDD-061025-0004</t>
  </si>
  <si>
    <t>MDAD MONTHLY REPORT OF SUPPLIES AND MATERIALS ISSUED (RSMI)</t>
  </si>
  <si>
    <t>MDAD-061025-0002</t>
  </si>
  <si>
    <t>PARTICIPANTS FOR THE CAPACITY BUILDING SEMINARS FOR ELECTRICAL ENGINEERS OF THE QUEZON CITY GOVERNMENT</t>
  </si>
  <si>
    <t>DOE-061025-0003</t>
  </si>
  <si>
    <t>Activity Reports From Seminar-Workshops</t>
  </si>
  <si>
    <t>PARTICIPANTS FOR THE CAPACITY BUILDING SEMINARS FOR MECHANICAL ENGINEERS OF THE QUEZON CITY GOVERNMENT</t>
  </si>
  <si>
    <t>DOE-061025-0002</t>
  </si>
  <si>
    <t>RESIGNATION LETTERS</t>
  </si>
  <si>
    <t>DOE-061025-0001</t>
  </si>
  <si>
    <t>RESIGANTION LETTERS</t>
  </si>
  <si>
    <t>Resignation Letters</t>
  </si>
  <si>
    <t>SUBMISSION OF DEMOLITION PERMIT FOR REYNALDO CALALAY PUBLIC MARKET</t>
  </si>
  <si>
    <t>MDAD-061025-0001</t>
  </si>
  <si>
    <t>Deactivation of the POS Accounts</t>
  </si>
  <si>
    <t>ITDD-061025-0003</t>
  </si>
  <si>
    <t>Added Columns for Testing Purposes</t>
  </si>
  <si>
    <t>ITDD-061025-0002</t>
  </si>
  <si>
    <t>REPORT ON TARDINESS AND ABSENCES of Employees (Plantilla)</t>
  </si>
  <si>
    <t>ITDD-061025-0001</t>
  </si>
  <si>
    <t>Attendance Reports</t>
  </si>
  <si>
    <t>MEETING ON THE PROVISION OF PRO-BONO LEGAL AID ON JUNE 19, 2025</t>
  </si>
  <si>
    <t>OCA-061025-0004</t>
  </si>
  <si>
    <t>INVITATION TO MEETING ON JUNE 19, 2025 REGARDING THE CREATION OF A DATA DASHBOARD AND FEEDBACK MECHANISM</t>
  </si>
  <si>
    <t>OCA-061025-0002</t>
  </si>
  <si>
    <t>MDAD Integration of the Electronic Official Receipting (eOR) into the Online Miscellaneous Tax Assessment and Payment System</t>
  </si>
  <si>
    <t>ITDD-060925-0003</t>
  </si>
  <si>
    <t>REQUEST FOR SECURITY TEAM DEPLOYMENT FOR CAR-FREE SUNDAY TOMAS MORATO ON JULY 13, 2025</t>
  </si>
  <si>
    <t>QCPL-061025-0008</t>
  </si>
  <si>
    <t>City Finance Committee meeting on the June 19, 2025, 2:00 PM, at the 6th Floor, City Budget Department Conference Room Finance Building, Quezon City Hall Compound</t>
  </si>
  <si>
    <t>MICHAEL VICTOR N. ALIMURUNG, City Administrator</t>
  </si>
  <si>
    <t>OCA-061025-0001</t>
  </si>
  <si>
    <t>INVENTORY AND INSPECTION REPORT OF UNSERVICEABLE PROPERTY FOR THE FIXED ASSESTS</t>
  </si>
  <si>
    <t>QCPL-061025-0007</t>
  </si>
  <si>
    <t>REQUEST FOR MEDICAL STAFF DEPLOYMENT FOR CAR-FREE, CAREFREE TOMAS MORATO SUNDAYS</t>
  </si>
  <si>
    <t>QCPL-061025-0006</t>
  </si>
  <si>
    <t>REQUEST EQUIPMENT FOR CAR-FREE, CAREFREE TOMAS MORATO SUNDAYS</t>
  </si>
  <si>
    <t>QCPL-061025-0005</t>
  </si>
  <si>
    <t>REQUEST FOR ONLINE POSTING AND EVENT FOR DOCUMENTATION FOR CAR-FREE, CAREFREE TOMAS MORATO SUNDAYS</t>
  </si>
  <si>
    <t>QCPL-061025-0004</t>
  </si>
  <si>
    <t>REQUEST FOR TRASH BINS AND DEPLOYMENT OF STREET SWEEPERS FOR CAR-FREE, CAREFREE TOMAS MORATO SUNDAYS</t>
  </si>
  <si>
    <t>QCPL-061025-0003</t>
  </si>
  <si>
    <t>HRMSPSB 1st Level and 2nd Level Representative</t>
  </si>
  <si>
    <t>CREMCO-060925-0005</t>
  </si>
  <si>
    <t>(9)(3.5)(2025.06.039)(cremco2hrmd)(HRMPSB.representatives)(kmg)</t>
  </si>
  <si>
    <t>Request for proof of ownership documents</t>
  </si>
  <si>
    <t>CPDD-060925-0003</t>
  </si>
  <si>
    <t>Requesting permission for a relocation survey</t>
  </si>
  <si>
    <t>City Development Planning Department</t>
  </si>
  <si>
    <t>CPDD-060925-0002</t>
  </si>
  <si>
    <t>Request for ownership records</t>
  </si>
  <si>
    <t>CPDD-060925-0001</t>
  </si>
  <si>
    <t>SUBMISSION OF INSPECTION REPORT</t>
  </si>
  <si>
    <t>QCYDO-060925-0001</t>
  </si>
  <si>
    <t>REQUEST FOR CREATION OF OFFICIAL EMAIL ADDRESSES OF MEMBERS OF CTO-ONLINE PAYMENT GROUP</t>
  </si>
  <si>
    <t>CTO-060925-0005</t>
  </si>
  <si>
    <t>REQUEST FOR QCID NUMBER OF STARTUP QC APPLICANT FOR DATABASE</t>
  </si>
  <si>
    <t>LEDIPO-060925-0004</t>
  </si>
  <si>
    <t>Submission of RSMI and RIS for the Month of May 2025</t>
  </si>
  <si>
    <t>LEDIPO-060925-0003</t>
  </si>
  <si>
    <t>INVENTORY</t>
  </si>
  <si>
    <t>Memorandum Of Submission Of Records Inventory</t>
  </si>
  <si>
    <t>Request for Training Budget Allocation</t>
  </si>
  <si>
    <t>CREMCO-060925-0004</t>
  </si>
  <si>
    <t>(9)(3.5)(2025.06.03)(CREMCO2HRMD)(request.budget)</t>
  </si>
  <si>
    <t>Lot 1 Barangay. Gulod</t>
  </si>
  <si>
    <t>CREMCO-060925-0003</t>
  </si>
  <si>
    <t>(8)(5.9.2.16.1)(3.6.31)(2025.03.25)(cremco2cto)(rpt.request)</t>
  </si>
  <si>
    <t>Lot 3 Block 11 Barangay. Kaligayahan</t>
  </si>
  <si>
    <t>CREMCO-060925-0002</t>
  </si>
  <si>
    <t>(8)(5.8.3.8.2)(3.6.3.1)(2025.06.04)(2025.06.04)(cremco2cto)(rpt.request)</t>
  </si>
  <si>
    <t>Lot 13-A Block (LRC) PSD-13-012395 Barangay. Bahay Toro</t>
  </si>
  <si>
    <t>CREMCO-060925-0001</t>
  </si>
  <si>
    <t>(8)(1.2.1.21.1)(3.6.3.1)(2025.06.05)(cremco2cto)(rpt.request)</t>
  </si>
  <si>
    <t>ADVANCE PAYMENT - PROPOSED REHABILITATION OF MASAMBONG ELEMENTARY SCHOOL, BARANGAY MASAMBONG</t>
  </si>
  <si>
    <t>DOE-060925-0006</t>
  </si>
  <si>
    <t>ADVANCE PAYMENT - PROPOSED REHABILITATION OF MASAMBONG ELEMENTARY SCHOOL, BARANGAY MASAMBONG (PN  25-00004 / TRILEX BUILDERS AND CONSTRUCTION SUPPLY)</t>
  </si>
  <si>
    <t>Request for Approval to Hire Miss Gliceria M. Millo as consultant under the PLEB</t>
  </si>
  <si>
    <t>MICHAEL VICTOR N. ALIMURUNG City Administrator</t>
  </si>
  <si>
    <t>OCA-060925-0008</t>
  </si>
  <si>
    <t>Request for a vehicle on June 11, 2025</t>
  </si>
  <si>
    <t>ssdd</t>
  </si>
  <si>
    <t>SSDD-060925-0002</t>
  </si>
  <si>
    <t>QIEZON CITY PROJECTS SUBJECT FOR INSPECTION PRIOR TO CERTIFICATE OF COMPLETION</t>
  </si>
  <si>
    <t>DOE-060925-0005</t>
  </si>
  <si>
    <t>DOE-060925-0004</t>
  </si>
  <si>
    <t>OBLIGATION REQUEST - PROPOSED CONSTRUCTION OF FOUR (4) STOREY WITH ROOFDCK BARANGAY HALL, BARANGAY GREATER LAGRO (PN- 22-00046)</t>
  </si>
  <si>
    <t>INVENTORY REPORT OF SUPPLIES AND MATERIALS</t>
  </si>
  <si>
    <t>QCTD-060925-0004</t>
  </si>
  <si>
    <t>Memorandum Of Submission Of Inventory</t>
  </si>
  <si>
    <t>REQUEST FOR ISSUANCE OF TRAVEL AUTHORITY</t>
  </si>
  <si>
    <t>QCTD-060925-0003</t>
  </si>
  <si>
    <t>DOE-060925-0001</t>
  </si>
  <si>
    <t>ACCEPTANCE IN SPCTION REPORT FOR SIGNATURE re: PROPOSED WATERPROOFING OF ROOFDECK AT QUEZON CITY HEALTH DEPARTMENT (ORPEGA CONSTRUCTION - PN 22-00146B)</t>
  </si>
  <si>
    <t>WITHDRAWAL FROM SCHOLARSHIP ENDORSEMENT</t>
  </si>
  <si>
    <t>QCEAU-060925-0003</t>
  </si>
  <si>
    <t>END-USER WORKSHOP: PROCUREMENT IN TRANSITION TO NEW GOVERNMENT PROCUREMENT ACT OR RA 12009</t>
  </si>
  <si>
    <t>MDAD-060925-0004</t>
  </si>
  <si>
    <t>Task Force Classroom Summary of Agreements</t>
  </si>
  <si>
    <t>QCEAU-060925-0002</t>
  </si>
  <si>
    <t>PROPOSED PROJECT, PROGRAMS, AND ACTIVITIES (PPAs FOR CALENDAR YEAR 2026 UNDER THE LOCAL DISASTER RISK REDUCTION AND MANAGEMENT FUND (LDRRMF)</t>
  </si>
  <si>
    <t>EnP MA. BIANCA D. PEREZ Head, QCDRRMO</t>
  </si>
  <si>
    <t>QCDRRMO-060925-0001</t>
  </si>
  <si>
    <t>MDAD-060925-0003</t>
  </si>
  <si>
    <t>Revised Project Procurement Management Plan (PPMP) for the Structured Cabling Project Phase 2</t>
  </si>
  <si>
    <t>ITDD-060925-0010</t>
  </si>
  <si>
    <t>REQUEST APPROVAL FOR CHANGE OIL SERVICE  FOR TOYOTA AVANZA</t>
  </si>
  <si>
    <t>CTO-060925-0004</t>
  </si>
  <si>
    <t>Transmittal of Miscellaneous Tax Bill to Ecobridges Ads, Inc. for the City Share relative to the PPP for the Footbridge Donation, Redevelopment, Monitoring, and Maintenance Project for year 2024</t>
  </si>
  <si>
    <t>LEDIPO-060925-0002</t>
  </si>
  <si>
    <t>INCOME</t>
  </si>
  <si>
    <t>Bills / Order of Payment</t>
  </si>
  <si>
    <t>REQUEST ASSISTANCE IN CLEANING TWO UNITS OF AIRCONDITIONING AT CTO FAIRVIEW TERRACES SATELLITE OFFICE</t>
  </si>
  <si>
    <t>CTO-060925-0003</t>
  </si>
  <si>
    <t>INVITATION TO BOOK TALK ON JUNE 19, 2025</t>
  </si>
  <si>
    <t>QCPL-060925-0002</t>
  </si>
  <si>
    <t>INVITATIONS</t>
  </si>
  <si>
    <t>Invitation Notice For Meetings / Events</t>
  </si>
  <si>
    <t>REQUEST FOR ADDITIONAL ACCESS IN THE VOIDING OF TRANSACTIONS  AT CTO TALIPAPA BRANCH - PRINCEBINI V. YACAT</t>
  </si>
  <si>
    <t>CTO-060925-0002</t>
  </si>
  <si>
    <t>PROPOSED AGREEMENT WITH TEACH FOR THE PHILIPPINES</t>
  </si>
  <si>
    <t>QCEAU-060925-0001</t>
  </si>
  <si>
    <t>Deactivating the RPATS Editing account of OCAs Personnel</t>
  </si>
  <si>
    <t>ITDD-060925-0008</t>
  </si>
  <si>
    <t>REQUEST FOR COMPUTER ACCESS  AND POS ACCOUNT</t>
  </si>
  <si>
    <t>CTO-060925-0001</t>
  </si>
  <si>
    <t>Monthly Report of Official Travel and Trip Tickets for Toyota INNOVA</t>
  </si>
  <si>
    <t>ITDD-060925-0007</t>
  </si>
  <si>
    <t>Monthly Report of Official Travel and Trip Tickets for Suzuki APV</t>
  </si>
  <si>
    <t>ITDD-060925-0006</t>
  </si>
  <si>
    <t>1ST QTR. ACCOMPLISHMENT REPORT FOR FY 2025</t>
  </si>
  <si>
    <t>SSDD-060925-0001</t>
  </si>
  <si>
    <t>Correction of Business Address for Mayor's Permit No. 23-906902 — La Ca' Granda Wine Pair, Inc.</t>
  </si>
  <si>
    <t>ITDD-060925-0004</t>
  </si>
  <si>
    <t>EMPOWERING QUEZON CITY ELECTRICAL ENGINEERS I PRACTITIONERS: STRENGTHENING COMPETENCE IN STANDARDS, SAFETY, SUSTAINABILITY, AND ENERGY EFFICIENCY</t>
  </si>
  <si>
    <t>MDAD-060925-0001</t>
  </si>
  <si>
    <t>REQUEST TO USE THE QCPL CONFERENCE ROOM ON 09 JUNE 2025 IN CONNECTION WITH COORDINATION MEETING WITH DOST-ASTI</t>
  </si>
  <si>
    <t>OCA-060925-0007</t>
  </si>
  <si>
    <t>Integration of the Electronic Official Receipting (eOR) into the Online Miscellaneous Tax Assessment and Payment System</t>
  </si>
  <si>
    <t>Kindly check your document among the attachments.</t>
  </si>
  <si>
    <t>Review of Business Assessment Table References Short Collections and OBPAS Enhancement)</t>
  </si>
  <si>
    <t>ITDD-060925-0002</t>
  </si>
  <si>
    <t>Kindly look for your document among the attachments.</t>
  </si>
  <si>
    <t>Endorsement Letters of QCPL Personnel for June 2025 Seminar/Training</t>
  </si>
  <si>
    <t>QCPL-060925-0001</t>
  </si>
  <si>
    <t>REQUEST FOR TEMPORARY INTERNET INSTALLATION - QCX BUSINESS CENTER, 17 JUNE 2025</t>
  </si>
  <si>
    <t>OCA-060925-0005</t>
  </si>
  <si>
    <t>Implementing Rules and Regulations IRR) of the City Ordinance No. SP-3296, S-2024, otherwise known as the Revised Economic Development Incentives Code</t>
  </si>
  <si>
    <t>JUAN MANUEL J. GATMAITAN, Local Economic Development and Invest Promotions Office</t>
  </si>
  <si>
    <t>OCA-060925-0001</t>
  </si>
  <si>
    <t>LEGAL</t>
  </si>
  <si>
    <t>Legal Documents</t>
  </si>
  <si>
    <t>COORDINATION MEETING RE: COMMENCEMENT OF A.C. MOJARES CONSTRUCTION, INC. OF THEIR PROJECT "QC CITY HALL SEWER SERVICE CONNECTION"</t>
  </si>
  <si>
    <t>FE B. BASS</t>
  </si>
  <si>
    <t>CGSD-060625-0001</t>
  </si>
  <si>
    <t>Transmittal of Updated Design and Initial Costing for the Development of Temporary Parking and Temporary Bus Terminal on GSIS Lot along Elliptical Road, Quezon City</t>
  </si>
  <si>
    <t>CPDD-060525-0003</t>
  </si>
  <si>
    <t>NOTICE OF MEETING FOR THE SOCIAL PROTECTION PLAN</t>
  </si>
  <si>
    <t>CPDD-060525-0002</t>
  </si>
  <si>
    <t>REQUEST FOR THE ISSUANCE OF CERTIFICATE OF ACTUAL SERVICE RENDERED ON THE GRANT OF CAREER SERVICE ELIGIBILITY-PREFERENCE RATING</t>
  </si>
  <si>
    <t>DOE-060525-0015</t>
  </si>
  <si>
    <t>*OROSA, ANN CATHERINE RAMIREZ</t>
  </si>
  <si>
    <t>Request for Configuration Support: Server Configuration and LED Video Wall at QCDRRMO Building.</t>
  </si>
  <si>
    <t>ITDD-060525-0005</t>
  </si>
  <si>
    <t>scheduled activities for various project in the attached Invitation to Bid</t>
  </si>
  <si>
    <t>PROCUREMENT DEPARTMENT</t>
  </si>
  <si>
    <t>ITDD-060525-0004</t>
  </si>
  <si>
    <t>ITDD-25-IS-0689B SUBSCRIPTION TO INTERNET SATELLITE CONNECTION ITDD-25-SERVICES-0622B VARIOUS SUBSCRIPTION</t>
  </si>
  <si>
    <t>ITDD-060525-0003</t>
  </si>
  <si>
    <t>MEETING OF THE MINUTES WITH THE DEPARTMENT OF TRANSPORTATION (DOTr) AND SAN MIGUEL CORPORATION (SMC) RE: SITE INSPECTION REPORT #HPSD_24-00038-077</t>
  </si>
  <si>
    <t>ALBERTO H. KIMPO</t>
  </si>
  <si>
    <t>OCA-060525-0004</t>
  </si>
  <si>
    <t>ATTENDANCE TO THE MEETING ON 10 JUNE 2025 WITH THE DEPARTMENT OF TRANSPORTATION (DOTR) AND SM PRIME HOLDINGS INC. (SMPHI) TO DISCUSS THE PROPOSED TRIPARTITE MEMORANDUM OF AGREEMENT (MOA) FOR THE SM NORTH EDSA BUSWAY STATION AND CONCOURSE</t>
  </si>
  <si>
    <t>ALBERTO H. KIMPO, EnP, CES-E</t>
  </si>
  <si>
    <t>OCA-060525-0003</t>
  </si>
  <si>
    <t>TRANSMITTAL (SMDS-501G TO STS-MDS-620G)</t>
  </si>
  <si>
    <t>QCYDO-060525-0003</t>
  </si>
  <si>
    <t>TRANSMITTAL (STS-012H TO STS-023H)</t>
  </si>
  <si>
    <t>QCYDO-060525-0002</t>
  </si>
  <si>
    <t>COMPREHENSIVE DEVELOPMENT PLAN (COP) CROSS-SECTORAL WORKSHOP</t>
  </si>
  <si>
    <t>CPDD-060525-0001</t>
  </si>
  <si>
    <t>Invitation Notice For Seminar / Workshops</t>
  </si>
  <si>
    <t>REQUEST TO UTILIZED ELEVATOR</t>
  </si>
  <si>
    <t>DOE-060525-0014</t>
  </si>
  <si>
    <t>PROPOSED CONTRACT WITH EASTERN COMMUNICATIONS FOR INTERNET CONNECTION</t>
  </si>
  <si>
    <t>CTO-060525-0002</t>
  </si>
  <si>
    <t>CC: MEMORANDUM TO MS. JANET AQUINO REGARDING COMPLAINT OF MS. LHIZ DIVINO</t>
  </si>
  <si>
    <t>CTO-060525-0001</t>
  </si>
  <si>
    <t>Compliance of YJB Taiwanese Kitchenette to the Issued Show Caused Order by the Business Permits and Licensing Department (BPLD)</t>
  </si>
  <si>
    <t>DPOS-060525-0006</t>
  </si>
  <si>
    <t>Compliance of Causeway Seafood Restaurant to the Issued Show Cause Order by the Business Permits and Licensing Department (BPLD)</t>
  </si>
  <si>
    <t>DPOS-060525-0005</t>
  </si>
  <si>
    <t>TRANSMITTAL OF THE REVISED IMPLEMENTING RULES AND REGULATIONS OF THE QUEZON CITY HEALTHY DIET ORDINANCE.</t>
  </si>
  <si>
    <t>DPOS-060525-0004</t>
  </si>
  <si>
    <t>MDAD WEEKLY AND MONTHLY GASOLINE CONSUMPTION/ LUBRICANTS AND TRIP TICKET OF SERVICE VEHICLES AND OTHER EQUIPMENT</t>
  </si>
  <si>
    <t>MDAD-060525-0003</t>
  </si>
  <si>
    <t>REQUEST FOR USE OF THE CONFERENCE ROOM OF QCPL ON JUNE 10, 2025</t>
  </si>
  <si>
    <t>OCA-060525-0002</t>
  </si>
  <si>
    <t>CTC of TD and Cert. of No Improvement - Lower Atis Street, Payatas</t>
  </si>
  <si>
    <t>OCAs-060525-0004</t>
  </si>
  <si>
    <t>CTC of RD - Asuncion Street, Sitio Arguandiente. Bgy. Sta. Monica</t>
  </si>
  <si>
    <t>OCAs-060525-0003</t>
  </si>
  <si>
    <t>Owner's Copy of TD - QUEZON CITY GOVT</t>
  </si>
  <si>
    <t>OCAs-060525-0002</t>
  </si>
  <si>
    <t>Compliance of YJB Taiwanese Show Caused Order by Department (BPLD)</t>
  </si>
  <si>
    <t>DPOS-060525-0003</t>
  </si>
  <si>
    <t>REVISIONS ON STRUCTURAL PLANS - PROPOSED CONSTRUCTION OF AMORANTO INDOOR SPORTS FACILITY BUILDING &amp; IMPROVEMENT OF EXISTING MULTI-PURPOSE BUILDING</t>
  </si>
  <si>
    <t>DOE-060525-0013</t>
  </si>
  <si>
    <t>EXECUTIVE ORDER NO. 7</t>
  </si>
  <si>
    <t>LEDIPO-060525-0002</t>
  </si>
  <si>
    <t>AN EXECUTIVE ORDER CREATING THE LOCAL GOVERNANCE TRANSITION TEAM OF QUEZON CITY, SUBJECT TO LAWS, RULES AND REGULATIONS</t>
  </si>
  <si>
    <t>Executive Orders</t>
  </si>
  <si>
    <t>SITE INSPECTION REPORT (SIR) - TOTAL REHABILITATION OF CITY-OPERATED CHILD DEVELOPMENT CENTER AT VARIOUS BARANGAYS- DISTRICT 2</t>
  </si>
  <si>
    <t>DOE-060525-0012</t>
  </si>
  <si>
    <t>REQUEST FOR IIRUP - CONCRETE WAITING SHED AT CORNER TOMAS MORATO AND TIMOG AVE. BRGY SOUTH TRIANGLE</t>
  </si>
  <si>
    <t>DOE-060525-0011</t>
  </si>
  <si>
    <t>REQUEST FOR FOLLOW-UP ON TRIMMING OF TREES</t>
  </si>
  <si>
    <t>DOE-060525-0010</t>
  </si>
  <si>
    <t>PROPOSED CONSTRUCTION OF DETENTION BASIN AND COVERED COURT AT PALMERA PHASE 3 BRGY. STA MONICA</t>
  </si>
  <si>
    <t>RENEWAL OF CONSULTANTS AND CONTRACT OF SERVICE (COS FOR THE PERIOD JULY 2025 TO DECEMBER 2025</t>
  </si>
  <si>
    <t>MDAD-060525-0002</t>
  </si>
  <si>
    <t>PROPOSED CONSTRUCTION OF ADMINISTRATIVE BLDG EMPLOYEES HALL AND MOTORPOOL, FOOD PLAZA AT QUEZON MEMORIAL CIRCLE</t>
  </si>
  <si>
    <t>DOE-060525-0009</t>
  </si>
  <si>
    <t>REQUEST FOR JOINT INSPECTION</t>
  </si>
  <si>
    <t>ENDORSEMENT OF STARTUP QC SQUAD 2 DOCUMENTS</t>
  </si>
  <si>
    <t>LEDIPO-060525-0001</t>
  </si>
  <si>
    <t>Request the review of documents</t>
  </si>
  <si>
    <t>TRANSMITTAL OF SIGNED ELECTRICAL PLANS RELATED TO CIVIC CENTER B AND CIVIC CENTER D NEWLY INSTALLED EQUIPMENT FOR ITDD WIFI AND LAN CONNECTION IN RELATION TO THE STRUCTURED CABLING PROJECT</t>
  </si>
  <si>
    <t>ITDD-060525-0002</t>
  </si>
  <si>
    <t>PROPOSED REHABILITATION OF YOUTH DEVELOPMENT OFFICE AT 7th FLR CIVIC CENTER A.</t>
  </si>
  <si>
    <t>DOE-060525-0008</t>
  </si>
  <si>
    <t>BILL DEPOSIT PAYMENT FOR PROPOSED REHABILITATION OF MULTI-PURPOSE BUILDING AT DISTRICT 1 (BRGY. SAN ANTONIO)</t>
  </si>
  <si>
    <t>DOE-060525-0007</t>
  </si>
  <si>
    <t>ADVANCE COPY</t>
  </si>
  <si>
    <t>INVITATION TO ATTEND THE VENDORS' SUMMIT 2025</t>
  </si>
  <si>
    <t>MDAD-060525-0001</t>
  </si>
  <si>
    <t>BILL DEPOSIT PAYMENT FOR PROPOSED CONSTRUCTION OF THREE STOREY MULTI-PURPOSE HALL BUILDING (PARKING, FUNCTION HALL &amp; BASKETBALL COURT) MINES, BRGY. VASRA</t>
  </si>
  <si>
    <t>DOE-060525-0006</t>
  </si>
  <si>
    <t>BILL DEPOSIT PAYMENT FOR PROPOSED TEMPORARY STALLS FOR CONSTRUCTION OF MULTI-PURPOSE BUILDING (CALALAY MARKET) SEGMENT 4</t>
  </si>
  <si>
    <t>DOE-060525-0005</t>
  </si>
  <si>
    <t>BILL DEPOSIT PAYMENT FOR PROPOSED TEMPORARY STALLS FOR CONSTRUCTION OF MULTI-PURPOSE BUILDING (CALALAY MARKET) SEGMENT 3</t>
  </si>
  <si>
    <t>DOE-060525-0004</t>
  </si>
  <si>
    <t>BILL DEPOSIT PAYMENT FOR PROPOSED TEMPORARY STALLS FOR CONSTRUCTION OF MULTI-PURPOSE BUILDING (CALALAY MARKET) SEGMENT 2</t>
  </si>
  <si>
    <t>DOE-060525-0003</t>
  </si>
  <si>
    <t>BILL DEPOSIT PAYMENT FOR PROPOSED TEMPORARY STALLS FOR CONSTRUCTION OF MULTI-PURPOSE BUILDING (CALALAY MARKET) SEGMENT 1</t>
  </si>
  <si>
    <t>DOE-060525-0002</t>
  </si>
  <si>
    <t>REQUEST FOR AUTHORITY TO RENDER OVERTIME SERVICES</t>
  </si>
  <si>
    <t>DOE-060525-0001</t>
  </si>
  <si>
    <t>SCHEDULED POWER INTERRUPTION AT HIGH-RISE BUILDING RE: ELECTRICAL OF THE NEW ITDD-NTMD DATA CENTER</t>
  </si>
  <si>
    <t>ITDD-060525-0001</t>
  </si>
  <si>
    <t>Above board offer Neopolitan Property</t>
  </si>
  <si>
    <t>Dean Danilo M. Dy</t>
  </si>
  <si>
    <t>OCA-060525-0001</t>
  </si>
  <si>
    <t>Forward to Prof Jed at CPDD for consideration. Jed, I talked to Dale and he is okay with the building estimate. Just get him to sign off-CA Mike</t>
  </si>
  <si>
    <t>ACTIVE TRANSPORT TECHNICAL WORKING GROUP MEETING ON JUNE 9, 2025</t>
  </si>
  <si>
    <t>OCA-060425-0009</t>
  </si>
  <si>
    <t>Assignment Request for Utilization of Lagro Plaza Tennis Court at Barangay Greater Lagro, Quezon City</t>
  </si>
  <si>
    <t>OCA-060425-0008</t>
  </si>
  <si>
    <t>1st Endorsement - MIS Report Re: Complaint of Mr. J. Dela Cruz Alleged Road Obstruction at Sto. Niño Street, Barangay San Antonio</t>
  </si>
  <si>
    <t>MDAD-060425-0009</t>
  </si>
  <si>
    <t>SUBMISSION OF PROJECT PROPOSALS FOR LDRRMFIP 2025</t>
  </si>
  <si>
    <t>EnP MA. BIANCA D. PEREZ Head, QC Disaster Risk Reduction and Management Office</t>
  </si>
  <si>
    <t>QCDRRMO-060425-0002</t>
  </si>
  <si>
    <t>FOR COMPLIANCE</t>
  </si>
  <si>
    <t>REQUEST FOR SYSTEM ACTIONS OF CTO EMPLOYEES</t>
  </si>
  <si>
    <t>CTO-060425-0004</t>
  </si>
  <si>
    <t>Indorsement - Letter from BIR</t>
  </si>
  <si>
    <t>OCAs-060425-0003</t>
  </si>
  <si>
    <t>REQUEST FOR APPROVAL OF ADDITIONAL OVERTIME HOURS FOR SELECTED PERSONNEL OF CGSD</t>
  </si>
  <si>
    <t>OCA-060425-0006</t>
  </si>
  <si>
    <t>COMMENT ON EXECUTIVE ORDER NO. 4- AN ORDER CREATING AND ORGANIZING THE QUEZON CITY PUBLIC-PRIVATF PARTNERSHIP PRE-QUALIFICATION, BIDS AND AWARDS COMMITTEE AND PPP UNIT</t>
  </si>
  <si>
    <t>ATTY. DOMINIC GARCIA, PROCUREMENT DEPARTMENT</t>
  </si>
  <si>
    <t>OCA-060425-0004</t>
  </si>
  <si>
    <t>REQUEST FOR ONE (1) BUS AS SERVICE VEHICLE OF CTO ADMINISTRATIVE DIVISION TEAM BUILDING ACTIVITY</t>
  </si>
  <si>
    <t>CTO-060425-0003</t>
  </si>
  <si>
    <t>ALBERTO H. KIMPO, Asst. City Administrator</t>
  </si>
  <si>
    <t>OCA-060425-0003</t>
  </si>
  <si>
    <t>Transmitting herewith a letter from MR. JOSE EDGARDO A. GOMEZ, JR., City Planning and Development Department, forwarding the request from DHSUD requesting permission to conduct fieldwork for the project entitled "Development of an Automated</t>
  </si>
  <si>
    <t>HON. MA. JOSEFINA G. BELMONTE</t>
  </si>
  <si>
    <t>OCA-060425-0002</t>
  </si>
  <si>
    <t>GenSan, do they need permit?This okay with me. If okay na, you can inform DHSUD-CA Mike</t>
  </si>
  <si>
    <t>REQUEST FOR PROPERTY IDENTIFICATION MAP / TAX MAP</t>
  </si>
  <si>
    <t>DOE-060425-0002</t>
  </si>
  <si>
    <t>REQUEST FOR PROPERTY IDENTIFICATION MAP / TAX MAP - PROPERTY OF MS. HILDA CRUZ CARREON OF BARANGAY PAYATAS</t>
  </si>
  <si>
    <t>enactment of a city ordinance that would prohibit the passage of trucks along Batasan San Mateo Road due to the accidents they cause within their community.</t>
  </si>
  <si>
    <t>MA. JOSEFINA G. BELMONTE</t>
  </si>
  <si>
    <t>OCA-060425-0001</t>
  </si>
  <si>
    <t>Bebot, Dexter, please provide comments. My understanding is that we need to allow trucks here as this is their normal route and alternatives do not really exist. We just need to ensure safety-CA Mike</t>
  </si>
  <si>
    <t>ENDORSEMENT FOR CORRECTION OF BUSINESS ADDRESS IN SYSTEM RECORDS - LA CA'GRANDA WINE PAIR TRADING INC. (MAYOR'S PERMIT NO. 23-906902)</t>
  </si>
  <si>
    <t>ITDD-060425-0009</t>
  </si>
  <si>
    <t>Templates of Disposition Agreements</t>
  </si>
  <si>
    <t>CREMCO-060425-0001</t>
  </si>
  <si>
    <t>(9.12)(2025.06.03)(cremco2cld)(TemplatesReview)</t>
  </si>
  <si>
    <t>HOSTING OF THE NATIONAL ICT SUMMIT AND E-GOV AWARDS</t>
  </si>
  <si>
    <t>LEDIPO-060425-0003</t>
  </si>
  <si>
    <t>NOTICE OF MEETING</t>
  </si>
  <si>
    <t>LEDIPO-060425-0002</t>
  </si>
  <si>
    <t>Looker Studio Training</t>
  </si>
  <si>
    <t>OCAs-060425-0002</t>
  </si>
  <si>
    <t>Coordication Meeting on the Status/Progrss of the Renovation of Civic Center Building B (OCAs)</t>
  </si>
  <si>
    <t>OCAs-060425-0001</t>
  </si>
  <si>
    <t>Learning and Development (L&amp;D) Refresher Training</t>
  </si>
  <si>
    <t>MDAD-060425-0008</t>
  </si>
  <si>
    <t>REQUEST GRANTED - EXEMPTION FROM PAYMENT OF TRANSFER TAX</t>
  </si>
  <si>
    <t>CITY TREASURERS OFFICE</t>
  </si>
  <si>
    <t>CTO-060425-0002</t>
  </si>
  <si>
    <t>SECOND QUARTER RICE ALLOWANCE</t>
  </si>
  <si>
    <t>CGSD-060425-0006</t>
  </si>
  <si>
    <t>PUNCHLIST FOR PN: 22-00046 - "PROPOSED CONSTRUCTION OF FOUR (4) STOREY WITH ROOF DECK BARANGAY HALL AT BRGY. GREATER LAGRO"</t>
  </si>
  <si>
    <t>CGSD-060425-0005</t>
  </si>
  <si>
    <t>RELOCATION OF BARANGAY DAMAYAN HALL</t>
  </si>
  <si>
    <t>CGSD-060425-0004</t>
  </si>
  <si>
    <t>REQUEST FOR AS-BUILT ELECTRICAL PLANS OF FAIRVIEW SENTRONG SIGLA HEALTH CENTER, NAGKAISANG NAYON HEALTH CENTER AND BANLAT HEALTH CENTER</t>
  </si>
  <si>
    <t>CGSD-060425-0003</t>
  </si>
  <si>
    <t>Creation and Deactivation of POS Accounts</t>
  </si>
  <si>
    <t>ITDD-060425-0008</t>
  </si>
  <si>
    <t>"Requesting the temporary transfer of internet connection of San Francisco Health Center to other Health facility "</t>
  </si>
  <si>
    <t>QUEZON CITY HEALTH DEPARTMENT</t>
  </si>
  <si>
    <t>ITDD-060425-0007</t>
  </si>
  <si>
    <t>Meeting Re: Revised Terms of Reference of the Document Digitzation and Archiving System Project</t>
  </si>
  <si>
    <t>ITDD-060425-0006</t>
  </si>
  <si>
    <t>Report on the Business and Real Property Tax Bills Scheduled Job Cancellation Activity</t>
  </si>
  <si>
    <t>ITDD-060425-0005</t>
  </si>
  <si>
    <t>INDORSEMENT: PARTICIPANTS FOR UNDERSTANDING ARTIFICIAL INTELLIGENCE</t>
  </si>
  <si>
    <t>DOE-060425-0001</t>
  </si>
  <si>
    <t>QCDE PARTICIPANTS FOR UNDERSTANDING ARTIFICIAL INTELLIGENCE: AN OVERVIEW OF AI CONCEPTS, APPLICATIONS AND IMPLICATIONS</t>
  </si>
  <si>
    <t>PARTICIPANTS FOR JUNE 2025 TRAININGS OF THE QC LEARNING DEVELOPMENT PROGRAM</t>
  </si>
  <si>
    <t>CGSD-060425-0002</t>
  </si>
  <si>
    <t>REQUEST FOR WIFI ROUTER Learning and Development Program June 2025 Training Activities</t>
  </si>
  <si>
    <t>ITDD-060425-0004</t>
  </si>
  <si>
    <t>COMMUNICATION EXPENSES OF MARKET DEVELOPMENT AND ADMINISTRATION DEPARTMENT</t>
  </si>
  <si>
    <t>MDAD-060425-0006</t>
  </si>
  <si>
    <t>REQUEST FOR THE APPROVAL OF REIMBURSEMENT OF EXPENSES INCURRED FOR THE REGISTRATION FEE OF VAROUS MOTOR VEHICLES</t>
  </si>
  <si>
    <t>CGSD-060425-0001</t>
  </si>
  <si>
    <t>Approvals</t>
  </si>
  <si>
    <t>Request for a Certificate of Employment  (COE)</t>
  </si>
  <si>
    <t>City Planning &amp; Development Department</t>
  </si>
  <si>
    <t>CPDD-060425-0001</t>
  </si>
  <si>
    <t>HOSTING OF THE NATIONAL ICT SUMMIT AND E-GOV AWARDS 2025</t>
  </si>
  <si>
    <t>ITDD-060425-0003</t>
  </si>
  <si>
    <t>APPLICATIONS FOR TEN DAYS LEAVE MONETIZATION</t>
  </si>
  <si>
    <t>MDAD-060425-0005</t>
  </si>
  <si>
    <t>REQUEST FOR SERVICE RECORD</t>
  </si>
  <si>
    <t>MDAD-060425-0004</t>
  </si>
  <si>
    <t>REQUEST FOR LANDSCAPING IMPROVEMENT AT KAMUNING PUBLIC MARKET</t>
  </si>
  <si>
    <t>MDAD-060425-0003</t>
  </si>
  <si>
    <t>INVITATION AS KEY SPEAKER FOR THE "JOYFUL VENDORS FOR A JOYFUL FUTURE "VENDORS' SUMMIT 2025)</t>
  </si>
  <si>
    <t>MDAD-060425-0002</t>
  </si>
  <si>
    <t>REQUEST ISSUANCE OF CEASE AND DESIST ORDER (CDO)</t>
  </si>
  <si>
    <t>MDAD-060425-0001</t>
  </si>
  <si>
    <t>REQUEST ASSISTANCE IN THE REMOVAL OF THE AIR CONDITIONING UNIT INSTALLED AT EASTWOOD MALL</t>
  </si>
  <si>
    <t>CTO-060325-0001</t>
  </si>
  <si>
    <t>STRUCTURED CABLING LAYOUT FOR VOICE AND DATA - PROPOSED REHABILITATION OF TWO (2) HEALTH CENTERS AT VARIOUS DISTRICTS OF QUEZON CITY</t>
  </si>
  <si>
    <t>ENGINEERING</t>
  </si>
  <si>
    <t>ITDD-060325-0001</t>
  </si>
  <si>
    <t>Notice of HRMPSB Meeting</t>
  </si>
  <si>
    <t>Request for Temporary Uninstallation of Trend Micro Application</t>
  </si>
  <si>
    <t>QCYDO-060325-0001</t>
  </si>
  <si>
    <t>GSIS LOAN APPLICATION</t>
  </si>
  <si>
    <t>CGSD-060325-0006</t>
  </si>
  <si>
    <t>REQUEST FOR OBR FOR THE 2025 PICE MIDYEAR NATIONAL CONVENTION AND TECHNICAL CONFERENCE</t>
  </si>
  <si>
    <t>CGSD-060325-0005</t>
  </si>
  <si>
    <t>Re: parameters used in identifying qualified RPU's in accordance with SP 3222, S-2023</t>
  </si>
  <si>
    <t>ITDD-060325-0013</t>
  </si>
  <si>
    <t>OCAs_parameters used in identifying qualified RPU's in accordance with SP 3222, S-2023</t>
  </si>
  <si>
    <t>ITDD-060325-0012</t>
  </si>
  <si>
    <t>CA_parameters used in identifying qualified RPU's in accordance with SP 3222, S-2023</t>
  </si>
  <si>
    <t>ITDD-060325-0011</t>
  </si>
  <si>
    <t>cto_parameters used in identifying qualified RPU's in accordance with SP 3222, S-2023</t>
  </si>
  <si>
    <t>ITDD-060325-0010</t>
  </si>
  <si>
    <t>parameters used in identifying qualified RPU's in accordance with SP 3222, S-2023</t>
  </si>
  <si>
    <t>deactivating the FAAS Editing account of OCAs personnel</t>
  </si>
  <si>
    <t>ITDD-060325-0009</t>
  </si>
  <si>
    <t>REQUEST FOR INFORMATION</t>
  </si>
  <si>
    <t>DOE-060325-0005</t>
  </si>
  <si>
    <t>REQUEST FOR INFORAMATION - PROPOSED CONSTRUCTION OF SITE DEVELOPMENT AT BAGBAG INTEGRATED HIGH SCHOOL AT BAGBAG</t>
  </si>
  <si>
    <t>REQUEST FOR APPROVAL</t>
  </si>
  <si>
    <t>DOE-060325-0004</t>
  </si>
  <si>
    <t>REQUEST FOR APPROVAL OF MANHOLE - PROPOSED CONSTRUCTION OF BOTANICAL KIOSKS AT QUEZON MEMORIAL CIRCLE PHASE 2 AT BRGY CENTRAL</t>
  </si>
  <si>
    <t>May 1-31 2025 Certification of Services Rendered CAD Consultants</t>
  </si>
  <si>
    <t>CAD-060325-0002</t>
  </si>
  <si>
    <t>June 1-30 2025 Certification of Services Rendered CAD Consultants</t>
  </si>
  <si>
    <t>CAD-060325-0001</t>
  </si>
  <si>
    <t>TRANSMITTAL OF ELECTRICAL PLANS RELATED TO CIVIC CENTER B AND CIVIC CENTER D NEWLY INSTALLED EQUIPMENT FOR ITDD WIFI AND LAN CONNECTION IN RELATION TO THE STRUCTURED CABLING PROJECT</t>
  </si>
  <si>
    <t>ITDD-060225-0008</t>
  </si>
  <si>
    <t>REQUEST FOR ONLINE POSTING AND EVENT DOCUMENTATION FOR CAR-FREE, CAREFREE TOMAS MORATO SUNDAYS</t>
  </si>
  <si>
    <t>ITDD-060225-0007</t>
  </si>
  <si>
    <t>REQUEST FOR SECURITY TEAM DEPLOYMENT FOR CAR-FREE, CAREFREE TOMAS MORATO SUNDAYS</t>
  </si>
  <si>
    <t>ITDD-060225-0006</t>
  </si>
  <si>
    <t>REQUEST FOR TRAFFIC MANAGEMENT AND SECURITY FOR CAR-FREE, CAREFREE TOMAS MORATO SUNDAYS</t>
  </si>
  <si>
    <t>ITDD-060225-0005</t>
  </si>
  <si>
    <t>ITDD-060225-0004</t>
  </si>
  <si>
    <t>Submission of MONTHLY TRIP TICKET, SERVICE, GASOLINE AND LUBRICANT CONSUMPTION REPORTS for the assigned City- owned Motor Vehicle TOYOTA INNOVA 2.0 E GA with Plate</t>
  </si>
  <si>
    <t>ITDD-060225-0002</t>
  </si>
  <si>
    <t>COMMENTS ON THE DRAFT PROPOSED TERMS OF REFERENCE FOR THE DESIGN AND BUILD OF PROPOSED CONSTRUCTION OF 4-STOREY MULTI- PURPOSE BUILDING (ACTION CENTER), CONSTRUCTION OF 3-STOREY BARANGAY HALL AND FIRE SUB-STATION, CONSTRUCTION OF 2-STOREY AUDITORIUM</t>
  </si>
  <si>
    <t>CGSD-060225-0003</t>
  </si>
  <si>
    <t>SUBMISSION OF REQUESTED DATA</t>
  </si>
  <si>
    <t>MDAD-060225-0002</t>
  </si>
  <si>
    <t>attachment (hard copies) will send to CCESD</t>
  </si>
  <si>
    <t>Interposes no objection on the request to temporarily utilize the hallway as provisional storage site</t>
  </si>
  <si>
    <t>CGSD-060225-0002</t>
  </si>
  <si>
    <t>CTO EMPLOYEES WHO PASSED THE MARCH 02, 2025 CIVIL SERVICE EXAMINATION</t>
  </si>
  <si>
    <t>CTO Transmittal (SMDS-542G - SVC-441G)</t>
  </si>
  <si>
    <t>QCYDO-060225-0008</t>
  </si>
  <si>
    <t>FORWARDING SUBMISSION OF VERIFIED REPORT (PO#2411145) FROM ATTY. DOMINIC GARCIA, OIC-PROCUREMENT DEPARTMENT</t>
  </si>
  <si>
    <t>CGSD-060225-0001</t>
  </si>
  <si>
    <t>CTO Transmittal (STS-298G - STS-MDS-474G)</t>
  </si>
  <si>
    <t>Quezon City Youth Development Office)</t>
  </si>
  <si>
    <t>QCYDO-060225-0007</t>
  </si>
  <si>
    <t>Quezon City Local Government Unit internet report as of May 30, 2025.</t>
  </si>
  <si>
    <t>ITDD-060225-0001</t>
  </si>
  <si>
    <t>PROGRESS BILLING</t>
  </si>
  <si>
    <t>DOE-060225-0003</t>
  </si>
  <si>
    <t>PROPOSED CONSTRUCTION OF COVERED COURT AT PRESIDENT CORAZON AQUINO ELEMENTARY SCHOOL - PN 24-00020 (MJP CONSTRUCTION &amp; DEVELOPMENT CORP)</t>
  </si>
  <si>
    <t>AVAILABLE PROJECT DETAILS ON LUZ AND BELEN STREETS, BARANGAY GULOD</t>
  </si>
  <si>
    <t>DOE-060225-0002</t>
  </si>
  <si>
    <t>AVAILABLE PROJECT DETAILS ON LUZ AND BELEN STREETS AT BARANGAY GULOD AS PER REQUEST</t>
  </si>
  <si>
    <t>1ST INDORSEMENT- SEEKING TO RECOVER THE PROPERTY COVERED BY TDN F-114-00023 - ISAIAH ESPELIMBERGO</t>
  </si>
  <si>
    <t>CTO-060225-0001</t>
  </si>
  <si>
    <t>Request for Negotiated Procurement</t>
  </si>
  <si>
    <t>QCYDO-060225-0003</t>
  </si>
  <si>
    <t>Lease of Immaculate Conception Knowledge School</t>
  </si>
  <si>
    <t>CREMCO-060225-0002D</t>
  </si>
  <si>
    <t>(8)(6.11.410.1.1)(2025.05.30)(CREMCO2cpdd)(ICK.LOI)</t>
  </si>
  <si>
    <t>Updated Land Pin</t>
  </si>
  <si>
    <t>CREMCO-060225-0001</t>
  </si>
  <si>
    <t>(9)(9.5)(2025.05.26)(CREMCO2CAO)(UpdatedLandPin)</t>
  </si>
  <si>
    <t>Request Letter Re: Venue</t>
  </si>
  <si>
    <t>QCYDO-060225-0001</t>
  </si>
  <si>
    <t>Request for ownership record/s such as TCT, Deed of Donation or other similar official proof of ownership documents</t>
  </si>
  <si>
    <t>Dr JOSE EDGARD A. GOMEZ, JR., A, EnP</t>
  </si>
  <si>
    <t>CPDD-060225-0002</t>
  </si>
  <si>
    <t>REQUEST FOR A MEETING REGARDING THE CONSTRUCTION OF THE NEW CONG. REYNALDO A. CALALAY PUBLIC MARKET</t>
  </si>
  <si>
    <t>MDAD-060225-0001</t>
  </si>
  <si>
    <t>Request for the ownership records, tax maps and assessment record/s of the following roads and lots.</t>
  </si>
  <si>
    <t>JOSE EDGAR . GOMEZ, JR., upA, EnP</t>
  </si>
  <si>
    <t>CPDD-060225-0001</t>
  </si>
  <si>
    <t>KAMUNING PUBLIC MARKET ELEVATOR</t>
  </si>
  <si>
    <t>MDAD-060225-0005</t>
  </si>
  <si>
    <t>OFFICE ORDER NO. 109</t>
  </si>
  <si>
    <t>LEDIPO-060225-0001</t>
  </si>
  <si>
    <t>RE INVITATION TO ATTEND BASIC INCIDENT COMMAND SYSTEM (BICS) TRAINING COURSE</t>
  </si>
  <si>
    <t>CTO-060225-0004</t>
  </si>
  <si>
    <t>Children's Books for Disaster Preparedness</t>
  </si>
  <si>
    <t>MARICRIS F. VELOSO OIC, Education Affairs Unit</t>
  </si>
  <si>
    <t>QCEAU-060225-0006</t>
  </si>
  <si>
    <t>REQUEST FOR COMPUTER ACCESS AND POS ACCOUNT- DEXTER DELA CRUZ</t>
  </si>
  <si>
    <t>CTO-060225-0003</t>
  </si>
  <si>
    <t>REQUEST ACCESS/DATA OF STALLHOLDERS WITHIN CITY-OWNED AND PRIVATELY-OWNED PUBLIC MARKET</t>
  </si>
  <si>
    <t>MDAD-060225-0004</t>
  </si>
  <si>
    <t>Formal Request for Research Participation — Mental Health Study on First Responders</t>
  </si>
  <si>
    <t>CATHERINE MARIE DINO</t>
  </si>
  <si>
    <t>QCDRRMO-060225-0002</t>
  </si>
  <si>
    <t>SURVEY FOR RESPONDERS</t>
  </si>
  <si>
    <t>Transmitting herewith the list of documents for the salary of Mr. Crispine M. Asi and Mr Fructuoso R. Silva, Consultant under this department from April 26, 2025 to May e2025</t>
  </si>
  <si>
    <t>ITDD-060225-0003</t>
  </si>
  <si>
    <t>OFFICE ORDER NO.109,S-2025</t>
  </si>
  <si>
    <t>QCDRRMO-060225-0001</t>
  </si>
  <si>
    <t>OFFICE ORDER FOR MR. VINCENT FERDINAND PAUL G. VINARAO DESIGNATED AS OIC OF CCESD FOR THE PERIOD OF JUNE 1-5,2025</t>
  </si>
  <si>
    <t>: REQUEST FOR POSTING</t>
  </si>
  <si>
    <t>Ms. Maricris F. Veloso</t>
  </si>
  <si>
    <t>QCEAU-060225-0001</t>
  </si>
  <si>
    <t>Request for a Wi-Fi Router</t>
  </si>
  <si>
    <t>KAMUNING PUBLIC MARKET TEMPORARY PARKING</t>
  </si>
  <si>
    <t>PCol. Alex De Jesus Alberto (Ret.) Ph.D</t>
  </si>
  <si>
    <t>Request for Tax Declaration and Certification of Improvements or No Improvements</t>
  </si>
  <si>
    <t>(8)(2.7.3.152.1)(1.1.6.1.1)(1.1.6.2.1)(2025.06.02)(cremco2ocas)(TaxDecrequest)</t>
  </si>
  <si>
    <t>GALAS PUBLIC MARKET INCIDENT REPORT</t>
  </si>
  <si>
    <t>P/Col. Alex De Jesus Alberto (Ret.) PhD.</t>
  </si>
  <si>
    <t>Re: Regarding Power Connection in Galas Public Market.</t>
  </si>
  <si>
    <t>SITE INSPECTION REPORT (SIR) - PROPOSED REHABILITATION OF BAGONG SILANGAN SUPER HEALTH CENTER, BARANGAY BAGONG SILANGAN (PN 25-01842)</t>
  </si>
  <si>
    <t>DOE-061325-0027</t>
  </si>
  <si>
    <t>Tracking Issued</t>
  </si>
  <si>
    <t>SITE INSPECTION REPORT (SIR) - PROPOSED REHABILITATION OF BAGONG SILANGAN SUPER HEALTH CENTER, BARANGAY BAGONG SILANGAN (PN 25-01842</t>
  </si>
  <si>
    <t>OBLIGATION REQUEST - PROPOSED REHABILITATION OF MACLANG DIALYSIS CLINIC AT ROSARIO MACLANG BAUTISTA GENERAL HOSPITAL (PN 24-00077/MJES CONSTRUCTION INC)</t>
  </si>
  <si>
    <t>DOE-061325-0026</t>
  </si>
  <si>
    <t>OBLIGATION REQUEST - PROPOSED REHABILITATION OF MACLANG DIALYSIS CLINIC AT ROSARIO MACLANG BAUTISTA GENERAL HOSPITAL (PN 24-00077/MJES CONSTRUCTION INC</t>
  </si>
  <si>
    <t>OBLIGATION REQUEST - PROPOSED REHABILITATION AND UPGRADING OF ELECTRICAL SYSTEM AT QUIRINO 3-A BARANGAY HALL</t>
  </si>
  <si>
    <t>DOE-061325-0025</t>
  </si>
  <si>
    <t>SITE INSPECTION REPORT - PROPOSED REHABILITATION OF QC HALL YAKAP DAY CARE CENTER</t>
  </si>
  <si>
    <t>DOE-061325-0024</t>
  </si>
  <si>
    <t>REQUEST FOR JOINT INSPECTION - PROPOSED REHABILITATION OF SB BUILDING COMMONWEALTH HIGH SCHOOL (PN 24-00177)</t>
  </si>
  <si>
    <t>DOE-061325-0023</t>
  </si>
  <si>
    <t>REQUEST FOR JOINT INSPECTION - PROPOSED REHABILITATION OF SB BUILDING COMMONWEALTH HIGH SCHOOL (PN 24-00177</t>
  </si>
  <si>
    <t>OBLIGATION REQUEST - PROPOSED UPGRADING OF WATERLINE SYSTEM AND REHABILITATION OF COMFORT ROOMS AT NORTH FAIRVIEW ELEMENTARY SCHOOL ( REDCAR TRADING / PN -00135)</t>
  </si>
  <si>
    <t>DOE-061325-0022</t>
  </si>
  <si>
    <t>OBLIGATION REQUEST - PROPOSED UPGRADING OF WATERLINE SYSTEM AND REHABILITATION OF COMFORT ROOMS AT NORTH FAIRVIEW ELEMENTARY SCHOOL ( REDCAR TRADING / PN -00135</t>
  </si>
  <si>
    <t>Indorsement - Ownership Records re: InfraCom Project Proposals</t>
  </si>
  <si>
    <t>OCAs-061325-0010</t>
  </si>
  <si>
    <t>OBLIGATION REQUEST - PROPOSED REHABILITATION OF TANDANG SORA NATIONAL HIGH SCHOOL (A.C MOJARES CONSTRUCTION / PN 24-00064)</t>
  </si>
  <si>
    <t>DOE-061325-0021</t>
  </si>
  <si>
    <t>OBLIGATION REQUEST - PROPOSED REHABILITATION OF TANDANG SORA NATIONAL HIGH SCHOOL (A.C MOJARES CONSTRUCTION / PN 24-00064</t>
  </si>
  <si>
    <t>Request for Assistance - Setting Up of a Server</t>
  </si>
  <si>
    <t>OCAs-061325-0009</t>
  </si>
  <si>
    <t>Indorsement - Letter of Atty. Mario Bravo</t>
  </si>
  <si>
    <t>OCAs-061325-0008</t>
  </si>
  <si>
    <t>OBLIGATION REQUEST - PROPOSED INSTALLATION OF SOLAR POWER SYSTEM AT CULIAT HIGH SCHOOL (KEMPAL CONSTRUCTION / PN 24-00157)</t>
  </si>
  <si>
    <t>DOE-061325-0020</t>
  </si>
  <si>
    <t>OBLIGATION REQUEST - PROPOSED INSTALLATION OF SOLAR POWER SYSTEM AT CULIAT HIGH SCHOOL (KEMPAL CONSTRUCTION / PN 24-00157</t>
  </si>
  <si>
    <t>Indorsement - Offer to Sell of Mr. Danilo Dy</t>
  </si>
  <si>
    <t>OCAs-061325-0007</t>
  </si>
  <si>
    <t>Submission of Activities re: 47th National Disability Rights Week</t>
  </si>
  <si>
    <t>OCAs-061325-0005</t>
  </si>
  <si>
    <t>OBLIGATION REQUEST - PROPOSED INSTALLATION OF SOLAR POWER SYSTEM AT TANDANG SORA ELEMENTARY SCHOOL (KEMPAL CONSTRUCTION &amp; SUPPLY CORPORATIO / PN 24-00148)</t>
  </si>
  <si>
    <t>DOE-061325-0019</t>
  </si>
  <si>
    <t>OBLIGATION REQUEST - PROPOSED INSTALLATION OF SOLAR POWER SYSTEM AT TANDANG SORA ELEMENTARY SCHOOL (KEMPAL CONSTRUCTION &amp; SUPPLY CORPORATIO / PN 24-00148</t>
  </si>
  <si>
    <t>OBLIGATION REQUEST- PROPOSED INSTALLATION OF SOLAR POWER SYSTEM AT CULIAT ELEMENTARY SCHOOL INCLUDING NET METERING APPLICATION (KEMPAL CONSTRUCTION &amp; SUPPLY CORPORATION / PN 24-00153)</t>
  </si>
  <si>
    <t>DOE-061325-0018</t>
  </si>
  <si>
    <t>OBLIGATION REQUEST- PROPOSED INSTALLATION OF SOLAR POWER SYSTEM AT CULIAT ELEMENTARY SCHOOL INCLUDING NET METERING APPLICATION (KEMPAL CONSTRUCTION &amp; SUPPLY CORPORATION / PN 24-00153</t>
  </si>
  <si>
    <t>ADVANCE PAYMENT - PROPOSED REHABILITATION OF OFFCIE OF THE SECRETARY TO THE MAYOR (PN-00003 / MCP ENTERPRISE &amp; GEN. CONTRACTOR)</t>
  </si>
  <si>
    <t>DOE-061325-0017</t>
  </si>
  <si>
    <t>ADVANCE PAYMENT - PROPOSED REHABILITATION OF OFFCIE OF THE SECRETARY TO THE MAYOR (PN-00003 / MCP ENTERPRISE &amp; GEN. CONTRACTOR</t>
  </si>
  <si>
    <t>1st FOLLOW-UP FOR REQUEST OF NECESSARY REVISED PLANS -PROPOSED CONSTRUCTION OF STO. DOMINGO MULTI-PURPOSE BUILDING (PHASE 1), BARANGAY STO. DOMINGO</t>
  </si>
  <si>
    <t>DOE-061325-0016</t>
  </si>
  <si>
    <t>REQUEST FOR APPROVAL OF INDIVIDUAL WATERLINE LAYOUT - PROPOSED CONSTRUCTION OF BOTANICAL KIOSKS AT QUEZON MEMORIAL CIRCLE PHASE 2</t>
  </si>
  <si>
    <t>DOE-061325-0015</t>
  </si>
  <si>
    <t>Request for Provision of Tents for Car-Free, Carefree Tomas Morato Sundays</t>
  </si>
  <si>
    <t>OCAs-061325-0004</t>
  </si>
  <si>
    <t>Request for a Vehicle on June 17, 2025, re: Kreeza Mae and Keisa Marie Barroga</t>
  </si>
  <si>
    <t>SSDD-061325-0002</t>
  </si>
  <si>
    <t>OBLIGATION REQUEST - PROPOSED REHABILITATION OF MACLANG DIALYSIS CLINIC AT ROASRIO MACLANG BAUTISTA GENERAL HOSPITAL</t>
  </si>
  <si>
    <t>DOE-061325-0014</t>
  </si>
  <si>
    <t>OBLIGATION REQUEST FOR SIGNATURE  - PROPOSED REHABILITATION OF MACLANG DIALYSIS CLINIC AT ROASRIO MACLANG BAUTISTA GENERAL HOSPITAL (ADVANCE COPY)</t>
  </si>
  <si>
    <t>OBLIGATION REQUEST - PROPOSED CONSTRUCTION OF FUTSAL COURT AT QMC, BARANGAY CENTRAL</t>
  </si>
  <si>
    <t>DOE-061325-0013</t>
  </si>
  <si>
    <t>OBLIGATION REQUEST FOR SIGNATURE - PROPOSED CONSTRUCTION OF FUTSAL COURT AT QMC, BARANGAY CENTRAL (ADVANCE COPY)</t>
  </si>
  <si>
    <t>OBLIGATION REQUEST - PROPOSED CONSTRUCTION OF RETENTION POND/WATER FEATURE, BOTANICAL KIOSKS AND DOG PARK AT QMC</t>
  </si>
  <si>
    <t>DOE-061325-0012</t>
  </si>
  <si>
    <t>OBLIGATION REQUEST FOR SIGNATURE- PROPOSED CONSTRUCTION OF RETENTION POND/WATER FEATURE, BOTANICAL KIOSKS AND DOG PARK AT QMC</t>
  </si>
  <si>
    <t>OBLIGATION REQUEST - PROPOSED REHABILITATION OF ELECTRICAL SYSTEM AT QUIRINO 3-A BARANGAY HALL</t>
  </si>
  <si>
    <t>DOE-061325-0011</t>
  </si>
  <si>
    <t>OBLIGATION REQUEST FOR SIGNATURE - PROPOSED REHABILITATION OF ELECTRICAL SYSTEM AT QUIRINO 3-A BARANGAY HALL</t>
  </si>
  <si>
    <t>CERTIFICATE OF AVAILABILITY OF FUNDS - PROPOSED CONSTRUCTION OF FOUR (4) STOREY ROOF DECK BARANGAY HALL AT BARANGAY GREATER LAGRO</t>
  </si>
  <si>
    <t>DOE-061325-0010</t>
  </si>
  <si>
    <t>CERTIFICATE OF AVAILABILITY OF FUNDS - PROPOSED CONSTRUCTION OF FOUR (4) STOREY ROOF DECK BARANGAY HALL AT BARANGAY GREATER LAGRO (PRECIOUS CONSTRUCTION - PN 22-00046)</t>
  </si>
  <si>
    <t>CTO Novaliches Branch as Support Staff to NDC</t>
  </si>
  <si>
    <t>City Treasurers Office</t>
  </si>
  <si>
    <t>CTO-061325-0001</t>
  </si>
  <si>
    <t>REQUEST FOR UPDATED PROJECT COST PER FACILITY AS PER LAST REHABILITATION OF 39 HEALTH CENTERS</t>
  </si>
  <si>
    <t>DOE-061325-0009</t>
  </si>
  <si>
    <t>REQUEST FOR UPDATED PROJECT COST PER FACILITY AS PER LAST REHABILITATION OF 39 HEALTH CENTERS (NOTE: OTHER DOCUMENTS TO BE SUBMITTED WITHIN DAY)</t>
  </si>
  <si>
    <t>ADVANCE PAYMENT - PROPOSED REHABILITATION OF THIRD FLOOR AND UPGRADING OF ELECTRICAL SYSTEM AT VILLA MARIA CLARA BARANGAY HALL</t>
  </si>
  <si>
    <t>DOE-061325-0008</t>
  </si>
  <si>
    <t>SITE INSPECTION REPORT (SIR) - PROPOSED REHABILITATION OF BAGONG SILANGAN SUPER HEALTH CENTER</t>
  </si>
  <si>
    <t>DOE-061325-0007</t>
  </si>
  <si>
    <t>PARTICIPANTS FOR THE END-USER WORKSHOP: PROCUREMENT IN TRANSITION TO NEW GOVERNMENT PROCUREMENT ACT OR R.A 12009</t>
  </si>
  <si>
    <t>DOE-061325-0006</t>
  </si>
  <si>
    <t>REQUEST FOR A VARIATION - PROPOSED CONSTRUCTION OF THREE (3) STOREY MULTI-PURPOSE BUILDING AT BARANGAY VASRA</t>
  </si>
  <si>
    <t>DOE-061325-0005</t>
  </si>
  <si>
    <t>REQUEST FOR APPROVAL OF AIR-CONDITION UNITS - PROPOSED REHABILITATION OF MULTI-PURPOSE BUILDING AT DISTRICT 1</t>
  </si>
  <si>
    <t>DOE-061325-0004</t>
  </si>
  <si>
    <t>REQUEST FOR COORDINATION MEETING - SITE OFFICE OF MILLENNIUM ERECTORS CORP.</t>
  </si>
  <si>
    <t>DOE-061325-0002</t>
  </si>
  <si>
    <t>REQUEST FOR COORDINATION MEETING ON JUNE 16, 2025 10:00 AM ONWARDS re: PENDING VARIATION ORDER</t>
  </si>
  <si>
    <t>PERSONAL INFORMATION PROCESSING CONSENT FORM OF RESEARCH DEVELOPMENT AND PLANNING UNDER SSDD</t>
  </si>
  <si>
    <t>SSDD-061325-0001</t>
  </si>
  <si>
    <t>REQUEST FOR TEAM DEPLOYMENT FOR JULY 13, 2025 TOMAS MORATO, CAR-FREE, CAREFREE SUNDAY</t>
  </si>
  <si>
    <t>QCPL-061325-0001</t>
  </si>
  <si>
    <t>REQUEST FOR NOTARIZATION OF THE MEMORANDUM OF AGREEMENT (MOA) FOR STARTUP QC AWARDEES</t>
  </si>
  <si>
    <t>LEDIPO-061125-0003</t>
  </si>
  <si>
    <t>REQUEST TO USE THE QCX AUDITORIUM AND LOBBY FOR AN  EVENT</t>
  </si>
  <si>
    <t>LEDIPO-061125-0002</t>
  </si>
  <si>
    <t>REQUEST TO USE THE QCX AUDITORIUM AND LOBBY FOR AN EVENT IN PARTNERSHIP WITH THE QUEZON CITY ASSOCIATION OF FILIPINO-CHINESE BUSINESSMEN INC QCAFCBI)</t>
  </si>
  <si>
    <t>OBLIGATION REQUEST - APPROVED VARIATIO ORDER NO. 1 PROPOSED INSTALLATION OF SOLAR POWER AT NORTH FAILVIEW ELEM SCHOOL</t>
  </si>
  <si>
    <t>DOE-061125-0011</t>
  </si>
  <si>
    <t>REQUEST SOFT COPY IN CAD FILE FORMAT OF APPROVED PLANS FOR THE TERESA HEIGHTS SUBDIVISION</t>
  </si>
  <si>
    <t>DOE-061125-0010</t>
  </si>
  <si>
    <t>REQUEST FOR SUPPLIES</t>
  </si>
  <si>
    <t>PERSON WITH DISABILITY AFFAIRS OFFICE</t>
  </si>
  <si>
    <t>QCID-061125-0007</t>
  </si>
  <si>
    <t>REQUEST FOR QCITIZENS ID SUPPLIES FOR THE DISTRICT 3 ACTION OFFICE</t>
  </si>
  <si>
    <t>OFFICE OF THE ACTION OFFICER FOR DISTRICT 3</t>
  </si>
  <si>
    <t>QCID-061125-0006</t>
  </si>
  <si>
    <t>DOCUMENT</t>
  </si>
  <si>
    <t>QCADAAC</t>
  </si>
  <si>
    <t>ADAAC-061125-0002</t>
  </si>
  <si>
    <t>Collectible Balances of Real Property Tax and Special Education Tax</t>
  </si>
  <si>
    <t>ITDD-061125-0008</t>
  </si>
  <si>
    <t>MEMORANDUM</t>
  </si>
  <si>
    <t>ADAAC-061125-0001</t>
  </si>
  <si>
    <t>FOR TESTING ONLY</t>
  </si>
  <si>
    <t>Technical Specification of Mobile Eco-Waste Solutions</t>
  </si>
  <si>
    <t>MDAD-061125-0001</t>
  </si>
  <si>
    <t>CONDUCT OF RAPID SUBPROJECT SUSTAINABILITY ASSESSMENT (RSSA)</t>
  </si>
  <si>
    <t>DOE-061125-0004</t>
  </si>
  <si>
    <t>SITE INSPECTION REPORT - FOR THE REQUEST TO BE DEVELOPED THE URBAN FARM AT QUEZON CITY UNIVERSITY</t>
  </si>
  <si>
    <t>DOE-061125-0003</t>
  </si>
  <si>
    <t>NOVALICHES DISTRICT CENTER</t>
  </si>
  <si>
    <t>QCID-061125-0005</t>
  </si>
  <si>
    <t>Agency Procurement Request</t>
  </si>
  <si>
    <t>INDORSEMENT - MONTHLY SUBMISSION OF TOTAL NUMBER OF FILLED AND UNFILLED PLANTILLA POSITIONS AS OF 31 MAY 2025</t>
  </si>
  <si>
    <t>DOE-061125-0001</t>
  </si>
  <si>
    <t>MONTHLY SUBMISSION OF TOTAL NUMBER OF FILLED AND UNFILLED PLANTILLA POSITIONS AS OF 31 MAY 2025</t>
  </si>
  <si>
    <t>DISTRICT 2 ACTION OFFICE</t>
  </si>
  <si>
    <t>QCID-061125-0004</t>
  </si>
  <si>
    <t>REQUEST FOR EMAIL ACCES</t>
  </si>
  <si>
    <t>SOCIAL SERVICES DEVELOPMENT DEPARTMENT</t>
  </si>
  <si>
    <t>QCID-061125-0003</t>
  </si>
  <si>
    <t>QCID-061125-0002</t>
  </si>
  <si>
    <t>NOTICE OF MEETING PARTNERSHIP WITH DOST ASTI</t>
  </si>
  <si>
    <t>TANGGAPAN NG TAGAPANGASIWANG PANGLUNGSOD</t>
  </si>
  <si>
    <t>QCID-061125-0001</t>
  </si>
  <si>
    <t>REPORT OF SUPPLIES AND MATERIALS ISSUED (RSMI)</t>
  </si>
  <si>
    <t>ITDD-061125-0006</t>
  </si>
  <si>
    <t>TRANSMITTAL: ACTIVITY REPORTS</t>
  </si>
  <si>
    <t>QCYDO-061025-0012</t>
  </si>
  <si>
    <t>QCSP ROSTER 3RD SEM BATCH 7</t>
  </si>
  <si>
    <t>QCYDO-061025-0011</t>
  </si>
  <si>
    <t>SASADSAFAS</t>
  </si>
  <si>
    <t>PESO-061025-0001</t>
  </si>
  <si>
    <t>APPROVAL OF VACATION LEAVE</t>
  </si>
  <si>
    <t>QCYDO-061025-0010</t>
  </si>
  <si>
    <t>Leave Forms</t>
  </si>
  <si>
    <t>REQUEST FOR RESERVATION OF M.I.C.E CENTER FOR THE LINGGO NG KABATAAN 2025 CULMINATING ACTIVITY</t>
  </si>
  <si>
    <t>QCYDO-061025-0009</t>
  </si>
  <si>
    <t>FOOD REQUEST (JUNE 20, 2025) - 50 PAX</t>
  </si>
  <si>
    <t>QCYDO-061025-0003</t>
  </si>
  <si>
    <t>PLEB-061025-0001</t>
  </si>
  <si>
    <t>LIST OF `LINES OF BUSINESS' IN `OBPAS' AND LEGACY SYSTEM</t>
  </si>
  <si>
    <t>ITDD-061025-0016</t>
  </si>
  <si>
    <t>11th Executive Committee Meeting</t>
  </si>
  <si>
    <t>LEDIPO-061025-0003</t>
  </si>
  <si>
    <t>Invitation to the Validation Workshop on Inclusive Climate Action and Good Green Jobs in the Informal Sector, June 24, 2025</t>
  </si>
  <si>
    <t>Huey Yee Yoong, C40 Cities Climate Leadership Group, Inc</t>
  </si>
  <si>
    <t>LEDIPO-061025-0002</t>
  </si>
  <si>
    <t>Request for Food Provision - 06/10/2025 (2)</t>
  </si>
  <si>
    <t>user-cesd</t>
  </si>
  <si>
    <t>CESD-061025-0001</t>
  </si>
  <si>
    <t>INDORSEMENT - PROPOSED REHABILITATION OF MARY TOWN MULTI-PURPOSE HALL, BARANGAY LOYOLA HEIGHTS</t>
  </si>
  <si>
    <t>DOE-061025-0004</t>
  </si>
  <si>
    <t>QCPL-061025-0002</t>
  </si>
  <si>
    <t>REQUEST FOR EQUIPMENT AND PROVISION OF FOOD PACKS FOR CAR-FREE, CAREFREE TOMAS MORATO SUNDAYS</t>
  </si>
  <si>
    <t>QCPL-061025-0001</t>
  </si>
  <si>
    <t>Invitation to Participate in Mass Blood Donation Drive</t>
  </si>
  <si>
    <t>PERSONS WITH DISABILITY AFFAIRS OFFICE</t>
  </si>
  <si>
    <t>CREMCO-060925-0006</t>
  </si>
  <si>
    <t>(9)(100.4)(2025.06.05)(PDAO2CREMCO)(memorandum)</t>
  </si>
  <si>
    <t>OBLIGATION REQUEST - PROPOSED IMPROVEMENT OF THREE STOREY WITH ROOFDECK AT DRRMO BUILDING BRGY. CENTRAL</t>
  </si>
  <si>
    <t>DOE-060925-0007</t>
  </si>
  <si>
    <t>OBLIGATION REQUEST - PROPOSED IMPROVEMENT OF THREE STOREY WITH ROOFDECK AT DRRMO BUILDING BRGY. CENTRAL  (PN  23-00164/STRUKTURA TEKNIKA SERVICES COMPANY)</t>
  </si>
  <si>
    <t>ITDD-060925-0011</t>
  </si>
  <si>
    <t>SITE INSPECTION REPORT (SIR) - REQUEST FOR STANDARD DESIGN AND SPECIFICATIONS OF BIKE RAMP FOOTBRIDGES VARIOUS LOCATIONS</t>
  </si>
  <si>
    <t>DOE-060925-0003</t>
  </si>
  <si>
    <t>REQUEST FOR APPROVAL OF LIGHTING FIXTURES_PROPOSED CONST OF THREE STOREY MULTI PURPOSE BUILDING BRGY STA CRUZ</t>
  </si>
  <si>
    <t>DOE-060925-0002</t>
  </si>
  <si>
    <t>TRANSMITTING THE REQUEST LETTER OF PHILIPPINE COMMISSION ON WOMEN</t>
  </si>
  <si>
    <t>QCTD-060925-0002</t>
  </si>
  <si>
    <t>WERE SENDING THE HARD COPY OF THE SAID LETTER. THANK YOU</t>
  </si>
  <si>
    <t>REPORT ON TRIP TICKETS FOR SERVICE VEHICLES</t>
  </si>
  <si>
    <t>QCTD-060925-0001</t>
  </si>
  <si>
    <t>Invitation for a Meeting</t>
  </si>
  <si>
    <t>LEDIPO-060925-0001</t>
  </si>
  <si>
    <t>Invitation for a meeting and presentation of your proposal to partner with Quezon City  regarding initiative to deploy Smart Digital Cabinet Storage</t>
  </si>
  <si>
    <t>Rehabilitation of District 1 Action Center and Construction of Five (5) Storey with Roof Deck Multi-Purpose Hall at Brgy. Batasan Hills</t>
  </si>
  <si>
    <t>ITDD-060925-0009</t>
  </si>
  <si>
    <t>Proposed Rehabilitation of Project 4 Health Center at Barangay Bagumbuhay and Proposed Rehabilitation of Two (2) Storey Cubao Health Center</t>
  </si>
  <si>
    <t>ITDD-060925-0005</t>
  </si>
  <si>
    <t>Kindly wait for the physical document for the rest of the attachments.</t>
  </si>
  <si>
    <t>CITIZEN'S COMPLAINTS HOTLINE 8888Rop gov.ph TRN P20250523-892.3 Illegal Vendors in front of Fairview Terraces Barangay Pasong Putik</t>
  </si>
  <si>
    <t>MDAD-060925-0002</t>
  </si>
  <si>
    <t>NOTICE OF MEETING: PARTNERSHIP WITH DOST-ASTI FOR THE REGISTRATION IDENTIFICATION SYSTEM FOR EVERYONE /RISE) TECHNOLOGY</t>
  </si>
  <si>
    <t>ITDD-060925-0001</t>
  </si>
  <si>
    <t>Temporary Parking and tempory bus terminal on GSIS Lot</t>
  </si>
  <si>
    <t>CPDD-060525-0004</t>
  </si>
  <si>
    <t>TRANSMITTAL (SVC-076H TO STS-MDS-078H)</t>
  </si>
  <si>
    <t>QCYDO-060525-0001</t>
  </si>
  <si>
    <t>DPOS-060525-0002</t>
  </si>
  <si>
    <t>TRANSMITTAL OF THE REVISED IMPLEMENTING REGULATIONS OF THE QUEZON CITY HEALTHY DIET ORDINANCE.</t>
  </si>
  <si>
    <t>DPOS-060525-0001</t>
  </si>
  <si>
    <t>1st INDORSEMENT</t>
  </si>
  <si>
    <t>CREMCO-060525-0001</t>
  </si>
  <si>
    <t>(8)(5.8.6.8.1)(3.6)(2025.05.23)(CTO2CREMCO)(recovery.intent)</t>
  </si>
  <si>
    <t>EXECUTIVE ORDER NO. 7, SERIES OF 2025</t>
  </si>
  <si>
    <t>CREMCO-060425-0002</t>
  </si>
  <si>
    <t>(9)(1.7)(2025.06.03)(OCM2CREMCO)(EXECUTIVE ORDER 7)</t>
  </si>
  <si>
    <t>SUBMISSION OF PROJECT PROPOSALS FOR LDRRMFIP 2026</t>
  </si>
  <si>
    <t>QCDRRMO-060425-0001</t>
  </si>
  <si>
    <t>VENDORS' SUMMIT 2025 BACKGROUND AND PROGRAM FLOW</t>
  </si>
  <si>
    <t>MDAD-060425-0007</t>
  </si>
  <si>
    <t>ITDD-25-OE-0662 COPIER MACHINE AND OTHERS</t>
  </si>
  <si>
    <t>ITDD-060325-0002</t>
  </si>
  <si>
    <t>test</t>
  </si>
  <si>
    <t>DSQC-060325-0001</t>
  </si>
  <si>
    <t>Signed Completion Inspection Report (CIR) and Final Acceptance Inspection Report</t>
  </si>
  <si>
    <t>CGSD-060225-0004</t>
  </si>
  <si>
    <t>Promotion of Free Road Safety Seminars for Youth</t>
  </si>
  <si>
    <t>QCYDO-060225-0006</t>
  </si>
  <si>
    <t>Update on Taipei City Government Scholarship Application</t>
  </si>
  <si>
    <t>QCYDO-060225-0005</t>
  </si>
  <si>
    <t>Endorsement of Mr. Charles Bryan C. Duyag's request for a courtesy call with Mayor Joy Belmonte</t>
  </si>
  <si>
    <t>QCYDO-060225-0004</t>
  </si>
  <si>
    <t>Month Report of Official Travel - May</t>
  </si>
  <si>
    <t>QCYDO-060225-0002</t>
  </si>
  <si>
    <t>City Mayor</t>
  </si>
  <si>
    <t>CREMCO-060225-0003</t>
  </si>
  <si>
    <t>(9)(1.7)(2025.05.30)(OCM2CREMCO)(OFFICE ORDER 109)</t>
  </si>
  <si>
    <t>Office Orders</t>
  </si>
  <si>
    <t>CREMCO-060225-0002</t>
  </si>
  <si>
    <t>INFRASTRUCTURE PROJECT TURNOVER</t>
  </si>
  <si>
    <t>INFRASTRUCTURE PROJECT TURNOVER - PROPOSED UPGRADING OF WATERLINE SYSTEM AND REHABILITATION OF COMFORT ROOMS AT MINES ELEMENTARY SCHOOL IN BRGY VASRA (PN : 24-00130) - CRAFTSMEN DEVELOPMENT &amp; CONSTRUCTION CORP.</t>
  </si>
  <si>
    <t>MINUTES OF THE MEETING</t>
  </si>
  <si>
    <t>EDUCATION AFFAIRS UNIT</t>
  </si>
  <si>
    <t>QCEAU-060225-0007</t>
  </si>
  <si>
    <t>REPORT OF SUPPLIES AND MATERIALS ISSUED (May 01 - 31, 2025)</t>
  </si>
  <si>
    <t>MARICRIS F. VELOSO C, Education Affairs Unit</t>
  </si>
  <si>
    <t>QCEAU-060225-0005</t>
  </si>
  <si>
    <t>: INVITATION TO THE DISTRIBUTION OF INCENTIVES FOR OUTSTANDING PUBLIC SCHOOL STUDENTS</t>
  </si>
  <si>
    <t>QCEAU-060225-0004</t>
  </si>
  <si>
    <t>J. Amado Araneta Foundation, Inc. (JAAF) Scholarship Orientation</t>
  </si>
  <si>
    <t>QCEAU-060225-0003</t>
  </si>
  <si>
    <t>QCEAU-060225-0002</t>
  </si>
  <si>
    <t>ACCEPTANCE INSPECTION REPORT FOR SIGNING</t>
  </si>
  <si>
    <t>FOR SIGNING</t>
  </si>
  <si>
    <t>Explanation Letter of Ms. Marilou F. Martinez Re: complaint for alleged discourteous conduct.</t>
  </si>
  <si>
    <t>Recommendation letter for Mr. Ranz Edrick Carbonell</t>
  </si>
  <si>
    <t>NTMD</t>
  </si>
  <si>
    <t>INFRASTURE PROJECT TURN OVER</t>
  </si>
  <si>
    <t>DOE-060225-0001</t>
  </si>
  <si>
    <t>CAR FREE CARE FREE TOMAS MORATO SUNDAY</t>
  </si>
  <si>
    <t>REQUEST FOR PROVISION OF TABLES, CHAIRS, AND TENTS FOR CAR FREE CARE FREE TOMAS MORATO SUNDAY EVENT</t>
  </si>
  <si>
    <t>OCA-060225-0001</t>
  </si>
  <si>
    <r>
      <rPr>
        <sz val="10"/>
        <rFont val="Segoe UI"/>
        <charset val="134"/>
      </rPr>
      <t xml:space="preserve">As of </t>
    </r>
    <r>
      <rPr>
        <sz val="10"/>
        <color rgb="FFFF0000"/>
        <rFont val="Segoe UI"/>
        <charset val="134"/>
      </rPr>
      <t>June 02 2025,</t>
    </r>
  </si>
  <si>
    <r>
      <rPr>
        <b/>
        <sz val="11"/>
        <color rgb="FF002060"/>
        <rFont val="Segoe UI"/>
        <charset val="134"/>
      </rPr>
      <t>25 out of 55</t>
    </r>
    <r>
      <rPr>
        <sz val="11"/>
        <rFont val="Segoe UI"/>
        <charset val="134"/>
      </rPr>
      <t xml:space="preserve"> departments have successfully logged into the DMS, reflecting an initial adoption rate of </t>
    </r>
    <r>
      <rPr>
        <b/>
        <sz val="11"/>
        <color rgb="FF002060"/>
        <rFont val="Segoe UI"/>
        <charset val="134"/>
      </rPr>
      <t>45%</t>
    </r>
    <r>
      <rPr>
        <sz val="11"/>
        <color rgb="FF002060"/>
        <rFont val="Segoe UI"/>
        <charset val="134"/>
      </rPr>
      <t>.</t>
    </r>
  </si>
  <si>
    <r>
      <rPr>
        <sz val="10"/>
        <rFont val="Segoe UI"/>
        <charset val="134"/>
      </rPr>
      <t xml:space="preserve">A total of </t>
    </r>
    <r>
      <rPr>
        <b/>
        <sz val="10"/>
        <rFont val="Segoe UI"/>
        <charset val="134"/>
      </rPr>
      <t>178 documents</t>
    </r>
    <r>
      <rPr>
        <sz val="10"/>
        <rFont val="Segoe UI"/>
        <charset val="134"/>
      </rPr>
      <t xml:space="preserve"> have been uploaded and stored in the system, indicating early utilization of its core document management features.</t>
    </r>
  </si>
  <si>
    <t>CTO, QCID, MDAD</t>
  </si>
  <si>
    <t>to match with OCM doc records</t>
  </si>
  <si>
    <t>Sender_OCM</t>
  </si>
  <si>
    <t>T/F</t>
  </si>
  <si>
    <t>Dept/Office</t>
  </si>
  <si>
    <t>Office/Department/Agency - OCM</t>
  </si>
  <si>
    <t>Description - OCM</t>
  </si>
  <si>
    <t>Requested by – OCM</t>
  </si>
  <si>
    <t>Designation – OCM</t>
  </si>
  <si>
    <t>Gender - OCM</t>
  </si>
  <si>
    <t>COS Instructions - OCM</t>
  </si>
  <si>
    <t>Action Taken – OCM</t>
  </si>
  <si>
    <t>Status – OCM</t>
  </si>
  <si>
    <t>Transmittal Required - OCM</t>
  </si>
  <si>
    <t>Content for the transmittal - OCM</t>
  </si>
  <si>
    <t>Ownership Department</t>
  </si>
  <si>
    <t>QC Department</t>
  </si>
  <si>
    <t>Last access user</t>
  </si>
  <si>
    <t>Request for TESDA Scholarship Support</t>
  </si>
  <si>
    <t>LifeskillsPH</t>
  </si>
  <si>
    <t>OCM125-11956</t>
  </si>
  <si>
    <t>Index needs update</t>
  </si>
  <si>
    <t>OCM Indexes Updated</t>
  </si>
  <si>
    <t>DOE-061325-0012D</t>
  </si>
  <si>
    <t>Duplicate Doc of DOE-061325-0012</t>
  </si>
  <si>
    <t>OCM Process Started</t>
  </si>
  <si>
    <t>invite you as a resource person for our QCJI Forum on Tuesday June 17 2025</t>
  </si>
  <si>
    <t>QuEzom CITY Journalists' Group Inc</t>
  </si>
  <si>
    <t>Journalists' Group Inc.</t>
  </si>
  <si>
    <t>Angie Dela Cruz</t>
  </si>
  <si>
    <t>Prest ent —QC Journalists Incorporated</t>
  </si>
  <si>
    <t>PROPOSAL</t>
  </si>
  <si>
    <t>UMSI</t>
  </si>
  <si>
    <t>OCM125-11884</t>
  </si>
  <si>
    <t>CTO Novaliches Branch as Support Staff</t>
  </si>
  <si>
    <t>Response</t>
  </si>
  <si>
    <t>Issue Tracking Number</t>
  </si>
  <si>
    <t>Letter Requests</t>
  </si>
  <si>
    <t>VENUE</t>
  </si>
  <si>
    <t>PLT. COL. JOSELITO PADILLA DE OCAMPO (RET.)</t>
  </si>
  <si>
    <t>OCM125-11400-1</t>
  </si>
  <si>
    <t>AS STATED</t>
  </si>
  <si>
    <t>MR. MELCHOR FLORENDO</t>
  </si>
  <si>
    <t>OCM125-11394-1</t>
  </si>
  <si>
    <t>POST</t>
  </si>
  <si>
    <t>MR. PETER NOEL P. HERERRA</t>
  </si>
  <si>
    <t>OCM125-11507-1</t>
  </si>
  <si>
    <t>MS. CORAZON N. CANO</t>
  </si>
  <si>
    <t>OCM125-11495-1</t>
  </si>
  <si>
    <t>COMPLAINT</t>
  </si>
  <si>
    <t>MS. MAGDALENA YBARRA</t>
  </si>
  <si>
    <t>MR. ARNEL PEPITO REDONIA</t>
  </si>
  <si>
    <t>OCM125-11516-1</t>
  </si>
  <si>
    <t>MR. FELIPE DALTON SR.</t>
  </si>
  <si>
    <t>OCM125-11425-1</t>
  </si>
  <si>
    <t>CPDD TRAINING SCHEDULE ON GWS LOOKER STUDIO</t>
  </si>
  <si>
    <t>RWAAFSDFS</t>
  </si>
  <si>
    <t>PESO-061025-0002</t>
  </si>
  <si>
    <t>Access Revoked</t>
  </si>
  <si>
    <t>On-The-Job Training (OJT) Applications</t>
  </si>
  <si>
    <t>Request for Food Provision - 06/10/2025 (1)</t>
  </si>
  <si>
    <t>D</t>
  </si>
  <si>
    <t>Duplicate Doc of</t>
  </si>
  <si>
    <t>BCRD Integration of the Electronic Official Receipting (eOR) into the Online Miscellaneous Tax Assessment and Payment System</t>
  </si>
  <si>
    <t>TTMD Integration of the Electronic Official Receipting (eOR) into the Online Miscellaneous Tax Assessment and Payment System</t>
  </si>
  <si>
    <t>QMCAO Integration of the Electronic Official Receipting (eOR) into the Online Miscellaneous Tax Assessment and Payment System</t>
  </si>
  <si>
    <t>CVD Integration of the Electronic Official Receipting (eOR) into the Online Miscellaneous Tax Assessment and Payment System</t>
  </si>
  <si>
    <t>OCM-QCTD Integration of the Electronic Official Receipting (eOR) into the Online Miscellaneous Tax Assessment and Payment System</t>
  </si>
  <si>
    <t>OCAs Integration of the Electronic Official Receipting (eOR) into the Online Miscellaneous Tax Assessment and Payment System</t>
  </si>
  <si>
    <t>QCPL Integration of the Electronic Official Receipting (eOR) into the Online Miscellaneous Tax Assessment and Payment System</t>
  </si>
  <si>
    <t>re: Integration of the Electronic Official Receipting (eOR) into the Online Miscellaneous Tax Assessment and Payment System</t>
  </si>
  <si>
    <t>REQUEST FOR SECURITY TEAM DEPLOYMENT FOR CAR-FREE, CAREFREE TOMAS MORATO ON JULY 13, 2025</t>
  </si>
  <si>
    <t>REQUEST FOR SECURITY TEAM DEPLOYMENT FOR CAR-FREE, CAREFREE TOMAS MORATO, SUNDAY JULY 13, 2025</t>
  </si>
  <si>
    <t>REQUEST FOR SECURITY TEAM DEPLOYMENT FOR CAR-FREE, CAREFREE TOMAS MORATO ON JULY 13,2025</t>
  </si>
  <si>
    <t>OCM125-11495D</t>
  </si>
  <si>
    <t>Duplicate Doc of OCM125-11495</t>
  </si>
  <si>
    <t>(7)(14.2.9)(2025.06.09)(UPVEHOAI2CREMCO)(Motion.Reconsideration)</t>
  </si>
  <si>
    <t>FOLLOW-UP</t>
  </si>
  <si>
    <t>MR. RODOLFO F. DEL ROSARIO</t>
  </si>
  <si>
    <t>DR. &amp; BISHOP DELFIN G. GIDUCOS, JR.</t>
  </si>
  <si>
    <t>OCM125-11337-1</t>
  </si>
  <si>
    <t>HON. AR. ROBERTO S. PEREZ</t>
  </si>
  <si>
    <t>MS. VERONIQUE BIANCA LOLARGA</t>
  </si>
  <si>
    <t>OCM125-11251-1</t>
  </si>
  <si>
    <t>MS. BERNADETTE  B. DELOS SANTOS</t>
  </si>
  <si>
    <t>OCM125-11294-1</t>
  </si>
  <si>
    <t>MR. ERIC P. DIESTO</t>
  </si>
  <si>
    <t>ocm125-11288-1</t>
  </si>
  <si>
    <t>ASSISTANCE</t>
  </si>
  <si>
    <t>MR. GERALD A. PACANAN</t>
  </si>
  <si>
    <t>ocm125-11287-1</t>
  </si>
  <si>
    <t>MR. RONMIE G. EMATA</t>
  </si>
  <si>
    <t>OCM125-11317-1</t>
  </si>
  <si>
    <t>DR. THERESITA V. ATIENZA</t>
  </si>
  <si>
    <t>OCM125-11281-1</t>
  </si>
  <si>
    <t>MS. ASHRA KERIMA SOLANG</t>
  </si>
  <si>
    <t>OCM125-11295-1</t>
  </si>
  <si>
    <t>OCA-060925-0008D</t>
  </si>
  <si>
    <t>Duplicate Doc of OCA-060925-0008</t>
  </si>
  <si>
    <t>LOST &amp; FOUND</t>
  </si>
  <si>
    <t>MS. MARY-ANN P. MENDOZA</t>
  </si>
  <si>
    <t>OCM125-11228-1</t>
  </si>
  <si>
    <t>MR. RUFINO C. CANTAROS, JR.</t>
  </si>
  <si>
    <t>ocm125-11159-1</t>
  </si>
  <si>
    <t>MS. MARIA ALLEN B. ABUDE</t>
  </si>
  <si>
    <t>MS. SARAH JANE NARVAEZ</t>
  </si>
  <si>
    <t>OCM125-11208-1</t>
  </si>
  <si>
    <t>MR JOSE LORENZO ALOJADO</t>
  </si>
  <si>
    <t>OCM125-11163-1</t>
  </si>
  <si>
    <t>MS. ANNABELLE V. BRIONES</t>
  </si>
  <si>
    <t>ocm125-11218-1</t>
  </si>
  <si>
    <t>Possible Duplicate</t>
  </si>
  <si>
    <t>Barangay Bahay toro</t>
  </si>
  <si>
    <t>Magdalena Ybarra</t>
  </si>
  <si>
    <t>Barangay Bahay toro Resident</t>
  </si>
  <si>
    <t>Femalr</t>
  </si>
  <si>
    <t>NOTICE OF MEETING: PARTNERSHIP WITH DOST-ASTI FOR THE REGISTRATION IDENTIFICATION SYSTEM FOR EVERYONE (RISE) TECHNOLOGY</t>
  </si>
  <si>
    <t>MICHAEL VICTOR ALIMURUNG</t>
  </si>
  <si>
    <t>OCA-060925-0006</t>
  </si>
  <si>
    <t>Access Granted</t>
  </si>
  <si>
    <t>Request of Dr. Jose Edgardo Gomez, Jr. for Travel Authority — Study Visit on Sustainability and Food Security in Urban Centers, Israel on June 21 to 26, 2025</t>
  </si>
  <si>
    <t>OCA-060925-0004</t>
  </si>
  <si>
    <t>REQUEST TO USE THE LECTURE ROOM IN THE QCX BUSINESS CENTER ON 17 JUNE 2025</t>
  </si>
  <si>
    <t>OCA-060925-0003</t>
  </si>
  <si>
    <t>IMPLEMENTATION OF THE LINKING INNOVATION PARTNERS TOWARDS ACCELERATED DEVELOPMENT IN THE PHILIPPINES (LIPAD PH) PROGRAM IN PARTNERSHIP WITH DOST AND DAP</t>
  </si>
  <si>
    <t>OCA-060925-0002</t>
  </si>
  <si>
    <t>MS. ROSARIO NENITA C. MANCILE</t>
  </si>
  <si>
    <t>ocm-125-11041-1</t>
  </si>
  <si>
    <t>OSSP-060525-0002-2</t>
  </si>
  <si>
    <t>ADDITIONAL WORKSHOP ON THE ANTI-RED TAPE ELECTRONIC MANAGEMENT INFORMATION SYSTEM (ARTEMIS) ROLL-OUT</t>
  </si>
  <si>
    <t>OSSP-060525-0001-2</t>
  </si>
  <si>
    <t>OCA-060425-0007</t>
  </si>
  <si>
    <t>Appraisal Report - GABRIEL, FERRER, AND KAMATOY Properties</t>
  </si>
  <si>
    <t>COAs</t>
  </si>
  <si>
    <t>OCAs-060525-0001</t>
  </si>
  <si>
    <t>MS. MICHELLE VERGARA</t>
  </si>
  <si>
    <t>ocm125-11065-1</t>
  </si>
  <si>
    <t>MS. OLYMPIA DC. MICOR, Ph. D</t>
  </si>
  <si>
    <t>ocm-125-11042-1</t>
  </si>
  <si>
    <t>MEETING</t>
  </si>
  <si>
    <t>INJAAS DE MUL</t>
  </si>
  <si>
    <t>ocm125-11039-1</t>
  </si>
  <si>
    <t>MR. ALFREDO S. RAGUIO</t>
  </si>
  <si>
    <t>ocm-125-11129-1</t>
  </si>
  <si>
    <t>MR. ALPHONSE D. ESTACIO</t>
  </si>
  <si>
    <t>ocm125-11117-1</t>
  </si>
  <si>
    <t>CCTV</t>
  </si>
  <si>
    <t>MR. ARCHIE B GARCIA</t>
  </si>
  <si>
    <t>ocm-125-11121-1</t>
  </si>
  <si>
    <t>QCHD</t>
  </si>
  <si>
    <t>Requesting for Certification</t>
  </si>
  <si>
    <t>DPOS-3969</t>
  </si>
  <si>
    <t>1st endorsement</t>
  </si>
  <si>
    <t>Culiat Toda and District 6 Toda Federation</t>
  </si>
  <si>
    <t>Rodolfo Del Rosario</t>
  </si>
  <si>
    <t>For Compliance on Various Projects under LDRRM Fund</t>
  </si>
  <si>
    <t>QUEZON CITY DISASTER RISK REDUCTION AND MANAGEMENT OFFICE R!; \ Qu*von tit), I Laii Miipound, Kale% 1</t>
  </si>
  <si>
    <t>QCDRRMO-060525-0001</t>
  </si>
  <si>
    <t>list of all unpaid QCDRRMO Projects under the Trust Funds 2016-2024</t>
  </si>
  <si>
    <t>QUEZON CITY DISASTER RISK REDUCTION AND MANAGEMENT OFFICE</t>
  </si>
  <si>
    <t>QCDRRMO-060425-0004</t>
  </si>
  <si>
    <t>LOCAL DRRM FUND PROPOSED PROGRAMS PROJECTS, AND ACTIVITIES (PPAs</t>
  </si>
  <si>
    <t>EnP MA. BIANCA D. PEREZ, MPA Head, QCDRRMO</t>
  </si>
  <si>
    <t>QCDRRMO-060425-0003</t>
  </si>
  <si>
    <t>ADDITIONAL WORKSHOP ON THE ANTI-RED TAPE ELECTRONIC MANAGEMENT INFORMATION SYSTEM (ARTEMIS) ROLL-OUT ON JUNE 10-11, 2025 VIA ZOOM</t>
  </si>
  <si>
    <t>OSSPadded response</t>
  </si>
  <si>
    <t>Barangay Marilag</t>
  </si>
  <si>
    <t>HON. Ar Roberto Perez</t>
  </si>
  <si>
    <t>miscommunication</t>
  </si>
  <si>
    <t>Lletter from MR. JUAN MANUEL J. GATMAITAN, Head, Local Economic Development and Investment Promotions Office (LEDIPO), concerning the endorsement of the Italian Chamber of Commerce in the Philippines partnership proposal for th</t>
  </si>
  <si>
    <t>MA. JOSEFINA G. BELMONTE City Mayor</t>
  </si>
  <si>
    <t>OCA-060425-0005</t>
  </si>
  <si>
    <t>Cos Weng, this has already been discussed in MANCOM. New tentative target is August, funded by Italian Chamber of Commerce with assistance of QC LGU for manpower-CA Mike</t>
  </si>
  <si>
    <t>PERMIT</t>
  </si>
  <si>
    <t>MS. ANGELICA C. LUCENCIO</t>
  </si>
  <si>
    <t>ocm-10995-1</t>
  </si>
  <si>
    <t>CAMBER</t>
  </si>
  <si>
    <t>Maria Sllen Abude</t>
  </si>
  <si>
    <t>Key Accounts Manager</t>
  </si>
  <si>
    <t>RE: REQUEST FOR SECURITY TEAM DEPLOYMENT FOR CAR-FREE, CAREFREE TOMAS MORATO SUNDAYS</t>
  </si>
  <si>
    <t>permission in holding the said activity</t>
  </si>
  <si>
    <t>Motorcycle Rights Organization (MRO</t>
  </si>
  <si>
    <t>ocm-125-11039</t>
  </si>
  <si>
    <t>VERIFICATION SURVEY ON THE PROPERTY OF MS. HILDA CRUZ CARREON  OF BARANGAY PAYATAS</t>
  </si>
  <si>
    <t>Request for Tree Trimming inside Frents Kampong Subdivision</t>
  </si>
  <si>
    <t>J05ZiEDGARDO JR, DPA, EnP- CPDD</t>
  </si>
  <si>
    <t>CPDD-060225-0003</t>
  </si>
  <si>
    <t>RESPONSE RE INVITATION TO ATTEND BASIC INCIDENT COMMAND SYSTEM (BICS) tRAINING COURSE</t>
  </si>
  <si>
    <t>2025-4651</t>
  </si>
  <si>
    <t>PROCESS ENDED BY USER</t>
  </si>
  <si>
    <t>CTO-060225-0001D</t>
  </si>
  <si>
    <t>Duplicate Doc of CTO-060225-0001</t>
  </si>
  <si>
    <t>8888 CITIZEN'S COMPLAINT HOTLINE TRN W20250428-950-4 FOOD STALL CAUSING ROAD OBSTRUCTION</t>
  </si>
  <si>
    <t>MDAD-060225-0003-2</t>
  </si>
  <si>
    <t>Week 1</t>
  </si>
  <si>
    <t>Week 2</t>
  </si>
  <si>
    <t>June 02</t>
  </si>
  <si>
    <t>June 03</t>
  </si>
  <si>
    <t>June 04</t>
  </si>
  <si>
    <t>June 05</t>
  </si>
  <si>
    <t>June 09</t>
  </si>
  <si>
    <t>June 10</t>
  </si>
  <si>
    <t>June 11</t>
  </si>
  <si>
    <t>June 13</t>
  </si>
  <si>
    <t>Not Logged</t>
  </si>
  <si>
    <t>Logged, count</t>
  </si>
  <si>
    <t>Not Logged, count</t>
  </si>
  <si>
    <t>Logged, %</t>
  </si>
  <si>
    <t>Not Logged, %</t>
  </si>
  <si>
    <t>from 06/02</t>
  </si>
  <si>
    <t>today</t>
  </si>
  <si>
    <t>Week1</t>
  </si>
  <si>
    <t>Week2</t>
  </si>
  <si>
    <t>formula</t>
  </si>
  <si>
    <t>No.</t>
  </si>
  <si>
    <t>Today</t>
  </si>
  <si>
    <t>6/2 Log In</t>
  </si>
  <si>
    <t>6/3 Log In</t>
  </si>
  <si>
    <t>6/4 Log In</t>
  </si>
  <si>
    <t>6/5 Log In</t>
  </si>
  <si>
    <t>6/9 Log In</t>
  </si>
  <si>
    <t>6/10 Log In</t>
  </si>
  <si>
    <t>6/11 Log In</t>
  </si>
  <si>
    <t>6/13 Log In</t>
  </si>
  <si>
    <t>Mo</t>
  </si>
  <si>
    <t>Day</t>
  </si>
  <si>
    <t>Logs</t>
  </si>
  <si>
    <t>Date</t>
  </si>
  <si>
    <t>User</t>
  </si>
  <si>
    <t>Type</t>
  </si>
  <si>
    <t>Event</t>
  </si>
  <si>
    <t>Log In</t>
  </si>
  <si>
    <t>Log Off</t>
  </si>
  <si>
    <t>Changed</t>
  </si>
  <si>
    <t>DocuWare System</t>
  </si>
  <si>
    <t>General Profile</t>
  </si>
  <si>
    <t>Created</t>
  </si>
  <si>
    <t>Licence</t>
  </si>
  <si>
    <t>Organization</t>
  </si>
  <si>
    <t>Deleted</t>
  </si>
  <si>
    <t>Fixed Select List</t>
  </si>
  <si>
    <t>ehfraim.largo</t>
  </si>
  <si>
    <t>ocm.ehfraim.largo</t>
  </si>
  <si>
    <t>ocm.erlina.oryani</t>
  </si>
  <si>
    <t>ocm.mariaceilia.tamba</t>
  </si>
  <si>
    <t>Stamp</t>
  </si>
  <si>
    <t>New stamp 1</t>
  </si>
  <si>
    <t>Document Pull-out</t>
  </si>
  <si>
    <t>Forms</t>
  </si>
  <si>
    <t>Transmittal Draft - Updated</t>
  </si>
  <si>
    <t>Receipt Acknowledgement</t>
  </si>
  <si>
    <t>DocId</t>
  </si>
  <si>
    <t>Document</t>
  </si>
  <si>
    <t>Test doc for QCID-SPA-OPC</t>
  </si>
  <si>
    <t>Open</t>
  </si>
  <si>
    <t>MC 2022-23</t>
  </si>
  <si>
    <t>587473640-Quezon-City-Ordinance-No-SP-3127-S-2022_1</t>
  </si>
  <si>
    <t>609724641-Quezon-City-Dissertation-Final-Draft-Revised-1541447-Tsubasa-Yuki</t>
  </si>
  <si>
    <t>MC No. 07 s. 2024</t>
  </si>
  <si>
    <t>SEQUENTIAL DOCUMENT DEMO</t>
  </si>
  <si>
    <t>DC 010</t>
  </si>
  <si>
    <t>img20250408_09575358</t>
  </si>
  <si>
    <t>Edit Annotations</t>
  </si>
  <si>
    <t>Edit Index Data</t>
  </si>
  <si>
    <t>Print</t>
  </si>
  <si>
    <t>img20250416_08314314</t>
  </si>
  <si>
    <t>CPDD-First Activity</t>
  </si>
  <si>
    <t>Third Activity</t>
  </si>
  <si>
    <t>CPDD Fourth Activity Sample Document</t>
  </si>
  <si>
    <t>DMS - BATCH 1</t>
  </si>
  <si>
    <t>CPDD_First Activity</t>
  </si>
  <si>
    <t>B1 ACTIVITY 1_  D2D A. Normal Document FYI</t>
  </si>
  <si>
    <t>CPDD- Third Activity (2)</t>
  </si>
  <si>
    <t>1ST ACTIVITY CArD</t>
  </si>
  <si>
    <t>Activity 1</t>
  </si>
  <si>
    <t>QC-DMS ACTIVITY 1</t>
  </si>
  <si>
    <t>img20250311_15221926</t>
  </si>
  <si>
    <t>img20250311_15110103</t>
  </si>
  <si>
    <t>Trash</t>
  </si>
  <si>
    <t>MAROON STUDIOS-1 (2)</t>
  </si>
  <si>
    <t>MAROON STUDIOS-1 (1)</t>
  </si>
  <si>
    <t>Auto-Color10240002</t>
  </si>
  <si>
    <t>MAROON STUDIOS-1 (3)</t>
  </si>
  <si>
    <t>GFAMOA</t>
  </si>
  <si>
    <t>Sample Document</t>
  </si>
  <si>
    <t>Makati City Ordinance 2019-A-102</t>
  </si>
  <si>
    <t>ROUTING SLIP</t>
  </si>
  <si>
    <t>ra7924</t>
  </si>
  <si>
    <t>Ord-051-2001</t>
  </si>
  <si>
    <t>Scan - Inbox #001</t>
  </si>
  <si>
    <t>Auto-Color24130001</t>
  </si>
  <si>
    <t>transmittal-draft-updated</t>
  </si>
  <si>
    <t>TITLE AND SUBJECT</t>
  </si>
  <si>
    <t>ORDINANCE-NO.-8680</t>
  </si>
  <si>
    <t>ORDINANCE NO. 003 S. 2019</t>
  </si>
  <si>
    <t>ORDINANCE NO. 84 SERIES OF 2015</t>
  </si>
  <si>
    <t>DM 259</t>
  </si>
  <si>
    <t xml:space="preserve"> S. 2025-5K7AwKCRw9sNkgkzH4t7</t>
  </si>
  <si>
    <t>Blank Transmittal</t>
  </si>
  <si>
    <t>mo23_s2025</t>
  </si>
  <si>
    <t>mc09_s2025</t>
  </si>
  <si>
    <t>DM NO. 108</t>
  </si>
  <si>
    <t xml:space="preserve"> S. 2023. REVISED CHECKLIST OF DOCUMENTARY REQUIREMENTS FORM</t>
  </si>
  <si>
    <t>D.O. #2010-38-AMENDMENT TO DEPARTMENT ORDERNO. 2010-29 RE RECONSTITUTION OF THE DOTC-CO CMT -TWG</t>
  </si>
  <si>
    <t>Scan - Inbox #008</t>
  </si>
  <si>
    <t>dmc_024_s2025</t>
  </si>
  <si>
    <t>Scan - Inbox #002</t>
  </si>
  <si>
    <t>Auto-Color10240001</t>
  </si>
  <si>
    <t>112-2023</t>
  </si>
  <si>
    <t>MC_2022-005-Public-RSW</t>
  </si>
  <si>
    <t>2025_043</t>
  </si>
  <si>
    <t>DM_s2025_044</t>
  </si>
  <si>
    <t>HRDD-RA-2025-86</t>
  </si>
  <si>
    <t>DOST-MC-003-2021</t>
  </si>
  <si>
    <t>ORDINANCE 116 SERIES OF 2006</t>
  </si>
  <si>
    <t>img20250410_16133944</t>
  </si>
  <si>
    <t>Scan - Inbox #006</t>
  </si>
  <si>
    <t>Scan - Inbox #005</t>
  </si>
  <si>
    <t>Affidavit-for-Anti-Graft-and-Corrupt-Practices-RA-3019PendencyNon-Pendency-of-AdministrativeCriminal-Case-Retirement-Resignation-Transfer</t>
  </si>
  <si>
    <t>DPOS PLANTILLA SCHEDULE 2025</t>
  </si>
  <si>
    <t>dilg-reports-resources-2016120_fce005a61a</t>
  </si>
  <si>
    <t>LOCAL-BUDGET-MEMORANDUM-NO.-90A</t>
  </si>
  <si>
    <t>2024-MAROONSTUDIOS INC.</t>
  </si>
  <si>
    <t>MAROON STUDIOS</t>
  </si>
  <si>
    <t>COA-CIRCULAR-NO.-2025-002-January-28-2025</t>
  </si>
  <si>
    <t>SEQUENTIAL DOCUMENT</t>
  </si>
  <si>
    <t>dilg-memocircular-20161024_ed726d2d32</t>
  </si>
  <si>
    <t>Ord.21-2008</t>
  </si>
  <si>
    <t>ORDINANCE-NO.-8560</t>
  </si>
  <si>
    <t>RMC No. 139-2020 (1)</t>
  </si>
  <si>
    <t>Sequential Approvals Document 1</t>
  </si>
  <si>
    <t>SEQUENTIAL DOCUMENT SIGNED</t>
  </si>
  <si>
    <t>DM_s2025_036</t>
  </si>
  <si>
    <t>img20250526_15132798</t>
  </si>
  <si>
    <t>img20250526_15214081</t>
  </si>
  <si>
    <t>COA-CIRCULAR-NO.-2025-001-January-28-2025</t>
  </si>
  <si>
    <t>DM_s2025_042</t>
  </si>
  <si>
    <t>img20250526_13540844</t>
  </si>
  <si>
    <t>five-a-memorandum-on-work-arrangement-pursuant-to-malacanang-memorandum-circular</t>
  </si>
  <si>
    <t>2006-167</t>
  </si>
  <si>
    <t>moa_taguig</t>
  </si>
  <si>
    <t>download</t>
  </si>
  <si>
    <t>20250424-EO-86-FRM</t>
  </si>
  <si>
    <t>MC No. 16 s. 2024</t>
  </si>
  <si>
    <t>Scan - Inbox #009</t>
  </si>
  <si>
    <t>Affidavit-of-Undertaking-for-Terminal-Leave-Survivorship</t>
  </si>
  <si>
    <t>MARGINAL NOTE</t>
  </si>
  <si>
    <t>ORDINANCE-NO.-8554</t>
  </si>
  <si>
    <t>img20250312_00363063</t>
  </si>
  <si>
    <t>IRR-RA11698</t>
  </si>
  <si>
    <t>Scan - Inbox #007</t>
  </si>
  <si>
    <t>2005-183</t>
  </si>
  <si>
    <t>Document_05232025090717089_0001</t>
  </si>
  <si>
    <t>img20250523_15431320</t>
  </si>
  <si>
    <t>Scan - Inbox #003</t>
  </si>
  <si>
    <t>img20250522_10091215</t>
  </si>
  <si>
    <t>Scan - Inbox #012</t>
  </si>
  <si>
    <t>Scan - Inbox #011</t>
  </si>
  <si>
    <t>Regional-Memorandum-22-757</t>
  </si>
  <si>
    <t>Memorandum-Order-No.-171-A</t>
  </si>
  <si>
    <t>Memorandum-Circular-No-2025-01</t>
  </si>
  <si>
    <t>20250403-MC-80-FRM</t>
  </si>
  <si>
    <t>Scan - Inbox #004</t>
  </si>
  <si>
    <t>Scan - Inbox #010</t>
  </si>
  <si>
    <t>Scan - Inbox #015</t>
  </si>
  <si>
    <t>Document_05202025104115427_0001</t>
  </si>
  <si>
    <t>DM_s2025_041</t>
  </si>
  <si>
    <t>0181_Requirements_Domestic_Vessels</t>
  </si>
  <si>
    <t>Memorandum-Circular-No-2024-14A</t>
  </si>
  <si>
    <t>NATIONAL-BUDGET-MEMORANDUM-NO.-154-DATED-MARCH-18</t>
  </si>
  <si>
    <t>Auto-Color09680007</t>
  </si>
  <si>
    <t>ACTIVITY 1_  D2D A. Normal Document FYI</t>
  </si>
  <si>
    <t>Document_05202025141636356_0001</t>
  </si>
  <si>
    <t>Document_05202025140527623_0001</t>
  </si>
  <si>
    <t>Document_05202025133423278_0001</t>
  </si>
  <si>
    <t>TEST FOR OCA - formal-complaint-template</t>
  </si>
  <si>
    <t>RMC No. 91-2024</t>
  </si>
  <si>
    <t>TITLE AND SUBJECT2</t>
  </si>
  <si>
    <t>QC DMS - Dept to Dept</t>
  </si>
  <si>
    <t>RMO No. 25-2024</t>
  </si>
  <si>
    <t>490698468-request-letter-quezon-city-hall (1)</t>
  </si>
  <si>
    <t>346369966-Letter-to-Mayor-Quezon-City</t>
  </si>
  <si>
    <t>passport-v2</t>
  </si>
  <si>
    <t>220993953-Resignation-Letter</t>
  </si>
  <si>
    <t>686023625-Quezon-City-Government-Mail-Bulky-waste-in-East-Avenue-Medical-Center</t>
  </si>
  <si>
    <t>R.A.-9048-Petition-for-Change-of-First-Name-CFN</t>
  </si>
  <si>
    <t>QC DMS - Sequential Approval</t>
  </si>
  <si>
    <t>QC DMS - Reply Document</t>
  </si>
  <si>
    <t>2020Form_SECForm-12-1-ICA</t>
  </si>
  <si>
    <t>SOW for OCA - Version 1.0</t>
  </si>
  <si>
    <t>1-Cybercrime-Prevention-Act-of-2012</t>
  </si>
  <si>
    <t>QC DMS - External Sources</t>
  </si>
  <si>
    <t>686023625-Quezon-City-Government-Mail-Bulky-waste-in-East-Avenue-Medical-Center_1</t>
  </si>
  <si>
    <t>412628772-Taxation</t>
  </si>
  <si>
    <t>1-FOI Manual Revised_18 Aug 2022</t>
  </si>
  <si>
    <t>QC DMS 1 dept to 2 dept</t>
  </si>
  <si>
    <t>New-Doc-2</t>
  </si>
  <si>
    <t>80301063-Complaint-Affidavit-Phase-Two-City-Hall</t>
  </si>
  <si>
    <t>451833878-884316941-Globe-Bill-Sample</t>
  </si>
  <si>
    <t>09202024AMB-0007 PROPOSED RENEWAL OF THE MOA BETWEEN QC GOVERNMENT AND ST. LUKE'S MEDICAL CENTER</t>
  </si>
  <si>
    <t>CSM Alternate Focal person pg 1</t>
  </si>
  <si>
    <t>CSM Alternate Focal person pg 2</t>
  </si>
  <si>
    <t>CSM Alternate Focal person pg 3</t>
  </si>
  <si>
    <t>LETTER OF REQUEST - Tes Doc for DMS for ITDD</t>
  </si>
  <si>
    <t>Memo (1-20-25)</t>
  </si>
  <si>
    <t>Cover Letter</t>
  </si>
  <si>
    <t>COMMUNITY DISASTER PREPAREDNESS_000619</t>
  </si>
  <si>
    <t>MEMORANDUM (CITY LEGAL)</t>
  </si>
  <si>
    <t>JCSUPT. CLINT RUSSEL A. TANGERES</t>
  </si>
  <si>
    <t xml:space="preserve"> CESE</t>
  </si>
  <si>
    <t>MDR_030260353760</t>
  </si>
  <si>
    <t>Three Proposals for Quezon City (1)</t>
  </si>
  <si>
    <t>451615102-Spot-Report-re-RIR-in-Damage-to-Property (1)</t>
  </si>
  <si>
    <t>21-0006</t>
  </si>
  <si>
    <t>Revenue Regulations No. 16-2018</t>
  </si>
  <si>
    <t>dpwh</t>
  </si>
  <si>
    <t>292343449-Case-Folder-Shooting-Incident</t>
  </si>
  <si>
    <t>BPSO as of Jan. 2002</t>
  </si>
  <si>
    <t>form-configuration-4</t>
  </si>
  <si>
    <t>QC DMS User Training Guide</t>
  </si>
  <si>
    <t>Sample-Letter-Requesting-Documents-From-Government</t>
  </si>
  <si>
    <t>MX-4050N_20250311_150200</t>
  </si>
  <si>
    <t>TEST DOC -QC-Amended-Zoning-Ordinance</t>
  </si>
  <si>
    <t>615852692-EO-12-Creating-the-Quezon-City-Business-Process-and-Global-Services-Industry-Development-Council</t>
  </si>
  <si>
    <t>QCADAAC SECOND ACTIVITY</t>
  </si>
  <si>
    <t>CAD ACTIVITY 4.2_ Response to Previous Document</t>
  </si>
  <si>
    <t>QCADAAC FIRST ACTIVITY</t>
  </si>
  <si>
    <t>SDO ACTIVITY 3.2_ Response to Non-DMS or External Entity</t>
  </si>
  <si>
    <t>ACTIVITY 4.1 Previous Document</t>
  </si>
  <si>
    <t>ACTIVITY 4.2 Response to Previous Document</t>
  </si>
  <si>
    <t>ACTIVITY 3.2_ Response to Non-DMS or External Entity (2)</t>
  </si>
  <si>
    <t>CAD ACTIVITY 3.2_ Response to Non-DMS or External Entity</t>
  </si>
  <si>
    <t>ACTIVITY 3.1</t>
  </si>
  <si>
    <t>4TH ACTIVITY- PDAO - NEED RESPONSE</t>
  </si>
  <si>
    <t>OSSP SECOND ACTIVITY</t>
  </si>
  <si>
    <t>activity 3.2</t>
  </si>
  <si>
    <t>ACTIVITY 1_  D2D A. Normal Document FYI - BPLD</t>
  </si>
  <si>
    <t>ACTIVITY 2.2_ D2D B.2 Needs Response</t>
  </si>
  <si>
    <t>QCSpDOFirst Activity</t>
  </si>
  <si>
    <t>BATCH 2</t>
  </si>
  <si>
    <t>img20250421_12450444</t>
  </si>
  <si>
    <t>Activity 1 Memorandum Sample</t>
  </si>
  <si>
    <t>ACTIVITY 2.1_ D2D B. Needs Response</t>
  </si>
  <si>
    <t>ACTIVITY 1_  D2D A. Normal Document FYI QCSpDO</t>
  </si>
  <si>
    <t>img20250410_10074082</t>
  </si>
  <si>
    <t>ACTIVITY 2.2_ TFCOPRISS-Needs Response</t>
  </si>
  <si>
    <t>CCRD_ACTIVITY 1.Storing and Sending a Normal Document via QC Docu Management System Enterprise Suite.docx</t>
  </si>
  <si>
    <t>qcdms 2</t>
  </si>
  <si>
    <t>FROM CCRD</t>
  </si>
  <si>
    <t>ACTIVITY 1_  TFCOPRISSNormal Document FYI</t>
  </si>
  <si>
    <t>employee emails</t>
  </si>
  <si>
    <t>MX-4050N_20250312_211617</t>
  </si>
  <si>
    <t>img20250310_16072238</t>
  </si>
  <si>
    <t>sample template</t>
  </si>
  <si>
    <t>dummy</t>
  </si>
  <si>
    <t>img20250310_15005884</t>
  </si>
  <si>
    <t>IMG_5620</t>
  </si>
  <si>
    <t>CBD - 28th Annual National Convention of Philippine League of Local Budget Officers</t>
  </si>
  <si>
    <t xml:space="preserve"> Inc.-03-10-2025</t>
  </si>
  <si>
    <t>Test Doc- Quezon-City-Ordinance-No-SP-3127-S-2022</t>
  </si>
  <si>
    <t>DMS1-1-scaled-e1711444726530</t>
  </si>
  <si>
    <t>Formal_Business_Letter_Template30239</t>
  </si>
  <si>
    <t>P-022525-1991</t>
  </si>
  <si>
    <t>sample</t>
  </si>
  <si>
    <t>SAMPLE DOCS</t>
  </si>
  <si>
    <t>1wizu260amk71</t>
  </si>
  <si>
    <t>FOR APPROPRIATE ACTION</t>
  </si>
  <si>
    <t>DMS QC Document Types</t>
  </si>
  <si>
    <t>697482428-passport-Djimra</t>
  </si>
  <si>
    <t>FOR SALE MIO I 125S 30K FIX RUSH</t>
  </si>
  <si>
    <t>BRWD46A6A38EE88_051636</t>
  </si>
  <si>
    <t>EXTERNAL AFFAIRS-022113142520250303170243</t>
  </si>
  <si>
    <t>RMC No. 77-2024</t>
  </si>
  <si>
    <t>Academy_Basics_2024_EN_1144750</t>
  </si>
  <si>
    <t>IRR-of-RA-8792-E-Commerce-Act-of-2000</t>
  </si>
  <si>
    <t>226+e809de40-a81f-47ac-ab83-2d646ac35899+White Paper Security</t>
  </si>
  <si>
    <t>713517300-Research-Proposal-Payatas-Quezon-City (1)</t>
  </si>
  <si>
    <t>Request for data on 2023 City Giverment - owned Vehicle and Meeting on EV Project (1-15-25)</t>
  </si>
  <si>
    <t>25-03-02178-02-03032025</t>
  </si>
  <si>
    <t>RSMI March 2025</t>
  </si>
  <si>
    <t>img20250312_13071318</t>
  </si>
  <si>
    <t>Activity 2 - Submission of Response</t>
  </si>
  <si>
    <t>QC-DMS ACTIVITY 1_1</t>
  </si>
  <si>
    <t>IAS Response Activity 2</t>
  </si>
  <si>
    <t>DSQC Second Activity Continuation Responding to a PMT-Issued Memorandum via QCDMS</t>
  </si>
  <si>
    <t>Second Activity Receiving of a PMt Memorandum Requiring Response via Quezon City Document Management</t>
  </si>
  <si>
    <t>Business Card_Batch 2(1) (1)</t>
  </si>
  <si>
    <t>Scan_050925</t>
  </si>
  <si>
    <t>png</t>
  </si>
  <si>
    <t>REVISED PASAY CITY TERMS OF REFERENCE</t>
  </si>
  <si>
    <t>QCYDO Second Activity</t>
  </si>
  <si>
    <t>MX-4050N_20250311_171904</t>
  </si>
  <si>
    <t>img20250311_16490281</t>
  </si>
  <si>
    <t>Test-Memo</t>
  </si>
  <si>
    <t>CREMCO Activity 2 - Submission of Response</t>
  </si>
  <si>
    <t>(9)(2025.03.11)(CREMCO2QCG)(First.Activity)</t>
  </si>
  <si>
    <t>QC DMS - Dept to Dept (1)</t>
  </si>
  <si>
    <t>coaches workshop_49891d38-2b50-469c-9a4f-e74dcad2f0ba</t>
  </si>
  <si>
    <t>622906419-Joint-Certification-Quezon-City-DBO-Sanitary-Engineer</t>
  </si>
  <si>
    <t>476720683-14-Hazard-Identification-Plan-HIP-For-UGOSP-9-29-01-2020</t>
  </si>
  <si>
    <t>20241010-RA-12027-FRM</t>
  </si>
  <si>
    <t>446982333-PROJECT</t>
  </si>
  <si>
    <t>374094489-Affidavit-of-Complaint-for-Theft</t>
  </si>
  <si>
    <t>PR41JUL1624</t>
  </si>
  <si>
    <t>62632518-Q-C-Amended-Zoning-Ordinance</t>
  </si>
  <si>
    <t>License request sheet EMEA (1)</t>
  </si>
  <si>
    <t>1-Marriage-Certificate</t>
  </si>
  <si>
    <t>20241010-MC-66-FRM</t>
  </si>
  <si>
    <t>B1 ACTIVITY 3.2_ Response to Non-DMS or External Entity</t>
  </si>
  <si>
    <t>490698468-request-letter-quezon-city-hall</t>
  </si>
  <si>
    <t>558873867-Quezon-City-Health-Department</t>
  </si>
  <si>
    <t>B1 ACTIVITY 2.2_ D2D B.2 Needs Response</t>
  </si>
  <si>
    <t>CLD - B1 ACTIVITY 1_  D2D A. Normal Document FYI</t>
  </si>
  <si>
    <t>FORM11-Application-for-replacement-of-lost-defaced-or-damaged-National-ID-card</t>
  </si>
  <si>
    <t>CPDD Second Activity_respond</t>
  </si>
  <si>
    <t>PMT Memorandum</t>
  </si>
  <si>
    <t>Delete</t>
  </si>
  <si>
    <t>img20250312_14551072</t>
  </si>
  <si>
    <t>QCYDO_3</t>
  </si>
  <si>
    <t>BRWD46A6A38EE88_051926</t>
  </si>
  <si>
    <t>Activity 4_ Response to Previous Document</t>
  </si>
  <si>
    <t>img20250312_14241947</t>
  </si>
  <si>
    <t>img20250312_15503915</t>
  </si>
  <si>
    <t>QCYDO-Activity 4</t>
  </si>
  <si>
    <t>img20250312_14593409</t>
  </si>
  <si>
    <t>QCYDO - Activity 4</t>
  </si>
  <si>
    <t>img20250312_15393636</t>
  </si>
  <si>
    <t>Activity 4_ Previous Document</t>
  </si>
  <si>
    <t>MX-4050N_20250312_153533</t>
  </si>
  <si>
    <t>attendance activity form UAT</t>
  </si>
  <si>
    <t>Activity 3_ Response to Non-DMS or External Entity (1)_1</t>
  </si>
  <si>
    <t>QCYDO - Activity 3</t>
  </si>
  <si>
    <t>MX-4050N_20250312_151044</t>
  </si>
  <si>
    <t>OFCMYR13157520250313093721</t>
  </si>
  <si>
    <t>First Actibity Storing and Sending a Normal Document via Quezon City Document Management System Enterprise Suite (QC-DMS)</t>
  </si>
  <si>
    <t>img20250312_15414084</t>
  </si>
  <si>
    <t>CCF_000009</t>
  </si>
  <si>
    <t>img20250312_08543409</t>
  </si>
  <si>
    <t>img20250310_21143328</t>
  </si>
  <si>
    <t>438611733-Passport-Scan</t>
  </si>
  <si>
    <t>QC DMS - Sequential Approval (1)</t>
  </si>
  <si>
    <t>FI-02212025-009</t>
  </si>
  <si>
    <t>Contributing-factors-of-excessive-playing-time-on-teenagers</t>
  </si>
  <si>
    <t>407265242-certificate-of-employment</t>
  </si>
  <si>
    <t>B1 ACTIVITY 4.1_ Previous Document</t>
  </si>
  <si>
    <t>690032357-Lu-Victor-Sarte-Jr-Ect-invitation-Letter</t>
  </si>
  <si>
    <t>B1 ACTIVITY 4.2_ Response to Previous Document</t>
  </si>
  <si>
    <t>Travel Expense Process Diagram TE BASE EN</t>
  </si>
  <si>
    <t>Supreme Court of the Philippines_POC Agreement</t>
  </si>
  <si>
    <t>B1 ACTIVITY 3.1_ For Non-DMS Department _ External Entity</t>
  </si>
  <si>
    <t>494827603_1912491446201548_7118200063995002083_n</t>
  </si>
  <si>
    <t>2.2 Activity AMD</t>
  </si>
  <si>
    <t>366779352-Court-of-Tax-Appeals-Quezon-City</t>
  </si>
  <si>
    <t>img20250331_10084880</t>
  </si>
  <si>
    <t>viber_image_2025-04-10_16-20-50-220</t>
  </si>
  <si>
    <t>viber_image_2025-05-09_11-24-01-290</t>
  </si>
  <si>
    <t>484927905-Philippine-Heart-Center-Petitioner-V-the-Local-Government-of-Quezon-City-City-Mayor-of-Quezon-City-City-Treasurer-of-Quezon-City-and-City-Assessor</t>
  </si>
  <si>
    <t>Statement of work - Version 2.0_1</t>
  </si>
  <si>
    <t>sample-3</t>
  </si>
  <si>
    <t>Office Orders No. 62 63 64</t>
  </si>
  <si>
    <t>ACTIVITY 313230120250423143105</t>
  </si>
  <si>
    <t>MX-4051_20250430_032044</t>
  </si>
  <si>
    <t>4th Activity Response</t>
  </si>
  <si>
    <t>4th Activity</t>
  </si>
  <si>
    <t>Request Records of Movable Properties Purchases</t>
  </si>
  <si>
    <t>DSQC Fourth Activity Response for Document Send Before the Go Live Date</t>
  </si>
  <si>
    <t>Fourth Activity Smaple Document</t>
  </si>
  <si>
    <t>DSQC Group 5 Third Activity Continuation Respoding to a Document from a Non- DMS Department Office or External Entity</t>
  </si>
  <si>
    <t>Group 5 Third Activity Receiving a Document from a Non-DMS Department User and External Entity</t>
  </si>
  <si>
    <t>third activity</t>
  </si>
  <si>
    <t>img20250506_15061897</t>
  </si>
  <si>
    <t>CCESD INVITATION</t>
  </si>
  <si>
    <t>sample-1</t>
  </si>
  <si>
    <t>sample-4</t>
  </si>
  <si>
    <t>sample-5</t>
  </si>
  <si>
    <t>OCMD-Transmittal for Complaint Template</t>
  </si>
  <si>
    <t>Admin Div-Template for Request to Hire</t>
  </si>
  <si>
    <t>THIS IS SAMPLE FILE</t>
  </si>
  <si>
    <t>OSM2025-1127</t>
  </si>
  <si>
    <t>DocuWare Process Planner</t>
  </si>
  <si>
    <t>JPEG</t>
  </si>
  <si>
    <t>QC DMS - Demo Dcoument from Citizen</t>
  </si>
  <si>
    <t>LONO for NAS Gate Widening</t>
  </si>
  <si>
    <t>ACTIVITY 4.1_ Previous Document</t>
  </si>
  <si>
    <t>CCRD_Activity 4.1_Previous Docs</t>
  </si>
  <si>
    <t>SSDD ADDITIONAL DOCUMENTS PROGRAM REVIEW AND PLANNING</t>
  </si>
  <si>
    <t>ID excel</t>
  </si>
  <si>
    <t>MDAD FURNITURE LAYOUT @ 4TH FLR</t>
  </si>
  <si>
    <t>CREMCO ACTIVITY 3.2_ Response to Non-DMS or External Entity</t>
  </si>
  <si>
    <t>CamScanner 03-20-2025 09.33</t>
  </si>
  <si>
    <t>ace.jpg</t>
  </si>
  <si>
    <t>M24-509</t>
  </si>
  <si>
    <t>MC No. 4 S-2025 Guidelines on Payment for Communication Expenses</t>
  </si>
  <si>
    <t>SONIFER</t>
  </si>
  <si>
    <t>Implementation of QC Document Management System (QCDMS) Enterprise Suite</t>
  </si>
  <si>
    <t>LABEL COP</t>
  </si>
  <si>
    <t>OFFICE ORDER 38</t>
  </si>
  <si>
    <t>ACFrOgCEKX9ECOCTiVfzPkK_ZY4UEGawQhFah0dnNPPzRYGF7cVw2q5diElTHqsCvWuC9HI1gl_jAzupnVkfSZRmIs2o6X03MqMtHSKZ-ujOkcqDzt0WcF1FKU_XAbAJd71ST7ewnqZIyBmGdmkA</t>
  </si>
  <si>
    <t>QCPESO-25I-028-00004</t>
  </si>
  <si>
    <t>CTO_DEMO_SAMPLE_DATA_UPLOAD_004</t>
  </si>
  <si>
    <t>25-02346_QC DMS EXECOM PRESENTATION - QC DOCUMENT MANAGEMENT SYSTEM</t>
  </si>
  <si>
    <t>CTO_DEMO_SAMPLE_DATA_UPLOAD_001</t>
  </si>
  <si>
    <t>ACTIVITY 3.2_ Response to Non-DMS or External Entity</t>
  </si>
  <si>
    <t>ACTIVITY 4.1_ TFCOPRISS Previous Document</t>
  </si>
  <si>
    <t>ACTIVITY 3.1_ For Non-DMS Department _ External Entity (1)</t>
  </si>
  <si>
    <t>ACTIVITY 4.2_TF-COPRISS Response to Previous Document</t>
  </si>
  <si>
    <t>ACTIVITY 3.2_ tfcopriss Response to Non-DMS or External Entity</t>
  </si>
  <si>
    <t>CCRD_ACT 2</t>
  </si>
  <si>
    <t>ACTIVITY 2.2_ D2D B.2 Needs Response (1)</t>
  </si>
  <si>
    <t>ACTIVITY 3.1_ For Non-DMS Department _ External Entity</t>
  </si>
  <si>
    <t>BATCH 1</t>
  </si>
  <si>
    <t>BATCH 3A</t>
  </si>
  <si>
    <t>QC-ITDD PMT-prepared memorandum</t>
  </si>
  <si>
    <t>DMS ACTIVITY</t>
  </si>
  <si>
    <t xml:space="preserve"> EMAIL ADDRESS</t>
  </si>
  <si>
    <t>VARIOUS LABEL</t>
  </si>
  <si>
    <t>QCDMS 1</t>
  </si>
  <si>
    <t>BATCH 2_ Test Scenarios</t>
  </si>
  <si>
    <t>Quezon-City-Comprehensive-Zoning-Ordinan-pdf</t>
  </si>
  <si>
    <t>126th Death Anniversary of Emilio Jacinto on April 16_2025</t>
  </si>
  <si>
    <t>Continuation Responding to a Document from a Non-DMS DepartmentOffice or External Entity</t>
  </si>
  <si>
    <t>Act 4</t>
  </si>
  <si>
    <t>CBD ACTIVITY 4.1_ Previous Document</t>
  </si>
  <si>
    <t>B1 ACTIVITY 4.2_ Response to Previous Document (1)</t>
  </si>
  <si>
    <t>B1 ACTIVITY 3.2_ Response to Non-DMS or External Entity (1)</t>
  </si>
  <si>
    <t>MEMORANDUM PLEB Activity 1</t>
  </si>
  <si>
    <t>PLEB-First Activity</t>
  </si>
  <si>
    <t>sERVICE VEHICLE</t>
  </si>
  <si>
    <t>ACT. 413230920250423160621</t>
  </si>
  <si>
    <t>A413231020250423164141</t>
  </si>
  <si>
    <t>QCSDO ACTIVITY 4.1_ Previous Document</t>
  </si>
  <si>
    <t>BCRD Fourth Activity Sample Document</t>
  </si>
  <si>
    <t>CAD ACTIVITY 4.1_ Previous Document</t>
  </si>
  <si>
    <t>20250421_14445628</t>
  </si>
  <si>
    <t>B3A ACTIVITY 4.1_ Previous Document</t>
  </si>
  <si>
    <t>PESO -Activity 4.1</t>
  </si>
  <si>
    <t>MOD-Template for Acknowledgement Receipt of Fleet Card</t>
  </si>
  <si>
    <t>Sample</t>
  </si>
  <si>
    <t>20250414_17274384</t>
  </si>
  <si>
    <t>img20250411_09530068</t>
  </si>
  <si>
    <t>img20250411_15392526 (2)</t>
  </si>
  <si>
    <t>ACTIVITY 1_  D2D A. Normal Document FYI (1)</t>
  </si>
  <si>
    <t>img20250410_15334405</t>
  </si>
  <si>
    <t>04052025-000032.1</t>
  </si>
  <si>
    <t>img20250410_14532236</t>
  </si>
  <si>
    <t>img20250410_13572510</t>
  </si>
  <si>
    <t>ACTIVITY 3.2</t>
  </si>
  <si>
    <t>Scan - Inbox #022</t>
  </si>
  <si>
    <t>docuware</t>
  </si>
  <si>
    <t>Scan - Inbox #023</t>
  </si>
  <si>
    <t>ACTIVITY 4.2_ Response to Previous Document</t>
  </si>
  <si>
    <t>img20250408_16443877</t>
  </si>
  <si>
    <t>PESO -Activity 4.2</t>
  </si>
  <si>
    <t>ACTIVITY 2 - DMS</t>
  </si>
  <si>
    <t>Scan - Inbox #019</t>
  </si>
  <si>
    <t>DMS ACTIVITY 2</t>
  </si>
  <si>
    <t>PESO First Activity</t>
  </si>
  <si>
    <t>complaint-form-tagalog</t>
  </si>
  <si>
    <t>CCRD_Activity 4.2_Response for Doc Sent</t>
  </si>
  <si>
    <t>CCRD_ ACT3</t>
  </si>
  <si>
    <t>img20250430_14430132</t>
  </si>
  <si>
    <t>viber_image_2025-04-14_14-30-27-027</t>
  </si>
  <si>
    <t>IAS Response Activity 3</t>
  </si>
  <si>
    <t>viber_image_2025-04-08_11-05-07-761</t>
  </si>
  <si>
    <t>Activity No. 3 - Response</t>
  </si>
  <si>
    <t>Activity No.3 - Send</t>
  </si>
  <si>
    <t>viber_image_2025-04-11_10-39-06-057</t>
  </si>
  <si>
    <t>QCPL 1ST QUARTER ACCOMPLISHMENT REPORT 2025</t>
  </si>
  <si>
    <t>img20250424_11065813</t>
  </si>
  <si>
    <t>QC-ITDD PMT - prepared memorandum</t>
  </si>
  <si>
    <t>490986697_532812646572552_8990849575267569208_n</t>
  </si>
  <si>
    <t>Act 4.2</t>
  </si>
  <si>
    <t>CBD Second Activity Continuation</t>
  </si>
  <si>
    <t>Act3</t>
  </si>
  <si>
    <t>CBD Group No. 7 Third Activity</t>
  </si>
  <si>
    <t>B3A ACTIVITY 4.2_ Response to Previous Document</t>
  </si>
  <si>
    <t>QCHD INVITATION FOR BLS-TOF COORDINATION MEETING</t>
  </si>
  <si>
    <t>OCM SGLG-IF CY 2023</t>
  </si>
  <si>
    <t>B3A ACTIVITY 3.1_ For Non-DMS Department _ External Entity DPOS</t>
  </si>
  <si>
    <t>B3A ACTIVITY 3.2_ Response to Non-DMS or External Entity</t>
  </si>
  <si>
    <t>SDO ACTIVITY 4.2_ Response to Previous Document</t>
  </si>
  <si>
    <t>B3A ACTIVITY 4.2_ Response to Previous Document (1)</t>
  </si>
  <si>
    <t>ACTIVITY 2.2_ D2D B.2 Needs Response EDITED</t>
  </si>
  <si>
    <t>4TH ACTIVITY- PDAO</t>
  </si>
  <si>
    <t>PDAO - ACTIVITY 4.2_ Response to Previous Document</t>
  </si>
  <si>
    <t>ACTIVITY 3.2_ Response to Non-DMS or External Entity (1)</t>
  </si>
  <si>
    <t>ACTIVITY 4.2_ Response to Previous Document EDITED</t>
  </si>
  <si>
    <t>DPOS B3A ACTIVITY 2.1_ D2D B. Needs Response</t>
  </si>
  <si>
    <t>DPOS-First Activity</t>
  </si>
  <si>
    <t>ACTIVITY 2.1</t>
  </si>
  <si>
    <t>PESO - Activity 3.2</t>
  </si>
  <si>
    <t>ACTIVITY 2.2_ D2D B.2 Needs Response (3)</t>
  </si>
  <si>
    <t>Group 6 PESO Third Activity</t>
  </si>
  <si>
    <t>SALAM COMMUNITY DRAFT PLAN</t>
  </si>
  <si>
    <t>TRANSMITTAL</t>
  </si>
  <si>
    <t>B3A ACTIVITY 3.1_ For Non-DMS Department _ External Entity (2)</t>
  </si>
  <si>
    <t>397694362-Diary-of-a-Pulubi</t>
  </si>
  <si>
    <t>TTMD Activity 3.2</t>
  </si>
  <si>
    <t>CAD_ACTIVITY 2.2_ D2D B.2 Needs Response</t>
  </si>
  <si>
    <t>ACTIVITY 4.2_ Response to Previous Document - BPLD</t>
  </si>
  <si>
    <t>ACTIVITY-4.2</t>
  </si>
  <si>
    <t>ACTIVITY 2.2_ D2D B.2 Needs Response - BPLD</t>
  </si>
  <si>
    <t>ACTIVITY 4.1</t>
  </si>
  <si>
    <t>Coordination Meeting of Traffic and Security Committee for Maginhawa Summer Festival 2025</t>
  </si>
  <si>
    <t>ACTIVITY-4</t>
  </si>
  <si>
    <t>ACTIVITY-3.2_-Response-to-Non-DMS-or-External-Entity</t>
  </si>
  <si>
    <t>ACTIVITY 4</t>
  </si>
  <si>
    <t>387665258-Quezon-City-Comprehensive-Zoning-Ordinan-pdf</t>
  </si>
  <si>
    <t>QCSDO ACTIVITY 2.2_ D2D B.2 Needs Response</t>
  </si>
  <si>
    <t>MARGINAL NOTE (1)</t>
  </si>
  <si>
    <t>img20250422_10122198</t>
  </si>
  <si>
    <t>20241010-MC-66-FRM (1)</t>
  </si>
  <si>
    <t>CPDD-Third Activity</t>
  </si>
  <si>
    <t>Installing_a_new_license_565379</t>
  </si>
  <si>
    <t>CPDD Second Activity</t>
  </si>
  <si>
    <t>20250421_13463805</t>
  </si>
  <si>
    <t>OSSP FIRST ACTIVITY</t>
  </si>
  <si>
    <t>20250421_14123167</t>
  </si>
  <si>
    <t>20250421_13404945</t>
  </si>
  <si>
    <t>20250421_13294853</t>
  </si>
  <si>
    <t>20250421_13461981</t>
  </si>
  <si>
    <t>20250421_13041359</t>
  </si>
  <si>
    <t>img20250415_14504855</t>
  </si>
  <si>
    <t>QCPL B3A ACTIVITY 2.2_ D2D B.2 Needs Response</t>
  </si>
  <si>
    <t>QCPL FIRST ACTIVITY</t>
  </si>
  <si>
    <t>ACTIVITY 4.1_ Previous Document - BPLD</t>
  </si>
  <si>
    <t>BCRD 4th Activity Response for Document Sent Before the Soft Launch Date</t>
  </si>
  <si>
    <t>Responding to a PMT-Issued Memonadum via Quezon City Document Management System Enterprise Suite (QC-DMS)</t>
  </si>
  <si>
    <t>Receiving a Document from a Non-DMS DepartmentUser and External Entity</t>
  </si>
  <si>
    <t>img20250421_14032073</t>
  </si>
  <si>
    <t>img20250415_11574019</t>
  </si>
  <si>
    <t>img20250415_11101257</t>
  </si>
  <si>
    <t>viber_image_2025-04-14_14-52-16-013</t>
  </si>
  <si>
    <t>20250414_17130609</t>
  </si>
  <si>
    <t>viber_image_2025-04-10_15-35-15-147</t>
  </si>
  <si>
    <t>ACTIVITY 4.2_ Response to Previous Document (1)</t>
  </si>
  <si>
    <t>B3A ACTIVITY 2.1_ D2D B. Needs Response</t>
  </si>
  <si>
    <t>PESO - Activity 2.2</t>
  </si>
  <si>
    <t>VENUE RESERVATION</t>
  </si>
  <si>
    <t>QC TOURISM DEPT</t>
  </si>
  <si>
    <t>LEDIPO START UP QC SQUAD 2 RESOLUTION AND SHORTLISTED STUDENT NAMES</t>
  </si>
  <si>
    <t>MEMORANDUM - ACTIVITY 3 2</t>
  </si>
  <si>
    <t>MEMORANDUM - ACTIVITY 3</t>
  </si>
  <si>
    <t>MEMORANDUM - SECOND ACTIVITY CONTINUATION</t>
  </si>
  <si>
    <t>MEMORANDUM 2</t>
  </si>
  <si>
    <t>CPDD-4th Activity</t>
  </si>
  <si>
    <t>490984734_1406334863885343_6484918779530508708_n (1)</t>
  </si>
  <si>
    <t>LISTS-OF-ACCREDITED-KONSULTA-PROVIDER-IN-QC</t>
  </si>
  <si>
    <t>Activity 2.2</t>
  </si>
  <si>
    <t>MEMORANDUM - ACTIVITY 4 2</t>
  </si>
  <si>
    <t>MEMORANDUM - ACTIVITY 4</t>
  </si>
  <si>
    <t>B3A ACTIVITY 2.2_ D2D B.2 Needs Response</t>
  </si>
  <si>
    <t>img20250526_15321757</t>
  </si>
  <si>
    <t>QCID ACTIVITY 3.2_ Response to Non-DMS or External Entity</t>
  </si>
  <si>
    <t>img20250520_14371751</t>
  </si>
  <si>
    <t>Store</t>
  </si>
  <si>
    <t>Export</t>
  </si>
  <si>
    <t>CCF_000055</t>
  </si>
  <si>
    <t>CCF_000056</t>
  </si>
  <si>
    <t>CCF_000057</t>
  </si>
  <si>
    <t>INFRASTRUCTURE PROJECT TURN OVER_PN 24-00049_MILES TRADING</t>
  </si>
  <si>
    <t>img20250520_15540771</t>
  </si>
  <si>
    <t>img20250520_15281036</t>
  </si>
  <si>
    <t>img20250519_16041451</t>
  </si>
  <si>
    <t>img20250523_15392540</t>
  </si>
  <si>
    <t>ACCEPTANCE INSPCTION REPORT FOR SIGNING_ GSD</t>
  </si>
  <si>
    <t>OUTGOING-06022513306920250602121015</t>
  </si>
  <si>
    <t>OFFICE ORDER NO.109</t>
  </si>
  <si>
    <t>S-2025</t>
  </si>
  <si>
    <t>CATHERINE MARIE DINO CN-1771</t>
  </si>
  <si>
    <t>Letter_OVM_LectureRoom.pdf</t>
  </si>
  <si>
    <t>Letter_GSD_Soundsystem_JAAF.pdf</t>
  </si>
  <si>
    <t>MARY ANN G. CRUZ- COMPUTER ACCES- D. DELACRUZ</t>
  </si>
  <si>
    <t>Letter_OVM_AVM_-INCENTIVES_2025.pdf</t>
  </si>
  <si>
    <t>outgoing13307220250602143358</t>
  </si>
  <si>
    <t>outgoing13307320250602144544</t>
  </si>
  <si>
    <t>QCU MINUTES</t>
  </si>
  <si>
    <t>ENP. MA. BIANCA D. PEREZ- INVITATION TO ATTEND BICS TRAINING COURSE</t>
  </si>
  <si>
    <t>20250602_144455</t>
  </si>
  <si>
    <t>5-29-MED</t>
  </si>
  <si>
    <t>5-29-MED(2)</t>
  </si>
  <si>
    <t>Letter Re Request of Venue (QCPL)</t>
  </si>
  <si>
    <t>6-2-SAU</t>
  </si>
  <si>
    <t>Monthly Report of Official Travel - May</t>
  </si>
  <si>
    <t>VERIFICATION SURVEY_MS HILDA CRUZ CARREON AT BRGY PAYATAS</t>
  </si>
  <si>
    <t>1st- INDORSEMENT- ATTY. SHERRY GONZALVO-CREMCO- 2025-3633</t>
  </si>
  <si>
    <t>CITY PLANNING_AVAILABLE PROJECT DETAILS ON LUZ AND BELEN STREETS BRGY GULOD</t>
  </si>
  <si>
    <t>CAD_PROGRESS BILLING re PROPOSED CONSTRUCTION OF SCHOOL COVERED COURT AT PRES CORAZON AQUINO ELEM SCHOOL</t>
  </si>
  <si>
    <t>Scan - Inbox #014</t>
  </si>
  <si>
    <t>STS-298G - STS-MDS-474G</t>
  </si>
  <si>
    <t>QCDRRMO060225-1</t>
  </si>
  <si>
    <t>SMDS-542G - SVC-441G</t>
  </si>
  <si>
    <t>ATTY. NOEL R. DEL PRADO- CIVIL SERVICE PASSER</t>
  </si>
  <si>
    <t>ASSESSOR060225-1</t>
  </si>
  <si>
    <t>DOE060225-1</t>
  </si>
  <si>
    <t>PDAD060225-1</t>
  </si>
  <si>
    <t>Scan - Inbox #013</t>
  </si>
  <si>
    <t>Scan - Inbox #016</t>
  </si>
  <si>
    <t>20250603_090223</t>
  </si>
  <si>
    <t>CARD_PROPOSED CONSTRUCTION OF BOTANICAL KIOSKS AT QUEZON MEMORIAL CIRCLE PHASE 2 BRGY CENTRAL</t>
  </si>
  <si>
    <t>CARD_PROPOSED CONSTRUCTION OF SITE DEVELOPMENT AT BAGBAG INTEGRATED HIGH SCHOOL PO no 24-00018</t>
  </si>
  <si>
    <t>Result List</t>
  </si>
  <si>
    <t>My Documents Sent</t>
  </si>
  <si>
    <t>Edit Settings</t>
  </si>
  <si>
    <t>My Document Sent</t>
  </si>
  <si>
    <t>Shared Documents</t>
  </si>
  <si>
    <t>Create Settings</t>
  </si>
  <si>
    <t>25-05-2043-0000</t>
  </si>
  <si>
    <t>25-06-2078-0000</t>
  </si>
  <si>
    <t>No Action docs today</t>
  </si>
  <si>
    <t>Document Received Today</t>
  </si>
  <si>
    <t>For Response – Normal Documents</t>
  </si>
  <si>
    <t>For FYI – Normal Documents</t>
  </si>
  <si>
    <t>20250603_151527</t>
  </si>
  <si>
    <t>FE B. BASS- REQUEST ASSISTANCE IN THE REMOVAL OF AIRCONDITIONING</t>
  </si>
  <si>
    <t>6-04-ADMIN</t>
  </si>
  <si>
    <t>25-05-2053-0000</t>
  </si>
  <si>
    <t>25-06-2135-0000</t>
  </si>
  <si>
    <t>PARTICIPANTS FOR UNDERSTANDING ARTIFICIAL INTELLIGENCE AN OVERVIEW OF AI CONCEPTS</t>
  </si>
  <si>
    <t xml:space="preserve"> APPLICATIONS AND IMPLICATIONS</t>
  </si>
  <si>
    <t>IT-2-0625-042-CTO</t>
  </si>
  <si>
    <t>IT-2-0625-043-CTO</t>
  </si>
  <si>
    <t>IT-2-0625-044-CTO</t>
  </si>
  <si>
    <t>CArD060425-1</t>
  </si>
  <si>
    <t>DOE060425-4</t>
  </si>
  <si>
    <t>DOE060425-5</t>
  </si>
  <si>
    <t>25-05-2079-0000</t>
  </si>
  <si>
    <t>Auto-Color10350001</t>
  </si>
  <si>
    <t>Clip</t>
  </si>
  <si>
    <t>ATTY. JOSELITO V. CONEJERO -  REQUEST GRANTED</t>
  </si>
  <si>
    <t>Test</t>
  </si>
  <si>
    <t>ADMIN REPORT</t>
  </si>
  <si>
    <t>OCA's001</t>
  </si>
  <si>
    <t>FYI – Normal Documents</t>
  </si>
  <si>
    <t>ITDD001</t>
  </si>
  <si>
    <t>20250604_104114</t>
  </si>
  <si>
    <t>20250604_101737_rotated</t>
  </si>
  <si>
    <t>Test FYI – Normal Documents</t>
  </si>
  <si>
    <t>img20250526_11104772</t>
  </si>
  <si>
    <t>MX-4051_20250604_004605</t>
  </si>
  <si>
    <t>OCA's_VERIFICATION SURVEY_MS HILDA CRUZ CARREON AT BRGY PAYATAS</t>
  </si>
  <si>
    <t>MX-4051_20250604_004721</t>
  </si>
  <si>
    <t>MX-4051_20250604_004827</t>
  </si>
  <si>
    <t>FE B. BASS- REQUEST FOR ONE BUS AS SERVICE VEHICLE</t>
  </si>
  <si>
    <t>MX-4051_20250604_005018</t>
  </si>
  <si>
    <t>MX-4051_20250604_005210</t>
  </si>
  <si>
    <t>MX-4051_20250604_005609</t>
  </si>
  <si>
    <t>2025-I-3950002</t>
  </si>
  <si>
    <t>MARY ANN G. CRUZ - SYSTEM ACTIONS OF CTO EMPLOYEES</t>
  </si>
  <si>
    <t>MX-4051_20250604_033958</t>
  </si>
  <si>
    <t>MX-4051_20250604_035128</t>
  </si>
  <si>
    <t>ATTY. MARK DALE DIAMOND P. PERRAL- LOCAL DRRM FUND PROPOSED PROGRAMS</t>
  </si>
  <si>
    <t xml:space="preserve"> PROJECTS</t>
  </si>
  <si>
    <t>&amp; ACTIVITIES (PPAs)</t>
  </si>
  <si>
    <t>RUBY G. MANANGU-REQUEST FOR LIST OF UNPAID PROJECTS UNDER TRSUT FUND 2016-2022</t>
  </si>
  <si>
    <t>MX-4051_20250604_043129</t>
  </si>
  <si>
    <t>MX-4051_20250604_191359</t>
  </si>
  <si>
    <t>FOR COMPLIANCE ON VARIOUS PROJECT UNDER LDRRM FUND</t>
  </si>
  <si>
    <t>BILL DEPOSIT PAYMENT FOR PROPOSED CONSTRUCTION OF MULTI PURPOSE CALALAY MARKET_SEGMENT 1</t>
  </si>
  <si>
    <t>BILL DEPOSIT PAYMENT FOR PROPOSED CONSTRUCTION OF MULTI PURPOSE CALALAY MARKET _SEGMENT 2</t>
  </si>
  <si>
    <t>BILL DEPOSIT PAYMENT FOR PROPOSED CONSTRUCTION OF MULTI PURPOSE CALALAY MARKET_SEGMENT 3</t>
  </si>
  <si>
    <t>BILL DEPOSIT PAYMENT FOR PROPOSED CONSTRUCTION OF MULTI PURPOSE CALALAY MARKET SEGMENT 4</t>
  </si>
  <si>
    <t>BILL DEPOSIT PAYMENT FOR PROPOSED CONSTRUCTION OF THREE STOREY MULTI PURPOSE HALL_MINES BRGY VASRA</t>
  </si>
  <si>
    <t>BILL DEPOSIT PAYMENT FOR PROPOSED REHABILITATION OF MULTI PURPOSE BUILDING BRGY SAN ANTONIO</t>
  </si>
  <si>
    <t>PROPOSED REHABILITATION OF YOUTH DEVELOPMENT OFFICE AT 7th FLR CIVIC CENTER A</t>
  </si>
  <si>
    <t>BRWD46A6A38EE88_054584</t>
  </si>
  <si>
    <t>20250604_210518</t>
  </si>
  <si>
    <t>PROPOSED CONSTRUCTION OF ADMINISTRATIVE BLDG_QMC</t>
  </si>
  <si>
    <t>REQUEST FOR FOLLOW UP ON TRIMMING OF TREES</t>
  </si>
  <si>
    <t>REQUEST FOR IIRUP_TOMAS MORATO CORNER TIMOG AVE BRGY SOUTH TRIANGLE</t>
  </si>
  <si>
    <t>SIR_TOTAL REHABILITATION OF DILAPIDATED CITY-OPERATED CHILD DEV CENTER</t>
  </si>
  <si>
    <t>20250605_102739_rotated</t>
  </si>
  <si>
    <t>REVISIONS ON STRUCTURAL PLANS</t>
  </si>
  <si>
    <t>3479- Transmittal to QCHD 20250604_212114</t>
  </si>
  <si>
    <t>3536- Memo to Margarita Mejia 20250604</t>
  </si>
  <si>
    <t>3539- Memo to BPLD 20250604_212056</t>
  </si>
  <si>
    <t>Auto-Color10380001</t>
  </si>
  <si>
    <t>Auto-Color10380002</t>
  </si>
  <si>
    <t>Auto-Color10380003</t>
  </si>
  <si>
    <t>Auto-Color10380004</t>
  </si>
  <si>
    <t>Auto-Color10380005</t>
  </si>
  <si>
    <t>Auto-Color10380006</t>
  </si>
  <si>
    <t>2025-i-3894</t>
  </si>
  <si>
    <t>2025-i-3890</t>
  </si>
  <si>
    <t>2025-i-4036</t>
  </si>
  <si>
    <t>2025-i-3872</t>
  </si>
  <si>
    <t>MX-4051_20250604_225650</t>
  </si>
  <si>
    <t>Copy to Tray</t>
  </si>
  <si>
    <t>Email</t>
  </si>
  <si>
    <t>AQUINO1</t>
  </si>
  <si>
    <t>MARY ANN G. CRUZ - PROPOSED CONTRACT OF EASTERN TELECOMM</t>
  </si>
  <si>
    <t>CGSD_REQUEST TO UTILIZE ELEVATOR</t>
  </si>
  <si>
    <t>CDC Cross-Sectoral Workshop</t>
  </si>
  <si>
    <t>SVC-076H TO STS-MDS-078H</t>
  </si>
  <si>
    <t>STS-012H TO STS-023H</t>
  </si>
  <si>
    <t>SMDS-501G TO STS-MDS-620G</t>
  </si>
  <si>
    <t>MX-4051_20250605_014113</t>
  </si>
  <si>
    <t>Auto-Color10400001</t>
  </si>
  <si>
    <t>MX-4051_20250605_020033</t>
  </si>
  <si>
    <t>REQUEST FOR THE ISSUANCE OF CERTIFICATE OF ACTUAL SERVICE RENDER ON THE GRANT OF CSE-PR_ OROSA ANN CATHERINE</t>
  </si>
  <si>
    <t>Notice of Meeting for the Social Protection Plan</t>
  </si>
  <si>
    <t>6-5-25_GSIS_Design and Cost</t>
  </si>
  <si>
    <t>Attachment_Temporary Parking and Temporary Bus Terminal on GSIS Lot</t>
  </si>
  <si>
    <t>COORDINATION MTG._060525</t>
  </si>
  <si>
    <t>MX-4051_20250608_201148</t>
  </si>
  <si>
    <t>MX-4051_20250608_194412</t>
  </si>
  <si>
    <t>MX-4051_20250608_194252</t>
  </si>
  <si>
    <t>Store Dialog</t>
  </si>
  <si>
    <t>Normal Documents</t>
  </si>
  <si>
    <t>Normal Documents - Responses</t>
  </si>
  <si>
    <t>Sequential Approvals</t>
  </si>
  <si>
    <t>Sequential Approvals - Response</t>
  </si>
  <si>
    <t>MX-4051_20250608_194129</t>
  </si>
  <si>
    <t>MX-4051_20250608_194038</t>
  </si>
  <si>
    <t>25-1015</t>
  </si>
  <si>
    <t>MX-4051_20250608_193950</t>
  </si>
  <si>
    <t>IT-2-0625-072-VARIOUSOFFICES</t>
  </si>
  <si>
    <t>IT-2-0625-077a-VARIOUSOFFICES</t>
  </si>
  <si>
    <t>MX-4051_20250608_211035</t>
  </si>
  <si>
    <t>MARY ANN G. CRUZ - REQUEST FOR COMPUTER ACCESS- MARY GRACE BALDIVIA</t>
  </si>
  <si>
    <t>Letter_Legal_TFP.pdf</t>
  </si>
  <si>
    <t>MARY ANN G. CRUZ- REQUEST FOR ADDITIONAL ACCESS IN THE VOIDING TRANSACTIONS</t>
  </si>
  <si>
    <t>20250609_103256</t>
  </si>
  <si>
    <t>Invitation-PAISD (1)</t>
  </si>
  <si>
    <t>FE B. BASS- REQUEST ASSISTANCE IN CLEANING TWO UNITS OF AIRCONDITIONING</t>
  </si>
  <si>
    <t>20250609_104743_rotated</t>
  </si>
  <si>
    <t>FE B. BASS- REQUEST APPROVAL FOR CHANGE OIL SERVICE  FOR TOYOTA AVANZA</t>
  </si>
  <si>
    <t>Scan - Inbox #017</t>
  </si>
  <si>
    <t>Scan - Inbox #018</t>
  </si>
  <si>
    <t>Scan - Inbox #020</t>
  </si>
  <si>
    <t>PROPOSED PROJECT</t>
  </si>
  <si>
    <t xml:space="preserve"> PROGRAMS</t>
  </si>
  <si>
    <t xml:space="preserve"> &amp; ACTIVITIES (PPAS) FOR CALENDAR YEAR 2026 UNDER THE (LDRRMF)</t>
  </si>
  <si>
    <t>TFC13319620250609134735</t>
  </si>
  <si>
    <t>outgoing-YDO13319820250609135601</t>
  </si>
  <si>
    <t>Scan - Inbox #021</t>
  </si>
  <si>
    <t>Scan - Inbox #024</t>
  </si>
  <si>
    <t>Scan - Inbox #025</t>
  </si>
  <si>
    <t>Scan - Inbox #026</t>
  </si>
  <si>
    <t>Scan - Inbox #027</t>
  </si>
  <si>
    <t>Scan - Inbox #028</t>
  </si>
  <si>
    <t>Scan - Inbox #029</t>
  </si>
  <si>
    <t>Scan - Inbox #030</t>
  </si>
  <si>
    <t>REPORT OF TRIP TICKET</t>
  </si>
  <si>
    <t>TRANSMITTING THE REQUEST LETTER OF PHILIPPINE COMMISSION</t>
  </si>
  <si>
    <t>CGSD_ACCEPTANCE INSPECTION REPORT FOR SIGNATURE re PROPOSED WATERPROOFING OF ROOF DECK AT QC HEALTH DEPARTMENT</t>
  </si>
  <si>
    <t>CARD_REQUEST FOR APPROVAL OF LIGHTING FIXTURES_PROPOSED CONST OF THREE STOREY MULTI PURPOSE BUILDING BRGY STA CRUZ</t>
  </si>
  <si>
    <t>CARD_SIR_REQUEST FOR STANDARD DESIGN AND SPECIFICATIONS OF BIKE RAMP FOOTBRIDGES VARIOUS LOCATIONS</t>
  </si>
  <si>
    <t>img20250609_13135682</t>
  </si>
  <si>
    <t>img20250609_13312142</t>
  </si>
  <si>
    <t>img20250609_13363858</t>
  </si>
  <si>
    <t>CBD_OBLIGATION REQUEST_PROPOSED CONST OF FOUR STOREY WITH ROOF DECK BRGY HALL BRGY GREATER LAGRO</t>
  </si>
  <si>
    <t>img20250609_13384658</t>
  </si>
  <si>
    <t>img20250609_13443924</t>
  </si>
  <si>
    <t>img20250609_13490824</t>
  </si>
  <si>
    <t>CGSD_QC GOV PROJECTS FOR INSPECTION</t>
  </si>
  <si>
    <t>MX-4051_20250609_013140</t>
  </si>
  <si>
    <t>CAD_ADVANCE PAYMENT PROPOSED REHABILITATION OF MASAMBONG ELEM SCHOOL BRGY MASAMBONG_ TRILEX BUILDERS AND CONSTRUCTION SUPPLY</t>
  </si>
  <si>
    <t>Scan - Inbox #031</t>
  </si>
  <si>
    <t>Profile</t>
  </si>
  <si>
    <t xml:space="preserve">OCM Edit Rights </t>
  </si>
  <si>
    <t>For Senior OCM Acknowledgement</t>
  </si>
  <si>
    <t>No Action docs within 6-9days</t>
  </si>
  <si>
    <t>No Action docs within 10-15days</t>
  </si>
  <si>
    <t>No Action docs after 15days</t>
  </si>
  <si>
    <t>20250609_151059</t>
  </si>
  <si>
    <t>20250609_151039_rotated</t>
  </si>
  <si>
    <t>Admin - Document Received Today</t>
  </si>
  <si>
    <t>Scan - Inbox #032</t>
  </si>
  <si>
    <t>Admin - Document Received</t>
  </si>
  <si>
    <t>MARY ANN G. CRUZ- REQUEST FOR CREATION OF OFFICIAL EMAIL ADDRESSES</t>
  </si>
  <si>
    <t>Admin - Tracking Issued</t>
  </si>
  <si>
    <t>Admin - Doc Received</t>
  </si>
  <si>
    <t>Scan - Inbox #034</t>
  </si>
  <si>
    <t>CBD_OBLIGATION REQUEST PN  23-00164_ PROPOSED IMPROVEMENT OF THREE STOREY WITH ROOF DECK OF DRRMO BUILDING BRGY CENTRAL</t>
  </si>
  <si>
    <t>Auto-Color10430001</t>
  </si>
  <si>
    <t>Auto-Color10430002</t>
  </si>
  <si>
    <t>Auto-Color10430003</t>
  </si>
  <si>
    <t>MED_6-9-25_Gonzalvo</t>
  </si>
  <si>
    <t>Auto-Color10430004</t>
  </si>
  <si>
    <t>Auto-Color10430005</t>
  </si>
  <si>
    <t>MED_6_9_25_Palanca</t>
  </si>
  <si>
    <t>Auto-Color10430006</t>
  </si>
  <si>
    <t>MED_6_9_25_Bass</t>
  </si>
  <si>
    <t>Auto-Color10430007</t>
  </si>
  <si>
    <t>Auto-Color10430008</t>
  </si>
  <si>
    <t>Auto-Color10430009</t>
  </si>
  <si>
    <t>img20250609_14231669</t>
  </si>
  <si>
    <t>MAU-FOLDER_20250609_032232</t>
  </si>
  <si>
    <t>25-1021</t>
  </si>
  <si>
    <t>25-1022</t>
  </si>
  <si>
    <t>25-1023</t>
  </si>
  <si>
    <t>25-1024</t>
  </si>
  <si>
    <t>25-1025</t>
  </si>
  <si>
    <t>25-1027</t>
  </si>
  <si>
    <t>25-1033</t>
  </si>
  <si>
    <t>25-1034</t>
  </si>
  <si>
    <t>25-1035</t>
  </si>
  <si>
    <t>25-1040</t>
  </si>
  <si>
    <t>MX-4051_20250609_192339</t>
  </si>
  <si>
    <t>MX-4051_20250609_200558</t>
  </si>
  <si>
    <t>MX-4051_20250609_200546</t>
  </si>
  <si>
    <t>MX-4051_20250609_200534</t>
  </si>
  <si>
    <t>HRMD_RESIGNATION LETTERS20250610_10260005_0745</t>
  </si>
  <si>
    <t>HRMD_PARTICIPANTS FOR THE EMPOWERING QUEZON MECHANICAL ENGI20250610_10241025_0744</t>
  </si>
  <si>
    <t>HRMD_PARTICIPANTS FOR THE EMPOWERING QUEZON CITY ELECTRICAL ENGINEERS</t>
  </si>
  <si>
    <t>CARD_PROPOSED REHABILITATION OF MARY TOWN MULTI-PURPOSE HALL BRGY LOYOLA HEIGHTS</t>
  </si>
  <si>
    <t>Request for Food Provision - 01</t>
  </si>
  <si>
    <t>20250610_101132</t>
  </si>
  <si>
    <t>Request for Food Provision - 02</t>
  </si>
  <si>
    <t>ilovepdf_merged (6)</t>
  </si>
  <si>
    <t>IC0625-02711th Executive Committee Meeting- June 11</t>
  </si>
  <si>
    <t>IC0625-025SUBMISSION OF FIRST AND SECOND LEVEL REPRESENTATIVES</t>
  </si>
  <si>
    <t>2025-i-3914</t>
  </si>
  <si>
    <t>2025-i-3915</t>
  </si>
  <si>
    <t>2025-i-4271</t>
  </si>
  <si>
    <t>2025-i-4346</t>
  </si>
  <si>
    <t>2025-i-4212 &amp; 4295</t>
  </si>
  <si>
    <t>FE BASS001</t>
  </si>
  <si>
    <t>2025-i-3674</t>
  </si>
  <si>
    <t>2025-i-3989</t>
  </si>
  <si>
    <t>2025-i-4054</t>
  </si>
  <si>
    <t>GSD - RSMI for May 2025</t>
  </si>
  <si>
    <t>ADMIN_6-10-25</t>
  </si>
  <si>
    <t>MED_6-10-25</t>
  </si>
  <si>
    <t>QCDRRMO_OBLIGATION REQUEST PROPOSED DRAINAGE SYSTEM AT CAPOAS STREET FROM GASAN STREET PO No 24-00168 RRA REQUILLAS CONST</t>
  </si>
  <si>
    <t>MX-4051_20250609_203258</t>
  </si>
  <si>
    <t>MED_6-10-25_2</t>
  </si>
  <si>
    <t>ZAU-6-10-25</t>
  </si>
  <si>
    <t>Document 9</t>
  </si>
  <si>
    <t>Document 10</t>
  </si>
  <si>
    <t>RMC No. 40-2025</t>
  </si>
  <si>
    <t>COA-Memorandum-No.-2022-001-January-18-2022</t>
  </si>
  <si>
    <t>OCM - FOOD REQUEST (June 20)</t>
  </si>
  <si>
    <t>Search Dialog</t>
  </si>
  <si>
    <t>Default Search Dialog</t>
  </si>
  <si>
    <t>OCM - GSD</t>
  </si>
  <si>
    <t>CAD_ADVANCE PAYMENT_PROPOSED REHABILITATION OF THRID FLOOR AND UPGRADING OF ELECTRICAL SYSTEM AT VILLA MARIA CLARA BRGY HALL</t>
  </si>
  <si>
    <t>Updated List of miscellaneous fees Accounts</t>
  </si>
  <si>
    <t>Admin search Dialog</t>
  </si>
  <si>
    <t>Requesting the use of Conference Room</t>
  </si>
  <si>
    <t>REQUEST FOR TRAVEL AUTHORITY - ABAD</t>
  </si>
  <si>
    <t>2025-I-4161004</t>
  </si>
  <si>
    <t>AAAA from OCA</t>
  </si>
  <si>
    <t>Documents from OCA</t>
  </si>
  <si>
    <t>Documents from NOT ITDD</t>
  </si>
  <si>
    <t>Documents from ITDD</t>
  </si>
  <si>
    <t>Documents from DOE</t>
  </si>
  <si>
    <t>Documents from MDAD</t>
  </si>
  <si>
    <t>Documents from QCYDO</t>
  </si>
  <si>
    <t>Documents from OCAs</t>
  </si>
  <si>
    <t>Documents from CPDD</t>
  </si>
  <si>
    <t>Documents from CTO</t>
  </si>
  <si>
    <t>Documents from LEDIPO</t>
  </si>
  <si>
    <t>Documents from CREMCO</t>
  </si>
  <si>
    <t>Documents from CGSD</t>
  </si>
  <si>
    <t>Documents from QCPL</t>
  </si>
  <si>
    <t>Documents from QCEAU</t>
  </si>
  <si>
    <t>Documents from DPOS</t>
  </si>
  <si>
    <t>Documents from QCDRRMO</t>
  </si>
  <si>
    <t>Documents from CAD</t>
  </si>
  <si>
    <t>Documents from QCTD</t>
  </si>
  <si>
    <t>Documents from SSDD</t>
  </si>
  <si>
    <t>Documents from PESO</t>
  </si>
  <si>
    <t>Documents from PLEB</t>
  </si>
  <si>
    <t>Documents from CESD</t>
  </si>
  <si>
    <t>Documents from DSQC</t>
  </si>
  <si>
    <t>Documents from OCM</t>
  </si>
  <si>
    <t>img20250507_14523692</t>
  </si>
  <si>
    <t>Test-Aging</t>
  </si>
  <si>
    <t>viber_image_2025-06-09_16-22-19-892 (1)</t>
  </si>
  <si>
    <t>viber_image_2025-06-11_09-35-09-431</t>
  </si>
  <si>
    <t>viber_image_2025-06-09_16-22-19-547</t>
  </si>
  <si>
    <t>viber_image_2025-06-11_10-41-36-255</t>
  </si>
  <si>
    <t>HRMD_INDORSEMENT_MONTHLY SUBMISSION OF TOTAL NUMBER OF FILLED AND UNFILLED PLANTILLA POSITIONS AS OF 31 MAY 2025</t>
  </si>
  <si>
    <t>viber_image_2025-06-11_10-41-35-672</t>
  </si>
  <si>
    <t>CAD_PROGRESS REPORT_PROPOSED CONSTRUCTION OF THREE STOREY WITH ROOF DECK BRGY KRUS NA LIGAS</t>
  </si>
  <si>
    <t>CARD_SIR_ REQUEST DEVELOPED THE URBAN FARM QCU</t>
  </si>
  <si>
    <t>OCA_CONDUCT OF RAPID SUBPROJECT SUSTAINABILTY ASSESSMENT RSSA</t>
  </si>
  <si>
    <t>DBO_MEMORANDUM_EXCAVATION CLEARANCE No 25-112</t>
  </si>
  <si>
    <t>DBO_MEMORANDUM_EXCAVATION CLEARANCE No 25-113</t>
  </si>
  <si>
    <t>DBO_MEMORANDUM_EXCAVATION CLEARANCE No 25-108</t>
  </si>
  <si>
    <t>DBO_MEMORANDUM_EXCAVATION CLEARANCE No 25-110</t>
  </si>
  <si>
    <t>DBO_MEMORANDUM_EXCAVATION CLEARANCE No 25-109</t>
  </si>
  <si>
    <t>MX-4051_20250611_005013</t>
  </si>
  <si>
    <t>ATTENDANCE DRAFT</t>
  </si>
  <si>
    <t>Auto-Color10460001</t>
  </si>
  <si>
    <t>Auto-Color10460002</t>
  </si>
  <si>
    <t>Auto-Color10460003</t>
  </si>
  <si>
    <t>Auto-Color10460004</t>
  </si>
  <si>
    <t>Auto-Color10460005</t>
  </si>
  <si>
    <t>Auto-Color10460006</t>
  </si>
  <si>
    <t>Auto-Color10460009</t>
  </si>
  <si>
    <t>2025-I-4362</t>
  </si>
  <si>
    <t>2025-I-4160</t>
  </si>
  <si>
    <t>2025-I-4351</t>
  </si>
  <si>
    <t>2025-I-4352</t>
  </si>
  <si>
    <t>viber_image_2025-06-11_10-43-24-771</t>
  </si>
  <si>
    <t>viber_image_2025-06-11_15-07-08-562</t>
  </si>
  <si>
    <t>Invitation to QCSpDO Pride Month Activities</t>
  </si>
  <si>
    <t>CARD_REQUEST FOR SOFT COPY IN CAD FILE FORMAT APPROVED PLAN OF TERESA HEIGHTS SUBD</t>
  </si>
  <si>
    <t>OCM_OBLIGATION REQUEST-PROPOSED INSTALLATION OF SOLAR POWER SYSTEM AT NORTH FAIRVIEW ELEM SCHOOL PN 24-00116</t>
  </si>
  <si>
    <t>CAD_CERTIFICATE OF FINAL ACCEPTANCE</t>
  </si>
  <si>
    <t>20250611_161519</t>
  </si>
  <si>
    <t>20250611_161503</t>
  </si>
  <si>
    <t>20250611_161316</t>
  </si>
  <si>
    <t>FYI – Sequential Approval</t>
  </si>
  <si>
    <t>For Acknowledgement</t>
  </si>
  <si>
    <t>OCM - Documents in progress</t>
  </si>
  <si>
    <t>Revoke Edit Rights</t>
  </si>
  <si>
    <t xml:space="preserve">Edit Rights </t>
  </si>
  <si>
    <t>Edit Content</t>
  </si>
  <si>
    <t>Blank Transmittal old</t>
  </si>
  <si>
    <t>img20250313_14041831</t>
  </si>
  <si>
    <t>Restore</t>
  </si>
  <si>
    <t>CGSD_PROPOSED CONSTRUCTION OF THREE STOREY MULTI-PURPOSE BUILDING</t>
  </si>
  <si>
    <t>CARD_COORDINATION MEETING_MILLENNIUM ERECTORS CORP</t>
  </si>
  <si>
    <t>CGSD_ACCEPTANCE INSPECTION REPORT FOR SIGNATURE</t>
  </si>
  <si>
    <t>CARD_PROPOSED REHABILITATION OF MULTI PURPOSE BUILDING AT D120250613_09170501</t>
  </si>
  <si>
    <t>CARD_PROPOSED CONST OF THREE STOREY MULTI PURPOSE BUILDING BRGY VASRA</t>
  </si>
  <si>
    <t>HRMD_PARTICIPANTS FOR THE END-USER WORKSHOP</t>
  </si>
  <si>
    <t>CARD_PROPOSED REHABILITATION OF BAGONG SILANGAN SUPER HEALTH CENTER</t>
  </si>
  <si>
    <t>CAD_ADVANCE PAYMENT PROPOSED REHABILITATION OF THIRD FLOOR AND UPGRADING OF ELECTRICAL SYSTEM AT VILLA MARIA CLARA BRGY HALL</t>
  </si>
  <si>
    <t>QCHEALTH_REQUEST FOR UPDATED PROJECT COST PER FACILITY AS PER THE LAST REHABILITATION OF 39 HEALTH CENTERS</t>
  </si>
  <si>
    <t>2025-i-3986</t>
  </si>
  <si>
    <t>2025-i-4392</t>
  </si>
  <si>
    <t>001 (13)</t>
  </si>
  <si>
    <t>CAD_CERTIFICATE OF AVAILABILTY OF FUNDS</t>
  </si>
  <si>
    <t>CAD_OBLIGATION REQUEST_PROPOSED REHABILITATION SND UPGRADING OF ELECTRICAL SYSTEM AT QUIRINO 3-A</t>
  </si>
  <si>
    <t>CAD_OBLIGATION REQUEST_PROPOSED CONSTRUCTION OF RETENCTION POND WATER FEATURE BOTANICAL KIOSKS AND DOG PARK AT QMC</t>
  </si>
  <si>
    <t>CAD_OBLIGATION REQUEST_PROPOSED CONSTRUCTION OF FUTSAL COURT AT QMC</t>
  </si>
  <si>
    <t>CAD_OBLIGATION REQUEST_PROPOSED REHABILITATION OF MACLANG DIALYSIS CLINIC AT ROSARIO MACLANG BAUTISTA GENERAL HOSPITAL</t>
  </si>
  <si>
    <t>OCM - OCAs 75th ANNIV</t>
  </si>
  <si>
    <t>OCM - REQUEST FOR TENTS FOR CAR-FREE CAREFREE SUNDAYS</t>
  </si>
  <si>
    <t>CARD_REQUEST FOR APPROVAL_PROPOSED CONSTRUCTION OF BOTANICAL KIOSKS AT QMC PHASE 2</t>
  </si>
  <si>
    <t>CARD_1st FOLLOW UP FOR REQUEST OF NECESSARY REVISED PLANS</t>
  </si>
  <si>
    <t>CAD_ADVANCE PAYMENT_PN 25-00003</t>
  </si>
  <si>
    <t>CAD_OBLIGATION REQUEST_PN 24-00153</t>
  </si>
  <si>
    <t>CAD_OBLIGATION REQUEST_PN 24-00148</t>
  </si>
  <si>
    <t>2025-i-4211</t>
  </si>
  <si>
    <t>2025-I-3970</t>
  </si>
  <si>
    <t>2025-i-4285</t>
  </si>
  <si>
    <t>CAD_OBLIGATION REQUEST_PN 24-00157</t>
  </si>
  <si>
    <t>2025-n-4397</t>
  </si>
  <si>
    <t>ITDD - ARMD Server</t>
  </si>
  <si>
    <t>CAD_OBLIGATION REQUEST_PN 24-00064</t>
  </si>
  <si>
    <t>2025-i-3984</t>
  </si>
  <si>
    <t>CBD_OBLIGATION REQUEST_PN 24-000135</t>
  </si>
  <si>
    <t>CGSD_REQUEST FOR JOINT INSPECTION PN-00177</t>
  </si>
  <si>
    <t>CGSD_SITE INSPECTION REPORT 25-02817</t>
  </si>
  <si>
    <t>CBD_OBLIGATION REQUEST_PN 23-00107</t>
  </si>
  <si>
    <t>CBD_OBLIGATION REQUEST_PN 23-00054</t>
  </si>
  <si>
    <t>OCM_OBLIGATION REQUEST_PN 23-00077</t>
  </si>
  <si>
    <t>CARD_SIR PN 25-01842</t>
  </si>
  <si>
    <t>DPOS_SIR MR RENE ALBAO</t>
  </si>
  <si>
    <t>Dept with most sent documents</t>
  </si>
  <si>
    <t>Row Labels</t>
  </si>
  <si>
    <t>Count of Title/Subject</t>
  </si>
  <si>
    <t>Count</t>
  </si>
  <si>
    <t>ok</t>
  </si>
  <si>
    <t>no access</t>
  </si>
  <si>
    <t>#N/A</t>
  </si>
  <si>
    <t>manual checking of aaccess per dept as of June 10, 2025</t>
  </si>
  <si>
    <t>Tracking No.</t>
  </si>
  <si>
    <t>Permitted</t>
  </si>
  <si>
    <t>Acknowledged</t>
  </si>
  <si>
    <t>look up</t>
  </si>
  <si>
    <t>OK</t>
  </si>
  <si>
    <t>QMCAO</t>
  </si>
  <si>
    <t>CARD</t>
  </si>
  <si>
    <t>NDH</t>
  </si>
  <si>
    <t>QCGH</t>
  </si>
  <si>
    <t>QCU</t>
  </si>
  <si>
    <t>RMBGH</t>
  </si>
  <si>
    <t>TFD</t>
  </si>
  <si>
    <t>HMRD</t>
  </si>
  <si>
    <t>QCSpDO</t>
  </si>
  <si>
    <t>paste here</t>
  </si>
  <si>
    <t>log user</t>
  </si>
  <si>
    <t>Duplicate Doc of PLEB-061025-0001</t>
  </si>
  <si>
    <t>SUM</t>
  </si>
  <si>
    <t>Upload</t>
  </si>
  <si>
    <t>Most documents stored in the DMS fall under Communication/Correspondence, Internal Requests, and Memoranda.</t>
  </si>
  <si>
    <t>DOCUMENT TYPE</t>
  </si>
  <si>
    <t>Blank Document Type</t>
  </si>
  <si>
    <t>BUDGET</t>
  </si>
  <si>
    <t>TRANSACTION DOCUMENTS</t>
  </si>
  <si>
    <t>per department</t>
  </si>
  <si>
    <t>HRDRD</t>
  </si>
  <si>
    <t>Subtype</t>
  </si>
  <si>
    <t>Advise of Allotment</t>
  </si>
  <si>
    <t>Obligation Request</t>
  </si>
  <si>
    <t>Cheque</t>
  </si>
  <si>
    <t>Utilities</t>
  </si>
  <si>
    <t>Voucher</t>
  </si>
  <si>
    <t>Collection Reciepts</t>
  </si>
  <si>
    <t>Collection Report</t>
  </si>
  <si>
    <t>Gate Pass</t>
  </si>
  <si>
    <t>Endorsement to Others</t>
  </si>
  <si>
    <t>Transmittal to Others</t>
  </si>
  <si>
    <t>Memorandum Circulars</t>
  </si>
  <si>
    <t>Application For Loans</t>
  </si>
  <si>
    <t>Authority to Conduct</t>
  </si>
  <si>
    <t>Daily Time Records</t>
  </si>
  <si>
    <t>Job Contracts</t>
  </si>
  <si>
    <t>Certificate Authorizing Registration</t>
  </si>
  <si>
    <t>Certificate of Sale</t>
  </si>
  <si>
    <t>Certified True Copy of TCTs</t>
  </si>
  <si>
    <t>Deeds of Conveyance</t>
  </si>
  <si>
    <t>Field Appraisal and Assessment Sheets</t>
  </si>
  <si>
    <t>Land Title / CCT (Assessment)</t>
  </si>
  <si>
    <t>Picture of Property</t>
  </si>
  <si>
    <t>Routing Forms</t>
  </si>
  <si>
    <t>Self-Adjudication / Affidavits</t>
  </si>
  <si>
    <t>Sworn Statements</t>
  </si>
  <si>
    <t>Transfer Tax Bill &amp; Receipt</t>
  </si>
  <si>
    <t>DSWD</t>
  </si>
  <si>
    <t>OCM125-12037</t>
  </si>
  <si>
    <t>Department of Social Welfare and Development</t>
  </si>
  <si>
    <t>MARILYN MORAL</t>
  </si>
  <si>
    <t>Assistant Bureau Director III</t>
  </si>
  <si>
    <t>UMSI' USSC Money Services Inc.</t>
  </si>
  <si>
    <t>Josephine Flores</t>
  </si>
  <si>
    <t>Team Leader</t>
  </si>
  <si>
    <t>Request for Assistance on Declogging and Flood Mitigation in interville 111 subdivision</t>
  </si>
  <si>
    <t>INTERVILLE III HOME OWNERS ASSOCIATION Novaliches, Quezon City</t>
  </si>
  <si>
    <t>OCM125-12042</t>
  </si>
  <si>
    <t>ICRISTOFFER "Kim" WEN</t>
  </si>
  <si>
    <t>REQUEST FOR URBAN FARMINIG TOOLS</t>
  </si>
  <si>
    <t>ACCIBAL COMPOUND PHASE 2 ASSOCIATION Batasan Hills, Quezon City</t>
  </si>
  <si>
    <t>OCM125-12044</t>
  </si>
  <si>
    <t>Crisanto Bong Blanca</t>
  </si>
  <si>
    <t>REQUEST FOR OATH TAKING</t>
  </si>
  <si>
    <t>ALLIANCE FOR UNITED COMMUNITY HOMEOWNERS ASSOCIATION (AUCHOA)</t>
  </si>
  <si>
    <t>OCM125-12036</t>
  </si>
  <si>
    <t>ALLIANCE FOR UNITED COMMUNITY HOMEOWNERS ASSOCIATION (AUCHOA) Orchids Street Barangay Payatas A, Quezon City</t>
  </si>
  <si>
    <t>JOCELYN D. BALUBAR</t>
  </si>
  <si>
    <t>HOA secretary</t>
  </si>
  <si>
    <t>REQUEST FOR COURTESY MEETING</t>
  </si>
  <si>
    <t>Greenfields III Senior Citizen Association</t>
  </si>
  <si>
    <t>OCM125-12043</t>
  </si>
  <si>
    <t>Greenfields III Senior Citizen Association Greenfields III Subd. Brgy. San Agustin. Quezon</t>
  </si>
  <si>
    <t>Felizardordo Y. Francisco, Ed. D</t>
  </si>
  <si>
    <t>COURTESY VISIT</t>
  </si>
  <si>
    <t>PHILIPPINE NATIONAL POLICE HEALTH SERVICE</t>
  </si>
  <si>
    <t>OCM125-12008</t>
  </si>
  <si>
    <t>PHILIPPINE NATIONAL POLICE</t>
  </si>
  <si>
    <t>JEZEBEL IMELDA MEDINA</t>
  </si>
  <si>
    <t>POLICE BRIGAIDER GENERAL DIRECTOR</t>
  </si>
  <si>
    <t>LifeskillsPH June 10, 2025</t>
  </si>
  <si>
    <t>Amanda Alillana</t>
  </si>
  <si>
    <t>Operations Manager</t>
  </si>
  <si>
    <t>REQUEST FOR URBAN FARMING</t>
  </si>
  <si>
    <t>JESSIE LAPARAN</t>
  </si>
  <si>
    <t>OCM125-11958</t>
  </si>
  <si>
    <t>Fmaily Urban Farming</t>
  </si>
  <si>
    <t>Jessie Laparan</t>
  </si>
  <si>
    <t>OCM125-11716-1</t>
  </si>
  <si>
    <t>OCM125-11406-1</t>
  </si>
  <si>
    <t>OCM125-11426-1</t>
  </si>
  <si>
    <t>REQUEST FOR ASSISTANCE - TRIMMING OF TREES (PROPOSED CONSTRUCTION OF THREE (3) STOREY MULTI-PURPOSE BUILDING AT BARANGAY PASONG PUTIK (PN 24-00027 / CARAG BUILDERS</t>
  </si>
  <si>
    <t>DOE-061625-0010</t>
  </si>
  <si>
    <t>INFRASTRUCTURE PROJECT TURNOVER &amp; FINAL PAYMENT - PROPOSED REHABILITATION OF SB BUILDING AT COMMONWEALTH HIGH SCHOOL (PN 24-00177 / ROCKFORD DEVELOPMENT CORP)</t>
  </si>
  <si>
    <t>DOE-061625-0009</t>
  </si>
  <si>
    <t>INFRASTRUCTURE PROJECT TURNOVER &amp; FINAL PAYMENT - PROPOSED REHABILITATION OF SB BUILDING AT COMMONWEALTH HIGH SCHOOL (PN 24-00177 / ROCKFORD DEVELOPMENT CORP</t>
  </si>
  <si>
    <t>INFRASTRUCTURE PROJECT TURNOVER - PROPOSED CONSTRUCTION OF TWO (2) STOREY MULTI-PURPOSE BUILDING AT ST BARTHOLOMEW STREET, SACRED HEART, BARANGAY PASONG PUTIK PROPER (PN 00024 / MPM BUILDERS)</t>
  </si>
  <si>
    <t>DOE-061625-0008</t>
  </si>
  <si>
    <t>INFRASTRUCTURE PROJECT TURNOVER - PROPOSED CONSTRUCTION OF TWO (2) STOREY MULTI-PURPOSE BUILDING AT ST BARTHOLOMEW STREET, SACRED HEART, BARANGAY PASONG PUTIK PROPER (PN 00024 / MPM BUILDERS</t>
  </si>
  <si>
    <t>SUBMISSION OF FOOD ATTENDANCE SHEETS FOR FISCAL YEAR 2025 MONTH OF MAY &amp; JUNE FOOD REQUESTS AND POST ACTIVITY REPORT</t>
  </si>
  <si>
    <t>SBCDPO-061625-0005</t>
  </si>
  <si>
    <t>OBLIGATION REQUEST - PROPOSED CONSTRUCTION OF PERIMETER FENCE AT TERESA HEIGHTS, BARANGAY PASONG PUTIK (PN 24-00132 / ENOQ CONSTRUC TION)</t>
  </si>
  <si>
    <t>DOE-061625-0007</t>
  </si>
  <si>
    <t>End Users' Training on Green Practices Program</t>
  </si>
  <si>
    <t>ccesd</t>
  </si>
  <si>
    <t>SBCDPO-061625-0003</t>
  </si>
  <si>
    <t>SUBMISSION OF GENERAL PAYROLL OF OVERTIME PAY</t>
  </si>
  <si>
    <t>MDAD-061625-0006</t>
  </si>
  <si>
    <t>SUBMISSION OF GENERAL PAYROLL OF TRAVELLING ALLOWANCE</t>
  </si>
  <si>
    <t>MDAD-061625-0005</t>
  </si>
  <si>
    <t>REQUEST FOR ADJUSTMENT OF LONGEVITY PAY</t>
  </si>
  <si>
    <t>MDAD-061625-0004</t>
  </si>
  <si>
    <t>GSIS MULTI-PURPOSE LOAN</t>
  </si>
  <si>
    <t>MDAD-061625-0003</t>
  </si>
  <si>
    <t>Technical Working Group</t>
  </si>
  <si>
    <t>ADAAC-061625-0001</t>
  </si>
  <si>
    <t>REQUEST PERSONNEL UNDER COS FROM NDC TO BE TRANFERRED AT CTO</t>
  </si>
  <si>
    <t>CTO-061625-0001</t>
  </si>
  <si>
    <t>PROGRESS PAYMENT - PROPOSED CONSTRUCTION OF 4-STOREY WITH LOWER GROUND GEN. LICERIO GERONIMO INTEGRATED HIGH SCHOOL INCLUDING LAND DEVELOPMENT - PHASE 2 (PN 24-00047/EDISON DEVELOPMENT &amp; CONSTRUCTION)</t>
  </si>
  <si>
    <t>DOE-061625-0006</t>
  </si>
  <si>
    <t>PROGRESS PAYMENT - PROPOSED CONSTRUCTION OF 4-STOREY WITH LOWER GROUND GEN. LICERIO GERONIMO INTEGRATED HIGH SCHOOL INCLUDING LAND DEVELOPMENT - PHASE 2 (PN 24-00047/EDISON DEVELOPMENT &amp; CONSTRUCTION</t>
  </si>
  <si>
    <t>PARTICIPANTS FOR THE EMPOWERING QUEZON CITY ELECTRIAL ENGINEERS/PRACTITIONERS</t>
  </si>
  <si>
    <t>DOE-061625-0005</t>
  </si>
  <si>
    <t>PARTICIPANTS FOR THE CAPACITY BUILDING SEMINARS FOR MECHANICAL ENGINEERS OF THE QCG</t>
  </si>
  <si>
    <t>DOE-061625-0004</t>
  </si>
  <si>
    <t>QC-DMS WILL GO LIVE THIS JUNE 04, 2025</t>
  </si>
  <si>
    <t>IAS-061625-0001</t>
  </si>
  <si>
    <t>OBLIGATION REQUEST - PROPOSED CONSTRUCTION OF RETENTION POND/WATER FEATURE, BOTANICAL KIOSKS AND DOG PARK AT QUEZON MEMORIAL CIRCLE (PN 23-00107/ADG CONSTRUCTION)</t>
  </si>
  <si>
    <t>DOE-061625-0003</t>
  </si>
  <si>
    <t>OBLIGATION REQUEST - PROPOSED REHABILITATION AND UPGRADING OF ELECTRICAL SYSTEM AT QUIRINO 3-A BARANGAY HALL (PN 24-00054 / D.R. DOMINGO CONSTRUCTION &amp; POWER DEVELOPMENT)</t>
  </si>
  <si>
    <t>DOE-061625-0002</t>
  </si>
  <si>
    <t>OBLIGATION REQUEST - PROPOSED CONSTRUCTION OF RETENTION POND/WATER FEATURE BOTANICAL KIOSKS AND DOG PARK AT QUEZON MEMORIAL CIRCLE (PN 23-00107 / ADG CONSTRUCTION)</t>
  </si>
  <si>
    <t>DOE-061625-0001</t>
  </si>
  <si>
    <t>REQUEST TO GRANT ACCESS AND PASSWORD TO POS NEW MISCELLANEOUS  MODULE AS WELL NETWORK LOG IN CREDENTIALS- MARY GRACE G. BALDIVIA</t>
  </si>
  <si>
    <t>CTO-061625-0003</t>
  </si>
  <si>
    <t>NOTICE OF MEETING ON JUNE 17, 2025 RE: NATIONAL BIKE DAY 2025 PLANNING</t>
  </si>
  <si>
    <t>OCA-061625-0003</t>
  </si>
  <si>
    <t>TRANSMITTAL OF THE REVISED MEMORANDUM OF AGREEMENT FOR THE LGBTIQ BUSINESS SUMMIT (2025)</t>
  </si>
  <si>
    <t>Quezon City CITY LEGAL DEPARTMENT</t>
  </si>
  <si>
    <t>SBCDPO-061625-0004</t>
  </si>
  <si>
    <t>DEADLINE EXTENSION FOR CASE STUDY SUBMISSIONS TO THE 4TH SDG CITY AWARDS ON JUNE 20, 2025</t>
  </si>
  <si>
    <t>OCA-061625-0002</t>
  </si>
  <si>
    <t>End-User's Training on Green Practices Program</t>
  </si>
  <si>
    <t>CCESD-061625-0001</t>
  </si>
  <si>
    <t>SPARK PROJECT MEETING FOR THE INSTALLATION OF AUTOMATIC TRAFFIC COUNTERS ALONG KATIPUNAN AVENUE, SOUTHBOUND</t>
  </si>
  <si>
    <t>ALBERTO KIMPO</t>
  </si>
  <si>
    <t>OCA-061625-0001</t>
  </si>
  <si>
    <t>Request for System Actions for CTO Personnel</t>
  </si>
  <si>
    <t>CTO-061625-0002</t>
  </si>
  <si>
    <t>ENDORSEMENT OF STUDENT FOR THE QUEZON CITY SCHOLARSHIP PROGRAM</t>
  </si>
  <si>
    <t>QCEAU-061625-0001</t>
  </si>
  <si>
    <t>PROCUREMENT DEPARTMENT INVITATION FROM BIDS AND AWARDS COMMITTEE</t>
  </si>
  <si>
    <t>PROCUREMENT</t>
  </si>
  <si>
    <t>SBCDPO-061625-0002</t>
  </si>
  <si>
    <t>INVITATION TO PRIDE MONTH</t>
  </si>
  <si>
    <t>sdo</t>
  </si>
  <si>
    <t>SBCDPO-061625-0001</t>
  </si>
  <si>
    <t>INVITATION TO THE QC SPORTS DEVELOPMENT OFFICE PROGRAMS PRIDE MONTH</t>
  </si>
  <si>
    <t>REQUEST FOR HAWKERS, PRIVATE MARKETS AND TALIPAPAS 2019-RECENT DATABASE FROM THE "LEGACY SYSTEM"</t>
  </si>
  <si>
    <t>MDAD-061625-0002</t>
  </si>
  <si>
    <t>KAMUNING CITY-OWNED PUBLIC MARKET Status Update as of 12 June 2025</t>
  </si>
  <si>
    <t>MDAD-061625-0001</t>
  </si>
  <si>
    <t>SBCDPO-061625-0005D</t>
  </si>
  <si>
    <t>Duplicate Doc of SBCDPO-061625-0005</t>
  </si>
  <si>
    <t>SUBMISSION OF FIRST AND SECOND LEVEL REPRESENTATIVE</t>
  </si>
  <si>
    <t>Traffic and Transport Management Department</t>
  </si>
  <si>
    <t>TTMD-061625-0001-2</t>
  </si>
  <si>
    <t>SBCDPO-061625-0004D</t>
  </si>
  <si>
    <t>Duplicate Doc of SBCDPO-061625-0004</t>
  </si>
  <si>
    <t>COL RITZA ANN M JOVELLANOS PAF (GSC)</t>
  </si>
  <si>
    <t>OCM125-11707-1</t>
  </si>
  <si>
    <t>HON. REGINA CELESTE C. SAN  MIGUEL</t>
  </si>
  <si>
    <t>OCM125-11838-1</t>
  </si>
  <si>
    <t>PERMISSION</t>
  </si>
  <si>
    <t>MS. HANNAH MAY PUJALTE</t>
  </si>
  <si>
    <t>MS. ADRIAN H. ADOVE</t>
  </si>
  <si>
    <t>MS. BOOTS C. LOZA</t>
  </si>
  <si>
    <t>OCM125-11656-1</t>
  </si>
  <si>
    <t>MS. RIZZA JOY E. LAUREA</t>
  </si>
  <si>
    <t>OCM125-11662-1</t>
  </si>
  <si>
    <t>ATTY. CECILIA M. MISOLA</t>
  </si>
  <si>
    <t>OCM125-11690-1</t>
  </si>
  <si>
    <t>MS. MANUELITA B. GO</t>
  </si>
  <si>
    <t>OCM125-11654-1</t>
  </si>
  <si>
    <t>TTMDadded response</t>
  </si>
  <si>
    <t>Auto-Color10490001</t>
  </si>
  <si>
    <t>Auto-Color10490002</t>
  </si>
  <si>
    <t>Auto-Color10490003</t>
  </si>
  <si>
    <t>Auto-Color10490004</t>
  </si>
  <si>
    <t>CBD_OBLIGATION REQUEST_PROPOSED CONSTRUCTION OF RETENCTION POND WATER FEATURE BOTANICAL KIOSKS AND DOG PARK AT QMC</t>
  </si>
  <si>
    <t>QC-DMS GO LIVE JUNE 4</t>
  </si>
  <si>
    <t>HRMD_PARTICIPANTS FOR THE CAPACITY BUILDING SEMINARS FOR MECHANICAL ENGINEERS</t>
  </si>
  <si>
    <t>Document Received</t>
  </si>
  <si>
    <t>HRMD_PARTICIPANTS FOR THE EMPOWERING QC ELECTRICAL ENGINEERS</t>
  </si>
  <si>
    <t>CAD_PROGRESS PAYMENT _ PN 24-00047</t>
  </si>
  <si>
    <t>GSD Response to Memo-Nomination of two Personnel in TWG</t>
  </si>
  <si>
    <t>INVITATION FROM BIDS AND AWARDS COMMITTEE PROCUREMENT DEPARTMENT</t>
  </si>
  <si>
    <t>Auto-Color10540001</t>
  </si>
  <si>
    <t>Auto-Color10540002</t>
  </si>
  <si>
    <t>Auto-Color10540003</t>
  </si>
  <si>
    <t>Auto-Color10540004</t>
  </si>
  <si>
    <t>Auto-Color10540005</t>
  </si>
  <si>
    <t>copy of For Senior OCM Acknowledgement</t>
  </si>
  <si>
    <t>out going YDO13333620250616135430</t>
  </si>
  <si>
    <t>MARY ANN G. CRUZ- REQUEST FOR SYSTEM ACTIONS FOR CTO PERSONNEL</t>
  </si>
  <si>
    <t>MX-4051_20250616_000610</t>
  </si>
  <si>
    <t>Green Practices Program</t>
  </si>
  <si>
    <t>MX-4051_20250616_004010</t>
  </si>
  <si>
    <t>END USER'S TRAINING ON GREEN PRACTICES PROGRAM</t>
  </si>
  <si>
    <t>TRANSMITTAL OF REVISED MEMORANDUM OF AGREEMENT FOR LGBTQ BUSINESS SUMMIT 2025</t>
  </si>
  <si>
    <t>CBD_FOR SIGNATURE OF OBR_PROJECT NO. 24-00132_V.O. NO. 1</t>
  </si>
  <si>
    <t>MX-4051_20250616_015247</t>
  </si>
  <si>
    <t>SUBMISSION OF FOOD ATTENDANCE SHEETS FOR FISCAL YEAR 2025 MONTH OF MAY AND JUNE FOOD REQUEST AND POST ACTIVITY REPORT</t>
  </si>
  <si>
    <t>CGSD_INFRASTRUCTURE TURNOVER_PROJECT NO. 24-00024_MPM BUILDERS</t>
  </si>
  <si>
    <t>25-7678 re submission of first and secon</t>
  </si>
  <si>
    <t>MARY ANN G. CRUZ- REQUEST TO GRANT ACCESS AND PASSWORD TO POS NEW MISCELLANEOUS</t>
  </si>
  <si>
    <t>CGSD_INFRASTRUCTURE PROJECT TURNOVER AND FINAL PAYMENT</t>
  </si>
  <si>
    <t>PDAD_REQUEST ASSISTANCE FOR THE TRIMMING OF TREEs</t>
  </si>
  <si>
    <t>June 16</t>
  </si>
  <si>
    <t>June 17</t>
  </si>
  <si>
    <t>June 18</t>
  </si>
  <si>
    <t>June 19</t>
  </si>
  <si>
    <t>June 20</t>
  </si>
  <si>
    <t>Week 3</t>
  </si>
  <si>
    <t>Week3</t>
  </si>
  <si>
    <t>6/16 Log In</t>
  </si>
  <si>
    <t>6/17 Log In</t>
  </si>
  <si>
    <t>6/18 Log In</t>
  </si>
  <si>
    <t>6/19 Log In</t>
  </si>
  <si>
    <t>6/20 Log In</t>
  </si>
  <si>
    <t>Appraisal Report - Commonwealth Insurance Co.</t>
  </si>
  <si>
    <t>OCAs-061725-0002</t>
  </si>
  <si>
    <t>Real Property Docs re: Antonio Tuazon Jr.</t>
  </si>
  <si>
    <t>OCAs-061725-0001</t>
  </si>
  <si>
    <t>2nd Quarter Nationwide Simultaneous Earthquake Drill (NSED) 2025</t>
  </si>
  <si>
    <t>CGSD-061725-0001</t>
  </si>
  <si>
    <t>ENDORSEMENT FOR EDUCATIONAL ASSISTANCE Leonor Sirad</t>
  </si>
  <si>
    <t>MDAD-061725-0003</t>
  </si>
  <si>
    <t>PARTICIPANTS FOR THE CAPACITY BUILDING SEMINARS FOR MECHANICAL ENGINEERS OFR THE QC GOVT.</t>
  </si>
  <si>
    <t>DOE-061725-0018</t>
  </si>
  <si>
    <t>SUBMISSION OF INTERNSHIP DOCUMENTS</t>
  </si>
  <si>
    <t>DOE-061725-0017</t>
  </si>
  <si>
    <t>REQUEST FOR SUPPORT TO THE 2025 PJA NATIONAL CONVENTION</t>
  </si>
  <si>
    <t>HON. JURIS DILINILA-CALLANTA</t>
  </si>
  <si>
    <t>OCM125-12172</t>
  </si>
  <si>
    <t>2nd QCDRRMC-TWG Meeting 2025</t>
  </si>
  <si>
    <t>SBCDPO-061725-0005</t>
  </si>
  <si>
    <t>REQUEST FOR APPROVAL OF FOOTBRIDGE CONSTRUCTION AT KATIPUNAN AVENUE CORNER B. GONZALES STREET</t>
  </si>
  <si>
    <t>LEDIPO-061725-0001D</t>
  </si>
  <si>
    <t>Duplicate Doc of LEDIPO-061725-0001</t>
  </si>
  <si>
    <t>SUBMISSION OF 2025 LDRRMF PROJECTS</t>
  </si>
  <si>
    <t>DOE-061725-0016</t>
  </si>
  <si>
    <t>APPLICATION FOR THE APPROVAL OF THE MILAOR 500KV SUBSRATION PROJECT</t>
  </si>
  <si>
    <t>ATTY. JEROME C VERZOSA</t>
  </si>
  <si>
    <t>OCM125-12155</t>
  </si>
  <si>
    <t>National Grid Corporation of the Philippine</t>
  </si>
  <si>
    <t>Atty Jerome Verzosa</t>
  </si>
  <si>
    <t>Assistant General Counsel</t>
  </si>
  <si>
    <t>Action Report on the Endorsement with Ticket Ref. No.: W20250226-943- 43 along Interim Batasan Pambansa Road, Barangay Payatas, Quezon City.</t>
  </si>
  <si>
    <t>MDAD-061725-0002</t>
  </si>
  <si>
    <t>PROGRESS PAYMENT - RENOVATION OF OLD HALL OF JUSTICE BUILDING (PHASE 2) - PN 19-5010/MILLENNIUM ERECTORS CORPORATION</t>
  </si>
  <si>
    <t>DOE-061725-0015</t>
  </si>
  <si>
    <t>PROGRESS PAYMENT - PROPOSED INSTALLATION OF SOLAR POWER SYSTEM AT NORTH FAIRVIEW ELEMENTARY SCHOOL, BARANGAY NORTH FAIRVIEW (PN 24-00116/ EQUATOR ENERGY CORP)</t>
  </si>
  <si>
    <t>DOE-061725-0014</t>
  </si>
  <si>
    <t>CAD Regular Employees Entitled to Receive 2nd QTR Rice Allowance CY 2025</t>
  </si>
  <si>
    <t>CAD-061725-0001</t>
  </si>
  <si>
    <t>FIRST PARTIAL PAYMENT - PROPOSED INSTALLATION OF SOLAR POWER SYSTEM AT JUDGE FELICIANO BELMONTE SR. HIGH SCHOOL, BARANGAY HOLY SPIRIT (PN 24-00151 / RUBIPOWER INC)</t>
  </si>
  <si>
    <t>DOE-061725-0013</t>
  </si>
  <si>
    <t>FIRST PARTIAL PAYMENT - PROPOSED INSTALLATION OF SOLAR POWER SYSTEM AT JUDGE FELICIANO BELMONTE SR. HIGH SCHOOL, BARANGAY HOLY SPIRIT (PN 24-00151 / RUBIPOWER INC</t>
  </si>
  <si>
    <t>PROGRESS PAYMENT - PROPOSED CONSTRUCTION OF THREE STOREY MULTI-PURPOSE BUILDING, BARANGAY VASRA (PN 24-00058 / BD CORPUS CONSTRUCTION &amp; TRADING)</t>
  </si>
  <si>
    <t>DOE-061725-0012</t>
  </si>
  <si>
    <t>PROGRESS PAYMENT - PROPOSED CONSTRUCTION OF THREE STOREY MULTI-PURPOSE BUILDING, BARANGAY VASRA (PN 24-00058 / BD CORPUS CONSTRUCTION &amp; TRADING</t>
  </si>
  <si>
    <t>AMENDATORY PROCUREMENT PLAN - PROPOSED RE-PIPING OF ENTIRE WATERLINE OF BUILDING C QC SOCIALIZED HOUSING PROJECT NO. 13</t>
  </si>
  <si>
    <t>DOE-061725-0011</t>
  </si>
  <si>
    <t>FIRST PARTIAL PAYMENT - PROPOSED INSTALLATION OF SOLAR POWER SYSTEM AT BATASAN HILLS NATIONAL HIGH SCHOOL (PN 24-00149B / INFOBAHN COMMUNICATIONS)</t>
  </si>
  <si>
    <t>DOE-061725-0010</t>
  </si>
  <si>
    <t>FIRST PARTIAL PAYMENT - PROPOSED INSTALLATION OF SOLAR POWER SYSTEM AT BATASAN HILLS NATIONAL HIGH SCHOOL (PN 24-00149B / INFOBAHN COMMUNICATIONS) ADDITIONAL ATTACHEMENTS TO BE SUBMITTED</t>
  </si>
  <si>
    <t>Invitation to Deliver an Inspirational Message Barangay 50th Founding Anniversary "Gabi ng Parangal"</t>
  </si>
  <si>
    <t>TANGGAPAN NG PUNONG BARANGAY BARANGAY SAUYO</t>
  </si>
  <si>
    <t>OCM125-12145</t>
  </si>
  <si>
    <t>REQUESTING URBAN FARMING TOOLS AND SEEDS</t>
  </si>
  <si>
    <t>LIKHA</t>
  </si>
  <si>
    <t>OCM125-12144</t>
  </si>
  <si>
    <t>FOOD ALLOCATION REQUEST FOR THE CIRCULARITY HUB OCULAR INSPECTION ON JUNE 17</t>
  </si>
  <si>
    <t>SBCDPO-061725-0004</t>
  </si>
  <si>
    <t>WITHDRAWAL OF SECURITY GUARD ASSIGNED AT CTO AYALA MALLS CLOVERLEAF SATELLITE OFFICE</t>
  </si>
  <si>
    <t>CTO-061725-0001</t>
  </si>
  <si>
    <t>BJMP REQUEST LETTER</t>
  </si>
  <si>
    <t>BUREAU OF JAIL MANAGEMENT AND PENOLOGY NATIONAL HEADQUARTERS</t>
  </si>
  <si>
    <t>SBCDPO-061725-0003</t>
  </si>
  <si>
    <t>TRANSMITTAL OF THE REVISED MEMORANDUM OF AGREEMENT FOR THE LGBTIQ BUSINESS SUMMIT 2025</t>
  </si>
  <si>
    <t>SBCDPO-061725-0002-2</t>
  </si>
  <si>
    <t>REQUEST FOR THE INTEGRATION OF PANGKABUHAYANG QC APPLICATION SYSTEM WITH NANO PERMIT APPLICATION/ OBPAS</t>
  </si>
  <si>
    <t>sbcdpo</t>
  </si>
  <si>
    <t>SBCDPO-061725-0001D</t>
  </si>
  <si>
    <t>SBCDPO-061725-0001</t>
  </si>
  <si>
    <t>REQUESTING URBAN TOOLS AND SEEDS</t>
  </si>
  <si>
    <t>BATASAN URBAN FARMER COMMUNITY ASSOCIATION</t>
  </si>
  <si>
    <t>OCM125-12115</t>
  </si>
  <si>
    <t>BATASAN URBAN FARMER COMMUNITY ASSOCIATION Batasan Hills, Quezon City</t>
  </si>
  <si>
    <t>Michael Abantao</t>
  </si>
  <si>
    <t>DON ALEJANDRO ROCES SR. SCIENCE AND TECHNOLOGY HIGH SCHOOL</t>
  </si>
  <si>
    <t>OCM125-12125</t>
  </si>
  <si>
    <t>ROWENA R. DANAO</t>
  </si>
  <si>
    <t>Head Teacher III</t>
  </si>
  <si>
    <t>PROPOSED CONSTRUCTION OF THREE (3) STOREY MULTI-PURPOSE BUILDING (PARKING, FUNCTION HALL AND BASKETBALL COURT), BARANGAY VASRA</t>
  </si>
  <si>
    <t>DOE-061725-0009</t>
  </si>
  <si>
    <t>PROPOSED CONSTRUCTION OF THREE (3) STOREY MULTI-PURPOSE BUILDING, BARANGAY VASRA</t>
  </si>
  <si>
    <t>DOE-061725-0008D</t>
  </si>
  <si>
    <t>Duplicate Doc of DOE-061725-0008</t>
  </si>
  <si>
    <t>BATASAN LIVELIHOOD URBAN FARMER'S ORGANIZATION</t>
  </si>
  <si>
    <t>BATASAN LIVELIHOOD URBAN FARMER'S ORGANIZATION B.L.UF.O 134 Livelihood Street Talanay Area C Batasan Hills Quezon City</t>
  </si>
  <si>
    <t>ROLLY L.MACHA</t>
  </si>
  <si>
    <t>PRESIDENT</t>
  </si>
  <si>
    <t>DOE-061725-0008</t>
  </si>
  <si>
    <t>HON. RICHARD V. AMBITA</t>
  </si>
  <si>
    <t>OCM125-11900-1</t>
  </si>
  <si>
    <t>MS. CHONA C. MASBATE</t>
  </si>
  <si>
    <t>OCM125-11926-1</t>
  </si>
  <si>
    <t>DANILO M. DY</t>
  </si>
  <si>
    <t>OCM125-11951-1</t>
  </si>
  <si>
    <t>APPOINTMENT</t>
  </si>
  <si>
    <t>MS. MA. LOURDES S. ABAYGAR</t>
  </si>
  <si>
    <t>OCM125-11953-1</t>
  </si>
  <si>
    <t>PROPOSED CONSTRUCTION OF FOUR (4) STOREY WITH ROOF DECK MULTI-PURPOSE BUILDING, BARANGAY PAYATAS</t>
  </si>
  <si>
    <t>DOE-061725-0007</t>
  </si>
  <si>
    <t>MR ACHMAD ZACKY</t>
  </si>
  <si>
    <t>OCM125-11855-1</t>
  </si>
  <si>
    <t>NOTICE OF INVITATION FOR THE PPP UNIT ONBOARDING AND MEETING</t>
  </si>
  <si>
    <t>LEDIPO-061725-0002</t>
  </si>
  <si>
    <t>PROPOSED REHABILITATION OF COMMON AREAS AT CIVIC CENTER BUILDING B</t>
  </si>
  <si>
    <t>DOE-061725-0006</t>
  </si>
  <si>
    <t>REQUESTING TOOLS AND SEEDS</t>
  </si>
  <si>
    <t>COTABATO URBAN FARMER COMMUNITY ORGANIZATION</t>
  </si>
  <si>
    <t>OCM125-12116</t>
  </si>
  <si>
    <t>RODSELYN CABARGADA</t>
  </si>
  <si>
    <t>MS. LOURVINA L ABRAZADO</t>
  </si>
  <si>
    <t>OCM125-11930-1</t>
  </si>
  <si>
    <t>REQUEST FOR TIMELINE re: TRANSFER OF VENDORS TO PROPOSED TEMPORARY STALL AT QC HALL LAGOON</t>
  </si>
  <si>
    <t>DOE-061725-0005</t>
  </si>
  <si>
    <t>REQUEST FROM BARANGAY TALIPAPA - PROPOSED CONSTRUCTION OF TWO (2) STOREY WITH DECK MULTI-PURPOSE (PN 24-00085)</t>
  </si>
  <si>
    <t>DOE-061725-0004</t>
  </si>
  <si>
    <t>REQUESTING FINANCIAL ASSISTANCE</t>
  </si>
  <si>
    <t>ALPHA KAPPA RHO</t>
  </si>
  <si>
    <t>OCM125-12108</t>
  </si>
  <si>
    <t>Urban Payatas Phase-4 Chapter Alpha Kappa-Rho</t>
  </si>
  <si>
    <t>Florentino "Brod Knowthy- Cayetano Ill</t>
  </si>
  <si>
    <t>HIRING OF JOELLA MARIE CONSUNJI AS CONSULTANT UNDER OCA EFFECTIVE JUNE 16, 2025</t>
  </si>
  <si>
    <t>OCA-061725-0001</t>
  </si>
  <si>
    <t>Request to use the vacant lot at the Balara High School Back for Vendors</t>
  </si>
  <si>
    <t>Balara Vendors(Active Member Association</t>
  </si>
  <si>
    <t>OCM125-12096</t>
  </si>
  <si>
    <t>Balara Vendors(Active) Member Association</t>
  </si>
  <si>
    <t>Daniel Aguillon</t>
  </si>
  <si>
    <t>PROGRESS PAYMENT - PROPOSED IMPROVEMENT OF THREE (3) STOREY WITH MEZZANINE AND ROOF DECK OF DISASTER RISK REDUCTION AND MANAGEMENT OFFICE BUILDING (PN 23-00164/STRUKTURA TEKNIKA SERVICES )</t>
  </si>
  <si>
    <t>DOE-061725-0003</t>
  </si>
  <si>
    <t>PROGRESS PAYMENT - PROPOSED IMPROVEMENT OF THREE (3) STOREY WITH MEZZANINE AND ROOF DECK OF DISASTER RISK REDUCTION AND MANAGEMENT OFFICE BUILDING (PN 23-00164/STRUKTURA TEKNIKA SERVICES) ADDITIONAL ATTACHEMENTS TO BE SUBMITTED</t>
  </si>
  <si>
    <t>REQUESTING URBAN FARMING SEEDS</t>
  </si>
  <si>
    <t>AGAP HANDA AKSIYON</t>
  </si>
  <si>
    <t>OCM125-12095</t>
  </si>
  <si>
    <t>UP Resilience Institute Research and Creative Work Division</t>
  </si>
  <si>
    <t>Maria Victoria almazan</t>
  </si>
  <si>
    <t>Supervising Design Specialist</t>
  </si>
  <si>
    <t>UPDATE ON THE COMPOSITION OF MDAD DISASTER ACTION TEAM (DAT)</t>
  </si>
  <si>
    <t>MDAD-061725-0001</t>
  </si>
  <si>
    <t>PROGRESS PAYMENT - PROPOSED CONSTRUCTION OF 4-STOREY WITH LOWER GROUND GEN. LICERIO GERONIMO INTEGRATED HIGH SCHOOL PHASE 2 (PN-24-00047/EDISON DEVELOPMENT &amp; CONSTRUCTION)</t>
  </si>
  <si>
    <t>DOE-061725-0002</t>
  </si>
  <si>
    <t>PROGRESS PAYMENT - PROPOSED CONSTRUCTION OF 4-STOREY WITH LOWER GROUND GEN. LICERIO GERONIMO INTEGRATED HIGH SCHOOL PHASE 2 (PN-24-00047/EDISON DEVELOPMENT &amp; CONSTRUCTION</t>
  </si>
  <si>
    <t>REVISED MEMORANDUM OF AGREEMENT OF HYUNDAI MOTORS PHILIPPINES INC. FOR REVIEW AND CLEARANCE</t>
  </si>
  <si>
    <t>QCEAU-061725-0001</t>
  </si>
  <si>
    <t>LEDIPO-061725-0001</t>
  </si>
  <si>
    <t>INVALID</t>
  </si>
  <si>
    <t>REQUEST FOR THE RENEWAL OF CERTIFICATE TO OPERATE AT COMMUNITY CENTER BUILDING, PARKING BUILDING, ANNEX TREASURY BUILDING QC HALL COMPOUND</t>
  </si>
  <si>
    <t>DOE-061725-0001</t>
  </si>
  <si>
    <t>STS-517G to STS-MDS-605G (TOTAL AMOUNT 1,551,122.21 to CB)</t>
  </si>
  <si>
    <t>QCYDO-061725-0012</t>
  </si>
  <si>
    <t>STS-079H to STS-082H (CAD)</t>
  </si>
  <si>
    <t>QCYDO-061725-0011</t>
  </si>
  <si>
    <t>STS-013H to SVC-076H ( TOTAL AMOUNT 1,099,690.89 to CB)</t>
  </si>
  <si>
    <t>QCYDO-061725-0010</t>
  </si>
  <si>
    <t>STS-002H to STS-042H (TOTAL AMOUNT 86,658.00 to CTO)</t>
  </si>
  <si>
    <t>QCYDO-061725-0009</t>
  </si>
  <si>
    <t>STS-001H to STS-040H (59,994.00 to CTO)</t>
  </si>
  <si>
    <t>QCYDO-061725-0008</t>
  </si>
  <si>
    <t>QCYDO-061625-0002D</t>
  </si>
  <si>
    <t>Duplicate Doc of QCYDO-061625-0002</t>
  </si>
  <si>
    <t>ACTIVITY REPORT</t>
  </si>
  <si>
    <t>QCYDO-061625-0011</t>
  </si>
  <si>
    <t>CCESD - Requesting a representative for the QCYDA General Meeting</t>
  </si>
  <si>
    <t>QCYDO-061725-0001</t>
  </si>
  <si>
    <t>BCRD - Requesting a representative for the QCYDA General Meeting</t>
  </si>
  <si>
    <t>QCYDO-061725-0002</t>
  </si>
  <si>
    <t>EAU - Requesting a representative for the QCYDA General Meeting</t>
  </si>
  <si>
    <t>QUEZIN CITY YOUTH DEVELOPMENT OFFICE</t>
  </si>
  <si>
    <t>QCYDO-061625-0010</t>
  </si>
  <si>
    <t>EXPLORATORY MEETING WITH STI MUÑOZ-EDSA</t>
  </si>
  <si>
    <t>QCYDO-061625-0009</t>
  </si>
  <si>
    <t>LEDIPO - Requesting a representative for the QCYDA General Meeting</t>
  </si>
  <si>
    <t>QCYDO-061725-0003</t>
  </si>
  <si>
    <t>LETTER RE: REQUESTED DATA FOR THE QCSP SY 2022 2025 GOR BIG QUERY</t>
  </si>
  <si>
    <t>QCYDO-061625-0008</t>
  </si>
  <si>
    <t>PDAO - Requesting a representative for the QCYDA General Meeting</t>
  </si>
  <si>
    <t>QCYDO-061725-0007</t>
  </si>
  <si>
    <t>PESO - Requesting a representative for the QCYDA General Meeting</t>
  </si>
  <si>
    <t>QCYDO-061725-0006</t>
  </si>
  <si>
    <t>QCU - Requesting a representative for the QCYDA General Meeting</t>
  </si>
  <si>
    <t>QCYDO-061725-0005</t>
  </si>
  <si>
    <t>REQUEST FOR SMALL VALUE PROCUREMENT</t>
  </si>
  <si>
    <t>QCYDO-061625-0007</t>
  </si>
  <si>
    <t>SBCDPO - Requesting a representative for the QCYDA General Meeting</t>
  </si>
  <si>
    <t>QCYDO-061725-0004</t>
  </si>
  <si>
    <t>Submission of Disability-Inclusive Programs, Projects, and Activities (PPM) for the Mayor's State of Disability Address (SODA) and the 2024 Disability Inclusion Annual Report</t>
  </si>
  <si>
    <t>PDAO-061625-0001</t>
  </si>
  <si>
    <t>Requesting a representative for the QCYDA General Meeting</t>
  </si>
  <si>
    <t>QCYDO-061625-0006</t>
  </si>
  <si>
    <t>STS-009H - STS-MDS-027H</t>
  </si>
  <si>
    <t>QCYDO-061625-0005</t>
  </si>
  <si>
    <t>STS-003H - STS-MDS043H</t>
  </si>
  <si>
    <t>QCYDO-061625-0004</t>
  </si>
  <si>
    <t>STS-598G - STS-MDS-593G</t>
  </si>
  <si>
    <t>QCYDO-061625-0003</t>
  </si>
  <si>
    <t>QCYDO-061625-0002</t>
  </si>
  <si>
    <t>CITY MARKET STALL RENT</t>
  </si>
  <si>
    <t>MDAD-061625-0008</t>
  </si>
  <si>
    <t>MDAD-061625-0007</t>
  </si>
  <si>
    <t>PARTICIPANTS FOR EDUCATE, EXPLORE, ENGINEER: BUILDING COMPETENCE THROUGH CONTINOUS LEARNING FOR QCG ENGINEERS</t>
  </si>
  <si>
    <t>DOE-061625-0021</t>
  </si>
  <si>
    <t>Indorsement - Order re: Civil Case No. R-QZN-23-01907 - Cely Sy vs. Atty. Sherry R. Gonzalvo</t>
  </si>
  <si>
    <t>OCAs-061625-0005</t>
  </si>
  <si>
    <t>DOE-061625-0020</t>
  </si>
  <si>
    <t>DOE-061625-0019</t>
  </si>
  <si>
    <t>BILL DEPOSIT PAYMENT FOR PROPSOED CONSTRUCTION OF ROAD DEVELOPMENT AND MAINTENANCE AT QMC (PARK LIGHTS)</t>
  </si>
  <si>
    <t>DOE-061625-0018</t>
  </si>
  <si>
    <t>REQUEST FOR FINAL INSPECTION - PROPOSED REHABILITATION AND UPGRADING OF ELECTRICAL SYSTEM AT QUIRINO 3-A BARANGAY HALL</t>
  </si>
  <si>
    <t>DOE-061625-0017</t>
  </si>
  <si>
    <t>REQUEST FOR FINAL INSPECTION - PROPOSED REHABILITATION AND UPGRADING OF ELECTRICAL SYSTEM AT QUIRINO 3-A BARANGAY HALL (WITH ATTACHMENTS)</t>
  </si>
  <si>
    <t>REQUEST FOR FUNDING FOR TH ENGINEERS EXPO 2025 PICE MID-YEAR CONVENTION AND TECHNICAL CONFERENCE</t>
  </si>
  <si>
    <t>DOE-061625-0016</t>
  </si>
  <si>
    <t>ENDORSEMENT OF PAYROLLS</t>
  </si>
  <si>
    <t>QCYDO-061625-0001</t>
  </si>
  <si>
    <t>Guest of Honor and Inducting Officer</t>
  </si>
  <si>
    <t>Capitol Park Homeowners Association Inc</t>
  </si>
  <si>
    <t>OCM125-12078</t>
  </si>
  <si>
    <t>Capitol Park Homeowners Association Inc, Commonwealth Avenue, Brgy. Old Balara, Quezon City</t>
  </si>
  <si>
    <t>Michael Alfonso Ramos</t>
  </si>
  <si>
    <t>CERTIFICATION OF AVAILABILITY OF FUNDS (CAF) - PROPOSED URBAN GREENING AND REVITALIZATION OF WEST AVENUE PEDESTRIAN CORRIDOR (PN 24-00122 /SOLID PILE CONSTRUCTION)</t>
  </si>
  <si>
    <t>DOE-061625-0015</t>
  </si>
  <si>
    <t>INFRASTRUCTURE TURNOVER &amp; FINAL PPAYMENT (PROPOSED REHABILITATION OF MACLANG DIALYSIS CLINIC, BARANGAY BATASAN HILLS (PN 24-00077 / MJES CONSTRUCTION)</t>
  </si>
  <si>
    <t>DOE-061625-0014</t>
  </si>
  <si>
    <t>REQUEST FOR REVIEW AND APPROVAL re: PROPOSED REHABILITATION OF BAGONG SILANGAN SUPER HEALTH CENTER, (GRANDEUR CONSTRUCTION)</t>
  </si>
  <si>
    <t>DOE-061625-0013</t>
  </si>
  <si>
    <t>REQUEST FOR A VEHICLE ON JUNE 19, 2025</t>
  </si>
  <si>
    <t>SSDD-061625-0001</t>
  </si>
  <si>
    <t>Ownership Details re: F-023-26156</t>
  </si>
  <si>
    <t>OCAs-061625-0004</t>
  </si>
  <si>
    <t>Indorsement - Docs re: LRC CASE NO. R-QZN-25-02681-LR</t>
  </si>
  <si>
    <t>OCAs-061625-0003</t>
  </si>
  <si>
    <t>REQUEST FOR MATERIAL REVIEW AND APPROVAL re: PROPOSED CONSTRUCTION OF THREE (3) STOREY MULTI-PURPOSE BUILDING, BARANGAY VASRA (PN 24-00058 / BD CORPUZ)</t>
  </si>
  <si>
    <t>DOE-061625-0012</t>
  </si>
  <si>
    <t>Partnership Proposal</t>
  </si>
  <si>
    <t>350 PILIPINAS</t>
  </si>
  <si>
    <t>OCM125-12075</t>
  </si>
  <si>
    <t>350 PILIPINAS 19-B, Mayaman Street, Brgy. UP Village, Quezon City</t>
  </si>
  <si>
    <t>Arfread De Mesa</t>
  </si>
  <si>
    <t>National Coordinator</t>
  </si>
  <si>
    <t>INFRASTRUCTURE PROJECT TURNOVER &amp; FINAL PAYMENT - PROPOSED UPGRADING OF WATERLINE SYSTEM &amp; REHABILITATION OF COMFORT ROOMS AT BALARA ELEM SCHOOL (PN 24-00082 / ENC ENTERPRISES)</t>
  </si>
  <si>
    <t>DOE-061625-0011</t>
  </si>
  <si>
    <t>INFRASTRUCTURE PROJECT TURNOVER &amp; FINAL PAYMENT - PROPOSED UPGRADING OF WATERLINE SYSTEM &amp; REHABILITATION OF COMFORT ROOMS AT BALARA ELEM SCHOOL (PN 24-00082 / ENC ENTERPRISES</t>
  </si>
  <si>
    <t>1st Indorsement - Offer to Sell of Lourdes Perez</t>
  </si>
  <si>
    <t>OCAs-061625-0002</t>
  </si>
  <si>
    <t>2nd Indorsement - Indorsement Letter from Hon. Marivic Hefti</t>
  </si>
  <si>
    <t>OCAs-061625-0001</t>
  </si>
  <si>
    <t>SBCDPOadded response</t>
  </si>
  <si>
    <t>2025-i-4311</t>
  </si>
  <si>
    <t>2025-n-4424</t>
  </si>
  <si>
    <t>CGSD_INFRASTRUCTURE PROJECT TURNOVER AND FINAL PAYMENT20250616_15201174</t>
  </si>
  <si>
    <t>CARD_REQUEST FOR MATERIAL REVIEWANDF APPROVAL_PROJECT NO. 24-00058</t>
  </si>
  <si>
    <t>2025-i-4198</t>
  </si>
  <si>
    <t>2025-I-3636010</t>
  </si>
  <si>
    <t>CARD_REQUEST FOR REVIEW AND APPROVAL_PROPOSED REHABILITATION OF BAGONG SILANGAN SUPER HEALTH CENTER</t>
  </si>
  <si>
    <t>CGSD_INFRA TURNOVERAND FINAL PAYMENT_PROJECT NO. 24-00077_MJES CONSTRUCTION INC.</t>
  </si>
  <si>
    <t>24-00122 CAF FOR VO 1 APPROVED</t>
  </si>
  <si>
    <t>Endorsement of Payrolls</t>
  </si>
  <si>
    <t>OCM_REQ. FOR FUNDING FOR THE ENGINEERING EXPO 2025 PICE MIDYEAR NATIONAL CONVENTION AND TECHNICAL CONFERENCE</t>
  </si>
  <si>
    <t>CGSD_REQUEST FOR FINAL INSPECTION20250616_16032578</t>
  </si>
  <si>
    <t>OCA_BILL DEPOSIT PAYMENT re PROPOSED CONSTRUCTION OF ROAD DEVELOPMENT AND MAINTENANCE AT QMC PARK LIGHTS</t>
  </si>
  <si>
    <t>CGSD_REQUEST FOR AUTHORITY TO RENDER OVERTIME SERVICES</t>
  </si>
  <si>
    <t>HRMD_SUBMISSION OF FIRST AND SECOND LEVEL REPRESENTATIVES</t>
  </si>
  <si>
    <t>2025-i-4510</t>
  </si>
  <si>
    <t>HRMD_PARTICIPANTS FOR EDUCATE EXPLORE ENGINEER</t>
  </si>
  <si>
    <t>SSDD - Requesting a representative for the QCYDA General Meeting</t>
  </si>
  <si>
    <t>LETTER RE REQUESTED DATA FOR THE QCSP SY 2022 2025 GOR BIG QUERY</t>
  </si>
  <si>
    <t>LEIPO - Requesting a representative for the QCYDA General Meeting</t>
  </si>
  <si>
    <t>EXPLORATORY MEETING WITH STI</t>
  </si>
  <si>
    <t>ACTIVITY REPORTS</t>
  </si>
  <si>
    <t>STS-001H to STS-040H (59</t>
  </si>
  <si>
    <t>994.00 to CTO)</t>
  </si>
  <si>
    <t>STS-002H to STS-042H (TOTAL AMOUNT 86</t>
  </si>
  <si>
    <t>658.00 to CTO)</t>
  </si>
  <si>
    <t>STS-013H to SVC-076H ( TOTAL AMOUNT 1</t>
  </si>
  <si>
    <t>690.89 to CB)</t>
  </si>
  <si>
    <t>STS-517G to STS-MDS-605G (TOTAL AMOUNT 1</t>
  </si>
  <si>
    <t>122.21 to CB)</t>
  </si>
  <si>
    <t>CGSD_REQUEST FOR RENEWAL OF CERTIFICATE TO OPERATE ELEVATOR</t>
  </si>
  <si>
    <t>20250617_082227_rotated</t>
  </si>
  <si>
    <t>outgoing-CLD13337920250617092822</t>
  </si>
  <si>
    <t>CAD_PROGRESS PAYMENT_ PN 24-00047</t>
  </si>
  <si>
    <t>CAD_PROGRESS PAYMENT_PN 23-0016420250617_09141651</t>
  </si>
  <si>
    <t>MX-4051_20250616_210238</t>
  </si>
  <si>
    <t>CARD_REQUEST FROM BARANGAY TALIPAPA</t>
  </si>
  <si>
    <t>MDAD_REQUEST FOR TIMELINE re TRANSFER OF VENDORS TO PROPOSED TEMPORARY STALL AT QC HALL LAGOON</t>
  </si>
  <si>
    <t>Auto-Color10560001</t>
  </si>
  <si>
    <t>CARD_PROPOSED REHABILITATION OF COMMON AREAS AT CIVIC CENTER B</t>
  </si>
  <si>
    <t>BRWD46A6A38EE88_054916</t>
  </si>
  <si>
    <t>Auto-Color10560003</t>
  </si>
  <si>
    <t>CARD_PROPOSED CONSTRUCTION OF FOUR (4) STOREY WITH ROOF DECK MULTI-PURPOSE BUILDING</t>
  </si>
  <si>
    <t>Auto-Color10560004</t>
  </si>
  <si>
    <t>Auto-Color10560005</t>
  </si>
  <si>
    <t>Auto-Color10560006</t>
  </si>
  <si>
    <t>Auto-Color10560007</t>
  </si>
  <si>
    <t>CARD_PROPOSED CONSTRUCTION OF THREE (3) STOREY MULTI-PURPOSE BUILDING</t>
  </si>
  <si>
    <t xml:space="preserve"> BRGY VASRA</t>
  </si>
  <si>
    <t>REQUEST FOR INTEGRATION OF PANGKABUHAYAN QC APPLICATION SYSTEM WITH NANO PERMIT PERMIT APPLICATION OBPAS</t>
  </si>
  <si>
    <t>TRANSMITTAL OF THE REVISED MOA FOR LGBTQ BUSINESS SUMMIT 2025</t>
  </si>
  <si>
    <t>FE B. BASS- WITHDRAWAL OF SECURITY GUARD ASSIGNED AT CTO-AYALA MALLS CLOVERLEAF SATELLITE OFFICE</t>
  </si>
  <si>
    <t>OCM FOOD REQUEST</t>
  </si>
  <si>
    <t>24-00149B BILLING TRANSMITTAL</t>
  </si>
  <si>
    <t>CBD_AMENDATORY PROCUREMENT PLAN</t>
  </si>
  <si>
    <t>24-00151 BILLING TRANSMITTAL</t>
  </si>
  <si>
    <t>CAD Regular Employees Entitled to Receive 2nd QTR Rice Allowance CY 2025 June 13 2025</t>
  </si>
  <si>
    <t>24-00116 BILLING TRANSMITTAL</t>
  </si>
  <si>
    <t>19-5010 BILLING TRANSMITTAL</t>
  </si>
  <si>
    <t>QCDRRMO_SUBMISSION OF 2025 LDRRMF PROJECTS</t>
  </si>
  <si>
    <t>20250617_114722_rotated</t>
  </si>
  <si>
    <t>QCDRRMO 2ND TWG MEETING 2025</t>
  </si>
  <si>
    <t>HRMD_SUBMISSION OF INTERNSHIP DOCUMENTS20250617_14275754</t>
  </si>
  <si>
    <t>HRMD PARTICIPANTS FOR THE CAPACITY BUILDING SEMINARS FOR MECHANICAL ENGINEERS OF THE QUEZON CITY GOVT. ON JUNE 2025</t>
  </si>
  <si>
    <t>2025-I-4239</t>
  </si>
  <si>
    <t>MEMO-EARTHQUAKE.06.17.25</t>
  </si>
  <si>
    <t>2025-I-4299</t>
  </si>
  <si>
    <t>Default Organization profile</t>
  </si>
  <si>
    <t>OCM, DOE, ITDD</t>
  </si>
  <si>
    <t>HRMD ISSUANCE OF AUTHORITY TO CONDUCT</t>
  </si>
  <si>
    <t>HRMD_06.17.25-1</t>
  </si>
  <si>
    <t>QC HEALTH DEPARTMENT</t>
  </si>
  <si>
    <t>CAD_CERTIFICATE OF AVAILABILITY OF FUNDS PN 23-00135</t>
  </si>
  <si>
    <t>ITDD_06.17.25-1</t>
  </si>
  <si>
    <t>LEGAL_06.17.25-1</t>
  </si>
  <si>
    <t>ADVANCE PAYMENT_PN 25-00001_MLAG CONSTRUCTION CORP.</t>
  </si>
  <si>
    <t>ASSESSOR_06.17.25-1</t>
  </si>
  <si>
    <t>CTO_06.17.25-1</t>
  </si>
  <si>
    <t>HRMD_REQUEST FOR SERVICE RECORD_ENGR  HARRY WILSON YANGA</t>
  </si>
  <si>
    <t>24-00147 BILLING TRANSMITTAL</t>
  </si>
  <si>
    <t>22-00172 CERT. OF FINAL ACCEPTANCE</t>
  </si>
  <si>
    <t>23-00044 CERT. OF FINAL ACCEPTANCE</t>
  </si>
  <si>
    <t>MARY ANN G. CRUZ- REQUEST FOR DEACTIVATION OF COMPUTER ACCESS AND POS ACCOUNT  OF MARLON  MANALANG</t>
  </si>
  <si>
    <t>23-00057 CERT. OF FINAL ACCEPTANCE</t>
  </si>
  <si>
    <t>23-00148 CERT. OF FINAL ACCEPTANCE</t>
  </si>
  <si>
    <t>23-00173 CERT. OF FINAL ACCEPTANCE</t>
  </si>
  <si>
    <t>QCDRRMO_SUBMISSION OF PROPOSED 2026 LDRRMF PROJECTS20250617_16361255</t>
  </si>
  <si>
    <t>23-00183 CERT. OF FINAL ACCEPTANCE</t>
  </si>
  <si>
    <t>23-00187 CERT. OF FINAL ACCEPTANCE</t>
  </si>
  <si>
    <t>REQUEST FOR DETAILED FINDINGS AND RECOMMENDATIONS FOR COMPUTER SERVER (CEPMS)</t>
  </si>
  <si>
    <t>GSD - NOMINATION OF 2 PERSONNEL TO THW TWG INVENTORY COMMITTEE</t>
  </si>
  <si>
    <t>GSD - REQUEST OF ELEVATOR OPERATION</t>
  </si>
  <si>
    <t>HRMD - EMPLOYEE EMPOWERING HOW TO BE HAPPY AND ENGAGED AT WORK (BATCH 3) TRAINING</t>
  </si>
  <si>
    <t>HRMD - EMPOWERING A DRUG-FREE WORKPLACE PREVENTION THROUGH AWARENESS TRAINING</t>
  </si>
  <si>
    <t>HRMD - END USER WORKSHOP PROCUREMENT IN TRANSITION TO NEW GOVERNMENT PROCUREMENT ACT OR RA 12009 TRAINING</t>
  </si>
  <si>
    <t>HRMD - MONTHLY SUBMISSION OF TOTAL NUMBER OF FILLED AND UNFILLED PLANTILLA POSITION</t>
  </si>
  <si>
    <t>HRMD - REQUEST FOR AUTHORITY TO CONDUCT</t>
  </si>
  <si>
    <t>HRMD - UNDERSTANDING ARTIFICIAL INTELLIGENCE AN OVERVIEW OF AI CONCEPT</t>
  </si>
  <si>
    <t xml:space="preserve"> APPLICATION</t>
  </si>
  <si>
    <t xml:space="preserve"> AND IMPLICATION TRAINING</t>
  </si>
  <si>
    <t>OFFICE SUPPLIES - RSMI (MAY)</t>
  </si>
  <si>
    <t>STATUS OF MV (154SPD)</t>
  </si>
  <si>
    <t>SUBMISSION OF MONTHLY REPORT ON TARDINESS AND ABSENCES</t>
  </si>
  <si>
    <t>SMDS-089H to STS-093H (70</t>
  </si>
  <si>
    <t>498.90 to CAD)</t>
  </si>
  <si>
    <t>STS-005H to STS-MDS-084H (1</t>
  </si>
  <si>
    <t>689.00 to CB)</t>
  </si>
  <si>
    <t>STS-030H (6</t>
  </si>
  <si>
    <t>666.00 to CTO)</t>
  </si>
  <si>
    <t>STS-622G (10</t>
  </si>
  <si>
    <t>000 to CTO)</t>
  </si>
  <si>
    <t>STS-623G to STS-623G (109</t>
  </si>
  <si>
    <t>807.00 to CB)</t>
  </si>
  <si>
    <t>2nd QTR EARTHQUAKE DRILL</t>
  </si>
  <si>
    <t>25-00008 BILLING TRANSMITTAL</t>
  </si>
  <si>
    <t>GSD REQUEST</t>
  </si>
  <si>
    <t>OCM_06.18.25-1</t>
  </si>
  <si>
    <t>CBD_OBR_FOR SIGNATURE_PN 24-00168_RRA REQUILLAS CONST. AND SUPPLY</t>
  </si>
  <si>
    <t>CBD_OBR_FOR SIGNATURE_PN 24-00167_AF3 CONST. CORP.</t>
  </si>
  <si>
    <t>REQ. FOR TIMELINE REG. TRANSGER OF VENDORS TO PROP. TEMPORARY STALL AT QC HALL LAGOON</t>
  </si>
  <si>
    <t>20250618-00181_BW</t>
  </si>
  <si>
    <t>OCM_REQUEST FOR OFFICIAL TIME AND AUTHORITY_ATTY PERRAL</t>
  </si>
  <si>
    <t>20250618-00183_BW</t>
  </si>
  <si>
    <t>Auto-Color10600002</t>
  </si>
  <si>
    <t>Auto-Color10600003</t>
  </si>
  <si>
    <t>Auto-Color10600004</t>
  </si>
  <si>
    <t>Auto-Color10600005</t>
  </si>
  <si>
    <t>DMS 1</t>
  </si>
  <si>
    <t>DMS 2</t>
  </si>
  <si>
    <t>DMS 3</t>
  </si>
  <si>
    <t>DMS 4</t>
  </si>
  <si>
    <t>ADVANCE PAYMENT_PN 25-00005_ENOQ CONST.</t>
  </si>
  <si>
    <t>ADVANCE PAYMENT_PN 25-00009_MRBII CONST. CORP.</t>
  </si>
  <si>
    <t>PROGRESS PAYMENT_PN 23-00079_BD CORPUS CONST. AND TRADING</t>
  </si>
  <si>
    <t>2025-N-4514 (CLD)</t>
  </si>
  <si>
    <t>2025-N-4514 (CTO)</t>
  </si>
  <si>
    <t>2025-I-4204</t>
  </si>
  <si>
    <t>2025-I-4158</t>
  </si>
  <si>
    <t>MX-4051_20250618_001855</t>
  </si>
  <si>
    <t>HRMD_PARTICIPANTS FOR LEARNING AND DEVELOPMENT REFRESHER</t>
  </si>
  <si>
    <t>HRMD_PARTICIPANTS FOR THE EMPOWWRING QC ELECTRICAL ENGINEER</t>
  </si>
  <si>
    <t>OCA_LETTER OF KGD VIVIENNE VICMUDO BRGY WEST KAMIAS</t>
  </si>
  <si>
    <t>MX-4051_20250618_004955</t>
  </si>
  <si>
    <t>REQ. FOR CAF PN 23-00164STRUKTURA TEKNIKA SERVICES COMPANY</t>
  </si>
  <si>
    <t>MX-4051_20250618_012021</t>
  </si>
  <si>
    <t>2-Day Seminar Post Training Report GFMIC June 17 2025</t>
  </si>
  <si>
    <t>Certification GSIS Multi-purpose Loan Turto Jesucito Bien Q</t>
  </si>
  <si>
    <t>LEDIPO -PROPOSED INTEGRATION OF THE QC TAX INCENTIVES INTO THE EXISTING IT</t>
  </si>
  <si>
    <t>BRWD46A6A38EE88_054923</t>
  </si>
  <si>
    <t>YOUTH-RELATED PROGRAMS, PROJECTS AND ACTIVITIES (PPAs) OF LEDIPO</t>
  </si>
  <si>
    <t>LEDIPO-061825-0001</t>
  </si>
  <si>
    <t>PROPOSED INTEGRATION OF THE QC TAX INCENTIVES INTO THE EXISTING IT INFRASTRUCTURE</t>
  </si>
  <si>
    <t>CTO-061825-0001</t>
  </si>
  <si>
    <t>COMMENTS ON THE PROPOSED FOOTBRIDGE AT KATIPUNAN AVENUE CORNER B. GONZALES STREET</t>
  </si>
  <si>
    <t>OCA-061825-0007-2D</t>
  </si>
  <si>
    <t>Duplicate Doc of OCA-061825-0007-2</t>
  </si>
  <si>
    <t>CAD-061825-0002</t>
  </si>
  <si>
    <t>CAD-061825-0001</t>
  </si>
  <si>
    <t>OCA-061825-0007-2</t>
  </si>
  <si>
    <t>Approvals - Response</t>
  </si>
  <si>
    <t>REQUEST FOR CERTIFICATE OF AVAILABILITY OF FUNDS FOR THE PROPOSED IMPVT. OF THREE STOREY WITH MEZZANINE AND ROOF DECK OF DRRMO BUILDING (PN 23-00164/STRUKTURA TEKNIKA SERVICES COMPNANY)</t>
  </si>
  <si>
    <t>DOE-061825-0014</t>
  </si>
  <si>
    <t>QUEZON CITY OPEN GOVERNMENT PARTNERSHIP (OGP) STEERING COMMITTEE STRATEGIC PLANNING ON JUNE 23-25, 2025</t>
  </si>
  <si>
    <t>MICHAEL VICTOR NALIMURUNG</t>
  </si>
  <si>
    <t>OCA-061825-0006</t>
  </si>
  <si>
    <t>INDORSEMENT - REQUEST LETTER OF KGD. VIVIENNE VICMUDO, BARANGAY WEST KAMIAS</t>
  </si>
  <si>
    <t>DOE-061825-0013</t>
  </si>
  <si>
    <t>INDORSEMENT - REQUEST LETTER OF KGD. VIVIENNE VICMUDO, BARANGAY WEST KAMIAS re: REPLACEMENT OF SEVERAL STREET LIGHTS WITHIN BARANGAY WEST KAMIAS</t>
  </si>
  <si>
    <t>PARTICIPANTS FOR THE EMPOWERING QUEZON CITY ELECTRICAL ENGINEERS/PRACTITIONERS: STRENGTHENING COMPETENCE IN STANDARDS, SAFETY, SUSTAINABILITY AND ENERGY EFFICIENCY</t>
  </si>
  <si>
    <t>DOE-061825-0012</t>
  </si>
  <si>
    <t>PARTICIPANTS FOR THE EMPOWERING QUEZON CITY ELECTRICAL ENGINEERS/PRACTITIONERS: STRENGTHENING COMPETENCE IN STANDARDS, SAFETY, SUSTAINABILITY AND ENERGY EFFICIENC</t>
  </si>
  <si>
    <t>INVITAITION</t>
  </si>
  <si>
    <t>HOUSE OF REPRESENTATIVE</t>
  </si>
  <si>
    <t>OCM125-12263</t>
  </si>
  <si>
    <t>PARTICIPANTS FOR LEARNING AND DEVELOPMENT REFRESHER</t>
  </si>
  <si>
    <t>DOE-061825-0011</t>
  </si>
  <si>
    <t>APPROVAL ON THE CO-TERMINUS PLANTILLA POSITIONS OF OCA PERSONNEL</t>
  </si>
  <si>
    <t>OCA-061825-0005</t>
  </si>
  <si>
    <t>MCLR for the City-Owned Properties under the name of Manuel Gallego and Caridad Gallego</t>
  </si>
  <si>
    <t>OCAs-061825-0004</t>
  </si>
  <si>
    <t>Indorsement - Real Property Docs re: Infracom Project Proposals</t>
  </si>
  <si>
    <t>OCAs-061825-0003</t>
  </si>
  <si>
    <t>Indorsement (CTO) - Petition of Ms. Aurora Bumatay re: Confiscation from MFI of the Access Road Lot located at Italy Street</t>
  </si>
  <si>
    <t>OCAs-061825-0002</t>
  </si>
  <si>
    <t>Indorsement (CLD) - Petition of Ms. Aurora Bumatay re: Confiscation from MFI of the Access Road Lot located at Italy Street</t>
  </si>
  <si>
    <t>OCAs-061825-0001</t>
  </si>
  <si>
    <t>Letter of Intent - Request for support in conducting a Polio Drop Campaign and Feeding Program</t>
  </si>
  <si>
    <t>Rotary District 3780</t>
  </si>
  <si>
    <t>OCM125-12259</t>
  </si>
  <si>
    <t>Guillermo Julian Chanco</t>
  </si>
  <si>
    <t>PROGRESS PAYMENT FOR THE PROP. CONST. OF THREE STOREY MULTI-PURPOSE BLDG. (PARKING AND BASKETBALL COURT) (PN 23-00079/BD CORPUS CONST. AND TRADING)</t>
  </si>
  <si>
    <t>DOE-061825-0010</t>
  </si>
  <si>
    <t>PROGRESS PAYMENT FOR THE PROP. CONST. OF THREE STOREY MULTI-PURPOSE BLDG. (PARKING AND BASKETBALL COURT) (PN 23-00079/BD CORPUS CONST. AND TRADING) 
NOTE: WITH ATTACHMENTS TO FOLLOW (HARD COPY)</t>
  </si>
  <si>
    <t>ADVANCE PAYMENT FOR THE PROP. CONST. OF FOUR STOREY WITH DECK GALAS PUBLIC MARKET BLDG. 2 (COMPLETION PHASE) (PN-25-00009/MRBII CONST. CORP.)</t>
  </si>
  <si>
    <t>DOE-061825-0009</t>
  </si>
  <si>
    <t>ADVANCE PAYMENT FOR THE PROP. REHAB. OF QC PUBLIC LIBRARY (PN 25-00005/ENOQ CONSTRUCTION)</t>
  </si>
  <si>
    <t>DOE-061825-0008</t>
  </si>
  <si>
    <t>REQUEST FOR OFFICE ASSIGNMENT OF BERYLYN KAE S. TINONAS AND JERRY S. PAHUWAYAN FROM QCCSD TO THE OFFICE OF THE CITY ADMINISTRATOR</t>
  </si>
  <si>
    <t>OCA-061825-0004</t>
  </si>
  <si>
    <t>REQUEST FOR OFFICE ASSIGNMENT OF MR. CARL ANDRE F. SANTIAGO FROM CPDD TO THE OFFICE OF THE CITY ADMINISTRATOR</t>
  </si>
  <si>
    <t>OCA-061825-0003</t>
  </si>
  <si>
    <t>REQUEST FOR OFFICIAL EMAIL ADDRESS FOR JOELLA MARIE O. CONSUNJI</t>
  </si>
  <si>
    <t>OCA-061825-0002</t>
  </si>
  <si>
    <t>SUBMISSION OF INDIVIDUAL AWARDS AND RECOGNITIONS RECEIVED BY QUEZON CITY GOVERNMENT EMPLOYEES</t>
  </si>
  <si>
    <t>OCA-061825-0001</t>
  </si>
  <si>
    <t>RETURN/TURN-OVER OF UNSERVICEABLE PROPERTIES OF MDAD</t>
  </si>
  <si>
    <t>MDAD-061825-0006</t>
  </si>
  <si>
    <t>MR. KRISTOFFER WEN</t>
  </si>
  <si>
    <t>OCM125-12042-1</t>
  </si>
  <si>
    <t>KAMUNING CITY-OWNED PUBLIC MARKET (TEXTILE BUILDING Removal of Bollards</t>
  </si>
  <si>
    <t>MDAD-061825-0005</t>
  </si>
  <si>
    <t>MS. JOSEPHINE O. FLORES</t>
  </si>
  <si>
    <t>OCM125-11884-1</t>
  </si>
  <si>
    <t>MR. ARFREAD DE MESA</t>
  </si>
  <si>
    <t>OCM125-12075-1</t>
  </si>
  <si>
    <t>GSIS MULTI-PURPOSE LOAN - Mr. Felix Nate</t>
  </si>
  <si>
    <t>MDAD-061825-0004</t>
  </si>
  <si>
    <t>MR. DANIEL AGUILLON</t>
  </si>
  <si>
    <t>OCM125-12096-1</t>
  </si>
  <si>
    <t>GRANT OF 2024 GOOD GOVERNANCE INCENTIVE FOR Ms. LUZVIMINDA C. COSME</t>
  </si>
  <si>
    <t>MDAD-061825-0003</t>
  </si>
  <si>
    <t>REQUEST TO PROCEED VOICE AND DATA WORKS SIMULTANEOUSLY WITH THE ON-GOING REHAB. WORKS AT 7TH FLOOR CIVIC CENTER B (PN 24-00109)</t>
  </si>
  <si>
    <t>DOE-061825-0007</t>
  </si>
  <si>
    <t>REQUEST FOR OFFICIAL TIME AND AUTHORITY/ORDER FOR DESIGNATED OFFICER-IN-CHARGE, DEPARTMENT OF ENGINEERING</t>
  </si>
  <si>
    <t>DOE-061825-0006</t>
  </si>
  <si>
    <t>SUBMISSION OF FINANCIAL ASSISTANCE VOUCHER</t>
  </si>
  <si>
    <t>MDAD-061825-0002</t>
  </si>
  <si>
    <t>FOLLOW-UP ON REVISED PLAN SUBMISSION FOR THE PROP. CONST. OF PROJECT AT BARANGAY LOYOLA HEIGHTS</t>
  </si>
  <si>
    <t>DOE-061825-0005</t>
  </si>
  <si>
    <t>Deployment of MDAD Personnel for "Pump it Up"</t>
  </si>
  <si>
    <t>MDAD-061825-0001</t>
  </si>
  <si>
    <t>REQUEST FOR TIMELINE REGARDING TRANSFER OF VENDORS TO PROP. TEMPORARY STALL AT QC HALL LAGOON</t>
  </si>
  <si>
    <t>DOE-061825-0004</t>
  </si>
  <si>
    <t>FOR SIGNATURE OF OBR OF THE PROP. DRAINAGE SYSTEM AT MANGGA ST. (STA. 0+000 TO STA. 0+180) (PN 24-00167/AF3 CONST. CORP.)</t>
  </si>
  <si>
    <t>DOE-061825-0003</t>
  </si>
  <si>
    <t>REQUEST FOR COURTESY VISIT</t>
  </si>
  <si>
    <t>UNITED ARCHITECTS OF THE PHILIPPINES</t>
  </si>
  <si>
    <t>OCM125-12236</t>
  </si>
  <si>
    <t>UNITED ARCHITECTS OF THE PHILIPPINES THE INTEGRATED AND ACCREDITED PROFESSIONAL ORGANIZATION OF ARCHITECTS QUEZON CITY CHAPTER</t>
  </si>
  <si>
    <t>Ar. ZHELLA MARIE T. ROBLES, uap, earoph</t>
  </si>
  <si>
    <t>UAPQC Chapter President Elect</t>
  </si>
  <si>
    <t>Request for endorsement of  the MRT4 Project to the Regional Development council</t>
  </si>
  <si>
    <t>DEPARTMENT OF TRANSPORTATION</t>
  </si>
  <si>
    <t>OCM125-12229</t>
  </si>
  <si>
    <t>EDUARDO DANILO  F. MACABULOS</t>
  </si>
  <si>
    <t>Assistant Secretary  for Railways</t>
  </si>
  <si>
    <t>FOR SIGNATURE OF OBR OF THE PROP. DRAINAGE SYSTEM AT CAPOAS STREET FROM GASAN ST. (STA. 0+000) TO INAMAN ST. (STA. 0+200) (PN 24-00168/RRA REQUILLAS CONST. AND SUPPLY)</t>
  </si>
  <si>
    <t>DOE-061825-0002</t>
  </si>
  <si>
    <t>SUBMISSION OF MINUTES OF THE MEETING</t>
  </si>
  <si>
    <t>CGSD-061825-0001</t>
  </si>
  <si>
    <t>REQUEST FOR ASSISTANCE IN TRANSPORTATION OF PANELS FOR FIRST LGBTIQ+ BUSINESS SUMMIT TO CHAMPION INCLUSIVE ECONOMIC GROWTH</t>
  </si>
  <si>
    <t>SBCDPO-061825-0002</t>
  </si>
  <si>
    <t>ADVANCE PAYMENT - PROPOSED REHABILITATION OF TECH VOC BUILDING AT QUEZON CITY UNIVERSITY (QCU), BARANGAY SAN BARTOLOME (ADG CONSTRUCTION / PN 25-00008)</t>
  </si>
  <si>
    <t>DOE-061825-0001</t>
  </si>
  <si>
    <t>GENERAL SERVICES DEPARTMENT</t>
  </si>
  <si>
    <t>SBCDPO-061825-0001</t>
  </si>
  <si>
    <t>STS-623G to STS-623G (109,807.00 to CB)</t>
  </si>
  <si>
    <t>QCYDO-061725-0028</t>
  </si>
  <si>
    <t>STS-622G (10,000 to CTO)</t>
  </si>
  <si>
    <t>QCYDO-061725-0027</t>
  </si>
  <si>
    <t>STS-030H (6,666.00 to CTO)</t>
  </si>
  <si>
    <t>QCYDO-061725-0026</t>
  </si>
  <si>
    <t>STS-005H to STS-MDS-084H (1,789,689.00 to CB)</t>
  </si>
  <si>
    <t>QCYDO-061725-0025</t>
  </si>
  <si>
    <t>SMDS-089H to STS-093H (70,498.90 to CAD)</t>
  </si>
  <si>
    <t>QCYDO-061725-0024</t>
  </si>
  <si>
    <t>QCYDO-061725-0023</t>
  </si>
  <si>
    <t>QCYDO-061725-0022</t>
  </si>
  <si>
    <t>QCYDO-061725-0021</t>
  </si>
  <si>
    <t>UNDERSTANDING ARTIFICIAL INTELLIGENCE AN OVERVIEW OF AI CONCEPT, APPLICATION, AND IMPLICATION TRAINING</t>
  </si>
  <si>
    <t>QCYDO-061725-0020</t>
  </si>
  <si>
    <t>REQUEST FOR AUTHORITY TO CONDUCT</t>
  </si>
  <si>
    <t>QCYDO-061725-0019</t>
  </si>
  <si>
    <t>MONTHLY SUBMISSION OF TOTAL NUMBER OF FILLED AND UNFILLED PLANTILLA POSITION</t>
  </si>
  <si>
    <t>QCYDO-061725-0018</t>
  </si>
  <si>
    <t>END USER WORKSHOP PROCUREMENT IN TRANSITION TO NEW GOVERNMENT PROCUREMENT ACT OR RA 12009 TRAINING</t>
  </si>
  <si>
    <t>QCYDO-061725-0017</t>
  </si>
  <si>
    <t>QCYDO-061725-0016</t>
  </si>
  <si>
    <t>EMPLOYEE EMPOWERING HOW TO BE HAPPY AND ENGAGED AT WORK (BATCH 3) TRAINING</t>
  </si>
  <si>
    <t>QCYDO-061725-0015</t>
  </si>
  <si>
    <t>REQUEST OF ELEVATOR OPERATION</t>
  </si>
  <si>
    <t>QCYDO-061725-0014</t>
  </si>
  <si>
    <t>NOMINATION OF 2 PERSONNEL TO THW TWG INVENTORY COMMITTEE</t>
  </si>
  <si>
    <t>QCYDO-061725-0013</t>
  </si>
  <si>
    <t>DOE-061725-0032</t>
  </si>
  <si>
    <t>CERTIFICATE OF FINAL ACCEPTANCE FOR THE PROP. REPLACEMENT OF DOORS AND WINDOWS AT DAMONG MALIIT ES (PN 23-00187/LENVOISA CONST. INC.)</t>
  </si>
  <si>
    <t>DOE-061725-0031</t>
  </si>
  <si>
    <t>CERTIFICATE OF FINAL ACCEPTANCE FOR THE PROP. INSTALLATION OF FIRE EXIT AND REHAB. OF ROOF EAVES / CANOPY AT TANDANG SORA ES (PN 23-00183/TJT CONST.)</t>
  </si>
  <si>
    <t>DOA</t>
  </si>
  <si>
    <t>DOE-061725-0030</t>
  </si>
  <si>
    <t>SUBMISSION OF PROPOSED 2026 LDRRMF PROJECTS</t>
  </si>
  <si>
    <t>DOE-061725-0029</t>
  </si>
  <si>
    <t>CERTIFICATE OF FINAL ACCEPTANCE FOR THE PROP. REHAB. OF NEW MESS HALL AT QC DRUG TREATMENT AND REHAB. CENTER (PN 23-00173/MF TIBAYAN CONST. AND TRADING CORP.)</t>
  </si>
  <si>
    <t>DOE-061725-0028</t>
  </si>
  <si>
    <t>REQUEST FOR DUPLICATE KEYS FOR ALL ROOMS/OFFICES AT THE QUEZON CITY M.I.C.E. CENTER</t>
  </si>
  <si>
    <t>QCTD-061725-0001</t>
  </si>
  <si>
    <t>CERTIFICATE OF FINAL ACCEPTANCE FOR THE PROP. CONST. OF ENTRANCE GATE AND PERIMATER FENCE AT HOUSING NO. 28 (PN 23-00148/R.S.C. CONST. SERVICES)</t>
  </si>
  <si>
    <t>DOE-061725-0027</t>
  </si>
  <si>
    <t>CERTIFICATE OF FINAL ACCEPTANCE FOR THE PROPOSED REHAB. OF SENIOR CITIZEN BLDG. AT SB PAR, KINGSPOINT SUBD. (PN. 23-00057/SYMS CONST. TRADING)</t>
  </si>
  <si>
    <t>DOE-061725-0026</t>
  </si>
  <si>
    <t>REQUEST FOR DEACTIVATION OF COMPUTER ACCESS AN DPOS ACCOUNT OF MARLON MANALANG AT CTO AYALA MALLS</t>
  </si>
  <si>
    <t>CTO-061725-0002</t>
  </si>
  <si>
    <t>CERTIFICATE OF FINAL ACCEPTANCE FOR THE PROP. REHAB. OF PUGAD LAWIN HS COVERED COURT (PN. 23-00044/CECILIAN BUILDERS AND DEVT. OPC)</t>
  </si>
  <si>
    <t>DOE-061725-0025</t>
  </si>
  <si>
    <t>CERTIFCATE OF FINAL ACCEPTANCE FOR THE PROPOSED REHAB. OF MATHAY AND QUEZON BUILDING OF NOVALICHES HS (PN. 22-00172/MILES TRADING AND CONSTRUCTION)</t>
  </si>
  <si>
    <t>DOE-061725-0024</t>
  </si>
  <si>
    <t>FIRST PARTIAL PAYMENT - PROPOSED INSTALLATION OF SOLAR POWER SYSTEM AT RAMON MAGSAYSAY ELEMENTARY SCHOOL, BARANGAY LOURDES (PN 24-00147/ RUBIPOWER INC)</t>
  </si>
  <si>
    <t>DOE-061725-0023</t>
  </si>
  <si>
    <t>FIRST PARTIAL PAYMENT - PROPOSED INSTALLATION OF SOLAR POWER SYSTEM AT RAMON MAGSAYSAY ELEMENTARY SCHOOL, BARANGAY LOURDES (PN 24-00147/ RUBIPOWER INC (ADDITIONAL ATTACHMENTS TO BE SUBMITTED)</t>
  </si>
  <si>
    <t>AMENDATORY PROCUREMENT PLAN</t>
  </si>
  <si>
    <t>DOE-061725-0022</t>
  </si>
  <si>
    <t>RE: REQUEST FOR APPROVAL FOR THE CHANGE OIL SERVICE / PMS OF NEWLY ACQUIRED TOYOTA AVANZA (4 UNITS).</t>
  </si>
  <si>
    <t>CGSD-061725-0007-3</t>
  </si>
  <si>
    <t>REQUEST FOR SERVICE RECORD WITH RESIGNATION - ENGR. HARRY WILSON YANGA</t>
  </si>
  <si>
    <t>DOE-061725-0021</t>
  </si>
  <si>
    <t>RE: REQUEST FOR APPROVAL FOR THE CHANGE OIL SERVICE / PMS OF NEWLY ACQUIRED TOYOTA AVANZA (4 UNITS)</t>
  </si>
  <si>
    <t>CGSD-061725-0006-2</t>
  </si>
  <si>
    <t>RE: SCRATCHES/DAMAGES ON THE MAGS OF TOYOTA YARIS CROSS</t>
  </si>
  <si>
    <t>CGSD-061725-0005</t>
  </si>
  <si>
    <t>QC CITY HALL SEWER SERVICE CONNECTION</t>
  </si>
  <si>
    <t>ITDD-061725-0003-2</t>
  </si>
  <si>
    <t>ADVANCE PAYMENT FOR PROPOSED REHAB. OF LEGISLATIVE BUILDING (MACHINE ROOM) AT QC HALL COMPOUND (PN. 25-00001/MLAG CONS. CORP.)</t>
  </si>
  <si>
    <t>DOE-061725-0020</t>
  </si>
  <si>
    <t>Creation of RPT Assessment Account (Oreli De Leon)</t>
  </si>
  <si>
    <t>ITDD-061725-0002-2</t>
  </si>
  <si>
    <t>SEEK ADVICE ON THE REQUEST OF MIRASOL AQUINO RE: REQUESTING FOR A COPY OF CCTV FOOTAGE</t>
  </si>
  <si>
    <t>CGSD-061725-0004</t>
  </si>
  <si>
    <t>REQUEST EXTENSION OF SUBMISSION OF LIST OF ALL AVAILABLE IT ASSETS INVENTORY</t>
  </si>
  <si>
    <t>CGSD-061725-0003</t>
  </si>
  <si>
    <t>CERTIFICATE OF AVAILABILITY OF FUNDS - PROPOSED CONSTRUCTION OF THREE (3) STOREY WITH ROOF DECK BERNARDO SOCIAL HYGIENE CLINIC PHASE 1 (PN 23-00135B/OSCORD BUILDERS/1REDDRAGON CONST.)</t>
  </si>
  <si>
    <t>DOE-061725-0019</t>
  </si>
  <si>
    <t>SUBJECT: TURNOVER OF MATERIALS AND END-OF-PROJECT MEETING WITH IMAGINELAW FOR THE QUEZON CITY CALORIE LABELING INITIATIVE</t>
  </si>
  <si>
    <t>SBCDPO-061725-0007</t>
  </si>
  <si>
    <t>Report on Daily Validation of the Generated Business Assessment Records in ITDD In-House and Maintained BPLD related databases</t>
  </si>
  <si>
    <t>ITDD-061725-0001</t>
  </si>
  <si>
    <t>SUBMISSION OF THE TOTAL NUMBER OF FILLED AND UNFILLED PLANTILL A POSITIONS</t>
  </si>
  <si>
    <t>CGSD-061725-0002</t>
  </si>
  <si>
    <t>ISSUANCE OF AUTHORITY TO CONDUCT BASIC BOOKKEEPING AND ACCOUNTING FOR COOPERATIVES TRAINING Small Business and Cooperatives Development and Promotions Office)</t>
  </si>
  <si>
    <t>ATTY. NOEL R. DEL PRADO Head, Human Resource Management Department</t>
  </si>
  <si>
    <t>SBCDPO-061725-0006</t>
  </si>
  <si>
    <t>Real Property Docs re: Antonio Tuazon Jr. under TCT No. 261604</t>
  </si>
  <si>
    <t>OCAs-061725-0003</t>
  </si>
  <si>
    <t>Quezon City Regional Trial Court Judges Association</t>
  </si>
  <si>
    <t>Catherine Manodon</t>
  </si>
  <si>
    <t>Barangay Sauyo</t>
  </si>
  <si>
    <t>NOEL F. VITUG</t>
  </si>
  <si>
    <t>PUNONG BARANGAY</t>
  </si>
  <si>
    <t>Lideratong Inclusibo ng Kababaihan para sa Husay at Angat</t>
  </si>
  <si>
    <t>Gina Servo</t>
  </si>
  <si>
    <t>OCAadded response</t>
  </si>
  <si>
    <t>ITDDadded response</t>
  </si>
  <si>
    <t>CGSDadded response</t>
  </si>
  <si>
    <t>OCA - QCID - First Activity: Storing and Sending a Normal Document via Quezon City Document Management System Enterprise Suite (QC DMS)</t>
  </si>
  <si>
    <t>OFFICE OF THE CITY ADMINISTRATOR - QCID</t>
  </si>
  <si>
    <t>QCID-031225-0003</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</si>
</sst>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4" formatCode="m/d/yy;@"/>
    <numFmt numFmtId="165" formatCode="0.0%"/>
  </numFmts>
  <fonts count="84">
    <font>
      <sz val="11"/>
      <color theme="1"/>
      <name val="Calibri"/>
      <charset val="134"/>
      <scheme val="minor"/>
    </font>
    <font>
      <sz val="9"/>
      <color theme="1"/>
      <name val="Segoe UI"/>
      <charset val="134"/>
    </font>
    <font>
      <sz val="12"/>
      <color theme="1"/>
      <name val="Segoe UI"/>
      <charset val="134"/>
    </font>
    <font>
      <sz val="12"/>
      <name val="Segoe UI"/>
      <charset val="134"/>
    </font>
    <font>
      <sz val="14"/>
      <name val="Segoe UI"/>
      <charset val="134"/>
    </font>
    <font>
      <b/>
      <sz val="12"/>
      <name val="Segoe UI"/>
      <charset val="134"/>
    </font>
    <font>
      <sz val="12"/>
      <color theme="1"/>
      <name val="Calibri"/>
      <charset val="134"/>
      <scheme val="minor"/>
    </font>
    <font>
      <b/>
      <sz val="12"/>
      <color theme="1"/>
      <name val="Segoe UI"/>
      <charset val="134"/>
    </font>
    <font>
      <sz val="12"/>
      <color rgb="FFFF0000"/>
      <name val="Segoe UI"/>
      <charset val="134"/>
    </font>
    <font>
      <sz val="8"/>
      <color theme="1"/>
      <name val="Segoe UI"/>
      <charset val="134"/>
    </font>
    <font>
      <sz val="9"/>
      <color theme="4" tint="0.79979857783745845"/>
      <name val="Segoe UI"/>
      <charset val="134"/>
    </font>
    <font>
      <b/>
      <sz val="9"/>
      <color theme="1"/>
      <name val="Segoe UI"/>
      <charset val="134"/>
    </font>
    <font>
      <b/>
      <sz val="8"/>
      <color theme="1"/>
      <name val="Segoe UI"/>
      <charset val="134"/>
    </font>
    <font>
      <sz val="9"/>
      <name val="Segoe UI"/>
      <charset val="134"/>
    </font>
    <font>
      <sz val="9"/>
      <color theme="0"/>
      <name val="Segoe UI"/>
      <charset val="134"/>
    </font>
    <font>
      <sz val="9"/>
      <color rgb="FFFF0000"/>
      <name val="Segoe UI"/>
      <charset val="134"/>
    </font>
    <font>
      <sz val="8"/>
      <color rgb="FF0000FF"/>
      <name val="Segoe UI"/>
      <charset val="134"/>
    </font>
    <font>
      <sz val="9"/>
      <color rgb="FF0000FF"/>
      <name val="Segoe UI"/>
      <charset val="134"/>
    </font>
    <font>
      <sz val="9"/>
      <color theme="1"/>
      <name val="Calibri"/>
      <charset val="134"/>
      <scheme val="minor"/>
    </font>
    <font>
      <sz val="10"/>
      <color theme="1"/>
      <name val="Calibri"/>
      <charset val="134"/>
      <scheme val="minor"/>
    </font>
    <font>
      <sz val="9"/>
      <color indexed="8"/>
      <name val="Calibri"/>
      <charset val="134"/>
    </font>
    <font>
      <sz val="11"/>
      <color indexed="8"/>
      <name val="Calibri"/>
      <charset val="134"/>
    </font>
    <font>
      <sz val="10"/>
      <color indexed="8"/>
      <name val="Calibri"/>
      <charset val="134"/>
    </font>
    <font>
      <sz val="11"/>
      <color rgb="FFFF0000"/>
      <name val="Calibri"/>
      <charset val="134"/>
      <scheme val="minor"/>
    </font>
    <font>
      <sz val="9"/>
      <color rgb="FFB20CB4"/>
      <name val="Segoe UI"/>
      <charset val="134"/>
    </font>
    <font>
      <sz val="11"/>
      <color theme="0" tint="-0.249977111117893"/>
      <name val="Calibri"/>
      <charset val="134"/>
      <scheme val="minor"/>
    </font>
    <font>
      <b/>
      <sz val="11"/>
      <color theme="0"/>
      <name val="Segoe UI"/>
      <charset val="134"/>
    </font>
    <font>
      <b/>
      <sz val="9"/>
      <color theme="0"/>
      <name val="Segoe UI"/>
      <charset val="134"/>
    </font>
    <font>
      <b/>
      <sz val="11"/>
      <name val="Segoe UI"/>
      <charset val="134"/>
    </font>
    <font>
      <sz val="11"/>
      <color rgb="FF0000FF"/>
      <name val="Calibri"/>
      <charset val="134"/>
      <scheme val="minor"/>
    </font>
    <font>
      <sz val="10"/>
      <name val="Segoe UI"/>
      <charset val="134"/>
    </font>
    <font>
      <b/>
      <sz val="16"/>
      <name val="Segoe UI"/>
      <charset val="134"/>
    </font>
    <font>
      <b/>
      <sz val="11"/>
      <color rgb="FF002060"/>
      <name val="Segoe UI"/>
      <charset val="134"/>
    </font>
    <font>
      <b/>
      <u/>
      <sz val="10"/>
      <name val="Segoe UI"/>
      <charset val="134"/>
    </font>
    <font>
      <sz val="9"/>
      <name val="Calibri"/>
      <charset val="134"/>
      <scheme val="minor"/>
    </font>
    <font>
      <sz val="10"/>
      <color theme="0"/>
      <name val="Segoe UI"/>
      <charset val="134"/>
    </font>
    <font>
      <b/>
      <sz val="16"/>
      <color theme="0"/>
      <name val="Segoe UI"/>
      <charset val="134"/>
    </font>
    <font>
      <b/>
      <u/>
      <sz val="10"/>
      <color theme="0"/>
      <name val="Segoe UI"/>
      <charset val="134"/>
    </font>
    <font>
      <b/>
      <sz val="9"/>
      <name val="Segoe UI"/>
      <charset val="134"/>
    </font>
    <font>
      <b/>
      <sz val="14"/>
      <color theme="1"/>
      <name val="Segoe UI"/>
      <charset val="134"/>
    </font>
    <font>
      <b/>
      <sz val="18"/>
      <color theme="1"/>
      <name val="Segoe UI"/>
      <charset val="134"/>
    </font>
    <font>
      <b/>
      <sz val="26"/>
      <color theme="1"/>
      <name val="Segoe UI"/>
      <charset val="134"/>
    </font>
    <font>
      <b/>
      <sz val="16"/>
      <color theme="1"/>
      <name val="Segoe UI"/>
      <charset val="134"/>
    </font>
    <font>
      <b/>
      <sz val="36"/>
      <color theme="1"/>
      <name val="Segoe UI"/>
      <charset val="134"/>
    </font>
    <font>
      <b/>
      <sz val="20"/>
      <color theme="1"/>
      <name val="Segoe UI"/>
      <charset val="134"/>
    </font>
    <font>
      <b/>
      <sz val="48"/>
      <color rgb="FF0000FF"/>
      <name val="Segoe UI"/>
      <charset val="134"/>
    </font>
    <font>
      <b/>
      <sz val="28"/>
      <color theme="1"/>
      <name val="Segoe UI"/>
      <charset val="134"/>
    </font>
    <font>
      <b/>
      <sz val="22"/>
      <color theme="1"/>
      <name val="Segoe UI"/>
      <charset val="134"/>
    </font>
    <font>
      <b/>
      <sz val="10"/>
      <color theme="8"/>
      <name val="Segoe UI"/>
      <charset val="134"/>
    </font>
    <font>
      <b/>
      <sz val="11"/>
      <color theme="1"/>
      <name val="Segoe UI"/>
      <charset val="134"/>
    </font>
    <font>
      <b/>
      <sz val="18"/>
      <color rgb="FF0000FF"/>
      <name val="Segoe UI"/>
      <charset val="134"/>
    </font>
    <font>
      <b/>
      <sz val="12"/>
      <color theme="3" tint="-0.249977111117893"/>
      <name val="Segoe UI"/>
      <charset val="134"/>
    </font>
    <font>
      <b/>
      <sz val="11"/>
      <color theme="1" tint="0.249977111117893"/>
      <name val="Segoe UI"/>
      <charset val="134"/>
    </font>
    <font>
      <b/>
      <sz val="11"/>
      <color theme="4" tint="-0.499984740745262"/>
      <name val="Segoe UI"/>
      <charset val="134"/>
    </font>
    <font>
      <b/>
      <sz val="11"/>
      <color theme="1" tint="0.34998626667073579"/>
      <name val="Segoe UI"/>
      <charset val="134"/>
    </font>
    <font>
      <b/>
      <sz val="9"/>
      <color theme="1" tint="0.34998626667073579"/>
      <name val="Segoe UI"/>
      <charset val="134"/>
    </font>
    <font>
      <b/>
      <sz val="10"/>
      <color theme="1"/>
      <name val="Segoe UI"/>
      <charset val="134"/>
    </font>
    <font>
      <sz val="14"/>
      <color theme="1"/>
      <name val="Segoe UI"/>
      <charset val="134"/>
    </font>
    <font>
      <b/>
      <sz val="14"/>
      <color theme="3" tint="-0.249977111117893"/>
      <name val="Segoe UI"/>
      <charset val="134"/>
    </font>
    <font>
      <b/>
      <sz val="14"/>
      <color rgb="FF0000FF"/>
      <name val="Segoe UI"/>
      <charset val="134"/>
    </font>
    <font>
      <b/>
      <sz val="8"/>
      <color rgb="FF0000FF"/>
      <name val="Segoe UI"/>
      <charset val="134"/>
    </font>
    <font>
      <b/>
      <sz val="8"/>
      <color theme="3" tint="-0.249977111117893"/>
      <name val="Segoe UI"/>
      <charset val="134"/>
    </font>
    <font>
      <b/>
      <sz val="14"/>
      <color theme="1" tint="0.249977111117893"/>
      <name val="Segoe UI"/>
      <charset val="134"/>
    </font>
    <font>
      <b/>
      <sz val="16"/>
      <color theme="4" tint="-0.499984740745262"/>
      <name val="Segoe UI"/>
      <charset val="134"/>
    </font>
    <font>
      <b/>
      <sz val="9"/>
      <color theme="3" tint="-0.249977111117893"/>
      <name val="Segoe UI"/>
      <charset val="134"/>
    </font>
    <font>
      <sz val="16"/>
      <color theme="1"/>
      <name val="Segoe UI"/>
      <charset val="134"/>
    </font>
    <font>
      <b/>
      <sz val="12"/>
      <color rgb="FF0000FF"/>
      <name val="Segoe UI"/>
      <charset val="134"/>
    </font>
    <font>
      <b/>
      <sz val="12"/>
      <color rgb="FFFF0000"/>
      <name val="Segoe UI"/>
      <charset val="134"/>
    </font>
    <font>
      <b/>
      <sz val="14"/>
      <color theme="9" tint="-0.249977111117893"/>
      <name val="Segoe UI"/>
      <charset val="134"/>
    </font>
    <font>
      <sz val="11"/>
      <name val="Segoe UI"/>
      <charset val="134"/>
    </font>
    <font>
      <sz val="11"/>
      <color rgb="FF002060"/>
      <name val="Segoe UI"/>
      <charset val="134"/>
    </font>
    <font>
      <b/>
      <sz val="10"/>
      <name val="Segoe UI"/>
      <charset val="134"/>
    </font>
    <font>
      <b/>
      <sz val="14"/>
      <color rgb="FFB20CB4"/>
      <name val="Segoe UI"/>
      <charset val="134"/>
    </font>
    <font>
      <sz val="10"/>
      <color rgb="FFFF0000"/>
      <name val="Segoe UI"/>
      <charset val="134"/>
    </font>
    <font>
      <b/>
      <sz val="18"/>
      <color rgb="FFFF0000"/>
      <name val="Segoe UI"/>
      <charset val="134"/>
    </font>
    <font>
      <b/>
      <sz val="18"/>
      <color theme="5" tint="-0.499984740745262"/>
      <name val="Segoe UI"/>
      <charset val="134"/>
    </font>
    <font>
      <b/>
      <sz val="18"/>
      <color theme="9"/>
      <name val="Segoe UI"/>
      <charset val="134"/>
    </font>
    <font>
      <b/>
      <sz val="14"/>
      <color theme="7" tint="-0.249977111117893"/>
      <name val="Segoe UI"/>
      <charset val="134"/>
    </font>
    <font>
      <sz val="11"/>
      <color theme="1"/>
      <name val="Calibri"/>
      <charset val="134"/>
      <scheme val="minor"/>
    </font>
    <font>
      <sz val="11"/>
      <color rgb="FF006100"/>
      <name val="Calibri"/>
      <family val="2"/>
      <scheme val="minor"/>
    </font>
    <font>
      <sz val="11"/>
      <color rgb="FF9C0006"/>
      <name val="Calibri"/>
      <family val="2"/>
      <scheme val="minor"/>
    </font>
    <font>
      <sz val="11"/>
      <name val="Calibri"/>
      <family val="2"/>
      <scheme val="minor"/>
    </font>
    <font>
      <sz val="11"/>
      <name val="Calibri"/>
      <family val="2"/>
    </font>
    <font>
      <b/>
      <u/>
      <sz val="10"/>
      <color theme="0"/>
      <name val="Segoe UI"/>
      <family val="2"/>
    </font>
  </fonts>
  <fills count="11">
    <fill>
      <patternFill patternType="none"/>
    </fill>
    <fill>
      <patternFill patternType="gray125"/>
    </fill>
    <fill>
      <patternFill patternType="solid">
        <fgColor theme="4" tint="0.79979857783745845"/>
        <bgColor indexed="64"/>
      </patternFill>
    </fill>
    <fill>
      <patternFill patternType="solid">
        <fgColor theme="9" tint="0.79979857783745845"/>
        <bgColor indexed="64"/>
      </patternFill>
    </fill>
    <fill>
      <patternFill patternType="solid">
        <fgColor theme="7" tint="0.79979857783745845"/>
        <bgColor indexed="64"/>
      </patternFill>
    </fill>
    <fill>
      <patternFill patternType="solid">
        <fgColor theme="1"/>
        <bgColor indexed="64"/>
      </patternFill>
    </fill>
    <fill>
      <patternFill patternType="solid">
        <fgColor rgb="FFFFFF00"/>
        <bgColor indexed="64"/>
      </patternFill>
    </fill>
    <fill>
      <patternFill patternType="solid">
        <fgColor theme="1" tint="0.34998626667073579"/>
        <bgColor indexed="64"/>
      </patternFill>
    </fill>
    <fill>
      <patternFill patternType="solid">
        <fgColor theme="8" tint="0.79979857783745845"/>
        <bgColor indexed="64"/>
      </patternFill>
    </fill>
    <fill>
      <patternFill patternType="solid">
        <fgColor rgb="FFC6EFCE"/>
      </patternFill>
    </fill>
    <fill>
      <patternFill patternType="solid">
        <fgColor rgb="FFFFC7CE"/>
      </patternFill>
    </fill>
  </fills>
  <borders count="34">
    <border>
      <left/>
      <right/>
      <top/>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diagonal/>
    </border>
    <border>
      <left style="thin">
        <color auto="1"/>
      </left>
      <right style="thin">
        <color auto="1"/>
      </right>
      <top/>
      <bottom style="thin">
        <color auto="1"/>
      </bottom>
      <diagonal/>
    </border>
    <border>
      <left style="thin">
        <color auto="1"/>
      </left>
      <right style="thin">
        <color auto="1"/>
      </right>
      <top/>
      <bottom/>
      <diagonal/>
    </border>
    <border>
      <left style="thin">
        <color theme="9" tint="0.39979247413556324"/>
      </left>
      <right/>
      <top style="thin">
        <color theme="9" tint="0.39979247413556324"/>
      </top>
      <bottom style="thin">
        <color theme="9" tint="0.39979247413556324"/>
      </bottom>
      <diagonal/>
    </border>
    <border>
      <left/>
      <right/>
      <top style="thin">
        <color theme="9" tint="0.39979247413556324"/>
      </top>
      <bottom style="thin">
        <color theme="9" tint="0.39979247413556324"/>
      </bottom>
      <diagonal/>
    </border>
    <border>
      <left style="thin">
        <color theme="9" tint="0.39979247413556324"/>
      </left>
      <right style="thin">
        <color theme="9" tint="0.39979247413556324"/>
      </right>
      <top style="thin">
        <color theme="9" tint="0.39979247413556324"/>
      </top>
      <bottom style="thin">
        <color theme="9" tint="0.39979247413556324"/>
      </bottom>
      <diagonal/>
    </border>
    <border>
      <left/>
      <right style="thin">
        <color theme="9" tint="0.39979247413556324"/>
      </right>
      <top style="thin">
        <color theme="9" tint="0.39979247413556324"/>
      </top>
      <bottom style="thin">
        <color theme="9" tint="0.39979247413556324"/>
      </bottom>
      <diagonal/>
    </border>
    <border>
      <left style="thin">
        <color theme="1" tint="0.499984740745262"/>
      </left>
      <right style="thin">
        <color theme="1" tint="0.499984740745262"/>
      </right>
      <top style="thin">
        <color theme="1" tint="0.499984740745262"/>
      </top>
      <bottom style="thin">
        <color theme="1" tint="0.499984740745262"/>
      </bottom>
      <diagonal/>
    </border>
    <border>
      <left style="thin">
        <color theme="1" tint="0.499984740745262"/>
      </left>
      <right/>
      <top style="thin">
        <color theme="1" tint="0.499984740745262"/>
      </top>
      <bottom style="thin">
        <color theme="1" tint="0.499984740745262"/>
      </bottom>
      <diagonal/>
    </border>
    <border>
      <left/>
      <right style="thin">
        <color theme="1" tint="0.499984740745262"/>
      </right>
      <top style="thin">
        <color theme="1" tint="0.499984740745262"/>
      </top>
      <bottom style="thin">
        <color theme="1" tint="0.499984740745262"/>
      </bottom>
      <diagonal/>
    </border>
    <border>
      <left style="thin">
        <color theme="1" tint="0.499984740745262"/>
      </left>
      <right style="thin">
        <color theme="1" tint="0.499984740745262"/>
      </right>
      <top style="thin">
        <color theme="1" tint="0.499984740745262"/>
      </top>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style="thin">
        <color theme="0" tint="-0.14981536301767021"/>
      </left>
      <right/>
      <top style="thin">
        <color theme="0" tint="-0.14981536301767021"/>
      </top>
      <bottom style="thin">
        <color theme="0" tint="-0.14981536301767021"/>
      </bottom>
      <diagonal/>
    </border>
    <border>
      <left/>
      <right/>
      <top style="thin">
        <color theme="0" tint="-0.14981536301767021"/>
      </top>
      <bottom style="thin">
        <color theme="0" tint="-0.14981536301767021"/>
      </bottom>
      <diagonal/>
    </border>
    <border>
      <left/>
      <right style="thin">
        <color theme="0" tint="-0.14981536301767021"/>
      </right>
      <top style="thin">
        <color theme="0" tint="-0.14981536301767021"/>
      </top>
      <bottom style="thin">
        <color theme="0" tint="-0.14981536301767021"/>
      </bottom>
      <diagonal/>
    </border>
    <border>
      <left style="thin">
        <color theme="0" tint="-0.14981536301767021"/>
      </left>
      <right style="thin">
        <color theme="0" tint="-0.14981536301767021"/>
      </right>
      <top style="thin">
        <color theme="0" tint="-0.14981536301767021"/>
      </top>
      <bottom style="thin">
        <color theme="0" tint="-0.14981536301767021"/>
      </bottom>
      <diagonal/>
    </border>
    <border>
      <left style="thin">
        <color theme="0" tint="-0.14981536301767021"/>
      </left>
      <right style="thin">
        <color theme="0" tint="-0.14981536301767021"/>
      </right>
      <top style="thin">
        <color theme="0" tint="-0.14981536301767021"/>
      </top>
      <bottom/>
      <diagonal/>
    </border>
    <border>
      <left style="medium">
        <color rgb="FF0000FF"/>
      </left>
      <right/>
      <top style="medium">
        <color rgb="FF0000FF"/>
      </top>
      <bottom style="medium">
        <color rgb="FF0000FF"/>
      </bottom>
      <diagonal/>
    </border>
    <border>
      <left style="thin">
        <color theme="0" tint="-0.14981536301767021"/>
      </left>
      <right style="thin">
        <color theme="0" tint="-0.14981536301767021"/>
      </right>
      <top style="medium">
        <color rgb="FF0000FF"/>
      </top>
      <bottom style="medium">
        <color rgb="FF0000FF"/>
      </bottom>
      <diagonal/>
    </border>
    <border>
      <left style="thin">
        <color theme="0" tint="-0.14981536301767021"/>
      </left>
      <right style="thin">
        <color theme="0" tint="-0.14981536301767021"/>
      </right>
      <top/>
      <bottom style="thin">
        <color theme="0" tint="-0.14981536301767021"/>
      </bottom>
      <diagonal/>
    </border>
    <border>
      <left style="thin">
        <color theme="0" tint="-0.14981536301767021"/>
      </left>
      <right style="medium">
        <color rgb="FF0000FF"/>
      </right>
      <top style="medium">
        <color rgb="FF0000FF"/>
      </top>
      <bottom style="medium">
        <color rgb="FF0000FF"/>
      </bottom>
      <diagonal/>
    </border>
    <border>
      <left style="medium">
        <color auto="1"/>
      </left>
      <right/>
      <top style="medium">
        <color auto="1"/>
      </top>
      <bottom/>
      <diagonal/>
    </border>
    <border>
      <left/>
      <right/>
      <top style="medium">
        <color auto="1"/>
      </top>
      <bottom/>
      <diagonal/>
    </border>
    <border>
      <left style="medium">
        <color auto="1"/>
      </left>
      <right/>
      <top/>
      <bottom/>
      <diagonal/>
    </border>
    <border>
      <left style="medium">
        <color auto="1"/>
      </left>
      <right/>
      <top/>
      <bottom style="medium">
        <color auto="1"/>
      </bottom>
      <diagonal/>
    </border>
    <border>
      <left/>
      <right/>
      <top/>
      <bottom style="medium">
        <color auto="1"/>
      </bottom>
      <diagonal/>
    </border>
    <border>
      <left/>
      <right style="medium">
        <color auto="1"/>
      </right>
      <top style="medium">
        <color auto="1"/>
      </top>
      <bottom/>
      <diagonal/>
    </border>
    <border>
      <left/>
      <right style="medium">
        <color auto="1"/>
      </right>
      <top/>
      <bottom/>
      <diagonal/>
    </border>
    <border>
      <left/>
      <right style="medium">
        <color auto="1"/>
      </right>
      <top/>
      <bottom style="medium">
        <color auto="1"/>
      </bottom>
      <diagonal/>
    </border>
    <border>
      <left style="thin">
        <color theme="2"/>
      </left>
      <right/>
      <top style="thin">
        <color theme="0" tint="-0.14981536301767021"/>
      </top>
      <bottom style="thin">
        <color theme="0" tint="-0.14981536301767021"/>
      </bottom>
      <diagonal/>
    </border>
  </borders>
  <cellStyleXfs count="4">
    <xf numFmtId="0" fontId="0" fillId="0" borderId="0">
      <alignment vertical="center"/>
    </xf>
    <xf numFmtId="9" fontId="78" fillId="0" borderId="0" applyFont="0" applyFill="0" applyBorder="0" applyAlignment="0" applyProtection="0">
      <alignment vertical="center"/>
    </xf>
    <xf numFmtId="0" fontId="79" fillId="9" borderId="0" applyNumberFormat="0" applyBorder="0" applyAlignment="0" applyProtection="0"/>
    <xf numFmtId="0" fontId="80" fillId="10" borderId="0" applyNumberFormat="0" applyBorder="0" applyAlignment="0" applyProtection="0"/>
  </cellStyleXfs>
  <cellXfs count="208">
    <xf numFmtId="0" fontId="0" fillId="0" borderId="0" xfId="0">
      <alignment vertical="center"/>
    </xf>
    <xf numFmtId="0" fontId="1" fillId="0" borderId="0" xfId="0" applyFont="1" applyAlignment="1">
      <alignment vertical="center" wrapText="1"/>
    </xf>
    <xf numFmtId="0" fontId="1" fillId="2" borderId="1" xfId="0" applyFont="1" applyFill="1" applyBorder="1" applyAlignment="1">
      <alignment vertical="center" wrapText="1"/>
    </xf>
    <xf numFmtId="0" fontId="1" fillId="3" borderId="1" xfId="0" applyFont="1" applyFill="1" applyBorder="1" applyAlignment="1">
      <alignment vertical="center" wrapText="1"/>
    </xf>
    <xf numFmtId="0" fontId="1" fillId="0" borderId="1" xfId="0" applyFont="1" applyBorder="1" applyAlignment="1">
      <alignment vertical="center" wrapText="1"/>
    </xf>
    <xf numFmtId="0" fontId="1" fillId="0" borderId="1" xfId="0" applyFont="1" applyFill="1" applyBorder="1" applyAlignment="1">
      <alignment vertical="center" wrapText="1"/>
    </xf>
    <xf numFmtId="0" fontId="1" fillId="0" borderId="0" xfId="0" applyFont="1" applyFill="1" applyAlignment="1">
      <alignment vertical="center" wrapText="1"/>
    </xf>
    <xf numFmtId="0" fontId="1" fillId="0" borderId="1" xfId="0" applyFont="1" applyFill="1" applyBorder="1" applyAlignment="1">
      <alignment horizontal="left" vertical="center" wrapText="1"/>
    </xf>
    <xf numFmtId="0" fontId="2" fillId="0" borderId="0" xfId="0" applyFont="1" applyAlignment="1">
      <alignment vertical="center"/>
    </xf>
    <xf numFmtId="0" fontId="2" fillId="0" borderId="0" xfId="0" applyFont="1" applyAlignment="1">
      <alignment vertical="center" wrapText="1"/>
    </xf>
    <xf numFmtId="0" fontId="3" fillId="0" borderId="0" xfId="0" applyFont="1" applyFill="1" applyAlignment="1">
      <alignment vertical="center"/>
    </xf>
    <xf numFmtId="0" fontId="4" fillId="0" borderId="0" xfId="0" applyFont="1" applyFill="1">
      <alignment vertical="center"/>
    </xf>
    <xf numFmtId="0" fontId="4" fillId="0" borderId="0" xfId="0" applyFont="1" applyFill="1" applyAlignment="1">
      <alignment vertical="center"/>
    </xf>
    <xf numFmtId="0" fontId="5" fillId="0" borderId="5" xfId="0" applyFont="1" applyFill="1" applyBorder="1" applyAlignment="1">
      <alignment horizontal="center" vertical="center" wrapText="1"/>
    </xf>
    <xf numFmtId="0" fontId="5" fillId="0" borderId="7" xfId="0" applyFont="1" applyFill="1" applyBorder="1" applyAlignment="1">
      <alignment horizontal="center" vertical="center" wrapText="1"/>
    </xf>
    <xf numFmtId="0" fontId="6" fillId="0" borderId="0" xfId="0" applyFont="1">
      <alignment vertical="center"/>
    </xf>
    <xf numFmtId="0" fontId="6" fillId="0" borderId="0" xfId="0" applyFont="1" applyFill="1" applyAlignment="1">
      <alignment vertical="center"/>
    </xf>
    <xf numFmtId="0" fontId="7" fillId="0" borderId="0" xfId="0" applyFont="1" applyAlignment="1">
      <alignment vertical="center"/>
    </xf>
    <xf numFmtId="0" fontId="3" fillId="0" borderId="7" xfId="0" applyFont="1" applyBorder="1" applyAlignment="1">
      <alignment horizontal="left" vertical="center" wrapText="1"/>
    </xf>
    <xf numFmtId="0" fontId="3" fillId="0" borderId="7" xfId="0" applyFont="1" applyBorder="1" applyAlignment="1">
      <alignment horizontal="left" vertical="center"/>
    </xf>
    <xf numFmtId="0" fontId="2" fillId="0" borderId="7" xfId="0" applyFont="1" applyBorder="1" applyAlignment="1">
      <alignment horizontal="center" vertical="center" wrapText="1"/>
    </xf>
    <xf numFmtId="0" fontId="8" fillId="0" borderId="7" xfId="0" applyFont="1" applyBorder="1" applyAlignment="1">
      <alignment horizontal="left" vertical="center" wrapText="1"/>
    </xf>
    <xf numFmtId="0" fontId="8" fillId="0" borderId="7" xfId="0" applyFont="1" applyBorder="1" applyAlignment="1">
      <alignment horizontal="left" vertical="center"/>
    </xf>
    <xf numFmtId="0" fontId="2" fillId="0" borderId="0" xfId="0" applyNumberFormat="1" applyFont="1" applyAlignment="1">
      <alignment vertical="center" wrapText="1"/>
    </xf>
    <xf numFmtId="0" fontId="7" fillId="0" borderId="7" xfId="0" applyFont="1" applyBorder="1" applyAlignment="1">
      <alignment vertical="center"/>
    </xf>
    <xf numFmtId="0" fontId="7" fillId="0" borderId="7" xfId="0" applyNumberFormat="1" applyFont="1" applyBorder="1" applyAlignment="1">
      <alignment horizontal="center" vertical="center" wrapText="1"/>
    </xf>
    <xf numFmtId="0" fontId="1" fillId="0" borderId="0" xfId="0" applyFont="1" applyAlignment="1">
      <alignment horizontal="center" vertical="center"/>
    </xf>
    <xf numFmtId="0" fontId="1" fillId="0" borderId="0" xfId="0" applyFont="1">
      <alignment vertical="center"/>
    </xf>
    <xf numFmtId="0" fontId="9" fillId="0" borderId="0" xfId="0" applyFont="1">
      <alignment vertical="center"/>
    </xf>
    <xf numFmtId="0" fontId="1" fillId="0" borderId="9" xfId="0" applyFont="1" applyBorder="1">
      <alignment vertical="center"/>
    </xf>
    <xf numFmtId="0" fontId="1" fillId="0" borderId="9" xfId="0" applyFont="1" applyBorder="1" applyAlignment="1">
      <alignment horizontal="center" vertical="center"/>
    </xf>
    <xf numFmtId="0" fontId="9" fillId="0" borderId="9" xfId="0" applyNumberFormat="1" applyFont="1" applyBorder="1" applyAlignment="1">
      <alignment horizontal="center" vertical="center"/>
    </xf>
    <xf numFmtId="0" fontId="9" fillId="0" borderId="9" xfId="0" applyFont="1" applyBorder="1" applyAlignment="1">
      <alignment horizontal="center" vertical="center"/>
    </xf>
    <xf numFmtId="0" fontId="10" fillId="0" borderId="0" xfId="0" applyFont="1" applyAlignment="1">
      <alignment horizontal="center" vertical="center"/>
    </xf>
    <xf numFmtId="0" fontId="11" fillId="0" borderId="9" xfId="0" applyFont="1" applyBorder="1" applyAlignment="1">
      <alignment horizontal="left" vertical="center"/>
    </xf>
    <xf numFmtId="0" fontId="11" fillId="4" borderId="9" xfId="0" applyFont="1" applyFill="1" applyBorder="1" applyAlignment="1">
      <alignment horizontal="center" vertical="center"/>
    </xf>
    <xf numFmtId="0" fontId="12" fillId="0" borderId="9" xfId="0" applyFont="1" applyBorder="1" applyAlignment="1">
      <alignment horizontal="center" vertical="center"/>
    </xf>
    <xf numFmtId="0" fontId="13" fillId="0" borderId="9" xfId="0" applyFont="1" applyBorder="1" applyAlignment="1">
      <alignment horizontal="left" vertical="center"/>
    </xf>
    <xf numFmtId="0" fontId="13" fillId="0" borderId="9" xfId="0" applyFont="1" applyFill="1" applyBorder="1" applyAlignment="1">
      <alignment horizontal="left" vertical="center"/>
    </xf>
    <xf numFmtId="0" fontId="14" fillId="5" borderId="9" xfId="0" applyFont="1" applyFill="1" applyBorder="1" applyAlignment="1">
      <alignment horizontal="left" vertical="center" indent="1"/>
    </xf>
    <xf numFmtId="0" fontId="14" fillId="5" borderId="9" xfId="0" applyFont="1" applyFill="1" applyBorder="1" applyAlignment="1">
      <alignment horizontal="left" vertical="center"/>
    </xf>
    <xf numFmtId="0" fontId="14" fillId="5" borderId="9" xfId="0" applyFont="1" applyFill="1" applyBorder="1" applyAlignment="1">
      <alignment horizontal="center" vertical="center"/>
    </xf>
    <xf numFmtId="0" fontId="1" fillId="0" borderId="10" xfId="0" applyFont="1" applyBorder="1" applyAlignment="1">
      <alignment horizontal="left" vertical="center" indent="1"/>
    </xf>
    <xf numFmtId="0" fontId="1" fillId="0" borderId="11" xfId="0" applyFont="1" applyBorder="1" applyAlignment="1">
      <alignment horizontal="left" vertical="center"/>
    </xf>
    <xf numFmtId="0" fontId="9" fillId="6" borderId="9" xfId="0" applyFont="1" applyFill="1" applyBorder="1" applyAlignment="1">
      <alignment horizontal="center" vertical="center"/>
    </xf>
    <xf numFmtId="0" fontId="1" fillId="0" borderId="0" xfId="0" applyFont="1" applyAlignment="1">
      <alignment horizontal="left" vertical="center"/>
    </xf>
    <xf numFmtId="0" fontId="9" fillId="0" borderId="0" xfId="0" applyFont="1" applyAlignment="1">
      <alignment horizontal="center" vertical="center"/>
    </xf>
    <xf numFmtId="0" fontId="1" fillId="0" borderId="9" xfId="0" applyFont="1" applyBorder="1" applyAlignment="1">
      <alignment horizontal="left" vertical="center"/>
    </xf>
    <xf numFmtId="0" fontId="1" fillId="0" borderId="9" xfId="0" applyFont="1" applyBorder="1" applyAlignment="1">
      <alignment horizontal="left" vertical="center" indent="1"/>
    </xf>
    <xf numFmtId="0" fontId="15" fillId="0" borderId="9" xfId="0" applyFont="1" applyBorder="1" applyAlignment="1">
      <alignment horizontal="left" vertical="center"/>
    </xf>
    <xf numFmtId="0" fontId="13" fillId="0" borderId="12" xfId="0" applyFont="1" applyBorder="1" applyAlignment="1">
      <alignment horizontal="left" vertical="center"/>
    </xf>
    <xf numFmtId="0" fontId="1" fillId="0" borderId="12" xfId="0" applyFont="1" applyBorder="1" applyAlignment="1">
      <alignment horizontal="center" vertical="center"/>
    </xf>
    <xf numFmtId="0" fontId="1" fillId="0" borderId="1" xfId="0" applyFont="1" applyBorder="1">
      <alignment vertical="center"/>
    </xf>
    <xf numFmtId="0" fontId="9" fillId="0" borderId="1" xfId="0" applyFont="1" applyBorder="1">
      <alignment vertical="center"/>
    </xf>
    <xf numFmtId="0" fontId="16" fillId="0" borderId="0" xfId="0" applyFont="1">
      <alignment vertical="center"/>
    </xf>
    <xf numFmtId="0" fontId="17" fillId="0" borderId="0" xfId="0" applyFont="1">
      <alignment vertical="center"/>
    </xf>
    <xf numFmtId="0" fontId="18" fillId="0" borderId="0" xfId="0" applyFont="1">
      <alignment vertical="center"/>
    </xf>
    <xf numFmtId="0" fontId="19" fillId="0" borderId="0" xfId="0" applyFont="1">
      <alignment vertical="center"/>
    </xf>
    <xf numFmtId="0" fontId="20" fillId="0" borderId="0" xfId="0" applyNumberFormat="1" applyFont="1" applyFill="1" applyBorder="1" applyAlignment="1" applyProtection="1">
      <alignment vertical="center"/>
    </xf>
    <xf numFmtId="14" fontId="20" fillId="0" borderId="0" xfId="0" applyNumberFormat="1" applyFont="1" applyFill="1" applyBorder="1" applyAlignment="1" applyProtection="1">
      <alignment vertical="center"/>
    </xf>
    <xf numFmtId="0" fontId="21" fillId="0" borderId="0" xfId="0" applyNumberFormat="1" applyFont="1" applyFill="1" applyBorder="1" applyAlignment="1" applyProtection="1">
      <alignment vertical="center"/>
    </xf>
    <xf numFmtId="14" fontId="21" fillId="0" borderId="0" xfId="0" applyNumberFormat="1" applyFont="1" applyFill="1" applyBorder="1" applyAlignment="1" applyProtection="1">
      <alignment vertical="center"/>
    </xf>
    <xf numFmtId="0" fontId="22" fillId="0" borderId="0" xfId="0" applyNumberFormat="1" applyFont="1" applyFill="1" applyBorder="1" applyAlignment="1" applyProtection="1">
      <alignment vertical="center"/>
    </xf>
    <xf numFmtId="14" fontId="22" fillId="0" borderId="0" xfId="0" applyNumberFormat="1" applyFont="1" applyFill="1" applyBorder="1" applyAlignment="1" applyProtection="1">
      <alignment vertical="center"/>
    </xf>
    <xf numFmtId="0" fontId="23" fillId="0" borderId="0" xfId="0" applyFont="1">
      <alignment vertical="center"/>
    </xf>
    <xf numFmtId="0" fontId="0" fillId="0" borderId="0" xfId="0" applyFont="1">
      <alignment vertical="center"/>
    </xf>
    <xf numFmtId="0" fontId="1" fillId="0" borderId="0" xfId="0" applyNumberFormat="1" applyFont="1">
      <alignment vertical="center"/>
    </xf>
    <xf numFmtId="0" fontId="0" fillId="6" borderId="0" xfId="0" applyFill="1" applyAlignment="1"/>
    <xf numFmtId="0" fontId="1" fillId="6" borderId="0" xfId="0" applyFont="1" applyFill="1">
      <alignment vertical="center"/>
    </xf>
    <xf numFmtId="0" fontId="0" fillId="0" borderId="0" xfId="0" applyAlignment="1"/>
    <xf numFmtId="0" fontId="0" fillId="0" borderId="0" xfId="0" applyFont="1" applyAlignment="1"/>
    <xf numFmtId="0" fontId="24" fillId="0" borderId="0" xfId="0" applyFont="1">
      <alignment vertical="center"/>
    </xf>
    <xf numFmtId="0" fontId="25" fillId="0" borderId="0" xfId="0" applyFont="1">
      <alignment vertical="center"/>
    </xf>
    <xf numFmtId="22" fontId="1" fillId="0" borderId="0" xfId="0" applyNumberFormat="1" applyFont="1">
      <alignment vertical="center"/>
    </xf>
    <xf numFmtId="14" fontId="1" fillId="0" borderId="0" xfId="0" applyNumberFormat="1" applyFont="1">
      <alignment vertical="center"/>
    </xf>
    <xf numFmtId="15" fontId="1" fillId="0" borderId="0" xfId="0" applyNumberFormat="1" applyFont="1">
      <alignment vertical="center"/>
    </xf>
    <xf numFmtId="0" fontId="14" fillId="5" borderId="9" xfId="0" applyFont="1" applyFill="1" applyBorder="1" applyAlignment="1">
      <alignment vertical="center"/>
    </xf>
    <xf numFmtId="0" fontId="14" fillId="5" borderId="0" xfId="0" applyFont="1" applyFill="1" applyAlignment="1">
      <alignment horizontal="left" vertical="center"/>
    </xf>
    <xf numFmtId="16" fontId="14" fillId="7" borderId="0" xfId="0" applyNumberFormat="1" applyFont="1" applyFill="1" applyAlignment="1">
      <alignment horizontal="center" vertical="center"/>
    </xf>
    <xf numFmtId="0" fontId="1" fillId="0" borderId="9" xfId="0" applyNumberFormat="1" applyFont="1" applyBorder="1" applyAlignment="1">
      <alignment horizontal="center" vertical="center"/>
    </xf>
    <xf numFmtId="164" fontId="1" fillId="0" borderId="0" xfId="0" applyNumberFormat="1" applyFont="1" applyAlignment="1">
      <alignment horizontal="left" vertical="center"/>
    </xf>
    <xf numFmtId="16" fontId="14" fillId="5" borderId="0" xfId="0" applyNumberFormat="1" applyFont="1" applyFill="1" applyAlignment="1">
      <alignment horizontal="center" vertical="center"/>
    </xf>
    <xf numFmtId="164" fontId="14" fillId="5" borderId="0" xfId="0" applyNumberFormat="1" applyFont="1" applyFill="1" applyAlignment="1">
      <alignment horizontal="left" vertical="center"/>
    </xf>
    <xf numFmtId="0" fontId="15" fillId="0" borderId="0" xfId="0" applyFont="1">
      <alignment vertical="center"/>
    </xf>
    <xf numFmtId="0" fontId="14" fillId="5" borderId="0" xfId="0" applyFont="1" applyFill="1">
      <alignment vertical="center"/>
    </xf>
    <xf numFmtId="0" fontId="1" fillId="5" borderId="0" xfId="0" applyFont="1" applyFill="1">
      <alignment vertical="center"/>
    </xf>
    <xf numFmtId="0" fontId="14" fillId="5" borderId="19" xfId="0" applyFont="1" applyFill="1" applyBorder="1" applyAlignment="1">
      <alignment horizontal="center" vertical="center"/>
    </xf>
    <xf numFmtId="0" fontId="14" fillId="5" borderId="20" xfId="0" applyFont="1" applyFill="1" applyBorder="1" applyAlignment="1">
      <alignment horizontal="center" vertical="center"/>
    </xf>
    <xf numFmtId="0" fontId="26" fillId="5" borderId="21" xfId="0" applyFont="1" applyFill="1" applyBorder="1">
      <alignment vertical="center"/>
    </xf>
    <xf numFmtId="165" fontId="27" fillId="5" borderId="22" xfId="1" applyNumberFormat="1" applyFont="1" applyFill="1" applyBorder="1" applyAlignment="1">
      <alignment horizontal="center" vertical="center"/>
    </xf>
    <xf numFmtId="165" fontId="14" fillId="5" borderId="23" xfId="1" applyNumberFormat="1" applyFont="1" applyFill="1" applyBorder="1" applyAlignment="1">
      <alignment horizontal="center" vertical="center"/>
    </xf>
    <xf numFmtId="165" fontId="14" fillId="5" borderId="19" xfId="1" applyNumberFormat="1" applyFont="1" applyFill="1" applyBorder="1" applyAlignment="1">
      <alignment horizontal="center" vertical="center"/>
    </xf>
    <xf numFmtId="165" fontId="14" fillId="5" borderId="0" xfId="1" applyNumberFormat="1" applyFont="1" applyFill="1" applyAlignment="1">
      <alignment horizontal="center" vertical="center"/>
    </xf>
    <xf numFmtId="165" fontId="14" fillId="5" borderId="9" xfId="1" applyNumberFormat="1" applyFont="1" applyFill="1" applyBorder="1" applyAlignment="1">
      <alignment horizontal="center" vertical="center"/>
    </xf>
    <xf numFmtId="0" fontId="0" fillId="0" borderId="0" xfId="0" applyFill="1" applyAlignment="1">
      <alignment horizontal="center" vertical="center"/>
    </xf>
    <xf numFmtId="165" fontId="28" fillId="8" borderId="24" xfId="1" applyNumberFormat="1" applyFont="1" applyFill="1" applyBorder="1" applyAlignment="1">
      <alignment horizontal="center" vertical="center"/>
    </xf>
    <xf numFmtId="0" fontId="0" fillId="0" borderId="0" xfId="0" applyFill="1" applyAlignment="1">
      <alignment vertical="center"/>
    </xf>
    <xf numFmtId="0" fontId="1" fillId="3" borderId="0" xfId="0" applyFont="1" applyFill="1">
      <alignment vertical="center"/>
    </xf>
    <xf numFmtId="0" fontId="29" fillId="0" borderId="0" xfId="0" applyFont="1" applyAlignment="1"/>
    <xf numFmtId="0" fontId="30" fillId="0" borderId="0" xfId="0" applyFont="1" applyFill="1">
      <alignment vertical="center"/>
    </xf>
    <xf numFmtId="0" fontId="31" fillId="0" borderId="0" xfId="0" applyFont="1" applyFill="1">
      <alignment vertical="center"/>
    </xf>
    <xf numFmtId="0" fontId="32" fillId="0" borderId="0" xfId="0" applyFont="1" applyFill="1">
      <alignment vertical="center"/>
    </xf>
    <xf numFmtId="0" fontId="33" fillId="0" borderId="0" xfId="0" applyFont="1" applyFill="1" applyAlignment="1">
      <alignment horizontal="center" vertical="center"/>
    </xf>
    <xf numFmtId="0" fontId="33" fillId="0" borderId="0" xfId="0" applyFont="1" applyFill="1">
      <alignment vertical="center"/>
    </xf>
    <xf numFmtId="0" fontId="13" fillId="0" borderId="0" xfId="0" applyFont="1" applyAlignment="1">
      <alignment horizontal="left" vertical="center"/>
    </xf>
    <xf numFmtId="0" fontId="34" fillId="0" borderId="0" xfId="0" applyFont="1" applyFill="1" applyAlignment="1">
      <alignment horizontal="left" vertical="center"/>
    </xf>
    <xf numFmtId="0" fontId="35" fillId="5" borderId="0" xfId="0" applyFont="1" applyFill="1">
      <alignment vertical="center"/>
    </xf>
    <xf numFmtId="0" fontId="36" fillId="5" borderId="0" xfId="0" applyFont="1" applyFill="1">
      <alignment vertical="center"/>
    </xf>
    <xf numFmtId="0" fontId="26" fillId="5" borderId="0" xfId="0" applyFont="1" applyFill="1">
      <alignment vertical="center"/>
    </xf>
    <xf numFmtId="0" fontId="37" fillId="5" borderId="0" xfId="0" applyFont="1" applyFill="1" applyAlignment="1">
      <alignment horizontal="center" vertical="center"/>
    </xf>
    <xf numFmtId="0" fontId="38" fillId="0" borderId="9" xfId="0" applyFont="1" applyBorder="1" applyAlignment="1">
      <alignment horizontal="left" vertical="center"/>
    </xf>
    <xf numFmtId="0" fontId="11" fillId="0" borderId="9" xfId="0" applyFont="1" applyBorder="1" applyAlignment="1">
      <alignment horizontal="center" vertical="center"/>
    </xf>
    <xf numFmtId="0" fontId="1" fillId="0" borderId="25" xfId="0" applyFont="1" applyBorder="1">
      <alignment vertical="center"/>
    </xf>
    <xf numFmtId="0" fontId="1" fillId="0" borderId="26" xfId="0" applyFont="1" applyBorder="1">
      <alignment vertical="center"/>
    </xf>
    <xf numFmtId="0" fontId="39" fillId="0" borderId="27" xfId="0" applyFont="1" applyBorder="1">
      <alignment vertical="center"/>
    </xf>
    <xf numFmtId="0" fontId="40" fillId="0" borderId="0" xfId="0" applyFont="1" applyBorder="1" applyAlignment="1">
      <alignment vertical="top"/>
    </xf>
    <xf numFmtId="0" fontId="1" fillId="0" borderId="0" xfId="0" applyFont="1" applyBorder="1">
      <alignment vertical="center"/>
    </xf>
    <xf numFmtId="0" fontId="1" fillId="0" borderId="27" xfId="0" applyFont="1" applyBorder="1">
      <alignment vertical="center"/>
    </xf>
    <xf numFmtId="0" fontId="41" fillId="0" borderId="0" xfId="0" applyFont="1" applyBorder="1">
      <alignment vertical="center"/>
    </xf>
    <xf numFmtId="0" fontId="42" fillId="0" borderId="0" xfId="0" applyFont="1" applyBorder="1">
      <alignment vertical="center"/>
    </xf>
    <xf numFmtId="9" fontId="43" fillId="0" borderId="0" xfId="1" applyFont="1" applyBorder="1" applyAlignment="1">
      <alignment vertical="center"/>
    </xf>
    <xf numFmtId="0" fontId="44" fillId="0" borderId="0" xfId="0" applyFont="1" applyBorder="1" applyAlignment="1">
      <alignment vertical="center"/>
    </xf>
    <xf numFmtId="0" fontId="1" fillId="0" borderId="28" xfId="0" applyFont="1" applyBorder="1">
      <alignment vertical="center"/>
    </xf>
    <xf numFmtId="0" fontId="1" fillId="0" borderId="29" xfId="0" applyFont="1" applyBorder="1">
      <alignment vertical="center"/>
    </xf>
    <xf numFmtId="0" fontId="39" fillId="0" borderId="0" xfId="0" applyFont="1" applyBorder="1">
      <alignment vertical="center"/>
    </xf>
    <xf numFmtId="0" fontId="47" fillId="0" borderId="0" xfId="0" applyFont="1" applyBorder="1">
      <alignment vertical="center"/>
    </xf>
    <xf numFmtId="0" fontId="48" fillId="0" borderId="0" xfId="0" applyFont="1" applyBorder="1">
      <alignment vertical="center"/>
    </xf>
    <xf numFmtId="0" fontId="40" fillId="0" borderId="0" xfId="0" applyFont="1" applyBorder="1">
      <alignment vertical="center"/>
    </xf>
    <xf numFmtId="0" fontId="49" fillId="0" borderId="0" xfId="0" applyFont="1" applyBorder="1">
      <alignment vertical="center"/>
    </xf>
    <xf numFmtId="0" fontId="50" fillId="0" borderId="0" xfId="0" applyFont="1" applyBorder="1" applyAlignment="1">
      <alignment vertical="top"/>
    </xf>
    <xf numFmtId="0" fontId="1" fillId="0" borderId="0" xfId="0" applyFont="1" applyBorder="1" applyAlignment="1">
      <alignment horizontal="center" vertical="center"/>
    </xf>
    <xf numFmtId="0" fontId="11" fillId="0" borderId="0" xfId="0" applyFont="1" applyBorder="1" applyAlignment="1">
      <alignment vertical="center"/>
    </xf>
    <xf numFmtId="0" fontId="54" fillId="0" borderId="0" xfId="0" applyFont="1" applyBorder="1">
      <alignment vertical="center"/>
    </xf>
    <xf numFmtId="0" fontId="55" fillId="0" borderId="0" xfId="0" applyFont="1" applyBorder="1">
      <alignment vertical="center"/>
    </xf>
    <xf numFmtId="0" fontId="7" fillId="0" borderId="0" xfId="0" applyFont="1" applyBorder="1" applyAlignment="1">
      <alignment horizontal="left" vertical="center"/>
    </xf>
    <xf numFmtId="0" fontId="7" fillId="0" borderId="0" xfId="0" applyFont="1" applyBorder="1" applyAlignment="1">
      <alignment vertical="center"/>
    </xf>
    <xf numFmtId="0" fontId="39" fillId="0" borderId="0" xfId="0" applyFont="1" applyBorder="1" applyAlignment="1">
      <alignment horizontal="left" vertical="center"/>
    </xf>
    <xf numFmtId="0" fontId="56" fillId="0" borderId="0" xfId="0" applyFont="1" applyBorder="1" applyAlignment="1">
      <alignment vertical="center"/>
    </xf>
    <xf numFmtId="0" fontId="53" fillId="0" borderId="0" xfId="0" applyFont="1" applyBorder="1" applyAlignment="1">
      <alignment vertical="center"/>
    </xf>
    <xf numFmtId="0" fontId="1" fillId="0" borderId="30" xfId="0" applyFont="1" applyBorder="1">
      <alignment vertical="center"/>
    </xf>
    <xf numFmtId="0" fontId="1" fillId="0" borderId="31" xfId="0" applyFont="1" applyBorder="1">
      <alignment vertical="center"/>
    </xf>
    <xf numFmtId="0" fontId="1" fillId="0" borderId="32" xfId="0" applyFont="1" applyBorder="1">
      <alignment vertical="center"/>
    </xf>
    <xf numFmtId="0" fontId="56" fillId="0" borderId="31" xfId="0" applyFont="1" applyBorder="1" applyAlignment="1">
      <alignment vertical="center"/>
    </xf>
    <xf numFmtId="0" fontId="53" fillId="0" borderId="31" xfId="0" applyFont="1" applyBorder="1" applyAlignment="1">
      <alignment vertical="center"/>
    </xf>
    <xf numFmtId="0" fontId="12" fillId="0" borderId="0" xfId="0" applyFont="1" applyBorder="1" applyAlignment="1">
      <alignment vertical="top"/>
    </xf>
    <xf numFmtId="0" fontId="57" fillId="0" borderId="0" xfId="0" applyFont="1" applyBorder="1" applyAlignment="1">
      <alignment horizontal="center" vertical="center"/>
    </xf>
    <xf numFmtId="0" fontId="58" fillId="0" borderId="0" xfId="0" applyFont="1" applyBorder="1" applyAlignment="1">
      <alignment horizontal="center" vertical="center"/>
    </xf>
    <xf numFmtId="0" fontId="59" fillId="0" borderId="0" xfId="0" applyFont="1" applyBorder="1" applyAlignment="1">
      <alignment horizontal="right" vertical="center"/>
    </xf>
    <xf numFmtId="0" fontId="58" fillId="0" borderId="0" xfId="0" applyFont="1" applyBorder="1" applyAlignment="1">
      <alignment horizontal="right" vertical="center"/>
    </xf>
    <xf numFmtId="0" fontId="60" fillId="0" borderId="0" xfId="0" applyFont="1" applyBorder="1" applyAlignment="1">
      <alignment horizontal="right" vertical="top"/>
    </xf>
    <xf numFmtId="0" fontId="61" fillId="0" borderId="0" xfId="0" applyFont="1" applyBorder="1" applyAlignment="1">
      <alignment horizontal="right" vertical="top"/>
    </xf>
    <xf numFmtId="0" fontId="63" fillId="0" borderId="0" xfId="0" applyFont="1" applyBorder="1" applyAlignment="1">
      <alignment horizontal="right" vertical="center"/>
    </xf>
    <xf numFmtId="0" fontId="58" fillId="0" borderId="0" xfId="0" applyFont="1" applyBorder="1" applyAlignment="1">
      <alignment vertical="center"/>
    </xf>
    <xf numFmtId="0" fontId="57" fillId="0" borderId="0" xfId="0" applyFont="1">
      <alignment vertical="center"/>
    </xf>
    <xf numFmtId="0" fontId="58" fillId="0" borderId="0" xfId="0" applyFont="1" applyBorder="1" applyAlignment="1">
      <alignment horizontal="right" vertical="top"/>
    </xf>
    <xf numFmtId="0" fontId="64" fillId="0" borderId="0" xfId="0" applyFont="1" applyBorder="1" applyAlignment="1">
      <alignment horizontal="right" vertical="top"/>
    </xf>
    <xf numFmtId="0" fontId="58" fillId="0" borderId="0" xfId="0" applyFont="1" applyBorder="1" applyAlignment="1">
      <alignment vertical="top"/>
    </xf>
    <xf numFmtId="0" fontId="57" fillId="0" borderId="0" xfId="0" applyFont="1" applyAlignment="1">
      <alignment vertical="top"/>
    </xf>
    <xf numFmtId="0" fontId="61" fillId="0" borderId="0" xfId="0" applyFont="1" applyBorder="1" applyAlignment="1">
      <alignment horizontal="center" vertical="top"/>
    </xf>
    <xf numFmtId="0" fontId="63" fillId="0" borderId="0" xfId="0" applyFont="1" applyBorder="1" applyAlignment="1">
      <alignment vertical="center"/>
    </xf>
    <xf numFmtId="0" fontId="65" fillId="0" borderId="0" xfId="0" applyFont="1">
      <alignment vertical="center"/>
    </xf>
    <xf numFmtId="0" fontId="51" fillId="0" borderId="0" xfId="0" applyFont="1" applyBorder="1" applyAlignment="1">
      <alignment horizontal="right" vertical="center"/>
    </xf>
    <xf numFmtId="0" fontId="53" fillId="0" borderId="0" xfId="0" applyFont="1" applyBorder="1" applyAlignment="1">
      <alignment horizontal="right" vertical="center"/>
    </xf>
    <xf numFmtId="0" fontId="51" fillId="0" borderId="0" xfId="0" applyFont="1" applyBorder="1" applyAlignment="1">
      <alignment vertical="center"/>
    </xf>
    <xf numFmtId="164" fontId="14" fillId="5" borderId="19" xfId="0" quotePrefix="1" applyNumberFormat="1" applyFont="1" applyFill="1" applyBorder="1" applyAlignment="1">
      <alignment horizontal="center" vertical="center"/>
    </xf>
    <xf numFmtId="165" fontId="14" fillId="5" borderId="18" xfId="1" applyNumberFormat="1" applyFont="1" applyFill="1" applyBorder="1" applyAlignment="1">
      <alignment vertical="center"/>
    </xf>
    <xf numFmtId="0" fontId="81" fillId="0" borderId="0" xfId="0" applyFont="1">
      <alignment vertical="center"/>
    </xf>
    <xf numFmtId="0" fontId="81" fillId="0" borderId="0" xfId="0" applyFont="1" applyAlignment="1"/>
    <xf numFmtId="0" fontId="82" fillId="0" borderId="0" xfId="0" applyNumberFormat="1" applyFont="1" applyFill="1" applyBorder="1" applyAlignment="1" applyProtection="1">
      <alignment vertical="center"/>
    </xf>
    <xf numFmtId="0" fontId="80" fillId="10" borderId="0" xfId="3" applyAlignment="1">
      <alignment vertical="center"/>
    </xf>
    <xf numFmtId="0" fontId="79" fillId="9" borderId="0" xfId="2" applyAlignment="1">
      <alignment vertical="center"/>
    </xf>
    <xf numFmtId="14" fontId="0" fillId="0" borderId="0" xfId="0" applyNumberFormat="1" applyAlignment="1"/>
    <xf numFmtId="22" fontId="0" fillId="0" borderId="0" xfId="0" applyNumberFormat="1" applyAlignment="1"/>
    <xf numFmtId="165" fontId="14" fillId="5" borderId="33" xfId="1" applyNumberFormat="1" applyFont="1" applyFill="1" applyBorder="1" applyAlignment="1">
      <alignment vertical="center"/>
    </xf>
    <xf numFmtId="0" fontId="83" fillId="5" borderId="0" xfId="0" applyFont="1" applyFill="1">
      <alignment vertical="center"/>
    </xf>
    <xf numFmtId="0" fontId="52" fillId="0" borderId="0" xfId="0" applyFont="1" applyBorder="1" applyAlignment="1">
      <alignment horizontal="center" vertical="center"/>
    </xf>
    <xf numFmtId="0" fontId="39" fillId="0" borderId="0" xfId="0" applyFont="1" applyBorder="1" applyAlignment="1">
      <alignment horizontal="center" vertical="center"/>
    </xf>
    <xf numFmtId="9" fontId="45" fillId="0" borderId="0" xfId="1" applyFont="1" applyBorder="1" applyAlignment="1">
      <alignment horizontal="center" vertical="center"/>
    </xf>
    <xf numFmtId="0" fontId="49" fillId="0" borderId="0" xfId="0" applyFont="1" applyBorder="1" applyAlignment="1">
      <alignment horizontal="left" vertical="center" wrapText="1"/>
    </xf>
    <xf numFmtId="0" fontId="51" fillId="0" borderId="0" xfId="0" applyFont="1" applyBorder="1" applyAlignment="1">
      <alignment horizontal="center" vertical="center"/>
    </xf>
    <xf numFmtId="0" fontId="58" fillId="0" borderId="0" xfId="0" applyFont="1" applyBorder="1" applyAlignment="1">
      <alignment horizontal="center" vertical="center"/>
    </xf>
    <xf numFmtId="0" fontId="62" fillId="0" borderId="0" xfId="0" applyFont="1" applyBorder="1" applyAlignment="1">
      <alignment horizontal="center" vertical="center"/>
    </xf>
    <xf numFmtId="0" fontId="42" fillId="0" borderId="0" xfId="0" applyFont="1" applyBorder="1" applyAlignment="1">
      <alignment horizontal="center" vertical="center"/>
    </xf>
    <xf numFmtId="0" fontId="46" fillId="0" borderId="0" xfId="0" applyFont="1" applyBorder="1" applyAlignment="1">
      <alignment horizontal="right" vertical="center"/>
    </xf>
    <xf numFmtId="0" fontId="46" fillId="0" borderId="0" xfId="0" applyFont="1" applyFill="1" applyBorder="1" applyAlignment="1">
      <alignment horizontal="right" vertical="center"/>
    </xf>
    <xf numFmtId="0" fontId="7" fillId="0" borderId="0" xfId="0" applyFont="1" applyBorder="1" applyAlignment="1">
      <alignment horizontal="left" vertical="center"/>
    </xf>
    <xf numFmtId="0" fontId="53" fillId="0" borderId="0" xfId="0" applyFont="1" applyBorder="1" applyAlignment="1">
      <alignment horizontal="center" vertical="center"/>
    </xf>
    <xf numFmtId="164" fontId="14" fillId="5" borderId="16" xfId="0" quotePrefix="1" applyNumberFormat="1" applyFont="1" applyFill="1" applyBorder="1" applyAlignment="1">
      <alignment horizontal="center" vertical="center"/>
    </xf>
    <xf numFmtId="164" fontId="14" fillId="5" borderId="17" xfId="0" quotePrefix="1" applyNumberFormat="1" applyFont="1" applyFill="1" applyBorder="1" applyAlignment="1">
      <alignment horizontal="center" vertical="center"/>
    </xf>
    <xf numFmtId="0" fontId="1" fillId="0" borderId="13" xfId="0" applyFont="1" applyBorder="1" applyAlignment="1">
      <alignment horizontal="center" vertical="center"/>
    </xf>
    <xf numFmtId="0" fontId="1" fillId="0" borderId="14" xfId="0" applyFont="1" applyBorder="1" applyAlignment="1">
      <alignment horizontal="center" vertical="center"/>
    </xf>
    <xf numFmtId="0" fontId="1" fillId="0" borderId="15" xfId="0" applyFont="1" applyBorder="1" applyAlignment="1">
      <alignment horizontal="center" vertical="center"/>
    </xf>
    <xf numFmtId="165" fontId="14" fillId="5" borderId="16" xfId="1" applyNumberFormat="1" applyFont="1" applyFill="1" applyBorder="1" applyAlignment="1">
      <alignment horizontal="center" vertical="center"/>
    </xf>
    <xf numFmtId="165" fontId="14" fillId="5" borderId="17" xfId="1" applyNumberFormat="1" applyFont="1" applyFill="1" applyBorder="1" applyAlignment="1">
      <alignment horizontal="center" vertical="center"/>
    </xf>
    <xf numFmtId="165" fontId="14" fillId="5" borderId="18" xfId="1" applyNumberFormat="1" applyFont="1" applyFill="1" applyBorder="1" applyAlignment="1">
      <alignment horizontal="center" vertical="center"/>
    </xf>
    <xf numFmtId="0" fontId="5" fillId="0" borderId="5" xfId="0" applyFont="1" applyFill="1" applyBorder="1" applyAlignment="1">
      <alignment horizontal="center" vertical="center" wrapText="1"/>
    </xf>
    <xf numFmtId="0" fontId="5" fillId="0" borderId="6" xfId="0" applyFont="1" applyFill="1" applyBorder="1" applyAlignment="1">
      <alignment horizontal="center" vertical="center" wrapText="1"/>
    </xf>
    <xf numFmtId="0" fontId="5" fillId="0" borderId="8" xfId="0" applyFont="1" applyFill="1" applyBorder="1" applyAlignment="1">
      <alignment horizontal="center" vertical="center" wrapText="1"/>
    </xf>
    <xf numFmtId="0" fontId="3" fillId="0" borderId="7" xfId="0" applyFont="1" applyFill="1" applyBorder="1" applyAlignment="1">
      <alignment horizontal="center" vertical="center" wrapText="1"/>
    </xf>
    <xf numFmtId="0" fontId="3" fillId="0" borderId="7" xfId="0" applyFont="1" applyFill="1" applyBorder="1" applyAlignment="1">
      <alignment vertical="center" wrapText="1"/>
    </xf>
    <xf numFmtId="0" fontId="2" fillId="0" borderId="7" xfId="0" applyFont="1" applyFill="1" applyBorder="1" applyAlignment="1">
      <alignment horizontal="center" vertical="center" wrapText="1"/>
    </xf>
    <xf numFmtId="0" fontId="2" fillId="0" borderId="7" xfId="0" applyFont="1" applyFill="1" applyBorder="1" applyAlignment="1">
      <alignment vertical="center" wrapText="1"/>
    </xf>
    <xf numFmtId="0" fontId="1" fillId="0" borderId="2" xfId="0" applyFont="1" applyBorder="1" applyAlignment="1">
      <alignment horizontal="left" vertical="center" wrapText="1"/>
    </xf>
    <xf numFmtId="0" fontId="1" fillId="0" borderId="3" xfId="0" applyFont="1" applyBorder="1" applyAlignment="1">
      <alignment horizontal="left" vertical="center" wrapText="1"/>
    </xf>
    <xf numFmtId="0" fontId="1" fillId="0" borderId="2" xfId="0" applyFont="1" applyFill="1" applyBorder="1" applyAlignment="1">
      <alignment horizontal="left" vertical="center" wrapText="1"/>
    </xf>
    <xf numFmtId="0" fontId="1" fillId="0" borderId="3" xfId="0" applyFont="1" applyFill="1" applyBorder="1" applyAlignment="1">
      <alignment horizontal="left" vertical="center" wrapText="1"/>
    </xf>
    <xf numFmtId="0" fontId="1" fillId="0" borderId="4" xfId="0" applyFont="1" applyFill="1" applyBorder="1" applyAlignment="1">
      <alignment horizontal="left" vertical="center" wrapText="1"/>
    </xf>
    <xf numFmtId="0" fontId="0" fillId="0" borderId="0" xfId="0" applyAlignment="1">
      <alignment wrapText="1"/>
    </xf>
  </cellXfs>
  <cellStyles count="4">
    <cellStyle name="Bad" xfId="3" builtinId="27"/>
    <cellStyle name="Good" xfId="2" builtinId="26"/>
    <cellStyle name="Normal" xfId="0" builtinId="0"/>
    <cellStyle name="Percent" xfId="1" builtinId="5"/>
  </cellStyles>
  <dxfs count="64">
    <dxf>
      <font>
        <color theme="2"/>
      </font>
    </dxf>
    <dxf>
      <font>
        <color theme="2"/>
      </font>
    </dxf>
    <dxf>
      <font>
        <color theme="2"/>
      </font>
    </dxf>
    <dxf>
      <font>
        <color theme="2"/>
      </font>
    </dxf>
    <dxf>
      <font>
        <color theme="2"/>
      </font>
    </dxf>
    <dxf>
      <font>
        <color theme="2"/>
      </font>
    </dxf>
    <dxf>
      <font>
        <color theme="2"/>
      </font>
    </dxf>
    <dxf>
      <font>
        <color theme="2"/>
      </font>
    </dxf>
    <dxf>
      <font>
        <color theme="2"/>
      </font>
    </dxf>
    <dxf>
      <font>
        <color theme="2"/>
      </font>
    </dxf>
    <dxf>
      <font>
        <color theme="2"/>
      </font>
    </dxf>
    <dxf>
      <font>
        <color theme="2"/>
      </font>
    </dxf>
    <dxf>
      <font>
        <color theme="2"/>
      </font>
    </dxf>
    <dxf>
      <font>
        <color theme="2"/>
      </font>
    </dxf>
    <dxf>
      <font>
        <color theme="2"/>
      </font>
    </dxf>
    <dxf>
      <font>
        <color theme="2"/>
      </font>
    </dxf>
    <dxf>
      <font>
        <color theme="2"/>
      </font>
    </dxf>
    <dxf>
      <font>
        <color theme="2"/>
      </font>
    </dxf>
    <dxf>
      <font>
        <color theme="2"/>
      </font>
    </dxf>
    <dxf>
      <font>
        <color theme="2"/>
      </font>
    </dxf>
    <dxf>
      <font>
        <color theme="2"/>
      </font>
    </dxf>
    <dxf>
      <font>
        <color theme="2"/>
      </font>
    </dxf>
    <dxf>
      <font>
        <color theme="2"/>
      </font>
    </dxf>
    <dxf>
      <font>
        <color theme="2"/>
      </font>
    </dxf>
    <dxf>
      <font>
        <color theme="2"/>
      </font>
    </dxf>
    <dxf>
      <font>
        <color theme="2"/>
      </font>
    </dxf>
    <dxf>
      <font>
        <color theme="2"/>
      </font>
    </dxf>
    <dxf>
      <font>
        <color theme="2"/>
      </font>
    </dxf>
    <dxf>
      <font>
        <color theme="2"/>
      </font>
    </dxf>
    <dxf>
      <font>
        <color theme="2"/>
      </font>
    </dxf>
    <dxf>
      <font>
        <color theme="2"/>
      </font>
    </dxf>
    <dxf>
      <font>
        <color theme="2"/>
      </font>
    </dxf>
    <dxf>
      <font>
        <color theme="2"/>
      </font>
    </dxf>
    <dxf>
      <font>
        <sz val="9"/>
      </font>
    </dxf>
    <dxf>
      <font>
        <sz val="9"/>
      </font>
    </dxf>
    <dxf>
      <font>
        <sz val="9"/>
      </font>
    </dxf>
    <dxf>
      <font>
        <sz val="9"/>
      </font>
    </dxf>
    <dxf>
      <font>
        <sz val="9"/>
      </font>
    </dxf>
    <dxf>
      <font>
        <sz val="9"/>
      </font>
    </dxf>
    <dxf>
      <font>
        <name val="Segoe UI"/>
        <scheme val="none"/>
      </font>
    </dxf>
    <dxf>
      <font>
        <name val="Segoe UI"/>
        <scheme val="none"/>
      </font>
    </dxf>
    <dxf>
      <font>
        <name val="Segoe UI"/>
        <scheme val="none"/>
      </font>
    </dxf>
    <dxf>
      <font>
        <name val="Segoe UI"/>
        <scheme val="none"/>
      </font>
    </dxf>
    <dxf>
      <font>
        <name val="Segoe UI"/>
        <scheme val="none"/>
      </font>
    </dxf>
    <dxf>
      <font>
        <name val="Segoe UI"/>
        <scheme val="none"/>
      </font>
    </dxf>
    <dxf>
      <font>
        <sz val="9"/>
      </font>
    </dxf>
    <dxf>
      <font>
        <name val="Segoe UI"/>
        <scheme val="none"/>
      </font>
    </dxf>
    <dxf>
      <fill>
        <patternFill patternType="solid">
          <fgColor theme="4" tint="0.79995117038483843"/>
          <bgColor theme="4" tint="0.79995117038483843"/>
        </patternFill>
      </fill>
      <border>
        <bottom style="thin">
          <color theme="4" tint="0.39994506668294322"/>
        </bottom>
      </border>
    </dxf>
    <dxf>
      <font>
        <b/>
      </font>
      <fill>
        <patternFill patternType="solid">
          <fgColor theme="4" tint="0.79995117038483843"/>
          <bgColor theme="4" tint="0.79995117038483843"/>
        </patternFill>
      </fill>
      <border>
        <bottom style="thin">
          <color theme="4" tint="0.39994506668294322"/>
        </bottom>
      </border>
    </dxf>
    <dxf>
      <font>
        <color theme="1"/>
      </font>
    </dxf>
    <dxf>
      <font>
        <color theme="1"/>
      </font>
      <border>
        <bottom style="thin">
          <color theme="4" tint="0.39994506668294322"/>
        </bottom>
      </border>
    </dxf>
    <dxf>
      <font>
        <b/>
        <color theme="1"/>
      </font>
    </dxf>
    <dxf>
      <font>
        <b/>
        <color theme="1"/>
      </font>
      <border>
        <top style="thin">
          <color theme="4"/>
        </top>
        <bottom style="thin">
          <color theme="4"/>
        </bottom>
      </border>
    </dxf>
    <dxf>
      <fill>
        <patternFill patternType="solid">
          <fgColor theme="4" tint="0.79995117038483843"/>
          <bgColor theme="4" tint="0.79995117038483843"/>
        </patternFill>
      </fill>
    </dxf>
    <dxf>
      <fill>
        <patternFill patternType="solid">
          <fgColor theme="4" tint="0.79995117038483843"/>
          <bgColor theme="4" tint="0.79995117038483843"/>
        </patternFill>
      </fill>
    </dxf>
    <dxf>
      <font>
        <b/>
        <color theme="1"/>
      </font>
      <fill>
        <patternFill patternType="solid">
          <fgColor theme="4" tint="0.79995117038483843"/>
          <bgColor theme="4" tint="0.79995117038483843"/>
        </patternFill>
      </fill>
      <border>
        <top style="thin">
          <color theme="4" tint="0.39994506668294322"/>
        </top>
        <bottom style="thin">
          <color theme="4" tint="0.39994506668294322"/>
        </bottom>
      </border>
    </dxf>
    <dxf>
      <font>
        <b/>
        <color theme="1"/>
      </font>
      <fill>
        <patternFill patternType="solid">
          <fgColor theme="4" tint="0.79995117038483843"/>
          <bgColor theme="4" tint="0.79995117038483843"/>
        </patternFill>
      </fill>
      <border>
        <bottom style="thin">
          <color theme="4" tint="0.39994506668294322"/>
        </bottom>
      </border>
    </dxf>
    <dxf>
      <fill>
        <patternFill patternType="solid">
          <fgColor theme="4" tint="0.79995117038483843"/>
          <bgColor theme="4" tint="0.79995117038483843"/>
        </patternFill>
      </fill>
    </dxf>
    <dxf>
      <fill>
        <patternFill patternType="solid">
          <fgColor theme="4" tint="0.79995117038483843"/>
          <bgColor theme="4" tint="0.79995117038483843"/>
        </patternFill>
      </fill>
    </dxf>
    <dxf>
      <font>
        <b/>
        <color theme="1"/>
      </font>
    </dxf>
    <dxf>
      <font>
        <b/>
        <color theme="1"/>
      </font>
    </dxf>
    <dxf>
      <font>
        <b/>
        <color theme="1"/>
      </font>
      <border>
        <top style="double">
          <color theme="4"/>
        </top>
      </border>
    </dxf>
    <dxf>
      <font>
        <b/>
        <color theme="0"/>
      </font>
      <fill>
        <patternFill patternType="solid">
          <fgColor theme="4"/>
          <bgColor theme="4"/>
        </patternFill>
      </fill>
    </dxf>
    <dxf>
      <font>
        <color theme="1"/>
      </font>
      <border>
        <left style="thin">
          <color theme="4"/>
        </left>
        <right style="thin">
          <color theme="4"/>
        </right>
        <top style="thin">
          <color theme="4"/>
        </top>
        <bottom style="thin">
          <color theme="4"/>
        </bottom>
        <horizontal style="thin">
          <color theme="4" tint="0.39994506668294322"/>
        </horizontal>
      </border>
    </dxf>
  </dxfs>
  <tableStyles count="2" defaultTableStyle="TableStylePreset3_Accent1" defaultPivotStyle="PivotStylePreset2_Accent1">
    <tableStyle name="TableStylePreset3_Accent1" pivot="0" count="7">
      <tableStyleElement type="wholeTable" dxfId="63"/>
      <tableStyleElement type="headerRow" dxfId="62"/>
      <tableStyleElement type="totalRow" dxfId="61"/>
      <tableStyleElement type="firstColumn" dxfId="60"/>
      <tableStyleElement type="lastColumn" dxfId="59"/>
      <tableStyleElement type="firstRowStripe" dxfId="58"/>
      <tableStyleElement type="firstColumnStripe" dxfId="57"/>
    </tableStyle>
    <tableStyle name="PivotStylePreset2_Accent1" table="0" count="10">
      <tableStyleElement type="headerRow" dxfId="56"/>
      <tableStyleElement type="totalRow" dxfId="55"/>
      <tableStyleElement type="firstRowStripe" dxfId="54"/>
      <tableStyleElement type="firstColumnStripe" dxfId="53"/>
      <tableStyleElement type="firstSubtotalRow" dxfId="52"/>
      <tableStyleElement type="secondSubtotalRow" dxfId="51"/>
      <tableStyleElement type="firstRowSubheading" dxfId="50"/>
      <tableStyleElement type="secondRowSubheading" dxfId="49"/>
      <tableStyleElement type="pageFieldLabels" dxfId="48"/>
      <tableStyleElement type="pageFieldValues" dxfId="47"/>
    </tableStyle>
  </tableStyles>
  <colors>
    <mruColors>
      <color rgb="FF0000FF"/>
      <color rgb="FFF6BEFA"/>
      <color rgb="FFE035EF"/>
      <color rgb="FFB20CB4"/>
      <color rgb="FF4E2873"/>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calcChain" Target="calcChain.xml"/><Relationship Id="rId3" Type="http://schemas.openxmlformats.org/officeDocument/2006/relationships/worksheet" Target="worksheets/sheet3.xml"/><Relationship Id="rId21" Type="http://schemas.openxmlformats.org/officeDocument/2006/relationships/pivotCacheDefinition" Target="pivotCache/pivotCacheDefinition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pivotCacheDefinition" Target="pivotCache/pivotCacheDefinition2.xml"/></Relationships>
</file>

<file path=xl/charts/_rels/chart2.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3.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view3D>
      <c:rotX val="30"/>
      <c:rotY val="0"/>
      <c:depthPercent val="100"/>
      <c:rAngAx val="0"/>
    </c:view3D>
    <c:floor>
      <c:thickness val="0"/>
      <c:spPr>
        <a:noFill/>
        <a:effectLst/>
      </c:spPr>
    </c:floor>
    <c:sideWall>
      <c:thickness val="0"/>
      <c:spPr>
        <a:noFill/>
        <a:effectLst/>
      </c:spPr>
    </c:sideWall>
    <c:backWall>
      <c:thickness val="0"/>
      <c:spPr>
        <a:noFill/>
        <a:effectLst/>
      </c:spPr>
    </c:backWall>
    <c:plotArea>
      <c:layout/>
      <c:pie3DChart>
        <c:varyColors val="1"/>
        <c:ser>
          <c:idx val="0"/>
          <c:order val="0"/>
          <c:spPr>
            <a:scene3d>
              <a:camera prst="orthographicFront"/>
              <a:lightRig rig="threePt" dir="t"/>
            </a:scene3d>
            <a:sp3d contourW="9525"/>
          </c:spPr>
          <c:dPt>
            <c:idx val="0"/>
            <c:bubble3D val="0"/>
            <c:spPr>
              <a:solidFill>
                <a:schemeClr val="accent1"/>
              </a:solidFill>
              <a:ln>
                <a:solidFill>
                  <a:schemeClr val="bg1"/>
                </a:solidFill>
              </a:ln>
              <a:effectLst/>
              <a:scene3d>
                <a:camera prst="orthographicFront"/>
                <a:lightRig rig="threePt" dir="t"/>
              </a:scene3d>
              <a:sp3d contourW="9525"/>
            </c:spPr>
          </c:dPt>
          <c:dPt>
            <c:idx val="1"/>
            <c:bubble3D val="0"/>
            <c:spPr>
              <a:solidFill>
                <a:schemeClr val="accent2"/>
              </a:solidFill>
              <a:ln>
                <a:solidFill>
                  <a:schemeClr val="bg1"/>
                </a:solidFill>
              </a:ln>
              <a:effectLst/>
              <a:scene3d>
                <a:camera prst="orthographicFront"/>
                <a:lightRig rig="threePt" dir="t"/>
              </a:scene3d>
              <a:sp3d contourW="9525"/>
            </c:spPr>
          </c:dPt>
          <c:dLbls>
            <c:spPr>
              <a:noFill/>
              <a:ln>
                <a:noFill/>
              </a:ln>
              <a:effectLst/>
            </c:spPr>
            <c:txPr>
              <a:bodyPr rot="0" spcFirstLastPara="0" vertOverflow="ellipsis" vert="horz" wrap="square" lIns="38100" tIns="19050" rIns="38100" bIns="19050" anchor="ctr" anchorCtr="1"/>
              <a:lstStyle/>
              <a:p>
                <a:pPr>
                  <a:defRPr lang="en-US" sz="10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1"/>
            <c:leaderLines>
              <c:spPr>
                <a:ln w="9525" cap="flat" cmpd="sng" algn="ctr">
                  <a:solidFill>
                    <a:schemeClr val="tx1">
                      <a:lumMod val="35000"/>
                      <a:lumOff val="65000"/>
                    </a:schemeClr>
                  </a:solidFill>
                  <a:prstDash val="solid"/>
                  <a:round/>
                </a:ln>
                <a:effectLst/>
              </c:spPr>
            </c:leaderLines>
            <c:extLst>
              <c:ext xmlns:c15="http://schemas.microsoft.com/office/drawing/2012/chart" uri="{CE6537A1-D6FC-4f65-9D91-7224C49458BB}">
                <c15:layout/>
              </c:ext>
            </c:extLst>
          </c:dLbls>
          <c:cat>
            <c:strRef>
              <c:f>raw_log!$AI$9:$AI$10</c:f>
              <c:strCache>
                <c:ptCount val="2"/>
                <c:pt idx="0">
                  <c:v>Logged, %</c:v>
                </c:pt>
                <c:pt idx="1">
                  <c:v>Not Logged, %</c:v>
                </c:pt>
              </c:strCache>
            </c:strRef>
          </c:cat>
          <c:val>
            <c:numRef>
              <c:f>raw_log!$AJ$9:$AJ$10</c:f>
              <c:numCache>
                <c:formatCode>0.0%</c:formatCode>
                <c:ptCount val="2"/>
                <c:pt idx="0">
                  <c:v>0.98148148148148151</c:v>
                </c:pt>
                <c:pt idx="1">
                  <c:v>1.8518518518518517E-2</c:v>
                </c:pt>
              </c:numCache>
            </c:numRef>
          </c:val>
        </c:ser>
        <c:dLbls>
          <c:showLegendKey val="0"/>
          <c:showVal val="1"/>
          <c:showCatName val="0"/>
          <c:showSerName val="0"/>
          <c:showPercent val="0"/>
          <c:showBubbleSize val="0"/>
          <c:showLeaderLines val="1"/>
        </c:dLbls>
      </c:pie3DChart>
      <c:spPr>
        <a:noFill/>
        <a:ln>
          <a:noFill/>
        </a:ln>
        <a:effectLst/>
      </c:spPr>
    </c:plotArea>
    <c:legend>
      <c:legendPos val="r"/>
      <c:legendEntry>
        <c:idx val="0"/>
        <c:txPr>
          <a:bodyPr rot="0" spcFirstLastPara="0" vertOverflow="ellipsis" vert="horz" wrap="square" anchor="ctr" anchorCtr="1"/>
          <a:lstStyle/>
          <a:p>
            <a:pPr>
              <a:defRPr lang="en-US" sz="900" b="0" i="0" u="none" strike="noStrike" kern="1200" baseline="0">
                <a:solidFill>
                  <a:schemeClr val="lt1"/>
                </a:solidFill>
                <a:latin typeface="+mn-lt"/>
                <a:ea typeface="+mn-ea"/>
                <a:cs typeface="+mn-cs"/>
              </a:defRPr>
            </a:pPr>
            <a:endParaRPr lang="en-US"/>
          </a:p>
        </c:txPr>
      </c:legendEntry>
      <c:legendEntry>
        <c:idx val="1"/>
        <c:txPr>
          <a:bodyPr rot="0" spcFirstLastPara="0" vertOverflow="ellipsis" vert="horz" wrap="square" anchor="ctr" anchorCtr="1"/>
          <a:lstStyle/>
          <a:p>
            <a:pPr>
              <a:defRPr lang="en-US" sz="900" b="0" i="0" u="none" strike="noStrike" kern="1200" baseline="0">
                <a:solidFill>
                  <a:schemeClr val="lt1"/>
                </a:solidFill>
                <a:latin typeface="+mn-lt"/>
                <a:ea typeface="+mn-ea"/>
                <a:cs typeface="+mn-cs"/>
              </a:defRPr>
            </a:pPr>
            <a:endParaRPr lang="en-US"/>
          </a:p>
        </c:txPr>
      </c:legendEntry>
      <c:layout/>
      <c:overlay val="0"/>
      <c:spPr>
        <a:noFill/>
        <a:ln>
          <a:noFill/>
        </a:ln>
        <a:effectLst/>
      </c:spPr>
      <c:txPr>
        <a:bodyPr rot="0" spcFirstLastPara="0" vertOverflow="ellipsis" vert="horz" wrap="square" anchor="ctr" anchorCtr="1"/>
        <a:lstStyle/>
        <a:p>
          <a:pPr>
            <a:defRPr lang="en-US" sz="900" b="0" i="0" u="none" strike="noStrike" kern="1200" baseline="0">
              <a:solidFill>
                <a:schemeClr val="lt1"/>
              </a:solidFill>
              <a:latin typeface="+mn-lt"/>
              <a:ea typeface="+mn-ea"/>
              <a:cs typeface="+mn-cs"/>
            </a:defRPr>
          </a:pPr>
          <a:endParaRPr lang="en-US"/>
        </a:p>
      </c:txPr>
    </c:legend>
    <c:plotVisOnly val="1"/>
    <c:dispBlanksAs val="gap"/>
    <c:showDLblsOverMax val="0"/>
    <c:extLst>
      <c:ext uri="{0b15fc19-7d7d-44ad-8c2d-2c3a37ce22c3}">
        <chartProps xmlns="https://web.wps.cn/et/2018/main" chartId="{85f3ec61-07ec-426f-bf9e-58a46281a485}"/>
      </c:ext>
    </c:extLst>
  </c:chart>
  <c:spPr>
    <a:noFill/>
    <a:ln w="9525" cap="flat" cmpd="sng" algn="ctr">
      <a:noFill/>
      <a:prstDash val="solid"/>
      <a:round/>
    </a:ln>
    <a:effectLst/>
    <a:scene3d>
      <a:camera prst="orthographicFront"/>
      <a:lightRig rig="threePt" dir="t"/>
    </a:scene3d>
  </c:spPr>
  <c:txPr>
    <a:bodyPr/>
    <a:lstStyle/>
    <a:p>
      <a:pPr>
        <a:defRPr lang="en-US">
          <a:solidFill>
            <a:schemeClr val="lt1"/>
          </a:solidFill>
          <a:latin typeface="+mn-lt"/>
          <a:ea typeface="+mn-ea"/>
          <a:cs typeface="+mn-cs"/>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stacked"/>
        <c:varyColors val="0"/>
        <c:ser>
          <c:idx val="0"/>
          <c:order val="0"/>
          <c:tx>
            <c:strRef>
              <c:f>'per dept,office'!$D$5</c:f>
              <c:strCache>
                <c:ptCount val="1"/>
                <c:pt idx="0">
                  <c:v>UPLOAD</c:v>
                </c:pt>
              </c:strCache>
            </c:strRef>
          </c:tx>
          <c:spPr>
            <a:solidFill>
              <a:srgbClr val="FF0000"/>
            </a:solidFill>
            <a:ln>
              <a:solidFill>
                <a:schemeClr val="bg1"/>
              </a:solidFill>
            </a:ln>
            <a:effectLst/>
          </c:spPr>
          <c:invertIfNegative val="0"/>
          <c:dLbls>
            <c:spPr>
              <a:noFill/>
              <a:ln>
                <a:noFill/>
              </a:ln>
              <a:effectLst/>
            </c:spPr>
            <c:txPr>
              <a:bodyPr rot="0" spcFirstLastPara="0" vertOverflow="ellipsis" vert="horz" wrap="square" lIns="38100" tIns="19050" rIns="38100" bIns="19050" anchor="ctr" anchorCtr="1"/>
              <a:lstStyle/>
              <a:p>
                <a:pPr>
                  <a:defRPr lang="en-US" sz="1000" b="0" i="0" u="none" strike="noStrike" kern="1200" baseline="0">
                    <a:solidFill>
                      <a:schemeClr val="lt1"/>
                    </a:solidFill>
                    <a:latin typeface="Bahnschrift SemiLight" panose="020B0502040204020203" charset="0"/>
                    <a:ea typeface="Bahnschrift SemiLight" panose="020B0502040204020203" charset="0"/>
                    <a:cs typeface="Bahnschrift SemiLight" panose="020B0502040204020203" charset="0"/>
                    <a:sym typeface="Bahnschrift SemiLight" panose="020B0502040204020203" charset="0"/>
                  </a:defRPr>
                </a:pPr>
                <a:endParaRPr lang="en-US"/>
              </a:p>
            </c:txPr>
            <c:dLblPos val="inBase"/>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'per dept,office'!$B$6:$B$59</c:f>
              <c:strCache>
                <c:ptCount val="54"/>
                <c:pt idx="0">
                  <c:v>OCM</c:v>
                </c:pt>
                <c:pt idx="1">
                  <c:v>ADAAC</c:v>
                </c:pt>
                <c:pt idx="2">
                  <c:v>AMD</c:v>
                </c:pt>
                <c:pt idx="3">
                  <c:v>BCRD</c:v>
                </c:pt>
                <c:pt idx="4">
                  <c:v>BPLD</c:v>
                </c:pt>
                <c:pt idx="5">
                  <c:v>CAD</c:v>
                </c:pt>
                <c:pt idx="6">
                  <c:v>CArD</c:v>
                </c:pt>
                <c:pt idx="7">
                  <c:v>CBD</c:v>
                </c:pt>
                <c:pt idx="8">
                  <c:v>CCESD</c:v>
                </c:pt>
                <c:pt idx="9">
                  <c:v>CCRD</c:v>
                </c:pt>
                <c:pt idx="10">
                  <c:v>CESD</c:v>
                </c:pt>
                <c:pt idx="11">
                  <c:v>CGSD</c:v>
                </c:pt>
                <c:pt idx="12">
                  <c:v>CHD</c:v>
                </c:pt>
                <c:pt idx="13">
                  <c:v>CLD</c:v>
                </c:pt>
                <c:pt idx="14">
                  <c:v>CPDD</c:v>
                </c:pt>
                <c:pt idx="15">
                  <c:v>CREMCO</c:v>
                </c:pt>
                <c:pt idx="16">
                  <c:v>CTO</c:v>
                </c:pt>
                <c:pt idx="17">
                  <c:v>CVD</c:v>
                </c:pt>
                <c:pt idx="18">
                  <c:v>DBO</c:v>
                </c:pt>
                <c:pt idx="19">
                  <c:v>DOE</c:v>
                </c:pt>
                <c:pt idx="20">
                  <c:v>DPOS</c:v>
                </c:pt>
                <c:pt idx="21">
                  <c:v>DSQC</c:v>
                </c:pt>
                <c:pt idx="22">
                  <c:v>GAD</c:v>
                </c:pt>
                <c:pt idx="23">
                  <c:v>HCDRD</c:v>
                </c:pt>
                <c:pt idx="24">
                  <c:v>HRMD</c:v>
                </c:pt>
                <c:pt idx="25">
                  <c:v>IAS</c:v>
                </c:pt>
                <c:pt idx="26">
                  <c:v>ITDD</c:v>
                </c:pt>
                <c:pt idx="27">
                  <c:v>LEDIPO</c:v>
                </c:pt>
                <c:pt idx="28">
                  <c:v>MDAD</c:v>
                </c:pt>
                <c:pt idx="29">
                  <c:v>OCA</c:v>
                </c:pt>
                <c:pt idx="30">
                  <c:v>OCAs</c:v>
                </c:pt>
                <c:pt idx="31">
                  <c:v>OSSP</c:v>
                </c:pt>
                <c:pt idx="32">
                  <c:v>OSCA</c:v>
                </c:pt>
                <c:pt idx="33">
                  <c:v>OSM</c:v>
                </c:pt>
                <c:pt idx="34">
                  <c:v>PAISD</c:v>
                </c:pt>
                <c:pt idx="35">
                  <c:v>PDAD</c:v>
                </c:pt>
                <c:pt idx="36">
                  <c:v>PDAO</c:v>
                </c:pt>
                <c:pt idx="37">
                  <c:v>PESO</c:v>
                </c:pt>
                <c:pt idx="38">
                  <c:v>PLEB</c:v>
                </c:pt>
                <c:pt idx="39">
                  <c:v>PROC</c:v>
                </c:pt>
                <c:pt idx="40">
                  <c:v>QCBAS</c:v>
                </c:pt>
                <c:pt idx="41">
                  <c:v>QCCSD</c:v>
                </c:pt>
                <c:pt idx="42">
                  <c:v>QCEAU</c:v>
                </c:pt>
                <c:pt idx="43">
                  <c:v>QCID</c:v>
                </c:pt>
                <c:pt idx="44">
                  <c:v>QCPL</c:v>
                </c:pt>
                <c:pt idx="45">
                  <c:v>QCTD</c:v>
                </c:pt>
                <c:pt idx="46">
                  <c:v>QCYDO</c:v>
                </c:pt>
                <c:pt idx="47">
                  <c:v>QCDRRMO</c:v>
                </c:pt>
                <c:pt idx="48">
                  <c:v>SBCDPO</c:v>
                </c:pt>
                <c:pt idx="49">
                  <c:v>SPORTS</c:v>
                </c:pt>
                <c:pt idx="50">
                  <c:v>SSDD</c:v>
                </c:pt>
                <c:pt idx="51">
                  <c:v>TFCOPRISS</c:v>
                </c:pt>
                <c:pt idx="52">
                  <c:v>TTMD</c:v>
                </c:pt>
                <c:pt idx="53">
                  <c:v>ZAU</c:v>
                </c:pt>
              </c:strCache>
            </c:strRef>
          </c:cat>
          <c:val>
            <c:numRef>
              <c:f>'per dept,office'!$D$6:$D$59</c:f>
              <c:numCache>
                <c:formatCode>General</c:formatCode>
                <c:ptCount val="54"/>
                <c:pt idx="0">
                  <c:v>159</c:v>
                </c:pt>
                <c:pt idx="1">
                  <c:v>3</c:v>
                </c:pt>
                <c:pt idx="2">
                  <c:v>0</c:v>
                </c:pt>
                <c:pt idx="3">
                  <c:v>0</c:v>
                </c:pt>
                <c:pt idx="4">
                  <c:v>0</c:v>
                </c:pt>
                <c:pt idx="5">
                  <c:v>7</c:v>
                </c:pt>
                <c:pt idx="6">
                  <c:v>0</c:v>
                </c:pt>
                <c:pt idx="7">
                  <c:v>0</c:v>
                </c:pt>
                <c:pt idx="8">
                  <c:v>1</c:v>
                </c:pt>
                <c:pt idx="9">
                  <c:v>0</c:v>
                </c:pt>
                <c:pt idx="10">
                  <c:v>3</c:v>
                </c:pt>
                <c:pt idx="11">
                  <c:v>21</c:v>
                </c:pt>
                <c:pt idx="12">
                  <c:v>0</c:v>
                </c:pt>
                <c:pt idx="13">
                  <c:v>0</c:v>
                </c:pt>
                <c:pt idx="14">
                  <c:v>17</c:v>
                </c:pt>
                <c:pt idx="15">
                  <c:v>15</c:v>
                </c:pt>
                <c:pt idx="16">
                  <c:v>28</c:v>
                </c:pt>
                <c:pt idx="17">
                  <c:v>0</c:v>
                </c:pt>
                <c:pt idx="18">
                  <c:v>0</c:v>
                </c:pt>
                <c:pt idx="19">
                  <c:v>147</c:v>
                </c:pt>
                <c:pt idx="20">
                  <c:v>7</c:v>
                </c:pt>
                <c:pt idx="21">
                  <c:v>1</c:v>
                </c:pt>
                <c:pt idx="22">
                  <c:v>0</c:v>
                </c:pt>
                <c:pt idx="23">
                  <c:v>0</c:v>
                </c:pt>
                <c:pt idx="24">
                  <c:v>0</c:v>
                </c:pt>
                <c:pt idx="25">
                  <c:v>1</c:v>
                </c:pt>
                <c:pt idx="26">
                  <c:v>82</c:v>
                </c:pt>
                <c:pt idx="27">
                  <c:v>23</c:v>
                </c:pt>
                <c:pt idx="28">
                  <c:v>47</c:v>
                </c:pt>
                <c:pt idx="29">
                  <c:v>44</c:v>
                </c:pt>
                <c:pt idx="30">
                  <c:v>44</c:v>
                </c:pt>
                <c:pt idx="31">
                  <c:v>2</c:v>
                </c:pt>
                <c:pt idx="32">
                  <c:v>0</c:v>
                </c:pt>
                <c:pt idx="33">
                  <c:v>0</c:v>
                </c:pt>
                <c:pt idx="34">
                  <c:v>0</c:v>
                </c:pt>
                <c:pt idx="35">
                  <c:v>0</c:v>
                </c:pt>
                <c:pt idx="36">
                  <c:v>1</c:v>
                </c:pt>
                <c:pt idx="37">
                  <c:v>2</c:v>
                </c:pt>
                <c:pt idx="38">
                  <c:v>2</c:v>
                </c:pt>
                <c:pt idx="39">
                  <c:v>0</c:v>
                </c:pt>
                <c:pt idx="40">
                  <c:v>0</c:v>
                </c:pt>
                <c:pt idx="41">
                  <c:v>0</c:v>
                </c:pt>
                <c:pt idx="42">
                  <c:v>13</c:v>
                </c:pt>
                <c:pt idx="43">
                  <c:v>7</c:v>
                </c:pt>
                <c:pt idx="44">
                  <c:v>15</c:v>
                </c:pt>
                <c:pt idx="45">
                  <c:v>5</c:v>
                </c:pt>
                <c:pt idx="46">
                  <c:v>65</c:v>
                </c:pt>
                <c:pt idx="47">
                  <c:v>8</c:v>
                </c:pt>
                <c:pt idx="48">
                  <c:v>18</c:v>
                </c:pt>
                <c:pt idx="49">
                  <c:v>2</c:v>
                </c:pt>
                <c:pt idx="50">
                  <c:v>5</c:v>
                </c:pt>
                <c:pt idx="51">
                  <c:v>0</c:v>
                </c:pt>
                <c:pt idx="52">
                  <c:v>1</c:v>
                </c:pt>
                <c:pt idx="53">
                  <c:v>0</c:v>
                </c:pt>
              </c:numCache>
            </c:numRef>
          </c:val>
        </c:ser>
        <c:dLbls>
          <c:showLegendKey val="0"/>
          <c:showVal val="1"/>
          <c:showCatName val="0"/>
          <c:showSerName val="0"/>
          <c:showPercent val="0"/>
          <c:showBubbleSize val="0"/>
        </c:dLbls>
        <c:gapWidth val="246"/>
        <c:overlap val="100"/>
        <c:axId val="-1359652448"/>
        <c:axId val="-1359651904"/>
      </c:barChart>
      <c:catAx>
        <c:axId val="-1359652448"/>
        <c:scaling>
          <c:orientation val="minMax"/>
        </c:scaling>
        <c:delete val="0"/>
        <c:axPos val="b"/>
        <c:numFmt formatCode="General" sourceLinked="0"/>
        <c:majorTickMark val="none"/>
        <c:minorTickMark val="none"/>
        <c:tickLblPos val="nextTo"/>
        <c:spPr>
          <a:noFill/>
          <a:ln w="9525" cap="flat" cmpd="sng" algn="ctr">
            <a:solidFill>
              <a:schemeClr val="tx1">
                <a:lumMod val="15000"/>
                <a:lumOff val="85000"/>
              </a:schemeClr>
            </a:solidFill>
            <a:round/>
          </a:ln>
          <a:effectLst/>
        </c:spPr>
        <c:txPr>
          <a:bodyPr rot="-60000000" spcFirstLastPara="0" vertOverflow="ellipsis" vert="horz" wrap="square" anchor="ctr" anchorCtr="1"/>
          <a:lstStyle/>
          <a:p>
            <a:pPr>
              <a:defRPr lang="en-US" sz="900" b="0" i="0" u="none" strike="noStrike" kern="1200" baseline="0">
                <a:solidFill>
                  <a:schemeClr val="lt1"/>
                </a:solidFill>
                <a:latin typeface="Bahnschrift SemiLight" panose="020B0502040204020203" charset="0"/>
                <a:ea typeface="Bahnschrift SemiLight" panose="020B0502040204020203" charset="0"/>
                <a:cs typeface="Bahnschrift SemiLight" panose="020B0502040204020203" charset="0"/>
                <a:sym typeface="Bahnschrift SemiLight" panose="020B0502040204020203" charset="0"/>
              </a:defRPr>
            </a:pPr>
            <a:endParaRPr lang="en-US"/>
          </a:p>
        </c:txPr>
        <c:crossAx val="-1359651904"/>
        <c:crosses val="autoZero"/>
        <c:auto val="1"/>
        <c:lblAlgn val="ctr"/>
        <c:lblOffset val="100"/>
        <c:noMultiLvlLbl val="0"/>
      </c:catAx>
      <c:valAx>
        <c:axId val="-1359651904"/>
        <c:scaling>
          <c:orientation val="minMax"/>
        </c:scaling>
        <c:delete val="0"/>
        <c:axPos val="l"/>
        <c:majorGridlines>
          <c:spPr>
            <a:ln w="9525" cap="flat" cmpd="sng" algn="ctr">
              <a:solidFill>
                <a:schemeClr val="lt1">
                  <a:lumMod val="90200"/>
                </a:schemeClr>
              </a:solidFill>
              <a:round/>
            </a:ln>
            <a:effectLst/>
          </c:spPr>
        </c:majorGridlines>
        <c:numFmt formatCode="General" sourceLinked="1"/>
        <c:majorTickMark val="none"/>
        <c:minorTickMark val="none"/>
        <c:tickLblPos val="nextTo"/>
        <c:spPr>
          <a:noFill/>
          <a:ln>
            <a:noFill/>
          </a:ln>
          <a:effectLst/>
        </c:spPr>
        <c:txPr>
          <a:bodyPr rot="-60000000" spcFirstLastPara="0" vertOverflow="ellipsis" vert="horz" wrap="square" anchor="ctr" anchorCtr="1"/>
          <a:lstStyle/>
          <a:p>
            <a:pPr>
              <a:defRPr lang="en-US" sz="900" b="0" i="0" u="none" strike="noStrike" kern="1200" baseline="0">
                <a:solidFill>
                  <a:schemeClr val="lt1"/>
                </a:solidFill>
                <a:latin typeface="Bahnschrift SemiLight" panose="020B0502040204020203" charset="0"/>
                <a:ea typeface="Bahnschrift SemiLight" panose="020B0502040204020203" charset="0"/>
                <a:cs typeface="Bahnschrift SemiLight" panose="020B0502040204020203" charset="0"/>
                <a:sym typeface="Bahnschrift SemiLight" panose="020B0502040204020203" charset="0"/>
              </a:defRPr>
            </a:pPr>
            <a:endParaRPr lang="en-US"/>
          </a:p>
        </c:txPr>
        <c:crossAx val="-1359652448"/>
        <c:crosses val="autoZero"/>
        <c:crossBetween val="between"/>
      </c:valAx>
      <c:spPr>
        <a:noFill/>
        <a:ln>
          <a:noFill/>
        </a:ln>
        <a:effectLst/>
      </c:spPr>
    </c:plotArea>
    <c:plotVisOnly val="1"/>
    <c:dispBlanksAs val="gap"/>
    <c:showDLblsOverMax val="0"/>
    <c:extLst>
      <c:ext uri="{0b15fc19-7d7d-44ad-8c2d-2c3a37ce22c3}">
        <chartProps xmlns="https://web.wps.cn/et/2018/main" chartId="{68782b25-2ada-4e9d-86d8-c7af0c5512f8}"/>
      </c:ext>
    </c:extLst>
  </c:chart>
  <c:spPr>
    <a:solidFill>
      <a:schemeClr val="tx1"/>
    </a:solidFill>
    <a:ln w="9525" cap="flat" cmpd="sng" algn="ctr">
      <a:solidFill>
        <a:schemeClr val="bg1"/>
      </a:solidFill>
      <a:round/>
    </a:ln>
    <a:effectLst/>
    <a:sp3d>
      <a:extrusionClr>
        <a:srgbClr val="FFFFFF"/>
      </a:extrusionClr>
      <a:contourClr>
        <a:srgbClr val="FFFFFF"/>
      </a:contourClr>
    </a:sp3d>
  </c:spPr>
  <c:txPr>
    <a:bodyPr/>
    <a:lstStyle/>
    <a:p>
      <a:pPr>
        <a:defRPr lang="en-US">
          <a:solidFill>
            <a:schemeClr val="lt1"/>
          </a:solidFill>
          <a:latin typeface="Bahnschrift SemiLight" panose="020B0502040204020203" charset="0"/>
          <a:ea typeface="Bahnschrift SemiLight" panose="020B0502040204020203" charset="0"/>
          <a:cs typeface="Bahnschrift SemiLight" panose="020B0502040204020203" charset="0"/>
          <a:sym typeface="Bahnschrift SemiLight" panose="020B0502040204020203" charset="0"/>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stacked"/>
        <c:varyColors val="0"/>
        <c:ser>
          <c:idx val="0"/>
          <c:order val="0"/>
          <c:spPr>
            <a:solidFill>
              <a:srgbClr val="4E2873"/>
            </a:solidFill>
            <a:ln>
              <a:noFill/>
            </a:ln>
            <a:effectLst/>
          </c:spPr>
          <c:invertIfNegative val="0"/>
          <c:dLbls>
            <c:spPr>
              <a:noFill/>
              <a:ln>
                <a:noFill/>
              </a:ln>
              <a:effectLst/>
            </c:spPr>
            <c:txPr>
              <a:bodyPr rot="0" spcFirstLastPara="0" vertOverflow="ellipsis" vert="horz" wrap="square" lIns="38100" tIns="19050" rIns="38100" bIns="19050" anchor="ctr" anchorCtr="1"/>
              <a:lstStyle/>
              <a:p>
                <a:pPr>
                  <a:defRPr lang="en-US" sz="1000" b="0" i="0" u="none" strike="noStrike" kern="1200" baseline="0">
                    <a:solidFill>
                      <a:schemeClr val="tx1">
                        <a:lumMod val="75000"/>
                        <a:lumOff val="25000"/>
                      </a:schemeClr>
                    </a:solidFill>
                    <a:latin typeface="Bahnschrift SemiLight" panose="020B0502040204020203" charset="0"/>
                    <a:ea typeface="Bahnschrift SemiLight" panose="020B0502040204020203" charset="0"/>
                    <a:cs typeface="Bahnschrift SemiLight" panose="020B0502040204020203" charset="0"/>
                    <a:sym typeface="Bahnschrift SemiLight" panose="020B0502040204020203" charset="0"/>
                  </a:defRPr>
                </a:pPr>
                <a:endParaRPr lang="en-US"/>
              </a:p>
            </c:txPr>
            <c:dLblPos val="inBase"/>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'per dept,office'!$B$6:$B$58</c:f>
              <c:strCache>
                <c:ptCount val="53"/>
                <c:pt idx="0">
                  <c:v>OCM</c:v>
                </c:pt>
                <c:pt idx="1">
                  <c:v>ADAAC</c:v>
                </c:pt>
                <c:pt idx="2">
                  <c:v>AMD</c:v>
                </c:pt>
                <c:pt idx="3">
                  <c:v>BCRD</c:v>
                </c:pt>
                <c:pt idx="4">
                  <c:v>BPLD</c:v>
                </c:pt>
                <c:pt idx="5">
                  <c:v>CAD</c:v>
                </c:pt>
                <c:pt idx="6">
                  <c:v>CArD</c:v>
                </c:pt>
                <c:pt idx="7">
                  <c:v>CBD</c:v>
                </c:pt>
                <c:pt idx="8">
                  <c:v>CCESD</c:v>
                </c:pt>
                <c:pt idx="9">
                  <c:v>CCRD</c:v>
                </c:pt>
                <c:pt idx="10">
                  <c:v>CESD</c:v>
                </c:pt>
                <c:pt idx="11">
                  <c:v>CGSD</c:v>
                </c:pt>
                <c:pt idx="12">
                  <c:v>CHD</c:v>
                </c:pt>
                <c:pt idx="13">
                  <c:v>CLD</c:v>
                </c:pt>
                <c:pt idx="14">
                  <c:v>CPDD</c:v>
                </c:pt>
                <c:pt idx="15">
                  <c:v>CREMCO</c:v>
                </c:pt>
                <c:pt idx="16">
                  <c:v>CTO</c:v>
                </c:pt>
                <c:pt idx="17">
                  <c:v>CVD</c:v>
                </c:pt>
                <c:pt idx="18">
                  <c:v>DBO</c:v>
                </c:pt>
                <c:pt idx="19">
                  <c:v>DOE</c:v>
                </c:pt>
                <c:pt idx="20">
                  <c:v>DPOS</c:v>
                </c:pt>
                <c:pt idx="21">
                  <c:v>DSQC</c:v>
                </c:pt>
                <c:pt idx="22">
                  <c:v>GAD</c:v>
                </c:pt>
                <c:pt idx="23">
                  <c:v>HCDRD</c:v>
                </c:pt>
                <c:pt idx="24">
                  <c:v>HRMD</c:v>
                </c:pt>
                <c:pt idx="25">
                  <c:v>IAS</c:v>
                </c:pt>
                <c:pt idx="26">
                  <c:v>ITDD</c:v>
                </c:pt>
                <c:pt idx="27">
                  <c:v>LEDIPO</c:v>
                </c:pt>
                <c:pt idx="28">
                  <c:v>MDAD</c:v>
                </c:pt>
                <c:pt idx="29">
                  <c:v>OCA</c:v>
                </c:pt>
                <c:pt idx="30">
                  <c:v>OCAs</c:v>
                </c:pt>
                <c:pt idx="31">
                  <c:v>OSSP</c:v>
                </c:pt>
                <c:pt idx="32">
                  <c:v>OSCA</c:v>
                </c:pt>
                <c:pt idx="33">
                  <c:v>OSM</c:v>
                </c:pt>
                <c:pt idx="34">
                  <c:v>PAISD</c:v>
                </c:pt>
                <c:pt idx="35">
                  <c:v>PDAD</c:v>
                </c:pt>
                <c:pt idx="36">
                  <c:v>PDAO</c:v>
                </c:pt>
                <c:pt idx="37">
                  <c:v>PESO</c:v>
                </c:pt>
                <c:pt idx="38">
                  <c:v>PLEB</c:v>
                </c:pt>
                <c:pt idx="39">
                  <c:v>PROC</c:v>
                </c:pt>
                <c:pt idx="40">
                  <c:v>QCBAS</c:v>
                </c:pt>
                <c:pt idx="41">
                  <c:v>QCCSD</c:v>
                </c:pt>
                <c:pt idx="42">
                  <c:v>QCEAU</c:v>
                </c:pt>
                <c:pt idx="43">
                  <c:v>QCID</c:v>
                </c:pt>
                <c:pt idx="44">
                  <c:v>QCPL</c:v>
                </c:pt>
                <c:pt idx="45">
                  <c:v>QCTD</c:v>
                </c:pt>
                <c:pt idx="46">
                  <c:v>QCYDO</c:v>
                </c:pt>
                <c:pt idx="47">
                  <c:v>QCDRRMO</c:v>
                </c:pt>
                <c:pt idx="48">
                  <c:v>SBCDPO</c:v>
                </c:pt>
                <c:pt idx="49">
                  <c:v>SPORTS</c:v>
                </c:pt>
                <c:pt idx="50">
                  <c:v>SSDD</c:v>
                </c:pt>
                <c:pt idx="51">
                  <c:v>TFCOPRISS</c:v>
                </c:pt>
                <c:pt idx="52">
                  <c:v>TTMD</c:v>
                </c:pt>
              </c:strCache>
            </c:strRef>
          </c:cat>
          <c:val>
            <c:numRef>
              <c:f>'per dept,office'!#REF!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'per dept,office'!#REF!</c15:sqref>
                        </c15:formulaRef>
                      </c:ext>
                    </c:extLst>
                    <c:strCache>
                      <c:ptCount val="1"/>
                      <c:pt idx="0">
                        <c:v>#REF!</c:v>
                      </c:pt>
                    </c:strCache>
                  </c:strRef>
                </c15:tx>
              </c15:filteredSeriesTitle>
            </c:ext>
          </c:extLst>
        </c:ser>
        <c:dLbls>
          <c:showLegendKey val="0"/>
          <c:showVal val="1"/>
          <c:showCatName val="0"/>
          <c:showSerName val="0"/>
          <c:showPercent val="0"/>
          <c:showBubbleSize val="0"/>
        </c:dLbls>
        <c:gapWidth val="246"/>
        <c:overlap val="100"/>
        <c:axId val="-1359660608"/>
        <c:axId val="-1359652992"/>
      </c:barChart>
      <c:catAx>
        <c:axId val="-1359660608"/>
        <c:scaling>
          <c:orientation val="minMax"/>
        </c:scaling>
        <c:delete val="0"/>
        <c:axPos val="b"/>
        <c:numFmt formatCode="General" sourceLinked="0"/>
        <c:majorTickMark val="none"/>
        <c:minorTickMark val="none"/>
        <c:tickLblPos val="nextTo"/>
        <c:spPr>
          <a:noFill/>
          <a:ln w="9525" cap="flat" cmpd="sng" algn="ctr">
            <a:solidFill>
              <a:schemeClr val="tx1">
                <a:lumMod val="15000"/>
                <a:lumOff val="85000"/>
              </a:schemeClr>
            </a:solidFill>
            <a:round/>
          </a:ln>
          <a:effectLst/>
        </c:spPr>
        <c:txPr>
          <a:bodyPr rot="-60000000" spcFirstLastPara="0" vertOverflow="ellipsis" vert="horz" wrap="square" anchor="ctr" anchorCtr="1"/>
          <a:lstStyle/>
          <a:p>
            <a:pPr>
              <a:defRPr lang="en-US" sz="900" b="0" i="0" u="none" strike="noStrike" kern="1200" baseline="0">
                <a:solidFill>
                  <a:schemeClr val="tx1">
                    <a:lumMod val="75000"/>
                    <a:lumOff val="25000"/>
                  </a:schemeClr>
                </a:solidFill>
                <a:latin typeface="Bahnschrift SemiLight" panose="020B0502040204020203" charset="0"/>
                <a:ea typeface="Bahnschrift SemiLight" panose="020B0502040204020203" charset="0"/>
                <a:cs typeface="Bahnschrift SemiLight" panose="020B0502040204020203" charset="0"/>
                <a:sym typeface="Bahnschrift SemiLight" panose="020B0502040204020203" charset="0"/>
              </a:defRPr>
            </a:pPr>
            <a:endParaRPr lang="en-US"/>
          </a:p>
        </c:txPr>
        <c:crossAx val="-1359652992"/>
        <c:crosses val="autoZero"/>
        <c:auto val="1"/>
        <c:lblAlgn val="ctr"/>
        <c:lblOffset val="100"/>
        <c:noMultiLvlLbl val="0"/>
      </c:catAx>
      <c:valAx>
        <c:axId val="-1359652992"/>
        <c:scaling>
          <c:orientation val="minMax"/>
        </c:scaling>
        <c:delete val="0"/>
        <c:axPos val="l"/>
        <c:majorGridlines>
          <c:spPr>
            <a:ln w="9525" cap="flat" cmpd="sng" algn="ctr">
              <a:solidFill>
                <a:schemeClr val="lt1">
                  <a:lumMod val="90200"/>
                </a:schemeClr>
              </a:solidFill>
              <a:round/>
            </a:ln>
            <a:effectLst/>
          </c:spPr>
        </c:majorGridlines>
        <c:numFmt formatCode="General" sourceLinked="1"/>
        <c:majorTickMark val="none"/>
        <c:minorTickMark val="none"/>
        <c:tickLblPos val="nextTo"/>
        <c:spPr>
          <a:noFill/>
          <a:ln>
            <a:noFill/>
          </a:ln>
          <a:effectLst/>
        </c:spPr>
        <c:txPr>
          <a:bodyPr rot="-60000000" spcFirstLastPara="0" vertOverflow="ellipsis" vert="horz" wrap="square" anchor="ctr" anchorCtr="1"/>
          <a:lstStyle/>
          <a:p>
            <a:pPr>
              <a:defRPr lang="en-US" sz="900" b="0" i="0" u="none" strike="noStrike" kern="1200" baseline="0">
                <a:solidFill>
                  <a:schemeClr val="tx1">
                    <a:lumMod val="75000"/>
                    <a:lumOff val="25000"/>
                  </a:schemeClr>
                </a:solidFill>
                <a:latin typeface="Bahnschrift SemiLight" panose="020B0502040204020203" charset="0"/>
                <a:ea typeface="Bahnschrift SemiLight" panose="020B0502040204020203" charset="0"/>
                <a:cs typeface="Bahnschrift SemiLight" panose="020B0502040204020203" charset="0"/>
                <a:sym typeface="Bahnschrift SemiLight" panose="020B0502040204020203" charset="0"/>
              </a:defRPr>
            </a:pPr>
            <a:endParaRPr lang="en-US"/>
          </a:p>
        </c:txPr>
        <c:crossAx val="-1359660608"/>
        <c:crosses val="autoZero"/>
        <c:crossBetween val="between"/>
      </c:valAx>
      <c:spPr>
        <a:noFill/>
        <a:ln>
          <a:noFill/>
        </a:ln>
        <a:effectLst/>
      </c:spPr>
    </c:plotArea>
    <c:plotVisOnly val="1"/>
    <c:dispBlanksAs val="gap"/>
    <c:showDLblsOverMax val="0"/>
    <c:extLst>
      <c:ext uri="{0b15fc19-7d7d-44ad-8c2d-2c3a37ce22c3}">
        <chartProps xmlns="https://web.wps.cn/et/2018/main" chartId="{68782b25-2ada-4e9d-86d8-c7af0c5512f8}"/>
      </c:ext>
    </c:extLst>
  </c:chart>
  <c:spPr>
    <a:noFill/>
    <a:ln w="9525" cap="flat" cmpd="sng" algn="ctr">
      <a:solidFill>
        <a:schemeClr val="bg1"/>
      </a:solidFill>
      <a:round/>
    </a:ln>
    <a:effectLst/>
  </c:spPr>
  <c:txPr>
    <a:bodyPr/>
    <a:lstStyle/>
    <a:p>
      <a:pPr>
        <a:defRPr lang="en-US">
          <a:solidFill>
            <a:schemeClr val="tx1">
              <a:lumMod val="75000"/>
              <a:lumOff val="25000"/>
            </a:schemeClr>
          </a:solidFill>
          <a:latin typeface="Bahnschrift SemiLight" panose="020B0502040204020203" charset="0"/>
          <a:ea typeface="Bahnschrift SemiLight" panose="020B0502040204020203" charset="0"/>
          <a:cs typeface="Bahnschrift SemiLight" panose="020B0502040204020203" charset="0"/>
          <a:sym typeface="Bahnschrift SemiLight" panose="020B0502040204020203" charset="0"/>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view3D>
      <c:rotX val="30"/>
      <c:rotY val="0"/>
      <c:depthPercent val="100"/>
      <c:rAngAx val="0"/>
    </c:view3D>
    <c:floor>
      <c:thickness val="0"/>
      <c:spPr>
        <a:noFill/>
        <a:effectLst/>
      </c:spPr>
    </c:floor>
    <c:sideWall>
      <c:thickness val="0"/>
      <c:spPr>
        <a:noFill/>
        <a:effectLst/>
      </c:spPr>
    </c:sideWall>
    <c:backWall>
      <c:thickness val="0"/>
      <c:spPr>
        <a:noFill/>
        <a:effectLst/>
      </c:spPr>
    </c:backWall>
    <c:plotArea>
      <c:layout/>
      <c:pie3DChart>
        <c:varyColors val="1"/>
        <c:ser>
          <c:idx val="0"/>
          <c:order val="0"/>
          <c:spPr>
            <a:scene3d>
              <a:camera prst="orthographicFront"/>
              <a:lightRig rig="threePt" dir="t"/>
            </a:scene3d>
            <a:sp3d contourW="9525"/>
          </c:spPr>
          <c:dPt>
            <c:idx val="0"/>
            <c:bubble3D val="0"/>
            <c:spPr>
              <a:solidFill>
                <a:schemeClr val="accent1"/>
              </a:solidFill>
              <a:ln>
                <a:solidFill>
                  <a:schemeClr val="bg1"/>
                </a:solidFill>
              </a:ln>
              <a:effectLst/>
              <a:scene3d>
                <a:camera prst="orthographicFront"/>
                <a:lightRig rig="threePt" dir="t"/>
              </a:scene3d>
              <a:sp3d contourW="9525"/>
            </c:spPr>
          </c:dPt>
          <c:dLbls>
            <c:spPr>
              <a:noFill/>
              <a:ln>
                <a:noFill/>
              </a:ln>
              <a:effectLst/>
            </c:spPr>
            <c:txPr>
              <a:bodyPr rot="0" spcFirstLastPara="0" vertOverflow="ellipsis" vert="horz" wrap="square" lIns="38100" tIns="19050" rIns="38100" bIns="19050" anchor="ctr" anchorCtr="1"/>
              <a:lstStyle/>
              <a:p>
                <a:pPr>
                  <a:defRPr lang="en-US" sz="1000" b="0" i="0" u="none" strike="noStrike" kern="1200" baseline="0">
                    <a:solidFill>
                      <a:sysClr val="windowText" lastClr="000000"/>
                    </a:solidFill>
                    <a:latin typeface="+mn-lt"/>
                    <a:ea typeface="+mn-ea"/>
                    <a:cs typeface="+mn-cs"/>
                  </a:defRPr>
                </a:pPr>
                <a:endParaRPr lang="en-US"/>
              </a:p>
            </c:txPr>
            <c:dLblPos val="ctr"/>
            <c:showLegendKey val="0"/>
            <c:showVal val="1"/>
            <c:showCatName val="0"/>
            <c:showSerName val="0"/>
            <c:showPercent val="0"/>
            <c:showBubbleSize val="0"/>
            <c:showLeaderLines val="1"/>
            <c:leaderLines>
              <c:spPr>
                <a:ln w="9525" cap="flat" cmpd="sng" algn="ctr">
                  <a:solidFill>
                    <a:schemeClr val="tx1">
                      <a:lumMod val="35000"/>
                      <a:lumOff val="65000"/>
                    </a:schemeClr>
                  </a:solidFill>
                  <a:prstDash val="solid"/>
                  <a:round/>
                </a:ln>
                <a:effectLst/>
              </c:spPr>
            </c:leaderLines>
            <c:extLst>
              <c:ext xmlns:c15="http://schemas.microsoft.com/office/drawing/2012/chart" uri="{CE6537A1-D6FC-4f65-9D91-7224C49458BB}"/>
            </c:extLst>
          </c:dLbls>
          <c:val>
            <c:numRef>
              <c:f>raw_log!#REF!</c:f>
              <c:numCache>
                <c:formatCode>General</c:formatCode>
                <c:ptCount val="1"/>
                <c:pt idx="0">
                  <c:v>1</c:v>
                </c:pt>
              </c:numCache>
            </c:numRef>
          </c:val>
          <c:extLst>
            <c:ext xmlns:c15="http://schemas.microsoft.com/office/drawing/2012/chart" uri="{02D57815-91ED-43cb-92C2-25804820EDAC}">
              <c15:filteredCategoryTitle>
                <c15:cat>
                  <c:multiLvlStrRef>
                    <c:extLst>
                      <c:ext uri="{02D57815-91ED-43cb-92C2-25804820EDAC}">
                        <c15:formulaRef>
                          <c15:sqref>raw_log!#REF!</c15:sqref>
                        </c15:formulaRef>
                      </c:ext>
                    </c:extLst>
                  </c:multiLvlStrRef>
                </c15:cat>
              </c15:filteredCategoryTitle>
            </c:ext>
          </c:extLst>
        </c:ser>
        <c:dLbls>
          <c:showLegendKey val="0"/>
          <c:showVal val="1"/>
          <c:showCatName val="0"/>
          <c:showSerName val="0"/>
          <c:showPercent val="0"/>
          <c:showBubbleSize val="0"/>
          <c:showLeaderLines val="1"/>
        </c:dLbls>
      </c:pie3DChart>
      <c:spPr>
        <a:noFill/>
        <a:ln>
          <a:noFill/>
        </a:ln>
        <a:effectLst/>
      </c:spPr>
    </c:plotArea>
    <c:legend>
      <c:legendPos val="r"/>
      <c:legendEntry>
        <c:idx val="0"/>
        <c:txPr>
          <a:bodyPr rot="0" spcFirstLastPara="0" vertOverflow="ellipsis" vert="horz" wrap="square" anchor="ctr" anchorCtr="1"/>
          <a:lstStyle/>
          <a:p>
            <a:pPr>
              <a:defRPr lang="en-US" sz="900" b="0" i="0" u="none" strike="noStrike" kern="1200" baseline="0">
                <a:solidFill>
                  <a:sysClr val="windowText" lastClr="000000"/>
                </a:solidFill>
                <a:latin typeface="+mn-lt"/>
                <a:ea typeface="+mn-ea"/>
                <a:cs typeface="+mn-cs"/>
              </a:defRPr>
            </a:pPr>
            <a:endParaRPr lang="en-US"/>
          </a:p>
        </c:txPr>
      </c:legendEntry>
      <c:overlay val="0"/>
      <c:spPr>
        <a:noFill/>
        <a:ln>
          <a:noFill/>
        </a:ln>
        <a:effectLst/>
      </c:spPr>
      <c:txPr>
        <a:bodyPr rot="0" spcFirstLastPara="0" vertOverflow="ellipsis" vert="horz" wrap="square" anchor="ctr" anchorCtr="1"/>
        <a:lstStyle/>
        <a:p>
          <a:pPr>
            <a:defRPr lang="en-US" sz="900" b="0" i="0" u="none" strike="noStrike" kern="1200" baseline="0">
              <a:solidFill>
                <a:sysClr val="windowText" lastClr="000000"/>
              </a:solidFill>
              <a:latin typeface="+mn-lt"/>
              <a:ea typeface="+mn-ea"/>
              <a:cs typeface="+mn-cs"/>
            </a:defRPr>
          </a:pPr>
          <a:endParaRPr lang="en-US"/>
        </a:p>
      </c:txPr>
    </c:legend>
    <c:plotVisOnly val="1"/>
    <c:dispBlanksAs val="gap"/>
    <c:showDLblsOverMax val="0"/>
    <c:extLst>
      <c:ext uri="{0b15fc19-7d7d-44ad-8c2d-2c3a37ce22c3}">
        <chartProps xmlns="https://web.wps.cn/et/2018/main" chartId="{85f3ec61-07ec-426f-bf9e-58a46281a485}"/>
      </c:ext>
    </c:extLst>
  </c:chart>
  <c:spPr>
    <a:noFill/>
    <a:ln w="9525" cap="flat" cmpd="sng" algn="ctr">
      <a:noFill/>
      <a:prstDash val="solid"/>
      <a:round/>
    </a:ln>
    <a:effectLst/>
    <a:scene3d>
      <a:camera prst="orthographicFront"/>
      <a:lightRig rig="threePt" dir="t"/>
    </a:scene3d>
  </c:spPr>
  <c:txPr>
    <a:bodyPr/>
    <a:lstStyle/>
    <a:p>
      <a:pPr>
        <a:defRPr lang="en-US">
          <a:solidFill>
            <a:sysClr val="windowText" lastClr="000000"/>
          </a:solidFill>
          <a:latin typeface="+mn-lt"/>
          <a:ea typeface="+mn-ea"/>
          <a:cs typeface="+mn-cs"/>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1001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10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1000" kern="1200"/>
    <cs:bodyPr rot="0" spcFirstLastPara="1" vertOverflow="clip" horzOverflow="clip" vert="horz" wrap="square" lIns="36576" tIns="18288" rIns="36576" bIns="18288" anchor="ctr" anchorCtr="1">
      <a:spAutoFit/>
    </cs:bodyPr>
  </cs:dataLabelCallout>
  <cs:dataPoint>
    <cs:lnRef idx="0">
      <cs:styleClr val="auto"/>
    </cs:lnRef>
    <cs:fillRef idx="1">
      <cs:styleClr val="auto"/>
    </cs:fillRef>
    <cs:effectRef idx="0"/>
    <cs:fontRef idx="minor">
      <a:schemeClr val="dk1"/>
    </cs:fontRef>
    <cs:spPr>
      <a:ln>
        <a:solidFill>
          <a:schemeClr val="bg1"/>
        </a:solidFill>
      </a:ln>
      <a:effectLst/>
    </cs:spPr>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lt1">
            <a:lumMod val="902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75000"/>
        <a:lumOff val="25000"/>
      </a:schemeClr>
    </cs:fontRef>
    <cs:defRPr sz="1400" b="1" kern="120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1001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10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1000" kern="1200"/>
    <cs:bodyPr rot="0" spcFirstLastPara="1" vertOverflow="clip" horzOverflow="clip" vert="horz" wrap="square" lIns="36576" tIns="18288" rIns="36576" bIns="18288" anchor="ctr" anchorCtr="1">
      <a:spAutoFit/>
    </cs:bodyPr>
  </cs:dataLabelCallout>
  <cs:dataPoint>
    <cs:lnRef idx="0">
      <cs:styleClr val="auto"/>
    </cs:lnRef>
    <cs:fillRef idx="1">
      <cs:styleClr val="auto"/>
    </cs:fillRef>
    <cs:effectRef idx="0"/>
    <cs:fontRef idx="minor">
      <a:schemeClr val="dk1"/>
    </cs:fontRef>
    <cs:spPr>
      <a:ln>
        <a:solidFill>
          <a:schemeClr val="bg1"/>
        </a:solidFill>
      </a:ln>
      <a:effectLst/>
    </cs:spPr>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lt1">
            <a:lumMod val="902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75000"/>
        <a:lumOff val="25000"/>
      </a:schemeClr>
    </cs:fontRef>
    <cs:defRPr sz="1400" b="1" kern="120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image" Target="../media/image1.emf"/><Relationship Id="rId2" Type="http://schemas.openxmlformats.org/officeDocument/2006/relationships/chart" Target="../charts/chart2.xm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2" Type="http://schemas.openxmlformats.org/officeDocument/2006/relationships/chart" Target="../charts/chart4.xml"/><Relationship Id="rId1" Type="http://schemas.openxmlformats.org/officeDocument/2006/relationships/chart" Target="../charts/chart3.xml"/></Relationships>
</file>

<file path=xl/drawings/_rels/vmlDrawing1.vml.rels><?xml version="1.0" encoding="UTF-8" standalone="yes"?>
<Relationships xmlns="http://schemas.openxmlformats.org/package/2006/relationships"><Relationship Id="rId1" Type="http://schemas.openxmlformats.org/officeDocument/2006/relationships/image" Target="../media/image2.emf"/></Relationships>
</file>

<file path=xl/drawings/drawing1.xml><?xml version="1.0" encoding="utf-8"?>
<xdr:wsDr xmlns:xdr="http://schemas.openxmlformats.org/drawingml/2006/spreadsheetDrawing" xmlns:a="http://schemas.openxmlformats.org/drawingml/2006/main">
  <xdr:twoCellAnchor>
    <xdr:from>
      <xdr:col>1</xdr:col>
      <xdr:colOff>74930</xdr:colOff>
      <xdr:row>4</xdr:row>
      <xdr:rowOff>200025</xdr:rowOff>
    </xdr:from>
    <xdr:to>
      <xdr:col>5</xdr:col>
      <xdr:colOff>458470</xdr:colOff>
      <xdr:row>16</xdr:row>
      <xdr:rowOff>100965</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0</xdr:colOff>
      <xdr:row>21</xdr:row>
      <xdr:rowOff>0</xdr:rowOff>
    </xdr:from>
    <xdr:to>
      <xdr:col>20</xdr:col>
      <xdr:colOff>421640</xdr:colOff>
      <xdr:row>40</xdr:row>
      <xdr:rowOff>93345</xdr:rowOff>
    </xdr:to>
    <xdr:graphicFrame macro="">
      <xdr:nvGraphicFramePr>
        <xdr:cNvPr id="9" name="Chart 8"/>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mc:AlternateContent xmlns:mc="http://schemas.openxmlformats.org/markup-compatibility/2006">
    <mc:Choice xmlns:a14="http://schemas.microsoft.com/office/drawing/2010/main" Requires="a14">
      <xdr:twoCellAnchor editAs="oneCell">
        <xdr:from>
          <xdr:col>7</xdr:col>
          <xdr:colOff>0</xdr:colOff>
          <xdr:row>7</xdr:row>
          <xdr:rowOff>0</xdr:rowOff>
        </xdr:from>
        <xdr:to>
          <xdr:col>19</xdr:col>
          <xdr:colOff>571500</xdr:colOff>
          <xdr:row>12</xdr:row>
          <xdr:rowOff>121920</xdr:rowOff>
        </xdr:to>
        <xdr:pic>
          <xdr:nvPicPr>
            <xdr:cNvPr id="6" name="Picture 5"/>
            <xdr:cNvPicPr>
              <a:picLocks noChangeAspect="1" noChangeArrowheads="1"/>
              <a:extLst>
                <a:ext uri="{84589F7E-364E-4C9E-8A38-B11213B215E9}">
                  <a14:cameraTool cellRange="raw_log!$AI$2:$AT$7" spid="_x0000_s1049"/>
                </a:ext>
              </a:extLst>
            </xdr:cNvPicPr>
          </xdr:nvPicPr>
          <xdr:blipFill>
            <a:blip xmlns:r="http://schemas.openxmlformats.org/officeDocument/2006/relationships" r:embed="rId3"/>
            <a:srcRect/>
            <a:stretch>
              <a:fillRect/>
            </a:stretch>
          </xdr:blipFill>
          <xdr:spPr bwMode="auto">
            <a:xfrm>
              <a:off x="4960620" y="1371600"/>
              <a:ext cx="7886700" cy="1074420"/>
            </a:xfrm>
            <a:prstGeom prst="rect">
              <a:avLst/>
            </a:prstGeom>
            <a:noFill/>
            <a:extLst>
              <a:ext uri="{909E8E84-426E-40DD-AFC4-6F175D3DCCD1}">
                <a14:hiddenFill>
                  <a:solidFill>
                    <a:srgbClr val="FFFFFF"/>
                  </a:solidFill>
                </a14:hiddenFill>
              </a:ext>
            </a:extLst>
          </xdr:spPr>
        </xdr:pic>
        <xdr:clientData/>
      </xdr:twoCellAnchor>
    </mc:Choice>
    <mc:Fallback/>
  </mc:AlternateContent>
</xdr:wsDr>
</file>

<file path=xl/drawings/drawing2.xml><?xml version="1.0" encoding="utf-8"?>
<xdr:wsDr xmlns:xdr="http://schemas.openxmlformats.org/drawingml/2006/spreadsheetDrawing" xmlns:a="http://schemas.openxmlformats.org/drawingml/2006/main">
  <xdr:twoCellAnchor>
    <xdr:from>
      <xdr:col>1</xdr:col>
      <xdr:colOff>0</xdr:colOff>
      <xdr:row>19</xdr:row>
      <xdr:rowOff>45720</xdr:rowOff>
    </xdr:from>
    <xdr:to>
      <xdr:col>20</xdr:col>
      <xdr:colOff>421640</xdr:colOff>
      <xdr:row>38</xdr:row>
      <xdr:rowOff>139065</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807720</xdr:colOff>
      <xdr:row>4</xdr:row>
      <xdr:rowOff>91440</xdr:rowOff>
    </xdr:from>
    <xdr:to>
      <xdr:col>6</xdr:col>
      <xdr:colOff>581660</xdr:colOff>
      <xdr:row>15</xdr:row>
      <xdr:rowOff>190500</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r:id="rId1" refreshedBy="Rizza Rae" refreshedDate="45812.5551388889" createdVersion="5" refreshedVersion="5" minRefreshableVersion="3" recordCount="90">
  <cacheSource type="worksheet">
    <worksheetSource ref="A3:D1048576" sheet="user list"/>
  </cacheSource>
  <cacheFields count="4">
    <cacheField name="user account" numFmtId="0">
      <sharedItems containsBlank="1" count="89">
        <s v="user-ADAAC"/>
        <s v="user-amd"/>
        <s v="user-BCRD"/>
        <s v="user-BPLD"/>
        <s v="user-BPLD-2"/>
        <s v="user-CAD"/>
        <s v="user-CBD"/>
        <s v="user-CCRD-2"/>
        <s v="user-CESD"/>
        <s v="user-CGSD"/>
        <s v="user-CHD"/>
        <s v="user-CHD-2"/>
        <s v="user-CLD"/>
        <s v="user-CPDD"/>
        <s v="user-CREMCO"/>
        <s v="user-cto"/>
        <s v="user-CVD"/>
        <s v="user-DBO"/>
        <s v="user-DBO-2"/>
        <s v="user-doe-2"/>
        <s v="user-doe"/>
        <s v="user-DPOS"/>
        <s v="user-DSQC"/>
        <s v="user-GAD"/>
        <s v="user-HCDRD"/>
        <s v="user-HRMD"/>
        <s v="user-IAS"/>
        <s v="user-itdd"/>
        <s v="itdd.patricia.castro"/>
        <s v="itdd.sherilyn.alibango"/>
        <s v="user-LEDIPO"/>
        <s v="user-MDAD"/>
        <s v="user-oca"/>
        <s v="darwin.manuel"/>
        <s v="ardel.manuel"/>
        <s v="oca.darwin.manuel"/>
        <s v="oca.ardel.manuel"/>
        <s v="oca.elisha.ronquillo"/>
        <s v="user-ocm"/>
        <s v="user-ocm-2"/>
        <s v="ocm.lilybeth.selda"/>
        <s v="ocm.alexandra.badion"/>
        <s v="ocm.cecilia.tamba"/>
        <s v="ocm.roxanne.lacambra"/>
        <s v="ocm.angelica.corijutan"/>
        <s v="ocm.angelie.villamor"/>
        <s v="ocm.francis.precones"/>
        <s v="ocm.jane.catedral"/>
        <s v="ocm.janeapril.catedral"/>
        <s v="ocm.elsie.cuenza"/>
        <s v="ocm.genevieve.bermudez"/>
        <s v="ocm.gerald.tabares"/>
        <s v="ocm.jovelyn.albarida"/>
        <s v="ocm.camille.caspe"/>
        <s v="oca.alexandra.badion"/>
        <s v="ocm.geraldangelo.tabares"/>
        <s v="ocm.johnpaulalbert.bauto"/>
        <s v="ocm.eric.rivera"/>
        <s v="ocm.esther.alinsugay"/>
        <s v="ocm.erline.orayani"/>
        <s v="user-OSM"/>
        <s v="user-OSSP"/>
        <s v="user-PAISD"/>
        <s v="user-PDAD"/>
        <s v="user-PDAO"/>
        <s v="user-PESO"/>
        <s v="user-PLEB"/>
        <s v="user-proc-2"/>
        <s v="user-proc"/>
        <s v="user-QCBAS"/>
        <s v="user-QCCSD"/>
        <s v="user-QCDRRMO"/>
        <s v="user-QCEAU"/>
        <s v="user-qcid"/>
        <s v="user-QCPL"/>
        <s v="user-QCTD"/>
        <s v="user-QCYDO"/>
        <s v="user-SBCDPO"/>
        <s v="user-QCSpDO"/>
        <s v="user-SSDD"/>
        <s v="user-TFCOPRISS"/>
        <s v="user-zau"/>
        <s v="user-CBD-2"/>
        <s v="user-CARD"/>
        <s v="user-TTMD"/>
        <s v="user-OCAs"/>
        <m/>
        <s v="Senior OCM Personnel"/>
        <s v="user-asc"/>
      </sharedItems>
    </cacheField>
    <cacheField name="Department / Office" numFmtId="0">
      <sharedItems containsBlank="1" count="54">
        <s v="ADAAC"/>
        <s v="AMD"/>
        <s v="BCRD"/>
        <s v="BPLD"/>
        <s v="CAD"/>
        <s v="CBD"/>
        <s v="CCRD"/>
        <s v="CESD"/>
        <s v="CGSD"/>
        <s v="CHD"/>
        <s v="CLD"/>
        <s v="CPDD"/>
        <s v="CREMCO"/>
        <s v="CTO"/>
        <s v="CVD"/>
        <s v="DBO"/>
        <s v="DOE"/>
        <s v="DPOS"/>
        <s v="DSQC"/>
        <s v="GAD"/>
        <s v="HCDRD"/>
        <s v="HRMD"/>
        <s v="IAS"/>
        <s v="ITDD"/>
        <s v="LEDIPO"/>
        <s v="MDAD"/>
        <s v="OCA"/>
        <s v="OCM"/>
        <s v="OSM"/>
        <s v="OSSP"/>
        <s v="PAISD"/>
        <s v="PDAD"/>
        <s v="PDAO"/>
        <s v="PESO"/>
        <s v="PLEB"/>
        <s v="PROC"/>
        <s v="QCBAS"/>
        <s v="QCCSD"/>
        <s v="QCDRRMO"/>
        <s v="QCEAU"/>
        <s v="QCID"/>
        <s v="QCPL"/>
        <s v="QCTD"/>
        <s v="QCYDO"/>
        <s v="SBCDPO"/>
        <s v="SPORTS"/>
        <s v="SSDD"/>
        <s v="TFCOPRISS"/>
        <s v="ZAU"/>
        <s v="CArD"/>
        <s v="TTMD"/>
        <s v="OCAs"/>
        <m/>
        <s v="ASC"/>
      </sharedItems>
    </cacheField>
    <cacheField name="Name" numFmtId="0">
      <sharedItems containsBlank="1" count="54">
        <s v="Quezon City Anti-Drug Abuse Advisory Council"/>
        <s v="OCM - Administrative Management Division"/>
        <s v="Barangay and Community Relations Department"/>
        <s v="Business Permit and Licensing Department"/>
        <s v="City Accounting Department"/>
        <s v="City Budget Department"/>
        <s v="City Civil Registry Department"/>
        <s v="City Epidemiology and Surveillance Unit"/>
        <s v="City General Services Department"/>
        <s v="City Health Department"/>
        <s v="City Legal Department"/>
        <s v="City Planning and Development Department"/>
        <s v="City Real Estate Management and Control Committee"/>
        <s v="City Treasurer's Office"/>
        <s v="City Veterinary Department"/>
        <s v="Department of Building Official"/>
        <s v="Department of Engineering"/>
        <s v="Department of Public Order and Safety"/>
        <s v="Department of Sanitation and Cleanup Works of Quezon City"/>
        <s v="Gender and Development Council"/>
        <s v="Housing, Community Development and Resettlement Department"/>
        <s v="Human Resource Management Department"/>
        <s v="Intenal Audit Service"/>
        <s v="Information Technology Development Department"/>
        <s v="Local Economic Development and Investment Promotions"/>
        <s v="Market Development and Administration Department"/>
        <s v="Office of the City Administrator"/>
        <s v="Office of the City Mayor"/>
        <s v="Office of the Secretary to the Mayor"/>
        <s v="Office of the City Secretary"/>
        <s v="Public Affairs and Information Services Department"/>
        <s v="Parks Development and Administration Department"/>
        <s v="Persons with Disability Affairs Office"/>
        <s v="Public Employment Service Office"/>
        <s v="People's Law Enforcement Board"/>
        <s v="Procurement Department"/>
        <s v="Quezon City Bangsamoro Affairs Service"/>
        <s v="Quezon City Citizen Services Department"/>
        <s v="QC Disaster and Risk Reduction Management Office"/>
        <s v="QC Educational Affairs Unit, under Office of the City Mayor"/>
        <s v="Quezon City Identification"/>
        <s v="Quezon City Public Library"/>
        <s v="Quezon City Tourism Department"/>
        <s v="Quezon City Youth Development Office"/>
        <s v="Small Business and Cooperatives Development and Promotions Office"/>
        <s v="Sports Development"/>
        <s v="Social Services Development Department"/>
        <s v="Task Force Control and Prevention of Illegal Structures and Squatting"/>
        <s v="Zoning Administration Unit"/>
        <s v="City Architect Department"/>
        <s v="Transport and Traffic Management Department"/>
        <s v="City Assessor's Office"/>
        <m/>
        <s v="Amoranto Sports Complex"/>
      </sharedItems>
    </cacheField>
    <cacheField name="Batch" numFmtId="0">
      <sharedItems containsBlank="1" count="6">
        <s v="Batch 2"/>
        <s v="Batch 3"/>
        <s v="Batch 1"/>
        <s v="Batch 3-A"/>
        <m/>
        <s v="Batch 3-B"/>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r:id="rId1" refreshedBy="Rizza Rae" refreshedDate="45817.392617708298" createdVersion="5" refreshedVersion="5" minRefreshableVersion="3" recordCount="2990">
  <cacheSource type="worksheet">
    <worksheetSource ref="E10:U3000" sheet="raw_stored"/>
  </cacheSource>
  <cacheFields count="17">
    <cacheField name="Dept/Office" numFmtId="0">
      <sharedItems count="19">
        <s v="OCM"/>
        <s v="CPDD"/>
        <s v="DOE"/>
        <s v="OSSP"/>
        <s v="CTO"/>
        <s v="DPOS"/>
        <s v="MDAD"/>
        <s v="OCA"/>
        <s v="OCAs"/>
        <s v="LEDIPO"/>
        <s v="ITDD"/>
        <s v="QCDRRMO"/>
        <s v="CREMCO"/>
        <s v="CGSD"/>
        <s v="QCYDO"/>
        <s v="DSQC"/>
        <s v="CAD"/>
        <s v="QCEAU"/>
        <e v="#N/A"/>
      </sharedItems>
    </cacheField>
    <cacheField name="Title/Subject" numFmtId="0">
      <sharedItems containsSemiMixedTypes="0" containsNonDate="0" containsString="0"/>
    </cacheField>
    <cacheField name="Sender" numFmtId="0">
      <sharedItems containsSemiMixedTypes="0" containsNonDate="0" containsString="0"/>
    </cacheField>
    <cacheField name="Date on Document" numFmtId="0">
      <sharedItems containsSemiMixedTypes="0" containsNonDate="0" containsString="0"/>
    </cacheField>
    <cacheField name="Tracking Number" numFmtId="0">
      <sharedItems containsSemiMixedTypes="0" containsNonDate="0" containsString="0"/>
    </cacheField>
    <cacheField name="Sender Tracking Number" numFmtId="0">
      <sharedItems containsSemiMixedTypes="0" containsNonDate="0" containsString="0"/>
    </cacheField>
    <cacheField name="Due Date" numFmtId="0">
      <sharedItems containsSemiMixedTypes="0" containsNonDate="0" containsString="0"/>
    </cacheField>
    <cacheField name="Doc Category" numFmtId="0">
      <sharedItems containsSemiMixedTypes="0" containsNonDate="0" containsString="0"/>
    </cacheField>
    <cacheField name="Doc Upload Date" numFmtId="0">
      <sharedItems containsSemiMixedTypes="0" containsNonDate="0" containsString="0"/>
    </cacheField>
    <cacheField name="Status" numFmtId="0">
      <sharedItems containsSemiMixedTypes="0" containsNonDate="0" containsString="0"/>
    </cacheField>
    <cacheField name="Original Uploader" numFmtId="0">
      <sharedItems containsSemiMixedTypes="0" containsNonDate="0" containsString="0"/>
    </cacheField>
    <cacheField name="Document Version" numFmtId="0">
      <sharedItems containsSemiMixedTypes="0" containsNonDate="0" containsString="0"/>
    </cacheField>
    <cacheField name="Comment" numFmtId="0">
      <sharedItems containsSemiMixedTypes="0" containsNonDate="0" containsString="0"/>
    </cacheField>
    <cacheField name="Temp Access" numFmtId="0">
      <sharedItems containsSemiMixedTypes="0" containsNonDate="0" containsString="0"/>
    </cacheField>
    <cacheField name="Document Type" numFmtId="0">
      <sharedItems containsSemiMixedTypes="0" containsNonDate="0" containsString="0"/>
    </cacheField>
    <cacheField name="Sub Document Type" numFmtId="0">
      <sharedItems containsSemiMixedTypes="0" containsNonDate="0" containsString="0"/>
    </cacheField>
    <cacheField name="Purpose" numFmtId="0">
      <sharedItems containsSemiMixedTypes="0" containsNonDate="0" containsString="0"/>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count="90">
  <r>
    <x v="0"/>
    <x v="0"/>
    <x v="0"/>
    <x v="0"/>
  </r>
  <r>
    <x v="1"/>
    <x v="1"/>
    <x v="1"/>
    <x v="0"/>
  </r>
  <r>
    <x v="2"/>
    <x v="2"/>
    <x v="2"/>
    <x v="1"/>
  </r>
  <r>
    <x v="3"/>
    <x v="3"/>
    <x v="3"/>
    <x v="0"/>
  </r>
  <r>
    <x v="4"/>
    <x v="3"/>
    <x v="3"/>
    <x v="0"/>
  </r>
  <r>
    <x v="5"/>
    <x v="4"/>
    <x v="4"/>
    <x v="0"/>
  </r>
  <r>
    <x v="6"/>
    <x v="5"/>
    <x v="5"/>
    <x v="0"/>
  </r>
  <r>
    <x v="7"/>
    <x v="6"/>
    <x v="6"/>
    <x v="0"/>
  </r>
  <r>
    <x v="8"/>
    <x v="7"/>
    <x v="7"/>
    <x v="0"/>
  </r>
  <r>
    <x v="9"/>
    <x v="8"/>
    <x v="8"/>
    <x v="2"/>
  </r>
  <r>
    <x v="10"/>
    <x v="9"/>
    <x v="9"/>
    <x v="0"/>
  </r>
  <r>
    <x v="11"/>
    <x v="9"/>
    <x v="9"/>
    <x v="0"/>
  </r>
  <r>
    <x v="12"/>
    <x v="10"/>
    <x v="10"/>
    <x v="2"/>
  </r>
  <r>
    <x v="13"/>
    <x v="11"/>
    <x v="11"/>
    <x v="2"/>
  </r>
  <r>
    <x v="14"/>
    <x v="12"/>
    <x v="12"/>
    <x v="2"/>
  </r>
  <r>
    <x v="15"/>
    <x v="13"/>
    <x v="13"/>
    <x v="0"/>
  </r>
  <r>
    <x v="16"/>
    <x v="14"/>
    <x v="14"/>
    <x v="0"/>
  </r>
  <r>
    <x v="17"/>
    <x v="15"/>
    <x v="15"/>
    <x v="2"/>
  </r>
  <r>
    <x v="18"/>
    <x v="15"/>
    <x v="15"/>
    <x v="2"/>
  </r>
  <r>
    <x v="19"/>
    <x v="16"/>
    <x v="16"/>
    <x v="0"/>
  </r>
  <r>
    <x v="20"/>
    <x v="16"/>
    <x v="16"/>
    <x v="0"/>
  </r>
  <r>
    <x v="21"/>
    <x v="17"/>
    <x v="17"/>
    <x v="1"/>
  </r>
  <r>
    <x v="22"/>
    <x v="18"/>
    <x v="18"/>
    <x v="2"/>
  </r>
  <r>
    <x v="23"/>
    <x v="19"/>
    <x v="19"/>
    <x v="0"/>
  </r>
  <r>
    <x v="24"/>
    <x v="20"/>
    <x v="20"/>
    <x v="0"/>
  </r>
  <r>
    <x v="25"/>
    <x v="21"/>
    <x v="21"/>
    <x v="2"/>
  </r>
  <r>
    <x v="26"/>
    <x v="22"/>
    <x v="22"/>
    <x v="2"/>
  </r>
  <r>
    <x v="27"/>
    <x v="23"/>
    <x v="23"/>
    <x v="2"/>
  </r>
  <r>
    <x v="28"/>
    <x v="23"/>
    <x v="23"/>
    <x v="2"/>
  </r>
  <r>
    <x v="29"/>
    <x v="23"/>
    <x v="23"/>
    <x v="2"/>
  </r>
  <r>
    <x v="30"/>
    <x v="24"/>
    <x v="24"/>
    <x v="2"/>
  </r>
  <r>
    <x v="31"/>
    <x v="25"/>
    <x v="25"/>
    <x v="0"/>
  </r>
  <r>
    <x v="32"/>
    <x v="26"/>
    <x v="26"/>
    <x v="2"/>
  </r>
  <r>
    <x v="33"/>
    <x v="26"/>
    <x v="26"/>
    <x v="2"/>
  </r>
  <r>
    <x v="34"/>
    <x v="26"/>
    <x v="26"/>
    <x v="2"/>
  </r>
  <r>
    <x v="35"/>
    <x v="26"/>
    <x v="26"/>
    <x v="2"/>
  </r>
  <r>
    <x v="36"/>
    <x v="26"/>
    <x v="26"/>
    <x v="2"/>
  </r>
  <r>
    <x v="37"/>
    <x v="26"/>
    <x v="26"/>
    <x v="2"/>
  </r>
  <r>
    <x v="38"/>
    <x v="27"/>
    <x v="27"/>
    <x v="2"/>
  </r>
  <r>
    <x v="39"/>
    <x v="27"/>
    <x v="27"/>
    <x v="2"/>
  </r>
  <r>
    <x v="40"/>
    <x v="27"/>
    <x v="27"/>
    <x v="2"/>
  </r>
  <r>
    <x v="41"/>
    <x v="27"/>
    <x v="27"/>
    <x v="2"/>
  </r>
  <r>
    <x v="42"/>
    <x v="27"/>
    <x v="27"/>
    <x v="2"/>
  </r>
  <r>
    <x v="43"/>
    <x v="27"/>
    <x v="27"/>
    <x v="2"/>
  </r>
  <r>
    <x v="44"/>
    <x v="27"/>
    <x v="27"/>
    <x v="2"/>
  </r>
  <r>
    <x v="45"/>
    <x v="27"/>
    <x v="27"/>
    <x v="2"/>
  </r>
  <r>
    <x v="46"/>
    <x v="27"/>
    <x v="27"/>
    <x v="2"/>
  </r>
  <r>
    <x v="47"/>
    <x v="27"/>
    <x v="27"/>
    <x v="2"/>
  </r>
  <r>
    <x v="48"/>
    <x v="27"/>
    <x v="27"/>
    <x v="2"/>
  </r>
  <r>
    <x v="49"/>
    <x v="27"/>
    <x v="27"/>
    <x v="2"/>
  </r>
  <r>
    <x v="50"/>
    <x v="27"/>
    <x v="27"/>
    <x v="2"/>
  </r>
  <r>
    <x v="51"/>
    <x v="27"/>
    <x v="27"/>
    <x v="2"/>
  </r>
  <r>
    <x v="52"/>
    <x v="27"/>
    <x v="27"/>
    <x v="2"/>
  </r>
  <r>
    <x v="53"/>
    <x v="27"/>
    <x v="27"/>
    <x v="2"/>
  </r>
  <r>
    <x v="54"/>
    <x v="27"/>
    <x v="27"/>
    <x v="2"/>
  </r>
  <r>
    <x v="55"/>
    <x v="27"/>
    <x v="27"/>
    <x v="2"/>
  </r>
  <r>
    <x v="56"/>
    <x v="27"/>
    <x v="27"/>
    <x v="2"/>
  </r>
  <r>
    <x v="57"/>
    <x v="27"/>
    <x v="27"/>
    <x v="2"/>
  </r>
  <r>
    <x v="58"/>
    <x v="27"/>
    <x v="27"/>
    <x v="2"/>
  </r>
  <r>
    <x v="59"/>
    <x v="27"/>
    <x v="27"/>
    <x v="2"/>
  </r>
  <r>
    <x v="60"/>
    <x v="28"/>
    <x v="28"/>
    <x v="0"/>
  </r>
  <r>
    <x v="61"/>
    <x v="29"/>
    <x v="29"/>
    <x v="0"/>
  </r>
  <r>
    <x v="62"/>
    <x v="30"/>
    <x v="30"/>
    <x v="2"/>
  </r>
  <r>
    <x v="63"/>
    <x v="31"/>
    <x v="31"/>
    <x v="2"/>
  </r>
  <r>
    <x v="64"/>
    <x v="32"/>
    <x v="32"/>
    <x v="1"/>
  </r>
  <r>
    <x v="65"/>
    <x v="33"/>
    <x v="33"/>
    <x v="0"/>
  </r>
  <r>
    <x v="66"/>
    <x v="34"/>
    <x v="34"/>
    <x v="0"/>
  </r>
  <r>
    <x v="67"/>
    <x v="35"/>
    <x v="35"/>
    <x v="0"/>
  </r>
  <r>
    <x v="68"/>
    <x v="35"/>
    <x v="35"/>
    <x v="0"/>
  </r>
  <r>
    <x v="69"/>
    <x v="36"/>
    <x v="36"/>
    <x v="1"/>
  </r>
  <r>
    <x v="70"/>
    <x v="37"/>
    <x v="37"/>
    <x v="2"/>
  </r>
  <r>
    <x v="71"/>
    <x v="38"/>
    <x v="38"/>
    <x v="1"/>
  </r>
  <r>
    <x v="72"/>
    <x v="39"/>
    <x v="39"/>
    <x v="2"/>
  </r>
  <r>
    <x v="73"/>
    <x v="40"/>
    <x v="40"/>
    <x v="2"/>
  </r>
  <r>
    <x v="74"/>
    <x v="41"/>
    <x v="41"/>
    <x v="1"/>
  </r>
  <r>
    <x v="75"/>
    <x v="42"/>
    <x v="42"/>
    <x v="1"/>
  </r>
  <r>
    <x v="76"/>
    <x v="43"/>
    <x v="43"/>
    <x v="2"/>
  </r>
  <r>
    <x v="77"/>
    <x v="44"/>
    <x v="44"/>
    <x v="0"/>
  </r>
  <r>
    <x v="78"/>
    <x v="45"/>
    <x v="45"/>
    <x v="0"/>
  </r>
  <r>
    <x v="79"/>
    <x v="46"/>
    <x v="46"/>
    <x v="0"/>
  </r>
  <r>
    <x v="80"/>
    <x v="47"/>
    <x v="47"/>
    <x v="0"/>
  </r>
  <r>
    <x v="81"/>
    <x v="48"/>
    <x v="48"/>
    <x v="2"/>
  </r>
  <r>
    <x v="82"/>
    <x v="5"/>
    <x v="5"/>
    <x v="0"/>
  </r>
  <r>
    <x v="83"/>
    <x v="49"/>
    <x v="49"/>
    <x v="2"/>
  </r>
  <r>
    <x v="84"/>
    <x v="50"/>
    <x v="50"/>
    <x v="3"/>
  </r>
  <r>
    <x v="85"/>
    <x v="51"/>
    <x v="51"/>
    <x v="0"/>
  </r>
  <r>
    <x v="86"/>
    <x v="52"/>
    <x v="52"/>
    <x v="4"/>
  </r>
  <r>
    <x v="87"/>
    <x v="27"/>
    <x v="27"/>
    <x v="2"/>
  </r>
  <r>
    <x v="88"/>
    <x v="53"/>
    <x v="53"/>
    <x v="5"/>
  </r>
  <r>
    <x v="86"/>
    <x v="52"/>
    <x v="52"/>
    <x v="4"/>
  </r>
</pivotCacheRecords>
</file>

<file path=xl/pivotCache/pivotCacheRecords2.xml><?xml version="1.0" encoding="utf-8"?>
<pivotCacheRecords xmlns="http://schemas.openxmlformats.org/spreadsheetml/2006/main" xmlns:r="http://schemas.openxmlformats.org/officeDocument/2006/relationships" count="2990">
  <r>
    <x v="0"/>
    <s v="Commissioning of Medical Gas Manifold for Quezon City General Hospital (QCGH)"/>
    <s v="MICAGAS INDUSTRIAL CORPORATION"/>
    <d v="2025-06-05T00:00:00"/>
    <s v="OCM125-11317"/>
    <m/>
    <m/>
    <m/>
    <d v="2025-06-05T00:00:00"/>
    <s v="Index needs update"/>
    <s v="Senior OCM Personnel"/>
    <m/>
    <m/>
    <m/>
    <m/>
    <m/>
    <m/>
  </r>
  <r>
    <x v="1"/>
    <s v="COMPREHENSIVE DEVELOPMENT PLAN (COP) CROSS-SECTORAL WORKSHOP"/>
    <s v="City Planning and Development Department"/>
    <d v="2025-06-05T00:00:00"/>
    <s v="CPDD-060525-0001"/>
    <m/>
    <d v="2025-06-13T00:00:00"/>
    <m/>
    <d v="2025-06-05T00:00:00"/>
    <s v="Doc received"/>
    <s v="user-CPDD"/>
    <n v="1"/>
    <m/>
    <m/>
    <s v="INVITATIONS"/>
    <s v="Invitation Notice For Seminar / Workshops"/>
    <s v="FYI"/>
  </r>
  <r>
    <x v="2"/>
    <s v="REQUEST TO UTILIZED ELEVATOR"/>
    <s v="DOE"/>
    <d v="2025-06-05T00:00:00"/>
    <s v="DOE-060525-0014"/>
    <m/>
    <m/>
    <m/>
    <d v="2025-06-05T00:00:00"/>
    <s v="Tracking Issued"/>
    <s v="user-doe"/>
    <n v="1"/>
    <s v="REQUEST TO UTILIZED ELEVATOR"/>
    <m/>
    <s v="REQUESTS - INTERNAL"/>
    <m/>
    <s v="Needs Response"/>
  </r>
  <r>
    <x v="3"/>
    <s v="AN EXECUTIVE ORDER CREATING THE LOCAL GOVERNANCE TRANSITION TEAM OF QUEZON CITY, SUBJECT TO LAWS, RULES AND REGULATIONS"/>
    <s v="OSSP"/>
    <d v="2025-06-05T00:00:00"/>
    <s v="OSSP-060525-0002-2"/>
    <s v="LEDIPO-060525-0002"/>
    <m/>
    <s v="Response"/>
    <d v="2025-06-05T00:00:00"/>
    <s v="Tracking Issued"/>
    <s v="user-OSSP"/>
    <n v="738"/>
    <m/>
    <m/>
    <m/>
    <m/>
    <m/>
  </r>
  <r>
    <x v="3"/>
    <s v="ADDITIONAL WORKSHOP ON THE ANTI-RED TAPE ELECTRONIC MANAGEMENT INFORMATION SYSTEM (ARTEMIS) ROLL-OUT"/>
    <s v="OSSP"/>
    <d v="2025-06-05T00:00:00"/>
    <s v="OSSP-060525-0001-2"/>
    <s v="OCA-060425-0007"/>
    <m/>
    <s v="Response"/>
    <d v="2025-06-05T00:00:00"/>
    <s v="Tracking Issued"/>
    <s v="user-OSSP"/>
    <n v="735"/>
    <m/>
    <m/>
    <m/>
    <m/>
    <m/>
  </r>
  <r>
    <x v="4"/>
    <s v="PROPOSED CONTRACT WITH EASTERN COMMUNICATIONS FOR INTERNET CONNECTION"/>
    <s v="CITY TREASURER'S OFFICE"/>
    <d v="2025-06-04T00:00:00"/>
    <s v="CTO-060525-0002"/>
    <m/>
    <m/>
    <m/>
    <d v="2025-06-05T00:00:00"/>
    <s v="Doc received"/>
    <s v="user-cto"/>
    <n v="1"/>
    <m/>
    <m/>
    <m/>
    <m/>
    <m/>
  </r>
  <r>
    <x v="4"/>
    <s v="CC: MEMORANDUM TO MS. JANET AQUINO REGARDING COMPLAINT OF MS. LHIZ DIVINO"/>
    <s v="CITY TREASURER'S OFFICE"/>
    <d v="2025-06-04T00:00:00"/>
    <s v="CTO-060525-0001"/>
    <m/>
    <m/>
    <m/>
    <d v="2025-06-05T00:00:00"/>
    <s v="Tracking Issued"/>
    <s v="user-cto"/>
    <n v="1"/>
    <m/>
    <m/>
    <m/>
    <m/>
    <s v="FYI"/>
  </r>
  <r>
    <x v="5"/>
    <s v="Compliance of YJB Taiwanese Kitchenette to the Issued Show Caused Order by the Business Permits and Licensing Department (BPLD)"/>
    <s v="DPOS"/>
    <d v="2025-05-29T00:00:00"/>
    <s v="DPOS-060525-0006"/>
    <m/>
    <m/>
    <m/>
    <d v="2025-06-05T00:00:00"/>
    <s v="Tracking Issued"/>
    <s v="user-DPOS"/>
    <n v="1"/>
    <m/>
    <m/>
    <m/>
    <m/>
    <s v="FYI"/>
  </r>
  <r>
    <x v="5"/>
    <s v="Compliance of Causeway Seafood Restaurant to the Issued Show Cause Order by the Business Permits and Licensing Department (BPLD)"/>
    <s v="DPOS"/>
    <d v="2025-02-09T00:00:00"/>
    <s v="DPOS-060525-0005"/>
    <m/>
    <m/>
    <m/>
    <d v="2025-06-05T00:00:00"/>
    <s v="Tracking Issued"/>
    <s v="user-DPOS"/>
    <n v="1"/>
    <m/>
    <m/>
    <m/>
    <m/>
    <s v="FYI"/>
  </r>
  <r>
    <x v="5"/>
    <s v="TRANSMITTAL OF THE REVISED IMPLEMENTING RULES AND REGULATIONS OF THE QUEZON CITY HEALTHY DIET ORDINANCE."/>
    <s v="DPOS"/>
    <d v="2025-01-02T00:00:00"/>
    <s v="DPOS-060525-0004"/>
    <m/>
    <m/>
    <m/>
    <d v="2025-06-05T00:00:00"/>
    <s v="Doc received"/>
    <s v="user-DPOS"/>
    <n v="1"/>
    <m/>
    <m/>
    <m/>
    <m/>
    <s v="FYI"/>
  </r>
  <r>
    <x v="6"/>
    <s v="MDAD WEEKLY AND MONTHLY GASOLINE CONSUMPTION/ LUBRICANTS AND TRIP TICKET OF SERVICE VEHICLES AND OTHER EQUIPMENT"/>
    <s v="MDAD"/>
    <d v="2025-06-04T00:00:00"/>
    <s v="MDAD-060525-0003"/>
    <m/>
    <m/>
    <m/>
    <d v="2025-06-05T00:00:00"/>
    <s v="Tracking Issued"/>
    <s v="user-MDAD"/>
    <n v="1"/>
    <m/>
    <m/>
    <s v="MEMORANDA"/>
    <m/>
    <s v="FYI"/>
  </r>
  <r>
    <x v="7"/>
    <s v="REQUEST FOR USE OF THE CONFERENCE ROOM OF QCPL ON JUNE 10, 2025"/>
    <s v="ALBERTO H. KIMPO"/>
    <d v="2025-06-05T00:00:00"/>
    <s v="OCA-060525-0002"/>
    <m/>
    <m/>
    <m/>
    <d v="2025-06-05T00:00:00"/>
    <s v="Doc received"/>
    <s v="oca.ardel.manuel"/>
    <n v="1"/>
    <m/>
    <m/>
    <s v="MEMORANDA"/>
    <m/>
    <s v="Needs Response"/>
  </r>
  <r>
    <x v="0"/>
    <s v="REQUEST PERMISSION TO POST THE ADVISORY"/>
    <s v="PHILIPPINE COUNCIL FOR AGRICULTURE"/>
    <d v="2025-06-05T00:00:00"/>
    <s v="OCM125-11294"/>
    <m/>
    <m/>
    <m/>
    <d v="2025-06-05T00:00:00"/>
    <s v="OCM Indexes Updated"/>
    <s v="Senior OCM Personnel"/>
    <m/>
    <m/>
    <m/>
    <m/>
    <m/>
    <m/>
  </r>
  <r>
    <x v="8"/>
    <s v="CTC of TD and Cert. of No Improvement - Lower Atis Street, Payatas"/>
    <s v="OCAs"/>
    <d v="2025-06-03T00:00:00"/>
    <s v="OCAs-060525-0004"/>
    <m/>
    <m/>
    <m/>
    <d v="2025-06-05T00:00:00"/>
    <s v="Tracking Issued"/>
    <s v="user-OCAs"/>
    <n v="1"/>
    <m/>
    <m/>
    <m/>
    <m/>
    <m/>
  </r>
  <r>
    <x v="8"/>
    <s v="CTC of RD - Asuncion Street, Sitio Arguandiente. Bgy. Sta. Monica"/>
    <s v="OCAs"/>
    <d v="2025-06-03T00:00:00"/>
    <s v="OCAs-060525-0003"/>
    <m/>
    <m/>
    <m/>
    <d v="2025-06-05T00:00:00"/>
    <s v="Tracking Issued"/>
    <s v="user-OCAs"/>
    <n v="1"/>
    <m/>
    <m/>
    <m/>
    <m/>
    <m/>
  </r>
  <r>
    <x v="8"/>
    <s v="Owner's Copy of TD - QUEZON CITY GOVT"/>
    <s v="OCAs"/>
    <d v="2025-06-04T00:00:00"/>
    <s v="OCAs-060525-0002"/>
    <m/>
    <m/>
    <m/>
    <d v="2025-06-05T00:00:00"/>
    <s v="Tracking Issued"/>
    <s v="user-OCAs"/>
    <n v="1"/>
    <m/>
    <m/>
    <m/>
    <m/>
    <m/>
  </r>
  <r>
    <x v="8"/>
    <s v="Appraisal Report - GABRIEL, FERRER, AND KAMATOY Properties"/>
    <s v="COAs"/>
    <d v="2025-05-28T00:00:00"/>
    <s v="OCAs-060525-0001"/>
    <m/>
    <m/>
    <m/>
    <d v="2025-06-05T00:00:00"/>
    <s v="Doc received"/>
    <s v="user-OCAs"/>
    <n v="1"/>
    <m/>
    <m/>
    <m/>
    <m/>
    <m/>
  </r>
  <r>
    <x v="0"/>
    <s v="AS STATED"/>
    <s v="MS. MICHELLE VERGARA"/>
    <d v="2025-06-04T00:00:00"/>
    <s v="ocm125-11065-1"/>
    <s v="ocm125-11065"/>
    <m/>
    <s v="Transmittal"/>
    <d v="2025-06-05T00:00:00"/>
    <s v="OCM Process Complete"/>
    <s v="Senior OCM Personnel"/>
    <n v="1"/>
    <m/>
    <m/>
    <s v="OCM"/>
    <m/>
    <m/>
  </r>
  <r>
    <x v="0"/>
    <s v="Certification of Property Holding/s and Certified True Copy of Tax Declaration for mr david chua"/>
    <s v="BUREAU OF INTERNAL REVENUE Office of the Regional Director"/>
    <d v="2025-06-05T00:00:00"/>
    <s v="ocm125-11288"/>
    <m/>
    <m/>
    <m/>
    <d v="2025-06-05T00:00:00"/>
    <s v="OCM Indexes Updated"/>
    <s v="Senior OCM Personnel"/>
    <m/>
    <m/>
    <m/>
    <m/>
    <m/>
    <m/>
  </r>
  <r>
    <x v="0"/>
    <s v="AS STATED"/>
    <s v="MS. OLYMPIA DC. MICOR, Ph. D"/>
    <d v="2025-06-04T00:00:00"/>
    <s v="ocm-125-11042-1"/>
    <s v="ocm-125-11042"/>
    <m/>
    <s v="Transmittal"/>
    <d v="2025-06-05T00:00:00"/>
    <s v="OCM Process Complete"/>
    <s v="Senior OCM Personnel"/>
    <n v="1"/>
    <m/>
    <m/>
    <s v="OCM"/>
    <m/>
    <m/>
  </r>
  <r>
    <x v="0"/>
    <s v="MEETING"/>
    <s v="INJAAS DE MUL"/>
    <d v="2025-06-04T00:00:00"/>
    <s v="ocm125-11039-1"/>
    <s v="ocm125-11039"/>
    <m/>
    <s v="Transmittal"/>
    <d v="2025-06-05T00:00:00"/>
    <s v="OCM Process Complete"/>
    <s v="Senior OCM Personnel"/>
    <n v="1"/>
    <m/>
    <m/>
    <s v="OCM"/>
    <m/>
    <m/>
  </r>
  <r>
    <x v="0"/>
    <s v="COMPLAINT"/>
    <s v="MR. ALFREDO S. RAGUIO"/>
    <d v="2025-06-04T00:00:00"/>
    <s v="ocm-125-11129-1"/>
    <s v="ocm-125-11129"/>
    <m/>
    <s v="Transmittal"/>
    <d v="2025-06-05T00:00:00"/>
    <s v="OCM Process Complete"/>
    <s v="Senior OCM Personnel"/>
    <n v="1"/>
    <m/>
    <m/>
    <s v="OCM"/>
    <m/>
    <m/>
  </r>
  <r>
    <x v="0"/>
    <s v="AS STATED"/>
    <s v="MR. ALPHONSE D. ESTACIO"/>
    <d v="2025-06-04T00:00:00"/>
    <s v="ocm125-11117-1"/>
    <s v="ocm125-11117"/>
    <m/>
    <s v="Transmittal"/>
    <d v="2025-06-05T00:00:00"/>
    <s v="OCM Process Complete"/>
    <s v="Senior OCM Personnel"/>
    <n v="1"/>
    <m/>
    <m/>
    <s v="OCM"/>
    <m/>
    <m/>
  </r>
  <r>
    <x v="0"/>
    <s v="CCTV"/>
    <s v="MR. ARCHIE B GARCIA"/>
    <d v="2025-06-04T00:00:00"/>
    <s v="ocm-125-11121-1"/>
    <s v="ocm-125-11121"/>
    <m/>
    <s v="Transmittal"/>
    <d v="2025-06-05T00:00:00"/>
    <s v="OCM Process Complete"/>
    <s v="Senior OCM Personnel"/>
    <n v="1"/>
    <m/>
    <m/>
    <s v="OCM"/>
    <m/>
    <m/>
  </r>
  <r>
    <x v="5"/>
    <s v="Compliance of YJB Taiwanese Show Caused Order by Department (BPLD)"/>
    <s v="DPOS"/>
    <d v="2025-05-29T00:00:00"/>
    <s v="DPOS-060525-0003"/>
    <m/>
    <m/>
    <m/>
    <d v="2025-06-05T00:00:00"/>
    <s v="Tracking Issued"/>
    <s v="user-DPOS"/>
    <n v="1"/>
    <m/>
    <m/>
    <m/>
    <m/>
    <s v="FYI"/>
  </r>
  <r>
    <x v="0"/>
    <s v="DPWH IV-B Regional Office MIMAROPA Sportsfest Opening Ceremony Event"/>
    <s v="DEPARTMENT OF PUBLIC WORKS AND HIGHWAYS"/>
    <d v="2025-06-05T00:00:00"/>
    <s v="ocm125-11287"/>
    <m/>
    <m/>
    <m/>
    <d v="2025-06-05T00:00:00"/>
    <s v="OCM Indexes Updated"/>
    <s v="Senior OCM Personnel"/>
    <m/>
    <m/>
    <m/>
    <m/>
    <m/>
    <m/>
  </r>
  <r>
    <x v="5"/>
    <s v="Compliance of Causeway Seafood Restaurant to the Issued Show Cause Order by the Business Permits and Licensing Department (BPLD)"/>
    <s v="DPOS"/>
    <d v="2025-05-29T00:00:00"/>
    <s v="DPOS-060525-0002"/>
    <m/>
    <m/>
    <m/>
    <d v="2025-06-05T00:00:00"/>
    <s v="Tracking Issued"/>
    <s v="user-DPOS"/>
    <n v="1"/>
    <m/>
    <m/>
    <m/>
    <m/>
    <s v="FYI"/>
  </r>
  <r>
    <x v="5"/>
    <s v="TRANSMITTAL OF THE REVISED IMPLEMENTING REGULATIONS OF THE QUEZON CITY HEALTHY DIET ORDINANCE."/>
    <s v="DPOS"/>
    <d v="2025-05-19T00:00:00"/>
    <s v="DPOS-060525-0001"/>
    <m/>
    <m/>
    <m/>
    <d v="2025-06-05T00:00:00"/>
    <s v="Tracking Issued"/>
    <s v="user-DPOS"/>
    <n v="1"/>
    <m/>
    <m/>
    <m/>
    <m/>
    <s v="FYI"/>
  </r>
  <r>
    <x v="2"/>
    <s v="REVISIONS ON STRUCTURAL PLANS - PROPOSED CONSTRUCTION OF AMORANTO INDOOR SPORTS FACILITY BUILDING &amp; IMPROVEMENT OF EXISTING MULTI-PURPOSE BUILDING"/>
    <s v="DOE"/>
    <d v="2025-06-05T00:00:00"/>
    <s v="DOE-060525-0013"/>
    <m/>
    <m/>
    <m/>
    <d v="2025-06-05T00:00:00"/>
    <s v="Tracking Issued"/>
    <s v="user-doe"/>
    <n v="1"/>
    <s v="REVISIONS ON STRUCTURAL PLANS - PROPOSED CONSTRUCTION OF AMORANTO INDOOR SPORTS FACILITY BUILDING &amp; IMPROVEMENT OF EXISTING MULTI-PURPOSE BUILDING"/>
    <m/>
    <s v="OTHER"/>
    <m/>
    <s v="FYI"/>
  </r>
  <r>
    <x v="6"/>
    <s v="MDAD WEEKLY AND MONTHLY GASOLINE CONSUMPTION/ LUBRICANTS AND TRIP TICKET OF SERVICE VEHICLES AND OTHER EQUIPMENT"/>
    <s v="MDAD"/>
    <d v="2025-06-04T00:00:00"/>
    <s v="MDAD-060525-0003"/>
    <m/>
    <m/>
    <m/>
    <d v="2025-06-05T00:00:00"/>
    <s v="Tracking Issued"/>
    <s v="user-MDAD"/>
    <n v="1"/>
    <m/>
    <m/>
    <s v="MEMORANDA"/>
    <m/>
    <s v="FYI"/>
  </r>
  <r>
    <x v="9"/>
    <s v="EXECUTIVE ORDER NO. 7"/>
    <s v="OCM"/>
    <d v="2025-06-05T00:00:00"/>
    <s v="LEDIPO-060525-0002"/>
    <m/>
    <m/>
    <m/>
    <d v="2025-06-05T00:00:00"/>
    <s v="Doc received"/>
    <s v="user-LEDIPO"/>
    <n v="2"/>
    <s v="AN EXECUTIVE ORDER CREATING THE LOCAL GOVERNANCE TRANSITION TEAM OF QUEZON CITY, SUBJECT TO LAWS, RULES AND REGULATIONS"/>
    <m/>
    <s v="MEMORANDA"/>
    <s v="Executive Orders"/>
    <s v="FYI"/>
  </r>
  <r>
    <x v="2"/>
    <s v="SITE INSPECTION REPORT (SIR) - TOTAL REHABILITATION OF CITY-OPERATED CHILD DEVELOPMENT CENTER AT VARIOUS BARANGAYS- DISTRICT 2"/>
    <s v="DOE"/>
    <d v="2025-06-05T00:00:00"/>
    <s v="DOE-060525-0012"/>
    <m/>
    <m/>
    <m/>
    <d v="2025-06-05T00:00:00"/>
    <s v="Doc received"/>
    <s v="user-doe"/>
    <n v="1"/>
    <s v="SITE INSPECTION REPORT (SIR) - TOTAL REHABILITATION OF CITY-OPERATED CHILD DEVELOPMENT CENTER AT VARIOUS BARANGAYS- DISTRICT 2"/>
    <m/>
    <s v="OTHER"/>
    <m/>
    <s v="FYI"/>
  </r>
  <r>
    <x v="0"/>
    <s v="Request for Issuance of Office Order for OIC during Official Travel on June 14 to 21 2025"/>
    <s v="QUEZON CITY UNIVERSITY"/>
    <d v="2025-06-05T00:00:00"/>
    <s v="OCM125-11281"/>
    <m/>
    <m/>
    <m/>
    <d v="2025-06-05T00:00:00"/>
    <s v="OCM Indexes Updated"/>
    <s v="Senior OCM Personnel"/>
    <m/>
    <m/>
    <m/>
    <m/>
    <m/>
    <m/>
  </r>
  <r>
    <x v="2"/>
    <s v="REQUEST FOR IIRUP - CONCRETE WAITING SHED AT CORNER TOMAS MORATO AND TIMOG AVE. BRGY SOUTH TRIANGLE"/>
    <s v="DOE"/>
    <d v="2025-06-05T00:00:00"/>
    <s v="DOE-060525-0011"/>
    <m/>
    <m/>
    <m/>
    <d v="2025-06-05T00:00:00"/>
    <s v="Doc received"/>
    <s v="user-doe"/>
    <n v="1"/>
    <s v="REQUEST FOR IIRUP - CONCRETE WAITING SHED AT CORNER TOMAS MORATO AND TIMOG AVE. BRGY SOUTH TRIANGLE"/>
    <m/>
    <s v="REQUESTS - INTERNAL"/>
    <m/>
    <s v="Needs Response"/>
  </r>
  <r>
    <x v="2"/>
    <s v="REQUEST FOR FOLLOW-UP ON TRIMMING OF TREES"/>
    <s v="DOE"/>
    <d v="2025-06-05T00:00:00"/>
    <s v="DOE-060525-0010"/>
    <m/>
    <m/>
    <m/>
    <d v="2025-06-05T00:00:00"/>
    <s v="Doc received"/>
    <s v="user-doe"/>
    <n v="1"/>
    <s v="PROPOSED CONSTRUCTION OF DETENTION BASIN AND COVERED COURT AT PALMERA PHASE 3 BRGY. STA MONICA"/>
    <m/>
    <s v="REQUESTS - INTERNAL"/>
    <m/>
    <s v="FYI"/>
  </r>
  <r>
    <x v="6"/>
    <s v="RENEWAL OF CONSULTANTS AND CONTRACT OF SERVICE (COS FOR THE PERIOD JULY 2025 TO DECEMBER 2025"/>
    <s v="MDAD"/>
    <d v="2025-06-04T00:00:00"/>
    <s v="MDAD-060525-0002"/>
    <m/>
    <m/>
    <m/>
    <d v="2025-06-05T00:00:00"/>
    <s v="Tracking Issued"/>
    <s v="user-MDAD"/>
    <n v="1"/>
    <m/>
    <m/>
    <s v="MEMORANDA"/>
    <m/>
    <s v="FYI"/>
  </r>
  <r>
    <x v="2"/>
    <s v="PROPOSED CONSTRUCTION OF ADMINISTRATIVE BLDG EMPLOYEES HALL AND MOTORPOOL, FOOD PLAZA AT QUEZON MEMORIAL CIRCLE"/>
    <s v="DOE"/>
    <d v="2025-06-05T00:00:00"/>
    <s v="DOE-060525-0009"/>
    <m/>
    <m/>
    <m/>
    <d v="2025-06-05T00:00:00"/>
    <s v="Doc received"/>
    <s v="user-doe"/>
    <n v="1"/>
    <s v="REQUEST FOR JOINT INSPECTION"/>
    <m/>
    <s v="REQUESTS - INTERNAL"/>
    <m/>
    <s v="FYI"/>
  </r>
  <r>
    <x v="5"/>
    <s v="Requesting for Certification"/>
    <s v="DPOS"/>
    <d v="2025-06-03T00:00:00"/>
    <m/>
    <s v="DPOS-3969"/>
    <m/>
    <s v="Response"/>
    <d v="2025-06-05T00:00:00"/>
    <s v="Issue Tracking Number"/>
    <s v="user-DPOS"/>
    <n v="731"/>
    <m/>
    <m/>
    <s v="Letter Requests"/>
    <m/>
    <s v="1st endorsement"/>
  </r>
  <r>
    <x v="9"/>
    <s v="ENDORSEMENT OF STARTUP QC SQUAD 2 DOCUMENTS"/>
    <s v="LEDIPO"/>
    <d v="2025-06-05T00:00:00"/>
    <s v="LEDIPO-060525-0001"/>
    <m/>
    <m/>
    <m/>
    <d v="2025-06-05T00:00:00"/>
    <s v="Tracking Issued"/>
    <s v="user-LEDIPO"/>
    <n v="1"/>
    <s v="Request the review of documents"/>
    <m/>
    <s v="OTHER"/>
    <s v="Other"/>
    <s v="Needs Response"/>
  </r>
  <r>
    <x v="10"/>
    <s v="TRANSMITTAL OF SIGNED ELECTRICAL PLANS RELATED TO CIVIC CENTER B AND CIVIC CENTER D NEWLY INSTALLED EQUIPMENT FOR ITDD WIFI AND LAN CONNECTION IN RELATION TO THE STRUCTURED CABLING PROJECT"/>
    <s v="CArD"/>
    <d v="2025-06-04T00:00:00"/>
    <s v="ITDD-060525-0002"/>
    <m/>
    <m/>
    <m/>
    <d v="2025-06-05T00:00:00"/>
    <s v="Doc received"/>
    <s v="user-itdd"/>
    <n v="1"/>
    <m/>
    <m/>
    <s v="COMMUNICATION /  CORRESPONDENCES"/>
    <s v="Incoming - Letter Requests, Memorandums, Office Orders, etc.    • from various QCG departments and other various Government agencies    • from the public and other parties of interest    • OCAs employees"/>
    <s v="FYI"/>
  </r>
  <r>
    <x v="2"/>
    <s v="PROPOSED REHABILITATION OF YOUTH DEVELOPMENT OFFICE AT 7th FLR CIVIC CENTER A."/>
    <s v="DOE"/>
    <d v="2025-06-05T00:00:00"/>
    <s v="DOE-060525-0008"/>
    <m/>
    <m/>
    <m/>
    <d v="2025-06-05T00:00:00"/>
    <s v="Doc received"/>
    <s v="user-doe"/>
    <n v="1"/>
    <s v="REQUEST FOR JOINT INSPECTION"/>
    <m/>
    <s v="OTHER"/>
    <m/>
    <s v="FYI"/>
  </r>
  <r>
    <x v="2"/>
    <s v="BILL DEPOSIT PAYMENT FOR PROPOSED REHABILITATION OF MULTI-PURPOSE BUILDING AT DISTRICT 1 (BRGY. SAN ANTONIO)"/>
    <s v="DOE"/>
    <d v="2025-06-05T00:00:00"/>
    <s v="DOE-060525-0007"/>
    <m/>
    <m/>
    <m/>
    <d v="2025-06-05T00:00:00"/>
    <s v="Doc received"/>
    <s v="user-doe"/>
    <n v="1"/>
    <s v="ADVANCE COPY"/>
    <m/>
    <m/>
    <m/>
    <s v="FYI"/>
  </r>
  <r>
    <x v="6"/>
    <s v="INVITATION TO ATTEND THE VENDORS' SUMMIT 2025"/>
    <s v="MDAD"/>
    <d v="2025-06-05T00:00:00"/>
    <s v="MDAD-060525-0001"/>
    <m/>
    <m/>
    <m/>
    <d v="2025-06-05T00:00:00"/>
    <s v="Tracking Issued"/>
    <s v="user-MDAD"/>
    <n v="1"/>
    <m/>
    <m/>
    <s v="INVITATIONS"/>
    <m/>
    <s v="FYI"/>
  </r>
  <r>
    <x v="0"/>
    <s v="REQUESTING VENUE"/>
    <s v="PRESIDENTIAL COMMISSION FOR THE URBAN POOR"/>
    <d v="2025-06-05T00:00:00"/>
    <s v="OCM125-11269"/>
    <m/>
    <m/>
    <m/>
    <d v="2025-06-05T00:00:00"/>
    <s v="OCM Indexes Updated"/>
    <s v="Senior OCM Personnel"/>
    <m/>
    <m/>
    <m/>
    <m/>
    <m/>
    <m/>
  </r>
  <r>
    <x v="2"/>
    <s v="BILL DEPOSIT PAYMENT FOR PROPOSED CONSTRUCTION OF THREE STOREY MULTI-PURPOSE HALL BUILDING (PARKING, FUNCTION HALL &amp; BASKETBALL COURT) MINES, BRGY. VASRA"/>
    <s v="DOE"/>
    <d v="2025-06-05T00:00:00"/>
    <s v="DOE-060525-0006"/>
    <m/>
    <m/>
    <m/>
    <d v="2025-06-05T00:00:00"/>
    <s v="Doc received"/>
    <s v="user-doe"/>
    <n v="1"/>
    <s v="ADVANCE COPY"/>
    <m/>
    <s v="OTHER"/>
    <m/>
    <s v="FYI"/>
  </r>
  <r>
    <x v="0"/>
    <s v="complaint"/>
    <s v="President, Culia TODA and District 6 TODA Federation"/>
    <d v="2025-06-05T00:00:00"/>
    <s v="ocm125-11268"/>
    <m/>
    <m/>
    <m/>
    <d v="2025-06-05T00:00:00"/>
    <s v="OCM Indexes Updated"/>
    <s v="Senior OCM Personnel"/>
    <m/>
    <m/>
    <m/>
    <m/>
    <m/>
    <m/>
  </r>
  <r>
    <x v="2"/>
    <s v="BILL DEPOSIT PAYMENT FOR PROPOSED TEMPORARY STALLS FOR CONSTRUCTION OF MULTI-PURPOSE BUILDING (CALALAY MARKET) SEGMENT 4"/>
    <s v="DOE"/>
    <d v="2025-06-05T00:00:00"/>
    <s v="DOE-060525-0005"/>
    <m/>
    <m/>
    <m/>
    <d v="2025-06-05T00:00:00"/>
    <s v="Doc received"/>
    <s v="user-doe"/>
    <n v="1"/>
    <s v="ADVANCE COPY"/>
    <m/>
    <s v="OTHER"/>
    <m/>
    <s v="FYI"/>
  </r>
  <r>
    <x v="2"/>
    <s v="BILL DEPOSIT PAYMENT FOR PROPOSED TEMPORARY STALLS FOR CONSTRUCTION OF MULTI-PURPOSE BUILDING (CALALAY MARKET) SEGMENT 3"/>
    <s v="DOE"/>
    <d v="2025-06-05T00:00:00"/>
    <s v="DOE-060525-0004"/>
    <m/>
    <m/>
    <m/>
    <d v="2025-06-05T00:00:00"/>
    <s v="Doc received"/>
    <s v="user-doe"/>
    <n v="1"/>
    <s v="ADVANCE COPY"/>
    <m/>
    <s v="OTHER"/>
    <m/>
    <s v="FYI"/>
  </r>
  <r>
    <x v="2"/>
    <s v="BILL DEPOSIT PAYMENT FOR PROPOSED TEMPORARY STALLS FOR CONSTRUCTION OF MULTI-PURPOSE BUILDING (CALALAY MARKET) SEGMENT 2"/>
    <s v="DOE"/>
    <d v="2025-06-05T00:00:00"/>
    <s v="DOE-060525-0003"/>
    <m/>
    <m/>
    <m/>
    <d v="2025-06-05T00:00:00"/>
    <s v="Doc received"/>
    <s v="user-doe"/>
    <n v="1"/>
    <s v="ADVANCE COPY"/>
    <m/>
    <s v="OTHER"/>
    <m/>
    <s v="FYI"/>
  </r>
  <r>
    <x v="2"/>
    <s v="BILL DEPOSIT PAYMENT FOR PROPOSED TEMPORARY STALLS FOR CONSTRUCTION OF MULTI-PURPOSE BUILDING (CALALAY MARKET) SEGMENT 1"/>
    <s v="DOE"/>
    <d v="2025-06-05T00:00:00"/>
    <s v="DOE-060525-0002"/>
    <m/>
    <m/>
    <m/>
    <d v="2025-06-05T00:00:00"/>
    <s v="Doc received"/>
    <s v="user-doe"/>
    <n v="1"/>
    <s v="ADVANCE COPY"/>
    <m/>
    <s v="OTHER"/>
    <m/>
    <s v="FYI"/>
  </r>
  <r>
    <x v="11"/>
    <s v="For Compliance on Various Projects under LDRRM Fund"/>
    <s v="QUEZON CITY DISASTER RISK REDUCTION AND MANAGEMENT OFFICE R!; \ Qu*von tit), I Laii Miipound, Kale% 1"/>
    <d v="2025-05-30T00:00:00"/>
    <s v="QCDRRMO-060525-0001"/>
    <m/>
    <d v="2025-06-04T00:00:00"/>
    <m/>
    <d v="2025-06-05T00:00:00"/>
    <s v="Doc received"/>
    <s v="user-QCDRRMO"/>
    <n v="1"/>
    <s v="FOR COMPLIANCE"/>
    <m/>
    <s v="MEMORANDA"/>
    <m/>
    <s v="Needs Response"/>
  </r>
  <r>
    <x v="2"/>
    <s v="REQUEST FOR AUTHORITY TO RENDER OVERTIME SERVICES"/>
    <s v="DOE"/>
    <d v="2025-06-05T00:00:00"/>
    <s v="DOE-060525-0001"/>
    <m/>
    <m/>
    <m/>
    <d v="2025-06-05T00:00:00"/>
    <s v="Doc received"/>
    <s v="user-doe"/>
    <n v="1"/>
    <s v="REQUEST FOR AUTHORITY TO RENDER OVERTIME SERVICES"/>
    <m/>
    <s v="REQUESTS - INTERNAL"/>
    <m/>
    <s v="Needs Response"/>
  </r>
  <r>
    <x v="12"/>
    <s v="1st INDORSEMENT"/>
    <s v="City Treasurer"/>
    <d v="2025-05-23T00:00:00"/>
    <s v="CREMCO-060525-0001"/>
    <m/>
    <m/>
    <m/>
    <d v="2025-06-05T00:00:00"/>
    <s v="Tracking Issued"/>
    <s v="user-CREMCO"/>
    <n v="1"/>
    <s v="(8)(5.8.6.8.1)(3.6)(2025.05.23)(CTO2CREMCO)(recovery.intent)"/>
    <m/>
    <s v="COMMUNICATION /  CORRESPONDENCES"/>
    <s v="Incoming - Letter Requests, Memorandums, Office Orders, etc.    • from various QCG departments and other various Government agencies    • from the public and other parties of interest    • OCAs employees"/>
    <s v="FYI"/>
  </r>
  <r>
    <x v="0"/>
    <s v="courtesy call"/>
    <s v="Mr. Gay World Philippines 2025"/>
    <d v="2025-06-05T00:00:00"/>
    <s v="ocm125-11257"/>
    <m/>
    <m/>
    <m/>
    <d v="2025-06-05T00:00:00"/>
    <s v="OCM Indexes Updated"/>
    <s v="Senior OCM Personnel"/>
    <m/>
    <m/>
    <m/>
    <m/>
    <m/>
    <m/>
  </r>
  <r>
    <x v="10"/>
    <s v="SCHEDULED POWER INTERRUPTION AT HIGH-RISE BUILDING RE: ELECTRICAL OF THE NEW ITDD-NTMD DATA CENTER"/>
    <s v="CGSD"/>
    <d v="2025-06-04T00:00:00"/>
    <s v="ITDD-060525-0001"/>
    <m/>
    <m/>
    <m/>
    <d v="2025-06-05T00:00:00"/>
    <s v="Doc received"/>
    <s v="user-itdd"/>
    <n v="1"/>
    <m/>
    <m/>
    <s v="COMMUNICATION /  CORRESPONDENCES"/>
    <s v="Incoming - Letter Requests, Memorandums, Office Orders, etc.    • from various QCG departments and other various Government agencies    • from the public and other parties of interest    • OCAs employees"/>
    <s v="FYI"/>
  </r>
  <r>
    <x v="7"/>
    <s v="Above board offer Neopolitan Property"/>
    <s v="Dean Danilo M. Dy"/>
    <d v="2025-06-04T00:00:00"/>
    <s v="OCA-060525-0001"/>
    <m/>
    <m/>
    <m/>
    <d v="2025-06-05T00:00:00"/>
    <s v="Doc received"/>
    <s v="oca.ardel.manuel"/>
    <n v="1"/>
    <s v="Forward to Prof Jed at CPDD for consideration. Jed, I talked to Dale and he is okay with the building estimate. Just get him to sign off-CA Mike"/>
    <m/>
    <s v="COMMUNICATION /  CORRESPONDENCES"/>
    <m/>
    <s v="Needs Response"/>
  </r>
  <r>
    <x v="0"/>
    <s v="Requisition to use QC City Hall"/>
    <s v="Rotaract District 3780"/>
    <d v="2025-06-05T00:00:00"/>
    <s v="OCM125-11251"/>
    <m/>
    <m/>
    <m/>
    <d v="2025-06-05T00:00:00"/>
    <s v="OCM Indexes Updated"/>
    <s v="Senior OCM Personnel"/>
    <m/>
    <m/>
    <m/>
    <m/>
    <m/>
    <m/>
  </r>
  <r>
    <x v="7"/>
    <s v="ACTIVE TRANSPORT TECHNICAL WORKING GROUP MEETING ON JUNE 9, 2025"/>
    <s v="ALBERTO H. KIMPO"/>
    <d v="2025-06-04T00:00:00"/>
    <s v="OCA-060425-0009"/>
    <m/>
    <m/>
    <m/>
    <d v="2025-06-04T00:00:00"/>
    <s v="Doc received"/>
    <s v="oca.ardel.manuel"/>
    <n v="1"/>
    <m/>
    <m/>
    <s v="MEMORANDA"/>
    <m/>
    <s v="FYI"/>
  </r>
  <r>
    <x v="11"/>
    <s v="list of all unpaid QCDRRMO Projects under the Trust Funds 2016-2024"/>
    <s v="QUEZON CITY DISASTER RISK REDUCTION AND MANAGEMENT OFFICE"/>
    <d v="2025-06-02T00:00:00"/>
    <s v="QCDRRMO-060425-0004"/>
    <m/>
    <m/>
    <m/>
    <d v="2025-06-04T00:00:00"/>
    <s v="Doc received"/>
    <s v="user-QCDRRMO"/>
    <n v="1"/>
    <m/>
    <m/>
    <s v="OTHER"/>
    <s v="Other"/>
    <s v="Needs Response"/>
  </r>
  <r>
    <x v="11"/>
    <s v="LOCAL DRRM FUND PROPOSED PROGRAMS PROJECTS, AND ACTIVITIES (PPAs"/>
    <s v="EnP MA. BIANCA D. PEREZ, MPA Head, QCDRRMO"/>
    <d v="2025-06-03T00:00:00"/>
    <s v="QCDRRMO-060425-0003"/>
    <m/>
    <d v="2025-06-06T00:00:00"/>
    <m/>
    <d v="2025-06-04T00:00:00"/>
    <s v="Doc received"/>
    <s v="user-QCDRRMO"/>
    <n v="1"/>
    <m/>
    <m/>
    <s v="MEMORANDA"/>
    <m/>
    <s v="Needs Response"/>
  </r>
  <r>
    <x v="7"/>
    <s v="Assignment Request for Utilization of Lagro Plaza Tennis Court at Barangay Greater Lagro, Quezon City"/>
    <s v="MICHAEL VICTOR N. ALIMURUNG"/>
    <d v="2025-06-04T00:00:00"/>
    <s v="OCA-060425-0008"/>
    <m/>
    <m/>
    <m/>
    <d v="2025-06-04T00:00:00"/>
    <s v="Doc received"/>
    <s v="oca.ardel.manuel"/>
    <n v="1"/>
    <m/>
    <m/>
    <s v="MEMORANDA"/>
    <m/>
    <s v="Needs Response"/>
  </r>
  <r>
    <x v="0"/>
    <s v="ENDORSEMENT OF LOST AND FOUND ITEMS"/>
    <s v="S&amp;R New Manila Branch"/>
    <d v="2025-06-04T00:00:00"/>
    <s v="OCM125-11244"/>
    <m/>
    <m/>
    <s v="Standard Document"/>
    <d v="2025-06-04T00:00:00"/>
    <s v="S.OCM Actioned"/>
    <s v="Senior OCM Personnel"/>
    <m/>
    <m/>
    <m/>
    <m/>
    <m/>
    <m/>
  </r>
  <r>
    <x v="6"/>
    <s v="1st Endorsement - MIS Report Re: Complaint of Mr. J. Dela Cruz Alleged Road Obstruction at Sto. Niño Street, Barangay San Antonio"/>
    <s v="MDAD"/>
    <d v="2025-06-04T00:00:00"/>
    <s v="MDAD-060425-0009"/>
    <m/>
    <m/>
    <m/>
    <d v="2025-06-04T00:00:00"/>
    <s v="Doc received"/>
    <s v="user-MDAD"/>
    <n v="1"/>
    <m/>
    <m/>
    <s v="MEMORANDA"/>
    <m/>
    <s v="FYI"/>
  </r>
  <r>
    <x v="11"/>
    <s v="SUBMISSION OF PROJECT PROPOSALS FOR LDRRMFIP 2025"/>
    <s v="EnP MA. BIANCA D. PEREZ Head, QC Disaster Risk Reduction and Management Office"/>
    <d v="2025-06-02T00:00:00"/>
    <s v="QCDRRMO-060425-0002"/>
    <m/>
    <d v="2025-06-13T00:00:00"/>
    <m/>
    <d v="2025-06-04T00:00:00"/>
    <s v="Doc received"/>
    <s v="user-QCDRRMO"/>
    <n v="1"/>
    <s v="FOR COMPLIANCE"/>
    <m/>
    <s v="MEMORANDA"/>
    <s v="Memorandum to Departments/Offices"/>
    <s v="Needs Response"/>
  </r>
  <r>
    <x v="12"/>
    <s v="EXECUTIVE ORDER NO. 7, SERIES OF 2025"/>
    <s v="Office of the City Mayor"/>
    <d v="2025-06-03T00:00:00"/>
    <s v="CREMCO-060425-0002"/>
    <m/>
    <m/>
    <m/>
    <d v="2025-06-04T00:00:00"/>
    <s v="Tracking Issued"/>
    <s v="user-CREMCO"/>
    <n v="1"/>
    <s v="(9)(1.7)(2025.06.03)(OCM2CREMCO)(EXECUTIVE ORDER 7)"/>
    <m/>
    <s v="MEMORANDA"/>
    <s v="Executive Orders"/>
    <s v="FYI"/>
  </r>
  <r>
    <x v="7"/>
    <s v="ADDITIONAL WORKSHOP ON THE ANTI-RED TAPE ELECTRONIC MANAGEMENT INFORMATION SYSTEM (ARTEMIS) ROLL-OUT ON JUNE 10-11, 2025 VIA ZOOM"/>
    <s v="MICHAEL VICTOR N. ALIMURUNG"/>
    <d v="2025-06-04T00:00:00"/>
    <s v="OCA-060425-0007"/>
    <m/>
    <m/>
    <m/>
    <d v="2025-06-04T00:00:00"/>
    <s v="OSSPadded response"/>
    <s v="oca.ardel.manuel"/>
    <n v="2"/>
    <m/>
    <m/>
    <s v="MEMORANDA"/>
    <m/>
    <s v="Needs Response"/>
  </r>
  <r>
    <x v="4"/>
    <s v="REQUEST FOR SYSTEM ACTIONS OF CTO EMPLOYEES"/>
    <s v="CITY TREASURER'S OFFICE"/>
    <d v="2025-06-04T00:00:00"/>
    <s v="CTO-060425-0004"/>
    <m/>
    <m/>
    <m/>
    <d v="2025-06-04T00:00:00"/>
    <s v="Doc received"/>
    <s v="user-cto"/>
    <n v="1"/>
    <m/>
    <m/>
    <m/>
    <m/>
    <s v="Needs Response"/>
  </r>
  <r>
    <x v="11"/>
    <s v="SUBMISSION OF PROJECT PROPOSALS FOR LDRRMFIP 2026"/>
    <s v="EnP MA. BIANCA D. PEREZ Head, QC Disaster Risk Reduction and Management Office"/>
    <d v="2025-06-02T00:00:00"/>
    <s v="QCDRRMO-060425-0001"/>
    <m/>
    <d v="2025-04-13T00:00:00"/>
    <m/>
    <d v="2025-06-04T00:00:00"/>
    <s v="Tracking Issued"/>
    <s v="user-QCDRRMO"/>
    <n v="1"/>
    <s v="FOR COMPLIANCE"/>
    <m/>
    <s v="MEMORANDA"/>
    <s v="Memorandum to Departments/Offices"/>
    <s v="Needs Response"/>
  </r>
  <r>
    <x v="0"/>
    <s v="ENDORSEMENT OF LOST AND FOUND ITEMS"/>
    <s v="S&amp;R"/>
    <d v="2025-06-04T00:00:00"/>
    <s v="OCM125-11228"/>
    <m/>
    <m/>
    <s v="Standard Document"/>
    <d v="2025-06-04T00:00:00"/>
    <s v="S.OCM Actioned"/>
    <s v="Senior OCM Personnel"/>
    <m/>
    <m/>
    <m/>
    <m/>
    <m/>
    <m/>
  </r>
  <r>
    <x v="0"/>
    <s v="Intent to Join the First Quezon City Health Network Physician Conference"/>
    <s v="ZETA MEDIKA"/>
    <d v="2025-06-04T00:00:00"/>
    <s v="OCM125-11208"/>
    <m/>
    <m/>
    <m/>
    <d v="2025-06-04T00:00:00"/>
    <s v="OCM Indexes Updated"/>
    <s v="Senior OCM Personnel"/>
    <m/>
    <m/>
    <m/>
    <m/>
    <m/>
    <m/>
  </r>
  <r>
    <x v="0"/>
    <s v="Request for Coordination in Informing Barangay Offices about City Government activities"/>
    <s v="BARANGAY MARILAG"/>
    <d v="2025-06-04T00:00:00"/>
    <s v="OCM125-11223"/>
    <m/>
    <m/>
    <m/>
    <d v="2025-06-04T00:00:00"/>
    <s v="OCM Indexes Updated"/>
    <s v="Senior OCM Personnel"/>
    <m/>
    <m/>
    <m/>
    <m/>
    <m/>
    <m/>
  </r>
  <r>
    <x v="8"/>
    <s v="Indorsement - Letter from BIR"/>
    <s v="OCAs"/>
    <d v="2025-06-02T00:00:00"/>
    <s v="OCAs-060425-0003"/>
    <m/>
    <m/>
    <m/>
    <d v="2025-06-04T00:00:00"/>
    <s v="Tracking Issued"/>
    <s v="user-OCAs"/>
    <n v="1"/>
    <m/>
    <m/>
    <m/>
    <m/>
    <s v="FYI"/>
  </r>
  <r>
    <x v="0"/>
    <s v="Invitation to to enter in a Memorandum of Understanding and Attend"/>
    <s v="INDUSTRIAL TECHNOLOGY DEVELOPMENT INSTITUTE"/>
    <d v="2025-06-04T00:00:00"/>
    <s v="ocm125-11218"/>
    <m/>
    <m/>
    <s v="Standard Document"/>
    <d v="2025-06-04T00:00:00"/>
    <s v="S.OCM Actioned"/>
    <s v="Senior OCM Personnel"/>
    <m/>
    <m/>
    <m/>
    <m/>
    <m/>
    <m/>
  </r>
  <r>
    <x v="7"/>
    <s v="REQUEST FOR APPROVAL OF ADDITIONAL OVERTIME HOURS FOR SELECTED PERSONNEL OF CGSD"/>
    <s v="MICHAEL VICTOR N. ALIMURUNG City Administrator"/>
    <d v="2025-06-03T00:00:00"/>
    <s v="OCA-060425-0006"/>
    <m/>
    <m/>
    <m/>
    <d v="2025-06-04T00:00:00"/>
    <s v="Doc received"/>
    <s v="oca.ardel.manuel"/>
    <n v="1"/>
    <m/>
    <m/>
    <s v="MEMORANDA"/>
    <m/>
    <s v="FYI"/>
  </r>
  <r>
    <x v="7"/>
    <s v="Lletter from MR. JUAN MANUEL J. GATMAITAN, Head, Local Economic Development and Investment Promotions Office (LEDIPO), concerning the endorsement of the Italian Chamber of Commerce in the Philippines partnership proposal for th"/>
    <s v="MA. JOSEFINA G. BELMONTE City Mayor"/>
    <d v="2025-05-13T00:00:00"/>
    <s v="OCA-060425-0005"/>
    <m/>
    <m/>
    <m/>
    <d v="2025-06-04T00:00:00"/>
    <s v="Access Granted"/>
    <s v="oca.ardel.manuel"/>
    <n v="1"/>
    <s v="Cos Weng, this has already been discussed in MANCOM. New tentative target is August, funded by Italian Chamber of Commerce with assistance of QC LGU for manpower-CA Mike"/>
    <m/>
    <s v="COMMUNICATION /  CORRESPONDENCES"/>
    <m/>
    <s v="FYI"/>
  </r>
  <r>
    <x v="7"/>
    <s v="COMMENT ON EXECUTIVE ORDER NO. 4- AN ORDER CREATING AND ORGANIZING THE QUEZON CITY PUBLIC-PRIVATF PARTNERSHIP PRE-QUALIFICATION, BIDS AND AWARDS COMMITTEE AND PPP UNIT"/>
    <s v="ATTY. DOMINIC GARCIA, PROCUREMENT DEPARTMENT"/>
    <d v="2025-05-14T00:00:00"/>
    <s v="OCA-060425-0004"/>
    <m/>
    <m/>
    <m/>
    <d v="2025-06-04T00:00:00"/>
    <s v="Doc received"/>
    <s v="oca.ardel.manuel"/>
    <n v="1"/>
    <m/>
    <m/>
    <s v="MEMORANDA"/>
    <m/>
    <s v="FYI"/>
  </r>
  <r>
    <x v="4"/>
    <s v="REQUEST FOR ONE (1) BUS AS SERVICE VEHICLE OF CTO ADMINISTRATIVE DIVISION TEAM BUILDING ACTIVITY"/>
    <s v="CITY TREASURER'S OFFICE"/>
    <d v="2025-06-04T00:00:00"/>
    <s v="CTO-060425-0003"/>
    <m/>
    <m/>
    <m/>
    <d v="2025-06-04T00:00:00"/>
    <s v="Doc received"/>
    <s v="user-cto"/>
    <n v="1"/>
    <m/>
    <m/>
    <m/>
    <m/>
    <s v="Needs Response"/>
  </r>
  <r>
    <x v="7"/>
    <s v="ATTENDANCE TO THE MEETING ON 10 JUNE 2025 WITH THE DEPARTMENT OF TRANSPORTATION (DOTR) AND SM PRIME HOLDINGS INC. (SMPHI) TO DISCUSS THE PROPOSED TRIPARTITE MEMORANDUM OF AGREEMENT (MOA) FOR THE SM NORTH EDSA BUSWAY STATION AND CONCOURSE"/>
    <s v="ALBERTO H. KIMPO, Asst. City Administrator"/>
    <d v="2025-06-04T00:00:00"/>
    <s v="OCA-060425-0003"/>
    <m/>
    <m/>
    <m/>
    <d v="2025-06-04T00:00:00"/>
    <s v="Doc received"/>
    <s v="oca.ardel.manuel"/>
    <n v="1"/>
    <m/>
    <m/>
    <s v="MEMORANDA"/>
    <m/>
    <s v="Needs Response"/>
  </r>
  <r>
    <x v="7"/>
    <s v="Transmitting herewith a letter from MR. JOSE EDGARDO A. GOMEZ, JR., City Planning and Development Department, forwarding the request from DHSUD requesting permission to conduct fieldwork for the project entitled &quot;Development of an Automated"/>
    <s v="HON. MA. JOSEFINA G. BELMONTE"/>
    <d v="2025-05-19T00:00:00"/>
    <s v="OCA-060425-0002"/>
    <m/>
    <m/>
    <m/>
    <d v="2025-06-04T00:00:00"/>
    <s v="Doc received"/>
    <s v="oca.ardel.manuel"/>
    <n v="1"/>
    <s v="GenSan, do they need permit?This okay with me. If okay na, you can inform DHSUD-CA Mike"/>
    <m/>
    <s v="COMMUNICATION /  CORRESPONDENCES"/>
    <s v="Incoming - Letter Requests, Memorandums, Office Orders, etc.    • from various QCG departments and other various Government agencies    • from the public and other parties of interest    • OCAs employees"/>
    <s v="Needs Response"/>
  </r>
  <r>
    <x v="2"/>
    <s v="REQUEST FOR PROPERTY IDENTIFICATION MAP / TAX MAP"/>
    <s v="DOE"/>
    <d v="2025-06-04T00:00:00"/>
    <s v="DOE-060425-0002"/>
    <m/>
    <m/>
    <m/>
    <d v="2025-06-04T00:00:00"/>
    <s v="Doc received"/>
    <s v="user-doe"/>
    <n v="1"/>
    <s v="REQUEST FOR PROPERTY IDENTIFICATION MAP / TAX MAP - PROPERTY OF MS. HILDA CRUZ CARREON OF BARANGAY PAYATAS"/>
    <m/>
    <s v="REQUESTS - INTERNAL"/>
    <m/>
    <s v="Needs Response"/>
  </r>
  <r>
    <x v="7"/>
    <s v="enactment of a city ordinance that would prohibit the passage of trucks along Batasan San Mateo Road due to the accidents they cause within their community."/>
    <s v="MA. JOSEFINA G. BELMONTE"/>
    <d v="2025-05-30T00:00:00"/>
    <s v="OCA-060425-0001"/>
    <m/>
    <m/>
    <m/>
    <d v="2025-06-04T00:00:00"/>
    <s v="Access Granted"/>
    <s v="oca.ardel.manuel"/>
    <n v="1"/>
    <s v="Bebot, Dexter, please provide comments. My understanding is that we need to allow trucks here as this is their normal route and alternatives do not really exist. We just need to ensure safety-CA Mike"/>
    <m/>
    <s v="COMMUNICATION /  CORRESPONDENCES"/>
    <s v="Outgoing - Letter Replies, Requests, Memorandums"/>
    <s v="Needs Response"/>
  </r>
  <r>
    <x v="10"/>
    <s v="ENDORSEMENT FOR CORRECTION OF BUSINESS ADDRESS IN SYSTEM RECORDS - LA CA'GRANDA WINE PAIR TRADING INC. (MAYOR'S PERMIT NO. 23-906902)"/>
    <s v="BPLD"/>
    <d v="2025-06-02T00:00:00"/>
    <s v="ITDD-060425-0009"/>
    <m/>
    <m/>
    <m/>
    <d v="2025-06-04T00:00:00"/>
    <s v="Doc received"/>
    <s v="user-itdd"/>
    <n v="1"/>
    <m/>
    <m/>
    <s v="COMMUNICATION /  CORRESPONDENCES"/>
    <s v="Incoming - Letter Requests, Memorandums, Office Orders, etc.    • from various QCG departments and other various Government agencies    • from the public and other parties of interest    • OCAs employees"/>
    <m/>
  </r>
  <r>
    <x v="12"/>
    <s v="Templates of Disposition Agreements"/>
    <s v="CREMCO"/>
    <d v="2025-06-03T00:00:00"/>
    <s v="CREMCO-060425-0001"/>
    <m/>
    <m/>
    <m/>
    <d v="2025-06-04T00:00:00"/>
    <s v="Doc received"/>
    <s v="user-CREMCO"/>
    <n v="1"/>
    <s v="(9.12)(2025.06.03)(cremco2cld)(TemplatesReview)"/>
    <m/>
    <s v="REQUESTS - INTERNAL"/>
    <s v="Letter Request - Out-going"/>
    <s v="FYI"/>
  </r>
  <r>
    <x v="9"/>
    <s v="HOSTING OF THE NATIONAL ICT SUMMIT AND E-GOV AWARDS"/>
    <s v="OCA"/>
    <d v="2025-06-04T00:00:00"/>
    <s v="LEDIPO-060425-0003"/>
    <m/>
    <d v="2025-06-10T00:00:00"/>
    <m/>
    <d v="2025-06-04T00:00:00"/>
    <s v="Doc received"/>
    <s v="user-LEDIPO"/>
    <n v="1"/>
    <m/>
    <m/>
    <s v="INVITATIONS"/>
    <s v="Invitation Notice For Meetings / Events"/>
    <s v="Needs Response"/>
  </r>
  <r>
    <x v="9"/>
    <s v="NOTICE OF MEETING"/>
    <s v="LEDIPO"/>
    <d v="2025-06-04T00:00:00"/>
    <s v="LEDIPO-060425-0002"/>
    <m/>
    <d v="2025-06-06T00:00:00"/>
    <m/>
    <d v="2025-06-04T00:00:00"/>
    <s v="Doc received"/>
    <s v="user-LEDIPO"/>
    <n v="1"/>
    <m/>
    <m/>
    <s v="INVITATIONS"/>
    <s v="Invitation Notice For Seminar / Workshops"/>
    <s v="Needs Response"/>
  </r>
  <r>
    <x v="8"/>
    <s v="Looker Studio Training"/>
    <s v="OCAs"/>
    <d v="2025-06-03T00:00:00"/>
    <s v="OCAs-060425-0002"/>
    <m/>
    <m/>
    <m/>
    <d v="2025-06-04T00:00:00"/>
    <s v="Doc received"/>
    <s v="user-OCAs"/>
    <n v="1"/>
    <m/>
    <m/>
    <s v="COMMUNICATION /  CORRESPONDENCES"/>
    <m/>
    <s v="FYI"/>
  </r>
  <r>
    <x v="8"/>
    <s v="Coordication Meeting on the Status/Progrss of the Renovation of Civic Center Building B (OCAs)"/>
    <s v="OCAs"/>
    <d v="2025-06-03T00:00:00"/>
    <s v="OCAs-060425-0001"/>
    <m/>
    <m/>
    <m/>
    <d v="2025-06-04T00:00:00"/>
    <s v="Doc received"/>
    <s v="user-OCAs"/>
    <n v="1"/>
    <m/>
    <m/>
    <s v="MEMORANDA"/>
    <m/>
    <s v="Needs Response"/>
  </r>
  <r>
    <x v="6"/>
    <s v="Learning and Development (L&amp;D) Refresher Training"/>
    <s v="MDAD"/>
    <d v="2025-06-03T00:00:00"/>
    <s v="MDAD-060425-0008"/>
    <m/>
    <m/>
    <m/>
    <d v="2025-06-04T00:00:00"/>
    <s v="Tracking Issued"/>
    <s v="user-MDAD"/>
    <n v="1"/>
    <m/>
    <m/>
    <s v="MEMORANDA"/>
    <m/>
    <s v="FYI"/>
  </r>
  <r>
    <x v="4"/>
    <s v="REQUEST GRANTED - EXEMPTION FROM PAYMENT OF TRANSFER TAX"/>
    <s v="CITY TREASURERS OFFICE"/>
    <d v="2025-05-27T00:00:00"/>
    <s v="CTO-060425-0002"/>
    <m/>
    <m/>
    <m/>
    <d v="2025-06-04T00:00:00"/>
    <s v="Doc received"/>
    <s v="user-cto"/>
    <n v="1"/>
    <m/>
    <m/>
    <m/>
    <m/>
    <s v="FYI"/>
  </r>
  <r>
    <x v="0"/>
    <s v="PERMIT"/>
    <s v="MS. ANGELICA C. LUCENCIO"/>
    <d v="2025-06-03T00:00:00"/>
    <s v="ocm-10995-1"/>
    <s v="ocm-10995"/>
    <m/>
    <s v="Transmittal"/>
    <d v="2025-06-04T00:00:00"/>
    <s v="OCM Process Complete"/>
    <s v="Senior OCM Personnel"/>
    <n v="1"/>
    <m/>
    <m/>
    <s v="OCM"/>
    <m/>
    <m/>
  </r>
  <r>
    <x v="13"/>
    <s v="SECOND QUARTER RICE ALLOWANCE"/>
    <s v="FE B. BASS"/>
    <d v="2025-06-03T00:00:00"/>
    <s v="CGSD-060425-0006"/>
    <m/>
    <m/>
    <m/>
    <d v="2025-06-04T00:00:00"/>
    <s v="Tracking Issued"/>
    <s v="user-CGSD"/>
    <n v="1"/>
    <m/>
    <m/>
    <m/>
    <m/>
    <s v="FYI"/>
  </r>
  <r>
    <x v="13"/>
    <s v="PUNCHLIST FOR PN: 22-00046 - &quot;PROPOSED CONSTRUCTION OF FOUR (4) STOREY WITH ROOF DECK BARANGAY HALL AT BRGY. GREATER LAGRO&quot;"/>
    <s v="FE B. BASS"/>
    <d v="2025-05-30T00:00:00"/>
    <s v="CGSD-060425-0005"/>
    <m/>
    <m/>
    <m/>
    <d v="2025-06-04T00:00:00"/>
    <s v="Doc received"/>
    <s v="user-CGSD"/>
    <n v="1"/>
    <m/>
    <m/>
    <m/>
    <m/>
    <s v="FYI"/>
  </r>
  <r>
    <x v="13"/>
    <s v="RELOCATION OF BARANGAY DAMAYAN HALL"/>
    <s v="FE B. BASS"/>
    <d v="2025-05-30T00:00:00"/>
    <s v="CGSD-060425-0004"/>
    <m/>
    <m/>
    <m/>
    <d v="2025-06-04T00:00:00"/>
    <s v="Doc received"/>
    <s v="user-CGSD"/>
    <n v="1"/>
    <m/>
    <m/>
    <m/>
    <m/>
    <s v="FYI"/>
  </r>
  <r>
    <x v="13"/>
    <s v="REQUEST FOR AS-BUILT ELECTRICAL PLANS OF FAIRVIEW SENTRONG SIGLA HEALTH CENTER, NAGKAISANG NAYON HEALTH CENTER AND BANLAT HEALTH CENTER"/>
    <s v="FE B. BASS"/>
    <d v="2025-06-02T00:00:00"/>
    <s v="CGSD-060425-0003"/>
    <m/>
    <m/>
    <m/>
    <d v="2025-06-04T00:00:00"/>
    <s v="Doc received"/>
    <s v="user-CGSD"/>
    <n v="1"/>
    <m/>
    <m/>
    <m/>
    <m/>
    <s v="FYI"/>
  </r>
  <r>
    <x v="10"/>
    <s v="Creation and Deactivation of POS Accounts"/>
    <s v="ITDD"/>
    <d v="2025-06-03T00:00:00"/>
    <s v="ITDD-060425-0008"/>
    <m/>
    <m/>
    <m/>
    <d v="2025-06-04T00:00:00"/>
    <s v="Doc received"/>
    <s v="user-itdd"/>
    <n v="1"/>
    <m/>
    <m/>
    <s v="COMMUNICATION /  CORRESPONDENCES"/>
    <s v="Outgoing - Letter Replies, Requests, Memorandums"/>
    <s v="FYI"/>
  </r>
  <r>
    <x v="10"/>
    <s v="&quot;Requesting the temporary transfer of internet connection of San Francisco Health Center to other Health facility &quot;"/>
    <s v="QUEZON CITY HEALTH DEPARTMENT"/>
    <d v="2025-06-02T00:00:00"/>
    <s v="ITDD-060425-0007"/>
    <m/>
    <m/>
    <m/>
    <d v="2025-06-04T00:00:00"/>
    <s v="Doc received"/>
    <s v="user-itdd"/>
    <n v="1"/>
    <m/>
    <m/>
    <s v="REQUESTS - INTERNAL"/>
    <s v="Letter Request - Incomming"/>
    <m/>
  </r>
  <r>
    <x v="10"/>
    <s v="Meeting Re: Revised Terms of Reference of the Document Digitzation and Archiving System Project"/>
    <s v="ITDD"/>
    <d v="2025-06-03T00:00:00"/>
    <s v="ITDD-060425-0006"/>
    <m/>
    <m/>
    <m/>
    <d v="2025-06-04T00:00:00"/>
    <s v="Doc received"/>
    <s v="user-itdd"/>
    <n v="1"/>
    <m/>
    <m/>
    <s v="INVITATIONS"/>
    <s v="Invitation Notice For Meetings / Events"/>
    <s v="FYI"/>
  </r>
  <r>
    <x v="10"/>
    <s v="Report on the Business and Real Property Tax Bills Scheduled Job Cancellation Activity"/>
    <s v="ITDD"/>
    <d v="2025-06-03T00:00:00"/>
    <s v="ITDD-060425-0005"/>
    <m/>
    <m/>
    <m/>
    <d v="2025-06-04T00:00:00"/>
    <s v="Doc received"/>
    <s v="user-itdd"/>
    <n v="1"/>
    <m/>
    <m/>
    <s v="COMMUNICATION /  CORRESPONDENCES"/>
    <s v="Outgoing - Letter Replies, Requests, Memorandums"/>
    <s v="FYI"/>
  </r>
  <r>
    <x v="6"/>
    <s v="VENDORS' SUMMIT 2025 BACKGROUND AND PROGRAM FLOW"/>
    <s v="MDAD"/>
    <d v="2025-06-02T00:00:00"/>
    <s v="MDAD-060425-0007"/>
    <m/>
    <m/>
    <m/>
    <d v="2025-06-04T00:00:00"/>
    <s v="Tracking Issued"/>
    <s v="user-MDAD"/>
    <n v="1"/>
    <m/>
    <m/>
    <s v="MEMORANDA"/>
    <m/>
    <s v="FYI"/>
  </r>
  <r>
    <x v="2"/>
    <s v="INDORSEMENT: PARTICIPANTS FOR UNDERSTANDING ARTIFICIAL INTELLIGENCE"/>
    <s v="DOE"/>
    <d v="2025-06-04T00:00:00"/>
    <s v="DOE-060425-0001"/>
    <m/>
    <m/>
    <m/>
    <d v="2025-06-04T00:00:00"/>
    <s v="Tracking Issued"/>
    <s v="user-doe"/>
    <n v="1"/>
    <s v="QCDE PARTICIPANTS FOR UNDERSTANDING ARTIFICIAL INTELLIGENCE: AN OVERVIEW OF AI CONCEPTS, APPLICATIONS AND IMPLICATIONS"/>
    <m/>
    <s v="PERSONNEL"/>
    <m/>
    <s v="FYI"/>
  </r>
  <r>
    <x v="13"/>
    <s v="PARTICIPANTS FOR JUNE 2025 TRAININGS OF THE QC LEARNING DEVELOPMENT PROGRAM"/>
    <s v="FE B. BASS"/>
    <d v="2025-06-04T00:00:00"/>
    <s v="CGSD-060425-0002"/>
    <m/>
    <m/>
    <m/>
    <d v="2025-06-04T00:00:00"/>
    <s v="Tracking Issued"/>
    <s v="user-CGSD"/>
    <n v="1"/>
    <m/>
    <m/>
    <m/>
    <m/>
    <s v="FYI"/>
  </r>
  <r>
    <x v="10"/>
    <s v="REQUEST FOR WIFI ROUTER Learning and Development Program June 2025 Training Activities"/>
    <s v="Human Resource Management Department"/>
    <d v="2025-06-04T00:00:00"/>
    <s v="ITDD-060425-0004"/>
    <m/>
    <m/>
    <m/>
    <d v="2025-06-04T00:00:00"/>
    <s v="Doc received"/>
    <s v="user-itdd"/>
    <n v="1"/>
    <m/>
    <m/>
    <s v="COMMUNICATION /  CORRESPONDENCES"/>
    <s v="Incoming - Letter Requests, Memorandums, Office Orders, etc.    • from various QCG departments and other various Government agencies    • from the public and other parties of interest    • OCAs employees"/>
    <s v="FYI"/>
  </r>
  <r>
    <x v="0"/>
    <s v="Intent to Join the First Quezon City Health Network Physicians Conference"/>
    <s v="MULTiCARE'"/>
    <d v="2025-06-04T00:00:00"/>
    <s v="OCM125-11163"/>
    <m/>
    <m/>
    <s v="Standard Document"/>
    <d v="2025-06-04T00:00:00"/>
    <s v="S.OCM Actioned"/>
    <s v="Senior OCM Personnel"/>
    <m/>
    <m/>
    <m/>
    <m/>
    <m/>
    <m/>
  </r>
  <r>
    <x v="0"/>
    <s v="Intent to joine the 1st Local Govt. Phy"/>
    <s v="camber"/>
    <d v="2025-06-04T00:00:00"/>
    <s v="OCM125-11161"/>
    <m/>
    <m/>
    <s v="Standard Document"/>
    <d v="2025-06-04T00:00:00"/>
    <s v="S.OCM Actioned"/>
    <s v="Senior OCM Personnel"/>
    <m/>
    <m/>
    <m/>
    <m/>
    <m/>
    <m/>
  </r>
  <r>
    <x v="6"/>
    <s v="COMMUNICATION EXPENSES OF MARKET DEVELOPMENT AND ADMINISTRATION DEPARTMENT"/>
    <s v="MDAD"/>
    <d v="2025-06-03T00:00:00"/>
    <s v="MDAD-060425-0006"/>
    <m/>
    <m/>
    <m/>
    <d v="2025-06-04T00:00:00"/>
    <s v="Tracking Issued"/>
    <s v="user-MDAD"/>
    <n v="1"/>
    <m/>
    <m/>
    <s v="MEMORANDA"/>
    <m/>
    <s v="FYI"/>
  </r>
  <r>
    <x v="13"/>
    <s v="REQUEST FOR THE APPROVAL OF REIMBURSEMENT OF EXPENSES INCURRED FOR THE REGISTRATION FEE OF VAROUS MOTOR VEHICLES"/>
    <s v="FE B. BASS"/>
    <d v="2025-05-30T00:00:00"/>
    <s v="CGSD-060425-0001"/>
    <m/>
    <m/>
    <s v="Approvals"/>
    <d v="2025-06-04T00:00:00"/>
    <s v="Doc received"/>
    <s v="user-CGSD"/>
    <n v="1"/>
    <m/>
    <m/>
    <m/>
    <m/>
    <m/>
  </r>
  <r>
    <x v="1"/>
    <s v="Request for a Certificate of Employment  (COE)"/>
    <s v="City Planning &amp; Development Department"/>
    <d v="2025-06-02T00:00:00"/>
    <s v="CPDD-060425-0001"/>
    <m/>
    <m/>
    <m/>
    <d v="2025-06-04T00:00:00"/>
    <s v="Access Granted"/>
    <s v="user-CPDD"/>
    <n v="1"/>
    <m/>
    <m/>
    <s v="PERSONNEL"/>
    <m/>
    <s v="Needs Response"/>
  </r>
  <r>
    <x v="0"/>
    <s v="request for a certification"/>
    <s v="BUREAU OF INTERNAL REVENUE"/>
    <d v="2025-06-04T00:00:00"/>
    <s v="ocm125-11159"/>
    <m/>
    <m/>
    <m/>
    <d v="2025-06-04T00:00:00"/>
    <s v="OCM Indexes Updated"/>
    <s v="Senior OCM Personnel"/>
    <m/>
    <m/>
    <m/>
    <m/>
    <m/>
    <m/>
  </r>
  <r>
    <x v="10"/>
    <s v="HOSTING OF THE NATIONAL ICT SUMMIT AND E-GOV AWARDS 2025"/>
    <s v="City Administrator"/>
    <d v="2025-06-03T00:00:00"/>
    <s v="ITDD-060425-0003"/>
    <m/>
    <m/>
    <m/>
    <d v="2025-06-04T00:00:00"/>
    <s v="Doc received"/>
    <s v="user-itdd"/>
    <n v="1"/>
    <m/>
    <m/>
    <s v="COMMUNICATION /  CORRESPONDENCES"/>
    <s v="Incoming - Letter Requests, Memorandums, Office Orders, etc.    • from various QCG departments and other various Government agencies    • from the public and other parties of interest    • OCAs employees"/>
    <s v="FYI"/>
  </r>
  <r>
    <x v="6"/>
    <s v="APPLICATIONS FOR TEN DAYS LEAVE MONETIZATION"/>
    <s v="MDAD"/>
    <d v="2025-06-03T00:00:00"/>
    <s v="MDAD-060425-0005"/>
    <m/>
    <m/>
    <m/>
    <d v="2025-06-04T00:00:00"/>
    <s v="Tracking Issued"/>
    <s v="user-MDAD"/>
    <n v="1"/>
    <m/>
    <m/>
    <s v="MEMORANDA"/>
    <m/>
    <s v="Needs Response"/>
  </r>
  <r>
    <x v="6"/>
    <s v="REQUEST FOR SERVICE RECORD"/>
    <s v="MDAD"/>
    <d v="2025-06-03T00:00:00"/>
    <s v="MDAD-060425-0004"/>
    <m/>
    <m/>
    <m/>
    <d v="2025-06-04T00:00:00"/>
    <s v="Tracking Issued"/>
    <s v="user-MDAD"/>
    <n v="1"/>
    <m/>
    <m/>
    <s v="REQUESTS - INTERNAL"/>
    <m/>
    <s v="Needs Response"/>
  </r>
  <r>
    <x v="6"/>
    <s v="REQUEST FOR LANDSCAPING IMPROVEMENT AT KAMUNING PUBLIC MARKET"/>
    <s v="MDAD"/>
    <d v="2025-06-03T00:00:00"/>
    <s v="MDAD-060425-0003"/>
    <m/>
    <m/>
    <m/>
    <d v="2025-06-04T00:00:00"/>
    <s v="Doc received"/>
    <s v="user-MDAD"/>
    <n v="1"/>
    <m/>
    <m/>
    <s v="MEMORANDA"/>
    <m/>
    <s v="Needs Response"/>
  </r>
  <r>
    <x v="0"/>
    <s v="coordination meeting"/>
    <s v="METROPOLITAN MANILA DEVELOPMENT AUTHORITY"/>
    <d v="2025-06-03T00:00:00"/>
    <s v="ocm-125-11155"/>
    <m/>
    <m/>
    <m/>
    <d v="2025-06-04T00:00:00"/>
    <s v="OCM Indexes Updated"/>
    <s v="Senior OCM Personnel"/>
    <m/>
    <m/>
    <m/>
    <m/>
    <m/>
    <m/>
  </r>
  <r>
    <x v="6"/>
    <s v="INVITATION AS KEY SPEAKER FOR THE &quot;JOYFUL VENDORS FOR A JOYFUL FUTURE &quot;VENDORS' SUMMIT 2025)"/>
    <s v="MDAD"/>
    <d v="2025-06-02T00:00:00"/>
    <s v="MDAD-060425-0002"/>
    <m/>
    <m/>
    <m/>
    <d v="2025-06-04T00:00:00"/>
    <s v="Possible Duplicate"/>
    <s v="user-MDAD"/>
    <m/>
    <m/>
    <m/>
    <s v="INVITATIONS"/>
    <m/>
    <s v="FYI"/>
  </r>
  <r>
    <x v="6"/>
    <s v="INVITATION AS KEY SPEAKER FOR THE &quot;JOYFUL VENDORS FOR A JOYFUL FUTURE &quot;VENDORS' SUMMIT 2025)"/>
    <s v="MDAD"/>
    <d v="2025-06-02T00:00:00"/>
    <s v="MDAD-060425-0002"/>
    <m/>
    <m/>
    <m/>
    <d v="2025-06-04T00:00:00"/>
    <s v="Doc received"/>
    <s v="user-MDAD"/>
    <n v="1"/>
    <m/>
    <s v="user-MDAD"/>
    <s v="INVITATIONS"/>
    <m/>
    <s v="FYI"/>
  </r>
  <r>
    <x v="6"/>
    <s v="REQUEST ISSUANCE OF CEASE AND DESIST ORDER (CDO)"/>
    <s v="MDAD"/>
    <d v="2025-06-03T00:00:00"/>
    <s v="MDAD-060425-0001"/>
    <m/>
    <m/>
    <m/>
    <d v="2025-06-04T00:00:00"/>
    <s v="Tracking Issued"/>
    <s v="user-MDAD"/>
    <n v="1"/>
    <m/>
    <m/>
    <s v="MEMORANDA"/>
    <m/>
    <s v="FYI"/>
  </r>
  <r>
    <x v="10"/>
    <s v="ITDD-25-OE-0662 COPIER MACHINE AND OTHERS"/>
    <s v="ITDD"/>
    <d v="2025-05-28T00:00:00"/>
    <s v="ITDD-060325-0002"/>
    <m/>
    <m/>
    <m/>
    <d v="2025-06-03T00:00:00"/>
    <s v="Tracking Issued"/>
    <s v="user-itdd"/>
    <n v="1"/>
    <m/>
    <m/>
    <s v="COMMUNICATION /  CORRESPONDENCES"/>
    <s v="Incoming - Letter Requests, Memorandums, Office Orders, etc.    • from various QCG departments and other various Government agencies    • from the public and other parties of interest    • OCAs employees"/>
    <s v="FYI"/>
  </r>
  <r>
    <x v="4"/>
    <s v="REQUEST ASSISTANCE IN THE REMOVAL OF THE AIR CONDITIONING UNIT INSTALLED AT EASTWOOD MALL"/>
    <s v="CITY TREASURER'S OFFICE"/>
    <d v="2025-06-02T00:00:00"/>
    <s v="CTO-060325-0001"/>
    <m/>
    <m/>
    <m/>
    <d v="2025-06-03T00:00:00"/>
    <s v="Doc received"/>
    <s v="user-cto"/>
    <n v="1"/>
    <m/>
    <m/>
    <m/>
    <m/>
    <s v="Needs Response"/>
  </r>
  <r>
    <x v="10"/>
    <s v="STRUCTURED CABLING LAYOUT FOR VOICE AND DATA - PROPOSED REHABILITATION OF TWO (2) HEALTH CENTERS AT VARIOUS DISTRICTS OF QUEZON CITY"/>
    <s v="ENGINEERING"/>
    <d v="2025-06-02T00:00:00"/>
    <s v="ITDD-060325-0001"/>
    <m/>
    <m/>
    <m/>
    <d v="2025-06-03T00:00:00"/>
    <s v="Doc received"/>
    <s v="user-itdd"/>
    <n v="1"/>
    <m/>
    <m/>
    <s v="COMMUNICATION /  CORRESPONDENCES"/>
    <s v="Incoming - Letter Requests, Memorandums, Office Orders, etc.    • from various QCG departments and other various Government agencies    • from the public and other parties of interest    • OCAs employees"/>
    <s v="FYI"/>
  </r>
  <r>
    <x v="9"/>
    <s v="Notice of HRMPSB Meeting"/>
    <s v="HRMD"/>
    <d v="2025-06-03T00:00:00"/>
    <s v="LEDIPO-060325-0001"/>
    <m/>
    <m/>
    <m/>
    <d v="2025-06-03T00:00:00"/>
    <s v="Doc received"/>
    <s v="user-LEDIPO"/>
    <n v="1"/>
    <m/>
    <m/>
    <s v="MEMORANDA"/>
    <s v="Inter-Office Memorandum"/>
    <s v="FYI"/>
  </r>
  <r>
    <x v="0"/>
    <s v="complaint letter"/>
    <s v="ALFREDO S.CGUIO"/>
    <d v="2025-06-03T00:00:00"/>
    <s v="ocm-125-11129"/>
    <m/>
    <m/>
    <s v="Standard Document"/>
    <d v="2025-06-03T00:00:00"/>
    <s v="OCM Process Complete"/>
    <s v="Senior OCM Personnel"/>
    <n v="1"/>
    <m/>
    <m/>
    <m/>
    <m/>
    <m/>
  </r>
  <r>
    <x v="0"/>
    <s v="Request for a Presentation Meeting"/>
    <s v="drive for zero"/>
    <d v="2025-06-03T00:00:00"/>
    <s v="ocm125-11039"/>
    <m/>
    <m/>
    <s v="Standard Document"/>
    <d v="2025-06-03T00:00:00"/>
    <s v="OCM Process Complete"/>
    <s v="Senior OCM Personnel"/>
    <n v="1"/>
    <m/>
    <m/>
    <m/>
    <m/>
    <m/>
  </r>
  <r>
    <x v="14"/>
    <s v="Request for Temporary Uninstallation of Trend Micro Application"/>
    <s v="Quezon City Youth Development Office"/>
    <d v="2025-06-03T00:00:00"/>
    <s v="QCYDO-060325-0001"/>
    <m/>
    <m/>
    <m/>
    <d v="2025-06-03T00:00:00"/>
    <s v="Doc received"/>
    <s v="user-QCYDO"/>
    <n v="1"/>
    <m/>
    <m/>
    <m/>
    <m/>
    <m/>
  </r>
  <r>
    <x v="0"/>
    <s v="request a copy of the update list of all closed-circuit television"/>
    <s v="POLICE, NATIONAL CAPITAL REGION POLICE OFFICE QUEZON CITY POLICE DISTRICT BATASAN POLICE STATION (PS 6)"/>
    <d v="2025-06-03T00:00:00"/>
    <s v="ocm-125-11121"/>
    <m/>
    <m/>
    <s v="Standard Document"/>
    <d v="2025-06-03T00:00:00"/>
    <s v="OCM Process Complete"/>
    <s v="Senior OCM Personnel"/>
    <n v="1"/>
    <m/>
    <s v="user-ocm"/>
    <m/>
    <m/>
    <m/>
  </r>
  <r>
    <x v="0"/>
    <s v="propose a meeting"/>
    <s v="shopee"/>
    <d v="2025-06-03T00:00:00"/>
    <s v="ocm125-11117"/>
    <m/>
    <m/>
    <s v="Complex Document"/>
    <d v="2025-06-03T00:00:00"/>
    <s v="OCM Process Complete"/>
    <s v="Senior OCM Personnel"/>
    <n v="1"/>
    <m/>
    <m/>
    <m/>
    <m/>
    <m/>
  </r>
  <r>
    <x v="15"/>
    <s v="test"/>
    <s v="DSQC"/>
    <d v="2025-06-04T00:00:00"/>
    <s v="DSQC-060325-0001"/>
    <m/>
    <m/>
    <m/>
    <d v="2025-06-03T00:00:00"/>
    <s v="Tracking Issued"/>
    <s v="user-DSQC"/>
    <n v="1"/>
    <m/>
    <m/>
    <m/>
    <m/>
    <m/>
  </r>
  <r>
    <x v="13"/>
    <s v="GSIS LOAN APPLICATION"/>
    <s v="FE B. BASS"/>
    <d v="2025-05-30T00:00:00"/>
    <s v="CGSD-060325-0006"/>
    <m/>
    <m/>
    <m/>
    <d v="2025-06-03T00:00:00"/>
    <s v="Tracking Issued"/>
    <s v="user-CGSD"/>
    <n v="1"/>
    <m/>
    <m/>
    <m/>
    <m/>
    <s v="FYI"/>
  </r>
  <r>
    <x v="13"/>
    <s v="REQUEST FOR OBR FOR THE 2025 PICE MIDYEAR NATIONAL CONVENTION AND TECHNICAL CONFERENCE"/>
    <s v="FE B. BASS"/>
    <d v="2025-05-29T00:00:00"/>
    <s v="CGSD-060325-0005"/>
    <m/>
    <m/>
    <m/>
    <d v="2025-06-03T00:00:00"/>
    <s v="Tracking Issued"/>
    <s v="user-CGSD"/>
    <n v="1"/>
    <m/>
    <m/>
    <m/>
    <m/>
    <s v="Needs Response"/>
  </r>
  <r>
    <x v="0"/>
    <s v="Expression of Interest Physicians Conference"/>
    <s v="Expression of Interest to Participate in the First Quezon City Health physicians conference"/>
    <d v="2025-06-03T00:00:00"/>
    <s v="ocm125-11065"/>
    <m/>
    <m/>
    <s v="Standard Document"/>
    <d v="2025-06-03T00:00:00"/>
    <s v="OCM Process Complete"/>
    <s v="Senior OCM Personnel"/>
    <n v="1"/>
    <m/>
    <m/>
    <m/>
    <m/>
    <m/>
  </r>
  <r>
    <x v="10"/>
    <s v="Re: parameters used in identifying qualified RPU's in accordance with SP 3222, S-2023"/>
    <s v="ITDD"/>
    <d v="2025-06-02T00:00:00"/>
    <s v="ITDD-060325-0013"/>
    <m/>
    <m/>
    <m/>
    <d v="2025-06-03T00:00:00"/>
    <s v="Doc received"/>
    <s v="user-itdd"/>
    <n v="1"/>
    <m/>
    <m/>
    <s v="COMMUNICATION /  CORRESPONDENCES"/>
    <s v="Outgoing - Letter Replies, Requests, Memorandums"/>
    <s v="FYI"/>
  </r>
  <r>
    <x v="10"/>
    <s v="OCAs_parameters used in identifying qualified RPU's in accordance with SP 3222, S-2023"/>
    <s v="ITDD"/>
    <d v="2025-06-02T00:00:00"/>
    <s v="ITDD-060325-0012"/>
    <m/>
    <m/>
    <m/>
    <d v="2025-06-03T00:00:00"/>
    <s v="Doc received"/>
    <s v="user-itdd"/>
    <n v="1"/>
    <m/>
    <m/>
    <s v="COMMUNICATION /  CORRESPONDENCES"/>
    <s v="Outgoing - Letter Replies, Requests, Memorandums"/>
    <s v="FYI"/>
  </r>
  <r>
    <x v="10"/>
    <s v="CA_parameters used in identifying qualified RPU's in accordance with SP 3222, S-2023"/>
    <s v="ITDD"/>
    <d v="2025-06-02T00:00:00"/>
    <s v="ITDD-060325-0011"/>
    <m/>
    <m/>
    <m/>
    <d v="2025-06-03T00:00:00"/>
    <s v="Doc received"/>
    <s v="user-itdd"/>
    <n v="1"/>
    <m/>
    <m/>
    <s v="COMMUNICATION /  CORRESPONDENCES"/>
    <s v="Outgoing - Letter Replies, Requests, Memorandums"/>
    <s v="FYI"/>
  </r>
  <r>
    <x v="10"/>
    <s v="cto_parameters used in identifying qualified RPU's in accordance with SP 3222, S-2023"/>
    <s v="ITDD"/>
    <d v="2025-06-02T00:00:00"/>
    <s v="ITDD-060325-0010"/>
    <m/>
    <m/>
    <m/>
    <d v="2025-06-03T00:00:00"/>
    <s v="Doc received"/>
    <s v="user-itdd"/>
    <m/>
    <m/>
    <m/>
    <s v="COMMUNICATION /  CORRESPONDENCES"/>
    <s v="Outgoing - Letter Replies, Requests, Memorandums"/>
    <s v="FYI"/>
  </r>
  <r>
    <x v="10"/>
    <s v="parameters used in identifying qualified RPU's in accordance with SP 3222, S-2023"/>
    <s v="ITDD"/>
    <d v="2025-06-02T00:00:00"/>
    <s v="ITDD-060325-0010"/>
    <m/>
    <m/>
    <m/>
    <d v="2025-06-03T00:00:00"/>
    <s v="Doc received"/>
    <s v="user-itdd"/>
    <n v="1"/>
    <m/>
    <s v=" "/>
    <s v="COMMUNICATION /  CORRESPONDENCES"/>
    <s v="Outgoing - Letter Replies, Requests, Memorandums"/>
    <s v="FYI"/>
  </r>
  <r>
    <x v="10"/>
    <s v="RE: REQUEST FOR SECURITY TEAM DEPLOYMENT FOR CAR-FREE, CAREFREE TOMAS MORATO SUNDAYS"/>
    <s v="ITDD"/>
    <d v="2025-05-29T00:00:00"/>
    <s v="ITDD-060225-0006"/>
    <m/>
    <m/>
    <m/>
    <d v="2025-06-03T00:00:00"/>
    <s v="Issue Tracking Number"/>
    <s v="user-itdd"/>
    <m/>
    <m/>
    <m/>
    <s v="REQUESTS - INTERNAL"/>
    <s v="Letter Request - Out-going"/>
    <s v="Needs Response"/>
  </r>
  <r>
    <x v="10"/>
    <s v="deactivating the FAAS Editing account of OCAs personnel"/>
    <s v="ITDD"/>
    <d v="2025-05-30T00:00:00"/>
    <s v="ITDD-060325-0009"/>
    <m/>
    <m/>
    <m/>
    <d v="2025-06-03T00:00:00"/>
    <s v="Doc received"/>
    <s v="user-itdd"/>
    <n v="1"/>
    <m/>
    <m/>
    <s v="COMMUNICATION /  CORRESPONDENCES"/>
    <s v="Outgoing - Letter Replies, Requests, Memorandums"/>
    <s v="FYI"/>
  </r>
  <r>
    <x v="0"/>
    <s v="request for change of schedule"/>
    <s v="PRESIDENTIAL COMMISSION FOR THE URBAN POOR"/>
    <d v="2025-06-03T00:00:00"/>
    <s v="ocm-125-11042"/>
    <m/>
    <m/>
    <s v="Standard Document"/>
    <d v="2025-06-03T00:00:00"/>
    <s v="OCM Process Complete"/>
    <s v="Senior OCM Personnel"/>
    <n v="1"/>
    <m/>
    <m/>
    <m/>
    <m/>
    <m/>
  </r>
  <r>
    <x v="0"/>
    <s v="Request for Venue for the PEMPCI General Assembly 2025"/>
    <s v="Presidential Commission for the Urban Poor (PCUP)"/>
    <d v="2025-06-03T00:00:00"/>
    <s v="ocm-125-11041"/>
    <m/>
    <m/>
    <s v="Standard Document"/>
    <d v="2025-06-03T00:00:00"/>
    <s v="S.OCM Actioned"/>
    <s v="Senior OCM Personnel"/>
    <m/>
    <m/>
    <m/>
    <m/>
    <m/>
    <m/>
  </r>
  <r>
    <x v="2"/>
    <s v="REQUEST FOR INFORMATION"/>
    <s v="DOE"/>
    <d v="2025-06-03T00:00:00"/>
    <s v="DOE-060325-0005"/>
    <m/>
    <m/>
    <m/>
    <d v="2025-06-03T00:00:00"/>
    <s v="Doc received"/>
    <s v="user-doe"/>
    <n v="1"/>
    <s v="REQUEST FOR INFORAMATION - PROPOSED CONSTRUCTION OF SITE DEVELOPMENT AT BAGBAG INTEGRATED HIGH SCHOOL AT BAGBAG"/>
    <m/>
    <s v="REQUESTS - INTERNAL"/>
    <m/>
    <s v="Needs Response"/>
  </r>
  <r>
    <x v="2"/>
    <s v="REQUEST FOR APPROVAL"/>
    <s v="DOE"/>
    <d v="2025-06-03T00:00:00"/>
    <s v="DOE-060325-0004"/>
    <m/>
    <m/>
    <m/>
    <d v="2025-06-03T00:00:00"/>
    <s v="Doc received"/>
    <s v="user-doe"/>
    <n v="1"/>
    <s v="REQUEST FOR APPROVAL OF MANHOLE - PROPOSED CONSTRUCTION OF BOTANICAL KIOSKS AT QUEZON MEMORIAL CIRCLE PHASE 2 AT BRGY CENTRAL"/>
    <m/>
    <s v="REQUESTS - INTERNAL"/>
    <m/>
    <s v="Needs Response"/>
  </r>
  <r>
    <x v="0"/>
    <s v="permission in holding the said activity"/>
    <s v="Motorcycle Rights Organization (MRO"/>
    <d v="2025-06-03T00:00:00"/>
    <s v="ocm-125-11039"/>
    <m/>
    <m/>
    <m/>
    <d v="2025-06-03T00:00:00"/>
    <s v="Index needs update"/>
    <s v="Senior OCM Personnel"/>
    <m/>
    <m/>
    <m/>
    <m/>
    <m/>
    <m/>
  </r>
  <r>
    <x v="9"/>
    <s v="Submission of Calendar of Activities for the 47th National Disability Rights Week Observance"/>
    <s v="PDAO"/>
    <d v="2025-06-03T00:00:00"/>
    <s v="LEDIPO-060325-0001"/>
    <m/>
    <d v="2025-06-13T00:00:00"/>
    <m/>
    <d v="2025-06-03T00:00:00"/>
    <s v="OCM Process Started"/>
    <s v="user-LEDIPO"/>
    <n v="1"/>
    <m/>
    <m/>
    <s v="MEMORANDA"/>
    <s v="Memorandum to Departments/Offices"/>
    <s v="Needs Response"/>
  </r>
  <r>
    <x v="16"/>
    <s v="May 1-31 2025 Certification of Services Rendered CAD Consultants"/>
    <s v="City Accounting Department"/>
    <d v="2025-06-02T00:00:00"/>
    <s v="CAD-060325-0002"/>
    <m/>
    <m/>
    <m/>
    <d v="2025-06-03T00:00:00"/>
    <s v="Tracking Issued"/>
    <s v="user-CAD"/>
    <n v="1"/>
    <m/>
    <m/>
    <s v="COMMUNICATION /  CORRESPONDENCES"/>
    <m/>
    <s v="Needs Response"/>
  </r>
  <r>
    <x v="16"/>
    <s v="June 1-30 2025 Certification of Services Rendered CAD Consultants"/>
    <s v="City Accounting Department"/>
    <d v="2025-06-02T00:00:00"/>
    <s v="CAD-060325-0001"/>
    <m/>
    <m/>
    <m/>
    <d v="2025-06-03T00:00:00"/>
    <s v="Tracking Issued"/>
    <s v="user-CAD"/>
    <n v="1"/>
    <m/>
    <m/>
    <s v="COMMUNICATION /  CORRESPONDENCES"/>
    <m/>
    <s v="Needs Response"/>
  </r>
  <r>
    <x v="10"/>
    <s v="TRANSMITTAL OF ELECTRICAL PLANS RELATED TO CIVIC CENTER B AND CIVIC CENTER D NEWLY INSTALLED EQUIPMENT FOR ITDD WIFI AND LAN CONNECTION IN RELATION TO THE STRUCTURED CABLING PROJECT"/>
    <s v="ITDD"/>
    <d v="2025-06-02T00:00:00"/>
    <s v="ITDD-060225-0008"/>
    <m/>
    <m/>
    <m/>
    <d v="2025-06-02T00:00:00"/>
    <s v="Doc received"/>
    <s v="user-itdd"/>
    <n v="1"/>
    <m/>
    <m/>
    <s v="REQUESTS - INTERNAL"/>
    <s v="Letter Request - Out-going"/>
    <s v="Needs Response"/>
  </r>
  <r>
    <x v="10"/>
    <s v="REQUEST FOR ONLINE POSTING AND EVENT DOCUMENTATION FOR CAR-FREE, CAREFREE TOMAS MORATO SUNDAYS"/>
    <s v="ITDD"/>
    <d v="2025-05-29T00:00:00"/>
    <s v="ITDD-060225-0007"/>
    <m/>
    <m/>
    <m/>
    <d v="2025-06-02T00:00:00"/>
    <s v="Doc received"/>
    <s v="user-itdd"/>
    <n v="1"/>
    <m/>
    <m/>
    <s v="REQUESTS - INTERNAL"/>
    <s v="Letter Request - Out-going"/>
    <s v="Needs Response"/>
  </r>
  <r>
    <x v="10"/>
    <s v="REQUEST FOR SECURITY TEAM DEPLOYMENT FOR CAR-FREE, CAREFREE TOMAS MORATO SUNDAYS"/>
    <s v="ITDD"/>
    <d v="2025-05-29T00:00:00"/>
    <s v="ITDD-060225-0006"/>
    <m/>
    <m/>
    <m/>
    <d v="2025-06-02T00:00:00"/>
    <s v="Doc received"/>
    <s v="user-itdd"/>
    <n v="1"/>
    <m/>
    <s v=" "/>
    <s v="REQUESTS - INTERNAL"/>
    <s v="Letter Request - Out-going"/>
    <s v="Needs Response"/>
  </r>
  <r>
    <x v="10"/>
    <s v="REQUEST FOR TRAFFIC MANAGEMENT AND SECURITY FOR CAR-FREE, CAREFREE TOMAS MORATO SUNDAYS"/>
    <s v="ITDD"/>
    <d v="2025-05-29T00:00:00"/>
    <s v="ITDD-060225-0005"/>
    <m/>
    <m/>
    <m/>
    <d v="2025-06-02T00:00:00"/>
    <s v="Doc received"/>
    <s v="user-itdd"/>
    <n v="1"/>
    <m/>
    <m/>
    <s v="REQUESTS - INTERNAL"/>
    <s v="Letter Request - Out-going"/>
    <s v="Needs Response"/>
  </r>
  <r>
    <x v="10"/>
    <s v="REQUEST FOR TRASH BINS AND DEPLOYMENT OF STREET SWEEPERS FOR CAR-FREE, CAREFREE TOMAS MORATO SUNDAYS"/>
    <s v="ITDD"/>
    <d v="2025-05-29T00:00:00"/>
    <s v="ITDD-060225-0004"/>
    <m/>
    <m/>
    <m/>
    <d v="2025-06-02T00:00:00"/>
    <s v="Doc received"/>
    <s v="user-itdd"/>
    <n v="1"/>
    <m/>
    <m/>
    <s v="REQUESTS - INTERNAL"/>
    <s v="Letter Request - Out-going"/>
    <s v="Needs Response"/>
  </r>
  <r>
    <x v="10"/>
    <s v="REQUEST FOR EQUIPMENT AND PROVISION OF FOOD PACKS FOR CAR-FREE, CAREFREE TOMAS MORATO SUNDAYS"/>
    <s v="ITDD"/>
    <d v="2025-05-29T00:00:00"/>
    <s v="ITDD-060225-0003"/>
    <m/>
    <m/>
    <m/>
    <d v="2025-06-02T00:00:00"/>
    <s v="Tracking Issued"/>
    <s v="user-itdd"/>
    <n v="1"/>
    <m/>
    <m/>
    <s v="REQUESTS - INTERNAL"/>
    <s v="Letter Request - Out-going"/>
    <s v="Needs Response"/>
  </r>
  <r>
    <x v="10"/>
    <s v="Submission of MONTHLY TRIP TICKET, SERVICE, GASOLINE AND LUBRICANT CONSUMPTION REPORTS for the assigned City- owned Motor Vehicle TOYOTA INNOVA 2.0 E GA with Plate"/>
    <s v="ITDD"/>
    <d v="2025-06-02T00:00:00"/>
    <s v="ITDD-060225-0002"/>
    <m/>
    <m/>
    <m/>
    <d v="2025-06-02T00:00:00"/>
    <s v="Doc received"/>
    <s v="user-itdd"/>
    <n v="1"/>
    <m/>
    <m/>
    <s v="EXPENDITURE"/>
    <s v="Financial Documents"/>
    <s v="FYI"/>
  </r>
  <r>
    <x v="13"/>
    <s v="Signed Completion Inspection Report (CIR) and Final Acceptance Inspection Report"/>
    <s v="FE B. BASS"/>
    <d v="2025-05-30T00:00:00"/>
    <s v="CGSD-060225-0004"/>
    <m/>
    <m/>
    <m/>
    <d v="2025-06-02T00:00:00"/>
    <s v="Tracking Issued"/>
    <s v="user-CGSD"/>
    <n v="1"/>
    <m/>
    <m/>
    <m/>
    <m/>
    <s v="FYI"/>
  </r>
  <r>
    <x v="13"/>
    <s v="COMMENTS ON THE DRAFT PROPOSED TERMS OF REFERENCE FOR THE DESIGN AND BUILD OF PROPOSED CONSTRUCTION OF 4-STOREY MULTI- PURPOSE BUILDING (ACTION CENTER), CONSTRUCTION OF 3-STOREY BARANGAY HALL AND FIRE SUB-STATION, CONSTRUCTION OF 2-STOREY AUDITORIUM"/>
    <s v="FE B. BASS"/>
    <d v="2025-05-29T00:00:00"/>
    <s v="CGSD-060225-0003"/>
    <m/>
    <m/>
    <m/>
    <d v="2025-06-02T00:00:00"/>
    <s v="Doc received"/>
    <s v="user-CGSD"/>
    <n v="1"/>
    <m/>
    <m/>
    <m/>
    <m/>
    <s v="FYI"/>
  </r>
  <r>
    <x v="6"/>
    <s v="SUBMISSION OF REQUESTED DATA"/>
    <s v="MDAD"/>
    <d v="2025-05-30T00:00:00"/>
    <s v="MDAD-060225-0002"/>
    <m/>
    <m/>
    <m/>
    <d v="2025-06-02T00:00:00"/>
    <s v="Tracking Issued"/>
    <s v="user-MDAD"/>
    <n v="1"/>
    <s v="attachment (hard copies) will send to CCESD"/>
    <m/>
    <s v="MEMORANDA"/>
    <m/>
    <s v="FYI"/>
  </r>
  <r>
    <x v="13"/>
    <s v="Interposes no objection on the request to temporarily utilize the hallway as provisional storage site"/>
    <s v="FE B. BASS"/>
    <d v="2025-05-28T00:00:00"/>
    <s v="CGSD-060225-0002"/>
    <m/>
    <m/>
    <m/>
    <d v="2025-06-02T00:00:00"/>
    <s v="Doc received"/>
    <s v="user-CGSD"/>
    <n v="1"/>
    <m/>
    <m/>
    <m/>
    <m/>
    <s v="FYI"/>
  </r>
  <r>
    <x v="4"/>
    <s v="CTO EMPLOYEES WHO PASSED THE MARCH 02, 2025 CIVIL SERVICE EXAMINATION"/>
    <s v="CITY TREASURER'S OFFICE"/>
    <d v="2025-05-26T00:00:00"/>
    <s v="CTO-060225-0002"/>
    <m/>
    <m/>
    <m/>
    <d v="2025-06-02T00:00:00"/>
    <s v="Tracking Issued"/>
    <s v="user-cto"/>
    <n v="1"/>
    <m/>
    <m/>
    <m/>
    <m/>
    <s v="FYI"/>
  </r>
  <r>
    <x v="14"/>
    <s v="CTO Transmittal (SMDS-542G - SVC-441G)"/>
    <s v="Quezon City Youth Development Office"/>
    <d v="2025-05-30T00:00:00"/>
    <s v="QCYDO-060225-0008"/>
    <m/>
    <m/>
    <m/>
    <d v="2025-06-02T00:00:00"/>
    <s v="Doc received"/>
    <s v="user-QCYDO"/>
    <n v="1"/>
    <m/>
    <m/>
    <m/>
    <m/>
    <m/>
  </r>
  <r>
    <x v="13"/>
    <s v="FORWARDING SUBMISSION OF VERIFIED REPORT (PO#2411145) FROM ATTY. DOMINIC GARCIA, OIC-PROCUREMENT DEPARTMENT"/>
    <s v="FE B. BASS"/>
    <d v="2025-05-29T00:00:00"/>
    <s v="CGSD-060225-0001"/>
    <m/>
    <m/>
    <m/>
    <d v="2025-06-02T00:00:00"/>
    <s v="Doc received"/>
    <s v="user-CGSD"/>
    <n v="1"/>
    <m/>
    <m/>
    <s v="COMMUNICATION /  CORRESPONDENCES"/>
    <m/>
    <s v="FYI"/>
  </r>
  <r>
    <x v="14"/>
    <s v="CTO Transmittal (STS-298G - STS-MDS-474G)"/>
    <s v="Quezon City Youth Development Office)"/>
    <d v="2025-05-29T00:00:00"/>
    <s v="QCYDO-060225-0007"/>
    <m/>
    <m/>
    <m/>
    <d v="2025-06-02T00:00:00"/>
    <s v="Doc received"/>
    <s v="user-QCYDO"/>
    <n v="1"/>
    <m/>
    <m/>
    <m/>
    <m/>
    <m/>
  </r>
  <r>
    <x v="10"/>
    <s v="Quezon City Local Government Unit internet report as of May 30, 2025."/>
    <s v="ITDD"/>
    <d v="2025-06-02T00:00:00"/>
    <s v="ITDD-060225-0001"/>
    <m/>
    <m/>
    <m/>
    <d v="2025-06-02T00:00:00"/>
    <s v="Doc received"/>
    <s v="user-itdd"/>
    <n v="1"/>
    <m/>
    <m/>
    <s v="OTHER"/>
    <m/>
    <s v="FYI"/>
  </r>
  <r>
    <x v="2"/>
    <s v="PROGRESS BILLING"/>
    <s v="DOE"/>
    <d v="2025-06-02T00:00:00"/>
    <s v="DOE-060225-0003"/>
    <m/>
    <m/>
    <m/>
    <d v="2025-06-02T00:00:00"/>
    <s v="Doc received"/>
    <s v="user-doe"/>
    <n v="1"/>
    <s v="PROPOSED CONSTRUCTION OF COVERED COURT AT PRESIDENT CORAZON AQUINO ELEMENTARY SCHOOL - PN 24-00020 (MJP CONSTRUCTION &amp; DEVELOPMENT CORP)"/>
    <m/>
    <s v="COMMUNICATION /  CORRESPONDENCES"/>
    <m/>
    <s v="FYI"/>
  </r>
  <r>
    <x v="14"/>
    <s v="Promotion of Free Road Safety Seminars for Youth"/>
    <s v="Quezon City Youth Development Office"/>
    <d v="2025-06-02T00:00:00"/>
    <s v="QCYDO-060225-0006"/>
    <m/>
    <m/>
    <m/>
    <d v="2025-06-02T00:00:00"/>
    <s v="Tracking Issued"/>
    <s v="user-QCYDO"/>
    <n v="1"/>
    <m/>
    <m/>
    <m/>
    <m/>
    <m/>
  </r>
  <r>
    <x v="14"/>
    <s v="Update on Taipei City Government Scholarship Application"/>
    <s v="Quezon City Youth Development Office"/>
    <d v="2025-06-02T00:00:00"/>
    <s v="QCYDO-060225-0005"/>
    <m/>
    <m/>
    <m/>
    <d v="2025-06-02T00:00:00"/>
    <s v="Tracking Issued"/>
    <s v="user-QCYDO"/>
    <n v="1"/>
    <m/>
    <m/>
    <m/>
    <m/>
    <m/>
  </r>
  <r>
    <x v="14"/>
    <s v="Endorsement of Mr. Charles Bryan C. Duyag's request for a courtesy call with Mayor Joy Belmonte"/>
    <s v="Quezon City Youth Development Office"/>
    <d v="2025-06-02T00:00:00"/>
    <s v="QCYDO-060225-0004"/>
    <m/>
    <m/>
    <m/>
    <d v="2025-06-02T00:00:00"/>
    <s v="Tracking Issued"/>
    <s v="user-QCYDO"/>
    <n v="1"/>
    <m/>
    <m/>
    <m/>
    <m/>
    <m/>
  </r>
  <r>
    <x v="2"/>
    <s v="AVAILABLE PROJECT DETAILS ON LUZ AND BELEN STREETS, BARANGAY GULOD"/>
    <s v="DOE"/>
    <d v="2025-06-02T00:00:00"/>
    <s v="DOE-060225-0002"/>
    <m/>
    <m/>
    <m/>
    <d v="2025-06-02T00:00:00"/>
    <s v="Doc received"/>
    <s v="user-doe"/>
    <n v="1"/>
    <s v="AVAILABLE PROJECT DETAILS ON LUZ AND BELEN STREETS AT BARANGAY GULOD AS PER REQUEST"/>
    <m/>
    <s v="REQUESTS - INTERNAL"/>
    <m/>
    <s v="FYI"/>
  </r>
  <r>
    <x v="4"/>
    <s v="1ST INDORSEMENT- SEEKING TO RECOVER THE PROPERTY COVERED BY TDN F-114-00023 - ISAIAH ESPELIMBERGO"/>
    <s v="CITY TREASURER'S OFFICE"/>
    <d v="2025-05-23T00:00:00"/>
    <s v="CTO-060225-0001"/>
    <m/>
    <m/>
    <m/>
    <d v="2025-06-02T00:00:00"/>
    <s v="Doc received"/>
    <s v="user-cto"/>
    <n v="1"/>
    <m/>
    <m/>
    <m/>
    <m/>
    <s v="Needs Response"/>
  </r>
  <r>
    <x v="2"/>
    <s v="REQUEST FOR PROPERTY IDENTIFICATION MAP / TAX MAP"/>
    <s v="DOE"/>
    <d v="2025-06-02T00:00:00"/>
    <s v="DOE-060225-0001"/>
    <m/>
    <m/>
    <m/>
    <d v="2025-06-02T00:00:00"/>
    <s v="Access Revoked"/>
    <s v="user-doe"/>
    <n v="1"/>
    <s v="VERIFICATION SURVEY ON THE PROPERTY OF MS. HILDA CRUZ CARREON  OF BARANGAY PAYATAS"/>
    <m/>
    <s v="REQUESTS - INTERNAL"/>
    <m/>
    <s v="Needs Response"/>
  </r>
  <r>
    <x v="14"/>
    <s v="Request for Negotiated Procurement"/>
    <s v="Quezon City Youth Development Office"/>
    <d v="2025-05-28T00:00:00"/>
    <s v="QCYDO-060225-0003"/>
    <m/>
    <m/>
    <m/>
    <d v="2025-06-02T00:00:00"/>
    <s v="Doc received"/>
    <s v="user-QCYDO"/>
    <n v="1"/>
    <m/>
    <m/>
    <m/>
    <m/>
    <m/>
  </r>
  <r>
    <x v="14"/>
    <s v="Month Report of Official Travel - May"/>
    <s v="Quezon City Youth Development Office"/>
    <d v="2025-05-30T00:00:00"/>
    <s v="QCYDO-060225-0002"/>
    <m/>
    <m/>
    <m/>
    <d v="2025-06-02T00:00:00"/>
    <s v="Tracking Issued"/>
    <s v="user-QCYDO"/>
    <n v="1"/>
    <m/>
    <m/>
    <m/>
    <m/>
    <m/>
  </r>
  <r>
    <x v="0"/>
    <s v="requesting meeting to mayor"/>
    <s v="Jocelyn G Alcala Scholar ID 2022-300-0059 11A Women's Club San Isidro Galas Quezon City"/>
    <d v="2025-06-02T00:00:00"/>
    <s v="ocm125- 10998"/>
    <m/>
    <m/>
    <s v="Invitation"/>
    <d v="2025-06-02T00:00:00"/>
    <s v="OCM Process Complete"/>
    <s v="Senior OCM Personnel"/>
    <m/>
    <m/>
    <m/>
    <m/>
    <m/>
    <m/>
  </r>
  <r>
    <x v="0"/>
    <s v=": REQUEST FOR VENUE USE AND HALAL FOOD PACK ASSISTANCE FOR MONTHLY MEETING WITH BANGSAMORO LEADERS AND ORGANIZATION"/>
    <s v="QUEZON CITY BANGSAMORO AFFAIRS SERVICE"/>
    <d v="2025-06-02T00:00:00"/>
    <s v="ocm-125-11013"/>
    <m/>
    <m/>
    <m/>
    <d v="2025-06-02T00:00:00"/>
    <s v="OCM Indexes Updated"/>
    <s v="Senior OCM Personnel"/>
    <m/>
    <m/>
    <m/>
    <m/>
    <m/>
    <m/>
  </r>
  <r>
    <x v="1"/>
    <s v="Request for Tree Trimming inside Frents Kampong Subdivision"/>
    <s v="J05ZiEDGARDO JR, DPA, EnP- CPDD"/>
    <d v="2025-06-02T00:00:00"/>
    <s v="CPDD-060225-0003"/>
    <m/>
    <m/>
    <m/>
    <d v="2025-06-02T00:00:00"/>
    <s v="Access Granted"/>
    <s v="user-CPDD"/>
    <n v="1"/>
    <m/>
    <m/>
    <s v="REQUESTS - INTERNAL"/>
    <m/>
    <s v="Needs Response"/>
  </r>
  <r>
    <x v="12"/>
    <s v="OFFICE ORDER NO. 109"/>
    <s v="City Mayor"/>
    <d v="2025-05-30T00:00:00"/>
    <s v="CREMCO-060225-0003"/>
    <m/>
    <m/>
    <m/>
    <d v="2025-06-02T00:00:00"/>
    <s v="Tracking Issued"/>
    <s v="user-CREMCO"/>
    <n v="1"/>
    <s v="(9)(1.7)(2025.05.30)(OCM2CREMCO)(OFFICE ORDER 109)"/>
    <m/>
    <s v="MEMORANDA"/>
    <s v="Office Orders"/>
    <s v="FYI"/>
  </r>
  <r>
    <x v="12"/>
    <s v="Lease of Immaculate Conception Knowledge School"/>
    <s v="CREMCO"/>
    <d v="2025-05-30T00:00:00"/>
    <s v="CREMCO-060225-0002D"/>
    <m/>
    <m/>
    <s v="Duplicate"/>
    <d v="2025-06-02T00:00:00"/>
    <s v="Doc received"/>
    <s v="user-CREMCO"/>
    <m/>
    <s v="(8)(6.11.410.1.1)(2025.05.30)(CREMCO2cpdd)(ICK.LOI)"/>
    <m/>
    <s v="OTHER"/>
    <s v="Other"/>
    <s v="FYI"/>
  </r>
  <r>
    <x v="0"/>
    <s v="REQUEST FOR A SCHEDULE OF MEETING"/>
    <s v="BARANGAY STA. MONICA"/>
    <d v="2025-06-02T00:00:00"/>
    <s v="OCM-10999"/>
    <m/>
    <m/>
    <s v="Standard Document"/>
    <d v="2025-06-02T00:00:00"/>
    <s v="OCM Indexes Updated"/>
    <s v="Senior OCM Personnel"/>
    <m/>
    <m/>
    <m/>
    <m/>
    <m/>
    <m/>
  </r>
  <r>
    <x v="12"/>
    <s v="Lease of Immaculate Conception Knowledge School"/>
    <s v="CREMCO"/>
    <d v="2025-05-30T00:00:00"/>
    <s v="CREMCO-060225-0002"/>
    <m/>
    <m/>
    <m/>
    <d v="2025-06-02T00:00:00"/>
    <s v="Tracking Issued"/>
    <s v="user-CREMCO"/>
    <n v="1"/>
    <s v="(8)(6.11.410.1.1)(2025.05.30)(CREMCO2cpdd)(ICK.LOI)"/>
    <s v="user-CREMCO"/>
    <s v="OTHER"/>
    <s v="Other"/>
    <s v="FYI"/>
  </r>
  <r>
    <x v="12"/>
    <s v="Updated Land Pin"/>
    <s v="CREMCO"/>
    <d v="2025-05-23T00:00:00"/>
    <s v="CREMCO-060225-0001"/>
    <m/>
    <m/>
    <m/>
    <d v="2025-06-02T00:00:00"/>
    <s v="Doc received"/>
    <s v="user-CREMCO"/>
    <n v="1"/>
    <s v="(9)(9.5)(2025.05.26)(CREMCO2CAO)(UpdatedLandPin)"/>
    <m/>
    <s v="REQUESTS - INTERNAL"/>
    <s v="Letter Request - Out-going"/>
    <s v="FYI"/>
  </r>
  <r>
    <x v="14"/>
    <s v="Request Letter Re: Venue"/>
    <s v="Quezon City Youth Development Office"/>
    <d v="2025-06-02T00:00:00"/>
    <s v="QCYDO-060225-0001"/>
    <m/>
    <m/>
    <m/>
    <d v="2025-06-02T00:00:00"/>
    <s v="Tracking Issued"/>
    <s v="user-QCYDO"/>
    <n v="1"/>
    <m/>
    <m/>
    <m/>
    <m/>
    <m/>
  </r>
  <r>
    <x v="0"/>
    <s v="requesting permit for motorcade"/>
    <s v="ANGELS PIZZA- GREENHILLS BRANCH VALENCIA, QUEZON CITY"/>
    <d v="2025-05-30T00:00:00"/>
    <s v="ocm-10995"/>
    <m/>
    <m/>
    <m/>
    <d v="2025-06-02T00:00:00"/>
    <s v="OCM Process Complete"/>
    <s v="Senior OCM Personnel"/>
    <n v="1"/>
    <m/>
    <m/>
    <m/>
    <m/>
    <m/>
  </r>
  <r>
    <x v="1"/>
    <s v="Request for ownership record/s such as TCT, Deed of Donation or other similar official proof of ownership documents"/>
    <s v="Dr JOSE EDGARD A. GOMEZ, JR., A, EnP"/>
    <d v="2025-05-29T00:00:00"/>
    <s v="CPDD-060225-0002"/>
    <m/>
    <m/>
    <m/>
    <d v="2025-06-02T00:00:00"/>
    <s v="Doc received"/>
    <s v="user-CPDD"/>
    <n v="1"/>
    <m/>
    <m/>
    <s v="REQUESTS - INTERNAL"/>
    <m/>
    <s v="Needs Response"/>
  </r>
  <r>
    <x v="6"/>
    <s v="REQUEST FOR A MEETING REGARDING THE CONSTRUCTION OF THE NEW CONG. REYNALDO A. CALALAY PUBLIC MARKET"/>
    <s v="MDAD"/>
    <d v="2025-06-02T00:00:00"/>
    <s v="MDAD-060225-0001"/>
    <m/>
    <m/>
    <m/>
    <d v="2025-06-02T00:00:00"/>
    <s v="Possible Duplicate"/>
    <s v="user-MDAD"/>
    <m/>
    <m/>
    <m/>
    <s v="MEMORANDA"/>
    <m/>
    <s v="Needs Response"/>
  </r>
  <r>
    <x v="0"/>
    <s v="invi proposed six year project green and resillent cities"/>
    <s v="Department BIODIVERSITY MANAGEMENT BUREAU"/>
    <d v="2025-06-02T00:00:00"/>
    <s v="ocm10989"/>
    <m/>
    <m/>
    <m/>
    <d v="2025-06-02T00:00:00"/>
    <s v="OCM Indexes Updated"/>
    <s v="Senior OCM Personnel"/>
    <m/>
    <m/>
    <m/>
    <m/>
    <m/>
    <m/>
  </r>
  <r>
    <x v="1"/>
    <s v="Request for the ownership records, tax maps and assessment record/s of the following roads and lots."/>
    <s v="JOSE EDGAR . GOMEZ, JR., upA, EnP"/>
    <d v="2025-05-29T00:00:00"/>
    <s v="CPDD-060225-0001"/>
    <m/>
    <m/>
    <m/>
    <d v="2025-06-02T00:00:00"/>
    <s v="Doc received"/>
    <s v="user-CPDD"/>
    <n v="1"/>
    <m/>
    <m/>
    <s v="REQUESTS - INTERNAL"/>
    <m/>
    <s v="Needs Response"/>
  </r>
  <r>
    <x v="6"/>
    <s v="REQUEST FOR A MEETING REGARDING THE CONSTRUCTION OF THE NEW CONG. REYNALDO A. CALALAY PUBLIC MARKET"/>
    <s v="MDAD"/>
    <d v="2025-06-02T00:00:00"/>
    <s v="MDAD-060225-0001"/>
    <m/>
    <m/>
    <m/>
    <d v="2025-06-02T00:00:00"/>
    <s v="Doc received"/>
    <s v="user-MDAD"/>
    <n v="1"/>
    <m/>
    <s v="user-MDAD"/>
    <s v="MEMORANDA"/>
    <m/>
    <s v="Needs Response"/>
  </r>
  <r>
    <x v="6"/>
    <s v="KAMUNING PUBLIC MARKET ELEVATOR"/>
    <s v="MDAD"/>
    <d v="2025-06-02T00:00:00"/>
    <s v="MDAD-060225-0005"/>
    <m/>
    <m/>
    <m/>
    <d v="2025-06-02T00:00:00"/>
    <s v="Doc received"/>
    <s v="user-MDAD"/>
    <n v="1"/>
    <m/>
    <m/>
    <s v="MEMORANDA"/>
    <m/>
    <s v="Needs Response"/>
  </r>
  <r>
    <x v="0"/>
    <s v="REQUESTING JOY OF URBAN FARMING"/>
    <s v="NATIONAL CAPITAL REGION SCHOOLS DIVISION OF QUEZON CITY JOSE MARIA PANGANIBAN SENIOR HIGH SCHOOL"/>
    <d v="2025-06-02T00:00:00"/>
    <s v="OCM-10992"/>
    <m/>
    <m/>
    <m/>
    <d v="2025-06-02T00:00:00"/>
    <s v="OCM Indexes Updated"/>
    <s v="Senior OCM Personnel"/>
    <m/>
    <m/>
    <m/>
    <m/>
    <m/>
    <m/>
  </r>
  <r>
    <x v="9"/>
    <s v="OFFICE ORDER NO. 109"/>
    <s v="OCM"/>
    <d v="2025-06-02T00:00:00"/>
    <s v="LEDIPO-060225-0001"/>
    <m/>
    <m/>
    <m/>
    <d v="2025-06-02T00:00:00"/>
    <s v="Doc received"/>
    <s v="user-LEDIPO"/>
    <n v="1"/>
    <m/>
    <m/>
    <s v="OTHER"/>
    <s v="Other"/>
    <s v="FYI"/>
  </r>
  <r>
    <x v="4"/>
    <s v="RE INVITATION TO ATTEND BASIC INCIDENT COMMAND SYSTEM (BICS) TRAINING COURSE"/>
    <s v="CITY TREASURER'S OFFICE"/>
    <d v="2025-05-30T00:00:00"/>
    <s v="CTO-060225-0004"/>
    <m/>
    <m/>
    <m/>
    <d v="2025-06-02T00:00:00"/>
    <s v="Doc received"/>
    <s v="user-cto"/>
    <n v="1"/>
    <m/>
    <m/>
    <m/>
    <m/>
    <s v="FYI"/>
  </r>
  <r>
    <x v="2"/>
    <s v="INFRASTRUCTURE PROJECT TURNOVER"/>
    <s v="DOE"/>
    <d v="2025-06-02T00:00:00"/>
    <s v="DOE-060225-0003"/>
    <m/>
    <d v="2025-06-30T00:00:00"/>
    <m/>
    <d v="2025-06-02T00:00:00"/>
    <s v="Tracking Issued"/>
    <s v="user-doe"/>
    <n v="1"/>
    <s v="INFRASTRUCTURE PROJECT TURNOVER - PROPOSED UPGRADING OF WATERLINE SYSTEM AND REHABILITATION OF COMFORT ROOMS AT MINES ELEMENTARY SCHOOL IN BRGY VASRA (PN : 24-00130) - CRAFTSMEN DEVELOPMENT &amp; CONSTRUCTION CORP."/>
    <m/>
    <s v="OTHER"/>
    <m/>
    <s v="FYI"/>
  </r>
  <r>
    <x v="4"/>
    <s v="RESPONSE RE INVITATION TO ATTEND BASIC INCIDENT COMMAND SYSTEM (BICS) tRAINING COURSE"/>
    <s v="CITY TREASURER'S OFFICE"/>
    <d v="2025-05-30T00:00:00"/>
    <m/>
    <s v="2025-4651"/>
    <m/>
    <s v="Response"/>
    <d v="2025-06-02T00:00:00"/>
    <s v="PROCESS ENDED BY USER"/>
    <s v="user-cto"/>
    <n v="715"/>
    <m/>
    <s v=" "/>
    <m/>
    <m/>
    <m/>
  </r>
  <r>
    <x v="17"/>
    <s v="MINUTES OF THE MEETING"/>
    <s v="EDUCATION AFFAIRS UNIT"/>
    <d v="2025-06-02T00:00:00"/>
    <s v="QCEAU-060225-0007"/>
    <m/>
    <m/>
    <m/>
    <d v="2025-06-02T00:00:00"/>
    <s v="Tracking Issued"/>
    <s v="user-QCEAU"/>
    <n v="1"/>
    <m/>
    <m/>
    <s v="OTHER"/>
    <s v="Other"/>
    <s v="FYI"/>
  </r>
  <r>
    <x v="17"/>
    <s v="Children's Books for Disaster Preparedness"/>
    <s v="MARICRIS F. VELOSO OIC, Education Affairs Unit"/>
    <d v="2025-06-02T00:00:00"/>
    <s v="QCEAU-060225-0006"/>
    <m/>
    <m/>
    <m/>
    <d v="2025-06-02T00:00:00"/>
    <s v="Doc received"/>
    <s v="user-QCEAU"/>
    <n v="1"/>
    <m/>
    <m/>
    <s v="OTHER"/>
    <s v="Other"/>
    <m/>
  </r>
  <r>
    <x v="17"/>
    <s v="REPORT OF SUPPLIES AND MATERIALS ISSUED (May 01 - 31, 2025)"/>
    <s v="MARICRIS F. VELOSO C, Education Affairs Unit"/>
    <d v="2025-06-02T00:00:00"/>
    <s v="QCEAU-060225-0005"/>
    <m/>
    <m/>
    <m/>
    <d v="2025-06-02T00:00:00"/>
    <s v="Tracking Issued"/>
    <s v="user-QCEAU"/>
    <n v="1"/>
    <m/>
    <m/>
    <s v="INVENTORY"/>
    <s v="Memorandum Of Submission Of Inventory"/>
    <m/>
  </r>
  <r>
    <x v="17"/>
    <s v=": INVITATION TO THE DISTRIBUTION OF INCENTIVES FOR OUTSTANDING PUBLIC SCHOOL STUDENTS"/>
    <s v="MARICRIS F. VELOSO OIC, Education Affairs Unit"/>
    <d v="2025-06-02T00:00:00"/>
    <s v="QCEAU-060225-0004"/>
    <m/>
    <m/>
    <m/>
    <d v="2025-06-02T00:00:00"/>
    <s v="Tracking Issued"/>
    <s v="user-QCEAU"/>
    <n v="1"/>
    <m/>
    <m/>
    <s v="INVITATIONS"/>
    <s v="Invitation Notice For Meetings / Events"/>
    <m/>
  </r>
  <r>
    <x v="4"/>
    <s v="REQUEST FOR COMPUTER ACCESS AND POS ACCOUNT- DEXTER DELA CRUZ"/>
    <s v="CITY TREASURER'S OFFICE"/>
    <d v="2025-06-02T00:00:00"/>
    <s v="CTO-060225-0003"/>
    <m/>
    <m/>
    <m/>
    <d v="2025-06-02T00:00:00"/>
    <s v="Doc received"/>
    <s v="user-cto"/>
    <n v="1"/>
    <m/>
    <m/>
    <m/>
    <m/>
    <s v="Needs Response"/>
  </r>
  <r>
    <x v="17"/>
    <s v="J. Amado Araneta Foundation, Inc. (JAAF) Scholarship Orientation"/>
    <s v="MARICRIS F. VELOSO OIC, Education Affairs Unit"/>
    <d v="2025-06-02T00:00:00"/>
    <s v="QCEAU-060225-0003"/>
    <m/>
    <d v="2025-06-05T00:00:00"/>
    <m/>
    <d v="2025-06-02T00:00:00"/>
    <s v="Tracking Issued"/>
    <s v="user-QCEAU"/>
    <n v="1"/>
    <m/>
    <m/>
    <s v="REQUESTS - INTERNAL"/>
    <s v="Letter Request - Out-going"/>
    <m/>
  </r>
  <r>
    <x v="0"/>
    <s v="invitation"/>
    <s v="the our father parish"/>
    <d v="2025-06-02T00:00:00"/>
    <s v="ocm-10952"/>
    <m/>
    <m/>
    <s v="Standard Document"/>
    <d v="2025-06-02T00:00:00"/>
    <s v="S.OCM Actioned"/>
    <s v="Senior OCM Personnel"/>
    <m/>
    <m/>
    <m/>
    <m/>
    <m/>
    <m/>
  </r>
  <r>
    <x v="0"/>
    <s v="request the issuan of office order"/>
    <s v="MS ELLA S. BUEN"/>
    <d v="2025-05-30T00:00:00"/>
    <s v="ocm-10953"/>
    <m/>
    <m/>
    <s v="Standard Document"/>
    <d v="2025-06-02T00:00:00"/>
    <s v="S.OCM Actioned"/>
    <s v="Senior OCM Personnel"/>
    <m/>
    <m/>
    <m/>
    <m/>
    <m/>
    <m/>
  </r>
  <r>
    <x v="4"/>
    <s v="CC: EXPLANATION LETTER  OF MS. MARILOU F. MARTINEZ RE: COMPLAINT FOR ALLEGED DISCOURTEOUS CONDUCT"/>
    <s v="CITY TREASURER'S OFFICE"/>
    <d v="2025-05-26T00:00:00"/>
    <s v="CTO-060225-0002"/>
    <m/>
    <m/>
    <s v="Report Document"/>
    <d v="2025-06-02T00:00:00"/>
    <s v="Access Revoked"/>
    <s v="user-cto"/>
    <n v="1"/>
    <m/>
    <m/>
    <m/>
    <m/>
    <s v="FYI"/>
  </r>
  <r>
    <x v="6"/>
    <s v="REQUEST ACCESS/DATA OF STALLHOLDERS WITHIN CITY-OWNED AND PRIVATELY-OWNED PUBLIC MARKET"/>
    <s v="MDAD"/>
    <d v="2025-06-02T00:00:00"/>
    <s v="MDAD-060225-0004"/>
    <m/>
    <m/>
    <m/>
    <d v="2025-06-02T00:00:00"/>
    <s v="Doc received"/>
    <s v="user-MDAD"/>
    <n v="1"/>
    <m/>
    <m/>
    <s v="MEMORANDA"/>
    <m/>
    <s v="FYI"/>
  </r>
  <r>
    <x v="17"/>
    <s v="J. Amado Araneta Foundation, Inc. (JAAF) Scholarship Orientation"/>
    <s v="QCEAU"/>
    <d v="2025-06-02T00:00:00"/>
    <s v="QCEAU-060225-0002"/>
    <m/>
    <m/>
    <m/>
    <d v="2025-06-02T00:00:00"/>
    <s v="Tracking Issued"/>
    <s v="user-QCEAU"/>
    <n v="1"/>
    <m/>
    <m/>
    <s v="REQUESTS - INTERNAL"/>
    <s v="Letter Request - Out-going"/>
    <m/>
  </r>
  <r>
    <x v="11"/>
    <s v="Formal Request for Research Participation — Mental Health Study on First Responders"/>
    <s v="CATHERINE MARIE DINO"/>
    <d v="2025-06-02T00:00:00"/>
    <s v="QCDRRMO-060225-0002"/>
    <m/>
    <m/>
    <m/>
    <d v="2025-06-02T00:00:00"/>
    <s v="Tracking Issued"/>
    <s v="user-QCDRRMO"/>
    <n v="1"/>
    <s v="SURVEY FOR RESPONDERS"/>
    <m/>
    <s v="OTHER"/>
    <m/>
    <s v="Needs Response"/>
  </r>
  <r>
    <x v="10"/>
    <s v="Transmitting herewith the list of documents for the salary of Mr. Crispine M. Asi and Mr Fructuoso R. Silva, Consultant under this department from April 26, 2025 to May e2025"/>
    <s v="ITDD"/>
    <d v="2025-05-30T00:00:00"/>
    <s v="ITDD-060225-0003"/>
    <m/>
    <m/>
    <m/>
    <d v="2025-06-02T00:00:00"/>
    <s v="Tracking Issued"/>
    <s v="user-itdd"/>
    <n v="1"/>
    <m/>
    <m/>
    <s v="OTHER"/>
    <m/>
    <m/>
  </r>
  <r>
    <x v="11"/>
    <s v="OFFICE ORDER NO.109,S-2025"/>
    <s v="OCM"/>
    <d v="2025-06-02T00:00:00"/>
    <s v="QCDRRMO-060225-0001"/>
    <m/>
    <m/>
    <m/>
    <d v="2025-06-02T00:00:00"/>
    <s v="Tracking Issued"/>
    <s v="user-QCDRRMO"/>
    <n v="1"/>
    <s v="OFFICE ORDER FOR MR. VINCENT FERDINAND PAUL G. VINARAO DESIGNATED AS OIC OF CCESD FOR THE PERIOD OF JUNE 1-5,2025"/>
    <m/>
    <m/>
    <m/>
    <s v="FYI"/>
  </r>
  <r>
    <x v="17"/>
    <s v=": REQUEST FOR POSTING"/>
    <s v="Ms. Maricris F. Veloso"/>
    <d v="2025-06-02T00:00:00"/>
    <s v="QCEAU-060225-0001"/>
    <m/>
    <m/>
    <m/>
    <d v="2025-06-02T00:00:00"/>
    <s v="Doc received"/>
    <s v="user-QCEAU"/>
    <n v="1"/>
    <m/>
    <m/>
    <s v="REQUESTS - INTERNAL"/>
    <s v="Letter Request - Out-going"/>
    <m/>
  </r>
  <r>
    <x v="7"/>
    <s v="In line with the implementation of Car Free Care Free Tomas Morato Sunday, the Office of the City Administrator will spearhead/lead the activities scheduled for June 29, 2025 from 6:00 to 10:a.m."/>
    <s v="MICHAEL VICTOR N. ALIMURUNG"/>
    <d v="2025-06-02T00:00:00"/>
    <s v="OCA-060225-0003"/>
    <m/>
    <m/>
    <m/>
    <d v="2025-06-02T00:00:00"/>
    <s v="OCM Indexes Updated"/>
    <s v="darwin.manuel"/>
    <n v="1"/>
    <m/>
    <m/>
    <m/>
    <m/>
    <s v="FYI"/>
  </r>
  <r>
    <x v="2"/>
    <s v="ACCEPTANCE INSPECTION REPORT FOR SIGNING"/>
    <s v="DOE"/>
    <d v="2025-06-02T00:00:00"/>
    <s v="DOE-060225-0002"/>
    <m/>
    <m/>
    <m/>
    <d v="2025-06-02T00:00:00"/>
    <s v="Tracking Issued"/>
    <s v="user-doe"/>
    <n v="1"/>
    <s v="FOR SIGNING"/>
    <m/>
    <s v="OTHER"/>
    <m/>
    <s v="Needs Response"/>
  </r>
  <r>
    <x v="10"/>
    <s v="Request for a Wi-Fi Router"/>
    <s v="Human Resource Management Department"/>
    <d v="2025-05-30T00:00:00"/>
    <s v="ITDD-060225-0002"/>
    <m/>
    <m/>
    <m/>
    <d v="2025-06-02T00:00:00"/>
    <s v="Doc received"/>
    <s v="user-itdd"/>
    <n v="1"/>
    <m/>
    <m/>
    <s v="REQUESTS - INTERNAL"/>
    <s v="Letter Request - Incomming"/>
    <m/>
  </r>
  <r>
    <x v="4"/>
    <s v="Explanation Letter of Ms. Marilou F. Martinez Re: complaint for alleged discourteous conduct."/>
    <s v="City Treasurers Office"/>
    <d v="2025-06-02T00:00:00"/>
    <s v="CTO-060225-0001D"/>
    <m/>
    <m/>
    <s v="Duplicate"/>
    <d v="2025-06-02T00:00:00"/>
    <s v="Duplicate Doc of CTO-060225-0001"/>
    <s v="user-cto"/>
    <m/>
    <m/>
    <m/>
    <s v="COMMUNICATION /  CORRESPONDENCES"/>
    <m/>
    <s v="FYI"/>
  </r>
  <r>
    <x v="4"/>
    <s v="Explanation Letter of Ms. Marilou F. Martinez Re: complaint for alleged discourteous conduct."/>
    <s v="City Treasurers Office"/>
    <d v="2025-06-02T00:00:00"/>
    <s v="CTO-060225-0001D"/>
    <m/>
    <m/>
    <s v="Duplicate"/>
    <d v="2025-06-02T00:00:00"/>
    <s v="Duplicate Doc of CTO-060225-0001"/>
    <s v="user-cto"/>
    <m/>
    <m/>
    <s v="user-cto"/>
    <s v="COMMUNICATION /  CORRESPONDENCES"/>
    <m/>
    <s v="FYI"/>
  </r>
  <r>
    <x v="4"/>
    <s v="Explanation Letter of Ms. Marilou F. Martinez Re: complaint for alleged discourteous conduct."/>
    <s v="City Treasurers Office"/>
    <d v="2025-06-02T00:00:00"/>
    <s v="CTO-060225-0001"/>
    <m/>
    <m/>
    <m/>
    <d v="2025-06-02T00:00:00"/>
    <s v="Tracking Issued"/>
    <s v="user-cto"/>
    <n v="1"/>
    <m/>
    <s v="user-cto"/>
    <s v="COMMUNICATION /  CORRESPONDENCES"/>
    <m/>
    <s v="FYI"/>
  </r>
  <r>
    <x v="6"/>
    <s v="8888 CITIZEN'S COMPLAINT HOTLINE TRN W20250428-950-4 FOOD STALL CAUSING ROAD OBSTRUCTION"/>
    <s v="MDAD"/>
    <d v="2025-05-29T00:00:00"/>
    <s v="MDAD-060225-0003-2"/>
    <s v="MDAD-060225-0001"/>
    <m/>
    <s v="Response"/>
    <d v="2025-06-02T00:00:00"/>
    <s v="Doc received"/>
    <s v="user-MDAD"/>
    <n v="707"/>
    <m/>
    <m/>
    <m/>
    <m/>
    <s v="FYI"/>
  </r>
  <r>
    <x v="6"/>
    <s v="KAMUNING PUBLIC MARKET TEMPORARY PARKING"/>
    <s v="PCol. Alex De Jesus Alberto (Ret.) Ph.D"/>
    <d v="2025-05-30T00:00:00"/>
    <s v="MDAD-060225-0002"/>
    <m/>
    <m/>
    <m/>
    <d v="2025-06-02T00:00:00"/>
    <s v="Doc received"/>
    <s v="user-MDAD"/>
    <n v="1"/>
    <m/>
    <m/>
    <s v="MEMORANDA"/>
    <m/>
    <s v="FYI"/>
  </r>
  <r>
    <x v="10"/>
    <s v="Recommendation letter for Mr. Ranz Edrick Carbonell"/>
    <s v="NTMD"/>
    <d v="2025-05-31T00:00:00"/>
    <s v="ITDD-060225-0001"/>
    <m/>
    <m/>
    <m/>
    <d v="2025-06-02T00:00:00"/>
    <s v="Tracking Issued"/>
    <s v="user-itdd"/>
    <n v="1"/>
    <m/>
    <m/>
    <s v="PERSONNEL"/>
    <s v="Employment Applications"/>
    <m/>
  </r>
  <r>
    <x v="12"/>
    <s v="Request for Tax Declaration and Certification of Improvements or No Improvements"/>
    <s v="CREMCO"/>
    <d v="2025-06-02T00:00:00"/>
    <s v="CREMCO-060225-0001"/>
    <m/>
    <m/>
    <m/>
    <d v="2025-06-02T00:00:00"/>
    <s v="Doc received"/>
    <s v="user-CREMCO"/>
    <n v="1"/>
    <s v="(8)(2.7.3.152.1)(1.1.6.1.1)(1.1.6.2.1)(2025.06.02)(cremco2ocas)(TaxDecrequest)"/>
    <m/>
    <s v="REQUESTS - INTERNAL"/>
    <s v="Letter Request - Out-going"/>
    <s v="FYI"/>
  </r>
  <r>
    <x v="2"/>
    <s v="INFRASTURE PROJECT TURN OVER"/>
    <s v="DOE"/>
    <d v="2025-06-02T00:00:00"/>
    <s v="DOE-060225-0001"/>
    <m/>
    <m/>
    <m/>
    <d v="2025-06-02T00:00:00"/>
    <s v="Tracking Issued"/>
    <s v="user-doe"/>
    <n v="1"/>
    <m/>
    <m/>
    <s v="COMMUNICATION /  CORRESPONDENCES"/>
    <m/>
    <m/>
  </r>
  <r>
    <x v="7"/>
    <s v="CAR FREE CARE FREE TOMAS MORATO SUNDAY for June 29, 2025"/>
    <s v="MICHAEL VICTOR N. ALIMURUNG"/>
    <d v="2025-06-02T00:00:00"/>
    <s v="OCA-060225-0002"/>
    <m/>
    <m/>
    <m/>
    <d v="2025-06-02T00:00:00"/>
    <s v="OCM Indexes Updated"/>
    <s v="darwin.manuel"/>
    <m/>
    <m/>
    <m/>
    <m/>
    <m/>
    <m/>
  </r>
  <r>
    <x v="7"/>
    <s v="CAR FREE CARE FREE TOMAS MORATO SUNDAY"/>
    <s v="MICHAEL VICTOR N. ALIMURUNG"/>
    <d v="2025-06-02T00:00:00"/>
    <s v="OCA-060225-0002"/>
    <m/>
    <m/>
    <m/>
    <d v="2025-06-02T00:00:00"/>
    <s v="Tracking Issued"/>
    <s v="darwin.manuel"/>
    <n v="1"/>
    <m/>
    <s v=" "/>
    <m/>
    <m/>
    <s v="Needs Response"/>
  </r>
  <r>
    <x v="7"/>
    <s v="REQUEST FOR PROVISION OF TABLES, CHAIRS, AND TENTS FOR CAR FREE CARE FREE TOMAS MORATO SUNDAY EVENT"/>
    <s v="MICHAEL VICTOR N. ALIMURUNG"/>
    <d v="2025-06-02T00:00:00"/>
    <s v="OCA-060225-0001"/>
    <m/>
    <m/>
    <m/>
    <d v="2025-06-02T00:00:00"/>
    <s v="Tracking Issued"/>
    <s v="darwin.manuel"/>
    <n v="1"/>
    <m/>
    <m/>
    <m/>
    <m/>
    <s v="Needs Response"/>
  </r>
  <r>
    <x v="6"/>
    <s v="GALAS PUBLIC MARKET INCIDENT REPORT"/>
    <s v="P/Col. Alex De Jesus Alberto (Ret.) PhD."/>
    <d v="2025-05-29T00:00:00"/>
    <s v="MDAD-060225-0001"/>
    <m/>
    <m/>
    <m/>
    <d v="2025-06-02T00:00:00"/>
    <s v="Doc received"/>
    <s v="user-MDAD"/>
    <n v="2"/>
    <s v="Re: Regarding Power Connection in Galas Public Market."/>
    <m/>
    <s v="COMMUNICATION /  CORRESPONDENCES"/>
    <m/>
    <s v="FYI"/>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r>
    <x v="18"/>
    <m/>
    <m/>
    <m/>
    <m/>
    <m/>
    <m/>
    <m/>
    <m/>
    <m/>
    <m/>
    <m/>
    <m/>
    <m/>
    <m/>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name="PivotTable1" cacheId="0" applyNumberFormats="0" applyBorderFormats="0" applyFontFormats="0" applyPatternFormats="0" applyAlignmentFormats="0" applyWidthHeightFormats="1" dataCaption="Values" updatedVersion="5" minRefreshableVersion="3" useAutoFormatting="1" createdVersion="5" indent="0" compact="0" outline="1" outlineData="1" compactData="0" multipleFieldFilters="0">
  <location ref="F3:G58" firstHeaderRow="1" firstDataRow="1" firstDataCol="1"/>
  <pivotFields count="4">
    <pivotField dataField="1" compact="0" showAll="0">
      <items count="90">
        <item x="34"/>
        <item x="33"/>
        <item x="28"/>
        <item x="29"/>
        <item x="54"/>
        <item x="36"/>
        <item x="35"/>
        <item x="37"/>
        <item x="41"/>
        <item x="44"/>
        <item x="45"/>
        <item x="53"/>
        <item x="42"/>
        <item x="49"/>
        <item x="57"/>
        <item x="59"/>
        <item x="58"/>
        <item x="46"/>
        <item x="50"/>
        <item x="51"/>
        <item x="55"/>
        <item x="47"/>
        <item x="48"/>
        <item x="56"/>
        <item x="52"/>
        <item x="40"/>
        <item x="43"/>
        <item x="87"/>
        <item x="0"/>
        <item x="1"/>
        <item x="88"/>
        <item x="2"/>
        <item x="3"/>
        <item x="4"/>
        <item x="5"/>
        <item x="83"/>
        <item x="6"/>
        <item x="82"/>
        <item x="7"/>
        <item x="8"/>
        <item x="9"/>
        <item x="10"/>
        <item x="11"/>
        <item x="12"/>
        <item x="13"/>
        <item x="14"/>
        <item x="15"/>
        <item x="16"/>
        <item x="17"/>
        <item x="18"/>
        <item x="20"/>
        <item x="19"/>
        <item x="21"/>
        <item x="22"/>
        <item x="23"/>
        <item x="24"/>
        <item x="25"/>
        <item x="26"/>
        <item x="27"/>
        <item x="30"/>
        <item x="31"/>
        <item x="32"/>
        <item x="85"/>
        <item x="38"/>
        <item x="39"/>
        <item x="60"/>
        <item x="61"/>
        <item x="62"/>
        <item x="63"/>
        <item x="64"/>
        <item x="65"/>
        <item x="66"/>
        <item x="68"/>
        <item x="67"/>
        <item x="69"/>
        <item x="70"/>
        <item x="71"/>
        <item x="72"/>
        <item x="73"/>
        <item x="74"/>
        <item x="78"/>
        <item x="75"/>
        <item x="76"/>
        <item x="77"/>
        <item x="79"/>
        <item x="80"/>
        <item x="84"/>
        <item x="81"/>
        <item x="86"/>
        <item t="default"/>
      </items>
    </pivotField>
    <pivotField axis="axisRow" compact="0" showAll="0" sortType="descending">
      <items count="5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52"/>
        <item x="49"/>
        <item x="50"/>
        <item x="51"/>
        <item x="53"/>
        <item t="default"/>
      </items>
      <autoSortScope>
        <pivotArea fieldPosition="0">
          <references count="1">
            <reference field="4294967294" count="1" selected="0">
              <x v="0"/>
            </reference>
          </references>
        </pivotArea>
      </autoSortScope>
    </pivotField>
    <pivotField compact="0" showAll="0"/>
    <pivotField compact="0" showAll="0"/>
  </pivotFields>
  <rowFields count="1">
    <field x="1"/>
  </rowFields>
  <rowItems count="55">
    <i>
      <x v="27"/>
    </i>
    <i>
      <x v="26"/>
    </i>
    <i>
      <x v="23"/>
    </i>
    <i>
      <x v="35"/>
    </i>
    <i>
      <x v="16"/>
    </i>
    <i>
      <x v="15"/>
    </i>
    <i>
      <x v="9"/>
    </i>
    <i>
      <x v="5"/>
    </i>
    <i>
      <x v="3"/>
    </i>
    <i>
      <x v="53"/>
    </i>
    <i>
      <x v="52"/>
    </i>
    <i>
      <x v="51"/>
    </i>
    <i>
      <x v="50"/>
    </i>
    <i>
      <x v="48"/>
    </i>
    <i>
      <x v="47"/>
    </i>
    <i>
      <x v="46"/>
    </i>
    <i>
      <x v="45"/>
    </i>
    <i>
      <x v="44"/>
    </i>
    <i>
      <x v="43"/>
    </i>
    <i>
      <x v="42"/>
    </i>
    <i>
      <x v="41"/>
    </i>
    <i>
      <x v="40"/>
    </i>
    <i>
      <x v="39"/>
    </i>
    <i>
      <x v="38"/>
    </i>
    <i>
      <x v="37"/>
    </i>
    <i>
      <x v="36"/>
    </i>
    <i>
      <x v="34"/>
    </i>
    <i>
      <x v="33"/>
    </i>
    <i>
      <x v="32"/>
    </i>
    <i>
      <x v="31"/>
    </i>
    <i>
      <x v="30"/>
    </i>
    <i>
      <x v="29"/>
    </i>
    <i>
      <x v="28"/>
    </i>
    <i>
      <x v="25"/>
    </i>
    <i>
      <x v="24"/>
    </i>
    <i>
      <x v="22"/>
    </i>
    <i>
      <x v="21"/>
    </i>
    <i>
      <x v="20"/>
    </i>
    <i>
      <x v="19"/>
    </i>
    <i>
      <x v="18"/>
    </i>
    <i>
      <x v="17"/>
    </i>
    <i>
      <x v="14"/>
    </i>
    <i>
      <x v="13"/>
    </i>
    <i>
      <x v="12"/>
    </i>
    <i>
      <x v="11"/>
    </i>
    <i>
      <x v="10"/>
    </i>
    <i>
      <x v="8"/>
    </i>
    <i>
      <x v="7"/>
    </i>
    <i>
      <x v="6"/>
    </i>
    <i>
      <x v="4"/>
    </i>
    <i>
      <x v="2"/>
    </i>
    <i>
      <x v="1"/>
    </i>
    <i>
      <x/>
    </i>
    <i>
      <x v="49"/>
    </i>
    <i t="grand">
      <x/>
    </i>
  </rowItems>
  <colItems count="1">
    <i/>
  </colItems>
  <dataFields count="1">
    <dataField name="Count of user account" fld="0" subtotal="count" baseField="0" baseItem="0"/>
  </dataFields>
  <formats count="2">
    <format dxfId="46">
      <pivotArea type="all" dataOnly="0" outline="0" fieldPosition="0"/>
    </format>
    <format dxfId="45">
      <pivotArea type="all" dataOnly="0" outline="0" fieldPosition="0"/>
    </format>
  </formats>
  <pivotTableStyleInfo name="PivotStylePreset2_Accent1" showRowHeaders="1" showColHeaders="1" showRowStripes="0" showColStripes="0" showLastColumn="0"/>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PivotTable1" cacheId="1" applyNumberFormats="0" applyBorderFormats="0" applyFontFormats="0" applyPatternFormats="0" applyAlignmentFormats="0" applyWidthHeightFormats="1" dataCaption="Values" updatedVersion="5" minRefreshableVersion="3" useAutoFormatting="1" createdVersion="5" indent="0" outline="1" outlineData="1" multipleFieldFilters="0">
  <location ref="A3:B23" firstHeaderRow="1" firstDataRow="1" firstDataCol="1"/>
  <pivotFields count="17">
    <pivotField axis="axisRow" showAll="0">
      <items count="20">
        <item x="16"/>
        <item x="13"/>
        <item x="1"/>
        <item x="12"/>
        <item x="4"/>
        <item x="2"/>
        <item x="15"/>
        <item x="10"/>
        <item x="9"/>
        <item x="6"/>
        <item x="7"/>
        <item x="8"/>
        <item x="0"/>
        <item x="11"/>
        <item x="17"/>
        <item x="14"/>
        <item x="3"/>
        <item x="5"/>
        <item x="18"/>
        <item t="default"/>
      </items>
    </pivotField>
    <pivotField dataField="1" showAll="0"/>
    <pivotField showAll="0"/>
    <pivotField numFmtId="14" showAll="0"/>
    <pivotField showAll="0"/>
    <pivotField showAll="0"/>
    <pivotField showAll="0"/>
    <pivotField showAll="0"/>
    <pivotField numFmtId="14" showAll="0"/>
    <pivotField showAll="0"/>
    <pivotField showAll="0"/>
    <pivotField showAll="0"/>
    <pivotField showAll="0"/>
    <pivotField showAll="0"/>
    <pivotField showAll="0"/>
    <pivotField showAll="0"/>
    <pivotField showAll="0"/>
  </pivotFields>
  <rowFields count="1">
    <field x="0"/>
  </rowFields>
  <rowItems count="20">
    <i>
      <x/>
    </i>
    <i>
      <x v="1"/>
    </i>
    <i>
      <x v="2"/>
    </i>
    <i>
      <x v="3"/>
    </i>
    <i>
      <x v="4"/>
    </i>
    <i>
      <x v="5"/>
    </i>
    <i>
      <x v="6"/>
    </i>
    <i>
      <x v="7"/>
    </i>
    <i>
      <x v="8"/>
    </i>
    <i>
      <x v="9"/>
    </i>
    <i>
      <x v="10"/>
    </i>
    <i>
      <x v="11"/>
    </i>
    <i>
      <x v="12"/>
    </i>
    <i>
      <x v="13"/>
    </i>
    <i>
      <x v="14"/>
    </i>
    <i>
      <x v="15"/>
    </i>
    <i>
      <x v="16"/>
    </i>
    <i>
      <x v="17"/>
    </i>
    <i>
      <x v="18"/>
    </i>
    <i t="grand">
      <x/>
    </i>
  </rowItems>
  <colItems count="1">
    <i/>
  </colItems>
  <dataFields count="1">
    <dataField name="Count of Title/Subject" fld="1" subtotal="count" baseField="0" baseItem="0"/>
  </dataFields>
  <formats count="12">
    <format dxfId="44">
      <pivotArea type="all" dataOnly="0" outline="0" fieldPosition="0"/>
    </format>
    <format dxfId="43">
      <pivotArea outline="0" collapsedLevelsAreSubtotals="1" fieldPosition="0"/>
    </format>
    <format dxfId="42">
      <pivotArea field="0" type="button" dataOnly="0" labelOnly="1" outline="0" fieldPosition="0"/>
    </format>
    <format dxfId="41">
      <pivotArea dataOnly="0" labelOnly="1" outline="0" fieldPosition="0"/>
    </format>
    <format dxfId="40">
      <pivotArea dataOnly="0" labelOnly="1" fieldPosition="0">
        <references count="1">
          <reference field="0" count="0"/>
        </references>
      </pivotArea>
    </format>
    <format dxfId="39">
      <pivotArea dataOnly="0" labelOnly="1" grandRow="1" outline="0" fieldPosition="0"/>
    </format>
    <format dxfId="38">
      <pivotArea type="all" dataOnly="0" outline="0" fieldPosition="0"/>
    </format>
    <format dxfId="37">
      <pivotArea outline="0" collapsedLevelsAreSubtotals="1" fieldPosition="0"/>
    </format>
    <format dxfId="36">
      <pivotArea field="0" type="button" dataOnly="0" labelOnly="1" outline="0" fieldPosition="0"/>
    </format>
    <format dxfId="35">
      <pivotArea dataOnly="0" labelOnly="1" outline="0" fieldPosition="0"/>
    </format>
    <format dxfId="34">
      <pivotArea dataOnly="0" labelOnly="1" fieldPosition="0">
        <references count="1">
          <reference field="0" count="0"/>
        </references>
      </pivotArea>
    </format>
    <format dxfId="33">
      <pivotArea dataOnly="0" labelOnly="1" grandRow="1" outline="0" fieldPosition="0"/>
    </format>
  </formats>
  <pivotTableStyleInfo name="PivotStylePreset2_Accent1"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4.xml.rels><?xml version="1.0" encoding="UTF-8" standalone="yes"?>
<Relationships xmlns="http://schemas.openxmlformats.org/package/2006/relationships"><Relationship Id="rId2" Type="http://schemas.openxmlformats.org/officeDocument/2006/relationships/vmlDrawing" Target="../drawings/vmlDrawing1.vml"/><Relationship Id="rId1" Type="http://schemas.openxmlformats.org/officeDocument/2006/relationships/drawing" Target="../drawings/drawing1.xml"/></Relationships>
</file>

<file path=xl/worksheets/_rels/sheet6.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13.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B1:AA113"/>
  <sheetViews>
    <sheetView showGridLines="0" tabSelected="1" zoomScale="80" zoomScaleNormal="80" workbookViewId="0">
      <selection activeCell="B47" sqref="B47"/>
    </sheetView>
  </sheetViews>
  <sheetFormatPr defaultColWidth="8.88671875" defaultRowHeight="13.2"/>
  <cols>
    <col min="1" max="1" width="0.88671875" style="27" customWidth="1"/>
    <col min="2" max="2" width="2.6640625" style="27" customWidth="1"/>
    <col min="3" max="6" width="9" style="27" customWidth="1"/>
    <col min="7" max="7" width="12.44140625" style="27" customWidth="1"/>
    <col min="8" max="18" width="9" style="27" customWidth="1"/>
    <col min="19" max="19" width="11.6640625" style="27" customWidth="1"/>
    <col min="20" max="24" width="9" style="27" customWidth="1"/>
    <col min="25" max="25" width="2.6640625" style="27" customWidth="1"/>
    <col min="26" max="16384" width="8.88671875" style="27"/>
  </cols>
  <sheetData>
    <row r="1" spans="2:25" ht="4.8" customHeight="1"/>
    <row r="2" spans="2:25" ht="9.6" customHeight="1">
      <c r="B2" s="112"/>
      <c r="C2" s="113"/>
      <c r="D2" s="113"/>
      <c r="E2" s="113"/>
      <c r="F2" s="113"/>
      <c r="G2" s="113"/>
      <c r="H2" s="113"/>
      <c r="I2" s="113"/>
      <c r="J2" s="113"/>
      <c r="K2" s="113"/>
      <c r="L2" s="113"/>
      <c r="M2" s="113"/>
      <c r="N2" s="113"/>
      <c r="O2" s="113"/>
      <c r="P2" s="113"/>
      <c r="Q2" s="113"/>
      <c r="R2" s="113"/>
      <c r="S2" s="113"/>
      <c r="T2" s="113"/>
      <c r="U2" s="113"/>
      <c r="V2" s="113"/>
      <c r="W2" s="113"/>
      <c r="X2" s="113"/>
      <c r="Y2" s="139"/>
    </row>
    <row r="3" spans="2:25" ht="27">
      <c r="B3" s="114"/>
      <c r="C3" s="115" t="s">
        <v>0</v>
      </c>
      <c r="D3" s="116"/>
      <c r="E3" s="116"/>
      <c r="F3" s="116"/>
      <c r="G3" s="116"/>
      <c r="H3" s="116"/>
      <c r="I3" s="116"/>
      <c r="J3" s="116"/>
      <c r="K3" s="116"/>
      <c r="L3" s="116"/>
      <c r="M3" s="116"/>
      <c r="N3" s="116"/>
      <c r="O3" s="116"/>
      <c r="P3" s="116"/>
      <c r="Q3" s="116"/>
      <c r="R3" s="116"/>
      <c r="S3" s="116"/>
      <c r="T3" s="116"/>
      <c r="U3" s="116"/>
      <c r="V3" s="116"/>
      <c r="W3" s="116"/>
      <c r="X3" s="116"/>
      <c r="Y3" s="140"/>
    </row>
    <row r="4" spans="2:25" ht="13.2" customHeight="1">
      <c r="B4" s="117"/>
      <c r="C4" s="116"/>
      <c r="D4" s="116"/>
      <c r="E4" s="116"/>
      <c r="F4" s="116"/>
      <c r="G4" s="116"/>
      <c r="H4" s="116"/>
      <c r="I4" s="116"/>
      <c r="J4" s="116"/>
      <c r="K4" s="116"/>
      <c r="L4" s="116"/>
      <c r="M4" s="116"/>
      <c r="N4" s="116"/>
      <c r="O4" s="116"/>
      <c r="P4" s="116"/>
      <c r="Q4" s="116"/>
      <c r="R4" s="116"/>
      <c r="S4" s="116"/>
      <c r="T4" s="116"/>
      <c r="U4" s="116"/>
      <c r="V4" s="116"/>
      <c r="W4" s="116"/>
      <c r="X4" s="116"/>
      <c r="Y4" s="140"/>
    </row>
    <row r="5" spans="2:25" ht="31.2" customHeight="1">
      <c r="B5" s="117"/>
      <c r="C5" s="118">
        <f>COUNTIF(raw_log!E:E,"Logged")</f>
        <v>41</v>
      </c>
      <c r="D5" s="119" t="s">
        <v>1</v>
      </c>
      <c r="E5" s="116"/>
      <c r="F5" s="116"/>
      <c r="G5" s="116"/>
      <c r="H5" s="116"/>
      <c r="I5" s="116"/>
      <c r="J5" s="116"/>
      <c r="K5" s="116"/>
      <c r="L5" s="116"/>
      <c r="M5" s="116"/>
      <c r="N5" s="116"/>
      <c r="O5" s="116"/>
      <c r="P5" s="116"/>
      <c r="Q5" s="116"/>
      <c r="R5" s="116"/>
      <c r="S5" s="116"/>
      <c r="T5" s="116"/>
      <c r="U5" s="116"/>
      <c r="V5" s="116"/>
      <c r="W5" s="116"/>
      <c r="X5" s="116"/>
      <c r="Y5" s="140"/>
    </row>
    <row r="6" spans="2:25" ht="31.2" customHeight="1">
      <c r="B6" s="117"/>
      <c r="C6" s="118">
        <f>COUNTIF(raw_log!D:D,"Logged")</f>
        <v>53</v>
      </c>
      <c r="D6" s="119" t="s">
        <v>2</v>
      </c>
      <c r="E6" s="116"/>
      <c r="F6" s="116"/>
      <c r="G6" s="116"/>
      <c r="H6" s="116"/>
      <c r="I6" s="116"/>
      <c r="J6" s="116"/>
      <c r="K6" s="116"/>
      <c r="L6" s="116"/>
      <c r="M6" s="116"/>
      <c r="N6" s="116"/>
      <c r="O6" s="116"/>
      <c r="P6" s="116"/>
      <c r="Q6" s="116"/>
      <c r="R6" s="116"/>
      <c r="S6" s="116"/>
      <c r="T6" s="116"/>
      <c r="U6" s="116"/>
      <c r="V6" s="116"/>
      <c r="W6" s="116"/>
      <c r="X6" s="116"/>
      <c r="Y6" s="140"/>
    </row>
    <row r="7" spans="2:25" ht="6.6" customHeight="1">
      <c r="B7" s="117"/>
      <c r="C7" s="116"/>
      <c r="D7" s="120"/>
      <c r="E7" s="120"/>
      <c r="F7" s="116"/>
      <c r="G7" s="116"/>
      <c r="H7" s="116"/>
      <c r="I7" s="116"/>
      <c r="J7" s="116"/>
      <c r="K7" s="116"/>
      <c r="L7" s="116"/>
      <c r="M7" s="116"/>
      <c r="N7" s="116"/>
      <c r="O7" s="116"/>
      <c r="P7" s="116"/>
      <c r="Q7" s="116"/>
      <c r="R7" s="116"/>
      <c r="S7" s="116"/>
      <c r="T7" s="116"/>
      <c r="U7" s="116"/>
      <c r="V7" s="116"/>
      <c r="W7" s="116"/>
      <c r="X7" s="116"/>
      <c r="Y7" s="140"/>
    </row>
    <row r="8" spans="2:25" ht="13.2" customHeight="1">
      <c r="B8" s="117"/>
      <c r="C8" s="176" t="s">
        <v>3</v>
      </c>
      <c r="D8" s="176"/>
      <c r="E8" s="176"/>
      <c r="F8" s="176"/>
      <c r="G8" s="116"/>
      <c r="H8" s="121"/>
      <c r="I8" s="131"/>
      <c r="J8" s="131"/>
      <c r="K8" s="116"/>
      <c r="L8" s="116"/>
      <c r="M8" s="121"/>
      <c r="N8" s="131"/>
      <c r="O8" s="131"/>
      <c r="P8" s="116"/>
      <c r="Q8" s="116"/>
      <c r="R8" s="116"/>
      <c r="S8" s="116"/>
      <c r="T8" s="116"/>
      <c r="U8" s="116"/>
      <c r="V8" s="116"/>
      <c r="W8" s="116"/>
      <c r="X8" s="116"/>
      <c r="Y8" s="140"/>
    </row>
    <row r="9" spans="2:25" ht="13.2" customHeight="1">
      <c r="B9" s="117"/>
      <c r="C9" s="176"/>
      <c r="D9" s="176"/>
      <c r="E9" s="176"/>
      <c r="F9" s="176"/>
      <c r="G9" s="116"/>
      <c r="H9" s="121"/>
      <c r="I9" s="131"/>
      <c r="J9" s="131"/>
      <c r="K9" s="131"/>
      <c r="L9" s="131"/>
      <c r="M9" s="121"/>
      <c r="N9" s="131"/>
      <c r="O9" s="131"/>
      <c r="P9" s="116"/>
      <c r="Q9" s="116"/>
      <c r="R9" s="116"/>
      <c r="S9" s="116"/>
      <c r="T9" s="116"/>
      <c r="U9" s="116"/>
      <c r="V9" s="116"/>
      <c r="W9" s="116"/>
      <c r="X9" s="116"/>
      <c r="Y9" s="140"/>
    </row>
    <row r="10" spans="2:25" ht="3" customHeight="1">
      <c r="B10" s="117"/>
      <c r="C10" s="177">
        <f>raw_log!AJ9</f>
        <v>0.98148148148148151</v>
      </c>
      <c r="D10" s="177"/>
      <c r="E10" s="177"/>
      <c r="F10" s="177"/>
      <c r="G10" s="116"/>
      <c r="H10" s="183">
        <f>COUNTIF(raw_stored!$D:$D,"FALSE")</f>
        <v>796</v>
      </c>
      <c r="I10" s="183"/>
      <c r="J10" s="116"/>
      <c r="K10" s="131"/>
      <c r="L10" s="184">
        <f>COUNTIF(raw_received!$B:$B,"FALSE")+perdept!E3</f>
        <v>586</v>
      </c>
      <c r="M10" s="184"/>
      <c r="N10" s="116"/>
      <c r="O10" s="131"/>
      <c r="P10" s="184">
        <f>COUNTIF(raw_received!$L:$L,"Doc received")</f>
        <v>406</v>
      </c>
      <c r="Q10" s="184"/>
      <c r="R10" s="116"/>
      <c r="S10" s="131"/>
      <c r="T10" s="183">
        <f>COUNTIF(raw_stored!$L:$L,"Response")</f>
        <v>12</v>
      </c>
      <c r="U10" s="183"/>
      <c r="V10" s="116"/>
      <c r="W10" s="131"/>
      <c r="X10" s="116"/>
      <c r="Y10" s="140"/>
    </row>
    <row r="11" spans="2:25" ht="7.8" customHeight="1">
      <c r="B11" s="117"/>
      <c r="C11" s="177"/>
      <c r="D11" s="177"/>
      <c r="E11" s="177"/>
      <c r="F11" s="177"/>
      <c r="G11" s="116"/>
      <c r="H11" s="183"/>
      <c r="I11" s="183"/>
      <c r="J11" s="178" t="s">
        <v>4</v>
      </c>
      <c r="K11" s="178"/>
      <c r="L11" s="184"/>
      <c r="M11" s="184"/>
      <c r="N11" s="178" t="s">
        <v>5</v>
      </c>
      <c r="O11" s="178"/>
      <c r="P11" s="184"/>
      <c r="Q11" s="184"/>
      <c r="R11" s="178" t="s">
        <v>6</v>
      </c>
      <c r="S11" s="178"/>
      <c r="T11" s="183"/>
      <c r="U11" s="183"/>
      <c r="V11" s="178" t="s">
        <v>7</v>
      </c>
      <c r="W11" s="178"/>
      <c r="X11" s="116"/>
      <c r="Y11" s="140"/>
    </row>
    <row r="12" spans="2:25" ht="13.2" customHeight="1">
      <c r="B12" s="117"/>
      <c r="C12" s="177"/>
      <c r="D12" s="177"/>
      <c r="E12" s="177"/>
      <c r="F12" s="177"/>
      <c r="G12" s="116"/>
      <c r="H12" s="183"/>
      <c r="I12" s="183"/>
      <c r="J12" s="178"/>
      <c r="K12" s="178"/>
      <c r="L12" s="184"/>
      <c r="M12" s="184"/>
      <c r="N12" s="178"/>
      <c r="O12" s="178"/>
      <c r="P12" s="184"/>
      <c r="Q12" s="184"/>
      <c r="R12" s="178"/>
      <c r="S12" s="178"/>
      <c r="T12" s="183"/>
      <c r="U12" s="183"/>
      <c r="V12" s="178"/>
      <c r="W12" s="178"/>
      <c r="X12" s="116"/>
      <c r="Y12" s="140"/>
    </row>
    <row r="13" spans="2:25" ht="9.6" customHeight="1">
      <c r="B13" s="117"/>
      <c r="C13" s="177"/>
      <c r="D13" s="177"/>
      <c r="E13" s="177"/>
      <c r="F13" s="177"/>
      <c r="G13" s="116"/>
      <c r="H13" s="183"/>
      <c r="I13" s="183"/>
      <c r="J13" s="178"/>
      <c r="K13" s="178"/>
      <c r="L13" s="184"/>
      <c r="M13" s="184"/>
      <c r="N13" s="178"/>
      <c r="O13" s="178"/>
      <c r="P13" s="184"/>
      <c r="Q13" s="184"/>
      <c r="R13" s="178"/>
      <c r="S13" s="178"/>
      <c r="T13" s="183"/>
      <c r="U13" s="183"/>
      <c r="V13" s="178"/>
      <c r="W13" s="178"/>
      <c r="X13" s="116"/>
      <c r="Y13" s="140"/>
    </row>
    <row r="14" spans="2:25" ht="13.2" customHeight="1">
      <c r="B14" s="117"/>
      <c r="C14" s="177"/>
      <c r="D14" s="177"/>
      <c r="E14" s="177"/>
      <c r="F14" s="177"/>
      <c r="G14" s="116"/>
      <c r="H14" s="183"/>
      <c r="I14" s="183"/>
      <c r="J14" s="178"/>
      <c r="K14" s="178"/>
      <c r="L14" s="184"/>
      <c r="M14" s="184"/>
      <c r="N14" s="178"/>
      <c r="O14" s="178"/>
      <c r="P14" s="184"/>
      <c r="Q14" s="184"/>
      <c r="R14" s="178"/>
      <c r="S14" s="178"/>
      <c r="T14" s="183"/>
      <c r="U14" s="183"/>
      <c r="V14" s="178"/>
      <c r="W14" s="178"/>
      <c r="X14" s="116"/>
      <c r="Y14" s="140"/>
    </row>
    <row r="15" spans="2:25" ht="6" customHeight="1">
      <c r="B15" s="117"/>
      <c r="C15" s="182" t="s">
        <v>8</v>
      </c>
      <c r="D15" s="182"/>
      <c r="E15" s="182"/>
      <c r="F15" s="182"/>
      <c r="G15" s="116"/>
      <c r="H15" s="116"/>
      <c r="I15" s="116"/>
      <c r="J15" s="116"/>
      <c r="K15" s="116"/>
      <c r="L15" s="116"/>
      <c r="M15" s="132"/>
      <c r="N15" s="133"/>
      <c r="O15" s="116"/>
      <c r="P15" s="116"/>
      <c r="Q15" s="116"/>
      <c r="R15" s="116"/>
      <c r="S15" s="116"/>
      <c r="T15" s="116"/>
      <c r="U15" s="116"/>
      <c r="V15" s="116"/>
      <c r="W15" s="116"/>
      <c r="X15" s="116"/>
      <c r="Y15" s="140"/>
    </row>
    <row r="16" spans="2:25" ht="8.4" customHeight="1">
      <c r="B16" s="117"/>
      <c r="C16" s="182"/>
      <c r="D16" s="182"/>
      <c r="E16" s="182"/>
      <c r="F16" s="182"/>
      <c r="G16" s="116"/>
      <c r="H16" s="116"/>
      <c r="I16" s="116"/>
      <c r="J16" s="116"/>
      <c r="K16" s="116"/>
      <c r="L16" s="116"/>
      <c r="M16" s="132"/>
      <c r="N16" s="133"/>
      <c r="O16" s="116"/>
      <c r="P16" s="116"/>
      <c r="Q16" s="116"/>
      <c r="R16" s="116"/>
      <c r="S16" s="116"/>
      <c r="T16" s="116"/>
      <c r="U16" s="116"/>
      <c r="V16" s="116"/>
      <c r="W16" s="116"/>
      <c r="X16" s="116"/>
      <c r="Y16" s="140"/>
    </row>
    <row r="17" spans="2:25" ht="12.6" customHeight="1">
      <c r="B17" s="117"/>
      <c r="C17" s="182"/>
      <c r="D17" s="182"/>
      <c r="E17" s="182"/>
      <c r="F17" s="182"/>
      <c r="G17" s="116"/>
      <c r="H17" s="116"/>
      <c r="I17" s="116"/>
      <c r="J17" s="116"/>
      <c r="K17" s="116"/>
      <c r="L17" s="116"/>
      <c r="M17" s="132"/>
      <c r="N17" s="133"/>
      <c r="O17" s="116"/>
      <c r="P17" s="116"/>
      <c r="Q17" s="116"/>
      <c r="R17" s="116"/>
      <c r="S17" s="116"/>
      <c r="T17" s="116"/>
      <c r="U17" s="116"/>
      <c r="V17" s="116"/>
      <c r="W17" s="116"/>
      <c r="X17" s="116"/>
      <c r="Y17" s="140"/>
    </row>
    <row r="18" spans="2:25" ht="7.2" customHeight="1">
      <c r="B18" s="122"/>
      <c r="C18" s="123"/>
      <c r="D18" s="123"/>
      <c r="E18" s="123"/>
      <c r="F18" s="123"/>
      <c r="G18" s="123"/>
      <c r="H18" s="123"/>
      <c r="I18" s="123"/>
      <c r="J18" s="123"/>
      <c r="K18" s="123"/>
      <c r="L18" s="123"/>
      <c r="M18" s="123"/>
      <c r="N18" s="123"/>
      <c r="O18" s="123"/>
      <c r="P18" s="123"/>
      <c r="Q18" s="123"/>
      <c r="R18" s="123"/>
      <c r="S18" s="123"/>
      <c r="T18" s="123"/>
      <c r="U18" s="123"/>
      <c r="V18" s="123"/>
      <c r="W18" s="123"/>
      <c r="X18" s="123"/>
      <c r="Y18" s="141"/>
    </row>
    <row r="19" spans="2:25" ht="9" customHeight="1">
      <c r="B19" s="117"/>
      <c r="C19" s="116"/>
      <c r="D19" s="116"/>
      <c r="E19" s="116"/>
      <c r="F19" s="116"/>
      <c r="G19" s="116"/>
      <c r="H19" s="116"/>
      <c r="I19" s="116"/>
      <c r="J19" s="116"/>
      <c r="K19" s="116"/>
      <c r="L19" s="116"/>
      <c r="M19" s="116"/>
      <c r="N19" s="116"/>
      <c r="O19" s="116"/>
      <c r="P19" s="116"/>
      <c r="Q19" s="116"/>
      <c r="R19" s="116"/>
      <c r="S19" s="116"/>
      <c r="T19" s="116"/>
      <c r="U19" s="116"/>
      <c r="V19" s="116"/>
      <c r="W19" s="116"/>
      <c r="X19" s="116"/>
      <c r="Y19" s="140"/>
    </row>
    <row r="20" spans="2:25" ht="20.399999999999999">
      <c r="B20" s="114"/>
      <c r="C20" s="124" t="s">
        <v>9</v>
      </c>
      <c r="D20" s="116"/>
      <c r="E20" s="116"/>
      <c r="F20" s="116"/>
      <c r="G20" s="116"/>
      <c r="H20" s="116"/>
      <c r="I20" s="116"/>
      <c r="J20" s="116"/>
      <c r="K20" s="116"/>
      <c r="L20" s="116"/>
      <c r="M20" s="116"/>
      <c r="N20" s="116"/>
      <c r="O20" s="116"/>
      <c r="P20" s="116"/>
      <c r="Q20" s="116"/>
      <c r="R20" s="116"/>
      <c r="S20" s="116"/>
      <c r="T20" s="116"/>
      <c r="U20" s="116"/>
      <c r="V20" s="116"/>
      <c r="W20" s="116"/>
      <c r="X20" s="116"/>
      <c r="Y20" s="140"/>
    </row>
    <row r="21" spans="2:25">
      <c r="B21" s="117"/>
      <c r="C21" s="116"/>
      <c r="D21" s="116"/>
      <c r="E21" s="116"/>
      <c r="F21" s="116"/>
      <c r="G21" s="116"/>
      <c r="H21" s="116"/>
      <c r="I21" s="116"/>
      <c r="J21" s="116"/>
      <c r="K21" s="116"/>
      <c r="L21" s="116"/>
      <c r="M21" s="116"/>
      <c r="N21" s="116"/>
      <c r="O21" s="116"/>
      <c r="P21" s="116"/>
      <c r="Q21" s="116"/>
      <c r="R21" s="116"/>
      <c r="S21" s="116"/>
      <c r="T21" s="116"/>
      <c r="U21" s="116"/>
      <c r="V21" s="116"/>
      <c r="W21" s="116"/>
      <c r="X21" s="116"/>
      <c r="Y21" s="140"/>
    </row>
    <row r="22" spans="2:25" ht="22.2" customHeight="1">
      <c r="B22" s="117"/>
      <c r="C22" s="125">
        <f>COUNTIF(raw_stored!$E:$E,"OCM")</f>
        <v>159</v>
      </c>
      <c r="D22" s="124" t="s">
        <v>10</v>
      </c>
      <c r="E22" s="116"/>
      <c r="F22" s="116"/>
      <c r="G22" s="116"/>
      <c r="H22" s="116"/>
      <c r="I22" s="116"/>
      <c r="J22" s="116"/>
      <c r="K22" s="125">
        <f>SUM(COUNTIFS(raw_OCM!$C:$C,"ocm"),COUNTIFS(raw_OCM!$C:$C,"other dept"))</f>
        <v>113</v>
      </c>
      <c r="L22" s="124" t="s">
        <v>11</v>
      </c>
      <c r="M22" s="125"/>
      <c r="N22" s="124"/>
      <c r="O22" s="116"/>
      <c r="P22" s="116"/>
      <c r="Q22" s="116"/>
      <c r="R22" s="116"/>
      <c r="S22" s="116"/>
      <c r="T22" s="116"/>
      <c r="V22" s="116"/>
      <c r="W22" s="116"/>
      <c r="X22" s="116"/>
      <c r="Y22" s="140"/>
    </row>
    <row r="23" spans="2:25" ht="15">
      <c r="B23" s="117"/>
      <c r="D23" s="144" t="s">
        <v>12</v>
      </c>
      <c r="E23" s="116"/>
      <c r="F23" s="116"/>
      <c r="G23" s="116"/>
      <c r="H23" s="116"/>
      <c r="I23" s="116"/>
      <c r="J23" s="116"/>
      <c r="K23" s="116"/>
      <c r="L23" s="144" t="s">
        <v>13</v>
      </c>
      <c r="M23" s="116"/>
      <c r="N23" s="116"/>
      <c r="O23" s="116"/>
      <c r="P23" s="126"/>
      <c r="Q23" s="116"/>
      <c r="R23" s="116"/>
      <c r="S23" s="116"/>
      <c r="T23" s="116"/>
      <c r="U23" s="116"/>
      <c r="V23" s="116"/>
      <c r="W23" s="116"/>
      <c r="X23" s="116"/>
      <c r="Y23" s="140"/>
    </row>
    <row r="24" spans="2:25" ht="20.399999999999999">
      <c r="B24" s="117"/>
      <c r="C24" s="126" t="s">
        <v>14</v>
      </c>
      <c r="D24" s="128"/>
      <c r="E24" s="116"/>
      <c r="F24" s="116"/>
      <c r="G24" s="116"/>
      <c r="H24" s="116"/>
      <c r="I24" s="116"/>
      <c r="J24" s="116"/>
      <c r="L24" s="144"/>
      <c r="M24" s="116"/>
      <c r="N24" s="116"/>
      <c r="O24" s="116"/>
      <c r="P24" s="135"/>
      <c r="Q24" s="135"/>
      <c r="R24" s="135"/>
      <c r="S24" s="135"/>
      <c r="T24" s="135"/>
      <c r="U24" s="135"/>
      <c r="V24" s="136"/>
      <c r="W24" s="116"/>
      <c r="X24" s="116"/>
      <c r="Y24" s="140"/>
    </row>
    <row r="25" spans="2:25" ht="32.4">
      <c r="B25" s="117"/>
      <c r="C25" s="127">
        <f>COUNTIFS(raw_stored!$E:$E,"OCM",raw_stored!$L:$L,"Complex Document")</f>
        <v>6</v>
      </c>
      <c r="D25" s="128" t="s">
        <v>15</v>
      </c>
      <c r="E25" s="116"/>
      <c r="F25" s="116"/>
      <c r="G25" s="116"/>
      <c r="H25" s="116"/>
      <c r="I25" s="116"/>
      <c r="J25" s="116"/>
      <c r="K25" s="125">
        <f>COUNTIF(raw_OCM!$C:$C,"other dept")</f>
        <v>7</v>
      </c>
      <c r="L25" s="124" t="s">
        <v>16</v>
      </c>
      <c r="M25" s="116"/>
      <c r="N25" s="116"/>
      <c r="O25" s="116"/>
      <c r="P25" s="116"/>
      <c r="Q25" s="135"/>
      <c r="R25" s="135"/>
      <c r="S25" s="135"/>
      <c r="T25" s="135"/>
      <c r="U25" s="135"/>
      <c r="V25" s="134"/>
      <c r="W25" s="116"/>
      <c r="X25" s="116"/>
      <c r="Y25" s="140"/>
    </row>
    <row r="26" spans="2:25" ht="32.4">
      <c r="B26" s="117"/>
      <c r="C26" s="127">
        <f>COUNTIFS(raw_stored!$E:$E,"OCM",raw_stored!$L:$L,"Standard Document")</f>
        <v>77</v>
      </c>
      <c r="D26" s="128" t="s">
        <v>17</v>
      </c>
      <c r="E26" s="116"/>
      <c r="F26" s="116"/>
      <c r="G26" s="116"/>
      <c r="H26" s="116"/>
      <c r="I26" s="116"/>
      <c r="J26" s="116"/>
      <c r="K26" s="125">
        <f>COUNTIF(raw_OCM!$C:$C,"ocm")</f>
        <v>106</v>
      </c>
      <c r="L26" s="124" t="s">
        <v>18</v>
      </c>
      <c r="M26" s="116"/>
      <c r="N26" s="116"/>
      <c r="O26" s="116"/>
      <c r="P26" s="135"/>
      <c r="Q26" s="135"/>
      <c r="R26" s="135"/>
      <c r="S26" s="135"/>
      <c r="T26" s="135"/>
      <c r="U26" s="135"/>
      <c r="V26" s="134"/>
      <c r="W26" s="116"/>
      <c r="X26" s="116"/>
      <c r="Y26" s="140"/>
    </row>
    <row r="27" spans="2:25" ht="27">
      <c r="B27" s="117"/>
      <c r="C27" s="127">
        <f>COUNTIFS(raw_stored!$E:$E,"OCM",raw_stored!$L:$L,"Report Document")</f>
        <v>3</v>
      </c>
      <c r="D27" s="128" t="s">
        <v>19</v>
      </c>
      <c r="E27" s="116"/>
      <c r="F27" s="116"/>
      <c r="G27" s="116"/>
      <c r="H27" s="116"/>
      <c r="I27" s="116"/>
      <c r="J27" s="116"/>
      <c r="M27" s="116"/>
      <c r="N27" s="116"/>
      <c r="O27" s="116"/>
      <c r="P27" s="135"/>
      <c r="Q27" s="135"/>
      <c r="R27" s="135"/>
      <c r="S27" s="135"/>
      <c r="T27" s="135"/>
      <c r="U27" s="135"/>
      <c r="V27" s="134"/>
      <c r="W27" s="116"/>
      <c r="X27" s="116"/>
      <c r="Y27" s="140"/>
    </row>
    <row r="28" spans="2:25" ht="27">
      <c r="B28" s="117"/>
      <c r="C28" s="127">
        <f>COUNTIFS(raw_stored!$E:$E,"OCM",raw_stored!$L:$L,"Admin Document")</f>
        <v>3</v>
      </c>
      <c r="D28" s="128" t="s">
        <v>20</v>
      </c>
      <c r="E28" s="116"/>
      <c r="F28" s="116"/>
      <c r="G28" s="116"/>
      <c r="H28" s="116"/>
      <c r="I28" s="116"/>
      <c r="J28" s="116"/>
      <c r="K28" s="126" t="s">
        <v>21</v>
      </c>
      <c r="L28" s="116"/>
      <c r="M28" s="116"/>
      <c r="N28" s="116"/>
      <c r="O28" s="116"/>
      <c r="P28" s="135"/>
      <c r="Q28" s="135"/>
      <c r="R28" s="135"/>
      <c r="S28" s="135"/>
      <c r="T28" s="135"/>
      <c r="U28" s="135"/>
      <c r="V28" s="134"/>
      <c r="W28" s="116"/>
      <c r="X28" s="116"/>
      <c r="Y28" s="140"/>
    </row>
    <row r="29" spans="2:25" ht="27">
      <c r="B29" s="117"/>
      <c r="C29" s="127">
        <f>COUNTIFS(raw_stored!$E:$E,"OCM",raw_stored!$L:$L,"Invitation")+COUNTIFS(raw_stored!$E:$E,"OCM",raw_stored!$L:$L,"Invitation/Schedule")</f>
        <v>14</v>
      </c>
      <c r="D29" s="128" t="s">
        <v>22</v>
      </c>
      <c r="E29" s="116"/>
      <c r="F29" s="116"/>
      <c r="G29" s="116"/>
      <c r="H29" s="116"/>
      <c r="I29" s="116"/>
      <c r="J29" s="116"/>
      <c r="K29" s="127">
        <f>COUNTIF(raw_OCM!$U:$U,"OCM Process Complete")</f>
        <v>72</v>
      </c>
      <c r="L29" s="128" t="s">
        <v>23</v>
      </c>
      <c r="M29" s="116"/>
      <c r="N29" s="116"/>
      <c r="O29" s="116"/>
      <c r="P29" s="135"/>
      <c r="Q29" s="135"/>
      <c r="R29" s="135"/>
      <c r="S29" s="135"/>
      <c r="T29" s="135"/>
      <c r="U29" s="135"/>
      <c r="V29" s="134"/>
      <c r="W29" s="116"/>
      <c r="X29" s="116"/>
      <c r="Y29" s="140"/>
    </row>
    <row r="30" spans="2:25" ht="27">
      <c r="B30" s="117"/>
      <c r="C30" s="127">
        <f>COUNTIFS(raw_stored!$E:$E,"OCM",raw_stored!$L:$L,"Transmittal")</f>
        <v>50</v>
      </c>
      <c r="D30" s="128" t="s">
        <v>24</v>
      </c>
      <c r="E30" s="116"/>
      <c r="F30" s="116"/>
      <c r="G30" s="116"/>
      <c r="H30" s="116"/>
      <c r="I30" s="116"/>
      <c r="J30" s="116"/>
      <c r="K30" s="127">
        <f>COUNTIF(raw_OCM!$U:$U,"S.OCM Actioned")</f>
        <v>33</v>
      </c>
      <c r="L30" s="128" t="s">
        <v>25</v>
      </c>
      <c r="M30" s="116"/>
      <c r="N30" s="116"/>
      <c r="O30" s="116"/>
      <c r="P30" s="135"/>
      <c r="Q30" s="135"/>
      <c r="R30" s="135"/>
      <c r="S30" s="135"/>
      <c r="T30" s="135"/>
      <c r="U30" s="135"/>
      <c r="V30" s="134"/>
      <c r="W30" s="116"/>
      <c r="X30" s="116"/>
      <c r="Y30" s="140"/>
    </row>
    <row r="31" spans="2:25" ht="27">
      <c r="B31" s="117"/>
      <c r="C31" s="127">
        <f>COUNTIFS(raw_stored!$E:$E,"OCM",raw_stored!$L:$L,"")+COUNTIFS(raw_stored!$E:$E,"OCM",raw_stored!$L:$L,"Duplicate")</f>
        <v>6</v>
      </c>
      <c r="D31" s="128" t="s">
        <v>26</v>
      </c>
      <c r="E31" s="116"/>
      <c r="F31" s="116"/>
      <c r="G31" s="116"/>
      <c r="H31" s="116"/>
      <c r="I31" s="116"/>
      <c r="J31" s="116"/>
      <c r="K31" s="127">
        <f>SUM(COUNTIF(raw_OCM!$U:$U,"OCM Indexes Updated"),COUNTIF(raw_OCM!$U:$U,"Data Record Created"),COUNTIF(raw_OCM!$U:$U,"Data Record Update"),COUNTIF(raw_OCM!$U:$U,"Index needs update"),COUNTIF(raw_OCM!$U:$U,"OCM Process Started"))</f>
        <v>8</v>
      </c>
      <c r="L31" s="128" t="s">
        <v>27</v>
      </c>
      <c r="M31" s="116"/>
      <c r="N31" s="116"/>
      <c r="O31" s="116"/>
      <c r="P31" s="135"/>
      <c r="Q31" s="135"/>
      <c r="R31" s="135"/>
      <c r="S31" s="135"/>
      <c r="T31" s="135"/>
      <c r="U31" s="135"/>
      <c r="V31" s="134"/>
      <c r="W31" s="116"/>
      <c r="X31" s="116"/>
      <c r="Y31" s="140"/>
    </row>
    <row r="32" spans="2:25">
      <c r="B32" s="122"/>
      <c r="C32" s="123"/>
      <c r="D32" s="123"/>
      <c r="E32" s="123"/>
      <c r="F32" s="123"/>
      <c r="G32" s="123"/>
      <c r="H32" s="123"/>
      <c r="I32" s="123"/>
      <c r="J32" s="123"/>
      <c r="K32" s="123"/>
      <c r="L32" s="123"/>
      <c r="M32" s="123"/>
      <c r="N32" s="123"/>
      <c r="O32" s="123"/>
      <c r="P32" s="123"/>
      <c r="Q32" s="123"/>
      <c r="R32" s="123"/>
      <c r="S32" s="123"/>
      <c r="T32" s="123"/>
      <c r="U32" s="123"/>
      <c r="V32" s="123"/>
      <c r="W32" s="123"/>
      <c r="X32" s="123"/>
      <c r="Y32" s="141"/>
    </row>
    <row r="36" spans="2:27" hidden="1">
      <c r="B36" s="27" t="s">
        <v>28</v>
      </c>
    </row>
    <row r="37" spans="2:27" ht="15" hidden="1">
      <c r="B37" s="112"/>
      <c r="C37" s="113"/>
      <c r="D37" s="113"/>
      <c r="E37" s="113"/>
      <c r="F37" s="113"/>
      <c r="G37" s="113"/>
      <c r="H37" s="113"/>
      <c r="I37" s="113"/>
      <c r="J37" s="113"/>
      <c r="K37" s="113"/>
      <c r="L37" s="113"/>
      <c r="M37" s="113"/>
      <c r="N37" s="113"/>
      <c r="O37" s="113"/>
      <c r="P37" s="113"/>
      <c r="Q37" s="113"/>
      <c r="R37" s="139"/>
      <c r="S37" s="137"/>
      <c r="T37" s="137"/>
      <c r="U37" s="137"/>
      <c r="V37" s="137"/>
      <c r="W37" s="137"/>
      <c r="X37" s="137"/>
      <c r="Y37" s="137"/>
    </row>
    <row r="38" spans="2:27" ht="27" hidden="1">
      <c r="B38" s="117"/>
      <c r="C38" s="129" t="s">
        <v>29</v>
      </c>
      <c r="D38" s="116"/>
      <c r="E38" s="116"/>
      <c r="F38" s="116"/>
      <c r="G38" s="116"/>
      <c r="H38" s="116"/>
      <c r="I38" s="116"/>
      <c r="J38" s="116"/>
      <c r="K38" s="116"/>
      <c r="L38" s="116"/>
      <c r="M38" s="116"/>
      <c r="N38" s="116"/>
      <c r="O38" s="116"/>
      <c r="P38" s="116"/>
      <c r="Q38" s="116"/>
      <c r="R38" s="140"/>
      <c r="S38" s="137"/>
      <c r="T38" s="137"/>
      <c r="U38" s="137"/>
      <c r="V38" s="137"/>
      <c r="W38" s="137"/>
      <c r="X38" s="137"/>
      <c r="Y38" s="137"/>
    </row>
    <row r="39" spans="2:27" ht="15" hidden="1">
      <c r="B39" s="117"/>
      <c r="C39" s="116"/>
      <c r="D39" s="116"/>
      <c r="E39" s="116"/>
      <c r="F39" s="116"/>
      <c r="G39" s="116"/>
      <c r="H39" s="116"/>
      <c r="I39" s="116"/>
      <c r="J39" s="116"/>
      <c r="K39" s="116"/>
      <c r="L39" s="116"/>
      <c r="M39" s="116"/>
      <c r="N39" s="116"/>
      <c r="O39" s="116"/>
      <c r="P39" s="116"/>
      <c r="Q39" s="116"/>
      <c r="R39" s="140"/>
      <c r="S39" s="137"/>
      <c r="T39" s="137"/>
      <c r="U39" s="137"/>
      <c r="V39" s="137"/>
      <c r="W39" s="137"/>
      <c r="X39" s="137"/>
      <c r="Y39" s="137"/>
    </row>
    <row r="40" spans="2:27" ht="20.399999999999999" hidden="1">
      <c r="B40" s="117"/>
      <c r="C40" s="145" t="s">
        <v>30</v>
      </c>
      <c r="D40" s="180" t="s">
        <v>31</v>
      </c>
      <c r="E40" s="180"/>
      <c r="F40" s="180"/>
      <c r="G40" s="147" t="s">
        <v>32</v>
      </c>
      <c r="H40" s="148"/>
      <c r="I40" s="147" t="s">
        <v>33</v>
      </c>
      <c r="J40" s="148"/>
      <c r="K40" s="148" t="s">
        <v>34</v>
      </c>
      <c r="L40" s="152"/>
      <c r="M40" s="153"/>
      <c r="N40" s="148" t="s">
        <v>35</v>
      </c>
      <c r="O40" s="152"/>
      <c r="P40" s="152" t="s">
        <v>36</v>
      </c>
      <c r="Q40" s="152"/>
      <c r="R40" s="142"/>
      <c r="S40" s="137"/>
      <c r="T40" s="137"/>
      <c r="U40" s="137"/>
      <c r="V40" s="137"/>
      <c r="W40" s="137"/>
      <c r="X40" s="137"/>
      <c r="Y40" s="137"/>
      <c r="Z40" s="137"/>
      <c r="AA40" s="137"/>
    </row>
    <row r="41" spans="2:27" ht="20.399999999999999" hidden="1">
      <c r="B41" s="117"/>
      <c r="C41" s="145"/>
      <c r="D41" s="146"/>
      <c r="E41" s="146"/>
      <c r="F41" s="146"/>
      <c r="G41" s="149" t="s">
        <v>37</v>
      </c>
      <c r="H41" s="150"/>
      <c r="I41" s="149" t="s">
        <v>37</v>
      </c>
      <c r="J41" s="154"/>
      <c r="K41" s="155" t="s">
        <v>38</v>
      </c>
      <c r="L41" s="156"/>
      <c r="M41" s="157"/>
      <c r="N41" s="155" t="s">
        <v>39</v>
      </c>
      <c r="O41" s="156"/>
      <c r="P41" s="158" t="s">
        <v>40</v>
      </c>
      <c r="Q41" s="152"/>
      <c r="R41" s="142"/>
      <c r="S41" s="137"/>
      <c r="T41" s="137"/>
      <c r="U41" s="137"/>
      <c r="V41" s="137"/>
      <c r="W41" s="137"/>
      <c r="X41" s="137"/>
      <c r="Y41" s="137"/>
      <c r="Z41" s="137"/>
      <c r="AA41" s="137"/>
    </row>
    <row r="42" spans="2:27" ht="24.6" hidden="1">
      <c r="B42" s="117"/>
      <c r="C42" s="145">
        <v>1</v>
      </c>
      <c r="D42" s="181" t="s">
        <v>41</v>
      </c>
      <c r="E42" s="181"/>
      <c r="F42" s="181"/>
      <c r="G42" s="151">
        <f>COUNTIFS(raw_stored!$D:$D,"FALSE",raw_stored!$E:$E,D42)</f>
        <v>82</v>
      </c>
      <c r="H42" s="151"/>
      <c r="I42" s="151">
        <f>COUNTIF('jun10received perdept'!$D:$D,D42)-COUNTIFS('jun10received perdept'!$D:$D,D42,'jun10received perdept'!$E:$E,D42)</f>
        <v>26</v>
      </c>
      <c r="J42" s="151"/>
      <c r="K42" s="151">
        <f>COUNTIF('jun10'!$B:$B,D42)-COUNTIFS('jun10'!$B:$B,D42,'jun10'!$F:$F,"not included in 54")</f>
        <v>83</v>
      </c>
      <c r="L42" s="159"/>
      <c r="M42" s="160"/>
      <c r="N42" s="151">
        <f>COUNTIFS('jun10'!$B:$B,D42,'jun10'!$E:$E,"OK")-COUNTIFS('jun10'!$B:$B,D42,'jun10'!$F:$F,"not included in 54")</f>
        <v>34</v>
      </c>
      <c r="O42" s="159"/>
      <c r="P42" s="151">
        <f>K42-N42</f>
        <v>49</v>
      </c>
      <c r="Q42" s="159"/>
      <c r="R42" s="143"/>
      <c r="S42" s="137"/>
      <c r="T42" s="137"/>
      <c r="U42" s="137"/>
      <c r="V42" s="137"/>
      <c r="W42" s="137"/>
      <c r="X42" s="137"/>
      <c r="Y42" s="137"/>
      <c r="Z42" s="138"/>
      <c r="AA42" s="138"/>
    </row>
    <row r="43" spans="2:27" ht="24.6" hidden="1">
      <c r="B43" s="117"/>
      <c r="C43" s="145">
        <v>2</v>
      </c>
      <c r="D43" s="181" t="s">
        <v>42</v>
      </c>
      <c r="E43" s="181"/>
      <c r="F43" s="181"/>
      <c r="G43" s="151">
        <f>COUNTIFS(raw_stored!$D:$D,"FALSE",raw_stored!$E:$E,D43)</f>
        <v>47</v>
      </c>
      <c r="H43" s="151"/>
      <c r="I43" s="151">
        <f>COUNTIF('jun10received perdept'!$D:$D,D43)-COUNTIFS('jun10received perdept'!$D:$D,D43,'jun10received perdept'!$E:$E,D43)</f>
        <v>10</v>
      </c>
      <c r="J43" s="151"/>
      <c r="K43" s="151">
        <f>COUNTIF('jun10'!$B:$B,D43)-COUNTIFS('jun10'!$B:$B,D43,'jun10'!$F:$F,"not included in 54")</f>
        <v>34</v>
      </c>
      <c r="L43" s="159"/>
      <c r="M43" s="160"/>
      <c r="N43" s="151">
        <f>COUNTIFS('jun10'!$B:$B,D43,'jun10'!$E:$E,"OK")-COUNTIFS('jun10'!$B:$B,D43,'jun10'!$F:$F,"not included in 54")</f>
        <v>26</v>
      </c>
      <c r="O43" s="159"/>
      <c r="P43" s="151">
        <f>K43-N43</f>
        <v>8</v>
      </c>
      <c r="Q43" s="159"/>
      <c r="R43" s="143"/>
      <c r="S43" s="137"/>
      <c r="T43" s="137"/>
      <c r="U43" s="137"/>
      <c r="V43" s="137"/>
      <c r="W43" s="137"/>
      <c r="X43" s="137"/>
      <c r="Y43" s="137"/>
      <c r="Z43" s="138"/>
      <c r="AA43" s="138"/>
    </row>
    <row r="44" spans="2:27" ht="24.6" hidden="1">
      <c r="B44" s="117"/>
      <c r="C44" s="145">
        <v>3</v>
      </c>
      <c r="D44" s="181" t="s">
        <v>43</v>
      </c>
      <c r="E44" s="181"/>
      <c r="F44" s="181"/>
      <c r="G44" s="151">
        <f>COUNTIFS(raw_stored!$D:$D,"FALSE",raw_stored!$E:$E,D44)</f>
        <v>159</v>
      </c>
      <c r="H44" s="151"/>
      <c r="I44" s="151">
        <f>COUNTIF('jun10received perdept'!$D:$D,D44)-COUNTIFS('jun10received perdept'!$D:$D,D44,'jun10received perdept'!$E:$E,D44)</f>
        <v>46</v>
      </c>
      <c r="J44" s="151"/>
      <c r="K44" s="151">
        <f>COUNTIF('jun10'!$B:$B,D44)-COUNTIFS('jun10'!$B:$B,D44,'jun10'!$F:$F,"not included in 54")</f>
        <v>25</v>
      </c>
      <c r="L44" s="159"/>
      <c r="M44" s="160"/>
      <c r="N44" s="151">
        <f>COUNTIFS('jun10'!$B:$B,D44,'jun10'!$E:$E,"OK")-COUNTIFS('jun10'!$B:$B,D44,'jun10'!$F:$F,"not included in 54")</f>
        <v>11</v>
      </c>
      <c r="O44" s="159"/>
      <c r="P44" s="151">
        <f>K44-N44</f>
        <v>14</v>
      </c>
      <c r="Q44" s="159"/>
      <c r="R44" s="143"/>
      <c r="S44" s="137"/>
      <c r="T44" s="137"/>
      <c r="U44" s="137"/>
      <c r="V44" s="137"/>
      <c r="W44" s="137"/>
      <c r="X44" s="137"/>
      <c r="Y44" s="137"/>
      <c r="Z44" s="138"/>
      <c r="AA44" s="138"/>
    </row>
    <row r="45" spans="2:27" ht="24.6" hidden="1">
      <c r="B45" s="117"/>
      <c r="C45" s="145">
        <v>4</v>
      </c>
      <c r="D45" s="181" t="s">
        <v>44</v>
      </c>
      <c r="E45" s="181"/>
      <c r="F45" s="181"/>
      <c r="G45" s="151">
        <f>COUNTIFS(raw_stored!$D:$D,"FALSE",raw_stored!$E:$E,D45)</f>
        <v>44</v>
      </c>
      <c r="H45" s="151"/>
      <c r="I45" s="151">
        <f>COUNTIF('jun10received perdept'!$D:$D,D45)-COUNTIFS('jun10received perdept'!$D:$D,D45,'jun10received perdept'!$E:$E,D45)</f>
        <v>36</v>
      </c>
      <c r="J45" s="151"/>
      <c r="K45" s="151">
        <f>COUNTIF('jun10'!$B:$B,D45)-COUNTIFS('jun10'!$B:$B,D45,'jun10'!$F:$F,"not included in 54")</f>
        <v>114</v>
      </c>
      <c r="L45" s="159"/>
      <c r="M45" s="160"/>
      <c r="N45" s="151">
        <f>COUNTIFS('jun10'!$B:$B,D45,'jun10'!$E:$E,"OK")-COUNTIFS('jun10'!$B:$B,D45,'jun10'!$F:$F,"not included in 54")</f>
        <v>75</v>
      </c>
      <c r="O45" s="159"/>
      <c r="P45" s="151">
        <f>K45-N45</f>
        <v>39</v>
      </c>
      <c r="Q45" s="159"/>
      <c r="R45" s="143"/>
      <c r="S45" s="137"/>
      <c r="T45" s="137"/>
      <c r="U45" s="137"/>
      <c r="V45" s="137"/>
      <c r="W45" s="137"/>
      <c r="X45" s="137"/>
      <c r="Y45" s="137"/>
      <c r="Z45" s="138"/>
      <c r="AA45" s="138"/>
    </row>
    <row r="46" spans="2:27" ht="15" hidden="1">
      <c r="B46" s="122"/>
      <c r="C46" s="123"/>
      <c r="D46" s="123"/>
      <c r="E46" s="123"/>
      <c r="F46" s="123"/>
      <c r="G46" s="123"/>
      <c r="H46" s="123"/>
      <c r="I46" s="123"/>
      <c r="J46" s="123"/>
      <c r="K46" s="123"/>
      <c r="L46" s="123"/>
      <c r="M46" s="123"/>
      <c r="N46" s="123"/>
      <c r="O46" s="123"/>
      <c r="P46" s="123"/>
      <c r="Q46" s="123"/>
      <c r="R46" s="141"/>
      <c r="S46" s="137"/>
      <c r="T46" s="137"/>
      <c r="U46" s="137"/>
      <c r="V46" s="137"/>
      <c r="W46" s="137"/>
      <c r="X46" s="137"/>
      <c r="Y46" s="137"/>
    </row>
    <row r="104" spans="2:27">
      <c r="B104" s="112"/>
      <c r="C104" s="113"/>
      <c r="D104" s="113"/>
      <c r="E104" s="113"/>
      <c r="F104" s="113"/>
      <c r="G104" s="113"/>
      <c r="H104" s="113"/>
      <c r="I104" s="113"/>
      <c r="J104" s="113"/>
      <c r="K104" s="113"/>
      <c r="L104" s="113"/>
      <c r="M104" s="113"/>
      <c r="N104" s="113"/>
      <c r="O104" s="113"/>
      <c r="P104" s="113"/>
      <c r="Q104" s="113"/>
      <c r="R104" s="113"/>
      <c r="S104" s="113"/>
      <c r="T104" s="113"/>
      <c r="U104" s="113"/>
      <c r="V104" s="113"/>
      <c r="W104" s="113"/>
      <c r="X104" s="113"/>
      <c r="Y104" s="139"/>
    </row>
    <row r="105" spans="2:27" ht="27">
      <c r="B105" s="117"/>
      <c r="C105" s="129" t="s">
        <v>29</v>
      </c>
      <c r="D105" s="116"/>
      <c r="E105" s="116"/>
      <c r="F105" s="116"/>
      <c r="G105" s="116"/>
      <c r="H105" s="116"/>
      <c r="I105" s="116"/>
      <c r="J105" s="116"/>
      <c r="K105" s="116"/>
      <c r="L105" s="116"/>
      <c r="M105" s="116"/>
      <c r="N105" s="116"/>
      <c r="O105" s="116"/>
      <c r="P105" s="116"/>
      <c r="Q105" s="116"/>
      <c r="R105" s="116"/>
      <c r="S105" s="116"/>
      <c r="T105" s="116"/>
      <c r="U105" s="116"/>
      <c r="V105" s="116"/>
      <c r="W105" s="116"/>
      <c r="X105" s="116"/>
      <c r="Y105" s="140"/>
    </row>
    <row r="106" spans="2:27">
      <c r="B106" s="117"/>
      <c r="C106" s="116"/>
      <c r="D106" s="116"/>
      <c r="E106" s="116"/>
      <c r="F106" s="116"/>
      <c r="G106" s="116"/>
      <c r="H106" s="116"/>
      <c r="I106" s="116"/>
      <c r="J106" s="116"/>
      <c r="K106" s="116"/>
      <c r="L106" s="116"/>
      <c r="M106" s="116"/>
      <c r="N106" s="116"/>
      <c r="O106" s="116"/>
      <c r="P106" s="116"/>
      <c r="Q106" s="116"/>
      <c r="R106" s="116"/>
      <c r="S106" s="116"/>
      <c r="T106" s="116"/>
      <c r="U106" s="116"/>
      <c r="V106" s="116"/>
      <c r="W106" s="116"/>
      <c r="X106" s="116"/>
      <c r="Y106" s="140"/>
    </row>
    <row r="107" spans="2:27" ht="19.2">
      <c r="B107" s="117"/>
      <c r="C107" s="130" t="s">
        <v>30</v>
      </c>
      <c r="D107" s="179" t="s">
        <v>31</v>
      </c>
      <c r="E107" s="179"/>
      <c r="F107" s="179"/>
      <c r="G107" s="161" t="s">
        <v>32</v>
      </c>
      <c r="H107" s="161"/>
      <c r="I107" s="161" t="s">
        <v>33</v>
      </c>
      <c r="J107" s="161"/>
      <c r="K107" s="161" t="s">
        <v>34</v>
      </c>
      <c r="L107" s="163"/>
      <c r="N107" s="161" t="s">
        <v>35</v>
      </c>
      <c r="O107" s="163"/>
      <c r="P107" s="163" t="s">
        <v>36</v>
      </c>
      <c r="Q107" s="163"/>
      <c r="R107" s="163"/>
      <c r="S107" s="163" t="s">
        <v>7</v>
      </c>
      <c r="T107" s="163"/>
      <c r="U107" s="163"/>
      <c r="V107" s="163"/>
      <c r="W107" s="137"/>
      <c r="X107" s="137"/>
      <c r="Y107" s="142"/>
      <c r="Z107" s="137"/>
      <c r="AA107" s="137"/>
    </row>
    <row r="108" spans="2:27" ht="16.8">
      <c r="B108" s="117"/>
      <c r="C108" s="130">
        <v>1</v>
      </c>
      <c r="D108" s="175" t="s">
        <v>41</v>
      </c>
      <c r="E108" s="175"/>
      <c r="F108" s="175"/>
      <c r="G108" s="162">
        <f>COUNTIFS(raw_stored!$D:$D,"FALSE",raw_stored!$E:$E,D108)</f>
        <v>82</v>
      </c>
      <c r="H108" s="162"/>
      <c r="I108" s="162">
        <f>COUNTIF('jun10received perdept'!$D:$D,D108)-COUNTIFS('jun10received perdept'!$D:$D,D108,'jun10received perdept'!$E:$E,D108)</f>
        <v>26</v>
      </c>
      <c r="J108" s="162"/>
      <c r="K108" s="162">
        <f>COUNTIF('jun10received perdept'!$E:$E,D108)</f>
        <v>15</v>
      </c>
      <c r="L108" s="138"/>
      <c r="N108" s="138">
        <f>COUNTIFS('jun10received perdept'!$D:$D,D108,'jun10received perdept'!C:C,"Acknowledged")</f>
        <v>23</v>
      </c>
      <c r="O108" s="138"/>
      <c r="P108" s="138">
        <f>I108-N108</f>
        <v>3</v>
      </c>
      <c r="Q108" s="138"/>
      <c r="R108" s="138"/>
      <c r="S108" s="138">
        <f>COUNTIFS(raw_stored!$L:$L,"Response",raw_stored!$E:$E,D108)</f>
        <v>2</v>
      </c>
      <c r="T108" s="138"/>
      <c r="U108" s="138"/>
      <c r="V108" s="138"/>
      <c r="W108" s="138"/>
      <c r="X108" s="138"/>
      <c r="Y108" s="143"/>
      <c r="Z108" s="138"/>
      <c r="AA108" s="138"/>
    </row>
    <row r="109" spans="2:27" ht="16.8">
      <c r="B109" s="117"/>
      <c r="C109" s="130">
        <v>2</v>
      </c>
      <c r="D109" s="175" t="s">
        <v>42</v>
      </c>
      <c r="E109" s="175"/>
      <c r="F109" s="175"/>
      <c r="G109" s="162">
        <f>COUNTIFS(raw_stored!$D:$D,"FALSE",raw_stored!$E:$E,D109)</f>
        <v>47</v>
      </c>
      <c r="H109" s="162"/>
      <c r="I109" s="162">
        <f>COUNTIF('jun10received perdept'!$D:$D,D109)-COUNTIFS('jun10received perdept'!$D:$D,D109,'jun10received perdept'!$E:$E,D109)</f>
        <v>10</v>
      </c>
      <c r="J109" s="162"/>
      <c r="K109" s="162">
        <f>COUNTIF('jun10received perdept'!$E:$E,D109)</f>
        <v>9</v>
      </c>
      <c r="L109" s="138"/>
      <c r="N109" s="138">
        <f>COUNTIFS('jun10received perdept'!$D:$D,D109,'jun10received perdept'!C:C,"Acknowledged")</f>
        <v>7</v>
      </c>
      <c r="O109" s="138"/>
      <c r="P109" s="138">
        <f t="shared" ref="P109:P112" si="0">I109-N109</f>
        <v>3</v>
      </c>
      <c r="Q109" s="138"/>
      <c r="R109" s="138"/>
      <c r="S109" s="138">
        <f>COUNTIFS(raw_stored!$L:$L,"Response",raw_stored!$E:$E,D109)</f>
        <v>1</v>
      </c>
      <c r="T109" s="138"/>
      <c r="U109" s="138"/>
      <c r="V109" s="138"/>
      <c r="W109" s="138"/>
      <c r="X109" s="138"/>
      <c r="Y109" s="143"/>
      <c r="Z109" s="138"/>
      <c r="AA109" s="138"/>
    </row>
    <row r="110" spans="2:27" ht="16.8">
      <c r="B110" s="117"/>
      <c r="C110" s="130">
        <v>3</v>
      </c>
      <c r="D110" s="175" t="s">
        <v>43</v>
      </c>
      <c r="E110" s="175"/>
      <c r="F110" s="175"/>
      <c r="G110" s="162">
        <f>COUNTIFS(raw_stored!$D:$D,"FALSE",raw_stored!$E:$E,D110)</f>
        <v>159</v>
      </c>
      <c r="H110" s="162"/>
      <c r="I110" s="162">
        <f>COUNTIF('jun10received perdept'!$D:$D,D110)-COUNTIFS('jun10received perdept'!$D:$D,D110,'jun10received perdept'!$E:$E,D110)</f>
        <v>46</v>
      </c>
      <c r="J110" s="162"/>
      <c r="K110" s="162">
        <f>COUNTIF('jun10received perdept'!$E:$E,D110)</f>
        <v>4</v>
      </c>
      <c r="L110" s="138"/>
      <c r="N110" s="138">
        <f>COUNTIFS('jun10received perdept'!$D:$D,D110,'jun10received perdept'!C:C,"Acknowledged")</f>
        <v>16</v>
      </c>
      <c r="O110" s="138"/>
      <c r="P110" s="138">
        <f t="shared" si="0"/>
        <v>30</v>
      </c>
      <c r="Q110" s="138"/>
      <c r="R110" s="138"/>
      <c r="S110" s="138">
        <f>COUNTIFS(raw_stored!$L:$L,"Response",raw_stored!$E:$E,D110)</f>
        <v>0</v>
      </c>
      <c r="T110" s="138"/>
      <c r="U110" s="138"/>
      <c r="V110" s="138"/>
      <c r="W110" s="138"/>
      <c r="X110" s="138"/>
      <c r="Y110" s="143"/>
      <c r="Z110" s="138"/>
      <c r="AA110" s="138"/>
    </row>
    <row r="111" spans="2:27" ht="16.8">
      <c r="B111" s="117"/>
      <c r="C111" s="130">
        <v>4</v>
      </c>
      <c r="D111" s="175" t="s">
        <v>44</v>
      </c>
      <c r="E111" s="175"/>
      <c r="F111" s="175"/>
      <c r="G111" s="162">
        <f>COUNTIFS(raw_stored!$D:$D,"FALSE",raw_stored!$E:$E,D111)</f>
        <v>44</v>
      </c>
      <c r="H111" s="162"/>
      <c r="I111" s="162">
        <f>COUNTIF('jun10received perdept'!$D:$D,D111)-COUNTIFS('jun10received perdept'!$D:$D,D111,'jun10received perdept'!$E:$E,D111)</f>
        <v>36</v>
      </c>
      <c r="J111" s="162"/>
      <c r="K111" s="162">
        <f>COUNTIF('jun10received perdept'!$E:$E,D111)</f>
        <v>20</v>
      </c>
      <c r="L111" s="138"/>
      <c r="N111" s="138">
        <f>COUNTIFS('jun10received perdept'!$D:$D,D111,'jun10received perdept'!C:C,"Acknowledged")</f>
        <v>18</v>
      </c>
      <c r="O111" s="138"/>
      <c r="P111" s="138">
        <f t="shared" si="0"/>
        <v>18</v>
      </c>
      <c r="Q111" s="138"/>
      <c r="R111" s="138"/>
      <c r="S111" s="138">
        <f>COUNTIFS(raw_stored!$L:$L,"Response",raw_stored!$E:$E,D111)</f>
        <v>0</v>
      </c>
      <c r="T111" s="138"/>
      <c r="U111" s="138"/>
      <c r="V111" s="138"/>
      <c r="W111" s="138"/>
      <c r="X111" s="138"/>
      <c r="Y111" s="143"/>
      <c r="Z111" s="138"/>
      <c r="AA111" s="138"/>
    </row>
    <row r="112" spans="2:27" ht="16.8">
      <c r="B112" s="117"/>
      <c r="C112" s="130">
        <v>5</v>
      </c>
      <c r="D112" s="175" t="s">
        <v>45</v>
      </c>
      <c r="E112" s="175"/>
      <c r="F112" s="175"/>
      <c r="G112" s="162">
        <f>COUNTIFS(raw_stored!$D:$D,"FALSE",raw_stored!$E:$E,D112)</f>
        <v>44</v>
      </c>
      <c r="H112" s="162"/>
      <c r="I112" s="162">
        <f>COUNTIF('jun10received perdept'!$D:$D,D112)-COUNTIFS('jun10received perdept'!$D:$D,D112,'jun10received perdept'!$E:$E,D112)</f>
        <v>22</v>
      </c>
      <c r="J112" s="162"/>
      <c r="K112" s="162">
        <f>COUNTIF('jun10received perdept'!$E:$E,D112)</f>
        <v>3</v>
      </c>
      <c r="L112" s="138"/>
      <c r="N112" s="138">
        <f>COUNTIFS('jun10received perdept'!$D:$D,D112,'jun10received perdept'!C:C,"Acknowledged")</f>
        <v>21</v>
      </c>
      <c r="O112" s="138"/>
      <c r="P112" s="138">
        <f t="shared" si="0"/>
        <v>1</v>
      </c>
      <c r="Q112" s="138"/>
      <c r="R112" s="138"/>
      <c r="S112" s="138">
        <f>COUNTIFS(raw_stored!$L:$L,"Response",raw_stored!$E:$E,D112)</f>
        <v>0</v>
      </c>
      <c r="T112" s="138"/>
      <c r="U112" s="138"/>
      <c r="V112" s="138"/>
      <c r="W112" s="138"/>
      <c r="X112" s="138"/>
      <c r="Y112" s="143"/>
      <c r="Z112" s="138"/>
      <c r="AA112" s="138"/>
    </row>
    <row r="113" spans="2:25">
      <c r="B113" s="122"/>
      <c r="C113" s="123"/>
      <c r="D113" s="123"/>
      <c r="E113" s="123"/>
      <c r="F113" s="123"/>
      <c r="G113" s="123"/>
      <c r="H113" s="123"/>
      <c r="I113" s="123"/>
      <c r="J113" s="123"/>
      <c r="K113" s="123"/>
      <c r="L113" s="123"/>
      <c r="M113" s="123"/>
      <c r="N113" s="123"/>
      <c r="O113" s="123"/>
      <c r="P113" s="123"/>
      <c r="Q113" s="123"/>
      <c r="R113" s="123"/>
      <c r="S113" s="123"/>
      <c r="T113" s="123"/>
      <c r="U113" s="123"/>
      <c r="V113" s="123"/>
      <c r="W113" s="123"/>
      <c r="X113" s="123"/>
      <c r="Y113" s="141"/>
    </row>
  </sheetData>
  <mergeCells count="22">
    <mergeCell ref="R11:S14"/>
    <mergeCell ref="V11:W14"/>
    <mergeCell ref="C15:F17"/>
    <mergeCell ref="H10:I14"/>
    <mergeCell ref="L10:M14"/>
    <mergeCell ref="P10:Q14"/>
    <mergeCell ref="T10:U14"/>
    <mergeCell ref="D112:F112"/>
    <mergeCell ref="C8:F9"/>
    <mergeCell ref="C10:F14"/>
    <mergeCell ref="J11:K14"/>
    <mergeCell ref="N11:O14"/>
    <mergeCell ref="D107:F107"/>
    <mergeCell ref="D108:F108"/>
    <mergeCell ref="D109:F109"/>
    <mergeCell ref="D110:F110"/>
    <mergeCell ref="D111:F111"/>
    <mergeCell ref="D40:F40"/>
    <mergeCell ref="D42:F42"/>
    <mergeCell ref="D43:F43"/>
    <mergeCell ref="D44:F44"/>
    <mergeCell ref="D45:F45"/>
  </mergeCells>
  <conditionalFormatting sqref="I42">
    <cfRule type="cellIs" dxfId="32" priority="20" operator="equal">
      <formula>0</formula>
    </cfRule>
  </conditionalFormatting>
  <conditionalFormatting sqref="G45">
    <cfRule type="cellIs" dxfId="31" priority="17" operator="equal">
      <formula>0</formula>
    </cfRule>
  </conditionalFormatting>
  <conditionalFormatting sqref="O45">
    <cfRule type="cellIs" dxfId="30" priority="16" operator="equal">
      <formula>0</formula>
    </cfRule>
  </conditionalFormatting>
  <conditionalFormatting sqref="R45">
    <cfRule type="cellIs" dxfId="29" priority="1" operator="equal">
      <formula>0</formula>
    </cfRule>
  </conditionalFormatting>
  <conditionalFormatting sqref="Z45:AA45">
    <cfRule type="cellIs" dxfId="28" priority="18" operator="equal">
      <formula>0</formula>
    </cfRule>
  </conditionalFormatting>
  <conditionalFormatting sqref="I108">
    <cfRule type="cellIs" dxfId="27" priority="40" operator="equal">
      <formula>0</formula>
    </cfRule>
  </conditionalFormatting>
  <conditionalFormatting sqref="K108">
    <cfRule type="cellIs" dxfId="26" priority="27" operator="equal">
      <formula>0</formula>
    </cfRule>
  </conditionalFormatting>
  <conditionalFormatting sqref="K109">
    <cfRule type="cellIs" dxfId="25" priority="42" operator="equal">
      <formula>0</formula>
    </cfRule>
  </conditionalFormatting>
  <conditionalFormatting sqref="K110">
    <cfRule type="cellIs" dxfId="24" priority="41" operator="equal">
      <formula>0</formula>
    </cfRule>
  </conditionalFormatting>
  <conditionalFormatting sqref="G43:G44">
    <cfRule type="cellIs" dxfId="23" priority="25" operator="equal">
      <formula>0</formula>
    </cfRule>
  </conditionalFormatting>
  <conditionalFormatting sqref="G109:G110">
    <cfRule type="cellIs" dxfId="22" priority="46" operator="equal">
      <formula>0</formula>
    </cfRule>
  </conditionalFormatting>
  <conditionalFormatting sqref="G111:G112">
    <cfRule type="cellIs" dxfId="21" priority="34" operator="equal">
      <formula>0</formula>
    </cfRule>
  </conditionalFormatting>
  <conditionalFormatting sqref="I43:I45">
    <cfRule type="cellIs" dxfId="20" priority="13" operator="equal">
      <formula>0</formula>
    </cfRule>
  </conditionalFormatting>
  <conditionalFormatting sqref="I109:I112">
    <cfRule type="cellIs" dxfId="19" priority="28" operator="equal">
      <formula>0</formula>
    </cfRule>
  </conditionalFormatting>
  <conditionalFormatting sqref="K42:K45">
    <cfRule type="cellIs" dxfId="18" priority="12" operator="equal">
      <formula>0</formula>
    </cfRule>
  </conditionalFormatting>
  <conditionalFormatting sqref="K111:K112">
    <cfRule type="cellIs" dxfId="17" priority="31" operator="equal">
      <formula>0</formula>
    </cfRule>
  </conditionalFormatting>
  <conditionalFormatting sqref="N42:N45">
    <cfRule type="cellIs" dxfId="16" priority="11" operator="equal">
      <formula>0</formula>
    </cfRule>
  </conditionalFormatting>
  <conditionalFormatting sqref="N108:N112">
    <cfRule type="cellIs" dxfId="15" priority="36" operator="equal">
      <formula>0</formula>
    </cfRule>
  </conditionalFormatting>
  <conditionalFormatting sqref="O42:O44">
    <cfRule type="cellIs" dxfId="14" priority="24" operator="equal">
      <formula>0</formula>
    </cfRule>
  </conditionalFormatting>
  <conditionalFormatting sqref="O108:O110">
    <cfRule type="cellIs" dxfId="13" priority="44" operator="equal">
      <formula>0</formula>
    </cfRule>
  </conditionalFormatting>
  <conditionalFormatting sqref="O111:O112">
    <cfRule type="cellIs" dxfId="12" priority="33" operator="equal">
      <formula>0</formula>
    </cfRule>
  </conditionalFormatting>
  <conditionalFormatting sqref="P42:P45">
    <cfRule type="cellIs" dxfId="11" priority="10" operator="equal">
      <formula>0</formula>
    </cfRule>
  </conditionalFormatting>
  <conditionalFormatting sqref="R42:R44">
    <cfRule type="cellIs" dxfId="10" priority="2" operator="equal">
      <formula>0</formula>
    </cfRule>
  </conditionalFormatting>
  <conditionalFormatting sqref="S108:S110">
    <cfRule type="cellIs" dxfId="9" priority="43" operator="equal">
      <formula>0</formula>
    </cfRule>
  </conditionalFormatting>
  <conditionalFormatting sqref="S111:S112">
    <cfRule type="cellIs" dxfId="8" priority="32" operator="equal">
      <formula>0</formula>
    </cfRule>
  </conditionalFormatting>
  <conditionalFormatting sqref="Z42:AA44 G42">
    <cfRule type="cellIs" dxfId="7" priority="26" operator="equal">
      <formula>0</formula>
    </cfRule>
  </conditionalFormatting>
  <conditionalFormatting sqref="W108:AA110 G108">
    <cfRule type="cellIs" dxfId="6" priority="47" operator="equal">
      <formula>0</formula>
    </cfRule>
  </conditionalFormatting>
  <conditionalFormatting sqref="W111:AA112">
    <cfRule type="cellIs" dxfId="5" priority="35" operator="equal">
      <formula>0</formula>
    </cfRule>
  </conditionalFormatting>
  <pageMargins left="0.7" right="0.7" top="0.75" bottom="0.75" header="0.3" footer="0.3"/>
  <pageSetup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B1:AA88"/>
  <sheetViews>
    <sheetView showGridLines="0" workbookViewId="0">
      <selection activeCell="L15" sqref="L15"/>
    </sheetView>
  </sheetViews>
  <sheetFormatPr defaultColWidth="8.88671875" defaultRowHeight="13.2"/>
  <cols>
    <col min="1" max="1" width="0.88671875" style="27" customWidth="1"/>
    <col min="2" max="2" width="2.6640625" style="27" customWidth="1"/>
    <col min="3" max="24" width="9" style="27" customWidth="1"/>
    <col min="25" max="25" width="2.6640625" style="27" customWidth="1"/>
    <col min="26" max="16384" width="8.88671875" style="27"/>
  </cols>
  <sheetData>
    <row r="1" spans="2:25" ht="4.8" customHeight="1"/>
    <row r="2" spans="2:25" ht="9.6" customHeight="1">
      <c r="B2" s="112"/>
      <c r="C2" s="113"/>
      <c r="D2" s="113"/>
      <c r="E2" s="113"/>
      <c r="F2" s="113"/>
      <c r="G2" s="113"/>
      <c r="H2" s="113"/>
      <c r="I2" s="113"/>
      <c r="J2" s="113"/>
      <c r="K2" s="113"/>
      <c r="L2" s="113"/>
      <c r="M2" s="113"/>
      <c r="N2" s="113"/>
      <c r="O2" s="113"/>
      <c r="P2" s="113"/>
      <c r="Q2" s="113"/>
      <c r="R2" s="113"/>
      <c r="S2" s="113"/>
      <c r="T2" s="113"/>
      <c r="U2" s="113"/>
      <c r="V2" s="113"/>
      <c r="W2" s="113"/>
      <c r="X2" s="113"/>
      <c r="Y2" s="139"/>
    </row>
    <row r="3" spans="2:25" ht="27">
      <c r="B3" s="114"/>
      <c r="C3" s="115" t="s">
        <v>0</v>
      </c>
      <c r="D3" s="116"/>
      <c r="E3" s="116"/>
      <c r="F3" s="116"/>
      <c r="G3" s="116"/>
      <c r="H3" s="116"/>
      <c r="I3" s="116"/>
      <c r="J3" s="116"/>
      <c r="K3" s="116"/>
      <c r="L3" s="116"/>
      <c r="M3" s="116"/>
      <c r="N3" s="116"/>
      <c r="O3" s="116"/>
      <c r="P3" s="116"/>
      <c r="Q3" s="116"/>
      <c r="R3" s="116"/>
      <c r="S3" s="116"/>
      <c r="T3" s="116"/>
      <c r="U3" s="116"/>
      <c r="V3" s="116"/>
      <c r="W3" s="116"/>
      <c r="X3" s="116"/>
      <c r="Y3" s="140"/>
    </row>
    <row r="4" spans="2:25" ht="13.2" customHeight="1">
      <c r="B4" s="117"/>
      <c r="C4" s="116"/>
      <c r="D4" s="116"/>
      <c r="E4" s="116"/>
      <c r="F4" s="116"/>
      <c r="G4" s="116"/>
      <c r="H4" s="116"/>
      <c r="I4" s="116"/>
      <c r="J4" s="116"/>
      <c r="K4" s="116"/>
      <c r="L4" s="116"/>
      <c r="M4" s="116"/>
      <c r="N4" s="116"/>
      <c r="O4" s="116"/>
      <c r="P4" s="116"/>
      <c r="Q4" s="116"/>
      <c r="R4" s="116"/>
      <c r="S4" s="116"/>
      <c r="T4" s="116"/>
      <c r="U4" s="116"/>
      <c r="V4" s="116"/>
      <c r="W4" s="116"/>
      <c r="X4" s="116"/>
      <c r="Y4" s="140"/>
    </row>
    <row r="5" spans="2:25" ht="31.2" customHeight="1">
      <c r="B5" s="117"/>
      <c r="C5" s="118">
        <f>COUNTIF(raw_log!E:E,"Logged")</f>
        <v>41</v>
      </c>
      <c r="D5" s="119" t="s">
        <v>1</v>
      </c>
      <c r="E5" s="116"/>
      <c r="F5" s="116"/>
      <c r="G5" s="116"/>
      <c r="H5" s="116"/>
      <c r="I5" s="116"/>
      <c r="J5" s="116"/>
      <c r="K5" s="116"/>
      <c r="L5" s="116"/>
      <c r="M5" s="116"/>
      <c r="N5" s="116"/>
      <c r="O5" s="116"/>
      <c r="P5" s="116"/>
      <c r="Q5" s="116"/>
      <c r="R5" s="116"/>
      <c r="S5" s="116"/>
      <c r="T5" s="116"/>
      <c r="U5" s="116"/>
      <c r="V5" s="116"/>
      <c r="W5" s="116"/>
      <c r="X5" s="116"/>
      <c r="Y5" s="140"/>
    </row>
    <row r="6" spans="2:25" ht="31.2" customHeight="1">
      <c r="B6" s="117"/>
      <c r="C6" s="118">
        <f>COUNTIF(raw_log!D:D,"Logged")</f>
        <v>53</v>
      </c>
      <c r="D6" s="119" t="s">
        <v>2</v>
      </c>
      <c r="E6" s="116"/>
      <c r="F6" s="116"/>
      <c r="G6" s="116"/>
      <c r="H6" s="116"/>
      <c r="I6" s="116"/>
      <c r="J6" s="116"/>
      <c r="K6" s="116"/>
      <c r="L6" s="116"/>
      <c r="M6" s="116"/>
      <c r="N6" s="116"/>
      <c r="O6" s="116"/>
      <c r="P6" s="116"/>
      <c r="Q6" s="116"/>
      <c r="R6" s="116"/>
      <c r="S6" s="116"/>
      <c r="T6" s="116"/>
      <c r="U6" s="116"/>
      <c r="V6" s="116"/>
      <c r="W6" s="116"/>
      <c r="X6" s="116"/>
      <c r="Y6" s="140"/>
    </row>
    <row r="7" spans="2:25" ht="6.6" customHeight="1">
      <c r="B7" s="117"/>
      <c r="C7" s="116"/>
      <c r="D7" s="120"/>
      <c r="E7" s="120"/>
      <c r="F7" s="116"/>
      <c r="G7" s="116"/>
      <c r="H7" s="116"/>
      <c r="I7" s="116"/>
      <c r="J7" s="116"/>
      <c r="K7" s="116"/>
      <c r="L7" s="116"/>
      <c r="M7" s="116"/>
      <c r="N7" s="116"/>
      <c r="O7" s="116"/>
      <c r="P7" s="116"/>
      <c r="Q7" s="116"/>
      <c r="R7" s="116"/>
      <c r="S7" s="116"/>
      <c r="T7" s="116"/>
      <c r="U7" s="116"/>
      <c r="V7" s="116"/>
      <c r="W7" s="116"/>
      <c r="X7" s="116"/>
      <c r="Y7" s="140"/>
    </row>
    <row r="8" spans="2:25" ht="13.2" customHeight="1">
      <c r="B8" s="117"/>
      <c r="C8" s="176" t="s">
        <v>3</v>
      </c>
      <c r="D8" s="176"/>
      <c r="E8" s="176"/>
      <c r="F8" s="176"/>
      <c r="G8" s="116"/>
      <c r="H8" s="121"/>
      <c r="I8" s="131"/>
      <c r="J8" s="131"/>
      <c r="K8" s="116"/>
      <c r="L8" s="116"/>
      <c r="M8" s="121"/>
      <c r="N8" s="131"/>
      <c r="O8" s="131"/>
      <c r="P8" s="116"/>
      <c r="Q8" s="116"/>
      <c r="R8" s="116"/>
      <c r="S8" s="116"/>
      <c r="T8" s="116"/>
      <c r="U8" s="116"/>
      <c r="V8" s="116"/>
      <c r="W8" s="116"/>
      <c r="X8" s="116"/>
      <c r="Y8" s="140"/>
    </row>
    <row r="9" spans="2:25" ht="13.2" customHeight="1">
      <c r="B9" s="117"/>
      <c r="C9" s="176"/>
      <c r="D9" s="176"/>
      <c r="E9" s="176"/>
      <c r="F9" s="176"/>
      <c r="G9" s="116"/>
      <c r="H9" s="121"/>
      <c r="I9" s="131"/>
      <c r="J9" s="131"/>
      <c r="K9" s="131"/>
      <c r="L9" s="131"/>
      <c r="M9" s="121"/>
      <c r="N9" s="131"/>
      <c r="O9" s="131"/>
      <c r="P9" s="116"/>
      <c r="Q9" s="116"/>
      <c r="R9" s="116"/>
      <c r="S9" s="116"/>
      <c r="T9" s="116"/>
      <c r="U9" s="116"/>
      <c r="V9" s="116"/>
      <c r="W9" s="116"/>
      <c r="X9" s="116"/>
      <c r="Y9" s="140"/>
    </row>
    <row r="10" spans="2:25" ht="3" customHeight="1">
      <c r="B10" s="117"/>
      <c r="C10" s="177">
        <f>raw_log!AJ9</f>
        <v>0.98148148148148151</v>
      </c>
      <c r="D10" s="177"/>
      <c r="E10" s="177"/>
      <c r="F10" s="177"/>
      <c r="G10" s="116"/>
      <c r="H10" s="183">
        <f>COUNTIF(raw_stored!$D:$D,"FALSE")</f>
        <v>796</v>
      </c>
      <c r="I10" s="183"/>
      <c r="J10" s="116"/>
      <c r="K10" s="131"/>
      <c r="L10" s="184">
        <f>COUNTIF(raw_received!$B:$B,"FALSE")-COUNTIF(raw_received!$C:$C,"OCM")</f>
        <v>561</v>
      </c>
      <c r="M10" s="184"/>
      <c r="N10" s="116"/>
      <c r="O10" s="131"/>
      <c r="P10" s="184">
        <f>COUNTIF(raw_received!$L:$L,"Doc received")</f>
        <v>406</v>
      </c>
      <c r="Q10" s="184"/>
      <c r="R10" s="116"/>
      <c r="S10" s="131"/>
      <c r="T10" s="183">
        <f>COUNTIF(raw_stored!$L:$L,"Response")</f>
        <v>12</v>
      </c>
      <c r="U10" s="183"/>
      <c r="V10" s="116"/>
      <c r="W10" s="131"/>
      <c r="X10" s="116"/>
      <c r="Y10" s="140"/>
    </row>
    <row r="11" spans="2:25" ht="7.8" customHeight="1">
      <c r="B11" s="117"/>
      <c r="C11" s="177"/>
      <c r="D11" s="177"/>
      <c r="E11" s="177"/>
      <c r="F11" s="177"/>
      <c r="G11" s="116"/>
      <c r="H11" s="183"/>
      <c r="I11" s="183"/>
      <c r="J11" s="178" t="s">
        <v>4</v>
      </c>
      <c r="K11" s="178"/>
      <c r="L11" s="184"/>
      <c r="M11" s="184"/>
      <c r="N11" s="178" t="s">
        <v>5</v>
      </c>
      <c r="O11" s="178"/>
      <c r="P11" s="184"/>
      <c r="Q11" s="184"/>
      <c r="R11" s="178" t="s">
        <v>6</v>
      </c>
      <c r="S11" s="178"/>
      <c r="T11" s="183"/>
      <c r="U11" s="183"/>
      <c r="V11" s="178" t="s">
        <v>7</v>
      </c>
      <c r="W11" s="178"/>
      <c r="X11" s="116"/>
      <c r="Y11" s="140"/>
    </row>
    <row r="12" spans="2:25" ht="13.2" customHeight="1">
      <c r="B12" s="117"/>
      <c r="C12" s="177"/>
      <c r="D12" s="177"/>
      <c r="E12" s="177"/>
      <c r="F12" s="177"/>
      <c r="G12" s="116"/>
      <c r="H12" s="183"/>
      <c r="I12" s="183"/>
      <c r="J12" s="178"/>
      <c r="K12" s="178"/>
      <c r="L12" s="184"/>
      <c r="M12" s="184"/>
      <c r="N12" s="178"/>
      <c r="O12" s="178"/>
      <c r="P12" s="184"/>
      <c r="Q12" s="184"/>
      <c r="R12" s="178"/>
      <c r="S12" s="178"/>
      <c r="T12" s="183"/>
      <c r="U12" s="183"/>
      <c r="V12" s="178"/>
      <c r="W12" s="178"/>
      <c r="X12" s="116"/>
      <c r="Y12" s="140"/>
    </row>
    <row r="13" spans="2:25" ht="9.6" customHeight="1">
      <c r="B13" s="117"/>
      <c r="C13" s="177"/>
      <c r="D13" s="177"/>
      <c r="E13" s="177"/>
      <c r="F13" s="177"/>
      <c r="G13" s="116"/>
      <c r="H13" s="183"/>
      <c r="I13" s="183"/>
      <c r="J13" s="178"/>
      <c r="K13" s="178"/>
      <c r="L13" s="184"/>
      <c r="M13" s="184"/>
      <c r="N13" s="178"/>
      <c r="O13" s="178"/>
      <c r="P13" s="184"/>
      <c r="Q13" s="184"/>
      <c r="R13" s="178"/>
      <c r="S13" s="178"/>
      <c r="T13" s="183"/>
      <c r="U13" s="183"/>
      <c r="V13" s="178"/>
      <c r="W13" s="178"/>
      <c r="X13" s="116"/>
      <c r="Y13" s="140"/>
    </row>
    <row r="14" spans="2:25" ht="13.2" customHeight="1">
      <c r="B14" s="117"/>
      <c r="C14" s="177"/>
      <c r="D14" s="177"/>
      <c r="E14" s="177"/>
      <c r="F14" s="177"/>
      <c r="G14" s="116"/>
      <c r="H14" s="183"/>
      <c r="I14" s="183"/>
      <c r="J14" s="178"/>
      <c r="K14" s="178"/>
      <c r="L14" s="184"/>
      <c r="M14" s="184"/>
      <c r="N14" s="178"/>
      <c r="O14" s="178"/>
      <c r="P14" s="184"/>
      <c r="Q14" s="184"/>
      <c r="R14" s="178"/>
      <c r="S14" s="178"/>
      <c r="T14" s="183"/>
      <c r="U14" s="183"/>
      <c r="V14" s="178"/>
      <c r="W14" s="178"/>
      <c r="X14" s="116"/>
      <c r="Y14" s="140"/>
    </row>
    <row r="15" spans="2:25" ht="6" customHeight="1">
      <c r="B15" s="117"/>
      <c r="C15" s="182" t="s">
        <v>8</v>
      </c>
      <c r="D15" s="182"/>
      <c r="E15" s="182"/>
      <c r="F15" s="182"/>
      <c r="G15" s="116"/>
      <c r="H15" s="116"/>
      <c r="I15" s="116"/>
      <c r="J15" s="116"/>
      <c r="K15" s="116"/>
      <c r="L15" s="116"/>
      <c r="M15" s="132"/>
      <c r="N15" s="133"/>
      <c r="O15" s="116"/>
      <c r="P15" s="116"/>
      <c r="Q15" s="116"/>
      <c r="R15" s="116"/>
      <c r="S15" s="116"/>
      <c r="T15" s="116"/>
      <c r="U15" s="116"/>
      <c r="V15" s="116"/>
      <c r="W15" s="116"/>
      <c r="X15" s="116"/>
      <c r="Y15" s="140"/>
    </row>
    <row r="16" spans="2:25" ht="8.4" customHeight="1">
      <c r="B16" s="117"/>
      <c r="C16" s="182"/>
      <c r="D16" s="182"/>
      <c r="E16" s="182"/>
      <c r="F16" s="182"/>
      <c r="G16" s="116"/>
      <c r="H16" s="116"/>
      <c r="I16" s="116"/>
      <c r="J16" s="116"/>
      <c r="K16" s="116"/>
      <c r="L16" s="116"/>
      <c r="M16" s="132"/>
      <c r="N16" s="133"/>
      <c r="O16" s="116"/>
      <c r="P16" s="116"/>
      <c r="Q16" s="116"/>
      <c r="R16" s="116"/>
      <c r="S16" s="116"/>
      <c r="T16" s="116"/>
      <c r="U16" s="116"/>
      <c r="V16" s="116"/>
      <c r="W16" s="116"/>
      <c r="X16" s="116"/>
      <c r="Y16" s="140"/>
    </row>
    <row r="17" spans="2:25" ht="12.6" customHeight="1">
      <c r="B17" s="117"/>
      <c r="C17" s="182"/>
      <c r="D17" s="182"/>
      <c r="E17" s="182"/>
      <c r="F17" s="182"/>
      <c r="G17" s="116"/>
      <c r="H17" s="116"/>
      <c r="I17" s="116"/>
      <c r="J17" s="116"/>
      <c r="K17" s="116"/>
      <c r="L17" s="116"/>
      <c r="M17" s="132"/>
      <c r="N17" s="133"/>
      <c r="O17" s="116"/>
      <c r="P17" s="116"/>
      <c r="Q17" s="116"/>
      <c r="R17" s="116"/>
      <c r="S17" s="116"/>
      <c r="T17" s="116"/>
      <c r="U17" s="116"/>
      <c r="V17" s="116"/>
      <c r="W17" s="116"/>
      <c r="X17" s="116"/>
      <c r="Y17" s="140"/>
    </row>
    <row r="18" spans="2:25" ht="7.2" customHeight="1">
      <c r="B18" s="122"/>
      <c r="C18" s="123"/>
      <c r="D18" s="123"/>
      <c r="E18" s="123"/>
      <c r="F18" s="123"/>
      <c r="G18" s="123"/>
      <c r="H18" s="123"/>
      <c r="I18" s="123"/>
      <c r="J18" s="123"/>
      <c r="K18" s="123"/>
      <c r="L18" s="123"/>
      <c r="M18" s="123"/>
      <c r="N18" s="123"/>
      <c r="O18" s="123"/>
      <c r="P18" s="123"/>
      <c r="Q18" s="123"/>
      <c r="R18" s="123"/>
      <c r="S18" s="123"/>
      <c r="T18" s="123"/>
      <c r="U18" s="123"/>
      <c r="V18" s="123"/>
      <c r="W18" s="123"/>
      <c r="X18" s="123"/>
      <c r="Y18" s="141"/>
    </row>
    <row r="19" spans="2:25" ht="9" customHeight="1">
      <c r="B19" s="117"/>
      <c r="C19" s="116"/>
      <c r="D19" s="116"/>
      <c r="E19" s="116"/>
      <c r="F19" s="116"/>
      <c r="G19" s="116"/>
      <c r="H19" s="116"/>
      <c r="I19" s="116"/>
      <c r="J19" s="116"/>
      <c r="K19" s="116"/>
      <c r="L19" s="116"/>
      <c r="M19" s="116"/>
      <c r="N19" s="116"/>
      <c r="O19" s="116"/>
      <c r="P19" s="116"/>
      <c r="Q19" s="116"/>
      <c r="R19" s="116"/>
      <c r="S19" s="116"/>
      <c r="T19" s="116"/>
      <c r="U19" s="116"/>
      <c r="V19" s="116"/>
      <c r="W19" s="116"/>
      <c r="X19" s="116"/>
      <c r="Y19" s="140"/>
    </row>
    <row r="20" spans="2:25" ht="20.399999999999999">
      <c r="B20" s="114"/>
      <c r="C20" s="124" t="s">
        <v>9</v>
      </c>
      <c r="D20" s="116"/>
      <c r="E20" s="116"/>
      <c r="F20" s="116"/>
      <c r="G20" s="116"/>
      <c r="H20" s="116"/>
      <c r="I20" s="116"/>
      <c r="J20" s="116"/>
      <c r="K20" s="116"/>
      <c r="L20" s="116"/>
      <c r="M20" s="116"/>
      <c r="N20" s="116"/>
      <c r="O20" s="116"/>
      <c r="P20" s="116"/>
      <c r="Q20" s="116"/>
      <c r="R20" s="116"/>
      <c r="S20" s="116"/>
      <c r="T20" s="116"/>
      <c r="U20" s="116"/>
      <c r="V20" s="116" t="s">
        <v>46</v>
      </c>
      <c r="W20" s="116"/>
      <c r="X20" s="116"/>
      <c r="Y20" s="140"/>
    </row>
    <row r="21" spans="2:25">
      <c r="B21" s="117"/>
      <c r="C21" s="116"/>
      <c r="D21" s="116"/>
      <c r="E21" s="116"/>
      <c r="F21" s="116"/>
      <c r="G21" s="116"/>
      <c r="H21" s="116"/>
      <c r="I21" s="116"/>
      <c r="J21" s="116"/>
      <c r="K21" s="116"/>
      <c r="L21" s="116"/>
      <c r="M21" s="116"/>
      <c r="N21" s="116"/>
      <c r="O21" s="116"/>
      <c r="P21" s="116"/>
      <c r="Q21" s="116"/>
      <c r="R21" s="116"/>
      <c r="S21" s="116"/>
      <c r="T21" s="116"/>
      <c r="U21" s="116"/>
      <c r="V21" s="116"/>
      <c r="W21" s="116"/>
      <c r="X21" s="116"/>
      <c r="Y21" s="140"/>
    </row>
    <row r="22" spans="2:25" ht="22.2" customHeight="1">
      <c r="B22" s="117"/>
      <c r="C22" s="125">
        <f>COUNTIF(raw_OCM!$C:$C,"other dept")</f>
        <v>7</v>
      </c>
      <c r="D22" s="124" t="s">
        <v>16</v>
      </c>
      <c r="E22" s="116"/>
      <c r="F22" s="116"/>
      <c r="G22" s="116"/>
      <c r="H22" s="116"/>
      <c r="I22" s="116"/>
      <c r="J22" s="116"/>
      <c r="K22" s="116"/>
      <c r="L22" s="116"/>
      <c r="M22" s="125">
        <f>COUNTIF(raw_OCM!$C:$C,"ocm")</f>
        <v>106</v>
      </c>
      <c r="N22" s="124" t="s">
        <v>18</v>
      </c>
      <c r="O22" s="116"/>
      <c r="P22" s="116"/>
      <c r="Q22" s="116"/>
      <c r="R22" s="116"/>
      <c r="S22" s="116"/>
      <c r="T22" s="116"/>
      <c r="V22" s="116"/>
      <c r="W22" s="116"/>
      <c r="X22" s="116"/>
      <c r="Y22" s="140"/>
    </row>
    <row r="23" spans="2:25">
      <c r="B23" s="117"/>
      <c r="J23" s="116"/>
      <c r="K23" s="116"/>
      <c r="L23" s="116"/>
      <c r="M23" s="116"/>
      <c r="N23" s="116"/>
      <c r="O23" s="116"/>
      <c r="P23" s="116"/>
      <c r="Q23" s="116"/>
      <c r="R23" s="116"/>
      <c r="S23" s="116"/>
      <c r="T23" s="116"/>
      <c r="U23" s="116"/>
      <c r="V23" s="116"/>
      <c r="W23" s="116"/>
      <c r="X23" s="116"/>
      <c r="Y23" s="140"/>
    </row>
    <row r="24" spans="2:25" ht="15">
      <c r="B24" s="117"/>
      <c r="C24" s="126" t="s">
        <v>21</v>
      </c>
      <c r="D24" s="116"/>
      <c r="E24" s="116"/>
      <c r="F24" s="116"/>
      <c r="G24" s="116"/>
      <c r="H24" s="116"/>
      <c r="I24" s="116"/>
      <c r="J24" s="116"/>
      <c r="K24" s="116"/>
      <c r="L24" s="116"/>
      <c r="M24" s="116"/>
      <c r="N24" s="116"/>
      <c r="O24" s="116"/>
      <c r="P24" s="126" t="s">
        <v>47</v>
      </c>
      <c r="Q24" s="116"/>
      <c r="R24" s="116"/>
      <c r="S24" s="116"/>
      <c r="T24" s="116"/>
      <c r="U24" s="116"/>
      <c r="V24" s="116"/>
      <c r="W24" s="116"/>
      <c r="X24" s="116"/>
      <c r="Y24" s="140"/>
    </row>
    <row r="25" spans="2:25" ht="27">
      <c r="B25" s="117"/>
      <c r="C25" s="127">
        <f>COUNTIF(raw_OCM!$U:$U,"OCM Process Complete")</f>
        <v>72</v>
      </c>
      <c r="D25" s="128" t="s">
        <v>23</v>
      </c>
      <c r="E25" s="116"/>
      <c r="F25" s="116"/>
      <c r="G25" s="116"/>
      <c r="H25" s="116"/>
      <c r="I25" s="116"/>
      <c r="J25" s="116"/>
      <c r="K25" s="116"/>
      <c r="L25" s="116"/>
      <c r="M25" s="116"/>
      <c r="N25" s="116"/>
      <c r="O25" s="116"/>
      <c r="P25" s="185" t="s">
        <v>48</v>
      </c>
      <c r="Q25" s="185"/>
      <c r="R25" s="185"/>
      <c r="S25" s="185"/>
      <c r="T25" s="185"/>
      <c r="U25" s="185"/>
      <c r="V25" s="136">
        <f>COUNTIFS(raw_OCM!V:V,"Transmittal")</f>
        <v>0</v>
      </c>
      <c r="W25" s="116"/>
      <c r="X25" s="116"/>
      <c r="Y25" s="140"/>
    </row>
    <row r="26" spans="2:25" ht="27">
      <c r="B26" s="117"/>
      <c r="C26" s="127">
        <f>COUNTIF(raw_OCM!$U:$U,"S.OCM Actioned")</f>
        <v>33</v>
      </c>
      <c r="D26" s="128" t="s">
        <v>25</v>
      </c>
      <c r="E26" s="116"/>
      <c r="F26" s="116"/>
      <c r="G26" s="116"/>
      <c r="H26" s="116"/>
      <c r="I26" s="116"/>
      <c r="J26" s="116"/>
      <c r="K26" s="116"/>
      <c r="L26" s="116"/>
      <c r="M26" s="116"/>
      <c r="N26" s="116"/>
      <c r="O26" s="116"/>
      <c r="P26" s="185" t="s">
        <v>49</v>
      </c>
      <c r="Q26" s="185"/>
      <c r="R26" s="185"/>
      <c r="S26" s="185"/>
      <c r="T26" s="185"/>
      <c r="U26" s="185"/>
      <c r="V26" s="134">
        <f>COUNTIFS(raw_stored!$L:$L,"Response",raw_stored!$B:$B,"OCM")</f>
        <v>0</v>
      </c>
      <c r="W26" s="116"/>
      <c r="X26" s="116"/>
      <c r="Y26" s="140"/>
    </row>
    <row r="27" spans="2:25" ht="27">
      <c r="B27" s="117"/>
      <c r="C27" s="127">
        <f>SUM(COUNTIF(raw_OCM!$U:$U,"OCM Indexes Updated"),COUNTIF(raw_OCM!$U:$U,"Data Record Created"),COUNTIF(raw_OCM!$U:$U,"Data Record Update"),COUNTIF(raw_OCM!$U:$U,"Index needs update"),COUNTIF(raw_OCM!$U:$U,"OCM Process Started"))</f>
        <v>8</v>
      </c>
      <c r="D27" s="128" t="s">
        <v>27</v>
      </c>
      <c r="E27" s="116"/>
      <c r="F27" s="116"/>
      <c r="G27" s="116"/>
      <c r="H27" s="116"/>
      <c r="I27" s="116"/>
      <c r="J27" s="116"/>
      <c r="K27" s="116"/>
      <c r="L27" s="116"/>
      <c r="M27" s="116"/>
      <c r="N27" s="116"/>
      <c r="O27" s="116"/>
      <c r="P27" s="135"/>
      <c r="Q27" s="135"/>
      <c r="R27" s="135"/>
      <c r="S27" s="135"/>
      <c r="T27" s="135"/>
      <c r="U27" s="135"/>
      <c r="V27" s="134"/>
      <c r="W27" s="116"/>
      <c r="X27" s="116"/>
      <c r="Y27" s="140"/>
    </row>
    <row r="28" spans="2:25" ht="27">
      <c r="B28" s="117"/>
      <c r="C28" s="127">
        <f>COUNTIF(raw_OCM!$U:$U,"Possible Duplicate")</f>
        <v>0</v>
      </c>
      <c r="D28" s="128" t="s">
        <v>50</v>
      </c>
      <c r="E28" s="116"/>
      <c r="F28" s="116"/>
      <c r="G28" s="116"/>
      <c r="H28" s="116"/>
      <c r="I28" s="116"/>
      <c r="J28" s="116"/>
      <c r="K28" s="116"/>
      <c r="L28" s="116"/>
      <c r="M28" s="116"/>
      <c r="N28" s="116"/>
      <c r="O28" s="116"/>
      <c r="P28" s="135"/>
      <c r="Q28" s="135"/>
      <c r="R28" s="135"/>
      <c r="S28" s="135"/>
      <c r="T28" s="135"/>
      <c r="U28" s="135"/>
      <c r="V28" s="134"/>
      <c r="W28" s="116"/>
      <c r="X28" s="116"/>
      <c r="Y28" s="140"/>
    </row>
    <row r="29" spans="2:25">
      <c r="B29" s="122"/>
      <c r="C29" s="123"/>
      <c r="D29" s="123"/>
      <c r="E29" s="123"/>
      <c r="F29" s="123"/>
      <c r="G29" s="123"/>
      <c r="H29" s="123"/>
      <c r="I29" s="123"/>
      <c r="J29" s="123"/>
      <c r="K29" s="123"/>
      <c r="L29" s="123"/>
      <c r="M29" s="123"/>
      <c r="N29" s="123"/>
      <c r="O29" s="123"/>
      <c r="P29" s="123"/>
      <c r="Q29" s="123"/>
      <c r="R29" s="123"/>
      <c r="S29" s="123"/>
      <c r="T29" s="123"/>
      <c r="U29" s="123"/>
      <c r="V29" s="123"/>
      <c r="W29" s="123"/>
      <c r="X29" s="123"/>
      <c r="Y29" s="141"/>
    </row>
    <row r="31" spans="2:25">
      <c r="B31" s="112"/>
      <c r="C31" s="113"/>
      <c r="D31" s="113"/>
      <c r="E31" s="113"/>
      <c r="F31" s="113"/>
      <c r="G31" s="113"/>
      <c r="H31" s="113"/>
      <c r="I31" s="113"/>
      <c r="J31" s="113"/>
      <c r="K31" s="113"/>
      <c r="L31" s="113"/>
      <c r="M31" s="113"/>
      <c r="N31" s="113"/>
      <c r="O31" s="113"/>
      <c r="P31" s="113"/>
      <c r="Q31" s="113"/>
      <c r="R31" s="113"/>
      <c r="S31" s="113"/>
      <c r="T31" s="113"/>
      <c r="U31" s="113"/>
      <c r="V31" s="113"/>
      <c r="W31" s="113"/>
      <c r="X31" s="113"/>
      <c r="Y31" s="139"/>
    </row>
    <row r="32" spans="2:25" ht="27">
      <c r="B32" s="117"/>
      <c r="C32" s="129" t="s">
        <v>29</v>
      </c>
      <c r="D32" s="116"/>
      <c r="E32" s="116"/>
      <c r="F32" s="116"/>
      <c r="G32" s="116"/>
      <c r="H32" s="116"/>
      <c r="I32" s="116"/>
      <c r="J32" s="116"/>
      <c r="K32" s="116"/>
      <c r="L32" s="116"/>
      <c r="M32" s="116"/>
      <c r="N32" s="116"/>
      <c r="O32" s="116"/>
      <c r="P32" s="116"/>
      <c r="Q32" s="116"/>
      <c r="R32" s="116"/>
      <c r="S32" s="116"/>
      <c r="T32" s="116"/>
      <c r="U32" s="116"/>
      <c r="V32" s="116"/>
      <c r="W32" s="116"/>
      <c r="X32" s="116"/>
      <c r="Y32" s="140"/>
    </row>
    <row r="33" spans="2:27">
      <c r="B33" s="117"/>
      <c r="C33" s="116"/>
      <c r="D33" s="116"/>
      <c r="E33" s="116"/>
      <c r="F33" s="116"/>
      <c r="G33" s="116"/>
      <c r="H33" s="116"/>
      <c r="I33" s="116"/>
      <c r="J33" s="116"/>
      <c r="K33" s="116"/>
      <c r="L33" s="116"/>
      <c r="M33" s="116"/>
      <c r="N33" s="116"/>
      <c r="O33" s="116"/>
      <c r="P33" s="116"/>
      <c r="Q33" s="116"/>
      <c r="R33" s="116"/>
      <c r="S33" s="116"/>
      <c r="T33" s="116"/>
      <c r="U33" s="116"/>
      <c r="V33" s="116"/>
      <c r="W33" s="116"/>
      <c r="X33" s="116"/>
      <c r="Y33" s="140"/>
    </row>
    <row r="34" spans="2:27" ht="19.2">
      <c r="B34" s="117"/>
      <c r="C34" s="130" t="s">
        <v>30</v>
      </c>
      <c r="D34" s="179" t="s">
        <v>31</v>
      </c>
      <c r="E34" s="179"/>
      <c r="F34" s="179"/>
      <c r="G34" s="179" t="s">
        <v>4</v>
      </c>
      <c r="H34" s="179"/>
      <c r="I34" s="179"/>
      <c r="J34" s="179"/>
      <c r="K34" s="179" t="s">
        <v>5</v>
      </c>
      <c r="L34" s="179"/>
      <c r="M34" s="179"/>
      <c r="N34" s="179"/>
      <c r="O34" s="179" t="s">
        <v>6</v>
      </c>
      <c r="P34" s="179"/>
      <c r="Q34" s="179"/>
      <c r="R34" s="179"/>
      <c r="S34" s="179" t="s">
        <v>7</v>
      </c>
      <c r="T34" s="179"/>
      <c r="U34" s="179"/>
      <c r="V34" s="179"/>
      <c r="W34" s="137"/>
      <c r="X34" s="137"/>
      <c r="Y34" s="142"/>
      <c r="Z34" s="137"/>
      <c r="AA34" s="137"/>
    </row>
    <row r="35" spans="2:27" ht="16.8">
      <c r="B35" s="117"/>
      <c r="C35" s="130">
        <v>1</v>
      </c>
      <c r="D35" s="175" t="s">
        <v>51</v>
      </c>
      <c r="E35" s="175"/>
      <c r="F35" s="175"/>
      <c r="G35" s="186">
        <f>COUNTIFS(raw_stored!$D:$D,"FALSE",raw_stored!$E:$E,D35)</f>
        <v>3</v>
      </c>
      <c r="H35" s="186"/>
      <c r="I35" s="186"/>
      <c r="J35" s="186"/>
      <c r="K35" s="186">
        <f>COUNTIFS(raw_received!$B:$B,"FALSE",raw_received!$C:$C,D35)</f>
        <v>3</v>
      </c>
      <c r="L35" s="186"/>
      <c r="M35" s="186"/>
      <c r="N35" s="186"/>
      <c r="O35" s="186">
        <f>COUNTIFS(raw_received!$L:$L,"Doc received",raw_received!$C:$C,D35)</f>
        <v>1</v>
      </c>
      <c r="P35" s="186"/>
      <c r="Q35" s="186"/>
      <c r="R35" s="186"/>
      <c r="S35" s="186">
        <f>COUNTIFS(raw_stored!$L:$L,"Response",raw_stored!$E:$E,D35)</f>
        <v>0</v>
      </c>
      <c r="T35" s="186"/>
      <c r="U35" s="186"/>
      <c r="V35" s="186"/>
      <c r="W35" s="138"/>
      <c r="X35" s="138"/>
      <c r="Y35" s="143"/>
      <c r="Z35" s="138"/>
      <c r="AA35" s="138"/>
    </row>
    <row r="36" spans="2:27" ht="16.8">
      <c r="B36" s="117"/>
      <c r="C36" s="130">
        <v>2</v>
      </c>
      <c r="D36" s="175" t="s">
        <v>52</v>
      </c>
      <c r="E36" s="175"/>
      <c r="F36" s="175"/>
      <c r="G36" s="186">
        <f>COUNTIFS(raw_stored!$D:$D,"FALSE",raw_stored!$E:$E,D36)</f>
        <v>0</v>
      </c>
      <c r="H36" s="186"/>
      <c r="I36" s="186"/>
      <c r="J36" s="186"/>
      <c r="K36" s="186">
        <f>COUNTIFS(raw_received!$B:$B,"FALSE",raw_received!$C:$C,D36)</f>
        <v>0</v>
      </c>
      <c r="L36" s="186"/>
      <c r="M36" s="186"/>
      <c r="N36" s="186"/>
      <c r="O36" s="186">
        <f>COUNTIFS(raw_received!$L:$L,"Doc received",raw_received!$C:$C,D36)</f>
        <v>0</v>
      </c>
      <c r="P36" s="186"/>
      <c r="Q36" s="186"/>
      <c r="R36" s="186"/>
      <c r="S36" s="186">
        <f>COUNTIFS(raw_stored!$L:$L,"Response",raw_stored!$E:$E,D36)</f>
        <v>0</v>
      </c>
      <c r="T36" s="186"/>
      <c r="U36" s="186"/>
      <c r="V36" s="186"/>
      <c r="W36" s="138"/>
      <c r="X36" s="138"/>
      <c r="Y36" s="143"/>
      <c r="Z36" s="138"/>
      <c r="AA36" s="138"/>
    </row>
    <row r="37" spans="2:27" ht="16.8">
      <c r="B37" s="117"/>
      <c r="C37" s="130">
        <v>3</v>
      </c>
      <c r="D37" s="175" t="s">
        <v>53</v>
      </c>
      <c r="E37" s="175"/>
      <c r="F37" s="175"/>
      <c r="G37" s="186">
        <f>COUNTIFS(raw_stored!$D:$D,"FALSE",raw_stored!$E:$E,D37)</f>
        <v>0</v>
      </c>
      <c r="H37" s="186"/>
      <c r="I37" s="186"/>
      <c r="J37" s="186"/>
      <c r="K37" s="186">
        <f>COUNTIFS(raw_received!$B:$B,"FALSE",raw_received!$C:$C,D37)</f>
        <v>0</v>
      </c>
      <c r="L37" s="186"/>
      <c r="M37" s="186"/>
      <c r="N37" s="186"/>
      <c r="O37" s="186">
        <f>COUNTIFS(raw_received!$L:$L,"Doc received",raw_received!$C:$C,D37)</f>
        <v>0</v>
      </c>
      <c r="P37" s="186"/>
      <c r="Q37" s="186"/>
      <c r="R37" s="186"/>
      <c r="S37" s="186">
        <f>COUNTIFS(raw_stored!$L:$L,"Response",raw_stored!$E:$E,D37)</f>
        <v>0</v>
      </c>
      <c r="T37" s="186"/>
      <c r="U37" s="186"/>
      <c r="V37" s="186"/>
      <c r="W37" s="138"/>
      <c r="X37" s="138"/>
      <c r="Y37" s="143"/>
      <c r="Z37" s="138"/>
      <c r="AA37" s="138"/>
    </row>
    <row r="38" spans="2:27" ht="16.8">
      <c r="B38" s="117"/>
      <c r="C38" s="130">
        <v>4</v>
      </c>
      <c r="D38" s="175" t="s">
        <v>54</v>
      </c>
      <c r="E38" s="175"/>
      <c r="F38" s="175"/>
      <c r="G38" s="186">
        <f>COUNTIFS(raw_stored!$D:$D,"FALSE",raw_stored!$E:$E,D38)</f>
        <v>0</v>
      </c>
      <c r="H38" s="186"/>
      <c r="I38" s="186"/>
      <c r="J38" s="186"/>
      <c r="K38" s="186">
        <f>COUNTIFS(raw_received!$B:$B,"FALSE",raw_received!$C:$C,D38)</f>
        <v>0</v>
      </c>
      <c r="L38" s="186"/>
      <c r="M38" s="186"/>
      <c r="N38" s="186"/>
      <c r="O38" s="186">
        <f>COUNTIFS(raw_received!$L:$L,"Doc received",raw_received!$C:$C,D38)</f>
        <v>0</v>
      </c>
      <c r="P38" s="186"/>
      <c r="Q38" s="186"/>
      <c r="R38" s="186"/>
      <c r="S38" s="186">
        <f>COUNTIFS(raw_stored!$L:$L,"Response",raw_stored!$E:$E,D38)</f>
        <v>0</v>
      </c>
      <c r="T38" s="186"/>
      <c r="U38" s="186"/>
      <c r="V38" s="186"/>
      <c r="W38" s="138"/>
      <c r="X38" s="138"/>
      <c r="Y38" s="143"/>
      <c r="Z38" s="138"/>
      <c r="AA38" s="138"/>
    </row>
    <row r="39" spans="2:27" ht="16.8">
      <c r="B39" s="117"/>
      <c r="C39" s="130">
        <v>5</v>
      </c>
      <c r="D39" s="175" t="s">
        <v>55</v>
      </c>
      <c r="E39" s="175"/>
      <c r="F39" s="175"/>
      <c r="G39" s="186">
        <f>COUNTIFS(raw_stored!$D:$D,"FALSE",raw_stored!$E:$E,D39)</f>
        <v>7</v>
      </c>
      <c r="H39" s="186"/>
      <c r="I39" s="186"/>
      <c r="J39" s="186"/>
      <c r="K39" s="186">
        <f>COUNTIFS(raw_received!$B:$B,"FALSE",raw_received!$C:$C,D39)</f>
        <v>7</v>
      </c>
      <c r="L39" s="186"/>
      <c r="M39" s="186"/>
      <c r="N39" s="186"/>
      <c r="O39" s="186">
        <f>COUNTIFS(raw_received!$L:$L,"Doc received",raw_received!$C:$C,D39)</f>
        <v>4</v>
      </c>
      <c r="P39" s="186"/>
      <c r="Q39" s="186"/>
      <c r="R39" s="186"/>
      <c r="S39" s="186">
        <f>COUNTIFS(raw_stored!$L:$L,"Response",raw_stored!$E:$E,D39)</f>
        <v>0</v>
      </c>
      <c r="T39" s="186"/>
      <c r="U39" s="186"/>
      <c r="V39" s="186"/>
      <c r="W39" s="138"/>
      <c r="X39" s="138"/>
      <c r="Y39" s="143"/>
      <c r="Z39" s="138"/>
      <c r="AA39" s="138"/>
    </row>
    <row r="40" spans="2:27" ht="16.8">
      <c r="B40" s="117"/>
      <c r="C40" s="130">
        <v>6</v>
      </c>
      <c r="D40" s="175" t="s">
        <v>56</v>
      </c>
      <c r="E40" s="175"/>
      <c r="F40" s="175"/>
      <c r="G40" s="186">
        <f>COUNTIFS(raw_stored!$D:$D,"FALSE",raw_stored!$E:$E,D40)</f>
        <v>0</v>
      </c>
      <c r="H40" s="186"/>
      <c r="I40" s="186"/>
      <c r="J40" s="186"/>
      <c r="K40" s="186">
        <f>COUNTIFS(raw_received!$B:$B,"FALSE",raw_received!$C:$C,D40)</f>
        <v>0</v>
      </c>
      <c r="L40" s="186"/>
      <c r="M40" s="186"/>
      <c r="N40" s="186"/>
      <c r="O40" s="186">
        <f>COUNTIFS(raw_received!$L:$L,"Doc received",raw_received!$C:$C,D40)</f>
        <v>0</v>
      </c>
      <c r="P40" s="186"/>
      <c r="Q40" s="186"/>
      <c r="R40" s="186"/>
      <c r="S40" s="186">
        <f>COUNTIFS(raw_stored!$L:$L,"Response",raw_stored!$E:$E,D40)</f>
        <v>0</v>
      </c>
      <c r="T40" s="186"/>
      <c r="U40" s="186"/>
      <c r="V40" s="186"/>
      <c r="W40" s="138"/>
      <c r="X40" s="138"/>
      <c r="Y40" s="143"/>
      <c r="Z40" s="138"/>
      <c r="AA40" s="138"/>
    </row>
    <row r="41" spans="2:27" ht="16.8">
      <c r="B41" s="117"/>
      <c r="C41" s="130">
        <v>7</v>
      </c>
      <c r="D41" s="175" t="s">
        <v>57</v>
      </c>
      <c r="E41" s="175"/>
      <c r="F41" s="175"/>
      <c r="G41" s="186">
        <f>COUNTIFS(raw_stored!$D:$D,"FALSE",raw_stored!$E:$E,D41)</f>
        <v>0</v>
      </c>
      <c r="H41" s="186"/>
      <c r="I41" s="186"/>
      <c r="J41" s="186"/>
      <c r="K41" s="186">
        <f>COUNTIFS(raw_received!$B:$B,"FALSE",raw_received!$C:$C,D41)</f>
        <v>0</v>
      </c>
      <c r="L41" s="186"/>
      <c r="M41" s="186"/>
      <c r="N41" s="186"/>
      <c r="O41" s="186">
        <f>COUNTIFS(raw_received!$L:$L,"Doc received",raw_received!$C:$C,D41)</f>
        <v>0</v>
      </c>
      <c r="P41" s="186"/>
      <c r="Q41" s="186"/>
      <c r="R41" s="186"/>
      <c r="S41" s="186">
        <f>COUNTIFS(raw_stored!$L:$L,"Response",raw_stored!$E:$E,D41)</f>
        <v>0</v>
      </c>
      <c r="T41" s="186"/>
      <c r="U41" s="186"/>
      <c r="V41" s="186"/>
      <c r="W41" s="138"/>
      <c r="X41" s="138"/>
      <c r="Y41" s="143"/>
      <c r="Z41" s="138"/>
      <c r="AA41" s="138"/>
    </row>
    <row r="42" spans="2:27" ht="16.8">
      <c r="B42" s="117"/>
      <c r="C42" s="130">
        <v>8</v>
      </c>
      <c r="D42" s="175" t="s">
        <v>58</v>
      </c>
      <c r="E42" s="175"/>
      <c r="F42" s="175"/>
      <c r="G42" s="186">
        <f>COUNTIFS(raw_stored!$D:$D,"FALSE",raw_stored!$E:$E,D42)</f>
        <v>1</v>
      </c>
      <c r="H42" s="186"/>
      <c r="I42" s="186"/>
      <c r="J42" s="186"/>
      <c r="K42" s="186">
        <f>COUNTIFS(raw_received!$B:$B,"FALSE",raw_received!$C:$C,D42)</f>
        <v>1</v>
      </c>
      <c r="L42" s="186"/>
      <c r="M42" s="186"/>
      <c r="N42" s="186"/>
      <c r="O42" s="186">
        <f>COUNTIFS(raw_received!$L:$L,"Doc received",raw_received!$C:$C,D42)</f>
        <v>1</v>
      </c>
      <c r="P42" s="186"/>
      <c r="Q42" s="186"/>
      <c r="R42" s="186"/>
      <c r="S42" s="186">
        <f>COUNTIFS(raw_stored!$L:$L,"Response",raw_stored!$E:$E,D42)</f>
        <v>0</v>
      </c>
      <c r="T42" s="186"/>
      <c r="U42" s="186"/>
      <c r="V42" s="186"/>
      <c r="W42" s="138"/>
      <c r="X42" s="138"/>
      <c r="Y42" s="143"/>
      <c r="Z42" s="138"/>
      <c r="AA42" s="138"/>
    </row>
    <row r="43" spans="2:27" ht="16.8">
      <c r="B43" s="117"/>
      <c r="C43" s="130">
        <v>9</v>
      </c>
      <c r="D43" s="175" t="s">
        <v>59</v>
      </c>
      <c r="E43" s="175"/>
      <c r="F43" s="175"/>
      <c r="G43" s="186">
        <f>COUNTIFS(raw_stored!$D:$D,"FALSE",raw_stored!$E:$E,D43)</f>
        <v>0</v>
      </c>
      <c r="H43" s="186"/>
      <c r="I43" s="186"/>
      <c r="J43" s="186"/>
      <c r="K43" s="186">
        <f>COUNTIFS(raw_received!$B:$B,"FALSE",raw_received!$C:$C,D43)</f>
        <v>0</v>
      </c>
      <c r="L43" s="186"/>
      <c r="M43" s="186"/>
      <c r="N43" s="186"/>
      <c r="O43" s="186">
        <f>COUNTIFS(raw_received!$L:$L,"Doc received",raw_received!$C:$C,D43)</f>
        <v>0</v>
      </c>
      <c r="P43" s="186"/>
      <c r="Q43" s="186"/>
      <c r="R43" s="186"/>
      <c r="S43" s="186">
        <f>COUNTIFS(raw_stored!$L:$L,"Response",raw_stored!$E:$E,D43)</f>
        <v>0</v>
      </c>
      <c r="T43" s="186"/>
      <c r="U43" s="186"/>
      <c r="V43" s="186"/>
      <c r="W43" s="138"/>
      <c r="X43" s="138"/>
      <c r="Y43" s="143"/>
      <c r="Z43" s="138"/>
      <c r="AA43" s="138"/>
    </row>
    <row r="44" spans="2:27" ht="16.8">
      <c r="B44" s="117"/>
      <c r="C44" s="130">
        <v>10</v>
      </c>
      <c r="D44" s="175" t="s">
        <v>60</v>
      </c>
      <c r="E44" s="175"/>
      <c r="F44" s="175"/>
      <c r="G44" s="186">
        <f>COUNTIFS(raw_stored!$D:$D,"FALSE",raw_stored!$E:$E,D44)</f>
        <v>3</v>
      </c>
      <c r="H44" s="186"/>
      <c r="I44" s="186"/>
      <c r="J44" s="186"/>
      <c r="K44" s="186">
        <f>COUNTIFS(raw_received!$B:$B,"FALSE",raw_received!$C:$C,D44)</f>
        <v>0</v>
      </c>
      <c r="L44" s="186"/>
      <c r="M44" s="186"/>
      <c r="N44" s="186"/>
      <c r="O44" s="186">
        <f>COUNTIFS(raw_received!$L:$L,"Doc received",raw_received!$C:$C,D44)</f>
        <v>0</v>
      </c>
      <c r="P44" s="186"/>
      <c r="Q44" s="186"/>
      <c r="R44" s="186"/>
      <c r="S44" s="186">
        <f>COUNTIFS(raw_stored!$L:$L,"Response",raw_stored!$E:$E,D44)</f>
        <v>0</v>
      </c>
      <c r="T44" s="186"/>
      <c r="U44" s="186"/>
      <c r="V44" s="186"/>
      <c r="W44" s="138"/>
      <c r="X44" s="138"/>
      <c r="Y44" s="143"/>
      <c r="Z44" s="138"/>
      <c r="AA44" s="138"/>
    </row>
    <row r="45" spans="2:27" ht="16.8">
      <c r="B45" s="117"/>
      <c r="C45" s="130">
        <v>11</v>
      </c>
      <c r="D45" s="175" t="s">
        <v>61</v>
      </c>
      <c r="E45" s="175"/>
      <c r="F45" s="175"/>
      <c r="G45" s="186">
        <f>COUNTIFS(raw_stored!$D:$D,"FALSE",raw_stored!$E:$E,D45)</f>
        <v>21</v>
      </c>
      <c r="H45" s="186"/>
      <c r="I45" s="186"/>
      <c r="J45" s="186"/>
      <c r="K45" s="186">
        <f>COUNTIFS(raw_received!$B:$B,"FALSE",raw_received!$C:$C,D45)</f>
        <v>18</v>
      </c>
      <c r="L45" s="186"/>
      <c r="M45" s="186"/>
      <c r="N45" s="186"/>
      <c r="O45" s="186">
        <f>COUNTIFS(raw_received!$L:$L,"Doc received",raw_received!$C:$C,D45)</f>
        <v>14</v>
      </c>
      <c r="P45" s="186"/>
      <c r="Q45" s="186"/>
      <c r="R45" s="186"/>
      <c r="S45" s="186">
        <f>COUNTIFS(raw_stored!$L:$L,"Response",raw_stored!$E:$E,D45)</f>
        <v>2</v>
      </c>
      <c r="T45" s="186"/>
      <c r="U45" s="186"/>
      <c r="V45" s="186"/>
      <c r="W45" s="138"/>
      <c r="X45" s="138"/>
      <c r="Y45" s="143"/>
      <c r="Z45" s="138"/>
      <c r="AA45" s="138"/>
    </row>
    <row r="46" spans="2:27" ht="16.8">
      <c r="B46" s="117"/>
      <c r="C46" s="130">
        <v>12</v>
      </c>
      <c r="D46" s="175" t="s">
        <v>62</v>
      </c>
      <c r="E46" s="175"/>
      <c r="F46" s="175"/>
      <c r="G46" s="186">
        <f>COUNTIFS(raw_stored!$D:$D,"FALSE",raw_stored!$E:$E,D46)</f>
        <v>0</v>
      </c>
      <c r="H46" s="186"/>
      <c r="I46" s="186"/>
      <c r="J46" s="186"/>
      <c r="K46" s="186">
        <f>COUNTIFS(raw_received!$B:$B,"FALSE",raw_received!$C:$C,D46)</f>
        <v>0</v>
      </c>
      <c r="L46" s="186"/>
      <c r="M46" s="186"/>
      <c r="N46" s="186"/>
      <c r="O46" s="186">
        <f>COUNTIFS(raw_received!$L:$L,"Doc received",raw_received!$C:$C,D46)</f>
        <v>0</v>
      </c>
      <c r="P46" s="186"/>
      <c r="Q46" s="186"/>
      <c r="R46" s="186"/>
      <c r="S46" s="186">
        <f>COUNTIFS(raw_stored!$L:$L,"Response",raw_stored!$E:$E,D46)</f>
        <v>0</v>
      </c>
      <c r="T46" s="186"/>
      <c r="U46" s="186"/>
      <c r="V46" s="186"/>
      <c r="W46" s="138"/>
      <c r="X46" s="138"/>
      <c r="Y46" s="143"/>
      <c r="Z46" s="138"/>
      <c r="AA46" s="138"/>
    </row>
    <row r="47" spans="2:27" ht="16.8">
      <c r="B47" s="117"/>
      <c r="C47" s="130">
        <v>13</v>
      </c>
      <c r="D47" s="175" t="s">
        <v>63</v>
      </c>
      <c r="E47" s="175"/>
      <c r="F47" s="175"/>
      <c r="G47" s="186">
        <f>COUNTIFS(raw_stored!$D:$D,"FALSE",raw_stored!$E:$E,D47)</f>
        <v>0</v>
      </c>
      <c r="H47" s="186"/>
      <c r="I47" s="186"/>
      <c r="J47" s="186"/>
      <c r="K47" s="186">
        <f>COUNTIFS(raw_received!$B:$B,"FALSE",raw_received!$C:$C,D47)</f>
        <v>0</v>
      </c>
      <c r="L47" s="186"/>
      <c r="M47" s="186"/>
      <c r="N47" s="186"/>
      <c r="O47" s="186">
        <f>COUNTIFS(raw_received!$L:$L,"Doc received",raw_received!$C:$C,D47)</f>
        <v>0</v>
      </c>
      <c r="P47" s="186"/>
      <c r="Q47" s="186"/>
      <c r="R47" s="186"/>
      <c r="S47" s="186">
        <f>COUNTIFS(raw_stored!$L:$L,"Response",raw_stored!$E:$E,D47)</f>
        <v>0</v>
      </c>
      <c r="T47" s="186"/>
      <c r="U47" s="186"/>
      <c r="V47" s="186"/>
      <c r="W47" s="138"/>
      <c r="X47" s="138"/>
      <c r="Y47" s="143"/>
      <c r="Z47" s="138"/>
      <c r="AA47" s="138"/>
    </row>
    <row r="48" spans="2:27" ht="16.8">
      <c r="B48" s="117"/>
      <c r="C48" s="130">
        <v>14</v>
      </c>
      <c r="D48" s="175" t="s">
        <v>64</v>
      </c>
      <c r="E48" s="175"/>
      <c r="F48" s="175"/>
      <c r="G48" s="186">
        <f>COUNTIFS(raw_stored!$D:$D,"FALSE",raw_stored!$E:$E,D48)</f>
        <v>17</v>
      </c>
      <c r="H48" s="186"/>
      <c r="I48" s="186"/>
      <c r="J48" s="186"/>
      <c r="K48" s="186">
        <f>COUNTIFS(raw_received!$B:$B,"FALSE",raw_received!$C:$C,D48)</f>
        <v>16</v>
      </c>
      <c r="L48" s="186"/>
      <c r="M48" s="186"/>
      <c r="N48" s="186"/>
      <c r="O48" s="186">
        <f>COUNTIFS(raw_received!$L:$L,"Doc received",raw_received!$C:$C,D48)</f>
        <v>15</v>
      </c>
      <c r="P48" s="186"/>
      <c r="Q48" s="186"/>
      <c r="R48" s="186"/>
      <c r="S48" s="186">
        <f>COUNTIFS(raw_stored!$L:$L,"Response",raw_stored!$E:$E,D48)</f>
        <v>0</v>
      </c>
      <c r="T48" s="186"/>
      <c r="U48" s="186"/>
      <c r="V48" s="186"/>
      <c r="W48" s="138"/>
      <c r="X48" s="138"/>
      <c r="Y48" s="143"/>
      <c r="Z48" s="138"/>
      <c r="AA48" s="138"/>
    </row>
    <row r="49" spans="2:27" ht="16.8">
      <c r="B49" s="117"/>
      <c r="C49" s="130">
        <v>15</v>
      </c>
      <c r="D49" s="175" t="s">
        <v>65</v>
      </c>
      <c r="E49" s="175"/>
      <c r="F49" s="175"/>
      <c r="G49" s="186">
        <f>COUNTIFS(raw_stored!$D:$D,"FALSE",raw_stored!$E:$E,D49)</f>
        <v>15</v>
      </c>
      <c r="H49" s="186"/>
      <c r="I49" s="186"/>
      <c r="J49" s="186"/>
      <c r="K49" s="186">
        <f>COUNTIFS(raw_received!$B:$B,"FALSE",raw_received!$C:$C,D49)</f>
        <v>14</v>
      </c>
      <c r="L49" s="186"/>
      <c r="M49" s="186"/>
      <c r="N49" s="186"/>
      <c r="O49" s="186">
        <f>COUNTIFS(raw_received!$L:$L,"Doc received",raw_received!$C:$C,D49)</f>
        <v>9</v>
      </c>
      <c r="P49" s="186"/>
      <c r="Q49" s="186"/>
      <c r="R49" s="186"/>
      <c r="S49" s="186">
        <f>COUNTIFS(raw_stored!$L:$L,"Response",raw_stored!$E:$E,D49)</f>
        <v>0</v>
      </c>
      <c r="T49" s="186"/>
      <c r="U49" s="186"/>
      <c r="V49" s="186"/>
      <c r="W49" s="138"/>
      <c r="X49" s="138"/>
      <c r="Y49" s="143"/>
      <c r="Z49" s="138"/>
      <c r="AA49" s="138"/>
    </row>
    <row r="50" spans="2:27" ht="16.8">
      <c r="B50" s="117"/>
      <c r="C50" s="130">
        <v>16</v>
      </c>
      <c r="D50" s="175" t="s">
        <v>66</v>
      </c>
      <c r="E50" s="175"/>
      <c r="F50" s="175"/>
      <c r="G50" s="186">
        <f>COUNTIFS(raw_stored!$D:$D,"FALSE",raw_stored!$E:$E,D50)</f>
        <v>28</v>
      </c>
      <c r="H50" s="186"/>
      <c r="I50" s="186"/>
      <c r="J50" s="186"/>
      <c r="K50" s="186">
        <f>COUNTIFS(raw_received!$B:$B,"FALSE",raw_received!$C:$C,D50)</f>
        <v>21</v>
      </c>
      <c r="L50" s="186"/>
      <c r="M50" s="186"/>
      <c r="N50" s="186"/>
      <c r="O50" s="186">
        <f>COUNTIFS(raw_received!$L:$L,"Doc received",raw_received!$C:$C,D50)</f>
        <v>17</v>
      </c>
      <c r="P50" s="186"/>
      <c r="Q50" s="186"/>
      <c r="R50" s="186"/>
      <c r="S50" s="186">
        <f>COUNTIFS(raw_stored!$L:$L,"Response",raw_stored!$E:$E,D50)</f>
        <v>2</v>
      </c>
      <c r="T50" s="186"/>
      <c r="U50" s="186"/>
      <c r="V50" s="186"/>
      <c r="W50" s="138"/>
      <c r="X50" s="138"/>
      <c r="Y50" s="143"/>
      <c r="Z50" s="138"/>
      <c r="AA50" s="138"/>
    </row>
    <row r="51" spans="2:27" ht="16.8">
      <c r="B51" s="117"/>
      <c r="C51" s="130">
        <v>17</v>
      </c>
      <c r="D51" s="175" t="s">
        <v>67</v>
      </c>
      <c r="E51" s="175"/>
      <c r="F51" s="175"/>
      <c r="G51" s="186">
        <f>COUNTIFS(raw_stored!$D:$D,"FALSE",raw_stored!$E:$E,D51)</f>
        <v>0</v>
      </c>
      <c r="H51" s="186"/>
      <c r="I51" s="186"/>
      <c r="J51" s="186"/>
      <c r="K51" s="186">
        <f>COUNTIFS(raw_received!$B:$B,"FALSE",raw_received!$C:$C,D51)</f>
        <v>0</v>
      </c>
      <c r="L51" s="186"/>
      <c r="M51" s="186"/>
      <c r="N51" s="186"/>
      <c r="O51" s="186">
        <f>COUNTIFS(raw_received!$L:$L,"Doc received",raw_received!$C:$C,D51)</f>
        <v>0</v>
      </c>
      <c r="P51" s="186"/>
      <c r="Q51" s="186"/>
      <c r="R51" s="186"/>
      <c r="S51" s="186">
        <f>COUNTIFS(raw_stored!$L:$L,"Response",raw_stored!$E:$E,D51)</f>
        <v>0</v>
      </c>
      <c r="T51" s="186"/>
      <c r="U51" s="186"/>
      <c r="V51" s="186"/>
      <c r="W51" s="138"/>
      <c r="X51" s="138"/>
      <c r="Y51" s="143"/>
      <c r="Z51" s="138"/>
      <c r="AA51" s="138"/>
    </row>
    <row r="52" spans="2:27" ht="16.8">
      <c r="B52" s="117"/>
      <c r="C52" s="130">
        <v>18</v>
      </c>
      <c r="D52" s="175" t="s">
        <v>68</v>
      </c>
      <c r="E52" s="175"/>
      <c r="F52" s="175"/>
      <c r="G52" s="186">
        <f>COUNTIFS(raw_stored!$D:$D,"FALSE",raw_stored!$E:$E,D52)</f>
        <v>0</v>
      </c>
      <c r="H52" s="186"/>
      <c r="I52" s="186"/>
      <c r="J52" s="186"/>
      <c r="K52" s="186">
        <f>COUNTIFS(raw_received!$B:$B,"FALSE",raw_received!$C:$C,D52)</f>
        <v>0</v>
      </c>
      <c r="L52" s="186"/>
      <c r="M52" s="186"/>
      <c r="N52" s="186"/>
      <c r="O52" s="186">
        <f>COUNTIFS(raw_received!$L:$L,"Doc received",raw_received!$C:$C,D52)</f>
        <v>0</v>
      </c>
      <c r="P52" s="186"/>
      <c r="Q52" s="186"/>
      <c r="R52" s="186"/>
      <c r="S52" s="186">
        <f>COUNTIFS(raw_stored!$L:$L,"Response",raw_stored!$E:$E,D52)</f>
        <v>0</v>
      </c>
      <c r="T52" s="186"/>
      <c r="U52" s="186"/>
      <c r="V52" s="186"/>
      <c r="W52" s="138"/>
      <c r="X52" s="138"/>
      <c r="Y52" s="143"/>
      <c r="Z52" s="138"/>
      <c r="AA52" s="138"/>
    </row>
    <row r="53" spans="2:27" ht="16.8">
      <c r="B53" s="117"/>
      <c r="C53" s="130">
        <v>19</v>
      </c>
      <c r="D53" s="175" t="s">
        <v>69</v>
      </c>
      <c r="E53" s="175"/>
      <c r="F53" s="175"/>
      <c r="G53" s="186">
        <f>COUNTIFS(raw_stored!$D:$D,"FALSE",raw_stored!$E:$E,D53)</f>
        <v>147</v>
      </c>
      <c r="H53" s="186"/>
      <c r="I53" s="186"/>
      <c r="J53" s="186"/>
      <c r="K53" s="186">
        <f>COUNTIFS(raw_received!$B:$B,"FALSE",raw_received!$C:$C,D53)</f>
        <v>140</v>
      </c>
      <c r="L53" s="186"/>
      <c r="M53" s="186"/>
      <c r="N53" s="186"/>
      <c r="O53" s="186">
        <f>COUNTIFS(raw_received!$L:$L,"Doc received",raw_received!$C:$C,D53)</f>
        <v>94</v>
      </c>
      <c r="P53" s="186"/>
      <c r="Q53" s="186"/>
      <c r="R53" s="186"/>
      <c r="S53" s="186">
        <f>COUNTIFS(raw_stored!$L:$L,"Response",raw_stored!$E:$E,D53)</f>
        <v>0</v>
      </c>
      <c r="T53" s="186"/>
      <c r="U53" s="186"/>
      <c r="V53" s="186"/>
      <c r="W53" s="138"/>
      <c r="X53" s="138"/>
      <c r="Y53" s="143"/>
      <c r="Z53" s="138"/>
      <c r="AA53" s="138"/>
    </row>
    <row r="54" spans="2:27" ht="16.8">
      <c r="B54" s="117"/>
      <c r="C54" s="130">
        <v>20</v>
      </c>
      <c r="D54" s="175" t="s">
        <v>70</v>
      </c>
      <c r="E54" s="175"/>
      <c r="F54" s="175"/>
      <c r="G54" s="186">
        <f>COUNTIFS(raw_stored!$D:$D,"FALSE",raw_stored!$E:$E,D54)</f>
        <v>7</v>
      </c>
      <c r="H54" s="186"/>
      <c r="I54" s="186"/>
      <c r="J54" s="186"/>
      <c r="K54" s="186">
        <f>COUNTIFS(raw_received!$B:$B,"FALSE",raw_received!$C:$C,D54)</f>
        <v>6</v>
      </c>
      <c r="L54" s="186"/>
      <c r="M54" s="186"/>
      <c r="N54" s="186"/>
      <c r="O54" s="186">
        <f>COUNTIFS(raw_received!$L:$L,"Doc received",raw_received!$C:$C,D54)</f>
        <v>4</v>
      </c>
      <c r="P54" s="186"/>
      <c r="Q54" s="186"/>
      <c r="R54" s="186"/>
      <c r="S54" s="186">
        <f>COUNTIFS(raw_stored!$L:$L,"Response",raw_stored!$E:$E,D54)</f>
        <v>1</v>
      </c>
      <c r="T54" s="186"/>
      <c r="U54" s="186"/>
      <c r="V54" s="186"/>
      <c r="W54" s="138"/>
      <c r="X54" s="138"/>
      <c r="Y54" s="143"/>
      <c r="Z54" s="138"/>
      <c r="AA54" s="138"/>
    </row>
    <row r="55" spans="2:27" ht="16.8">
      <c r="B55" s="117"/>
      <c r="C55" s="130">
        <v>21</v>
      </c>
      <c r="D55" s="175" t="s">
        <v>71</v>
      </c>
      <c r="E55" s="175"/>
      <c r="F55" s="175"/>
      <c r="G55" s="186">
        <f>COUNTIFS(raw_stored!$D:$D,"FALSE",raw_stored!$E:$E,D55)</f>
        <v>1</v>
      </c>
      <c r="H55" s="186"/>
      <c r="I55" s="186"/>
      <c r="J55" s="186"/>
      <c r="K55" s="186">
        <f>COUNTIFS(raw_received!$B:$B,"FALSE",raw_received!$C:$C,D55)</f>
        <v>1</v>
      </c>
      <c r="L55" s="186"/>
      <c r="M55" s="186"/>
      <c r="N55" s="186"/>
      <c r="O55" s="186">
        <f>COUNTIFS(raw_received!$L:$L,"Doc received",raw_received!$C:$C,D55)</f>
        <v>0</v>
      </c>
      <c r="P55" s="186"/>
      <c r="Q55" s="186"/>
      <c r="R55" s="186"/>
      <c r="S55" s="186">
        <f>COUNTIFS(raw_stored!$L:$L,"Response",raw_stored!$E:$E,D55)</f>
        <v>0</v>
      </c>
      <c r="T55" s="186"/>
      <c r="U55" s="186"/>
      <c r="V55" s="186"/>
      <c r="W55" s="138"/>
      <c r="X55" s="138"/>
      <c r="Y55" s="143"/>
      <c r="Z55" s="138"/>
      <c r="AA55" s="138"/>
    </row>
    <row r="56" spans="2:27" ht="16.8">
      <c r="B56" s="117"/>
      <c r="C56" s="130">
        <v>22</v>
      </c>
      <c r="D56" s="175" t="s">
        <v>72</v>
      </c>
      <c r="E56" s="175"/>
      <c r="F56" s="175"/>
      <c r="G56" s="186">
        <f>COUNTIFS(raw_stored!$D:$D,"FALSE",raw_stored!$E:$E,D56)</f>
        <v>0</v>
      </c>
      <c r="H56" s="186"/>
      <c r="I56" s="186"/>
      <c r="J56" s="186"/>
      <c r="K56" s="186">
        <f>COUNTIFS(raw_received!$B:$B,"FALSE",raw_received!$C:$C,D56)</f>
        <v>0</v>
      </c>
      <c r="L56" s="186"/>
      <c r="M56" s="186"/>
      <c r="N56" s="186"/>
      <c r="O56" s="186">
        <f>COUNTIFS(raw_received!$L:$L,"Doc received",raw_received!$C:$C,D56)</f>
        <v>0</v>
      </c>
      <c r="P56" s="186"/>
      <c r="Q56" s="186"/>
      <c r="R56" s="186"/>
      <c r="S56" s="186">
        <f>COUNTIFS(raw_stored!$L:$L,"Response",raw_stored!$E:$E,D56)</f>
        <v>0</v>
      </c>
      <c r="T56" s="186"/>
      <c r="U56" s="186"/>
      <c r="V56" s="186"/>
      <c r="W56" s="138"/>
      <c r="X56" s="138"/>
      <c r="Y56" s="143"/>
      <c r="Z56" s="138"/>
      <c r="AA56" s="138"/>
    </row>
    <row r="57" spans="2:27" ht="16.8">
      <c r="B57" s="117"/>
      <c r="C57" s="130">
        <v>23</v>
      </c>
      <c r="D57" s="175" t="s">
        <v>73</v>
      </c>
      <c r="E57" s="175"/>
      <c r="F57" s="175"/>
      <c r="G57" s="186">
        <f>COUNTIFS(raw_stored!$D:$D,"FALSE",raw_stored!$E:$E,D57)</f>
        <v>0</v>
      </c>
      <c r="H57" s="186"/>
      <c r="I57" s="186"/>
      <c r="J57" s="186"/>
      <c r="K57" s="186">
        <f>COUNTIFS(raw_received!$B:$B,"FALSE",raw_received!$C:$C,D57)</f>
        <v>0</v>
      </c>
      <c r="L57" s="186"/>
      <c r="M57" s="186"/>
      <c r="N57" s="186"/>
      <c r="O57" s="186">
        <f>COUNTIFS(raw_received!$L:$L,"Doc received",raw_received!$C:$C,D57)</f>
        <v>0</v>
      </c>
      <c r="P57" s="186"/>
      <c r="Q57" s="186"/>
      <c r="R57" s="186"/>
      <c r="S57" s="186">
        <f>COUNTIFS(raw_stored!$L:$L,"Response",raw_stored!$E:$E,D57)</f>
        <v>0</v>
      </c>
      <c r="T57" s="186"/>
      <c r="U57" s="186"/>
      <c r="V57" s="186"/>
      <c r="W57" s="138"/>
      <c r="X57" s="138"/>
      <c r="Y57" s="143"/>
      <c r="Z57" s="138"/>
      <c r="AA57" s="138"/>
    </row>
    <row r="58" spans="2:27" ht="16.8">
      <c r="B58" s="117"/>
      <c r="C58" s="130">
        <v>24</v>
      </c>
      <c r="D58" s="175" t="s">
        <v>74</v>
      </c>
      <c r="E58" s="175"/>
      <c r="F58" s="175"/>
      <c r="G58" s="186">
        <f>COUNTIFS(raw_stored!$D:$D,"FALSE",raw_stored!$E:$E,D58)</f>
        <v>0</v>
      </c>
      <c r="H58" s="186"/>
      <c r="I58" s="186"/>
      <c r="J58" s="186"/>
      <c r="K58" s="186">
        <f>COUNTIFS(raw_received!$B:$B,"FALSE",raw_received!$C:$C,D58)</f>
        <v>0</v>
      </c>
      <c r="L58" s="186"/>
      <c r="M58" s="186"/>
      <c r="N58" s="186"/>
      <c r="O58" s="186">
        <f>COUNTIFS(raw_received!$L:$L,"Doc received",raw_received!$C:$C,D58)</f>
        <v>0</v>
      </c>
      <c r="P58" s="186"/>
      <c r="Q58" s="186"/>
      <c r="R58" s="186"/>
      <c r="S58" s="186">
        <f>COUNTIFS(raw_stored!$L:$L,"Response",raw_stored!$E:$E,D58)</f>
        <v>0</v>
      </c>
      <c r="T58" s="186"/>
      <c r="U58" s="186"/>
      <c r="V58" s="186"/>
      <c r="W58" s="138"/>
      <c r="X58" s="138"/>
      <c r="Y58" s="143"/>
      <c r="Z58" s="138"/>
      <c r="AA58" s="138"/>
    </row>
    <row r="59" spans="2:27" ht="16.8">
      <c r="B59" s="117"/>
      <c r="C59" s="130">
        <v>25</v>
      </c>
      <c r="D59" s="175" t="s">
        <v>75</v>
      </c>
      <c r="E59" s="175"/>
      <c r="F59" s="175"/>
      <c r="G59" s="186">
        <f>COUNTIFS(raw_stored!$D:$D,"FALSE",raw_stored!$E:$E,D59)</f>
        <v>1</v>
      </c>
      <c r="H59" s="186"/>
      <c r="I59" s="186"/>
      <c r="J59" s="186"/>
      <c r="K59" s="186">
        <f>COUNTIFS(raw_received!$B:$B,"FALSE",raw_received!$C:$C,D59)</f>
        <v>1</v>
      </c>
      <c r="L59" s="186"/>
      <c r="M59" s="186"/>
      <c r="N59" s="186"/>
      <c r="O59" s="186">
        <f>COUNTIFS(raw_received!$L:$L,"Doc received",raw_received!$C:$C,D59)</f>
        <v>0</v>
      </c>
      <c r="P59" s="186"/>
      <c r="Q59" s="186"/>
      <c r="R59" s="186"/>
      <c r="S59" s="186">
        <f>COUNTIFS(raw_stored!$L:$L,"Response",raw_stored!$E:$E,D59)</f>
        <v>0</v>
      </c>
      <c r="T59" s="186"/>
      <c r="U59" s="186"/>
      <c r="V59" s="186"/>
      <c r="W59" s="138"/>
      <c r="X59" s="138"/>
      <c r="Y59" s="143"/>
      <c r="Z59" s="138"/>
      <c r="AA59" s="138"/>
    </row>
    <row r="60" spans="2:27" ht="16.8">
      <c r="B60" s="117"/>
      <c r="C60" s="130">
        <v>26</v>
      </c>
      <c r="D60" s="175" t="s">
        <v>41</v>
      </c>
      <c r="E60" s="175"/>
      <c r="F60" s="175"/>
      <c r="G60" s="186">
        <f>COUNTIFS(raw_stored!$D:$D,"FALSE",raw_stored!$E:$E,D60)</f>
        <v>82</v>
      </c>
      <c r="H60" s="186"/>
      <c r="I60" s="186"/>
      <c r="J60" s="186"/>
      <c r="K60" s="186">
        <f>COUNTIFS(raw_received!$B:$B,"FALSE",raw_received!$C:$C,D60)</f>
        <v>70</v>
      </c>
      <c r="L60" s="186"/>
      <c r="M60" s="186"/>
      <c r="N60" s="186"/>
      <c r="O60" s="186">
        <f>COUNTIFS(raw_received!$L:$L,"Doc received",raw_received!$C:$C,D60)</f>
        <v>64</v>
      </c>
      <c r="P60" s="186"/>
      <c r="Q60" s="186"/>
      <c r="R60" s="186"/>
      <c r="S60" s="186">
        <f>COUNTIFS(raw_stored!$L:$L,"Response",raw_stored!$E:$E,D60)</f>
        <v>2</v>
      </c>
      <c r="T60" s="186"/>
      <c r="U60" s="186"/>
      <c r="V60" s="186"/>
      <c r="W60" s="138"/>
      <c r="X60" s="138"/>
      <c r="Y60" s="143"/>
      <c r="Z60" s="138"/>
      <c r="AA60" s="138"/>
    </row>
    <row r="61" spans="2:27" ht="16.8">
      <c r="B61" s="117"/>
      <c r="C61" s="130">
        <v>27</v>
      </c>
      <c r="D61" s="175" t="s">
        <v>76</v>
      </c>
      <c r="E61" s="175"/>
      <c r="F61" s="175"/>
      <c r="G61" s="186">
        <f>COUNTIFS(raw_stored!$D:$D,"FALSE",raw_stored!$E:$E,D61)</f>
        <v>23</v>
      </c>
      <c r="H61" s="186"/>
      <c r="I61" s="186"/>
      <c r="J61" s="186"/>
      <c r="K61" s="186">
        <f>COUNTIFS(raw_received!$B:$B,"FALSE",raw_received!$C:$C,D61)</f>
        <v>19</v>
      </c>
      <c r="L61" s="186"/>
      <c r="M61" s="186"/>
      <c r="N61" s="186"/>
      <c r="O61" s="186">
        <f>COUNTIFS(raw_received!$L:$L,"Doc received",raw_received!$C:$C,D61)</f>
        <v>14</v>
      </c>
      <c r="P61" s="186"/>
      <c r="Q61" s="186"/>
      <c r="R61" s="186"/>
      <c r="S61" s="186">
        <f>COUNTIFS(raw_stored!$L:$L,"Response",raw_stored!$E:$E,D61)</f>
        <v>0</v>
      </c>
      <c r="T61" s="186"/>
      <c r="U61" s="186"/>
      <c r="V61" s="186"/>
      <c r="W61" s="138"/>
      <c r="X61" s="138"/>
      <c r="Y61" s="143"/>
      <c r="Z61" s="138"/>
      <c r="AA61" s="138"/>
    </row>
    <row r="62" spans="2:27" ht="16.8">
      <c r="B62" s="117"/>
      <c r="C62" s="130">
        <v>28</v>
      </c>
      <c r="D62" s="175" t="s">
        <v>42</v>
      </c>
      <c r="E62" s="175"/>
      <c r="F62" s="175"/>
      <c r="G62" s="186">
        <f>COUNTIFS(raw_stored!$D:$D,"FALSE",raw_stored!$E:$E,D62)</f>
        <v>47</v>
      </c>
      <c r="H62" s="186"/>
      <c r="I62" s="186"/>
      <c r="J62" s="186"/>
      <c r="K62" s="186">
        <f>COUNTIFS(raw_received!$B:$B,"FALSE",raw_received!$C:$C,D62)</f>
        <v>45</v>
      </c>
      <c r="L62" s="186"/>
      <c r="M62" s="186"/>
      <c r="N62" s="186"/>
      <c r="O62" s="186">
        <f>COUNTIFS(raw_received!$L:$L,"Doc received",raw_received!$C:$C,D62)</f>
        <v>34</v>
      </c>
      <c r="P62" s="186"/>
      <c r="Q62" s="186"/>
      <c r="R62" s="186"/>
      <c r="S62" s="186">
        <f>COUNTIFS(raw_stored!$L:$L,"Response",raw_stored!$E:$E,D62)</f>
        <v>1</v>
      </c>
      <c r="T62" s="186"/>
      <c r="U62" s="186"/>
      <c r="V62" s="186"/>
      <c r="W62" s="138"/>
      <c r="X62" s="138"/>
      <c r="Y62" s="143"/>
      <c r="Z62" s="138"/>
      <c r="AA62" s="138"/>
    </row>
    <row r="63" spans="2:27" ht="16.8">
      <c r="B63" s="117"/>
      <c r="C63" s="130">
        <v>29</v>
      </c>
      <c r="D63" s="175" t="s">
        <v>44</v>
      </c>
      <c r="E63" s="175"/>
      <c r="F63" s="175"/>
      <c r="G63" s="186">
        <f>COUNTIFS(raw_stored!$D:$D,"FALSE",raw_stored!$E:$E,D63)</f>
        <v>44</v>
      </c>
      <c r="H63" s="186"/>
      <c r="I63" s="186"/>
      <c r="J63" s="186"/>
      <c r="K63" s="186">
        <f>COUNTIFS(raw_received!$B:$B,"FALSE",raw_received!$C:$C,D63)</f>
        <v>29</v>
      </c>
      <c r="L63" s="186"/>
      <c r="M63" s="186"/>
      <c r="N63" s="186"/>
      <c r="O63" s="186">
        <f>COUNTIFS(raw_received!$L:$L,"Doc received",raw_received!$C:$C,D63)</f>
        <v>27</v>
      </c>
      <c r="P63" s="186"/>
      <c r="Q63" s="186"/>
      <c r="R63" s="186"/>
      <c r="S63" s="186">
        <f>COUNTIFS(raw_stored!$L:$L,"Response",raw_stored!$E:$E,D63)</f>
        <v>0</v>
      </c>
      <c r="T63" s="186"/>
      <c r="U63" s="186"/>
      <c r="V63" s="186"/>
      <c r="W63" s="138"/>
      <c r="X63" s="138"/>
      <c r="Y63" s="143"/>
      <c r="Z63" s="138"/>
      <c r="AA63" s="138"/>
    </row>
    <row r="64" spans="2:27" ht="16.8">
      <c r="B64" s="117"/>
      <c r="C64" s="130">
        <v>30</v>
      </c>
      <c r="D64" s="175" t="s">
        <v>45</v>
      </c>
      <c r="E64" s="175"/>
      <c r="F64" s="175"/>
      <c r="G64" s="186">
        <f>COUNTIFS(raw_stored!$D:$D,"FALSE",raw_stored!$E:$E,D64)</f>
        <v>44</v>
      </c>
      <c r="H64" s="186"/>
      <c r="I64" s="186"/>
      <c r="J64" s="186"/>
      <c r="K64" s="186">
        <f>COUNTIFS(raw_received!$B:$B,"FALSE",raw_received!$C:$C,D64)</f>
        <v>41</v>
      </c>
      <c r="L64" s="186"/>
      <c r="M64" s="186"/>
      <c r="N64" s="186"/>
      <c r="O64" s="186">
        <f>COUNTIFS(raw_received!$L:$L,"Doc received",raw_received!$C:$C,D64)</f>
        <v>36</v>
      </c>
      <c r="P64" s="186"/>
      <c r="Q64" s="186"/>
      <c r="R64" s="186"/>
      <c r="S64" s="186">
        <f>COUNTIFS(raw_stored!$L:$L,"Response",raw_stored!$E:$E,D64)</f>
        <v>0</v>
      </c>
      <c r="T64" s="186"/>
      <c r="U64" s="186"/>
      <c r="V64" s="186"/>
      <c r="W64" s="138"/>
      <c r="X64" s="138"/>
      <c r="Y64" s="143"/>
      <c r="Z64" s="138"/>
      <c r="AA64" s="138"/>
    </row>
    <row r="65" spans="2:27" ht="16.8">
      <c r="B65" s="117"/>
      <c r="C65" s="130">
        <v>31</v>
      </c>
      <c r="D65" s="175" t="s">
        <v>77</v>
      </c>
      <c r="E65" s="175"/>
      <c r="F65" s="175"/>
      <c r="G65" s="186">
        <f>COUNTIFS(raw_stored!$D:$D,"FALSE",raw_stored!$E:$E,D65)</f>
        <v>2</v>
      </c>
      <c r="H65" s="186"/>
      <c r="I65" s="186"/>
      <c r="J65" s="186"/>
      <c r="K65" s="186">
        <f>COUNTIFS(raw_received!$B:$B,"FALSE",raw_received!$C:$C,D65)</f>
        <v>0</v>
      </c>
      <c r="L65" s="186"/>
      <c r="M65" s="186"/>
      <c r="N65" s="186"/>
      <c r="O65" s="186">
        <f>COUNTIFS(raw_received!$L:$L,"Doc received",raw_received!$C:$C,D65)</f>
        <v>0</v>
      </c>
      <c r="P65" s="186"/>
      <c r="Q65" s="186"/>
      <c r="R65" s="186"/>
      <c r="S65" s="186">
        <f>COUNTIFS(raw_stored!$L:$L,"Response",raw_stored!$E:$E,D65)</f>
        <v>2</v>
      </c>
      <c r="T65" s="186"/>
      <c r="U65" s="186"/>
      <c r="V65" s="186"/>
      <c r="W65" s="138"/>
      <c r="X65" s="138"/>
      <c r="Y65" s="143"/>
      <c r="Z65" s="138"/>
      <c r="AA65" s="138"/>
    </row>
    <row r="66" spans="2:27" ht="16.8">
      <c r="B66" s="117"/>
      <c r="C66" s="130">
        <v>32</v>
      </c>
      <c r="D66" s="175" t="s">
        <v>78</v>
      </c>
      <c r="E66" s="175"/>
      <c r="F66" s="175"/>
      <c r="G66" s="186">
        <f>COUNTIFS(raw_stored!$D:$D,"FALSE",raw_stored!$E:$E,D66)</f>
        <v>0</v>
      </c>
      <c r="H66" s="186"/>
      <c r="I66" s="186"/>
      <c r="J66" s="186"/>
      <c r="K66" s="186">
        <f>COUNTIFS(raw_received!$B:$B,"FALSE",raw_received!$C:$C,D66)</f>
        <v>0</v>
      </c>
      <c r="L66" s="186"/>
      <c r="M66" s="186"/>
      <c r="N66" s="186"/>
      <c r="O66" s="186">
        <f>COUNTIFS(raw_received!$L:$L,"Doc received",raw_received!$C:$C,D66)</f>
        <v>0</v>
      </c>
      <c r="P66" s="186"/>
      <c r="Q66" s="186"/>
      <c r="R66" s="186"/>
      <c r="S66" s="186">
        <f>COUNTIFS(raw_stored!$L:$L,"Response",raw_stored!$E:$E,D66)</f>
        <v>0</v>
      </c>
      <c r="T66" s="186"/>
      <c r="U66" s="186"/>
      <c r="V66" s="186"/>
      <c r="W66" s="138"/>
      <c r="X66" s="138"/>
      <c r="Y66" s="143"/>
      <c r="Z66" s="138"/>
      <c r="AA66" s="138"/>
    </row>
    <row r="67" spans="2:27" ht="16.8">
      <c r="B67" s="117"/>
      <c r="C67" s="130">
        <v>33</v>
      </c>
      <c r="D67" s="175" t="s">
        <v>79</v>
      </c>
      <c r="E67" s="175"/>
      <c r="F67" s="175"/>
      <c r="G67" s="186">
        <f>COUNTIFS(raw_stored!$D:$D,"FALSE",raw_stored!$E:$E,D67)</f>
        <v>0</v>
      </c>
      <c r="H67" s="186"/>
      <c r="I67" s="186"/>
      <c r="J67" s="186"/>
      <c r="K67" s="186">
        <f>COUNTIFS(raw_received!$B:$B,"FALSE",raw_received!$C:$C,D67)</f>
        <v>0</v>
      </c>
      <c r="L67" s="186"/>
      <c r="M67" s="186"/>
      <c r="N67" s="186"/>
      <c r="O67" s="186">
        <f>COUNTIFS(raw_received!$L:$L,"Doc received",raw_received!$C:$C,D67)</f>
        <v>0</v>
      </c>
      <c r="P67" s="186"/>
      <c r="Q67" s="186"/>
      <c r="R67" s="186"/>
      <c r="S67" s="186">
        <f>COUNTIFS(raw_stored!$L:$L,"Response",raw_stored!$E:$E,D67)</f>
        <v>0</v>
      </c>
      <c r="T67" s="186"/>
      <c r="U67" s="186"/>
      <c r="V67" s="186"/>
      <c r="W67" s="138"/>
      <c r="X67" s="138"/>
      <c r="Y67" s="143"/>
      <c r="Z67" s="138"/>
      <c r="AA67" s="138"/>
    </row>
    <row r="68" spans="2:27" ht="16.8">
      <c r="B68" s="117"/>
      <c r="C68" s="130">
        <v>34</v>
      </c>
      <c r="D68" s="175" t="s">
        <v>80</v>
      </c>
      <c r="E68" s="175"/>
      <c r="F68" s="175"/>
      <c r="G68" s="186">
        <f>COUNTIFS(raw_stored!$D:$D,"FALSE",raw_stored!$E:$E,D68)</f>
        <v>0</v>
      </c>
      <c r="H68" s="186"/>
      <c r="I68" s="186"/>
      <c r="J68" s="186"/>
      <c r="K68" s="186">
        <f>COUNTIFS(raw_received!$B:$B,"FALSE",raw_received!$C:$C,D68)</f>
        <v>0</v>
      </c>
      <c r="L68" s="186"/>
      <c r="M68" s="186"/>
      <c r="N68" s="186"/>
      <c r="O68" s="186">
        <f>COUNTIFS(raw_received!$L:$L,"Doc received",raw_received!$C:$C,D68)</f>
        <v>0</v>
      </c>
      <c r="P68" s="186"/>
      <c r="Q68" s="186"/>
      <c r="R68" s="186"/>
      <c r="S68" s="186">
        <f>COUNTIFS(raw_stored!$L:$L,"Response",raw_stored!$E:$E,D68)</f>
        <v>0</v>
      </c>
      <c r="T68" s="186"/>
      <c r="U68" s="186"/>
      <c r="V68" s="186"/>
      <c r="W68" s="138"/>
      <c r="X68" s="138"/>
      <c r="Y68" s="143"/>
      <c r="Z68" s="138"/>
      <c r="AA68" s="138"/>
    </row>
    <row r="69" spans="2:27" ht="16.8">
      <c r="B69" s="117"/>
      <c r="C69" s="130">
        <v>35</v>
      </c>
      <c r="D69" s="175" t="s">
        <v>81</v>
      </c>
      <c r="E69" s="175"/>
      <c r="F69" s="175"/>
      <c r="G69" s="186">
        <f>COUNTIFS(raw_stored!$D:$D,"FALSE",raw_stored!$E:$E,D69)</f>
        <v>0</v>
      </c>
      <c r="H69" s="186"/>
      <c r="I69" s="186"/>
      <c r="J69" s="186"/>
      <c r="K69" s="186">
        <f>COUNTIFS(raw_received!$B:$B,"FALSE",raw_received!$C:$C,D69)</f>
        <v>0</v>
      </c>
      <c r="L69" s="186"/>
      <c r="M69" s="186"/>
      <c r="N69" s="186"/>
      <c r="O69" s="186">
        <f>COUNTIFS(raw_received!$L:$L,"Doc received",raw_received!$C:$C,D69)</f>
        <v>0</v>
      </c>
      <c r="P69" s="186"/>
      <c r="Q69" s="186"/>
      <c r="R69" s="186"/>
      <c r="S69" s="186">
        <f>COUNTIFS(raw_stored!$L:$L,"Response",raw_stored!$E:$E,D69)</f>
        <v>0</v>
      </c>
      <c r="T69" s="186"/>
      <c r="U69" s="186"/>
      <c r="V69" s="186"/>
      <c r="W69" s="138"/>
      <c r="X69" s="138"/>
      <c r="Y69" s="143"/>
      <c r="Z69" s="138"/>
      <c r="AA69" s="138"/>
    </row>
    <row r="70" spans="2:27" ht="16.8">
      <c r="B70" s="117"/>
      <c r="C70" s="130">
        <v>36</v>
      </c>
      <c r="D70" s="175" t="s">
        <v>82</v>
      </c>
      <c r="E70" s="175"/>
      <c r="F70" s="175"/>
      <c r="G70" s="186">
        <f>COUNTIFS(raw_stored!$D:$D,"FALSE",raw_stored!$E:$E,D70)</f>
        <v>1</v>
      </c>
      <c r="H70" s="186"/>
      <c r="I70" s="186"/>
      <c r="J70" s="186"/>
      <c r="K70" s="186">
        <f>COUNTIFS(raw_received!$B:$B,"FALSE",raw_received!$C:$C,D70)</f>
        <v>1</v>
      </c>
      <c r="L70" s="186"/>
      <c r="M70" s="186"/>
      <c r="N70" s="186"/>
      <c r="O70" s="186">
        <f>COUNTIFS(raw_received!$L:$L,"Doc received",raw_received!$C:$C,D70)</f>
        <v>1</v>
      </c>
      <c r="P70" s="186"/>
      <c r="Q70" s="186"/>
      <c r="R70" s="186"/>
      <c r="S70" s="186">
        <f>COUNTIFS(raw_stored!$L:$L,"Response",raw_stored!$E:$E,D70)</f>
        <v>0</v>
      </c>
      <c r="T70" s="186"/>
      <c r="U70" s="186"/>
      <c r="V70" s="186"/>
      <c r="W70" s="138"/>
      <c r="X70" s="138"/>
      <c r="Y70" s="143"/>
      <c r="Z70" s="138"/>
      <c r="AA70" s="138"/>
    </row>
    <row r="71" spans="2:27" ht="16.8">
      <c r="B71" s="117"/>
      <c r="C71" s="130">
        <v>37</v>
      </c>
      <c r="D71" s="175" t="s">
        <v>83</v>
      </c>
      <c r="E71" s="175"/>
      <c r="F71" s="175"/>
      <c r="G71" s="186">
        <f>COUNTIFS(raw_stored!$D:$D,"FALSE",raw_stored!$E:$E,D71)</f>
        <v>2</v>
      </c>
      <c r="H71" s="186"/>
      <c r="I71" s="186"/>
      <c r="J71" s="186"/>
      <c r="K71" s="186">
        <f>COUNTIFS(raw_received!$B:$B,"FALSE",raw_received!$C:$C,D71)</f>
        <v>1</v>
      </c>
      <c r="L71" s="186"/>
      <c r="M71" s="186"/>
      <c r="N71" s="186"/>
      <c r="O71" s="186">
        <f>COUNTIFS(raw_received!$L:$L,"Doc received",raw_received!$C:$C,D71)</f>
        <v>0</v>
      </c>
      <c r="P71" s="186"/>
      <c r="Q71" s="186"/>
      <c r="R71" s="186"/>
      <c r="S71" s="186">
        <f>COUNTIFS(raw_stored!$L:$L,"Response",raw_stored!$E:$E,D71)</f>
        <v>0</v>
      </c>
      <c r="T71" s="186"/>
      <c r="U71" s="186"/>
      <c r="V71" s="186"/>
      <c r="W71" s="138"/>
      <c r="X71" s="138"/>
      <c r="Y71" s="143"/>
      <c r="Z71" s="138"/>
      <c r="AA71" s="138"/>
    </row>
    <row r="72" spans="2:27" ht="16.8">
      <c r="B72" s="117"/>
      <c r="C72" s="130">
        <v>38</v>
      </c>
      <c r="D72" s="175" t="s">
        <v>84</v>
      </c>
      <c r="E72" s="175"/>
      <c r="F72" s="175"/>
      <c r="G72" s="186">
        <f>COUNTIFS(raw_stored!$D:$D,"FALSE",raw_stored!$E:$E,D72)</f>
        <v>2</v>
      </c>
      <c r="H72" s="186"/>
      <c r="I72" s="186"/>
      <c r="J72" s="186"/>
      <c r="K72" s="186">
        <f>COUNTIFS(raw_received!$B:$B,"FALSE",raw_received!$C:$C,D72)</f>
        <v>2</v>
      </c>
      <c r="L72" s="186"/>
      <c r="M72" s="186"/>
      <c r="N72" s="186"/>
      <c r="O72" s="186">
        <f>COUNTIFS(raw_received!$L:$L,"Doc received",raw_received!$C:$C,D72)</f>
        <v>1</v>
      </c>
      <c r="P72" s="186"/>
      <c r="Q72" s="186"/>
      <c r="R72" s="186"/>
      <c r="S72" s="186">
        <f>COUNTIFS(raw_stored!$L:$L,"Response",raw_stored!$E:$E,D72)</f>
        <v>0</v>
      </c>
      <c r="T72" s="186"/>
      <c r="U72" s="186"/>
      <c r="V72" s="186"/>
      <c r="W72" s="138"/>
      <c r="X72" s="138"/>
      <c r="Y72" s="143"/>
      <c r="Z72" s="138"/>
      <c r="AA72" s="138"/>
    </row>
    <row r="73" spans="2:27" ht="16.8">
      <c r="B73" s="117"/>
      <c r="C73" s="130">
        <v>39</v>
      </c>
      <c r="D73" s="175" t="s">
        <v>85</v>
      </c>
      <c r="E73" s="175"/>
      <c r="F73" s="175"/>
      <c r="G73" s="186">
        <f>COUNTIFS(raw_stored!$D:$D,"FALSE",raw_stored!$E:$E,D73)</f>
        <v>0</v>
      </c>
      <c r="H73" s="186"/>
      <c r="I73" s="186"/>
      <c r="J73" s="186"/>
      <c r="K73" s="186">
        <f>COUNTIFS(raw_received!$B:$B,"FALSE",raw_received!$C:$C,D73)</f>
        <v>0</v>
      </c>
      <c r="L73" s="186"/>
      <c r="M73" s="186"/>
      <c r="N73" s="186"/>
      <c r="O73" s="186">
        <f>COUNTIFS(raw_received!$L:$L,"Doc received",raw_received!$C:$C,D73)</f>
        <v>0</v>
      </c>
      <c r="P73" s="186"/>
      <c r="Q73" s="186"/>
      <c r="R73" s="186"/>
      <c r="S73" s="186">
        <f>COUNTIFS(raw_stored!$L:$L,"Response",raw_stored!$E:$E,D73)</f>
        <v>0</v>
      </c>
      <c r="T73" s="186"/>
      <c r="U73" s="186"/>
      <c r="V73" s="186"/>
      <c r="W73" s="138"/>
      <c r="X73" s="138"/>
      <c r="Y73" s="143"/>
      <c r="Z73" s="138"/>
      <c r="AA73" s="138"/>
    </row>
    <row r="74" spans="2:27" ht="16.8">
      <c r="B74" s="117"/>
      <c r="C74" s="130">
        <v>40</v>
      </c>
      <c r="D74" s="175" t="s">
        <v>86</v>
      </c>
      <c r="E74" s="175"/>
      <c r="F74" s="175"/>
      <c r="G74" s="186">
        <f>COUNTIFS(raw_stored!$D:$D,"FALSE",raw_stored!$E:$E,D74)</f>
        <v>0</v>
      </c>
      <c r="H74" s="186"/>
      <c r="I74" s="186"/>
      <c r="J74" s="186"/>
      <c r="K74" s="186">
        <f>COUNTIFS(raw_received!$B:$B,"FALSE",raw_received!$C:$C,D74)</f>
        <v>0</v>
      </c>
      <c r="L74" s="186"/>
      <c r="M74" s="186"/>
      <c r="N74" s="186"/>
      <c r="O74" s="186">
        <f>COUNTIFS(raw_received!$L:$L,"Doc received",raw_received!$C:$C,D74)</f>
        <v>0</v>
      </c>
      <c r="P74" s="186"/>
      <c r="Q74" s="186"/>
      <c r="R74" s="186"/>
      <c r="S74" s="186">
        <f>COUNTIFS(raw_stored!$L:$L,"Response",raw_stored!$E:$E,D74)</f>
        <v>0</v>
      </c>
      <c r="T74" s="186"/>
      <c r="U74" s="186"/>
      <c r="V74" s="186"/>
      <c r="W74" s="138"/>
      <c r="X74" s="138"/>
      <c r="Y74" s="143"/>
      <c r="Z74" s="138"/>
      <c r="AA74" s="138"/>
    </row>
    <row r="75" spans="2:27" ht="16.8">
      <c r="B75" s="117"/>
      <c r="C75" s="130">
        <v>41</v>
      </c>
      <c r="D75" s="175" t="s">
        <v>87</v>
      </c>
      <c r="E75" s="175"/>
      <c r="F75" s="175"/>
      <c r="G75" s="186">
        <f>COUNTIFS(raw_stored!$D:$D,"FALSE",raw_stored!$E:$E,D75)</f>
        <v>0</v>
      </c>
      <c r="H75" s="186"/>
      <c r="I75" s="186"/>
      <c r="J75" s="186"/>
      <c r="K75" s="186">
        <f>COUNTIFS(raw_received!$B:$B,"FALSE",raw_received!$C:$C,D75)</f>
        <v>0</v>
      </c>
      <c r="L75" s="186"/>
      <c r="M75" s="186"/>
      <c r="N75" s="186"/>
      <c r="O75" s="186">
        <f>COUNTIFS(raw_received!$L:$L,"Doc received",raw_received!$C:$C,D75)</f>
        <v>0</v>
      </c>
      <c r="P75" s="186"/>
      <c r="Q75" s="186"/>
      <c r="R75" s="186"/>
      <c r="S75" s="186">
        <f>COUNTIFS(raw_stored!$L:$L,"Response",raw_stored!$E:$E,D75)</f>
        <v>0</v>
      </c>
      <c r="T75" s="186"/>
      <c r="U75" s="186"/>
      <c r="V75" s="186"/>
      <c r="W75" s="138"/>
      <c r="X75" s="138"/>
      <c r="Y75" s="143"/>
      <c r="Z75" s="138"/>
      <c r="AA75" s="138"/>
    </row>
    <row r="76" spans="2:27" ht="16.8">
      <c r="B76" s="117"/>
      <c r="C76" s="130">
        <v>42</v>
      </c>
      <c r="D76" s="175" t="s">
        <v>88</v>
      </c>
      <c r="E76" s="175"/>
      <c r="F76" s="175"/>
      <c r="G76" s="186">
        <f>COUNTIFS(raw_stored!$D:$D,"FALSE",raw_stored!$E:$E,D76)</f>
        <v>13</v>
      </c>
      <c r="H76" s="186"/>
      <c r="I76" s="186"/>
      <c r="J76" s="186"/>
      <c r="K76" s="186">
        <f>COUNTIFS(raw_received!$B:$B,"FALSE",raw_received!$C:$C,D76)</f>
        <v>12</v>
      </c>
      <c r="L76" s="186"/>
      <c r="M76" s="186"/>
      <c r="N76" s="186"/>
      <c r="O76" s="186">
        <f>COUNTIFS(raw_received!$L:$L,"Doc received",raw_received!$C:$C,D76)</f>
        <v>7</v>
      </c>
      <c r="P76" s="186"/>
      <c r="Q76" s="186"/>
      <c r="R76" s="186"/>
      <c r="S76" s="186">
        <f>COUNTIFS(raw_stored!$L:$L,"Response",raw_stored!$E:$E,D76)</f>
        <v>0</v>
      </c>
      <c r="T76" s="186"/>
      <c r="U76" s="186"/>
      <c r="V76" s="186"/>
      <c r="W76" s="138"/>
      <c r="X76" s="138"/>
      <c r="Y76" s="143"/>
      <c r="Z76" s="138"/>
      <c r="AA76" s="138"/>
    </row>
    <row r="77" spans="2:27" ht="16.8">
      <c r="B77" s="117"/>
      <c r="C77" s="130">
        <v>43</v>
      </c>
      <c r="D77" s="175" t="s">
        <v>89</v>
      </c>
      <c r="E77" s="175"/>
      <c r="F77" s="175"/>
      <c r="G77" s="186">
        <f>COUNTIFS(raw_stored!$D:$D,"FALSE",raw_stored!$E:$E,D77)</f>
        <v>7</v>
      </c>
      <c r="H77" s="186"/>
      <c r="I77" s="186"/>
      <c r="J77" s="186"/>
      <c r="K77" s="186">
        <f>COUNTIFS(raw_received!$B:$B,"FALSE",raw_received!$C:$C,D77)</f>
        <v>7</v>
      </c>
      <c r="L77" s="186"/>
      <c r="M77" s="186"/>
      <c r="N77" s="186"/>
      <c r="O77" s="186">
        <f>COUNTIFS(raw_received!$L:$L,"Doc received",raw_received!$C:$C,D77)</f>
        <v>0</v>
      </c>
      <c r="P77" s="186"/>
      <c r="Q77" s="186"/>
      <c r="R77" s="186"/>
      <c r="S77" s="186">
        <f>COUNTIFS(raw_stored!$L:$L,"Response",raw_stored!$E:$E,D77)</f>
        <v>0</v>
      </c>
      <c r="T77" s="186"/>
      <c r="U77" s="186"/>
      <c r="V77" s="186"/>
      <c r="W77" s="138"/>
      <c r="X77" s="138"/>
      <c r="Y77" s="143"/>
      <c r="Z77" s="138"/>
      <c r="AA77" s="138"/>
    </row>
    <row r="78" spans="2:27" ht="16.8">
      <c r="B78" s="117"/>
      <c r="C78" s="130">
        <v>44</v>
      </c>
      <c r="D78" s="175" t="s">
        <v>90</v>
      </c>
      <c r="E78" s="175"/>
      <c r="F78" s="175"/>
      <c r="G78" s="186">
        <f>COUNTIFS(raw_stored!$D:$D,"FALSE",raw_stored!$E:$E,D78)</f>
        <v>15</v>
      </c>
      <c r="H78" s="186"/>
      <c r="I78" s="186"/>
      <c r="J78" s="186"/>
      <c r="K78" s="186">
        <f>COUNTIFS(raw_received!$B:$B,"FALSE",raw_received!$C:$C,D78)</f>
        <v>13</v>
      </c>
      <c r="L78" s="186"/>
      <c r="M78" s="186"/>
      <c r="N78" s="186"/>
      <c r="O78" s="186">
        <f>COUNTIFS(raw_received!$L:$L,"Doc received",raw_received!$C:$C,D78)</f>
        <v>10</v>
      </c>
      <c r="P78" s="186"/>
      <c r="Q78" s="186"/>
      <c r="R78" s="186"/>
      <c r="S78" s="186">
        <f>COUNTIFS(raw_stored!$L:$L,"Response",raw_stored!$E:$E,D78)</f>
        <v>0</v>
      </c>
      <c r="T78" s="186"/>
      <c r="U78" s="186"/>
      <c r="V78" s="186"/>
      <c r="W78" s="138"/>
      <c r="X78" s="138"/>
      <c r="Y78" s="143"/>
      <c r="Z78" s="138"/>
      <c r="AA78" s="138"/>
    </row>
    <row r="79" spans="2:27" ht="16.8">
      <c r="B79" s="117"/>
      <c r="C79" s="130">
        <v>45</v>
      </c>
      <c r="D79" s="175" t="s">
        <v>91</v>
      </c>
      <c r="E79" s="175"/>
      <c r="F79" s="175"/>
      <c r="G79" s="186">
        <f>COUNTIFS(raw_stored!$D:$D,"FALSE",raw_stored!$E:$E,D79)</f>
        <v>5</v>
      </c>
      <c r="H79" s="186"/>
      <c r="I79" s="186"/>
      <c r="J79" s="186"/>
      <c r="K79" s="186">
        <f>COUNTIFS(raw_received!$B:$B,"FALSE",raw_received!$C:$C,D79)</f>
        <v>5</v>
      </c>
      <c r="L79" s="186"/>
      <c r="M79" s="186"/>
      <c r="N79" s="186"/>
      <c r="O79" s="186">
        <f>COUNTIFS(raw_received!$L:$L,"Doc received",raw_received!$C:$C,D79)</f>
        <v>3</v>
      </c>
      <c r="P79" s="186"/>
      <c r="Q79" s="186"/>
      <c r="R79" s="186"/>
      <c r="S79" s="186">
        <f>COUNTIFS(raw_stored!$L:$L,"Response",raw_stored!$E:$E,D79)</f>
        <v>0</v>
      </c>
      <c r="T79" s="186"/>
      <c r="U79" s="186"/>
      <c r="V79" s="186"/>
      <c r="W79" s="138"/>
      <c r="X79" s="138"/>
      <c r="Y79" s="143"/>
      <c r="Z79" s="138"/>
      <c r="AA79" s="138"/>
    </row>
    <row r="80" spans="2:27" ht="16.8">
      <c r="B80" s="117"/>
      <c r="C80" s="130">
        <v>46</v>
      </c>
      <c r="D80" s="175" t="s">
        <v>92</v>
      </c>
      <c r="E80" s="175"/>
      <c r="F80" s="175"/>
      <c r="G80" s="186">
        <f>COUNTIFS(raw_stored!$D:$D,"FALSE",raw_stored!$E:$E,D80)</f>
        <v>65</v>
      </c>
      <c r="H80" s="186"/>
      <c r="I80" s="186"/>
      <c r="J80" s="186"/>
      <c r="K80" s="186">
        <f>COUNTIFS(raw_received!$B:$B,"FALSE",raw_received!$C:$C,D80)</f>
        <v>63</v>
      </c>
      <c r="L80" s="186"/>
      <c r="M80" s="186"/>
      <c r="N80" s="186"/>
      <c r="O80" s="186">
        <f>COUNTIFS(raw_received!$L:$L,"Doc received",raw_received!$C:$C,D80)</f>
        <v>36</v>
      </c>
      <c r="P80" s="186"/>
      <c r="Q80" s="186"/>
      <c r="R80" s="186"/>
      <c r="S80" s="186">
        <f>COUNTIFS(raw_stored!$L:$L,"Response",raw_stored!$E:$E,D80)</f>
        <v>0</v>
      </c>
      <c r="T80" s="186"/>
      <c r="U80" s="186"/>
      <c r="V80" s="186"/>
      <c r="W80" s="138"/>
      <c r="X80" s="138"/>
      <c r="Y80" s="143"/>
      <c r="Z80" s="138"/>
      <c r="AA80" s="138"/>
    </row>
    <row r="81" spans="2:27" ht="16.8">
      <c r="B81" s="117"/>
      <c r="C81" s="130">
        <v>47</v>
      </c>
      <c r="D81" s="175" t="s">
        <v>93</v>
      </c>
      <c r="E81" s="175"/>
      <c r="F81" s="175"/>
      <c r="G81" s="186">
        <f>COUNTIFS(raw_stored!$D:$D,"FALSE",raw_stored!$E:$E,D81)</f>
        <v>8</v>
      </c>
      <c r="H81" s="186"/>
      <c r="I81" s="186"/>
      <c r="J81" s="186"/>
      <c r="K81" s="186">
        <f>COUNTIFS(raw_received!$B:$B,"FALSE",raw_received!$C:$C,D81)</f>
        <v>5</v>
      </c>
      <c r="L81" s="186"/>
      <c r="M81" s="186"/>
      <c r="N81" s="186"/>
      <c r="O81" s="186">
        <f>COUNTIFS(raw_received!$L:$L,"Doc received",raw_received!$C:$C,D81)</f>
        <v>4</v>
      </c>
      <c r="P81" s="186"/>
      <c r="Q81" s="186"/>
      <c r="R81" s="186"/>
      <c r="S81" s="186">
        <f>COUNTIFS(raw_stored!$L:$L,"Response",raw_stored!$E:$E,D81)</f>
        <v>0</v>
      </c>
      <c r="T81" s="186"/>
      <c r="U81" s="186"/>
      <c r="V81" s="186"/>
      <c r="W81" s="138"/>
      <c r="X81" s="138"/>
      <c r="Y81" s="143"/>
      <c r="Z81" s="138"/>
      <c r="AA81" s="138"/>
    </row>
    <row r="82" spans="2:27" ht="16.8">
      <c r="B82" s="117"/>
      <c r="C82" s="130">
        <v>48</v>
      </c>
      <c r="D82" s="175" t="s">
        <v>94</v>
      </c>
      <c r="E82" s="175"/>
      <c r="F82" s="175"/>
      <c r="G82" s="186">
        <f>COUNTIFS(raw_stored!$D:$D,"FALSE",raw_stored!$E:$E,D82)</f>
        <v>18</v>
      </c>
      <c r="H82" s="186"/>
      <c r="I82" s="186"/>
      <c r="J82" s="186"/>
      <c r="K82" s="186">
        <f>COUNTIFS(raw_received!$B:$B,"FALSE",raw_received!$C:$C,D82)</f>
        <v>13</v>
      </c>
      <c r="L82" s="186"/>
      <c r="M82" s="186"/>
      <c r="N82" s="186"/>
      <c r="O82" s="186">
        <f>COUNTIFS(raw_received!$L:$L,"Doc received",raw_received!$C:$C,D82)</f>
        <v>3</v>
      </c>
      <c r="P82" s="186"/>
      <c r="Q82" s="186"/>
      <c r="R82" s="186"/>
      <c r="S82" s="186">
        <f>COUNTIFS(raw_stored!$L:$L,"Response",raw_stored!$E:$E,D82)</f>
        <v>1</v>
      </c>
      <c r="T82" s="186"/>
      <c r="U82" s="186"/>
      <c r="V82" s="186"/>
      <c r="W82" s="138"/>
      <c r="X82" s="138"/>
      <c r="Y82" s="143"/>
      <c r="Z82" s="138"/>
      <c r="AA82" s="138"/>
    </row>
    <row r="83" spans="2:27" ht="16.8">
      <c r="B83" s="117"/>
      <c r="C83" s="130">
        <v>49</v>
      </c>
      <c r="D83" s="175" t="s">
        <v>95</v>
      </c>
      <c r="E83" s="175"/>
      <c r="F83" s="175"/>
      <c r="G83" s="186">
        <f>COUNTIFS(raw_stored!$D:$D,"FALSE",raw_stored!$E:$E,D83)</f>
        <v>2</v>
      </c>
      <c r="H83" s="186"/>
      <c r="I83" s="186"/>
      <c r="J83" s="186"/>
      <c r="K83" s="186">
        <f>COUNTIFS(raw_received!$B:$B,"FALSE",raw_received!$C:$C,D83)</f>
        <v>2</v>
      </c>
      <c r="L83" s="186"/>
      <c r="M83" s="186"/>
      <c r="N83" s="186"/>
      <c r="O83" s="186">
        <f>COUNTIFS(raw_received!$L:$L,"Doc received",raw_received!$C:$C,D83)</f>
        <v>2</v>
      </c>
      <c r="P83" s="186"/>
      <c r="Q83" s="186"/>
      <c r="R83" s="186"/>
      <c r="S83" s="186">
        <f>COUNTIFS(raw_stored!$L:$L,"Response",raw_stored!$E:$E,D83)</f>
        <v>0</v>
      </c>
      <c r="T83" s="186"/>
      <c r="U83" s="186"/>
      <c r="V83" s="186"/>
      <c r="W83" s="138"/>
      <c r="X83" s="138"/>
      <c r="Y83" s="143"/>
      <c r="Z83" s="138"/>
      <c r="AA83" s="138"/>
    </row>
    <row r="84" spans="2:27" ht="16.8">
      <c r="B84" s="117"/>
      <c r="C84" s="130">
        <v>50</v>
      </c>
      <c r="D84" s="175" t="s">
        <v>96</v>
      </c>
      <c r="E84" s="175"/>
      <c r="F84" s="175"/>
      <c r="G84" s="186">
        <f>COUNTIFS(raw_stored!$D:$D,"FALSE",raw_stored!$E:$E,D84)</f>
        <v>5</v>
      </c>
      <c r="H84" s="186"/>
      <c r="I84" s="186"/>
      <c r="J84" s="186"/>
      <c r="K84" s="186">
        <f>COUNTIFS(raw_received!$B:$B,"FALSE",raw_received!$C:$C,D84)</f>
        <v>5</v>
      </c>
      <c r="L84" s="186"/>
      <c r="M84" s="186"/>
      <c r="N84" s="186"/>
      <c r="O84" s="186">
        <f>COUNTIFS(raw_received!$L:$L,"Doc received",raw_received!$C:$C,D84)</f>
        <v>5</v>
      </c>
      <c r="P84" s="186"/>
      <c r="Q84" s="186"/>
      <c r="R84" s="186"/>
      <c r="S84" s="186">
        <f>COUNTIFS(raw_stored!$L:$L,"Response",raw_stored!$E:$E,D84)</f>
        <v>0</v>
      </c>
      <c r="T84" s="186"/>
      <c r="U84" s="186"/>
      <c r="V84" s="186"/>
      <c r="W84" s="138"/>
      <c r="X84" s="138"/>
      <c r="Y84" s="143"/>
      <c r="Z84" s="138"/>
      <c r="AA84" s="138"/>
    </row>
    <row r="85" spans="2:27" ht="16.8">
      <c r="B85" s="117"/>
      <c r="C85" s="130">
        <v>51</v>
      </c>
      <c r="D85" s="175" t="s">
        <v>97</v>
      </c>
      <c r="E85" s="175"/>
      <c r="F85" s="175"/>
      <c r="G85" s="186">
        <f>COUNTIFS(raw_stored!$D:$D,"FALSE",raw_stored!$E:$E,D85)</f>
        <v>0</v>
      </c>
      <c r="H85" s="186"/>
      <c r="I85" s="186"/>
      <c r="J85" s="186"/>
      <c r="K85" s="186">
        <f>COUNTIFS(raw_received!$B:$B,"FALSE",raw_received!$C:$C,D85)</f>
        <v>0</v>
      </c>
      <c r="L85" s="186"/>
      <c r="M85" s="186"/>
      <c r="N85" s="186"/>
      <c r="O85" s="186">
        <f>COUNTIFS(raw_received!$L:$L,"Doc received",raw_received!$C:$C,D85)</f>
        <v>0</v>
      </c>
      <c r="P85" s="186"/>
      <c r="Q85" s="186"/>
      <c r="R85" s="186"/>
      <c r="S85" s="186">
        <f>COUNTIFS(raw_stored!$L:$L,"Response",raw_stored!$E:$E,D85)</f>
        <v>0</v>
      </c>
      <c r="T85" s="186"/>
      <c r="U85" s="186"/>
      <c r="V85" s="186"/>
      <c r="W85" s="138"/>
      <c r="X85" s="138"/>
      <c r="Y85" s="143"/>
      <c r="Z85" s="138"/>
      <c r="AA85" s="138"/>
    </row>
    <row r="86" spans="2:27" ht="16.8">
      <c r="B86" s="117"/>
      <c r="C86" s="130">
        <v>52</v>
      </c>
      <c r="D86" s="175" t="s">
        <v>98</v>
      </c>
      <c r="E86" s="175"/>
      <c r="F86" s="175"/>
      <c r="G86" s="186">
        <f>COUNTIFS(raw_stored!$D:$D,"FALSE",raw_stored!$E:$E,D86)</f>
        <v>1</v>
      </c>
      <c r="H86" s="186"/>
      <c r="I86" s="186"/>
      <c r="J86" s="186"/>
      <c r="K86" s="186">
        <f>COUNTIFS(raw_received!$B:$B,"FALSE",raw_received!$C:$C,D86)</f>
        <v>0</v>
      </c>
      <c r="L86" s="186"/>
      <c r="M86" s="186"/>
      <c r="N86" s="186"/>
      <c r="O86" s="186">
        <f>COUNTIFS(raw_received!$L:$L,"Doc received",raw_received!$C:$C,D86)</f>
        <v>0</v>
      </c>
      <c r="P86" s="186"/>
      <c r="Q86" s="186"/>
      <c r="R86" s="186"/>
      <c r="S86" s="186">
        <f>COUNTIFS(raw_stored!$L:$L,"Response",raw_stored!$E:$E,D86)</f>
        <v>1</v>
      </c>
      <c r="T86" s="186"/>
      <c r="U86" s="186"/>
      <c r="V86" s="186"/>
      <c r="W86" s="138"/>
      <c r="X86" s="138"/>
      <c r="Y86" s="143"/>
      <c r="Z86" s="138"/>
      <c r="AA86" s="138"/>
    </row>
    <row r="87" spans="2:27" ht="16.8">
      <c r="B87" s="117"/>
      <c r="C87" s="130">
        <v>53</v>
      </c>
      <c r="D87" s="175" t="s">
        <v>99</v>
      </c>
      <c r="E87" s="175"/>
      <c r="F87" s="175"/>
      <c r="G87" s="186">
        <f>COUNTIFS(raw_stored!$D:$D,"FALSE",raw_stored!$E:$E,D87)</f>
        <v>0</v>
      </c>
      <c r="H87" s="186"/>
      <c r="I87" s="186"/>
      <c r="J87" s="186"/>
      <c r="K87" s="186">
        <f>COUNTIFS(raw_received!$B:$B,"FALSE",raw_received!$C:$C,D87)</f>
        <v>0</v>
      </c>
      <c r="L87" s="186"/>
      <c r="M87" s="186"/>
      <c r="N87" s="186"/>
      <c r="O87" s="186">
        <f>COUNTIFS(raw_received!$L:$L,"Doc received",raw_received!$C:$C,D87)</f>
        <v>0</v>
      </c>
      <c r="P87" s="186"/>
      <c r="Q87" s="186"/>
      <c r="R87" s="186"/>
      <c r="S87" s="186">
        <f>COUNTIFS(raw_stored!$L:$L,"Response",raw_stored!$E:$E,D87)</f>
        <v>0</v>
      </c>
      <c r="T87" s="186"/>
      <c r="U87" s="186"/>
      <c r="V87" s="186"/>
      <c r="W87" s="138"/>
      <c r="X87" s="138"/>
      <c r="Y87" s="143"/>
      <c r="Z87" s="138"/>
      <c r="AA87" s="138"/>
    </row>
    <row r="88" spans="2:27">
      <c r="B88" s="122"/>
      <c r="C88" s="123"/>
      <c r="D88" s="123"/>
      <c r="E88" s="123"/>
      <c r="F88" s="123"/>
      <c r="G88" s="123"/>
      <c r="H88" s="123"/>
      <c r="I88" s="123"/>
      <c r="J88" s="123"/>
      <c r="K88" s="123"/>
      <c r="L88" s="123"/>
      <c r="M88" s="123"/>
      <c r="N88" s="123"/>
      <c r="O88" s="123"/>
      <c r="P88" s="123"/>
      <c r="Q88" s="123"/>
      <c r="R88" s="123"/>
      <c r="S88" s="123"/>
      <c r="T88" s="123"/>
      <c r="U88" s="123"/>
      <c r="V88" s="123"/>
      <c r="W88" s="123"/>
      <c r="X88" s="123"/>
      <c r="Y88" s="141"/>
    </row>
  </sheetData>
  <mergeCells count="283">
    <mergeCell ref="C15:F17"/>
    <mergeCell ref="C8:F9"/>
    <mergeCell ref="J11:K14"/>
    <mergeCell ref="N11:O14"/>
    <mergeCell ref="R11:S14"/>
    <mergeCell ref="V11:W14"/>
    <mergeCell ref="C10:F14"/>
    <mergeCell ref="H10:I14"/>
    <mergeCell ref="L10:M14"/>
    <mergeCell ref="P10:Q14"/>
    <mergeCell ref="T10:U14"/>
    <mergeCell ref="D86:F86"/>
    <mergeCell ref="G86:J86"/>
    <mergeCell ref="K86:N86"/>
    <mergeCell ref="O86:R86"/>
    <mergeCell ref="S86:V86"/>
    <mergeCell ref="D87:F87"/>
    <mergeCell ref="G87:J87"/>
    <mergeCell ref="K87:N87"/>
    <mergeCell ref="O87:R87"/>
    <mergeCell ref="S87:V87"/>
    <mergeCell ref="D84:F84"/>
    <mergeCell ref="G84:J84"/>
    <mergeCell ref="K84:N84"/>
    <mergeCell ref="O84:R84"/>
    <mergeCell ref="S84:V84"/>
    <mergeCell ref="D85:F85"/>
    <mergeCell ref="G85:J85"/>
    <mergeCell ref="K85:N85"/>
    <mergeCell ref="O85:R85"/>
    <mergeCell ref="S85:V85"/>
    <mergeCell ref="D82:F82"/>
    <mergeCell ref="G82:J82"/>
    <mergeCell ref="K82:N82"/>
    <mergeCell ref="O82:R82"/>
    <mergeCell ref="S82:V82"/>
    <mergeCell ref="D83:F83"/>
    <mergeCell ref="G83:J83"/>
    <mergeCell ref="K83:N83"/>
    <mergeCell ref="O83:R83"/>
    <mergeCell ref="S83:V83"/>
    <mergeCell ref="D80:F80"/>
    <mergeCell ref="G80:J80"/>
    <mergeCell ref="K80:N80"/>
    <mergeCell ref="O80:R80"/>
    <mergeCell ref="S80:V80"/>
    <mergeCell ref="D81:F81"/>
    <mergeCell ref="G81:J81"/>
    <mergeCell ref="K81:N81"/>
    <mergeCell ref="O81:R81"/>
    <mergeCell ref="S81:V81"/>
    <mergeCell ref="D78:F78"/>
    <mergeCell ref="G78:J78"/>
    <mergeCell ref="K78:N78"/>
    <mergeCell ref="O78:R78"/>
    <mergeCell ref="S78:V78"/>
    <mergeCell ref="D79:F79"/>
    <mergeCell ref="G79:J79"/>
    <mergeCell ref="K79:N79"/>
    <mergeCell ref="O79:R79"/>
    <mergeCell ref="S79:V79"/>
    <mergeCell ref="D76:F76"/>
    <mergeCell ref="G76:J76"/>
    <mergeCell ref="K76:N76"/>
    <mergeCell ref="O76:R76"/>
    <mergeCell ref="S76:V76"/>
    <mergeCell ref="D77:F77"/>
    <mergeCell ref="G77:J77"/>
    <mergeCell ref="K77:N77"/>
    <mergeCell ref="O77:R77"/>
    <mergeCell ref="S77:V77"/>
    <mergeCell ref="D74:F74"/>
    <mergeCell ref="G74:J74"/>
    <mergeCell ref="K74:N74"/>
    <mergeCell ref="O74:R74"/>
    <mergeCell ref="S74:V74"/>
    <mergeCell ref="D75:F75"/>
    <mergeCell ref="G75:J75"/>
    <mergeCell ref="K75:N75"/>
    <mergeCell ref="O75:R75"/>
    <mergeCell ref="S75:V75"/>
    <mergeCell ref="D72:F72"/>
    <mergeCell ref="G72:J72"/>
    <mergeCell ref="K72:N72"/>
    <mergeCell ref="O72:R72"/>
    <mergeCell ref="S72:V72"/>
    <mergeCell ref="D73:F73"/>
    <mergeCell ref="G73:J73"/>
    <mergeCell ref="K73:N73"/>
    <mergeCell ref="O73:R73"/>
    <mergeCell ref="S73:V73"/>
    <mergeCell ref="D70:F70"/>
    <mergeCell ref="G70:J70"/>
    <mergeCell ref="K70:N70"/>
    <mergeCell ref="O70:R70"/>
    <mergeCell ref="S70:V70"/>
    <mergeCell ref="D71:F71"/>
    <mergeCell ref="G71:J71"/>
    <mergeCell ref="K71:N71"/>
    <mergeCell ref="O71:R71"/>
    <mergeCell ref="S71:V71"/>
    <mergeCell ref="D68:F68"/>
    <mergeCell ref="G68:J68"/>
    <mergeCell ref="K68:N68"/>
    <mergeCell ref="O68:R68"/>
    <mergeCell ref="S68:V68"/>
    <mergeCell ref="D69:F69"/>
    <mergeCell ref="G69:J69"/>
    <mergeCell ref="K69:N69"/>
    <mergeCell ref="O69:R69"/>
    <mergeCell ref="S69:V69"/>
    <mergeCell ref="D66:F66"/>
    <mergeCell ref="G66:J66"/>
    <mergeCell ref="K66:N66"/>
    <mergeCell ref="O66:R66"/>
    <mergeCell ref="S66:V66"/>
    <mergeCell ref="D67:F67"/>
    <mergeCell ref="G67:J67"/>
    <mergeCell ref="K67:N67"/>
    <mergeCell ref="O67:R67"/>
    <mergeCell ref="S67:V67"/>
    <mergeCell ref="D64:F64"/>
    <mergeCell ref="G64:J64"/>
    <mergeCell ref="K64:N64"/>
    <mergeCell ref="O64:R64"/>
    <mergeCell ref="S64:V64"/>
    <mergeCell ref="D65:F65"/>
    <mergeCell ref="G65:J65"/>
    <mergeCell ref="K65:N65"/>
    <mergeCell ref="O65:R65"/>
    <mergeCell ref="S65:V65"/>
    <mergeCell ref="D62:F62"/>
    <mergeCell ref="G62:J62"/>
    <mergeCell ref="K62:N62"/>
    <mergeCell ref="O62:R62"/>
    <mergeCell ref="S62:V62"/>
    <mergeCell ref="D63:F63"/>
    <mergeCell ref="G63:J63"/>
    <mergeCell ref="K63:N63"/>
    <mergeCell ref="O63:R63"/>
    <mergeCell ref="S63:V63"/>
    <mergeCell ref="D60:F60"/>
    <mergeCell ref="G60:J60"/>
    <mergeCell ref="K60:N60"/>
    <mergeCell ref="O60:R60"/>
    <mergeCell ref="S60:V60"/>
    <mergeCell ref="D61:F61"/>
    <mergeCell ref="G61:J61"/>
    <mergeCell ref="K61:N61"/>
    <mergeCell ref="O61:R61"/>
    <mergeCell ref="S61:V61"/>
    <mergeCell ref="D58:F58"/>
    <mergeCell ref="G58:J58"/>
    <mergeCell ref="K58:N58"/>
    <mergeCell ref="O58:R58"/>
    <mergeCell ref="S58:V58"/>
    <mergeCell ref="D59:F59"/>
    <mergeCell ref="G59:J59"/>
    <mergeCell ref="K59:N59"/>
    <mergeCell ref="O59:R59"/>
    <mergeCell ref="S59:V59"/>
    <mergeCell ref="D56:F56"/>
    <mergeCell ref="G56:J56"/>
    <mergeCell ref="K56:N56"/>
    <mergeCell ref="O56:R56"/>
    <mergeCell ref="S56:V56"/>
    <mergeCell ref="D57:F57"/>
    <mergeCell ref="G57:J57"/>
    <mergeCell ref="K57:N57"/>
    <mergeCell ref="O57:R57"/>
    <mergeCell ref="S57:V57"/>
    <mergeCell ref="D54:F54"/>
    <mergeCell ref="G54:J54"/>
    <mergeCell ref="K54:N54"/>
    <mergeCell ref="O54:R54"/>
    <mergeCell ref="S54:V54"/>
    <mergeCell ref="D55:F55"/>
    <mergeCell ref="G55:J55"/>
    <mergeCell ref="K55:N55"/>
    <mergeCell ref="O55:R55"/>
    <mergeCell ref="S55:V55"/>
    <mergeCell ref="D52:F52"/>
    <mergeCell ref="G52:J52"/>
    <mergeCell ref="K52:N52"/>
    <mergeCell ref="O52:R52"/>
    <mergeCell ref="S52:V52"/>
    <mergeCell ref="D53:F53"/>
    <mergeCell ref="G53:J53"/>
    <mergeCell ref="K53:N53"/>
    <mergeCell ref="O53:R53"/>
    <mergeCell ref="S53:V53"/>
    <mergeCell ref="D50:F50"/>
    <mergeCell ref="G50:J50"/>
    <mergeCell ref="K50:N50"/>
    <mergeCell ref="O50:R50"/>
    <mergeCell ref="S50:V50"/>
    <mergeCell ref="D51:F51"/>
    <mergeCell ref="G51:J51"/>
    <mergeCell ref="K51:N51"/>
    <mergeCell ref="O51:R51"/>
    <mergeCell ref="S51:V51"/>
    <mergeCell ref="D48:F48"/>
    <mergeCell ref="G48:J48"/>
    <mergeCell ref="K48:N48"/>
    <mergeCell ref="O48:R48"/>
    <mergeCell ref="S48:V48"/>
    <mergeCell ref="D49:F49"/>
    <mergeCell ref="G49:J49"/>
    <mergeCell ref="K49:N49"/>
    <mergeCell ref="O49:R49"/>
    <mergeCell ref="S49:V49"/>
    <mergeCell ref="D46:F46"/>
    <mergeCell ref="G46:J46"/>
    <mergeCell ref="K46:N46"/>
    <mergeCell ref="O46:R46"/>
    <mergeCell ref="S46:V46"/>
    <mergeCell ref="D47:F47"/>
    <mergeCell ref="G47:J47"/>
    <mergeCell ref="K47:N47"/>
    <mergeCell ref="O47:R47"/>
    <mergeCell ref="S47:V47"/>
    <mergeCell ref="D44:F44"/>
    <mergeCell ref="G44:J44"/>
    <mergeCell ref="K44:N44"/>
    <mergeCell ref="O44:R44"/>
    <mergeCell ref="S44:V44"/>
    <mergeCell ref="D45:F45"/>
    <mergeCell ref="G45:J45"/>
    <mergeCell ref="K45:N45"/>
    <mergeCell ref="O45:R45"/>
    <mergeCell ref="S45:V45"/>
    <mergeCell ref="D42:F42"/>
    <mergeCell ref="G42:J42"/>
    <mergeCell ref="K42:N42"/>
    <mergeCell ref="O42:R42"/>
    <mergeCell ref="S42:V42"/>
    <mergeCell ref="D43:F43"/>
    <mergeCell ref="G43:J43"/>
    <mergeCell ref="K43:N43"/>
    <mergeCell ref="O43:R43"/>
    <mergeCell ref="S43:V43"/>
    <mergeCell ref="D40:F40"/>
    <mergeCell ref="G40:J40"/>
    <mergeCell ref="K40:N40"/>
    <mergeCell ref="O40:R40"/>
    <mergeCell ref="S40:V40"/>
    <mergeCell ref="D41:F41"/>
    <mergeCell ref="G41:J41"/>
    <mergeCell ref="K41:N41"/>
    <mergeCell ref="O41:R41"/>
    <mergeCell ref="S41:V41"/>
    <mergeCell ref="D38:F38"/>
    <mergeCell ref="G38:J38"/>
    <mergeCell ref="K38:N38"/>
    <mergeCell ref="O38:R38"/>
    <mergeCell ref="S38:V38"/>
    <mergeCell ref="D39:F39"/>
    <mergeCell ref="G39:J39"/>
    <mergeCell ref="K39:N39"/>
    <mergeCell ref="O39:R39"/>
    <mergeCell ref="S39:V39"/>
    <mergeCell ref="D36:F36"/>
    <mergeCell ref="G36:J36"/>
    <mergeCell ref="K36:N36"/>
    <mergeCell ref="O36:R36"/>
    <mergeCell ref="S36:V36"/>
    <mergeCell ref="D37:F37"/>
    <mergeCell ref="G37:J37"/>
    <mergeCell ref="K37:N37"/>
    <mergeCell ref="O37:R37"/>
    <mergeCell ref="S37:V37"/>
    <mergeCell ref="P25:U25"/>
    <mergeCell ref="P26:U26"/>
    <mergeCell ref="D34:F34"/>
    <mergeCell ref="G34:J34"/>
    <mergeCell ref="K34:N34"/>
    <mergeCell ref="O34:R34"/>
    <mergeCell ref="S34:V34"/>
    <mergeCell ref="D35:F35"/>
    <mergeCell ref="G35:J35"/>
    <mergeCell ref="K35:N35"/>
    <mergeCell ref="O35:R35"/>
    <mergeCell ref="S35:V35"/>
  </mergeCells>
  <conditionalFormatting sqref="G36:G87">
    <cfRule type="cellIs" dxfId="4" priority="5" operator="equal">
      <formula>0</formula>
    </cfRule>
  </conditionalFormatting>
  <conditionalFormatting sqref="K35:K87">
    <cfRule type="cellIs" dxfId="3" priority="3" operator="equal">
      <formula>0</formula>
    </cfRule>
  </conditionalFormatting>
  <conditionalFormatting sqref="O35:O87">
    <cfRule type="cellIs" dxfId="2" priority="2" operator="equal">
      <formula>0</formula>
    </cfRule>
  </conditionalFormatting>
  <conditionalFormatting sqref="S35:S87">
    <cfRule type="cellIs" dxfId="1" priority="1" operator="equal">
      <formula>0</formula>
    </cfRule>
  </conditionalFormatting>
  <conditionalFormatting sqref="W35:AA87 G35">
    <cfRule type="cellIs" dxfId="0" priority="6" operator="equal">
      <formula>0</formula>
    </cfRule>
  </conditionalFormatting>
  <pageMargins left="0.7" right="0.7" top="0.75" bottom="0.75" header="0.3" footer="0.3"/>
  <pageSetup orientation="portrai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G57"/>
  <sheetViews>
    <sheetView showGridLines="0" zoomScale="83" zoomScaleNormal="83" workbookViewId="0">
      <selection activeCell="D57" sqref="D57"/>
    </sheetView>
  </sheetViews>
  <sheetFormatPr defaultColWidth="8.88671875" defaultRowHeight="14.4"/>
  <cols>
    <col min="1" max="1" width="3.77734375" customWidth="1"/>
    <col min="2" max="2" width="13.6640625" customWidth="1"/>
    <col min="3" max="3" width="58.21875" customWidth="1"/>
    <col min="4" max="7" width="15.21875" customWidth="1"/>
  </cols>
  <sheetData>
    <row r="2" spans="2:7">
      <c r="B2" s="39" t="s">
        <v>100</v>
      </c>
      <c r="C2" s="40" t="s">
        <v>101</v>
      </c>
      <c r="D2" s="41" t="s">
        <v>102</v>
      </c>
      <c r="E2" s="41" t="s">
        <v>34</v>
      </c>
      <c r="F2" s="41" t="s">
        <v>103</v>
      </c>
      <c r="G2" s="41" t="s">
        <v>104</v>
      </c>
    </row>
    <row r="3" spans="2:7">
      <c r="B3" s="47" t="s">
        <v>43</v>
      </c>
      <c r="C3" s="47" t="s">
        <v>105</v>
      </c>
      <c r="D3" s="30">
        <f>COUNTIFS(raw_stored!$E:$E,B3)</f>
        <v>159</v>
      </c>
      <c r="E3" s="30">
        <f>COUNTIF('jun10'!$B:$B,B3)-COUNTIFS('jun10'!$B:$B,B3,'jun10'!$F:$F,"not included in 54")</f>
        <v>25</v>
      </c>
      <c r="F3" s="30">
        <f>COUNTIFS(raw_received!$L:$L,"Doc received",raw_received!$C:$C,B3)</f>
        <v>0</v>
      </c>
      <c r="G3" s="30">
        <f>COUNTIFS(raw_stored!$L:$L,"Response",raw_stored!$E:$E,B3)</f>
        <v>0</v>
      </c>
    </row>
    <row r="4" spans="2:7">
      <c r="B4" s="37" t="s">
        <v>51</v>
      </c>
      <c r="C4" s="37" t="s">
        <v>106</v>
      </c>
      <c r="D4" s="30">
        <f>COUNTIFS(raw_stored!$E:$E,B4)</f>
        <v>3</v>
      </c>
      <c r="E4" s="30">
        <f>COUNTIFS(raw_received!$B:$B,"FALSE",raw_received!$C:$C,B4)</f>
        <v>3</v>
      </c>
      <c r="F4" s="30">
        <f>COUNTIFS(raw_received!$L:$L,"Doc received",raw_received!$C:$C,B4)</f>
        <v>1</v>
      </c>
      <c r="G4" s="30">
        <f>COUNTIFS(raw_stored!$L:$L,"Response",raw_stored!$E:$E,B4)</f>
        <v>0</v>
      </c>
    </row>
    <row r="5" spans="2:7">
      <c r="B5" s="37" t="s">
        <v>52</v>
      </c>
      <c r="C5" s="37" t="s">
        <v>107</v>
      </c>
      <c r="D5" s="30">
        <f>COUNTIFS(raw_stored!$E:$E,B5)</f>
        <v>0</v>
      </c>
      <c r="E5" s="30">
        <f>COUNTIFS(raw_received!$B:$B,"FALSE",raw_received!$C:$C,B5)</f>
        <v>0</v>
      </c>
      <c r="F5" s="30">
        <f>COUNTIFS(raw_received!$L:$L,"Doc received",raw_received!$C:$C,B5)</f>
        <v>0</v>
      </c>
      <c r="G5" s="30">
        <f>COUNTIFS(raw_stored!$L:$L,"Response",raw_stored!$E:$E,B5)</f>
        <v>0</v>
      </c>
    </row>
    <row r="6" spans="2:7">
      <c r="B6" s="37" t="s">
        <v>53</v>
      </c>
      <c r="C6" s="37" t="s">
        <v>108</v>
      </c>
      <c r="D6" s="30">
        <f>COUNTIFS(raw_stored!$E:$E,B6)</f>
        <v>0</v>
      </c>
      <c r="E6" s="30">
        <f>COUNTIFS(raw_received!$B:$B,"FALSE",raw_received!$C:$C,B6)</f>
        <v>0</v>
      </c>
      <c r="F6" s="30">
        <f>COUNTIFS(raw_received!$L:$L,"Doc received",raw_received!$C:$C,B6)</f>
        <v>0</v>
      </c>
      <c r="G6" s="30">
        <f>COUNTIFS(raw_stored!$L:$L,"Response",raw_stored!$E:$E,B6)</f>
        <v>0</v>
      </c>
    </row>
    <row r="7" spans="2:7">
      <c r="B7" s="37" t="s">
        <v>54</v>
      </c>
      <c r="C7" s="37" t="s">
        <v>109</v>
      </c>
      <c r="D7" s="30">
        <f>COUNTIFS(raw_stored!$E:$E,B7)</f>
        <v>0</v>
      </c>
      <c r="E7" s="30">
        <f>COUNTIFS(raw_received!$B:$B,"FALSE",raw_received!$C:$C,B7)</f>
        <v>0</v>
      </c>
      <c r="F7" s="30">
        <f>COUNTIFS(raw_received!$L:$L,"Doc received",raw_received!$C:$C,B7)</f>
        <v>0</v>
      </c>
      <c r="G7" s="30">
        <f>COUNTIFS(raw_stored!$L:$L,"Response",raw_stored!$E:$E,B7)</f>
        <v>0</v>
      </c>
    </row>
    <row r="8" spans="2:7">
      <c r="B8" s="37" t="s">
        <v>55</v>
      </c>
      <c r="C8" s="37" t="s">
        <v>110</v>
      </c>
      <c r="D8" s="30">
        <f>COUNTIFS(raw_stored!$E:$E,B8)</f>
        <v>7</v>
      </c>
      <c r="E8" s="30">
        <f>COUNTIFS(raw_received!$B:$B,"FALSE",raw_received!$C:$C,B8)</f>
        <v>7</v>
      </c>
      <c r="F8" s="30">
        <f>COUNTIFS(raw_received!$L:$L,"Doc received",raw_received!$C:$C,B8)</f>
        <v>4</v>
      </c>
      <c r="G8" s="30">
        <f>COUNTIFS(raw_stored!$L:$L,"Response",raw_stored!$E:$E,B8)</f>
        <v>0</v>
      </c>
    </row>
    <row r="9" spans="2:7">
      <c r="B9" s="37" t="s">
        <v>56</v>
      </c>
      <c r="C9" s="37" t="s">
        <v>111</v>
      </c>
      <c r="D9" s="30">
        <f>COUNTIFS(raw_stored!$E:$E,B9)</f>
        <v>0</v>
      </c>
      <c r="E9" s="30">
        <f>COUNTIFS(raw_received!$B:$B,"FALSE",raw_received!$C:$C,B9)</f>
        <v>0</v>
      </c>
      <c r="F9" s="30">
        <f>COUNTIFS(raw_received!$L:$L,"Doc received",raw_received!$C:$C,B9)</f>
        <v>0</v>
      </c>
      <c r="G9" s="30">
        <f>COUNTIFS(raw_stored!$L:$L,"Response",raw_stored!$E:$E,B9)</f>
        <v>0</v>
      </c>
    </row>
    <row r="10" spans="2:7">
      <c r="B10" s="37" t="s">
        <v>57</v>
      </c>
      <c r="C10" s="37" t="s">
        <v>112</v>
      </c>
      <c r="D10" s="30">
        <f>COUNTIFS(raw_stored!$E:$E,B10)</f>
        <v>0</v>
      </c>
      <c r="E10" s="30">
        <f>COUNTIFS(raw_received!$B:$B,"FALSE",raw_received!$C:$C,B10)</f>
        <v>0</v>
      </c>
      <c r="F10" s="30">
        <f>COUNTIFS(raw_received!$L:$L,"Doc received",raw_received!$C:$C,B10)</f>
        <v>0</v>
      </c>
      <c r="G10" s="30">
        <f>COUNTIFS(raw_stored!$L:$L,"Response",raw_stored!$E:$E,B10)</f>
        <v>0</v>
      </c>
    </row>
    <row r="11" spans="2:7">
      <c r="B11" s="37" t="s">
        <v>58</v>
      </c>
      <c r="C11" s="37" t="s">
        <v>113</v>
      </c>
      <c r="D11" s="30">
        <f>COUNTIFS(raw_stored!$E:$E,B11)</f>
        <v>1</v>
      </c>
      <c r="E11" s="30">
        <f>COUNTIFS(raw_received!$B:$B,"FALSE",raw_received!$C:$C,B11)</f>
        <v>1</v>
      </c>
      <c r="F11" s="30">
        <f>COUNTIFS(raw_received!$L:$L,"Doc received",raw_received!$C:$C,B11)</f>
        <v>1</v>
      </c>
      <c r="G11" s="30">
        <f>COUNTIFS(raw_stored!$L:$L,"Response",raw_stored!$E:$E,B11)</f>
        <v>0</v>
      </c>
    </row>
    <row r="12" spans="2:7">
      <c r="B12" s="37" t="s">
        <v>59</v>
      </c>
      <c r="C12" s="37" t="s">
        <v>114</v>
      </c>
      <c r="D12" s="30">
        <f>COUNTIFS(raw_stored!$E:$E,B12)</f>
        <v>0</v>
      </c>
      <c r="E12" s="30">
        <f>COUNTIFS(raw_received!$B:$B,"FALSE",raw_received!$C:$C,B12)</f>
        <v>0</v>
      </c>
      <c r="F12" s="30">
        <f>COUNTIFS(raw_received!$L:$L,"Doc received",raw_received!$C:$C,B12)</f>
        <v>0</v>
      </c>
      <c r="G12" s="30">
        <f>COUNTIFS(raw_stored!$L:$L,"Response",raw_stored!$E:$E,B12)</f>
        <v>0</v>
      </c>
    </row>
    <row r="13" spans="2:7">
      <c r="B13" s="37" t="s">
        <v>60</v>
      </c>
      <c r="C13" s="37" t="s">
        <v>115</v>
      </c>
      <c r="D13" s="30">
        <f>COUNTIFS(raw_stored!$E:$E,B13)</f>
        <v>3</v>
      </c>
      <c r="E13" s="30">
        <f>COUNTIFS(raw_received!$B:$B,"FALSE",raw_received!$C:$C,B13)</f>
        <v>0</v>
      </c>
      <c r="F13" s="30">
        <f>COUNTIFS(raw_received!$L:$L,"Doc received",raw_received!$C:$C,B13)</f>
        <v>0</v>
      </c>
      <c r="G13" s="30">
        <f>COUNTIFS(raw_stored!$L:$L,"Response",raw_stored!$E:$E,B13)</f>
        <v>0</v>
      </c>
    </row>
    <row r="14" spans="2:7">
      <c r="B14" s="37" t="s">
        <v>61</v>
      </c>
      <c r="C14" s="37" t="s">
        <v>116</v>
      </c>
      <c r="D14" s="30">
        <f>COUNTIFS(raw_stored!$E:$E,B14)</f>
        <v>21</v>
      </c>
      <c r="E14" s="30">
        <f>COUNTIFS(raw_received!$B:$B,"FALSE",raw_received!$C:$C,B14)</f>
        <v>18</v>
      </c>
      <c r="F14" s="30">
        <f>COUNTIFS(raw_received!$L:$L,"Doc received",raw_received!$C:$C,B14)</f>
        <v>14</v>
      </c>
      <c r="G14" s="30">
        <f>COUNTIFS(raw_stored!$L:$L,"Response",raw_stored!$E:$E,B14)</f>
        <v>2</v>
      </c>
    </row>
    <row r="15" spans="2:7">
      <c r="B15" s="37" t="s">
        <v>62</v>
      </c>
      <c r="C15" s="37" t="s">
        <v>117</v>
      </c>
      <c r="D15" s="30">
        <f>COUNTIFS(raw_stored!$E:$E,B15)</f>
        <v>0</v>
      </c>
      <c r="E15" s="30">
        <f>COUNTIFS(raw_received!$B:$B,"FALSE",raw_received!$C:$C,B15)</f>
        <v>0</v>
      </c>
      <c r="F15" s="30">
        <f>COUNTIFS(raw_received!$L:$L,"Doc received",raw_received!$C:$C,B15)</f>
        <v>0</v>
      </c>
      <c r="G15" s="30">
        <f>COUNTIFS(raw_stored!$L:$L,"Response",raw_stored!$E:$E,B15)</f>
        <v>0</v>
      </c>
    </row>
    <row r="16" spans="2:7">
      <c r="B16" s="37" t="s">
        <v>63</v>
      </c>
      <c r="C16" s="37" t="s">
        <v>118</v>
      </c>
      <c r="D16" s="30">
        <f>COUNTIFS(raw_stored!$E:$E,B16)</f>
        <v>0</v>
      </c>
      <c r="E16" s="30">
        <f>COUNTIFS(raw_received!$B:$B,"FALSE",raw_received!$C:$C,B16)</f>
        <v>0</v>
      </c>
      <c r="F16" s="30">
        <f>COUNTIFS(raw_received!$L:$L,"Doc received",raw_received!$C:$C,B16)</f>
        <v>0</v>
      </c>
      <c r="G16" s="30">
        <f>COUNTIFS(raw_stored!$L:$L,"Response",raw_stored!$E:$E,B16)</f>
        <v>0</v>
      </c>
    </row>
    <row r="17" spans="2:7">
      <c r="B17" s="37" t="s">
        <v>64</v>
      </c>
      <c r="C17" s="37" t="s">
        <v>119</v>
      </c>
      <c r="D17" s="30">
        <f>COUNTIFS(raw_stored!$E:$E,B17)</f>
        <v>17</v>
      </c>
      <c r="E17" s="30">
        <f>COUNTIFS(raw_received!$B:$B,"FALSE",raw_received!$C:$C,B17)</f>
        <v>16</v>
      </c>
      <c r="F17" s="30">
        <f>COUNTIFS(raw_received!$L:$L,"Doc received",raw_received!$C:$C,B17)</f>
        <v>15</v>
      </c>
      <c r="G17" s="30">
        <f>COUNTIFS(raw_stored!$L:$L,"Response",raw_stored!$E:$E,B17)</f>
        <v>0</v>
      </c>
    </row>
    <row r="18" spans="2:7">
      <c r="B18" s="37" t="s">
        <v>65</v>
      </c>
      <c r="C18" s="37" t="s">
        <v>120</v>
      </c>
      <c r="D18" s="30">
        <f>COUNTIFS(raw_stored!$E:$E,B18)</f>
        <v>15</v>
      </c>
      <c r="E18" s="30">
        <f>COUNTIFS(raw_received!$B:$B,"FALSE",raw_received!$C:$C,B18)</f>
        <v>14</v>
      </c>
      <c r="F18" s="30">
        <f>COUNTIFS(raw_received!$L:$L,"Doc received",raw_received!$C:$C,B18)</f>
        <v>9</v>
      </c>
      <c r="G18" s="30">
        <f>COUNTIFS(raw_stored!$L:$L,"Response",raw_stored!$E:$E,B18)</f>
        <v>0</v>
      </c>
    </row>
    <row r="19" spans="2:7">
      <c r="B19" s="37" t="s">
        <v>66</v>
      </c>
      <c r="C19" s="37" t="s">
        <v>121</v>
      </c>
      <c r="D19" s="30">
        <f>COUNTIFS(raw_stored!$E:$E,B19)</f>
        <v>28</v>
      </c>
      <c r="E19" s="30">
        <f>COUNTIFS(raw_received!$B:$B,"FALSE",raw_received!$C:$C,B19)</f>
        <v>21</v>
      </c>
      <c r="F19" s="30">
        <f>COUNTIFS(raw_received!$L:$L,"Doc received",raw_received!$C:$C,B19)</f>
        <v>17</v>
      </c>
      <c r="G19" s="30">
        <f>COUNTIFS(raw_stored!$L:$L,"Response",raw_stored!$E:$E,B19)</f>
        <v>2</v>
      </c>
    </row>
    <row r="20" spans="2:7">
      <c r="B20" s="37" t="s">
        <v>67</v>
      </c>
      <c r="C20" s="37" t="s">
        <v>122</v>
      </c>
      <c r="D20" s="30">
        <f>COUNTIFS(raw_stored!$E:$E,B20)</f>
        <v>0</v>
      </c>
      <c r="E20" s="30">
        <f>COUNTIFS(raw_received!$B:$B,"FALSE",raw_received!$C:$C,B20)</f>
        <v>0</v>
      </c>
      <c r="F20" s="30">
        <f>COUNTIFS(raw_received!$L:$L,"Doc received",raw_received!$C:$C,B20)</f>
        <v>0</v>
      </c>
      <c r="G20" s="30">
        <f>COUNTIFS(raw_stored!$L:$L,"Response",raw_stored!$E:$E,B20)</f>
        <v>0</v>
      </c>
    </row>
    <row r="21" spans="2:7">
      <c r="B21" s="37" t="s">
        <v>68</v>
      </c>
      <c r="C21" s="37" t="s">
        <v>123</v>
      </c>
      <c r="D21" s="30">
        <f>COUNTIFS(raw_stored!$E:$E,B21)</f>
        <v>0</v>
      </c>
      <c r="E21" s="30">
        <f>COUNTIFS(raw_received!$B:$B,"FALSE",raw_received!$C:$C,B21)</f>
        <v>0</v>
      </c>
      <c r="F21" s="30">
        <f>COUNTIFS(raw_received!$L:$L,"Doc received",raw_received!$C:$C,B21)</f>
        <v>0</v>
      </c>
      <c r="G21" s="30">
        <f>COUNTIFS(raw_stored!$L:$L,"Response",raw_stored!$E:$E,B21)</f>
        <v>0</v>
      </c>
    </row>
    <row r="22" spans="2:7">
      <c r="B22" s="37" t="s">
        <v>69</v>
      </c>
      <c r="C22" s="37" t="s">
        <v>124</v>
      </c>
      <c r="D22" s="30">
        <f>COUNTIFS(raw_stored!$E:$E,B22)</f>
        <v>147</v>
      </c>
      <c r="E22" s="30">
        <f>COUNTIFS(raw_received!$B:$B,"FALSE",raw_received!$C:$C,B22)</f>
        <v>140</v>
      </c>
      <c r="F22" s="30">
        <f>COUNTIFS(raw_received!$L:$L,"Doc received",raw_received!$C:$C,B22)</f>
        <v>94</v>
      </c>
      <c r="G22" s="30">
        <f>COUNTIFS(raw_stored!$L:$L,"Response",raw_stored!$E:$E,B22)</f>
        <v>0</v>
      </c>
    </row>
    <row r="23" spans="2:7">
      <c r="B23" s="37" t="s">
        <v>70</v>
      </c>
      <c r="C23" s="37" t="s">
        <v>125</v>
      </c>
      <c r="D23" s="30">
        <f>COUNTIFS(raw_stored!$E:$E,B23)</f>
        <v>7</v>
      </c>
      <c r="E23" s="30">
        <f>COUNTIFS(raw_received!$B:$B,"FALSE",raw_received!$C:$C,B23)</f>
        <v>6</v>
      </c>
      <c r="F23" s="30">
        <f>COUNTIFS(raw_received!$L:$L,"Doc received",raw_received!$C:$C,B23)</f>
        <v>4</v>
      </c>
      <c r="G23" s="30">
        <f>COUNTIFS(raw_stored!$L:$L,"Response",raw_stored!$E:$E,B23)</f>
        <v>1</v>
      </c>
    </row>
    <row r="24" spans="2:7">
      <c r="B24" s="37" t="s">
        <v>71</v>
      </c>
      <c r="C24" s="37" t="s">
        <v>126</v>
      </c>
      <c r="D24" s="30">
        <f>COUNTIFS(raw_stored!$E:$E,B24)</f>
        <v>1</v>
      </c>
      <c r="E24" s="30">
        <f>COUNTIFS(raw_received!$B:$B,"FALSE",raw_received!$C:$C,B24)</f>
        <v>1</v>
      </c>
      <c r="F24" s="30">
        <f>COUNTIFS(raw_received!$L:$L,"Doc received",raw_received!$C:$C,B24)</f>
        <v>0</v>
      </c>
      <c r="G24" s="30">
        <f>COUNTIFS(raw_stored!$L:$L,"Response",raw_stored!$E:$E,B24)</f>
        <v>0</v>
      </c>
    </row>
    <row r="25" spans="2:7">
      <c r="B25" s="37" t="s">
        <v>72</v>
      </c>
      <c r="C25" s="37" t="s">
        <v>127</v>
      </c>
      <c r="D25" s="30">
        <f>COUNTIFS(raw_stored!$E:$E,B25)</f>
        <v>0</v>
      </c>
      <c r="E25" s="30">
        <f>COUNTIFS(raw_received!$B:$B,"FALSE",raw_received!$C:$C,B25)</f>
        <v>0</v>
      </c>
      <c r="F25" s="30">
        <f>COUNTIFS(raw_received!$L:$L,"Doc received",raw_received!$C:$C,B25)</f>
        <v>0</v>
      </c>
      <c r="G25" s="30">
        <f>COUNTIFS(raw_stored!$L:$L,"Response",raw_stored!$E:$E,B25)</f>
        <v>0</v>
      </c>
    </row>
    <row r="26" spans="2:7">
      <c r="B26" s="37" t="s">
        <v>73</v>
      </c>
      <c r="C26" s="37" t="s">
        <v>128</v>
      </c>
      <c r="D26" s="30">
        <f>COUNTIFS(raw_stored!$E:$E,B26)</f>
        <v>0</v>
      </c>
      <c r="E26" s="30">
        <f>COUNTIFS(raw_received!$B:$B,"FALSE",raw_received!$C:$C,B26)</f>
        <v>0</v>
      </c>
      <c r="F26" s="30">
        <f>COUNTIFS(raw_received!$L:$L,"Doc received",raw_received!$C:$C,B26)</f>
        <v>0</v>
      </c>
      <c r="G26" s="30">
        <f>COUNTIFS(raw_stored!$L:$L,"Response",raw_stored!$E:$E,B26)</f>
        <v>0</v>
      </c>
    </row>
    <row r="27" spans="2:7">
      <c r="B27" s="37" t="s">
        <v>74</v>
      </c>
      <c r="C27" s="37" t="s">
        <v>129</v>
      </c>
      <c r="D27" s="30">
        <f>COUNTIFS(raw_stored!$E:$E,B27)</f>
        <v>0</v>
      </c>
      <c r="E27" s="30">
        <f>COUNTIFS(raw_received!$B:$B,"FALSE",raw_received!$C:$C,B27)</f>
        <v>0</v>
      </c>
      <c r="F27" s="30">
        <f>COUNTIFS(raw_received!$L:$L,"Doc received",raw_received!$C:$C,B27)</f>
        <v>0</v>
      </c>
      <c r="G27" s="30">
        <f>COUNTIFS(raw_stored!$L:$L,"Response",raw_stored!$E:$E,B27)</f>
        <v>0</v>
      </c>
    </row>
    <row r="28" spans="2:7">
      <c r="B28" s="37" t="s">
        <v>75</v>
      </c>
      <c r="C28" s="37" t="s">
        <v>130</v>
      </c>
      <c r="D28" s="30">
        <f>COUNTIFS(raw_stored!$E:$E,B28)</f>
        <v>1</v>
      </c>
      <c r="E28" s="30">
        <f>COUNTIFS(raw_received!$B:$B,"FALSE",raw_received!$C:$C,B28)</f>
        <v>1</v>
      </c>
      <c r="F28" s="30">
        <f>COUNTIFS(raw_received!$L:$L,"Doc received",raw_received!$C:$C,B28)</f>
        <v>0</v>
      </c>
      <c r="G28" s="30">
        <f>COUNTIFS(raw_stored!$L:$L,"Response",raw_stored!$E:$E,B28)</f>
        <v>0</v>
      </c>
    </row>
    <row r="29" spans="2:7">
      <c r="B29" s="37" t="s">
        <v>41</v>
      </c>
      <c r="C29" s="37" t="s">
        <v>131</v>
      </c>
      <c r="D29" s="30">
        <f>COUNTIFS(raw_stored!$E:$E,B29)</f>
        <v>82</v>
      </c>
      <c r="E29" s="30">
        <f>COUNTIFS(raw_received!$B:$B,"FALSE",raw_received!$C:$C,B29)</f>
        <v>70</v>
      </c>
      <c r="F29" s="30">
        <f>COUNTIFS(raw_received!$L:$L,"Doc received",raw_received!$C:$C,B29)</f>
        <v>64</v>
      </c>
      <c r="G29" s="30">
        <f>COUNTIFS(raw_stored!$L:$L,"Response",raw_stored!$E:$E,B29)</f>
        <v>2</v>
      </c>
    </row>
    <row r="30" spans="2:7">
      <c r="B30" s="37" t="s">
        <v>76</v>
      </c>
      <c r="C30" s="37" t="s">
        <v>132</v>
      </c>
      <c r="D30" s="30">
        <f>COUNTIFS(raw_stored!$E:$E,B30)</f>
        <v>23</v>
      </c>
      <c r="E30" s="30">
        <f>COUNTIFS(raw_received!$B:$B,"FALSE",raw_received!$C:$C,B30)</f>
        <v>19</v>
      </c>
      <c r="F30" s="30">
        <f>COUNTIFS(raw_received!$L:$L,"Doc received",raw_received!$C:$C,B30)</f>
        <v>14</v>
      </c>
      <c r="G30" s="30">
        <f>COUNTIFS(raw_stored!$L:$L,"Response",raw_stored!$E:$E,B30)</f>
        <v>0</v>
      </c>
    </row>
    <row r="31" spans="2:7">
      <c r="B31" s="37" t="s">
        <v>42</v>
      </c>
      <c r="C31" s="37" t="s">
        <v>133</v>
      </c>
      <c r="D31" s="30">
        <f>COUNTIFS(raw_stored!$E:$E,B31)</f>
        <v>47</v>
      </c>
      <c r="E31" s="30">
        <f>COUNTIFS(raw_received!$B:$B,"FALSE",raw_received!$C:$C,B31)</f>
        <v>45</v>
      </c>
      <c r="F31" s="30">
        <f>COUNTIFS(raw_received!$L:$L,"Doc received",raw_received!$C:$C,B31)</f>
        <v>34</v>
      </c>
      <c r="G31" s="30">
        <f>COUNTIFS(raw_stored!$L:$L,"Response",raw_stored!$E:$E,B31)</f>
        <v>1</v>
      </c>
    </row>
    <row r="32" spans="2:7">
      <c r="B32" s="37" t="s">
        <v>44</v>
      </c>
      <c r="C32" s="37" t="s">
        <v>134</v>
      </c>
      <c r="D32" s="30">
        <f>COUNTIFS(raw_stored!$E:$E,B32)</f>
        <v>44</v>
      </c>
      <c r="E32" s="30">
        <f>COUNTIFS(raw_received!$B:$B,"FALSE",raw_received!$C:$C,B32)</f>
        <v>29</v>
      </c>
      <c r="F32" s="30">
        <f>COUNTIFS(raw_received!$L:$L,"Doc received",raw_received!$C:$C,B32)</f>
        <v>27</v>
      </c>
      <c r="G32" s="30">
        <f>COUNTIFS(raw_stored!$L:$L,"Response",raw_stored!$E:$E,B32)</f>
        <v>0</v>
      </c>
    </row>
    <row r="33" spans="2:7">
      <c r="B33" s="37" t="s">
        <v>45</v>
      </c>
      <c r="C33" s="37" t="s">
        <v>135</v>
      </c>
      <c r="D33" s="30">
        <f>COUNTIFS(raw_stored!$E:$E,B33)</f>
        <v>44</v>
      </c>
      <c r="E33" s="30">
        <f>COUNTIFS(raw_received!$B:$B,"FALSE",raw_received!$C:$C,B33)</f>
        <v>41</v>
      </c>
      <c r="F33" s="30">
        <f>COUNTIFS(raw_received!$L:$L,"Doc received",raw_received!$C:$C,B33)</f>
        <v>36</v>
      </c>
      <c r="G33" s="30">
        <f>COUNTIFS(raw_stored!$L:$L,"Response",raw_stored!$E:$E,B33)</f>
        <v>0</v>
      </c>
    </row>
    <row r="34" spans="2:7">
      <c r="B34" s="37" t="s">
        <v>77</v>
      </c>
      <c r="C34" s="37" t="s">
        <v>136</v>
      </c>
      <c r="D34" s="30">
        <f>COUNTIFS(raw_stored!$E:$E,B34)</f>
        <v>2</v>
      </c>
      <c r="E34" s="30">
        <f>COUNTIFS(raw_received!$B:$B,"FALSE",raw_received!$C:$C,B34)</f>
        <v>0</v>
      </c>
      <c r="F34" s="30">
        <f>COUNTIFS(raw_received!$L:$L,"Doc received",raw_received!$C:$C,B34)</f>
        <v>0</v>
      </c>
      <c r="G34" s="30">
        <f>COUNTIFS(raw_stored!$L:$L,"Response",raw_stored!$E:$E,B34)</f>
        <v>2</v>
      </c>
    </row>
    <row r="35" spans="2:7">
      <c r="B35" s="49" t="s">
        <v>78</v>
      </c>
      <c r="C35" s="49" t="s">
        <v>137</v>
      </c>
      <c r="D35" s="30">
        <f>COUNTIFS(raw_stored!$E:$E,B35)</f>
        <v>0</v>
      </c>
      <c r="E35" s="30">
        <f>COUNTIFS(raw_received!$B:$B,"FALSE",raw_received!$C:$C,B35)</f>
        <v>0</v>
      </c>
      <c r="F35" s="30">
        <f>COUNTIFS(raw_received!$L:$L,"Doc received",raw_received!$C:$C,B35)</f>
        <v>0</v>
      </c>
      <c r="G35" s="30">
        <f>COUNTIFS(raw_stored!$L:$L,"Response",raw_stored!$E:$E,B35)</f>
        <v>0</v>
      </c>
    </row>
    <row r="36" spans="2:7">
      <c r="B36" s="37" t="s">
        <v>79</v>
      </c>
      <c r="C36" s="37" t="s">
        <v>138</v>
      </c>
      <c r="D36" s="30">
        <f>COUNTIFS(raw_stored!$E:$E,B36)</f>
        <v>0</v>
      </c>
      <c r="E36" s="30">
        <f>COUNTIFS(raw_received!$B:$B,"FALSE",raw_received!$C:$C,B36)</f>
        <v>0</v>
      </c>
      <c r="F36" s="30">
        <f>COUNTIFS(raw_received!$L:$L,"Doc received",raw_received!$C:$C,B36)</f>
        <v>0</v>
      </c>
      <c r="G36" s="30">
        <f>COUNTIFS(raw_stored!$L:$L,"Response",raw_stored!$E:$E,B36)</f>
        <v>0</v>
      </c>
    </row>
    <row r="37" spans="2:7">
      <c r="B37" s="37" t="s">
        <v>80</v>
      </c>
      <c r="C37" s="37" t="s">
        <v>139</v>
      </c>
      <c r="D37" s="30">
        <f>COUNTIFS(raw_stored!$E:$E,B37)</f>
        <v>0</v>
      </c>
      <c r="E37" s="30">
        <f>COUNTIFS(raw_received!$B:$B,"FALSE",raw_received!$C:$C,B37)</f>
        <v>0</v>
      </c>
      <c r="F37" s="30">
        <f>COUNTIFS(raw_received!$L:$L,"Doc received",raw_received!$C:$C,B37)</f>
        <v>0</v>
      </c>
      <c r="G37" s="30">
        <f>COUNTIFS(raw_stored!$L:$L,"Response",raw_stored!$E:$E,B37)</f>
        <v>0</v>
      </c>
    </row>
    <row r="38" spans="2:7">
      <c r="B38" s="37" t="s">
        <v>81</v>
      </c>
      <c r="C38" s="37" t="s">
        <v>140</v>
      </c>
      <c r="D38" s="30">
        <f>COUNTIFS(raw_stored!$E:$E,B38)</f>
        <v>0</v>
      </c>
      <c r="E38" s="30">
        <f>COUNTIFS(raw_received!$B:$B,"FALSE",raw_received!$C:$C,B38)</f>
        <v>0</v>
      </c>
      <c r="F38" s="30">
        <f>COUNTIFS(raw_received!$L:$L,"Doc received",raw_received!$C:$C,B38)</f>
        <v>0</v>
      </c>
      <c r="G38" s="30">
        <f>COUNTIFS(raw_stored!$L:$L,"Response",raw_stored!$E:$E,B38)</f>
        <v>0</v>
      </c>
    </row>
    <row r="39" spans="2:7">
      <c r="B39" s="37" t="s">
        <v>82</v>
      </c>
      <c r="C39" s="37" t="s">
        <v>141</v>
      </c>
      <c r="D39" s="30">
        <f>COUNTIFS(raw_stored!$E:$E,B39)</f>
        <v>1</v>
      </c>
      <c r="E39" s="30">
        <f>COUNTIFS(raw_received!$B:$B,"FALSE",raw_received!$C:$C,B39)</f>
        <v>1</v>
      </c>
      <c r="F39" s="30">
        <f>COUNTIFS(raw_received!$L:$L,"Doc received",raw_received!$C:$C,B39)</f>
        <v>1</v>
      </c>
      <c r="G39" s="30">
        <f>COUNTIFS(raw_stored!$L:$L,"Response",raw_stored!$E:$E,B39)</f>
        <v>0</v>
      </c>
    </row>
    <row r="40" spans="2:7">
      <c r="B40" s="37" t="s">
        <v>83</v>
      </c>
      <c r="C40" s="37" t="s">
        <v>142</v>
      </c>
      <c r="D40" s="30">
        <f>COUNTIFS(raw_stored!$E:$E,B40)</f>
        <v>2</v>
      </c>
      <c r="E40" s="30">
        <f>COUNTIFS(raw_received!$B:$B,"FALSE",raw_received!$C:$C,B40)</f>
        <v>1</v>
      </c>
      <c r="F40" s="30">
        <f>COUNTIFS(raw_received!$L:$L,"Doc received",raw_received!$C:$C,B40)</f>
        <v>0</v>
      </c>
      <c r="G40" s="30">
        <f>COUNTIFS(raw_stored!$L:$L,"Response",raw_stored!$E:$E,B40)</f>
        <v>0</v>
      </c>
    </row>
    <row r="41" spans="2:7">
      <c r="B41" s="37" t="s">
        <v>84</v>
      </c>
      <c r="C41" s="37" t="s">
        <v>143</v>
      </c>
      <c r="D41" s="30">
        <f>COUNTIFS(raw_stored!$E:$E,B41)</f>
        <v>2</v>
      </c>
      <c r="E41" s="30">
        <f>COUNTIFS(raw_received!$B:$B,"FALSE",raw_received!$C:$C,B41)</f>
        <v>2</v>
      </c>
      <c r="F41" s="30">
        <f>COUNTIFS(raw_received!$L:$L,"Doc received",raw_received!$C:$C,B41)</f>
        <v>1</v>
      </c>
      <c r="G41" s="30">
        <f>COUNTIFS(raw_stored!$L:$L,"Response",raw_stored!$E:$E,B41)</f>
        <v>0</v>
      </c>
    </row>
    <row r="42" spans="2:7">
      <c r="B42" s="37" t="s">
        <v>85</v>
      </c>
      <c r="C42" s="37" t="s">
        <v>144</v>
      </c>
      <c r="D42" s="30">
        <f>COUNTIFS(raw_stored!$E:$E,B42)</f>
        <v>0</v>
      </c>
      <c r="E42" s="30">
        <f>COUNTIFS(raw_received!$B:$B,"FALSE",raw_received!$C:$C,B42)</f>
        <v>0</v>
      </c>
      <c r="F42" s="30">
        <f>COUNTIFS(raw_received!$L:$L,"Doc received",raw_received!$C:$C,B42)</f>
        <v>0</v>
      </c>
      <c r="G42" s="30">
        <f>COUNTIFS(raw_stored!$L:$L,"Response",raw_stored!$E:$E,B42)</f>
        <v>0</v>
      </c>
    </row>
    <row r="43" spans="2:7">
      <c r="B43" s="37" t="s">
        <v>86</v>
      </c>
      <c r="C43" s="37" t="s">
        <v>145</v>
      </c>
      <c r="D43" s="30">
        <f>COUNTIFS(raw_stored!$E:$E,B43)</f>
        <v>0</v>
      </c>
      <c r="E43" s="30">
        <f>COUNTIFS(raw_received!$B:$B,"FALSE",raw_received!$C:$C,B43)</f>
        <v>0</v>
      </c>
      <c r="F43" s="30">
        <f>COUNTIFS(raw_received!$L:$L,"Doc received",raw_received!$C:$C,B43)</f>
        <v>0</v>
      </c>
      <c r="G43" s="30">
        <f>COUNTIFS(raw_stored!$L:$L,"Response",raw_stored!$E:$E,B43)</f>
        <v>0</v>
      </c>
    </row>
    <row r="44" spans="2:7">
      <c r="B44" s="37" t="s">
        <v>87</v>
      </c>
      <c r="C44" s="37" t="s">
        <v>146</v>
      </c>
      <c r="D44" s="30">
        <f>COUNTIFS(raw_stored!$E:$E,B44)</f>
        <v>0</v>
      </c>
      <c r="E44" s="30">
        <f>COUNTIFS(raw_received!$B:$B,"FALSE",raw_received!$C:$C,B44)</f>
        <v>0</v>
      </c>
      <c r="F44" s="30">
        <f>COUNTIFS(raw_received!$L:$L,"Doc received",raw_received!$C:$C,B44)</f>
        <v>0</v>
      </c>
      <c r="G44" s="30">
        <f>COUNTIFS(raw_stored!$L:$L,"Response",raw_stored!$E:$E,B44)</f>
        <v>0</v>
      </c>
    </row>
    <row r="45" spans="2:7">
      <c r="B45" s="50" t="s">
        <v>88</v>
      </c>
      <c r="C45" s="50" t="s">
        <v>147</v>
      </c>
      <c r="D45" s="30">
        <f>COUNTIFS(raw_stored!$E:$E,B45)</f>
        <v>13</v>
      </c>
      <c r="E45" s="30">
        <f>COUNTIFS(raw_received!$B:$B,"FALSE",raw_received!$C:$C,B45)</f>
        <v>12</v>
      </c>
      <c r="F45" s="30">
        <f>COUNTIFS(raw_received!$L:$L,"Doc received",raw_received!$C:$C,B45)</f>
        <v>7</v>
      </c>
      <c r="G45" s="30">
        <f>COUNTIFS(raw_stored!$L:$L,"Response",raw_stored!$E:$E,B45)</f>
        <v>0</v>
      </c>
    </row>
    <row r="46" spans="2:7">
      <c r="B46" s="37" t="s">
        <v>89</v>
      </c>
      <c r="C46" s="37" t="s">
        <v>148</v>
      </c>
      <c r="D46" s="30">
        <f>COUNTIFS(raw_stored!$E:$E,B46)</f>
        <v>7</v>
      </c>
      <c r="E46" s="30">
        <f>COUNTIFS(raw_received!$B:$B,"FALSE",raw_received!$C:$C,B46)</f>
        <v>7</v>
      </c>
      <c r="F46" s="30">
        <f>COUNTIFS(raw_received!$L:$L,"Doc received",raw_received!$C:$C,B46)</f>
        <v>0</v>
      </c>
      <c r="G46" s="30">
        <f>COUNTIFS(raw_stored!$L:$L,"Response",raw_stored!$E:$E,B46)</f>
        <v>0</v>
      </c>
    </row>
    <row r="47" spans="2:7">
      <c r="B47" s="49" t="s">
        <v>90</v>
      </c>
      <c r="C47" s="49" t="s">
        <v>149</v>
      </c>
      <c r="D47" s="30">
        <f>COUNTIFS(raw_stored!$E:$E,B47)</f>
        <v>15</v>
      </c>
      <c r="E47" s="30">
        <f>COUNTIFS(raw_received!$B:$B,"FALSE",raw_received!$C:$C,B47)</f>
        <v>13</v>
      </c>
      <c r="F47" s="30">
        <f>COUNTIFS(raw_received!$L:$L,"Doc received",raw_received!$C:$C,B47)</f>
        <v>10</v>
      </c>
      <c r="G47" s="30">
        <f>COUNTIFS(raw_stored!$L:$L,"Response",raw_stored!$E:$E,B47)</f>
        <v>0</v>
      </c>
    </row>
    <row r="48" spans="2:7">
      <c r="B48" s="49" t="s">
        <v>91</v>
      </c>
      <c r="C48" s="49" t="s">
        <v>150</v>
      </c>
      <c r="D48" s="30">
        <f>COUNTIFS(raw_stored!$E:$E,B48)</f>
        <v>5</v>
      </c>
      <c r="E48" s="30">
        <f>COUNTIFS(raw_received!$B:$B,"FALSE",raw_received!$C:$C,B48)</f>
        <v>5</v>
      </c>
      <c r="F48" s="30">
        <f>COUNTIFS(raw_received!$L:$L,"Doc received",raw_received!$C:$C,B48)</f>
        <v>3</v>
      </c>
      <c r="G48" s="30">
        <f>COUNTIFS(raw_stored!$L:$L,"Response",raw_stored!$E:$E,B48)</f>
        <v>0</v>
      </c>
    </row>
    <row r="49" spans="2:7">
      <c r="B49" s="37" t="s">
        <v>92</v>
      </c>
      <c r="C49" s="37" t="s">
        <v>151</v>
      </c>
      <c r="D49" s="30">
        <f>COUNTIFS(raw_stored!$E:$E,B49)</f>
        <v>65</v>
      </c>
      <c r="E49" s="30">
        <f>COUNTIFS(raw_received!$B:$B,"FALSE",raw_received!$C:$C,B49)</f>
        <v>63</v>
      </c>
      <c r="F49" s="30">
        <f>COUNTIFS(raw_received!$L:$L,"Doc received",raw_received!$C:$C,B49)</f>
        <v>36</v>
      </c>
      <c r="G49" s="30">
        <f>COUNTIFS(raw_stored!$L:$L,"Response",raw_stored!$E:$E,B49)</f>
        <v>0</v>
      </c>
    </row>
    <row r="50" spans="2:7">
      <c r="B50" s="37" t="s">
        <v>93</v>
      </c>
      <c r="C50" s="37" t="s">
        <v>152</v>
      </c>
      <c r="D50" s="30">
        <f>COUNTIFS(raw_stored!$E:$E,B50)</f>
        <v>8</v>
      </c>
      <c r="E50" s="30">
        <f>COUNTIFS(raw_received!$B:$B,"FALSE",raw_received!$C:$C,B50)</f>
        <v>5</v>
      </c>
      <c r="F50" s="30">
        <f>COUNTIFS(raw_received!$L:$L,"Doc received",raw_received!$C:$C,B50)</f>
        <v>4</v>
      </c>
      <c r="G50" s="30">
        <f>COUNTIFS(raw_stored!$L:$L,"Response",raw_stored!$E:$E,B50)</f>
        <v>0</v>
      </c>
    </row>
    <row r="51" spans="2:7">
      <c r="B51" s="37" t="s">
        <v>94</v>
      </c>
      <c r="C51" s="37" t="s">
        <v>153</v>
      </c>
      <c r="D51" s="30">
        <f>COUNTIFS(raw_stored!$E:$E,B51)</f>
        <v>18</v>
      </c>
      <c r="E51" s="30">
        <f>COUNTIFS(raw_received!$B:$B,"FALSE",raw_received!$C:$C,B51)</f>
        <v>13</v>
      </c>
      <c r="F51" s="30">
        <f>COUNTIFS(raw_received!$L:$L,"Doc received",raw_received!$C:$C,B51)</f>
        <v>3</v>
      </c>
      <c r="G51" s="30">
        <f>COUNTIFS(raw_stored!$L:$L,"Response",raw_stored!$E:$E,B51)</f>
        <v>1</v>
      </c>
    </row>
    <row r="52" spans="2:7">
      <c r="B52" s="37" t="s">
        <v>95</v>
      </c>
      <c r="C52" s="37" t="s">
        <v>154</v>
      </c>
      <c r="D52" s="30">
        <f>COUNTIFS(raw_stored!$E:$E,B52)</f>
        <v>2</v>
      </c>
      <c r="E52" s="30">
        <f>COUNTIFS(raw_received!$B:$B,"FALSE",raw_received!$C:$C,B52)</f>
        <v>2</v>
      </c>
      <c r="F52" s="30">
        <f>COUNTIFS(raw_received!$L:$L,"Doc received",raw_received!$C:$C,B52)</f>
        <v>2</v>
      </c>
      <c r="G52" s="30">
        <f>COUNTIFS(raw_stored!$L:$L,"Response",raw_stored!$E:$E,B52)</f>
        <v>0</v>
      </c>
    </row>
    <row r="53" spans="2:7">
      <c r="B53" s="37" t="s">
        <v>96</v>
      </c>
      <c r="C53" s="37" t="s">
        <v>155</v>
      </c>
      <c r="D53" s="30">
        <f>COUNTIFS(raw_stored!$E:$E,B53)</f>
        <v>5</v>
      </c>
      <c r="E53" s="30">
        <f>COUNTIFS(raw_received!$B:$B,"FALSE",raw_received!$C:$C,B53)</f>
        <v>5</v>
      </c>
      <c r="F53" s="30">
        <f>COUNTIFS(raw_received!$L:$L,"Doc received",raw_received!$C:$C,B53)</f>
        <v>5</v>
      </c>
      <c r="G53" s="30">
        <f>COUNTIFS(raw_stored!$L:$L,"Response",raw_stored!$E:$E,B53)</f>
        <v>0</v>
      </c>
    </row>
    <row r="54" spans="2:7">
      <c r="B54" s="37" t="s">
        <v>97</v>
      </c>
      <c r="C54" s="37" t="s">
        <v>156</v>
      </c>
      <c r="D54" s="30">
        <f>COUNTIFS(raw_stored!$E:$E,B54)</f>
        <v>0</v>
      </c>
      <c r="E54" s="30">
        <f>COUNTIFS(raw_received!$B:$B,"FALSE",raw_received!$C:$C,B54)</f>
        <v>0</v>
      </c>
      <c r="F54" s="30">
        <f>COUNTIFS(raw_received!$L:$L,"Doc received",raw_received!$C:$C,B54)</f>
        <v>0</v>
      </c>
      <c r="G54" s="30">
        <f>COUNTIFS(raw_stored!$L:$L,"Response",raw_stored!$E:$E,B54)</f>
        <v>0</v>
      </c>
    </row>
    <row r="55" spans="2:7">
      <c r="B55" s="37" t="s">
        <v>98</v>
      </c>
      <c r="C55" s="37" t="s">
        <v>157</v>
      </c>
      <c r="D55" s="30">
        <f>COUNTIFS(raw_stored!$E:$E,B55)</f>
        <v>1</v>
      </c>
      <c r="E55" s="30">
        <f>COUNTIFS(raw_received!$B:$B,"FALSE",raw_received!$C:$C,B55)</f>
        <v>0</v>
      </c>
      <c r="F55" s="30">
        <f>COUNTIFS(raw_received!$L:$L,"Doc received",raw_received!$C:$C,B55)</f>
        <v>0</v>
      </c>
      <c r="G55" s="30">
        <f>COUNTIFS(raw_stored!$L:$L,"Response",raw_stored!$E:$E,B55)</f>
        <v>1</v>
      </c>
    </row>
    <row r="56" spans="2:7">
      <c r="B56" s="37" t="s">
        <v>99</v>
      </c>
      <c r="C56" s="37" t="s">
        <v>158</v>
      </c>
      <c r="D56" s="30">
        <f>COUNTIFS(raw_stored!$E:$E,B56)</f>
        <v>0</v>
      </c>
      <c r="E56" s="30">
        <f>COUNTIFS(raw_received!$B:$B,"FALSE",raw_received!$C:$C,B56)</f>
        <v>0</v>
      </c>
      <c r="F56" s="30">
        <f>COUNTIFS(raw_received!$L:$L,"Doc received",raw_received!$C:$C,B56)</f>
        <v>0</v>
      </c>
      <c r="G56" s="30">
        <f>COUNTIFS(raw_stored!$L:$L,"Response",raw_stored!$E:$E,B56)</f>
        <v>0</v>
      </c>
    </row>
    <row r="57" spans="2:7">
      <c r="B57" s="37"/>
      <c r="C57" s="110" t="s">
        <v>159</v>
      </c>
      <c r="D57" s="111">
        <f>SUM(D3:D56)</f>
        <v>796</v>
      </c>
      <c r="E57" s="111">
        <f t="shared" ref="E57:G57" si="0">SUM(E3:E56)</f>
        <v>586</v>
      </c>
      <c r="F57" s="111">
        <f t="shared" si="0"/>
        <v>406</v>
      </c>
      <c r="G57" s="111">
        <f t="shared" si="0"/>
        <v>12</v>
      </c>
    </row>
  </sheetData>
  <conditionalFormatting sqref="D3:G56">
    <cfRule type="dataBar" priority="1">
      <dataBar>
        <cfvo type="min"/>
        <cfvo type="max"/>
        <color rgb="FFD6007B"/>
      </dataBar>
      <extLst>
        <ext xmlns:x14="http://schemas.microsoft.com/office/spreadsheetml/2009/9/main" uri="{B025F937-C7B1-47D3-B67F-A62EFF666E3E}">
          <x14:id>{6BECBA31-A696-4B5E-97DD-27CFBB10C9EC}</x14:id>
        </ext>
      </extLst>
    </cfRule>
  </conditionalFormatting>
  <pageMargins left="0.75" right="0.75" top="1" bottom="1" header="0.5" footer="0.5"/>
  <pageSetup orientation="portrait"/>
  <extLst>
    <ext xmlns:x14="http://schemas.microsoft.com/office/spreadsheetml/2009/9/main" uri="{78C0D931-6437-407d-A8EE-F0AAD7539E65}">
      <x14:conditionalFormattings>
        <x14:conditionalFormatting xmlns:xm="http://schemas.microsoft.com/office/excel/2006/main">
          <x14:cfRule type="dataBar" id="{6BECBA31-A696-4B5E-97DD-27CFBB10C9EC}">
            <x14:dataBar minLength="0" maxLength="100" border="1" negativeBarBorderColorSameAsPositive="0">
              <x14:cfvo type="autoMin"/>
              <x14:cfvo type="autoMax"/>
              <x14:borderColor rgb="FFD6007B"/>
              <x14:negativeFillColor rgb="FFFF0000"/>
              <x14:negativeBorderColor rgb="FFFF0000"/>
              <x14:axisColor rgb="FF000000"/>
            </x14:dataBar>
          </x14:cfRule>
          <xm:sqref>D3:G56</xm:sqref>
        </x14:conditionalFormatting>
      </x14:conditionalFormattings>
    </ext>
  </extLst>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theme="7"/>
  </sheetPr>
  <dimension ref="A1:D20"/>
  <sheetViews>
    <sheetView showGridLines="0" topLeftCell="A14" workbookViewId="0">
      <selection activeCell="L46" sqref="L46"/>
    </sheetView>
  </sheetViews>
  <sheetFormatPr defaultColWidth="8.88671875" defaultRowHeight="15"/>
  <cols>
    <col min="1" max="1" width="4.109375" style="106" customWidth="1"/>
    <col min="2" max="2" width="26.21875" style="106" customWidth="1"/>
    <col min="3" max="3" width="6.44140625" style="106" customWidth="1"/>
    <col min="4" max="16384" width="8.88671875" style="106"/>
  </cols>
  <sheetData>
    <row r="1" spans="1:2" ht="7.05" customHeight="1">
      <c r="A1" s="106" t="s">
        <v>160</v>
      </c>
    </row>
    <row r="2" spans="1:2" ht="24.6">
      <c r="B2" s="107" t="s">
        <v>161</v>
      </c>
    </row>
    <row r="3" spans="1:2">
      <c r="B3" s="106" t="s">
        <v>162</v>
      </c>
    </row>
    <row r="5" spans="1:2" ht="16.8">
      <c r="B5" s="108" t="str">
        <f>COUNTIF(raw_log!D:D,"Logged")&amp;" out of 54 departments have successfully logged into the DMS, reflecting an initial adoption rate of 98%."</f>
        <v>53 out of 54 departments have successfully logged into the DMS, reflecting an initial adoption rate of 98%.</v>
      </c>
    </row>
    <row r="18" spans="2:4">
      <c r="B18" s="106" t="str">
        <f>"Total of "&amp;COUNTIF(raw_stored!D:D,"FALSE")&amp;" documents have been uploaded and stored in the system."</f>
        <v>Total of 796 documents have been uploaded and stored in the system.</v>
      </c>
    </row>
    <row r="19" spans="2:4">
      <c r="B19" s="106" t="s">
        <v>163</v>
      </c>
      <c r="C19" s="109">
        <f>COUNTIF(raw_stored!D:D,"FALSE")</f>
        <v>796</v>
      </c>
      <c r="D19" s="106" t="s">
        <v>164</v>
      </c>
    </row>
    <row r="20" spans="2:4">
      <c r="B20" s="106" t="s">
        <v>165</v>
      </c>
      <c r="C20" s="174" t="s">
        <v>3395</v>
      </c>
    </row>
  </sheetData>
  <pageMargins left="0.75" right="0.75" top="1" bottom="1" header="0.5" footer="0.5"/>
  <drawing r:id="rId1"/>
  <legacy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E72"/>
  <sheetViews>
    <sheetView showGridLines="0" zoomScale="91" zoomScaleNormal="91" workbookViewId="0">
      <pane ySplit="2" topLeftCell="A50" activePane="bottomLeft" state="frozen"/>
      <selection pane="bottomLeft" activeCell="D71" sqref="D71"/>
    </sheetView>
  </sheetViews>
  <sheetFormatPr defaultColWidth="8.88671875" defaultRowHeight="14.4"/>
  <cols>
    <col min="1" max="1" width="2.33203125" customWidth="1"/>
    <col min="2" max="2" width="5.44140625" style="104" customWidth="1"/>
    <col min="3" max="3" width="12" style="104" customWidth="1"/>
    <col min="4" max="4" width="58.21875" style="104" customWidth="1"/>
    <col min="5" max="5" width="8.5546875" style="104" customWidth="1"/>
  </cols>
  <sheetData>
    <row r="2" spans="2:5">
      <c r="B2" s="37" t="s">
        <v>30</v>
      </c>
      <c r="C2" s="37" t="s">
        <v>100</v>
      </c>
      <c r="D2" s="37" t="s">
        <v>166</v>
      </c>
      <c r="E2" s="37" t="s">
        <v>167</v>
      </c>
    </row>
    <row r="3" spans="2:5">
      <c r="B3" s="37">
        <v>1</v>
      </c>
      <c r="C3" s="37" t="s">
        <v>51</v>
      </c>
      <c r="D3" s="37" t="s">
        <v>106</v>
      </c>
      <c r="E3" s="37" t="s">
        <v>168</v>
      </c>
    </row>
    <row r="4" spans="2:5">
      <c r="B4" s="37">
        <v>2</v>
      </c>
      <c r="C4" s="37" t="s">
        <v>52</v>
      </c>
      <c r="D4" s="37" t="s">
        <v>107</v>
      </c>
      <c r="E4" s="37" t="s">
        <v>168</v>
      </c>
    </row>
    <row r="5" spans="2:5">
      <c r="B5" s="37">
        <v>3</v>
      </c>
      <c r="C5" s="37" t="s">
        <v>53</v>
      </c>
      <c r="D5" s="37" t="s">
        <v>108</v>
      </c>
      <c r="E5" s="37" t="s">
        <v>169</v>
      </c>
    </row>
    <row r="6" spans="2:5">
      <c r="B6" s="37">
        <v>4</v>
      </c>
      <c r="C6" s="37" t="s">
        <v>54</v>
      </c>
      <c r="D6" s="37" t="s">
        <v>109</v>
      </c>
      <c r="E6" s="37" t="s">
        <v>168</v>
      </c>
    </row>
    <row r="7" spans="2:5">
      <c r="B7" s="37">
        <v>5</v>
      </c>
      <c r="C7" s="37" t="s">
        <v>55</v>
      </c>
      <c r="D7" s="37" t="s">
        <v>110</v>
      </c>
      <c r="E7" s="37" t="s">
        <v>168</v>
      </c>
    </row>
    <row r="8" spans="2:5">
      <c r="B8" s="37">
        <v>6</v>
      </c>
      <c r="C8" s="37" t="s">
        <v>56</v>
      </c>
      <c r="D8" s="37" t="s">
        <v>111</v>
      </c>
      <c r="E8" s="37" t="s">
        <v>170</v>
      </c>
    </row>
    <row r="9" spans="2:5">
      <c r="B9" s="37">
        <v>7</v>
      </c>
      <c r="C9" s="37" t="s">
        <v>57</v>
      </c>
      <c r="D9" s="37" t="s">
        <v>112</v>
      </c>
      <c r="E9" s="37" t="s">
        <v>168</v>
      </c>
    </row>
    <row r="10" spans="2:5">
      <c r="B10" s="37">
        <v>8</v>
      </c>
      <c r="C10" s="37" t="s">
        <v>58</v>
      </c>
      <c r="D10" s="37" t="s">
        <v>113</v>
      </c>
      <c r="E10" s="37" t="s">
        <v>170</v>
      </c>
    </row>
    <row r="11" spans="2:5">
      <c r="B11" s="37">
        <v>9</v>
      </c>
      <c r="C11" s="37" t="s">
        <v>59</v>
      </c>
      <c r="D11" s="37" t="s">
        <v>114</v>
      </c>
      <c r="E11" s="37" t="s">
        <v>168</v>
      </c>
    </row>
    <row r="12" spans="2:5">
      <c r="B12" s="37">
        <v>10</v>
      </c>
      <c r="C12" s="37" t="s">
        <v>60</v>
      </c>
      <c r="D12" s="37" t="s">
        <v>115</v>
      </c>
      <c r="E12" s="37" t="s">
        <v>168</v>
      </c>
    </row>
    <row r="13" spans="2:5">
      <c r="B13" s="37">
        <v>11</v>
      </c>
      <c r="C13" s="37" t="s">
        <v>61</v>
      </c>
      <c r="D13" s="37" t="s">
        <v>116</v>
      </c>
      <c r="E13" s="37" t="s">
        <v>170</v>
      </c>
    </row>
    <row r="14" spans="2:5">
      <c r="B14" s="37">
        <v>12</v>
      </c>
      <c r="C14" s="37" t="s">
        <v>62</v>
      </c>
      <c r="D14" s="37" t="s">
        <v>117</v>
      </c>
      <c r="E14" s="37" t="s">
        <v>168</v>
      </c>
    </row>
    <row r="15" spans="2:5">
      <c r="B15" s="37">
        <v>13</v>
      </c>
      <c r="C15" s="37" t="s">
        <v>63</v>
      </c>
      <c r="D15" s="37" t="s">
        <v>118</v>
      </c>
      <c r="E15" s="37" t="s">
        <v>170</v>
      </c>
    </row>
    <row r="16" spans="2:5">
      <c r="B16" s="37">
        <v>14</v>
      </c>
      <c r="C16" s="37" t="s">
        <v>64</v>
      </c>
      <c r="D16" s="37" t="s">
        <v>119</v>
      </c>
      <c r="E16" s="37" t="s">
        <v>170</v>
      </c>
    </row>
    <row r="17" spans="2:5">
      <c r="B17" s="37">
        <v>15</v>
      </c>
      <c r="C17" s="37" t="s">
        <v>65</v>
      </c>
      <c r="D17" s="37" t="s">
        <v>120</v>
      </c>
      <c r="E17" s="37" t="s">
        <v>170</v>
      </c>
    </row>
    <row r="18" spans="2:5">
      <c r="B18" s="37">
        <v>16</v>
      </c>
      <c r="C18" s="37" t="s">
        <v>66</v>
      </c>
      <c r="D18" s="37" t="s">
        <v>121</v>
      </c>
      <c r="E18" s="37" t="s">
        <v>168</v>
      </c>
    </row>
    <row r="19" spans="2:5">
      <c r="B19" s="37">
        <v>17</v>
      </c>
      <c r="C19" s="37" t="s">
        <v>67</v>
      </c>
      <c r="D19" s="37" t="s">
        <v>122</v>
      </c>
      <c r="E19" s="37" t="s">
        <v>168</v>
      </c>
    </row>
    <row r="20" spans="2:5">
      <c r="B20" s="37">
        <v>18</v>
      </c>
      <c r="C20" s="37" t="s">
        <v>68</v>
      </c>
      <c r="D20" s="37" t="s">
        <v>123</v>
      </c>
      <c r="E20" s="37" t="s">
        <v>170</v>
      </c>
    </row>
    <row r="21" spans="2:5">
      <c r="B21" s="37">
        <v>19</v>
      </c>
      <c r="C21" s="37" t="s">
        <v>69</v>
      </c>
      <c r="D21" s="37" t="s">
        <v>124</v>
      </c>
      <c r="E21" s="37" t="s">
        <v>168</v>
      </c>
    </row>
    <row r="22" spans="2:5">
      <c r="B22" s="37">
        <v>20</v>
      </c>
      <c r="C22" s="37" t="s">
        <v>70</v>
      </c>
      <c r="D22" s="37" t="s">
        <v>125</v>
      </c>
      <c r="E22" s="37" t="s">
        <v>169</v>
      </c>
    </row>
    <row r="23" spans="2:5">
      <c r="B23" s="37">
        <v>21</v>
      </c>
      <c r="C23" s="37" t="s">
        <v>71</v>
      </c>
      <c r="D23" s="37" t="s">
        <v>126</v>
      </c>
      <c r="E23" s="37" t="s">
        <v>170</v>
      </c>
    </row>
    <row r="24" spans="2:5">
      <c r="B24" s="37">
        <v>22</v>
      </c>
      <c r="C24" s="37" t="s">
        <v>72</v>
      </c>
      <c r="D24" s="37" t="s">
        <v>127</v>
      </c>
      <c r="E24" s="37" t="s">
        <v>168</v>
      </c>
    </row>
    <row r="25" spans="2:5">
      <c r="B25" s="37">
        <v>23</v>
      </c>
      <c r="C25" s="37" t="s">
        <v>73</v>
      </c>
      <c r="D25" s="37" t="s">
        <v>128</v>
      </c>
      <c r="E25" s="37" t="s">
        <v>168</v>
      </c>
    </row>
    <row r="26" spans="2:5">
      <c r="B26" s="37">
        <v>24</v>
      </c>
      <c r="C26" s="37" t="s">
        <v>74</v>
      </c>
      <c r="D26" s="37" t="s">
        <v>129</v>
      </c>
      <c r="E26" s="37" t="s">
        <v>170</v>
      </c>
    </row>
    <row r="27" spans="2:5">
      <c r="B27" s="37">
        <v>25</v>
      </c>
      <c r="C27" s="37" t="s">
        <v>75</v>
      </c>
      <c r="D27" s="37" t="s">
        <v>130</v>
      </c>
      <c r="E27" s="37" t="s">
        <v>170</v>
      </c>
    </row>
    <row r="28" spans="2:5">
      <c r="B28" s="37">
        <v>26</v>
      </c>
      <c r="C28" s="37" t="s">
        <v>41</v>
      </c>
      <c r="D28" s="37" t="s">
        <v>131</v>
      </c>
      <c r="E28" s="37" t="s">
        <v>170</v>
      </c>
    </row>
    <row r="29" spans="2:5">
      <c r="B29" s="37">
        <v>27</v>
      </c>
      <c r="C29" s="37" t="s">
        <v>76</v>
      </c>
      <c r="D29" s="37" t="s">
        <v>132</v>
      </c>
      <c r="E29" s="37" t="s">
        <v>170</v>
      </c>
    </row>
    <row r="30" spans="2:5">
      <c r="B30" s="37">
        <v>28</v>
      </c>
      <c r="C30" s="37" t="s">
        <v>42</v>
      </c>
      <c r="D30" s="37" t="s">
        <v>133</v>
      </c>
      <c r="E30" s="37" t="s">
        <v>168</v>
      </c>
    </row>
    <row r="31" spans="2:5">
      <c r="B31" s="37">
        <v>29</v>
      </c>
      <c r="C31" s="37" t="s">
        <v>44</v>
      </c>
      <c r="D31" s="37" t="s">
        <v>134</v>
      </c>
      <c r="E31" s="37" t="s">
        <v>170</v>
      </c>
    </row>
    <row r="32" spans="2:5">
      <c r="B32" s="37">
        <v>30</v>
      </c>
      <c r="C32" s="37" t="s">
        <v>45</v>
      </c>
      <c r="D32" s="37" t="s">
        <v>135</v>
      </c>
      <c r="E32" s="37" t="s">
        <v>168</v>
      </c>
    </row>
    <row r="33" spans="2:5">
      <c r="B33" s="37">
        <v>31</v>
      </c>
      <c r="C33" s="37" t="s">
        <v>43</v>
      </c>
      <c r="D33" s="37" t="s">
        <v>105</v>
      </c>
      <c r="E33" s="37" t="s">
        <v>170</v>
      </c>
    </row>
    <row r="34" spans="2:5">
      <c r="B34" s="37">
        <v>32</v>
      </c>
      <c r="C34" s="37" t="s">
        <v>77</v>
      </c>
      <c r="D34" s="37" t="s">
        <v>136</v>
      </c>
      <c r="E34" s="37" t="s">
        <v>168</v>
      </c>
    </row>
    <row r="35" spans="2:5">
      <c r="B35" s="37">
        <v>33</v>
      </c>
      <c r="C35" s="49" t="s">
        <v>78</v>
      </c>
      <c r="D35" s="49" t="s">
        <v>137</v>
      </c>
      <c r="E35" s="37" t="s">
        <v>169</v>
      </c>
    </row>
    <row r="36" spans="2:5">
      <c r="B36" s="37">
        <v>34</v>
      </c>
      <c r="C36" s="37" t="s">
        <v>79</v>
      </c>
      <c r="D36" s="37" t="s">
        <v>138</v>
      </c>
      <c r="E36" s="37" t="s">
        <v>168</v>
      </c>
    </row>
    <row r="37" spans="2:5">
      <c r="B37" s="37">
        <v>35</v>
      </c>
      <c r="C37" s="37" t="s">
        <v>80</v>
      </c>
      <c r="D37" s="37" t="s">
        <v>139</v>
      </c>
      <c r="E37" s="37" t="s">
        <v>170</v>
      </c>
    </row>
    <row r="38" spans="2:5">
      <c r="B38" s="37">
        <v>36</v>
      </c>
      <c r="C38" s="37" t="s">
        <v>81</v>
      </c>
      <c r="D38" s="37" t="s">
        <v>140</v>
      </c>
      <c r="E38" s="37" t="s">
        <v>170</v>
      </c>
    </row>
    <row r="39" spans="2:5">
      <c r="B39" s="37">
        <v>37</v>
      </c>
      <c r="C39" s="37" t="s">
        <v>82</v>
      </c>
      <c r="D39" s="37" t="s">
        <v>141</v>
      </c>
      <c r="E39" s="37" t="s">
        <v>169</v>
      </c>
    </row>
    <row r="40" spans="2:5">
      <c r="B40" s="37">
        <v>38</v>
      </c>
      <c r="C40" s="37" t="s">
        <v>83</v>
      </c>
      <c r="D40" s="37" t="s">
        <v>142</v>
      </c>
      <c r="E40" s="37" t="s">
        <v>168</v>
      </c>
    </row>
    <row r="41" spans="2:5">
      <c r="B41" s="37">
        <v>39</v>
      </c>
      <c r="C41" s="37" t="s">
        <v>84</v>
      </c>
      <c r="D41" s="37" t="s">
        <v>143</v>
      </c>
      <c r="E41" s="37" t="s">
        <v>168</v>
      </c>
    </row>
    <row r="42" spans="2:5">
      <c r="B42" s="37">
        <v>40</v>
      </c>
      <c r="C42" s="37" t="s">
        <v>85</v>
      </c>
      <c r="D42" s="37" t="s">
        <v>144</v>
      </c>
      <c r="E42" s="37" t="s">
        <v>168</v>
      </c>
    </row>
    <row r="43" spans="2:5">
      <c r="B43" s="37">
        <v>41</v>
      </c>
      <c r="C43" s="37" t="s">
        <v>86</v>
      </c>
      <c r="D43" s="37" t="s">
        <v>145</v>
      </c>
      <c r="E43" s="37" t="s">
        <v>169</v>
      </c>
    </row>
    <row r="44" spans="2:5">
      <c r="B44" s="37">
        <v>42</v>
      </c>
      <c r="C44" s="37" t="s">
        <v>87</v>
      </c>
      <c r="D44" s="37" t="s">
        <v>146</v>
      </c>
      <c r="E44" s="37" t="s">
        <v>170</v>
      </c>
    </row>
    <row r="45" spans="2:5">
      <c r="B45" s="37">
        <v>43</v>
      </c>
      <c r="C45" s="50" t="s">
        <v>88</v>
      </c>
      <c r="D45" s="50" t="s">
        <v>147</v>
      </c>
      <c r="E45" s="50" t="s">
        <v>170</v>
      </c>
    </row>
    <row r="46" spans="2:5">
      <c r="B46" s="37">
        <v>44</v>
      </c>
      <c r="C46" s="37" t="s">
        <v>89</v>
      </c>
      <c r="D46" s="37" t="s">
        <v>148</v>
      </c>
      <c r="E46" s="37" t="s">
        <v>170</v>
      </c>
    </row>
    <row r="47" spans="2:5">
      <c r="B47" s="37">
        <v>45</v>
      </c>
      <c r="C47" s="49" t="s">
        <v>90</v>
      </c>
      <c r="D47" s="49" t="s">
        <v>149</v>
      </c>
      <c r="E47" s="37" t="s">
        <v>169</v>
      </c>
    </row>
    <row r="48" spans="2:5">
      <c r="B48" s="37">
        <v>46</v>
      </c>
      <c r="C48" s="49" t="s">
        <v>91</v>
      </c>
      <c r="D48" s="49" t="s">
        <v>150</v>
      </c>
      <c r="E48" s="37" t="s">
        <v>169</v>
      </c>
    </row>
    <row r="49" spans="2:5">
      <c r="B49" s="37">
        <v>47</v>
      </c>
      <c r="C49" s="37" t="s">
        <v>92</v>
      </c>
      <c r="D49" s="37" t="s">
        <v>151</v>
      </c>
      <c r="E49" s="37" t="s">
        <v>170</v>
      </c>
    </row>
    <row r="50" spans="2:5">
      <c r="B50" s="37">
        <v>48</v>
      </c>
      <c r="C50" s="37" t="s">
        <v>93</v>
      </c>
      <c r="D50" s="37" t="s">
        <v>152</v>
      </c>
      <c r="E50" s="37" t="s">
        <v>169</v>
      </c>
    </row>
    <row r="51" spans="2:5">
      <c r="B51" s="37">
        <v>49</v>
      </c>
      <c r="C51" s="37" t="s">
        <v>94</v>
      </c>
      <c r="D51" s="37" t="s">
        <v>153</v>
      </c>
      <c r="E51" s="37" t="s">
        <v>168</v>
      </c>
    </row>
    <row r="52" spans="2:5">
      <c r="B52" s="37">
        <v>50</v>
      </c>
      <c r="C52" s="37" t="s">
        <v>95</v>
      </c>
      <c r="D52" s="37" t="s">
        <v>154</v>
      </c>
      <c r="E52" s="37" t="s">
        <v>168</v>
      </c>
    </row>
    <row r="53" spans="2:5">
      <c r="B53" s="37">
        <v>51</v>
      </c>
      <c r="C53" s="37" t="s">
        <v>96</v>
      </c>
      <c r="D53" s="37" t="s">
        <v>155</v>
      </c>
      <c r="E53" s="37" t="s">
        <v>168</v>
      </c>
    </row>
    <row r="54" spans="2:5">
      <c r="B54" s="37">
        <v>52</v>
      </c>
      <c r="C54" s="37" t="s">
        <v>97</v>
      </c>
      <c r="D54" s="37" t="s">
        <v>156</v>
      </c>
      <c r="E54" s="37" t="s">
        <v>168</v>
      </c>
    </row>
    <row r="55" spans="2:5">
      <c r="B55" s="37">
        <v>53</v>
      </c>
      <c r="C55" s="37" t="s">
        <v>98</v>
      </c>
      <c r="D55" s="37" t="s">
        <v>157</v>
      </c>
      <c r="E55" s="37" t="s">
        <v>169</v>
      </c>
    </row>
    <row r="56" spans="2:5">
      <c r="B56" s="37">
        <v>54</v>
      </c>
      <c r="C56" s="37" t="s">
        <v>99</v>
      </c>
      <c r="D56" s="37" t="s">
        <v>158</v>
      </c>
      <c r="E56" s="37" t="s">
        <v>170</v>
      </c>
    </row>
    <row r="59" spans="2:5">
      <c r="B59" s="37">
        <v>55</v>
      </c>
      <c r="C59" s="37"/>
      <c r="D59" s="37" t="s">
        <v>171</v>
      </c>
      <c r="E59" s="37" t="s">
        <v>172</v>
      </c>
    </row>
    <row r="60" spans="2:5">
      <c r="B60" s="37">
        <v>56</v>
      </c>
      <c r="C60" s="37"/>
      <c r="D60" s="37" t="s">
        <v>173</v>
      </c>
      <c r="E60" s="37" t="s">
        <v>172</v>
      </c>
    </row>
    <row r="61" spans="2:5">
      <c r="B61" s="37">
        <v>57</v>
      </c>
      <c r="C61" s="37"/>
      <c r="D61" s="37" t="s">
        <v>174</v>
      </c>
      <c r="E61" s="37" t="s">
        <v>172</v>
      </c>
    </row>
    <row r="62" spans="2:5">
      <c r="B62" s="37">
        <v>58</v>
      </c>
      <c r="C62" s="37"/>
      <c r="D62" s="37" t="s">
        <v>175</v>
      </c>
      <c r="E62" s="37" t="s">
        <v>172</v>
      </c>
    </row>
    <row r="63" spans="2:5">
      <c r="B63" s="37">
        <v>59</v>
      </c>
      <c r="C63" s="37"/>
      <c r="D63" s="37" t="s">
        <v>176</v>
      </c>
      <c r="E63" s="37" t="s">
        <v>172</v>
      </c>
    </row>
    <row r="64" spans="2:5">
      <c r="B64" s="37">
        <v>60</v>
      </c>
      <c r="C64" s="37"/>
      <c r="D64" s="37" t="s">
        <v>177</v>
      </c>
      <c r="E64" s="37" t="s">
        <v>172</v>
      </c>
    </row>
    <row r="65" spans="2:5">
      <c r="B65" s="37">
        <v>61</v>
      </c>
      <c r="C65" s="37"/>
      <c r="D65" s="37" t="s">
        <v>178</v>
      </c>
      <c r="E65" s="37" t="s">
        <v>172</v>
      </c>
    </row>
    <row r="66" spans="2:5">
      <c r="B66" s="37">
        <v>62</v>
      </c>
      <c r="C66" s="37"/>
      <c r="D66" s="37" t="s">
        <v>179</v>
      </c>
      <c r="E66" s="37" t="s">
        <v>172</v>
      </c>
    </row>
    <row r="67" spans="2:5">
      <c r="B67" s="37">
        <v>63</v>
      </c>
      <c r="C67" s="37"/>
      <c r="D67" s="37" t="s">
        <v>180</v>
      </c>
      <c r="E67" s="37" t="s">
        <v>172</v>
      </c>
    </row>
    <row r="68" spans="2:5">
      <c r="B68" s="37">
        <v>64</v>
      </c>
      <c r="C68" s="37"/>
      <c r="D68" s="37" t="s">
        <v>181</v>
      </c>
      <c r="E68" s="37" t="s">
        <v>172</v>
      </c>
    </row>
    <row r="69" spans="2:5">
      <c r="B69" s="37">
        <v>65</v>
      </c>
      <c r="C69" s="37"/>
      <c r="D69" s="37" t="s">
        <v>182</v>
      </c>
      <c r="E69" s="37" t="s">
        <v>172</v>
      </c>
    </row>
    <row r="70" spans="2:5">
      <c r="B70" s="37">
        <v>66</v>
      </c>
      <c r="C70" s="37"/>
      <c r="D70" s="37" t="s">
        <v>183</v>
      </c>
      <c r="E70" s="37" t="s">
        <v>172</v>
      </c>
    </row>
    <row r="71" spans="2:5">
      <c r="B71" s="37">
        <v>67</v>
      </c>
      <c r="C71" s="37"/>
      <c r="D71" s="37" t="s">
        <v>184</v>
      </c>
      <c r="E71" s="37" t="s">
        <v>172</v>
      </c>
    </row>
    <row r="72" spans="2:5">
      <c r="B72" s="37">
        <v>68</v>
      </c>
      <c r="C72" s="37"/>
      <c r="D72" s="37" t="s">
        <v>185</v>
      </c>
      <c r="E72" s="37" t="s">
        <v>172</v>
      </c>
    </row>
  </sheetData>
  <autoFilter ref="B2:E72"/>
  <pageMargins left="0.75" right="0.75" top="1" bottom="1" header="0.5" footer="0.5"/>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646"/>
  <sheetViews>
    <sheetView showGridLines="0" zoomScale="98" zoomScaleNormal="98" workbookViewId="0">
      <pane ySplit="3" topLeftCell="A4" activePane="bottomLeft" state="frozen"/>
      <selection pane="bottomLeft" activeCell="C15" sqref="C15"/>
    </sheetView>
  </sheetViews>
  <sheetFormatPr defaultColWidth="8.88671875" defaultRowHeight="13.2"/>
  <cols>
    <col min="1" max="1" width="22" style="104" customWidth="1"/>
    <col min="2" max="2" width="17.109375" style="104" customWidth="1"/>
    <col min="3" max="3" width="58.21875" style="104" customWidth="1"/>
    <col min="4" max="4" width="10.5546875" style="104" customWidth="1"/>
    <col min="5" max="5" width="3" style="104" customWidth="1"/>
    <col min="6" max="6" width="20.21875" style="104"/>
    <col min="7" max="7" width="19.88671875" style="104"/>
    <col min="8" max="16384" width="8.88671875" style="104"/>
  </cols>
  <sheetData>
    <row r="1" spans="1:8">
      <c r="A1" s="37" t="s">
        <v>186</v>
      </c>
      <c r="B1" s="37" t="s">
        <v>187</v>
      </c>
    </row>
    <row r="3" spans="1:8" ht="14.4">
      <c r="A3" s="37" t="s">
        <v>188</v>
      </c>
      <c r="B3" s="37" t="s">
        <v>101</v>
      </c>
      <c r="C3" s="37" t="s">
        <v>166</v>
      </c>
      <c r="D3" s="37" t="s">
        <v>167</v>
      </c>
      <c r="F3" s="27" t="s">
        <v>101</v>
      </c>
      <c r="G3" s="27" t="s">
        <v>189</v>
      </c>
      <c r="H3"/>
    </row>
    <row r="4" spans="1:8" ht="14.4">
      <c r="A4" s="37" t="s">
        <v>190</v>
      </c>
      <c r="B4" s="37" t="s">
        <v>51</v>
      </c>
      <c r="C4" s="37" t="s">
        <v>106</v>
      </c>
      <c r="D4" s="37" t="s">
        <v>168</v>
      </c>
      <c r="F4" s="27" t="s">
        <v>43</v>
      </c>
      <c r="G4" s="27">
        <v>23</v>
      </c>
      <c r="H4"/>
    </row>
    <row r="5" spans="1:8" ht="14.4">
      <c r="A5" s="37" t="s">
        <v>191</v>
      </c>
      <c r="B5" s="37" t="s">
        <v>52</v>
      </c>
      <c r="C5" s="37" t="s">
        <v>107</v>
      </c>
      <c r="D5" s="37" t="s">
        <v>168</v>
      </c>
      <c r="F5" s="27" t="s">
        <v>44</v>
      </c>
      <c r="G5" s="27">
        <v>6</v>
      </c>
      <c r="H5"/>
    </row>
    <row r="6" spans="1:8" ht="14.4">
      <c r="A6" s="37" t="s">
        <v>192</v>
      </c>
      <c r="B6" s="37" t="s">
        <v>53</v>
      </c>
      <c r="C6" s="37" t="s">
        <v>108</v>
      </c>
      <c r="D6" s="37" t="s">
        <v>193</v>
      </c>
      <c r="F6" s="27" t="s">
        <v>41</v>
      </c>
      <c r="G6" s="27">
        <v>3</v>
      </c>
      <c r="H6"/>
    </row>
    <row r="7" spans="1:8" ht="14.4">
      <c r="A7" s="38" t="s">
        <v>194</v>
      </c>
      <c r="B7" s="37" t="s">
        <v>54</v>
      </c>
      <c r="C7" s="37" t="s">
        <v>109</v>
      </c>
      <c r="D7" s="37" t="s">
        <v>168</v>
      </c>
      <c r="F7" s="27" t="s">
        <v>85</v>
      </c>
      <c r="G7" s="27">
        <v>2</v>
      </c>
      <c r="H7"/>
    </row>
    <row r="8" spans="1:8" ht="14.4">
      <c r="A8" s="37" t="s">
        <v>195</v>
      </c>
      <c r="B8" s="37" t="s">
        <v>54</v>
      </c>
      <c r="C8" s="37" t="s">
        <v>109</v>
      </c>
      <c r="D8" s="37" t="s">
        <v>168</v>
      </c>
      <c r="F8" s="27" t="s">
        <v>69</v>
      </c>
      <c r="G8" s="27">
        <v>2</v>
      </c>
      <c r="H8"/>
    </row>
    <row r="9" spans="1:8" ht="14.4">
      <c r="A9" s="37" t="s">
        <v>196</v>
      </c>
      <c r="B9" s="37" t="s">
        <v>55</v>
      </c>
      <c r="C9" s="37" t="s">
        <v>110</v>
      </c>
      <c r="D9" s="37" t="s">
        <v>168</v>
      </c>
      <c r="F9" s="27" t="s">
        <v>68</v>
      </c>
      <c r="G9" s="27">
        <v>2</v>
      </c>
      <c r="H9"/>
    </row>
    <row r="10" spans="1:8" ht="14.4">
      <c r="A10" s="37" t="s">
        <v>197</v>
      </c>
      <c r="B10" s="37" t="s">
        <v>57</v>
      </c>
      <c r="C10" s="37" t="s">
        <v>112</v>
      </c>
      <c r="D10" s="37" t="s">
        <v>168</v>
      </c>
      <c r="F10" s="27" t="s">
        <v>62</v>
      </c>
      <c r="G10" s="27">
        <v>2</v>
      </c>
      <c r="H10"/>
    </row>
    <row r="11" spans="1:8" ht="14.4">
      <c r="A11" s="37" t="s">
        <v>198</v>
      </c>
      <c r="B11" s="37" t="s">
        <v>59</v>
      </c>
      <c r="C11" s="37" t="s">
        <v>114</v>
      </c>
      <c r="D11" s="37" t="s">
        <v>168</v>
      </c>
      <c r="F11" s="27" t="s">
        <v>57</v>
      </c>
      <c r="G11" s="27">
        <v>2</v>
      </c>
      <c r="H11"/>
    </row>
    <row r="12" spans="1:8" ht="14.4">
      <c r="A12" s="37" t="s">
        <v>199</v>
      </c>
      <c r="B12" s="37" t="s">
        <v>60</v>
      </c>
      <c r="C12" s="37" t="s">
        <v>115</v>
      </c>
      <c r="D12" s="37" t="s">
        <v>168</v>
      </c>
      <c r="F12" s="27" t="s">
        <v>54</v>
      </c>
      <c r="G12" s="27">
        <v>2</v>
      </c>
      <c r="H12"/>
    </row>
    <row r="13" spans="1:8" ht="14.4">
      <c r="A13" s="37" t="s">
        <v>200</v>
      </c>
      <c r="B13" s="37" t="s">
        <v>61</v>
      </c>
      <c r="C13" s="37" t="s">
        <v>116</v>
      </c>
      <c r="D13" s="37" t="s">
        <v>170</v>
      </c>
      <c r="F13" s="27" t="s">
        <v>201</v>
      </c>
      <c r="G13" s="27">
        <v>1</v>
      </c>
      <c r="H13"/>
    </row>
    <row r="14" spans="1:8" ht="14.4">
      <c r="A14" s="37" t="s">
        <v>202</v>
      </c>
      <c r="B14" s="37" t="s">
        <v>62</v>
      </c>
      <c r="C14" s="37" t="s">
        <v>117</v>
      </c>
      <c r="D14" s="37" t="s">
        <v>168</v>
      </c>
      <c r="F14" s="27" t="s">
        <v>45</v>
      </c>
      <c r="G14" s="27">
        <v>1</v>
      </c>
      <c r="H14"/>
    </row>
    <row r="15" spans="1:8" ht="14.4">
      <c r="A15" s="37" t="s">
        <v>203</v>
      </c>
      <c r="B15" s="37" t="s">
        <v>62</v>
      </c>
      <c r="C15" s="37" t="s">
        <v>117</v>
      </c>
      <c r="D15" s="37" t="s">
        <v>168</v>
      </c>
      <c r="F15" s="27" t="s">
        <v>98</v>
      </c>
      <c r="G15" s="27">
        <v>1</v>
      </c>
      <c r="H15"/>
    </row>
    <row r="16" spans="1:8" ht="14.4">
      <c r="A16" s="37" t="s">
        <v>204</v>
      </c>
      <c r="B16" s="37" t="s">
        <v>63</v>
      </c>
      <c r="C16" s="37" t="s">
        <v>118</v>
      </c>
      <c r="D16" s="37" t="s">
        <v>170</v>
      </c>
      <c r="F16" s="27" t="s">
        <v>56</v>
      </c>
      <c r="G16" s="27">
        <v>1</v>
      </c>
      <c r="H16"/>
    </row>
    <row r="17" spans="1:8" ht="14.4">
      <c r="A17" s="37" t="s">
        <v>205</v>
      </c>
      <c r="B17" s="37" t="s">
        <v>64</v>
      </c>
      <c r="C17" s="37" t="s">
        <v>119</v>
      </c>
      <c r="D17" s="37" t="s">
        <v>170</v>
      </c>
      <c r="F17" s="27" t="s">
        <v>99</v>
      </c>
      <c r="G17" s="27">
        <v>1</v>
      </c>
      <c r="H17"/>
    </row>
    <row r="18" spans="1:8" ht="14.4">
      <c r="A18" s="37" t="s">
        <v>206</v>
      </c>
      <c r="B18" s="37" t="s">
        <v>65</v>
      </c>
      <c r="C18" s="37" t="s">
        <v>120</v>
      </c>
      <c r="D18" s="37" t="s">
        <v>170</v>
      </c>
      <c r="F18" s="27" t="s">
        <v>97</v>
      </c>
      <c r="G18" s="27">
        <v>1</v>
      </c>
      <c r="H18"/>
    </row>
    <row r="19" spans="1:8" ht="14.4">
      <c r="A19" s="37" t="s">
        <v>207</v>
      </c>
      <c r="B19" s="37" t="s">
        <v>66</v>
      </c>
      <c r="C19" s="37" t="s">
        <v>121</v>
      </c>
      <c r="D19" s="37" t="s">
        <v>168</v>
      </c>
      <c r="F19" s="27" t="s">
        <v>96</v>
      </c>
      <c r="G19" s="27">
        <v>1</v>
      </c>
      <c r="H19"/>
    </row>
    <row r="20" spans="1:8" ht="14.4">
      <c r="A20" s="37" t="s">
        <v>208</v>
      </c>
      <c r="B20" s="37" t="s">
        <v>67</v>
      </c>
      <c r="C20" s="37" t="s">
        <v>122</v>
      </c>
      <c r="D20" s="37" t="s">
        <v>168</v>
      </c>
      <c r="F20" s="27" t="s">
        <v>95</v>
      </c>
      <c r="G20" s="27">
        <v>1</v>
      </c>
      <c r="H20"/>
    </row>
    <row r="21" spans="1:8">
      <c r="A21" s="37" t="s">
        <v>209</v>
      </c>
      <c r="B21" s="37" t="s">
        <v>68</v>
      </c>
      <c r="C21" s="37" t="s">
        <v>123</v>
      </c>
      <c r="D21" s="37" t="s">
        <v>170</v>
      </c>
      <c r="F21" s="27" t="s">
        <v>94</v>
      </c>
      <c r="G21" s="27">
        <v>1</v>
      </c>
    </row>
    <row r="22" spans="1:8">
      <c r="A22" s="38" t="s">
        <v>210</v>
      </c>
      <c r="B22" s="37" t="s">
        <v>68</v>
      </c>
      <c r="C22" s="37" t="s">
        <v>123</v>
      </c>
      <c r="D22" s="37" t="s">
        <v>170</v>
      </c>
      <c r="F22" s="27" t="s">
        <v>92</v>
      </c>
      <c r="G22" s="27">
        <v>1</v>
      </c>
    </row>
    <row r="23" spans="1:8">
      <c r="A23" s="37" t="s">
        <v>211</v>
      </c>
      <c r="B23" s="37" t="s">
        <v>69</v>
      </c>
      <c r="C23" s="37" t="s">
        <v>124</v>
      </c>
      <c r="D23" s="37" t="s">
        <v>168</v>
      </c>
      <c r="F23" s="27" t="s">
        <v>91</v>
      </c>
      <c r="G23" s="27">
        <v>1</v>
      </c>
    </row>
    <row r="24" spans="1:8">
      <c r="A24" s="37" t="s">
        <v>212</v>
      </c>
      <c r="B24" s="37" t="s">
        <v>69</v>
      </c>
      <c r="C24" s="37" t="s">
        <v>124</v>
      </c>
      <c r="D24" s="37" t="s">
        <v>168</v>
      </c>
      <c r="F24" s="27" t="s">
        <v>90</v>
      </c>
      <c r="G24" s="27">
        <v>1</v>
      </c>
    </row>
    <row r="25" spans="1:8">
      <c r="A25" s="37" t="s">
        <v>213</v>
      </c>
      <c r="B25" s="37" t="s">
        <v>70</v>
      </c>
      <c r="C25" s="37" t="s">
        <v>125</v>
      </c>
      <c r="D25" s="37" t="s">
        <v>193</v>
      </c>
      <c r="F25" s="27" t="s">
        <v>89</v>
      </c>
      <c r="G25" s="27">
        <v>1</v>
      </c>
    </row>
    <row r="26" spans="1:8">
      <c r="A26" s="37" t="s">
        <v>214</v>
      </c>
      <c r="B26" s="37" t="s">
        <v>71</v>
      </c>
      <c r="C26" s="37" t="s">
        <v>126</v>
      </c>
      <c r="D26" s="37" t="s">
        <v>170</v>
      </c>
      <c r="F26" s="27" t="s">
        <v>88</v>
      </c>
      <c r="G26" s="27">
        <v>1</v>
      </c>
    </row>
    <row r="27" spans="1:8">
      <c r="A27" s="37" t="s">
        <v>215</v>
      </c>
      <c r="B27" s="37" t="s">
        <v>72</v>
      </c>
      <c r="C27" s="37" t="s">
        <v>127</v>
      </c>
      <c r="D27" s="37" t="s">
        <v>168</v>
      </c>
      <c r="F27" s="27" t="s">
        <v>93</v>
      </c>
      <c r="G27" s="27">
        <v>1</v>
      </c>
    </row>
    <row r="28" spans="1:8">
      <c r="A28" s="37" t="s">
        <v>216</v>
      </c>
      <c r="B28" s="37" t="s">
        <v>73</v>
      </c>
      <c r="C28" s="37" t="s">
        <v>128</v>
      </c>
      <c r="D28" s="37" t="s">
        <v>168</v>
      </c>
      <c r="F28" s="27" t="s">
        <v>87</v>
      </c>
      <c r="G28" s="27">
        <v>1</v>
      </c>
    </row>
    <row r="29" spans="1:8">
      <c r="A29" s="37" t="s">
        <v>217</v>
      </c>
      <c r="B29" s="37" t="s">
        <v>74</v>
      </c>
      <c r="C29" s="37" t="s">
        <v>129</v>
      </c>
      <c r="D29" s="37" t="s">
        <v>170</v>
      </c>
      <c r="F29" s="27" t="s">
        <v>86</v>
      </c>
      <c r="G29" s="27">
        <v>1</v>
      </c>
    </row>
    <row r="30" spans="1:8">
      <c r="A30" s="37" t="s">
        <v>218</v>
      </c>
      <c r="B30" s="37" t="s">
        <v>75</v>
      </c>
      <c r="C30" s="37" t="s">
        <v>130</v>
      </c>
      <c r="D30" s="37" t="s">
        <v>170</v>
      </c>
      <c r="F30" s="27" t="s">
        <v>84</v>
      </c>
      <c r="G30" s="27">
        <v>1</v>
      </c>
    </row>
    <row r="31" spans="1:8">
      <c r="A31" s="37" t="s">
        <v>219</v>
      </c>
      <c r="B31" s="37" t="s">
        <v>41</v>
      </c>
      <c r="C31" s="37" t="s">
        <v>131</v>
      </c>
      <c r="D31" s="37" t="s">
        <v>170</v>
      </c>
      <c r="F31" s="27" t="s">
        <v>83</v>
      </c>
      <c r="G31" s="27">
        <v>1</v>
      </c>
    </row>
    <row r="32" spans="1:8">
      <c r="A32" s="37" t="s">
        <v>220</v>
      </c>
      <c r="B32" s="37" t="s">
        <v>41</v>
      </c>
      <c r="C32" s="37" t="s">
        <v>131</v>
      </c>
      <c r="D32" s="37" t="s">
        <v>170</v>
      </c>
      <c r="F32" s="27" t="s">
        <v>82</v>
      </c>
      <c r="G32" s="27">
        <v>1</v>
      </c>
    </row>
    <row r="33" spans="1:7">
      <c r="A33" s="37" t="s">
        <v>221</v>
      </c>
      <c r="B33" s="37" t="s">
        <v>41</v>
      </c>
      <c r="C33" s="37" t="s">
        <v>131</v>
      </c>
      <c r="D33" s="37" t="s">
        <v>170</v>
      </c>
      <c r="F33" s="27" t="s">
        <v>81</v>
      </c>
      <c r="G33" s="27">
        <v>1</v>
      </c>
    </row>
    <row r="34" spans="1:7">
      <c r="A34" s="37" t="s">
        <v>222</v>
      </c>
      <c r="B34" s="37" t="s">
        <v>76</v>
      </c>
      <c r="C34" s="37" t="s">
        <v>132</v>
      </c>
      <c r="D34" s="37" t="s">
        <v>170</v>
      </c>
      <c r="F34" s="27" t="s">
        <v>80</v>
      </c>
      <c r="G34" s="27">
        <v>1</v>
      </c>
    </row>
    <row r="35" spans="1:7">
      <c r="A35" s="37" t="s">
        <v>223</v>
      </c>
      <c r="B35" s="37" t="s">
        <v>42</v>
      </c>
      <c r="C35" s="37" t="s">
        <v>133</v>
      </c>
      <c r="D35" s="37" t="s">
        <v>168</v>
      </c>
      <c r="F35" s="27" t="s">
        <v>77</v>
      </c>
      <c r="G35" s="27">
        <v>1</v>
      </c>
    </row>
    <row r="36" spans="1:7">
      <c r="A36" s="37" t="s">
        <v>224</v>
      </c>
      <c r="B36" s="37" t="s">
        <v>44</v>
      </c>
      <c r="C36" s="37" t="s">
        <v>134</v>
      </c>
      <c r="D36" s="37" t="s">
        <v>170</v>
      </c>
      <c r="F36" s="27" t="s">
        <v>79</v>
      </c>
      <c r="G36" s="27">
        <v>1</v>
      </c>
    </row>
    <row r="37" spans="1:7">
      <c r="A37" s="37" t="s">
        <v>225</v>
      </c>
      <c r="B37" s="37" t="s">
        <v>44</v>
      </c>
      <c r="C37" s="37" t="s">
        <v>134</v>
      </c>
      <c r="D37" s="37" t="s">
        <v>170</v>
      </c>
      <c r="F37" s="27" t="s">
        <v>42</v>
      </c>
      <c r="G37" s="27">
        <v>1</v>
      </c>
    </row>
    <row r="38" spans="1:7">
      <c r="A38" s="38" t="s">
        <v>226</v>
      </c>
      <c r="B38" s="37" t="s">
        <v>44</v>
      </c>
      <c r="C38" s="37" t="s">
        <v>134</v>
      </c>
      <c r="D38" s="37" t="s">
        <v>170</v>
      </c>
      <c r="F38" s="27" t="s">
        <v>76</v>
      </c>
      <c r="G38" s="27">
        <v>1</v>
      </c>
    </row>
    <row r="39" spans="1:7">
      <c r="A39" s="37" t="s">
        <v>227</v>
      </c>
      <c r="B39" s="37" t="s">
        <v>44</v>
      </c>
      <c r="C39" s="37" t="s">
        <v>134</v>
      </c>
      <c r="D39" s="37" t="s">
        <v>170</v>
      </c>
      <c r="F39" s="27" t="s">
        <v>75</v>
      </c>
      <c r="G39" s="27">
        <v>1</v>
      </c>
    </row>
    <row r="40" spans="1:7">
      <c r="A40" s="37" t="s">
        <v>228</v>
      </c>
      <c r="B40" s="37" t="s">
        <v>44</v>
      </c>
      <c r="C40" s="37" t="s">
        <v>134</v>
      </c>
      <c r="D40" s="37" t="s">
        <v>170</v>
      </c>
      <c r="F40" s="27" t="s">
        <v>74</v>
      </c>
      <c r="G40" s="27">
        <v>1</v>
      </c>
    </row>
    <row r="41" spans="1:7">
      <c r="A41" s="37" t="s">
        <v>229</v>
      </c>
      <c r="B41" s="37" t="s">
        <v>44</v>
      </c>
      <c r="C41" s="37" t="s">
        <v>134</v>
      </c>
      <c r="D41" s="37" t="s">
        <v>170</v>
      </c>
      <c r="F41" s="27" t="s">
        <v>73</v>
      </c>
      <c r="G41" s="27">
        <v>1</v>
      </c>
    </row>
    <row r="42" spans="1:7">
      <c r="A42" s="37" t="s">
        <v>230</v>
      </c>
      <c r="B42" s="37" t="s">
        <v>43</v>
      </c>
      <c r="C42" s="37" t="s">
        <v>105</v>
      </c>
      <c r="D42" s="37" t="s">
        <v>170</v>
      </c>
      <c r="F42" s="27" t="s">
        <v>72</v>
      </c>
      <c r="G42" s="27">
        <v>1</v>
      </c>
    </row>
    <row r="43" spans="1:7">
      <c r="A43" s="37" t="s">
        <v>231</v>
      </c>
      <c r="B43" s="37" t="s">
        <v>43</v>
      </c>
      <c r="C43" s="37" t="s">
        <v>105</v>
      </c>
      <c r="D43" s="37" t="s">
        <v>170</v>
      </c>
      <c r="F43" s="27" t="s">
        <v>71</v>
      </c>
      <c r="G43" s="27">
        <v>1</v>
      </c>
    </row>
    <row r="44" spans="1:7">
      <c r="A44" s="37" t="s">
        <v>232</v>
      </c>
      <c r="B44" s="37" t="s">
        <v>43</v>
      </c>
      <c r="C44" s="37" t="s">
        <v>105</v>
      </c>
      <c r="D44" s="37" t="s">
        <v>170</v>
      </c>
      <c r="F44" s="27" t="s">
        <v>70</v>
      </c>
      <c r="G44" s="27">
        <v>1</v>
      </c>
    </row>
    <row r="45" spans="1:7">
      <c r="A45" s="37" t="s">
        <v>233</v>
      </c>
      <c r="B45" s="37" t="s">
        <v>43</v>
      </c>
      <c r="C45" s="37" t="s">
        <v>105</v>
      </c>
      <c r="D45" s="37" t="s">
        <v>170</v>
      </c>
      <c r="F45" s="27" t="s">
        <v>67</v>
      </c>
      <c r="G45" s="27">
        <v>1</v>
      </c>
    </row>
    <row r="46" spans="1:7">
      <c r="A46" s="37" t="s">
        <v>234</v>
      </c>
      <c r="B46" s="37" t="s">
        <v>43</v>
      </c>
      <c r="C46" s="37" t="s">
        <v>105</v>
      </c>
      <c r="D46" s="37" t="s">
        <v>170</v>
      </c>
      <c r="F46" s="27" t="s">
        <v>66</v>
      </c>
      <c r="G46" s="27">
        <v>1</v>
      </c>
    </row>
    <row r="47" spans="1:7">
      <c r="A47" s="37" t="s">
        <v>235</v>
      </c>
      <c r="B47" s="37" t="s">
        <v>43</v>
      </c>
      <c r="C47" s="37" t="s">
        <v>105</v>
      </c>
      <c r="D47" s="37" t="s">
        <v>170</v>
      </c>
      <c r="F47" s="27" t="s">
        <v>65</v>
      </c>
      <c r="G47" s="27">
        <v>1</v>
      </c>
    </row>
    <row r="48" spans="1:7">
      <c r="A48" s="37" t="s">
        <v>236</v>
      </c>
      <c r="B48" s="37" t="s">
        <v>43</v>
      </c>
      <c r="C48" s="37" t="s">
        <v>105</v>
      </c>
      <c r="D48" s="37" t="s">
        <v>170</v>
      </c>
      <c r="F48" s="27" t="s">
        <v>64</v>
      </c>
      <c r="G48" s="27">
        <v>1</v>
      </c>
    </row>
    <row r="49" spans="1:7">
      <c r="A49" s="37" t="s">
        <v>237</v>
      </c>
      <c r="B49" s="37" t="s">
        <v>43</v>
      </c>
      <c r="C49" s="37" t="s">
        <v>105</v>
      </c>
      <c r="D49" s="37" t="s">
        <v>170</v>
      </c>
      <c r="F49" s="27" t="s">
        <v>63</v>
      </c>
      <c r="G49" s="27">
        <v>1</v>
      </c>
    </row>
    <row r="50" spans="1:7">
      <c r="A50" s="37" t="s">
        <v>238</v>
      </c>
      <c r="B50" s="37" t="s">
        <v>43</v>
      </c>
      <c r="C50" s="37" t="s">
        <v>105</v>
      </c>
      <c r="D50" s="37" t="s">
        <v>170</v>
      </c>
      <c r="F50" s="27" t="s">
        <v>61</v>
      </c>
      <c r="G50" s="27">
        <v>1</v>
      </c>
    </row>
    <row r="51" spans="1:7">
      <c r="A51" s="37" t="s">
        <v>239</v>
      </c>
      <c r="B51" s="37" t="s">
        <v>43</v>
      </c>
      <c r="C51" s="37" t="s">
        <v>105</v>
      </c>
      <c r="D51" s="37" t="s">
        <v>170</v>
      </c>
      <c r="F51" s="27" t="s">
        <v>60</v>
      </c>
      <c r="G51" s="27">
        <v>1</v>
      </c>
    </row>
    <row r="52" spans="1:7">
      <c r="A52" s="37" t="s">
        <v>240</v>
      </c>
      <c r="B52" s="37" t="s">
        <v>43</v>
      </c>
      <c r="C52" s="37" t="s">
        <v>105</v>
      </c>
      <c r="D52" s="37" t="s">
        <v>170</v>
      </c>
      <c r="F52" s="27" t="s">
        <v>59</v>
      </c>
      <c r="G52" s="27">
        <v>1</v>
      </c>
    </row>
    <row r="53" spans="1:7">
      <c r="A53" s="37" t="s">
        <v>241</v>
      </c>
      <c r="B53" s="37" t="s">
        <v>43</v>
      </c>
      <c r="C53" s="37" t="s">
        <v>105</v>
      </c>
      <c r="D53" s="37" t="s">
        <v>170</v>
      </c>
      <c r="F53" s="27" t="s">
        <v>55</v>
      </c>
      <c r="G53" s="27">
        <v>1</v>
      </c>
    </row>
    <row r="54" spans="1:7">
      <c r="A54" s="37" t="s">
        <v>242</v>
      </c>
      <c r="B54" s="37" t="s">
        <v>43</v>
      </c>
      <c r="C54" s="37" t="s">
        <v>105</v>
      </c>
      <c r="D54" s="37" t="s">
        <v>170</v>
      </c>
      <c r="F54" s="27" t="s">
        <v>53</v>
      </c>
      <c r="G54" s="27">
        <v>1</v>
      </c>
    </row>
    <row r="55" spans="1:7">
      <c r="A55" s="37" t="s">
        <v>243</v>
      </c>
      <c r="B55" s="37" t="s">
        <v>43</v>
      </c>
      <c r="C55" s="37" t="s">
        <v>105</v>
      </c>
      <c r="D55" s="37" t="s">
        <v>170</v>
      </c>
      <c r="F55" s="27" t="s">
        <v>52</v>
      </c>
      <c r="G55" s="27">
        <v>1</v>
      </c>
    </row>
    <row r="56" spans="1:7">
      <c r="A56" s="37" t="s">
        <v>244</v>
      </c>
      <c r="B56" s="37" t="s">
        <v>43</v>
      </c>
      <c r="C56" s="37" t="s">
        <v>105</v>
      </c>
      <c r="D56" s="37" t="s">
        <v>170</v>
      </c>
      <c r="F56" s="27" t="s">
        <v>51</v>
      </c>
      <c r="G56" s="27">
        <v>1</v>
      </c>
    </row>
    <row r="57" spans="1:7">
      <c r="A57" s="37" t="s">
        <v>245</v>
      </c>
      <c r="B57" s="37" t="s">
        <v>43</v>
      </c>
      <c r="C57" s="37" t="s">
        <v>105</v>
      </c>
      <c r="D57" s="37" t="s">
        <v>170</v>
      </c>
      <c r="F57" s="27" t="s">
        <v>246</v>
      </c>
      <c r="G57" s="27"/>
    </row>
    <row r="58" spans="1:7">
      <c r="A58" s="37" t="s">
        <v>247</v>
      </c>
      <c r="B58" s="37" t="s">
        <v>43</v>
      </c>
      <c r="C58" s="37" t="s">
        <v>105</v>
      </c>
      <c r="D58" s="37" t="s">
        <v>170</v>
      </c>
      <c r="F58" s="27" t="s">
        <v>248</v>
      </c>
      <c r="G58" s="27">
        <v>88</v>
      </c>
    </row>
    <row r="59" spans="1:7">
      <c r="A59" s="37" t="s">
        <v>249</v>
      </c>
      <c r="B59" s="37" t="s">
        <v>43</v>
      </c>
      <c r="C59" s="37" t="s">
        <v>105</v>
      </c>
      <c r="D59" s="37" t="s">
        <v>170</v>
      </c>
    </row>
    <row r="60" spans="1:7">
      <c r="A60" s="37" t="s">
        <v>250</v>
      </c>
      <c r="B60" s="37" t="s">
        <v>43</v>
      </c>
      <c r="C60" s="37" t="s">
        <v>105</v>
      </c>
      <c r="D60" s="37" t="s">
        <v>170</v>
      </c>
    </row>
    <row r="61" spans="1:7">
      <c r="A61" s="37" t="s">
        <v>251</v>
      </c>
      <c r="B61" s="37" t="s">
        <v>43</v>
      </c>
      <c r="C61" s="37" t="s">
        <v>105</v>
      </c>
      <c r="D61" s="37" t="s">
        <v>170</v>
      </c>
    </row>
    <row r="62" spans="1:7">
      <c r="A62" s="37" t="s">
        <v>252</v>
      </c>
      <c r="B62" s="37" t="s">
        <v>43</v>
      </c>
      <c r="C62" s="37" t="s">
        <v>105</v>
      </c>
      <c r="D62" s="37" t="s">
        <v>170</v>
      </c>
    </row>
    <row r="63" spans="1:7">
      <c r="A63" s="37" t="s">
        <v>253</v>
      </c>
      <c r="B63" s="37" t="s">
        <v>43</v>
      </c>
      <c r="C63" s="37" t="s">
        <v>105</v>
      </c>
      <c r="D63" s="37" t="s">
        <v>170</v>
      </c>
    </row>
    <row r="64" spans="1:7">
      <c r="A64" s="37" t="s">
        <v>254</v>
      </c>
      <c r="B64" s="37" t="s">
        <v>79</v>
      </c>
      <c r="C64" s="37" t="s">
        <v>138</v>
      </c>
      <c r="D64" s="37" t="s">
        <v>168</v>
      </c>
    </row>
    <row r="65" spans="1:4">
      <c r="A65" s="37" t="s">
        <v>255</v>
      </c>
      <c r="B65" s="37" t="s">
        <v>77</v>
      </c>
      <c r="C65" s="37" t="s">
        <v>136</v>
      </c>
      <c r="D65" s="37" t="s">
        <v>168</v>
      </c>
    </row>
    <row r="66" spans="1:4">
      <c r="A66" s="37" t="s">
        <v>256</v>
      </c>
      <c r="B66" s="37" t="s">
        <v>80</v>
      </c>
      <c r="C66" s="37" t="s">
        <v>139</v>
      </c>
      <c r="D66" s="37" t="s">
        <v>170</v>
      </c>
    </row>
    <row r="67" spans="1:4">
      <c r="A67" s="37" t="s">
        <v>257</v>
      </c>
      <c r="B67" s="37" t="s">
        <v>81</v>
      </c>
      <c r="C67" s="37" t="s">
        <v>140</v>
      </c>
      <c r="D67" s="37" t="s">
        <v>170</v>
      </c>
    </row>
    <row r="68" spans="1:4">
      <c r="A68" s="37" t="s">
        <v>258</v>
      </c>
      <c r="B68" s="37" t="s">
        <v>82</v>
      </c>
      <c r="C68" s="37" t="s">
        <v>141</v>
      </c>
      <c r="D68" s="37" t="s">
        <v>193</v>
      </c>
    </row>
    <row r="69" spans="1:4">
      <c r="A69" s="37" t="s">
        <v>259</v>
      </c>
      <c r="B69" s="37" t="s">
        <v>83</v>
      </c>
      <c r="C69" s="50" t="s">
        <v>142</v>
      </c>
      <c r="D69" s="50" t="s">
        <v>168</v>
      </c>
    </row>
    <row r="70" spans="1:4">
      <c r="A70" s="38" t="s">
        <v>260</v>
      </c>
      <c r="B70" s="37" t="s">
        <v>84</v>
      </c>
      <c r="C70" s="37" t="s">
        <v>143</v>
      </c>
      <c r="D70" s="37" t="s">
        <v>168</v>
      </c>
    </row>
    <row r="71" spans="1:4">
      <c r="A71" s="37" t="s">
        <v>261</v>
      </c>
      <c r="B71" s="37" t="s">
        <v>85</v>
      </c>
      <c r="C71" s="37" t="s">
        <v>144</v>
      </c>
      <c r="D71" s="37" t="s">
        <v>168</v>
      </c>
    </row>
    <row r="72" spans="1:4">
      <c r="A72" s="37" t="s">
        <v>262</v>
      </c>
      <c r="B72" s="37" t="s">
        <v>85</v>
      </c>
      <c r="C72" s="37" t="s">
        <v>144</v>
      </c>
      <c r="D72" s="37" t="s">
        <v>168</v>
      </c>
    </row>
    <row r="73" spans="1:4">
      <c r="A73" s="37" t="s">
        <v>263</v>
      </c>
      <c r="B73" s="37" t="s">
        <v>86</v>
      </c>
      <c r="C73" s="37" t="s">
        <v>145</v>
      </c>
      <c r="D73" s="37" t="s">
        <v>193</v>
      </c>
    </row>
    <row r="74" spans="1:4">
      <c r="A74" s="37" t="s">
        <v>264</v>
      </c>
      <c r="B74" s="37" t="s">
        <v>87</v>
      </c>
      <c r="C74" s="37" t="s">
        <v>146</v>
      </c>
      <c r="D74" s="37" t="s">
        <v>170</v>
      </c>
    </row>
    <row r="75" spans="1:4">
      <c r="A75" s="37" t="s">
        <v>265</v>
      </c>
      <c r="B75" s="37" t="s">
        <v>93</v>
      </c>
      <c r="C75" s="37" t="s">
        <v>152</v>
      </c>
      <c r="D75" s="37" t="s">
        <v>193</v>
      </c>
    </row>
    <row r="76" spans="1:4">
      <c r="A76" s="38" t="s">
        <v>266</v>
      </c>
      <c r="B76" s="37" t="s">
        <v>88</v>
      </c>
      <c r="C76" s="37" t="s">
        <v>147</v>
      </c>
      <c r="D76" s="37" t="s">
        <v>170</v>
      </c>
    </row>
    <row r="77" spans="1:4">
      <c r="A77" s="37" t="s">
        <v>267</v>
      </c>
      <c r="B77" s="37" t="s">
        <v>89</v>
      </c>
      <c r="C77" s="37" t="s">
        <v>148</v>
      </c>
      <c r="D77" s="37" t="s">
        <v>170</v>
      </c>
    </row>
    <row r="78" spans="1:4">
      <c r="A78" s="37" t="s">
        <v>268</v>
      </c>
      <c r="B78" s="37" t="s">
        <v>90</v>
      </c>
      <c r="C78" s="37" t="s">
        <v>149</v>
      </c>
      <c r="D78" s="37" t="s">
        <v>193</v>
      </c>
    </row>
    <row r="79" spans="1:4">
      <c r="A79" s="37" t="s">
        <v>269</v>
      </c>
      <c r="B79" s="37" t="s">
        <v>91</v>
      </c>
      <c r="C79" s="37" t="s">
        <v>150</v>
      </c>
      <c r="D79" s="37" t="s">
        <v>193</v>
      </c>
    </row>
    <row r="80" spans="1:4">
      <c r="A80" s="37" t="s">
        <v>270</v>
      </c>
      <c r="B80" s="37" t="s">
        <v>92</v>
      </c>
      <c r="C80" s="37" t="s">
        <v>151</v>
      </c>
      <c r="D80" s="37" t="s">
        <v>170</v>
      </c>
    </row>
    <row r="81" spans="1:4">
      <c r="A81" s="37" t="s">
        <v>271</v>
      </c>
      <c r="B81" s="37" t="s">
        <v>94</v>
      </c>
      <c r="C81" s="37" t="s">
        <v>153</v>
      </c>
      <c r="D81" s="37" t="s">
        <v>168</v>
      </c>
    </row>
    <row r="82" spans="1:4">
      <c r="A82" s="37" t="s">
        <v>272</v>
      </c>
      <c r="B82" s="37" t="s">
        <v>95</v>
      </c>
      <c r="C82" s="37" t="s">
        <v>154</v>
      </c>
      <c r="D82" s="37" t="s">
        <v>168</v>
      </c>
    </row>
    <row r="83" spans="1:4">
      <c r="A83" s="37" t="s">
        <v>273</v>
      </c>
      <c r="B83" s="37" t="s">
        <v>96</v>
      </c>
      <c r="C83" s="37" t="s">
        <v>155</v>
      </c>
      <c r="D83" s="37" t="s">
        <v>168</v>
      </c>
    </row>
    <row r="84" spans="1:4">
      <c r="A84" s="37" t="s">
        <v>274</v>
      </c>
      <c r="B84" s="37" t="s">
        <v>97</v>
      </c>
      <c r="C84" s="37" t="s">
        <v>156</v>
      </c>
      <c r="D84" s="37" t="s">
        <v>168</v>
      </c>
    </row>
    <row r="85" spans="1:4">
      <c r="A85" s="37" t="s">
        <v>275</v>
      </c>
      <c r="B85" s="37" t="s">
        <v>99</v>
      </c>
      <c r="C85" s="37" t="s">
        <v>158</v>
      </c>
      <c r="D85" s="37" t="s">
        <v>170</v>
      </c>
    </row>
    <row r="86" spans="1:4">
      <c r="A86" s="37" t="s">
        <v>276</v>
      </c>
      <c r="B86" s="37" t="s">
        <v>57</v>
      </c>
      <c r="C86" s="37" t="s">
        <v>112</v>
      </c>
      <c r="D86" s="37" t="s">
        <v>168</v>
      </c>
    </row>
    <row r="87" spans="1:4">
      <c r="A87" s="37" t="s">
        <v>277</v>
      </c>
      <c r="B87" s="37" t="s">
        <v>56</v>
      </c>
      <c r="C87" s="37" t="s">
        <v>111</v>
      </c>
      <c r="D87" s="37" t="s">
        <v>170</v>
      </c>
    </row>
    <row r="88" spans="1:4">
      <c r="A88" s="37" t="s">
        <v>278</v>
      </c>
      <c r="B88" s="37" t="s">
        <v>98</v>
      </c>
      <c r="C88" s="37" t="s">
        <v>157</v>
      </c>
      <c r="D88" s="37" t="s">
        <v>169</v>
      </c>
    </row>
    <row r="89" spans="1:4">
      <c r="A89" s="37" t="s">
        <v>279</v>
      </c>
      <c r="B89" s="37" t="s">
        <v>45</v>
      </c>
      <c r="C89" s="37" t="s">
        <v>135</v>
      </c>
      <c r="D89" s="37" t="s">
        <v>168</v>
      </c>
    </row>
    <row r="90" spans="1:4">
      <c r="A90" s="37" t="s">
        <v>280</v>
      </c>
      <c r="B90" s="37" t="s">
        <v>43</v>
      </c>
      <c r="C90" s="37" t="s">
        <v>105</v>
      </c>
      <c r="D90" s="37" t="s">
        <v>170</v>
      </c>
    </row>
    <row r="91" spans="1:4">
      <c r="A91" s="37" t="s">
        <v>281</v>
      </c>
      <c r="B91" s="37" t="s">
        <v>43</v>
      </c>
      <c r="C91" s="37" t="s">
        <v>105</v>
      </c>
      <c r="D91" s="37" t="s">
        <v>170</v>
      </c>
    </row>
    <row r="92" spans="1:4">
      <c r="A92" s="37" t="s">
        <v>282</v>
      </c>
      <c r="B92" s="37" t="s">
        <v>59</v>
      </c>
      <c r="C92" s="37" t="s">
        <v>114</v>
      </c>
      <c r="D92" s="37" t="s">
        <v>168</v>
      </c>
    </row>
    <row r="93" spans="1:4">
      <c r="A93" s="37" t="s">
        <v>283</v>
      </c>
      <c r="B93" s="37" t="s">
        <v>43</v>
      </c>
      <c r="C93" s="37" t="s">
        <v>105</v>
      </c>
      <c r="D93" s="37" t="s">
        <v>170</v>
      </c>
    </row>
    <row r="94" spans="1:4">
      <c r="A94" s="37" t="s">
        <v>284</v>
      </c>
      <c r="B94" s="37" t="s">
        <v>58</v>
      </c>
      <c r="C94" s="37" t="s">
        <v>113</v>
      </c>
      <c r="D94" s="37" t="s">
        <v>170</v>
      </c>
    </row>
    <row r="102" spans="1:4">
      <c r="A102" s="37" t="s">
        <v>285</v>
      </c>
      <c r="B102" s="37" t="s">
        <v>43</v>
      </c>
      <c r="C102" s="37" t="s">
        <v>105</v>
      </c>
      <c r="D102" s="37" t="s">
        <v>170</v>
      </c>
    </row>
    <row r="103" spans="1:4">
      <c r="A103" s="37" t="s">
        <v>286</v>
      </c>
      <c r="B103" s="37" t="s">
        <v>201</v>
      </c>
      <c r="C103" s="37" t="s">
        <v>173</v>
      </c>
      <c r="D103" s="37" t="s">
        <v>172</v>
      </c>
    </row>
    <row r="106" spans="1:4" ht="14.4">
      <c r="A106" s="96" t="s">
        <v>287</v>
      </c>
    </row>
    <row r="107" spans="1:4" ht="14.4">
      <c r="A107" s="96" t="s">
        <v>288</v>
      </c>
    </row>
    <row r="108" spans="1:4" ht="14.4">
      <c r="A108" s="96" t="s">
        <v>289</v>
      </c>
    </row>
    <row r="109" spans="1:4" ht="14.4">
      <c r="A109" s="96" t="s">
        <v>290</v>
      </c>
    </row>
    <row r="110" spans="1:4" ht="14.4">
      <c r="A110" s="96" t="s">
        <v>291</v>
      </c>
    </row>
    <row r="111" spans="1:4" ht="14.4">
      <c r="A111" s="96" t="s">
        <v>292</v>
      </c>
    </row>
    <row r="112" spans="1:4">
      <c r="A112" s="105" t="s">
        <v>186</v>
      </c>
    </row>
    <row r="113" spans="1:1">
      <c r="A113" s="105"/>
    </row>
    <row r="114" spans="1:1">
      <c r="A114" s="105"/>
    </row>
    <row r="115" spans="1:1">
      <c r="A115" s="105"/>
    </row>
    <row r="116" spans="1:1">
      <c r="A116" s="105"/>
    </row>
    <row r="117" spans="1:1">
      <c r="A117" s="105"/>
    </row>
    <row r="118" spans="1:1">
      <c r="A118" s="105"/>
    </row>
    <row r="119" spans="1:1">
      <c r="A119" s="105"/>
    </row>
    <row r="120" spans="1:1">
      <c r="A120" s="105"/>
    </row>
    <row r="121" spans="1:1">
      <c r="A121" s="105"/>
    </row>
    <row r="122" spans="1:1">
      <c r="A122" s="105"/>
    </row>
    <row r="123" spans="1:1">
      <c r="A123" s="105"/>
    </row>
    <row r="124" spans="1:1">
      <c r="A124" s="105"/>
    </row>
    <row r="125" spans="1:1">
      <c r="A125" s="105"/>
    </row>
    <row r="126" spans="1:1">
      <c r="A126" s="105"/>
    </row>
    <row r="127" spans="1:1">
      <c r="A127" s="105"/>
    </row>
    <row r="128" spans="1:1">
      <c r="A128" s="105"/>
    </row>
    <row r="129" spans="1:1">
      <c r="A129" s="105"/>
    </row>
    <row r="130" spans="1:1">
      <c r="A130" s="105"/>
    </row>
    <row r="131" spans="1:1">
      <c r="A131" s="105"/>
    </row>
    <row r="132" spans="1:1">
      <c r="A132" s="105"/>
    </row>
    <row r="133" spans="1:1">
      <c r="A133" s="105"/>
    </row>
    <row r="134" spans="1:1">
      <c r="A134" s="105"/>
    </row>
    <row r="135" spans="1:1">
      <c r="A135" s="105"/>
    </row>
    <row r="136" spans="1:1">
      <c r="A136" s="105"/>
    </row>
    <row r="137" spans="1:1">
      <c r="A137" s="105"/>
    </row>
    <row r="138" spans="1:1">
      <c r="A138" s="105"/>
    </row>
    <row r="139" spans="1:1">
      <c r="A139" s="105"/>
    </row>
    <row r="140" spans="1:1">
      <c r="A140" s="105"/>
    </row>
    <row r="141" spans="1:1">
      <c r="A141" s="105"/>
    </row>
    <row r="142" spans="1:1">
      <c r="A142" s="105"/>
    </row>
    <row r="143" spans="1:1">
      <c r="A143" s="105"/>
    </row>
    <row r="144" spans="1:1">
      <c r="A144" s="105"/>
    </row>
    <row r="145" spans="1:1">
      <c r="A145" s="105"/>
    </row>
    <row r="146" spans="1:1">
      <c r="A146" s="105"/>
    </row>
    <row r="147" spans="1:1">
      <c r="A147" s="105"/>
    </row>
    <row r="148" spans="1:1">
      <c r="A148" s="105"/>
    </row>
    <row r="149" spans="1:1">
      <c r="A149" s="105"/>
    </row>
    <row r="150" spans="1:1">
      <c r="A150" s="105"/>
    </row>
    <row r="151" spans="1:1">
      <c r="A151" s="105"/>
    </row>
    <row r="152" spans="1:1">
      <c r="A152" s="105"/>
    </row>
    <row r="153" spans="1:1">
      <c r="A153" s="105"/>
    </row>
    <row r="154" spans="1:1">
      <c r="A154" s="105"/>
    </row>
    <row r="155" spans="1:1">
      <c r="A155" s="105"/>
    </row>
    <row r="156" spans="1:1">
      <c r="A156" s="105"/>
    </row>
    <row r="157" spans="1:1">
      <c r="A157" s="105"/>
    </row>
    <row r="158" spans="1:1">
      <c r="A158" s="105"/>
    </row>
    <row r="159" spans="1:1">
      <c r="A159" s="105"/>
    </row>
    <row r="160" spans="1:1">
      <c r="A160" s="105"/>
    </row>
    <row r="161" spans="1:1">
      <c r="A161" s="105"/>
    </row>
    <row r="162" spans="1:1">
      <c r="A162" s="105"/>
    </row>
    <row r="163" spans="1:1">
      <c r="A163" s="105"/>
    </row>
    <row r="164" spans="1:1">
      <c r="A164" s="105"/>
    </row>
    <row r="165" spans="1:1">
      <c r="A165" s="105"/>
    </row>
    <row r="166" spans="1:1">
      <c r="A166" s="105"/>
    </row>
    <row r="167" spans="1:1">
      <c r="A167" s="105"/>
    </row>
    <row r="168" spans="1:1">
      <c r="A168" s="105"/>
    </row>
    <row r="169" spans="1:1">
      <c r="A169" s="105"/>
    </row>
    <row r="170" spans="1:1">
      <c r="A170" s="105"/>
    </row>
    <row r="171" spans="1:1">
      <c r="A171" s="105"/>
    </row>
    <row r="172" spans="1:1">
      <c r="A172" s="105"/>
    </row>
    <row r="173" spans="1:1">
      <c r="A173" s="105"/>
    </row>
    <row r="174" spans="1:1">
      <c r="A174" s="105"/>
    </row>
    <row r="175" spans="1:1">
      <c r="A175" s="105"/>
    </row>
    <row r="176" spans="1:1">
      <c r="A176" s="105"/>
    </row>
    <row r="177" spans="1:1">
      <c r="A177" s="105"/>
    </row>
    <row r="178" spans="1:1">
      <c r="A178" s="105"/>
    </row>
    <row r="179" spans="1:1">
      <c r="A179" s="105"/>
    </row>
    <row r="180" spans="1:1">
      <c r="A180" s="105"/>
    </row>
    <row r="181" spans="1:1">
      <c r="A181" s="105"/>
    </row>
    <row r="182" spans="1:1">
      <c r="A182" s="105"/>
    </row>
    <row r="183" spans="1:1">
      <c r="A183" s="105"/>
    </row>
    <row r="184" spans="1:1">
      <c r="A184" s="105"/>
    </row>
    <row r="185" spans="1:1">
      <c r="A185" s="105"/>
    </row>
    <row r="186" spans="1:1">
      <c r="A186" s="105"/>
    </row>
    <row r="187" spans="1:1">
      <c r="A187" s="105"/>
    </row>
    <row r="188" spans="1:1">
      <c r="A188" s="105"/>
    </row>
    <row r="189" spans="1:1">
      <c r="A189" s="105"/>
    </row>
    <row r="190" spans="1:1">
      <c r="A190" s="105"/>
    </row>
    <row r="191" spans="1:1">
      <c r="A191" s="105"/>
    </row>
    <row r="192" spans="1:1">
      <c r="A192" s="105"/>
    </row>
    <row r="193" spans="1:1">
      <c r="A193" s="105"/>
    </row>
    <row r="194" spans="1:1">
      <c r="A194" s="105"/>
    </row>
    <row r="195" spans="1:1">
      <c r="A195" s="105"/>
    </row>
    <row r="196" spans="1:1">
      <c r="A196" s="105"/>
    </row>
    <row r="197" spans="1:1">
      <c r="A197" s="105"/>
    </row>
    <row r="198" spans="1:1">
      <c r="A198" s="105"/>
    </row>
    <row r="199" spans="1:1">
      <c r="A199" s="105"/>
    </row>
    <row r="200" spans="1:1">
      <c r="A200" s="105"/>
    </row>
    <row r="201" spans="1:1">
      <c r="A201" s="105"/>
    </row>
    <row r="202" spans="1:1">
      <c r="A202" s="105"/>
    </row>
    <row r="203" spans="1:1">
      <c r="A203" s="105"/>
    </row>
    <row r="204" spans="1:1">
      <c r="A204" s="105"/>
    </row>
    <row r="205" spans="1:1">
      <c r="A205" s="105"/>
    </row>
    <row r="206" spans="1:1">
      <c r="A206" s="105"/>
    </row>
    <row r="207" spans="1:1">
      <c r="A207" s="105"/>
    </row>
    <row r="208" spans="1:1">
      <c r="A208" s="105"/>
    </row>
    <row r="209" spans="1:1">
      <c r="A209" s="105"/>
    </row>
    <row r="210" spans="1:1">
      <c r="A210" s="105"/>
    </row>
    <row r="211" spans="1:1">
      <c r="A211" s="105"/>
    </row>
    <row r="212" spans="1:1">
      <c r="A212" s="105"/>
    </row>
    <row r="213" spans="1:1">
      <c r="A213" s="105"/>
    </row>
    <row r="214" spans="1:1">
      <c r="A214" s="105"/>
    </row>
    <row r="215" spans="1:1">
      <c r="A215" s="105"/>
    </row>
    <row r="216" spans="1:1">
      <c r="A216" s="105"/>
    </row>
    <row r="217" spans="1:1">
      <c r="A217" s="105"/>
    </row>
    <row r="218" spans="1:1">
      <c r="A218" s="105"/>
    </row>
    <row r="219" spans="1:1">
      <c r="A219" s="105"/>
    </row>
    <row r="220" spans="1:1">
      <c r="A220" s="105"/>
    </row>
    <row r="221" spans="1:1">
      <c r="A221" s="105"/>
    </row>
    <row r="222" spans="1:1">
      <c r="A222" s="105"/>
    </row>
    <row r="223" spans="1:1">
      <c r="A223" s="105"/>
    </row>
    <row r="224" spans="1:1">
      <c r="A224" s="105"/>
    </row>
    <row r="225" spans="1:1">
      <c r="A225" s="105"/>
    </row>
    <row r="226" spans="1:1">
      <c r="A226" s="105"/>
    </row>
    <row r="227" spans="1:1">
      <c r="A227" s="105"/>
    </row>
    <row r="228" spans="1:1">
      <c r="A228" s="105"/>
    </row>
    <row r="229" spans="1:1">
      <c r="A229" s="105"/>
    </row>
    <row r="230" spans="1:1">
      <c r="A230" s="105"/>
    </row>
    <row r="231" spans="1:1">
      <c r="A231" s="105"/>
    </row>
    <row r="232" spans="1:1">
      <c r="A232" s="105"/>
    </row>
    <row r="233" spans="1:1">
      <c r="A233" s="105"/>
    </row>
    <row r="234" spans="1:1">
      <c r="A234" s="105"/>
    </row>
    <row r="235" spans="1:1">
      <c r="A235" s="105"/>
    </row>
    <row r="236" spans="1:1">
      <c r="A236" s="105"/>
    </row>
    <row r="237" spans="1:1">
      <c r="A237" s="105"/>
    </row>
    <row r="238" spans="1:1">
      <c r="A238" s="105"/>
    </row>
    <row r="239" spans="1:1">
      <c r="A239" s="105"/>
    </row>
    <row r="240" spans="1:1">
      <c r="A240" s="105"/>
    </row>
    <row r="241" spans="1:1">
      <c r="A241" s="105"/>
    </row>
    <row r="242" spans="1:1">
      <c r="A242" s="105"/>
    </row>
    <row r="243" spans="1:1">
      <c r="A243" s="105"/>
    </row>
    <row r="244" spans="1:1">
      <c r="A244" s="105"/>
    </row>
    <row r="245" spans="1:1">
      <c r="A245" s="105"/>
    </row>
    <row r="246" spans="1:1">
      <c r="A246" s="105"/>
    </row>
    <row r="247" spans="1:1">
      <c r="A247" s="105"/>
    </row>
    <row r="248" spans="1:1">
      <c r="A248" s="105"/>
    </row>
    <row r="249" spans="1:1">
      <c r="A249" s="105"/>
    </row>
    <row r="250" spans="1:1">
      <c r="A250" s="105"/>
    </row>
    <row r="251" spans="1:1">
      <c r="A251" s="105"/>
    </row>
    <row r="252" spans="1:1">
      <c r="A252" s="105"/>
    </row>
    <row r="253" spans="1:1">
      <c r="A253" s="105"/>
    </row>
    <row r="254" spans="1:1">
      <c r="A254" s="105"/>
    </row>
    <row r="255" spans="1:1">
      <c r="A255" s="105"/>
    </row>
    <row r="256" spans="1:1">
      <c r="A256" s="105"/>
    </row>
    <row r="257" spans="1:1">
      <c r="A257" s="105"/>
    </row>
    <row r="258" spans="1:1">
      <c r="A258" s="105"/>
    </row>
    <row r="259" spans="1:1">
      <c r="A259" s="105"/>
    </row>
    <row r="260" spans="1:1">
      <c r="A260" s="105"/>
    </row>
    <row r="261" spans="1:1">
      <c r="A261" s="105"/>
    </row>
    <row r="262" spans="1:1">
      <c r="A262" s="105"/>
    </row>
    <row r="263" spans="1:1">
      <c r="A263" s="105"/>
    </row>
    <row r="264" spans="1:1">
      <c r="A264" s="105"/>
    </row>
    <row r="265" spans="1:1">
      <c r="A265" s="105"/>
    </row>
    <row r="266" spans="1:1">
      <c r="A266" s="105"/>
    </row>
    <row r="267" spans="1:1">
      <c r="A267" s="105"/>
    </row>
    <row r="268" spans="1:1">
      <c r="A268" s="105"/>
    </row>
    <row r="269" spans="1:1">
      <c r="A269" s="105"/>
    </row>
    <row r="270" spans="1:1">
      <c r="A270" s="105"/>
    </row>
    <row r="271" spans="1:1">
      <c r="A271" s="105"/>
    </row>
    <row r="272" spans="1:1">
      <c r="A272" s="105"/>
    </row>
    <row r="273" spans="1:1">
      <c r="A273" s="105"/>
    </row>
    <row r="274" spans="1:1">
      <c r="A274" s="105"/>
    </row>
    <row r="275" spans="1:1">
      <c r="A275" s="105"/>
    </row>
    <row r="276" spans="1:1">
      <c r="A276" s="105"/>
    </row>
    <row r="277" spans="1:1">
      <c r="A277" s="105"/>
    </row>
    <row r="278" spans="1:1">
      <c r="A278" s="105"/>
    </row>
    <row r="279" spans="1:1">
      <c r="A279" s="105"/>
    </row>
    <row r="280" spans="1:1">
      <c r="A280" s="105"/>
    </row>
    <row r="281" spans="1:1">
      <c r="A281" s="105"/>
    </row>
    <row r="282" spans="1:1">
      <c r="A282" s="105"/>
    </row>
    <row r="283" spans="1:1">
      <c r="A283" s="105"/>
    </row>
    <row r="284" spans="1:1">
      <c r="A284" s="105"/>
    </row>
    <row r="285" spans="1:1">
      <c r="A285" s="105"/>
    </row>
    <row r="286" spans="1:1">
      <c r="A286" s="105"/>
    </row>
    <row r="287" spans="1:1">
      <c r="A287" s="105"/>
    </row>
    <row r="288" spans="1:1">
      <c r="A288" s="105"/>
    </row>
    <row r="289" spans="1:1">
      <c r="A289" s="105"/>
    </row>
    <row r="290" spans="1:1">
      <c r="A290" s="105"/>
    </row>
    <row r="291" spans="1:1">
      <c r="A291" s="105"/>
    </row>
    <row r="292" spans="1:1">
      <c r="A292" s="105"/>
    </row>
    <row r="293" spans="1:1">
      <c r="A293" s="105"/>
    </row>
    <row r="294" spans="1:1">
      <c r="A294" s="105"/>
    </row>
    <row r="295" spans="1:1">
      <c r="A295" s="105"/>
    </row>
    <row r="296" spans="1:1">
      <c r="A296" s="105"/>
    </row>
    <row r="297" spans="1:1">
      <c r="A297" s="105"/>
    </row>
    <row r="298" spans="1:1">
      <c r="A298" s="105"/>
    </row>
    <row r="299" spans="1:1">
      <c r="A299" s="105"/>
    </row>
    <row r="300" spans="1:1">
      <c r="A300" s="105"/>
    </row>
    <row r="301" spans="1:1">
      <c r="A301" s="105"/>
    </row>
    <row r="302" spans="1:1">
      <c r="A302" s="105"/>
    </row>
    <row r="303" spans="1:1">
      <c r="A303" s="105"/>
    </row>
    <row r="304" spans="1:1">
      <c r="A304" s="105"/>
    </row>
    <row r="305" spans="1:1">
      <c r="A305" s="105"/>
    </row>
    <row r="306" spans="1:1">
      <c r="A306" s="105"/>
    </row>
    <row r="307" spans="1:1">
      <c r="A307" s="105"/>
    </row>
    <row r="308" spans="1:1">
      <c r="A308" s="105"/>
    </row>
    <row r="309" spans="1:1">
      <c r="A309" s="105"/>
    </row>
    <row r="310" spans="1:1">
      <c r="A310" s="105"/>
    </row>
    <row r="311" spans="1:1">
      <c r="A311" s="105"/>
    </row>
    <row r="312" spans="1:1">
      <c r="A312" s="105"/>
    </row>
    <row r="313" spans="1:1">
      <c r="A313" s="105"/>
    </row>
    <row r="314" spans="1:1">
      <c r="A314" s="105"/>
    </row>
    <row r="315" spans="1:1">
      <c r="A315" s="105"/>
    </row>
    <row r="316" spans="1:1">
      <c r="A316" s="105"/>
    </row>
    <row r="317" spans="1:1">
      <c r="A317" s="105"/>
    </row>
    <row r="318" spans="1:1">
      <c r="A318" s="105"/>
    </row>
    <row r="319" spans="1:1">
      <c r="A319" s="105"/>
    </row>
    <row r="320" spans="1:1">
      <c r="A320" s="105"/>
    </row>
    <row r="321" spans="1:1">
      <c r="A321" s="105"/>
    </row>
    <row r="322" spans="1:1">
      <c r="A322" s="105"/>
    </row>
    <row r="323" spans="1:1">
      <c r="A323" s="105"/>
    </row>
    <row r="324" spans="1:1">
      <c r="A324" s="105"/>
    </row>
    <row r="325" spans="1:1">
      <c r="A325" s="105"/>
    </row>
    <row r="326" spans="1:1">
      <c r="A326" s="105"/>
    </row>
    <row r="327" spans="1:1">
      <c r="A327" s="105"/>
    </row>
    <row r="328" spans="1:1">
      <c r="A328" s="105"/>
    </row>
    <row r="329" spans="1:1">
      <c r="A329" s="105"/>
    </row>
    <row r="330" spans="1:1">
      <c r="A330" s="105"/>
    </row>
    <row r="331" spans="1:1">
      <c r="A331" s="105"/>
    </row>
    <row r="332" spans="1:1">
      <c r="A332" s="105"/>
    </row>
    <row r="333" spans="1:1">
      <c r="A333" s="105"/>
    </row>
    <row r="334" spans="1:1">
      <c r="A334" s="105"/>
    </row>
    <row r="335" spans="1:1">
      <c r="A335" s="105"/>
    </row>
    <row r="336" spans="1:1">
      <c r="A336" s="105"/>
    </row>
    <row r="337" spans="1:1">
      <c r="A337" s="105"/>
    </row>
    <row r="338" spans="1:1">
      <c r="A338" s="105"/>
    </row>
    <row r="339" spans="1:1">
      <c r="A339" s="105"/>
    </row>
    <row r="340" spans="1:1">
      <c r="A340" s="105"/>
    </row>
    <row r="341" spans="1:1">
      <c r="A341" s="105"/>
    </row>
    <row r="342" spans="1:1">
      <c r="A342" s="105"/>
    </row>
    <row r="343" spans="1:1">
      <c r="A343" s="105"/>
    </row>
    <row r="344" spans="1:1">
      <c r="A344" s="105"/>
    </row>
    <row r="345" spans="1:1">
      <c r="A345" s="105"/>
    </row>
    <row r="346" spans="1:1">
      <c r="A346" s="105"/>
    </row>
    <row r="347" spans="1:1">
      <c r="A347" s="105"/>
    </row>
    <row r="348" spans="1:1">
      <c r="A348" s="105"/>
    </row>
    <row r="349" spans="1:1">
      <c r="A349" s="105"/>
    </row>
    <row r="350" spans="1:1">
      <c r="A350" s="105"/>
    </row>
    <row r="351" spans="1:1">
      <c r="A351" s="105"/>
    </row>
    <row r="352" spans="1:1">
      <c r="A352" s="105"/>
    </row>
    <row r="353" spans="1:1">
      <c r="A353" s="105"/>
    </row>
    <row r="354" spans="1:1">
      <c r="A354" s="105"/>
    </row>
    <row r="355" spans="1:1">
      <c r="A355" s="105"/>
    </row>
    <row r="356" spans="1:1">
      <c r="A356" s="105"/>
    </row>
    <row r="357" spans="1:1">
      <c r="A357" s="105"/>
    </row>
    <row r="358" spans="1:1">
      <c r="A358" s="105"/>
    </row>
    <row r="359" spans="1:1">
      <c r="A359" s="105"/>
    </row>
    <row r="360" spans="1:1">
      <c r="A360" s="105"/>
    </row>
    <row r="361" spans="1:1">
      <c r="A361" s="105"/>
    </row>
    <row r="362" spans="1:1">
      <c r="A362" s="105"/>
    </row>
    <row r="363" spans="1:1">
      <c r="A363" s="105"/>
    </row>
    <row r="364" spans="1:1">
      <c r="A364" s="105"/>
    </row>
    <row r="365" spans="1:1">
      <c r="A365" s="105"/>
    </row>
    <row r="366" spans="1:1">
      <c r="A366" s="105"/>
    </row>
    <row r="367" spans="1:1">
      <c r="A367" s="105"/>
    </row>
    <row r="368" spans="1:1">
      <c r="A368" s="105"/>
    </row>
    <row r="369" spans="1:1">
      <c r="A369" s="105"/>
    </row>
    <row r="370" spans="1:1">
      <c r="A370" s="105"/>
    </row>
    <row r="371" spans="1:1">
      <c r="A371" s="105"/>
    </row>
    <row r="372" spans="1:1">
      <c r="A372" s="105"/>
    </row>
    <row r="373" spans="1:1">
      <c r="A373" s="105"/>
    </row>
    <row r="374" spans="1:1">
      <c r="A374" s="105"/>
    </row>
    <row r="375" spans="1:1">
      <c r="A375" s="105"/>
    </row>
    <row r="376" spans="1:1">
      <c r="A376" s="105"/>
    </row>
    <row r="377" spans="1:1">
      <c r="A377" s="105"/>
    </row>
    <row r="378" spans="1:1">
      <c r="A378" s="105"/>
    </row>
    <row r="379" spans="1:1">
      <c r="A379" s="105"/>
    </row>
    <row r="380" spans="1:1">
      <c r="A380" s="105"/>
    </row>
    <row r="381" spans="1:1">
      <c r="A381" s="105"/>
    </row>
    <row r="382" spans="1:1">
      <c r="A382" s="105"/>
    </row>
    <row r="383" spans="1:1">
      <c r="A383" s="105"/>
    </row>
    <row r="384" spans="1:1">
      <c r="A384" s="105"/>
    </row>
    <row r="385" spans="1:1">
      <c r="A385" s="105"/>
    </row>
    <row r="386" spans="1:1">
      <c r="A386" s="105"/>
    </row>
    <row r="387" spans="1:1">
      <c r="A387" s="105"/>
    </row>
    <row r="388" spans="1:1">
      <c r="A388" s="105"/>
    </row>
    <row r="389" spans="1:1">
      <c r="A389" s="105"/>
    </row>
    <row r="390" spans="1:1">
      <c r="A390" s="105"/>
    </row>
    <row r="391" spans="1:1">
      <c r="A391" s="105"/>
    </row>
    <row r="392" spans="1:1">
      <c r="A392" s="105"/>
    </row>
    <row r="393" spans="1:1">
      <c r="A393" s="105"/>
    </row>
    <row r="394" spans="1:1">
      <c r="A394" s="105"/>
    </row>
    <row r="395" spans="1:1">
      <c r="A395" s="105"/>
    </row>
    <row r="396" spans="1:1">
      <c r="A396" s="105"/>
    </row>
    <row r="397" spans="1:1">
      <c r="A397" s="105"/>
    </row>
    <row r="398" spans="1:1">
      <c r="A398" s="105"/>
    </row>
    <row r="399" spans="1:1">
      <c r="A399" s="105"/>
    </row>
    <row r="400" spans="1:1">
      <c r="A400" s="105"/>
    </row>
    <row r="401" spans="1:1">
      <c r="A401" s="105"/>
    </row>
    <row r="402" spans="1:1">
      <c r="A402" s="105"/>
    </row>
    <row r="403" spans="1:1">
      <c r="A403" s="105"/>
    </row>
    <row r="404" spans="1:1">
      <c r="A404" s="105"/>
    </row>
    <row r="405" spans="1:1">
      <c r="A405" s="105"/>
    </row>
    <row r="406" spans="1:1">
      <c r="A406" s="105"/>
    </row>
    <row r="407" spans="1:1">
      <c r="A407" s="105"/>
    </row>
    <row r="408" spans="1:1">
      <c r="A408" s="105"/>
    </row>
    <row r="409" spans="1:1">
      <c r="A409" s="105"/>
    </row>
    <row r="410" spans="1:1">
      <c r="A410" s="105"/>
    </row>
    <row r="411" spans="1:1">
      <c r="A411" s="105"/>
    </row>
    <row r="412" spans="1:1">
      <c r="A412" s="105"/>
    </row>
    <row r="413" spans="1:1">
      <c r="A413" s="105"/>
    </row>
    <row r="414" spans="1:1">
      <c r="A414" s="105"/>
    </row>
    <row r="415" spans="1:1">
      <c r="A415" s="105"/>
    </row>
    <row r="416" spans="1:1">
      <c r="A416" s="105"/>
    </row>
    <row r="417" spans="1:1">
      <c r="A417" s="105"/>
    </row>
    <row r="418" spans="1:1">
      <c r="A418" s="105"/>
    </row>
    <row r="419" spans="1:1">
      <c r="A419" s="105"/>
    </row>
    <row r="420" spans="1:1">
      <c r="A420" s="105"/>
    </row>
    <row r="421" spans="1:1">
      <c r="A421" s="105"/>
    </row>
    <row r="422" spans="1:1">
      <c r="A422" s="105"/>
    </row>
    <row r="423" spans="1:1">
      <c r="A423" s="105"/>
    </row>
    <row r="424" spans="1:1">
      <c r="A424" s="105"/>
    </row>
    <row r="425" spans="1:1">
      <c r="A425" s="105"/>
    </row>
    <row r="426" spans="1:1">
      <c r="A426" s="105"/>
    </row>
    <row r="427" spans="1:1">
      <c r="A427" s="105"/>
    </row>
    <row r="428" spans="1:1">
      <c r="A428" s="105"/>
    </row>
    <row r="429" spans="1:1">
      <c r="A429" s="105"/>
    </row>
    <row r="430" spans="1:1">
      <c r="A430" s="105"/>
    </row>
    <row r="431" spans="1:1">
      <c r="A431" s="105"/>
    </row>
    <row r="432" spans="1:1">
      <c r="A432" s="105"/>
    </row>
    <row r="433" spans="1:1">
      <c r="A433" s="105"/>
    </row>
    <row r="434" spans="1:1">
      <c r="A434" s="105"/>
    </row>
    <row r="435" spans="1:1">
      <c r="A435" s="105"/>
    </row>
    <row r="436" spans="1:1">
      <c r="A436" s="105"/>
    </row>
    <row r="437" spans="1:1">
      <c r="A437" s="105"/>
    </row>
    <row r="438" spans="1:1">
      <c r="A438" s="105"/>
    </row>
    <row r="439" spans="1:1">
      <c r="A439" s="105"/>
    </row>
    <row r="440" spans="1:1">
      <c r="A440" s="105"/>
    </row>
    <row r="441" spans="1:1">
      <c r="A441" s="105"/>
    </row>
    <row r="442" spans="1:1">
      <c r="A442" s="105"/>
    </row>
    <row r="443" spans="1:1">
      <c r="A443" s="105"/>
    </row>
    <row r="444" spans="1:1">
      <c r="A444" s="105"/>
    </row>
    <row r="445" spans="1:1">
      <c r="A445" s="105"/>
    </row>
    <row r="446" spans="1:1">
      <c r="A446" s="105"/>
    </row>
    <row r="447" spans="1:1">
      <c r="A447" s="105"/>
    </row>
    <row r="448" spans="1:1">
      <c r="A448" s="105"/>
    </row>
    <row r="449" spans="1:1">
      <c r="A449" s="105"/>
    </row>
    <row r="450" spans="1:1">
      <c r="A450" s="105"/>
    </row>
    <row r="451" spans="1:1">
      <c r="A451" s="105"/>
    </row>
    <row r="452" spans="1:1">
      <c r="A452" s="105"/>
    </row>
    <row r="453" spans="1:1">
      <c r="A453" s="105"/>
    </row>
    <row r="454" spans="1:1">
      <c r="A454" s="105"/>
    </row>
    <row r="455" spans="1:1">
      <c r="A455" s="105"/>
    </row>
    <row r="456" spans="1:1">
      <c r="A456" s="105"/>
    </row>
    <row r="457" spans="1:1">
      <c r="A457" s="105"/>
    </row>
    <row r="458" spans="1:1">
      <c r="A458" s="105"/>
    </row>
    <row r="459" spans="1:1">
      <c r="A459" s="105"/>
    </row>
    <row r="460" spans="1:1">
      <c r="A460" s="105"/>
    </row>
    <row r="461" spans="1:1">
      <c r="A461" s="105"/>
    </row>
    <row r="462" spans="1:1">
      <c r="A462" s="105"/>
    </row>
    <row r="463" spans="1:1">
      <c r="A463" s="105"/>
    </row>
    <row r="464" spans="1:1">
      <c r="A464" s="105"/>
    </row>
    <row r="465" spans="1:1">
      <c r="A465" s="105"/>
    </row>
    <row r="466" spans="1:1">
      <c r="A466" s="105"/>
    </row>
    <row r="467" spans="1:1">
      <c r="A467" s="105"/>
    </row>
    <row r="468" spans="1:1">
      <c r="A468" s="105"/>
    </row>
    <row r="469" spans="1:1">
      <c r="A469" s="105"/>
    </row>
    <row r="470" spans="1:1">
      <c r="A470" s="105"/>
    </row>
    <row r="471" spans="1:1">
      <c r="A471" s="105"/>
    </row>
    <row r="472" spans="1:1">
      <c r="A472" s="105"/>
    </row>
    <row r="473" spans="1:1">
      <c r="A473" s="105"/>
    </row>
    <row r="474" spans="1:1">
      <c r="A474" s="105"/>
    </row>
    <row r="475" spans="1:1">
      <c r="A475" s="105"/>
    </row>
    <row r="476" spans="1:1">
      <c r="A476" s="105"/>
    </row>
    <row r="477" spans="1:1">
      <c r="A477" s="105"/>
    </row>
    <row r="478" spans="1:1">
      <c r="A478" s="105"/>
    </row>
    <row r="479" spans="1:1">
      <c r="A479" s="105"/>
    </row>
    <row r="480" spans="1:1">
      <c r="A480" s="105"/>
    </row>
    <row r="481" spans="1:1">
      <c r="A481" s="105"/>
    </row>
    <row r="482" spans="1:1">
      <c r="A482" s="105"/>
    </row>
    <row r="483" spans="1:1">
      <c r="A483" s="105"/>
    </row>
    <row r="484" spans="1:1">
      <c r="A484" s="105"/>
    </row>
    <row r="485" spans="1:1">
      <c r="A485" s="105"/>
    </row>
    <row r="486" spans="1:1">
      <c r="A486" s="105"/>
    </row>
    <row r="487" spans="1:1">
      <c r="A487" s="105"/>
    </row>
    <row r="488" spans="1:1">
      <c r="A488" s="105"/>
    </row>
    <row r="489" spans="1:1">
      <c r="A489" s="105"/>
    </row>
    <row r="490" spans="1:1">
      <c r="A490" s="105"/>
    </row>
    <row r="491" spans="1:1">
      <c r="A491" s="105"/>
    </row>
    <row r="492" spans="1:1">
      <c r="A492" s="105"/>
    </row>
    <row r="493" spans="1:1">
      <c r="A493" s="105"/>
    </row>
    <row r="494" spans="1:1">
      <c r="A494" s="105"/>
    </row>
    <row r="495" spans="1:1">
      <c r="A495" s="105"/>
    </row>
    <row r="496" spans="1:1">
      <c r="A496" s="105"/>
    </row>
    <row r="497" spans="1:1">
      <c r="A497" s="105"/>
    </row>
    <row r="498" spans="1:1">
      <c r="A498" s="105"/>
    </row>
    <row r="499" spans="1:1">
      <c r="A499" s="105"/>
    </row>
    <row r="500" spans="1:1">
      <c r="A500" s="105"/>
    </row>
    <row r="501" spans="1:1">
      <c r="A501" s="105"/>
    </row>
    <row r="502" spans="1:1">
      <c r="A502" s="105"/>
    </row>
    <row r="503" spans="1:1">
      <c r="A503" s="105"/>
    </row>
    <row r="504" spans="1:1">
      <c r="A504" s="105"/>
    </row>
    <row r="505" spans="1:1">
      <c r="A505" s="105"/>
    </row>
    <row r="506" spans="1:1">
      <c r="A506" s="105"/>
    </row>
    <row r="507" spans="1:1">
      <c r="A507" s="105"/>
    </row>
    <row r="508" spans="1:1">
      <c r="A508" s="105"/>
    </row>
    <row r="509" spans="1:1">
      <c r="A509" s="105"/>
    </row>
    <row r="510" spans="1:1">
      <c r="A510" s="105"/>
    </row>
    <row r="511" spans="1:1">
      <c r="A511" s="105"/>
    </row>
    <row r="512" spans="1:1">
      <c r="A512" s="105"/>
    </row>
    <row r="513" spans="1:1">
      <c r="A513" s="105"/>
    </row>
    <row r="514" spans="1:1">
      <c r="A514" s="105"/>
    </row>
    <row r="515" spans="1:1">
      <c r="A515" s="105"/>
    </row>
    <row r="516" spans="1:1">
      <c r="A516" s="105"/>
    </row>
    <row r="517" spans="1:1">
      <c r="A517" s="105"/>
    </row>
    <row r="518" spans="1:1">
      <c r="A518" s="105"/>
    </row>
    <row r="519" spans="1:1">
      <c r="A519" s="105"/>
    </row>
    <row r="520" spans="1:1">
      <c r="A520" s="105"/>
    </row>
    <row r="521" spans="1:1">
      <c r="A521" s="105"/>
    </row>
    <row r="522" spans="1:1">
      <c r="A522" s="105"/>
    </row>
    <row r="523" spans="1:1">
      <c r="A523" s="105"/>
    </row>
    <row r="524" spans="1:1">
      <c r="A524" s="105"/>
    </row>
    <row r="525" spans="1:1">
      <c r="A525" s="105"/>
    </row>
    <row r="526" spans="1:1">
      <c r="A526" s="105"/>
    </row>
    <row r="527" spans="1:1">
      <c r="A527" s="105"/>
    </row>
    <row r="528" spans="1:1">
      <c r="A528" s="105"/>
    </row>
    <row r="529" spans="1:1">
      <c r="A529" s="105"/>
    </row>
    <row r="530" spans="1:1">
      <c r="A530" s="105"/>
    </row>
    <row r="531" spans="1:1">
      <c r="A531" s="105"/>
    </row>
    <row r="532" spans="1:1">
      <c r="A532" s="105"/>
    </row>
    <row r="533" spans="1:1">
      <c r="A533" s="105"/>
    </row>
    <row r="534" spans="1:1">
      <c r="A534" s="105"/>
    </row>
    <row r="535" spans="1:1">
      <c r="A535" s="105"/>
    </row>
    <row r="536" spans="1:1">
      <c r="A536" s="105"/>
    </row>
    <row r="537" spans="1:1">
      <c r="A537" s="105"/>
    </row>
    <row r="538" spans="1:1">
      <c r="A538" s="105"/>
    </row>
    <row r="539" spans="1:1">
      <c r="A539" s="105"/>
    </row>
    <row r="540" spans="1:1">
      <c r="A540" s="105"/>
    </row>
    <row r="541" spans="1:1">
      <c r="A541" s="105"/>
    </row>
    <row r="542" spans="1:1">
      <c r="A542" s="105"/>
    </row>
    <row r="543" spans="1:1">
      <c r="A543" s="105"/>
    </row>
    <row r="544" spans="1:1">
      <c r="A544" s="105"/>
    </row>
    <row r="545" spans="1:1">
      <c r="A545" s="105"/>
    </row>
    <row r="546" spans="1:1">
      <c r="A546" s="105"/>
    </row>
    <row r="547" spans="1:1">
      <c r="A547" s="105"/>
    </row>
    <row r="548" spans="1:1">
      <c r="A548" s="105"/>
    </row>
    <row r="549" spans="1:1">
      <c r="A549" s="105"/>
    </row>
    <row r="550" spans="1:1">
      <c r="A550" s="105"/>
    </row>
    <row r="551" spans="1:1">
      <c r="A551" s="105"/>
    </row>
    <row r="552" spans="1:1">
      <c r="A552" s="105"/>
    </row>
    <row r="553" spans="1:1">
      <c r="A553" s="105"/>
    </row>
    <row r="554" spans="1:1">
      <c r="A554" s="105"/>
    </row>
    <row r="555" spans="1:1">
      <c r="A555" s="105"/>
    </row>
    <row r="556" spans="1:1">
      <c r="A556" s="105"/>
    </row>
    <row r="557" spans="1:1">
      <c r="A557" s="105"/>
    </row>
    <row r="558" spans="1:1">
      <c r="A558" s="105"/>
    </row>
    <row r="559" spans="1:1">
      <c r="A559" s="105"/>
    </row>
    <row r="560" spans="1:1">
      <c r="A560" s="105"/>
    </row>
    <row r="561" spans="1:1">
      <c r="A561" s="105"/>
    </row>
    <row r="562" spans="1:1">
      <c r="A562" s="105"/>
    </row>
    <row r="563" spans="1:1">
      <c r="A563" s="105"/>
    </row>
    <row r="564" spans="1:1">
      <c r="A564" s="105"/>
    </row>
    <row r="565" spans="1:1">
      <c r="A565" s="105"/>
    </row>
    <row r="566" spans="1:1">
      <c r="A566" s="105"/>
    </row>
    <row r="567" spans="1:1">
      <c r="A567" s="105"/>
    </row>
    <row r="568" spans="1:1">
      <c r="A568" s="105"/>
    </row>
    <row r="569" spans="1:1">
      <c r="A569" s="105"/>
    </row>
    <row r="570" spans="1:1">
      <c r="A570" s="105"/>
    </row>
    <row r="571" spans="1:1">
      <c r="A571" s="105"/>
    </row>
    <row r="572" spans="1:1">
      <c r="A572" s="105"/>
    </row>
    <row r="573" spans="1:1">
      <c r="A573" s="105"/>
    </row>
    <row r="574" spans="1:1">
      <c r="A574" s="105"/>
    </row>
    <row r="575" spans="1:1">
      <c r="A575" s="105"/>
    </row>
    <row r="576" spans="1:1">
      <c r="A576" s="105"/>
    </row>
    <row r="577" spans="1:1">
      <c r="A577" s="105"/>
    </row>
    <row r="578" spans="1:1">
      <c r="A578" s="105"/>
    </row>
    <row r="579" spans="1:1">
      <c r="A579" s="105"/>
    </row>
    <row r="580" spans="1:1">
      <c r="A580" s="105"/>
    </row>
    <row r="581" spans="1:1">
      <c r="A581" s="105"/>
    </row>
    <row r="582" spans="1:1">
      <c r="A582" s="105"/>
    </row>
    <row r="583" spans="1:1">
      <c r="A583" s="105"/>
    </row>
    <row r="584" spans="1:1">
      <c r="A584" s="105"/>
    </row>
    <row r="585" spans="1:1">
      <c r="A585" s="105"/>
    </row>
    <row r="586" spans="1:1">
      <c r="A586" s="105"/>
    </row>
    <row r="587" spans="1:1">
      <c r="A587" s="105"/>
    </row>
    <row r="588" spans="1:1">
      <c r="A588" s="105"/>
    </row>
    <row r="589" spans="1:1">
      <c r="A589" s="105"/>
    </row>
    <row r="590" spans="1:1">
      <c r="A590" s="105"/>
    </row>
    <row r="591" spans="1:1">
      <c r="A591" s="105"/>
    </row>
    <row r="592" spans="1:1">
      <c r="A592" s="105"/>
    </row>
    <row r="593" spans="1:1">
      <c r="A593" s="105"/>
    </row>
    <row r="594" spans="1:1">
      <c r="A594" s="105"/>
    </row>
    <row r="595" spans="1:1">
      <c r="A595" s="105"/>
    </row>
    <row r="596" spans="1:1">
      <c r="A596" s="105"/>
    </row>
    <row r="597" spans="1:1">
      <c r="A597" s="105"/>
    </row>
    <row r="598" spans="1:1">
      <c r="A598" s="105"/>
    </row>
    <row r="599" spans="1:1">
      <c r="A599" s="105"/>
    </row>
    <row r="600" spans="1:1">
      <c r="A600" s="105"/>
    </row>
    <row r="601" spans="1:1">
      <c r="A601" s="105"/>
    </row>
    <row r="602" spans="1:1">
      <c r="A602" s="105"/>
    </row>
    <row r="603" spans="1:1">
      <c r="A603" s="105"/>
    </row>
    <row r="604" spans="1:1">
      <c r="A604" s="105"/>
    </row>
    <row r="605" spans="1:1">
      <c r="A605" s="105"/>
    </row>
    <row r="606" spans="1:1">
      <c r="A606" s="105"/>
    </row>
    <row r="607" spans="1:1">
      <c r="A607" s="105"/>
    </row>
    <row r="608" spans="1:1">
      <c r="A608" s="105"/>
    </row>
    <row r="609" spans="1:1">
      <c r="A609" s="105"/>
    </row>
    <row r="610" spans="1:1">
      <c r="A610" s="105"/>
    </row>
    <row r="611" spans="1:1">
      <c r="A611" s="105"/>
    </row>
    <row r="612" spans="1:1">
      <c r="A612" s="105"/>
    </row>
    <row r="613" spans="1:1">
      <c r="A613" s="105"/>
    </row>
    <row r="614" spans="1:1">
      <c r="A614" s="105"/>
    </row>
    <row r="615" spans="1:1">
      <c r="A615" s="105"/>
    </row>
    <row r="616" spans="1:1">
      <c r="A616" s="105"/>
    </row>
    <row r="617" spans="1:1">
      <c r="A617" s="105"/>
    </row>
    <row r="618" spans="1:1">
      <c r="A618" s="105"/>
    </row>
    <row r="619" spans="1:1">
      <c r="A619" s="105"/>
    </row>
    <row r="620" spans="1:1">
      <c r="A620" s="105"/>
    </row>
    <row r="621" spans="1:1">
      <c r="A621" s="105"/>
    </row>
    <row r="622" spans="1:1">
      <c r="A622" s="105"/>
    </row>
    <row r="623" spans="1:1">
      <c r="A623" s="105"/>
    </row>
    <row r="624" spans="1:1">
      <c r="A624" s="105"/>
    </row>
    <row r="625" spans="1:1">
      <c r="A625" s="105"/>
    </row>
    <row r="626" spans="1:1">
      <c r="A626" s="105"/>
    </row>
    <row r="627" spans="1:1">
      <c r="A627" s="105"/>
    </row>
    <row r="628" spans="1:1">
      <c r="A628" s="105"/>
    </row>
    <row r="629" spans="1:1">
      <c r="A629" s="105"/>
    </row>
    <row r="630" spans="1:1">
      <c r="A630" s="105"/>
    </row>
    <row r="631" spans="1:1">
      <c r="A631" s="105"/>
    </row>
    <row r="632" spans="1:1">
      <c r="A632" s="105"/>
    </row>
    <row r="633" spans="1:1">
      <c r="A633" s="105"/>
    </row>
    <row r="634" spans="1:1">
      <c r="A634" s="105"/>
    </row>
    <row r="635" spans="1:1">
      <c r="A635" s="105"/>
    </row>
    <row r="636" spans="1:1">
      <c r="A636" s="105"/>
    </row>
    <row r="637" spans="1:1">
      <c r="A637" s="105"/>
    </row>
    <row r="638" spans="1:1">
      <c r="A638" s="105"/>
    </row>
    <row r="639" spans="1:1">
      <c r="A639" s="105"/>
    </row>
    <row r="640" spans="1:1">
      <c r="A640" s="105"/>
    </row>
    <row r="641" spans="1:1">
      <c r="A641" s="105"/>
    </row>
    <row r="642" spans="1:1">
      <c r="A642" s="105"/>
    </row>
    <row r="643" spans="1:1">
      <c r="A643" s="105"/>
    </row>
    <row r="644" spans="1:1">
      <c r="A644" s="105"/>
    </row>
    <row r="645" spans="1:1">
      <c r="A645" s="105"/>
    </row>
    <row r="646" spans="1:1">
      <c r="A646" s="105"/>
    </row>
  </sheetData>
  <autoFilter ref="A3:D94"/>
  <pageMargins left="0.75" right="0.75" top="1" bottom="1" header="0.5" footer="0.5"/>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2" tint="-9.9978637043366805E-2"/>
  </sheetPr>
  <dimension ref="B1:W132"/>
  <sheetViews>
    <sheetView showGridLines="0" zoomScale="73" zoomScaleNormal="73" workbookViewId="0">
      <pane ySplit="18" topLeftCell="A110" activePane="bottomLeft" state="frozen"/>
      <selection pane="bottomLeft" activeCell="A2" sqref="A2"/>
    </sheetView>
  </sheetViews>
  <sheetFormatPr defaultColWidth="9" defaultRowHeight="14.4"/>
  <cols>
    <col min="2" max="2" width="15.44140625" customWidth="1"/>
    <col min="3" max="3" width="14.109375" customWidth="1"/>
    <col min="7" max="7" width="9.77734375" customWidth="1"/>
    <col min="8" max="8" width="18.5546875" customWidth="1"/>
    <col min="10" max="10" width="9.5546875" customWidth="1"/>
    <col min="11" max="11" width="17.33203125" customWidth="1"/>
    <col min="19" max="19" width="20.33203125" customWidth="1"/>
    <col min="21" max="22" width="20.6640625" customWidth="1"/>
  </cols>
  <sheetData>
    <row r="1" spans="2:22">
      <c r="B1" s="72"/>
      <c r="R1" s="169" t="s">
        <v>294</v>
      </c>
      <c r="S1" s="166"/>
      <c r="T1" s="166"/>
      <c r="U1" s="170" t="s">
        <v>295</v>
      </c>
      <c r="V1" s="166"/>
    </row>
    <row r="2" spans="2:22">
      <c r="B2" s="72"/>
      <c r="L2" s="60"/>
      <c r="N2" s="60"/>
      <c r="P2" s="60"/>
      <c r="R2" s="166">
        <v>11437</v>
      </c>
      <c r="S2" s="166"/>
      <c r="T2" s="166"/>
      <c r="U2" s="167" t="s">
        <v>298</v>
      </c>
      <c r="V2" s="167"/>
    </row>
    <row r="3" spans="2:22">
      <c r="B3" s="72"/>
      <c r="L3" s="60"/>
      <c r="N3" s="60"/>
      <c r="P3" s="60"/>
      <c r="R3" s="168">
        <v>11438</v>
      </c>
      <c r="S3" s="166"/>
      <c r="T3" s="166"/>
      <c r="U3" s="167" t="s">
        <v>296</v>
      </c>
      <c r="V3" s="167"/>
    </row>
    <row r="4" spans="2:22">
      <c r="B4" s="72"/>
      <c r="L4" s="60"/>
      <c r="N4" s="60"/>
      <c r="P4" s="60"/>
      <c r="R4" s="168">
        <v>10953</v>
      </c>
      <c r="S4" s="166"/>
      <c r="T4" s="166"/>
      <c r="U4" s="166"/>
      <c r="V4" s="167"/>
    </row>
    <row r="5" spans="2:22">
      <c r="B5" s="72"/>
      <c r="L5" s="60"/>
      <c r="N5" s="60"/>
      <c r="P5" s="60"/>
      <c r="R5" s="168">
        <v>11432</v>
      </c>
      <c r="S5" s="166"/>
      <c r="T5" s="166"/>
      <c r="U5" s="166"/>
      <c r="V5" s="167"/>
    </row>
    <row r="6" spans="2:22">
      <c r="B6" s="72"/>
      <c r="L6" s="60"/>
      <c r="N6" s="60"/>
      <c r="P6" s="60"/>
      <c r="R6" s="168">
        <v>11431</v>
      </c>
      <c r="S6" s="166"/>
      <c r="T6" s="166"/>
      <c r="U6" s="166"/>
      <c r="V6" s="167"/>
    </row>
    <row r="7" spans="2:22">
      <c r="B7" s="72"/>
      <c r="L7" s="60"/>
      <c r="N7" s="60"/>
      <c r="P7" s="60"/>
      <c r="R7" s="168">
        <v>11436</v>
      </c>
      <c r="S7" s="166"/>
      <c r="T7" s="166"/>
      <c r="U7" s="166"/>
      <c r="V7" s="167"/>
    </row>
    <row r="8" spans="2:22">
      <c r="B8" s="72"/>
      <c r="L8" s="60"/>
      <c r="N8" s="60"/>
      <c r="P8" s="60"/>
      <c r="R8" s="168">
        <v>11434</v>
      </c>
      <c r="S8" s="166"/>
      <c r="T8" s="166"/>
      <c r="U8" s="166"/>
      <c r="V8" s="167"/>
    </row>
    <row r="9" spans="2:22">
      <c r="B9" s="72"/>
      <c r="L9" s="60"/>
      <c r="N9" s="60"/>
      <c r="P9" s="60"/>
      <c r="R9" s="168">
        <v>11917</v>
      </c>
      <c r="S9" s="166"/>
      <c r="T9" s="166"/>
      <c r="U9" s="166"/>
      <c r="V9" s="167"/>
    </row>
    <row r="10" spans="2:22">
      <c r="B10" s="72"/>
      <c r="L10" s="60"/>
      <c r="N10" s="60"/>
      <c r="P10" s="60"/>
      <c r="R10" s="168">
        <v>11871</v>
      </c>
      <c r="S10" s="166"/>
      <c r="T10" s="166"/>
      <c r="U10" s="166"/>
      <c r="V10" s="167"/>
    </row>
    <row r="11" spans="2:22">
      <c r="B11" s="72"/>
      <c r="L11" s="60"/>
      <c r="N11" s="60"/>
      <c r="P11" s="60"/>
      <c r="R11" s="166">
        <v>11013</v>
      </c>
      <c r="S11" s="166"/>
      <c r="T11" s="166"/>
      <c r="U11" s="166"/>
      <c r="V11" s="167"/>
    </row>
    <row r="12" spans="2:22">
      <c r="B12" s="72"/>
      <c r="L12" s="60"/>
      <c r="N12" s="60"/>
      <c r="P12" s="60"/>
      <c r="R12" s="65">
        <v>10989</v>
      </c>
      <c r="V12" s="98"/>
    </row>
    <row r="13" spans="2:22">
      <c r="B13" s="72"/>
      <c r="L13" s="60"/>
      <c r="N13" s="60"/>
      <c r="P13" s="60"/>
      <c r="R13">
        <v>10992</v>
      </c>
      <c r="V13" s="98"/>
    </row>
    <row r="14" spans="2:22">
      <c r="B14" s="72"/>
      <c r="L14" s="60"/>
      <c r="N14" s="60"/>
      <c r="P14" s="60"/>
      <c r="R14" s="65"/>
      <c r="V14" s="98"/>
    </row>
    <row r="15" spans="2:22">
      <c r="B15" s="72"/>
      <c r="L15" s="60"/>
      <c r="N15" s="60"/>
      <c r="P15" s="60"/>
      <c r="R15" s="65"/>
      <c r="V15" s="98"/>
    </row>
    <row r="16" spans="2:22">
      <c r="B16" s="72"/>
      <c r="L16" s="60"/>
      <c r="N16" s="60"/>
      <c r="P16" s="60"/>
      <c r="R16" s="65"/>
      <c r="V16" s="98"/>
    </row>
    <row r="17" spans="2:23">
      <c r="E17" s="71" t="s">
        <v>297</v>
      </c>
      <c r="U17" t="e">
        <f>IF(C17="other dept",S17,VLOOKUP(H17,raw_stored!I:N,6,0))</f>
        <v>#N/A</v>
      </c>
    </row>
    <row r="18" spans="2:23">
      <c r="B18" s="70" t="s">
        <v>299</v>
      </c>
      <c r="C18" s="65" t="s">
        <v>300</v>
      </c>
      <c r="D18" s="65" t="s">
        <v>301</v>
      </c>
      <c r="E18" s="69" t="s">
        <v>302</v>
      </c>
      <c r="F18" s="69" t="s">
        <v>303</v>
      </c>
      <c r="G18" s="69" t="s">
        <v>304</v>
      </c>
      <c r="H18" s="69" t="s">
        <v>305</v>
      </c>
      <c r="I18" s="69" t="s">
        <v>306</v>
      </c>
      <c r="J18" s="69" t="s">
        <v>307</v>
      </c>
      <c r="K18" s="69" t="s">
        <v>308</v>
      </c>
      <c r="L18" s="69" t="s">
        <v>309</v>
      </c>
      <c r="M18" s="69" t="s">
        <v>310</v>
      </c>
      <c r="N18" s="69" t="s">
        <v>311</v>
      </c>
      <c r="O18" s="69" t="s">
        <v>312</v>
      </c>
      <c r="P18" s="69" t="s">
        <v>313</v>
      </c>
      <c r="Q18" s="69" t="s">
        <v>314</v>
      </c>
      <c r="R18" s="69" t="s">
        <v>315</v>
      </c>
      <c r="S18" s="69" t="s">
        <v>316</v>
      </c>
      <c r="T18" s="69" t="s">
        <v>317</v>
      </c>
      <c r="U18" s="65" t="s">
        <v>318</v>
      </c>
      <c r="V18" s="65"/>
      <c r="W18" s="65"/>
    </row>
    <row r="19" spans="2:23">
      <c r="B19" t="str">
        <f>H19</f>
        <v>OCM125-12259</v>
      </c>
      <c r="C19" t="str">
        <f>IF(D19="OCM","OCM","other dept")</f>
        <v>OCM</v>
      </c>
      <c r="D19" t="str">
        <f>LEFT(H19,3)</f>
        <v>OCM</v>
      </c>
      <c r="E19" s="69" t="s">
        <v>3513</v>
      </c>
      <c r="F19" s="69" t="s">
        <v>3514</v>
      </c>
      <c r="G19" s="171">
        <v>45826</v>
      </c>
      <c r="H19" s="69" t="s">
        <v>3515</v>
      </c>
      <c r="I19" s="69"/>
      <c r="J19" s="69"/>
      <c r="K19" s="69" t="s">
        <v>17</v>
      </c>
      <c r="L19" s="69" t="s">
        <v>3514</v>
      </c>
      <c r="M19" s="69"/>
      <c r="N19" s="69" t="s">
        <v>3516</v>
      </c>
      <c r="O19" s="69" t="s">
        <v>683</v>
      </c>
      <c r="P19" s="69" t="s">
        <v>352</v>
      </c>
      <c r="Q19" s="69"/>
      <c r="R19" s="69"/>
      <c r="S19" s="69" t="s">
        <v>391</v>
      </c>
      <c r="T19" s="69"/>
      <c r="U19" t="str">
        <f>IF(C19="other dept",S19,VLOOKUP(H19,raw_stored!I:N,6,0))</f>
        <v>S.OCM Actioned</v>
      </c>
    </row>
    <row r="20" spans="2:23">
      <c r="B20" t="str">
        <f t="shared" ref="B20:B70" si="0">H20</f>
        <v>OCM125-12229</v>
      </c>
      <c r="C20" t="str">
        <f t="shared" ref="C20:C50" si="1">IF(D20="OCM","OCM","other dept")</f>
        <v>OCM</v>
      </c>
      <c r="D20" t="str">
        <f t="shared" ref="D20:D50" si="2">LEFT(H20,3)</f>
        <v>OCM</v>
      </c>
      <c r="E20" s="69" t="s">
        <v>3568</v>
      </c>
      <c r="F20" s="69" t="s">
        <v>3569</v>
      </c>
      <c r="G20" s="171">
        <v>45826</v>
      </c>
      <c r="H20" s="69" t="s">
        <v>3570</v>
      </c>
      <c r="I20" s="69"/>
      <c r="J20" s="69"/>
      <c r="K20" s="69" t="s">
        <v>15</v>
      </c>
      <c r="L20" s="69" t="s">
        <v>3569</v>
      </c>
      <c r="M20" s="69"/>
      <c r="N20" s="69" t="s">
        <v>3571</v>
      </c>
      <c r="O20" s="69" t="s">
        <v>3572</v>
      </c>
      <c r="P20" s="69" t="s">
        <v>324</v>
      </c>
      <c r="Q20" s="69"/>
      <c r="R20" s="69"/>
      <c r="S20" s="69" t="s">
        <v>391</v>
      </c>
      <c r="T20" s="69"/>
      <c r="U20" t="str">
        <f>IF(C20="other dept",S20,VLOOKUP(H20,raw_stored!I:N,6,0))</f>
        <v>S.OCM Actioned</v>
      </c>
    </row>
    <row r="21" spans="2:23">
      <c r="B21" t="str">
        <f t="shared" si="0"/>
        <v>OCM125-12236</v>
      </c>
      <c r="C21" t="str">
        <f t="shared" si="1"/>
        <v>OCM</v>
      </c>
      <c r="D21" t="str">
        <f t="shared" si="2"/>
        <v>OCM</v>
      </c>
      <c r="E21" s="69" t="s">
        <v>3562</v>
      </c>
      <c r="F21" s="69" t="s">
        <v>3563</v>
      </c>
      <c r="G21" s="171">
        <v>45826</v>
      </c>
      <c r="H21" s="69" t="s">
        <v>3564</v>
      </c>
      <c r="I21" s="69"/>
      <c r="J21" s="69"/>
      <c r="K21" s="69" t="s">
        <v>22</v>
      </c>
      <c r="L21" s="69" t="s">
        <v>3565</v>
      </c>
      <c r="M21" s="69"/>
      <c r="N21" s="69" t="s">
        <v>3566</v>
      </c>
      <c r="O21" s="69" t="s">
        <v>3567</v>
      </c>
      <c r="P21" s="69" t="s">
        <v>352</v>
      </c>
      <c r="Q21" s="69"/>
      <c r="R21" s="69"/>
      <c r="S21" s="69" t="s">
        <v>358</v>
      </c>
      <c r="T21" s="69"/>
      <c r="U21" t="str">
        <f>IF(C21="other dept",S21,VLOOKUP(H21,raw_stored!I:N,6,0))</f>
        <v>OCM Process Complete</v>
      </c>
    </row>
    <row r="22" spans="2:23">
      <c r="B22" t="str">
        <f t="shared" si="0"/>
        <v>OCM125-12144</v>
      </c>
      <c r="C22" t="str">
        <f t="shared" si="1"/>
        <v>OCM</v>
      </c>
      <c r="D22" t="str">
        <f t="shared" si="2"/>
        <v>OCM</v>
      </c>
      <c r="E22" s="69" t="s">
        <v>3134</v>
      </c>
      <c r="F22" s="69" t="s">
        <v>3135</v>
      </c>
      <c r="G22" s="171">
        <v>45825</v>
      </c>
      <c r="H22" s="69" t="s">
        <v>3136</v>
      </c>
      <c r="I22" s="69"/>
      <c r="J22" s="69"/>
      <c r="K22" s="69" t="s">
        <v>17</v>
      </c>
      <c r="L22" s="69" t="s">
        <v>3674</v>
      </c>
      <c r="M22" s="69"/>
      <c r="N22" s="69" t="s">
        <v>3675</v>
      </c>
      <c r="O22" s="69" t="s">
        <v>331</v>
      </c>
      <c r="P22" s="69" t="s">
        <v>352</v>
      </c>
      <c r="Q22" s="69"/>
      <c r="R22" s="69"/>
      <c r="S22" s="69" t="s">
        <v>391</v>
      </c>
      <c r="T22" s="69"/>
      <c r="U22" t="str">
        <f>IF(C22="other dept",S22,VLOOKUP(H22,raw_stored!I:N,6,0))</f>
        <v>S.OCM Actioned</v>
      </c>
    </row>
    <row r="23" spans="2:23">
      <c r="B23" t="str">
        <f t="shared" si="0"/>
        <v>OCM125-12172</v>
      </c>
      <c r="C23" t="str">
        <f t="shared" si="1"/>
        <v>OCM</v>
      </c>
      <c r="D23" t="str">
        <f t="shared" si="2"/>
        <v>OCM</v>
      </c>
      <c r="E23" s="69" t="s">
        <v>3096</v>
      </c>
      <c r="F23" s="69" t="s">
        <v>3097</v>
      </c>
      <c r="G23" s="171">
        <v>45825</v>
      </c>
      <c r="H23" s="69" t="s">
        <v>3098</v>
      </c>
      <c r="I23" s="69"/>
      <c r="J23" s="69"/>
      <c r="K23" s="69" t="s">
        <v>17</v>
      </c>
      <c r="L23" s="69" t="s">
        <v>3669</v>
      </c>
      <c r="M23" s="69"/>
      <c r="N23" s="69" t="s">
        <v>3670</v>
      </c>
      <c r="O23" s="69" t="s">
        <v>331</v>
      </c>
      <c r="P23" s="69" t="s">
        <v>352</v>
      </c>
      <c r="Q23" s="69"/>
      <c r="R23" s="69"/>
      <c r="S23" s="69" t="s">
        <v>391</v>
      </c>
      <c r="T23" s="69"/>
      <c r="U23" t="str">
        <f>IF(C23="other dept",S23,VLOOKUP(H23,raw_stored!I:N,6,0))</f>
        <v>S.OCM Actioned</v>
      </c>
    </row>
    <row r="24" spans="2:23">
      <c r="B24" t="str">
        <f t="shared" si="0"/>
        <v>OCM125-12145</v>
      </c>
      <c r="C24" t="str">
        <f t="shared" si="1"/>
        <v>OCM</v>
      </c>
      <c r="D24" t="str">
        <f t="shared" si="2"/>
        <v>OCM</v>
      </c>
      <c r="E24" s="69" t="s">
        <v>3131</v>
      </c>
      <c r="F24" s="69" t="s">
        <v>3132</v>
      </c>
      <c r="G24" s="171">
        <v>45825</v>
      </c>
      <c r="H24" s="69" t="s">
        <v>3133</v>
      </c>
      <c r="I24" s="69"/>
      <c r="J24" s="69"/>
      <c r="K24" s="69" t="s">
        <v>22</v>
      </c>
      <c r="L24" s="69" t="s">
        <v>3671</v>
      </c>
      <c r="M24" s="69"/>
      <c r="N24" s="69" t="s">
        <v>3672</v>
      </c>
      <c r="O24" s="69" t="s">
        <v>3673</v>
      </c>
      <c r="P24" s="69" t="s">
        <v>324</v>
      </c>
      <c r="Q24" s="69"/>
      <c r="R24" s="69"/>
      <c r="S24" s="69" t="s">
        <v>358</v>
      </c>
      <c r="T24" s="69"/>
      <c r="U24" t="str">
        <f>IF(C24="other dept",S24,VLOOKUP(H24,raw_stored!I:N,6,0))</f>
        <v>OCM Process Complete</v>
      </c>
    </row>
    <row r="25" spans="2:23">
      <c r="B25" t="str">
        <f t="shared" si="0"/>
        <v>QCID-031225-0003</v>
      </c>
      <c r="C25" t="str">
        <f t="shared" si="1"/>
        <v>other dept</v>
      </c>
      <c r="D25" t="str">
        <f t="shared" si="2"/>
        <v>QCI</v>
      </c>
      <c r="E25" s="69" t="s">
        <v>3679</v>
      </c>
      <c r="F25" s="69" t="s">
        <v>3680</v>
      </c>
      <c r="G25" s="171">
        <v>45727</v>
      </c>
      <c r="H25" s="69" t="s">
        <v>3681</v>
      </c>
      <c r="I25" s="69"/>
      <c r="J25" s="69"/>
      <c r="K25" s="69"/>
      <c r="L25" s="69" t="s">
        <v>3680</v>
      </c>
      <c r="M25" s="69"/>
      <c r="N25" s="69" t="s">
        <v>3680</v>
      </c>
      <c r="O25" s="69" t="s">
        <v>336</v>
      </c>
      <c r="P25" s="69" t="s">
        <v>336</v>
      </c>
      <c r="Q25" s="69"/>
      <c r="R25" s="69"/>
      <c r="S25" s="69" t="s">
        <v>325</v>
      </c>
      <c r="T25" s="69"/>
      <c r="U25" t="str">
        <f>IF(C25="other dept",S25,VLOOKUP(H25,raw_stored!I:N,6,0))</f>
        <v>Data Record Created</v>
      </c>
    </row>
    <row r="26" spans="2:23">
      <c r="B26" t="str">
        <f t="shared" si="0"/>
        <v>OCM125-12155</v>
      </c>
      <c r="C26" t="str">
        <f t="shared" si="1"/>
        <v>OCM</v>
      </c>
      <c r="D26" t="str">
        <f t="shared" si="2"/>
        <v>OCM</v>
      </c>
      <c r="E26" s="69" t="s">
        <v>3106</v>
      </c>
      <c r="F26" s="69" t="s">
        <v>3107</v>
      </c>
      <c r="G26" s="171">
        <v>45825</v>
      </c>
      <c r="H26" s="69" t="s">
        <v>3108</v>
      </c>
      <c r="I26" s="69"/>
      <c r="J26" s="69"/>
      <c r="K26" s="69" t="s">
        <v>17</v>
      </c>
      <c r="L26" s="69" t="s">
        <v>3109</v>
      </c>
      <c r="M26" s="69"/>
      <c r="N26" s="69" t="s">
        <v>3110</v>
      </c>
      <c r="O26" s="69" t="s">
        <v>3111</v>
      </c>
      <c r="P26" s="69" t="s">
        <v>324</v>
      </c>
      <c r="Q26" s="69"/>
      <c r="R26" s="69"/>
      <c r="S26" s="69" t="s">
        <v>391</v>
      </c>
      <c r="T26" s="69"/>
      <c r="U26" t="str">
        <f>IF(C26="other dept",S26,VLOOKUP(H26,raw_stored!I:N,6,0))</f>
        <v>S.OCM Actioned</v>
      </c>
    </row>
    <row r="27" spans="2:23">
      <c r="B27" t="str">
        <f t="shared" si="0"/>
        <v>OCM125-12115</v>
      </c>
      <c r="C27" t="str">
        <f t="shared" si="1"/>
        <v>OCM</v>
      </c>
      <c r="D27" t="str">
        <f t="shared" si="2"/>
        <v>OCM</v>
      </c>
      <c r="E27" s="69" t="s">
        <v>3150</v>
      </c>
      <c r="F27" s="69" t="s">
        <v>3151</v>
      </c>
      <c r="G27" s="171">
        <v>45825</v>
      </c>
      <c r="H27" s="69" t="s">
        <v>3152</v>
      </c>
      <c r="I27" s="69"/>
      <c r="J27" s="69"/>
      <c r="K27" s="69" t="s">
        <v>17</v>
      </c>
      <c r="L27" s="69" t="s">
        <v>3153</v>
      </c>
      <c r="M27" s="69"/>
      <c r="N27" s="69" t="s">
        <v>3154</v>
      </c>
      <c r="O27" s="69" t="s">
        <v>331</v>
      </c>
      <c r="P27" s="69" t="s">
        <v>324</v>
      </c>
      <c r="Q27" s="69"/>
      <c r="R27" s="69"/>
      <c r="S27" s="69" t="s">
        <v>391</v>
      </c>
      <c r="T27" s="69"/>
      <c r="U27" t="str">
        <f>IF(C27="other dept",S27,VLOOKUP(H27,raw_stored!I:N,6,0))</f>
        <v>S.OCM Actioned</v>
      </c>
    </row>
    <row r="28" spans="2:23">
      <c r="B28" t="str">
        <f t="shared" si="0"/>
        <v>OCM125-12125</v>
      </c>
      <c r="C28" t="str">
        <f t="shared" si="1"/>
        <v>OCM</v>
      </c>
      <c r="D28" t="str">
        <f t="shared" si="2"/>
        <v>OCM</v>
      </c>
      <c r="E28" s="69" t="s">
        <v>3150</v>
      </c>
      <c r="F28" s="69" t="s">
        <v>3155</v>
      </c>
      <c r="G28" s="171">
        <v>45825</v>
      </c>
      <c r="H28" s="69" t="s">
        <v>3156</v>
      </c>
      <c r="I28" s="69"/>
      <c r="J28" s="69"/>
      <c r="K28" s="69" t="s">
        <v>17</v>
      </c>
      <c r="L28" s="69" t="s">
        <v>3155</v>
      </c>
      <c r="M28" s="69"/>
      <c r="N28" s="69" t="s">
        <v>3157</v>
      </c>
      <c r="O28" s="69" t="s">
        <v>3158</v>
      </c>
      <c r="P28" s="69" t="s">
        <v>352</v>
      </c>
      <c r="Q28" s="69"/>
      <c r="R28" s="69"/>
      <c r="S28" s="69" t="s">
        <v>391</v>
      </c>
      <c r="T28" s="69"/>
      <c r="U28" t="str">
        <f>IF(C28="other dept",S28,VLOOKUP(H28,raw_stored!I:N,6,0))</f>
        <v>S.OCM Actioned</v>
      </c>
    </row>
    <row r="29" spans="2:23">
      <c r="B29" t="str">
        <f t="shared" si="0"/>
        <v>OCM125-12116</v>
      </c>
      <c r="C29" t="str">
        <f t="shared" si="1"/>
        <v>OCM</v>
      </c>
      <c r="D29" t="str">
        <f t="shared" si="2"/>
        <v>OCM</v>
      </c>
      <c r="E29" s="69" t="s">
        <v>3186</v>
      </c>
      <c r="F29" s="69" t="s">
        <v>3187</v>
      </c>
      <c r="G29" s="171">
        <v>45825</v>
      </c>
      <c r="H29" s="69" t="s">
        <v>3188</v>
      </c>
      <c r="I29" s="69"/>
      <c r="J29" s="69"/>
      <c r="K29" s="69" t="s">
        <v>17</v>
      </c>
      <c r="L29" s="69" t="s">
        <v>3187</v>
      </c>
      <c r="M29" s="69"/>
      <c r="N29" s="69" t="s">
        <v>3189</v>
      </c>
      <c r="O29" s="69" t="s">
        <v>331</v>
      </c>
      <c r="P29" s="69" t="s">
        <v>352</v>
      </c>
      <c r="Q29" s="69"/>
      <c r="R29" s="69"/>
      <c r="S29" s="69" t="s">
        <v>391</v>
      </c>
      <c r="T29" s="69"/>
      <c r="U29" t="str">
        <f>IF(C29="other dept",S29,VLOOKUP(H29,raw_stored!I:N,6,0))</f>
        <v>S.OCM Actioned</v>
      </c>
    </row>
    <row r="30" spans="2:23">
      <c r="B30" t="str">
        <f t="shared" si="0"/>
        <v>OCM</v>
      </c>
      <c r="C30" t="str">
        <f t="shared" si="1"/>
        <v>OCM</v>
      </c>
      <c r="D30" t="str">
        <f t="shared" si="2"/>
        <v>OCM</v>
      </c>
      <c r="E30" s="69" t="s">
        <v>3134</v>
      </c>
      <c r="F30" s="69" t="s">
        <v>3164</v>
      </c>
      <c r="G30" s="171">
        <v>45825</v>
      </c>
      <c r="H30" s="69" t="s">
        <v>43</v>
      </c>
      <c r="I30" s="69"/>
      <c r="J30" s="69"/>
      <c r="K30" s="69" t="s">
        <v>17</v>
      </c>
      <c r="L30" s="69" t="s">
        <v>3165</v>
      </c>
      <c r="M30" s="69"/>
      <c r="N30" s="69" t="s">
        <v>3166</v>
      </c>
      <c r="O30" s="69" t="s">
        <v>3167</v>
      </c>
      <c r="P30" s="69" t="s">
        <v>324</v>
      </c>
      <c r="Q30" s="69"/>
      <c r="R30" s="69"/>
      <c r="S30" s="69" t="s">
        <v>391</v>
      </c>
      <c r="T30" s="69"/>
      <c r="U30" t="str">
        <f>IF(C30="other dept",S30,VLOOKUP(H30,raw_stored!I:N,6,0))</f>
        <v>S.OCM Actioned</v>
      </c>
    </row>
    <row r="31" spans="2:23">
      <c r="B31" t="str">
        <f t="shared" si="0"/>
        <v>OCM125-12108</v>
      </c>
      <c r="C31" t="str">
        <f t="shared" si="1"/>
        <v>OCM</v>
      </c>
      <c r="D31" t="str">
        <f t="shared" si="2"/>
        <v>OCM</v>
      </c>
      <c r="E31" s="69" t="s">
        <v>3196</v>
      </c>
      <c r="F31" s="69" t="s">
        <v>3197</v>
      </c>
      <c r="G31" s="171">
        <v>45825</v>
      </c>
      <c r="H31" s="69" t="s">
        <v>3198</v>
      </c>
      <c r="I31" s="69"/>
      <c r="J31" s="69"/>
      <c r="K31" s="69" t="s">
        <v>20</v>
      </c>
      <c r="L31" s="69" t="s">
        <v>3199</v>
      </c>
      <c r="M31" s="69"/>
      <c r="N31" s="69" t="s">
        <v>3200</v>
      </c>
      <c r="O31" s="69" t="s">
        <v>336</v>
      </c>
      <c r="P31" s="69" t="s">
        <v>324</v>
      </c>
      <c r="Q31" s="69"/>
      <c r="R31" s="69"/>
      <c r="S31" s="69" t="s">
        <v>358</v>
      </c>
      <c r="T31" s="69"/>
      <c r="U31" t="str">
        <f>IF(C31="other dept",S31,VLOOKUP(H31,raw_stored!I:N,6,0))</f>
        <v>OCM Process Complete</v>
      </c>
    </row>
    <row r="32" spans="2:23">
      <c r="B32" t="str">
        <f t="shared" si="0"/>
        <v>OCM125-12096</v>
      </c>
      <c r="C32" t="str">
        <f t="shared" si="1"/>
        <v>OCM</v>
      </c>
      <c r="D32" t="str">
        <f t="shared" si="2"/>
        <v>OCM</v>
      </c>
      <c r="E32" s="69" t="s">
        <v>3203</v>
      </c>
      <c r="F32" s="69" t="s">
        <v>3204</v>
      </c>
      <c r="G32" s="171">
        <v>45825</v>
      </c>
      <c r="H32" s="69" t="s">
        <v>3205</v>
      </c>
      <c r="I32" s="69" t="s">
        <v>3545</v>
      </c>
      <c r="J32" s="69"/>
      <c r="K32" s="69" t="s">
        <v>17</v>
      </c>
      <c r="L32" s="69"/>
      <c r="M32" s="69"/>
      <c r="N32" s="69"/>
      <c r="O32" s="69"/>
      <c r="P32" s="69"/>
      <c r="Q32" s="69"/>
      <c r="R32" s="69"/>
      <c r="S32" s="69" t="s">
        <v>358</v>
      </c>
      <c r="T32" s="69" t="s">
        <v>30</v>
      </c>
      <c r="U32" t="str">
        <f>IF(C32="other dept",S32,VLOOKUP(H32,raw_stored!I:N,6,0))</f>
        <v>OCM Process Complete</v>
      </c>
    </row>
    <row r="33" spans="2:21">
      <c r="B33" t="str">
        <f t="shared" si="0"/>
        <v>OCM125-12095</v>
      </c>
      <c r="C33" t="str">
        <f t="shared" si="1"/>
        <v>OCM</v>
      </c>
      <c r="D33" t="str">
        <f t="shared" si="2"/>
        <v>OCM</v>
      </c>
      <c r="E33" s="69" t="s">
        <v>3211</v>
      </c>
      <c r="F33" s="69" t="s">
        <v>3212</v>
      </c>
      <c r="G33" s="171">
        <v>45825</v>
      </c>
      <c r="H33" s="69" t="s">
        <v>3213</v>
      </c>
      <c r="I33" s="69"/>
      <c r="J33" s="69"/>
      <c r="K33" s="69" t="s">
        <v>17</v>
      </c>
      <c r="L33" s="69" t="s">
        <v>3214</v>
      </c>
      <c r="M33" s="69"/>
      <c r="N33" s="69" t="s">
        <v>3215</v>
      </c>
      <c r="O33" s="69" t="s">
        <v>3216</v>
      </c>
      <c r="P33" s="69" t="s">
        <v>352</v>
      </c>
      <c r="Q33" s="69"/>
      <c r="R33" s="69"/>
      <c r="S33" s="69" t="s">
        <v>391</v>
      </c>
      <c r="T33" s="69"/>
      <c r="U33" t="str">
        <f>IF(C33="other dept",S33,VLOOKUP(H33,raw_stored!I:N,6,0))</f>
        <v>S.OCM Actioned</v>
      </c>
    </row>
    <row r="34" spans="2:21">
      <c r="B34" t="str">
        <f t="shared" si="0"/>
        <v>OCM125-12075</v>
      </c>
      <c r="C34" t="str">
        <f t="shared" si="1"/>
        <v>OCM</v>
      </c>
      <c r="D34" t="str">
        <f t="shared" si="2"/>
        <v>OCM</v>
      </c>
      <c r="E34" s="69" t="s">
        <v>3313</v>
      </c>
      <c r="F34" s="69" t="s">
        <v>3314</v>
      </c>
      <c r="G34" s="171">
        <v>45824</v>
      </c>
      <c r="H34" s="69" t="s">
        <v>3315</v>
      </c>
      <c r="I34" s="69"/>
      <c r="J34" s="69"/>
      <c r="K34" s="69" t="s">
        <v>17</v>
      </c>
      <c r="L34" s="69" t="s">
        <v>3316</v>
      </c>
      <c r="M34" s="69"/>
      <c r="N34" s="69" t="s">
        <v>3317</v>
      </c>
      <c r="O34" s="69" t="s">
        <v>3318</v>
      </c>
      <c r="P34" s="69" t="s">
        <v>324</v>
      </c>
      <c r="Q34" s="69"/>
      <c r="R34" s="69"/>
      <c r="S34" s="69" t="s">
        <v>391</v>
      </c>
      <c r="T34" s="69"/>
      <c r="U34" t="str">
        <f>IF(C34="other dept",S34,VLOOKUP(H34,raw_stored!I:N,6,0))</f>
        <v>OCM Process Complete</v>
      </c>
    </row>
    <row r="35" spans="2:21">
      <c r="B35" t="str">
        <f t="shared" si="0"/>
        <v>OCM125-12078</v>
      </c>
      <c r="C35" t="str">
        <f t="shared" si="1"/>
        <v>OCM</v>
      </c>
      <c r="D35" t="str">
        <f t="shared" si="2"/>
        <v>OCM</v>
      </c>
      <c r="E35" s="69" t="s">
        <v>3294</v>
      </c>
      <c r="F35" s="69" t="s">
        <v>3295</v>
      </c>
      <c r="G35" s="171">
        <v>45824</v>
      </c>
      <c r="H35" s="69" t="s">
        <v>3296</v>
      </c>
      <c r="I35" s="69"/>
      <c r="J35" s="69"/>
      <c r="K35" s="69" t="s">
        <v>22</v>
      </c>
      <c r="L35" s="69" t="s">
        <v>3297</v>
      </c>
      <c r="M35" s="69"/>
      <c r="N35" s="69" t="s">
        <v>3298</v>
      </c>
      <c r="O35" s="69" t="s">
        <v>331</v>
      </c>
      <c r="P35" s="69" t="s">
        <v>324</v>
      </c>
      <c r="Q35" s="69"/>
      <c r="R35" s="69"/>
      <c r="S35" s="69" t="s">
        <v>358</v>
      </c>
      <c r="T35" s="69"/>
      <c r="U35" t="str">
        <f>IF(C35="other dept",S35,VLOOKUP(H35,raw_stored!I:N,6,0))</f>
        <v>OCM Process Complete</v>
      </c>
    </row>
    <row r="36" spans="2:21">
      <c r="B36" t="str">
        <f t="shared" si="0"/>
        <v>OCM125-12037</v>
      </c>
      <c r="C36" t="str">
        <f t="shared" si="1"/>
        <v>OCM</v>
      </c>
      <c r="D36" t="str">
        <f t="shared" si="2"/>
        <v>OCM</v>
      </c>
      <c r="E36" s="69" t="s">
        <v>521</v>
      </c>
      <c r="F36" s="69" t="s">
        <v>2901</v>
      </c>
      <c r="G36" s="171">
        <v>45824</v>
      </c>
      <c r="H36" s="69" t="s">
        <v>2902</v>
      </c>
      <c r="I36" s="69"/>
      <c r="J36" s="69"/>
      <c r="K36" s="69" t="s">
        <v>17</v>
      </c>
      <c r="L36" s="69" t="s">
        <v>2903</v>
      </c>
      <c r="M36" s="69"/>
      <c r="N36" s="69" t="s">
        <v>2904</v>
      </c>
      <c r="O36" s="69" t="s">
        <v>2905</v>
      </c>
      <c r="P36" s="69" t="s">
        <v>352</v>
      </c>
      <c r="Q36" s="69"/>
      <c r="R36" s="69"/>
      <c r="S36" s="69" t="s">
        <v>391</v>
      </c>
      <c r="T36" s="69"/>
      <c r="U36" t="str">
        <f>IF(C36="other dept",S36,VLOOKUP(H36,raw_stored!I:N,6,0))</f>
        <v>S.OCM Actioned</v>
      </c>
    </row>
    <row r="37" spans="2:21">
      <c r="B37" t="str">
        <f t="shared" si="0"/>
        <v>OCM125-11884</v>
      </c>
      <c r="C37" t="str">
        <f t="shared" si="1"/>
        <v>OCM</v>
      </c>
      <c r="D37" t="str">
        <f t="shared" si="2"/>
        <v>OCM</v>
      </c>
      <c r="E37" s="69" t="s">
        <v>1716</v>
      </c>
      <c r="F37" s="69" t="s">
        <v>1717</v>
      </c>
      <c r="G37" s="171">
        <v>45821</v>
      </c>
      <c r="H37" s="69" t="s">
        <v>1718</v>
      </c>
      <c r="I37" s="69" t="s">
        <v>3539</v>
      </c>
      <c r="J37" s="69"/>
      <c r="K37" s="69"/>
      <c r="L37" s="69"/>
      <c r="M37" s="69"/>
      <c r="N37" s="69"/>
      <c r="O37" s="69"/>
      <c r="P37" s="69"/>
      <c r="Q37" s="69"/>
      <c r="R37" s="69"/>
      <c r="S37" s="69" t="s">
        <v>358</v>
      </c>
      <c r="T37" s="69" t="s">
        <v>30</v>
      </c>
      <c r="U37" t="str">
        <f>IF(C37="other dept",S37,VLOOKUP(H37,raw_stored!I:N,6,0))</f>
        <v>OCM Process Complete</v>
      </c>
    </row>
    <row r="38" spans="2:21">
      <c r="B38" t="str">
        <f t="shared" si="0"/>
        <v>OCM125-12042</v>
      </c>
      <c r="C38" t="str">
        <f t="shared" si="1"/>
        <v>OCM</v>
      </c>
      <c r="D38" t="str">
        <f t="shared" si="2"/>
        <v>OCM</v>
      </c>
      <c r="E38" s="69" t="s">
        <v>2909</v>
      </c>
      <c r="F38" s="69" t="s">
        <v>2910</v>
      </c>
      <c r="G38" s="171">
        <v>45824</v>
      </c>
      <c r="H38" s="69" t="s">
        <v>2911</v>
      </c>
      <c r="I38" s="69"/>
      <c r="J38" s="69"/>
      <c r="K38" s="69" t="s">
        <v>17</v>
      </c>
      <c r="L38" s="69" t="s">
        <v>2910</v>
      </c>
      <c r="M38" s="69"/>
      <c r="N38" s="69" t="s">
        <v>2912</v>
      </c>
      <c r="O38" s="69" t="s">
        <v>331</v>
      </c>
      <c r="P38" s="69" t="s">
        <v>324</v>
      </c>
      <c r="Q38" s="69"/>
      <c r="R38" s="69"/>
      <c r="S38" s="69" t="s">
        <v>391</v>
      </c>
      <c r="T38" s="69"/>
      <c r="U38" t="str">
        <f>IF(C38="other dept",S38,VLOOKUP(H38,raw_stored!I:N,6,0))</f>
        <v>OCM Process Complete</v>
      </c>
    </row>
    <row r="39" spans="2:21">
      <c r="B39" t="str">
        <f t="shared" si="0"/>
        <v>OCM125-12044</v>
      </c>
      <c r="C39" t="str">
        <f t="shared" si="1"/>
        <v>OCM</v>
      </c>
      <c r="D39" t="str">
        <f t="shared" si="2"/>
        <v>OCM</v>
      </c>
      <c r="E39" s="69" t="s">
        <v>2913</v>
      </c>
      <c r="F39" s="69" t="s">
        <v>2914</v>
      </c>
      <c r="G39" s="171">
        <v>45824</v>
      </c>
      <c r="H39" s="69" t="s">
        <v>2915</v>
      </c>
      <c r="I39" s="69"/>
      <c r="J39" s="69"/>
      <c r="K39" s="69" t="s">
        <v>17</v>
      </c>
      <c r="L39" s="69" t="s">
        <v>2914</v>
      </c>
      <c r="M39" s="69"/>
      <c r="N39" s="69" t="s">
        <v>2916</v>
      </c>
      <c r="O39" s="69" t="s">
        <v>331</v>
      </c>
      <c r="P39" s="69" t="s">
        <v>324</v>
      </c>
      <c r="Q39" s="69"/>
      <c r="R39" s="69"/>
      <c r="S39" s="69" t="s">
        <v>391</v>
      </c>
      <c r="T39" s="69"/>
      <c r="U39" t="str">
        <f>IF(C39="other dept",S39,VLOOKUP(H39,raw_stored!I:N,6,0))</f>
        <v>S.OCM Actioned</v>
      </c>
    </row>
    <row r="40" spans="2:21">
      <c r="B40" t="str">
        <f t="shared" si="0"/>
        <v>OCM125-12036</v>
      </c>
      <c r="C40" t="str">
        <f t="shared" si="1"/>
        <v>OCM</v>
      </c>
      <c r="D40" t="str">
        <f t="shared" si="2"/>
        <v>OCM</v>
      </c>
      <c r="E40" s="69" t="s">
        <v>2917</v>
      </c>
      <c r="F40" s="69" t="s">
        <v>2918</v>
      </c>
      <c r="G40" s="171">
        <v>45824</v>
      </c>
      <c r="H40" s="69" t="s">
        <v>2919</v>
      </c>
      <c r="I40" s="69"/>
      <c r="J40" s="69"/>
      <c r="K40" s="69" t="s">
        <v>17</v>
      </c>
      <c r="L40" s="69" t="s">
        <v>2920</v>
      </c>
      <c r="M40" s="69"/>
      <c r="N40" s="69" t="s">
        <v>2921</v>
      </c>
      <c r="O40" s="69" t="s">
        <v>2922</v>
      </c>
      <c r="P40" s="69" t="s">
        <v>352</v>
      </c>
      <c r="Q40" s="69"/>
      <c r="R40" s="69"/>
      <c r="S40" s="69" t="s">
        <v>391</v>
      </c>
      <c r="T40" s="69"/>
      <c r="U40" t="str">
        <f>IF(C40="other dept",S40,VLOOKUP(H40,raw_stored!I:N,6,0))</f>
        <v>S.OCM Actioned</v>
      </c>
    </row>
    <row r="41" spans="2:21">
      <c r="B41" t="str">
        <f t="shared" si="0"/>
        <v>OCM125-12043</v>
      </c>
      <c r="C41" t="str">
        <f t="shared" si="1"/>
        <v>OCM</v>
      </c>
      <c r="D41" t="str">
        <f t="shared" si="2"/>
        <v>OCM</v>
      </c>
      <c r="E41" s="69" t="s">
        <v>2923</v>
      </c>
      <c r="F41" s="69" t="s">
        <v>2924</v>
      </c>
      <c r="G41" s="171">
        <v>45824</v>
      </c>
      <c r="H41" s="69" t="s">
        <v>2925</v>
      </c>
      <c r="I41" s="69"/>
      <c r="J41" s="69"/>
      <c r="K41" s="69" t="s">
        <v>17</v>
      </c>
      <c r="L41" s="69" t="s">
        <v>2926</v>
      </c>
      <c r="M41" s="69"/>
      <c r="N41" s="69" t="s">
        <v>2927</v>
      </c>
      <c r="O41" s="69" t="s">
        <v>331</v>
      </c>
      <c r="P41" s="69" t="s">
        <v>324</v>
      </c>
      <c r="Q41" s="69"/>
      <c r="R41" s="69"/>
      <c r="S41" s="69" t="s">
        <v>391</v>
      </c>
      <c r="T41" s="69"/>
      <c r="U41" t="str">
        <f>IF(C41="other dept",S41,VLOOKUP(H41,raw_stored!I:N,6,0))</f>
        <v>S.OCM Actioned</v>
      </c>
    </row>
    <row r="42" spans="2:21">
      <c r="B42" t="str">
        <f t="shared" si="0"/>
        <v>OCM125-12008</v>
      </c>
      <c r="C42" t="str">
        <f t="shared" si="1"/>
        <v>OCM</v>
      </c>
      <c r="D42" t="str">
        <f t="shared" si="2"/>
        <v>OCM</v>
      </c>
      <c r="E42" s="69" t="s">
        <v>2928</v>
      </c>
      <c r="F42" s="69" t="s">
        <v>2929</v>
      </c>
      <c r="G42" s="171">
        <v>45824</v>
      </c>
      <c r="H42" s="69" t="s">
        <v>2930</v>
      </c>
      <c r="I42" s="69"/>
      <c r="J42" s="69"/>
      <c r="K42" s="69" t="s">
        <v>19</v>
      </c>
      <c r="L42" s="69" t="s">
        <v>2931</v>
      </c>
      <c r="M42" s="69"/>
      <c r="N42" s="69" t="s">
        <v>2932</v>
      </c>
      <c r="O42" s="69" t="s">
        <v>2933</v>
      </c>
      <c r="P42" s="69" t="s">
        <v>345</v>
      </c>
      <c r="Q42" s="69"/>
      <c r="R42" s="69"/>
      <c r="S42" s="69" t="s">
        <v>358</v>
      </c>
      <c r="T42" s="69"/>
      <c r="U42" t="str">
        <f>IF(C42="other dept",S42,VLOOKUP(H42,raw_stored!I:N,6,0))</f>
        <v>OCM Process Complete</v>
      </c>
    </row>
    <row r="43" spans="2:21">
      <c r="B43" t="str">
        <f t="shared" si="0"/>
        <v>OCM125-11956</v>
      </c>
      <c r="C43" t="str">
        <f t="shared" si="1"/>
        <v>OCM</v>
      </c>
      <c r="D43" t="str">
        <f t="shared" si="2"/>
        <v>OCM</v>
      </c>
      <c r="E43" s="69" t="s">
        <v>1703</v>
      </c>
      <c r="F43" s="69" t="s">
        <v>1704</v>
      </c>
      <c r="G43" s="171">
        <v>45821</v>
      </c>
      <c r="H43" s="69" t="s">
        <v>1705</v>
      </c>
      <c r="I43" s="69"/>
      <c r="J43" s="69"/>
      <c r="K43" s="69" t="s">
        <v>17</v>
      </c>
      <c r="L43" s="69" t="s">
        <v>2934</v>
      </c>
      <c r="M43" s="69"/>
      <c r="N43" s="69" t="s">
        <v>2935</v>
      </c>
      <c r="O43" s="69" t="s">
        <v>2936</v>
      </c>
      <c r="P43" s="69" t="s">
        <v>352</v>
      </c>
      <c r="Q43" s="69"/>
      <c r="R43" s="69"/>
      <c r="S43" s="69" t="s">
        <v>391</v>
      </c>
      <c r="T43" s="69"/>
      <c r="U43" t="str">
        <f>IF(C43="other dept",S43,VLOOKUP(H43,raw_stored!I:N,6,0))</f>
        <v>S.OCM Actioned</v>
      </c>
    </row>
    <row r="44" spans="2:21">
      <c r="B44" t="str">
        <f t="shared" si="0"/>
        <v>OCM125-11958</v>
      </c>
      <c r="C44" t="str">
        <f t="shared" si="1"/>
        <v>OCM</v>
      </c>
      <c r="D44" t="str">
        <f t="shared" si="2"/>
        <v>OCM</v>
      </c>
      <c r="E44" s="69" t="s">
        <v>2937</v>
      </c>
      <c r="F44" s="69" t="s">
        <v>2938</v>
      </c>
      <c r="G44" s="171">
        <v>45821</v>
      </c>
      <c r="H44" s="69" t="s">
        <v>2939</v>
      </c>
      <c r="I44" s="69"/>
      <c r="J44" s="69"/>
      <c r="K44" s="69" t="s">
        <v>17</v>
      </c>
      <c r="L44" s="69" t="s">
        <v>2940</v>
      </c>
      <c r="M44" s="69"/>
      <c r="N44" s="69" t="s">
        <v>2941</v>
      </c>
      <c r="O44" s="69" t="s">
        <v>336</v>
      </c>
      <c r="P44" s="69" t="s">
        <v>324</v>
      </c>
      <c r="Q44" s="69"/>
      <c r="R44" s="69"/>
      <c r="S44" s="69" t="s">
        <v>391</v>
      </c>
      <c r="T44" s="69"/>
      <c r="U44" t="str">
        <f>IF(C44="other dept",S44,VLOOKUP(H44,raw_stored!I:N,6,0))</f>
        <v>S.OCM Actioned</v>
      </c>
    </row>
    <row r="45" spans="2:21">
      <c r="B45" t="str">
        <f t="shared" si="0"/>
        <v>OCM125-11951</v>
      </c>
      <c r="C45" t="str">
        <f t="shared" si="1"/>
        <v>OCM</v>
      </c>
      <c r="D45" t="str">
        <f t="shared" si="2"/>
        <v>OCM</v>
      </c>
      <c r="E45" s="69" t="s">
        <v>319</v>
      </c>
      <c r="F45" s="69" t="s">
        <v>320</v>
      </c>
      <c r="G45" s="171">
        <v>45821</v>
      </c>
      <c r="H45" s="69" t="s">
        <v>321</v>
      </c>
      <c r="I45" s="69"/>
      <c r="J45" s="69"/>
      <c r="K45" s="69" t="s">
        <v>17</v>
      </c>
      <c r="L45" s="69" t="s">
        <v>320</v>
      </c>
      <c r="M45" s="69"/>
      <c r="N45" s="69" t="s">
        <v>322</v>
      </c>
      <c r="O45" s="69" t="s">
        <v>323</v>
      </c>
      <c r="P45" s="69" t="s">
        <v>324</v>
      </c>
      <c r="Q45" s="69"/>
      <c r="R45" s="69"/>
      <c r="S45" s="69" t="s">
        <v>391</v>
      </c>
      <c r="T45" s="69"/>
      <c r="U45" t="str">
        <f>IF(C45="other dept",S45,VLOOKUP(H45,raw_stored!I:N,6,0))</f>
        <v>OCM Process Complete</v>
      </c>
    </row>
    <row r="46" spans="2:21">
      <c r="B46" t="str">
        <f t="shared" si="0"/>
        <v>OCM125-11953</v>
      </c>
      <c r="C46" t="str">
        <f t="shared" si="1"/>
        <v>OCM</v>
      </c>
      <c r="D46" t="str">
        <f t="shared" si="2"/>
        <v>OCM</v>
      </c>
      <c r="E46" s="69" t="s">
        <v>326</v>
      </c>
      <c r="F46" s="69" t="s">
        <v>327</v>
      </c>
      <c r="G46" s="171">
        <v>45821</v>
      </c>
      <c r="H46" s="69" t="s">
        <v>328</v>
      </c>
      <c r="I46" s="69"/>
      <c r="J46" s="69"/>
      <c r="K46" s="69" t="s">
        <v>17</v>
      </c>
      <c r="L46" s="69" t="s">
        <v>329</v>
      </c>
      <c r="M46" s="69"/>
      <c r="N46" s="69" t="s">
        <v>330</v>
      </c>
      <c r="O46" s="69" t="s">
        <v>331</v>
      </c>
      <c r="P46" s="69" t="s">
        <v>332</v>
      </c>
      <c r="Q46" s="69"/>
      <c r="R46" s="69"/>
      <c r="S46" s="69" t="s">
        <v>391</v>
      </c>
      <c r="T46" s="69"/>
      <c r="U46" t="str">
        <f>IF(C46="other dept",S46,VLOOKUP(H46,raw_stored!I:N,6,0))</f>
        <v>OCM Process Complete</v>
      </c>
    </row>
    <row r="47" spans="2:21">
      <c r="B47" t="str">
        <f t="shared" si="0"/>
        <v>OCM125-11926</v>
      </c>
      <c r="C47" t="str">
        <f t="shared" si="1"/>
        <v>OCM</v>
      </c>
      <c r="D47" t="str">
        <f t="shared" si="2"/>
        <v>OCM</v>
      </c>
      <c r="E47" s="69" t="s">
        <v>333</v>
      </c>
      <c r="F47" s="69" t="s">
        <v>334</v>
      </c>
      <c r="G47" s="171">
        <v>45821</v>
      </c>
      <c r="H47" s="69" t="s">
        <v>335</v>
      </c>
      <c r="I47" s="69"/>
      <c r="J47" s="69"/>
      <c r="K47" s="69" t="s">
        <v>17</v>
      </c>
      <c r="L47" s="69" t="s">
        <v>336</v>
      </c>
      <c r="M47" s="69"/>
      <c r="N47" s="69" t="s">
        <v>337</v>
      </c>
      <c r="O47" s="69" t="s">
        <v>336</v>
      </c>
      <c r="P47" s="69" t="s">
        <v>338</v>
      </c>
      <c r="Q47" s="69"/>
      <c r="R47" s="69"/>
      <c r="S47" s="69" t="s">
        <v>391</v>
      </c>
      <c r="T47" s="69"/>
      <c r="U47" t="str">
        <f>IF(C47="other dept",S47,VLOOKUP(H47,raw_stored!I:N,6,0))</f>
        <v>OCM Process Complete</v>
      </c>
    </row>
    <row r="48" spans="2:21">
      <c r="B48" t="str">
        <f t="shared" si="0"/>
        <v>OCM125-11913</v>
      </c>
      <c r="C48" t="str">
        <f t="shared" si="1"/>
        <v>OCM</v>
      </c>
      <c r="D48" t="str">
        <f t="shared" si="2"/>
        <v>OCM</v>
      </c>
      <c r="E48" s="69" t="s">
        <v>339</v>
      </c>
      <c r="F48" s="69" t="s">
        <v>340</v>
      </c>
      <c r="G48" s="171">
        <v>45821</v>
      </c>
      <c r="H48" s="69" t="s">
        <v>341</v>
      </c>
      <c r="I48" s="69"/>
      <c r="J48" s="69"/>
      <c r="K48" s="69" t="s">
        <v>17</v>
      </c>
      <c r="L48" s="69" t="s">
        <v>342</v>
      </c>
      <c r="M48" s="69"/>
      <c r="N48" s="69" t="s">
        <v>343</v>
      </c>
      <c r="O48" s="69" t="s">
        <v>344</v>
      </c>
      <c r="P48" s="69" t="s">
        <v>345</v>
      </c>
      <c r="Q48" s="69"/>
      <c r="R48" s="69"/>
      <c r="S48" s="69" t="s">
        <v>391</v>
      </c>
      <c r="T48" s="69"/>
      <c r="U48" t="str">
        <f>IF(C48="other dept",S48,VLOOKUP(H48,raw_stored!I:N,6,0))</f>
        <v>S.OCM Actioned</v>
      </c>
    </row>
    <row r="49" spans="2:21">
      <c r="B49" t="str">
        <f t="shared" si="0"/>
        <v>OCM125-11930</v>
      </c>
      <c r="C49" t="str">
        <f t="shared" si="1"/>
        <v>OCM</v>
      </c>
      <c r="D49" t="str">
        <f t="shared" si="2"/>
        <v>OCM</v>
      </c>
      <c r="E49" s="69" t="s">
        <v>346</v>
      </c>
      <c r="F49" s="69" t="s">
        <v>347</v>
      </c>
      <c r="G49" s="171">
        <v>45821</v>
      </c>
      <c r="H49" s="69" t="s">
        <v>348</v>
      </c>
      <c r="I49" s="69"/>
      <c r="J49" s="69"/>
      <c r="K49" s="69" t="s">
        <v>17</v>
      </c>
      <c r="L49" s="69" t="s">
        <v>349</v>
      </c>
      <c r="M49" s="69"/>
      <c r="N49" s="69" t="s">
        <v>350</v>
      </c>
      <c r="O49" s="69" t="s">
        <v>351</v>
      </c>
      <c r="P49" s="69" t="s">
        <v>352</v>
      </c>
      <c r="Q49" s="69"/>
      <c r="R49" s="69"/>
      <c r="S49" s="69" t="s">
        <v>391</v>
      </c>
      <c r="T49" s="69"/>
      <c r="U49" t="str">
        <f>IF(C49="other dept",S49,VLOOKUP(H49,raw_stored!I:N,6,0))</f>
        <v>OCM Process Complete</v>
      </c>
    </row>
    <row r="50" spans="2:21">
      <c r="B50" t="str">
        <f t="shared" si="0"/>
        <v>OCAs-061325-0003</v>
      </c>
      <c r="C50" t="str">
        <f t="shared" si="1"/>
        <v>other dept</v>
      </c>
      <c r="D50" t="str">
        <f t="shared" si="2"/>
        <v>OCA</v>
      </c>
      <c r="E50" s="69" t="s">
        <v>353</v>
      </c>
      <c r="F50" s="69" t="s">
        <v>45</v>
      </c>
      <c r="G50" s="171">
        <v>45819</v>
      </c>
      <c r="H50" s="69" t="s">
        <v>354</v>
      </c>
      <c r="I50" s="69"/>
      <c r="J50" s="69"/>
      <c r="K50" s="69" t="s">
        <v>22</v>
      </c>
      <c r="L50" s="69" t="s">
        <v>355</v>
      </c>
      <c r="M50" s="69"/>
      <c r="N50" s="69" t="s">
        <v>356</v>
      </c>
      <c r="O50" s="69" t="s">
        <v>357</v>
      </c>
      <c r="P50" s="69" t="s">
        <v>352</v>
      </c>
      <c r="Q50" s="69"/>
      <c r="R50" s="69"/>
      <c r="S50" s="69" t="s">
        <v>358</v>
      </c>
      <c r="T50" s="69"/>
      <c r="U50" t="str">
        <f>IF(C50="other dept",S50,VLOOKUP(H50,raw_stored!I:N,6,0))</f>
        <v>OCM Process Complete</v>
      </c>
    </row>
    <row r="51" spans="2:21">
      <c r="B51" t="str">
        <f t="shared" si="0"/>
        <v>OCA-061025-0003</v>
      </c>
      <c r="C51" t="str">
        <f t="shared" ref="C51:C70" si="3">IF(D51="OCM","OCM","other dept")</f>
        <v>other dept</v>
      </c>
      <c r="D51" t="str">
        <f t="shared" ref="D51:D70" si="4">LEFT(H51,3)</f>
        <v>OCA</v>
      </c>
      <c r="E51" s="69" t="s">
        <v>359</v>
      </c>
      <c r="F51" s="69" t="s">
        <v>360</v>
      </c>
      <c r="G51" s="171">
        <v>45817</v>
      </c>
      <c r="H51" s="69" t="s">
        <v>361</v>
      </c>
      <c r="I51" s="69"/>
      <c r="J51" s="69"/>
      <c r="K51" s="69" t="s">
        <v>19</v>
      </c>
      <c r="L51" s="69" t="s">
        <v>134</v>
      </c>
      <c r="M51" s="69"/>
      <c r="N51" s="69" t="s">
        <v>362</v>
      </c>
      <c r="O51" s="69" t="s">
        <v>363</v>
      </c>
      <c r="P51" s="69" t="s">
        <v>324</v>
      </c>
      <c r="Q51" s="69"/>
      <c r="R51" s="69"/>
      <c r="S51" s="69" t="s">
        <v>358</v>
      </c>
      <c r="T51" s="69"/>
      <c r="U51" t="str">
        <f>IF(C51="other dept",S51,VLOOKUP(H51,raw_stored!I:N,6,0))</f>
        <v>OCM Process Complete</v>
      </c>
    </row>
    <row r="52" spans="2:21">
      <c r="B52" t="str">
        <f t="shared" si="0"/>
        <v>OCM125-11894</v>
      </c>
      <c r="C52" t="str">
        <f t="shared" si="3"/>
        <v>OCM</v>
      </c>
      <c r="D52" t="str">
        <f t="shared" si="4"/>
        <v>OCM</v>
      </c>
      <c r="E52" s="69" t="s">
        <v>364</v>
      </c>
      <c r="F52" s="69" t="s">
        <v>365</v>
      </c>
      <c r="G52" s="171">
        <v>45821</v>
      </c>
      <c r="H52" s="69" t="s">
        <v>366</v>
      </c>
      <c r="I52" s="69"/>
      <c r="J52" s="69"/>
      <c r="K52" s="69" t="s">
        <v>22</v>
      </c>
      <c r="L52" s="69" t="s">
        <v>367</v>
      </c>
      <c r="M52" s="69"/>
      <c r="N52" s="69" t="s">
        <v>368</v>
      </c>
      <c r="O52" s="69" t="s">
        <v>369</v>
      </c>
      <c r="P52" s="69" t="s">
        <v>324</v>
      </c>
      <c r="Q52" s="69"/>
      <c r="R52" s="69"/>
      <c r="S52" s="69" t="s">
        <v>358</v>
      </c>
      <c r="T52" s="69"/>
      <c r="U52" t="str">
        <f>IF(C52="other dept",S52,VLOOKUP(H52,raw_stored!I:N,6,0))</f>
        <v>OCM Process Complete</v>
      </c>
    </row>
    <row r="53" spans="2:21">
      <c r="B53" t="str">
        <f t="shared" si="0"/>
        <v>OCM125-11918</v>
      </c>
      <c r="C53" t="str">
        <f t="shared" si="3"/>
        <v>OCM</v>
      </c>
      <c r="D53" t="str">
        <f t="shared" si="4"/>
        <v>OCM</v>
      </c>
      <c r="E53" s="69" t="s">
        <v>1711</v>
      </c>
      <c r="F53" s="69" t="s">
        <v>1712</v>
      </c>
      <c r="G53" s="171">
        <v>45821</v>
      </c>
      <c r="H53" s="69" t="s">
        <v>372</v>
      </c>
      <c r="I53" s="69"/>
      <c r="J53" s="69"/>
      <c r="K53" s="69" t="s">
        <v>17</v>
      </c>
      <c r="L53" s="69" t="s">
        <v>1713</v>
      </c>
      <c r="M53" s="69"/>
      <c r="N53" s="69" t="s">
        <v>1714</v>
      </c>
      <c r="O53" s="69" t="s">
        <v>1715</v>
      </c>
      <c r="P53" s="69" t="s">
        <v>352</v>
      </c>
      <c r="Q53" s="69"/>
      <c r="R53" s="69"/>
      <c r="S53" s="69" t="s">
        <v>391</v>
      </c>
      <c r="T53" s="69"/>
      <c r="U53" t="str">
        <f>IF(C53="other dept",S53,VLOOKUP(H53,raw_stored!I:N,6,0))</f>
        <v>OCM Indexes Updated</v>
      </c>
    </row>
    <row r="54" spans="2:21">
      <c r="B54" t="str">
        <f t="shared" si="0"/>
        <v>OCM125-11882</v>
      </c>
      <c r="C54" t="str">
        <f t="shared" si="3"/>
        <v>OCM</v>
      </c>
      <c r="D54" t="str">
        <f t="shared" si="4"/>
        <v>OCM</v>
      </c>
      <c r="E54" s="69" t="s">
        <v>376</v>
      </c>
      <c r="F54" s="69" t="s">
        <v>377</v>
      </c>
      <c r="G54" s="171">
        <v>45821</v>
      </c>
      <c r="H54" s="69" t="s">
        <v>378</v>
      </c>
      <c r="I54" s="69"/>
      <c r="J54" s="69"/>
      <c r="K54" s="69" t="s">
        <v>17</v>
      </c>
      <c r="L54" s="69" t="s">
        <v>336</v>
      </c>
      <c r="M54" s="69"/>
      <c r="N54" s="69" t="s">
        <v>379</v>
      </c>
      <c r="O54" s="69" t="s">
        <v>336</v>
      </c>
      <c r="P54" s="69" t="s">
        <v>352</v>
      </c>
      <c r="Q54" s="69"/>
      <c r="R54" s="69"/>
      <c r="S54" s="69" t="s">
        <v>391</v>
      </c>
      <c r="T54" s="69"/>
      <c r="U54" t="str">
        <f>IF(C54="other dept",S54,VLOOKUP(H54,raw_stored!I:N,6,0))</f>
        <v>S.OCM Actioned</v>
      </c>
    </row>
    <row r="55" spans="2:21">
      <c r="B55" t="str">
        <f t="shared" si="0"/>
        <v>OCM125-11867</v>
      </c>
      <c r="C55" t="str">
        <f t="shared" si="3"/>
        <v>OCM</v>
      </c>
      <c r="D55" t="str">
        <f t="shared" si="4"/>
        <v>OCM</v>
      </c>
      <c r="E55" s="69" t="s">
        <v>380</v>
      </c>
      <c r="F55" s="69" t="s">
        <v>381</v>
      </c>
      <c r="G55" s="171">
        <v>45821</v>
      </c>
      <c r="H55" s="69" t="s">
        <v>382</v>
      </c>
      <c r="I55" s="69"/>
      <c r="J55" s="69"/>
      <c r="K55" s="69" t="s">
        <v>17</v>
      </c>
      <c r="L55" s="69" t="s">
        <v>336</v>
      </c>
      <c r="M55" s="69"/>
      <c r="N55" s="69" t="s">
        <v>381</v>
      </c>
      <c r="O55" s="69" t="s">
        <v>336</v>
      </c>
      <c r="P55" s="69" t="s">
        <v>324</v>
      </c>
      <c r="Q55" s="69"/>
      <c r="R55" s="69"/>
      <c r="S55" s="69" t="s">
        <v>391</v>
      </c>
      <c r="T55" s="69"/>
      <c r="U55" t="str">
        <f>IF(C55="other dept",S55,VLOOKUP(H55,raw_stored!I:N,6,0))</f>
        <v>S.OCM Actioned</v>
      </c>
    </row>
    <row r="56" spans="2:21">
      <c r="B56" t="str">
        <f t="shared" si="0"/>
        <v>OCM125-11866</v>
      </c>
      <c r="C56" t="str">
        <f t="shared" si="3"/>
        <v>OCM</v>
      </c>
      <c r="D56" t="str">
        <f t="shared" si="4"/>
        <v>OCM</v>
      </c>
      <c r="E56" s="69" t="s">
        <v>380</v>
      </c>
      <c r="F56" s="69" t="s">
        <v>383</v>
      </c>
      <c r="G56" s="171">
        <v>45821</v>
      </c>
      <c r="H56" s="69" t="s">
        <v>384</v>
      </c>
      <c r="I56" s="69"/>
      <c r="J56" s="69"/>
      <c r="K56" s="69" t="s">
        <v>17</v>
      </c>
      <c r="L56" s="69" t="s">
        <v>336</v>
      </c>
      <c r="M56" s="69"/>
      <c r="N56" s="69" t="s">
        <v>385</v>
      </c>
      <c r="O56" s="69" t="s">
        <v>336</v>
      </c>
      <c r="P56" s="69" t="s">
        <v>324</v>
      </c>
      <c r="Q56" s="69"/>
      <c r="R56" s="69"/>
      <c r="S56" s="69" t="s">
        <v>375</v>
      </c>
      <c r="T56" s="69"/>
      <c r="U56" t="str">
        <f>IF(C56="other dept",S56,VLOOKUP(H56,raw_stored!I:N,6,0))</f>
        <v>OCM Indexes Updated</v>
      </c>
    </row>
    <row r="57" spans="2:21">
      <c r="B57" t="str">
        <f t="shared" si="0"/>
        <v>OCM125-11900</v>
      </c>
      <c r="C57" t="str">
        <f t="shared" si="3"/>
        <v>OCM</v>
      </c>
      <c r="D57" t="str">
        <f t="shared" si="4"/>
        <v>OCM</v>
      </c>
      <c r="E57" s="69" t="s">
        <v>386</v>
      </c>
      <c r="F57" s="69" t="s">
        <v>387</v>
      </c>
      <c r="G57" s="171">
        <v>45821</v>
      </c>
      <c r="H57" s="69" t="s">
        <v>388</v>
      </c>
      <c r="I57" s="69" t="s">
        <v>3170</v>
      </c>
      <c r="J57" s="69"/>
      <c r="K57" s="69" t="s">
        <v>17</v>
      </c>
      <c r="L57" s="69"/>
      <c r="M57" s="69"/>
      <c r="N57" s="69"/>
      <c r="O57" s="69"/>
      <c r="P57" s="69"/>
      <c r="Q57" s="69"/>
      <c r="R57" s="69"/>
      <c r="S57" s="69" t="s">
        <v>358</v>
      </c>
      <c r="T57" s="69" t="s">
        <v>30</v>
      </c>
      <c r="U57" t="str">
        <f>IF(C57="other dept",S57,VLOOKUP(H57,raw_stored!I:N,6,0))</f>
        <v>OCM Process Complete</v>
      </c>
    </row>
    <row r="58" spans="2:21">
      <c r="B58" t="str">
        <f t="shared" si="0"/>
        <v>OCM125-11868</v>
      </c>
      <c r="C58" t="str">
        <f t="shared" si="3"/>
        <v>OCM</v>
      </c>
      <c r="D58" t="str">
        <f t="shared" si="4"/>
        <v>OCM</v>
      </c>
      <c r="E58" s="69" t="s">
        <v>392</v>
      </c>
      <c r="F58" s="69" t="s">
        <v>393</v>
      </c>
      <c r="G58" s="171">
        <v>45821</v>
      </c>
      <c r="H58" s="69" t="s">
        <v>394</v>
      </c>
      <c r="I58" s="69"/>
      <c r="J58" s="69"/>
      <c r="K58" s="69" t="s">
        <v>17</v>
      </c>
      <c r="L58" s="69" t="s">
        <v>395</v>
      </c>
      <c r="M58" s="69"/>
      <c r="N58" s="69" t="s">
        <v>396</v>
      </c>
      <c r="O58" s="69" t="s">
        <v>332</v>
      </c>
      <c r="P58" s="69" t="s">
        <v>352</v>
      </c>
      <c r="Q58" s="69"/>
      <c r="R58" s="69"/>
      <c r="S58" s="69" t="s">
        <v>391</v>
      </c>
      <c r="T58" s="69"/>
      <c r="U58" t="str">
        <f>IF(C58="other dept",S58,VLOOKUP(H58,raw_stored!I:N,6,0))</f>
        <v>S.OCM Actioned</v>
      </c>
    </row>
    <row r="59" spans="2:21">
      <c r="B59" t="str">
        <f t="shared" si="0"/>
        <v>OCM125-11869</v>
      </c>
      <c r="C59" t="str">
        <f t="shared" si="3"/>
        <v>OCM</v>
      </c>
      <c r="D59" t="str">
        <f t="shared" si="4"/>
        <v>OCM</v>
      </c>
      <c r="E59" s="69" t="s">
        <v>397</v>
      </c>
      <c r="F59" s="69" t="s">
        <v>398</v>
      </c>
      <c r="G59" s="171">
        <v>45821</v>
      </c>
      <c r="H59" s="69" t="s">
        <v>399</v>
      </c>
      <c r="I59" s="69"/>
      <c r="J59" s="69"/>
      <c r="K59" s="69" t="s">
        <v>17</v>
      </c>
      <c r="L59" s="69" t="s">
        <v>400</v>
      </c>
      <c r="M59" s="69"/>
      <c r="N59" s="69" t="s">
        <v>401</v>
      </c>
      <c r="O59" s="69" t="s">
        <v>390</v>
      </c>
      <c r="P59" s="69" t="s">
        <v>324</v>
      </c>
      <c r="Q59" s="69"/>
      <c r="R59" s="69"/>
      <c r="S59" s="69" t="s">
        <v>391</v>
      </c>
      <c r="T59" s="69"/>
      <c r="U59" t="str">
        <f>IF(C59="other dept",S59,VLOOKUP(H59,raw_stored!I:N,6,0))</f>
        <v>S.OCM Actioned</v>
      </c>
    </row>
    <row r="60" spans="2:21">
      <c r="B60" t="str">
        <f t="shared" si="0"/>
        <v>OCM125-11855</v>
      </c>
      <c r="C60" t="str">
        <f t="shared" si="3"/>
        <v>OCM</v>
      </c>
      <c r="D60" t="str">
        <f t="shared" si="4"/>
        <v>OCM</v>
      </c>
      <c r="E60" s="69" t="s">
        <v>402</v>
      </c>
      <c r="F60" s="69" t="s">
        <v>403</v>
      </c>
      <c r="G60" s="171">
        <v>45821</v>
      </c>
      <c r="H60" s="69" t="s">
        <v>404</v>
      </c>
      <c r="I60" s="69"/>
      <c r="J60" s="69"/>
      <c r="K60" s="69" t="s">
        <v>17</v>
      </c>
      <c r="L60" s="69" t="s">
        <v>403</v>
      </c>
      <c r="M60" s="69"/>
      <c r="N60" s="69" t="s">
        <v>405</v>
      </c>
      <c r="O60" s="69" t="s">
        <v>406</v>
      </c>
      <c r="P60" s="69" t="s">
        <v>324</v>
      </c>
      <c r="Q60" s="69"/>
      <c r="R60" s="69"/>
      <c r="S60" s="69" t="s">
        <v>391</v>
      </c>
      <c r="T60" s="69"/>
      <c r="U60" t="str">
        <f>IF(C60="other dept",S60,VLOOKUP(H60,raw_stored!I:N,6,0))</f>
        <v>OCM Process Complete</v>
      </c>
    </row>
    <row r="61" spans="2:21">
      <c r="B61" t="str">
        <f t="shared" si="0"/>
        <v>OCM125-11836</v>
      </c>
      <c r="C61" t="str">
        <f t="shared" si="3"/>
        <v>OCM</v>
      </c>
      <c r="D61" t="str">
        <f t="shared" si="4"/>
        <v>OCM</v>
      </c>
      <c r="E61" s="69" t="s">
        <v>407</v>
      </c>
      <c r="F61" s="69" t="s">
        <v>408</v>
      </c>
      <c r="G61" s="171">
        <v>45819</v>
      </c>
      <c r="H61" s="69" t="s">
        <v>409</v>
      </c>
      <c r="I61" s="69"/>
      <c r="J61" s="69"/>
      <c r="K61" s="69" t="s">
        <v>22</v>
      </c>
      <c r="L61" s="69" t="s">
        <v>410</v>
      </c>
      <c r="M61" s="69"/>
      <c r="N61" s="69" t="s">
        <v>411</v>
      </c>
      <c r="O61" s="69" t="s">
        <v>412</v>
      </c>
      <c r="P61" s="69" t="s">
        <v>324</v>
      </c>
      <c r="Q61" s="69"/>
      <c r="R61" s="69"/>
      <c r="S61" s="69" t="s">
        <v>358</v>
      </c>
      <c r="T61" s="69"/>
      <c r="U61" t="str">
        <f>IF(C61="other dept",S61,VLOOKUP(H61,raw_stored!I:N,6,0))</f>
        <v>OCM Process Complete</v>
      </c>
    </row>
    <row r="62" spans="2:21">
      <c r="B62" t="str">
        <f t="shared" si="0"/>
        <v>OCM125-11838</v>
      </c>
      <c r="C62" t="str">
        <f t="shared" si="3"/>
        <v>OCM</v>
      </c>
      <c r="D62" t="str">
        <f t="shared" si="4"/>
        <v>OCM</v>
      </c>
      <c r="E62" s="69" t="s">
        <v>413</v>
      </c>
      <c r="F62" s="69" t="s">
        <v>414</v>
      </c>
      <c r="G62" s="171">
        <v>45819</v>
      </c>
      <c r="H62" s="69" t="s">
        <v>415</v>
      </c>
      <c r="I62" s="69"/>
      <c r="J62" s="69"/>
      <c r="K62" s="69" t="s">
        <v>17</v>
      </c>
      <c r="L62" s="69" t="s">
        <v>416</v>
      </c>
      <c r="M62" s="69"/>
      <c r="N62" s="69" t="s">
        <v>417</v>
      </c>
      <c r="O62" s="69" t="s">
        <v>418</v>
      </c>
      <c r="P62" s="69" t="s">
        <v>352</v>
      </c>
      <c r="Q62" s="69"/>
      <c r="R62" s="69"/>
      <c r="S62" s="69" t="s">
        <v>391</v>
      </c>
      <c r="T62" s="69"/>
      <c r="U62" t="str">
        <f>IF(C62="other dept",S62,VLOOKUP(H62,raw_stored!I:N,6,0))</f>
        <v>OCM Process Complete</v>
      </c>
    </row>
    <row r="63" spans="2:21">
      <c r="B63" t="str">
        <f t="shared" si="0"/>
        <v>OCM125-11767</v>
      </c>
      <c r="C63" t="str">
        <f t="shared" si="3"/>
        <v>OCM</v>
      </c>
      <c r="D63" t="str">
        <f t="shared" si="4"/>
        <v>OCM</v>
      </c>
      <c r="E63" s="69" t="s">
        <v>419</v>
      </c>
      <c r="F63" s="69" t="s">
        <v>420</v>
      </c>
      <c r="G63" s="171">
        <v>45819</v>
      </c>
      <c r="H63" s="69" t="s">
        <v>421</v>
      </c>
      <c r="I63" s="69"/>
      <c r="J63" s="69"/>
      <c r="K63" s="69" t="s">
        <v>15</v>
      </c>
      <c r="L63" s="69" t="s">
        <v>422</v>
      </c>
      <c r="M63" s="69"/>
      <c r="N63" s="69" t="s">
        <v>423</v>
      </c>
      <c r="O63" s="69" t="s">
        <v>424</v>
      </c>
      <c r="P63" s="69" t="s">
        <v>352</v>
      </c>
      <c r="Q63" s="69"/>
      <c r="R63" s="69"/>
      <c r="S63" s="69" t="s">
        <v>391</v>
      </c>
      <c r="T63" s="69"/>
      <c r="U63" t="str">
        <f>IF(C63="other dept",S63,VLOOKUP(H63,raw_stored!I:N,6,0))</f>
        <v>S.OCM Actioned</v>
      </c>
    </row>
    <row r="64" spans="2:21">
      <c r="B64" t="str">
        <f t="shared" si="0"/>
        <v>OCM125-11716</v>
      </c>
      <c r="C64" t="str">
        <f t="shared" si="3"/>
        <v>OCM</v>
      </c>
      <c r="D64" t="str">
        <f t="shared" si="4"/>
        <v>OCM</v>
      </c>
      <c r="E64" s="69" t="s">
        <v>425</v>
      </c>
      <c r="F64" s="69" t="s">
        <v>426</v>
      </c>
      <c r="G64" s="171">
        <v>45819</v>
      </c>
      <c r="H64" s="69" t="s">
        <v>427</v>
      </c>
      <c r="I64" s="69" t="s">
        <v>2942</v>
      </c>
      <c r="J64" s="69"/>
      <c r="K64" s="69" t="s">
        <v>17</v>
      </c>
      <c r="L64" s="69"/>
      <c r="M64" s="69"/>
      <c r="N64" s="69"/>
      <c r="O64" s="69"/>
      <c r="P64" s="69"/>
      <c r="Q64" s="69"/>
      <c r="R64" s="69"/>
      <c r="S64" s="69" t="s">
        <v>358</v>
      </c>
      <c r="T64" s="69" t="s">
        <v>30</v>
      </c>
      <c r="U64" t="str">
        <f>IF(C64="other dept",S64,VLOOKUP(H64,raw_stored!I:N,6,0))</f>
        <v>OCM Process Complete</v>
      </c>
    </row>
    <row r="65" spans="2:21">
      <c r="B65" t="str">
        <f t="shared" si="0"/>
        <v>OCM125-11724</v>
      </c>
      <c r="C65" t="str">
        <f t="shared" si="3"/>
        <v>OCM</v>
      </c>
      <c r="D65" t="str">
        <f t="shared" si="4"/>
        <v>OCM</v>
      </c>
      <c r="E65" s="69" t="s">
        <v>431</v>
      </c>
      <c r="F65" s="69" t="s">
        <v>432</v>
      </c>
      <c r="G65" s="171">
        <v>45819</v>
      </c>
      <c r="H65" s="69" t="s">
        <v>433</v>
      </c>
      <c r="I65" s="69"/>
      <c r="J65" s="69"/>
      <c r="K65" s="69" t="s">
        <v>22</v>
      </c>
      <c r="L65" s="69" t="s">
        <v>432</v>
      </c>
      <c r="M65" s="69"/>
      <c r="N65" s="69" t="s">
        <v>434</v>
      </c>
      <c r="O65" s="69" t="s">
        <v>435</v>
      </c>
      <c r="P65" s="69" t="s">
        <v>324</v>
      </c>
      <c r="Q65" s="69"/>
      <c r="R65" s="69"/>
      <c r="S65" s="69" t="s">
        <v>358</v>
      </c>
      <c r="T65" s="69"/>
      <c r="U65" t="str">
        <f>IF(C65="other dept",S65,VLOOKUP(H65,raw_stored!I:N,6,0))</f>
        <v>OCM Process Complete</v>
      </c>
    </row>
    <row r="66" spans="2:21">
      <c r="B66" t="str">
        <f t="shared" si="0"/>
        <v>OCM125-11710</v>
      </c>
      <c r="C66" t="str">
        <f t="shared" si="3"/>
        <v>OCM</v>
      </c>
      <c r="D66" t="str">
        <f t="shared" si="4"/>
        <v>OCM</v>
      </c>
      <c r="E66" s="69" t="s">
        <v>436</v>
      </c>
      <c r="F66" s="69" t="s">
        <v>437</v>
      </c>
      <c r="G66" s="171">
        <v>45818</v>
      </c>
      <c r="H66" s="69" t="s">
        <v>438</v>
      </c>
      <c r="I66" s="69"/>
      <c r="J66" s="69"/>
      <c r="K66" s="69" t="s">
        <v>439</v>
      </c>
      <c r="L66" s="69" t="s">
        <v>440</v>
      </c>
      <c r="M66" s="69"/>
      <c r="N66" s="69" t="s">
        <v>441</v>
      </c>
      <c r="O66" s="69" t="s">
        <v>331</v>
      </c>
      <c r="P66" s="69" t="s">
        <v>352</v>
      </c>
      <c r="Q66" s="69"/>
      <c r="R66" s="69"/>
      <c r="S66" s="69" t="s">
        <v>358</v>
      </c>
      <c r="T66" s="69"/>
      <c r="U66" s="65" t="s">
        <v>358</v>
      </c>
    </row>
    <row r="67" spans="2:21">
      <c r="B67" t="str">
        <f t="shared" si="0"/>
        <v>OCM125-11707</v>
      </c>
      <c r="C67" t="str">
        <f t="shared" si="3"/>
        <v>OCM</v>
      </c>
      <c r="D67" t="str">
        <f t="shared" si="4"/>
        <v>OCM</v>
      </c>
      <c r="E67" s="69" t="s">
        <v>442</v>
      </c>
      <c r="F67" s="69" t="s">
        <v>443</v>
      </c>
      <c r="G67" s="171">
        <v>45818</v>
      </c>
      <c r="H67" s="69" t="s">
        <v>444</v>
      </c>
      <c r="I67" s="69"/>
      <c r="J67" s="69"/>
      <c r="K67" s="69" t="s">
        <v>15</v>
      </c>
      <c r="L67" s="69" t="s">
        <v>445</v>
      </c>
      <c r="M67" s="69"/>
      <c r="N67" s="69" t="s">
        <v>446</v>
      </c>
      <c r="O67" s="69" t="s">
        <v>447</v>
      </c>
      <c r="P67" s="69" t="s">
        <v>352</v>
      </c>
      <c r="Q67" s="69"/>
      <c r="R67" s="69"/>
      <c r="S67" s="69" t="s">
        <v>391</v>
      </c>
      <c r="T67" s="69"/>
      <c r="U67" t="str">
        <f>IF(C67="other dept",S67,VLOOKUP(H67,raw_stored!I:N,6,0))</f>
        <v>OCM Process Complete</v>
      </c>
    </row>
    <row r="68" spans="2:21">
      <c r="B68" t="str">
        <f t="shared" si="0"/>
        <v>OCM125-11690</v>
      </c>
      <c r="C68" t="str">
        <f t="shared" si="3"/>
        <v>OCM</v>
      </c>
      <c r="D68" t="str">
        <f t="shared" si="4"/>
        <v>OCM</v>
      </c>
      <c r="E68" s="69" t="s">
        <v>448</v>
      </c>
      <c r="F68" s="69" t="s">
        <v>449</v>
      </c>
      <c r="G68" s="171">
        <v>45818</v>
      </c>
      <c r="H68" s="69" t="s">
        <v>450</v>
      </c>
      <c r="I68" s="69"/>
      <c r="J68" s="69"/>
      <c r="K68" s="69" t="s">
        <v>17</v>
      </c>
      <c r="L68" s="69" t="s">
        <v>449</v>
      </c>
      <c r="M68" s="69"/>
      <c r="N68" s="69" t="s">
        <v>451</v>
      </c>
      <c r="O68" s="69" t="s">
        <v>336</v>
      </c>
      <c r="P68" s="69" t="s">
        <v>352</v>
      </c>
      <c r="Q68" s="69"/>
      <c r="R68" s="69"/>
      <c r="S68" s="69" t="s">
        <v>391</v>
      </c>
      <c r="T68" s="69"/>
      <c r="U68" t="str">
        <f>IF(C68="other dept",S68,VLOOKUP(H68,raw_stored!I:N,6,0))</f>
        <v>OCM Process Complete</v>
      </c>
    </row>
    <row r="69" spans="2:21">
      <c r="B69" t="str">
        <f t="shared" si="0"/>
        <v>OCM125-11662</v>
      </c>
      <c r="C69" t="str">
        <f t="shared" si="3"/>
        <v>OCM</v>
      </c>
      <c r="D69" t="str">
        <f t="shared" si="4"/>
        <v>OCM</v>
      </c>
      <c r="E69" s="69" t="s">
        <v>452</v>
      </c>
      <c r="F69" s="69" t="s">
        <v>453</v>
      </c>
      <c r="G69" s="171">
        <v>45818</v>
      </c>
      <c r="H69" s="69" t="s">
        <v>454</v>
      </c>
      <c r="I69" s="69"/>
      <c r="J69" s="69"/>
      <c r="K69" s="69" t="s">
        <v>17</v>
      </c>
      <c r="L69" s="69" t="s">
        <v>455</v>
      </c>
      <c r="M69" s="69"/>
      <c r="N69" s="69" t="s">
        <v>456</v>
      </c>
      <c r="O69" s="69" t="s">
        <v>457</v>
      </c>
      <c r="P69" s="69" t="s">
        <v>352</v>
      </c>
      <c r="Q69" s="69"/>
      <c r="R69" s="69"/>
      <c r="S69" s="69" t="s">
        <v>391</v>
      </c>
      <c r="T69" s="69"/>
      <c r="U69" s="65" t="s">
        <v>358</v>
      </c>
    </row>
    <row r="70" spans="2:21">
      <c r="B70" t="str">
        <f t="shared" si="0"/>
        <v>OCM125-11660</v>
      </c>
      <c r="C70" t="str">
        <f t="shared" si="3"/>
        <v>OCM</v>
      </c>
      <c r="D70" t="str">
        <f t="shared" si="4"/>
        <v>OCM</v>
      </c>
      <c r="E70" s="69" t="s">
        <v>458</v>
      </c>
      <c r="F70" s="69" t="s">
        <v>459</v>
      </c>
      <c r="G70" s="171">
        <v>45818</v>
      </c>
      <c r="H70" s="69" t="s">
        <v>460</v>
      </c>
      <c r="I70" s="69"/>
      <c r="J70" s="69"/>
      <c r="K70" s="69" t="s">
        <v>439</v>
      </c>
      <c r="L70" s="69" t="s">
        <v>459</v>
      </c>
      <c r="M70" s="69"/>
      <c r="N70" s="69" t="s">
        <v>461</v>
      </c>
      <c r="O70" s="69" t="s">
        <v>462</v>
      </c>
      <c r="P70" s="69" t="s">
        <v>352</v>
      </c>
      <c r="Q70" s="69"/>
      <c r="R70" s="69"/>
      <c r="S70" s="69" t="s">
        <v>358</v>
      </c>
      <c r="T70" s="69"/>
      <c r="U70" t="str">
        <f>IF(C70="other dept",S70,VLOOKUP(H70,raw_stored!I:N,6,0))</f>
        <v>OCM Process Complete</v>
      </c>
    </row>
    <row r="71" spans="2:21">
      <c r="B71" t="str">
        <f t="shared" ref="B71:B75" si="5">H71</f>
        <v>OCM125-11654</v>
      </c>
      <c r="C71" t="str">
        <f t="shared" ref="C71:C75" si="6">IF(D71="OCM","OCM","other dept")</f>
        <v>OCM</v>
      </c>
      <c r="D71" t="str">
        <f t="shared" ref="D71:D75" si="7">LEFT(H71,3)</f>
        <v>OCM</v>
      </c>
      <c r="E71" s="69" t="s">
        <v>463</v>
      </c>
      <c r="F71" s="69" t="s">
        <v>464</v>
      </c>
      <c r="G71" s="171">
        <v>45818</v>
      </c>
      <c r="H71" s="69" t="s">
        <v>465</v>
      </c>
      <c r="I71" s="69"/>
      <c r="J71" s="69"/>
      <c r="K71" s="69" t="s">
        <v>17</v>
      </c>
      <c r="L71" s="69" t="s">
        <v>336</v>
      </c>
      <c r="M71" s="69"/>
      <c r="N71" s="69" t="s">
        <v>466</v>
      </c>
      <c r="O71" s="69" t="s">
        <v>467</v>
      </c>
      <c r="P71" s="69" t="s">
        <v>352</v>
      </c>
      <c r="Q71" s="69"/>
      <c r="R71" s="69"/>
      <c r="S71" s="69" t="s">
        <v>391</v>
      </c>
      <c r="T71" s="69"/>
      <c r="U71" t="str">
        <f>IF(C71="other dept",S71,VLOOKUP(H71,raw_stored!I:N,6,0))</f>
        <v>OCM Process Complete</v>
      </c>
    </row>
    <row r="72" spans="2:21">
      <c r="B72" t="str">
        <f t="shared" si="5"/>
        <v>OCM125-11656</v>
      </c>
      <c r="C72" t="str">
        <f t="shared" si="6"/>
        <v>OCM</v>
      </c>
      <c r="D72" t="str">
        <f t="shared" si="7"/>
        <v>OCM</v>
      </c>
      <c r="E72" s="69" t="s">
        <v>468</v>
      </c>
      <c r="F72" s="69" t="s">
        <v>469</v>
      </c>
      <c r="G72" s="171">
        <v>45818</v>
      </c>
      <c r="H72" s="69" t="s">
        <v>470</v>
      </c>
      <c r="I72" s="69"/>
      <c r="J72" s="69"/>
      <c r="K72" s="69" t="s">
        <v>17</v>
      </c>
      <c r="L72" s="69" t="s">
        <v>471</v>
      </c>
      <c r="M72" s="69"/>
      <c r="N72" s="69" t="s">
        <v>472</v>
      </c>
      <c r="O72" s="69" t="s">
        <v>462</v>
      </c>
      <c r="P72" s="69" t="s">
        <v>352</v>
      </c>
      <c r="Q72" s="69"/>
      <c r="R72" s="69"/>
      <c r="S72" s="69" t="s">
        <v>391</v>
      </c>
      <c r="T72" s="69"/>
      <c r="U72" t="str">
        <f>IF(C72="other dept",S72,VLOOKUP(H72,raw_stored!I:N,6,0))</f>
        <v>OCM Process Complete</v>
      </c>
    </row>
    <row r="73" spans="2:21">
      <c r="B73" t="str">
        <f t="shared" si="5"/>
        <v>OCM125-11583</v>
      </c>
      <c r="C73" t="str">
        <f t="shared" si="6"/>
        <v>OCM</v>
      </c>
      <c r="D73" t="str">
        <f t="shared" si="7"/>
        <v>OCM</v>
      </c>
      <c r="E73" s="69" t="s">
        <v>473</v>
      </c>
      <c r="F73" s="69" t="s">
        <v>474</v>
      </c>
      <c r="G73" s="171">
        <v>45818</v>
      </c>
      <c r="H73" s="69" t="s">
        <v>475</v>
      </c>
      <c r="I73" s="69"/>
      <c r="J73" s="69"/>
      <c r="K73" s="69" t="s">
        <v>19</v>
      </c>
      <c r="L73" s="69" t="s">
        <v>476</v>
      </c>
      <c r="M73" s="69"/>
      <c r="N73" s="69" t="s">
        <v>477</v>
      </c>
      <c r="O73" s="69" t="s">
        <v>478</v>
      </c>
      <c r="P73" s="69" t="s">
        <v>324</v>
      </c>
      <c r="Q73" s="69"/>
      <c r="R73" s="69"/>
      <c r="S73" s="69" t="s">
        <v>358</v>
      </c>
      <c r="T73" s="69"/>
      <c r="U73" t="str">
        <f>IF(C73="other dept",S73,VLOOKUP(H73,raw_stored!I:N,6,0))</f>
        <v>OCM Process Complete</v>
      </c>
    </row>
    <row r="74" spans="2:21">
      <c r="B74" t="str">
        <f t="shared" si="5"/>
        <v>OCM125-11575</v>
      </c>
      <c r="C74" t="str">
        <f t="shared" si="6"/>
        <v>OCM</v>
      </c>
      <c r="D74" t="str">
        <f t="shared" si="7"/>
        <v>OCM</v>
      </c>
      <c r="E74" s="69" t="s">
        <v>479</v>
      </c>
      <c r="F74" s="69" t="s">
        <v>480</v>
      </c>
      <c r="G74" s="171">
        <v>45818</v>
      </c>
      <c r="H74" s="69" t="s">
        <v>481</v>
      </c>
      <c r="I74" s="69"/>
      <c r="J74" s="69"/>
      <c r="K74" s="69" t="s">
        <v>17</v>
      </c>
      <c r="L74" s="69" t="s">
        <v>482</v>
      </c>
      <c r="M74" s="69"/>
      <c r="N74" s="69" t="s">
        <v>483</v>
      </c>
      <c r="O74" s="69" t="s">
        <v>484</v>
      </c>
      <c r="P74" s="69" t="s">
        <v>352</v>
      </c>
      <c r="Q74" s="69"/>
      <c r="R74" s="69"/>
      <c r="S74" s="69" t="s">
        <v>391</v>
      </c>
      <c r="T74" s="69"/>
      <c r="U74" t="str">
        <f>IF(C74="other dept",S74,VLOOKUP(H74,raw_stored!I:N,6,0))</f>
        <v>S.OCM Actioned</v>
      </c>
    </row>
    <row r="75" spans="2:21">
      <c r="B75" t="str">
        <f t="shared" si="5"/>
        <v>OCM125-11507</v>
      </c>
      <c r="C75" t="str">
        <f t="shared" si="6"/>
        <v>OCM</v>
      </c>
      <c r="D75" t="str">
        <f t="shared" si="7"/>
        <v>OCM</v>
      </c>
      <c r="E75" s="69" t="s">
        <v>458</v>
      </c>
      <c r="F75" s="69" t="s">
        <v>485</v>
      </c>
      <c r="G75" s="171">
        <v>45817</v>
      </c>
      <c r="H75" s="69" t="s">
        <v>486</v>
      </c>
      <c r="I75" s="69"/>
      <c r="J75" s="69"/>
      <c r="K75" s="69" t="s">
        <v>17</v>
      </c>
      <c r="L75" s="69" t="s">
        <v>487</v>
      </c>
      <c r="M75" s="69"/>
      <c r="N75" s="69" t="s">
        <v>488</v>
      </c>
      <c r="O75" s="69" t="s">
        <v>489</v>
      </c>
      <c r="P75" s="69" t="s">
        <v>324</v>
      </c>
      <c r="Q75" s="69"/>
      <c r="R75" s="69"/>
      <c r="S75" s="69" t="s">
        <v>391</v>
      </c>
      <c r="T75" s="69"/>
      <c r="U75" s="65" t="s">
        <v>358</v>
      </c>
    </row>
    <row r="76" spans="2:21">
      <c r="B76" t="str">
        <f t="shared" ref="B76:B84" si="8">H76</f>
        <v>OCM125-11515</v>
      </c>
      <c r="C76" t="str">
        <f t="shared" ref="C76:C84" si="9">IF(D76="OCM","OCM","other dept")</f>
        <v>OCM</v>
      </c>
      <c r="D76" t="str">
        <f t="shared" ref="D76:D84" si="10">LEFT(H76,3)</f>
        <v>OCM</v>
      </c>
      <c r="E76" s="69" t="s">
        <v>490</v>
      </c>
      <c r="F76" s="69" t="s">
        <v>491</v>
      </c>
      <c r="G76" s="171">
        <v>45817</v>
      </c>
      <c r="H76" s="69" t="s">
        <v>492</v>
      </c>
      <c r="I76" s="69"/>
      <c r="J76" s="69"/>
      <c r="K76" s="69" t="s">
        <v>439</v>
      </c>
      <c r="L76" s="69" t="s">
        <v>491</v>
      </c>
      <c r="M76" s="69"/>
      <c r="N76" s="69" t="s">
        <v>493</v>
      </c>
      <c r="O76" s="69" t="s">
        <v>494</v>
      </c>
      <c r="P76" s="69" t="s">
        <v>324</v>
      </c>
      <c r="Q76" s="69"/>
      <c r="R76" s="69"/>
      <c r="S76" s="69" t="s">
        <v>358</v>
      </c>
      <c r="T76" s="69"/>
      <c r="U76" s="65" t="s">
        <v>358</v>
      </c>
    </row>
    <row r="77" spans="2:21">
      <c r="B77" t="str">
        <f t="shared" si="8"/>
        <v>OCM125-11495</v>
      </c>
      <c r="C77" t="str">
        <f t="shared" si="9"/>
        <v>OCM</v>
      </c>
      <c r="D77" t="str">
        <f t="shared" si="10"/>
        <v>OCM</v>
      </c>
      <c r="E77" s="69" t="s">
        <v>495</v>
      </c>
      <c r="F77" s="69" t="s">
        <v>496</v>
      </c>
      <c r="G77" s="171">
        <v>45817</v>
      </c>
      <c r="H77" s="69" t="s">
        <v>497</v>
      </c>
      <c r="I77" s="69"/>
      <c r="J77" s="69"/>
      <c r="K77" s="69" t="s">
        <v>17</v>
      </c>
      <c r="L77" s="69" t="s">
        <v>496</v>
      </c>
      <c r="M77" s="69"/>
      <c r="N77" s="69" t="s">
        <v>498</v>
      </c>
      <c r="O77" s="69" t="s">
        <v>331</v>
      </c>
      <c r="P77" s="69" t="s">
        <v>352</v>
      </c>
      <c r="Q77" s="69"/>
      <c r="R77" s="69"/>
      <c r="S77" s="69" t="s">
        <v>391</v>
      </c>
      <c r="T77" s="69"/>
      <c r="U77" t="str">
        <f>IF(C77="other dept",S77,VLOOKUP(H77,raw_stored!I:N,6,0))</f>
        <v>OCM Process Complete</v>
      </c>
    </row>
    <row r="78" spans="2:21">
      <c r="B78" t="str">
        <f t="shared" si="8"/>
        <v>OCM125-11520</v>
      </c>
      <c r="C78" t="str">
        <f t="shared" si="9"/>
        <v>OCM</v>
      </c>
      <c r="D78" t="str">
        <f t="shared" si="10"/>
        <v>OCM</v>
      </c>
      <c r="E78" s="69" t="s">
        <v>499</v>
      </c>
      <c r="F78" s="69" t="s">
        <v>500</v>
      </c>
      <c r="G78" s="171">
        <v>45817</v>
      </c>
      <c r="H78" s="69" t="s">
        <v>501</v>
      </c>
      <c r="I78" s="69"/>
      <c r="J78" s="69"/>
      <c r="K78" s="69" t="s">
        <v>17</v>
      </c>
      <c r="L78" s="69" t="s">
        <v>500</v>
      </c>
      <c r="M78" s="69"/>
      <c r="N78" s="69" t="s">
        <v>502</v>
      </c>
      <c r="O78" s="69" t="s">
        <v>390</v>
      </c>
      <c r="P78" s="69" t="s">
        <v>324</v>
      </c>
      <c r="Q78" s="69"/>
      <c r="R78" s="69"/>
      <c r="S78" s="69" t="s">
        <v>391</v>
      </c>
      <c r="T78" s="69"/>
      <c r="U78" t="str">
        <f>IF(C78="other dept",S78,VLOOKUP(H78,raw_stored!I:N,6,0))</f>
        <v>S.OCM Actioned</v>
      </c>
    </row>
    <row r="79" spans="2:21">
      <c r="B79" t="str">
        <f t="shared" si="8"/>
        <v>OCM125-11518</v>
      </c>
      <c r="C79" t="str">
        <f t="shared" si="9"/>
        <v>OCM</v>
      </c>
      <c r="D79" t="str">
        <f t="shared" si="10"/>
        <v>OCM</v>
      </c>
      <c r="E79" s="69" t="s">
        <v>503</v>
      </c>
      <c r="F79" s="69" t="s">
        <v>504</v>
      </c>
      <c r="G79" s="171">
        <v>45817</v>
      </c>
      <c r="H79" s="69" t="s">
        <v>505</v>
      </c>
      <c r="I79" s="69"/>
      <c r="J79" s="69"/>
      <c r="K79" s="69" t="s">
        <v>19</v>
      </c>
      <c r="L79" s="69" t="s">
        <v>506</v>
      </c>
      <c r="M79" s="69"/>
      <c r="N79" s="69" t="s">
        <v>507</v>
      </c>
      <c r="O79" s="69" t="s">
        <v>508</v>
      </c>
      <c r="P79" s="69" t="s">
        <v>509</v>
      </c>
      <c r="Q79" s="69"/>
      <c r="R79" s="69"/>
      <c r="S79" s="69" t="s">
        <v>358</v>
      </c>
      <c r="T79" s="69"/>
      <c r="U79" t="str">
        <f>IF(C79="other dept",S79,VLOOKUP(H79,raw_stored!I:N,6,0))</f>
        <v>OCM Process Complete</v>
      </c>
    </row>
    <row r="80" spans="2:21">
      <c r="B80" t="str">
        <f t="shared" si="8"/>
        <v>OCM125-11494</v>
      </c>
      <c r="C80" t="str">
        <f t="shared" si="9"/>
        <v>OCM</v>
      </c>
      <c r="D80" t="str">
        <f t="shared" si="10"/>
        <v>OCM</v>
      </c>
      <c r="E80" s="69" t="s">
        <v>510</v>
      </c>
      <c r="F80" s="69" t="s">
        <v>511</v>
      </c>
      <c r="G80" s="171">
        <v>45817</v>
      </c>
      <c r="H80" s="69" t="s">
        <v>512</v>
      </c>
      <c r="I80" s="69"/>
      <c r="J80" s="69"/>
      <c r="K80" s="69" t="s">
        <v>17</v>
      </c>
      <c r="L80" s="69" t="s">
        <v>513</v>
      </c>
      <c r="M80" s="69"/>
      <c r="N80" s="69" t="s">
        <v>514</v>
      </c>
      <c r="O80" s="69" t="s">
        <v>515</v>
      </c>
      <c r="P80" s="69" t="s">
        <v>352</v>
      </c>
      <c r="Q80" s="69"/>
      <c r="R80" s="69"/>
      <c r="S80" s="69" t="s">
        <v>391</v>
      </c>
      <c r="T80" s="69"/>
      <c r="U80" t="str">
        <f>IF(C80="other dept",S80,VLOOKUP(H80,raw_stored!I:N,6,0))</f>
        <v>S.OCM Actioned</v>
      </c>
    </row>
    <row r="81" spans="2:21">
      <c r="B81" t="str">
        <f t="shared" si="8"/>
        <v>OCM125-11536</v>
      </c>
      <c r="C81" t="str">
        <f t="shared" si="9"/>
        <v>OCM</v>
      </c>
      <c r="D81" t="str">
        <f t="shared" si="10"/>
        <v>OCM</v>
      </c>
      <c r="E81" s="69" t="s">
        <v>516</v>
      </c>
      <c r="F81" s="69" t="s">
        <v>517</v>
      </c>
      <c r="G81" s="171">
        <v>45817</v>
      </c>
      <c r="H81" s="69" t="s">
        <v>518</v>
      </c>
      <c r="I81" s="69"/>
      <c r="J81" s="69"/>
      <c r="K81" s="69" t="s">
        <v>17</v>
      </c>
      <c r="L81" s="69" t="s">
        <v>336</v>
      </c>
      <c r="M81" s="69"/>
      <c r="N81" s="69" t="s">
        <v>519</v>
      </c>
      <c r="O81" s="69" t="s">
        <v>520</v>
      </c>
      <c r="P81" s="69" t="s">
        <v>352</v>
      </c>
      <c r="Q81" s="69"/>
      <c r="R81" s="69"/>
      <c r="S81" s="69" t="s">
        <v>391</v>
      </c>
      <c r="T81" s="69"/>
      <c r="U81" t="str">
        <f>IF(C81="other dept",S81,VLOOKUP(H81,raw_stored!I:N,6,0))</f>
        <v>S.OCM Actioned</v>
      </c>
    </row>
    <row r="82" spans="2:21">
      <c r="B82" t="str">
        <f t="shared" si="8"/>
        <v>OCM125-11516</v>
      </c>
      <c r="C82" t="str">
        <f t="shared" si="9"/>
        <v>OCM</v>
      </c>
      <c r="D82" t="str">
        <f t="shared" si="10"/>
        <v>OCM</v>
      </c>
      <c r="E82" s="69" t="s">
        <v>521</v>
      </c>
      <c r="F82" s="69" t="s">
        <v>522</v>
      </c>
      <c r="G82" s="171">
        <v>45817</v>
      </c>
      <c r="H82" s="69" t="s">
        <v>523</v>
      </c>
      <c r="I82" s="69"/>
      <c r="J82" s="69"/>
      <c r="K82" s="69" t="s">
        <v>17</v>
      </c>
      <c r="L82" s="69" t="s">
        <v>524</v>
      </c>
      <c r="M82" s="69"/>
      <c r="N82" s="69" t="s">
        <v>525</v>
      </c>
      <c r="O82" s="69" t="s">
        <v>526</v>
      </c>
      <c r="P82" s="69" t="s">
        <v>324</v>
      </c>
      <c r="Q82" s="69"/>
      <c r="R82" s="69"/>
      <c r="S82" s="69" t="s">
        <v>391</v>
      </c>
      <c r="T82" s="69"/>
      <c r="U82" t="str">
        <f>IF(C82="other dept",S82,VLOOKUP(H82,raw_stored!I:N,6,0))</f>
        <v>OCM Process Complete</v>
      </c>
    </row>
    <row r="83" spans="2:21">
      <c r="B83" t="str">
        <f t="shared" si="8"/>
        <v>OCM125-11433</v>
      </c>
      <c r="C83" t="str">
        <f t="shared" si="9"/>
        <v>OCM</v>
      </c>
      <c r="D83" t="str">
        <f t="shared" si="10"/>
        <v>OCM</v>
      </c>
      <c r="E83" s="69" t="s">
        <v>529</v>
      </c>
      <c r="F83" s="69" t="s">
        <v>530</v>
      </c>
      <c r="G83" s="171">
        <v>45817</v>
      </c>
      <c r="H83" s="69" t="s">
        <v>531</v>
      </c>
      <c r="I83" s="69"/>
      <c r="J83" s="69"/>
      <c r="K83" s="69" t="s">
        <v>17</v>
      </c>
      <c r="L83" s="69" t="s">
        <v>532</v>
      </c>
      <c r="M83" s="69"/>
      <c r="N83" s="69" t="s">
        <v>527</v>
      </c>
      <c r="O83" s="69" t="s">
        <v>528</v>
      </c>
      <c r="P83" s="69" t="s">
        <v>352</v>
      </c>
      <c r="Q83" s="69"/>
      <c r="R83" s="69"/>
      <c r="S83" s="69" t="s">
        <v>391</v>
      </c>
      <c r="T83" s="69"/>
      <c r="U83" t="str">
        <f>IF(C83="other dept",S83,VLOOKUP(H83,raw_stored!I:N,6,0))</f>
        <v>S.OCM Actioned</v>
      </c>
    </row>
    <row r="84" spans="2:21">
      <c r="B84" t="str">
        <f t="shared" si="8"/>
        <v>OCM125-11459</v>
      </c>
      <c r="C84" t="str">
        <f t="shared" si="9"/>
        <v>OCM</v>
      </c>
      <c r="D84" t="str">
        <f t="shared" si="10"/>
        <v>OCM</v>
      </c>
      <c r="E84" s="69" t="s">
        <v>533</v>
      </c>
      <c r="F84" s="69" t="s">
        <v>534</v>
      </c>
      <c r="G84" s="171">
        <v>45817</v>
      </c>
      <c r="H84" s="69" t="s">
        <v>535</v>
      </c>
      <c r="I84" s="69"/>
      <c r="J84" s="69"/>
      <c r="K84" s="69" t="s">
        <v>439</v>
      </c>
      <c r="L84" s="69" t="s">
        <v>534</v>
      </c>
      <c r="M84" s="69"/>
      <c r="N84" s="69" t="s">
        <v>536</v>
      </c>
      <c r="O84" s="69" t="s">
        <v>537</v>
      </c>
      <c r="P84" s="69" t="s">
        <v>324</v>
      </c>
      <c r="Q84" s="69"/>
      <c r="R84" s="69"/>
      <c r="S84" s="69" t="s">
        <v>358</v>
      </c>
      <c r="T84" s="69"/>
      <c r="U84" t="str">
        <f>IF(C84="other dept",S84,VLOOKUP(H84,raw_stored!I:N,6,0))</f>
        <v>OCM Process Started</v>
      </c>
    </row>
    <row r="85" spans="2:21">
      <c r="B85" t="str">
        <f t="shared" ref="B85:B87" si="11">H85</f>
        <v>OCM125-11406</v>
      </c>
      <c r="C85" t="str">
        <f t="shared" ref="C85:C87" si="12">IF(D85="OCM","OCM","other dept")</f>
        <v>OCM</v>
      </c>
      <c r="D85" t="str">
        <f t="shared" ref="D85:D87" si="13">LEFT(H85,3)</f>
        <v>OCM</v>
      </c>
      <c r="E85" s="69" t="s">
        <v>538</v>
      </c>
      <c r="F85" s="69" t="s">
        <v>539</v>
      </c>
      <c r="G85" s="171">
        <v>45817</v>
      </c>
      <c r="H85" s="69" t="s">
        <v>540</v>
      </c>
      <c r="I85" s="69" t="s">
        <v>2943</v>
      </c>
      <c r="J85" s="69"/>
      <c r="K85" s="69" t="s">
        <v>15</v>
      </c>
      <c r="L85" s="69"/>
      <c r="M85" s="69"/>
      <c r="N85" s="69"/>
      <c r="O85" s="69"/>
      <c r="P85" s="69"/>
      <c r="Q85" s="69"/>
      <c r="R85" s="69"/>
      <c r="S85" s="69" t="s">
        <v>358</v>
      </c>
      <c r="T85" s="69" t="s">
        <v>30</v>
      </c>
      <c r="U85" t="str">
        <f>IF(C85="other dept",S85,VLOOKUP(H85,raw_stored!I:N,6,0))</f>
        <v>OCM Process Complete</v>
      </c>
    </row>
    <row r="86" spans="2:21">
      <c r="B86" t="str">
        <f t="shared" si="11"/>
        <v>OCM125-11427</v>
      </c>
      <c r="C86" t="str">
        <f t="shared" si="12"/>
        <v>OCM</v>
      </c>
      <c r="D86" t="str">
        <f t="shared" si="13"/>
        <v>OCM</v>
      </c>
      <c r="E86" s="69" t="s">
        <v>543</v>
      </c>
      <c r="F86" s="69" t="s">
        <v>544</v>
      </c>
      <c r="G86" s="171">
        <v>45817</v>
      </c>
      <c r="H86" s="69" t="s">
        <v>545</v>
      </c>
      <c r="I86" s="69" t="s">
        <v>546</v>
      </c>
      <c r="J86" s="69"/>
      <c r="K86" s="69" t="s">
        <v>17</v>
      </c>
      <c r="L86" s="69"/>
      <c r="M86" s="69"/>
      <c r="N86" s="69"/>
      <c r="O86" s="69"/>
      <c r="P86" s="69"/>
      <c r="Q86" s="69"/>
      <c r="R86" s="69"/>
      <c r="S86" s="69" t="s">
        <v>358</v>
      </c>
      <c r="T86" s="69" t="s">
        <v>30</v>
      </c>
      <c r="U86" t="str">
        <f>IF(C86="other dept",S86,VLOOKUP(H86,raw_stored!I:N,6,0))</f>
        <v>OCM Process Complete</v>
      </c>
    </row>
    <row r="87" spans="2:21">
      <c r="B87" t="str">
        <f t="shared" si="11"/>
        <v>OCM125-11465</v>
      </c>
      <c r="C87" t="str">
        <f t="shared" si="12"/>
        <v>OCM</v>
      </c>
      <c r="D87" t="str">
        <f t="shared" si="13"/>
        <v>OCM</v>
      </c>
      <c r="E87" s="69" t="s">
        <v>547</v>
      </c>
      <c r="F87" s="69" t="s">
        <v>548</v>
      </c>
      <c r="G87" s="171">
        <v>45817</v>
      </c>
      <c r="H87" s="69" t="s">
        <v>549</v>
      </c>
      <c r="I87" s="69"/>
      <c r="J87" s="69"/>
      <c r="K87" s="69" t="s">
        <v>20</v>
      </c>
      <c r="L87" s="69" t="s">
        <v>550</v>
      </c>
      <c r="M87" s="69"/>
      <c r="N87" s="69" t="s">
        <v>551</v>
      </c>
      <c r="O87" s="69" t="s">
        <v>552</v>
      </c>
      <c r="P87" s="69" t="s">
        <v>352</v>
      </c>
      <c r="Q87" s="69"/>
      <c r="R87" s="69"/>
      <c r="S87" s="69" t="s">
        <v>358</v>
      </c>
      <c r="T87" s="69"/>
      <c r="U87" t="str">
        <f>IF(C87="other dept",S87,VLOOKUP(H87,raw_stored!I:N,6,0))</f>
        <v>OCM Process Complete</v>
      </c>
    </row>
    <row r="88" spans="2:21">
      <c r="B88" t="str">
        <f t="shared" ref="B88:B106" si="14">H88</f>
        <v>OCM125-11426</v>
      </c>
      <c r="C88" t="str">
        <f t="shared" ref="C88:C106" si="15">IF(D88="OCM","OCM","other dept")</f>
        <v>OCM</v>
      </c>
      <c r="D88" t="str">
        <f t="shared" ref="D88:D106" si="16">LEFT(H88,3)</f>
        <v>OCM</v>
      </c>
      <c r="E88" s="69" t="s">
        <v>553</v>
      </c>
      <c r="F88" s="69" t="s">
        <v>554</v>
      </c>
      <c r="G88" s="171">
        <v>45817</v>
      </c>
      <c r="H88" s="69" t="s">
        <v>555</v>
      </c>
      <c r="I88" s="69" t="s">
        <v>2944</v>
      </c>
      <c r="J88" s="69"/>
      <c r="K88" s="69" t="s">
        <v>15</v>
      </c>
      <c r="L88" s="69"/>
      <c r="M88" s="69"/>
      <c r="N88" s="69"/>
      <c r="O88" s="69"/>
      <c r="P88" s="69"/>
      <c r="Q88" s="69"/>
      <c r="R88" s="69"/>
      <c r="S88" s="69" t="s">
        <v>358</v>
      </c>
      <c r="T88" s="69" t="s">
        <v>30</v>
      </c>
      <c r="U88" t="str">
        <f>IF(C88="other dept",S88,VLOOKUP(H88,raw_stored!I:N,6,0))</f>
        <v>OCM Process Complete</v>
      </c>
    </row>
    <row r="89" spans="2:21">
      <c r="B89" t="str">
        <f t="shared" si="14"/>
        <v>OCM125-11425</v>
      </c>
      <c r="C89" t="str">
        <f t="shared" si="15"/>
        <v>OCM</v>
      </c>
      <c r="D89" t="str">
        <f t="shared" si="16"/>
        <v>OCM</v>
      </c>
      <c r="E89" s="69" t="s">
        <v>558</v>
      </c>
      <c r="F89" s="69" t="s">
        <v>559</v>
      </c>
      <c r="G89" s="171">
        <v>45817</v>
      </c>
      <c r="H89" s="69" t="s">
        <v>560</v>
      </c>
      <c r="I89" s="69"/>
      <c r="J89" s="69"/>
      <c r="K89" s="69" t="s">
        <v>17</v>
      </c>
      <c r="L89" s="69" t="s">
        <v>336</v>
      </c>
      <c r="M89" s="69"/>
      <c r="N89" s="69" t="s">
        <v>561</v>
      </c>
      <c r="O89" s="69" t="s">
        <v>467</v>
      </c>
      <c r="P89" s="69" t="s">
        <v>324</v>
      </c>
      <c r="Q89" s="69"/>
      <c r="R89" s="69"/>
      <c r="S89" s="69" t="s">
        <v>391</v>
      </c>
      <c r="T89" s="69"/>
      <c r="U89" t="s">
        <v>358</v>
      </c>
    </row>
    <row r="90" spans="2:21">
      <c r="B90" t="str">
        <f t="shared" si="14"/>
        <v>OCM125-11400</v>
      </c>
      <c r="C90" t="str">
        <f t="shared" si="15"/>
        <v>OCM</v>
      </c>
      <c r="D90" t="str">
        <f t="shared" si="16"/>
        <v>OCM</v>
      </c>
      <c r="E90" s="69" t="s">
        <v>562</v>
      </c>
      <c r="F90" s="69" t="s">
        <v>563</v>
      </c>
      <c r="G90" s="171">
        <v>45817</v>
      </c>
      <c r="H90" s="69" t="s">
        <v>564</v>
      </c>
      <c r="I90" s="69"/>
      <c r="J90" s="69"/>
      <c r="K90" s="69" t="s">
        <v>17</v>
      </c>
      <c r="L90" s="69" t="s">
        <v>565</v>
      </c>
      <c r="M90" s="69"/>
      <c r="N90" s="69" t="s">
        <v>566</v>
      </c>
      <c r="O90" s="69" t="s">
        <v>567</v>
      </c>
      <c r="P90" s="69" t="s">
        <v>324</v>
      </c>
      <c r="Q90" s="69"/>
      <c r="R90" s="69"/>
      <c r="S90" s="69" t="s">
        <v>391</v>
      </c>
      <c r="T90" s="69"/>
      <c r="U90" t="str">
        <f>IF(C90="other dept",S90,VLOOKUP(H90,raw_stored!I:N,6,0))</f>
        <v>OCM Process Complete</v>
      </c>
    </row>
    <row r="91" spans="2:21">
      <c r="B91" t="str">
        <f t="shared" si="14"/>
        <v>OCM125-11394</v>
      </c>
      <c r="C91" t="str">
        <f t="shared" si="15"/>
        <v>OCM</v>
      </c>
      <c r="D91" t="str">
        <f t="shared" si="16"/>
        <v>OCM</v>
      </c>
      <c r="E91" s="69" t="s">
        <v>568</v>
      </c>
      <c r="F91" s="69" t="s">
        <v>569</v>
      </c>
      <c r="G91" s="171">
        <v>45817</v>
      </c>
      <c r="H91" s="69" t="s">
        <v>570</v>
      </c>
      <c r="I91" s="69"/>
      <c r="J91" s="69"/>
      <c r="K91" s="69" t="s">
        <v>17</v>
      </c>
      <c r="L91" s="69" t="s">
        <v>569</v>
      </c>
      <c r="M91" s="69"/>
      <c r="N91" s="69" t="s">
        <v>571</v>
      </c>
      <c r="O91" s="69" t="s">
        <v>331</v>
      </c>
      <c r="P91" s="69" t="s">
        <v>324</v>
      </c>
      <c r="Q91" s="69"/>
      <c r="R91" s="69"/>
      <c r="S91" s="69" t="s">
        <v>391</v>
      </c>
      <c r="T91" s="69"/>
      <c r="U91" t="str">
        <f>IF(C91="other dept",S91,VLOOKUP(H91,raw_stored!I:N,6,0))</f>
        <v>OCM Process Complete</v>
      </c>
    </row>
    <row r="92" spans="2:21">
      <c r="B92" t="str">
        <f t="shared" si="14"/>
        <v>OCM125-11399</v>
      </c>
      <c r="C92" t="str">
        <f t="shared" si="15"/>
        <v>OCM</v>
      </c>
      <c r="D92" t="str">
        <f t="shared" si="16"/>
        <v>OCM</v>
      </c>
      <c r="E92" s="69" t="s">
        <v>572</v>
      </c>
      <c r="F92" s="69" t="s">
        <v>573</v>
      </c>
      <c r="G92" s="171">
        <v>45817</v>
      </c>
      <c r="H92" s="69" t="s">
        <v>574</v>
      </c>
      <c r="I92" s="69"/>
      <c r="J92" s="69"/>
      <c r="K92" s="69" t="s">
        <v>439</v>
      </c>
      <c r="L92" s="69" t="s">
        <v>575</v>
      </c>
      <c r="M92" s="69"/>
      <c r="N92" s="69" t="s">
        <v>576</v>
      </c>
      <c r="O92" s="69" t="s">
        <v>577</v>
      </c>
      <c r="P92" s="69" t="s">
        <v>352</v>
      </c>
      <c r="Q92" s="69"/>
      <c r="R92" s="69"/>
      <c r="S92" s="69" t="s">
        <v>358</v>
      </c>
      <c r="T92" s="69"/>
      <c r="U92" t="str">
        <f>IF(C92="other dept",S92,VLOOKUP(H92,raw_stored!I:N,6,0))</f>
        <v>OCM Process Complete</v>
      </c>
    </row>
    <row r="93" spans="2:21">
      <c r="B93" t="str">
        <f t="shared" si="14"/>
        <v>OCM125-11386</v>
      </c>
      <c r="C93" t="str">
        <f t="shared" si="15"/>
        <v>OCM</v>
      </c>
      <c r="D93" t="str">
        <f t="shared" si="16"/>
        <v>OCM</v>
      </c>
      <c r="E93" s="69" t="s">
        <v>578</v>
      </c>
      <c r="F93" s="69" t="s">
        <v>579</v>
      </c>
      <c r="G93" s="171">
        <v>45817</v>
      </c>
      <c r="H93" s="69" t="s">
        <v>580</v>
      </c>
      <c r="I93" s="69"/>
      <c r="J93" s="69"/>
      <c r="K93" s="69" t="s">
        <v>20</v>
      </c>
      <c r="L93" s="69" t="s">
        <v>579</v>
      </c>
      <c r="M93" s="69"/>
      <c r="N93" s="69" t="s">
        <v>581</v>
      </c>
      <c r="O93" s="69" t="s">
        <v>582</v>
      </c>
      <c r="P93" s="69" t="s">
        <v>324</v>
      </c>
      <c r="Q93" s="69"/>
      <c r="R93" s="69"/>
      <c r="S93" s="69" t="s">
        <v>358</v>
      </c>
      <c r="T93" s="69"/>
      <c r="U93" t="str">
        <f>IF(C93="other dept",S93,VLOOKUP(H93,raw_stored!I:N,6,0))</f>
        <v>OCM Process Complete</v>
      </c>
    </row>
    <row r="94" spans="2:21">
      <c r="B94" t="str">
        <f t="shared" si="14"/>
        <v>OCM125-11337</v>
      </c>
      <c r="C94" t="str">
        <f t="shared" si="15"/>
        <v>OCM</v>
      </c>
      <c r="D94" t="str">
        <f t="shared" si="16"/>
        <v>OCM</v>
      </c>
      <c r="E94" s="69" t="s">
        <v>583</v>
      </c>
      <c r="F94" s="69" t="s">
        <v>584</v>
      </c>
      <c r="G94" s="171">
        <v>45813</v>
      </c>
      <c r="H94" s="69" t="s">
        <v>585</v>
      </c>
      <c r="I94" s="69"/>
      <c r="J94" s="69"/>
      <c r="K94" s="69" t="s">
        <v>17</v>
      </c>
      <c r="L94" s="69" t="s">
        <v>586</v>
      </c>
      <c r="M94" s="69"/>
      <c r="N94" s="69" t="s">
        <v>587</v>
      </c>
      <c r="O94" s="69" t="s">
        <v>588</v>
      </c>
      <c r="P94" s="69" t="s">
        <v>324</v>
      </c>
      <c r="Q94" s="69"/>
      <c r="R94" s="69"/>
      <c r="S94" s="69" t="s">
        <v>391</v>
      </c>
      <c r="T94" s="69"/>
      <c r="U94" t="str">
        <f>IF(C94="other dept",S94,VLOOKUP(H94,raw_stored!I:N,6,0))</f>
        <v>OCM Process Complete</v>
      </c>
    </row>
    <row r="95" spans="2:21">
      <c r="B95" t="str">
        <f t="shared" si="14"/>
        <v>OCM125-11295</v>
      </c>
      <c r="C95" t="str">
        <f t="shared" si="15"/>
        <v>OCM</v>
      </c>
      <c r="D95" t="str">
        <f t="shared" si="16"/>
        <v>OCM</v>
      </c>
      <c r="E95" s="69" t="s">
        <v>589</v>
      </c>
      <c r="F95" s="69" t="s">
        <v>590</v>
      </c>
      <c r="G95" s="171">
        <v>45813</v>
      </c>
      <c r="H95" s="69" t="s">
        <v>591</v>
      </c>
      <c r="I95" s="69"/>
      <c r="J95" s="69"/>
      <c r="K95" s="69" t="s">
        <v>17</v>
      </c>
      <c r="L95" s="69" t="s">
        <v>592</v>
      </c>
      <c r="M95" s="69"/>
      <c r="N95" s="69" t="s">
        <v>593</v>
      </c>
      <c r="O95" s="69" t="s">
        <v>467</v>
      </c>
      <c r="P95" s="69" t="s">
        <v>352</v>
      </c>
      <c r="Q95" s="69"/>
      <c r="R95" s="69"/>
      <c r="S95" s="69" t="s">
        <v>391</v>
      </c>
      <c r="T95" s="69"/>
      <c r="U95" t="str">
        <f>IF(C95="other dept",S95,VLOOKUP(H95,raw_stored!I:N,6,0))</f>
        <v>OCM Process Complete</v>
      </c>
    </row>
    <row r="96" spans="2:21">
      <c r="B96" t="str">
        <f t="shared" si="14"/>
        <v>OCM125-11363</v>
      </c>
      <c r="C96" t="str">
        <f t="shared" si="15"/>
        <v>OCM</v>
      </c>
      <c r="D96" t="str">
        <f t="shared" si="16"/>
        <v>OCM</v>
      </c>
      <c r="E96" s="69" t="s">
        <v>594</v>
      </c>
      <c r="F96" s="69" t="s">
        <v>595</v>
      </c>
      <c r="G96" s="171">
        <v>45813</v>
      </c>
      <c r="H96" s="69" t="s">
        <v>596</v>
      </c>
      <c r="I96" s="69"/>
      <c r="J96" s="69"/>
      <c r="K96" s="69" t="s">
        <v>439</v>
      </c>
      <c r="L96" s="69" t="s">
        <v>597</v>
      </c>
      <c r="M96" s="69"/>
      <c r="N96" s="69" t="s">
        <v>598</v>
      </c>
      <c r="O96" s="69" t="s">
        <v>390</v>
      </c>
      <c r="P96" s="69" t="s">
        <v>352</v>
      </c>
      <c r="Q96" s="69"/>
      <c r="R96" s="69"/>
      <c r="S96" s="69" t="s">
        <v>358</v>
      </c>
      <c r="T96" s="69"/>
      <c r="U96" t="s">
        <v>358</v>
      </c>
    </row>
    <row r="97" spans="2:21">
      <c r="B97" t="str">
        <f t="shared" si="14"/>
        <v>OCM125-11369</v>
      </c>
      <c r="C97" t="str">
        <f t="shared" si="15"/>
        <v>OCM</v>
      </c>
      <c r="D97" t="str">
        <f t="shared" si="16"/>
        <v>OCM</v>
      </c>
      <c r="E97" s="69" t="s">
        <v>599</v>
      </c>
      <c r="F97" s="69" t="s">
        <v>600</v>
      </c>
      <c r="G97" s="171">
        <v>45813</v>
      </c>
      <c r="H97" s="69" t="s">
        <v>601</v>
      </c>
      <c r="I97" s="69"/>
      <c r="J97" s="69"/>
      <c r="K97" s="69" t="s">
        <v>439</v>
      </c>
      <c r="L97" s="69" t="s">
        <v>600</v>
      </c>
      <c r="M97" s="69"/>
      <c r="N97" s="69" t="s">
        <v>602</v>
      </c>
      <c r="O97" s="69" t="s">
        <v>603</v>
      </c>
      <c r="P97" s="69" t="s">
        <v>324</v>
      </c>
      <c r="Q97" s="69"/>
      <c r="R97" s="69"/>
      <c r="S97" s="69" t="s">
        <v>358</v>
      </c>
      <c r="T97" s="69"/>
      <c r="U97" t="str">
        <f>IF(C97="other dept",S97,VLOOKUP(H97,raw_stored!I:N,6,0))</f>
        <v>OCM Process Complete</v>
      </c>
    </row>
    <row r="98" spans="2:21">
      <c r="B98" t="str">
        <f t="shared" si="14"/>
        <v>OCM125-11317</v>
      </c>
      <c r="C98" t="str">
        <f t="shared" si="15"/>
        <v>OCM</v>
      </c>
      <c r="D98" t="str">
        <f t="shared" si="16"/>
        <v>OCM</v>
      </c>
      <c r="E98" s="69" t="s">
        <v>604</v>
      </c>
      <c r="F98" s="69" t="s">
        <v>605</v>
      </c>
      <c r="G98" s="171">
        <v>45813</v>
      </c>
      <c r="H98" s="69" t="s">
        <v>606</v>
      </c>
      <c r="I98" s="69"/>
      <c r="J98" s="69"/>
      <c r="K98" s="69" t="s">
        <v>17</v>
      </c>
      <c r="L98" s="69" t="s">
        <v>607</v>
      </c>
      <c r="M98" s="69"/>
      <c r="N98" s="69" t="s">
        <v>608</v>
      </c>
      <c r="O98" s="69" t="s">
        <v>609</v>
      </c>
      <c r="P98" s="69" t="s">
        <v>324</v>
      </c>
      <c r="Q98" s="69"/>
      <c r="R98" s="69"/>
      <c r="S98" s="69" t="s">
        <v>391</v>
      </c>
      <c r="T98" s="69"/>
      <c r="U98" t="str">
        <f>IF(C98="other dept",S98,VLOOKUP(H98,raw_stored!I:N,6,0))</f>
        <v>OCM Process Complete</v>
      </c>
    </row>
    <row r="99" spans="2:21">
      <c r="B99" t="str">
        <f t="shared" si="14"/>
        <v>OCM125-11371</v>
      </c>
      <c r="C99" t="str">
        <f t="shared" si="15"/>
        <v>OCM</v>
      </c>
      <c r="D99" t="str">
        <f t="shared" si="16"/>
        <v>OCM</v>
      </c>
      <c r="E99" s="69" t="s">
        <v>610</v>
      </c>
      <c r="F99" s="69" t="s">
        <v>600</v>
      </c>
      <c r="G99" s="171">
        <v>45813</v>
      </c>
      <c r="H99" s="69" t="s">
        <v>611</v>
      </c>
      <c r="I99" s="69"/>
      <c r="J99" s="69"/>
      <c r="K99" s="69" t="s">
        <v>17</v>
      </c>
      <c r="L99" s="69" t="s">
        <v>600</v>
      </c>
      <c r="M99" s="69"/>
      <c r="N99" s="69" t="s">
        <v>612</v>
      </c>
      <c r="O99" s="69" t="s">
        <v>613</v>
      </c>
      <c r="P99" s="69" t="s">
        <v>324</v>
      </c>
      <c r="Q99" s="69"/>
      <c r="R99" s="69"/>
      <c r="S99" s="69" t="s">
        <v>391</v>
      </c>
      <c r="T99" s="69"/>
      <c r="U99" t="str">
        <f>IF(C99="other dept",S99,VLOOKUP(H99,raw_stored!I:N,6,0))</f>
        <v>S.OCM Actioned</v>
      </c>
    </row>
    <row r="100" spans="2:21">
      <c r="B100" t="str">
        <f t="shared" si="14"/>
        <v>OCM125-11294</v>
      </c>
      <c r="C100" t="str">
        <f t="shared" si="15"/>
        <v>OCM</v>
      </c>
      <c r="D100" t="str">
        <f t="shared" si="16"/>
        <v>OCM</v>
      </c>
      <c r="E100" s="69" t="s">
        <v>614</v>
      </c>
      <c r="F100" s="69" t="s">
        <v>615</v>
      </c>
      <c r="G100" s="171">
        <v>45813</v>
      </c>
      <c r="H100" s="69" t="s">
        <v>616</v>
      </c>
      <c r="I100" s="69"/>
      <c r="J100" s="69"/>
      <c r="K100" s="69" t="s">
        <v>17</v>
      </c>
      <c r="L100" s="69" t="s">
        <v>617</v>
      </c>
      <c r="M100" s="69"/>
      <c r="N100" s="69" t="s">
        <v>618</v>
      </c>
      <c r="O100" s="69" t="s">
        <v>619</v>
      </c>
      <c r="P100" s="69" t="s">
        <v>352</v>
      </c>
      <c r="Q100" s="69"/>
      <c r="R100" s="69"/>
      <c r="S100" s="69" t="s">
        <v>391</v>
      </c>
      <c r="T100" s="69"/>
      <c r="U100" t="str">
        <f>IF(C100="other dept",S100,VLOOKUP(H100,raw_stored!I:N,6,0))</f>
        <v>OCM Process Complete</v>
      </c>
    </row>
    <row r="101" spans="2:21">
      <c r="B101" t="str">
        <f t="shared" si="14"/>
        <v>OCM125-11269</v>
      </c>
      <c r="C101" t="str">
        <f t="shared" si="15"/>
        <v>OCM</v>
      </c>
      <c r="D101" t="str">
        <f t="shared" si="16"/>
        <v>OCM</v>
      </c>
      <c r="E101" s="69" t="s">
        <v>562</v>
      </c>
      <c r="F101" s="69" t="s">
        <v>620</v>
      </c>
      <c r="G101" s="171">
        <v>45813</v>
      </c>
      <c r="H101" s="69" t="s">
        <v>621</v>
      </c>
      <c r="I101" s="69"/>
      <c r="J101" s="69"/>
      <c r="K101" s="69" t="s">
        <v>17</v>
      </c>
      <c r="L101" s="69" t="s">
        <v>620</v>
      </c>
      <c r="M101" s="69"/>
      <c r="N101" s="69" t="s">
        <v>622</v>
      </c>
      <c r="O101" s="69" t="s">
        <v>623</v>
      </c>
      <c r="P101" s="69" t="s">
        <v>352</v>
      </c>
      <c r="Q101" s="69"/>
      <c r="R101" s="69"/>
      <c r="S101" s="69" t="s">
        <v>391</v>
      </c>
      <c r="T101" s="69"/>
      <c r="U101" t="str">
        <f>IF(C101="other dept",S101,VLOOKUP(H101,raw_stored!I:N,6,0))</f>
        <v>S.OCM Actioned</v>
      </c>
    </row>
    <row r="102" spans="2:21">
      <c r="B102" t="str">
        <f t="shared" si="14"/>
        <v>ocm125-11288</v>
      </c>
      <c r="C102" t="str">
        <f t="shared" si="15"/>
        <v>OCM</v>
      </c>
      <c r="D102" t="str">
        <f t="shared" si="16"/>
        <v>ocm</v>
      </c>
      <c r="E102" s="69" t="s">
        <v>624</v>
      </c>
      <c r="F102" s="69" t="s">
        <v>625</v>
      </c>
      <c r="G102" s="171">
        <v>45813</v>
      </c>
      <c r="H102" s="69" t="s">
        <v>626</v>
      </c>
      <c r="I102" s="69"/>
      <c r="J102" s="69"/>
      <c r="K102" s="69" t="s">
        <v>17</v>
      </c>
      <c r="L102" s="69" t="s">
        <v>627</v>
      </c>
      <c r="M102" s="69"/>
      <c r="N102" s="69" t="s">
        <v>628</v>
      </c>
      <c r="O102" s="69" t="s">
        <v>629</v>
      </c>
      <c r="P102" s="69" t="s">
        <v>324</v>
      </c>
      <c r="Q102" s="69"/>
      <c r="R102" s="69"/>
      <c r="S102" s="69" t="s">
        <v>391</v>
      </c>
      <c r="T102" s="69"/>
      <c r="U102" t="str">
        <f>IF(C102="other dept",S102,VLOOKUP(H102,raw_stored!I:N,6,0))</f>
        <v>OCM Process Complete</v>
      </c>
    </row>
    <row r="103" spans="2:21">
      <c r="B103" t="str">
        <f t="shared" si="14"/>
        <v>ocm125-11287</v>
      </c>
      <c r="C103" t="str">
        <f t="shared" si="15"/>
        <v>OCM</v>
      </c>
      <c r="D103" t="str">
        <f t="shared" si="16"/>
        <v>ocm</v>
      </c>
      <c r="E103" s="69" t="s">
        <v>630</v>
      </c>
      <c r="F103" s="69" t="s">
        <v>631</v>
      </c>
      <c r="G103" s="171">
        <v>45813</v>
      </c>
      <c r="H103" s="69" t="s">
        <v>632</v>
      </c>
      <c r="I103" s="69"/>
      <c r="J103" s="69"/>
      <c r="K103" s="69" t="s">
        <v>17</v>
      </c>
      <c r="L103" s="69" t="s">
        <v>631</v>
      </c>
      <c r="M103" s="69"/>
      <c r="N103" s="69" t="s">
        <v>633</v>
      </c>
      <c r="O103" s="69" t="s">
        <v>634</v>
      </c>
      <c r="P103" s="69" t="s">
        <v>324</v>
      </c>
      <c r="Q103" s="69"/>
      <c r="R103" s="69"/>
      <c r="S103" s="69" t="s">
        <v>391</v>
      </c>
      <c r="T103" s="69"/>
      <c r="U103" t="str">
        <f>IF(C103="other dept",S103,VLOOKUP(H103,raw_stored!I:N,6,0))</f>
        <v>OCM Process Complete</v>
      </c>
    </row>
    <row r="104" spans="2:21">
      <c r="B104" t="str">
        <f t="shared" si="14"/>
        <v>OCM125-11281</v>
      </c>
      <c r="C104" t="str">
        <f t="shared" si="15"/>
        <v>OCM</v>
      </c>
      <c r="D104" t="str">
        <f t="shared" si="16"/>
        <v>OCM</v>
      </c>
      <c r="E104" s="69" t="s">
        <v>635</v>
      </c>
      <c r="F104" s="69" t="s">
        <v>636</v>
      </c>
      <c r="G104" s="171">
        <v>45813</v>
      </c>
      <c r="H104" s="69" t="s">
        <v>637</v>
      </c>
      <c r="I104" s="69"/>
      <c r="J104" s="69"/>
      <c r="K104" s="69" t="s">
        <v>17</v>
      </c>
      <c r="L104" s="69" t="s">
        <v>636</v>
      </c>
      <c r="M104" s="69"/>
      <c r="N104" s="69" t="s">
        <v>638</v>
      </c>
      <c r="O104" s="69" t="s">
        <v>639</v>
      </c>
      <c r="P104" s="69" t="s">
        <v>324</v>
      </c>
      <c r="Q104" s="69"/>
      <c r="R104" s="69"/>
      <c r="S104" s="69" t="s">
        <v>391</v>
      </c>
      <c r="T104" s="69"/>
      <c r="U104" t="str">
        <f>IF(C104="other dept",S104,VLOOKUP(H104,raw_stored!I:N,6,0))</f>
        <v>OCM Process Complete</v>
      </c>
    </row>
    <row r="105" spans="2:21">
      <c r="B105" t="str">
        <f t="shared" si="14"/>
        <v>ocm125-11268</v>
      </c>
      <c r="C105" t="str">
        <f t="shared" si="15"/>
        <v>OCM</v>
      </c>
      <c r="D105" t="str">
        <f t="shared" si="16"/>
        <v>ocm</v>
      </c>
      <c r="E105" s="69" t="s">
        <v>640</v>
      </c>
      <c r="F105" s="69" t="s">
        <v>641</v>
      </c>
      <c r="G105" s="171">
        <v>45813</v>
      </c>
      <c r="H105" s="69" t="s">
        <v>642</v>
      </c>
      <c r="I105" s="69" t="s">
        <v>643</v>
      </c>
      <c r="J105" s="69"/>
      <c r="K105" s="69" t="s">
        <v>17</v>
      </c>
      <c r="L105" s="69"/>
      <c r="M105" s="69"/>
      <c r="N105" s="69"/>
      <c r="O105" s="69"/>
      <c r="P105" s="69"/>
      <c r="Q105" s="69"/>
      <c r="R105" s="69"/>
      <c r="S105" s="69" t="s">
        <v>358</v>
      </c>
      <c r="T105" s="69" t="s">
        <v>30</v>
      </c>
      <c r="U105" t="str">
        <f>IF(C105="other dept",S105,VLOOKUP(H105,raw_stored!I:N,6,0))</f>
        <v>OCM Process Complete</v>
      </c>
    </row>
    <row r="106" spans="2:21">
      <c r="B106" t="str">
        <f t="shared" si="14"/>
        <v>OCM125-11251</v>
      </c>
      <c r="C106" t="str">
        <f t="shared" si="15"/>
        <v>OCM</v>
      </c>
      <c r="D106" t="str">
        <f t="shared" si="16"/>
        <v>OCM</v>
      </c>
      <c r="E106" s="69" t="s">
        <v>644</v>
      </c>
      <c r="F106" s="69" t="s">
        <v>645</v>
      </c>
      <c r="G106" s="171">
        <v>45813</v>
      </c>
      <c r="H106" s="69" t="s">
        <v>646</v>
      </c>
      <c r="I106" s="69"/>
      <c r="J106" s="69"/>
      <c r="K106" s="69" t="s">
        <v>17</v>
      </c>
      <c r="L106" s="69" t="s">
        <v>647</v>
      </c>
      <c r="M106" s="69"/>
      <c r="N106" s="69" t="s">
        <v>648</v>
      </c>
      <c r="O106" s="69" t="s">
        <v>649</v>
      </c>
      <c r="P106" s="69" t="s">
        <v>352</v>
      </c>
      <c r="Q106" s="69"/>
      <c r="R106" s="69"/>
      <c r="S106" s="69" t="s">
        <v>391</v>
      </c>
      <c r="T106" s="69"/>
      <c r="U106" t="str">
        <f>IF(C106="other dept",S106,VLOOKUP(H106,raw_stored!I:N,6,0))</f>
        <v>OCM Process Complete</v>
      </c>
    </row>
    <row r="107" spans="2:21">
      <c r="B107" t="str">
        <f t="shared" ref="B107:B118" si="17">H107</f>
        <v>ocm125-11257</v>
      </c>
      <c r="C107" t="str">
        <f t="shared" ref="C107:C118" si="18">IF(D107="OCM","OCM","other dept")</f>
        <v>OCM</v>
      </c>
      <c r="D107" t="str">
        <f t="shared" ref="D107:D118" si="19">LEFT(H107,3)</f>
        <v>ocm</v>
      </c>
      <c r="E107" s="69" t="s">
        <v>650</v>
      </c>
      <c r="F107" s="69" t="s">
        <v>651</v>
      </c>
      <c r="G107" s="171">
        <v>45813</v>
      </c>
      <c r="H107" s="69" t="s">
        <v>652</v>
      </c>
      <c r="I107" s="69"/>
      <c r="J107" s="69"/>
      <c r="K107" s="69" t="s">
        <v>17</v>
      </c>
      <c r="L107" s="69" t="s">
        <v>336</v>
      </c>
      <c r="M107" s="69"/>
      <c r="N107" s="69" t="s">
        <v>653</v>
      </c>
      <c r="O107" s="69" t="s">
        <v>654</v>
      </c>
      <c r="P107" s="69" t="s">
        <v>324</v>
      </c>
      <c r="Q107" s="69"/>
      <c r="R107" s="69"/>
      <c r="S107" s="69" t="s">
        <v>391</v>
      </c>
      <c r="T107" s="69"/>
      <c r="U107" t="str">
        <f>IF(C107="other dept",S107,VLOOKUP(H107,raw_stored!I:N,6,0))</f>
        <v>S.OCM Actioned</v>
      </c>
    </row>
    <row r="108" spans="2:21">
      <c r="B108" t="str">
        <f t="shared" si="17"/>
        <v>OCM125-11244</v>
      </c>
      <c r="C108" t="str">
        <f t="shared" si="18"/>
        <v>OCM</v>
      </c>
      <c r="D108" t="str">
        <f t="shared" si="19"/>
        <v>OCM</v>
      </c>
      <c r="E108" s="69" t="s">
        <v>413</v>
      </c>
      <c r="F108" s="69" t="s">
        <v>655</v>
      </c>
      <c r="G108" s="171">
        <v>45812</v>
      </c>
      <c r="H108" s="69" t="s">
        <v>656</v>
      </c>
      <c r="I108" s="69"/>
      <c r="J108" s="69"/>
      <c r="K108" s="69" t="s">
        <v>17</v>
      </c>
      <c r="L108" s="69" t="s">
        <v>657</v>
      </c>
      <c r="M108" s="69"/>
      <c r="N108" s="69" t="s">
        <v>658</v>
      </c>
      <c r="O108" s="69" t="s">
        <v>659</v>
      </c>
      <c r="P108" s="69" t="s">
        <v>352</v>
      </c>
      <c r="Q108" s="69"/>
      <c r="R108" s="69"/>
      <c r="S108" s="69" t="s">
        <v>391</v>
      </c>
      <c r="T108" s="69"/>
      <c r="U108" t="str">
        <f>IF(C108="other dept",S108,VLOOKUP(H108,raw_stored!I:N,6,0))</f>
        <v>S.OCM Actioned</v>
      </c>
    </row>
    <row r="109" spans="2:21">
      <c r="B109" t="str">
        <f t="shared" si="17"/>
        <v>ocm125-11218</v>
      </c>
      <c r="C109" t="str">
        <f t="shared" si="18"/>
        <v>OCM</v>
      </c>
      <c r="D109" t="str">
        <f t="shared" si="19"/>
        <v>ocm</v>
      </c>
      <c r="E109" s="69" t="s">
        <v>660</v>
      </c>
      <c r="F109" s="69" t="s">
        <v>661</v>
      </c>
      <c r="G109" s="171">
        <v>45812</v>
      </c>
      <c r="H109" s="69" t="s">
        <v>662</v>
      </c>
      <c r="I109" s="69"/>
      <c r="J109" s="69"/>
      <c r="K109" s="69" t="s">
        <v>17</v>
      </c>
      <c r="L109" s="69" t="s">
        <v>661</v>
      </c>
      <c r="M109" s="69"/>
      <c r="N109" s="69" t="s">
        <v>663</v>
      </c>
      <c r="O109" s="69" t="s">
        <v>664</v>
      </c>
      <c r="P109" s="69" t="s">
        <v>352</v>
      </c>
      <c r="Q109" s="69"/>
      <c r="R109" s="69"/>
      <c r="S109" s="69" t="s">
        <v>391</v>
      </c>
      <c r="T109" s="69"/>
      <c r="U109" t="str">
        <f>IF(C109="other dept",S109,VLOOKUP(H109,raw_stored!I:N,6,0))</f>
        <v>OCM Process Complete</v>
      </c>
    </row>
    <row r="110" spans="2:21">
      <c r="B110" t="str">
        <f t="shared" si="17"/>
        <v>OCM125-11223</v>
      </c>
      <c r="C110" t="str">
        <f t="shared" si="18"/>
        <v>OCM</v>
      </c>
      <c r="D110" t="str">
        <f t="shared" si="19"/>
        <v>OCM</v>
      </c>
      <c r="E110" s="69" t="s">
        <v>665</v>
      </c>
      <c r="F110" s="69" t="s">
        <v>666</v>
      </c>
      <c r="G110" s="171">
        <v>45812</v>
      </c>
      <c r="H110" s="69" t="s">
        <v>667</v>
      </c>
      <c r="I110" s="69" t="s">
        <v>668</v>
      </c>
      <c r="J110" s="69"/>
      <c r="K110" s="69" t="s">
        <v>17</v>
      </c>
      <c r="L110" s="69"/>
      <c r="M110" s="69"/>
      <c r="N110" s="69"/>
      <c r="O110" s="69"/>
      <c r="P110" s="69"/>
      <c r="Q110" s="69"/>
      <c r="R110" s="69"/>
      <c r="S110" s="69" t="s">
        <v>358</v>
      </c>
      <c r="T110" s="69" t="s">
        <v>30</v>
      </c>
      <c r="U110" t="str">
        <f>IF(C110="other dept",S110,VLOOKUP(H110,raw_stored!I:N,6,0))</f>
        <v>OCM Process Complete</v>
      </c>
    </row>
    <row r="111" spans="2:21">
      <c r="B111" t="str">
        <f t="shared" si="17"/>
        <v>OCM125-11208</v>
      </c>
      <c r="C111" t="str">
        <f t="shared" si="18"/>
        <v>OCM</v>
      </c>
      <c r="D111" t="str">
        <f t="shared" si="19"/>
        <v>OCM</v>
      </c>
      <c r="E111" s="69" t="s">
        <v>669</v>
      </c>
      <c r="F111" s="69" t="s">
        <v>670</v>
      </c>
      <c r="G111" s="171">
        <v>45812</v>
      </c>
      <c r="H111" s="69" t="s">
        <v>671</v>
      </c>
      <c r="I111" s="69"/>
      <c r="J111" s="69"/>
      <c r="K111" s="69" t="s">
        <v>17</v>
      </c>
      <c r="L111" s="69" t="s">
        <v>672</v>
      </c>
      <c r="M111" s="69"/>
      <c r="N111" s="69" t="s">
        <v>673</v>
      </c>
      <c r="O111" s="69" t="s">
        <v>674</v>
      </c>
      <c r="P111" s="69" t="s">
        <v>352</v>
      </c>
      <c r="Q111" s="69"/>
      <c r="R111" s="69"/>
      <c r="S111" s="69" t="s">
        <v>391</v>
      </c>
      <c r="T111" s="69"/>
      <c r="U111" t="str">
        <f>IF(C111="other dept",S111,VLOOKUP(H111,raw_stored!I:N,6,0))</f>
        <v>OCM Process Complete</v>
      </c>
    </row>
    <row r="112" spans="2:21">
      <c r="B112" t="str">
        <f t="shared" si="17"/>
        <v>OCM125-11228</v>
      </c>
      <c r="C112" t="str">
        <f t="shared" si="18"/>
        <v>OCM</v>
      </c>
      <c r="D112" t="str">
        <f t="shared" si="19"/>
        <v>OCM</v>
      </c>
      <c r="E112" s="69" t="s">
        <v>413</v>
      </c>
      <c r="F112" s="69" t="s">
        <v>675</v>
      </c>
      <c r="G112" s="171">
        <v>45812</v>
      </c>
      <c r="H112" s="69" t="s">
        <v>676</v>
      </c>
      <c r="I112" s="69"/>
      <c r="J112" s="69"/>
      <c r="K112" s="69" t="s">
        <v>17</v>
      </c>
      <c r="L112" s="69" t="s">
        <v>677</v>
      </c>
      <c r="M112" s="69"/>
      <c r="N112" s="69" t="s">
        <v>678</v>
      </c>
      <c r="O112" s="69" t="s">
        <v>659</v>
      </c>
      <c r="P112" s="69" t="s">
        <v>352</v>
      </c>
      <c r="Q112" s="69"/>
      <c r="R112" s="69"/>
      <c r="S112" s="69" t="s">
        <v>391</v>
      </c>
      <c r="T112" s="69"/>
      <c r="U112" t="str">
        <f>IF(C112="other dept",S112,VLOOKUP(H112,raw_stored!I:N,6,0))</f>
        <v>OCM Process Complete</v>
      </c>
    </row>
    <row r="113" spans="2:21">
      <c r="B113" t="str">
        <f t="shared" si="17"/>
        <v>ocm-125-11155</v>
      </c>
      <c r="C113" t="str">
        <f t="shared" si="18"/>
        <v>OCM</v>
      </c>
      <c r="D113" t="str">
        <f t="shared" si="19"/>
        <v>ocm</v>
      </c>
      <c r="E113" s="69" t="s">
        <v>679</v>
      </c>
      <c r="F113" s="69" t="s">
        <v>680</v>
      </c>
      <c r="G113" s="171">
        <v>45811</v>
      </c>
      <c r="H113" s="69" t="s">
        <v>681</v>
      </c>
      <c r="I113" s="69"/>
      <c r="J113" s="69"/>
      <c r="K113" s="69" t="s">
        <v>17</v>
      </c>
      <c r="L113" s="69" t="s">
        <v>680</v>
      </c>
      <c r="M113" s="69"/>
      <c r="N113" s="69" t="s">
        <v>682</v>
      </c>
      <c r="O113" s="69" t="s">
        <v>683</v>
      </c>
      <c r="P113" s="69" t="s">
        <v>324</v>
      </c>
      <c r="Q113" s="69"/>
      <c r="R113" s="69"/>
      <c r="S113" s="69" t="s">
        <v>391</v>
      </c>
      <c r="T113" s="69"/>
      <c r="U113" t="str">
        <f>IF(C113="other dept",S113,VLOOKUP(H113,raw_stored!I:N,6,0))</f>
        <v>S.OCM Actioned</v>
      </c>
    </row>
    <row r="114" spans="2:21">
      <c r="B114" t="str">
        <f t="shared" si="17"/>
        <v>ocm125-11159</v>
      </c>
      <c r="C114" t="str">
        <f t="shared" si="18"/>
        <v>OCM</v>
      </c>
      <c r="D114" t="str">
        <f t="shared" si="19"/>
        <v>ocm</v>
      </c>
      <c r="E114" s="69" t="s">
        <v>684</v>
      </c>
      <c r="F114" s="69" t="s">
        <v>627</v>
      </c>
      <c r="G114" s="171">
        <v>45812</v>
      </c>
      <c r="H114" s="69" t="s">
        <v>298</v>
      </c>
      <c r="I114" s="69"/>
      <c r="J114" s="69"/>
      <c r="K114" s="69"/>
      <c r="L114" s="69" t="s">
        <v>685</v>
      </c>
      <c r="M114" s="69"/>
      <c r="N114" s="69" t="s">
        <v>686</v>
      </c>
      <c r="O114" s="69" t="s">
        <v>687</v>
      </c>
      <c r="P114" s="69" t="s">
        <v>324</v>
      </c>
      <c r="Q114" s="69"/>
      <c r="R114" s="69"/>
      <c r="S114" s="69" t="s">
        <v>358</v>
      </c>
      <c r="T114" s="69"/>
      <c r="U114" t="str">
        <f>IF(C114="other dept",S114,VLOOKUP(H114,raw_stored!I:N,6,0))</f>
        <v>OCM Process Complete</v>
      </c>
    </row>
    <row r="115" spans="2:21">
      <c r="B115" t="str">
        <f t="shared" si="17"/>
        <v>OCM125-11161</v>
      </c>
      <c r="C115" t="str">
        <f t="shared" si="18"/>
        <v>OCM</v>
      </c>
      <c r="D115" t="str">
        <f t="shared" si="19"/>
        <v>OCM</v>
      </c>
      <c r="E115" s="69" t="s">
        <v>688</v>
      </c>
      <c r="F115" s="69" t="s">
        <v>689</v>
      </c>
      <c r="G115" s="171">
        <v>45812</v>
      </c>
      <c r="H115" s="69" t="s">
        <v>690</v>
      </c>
      <c r="I115" s="69" t="s">
        <v>691</v>
      </c>
      <c r="J115" s="69"/>
      <c r="K115" s="69" t="s">
        <v>17</v>
      </c>
      <c r="L115" s="69"/>
      <c r="M115" s="69"/>
      <c r="N115" s="69"/>
      <c r="O115" s="69"/>
      <c r="P115" s="69"/>
      <c r="Q115" s="69"/>
      <c r="R115" s="69"/>
      <c r="S115" s="69" t="s">
        <v>358</v>
      </c>
      <c r="T115" s="69" t="s">
        <v>30</v>
      </c>
      <c r="U115" t="str">
        <f>IF(C115="other dept",S115,VLOOKUP(H115,raw_stored!I:N,6,0))</f>
        <v>OCM Process Complete</v>
      </c>
    </row>
    <row r="116" spans="2:21">
      <c r="B116" t="str">
        <f t="shared" si="17"/>
        <v>OCM125-11163</v>
      </c>
      <c r="C116" t="str">
        <f t="shared" si="18"/>
        <v>OCM</v>
      </c>
      <c r="D116" t="str">
        <f t="shared" si="19"/>
        <v>OCM</v>
      </c>
      <c r="E116" s="69" t="s">
        <v>510</v>
      </c>
      <c r="F116" s="69" t="s">
        <v>692</v>
      </c>
      <c r="G116" s="171">
        <v>45812</v>
      </c>
      <c r="H116" s="69" t="s">
        <v>693</v>
      </c>
      <c r="I116" s="69"/>
      <c r="J116" s="69"/>
      <c r="K116" s="69" t="s">
        <v>17</v>
      </c>
      <c r="L116" s="69" t="s">
        <v>694</v>
      </c>
      <c r="M116" s="69"/>
      <c r="N116" s="69" t="s">
        <v>695</v>
      </c>
      <c r="O116" s="69" t="s">
        <v>696</v>
      </c>
      <c r="P116" s="69" t="s">
        <v>324</v>
      </c>
      <c r="Q116" s="69"/>
      <c r="R116" s="69"/>
      <c r="S116" s="69" t="s">
        <v>391</v>
      </c>
      <c r="T116" s="69"/>
      <c r="U116" t="str">
        <f>IF(C116="other dept",S116,VLOOKUP(H116,raw_stored!I:N,6,0))</f>
        <v>OCM Process Complete</v>
      </c>
    </row>
    <row r="117" spans="2:21">
      <c r="B117" t="str">
        <f t="shared" si="17"/>
        <v>ocm-125-11121</v>
      </c>
      <c r="C117" t="str">
        <f t="shared" si="18"/>
        <v>OCM</v>
      </c>
      <c r="D117" t="str">
        <f t="shared" si="19"/>
        <v>ocm</v>
      </c>
      <c r="E117" s="69" t="s">
        <v>697</v>
      </c>
      <c r="F117" s="69" t="s">
        <v>698</v>
      </c>
      <c r="G117" s="171">
        <v>45811</v>
      </c>
      <c r="H117" s="69" t="s">
        <v>699</v>
      </c>
      <c r="I117" s="69"/>
      <c r="J117" s="69"/>
      <c r="K117" s="69" t="s">
        <v>17</v>
      </c>
      <c r="L117" s="69" t="s">
        <v>700</v>
      </c>
      <c r="M117" s="69"/>
      <c r="N117" s="69" t="s">
        <v>701</v>
      </c>
      <c r="O117" s="69" t="s">
        <v>702</v>
      </c>
      <c r="P117" s="69" t="s">
        <v>345</v>
      </c>
      <c r="Q117" s="69"/>
      <c r="R117" s="69"/>
      <c r="S117" s="69" t="s">
        <v>391</v>
      </c>
      <c r="T117" s="69"/>
      <c r="U117" t="str">
        <f>IF(C117="other dept",S117,VLOOKUP(H117,raw_stored!I:N,6,0))</f>
        <v>OCM Process Complete</v>
      </c>
    </row>
    <row r="118" spans="2:21">
      <c r="B118" t="str">
        <f t="shared" si="17"/>
        <v>ocm-125-11129</v>
      </c>
      <c r="C118" t="str">
        <f t="shared" si="18"/>
        <v>OCM</v>
      </c>
      <c r="D118" t="str">
        <f t="shared" si="19"/>
        <v>ocm</v>
      </c>
      <c r="E118" s="69" t="s">
        <v>703</v>
      </c>
      <c r="F118" s="69" t="s">
        <v>704</v>
      </c>
      <c r="G118" s="171">
        <v>45811</v>
      </c>
      <c r="H118" s="69" t="s">
        <v>705</v>
      </c>
      <c r="I118" s="69"/>
      <c r="J118" s="69"/>
      <c r="K118" s="69" t="s">
        <v>17</v>
      </c>
      <c r="L118" s="69" t="s">
        <v>336</v>
      </c>
      <c r="M118" s="69"/>
      <c r="N118" s="69" t="s">
        <v>704</v>
      </c>
      <c r="O118" s="69" t="s">
        <v>336</v>
      </c>
      <c r="P118" s="69" t="s">
        <v>345</v>
      </c>
      <c r="Q118" s="69"/>
      <c r="R118" s="69"/>
      <c r="S118" s="69" t="s">
        <v>391</v>
      </c>
      <c r="T118" s="69"/>
      <c r="U118" t="str">
        <f>IF(C118="other dept",S118,VLOOKUP(H118,raw_stored!I:N,6,0))</f>
        <v>OCM Process Complete</v>
      </c>
    </row>
    <row r="119" spans="2:21">
      <c r="B119" t="str">
        <f t="shared" ref="B119:B123" si="20">H119</f>
        <v>ocm125-11117</v>
      </c>
      <c r="C119" t="str">
        <f t="shared" ref="C119:C123" si="21">IF(D119="OCM","OCM","other dept")</f>
        <v>OCM</v>
      </c>
      <c r="D119" t="str">
        <f t="shared" ref="D119:D123" si="22">LEFT(H119,3)</f>
        <v>ocm</v>
      </c>
      <c r="E119" s="69" t="s">
        <v>706</v>
      </c>
      <c r="F119" s="69" t="s">
        <v>707</v>
      </c>
      <c r="G119" s="171">
        <v>45811</v>
      </c>
      <c r="H119" s="69" t="s">
        <v>708</v>
      </c>
      <c r="I119" s="69"/>
      <c r="J119" s="69"/>
      <c r="K119" s="69" t="s">
        <v>15</v>
      </c>
      <c r="L119" s="69" t="s">
        <v>709</v>
      </c>
      <c r="M119" s="69"/>
      <c r="N119" s="69" t="s">
        <v>710</v>
      </c>
      <c r="O119" s="69" t="s">
        <v>711</v>
      </c>
      <c r="P119" s="69" t="s">
        <v>324</v>
      </c>
      <c r="Q119" s="69"/>
      <c r="R119" s="69"/>
      <c r="S119" s="69" t="s">
        <v>391</v>
      </c>
      <c r="T119" s="69"/>
      <c r="U119" t="str">
        <f>IF(C119="other dept",S119,VLOOKUP(H119,raw_stored!I:N,6,0))</f>
        <v>OCM Process Complete</v>
      </c>
    </row>
    <row r="120" spans="2:21">
      <c r="B120" t="str">
        <f t="shared" si="20"/>
        <v>ocm125-11039</v>
      </c>
      <c r="C120" t="str">
        <f t="shared" si="21"/>
        <v>OCM</v>
      </c>
      <c r="D120" t="str">
        <f t="shared" si="22"/>
        <v>ocm</v>
      </c>
      <c r="E120" s="69" t="s">
        <v>712</v>
      </c>
      <c r="F120" s="69" t="s">
        <v>713</v>
      </c>
      <c r="G120" s="171">
        <v>45811</v>
      </c>
      <c r="H120" s="69" t="s">
        <v>714</v>
      </c>
      <c r="I120" s="69"/>
      <c r="J120" s="69"/>
      <c r="K120" s="69" t="s">
        <v>17</v>
      </c>
      <c r="L120" s="69" t="s">
        <v>715</v>
      </c>
      <c r="M120" s="69"/>
      <c r="N120" s="69" t="s">
        <v>716</v>
      </c>
      <c r="O120" s="69" t="s">
        <v>717</v>
      </c>
      <c r="P120" s="69" t="s">
        <v>324</v>
      </c>
      <c r="Q120" s="69"/>
      <c r="R120" s="69"/>
      <c r="S120" s="69" t="s">
        <v>391</v>
      </c>
      <c r="T120" s="69"/>
      <c r="U120" t="str">
        <f>IF(C120="other dept",S120,VLOOKUP(H120,raw_stored!I:N,6,0))</f>
        <v>OCM Process Complete</v>
      </c>
    </row>
    <row r="121" spans="2:21">
      <c r="B121" t="str">
        <f t="shared" si="20"/>
        <v>ocm-10995</v>
      </c>
      <c r="C121" t="str">
        <f t="shared" si="21"/>
        <v>OCM</v>
      </c>
      <c r="D121" t="str">
        <f t="shared" si="22"/>
        <v>ocm</v>
      </c>
      <c r="E121" s="69" t="s">
        <v>718</v>
      </c>
      <c r="F121" s="69" t="s">
        <v>719</v>
      </c>
      <c r="G121" s="171">
        <v>45807</v>
      </c>
      <c r="H121" s="69" t="s">
        <v>296</v>
      </c>
      <c r="I121" s="69"/>
      <c r="J121" s="69"/>
      <c r="K121" s="69"/>
      <c r="L121" s="69" t="s">
        <v>720</v>
      </c>
      <c r="M121" s="69"/>
      <c r="N121" s="69" t="s">
        <v>721</v>
      </c>
      <c r="O121" s="69" t="s">
        <v>722</v>
      </c>
      <c r="P121" s="69" t="s">
        <v>352</v>
      </c>
      <c r="Q121" s="69"/>
      <c r="R121" s="69"/>
      <c r="S121" s="69" t="s">
        <v>358</v>
      </c>
      <c r="T121" s="69"/>
      <c r="U121" t="str">
        <f>IF(C121="other dept",S121,VLOOKUP(H121,raw_stored!I:N,6,0))</f>
        <v>OCM Process Complete</v>
      </c>
    </row>
    <row r="122" spans="2:21">
      <c r="B122" t="str">
        <f t="shared" si="20"/>
        <v>ocm125- 10998</v>
      </c>
      <c r="C122" t="str">
        <f t="shared" si="21"/>
        <v>OCM</v>
      </c>
      <c r="D122" t="str">
        <f t="shared" si="22"/>
        <v>ocm</v>
      </c>
      <c r="E122" s="69" t="s">
        <v>723</v>
      </c>
      <c r="F122" s="69" t="s">
        <v>724</v>
      </c>
      <c r="G122" s="171">
        <v>45810</v>
      </c>
      <c r="H122" s="69" t="s">
        <v>725</v>
      </c>
      <c r="I122" s="69"/>
      <c r="J122" s="69"/>
      <c r="K122" s="69" t="s">
        <v>439</v>
      </c>
      <c r="L122" s="69" t="s">
        <v>726</v>
      </c>
      <c r="M122" s="69"/>
      <c r="N122" s="69" t="s">
        <v>727</v>
      </c>
      <c r="O122" s="69" t="s">
        <v>331</v>
      </c>
      <c r="P122" s="69" t="s">
        <v>352</v>
      </c>
      <c r="Q122" s="69"/>
      <c r="R122" s="69"/>
      <c r="S122" s="69" t="s">
        <v>358</v>
      </c>
      <c r="T122" s="69"/>
      <c r="U122" t="str">
        <f>IF(C122="other dept",S122,VLOOKUP(H122,raw_stored!I:N,6,0))</f>
        <v>OCM Process Complete</v>
      </c>
    </row>
    <row r="123" spans="2:21">
      <c r="B123" t="str">
        <f t="shared" si="20"/>
        <v>ocm-125-11041</v>
      </c>
      <c r="C123" t="str">
        <f t="shared" si="21"/>
        <v>OCM</v>
      </c>
      <c r="D123" t="str">
        <f t="shared" si="22"/>
        <v>ocm</v>
      </c>
      <c r="E123" s="69" t="s">
        <v>728</v>
      </c>
      <c r="F123" s="69" t="s">
        <v>729</v>
      </c>
      <c r="G123" s="171">
        <v>45811</v>
      </c>
      <c r="H123" s="69" t="s">
        <v>730</v>
      </c>
      <c r="I123" s="69"/>
      <c r="J123" s="69"/>
      <c r="K123" s="69" t="s">
        <v>17</v>
      </c>
      <c r="L123" s="69" t="s">
        <v>731</v>
      </c>
      <c r="M123" s="69"/>
      <c r="N123" s="69" t="s">
        <v>732</v>
      </c>
      <c r="O123" s="69" t="s">
        <v>733</v>
      </c>
      <c r="P123" s="69" t="s">
        <v>352</v>
      </c>
      <c r="Q123" s="69"/>
      <c r="R123" s="69"/>
      <c r="S123" s="69" t="s">
        <v>391</v>
      </c>
      <c r="T123" s="69"/>
      <c r="U123" t="str">
        <f>IF(C123="other dept",S123,VLOOKUP(H123,raw_stored!I:N,6,0))</f>
        <v>OCM Process Complete</v>
      </c>
    </row>
    <row r="124" spans="2:21">
      <c r="B124" t="str">
        <f t="shared" ref="B124:B131" si="23">H124</f>
        <v>ocm-125-11042</v>
      </c>
      <c r="C124" t="str">
        <f t="shared" ref="C124:C131" si="24">IF(D124="OCM","OCM","other dept")</f>
        <v>OCM</v>
      </c>
      <c r="D124" t="str">
        <f t="shared" ref="D124:D131" si="25">LEFT(H124,3)</f>
        <v>ocm</v>
      </c>
      <c r="E124" s="69" t="s">
        <v>734</v>
      </c>
      <c r="F124" s="69" t="s">
        <v>620</v>
      </c>
      <c r="G124" s="171">
        <v>45811</v>
      </c>
      <c r="H124" s="69" t="s">
        <v>735</v>
      </c>
      <c r="I124" s="69"/>
      <c r="J124" s="69"/>
      <c r="K124" s="69" t="s">
        <v>17</v>
      </c>
      <c r="L124" s="69" t="s">
        <v>736</v>
      </c>
      <c r="M124" s="69"/>
      <c r="N124" s="69" t="s">
        <v>737</v>
      </c>
      <c r="O124" s="69" t="s">
        <v>623</v>
      </c>
      <c r="P124" s="69" t="s">
        <v>352</v>
      </c>
      <c r="Q124" s="69"/>
      <c r="R124" s="69"/>
      <c r="S124" s="69" t="s">
        <v>391</v>
      </c>
      <c r="T124" s="69"/>
      <c r="U124" t="str">
        <f>IF(C124="other dept",S124,VLOOKUP(H124,raw_stored!I:N,6,0))</f>
        <v>OCM Process Complete</v>
      </c>
    </row>
    <row r="125" spans="2:21">
      <c r="B125" t="str">
        <f t="shared" si="23"/>
        <v>ocm125-11065</v>
      </c>
      <c r="C125" t="str">
        <f t="shared" si="24"/>
        <v>OCM</v>
      </c>
      <c r="D125" t="str">
        <f t="shared" si="25"/>
        <v>ocm</v>
      </c>
      <c r="E125" s="69" t="s">
        <v>738</v>
      </c>
      <c r="F125" s="69" t="s">
        <v>739</v>
      </c>
      <c r="G125" s="171">
        <v>45811</v>
      </c>
      <c r="H125" s="69" t="s">
        <v>740</v>
      </c>
      <c r="I125" s="69"/>
      <c r="J125" s="69"/>
      <c r="K125" s="69" t="s">
        <v>17</v>
      </c>
      <c r="L125" s="69" t="s">
        <v>741</v>
      </c>
      <c r="M125" s="69"/>
      <c r="N125" s="69" t="s">
        <v>742</v>
      </c>
      <c r="O125" s="69" t="s">
        <v>743</v>
      </c>
      <c r="P125" s="69" t="s">
        <v>352</v>
      </c>
      <c r="Q125" s="69"/>
      <c r="R125" s="69"/>
      <c r="S125" s="69" t="s">
        <v>391</v>
      </c>
      <c r="T125" s="69"/>
      <c r="U125" t="str">
        <f>IF(C125="other dept",S125,VLOOKUP(H125,raw_stored!I:N,6,0))</f>
        <v>OCM Process Complete</v>
      </c>
    </row>
    <row r="126" spans="2:21">
      <c r="B126" t="str">
        <f t="shared" si="23"/>
        <v>LEDIPO-060325-0001</v>
      </c>
      <c r="C126" t="str">
        <f t="shared" si="24"/>
        <v>other dept</v>
      </c>
      <c r="D126" t="str">
        <f t="shared" si="25"/>
        <v>LED</v>
      </c>
      <c r="E126" s="69" t="s">
        <v>744</v>
      </c>
      <c r="F126" s="69" t="s">
        <v>82</v>
      </c>
      <c r="G126" s="171">
        <v>45811</v>
      </c>
      <c r="H126" s="69" t="s">
        <v>745</v>
      </c>
      <c r="I126" s="69"/>
      <c r="J126" s="171">
        <v>45821</v>
      </c>
      <c r="K126" s="69"/>
      <c r="L126" s="69" t="s">
        <v>141</v>
      </c>
      <c r="M126" s="69"/>
      <c r="N126" s="69" t="s">
        <v>746</v>
      </c>
      <c r="O126" s="69" t="s">
        <v>747</v>
      </c>
      <c r="P126" s="69" t="s">
        <v>352</v>
      </c>
      <c r="Q126" s="69"/>
      <c r="R126" s="69"/>
      <c r="S126" s="69" t="s">
        <v>325</v>
      </c>
      <c r="T126" s="69"/>
      <c r="U126" t="str">
        <f>IF(C126="other dept",S126,VLOOKUP(H126,raw_stored!I:N,6,0))</f>
        <v>Data Record Created</v>
      </c>
    </row>
    <row r="127" spans="2:21">
      <c r="B127" t="str">
        <f t="shared" si="23"/>
        <v>OCA-060225-0002</v>
      </c>
      <c r="C127" t="str">
        <f t="shared" si="24"/>
        <v>other dept</v>
      </c>
      <c r="D127" t="str">
        <f t="shared" si="25"/>
        <v>OCA</v>
      </c>
      <c r="E127" s="69" t="s">
        <v>748</v>
      </c>
      <c r="F127" s="69" t="s">
        <v>749</v>
      </c>
      <c r="G127" s="171">
        <v>45810</v>
      </c>
      <c r="H127" s="69" t="s">
        <v>750</v>
      </c>
      <c r="I127" s="69"/>
      <c r="J127" s="69"/>
      <c r="K127" s="69"/>
      <c r="L127" s="69" t="s">
        <v>134</v>
      </c>
      <c r="M127" s="69"/>
      <c r="N127" s="69" t="s">
        <v>751</v>
      </c>
      <c r="O127" s="69" t="s">
        <v>363</v>
      </c>
      <c r="P127" s="69" t="s">
        <v>324</v>
      </c>
      <c r="Q127" s="69"/>
      <c r="R127" s="69"/>
      <c r="S127" s="69" t="s">
        <v>375</v>
      </c>
      <c r="T127" s="69"/>
      <c r="U127" t="str">
        <f>IF(C127="other dept",S127,VLOOKUP(H127,raw_stored!I:N,6,0))</f>
        <v>Data Record Update</v>
      </c>
    </row>
    <row r="128" spans="2:21">
      <c r="B128" t="str">
        <f t="shared" si="23"/>
        <v>OCM-10999</v>
      </c>
      <c r="C128" t="str">
        <f t="shared" si="24"/>
        <v>OCM</v>
      </c>
      <c r="D128" t="str">
        <f t="shared" si="25"/>
        <v>OCM</v>
      </c>
      <c r="E128" s="69" t="s">
        <v>752</v>
      </c>
      <c r="F128" s="69" t="s">
        <v>753</v>
      </c>
      <c r="G128" s="171">
        <v>45810</v>
      </c>
      <c r="H128" s="69" t="s">
        <v>754</v>
      </c>
      <c r="I128" s="69"/>
      <c r="J128" s="69"/>
      <c r="K128" s="69" t="s">
        <v>17</v>
      </c>
      <c r="L128" s="69" t="s">
        <v>755</v>
      </c>
      <c r="M128" s="69"/>
      <c r="N128" s="69" t="s">
        <v>756</v>
      </c>
      <c r="O128" s="69" t="s">
        <v>390</v>
      </c>
      <c r="P128" s="69" t="s">
        <v>324</v>
      </c>
      <c r="Q128" s="69"/>
      <c r="R128" s="69"/>
      <c r="S128" s="69" t="s">
        <v>375</v>
      </c>
      <c r="T128" s="69"/>
      <c r="U128" t="str">
        <f>IF(C128="other dept",S128,VLOOKUP(H128,raw_stored!I:N,6,0))</f>
        <v>OCM Indexes Updated</v>
      </c>
    </row>
    <row r="129" spans="2:21">
      <c r="B129" t="str">
        <f t="shared" si="23"/>
        <v>CTO-060225-0002</v>
      </c>
      <c r="C129" t="str">
        <f t="shared" si="24"/>
        <v>other dept</v>
      </c>
      <c r="D129" t="str">
        <f t="shared" si="25"/>
        <v>CTO</v>
      </c>
      <c r="E129" s="69" t="s">
        <v>757</v>
      </c>
      <c r="F129" s="69" t="s">
        <v>758</v>
      </c>
      <c r="G129" s="171">
        <v>45803</v>
      </c>
      <c r="H129" s="69" t="s">
        <v>759</v>
      </c>
      <c r="I129" s="69"/>
      <c r="J129" s="69"/>
      <c r="K129" s="69" t="s">
        <v>19</v>
      </c>
      <c r="L129" s="69" t="s">
        <v>760</v>
      </c>
      <c r="M129" s="69"/>
      <c r="N129" s="69" t="s">
        <v>761</v>
      </c>
      <c r="O129" s="69" t="s">
        <v>762</v>
      </c>
      <c r="P129" s="69" t="s">
        <v>324</v>
      </c>
      <c r="Q129" s="69"/>
      <c r="R129" s="69"/>
      <c r="S129" s="69" t="s">
        <v>358</v>
      </c>
      <c r="T129" s="69"/>
      <c r="U129" t="str">
        <f>IF(C129="other dept",S129,VLOOKUP(H129,raw_stored!I:N,6,0))</f>
        <v>OCM Process Complete</v>
      </c>
    </row>
    <row r="130" spans="2:21">
      <c r="B130" t="str">
        <f t="shared" si="23"/>
        <v>ocm-10952</v>
      </c>
      <c r="C130" t="str">
        <f t="shared" si="24"/>
        <v>OCM</v>
      </c>
      <c r="D130" t="str">
        <f t="shared" si="25"/>
        <v>ocm</v>
      </c>
      <c r="E130" s="69" t="s">
        <v>763</v>
      </c>
      <c r="F130" s="69" t="s">
        <v>764</v>
      </c>
      <c r="G130" s="171">
        <v>45810</v>
      </c>
      <c r="H130" s="69" t="s">
        <v>765</v>
      </c>
      <c r="I130" s="69"/>
      <c r="J130" s="69"/>
      <c r="K130" s="69" t="s">
        <v>17</v>
      </c>
      <c r="L130" s="69" t="s">
        <v>766</v>
      </c>
      <c r="M130" s="69"/>
      <c r="N130" s="69" t="s">
        <v>767</v>
      </c>
      <c r="O130" s="69" t="s">
        <v>768</v>
      </c>
      <c r="P130" s="69" t="s">
        <v>324</v>
      </c>
      <c r="Q130" s="69"/>
      <c r="R130" s="69"/>
      <c r="S130" s="69" t="s">
        <v>391</v>
      </c>
      <c r="T130" s="69"/>
      <c r="U130" t="str">
        <f>IF(C130="other dept",S130,VLOOKUP(H130,raw_stored!I:N,6,0))</f>
        <v>S.OCM Actioned</v>
      </c>
    </row>
    <row r="131" spans="2:21">
      <c r="B131" t="str">
        <f t="shared" si="23"/>
        <v>OCA-060225-0003</v>
      </c>
      <c r="C131" t="str">
        <f t="shared" si="24"/>
        <v>other dept</v>
      </c>
      <c r="D131" t="str">
        <f t="shared" si="25"/>
        <v>OCA</v>
      </c>
      <c r="E131" s="69" t="s">
        <v>769</v>
      </c>
      <c r="F131" s="69" t="s">
        <v>749</v>
      </c>
      <c r="G131" s="171">
        <v>45810</v>
      </c>
      <c r="H131" s="69" t="s">
        <v>770</v>
      </c>
      <c r="I131" s="69"/>
      <c r="J131" s="69"/>
      <c r="K131" s="69"/>
      <c r="L131" s="69" t="s">
        <v>134</v>
      </c>
      <c r="M131" s="69"/>
      <c r="N131" s="69" t="s">
        <v>751</v>
      </c>
      <c r="O131" s="69" t="s">
        <v>363</v>
      </c>
      <c r="P131" s="69" t="s">
        <v>324</v>
      </c>
      <c r="Q131" s="69"/>
      <c r="R131" s="69"/>
      <c r="S131" s="69" t="s">
        <v>375</v>
      </c>
      <c r="T131" s="69"/>
      <c r="U131" t="str">
        <f>IF(C131="other dept",S131,VLOOKUP(H131,raw_stored!I:N,6,0))</f>
        <v>Data Record Update</v>
      </c>
    </row>
    <row r="132" spans="2:21">
      <c r="E132" s="69"/>
      <c r="F132" s="69"/>
      <c r="G132" s="69"/>
      <c r="H132" s="69"/>
      <c r="I132" s="69"/>
      <c r="J132" s="69"/>
      <c r="K132" s="69"/>
      <c r="L132" s="69"/>
      <c r="M132" s="69"/>
      <c r="N132" s="69"/>
      <c r="O132" s="69"/>
      <c r="P132" s="69"/>
      <c r="Q132" s="69"/>
      <c r="R132" s="69"/>
      <c r="S132" s="69"/>
      <c r="T132" s="69"/>
    </row>
  </sheetData>
  <autoFilter ref="B18:W123"/>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2" tint="-9.9978637043366805E-2"/>
  </sheetPr>
  <dimension ref="A1:S564"/>
  <sheetViews>
    <sheetView showGridLines="0" workbookViewId="0">
      <pane xSplit="5" ySplit="3" topLeftCell="F549" activePane="bottomRight" state="frozen"/>
      <selection pane="topRight"/>
      <selection pane="bottomLeft"/>
      <selection pane="bottomRight"/>
    </sheetView>
  </sheetViews>
  <sheetFormatPr defaultColWidth="9" defaultRowHeight="14.4"/>
  <cols>
    <col min="4" max="4" width="34" customWidth="1"/>
    <col min="5" max="7" width="16.44140625" customWidth="1"/>
    <col min="8" max="10" width="16.44140625" hidden="1" customWidth="1"/>
    <col min="11" max="19" width="16.44140625" customWidth="1"/>
  </cols>
  <sheetData>
    <row r="1" spans="1:19">
      <c r="A1" s="64"/>
      <c r="D1" s="72"/>
    </row>
    <row r="2" spans="1:19">
      <c r="D2" s="71" t="s">
        <v>297</v>
      </c>
    </row>
    <row r="3" spans="1:19">
      <c r="C3" s="65" t="s">
        <v>771</v>
      </c>
      <c r="D3" s="69" t="s">
        <v>302</v>
      </c>
      <c r="E3" s="69" t="s">
        <v>303</v>
      </c>
      <c r="F3" s="69" t="s">
        <v>772</v>
      </c>
      <c r="G3" s="69" t="s">
        <v>773</v>
      </c>
      <c r="H3" s="69" t="s">
        <v>306</v>
      </c>
      <c r="I3" s="69" t="s">
        <v>307</v>
      </c>
      <c r="J3" s="69" t="s">
        <v>308</v>
      </c>
      <c r="K3" s="69" t="s">
        <v>774</v>
      </c>
      <c r="L3" s="69" t="s">
        <v>316</v>
      </c>
      <c r="M3" s="69" t="s">
        <v>775</v>
      </c>
      <c r="N3" s="69" t="s">
        <v>776</v>
      </c>
      <c r="O3" s="69" t="s">
        <v>777</v>
      </c>
      <c r="P3" s="69" t="s">
        <v>778</v>
      </c>
      <c r="Q3" s="69" t="s">
        <v>779</v>
      </c>
      <c r="R3" s="69" t="s">
        <v>780</v>
      </c>
      <c r="S3" s="69" t="s">
        <v>781</v>
      </c>
    </row>
    <row r="4" spans="1:19">
      <c r="B4" t="b">
        <f>IF(C4="X",1)</f>
        <v>0</v>
      </c>
      <c r="C4" t="str">
        <f>VLOOKUP(M4,'user list'!A:B,2,0)</f>
        <v>LEDIPO</v>
      </c>
      <c r="D4" s="69" t="s">
        <v>3476</v>
      </c>
      <c r="E4" s="69" t="s">
        <v>76</v>
      </c>
      <c r="F4" s="171">
        <v>45826</v>
      </c>
      <c r="G4" s="69" t="s">
        <v>3477</v>
      </c>
      <c r="H4" s="69"/>
      <c r="I4" s="69"/>
      <c r="J4" s="69"/>
      <c r="K4" s="171">
        <v>45826</v>
      </c>
      <c r="L4" s="69" t="s">
        <v>1433</v>
      </c>
      <c r="M4" s="69" t="s">
        <v>222</v>
      </c>
      <c r="N4" s="69">
        <v>1</v>
      </c>
      <c r="O4" s="69"/>
      <c r="P4" s="69"/>
      <c r="Q4" s="69" t="s">
        <v>792</v>
      </c>
      <c r="R4" s="69" t="s">
        <v>793</v>
      </c>
      <c r="S4" s="69" t="s">
        <v>809</v>
      </c>
    </row>
    <row r="5" spans="1:19">
      <c r="B5" t="b">
        <f t="shared" ref="B5:B49" si="0">IF(C5="X",1)</f>
        <v>0</v>
      </c>
      <c r="C5" t="str">
        <f>VLOOKUP(M5,'user list'!A:B,2,0)</f>
        <v>CAD</v>
      </c>
      <c r="D5" s="69" t="s">
        <v>3473</v>
      </c>
      <c r="E5" s="69" t="s">
        <v>110</v>
      </c>
      <c r="F5" s="171">
        <v>45824</v>
      </c>
      <c r="G5" s="69" t="s">
        <v>3483</v>
      </c>
      <c r="H5" s="69"/>
      <c r="I5" s="69"/>
      <c r="J5" s="69"/>
      <c r="K5" s="171">
        <v>45826</v>
      </c>
      <c r="L5" s="69" t="s">
        <v>1433</v>
      </c>
      <c r="M5" s="69" t="s">
        <v>196</v>
      </c>
      <c r="N5" s="69">
        <v>1</v>
      </c>
      <c r="O5" s="69"/>
      <c r="P5" s="69"/>
      <c r="Q5" s="69" t="s">
        <v>785</v>
      </c>
      <c r="R5" s="69" t="s">
        <v>786</v>
      </c>
      <c r="S5" s="69" t="s">
        <v>809</v>
      </c>
    </row>
    <row r="6" spans="1:19">
      <c r="B6" t="b">
        <f t="shared" si="0"/>
        <v>0</v>
      </c>
      <c r="C6" t="str">
        <f>VLOOKUP(M6,'user list'!A:B,2,0)</f>
        <v>CAD</v>
      </c>
      <c r="D6" s="69" t="s">
        <v>3472</v>
      </c>
      <c r="E6" s="69" t="s">
        <v>110</v>
      </c>
      <c r="F6" s="171">
        <v>45825</v>
      </c>
      <c r="G6" s="69" t="s">
        <v>3484</v>
      </c>
      <c r="H6" s="69"/>
      <c r="I6" s="69"/>
      <c r="J6" s="69"/>
      <c r="K6" s="171">
        <v>45826</v>
      </c>
      <c r="L6" s="69" t="s">
        <v>1433</v>
      </c>
      <c r="M6" s="69" t="s">
        <v>196</v>
      </c>
      <c r="N6" s="69">
        <v>1</v>
      </c>
      <c r="O6" s="69"/>
      <c r="P6" s="69"/>
      <c r="Q6" s="69" t="s">
        <v>828</v>
      </c>
      <c r="R6" s="69" t="s">
        <v>829</v>
      </c>
      <c r="S6" s="69" t="s">
        <v>809</v>
      </c>
    </row>
    <row r="7" spans="1:19">
      <c r="B7" t="b">
        <f t="shared" si="0"/>
        <v>0</v>
      </c>
      <c r="C7" t="str">
        <f>VLOOKUP(M7,'user list'!A:B,2,0)</f>
        <v>DOE</v>
      </c>
      <c r="D7" s="69" t="s">
        <v>3487</v>
      </c>
      <c r="E7" s="69" t="s">
        <v>69</v>
      </c>
      <c r="F7" s="171">
        <v>45826</v>
      </c>
      <c r="G7" s="69" t="s">
        <v>3488</v>
      </c>
      <c r="H7" s="69"/>
      <c r="I7" s="69"/>
      <c r="J7" s="69"/>
      <c r="K7" s="171">
        <v>45826</v>
      </c>
      <c r="L7" s="69" t="s">
        <v>1433</v>
      </c>
      <c r="M7" s="69" t="s">
        <v>211</v>
      </c>
      <c r="N7" s="69">
        <v>1</v>
      </c>
      <c r="O7" s="69" t="s">
        <v>3487</v>
      </c>
      <c r="P7" s="69"/>
      <c r="Q7" s="69" t="s">
        <v>851</v>
      </c>
      <c r="R7" s="69" t="s">
        <v>852</v>
      </c>
      <c r="S7" s="69" t="s">
        <v>787</v>
      </c>
    </row>
    <row r="8" spans="1:19">
      <c r="B8" t="b">
        <f t="shared" si="0"/>
        <v>0</v>
      </c>
      <c r="C8" t="str">
        <f>VLOOKUP(M8,'user list'!A:B,2,0)</f>
        <v>DOE</v>
      </c>
      <c r="D8" s="69" t="s">
        <v>3492</v>
      </c>
      <c r="E8" s="69" t="s">
        <v>69</v>
      </c>
      <c r="F8" s="171">
        <v>45826</v>
      </c>
      <c r="G8" s="69" t="s">
        <v>3493</v>
      </c>
      <c r="H8" s="69"/>
      <c r="I8" s="69"/>
      <c r="J8" s="69"/>
      <c r="K8" s="171">
        <v>45826</v>
      </c>
      <c r="L8" s="69" t="s">
        <v>1433</v>
      </c>
      <c r="M8" s="69" t="s">
        <v>211</v>
      </c>
      <c r="N8" s="69">
        <v>1</v>
      </c>
      <c r="O8" s="69" t="s">
        <v>3494</v>
      </c>
      <c r="P8" s="69"/>
      <c r="Q8" s="69" t="s">
        <v>785</v>
      </c>
      <c r="R8" s="69" t="s">
        <v>786</v>
      </c>
      <c r="S8" s="69" t="s">
        <v>787</v>
      </c>
    </row>
    <row r="9" spans="1:19">
      <c r="B9" t="b">
        <f t="shared" si="0"/>
        <v>0</v>
      </c>
      <c r="C9" t="str">
        <f>VLOOKUP(M9,'user list'!A:B,2,0)</f>
        <v>DOE</v>
      </c>
      <c r="D9" s="69" t="s">
        <v>3495</v>
      </c>
      <c r="E9" s="69" t="s">
        <v>69</v>
      </c>
      <c r="F9" s="171">
        <v>45826</v>
      </c>
      <c r="G9" s="69" t="s">
        <v>3496</v>
      </c>
      <c r="H9" s="69"/>
      <c r="I9" s="69"/>
      <c r="J9" s="69"/>
      <c r="K9" s="171">
        <v>45826</v>
      </c>
      <c r="L9" s="69" t="s">
        <v>1433</v>
      </c>
      <c r="M9" s="69" t="s">
        <v>211</v>
      </c>
      <c r="N9" s="69">
        <v>1</v>
      </c>
      <c r="O9" s="69" t="s">
        <v>3497</v>
      </c>
      <c r="P9" s="69"/>
      <c r="Q9" s="69" t="s">
        <v>889</v>
      </c>
      <c r="R9" s="69" t="s">
        <v>966</v>
      </c>
      <c r="S9" s="69" t="s">
        <v>809</v>
      </c>
    </row>
    <row r="10" spans="1:19">
      <c r="B10" t="b">
        <f t="shared" si="0"/>
        <v>0</v>
      </c>
      <c r="C10" t="str">
        <f>VLOOKUP(M10,'user list'!A:B,2,0)</f>
        <v>DOE</v>
      </c>
      <c r="D10" s="69" t="s">
        <v>3501</v>
      </c>
      <c r="E10" s="69" t="s">
        <v>69</v>
      </c>
      <c r="F10" s="171">
        <v>45826</v>
      </c>
      <c r="G10" s="69" t="s">
        <v>3502</v>
      </c>
      <c r="H10" s="69"/>
      <c r="I10" s="69"/>
      <c r="J10" s="69"/>
      <c r="K10" s="171">
        <v>45826</v>
      </c>
      <c r="L10" s="69" t="s">
        <v>1433</v>
      </c>
      <c r="M10" s="69" t="s">
        <v>211</v>
      </c>
      <c r="N10" s="69">
        <v>1</v>
      </c>
      <c r="O10" s="69" t="s">
        <v>3501</v>
      </c>
      <c r="P10" s="69"/>
      <c r="Q10" s="69" t="s">
        <v>889</v>
      </c>
      <c r="R10" s="69" t="s">
        <v>966</v>
      </c>
      <c r="S10" s="69" t="s">
        <v>809</v>
      </c>
    </row>
    <row r="11" spans="1:19">
      <c r="B11" t="b">
        <f t="shared" si="0"/>
        <v>0</v>
      </c>
      <c r="C11" t="str">
        <f>VLOOKUP(M11,'user list'!A:B,2,0)</f>
        <v>OCAs</v>
      </c>
      <c r="D11" s="69" t="s">
        <v>3505</v>
      </c>
      <c r="E11" s="69" t="s">
        <v>45</v>
      </c>
      <c r="F11" s="171">
        <v>45821</v>
      </c>
      <c r="G11" s="69" t="s">
        <v>3506</v>
      </c>
      <c r="H11" s="69"/>
      <c r="I11" s="69"/>
      <c r="J11" s="69"/>
      <c r="K11" s="171">
        <v>45826</v>
      </c>
      <c r="L11" s="69" t="s">
        <v>1433</v>
      </c>
      <c r="M11" s="69" t="s">
        <v>279</v>
      </c>
      <c r="N11" s="69">
        <v>1</v>
      </c>
      <c r="O11" s="69"/>
      <c r="P11" s="69"/>
      <c r="Q11" s="69" t="s">
        <v>785</v>
      </c>
      <c r="R11" s="69" t="s">
        <v>786</v>
      </c>
      <c r="S11" s="69"/>
    </row>
    <row r="12" spans="1:19">
      <c r="B12" t="b">
        <f t="shared" si="0"/>
        <v>0</v>
      </c>
      <c r="C12" t="str">
        <f>VLOOKUP(M12,'user list'!A:B,2,0)</f>
        <v>OCAs</v>
      </c>
      <c r="D12" s="69" t="s">
        <v>3511</v>
      </c>
      <c r="E12" s="69" t="s">
        <v>45</v>
      </c>
      <c r="F12" s="171">
        <v>45824</v>
      </c>
      <c r="G12" s="69" t="s">
        <v>3512</v>
      </c>
      <c r="H12" s="69"/>
      <c r="I12" s="69"/>
      <c r="J12" s="69"/>
      <c r="K12" s="171">
        <v>45826</v>
      </c>
      <c r="L12" s="69" t="s">
        <v>1433</v>
      </c>
      <c r="M12" s="69" t="s">
        <v>279</v>
      </c>
      <c r="N12" s="69">
        <v>1</v>
      </c>
      <c r="O12" s="69"/>
      <c r="P12" s="69"/>
      <c r="Q12" s="69" t="s">
        <v>785</v>
      </c>
      <c r="R12" s="69" t="s">
        <v>886</v>
      </c>
      <c r="S12" s="69"/>
    </row>
    <row r="13" spans="1:19" ht="216">
      <c r="B13" t="b">
        <f t="shared" si="0"/>
        <v>0</v>
      </c>
      <c r="C13" t="str">
        <f>VLOOKUP(M13,'user list'!A:B,2,0)</f>
        <v>DOE</v>
      </c>
      <c r="D13" s="69" t="s">
        <v>3517</v>
      </c>
      <c r="E13" s="69" t="s">
        <v>69</v>
      </c>
      <c r="F13" s="171">
        <v>45826</v>
      </c>
      <c r="G13" s="69" t="s">
        <v>3518</v>
      </c>
      <c r="H13" s="69"/>
      <c r="I13" s="69"/>
      <c r="J13" s="69"/>
      <c r="K13" s="171">
        <v>45826</v>
      </c>
      <c r="L13" s="69" t="s">
        <v>1433</v>
      </c>
      <c r="M13" s="69" t="s">
        <v>211</v>
      </c>
      <c r="N13" s="69">
        <v>1</v>
      </c>
      <c r="O13" s="207" t="s">
        <v>3519</v>
      </c>
      <c r="P13" s="69"/>
      <c r="Q13" s="69" t="s">
        <v>851</v>
      </c>
      <c r="R13" s="69" t="s">
        <v>852</v>
      </c>
      <c r="S13" s="69" t="s">
        <v>787</v>
      </c>
    </row>
    <row r="14" spans="1:19">
      <c r="B14" t="b">
        <f t="shared" si="0"/>
        <v>0</v>
      </c>
      <c r="C14" t="str">
        <f>VLOOKUP(M14,'user list'!A:B,2,0)</f>
        <v>DOE</v>
      </c>
      <c r="D14" s="69" t="s">
        <v>3520</v>
      </c>
      <c r="E14" s="69" t="s">
        <v>69</v>
      </c>
      <c r="F14" s="171">
        <v>45826</v>
      </c>
      <c r="G14" s="69" t="s">
        <v>3521</v>
      </c>
      <c r="H14" s="69"/>
      <c r="I14" s="69"/>
      <c r="J14" s="69"/>
      <c r="K14" s="171">
        <v>45826</v>
      </c>
      <c r="L14" s="69" t="s">
        <v>1433</v>
      </c>
      <c r="M14" s="69" t="s">
        <v>211</v>
      </c>
      <c r="N14" s="69">
        <v>1</v>
      </c>
      <c r="O14" s="69" t="s">
        <v>3520</v>
      </c>
      <c r="P14" s="69"/>
      <c r="Q14" s="69" t="s">
        <v>851</v>
      </c>
      <c r="R14" s="69" t="s">
        <v>852</v>
      </c>
      <c r="S14" s="69" t="s">
        <v>787</v>
      </c>
    </row>
    <row r="15" spans="1:19">
      <c r="B15" t="b">
        <f t="shared" si="0"/>
        <v>0</v>
      </c>
      <c r="C15" t="str">
        <f>VLOOKUP(M15,'user list'!A:B,2,0)</f>
        <v>DOE</v>
      </c>
      <c r="D15" s="69" t="s">
        <v>3522</v>
      </c>
      <c r="E15" s="69" t="s">
        <v>69</v>
      </c>
      <c r="F15" s="171">
        <v>45826</v>
      </c>
      <c r="G15" s="69" t="s">
        <v>3523</v>
      </c>
      <c r="H15" s="69"/>
      <c r="I15" s="69"/>
      <c r="J15" s="69"/>
      <c r="K15" s="171">
        <v>45826</v>
      </c>
      <c r="L15" s="69" t="s">
        <v>1433</v>
      </c>
      <c r="M15" s="69" t="s">
        <v>211</v>
      </c>
      <c r="N15" s="69">
        <v>1</v>
      </c>
      <c r="O15" s="69" t="s">
        <v>3522</v>
      </c>
      <c r="P15" s="69"/>
      <c r="Q15" s="69" t="s">
        <v>851</v>
      </c>
      <c r="R15" s="69" t="s">
        <v>852</v>
      </c>
      <c r="S15" s="69" t="s">
        <v>787</v>
      </c>
    </row>
    <row r="16" spans="1:19">
      <c r="B16" t="b">
        <f t="shared" si="0"/>
        <v>0</v>
      </c>
      <c r="C16" t="str">
        <f>VLOOKUP(M16,'user list'!A:B,2,0)</f>
        <v>MDAD</v>
      </c>
      <c r="D16" s="69" t="s">
        <v>3536</v>
      </c>
      <c r="E16" s="69" t="s">
        <v>42</v>
      </c>
      <c r="F16" s="171">
        <v>45825</v>
      </c>
      <c r="G16" s="69" t="s">
        <v>3537</v>
      </c>
      <c r="H16" s="69"/>
      <c r="I16" s="69"/>
      <c r="J16" s="69"/>
      <c r="K16" s="171">
        <v>45826</v>
      </c>
      <c r="L16" s="69" t="s">
        <v>1433</v>
      </c>
      <c r="M16" s="69" t="s">
        <v>223</v>
      </c>
      <c r="N16" s="69">
        <v>1</v>
      </c>
      <c r="O16" s="69"/>
      <c r="P16" s="69"/>
      <c r="Q16" s="69" t="s">
        <v>828</v>
      </c>
      <c r="R16" s="69" t="s">
        <v>847</v>
      </c>
      <c r="S16" s="69" t="s">
        <v>809</v>
      </c>
    </row>
    <row r="17" spans="2:19">
      <c r="B17" t="b">
        <f t="shared" si="0"/>
        <v>0</v>
      </c>
      <c r="C17" t="str">
        <f>VLOOKUP(M17,'user list'!A:B,2,0)</f>
        <v>MDAD</v>
      </c>
      <c r="D17" s="69" t="s">
        <v>3542</v>
      </c>
      <c r="E17" s="69" t="s">
        <v>42</v>
      </c>
      <c r="F17" s="171">
        <v>45825</v>
      </c>
      <c r="G17" s="69" t="s">
        <v>3543</v>
      </c>
      <c r="H17" s="69"/>
      <c r="I17" s="69"/>
      <c r="J17" s="69"/>
      <c r="K17" s="171">
        <v>45826</v>
      </c>
      <c r="L17" s="69" t="s">
        <v>1433</v>
      </c>
      <c r="M17" s="69" t="s">
        <v>223</v>
      </c>
      <c r="N17" s="69">
        <v>1</v>
      </c>
      <c r="O17" s="69"/>
      <c r="P17" s="69"/>
      <c r="Q17" s="69" t="s">
        <v>889</v>
      </c>
      <c r="R17" s="69" t="s">
        <v>2886</v>
      </c>
      <c r="S17" s="69" t="s">
        <v>809</v>
      </c>
    </row>
    <row r="18" spans="2:19">
      <c r="B18" t="b">
        <f t="shared" si="0"/>
        <v>0</v>
      </c>
      <c r="C18" t="str">
        <f>VLOOKUP(M18,'user list'!A:B,2,0)</f>
        <v>MDAD</v>
      </c>
      <c r="D18" s="69" t="s">
        <v>3546</v>
      </c>
      <c r="E18" s="69" t="s">
        <v>42</v>
      </c>
      <c r="F18" s="171">
        <v>45825</v>
      </c>
      <c r="G18" s="69" t="s">
        <v>3547</v>
      </c>
      <c r="H18" s="69"/>
      <c r="I18" s="69"/>
      <c r="J18" s="69"/>
      <c r="K18" s="171">
        <v>45826</v>
      </c>
      <c r="L18" s="69" t="s">
        <v>1433</v>
      </c>
      <c r="M18" s="69" t="s">
        <v>223</v>
      </c>
      <c r="N18" s="69">
        <v>1</v>
      </c>
      <c r="O18" s="69"/>
      <c r="P18" s="69"/>
      <c r="Q18" s="69" t="s">
        <v>828</v>
      </c>
      <c r="R18" s="69" t="s">
        <v>847</v>
      </c>
      <c r="S18" s="69" t="s">
        <v>809</v>
      </c>
    </row>
    <row r="19" spans="2:19">
      <c r="B19" t="b">
        <f t="shared" si="0"/>
        <v>0</v>
      </c>
      <c r="C19" t="str">
        <f>VLOOKUP(M19,'user list'!A:B,2,0)</f>
        <v>DOE</v>
      </c>
      <c r="D19" s="69" t="s">
        <v>3550</v>
      </c>
      <c r="E19" s="69" t="s">
        <v>69</v>
      </c>
      <c r="F19" s="171">
        <v>45826</v>
      </c>
      <c r="G19" s="69" t="s">
        <v>3551</v>
      </c>
      <c r="H19" s="69"/>
      <c r="I19" s="69"/>
      <c r="J19" s="69"/>
      <c r="K19" s="171">
        <v>45826</v>
      </c>
      <c r="L19" s="69" t="s">
        <v>1433</v>
      </c>
      <c r="M19" s="69" t="s">
        <v>211</v>
      </c>
      <c r="N19" s="69">
        <v>1</v>
      </c>
      <c r="O19" s="69" t="s">
        <v>3550</v>
      </c>
      <c r="P19" s="69"/>
      <c r="Q19" s="69" t="s">
        <v>805</v>
      </c>
      <c r="R19" s="69" t="s">
        <v>806</v>
      </c>
      <c r="S19" s="69" t="s">
        <v>787</v>
      </c>
    </row>
    <row r="20" spans="2:19">
      <c r="B20" t="b">
        <f t="shared" si="0"/>
        <v>0</v>
      </c>
      <c r="C20" t="str">
        <f>VLOOKUP(M20,'user list'!A:B,2,0)</f>
        <v>MDAD</v>
      </c>
      <c r="D20" s="69" t="s">
        <v>3552</v>
      </c>
      <c r="E20" s="69" t="s">
        <v>42</v>
      </c>
      <c r="F20" s="171">
        <v>45825</v>
      </c>
      <c r="G20" s="69" t="s">
        <v>3553</v>
      </c>
      <c r="H20" s="69"/>
      <c r="I20" s="69"/>
      <c r="J20" s="69"/>
      <c r="K20" s="171">
        <v>45826</v>
      </c>
      <c r="L20" s="69" t="s">
        <v>1433</v>
      </c>
      <c r="M20" s="69" t="s">
        <v>223</v>
      </c>
      <c r="N20" s="69">
        <v>1</v>
      </c>
      <c r="O20" s="69"/>
      <c r="P20" s="69"/>
      <c r="Q20" s="69" t="s">
        <v>828</v>
      </c>
      <c r="R20" s="69" t="s">
        <v>847</v>
      </c>
      <c r="S20" s="69" t="s">
        <v>809</v>
      </c>
    </row>
    <row r="21" spans="2:19">
      <c r="B21" t="b">
        <f t="shared" si="0"/>
        <v>0</v>
      </c>
      <c r="C21" t="str">
        <f>VLOOKUP(M21,'user list'!A:B,2,0)</f>
        <v>DOE</v>
      </c>
      <c r="D21" s="69" t="s">
        <v>3554</v>
      </c>
      <c r="E21" s="69" t="s">
        <v>69</v>
      </c>
      <c r="F21" s="171">
        <v>45826</v>
      </c>
      <c r="G21" s="69" t="s">
        <v>3555</v>
      </c>
      <c r="H21" s="69"/>
      <c r="I21" s="69"/>
      <c r="J21" s="69"/>
      <c r="K21" s="171">
        <v>45826</v>
      </c>
      <c r="L21" s="69" t="s">
        <v>1433</v>
      </c>
      <c r="M21" s="69" t="s">
        <v>211</v>
      </c>
      <c r="N21" s="69">
        <v>1</v>
      </c>
      <c r="O21" s="69" t="s">
        <v>3554</v>
      </c>
      <c r="P21" s="69"/>
      <c r="Q21" s="69" t="s">
        <v>785</v>
      </c>
      <c r="R21" s="69" t="s">
        <v>786</v>
      </c>
      <c r="S21" s="69" t="s">
        <v>787</v>
      </c>
    </row>
    <row r="22" spans="2:19">
      <c r="B22" t="b">
        <f t="shared" si="0"/>
        <v>0</v>
      </c>
      <c r="C22" t="str">
        <f>VLOOKUP(M22,'user list'!A:B,2,0)</f>
        <v>DOE</v>
      </c>
      <c r="D22" s="69" t="s">
        <v>3560</v>
      </c>
      <c r="E22" s="69" t="s">
        <v>69</v>
      </c>
      <c r="F22" s="171">
        <v>45826</v>
      </c>
      <c r="G22" s="69" t="s">
        <v>3561</v>
      </c>
      <c r="H22" s="69"/>
      <c r="I22" s="69"/>
      <c r="J22" s="69"/>
      <c r="K22" s="171">
        <v>45826</v>
      </c>
      <c r="L22" s="69" t="s">
        <v>1433</v>
      </c>
      <c r="M22" s="69" t="s">
        <v>211</v>
      </c>
      <c r="N22" s="69">
        <v>1</v>
      </c>
      <c r="O22" s="69" t="s">
        <v>3560</v>
      </c>
      <c r="P22" s="69"/>
      <c r="Q22" s="69" t="s">
        <v>851</v>
      </c>
      <c r="R22" s="69" t="s">
        <v>852</v>
      </c>
      <c r="S22" s="69" t="s">
        <v>787</v>
      </c>
    </row>
    <row r="23" spans="2:19">
      <c r="B23" t="b">
        <f t="shared" si="0"/>
        <v>0</v>
      </c>
      <c r="C23" t="str">
        <f>VLOOKUP(M23,'user list'!A:B,2,0)</f>
        <v>DOE</v>
      </c>
      <c r="D23" s="69" t="s">
        <v>3573</v>
      </c>
      <c r="E23" s="69" t="s">
        <v>69</v>
      </c>
      <c r="F23" s="171">
        <v>45826</v>
      </c>
      <c r="G23" s="69" t="s">
        <v>3574</v>
      </c>
      <c r="H23" s="69"/>
      <c r="I23" s="69"/>
      <c r="J23" s="69"/>
      <c r="K23" s="171">
        <v>45826</v>
      </c>
      <c r="L23" s="69" t="s">
        <v>1433</v>
      </c>
      <c r="M23" s="69" t="s">
        <v>211</v>
      </c>
      <c r="N23" s="69">
        <v>1</v>
      </c>
      <c r="O23" s="69" t="s">
        <v>3573</v>
      </c>
      <c r="P23" s="69"/>
      <c r="Q23" s="69" t="s">
        <v>851</v>
      </c>
      <c r="R23" s="69" t="s">
        <v>852</v>
      </c>
      <c r="S23" s="69" t="s">
        <v>787</v>
      </c>
    </row>
    <row r="24" spans="2:19">
      <c r="B24" t="b">
        <f t="shared" si="0"/>
        <v>0</v>
      </c>
      <c r="C24" t="str">
        <f>VLOOKUP(M24,'user list'!A:B,2,0)</f>
        <v>CGSD</v>
      </c>
      <c r="D24" s="69" t="s">
        <v>3575</v>
      </c>
      <c r="E24" s="69" t="s">
        <v>61</v>
      </c>
      <c r="F24" s="171">
        <v>45824</v>
      </c>
      <c r="G24" s="69" t="s">
        <v>3576</v>
      </c>
      <c r="H24" s="69"/>
      <c r="I24" s="69"/>
      <c r="J24" s="69"/>
      <c r="K24" s="171">
        <v>45826</v>
      </c>
      <c r="L24" s="69" t="s">
        <v>1433</v>
      </c>
      <c r="M24" s="69" t="s">
        <v>200</v>
      </c>
      <c r="N24" s="69">
        <v>1</v>
      </c>
      <c r="O24" s="69"/>
      <c r="P24" s="69"/>
      <c r="Q24" s="69" t="s">
        <v>785</v>
      </c>
      <c r="R24" s="69" t="s">
        <v>786</v>
      </c>
      <c r="S24" s="69" t="s">
        <v>809</v>
      </c>
    </row>
    <row r="25" spans="2:19">
      <c r="B25" t="b">
        <f t="shared" si="0"/>
        <v>0</v>
      </c>
      <c r="C25" t="str">
        <f>VLOOKUP(M25,'user list'!A:B,2,0)</f>
        <v>SBCDPO</v>
      </c>
      <c r="D25" s="69" t="s">
        <v>3088</v>
      </c>
      <c r="E25" s="69" t="s">
        <v>3581</v>
      </c>
      <c r="F25" s="171">
        <v>45826</v>
      </c>
      <c r="G25" s="69" t="s">
        <v>3582</v>
      </c>
      <c r="H25" s="69"/>
      <c r="I25" s="69"/>
      <c r="J25" s="69"/>
      <c r="K25" s="171">
        <v>45826</v>
      </c>
      <c r="L25" s="69" t="s">
        <v>1433</v>
      </c>
      <c r="M25" s="69" t="s">
        <v>271</v>
      </c>
      <c r="N25" s="69">
        <v>1</v>
      </c>
      <c r="O25" s="69"/>
      <c r="P25" s="69"/>
      <c r="Q25" s="69" t="s">
        <v>785</v>
      </c>
      <c r="R25" s="69" t="s">
        <v>886</v>
      </c>
      <c r="S25" s="69"/>
    </row>
    <row r="26" spans="2:19">
      <c r="B26" t="b">
        <f t="shared" si="0"/>
        <v>0</v>
      </c>
      <c r="C26" t="str">
        <f>VLOOKUP(M26,'user list'!A:B,2,0)</f>
        <v>QCYDO</v>
      </c>
      <c r="D26" s="69" t="s">
        <v>3583</v>
      </c>
      <c r="E26" s="69" t="s">
        <v>866</v>
      </c>
      <c r="F26" s="171">
        <v>45824</v>
      </c>
      <c r="G26" s="69" t="s">
        <v>3584</v>
      </c>
      <c r="H26" s="69"/>
      <c r="I26" s="69"/>
      <c r="J26" s="69"/>
      <c r="K26" s="171">
        <v>45825</v>
      </c>
      <c r="L26" s="69" t="s">
        <v>1433</v>
      </c>
      <c r="M26" s="69" t="s">
        <v>270</v>
      </c>
      <c r="N26" s="69">
        <v>1</v>
      </c>
      <c r="O26" s="69"/>
      <c r="P26" s="69"/>
      <c r="Q26" s="69" t="s">
        <v>792</v>
      </c>
      <c r="R26" s="69" t="s">
        <v>793</v>
      </c>
      <c r="S26" s="69"/>
    </row>
    <row r="27" spans="2:19">
      <c r="B27" t="b">
        <f t="shared" si="0"/>
        <v>0</v>
      </c>
      <c r="C27" t="str">
        <f>VLOOKUP(M27,'user list'!A:B,2,0)</f>
        <v>QCYDO</v>
      </c>
      <c r="D27" s="69" t="s">
        <v>3589</v>
      </c>
      <c r="E27" s="69" t="s">
        <v>866</v>
      </c>
      <c r="F27" s="171">
        <v>45824</v>
      </c>
      <c r="G27" s="69" t="s">
        <v>3590</v>
      </c>
      <c r="H27" s="69"/>
      <c r="I27" s="69"/>
      <c r="J27" s="69"/>
      <c r="K27" s="171">
        <v>45825</v>
      </c>
      <c r="L27" s="69" t="s">
        <v>1433</v>
      </c>
      <c r="M27" s="69" t="s">
        <v>270</v>
      </c>
      <c r="N27" s="69">
        <v>1</v>
      </c>
      <c r="O27" s="69"/>
      <c r="P27" s="69"/>
      <c r="Q27" s="69" t="s">
        <v>792</v>
      </c>
      <c r="R27" s="69" t="s">
        <v>793</v>
      </c>
      <c r="S27" s="69"/>
    </row>
    <row r="28" spans="2:19">
      <c r="B28" t="b">
        <f t="shared" si="0"/>
        <v>0</v>
      </c>
      <c r="C28" t="str">
        <f>VLOOKUP(M28,'user list'!A:B,2,0)</f>
        <v>QCYDO</v>
      </c>
      <c r="D28" s="69" t="s">
        <v>3429</v>
      </c>
      <c r="E28" s="69" t="s">
        <v>866</v>
      </c>
      <c r="F28" s="171">
        <v>45824</v>
      </c>
      <c r="G28" s="69" t="s">
        <v>3593</v>
      </c>
      <c r="H28" s="69"/>
      <c r="I28" s="69"/>
      <c r="J28" s="69"/>
      <c r="K28" s="171">
        <v>45825</v>
      </c>
      <c r="L28" s="69" t="s">
        <v>1433</v>
      </c>
      <c r="M28" s="69" t="s">
        <v>270</v>
      </c>
      <c r="N28" s="69">
        <v>1</v>
      </c>
      <c r="O28" s="69"/>
      <c r="P28" s="69"/>
      <c r="Q28" s="69" t="s">
        <v>785</v>
      </c>
      <c r="R28" s="69" t="s">
        <v>786</v>
      </c>
      <c r="S28" s="69"/>
    </row>
    <row r="29" spans="2:19">
      <c r="B29" t="b">
        <f t="shared" si="0"/>
        <v>0</v>
      </c>
      <c r="C29" t="str">
        <f>VLOOKUP(M29,'user list'!A:B,2,0)</f>
        <v>QCYDO</v>
      </c>
      <c r="D29" s="69" t="s">
        <v>3596</v>
      </c>
      <c r="E29" s="69" t="s">
        <v>866</v>
      </c>
      <c r="F29" s="171">
        <v>45824</v>
      </c>
      <c r="G29" s="69" t="s">
        <v>3597</v>
      </c>
      <c r="H29" s="69"/>
      <c r="I29" s="69"/>
      <c r="J29" s="69"/>
      <c r="K29" s="171">
        <v>45825</v>
      </c>
      <c r="L29" s="69" t="s">
        <v>1433</v>
      </c>
      <c r="M29" s="69" t="s">
        <v>270</v>
      </c>
      <c r="N29" s="69">
        <v>1</v>
      </c>
      <c r="O29" s="69"/>
      <c r="P29" s="69"/>
      <c r="Q29" s="69" t="s">
        <v>785</v>
      </c>
      <c r="R29" s="69" t="s">
        <v>786</v>
      </c>
      <c r="S29" s="69"/>
    </row>
    <row r="30" spans="2:19">
      <c r="B30" t="b">
        <f t="shared" si="0"/>
        <v>0</v>
      </c>
      <c r="C30" t="str">
        <f>VLOOKUP(M30,'user list'!A:B,2,0)</f>
        <v>QCYDO</v>
      </c>
      <c r="D30" s="69" t="s">
        <v>3598</v>
      </c>
      <c r="E30" s="69" t="s">
        <v>866</v>
      </c>
      <c r="F30" s="171">
        <v>45825</v>
      </c>
      <c r="G30" s="69" t="s">
        <v>3599</v>
      </c>
      <c r="H30" s="69"/>
      <c r="I30" s="69"/>
      <c r="J30" s="69"/>
      <c r="K30" s="171">
        <v>45825</v>
      </c>
      <c r="L30" s="69" t="s">
        <v>1433</v>
      </c>
      <c r="M30" s="69" t="s">
        <v>270</v>
      </c>
      <c r="N30" s="69">
        <v>1</v>
      </c>
      <c r="O30" s="69"/>
      <c r="P30" s="69"/>
      <c r="Q30" s="69" t="s">
        <v>785</v>
      </c>
      <c r="R30" s="69" t="s">
        <v>786</v>
      </c>
      <c r="S30" s="69"/>
    </row>
    <row r="31" spans="2:19">
      <c r="B31" t="b">
        <f t="shared" si="0"/>
        <v>0</v>
      </c>
      <c r="C31" t="str">
        <f>VLOOKUP(M31,'user list'!A:B,2,0)</f>
        <v>QCYDO</v>
      </c>
      <c r="D31" s="69" t="s">
        <v>3600</v>
      </c>
      <c r="E31" s="69" t="s">
        <v>866</v>
      </c>
      <c r="F31" s="171">
        <v>45824</v>
      </c>
      <c r="G31" s="69" t="s">
        <v>3601</v>
      </c>
      <c r="H31" s="69"/>
      <c r="I31" s="69"/>
      <c r="J31" s="69"/>
      <c r="K31" s="171">
        <v>45825</v>
      </c>
      <c r="L31" s="69" t="s">
        <v>1433</v>
      </c>
      <c r="M31" s="69" t="s">
        <v>270</v>
      </c>
      <c r="N31" s="69">
        <v>1</v>
      </c>
      <c r="O31" s="69"/>
      <c r="P31" s="69"/>
      <c r="Q31" s="69" t="s">
        <v>785</v>
      </c>
      <c r="R31" s="69" t="s">
        <v>786</v>
      </c>
      <c r="S31" s="69"/>
    </row>
    <row r="32" spans="2:19">
      <c r="B32" t="b">
        <f t="shared" si="0"/>
        <v>0</v>
      </c>
      <c r="C32" t="str">
        <f>VLOOKUP(M32,'user list'!A:B,2,0)</f>
        <v>QCYDO</v>
      </c>
      <c r="D32" s="69" t="s">
        <v>3602</v>
      </c>
      <c r="E32" s="69" t="s">
        <v>866</v>
      </c>
      <c r="F32" s="171">
        <v>45824</v>
      </c>
      <c r="G32" s="69" t="s">
        <v>3603</v>
      </c>
      <c r="H32" s="69"/>
      <c r="I32" s="69"/>
      <c r="J32" s="69"/>
      <c r="K32" s="171">
        <v>45825</v>
      </c>
      <c r="L32" s="69" t="s">
        <v>1433</v>
      </c>
      <c r="M32" s="69" t="s">
        <v>270</v>
      </c>
      <c r="N32" s="69">
        <v>1</v>
      </c>
      <c r="O32" s="69"/>
      <c r="P32" s="69"/>
      <c r="Q32" s="69" t="s">
        <v>785</v>
      </c>
      <c r="R32" s="69" t="s">
        <v>786</v>
      </c>
      <c r="S32" s="69"/>
    </row>
    <row r="33" spans="2:19">
      <c r="B33" t="b">
        <f t="shared" si="0"/>
        <v>0</v>
      </c>
      <c r="C33" t="str">
        <f>VLOOKUP(M33,'user list'!A:B,2,0)</f>
        <v>QCYDO</v>
      </c>
      <c r="D33" s="69" t="s">
        <v>3420</v>
      </c>
      <c r="E33" s="69" t="s">
        <v>866</v>
      </c>
      <c r="F33" s="171">
        <v>45824</v>
      </c>
      <c r="G33" s="69" t="s">
        <v>3604</v>
      </c>
      <c r="H33" s="69"/>
      <c r="I33" s="69"/>
      <c r="J33" s="69"/>
      <c r="K33" s="171">
        <v>45825</v>
      </c>
      <c r="L33" s="69" t="s">
        <v>1433</v>
      </c>
      <c r="M33" s="69" t="s">
        <v>270</v>
      </c>
      <c r="N33" s="69">
        <v>1</v>
      </c>
      <c r="O33" s="69"/>
      <c r="P33" s="69"/>
      <c r="Q33" s="69" t="s">
        <v>785</v>
      </c>
      <c r="R33" s="69" t="s">
        <v>786</v>
      </c>
      <c r="S33" s="69"/>
    </row>
    <row r="34" spans="2:19">
      <c r="B34" t="b">
        <f t="shared" si="0"/>
        <v>0</v>
      </c>
      <c r="C34" t="str">
        <f>VLOOKUP(M34,'user list'!A:B,2,0)</f>
        <v>QCYDO</v>
      </c>
      <c r="D34" s="69" t="s">
        <v>3605</v>
      </c>
      <c r="E34" s="69" t="s">
        <v>866</v>
      </c>
      <c r="F34" s="171">
        <v>45824</v>
      </c>
      <c r="G34" s="69" t="s">
        <v>3606</v>
      </c>
      <c r="H34" s="69"/>
      <c r="I34" s="69"/>
      <c r="J34" s="69"/>
      <c r="K34" s="171">
        <v>45825</v>
      </c>
      <c r="L34" s="69" t="s">
        <v>1433</v>
      </c>
      <c r="M34" s="69" t="s">
        <v>270</v>
      </c>
      <c r="N34" s="69">
        <v>1</v>
      </c>
      <c r="O34" s="69"/>
      <c r="P34" s="69"/>
      <c r="Q34" s="69" t="s">
        <v>785</v>
      </c>
      <c r="R34" s="69" t="s">
        <v>786</v>
      </c>
      <c r="S34" s="69"/>
    </row>
    <row r="35" spans="2:19">
      <c r="B35" t="b">
        <f t="shared" si="0"/>
        <v>0</v>
      </c>
      <c r="C35" t="str">
        <f>VLOOKUP(M35,'user list'!A:B,2,0)</f>
        <v>DOE</v>
      </c>
      <c r="D35" s="69" t="s">
        <v>3617</v>
      </c>
      <c r="E35" s="69" t="s">
        <v>69</v>
      </c>
      <c r="F35" s="171">
        <v>45825</v>
      </c>
      <c r="G35" s="69" t="s">
        <v>3618</v>
      </c>
      <c r="H35" s="69"/>
      <c r="I35" s="69"/>
      <c r="J35" s="69"/>
      <c r="K35" s="171">
        <v>45825</v>
      </c>
      <c r="L35" s="69" t="s">
        <v>1433</v>
      </c>
      <c r="M35" s="69" t="s">
        <v>211</v>
      </c>
      <c r="N35" s="69">
        <v>1</v>
      </c>
      <c r="O35" s="69" t="s">
        <v>3617</v>
      </c>
      <c r="P35" s="69"/>
      <c r="Q35" s="69" t="s">
        <v>851</v>
      </c>
      <c r="R35" s="69" t="s">
        <v>852</v>
      </c>
      <c r="S35" s="69" t="s">
        <v>787</v>
      </c>
    </row>
    <row r="36" spans="2:19">
      <c r="B36" t="b">
        <f t="shared" si="0"/>
        <v>0</v>
      </c>
      <c r="C36" t="str">
        <f>VLOOKUP(M36,'user list'!A:B,2,0)</f>
        <v>DOE</v>
      </c>
      <c r="D36" s="69" t="s">
        <v>3636</v>
      </c>
      <c r="E36" s="69" t="s">
        <v>69</v>
      </c>
      <c r="F36" s="171">
        <v>45825</v>
      </c>
      <c r="G36" s="69" t="s">
        <v>3637</v>
      </c>
      <c r="H36" s="69"/>
      <c r="I36" s="69"/>
      <c r="J36" s="69"/>
      <c r="K36" s="171">
        <v>45825</v>
      </c>
      <c r="L36" s="69" t="s">
        <v>1433</v>
      </c>
      <c r="M36" s="69" t="s">
        <v>211</v>
      </c>
      <c r="N36" s="69">
        <v>1</v>
      </c>
      <c r="O36" s="69" t="s">
        <v>3636</v>
      </c>
      <c r="P36" s="69"/>
      <c r="Q36" s="69" t="s">
        <v>851</v>
      </c>
      <c r="R36" s="69" t="s">
        <v>852</v>
      </c>
      <c r="S36" s="69" t="s">
        <v>809</v>
      </c>
    </row>
    <row r="37" spans="2:19">
      <c r="B37" t="b">
        <f t="shared" si="0"/>
        <v>0</v>
      </c>
      <c r="C37" t="str">
        <f>VLOOKUP(M37,'user list'!A:B,2,0)</f>
        <v>DOE</v>
      </c>
      <c r="D37" s="69" t="s">
        <v>3640</v>
      </c>
      <c r="E37" s="69" t="s">
        <v>69</v>
      </c>
      <c r="F37" s="171">
        <v>45825</v>
      </c>
      <c r="G37" s="69" t="s">
        <v>3641</v>
      </c>
      <c r="H37" s="69"/>
      <c r="I37" s="69"/>
      <c r="J37" s="69"/>
      <c r="K37" s="171">
        <v>45825</v>
      </c>
      <c r="L37" s="69" t="s">
        <v>1433</v>
      </c>
      <c r="M37" s="69" t="s">
        <v>211</v>
      </c>
      <c r="N37" s="69">
        <v>1</v>
      </c>
      <c r="O37" s="69" t="s">
        <v>3640</v>
      </c>
      <c r="P37" s="69"/>
      <c r="Q37" s="69" t="s">
        <v>889</v>
      </c>
      <c r="R37" s="69" t="s">
        <v>972</v>
      </c>
      <c r="S37" s="69" t="s">
        <v>787</v>
      </c>
    </row>
    <row r="38" spans="2:19">
      <c r="B38" t="b">
        <f t="shared" si="0"/>
        <v>0</v>
      </c>
      <c r="C38" t="str">
        <f>VLOOKUP(M38,'user list'!A:B,2,0)</f>
        <v>CGSD</v>
      </c>
      <c r="D38" s="69" t="s">
        <v>3652</v>
      </c>
      <c r="E38" s="69" t="s">
        <v>61</v>
      </c>
      <c r="F38" s="171">
        <v>45821</v>
      </c>
      <c r="G38" s="69" t="s">
        <v>3653</v>
      </c>
      <c r="H38" s="69"/>
      <c r="I38" s="69"/>
      <c r="J38" s="69"/>
      <c r="K38" s="171">
        <v>45825</v>
      </c>
      <c r="L38" s="69" t="s">
        <v>1433</v>
      </c>
      <c r="M38" s="69" t="s">
        <v>200</v>
      </c>
      <c r="N38" s="69">
        <v>1</v>
      </c>
      <c r="O38" s="69"/>
      <c r="P38" s="69"/>
      <c r="Q38" s="69" t="s">
        <v>805</v>
      </c>
      <c r="R38" s="69" t="s">
        <v>806</v>
      </c>
      <c r="S38" s="69"/>
    </row>
    <row r="39" spans="2:19">
      <c r="B39" t="b">
        <f t="shared" si="0"/>
        <v>0</v>
      </c>
      <c r="C39" t="str">
        <f>VLOOKUP(M39,'user list'!A:B,2,0)</f>
        <v>SBCDPO</v>
      </c>
      <c r="D39" s="69" t="s">
        <v>3658</v>
      </c>
      <c r="E39" s="69" t="s">
        <v>1278</v>
      </c>
      <c r="F39" s="171">
        <v>45825</v>
      </c>
      <c r="G39" s="69" t="s">
        <v>3659</v>
      </c>
      <c r="H39" s="69"/>
      <c r="I39" s="69"/>
      <c r="J39" s="69"/>
      <c r="K39" s="171">
        <v>45825</v>
      </c>
      <c r="L39" s="69" t="s">
        <v>1433</v>
      </c>
      <c r="M39" s="69" t="s">
        <v>271</v>
      </c>
      <c r="N39" s="69">
        <v>1</v>
      </c>
      <c r="O39" s="69"/>
      <c r="P39" s="69"/>
      <c r="Q39" s="69" t="s">
        <v>785</v>
      </c>
      <c r="R39" s="69" t="s">
        <v>886</v>
      </c>
      <c r="S39" s="69"/>
    </row>
    <row r="40" spans="2:19">
      <c r="B40" t="b">
        <f t="shared" si="0"/>
        <v>0</v>
      </c>
      <c r="C40" t="str">
        <f>VLOOKUP(M40,'user list'!A:B,2,0)</f>
        <v>CGSD</v>
      </c>
      <c r="D40" s="69" t="s">
        <v>3662</v>
      </c>
      <c r="E40" s="69" t="s">
        <v>61</v>
      </c>
      <c r="F40" s="171">
        <v>45819</v>
      </c>
      <c r="G40" s="69" t="s">
        <v>3663</v>
      </c>
      <c r="H40" s="69"/>
      <c r="I40" s="69"/>
      <c r="J40" s="69"/>
      <c r="K40" s="171">
        <v>45825</v>
      </c>
      <c r="L40" s="69" t="s">
        <v>1433</v>
      </c>
      <c r="M40" s="69" t="s">
        <v>200</v>
      </c>
      <c r="N40" s="69">
        <v>1</v>
      </c>
      <c r="O40" s="69"/>
      <c r="P40" s="69"/>
      <c r="Q40" s="69" t="s">
        <v>785</v>
      </c>
      <c r="R40" s="69" t="s">
        <v>786</v>
      </c>
      <c r="S40" s="69" t="s">
        <v>809</v>
      </c>
    </row>
    <row r="41" spans="2:19">
      <c r="B41" t="b">
        <f t="shared" si="0"/>
        <v>0</v>
      </c>
      <c r="C41" t="str">
        <f>VLOOKUP(M41,'user list'!A:B,2,0)</f>
        <v>SBCDPO</v>
      </c>
      <c r="D41" s="69" t="s">
        <v>3664</v>
      </c>
      <c r="E41" s="69" t="s">
        <v>3665</v>
      </c>
      <c r="F41" s="171">
        <v>45825</v>
      </c>
      <c r="G41" s="69" t="s">
        <v>3666</v>
      </c>
      <c r="H41" s="69"/>
      <c r="I41" s="69"/>
      <c r="J41" s="69"/>
      <c r="K41" s="171">
        <v>45825</v>
      </c>
      <c r="L41" s="69" t="s">
        <v>1433</v>
      </c>
      <c r="M41" s="69" t="s">
        <v>271</v>
      </c>
      <c r="N41" s="69">
        <v>1</v>
      </c>
      <c r="O41" s="69"/>
      <c r="P41" s="69"/>
      <c r="Q41" s="69" t="s">
        <v>851</v>
      </c>
      <c r="R41" s="69" t="s">
        <v>852</v>
      </c>
      <c r="S41" s="69"/>
    </row>
    <row r="42" spans="2:19">
      <c r="B42" t="b">
        <f t="shared" si="0"/>
        <v>0</v>
      </c>
      <c r="C42" t="str">
        <f>VLOOKUP(M42,'user list'!A:B,2,0)</f>
        <v>MDAD</v>
      </c>
      <c r="D42" s="69" t="s">
        <v>3090</v>
      </c>
      <c r="E42" s="69" t="s">
        <v>42</v>
      </c>
      <c r="F42" s="171">
        <v>45825</v>
      </c>
      <c r="G42" s="69" t="s">
        <v>3091</v>
      </c>
      <c r="H42" s="69"/>
      <c r="I42" s="69"/>
      <c r="J42" s="69"/>
      <c r="K42" s="171">
        <v>45825</v>
      </c>
      <c r="L42" s="69" t="s">
        <v>1433</v>
      </c>
      <c r="M42" s="69" t="s">
        <v>223</v>
      </c>
      <c r="N42" s="69">
        <v>1</v>
      </c>
      <c r="O42" s="69"/>
      <c r="P42" s="69"/>
      <c r="Q42" s="69" t="s">
        <v>828</v>
      </c>
      <c r="R42" s="69" t="s">
        <v>847</v>
      </c>
      <c r="S42" s="69" t="s">
        <v>809</v>
      </c>
    </row>
    <row r="43" spans="2:19">
      <c r="B43" t="b">
        <f t="shared" si="0"/>
        <v>0</v>
      </c>
      <c r="C43" t="str">
        <f>VLOOKUP(M43,'user list'!A:B,2,0)</f>
        <v>DOE</v>
      </c>
      <c r="D43" s="69" t="s">
        <v>3092</v>
      </c>
      <c r="E43" s="69" t="s">
        <v>69</v>
      </c>
      <c r="F43" s="171">
        <v>45825</v>
      </c>
      <c r="G43" s="69" t="s">
        <v>3093</v>
      </c>
      <c r="H43" s="69"/>
      <c r="I43" s="69"/>
      <c r="J43" s="69"/>
      <c r="K43" s="171">
        <v>45825</v>
      </c>
      <c r="L43" s="69" t="s">
        <v>1433</v>
      </c>
      <c r="M43" s="69" t="s">
        <v>211</v>
      </c>
      <c r="N43" s="69">
        <v>1</v>
      </c>
      <c r="O43" s="69" t="s">
        <v>3092</v>
      </c>
      <c r="P43" s="69"/>
      <c r="Q43" s="69" t="s">
        <v>889</v>
      </c>
      <c r="R43" s="69" t="s">
        <v>966</v>
      </c>
      <c r="S43" s="69" t="s">
        <v>809</v>
      </c>
    </row>
    <row r="44" spans="2:19">
      <c r="B44" t="b">
        <f t="shared" si="0"/>
        <v>0</v>
      </c>
      <c r="C44" t="str">
        <f>VLOOKUP(M44,'user list'!A:B,2,0)</f>
        <v>DOE</v>
      </c>
      <c r="D44" s="69" t="s">
        <v>3094</v>
      </c>
      <c r="E44" s="69" t="s">
        <v>69</v>
      </c>
      <c r="F44" s="171">
        <v>45825</v>
      </c>
      <c r="G44" s="69" t="s">
        <v>3095</v>
      </c>
      <c r="H44" s="69"/>
      <c r="I44" s="69"/>
      <c r="J44" s="69"/>
      <c r="K44" s="171">
        <v>45825</v>
      </c>
      <c r="L44" s="69" t="s">
        <v>1433</v>
      </c>
      <c r="M44" s="69" t="s">
        <v>211</v>
      </c>
      <c r="N44" s="69">
        <v>1</v>
      </c>
      <c r="O44" s="69" t="s">
        <v>3094</v>
      </c>
      <c r="P44" s="69"/>
      <c r="Q44" s="69" t="s">
        <v>889</v>
      </c>
      <c r="R44" s="69" t="s">
        <v>1744</v>
      </c>
      <c r="S44" s="69" t="s">
        <v>787</v>
      </c>
    </row>
    <row r="45" spans="2:19">
      <c r="B45" t="b">
        <f t="shared" si="0"/>
        <v>0</v>
      </c>
      <c r="C45" t="str">
        <f>VLOOKUP(M45,'user list'!A:B,2,0)</f>
        <v>SBCDPO</v>
      </c>
      <c r="D45" s="69" t="s">
        <v>3099</v>
      </c>
      <c r="E45" s="69" t="s">
        <v>93</v>
      </c>
      <c r="F45" s="171">
        <v>45821</v>
      </c>
      <c r="G45" s="69" t="s">
        <v>3100</v>
      </c>
      <c r="H45" s="69"/>
      <c r="I45" s="69"/>
      <c r="J45" s="69"/>
      <c r="K45" s="171">
        <v>45825</v>
      </c>
      <c r="L45" s="69" t="s">
        <v>1433</v>
      </c>
      <c r="M45" s="69" t="s">
        <v>271</v>
      </c>
      <c r="N45" s="69">
        <v>1</v>
      </c>
      <c r="O45" s="69"/>
      <c r="P45" s="69"/>
      <c r="Q45" s="69" t="s">
        <v>828</v>
      </c>
      <c r="R45" s="69" t="s">
        <v>847</v>
      </c>
      <c r="S45" s="69"/>
    </row>
    <row r="46" spans="2:19">
      <c r="B46" t="b">
        <f t="shared" si="0"/>
        <v>0</v>
      </c>
      <c r="C46" t="str">
        <f>VLOOKUP(M46,'user list'!A:B,2,0)</f>
        <v>DOE</v>
      </c>
      <c r="D46" s="69" t="s">
        <v>3104</v>
      </c>
      <c r="E46" s="69" t="s">
        <v>69</v>
      </c>
      <c r="F46" s="171">
        <v>45825</v>
      </c>
      <c r="G46" s="69" t="s">
        <v>3105</v>
      </c>
      <c r="H46" s="69"/>
      <c r="I46" s="69"/>
      <c r="J46" s="69"/>
      <c r="K46" s="171">
        <v>45825</v>
      </c>
      <c r="L46" s="69" t="s">
        <v>1433</v>
      </c>
      <c r="M46" s="69" t="s">
        <v>211</v>
      </c>
      <c r="N46" s="69">
        <v>1</v>
      </c>
      <c r="O46" s="69" t="s">
        <v>3104</v>
      </c>
      <c r="P46" s="69"/>
      <c r="Q46" s="69" t="s">
        <v>785</v>
      </c>
      <c r="R46" s="69" t="s">
        <v>786</v>
      </c>
      <c r="S46" s="69" t="s">
        <v>809</v>
      </c>
    </row>
    <row r="47" spans="2:19">
      <c r="B47" t="b">
        <f t="shared" si="0"/>
        <v>0</v>
      </c>
      <c r="C47" t="str">
        <f>VLOOKUP(M47,'user list'!A:B,2,0)</f>
        <v>CAD</v>
      </c>
      <c r="D47" s="69" t="s">
        <v>3118</v>
      </c>
      <c r="E47" s="69" t="s">
        <v>110</v>
      </c>
      <c r="F47" s="171">
        <v>45821</v>
      </c>
      <c r="G47" s="69" t="s">
        <v>3119</v>
      </c>
      <c r="H47" s="69"/>
      <c r="I47" s="69"/>
      <c r="J47" s="69"/>
      <c r="K47" s="171">
        <v>45825</v>
      </c>
      <c r="L47" s="69" t="s">
        <v>1433</v>
      </c>
      <c r="M47" s="69" t="s">
        <v>196</v>
      </c>
      <c r="N47" s="69">
        <v>1</v>
      </c>
      <c r="O47" s="69"/>
      <c r="P47" s="69"/>
      <c r="Q47" s="69" t="s">
        <v>785</v>
      </c>
      <c r="R47" s="69" t="s">
        <v>786</v>
      </c>
      <c r="S47" s="69" t="s">
        <v>809</v>
      </c>
    </row>
    <row r="48" spans="2:19">
      <c r="B48" t="b">
        <f t="shared" si="0"/>
        <v>0</v>
      </c>
      <c r="C48" t="str">
        <f>VLOOKUP(M48,'user list'!A:B,2,0)</f>
        <v>DOE</v>
      </c>
      <c r="D48" s="69" t="s">
        <v>3123</v>
      </c>
      <c r="E48" s="69" t="s">
        <v>69</v>
      </c>
      <c r="F48" s="171">
        <v>45825</v>
      </c>
      <c r="G48" s="69" t="s">
        <v>3124</v>
      </c>
      <c r="H48" s="69"/>
      <c r="I48" s="69"/>
      <c r="J48" s="69"/>
      <c r="K48" s="171">
        <v>45825</v>
      </c>
      <c r="L48" s="69" t="s">
        <v>1433</v>
      </c>
      <c r="M48" s="69" t="s">
        <v>211</v>
      </c>
      <c r="N48" s="69">
        <v>1</v>
      </c>
      <c r="O48" s="69" t="s">
        <v>3125</v>
      </c>
      <c r="P48" s="69"/>
      <c r="Q48" s="69" t="s">
        <v>851</v>
      </c>
      <c r="R48" s="69" t="s">
        <v>852</v>
      </c>
      <c r="S48" s="69" t="s">
        <v>787</v>
      </c>
    </row>
    <row r="49" spans="2:19">
      <c r="B49" t="b">
        <f t="shared" si="0"/>
        <v>0</v>
      </c>
      <c r="C49" t="str">
        <f>VLOOKUP(M49,'user list'!A:B,2,0)</f>
        <v>DOE</v>
      </c>
      <c r="D49" s="69" t="s">
        <v>3126</v>
      </c>
      <c r="E49" s="69" t="s">
        <v>69</v>
      </c>
      <c r="F49" s="171">
        <v>45825</v>
      </c>
      <c r="G49" s="69" t="s">
        <v>3127</v>
      </c>
      <c r="H49" s="69"/>
      <c r="I49" s="69"/>
      <c r="J49" s="69"/>
      <c r="K49" s="171">
        <v>45825</v>
      </c>
      <c r="L49" s="69" t="s">
        <v>1433</v>
      </c>
      <c r="M49" s="69" t="s">
        <v>211</v>
      </c>
      <c r="N49" s="69">
        <v>1</v>
      </c>
      <c r="O49" s="69" t="s">
        <v>3126</v>
      </c>
      <c r="P49" s="69"/>
      <c r="Q49" s="69" t="s">
        <v>851</v>
      </c>
      <c r="R49" s="69" t="s">
        <v>852</v>
      </c>
      <c r="S49" s="69" t="s">
        <v>787</v>
      </c>
    </row>
    <row r="50" spans="2:19">
      <c r="B50" t="b">
        <f t="shared" ref="B50:B113" si="1">IF(C50="X",1)</f>
        <v>0</v>
      </c>
      <c r="C50" t="str">
        <f>VLOOKUP(M50,'user list'!A:B,2,0)</f>
        <v>SBCDPO</v>
      </c>
      <c r="D50" s="69" t="s">
        <v>3137</v>
      </c>
      <c r="E50" s="69" t="s">
        <v>94</v>
      </c>
      <c r="F50" s="171">
        <v>45824</v>
      </c>
      <c r="G50" s="69" t="s">
        <v>3138</v>
      </c>
      <c r="H50" s="69"/>
      <c r="I50" s="69"/>
      <c r="J50" s="69"/>
      <c r="K50" s="171">
        <v>45825</v>
      </c>
      <c r="L50" s="69" t="s">
        <v>1433</v>
      </c>
      <c r="M50" s="69" t="s">
        <v>271</v>
      </c>
      <c r="N50" s="69">
        <v>1</v>
      </c>
      <c r="O50" s="69"/>
      <c r="P50" s="69"/>
      <c r="Q50" s="69" t="s">
        <v>792</v>
      </c>
      <c r="R50" s="69" t="s">
        <v>793</v>
      </c>
      <c r="S50" s="69"/>
    </row>
    <row r="51" spans="2:19">
      <c r="B51" t="b">
        <f t="shared" si="1"/>
        <v>0</v>
      </c>
      <c r="C51" t="str">
        <f>VLOOKUP(M51,'user list'!A:B,2,0)</f>
        <v>CTO</v>
      </c>
      <c r="D51" s="69" t="s">
        <v>3139</v>
      </c>
      <c r="E51" s="69" t="s">
        <v>758</v>
      </c>
      <c r="F51" s="171">
        <v>45824</v>
      </c>
      <c r="G51" s="69" t="s">
        <v>3140</v>
      </c>
      <c r="H51" s="69"/>
      <c r="I51" s="69"/>
      <c r="J51" s="69"/>
      <c r="K51" s="171">
        <v>45825</v>
      </c>
      <c r="L51" s="69" t="s">
        <v>1433</v>
      </c>
      <c r="M51" s="69" t="s">
        <v>207</v>
      </c>
      <c r="N51" s="69">
        <v>1</v>
      </c>
      <c r="O51" s="69"/>
      <c r="P51" s="69"/>
      <c r="Q51" s="69" t="s">
        <v>785</v>
      </c>
      <c r="R51" s="69" t="s">
        <v>786</v>
      </c>
      <c r="S51" s="69" t="s">
        <v>809</v>
      </c>
    </row>
    <row r="52" spans="2:19">
      <c r="B52" t="b">
        <f t="shared" si="1"/>
        <v>0</v>
      </c>
      <c r="C52" t="str">
        <f>VLOOKUP(M52,'user list'!A:B,2,0)</f>
        <v>SBCDPO</v>
      </c>
      <c r="D52" s="69" t="s">
        <v>3141</v>
      </c>
      <c r="E52" s="69" t="s">
        <v>3142</v>
      </c>
      <c r="F52" s="171">
        <v>45825</v>
      </c>
      <c r="G52" s="69" t="s">
        <v>3143</v>
      </c>
      <c r="H52" s="69"/>
      <c r="I52" s="69"/>
      <c r="J52" s="69"/>
      <c r="K52" s="171">
        <v>45825</v>
      </c>
      <c r="L52" s="69" t="s">
        <v>1433</v>
      </c>
      <c r="M52" s="69" t="s">
        <v>271</v>
      </c>
      <c r="N52" s="69">
        <v>1</v>
      </c>
      <c r="O52" s="69"/>
      <c r="P52" s="69"/>
      <c r="Q52" s="69" t="s">
        <v>792</v>
      </c>
      <c r="R52" s="69" t="s">
        <v>793</v>
      </c>
      <c r="S52" s="69"/>
    </row>
    <row r="53" spans="2:19">
      <c r="B53" t="b">
        <f t="shared" si="1"/>
        <v>0</v>
      </c>
      <c r="C53" t="str">
        <f>VLOOKUP(M53,'user list'!A:B,2,0)</f>
        <v>SBCDPO</v>
      </c>
      <c r="D53" s="69" t="s">
        <v>3146</v>
      </c>
      <c r="E53" s="69" t="s">
        <v>94</v>
      </c>
      <c r="F53" s="171">
        <v>45821</v>
      </c>
      <c r="G53" s="69" t="s">
        <v>3149</v>
      </c>
      <c r="H53" s="69"/>
      <c r="I53" s="69"/>
      <c r="J53" s="69" t="s">
        <v>1295</v>
      </c>
      <c r="K53" s="171">
        <v>45825</v>
      </c>
      <c r="L53" s="69" t="s">
        <v>1433</v>
      </c>
      <c r="M53" s="69" t="s">
        <v>271</v>
      </c>
      <c r="N53" s="69">
        <v>1</v>
      </c>
      <c r="O53" s="69"/>
      <c r="P53" s="69" t="s">
        <v>271</v>
      </c>
      <c r="Q53" s="69" t="s">
        <v>828</v>
      </c>
      <c r="R53" s="69" t="s">
        <v>2885</v>
      </c>
      <c r="S53" s="69"/>
    </row>
    <row r="54" spans="2:19">
      <c r="B54" t="b">
        <f t="shared" si="1"/>
        <v>0</v>
      </c>
      <c r="C54" t="str">
        <f>VLOOKUP(M54,'user list'!A:B,2,0)</f>
        <v>SBCDPO</v>
      </c>
      <c r="D54" s="69" t="s">
        <v>3146</v>
      </c>
      <c r="E54" s="69" t="s">
        <v>94</v>
      </c>
      <c r="F54" s="171">
        <v>45821</v>
      </c>
      <c r="G54" s="69" t="s">
        <v>3149</v>
      </c>
      <c r="H54" s="69"/>
      <c r="I54" s="69"/>
      <c r="J54" s="69" t="s">
        <v>1295</v>
      </c>
      <c r="K54" s="171">
        <v>45825</v>
      </c>
      <c r="L54" s="69" t="s">
        <v>1433</v>
      </c>
      <c r="M54" s="69" t="s">
        <v>271</v>
      </c>
      <c r="N54" s="69">
        <v>1</v>
      </c>
      <c r="O54" s="69"/>
      <c r="P54" s="69"/>
      <c r="Q54" s="69" t="s">
        <v>828</v>
      </c>
      <c r="R54" s="69" t="s">
        <v>2885</v>
      </c>
      <c r="S54" s="69"/>
    </row>
    <row r="55" spans="2:19">
      <c r="B55" t="b">
        <f t="shared" si="1"/>
        <v>0</v>
      </c>
      <c r="C55" t="str">
        <f>VLOOKUP(M55,'user list'!A:B,2,0)</f>
        <v>MDAD</v>
      </c>
      <c r="D55" s="69" t="s">
        <v>3217</v>
      </c>
      <c r="E55" s="69" t="s">
        <v>42</v>
      </c>
      <c r="F55" s="171">
        <v>45824</v>
      </c>
      <c r="G55" s="69" t="s">
        <v>3218</v>
      </c>
      <c r="H55" s="69"/>
      <c r="I55" s="69"/>
      <c r="J55" s="69"/>
      <c r="K55" s="171">
        <v>45825</v>
      </c>
      <c r="L55" s="69" t="s">
        <v>1433</v>
      </c>
      <c r="M55" s="69" t="s">
        <v>223</v>
      </c>
      <c r="N55" s="69">
        <v>1</v>
      </c>
      <c r="O55" s="69"/>
      <c r="P55" s="69"/>
      <c r="Q55" s="69" t="s">
        <v>828</v>
      </c>
      <c r="R55" s="69" t="s">
        <v>847</v>
      </c>
      <c r="S55" s="69" t="s">
        <v>809</v>
      </c>
    </row>
    <row r="56" spans="2:19">
      <c r="B56" t="b">
        <f t="shared" si="1"/>
        <v>0</v>
      </c>
      <c r="C56" t="str">
        <f>VLOOKUP(M56,'user list'!A:B,2,0)</f>
        <v>QCYDO</v>
      </c>
      <c r="D56" s="69" t="s">
        <v>3228</v>
      </c>
      <c r="E56" s="69" t="s">
        <v>866</v>
      </c>
      <c r="F56" s="171">
        <v>45818</v>
      </c>
      <c r="G56" s="69" t="s">
        <v>3229</v>
      </c>
      <c r="H56" s="69"/>
      <c r="I56" s="69"/>
      <c r="J56" s="69"/>
      <c r="K56" s="171">
        <v>45825</v>
      </c>
      <c r="L56" s="69" t="s">
        <v>1433</v>
      </c>
      <c r="M56" s="69" t="s">
        <v>270</v>
      </c>
      <c r="N56" s="69">
        <v>1</v>
      </c>
      <c r="O56" s="69"/>
      <c r="P56" s="69"/>
      <c r="Q56" s="69" t="s">
        <v>792</v>
      </c>
      <c r="R56" s="69" t="s">
        <v>793</v>
      </c>
      <c r="S56" s="69"/>
    </row>
    <row r="57" spans="2:19">
      <c r="B57" t="b">
        <f t="shared" si="1"/>
        <v>0</v>
      </c>
      <c r="C57" t="str">
        <f>VLOOKUP(M57,'user list'!A:B,2,0)</f>
        <v>QCYDO</v>
      </c>
      <c r="D57" s="69" t="s">
        <v>3232</v>
      </c>
      <c r="E57" s="69" t="s">
        <v>866</v>
      </c>
      <c r="F57" s="171">
        <v>45818</v>
      </c>
      <c r="G57" s="69" t="s">
        <v>3233</v>
      </c>
      <c r="H57" s="69"/>
      <c r="I57" s="69"/>
      <c r="J57" s="69"/>
      <c r="K57" s="171">
        <v>45825</v>
      </c>
      <c r="L57" s="69" t="s">
        <v>1433</v>
      </c>
      <c r="M57" s="69" t="s">
        <v>270</v>
      </c>
      <c r="N57" s="69">
        <v>1</v>
      </c>
      <c r="O57" s="69"/>
      <c r="P57" s="69"/>
      <c r="Q57" s="69" t="s">
        <v>792</v>
      </c>
      <c r="R57" s="69" t="s">
        <v>793</v>
      </c>
      <c r="S57" s="69"/>
    </row>
    <row r="58" spans="2:19">
      <c r="B58" t="b">
        <f t="shared" si="1"/>
        <v>0</v>
      </c>
      <c r="C58" t="str">
        <f>VLOOKUP(M58,'user list'!A:B,2,0)</f>
        <v>QCYDO</v>
      </c>
      <c r="D58" s="69" t="s">
        <v>3240</v>
      </c>
      <c r="E58" s="69" t="s">
        <v>866</v>
      </c>
      <c r="F58" s="171">
        <v>45824</v>
      </c>
      <c r="G58" s="69" t="s">
        <v>3241</v>
      </c>
      <c r="H58" s="69"/>
      <c r="I58" s="69"/>
      <c r="J58" s="69"/>
      <c r="K58" s="171">
        <v>45824</v>
      </c>
      <c r="L58" s="69" t="s">
        <v>1433</v>
      </c>
      <c r="M58" s="69" t="s">
        <v>270</v>
      </c>
      <c r="N58" s="69">
        <v>1</v>
      </c>
      <c r="O58" s="69"/>
      <c r="P58" s="69"/>
      <c r="Q58" s="69" t="s">
        <v>785</v>
      </c>
      <c r="R58" s="69" t="s">
        <v>786</v>
      </c>
      <c r="S58" s="69"/>
    </row>
    <row r="59" spans="2:19">
      <c r="B59" t="b">
        <f t="shared" si="1"/>
        <v>0</v>
      </c>
      <c r="C59" t="str">
        <f>VLOOKUP(M59,'user list'!A:B,2,0)</f>
        <v>QCYDO</v>
      </c>
      <c r="D59" s="69" t="s">
        <v>3249</v>
      </c>
      <c r="E59" s="69" t="s">
        <v>866</v>
      </c>
      <c r="F59" s="171">
        <v>45818</v>
      </c>
      <c r="G59" s="69" t="s">
        <v>3250</v>
      </c>
      <c r="H59" s="69"/>
      <c r="I59" s="69"/>
      <c r="J59" s="69"/>
      <c r="K59" s="171">
        <v>45824</v>
      </c>
      <c r="L59" s="69" t="s">
        <v>1433</v>
      </c>
      <c r="M59" s="69" t="s">
        <v>270</v>
      </c>
      <c r="N59" s="69">
        <v>1</v>
      </c>
      <c r="O59" s="69"/>
      <c r="P59" s="69"/>
      <c r="Q59" s="69" t="s">
        <v>785</v>
      </c>
      <c r="R59" s="69" t="s">
        <v>786</v>
      </c>
      <c r="S59" s="69"/>
    </row>
    <row r="60" spans="2:19">
      <c r="B60" t="b">
        <f t="shared" si="1"/>
        <v>0</v>
      </c>
      <c r="C60" t="str">
        <f>VLOOKUP(M60,'user list'!A:B,2,0)</f>
        <v>QCYDO</v>
      </c>
      <c r="D60" s="69" t="s">
        <v>3259</v>
      </c>
      <c r="E60" s="69" t="s">
        <v>866</v>
      </c>
      <c r="F60" s="171">
        <v>45824</v>
      </c>
      <c r="G60" s="69" t="s">
        <v>3260</v>
      </c>
      <c r="H60" s="69"/>
      <c r="I60" s="69"/>
      <c r="J60" s="69"/>
      <c r="K60" s="171">
        <v>45824</v>
      </c>
      <c r="L60" s="69" t="s">
        <v>1433</v>
      </c>
      <c r="M60" s="69" t="s">
        <v>270</v>
      </c>
      <c r="N60" s="69">
        <v>1</v>
      </c>
      <c r="O60" s="69"/>
      <c r="P60" s="69" t="s">
        <v>160</v>
      </c>
      <c r="Q60" s="69" t="s">
        <v>785</v>
      </c>
      <c r="R60" s="69" t="s">
        <v>786</v>
      </c>
      <c r="S60" s="69"/>
    </row>
    <row r="61" spans="2:19">
      <c r="B61" t="b">
        <f t="shared" si="1"/>
        <v>0</v>
      </c>
      <c r="C61" t="str">
        <f>VLOOKUP(M61,'user list'!A:B,2,0)</f>
        <v>QCYDO</v>
      </c>
      <c r="D61" s="69" t="s">
        <v>3269</v>
      </c>
      <c r="E61" s="69" t="s">
        <v>866</v>
      </c>
      <c r="F61" s="171">
        <v>45819</v>
      </c>
      <c r="G61" s="69" t="s">
        <v>3270</v>
      </c>
      <c r="H61" s="69"/>
      <c r="I61" s="69"/>
      <c r="J61" s="69"/>
      <c r="K61" s="171">
        <v>45824</v>
      </c>
      <c r="L61" s="69" t="s">
        <v>1433</v>
      </c>
      <c r="M61" s="69" t="s">
        <v>270</v>
      </c>
      <c r="N61" s="69">
        <v>1</v>
      </c>
      <c r="O61" s="69"/>
      <c r="P61" s="69"/>
      <c r="Q61" s="69" t="s">
        <v>792</v>
      </c>
      <c r="R61" s="69" t="s">
        <v>793</v>
      </c>
      <c r="S61" s="69"/>
    </row>
    <row r="62" spans="2:19">
      <c r="B62" t="b">
        <f t="shared" si="1"/>
        <v>0</v>
      </c>
      <c r="C62" t="str">
        <f>VLOOKUP(M62,'user list'!A:B,2,0)</f>
        <v>QCYDO</v>
      </c>
      <c r="D62" s="69" t="s">
        <v>3271</v>
      </c>
      <c r="E62" s="69" t="s">
        <v>866</v>
      </c>
      <c r="F62" s="171">
        <v>45821</v>
      </c>
      <c r="G62" s="69" t="s">
        <v>3272</v>
      </c>
      <c r="H62" s="69"/>
      <c r="I62" s="69"/>
      <c r="J62" s="69"/>
      <c r="K62" s="171">
        <v>45824</v>
      </c>
      <c r="L62" s="69" t="s">
        <v>1433</v>
      </c>
      <c r="M62" s="69" t="s">
        <v>270</v>
      </c>
      <c r="N62" s="69">
        <v>1</v>
      </c>
      <c r="O62" s="69"/>
      <c r="P62" s="69"/>
      <c r="Q62" s="69" t="s">
        <v>792</v>
      </c>
      <c r="R62" s="69" t="s">
        <v>793</v>
      </c>
      <c r="S62" s="69"/>
    </row>
    <row r="63" spans="2:19">
      <c r="B63" t="b">
        <f t="shared" si="1"/>
        <v>0</v>
      </c>
      <c r="C63" t="str">
        <f>VLOOKUP(M63,'user list'!A:B,2,0)</f>
        <v>QCYDO</v>
      </c>
      <c r="D63" s="69" t="s">
        <v>3273</v>
      </c>
      <c r="E63" s="69" t="s">
        <v>866</v>
      </c>
      <c r="F63" s="171">
        <v>45819</v>
      </c>
      <c r="G63" s="69" t="s">
        <v>3274</v>
      </c>
      <c r="H63" s="69"/>
      <c r="I63" s="69"/>
      <c r="J63" s="69"/>
      <c r="K63" s="171">
        <v>45824</v>
      </c>
      <c r="L63" s="69" t="s">
        <v>1433</v>
      </c>
      <c r="M63" s="69" t="s">
        <v>270</v>
      </c>
      <c r="N63" s="69">
        <v>1</v>
      </c>
      <c r="O63" s="69"/>
      <c r="P63" s="69"/>
      <c r="Q63" s="69" t="s">
        <v>792</v>
      </c>
      <c r="R63" s="69" t="s">
        <v>793</v>
      </c>
      <c r="S63" s="69"/>
    </row>
    <row r="64" spans="2:19">
      <c r="B64" t="b">
        <f t="shared" si="1"/>
        <v>0</v>
      </c>
      <c r="C64" t="str">
        <f>VLOOKUP(M64,'user list'!A:B,2,0)</f>
        <v>QCYDO</v>
      </c>
      <c r="D64" s="69" t="s">
        <v>922</v>
      </c>
      <c r="E64" s="69" t="s">
        <v>866</v>
      </c>
      <c r="F64" s="171">
        <v>45821</v>
      </c>
      <c r="G64" s="69" t="s">
        <v>3275</v>
      </c>
      <c r="H64" s="69"/>
      <c r="I64" s="69"/>
      <c r="J64" s="69"/>
      <c r="K64" s="171">
        <v>45824</v>
      </c>
      <c r="L64" s="69" t="s">
        <v>1433</v>
      </c>
      <c r="M64" s="69" t="s">
        <v>270</v>
      </c>
      <c r="N64" s="69">
        <v>1</v>
      </c>
      <c r="O64" s="69"/>
      <c r="P64" s="69" t="s">
        <v>270</v>
      </c>
      <c r="Q64" s="69" t="s">
        <v>785</v>
      </c>
      <c r="R64" s="69" t="s">
        <v>786</v>
      </c>
      <c r="S64" s="69"/>
    </row>
    <row r="65" spans="2:19">
      <c r="B65" t="b">
        <f t="shared" si="1"/>
        <v>0</v>
      </c>
      <c r="C65" t="str">
        <f>VLOOKUP(M65,'user list'!A:B,2,0)</f>
        <v>DOE</v>
      </c>
      <c r="D65" s="69" t="s">
        <v>3279</v>
      </c>
      <c r="E65" s="69" t="s">
        <v>69</v>
      </c>
      <c r="F65" s="171">
        <v>45824</v>
      </c>
      <c r="G65" s="69" t="s">
        <v>3280</v>
      </c>
      <c r="H65" s="69"/>
      <c r="I65" s="69"/>
      <c r="J65" s="69"/>
      <c r="K65" s="171">
        <v>45824</v>
      </c>
      <c r="L65" s="69" t="s">
        <v>1433</v>
      </c>
      <c r="M65" s="69" t="s">
        <v>212</v>
      </c>
      <c r="N65" s="69">
        <v>1</v>
      </c>
      <c r="O65" s="69" t="s">
        <v>3279</v>
      </c>
      <c r="P65" s="69"/>
      <c r="Q65" s="69" t="s">
        <v>889</v>
      </c>
      <c r="R65" s="69" t="s">
        <v>966</v>
      </c>
      <c r="S65" s="69" t="s">
        <v>809</v>
      </c>
    </row>
    <row r="66" spans="2:19">
      <c r="B66" t="b">
        <f t="shared" si="1"/>
        <v>0</v>
      </c>
      <c r="C66" t="str">
        <f>VLOOKUP(M66,'user list'!A:B,2,0)</f>
        <v>DOE</v>
      </c>
      <c r="D66" s="69" t="s">
        <v>922</v>
      </c>
      <c r="E66" s="69" t="s">
        <v>69</v>
      </c>
      <c r="F66" s="171">
        <v>45824</v>
      </c>
      <c r="G66" s="69" t="s">
        <v>3283</v>
      </c>
      <c r="H66" s="69"/>
      <c r="I66" s="69"/>
      <c r="J66" s="69"/>
      <c r="K66" s="171">
        <v>45824</v>
      </c>
      <c r="L66" s="69" t="s">
        <v>1433</v>
      </c>
      <c r="M66" s="69" t="s">
        <v>212</v>
      </c>
      <c r="N66" s="69">
        <v>1</v>
      </c>
      <c r="O66" s="69" t="s">
        <v>922</v>
      </c>
      <c r="P66" s="69"/>
      <c r="Q66" s="69" t="s">
        <v>785</v>
      </c>
      <c r="R66" s="69" t="s">
        <v>786</v>
      </c>
      <c r="S66" s="69" t="s">
        <v>809</v>
      </c>
    </row>
    <row r="67" spans="2:19">
      <c r="B67" t="b">
        <f t="shared" si="1"/>
        <v>0</v>
      </c>
      <c r="C67" t="str">
        <f>VLOOKUP(M67,'user list'!A:B,2,0)</f>
        <v>DOE</v>
      </c>
      <c r="D67" s="69" t="s">
        <v>3285</v>
      </c>
      <c r="E67" s="69" t="s">
        <v>69</v>
      </c>
      <c r="F67" s="171">
        <v>45824</v>
      </c>
      <c r="G67" s="69" t="s">
        <v>3286</v>
      </c>
      <c r="H67" s="69"/>
      <c r="I67" s="69"/>
      <c r="J67" s="69"/>
      <c r="K67" s="171">
        <v>45824</v>
      </c>
      <c r="L67" s="69" t="s">
        <v>1433</v>
      </c>
      <c r="M67" s="69" t="s">
        <v>212</v>
      </c>
      <c r="N67" s="69">
        <v>1</v>
      </c>
      <c r="O67" s="69" t="s">
        <v>3285</v>
      </c>
      <c r="P67" s="69"/>
      <c r="Q67" s="69" t="s">
        <v>851</v>
      </c>
      <c r="R67" s="69" t="s">
        <v>852</v>
      </c>
      <c r="S67" s="69" t="s">
        <v>787</v>
      </c>
    </row>
    <row r="68" spans="2:19">
      <c r="B68" t="b">
        <f t="shared" si="1"/>
        <v>0</v>
      </c>
      <c r="C68" t="str">
        <f>VLOOKUP(M68,'user list'!A:B,2,0)</f>
        <v>DOE</v>
      </c>
      <c r="D68" s="69" t="s">
        <v>3290</v>
      </c>
      <c r="E68" s="69" t="s">
        <v>69</v>
      </c>
      <c r="F68" s="171">
        <v>45824</v>
      </c>
      <c r="G68" s="69" t="s">
        <v>3291</v>
      </c>
      <c r="H68" s="69"/>
      <c r="I68" s="69"/>
      <c r="J68" s="69"/>
      <c r="K68" s="171">
        <v>45824</v>
      </c>
      <c r="L68" s="69" t="s">
        <v>1433</v>
      </c>
      <c r="M68" s="69" t="s">
        <v>212</v>
      </c>
      <c r="N68" s="69">
        <v>1</v>
      </c>
      <c r="O68" s="69" t="s">
        <v>3290</v>
      </c>
      <c r="P68" s="69"/>
      <c r="Q68" s="69" t="s">
        <v>805</v>
      </c>
      <c r="R68" s="69" t="s">
        <v>806</v>
      </c>
      <c r="S68" s="69" t="s">
        <v>787</v>
      </c>
    </row>
    <row r="69" spans="2:19">
      <c r="B69" t="b">
        <f t="shared" si="1"/>
        <v>0</v>
      </c>
      <c r="C69" t="str">
        <f>VLOOKUP(M69,'user list'!A:B,2,0)</f>
        <v>QCYDO</v>
      </c>
      <c r="D69" s="69" t="s">
        <v>3292</v>
      </c>
      <c r="E69" s="69" t="s">
        <v>866</v>
      </c>
      <c r="F69" s="171">
        <v>45821</v>
      </c>
      <c r="G69" s="69" t="s">
        <v>3293</v>
      </c>
      <c r="H69" s="69"/>
      <c r="I69" s="69"/>
      <c r="J69" s="69"/>
      <c r="K69" s="171">
        <v>45824</v>
      </c>
      <c r="L69" s="69" t="s">
        <v>1433</v>
      </c>
      <c r="M69" s="69" t="s">
        <v>270</v>
      </c>
      <c r="N69" s="69">
        <v>1</v>
      </c>
      <c r="O69" s="69"/>
      <c r="P69" s="69"/>
      <c r="Q69" s="69" t="s">
        <v>792</v>
      </c>
      <c r="R69" s="69" t="s">
        <v>793</v>
      </c>
      <c r="S69" s="69"/>
    </row>
    <row r="70" spans="2:19">
      <c r="B70" t="b">
        <f t="shared" si="1"/>
        <v>0</v>
      </c>
      <c r="C70" t="str">
        <f>VLOOKUP(M70,'user list'!A:B,2,0)</f>
        <v>OCAs</v>
      </c>
      <c r="D70" s="69" t="s">
        <v>3309</v>
      </c>
      <c r="E70" s="69" t="s">
        <v>45</v>
      </c>
      <c r="F70" s="171">
        <v>45824</v>
      </c>
      <c r="G70" s="69" t="s">
        <v>3310</v>
      </c>
      <c r="H70" s="69"/>
      <c r="I70" s="69"/>
      <c r="J70" s="69"/>
      <c r="K70" s="171">
        <v>45824</v>
      </c>
      <c r="L70" s="69" t="s">
        <v>1433</v>
      </c>
      <c r="M70" s="69" t="s">
        <v>279</v>
      </c>
      <c r="N70" s="69">
        <v>1</v>
      </c>
      <c r="O70" s="69"/>
      <c r="P70" s="69"/>
      <c r="Q70" s="69" t="s">
        <v>785</v>
      </c>
      <c r="R70" s="69" t="s">
        <v>786</v>
      </c>
      <c r="S70" s="69"/>
    </row>
    <row r="71" spans="2:19">
      <c r="B71" t="b">
        <f t="shared" si="1"/>
        <v>0</v>
      </c>
      <c r="C71" t="str">
        <f>VLOOKUP(M71,'user list'!A:B,2,0)</f>
        <v>SBCDPO</v>
      </c>
      <c r="D71" s="69" t="s">
        <v>2953</v>
      </c>
      <c r="E71" s="69" t="s">
        <v>94</v>
      </c>
      <c r="F71" s="171">
        <v>45824</v>
      </c>
      <c r="G71" s="69" t="s">
        <v>2954</v>
      </c>
      <c r="H71" s="69"/>
      <c r="I71" s="69"/>
      <c r="J71" s="69"/>
      <c r="K71" s="171">
        <v>45824</v>
      </c>
      <c r="L71" s="69" t="s">
        <v>1433</v>
      </c>
      <c r="M71" s="69" t="s">
        <v>271</v>
      </c>
      <c r="N71" s="69">
        <v>1</v>
      </c>
      <c r="O71" s="69"/>
      <c r="P71" s="69" t="s">
        <v>271</v>
      </c>
      <c r="Q71" s="69" t="s">
        <v>785</v>
      </c>
      <c r="R71" s="69" t="s">
        <v>786</v>
      </c>
      <c r="S71" s="69"/>
    </row>
    <row r="72" spans="2:19">
      <c r="B72" t="b">
        <f t="shared" si="1"/>
        <v>0</v>
      </c>
      <c r="C72" t="str">
        <f>VLOOKUP(M72,'user list'!A:B,2,0)</f>
        <v>DOE</v>
      </c>
      <c r="D72" s="69" t="s">
        <v>2955</v>
      </c>
      <c r="E72" s="69" t="s">
        <v>69</v>
      </c>
      <c r="F72" s="171">
        <v>45824</v>
      </c>
      <c r="G72" s="69" t="s">
        <v>2956</v>
      </c>
      <c r="H72" s="69"/>
      <c r="I72" s="69"/>
      <c r="J72" s="69"/>
      <c r="K72" s="171">
        <v>45824</v>
      </c>
      <c r="L72" s="69" t="s">
        <v>1433</v>
      </c>
      <c r="M72" s="69" t="s">
        <v>212</v>
      </c>
      <c r="N72" s="69">
        <v>1</v>
      </c>
      <c r="O72" s="69" t="s">
        <v>2955</v>
      </c>
      <c r="P72" s="69"/>
      <c r="Q72" s="69" t="s">
        <v>851</v>
      </c>
      <c r="R72" s="69" t="s">
        <v>852</v>
      </c>
      <c r="S72" s="69" t="s">
        <v>787</v>
      </c>
    </row>
    <row r="73" spans="2:19">
      <c r="B73" t="b">
        <f t="shared" si="1"/>
        <v>0</v>
      </c>
      <c r="C73" t="str">
        <f>VLOOKUP(M73,'user list'!A:B,2,0)</f>
        <v>SBCDPO</v>
      </c>
      <c r="D73" s="69" t="s">
        <v>2957</v>
      </c>
      <c r="E73" s="69" t="s">
        <v>2958</v>
      </c>
      <c r="F73" s="171">
        <v>45818</v>
      </c>
      <c r="G73" s="69" t="s">
        <v>2959</v>
      </c>
      <c r="H73" s="69"/>
      <c r="I73" s="69"/>
      <c r="J73" s="69"/>
      <c r="K73" s="171">
        <v>45824</v>
      </c>
      <c r="L73" s="69" t="s">
        <v>1433</v>
      </c>
      <c r="M73" s="69" t="s">
        <v>271</v>
      </c>
      <c r="N73" s="69">
        <v>1</v>
      </c>
      <c r="O73" s="69"/>
      <c r="P73" s="69"/>
      <c r="Q73" s="69" t="s">
        <v>1077</v>
      </c>
      <c r="R73" s="69" t="s">
        <v>1078</v>
      </c>
      <c r="S73" s="69"/>
    </row>
    <row r="74" spans="2:19">
      <c r="B74" t="b">
        <f t="shared" si="1"/>
        <v>0</v>
      </c>
      <c r="C74" t="str">
        <f>VLOOKUP(M74,'user list'!A:B,2,0)</f>
        <v>MDAD</v>
      </c>
      <c r="D74" s="69" t="s">
        <v>2960</v>
      </c>
      <c r="E74" s="69" t="s">
        <v>42</v>
      </c>
      <c r="F74" s="171">
        <v>45821</v>
      </c>
      <c r="G74" s="69" t="s">
        <v>2961</v>
      </c>
      <c r="H74" s="69"/>
      <c r="I74" s="69"/>
      <c r="J74" s="69"/>
      <c r="K74" s="171">
        <v>45824</v>
      </c>
      <c r="L74" s="69" t="s">
        <v>1433</v>
      </c>
      <c r="M74" s="69" t="s">
        <v>223</v>
      </c>
      <c r="N74" s="69">
        <v>1</v>
      </c>
      <c r="O74" s="69"/>
      <c r="P74" s="69"/>
      <c r="Q74" s="69" t="s">
        <v>828</v>
      </c>
      <c r="R74" s="69" t="s">
        <v>847</v>
      </c>
      <c r="S74" s="69" t="s">
        <v>809</v>
      </c>
    </row>
    <row r="75" spans="2:19">
      <c r="B75" t="b">
        <f t="shared" si="1"/>
        <v>0</v>
      </c>
      <c r="C75" t="str">
        <f>VLOOKUP(M75,'user list'!A:B,2,0)</f>
        <v>MDAD</v>
      </c>
      <c r="D75" s="69" t="s">
        <v>2962</v>
      </c>
      <c r="E75" s="69" t="s">
        <v>42</v>
      </c>
      <c r="F75" s="171">
        <v>45821</v>
      </c>
      <c r="G75" s="69" t="s">
        <v>2963</v>
      </c>
      <c r="H75" s="69"/>
      <c r="I75" s="69"/>
      <c r="J75" s="69"/>
      <c r="K75" s="171">
        <v>45824</v>
      </c>
      <c r="L75" s="69" t="s">
        <v>1433</v>
      </c>
      <c r="M75" s="69" t="s">
        <v>223</v>
      </c>
      <c r="N75" s="69">
        <v>1</v>
      </c>
      <c r="O75" s="69"/>
      <c r="P75" s="69"/>
      <c r="Q75" s="69" t="s">
        <v>828</v>
      </c>
      <c r="R75" s="69" t="s">
        <v>847</v>
      </c>
      <c r="S75" s="69" t="s">
        <v>809</v>
      </c>
    </row>
    <row r="76" spans="2:19">
      <c r="B76" t="b">
        <f t="shared" si="1"/>
        <v>0</v>
      </c>
      <c r="C76" t="str">
        <f>VLOOKUP(M76,'user list'!A:B,2,0)</f>
        <v>MDAD</v>
      </c>
      <c r="D76" s="69" t="s">
        <v>2964</v>
      </c>
      <c r="E76" s="69" t="s">
        <v>42</v>
      </c>
      <c r="F76" s="171">
        <v>45824</v>
      </c>
      <c r="G76" s="69" t="s">
        <v>2965</v>
      </c>
      <c r="H76" s="69"/>
      <c r="I76" s="69"/>
      <c r="J76" s="69"/>
      <c r="K76" s="171">
        <v>45824</v>
      </c>
      <c r="L76" s="69" t="s">
        <v>1433</v>
      </c>
      <c r="M76" s="69" t="s">
        <v>223</v>
      </c>
      <c r="N76" s="69">
        <v>1</v>
      </c>
      <c r="O76" s="69"/>
      <c r="P76" s="69"/>
      <c r="Q76" s="69" t="s">
        <v>805</v>
      </c>
      <c r="R76" s="69" t="s">
        <v>806</v>
      </c>
      <c r="S76" s="69" t="s">
        <v>809</v>
      </c>
    </row>
    <row r="77" spans="2:19">
      <c r="B77" t="b">
        <f t="shared" si="1"/>
        <v>0</v>
      </c>
      <c r="C77" t="str">
        <f>VLOOKUP(M77,'user list'!A:B,2,0)</f>
        <v>MDAD</v>
      </c>
      <c r="D77" s="69" t="s">
        <v>2966</v>
      </c>
      <c r="E77" s="69" t="s">
        <v>42</v>
      </c>
      <c r="F77" s="171">
        <v>45824</v>
      </c>
      <c r="G77" s="69" t="s">
        <v>2967</v>
      </c>
      <c r="H77" s="69"/>
      <c r="I77" s="69"/>
      <c r="J77" s="69"/>
      <c r="K77" s="171">
        <v>45824</v>
      </c>
      <c r="L77" s="69" t="s">
        <v>1433</v>
      </c>
      <c r="M77" s="69" t="s">
        <v>223</v>
      </c>
      <c r="N77" s="69">
        <v>1</v>
      </c>
      <c r="O77" s="69"/>
      <c r="P77" s="69"/>
      <c r="Q77" s="69" t="s">
        <v>889</v>
      </c>
      <c r="R77" s="69" t="s">
        <v>2886</v>
      </c>
      <c r="S77" s="69" t="s">
        <v>809</v>
      </c>
    </row>
    <row r="78" spans="2:19">
      <c r="B78" t="b">
        <f t="shared" si="1"/>
        <v>0</v>
      </c>
      <c r="C78" t="str">
        <f>VLOOKUP(M78,'user list'!A:B,2,0)</f>
        <v>CTO</v>
      </c>
      <c r="D78" s="69" t="s">
        <v>2970</v>
      </c>
      <c r="E78" s="69" t="s">
        <v>1265</v>
      </c>
      <c r="F78" s="171">
        <v>45819</v>
      </c>
      <c r="G78" s="69" t="s">
        <v>2971</v>
      </c>
      <c r="H78" s="69"/>
      <c r="I78" s="69"/>
      <c r="J78" s="69"/>
      <c r="K78" s="171">
        <v>45824</v>
      </c>
      <c r="L78" s="69" t="s">
        <v>1433</v>
      </c>
      <c r="M78" s="69" t="s">
        <v>207</v>
      </c>
      <c r="N78" s="69">
        <v>1</v>
      </c>
      <c r="O78" s="69"/>
      <c r="P78" s="69"/>
      <c r="Q78" s="69" t="s">
        <v>805</v>
      </c>
      <c r="R78" s="69" t="s">
        <v>806</v>
      </c>
      <c r="S78" s="69" t="s">
        <v>787</v>
      </c>
    </row>
    <row r="79" spans="2:19">
      <c r="B79" t="b">
        <f t="shared" si="1"/>
        <v>0</v>
      </c>
      <c r="C79" t="str">
        <f>VLOOKUP(M79,'user list'!A:B,2,0)</f>
        <v>DOE</v>
      </c>
      <c r="D79" s="69" t="s">
        <v>2975</v>
      </c>
      <c r="E79" s="69" t="s">
        <v>69</v>
      </c>
      <c r="F79" s="171">
        <v>45824</v>
      </c>
      <c r="G79" s="69" t="s">
        <v>2976</v>
      </c>
      <c r="H79" s="69"/>
      <c r="I79" s="69"/>
      <c r="J79" s="69"/>
      <c r="K79" s="171">
        <v>45824</v>
      </c>
      <c r="L79" s="69" t="s">
        <v>1433</v>
      </c>
      <c r="M79" s="69" t="s">
        <v>212</v>
      </c>
      <c r="N79" s="69">
        <v>1</v>
      </c>
      <c r="O79" s="69" t="s">
        <v>2975</v>
      </c>
      <c r="P79" s="69"/>
      <c r="Q79" s="69" t="s">
        <v>889</v>
      </c>
      <c r="R79" s="69" t="s">
        <v>966</v>
      </c>
      <c r="S79" s="69" t="s">
        <v>809</v>
      </c>
    </row>
    <row r="80" spans="2:19">
      <c r="B80" t="b">
        <f t="shared" si="1"/>
        <v>0</v>
      </c>
      <c r="C80" t="str">
        <f>VLOOKUP(M80,'user list'!A:B,2,0)</f>
        <v>DOE</v>
      </c>
      <c r="D80" s="69" t="s">
        <v>2977</v>
      </c>
      <c r="E80" s="69" t="s">
        <v>69</v>
      </c>
      <c r="F80" s="171">
        <v>45824</v>
      </c>
      <c r="G80" s="69" t="s">
        <v>2978</v>
      </c>
      <c r="H80" s="69"/>
      <c r="I80" s="69"/>
      <c r="J80" s="69"/>
      <c r="K80" s="171">
        <v>45824</v>
      </c>
      <c r="L80" s="69" t="s">
        <v>1433</v>
      </c>
      <c r="M80" s="69" t="s">
        <v>212</v>
      </c>
      <c r="N80" s="69">
        <v>1</v>
      </c>
      <c r="O80" s="69" t="s">
        <v>2977</v>
      </c>
      <c r="P80" s="69"/>
      <c r="Q80" s="69" t="s">
        <v>889</v>
      </c>
      <c r="R80" s="69" t="s">
        <v>966</v>
      </c>
      <c r="S80" s="69" t="s">
        <v>809</v>
      </c>
    </row>
    <row r="81" spans="2:19">
      <c r="B81" t="b">
        <f t="shared" si="1"/>
        <v>0</v>
      </c>
      <c r="C81" t="str">
        <f>VLOOKUP(M81,'user list'!A:B,2,0)</f>
        <v>IAS</v>
      </c>
      <c r="D81" s="69" t="s">
        <v>2979</v>
      </c>
      <c r="E81" s="69" t="s">
        <v>41</v>
      </c>
      <c r="F81" s="171">
        <v>45810</v>
      </c>
      <c r="G81" s="69" t="s">
        <v>2980</v>
      </c>
      <c r="H81" s="69"/>
      <c r="I81" s="69"/>
      <c r="J81" s="69"/>
      <c r="K81" s="171">
        <v>45824</v>
      </c>
      <c r="L81" s="69" t="s">
        <v>1433</v>
      </c>
      <c r="M81" s="69" t="s">
        <v>218</v>
      </c>
      <c r="N81" s="69">
        <v>1</v>
      </c>
      <c r="O81" s="69"/>
      <c r="P81" s="69"/>
      <c r="Q81" s="69" t="s">
        <v>828</v>
      </c>
      <c r="R81" s="69" t="s">
        <v>829</v>
      </c>
      <c r="S81" s="69" t="s">
        <v>809</v>
      </c>
    </row>
    <row r="82" spans="2:19">
      <c r="B82" t="b">
        <f t="shared" si="1"/>
        <v>0</v>
      </c>
      <c r="C82" t="str">
        <f>VLOOKUP(M82,'user list'!A:B,2,0)</f>
        <v>DOE</v>
      </c>
      <c r="D82" s="69" t="s">
        <v>2981</v>
      </c>
      <c r="E82" s="69" t="s">
        <v>69</v>
      </c>
      <c r="F82" s="171">
        <v>45824</v>
      </c>
      <c r="G82" s="69" t="s">
        <v>2982</v>
      </c>
      <c r="H82" s="69"/>
      <c r="I82" s="69"/>
      <c r="J82" s="69"/>
      <c r="K82" s="171">
        <v>45824</v>
      </c>
      <c r="L82" s="69" t="s">
        <v>1433</v>
      </c>
      <c r="M82" s="69" t="s">
        <v>212</v>
      </c>
      <c r="N82" s="69">
        <v>1</v>
      </c>
      <c r="O82" s="69" t="s">
        <v>2981</v>
      </c>
      <c r="P82" s="69"/>
      <c r="Q82" s="69" t="s">
        <v>851</v>
      </c>
      <c r="R82" s="69" t="s">
        <v>852</v>
      </c>
      <c r="S82" s="69" t="s">
        <v>787</v>
      </c>
    </row>
    <row r="83" spans="2:19">
      <c r="B83" t="b">
        <f t="shared" si="1"/>
        <v>0</v>
      </c>
      <c r="C83" t="str">
        <f>VLOOKUP(M83,'user list'!A:B,2,0)</f>
        <v>DOE</v>
      </c>
      <c r="D83" s="69" t="s">
        <v>2983</v>
      </c>
      <c r="E83" s="69" t="s">
        <v>69</v>
      </c>
      <c r="F83" s="171">
        <v>45824</v>
      </c>
      <c r="G83" s="69" t="s">
        <v>2984</v>
      </c>
      <c r="H83" s="69"/>
      <c r="I83" s="69"/>
      <c r="J83" s="69"/>
      <c r="K83" s="171">
        <v>45824</v>
      </c>
      <c r="L83" s="69" t="s">
        <v>1433</v>
      </c>
      <c r="M83" s="69" t="s">
        <v>212</v>
      </c>
      <c r="N83" s="69">
        <v>1</v>
      </c>
      <c r="O83" s="69" t="s">
        <v>2983</v>
      </c>
      <c r="P83" s="69"/>
      <c r="Q83" s="69" t="s">
        <v>851</v>
      </c>
      <c r="R83" s="69" t="s">
        <v>852</v>
      </c>
      <c r="S83" s="69" t="s">
        <v>787</v>
      </c>
    </row>
    <row r="84" spans="2:19">
      <c r="B84" t="b">
        <f t="shared" si="1"/>
        <v>0</v>
      </c>
      <c r="C84" t="str">
        <f>VLOOKUP(M84,'user list'!A:B,2,0)</f>
        <v>DOE</v>
      </c>
      <c r="D84" s="69" t="s">
        <v>2985</v>
      </c>
      <c r="E84" s="69" t="s">
        <v>69</v>
      </c>
      <c r="F84" s="171">
        <v>45824</v>
      </c>
      <c r="G84" s="69" t="s">
        <v>2986</v>
      </c>
      <c r="H84" s="69"/>
      <c r="I84" s="69"/>
      <c r="J84" s="69"/>
      <c r="K84" s="171">
        <v>45824</v>
      </c>
      <c r="L84" s="69" t="s">
        <v>1433</v>
      </c>
      <c r="M84" s="69" t="s">
        <v>212</v>
      </c>
      <c r="N84" s="69">
        <v>1</v>
      </c>
      <c r="O84" s="69" t="s">
        <v>2985</v>
      </c>
      <c r="P84" s="69"/>
      <c r="Q84" s="69" t="s">
        <v>851</v>
      </c>
      <c r="R84" s="69" t="s">
        <v>852</v>
      </c>
      <c r="S84" s="69" t="s">
        <v>787</v>
      </c>
    </row>
    <row r="85" spans="2:19">
      <c r="B85" t="b">
        <f t="shared" si="1"/>
        <v>0</v>
      </c>
      <c r="C85" t="str">
        <f>VLOOKUP(M85,'user list'!A:B,2,0)</f>
        <v>DOE</v>
      </c>
      <c r="D85" s="69" t="s">
        <v>1445</v>
      </c>
      <c r="E85" s="69" t="s">
        <v>69</v>
      </c>
      <c r="F85" s="171">
        <v>45821</v>
      </c>
      <c r="G85" s="69" t="s">
        <v>1446</v>
      </c>
      <c r="H85" s="69"/>
      <c r="I85" s="69"/>
      <c r="J85" s="69"/>
      <c r="K85" s="171">
        <v>45821</v>
      </c>
      <c r="L85" s="69" t="s">
        <v>1433</v>
      </c>
      <c r="M85" s="69" t="s">
        <v>212</v>
      </c>
      <c r="N85" s="69">
        <v>1</v>
      </c>
      <c r="O85" s="69" t="s">
        <v>1447</v>
      </c>
      <c r="P85" s="69"/>
      <c r="Q85" s="69" t="s">
        <v>851</v>
      </c>
      <c r="R85" s="69" t="s">
        <v>852</v>
      </c>
      <c r="S85" s="69" t="s">
        <v>787</v>
      </c>
    </row>
    <row r="86" spans="2:19">
      <c r="B86" t="b">
        <f t="shared" si="1"/>
        <v>0</v>
      </c>
      <c r="C86" t="str">
        <f>VLOOKUP(M86,'user list'!A:B,2,0)</f>
        <v>DOE</v>
      </c>
      <c r="D86" s="69" t="s">
        <v>1450</v>
      </c>
      <c r="E86" s="69" t="s">
        <v>69</v>
      </c>
      <c r="F86" s="171">
        <v>45821</v>
      </c>
      <c r="G86" s="69" t="s">
        <v>1451</v>
      </c>
      <c r="H86" s="69"/>
      <c r="I86" s="69"/>
      <c r="J86" s="69"/>
      <c r="K86" s="171">
        <v>45821</v>
      </c>
      <c r="L86" s="69" t="s">
        <v>1433</v>
      </c>
      <c r="M86" s="69" t="s">
        <v>212</v>
      </c>
      <c r="N86" s="69">
        <v>1</v>
      </c>
      <c r="O86" s="69" t="s">
        <v>1452</v>
      </c>
      <c r="P86" s="69"/>
      <c r="Q86" s="69" t="s">
        <v>851</v>
      </c>
      <c r="R86" s="69" t="s">
        <v>852</v>
      </c>
      <c r="S86" s="69" t="s">
        <v>787</v>
      </c>
    </row>
    <row r="87" spans="2:19">
      <c r="B87" t="b">
        <f t="shared" si="1"/>
        <v>0</v>
      </c>
      <c r="C87" t="str">
        <f>VLOOKUP(M87,'user list'!A:B,2,0)</f>
        <v>DOE</v>
      </c>
      <c r="D87" s="69" t="s">
        <v>1457</v>
      </c>
      <c r="E87" s="69" t="s">
        <v>69</v>
      </c>
      <c r="F87" s="171">
        <v>45821</v>
      </c>
      <c r="G87" s="69" t="s">
        <v>1458</v>
      </c>
      <c r="H87" s="69"/>
      <c r="I87" s="69"/>
      <c r="J87" s="69"/>
      <c r="K87" s="171">
        <v>45821</v>
      </c>
      <c r="L87" s="69" t="s">
        <v>1433</v>
      </c>
      <c r="M87" s="69" t="s">
        <v>212</v>
      </c>
      <c r="N87" s="69">
        <v>1</v>
      </c>
      <c r="O87" s="69" t="s">
        <v>1459</v>
      </c>
      <c r="P87" s="69"/>
      <c r="Q87" s="69" t="s">
        <v>851</v>
      </c>
      <c r="R87" s="69" t="s">
        <v>852</v>
      </c>
      <c r="S87" s="69" t="s">
        <v>787</v>
      </c>
    </row>
    <row r="88" spans="2:19">
      <c r="B88" t="b">
        <f t="shared" si="1"/>
        <v>0</v>
      </c>
      <c r="C88" t="str">
        <f>VLOOKUP(M88,'user list'!A:B,2,0)</f>
        <v>OCAs</v>
      </c>
      <c r="D88" s="69" t="s">
        <v>1460</v>
      </c>
      <c r="E88" s="69" t="s">
        <v>45</v>
      </c>
      <c r="F88" s="171">
        <v>45818</v>
      </c>
      <c r="G88" s="69" t="s">
        <v>1461</v>
      </c>
      <c r="H88" s="69"/>
      <c r="I88" s="69"/>
      <c r="J88" s="69"/>
      <c r="K88" s="171">
        <v>45821</v>
      </c>
      <c r="L88" s="69" t="s">
        <v>1433</v>
      </c>
      <c r="M88" s="69" t="s">
        <v>279</v>
      </c>
      <c r="N88" s="69">
        <v>1</v>
      </c>
      <c r="O88" s="69"/>
      <c r="P88" s="69"/>
      <c r="Q88" s="69" t="s">
        <v>785</v>
      </c>
      <c r="R88" s="69" t="s">
        <v>786</v>
      </c>
      <c r="S88" s="69"/>
    </row>
    <row r="89" spans="2:19">
      <c r="B89" t="b">
        <f t="shared" si="1"/>
        <v>0</v>
      </c>
      <c r="C89" t="str">
        <f>VLOOKUP(M89,'user list'!A:B,2,0)</f>
        <v>DOE</v>
      </c>
      <c r="D89" s="69" t="s">
        <v>1464</v>
      </c>
      <c r="E89" s="69" t="s">
        <v>69</v>
      </c>
      <c r="F89" s="171">
        <v>45821</v>
      </c>
      <c r="G89" s="69" t="s">
        <v>1465</v>
      </c>
      <c r="H89" s="69"/>
      <c r="I89" s="69"/>
      <c r="J89" s="69"/>
      <c r="K89" s="171">
        <v>45821</v>
      </c>
      <c r="L89" s="69" t="s">
        <v>1433</v>
      </c>
      <c r="M89" s="69" t="s">
        <v>212</v>
      </c>
      <c r="N89" s="69">
        <v>1</v>
      </c>
      <c r="O89" s="69" t="s">
        <v>1466</v>
      </c>
      <c r="P89" s="69"/>
      <c r="Q89" s="69" t="s">
        <v>851</v>
      </c>
      <c r="R89" s="69" t="s">
        <v>852</v>
      </c>
      <c r="S89" s="69" t="s">
        <v>787</v>
      </c>
    </row>
    <row r="90" spans="2:19">
      <c r="B90" t="b">
        <f t="shared" si="1"/>
        <v>0</v>
      </c>
      <c r="C90" t="str">
        <f>VLOOKUP(M90,'user list'!A:B,2,0)</f>
        <v>DOE</v>
      </c>
      <c r="D90" s="69" t="s">
        <v>1467</v>
      </c>
      <c r="E90" s="69" t="s">
        <v>69</v>
      </c>
      <c r="F90" s="171">
        <v>45821</v>
      </c>
      <c r="G90" s="69" t="s">
        <v>1468</v>
      </c>
      <c r="H90" s="69"/>
      <c r="I90" s="69"/>
      <c r="J90" s="69"/>
      <c r="K90" s="171">
        <v>45821</v>
      </c>
      <c r="L90" s="69" t="s">
        <v>1433</v>
      </c>
      <c r="M90" s="69" t="s">
        <v>212</v>
      </c>
      <c r="N90" s="69">
        <v>1</v>
      </c>
      <c r="O90" s="69" t="s">
        <v>1469</v>
      </c>
      <c r="P90" s="69"/>
      <c r="Q90" s="69" t="s">
        <v>851</v>
      </c>
      <c r="R90" s="69" t="s">
        <v>852</v>
      </c>
      <c r="S90" s="69" t="s">
        <v>787</v>
      </c>
    </row>
    <row r="91" spans="2:19">
      <c r="B91" t="b">
        <f t="shared" si="1"/>
        <v>0</v>
      </c>
      <c r="C91" t="str">
        <f>VLOOKUP(M91,'user list'!A:B,2,0)</f>
        <v>OCAs</v>
      </c>
      <c r="D91" s="69" t="s">
        <v>1477</v>
      </c>
      <c r="E91" s="69" t="s">
        <v>45</v>
      </c>
      <c r="F91" s="171">
        <v>45819</v>
      </c>
      <c r="G91" s="69" t="s">
        <v>1478</v>
      </c>
      <c r="H91" s="69"/>
      <c r="I91" s="69"/>
      <c r="J91" s="69"/>
      <c r="K91" s="171">
        <v>45821</v>
      </c>
      <c r="L91" s="69" t="s">
        <v>1433</v>
      </c>
      <c r="M91" s="69" t="s">
        <v>279</v>
      </c>
      <c r="N91" s="69">
        <v>1</v>
      </c>
      <c r="O91" s="69"/>
      <c r="P91" s="69"/>
      <c r="Q91" s="69" t="s">
        <v>785</v>
      </c>
      <c r="R91" s="69" t="s">
        <v>886</v>
      </c>
      <c r="S91" s="69"/>
    </row>
    <row r="92" spans="2:19">
      <c r="B92" t="b">
        <f t="shared" si="1"/>
        <v>0</v>
      </c>
      <c r="C92" t="str">
        <f>VLOOKUP(M92,'user list'!A:B,2,0)</f>
        <v>DOE</v>
      </c>
      <c r="D92" s="69" t="s">
        <v>1484</v>
      </c>
      <c r="E92" s="69" t="s">
        <v>69</v>
      </c>
      <c r="F92" s="171">
        <v>45821</v>
      </c>
      <c r="G92" s="69" t="s">
        <v>1485</v>
      </c>
      <c r="H92" s="69"/>
      <c r="I92" s="69"/>
      <c r="J92" s="69"/>
      <c r="K92" s="171">
        <v>45821</v>
      </c>
      <c r="L92" s="69" t="s">
        <v>1433</v>
      </c>
      <c r="M92" s="69" t="s">
        <v>212</v>
      </c>
      <c r="N92" s="69">
        <v>1</v>
      </c>
      <c r="O92" s="69" t="s">
        <v>1486</v>
      </c>
      <c r="P92" s="69"/>
      <c r="Q92" s="69" t="s">
        <v>851</v>
      </c>
      <c r="R92" s="69" t="s">
        <v>852</v>
      </c>
      <c r="S92" s="69" t="s">
        <v>787</v>
      </c>
    </row>
    <row r="93" spans="2:19">
      <c r="B93" t="b">
        <f t="shared" si="1"/>
        <v>0</v>
      </c>
      <c r="C93" t="str">
        <f>VLOOKUP(M93,'user list'!A:B,2,0)</f>
        <v>DOE</v>
      </c>
      <c r="D93" s="69" t="s">
        <v>1487</v>
      </c>
      <c r="E93" s="69" t="s">
        <v>69</v>
      </c>
      <c r="F93" s="171">
        <v>45821</v>
      </c>
      <c r="G93" s="69" t="s">
        <v>1488</v>
      </c>
      <c r="H93" s="69"/>
      <c r="I93" s="69"/>
      <c r="J93" s="69"/>
      <c r="K93" s="171">
        <v>45821</v>
      </c>
      <c r="L93" s="69" t="s">
        <v>1433</v>
      </c>
      <c r="M93" s="69" t="s">
        <v>212</v>
      </c>
      <c r="N93" s="69">
        <v>1</v>
      </c>
      <c r="O93" s="69" t="s">
        <v>1489</v>
      </c>
      <c r="P93" s="69" t="s">
        <v>212</v>
      </c>
      <c r="Q93" s="69" t="s">
        <v>851</v>
      </c>
      <c r="R93" s="69" t="s">
        <v>852</v>
      </c>
      <c r="S93" s="69" t="s">
        <v>787</v>
      </c>
    </row>
    <row r="94" spans="2:19">
      <c r="B94" t="b">
        <f t="shared" si="1"/>
        <v>0</v>
      </c>
      <c r="C94" t="str">
        <f>VLOOKUP(M94,'user list'!A:B,2,0)</f>
        <v>DOE</v>
      </c>
      <c r="D94" s="69" t="s">
        <v>1493</v>
      </c>
      <c r="E94" s="69" t="s">
        <v>69</v>
      </c>
      <c r="F94" s="171">
        <v>45821</v>
      </c>
      <c r="G94" s="69" t="s">
        <v>1494</v>
      </c>
      <c r="H94" s="69"/>
      <c r="I94" s="69"/>
      <c r="J94" s="69"/>
      <c r="K94" s="171">
        <v>45821</v>
      </c>
      <c r="L94" s="69" t="s">
        <v>1433</v>
      </c>
      <c r="M94" s="69" t="s">
        <v>212</v>
      </c>
      <c r="N94" s="69">
        <v>1</v>
      </c>
      <c r="O94" s="69" t="s">
        <v>1495</v>
      </c>
      <c r="P94" s="69"/>
      <c r="Q94" s="69" t="s">
        <v>851</v>
      </c>
      <c r="R94" s="69" t="s">
        <v>852</v>
      </c>
      <c r="S94" s="69" t="s">
        <v>809</v>
      </c>
    </row>
    <row r="95" spans="2:19">
      <c r="B95" t="b">
        <f t="shared" si="1"/>
        <v>0</v>
      </c>
      <c r="C95" t="str">
        <f>VLOOKUP(M95,'user list'!A:B,2,0)</f>
        <v>CTO</v>
      </c>
      <c r="D95" s="69" t="s">
        <v>1496</v>
      </c>
      <c r="E95" s="69" t="s">
        <v>1497</v>
      </c>
      <c r="F95" s="171">
        <v>45819</v>
      </c>
      <c r="G95" s="69" t="s">
        <v>1498</v>
      </c>
      <c r="H95" s="69"/>
      <c r="I95" s="69"/>
      <c r="J95" s="69"/>
      <c r="K95" s="171">
        <v>45821</v>
      </c>
      <c r="L95" s="69" t="s">
        <v>1433</v>
      </c>
      <c r="M95" s="69" t="s">
        <v>207</v>
      </c>
      <c r="N95" s="69">
        <v>1</v>
      </c>
      <c r="O95" s="69"/>
      <c r="P95" s="69"/>
      <c r="Q95" s="69" t="s">
        <v>785</v>
      </c>
      <c r="R95" s="69" t="s">
        <v>786</v>
      </c>
      <c r="S95" s="69"/>
    </row>
    <row r="96" spans="2:19">
      <c r="B96" t="b">
        <f t="shared" si="1"/>
        <v>0</v>
      </c>
      <c r="C96" t="str">
        <f>VLOOKUP(M96,'user list'!A:B,2,0)</f>
        <v>DOE</v>
      </c>
      <c r="D96" s="69" t="s">
        <v>1506</v>
      </c>
      <c r="E96" s="69" t="s">
        <v>69</v>
      </c>
      <c r="F96" s="171">
        <v>45821</v>
      </c>
      <c r="G96" s="69" t="s">
        <v>1507</v>
      </c>
      <c r="H96" s="69"/>
      <c r="I96" s="69"/>
      <c r="J96" s="69"/>
      <c r="K96" s="171">
        <v>45821</v>
      </c>
      <c r="L96" s="69" t="s">
        <v>1433</v>
      </c>
      <c r="M96" s="69" t="s">
        <v>212</v>
      </c>
      <c r="N96" s="69">
        <v>1</v>
      </c>
      <c r="O96" s="69" t="s">
        <v>1506</v>
      </c>
      <c r="P96" s="69"/>
      <c r="Q96" s="69" t="s">
        <v>889</v>
      </c>
      <c r="R96" s="69" t="s">
        <v>966</v>
      </c>
      <c r="S96" s="69" t="s">
        <v>809</v>
      </c>
    </row>
    <row r="97" spans="2:19">
      <c r="B97" t="b">
        <f t="shared" si="1"/>
        <v>0</v>
      </c>
      <c r="C97" t="str">
        <f>VLOOKUP(M97,'user list'!A:B,2,0)</f>
        <v>QCPL</v>
      </c>
      <c r="D97" s="69" t="s">
        <v>1517</v>
      </c>
      <c r="E97" s="69" t="s">
        <v>90</v>
      </c>
      <c r="F97" s="171">
        <v>45817</v>
      </c>
      <c r="G97" s="69" t="s">
        <v>1518</v>
      </c>
      <c r="H97" s="69"/>
      <c r="I97" s="69"/>
      <c r="J97" s="69"/>
      <c r="K97" s="171">
        <v>45821</v>
      </c>
      <c r="L97" s="69" t="s">
        <v>1433</v>
      </c>
      <c r="M97" s="69" t="s">
        <v>268</v>
      </c>
      <c r="N97" s="69">
        <v>1</v>
      </c>
      <c r="O97" s="69"/>
      <c r="P97" s="69"/>
      <c r="Q97" s="69" t="s">
        <v>792</v>
      </c>
      <c r="R97" s="69" t="s">
        <v>793</v>
      </c>
      <c r="S97" s="69" t="s">
        <v>787</v>
      </c>
    </row>
    <row r="98" spans="2:19">
      <c r="B98" t="b">
        <f t="shared" si="1"/>
        <v>0</v>
      </c>
      <c r="C98" t="str">
        <f>VLOOKUP(M98,'user list'!A:B,2,0)</f>
        <v>LEDIPO</v>
      </c>
      <c r="D98" s="69" t="s">
        <v>1521</v>
      </c>
      <c r="E98" s="69" t="s">
        <v>76</v>
      </c>
      <c r="F98" s="171">
        <v>45819</v>
      </c>
      <c r="G98" s="69" t="s">
        <v>1522</v>
      </c>
      <c r="H98" s="69"/>
      <c r="I98" s="69"/>
      <c r="J98" s="69"/>
      <c r="K98" s="171">
        <v>45819</v>
      </c>
      <c r="L98" s="69" t="s">
        <v>1433</v>
      </c>
      <c r="M98" s="69" t="s">
        <v>222</v>
      </c>
      <c r="N98" s="69">
        <v>1</v>
      </c>
      <c r="O98" s="69" t="s">
        <v>1523</v>
      </c>
      <c r="P98" s="69"/>
      <c r="Q98" s="69" t="s">
        <v>805</v>
      </c>
      <c r="R98" s="69" t="s">
        <v>806</v>
      </c>
      <c r="S98" s="69" t="s">
        <v>787</v>
      </c>
    </row>
    <row r="99" spans="2:19">
      <c r="B99" t="b">
        <f t="shared" si="1"/>
        <v>0</v>
      </c>
      <c r="C99" t="str">
        <f>VLOOKUP(M99,'user list'!A:B,2,0)</f>
        <v>DOE</v>
      </c>
      <c r="D99" s="69" t="s">
        <v>1524</v>
      </c>
      <c r="E99" s="69" t="s">
        <v>69</v>
      </c>
      <c r="F99" s="171">
        <v>45819</v>
      </c>
      <c r="G99" s="69" t="s">
        <v>1525</v>
      </c>
      <c r="H99" s="69"/>
      <c r="I99" s="69"/>
      <c r="J99" s="69"/>
      <c r="K99" s="171">
        <v>45819</v>
      </c>
      <c r="L99" s="69" t="s">
        <v>1433</v>
      </c>
      <c r="M99" s="69" t="s">
        <v>212</v>
      </c>
      <c r="N99" s="69">
        <v>1</v>
      </c>
      <c r="O99" s="69" t="s">
        <v>1524</v>
      </c>
      <c r="P99" s="69"/>
      <c r="Q99" s="69" t="s">
        <v>851</v>
      </c>
      <c r="R99" s="69" t="s">
        <v>852</v>
      </c>
      <c r="S99" s="69" t="s">
        <v>787</v>
      </c>
    </row>
    <row r="100" spans="2:19">
      <c r="B100" t="b">
        <f t="shared" si="1"/>
        <v>0</v>
      </c>
      <c r="C100" t="str">
        <f>VLOOKUP(M100,'user list'!A:B,2,0)</f>
        <v>QCID</v>
      </c>
      <c r="D100" s="69" t="s">
        <v>1528</v>
      </c>
      <c r="E100" s="69" t="s">
        <v>1529</v>
      </c>
      <c r="F100" s="171">
        <v>45811</v>
      </c>
      <c r="G100" s="69" t="s">
        <v>1530</v>
      </c>
      <c r="H100" s="69"/>
      <c r="I100" s="69"/>
      <c r="J100" s="69"/>
      <c r="K100" s="171">
        <v>45819</v>
      </c>
      <c r="L100" s="69" t="s">
        <v>1433</v>
      </c>
      <c r="M100" s="69" t="s">
        <v>267</v>
      </c>
      <c r="N100" s="69">
        <v>1</v>
      </c>
      <c r="O100" s="69"/>
      <c r="P100" s="69"/>
      <c r="Q100" s="69" t="s">
        <v>805</v>
      </c>
      <c r="R100" s="69" t="s">
        <v>824</v>
      </c>
      <c r="S100" s="69" t="s">
        <v>809</v>
      </c>
    </row>
    <row r="101" spans="2:19">
      <c r="B101" t="b">
        <f t="shared" si="1"/>
        <v>0</v>
      </c>
      <c r="C101" t="str">
        <f>VLOOKUP(M101,'user list'!A:B,2,0)</f>
        <v>QCID</v>
      </c>
      <c r="D101" s="69" t="s">
        <v>1531</v>
      </c>
      <c r="E101" s="69" t="s">
        <v>1532</v>
      </c>
      <c r="F101" s="171">
        <v>45818</v>
      </c>
      <c r="G101" s="69" t="s">
        <v>1533</v>
      </c>
      <c r="H101" s="69"/>
      <c r="I101" s="69"/>
      <c r="J101" s="69"/>
      <c r="K101" s="171">
        <v>45819</v>
      </c>
      <c r="L101" s="69" t="s">
        <v>1433</v>
      </c>
      <c r="M101" s="69" t="s">
        <v>267</v>
      </c>
      <c r="N101" s="69">
        <v>1</v>
      </c>
      <c r="O101" s="69"/>
      <c r="P101" s="69"/>
      <c r="Q101" s="69" t="s">
        <v>805</v>
      </c>
      <c r="R101" s="69" t="s">
        <v>824</v>
      </c>
      <c r="S101" s="69" t="s">
        <v>809</v>
      </c>
    </row>
    <row r="102" spans="2:19">
      <c r="B102" t="b">
        <f t="shared" si="1"/>
        <v>0</v>
      </c>
      <c r="C102" t="str">
        <f>VLOOKUP(M102,'user list'!A:B,2,0)</f>
        <v>ADAAC</v>
      </c>
      <c r="D102" s="69" t="s">
        <v>1534</v>
      </c>
      <c r="E102" s="69" t="s">
        <v>1535</v>
      </c>
      <c r="F102" s="171">
        <v>45819</v>
      </c>
      <c r="G102" s="69" t="s">
        <v>1536</v>
      </c>
      <c r="H102" s="69"/>
      <c r="I102" s="171">
        <v>45819</v>
      </c>
      <c r="J102" s="69"/>
      <c r="K102" s="171">
        <v>45819</v>
      </c>
      <c r="L102" s="69" t="s">
        <v>1433</v>
      </c>
      <c r="M102" s="69" t="s">
        <v>190</v>
      </c>
      <c r="N102" s="69">
        <v>1</v>
      </c>
      <c r="O102" s="69"/>
      <c r="P102" s="69"/>
      <c r="Q102" s="69" t="s">
        <v>792</v>
      </c>
      <c r="R102" s="69" t="s">
        <v>793</v>
      </c>
      <c r="S102" s="69" t="s">
        <v>809</v>
      </c>
    </row>
    <row r="103" spans="2:19">
      <c r="B103" t="b">
        <f t="shared" si="1"/>
        <v>0</v>
      </c>
      <c r="C103" t="str">
        <f>VLOOKUP(M103,'user list'!A:B,2,0)</f>
        <v>ADAAC</v>
      </c>
      <c r="D103" s="69" t="s">
        <v>1539</v>
      </c>
      <c r="E103" s="69" t="s">
        <v>1535</v>
      </c>
      <c r="F103" s="171">
        <v>45819</v>
      </c>
      <c r="G103" s="69" t="s">
        <v>1540</v>
      </c>
      <c r="H103" s="69"/>
      <c r="I103" s="171">
        <v>45819</v>
      </c>
      <c r="J103" s="69"/>
      <c r="K103" s="171">
        <v>45819</v>
      </c>
      <c r="L103" s="69" t="s">
        <v>1433</v>
      </c>
      <c r="M103" s="69" t="s">
        <v>190</v>
      </c>
      <c r="N103" s="69">
        <v>1</v>
      </c>
      <c r="O103" s="69" t="s">
        <v>1541</v>
      </c>
      <c r="P103" s="69"/>
      <c r="Q103" s="69" t="s">
        <v>792</v>
      </c>
      <c r="R103" s="69" t="s">
        <v>793</v>
      </c>
      <c r="S103" s="69" t="s">
        <v>809</v>
      </c>
    </row>
    <row r="104" spans="2:19">
      <c r="B104" t="b">
        <f t="shared" si="1"/>
        <v>0</v>
      </c>
      <c r="C104" t="str">
        <f>VLOOKUP(M104,'user list'!A:B,2,0)</f>
        <v>DOE</v>
      </c>
      <c r="D104" s="69" t="s">
        <v>1544</v>
      </c>
      <c r="E104" s="69" t="s">
        <v>69</v>
      </c>
      <c r="F104" s="171">
        <v>45819</v>
      </c>
      <c r="G104" s="69" t="s">
        <v>1545</v>
      </c>
      <c r="H104" s="69"/>
      <c r="I104" s="69"/>
      <c r="J104" s="69"/>
      <c r="K104" s="171">
        <v>45819</v>
      </c>
      <c r="L104" s="69" t="s">
        <v>1433</v>
      </c>
      <c r="M104" s="69" t="s">
        <v>212</v>
      </c>
      <c r="N104" s="69">
        <v>1</v>
      </c>
      <c r="O104" s="69" t="s">
        <v>1544</v>
      </c>
      <c r="P104" s="69"/>
      <c r="Q104" s="69" t="s">
        <v>785</v>
      </c>
      <c r="R104" s="69" t="s">
        <v>786</v>
      </c>
      <c r="S104" s="69" t="s">
        <v>809</v>
      </c>
    </row>
    <row r="105" spans="2:19">
      <c r="B105" t="b">
        <f t="shared" si="1"/>
        <v>0</v>
      </c>
      <c r="C105" t="str">
        <f>VLOOKUP(M105,'user list'!A:B,2,0)</f>
        <v>QCID</v>
      </c>
      <c r="D105" s="69" t="s">
        <v>1528</v>
      </c>
      <c r="E105" s="69" t="s">
        <v>1548</v>
      </c>
      <c r="F105" s="171">
        <v>45812</v>
      </c>
      <c r="G105" s="69" t="s">
        <v>1549</v>
      </c>
      <c r="H105" s="69"/>
      <c r="I105" s="69"/>
      <c r="J105" s="69"/>
      <c r="K105" s="171">
        <v>45819</v>
      </c>
      <c r="L105" s="69" t="s">
        <v>1433</v>
      </c>
      <c r="M105" s="69" t="s">
        <v>267</v>
      </c>
      <c r="N105" s="69">
        <v>1</v>
      </c>
      <c r="O105" s="69"/>
      <c r="P105" s="69"/>
      <c r="Q105" s="69" t="s">
        <v>1021</v>
      </c>
      <c r="R105" s="69" t="s">
        <v>1550</v>
      </c>
      <c r="S105" s="69" t="s">
        <v>809</v>
      </c>
    </row>
    <row r="106" spans="2:19">
      <c r="B106" t="b">
        <f t="shared" si="1"/>
        <v>0</v>
      </c>
      <c r="C106" t="str">
        <f>VLOOKUP(M106,'user list'!A:B,2,0)</f>
        <v>DOE</v>
      </c>
      <c r="D106" s="69" t="s">
        <v>1551</v>
      </c>
      <c r="E106" s="69" t="s">
        <v>69</v>
      </c>
      <c r="F106" s="171">
        <v>45819</v>
      </c>
      <c r="G106" s="69" t="s">
        <v>1552</v>
      </c>
      <c r="H106" s="69"/>
      <c r="I106" s="69"/>
      <c r="J106" s="69"/>
      <c r="K106" s="171">
        <v>45819</v>
      </c>
      <c r="L106" s="69" t="s">
        <v>1433</v>
      </c>
      <c r="M106" s="69" t="s">
        <v>212</v>
      </c>
      <c r="N106" s="69">
        <v>1</v>
      </c>
      <c r="O106" s="69" t="s">
        <v>1553</v>
      </c>
      <c r="P106" s="69"/>
      <c r="Q106" s="69" t="s">
        <v>785</v>
      </c>
      <c r="R106" s="69" t="s">
        <v>786</v>
      </c>
      <c r="S106" s="69" t="s">
        <v>809</v>
      </c>
    </row>
    <row r="107" spans="2:19">
      <c r="B107" t="b">
        <f t="shared" si="1"/>
        <v>0</v>
      </c>
      <c r="C107" t="str">
        <f>VLOOKUP(M107,'user list'!A:B,2,0)</f>
        <v>QCID</v>
      </c>
      <c r="D107" s="69" t="s">
        <v>1528</v>
      </c>
      <c r="E107" s="69" t="s">
        <v>1554</v>
      </c>
      <c r="F107" s="171">
        <v>45810</v>
      </c>
      <c r="G107" s="69" t="s">
        <v>1555</v>
      </c>
      <c r="H107" s="69"/>
      <c r="I107" s="69"/>
      <c r="J107" s="69"/>
      <c r="K107" s="171">
        <v>45819</v>
      </c>
      <c r="L107" s="69" t="s">
        <v>1433</v>
      </c>
      <c r="M107" s="69" t="s">
        <v>267</v>
      </c>
      <c r="N107" s="69">
        <v>1</v>
      </c>
      <c r="O107" s="69"/>
      <c r="P107" s="69"/>
      <c r="Q107" s="69" t="s">
        <v>1021</v>
      </c>
      <c r="R107" s="69" t="s">
        <v>1050</v>
      </c>
      <c r="S107" s="69" t="s">
        <v>809</v>
      </c>
    </row>
    <row r="108" spans="2:19">
      <c r="B108" t="b">
        <f t="shared" si="1"/>
        <v>0</v>
      </c>
      <c r="C108" t="str">
        <f>VLOOKUP(M108,'user list'!A:B,2,0)</f>
        <v>QCID</v>
      </c>
      <c r="D108" s="69" t="s">
        <v>1556</v>
      </c>
      <c r="E108" s="69" t="s">
        <v>1557</v>
      </c>
      <c r="F108" s="171">
        <v>45813</v>
      </c>
      <c r="G108" s="69" t="s">
        <v>1558</v>
      </c>
      <c r="H108" s="69"/>
      <c r="I108" s="69"/>
      <c r="J108" s="69"/>
      <c r="K108" s="171">
        <v>45819</v>
      </c>
      <c r="L108" s="69" t="s">
        <v>1433</v>
      </c>
      <c r="M108" s="69" t="s">
        <v>267</v>
      </c>
      <c r="N108" s="69">
        <v>1</v>
      </c>
      <c r="O108" s="69"/>
      <c r="P108" s="69"/>
      <c r="Q108" s="69" t="s">
        <v>805</v>
      </c>
      <c r="R108" s="69" t="s">
        <v>824</v>
      </c>
      <c r="S108" s="69" t="s">
        <v>809</v>
      </c>
    </row>
    <row r="109" spans="2:19">
      <c r="B109" t="b">
        <f t="shared" si="1"/>
        <v>0</v>
      </c>
      <c r="C109" t="str">
        <f>VLOOKUP(M109,'user list'!A:B,2,0)</f>
        <v>QCID</v>
      </c>
      <c r="D109" s="69" t="s">
        <v>1528</v>
      </c>
      <c r="E109" s="69" t="s">
        <v>1548</v>
      </c>
      <c r="F109" s="171">
        <v>45818</v>
      </c>
      <c r="G109" s="69" t="s">
        <v>1559</v>
      </c>
      <c r="H109" s="69"/>
      <c r="I109" s="69"/>
      <c r="J109" s="69"/>
      <c r="K109" s="171">
        <v>45819</v>
      </c>
      <c r="L109" s="69" t="s">
        <v>1433</v>
      </c>
      <c r="M109" s="69" t="s">
        <v>267</v>
      </c>
      <c r="N109" s="69">
        <v>1</v>
      </c>
      <c r="O109" s="69"/>
      <c r="P109" s="69"/>
      <c r="Q109" s="69" t="s">
        <v>1021</v>
      </c>
      <c r="R109" s="69" t="s">
        <v>1550</v>
      </c>
      <c r="S109" s="69" t="s">
        <v>809</v>
      </c>
    </row>
    <row r="110" spans="2:19">
      <c r="B110" t="b">
        <f t="shared" si="1"/>
        <v>0</v>
      </c>
      <c r="C110" t="str">
        <f>VLOOKUP(M110,'user list'!A:B,2,0)</f>
        <v>QCID</v>
      </c>
      <c r="D110" s="69" t="s">
        <v>1560</v>
      </c>
      <c r="E110" s="69" t="s">
        <v>1561</v>
      </c>
      <c r="F110" s="171">
        <v>45817</v>
      </c>
      <c r="G110" s="69" t="s">
        <v>1562</v>
      </c>
      <c r="H110" s="69"/>
      <c r="I110" s="69"/>
      <c r="J110" s="69"/>
      <c r="K110" s="171">
        <v>45819</v>
      </c>
      <c r="L110" s="69" t="s">
        <v>1433</v>
      </c>
      <c r="M110" s="69" t="s">
        <v>267</v>
      </c>
      <c r="N110" s="69">
        <v>1</v>
      </c>
      <c r="O110" s="69"/>
      <c r="P110" s="69"/>
      <c r="Q110" s="69" t="s">
        <v>828</v>
      </c>
      <c r="R110" s="69" t="s">
        <v>829</v>
      </c>
      <c r="S110" s="69" t="s">
        <v>809</v>
      </c>
    </row>
    <row r="111" spans="2:19">
      <c r="B111" t="b">
        <f t="shared" si="1"/>
        <v>0</v>
      </c>
      <c r="C111" t="str">
        <f>VLOOKUP(M111,'user list'!A:B,2,0)</f>
        <v>QCYDO</v>
      </c>
      <c r="D111" s="69" t="s">
        <v>1565</v>
      </c>
      <c r="E111" s="69" t="s">
        <v>866</v>
      </c>
      <c r="F111" s="171">
        <v>45818</v>
      </c>
      <c r="G111" s="69" t="s">
        <v>1566</v>
      </c>
      <c r="H111" s="69"/>
      <c r="I111" s="69"/>
      <c r="J111" s="69"/>
      <c r="K111" s="171">
        <v>45818</v>
      </c>
      <c r="L111" s="69" t="s">
        <v>1433</v>
      </c>
      <c r="M111" s="69" t="s">
        <v>270</v>
      </c>
      <c r="N111" s="69">
        <v>1</v>
      </c>
      <c r="O111" s="69"/>
      <c r="P111" s="69"/>
      <c r="Q111" s="69" t="s">
        <v>792</v>
      </c>
      <c r="R111" s="69" t="s">
        <v>793</v>
      </c>
      <c r="S111" s="69"/>
    </row>
    <row r="112" spans="2:19">
      <c r="B112" t="b">
        <f t="shared" si="1"/>
        <v>0</v>
      </c>
      <c r="C112" t="str">
        <f>VLOOKUP(M112,'user list'!A:B,2,0)</f>
        <v>QCYDO</v>
      </c>
      <c r="D112" s="69" t="s">
        <v>1567</v>
      </c>
      <c r="E112" s="69" t="s">
        <v>866</v>
      </c>
      <c r="F112" s="171">
        <v>45812</v>
      </c>
      <c r="G112" s="69" t="s">
        <v>1568</v>
      </c>
      <c r="H112" s="69"/>
      <c r="I112" s="69"/>
      <c r="J112" s="69"/>
      <c r="K112" s="171">
        <v>45818</v>
      </c>
      <c r="L112" s="69" t="s">
        <v>1433</v>
      </c>
      <c r="M112" s="69" t="s">
        <v>270</v>
      </c>
      <c r="N112" s="69">
        <v>1</v>
      </c>
      <c r="O112" s="69"/>
      <c r="P112" s="69"/>
      <c r="Q112" s="69" t="s">
        <v>792</v>
      </c>
      <c r="R112" s="69" t="s">
        <v>793</v>
      </c>
      <c r="S112" s="69"/>
    </row>
    <row r="113" spans="2:19">
      <c r="B113" t="b">
        <f t="shared" si="1"/>
        <v>0</v>
      </c>
      <c r="C113" t="str">
        <f>VLOOKUP(M113,'user list'!A:B,2,0)</f>
        <v>PESO</v>
      </c>
      <c r="D113" s="69" t="s">
        <v>1569</v>
      </c>
      <c r="E113" s="69" t="s">
        <v>83</v>
      </c>
      <c r="F113" s="171">
        <v>45818</v>
      </c>
      <c r="G113" s="69" t="s">
        <v>1570</v>
      </c>
      <c r="H113" s="69"/>
      <c r="I113" s="69"/>
      <c r="J113" s="69"/>
      <c r="K113" s="171">
        <v>45818</v>
      </c>
      <c r="L113" s="69" t="s">
        <v>1433</v>
      </c>
      <c r="M113" s="69" t="s">
        <v>259</v>
      </c>
      <c r="N113" s="69">
        <v>1</v>
      </c>
      <c r="O113" s="69"/>
      <c r="P113" s="69"/>
      <c r="Q113" s="69" t="s">
        <v>792</v>
      </c>
      <c r="R113" s="69" t="s">
        <v>793</v>
      </c>
      <c r="S113" s="69"/>
    </row>
    <row r="114" spans="2:19">
      <c r="B114" t="b">
        <f t="shared" ref="B114:B153" si="2">IF(C114="X",1)</f>
        <v>0</v>
      </c>
      <c r="C114" t="str">
        <f>VLOOKUP(M114,'user list'!A:B,2,0)</f>
        <v>QCYDO</v>
      </c>
      <c r="D114" s="69" t="s">
        <v>1571</v>
      </c>
      <c r="E114" s="69" t="s">
        <v>866</v>
      </c>
      <c r="F114" s="171">
        <v>45818</v>
      </c>
      <c r="G114" s="69" t="s">
        <v>1572</v>
      </c>
      <c r="H114" s="69"/>
      <c r="I114" s="69"/>
      <c r="J114" s="69"/>
      <c r="K114" s="171">
        <v>45818</v>
      </c>
      <c r="L114" s="69" t="s">
        <v>1433</v>
      </c>
      <c r="M114" s="69" t="s">
        <v>270</v>
      </c>
      <c r="N114" s="69">
        <v>1</v>
      </c>
      <c r="O114" s="69"/>
      <c r="P114" s="69"/>
      <c r="Q114" s="69" t="s">
        <v>889</v>
      </c>
      <c r="R114" s="69" t="s">
        <v>1573</v>
      </c>
      <c r="S114" s="69"/>
    </row>
    <row r="115" spans="2:19">
      <c r="B115" t="b">
        <f t="shared" si="2"/>
        <v>0</v>
      </c>
      <c r="C115" t="str">
        <f>VLOOKUP(M115,'user list'!A:B,2,0)</f>
        <v>QCYDO</v>
      </c>
      <c r="D115" s="69" t="s">
        <v>1576</v>
      </c>
      <c r="E115" s="69" t="s">
        <v>866</v>
      </c>
      <c r="F115" s="171">
        <v>45818</v>
      </c>
      <c r="G115" s="69" t="s">
        <v>1577</v>
      </c>
      <c r="H115" s="69"/>
      <c r="I115" s="69"/>
      <c r="J115" s="69"/>
      <c r="K115" s="171">
        <v>45818</v>
      </c>
      <c r="L115" s="69" t="s">
        <v>1433</v>
      </c>
      <c r="M115" s="69" t="s">
        <v>270</v>
      </c>
      <c r="N115" s="69">
        <v>1</v>
      </c>
      <c r="O115" s="69"/>
      <c r="P115" s="69"/>
      <c r="Q115" s="69" t="s">
        <v>785</v>
      </c>
      <c r="R115" s="69" t="s">
        <v>786</v>
      </c>
      <c r="S115" s="69"/>
    </row>
    <row r="116" spans="2:19">
      <c r="B116" t="b">
        <f t="shared" si="2"/>
        <v>0</v>
      </c>
      <c r="C116" t="str">
        <f>VLOOKUP(M116,'user list'!A:B,2,0)</f>
        <v>PLEB</v>
      </c>
      <c r="D116" s="69" t="s">
        <v>872</v>
      </c>
      <c r="E116" s="69" t="s">
        <v>84</v>
      </c>
      <c r="F116" s="171">
        <v>45818</v>
      </c>
      <c r="G116" s="69" t="s">
        <v>1578</v>
      </c>
      <c r="H116" s="69"/>
      <c r="I116" s="171">
        <v>45824</v>
      </c>
      <c r="J116" s="69"/>
      <c r="K116" s="171">
        <v>45818</v>
      </c>
      <c r="L116" s="69" t="s">
        <v>1433</v>
      </c>
      <c r="M116" s="69" t="s">
        <v>260</v>
      </c>
      <c r="N116" s="69">
        <v>1</v>
      </c>
      <c r="O116" s="69"/>
      <c r="P116" s="69" t="s">
        <v>260</v>
      </c>
      <c r="Q116" s="69" t="s">
        <v>785</v>
      </c>
      <c r="R116" s="69" t="s">
        <v>786</v>
      </c>
      <c r="S116" s="69" t="s">
        <v>809</v>
      </c>
    </row>
    <row r="117" spans="2:19">
      <c r="B117" t="b">
        <f t="shared" si="2"/>
        <v>0</v>
      </c>
      <c r="C117" t="str">
        <f>VLOOKUP(M117,'user list'!A:B,2,0)</f>
        <v>ITDD</v>
      </c>
      <c r="D117" s="69" t="s">
        <v>1579</v>
      </c>
      <c r="E117" s="69" t="s">
        <v>54</v>
      </c>
      <c r="F117" s="171">
        <v>45812</v>
      </c>
      <c r="G117" s="69" t="s">
        <v>1580</v>
      </c>
      <c r="H117" s="69"/>
      <c r="I117" s="69"/>
      <c r="J117" s="69"/>
      <c r="K117" s="171">
        <v>45818</v>
      </c>
      <c r="L117" s="69" t="s">
        <v>1433</v>
      </c>
      <c r="M117" s="69" t="s">
        <v>219</v>
      </c>
      <c r="N117" s="69">
        <v>1</v>
      </c>
      <c r="O117" s="69"/>
      <c r="P117" s="69"/>
      <c r="Q117" s="69" t="s">
        <v>805</v>
      </c>
      <c r="R117" s="69" t="s">
        <v>824</v>
      </c>
      <c r="S117" s="69" t="s">
        <v>787</v>
      </c>
    </row>
    <row r="118" spans="2:19">
      <c r="B118" t="b">
        <f t="shared" si="2"/>
        <v>0</v>
      </c>
      <c r="C118" t="str">
        <f>VLOOKUP(M118,'user list'!A:B,2,0)</f>
        <v>LEDIPO</v>
      </c>
      <c r="D118" s="69" t="s">
        <v>1581</v>
      </c>
      <c r="E118" s="69" t="s">
        <v>44</v>
      </c>
      <c r="F118" s="171">
        <v>45817</v>
      </c>
      <c r="G118" s="69" t="s">
        <v>1582</v>
      </c>
      <c r="H118" s="69"/>
      <c r="I118" s="69"/>
      <c r="J118" s="69"/>
      <c r="K118" s="171">
        <v>45818</v>
      </c>
      <c r="L118" s="69" t="s">
        <v>1433</v>
      </c>
      <c r="M118" s="69" t="s">
        <v>222</v>
      </c>
      <c r="N118" s="69">
        <v>1</v>
      </c>
      <c r="O118" s="69"/>
      <c r="P118" s="69"/>
      <c r="Q118" s="69" t="s">
        <v>1077</v>
      </c>
      <c r="R118" s="69" t="s">
        <v>1078</v>
      </c>
      <c r="S118" s="69"/>
    </row>
    <row r="119" spans="2:19">
      <c r="B119" t="b">
        <f t="shared" si="2"/>
        <v>0</v>
      </c>
      <c r="C119" t="str">
        <f>VLOOKUP(M119,'user list'!A:B,2,0)</f>
        <v>LEDIPO</v>
      </c>
      <c r="D119" s="69" t="s">
        <v>1583</v>
      </c>
      <c r="E119" s="69" t="s">
        <v>1584</v>
      </c>
      <c r="F119" s="171">
        <v>45817</v>
      </c>
      <c r="G119" s="69" t="s">
        <v>1585</v>
      </c>
      <c r="H119" s="69"/>
      <c r="I119" s="69"/>
      <c r="J119" s="69"/>
      <c r="K119" s="171">
        <v>45818</v>
      </c>
      <c r="L119" s="69" t="s">
        <v>1433</v>
      </c>
      <c r="M119" s="69" t="s">
        <v>222</v>
      </c>
      <c r="N119" s="69">
        <v>1</v>
      </c>
      <c r="O119" s="69"/>
      <c r="P119" s="69"/>
      <c r="Q119" s="69" t="s">
        <v>1077</v>
      </c>
      <c r="R119" s="69" t="s">
        <v>1142</v>
      </c>
      <c r="S119" s="69" t="s">
        <v>787</v>
      </c>
    </row>
    <row r="120" spans="2:19">
      <c r="B120" t="b">
        <f t="shared" si="2"/>
        <v>0</v>
      </c>
      <c r="C120" t="str">
        <f>VLOOKUP(M120,'user list'!A:B,2,0)</f>
        <v>DOE</v>
      </c>
      <c r="D120" s="69" t="s">
        <v>1589</v>
      </c>
      <c r="E120" s="69" t="s">
        <v>69</v>
      </c>
      <c r="F120" s="171">
        <v>45818</v>
      </c>
      <c r="G120" s="69" t="s">
        <v>1590</v>
      </c>
      <c r="H120" s="69"/>
      <c r="I120" s="69"/>
      <c r="J120" s="69"/>
      <c r="K120" s="171">
        <v>45818</v>
      </c>
      <c r="L120" s="69" t="s">
        <v>1433</v>
      </c>
      <c r="M120" s="69" t="s">
        <v>212</v>
      </c>
      <c r="N120" s="69">
        <v>1</v>
      </c>
      <c r="O120" s="69" t="s">
        <v>1589</v>
      </c>
      <c r="P120" s="69"/>
      <c r="Q120" s="69" t="s">
        <v>785</v>
      </c>
      <c r="R120" s="69" t="s">
        <v>786</v>
      </c>
      <c r="S120" s="69" t="s">
        <v>809</v>
      </c>
    </row>
    <row r="121" spans="2:19">
      <c r="B121" t="b">
        <f t="shared" si="2"/>
        <v>0</v>
      </c>
      <c r="C121" t="str">
        <f>VLOOKUP(M121,'user list'!A:B,2,0)</f>
        <v>QCPL</v>
      </c>
      <c r="D121" s="69" t="s">
        <v>1348</v>
      </c>
      <c r="E121" s="69" t="s">
        <v>90</v>
      </c>
      <c r="F121" s="171">
        <v>45817</v>
      </c>
      <c r="G121" s="69" t="s">
        <v>1591</v>
      </c>
      <c r="H121" s="69"/>
      <c r="I121" s="69"/>
      <c r="J121" s="69"/>
      <c r="K121" s="171">
        <v>45818</v>
      </c>
      <c r="L121" s="69" t="s">
        <v>1433</v>
      </c>
      <c r="M121" s="69" t="s">
        <v>268</v>
      </c>
      <c r="N121" s="69">
        <v>1</v>
      </c>
      <c r="O121" s="69"/>
      <c r="P121" s="69" t="s">
        <v>160</v>
      </c>
      <c r="Q121" s="69" t="s">
        <v>792</v>
      </c>
      <c r="R121" s="69" t="s">
        <v>793</v>
      </c>
      <c r="S121" s="69" t="s">
        <v>787</v>
      </c>
    </row>
    <row r="122" spans="2:19">
      <c r="B122" t="b">
        <f t="shared" si="2"/>
        <v>0</v>
      </c>
      <c r="C122" t="str">
        <f>VLOOKUP(M122,'user list'!A:B,2,0)</f>
        <v>QCPL</v>
      </c>
      <c r="D122" s="69" t="s">
        <v>1592</v>
      </c>
      <c r="E122" s="69" t="s">
        <v>90</v>
      </c>
      <c r="F122" s="171">
        <v>45817</v>
      </c>
      <c r="G122" s="69" t="s">
        <v>1593</v>
      </c>
      <c r="H122" s="69"/>
      <c r="I122" s="69"/>
      <c r="J122" s="69"/>
      <c r="K122" s="171">
        <v>45818</v>
      </c>
      <c r="L122" s="69" t="s">
        <v>1433</v>
      </c>
      <c r="M122" s="69" t="s">
        <v>268</v>
      </c>
      <c r="N122" s="69">
        <v>1</v>
      </c>
      <c r="O122" s="69"/>
      <c r="P122" s="69"/>
      <c r="Q122" s="69" t="s">
        <v>792</v>
      </c>
      <c r="R122" s="69" t="s">
        <v>793</v>
      </c>
      <c r="S122" s="69" t="s">
        <v>787</v>
      </c>
    </row>
    <row r="123" spans="2:19">
      <c r="B123" t="b">
        <f t="shared" si="2"/>
        <v>0</v>
      </c>
      <c r="C123" t="str">
        <f>VLOOKUP(M123,'user list'!A:B,2,0)</f>
        <v>CREMCO</v>
      </c>
      <c r="D123" s="69" t="s">
        <v>1594</v>
      </c>
      <c r="E123" s="69" t="s">
        <v>1595</v>
      </c>
      <c r="F123" s="171">
        <v>45813</v>
      </c>
      <c r="G123" s="69" t="s">
        <v>1596</v>
      </c>
      <c r="H123" s="69"/>
      <c r="I123" s="69"/>
      <c r="J123" s="69"/>
      <c r="K123" s="171">
        <v>45817</v>
      </c>
      <c r="L123" s="69" t="s">
        <v>1433</v>
      </c>
      <c r="M123" s="69" t="s">
        <v>206</v>
      </c>
      <c r="N123" s="69">
        <v>1</v>
      </c>
      <c r="O123" s="69" t="s">
        <v>1597</v>
      </c>
      <c r="P123" s="69"/>
      <c r="Q123" s="69" t="s">
        <v>828</v>
      </c>
      <c r="R123" s="69" t="s">
        <v>829</v>
      </c>
      <c r="S123" s="69" t="s">
        <v>809</v>
      </c>
    </row>
    <row r="124" spans="2:19">
      <c r="B124" t="b">
        <f t="shared" si="2"/>
        <v>0</v>
      </c>
      <c r="C124" t="str">
        <f>VLOOKUP(M124,'user list'!A:B,2,0)</f>
        <v>DOE</v>
      </c>
      <c r="D124" s="69" t="s">
        <v>1598</v>
      </c>
      <c r="E124" s="69" t="s">
        <v>69</v>
      </c>
      <c r="F124" s="171">
        <v>45817</v>
      </c>
      <c r="G124" s="69" t="s">
        <v>1599</v>
      </c>
      <c r="H124" s="69"/>
      <c r="I124" s="69"/>
      <c r="J124" s="69"/>
      <c r="K124" s="171">
        <v>45817</v>
      </c>
      <c r="L124" s="69" t="s">
        <v>1433</v>
      </c>
      <c r="M124" s="69" t="s">
        <v>212</v>
      </c>
      <c r="N124" s="69">
        <v>1</v>
      </c>
      <c r="O124" s="69" t="s">
        <v>1600</v>
      </c>
      <c r="P124" s="69"/>
      <c r="Q124" s="69" t="s">
        <v>785</v>
      </c>
      <c r="R124" s="69" t="s">
        <v>786</v>
      </c>
      <c r="S124" s="69" t="s">
        <v>787</v>
      </c>
    </row>
    <row r="125" spans="2:19">
      <c r="B125" t="b">
        <f t="shared" si="2"/>
        <v>0</v>
      </c>
      <c r="C125" t="str">
        <f>VLOOKUP(M125,'user list'!A:B,2,0)</f>
        <v>ITDD</v>
      </c>
      <c r="D125" s="69" t="s">
        <v>1594</v>
      </c>
      <c r="E125" s="69" t="s">
        <v>82</v>
      </c>
      <c r="F125" s="171">
        <v>45813</v>
      </c>
      <c r="G125" s="69" t="s">
        <v>1601</v>
      </c>
      <c r="H125" s="69"/>
      <c r="I125" s="69"/>
      <c r="J125" s="69"/>
      <c r="K125" s="171">
        <v>45817</v>
      </c>
      <c r="L125" s="69" t="s">
        <v>1433</v>
      </c>
      <c r="M125" s="69" t="s">
        <v>219</v>
      </c>
      <c r="N125" s="69">
        <v>1</v>
      </c>
      <c r="O125" s="69"/>
      <c r="P125" s="69"/>
      <c r="Q125" s="69" t="s">
        <v>1077</v>
      </c>
      <c r="R125" s="69" t="s">
        <v>1078</v>
      </c>
      <c r="S125" s="69" t="s">
        <v>809</v>
      </c>
    </row>
    <row r="126" spans="2:19">
      <c r="B126" t="b">
        <f t="shared" si="2"/>
        <v>0</v>
      </c>
      <c r="C126" t="str">
        <f>VLOOKUP(M126,'user list'!A:B,2,0)</f>
        <v>QCTD</v>
      </c>
      <c r="D126" s="69" t="s">
        <v>1606</v>
      </c>
      <c r="E126" s="69" t="s">
        <v>91</v>
      </c>
      <c r="F126" s="171">
        <v>45812</v>
      </c>
      <c r="G126" s="69" t="s">
        <v>1607</v>
      </c>
      <c r="H126" s="69"/>
      <c r="I126" s="69"/>
      <c r="J126" s="69"/>
      <c r="K126" s="171">
        <v>45817</v>
      </c>
      <c r="L126" s="69" t="s">
        <v>1433</v>
      </c>
      <c r="M126" s="69" t="s">
        <v>269</v>
      </c>
      <c r="N126" s="69">
        <v>1</v>
      </c>
      <c r="O126" s="69" t="s">
        <v>1608</v>
      </c>
      <c r="P126" s="69"/>
      <c r="Q126" s="69" t="s">
        <v>785</v>
      </c>
      <c r="R126" s="69" t="s">
        <v>786</v>
      </c>
      <c r="S126" s="69" t="s">
        <v>787</v>
      </c>
    </row>
    <row r="127" spans="2:19">
      <c r="B127" t="b">
        <f t="shared" si="2"/>
        <v>0</v>
      </c>
      <c r="C127" t="str">
        <f>VLOOKUP(M127,'user list'!A:B,2,0)</f>
        <v>QCTD</v>
      </c>
      <c r="D127" s="69" t="s">
        <v>1609</v>
      </c>
      <c r="E127" s="69" t="s">
        <v>91</v>
      </c>
      <c r="F127" s="171">
        <v>45812</v>
      </c>
      <c r="G127" s="69" t="s">
        <v>1610</v>
      </c>
      <c r="H127" s="69"/>
      <c r="I127" s="69"/>
      <c r="J127" s="69"/>
      <c r="K127" s="171">
        <v>45817</v>
      </c>
      <c r="L127" s="69" t="s">
        <v>1433</v>
      </c>
      <c r="M127" s="69" t="s">
        <v>269</v>
      </c>
      <c r="N127" s="69">
        <v>1</v>
      </c>
      <c r="O127" s="69"/>
      <c r="P127" s="69"/>
      <c r="Q127" s="69" t="s">
        <v>792</v>
      </c>
      <c r="R127" s="69" t="s">
        <v>793</v>
      </c>
      <c r="S127" s="69" t="s">
        <v>809</v>
      </c>
    </row>
    <row r="128" spans="2:19">
      <c r="B128" t="b">
        <f t="shared" si="2"/>
        <v>0</v>
      </c>
      <c r="C128" t="str">
        <f>VLOOKUP(M128,'user list'!A:B,2,0)</f>
        <v>LEDIPO</v>
      </c>
      <c r="D128" s="69" t="s">
        <v>1611</v>
      </c>
      <c r="E128" s="69" t="s">
        <v>76</v>
      </c>
      <c r="F128" s="171">
        <v>45817</v>
      </c>
      <c r="G128" s="69" t="s">
        <v>1612</v>
      </c>
      <c r="H128" s="69"/>
      <c r="I128" s="171">
        <v>45821</v>
      </c>
      <c r="J128" s="69"/>
      <c r="K128" s="171">
        <v>45817</v>
      </c>
      <c r="L128" s="69" t="s">
        <v>1433</v>
      </c>
      <c r="M128" s="69" t="s">
        <v>222</v>
      </c>
      <c r="N128" s="69">
        <v>1</v>
      </c>
      <c r="O128" s="69" t="s">
        <v>1613</v>
      </c>
      <c r="P128" s="69"/>
      <c r="Q128" s="69" t="s">
        <v>1077</v>
      </c>
      <c r="R128" s="69" t="s">
        <v>1078</v>
      </c>
      <c r="S128" s="69" t="s">
        <v>809</v>
      </c>
    </row>
    <row r="129" spans="2:19">
      <c r="B129" t="b">
        <f t="shared" si="2"/>
        <v>0</v>
      </c>
      <c r="C129" t="str">
        <f>VLOOKUP(M129,'user list'!A:B,2,0)</f>
        <v>ITDD</v>
      </c>
      <c r="D129" s="69" t="s">
        <v>1621</v>
      </c>
      <c r="E129" s="69" t="s">
        <v>44</v>
      </c>
      <c r="F129" s="171">
        <v>45813</v>
      </c>
      <c r="G129" s="69" t="s">
        <v>1622</v>
      </c>
      <c r="H129" s="69"/>
      <c r="I129" s="69"/>
      <c r="J129" s="69"/>
      <c r="K129" s="171">
        <v>45817</v>
      </c>
      <c r="L129" s="69" t="s">
        <v>1433</v>
      </c>
      <c r="M129" s="69" t="s">
        <v>219</v>
      </c>
      <c r="N129" s="69">
        <v>1</v>
      </c>
      <c r="O129" s="69"/>
      <c r="P129" s="69"/>
      <c r="Q129" s="69"/>
      <c r="R129" s="69"/>
      <c r="S129" s="69"/>
    </row>
    <row r="130" spans="2:19">
      <c r="B130" t="b">
        <f t="shared" si="2"/>
        <v>0</v>
      </c>
      <c r="C130" t="str">
        <f>VLOOKUP(M130,'user list'!A:B,2,0)</f>
        <v>CPDD</v>
      </c>
      <c r="D130" s="69" t="s">
        <v>1623</v>
      </c>
      <c r="E130" s="69" t="s">
        <v>119</v>
      </c>
      <c r="F130" s="171">
        <v>45813</v>
      </c>
      <c r="G130" s="69" t="s">
        <v>1624</v>
      </c>
      <c r="H130" s="69"/>
      <c r="I130" s="171">
        <v>45821</v>
      </c>
      <c r="J130" s="69"/>
      <c r="K130" s="171">
        <v>45813</v>
      </c>
      <c r="L130" s="69" t="s">
        <v>1433</v>
      </c>
      <c r="M130" s="69" t="s">
        <v>205</v>
      </c>
      <c r="N130" s="69">
        <v>1</v>
      </c>
      <c r="O130" s="69"/>
      <c r="P130" s="69"/>
      <c r="Q130" s="69" t="s">
        <v>792</v>
      </c>
      <c r="R130" s="69" t="s">
        <v>793</v>
      </c>
      <c r="S130" s="69" t="s">
        <v>809</v>
      </c>
    </row>
    <row r="131" spans="2:19">
      <c r="B131" t="b">
        <f t="shared" si="2"/>
        <v>0</v>
      </c>
      <c r="C131" t="str">
        <f>VLOOKUP(M131,'user list'!A:B,2,0)</f>
        <v>DPOS</v>
      </c>
      <c r="D131" s="69" t="s">
        <v>1151</v>
      </c>
      <c r="E131" s="69" t="s">
        <v>70</v>
      </c>
      <c r="F131" s="171">
        <v>45806</v>
      </c>
      <c r="G131" s="69" t="s">
        <v>1627</v>
      </c>
      <c r="H131" s="69"/>
      <c r="I131" s="69"/>
      <c r="J131" s="69"/>
      <c r="K131" s="171">
        <v>45813</v>
      </c>
      <c r="L131" s="69" t="s">
        <v>1433</v>
      </c>
      <c r="M131" s="69" t="s">
        <v>213</v>
      </c>
      <c r="N131" s="69">
        <v>1</v>
      </c>
      <c r="O131" s="69"/>
      <c r="P131" s="69"/>
      <c r="Q131" s="69"/>
      <c r="R131" s="69"/>
      <c r="S131" s="69" t="s">
        <v>809</v>
      </c>
    </row>
    <row r="132" spans="2:19">
      <c r="B132" t="b">
        <f t="shared" si="2"/>
        <v>0</v>
      </c>
      <c r="C132" t="str">
        <f>VLOOKUP(M132,'user list'!A:B,2,0)</f>
        <v>DPOS</v>
      </c>
      <c r="D132" s="69" t="s">
        <v>1628</v>
      </c>
      <c r="E132" s="69" t="s">
        <v>70</v>
      </c>
      <c r="F132" s="171">
        <v>45796</v>
      </c>
      <c r="G132" s="69" t="s">
        <v>1629</v>
      </c>
      <c r="H132" s="69"/>
      <c r="I132" s="69"/>
      <c r="J132" s="69"/>
      <c r="K132" s="171">
        <v>45813</v>
      </c>
      <c r="L132" s="69" t="s">
        <v>1433</v>
      </c>
      <c r="M132" s="69" t="s">
        <v>213</v>
      </c>
      <c r="N132" s="69">
        <v>1</v>
      </c>
      <c r="O132" s="69"/>
      <c r="P132" s="69"/>
      <c r="Q132" s="69"/>
      <c r="R132" s="69"/>
      <c r="S132" s="69" t="s">
        <v>809</v>
      </c>
    </row>
    <row r="133" spans="2:19">
      <c r="B133" t="b">
        <f t="shared" si="2"/>
        <v>0</v>
      </c>
      <c r="C133" t="str">
        <f>VLOOKUP(M133,'user list'!A:B,2,0)</f>
        <v>CREMCO</v>
      </c>
      <c r="D133" s="69" t="s">
        <v>1630</v>
      </c>
      <c r="E133" s="69" t="s">
        <v>762</v>
      </c>
      <c r="F133" s="171">
        <v>45800</v>
      </c>
      <c r="G133" s="69" t="s">
        <v>1631</v>
      </c>
      <c r="H133" s="69"/>
      <c r="I133" s="69"/>
      <c r="J133" s="69"/>
      <c r="K133" s="171">
        <v>45813</v>
      </c>
      <c r="L133" s="69" t="s">
        <v>1433</v>
      </c>
      <c r="M133" s="69" t="s">
        <v>206</v>
      </c>
      <c r="N133" s="69">
        <v>1</v>
      </c>
      <c r="O133" s="69" t="s">
        <v>1632</v>
      </c>
      <c r="P133" s="69"/>
      <c r="Q133" s="69" t="s">
        <v>785</v>
      </c>
      <c r="R133" s="69" t="s">
        <v>886</v>
      </c>
      <c r="S133" s="69" t="s">
        <v>809</v>
      </c>
    </row>
    <row r="134" spans="2:19">
      <c r="B134" t="b">
        <f t="shared" si="2"/>
        <v>0</v>
      </c>
      <c r="C134" t="str">
        <f>VLOOKUP(M134,'user list'!A:B,2,0)</f>
        <v>CREMCO</v>
      </c>
      <c r="D134" s="69" t="s">
        <v>1633</v>
      </c>
      <c r="E134" s="69" t="s">
        <v>105</v>
      </c>
      <c r="F134" s="171">
        <v>45811</v>
      </c>
      <c r="G134" s="69" t="s">
        <v>1634</v>
      </c>
      <c r="H134" s="69"/>
      <c r="I134" s="69"/>
      <c r="J134" s="69"/>
      <c r="K134" s="171">
        <v>45812</v>
      </c>
      <c r="L134" s="69" t="s">
        <v>1433</v>
      </c>
      <c r="M134" s="69" t="s">
        <v>206</v>
      </c>
      <c r="N134" s="69">
        <v>1</v>
      </c>
      <c r="O134" s="69" t="s">
        <v>1635</v>
      </c>
      <c r="P134" s="69"/>
      <c r="Q134" s="69" t="s">
        <v>828</v>
      </c>
      <c r="R134" s="69" t="s">
        <v>1172</v>
      </c>
      <c r="S134" s="69" t="s">
        <v>809</v>
      </c>
    </row>
    <row r="135" spans="2:19">
      <c r="B135" t="b">
        <f t="shared" si="2"/>
        <v>0</v>
      </c>
      <c r="C135" t="str">
        <f>VLOOKUP(M135,'user list'!A:B,2,0)</f>
        <v>QCDRRMO</v>
      </c>
      <c r="D135" s="69" t="s">
        <v>1636</v>
      </c>
      <c r="E135" s="69" t="s">
        <v>1222</v>
      </c>
      <c r="F135" s="171">
        <v>45810</v>
      </c>
      <c r="G135" s="69" t="s">
        <v>1637</v>
      </c>
      <c r="H135" s="69"/>
      <c r="I135" s="171">
        <v>45760</v>
      </c>
      <c r="J135" s="69"/>
      <c r="K135" s="171">
        <v>45812</v>
      </c>
      <c r="L135" s="69" t="s">
        <v>1433</v>
      </c>
      <c r="M135" s="69" t="s">
        <v>265</v>
      </c>
      <c r="N135" s="69">
        <v>1</v>
      </c>
      <c r="O135" s="69" t="s">
        <v>1224</v>
      </c>
      <c r="P135" s="69"/>
      <c r="Q135" s="69" t="s">
        <v>828</v>
      </c>
      <c r="R135" s="69" t="s">
        <v>829</v>
      </c>
      <c r="S135" s="69" t="s">
        <v>787</v>
      </c>
    </row>
    <row r="136" spans="2:19">
      <c r="B136" t="b">
        <f t="shared" si="2"/>
        <v>0</v>
      </c>
      <c r="C136" t="str">
        <f>VLOOKUP(M136,'user list'!A:B,2,0)</f>
        <v>MDAD</v>
      </c>
      <c r="D136" s="69" t="s">
        <v>1638</v>
      </c>
      <c r="E136" s="69" t="s">
        <v>42</v>
      </c>
      <c r="F136" s="171">
        <v>45810</v>
      </c>
      <c r="G136" s="69" t="s">
        <v>1639</v>
      </c>
      <c r="H136" s="69"/>
      <c r="I136" s="69"/>
      <c r="J136" s="69"/>
      <c r="K136" s="171">
        <v>45812</v>
      </c>
      <c r="L136" s="69" t="s">
        <v>1433</v>
      </c>
      <c r="M136" s="69" t="s">
        <v>223</v>
      </c>
      <c r="N136" s="69">
        <v>1</v>
      </c>
      <c r="O136" s="69"/>
      <c r="P136" s="69"/>
      <c r="Q136" s="69" t="s">
        <v>828</v>
      </c>
      <c r="R136" s="69"/>
      <c r="S136" s="69" t="s">
        <v>809</v>
      </c>
    </row>
    <row r="137" spans="2:19">
      <c r="B137" t="b">
        <f t="shared" si="2"/>
        <v>0</v>
      </c>
      <c r="C137" t="str">
        <f>VLOOKUP(M137,'user list'!A:B,2,0)</f>
        <v>ITDD</v>
      </c>
      <c r="D137" s="69" t="s">
        <v>1640</v>
      </c>
      <c r="E137" s="69" t="s">
        <v>41</v>
      </c>
      <c r="F137" s="171">
        <v>45805</v>
      </c>
      <c r="G137" s="69" t="s">
        <v>1641</v>
      </c>
      <c r="H137" s="69"/>
      <c r="I137" s="69"/>
      <c r="J137" s="69"/>
      <c r="K137" s="171">
        <v>45811</v>
      </c>
      <c r="L137" s="69" t="s">
        <v>1433</v>
      </c>
      <c r="M137" s="69" t="s">
        <v>219</v>
      </c>
      <c r="N137" s="69">
        <v>1</v>
      </c>
      <c r="O137" s="69"/>
      <c r="P137" s="69"/>
      <c r="Q137" s="69" t="s">
        <v>785</v>
      </c>
      <c r="R137" s="69" t="s">
        <v>886</v>
      </c>
      <c r="S137" s="69" t="s">
        <v>809</v>
      </c>
    </row>
    <row r="138" spans="2:19">
      <c r="B138" t="b">
        <f t="shared" si="2"/>
        <v>0</v>
      </c>
      <c r="C138" t="str">
        <f>VLOOKUP(M138,'user list'!A:B,2,0)</f>
        <v>DSQC</v>
      </c>
      <c r="D138" s="69" t="s">
        <v>1642</v>
      </c>
      <c r="E138" s="69" t="s">
        <v>71</v>
      </c>
      <c r="F138" s="171">
        <v>45812</v>
      </c>
      <c r="G138" s="69" t="s">
        <v>1643</v>
      </c>
      <c r="H138" s="69"/>
      <c r="I138" s="69"/>
      <c r="J138" s="69"/>
      <c r="K138" s="171">
        <v>45811</v>
      </c>
      <c r="L138" s="69" t="s">
        <v>1433</v>
      </c>
      <c r="M138" s="69" t="s">
        <v>214</v>
      </c>
      <c r="N138" s="69">
        <v>1</v>
      </c>
      <c r="O138" s="69"/>
      <c r="P138" s="69"/>
      <c r="Q138" s="69"/>
      <c r="R138" s="69"/>
      <c r="S138" s="69"/>
    </row>
    <row r="139" spans="2:19">
      <c r="B139" t="b">
        <f t="shared" si="2"/>
        <v>0</v>
      </c>
      <c r="C139" t="str">
        <f>VLOOKUP(M139,'user list'!A:B,2,0)</f>
        <v>ITDD</v>
      </c>
      <c r="D139" s="69" t="s">
        <v>1592</v>
      </c>
      <c r="E139" s="69" t="s">
        <v>41</v>
      </c>
      <c r="F139" s="171">
        <v>45806</v>
      </c>
      <c r="G139" s="69" t="s">
        <v>1416</v>
      </c>
      <c r="H139" s="69"/>
      <c r="I139" s="69"/>
      <c r="J139" s="69"/>
      <c r="K139" s="171">
        <v>45810</v>
      </c>
      <c r="L139" s="69" t="s">
        <v>1433</v>
      </c>
      <c r="M139" s="69" t="s">
        <v>219</v>
      </c>
      <c r="N139" s="69">
        <v>1</v>
      </c>
      <c r="O139" s="69"/>
      <c r="P139" s="69"/>
      <c r="Q139" s="69" t="s">
        <v>805</v>
      </c>
      <c r="R139" s="69" t="s">
        <v>806</v>
      </c>
      <c r="S139" s="69" t="s">
        <v>787</v>
      </c>
    </row>
    <row r="140" spans="2:19">
      <c r="B140" t="b">
        <f t="shared" si="2"/>
        <v>0</v>
      </c>
      <c r="C140" t="str">
        <f>VLOOKUP(M140,'user list'!A:B,2,0)</f>
        <v>CGSD</v>
      </c>
      <c r="D140" s="69" t="s">
        <v>1644</v>
      </c>
      <c r="E140" s="69" t="s">
        <v>1114</v>
      </c>
      <c r="F140" s="171">
        <v>45807</v>
      </c>
      <c r="G140" s="69" t="s">
        <v>1645</v>
      </c>
      <c r="H140" s="69"/>
      <c r="I140" s="69"/>
      <c r="J140" s="69"/>
      <c r="K140" s="171">
        <v>45810</v>
      </c>
      <c r="L140" s="69" t="s">
        <v>1433</v>
      </c>
      <c r="M140" s="69" t="s">
        <v>200</v>
      </c>
      <c r="N140" s="69">
        <v>1</v>
      </c>
      <c r="O140" s="69"/>
      <c r="P140" s="69"/>
      <c r="Q140" s="69"/>
      <c r="R140" s="69"/>
      <c r="S140" s="69" t="s">
        <v>809</v>
      </c>
    </row>
    <row r="141" spans="2:19">
      <c r="B141" t="b">
        <f t="shared" si="2"/>
        <v>0</v>
      </c>
      <c r="C141" t="str">
        <f>VLOOKUP(M141,'user list'!A:B,2,0)</f>
        <v>QCYDO</v>
      </c>
      <c r="D141" s="69" t="s">
        <v>1646</v>
      </c>
      <c r="E141" s="69" t="s">
        <v>151</v>
      </c>
      <c r="F141" s="171">
        <v>45810</v>
      </c>
      <c r="G141" s="69" t="s">
        <v>1647</v>
      </c>
      <c r="H141" s="69"/>
      <c r="I141" s="69"/>
      <c r="J141" s="69"/>
      <c r="K141" s="171">
        <v>45810</v>
      </c>
      <c r="L141" s="69" t="s">
        <v>1433</v>
      </c>
      <c r="M141" s="69" t="s">
        <v>270</v>
      </c>
      <c r="N141" s="69">
        <v>1</v>
      </c>
      <c r="O141" s="69"/>
      <c r="P141" s="69"/>
      <c r="Q141" s="69"/>
      <c r="R141" s="69"/>
      <c r="S141" s="69"/>
    </row>
    <row r="142" spans="2:19">
      <c r="B142" t="b">
        <f t="shared" si="2"/>
        <v>0</v>
      </c>
      <c r="C142" t="str">
        <f>VLOOKUP(M142,'user list'!A:B,2,0)</f>
        <v>QCYDO</v>
      </c>
      <c r="D142" s="69" t="s">
        <v>1648</v>
      </c>
      <c r="E142" s="69" t="s">
        <v>151</v>
      </c>
      <c r="F142" s="171">
        <v>45810</v>
      </c>
      <c r="G142" s="69" t="s">
        <v>1649</v>
      </c>
      <c r="H142" s="69"/>
      <c r="I142" s="69"/>
      <c r="J142" s="69"/>
      <c r="K142" s="171">
        <v>45810</v>
      </c>
      <c r="L142" s="69" t="s">
        <v>1433</v>
      </c>
      <c r="M142" s="69" t="s">
        <v>270</v>
      </c>
      <c r="N142" s="69">
        <v>1</v>
      </c>
      <c r="O142" s="69"/>
      <c r="P142" s="69"/>
      <c r="Q142" s="69"/>
      <c r="R142" s="69"/>
      <c r="S142" s="69"/>
    </row>
    <row r="143" spans="2:19">
      <c r="B143" t="b">
        <f t="shared" si="2"/>
        <v>0</v>
      </c>
      <c r="C143" t="str">
        <f>VLOOKUP(M143,'user list'!A:B,2,0)</f>
        <v>QCYDO</v>
      </c>
      <c r="D143" s="69" t="s">
        <v>1650</v>
      </c>
      <c r="E143" s="69" t="s">
        <v>151</v>
      </c>
      <c r="F143" s="171">
        <v>45810</v>
      </c>
      <c r="G143" s="69" t="s">
        <v>1651</v>
      </c>
      <c r="H143" s="69"/>
      <c r="I143" s="69"/>
      <c r="J143" s="69"/>
      <c r="K143" s="171">
        <v>45810</v>
      </c>
      <c r="L143" s="69" t="s">
        <v>1433</v>
      </c>
      <c r="M143" s="69" t="s">
        <v>270</v>
      </c>
      <c r="N143" s="69">
        <v>1</v>
      </c>
      <c r="O143" s="69"/>
      <c r="P143" s="69"/>
      <c r="Q143" s="69"/>
      <c r="R143" s="69"/>
      <c r="S143" s="69"/>
    </row>
    <row r="144" spans="2:19">
      <c r="B144" t="b">
        <f t="shared" si="2"/>
        <v>0</v>
      </c>
      <c r="C144" t="str">
        <f>VLOOKUP(M144,'user list'!A:B,2,0)</f>
        <v>QCYDO</v>
      </c>
      <c r="D144" s="69" t="s">
        <v>1652</v>
      </c>
      <c r="E144" s="69" t="s">
        <v>151</v>
      </c>
      <c r="F144" s="171">
        <v>45807</v>
      </c>
      <c r="G144" s="69" t="s">
        <v>1653</v>
      </c>
      <c r="H144" s="69"/>
      <c r="I144" s="69"/>
      <c r="J144" s="69"/>
      <c r="K144" s="171">
        <v>45810</v>
      </c>
      <c r="L144" s="69" t="s">
        <v>1433</v>
      </c>
      <c r="M144" s="69" t="s">
        <v>270</v>
      </c>
      <c r="N144" s="69">
        <v>1</v>
      </c>
      <c r="O144" s="69"/>
      <c r="P144" s="69"/>
      <c r="Q144" s="69"/>
      <c r="R144" s="69"/>
      <c r="S144" s="69"/>
    </row>
    <row r="145" spans="2:19">
      <c r="B145" t="b">
        <f t="shared" si="2"/>
        <v>0</v>
      </c>
      <c r="C145" t="str">
        <f>VLOOKUP(M145,'user list'!A:B,2,0)</f>
        <v>CREMCO</v>
      </c>
      <c r="D145" s="69" t="s">
        <v>1400</v>
      </c>
      <c r="E145" s="69" t="s">
        <v>1654</v>
      </c>
      <c r="F145" s="171">
        <v>45807</v>
      </c>
      <c r="G145" s="69" t="s">
        <v>1655</v>
      </c>
      <c r="H145" s="69"/>
      <c r="I145" s="69"/>
      <c r="J145" s="69"/>
      <c r="K145" s="171">
        <v>45810</v>
      </c>
      <c r="L145" s="69" t="s">
        <v>1433</v>
      </c>
      <c r="M145" s="69" t="s">
        <v>206</v>
      </c>
      <c r="N145" s="69">
        <v>1</v>
      </c>
      <c r="O145" s="69" t="s">
        <v>1656</v>
      </c>
      <c r="P145" s="69"/>
      <c r="Q145" s="69" t="s">
        <v>828</v>
      </c>
      <c r="R145" s="69" t="s">
        <v>1657</v>
      </c>
      <c r="S145" s="69" t="s">
        <v>809</v>
      </c>
    </row>
    <row r="146" spans="2:19">
      <c r="B146" t="b">
        <f t="shared" si="2"/>
        <v>0</v>
      </c>
      <c r="C146" t="str">
        <f>VLOOKUP(M146,'user list'!A:B,2,0)</f>
        <v>CREMCO</v>
      </c>
      <c r="D146" s="69" t="s">
        <v>1382</v>
      </c>
      <c r="E146" s="69" t="s">
        <v>65</v>
      </c>
      <c r="F146" s="171">
        <v>45807</v>
      </c>
      <c r="G146" s="69" t="s">
        <v>1658</v>
      </c>
      <c r="H146" s="69"/>
      <c r="I146" s="69"/>
      <c r="J146" s="69"/>
      <c r="K146" s="171">
        <v>45810</v>
      </c>
      <c r="L146" s="69" t="s">
        <v>1433</v>
      </c>
      <c r="M146" s="69" t="s">
        <v>206</v>
      </c>
      <c r="N146" s="69">
        <v>1</v>
      </c>
      <c r="O146" s="69" t="s">
        <v>1384</v>
      </c>
      <c r="P146" s="69" t="s">
        <v>206</v>
      </c>
      <c r="Q146" s="69" t="s">
        <v>792</v>
      </c>
      <c r="R146" s="69" t="s">
        <v>793</v>
      </c>
      <c r="S146" s="69" t="s">
        <v>809</v>
      </c>
    </row>
    <row r="147" spans="2:19">
      <c r="B147" t="b">
        <f t="shared" si="2"/>
        <v>0</v>
      </c>
      <c r="C147" t="str">
        <f>VLOOKUP(M147,'user list'!A:B,2,0)</f>
        <v>DOE</v>
      </c>
      <c r="D147" s="69" t="s">
        <v>1659</v>
      </c>
      <c r="E147" s="69" t="s">
        <v>69</v>
      </c>
      <c r="F147" s="171">
        <v>45810</v>
      </c>
      <c r="G147" s="69" t="s">
        <v>1373</v>
      </c>
      <c r="H147" s="69"/>
      <c r="I147" s="171">
        <v>45838</v>
      </c>
      <c r="J147" s="69"/>
      <c r="K147" s="171">
        <v>45810</v>
      </c>
      <c r="L147" s="69" t="s">
        <v>1433</v>
      </c>
      <c r="M147" s="69" t="s">
        <v>212</v>
      </c>
      <c r="N147" s="69">
        <v>1</v>
      </c>
      <c r="O147" s="69" t="s">
        <v>1660</v>
      </c>
      <c r="P147" s="69"/>
      <c r="Q147" s="69" t="s">
        <v>792</v>
      </c>
      <c r="R147" s="69"/>
      <c r="S147" s="69" t="s">
        <v>809</v>
      </c>
    </row>
    <row r="148" spans="2:19">
      <c r="B148" t="b">
        <f t="shared" si="2"/>
        <v>0</v>
      </c>
      <c r="C148" t="str">
        <f>VLOOKUP(M148,'user list'!A:B,2,0)</f>
        <v>QCEAU</v>
      </c>
      <c r="D148" s="69" t="s">
        <v>1661</v>
      </c>
      <c r="E148" s="69" t="s">
        <v>1662</v>
      </c>
      <c r="F148" s="171">
        <v>45810</v>
      </c>
      <c r="G148" s="69" t="s">
        <v>1663</v>
      </c>
      <c r="H148" s="69"/>
      <c r="I148" s="69"/>
      <c r="J148" s="69"/>
      <c r="K148" s="171">
        <v>45810</v>
      </c>
      <c r="L148" s="69" t="s">
        <v>1433</v>
      </c>
      <c r="M148" s="69" t="s">
        <v>266</v>
      </c>
      <c r="N148" s="69">
        <v>1</v>
      </c>
      <c r="O148" s="69"/>
      <c r="P148" s="69"/>
      <c r="Q148" s="69" t="s">
        <v>792</v>
      </c>
      <c r="R148" s="69" t="s">
        <v>793</v>
      </c>
      <c r="S148" s="69" t="s">
        <v>809</v>
      </c>
    </row>
    <row r="149" spans="2:19">
      <c r="B149" t="b">
        <f t="shared" si="2"/>
        <v>0</v>
      </c>
      <c r="C149" t="str">
        <f>VLOOKUP(M149,'user list'!A:B,2,0)</f>
        <v>QCEAU</v>
      </c>
      <c r="D149" s="69" t="s">
        <v>1664</v>
      </c>
      <c r="E149" s="69" t="s">
        <v>1665</v>
      </c>
      <c r="F149" s="171">
        <v>45810</v>
      </c>
      <c r="G149" s="69" t="s">
        <v>1666</v>
      </c>
      <c r="H149" s="69"/>
      <c r="I149" s="69"/>
      <c r="J149" s="69"/>
      <c r="K149" s="171">
        <v>45810</v>
      </c>
      <c r="L149" s="69" t="s">
        <v>1433</v>
      </c>
      <c r="M149" s="69" t="s">
        <v>266</v>
      </c>
      <c r="N149" s="69">
        <v>1</v>
      </c>
      <c r="O149" s="69"/>
      <c r="P149" s="69"/>
      <c r="Q149" s="69" t="s">
        <v>1021</v>
      </c>
      <c r="R149" s="69" t="s">
        <v>1050</v>
      </c>
      <c r="S149" s="69"/>
    </row>
    <row r="150" spans="2:19">
      <c r="B150" t="b">
        <f t="shared" si="2"/>
        <v>0</v>
      </c>
      <c r="C150" t="str">
        <f>VLOOKUP(M150,'user list'!A:B,2,0)</f>
        <v>QCEAU</v>
      </c>
      <c r="D150" s="69" t="s">
        <v>1667</v>
      </c>
      <c r="E150" s="69" t="s">
        <v>1405</v>
      </c>
      <c r="F150" s="171">
        <v>45810</v>
      </c>
      <c r="G150" s="69" t="s">
        <v>1668</v>
      </c>
      <c r="H150" s="69"/>
      <c r="I150" s="69"/>
      <c r="J150" s="69"/>
      <c r="K150" s="171">
        <v>45810</v>
      </c>
      <c r="L150" s="69" t="s">
        <v>1433</v>
      </c>
      <c r="M150" s="69" t="s">
        <v>266</v>
      </c>
      <c r="N150" s="69">
        <v>1</v>
      </c>
      <c r="O150" s="69"/>
      <c r="P150" s="69"/>
      <c r="Q150" s="69" t="s">
        <v>1077</v>
      </c>
      <c r="R150" s="69" t="s">
        <v>1078</v>
      </c>
      <c r="S150" s="69"/>
    </row>
    <row r="151" spans="2:19">
      <c r="B151" t="b">
        <f t="shared" si="2"/>
        <v>0</v>
      </c>
      <c r="C151" t="str">
        <f>VLOOKUP(M151,'user list'!A:B,2,0)</f>
        <v>QCEAU</v>
      </c>
      <c r="D151" s="69" t="s">
        <v>1669</v>
      </c>
      <c r="E151" s="69" t="s">
        <v>1405</v>
      </c>
      <c r="F151" s="171">
        <v>45810</v>
      </c>
      <c r="G151" s="69" t="s">
        <v>1670</v>
      </c>
      <c r="H151" s="69"/>
      <c r="I151" s="171">
        <v>45813</v>
      </c>
      <c r="J151" s="69"/>
      <c r="K151" s="171">
        <v>45810</v>
      </c>
      <c r="L151" s="69" t="s">
        <v>1433</v>
      </c>
      <c r="M151" s="69" t="s">
        <v>266</v>
      </c>
      <c r="N151" s="69">
        <v>1</v>
      </c>
      <c r="O151" s="69"/>
      <c r="P151" s="69"/>
      <c r="Q151" s="69" t="s">
        <v>805</v>
      </c>
      <c r="R151" s="69" t="s">
        <v>806</v>
      </c>
      <c r="S151" s="69"/>
    </row>
    <row r="152" spans="2:19">
      <c r="B152" t="b">
        <f t="shared" si="2"/>
        <v>0</v>
      </c>
      <c r="C152" t="str">
        <f>VLOOKUP(M152,'user list'!A:B,2,0)</f>
        <v>QCEAU</v>
      </c>
      <c r="D152" s="69" t="s">
        <v>1669</v>
      </c>
      <c r="E152" s="69" t="s">
        <v>88</v>
      </c>
      <c r="F152" s="171">
        <v>45810</v>
      </c>
      <c r="G152" s="69" t="s">
        <v>1671</v>
      </c>
      <c r="H152" s="69"/>
      <c r="I152" s="69"/>
      <c r="J152" s="69"/>
      <c r="K152" s="171">
        <v>45810</v>
      </c>
      <c r="L152" s="69" t="s">
        <v>1433</v>
      </c>
      <c r="M152" s="69" t="s">
        <v>266</v>
      </c>
      <c r="N152" s="69">
        <v>1</v>
      </c>
      <c r="O152" s="69"/>
      <c r="P152" s="69"/>
      <c r="Q152" s="69" t="s">
        <v>805</v>
      </c>
      <c r="R152" s="69" t="s">
        <v>806</v>
      </c>
      <c r="S152" s="69"/>
    </row>
    <row r="153" spans="2:19">
      <c r="B153" t="b">
        <f t="shared" si="2"/>
        <v>0</v>
      </c>
      <c r="C153" t="str">
        <f>VLOOKUP(M153,'user list'!A:B,2,0)</f>
        <v>DOE</v>
      </c>
      <c r="D153" s="69" t="s">
        <v>1672</v>
      </c>
      <c r="E153" s="69" t="s">
        <v>69</v>
      </c>
      <c r="F153" s="171">
        <v>45810</v>
      </c>
      <c r="G153" s="69" t="s">
        <v>1376</v>
      </c>
      <c r="H153" s="69"/>
      <c r="I153" s="69"/>
      <c r="J153" s="69"/>
      <c r="K153" s="171">
        <v>45810</v>
      </c>
      <c r="L153" s="69" t="s">
        <v>1433</v>
      </c>
      <c r="M153" s="69" t="s">
        <v>212</v>
      </c>
      <c r="N153" s="69">
        <v>1</v>
      </c>
      <c r="O153" s="69" t="s">
        <v>1673</v>
      </c>
      <c r="P153" s="69"/>
      <c r="Q153" s="69" t="s">
        <v>792</v>
      </c>
      <c r="R153" s="69"/>
      <c r="S153" s="69" t="s">
        <v>787</v>
      </c>
    </row>
    <row r="154" spans="2:19">
      <c r="B154" t="b">
        <f t="shared" ref="B154:B215" si="3">IF(C154="X",1)</f>
        <v>0</v>
      </c>
      <c r="C154" t="str">
        <f>VLOOKUP(M154,'user list'!A:B,2,0)</f>
        <v>CTO</v>
      </c>
      <c r="D154" s="69" t="s">
        <v>1674</v>
      </c>
      <c r="E154" s="69" t="s">
        <v>1497</v>
      </c>
      <c r="F154" s="171">
        <v>45810</v>
      </c>
      <c r="G154" s="69" t="s">
        <v>1379</v>
      </c>
      <c r="H154" s="69"/>
      <c r="I154" s="69"/>
      <c r="J154" s="69"/>
      <c r="K154" s="171">
        <v>45810</v>
      </c>
      <c r="L154" s="69" t="s">
        <v>1433</v>
      </c>
      <c r="M154" s="69" t="s">
        <v>207</v>
      </c>
      <c r="N154" s="69">
        <v>1</v>
      </c>
      <c r="O154" s="69"/>
      <c r="P154" s="69" t="s">
        <v>207</v>
      </c>
      <c r="Q154" s="69" t="s">
        <v>785</v>
      </c>
      <c r="R154" s="69"/>
      <c r="S154" s="69" t="s">
        <v>809</v>
      </c>
    </row>
    <row r="155" spans="2:19">
      <c r="B155" t="b">
        <f t="shared" si="3"/>
        <v>0</v>
      </c>
      <c r="C155" t="str">
        <f>VLOOKUP(M155,'user list'!A:B,2,0)</f>
        <v>ITDD</v>
      </c>
      <c r="D155" s="69" t="s">
        <v>1675</v>
      </c>
      <c r="E155" s="69" t="s">
        <v>1676</v>
      </c>
      <c r="F155" s="171">
        <v>45808</v>
      </c>
      <c r="G155" s="69" t="s">
        <v>1371</v>
      </c>
      <c r="H155" s="69"/>
      <c r="I155" s="69"/>
      <c r="J155" s="69"/>
      <c r="K155" s="171">
        <v>45810</v>
      </c>
      <c r="L155" s="69" t="s">
        <v>1433</v>
      </c>
      <c r="M155" s="69" t="s">
        <v>219</v>
      </c>
      <c r="N155" s="69">
        <v>1</v>
      </c>
      <c r="O155" s="69"/>
      <c r="P155" s="69"/>
      <c r="Q155" s="69" t="s">
        <v>889</v>
      </c>
      <c r="R155" s="69" t="s">
        <v>890</v>
      </c>
      <c r="S155" s="69"/>
    </row>
    <row r="156" spans="2:19">
      <c r="B156" t="b">
        <f t="shared" si="3"/>
        <v>0</v>
      </c>
      <c r="C156" t="str">
        <f>VLOOKUP(M156,'user list'!A:B,2,0)</f>
        <v>DOE</v>
      </c>
      <c r="D156" s="69" t="s">
        <v>1677</v>
      </c>
      <c r="E156" s="69" t="s">
        <v>69</v>
      </c>
      <c r="F156" s="171">
        <v>45810</v>
      </c>
      <c r="G156" s="69" t="s">
        <v>1678</v>
      </c>
      <c r="H156" s="69"/>
      <c r="I156" s="69"/>
      <c r="J156" s="69"/>
      <c r="K156" s="171">
        <v>45810</v>
      </c>
      <c r="L156" s="69" t="s">
        <v>1433</v>
      </c>
      <c r="M156" s="69" t="s">
        <v>212</v>
      </c>
      <c r="N156" s="69">
        <v>1</v>
      </c>
      <c r="O156" s="69"/>
      <c r="P156" s="69"/>
      <c r="Q156" s="69" t="s">
        <v>785</v>
      </c>
      <c r="R156" s="69"/>
      <c r="S156" s="69"/>
    </row>
    <row r="157" spans="2:19">
      <c r="B157" t="b">
        <f t="shared" si="3"/>
        <v>0</v>
      </c>
      <c r="C157" t="str">
        <f>VLOOKUP(M157,'user list'!A:B,2,0)</f>
        <v>OCA</v>
      </c>
      <c r="D157" s="69" t="s">
        <v>1679</v>
      </c>
      <c r="E157" s="69" t="s">
        <v>749</v>
      </c>
      <c r="F157" s="171">
        <v>45810</v>
      </c>
      <c r="G157" s="69" t="s">
        <v>750</v>
      </c>
      <c r="H157" s="69"/>
      <c r="I157" s="69"/>
      <c r="J157" s="69"/>
      <c r="K157" s="171">
        <v>45810</v>
      </c>
      <c r="L157" s="69" t="s">
        <v>1433</v>
      </c>
      <c r="M157" s="69" t="s">
        <v>225</v>
      </c>
      <c r="N157" s="69">
        <v>1</v>
      </c>
      <c r="O157" s="69"/>
      <c r="P157" s="69" t="s">
        <v>160</v>
      </c>
      <c r="Q157" s="69"/>
      <c r="R157" s="69"/>
      <c r="S157" s="69" t="s">
        <v>787</v>
      </c>
    </row>
    <row r="158" spans="2:19">
      <c r="B158" t="b">
        <f t="shared" si="3"/>
        <v>0</v>
      </c>
      <c r="C158" t="str">
        <f>VLOOKUP(M158,'user list'!A:B,2,0)</f>
        <v>OCA</v>
      </c>
      <c r="D158" s="69" t="s">
        <v>1680</v>
      </c>
      <c r="E158" s="69" t="s">
        <v>749</v>
      </c>
      <c r="F158" s="171">
        <v>45810</v>
      </c>
      <c r="G158" s="69" t="s">
        <v>1681</v>
      </c>
      <c r="H158" s="69"/>
      <c r="I158" s="69"/>
      <c r="J158" s="69"/>
      <c r="K158" s="171">
        <v>45810</v>
      </c>
      <c r="L158" s="69" t="s">
        <v>1433</v>
      </c>
      <c r="M158" s="69" t="s">
        <v>225</v>
      </c>
      <c r="N158" s="69">
        <v>1</v>
      </c>
      <c r="O158" s="69"/>
      <c r="P158" s="69"/>
      <c r="Q158" s="69"/>
      <c r="R158" s="69"/>
      <c r="S158" s="69" t="s">
        <v>787</v>
      </c>
    </row>
    <row r="159" spans="2:19">
      <c r="B159" t="b">
        <f t="shared" si="3"/>
        <v>0</v>
      </c>
      <c r="C159" t="str">
        <f>VLOOKUP(M159,'user list'!A:B,2,0)</f>
        <v>CTO</v>
      </c>
      <c r="D159" s="69" t="s">
        <v>3478</v>
      </c>
      <c r="E159" s="69" t="s">
        <v>758</v>
      </c>
      <c r="F159" s="171">
        <v>45824</v>
      </c>
      <c r="G159" s="69" t="s">
        <v>3479</v>
      </c>
      <c r="H159" s="69"/>
      <c r="I159" s="69"/>
      <c r="J159" s="69"/>
      <c r="K159" s="171">
        <v>45826</v>
      </c>
      <c r="L159" s="69" t="s">
        <v>784</v>
      </c>
      <c r="M159" s="69" t="s">
        <v>207</v>
      </c>
      <c r="N159" s="69">
        <v>1</v>
      </c>
      <c r="O159" s="69"/>
      <c r="P159" s="69"/>
      <c r="Q159" s="69" t="s">
        <v>785</v>
      </c>
      <c r="R159" s="69" t="s">
        <v>786</v>
      </c>
      <c r="S159" s="69" t="s">
        <v>809</v>
      </c>
    </row>
    <row r="160" spans="2:19">
      <c r="B160" t="b">
        <f t="shared" si="3"/>
        <v>0</v>
      </c>
      <c r="C160" t="str">
        <f>VLOOKUP(M160,'user list'!A:B,2,0)</f>
        <v>OCAs</v>
      </c>
      <c r="D160" s="69" t="s">
        <v>3507</v>
      </c>
      <c r="E160" s="69" t="s">
        <v>45</v>
      </c>
      <c r="F160" s="171">
        <v>45824</v>
      </c>
      <c r="G160" s="69" t="s">
        <v>3508</v>
      </c>
      <c r="H160" s="69"/>
      <c r="I160" s="69"/>
      <c r="J160" s="69"/>
      <c r="K160" s="171">
        <v>45826</v>
      </c>
      <c r="L160" s="69" t="s">
        <v>784</v>
      </c>
      <c r="M160" s="69" t="s">
        <v>279</v>
      </c>
      <c r="N160" s="69">
        <v>1</v>
      </c>
      <c r="O160" s="69"/>
      <c r="P160" s="69"/>
      <c r="Q160" s="69" t="s">
        <v>785</v>
      </c>
      <c r="R160" s="69" t="s">
        <v>786</v>
      </c>
      <c r="S160" s="69"/>
    </row>
    <row r="161" spans="2:19">
      <c r="B161" t="b">
        <f t="shared" si="3"/>
        <v>0</v>
      </c>
      <c r="C161" t="str">
        <f>VLOOKUP(M161,'user list'!A:B,2,0)</f>
        <v>OCAs</v>
      </c>
      <c r="D161" s="69" t="s">
        <v>3509</v>
      </c>
      <c r="E161" s="69" t="s">
        <v>45</v>
      </c>
      <c r="F161" s="171">
        <v>45824</v>
      </c>
      <c r="G161" s="69" t="s">
        <v>3510</v>
      </c>
      <c r="H161" s="69"/>
      <c r="I161" s="69"/>
      <c r="J161" s="69"/>
      <c r="K161" s="171">
        <v>45826</v>
      </c>
      <c r="L161" s="69" t="s">
        <v>784</v>
      </c>
      <c r="M161" s="69" t="s">
        <v>279</v>
      </c>
      <c r="N161" s="69">
        <v>1</v>
      </c>
      <c r="O161" s="69"/>
      <c r="P161" s="69"/>
      <c r="Q161" s="69" t="s">
        <v>785</v>
      </c>
      <c r="R161" s="69" t="s">
        <v>886</v>
      </c>
      <c r="S161" s="69"/>
    </row>
    <row r="162" spans="2:19">
      <c r="B162" t="b">
        <f t="shared" si="3"/>
        <v>0</v>
      </c>
      <c r="C162" t="str">
        <f>VLOOKUP(M162,'user list'!A:B,2,0)</f>
        <v>OCA</v>
      </c>
      <c r="D162" s="69" t="s">
        <v>3526</v>
      </c>
      <c r="E162" s="69" t="s">
        <v>749</v>
      </c>
      <c r="F162" s="171">
        <v>45825</v>
      </c>
      <c r="G162" s="69" t="s">
        <v>3527</v>
      </c>
      <c r="H162" s="69"/>
      <c r="I162" s="69"/>
      <c r="J162" s="69"/>
      <c r="K162" s="171">
        <v>45826</v>
      </c>
      <c r="L162" s="69" t="s">
        <v>784</v>
      </c>
      <c r="M162" s="69" t="s">
        <v>228</v>
      </c>
      <c r="N162" s="69">
        <v>1</v>
      </c>
      <c r="O162" s="69"/>
      <c r="P162" s="69"/>
      <c r="Q162" s="69" t="s">
        <v>828</v>
      </c>
      <c r="R162" s="69" t="s">
        <v>829</v>
      </c>
      <c r="S162" s="69"/>
    </row>
    <row r="163" spans="2:19">
      <c r="B163" t="b">
        <f t="shared" si="3"/>
        <v>0</v>
      </c>
      <c r="C163" t="str">
        <f>VLOOKUP(M163,'user list'!A:B,2,0)</f>
        <v>OCA</v>
      </c>
      <c r="D163" s="69" t="s">
        <v>3528</v>
      </c>
      <c r="E163" s="69" t="s">
        <v>749</v>
      </c>
      <c r="F163" s="171">
        <v>45825</v>
      </c>
      <c r="G163" s="69" t="s">
        <v>3529</v>
      </c>
      <c r="H163" s="69"/>
      <c r="I163" s="69"/>
      <c r="J163" s="69"/>
      <c r="K163" s="171">
        <v>45826</v>
      </c>
      <c r="L163" s="69" t="s">
        <v>784</v>
      </c>
      <c r="M163" s="69" t="s">
        <v>228</v>
      </c>
      <c r="N163" s="69">
        <v>1</v>
      </c>
      <c r="O163" s="69"/>
      <c r="P163" s="69"/>
      <c r="Q163" s="69" t="s">
        <v>828</v>
      </c>
      <c r="R163" s="69" t="s">
        <v>829</v>
      </c>
      <c r="S163" s="69"/>
    </row>
    <row r="164" spans="2:19">
      <c r="B164" t="b">
        <f t="shared" si="3"/>
        <v>0</v>
      </c>
      <c r="C164" t="str">
        <f>VLOOKUP(M164,'user list'!A:B,2,0)</f>
        <v>OCA</v>
      </c>
      <c r="D164" s="69" t="s">
        <v>3530</v>
      </c>
      <c r="E164" s="69" t="s">
        <v>749</v>
      </c>
      <c r="F164" s="171">
        <v>45825</v>
      </c>
      <c r="G164" s="69" t="s">
        <v>3531</v>
      </c>
      <c r="H164" s="69"/>
      <c r="I164" s="69"/>
      <c r="J164" s="69"/>
      <c r="K164" s="171">
        <v>45826</v>
      </c>
      <c r="L164" s="69" t="s">
        <v>784</v>
      </c>
      <c r="M164" s="69" t="s">
        <v>228</v>
      </c>
      <c r="N164" s="69">
        <v>1</v>
      </c>
      <c r="O164" s="69"/>
      <c r="P164" s="69"/>
      <c r="Q164" s="69" t="s">
        <v>828</v>
      </c>
      <c r="R164" s="69" t="s">
        <v>829</v>
      </c>
      <c r="S164" s="69"/>
    </row>
    <row r="165" spans="2:19">
      <c r="B165" t="b">
        <f t="shared" si="3"/>
        <v>0</v>
      </c>
      <c r="C165" t="str">
        <f>VLOOKUP(M165,'user list'!A:B,2,0)</f>
        <v>MDAD</v>
      </c>
      <c r="D165" s="69" t="s">
        <v>3532</v>
      </c>
      <c r="E165" s="69" t="s">
        <v>42</v>
      </c>
      <c r="F165" s="171">
        <v>45825</v>
      </c>
      <c r="G165" s="69" t="s">
        <v>3533</v>
      </c>
      <c r="H165" s="69"/>
      <c r="I165" s="69"/>
      <c r="J165" s="69"/>
      <c r="K165" s="171">
        <v>45826</v>
      </c>
      <c r="L165" s="69" t="s">
        <v>784</v>
      </c>
      <c r="M165" s="69" t="s">
        <v>223</v>
      </c>
      <c r="N165" s="69">
        <v>1</v>
      </c>
      <c r="O165" s="69"/>
      <c r="P165" s="69"/>
      <c r="Q165" s="69" t="s">
        <v>828</v>
      </c>
      <c r="R165" s="69" t="s">
        <v>847</v>
      </c>
      <c r="S165" s="69" t="s">
        <v>809</v>
      </c>
    </row>
    <row r="166" spans="2:19">
      <c r="B166" t="b">
        <f t="shared" si="3"/>
        <v>0</v>
      </c>
      <c r="C166" t="str">
        <f>VLOOKUP(M166,'user list'!A:B,2,0)</f>
        <v>DOE</v>
      </c>
      <c r="D166" s="69" t="s">
        <v>3548</v>
      </c>
      <c r="E166" s="69" t="s">
        <v>69</v>
      </c>
      <c r="F166" s="171">
        <v>45826</v>
      </c>
      <c r="G166" s="69" t="s">
        <v>3549</v>
      </c>
      <c r="H166" s="69"/>
      <c r="I166" s="69"/>
      <c r="J166" s="69"/>
      <c r="K166" s="171">
        <v>45826</v>
      </c>
      <c r="L166" s="69" t="s">
        <v>784</v>
      </c>
      <c r="M166" s="69" t="s">
        <v>211</v>
      </c>
      <c r="N166" s="69">
        <v>1</v>
      </c>
      <c r="O166" s="69" t="s">
        <v>3548</v>
      </c>
      <c r="P166" s="69"/>
      <c r="Q166" s="69" t="s">
        <v>805</v>
      </c>
      <c r="R166" s="69" t="s">
        <v>806</v>
      </c>
      <c r="S166" s="69" t="s">
        <v>787</v>
      </c>
    </row>
    <row r="167" spans="2:19">
      <c r="B167" t="b">
        <f t="shared" si="3"/>
        <v>0</v>
      </c>
      <c r="C167" t="str">
        <f>VLOOKUP(M167,'user list'!A:B,2,0)</f>
        <v>MDAD</v>
      </c>
      <c r="D167" s="69" t="s">
        <v>3556</v>
      </c>
      <c r="E167" s="69" t="s">
        <v>42</v>
      </c>
      <c r="F167" s="171">
        <v>45825</v>
      </c>
      <c r="G167" s="69" t="s">
        <v>3557</v>
      </c>
      <c r="H167" s="69"/>
      <c r="I167" s="69"/>
      <c r="J167" s="69"/>
      <c r="K167" s="171">
        <v>45826</v>
      </c>
      <c r="L167" s="69" t="s">
        <v>784</v>
      </c>
      <c r="M167" s="69" t="s">
        <v>223</v>
      </c>
      <c r="N167" s="69">
        <v>1</v>
      </c>
      <c r="O167" s="69"/>
      <c r="P167" s="69"/>
      <c r="Q167" s="69" t="s">
        <v>828</v>
      </c>
      <c r="R167" s="69" t="s">
        <v>847</v>
      </c>
      <c r="S167" s="69" t="s">
        <v>809</v>
      </c>
    </row>
    <row r="168" spans="2:19">
      <c r="B168" t="b">
        <f t="shared" si="3"/>
        <v>0</v>
      </c>
      <c r="C168" t="str">
        <f>VLOOKUP(M168,'user list'!A:B,2,0)</f>
        <v>DOE</v>
      </c>
      <c r="D168" s="69" t="s">
        <v>3558</v>
      </c>
      <c r="E168" s="69" t="s">
        <v>69</v>
      </c>
      <c r="F168" s="171">
        <v>45826</v>
      </c>
      <c r="G168" s="69" t="s">
        <v>3559</v>
      </c>
      <c r="H168" s="69"/>
      <c r="I168" s="69"/>
      <c r="J168" s="69"/>
      <c r="K168" s="171">
        <v>45826</v>
      </c>
      <c r="L168" s="69" t="s">
        <v>784</v>
      </c>
      <c r="M168" s="69" t="s">
        <v>211</v>
      </c>
      <c r="N168" s="69">
        <v>1</v>
      </c>
      <c r="O168" s="69" t="s">
        <v>3558</v>
      </c>
      <c r="P168" s="69"/>
      <c r="Q168" s="69" t="s">
        <v>805</v>
      </c>
      <c r="R168" s="69" t="s">
        <v>806</v>
      </c>
      <c r="S168" s="69" t="s">
        <v>787</v>
      </c>
    </row>
    <row r="169" spans="2:19">
      <c r="B169" t="b">
        <f t="shared" si="3"/>
        <v>0</v>
      </c>
      <c r="C169" t="str">
        <f>VLOOKUP(M169,'user list'!A:B,2,0)</f>
        <v>SBCDPO</v>
      </c>
      <c r="D169" s="69" t="s">
        <v>3577</v>
      </c>
      <c r="E169" s="69" t="s">
        <v>94</v>
      </c>
      <c r="F169" s="171">
        <v>45826</v>
      </c>
      <c r="G169" s="69" t="s">
        <v>3578</v>
      </c>
      <c r="H169" s="69"/>
      <c r="I169" s="69"/>
      <c r="J169" s="69"/>
      <c r="K169" s="171">
        <v>45826</v>
      </c>
      <c r="L169" s="69" t="s">
        <v>784</v>
      </c>
      <c r="M169" s="69" t="s">
        <v>271</v>
      </c>
      <c r="N169" s="69">
        <v>1</v>
      </c>
      <c r="O169" s="69"/>
      <c r="P169" s="69"/>
      <c r="Q169" s="69" t="s">
        <v>785</v>
      </c>
      <c r="R169" s="69" t="s">
        <v>886</v>
      </c>
      <c r="S169" s="69"/>
    </row>
    <row r="170" spans="2:19">
      <c r="B170" t="b">
        <f t="shared" si="3"/>
        <v>0</v>
      </c>
      <c r="C170" t="str">
        <f>VLOOKUP(M170,'user list'!A:B,2,0)</f>
        <v>DOE</v>
      </c>
      <c r="D170" s="69" t="s">
        <v>3579</v>
      </c>
      <c r="E170" s="69" t="s">
        <v>69</v>
      </c>
      <c r="F170" s="171">
        <v>45826</v>
      </c>
      <c r="G170" s="69" t="s">
        <v>3580</v>
      </c>
      <c r="H170" s="69"/>
      <c r="I170" s="69"/>
      <c r="J170" s="69"/>
      <c r="K170" s="171">
        <v>45826</v>
      </c>
      <c r="L170" s="69" t="s">
        <v>784</v>
      </c>
      <c r="M170" s="69" t="s">
        <v>211</v>
      </c>
      <c r="N170" s="69">
        <v>1</v>
      </c>
      <c r="O170" s="69" t="s">
        <v>3579</v>
      </c>
      <c r="P170" s="69"/>
      <c r="Q170" s="69" t="s">
        <v>851</v>
      </c>
      <c r="R170" s="69" t="s">
        <v>852</v>
      </c>
      <c r="S170" s="69" t="s">
        <v>787</v>
      </c>
    </row>
    <row r="171" spans="2:19">
      <c r="B171" t="b">
        <f t="shared" si="3"/>
        <v>0</v>
      </c>
      <c r="C171" t="str">
        <f>VLOOKUP(M171,'user list'!A:B,2,0)</f>
        <v>QCYDO</v>
      </c>
      <c r="D171" s="69" t="s">
        <v>3585</v>
      </c>
      <c r="E171" s="69" t="s">
        <v>866</v>
      </c>
      <c r="F171" s="171">
        <v>45824</v>
      </c>
      <c r="G171" s="69" t="s">
        <v>3586</v>
      </c>
      <c r="H171" s="69"/>
      <c r="I171" s="69"/>
      <c r="J171" s="69"/>
      <c r="K171" s="171">
        <v>45825</v>
      </c>
      <c r="L171" s="69" t="s">
        <v>784</v>
      </c>
      <c r="M171" s="69" t="s">
        <v>270</v>
      </c>
      <c r="N171" s="69">
        <v>1</v>
      </c>
      <c r="O171" s="69"/>
      <c r="P171" s="69"/>
      <c r="Q171" s="69" t="s">
        <v>792</v>
      </c>
      <c r="R171" s="69" t="s">
        <v>793</v>
      </c>
      <c r="S171" s="69"/>
    </row>
    <row r="172" spans="2:19">
      <c r="B172" t="b">
        <f t="shared" si="3"/>
        <v>0</v>
      </c>
      <c r="C172" t="str">
        <f>VLOOKUP(M172,'user list'!A:B,2,0)</f>
        <v>QCYDO</v>
      </c>
      <c r="D172" s="69" t="s">
        <v>3587</v>
      </c>
      <c r="E172" s="69" t="s">
        <v>866</v>
      </c>
      <c r="F172" s="171">
        <v>45824</v>
      </c>
      <c r="G172" s="69" t="s">
        <v>3588</v>
      </c>
      <c r="H172" s="69"/>
      <c r="I172" s="69"/>
      <c r="J172" s="69"/>
      <c r="K172" s="171">
        <v>45825</v>
      </c>
      <c r="L172" s="69" t="s">
        <v>784</v>
      </c>
      <c r="M172" s="69" t="s">
        <v>270</v>
      </c>
      <c r="N172" s="69">
        <v>1</v>
      </c>
      <c r="O172" s="69"/>
      <c r="P172" s="69"/>
      <c r="Q172" s="69" t="s">
        <v>792</v>
      </c>
      <c r="R172" s="69" t="s">
        <v>793</v>
      </c>
      <c r="S172" s="69"/>
    </row>
    <row r="173" spans="2:19">
      <c r="B173" t="b">
        <f t="shared" si="3"/>
        <v>0</v>
      </c>
      <c r="C173" t="str">
        <f>VLOOKUP(M173,'user list'!A:B,2,0)</f>
        <v>QCYDO</v>
      </c>
      <c r="D173" s="69" t="s">
        <v>3591</v>
      </c>
      <c r="E173" s="69" t="s">
        <v>866</v>
      </c>
      <c r="F173" s="171">
        <v>45821</v>
      </c>
      <c r="G173" s="69" t="s">
        <v>3592</v>
      </c>
      <c r="H173" s="69"/>
      <c r="I173" s="69"/>
      <c r="J173" s="69"/>
      <c r="K173" s="171">
        <v>45825</v>
      </c>
      <c r="L173" s="69" t="s">
        <v>784</v>
      </c>
      <c r="M173" s="69" t="s">
        <v>270</v>
      </c>
      <c r="N173" s="69">
        <v>1</v>
      </c>
      <c r="O173" s="69"/>
      <c r="P173" s="69"/>
      <c r="Q173" s="69" t="s">
        <v>792</v>
      </c>
      <c r="R173" s="69" t="s">
        <v>793</v>
      </c>
      <c r="S173" s="69"/>
    </row>
    <row r="174" spans="2:19">
      <c r="B174" t="b">
        <f t="shared" si="3"/>
        <v>0</v>
      </c>
      <c r="C174" t="str">
        <f>VLOOKUP(M174,'user list'!A:B,2,0)</f>
        <v>QCYDO</v>
      </c>
      <c r="D174" s="69" t="s">
        <v>3428</v>
      </c>
      <c r="E174" s="69" t="s">
        <v>866</v>
      </c>
      <c r="F174" s="171">
        <v>45825</v>
      </c>
      <c r="G174" s="69" t="s">
        <v>3594</v>
      </c>
      <c r="H174" s="69"/>
      <c r="I174" s="69"/>
      <c r="J174" s="69"/>
      <c r="K174" s="171">
        <v>45825</v>
      </c>
      <c r="L174" s="69" t="s">
        <v>784</v>
      </c>
      <c r="M174" s="69" t="s">
        <v>270</v>
      </c>
      <c r="N174" s="69">
        <v>1</v>
      </c>
      <c r="O174" s="69"/>
      <c r="P174" s="69"/>
      <c r="Q174" s="69" t="s">
        <v>785</v>
      </c>
      <c r="R174" s="69" t="s">
        <v>786</v>
      </c>
      <c r="S174" s="69"/>
    </row>
    <row r="175" spans="2:19">
      <c r="B175" t="b">
        <f t="shared" si="3"/>
        <v>0</v>
      </c>
      <c r="C175" t="str">
        <f>VLOOKUP(M175,'user list'!A:B,2,0)</f>
        <v>QCYDO</v>
      </c>
      <c r="D175" s="69" t="s">
        <v>3427</v>
      </c>
      <c r="E175" s="69" t="s">
        <v>866</v>
      </c>
      <c r="F175" s="171">
        <v>45821</v>
      </c>
      <c r="G175" s="69" t="s">
        <v>3595</v>
      </c>
      <c r="H175" s="69"/>
      <c r="I175" s="69"/>
      <c r="J175" s="69"/>
      <c r="K175" s="171">
        <v>45825</v>
      </c>
      <c r="L175" s="69" t="s">
        <v>784</v>
      </c>
      <c r="M175" s="69" t="s">
        <v>270</v>
      </c>
      <c r="N175" s="69">
        <v>1</v>
      </c>
      <c r="O175" s="69"/>
      <c r="P175" s="69"/>
      <c r="Q175" s="69" t="s">
        <v>785</v>
      </c>
      <c r="R175" s="69" t="s">
        <v>786</v>
      </c>
      <c r="S175" s="69"/>
    </row>
    <row r="176" spans="2:19">
      <c r="B176" t="b">
        <f t="shared" si="3"/>
        <v>0</v>
      </c>
      <c r="C176" t="str">
        <f>VLOOKUP(M176,'user list'!A:B,2,0)</f>
        <v>QCYDO</v>
      </c>
      <c r="D176" s="69" t="s">
        <v>3607</v>
      </c>
      <c r="E176" s="69" t="s">
        <v>866</v>
      </c>
      <c r="F176" s="171">
        <v>45825</v>
      </c>
      <c r="G176" s="69" t="s">
        <v>3608</v>
      </c>
      <c r="H176" s="69"/>
      <c r="I176" s="69"/>
      <c r="J176" s="69"/>
      <c r="K176" s="171">
        <v>45825</v>
      </c>
      <c r="L176" s="69" t="s">
        <v>784</v>
      </c>
      <c r="M176" s="69" t="s">
        <v>270</v>
      </c>
      <c r="N176" s="69">
        <v>1</v>
      </c>
      <c r="O176" s="69"/>
      <c r="P176" s="69"/>
      <c r="Q176" s="69" t="s">
        <v>785</v>
      </c>
      <c r="R176" s="69" t="s">
        <v>786</v>
      </c>
      <c r="S176" s="69"/>
    </row>
    <row r="177" spans="2:19">
      <c r="B177" t="b">
        <f t="shared" si="3"/>
        <v>0</v>
      </c>
      <c r="C177" t="str">
        <f>VLOOKUP(M177,'user list'!A:B,2,0)</f>
        <v>QCYDO</v>
      </c>
      <c r="D177" s="69" t="s">
        <v>3609</v>
      </c>
      <c r="E177" s="69" t="s">
        <v>866</v>
      </c>
      <c r="F177" s="171">
        <v>45825</v>
      </c>
      <c r="G177" s="69" t="s">
        <v>3610</v>
      </c>
      <c r="H177" s="69"/>
      <c r="I177" s="69"/>
      <c r="J177" s="69"/>
      <c r="K177" s="171">
        <v>45825</v>
      </c>
      <c r="L177" s="69" t="s">
        <v>784</v>
      </c>
      <c r="M177" s="69" t="s">
        <v>270</v>
      </c>
      <c r="N177" s="69">
        <v>1</v>
      </c>
      <c r="O177" s="69"/>
      <c r="P177" s="69"/>
      <c r="Q177" s="69" t="s">
        <v>785</v>
      </c>
      <c r="R177" s="69" t="s">
        <v>786</v>
      </c>
      <c r="S177" s="69"/>
    </row>
    <row r="178" spans="2:19">
      <c r="B178" t="b">
        <f t="shared" si="3"/>
        <v>0</v>
      </c>
      <c r="C178" t="str">
        <f>VLOOKUP(M178,'user list'!A:B,2,0)</f>
        <v>DOE</v>
      </c>
      <c r="D178" s="69" t="s">
        <v>3416</v>
      </c>
      <c r="E178" s="69" t="s">
        <v>69</v>
      </c>
      <c r="F178" s="171">
        <v>45825</v>
      </c>
      <c r="G178" s="69" t="s">
        <v>3611</v>
      </c>
      <c r="H178" s="69"/>
      <c r="I178" s="69"/>
      <c r="J178" s="69"/>
      <c r="K178" s="171">
        <v>45825</v>
      </c>
      <c r="L178" s="69" t="s">
        <v>784</v>
      </c>
      <c r="M178" s="69" t="s">
        <v>211</v>
      </c>
      <c r="N178" s="69">
        <v>1</v>
      </c>
      <c r="O178" s="69" t="s">
        <v>3416</v>
      </c>
      <c r="P178" s="69"/>
      <c r="Q178" s="69" t="s">
        <v>805</v>
      </c>
      <c r="R178" s="69" t="s">
        <v>806</v>
      </c>
      <c r="S178" s="69" t="s">
        <v>787</v>
      </c>
    </row>
    <row r="179" spans="2:19">
      <c r="B179" t="b">
        <f t="shared" si="3"/>
        <v>0</v>
      </c>
      <c r="C179" t="str">
        <f>VLOOKUP(M179,'user list'!A:B,2,0)</f>
        <v>DOE</v>
      </c>
      <c r="D179" s="69" t="s">
        <v>3612</v>
      </c>
      <c r="E179" s="69" t="s">
        <v>69</v>
      </c>
      <c r="F179" s="171">
        <v>45825</v>
      </c>
      <c r="G179" s="69" t="s">
        <v>3613</v>
      </c>
      <c r="H179" s="69"/>
      <c r="I179" s="69"/>
      <c r="J179" s="69"/>
      <c r="K179" s="171">
        <v>45825</v>
      </c>
      <c r="L179" s="69" t="s">
        <v>784</v>
      </c>
      <c r="M179" s="69" t="s">
        <v>211</v>
      </c>
      <c r="N179" s="69">
        <v>1</v>
      </c>
      <c r="O179" s="69" t="s">
        <v>3612</v>
      </c>
      <c r="P179" s="69"/>
      <c r="Q179" s="69" t="s">
        <v>785</v>
      </c>
      <c r="R179" s="69" t="s">
        <v>786</v>
      </c>
      <c r="S179" s="69" t="s">
        <v>809</v>
      </c>
    </row>
    <row r="180" spans="2:19">
      <c r="B180" t="b">
        <f t="shared" si="3"/>
        <v>0</v>
      </c>
      <c r="C180" t="str">
        <f>VLOOKUP(M180,'user list'!A:B,2,0)</f>
        <v>DOE</v>
      </c>
      <c r="D180" s="69" t="s">
        <v>3614</v>
      </c>
      <c r="E180" s="69" t="s">
        <v>3615</v>
      </c>
      <c r="F180" s="171">
        <v>45825</v>
      </c>
      <c r="G180" s="69" t="s">
        <v>3616</v>
      </c>
      <c r="H180" s="69"/>
      <c r="I180" s="69"/>
      <c r="J180" s="69"/>
      <c r="K180" s="171">
        <v>45825</v>
      </c>
      <c r="L180" s="69" t="s">
        <v>784</v>
      </c>
      <c r="M180" s="69" t="s">
        <v>211</v>
      </c>
      <c r="N180" s="69">
        <v>1</v>
      </c>
      <c r="O180" s="69" t="s">
        <v>3614</v>
      </c>
      <c r="P180" s="69"/>
      <c r="Q180" s="69" t="s">
        <v>785</v>
      </c>
      <c r="R180" s="69" t="s">
        <v>786</v>
      </c>
      <c r="S180" s="69" t="s">
        <v>809</v>
      </c>
    </row>
    <row r="181" spans="2:19">
      <c r="B181" t="b">
        <f t="shared" si="3"/>
        <v>0</v>
      </c>
      <c r="C181" t="str">
        <f>VLOOKUP(M181,'user list'!A:B,2,0)</f>
        <v>DOE</v>
      </c>
      <c r="D181" s="69" t="s">
        <v>3619</v>
      </c>
      <c r="E181" s="69" t="s">
        <v>69</v>
      </c>
      <c r="F181" s="171">
        <v>45825</v>
      </c>
      <c r="G181" s="69" t="s">
        <v>3620</v>
      </c>
      <c r="H181" s="69"/>
      <c r="I181" s="69"/>
      <c r="J181" s="69"/>
      <c r="K181" s="171">
        <v>45825</v>
      </c>
      <c r="L181" s="69" t="s">
        <v>784</v>
      </c>
      <c r="M181" s="69" t="s">
        <v>211</v>
      </c>
      <c r="N181" s="69">
        <v>1</v>
      </c>
      <c r="O181" s="69" t="s">
        <v>3619</v>
      </c>
      <c r="P181" s="69"/>
      <c r="Q181" s="69" t="s">
        <v>785</v>
      </c>
      <c r="R181" s="69" t="s">
        <v>786</v>
      </c>
      <c r="S181" s="69" t="s">
        <v>809</v>
      </c>
    </row>
    <row r="182" spans="2:19">
      <c r="B182" t="b">
        <f t="shared" si="3"/>
        <v>0</v>
      </c>
      <c r="C182" t="str">
        <f>VLOOKUP(M182,'user list'!A:B,2,0)</f>
        <v>QCTD</v>
      </c>
      <c r="D182" s="69" t="s">
        <v>3621</v>
      </c>
      <c r="E182" s="69" t="s">
        <v>91</v>
      </c>
      <c r="F182" s="171">
        <v>45821</v>
      </c>
      <c r="G182" s="69" t="s">
        <v>3622</v>
      </c>
      <c r="H182" s="69"/>
      <c r="I182" s="69"/>
      <c r="J182" s="69"/>
      <c r="K182" s="171">
        <v>45825</v>
      </c>
      <c r="L182" s="69" t="s">
        <v>784</v>
      </c>
      <c r="M182" s="69" t="s">
        <v>269</v>
      </c>
      <c r="N182" s="69">
        <v>1</v>
      </c>
      <c r="O182" s="69"/>
      <c r="P182" s="69"/>
      <c r="Q182" s="69" t="s">
        <v>785</v>
      </c>
      <c r="R182" s="69" t="s">
        <v>786</v>
      </c>
      <c r="S182" s="69" t="s">
        <v>787</v>
      </c>
    </row>
    <row r="183" spans="2:19">
      <c r="B183" t="b">
        <f t="shared" si="3"/>
        <v>0</v>
      </c>
      <c r="C183" t="str">
        <f>VLOOKUP(M183,'user list'!A:B,2,0)</f>
        <v>DOE</v>
      </c>
      <c r="D183" s="69" t="s">
        <v>3623</v>
      </c>
      <c r="E183" s="69" t="s">
        <v>69</v>
      </c>
      <c r="F183" s="171">
        <v>45825</v>
      </c>
      <c r="G183" s="69" t="s">
        <v>3624</v>
      </c>
      <c r="H183" s="69"/>
      <c r="I183" s="69"/>
      <c r="J183" s="69"/>
      <c r="K183" s="171">
        <v>45825</v>
      </c>
      <c r="L183" s="69" t="s">
        <v>784</v>
      </c>
      <c r="M183" s="69" t="s">
        <v>211</v>
      </c>
      <c r="N183" s="69">
        <v>1</v>
      </c>
      <c r="O183" s="69" t="s">
        <v>3623</v>
      </c>
      <c r="P183" s="69"/>
      <c r="Q183" s="69" t="s">
        <v>785</v>
      </c>
      <c r="R183" s="69" t="s">
        <v>786</v>
      </c>
      <c r="S183" s="69" t="s">
        <v>809</v>
      </c>
    </row>
    <row r="184" spans="2:19">
      <c r="B184" t="b">
        <f t="shared" si="3"/>
        <v>0</v>
      </c>
      <c r="C184" t="str">
        <f>VLOOKUP(M184,'user list'!A:B,2,0)</f>
        <v>DOE</v>
      </c>
      <c r="D184" s="69" t="s">
        <v>3625</v>
      </c>
      <c r="E184" s="69" t="s">
        <v>69</v>
      </c>
      <c r="F184" s="171">
        <v>45825</v>
      </c>
      <c r="G184" s="69" t="s">
        <v>3626</v>
      </c>
      <c r="H184" s="69"/>
      <c r="I184" s="69"/>
      <c r="J184" s="69"/>
      <c r="K184" s="171">
        <v>45825</v>
      </c>
      <c r="L184" s="69" t="s">
        <v>784</v>
      </c>
      <c r="M184" s="69" t="s">
        <v>211</v>
      </c>
      <c r="N184" s="69">
        <v>1</v>
      </c>
      <c r="O184" s="69" t="s">
        <v>3625</v>
      </c>
      <c r="P184" s="69"/>
      <c r="Q184" s="69" t="s">
        <v>785</v>
      </c>
      <c r="R184" s="69" t="s">
        <v>786</v>
      </c>
      <c r="S184" s="69" t="s">
        <v>809</v>
      </c>
    </row>
    <row r="185" spans="2:19">
      <c r="B185" t="b">
        <f t="shared" si="3"/>
        <v>0</v>
      </c>
      <c r="C185" t="str">
        <f>VLOOKUP(M185,'user list'!A:B,2,0)</f>
        <v>CTO</v>
      </c>
      <c r="D185" s="69" t="s">
        <v>3627</v>
      </c>
      <c r="E185" s="69" t="s">
        <v>758</v>
      </c>
      <c r="F185" s="171">
        <v>45825</v>
      </c>
      <c r="G185" s="69" t="s">
        <v>3628</v>
      </c>
      <c r="H185" s="69"/>
      <c r="I185" s="69"/>
      <c r="J185" s="69"/>
      <c r="K185" s="171">
        <v>45825</v>
      </c>
      <c r="L185" s="69" t="s">
        <v>784</v>
      </c>
      <c r="M185" s="69" t="s">
        <v>207</v>
      </c>
      <c r="N185" s="69">
        <v>1</v>
      </c>
      <c r="O185" s="69"/>
      <c r="P185" s="69"/>
      <c r="Q185" s="69" t="s">
        <v>805</v>
      </c>
      <c r="R185" s="69" t="s">
        <v>806</v>
      </c>
      <c r="S185" s="69" t="s">
        <v>787</v>
      </c>
    </row>
    <row r="186" spans="2:19">
      <c r="B186" t="b">
        <f t="shared" si="3"/>
        <v>0</v>
      </c>
      <c r="C186" t="str">
        <f>VLOOKUP(M186,'user list'!A:B,2,0)</f>
        <v>DOE</v>
      </c>
      <c r="D186" s="69" t="s">
        <v>3629</v>
      </c>
      <c r="E186" s="69" t="s">
        <v>69</v>
      </c>
      <c r="F186" s="171">
        <v>45825</v>
      </c>
      <c r="G186" s="69" t="s">
        <v>3630</v>
      </c>
      <c r="H186" s="69"/>
      <c r="I186" s="69"/>
      <c r="J186" s="69"/>
      <c r="K186" s="171">
        <v>45825</v>
      </c>
      <c r="L186" s="69" t="s">
        <v>784</v>
      </c>
      <c r="M186" s="69" t="s">
        <v>211</v>
      </c>
      <c r="N186" s="69">
        <v>1</v>
      </c>
      <c r="O186" s="69" t="s">
        <v>3629</v>
      </c>
      <c r="P186" s="69"/>
      <c r="Q186" s="69" t="s">
        <v>785</v>
      </c>
      <c r="R186" s="69" t="s">
        <v>786</v>
      </c>
      <c r="S186" s="69" t="s">
        <v>809</v>
      </c>
    </row>
    <row r="187" spans="2:19">
      <c r="B187" t="b">
        <f t="shared" si="3"/>
        <v>0</v>
      </c>
      <c r="C187" t="str">
        <f>VLOOKUP(M187,'user list'!A:B,2,0)</f>
        <v>DOE</v>
      </c>
      <c r="D187" s="69" t="s">
        <v>3631</v>
      </c>
      <c r="E187" s="69" t="s">
        <v>69</v>
      </c>
      <c r="F187" s="171">
        <v>45825</v>
      </c>
      <c r="G187" s="69" t="s">
        <v>3632</v>
      </c>
      <c r="H187" s="69"/>
      <c r="I187" s="69"/>
      <c r="J187" s="69"/>
      <c r="K187" s="171">
        <v>45825</v>
      </c>
      <c r="L187" s="69" t="s">
        <v>784</v>
      </c>
      <c r="M187" s="69" t="s">
        <v>211</v>
      </c>
      <c r="N187" s="69">
        <v>1</v>
      </c>
      <c r="O187" s="69" t="s">
        <v>3631</v>
      </c>
      <c r="P187" s="69"/>
      <c r="Q187" s="69" t="s">
        <v>785</v>
      </c>
      <c r="R187" s="69" t="s">
        <v>786</v>
      </c>
      <c r="S187" s="69" t="s">
        <v>809</v>
      </c>
    </row>
    <row r="188" spans="2:19">
      <c r="B188" t="b">
        <f t="shared" si="3"/>
        <v>0</v>
      </c>
      <c r="C188" t="str">
        <f>VLOOKUP(M188,'user list'!A:B,2,0)</f>
        <v>DOE</v>
      </c>
      <c r="D188" s="69" t="s">
        <v>3633</v>
      </c>
      <c r="E188" s="69" t="s">
        <v>69</v>
      </c>
      <c r="F188" s="171">
        <v>45825</v>
      </c>
      <c r="G188" s="69" t="s">
        <v>3634</v>
      </c>
      <c r="H188" s="69"/>
      <c r="I188" s="69"/>
      <c r="J188" s="69"/>
      <c r="K188" s="171">
        <v>45825</v>
      </c>
      <c r="L188" s="69" t="s">
        <v>784</v>
      </c>
      <c r="M188" s="69" t="s">
        <v>211</v>
      </c>
      <c r="N188" s="69">
        <v>1</v>
      </c>
      <c r="O188" s="69" t="s">
        <v>3635</v>
      </c>
      <c r="P188" s="69"/>
      <c r="Q188" s="69" t="s">
        <v>851</v>
      </c>
      <c r="R188" s="69" t="s">
        <v>852</v>
      </c>
      <c r="S188" s="69" t="s">
        <v>787</v>
      </c>
    </row>
    <row r="189" spans="2:19">
      <c r="B189" t="b">
        <f t="shared" si="3"/>
        <v>0</v>
      </c>
      <c r="C189" t="str">
        <f>VLOOKUP(M189,'user list'!A:B,2,0)</f>
        <v>CGSD</v>
      </c>
      <c r="D189" s="69" t="s">
        <v>3644</v>
      </c>
      <c r="E189" s="69" t="s">
        <v>61</v>
      </c>
      <c r="F189" s="171">
        <v>45824</v>
      </c>
      <c r="G189" s="69" t="s">
        <v>3645</v>
      </c>
      <c r="H189" s="69"/>
      <c r="I189" s="69"/>
      <c r="J189" s="69"/>
      <c r="K189" s="171">
        <v>45825</v>
      </c>
      <c r="L189" s="69" t="s">
        <v>784</v>
      </c>
      <c r="M189" s="69" t="s">
        <v>200</v>
      </c>
      <c r="N189" s="69">
        <v>1</v>
      </c>
      <c r="O189" s="69"/>
      <c r="P189" s="69"/>
      <c r="Q189" s="69" t="s">
        <v>785</v>
      </c>
      <c r="R189" s="69" t="s">
        <v>786</v>
      </c>
      <c r="S189" s="69"/>
    </row>
    <row r="190" spans="2:19">
      <c r="B190" t="b">
        <f t="shared" si="3"/>
        <v>0</v>
      </c>
      <c r="C190" t="str">
        <f>VLOOKUP(M190,'user list'!A:B,2,0)</f>
        <v>DOE</v>
      </c>
      <c r="D190" s="69" t="s">
        <v>3648</v>
      </c>
      <c r="E190" s="69" t="s">
        <v>69</v>
      </c>
      <c r="F190" s="171">
        <v>45825</v>
      </c>
      <c r="G190" s="69" t="s">
        <v>3649</v>
      </c>
      <c r="H190" s="69"/>
      <c r="I190" s="69"/>
      <c r="J190" s="69"/>
      <c r="K190" s="171">
        <v>45825</v>
      </c>
      <c r="L190" s="69" t="s">
        <v>784</v>
      </c>
      <c r="M190" s="69" t="s">
        <v>211</v>
      </c>
      <c r="N190" s="69">
        <v>1</v>
      </c>
      <c r="O190" s="69" t="s">
        <v>3648</v>
      </c>
      <c r="P190" s="69"/>
      <c r="Q190" s="69" t="s">
        <v>851</v>
      </c>
      <c r="R190" s="69" t="s">
        <v>852</v>
      </c>
      <c r="S190" s="69" t="s">
        <v>787</v>
      </c>
    </row>
    <row r="191" spans="2:19">
      <c r="B191" t="b">
        <f t="shared" si="3"/>
        <v>0</v>
      </c>
      <c r="C191" t="str">
        <f>VLOOKUP(M191,'user list'!A:B,2,0)</f>
        <v>CGSD</v>
      </c>
      <c r="D191" s="69" t="s">
        <v>3654</v>
      </c>
      <c r="E191" s="69" t="s">
        <v>61</v>
      </c>
      <c r="F191" s="171">
        <v>45821</v>
      </c>
      <c r="G191" s="69" t="s">
        <v>3655</v>
      </c>
      <c r="H191" s="69"/>
      <c r="I191" s="69"/>
      <c r="J191" s="69"/>
      <c r="K191" s="171">
        <v>45825</v>
      </c>
      <c r="L191" s="69" t="s">
        <v>784</v>
      </c>
      <c r="M191" s="69" t="s">
        <v>200</v>
      </c>
      <c r="N191" s="69">
        <v>1</v>
      </c>
      <c r="O191" s="69"/>
      <c r="P191" s="69"/>
      <c r="Q191" s="69" t="s">
        <v>805</v>
      </c>
      <c r="R191" s="69" t="s">
        <v>806</v>
      </c>
      <c r="S191" s="69"/>
    </row>
    <row r="192" spans="2:19">
      <c r="B192" t="b">
        <f t="shared" si="3"/>
        <v>0</v>
      </c>
      <c r="C192" t="str">
        <f>VLOOKUP(M192,'user list'!A:B,2,0)</f>
        <v>DOE</v>
      </c>
      <c r="D192" s="69" t="s">
        <v>3656</v>
      </c>
      <c r="E192" s="69" t="s">
        <v>69</v>
      </c>
      <c r="F192" s="171">
        <v>45825</v>
      </c>
      <c r="G192" s="69" t="s">
        <v>3657</v>
      </c>
      <c r="H192" s="69"/>
      <c r="I192" s="69"/>
      <c r="J192" s="69"/>
      <c r="K192" s="171">
        <v>45825</v>
      </c>
      <c r="L192" s="69" t="s">
        <v>784</v>
      </c>
      <c r="M192" s="69" t="s">
        <v>211</v>
      </c>
      <c r="N192" s="69">
        <v>1</v>
      </c>
      <c r="O192" s="69" t="s">
        <v>3656</v>
      </c>
      <c r="P192" s="69"/>
      <c r="Q192" s="69" t="s">
        <v>851</v>
      </c>
      <c r="R192" s="69" t="s">
        <v>852</v>
      </c>
      <c r="S192" s="69" t="s">
        <v>809</v>
      </c>
    </row>
    <row r="193" spans="2:19">
      <c r="B193" t="b">
        <f t="shared" si="3"/>
        <v>0</v>
      </c>
      <c r="C193" t="str">
        <f>VLOOKUP(M193,'user list'!A:B,2,0)</f>
        <v>ITDD</v>
      </c>
      <c r="D193" s="69" t="s">
        <v>3660</v>
      </c>
      <c r="E193" s="69" t="s">
        <v>41</v>
      </c>
      <c r="F193" s="171">
        <v>45825</v>
      </c>
      <c r="G193" s="69" t="s">
        <v>3661</v>
      </c>
      <c r="H193" s="69"/>
      <c r="I193" s="69"/>
      <c r="J193" s="69"/>
      <c r="K193" s="171">
        <v>45825</v>
      </c>
      <c r="L193" s="69" t="s">
        <v>784</v>
      </c>
      <c r="M193" s="69" t="s">
        <v>219</v>
      </c>
      <c r="N193" s="69">
        <v>1</v>
      </c>
      <c r="O193" s="69"/>
      <c r="P193" s="69"/>
      <c r="Q193" s="69" t="s">
        <v>785</v>
      </c>
      <c r="R193" s="69" t="s">
        <v>786</v>
      </c>
      <c r="S193" s="69"/>
    </row>
    <row r="194" spans="2:19">
      <c r="B194" t="b">
        <f t="shared" si="3"/>
        <v>0</v>
      </c>
      <c r="C194" t="str">
        <f>VLOOKUP(M194,'user list'!A:B,2,0)</f>
        <v>OCAs</v>
      </c>
      <c r="D194" s="69" t="s">
        <v>3084</v>
      </c>
      <c r="E194" s="69" t="s">
        <v>45</v>
      </c>
      <c r="F194" s="171">
        <v>45819</v>
      </c>
      <c r="G194" s="69" t="s">
        <v>3085</v>
      </c>
      <c r="H194" s="69"/>
      <c r="I194" s="69"/>
      <c r="J194" s="69"/>
      <c r="K194" s="171">
        <v>45825</v>
      </c>
      <c r="L194" s="69" t="s">
        <v>784</v>
      </c>
      <c r="M194" s="69" t="s">
        <v>279</v>
      </c>
      <c r="N194" s="69">
        <v>1</v>
      </c>
      <c r="O194" s="69"/>
      <c r="P194" s="69"/>
      <c r="Q194" s="69" t="s">
        <v>785</v>
      </c>
      <c r="R194" s="69" t="s">
        <v>786</v>
      </c>
      <c r="S194" s="69"/>
    </row>
    <row r="195" spans="2:19">
      <c r="B195" t="b">
        <f t="shared" si="3"/>
        <v>0</v>
      </c>
      <c r="C195" t="str">
        <f>VLOOKUP(M195,'user list'!A:B,2,0)</f>
        <v>OCAs</v>
      </c>
      <c r="D195" s="69" t="s">
        <v>3667</v>
      </c>
      <c r="E195" s="69" t="s">
        <v>45</v>
      </c>
      <c r="F195" s="171">
        <v>45824</v>
      </c>
      <c r="G195" s="69" t="s">
        <v>3668</v>
      </c>
      <c r="H195" s="69"/>
      <c r="I195" s="69"/>
      <c r="J195" s="69"/>
      <c r="K195" s="171">
        <v>45825</v>
      </c>
      <c r="L195" s="69" t="s">
        <v>784</v>
      </c>
      <c r="M195" s="69" t="s">
        <v>279</v>
      </c>
      <c r="N195" s="69">
        <v>1</v>
      </c>
      <c r="O195" s="69"/>
      <c r="P195" s="69"/>
      <c r="Q195" s="69" t="s">
        <v>785</v>
      </c>
      <c r="R195" s="69" t="s">
        <v>786</v>
      </c>
      <c r="S195" s="69"/>
    </row>
    <row r="196" spans="2:19">
      <c r="B196" t="b">
        <f t="shared" si="3"/>
        <v>0</v>
      </c>
      <c r="C196" t="str">
        <f>VLOOKUP(M196,'user list'!A:B,2,0)</f>
        <v>CGSD</v>
      </c>
      <c r="D196" s="69" t="s">
        <v>3088</v>
      </c>
      <c r="E196" s="69" t="s">
        <v>116</v>
      </c>
      <c r="F196" s="171">
        <v>45825</v>
      </c>
      <c r="G196" s="69" t="s">
        <v>3089</v>
      </c>
      <c r="H196" s="69"/>
      <c r="I196" s="69"/>
      <c r="J196" s="69"/>
      <c r="K196" s="171">
        <v>45825</v>
      </c>
      <c r="L196" s="69" t="s">
        <v>784</v>
      </c>
      <c r="M196" s="69" t="s">
        <v>200</v>
      </c>
      <c r="N196" s="69">
        <v>1</v>
      </c>
      <c r="O196" s="69"/>
      <c r="P196" s="69"/>
      <c r="Q196" s="69" t="s">
        <v>828</v>
      </c>
      <c r="R196" s="69" t="s">
        <v>829</v>
      </c>
      <c r="S196" s="69" t="s">
        <v>809</v>
      </c>
    </row>
    <row r="197" spans="2:19">
      <c r="B197" t="b">
        <f t="shared" si="3"/>
        <v>0</v>
      </c>
      <c r="C197" t="str">
        <f>VLOOKUP(M197,'user list'!A:B,2,0)</f>
        <v>MDAD</v>
      </c>
      <c r="D197" s="69" t="s">
        <v>3112</v>
      </c>
      <c r="E197" s="69" t="s">
        <v>42</v>
      </c>
      <c r="F197" s="171">
        <v>45824</v>
      </c>
      <c r="G197" s="69" t="s">
        <v>3113</v>
      </c>
      <c r="H197" s="69"/>
      <c r="I197" s="69"/>
      <c r="J197" s="69"/>
      <c r="K197" s="171">
        <v>45825</v>
      </c>
      <c r="L197" s="69" t="s">
        <v>784</v>
      </c>
      <c r="M197" s="69" t="s">
        <v>223</v>
      </c>
      <c r="N197" s="69">
        <v>1</v>
      </c>
      <c r="O197" s="69"/>
      <c r="P197" s="69"/>
      <c r="Q197" s="69" t="s">
        <v>828</v>
      </c>
      <c r="R197" s="69" t="s">
        <v>847</v>
      </c>
      <c r="S197" s="69" t="s">
        <v>809</v>
      </c>
    </row>
    <row r="198" spans="2:19">
      <c r="B198" t="b">
        <f t="shared" si="3"/>
        <v>0</v>
      </c>
      <c r="C198" t="str">
        <f>VLOOKUP(M198,'user list'!A:B,2,0)</f>
        <v>DOE</v>
      </c>
      <c r="D198" s="69" t="s">
        <v>3114</v>
      </c>
      <c r="E198" s="69" t="s">
        <v>69</v>
      </c>
      <c r="F198" s="171">
        <v>45825</v>
      </c>
      <c r="G198" s="69" t="s">
        <v>3115</v>
      </c>
      <c r="H198" s="69"/>
      <c r="I198" s="69"/>
      <c r="J198" s="69"/>
      <c r="K198" s="171">
        <v>45825</v>
      </c>
      <c r="L198" s="69" t="s">
        <v>784</v>
      </c>
      <c r="M198" s="69" t="s">
        <v>211</v>
      </c>
      <c r="N198" s="69">
        <v>1</v>
      </c>
      <c r="O198" s="69" t="s">
        <v>3114</v>
      </c>
      <c r="P198" s="69"/>
      <c r="Q198" s="69" t="s">
        <v>851</v>
      </c>
      <c r="R198" s="69" t="s">
        <v>852</v>
      </c>
      <c r="S198" s="69" t="s">
        <v>787</v>
      </c>
    </row>
    <row r="199" spans="2:19">
      <c r="B199" t="b">
        <f t="shared" si="3"/>
        <v>0</v>
      </c>
      <c r="C199" t="str">
        <f>VLOOKUP(M199,'user list'!A:B,2,0)</f>
        <v>DOE</v>
      </c>
      <c r="D199" s="69" t="s">
        <v>3116</v>
      </c>
      <c r="E199" s="69" t="s">
        <v>69</v>
      </c>
      <c r="F199" s="171">
        <v>45825</v>
      </c>
      <c r="G199" s="69" t="s">
        <v>3117</v>
      </c>
      <c r="H199" s="69"/>
      <c r="I199" s="69"/>
      <c r="J199" s="69"/>
      <c r="K199" s="171">
        <v>45825</v>
      </c>
      <c r="L199" s="69" t="s">
        <v>784</v>
      </c>
      <c r="M199" s="69" t="s">
        <v>211</v>
      </c>
      <c r="N199" s="69">
        <v>1</v>
      </c>
      <c r="O199" s="69" t="s">
        <v>3116</v>
      </c>
      <c r="P199" s="69"/>
      <c r="Q199" s="69" t="s">
        <v>851</v>
      </c>
      <c r="R199" s="69" t="s">
        <v>852</v>
      </c>
      <c r="S199" s="69" t="s">
        <v>787</v>
      </c>
    </row>
    <row r="200" spans="2:19">
      <c r="B200" t="b">
        <f t="shared" si="3"/>
        <v>0</v>
      </c>
      <c r="C200" t="str">
        <f>VLOOKUP(M200,'user list'!A:B,2,0)</f>
        <v>DOE</v>
      </c>
      <c r="D200" s="69" t="s">
        <v>3120</v>
      </c>
      <c r="E200" s="69" t="s">
        <v>69</v>
      </c>
      <c r="F200" s="171">
        <v>45825</v>
      </c>
      <c r="G200" s="69" t="s">
        <v>3121</v>
      </c>
      <c r="H200" s="69"/>
      <c r="I200" s="69"/>
      <c r="J200" s="69"/>
      <c r="K200" s="171">
        <v>45825</v>
      </c>
      <c r="L200" s="69" t="s">
        <v>784</v>
      </c>
      <c r="M200" s="69" t="s">
        <v>211</v>
      </c>
      <c r="N200" s="69">
        <v>1</v>
      </c>
      <c r="O200" s="69" t="s">
        <v>3122</v>
      </c>
      <c r="P200" s="69"/>
      <c r="Q200" s="69" t="s">
        <v>851</v>
      </c>
      <c r="R200" s="69" t="s">
        <v>852</v>
      </c>
      <c r="S200" s="69" t="s">
        <v>787</v>
      </c>
    </row>
    <row r="201" spans="2:19">
      <c r="B201" t="b">
        <f t="shared" si="3"/>
        <v>0</v>
      </c>
      <c r="C201" t="str">
        <f>VLOOKUP(M201,'user list'!A:B,2,0)</f>
        <v>DOE</v>
      </c>
      <c r="D201" s="69" t="s">
        <v>3128</v>
      </c>
      <c r="E201" s="69" t="s">
        <v>69</v>
      </c>
      <c r="F201" s="171">
        <v>45825</v>
      </c>
      <c r="G201" s="69" t="s">
        <v>3129</v>
      </c>
      <c r="H201" s="69"/>
      <c r="I201" s="69"/>
      <c r="J201" s="69"/>
      <c r="K201" s="171">
        <v>45825</v>
      </c>
      <c r="L201" s="69" t="s">
        <v>784</v>
      </c>
      <c r="M201" s="69" t="s">
        <v>211</v>
      </c>
      <c r="N201" s="69">
        <v>1</v>
      </c>
      <c r="O201" s="69" t="s">
        <v>3130</v>
      </c>
      <c r="P201" s="69"/>
      <c r="Q201" s="69" t="s">
        <v>851</v>
      </c>
      <c r="R201" s="69" t="s">
        <v>852</v>
      </c>
      <c r="S201" s="69" t="s">
        <v>787</v>
      </c>
    </row>
    <row r="202" spans="2:19">
      <c r="B202" t="b">
        <f t="shared" si="3"/>
        <v>0</v>
      </c>
      <c r="C202" t="str">
        <f>VLOOKUP(M202,'user list'!A:B,2,0)</f>
        <v>DOE</v>
      </c>
      <c r="D202" s="69" t="s">
        <v>3159</v>
      </c>
      <c r="E202" s="69" t="s">
        <v>69</v>
      </c>
      <c r="F202" s="171">
        <v>45825</v>
      </c>
      <c r="G202" s="69" t="s">
        <v>3160</v>
      </c>
      <c r="H202" s="69"/>
      <c r="I202" s="69"/>
      <c r="J202" s="69"/>
      <c r="K202" s="171">
        <v>45825</v>
      </c>
      <c r="L202" s="69" t="s">
        <v>784</v>
      </c>
      <c r="M202" s="69" t="s">
        <v>212</v>
      </c>
      <c r="N202" s="69">
        <v>1</v>
      </c>
      <c r="O202" s="69" t="s">
        <v>3161</v>
      </c>
      <c r="P202" s="69"/>
      <c r="Q202" s="69" t="s">
        <v>785</v>
      </c>
      <c r="R202" s="69" t="s">
        <v>786</v>
      </c>
      <c r="S202" s="69" t="s">
        <v>787</v>
      </c>
    </row>
    <row r="203" spans="2:19">
      <c r="B203" t="b">
        <f t="shared" si="3"/>
        <v>0</v>
      </c>
      <c r="C203" t="str">
        <f>VLOOKUP(M203,'user list'!A:B,2,0)</f>
        <v>DOE</v>
      </c>
      <c r="D203" s="69" t="s">
        <v>3161</v>
      </c>
      <c r="E203" s="69" t="s">
        <v>69</v>
      </c>
      <c r="F203" s="171">
        <v>45825</v>
      </c>
      <c r="G203" s="69" t="s">
        <v>3168</v>
      </c>
      <c r="H203" s="69"/>
      <c r="I203" s="69"/>
      <c r="J203" s="69"/>
      <c r="K203" s="171">
        <v>45825</v>
      </c>
      <c r="L203" s="69" t="s">
        <v>784</v>
      </c>
      <c r="M203" s="69" t="s">
        <v>212</v>
      </c>
      <c r="N203" s="69">
        <v>1</v>
      </c>
      <c r="O203" s="69" t="s">
        <v>3161</v>
      </c>
      <c r="P203" s="69" t="s">
        <v>212</v>
      </c>
      <c r="Q203" s="69" t="s">
        <v>785</v>
      </c>
      <c r="R203" s="69" t="s">
        <v>786</v>
      </c>
      <c r="S203" s="69" t="s">
        <v>787</v>
      </c>
    </row>
    <row r="204" spans="2:19">
      <c r="B204" t="b">
        <f t="shared" si="3"/>
        <v>0</v>
      </c>
      <c r="C204" t="str">
        <f>VLOOKUP(M204,'user list'!A:B,2,0)</f>
        <v>DOE</v>
      </c>
      <c r="D204" s="69" t="s">
        <v>3178</v>
      </c>
      <c r="E204" s="69" t="s">
        <v>69</v>
      </c>
      <c r="F204" s="171">
        <v>45825</v>
      </c>
      <c r="G204" s="69" t="s">
        <v>3179</v>
      </c>
      <c r="H204" s="69"/>
      <c r="I204" s="69"/>
      <c r="J204" s="69"/>
      <c r="K204" s="171">
        <v>45825</v>
      </c>
      <c r="L204" s="69" t="s">
        <v>784</v>
      </c>
      <c r="M204" s="69" t="s">
        <v>212</v>
      </c>
      <c r="N204" s="69">
        <v>1</v>
      </c>
      <c r="O204" s="69" t="s">
        <v>3178</v>
      </c>
      <c r="P204" s="69"/>
      <c r="Q204" s="69" t="s">
        <v>785</v>
      </c>
      <c r="R204" s="69" t="s">
        <v>786</v>
      </c>
      <c r="S204" s="69" t="s">
        <v>809</v>
      </c>
    </row>
    <row r="205" spans="2:19">
      <c r="B205" t="b">
        <f t="shared" si="3"/>
        <v>0</v>
      </c>
      <c r="C205" t="str">
        <f>VLOOKUP(M205,'user list'!A:B,2,0)</f>
        <v>LEDIPO</v>
      </c>
      <c r="D205" s="69" t="s">
        <v>3182</v>
      </c>
      <c r="E205" s="69" t="s">
        <v>76</v>
      </c>
      <c r="F205" s="171">
        <v>45825</v>
      </c>
      <c r="G205" s="69" t="s">
        <v>3183</v>
      </c>
      <c r="H205" s="69"/>
      <c r="I205" s="171">
        <v>45827</v>
      </c>
      <c r="J205" s="69"/>
      <c r="K205" s="171">
        <v>45825</v>
      </c>
      <c r="L205" s="69" t="s">
        <v>784</v>
      </c>
      <c r="M205" s="69" t="s">
        <v>222</v>
      </c>
      <c r="N205" s="69">
        <v>1</v>
      </c>
      <c r="O205" s="69"/>
      <c r="P205" s="69"/>
      <c r="Q205" s="69" t="s">
        <v>1077</v>
      </c>
      <c r="R205" s="69" t="s">
        <v>1078</v>
      </c>
      <c r="S205" s="69" t="s">
        <v>787</v>
      </c>
    </row>
    <row r="206" spans="2:19">
      <c r="B206" t="b">
        <f t="shared" si="3"/>
        <v>0</v>
      </c>
      <c r="C206" t="str">
        <f>VLOOKUP(M206,'user list'!A:B,2,0)</f>
        <v>DOE</v>
      </c>
      <c r="D206" s="69" t="s">
        <v>3184</v>
      </c>
      <c r="E206" s="69" t="s">
        <v>69</v>
      </c>
      <c r="F206" s="171">
        <v>45825</v>
      </c>
      <c r="G206" s="69" t="s">
        <v>3185</v>
      </c>
      <c r="H206" s="69"/>
      <c r="I206" s="69"/>
      <c r="J206" s="69"/>
      <c r="K206" s="171">
        <v>45825</v>
      </c>
      <c r="L206" s="69" t="s">
        <v>784</v>
      </c>
      <c r="M206" s="69" t="s">
        <v>212</v>
      </c>
      <c r="N206" s="69">
        <v>1</v>
      </c>
      <c r="O206" s="69" t="s">
        <v>3184</v>
      </c>
      <c r="P206" s="69"/>
      <c r="Q206" s="69" t="s">
        <v>785</v>
      </c>
      <c r="R206" s="69" t="s">
        <v>786</v>
      </c>
      <c r="S206" s="69" t="s">
        <v>787</v>
      </c>
    </row>
    <row r="207" spans="2:19">
      <c r="B207" t="b">
        <f t="shared" si="3"/>
        <v>0</v>
      </c>
      <c r="C207" t="str">
        <f>VLOOKUP(M207,'user list'!A:B,2,0)</f>
        <v>DOE</v>
      </c>
      <c r="D207" s="69" t="s">
        <v>3192</v>
      </c>
      <c r="E207" s="69" t="s">
        <v>69</v>
      </c>
      <c r="F207" s="171">
        <v>45825</v>
      </c>
      <c r="G207" s="69" t="s">
        <v>3193</v>
      </c>
      <c r="H207" s="69"/>
      <c r="I207" s="69"/>
      <c r="J207" s="69"/>
      <c r="K207" s="171">
        <v>45825</v>
      </c>
      <c r="L207" s="69" t="s">
        <v>784</v>
      </c>
      <c r="M207" s="69" t="s">
        <v>212</v>
      </c>
      <c r="N207" s="69">
        <v>1</v>
      </c>
      <c r="O207" s="69" t="s">
        <v>3192</v>
      </c>
      <c r="P207" s="69"/>
      <c r="Q207" s="69" t="s">
        <v>785</v>
      </c>
      <c r="R207" s="69" t="s">
        <v>786</v>
      </c>
      <c r="S207" s="69" t="s">
        <v>787</v>
      </c>
    </row>
    <row r="208" spans="2:19">
      <c r="B208" t="b">
        <f t="shared" si="3"/>
        <v>0</v>
      </c>
      <c r="C208" t="str">
        <f>VLOOKUP(M208,'user list'!A:B,2,0)</f>
        <v>DOE</v>
      </c>
      <c r="D208" s="69" t="s">
        <v>3194</v>
      </c>
      <c r="E208" s="69" t="s">
        <v>69</v>
      </c>
      <c r="F208" s="171">
        <v>45825</v>
      </c>
      <c r="G208" s="69" t="s">
        <v>3195</v>
      </c>
      <c r="H208" s="69"/>
      <c r="I208" s="69"/>
      <c r="J208" s="69"/>
      <c r="K208" s="171">
        <v>45825</v>
      </c>
      <c r="L208" s="69" t="s">
        <v>784</v>
      </c>
      <c r="M208" s="69" t="s">
        <v>212</v>
      </c>
      <c r="N208" s="69">
        <v>1</v>
      </c>
      <c r="O208" s="69" t="s">
        <v>3194</v>
      </c>
      <c r="P208" s="69"/>
      <c r="Q208" s="69" t="s">
        <v>785</v>
      </c>
      <c r="R208" s="69" t="s">
        <v>786</v>
      </c>
      <c r="S208" s="69" t="s">
        <v>787</v>
      </c>
    </row>
    <row r="209" spans="2:19">
      <c r="B209" t="b">
        <f t="shared" si="3"/>
        <v>0</v>
      </c>
      <c r="C209" t="str">
        <f>VLOOKUP(M209,'user list'!A:B,2,0)</f>
        <v>DOE</v>
      </c>
      <c r="D209" s="69" t="s">
        <v>3208</v>
      </c>
      <c r="E209" s="69" t="s">
        <v>69</v>
      </c>
      <c r="F209" s="171">
        <v>45825</v>
      </c>
      <c r="G209" s="69" t="s">
        <v>3209</v>
      </c>
      <c r="H209" s="69"/>
      <c r="I209" s="69"/>
      <c r="J209" s="69"/>
      <c r="K209" s="171">
        <v>45825</v>
      </c>
      <c r="L209" s="69" t="s">
        <v>784</v>
      </c>
      <c r="M209" s="69" t="s">
        <v>212</v>
      </c>
      <c r="N209" s="69">
        <v>1</v>
      </c>
      <c r="O209" s="69" t="s">
        <v>3210</v>
      </c>
      <c r="P209" s="69"/>
      <c r="Q209" s="69" t="s">
        <v>851</v>
      </c>
      <c r="R209" s="69" t="s">
        <v>852</v>
      </c>
      <c r="S209" s="69" t="s">
        <v>787</v>
      </c>
    </row>
    <row r="210" spans="2:19">
      <c r="B210" t="b">
        <f t="shared" si="3"/>
        <v>0</v>
      </c>
      <c r="C210" t="str">
        <f>VLOOKUP(M210,'user list'!A:B,2,0)</f>
        <v>DOE</v>
      </c>
      <c r="D210" s="69" t="s">
        <v>3219</v>
      </c>
      <c r="E210" s="69" t="s">
        <v>69</v>
      </c>
      <c r="F210" s="171">
        <v>45825</v>
      </c>
      <c r="G210" s="69" t="s">
        <v>3220</v>
      </c>
      <c r="H210" s="69"/>
      <c r="I210" s="69"/>
      <c r="J210" s="69"/>
      <c r="K210" s="171">
        <v>45825</v>
      </c>
      <c r="L210" s="69" t="s">
        <v>784</v>
      </c>
      <c r="M210" s="69" t="s">
        <v>212</v>
      </c>
      <c r="N210" s="69">
        <v>1</v>
      </c>
      <c r="O210" s="69" t="s">
        <v>3221</v>
      </c>
      <c r="P210" s="69"/>
      <c r="Q210" s="69" t="s">
        <v>851</v>
      </c>
      <c r="R210" s="69" t="s">
        <v>852</v>
      </c>
      <c r="S210" s="69" t="s">
        <v>787</v>
      </c>
    </row>
    <row r="211" spans="2:19">
      <c r="B211" t="b">
        <f t="shared" si="3"/>
        <v>0</v>
      </c>
      <c r="C211" t="str">
        <f>VLOOKUP(M211,'user list'!A:B,2,0)</f>
        <v>QCEAU</v>
      </c>
      <c r="D211" s="69" t="s">
        <v>3222</v>
      </c>
      <c r="E211" s="69" t="s">
        <v>88</v>
      </c>
      <c r="F211" s="171">
        <v>45824</v>
      </c>
      <c r="G211" s="69" t="s">
        <v>3223</v>
      </c>
      <c r="H211" s="69"/>
      <c r="I211" s="69"/>
      <c r="J211" s="69"/>
      <c r="K211" s="171">
        <v>45825</v>
      </c>
      <c r="L211" s="69" t="s">
        <v>784</v>
      </c>
      <c r="M211" s="69" t="s">
        <v>266</v>
      </c>
      <c r="N211" s="69">
        <v>1</v>
      </c>
      <c r="O211" s="69"/>
      <c r="P211" s="69"/>
      <c r="Q211" s="69" t="s">
        <v>792</v>
      </c>
      <c r="R211" s="69" t="s">
        <v>793</v>
      </c>
      <c r="S211" s="69" t="s">
        <v>787</v>
      </c>
    </row>
    <row r="212" spans="2:19">
      <c r="B212" t="b">
        <f t="shared" si="3"/>
        <v>0</v>
      </c>
      <c r="C212" t="str">
        <f>VLOOKUP(M212,'user list'!A:B,2,0)</f>
        <v>DOE</v>
      </c>
      <c r="D212" s="69" t="s">
        <v>3226</v>
      </c>
      <c r="E212" s="69" t="s">
        <v>69</v>
      </c>
      <c r="F212" s="171">
        <v>45825</v>
      </c>
      <c r="G212" s="69" t="s">
        <v>3227</v>
      </c>
      <c r="H212" s="69"/>
      <c r="I212" s="69"/>
      <c r="J212" s="69"/>
      <c r="K212" s="171">
        <v>45825</v>
      </c>
      <c r="L212" s="69" t="s">
        <v>784</v>
      </c>
      <c r="M212" s="69" t="s">
        <v>212</v>
      </c>
      <c r="N212" s="69">
        <v>1</v>
      </c>
      <c r="O212" s="69" t="s">
        <v>3226</v>
      </c>
      <c r="P212" s="69"/>
      <c r="Q212" s="69" t="s">
        <v>785</v>
      </c>
      <c r="R212" s="69" t="s">
        <v>786</v>
      </c>
      <c r="S212" s="69" t="s">
        <v>787</v>
      </c>
    </row>
    <row r="213" spans="2:19">
      <c r="B213" t="b">
        <f t="shared" si="3"/>
        <v>0</v>
      </c>
      <c r="C213" t="str">
        <f>VLOOKUP(M213,'user list'!A:B,2,0)</f>
        <v>QCYDO</v>
      </c>
      <c r="D213" s="69" t="s">
        <v>3230</v>
      </c>
      <c r="E213" s="69" t="s">
        <v>866</v>
      </c>
      <c r="F213" s="171">
        <v>45818</v>
      </c>
      <c r="G213" s="69" t="s">
        <v>3231</v>
      </c>
      <c r="H213" s="69"/>
      <c r="I213" s="69"/>
      <c r="J213" s="69"/>
      <c r="K213" s="171">
        <v>45825</v>
      </c>
      <c r="L213" s="69" t="s">
        <v>784</v>
      </c>
      <c r="M213" s="69" t="s">
        <v>270</v>
      </c>
      <c r="N213" s="69">
        <v>1</v>
      </c>
      <c r="O213" s="69"/>
      <c r="P213" s="69"/>
      <c r="Q213" s="69" t="s">
        <v>792</v>
      </c>
      <c r="R213" s="69" t="s">
        <v>793</v>
      </c>
      <c r="S213" s="69"/>
    </row>
    <row r="214" spans="2:19">
      <c r="B214" t="b">
        <f t="shared" si="3"/>
        <v>0</v>
      </c>
      <c r="C214" t="str">
        <f>VLOOKUP(M214,'user list'!A:B,2,0)</f>
        <v>QCYDO</v>
      </c>
      <c r="D214" s="69" t="s">
        <v>3234</v>
      </c>
      <c r="E214" s="69" t="s">
        <v>866</v>
      </c>
      <c r="F214" s="171">
        <v>45818</v>
      </c>
      <c r="G214" s="69" t="s">
        <v>3235</v>
      </c>
      <c r="H214" s="69"/>
      <c r="I214" s="69"/>
      <c r="J214" s="69"/>
      <c r="K214" s="171">
        <v>45825</v>
      </c>
      <c r="L214" s="69" t="s">
        <v>784</v>
      </c>
      <c r="M214" s="69" t="s">
        <v>270</v>
      </c>
      <c r="N214" s="69">
        <v>1</v>
      </c>
      <c r="O214" s="69"/>
      <c r="P214" s="69"/>
      <c r="Q214" s="69" t="s">
        <v>792</v>
      </c>
      <c r="R214" s="69" t="s">
        <v>793</v>
      </c>
      <c r="S214" s="69"/>
    </row>
    <row r="215" spans="2:19">
      <c r="B215" t="b">
        <f t="shared" si="3"/>
        <v>0</v>
      </c>
      <c r="C215" t="str">
        <f>VLOOKUP(M215,'user list'!A:B,2,0)</f>
        <v>QCYDO</v>
      </c>
      <c r="D215" s="69" t="s">
        <v>3236</v>
      </c>
      <c r="E215" s="69" t="s">
        <v>866</v>
      </c>
      <c r="F215" s="171">
        <v>45821</v>
      </c>
      <c r="G215" s="69" t="s">
        <v>3237</v>
      </c>
      <c r="H215" s="69"/>
      <c r="I215" s="69"/>
      <c r="J215" s="69"/>
      <c r="K215" s="171">
        <v>45825</v>
      </c>
      <c r="L215" s="69" t="s">
        <v>784</v>
      </c>
      <c r="M215" s="69" t="s">
        <v>270</v>
      </c>
      <c r="N215" s="69">
        <v>1</v>
      </c>
      <c r="O215" s="69"/>
      <c r="P215" s="69"/>
      <c r="Q215" s="69" t="s">
        <v>792</v>
      </c>
      <c r="R215" s="69" t="s">
        <v>793</v>
      </c>
      <c r="S215" s="69"/>
    </row>
    <row r="216" spans="2:19">
      <c r="B216" t="b">
        <f t="shared" ref="B216:B218" si="4">IF(C216="X",1)</f>
        <v>0</v>
      </c>
      <c r="C216" t="str">
        <f>VLOOKUP(M216,'user list'!A:B,2,0)</f>
        <v>QCYDO</v>
      </c>
      <c r="D216" s="69" t="s">
        <v>3242</v>
      </c>
      <c r="E216" s="69" t="s">
        <v>866</v>
      </c>
      <c r="F216" s="171">
        <v>45824</v>
      </c>
      <c r="G216" s="69" t="s">
        <v>3243</v>
      </c>
      <c r="H216" s="69"/>
      <c r="I216" s="69"/>
      <c r="J216" s="69"/>
      <c r="K216" s="171">
        <v>45824</v>
      </c>
      <c r="L216" s="69" t="s">
        <v>784</v>
      </c>
      <c r="M216" s="69" t="s">
        <v>270</v>
      </c>
      <c r="N216" s="69">
        <v>1</v>
      </c>
      <c r="O216" s="69"/>
      <c r="P216" s="69"/>
      <c r="Q216" s="69" t="s">
        <v>785</v>
      </c>
      <c r="R216" s="69" t="s">
        <v>786</v>
      </c>
      <c r="S216" s="69"/>
    </row>
    <row r="217" spans="2:19">
      <c r="B217" t="b">
        <f t="shared" si="4"/>
        <v>0</v>
      </c>
      <c r="C217" t="str">
        <f>VLOOKUP(M217,'user list'!A:B,2,0)</f>
        <v>QCYDO</v>
      </c>
      <c r="D217" s="69" t="s">
        <v>3244</v>
      </c>
      <c r="E217" s="69" t="s">
        <v>866</v>
      </c>
      <c r="F217" s="171">
        <v>45824</v>
      </c>
      <c r="G217" s="69" t="s">
        <v>3245</v>
      </c>
      <c r="H217" s="69"/>
      <c r="I217" s="69"/>
      <c r="J217" s="69"/>
      <c r="K217" s="171">
        <v>45824</v>
      </c>
      <c r="L217" s="69" t="s">
        <v>784</v>
      </c>
      <c r="M217" s="69" t="s">
        <v>270</v>
      </c>
      <c r="N217" s="69">
        <v>1</v>
      </c>
      <c r="O217" s="69"/>
      <c r="P217" s="69" t="s">
        <v>160</v>
      </c>
      <c r="Q217" s="69" t="s">
        <v>785</v>
      </c>
      <c r="R217" s="69" t="s">
        <v>786</v>
      </c>
      <c r="S217" s="69"/>
    </row>
    <row r="218" spans="2:19">
      <c r="B218" t="b">
        <f t="shared" si="4"/>
        <v>0</v>
      </c>
      <c r="C218" t="str">
        <f>VLOOKUP(M218,'user list'!A:B,2,0)</f>
        <v>QCYDO</v>
      </c>
      <c r="D218" s="69" t="s">
        <v>3246</v>
      </c>
      <c r="E218" s="69" t="s">
        <v>3247</v>
      </c>
      <c r="F218" s="171">
        <v>45824</v>
      </c>
      <c r="G218" s="69" t="s">
        <v>3248</v>
      </c>
      <c r="H218" s="69"/>
      <c r="I218" s="69"/>
      <c r="J218" s="69"/>
      <c r="K218" s="171">
        <v>45824</v>
      </c>
      <c r="L218" s="69" t="s">
        <v>784</v>
      </c>
      <c r="M218" s="69" t="s">
        <v>270</v>
      </c>
      <c r="N218" s="69">
        <v>1</v>
      </c>
      <c r="O218" s="69"/>
      <c r="P218" s="69"/>
      <c r="Q218" s="69" t="s">
        <v>785</v>
      </c>
      <c r="R218" s="69" t="s">
        <v>786</v>
      </c>
      <c r="S218" s="69"/>
    </row>
    <row r="219" spans="2:19">
      <c r="B219" t="b">
        <f t="shared" ref="B219:B229" si="5">IF(C219="X",1)</f>
        <v>0</v>
      </c>
      <c r="C219" t="str">
        <f>VLOOKUP(M219,'user list'!A:B,2,0)</f>
        <v>QCYDO</v>
      </c>
      <c r="D219" s="69" t="s">
        <v>3251</v>
      </c>
      <c r="E219" s="69" t="s">
        <v>866</v>
      </c>
      <c r="F219" s="171">
        <v>45824</v>
      </c>
      <c r="G219" s="69" t="s">
        <v>3252</v>
      </c>
      <c r="H219" s="69"/>
      <c r="I219" s="69"/>
      <c r="J219" s="69"/>
      <c r="K219" s="171">
        <v>45824</v>
      </c>
      <c r="L219" s="69" t="s">
        <v>784</v>
      </c>
      <c r="M219" s="69" t="s">
        <v>270</v>
      </c>
      <c r="N219" s="69">
        <v>1</v>
      </c>
      <c r="O219" s="69"/>
      <c r="P219" s="69" t="s">
        <v>160</v>
      </c>
      <c r="Q219" s="69" t="s">
        <v>785</v>
      </c>
      <c r="R219" s="69" t="s">
        <v>786</v>
      </c>
      <c r="S219" s="69"/>
    </row>
    <row r="220" spans="2:19">
      <c r="B220" t="b">
        <f t="shared" si="5"/>
        <v>0</v>
      </c>
      <c r="C220" t="str">
        <f>VLOOKUP(M220,'user list'!A:B,2,0)</f>
        <v>QCYDO</v>
      </c>
      <c r="D220" s="69" t="s">
        <v>3253</v>
      </c>
      <c r="E220" s="69" t="s">
        <v>866</v>
      </c>
      <c r="F220" s="171">
        <v>45824</v>
      </c>
      <c r="G220" s="69" t="s">
        <v>3254</v>
      </c>
      <c r="H220" s="69"/>
      <c r="I220" s="69"/>
      <c r="J220" s="69"/>
      <c r="K220" s="171">
        <v>45824</v>
      </c>
      <c r="L220" s="69" t="s">
        <v>784</v>
      </c>
      <c r="M220" s="69" t="s">
        <v>270</v>
      </c>
      <c r="N220" s="69">
        <v>1</v>
      </c>
      <c r="O220" s="69"/>
      <c r="P220" s="69"/>
      <c r="Q220" s="69" t="s">
        <v>785</v>
      </c>
      <c r="R220" s="69" t="s">
        <v>786</v>
      </c>
      <c r="S220" s="69"/>
    </row>
    <row r="221" spans="2:19">
      <c r="B221" t="b">
        <f t="shared" si="5"/>
        <v>0</v>
      </c>
      <c r="C221" t="str">
        <f>VLOOKUP(M221,'user list'!A:B,2,0)</f>
        <v>QCYDO</v>
      </c>
      <c r="D221" s="69" t="s">
        <v>3255</v>
      </c>
      <c r="E221" s="69" t="s">
        <v>866</v>
      </c>
      <c r="F221" s="171">
        <v>45824</v>
      </c>
      <c r="G221" s="69" t="s">
        <v>3256</v>
      </c>
      <c r="H221" s="69"/>
      <c r="I221" s="69"/>
      <c r="J221" s="69"/>
      <c r="K221" s="171">
        <v>45824</v>
      </c>
      <c r="L221" s="69" t="s">
        <v>784</v>
      </c>
      <c r="M221" s="69" t="s">
        <v>270</v>
      </c>
      <c r="N221" s="69">
        <v>1</v>
      </c>
      <c r="O221" s="69"/>
      <c r="P221" s="69" t="s">
        <v>160</v>
      </c>
      <c r="Q221" s="69" t="s">
        <v>785</v>
      </c>
      <c r="R221" s="69" t="s">
        <v>786</v>
      </c>
      <c r="S221" s="69"/>
    </row>
    <row r="222" spans="2:19">
      <c r="B222" t="b">
        <f t="shared" si="5"/>
        <v>0</v>
      </c>
      <c r="C222" t="str">
        <f>VLOOKUP(M222,'user list'!A:B,2,0)</f>
        <v>QCYDO</v>
      </c>
      <c r="D222" s="69" t="s">
        <v>3257</v>
      </c>
      <c r="E222" s="69" t="s">
        <v>866</v>
      </c>
      <c r="F222" s="171">
        <v>45824</v>
      </c>
      <c r="G222" s="69" t="s">
        <v>3258</v>
      </c>
      <c r="H222" s="69"/>
      <c r="I222" s="69"/>
      <c r="J222" s="69"/>
      <c r="K222" s="171">
        <v>45824</v>
      </c>
      <c r="L222" s="69" t="s">
        <v>784</v>
      </c>
      <c r="M222" s="69" t="s">
        <v>270</v>
      </c>
      <c r="N222" s="69">
        <v>1</v>
      </c>
      <c r="O222" s="69"/>
      <c r="P222" s="69" t="s">
        <v>160</v>
      </c>
      <c r="Q222" s="69" t="s">
        <v>785</v>
      </c>
      <c r="R222" s="69" t="s">
        <v>786</v>
      </c>
      <c r="S222" s="69"/>
    </row>
    <row r="223" spans="2:19">
      <c r="B223" t="b">
        <f t="shared" si="5"/>
        <v>0</v>
      </c>
      <c r="C223" t="str">
        <f>VLOOKUP(M223,'user list'!A:B,2,0)</f>
        <v>QCYDO</v>
      </c>
      <c r="D223" s="69" t="s">
        <v>3261</v>
      </c>
      <c r="E223" s="69" t="s">
        <v>866</v>
      </c>
      <c r="F223" s="171">
        <v>45824</v>
      </c>
      <c r="G223" s="69" t="s">
        <v>3262</v>
      </c>
      <c r="H223" s="69"/>
      <c r="I223" s="69"/>
      <c r="J223" s="69"/>
      <c r="K223" s="171">
        <v>45824</v>
      </c>
      <c r="L223" s="69" t="s">
        <v>784</v>
      </c>
      <c r="M223" s="69" t="s">
        <v>270</v>
      </c>
      <c r="N223" s="69">
        <v>1</v>
      </c>
      <c r="O223" s="69"/>
      <c r="P223" s="69"/>
      <c r="Q223" s="69" t="s">
        <v>785</v>
      </c>
      <c r="R223" s="69" t="s">
        <v>786</v>
      </c>
      <c r="S223" s="69"/>
    </row>
    <row r="224" spans="2:19">
      <c r="B224" t="b">
        <f t="shared" si="5"/>
        <v>0</v>
      </c>
      <c r="C224" t="str">
        <f>VLOOKUP(M224,'user list'!A:B,2,0)</f>
        <v>QCYDO</v>
      </c>
      <c r="D224" s="69" t="s">
        <v>3263</v>
      </c>
      <c r="E224" s="69" t="s">
        <v>866</v>
      </c>
      <c r="F224" s="171">
        <v>45824</v>
      </c>
      <c r="G224" s="69" t="s">
        <v>3264</v>
      </c>
      <c r="H224" s="69"/>
      <c r="I224" s="69"/>
      <c r="J224" s="69"/>
      <c r="K224" s="171">
        <v>45824</v>
      </c>
      <c r="L224" s="69" t="s">
        <v>784</v>
      </c>
      <c r="M224" s="69" t="s">
        <v>270</v>
      </c>
      <c r="N224" s="69">
        <v>1</v>
      </c>
      <c r="O224" s="69"/>
      <c r="P224" s="69" t="s">
        <v>160</v>
      </c>
      <c r="Q224" s="69" t="s">
        <v>785</v>
      </c>
      <c r="R224" s="69" t="s">
        <v>786</v>
      </c>
      <c r="S224" s="69"/>
    </row>
    <row r="225" spans="2:19">
      <c r="B225" t="b">
        <f t="shared" si="5"/>
        <v>0</v>
      </c>
      <c r="C225" t="str">
        <f>VLOOKUP(M225,'user list'!A:B,2,0)</f>
        <v>PDAO</v>
      </c>
      <c r="D225" s="69" t="s">
        <v>3265</v>
      </c>
      <c r="E225" s="69" t="s">
        <v>82</v>
      </c>
      <c r="F225" s="171">
        <v>45824</v>
      </c>
      <c r="G225" s="69" t="s">
        <v>3266</v>
      </c>
      <c r="H225" s="69"/>
      <c r="I225" s="69"/>
      <c r="J225" s="69"/>
      <c r="K225" s="171">
        <v>45824</v>
      </c>
      <c r="L225" s="69" t="s">
        <v>784</v>
      </c>
      <c r="M225" s="69" t="s">
        <v>258</v>
      </c>
      <c r="N225" s="69">
        <v>1</v>
      </c>
      <c r="O225" s="69"/>
      <c r="P225" s="69"/>
      <c r="Q225" s="69" t="s">
        <v>828</v>
      </c>
      <c r="R225" s="69" t="s">
        <v>2885</v>
      </c>
      <c r="S225" s="69"/>
    </row>
    <row r="226" spans="2:19">
      <c r="B226" t="b">
        <f t="shared" si="5"/>
        <v>0</v>
      </c>
      <c r="C226" t="str">
        <f>VLOOKUP(M226,'user list'!A:B,2,0)</f>
        <v>QCYDO</v>
      </c>
      <c r="D226" s="69" t="s">
        <v>3267</v>
      </c>
      <c r="E226" s="69" t="s">
        <v>866</v>
      </c>
      <c r="F226" s="171">
        <v>45824</v>
      </c>
      <c r="G226" s="69" t="s">
        <v>3268</v>
      </c>
      <c r="H226" s="69"/>
      <c r="I226" s="69"/>
      <c r="J226" s="69"/>
      <c r="K226" s="171">
        <v>45824</v>
      </c>
      <c r="L226" s="69" t="s">
        <v>784</v>
      </c>
      <c r="M226" s="69" t="s">
        <v>270</v>
      </c>
      <c r="N226" s="69">
        <v>1</v>
      </c>
      <c r="O226" s="69"/>
      <c r="P226" s="69" t="s">
        <v>160</v>
      </c>
      <c r="Q226" s="69" t="s">
        <v>785</v>
      </c>
      <c r="R226" s="69" t="s">
        <v>786</v>
      </c>
      <c r="S226" s="69"/>
    </row>
    <row r="227" spans="2:19">
      <c r="B227" t="b">
        <f t="shared" si="5"/>
        <v>0</v>
      </c>
      <c r="C227" t="str">
        <f>VLOOKUP(M227,'user list'!A:B,2,0)</f>
        <v>MDAD</v>
      </c>
      <c r="D227" s="69" t="s">
        <v>3276</v>
      </c>
      <c r="E227" s="69" t="s">
        <v>42</v>
      </c>
      <c r="F227" s="171">
        <v>45824</v>
      </c>
      <c r="G227" s="69" t="s">
        <v>3277</v>
      </c>
      <c r="H227" s="69"/>
      <c r="I227" s="69"/>
      <c r="J227" s="69"/>
      <c r="K227" s="171">
        <v>45824</v>
      </c>
      <c r="L227" s="69" t="s">
        <v>784</v>
      </c>
      <c r="M227" s="69" t="s">
        <v>223</v>
      </c>
      <c r="N227" s="69">
        <v>1</v>
      </c>
      <c r="O227" s="69"/>
      <c r="P227" s="69"/>
      <c r="Q227" s="69" t="s">
        <v>828</v>
      </c>
      <c r="R227" s="69" t="s">
        <v>847</v>
      </c>
      <c r="S227" s="69" t="s">
        <v>809</v>
      </c>
    </row>
    <row r="228" spans="2:19">
      <c r="B228" t="b">
        <f t="shared" si="5"/>
        <v>0</v>
      </c>
      <c r="C228" t="str">
        <f>VLOOKUP(M228,'user list'!A:B,2,0)</f>
        <v>MDAD</v>
      </c>
      <c r="D228" s="69" t="s">
        <v>2379</v>
      </c>
      <c r="E228" s="69" t="s">
        <v>42</v>
      </c>
      <c r="F228" s="171">
        <v>45824</v>
      </c>
      <c r="G228" s="69" t="s">
        <v>3278</v>
      </c>
      <c r="H228" s="69"/>
      <c r="I228" s="69"/>
      <c r="J228" s="69"/>
      <c r="K228" s="171">
        <v>45824</v>
      </c>
      <c r="L228" s="69" t="s">
        <v>784</v>
      </c>
      <c r="M228" s="69" t="s">
        <v>223</v>
      </c>
      <c r="N228" s="69">
        <v>1</v>
      </c>
      <c r="O228" s="69"/>
      <c r="P228" s="69"/>
      <c r="Q228" s="69" t="s">
        <v>828</v>
      </c>
      <c r="R228" s="69" t="s">
        <v>847</v>
      </c>
      <c r="S228" s="69" t="s">
        <v>809</v>
      </c>
    </row>
    <row r="229" spans="2:19">
      <c r="B229" t="b">
        <f t="shared" si="5"/>
        <v>0</v>
      </c>
      <c r="C229" t="str">
        <f>VLOOKUP(M229,'user list'!A:B,2,0)</f>
        <v>OCAs</v>
      </c>
      <c r="D229" s="69" t="s">
        <v>3281</v>
      </c>
      <c r="E229" s="69" t="s">
        <v>45</v>
      </c>
      <c r="F229" s="171">
        <v>45824</v>
      </c>
      <c r="G229" s="69" t="s">
        <v>3282</v>
      </c>
      <c r="H229" s="69"/>
      <c r="I229" s="69"/>
      <c r="J229" s="69"/>
      <c r="K229" s="171">
        <v>45824</v>
      </c>
      <c r="L229" s="69" t="s">
        <v>784</v>
      </c>
      <c r="M229" s="69" t="s">
        <v>279</v>
      </c>
      <c r="N229" s="69">
        <v>1</v>
      </c>
      <c r="O229" s="69"/>
      <c r="P229" s="69"/>
      <c r="Q229" s="69" t="s">
        <v>785</v>
      </c>
      <c r="R229" s="69" t="s">
        <v>786</v>
      </c>
      <c r="S229" s="69"/>
    </row>
    <row r="230" spans="2:19">
      <c r="B230" t="b">
        <f t="shared" ref="B230:B291" si="6">IF(C230="X",1)</f>
        <v>0</v>
      </c>
      <c r="C230" t="str">
        <f>VLOOKUP(M230,'user list'!A:B,2,0)</f>
        <v>DOE</v>
      </c>
      <c r="D230" s="69" t="s">
        <v>1207</v>
      </c>
      <c r="E230" s="69" t="s">
        <v>69</v>
      </c>
      <c r="F230" s="171">
        <v>45824</v>
      </c>
      <c r="G230" s="69" t="s">
        <v>3284</v>
      </c>
      <c r="H230" s="69"/>
      <c r="I230" s="69"/>
      <c r="J230" s="69"/>
      <c r="K230" s="171">
        <v>45824</v>
      </c>
      <c r="L230" s="69" t="s">
        <v>784</v>
      </c>
      <c r="M230" s="69" t="s">
        <v>212</v>
      </c>
      <c r="N230" s="69">
        <v>1</v>
      </c>
      <c r="O230" s="69" t="s">
        <v>1207</v>
      </c>
      <c r="P230" s="69"/>
      <c r="Q230" s="69" t="s">
        <v>785</v>
      </c>
      <c r="R230" s="69" t="s">
        <v>786</v>
      </c>
      <c r="S230" s="69" t="s">
        <v>787</v>
      </c>
    </row>
    <row r="231" spans="2:19">
      <c r="B231" t="b">
        <f t="shared" si="6"/>
        <v>0</v>
      </c>
      <c r="C231" t="str">
        <f>VLOOKUP(M231,'user list'!A:B,2,0)</f>
        <v>DOE</v>
      </c>
      <c r="D231" s="69" t="s">
        <v>3287</v>
      </c>
      <c r="E231" s="69" t="s">
        <v>69</v>
      </c>
      <c r="F231" s="171">
        <v>45824</v>
      </c>
      <c r="G231" s="69" t="s">
        <v>3288</v>
      </c>
      <c r="H231" s="69"/>
      <c r="I231" s="69"/>
      <c r="J231" s="69"/>
      <c r="K231" s="171">
        <v>45824</v>
      </c>
      <c r="L231" s="69" t="s">
        <v>784</v>
      </c>
      <c r="M231" s="69" t="s">
        <v>212</v>
      </c>
      <c r="N231" s="69">
        <v>1</v>
      </c>
      <c r="O231" s="69" t="s">
        <v>3289</v>
      </c>
      <c r="P231" s="69"/>
      <c r="Q231" s="69" t="s">
        <v>785</v>
      </c>
      <c r="R231" s="69" t="s">
        <v>786</v>
      </c>
      <c r="S231" s="69" t="s">
        <v>787</v>
      </c>
    </row>
    <row r="232" spans="2:19">
      <c r="B232" t="b">
        <f t="shared" si="6"/>
        <v>0</v>
      </c>
      <c r="C232" t="str">
        <f>VLOOKUP(M232,'user list'!A:B,2,0)</f>
        <v>DOE</v>
      </c>
      <c r="D232" s="69" t="s">
        <v>3299</v>
      </c>
      <c r="E232" s="69" t="s">
        <v>69</v>
      </c>
      <c r="F232" s="171">
        <v>45824</v>
      </c>
      <c r="G232" s="69" t="s">
        <v>3300</v>
      </c>
      <c r="H232" s="69"/>
      <c r="I232" s="69"/>
      <c r="J232" s="69"/>
      <c r="K232" s="171">
        <v>45824</v>
      </c>
      <c r="L232" s="69" t="s">
        <v>784</v>
      </c>
      <c r="M232" s="69" t="s">
        <v>212</v>
      </c>
      <c r="N232" s="69">
        <v>1</v>
      </c>
      <c r="O232" s="69" t="s">
        <v>3299</v>
      </c>
      <c r="P232" s="69"/>
      <c r="Q232" s="69" t="s">
        <v>851</v>
      </c>
      <c r="R232" s="69" t="s">
        <v>852</v>
      </c>
      <c r="S232" s="69" t="s">
        <v>809</v>
      </c>
    </row>
    <row r="233" spans="2:19">
      <c r="B233" t="b">
        <f t="shared" si="6"/>
        <v>0</v>
      </c>
      <c r="C233" t="str">
        <f>VLOOKUP(M233,'user list'!A:B,2,0)</f>
        <v>DOE</v>
      </c>
      <c r="D233" s="69" t="s">
        <v>3301</v>
      </c>
      <c r="E233" s="69" t="s">
        <v>69</v>
      </c>
      <c r="F233" s="171">
        <v>45824</v>
      </c>
      <c r="G233" s="69" t="s">
        <v>3302</v>
      </c>
      <c r="H233" s="69"/>
      <c r="I233" s="69"/>
      <c r="J233" s="69"/>
      <c r="K233" s="171">
        <v>45824</v>
      </c>
      <c r="L233" s="69" t="s">
        <v>784</v>
      </c>
      <c r="M233" s="69" t="s">
        <v>212</v>
      </c>
      <c r="N233" s="69">
        <v>1</v>
      </c>
      <c r="O233" s="69" t="s">
        <v>3301</v>
      </c>
      <c r="P233" s="69"/>
      <c r="Q233" s="69" t="s">
        <v>785</v>
      </c>
      <c r="R233" s="69" t="s">
        <v>786</v>
      </c>
      <c r="S233" s="69" t="s">
        <v>787</v>
      </c>
    </row>
    <row r="234" spans="2:19">
      <c r="B234" t="b">
        <f t="shared" si="6"/>
        <v>0</v>
      </c>
      <c r="C234" t="str">
        <f>VLOOKUP(M234,'user list'!A:B,2,0)</f>
        <v>DOE</v>
      </c>
      <c r="D234" s="69" t="s">
        <v>3303</v>
      </c>
      <c r="E234" s="69" t="s">
        <v>69</v>
      </c>
      <c r="F234" s="171">
        <v>45824</v>
      </c>
      <c r="G234" s="69" t="s">
        <v>3304</v>
      </c>
      <c r="H234" s="69"/>
      <c r="I234" s="69"/>
      <c r="J234" s="69"/>
      <c r="K234" s="171">
        <v>45824</v>
      </c>
      <c r="L234" s="69" t="s">
        <v>784</v>
      </c>
      <c r="M234" s="69" t="s">
        <v>212</v>
      </c>
      <c r="N234" s="69">
        <v>1</v>
      </c>
      <c r="O234" s="69" t="s">
        <v>3303</v>
      </c>
      <c r="P234" s="69"/>
      <c r="Q234" s="69" t="s">
        <v>785</v>
      </c>
      <c r="R234" s="69" t="s">
        <v>786</v>
      </c>
      <c r="S234" s="69" t="s">
        <v>787</v>
      </c>
    </row>
    <row r="235" spans="2:19">
      <c r="B235" t="b">
        <f t="shared" si="6"/>
        <v>0</v>
      </c>
      <c r="C235" t="str">
        <f>VLOOKUP(M235,'user list'!A:B,2,0)</f>
        <v>SSDD</v>
      </c>
      <c r="D235" s="69" t="s">
        <v>3305</v>
      </c>
      <c r="E235" s="69" t="s">
        <v>96</v>
      </c>
      <c r="F235" s="171">
        <v>45824</v>
      </c>
      <c r="G235" s="69" t="s">
        <v>3306</v>
      </c>
      <c r="H235" s="69"/>
      <c r="I235" s="69"/>
      <c r="J235" s="69"/>
      <c r="K235" s="171">
        <v>45824</v>
      </c>
      <c r="L235" s="69" t="s">
        <v>784</v>
      </c>
      <c r="M235" s="69" t="s">
        <v>273</v>
      </c>
      <c r="N235" s="69">
        <v>1</v>
      </c>
      <c r="O235" s="69"/>
      <c r="P235" s="69"/>
      <c r="Q235" s="69" t="s">
        <v>805</v>
      </c>
      <c r="R235" s="69" t="s">
        <v>824</v>
      </c>
      <c r="S235" s="69" t="s">
        <v>809</v>
      </c>
    </row>
    <row r="236" spans="2:19">
      <c r="B236" t="b">
        <f t="shared" si="6"/>
        <v>0</v>
      </c>
      <c r="C236" t="str">
        <f>VLOOKUP(M236,'user list'!A:B,2,0)</f>
        <v>OCAs</v>
      </c>
      <c r="D236" s="69" t="s">
        <v>3307</v>
      </c>
      <c r="E236" s="69" t="s">
        <v>45</v>
      </c>
      <c r="F236" s="171">
        <v>45821</v>
      </c>
      <c r="G236" s="69" t="s">
        <v>3308</v>
      </c>
      <c r="H236" s="69"/>
      <c r="I236" s="69"/>
      <c r="J236" s="69"/>
      <c r="K236" s="171">
        <v>45824</v>
      </c>
      <c r="L236" s="69" t="s">
        <v>784</v>
      </c>
      <c r="M236" s="69" t="s">
        <v>279</v>
      </c>
      <c r="N236" s="69">
        <v>1</v>
      </c>
      <c r="O236" s="69"/>
      <c r="P236" s="69"/>
      <c r="Q236" s="69" t="s">
        <v>785</v>
      </c>
      <c r="R236" s="69" t="s">
        <v>786</v>
      </c>
      <c r="S236" s="69"/>
    </row>
    <row r="237" spans="2:19">
      <c r="B237" t="b">
        <f t="shared" si="6"/>
        <v>0</v>
      </c>
      <c r="C237" t="str">
        <f>VLOOKUP(M237,'user list'!A:B,2,0)</f>
        <v>DOE</v>
      </c>
      <c r="D237" s="69" t="s">
        <v>3311</v>
      </c>
      <c r="E237" s="69" t="s">
        <v>69</v>
      </c>
      <c r="F237" s="171">
        <v>45824</v>
      </c>
      <c r="G237" s="69" t="s">
        <v>3312</v>
      </c>
      <c r="H237" s="69"/>
      <c r="I237" s="69"/>
      <c r="J237" s="69"/>
      <c r="K237" s="171">
        <v>45824</v>
      </c>
      <c r="L237" s="69" t="s">
        <v>784</v>
      </c>
      <c r="M237" s="69" t="s">
        <v>212</v>
      </c>
      <c r="N237" s="69">
        <v>1</v>
      </c>
      <c r="O237" s="69" t="s">
        <v>3311</v>
      </c>
      <c r="P237" s="69"/>
      <c r="Q237" s="69" t="s">
        <v>785</v>
      </c>
      <c r="R237" s="69" t="s">
        <v>786</v>
      </c>
      <c r="S237" s="69" t="s">
        <v>787</v>
      </c>
    </row>
    <row r="238" spans="2:19">
      <c r="B238" t="b">
        <f t="shared" si="6"/>
        <v>0</v>
      </c>
      <c r="C238" t="str">
        <f>VLOOKUP(M238,'user list'!A:B,2,0)</f>
        <v>DOE</v>
      </c>
      <c r="D238" s="69" t="s">
        <v>3319</v>
      </c>
      <c r="E238" s="69" t="s">
        <v>69</v>
      </c>
      <c r="F238" s="171">
        <v>45824</v>
      </c>
      <c r="G238" s="69" t="s">
        <v>3320</v>
      </c>
      <c r="H238" s="69"/>
      <c r="I238" s="69"/>
      <c r="J238" s="69"/>
      <c r="K238" s="171">
        <v>45824</v>
      </c>
      <c r="L238" s="69" t="s">
        <v>784</v>
      </c>
      <c r="M238" s="69" t="s">
        <v>212</v>
      </c>
      <c r="N238" s="69">
        <v>1</v>
      </c>
      <c r="O238" s="69" t="s">
        <v>3321</v>
      </c>
      <c r="P238" s="69"/>
      <c r="Q238" s="69" t="s">
        <v>851</v>
      </c>
      <c r="R238" s="69" t="s">
        <v>852</v>
      </c>
      <c r="S238" s="69" t="s">
        <v>787</v>
      </c>
    </row>
    <row r="239" spans="2:19">
      <c r="B239" t="b">
        <f t="shared" si="6"/>
        <v>0</v>
      </c>
      <c r="C239" t="str">
        <f>VLOOKUP(M239,'user list'!A:B,2,0)</f>
        <v>OCAs</v>
      </c>
      <c r="D239" s="69" t="s">
        <v>3322</v>
      </c>
      <c r="E239" s="69" t="s">
        <v>45</v>
      </c>
      <c r="F239" s="171">
        <v>45819</v>
      </c>
      <c r="G239" s="69" t="s">
        <v>3323</v>
      </c>
      <c r="H239" s="69"/>
      <c r="I239" s="69"/>
      <c r="J239" s="69"/>
      <c r="K239" s="171">
        <v>45824</v>
      </c>
      <c r="L239" s="69" t="s">
        <v>784</v>
      </c>
      <c r="M239" s="69" t="s">
        <v>279</v>
      </c>
      <c r="N239" s="69">
        <v>1</v>
      </c>
      <c r="O239" s="69"/>
      <c r="P239" s="69"/>
      <c r="Q239" s="69" t="s">
        <v>785</v>
      </c>
      <c r="R239" s="69" t="s">
        <v>786</v>
      </c>
      <c r="S239" s="69"/>
    </row>
    <row r="240" spans="2:19">
      <c r="B240" t="b">
        <f t="shared" si="6"/>
        <v>0</v>
      </c>
      <c r="C240" t="str">
        <f>VLOOKUP(M240,'user list'!A:B,2,0)</f>
        <v>OCAs</v>
      </c>
      <c r="D240" s="69" t="s">
        <v>3324</v>
      </c>
      <c r="E240" s="69" t="s">
        <v>45</v>
      </c>
      <c r="F240" s="171">
        <v>45819</v>
      </c>
      <c r="G240" s="69" t="s">
        <v>3325</v>
      </c>
      <c r="H240" s="69"/>
      <c r="I240" s="69"/>
      <c r="J240" s="69"/>
      <c r="K240" s="171">
        <v>45824</v>
      </c>
      <c r="L240" s="69" t="s">
        <v>784</v>
      </c>
      <c r="M240" s="69" t="s">
        <v>279</v>
      </c>
      <c r="N240" s="69">
        <v>1</v>
      </c>
      <c r="O240" s="69"/>
      <c r="P240" s="69"/>
      <c r="Q240" s="69" t="s">
        <v>785</v>
      </c>
      <c r="R240" s="69" t="s">
        <v>786</v>
      </c>
      <c r="S240" s="69"/>
    </row>
    <row r="241" spans="2:19">
      <c r="B241" t="b">
        <f t="shared" si="6"/>
        <v>0</v>
      </c>
      <c r="C241" t="str">
        <f>VLOOKUP(M241,'user list'!A:B,2,0)</f>
        <v>DOE</v>
      </c>
      <c r="D241" s="69" t="s">
        <v>2945</v>
      </c>
      <c r="E241" s="69" t="s">
        <v>69</v>
      </c>
      <c r="F241" s="171">
        <v>45824</v>
      </c>
      <c r="G241" s="69" t="s">
        <v>2946</v>
      </c>
      <c r="H241" s="69"/>
      <c r="I241" s="69"/>
      <c r="J241" s="69"/>
      <c r="K241" s="171">
        <v>45824</v>
      </c>
      <c r="L241" s="69" t="s">
        <v>784</v>
      </c>
      <c r="M241" s="69" t="s">
        <v>212</v>
      </c>
      <c r="N241" s="69">
        <v>1</v>
      </c>
      <c r="O241" s="69" t="s">
        <v>2945</v>
      </c>
      <c r="P241" s="69"/>
      <c r="Q241" s="69" t="s">
        <v>805</v>
      </c>
      <c r="R241" s="69" t="s">
        <v>806</v>
      </c>
      <c r="S241" s="69" t="s">
        <v>787</v>
      </c>
    </row>
    <row r="242" spans="2:19">
      <c r="B242" t="b">
        <f t="shared" si="6"/>
        <v>0</v>
      </c>
      <c r="C242" t="str">
        <f>VLOOKUP(M242,'user list'!A:B,2,0)</f>
        <v>DOE</v>
      </c>
      <c r="D242" s="69" t="s">
        <v>2947</v>
      </c>
      <c r="E242" s="69" t="s">
        <v>69</v>
      </c>
      <c r="F242" s="171">
        <v>45824</v>
      </c>
      <c r="G242" s="69" t="s">
        <v>2948</v>
      </c>
      <c r="H242" s="69"/>
      <c r="I242" s="69"/>
      <c r="J242" s="69"/>
      <c r="K242" s="171">
        <v>45824</v>
      </c>
      <c r="L242" s="69" t="s">
        <v>784</v>
      </c>
      <c r="M242" s="69" t="s">
        <v>212</v>
      </c>
      <c r="N242" s="69">
        <v>1</v>
      </c>
      <c r="O242" s="69" t="s">
        <v>2949</v>
      </c>
      <c r="P242" s="69"/>
      <c r="Q242" s="69" t="s">
        <v>851</v>
      </c>
      <c r="R242" s="69" t="s">
        <v>852</v>
      </c>
      <c r="S242" s="69" t="s">
        <v>787</v>
      </c>
    </row>
    <row r="243" spans="2:19">
      <c r="B243" t="b">
        <f t="shared" si="6"/>
        <v>0</v>
      </c>
      <c r="C243" t="str">
        <f>VLOOKUP(M243,'user list'!A:B,2,0)</f>
        <v>CTO</v>
      </c>
      <c r="D243" s="69" t="s">
        <v>2987</v>
      </c>
      <c r="E243" s="69" t="s">
        <v>758</v>
      </c>
      <c r="F243" s="171">
        <v>45824</v>
      </c>
      <c r="G243" s="69" t="s">
        <v>2988</v>
      </c>
      <c r="H243" s="69"/>
      <c r="I243" s="69"/>
      <c r="J243" s="69"/>
      <c r="K243" s="171">
        <v>45824</v>
      </c>
      <c r="L243" s="69" t="s">
        <v>784</v>
      </c>
      <c r="M243" s="69" t="s">
        <v>207</v>
      </c>
      <c r="N243" s="69">
        <v>1</v>
      </c>
      <c r="O243" s="69"/>
      <c r="P243" s="69"/>
      <c r="Q243" s="69" t="s">
        <v>805</v>
      </c>
      <c r="R243" s="69" t="s">
        <v>806</v>
      </c>
      <c r="S243" s="69" t="s">
        <v>787</v>
      </c>
    </row>
    <row r="244" spans="2:19">
      <c r="B244" t="b">
        <f t="shared" si="6"/>
        <v>0</v>
      </c>
      <c r="C244" t="str">
        <f>VLOOKUP(M244,'user list'!A:B,2,0)</f>
        <v>DOE</v>
      </c>
      <c r="D244" s="69" t="s">
        <v>2950</v>
      </c>
      <c r="E244" s="69" t="s">
        <v>69</v>
      </c>
      <c r="F244" s="171">
        <v>45824</v>
      </c>
      <c r="G244" s="69" t="s">
        <v>2951</v>
      </c>
      <c r="H244" s="69"/>
      <c r="I244" s="69"/>
      <c r="J244" s="69"/>
      <c r="K244" s="171">
        <v>45824</v>
      </c>
      <c r="L244" s="69" t="s">
        <v>784</v>
      </c>
      <c r="M244" s="69" t="s">
        <v>212</v>
      </c>
      <c r="N244" s="69">
        <v>1</v>
      </c>
      <c r="O244" s="69" t="s">
        <v>2952</v>
      </c>
      <c r="P244" s="69"/>
      <c r="Q244" s="69" t="s">
        <v>785</v>
      </c>
      <c r="R244" s="69" t="s">
        <v>786</v>
      </c>
      <c r="S244" s="69" t="s">
        <v>787</v>
      </c>
    </row>
    <row r="245" spans="2:19">
      <c r="B245" t="b">
        <f t="shared" si="6"/>
        <v>0</v>
      </c>
      <c r="C245" t="str">
        <f>VLOOKUP(M245,'user list'!A:B,2,0)</f>
        <v>OCA</v>
      </c>
      <c r="D245" s="69" t="s">
        <v>2989</v>
      </c>
      <c r="E245" s="69" t="s">
        <v>1131</v>
      </c>
      <c r="F245" s="171">
        <v>45824</v>
      </c>
      <c r="G245" s="69" t="s">
        <v>2990</v>
      </c>
      <c r="H245" s="69"/>
      <c r="I245" s="69"/>
      <c r="J245" s="69"/>
      <c r="K245" s="171">
        <v>45824</v>
      </c>
      <c r="L245" s="69" t="s">
        <v>784</v>
      </c>
      <c r="M245" s="69" t="s">
        <v>228</v>
      </c>
      <c r="N245" s="69">
        <v>1</v>
      </c>
      <c r="O245" s="69"/>
      <c r="P245" s="69"/>
      <c r="Q245" s="69" t="s">
        <v>828</v>
      </c>
      <c r="R245" s="69" t="s">
        <v>829</v>
      </c>
      <c r="S245" s="69"/>
    </row>
    <row r="246" spans="2:19">
      <c r="B246" t="b">
        <f t="shared" si="6"/>
        <v>0</v>
      </c>
      <c r="C246" t="str">
        <f>VLOOKUP(M246,'user list'!A:B,2,0)</f>
        <v>OCA</v>
      </c>
      <c r="D246" s="69" t="s">
        <v>2994</v>
      </c>
      <c r="E246" s="69" t="s">
        <v>749</v>
      </c>
      <c r="F246" s="171">
        <v>45824</v>
      </c>
      <c r="G246" s="69" t="s">
        <v>2995</v>
      </c>
      <c r="H246" s="69"/>
      <c r="I246" s="69"/>
      <c r="J246" s="69"/>
      <c r="K246" s="171">
        <v>45824</v>
      </c>
      <c r="L246" s="69" t="s">
        <v>784</v>
      </c>
      <c r="M246" s="69" t="s">
        <v>228</v>
      </c>
      <c r="N246" s="69">
        <v>1</v>
      </c>
      <c r="O246" s="69"/>
      <c r="P246" s="69"/>
      <c r="Q246" s="69" t="s">
        <v>828</v>
      </c>
      <c r="R246" s="69" t="s">
        <v>829</v>
      </c>
      <c r="S246" s="69"/>
    </row>
    <row r="247" spans="2:19">
      <c r="B247" t="b">
        <f t="shared" si="6"/>
        <v>0</v>
      </c>
      <c r="C247" t="str">
        <f>VLOOKUP(M247,'user list'!A:B,2,0)</f>
        <v>CCESD</v>
      </c>
      <c r="D247" s="69" t="s">
        <v>2996</v>
      </c>
      <c r="E247" s="69" t="s">
        <v>2958</v>
      </c>
      <c r="F247" s="171">
        <v>45818</v>
      </c>
      <c r="G247" s="69" t="s">
        <v>2997</v>
      </c>
      <c r="H247" s="69"/>
      <c r="I247" s="171">
        <v>45824</v>
      </c>
      <c r="J247" s="69"/>
      <c r="K247" s="171">
        <v>45824</v>
      </c>
      <c r="L247" s="69" t="s">
        <v>784</v>
      </c>
      <c r="M247" s="69" t="s">
        <v>284</v>
      </c>
      <c r="N247" s="69">
        <v>1</v>
      </c>
      <c r="O247" s="69"/>
      <c r="P247" s="69"/>
      <c r="Q247" s="69" t="s">
        <v>1077</v>
      </c>
      <c r="R247" s="69" t="s">
        <v>1142</v>
      </c>
      <c r="S247" s="69" t="s">
        <v>809</v>
      </c>
    </row>
    <row r="248" spans="2:19">
      <c r="B248" t="b">
        <f t="shared" si="6"/>
        <v>0</v>
      </c>
      <c r="C248" t="str">
        <f>VLOOKUP(M248,'user list'!A:B,2,0)</f>
        <v>OCA</v>
      </c>
      <c r="D248" s="69" t="s">
        <v>2998</v>
      </c>
      <c r="E248" s="69" t="s">
        <v>2999</v>
      </c>
      <c r="F248" s="171">
        <v>45819</v>
      </c>
      <c r="G248" s="69" t="s">
        <v>3000</v>
      </c>
      <c r="H248" s="69"/>
      <c r="I248" s="69"/>
      <c r="J248" s="69"/>
      <c r="K248" s="171">
        <v>45824</v>
      </c>
      <c r="L248" s="69" t="s">
        <v>784</v>
      </c>
      <c r="M248" s="69" t="s">
        <v>228</v>
      </c>
      <c r="N248" s="69">
        <v>1</v>
      </c>
      <c r="O248" s="69"/>
      <c r="P248" s="69"/>
      <c r="Q248" s="69" t="s">
        <v>828</v>
      </c>
      <c r="R248" s="69" t="s">
        <v>829</v>
      </c>
      <c r="S248" s="69"/>
    </row>
    <row r="249" spans="2:19">
      <c r="B249" t="b">
        <f t="shared" si="6"/>
        <v>0</v>
      </c>
      <c r="C249" t="str">
        <f>VLOOKUP(M249,'user list'!A:B,2,0)</f>
        <v>QCEAU</v>
      </c>
      <c r="D249" s="69" t="s">
        <v>3003</v>
      </c>
      <c r="E249" s="69" t="s">
        <v>88</v>
      </c>
      <c r="F249" s="171">
        <v>45824</v>
      </c>
      <c r="G249" s="69" t="s">
        <v>3004</v>
      </c>
      <c r="H249" s="69"/>
      <c r="I249" s="69"/>
      <c r="J249" s="69"/>
      <c r="K249" s="171">
        <v>45824</v>
      </c>
      <c r="L249" s="69" t="s">
        <v>784</v>
      </c>
      <c r="M249" s="69" t="s">
        <v>266</v>
      </c>
      <c r="N249" s="69">
        <v>1</v>
      </c>
      <c r="O249" s="69"/>
      <c r="P249" s="69"/>
      <c r="Q249" s="69" t="s">
        <v>792</v>
      </c>
      <c r="R249" s="69" t="s">
        <v>793</v>
      </c>
      <c r="S249" s="69" t="s">
        <v>787</v>
      </c>
    </row>
    <row r="250" spans="2:19">
      <c r="B250" t="b">
        <f t="shared" si="6"/>
        <v>0</v>
      </c>
      <c r="C250" t="str">
        <f>VLOOKUP(M250,'user list'!A:B,2,0)</f>
        <v>SBCDPO</v>
      </c>
      <c r="D250" s="69" t="s">
        <v>3005</v>
      </c>
      <c r="E250" s="69" t="s">
        <v>3006</v>
      </c>
      <c r="F250" s="171">
        <v>45821</v>
      </c>
      <c r="G250" s="69" t="s">
        <v>3007</v>
      </c>
      <c r="H250" s="69"/>
      <c r="I250" s="69"/>
      <c r="J250" s="69"/>
      <c r="K250" s="171">
        <v>45824</v>
      </c>
      <c r="L250" s="69" t="s">
        <v>784</v>
      </c>
      <c r="M250" s="69" t="s">
        <v>271</v>
      </c>
      <c r="N250" s="69">
        <v>1</v>
      </c>
      <c r="O250" s="69"/>
      <c r="P250" s="69"/>
      <c r="Q250" s="69" t="s">
        <v>1077</v>
      </c>
      <c r="R250" s="69" t="s">
        <v>1078</v>
      </c>
      <c r="S250" s="69"/>
    </row>
    <row r="251" spans="2:19">
      <c r="B251" t="b">
        <f t="shared" si="6"/>
        <v>0</v>
      </c>
      <c r="C251" t="str">
        <f>VLOOKUP(M251,'user list'!A:B,2,0)</f>
        <v>SBCDPO</v>
      </c>
      <c r="D251" s="69" t="s">
        <v>3008</v>
      </c>
      <c r="E251" s="69" t="s">
        <v>3009</v>
      </c>
      <c r="F251" s="171">
        <v>45813</v>
      </c>
      <c r="G251" s="69" t="s">
        <v>3010</v>
      </c>
      <c r="H251" s="69"/>
      <c r="I251" s="69"/>
      <c r="J251" s="69"/>
      <c r="K251" s="171">
        <v>45824</v>
      </c>
      <c r="L251" s="69" t="s">
        <v>784</v>
      </c>
      <c r="M251" s="69" t="s">
        <v>271</v>
      </c>
      <c r="N251" s="69">
        <v>1</v>
      </c>
      <c r="O251" s="69"/>
      <c r="P251" s="69"/>
      <c r="Q251" s="69" t="s">
        <v>1077</v>
      </c>
      <c r="R251" s="69" t="s">
        <v>1078</v>
      </c>
      <c r="S251" s="69"/>
    </row>
    <row r="252" spans="2:19">
      <c r="B252" t="b">
        <f t="shared" si="6"/>
        <v>0</v>
      </c>
      <c r="C252" t="str">
        <f>VLOOKUP(M252,'user list'!A:B,2,0)</f>
        <v>SPORTS</v>
      </c>
      <c r="D252" s="69" t="s">
        <v>3011</v>
      </c>
      <c r="E252" s="69" t="s">
        <v>2861</v>
      </c>
      <c r="F252" s="171">
        <v>45813</v>
      </c>
      <c r="G252" s="69"/>
      <c r="H252" s="69"/>
      <c r="I252" s="69"/>
      <c r="J252" s="69"/>
      <c r="K252" s="171">
        <v>45824</v>
      </c>
      <c r="L252" s="69" t="s">
        <v>784</v>
      </c>
      <c r="M252" s="69" t="s">
        <v>272</v>
      </c>
      <c r="N252" s="69"/>
      <c r="O252" s="69"/>
      <c r="P252" s="69"/>
      <c r="Q252" s="69" t="s">
        <v>1077</v>
      </c>
      <c r="R252" s="69" t="s">
        <v>1142</v>
      </c>
      <c r="S252" s="69" t="s">
        <v>809</v>
      </c>
    </row>
    <row r="253" spans="2:19">
      <c r="B253" t="b">
        <f t="shared" si="6"/>
        <v>0</v>
      </c>
      <c r="C253" t="str">
        <f>VLOOKUP(M253,'user list'!A:B,2,0)</f>
        <v>ADAAC</v>
      </c>
      <c r="D253" s="69" t="s">
        <v>2968</v>
      </c>
      <c r="E253" s="69" t="s">
        <v>1535</v>
      </c>
      <c r="F253" s="171">
        <v>45824</v>
      </c>
      <c r="G253" s="69" t="s">
        <v>2969</v>
      </c>
      <c r="H253" s="69"/>
      <c r="I253" s="69"/>
      <c r="J253" s="69"/>
      <c r="K253" s="171">
        <v>45824</v>
      </c>
      <c r="L253" s="69" t="s">
        <v>784</v>
      </c>
      <c r="M253" s="69" t="s">
        <v>190</v>
      </c>
      <c r="N253" s="69">
        <v>1</v>
      </c>
      <c r="O253" s="69"/>
      <c r="P253" s="69"/>
      <c r="Q253" s="69" t="s">
        <v>792</v>
      </c>
      <c r="R253" s="69" t="s">
        <v>793</v>
      </c>
      <c r="S253" s="69" t="s">
        <v>809</v>
      </c>
    </row>
    <row r="254" spans="2:19">
      <c r="B254" t="b">
        <f t="shared" si="6"/>
        <v>0</v>
      </c>
      <c r="C254" t="str">
        <f>VLOOKUP(M254,'user list'!A:B,2,0)</f>
        <v>DOE</v>
      </c>
      <c r="D254" s="69" t="s">
        <v>2972</v>
      </c>
      <c r="E254" s="69" t="s">
        <v>69</v>
      </c>
      <c r="F254" s="171">
        <v>45824</v>
      </c>
      <c r="G254" s="69" t="s">
        <v>2973</v>
      </c>
      <c r="H254" s="69"/>
      <c r="I254" s="69"/>
      <c r="J254" s="69"/>
      <c r="K254" s="171">
        <v>45824</v>
      </c>
      <c r="L254" s="69" t="s">
        <v>784</v>
      </c>
      <c r="M254" s="69" t="s">
        <v>212</v>
      </c>
      <c r="N254" s="69">
        <v>1</v>
      </c>
      <c r="O254" s="69" t="s">
        <v>2974</v>
      </c>
      <c r="P254" s="69"/>
      <c r="Q254" s="69" t="s">
        <v>851</v>
      </c>
      <c r="R254" s="69" t="s">
        <v>852</v>
      </c>
      <c r="S254" s="69" t="s">
        <v>787</v>
      </c>
    </row>
    <row r="255" spans="2:19">
      <c r="B255" t="b">
        <f t="shared" si="6"/>
        <v>0</v>
      </c>
      <c r="C255" t="str">
        <f>VLOOKUP(M255,'user list'!A:B,2,0)</f>
        <v>MDAD</v>
      </c>
      <c r="D255" s="69" t="s">
        <v>3012</v>
      </c>
      <c r="E255" s="69" t="s">
        <v>42</v>
      </c>
      <c r="F255" s="171">
        <v>45819</v>
      </c>
      <c r="G255" s="69" t="s">
        <v>3013</v>
      </c>
      <c r="H255" s="69"/>
      <c r="I255" s="69"/>
      <c r="J255" s="69"/>
      <c r="K255" s="171">
        <v>45824</v>
      </c>
      <c r="L255" s="69" t="s">
        <v>784</v>
      </c>
      <c r="M255" s="69" t="s">
        <v>223</v>
      </c>
      <c r="N255" s="69">
        <v>1</v>
      </c>
      <c r="O255" s="69"/>
      <c r="P255" s="69"/>
      <c r="Q255" s="69" t="s">
        <v>805</v>
      </c>
      <c r="R255" s="69" t="s">
        <v>806</v>
      </c>
      <c r="S255" s="69" t="s">
        <v>787</v>
      </c>
    </row>
    <row r="256" spans="2:19">
      <c r="B256" t="b">
        <f t="shared" si="6"/>
        <v>0</v>
      </c>
      <c r="C256" t="str">
        <f>VLOOKUP(M256,'user list'!A:B,2,0)</f>
        <v>MDAD</v>
      </c>
      <c r="D256" s="69" t="s">
        <v>3014</v>
      </c>
      <c r="E256" s="69" t="s">
        <v>42</v>
      </c>
      <c r="F256" s="171">
        <v>45820</v>
      </c>
      <c r="G256" s="69" t="s">
        <v>3015</v>
      </c>
      <c r="H256" s="69"/>
      <c r="I256" s="69"/>
      <c r="J256" s="69"/>
      <c r="K256" s="171">
        <v>45824</v>
      </c>
      <c r="L256" s="69" t="s">
        <v>784</v>
      </c>
      <c r="M256" s="69" t="s">
        <v>223</v>
      </c>
      <c r="N256" s="69">
        <v>1</v>
      </c>
      <c r="O256" s="69"/>
      <c r="P256" s="69"/>
      <c r="Q256" s="69" t="s">
        <v>828</v>
      </c>
      <c r="R256" s="69" t="s">
        <v>847</v>
      </c>
      <c r="S256" s="69" t="s">
        <v>809</v>
      </c>
    </row>
    <row r="257" spans="2:19">
      <c r="B257" t="b">
        <f t="shared" si="6"/>
        <v>0</v>
      </c>
      <c r="C257" t="str">
        <f>VLOOKUP(M257,'user list'!A:B,2,0)</f>
        <v>DOE</v>
      </c>
      <c r="D257" s="69" t="s">
        <v>782</v>
      </c>
      <c r="E257" s="69" t="s">
        <v>69</v>
      </c>
      <c r="F257" s="171">
        <v>45821</v>
      </c>
      <c r="G257" s="69" t="s">
        <v>783</v>
      </c>
      <c r="H257" s="69"/>
      <c r="I257" s="69"/>
      <c r="J257" s="69"/>
      <c r="K257" s="171">
        <v>45821</v>
      </c>
      <c r="L257" s="69" t="s">
        <v>784</v>
      </c>
      <c r="M257" s="69" t="s">
        <v>212</v>
      </c>
      <c r="N257" s="69">
        <v>1</v>
      </c>
      <c r="O257" s="69" t="s">
        <v>782</v>
      </c>
      <c r="P257" s="69"/>
      <c r="Q257" s="69" t="s">
        <v>785</v>
      </c>
      <c r="R257" s="69" t="s">
        <v>786</v>
      </c>
      <c r="S257" s="69" t="s">
        <v>787</v>
      </c>
    </row>
    <row r="258" spans="2:19">
      <c r="B258" t="b">
        <f t="shared" si="6"/>
        <v>0</v>
      </c>
      <c r="C258" t="str">
        <f>VLOOKUP(M258,'user list'!A:B,2,0)</f>
        <v>DOE</v>
      </c>
      <c r="D258" s="69" t="s">
        <v>1431</v>
      </c>
      <c r="E258" s="69" t="s">
        <v>69</v>
      </c>
      <c r="F258" s="171">
        <v>45821</v>
      </c>
      <c r="G258" s="69" t="s">
        <v>1432</v>
      </c>
      <c r="H258" s="69"/>
      <c r="I258" s="69"/>
      <c r="J258" s="69"/>
      <c r="K258" s="171">
        <v>45821</v>
      </c>
      <c r="L258" s="69" t="s">
        <v>784</v>
      </c>
      <c r="M258" s="69" t="s">
        <v>212</v>
      </c>
      <c r="N258" s="69">
        <v>1</v>
      </c>
      <c r="O258" s="69" t="s">
        <v>1434</v>
      </c>
      <c r="P258" s="69"/>
      <c r="Q258" s="69" t="s">
        <v>785</v>
      </c>
      <c r="R258" s="69" t="s">
        <v>786</v>
      </c>
      <c r="S258" s="69" t="s">
        <v>787</v>
      </c>
    </row>
    <row r="259" spans="2:19">
      <c r="B259" t="b">
        <f t="shared" si="6"/>
        <v>0</v>
      </c>
      <c r="C259" t="str">
        <f>VLOOKUP(M259,'user list'!A:B,2,0)</f>
        <v>DOE</v>
      </c>
      <c r="D259" s="69" t="s">
        <v>1440</v>
      </c>
      <c r="E259" s="69" t="s">
        <v>69</v>
      </c>
      <c r="F259" s="171">
        <v>45821</v>
      </c>
      <c r="G259" s="69" t="s">
        <v>1441</v>
      </c>
      <c r="H259" s="69"/>
      <c r="I259" s="69"/>
      <c r="J259" s="69"/>
      <c r="K259" s="171">
        <v>45821</v>
      </c>
      <c r="L259" s="69" t="s">
        <v>784</v>
      </c>
      <c r="M259" s="69" t="s">
        <v>212</v>
      </c>
      <c r="N259" s="69">
        <v>1</v>
      </c>
      <c r="O259" s="69" t="s">
        <v>1440</v>
      </c>
      <c r="P259" s="69"/>
      <c r="Q259" s="69" t="s">
        <v>785</v>
      </c>
      <c r="R259" s="69" t="s">
        <v>786</v>
      </c>
      <c r="S259" s="69" t="s">
        <v>809</v>
      </c>
    </row>
    <row r="260" spans="2:19">
      <c r="B260" t="b">
        <f t="shared" si="6"/>
        <v>0</v>
      </c>
      <c r="C260" t="str">
        <f>VLOOKUP(M260,'user list'!A:B,2,0)</f>
        <v>DOE</v>
      </c>
      <c r="D260" s="69" t="s">
        <v>1442</v>
      </c>
      <c r="E260" s="69" t="s">
        <v>69</v>
      </c>
      <c r="F260" s="171">
        <v>45821</v>
      </c>
      <c r="G260" s="69" t="s">
        <v>1443</v>
      </c>
      <c r="H260" s="69"/>
      <c r="I260" s="69"/>
      <c r="J260" s="69"/>
      <c r="K260" s="171">
        <v>45821</v>
      </c>
      <c r="L260" s="69" t="s">
        <v>784</v>
      </c>
      <c r="M260" s="69" t="s">
        <v>212</v>
      </c>
      <c r="N260" s="69">
        <v>1</v>
      </c>
      <c r="O260" s="69" t="s">
        <v>1444</v>
      </c>
      <c r="P260" s="69"/>
      <c r="Q260" s="69" t="s">
        <v>785</v>
      </c>
      <c r="R260" s="69" t="s">
        <v>786</v>
      </c>
      <c r="S260" s="69" t="s">
        <v>787</v>
      </c>
    </row>
    <row r="261" spans="2:19">
      <c r="B261" t="b">
        <f t="shared" si="6"/>
        <v>0</v>
      </c>
      <c r="C261" t="str">
        <f>VLOOKUP(M261,'user list'!A:B,2,0)</f>
        <v>OCAs</v>
      </c>
      <c r="D261" s="69" t="s">
        <v>1448</v>
      </c>
      <c r="E261" s="69" t="s">
        <v>45</v>
      </c>
      <c r="F261" s="171">
        <v>45819</v>
      </c>
      <c r="G261" s="69" t="s">
        <v>1449</v>
      </c>
      <c r="H261" s="69"/>
      <c r="I261" s="69"/>
      <c r="J261" s="69"/>
      <c r="K261" s="171">
        <v>45821</v>
      </c>
      <c r="L261" s="69" t="s">
        <v>784</v>
      </c>
      <c r="M261" s="69" t="s">
        <v>279</v>
      </c>
      <c r="N261" s="69">
        <v>1</v>
      </c>
      <c r="O261" s="69"/>
      <c r="P261" s="69"/>
      <c r="Q261" s="69" t="s">
        <v>785</v>
      </c>
      <c r="R261" s="69" t="s">
        <v>786</v>
      </c>
      <c r="S261" s="69"/>
    </row>
    <row r="262" spans="2:19">
      <c r="B262" t="b">
        <f t="shared" si="6"/>
        <v>0</v>
      </c>
      <c r="C262" t="str">
        <f>VLOOKUP(M262,'user list'!A:B,2,0)</f>
        <v>OCAs</v>
      </c>
      <c r="D262" s="69" t="s">
        <v>1453</v>
      </c>
      <c r="E262" s="69" t="s">
        <v>45</v>
      </c>
      <c r="F262" s="171">
        <v>45819</v>
      </c>
      <c r="G262" s="69" t="s">
        <v>1454</v>
      </c>
      <c r="H262" s="69"/>
      <c r="I262" s="69"/>
      <c r="J262" s="69"/>
      <c r="K262" s="171">
        <v>45821</v>
      </c>
      <c r="L262" s="69" t="s">
        <v>784</v>
      </c>
      <c r="M262" s="69" t="s">
        <v>279</v>
      </c>
      <c r="N262" s="69">
        <v>1</v>
      </c>
      <c r="O262" s="69"/>
      <c r="P262" s="69"/>
      <c r="Q262" s="69" t="s">
        <v>785</v>
      </c>
      <c r="R262" s="69" t="s">
        <v>886</v>
      </c>
      <c r="S262" s="69"/>
    </row>
    <row r="263" spans="2:19">
      <c r="B263" t="b">
        <f t="shared" si="6"/>
        <v>0</v>
      </c>
      <c r="C263" t="str">
        <f>VLOOKUP(M263,'user list'!A:B,2,0)</f>
        <v>OCAs</v>
      </c>
      <c r="D263" s="69" t="s">
        <v>1455</v>
      </c>
      <c r="E263" s="69" t="s">
        <v>45</v>
      </c>
      <c r="F263" s="171">
        <v>45819</v>
      </c>
      <c r="G263" s="69" t="s">
        <v>1456</v>
      </c>
      <c r="H263" s="69"/>
      <c r="I263" s="69"/>
      <c r="J263" s="69"/>
      <c r="K263" s="171">
        <v>45821</v>
      </c>
      <c r="L263" s="69" t="s">
        <v>784</v>
      </c>
      <c r="M263" s="69" t="s">
        <v>279</v>
      </c>
      <c r="N263" s="69">
        <v>1</v>
      </c>
      <c r="O263" s="69"/>
      <c r="P263" s="69"/>
      <c r="Q263" s="69" t="s">
        <v>785</v>
      </c>
      <c r="R263" s="69" t="s">
        <v>786</v>
      </c>
      <c r="S263" s="69"/>
    </row>
    <row r="264" spans="2:19">
      <c r="B264" t="b">
        <f t="shared" si="6"/>
        <v>0</v>
      </c>
      <c r="C264" t="str">
        <f>VLOOKUP(M264,'user list'!A:B,2,0)</f>
        <v>OCAs</v>
      </c>
      <c r="D264" s="69" t="s">
        <v>788</v>
      </c>
      <c r="E264" s="69" t="s">
        <v>45</v>
      </c>
      <c r="F264" s="171">
        <v>45813</v>
      </c>
      <c r="G264" s="69" t="s">
        <v>789</v>
      </c>
      <c r="H264" s="69"/>
      <c r="I264" s="69"/>
      <c r="J264" s="69"/>
      <c r="K264" s="171">
        <v>45821</v>
      </c>
      <c r="L264" s="69" t="s">
        <v>784</v>
      </c>
      <c r="M264" s="69" t="s">
        <v>279</v>
      </c>
      <c r="N264" s="69">
        <v>1</v>
      </c>
      <c r="O264" s="69"/>
      <c r="P264" s="69"/>
      <c r="Q264" s="69" t="s">
        <v>785</v>
      </c>
      <c r="R264" s="69" t="s">
        <v>786</v>
      </c>
      <c r="S264" s="69"/>
    </row>
    <row r="265" spans="2:19">
      <c r="B265" t="b">
        <f t="shared" si="6"/>
        <v>0</v>
      </c>
      <c r="C265" t="str">
        <f>VLOOKUP(M265,'user list'!A:B,2,0)</f>
        <v>OCAs</v>
      </c>
      <c r="D265" s="69" t="s">
        <v>1462</v>
      </c>
      <c r="E265" s="69" t="s">
        <v>45</v>
      </c>
      <c r="F265" s="171">
        <v>45819</v>
      </c>
      <c r="G265" s="69" t="s">
        <v>1463</v>
      </c>
      <c r="H265" s="69"/>
      <c r="I265" s="69"/>
      <c r="J265" s="69"/>
      <c r="K265" s="171">
        <v>45821</v>
      </c>
      <c r="L265" s="69" t="s">
        <v>784</v>
      </c>
      <c r="M265" s="69" t="s">
        <v>279</v>
      </c>
      <c r="N265" s="69">
        <v>1</v>
      </c>
      <c r="O265" s="69"/>
      <c r="P265" s="69"/>
      <c r="Q265" s="69" t="s">
        <v>785</v>
      </c>
      <c r="R265" s="69" t="s">
        <v>786</v>
      </c>
      <c r="S265" s="69"/>
    </row>
    <row r="266" spans="2:19">
      <c r="B266" t="b">
        <f t="shared" si="6"/>
        <v>0</v>
      </c>
      <c r="C266" t="str">
        <f>VLOOKUP(M266,'user list'!A:B,2,0)</f>
        <v>DOE</v>
      </c>
      <c r="D266" s="69" t="s">
        <v>1470</v>
      </c>
      <c r="E266" s="69" t="s">
        <v>69</v>
      </c>
      <c r="F266" s="171">
        <v>45821</v>
      </c>
      <c r="G266" s="69" t="s">
        <v>1471</v>
      </c>
      <c r="H266" s="69"/>
      <c r="I266" s="69"/>
      <c r="J266" s="69"/>
      <c r="K266" s="171">
        <v>45821</v>
      </c>
      <c r="L266" s="69" t="s">
        <v>784</v>
      </c>
      <c r="M266" s="69" t="s">
        <v>212</v>
      </c>
      <c r="N266" s="69">
        <v>1</v>
      </c>
      <c r="O266" s="69" t="s">
        <v>1472</v>
      </c>
      <c r="P266" s="69"/>
      <c r="Q266" s="69" t="s">
        <v>851</v>
      </c>
      <c r="R266" s="69" t="s">
        <v>852</v>
      </c>
      <c r="S266" s="69" t="s">
        <v>787</v>
      </c>
    </row>
    <row r="267" spans="2:19">
      <c r="B267" t="b">
        <f t="shared" si="6"/>
        <v>0</v>
      </c>
      <c r="C267" t="str">
        <f>VLOOKUP(M267,'user list'!A:B,2,0)</f>
        <v>DOE</v>
      </c>
      <c r="D267" s="69" t="s">
        <v>1473</v>
      </c>
      <c r="E267" s="69" t="s">
        <v>69</v>
      </c>
      <c r="F267" s="171">
        <v>45821</v>
      </c>
      <c r="G267" s="69" t="s">
        <v>1474</v>
      </c>
      <c r="H267" s="69"/>
      <c r="I267" s="69"/>
      <c r="J267" s="69"/>
      <c r="K267" s="171">
        <v>45821</v>
      </c>
      <c r="L267" s="69" t="s">
        <v>784</v>
      </c>
      <c r="M267" s="69" t="s">
        <v>212</v>
      </c>
      <c r="N267" s="69">
        <v>1</v>
      </c>
      <c r="O267" s="69" t="s">
        <v>1473</v>
      </c>
      <c r="P267" s="69"/>
      <c r="Q267" s="69" t="s">
        <v>785</v>
      </c>
      <c r="R267" s="69" t="s">
        <v>786</v>
      </c>
      <c r="S267" s="69" t="s">
        <v>787</v>
      </c>
    </row>
    <row r="268" spans="2:19">
      <c r="B268" t="b">
        <f t="shared" si="6"/>
        <v>0</v>
      </c>
      <c r="C268" t="str">
        <f>VLOOKUP(M268,'user list'!A:B,2,0)</f>
        <v>DOE</v>
      </c>
      <c r="D268" s="69" t="s">
        <v>1475</v>
      </c>
      <c r="E268" s="69" t="s">
        <v>69</v>
      </c>
      <c r="F268" s="171">
        <v>45821</v>
      </c>
      <c r="G268" s="69" t="s">
        <v>1476</v>
      </c>
      <c r="H268" s="69"/>
      <c r="I268" s="69"/>
      <c r="J268" s="69"/>
      <c r="K268" s="171">
        <v>45821</v>
      </c>
      <c r="L268" s="69" t="s">
        <v>784</v>
      </c>
      <c r="M268" s="69" t="s">
        <v>212</v>
      </c>
      <c r="N268" s="69">
        <v>1</v>
      </c>
      <c r="O268" s="69" t="s">
        <v>1475</v>
      </c>
      <c r="P268" s="69"/>
      <c r="Q268" s="69" t="s">
        <v>785</v>
      </c>
      <c r="R268" s="69" t="s">
        <v>786</v>
      </c>
      <c r="S268" s="69" t="s">
        <v>787</v>
      </c>
    </row>
    <row r="269" spans="2:19">
      <c r="B269" t="b">
        <f t="shared" si="6"/>
        <v>0</v>
      </c>
      <c r="C269" t="str">
        <f>VLOOKUP(M269,'user list'!A:B,2,0)</f>
        <v>SSDD</v>
      </c>
      <c r="D269" s="69" t="s">
        <v>1479</v>
      </c>
      <c r="E269" s="69" t="s">
        <v>1042</v>
      </c>
      <c r="F269" s="171">
        <v>45821</v>
      </c>
      <c r="G269" s="69" t="s">
        <v>1480</v>
      </c>
      <c r="H269" s="69"/>
      <c r="I269" s="69"/>
      <c r="J269" s="69"/>
      <c r="K269" s="171">
        <v>45821</v>
      </c>
      <c r="L269" s="69" t="s">
        <v>784</v>
      </c>
      <c r="M269" s="69" t="s">
        <v>273</v>
      </c>
      <c r="N269" s="69">
        <v>1</v>
      </c>
      <c r="O269" s="69"/>
      <c r="P269" s="69"/>
      <c r="Q269" s="69" t="s">
        <v>805</v>
      </c>
      <c r="R269" s="69" t="s">
        <v>824</v>
      </c>
      <c r="S269" s="69" t="s">
        <v>809</v>
      </c>
    </row>
    <row r="270" spans="2:19">
      <c r="B270" t="b">
        <f t="shared" si="6"/>
        <v>0</v>
      </c>
      <c r="C270" t="str">
        <f>VLOOKUP(M270,'user list'!A:B,2,0)</f>
        <v>QCPL</v>
      </c>
      <c r="D270" s="69" t="s">
        <v>790</v>
      </c>
      <c r="E270" s="69" t="s">
        <v>90</v>
      </c>
      <c r="F270" s="171">
        <v>45817</v>
      </c>
      <c r="G270" s="69" t="s">
        <v>791</v>
      </c>
      <c r="H270" s="69"/>
      <c r="I270" s="69"/>
      <c r="J270" s="69"/>
      <c r="K270" s="171">
        <v>45821</v>
      </c>
      <c r="L270" s="69" t="s">
        <v>784</v>
      </c>
      <c r="M270" s="69" t="s">
        <v>268</v>
      </c>
      <c r="N270" s="69">
        <v>1</v>
      </c>
      <c r="O270" s="69"/>
      <c r="P270" s="69"/>
      <c r="Q270" s="69" t="s">
        <v>792</v>
      </c>
      <c r="R270" s="69" t="s">
        <v>793</v>
      </c>
      <c r="S270" s="69" t="s">
        <v>787</v>
      </c>
    </row>
    <row r="271" spans="2:19">
      <c r="B271" t="b">
        <f t="shared" si="6"/>
        <v>0</v>
      </c>
      <c r="C271" t="str">
        <f>VLOOKUP(M271,'user list'!A:B,2,0)</f>
        <v>OCAs</v>
      </c>
      <c r="D271" s="69" t="s">
        <v>794</v>
      </c>
      <c r="E271" s="69" t="s">
        <v>45</v>
      </c>
      <c r="F271" s="171">
        <v>45818</v>
      </c>
      <c r="G271" s="69" t="s">
        <v>795</v>
      </c>
      <c r="H271" s="69"/>
      <c r="I271" s="69"/>
      <c r="J271" s="69"/>
      <c r="K271" s="171">
        <v>45821</v>
      </c>
      <c r="L271" s="69" t="s">
        <v>784</v>
      </c>
      <c r="M271" s="69" t="s">
        <v>279</v>
      </c>
      <c r="N271" s="69">
        <v>1</v>
      </c>
      <c r="O271" s="69"/>
      <c r="P271" s="69"/>
      <c r="Q271" s="69" t="s">
        <v>785</v>
      </c>
      <c r="R271" s="69" t="s">
        <v>786</v>
      </c>
      <c r="S271" s="69"/>
    </row>
    <row r="272" spans="2:19">
      <c r="B272" t="b">
        <f t="shared" si="6"/>
        <v>0</v>
      </c>
      <c r="C272" t="str">
        <f>VLOOKUP(M272,'user list'!A:B,2,0)</f>
        <v>OCAs</v>
      </c>
      <c r="D272" s="69" t="s">
        <v>796</v>
      </c>
      <c r="E272" s="69" t="s">
        <v>45</v>
      </c>
      <c r="F272" s="171">
        <v>45819</v>
      </c>
      <c r="G272" s="69" t="s">
        <v>797</v>
      </c>
      <c r="H272" s="69"/>
      <c r="I272" s="69"/>
      <c r="J272" s="69"/>
      <c r="K272" s="171">
        <v>45821</v>
      </c>
      <c r="L272" s="69" t="s">
        <v>784</v>
      </c>
      <c r="M272" s="69" t="s">
        <v>279</v>
      </c>
      <c r="N272" s="69">
        <v>1</v>
      </c>
      <c r="O272" s="69"/>
      <c r="P272" s="69"/>
      <c r="Q272" s="69" t="s">
        <v>785</v>
      </c>
      <c r="R272" s="69" t="s">
        <v>786</v>
      </c>
      <c r="S272" s="69"/>
    </row>
    <row r="273" spans="2:19">
      <c r="B273" t="b">
        <f t="shared" si="6"/>
        <v>0</v>
      </c>
      <c r="C273" t="str">
        <f>VLOOKUP(M273,'user list'!A:B,2,0)</f>
        <v>DOE</v>
      </c>
      <c r="D273" s="69" t="s">
        <v>1499</v>
      </c>
      <c r="E273" s="69" t="s">
        <v>69</v>
      </c>
      <c r="F273" s="171">
        <v>45821</v>
      </c>
      <c r="G273" s="69" t="s">
        <v>1500</v>
      </c>
      <c r="H273" s="69"/>
      <c r="I273" s="69"/>
      <c r="J273" s="69"/>
      <c r="K273" s="171">
        <v>45821</v>
      </c>
      <c r="L273" s="69" t="s">
        <v>784</v>
      </c>
      <c r="M273" s="69" t="s">
        <v>212</v>
      </c>
      <c r="N273" s="69">
        <v>1</v>
      </c>
      <c r="O273" s="69" t="s">
        <v>1501</v>
      </c>
      <c r="P273" s="69"/>
      <c r="Q273" s="69" t="s">
        <v>785</v>
      </c>
      <c r="R273" s="69" t="s">
        <v>786</v>
      </c>
      <c r="S273" s="69" t="s">
        <v>787</v>
      </c>
    </row>
    <row r="274" spans="2:19">
      <c r="B274" t="b">
        <f t="shared" si="6"/>
        <v>0</v>
      </c>
      <c r="C274" t="str">
        <f>VLOOKUP(M274,'user list'!A:B,2,0)</f>
        <v>DOE</v>
      </c>
      <c r="D274" s="69" t="s">
        <v>1502</v>
      </c>
      <c r="E274" s="69" t="s">
        <v>69</v>
      </c>
      <c r="F274" s="171">
        <v>45821</v>
      </c>
      <c r="G274" s="69" t="s">
        <v>1503</v>
      </c>
      <c r="H274" s="69"/>
      <c r="I274" s="69"/>
      <c r="J274" s="69"/>
      <c r="K274" s="171">
        <v>45821</v>
      </c>
      <c r="L274" s="69" t="s">
        <v>784</v>
      </c>
      <c r="M274" s="69" t="s">
        <v>212</v>
      </c>
      <c r="N274" s="69">
        <v>1</v>
      </c>
      <c r="O274" s="69" t="s">
        <v>1502</v>
      </c>
      <c r="P274" s="69"/>
      <c r="Q274" s="69" t="s">
        <v>785</v>
      </c>
      <c r="R274" s="69" t="s">
        <v>786</v>
      </c>
      <c r="S274" s="69" t="s">
        <v>787</v>
      </c>
    </row>
    <row r="275" spans="2:19">
      <c r="B275" t="b">
        <f t="shared" si="6"/>
        <v>0</v>
      </c>
      <c r="C275" t="str">
        <f>VLOOKUP(M275,'user list'!A:B,2,0)</f>
        <v>DOE</v>
      </c>
      <c r="D275" s="69" t="s">
        <v>1504</v>
      </c>
      <c r="E275" s="69" t="s">
        <v>69</v>
      </c>
      <c r="F275" s="171">
        <v>45821</v>
      </c>
      <c r="G275" s="69" t="s">
        <v>1505</v>
      </c>
      <c r="H275" s="69"/>
      <c r="I275" s="69"/>
      <c r="J275" s="69"/>
      <c r="K275" s="171">
        <v>45821</v>
      </c>
      <c r="L275" s="69" t="s">
        <v>784</v>
      </c>
      <c r="M275" s="69" t="s">
        <v>212</v>
      </c>
      <c r="N275" s="69">
        <v>1</v>
      </c>
      <c r="O275" s="69" t="s">
        <v>1504</v>
      </c>
      <c r="P275" s="69"/>
      <c r="Q275" s="69" t="s">
        <v>785</v>
      </c>
      <c r="R275" s="69" t="s">
        <v>786</v>
      </c>
      <c r="S275" s="69" t="s">
        <v>809</v>
      </c>
    </row>
    <row r="276" spans="2:19">
      <c r="B276" t="b">
        <f t="shared" si="6"/>
        <v>0</v>
      </c>
      <c r="C276" t="str">
        <f>VLOOKUP(M276,'user list'!A:B,2,0)</f>
        <v>DOE</v>
      </c>
      <c r="D276" s="69" t="s">
        <v>1508</v>
      </c>
      <c r="E276" s="69" t="s">
        <v>69</v>
      </c>
      <c r="F276" s="171">
        <v>45821</v>
      </c>
      <c r="G276" s="69" t="s">
        <v>1509</v>
      </c>
      <c r="H276" s="69"/>
      <c r="I276" s="69"/>
      <c r="J276" s="69"/>
      <c r="K276" s="171">
        <v>45821</v>
      </c>
      <c r="L276" s="69" t="s">
        <v>784</v>
      </c>
      <c r="M276" s="69" t="s">
        <v>212</v>
      </c>
      <c r="N276" s="69">
        <v>1</v>
      </c>
      <c r="O276" s="69" t="s">
        <v>1508</v>
      </c>
      <c r="P276" s="69"/>
      <c r="Q276" s="69" t="s">
        <v>785</v>
      </c>
      <c r="R276" s="69" t="s">
        <v>786</v>
      </c>
      <c r="S276" s="69" t="s">
        <v>787</v>
      </c>
    </row>
    <row r="277" spans="2:19">
      <c r="B277" t="b">
        <f t="shared" si="6"/>
        <v>0</v>
      </c>
      <c r="C277" t="str">
        <f>VLOOKUP(M277,'user list'!A:B,2,0)</f>
        <v>DOE</v>
      </c>
      <c r="D277" s="69" t="s">
        <v>1510</v>
      </c>
      <c r="E277" s="69" t="s">
        <v>69</v>
      </c>
      <c r="F277" s="171">
        <v>45821</v>
      </c>
      <c r="G277" s="69" t="s">
        <v>1511</v>
      </c>
      <c r="H277" s="69"/>
      <c r="I277" s="69"/>
      <c r="J277" s="69"/>
      <c r="K277" s="171">
        <v>45821</v>
      </c>
      <c r="L277" s="69" t="s">
        <v>784</v>
      </c>
      <c r="M277" s="69" t="s">
        <v>212</v>
      </c>
      <c r="N277" s="69">
        <v>1</v>
      </c>
      <c r="O277" s="69" t="s">
        <v>1510</v>
      </c>
      <c r="P277" s="69"/>
      <c r="Q277" s="69" t="s">
        <v>785</v>
      </c>
      <c r="R277" s="69" t="s">
        <v>786</v>
      </c>
      <c r="S277" s="69" t="s">
        <v>787</v>
      </c>
    </row>
    <row r="278" spans="2:19">
      <c r="B278" t="b">
        <f t="shared" si="6"/>
        <v>0</v>
      </c>
      <c r="C278" t="str">
        <f>VLOOKUP(M278,'user list'!A:B,2,0)</f>
        <v>DOE</v>
      </c>
      <c r="D278" s="69" t="s">
        <v>798</v>
      </c>
      <c r="E278" s="69" t="s">
        <v>69</v>
      </c>
      <c r="F278" s="171">
        <v>45821</v>
      </c>
      <c r="G278" s="69" t="s">
        <v>799</v>
      </c>
      <c r="H278" s="69"/>
      <c r="I278" s="69"/>
      <c r="J278" s="69"/>
      <c r="K278" s="171">
        <v>45821</v>
      </c>
      <c r="L278" s="69" t="s">
        <v>784</v>
      </c>
      <c r="M278" s="69" t="s">
        <v>212</v>
      </c>
      <c r="N278" s="69">
        <v>1</v>
      </c>
      <c r="O278" s="69" t="s">
        <v>800</v>
      </c>
      <c r="P278" s="69"/>
      <c r="Q278" s="69" t="s">
        <v>785</v>
      </c>
      <c r="R278" s="69" t="s">
        <v>786</v>
      </c>
      <c r="S278" s="69" t="s">
        <v>787</v>
      </c>
    </row>
    <row r="279" spans="2:19">
      <c r="B279" t="b">
        <f t="shared" si="6"/>
        <v>0</v>
      </c>
      <c r="C279" t="str">
        <f>VLOOKUP(M279,'user list'!A:B,2,0)</f>
        <v>DOE</v>
      </c>
      <c r="D279" s="69" t="s">
        <v>1512</v>
      </c>
      <c r="E279" s="69" t="s">
        <v>69</v>
      </c>
      <c r="F279" s="171">
        <v>45821</v>
      </c>
      <c r="G279" s="69" t="s">
        <v>1513</v>
      </c>
      <c r="H279" s="69"/>
      <c r="I279" s="69"/>
      <c r="J279" s="69"/>
      <c r="K279" s="171">
        <v>45821</v>
      </c>
      <c r="L279" s="69" t="s">
        <v>784</v>
      </c>
      <c r="M279" s="69" t="s">
        <v>212</v>
      </c>
      <c r="N279" s="69">
        <v>1</v>
      </c>
      <c r="O279" s="69" t="s">
        <v>1514</v>
      </c>
      <c r="P279" s="69"/>
      <c r="Q279" s="69" t="s">
        <v>785</v>
      </c>
      <c r="R279" s="69" t="s">
        <v>786</v>
      </c>
      <c r="S279" s="69" t="s">
        <v>787</v>
      </c>
    </row>
    <row r="280" spans="2:19">
      <c r="B280" t="b">
        <f t="shared" si="6"/>
        <v>0</v>
      </c>
      <c r="C280" t="str">
        <f>VLOOKUP(M280,'user list'!A:B,2,0)</f>
        <v>DOE</v>
      </c>
      <c r="D280" s="69" t="s">
        <v>801</v>
      </c>
      <c r="E280" s="69" t="s">
        <v>69</v>
      </c>
      <c r="F280" s="171">
        <v>45821</v>
      </c>
      <c r="G280" s="69" t="s">
        <v>802</v>
      </c>
      <c r="H280" s="69"/>
      <c r="I280" s="69"/>
      <c r="J280" s="69"/>
      <c r="K280" s="171">
        <v>45821</v>
      </c>
      <c r="L280" s="69" t="s">
        <v>784</v>
      </c>
      <c r="M280" s="69" t="s">
        <v>212</v>
      </c>
      <c r="N280" s="69">
        <v>1</v>
      </c>
      <c r="O280" s="69" t="s">
        <v>801</v>
      </c>
      <c r="P280" s="69"/>
      <c r="Q280" s="69" t="s">
        <v>785</v>
      </c>
      <c r="R280" s="69" t="s">
        <v>786</v>
      </c>
      <c r="S280" s="69" t="s">
        <v>787</v>
      </c>
    </row>
    <row r="281" spans="2:19">
      <c r="B281" t="b">
        <f t="shared" si="6"/>
        <v>0</v>
      </c>
      <c r="C281" t="str">
        <f>VLOOKUP(M281,'user list'!A:B,2,0)</f>
        <v>SSDD</v>
      </c>
      <c r="D281" s="69" t="s">
        <v>1515</v>
      </c>
      <c r="E281" s="69" t="s">
        <v>96</v>
      </c>
      <c r="F281" s="171">
        <v>45821</v>
      </c>
      <c r="G281" s="69" t="s">
        <v>1516</v>
      </c>
      <c r="H281" s="69"/>
      <c r="I281" s="69"/>
      <c r="J281" s="69"/>
      <c r="K281" s="171">
        <v>45821</v>
      </c>
      <c r="L281" s="69" t="s">
        <v>784</v>
      </c>
      <c r="M281" s="69" t="s">
        <v>273</v>
      </c>
      <c r="N281" s="69">
        <v>1</v>
      </c>
      <c r="O281" s="69"/>
      <c r="P281" s="69"/>
      <c r="Q281" s="69" t="s">
        <v>792</v>
      </c>
      <c r="R281" s="69" t="s">
        <v>793</v>
      </c>
      <c r="S281" s="69" t="s">
        <v>809</v>
      </c>
    </row>
    <row r="282" spans="2:19">
      <c r="B282" t="b">
        <f t="shared" si="6"/>
        <v>0</v>
      </c>
      <c r="C282" t="str">
        <f>VLOOKUP(M282,'user list'!A:B,2,0)</f>
        <v>LEDIPO</v>
      </c>
      <c r="D282" s="69" t="s">
        <v>1519</v>
      </c>
      <c r="E282" s="69" t="s">
        <v>76</v>
      </c>
      <c r="F282" s="171">
        <v>45819</v>
      </c>
      <c r="G282" s="69" t="s">
        <v>1520</v>
      </c>
      <c r="H282" s="69"/>
      <c r="I282" s="69"/>
      <c r="J282" s="69"/>
      <c r="K282" s="171">
        <v>45819</v>
      </c>
      <c r="L282" s="69" t="s">
        <v>784</v>
      </c>
      <c r="M282" s="69" t="s">
        <v>222</v>
      </c>
      <c r="N282" s="69">
        <v>1</v>
      </c>
      <c r="O282" s="69"/>
      <c r="P282" s="69"/>
      <c r="Q282" s="69" t="s">
        <v>805</v>
      </c>
      <c r="R282" s="69" t="s">
        <v>806</v>
      </c>
      <c r="S282" s="69" t="s">
        <v>787</v>
      </c>
    </row>
    <row r="283" spans="2:19">
      <c r="B283" t="b">
        <f t="shared" si="6"/>
        <v>0</v>
      </c>
      <c r="C283" t="str">
        <f>VLOOKUP(M283,'user list'!A:B,2,0)</f>
        <v>LEDIPO</v>
      </c>
      <c r="D283" s="69" t="s">
        <v>803</v>
      </c>
      <c r="E283" s="69" t="s">
        <v>76</v>
      </c>
      <c r="F283" s="171">
        <v>45819</v>
      </c>
      <c r="G283" s="69" t="s">
        <v>804</v>
      </c>
      <c r="H283" s="69"/>
      <c r="I283" s="69"/>
      <c r="J283" s="69"/>
      <c r="K283" s="171">
        <v>45819</v>
      </c>
      <c r="L283" s="69" t="s">
        <v>784</v>
      </c>
      <c r="M283" s="69" t="s">
        <v>222</v>
      </c>
      <c r="N283" s="69">
        <v>1</v>
      </c>
      <c r="O283" s="69"/>
      <c r="P283" s="69"/>
      <c r="Q283" s="69" t="s">
        <v>805</v>
      </c>
      <c r="R283" s="69" t="s">
        <v>806</v>
      </c>
      <c r="S283" s="69" t="s">
        <v>787</v>
      </c>
    </row>
    <row r="284" spans="2:19">
      <c r="B284" t="b">
        <f t="shared" si="6"/>
        <v>0</v>
      </c>
      <c r="C284" t="str">
        <f>VLOOKUP(M284,'user list'!A:B,2,0)</f>
        <v>DOE</v>
      </c>
      <c r="D284" s="69" t="s">
        <v>807</v>
      </c>
      <c r="E284" s="69" t="s">
        <v>69</v>
      </c>
      <c r="F284" s="171">
        <v>45819</v>
      </c>
      <c r="G284" s="69" t="s">
        <v>808</v>
      </c>
      <c r="H284" s="69"/>
      <c r="I284" s="69"/>
      <c r="J284" s="69"/>
      <c r="K284" s="171">
        <v>45819</v>
      </c>
      <c r="L284" s="69" t="s">
        <v>784</v>
      </c>
      <c r="M284" s="69" t="s">
        <v>212</v>
      </c>
      <c r="N284" s="69">
        <v>1</v>
      </c>
      <c r="O284" s="69" t="s">
        <v>807</v>
      </c>
      <c r="P284" s="69"/>
      <c r="Q284" s="69" t="s">
        <v>785</v>
      </c>
      <c r="R284" s="69" t="s">
        <v>786</v>
      </c>
      <c r="S284" s="69" t="s">
        <v>809</v>
      </c>
    </row>
    <row r="285" spans="2:19">
      <c r="B285" t="b">
        <f t="shared" si="6"/>
        <v>0</v>
      </c>
      <c r="C285" t="str">
        <f>VLOOKUP(M285,'user list'!A:B,2,0)</f>
        <v>DOE</v>
      </c>
      <c r="D285" s="69" t="s">
        <v>1526</v>
      </c>
      <c r="E285" s="69" t="s">
        <v>69</v>
      </c>
      <c r="F285" s="171">
        <v>45819</v>
      </c>
      <c r="G285" s="69" t="s">
        <v>1527</v>
      </c>
      <c r="H285" s="69"/>
      <c r="I285" s="69"/>
      <c r="J285" s="69"/>
      <c r="K285" s="171">
        <v>45819</v>
      </c>
      <c r="L285" s="69" t="s">
        <v>784</v>
      </c>
      <c r="M285" s="69" t="s">
        <v>212</v>
      </c>
      <c r="N285" s="69">
        <v>1</v>
      </c>
      <c r="O285" s="69" t="s">
        <v>1526</v>
      </c>
      <c r="P285" s="69"/>
      <c r="Q285" s="69" t="s">
        <v>805</v>
      </c>
      <c r="R285" s="69" t="s">
        <v>806</v>
      </c>
      <c r="S285" s="69" t="s">
        <v>787</v>
      </c>
    </row>
    <row r="286" spans="2:19">
      <c r="B286" t="b">
        <f t="shared" si="6"/>
        <v>0</v>
      </c>
      <c r="C286" t="str">
        <f>VLOOKUP(M286,'user list'!A:B,2,0)</f>
        <v>SPORTS</v>
      </c>
      <c r="D286" s="69" t="s">
        <v>810</v>
      </c>
      <c r="E286" s="69" t="s">
        <v>811</v>
      </c>
      <c r="F286" s="171">
        <v>45813</v>
      </c>
      <c r="G286" s="69"/>
      <c r="H286" s="69"/>
      <c r="I286" s="69"/>
      <c r="J286" s="69"/>
      <c r="K286" s="171">
        <v>45819</v>
      </c>
      <c r="L286" s="69" t="s">
        <v>784</v>
      </c>
      <c r="M286" s="69" t="s">
        <v>272</v>
      </c>
      <c r="N286" s="69"/>
      <c r="O286" s="69"/>
      <c r="P286" s="69"/>
      <c r="Q286" s="69"/>
      <c r="R286" s="69"/>
      <c r="S286" s="69" t="s">
        <v>809</v>
      </c>
    </row>
    <row r="287" spans="2:19">
      <c r="B287" t="b">
        <f t="shared" si="6"/>
        <v>0</v>
      </c>
      <c r="C287" t="str">
        <f>VLOOKUP(M287,'user list'!A:B,2,0)</f>
        <v>OCAs</v>
      </c>
      <c r="D287" s="69" t="s">
        <v>812</v>
      </c>
      <c r="E287" s="69" t="s">
        <v>45</v>
      </c>
      <c r="F287" s="171">
        <v>45818</v>
      </c>
      <c r="G287" s="69" t="s">
        <v>813</v>
      </c>
      <c r="H287" s="69"/>
      <c r="I287" s="69"/>
      <c r="J287" s="69"/>
      <c r="K287" s="171">
        <v>45819</v>
      </c>
      <c r="L287" s="69" t="s">
        <v>784</v>
      </c>
      <c r="M287" s="69" t="s">
        <v>279</v>
      </c>
      <c r="N287" s="69">
        <v>1</v>
      </c>
      <c r="O287" s="69"/>
      <c r="P287" s="69"/>
      <c r="Q287" s="69" t="s">
        <v>785</v>
      </c>
      <c r="R287" s="69" t="s">
        <v>786</v>
      </c>
      <c r="S287" s="69"/>
    </row>
    <row r="288" spans="2:19">
      <c r="B288" t="b">
        <f t="shared" si="6"/>
        <v>0</v>
      </c>
      <c r="C288" t="str">
        <f>VLOOKUP(M288,'user list'!A:B,2,0)</f>
        <v>OCAs</v>
      </c>
      <c r="D288" s="69" t="s">
        <v>814</v>
      </c>
      <c r="E288" s="69" t="s">
        <v>45</v>
      </c>
      <c r="F288" s="171">
        <v>45818</v>
      </c>
      <c r="G288" s="69" t="s">
        <v>815</v>
      </c>
      <c r="H288" s="69"/>
      <c r="I288" s="69"/>
      <c r="J288" s="69"/>
      <c r="K288" s="171">
        <v>45819</v>
      </c>
      <c r="L288" s="69" t="s">
        <v>784</v>
      </c>
      <c r="M288" s="69" t="s">
        <v>279</v>
      </c>
      <c r="N288" s="69">
        <v>1</v>
      </c>
      <c r="O288" s="69"/>
      <c r="P288" s="69"/>
      <c r="Q288" s="69" t="s">
        <v>785</v>
      </c>
      <c r="R288" s="69" t="s">
        <v>786</v>
      </c>
      <c r="S288" s="69"/>
    </row>
    <row r="289" spans="2:19">
      <c r="B289" t="b">
        <f t="shared" si="6"/>
        <v>0</v>
      </c>
      <c r="C289" t="str">
        <f>VLOOKUP(M289,'user list'!A:B,2,0)</f>
        <v>OCAs</v>
      </c>
      <c r="D289" s="69" t="s">
        <v>816</v>
      </c>
      <c r="E289" s="69" t="s">
        <v>45</v>
      </c>
      <c r="F289" s="171">
        <v>45817</v>
      </c>
      <c r="G289" s="69" t="s">
        <v>817</v>
      </c>
      <c r="H289" s="69"/>
      <c r="I289" s="69"/>
      <c r="J289" s="69"/>
      <c r="K289" s="171">
        <v>45819</v>
      </c>
      <c r="L289" s="69" t="s">
        <v>784</v>
      </c>
      <c r="M289" s="69" t="s">
        <v>279</v>
      </c>
      <c r="N289" s="69">
        <v>1</v>
      </c>
      <c r="O289" s="69"/>
      <c r="P289" s="69"/>
      <c r="Q289" s="69" t="s">
        <v>785</v>
      </c>
      <c r="R289" s="69" t="s">
        <v>786</v>
      </c>
      <c r="S289" s="69"/>
    </row>
    <row r="290" spans="2:19">
      <c r="B290" t="b">
        <f t="shared" si="6"/>
        <v>0</v>
      </c>
      <c r="C290" t="str">
        <f>VLOOKUP(M290,'user list'!A:B,2,0)</f>
        <v>OCAs</v>
      </c>
      <c r="D290" s="69" t="s">
        <v>818</v>
      </c>
      <c r="E290" s="69" t="s">
        <v>45</v>
      </c>
      <c r="F290" s="171">
        <v>45818</v>
      </c>
      <c r="G290" s="69" t="s">
        <v>819</v>
      </c>
      <c r="H290" s="69"/>
      <c r="I290" s="69"/>
      <c r="J290" s="69"/>
      <c r="K290" s="171">
        <v>45819</v>
      </c>
      <c r="L290" s="69" t="s">
        <v>784</v>
      </c>
      <c r="M290" s="69" t="s">
        <v>279</v>
      </c>
      <c r="N290" s="69">
        <v>1</v>
      </c>
      <c r="O290" s="69"/>
      <c r="P290" s="69"/>
      <c r="Q290" s="69" t="s">
        <v>785</v>
      </c>
      <c r="R290" s="69" t="s">
        <v>786</v>
      </c>
      <c r="S290" s="69"/>
    </row>
    <row r="291" spans="2:19">
      <c r="B291" t="b">
        <f t="shared" si="6"/>
        <v>0</v>
      </c>
      <c r="C291" t="str">
        <f>VLOOKUP(M291,'user list'!A:B,2,0)</f>
        <v>ITDD</v>
      </c>
      <c r="D291" s="69" t="s">
        <v>820</v>
      </c>
      <c r="E291" s="69" t="s">
        <v>41</v>
      </c>
      <c r="F291" s="171">
        <v>45819</v>
      </c>
      <c r="G291" s="69" t="s">
        <v>821</v>
      </c>
      <c r="H291" s="69"/>
      <c r="I291" s="69"/>
      <c r="J291" s="69"/>
      <c r="K291" s="171">
        <v>45819</v>
      </c>
      <c r="L291" s="69" t="s">
        <v>784</v>
      </c>
      <c r="M291" s="69" t="s">
        <v>219</v>
      </c>
      <c r="N291" s="69">
        <v>1</v>
      </c>
      <c r="O291" s="69"/>
      <c r="P291" s="69"/>
      <c r="Q291" s="69" t="s">
        <v>785</v>
      </c>
      <c r="R291" s="69" t="s">
        <v>786</v>
      </c>
      <c r="S291" s="69" t="s">
        <v>787</v>
      </c>
    </row>
    <row r="292" spans="2:19">
      <c r="B292" t="b">
        <f t="shared" ref="B292:B305" si="7">IF(C292="X",1)</f>
        <v>0</v>
      </c>
      <c r="C292" t="str">
        <f>VLOOKUP(M292,'user list'!A:B,2,0)</f>
        <v>ITDD</v>
      </c>
      <c r="D292" s="69" t="s">
        <v>1537</v>
      </c>
      <c r="E292" s="69" t="s">
        <v>41</v>
      </c>
      <c r="F292" s="171">
        <v>45819</v>
      </c>
      <c r="G292" s="69" t="s">
        <v>1538</v>
      </c>
      <c r="H292" s="69"/>
      <c r="I292" s="69"/>
      <c r="J292" s="69"/>
      <c r="K292" s="171">
        <v>45819</v>
      </c>
      <c r="L292" s="69" t="s">
        <v>784</v>
      </c>
      <c r="M292" s="69" t="s">
        <v>219</v>
      </c>
      <c r="N292" s="69">
        <v>1</v>
      </c>
      <c r="O292" s="69"/>
      <c r="P292" s="69"/>
      <c r="Q292" s="69" t="s">
        <v>785</v>
      </c>
      <c r="R292" s="69" t="s">
        <v>786</v>
      </c>
      <c r="S292" s="69"/>
    </row>
    <row r="293" spans="2:19">
      <c r="B293" t="b">
        <f t="shared" si="7"/>
        <v>0</v>
      </c>
      <c r="C293" t="str">
        <f>VLOOKUP(M293,'user list'!A:B,2,0)</f>
        <v>MDAD</v>
      </c>
      <c r="D293" s="69" t="s">
        <v>822</v>
      </c>
      <c r="E293" s="69" t="s">
        <v>42</v>
      </c>
      <c r="F293" s="171">
        <v>45819</v>
      </c>
      <c r="G293" s="69" t="s">
        <v>823</v>
      </c>
      <c r="H293" s="69"/>
      <c r="I293" s="69"/>
      <c r="J293" s="69"/>
      <c r="K293" s="171">
        <v>45819</v>
      </c>
      <c r="L293" s="69" t="s">
        <v>784</v>
      </c>
      <c r="M293" s="69" t="s">
        <v>223</v>
      </c>
      <c r="N293" s="69">
        <v>1</v>
      </c>
      <c r="O293" s="69"/>
      <c r="P293" s="69"/>
      <c r="Q293" s="69" t="s">
        <v>805</v>
      </c>
      <c r="R293" s="69" t="s">
        <v>824</v>
      </c>
      <c r="S293" s="69" t="s">
        <v>787</v>
      </c>
    </row>
    <row r="294" spans="2:19">
      <c r="B294" t="b">
        <f t="shared" si="7"/>
        <v>0</v>
      </c>
      <c r="C294" t="str">
        <f>VLOOKUP(M294,'user list'!A:B,2,0)</f>
        <v>OCA</v>
      </c>
      <c r="D294" s="69" t="s">
        <v>825</v>
      </c>
      <c r="E294" s="69" t="s">
        <v>826</v>
      </c>
      <c r="F294" s="171">
        <v>45819</v>
      </c>
      <c r="G294" s="69" t="s">
        <v>827</v>
      </c>
      <c r="H294" s="69"/>
      <c r="I294" s="69"/>
      <c r="J294" s="69"/>
      <c r="K294" s="171">
        <v>45819</v>
      </c>
      <c r="L294" s="69" t="s">
        <v>784</v>
      </c>
      <c r="M294" s="69" t="s">
        <v>228</v>
      </c>
      <c r="N294" s="69">
        <v>1</v>
      </c>
      <c r="O294" s="69"/>
      <c r="P294" s="69"/>
      <c r="Q294" s="69" t="s">
        <v>828</v>
      </c>
      <c r="R294" s="69" t="s">
        <v>829</v>
      </c>
      <c r="S294" s="69" t="s">
        <v>809</v>
      </c>
    </row>
    <row r="295" spans="2:19">
      <c r="B295" t="b">
        <f t="shared" si="7"/>
        <v>0</v>
      </c>
      <c r="C295" t="str">
        <f>VLOOKUP(M295,'user list'!A:B,2,0)</f>
        <v>MDAD</v>
      </c>
      <c r="D295" s="69" t="s">
        <v>1542</v>
      </c>
      <c r="E295" s="69" t="s">
        <v>42</v>
      </c>
      <c r="F295" s="171">
        <v>45818</v>
      </c>
      <c r="G295" s="69" t="s">
        <v>1543</v>
      </c>
      <c r="H295" s="69"/>
      <c r="I295" s="69"/>
      <c r="J295" s="69"/>
      <c r="K295" s="171">
        <v>45819</v>
      </c>
      <c r="L295" s="69" t="s">
        <v>784</v>
      </c>
      <c r="M295" s="69" t="s">
        <v>223</v>
      </c>
      <c r="N295" s="69">
        <v>1</v>
      </c>
      <c r="O295" s="69"/>
      <c r="P295" s="69"/>
      <c r="Q295" s="69" t="s">
        <v>828</v>
      </c>
      <c r="R295" s="69" t="s">
        <v>847</v>
      </c>
      <c r="S295" s="69" t="s">
        <v>809</v>
      </c>
    </row>
    <row r="296" spans="2:19">
      <c r="B296" t="b">
        <f t="shared" si="7"/>
        <v>0</v>
      </c>
      <c r="C296" t="str">
        <f>VLOOKUP(M296,'user list'!A:B,2,0)</f>
        <v>DOE</v>
      </c>
      <c r="D296" s="69" t="s">
        <v>830</v>
      </c>
      <c r="E296" s="69" t="s">
        <v>69</v>
      </c>
      <c r="F296" s="171">
        <v>45819</v>
      </c>
      <c r="G296" s="69" t="s">
        <v>831</v>
      </c>
      <c r="H296" s="69"/>
      <c r="I296" s="69"/>
      <c r="J296" s="69"/>
      <c r="K296" s="171">
        <v>45819</v>
      </c>
      <c r="L296" s="69" t="s">
        <v>784</v>
      </c>
      <c r="M296" s="69" t="s">
        <v>212</v>
      </c>
      <c r="N296" s="69">
        <v>1</v>
      </c>
      <c r="O296" s="69" t="s">
        <v>832</v>
      </c>
      <c r="P296" s="69"/>
      <c r="Q296" s="69" t="s">
        <v>785</v>
      </c>
      <c r="R296" s="69" t="s">
        <v>786</v>
      </c>
      <c r="S296" s="69" t="s">
        <v>809</v>
      </c>
    </row>
    <row r="297" spans="2:19">
      <c r="B297" t="b">
        <f t="shared" si="7"/>
        <v>0</v>
      </c>
      <c r="C297" t="str">
        <f>VLOOKUP(M297,'user list'!A:B,2,0)</f>
        <v>DOE</v>
      </c>
      <c r="D297" s="69" t="s">
        <v>833</v>
      </c>
      <c r="E297" s="69" t="s">
        <v>69</v>
      </c>
      <c r="F297" s="171">
        <v>45819</v>
      </c>
      <c r="G297" s="69" t="s">
        <v>834</v>
      </c>
      <c r="H297" s="69"/>
      <c r="I297" s="69"/>
      <c r="J297" s="69"/>
      <c r="K297" s="171">
        <v>45819</v>
      </c>
      <c r="L297" s="69" t="s">
        <v>784</v>
      </c>
      <c r="M297" s="69" t="s">
        <v>212</v>
      </c>
      <c r="N297" s="69">
        <v>1</v>
      </c>
      <c r="O297" s="69" t="s">
        <v>835</v>
      </c>
      <c r="P297" s="69"/>
      <c r="Q297" s="69" t="s">
        <v>785</v>
      </c>
      <c r="R297" s="69" t="s">
        <v>786</v>
      </c>
      <c r="S297" s="69" t="s">
        <v>809</v>
      </c>
    </row>
    <row r="298" spans="2:19">
      <c r="B298" t="b">
        <f t="shared" si="7"/>
        <v>0</v>
      </c>
      <c r="C298" t="str">
        <f>VLOOKUP(M298,'user list'!A:B,2,0)</f>
        <v>DOE</v>
      </c>
      <c r="D298" s="69" t="s">
        <v>836</v>
      </c>
      <c r="E298" s="69" t="s">
        <v>69</v>
      </c>
      <c r="F298" s="171">
        <v>45819</v>
      </c>
      <c r="G298" s="69" t="s">
        <v>837</v>
      </c>
      <c r="H298" s="69"/>
      <c r="I298" s="69"/>
      <c r="J298" s="69"/>
      <c r="K298" s="171">
        <v>45819</v>
      </c>
      <c r="L298" s="69" t="s">
        <v>784</v>
      </c>
      <c r="M298" s="69" t="s">
        <v>212</v>
      </c>
      <c r="N298" s="69">
        <v>1</v>
      </c>
      <c r="O298" s="69" t="s">
        <v>838</v>
      </c>
      <c r="P298" s="69"/>
      <c r="Q298" s="69" t="s">
        <v>785</v>
      </c>
      <c r="R298" s="69" t="s">
        <v>786</v>
      </c>
      <c r="S298" s="69" t="s">
        <v>809</v>
      </c>
    </row>
    <row r="299" spans="2:19">
      <c r="B299" t="b">
        <f t="shared" si="7"/>
        <v>0</v>
      </c>
      <c r="C299" t="str">
        <f>VLOOKUP(M299,'user list'!A:B,2,0)</f>
        <v>DOE</v>
      </c>
      <c r="D299" s="69" t="s">
        <v>839</v>
      </c>
      <c r="E299" s="69" t="s">
        <v>69</v>
      </c>
      <c r="F299" s="171">
        <v>45819</v>
      </c>
      <c r="G299" s="69" t="s">
        <v>840</v>
      </c>
      <c r="H299" s="69"/>
      <c r="I299" s="69"/>
      <c r="J299" s="69"/>
      <c r="K299" s="171">
        <v>45819</v>
      </c>
      <c r="L299" s="69" t="s">
        <v>784</v>
      </c>
      <c r="M299" s="69" t="s">
        <v>212</v>
      </c>
      <c r="N299" s="69">
        <v>1</v>
      </c>
      <c r="O299" s="69" t="s">
        <v>841</v>
      </c>
      <c r="P299" s="69"/>
      <c r="Q299" s="69" t="s">
        <v>785</v>
      </c>
      <c r="R299" s="69" t="s">
        <v>786</v>
      </c>
      <c r="S299" s="69" t="s">
        <v>809</v>
      </c>
    </row>
    <row r="300" spans="2:19">
      <c r="B300" t="b">
        <f t="shared" si="7"/>
        <v>0</v>
      </c>
      <c r="C300" t="str">
        <f>VLOOKUP(M300,'user list'!A:B,2,0)</f>
        <v>DOE</v>
      </c>
      <c r="D300" s="69" t="s">
        <v>842</v>
      </c>
      <c r="E300" s="69" t="s">
        <v>69</v>
      </c>
      <c r="F300" s="171">
        <v>45819</v>
      </c>
      <c r="G300" s="69" t="s">
        <v>843</v>
      </c>
      <c r="H300" s="69"/>
      <c r="I300" s="69"/>
      <c r="J300" s="69"/>
      <c r="K300" s="171">
        <v>45819</v>
      </c>
      <c r="L300" s="69" t="s">
        <v>784</v>
      </c>
      <c r="M300" s="69" t="s">
        <v>212</v>
      </c>
      <c r="N300" s="69">
        <v>1</v>
      </c>
      <c r="O300" s="69" t="s">
        <v>844</v>
      </c>
      <c r="P300" s="69"/>
      <c r="Q300" s="69" t="s">
        <v>785</v>
      </c>
      <c r="R300" s="69" t="s">
        <v>786</v>
      </c>
      <c r="S300" s="69" t="s">
        <v>809</v>
      </c>
    </row>
    <row r="301" spans="2:19">
      <c r="B301" t="b">
        <f t="shared" si="7"/>
        <v>0</v>
      </c>
      <c r="C301" t="str">
        <f>VLOOKUP(M301,'user list'!A:B,2,0)</f>
        <v>ITDD</v>
      </c>
      <c r="D301" s="69" t="s">
        <v>845</v>
      </c>
      <c r="E301" s="69" t="s">
        <v>41</v>
      </c>
      <c r="F301" s="171">
        <v>45819</v>
      </c>
      <c r="G301" s="69" t="s">
        <v>846</v>
      </c>
      <c r="H301" s="69"/>
      <c r="I301" s="69"/>
      <c r="J301" s="69"/>
      <c r="K301" s="171">
        <v>45819</v>
      </c>
      <c r="L301" s="69" t="s">
        <v>784</v>
      </c>
      <c r="M301" s="69" t="s">
        <v>219</v>
      </c>
      <c r="N301" s="69">
        <v>1</v>
      </c>
      <c r="O301" s="69"/>
      <c r="P301" s="69"/>
      <c r="Q301" s="69" t="s">
        <v>828</v>
      </c>
      <c r="R301" s="69" t="s">
        <v>847</v>
      </c>
      <c r="S301" s="69"/>
    </row>
    <row r="302" spans="2:19">
      <c r="B302" t="b">
        <f t="shared" si="7"/>
        <v>0</v>
      </c>
      <c r="C302" t="str">
        <f>VLOOKUP(M302,'user list'!A:B,2,0)</f>
        <v>DOE</v>
      </c>
      <c r="D302" s="69" t="s">
        <v>1546</v>
      </c>
      <c r="E302" s="69" t="s">
        <v>69</v>
      </c>
      <c r="F302" s="171">
        <v>45819</v>
      </c>
      <c r="G302" s="69" t="s">
        <v>1547</v>
      </c>
      <c r="H302" s="69"/>
      <c r="I302" s="69"/>
      <c r="J302" s="69"/>
      <c r="K302" s="171">
        <v>45819</v>
      </c>
      <c r="L302" s="69" t="s">
        <v>784</v>
      </c>
      <c r="M302" s="69" t="s">
        <v>212</v>
      </c>
      <c r="N302" s="69">
        <v>1</v>
      </c>
      <c r="O302" s="69" t="s">
        <v>1546</v>
      </c>
      <c r="P302" s="69"/>
      <c r="Q302" s="69" t="s">
        <v>785</v>
      </c>
      <c r="R302" s="69" t="s">
        <v>786</v>
      </c>
      <c r="S302" s="69" t="s">
        <v>809</v>
      </c>
    </row>
    <row r="303" spans="2:19">
      <c r="B303" t="b">
        <f t="shared" si="7"/>
        <v>0</v>
      </c>
      <c r="C303" t="str">
        <f>VLOOKUP(M303,'user list'!A:B,2,0)</f>
        <v>DOE</v>
      </c>
      <c r="D303" s="69" t="s">
        <v>848</v>
      </c>
      <c r="E303" s="69" t="s">
        <v>69</v>
      </c>
      <c r="F303" s="171">
        <v>45819</v>
      </c>
      <c r="G303" s="69" t="s">
        <v>849</v>
      </c>
      <c r="H303" s="69"/>
      <c r="I303" s="69"/>
      <c r="J303" s="69"/>
      <c r="K303" s="171">
        <v>45819</v>
      </c>
      <c r="L303" s="69" t="s">
        <v>784</v>
      </c>
      <c r="M303" s="69" t="s">
        <v>212</v>
      </c>
      <c r="N303" s="69">
        <v>1</v>
      </c>
      <c r="O303" s="69" t="s">
        <v>850</v>
      </c>
      <c r="P303" s="69"/>
      <c r="Q303" s="69" t="s">
        <v>851</v>
      </c>
      <c r="R303" s="69" t="s">
        <v>852</v>
      </c>
      <c r="S303" s="69" t="s">
        <v>787</v>
      </c>
    </row>
    <row r="304" spans="2:19">
      <c r="B304" t="b">
        <f t="shared" si="7"/>
        <v>0</v>
      </c>
      <c r="C304" t="str">
        <f>VLOOKUP(M304,'user list'!A:B,2,0)</f>
        <v>ITDD</v>
      </c>
      <c r="D304" s="69" t="s">
        <v>1563</v>
      </c>
      <c r="E304" s="69" t="s">
        <v>41</v>
      </c>
      <c r="F304" s="171">
        <v>45818</v>
      </c>
      <c r="G304" s="69" t="s">
        <v>1564</v>
      </c>
      <c r="H304" s="69"/>
      <c r="I304" s="69"/>
      <c r="J304" s="69"/>
      <c r="K304" s="171">
        <v>45819</v>
      </c>
      <c r="L304" s="69" t="s">
        <v>784</v>
      </c>
      <c r="M304" s="69" t="s">
        <v>219</v>
      </c>
      <c r="N304" s="69">
        <v>1</v>
      </c>
      <c r="O304" s="69"/>
      <c r="P304" s="69"/>
      <c r="Q304" s="69" t="s">
        <v>785</v>
      </c>
      <c r="R304" s="69" t="s">
        <v>786</v>
      </c>
      <c r="S304" s="69"/>
    </row>
    <row r="305" spans="2:19">
      <c r="B305" t="b">
        <f t="shared" si="7"/>
        <v>0</v>
      </c>
      <c r="C305" t="str">
        <f>VLOOKUP(M305,'user list'!A:B,2,0)</f>
        <v>ITDD</v>
      </c>
      <c r="D305" s="69" t="s">
        <v>853</v>
      </c>
      <c r="E305" s="69" t="s">
        <v>41</v>
      </c>
      <c r="F305" s="171">
        <v>45818</v>
      </c>
      <c r="G305" s="69" t="s">
        <v>854</v>
      </c>
      <c r="H305" s="69"/>
      <c r="I305" s="69"/>
      <c r="J305" s="69"/>
      <c r="K305" s="171">
        <v>45819</v>
      </c>
      <c r="L305" s="69" t="s">
        <v>784</v>
      </c>
      <c r="M305" s="69" t="s">
        <v>219</v>
      </c>
      <c r="N305" s="69">
        <v>1</v>
      </c>
      <c r="O305" s="69"/>
      <c r="P305" s="69"/>
      <c r="Q305" s="69" t="s">
        <v>785</v>
      </c>
      <c r="R305" s="69" t="s">
        <v>786</v>
      </c>
      <c r="S305" s="69"/>
    </row>
    <row r="306" spans="2:19">
      <c r="B306" t="b">
        <f t="shared" ref="B306:B329" si="8">IF(C306="X",1)</f>
        <v>0</v>
      </c>
      <c r="C306" t="str">
        <f>VLOOKUP(M306,'user list'!A:B,2,0)</f>
        <v>ITDD</v>
      </c>
      <c r="D306" s="69" t="s">
        <v>855</v>
      </c>
      <c r="E306" s="69" t="s">
        <v>41</v>
      </c>
      <c r="F306" s="171">
        <v>45817</v>
      </c>
      <c r="G306" s="69" t="s">
        <v>856</v>
      </c>
      <c r="H306" s="69"/>
      <c r="I306" s="69"/>
      <c r="J306" s="69"/>
      <c r="K306" s="171">
        <v>45819</v>
      </c>
      <c r="L306" s="69" t="s">
        <v>784</v>
      </c>
      <c r="M306" s="69" t="s">
        <v>219</v>
      </c>
      <c r="N306" s="69">
        <v>1</v>
      </c>
      <c r="O306" s="69"/>
      <c r="P306" s="69"/>
      <c r="Q306" s="69" t="s">
        <v>785</v>
      </c>
      <c r="R306" s="69" t="s">
        <v>786</v>
      </c>
      <c r="S306" s="69"/>
    </row>
    <row r="307" spans="2:19">
      <c r="B307" t="b">
        <f t="shared" si="8"/>
        <v>0</v>
      </c>
      <c r="C307" t="str">
        <f>VLOOKUP(M307,'user list'!A:B,2,0)</f>
        <v>ITDD</v>
      </c>
      <c r="D307" s="69" t="s">
        <v>857</v>
      </c>
      <c r="E307" s="69" t="s">
        <v>41</v>
      </c>
      <c r="F307" s="171">
        <v>45818</v>
      </c>
      <c r="G307" s="69" t="s">
        <v>858</v>
      </c>
      <c r="H307" s="69"/>
      <c r="I307" s="69"/>
      <c r="J307" s="69"/>
      <c r="K307" s="171">
        <v>45819</v>
      </c>
      <c r="L307" s="69" t="s">
        <v>784</v>
      </c>
      <c r="M307" s="69" t="s">
        <v>219</v>
      </c>
      <c r="N307" s="69">
        <v>1</v>
      </c>
      <c r="O307" s="69"/>
      <c r="P307" s="69" t="s">
        <v>160</v>
      </c>
      <c r="Q307" s="69" t="s">
        <v>785</v>
      </c>
      <c r="R307" s="69" t="s">
        <v>786</v>
      </c>
      <c r="S307" s="69"/>
    </row>
    <row r="308" spans="2:19">
      <c r="B308" t="b">
        <f t="shared" si="8"/>
        <v>0</v>
      </c>
      <c r="C308" t="str">
        <f>VLOOKUP(M308,'user list'!A:B,2,0)</f>
        <v>ITDD</v>
      </c>
      <c r="D308" s="69" t="s">
        <v>859</v>
      </c>
      <c r="E308" s="69" t="s">
        <v>41</v>
      </c>
      <c r="F308" s="171">
        <v>45818</v>
      </c>
      <c r="G308" s="69" t="s">
        <v>860</v>
      </c>
      <c r="H308" s="69"/>
      <c r="I308" s="69"/>
      <c r="J308" s="69"/>
      <c r="K308" s="171">
        <v>45819</v>
      </c>
      <c r="L308" s="69" t="s">
        <v>784</v>
      </c>
      <c r="M308" s="69" t="s">
        <v>219</v>
      </c>
      <c r="N308" s="69">
        <v>1</v>
      </c>
      <c r="O308" s="69"/>
      <c r="P308" s="69"/>
      <c r="Q308" s="69" t="s">
        <v>785</v>
      </c>
      <c r="R308" s="69" t="s">
        <v>786</v>
      </c>
      <c r="S308" s="69"/>
    </row>
    <row r="309" spans="2:19">
      <c r="B309" t="b">
        <f t="shared" si="8"/>
        <v>0</v>
      </c>
      <c r="C309" t="str">
        <f>VLOOKUP(M309,'user list'!A:B,2,0)</f>
        <v>ITDD</v>
      </c>
      <c r="D309" s="69" t="s">
        <v>861</v>
      </c>
      <c r="E309" s="69" t="s">
        <v>41</v>
      </c>
      <c r="F309" s="171">
        <v>45818</v>
      </c>
      <c r="G309" s="69" t="s">
        <v>862</v>
      </c>
      <c r="H309" s="69"/>
      <c r="I309" s="69"/>
      <c r="J309" s="69"/>
      <c r="K309" s="171">
        <v>45819</v>
      </c>
      <c r="L309" s="69" t="s">
        <v>784</v>
      </c>
      <c r="M309" s="69" t="s">
        <v>219</v>
      </c>
      <c r="N309" s="69">
        <v>1</v>
      </c>
      <c r="O309" s="69"/>
      <c r="P309" s="69"/>
      <c r="Q309" s="69" t="s">
        <v>785</v>
      </c>
      <c r="R309" s="69" t="s">
        <v>786</v>
      </c>
      <c r="S309" s="69"/>
    </row>
    <row r="310" spans="2:19">
      <c r="B310" t="b">
        <f t="shared" si="8"/>
        <v>0</v>
      </c>
      <c r="C310" t="str">
        <f>VLOOKUP(M310,'user list'!A:B,2,0)</f>
        <v>OCAs</v>
      </c>
      <c r="D310" s="69" t="s">
        <v>863</v>
      </c>
      <c r="E310" s="69" t="s">
        <v>45</v>
      </c>
      <c r="F310" s="171">
        <v>45817</v>
      </c>
      <c r="G310" s="69" t="s">
        <v>864</v>
      </c>
      <c r="H310" s="69"/>
      <c r="I310" s="69"/>
      <c r="J310" s="69"/>
      <c r="K310" s="171">
        <v>45818</v>
      </c>
      <c r="L310" s="69" t="s">
        <v>784</v>
      </c>
      <c r="M310" s="69" t="s">
        <v>279</v>
      </c>
      <c r="N310" s="69">
        <v>1</v>
      </c>
      <c r="O310" s="69"/>
      <c r="P310" s="69"/>
      <c r="Q310" s="69" t="s">
        <v>785</v>
      </c>
      <c r="R310" s="69" t="s">
        <v>786</v>
      </c>
      <c r="S310" s="69"/>
    </row>
    <row r="311" spans="2:19">
      <c r="B311" t="b">
        <f t="shared" si="8"/>
        <v>0</v>
      </c>
      <c r="C311" t="str">
        <f>VLOOKUP(M311,'user list'!A:B,2,0)</f>
        <v>QCYDO</v>
      </c>
      <c r="D311" s="69" t="s">
        <v>1574</v>
      </c>
      <c r="E311" s="69" t="s">
        <v>866</v>
      </c>
      <c r="F311" s="171">
        <v>45818</v>
      </c>
      <c r="G311" s="69" t="s">
        <v>1575</v>
      </c>
      <c r="H311" s="69"/>
      <c r="I311" s="69"/>
      <c r="J311" s="69"/>
      <c r="K311" s="171">
        <v>45818</v>
      </c>
      <c r="L311" s="69" t="s">
        <v>784</v>
      </c>
      <c r="M311" s="69" t="s">
        <v>270</v>
      </c>
      <c r="N311" s="69">
        <v>1</v>
      </c>
      <c r="O311" s="69"/>
      <c r="P311" s="69"/>
      <c r="Q311" s="69" t="s">
        <v>785</v>
      </c>
      <c r="R311" s="69" t="s">
        <v>786</v>
      </c>
      <c r="S311" s="69"/>
    </row>
    <row r="312" spans="2:19">
      <c r="B312" t="b">
        <f t="shared" si="8"/>
        <v>0</v>
      </c>
      <c r="C312" t="str">
        <f>VLOOKUP(M312,'user list'!A:B,2,0)</f>
        <v>QCYDO</v>
      </c>
      <c r="D312" s="69" t="s">
        <v>865</v>
      </c>
      <c r="E312" s="69" t="s">
        <v>866</v>
      </c>
      <c r="F312" s="171">
        <v>45818</v>
      </c>
      <c r="G312" s="69" t="s">
        <v>867</v>
      </c>
      <c r="H312" s="69"/>
      <c r="I312" s="69"/>
      <c r="J312" s="69"/>
      <c r="K312" s="171">
        <v>45818</v>
      </c>
      <c r="L312" s="69" t="s">
        <v>784</v>
      </c>
      <c r="M312" s="69" t="s">
        <v>270</v>
      </c>
      <c r="N312" s="69">
        <v>1</v>
      </c>
      <c r="O312" s="69"/>
      <c r="P312" s="69"/>
      <c r="Q312" s="69" t="s">
        <v>785</v>
      </c>
      <c r="R312" s="69" t="s">
        <v>786</v>
      </c>
      <c r="S312" s="69"/>
    </row>
    <row r="313" spans="2:19">
      <c r="B313" t="b">
        <f t="shared" si="8"/>
        <v>0</v>
      </c>
      <c r="C313" t="str">
        <f>VLOOKUP(M313,'user list'!A:B,2,0)</f>
        <v>QCYDO</v>
      </c>
      <c r="D313" s="69" t="s">
        <v>868</v>
      </c>
      <c r="E313" s="69" t="s">
        <v>866</v>
      </c>
      <c r="F313" s="171">
        <v>45818</v>
      </c>
      <c r="G313" s="69" t="s">
        <v>869</v>
      </c>
      <c r="H313" s="69"/>
      <c r="I313" s="69"/>
      <c r="J313" s="69"/>
      <c r="K313" s="171">
        <v>45818</v>
      </c>
      <c r="L313" s="69" t="s">
        <v>784</v>
      </c>
      <c r="M313" s="69" t="s">
        <v>270</v>
      </c>
      <c r="N313" s="69">
        <v>1</v>
      </c>
      <c r="O313" s="69"/>
      <c r="P313" s="69"/>
      <c r="Q313" s="69" t="s">
        <v>785</v>
      </c>
      <c r="R313" s="69" t="s">
        <v>786</v>
      </c>
      <c r="S313" s="69"/>
    </row>
    <row r="314" spans="2:19">
      <c r="B314" t="b">
        <f t="shared" si="8"/>
        <v>0</v>
      </c>
      <c r="C314" t="str">
        <f>VLOOKUP(M314,'user list'!A:B,2,0)</f>
        <v>QCYDO</v>
      </c>
      <c r="D314" s="69" t="s">
        <v>870</v>
      </c>
      <c r="E314" s="69" t="s">
        <v>866</v>
      </c>
      <c r="F314" s="171">
        <v>45818</v>
      </c>
      <c r="G314" s="69" t="s">
        <v>871</v>
      </c>
      <c r="H314" s="69"/>
      <c r="I314" s="69"/>
      <c r="J314" s="69"/>
      <c r="K314" s="171">
        <v>45818</v>
      </c>
      <c r="L314" s="69" t="s">
        <v>784</v>
      </c>
      <c r="M314" s="69" t="s">
        <v>270</v>
      </c>
      <c r="N314" s="69">
        <v>1</v>
      </c>
      <c r="O314" s="69"/>
      <c r="P314" s="69"/>
      <c r="Q314" s="69" t="s">
        <v>785</v>
      </c>
      <c r="R314" s="69" t="s">
        <v>786</v>
      </c>
      <c r="S314" s="69"/>
    </row>
    <row r="315" spans="2:19">
      <c r="B315" t="b">
        <f t="shared" si="8"/>
        <v>0</v>
      </c>
      <c r="C315" t="str">
        <f>VLOOKUP(M315,'user list'!A:B,2,0)</f>
        <v>PLEB</v>
      </c>
      <c r="D315" s="69" t="s">
        <v>872</v>
      </c>
      <c r="E315" s="69" t="s">
        <v>84</v>
      </c>
      <c r="F315" s="171">
        <v>45818</v>
      </c>
      <c r="G315" s="69" t="s">
        <v>873</v>
      </c>
      <c r="H315" s="69"/>
      <c r="I315" s="69"/>
      <c r="J315" s="69" t="s">
        <v>874</v>
      </c>
      <c r="K315" s="171">
        <v>45818</v>
      </c>
      <c r="L315" s="69" t="s">
        <v>784</v>
      </c>
      <c r="M315" s="69" t="s">
        <v>260</v>
      </c>
      <c r="N315" s="69"/>
      <c r="O315" s="69"/>
      <c r="P315" s="69"/>
      <c r="Q315" s="69" t="s">
        <v>785</v>
      </c>
      <c r="R315" s="69" t="s">
        <v>786</v>
      </c>
      <c r="S315" s="69" t="s">
        <v>809</v>
      </c>
    </row>
    <row r="316" spans="2:19">
      <c r="B316" t="b">
        <f t="shared" si="8"/>
        <v>0</v>
      </c>
      <c r="C316" t="str">
        <f>VLOOKUP(M316,'user list'!A:B,2,0)</f>
        <v>QCYDO</v>
      </c>
      <c r="D316" s="69" t="s">
        <v>875</v>
      </c>
      <c r="E316" s="69" t="s">
        <v>866</v>
      </c>
      <c r="F316" s="171">
        <v>45818</v>
      </c>
      <c r="G316" s="69" t="s">
        <v>876</v>
      </c>
      <c r="H316" s="69"/>
      <c r="I316" s="69"/>
      <c r="J316" s="69"/>
      <c r="K316" s="171">
        <v>45818</v>
      </c>
      <c r="L316" s="69" t="s">
        <v>784</v>
      </c>
      <c r="M316" s="69" t="s">
        <v>270</v>
      </c>
      <c r="N316" s="69">
        <v>1</v>
      </c>
      <c r="O316" s="69"/>
      <c r="P316" s="69"/>
      <c r="Q316" s="69" t="s">
        <v>785</v>
      </c>
      <c r="R316" s="69" t="s">
        <v>786</v>
      </c>
      <c r="S316" s="69"/>
    </row>
    <row r="317" spans="2:19">
      <c r="B317" t="b">
        <f t="shared" si="8"/>
        <v>0</v>
      </c>
      <c r="C317" t="str">
        <f>VLOOKUP(M317,'user list'!A:B,2,0)</f>
        <v>DOE</v>
      </c>
      <c r="D317" s="69" t="s">
        <v>877</v>
      </c>
      <c r="E317" s="69" t="s">
        <v>69</v>
      </c>
      <c r="F317" s="171">
        <v>45818</v>
      </c>
      <c r="G317" s="69" t="s">
        <v>878</v>
      </c>
      <c r="H317" s="69"/>
      <c r="I317" s="69"/>
      <c r="J317" s="69"/>
      <c r="K317" s="171">
        <v>45818</v>
      </c>
      <c r="L317" s="69" t="s">
        <v>784</v>
      </c>
      <c r="M317" s="69" t="s">
        <v>212</v>
      </c>
      <c r="N317" s="69">
        <v>1</v>
      </c>
      <c r="O317" s="69" t="s">
        <v>879</v>
      </c>
      <c r="P317" s="69"/>
      <c r="Q317" s="69" t="s">
        <v>851</v>
      </c>
      <c r="R317" s="69" t="s">
        <v>852</v>
      </c>
      <c r="S317" s="69" t="s">
        <v>787</v>
      </c>
    </row>
    <row r="318" spans="2:19">
      <c r="B318" t="b">
        <f t="shared" si="8"/>
        <v>0</v>
      </c>
      <c r="C318" t="str">
        <f>VLOOKUP(M318,'user list'!A:B,2,0)</f>
        <v>QCYDO</v>
      </c>
      <c r="D318" s="69" t="s">
        <v>880</v>
      </c>
      <c r="E318" s="69" t="s">
        <v>866</v>
      </c>
      <c r="F318" s="171">
        <v>45818</v>
      </c>
      <c r="G318" s="69" t="s">
        <v>881</v>
      </c>
      <c r="H318" s="69"/>
      <c r="I318" s="69"/>
      <c r="J318" s="69"/>
      <c r="K318" s="171">
        <v>45818</v>
      </c>
      <c r="L318" s="69" t="s">
        <v>784</v>
      </c>
      <c r="M318" s="69" t="s">
        <v>270</v>
      </c>
      <c r="N318" s="69">
        <v>1</v>
      </c>
      <c r="O318" s="69"/>
      <c r="P318" s="69"/>
      <c r="Q318" s="69" t="s">
        <v>828</v>
      </c>
      <c r="R318" s="69" t="s">
        <v>829</v>
      </c>
      <c r="S318" s="69"/>
    </row>
    <row r="319" spans="2:19">
      <c r="B319" t="b">
        <f t="shared" si="8"/>
        <v>0</v>
      </c>
      <c r="C319" t="str">
        <f>VLOOKUP(M319,'user list'!A:B,2,0)</f>
        <v>QCYDO</v>
      </c>
      <c r="D319" s="69" t="s">
        <v>882</v>
      </c>
      <c r="E319" s="69" t="s">
        <v>866</v>
      </c>
      <c r="F319" s="171">
        <v>45818</v>
      </c>
      <c r="G319" s="69" t="s">
        <v>883</v>
      </c>
      <c r="H319" s="69"/>
      <c r="I319" s="69"/>
      <c r="J319" s="69"/>
      <c r="K319" s="171">
        <v>45818</v>
      </c>
      <c r="L319" s="69" t="s">
        <v>784</v>
      </c>
      <c r="M319" s="69" t="s">
        <v>270</v>
      </c>
      <c r="N319" s="69">
        <v>1</v>
      </c>
      <c r="O319" s="69"/>
      <c r="P319" s="69"/>
      <c r="Q319" s="69" t="s">
        <v>792</v>
      </c>
      <c r="R319" s="69" t="s">
        <v>793</v>
      </c>
      <c r="S319" s="69"/>
    </row>
    <row r="320" spans="2:19">
      <c r="B320" t="b">
        <f t="shared" si="8"/>
        <v>0</v>
      </c>
      <c r="C320" t="str">
        <f>VLOOKUP(M320,'user list'!A:B,2,0)</f>
        <v>QCYDO</v>
      </c>
      <c r="D320" s="69" t="s">
        <v>884</v>
      </c>
      <c r="E320" s="69" t="s">
        <v>151</v>
      </c>
      <c r="F320" s="171">
        <v>45818</v>
      </c>
      <c r="G320" s="69" t="s">
        <v>885</v>
      </c>
      <c r="H320" s="69"/>
      <c r="I320" s="69"/>
      <c r="J320" s="69"/>
      <c r="K320" s="171">
        <v>45818</v>
      </c>
      <c r="L320" s="69" t="s">
        <v>784</v>
      </c>
      <c r="M320" s="69" t="s">
        <v>270</v>
      </c>
      <c r="N320" s="69">
        <v>1</v>
      </c>
      <c r="O320" s="69"/>
      <c r="P320" s="69"/>
      <c r="Q320" s="69" t="s">
        <v>785</v>
      </c>
      <c r="R320" s="69" t="s">
        <v>886</v>
      </c>
      <c r="S320" s="69"/>
    </row>
    <row r="321" spans="2:19">
      <c r="B321" t="b">
        <f t="shared" si="8"/>
        <v>0</v>
      </c>
      <c r="C321" t="str">
        <f>VLOOKUP(M321,'user list'!A:B,2,0)</f>
        <v>CPDD</v>
      </c>
      <c r="D321" s="69" t="s">
        <v>887</v>
      </c>
      <c r="E321" s="69" t="s">
        <v>119</v>
      </c>
      <c r="F321" s="171">
        <v>45818</v>
      </c>
      <c r="G321" s="69" t="s">
        <v>888</v>
      </c>
      <c r="H321" s="69"/>
      <c r="I321" s="69"/>
      <c r="J321" s="69"/>
      <c r="K321" s="171">
        <v>45818</v>
      </c>
      <c r="L321" s="69" t="s">
        <v>784</v>
      </c>
      <c r="M321" s="69" t="s">
        <v>205</v>
      </c>
      <c r="N321" s="69">
        <v>1</v>
      </c>
      <c r="O321" s="69"/>
      <c r="P321" s="69"/>
      <c r="Q321" s="69" t="s">
        <v>889</v>
      </c>
      <c r="R321" s="69" t="s">
        <v>890</v>
      </c>
      <c r="S321" s="69"/>
    </row>
    <row r="322" spans="2:19">
      <c r="B322" t="b">
        <f t="shared" si="8"/>
        <v>0</v>
      </c>
      <c r="C322" t="str">
        <f>VLOOKUP(M322,'user list'!A:B,2,0)</f>
        <v>CPDD</v>
      </c>
      <c r="D322" s="69" t="s">
        <v>891</v>
      </c>
      <c r="E322" s="69" t="s">
        <v>119</v>
      </c>
      <c r="F322" s="171">
        <v>45817</v>
      </c>
      <c r="G322" s="69" t="s">
        <v>892</v>
      </c>
      <c r="H322" s="69"/>
      <c r="I322" s="69"/>
      <c r="J322" s="69"/>
      <c r="K322" s="171">
        <v>45818</v>
      </c>
      <c r="L322" s="69" t="s">
        <v>784</v>
      </c>
      <c r="M322" s="69" t="s">
        <v>205</v>
      </c>
      <c r="N322" s="69">
        <v>1</v>
      </c>
      <c r="O322" s="69"/>
      <c r="P322" s="69"/>
      <c r="Q322" s="69" t="s">
        <v>792</v>
      </c>
      <c r="R322" s="69" t="s">
        <v>793</v>
      </c>
      <c r="S322" s="69" t="s">
        <v>787</v>
      </c>
    </row>
    <row r="323" spans="2:19">
      <c r="B323" t="b">
        <f t="shared" si="8"/>
        <v>0</v>
      </c>
      <c r="C323" t="str">
        <f>VLOOKUP(M323,'user list'!A:B,2,0)</f>
        <v>ITDD</v>
      </c>
      <c r="D323" s="69" t="s">
        <v>893</v>
      </c>
      <c r="E323" s="69" t="s">
        <v>41</v>
      </c>
      <c r="F323" s="171">
        <v>45812</v>
      </c>
      <c r="G323" s="69" t="s">
        <v>894</v>
      </c>
      <c r="H323" s="69"/>
      <c r="I323" s="69"/>
      <c r="J323" s="69"/>
      <c r="K323" s="171">
        <v>45818</v>
      </c>
      <c r="L323" s="69" t="s">
        <v>784</v>
      </c>
      <c r="M323" s="69" t="s">
        <v>219</v>
      </c>
      <c r="N323" s="69">
        <v>1</v>
      </c>
      <c r="O323" s="69"/>
      <c r="P323" s="69"/>
      <c r="Q323" s="69" t="s">
        <v>785</v>
      </c>
      <c r="R323" s="69" t="s">
        <v>786</v>
      </c>
      <c r="S323" s="69"/>
    </row>
    <row r="324" spans="2:19">
      <c r="B324" t="b">
        <f t="shared" si="8"/>
        <v>0</v>
      </c>
      <c r="C324" t="str">
        <f>VLOOKUP(M324,'user list'!A:B,2,0)</f>
        <v>CPDD</v>
      </c>
      <c r="D324" s="69" t="s">
        <v>895</v>
      </c>
      <c r="E324" s="69" t="s">
        <v>119</v>
      </c>
      <c r="F324" s="171">
        <v>45818</v>
      </c>
      <c r="G324" s="69" t="s">
        <v>896</v>
      </c>
      <c r="H324" s="69"/>
      <c r="I324" s="69"/>
      <c r="J324" s="69"/>
      <c r="K324" s="171">
        <v>45818</v>
      </c>
      <c r="L324" s="69" t="s">
        <v>784</v>
      </c>
      <c r="M324" s="69" t="s">
        <v>205</v>
      </c>
      <c r="N324" s="69">
        <v>1</v>
      </c>
      <c r="O324" s="69"/>
      <c r="P324" s="69"/>
      <c r="Q324" s="69" t="s">
        <v>792</v>
      </c>
      <c r="R324" s="69" t="s">
        <v>793</v>
      </c>
      <c r="S324" s="69" t="s">
        <v>809</v>
      </c>
    </row>
    <row r="325" spans="2:19">
      <c r="B325" t="b">
        <f t="shared" si="8"/>
        <v>0</v>
      </c>
      <c r="C325" t="str">
        <f>VLOOKUP(M325,'user list'!A:B,2,0)</f>
        <v>CPDD</v>
      </c>
      <c r="D325" s="69" t="s">
        <v>897</v>
      </c>
      <c r="E325" s="69" t="s">
        <v>119</v>
      </c>
      <c r="F325" s="171">
        <v>45817</v>
      </c>
      <c r="G325" s="69" t="s">
        <v>898</v>
      </c>
      <c r="H325" s="69"/>
      <c r="I325" s="69"/>
      <c r="J325" s="69"/>
      <c r="K325" s="171">
        <v>45818</v>
      </c>
      <c r="L325" s="69" t="s">
        <v>784</v>
      </c>
      <c r="M325" s="69" t="s">
        <v>205</v>
      </c>
      <c r="N325" s="69">
        <v>1</v>
      </c>
      <c r="O325" s="69"/>
      <c r="P325" s="69"/>
      <c r="Q325" s="69" t="s">
        <v>792</v>
      </c>
      <c r="R325" s="69" t="s">
        <v>793</v>
      </c>
      <c r="S325" s="69" t="s">
        <v>787</v>
      </c>
    </row>
    <row r="326" spans="2:19">
      <c r="B326" t="b">
        <f t="shared" si="8"/>
        <v>0</v>
      </c>
      <c r="C326" t="str">
        <f>VLOOKUP(M326,'user list'!A:B,2,0)</f>
        <v>OCA</v>
      </c>
      <c r="D326" s="69" t="s">
        <v>899</v>
      </c>
      <c r="E326" s="69" t="s">
        <v>900</v>
      </c>
      <c r="F326" s="171">
        <v>45803</v>
      </c>
      <c r="G326" s="69" t="s">
        <v>901</v>
      </c>
      <c r="H326" s="69"/>
      <c r="I326" s="69"/>
      <c r="J326" s="69"/>
      <c r="K326" s="171">
        <v>45818</v>
      </c>
      <c r="L326" s="69" t="s">
        <v>784</v>
      </c>
      <c r="M326" s="69" t="s">
        <v>228</v>
      </c>
      <c r="N326" s="69">
        <v>1</v>
      </c>
      <c r="O326" s="69"/>
      <c r="P326" s="69"/>
      <c r="Q326" s="69" t="s">
        <v>785</v>
      </c>
      <c r="R326" s="69" t="s">
        <v>786</v>
      </c>
      <c r="S326" s="69" t="s">
        <v>809</v>
      </c>
    </row>
    <row r="327" spans="2:19">
      <c r="B327" t="b">
        <f t="shared" si="8"/>
        <v>0</v>
      </c>
      <c r="C327" t="str">
        <f>VLOOKUP(M327,'user list'!A:B,2,0)</f>
        <v>DOE</v>
      </c>
      <c r="D327" s="69" t="s">
        <v>902</v>
      </c>
      <c r="E327" s="69" t="s">
        <v>69</v>
      </c>
      <c r="F327" s="171">
        <v>45818</v>
      </c>
      <c r="G327" s="69" t="s">
        <v>903</v>
      </c>
      <c r="H327" s="69"/>
      <c r="I327" s="69"/>
      <c r="J327" s="69"/>
      <c r="K327" s="171">
        <v>45818</v>
      </c>
      <c r="L327" s="69" t="s">
        <v>784</v>
      </c>
      <c r="M327" s="69" t="s">
        <v>212</v>
      </c>
      <c r="N327" s="69">
        <v>1</v>
      </c>
      <c r="O327" s="69" t="s">
        <v>904</v>
      </c>
      <c r="P327" s="69"/>
      <c r="Q327" s="69" t="s">
        <v>851</v>
      </c>
      <c r="R327" s="69" t="s">
        <v>852</v>
      </c>
      <c r="S327" s="69" t="s">
        <v>787</v>
      </c>
    </row>
    <row r="328" spans="2:19">
      <c r="B328" t="b">
        <f t="shared" si="8"/>
        <v>0</v>
      </c>
      <c r="C328" t="str">
        <f>VLOOKUP(M328,'user list'!A:B,2,0)</f>
        <v>CPDD</v>
      </c>
      <c r="D328" s="69" t="s">
        <v>905</v>
      </c>
      <c r="E328" s="69" t="s">
        <v>119</v>
      </c>
      <c r="F328" s="171">
        <v>45817</v>
      </c>
      <c r="G328" s="69" t="s">
        <v>906</v>
      </c>
      <c r="H328" s="69"/>
      <c r="I328" s="69"/>
      <c r="J328" s="69"/>
      <c r="K328" s="171">
        <v>45818</v>
      </c>
      <c r="L328" s="69" t="s">
        <v>784</v>
      </c>
      <c r="M328" s="69" t="s">
        <v>205</v>
      </c>
      <c r="N328" s="69">
        <v>1</v>
      </c>
      <c r="O328" s="69"/>
      <c r="P328" s="69"/>
      <c r="Q328" s="69" t="s">
        <v>792</v>
      </c>
      <c r="R328" s="69" t="s">
        <v>793</v>
      </c>
      <c r="S328" s="69" t="s">
        <v>787</v>
      </c>
    </row>
    <row r="329" spans="2:19">
      <c r="B329" t="b">
        <f t="shared" si="8"/>
        <v>0</v>
      </c>
      <c r="C329" t="str">
        <f>VLOOKUP(M329,'user list'!A:B,2,0)</f>
        <v>CPDD</v>
      </c>
      <c r="D329" s="69" t="s">
        <v>907</v>
      </c>
      <c r="E329" s="69" t="s">
        <v>908</v>
      </c>
      <c r="F329" s="171">
        <v>45817</v>
      </c>
      <c r="G329" s="69" t="s">
        <v>909</v>
      </c>
      <c r="H329" s="69"/>
      <c r="I329" s="69"/>
      <c r="J329" s="69"/>
      <c r="K329" s="171">
        <v>45818</v>
      </c>
      <c r="L329" s="69" t="s">
        <v>784</v>
      </c>
      <c r="M329" s="69" t="s">
        <v>205</v>
      </c>
      <c r="N329" s="69">
        <v>1</v>
      </c>
      <c r="O329" s="69"/>
      <c r="P329" s="69"/>
      <c r="Q329" s="69" t="s">
        <v>889</v>
      </c>
      <c r="R329" s="69" t="s">
        <v>890</v>
      </c>
      <c r="S329" s="69" t="s">
        <v>787</v>
      </c>
    </row>
    <row r="330" spans="2:19">
      <c r="B330" t="b">
        <f t="shared" ref="B330:B389" si="9">IF(C330="X",1)</f>
        <v>0</v>
      </c>
      <c r="C330" t="str">
        <f>VLOOKUP(M330,'user list'!A:B,2,0)</f>
        <v>OCAs</v>
      </c>
      <c r="D330" s="69" t="s">
        <v>910</v>
      </c>
      <c r="E330" s="69" t="s">
        <v>45</v>
      </c>
      <c r="F330" s="171">
        <v>45813</v>
      </c>
      <c r="G330" s="69" t="s">
        <v>911</v>
      </c>
      <c r="H330" s="69"/>
      <c r="I330" s="69"/>
      <c r="J330" s="69"/>
      <c r="K330" s="171">
        <v>45818</v>
      </c>
      <c r="L330" s="69" t="s">
        <v>784</v>
      </c>
      <c r="M330" s="69" t="s">
        <v>279</v>
      </c>
      <c r="N330" s="69">
        <v>1</v>
      </c>
      <c r="O330" s="69"/>
      <c r="P330" s="69"/>
      <c r="Q330" s="69" t="s">
        <v>785</v>
      </c>
      <c r="R330" s="69" t="s">
        <v>786</v>
      </c>
      <c r="S330" s="69"/>
    </row>
    <row r="331" spans="2:19">
      <c r="B331" t="b">
        <f t="shared" si="9"/>
        <v>0</v>
      </c>
      <c r="C331" t="str">
        <f>VLOOKUP(M331,'user list'!A:B,2,0)</f>
        <v>OCAs</v>
      </c>
      <c r="D331" s="69" t="s">
        <v>912</v>
      </c>
      <c r="E331" s="69" t="s">
        <v>45</v>
      </c>
      <c r="F331" s="171">
        <v>45817</v>
      </c>
      <c r="G331" s="69" t="s">
        <v>913</v>
      </c>
      <c r="H331" s="69"/>
      <c r="I331" s="69"/>
      <c r="J331" s="69"/>
      <c r="K331" s="171">
        <v>45818</v>
      </c>
      <c r="L331" s="69" t="s">
        <v>784</v>
      </c>
      <c r="M331" s="69" t="s">
        <v>279</v>
      </c>
      <c r="N331" s="69">
        <v>1</v>
      </c>
      <c r="O331" s="69"/>
      <c r="P331" s="69"/>
      <c r="Q331" s="69" t="s">
        <v>785</v>
      </c>
      <c r="R331" s="69" t="s">
        <v>786</v>
      </c>
      <c r="S331" s="69"/>
    </row>
    <row r="332" spans="2:19">
      <c r="B332" t="b">
        <f t="shared" si="9"/>
        <v>0</v>
      </c>
      <c r="C332" t="str">
        <f>VLOOKUP(M332,'user list'!A:B,2,0)</f>
        <v>OCAs</v>
      </c>
      <c r="D332" s="69" t="s">
        <v>914</v>
      </c>
      <c r="E332" s="69" t="s">
        <v>45</v>
      </c>
      <c r="F332" s="171">
        <v>45817</v>
      </c>
      <c r="G332" s="69" t="s">
        <v>915</v>
      </c>
      <c r="H332" s="69"/>
      <c r="I332" s="69"/>
      <c r="J332" s="69"/>
      <c r="K332" s="171">
        <v>45818</v>
      </c>
      <c r="L332" s="69" t="s">
        <v>784</v>
      </c>
      <c r="M332" s="69" t="s">
        <v>279</v>
      </c>
      <c r="N332" s="69">
        <v>1</v>
      </c>
      <c r="O332" s="69"/>
      <c r="P332" s="69"/>
      <c r="Q332" s="69" t="s">
        <v>785</v>
      </c>
      <c r="R332" s="69" t="s">
        <v>786</v>
      </c>
      <c r="S332" s="69"/>
    </row>
    <row r="333" spans="2:19">
      <c r="B333" t="b">
        <f t="shared" si="9"/>
        <v>0</v>
      </c>
      <c r="C333" t="str">
        <f>VLOOKUP(M333,'user list'!A:B,2,0)</f>
        <v>OCAs</v>
      </c>
      <c r="D333" s="69" t="s">
        <v>916</v>
      </c>
      <c r="E333" s="69" t="s">
        <v>45</v>
      </c>
      <c r="F333" s="171">
        <v>45813</v>
      </c>
      <c r="G333" s="69" t="s">
        <v>917</v>
      </c>
      <c r="H333" s="69"/>
      <c r="I333" s="69"/>
      <c r="J333" s="69"/>
      <c r="K333" s="171">
        <v>45818</v>
      </c>
      <c r="L333" s="69" t="s">
        <v>784</v>
      </c>
      <c r="M333" s="69" t="s">
        <v>279</v>
      </c>
      <c r="N333" s="69">
        <v>1</v>
      </c>
      <c r="O333" s="69"/>
      <c r="P333" s="69"/>
      <c r="Q333" s="69" t="s">
        <v>785</v>
      </c>
      <c r="R333" s="69" t="s">
        <v>786</v>
      </c>
      <c r="S333" s="69"/>
    </row>
    <row r="334" spans="2:19">
      <c r="B334" t="b">
        <f t="shared" si="9"/>
        <v>0</v>
      </c>
      <c r="C334" t="str">
        <f>VLOOKUP(M334,'user list'!A:B,2,0)</f>
        <v>OCAs</v>
      </c>
      <c r="D334" s="69" t="s">
        <v>918</v>
      </c>
      <c r="E334" s="69" t="s">
        <v>45</v>
      </c>
      <c r="F334" s="171">
        <v>45812</v>
      </c>
      <c r="G334" s="69" t="s">
        <v>919</v>
      </c>
      <c r="H334" s="69"/>
      <c r="I334" s="69"/>
      <c r="J334" s="69"/>
      <c r="K334" s="171">
        <v>45818</v>
      </c>
      <c r="L334" s="69" t="s">
        <v>784</v>
      </c>
      <c r="M334" s="69" t="s">
        <v>279</v>
      </c>
      <c r="N334" s="69">
        <v>1</v>
      </c>
      <c r="O334" s="69"/>
      <c r="P334" s="69"/>
      <c r="Q334" s="69" t="s">
        <v>785</v>
      </c>
      <c r="R334" s="69" t="s">
        <v>886</v>
      </c>
      <c r="S334" s="69"/>
    </row>
    <row r="335" spans="2:19">
      <c r="B335" t="b">
        <f t="shared" si="9"/>
        <v>0</v>
      </c>
      <c r="C335" t="str">
        <f>VLOOKUP(M335,'user list'!A:B,2,0)</f>
        <v>ITDD</v>
      </c>
      <c r="D335" s="69" t="s">
        <v>920</v>
      </c>
      <c r="E335" s="69" t="s">
        <v>41</v>
      </c>
      <c r="F335" s="171">
        <v>45817</v>
      </c>
      <c r="G335" s="69" t="s">
        <v>921</v>
      </c>
      <c r="H335" s="69"/>
      <c r="I335" s="69"/>
      <c r="J335" s="69"/>
      <c r="K335" s="171">
        <v>45818</v>
      </c>
      <c r="L335" s="69" t="s">
        <v>784</v>
      </c>
      <c r="M335" s="69" t="s">
        <v>219</v>
      </c>
      <c r="N335" s="69">
        <v>1</v>
      </c>
      <c r="O335" s="69"/>
      <c r="P335" s="69"/>
      <c r="Q335" s="69" t="s">
        <v>785</v>
      </c>
      <c r="R335" s="69" t="s">
        <v>786</v>
      </c>
      <c r="S335" s="69"/>
    </row>
    <row r="336" spans="2:19">
      <c r="B336" t="b">
        <f t="shared" si="9"/>
        <v>0</v>
      </c>
      <c r="C336" t="str">
        <f>VLOOKUP(M336,'user list'!A:B,2,0)</f>
        <v>CAD</v>
      </c>
      <c r="D336" s="69" t="s">
        <v>924</v>
      </c>
      <c r="E336" s="69" t="s">
        <v>110</v>
      </c>
      <c r="F336" s="171">
        <v>45812</v>
      </c>
      <c r="G336" s="69" t="s">
        <v>925</v>
      </c>
      <c r="H336" s="69"/>
      <c r="I336" s="69"/>
      <c r="J336" s="69"/>
      <c r="K336" s="171">
        <v>45818</v>
      </c>
      <c r="L336" s="69" t="s">
        <v>784</v>
      </c>
      <c r="M336" s="69" t="s">
        <v>196</v>
      </c>
      <c r="N336" s="69">
        <v>1</v>
      </c>
      <c r="O336" s="69"/>
      <c r="P336" s="69"/>
      <c r="Q336" s="69" t="s">
        <v>805</v>
      </c>
      <c r="R336" s="69" t="s">
        <v>806</v>
      </c>
      <c r="S336" s="69" t="s">
        <v>809</v>
      </c>
    </row>
    <row r="337" spans="2:19">
      <c r="B337" t="b">
        <f t="shared" si="9"/>
        <v>0</v>
      </c>
      <c r="C337" t="str">
        <f>VLOOKUP(M337,'user list'!A:B,2,0)</f>
        <v>CAD</v>
      </c>
      <c r="D337" s="69" t="s">
        <v>926</v>
      </c>
      <c r="E337" s="69" t="s">
        <v>110</v>
      </c>
      <c r="F337" s="171">
        <v>45813</v>
      </c>
      <c r="G337" s="69" t="s">
        <v>927</v>
      </c>
      <c r="H337" s="69"/>
      <c r="I337" s="69"/>
      <c r="J337" s="69"/>
      <c r="K337" s="171">
        <v>45818</v>
      </c>
      <c r="L337" s="69" t="s">
        <v>784</v>
      </c>
      <c r="M337" s="69" t="s">
        <v>196</v>
      </c>
      <c r="N337" s="69">
        <v>1</v>
      </c>
      <c r="O337" s="69"/>
      <c r="P337" s="69"/>
      <c r="Q337" s="69" t="s">
        <v>785</v>
      </c>
      <c r="R337" s="69" t="s">
        <v>786</v>
      </c>
      <c r="S337" s="69" t="s">
        <v>809</v>
      </c>
    </row>
    <row r="338" spans="2:19">
      <c r="B338" t="b">
        <f t="shared" si="9"/>
        <v>0</v>
      </c>
      <c r="C338" t="str">
        <f>VLOOKUP(M338,'user list'!A:B,2,0)</f>
        <v>OCAs</v>
      </c>
      <c r="D338" s="69" t="s">
        <v>928</v>
      </c>
      <c r="E338" s="69" t="s">
        <v>45</v>
      </c>
      <c r="F338" s="171">
        <v>45817</v>
      </c>
      <c r="G338" s="69" t="s">
        <v>929</v>
      </c>
      <c r="H338" s="69"/>
      <c r="I338" s="69"/>
      <c r="J338" s="69"/>
      <c r="K338" s="171">
        <v>45818</v>
      </c>
      <c r="L338" s="69" t="s">
        <v>784</v>
      </c>
      <c r="M338" s="69" t="s">
        <v>279</v>
      </c>
      <c r="N338" s="69">
        <v>1</v>
      </c>
      <c r="O338" s="69"/>
      <c r="P338" s="69"/>
      <c r="Q338" s="69" t="s">
        <v>785</v>
      </c>
      <c r="R338" s="69" t="s">
        <v>786</v>
      </c>
      <c r="S338" s="69"/>
    </row>
    <row r="339" spans="2:19">
      <c r="B339" t="b">
        <f t="shared" si="9"/>
        <v>0</v>
      </c>
      <c r="C339" t="str">
        <f>VLOOKUP(M339,'user list'!A:B,2,0)</f>
        <v>OCAs</v>
      </c>
      <c r="D339" s="69" t="s">
        <v>930</v>
      </c>
      <c r="E339" s="69" t="s">
        <v>45</v>
      </c>
      <c r="F339" s="171">
        <v>45817</v>
      </c>
      <c r="G339" s="69" t="s">
        <v>931</v>
      </c>
      <c r="H339" s="69"/>
      <c r="I339" s="69"/>
      <c r="J339" s="69"/>
      <c r="K339" s="171">
        <v>45818</v>
      </c>
      <c r="L339" s="69" t="s">
        <v>784</v>
      </c>
      <c r="M339" s="69" t="s">
        <v>279</v>
      </c>
      <c r="N339" s="69">
        <v>1</v>
      </c>
      <c r="O339" s="69"/>
      <c r="P339" s="69"/>
      <c r="Q339" s="69" t="s">
        <v>785</v>
      </c>
      <c r="R339" s="69" t="s">
        <v>786</v>
      </c>
      <c r="S339" s="69"/>
    </row>
    <row r="340" spans="2:19">
      <c r="B340" t="b">
        <f t="shared" si="9"/>
        <v>0</v>
      </c>
      <c r="C340" t="str">
        <f>VLOOKUP(M340,'user list'!A:B,2,0)</f>
        <v>OCAs</v>
      </c>
      <c r="D340" s="69" t="s">
        <v>932</v>
      </c>
      <c r="E340" s="69" t="s">
        <v>45</v>
      </c>
      <c r="F340" s="171">
        <v>45817</v>
      </c>
      <c r="G340" s="69" t="s">
        <v>933</v>
      </c>
      <c r="H340" s="69"/>
      <c r="I340" s="69"/>
      <c r="J340" s="69"/>
      <c r="K340" s="171">
        <v>45818</v>
      </c>
      <c r="L340" s="69" t="s">
        <v>784</v>
      </c>
      <c r="M340" s="69" t="s">
        <v>279</v>
      </c>
      <c r="N340" s="69">
        <v>1</v>
      </c>
      <c r="O340" s="69"/>
      <c r="P340" s="69"/>
      <c r="Q340" s="69" t="s">
        <v>785</v>
      </c>
      <c r="R340" s="69" t="s">
        <v>786</v>
      </c>
      <c r="S340" s="69"/>
    </row>
    <row r="341" spans="2:19">
      <c r="B341" t="b">
        <f t="shared" si="9"/>
        <v>0</v>
      </c>
      <c r="C341" t="str">
        <f>VLOOKUP(M341,'user list'!A:B,2,0)</f>
        <v>OCAs</v>
      </c>
      <c r="D341" s="69" t="s">
        <v>934</v>
      </c>
      <c r="E341" s="69" t="s">
        <v>45</v>
      </c>
      <c r="F341" s="171">
        <v>45806</v>
      </c>
      <c r="G341" s="69" t="s">
        <v>935</v>
      </c>
      <c r="H341" s="69"/>
      <c r="I341" s="69"/>
      <c r="J341" s="69"/>
      <c r="K341" s="171">
        <v>45818</v>
      </c>
      <c r="L341" s="69" t="s">
        <v>784</v>
      </c>
      <c r="M341" s="69" t="s">
        <v>279</v>
      </c>
      <c r="N341" s="69">
        <v>1</v>
      </c>
      <c r="O341" s="69"/>
      <c r="P341" s="69"/>
      <c r="Q341" s="69" t="s">
        <v>785</v>
      </c>
      <c r="R341" s="69" t="s">
        <v>786</v>
      </c>
      <c r="S341" s="69"/>
    </row>
    <row r="342" spans="2:19">
      <c r="B342" t="b">
        <f t="shared" si="9"/>
        <v>0</v>
      </c>
      <c r="C342" t="str">
        <f>VLOOKUP(M342,'user list'!A:B,2,0)</f>
        <v>OCAs</v>
      </c>
      <c r="D342" s="69" t="s">
        <v>936</v>
      </c>
      <c r="E342" s="69" t="s">
        <v>45</v>
      </c>
      <c r="F342" s="171">
        <v>45811</v>
      </c>
      <c r="G342" s="69" t="s">
        <v>937</v>
      </c>
      <c r="H342" s="69"/>
      <c r="I342" s="69"/>
      <c r="J342" s="69"/>
      <c r="K342" s="171">
        <v>45818</v>
      </c>
      <c r="L342" s="69" t="s">
        <v>784</v>
      </c>
      <c r="M342" s="69" t="s">
        <v>279</v>
      </c>
      <c r="N342" s="69">
        <v>1</v>
      </c>
      <c r="O342" s="69"/>
      <c r="P342" s="69"/>
      <c r="Q342" s="69" t="s">
        <v>785</v>
      </c>
      <c r="R342" s="69" t="s">
        <v>786</v>
      </c>
      <c r="S342" s="69"/>
    </row>
    <row r="343" spans="2:19">
      <c r="B343" t="b">
        <f t="shared" si="9"/>
        <v>0</v>
      </c>
      <c r="C343" t="str">
        <f>VLOOKUP(M343,'user list'!A:B,2,0)</f>
        <v>LEDIPO</v>
      </c>
      <c r="D343" s="69" t="s">
        <v>922</v>
      </c>
      <c r="E343" s="69" t="s">
        <v>74</v>
      </c>
      <c r="F343" s="171">
        <v>45817</v>
      </c>
      <c r="G343" s="69" t="s">
        <v>923</v>
      </c>
      <c r="H343" s="69"/>
      <c r="I343" s="171">
        <v>45824</v>
      </c>
      <c r="J343" s="69"/>
      <c r="K343" s="171">
        <v>45818</v>
      </c>
      <c r="L343" s="69" t="s">
        <v>784</v>
      </c>
      <c r="M343" s="69" t="s">
        <v>222</v>
      </c>
      <c r="N343" s="69">
        <v>1</v>
      </c>
      <c r="O343" s="69"/>
      <c r="P343" s="69"/>
      <c r="Q343" s="69" t="s">
        <v>828</v>
      </c>
      <c r="R343" s="69" t="s">
        <v>829</v>
      </c>
      <c r="S343" s="69" t="s">
        <v>787</v>
      </c>
    </row>
    <row r="344" spans="2:19">
      <c r="B344" t="b">
        <f t="shared" si="9"/>
        <v>0</v>
      </c>
      <c r="C344" t="str">
        <f>VLOOKUP(M344,'user list'!A:B,2,0)</f>
        <v>ITDD</v>
      </c>
      <c r="D344" s="69" t="s">
        <v>938</v>
      </c>
      <c r="E344" s="69" t="s">
        <v>41</v>
      </c>
      <c r="F344" s="171">
        <v>45812</v>
      </c>
      <c r="G344" s="69" t="s">
        <v>939</v>
      </c>
      <c r="H344" s="69"/>
      <c r="I344" s="69"/>
      <c r="J344" s="69"/>
      <c r="K344" s="171">
        <v>45818</v>
      </c>
      <c r="L344" s="69" t="s">
        <v>784</v>
      </c>
      <c r="M344" s="69" t="s">
        <v>219</v>
      </c>
      <c r="N344" s="69">
        <v>1</v>
      </c>
      <c r="O344" s="69"/>
      <c r="P344" s="69"/>
      <c r="Q344" s="69" t="s">
        <v>785</v>
      </c>
      <c r="R344" s="69" t="s">
        <v>786</v>
      </c>
      <c r="S344" s="69"/>
    </row>
    <row r="345" spans="2:19">
      <c r="B345" t="b">
        <f t="shared" si="9"/>
        <v>0</v>
      </c>
      <c r="C345" t="str">
        <f>VLOOKUP(M345,'user list'!A:B,2,0)</f>
        <v>ITDD</v>
      </c>
      <c r="D345" s="69" t="s">
        <v>940</v>
      </c>
      <c r="E345" s="69" t="s">
        <v>41</v>
      </c>
      <c r="F345" s="171">
        <v>45812</v>
      </c>
      <c r="G345" s="69" t="s">
        <v>941</v>
      </c>
      <c r="H345" s="69"/>
      <c r="I345" s="69"/>
      <c r="J345" s="69"/>
      <c r="K345" s="171">
        <v>45818</v>
      </c>
      <c r="L345" s="69" t="s">
        <v>784</v>
      </c>
      <c r="M345" s="69" t="s">
        <v>219</v>
      </c>
      <c r="N345" s="69">
        <v>1</v>
      </c>
      <c r="O345" s="69"/>
      <c r="P345" s="69"/>
      <c r="Q345" s="69" t="s">
        <v>785</v>
      </c>
      <c r="R345" s="69" t="s">
        <v>786</v>
      </c>
      <c r="S345" s="69"/>
    </row>
    <row r="346" spans="2:19">
      <c r="B346" t="b">
        <f t="shared" si="9"/>
        <v>0</v>
      </c>
      <c r="C346" t="str">
        <f>VLOOKUP(M346,'user list'!A:B,2,0)</f>
        <v>ITDD</v>
      </c>
      <c r="D346" s="69" t="s">
        <v>942</v>
      </c>
      <c r="E346" s="69" t="s">
        <v>41</v>
      </c>
      <c r="F346" s="171">
        <v>45812</v>
      </c>
      <c r="G346" s="69" t="s">
        <v>943</v>
      </c>
      <c r="H346" s="69"/>
      <c r="I346" s="69"/>
      <c r="J346" s="69"/>
      <c r="K346" s="171">
        <v>45818</v>
      </c>
      <c r="L346" s="69" t="s">
        <v>784</v>
      </c>
      <c r="M346" s="69" t="s">
        <v>219</v>
      </c>
      <c r="N346" s="69">
        <v>1</v>
      </c>
      <c r="O346" s="69"/>
      <c r="P346" s="69"/>
      <c r="Q346" s="69" t="s">
        <v>785</v>
      </c>
      <c r="R346" s="69" t="s">
        <v>786</v>
      </c>
      <c r="S346" s="69"/>
    </row>
    <row r="347" spans="2:19">
      <c r="B347" t="b">
        <f t="shared" si="9"/>
        <v>0</v>
      </c>
      <c r="C347" t="str">
        <f>VLOOKUP(M347,'user list'!A:B,2,0)</f>
        <v>ITDD</v>
      </c>
      <c r="D347" s="69" t="s">
        <v>944</v>
      </c>
      <c r="E347" s="69" t="s">
        <v>41</v>
      </c>
      <c r="F347" s="171">
        <v>45812</v>
      </c>
      <c r="G347" s="69" t="s">
        <v>945</v>
      </c>
      <c r="H347" s="69"/>
      <c r="I347" s="69"/>
      <c r="J347" s="69"/>
      <c r="K347" s="171">
        <v>45818</v>
      </c>
      <c r="L347" s="69" t="s">
        <v>784</v>
      </c>
      <c r="M347" s="69" t="s">
        <v>219</v>
      </c>
      <c r="N347" s="69">
        <v>1</v>
      </c>
      <c r="O347" s="69"/>
      <c r="P347" s="69"/>
      <c r="Q347" s="69" t="s">
        <v>785</v>
      </c>
      <c r="R347" s="69" t="s">
        <v>786</v>
      </c>
      <c r="S347" s="69"/>
    </row>
    <row r="348" spans="2:19">
      <c r="B348" t="b">
        <f t="shared" si="9"/>
        <v>0</v>
      </c>
      <c r="C348" t="str">
        <f>VLOOKUP(M348,'user list'!A:B,2,0)</f>
        <v>ITDD</v>
      </c>
      <c r="D348" s="69" t="s">
        <v>946</v>
      </c>
      <c r="E348" s="69" t="s">
        <v>41</v>
      </c>
      <c r="F348" s="171">
        <v>45812</v>
      </c>
      <c r="G348" s="69" t="s">
        <v>947</v>
      </c>
      <c r="H348" s="69"/>
      <c r="I348" s="69"/>
      <c r="J348" s="69"/>
      <c r="K348" s="171">
        <v>45818</v>
      </c>
      <c r="L348" s="69" t="s">
        <v>784</v>
      </c>
      <c r="M348" s="69" t="s">
        <v>219</v>
      </c>
      <c r="N348" s="69">
        <v>1</v>
      </c>
      <c r="O348" s="69"/>
      <c r="P348" s="69"/>
      <c r="Q348" s="69" t="s">
        <v>785</v>
      </c>
      <c r="R348" s="69" t="s">
        <v>786</v>
      </c>
      <c r="S348" s="69"/>
    </row>
    <row r="349" spans="2:19">
      <c r="B349" t="b">
        <f t="shared" si="9"/>
        <v>0</v>
      </c>
      <c r="C349" t="str">
        <f>VLOOKUP(M349,'user list'!A:B,2,0)</f>
        <v>LEDIPO</v>
      </c>
      <c r="D349" s="69" t="s">
        <v>948</v>
      </c>
      <c r="E349" s="69" t="s">
        <v>76</v>
      </c>
      <c r="F349" s="171">
        <v>45818</v>
      </c>
      <c r="G349" s="69" t="s">
        <v>949</v>
      </c>
      <c r="H349" s="69"/>
      <c r="I349" s="69"/>
      <c r="J349" s="69"/>
      <c r="K349" s="171">
        <v>45818</v>
      </c>
      <c r="L349" s="69" t="s">
        <v>784</v>
      </c>
      <c r="M349" s="69" t="s">
        <v>222</v>
      </c>
      <c r="N349" s="69">
        <v>1</v>
      </c>
      <c r="O349" s="69"/>
      <c r="P349" s="69"/>
      <c r="Q349" s="69" t="s">
        <v>805</v>
      </c>
      <c r="R349" s="69" t="s">
        <v>806</v>
      </c>
      <c r="S349" s="69" t="s">
        <v>787</v>
      </c>
    </row>
    <row r="350" spans="2:19">
      <c r="B350" t="b">
        <f t="shared" si="9"/>
        <v>0</v>
      </c>
      <c r="C350" t="str">
        <f>VLOOKUP(M350,'user list'!A:B,2,0)</f>
        <v>ITDD</v>
      </c>
      <c r="D350" s="69" t="s">
        <v>950</v>
      </c>
      <c r="E350" s="69" t="s">
        <v>41</v>
      </c>
      <c r="F350" s="171">
        <v>45812</v>
      </c>
      <c r="G350" s="69" t="s">
        <v>951</v>
      </c>
      <c r="H350" s="69"/>
      <c r="I350" s="69"/>
      <c r="J350" s="69"/>
      <c r="K350" s="171">
        <v>45818</v>
      </c>
      <c r="L350" s="69" t="s">
        <v>784</v>
      </c>
      <c r="M350" s="69" t="s">
        <v>219</v>
      </c>
      <c r="N350" s="69">
        <v>1</v>
      </c>
      <c r="O350" s="69"/>
      <c r="P350" s="69"/>
      <c r="Q350" s="69" t="s">
        <v>785</v>
      </c>
      <c r="R350" s="69" t="s">
        <v>786</v>
      </c>
      <c r="S350" s="69"/>
    </row>
    <row r="351" spans="2:19">
      <c r="B351" t="b">
        <f t="shared" si="9"/>
        <v>0</v>
      </c>
      <c r="C351" t="str">
        <f>VLOOKUP(M351,'user list'!A:B,2,0)</f>
        <v>ITDD</v>
      </c>
      <c r="D351" s="69" t="s">
        <v>952</v>
      </c>
      <c r="E351" s="69" t="s">
        <v>41</v>
      </c>
      <c r="F351" s="171">
        <v>45812</v>
      </c>
      <c r="G351" s="69" t="s">
        <v>953</v>
      </c>
      <c r="H351" s="69"/>
      <c r="I351" s="69"/>
      <c r="J351" s="69"/>
      <c r="K351" s="171">
        <v>45818</v>
      </c>
      <c r="L351" s="69" t="s">
        <v>784</v>
      </c>
      <c r="M351" s="69" t="s">
        <v>219</v>
      </c>
      <c r="N351" s="69">
        <v>1</v>
      </c>
      <c r="O351" s="69"/>
      <c r="P351" s="69"/>
      <c r="Q351" s="69" t="s">
        <v>785</v>
      </c>
      <c r="R351" s="69" t="s">
        <v>786</v>
      </c>
      <c r="S351" s="69"/>
    </row>
    <row r="352" spans="2:19">
      <c r="B352" t="b">
        <f t="shared" si="9"/>
        <v>0</v>
      </c>
      <c r="C352" t="str">
        <f>VLOOKUP(M352,'user list'!A:B,2,0)</f>
        <v>ITDD</v>
      </c>
      <c r="D352" s="69" t="s">
        <v>954</v>
      </c>
      <c r="E352" s="69" t="s">
        <v>41</v>
      </c>
      <c r="F352" s="171">
        <v>45812</v>
      </c>
      <c r="G352" s="69" t="s">
        <v>955</v>
      </c>
      <c r="H352" s="69"/>
      <c r="I352" s="69"/>
      <c r="J352" s="69"/>
      <c r="K352" s="171">
        <v>45818</v>
      </c>
      <c r="L352" s="69" t="s">
        <v>784</v>
      </c>
      <c r="M352" s="69" t="s">
        <v>219</v>
      </c>
      <c r="N352" s="69">
        <v>1</v>
      </c>
      <c r="O352" s="69"/>
      <c r="P352" s="69"/>
      <c r="Q352" s="69" t="s">
        <v>785</v>
      </c>
      <c r="R352" s="69" t="s">
        <v>786</v>
      </c>
      <c r="S352" s="69"/>
    </row>
    <row r="353" spans="2:19">
      <c r="B353" t="b">
        <f t="shared" si="9"/>
        <v>0</v>
      </c>
      <c r="C353" t="str">
        <f>VLOOKUP(M353,'user list'!A:B,2,0)</f>
        <v>ITDD</v>
      </c>
      <c r="D353" s="69" t="s">
        <v>956</v>
      </c>
      <c r="E353" s="69" t="s">
        <v>41</v>
      </c>
      <c r="F353" s="171">
        <v>45812</v>
      </c>
      <c r="G353" s="69" t="s">
        <v>957</v>
      </c>
      <c r="H353" s="69"/>
      <c r="I353" s="69"/>
      <c r="J353" s="69"/>
      <c r="K353" s="171">
        <v>45818</v>
      </c>
      <c r="L353" s="69" t="s">
        <v>784</v>
      </c>
      <c r="M353" s="69" t="s">
        <v>219</v>
      </c>
      <c r="N353" s="69">
        <v>1</v>
      </c>
      <c r="O353" s="69"/>
      <c r="P353" s="69"/>
      <c r="Q353" s="69" t="s">
        <v>785</v>
      </c>
      <c r="R353" s="69" t="s">
        <v>786</v>
      </c>
      <c r="S353" s="69"/>
    </row>
    <row r="354" spans="2:19">
      <c r="B354" t="b">
        <f t="shared" si="9"/>
        <v>0</v>
      </c>
      <c r="C354" t="str">
        <f>VLOOKUP(M354,'user list'!A:B,2,0)</f>
        <v>ITDD</v>
      </c>
      <c r="D354" s="69" t="s">
        <v>958</v>
      </c>
      <c r="E354" s="69" t="s">
        <v>41</v>
      </c>
      <c r="F354" s="171">
        <v>45812</v>
      </c>
      <c r="G354" s="69" t="s">
        <v>959</v>
      </c>
      <c r="H354" s="69"/>
      <c r="I354" s="69"/>
      <c r="J354" s="69"/>
      <c r="K354" s="171">
        <v>45818</v>
      </c>
      <c r="L354" s="69" t="s">
        <v>784</v>
      </c>
      <c r="M354" s="69" t="s">
        <v>219</v>
      </c>
      <c r="N354" s="69">
        <v>1</v>
      </c>
      <c r="O354" s="69"/>
      <c r="P354" s="69"/>
      <c r="Q354" s="69" t="s">
        <v>785</v>
      </c>
      <c r="R354" s="69" t="s">
        <v>786</v>
      </c>
      <c r="S354" s="69"/>
    </row>
    <row r="355" spans="2:19">
      <c r="B355" t="b">
        <f t="shared" si="9"/>
        <v>0</v>
      </c>
      <c r="C355" t="str">
        <f>VLOOKUP(M355,'user list'!A:B,2,0)</f>
        <v>ITDD</v>
      </c>
      <c r="D355" s="69" t="s">
        <v>960</v>
      </c>
      <c r="E355" s="69" t="s">
        <v>41</v>
      </c>
      <c r="F355" s="171">
        <v>45812</v>
      </c>
      <c r="G355" s="69" t="s">
        <v>961</v>
      </c>
      <c r="H355" s="69"/>
      <c r="I355" s="69"/>
      <c r="J355" s="69"/>
      <c r="K355" s="171">
        <v>45818</v>
      </c>
      <c r="L355" s="69" t="s">
        <v>784</v>
      </c>
      <c r="M355" s="69" t="s">
        <v>219</v>
      </c>
      <c r="N355" s="69">
        <v>1</v>
      </c>
      <c r="O355" s="69"/>
      <c r="P355" s="69"/>
      <c r="Q355" s="69" t="s">
        <v>785</v>
      </c>
      <c r="R355" s="69" t="s">
        <v>786</v>
      </c>
      <c r="S355" s="69"/>
    </row>
    <row r="356" spans="2:19">
      <c r="B356" t="b">
        <f t="shared" si="9"/>
        <v>0</v>
      </c>
      <c r="C356" t="str">
        <f>VLOOKUP(M356,'user list'!A:B,2,0)</f>
        <v>MDAD</v>
      </c>
      <c r="D356" s="69" t="s">
        <v>962</v>
      </c>
      <c r="E356" s="69" t="s">
        <v>42</v>
      </c>
      <c r="F356" s="171">
        <v>45817</v>
      </c>
      <c r="G356" s="69" t="s">
        <v>963</v>
      </c>
      <c r="H356" s="69"/>
      <c r="I356" s="69"/>
      <c r="J356" s="69"/>
      <c r="K356" s="171">
        <v>45818</v>
      </c>
      <c r="L356" s="69" t="s">
        <v>784</v>
      </c>
      <c r="M356" s="69" t="s">
        <v>223</v>
      </c>
      <c r="N356" s="69">
        <v>1</v>
      </c>
      <c r="O356" s="69"/>
      <c r="P356" s="69"/>
      <c r="Q356" s="69" t="s">
        <v>828</v>
      </c>
      <c r="R356" s="69" t="s">
        <v>847</v>
      </c>
      <c r="S356" s="69" t="s">
        <v>809</v>
      </c>
    </row>
    <row r="357" spans="2:19">
      <c r="B357" t="b">
        <f t="shared" si="9"/>
        <v>0</v>
      </c>
      <c r="C357" t="str">
        <f>VLOOKUP(M357,'user list'!A:B,2,0)</f>
        <v>DOE</v>
      </c>
      <c r="D357" s="69" t="s">
        <v>964</v>
      </c>
      <c r="E357" s="69" t="s">
        <v>69</v>
      </c>
      <c r="F357" s="171">
        <v>45818</v>
      </c>
      <c r="G357" s="69" t="s">
        <v>965</v>
      </c>
      <c r="H357" s="69"/>
      <c r="I357" s="69"/>
      <c r="J357" s="69"/>
      <c r="K357" s="171">
        <v>45818</v>
      </c>
      <c r="L357" s="69" t="s">
        <v>784</v>
      </c>
      <c r="M357" s="69" t="s">
        <v>212</v>
      </c>
      <c r="N357" s="69">
        <v>1</v>
      </c>
      <c r="O357" s="69" t="s">
        <v>964</v>
      </c>
      <c r="P357" s="69"/>
      <c r="Q357" s="69" t="s">
        <v>889</v>
      </c>
      <c r="R357" s="69" t="s">
        <v>966</v>
      </c>
      <c r="S357" s="69" t="s">
        <v>809</v>
      </c>
    </row>
    <row r="358" spans="2:19">
      <c r="B358" t="b">
        <f t="shared" si="9"/>
        <v>0</v>
      </c>
      <c r="C358" t="str">
        <f>VLOOKUP(M358,'user list'!A:B,2,0)</f>
        <v>DOE</v>
      </c>
      <c r="D358" s="69" t="s">
        <v>967</v>
      </c>
      <c r="E358" s="69" t="s">
        <v>69</v>
      </c>
      <c r="F358" s="171">
        <v>45818</v>
      </c>
      <c r="G358" s="69" t="s">
        <v>968</v>
      </c>
      <c r="H358" s="69"/>
      <c r="I358" s="69"/>
      <c r="J358" s="69"/>
      <c r="K358" s="171">
        <v>45818</v>
      </c>
      <c r="L358" s="69" t="s">
        <v>784</v>
      </c>
      <c r="M358" s="69" t="s">
        <v>212</v>
      </c>
      <c r="N358" s="69">
        <v>1</v>
      </c>
      <c r="O358" s="69" t="s">
        <v>967</v>
      </c>
      <c r="P358" s="69"/>
      <c r="Q358" s="69" t="s">
        <v>889</v>
      </c>
      <c r="R358" s="69" t="s">
        <v>966</v>
      </c>
      <c r="S358" s="69" t="s">
        <v>809</v>
      </c>
    </row>
    <row r="359" spans="2:19">
      <c r="B359" t="b">
        <f t="shared" si="9"/>
        <v>0</v>
      </c>
      <c r="C359" t="str">
        <f>VLOOKUP(M359,'user list'!A:B,2,0)</f>
        <v>DOE</v>
      </c>
      <c r="D359" s="69" t="s">
        <v>969</v>
      </c>
      <c r="E359" s="69" t="s">
        <v>69</v>
      </c>
      <c r="F359" s="171">
        <v>45818</v>
      </c>
      <c r="G359" s="69" t="s">
        <v>970</v>
      </c>
      <c r="H359" s="69"/>
      <c r="I359" s="69"/>
      <c r="J359" s="69"/>
      <c r="K359" s="171">
        <v>45818</v>
      </c>
      <c r="L359" s="69" t="s">
        <v>784</v>
      </c>
      <c r="M359" s="69" t="s">
        <v>212</v>
      </c>
      <c r="N359" s="69">
        <v>1</v>
      </c>
      <c r="O359" s="69" t="s">
        <v>971</v>
      </c>
      <c r="P359" s="69"/>
      <c r="Q359" s="69" t="s">
        <v>889</v>
      </c>
      <c r="R359" s="69" t="s">
        <v>972</v>
      </c>
      <c r="S359" s="69" t="s">
        <v>809</v>
      </c>
    </row>
    <row r="360" spans="2:19">
      <c r="B360" t="b">
        <f t="shared" si="9"/>
        <v>0</v>
      </c>
      <c r="C360" t="str">
        <f>VLOOKUP(M360,'user list'!A:B,2,0)</f>
        <v>MDAD</v>
      </c>
      <c r="D360" s="69" t="s">
        <v>973</v>
      </c>
      <c r="E360" s="69" t="s">
        <v>42</v>
      </c>
      <c r="F360" s="171">
        <v>45817</v>
      </c>
      <c r="G360" s="69" t="s">
        <v>974</v>
      </c>
      <c r="H360" s="69"/>
      <c r="I360" s="69"/>
      <c r="J360" s="69"/>
      <c r="K360" s="171">
        <v>45818</v>
      </c>
      <c r="L360" s="69" t="s">
        <v>784</v>
      </c>
      <c r="M360" s="69" t="s">
        <v>223</v>
      </c>
      <c r="N360" s="69">
        <v>1</v>
      </c>
      <c r="O360" s="69"/>
      <c r="P360" s="69"/>
      <c r="Q360" s="69" t="s">
        <v>828</v>
      </c>
      <c r="R360" s="69" t="s">
        <v>847</v>
      </c>
      <c r="S360" s="69" t="s">
        <v>809</v>
      </c>
    </row>
    <row r="361" spans="2:19">
      <c r="B361" t="b">
        <f t="shared" si="9"/>
        <v>0</v>
      </c>
      <c r="C361" t="str">
        <f>VLOOKUP(M361,'user list'!A:B,2,0)</f>
        <v>ITDD</v>
      </c>
      <c r="D361" s="69" t="s">
        <v>975</v>
      </c>
      <c r="E361" s="69" t="s">
        <v>41</v>
      </c>
      <c r="F361" s="171">
        <v>45817</v>
      </c>
      <c r="G361" s="69" t="s">
        <v>976</v>
      </c>
      <c r="H361" s="69"/>
      <c r="I361" s="69"/>
      <c r="J361" s="69"/>
      <c r="K361" s="171">
        <v>45818</v>
      </c>
      <c r="L361" s="69" t="s">
        <v>784</v>
      </c>
      <c r="M361" s="69" t="s">
        <v>219</v>
      </c>
      <c r="N361" s="69">
        <v>1</v>
      </c>
      <c r="O361" s="69"/>
      <c r="P361" s="69"/>
      <c r="Q361" s="69" t="s">
        <v>785</v>
      </c>
      <c r="R361" s="69" t="s">
        <v>786</v>
      </c>
      <c r="S361" s="69"/>
    </row>
    <row r="362" spans="2:19">
      <c r="B362" t="b">
        <f t="shared" si="9"/>
        <v>0</v>
      </c>
      <c r="C362" t="str">
        <f>VLOOKUP(M362,'user list'!A:B,2,0)</f>
        <v>ITDD</v>
      </c>
      <c r="D362" s="69" t="s">
        <v>977</v>
      </c>
      <c r="E362" s="69" t="s">
        <v>41</v>
      </c>
      <c r="F362" s="171">
        <v>45817</v>
      </c>
      <c r="G362" s="69" t="s">
        <v>978</v>
      </c>
      <c r="H362" s="69"/>
      <c r="I362" s="69"/>
      <c r="J362" s="69"/>
      <c r="K362" s="171">
        <v>45818</v>
      </c>
      <c r="L362" s="69" t="s">
        <v>784</v>
      </c>
      <c r="M362" s="69" t="s">
        <v>219</v>
      </c>
      <c r="N362" s="69">
        <v>1</v>
      </c>
      <c r="O362" s="69"/>
      <c r="P362" s="69"/>
      <c r="Q362" s="69" t="s">
        <v>785</v>
      </c>
      <c r="R362" s="69" t="s">
        <v>786</v>
      </c>
      <c r="S362" s="69"/>
    </row>
    <row r="363" spans="2:19">
      <c r="B363" t="b">
        <f t="shared" si="9"/>
        <v>0</v>
      </c>
      <c r="C363" t="str">
        <f>VLOOKUP(M363,'user list'!A:B,2,0)</f>
        <v>ITDD</v>
      </c>
      <c r="D363" s="69" t="s">
        <v>979</v>
      </c>
      <c r="E363" s="69" t="s">
        <v>41</v>
      </c>
      <c r="F363" s="171">
        <v>45817</v>
      </c>
      <c r="G363" s="69" t="s">
        <v>980</v>
      </c>
      <c r="H363" s="69"/>
      <c r="I363" s="69"/>
      <c r="J363" s="69"/>
      <c r="K363" s="171">
        <v>45818</v>
      </c>
      <c r="L363" s="69" t="s">
        <v>784</v>
      </c>
      <c r="M363" s="69" t="s">
        <v>219</v>
      </c>
      <c r="N363" s="69">
        <v>1</v>
      </c>
      <c r="O363" s="69"/>
      <c r="P363" s="69"/>
      <c r="Q363" s="69" t="s">
        <v>889</v>
      </c>
      <c r="R363" s="69" t="s">
        <v>981</v>
      </c>
      <c r="S363" s="69"/>
    </row>
    <row r="364" spans="2:19">
      <c r="B364" t="b">
        <f t="shared" si="9"/>
        <v>0</v>
      </c>
      <c r="C364" t="str">
        <f>VLOOKUP(M364,'user list'!A:B,2,0)</f>
        <v>OCA</v>
      </c>
      <c r="D364" s="69" t="s">
        <v>982</v>
      </c>
      <c r="E364" s="69" t="s">
        <v>749</v>
      </c>
      <c r="F364" s="171">
        <v>45817</v>
      </c>
      <c r="G364" s="69" t="s">
        <v>983</v>
      </c>
      <c r="H364" s="69"/>
      <c r="I364" s="69"/>
      <c r="J364" s="69"/>
      <c r="K364" s="171">
        <v>45818</v>
      </c>
      <c r="L364" s="69" t="s">
        <v>784</v>
      </c>
      <c r="M364" s="69" t="s">
        <v>228</v>
      </c>
      <c r="N364" s="69">
        <v>1</v>
      </c>
      <c r="O364" s="69"/>
      <c r="P364" s="69"/>
      <c r="Q364" s="69" t="s">
        <v>828</v>
      </c>
      <c r="R364" s="69" t="s">
        <v>829</v>
      </c>
      <c r="S364" s="69" t="s">
        <v>809</v>
      </c>
    </row>
    <row r="365" spans="2:19">
      <c r="B365" t="b">
        <f t="shared" si="9"/>
        <v>0</v>
      </c>
      <c r="C365" t="str">
        <f>VLOOKUP(M365,'user list'!A:B,2,0)</f>
        <v>OCA</v>
      </c>
      <c r="D365" s="69" t="s">
        <v>984</v>
      </c>
      <c r="E365" s="69" t="s">
        <v>749</v>
      </c>
      <c r="F365" s="171">
        <v>45817</v>
      </c>
      <c r="G365" s="69" t="s">
        <v>985</v>
      </c>
      <c r="H365" s="69"/>
      <c r="I365" s="69"/>
      <c r="J365" s="69"/>
      <c r="K365" s="171">
        <v>45818</v>
      </c>
      <c r="L365" s="69" t="s">
        <v>784</v>
      </c>
      <c r="M365" s="69" t="s">
        <v>228</v>
      </c>
      <c r="N365" s="69">
        <v>1</v>
      </c>
      <c r="O365" s="69"/>
      <c r="P365" s="69"/>
      <c r="Q365" s="69" t="s">
        <v>828</v>
      </c>
      <c r="R365" s="69" t="s">
        <v>829</v>
      </c>
      <c r="S365" s="69" t="s">
        <v>809</v>
      </c>
    </row>
    <row r="366" spans="2:19">
      <c r="B366" t="b">
        <f t="shared" si="9"/>
        <v>0</v>
      </c>
      <c r="C366" t="str">
        <f>VLOOKUP(M366,'user list'!A:B,2,0)</f>
        <v>ITDD</v>
      </c>
      <c r="D366" s="69" t="s">
        <v>986</v>
      </c>
      <c r="E366" s="69" t="s">
        <v>41</v>
      </c>
      <c r="F366" s="171">
        <v>45812</v>
      </c>
      <c r="G366" s="69" t="s">
        <v>987</v>
      </c>
      <c r="H366" s="69"/>
      <c r="I366" s="69"/>
      <c r="J366" s="69"/>
      <c r="K366" s="171">
        <v>45818</v>
      </c>
      <c r="L366" s="69" t="s">
        <v>784</v>
      </c>
      <c r="M366" s="69" t="s">
        <v>219</v>
      </c>
      <c r="N366" s="69"/>
      <c r="O366" s="69"/>
      <c r="P366" s="69" t="s">
        <v>160</v>
      </c>
      <c r="Q366" s="69" t="s">
        <v>785</v>
      </c>
      <c r="R366" s="69" t="s">
        <v>786</v>
      </c>
      <c r="S366" s="69"/>
    </row>
    <row r="367" spans="2:19">
      <c r="B367" t="b">
        <f t="shared" si="9"/>
        <v>0</v>
      </c>
      <c r="C367" t="str">
        <f>VLOOKUP(M367,'user list'!A:B,2,0)</f>
        <v>QCPL</v>
      </c>
      <c r="D367" s="69" t="s">
        <v>988</v>
      </c>
      <c r="E367" s="69" t="s">
        <v>90</v>
      </c>
      <c r="F367" s="171">
        <v>45817</v>
      </c>
      <c r="G367" s="69" t="s">
        <v>989</v>
      </c>
      <c r="H367" s="69"/>
      <c r="I367" s="69"/>
      <c r="J367" s="69"/>
      <c r="K367" s="171">
        <v>45818</v>
      </c>
      <c r="L367" s="69" t="s">
        <v>784</v>
      </c>
      <c r="M367" s="69" t="s">
        <v>268</v>
      </c>
      <c r="N367" s="69">
        <v>1</v>
      </c>
      <c r="O367" s="69"/>
      <c r="P367" s="69"/>
      <c r="Q367" s="69" t="s">
        <v>792</v>
      </c>
      <c r="R367" s="69" t="s">
        <v>792</v>
      </c>
      <c r="S367" s="69" t="s">
        <v>787</v>
      </c>
    </row>
    <row r="368" spans="2:19">
      <c r="B368" t="b">
        <f t="shared" si="9"/>
        <v>0</v>
      </c>
      <c r="C368" t="str">
        <f>VLOOKUP(M368,'user list'!A:B,2,0)</f>
        <v>OCA</v>
      </c>
      <c r="D368" s="69" t="s">
        <v>990</v>
      </c>
      <c r="E368" s="69" t="s">
        <v>991</v>
      </c>
      <c r="F368" s="171">
        <v>45817</v>
      </c>
      <c r="G368" s="69" t="s">
        <v>992</v>
      </c>
      <c r="H368" s="69"/>
      <c r="I368" s="69"/>
      <c r="J368" s="69"/>
      <c r="K368" s="171">
        <v>45818</v>
      </c>
      <c r="L368" s="69" t="s">
        <v>784</v>
      </c>
      <c r="M368" s="69" t="s">
        <v>228</v>
      </c>
      <c r="N368" s="69">
        <v>1</v>
      </c>
      <c r="O368" s="69"/>
      <c r="P368" s="69"/>
      <c r="Q368" s="69" t="s">
        <v>828</v>
      </c>
      <c r="R368" s="69" t="s">
        <v>829</v>
      </c>
      <c r="S368" s="69" t="s">
        <v>809</v>
      </c>
    </row>
    <row r="369" spans="2:19">
      <c r="B369" t="b">
        <f t="shared" si="9"/>
        <v>0</v>
      </c>
      <c r="C369" t="str">
        <f>VLOOKUP(M369,'user list'!A:B,2,0)</f>
        <v>QCPL</v>
      </c>
      <c r="D369" s="69" t="s">
        <v>993</v>
      </c>
      <c r="E369" s="69" t="s">
        <v>90</v>
      </c>
      <c r="F369" s="171">
        <v>45817</v>
      </c>
      <c r="G369" s="69" t="s">
        <v>994</v>
      </c>
      <c r="H369" s="69"/>
      <c r="I369" s="69"/>
      <c r="J369" s="69"/>
      <c r="K369" s="171">
        <v>45818</v>
      </c>
      <c r="L369" s="69" t="s">
        <v>784</v>
      </c>
      <c r="M369" s="69" t="s">
        <v>268</v>
      </c>
      <c r="N369" s="69">
        <v>1</v>
      </c>
      <c r="O369" s="69"/>
      <c r="P369" s="69"/>
      <c r="Q369" s="69" t="s">
        <v>792</v>
      </c>
      <c r="R369" s="69" t="s">
        <v>792</v>
      </c>
      <c r="S369" s="69" t="s">
        <v>809</v>
      </c>
    </row>
    <row r="370" spans="2:19">
      <c r="B370" t="b">
        <f t="shared" si="9"/>
        <v>0</v>
      </c>
      <c r="C370" t="str">
        <f>VLOOKUP(M370,'user list'!A:B,2,0)</f>
        <v>QCPL</v>
      </c>
      <c r="D370" s="69" t="s">
        <v>995</v>
      </c>
      <c r="E370" s="69" t="s">
        <v>90</v>
      </c>
      <c r="F370" s="171">
        <v>45817</v>
      </c>
      <c r="G370" s="69" t="s">
        <v>996</v>
      </c>
      <c r="H370" s="69"/>
      <c r="I370" s="69"/>
      <c r="J370" s="69"/>
      <c r="K370" s="171">
        <v>45818</v>
      </c>
      <c r="L370" s="69" t="s">
        <v>784</v>
      </c>
      <c r="M370" s="69" t="s">
        <v>268</v>
      </c>
      <c r="N370" s="69">
        <v>1</v>
      </c>
      <c r="O370" s="69"/>
      <c r="P370" s="69"/>
      <c r="Q370" s="69" t="s">
        <v>792</v>
      </c>
      <c r="R370" s="69" t="s">
        <v>792</v>
      </c>
      <c r="S370" s="69" t="s">
        <v>787</v>
      </c>
    </row>
    <row r="371" spans="2:19">
      <c r="B371" t="b">
        <f t="shared" si="9"/>
        <v>0</v>
      </c>
      <c r="C371" t="str">
        <f>VLOOKUP(M371,'user list'!A:B,2,0)</f>
        <v>QCPL</v>
      </c>
      <c r="D371" s="69" t="s">
        <v>997</v>
      </c>
      <c r="E371" s="69" t="s">
        <v>90</v>
      </c>
      <c r="F371" s="171">
        <v>45817</v>
      </c>
      <c r="G371" s="69" t="s">
        <v>998</v>
      </c>
      <c r="H371" s="69"/>
      <c r="I371" s="69"/>
      <c r="J371" s="69"/>
      <c r="K371" s="171">
        <v>45818</v>
      </c>
      <c r="L371" s="69" t="s">
        <v>784</v>
      </c>
      <c r="M371" s="69" t="s">
        <v>268</v>
      </c>
      <c r="N371" s="69">
        <v>1</v>
      </c>
      <c r="O371" s="69"/>
      <c r="P371" s="69"/>
      <c r="Q371" s="69" t="s">
        <v>792</v>
      </c>
      <c r="R371" s="69" t="s">
        <v>792</v>
      </c>
      <c r="S371" s="69" t="s">
        <v>787</v>
      </c>
    </row>
    <row r="372" spans="2:19">
      <c r="B372" t="b">
        <f t="shared" si="9"/>
        <v>0</v>
      </c>
      <c r="C372" t="str">
        <f>VLOOKUP(M372,'user list'!A:B,2,0)</f>
        <v>QCPL</v>
      </c>
      <c r="D372" s="69" t="s">
        <v>999</v>
      </c>
      <c r="E372" s="69" t="s">
        <v>90</v>
      </c>
      <c r="F372" s="171">
        <v>45817</v>
      </c>
      <c r="G372" s="69" t="s">
        <v>1000</v>
      </c>
      <c r="H372" s="69"/>
      <c r="I372" s="69"/>
      <c r="J372" s="69"/>
      <c r="K372" s="171">
        <v>45818</v>
      </c>
      <c r="L372" s="69" t="s">
        <v>784</v>
      </c>
      <c r="M372" s="69" t="s">
        <v>268</v>
      </c>
      <c r="N372" s="69">
        <v>1</v>
      </c>
      <c r="O372" s="69"/>
      <c r="P372" s="69"/>
      <c r="Q372" s="69" t="s">
        <v>792</v>
      </c>
      <c r="R372" s="69" t="s">
        <v>792</v>
      </c>
      <c r="S372" s="69" t="s">
        <v>787</v>
      </c>
    </row>
    <row r="373" spans="2:19">
      <c r="B373" t="b">
        <f t="shared" si="9"/>
        <v>0</v>
      </c>
      <c r="C373" t="str">
        <f>VLOOKUP(M373,'user list'!A:B,2,0)</f>
        <v>QCPL</v>
      </c>
      <c r="D373" s="69" t="s">
        <v>1758</v>
      </c>
      <c r="E373" s="69" t="s">
        <v>90</v>
      </c>
      <c r="F373" s="171">
        <v>45817</v>
      </c>
      <c r="G373" s="69" t="s">
        <v>1591</v>
      </c>
      <c r="H373" s="69"/>
      <c r="I373" s="69"/>
      <c r="J373" s="69"/>
      <c r="K373" s="171">
        <v>45818</v>
      </c>
      <c r="L373" s="69" t="s">
        <v>784</v>
      </c>
      <c r="M373" s="69" t="s">
        <v>268</v>
      </c>
      <c r="N373" s="69"/>
      <c r="O373" s="69"/>
      <c r="P373" s="69" t="s">
        <v>160</v>
      </c>
      <c r="Q373" s="69" t="s">
        <v>792</v>
      </c>
      <c r="R373" s="69" t="s">
        <v>792</v>
      </c>
      <c r="S373" s="69" t="s">
        <v>787</v>
      </c>
    </row>
    <row r="374" spans="2:19">
      <c r="B374" t="b">
        <f t="shared" si="9"/>
        <v>0</v>
      </c>
      <c r="C374" t="str">
        <f>VLOOKUP(M374,'user list'!A:B,2,0)</f>
        <v>QCPL</v>
      </c>
      <c r="D374" s="69" t="s">
        <v>1001</v>
      </c>
      <c r="E374" s="69" t="s">
        <v>90</v>
      </c>
      <c r="F374" s="171">
        <v>45817</v>
      </c>
      <c r="G374" s="69" t="s">
        <v>1002</v>
      </c>
      <c r="H374" s="69"/>
      <c r="I374" s="69"/>
      <c r="J374" s="69"/>
      <c r="K374" s="171">
        <v>45818</v>
      </c>
      <c r="L374" s="69" t="s">
        <v>784</v>
      </c>
      <c r="M374" s="69" t="s">
        <v>268</v>
      </c>
      <c r="N374" s="69">
        <v>1</v>
      </c>
      <c r="O374" s="69"/>
      <c r="P374" s="69"/>
      <c r="Q374" s="69" t="s">
        <v>792</v>
      </c>
      <c r="R374" s="69" t="s">
        <v>793</v>
      </c>
      <c r="S374" s="69" t="s">
        <v>787</v>
      </c>
    </row>
    <row r="375" spans="2:19">
      <c r="B375" t="b">
        <f t="shared" si="9"/>
        <v>0</v>
      </c>
      <c r="C375" t="str">
        <f>VLOOKUP(M375,'user list'!A:B,2,0)</f>
        <v>CREMCO</v>
      </c>
      <c r="D375" s="69" t="s">
        <v>1003</v>
      </c>
      <c r="E375" s="69" t="s">
        <v>65</v>
      </c>
      <c r="F375" s="171">
        <v>45817</v>
      </c>
      <c r="G375" s="69" t="s">
        <v>1004</v>
      </c>
      <c r="H375" s="69"/>
      <c r="I375" s="69"/>
      <c r="J375" s="69"/>
      <c r="K375" s="171">
        <v>45817</v>
      </c>
      <c r="L375" s="69" t="s">
        <v>784</v>
      </c>
      <c r="M375" s="69" t="s">
        <v>206</v>
      </c>
      <c r="N375" s="69">
        <v>1</v>
      </c>
      <c r="O375" s="69" t="s">
        <v>1005</v>
      </c>
      <c r="P375" s="69"/>
      <c r="Q375" s="69" t="s">
        <v>792</v>
      </c>
      <c r="R375" s="69" t="s">
        <v>793</v>
      </c>
      <c r="S375" s="69" t="s">
        <v>809</v>
      </c>
    </row>
    <row r="376" spans="2:19">
      <c r="B376" t="b">
        <f t="shared" si="9"/>
        <v>0</v>
      </c>
      <c r="C376" t="str">
        <f>VLOOKUP(M376,'user list'!A:B,2,0)</f>
        <v>CPDD</v>
      </c>
      <c r="D376" s="69" t="s">
        <v>1006</v>
      </c>
      <c r="E376" s="69" t="s">
        <v>119</v>
      </c>
      <c r="F376" s="171">
        <v>45817</v>
      </c>
      <c r="G376" s="69" t="s">
        <v>1007</v>
      </c>
      <c r="H376" s="69"/>
      <c r="I376" s="69"/>
      <c r="J376" s="69"/>
      <c r="K376" s="171">
        <v>45817</v>
      </c>
      <c r="L376" s="69" t="s">
        <v>784</v>
      </c>
      <c r="M376" s="69" t="s">
        <v>205</v>
      </c>
      <c r="N376" s="69">
        <v>1</v>
      </c>
      <c r="O376" s="69"/>
      <c r="P376" s="69"/>
      <c r="Q376" s="69" t="s">
        <v>785</v>
      </c>
      <c r="R376" s="69" t="s">
        <v>886</v>
      </c>
      <c r="S376" s="69" t="s">
        <v>787</v>
      </c>
    </row>
    <row r="377" spans="2:19">
      <c r="B377" t="b">
        <f t="shared" si="9"/>
        <v>0</v>
      </c>
      <c r="C377" t="str">
        <f>VLOOKUP(M377,'user list'!A:B,2,0)</f>
        <v>CPDD</v>
      </c>
      <c r="D377" s="69" t="s">
        <v>1008</v>
      </c>
      <c r="E377" s="69" t="s">
        <v>1009</v>
      </c>
      <c r="F377" s="171">
        <v>45817</v>
      </c>
      <c r="G377" s="69" t="s">
        <v>1010</v>
      </c>
      <c r="H377" s="69"/>
      <c r="I377" s="69"/>
      <c r="J377" s="69"/>
      <c r="K377" s="171">
        <v>45817</v>
      </c>
      <c r="L377" s="69" t="s">
        <v>784</v>
      </c>
      <c r="M377" s="69" t="s">
        <v>205</v>
      </c>
      <c r="N377" s="69">
        <v>1</v>
      </c>
      <c r="O377" s="69"/>
      <c r="P377" s="69"/>
      <c r="Q377" s="69" t="s">
        <v>792</v>
      </c>
      <c r="R377" s="69" t="s">
        <v>793</v>
      </c>
      <c r="S377" s="69" t="s">
        <v>787</v>
      </c>
    </row>
    <row r="378" spans="2:19">
      <c r="B378" t="b">
        <f t="shared" si="9"/>
        <v>0</v>
      </c>
      <c r="C378" t="str">
        <f>VLOOKUP(M378,'user list'!A:B,2,0)</f>
        <v>CPDD</v>
      </c>
      <c r="D378" s="69" t="s">
        <v>1011</v>
      </c>
      <c r="E378" s="69" t="s">
        <v>119</v>
      </c>
      <c r="F378" s="171">
        <v>45817</v>
      </c>
      <c r="G378" s="69" t="s">
        <v>1012</v>
      </c>
      <c r="H378" s="69"/>
      <c r="I378" s="69"/>
      <c r="J378" s="69"/>
      <c r="K378" s="171">
        <v>45817</v>
      </c>
      <c r="L378" s="69" t="s">
        <v>784</v>
      </c>
      <c r="M378" s="69" t="s">
        <v>205</v>
      </c>
      <c r="N378" s="69">
        <v>1</v>
      </c>
      <c r="O378" s="69"/>
      <c r="P378" s="69"/>
      <c r="Q378" s="69" t="s">
        <v>785</v>
      </c>
      <c r="R378" s="69" t="s">
        <v>886</v>
      </c>
      <c r="S378" s="69" t="s">
        <v>787</v>
      </c>
    </row>
    <row r="379" spans="2:19">
      <c r="B379" t="b">
        <f t="shared" si="9"/>
        <v>0</v>
      </c>
      <c r="C379" t="str">
        <f>VLOOKUP(M379,'user list'!A:B,2,0)</f>
        <v>QCYDO</v>
      </c>
      <c r="D379" s="69" t="s">
        <v>1013</v>
      </c>
      <c r="E379" s="69" t="s">
        <v>151</v>
      </c>
      <c r="F379" s="171">
        <v>45817</v>
      </c>
      <c r="G379" s="69" t="s">
        <v>1014</v>
      </c>
      <c r="H379" s="69"/>
      <c r="I379" s="69"/>
      <c r="J379" s="69"/>
      <c r="K379" s="171">
        <v>45817</v>
      </c>
      <c r="L379" s="69" t="s">
        <v>784</v>
      </c>
      <c r="M379" s="69" t="s">
        <v>270</v>
      </c>
      <c r="N379" s="69">
        <v>1</v>
      </c>
      <c r="O379" s="69"/>
      <c r="P379" s="69"/>
      <c r="Q379" s="69" t="s">
        <v>792</v>
      </c>
      <c r="R379" s="69" t="s">
        <v>793</v>
      </c>
      <c r="S379" s="69"/>
    </row>
    <row r="380" spans="2:19">
      <c r="B380" t="b">
        <f t="shared" si="9"/>
        <v>0</v>
      </c>
      <c r="C380" t="str">
        <f>VLOOKUP(M380,'user list'!A:B,2,0)</f>
        <v>CTO</v>
      </c>
      <c r="D380" s="69" t="s">
        <v>1015</v>
      </c>
      <c r="E380" s="69" t="s">
        <v>758</v>
      </c>
      <c r="F380" s="171">
        <v>45804</v>
      </c>
      <c r="G380" s="69" t="s">
        <v>1016</v>
      </c>
      <c r="H380" s="69"/>
      <c r="I380" s="69"/>
      <c r="J380" s="69"/>
      <c r="K380" s="171">
        <v>45817</v>
      </c>
      <c r="L380" s="69" t="s">
        <v>784</v>
      </c>
      <c r="M380" s="69" t="s">
        <v>207</v>
      </c>
      <c r="N380" s="69">
        <v>1</v>
      </c>
      <c r="O380" s="69"/>
      <c r="P380" s="69"/>
      <c r="Q380" s="69" t="s">
        <v>805</v>
      </c>
      <c r="R380" s="69" t="s">
        <v>806</v>
      </c>
      <c r="S380" s="69" t="s">
        <v>787</v>
      </c>
    </row>
    <row r="381" spans="2:19">
      <c r="B381" t="b">
        <f t="shared" si="9"/>
        <v>0</v>
      </c>
      <c r="C381" t="str">
        <f>VLOOKUP(M381,'user list'!A:B,2,0)</f>
        <v>LEDIPO</v>
      </c>
      <c r="D381" s="69" t="s">
        <v>1017</v>
      </c>
      <c r="E381" s="69" t="s">
        <v>76</v>
      </c>
      <c r="F381" s="171">
        <v>45817</v>
      </c>
      <c r="G381" s="69" t="s">
        <v>1018</v>
      </c>
      <c r="H381" s="69"/>
      <c r="I381" s="69"/>
      <c r="J381" s="69"/>
      <c r="K381" s="171">
        <v>45817</v>
      </c>
      <c r="L381" s="69" t="s">
        <v>784</v>
      </c>
      <c r="M381" s="69" t="s">
        <v>222</v>
      </c>
      <c r="N381" s="69">
        <v>1</v>
      </c>
      <c r="O381" s="69"/>
      <c r="P381" s="69"/>
      <c r="Q381" s="69" t="s">
        <v>805</v>
      </c>
      <c r="R381" s="69" t="s">
        <v>806</v>
      </c>
      <c r="S381" s="69" t="s">
        <v>787</v>
      </c>
    </row>
    <row r="382" spans="2:19">
      <c r="B382" t="b">
        <f t="shared" si="9"/>
        <v>0</v>
      </c>
      <c r="C382" t="str">
        <f>VLOOKUP(M382,'user list'!A:B,2,0)</f>
        <v>LEDIPO</v>
      </c>
      <c r="D382" s="69" t="s">
        <v>1019</v>
      </c>
      <c r="E382" s="69" t="s">
        <v>76</v>
      </c>
      <c r="F382" s="171">
        <v>45817</v>
      </c>
      <c r="G382" s="69" t="s">
        <v>1020</v>
      </c>
      <c r="H382" s="69"/>
      <c r="I382" s="69"/>
      <c r="J382" s="69"/>
      <c r="K382" s="171">
        <v>45817</v>
      </c>
      <c r="L382" s="69" t="s">
        <v>784</v>
      </c>
      <c r="M382" s="69" t="s">
        <v>222</v>
      </c>
      <c r="N382" s="69">
        <v>1</v>
      </c>
      <c r="O382" s="69"/>
      <c r="P382" s="69"/>
      <c r="Q382" s="69" t="s">
        <v>1021</v>
      </c>
      <c r="R382" s="69" t="s">
        <v>1022</v>
      </c>
      <c r="S382" s="69" t="s">
        <v>809</v>
      </c>
    </row>
    <row r="383" spans="2:19">
      <c r="B383" t="b">
        <f t="shared" si="9"/>
        <v>0</v>
      </c>
      <c r="C383" t="str">
        <f>VLOOKUP(M383,'user list'!A:B,2,0)</f>
        <v>CREMCO</v>
      </c>
      <c r="D383" s="69" t="s">
        <v>1023</v>
      </c>
      <c r="E383" s="69" t="s">
        <v>65</v>
      </c>
      <c r="F383" s="171">
        <v>45811</v>
      </c>
      <c r="G383" s="69" t="s">
        <v>1024</v>
      </c>
      <c r="H383" s="69"/>
      <c r="I383" s="69"/>
      <c r="J383" s="69"/>
      <c r="K383" s="171">
        <v>45817</v>
      </c>
      <c r="L383" s="69" t="s">
        <v>784</v>
      </c>
      <c r="M383" s="69" t="s">
        <v>206</v>
      </c>
      <c r="N383" s="69">
        <v>1</v>
      </c>
      <c r="O383" s="69" t="s">
        <v>1025</v>
      </c>
      <c r="P383" s="69"/>
      <c r="Q383" s="69" t="s">
        <v>805</v>
      </c>
      <c r="R383" s="69" t="s">
        <v>806</v>
      </c>
      <c r="S383" s="69" t="s">
        <v>809</v>
      </c>
    </row>
    <row r="384" spans="2:19">
      <c r="B384" t="b">
        <f t="shared" si="9"/>
        <v>0</v>
      </c>
      <c r="C384" t="str">
        <f>VLOOKUP(M384,'user list'!A:B,2,0)</f>
        <v>CREMCO</v>
      </c>
      <c r="D384" s="69" t="s">
        <v>1026</v>
      </c>
      <c r="E384" s="69" t="s">
        <v>65</v>
      </c>
      <c r="F384" s="171">
        <v>45812</v>
      </c>
      <c r="G384" s="69" t="s">
        <v>1027</v>
      </c>
      <c r="H384" s="69"/>
      <c r="I384" s="69"/>
      <c r="J384" s="69"/>
      <c r="K384" s="171">
        <v>45817</v>
      </c>
      <c r="L384" s="69" t="s">
        <v>784</v>
      </c>
      <c r="M384" s="69" t="s">
        <v>206</v>
      </c>
      <c r="N384" s="69">
        <v>1</v>
      </c>
      <c r="O384" s="69" t="s">
        <v>1028</v>
      </c>
      <c r="P384" s="69"/>
      <c r="Q384" s="69" t="s">
        <v>805</v>
      </c>
      <c r="R384" s="69" t="s">
        <v>806</v>
      </c>
      <c r="S384" s="69" t="s">
        <v>809</v>
      </c>
    </row>
    <row r="385" spans="2:19">
      <c r="B385" t="b">
        <f t="shared" si="9"/>
        <v>0</v>
      </c>
      <c r="C385" t="str">
        <f>VLOOKUP(M385,'user list'!A:B,2,0)</f>
        <v>CREMCO</v>
      </c>
      <c r="D385" s="69" t="s">
        <v>1029</v>
      </c>
      <c r="E385" s="69" t="s">
        <v>65</v>
      </c>
      <c r="F385" s="171">
        <v>45812</v>
      </c>
      <c r="G385" s="69" t="s">
        <v>1030</v>
      </c>
      <c r="H385" s="69"/>
      <c r="I385" s="69"/>
      <c r="J385" s="69"/>
      <c r="K385" s="171">
        <v>45817</v>
      </c>
      <c r="L385" s="69" t="s">
        <v>784</v>
      </c>
      <c r="M385" s="69" t="s">
        <v>206</v>
      </c>
      <c r="N385" s="69">
        <v>1</v>
      </c>
      <c r="O385" s="69" t="s">
        <v>1031</v>
      </c>
      <c r="P385" s="69"/>
      <c r="Q385" s="69" t="s">
        <v>805</v>
      </c>
      <c r="R385" s="69" t="s">
        <v>806</v>
      </c>
      <c r="S385" s="69" t="s">
        <v>809</v>
      </c>
    </row>
    <row r="386" spans="2:19">
      <c r="B386" t="b">
        <f t="shared" si="9"/>
        <v>0</v>
      </c>
      <c r="C386" t="str">
        <f>VLOOKUP(M386,'user list'!A:B,2,0)</f>
        <v>CREMCO</v>
      </c>
      <c r="D386" s="69" t="s">
        <v>1032</v>
      </c>
      <c r="E386" s="69" t="s">
        <v>65</v>
      </c>
      <c r="F386" s="171">
        <v>45813</v>
      </c>
      <c r="G386" s="69" t="s">
        <v>1033</v>
      </c>
      <c r="H386" s="69"/>
      <c r="I386" s="69"/>
      <c r="J386" s="69"/>
      <c r="K386" s="171">
        <v>45817</v>
      </c>
      <c r="L386" s="69" t="s">
        <v>784</v>
      </c>
      <c r="M386" s="69" t="s">
        <v>206</v>
      </c>
      <c r="N386" s="69">
        <v>1</v>
      </c>
      <c r="O386" s="69" t="s">
        <v>1034</v>
      </c>
      <c r="P386" s="69"/>
      <c r="Q386" s="69" t="s">
        <v>805</v>
      </c>
      <c r="R386" s="69" t="s">
        <v>806</v>
      </c>
      <c r="S386" s="69" t="s">
        <v>809</v>
      </c>
    </row>
    <row r="387" spans="2:19">
      <c r="B387" t="b">
        <f t="shared" si="9"/>
        <v>0</v>
      </c>
      <c r="C387" t="str">
        <f>VLOOKUP(M387,'user list'!A:B,2,0)</f>
        <v>DOE</v>
      </c>
      <c r="D387" s="69" t="s">
        <v>1035</v>
      </c>
      <c r="E387" s="69" t="s">
        <v>69</v>
      </c>
      <c r="F387" s="171">
        <v>45817</v>
      </c>
      <c r="G387" s="69" t="s">
        <v>1036</v>
      </c>
      <c r="H387" s="69"/>
      <c r="I387" s="69"/>
      <c r="J387" s="69"/>
      <c r="K387" s="171">
        <v>45817</v>
      </c>
      <c r="L387" s="69" t="s">
        <v>784</v>
      </c>
      <c r="M387" s="69" t="s">
        <v>212</v>
      </c>
      <c r="N387" s="69">
        <v>1</v>
      </c>
      <c r="O387" s="69" t="s">
        <v>1037</v>
      </c>
      <c r="P387" s="69"/>
      <c r="Q387" s="69" t="s">
        <v>785</v>
      </c>
      <c r="R387" s="69" t="s">
        <v>786</v>
      </c>
      <c r="S387" s="69" t="s">
        <v>809</v>
      </c>
    </row>
    <row r="388" spans="2:19">
      <c r="B388" t="b">
        <f t="shared" si="9"/>
        <v>0</v>
      </c>
      <c r="C388" t="str">
        <f>VLOOKUP(M388,'user list'!A:B,2,0)</f>
        <v>OCA</v>
      </c>
      <c r="D388" s="69" t="s">
        <v>1038</v>
      </c>
      <c r="E388" s="69" t="s">
        <v>1039</v>
      </c>
      <c r="F388" s="171">
        <v>45817</v>
      </c>
      <c r="G388" s="69" t="s">
        <v>1040</v>
      </c>
      <c r="H388" s="69"/>
      <c r="I388" s="69"/>
      <c r="J388" s="69"/>
      <c r="K388" s="171">
        <v>45817</v>
      </c>
      <c r="L388" s="69" t="s">
        <v>784</v>
      </c>
      <c r="M388" s="69" t="s">
        <v>228</v>
      </c>
      <c r="N388" s="69">
        <v>1</v>
      </c>
      <c r="O388" s="69"/>
      <c r="P388" s="69" t="s">
        <v>228</v>
      </c>
      <c r="Q388" s="69" t="s">
        <v>805</v>
      </c>
      <c r="R388" s="69" t="s">
        <v>806</v>
      </c>
      <c r="S388" s="69" t="s">
        <v>809</v>
      </c>
    </row>
    <row r="389" spans="2:19">
      <c r="B389" t="b">
        <f t="shared" si="9"/>
        <v>0</v>
      </c>
      <c r="C389" t="str">
        <f>VLOOKUP(M389,'user list'!A:B,2,0)</f>
        <v>SSDD</v>
      </c>
      <c r="D389" s="69" t="s">
        <v>1041</v>
      </c>
      <c r="E389" s="69" t="s">
        <v>1042</v>
      </c>
      <c r="F389" s="171">
        <v>45817</v>
      </c>
      <c r="G389" s="69" t="s">
        <v>1043</v>
      </c>
      <c r="H389" s="69"/>
      <c r="I389" s="69"/>
      <c r="J389" s="69"/>
      <c r="K389" s="171">
        <v>45817</v>
      </c>
      <c r="L389" s="69" t="s">
        <v>784</v>
      </c>
      <c r="M389" s="69" t="s">
        <v>273</v>
      </c>
      <c r="N389" s="69">
        <v>1</v>
      </c>
      <c r="O389" s="69"/>
      <c r="P389" s="69"/>
      <c r="Q389" s="69" t="s">
        <v>805</v>
      </c>
      <c r="R389" s="69" t="s">
        <v>824</v>
      </c>
      <c r="S389" s="69" t="s">
        <v>809</v>
      </c>
    </row>
    <row r="390" spans="2:19">
      <c r="B390" t="b">
        <f t="shared" ref="B390:B418" si="10">IF(C390="X",1)</f>
        <v>0</v>
      </c>
      <c r="C390" t="str">
        <f>VLOOKUP(M390,'user list'!A:B,2,0)</f>
        <v>DOE</v>
      </c>
      <c r="D390" s="69" t="s">
        <v>1044</v>
      </c>
      <c r="E390" s="69" t="s">
        <v>69</v>
      </c>
      <c r="F390" s="171">
        <v>45817</v>
      </c>
      <c r="G390" s="69" t="s">
        <v>1045</v>
      </c>
      <c r="H390" s="69"/>
      <c r="I390" s="69"/>
      <c r="J390" s="69"/>
      <c r="K390" s="171">
        <v>45817</v>
      </c>
      <c r="L390" s="69" t="s">
        <v>784</v>
      </c>
      <c r="M390" s="69" t="s">
        <v>212</v>
      </c>
      <c r="N390" s="69">
        <v>1</v>
      </c>
      <c r="O390" s="69" t="s">
        <v>1044</v>
      </c>
      <c r="P390" s="69"/>
      <c r="Q390" s="69" t="s">
        <v>785</v>
      </c>
      <c r="R390" s="69" t="s">
        <v>786</v>
      </c>
      <c r="S390" s="69" t="s">
        <v>787</v>
      </c>
    </row>
    <row r="391" spans="2:19">
      <c r="B391" t="b">
        <f t="shared" si="10"/>
        <v>0</v>
      </c>
      <c r="C391" t="str">
        <f>VLOOKUP(M391,'user list'!A:B,2,0)</f>
        <v>DOE</v>
      </c>
      <c r="D391" s="69" t="s">
        <v>902</v>
      </c>
      <c r="E391" s="69" t="s">
        <v>69</v>
      </c>
      <c r="F391" s="171">
        <v>45817</v>
      </c>
      <c r="G391" s="69" t="s">
        <v>1046</v>
      </c>
      <c r="H391" s="69"/>
      <c r="I391" s="69"/>
      <c r="J391" s="69"/>
      <c r="K391" s="171">
        <v>45817</v>
      </c>
      <c r="L391" s="69" t="s">
        <v>784</v>
      </c>
      <c r="M391" s="69" t="s">
        <v>212</v>
      </c>
      <c r="N391" s="69">
        <v>1</v>
      </c>
      <c r="O391" s="69" t="s">
        <v>1047</v>
      </c>
      <c r="P391" s="69"/>
      <c r="Q391" s="69" t="s">
        <v>785</v>
      </c>
      <c r="R391" s="69" t="s">
        <v>786</v>
      </c>
      <c r="S391" s="69" t="s">
        <v>809</v>
      </c>
    </row>
    <row r="392" spans="2:19">
      <c r="B392" t="b">
        <f t="shared" si="10"/>
        <v>0</v>
      </c>
      <c r="C392" t="str">
        <f>VLOOKUP(M392,'user list'!A:B,2,0)</f>
        <v>QCTD</v>
      </c>
      <c r="D392" s="69" t="s">
        <v>1048</v>
      </c>
      <c r="E392" s="69" t="s">
        <v>91</v>
      </c>
      <c r="F392" s="171">
        <v>45811</v>
      </c>
      <c r="G392" s="69" t="s">
        <v>1049</v>
      </c>
      <c r="H392" s="69"/>
      <c r="I392" s="69"/>
      <c r="J392" s="69"/>
      <c r="K392" s="171">
        <v>45817</v>
      </c>
      <c r="L392" s="69" t="s">
        <v>784</v>
      </c>
      <c r="M392" s="69" t="s">
        <v>269</v>
      </c>
      <c r="N392" s="69">
        <v>1</v>
      </c>
      <c r="O392" s="69"/>
      <c r="P392" s="69"/>
      <c r="Q392" s="69" t="s">
        <v>1021</v>
      </c>
      <c r="R392" s="69" t="s">
        <v>1050</v>
      </c>
      <c r="S392" s="69" t="s">
        <v>809</v>
      </c>
    </row>
    <row r="393" spans="2:19">
      <c r="B393" t="b">
        <f t="shared" si="10"/>
        <v>0</v>
      </c>
      <c r="C393" t="str">
        <f>VLOOKUP(M393,'user list'!A:B,2,0)</f>
        <v>DOE</v>
      </c>
      <c r="D393" s="69" t="s">
        <v>1602</v>
      </c>
      <c r="E393" s="69" t="s">
        <v>69</v>
      </c>
      <c r="F393" s="171">
        <v>45817</v>
      </c>
      <c r="G393" s="69" t="s">
        <v>1603</v>
      </c>
      <c r="H393" s="69"/>
      <c r="I393" s="69"/>
      <c r="J393" s="69"/>
      <c r="K393" s="171">
        <v>45817</v>
      </c>
      <c r="L393" s="69" t="s">
        <v>784</v>
      </c>
      <c r="M393" s="69" t="s">
        <v>212</v>
      </c>
      <c r="N393" s="69">
        <v>1</v>
      </c>
      <c r="O393" s="69" t="s">
        <v>1602</v>
      </c>
      <c r="P393" s="69"/>
      <c r="Q393" s="69" t="s">
        <v>785</v>
      </c>
      <c r="R393" s="69" t="s">
        <v>786</v>
      </c>
      <c r="S393" s="69" t="s">
        <v>787</v>
      </c>
    </row>
    <row r="394" spans="2:19">
      <c r="B394" t="b">
        <f t="shared" si="10"/>
        <v>0</v>
      </c>
      <c r="C394" t="str">
        <f>VLOOKUP(M394,'user list'!A:B,2,0)</f>
        <v>DOE</v>
      </c>
      <c r="D394" s="69" t="s">
        <v>1604</v>
      </c>
      <c r="E394" s="69" t="s">
        <v>69</v>
      </c>
      <c r="F394" s="171">
        <v>45817</v>
      </c>
      <c r="G394" s="69" t="s">
        <v>1605</v>
      </c>
      <c r="H394" s="69"/>
      <c r="I394" s="69"/>
      <c r="J394" s="69"/>
      <c r="K394" s="171">
        <v>45817</v>
      </c>
      <c r="L394" s="69" t="s">
        <v>784</v>
      </c>
      <c r="M394" s="69" t="s">
        <v>212</v>
      </c>
      <c r="N394" s="69">
        <v>1</v>
      </c>
      <c r="O394" s="69" t="s">
        <v>1604</v>
      </c>
      <c r="P394" s="69"/>
      <c r="Q394" s="69" t="s">
        <v>785</v>
      </c>
      <c r="R394" s="69" t="s">
        <v>786</v>
      </c>
      <c r="S394" s="69" t="s">
        <v>787</v>
      </c>
    </row>
    <row r="395" spans="2:19">
      <c r="B395" t="b">
        <f t="shared" si="10"/>
        <v>0</v>
      </c>
      <c r="C395" t="str">
        <f>VLOOKUP(M395,'user list'!A:B,2,0)</f>
        <v>QCTD</v>
      </c>
      <c r="D395" s="69" t="s">
        <v>1051</v>
      </c>
      <c r="E395" s="69" t="s">
        <v>91</v>
      </c>
      <c r="F395" s="171">
        <v>45812</v>
      </c>
      <c r="G395" s="69" t="s">
        <v>1052</v>
      </c>
      <c r="H395" s="69"/>
      <c r="I395" s="69"/>
      <c r="J395" s="69"/>
      <c r="K395" s="171">
        <v>45817</v>
      </c>
      <c r="L395" s="69" t="s">
        <v>784</v>
      </c>
      <c r="M395" s="69" t="s">
        <v>269</v>
      </c>
      <c r="N395" s="69">
        <v>1</v>
      </c>
      <c r="O395" s="69"/>
      <c r="P395" s="69"/>
      <c r="Q395" s="69" t="s">
        <v>805</v>
      </c>
      <c r="R395" s="69" t="s">
        <v>806</v>
      </c>
      <c r="S395" s="69" t="s">
        <v>809</v>
      </c>
    </row>
    <row r="396" spans="2:19">
      <c r="B396" t="b">
        <f t="shared" si="10"/>
        <v>0</v>
      </c>
      <c r="C396" t="str">
        <f>VLOOKUP(M396,'user list'!A:B,2,0)</f>
        <v>DOE</v>
      </c>
      <c r="D396" s="69" t="s">
        <v>798</v>
      </c>
      <c r="E396" s="69" t="s">
        <v>69</v>
      </c>
      <c r="F396" s="171">
        <v>45817</v>
      </c>
      <c r="G396" s="69" t="s">
        <v>1053</v>
      </c>
      <c r="H396" s="69"/>
      <c r="I396" s="69"/>
      <c r="J396" s="69"/>
      <c r="K396" s="171">
        <v>45817</v>
      </c>
      <c r="L396" s="69" t="s">
        <v>784</v>
      </c>
      <c r="M396" s="69" t="s">
        <v>212</v>
      </c>
      <c r="N396" s="69">
        <v>1</v>
      </c>
      <c r="O396" s="69" t="s">
        <v>1054</v>
      </c>
      <c r="P396" s="69"/>
      <c r="Q396" s="69" t="s">
        <v>785</v>
      </c>
      <c r="R396" s="69" t="s">
        <v>786</v>
      </c>
      <c r="S396" s="69" t="s">
        <v>787</v>
      </c>
    </row>
    <row r="397" spans="2:19">
      <c r="B397" t="b">
        <f t="shared" si="10"/>
        <v>0</v>
      </c>
      <c r="C397" t="str">
        <f>VLOOKUP(M397,'user list'!A:B,2,0)</f>
        <v>QCEAU</v>
      </c>
      <c r="D397" s="69" t="s">
        <v>1055</v>
      </c>
      <c r="E397" s="69" t="s">
        <v>88</v>
      </c>
      <c r="F397" s="171">
        <v>45817</v>
      </c>
      <c r="G397" s="69" t="s">
        <v>1056</v>
      </c>
      <c r="H397" s="69"/>
      <c r="I397" s="69"/>
      <c r="J397" s="69"/>
      <c r="K397" s="171">
        <v>45817</v>
      </c>
      <c r="L397" s="69" t="s">
        <v>784</v>
      </c>
      <c r="M397" s="69" t="s">
        <v>266</v>
      </c>
      <c r="N397" s="69">
        <v>1</v>
      </c>
      <c r="O397" s="69"/>
      <c r="P397" s="69"/>
      <c r="Q397" s="69" t="s">
        <v>792</v>
      </c>
      <c r="R397" s="69" t="s">
        <v>793</v>
      </c>
      <c r="S397" s="69" t="s">
        <v>809</v>
      </c>
    </row>
    <row r="398" spans="2:19">
      <c r="B398" t="b">
        <f t="shared" si="10"/>
        <v>0</v>
      </c>
      <c r="C398" t="str">
        <f>VLOOKUP(M398,'user list'!A:B,2,0)</f>
        <v>MDAD</v>
      </c>
      <c r="D398" s="69" t="s">
        <v>1057</v>
      </c>
      <c r="E398" s="69" t="s">
        <v>42</v>
      </c>
      <c r="F398" s="171">
        <v>45817</v>
      </c>
      <c r="G398" s="69" t="s">
        <v>1058</v>
      </c>
      <c r="H398" s="69"/>
      <c r="I398" s="69"/>
      <c r="J398" s="69"/>
      <c r="K398" s="171">
        <v>45817</v>
      </c>
      <c r="L398" s="69" t="s">
        <v>784</v>
      </c>
      <c r="M398" s="69" t="s">
        <v>223</v>
      </c>
      <c r="N398" s="69">
        <v>1</v>
      </c>
      <c r="O398" s="69"/>
      <c r="P398" s="69"/>
      <c r="Q398" s="69" t="s">
        <v>828</v>
      </c>
      <c r="R398" s="69" t="s">
        <v>829</v>
      </c>
      <c r="S398" s="69" t="s">
        <v>809</v>
      </c>
    </row>
    <row r="399" spans="2:19">
      <c r="B399" t="b">
        <f t="shared" si="10"/>
        <v>0</v>
      </c>
      <c r="C399" t="str">
        <f>VLOOKUP(M399,'user list'!A:B,2,0)</f>
        <v>QCEAU</v>
      </c>
      <c r="D399" s="69" t="s">
        <v>1059</v>
      </c>
      <c r="E399" s="69" t="s">
        <v>88</v>
      </c>
      <c r="F399" s="171">
        <v>45817</v>
      </c>
      <c r="G399" s="69" t="s">
        <v>1060</v>
      </c>
      <c r="H399" s="69"/>
      <c r="I399" s="69"/>
      <c r="J399" s="69"/>
      <c r="K399" s="171">
        <v>45817</v>
      </c>
      <c r="L399" s="69" t="s">
        <v>784</v>
      </c>
      <c r="M399" s="69" t="s">
        <v>266</v>
      </c>
      <c r="N399" s="69">
        <v>1</v>
      </c>
      <c r="O399" s="69"/>
      <c r="P399" s="69" t="s">
        <v>266</v>
      </c>
      <c r="Q399" s="69" t="s">
        <v>792</v>
      </c>
      <c r="R399" s="69" t="s">
        <v>793</v>
      </c>
      <c r="S399" s="69" t="s">
        <v>809</v>
      </c>
    </row>
    <row r="400" spans="2:19">
      <c r="B400" t="b">
        <f t="shared" si="10"/>
        <v>0</v>
      </c>
      <c r="C400" t="str">
        <f>VLOOKUP(M400,'user list'!A:B,2,0)</f>
        <v>QCDRRMO</v>
      </c>
      <c r="D400" s="69" t="s">
        <v>1061</v>
      </c>
      <c r="E400" s="69" t="s">
        <v>1062</v>
      </c>
      <c r="F400" s="171">
        <v>45811</v>
      </c>
      <c r="G400" s="69" t="s">
        <v>1063</v>
      </c>
      <c r="H400" s="69"/>
      <c r="I400" s="171">
        <v>45821</v>
      </c>
      <c r="J400" s="69"/>
      <c r="K400" s="171">
        <v>45817</v>
      </c>
      <c r="L400" s="69" t="s">
        <v>784</v>
      </c>
      <c r="M400" s="69" t="s">
        <v>265</v>
      </c>
      <c r="N400" s="69">
        <v>1</v>
      </c>
      <c r="O400" s="69"/>
      <c r="P400" s="69"/>
      <c r="Q400" s="69" t="s">
        <v>828</v>
      </c>
      <c r="R400" s="69" t="s">
        <v>829</v>
      </c>
      <c r="S400" s="69" t="s">
        <v>787</v>
      </c>
    </row>
    <row r="401" spans="2:19">
      <c r="B401" t="b">
        <f t="shared" si="10"/>
        <v>0</v>
      </c>
      <c r="C401" t="str">
        <f>VLOOKUP(M401,'user list'!A:B,2,0)</f>
        <v>MDAD</v>
      </c>
      <c r="D401" s="69" t="s">
        <v>887</v>
      </c>
      <c r="E401" s="69" t="s">
        <v>42</v>
      </c>
      <c r="F401" s="171">
        <v>45817</v>
      </c>
      <c r="G401" s="69" t="s">
        <v>1064</v>
      </c>
      <c r="H401" s="69"/>
      <c r="I401" s="69"/>
      <c r="J401" s="69"/>
      <c r="K401" s="171">
        <v>45817</v>
      </c>
      <c r="L401" s="69" t="s">
        <v>784</v>
      </c>
      <c r="M401" s="69" t="s">
        <v>223</v>
      </c>
      <c r="N401" s="69">
        <v>1</v>
      </c>
      <c r="O401" s="69"/>
      <c r="P401" s="69"/>
      <c r="Q401" s="69" t="s">
        <v>828</v>
      </c>
      <c r="R401" s="69" t="s">
        <v>829</v>
      </c>
      <c r="S401" s="69" t="s">
        <v>809</v>
      </c>
    </row>
    <row r="402" spans="2:19">
      <c r="B402" t="b">
        <f t="shared" si="10"/>
        <v>0</v>
      </c>
      <c r="C402" t="str">
        <f>VLOOKUP(M402,'user list'!A:B,2,0)</f>
        <v>ITDD</v>
      </c>
      <c r="D402" s="69" t="s">
        <v>1065</v>
      </c>
      <c r="E402" s="69" t="s">
        <v>41</v>
      </c>
      <c r="F402" s="171">
        <v>45817</v>
      </c>
      <c r="G402" s="69" t="s">
        <v>1066</v>
      </c>
      <c r="H402" s="69"/>
      <c r="I402" s="69"/>
      <c r="J402" s="69"/>
      <c r="K402" s="171">
        <v>45817</v>
      </c>
      <c r="L402" s="69" t="s">
        <v>784</v>
      </c>
      <c r="M402" s="69" t="s">
        <v>219</v>
      </c>
      <c r="N402" s="69">
        <v>1</v>
      </c>
      <c r="O402" s="69"/>
      <c r="P402" s="69"/>
      <c r="Q402" s="69" t="s">
        <v>792</v>
      </c>
      <c r="R402" s="69" t="s">
        <v>793</v>
      </c>
      <c r="S402" s="69"/>
    </row>
    <row r="403" spans="2:19">
      <c r="B403" t="b">
        <f t="shared" si="10"/>
        <v>0</v>
      </c>
      <c r="C403" t="str">
        <f>VLOOKUP(M403,'user list'!A:B,2,0)</f>
        <v>LEDIPO</v>
      </c>
      <c r="D403" s="69" t="s">
        <v>1069</v>
      </c>
      <c r="E403" s="69" t="s">
        <v>76</v>
      </c>
      <c r="F403" s="171">
        <v>45817</v>
      </c>
      <c r="G403" s="69" t="s">
        <v>1070</v>
      </c>
      <c r="H403" s="69"/>
      <c r="I403" s="69"/>
      <c r="J403" s="69"/>
      <c r="K403" s="171">
        <v>45817</v>
      </c>
      <c r="L403" s="69" t="s">
        <v>784</v>
      </c>
      <c r="M403" s="69" t="s">
        <v>222</v>
      </c>
      <c r="N403" s="69">
        <v>1</v>
      </c>
      <c r="O403" s="69"/>
      <c r="P403" s="69"/>
      <c r="Q403" s="69" t="s">
        <v>1071</v>
      </c>
      <c r="R403" s="69" t="s">
        <v>1072</v>
      </c>
      <c r="S403" s="69" t="s">
        <v>809</v>
      </c>
    </row>
    <row r="404" spans="2:19">
      <c r="B404" t="b">
        <f t="shared" si="10"/>
        <v>0</v>
      </c>
      <c r="C404" t="str">
        <f>VLOOKUP(M404,'user list'!A:B,2,0)</f>
        <v>CTO</v>
      </c>
      <c r="D404" s="69" t="s">
        <v>1073</v>
      </c>
      <c r="E404" s="69" t="s">
        <v>758</v>
      </c>
      <c r="F404" s="171">
        <v>45812</v>
      </c>
      <c r="G404" s="69" t="s">
        <v>1074</v>
      </c>
      <c r="H404" s="69"/>
      <c r="I404" s="69"/>
      <c r="J404" s="69"/>
      <c r="K404" s="171">
        <v>45817</v>
      </c>
      <c r="L404" s="69" t="s">
        <v>784</v>
      </c>
      <c r="M404" s="69" t="s">
        <v>207</v>
      </c>
      <c r="N404" s="69">
        <v>1</v>
      </c>
      <c r="O404" s="69"/>
      <c r="P404" s="69"/>
      <c r="Q404" s="69" t="s">
        <v>805</v>
      </c>
      <c r="R404" s="69" t="s">
        <v>806</v>
      </c>
      <c r="S404" s="69" t="s">
        <v>787</v>
      </c>
    </row>
    <row r="405" spans="2:19">
      <c r="B405" t="b">
        <f t="shared" si="10"/>
        <v>0</v>
      </c>
      <c r="C405" t="str">
        <f>VLOOKUP(M405,'user list'!A:B,2,0)</f>
        <v>QCPL</v>
      </c>
      <c r="D405" s="69" t="s">
        <v>1075</v>
      </c>
      <c r="E405" s="69" t="s">
        <v>90</v>
      </c>
      <c r="F405" s="171">
        <v>45813</v>
      </c>
      <c r="G405" s="69" t="s">
        <v>1076</v>
      </c>
      <c r="H405" s="69"/>
      <c r="I405" s="69"/>
      <c r="J405" s="69"/>
      <c r="K405" s="171">
        <v>45817</v>
      </c>
      <c r="L405" s="69" t="s">
        <v>784</v>
      </c>
      <c r="M405" s="69" t="s">
        <v>268</v>
      </c>
      <c r="N405" s="69">
        <v>1</v>
      </c>
      <c r="O405" s="69"/>
      <c r="P405" s="69"/>
      <c r="Q405" s="69" t="s">
        <v>1077</v>
      </c>
      <c r="R405" s="69" t="s">
        <v>1078</v>
      </c>
      <c r="S405" s="69" t="s">
        <v>809</v>
      </c>
    </row>
    <row r="406" spans="2:19">
      <c r="B406" t="b">
        <f t="shared" si="10"/>
        <v>0</v>
      </c>
      <c r="C406" t="str">
        <f>VLOOKUP(M406,'user list'!A:B,2,0)</f>
        <v>CTO</v>
      </c>
      <c r="D406" s="69" t="s">
        <v>1079</v>
      </c>
      <c r="E406" s="69" t="s">
        <v>758</v>
      </c>
      <c r="F406" s="171">
        <v>45813</v>
      </c>
      <c r="G406" s="69" t="s">
        <v>1080</v>
      </c>
      <c r="H406" s="69"/>
      <c r="I406" s="69"/>
      <c r="J406" s="69"/>
      <c r="K406" s="171">
        <v>45817</v>
      </c>
      <c r="L406" s="69" t="s">
        <v>784</v>
      </c>
      <c r="M406" s="69" t="s">
        <v>207</v>
      </c>
      <c r="N406" s="69">
        <v>1</v>
      </c>
      <c r="O406" s="69"/>
      <c r="P406" s="69"/>
      <c r="Q406" s="69" t="s">
        <v>805</v>
      </c>
      <c r="R406" s="69" t="s">
        <v>806</v>
      </c>
      <c r="S406" s="69" t="s">
        <v>787</v>
      </c>
    </row>
    <row r="407" spans="2:19">
      <c r="B407" t="b">
        <f t="shared" si="10"/>
        <v>0</v>
      </c>
      <c r="C407" t="str">
        <f>VLOOKUP(M407,'user list'!A:B,2,0)</f>
        <v>ITDD</v>
      </c>
      <c r="D407" s="69" t="s">
        <v>1614</v>
      </c>
      <c r="E407" s="69" t="s">
        <v>41</v>
      </c>
      <c r="F407" s="171">
        <v>45813</v>
      </c>
      <c r="G407" s="69" t="s">
        <v>1615</v>
      </c>
      <c r="H407" s="69"/>
      <c r="I407" s="69"/>
      <c r="J407" s="69"/>
      <c r="K407" s="171">
        <v>45817</v>
      </c>
      <c r="L407" s="69" t="s">
        <v>784</v>
      </c>
      <c r="M407" s="69" t="s">
        <v>219</v>
      </c>
      <c r="N407" s="69">
        <v>1</v>
      </c>
      <c r="O407" s="69"/>
      <c r="P407" s="69"/>
      <c r="Q407" s="69" t="s">
        <v>785</v>
      </c>
      <c r="R407" s="69" t="s">
        <v>786</v>
      </c>
      <c r="S407" s="69"/>
    </row>
    <row r="408" spans="2:19">
      <c r="B408" t="b">
        <f t="shared" si="10"/>
        <v>0</v>
      </c>
      <c r="C408" t="str">
        <f>VLOOKUP(M408,'user list'!A:B,2,0)</f>
        <v>QCEAU</v>
      </c>
      <c r="D408" s="69" t="s">
        <v>1081</v>
      </c>
      <c r="E408" s="69" t="s">
        <v>88</v>
      </c>
      <c r="F408" s="171">
        <v>45813</v>
      </c>
      <c r="G408" s="69" t="s">
        <v>1082</v>
      </c>
      <c r="H408" s="69"/>
      <c r="I408" s="69"/>
      <c r="J408" s="69"/>
      <c r="K408" s="171">
        <v>45817</v>
      </c>
      <c r="L408" s="69" t="s">
        <v>784</v>
      </c>
      <c r="M408" s="69" t="s">
        <v>266</v>
      </c>
      <c r="N408" s="69">
        <v>1</v>
      </c>
      <c r="O408" s="69"/>
      <c r="P408" s="69"/>
      <c r="Q408" s="69" t="s">
        <v>792</v>
      </c>
      <c r="R408" s="69" t="s">
        <v>793</v>
      </c>
      <c r="S408" s="69" t="s">
        <v>809</v>
      </c>
    </row>
    <row r="409" spans="2:19">
      <c r="B409" t="b">
        <f t="shared" si="10"/>
        <v>0</v>
      </c>
      <c r="C409" t="str">
        <f>VLOOKUP(M409,'user list'!A:B,2,0)</f>
        <v>ITDD</v>
      </c>
      <c r="D409" s="69" t="s">
        <v>1083</v>
      </c>
      <c r="E409" s="69" t="s">
        <v>41</v>
      </c>
      <c r="F409" s="171">
        <v>45813</v>
      </c>
      <c r="G409" s="69" t="s">
        <v>1084</v>
      </c>
      <c r="H409" s="69"/>
      <c r="I409" s="69"/>
      <c r="J409" s="69"/>
      <c r="K409" s="171">
        <v>45817</v>
      </c>
      <c r="L409" s="69" t="s">
        <v>784</v>
      </c>
      <c r="M409" s="69" t="s">
        <v>219</v>
      </c>
      <c r="N409" s="69">
        <v>1</v>
      </c>
      <c r="O409" s="69"/>
      <c r="P409" s="69"/>
      <c r="Q409" s="69" t="s">
        <v>785</v>
      </c>
      <c r="R409" s="69" t="s">
        <v>786</v>
      </c>
      <c r="S409" s="69"/>
    </row>
    <row r="410" spans="2:19">
      <c r="B410" t="b">
        <f t="shared" si="10"/>
        <v>0</v>
      </c>
      <c r="C410" t="str">
        <f>VLOOKUP(M410,'user list'!A:B,2,0)</f>
        <v>CTO</v>
      </c>
      <c r="D410" s="69" t="s">
        <v>1085</v>
      </c>
      <c r="E410" s="69" t="s">
        <v>758</v>
      </c>
      <c r="F410" s="171">
        <v>45813</v>
      </c>
      <c r="G410" s="69" t="s">
        <v>1086</v>
      </c>
      <c r="H410" s="69"/>
      <c r="I410" s="69"/>
      <c r="J410" s="69"/>
      <c r="K410" s="171">
        <v>45817</v>
      </c>
      <c r="L410" s="69" t="s">
        <v>784</v>
      </c>
      <c r="M410" s="69" t="s">
        <v>207</v>
      </c>
      <c r="N410" s="69">
        <v>1</v>
      </c>
      <c r="O410" s="69"/>
      <c r="P410" s="69"/>
      <c r="Q410" s="69" t="s">
        <v>805</v>
      </c>
      <c r="R410" s="69" t="s">
        <v>806</v>
      </c>
      <c r="S410" s="69" t="s">
        <v>787</v>
      </c>
    </row>
    <row r="411" spans="2:19">
      <c r="B411" t="b">
        <f t="shared" si="10"/>
        <v>0</v>
      </c>
      <c r="C411" t="str">
        <f>VLOOKUP(M411,'user list'!A:B,2,0)</f>
        <v>ITDD</v>
      </c>
      <c r="D411" s="69" t="s">
        <v>1087</v>
      </c>
      <c r="E411" s="69" t="s">
        <v>41</v>
      </c>
      <c r="F411" s="171">
        <v>45813</v>
      </c>
      <c r="G411" s="69" t="s">
        <v>1088</v>
      </c>
      <c r="H411" s="69"/>
      <c r="I411" s="69"/>
      <c r="J411" s="69"/>
      <c r="K411" s="171">
        <v>45817</v>
      </c>
      <c r="L411" s="69" t="s">
        <v>784</v>
      </c>
      <c r="M411" s="69" t="s">
        <v>219</v>
      </c>
      <c r="N411" s="69">
        <v>1</v>
      </c>
      <c r="O411" s="69"/>
      <c r="P411" s="69"/>
      <c r="Q411" s="69" t="s">
        <v>785</v>
      </c>
      <c r="R411" s="69" t="s">
        <v>786</v>
      </c>
      <c r="S411" s="69"/>
    </row>
    <row r="412" spans="2:19">
      <c r="B412" t="b">
        <f t="shared" si="10"/>
        <v>0</v>
      </c>
      <c r="C412" t="str">
        <f>VLOOKUP(M412,'user list'!A:B,2,0)</f>
        <v>ITDD</v>
      </c>
      <c r="D412" s="69" t="s">
        <v>1089</v>
      </c>
      <c r="E412" s="69" t="s">
        <v>41</v>
      </c>
      <c r="F412" s="171">
        <v>45813</v>
      </c>
      <c r="G412" s="69" t="s">
        <v>1090</v>
      </c>
      <c r="H412" s="69"/>
      <c r="I412" s="69"/>
      <c r="J412" s="69"/>
      <c r="K412" s="171">
        <v>45817</v>
      </c>
      <c r="L412" s="69" t="s">
        <v>784</v>
      </c>
      <c r="M412" s="69" t="s">
        <v>219</v>
      </c>
      <c r="N412" s="69">
        <v>1</v>
      </c>
      <c r="O412" s="69"/>
      <c r="P412" s="69"/>
      <c r="Q412" s="69" t="s">
        <v>785</v>
      </c>
      <c r="R412" s="69" t="s">
        <v>786</v>
      </c>
      <c r="S412" s="69"/>
    </row>
    <row r="413" spans="2:19">
      <c r="B413" t="b">
        <f t="shared" si="10"/>
        <v>0</v>
      </c>
      <c r="C413" t="str">
        <f>VLOOKUP(M413,'user list'!A:B,2,0)</f>
        <v>ITDD</v>
      </c>
      <c r="D413" s="69" t="s">
        <v>1616</v>
      </c>
      <c r="E413" s="69" t="s">
        <v>41</v>
      </c>
      <c r="F413" s="171">
        <v>45813</v>
      </c>
      <c r="G413" s="69" t="s">
        <v>1617</v>
      </c>
      <c r="H413" s="69"/>
      <c r="I413" s="69"/>
      <c r="J413" s="69"/>
      <c r="K413" s="171">
        <v>45817</v>
      </c>
      <c r="L413" s="69" t="s">
        <v>784</v>
      </c>
      <c r="M413" s="69" t="s">
        <v>219</v>
      </c>
      <c r="N413" s="69">
        <v>1</v>
      </c>
      <c r="O413" s="69" t="s">
        <v>1618</v>
      </c>
      <c r="P413" s="69"/>
      <c r="Q413" s="69" t="s">
        <v>785</v>
      </c>
      <c r="R413" s="69" t="s">
        <v>786</v>
      </c>
      <c r="S413" s="69"/>
    </row>
    <row r="414" spans="2:19">
      <c r="B414" t="b">
        <f t="shared" si="10"/>
        <v>0</v>
      </c>
      <c r="C414" t="str">
        <f>VLOOKUP(M414,'user list'!A:B,2,0)</f>
        <v>SSDD</v>
      </c>
      <c r="D414" s="69" t="s">
        <v>1091</v>
      </c>
      <c r="E414" s="69" t="s">
        <v>96</v>
      </c>
      <c r="F414" s="171">
        <v>45817</v>
      </c>
      <c r="G414" s="69" t="s">
        <v>1092</v>
      </c>
      <c r="H414" s="69"/>
      <c r="I414" s="69"/>
      <c r="J414" s="69"/>
      <c r="K414" s="171">
        <v>45817</v>
      </c>
      <c r="L414" s="69" t="s">
        <v>784</v>
      </c>
      <c r="M414" s="69" t="s">
        <v>273</v>
      </c>
      <c r="N414" s="69">
        <v>1</v>
      </c>
      <c r="O414" s="69"/>
      <c r="P414" s="69"/>
      <c r="Q414" s="69" t="s">
        <v>785</v>
      </c>
      <c r="R414" s="69" t="s">
        <v>786</v>
      </c>
      <c r="S414" s="69"/>
    </row>
    <row r="415" spans="2:19">
      <c r="B415" t="b">
        <f t="shared" si="10"/>
        <v>0</v>
      </c>
      <c r="C415" t="str">
        <f>VLOOKUP(M415,'user list'!A:B,2,0)</f>
        <v>MDAD</v>
      </c>
      <c r="D415" s="69" t="s">
        <v>1619</v>
      </c>
      <c r="E415" s="69" t="s">
        <v>42</v>
      </c>
      <c r="F415" s="171">
        <v>45813</v>
      </c>
      <c r="G415" s="69" t="s">
        <v>1620</v>
      </c>
      <c r="H415" s="69"/>
      <c r="I415" s="69"/>
      <c r="J415" s="69"/>
      <c r="K415" s="171">
        <v>45817</v>
      </c>
      <c r="L415" s="69" t="s">
        <v>784</v>
      </c>
      <c r="M415" s="69" t="s">
        <v>223</v>
      </c>
      <c r="N415" s="69">
        <v>1</v>
      </c>
      <c r="O415" s="69"/>
      <c r="P415" s="69"/>
      <c r="Q415" s="69" t="s">
        <v>828</v>
      </c>
      <c r="R415" s="69" t="s">
        <v>829</v>
      </c>
      <c r="S415" s="69" t="s">
        <v>809</v>
      </c>
    </row>
    <row r="416" spans="2:19">
      <c r="B416" t="b">
        <f t="shared" si="10"/>
        <v>0</v>
      </c>
      <c r="C416" t="str">
        <f>VLOOKUP(M416,'user list'!A:B,2,0)</f>
        <v>ITDD</v>
      </c>
      <c r="D416" s="69" t="s">
        <v>1093</v>
      </c>
      <c r="E416" s="69" t="s">
        <v>41</v>
      </c>
      <c r="F416" s="171">
        <v>45813</v>
      </c>
      <c r="G416" s="69" t="s">
        <v>1094</v>
      </c>
      <c r="H416" s="69"/>
      <c r="I416" s="69"/>
      <c r="J416" s="69"/>
      <c r="K416" s="171">
        <v>45817</v>
      </c>
      <c r="L416" s="69" t="s">
        <v>784</v>
      </c>
      <c r="M416" s="69" t="s">
        <v>219</v>
      </c>
      <c r="N416" s="69">
        <v>1</v>
      </c>
      <c r="O416" s="69"/>
      <c r="P416" s="69"/>
      <c r="Q416" s="69" t="s">
        <v>785</v>
      </c>
      <c r="R416" s="69" t="s">
        <v>786</v>
      </c>
      <c r="S416" s="69"/>
    </row>
    <row r="417" spans="2:19">
      <c r="B417" t="b">
        <f t="shared" si="10"/>
        <v>0</v>
      </c>
      <c r="C417" t="str">
        <f>VLOOKUP(M417,'user list'!A:B,2,0)</f>
        <v>MDAD</v>
      </c>
      <c r="D417" s="69" t="s">
        <v>1095</v>
      </c>
      <c r="E417" s="69" t="s">
        <v>42</v>
      </c>
      <c r="F417" s="171">
        <v>45813</v>
      </c>
      <c r="G417" s="69" t="s">
        <v>1096</v>
      </c>
      <c r="H417" s="69"/>
      <c r="I417" s="69"/>
      <c r="J417" s="69"/>
      <c r="K417" s="171">
        <v>45817</v>
      </c>
      <c r="L417" s="69" t="s">
        <v>784</v>
      </c>
      <c r="M417" s="69" t="s">
        <v>223</v>
      </c>
      <c r="N417" s="69">
        <v>1</v>
      </c>
      <c r="O417" s="69"/>
      <c r="P417" s="69"/>
      <c r="Q417" s="69" t="s">
        <v>828</v>
      </c>
      <c r="R417" s="69" t="s">
        <v>829</v>
      </c>
      <c r="S417" s="69" t="s">
        <v>809</v>
      </c>
    </row>
    <row r="418" spans="2:19">
      <c r="B418" t="b">
        <f t="shared" si="10"/>
        <v>0</v>
      </c>
      <c r="C418" t="str">
        <f>VLOOKUP(M418,'user list'!A:B,2,0)</f>
        <v>OCA</v>
      </c>
      <c r="D418" s="69" t="s">
        <v>1097</v>
      </c>
      <c r="E418" s="69" t="s">
        <v>749</v>
      </c>
      <c r="F418" s="171">
        <v>45813</v>
      </c>
      <c r="G418" s="69" t="s">
        <v>1098</v>
      </c>
      <c r="H418" s="69"/>
      <c r="I418" s="69"/>
      <c r="J418" s="69"/>
      <c r="K418" s="171">
        <v>45817</v>
      </c>
      <c r="L418" s="69" t="s">
        <v>784</v>
      </c>
      <c r="M418" s="69" t="s">
        <v>228</v>
      </c>
      <c r="N418" s="69">
        <v>1</v>
      </c>
      <c r="O418" s="69"/>
      <c r="P418" s="69"/>
      <c r="Q418" s="69" t="s">
        <v>828</v>
      </c>
      <c r="R418" s="69" t="s">
        <v>829</v>
      </c>
      <c r="S418" s="69" t="s">
        <v>809</v>
      </c>
    </row>
    <row r="419" spans="2:19">
      <c r="B419" t="b">
        <f t="shared" ref="B419:B482" si="11">IF(C419="X",1)</f>
        <v>0</v>
      </c>
      <c r="C419" t="str">
        <f>VLOOKUP(M419,'user list'!A:B,2,0)</f>
        <v>ITDD</v>
      </c>
      <c r="D419" s="69" t="s">
        <v>1099</v>
      </c>
      <c r="E419" s="69" t="s">
        <v>41</v>
      </c>
      <c r="F419" s="171">
        <v>45812</v>
      </c>
      <c r="G419" s="69" t="s">
        <v>987</v>
      </c>
      <c r="H419" s="69"/>
      <c r="I419" s="69"/>
      <c r="J419" s="69"/>
      <c r="K419" s="171">
        <v>45817</v>
      </c>
      <c r="L419" s="69" t="s">
        <v>784</v>
      </c>
      <c r="M419" s="69" t="s">
        <v>219</v>
      </c>
      <c r="N419" s="69">
        <v>1</v>
      </c>
      <c r="O419" s="69" t="s">
        <v>1100</v>
      </c>
      <c r="P419" s="69" t="s">
        <v>160</v>
      </c>
      <c r="Q419" s="69" t="s">
        <v>785</v>
      </c>
      <c r="R419" s="69" t="s">
        <v>786</v>
      </c>
      <c r="S419" s="69"/>
    </row>
    <row r="420" spans="2:19">
      <c r="B420" t="b">
        <f t="shared" si="11"/>
        <v>0</v>
      </c>
      <c r="C420" t="str">
        <f>VLOOKUP(M420,'user list'!A:B,2,0)</f>
        <v>ITDD</v>
      </c>
      <c r="D420" s="69" t="s">
        <v>1101</v>
      </c>
      <c r="E420" s="69" t="s">
        <v>41</v>
      </c>
      <c r="F420" s="171">
        <v>45813</v>
      </c>
      <c r="G420" s="69" t="s">
        <v>1102</v>
      </c>
      <c r="H420" s="69"/>
      <c r="I420" s="69"/>
      <c r="J420" s="69"/>
      <c r="K420" s="171">
        <v>45817</v>
      </c>
      <c r="L420" s="69" t="s">
        <v>784</v>
      </c>
      <c r="M420" s="69" t="s">
        <v>219</v>
      </c>
      <c r="N420" s="69">
        <v>1</v>
      </c>
      <c r="O420" s="69" t="s">
        <v>1103</v>
      </c>
      <c r="P420" s="69"/>
      <c r="Q420" s="69" t="s">
        <v>828</v>
      </c>
      <c r="R420" s="69" t="s">
        <v>829</v>
      </c>
      <c r="S420" s="69"/>
    </row>
    <row r="421" spans="2:19">
      <c r="B421" t="b">
        <f t="shared" si="11"/>
        <v>0</v>
      </c>
      <c r="C421" t="str">
        <f>VLOOKUP(M421,'user list'!A:B,2,0)</f>
        <v>QCPL</v>
      </c>
      <c r="D421" s="69" t="s">
        <v>1104</v>
      </c>
      <c r="E421" s="69" t="s">
        <v>90</v>
      </c>
      <c r="F421" s="171">
        <v>45817</v>
      </c>
      <c r="G421" s="69" t="s">
        <v>1105</v>
      </c>
      <c r="H421" s="69"/>
      <c r="I421" s="69"/>
      <c r="J421" s="69"/>
      <c r="K421" s="171">
        <v>45817</v>
      </c>
      <c r="L421" s="69" t="s">
        <v>784</v>
      </c>
      <c r="M421" s="69" t="s">
        <v>268</v>
      </c>
      <c r="N421" s="69">
        <v>1</v>
      </c>
      <c r="O421" s="69"/>
      <c r="P421" s="69"/>
      <c r="Q421" s="69" t="s">
        <v>792</v>
      </c>
      <c r="R421" s="69" t="s">
        <v>793</v>
      </c>
      <c r="S421" s="69" t="s">
        <v>809</v>
      </c>
    </row>
    <row r="422" spans="2:19">
      <c r="B422" t="b">
        <f t="shared" si="11"/>
        <v>0</v>
      </c>
      <c r="C422" t="str">
        <f>VLOOKUP(M422,'user list'!A:B,2,0)</f>
        <v>OCA</v>
      </c>
      <c r="D422" s="69" t="s">
        <v>1106</v>
      </c>
      <c r="E422" s="69" t="s">
        <v>1039</v>
      </c>
      <c r="F422" s="171">
        <v>45813</v>
      </c>
      <c r="G422" s="69" t="s">
        <v>1107</v>
      </c>
      <c r="H422" s="69"/>
      <c r="I422" s="69"/>
      <c r="J422" s="69"/>
      <c r="K422" s="171">
        <v>45817</v>
      </c>
      <c r="L422" s="69" t="s">
        <v>784</v>
      </c>
      <c r="M422" s="69" t="s">
        <v>228</v>
      </c>
      <c r="N422" s="69">
        <v>1</v>
      </c>
      <c r="O422" s="69"/>
      <c r="P422" s="69"/>
      <c r="Q422" s="69" t="s">
        <v>828</v>
      </c>
      <c r="R422" s="69" t="s">
        <v>829</v>
      </c>
      <c r="S422" s="69" t="s">
        <v>809</v>
      </c>
    </row>
    <row r="423" spans="2:19">
      <c r="B423" t="b">
        <f t="shared" si="11"/>
        <v>0</v>
      </c>
      <c r="C423" t="str">
        <f>VLOOKUP(M423,'user list'!A:B,2,0)</f>
        <v>OCA</v>
      </c>
      <c r="D423" s="69" t="s">
        <v>1108</v>
      </c>
      <c r="E423" s="69" t="s">
        <v>1109</v>
      </c>
      <c r="F423" s="171">
        <v>45797</v>
      </c>
      <c r="G423" s="69" t="s">
        <v>1110</v>
      </c>
      <c r="H423" s="69"/>
      <c r="I423" s="69"/>
      <c r="J423" s="69"/>
      <c r="K423" s="171">
        <v>45817</v>
      </c>
      <c r="L423" s="69" t="s">
        <v>784</v>
      </c>
      <c r="M423" s="69" t="s">
        <v>228</v>
      </c>
      <c r="N423" s="69">
        <v>1</v>
      </c>
      <c r="O423" s="69"/>
      <c r="P423" s="69"/>
      <c r="Q423" s="69" t="s">
        <v>1111</v>
      </c>
      <c r="R423" s="69" t="s">
        <v>1112</v>
      </c>
      <c r="S423" s="69" t="s">
        <v>787</v>
      </c>
    </row>
    <row r="424" spans="2:19">
      <c r="B424" t="b">
        <f t="shared" si="11"/>
        <v>0</v>
      </c>
      <c r="C424" t="str">
        <f>VLOOKUP(M424,'user list'!A:B,2,0)</f>
        <v>CPDD</v>
      </c>
      <c r="D424" s="69" t="s">
        <v>1116</v>
      </c>
      <c r="E424" s="69" t="s">
        <v>119</v>
      </c>
      <c r="F424" s="171">
        <v>45813</v>
      </c>
      <c r="G424" s="69" t="s">
        <v>1117</v>
      </c>
      <c r="H424" s="69"/>
      <c r="I424" s="171">
        <v>45821</v>
      </c>
      <c r="J424" s="69"/>
      <c r="K424" s="171">
        <v>45813</v>
      </c>
      <c r="L424" s="69" t="s">
        <v>784</v>
      </c>
      <c r="M424" s="69" t="s">
        <v>205</v>
      </c>
      <c r="N424" s="69">
        <v>1</v>
      </c>
      <c r="O424" s="69"/>
      <c r="P424" s="69"/>
      <c r="Q424" s="69" t="s">
        <v>792</v>
      </c>
      <c r="R424" s="69" t="s">
        <v>793</v>
      </c>
      <c r="S424" s="69" t="s">
        <v>787</v>
      </c>
    </row>
    <row r="425" spans="2:19">
      <c r="B425" t="b">
        <f t="shared" si="11"/>
        <v>0</v>
      </c>
      <c r="C425" t="str">
        <f>VLOOKUP(M425,'user list'!A:B,2,0)</f>
        <v>CPDD</v>
      </c>
      <c r="D425" s="69" t="s">
        <v>1118</v>
      </c>
      <c r="E425" s="69" t="s">
        <v>119</v>
      </c>
      <c r="F425" s="171">
        <v>45813</v>
      </c>
      <c r="G425" s="69" t="s">
        <v>1119</v>
      </c>
      <c r="H425" s="69"/>
      <c r="I425" s="171">
        <v>45821</v>
      </c>
      <c r="J425" s="69"/>
      <c r="K425" s="171">
        <v>45813</v>
      </c>
      <c r="L425" s="69" t="s">
        <v>784</v>
      </c>
      <c r="M425" s="69" t="s">
        <v>205</v>
      </c>
      <c r="N425" s="69">
        <v>1</v>
      </c>
      <c r="O425" s="69"/>
      <c r="P425" s="69"/>
      <c r="Q425" s="69" t="s">
        <v>1077</v>
      </c>
      <c r="R425" s="69" t="s">
        <v>1078</v>
      </c>
      <c r="S425" s="69" t="s">
        <v>809</v>
      </c>
    </row>
    <row r="426" spans="2:19">
      <c r="B426" t="b">
        <f t="shared" si="11"/>
        <v>0</v>
      </c>
      <c r="C426" t="str">
        <f>VLOOKUP(M426,'user list'!A:B,2,0)</f>
        <v>DOE</v>
      </c>
      <c r="D426" s="69" t="s">
        <v>1120</v>
      </c>
      <c r="E426" s="69" t="s">
        <v>69</v>
      </c>
      <c r="F426" s="171">
        <v>45813</v>
      </c>
      <c r="G426" s="69" t="s">
        <v>1121</v>
      </c>
      <c r="H426" s="69"/>
      <c r="I426" s="69"/>
      <c r="J426" s="69"/>
      <c r="K426" s="171">
        <v>45813</v>
      </c>
      <c r="L426" s="69" t="s">
        <v>784</v>
      </c>
      <c r="M426" s="69" t="s">
        <v>212</v>
      </c>
      <c r="N426" s="69">
        <v>1</v>
      </c>
      <c r="O426" s="69" t="s">
        <v>1122</v>
      </c>
      <c r="P426" s="69"/>
      <c r="Q426" s="69" t="s">
        <v>889</v>
      </c>
      <c r="R426" s="69"/>
      <c r="S426" s="69" t="s">
        <v>787</v>
      </c>
    </row>
    <row r="427" spans="2:19">
      <c r="B427" t="b">
        <f t="shared" si="11"/>
        <v>0</v>
      </c>
      <c r="C427" t="str">
        <f>VLOOKUP(M427,'user list'!A:B,2,0)</f>
        <v>ITDD</v>
      </c>
      <c r="D427" s="69" t="s">
        <v>1123</v>
      </c>
      <c r="E427" s="69" t="s">
        <v>93</v>
      </c>
      <c r="F427" s="171">
        <v>45812</v>
      </c>
      <c r="G427" s="69" t="s">
        <v>1124</v>
      </c>
      <c r="H427" s="69"/>
      <c r="I427" s="69"/>
      <c r="J427" s="69"/>
      <c r="K427" s="171">
        <v>45813</v>
      </c>
      <c r="L427" s="69" t="s">
        <v>784</v>
      </c>
      <c r="M427" s="69" t="s">
        <v>219</v>
      </c>
      <c r="N427" s="69">
        <v>1</v>
      </c>
      <c r="O427" s="69"/>
      <c r="P427" s="69"/>
      <c r="Q427" s="69" t="s">
        <v>805</v>
      </c>
      <c r="R427" s="69" t="s">
        <v>824</v>
      </c>
      <c r="S427" s="69" t="s">
        <v>787</v>
      </c>
    </row>
    <row r="428" spans="2:19">
      <c r="B428" t="b">
        <f t="shared" si="11"/>
        <v>0</v>
      </c>
      <c r="C428" t="str">
        <f>VLOOKUP(M428,'user list'!A:B,2,0)</f>
        <v>ITDD</v>
      </c>
      <c r="D428" s="69" t="s">
        <v>1125</v>
      </c>
      <c r="E428" s="69" t="s">
        <v>1126</v>
      </c>
      <c r="F428" s="171">
        <v>45812</v>
      </c>
      <c r="G428" s="69" t="s">
        <v>1127</v>
      </c>
      <c r="H428" s="69"/>
      <c r="I428" s="69"/>
      <c r="J428" s="69"/>
      <c r="K428" s="171">
        <v>45813</v>
      </c>
      <c r="L428" s="69" t="s">
        <v>784</v>
      </c>
      <c r="M428" s="69" t="s">
        <v>219</v>
      </c>
      <c r="N428" s="69">
        <v>1</v>
      </c>
      <c r="O428" s="69"/>
      <c r="P428" s="69"/>
      <c r="Q428" s="69"/>
      <c r="R428" s="69"/>
      <c r="S428" s="69" t="s">
        <v>809</v>
      </c>
    </row>
    <row r="429" spans="2:19">
      <c r="B429" t="b">
        <f t="shared" si="11"/>
        <v>0</v>
      </c>
      <c r="C429" t="str">
        <f>VLOOKUP(M429,'user list'!A:B,2,0)</f>
        <v>ITDD</v>
      </c>
      <c r="D429" s="69" t="s">
        <v>1128</v>
      </c>
      <c r="E429" s="69" t="s">
        <v>1126</v>
      </c>
      <c r="F429" s="171">
        <v>45812</v>
      </c>
      <c r="G429" s="69" t="s">
        <v>1129</v>
      </c>
      <c r="H429" s="69"/>
      <c r="I429" s="69"/>
      <c r="J429" s="69"/>
      <c r="K429" s="171">
        <v>45813</v>
      </c>
      <c r="L429" s="69" t="s">
        <v>784</v>
      </c>
      <c r="M429" s="69" t="s">
        <v>219</v>
      </c>
      <c r="N429" s="69">
        <v>1</v>
      </c>
      <c r="O429" s="69"/>
      <c r="P429" s="69"/>
      <c r="Q429" s="69"/>
      <c r="R429" s="69"/>
      <c r="S429" s="69" t="s">
        <v>809</v>
      </c>
    </row>
    <row r="430" spans="2:19">
      <c r="B430" t="b">
        <f t="shared" si="11"/>
        <v>0</v>
      </c>
      <c r="C430" t="str">
        <f>VLOOKUP(M430,'user list'!A:B,2,0)</f>
        <v>OCA</v>
      </c>
      <c r="D430" s="69" t="s">
        <v>1130</v>
      </c>
      <c r="E430" s="69" t="s">
        <v>1131</v>
      </c>
      <c r="F430" s="171">
        <v>45813</v>
      </c>
      <c r="G430" s="69" t="s">
        <v>1132</v>
      </c>
      <c r="H430" s="69"/>
      <c r="I430" s="69"/>
      <c r="J430" s="69"/>
      <c r="K430" s="171">
        <v>45813</v>
      </c>
      <c r="L430" s="69" t="s">
        <v>784</v>
      </c>
      <c r="M430" s="69" t="s">
        <v>228</v>
      </c>
      <c r="N430" s="69">
        <v>1</v>
      </c>
      <c r="O430" s="69"/>
      <c r="P430" s="69"/>
      <c r="Q430" s="69" t="s">
        <v>828</v>
      </c>
      <c r="R430" s="69"/>
      <c r="S430" s="69" t="s">
        <v>809</v>
      </c>
    </row>
    <row r="431" spans="2:19">
      <c r="B431" t="b">
        <f t="shared" si="11"/>
        <v>0</v>
      </c>
      <c r="C431" t="str">
        <f>VLOOKUP(M431,'user list'!A:B,2,0)</f>
        <v>OCA</v>
      </c>
      <c r="D431" s="69" t="s">
        <v>1133</v>
      </c>
      <c r="E431" s="69" t="s">
        <v>1134</v>
      </c>
      <c r="F431" s="171">
        <v>45813</v>
      </c>
      <c r="G431" s="69" t="s">
        <v>1135</v>
      </c>
      <c r="H431" s="69"/>
      <c r="I431" s="69"/>
      <c r="J431" s="69"/>
      <c r="K431" s="171">
        <v>45813</v>
      </c>
      <c r="L431" s="69" t="s">
        <v>784</v>
      </c>
      <c r="M431" s="69" t="s">
        <v>228</v>
      </c>
      <c r="N431" s="69">
        <v>1</v>
      </c>
      <c r="O431" s="69"/>
      <c r="P431" s="69"/>
      <c r="Q431" s="69" t="s">
        <v>828</v>
      </c>
      <c r="R431" s="69"/>
      <c r="S431" s="69" t="s">
        <v>809</v>
      </c>
    </row>
    <row r="432" spans="2:19">
      <c r="B432" t="b">
        <f t="shared" si="11"/>
        <v>0</v>
      </c>
      <c r="C432" t="str">
        <f>VLOOKUP(M432,'user list'!A:B,2,0)</f>
        <v>QCYDO</v>
      </c>
      <c r="D432" s="69" t="s">
        <v>1136</v>
      </c>
      <c r="E432" s="69" t="s">
        <v>866</v>
      </c>
      <c r="F432" s="171">
        <v>45813</v>
      </c>
      <c r="G432" s="69" t="s">
        <v>1137</v>
      </c>
      <c r="H432" s="69"/>
      <c r="I432" s="69"/>
      <c r="J432" s="69"/>
      <c r="K432" s="171">
        <v>45813</v>
      </c>
      <c r="L432" s="69" t="s">
        <v>784</v>
      </c>
      <c r="M432" s="69" t="s">
        <v>270</v>
      </c>
      <c r="N432" s="69">
        <v>1</v>
      </c>
      <c r="O432" s="69"/>
      <c r="P432" s="69"/>
      <c r="Q432" s="69"/>
      <c r="R432" s="69"/>
      <c r="S432" s="69"/>
    </row>
    <row r="433" spans="2:19">
      <c r="B433" t="b">
        <f t="shared" si="11"/>
        <v>0</v>
      </c>
      <c r="C433" t="str">
        <f>VLOOKUP(M433,'user list'!A:B,2,0)</f>
        <v>QCYDO</v>
      </c>
      <c r="D433" s="69" t="s">
        <v>1138</v>
      </c>
      <c r="E433" s="69" t="s">
        <v>866</v>
      </c>
      <c r="F433" s="171">
        <v>45813</v>
      </c>
      <c r="G433" s="69" t="s">
        <v>1139</v>
      </c>
      <c r="H433" s="69"/>
      <c r="I433" s="69"/>
      <c r="J433" s="69"/>
      <c r="K433" s="171">
        <v>45813</v>
      </c>
      <c r="L433" s="69" t="s">
        <v>784</v>
      </c>
      <c r="M433" s="69" t="s">
        <v>270</v>
      </c>
      <c r="N433" s="69">
        <v>1</v>
      </c>
      <c r="O433" s="69"/>
      <c r="P433" s="69"/>
      <c r="Q433" s="69"/>
      <c r="R433" s="69"/>
      <c r="S433" s="69"/>
    </row>
    <row r="434" spans="2:19">
      <c r="B434" t="b">
        <f t="shared" si="11"/>
        <v>0</v>
      </c>
      <c r="C434" t="str">
        <f>VLOOKUP(M434,'user list'!A:B,2,0)</f>
        <v>CPDD</v>
      </c>
      <c r="D434" s="69" t="s">
        <v>1140</v>
      </c>
      <c r="E434" s="69" t="s">
        <v>119</v>
      </c>
      <c r="F434" s="171">
        <v>45813</v>
      </c>
      <c r="G434" s="69" t="s">
        <v>1141</v>
      </c>
      <c r="H434" s="69"/>
      <c r="I434" s="171">
        <v>45821</v>
      </c>
      <c r="J434" s="69"/>
      <c r="K434" s="171">
        <v>45813</v>
      </c>
      <c r="L434" s="69" t="s">
        <v>784</v>
      </c>
      <c r="M434" s="69" t="s">
        <v>205</v>
      </c>
      <c r="N434" s="69">
        <v>1</v>
      </c>
      <c r="O434" s="69"/>
      <c r="P434" s="69"/>
      <c r="Q434" s="69" t="s">
        <v>1077</v>
      </c>
      <c r="R434" s="69" t="s">
        <v>1142</v>
      </c>
      <c r="S434" s="69" t="s">
        <v>809</v>
      </c>
    </row>
    <row r="435" spans="2:19">
      <c r="B435" t="b">
        <f t="shared" si="11"/>
        <v>0</v>
      </c>
      <c r="C435" t="str">
        <f>VLOOKUP(M435,'user list'!A:B,2,0)</f>
        <v>DOE</v>
      </c>
      <c r="D435" s="69" t="s">
        <v>1143</v>
      </c>
      <c r="E435" s="69" t="s">
        <v>69</v>
      </c>
      <c r="F435" s="171">
        <v>45813</v>
      </c>
      <c r="G435" s="69" t="s">
        <v>1144</v>
      </c>
      <c r="H435" s="69"/>
      <c r="I435" s="69"/>
      <c r="J435" s="69"/>
      <c r="K435" s="171">
        <v>45813</v>
      </c>
      <c r="L435" s="69" t="s">
        <v>784</v>
      </c>
      <c r="M435" s="69" t="s">
        <v>212</v>
      </c>
      <c r="N435" s="69">
        <v>1</v>
      </c>
      <c r="O435" s="69" t="s">
        <v>1143</v>
      </c>
      <c r="P435" s="69" t="s">
        <v>275</v>
      </c>
      <c r="Q435" s="69" t="s">
        <v>805</v>
      </c>
      <c r="R435" s="69"/>
      <c r="S435" s="69" t="s">
        <v>787</v>
      </c>
    </row>
    <row r="436" spans="2:19">
      <c r="B436" t="b">
        <f t="shared" si="11"/>
        <v>0</v>
      </c>
      <c r="C436" t="str">
        <f>VLOOKUP(M436,'user list'!A:B,2,0)</f>
        <v>CTO</v>
      </c>
      <c r="D436" s="69" t="s">
        <v>1145</v>
      </c>
      <c r="E436" s="69" t="s">
        <v>758</v>
      </c>
      <c r="F436" s="171">
        <v>45812</v>
      </c>
      <c r="G436" s="69" t="s">
        <v>1146</v>
      </c>
      <c r="H436" s="69"/>
      <c r="I436" s="69"/>
      <c r="J436" s="69"/>
      <c r="K436" s="171">
        <v>45813</v>
      </c>
      <c r="L436" s="69" t="s">
        <v>784</v>
      </c>
      <c r="M436" s="69" t="s">
        <v>207</v>
      </c>
      <c r="N436" s="69">
        <v>1</v>
      </c>
      <c r="O436" s="69"/>
      <c r="P436" s="69"/>
      <c r="Q436" s="69"/>
      <c r="R436" s="69"/>
      <c r="S436" s="69"/>
    </row>
    <row r="437" spans="2:19">
      <c r="B437" t="b">
        <f t="shared" si="11"/>
        <v>0</v>
      </c>
      <c r="C437" t="str">
        <f>VLOOKUP(M437,'user list'!A:B,2,0)</f>
        <v>CTO</v>
      </c>
      <c r="D437" s="69" t="s">
        <v>1147</v>
      </c>
      <c r="E437" s="69" t="s">
        <v>758</v>
      </c>
      <c r="F437" s="171">
        <v>45812</v>
      </c>
      <c r="G437" s="69" t="s">
        <v>1148</v>
      </c>
      <c r="H437" s="69"/>
      <c r="I437" s="69"/>
      <c r="J437" s="69"/>
      <c r="K437" s="171">
        <v>45813</v>
      </c>
      <c r="L437" s="69" t="s">
        <v>784</v>
      </c>
      <c r="M437" s="69" t="s">
        <v>207</v>
      </c>
      <c r="N437" s="69">
        <v>1</v>
      </c>
      <c r="O437" s="69"/>
      <c r="P437" s="69"/>
      <c r="Q437" s="69"/>
      <c r="R437" s="69"/>
      <c r="S437" s="69" t="s">
        <v>809</v>
      </c>
    </row>
    <row r="438" spans="2:19">
      <c r="B438" t="b">
        <f t="shared" si="11"/>
        <v>0</v>
      </c>
      <c r="C438" t="str">
        <f>VLOOKUP(M438,'user list'!A:B,2,0)</f>
        <v>DPOS</v>
      </c>
      <c r="D438" s="69" t="s">
        <v>1149</v>
      </c>
      <c r="E438" s="69" t="s">
        <v>70</v>
      </c>
      <c r="F438" s="171">
        <v>45806</v>
      </c>
      <c r="G438" s="69" t="s">
        <v>1150</v>
      </c>
      <c r="H438" s="69"/>
      <c r="I438" s="69"/>
      <c r="J438" s="69"/>
      <c r="K438" s="171">
        <v>45813</v>
      </c>
      <c r="L438" s="69" t="s">
        <v>784</v>
      </c>
      <c r="M438" s="69" t="s">
        <v>213</v>
      </c>
      <c r="N438" s="69">
        <v>1</v>
      </c>
      <c r="O438" s="69"/>
      <c r="P438" s="69"/>
      <c r="Q438" s="69"/>
      <c r="R438" s="69"/>
      <c r="S438" s="69" t="s">
        <v>809</v>
      </c>
    </row>
    <row r="439" spans="2:19">
      <c r="B439" t="b">
        <f t="shared" si="11"/>
        <v>0</v>
      </c>
      <c r="C439" t="str">
        <f>VLOOKUP(M439,'user list'!A:B,2,0)</f>
        <v>DPOS</v>
      </c>
      <c r="D439" s="69" t="s">
        <v>1151</v>
      </c>
      <c r="E439" s="69" t="s">
        <v>70</v>
      </c>
      <c r="F439" s="171">
        <v>45697</v>
      </c>
      <c r="G439" s="69" t="s">
        <v>1152</v>
      </c>
      <c r="H439" s="69"/>
      <c r="I439" s="69"/>
      <c r="J439" s="69"/>
      <c r="K439" s="171">
        <v>45813</v>
      </c>
      <c r="L439" s="69" t="s">
        <v>784</v>
      </c>
      <c r="M439" s="69" t="s">
        <v>213</v>
      </c>
      <c r="N439" s="69">
        <v>1</v>
      </c>
      <c r="O439" s="69"/>
      <c r="P439" s="69"/>
      <c r="Q439" s="69"/>
      <c r="R439" s="69"/>
      <c r="S439" s="69" t="s">
        <v>809</v>
      </c>
    </row>
    <row r="440" spans="2:19">
      <c r="B440" t="b">
        <f t="shared" si="11"/>
        <v>0</v>
      </c>
      <c r="C440" t="str">
        <f>VLOOKUP(M440,'user list'!A:B,2,0)</f>
        <v>DPOS</v>
      </c>
      <c r="D440" s="69" t="s">
        <v>1153</v>
      </c>
      <c r="E440" s="69" t="s">
        <v>70</v>
      </c>
      <c r="F440" s="171">
        <v>45659</v>
      </c>
      <c r="G440" s="69" t="s">
        <v>1154</v>
      </c>
      <c r="H440" s="69"/>
      <c r="I440" s="69"/>
      <c r="J440" s="69"/>
      <c r="K440" s="171">
        <v>45813</v>
      </c>
      <c r="L440" s="69" t="s">
        <v>784</v>
      </c>
      <c r="M440" s="69" t="s">
        <v>213</v>
      </c>
      <c r="N440" s="69">
        <v>1</v>
      </c>
      <c r="O440" s="69"/>
      <c r="P440" s="69"/>
      <c r="Q440" s="69"/>
      <c r="R440" s="69"/>
      <c r="S440" s="69" t="s">
        <v>809</v>
      </c>
    </row>
    <row r="441" spans="2:19">
      <c r="B441" t="b">
        <f t="shared" si="11"/>
        <v>0</v>
      </c>
      <c r="C441" t="str">
        <f>VLOOKUP(M441,'user list'!A:B,2,0)</f>
        <v>MDAD</v>
      </c>
      <c r="D441" s="69" t="s">
        <v>1155</v>
      </c>
      <c r="E441" s="69" t="s">
        <v>42</v>
      </c>
      <c r="F441" s="171">
        <v>45812</v>
      </c>
      <c r="G441" s="69" t="s">
        <v>1156</v>
      </c>
      <c r="H441" s="69"/>
      <c r="I441" s="69"/>
      <c r="J441" s="69"/>
      <c r="K441" s="171">
        <v>45813</v>
      </c>
      <c r="L441" s="69" t="s">
        <v>784</v>
      </c>
      <c r="M441" s="69" t="s">
        <v>223</v>
      </c>
      <c r="N441" s="69">
        <v>1</v>
      </c>
      <c r="O441" s="69"/>
      <c r="P441" s="69"/>
      <c r="Q441" s="69" t="s">
        <v>828</v>
      </c>
      <c r="R441" s="69"/>
      <c r="S441" s="69" t="s">
        <v>809</v>
      </c>
    </row>
    <row r="442" spans="2:19">
      <c r="B442" t="b">
        <f t="shared" si="11"/>
        <v>0</v>
      </c>
      <c r="C442" t="str">
        <f>VLOOKUP(M442,'user list'!A:B,2,0)</f>
        <v>OCA</v>
      </c>
      <c r="D442" s="69" t="s">
        <v>1157</v>
      </c>
      <c r="E442" s="69" t="s">
        <v>1131</v>
      </c>
      <c r="F442" s="171">
        <v>45813</v>
      </c>
      <c r="G442" s="69" t="s">
        <v>1158</v>
      </c>
      <c r="H442" s="69"/>
      <c r="I442" s="69"/>
      <c r="J442" s="69"/>
      <c r="K442" s="171">
        <v>45813</v>
      </c>
      <c r="L442" s="69" t="s">
        <v>784</v>
      </c>
      <c r="M442" s="69" t="s">
        <v>228</v>
      </c>
      <c r="N442" s="69">
        <v>1</v>
      </c>
      <c r="O442" s="69"/>
      <c r="P442" s="69"/>
      <c r="Q442" s="69" t="s">
        <v>828</v>
      </c>
      <c r="R442" s="69"/>
      <c r="S442" s="69" t="s">
        <v>787</v>
      </c>
    </row>
    <row r="443" spans="2:19">
      <c r="B443" t="b">
        <f t="shared" si="11"/>
        <v>0</v>
      </c>
      <c r="C443" t="str">
        <f>VLOOKUP(M443,'user list'!A:B,2,0)</f>
        <v>OCAs</v>
      </c>
      <c r="D443" s="69" t="s">
        <v>1159</v>
      </c>
      <c r="E443" s="69" t="s">
        <v>45</v>
      </c>
      <c r="F443" s="171">
        <v>45811</v>
      </c>
      <c r="G443" s="69" t="s">
        <v>1160</v>
      </c>
      <c r="H443" s="69"/>
      <c r="I443" s="69"/>
      <c r="J443" s="69"/>
      <c r="K443" s="171">
        <v>45813</v>
      </c>
      <c r="L443" s="69" t="s">
        <v>784</v>
      </c>
      <c r="M443" s="69" t="s">
        <v>279</v>
      </c>
      <c r="N443" s="69">
        <v>1</v>
      </c>
      <c r="O443" s="69"/>
      <c r="P443" s="69"/>
      <c r="Q443" s="69"/>
      <c r="R443" s="69"/>
      <c r="S443" s="69"/>
    </row>
    <row r="444" spans="2:19">
      <c r="B444" t="b">
        <f t="shared" si="11"/>
        <v>0</v>
      </c>
      <c r="C444" t="str">
        <f>VLOOKUP(M444,'user list'!A:B,2,0)</f>
        <v>OCAs</v>
      </c>
      <c r="D444" s="69" t="s">
        <v>1161</v>
      </c>
      <c r="E444" s="69" t="s">
        <v>45</v>
      </c>
      <c r="F444" s="171">
        <v>45811</v>
      </c>
      <c r="G444" s="69" t="s">
        <v>1162</v>
      </c>
      <c r="H444" s="69"/>
      <c r="I444" s="69"/>
      <c r="J444" s="69"/>
      <c r="K444" s="171">
        <v>45813</v>
      </c>
      <c r="L444" s="69" t="s">
        <v>784</v>
      </c>
      <c r="M444" s="69" t="s">
        <v>279</v>
      </c>
      <c r="N444" s="69">
        <v>1</v>
      </c>
      <c r="O444" s="69"/>
      <c r="P444" s="69"/>
      <c r="Q444" s="69"/>
      <c r="R444" s="69"/>
      <c r="S444" s="69"/>
    </row>
    <row r="445" spans="2:19">
      <c r="B445" t="b">
        <f t="shared" si="11"/>
        <v>0</v>
      </c>
      <c r="C445" t="str">
        <f>VLOOKUP(M445,'user list'!A:B,2,0)</f>
        <v>OCAs</v>
      </c>
      <c r="D445" s="69" t="s">
        <v>1163</v>
      </c>
      <c r="E445" s="69" t="s">
        <v>45</v>
      </c>
      <c r="F445" s="171">
        <v>45812</v>
      </c>
      <c r="G445" s="69" t="s">
        <v>1164</v>
      </c>
      <c r="H445" s="69"/>
      <c r="I445" s="69"/>
      <c r="J445" s="69"/>
      <c r="K445" s="171">
        <v>45813</v>
      </c>
      <c r="L445" s="69" t="s">
        <v>784</v>
      </c>
      <c r="M445" s="69" t="s">
        <v>279</v>
      </c>
      <c r="N445" s="69">
        <v>1</v>
      </c>
      <c r="O445" s="69"/>
      <c r="P445" s="69"/>
      <c r="Q445" s="69"/>
      <c r="R445" s="69"/>
      <c r="S445" s="69"/>
    </row>
    <row r="446" spans="2:19">
      <c r="B446" t="b">
        <f t="shared" si="11"/>
        <v>0</v>
      </c>
      <c r="C446" t="str">
        <f>VLOOKUP(M446,'user list'!A:B,2,0)</f>
        <v>DPOS</v>
      </c>
      <c r="D446" s="69" t="s">
        <v>1165</v>
      </c>
      <c r="E446" s="69" t="s">
        <v>70</v>
      </c>
      <c r="F446" s="171">
        <v>45806</v>
      </c>
      <c r="G446" s="69" t="s">
        <v>1166</v>
      </c>
      <c r="H446" s="69"/>
      <c r="I446" s="69"/>
      <c r="J446" s="69"/>
      <c r="K446" s="171">
        <v>45813</v>
      </c>
      <c r="L446" s="69" t="s">
        <v>784</v>
      </c>
      <c r="M446" s="69" t="s">
        <v>213</v>
      </c>
      <c r="N446" s="69">
        <v>1</v>
      </c>
      <c r="O446" s="69"/>
      <c r="P446" s="69"/>
      <c r="Q446" s="69"/>
      <c r="R446" s="69"/>
      <c r="S446" s="69" t="s">
        <v>809</v>
      </c>
    </row>
    <row r="447" spans="2:19">
      <c r="B447" t="b">
        <f t="shared" si="11"/>
        <v>0</v>
      </c>
      <c r="C447" t="str">
        <f>VLOOKUP(M447,'user list'!A:B,2,0)</f>
        <v>DOE</v>
      </c>
      <c r="D447" s="69" t="s">
        <v>1167</v>
      </c>
      <c r="E447" s="69" t="s">
        <v>69</v>
      </c>
      <c r="F447" s="171">
        <v>45813</v>
      </c>
      <c r="G447" s="69" t="s">
        <v>1168</v>
      </c>
      <c r="H447" s="69"/>
      <c r="I447" s="69"/>
      <c r="J447" s="69"/>
      <c r="K447" s="171">
        <v>45813</v>
      </c>
      <c r="L447" s="69" t="s">
        <v>784</v>
      </c>
      <c r="M447" s="69" t="s">
        <v>212</v>
      </c>
      <c r="N447" s="69">
        <v>1</v>
      </c>
      <c r="O447" s="69" t="s">
        <v>1167</v>
      </c>
      <c r="P447" s="69"/>
      <c r="Q447" s="69" t="s">
        <v>792</v>
      </c>
      <c r="R447" s="69"/>
      <c r="S447" s="69" t="s">
        <v>809</v>
      </c>
    </row>
    <row r="448" spans="2:19">
      <c r="B448" t="b">
        <f t="shared" si="11"/>
        <v>0</v>
      </c>
      <c r="C448" t="str">
        <f>VLOOKUP(M448,'user list'!A:B,2,0)</f>
        <v>MDAD</v>
      </c>
      <c r="D448" s="69" t="s">
        <v>1155</v>
      </c>
      <c r="E448" s="69" t="s">
        <v>42</v>
      </c>
      <c r="F448" s="171">
        <v>45812</v>
      </c>
      <c r="G448" s="69" t="s">
        <v>1156</v>
      </c>
      <c r="H448" s="69"/>
      <c r="I448" s="69"/>
      <c r="J448" s="69"/>
      <c r="K448" s="171">
        <v>45813</v>
      </c>
      <c r="L448" s="69" t="s">
        <v>784</v>
      </c>
      <c r="M448" s="69" t="s">
        <v>223</v>
      </c>
      <c r="N448" s="69">
        <v>1</v>
      </c>
      <c r="O448" s="69"/>
      <c r="P448" s="69"/>
      <c r="Q448" s="69" t="s">
        <v>828</v>
      </c>
      <c r="R448" s="69"/>
      <c r="S448" s="69" t="s">
        <v>809</v>
      </c>
    </row>
    <row r="449" spans="2:19">
      <c r="B449" t="b">
        <f t="shared" si="11"/>
        <v>0</v>
      </c>
      <c r="C449" t="str">
        <f>VLOOKUP(M449,'user list'!A:B,2,0)</f>
        <v>LEDIPO</v>
      </c>
      <c r="D449" s="69" t="s">
        <v>1169</v>
      </c>
      <c r="E449" s="69" t="s">
        <v>43</v>
      </c>
      <c r="F449" s="171">
        <v>45813</v>
      </c>
      <c r="G449" s="69" t="s">
        <v>1170</v>
      </c>
      <c r="H449" s="69"/>
      <c r="I449" s="69"/>
      <c r="J449" s="69"/>
      <c r="K449" s="171">
        <v>45813</v>
      </c>
      <c r="L449" s="69" t="s">
        <v>784</v>
      </c>
      <c r="M449" s="69" t="s">
        <v>222</v>
      </c>
      <c r="N449" s="69">
        <v>2</v>
      </c>
      <c r="O449" s="69" t="s">
        <v>1171</v>
      </c>
      <c r="P449" s="69"/>
      <c r="Q449" s="69" t="s">
        <v>828</v>
      </c>
      <c r="R449" s="69" t="s">
        <v>1172</v>
      </c>
      <c r="S449" s="69" t="s">
        <v>809</v>
      </c>
    </row>
    <row r="450" spans="2:19">
      <c r="B450" t="b">
        <f t="shared" si="11"/>
        <v>0</v>
      </c>
      <c r="C450" t="str">
        <f>VLOOKUP(M450,'user list'!A:B,2,0)</f>
        <v>DOE</v>
      </c>
      <c r="D450" s="69" t="s">
        <v>1173</v>
      </c>
      <c r="E450" s="69" t="s">
        <v>69</v>
      </c>
      <c r="F450" s="171">
        <v>45813</v>
      </c>
      <c r="G450" s="69" t="s">
        <v>1174</v>
      </c>
      <c r="H450" s="69"/>
      <c r="I450" s="69"/>
      <c r="J450" s="69"/>
      <c r="K450" s="171">
        <v>45813</v>
      </c>
      <c r="L450" s="69" t="s">
        <v>784</v>
      </c>
      <c r="M450" s="69" t="s">
        <v>212</v>
      </c>
      <c r="N450" s="69">
        <v>1</v>
      </c>
      <c r="O450" s="69" t="s">
        <v>1173</v>
      </c>
      <c r="P450" s="69"/>
      <c r="Q450" s="69" t="s">
        <v>792</v>
      </c>
      <c r="R450" s="69"/>
      <c r="S450" s="69" t="s">
        <v>809</v>
      </c>
    </row>
    <row r="451" spans="2:19">
      <c r="B451" t="b">
        <f t="shared" si="11"/>
        <v>0</v>
      </c>
      <c r="C451" t="str">
        <f>VLOOKUP(M451,'user list'!A:B,2,0)</f>
        <v>DOE</v>
      </c>
      <c r="D451" s="69" t="s">
        <v>1175</v>
      </c>
      <c r="E451" s="69" t="s">
        <v>69</v>
      </c>
      <c r="F451" s="171">
        <v>45813</v>
      </c>
      <c r="G451" s="69" t="s">
        <v>1176</v>
      </c>
      <c r="H451" s="69"/>
      <c r="I451" s="69"/>
      <c r="J451" s="69"/>
      <c r="K451" s="171">
        <v>45813</v>
      </c>
      <c r="L451" s="69" t="s">
        <v>784</v>
      </c>
      <c r="M451" s="69" t="s">
        <v>212</v>
      </c>
      <c r="N451" s="69">
        <v>1</v>
      </c>
      <c r="O451" s="69" t="s">
        <v>1175</v>
      </c>
      <c r="P451" s="69"/>
      <c r="Q451" s="69" t="s">
        <v>805</v>
      </c>
      <c r="R451" s="69"/>
      <c r="S451" s="69" t="s">
        <v>787</v>
      </c>
    </row>
    <row r="452" spans="2:19">
      <c r="B452" t="b">
        <f t="shared" si="11"/>
        <v>0</v>
      </c>
      <c r="C452" t="str">
        <f>VLOOKUP(M452,'user list'!A:B,2,0)</f>
        <v>DOE</v>
      </c>
      <c r="D452" s="69" t="s">
        <v>1177</v>
      </c>
      <c r="E452" s="69" t="s">
        <v>69</v>
      </c>
      <c r="F452" s="171">
        <v>45813</v>
      </c>
      <c r="G452" s="69" t="s">
        <v>1178</v>
      </c>
      <c r="H452" s="69"/>
      <c r="I452" s="69"/>
      <c r="J452" s="69"/>
      <c r="K452" s="171">
        <v>45813</v>
      </c>
      <c r="L452" s="69" t="s">
        <v>784</v>
      </c>
      <c r="M452" s="69" t="s">
        <v>212</v>
      </c>
      <c r="N452" s="69">
        <v>1</v>
      </c>
      <c r="O452" s="69" t="s">
        <v>1179</v>
      </c>
      <c r="P452" s="69"/>
      <c r="Q452" s="69" t="s">
        <v>805</v>
      </c>
      <c r="R452" s="69"/>
      <c r="S452" s="69" t="s">
        <v>809</v>
      </c>
    </row>
    <row r="453" spans="2:19">
      <c r="B453" t="b">
        <f t="shared" si="11"/>
        <v>0</v>
      </c>
      <c r="C453" t="str">
        <f>VLOOKUP(M453,'user list'!A:B,2,0)</f>
        <v>MDAD</v>
      </c>
      <c r="D453" s="69" t="s">
        <v>1180</v>
      </c>
      <c r="E453" s="69" t="s">
        <v>42</v>
      </c>
      <c r="F453" s="171">
        <v>45812</v>
      </c>
      <c r="G453" s="69" t="s">
        <v>1181</v>
      </c>
      <c r="H453" s="69"/>
      <c r="I453" s="69"/>
      <c r="J453" s="69"/>
      <c r="K453" s="171">
        <v>45813</v>
      </c>
      <c r="L453" s="69" t="s">
        <v>784</v>
      </c>
      <c r="M453" s="69" t="s">
        <v>223</v>
      </c>
      <c r="N453" s="69">
        <v>1</v>
      </c>
      <c r="O453" s="69"/>
      <c r="P453" s="69"/>
      <c r="Q453" s="69" t="s">
        <v>828</v>
      </c>
      <c r="R453" s="69"/>
      <c r="S453" s="69" t="s">
        <v>809</v>
      </c>
    </row>
    <row r="454" spans="2:19">
      <c r="B454" t="b">
        <f t="shared" si="11"/>
        <v>0</v>
      </c>
      <c r="C454" t="str">
        <f>VLOOKUP(M454,'user list'!A:B,2,0)</f>
        <v>DOE</v>
      </c>
      <c r="D454" s="69" t="s">
        <v>1182</v>
      </c>
      <c r="E454" s="69" t="s">
        <v>69</v>
      </c>
      <c r="F454" s="171">
        <v>45813</v>
      </c>
      <c r="G454" s="69" t="s">
        <v>1183</v>
      </c>
      <c r="H454" s="69"/>
      <c r="I454" s="69"/>
      <c r="J454" s="69"/>
      <c r="K454" s="171">
        <v>45813</v>
      </c>
      <c r="L454" s="69" t="s">
        <v>784</v>
      </c>
      <c r="M454" s="69" t="s">
        <v>212</v>
      </c>
      <c r="N454" s="69">
        <v>1</v>
      </c>
      <c r="O454" s="69" t="s">
        <v>1184</v>
      </c>
      <c r="P454" s="69"/>
      <c r="Q454" s="69" t="s">
        <v>805</v>
      </c>
      <c r="R454" s="69"/>
      <c r="S454" s="69" t="s">
        <v>809</v>
      </c>
    </row>
    <row r="455" spans="2:19">
      <c r="B455" t="b">
        <f t="shared" si="11"/>
        <v>0</v>
      </c>
      <c r="C455" t="str">
        <f>VLOOKUP(M455,'user list'!A:B,2,0)</f>
        <v>LEDIPO</v>
      </c>
      <c r="D455" s="69" t="s">
        <v>1185</v>
      </c>
      <c r="E455" s="69" t="s">
        <v>76</v>
      </c>
      <c r="F455" s="171">
        <v>45813</v>
      </c>
      <c r="G455" s="69" t="s">
        <v>1186</v>
      </c>
      <c r="H455" s="69"/>
      <c r="I455" s="69"/>
      <c r="J455" s="69"/>
      <c r="K455" s="171">
        <v>45813</v>
      </c>
      <c r="L455" s="69" t="s">
        <v>784</v>
      </c>
      <c r="M455" s="69" t="s">
        <v>222</v>
      </c>
      <c r="N455" s="69">
        <v>1</v>
      </c>
      <c r="O455" s="69" t="s">
        <v>1187</v>
      </c>
      <c r="P455" s="69"/>
      <c r="Q455" s="69" t="s">
        <v>792</v>
      </c>
      <c r="R455" s="69" t="s">
        <v>793</v>
      </c>
      <c r="S455" s="69" t="s">
        <v>787</v>
      </c>
    </row>
    <row r="456" spans="2:19">
      <c r="B456" t="b">
        <f t="shared" si="11"/>
        <v>0</v>
      </c>
      <c r="C456" t="str">
        <f>VLOOKUP(M456,'user list'!A:B,2,0)</f>
        <v>ITDD</v>
      </c>
      <c r="D456" s="69" t="s">
        <v>1188</v>
      </c>
      <c r="E456" s="69" t="s">
        <v>56</v>
      </c>
      <c r="F456" s="171">
        <v>45812</v>
      </c>
      <c r="G456" s="69" t="s">
        <v>1189</v>
      </c>
      <c r="H456" s="69"/>
      <c r="I456" s="69"/>
      <c r="J456" s="69"/>
      <c r="K456" s="171">
        <v>45813</v>
      </c>
      <c r="L456" s="69" t="s">
        <v>784</v>
      </c>
      <c r="M456" s="69" t="s">
        <v>219</v>
      </c>
      <c r="N456" s="69">
        <v>1</v>
      </c>
      <c r="O456" s="69"/>
      <c r="P456" s="69"/>
      <c r="Q456" s="69" t="s">
        <v>785</v>
      </c>
      <c r="R456" s="69" t="s">
        <v>886</v>
      </c>
      <c r="S456" s="69" t="s">
        <v>809</v>
      </c>
    </row>
    <row r="457" spans="2:19">
      <c r="B457" t="b">
        <f t="shared" si="11"/>
        <v>0</v>
      </c>
      <c r="C457" t="str">
        <f>VLOOKUP(M457,'user list'!A:B,2,0)</f>
        <v>DOE</v>
      </c>
      <c r="D457" s="69" t="s">
        <v>1190</v>
      </c>
      <c r="E457" s="69" t="s">
        <v>69</v>
      </c>
      <c r="F457" s="171">
        <v>45813</v>
      </c>
      <c r="G457" s="69" t="s">
        <v>1191</v>
      </c>
      <c r="H457" s="69"/>
      <c r="I457" s="69"/>
      <c r="J457" s="69"/>
      <c r="K457" s="171">
        <v>45813</v>
      </c>
      <c r="L457" s="69" t="s">
        <v>784</v>
      </c>
      <c r="M457" s="69" t="s">
        <v>212</v>
      </c>
      <c r="N457" s="69">
        <v>1</v>
      </c>
      <c r="O457" s="69" t="s">
        <v>1184</v>
      </c>
      <c r="P457" s="69"/>
      <c r="Q457" s="69" t="s">
        <v>792</v>
      </c>
      <c r="R457" s="69"/>
      <c r="S457" s="69" t="s">
        <v>809</v>
      </c>
    </row>
    <row r="458" spans="2:19">
      <c r="B458" t="b">
        <f t="shared" si="11"/>
        <v>0</v>
      </c>
      <c r="C458" t="str">
        <f>VLOOKUP(M458,'user list'!A:B,2,0)</f>
        <v>DOE</v>
      </c>
      <c r="D458" s="69" t="s">
        <v>1192</v>
      </c>
      <c r="E458" s="69" t="s">
        <v>69</v>
      </c>
      <c r="F458" s="171">
        <v>45813</v>
      </c>
      <c r="G458" s="69" t="s">
        <v>1193</v>
      </c>
      <c r="H458" s="69"/>
      <c r="I458" s="69"/>
      <c r="J458" s="69"/>
      <c r="K458" s="171">
        <v>45813</v>
      </c>
      <c r="L458" s="69" t="s">
        <v>784</v>
      </c>
      <c r="M458" s="69" t="s">
        <v>212</v>
      </c>
      <c r="N458" s="69">
        <v>1</v>
      </c>
      <c r="O458" s="69" t="s">
        <v>1194</v>
      </c>
      <c r="P458" s="69"/>
      <c r="Q458" s="69"/>
      <c r="R458" s="69"/>
      <c r="S458" s="69" t="s">
        <v>809</v>
      </c>
    </row>
    <row r="459" spans="2:19">
      <c r="B459" t="b">
        <f t="shared" si="11"/>
        <v>0</v>
      </c>
      <c r="C459" t="str">
        <f>VLOOKUP(M459,'user list'!A:B,2,0)</f>
        <v>MDAD</v>
      </c>
      <c r="D459" s="69" t="s">
        <v>1195</v>
      </c>
      <c r="E459" s="69" t="s">
        <v>42</v>
      </c>
      <c r="F459" s="171">
        <v>45813</v>
      </c>
      <c r="G459" s="69" t="s">
        <v>1196</v>
      </c>
      <c r="H459" s="69"/>
      <c r="I459" s="69"/>
      <c r="J459" s="69"/>
      <c r="K459" s="171">
        <v>45813</v>
      </c>
      <c r="L459" s="69" t="s">
        <v>784</v>
      </c>
      <c r="M459" s="69" t="s">
        <v>223</v>
      </c>
      <c r="N459" s="69">
        <v>1</v>
      </c>
      <c r="O459" s="69"/>
      <c r="P459" s="69"/>
      <c r="Q459" s="69" t="s">
        <v>1077</v>
      </c>
      <c r="R459" s="69"/>
      <c r="S459" s="69" t="s">
        <v>809</v>
      </c>
    </row>
    <row r="460" spans="2:19">
      <c r="B460" t="b">
        <f t="shared" si="11"/>
        <v>0</v>
      </c>
      <c r="C460" t="str">
        <f>VLOOKUP(M460,'user list'!A:B,2,0)</f>
        <v>DOE</v>
      </c>
      <c r="D460" s="69" t="s">
        <v>1197</v>
      </c>
      <c r="E460" s="69" t="s">
        <v>69</v>
      </c>
      <c r="F460" s="171">
        <v>45813</v>
      </c>
      <c r="G460" s="69" t="s">
        <v>1198</v>
      </c>
      <c r="H460" s="69"/>
      <c r="I460" s="69"/>
      <c r="J460" s="69"/>
      <c r="K460" s="171">
        <v>45813</v>
      </c>
      <c r="L460" s="69" t="s">
        <v>784</v>
      </c>
      <c r="M460" s="69" t="s">
        <v>212</v>
      </c>
      <c r="N460" s="69">
        <v>1</v>
      </c>
      <c r="O460" s="69" t="s">
        <v>1194</v>
      </c>
      <c r="P460" s="69"/>
      <c r="Q460" s="69" t="s">
        <v>792</v>
      </c>
      <c r="R460" s="69"/>
      <c r="S460" s="69" t="s">
        <v>809</v>
      </c>
    </row>
    <row r="461" spans="2:19">
      <c r="B461" t="b">
        <f t="shared" si="11"/>
        <v>0</v>
      </c>
      <c r="C461" t="str">
        <f>VLOOKUP(M461,'user list'!A:B,2,0)</f>
        <v>DOE</v>
      </c>
      <c r="D461" s="69" t="s">
        <v>1199</v>
      </c>
      <c r="E461" s="69" t="s">
        <v>69</v>
      </c>
      <c r="F461" s="171">
        <v>45813</v>
      </c>
      <c r="G461" s="69" t="s">
        <v>1200</v>
      </c>
      <c r="H461" s="69"/>
      <c r="I461" s="69"/>
      <c r="J461" s="69"/>
      <c r="K461" s="171">
        <v>45813</v>
      </c>
      <c r="L461" s="69" t="s">
        <v>784</v>
      </c>
      <c r="M461" s="69" t="s">
        <v>212</v>
      </c>
      <c r="N461" s="69">
        <v>1</v>
      </c>
      <c r="O461" s="69" t="s">
        <v>1194</v>
      </c>
      <c r="P461" s="69"/>
      <c r="Q461" s="69" t="s">
        <v>792</v>
      </c>
      <c r="R461" s="69"/>
      <c r="S461" s="69" t="s">
        <v>809</v>
      </c>
    </row>
    <row r="462" spans="2:19">
      <c r="B462" t="b">
        <f t="shared" si="11"/>
        <v>0</v>
      </c>
      <c r="C462" t="str">
        <f>VLOOKUP(M462,'user list'!A:B,2,0)</f>
        <v>DOE</v>
      </c>
      <c r="D462" s="69" t="s">
        <v>1201</v>
      </c>
      <c r="E462" s="69" t="s">
        <v>69</v>
      </c>
      <c r="F462" s="171">
        <v>45813</v>
      </c>
      <c r="G462" s="69" t="s">
        <v>1202</v>
      </c>
      <c r="H462" s="69"/>
      <c r="I462" s="69"/>
      <c r="J462" s="69"/>
      <c r="K462" s="171">
        <v>45813</v>
      </c>
      <c r="L462" s="69" t="s">
        <v>784</v>
      </c>
      <c r="M462" s="69" t="s">
        <v>212</v>
      </c>
      <c r="N462" s="69">
        <v>1</v>
      </c>
      <c r="O462" s="69" t="s">
        <v>1194</v>
      </c>
      <c r="P462" s="69"/>
      <c r="Q462" s="69" t="s">
        <v>792</v>
      </c>
      <c r="R462" s="69"/>
      <c r="S462" s="69" t="s">
        <v>809</v>
      </c>
    </row>
    <row r="463" spans="2:19">
      <c r="B463" t="b">
        <f t="shared" si="11"/>
        <v>0</v>
      </c>
      <c r="C463" t="str">
        <f>VLOOKUP(M463,'user list'!A:B,2,0)</f>
        <v>DOE</v>
      </c>
      <c r="D463" s="69" t="s">
        <v>1203</v>
      </c>
      <c r="E463" s="69" t="s">
        <v>69</v>
      </c>
      <c r="F463" s="171">
        <v>45813</v>
      </c>
      <c r="G463" s="69" t="s">
        <v>1204</v>
      </c>
      <c r="H463" s="69"/>
      <c r="I463" s="69"/>
      <c r="J463" s="69"/>
      <c r="K463" s="171">
        <v>45813</v>
      </c>
      <c r="L463" s="69" t="s">
        <v>784</v>
      </c>
      <c r="M463" s="69" t="s">
        <v>212</v>
      </c>
      <c r="N463" s="69">
        <v>1</v>
      </c>
      <c r="O463" s="69" t="s">
        <v>1194</v>
      </c>
      <c r="P463" s="69"/>
      <c r="Q463" s="69" t="s">
        <v>792</v>
      </c>
      <c r="R463" s="69"/>
      <c r="S463" s="69" t="s">
        <v>809</v>
      </c>
    </row>
    <row r="464" spans="2:19">
      <c r="B464" t="b">
        <f t="shared" si="11"/>
        <v>0</v>
      </c>
      <c r="C464" t="str">
        <f>VLOOKUP(M464,'user list'!A:B,2,0)</f>
        <v>DOE</v>
      </c>
      <c r="D464" s="69" t="s">
        <v>1205</v>
      </c>
      <c r="E464" s="69" t="s">
        <v>69</v>
      </c>
      <c r="F464" s="171">
        <v>45813</v>
      </c>
      <c r="G464" s="69" t="s">
        <v>1206</v>
      </c>
      <c r="H464" s="69"/>
      <c r="I464" s="69"/>
      <c r="J464" s="69"/>
      <c r="K464" s="171">
        <v>45813</v>
      </c>
      <c r="L464" s="69" t="s">
        <v>784</v>
      </c>
      <c r="M464" s="69" t="s">
        <v>212</v>
      </c>
      <c r="N464" s="69">
        <v>1</v>
      </c>
      <c r="O464" s="69" t="s">
        <v>1194</v>
      </c>
      <c r="P464" s="69"/>
      <c r="Q464" s="69" t="s">
        <v>792</v>
      </c>
      <c r="R464" s="69"/>
      <c r="S464" s="69" t="s">
        <v>809</v>
      </c>
    </row>
    <row r="465" spans="2:19">
      <c r="B465" t="b">
        <f t="shared" si="11"/>
        <v>0</v>
      </c>
      <c r="C465" t="str">
        <f>VLOOKUP(M465,'user list'!A:B,2,0)</f>
        <v>DOE</v>
      </c>
      <c r="D465" s="69" t="s">
        <v>1207</v>
      </c>
      <c r="E465" s="69" t="s">
        <v>69</v>
      </c>
      <c r="F465" s="171">
        <v>45813</v>
      </c>
      <c r="G465" s="69" t="s">
        <v>1208</v>
      </c>
      <c r="H465" s="69"/>
      <c r="I465" s="69"/>
      <c r="J465" s="69"/>
      <c r="K465" s="171">
        <v>45813</v>
      </c>
      <c r="L465" s="69" t="s">
        <v>784</v>
      </c>
      <c r="M465" s="69" t="s">
        <v>212</v>
      </c>
      <c r="N465" s="69">
        <v>1</v>
      </c>
      <c r="O465" s="69" t="s">
        <v>1207</v>
      </c>
      <c r="P465" s="69"/>
      <c r="Q465" s="69" t="s">
        <v>805</v>
      </c>
      <c r="R465" s="69"/>
      <c r="S465" s="69" t="s">
        <v>787</v>
      </c>
    </row>
    <row r="466" spans="2:19">
      <c r="B466" t="b">
        <f t="shared" si="11"/>
        <v>0</v>
      </c>
      <c r="C466" t="str">
        <f>VLOOKUP(M466,'user list'!A:B,2,0)</f>
        <v>ITDD</v>
      </c>
      <c r="D466" s="69" t="s">
        <v>1209</v>
      </c>
      <c r="E466" s="69" t="s">
        <v>61</v>
      </c>
      <c r="F466" s="171">
        <v>45812</v>
      </c>
      <c r="G466" s="69" t="s">
        <v>1210</v>
      </c>
      <c r="H466" s="69"/>
      <c r="I466" s="69"/>
      <c r="J466" s="69"/>
      <c r="K466" s="171">
        <v>45813</v>
      </c>
      <c r="L466" s="69" t="s">
        <v>784</v>
      </c>
      <c r="M466" s="69" t="s">
        <v>219</v>
      </c>
      <c r="N466" s="69">
        <v>1</v>
      </c>
      <c r="O466" s="69"/>
      <c r="P466" s="69"/>
      <c r="Q466" s="69" t="s">
        <v>785</v>
      </c>
      <c r="R466" s="69" t="s">
        <v>886</v>
      </c>
      <c r="S466" s="69" t="s">
        <v>809</v>
      </c>
    </row>
    <row r="467" spans="2:19">
      <c r="B467" t="b">
        <f t="shared" si="11"/>
        <v>0</v>
      </c>
      <c r="C467" t="str">
        <f>VLOOKUP(M467,'user list'!A:B,2,0)</f>
        <v>OCA</v>
      </c>
      <c r="D467" s="69" t="s">
        <v>1211</v>
      </c>
      <c r="E467" s="69" t="s">
        <v>1212</v>
      </c>
      <c r="F467" s="171">
        <v>45812</v>
      </c>
      <c r="G467" s="69" t="s">
        <v>1213</v>
      </c>
      <c r="H467" s="69"/>
      <c r="I467" s="69"/>
      <c r="J467" s="69"/>
      <c r="K467" s="171">
        <v>45813</v>
      </c>
      <c r="L467" s="69" t="s">
        <v>784</v>
      </c>
      <c r="M467" s="69" t="s">
        <v>228</v>
      </c>
      <c r="N467" s="69">
        <v>1</v>
      </c>
      <c r="O467" s="69" t="s">
        <v>1214</v>
      </c>
      <c r="P467" s="69"/>
      <c r="Q467" s="69" t="s">
        <v>785</v>
      </c>
      <c r="R467" s="69"/>
      <c r="S467" s="69" t="s">
        <v>787</v>
      </c>
    </row>
    <row r="468" spans="2:19">
      <c r="B468" t="b">
        <f t="shared" si="11"/>
        <v>0</v>
      </c>
      <c r="C468" t="str">
        <f>VLOOKUP(M468,'user list'!A:B,2,0)</f>
        <v>OCA</v>
      </c>
      <c r="D468" s="69" t="s">
        <v>1215</v>
      </c>
      <c r="E468" s="69" t="s">
        <v>1131</v>
      </c>
      <c r="F468" s="171">
        <v>45812</v>
      </c>
      <c r="G468" s="69" t="s">
        <v>1216</v>
      </c>
      <c r="H468" s="69"/>
      <c r="I468" s="69"/>
      <c r="J468" s="69"/>
      <c r="K468" s="171">
        <v>45812</v>
      </c>
      <c r="L468" s="69" t="s">
        <v>784</v>
      </c>
      <c r="M468" s="69" t="s">
        <v>228</v>
      </c>
      <c r="N468" s="69">
        <v>1</v>
      </c>
      <c r="O468" s="69"/>
      <c r="P468" s="69"/>
      <c r="Q468" s="69" t="s">
        <v>828</v>
      </c>
      <c r="R468" s="69"/>
      <c r="S468" s="69" t="s">
        <v>809</v>
      </c>
    </row>
    <row r="469" spans="2:19">
      <c r="B469" t="b">
        <f t="shared" si="11"/>
        <v>0</v>
      </c>
      <c r="C469" t="str">
        <f>VLOOKUP(M469,'user list'!A:B,2,0)</f>
        <v>OCA</v>
      </c>
      <c r="D469" s="69" t="s">
        <v>1217</v>
      </c>
      <c r="E469" s="69" t="s">
        <v>749</v>
      </c>
      <c r="F469" s="171">
        <v>45812</v>
      </c>
      <c r="G469" s="69" t="s">
        <v>1218</v>
      </c>
      <c r="H469" s="69"/>
      <c r="I469" s="69"/>
      <c r="J469" s="69"/>
      <c r="K469" s="171">
        <v>45812</v>
      </c>
      <c r="L469" s="69" t="s">
        <v>784</v>
      </c>
      <c r="M469" s="69" t="s">
        <v>228</v>
      </c>
      <c r="N469" s="69">
        <v>1</v>
      </c>
      <c r="O469" s="69"/>
      <c r="P469" s="69"/>
      <c r="Q469" s="69" t="s">
        <v>828</v>
      </c>
      <c r="R469" s="69"/>
      <c r="S469" s="69" t="s">
        <v>787</v>
      </c>
    </row>
    <row r="470" spans="2:19">
      <c r="B470" t="b">
        <f t="shared" si="11"/>
        <v>0</v>
      </c>
      <c r="C470" t="str">
        <f>VLOOKUP(M470,'user list'!A:B,2,0)</f>
        <v>MDAD</v>
      </c>
      <c r="D470" s="69" t="s">
        <v>1219</v>
      </c>
      <c r="E470" s="69" t="s">
        <v>42</v>
      </c>
      <c r="F470" s="171">
        <v>45812</v>
      </c>
      <c r="G470" s="69" t="s">
        <v>1220</v>
      </c>
      <c r="H470" s="69"/>
      <c r="I470" s="69"/>
      <c r="J470" s="69"/>
      <c r="K470" s="171">
        <v>45812</v>
      </c>
      <c r="L470" s="69" t="s">
        <v>784</v>
      </c>
      <c r="M470" s="69" t="s">
        <v>223</v>
      </c>
      <c r="N470" s="69">
        <v>1</v>
      </c>
      <c r="O470" s="69"/>
      <c r="P470" s="69"/>
      <c r="Q470" s="69" t="s">
        <v>828</v>
      </c>
      <c r="R470" s="69"/>
      <c r="S470" s="69" t="s">
        <v>809</v>
      </c>
    </row>
    <row r="471" spans="2:19">
      <c r="B471" t="b">
        <f t="shared" si="11"/>
        <v>0</v>
      </c>
      <c r="C471" t="str">
        <f>VLOOKUP(M471,'user list'!A:B,2,0)</f>
        <v>QCDRRMO</v>
      </c>
      <c r="D471" s="69" t="s">
        <v>1221</v>
      </c>
      <c r="E471" s="69" t="s">
        <v>1222</v>
      </c>
      <c r="F471" s="171">
        <v>45810</v>
      </c>
      <c r="G471" s="69" t="s">
        <v>1223</v>
      </c>
      <c r="H471" s="69"/>
      <c r="I471" s="171">
        <v>45821</v>
      </c>
      <c r="J471" s="69"/>
      <c r="K471" s="171">
        <v>45812</v>
      </c>
      <c r="L471" s="69" t="s">
        <v>784</v>
      </c>
      <c r="M471" s="69" t="s">
        <v>265</v>
      </c>
      <c r="N471" s="69">
        <v>1</v>
      </c>
      <c r="O471" s="69" t="s">
        <v>1224</v>
      </c>
      <c r="P471" s="69"/>
      <c r="Q471" s="69" t="s">
        <v>828</v>
      </c>
      <c r="R471" s="69" t="s">
        <v>829</v>
      </c>
      <c r="S471" s="69" t="s">
        <v>787</v>
      </c>
    </row>
    <row r="472" spans="2:19">
      <c r="B472" t="b">
        <f t="shared" si="11"/>
        <v>0</v>
      </c>
      <c r="C472" t="str">
        <f>VLOOKUP(M472,'user list'!A:B,2,0)</f>
        <v>OCA</v>
      </c>
      <c r="D472" s="69" t="s">
        <v>1849</v>
      </c>
      <c r="E472" s="69" t="s">
        <v>749</v>
      </c>
      <c r="F472" s="171">
        <v>45812</v>
      </c>
      <c r="G472" s="69" t="s">
        <v>1816</v>
      </c>
      <c r="H472" s="69"/>
      <c r="I472" s="69"/>
      <c r="J472" s="69"/>
      <c r="K472" s="171">
        <v>45812</v>
      </c>
      <c r="L472" s="69" t="s">
        <v>784</v>
      </c>
      <c r="M472" s="69" t="s">
        <v>228</v>
      </c>
      <c r="N472" s="69">
        <v>2</v>
      </c>
      <c r="O472" s="69"/>
      <c r="P472" s="69"/>
      <c r="Q472" s="69" t="s">
        <v>828</v>
      </c>
      <c r="R472" s="69"/>
      <c r="S472" s="69" t="s">
        <v>787</v>
      </c>
    </row>
    <row r="473" spans="2:19">
      <c r="B473" t="b">
        <f t="shared" si="11"/>
        <v>0</v>
      </c>
      <c r="C473" t="str">
        <f>VLOOKUP(M473,'user list'!A:B,2,0)</f>
        <v>CTO</v>
      </c>
      <c r="D473" s="69" t="s">
        <v>1225</v>
      </c>
      <c r="E473" s="69" t="s">
        <v>758</v>
      </c>
      <c r="F473" s="171">
        <v>45812</v>
      </c>
      <c r="G473" s="69" t="s">
        <v>1226</v>
      </c>
      <c r="H473" s="69"/>
      <c r="I473" s="69"/>
      <c r="J473" s="69"/>
      <c r="K473" s="171">
        <v>45812</v>
      </c>
      <c r="L473" s="69" t="s">
        <v>784</v>
      </c>
      <c r="M473" s="69" t="s">
        <v>207</v>
      </c>
      <c r="N473" s="69">
        <v>1</v>
      </c>
      <c r="O473" s="69"/>
      <c r="P473" s="69"/>
      <c r="Q473" s="69"/>
      <c r="R473" s="69"/>
      <c r="S473" s="69" t="s">
        <v>787</v>
      </c>
    </row>
    <row r="474" spans="2:19">
      <c r="B474" t="b">
        <f t="shared" si="11"/>
        <v>0</v>
      </c>
      <c r="C474" t="str">
        <f>VLOOKUP(M474,'user list'!A:B,2,0)</f>
        <v>OCAs</v>
      </c>
      <c r="D474" s="69" t="s">
        <v>1227</v>
      </c>
      <c r="E474" s="69" t="s">
        <v>45</v>
      </c>
      <c r="F474" s="171">
        <v>45810</v>
      </c>
      <c r="G474" s="69" t="s">
        <v>1228</v>
      </c>
      <c r="H474" s="69"/>
      <c r="I474" s="69"/>
      <c r="J474" s="69"/>
      <c r="K474" s="171">
        <v>45812</v>
      </c>
      <c r="L474" s="69" t="s">
        <v>784</v>
      </c>
      <c r="M474" s="69" t="s">
        <v>279</v>
      </c>
      <c r="N474" s="69">
        <v>1</v>
      </c>
      <c r="O474" s="69"/>
      <c r="P474" s="69"/>
      <c r="Q474" s="69"/>
      <c r="R474" s="69"/>
      <c r="S474" s="69" t="s">
        <v>809</v>
      </c>
    </row>
    <row r="475" spans="2:19">
      <c r="B475" t="b">
        <f t="shared" si="11"/>
        <v>0</v>
      </c>
      <c r="C475" t="str">
        <f>VLOOKUP(M475,'user list'!A:B,2,0)</f>
        <v>OCA</v>
      </c>
      <c r="D475" s="69" t="s">
        <v>1229</v>
      </c>
      <c r="E475" s="69" t="s">
        <v>1039</v>
      </c>
      <c r="F475" s="171">
        <v>45811</v>
      </c>
      <c r="G475" s="69" t="s">
        <v>1230</v>
      </c>
      <c r="H475" s="69"/>
      <c r="I475" s="69"/>
      <c r="J475" s="69"/>
      <c r="K475" s="171">
        <v>45812</v>
      </c>
      <c r="L475" s="69" t="s">
        <v>784</v>
      </c>
      <c r="M475" s="69" t="s">
        <v>228</v>
      </c>
      <c r="N475" s="69">
        <v>1</v>
      </c>
      <c r="O475" s="69"/>
      <c r="P475" s="69"/>
      <c r="Q475" s="69" t="s">
        <v>828</v>
      </c>
      <c r="R475" s="69"/>
      <c r="S475" s="69" t="s">
        <v>809</v>
      </c>
    </row>
    <row r="476" spans="2:19">
      <c r="B476" t="b">
        <f t="shared" si="11"/>
        <v>0</v>
      </c>
      <c r="C476" t="str">
        <f>VLOOKUP(M476,'user list'!A:B,2,0)</f>
        <v>OCA</v>
      </c>
      <c r="D476" s="69" t="s">
        <v>1231</v>
      </c>
      <c r="E476" s="69" t="s">
        <v>1232</v>
      </c>
      <c r="F476" s="171">
        <v>45791</v>
      </c>
      <c r="G476" s="69" t="s">
        <v>1233</v>
      </c>
      <c r="H476" s="69"/>
      <c r="I476" s="69"/>
      <c r="J476" s="69"/>
      <c r="K476" s="171">
        <v>45812</v>
      </c>
      <c r="L476" s="69" t="s">
        <v>784</v>
      </c>
      <c r="M476" s="69" t="s">
        <v>228</v>
      </c>
      <c r="N476" s="69">
        <v>1</v>
      </c>
      <c r="O476" s="69"/>
      <c r="P476" s="69"/>
      <c r="Q476" s="69" t="s">
        <v>828</v>
      </c>
      <c r="R476" s="69"/>
      <c r="S476" s="69" t="s">
        <v>809</v>
      </c>
    </row>
    <row r="477" spans="2:19">
      <c r="B477" t="b">
        <f t="shared" si="11"/>
        <v>0</v>
      </c>
      <c r="C477" t="str">
        <f>VLOOKUP(M477,'user list'!A:B,2,0)</f>
        <v>CTO</v>
      </c>
      <c r="D477" s="69" t="s">
        <v>1234</v>
      </c>
      <c r="E477" s="69" t="s">
        <v>758</v>
      </c>
      <c r="F477" s="171">
        <v>45812</v>
      </c>
      <c r="G477" s="69" t="s">
        <v>1235</v>
      </c>
      <c r="H477" s="69"/>
      <c r="I477" s="69"/>
      <c r="J477" s="69"/>
      <c r="K477" s="171">
        <v>45812</v>
      </c>
      <c r="L477" s="69" t="s">
        <v>784</v>
      </c>
      <c r="M477" s="69" t="s">
        <v>207</v>
      </c>
      <c r="N477" s="69">
        <v>1</v>
      </c>
      <c r="O477" s="69"/>
      <c r="P477" s="69"/>
      <c r="Q477" s="69"/>
      <c r="R477" s="69"/>
      <c r="S477" s="69" t="s">
        <v>787</v>
      </c>
    </row>
    <row r="478" spans="2:19">
      <c r="B478" t="b">
        <f t="shared" si="11"/>
        <v>0</v>
      </c>
      <c r="C478" t="str">
        <f>VLOOKUP(M478,'user list'!A:B,2,0)</f>
        <v>OCA</v>
      </c>
      <c r="D478" s="69" t="s">
        <v>1133</v>
      </c>
      <c r="E478" s="69" t="s">
        <v>1236</v>
      </c>
      <c r="F478" s="171">
        <v>45812</v>
      </c>
      <c r="G478" s="69" t="s">
        <v>1237</v>
      </c>
      <c r="H478" s="69"/>
      <c r="I478" s="69"/>
      <c r="J478" s="69"/>
      <c r="K478" s="171">
        <v>45812</v>
      </c>
      <c r="L478" s="69" t="s">
        <v>784</v>
      </c>
      <c r="M478" s="69" t="s">
        <v>228</v>
      </c>
      <c r="N478" s="69">
        <v>1</v>
      </c>
      <c r="O478" s="69"/>
      <c r="P478" s="69"/>
      <c r="Q478" s="69" t="s">
        <v>828</v>
      </c>
      <c r="R478" s="69"/>
      <c r="S478" s="69" t="s">
        <v>787</v>
      </c>
    </row>
    <row r="479" spans="2:19">
      <c r="B479" t="b">
        <f t="shared" si="11"/>
        <v>0</v>
      </c>
      <c r="C479" t="str">
        <f>VLOOKUP(M479,'user list'!A:B,2,0)</f>
        <v>OCA</v>
      </c>
      <c r="D479" s="69" t="s">
        <v>1238</v>
      </c>
      <c r="E479" s="69" t="s">
        <v>1239</v>
      </c>
      <c r="F479" s="171">
        <v>45796</v>
      </c>
      <c r="G479" s="69" t="s">
        <v>1240</v>
      </c>
      <c r="H479" s="69"/>
      <c r="I479" s="69"/>
      <c r="J479" s="69"/>
      <c r="K479" s="171">
        <v>45812</v>
      </c>
      <c r="L479" s="69" t="s">
        <v>784</v>
      </c>
      <c r="M479" s="69" t="s">
        <v>228</v>
      </c>
      <c r="N479" s="69">
        <v>1</v>
      </c>
      <c r="O479" s="69" t="s">
        <v>1241</v>
      </c>
      <c r="P479" s="69"/>
      <c r="Q479" s="69" t="s">
        <v>785</v>
      </c>
      <c r="R479" s="69" t="s">
        <v>886</v>
      </c>
      <c r="S479" s="69" t="s">
        <v>787</v>
      </c>
    </row>
    <row r="480" spans="2:19">
      <c r="B480" t="b">
        <f t="shared" si="11"/>
        <v>0</v>
      </c>
      <c r="C480" t="str">
        <f>VLOOKUP(M480,'user list'!A:B,2,0)</f>
        <v>DOE</v>
      </c>
      <c r="D480" s="69" t="s">
        <v>1242</v>
      </c>
      <c r="E480" s="69" t="s">
        <v>69</v>
      </c>
      <c r="F480" s="171">
        <v>45812</v>
      </c>
      <c r="G480" s="69" t="s">
        <v>1243</v>
      </c>
      <c r="H480" s="69"/>
      <c r="I480" s="69"/>
      <c r="J480" s="69"/>
      <c r="K480" s="171">
        <v>45812</v>
      </c>
      <c r="L480" s="69" t="s">
        <v>784</v>
      </c>
      <c r="M480" s="69" t="s">
        <v>212</v>
      </c>
      <c r="N480" s="69">
        <v>1</v>
      </c>
      <c r="O480" s="69" t="s">
        <v>1244</v>
      </c>
      <c r="P480" s="69"/>
      <c r="Q480" s="69" t="s">
        <v>805</v>
      </c>
      <c r="R480" s="69"/>
      <c r="S480" s="69" t="s">
        <v>787</v>
      </c>
    </row>
    <row r="481" spans="2:19">
      <c r="B481" t="b">
        <f t="shared" si="11"/>
        <v>0</v>
      </c>
      <c r="C481" t="str">
        <f>VLOOKUP(M481,'user list'!A:B,2,0)</f>
        <v>OCA</v>
      </c>
      <c r="D481" s="69" t="s">
        <v>1245</v>
      </c>
      <c r="E481" s="69" t="s">
        <v>1246</v>
      </c>
      <c r="F481" s="171">
        <v>45807</v>
      </c>
      <c r="G481" s="69" t="s">
        <v>1247</v>
      </c>
      <c r="H481" s="69"/>
      <c r="I481" s="69"/>
      <c r="J481" s="69"/>
      <c r="K481" s="171">
        <v>45812</v>
      </c>
      <c r="L481" s="69" t="s">
        <v>784</v>
      </c>
      <c r="M481" s="69" t="s">
        <v>228</v>
      </c>
      <c r="N481" s="69">
        <v>1</v>
      </c>
      <c r="O481" s="69" t="s">
        <v>1248</v>
      </c>
      <c r="P481" s="69"/>
      <c r="Q481" s="69" t="s">
        <v>785</v>
      </c>
      <c r="R481" s="69" t="s">
        <v>786</v>
      </c>
      <c r="S481" s="69" t="s">
        <v>787</v>
      </c>
    </row>
    <row r="482" spans="2:19">
      <c r="B482" t="b">
        <f t="shared" si="11"/>
        <v>0</v>
      </c>
      <c r="C482" t="str">
        <f>VLOOKUP(M482,'user list'!A:B,2,0)</f>
        <v>ITDD</v>
      </c>
      <c r="D482" s="69" t="s">
        <v>1249</v>
      </c>
      <c r="E482" s="69" t="s">
        <v>54</v>
      </c>
      <c r="F482" s="171">
        <v>45810</v>
      </c>
      <c r="G482" s="69" t="s">
        <v>1250</v>
      </c>
      <c r="H482" s="69"/>
      <c r="I482" s="69"/>
      <c r="J482" s="69"/>
      <c r="K482" s="171">
        <v>45812</v>
      </c>
      <c r="L482" s="69" t="s">
        <v>784</v>
      </c>
      <c r="M482" s="69" t="s">
        <v>219</v>
      </c>
      <c r="N482" s="69">
        <v>1</v>
      </c>
      <c r="O482" s="69"/>
      <c r="P482" s="69"/>
      <c r="Q482" s="69" t="s">
        <v>785</v>
      </c>
      <c r="R482" s="69" t="s">
        <v>886</v>
      </c>
      <c r="S482" s="69"/>
    </row>
    <row r="483" spans="2:19">
      <c r="B483" t="b">
        <f t="shared" ref="B483:B492" si="12">IF(C483="X",1)</f>
        <v>0</v>
      </c>
      <c r="C483" t="str">
        <f>VLOOKUP(M483,'user list'!A:B,2,0)</f>
        <v>CREMCO</v>
      </c>
      <c r="D483" s="69" t="s">
        <v>1251</v>
      </c>
      <c r="E483" s="69" t="s">
        <v>65</v>
      </c>
      <c r="F483" s="171">
        <v>45811</v>
      </c>
      <c r="G483" s="69" t="s">
        <v>1252</v>
      </c>
      <c r="H483" s="69"/>
      <c r="I483" s="69"/>
      <c r="J483" s="69"/>
      <c r="K483" s="171">
        <v>45812</v>
      </c>
      <c r="L483" s="69" t="s">
        <v>784</v>
      </c>
      <c r="M483" s="69" t="s">
        <v>206</v>
      </c>
      <c r="N483" s="69">
        <v>1</v>
      </c>
      <c r="O483" s="69" t="s">
        <v>1253</v>
      </c>
      <c r="P483" s="69"/>
      <c r="Q483" s="69" t="s">
        <v>805</v>
      </c>
      <c r="R483" s="69" t="s">
        <v>806</v>
      </c>
      <c r="S483" s="69" t="s">
        <v>809</v>
      </c>
    </row>
    <row r="484" spans="2:19">
      <c r="B484" t="b">
        <f t="shared" si="12"/>
        <v>0</v>
      </c>
      <c r="C484" t="str">
        <f>VLOOKUP(M484,'user list'!A:B,2,0)</f>
        <v>LEDIPO</v>
      </c>
      <c r="D484" s="69" t="s">
        <v>1254</v>
      </c>
      <c r="E484" s="69" t="s">
        <v>44</v>
      </c>
      <c r="F484" s="171">
        <v>45812</v>
      </c>
      <c r="G484" s="69" t="s">
        <v>1255</v>
      </c>
      <c r="H484" s="69"/>
      <c r="I484" s="171">
        <v>45818</v>
      </c>
      <c r="J484" s="69"/>
      <c r="K484" s="171">
        <v>45812</v>
      </c>
      <c r="L484" s="69" t="s">
        <v>784</v>
      </c>
      <c r="M484" s="69" t="s">
        <v>222</v>
      </c>
      <c r="N484" s="69">
        <v>1</v>
      </c>
      <c r="O484" s="69"/>
      <c r="P484" s="69"/>
      <c r="Q484" s="69" t="s">
        <v>1077</v>
      </c>
      <c r="R484" s="69" t="s">
        <v>1078</v>
      </c>
      <c r="S484" s="69" t="s">
        <v>787</v>
      </c>
    </row>
    <row r="485" spans="2:19">
      <c r="B485" t="b">
        <f t="shared" si="12"/>
        <v>0</v>
      </c>
      <c r="C485" t="str">
        <f>VLOOKUP(M485,'user list'!A:B,2,0)</f>
        <v>LEDIPO</v>
      </c>
      <c r="D485" s="69" t="s">
        <v>1256</v>
      </c>
      <c r="E485" s="69" t="s">
        <v>76</v>
      </c>
      <c r="F485" s="171">
        <v>45812</v>
      </c>
      <c r="G485" s="69" t="s">
        <v>1257</v>
      </c>
      <c r="H485" s="69"/>
      <c r="I485" s="171">
        <v>45814</v>
      </c>
      <c r="J485" s="69"/>
      <c r="K485" s="171">
        <v>45812</v>
      </c>
      <c r="L485" s="69" t="s">
        <v>784</v>
      </c>
      <c r="M485" s="69" t="s">
        <v>222</v>
      </c>
      <c r="N485" s="69">
        <v>1</v>
      </c>
      <c r="O485" s="69"/>
      <c r="P485" s="69"/>
      <c r="Q485" s="69" t="s">
        <v>1077</v>
      </c>
      <c r="R485" s="69" t="s">
        <v>1142</v>
      </c>
      <c r="S485" s="69" t="s">
        <v>787</v>
      </c>
    </row>
    <row r="486" spans="2:19">
      <c r="B486" t="b">
        <f t="shared" si="12"/>
        <v>0</v>
      </c>
      <c r="C486" t="str">
        <f>VLOOKUP(M486,'user list'!A:B,2,0)</f>
        <v>OCAs</v>
      </c>
      <c r="D486" s="69" t="s">
        <v>1258</v>
      </c>
      <c r="E486" s="69" t="s">
        <v>45</v>
      </c>
      <c r="F486" s="171">
        <v>45811</v>
      </c>
      <c r="G486" s="69" t="s">
        <v>1259</v>
      </c>
      <c r="H486" s="69"/>
      <c r="I486" s="69"/>
      <c r="J486" s="69"/>
      <c r="K486" s="171">
        <v>45812</v>
      </c>
      <c r="L486" s="69" t="s">
        <v>784</v>
      </c>
      <c r="M486" s="69" t="s">
        <v>279</v>
      </c>
      <c r="N486" s="69">
        <v>1</v>
      </c>
      <c r="O486" s="69"/>
      <c r="P486" s="69"/>
      <c r="Q486" s="69" t="s">
        <v>785</v>
      </c>
      <c r="R486" s="69"/>
      <c r="S486" s="69" t="s">
        <v>809</v>
      </c>
    </row>
    <row r="487" spans="2:19">
      <c r="B487" t="b">
        <f t="shared" si="12"/>
        <v>0</v>
      </c>
      <c r="C487" t="str">
        <f>VLOOKUP(M487,'user list'!A:B,2,0)</f>
        <v>OCAs</v>
      </c>
      <c r="D487" s="69" t="s">
        <v>1260</v>
      </c>
      <c r="E487" s="69" t="s">
        <v>45</v>
      </c>
      <c r="F487" s="171">
        <v>45811</v>
      </c>
      <c r="G487" s="69" t="s">
        <v>1261</v>
      </c>
      <c r="H487" s="69"/>
      <c r="I487" s="69"/>
      <c r="J487" s="69"/>
      <c r="K487" s="171">
        <v>45812</v>
      </c>
      <c r="L487" s="69" t="s">
        <v>784</v>
      </c>
      <c r="M487" s="69" t="s">
        <v>279</v>
      </c>
      <c r="N487" s="69">
        <v>1</v>
      </c>
      <c r="O487" s="69"/>
      <c r="P487" s="69"/>
      <c r="Q487" s="69" t="s">
        <v>828</v>
      </c>
      <c r="R487" s="69"/>
      <c r="S487" s="69" t="s">
        <v>787</v>
      </c>
    </row>
    <row r="488" spans="2:19">
      <c r="B488" t="b">
        <f t="shared" si="12"/>
        <v>0</v>
      </c>
      <c r="C488" t="str">
        <f>VLOOKUP(M488,'user list'!A:B,2,0)</f>
        <v>MDAD</v>
      </c>
      <c r="D488" s="69" t="s">
        <v>1262</v>
      </c>
      <c r="E488" s="69" t="s">
        <v>42</v>
      </c>
      <c r="F488" s="171">
        <v>45811</v>
      </c>
      <c r="G488" s="69" t="s">
        <v>1263</v>
      </c>
      <c r="H488" s="69"/>
      <c r="I488" s="69"/>
      <c r="J488" s="69"/>
      <c r="K488" s="171">
        <v>45812</v>
      </c>
      <c r="L488" s="69" t="s">
        <v>784</v>
      </c>
      <c r="M488" s="69" t="s">
        <v>223</v>
      </c>
      <c r="N488" s="69">
        <v>1</v>
      </c>
      <c r="O488" s="69"/>
      <c r="P488" s="69"/>
      <c r="Q488" s="69" t="s">
        <v>828</v>
      </c>
      <c r="R488" s="69"/>
      <c r="S488" s="69" t="s">
        <v>809</v>
      </c>
    </row>
    <row r="489" spans="2:19">
      <c r="B489" t="b">
        <f t="shared" si="12"/>
        <v>0</v>
      </c>
      <c r="C489" t="str">
        <f>VLOOKUP(M489,'user list'!A:B,2,0)</f>
        <v>CTO</v>
      </c>
      <c r="D489" s="69" t="s">
        <v>1264</v>
      </c>
      <c r="E489" s="69" t="s">
        <v>1265</v>
      </c>
      <c r="F489" s="171">
        <v>45804</v>
      </c>
      <c r="G489" s="69" t="s">
        <v>1266</v>
      </c>
      <c r="H489" s="69"/>
      <c r="I489" s="69"/>
      <c r="J489" s="69"/>
      <c r="K489" s="171">
        <v>45812</v>
      </c>
      <c r="L489" s="69" t="s">
        <v>784</v>
      </c>
      <c r="M489" s="69" t="s">
        <v>207</v>
      </c>
      <c r="N489" s="69">
        <v>1</v>
      </c>
      <c r="O489" s="69"/>
      <c r="P489" s="69"/>
      <c r="Q489" s="69"/>
      <c r="R489" s="69"/>
      <c r="S489" s="69" t="s">
        <v>809</v>
      </c>
    </row>
    <row r="490" spans="2:19">
      <c r="B490" t="b">
        <f t="shared" si="12"/>
        <v>0</v>
      </c>
      <c r="C490" t="str">
        <f>VLOOKUP(M490,'user list'!A:B,2,0)</f>
        <v>CGSD</v>
      </c>
      <c r="D490" s="69" t="s">
        <v>1267</v>
      </c>
      <c r="E490" s="69" t="s">
        <v>1114</v>
      </c>
      <c r="F490" s="171">
        <v>45811</v>
      </c>
      <c r="G490" s="69" t="s">
        <v>1268</v>
      </c>
      <c r="H490" s="69"/>
      <c r="I490" s="69"/>
      <c r="J490" s="69"/>
      <c r="K490" s="171">
        <v>45812</v>
      </c>
      <c r="L490" s="69" t="s">
        <v>784</v>
      </c>
      <c r="M490" s="69" t="s">
        <v>200</v>
      </c>
      <c r="N490" s="69">
        <v>1</v>
      </c>
      <c r="O490" s="69"/>
      <c r="P490" s="69"/>
      <c r="Q490" s="69"/>
      <c r="R490" s="69"/>
      <c r="S490" s="69" t="s">
        <v>809</v>
      </c>
    </row>
    <row r="491" spans="2:19">
      <c r="B491" t="b">
        <f t="shared" si="12"/>
        <v>0</v>
      </c>
      <c r="C491" t="str">
        <f>VLOOKUP(M491,'user list'!A:B,2,0)</f>
        <v>CGSD</v>
      </c>
      <c r="D491" s="69" t="s">
        <v>1269</v>
      </c>
      <c r="E491" s="69" t="s">
        <v>1114</v>
      </c>
      <c r="F491" s="171">
        <v>45807</v>
      </c>
      <c r="G491" s="69" t="s">
        <v>1270</v>
      </c>
      <c r="H491" s="69"/>
      <c r="I491" s="69"/>
      <c r="J491" s="69"/>
      <c r="K491" s="171">
        <v>45812</v>
      </c>
      <c r="L491" s="69" t="s">
        <v>784</v>
      </c>
      <c r="M491" s="69" t="s">
        <v>200</v>
      </c>
      <c r="N491" s="69">
        <v>1</v>
      </c>
      <c r="O491" s="69"/>
      <c r="P491" s="69"/>
      <c r="Q491" s="69"/>
      <c r="R491" s="69"/>
      <c r="S491" s="69" t="s">
        <v>809</v>
      </c>
    </row>
    <row r="492" spans="2:19">
      <c r="B492" t="b">
        <f t="shared" si="12"/>
        <v>0</v>
      </c>
      <c r="C492" t="str">
        <f>VLOOKUP(M492,'user list'!A:B,2,0)</f>
        <v>CGSD</v>
      </c>
      <c r="D492" s="69" t="s">
        <v>1271</v>
      </c>
      <c r="E492" s="69" t="s">
        <v>1114</v>
      </c>
      <c r="F492" s="171">
        <v>45807</v>
      </c>
      <c r="G492" s="69" t="s">
        <v>1272</v>
      </c>
      <c r="H492" s="69"/>
      <c r="I492" s="69"/>
      <c r="J492" s="69"/>
      <c r="K492" s="171">
        <v>45812</v>
      </c>
      <c r="L492" s="69" t="s">
        <v>784</v>
      </c>
      <c r="M492" s="69" t="s">
        <v>200</v>
      </c>
      <c r="N492" s="69">
        <v>1</v>
      </c>
      <c r="O492" s="69"/>
      <c r="P492" s="69"/>
      <c r="Q492" s="69"/>
      <c r="R492" s="69"/>
      <c r="S492" s="69" t="s">
        <v>809</v>
      </c>
    </row>
    <row r="493" spans="2:19">
      <c r="B493" t="b">
        <f t="shared" ref="B493:B556" si="13">IF(C493="X",1)</f>
        <v>0</v>
      </c>
      <c r="C493" t="str">
        <f>VLOOKUP(M493,'user list'!A:B,2,0)</f>
        <v>CGSD</v>
      </c>
      <c r="D493" s="69" t="s">
        <v>1273</v>
      </c>
      <c r="E493" s="69" t="s">
        <v>1114</v>
      </c>
      <c r="F493" s="171">
        <v>45810</v>
      </c>
      <c r="G493" s="69" t="s">
        <v>1274</v>
      </c>
      <c r="H493" s="69"/>
      <c r="I493" s="69"/>
      <c r="J493" s="69"/>
      <c r="K493" s="171">
        <v>45812</v>
      </c>
      <c r="L493" s="69" t="s">
        <v>784</v>
      </c>
      <c r="M493" s="69" t="s">
        <v>200</v>
      </c>
      <c r="N493" s="69">
        <v>1</v>
      </c>
      <c r="O493" s="69"/>
      <c r="P493" s="69"/>
      <c r="Q493" s="69"/>
      <c r="R493" s="69"/>
      <c r="S493" s="69" t="s">
        <v>809</v>
      </c>
    </row>
    <row r="494" spans="2:19">
      <c r="B494" t="b">
        <f t="shared" si="13"/>
        <v>0</v>
      </c>
      <c r="C494" t="str">
        <f>VLOOKUP(M494,'user list'!A:B,2,0)</f>
        <v>ITDD</v>
      </c>
      <c r="D494" s="69" t="s">
        <v>1275</v>
      </c>
      <c r="E494" s="69" t="s">
        <v>41</v>
      </c>
      <c r="F494" s="171">
        <v>45811</v>
      </c>
      <c r="G494" s="69" t="s">
        <v>1276</v>
      </c>
      <c r="H494" s="69"/>
      <c r="I494" s="69"/>
      <c r="J494" s="69"/>
      <c r="K494" s="171">
        <v>45812</v>
      </c>
      <c r="L494" s="69" t="s">
        <v>784</v>
      </c>
      <c r="M494" s="69" t="s">
        <v>219</v>
      </c>
      <c r="N494" s="69">
        <v>1</v>
      </c>
      <c r="O494" s="69"/>
      <c r="P494" s="69"/>
      <c r="Q494" s="69" t="s">
        <v>785</v>
      </c>
      <c r="R494" s="69" t="s">
        <v>786</v>
      </c>
      <c r="S494" s="69" t="s">
        <v>809</v>
      </c>
    </row>
    <row r="495" spans="2:19">
      <c r="B495" t="b">
        <f t="shared" si="13"/>
        <v>0</v>
      </c>
      <c r="C495" t="str">
        <f>VLOOKUP(M495,'user list'!A:B,2,0)</f>
        <v>ITDD</v>
      </c>
      <c r="D495" s="69" t="s">
        <v>1277</v>
      </c>
      <c r="E495" s="69" t="s">
        <v>1278</v>
      </c>
      <c r="F495" s="171">
        <v>45810</v>
      </c>
      <c r="G495" s="69" t="s">
        <v>1279</v>
      </c>
      <c r="H495" s="69"/>
      <c r="I495" s="69"/>
      <c r="J495" s="69"/>
      <c r="K495" s="171">
        <v>45812</v>
      </c>
      <c r="L495" s="69" t="s">
        <v>784</v>
      </c>
      <c r="M495" s="69" t="s">
        <v>219</v>
      </c>
      <c r="N495" s="69">
        <v>1</v>
      </c>
      <c r="O495" s="69"/>
      <c r="P495" s="69"/>
      <c r="Q495" s="69" t="s">
        <v>805</v>
      </c>
      <c r="R495" s="69" t="s">
        <v>824</v>
      </c>
      <c r="S495" s="69"/>
    </row>
    <row r="496" spans="2:19">
      <c r="B496" t="b">
        <f t="shared" si="13"/>
        <v>0</v>
      </c>
      <c r="C496" t="str">
        <f>VLOOKUP(M496,'user list'!A:B,2,0)</f>
        <v>ITDD</v>
      </c>
      <c r="D496" s="69" t="s">
        <v>1280</v>
      </c>
      <c r="E496" s="69" t="s">
        <v>41</v>
      </c>
      <c r="F496" s="171">
        <v>45811</v>
      </c>
      <c r="G496" s="69" t="s">
        <v>1281</v>
      </c>
      <c r="H496" s="69"/>
      <c r="I496" s="69"/>
      <c r="J496" s="69"/>
      <c r="K496" s="171">
        <v>45812</v>
      </c>
      <c r="L496" s="69" t="s">
        <v>784</v>
      </c>
      <c r="M496" s="69" t="s">
        <v>219</v>
      </c>
      <c r="N496" s="69">
        <v>1</v>
      </c>
      <c r="O496" s="69"/>
      <c r="P496" s="69"/>
      <c r="Q496" s="69" t="s">
        <v>1077</v>
      </c>
      <c r="R496" s="69" t="s">
        <v>1078</v>
      </c>
      <c r="S496" s="69" t="s">
        <v>809</v>
      </c>
    </row>
    <row r="497" spans="2:19">
      <c r="B497" t="b">
        <f t="shared" si="13"/>
        <v>0</v>
      </c>
      <c r="C497" t="str">
        <f>VLOOKUP(M497,'user list'!A:B,2,0)</f>
        <v>ITDD</v>
      </c>
      <c r="D497" s="69" t="s">
        <v>1282</v>
      </c>
      <c r="E497" s="69" t="s">
        <v>41</v>
      </c>
      <c r="F497" s="171">
        <v>45811</v>
      </c>
      <c r="G497" s="69" t="s">
        <v>1283</v>
      </c>
      <c r="H497" s="69"/>
      <c r="I497" s="69"/>
      <c r="J497" s="69"/>
      <c r="K497" s="171">
        <v>45812</v>
      </c>
      <c r="L497" s="69" t="s">
        <v>784</v>
      </c>
      <c r="M497" s="69" t="s">
        <v>219</v>
      </c>
      <c r="N497" s="69">
        <v>1</v>
      </c>
      <c r="O497" s="69"/>
      <c r="P497" s="69"/>
      <c r="Q497" s="69" t="s">
        <v>785</v>
      </c>
      <c r="R497" s="69" t="s">
        <v>786</v>
      </c>
      <c r="S497" s="69" t="s">
        <v>809</v>
      </c>
    </row>
    <row r="498" spans="2:19">
      <c r="B498" t="b">
        <f t="shared" si="13"/>
        <v>0</v>
      </c>
      <c r="C498" t="str">
        <f>VLOOKUP(M498,'user list'!A:B,2,0)</f>
        <v>DOE</v>
      </c>
      <c r="D498" s="69" t="s">
        <v>1284</v>
      </c>
      <c r="E498" s="69" t="s">
        <v>69</v>
      </c>
      <c r="F498" s="171">
        <v>45812</v>
      </c>
      <c r="G498" s="69" t="s">
        <v>1285</v>
      </c>
      <c r="H498" s="69"/>
      <c r="I498" s="69"/>
      <c r="J498" s="69"/>
      <c r="K498" s="171">
        <v>45812</v>
      </c>
      <c r="L498" s="69" t="s">
        <v>784</v>
      </c>
      <c r="M498" s="69" t="s">
        <v>212</v>
      </c>
      <c r="N498" s="69">
        <v>1</v>
      </c>
      <c r="O498" s="69" t="s">
        <v>1286</v>
      </c>
      <c r="P498" s="69"/>
      <c r="Q498" s="69" t="s">
        <v>889</v>
      </c>
      <c r="R498" s="69"/>
      <c r="S498" s="69" t="s">
        <v>809</v>
      </c>
    </row>
    <row r="499" spans="2:19">
      <c r="B499" t="b">
        <f t="shared" si="13"/>
        <v>0</v>
      </c>
      <c r="C499" t="str">
        <f>VLOOKUP(M499,'user list'!A:B,2,0)</f>
        <v>CGSD</v>
      </c>
      <c r="D499" s="69" t="s">
        <v>1287</v>
      </c>
      <c r="E499" s="69" t="s">
        <v>1114</v>
      </c>
      <c r="F499" s="171">
        <v>45812</v>
      </c>
      <c r="G499" s="69" t="s">
        <v>1288</v>
      </c>
      <c r="H499" s="69"/>
      <c r="I499" s="69"/>
      <c r="J499" s="69"/>
      <c r="K499" s="171">
        <v>45812</v>
      </c>
      <c r="L499" s="69" t="s">
        <v>784</v>
      </c>
      <c r="M499" s="69" t="s">
        <v>200</v>
      </c>
      <c r="N499" s="69">
        <v>1</v>
      </c>
      <c r="O499" s="69"/>
      <c r="P499" s="69"/>
      <c r="Q499" s="69"/>
      <c r="R499" s="69"/>
      <c r="S499" s="69" t="s">
        <v>809</v>
      </c>
    </row>
    <row r="500" spans="2:19">
      <c r="B500" t="b">
        <f t="shared" si="13"/>
        <v>0</v>
      </c>
      <c r="C500" t="str">
        <f>VLOOKUP(M500,'user list'!A:B,2,0)</f>
        <v>ITDD</v>
      </c>
      <c r="D500" s="69" t="s">
        <v>1289</v>
      </c>
      <c r="E500" s="69" t="s">
        <v>129</v>
      </c>
      <c r="F500" s="171">
        <v>45812</v>
      </c>
      <c r="G500" s="69" t="s">
        <v>1290</v>
      </c>
      <c r="H500" s="69"/>
      <c r="I500" s="69"/>
      <c r="J500" s="69"/>
      <c r="K500" s="171">
        <v>45812</v>
      </c>
      <c r="L500" s="69" t="s">
        <v>784</v>
      </c>
      <c r="M500" s="69" t="s">
        <v>219</v>
      </c>
      <c r="N500" s="69">
        <v>1</v>
      </c>
      <c r="O500" s="69"/>
      <c r="P500" s="69"/>
      <c r="Q500" s="69" t="s">
        <v>785</v>
      </c>
      <c r="R500" s="69" t="s">
        <v>886</v>
      </c>
      <c r="S500" s="69" t="s">
        <v>809</v>
      </c>
    </row>
    <row r="501" spans="2:19">
      <c r="B501" t="b">
        <f t="shared" si="13"/>
        <v>0</v>
      </c>
      <c r="C501" t="str">
        <f>VLOOKUP(M501,'user list'!A:B,2,0)</f>
        <v>MDAD</v>
      </c>
      <c r="D501" s="69" t="s">
        <v>1291</v>
      </c>
      <c r="E501" s="69" t="s">
        <v>42</v>
      </c>
      <c r="F501" s="171">
        <v>45811</v>
      </c>
      <c r="G501" s="69" t="s">
        <v>1292</v>
      </c>
      <c r="H501" s="69"/>
      <c r="I501" s="69"/>
      <c r="J501" s="69"/>
      <c r="K501" s="171">
        <v>45812</v>
      </c>
      <c r="L501" s="69" t="s">
        <v>784</v>
      </c>
      <c r="M501" s="69" t="s">
        <v>223</v>
      </c>
      <c r="N501" s="69">
        <v>1</v>
      </c>
      <c r="O501" s="69"/>
      <c r="P501" s="69"/>
      <c r="Q501" s="69" t="s">
        <v>828</v>
      </c>
      <c r="R501" s="69"/>
      <c r="S501" s="69" t="s">
        <v>809</v>
      </c>
    </row>
    <row r="502" spans="2:19">
      <c r="B502" t="b">
        <f t="shared" si="13"/>
        <v>0</v>
      </c>
      <c r="C502" t="str">
        <f>VLOOKUP(M502,'user list'!A:B,2,0)</f>
        <v>CGSD</v>
      </c>
      <c r="D502" s="69" t="s">
        <v>1293</v>
      </c>
      <c r="E502" s="69" t="s">
        <v>1114</v>
      </c>
      <c r="F502" s="171">
        <v>45807</v>
      </c>
      <c r="G502" s="69" t="s">
        <v>1294</v>
      </c>
      <c r="H502" s="69"/>
      <c r="I502" s="69"/>
      <c r="J502" s="69" t="s">
        <v>1295</v>
      </c>
      <c r="K502" s="171">
        <v>45812</v>
      </c>
      <c r="L502" s="69" t="s">
        <v>784</v>
      </c>
      <c r="M502" s="69" t="s">
        <v>200</v>
      </c>
      <c r="N502" s="69">
        <v>1</v>
      </c>
      <c r="O502" s="69"/>
      <c r="P502" s="69"/>
      <c r="Q502" s="69"/>
      <c r="R502" s="69"/>
      <c r="S502" s="69"/>
    </row>
    <row r="503" spans="2:19">
      <c r="B503" t="b">
        <f t="shared" si="13"/>
        <v>0</v>
      </c>
      <c r="C503" t="str">
        <f>VLOOKUP(M503,'user list'!A:B,2,0)</f>
        <v>CPDD</v>
      </c>
      <c r="D503" s="69" t="s">
        <v>1296</v>
      </c>
      <c r="E503" s="69" t="s">
        <v>1297</v>
      </c>
      <c r="F503" s="171">
        <v>45810</v>
      </c>
      <c r="G503" s="69" t="s">
        <v>1298</v>
      </c>
      <c r="H503" s="69"/>
      <c r="I503" s="69"/>
      <c r="J503" s="69"/>
      <c r="K503" s="171">
        <v>45812</v>
      </c>
      <c r="L503" s="69" t="s">
        <v>784</v>
      </c>
      <c r="M503" s="69" t="s">
        <v>205</v>
      </c>
      <c r="N503" s="69">
        <v>1</v>
      </c>
      <c r="O503" s="69"/>
      <c r="P503" s="69"/>
      <c r="Q503" s="69" t="s">
        <v>889</v>
      </c>
      <c r="R503" s="69"/>
      <c r="S503" s="69" t="s">
        <v>787</v>
      </c>
    </row>
    <row r="504" spans="2:19">
      <c r="B504" t="b">
        <f t="shared" si="13"/>
        <v>0</v>
      </c>
      <c r="C504" t="str">
        <f>VLOOKUP(M504,'user list'!A:B,2,0)</f>
        <v>ITDD</v>
      </c>
      <c r="D504" s="69" t="s">
        <v>1299</v>
      </c>
      <c r="E504" s="69" t="s">
        <v>363</v>
      </c>
      <c r="F504" s="171">
        <v>45811</v>
      </c>
      <c r="G504" s="69" t="s">
        <v>1300</v>
      </c>
      <c r="H504" s="69"/>
      <c r="I504" s="69"/>
      <c r="J504" s="69"/>
      <c r="K504" s="171">
        <v>45812</v>
      </c>
      <c r="L504" s="69" t="s">
        <v>784</v>
      </c>
      <c r="M504" s="69" t="s">
        <v>219</v>
      </c>
      <c r="N504" s="69">
        <v>1</v>
      </c>
      <c r="O504" s="69"/>
      <c r="P504" s="69"/>
      <c r="Q504" s="69" t="s">
        <v>785</v>
      </c>
      <c r="R504" s="69" t="s">
        <v>886</v>
      </c>
      <c r="S504" s="69" t="s">
        <v>809</v>
      </c>
    </row>
    <row r="505" spans="2:19">
      <c r="B505" t="b">
        <f t="shared" si="13"/>
        <v>0</v>
      </c>
      <c r="C505" t="str">
        <f>VLOOKUP(M505,'user list'!A:B,2,0)</f>
        <v>MDAD</v>
      </c>
      <c r="D505" s="69" t="s">
        <v>1301</v>
      </c>
      <c r="E505" s="69" t="s">
        <v>42</v>
      </c>
      <c r="F505" s="171">
        <v>45811</v>
      </c>
      <c r="G505" s="69" t="s">
        <v>1302</v>
      </c>
      <c r="H505" s="69"/>
      <c r="I505" s="69"/>
      <c r="J505" s="69"/>
      <c r="K505" s="171">
        <v>45812</v>
      </c>
      <c r="L505" s="69" t="s">
        <v>784</v>
      </c>
      <c r="M505" s="69" t="s">
        <v>223</v>
      </c>
      <c r="N505" s="69">
        <v>1</v>
      </c>
      <c r="O505" s="69"/>
      <c r="P505" s="69"/>
      <c r="Q505" s="69" t="s">
        <v>828</v>
      </c>
      <c r="R505" s="69"/>
      <c r="S505" s="69" t="s">
        <v>787</v>
      </c>
    </row>
    <row r="506" spans="2:19">
      <c r="B506" t="b">
        <f t="shared" si="13"/>
        <v>0</v>
      </c>
      <c r="C506" t="str">
        <f>VLOOKUP(M506,'user list'!A:B,2,0)</f>
        <v>MDAD</v>
      </c>
      <c r="D506" s="69" t="s">
        <v>1303</v>
      </c>
      <c r="E506" s="69" t="s">
        <v>42</v>
      </c>
      <c r="F506" s="171">
        <v>45811</v>
      </c>
      <c r="G506" s="69" t="s">
        <v>1304</v>
      </c>
      <c r="H506" s="69"/>
      <c r="I506" s="69"/>
      <c r="J506" s="69"/>
      <c r="K506" s="171">
        <v>45812</v>
      </c>
      <c r="L506" s="69" t="s">
        <v>784</v>
      </c>
      <c r="M506" s="69" t="s">
        <v>223</v>
      </c>
      <c r="N506" s="69">
        <v>1</v>
      </c>
      <c r="O506" s="69"/>
      <c r="P506" s="69"/>
      <c r="Q506" s="69" t="s">
        <v>805</v>
      </c>
      <c r="R506" s="69"/>
      <c r="S506" s="69" t="s">
        <v>787</v>
      </c>
    </row>
    <row r="507" spans="2:19">
      <c r="B507" t="b">
        <f t="shared" si="13"/>
        <v>0</v>
      </c>
      <c r="C507" t="str">
        <f>VLOOKUP(M507,'user list'!A:B,2,0)</f>
        <v>MDAD</v>
      </c>
      <c r="D507" s="69" t="s">
        <v>1305</v>
      </c>
      <c r="E507" s="69" t="s">
        <v>42</v>
      </c>
      <c r="F507" s="171">
        <v>45811</v>
      </c>
      <c r="G507" s="69" t="s">
        <v>1306</v>
      </c>
      <c r="H507" s="69"/>
      <c r="I507" s="69"/>
      <c r="J507" s="69"/>
      <c r="K507" s="171">
        <v>45812</v>
      </c>
      <c r="L507" s="69" t="s">
        <v>784</v>
      </c>
      <c r="M507" s="69" t="s">
        <v>223</v>
      </c>
      <c r="N507" s="69">
        <v>1</v>
      </c>
      <c r="O507" s="69"/>
      <c r="P507" s="69"/>
      <c r="Q507" s="69" t="s">
        <v>828</v>
      </c>
      <c r="R507" s="69"/>
      <c r="S507" s="69" t="s">
        <v>787</v>
      </c>
    </row>
    <row r="508" spans="2:19">
      <c r="B508" t="b">
        <f t="shared" si="13"/>
        <v>0</v>
      </c>
      <c r="C508" t="str">
        <f>VLOOKUP(M508,'user list'!A:B,2,0)</f>
        <v>MDAD</v>
      </c>
      <c r="D508" s="69" t="s">
        <v>1307</v>
      </c>
      <c r="E508" s="69" t="s">
        <v>42</v>
      </c>
      <c r="F508" s="171">
        <v>45810</v>
      </c>
      <c r="G508" s="69" t="s">
        <v>1308</v>
      </c>
      <c r="H508" s="69"/>
      <c r="I508" s="69"/>
      <c r="J508" s="69"/>
      <c r="K508" s="171">
        <v>45812</v>
      </c>
      <c r="L508" s="69" t="s">
        <v>784</v>
      </c>
      <c r="M508" s="69" t="s">
        <v>223</v>
      </c>
      <c r="N508" s="69">
        <v>1</v>
      </c>
      <c r="O508" s="69"/>
      <c r="P508" s="69" t="s">
        <v>223</v>
      </c>
      <c r="Q508" s="69" t="s">
        <v>1077</v>
      </c>
      <c r="R508" s="69"/>
      <c r="S508" s="69" t="s">
        <v>809</v>
      </c>
    </row>
    <row r="509" spans="2:19">
      <c r="B509" t="b">
        <f t="shared" si="13"/>
        <v>0</v>
      </c>
      <c r="C509" t="str">
        <f>VLOOKUP(M509,'user list'!A:B,2,0)</f>
        <v>MDAD</v>
      </c>
      <c r="D509" s="69" t="s">
        <v>1309</v>
      </c>
      <c r="E509" s="69" t="s">
        <v>42</v>
      </c>
      <c r="F509" s="171">
        <v>45811</v>
      </c>
      <c r="G509" s="69" t="s">
        <v>1310</v>
      </c>
      <c r="H509" s="69"/>
      <c r="I509" s="69"/>
      <c r="J509" s="69"/>
      <c r="K509" s="171">
        <v>45812</v>
      </c>
      <c r="L509" s="69" t="s">
        <v>784</v>
      </c>
      <c r="M509" s="69" t="s">
        <v>223</v>
      </c>
      <c r="N509" s="69">
        <v>1</v>
      </c>
      <c r="O509" s="69"/>
      <c r="P509" s="69"/>
      <c r="Q509" s="69" t="s">
        <v>828</v>
      </c>
      <c r="R509" s="69"/>
      <c r="S509" s="69" t="s">
        <v>809</v>
      </c>
    </row>
    <row r="510" spans="2:19">
      <c r="B510" t="b">
        <f t="shared" si="13"/>
        <v>0</v>
      </c>
      <c r="C510" t="str">
        <f>VLOOKUP(M510,'user list'!A:B,2,0)</f>
        <v>CTO</v>
      </c>
      <c r="D510" s="69" t="s">
        <v>1311</v>
      </c>
      <c r="E510" s="69" t="s">
        <v>758</v>
      </c>
      <c r="F510" s="171">
        <v>45810</v>
      </c>
      <c r="G510" s="69" t="s">
        <v>1312</v>
      </c>
      <c r="H510" s="69"/>
      <c r="I510" s="69"/>
      <c r="J510" s="69"/>
      <c r="K510" s="171">
        <v>45811</v>
      </c>
      <c r="L510" s="69" t="s">
        <v>784</v>
      </c>
      <c r="M510" s="69" t="s">
        <v>207</v>
      </c>
      <c r="N510" s="69">
        <v>1</v>
      </c>
      <c r="O510" s="69"/>
      <c r="P510" s="69"/>
      <c r="Q510" s="69"/>
      <c r="R510" s="69"/>
      <c r="S510" s="69" t="s">
        <v>787</v>
      </c>
    </row>
    <row r="511" spans="2:19">
      <c r="B511" t="b">
        <f t="shared" si="13"/>
        <v>0</v>
      </c>
      <c r="C511" t="str">
        <f>VLOOKUP(M511,'user list'!A:B,2,0)</f>
        <v>ITDD</v>
      </c>
      <c r="D511" s="69" t="s">
        <v>1313</v>
      </c>
      <c r="E511" s="69" t="s">
        <v>1314</v>
      </c>
      <c r="F511" s="171">
        <v>45810</v>
      </c>
      <c r="G511" s="69" t="s">
        <v>1315</v>
      </c>
      <c r="H511" s="69"/>
      <c r="I511" s="69"/>
      <c r="J511" s="69"/>
      <c r="K511" s="171">
        <v>45811</v>
      </c>
      <c r="L511" s="69" t="s">
        <v>784</v>
      </c>
      <c r="M511" s="69" t="s">
        <v>219</v>
      </c>
      <c r="N511" s="69">
        <v>1</v>
      </c>
      <c r="O511" s="69"/>
      <c r="P511" s="69"/>
      <c r="Q511" s="69" t="s">
        <v>785</v>
      </c>
      <c r="R511" s="69" t="s">
        <v>886</v>
      </c>
      <c r="S511" s="69" t="s">
        <v>809</v>
      </c>
    </row>
    <row r="512" spans="2:19">
      <c r="B512" t="b">
        <f t="shared" si="13"/>
        <v>0</v>
      </c>
      <c r="C512" t="str">
        <f>VLOOKUP(M512,'user list'!A:B,2,0)</f>
        <v>LEDIPO</v>
      </c>
      <c r="D512" s="69" t="s">
        <v>1316</v>
      </c>
      <c r="E512" s="69" t="s">
        <v>74</v>
      </c>
      <c r="F512" s="171">
        <v>45811</v>
      </c>
      <c r="G512" s="69" t="s">
        <v>745</v>
      </c>
      <c r="H512" s="69"/>
      <c r="I512" s="69"/>
      <c r="J512" s="69"/>
      <c r="K512" s="171">
        <v>45811</v>
      </c>
      <c r="L512" s="69" t="s">
        <v>784</v>
      </c>
      <c r="M512" s="69" t="s">
        <v>222</v>
      </c>
      <c r="N512" s="69">
        <v>1</v>
      </c>
      <c r="O512" s="69"/>
      <c r="P512" s="69"/>
      <c r="Q512" s="69" t="s">
        <v>828</v>
      </c>
      <c r="R512" s="69" t="s">
        <v>847</v>
      </c>
      <c r="S512" s="69" t="s">
        <v>809</v>
      </c>
    </row>
    <row r="513" spans="2:19">
      <c r="B513" t="b">
        <f t="shared" si="13"/>
        <v>0</v>
      </c>
      <c r="C513" t="str">
        <f>VLOOKUP(M513,'user list'!A:B,2,0)</f>
        <v>QCYDO</v>
      </c>
      <c r="D513" s="69" t="s">
        <v>1317</v>
      </c>
      <c r="E513" s="69" t="s">
        <v>151</v>
      </c>
      <c r="F513" s="171">
        <v>45811</v>
      </c>
      <c r="G513" s="69" t="s">
        <v>1318</v>
      </c>
      <c r="H513" s="69"/>
      <c r="I513" s="69"/>
      <c r="J513" s="69"/>
      <c r="K513" s="171">
        <v>45811</v>
      </c>
      <c r="L513" s="69" t="s">
        <v>784</v>
      </c>
      <c r="M513" s="69" t="s">
        <v>270</v>
      </c>
      <c r="N513" s="69">
        <v>1</v>
      </c>
      <c r="O513" s="69"/>
      <c r="P513" s="69"/>
      <c r="Q513" s="69"/>
      <c r="R513" s="69"/>
      <c r="S513" s="69"/>
    </row>
    <row r="514" spans="2:19">
      <c r="B514" t="b">
        <f t="shared" si="13"/>
        <v>0</v>
      </c>
      <c r="C514" t="str">
        <f>VLOOKUP(M514,'user list'!A:B,2,0)</f>
        <v>CGSD</v>
      </c>
      <c r="D514" s="69" t="s">
        <v>1319</v>
      </c>
      <c r="E514" s="69" t="s">
        <v>1114</v>
      </c>
      <c r="F514" s="171">
        <v>45807</v>
      </c>
      <c r="G514" s="69" t="s">
        <v>1320</v>
      </c>
      <c r="H514" s="69"/>
      <c r="I514" s="69"/>
      <c r="J514" s="69"/>
      <c r="K514" s="171">
        <v>45811</v>
      </c>
      <c r="L514" s="69" t="s">
        <v>784</v>
      </c>
      <c r="M514" s="69" t="s">
        <v>200</v>
      </c>
      <c r="N514" s="69">
        <v>1</v>
      </c>
      <c r="O514" s="69"/>
      <c r="P514" s="69"/>
      <c r="Q514" s="69"/>
      <c r="R514" s="69"/>
      <c r="S514" s="69" t="s">
        <v>809</v>
      </c>
    </row>
    <row r="515" spans="2:19">
      <c r="B515" t="b">
        <f t="shared" si="13"/>
        <v>0</v>
      </c>
      <c r="C515" t="str">
        <f>VLOOKUP(M515,'user list'!A:B,2,0)</f>
        <v>CGSD</v>
      </c>
      <c r="D515" s="69" t="s">
        <v>1321</v>
      </c>
      <c r="E515" s="69" t="s">
        <v>1114</v>
      </c>
      <c r="F515" s="171">
        <v>45806</v>
      </c>
      <c r="G515" s="69" t="s">
        <v>1322</v>
      </c>
      <c r="H515" s="69"/>
      <c r="I515" s="69"/>
      <c r="J515" s="69"/>
      <c r="K515" s="171">
        <v>45811</v>
      </c>
      <c r="L515" s="69" t="s">
        <v>784</v>
      </c>
      <c r="M515" s="69" t="s">
        <v>200</v>
      </c>
      <c r="N515" s="69">
        <v>1</v>
      </c>
      <c r="O515" s="69"/>
      <c r="P515" s="69"/>
      <c r="Q515" s="69"/>
      <c r="R515" s="69"/>
      <c r="S515" s="69" t="s">
        <v>787</v>
      </c>
    </row>
    <row r="516" spans="2:19">
      <c r="B516" t="b">
        <f t="shared" si="13"/>
        <v>0</v>
      </c>
      <c r="C516" t="str">
        <f>VLOOKUP(M516,'user list'!A:B,2,0)</f>
        <v>ITDD</v>
      </c>
      <c r="D516" s="69" t="s">
        <v>1323</v>
      </c>
      <c r="E516" s="69" t="s">
        <v>41</v>
      </c>
      <c r="F516" s="171">
        <v>45810</v>
      </c>
      <c r="G516" s="69" t="s">
        <v>1324</v>
      </c>
      <c r="H516" s="69"/>
      <c r="I516" s="69"/>
      <c r="J516" s="69"/>
      <c r="K516" s="171">
        <v>45811</v>
      </c>
      <c r="L516" s="69" t="s">
        <v>784</v>
      </c>
      <c r="M516" s="69" t="s">
        <v>219</v>
      </c>
      <c r="N516" s="69">
        <v>1</v>
      </c>
      <c r="O516" s="69"/>
      <c r="P516" s="69"/>
      <c r="Q516" s="69" t="s">
        <v>785</v>
      </c>
      <c r="R516" s="69" t="s">
        <v>786</v>
      </c>
      <c r="S516" s="69" t="s">
        <v>809</v>
      </c>
    </row>
    <row r="517" spans="2:19">
      <c r="B517" t="b">
        <f t="shared" si="13"/>
        <v>0</v>
      </c>
      <c r="C517" t="str">
        <f>VLOOKUP(M517,'user list'!A:B,2,0)</f>
        <v>ITDD</v>
      </c>
      <c r="D517" s="69" t="s">
        <v>1325</v>
      </c>
      <c r="E517" s="69" t="s">
        <v>41</v>
      </c>
      <c r="F517" s="171">
        <v>45810</v>
      </c>
      <c r="G517" s="69" t="s">
        <v>1326</v>
      </c>
      <c r="H517" s="69"/>
      <c r="I517" s="69"/>
      <c r="J517" s="69"/>
      <c r="K517" s="171">
        <v>45811</v>
      </c>
      <c r="L517" s="69" t="s">
        <v>784</v>
      </c>
      <c r="M517" s="69" t="s">
        <v>219</v>
      </c>
      <c r="N517" s="69">
        <v>1</v>
      </c>
      <c r="O517" s="69"/>
      <c r="P517" s="69"/>
      <c r="Q517" s="69" t="s">
        <v>785</v>
      </c>
      <c r="R517" s="69" t="s">
        <v>786</v>
      </c>
      <c r="S517" s="69" t="s">
        <v>809</v>
      </c>
    </row>
    <row r="518" spans="2:19">
      <c r="B518" t="b">
        <f t="shared" si="13"/>
        <v>0</v>
      </c>
      <c r="C518" t="str">
        <f>VLOOKUP(M518,'user list'!A:B,2,0)</f>
        <v>ITDD</v>
      </c>
      <c r="D518" s="69" t="s">
        <v>1327</v>
      </c>
      <c r="E518" s="69" t="s">
        <v>41</v>
      </c>
      <c r="F518" s="171">
        <v>45810</v>
      </c>
      <c r="G518" s="69" t="s">
        <v>1328</v>
      </c>
      <c r="H518" s="69"/>
      <c r="I518" s="69"/>
      <c r="J518" s="69"/>
      <c r="K518" s="171">
        <v>45811</v>
      </c>
      <c r="L518" s="69" t="s">
        <v>784</v>
      </c>
      <c r="M518" s="69" t="s">
        <v>219</v>
      </c>
      <c r="N518" s="69">
        <v>1</v>
      </c>
      <c r="O518" s="69"/>
      <c r="P518" s="69"/>
      <c r="Q518" s="69" t="s">
        <v>785</v>
      </c>
      <c r="R518" s="69" t="s">
        <v>786</v>
      </c>
      <c r="S518" s="69" t="s">
        <v>809</v>
      </c>
    </row>
    <row r="519" spans="2:19">
      <c r="B519" t="b">
        <f t="shared" si="13"/>
        <v>0</v>
      </c>
      <c r="C519" t="str">
        <f>VLOOKUP(M519,'user list'!A:B,2,0)</f>
        <v>ITDD</v>
      </c>
      <c r="D519" s="69" t="s">
        <v>1329</v>
      </c>
      <c r="E519" s="69" t="s">
        <v>41</v>
      </c>
      <c r="F519" s="171">
        <v>45810</v>
      </c>
      <c r="G519" s="69" t="s">
        <v>1330</v>
      </c>
      <c r="H519" s="69"/>
      <c r="I519" s="69"/>
      <c r="J519" s="69"/>
      <c r="K519" s="171">
        <v>45811</v>
      </c>
      <c r="L519" s="69" t="s">
        <v>784</v>
      </c>
      <c r="M519" s="69" t="s">
        <v>219</v>
      </c>
      <c r="N519" s="69"/>
      <c r="O519" s="69"/>
      <c r="P519" s="69"/>
      <c r="Q519" s="69" t="s">
        <v>785</v>
      </c>
      <c r="R519" s="69" t="s">
        <v>786</v>
      </c>
      <c r="S519" s="69" t="s">
        <v>809</v>
      </c>
    </row>
    <row r="520" spans="2:19">
      <c r="B520" t="b">
        <f t="shared" si="13"/>
        <v>0</v>
      </c>
      <c r="C520" t="str">
        <f>VLOOKUP(M520,'user list'!A:B,2,0)</f>
        <v>ITDD</v>
      </c>
      <c r="D520" s="69" t="s">
        <v>1331</v>
      </c>
      <c r="E520" s="69" t="s">
        <v>41</v>
      </c>
      <c r="F520" s="171">
        <v>45810</v>
      </c>
      <c r="G520" s="69" t="s">
        <v>1330</v>
      </c>
      <c r="H520" s="69"/>
      <c r="I520" s="69"/>
      <c r="J520" s="69"/>
      <c r="K520" s="171">
        <v>45811</v>
      </c>
      <c r="L520" s="69" t="s">
        <v>784</v>
      </c>
      <c r="M520" s="69" t="s">
        <v>219</v>
      </c>
      <c r="N520" s="69">
        <v>1</v>
      </c>
      <c r="O520" s="69"/>
      <c r="P520" s="69" t="s">
        <v>160</v>
      </c>
      <c r="Q520" s="69" t="s">
        <v>785</v>
      </c>
      <c r="R520" s="69" t="s">
        <v>786</v>
      </c>
      <c r="S520" s="69" t="s">
        <v>809</v>
      </c>
    </row>
    <row r="521" spans="2:19">
      <c r="B521" t="b">
        <f t="shared" si="13"/>
        <v>0</v>
      </c>
      <c r="C521" t="str">
        <f>VLOOKUP(M521,'user list'!A:B,2,0)</f>
        <v>ITDD</v>
      </c>
      <c r="D521" s="69" t="s">
        <v>1332</v>
      </c>
      <c r="E521" s="69" t="s">
        <v>41</v>
      </c>
      <c r="F521" s="171">
        <v>45807</v>
      </c>
      <c r="G521" s="69" t="s">
        <v>1333</v>
      </c>
      <c r="H521" s="69"/>
      <c r="I521" s="69"/>
      <c r="J521" s="69"/>
      <c r="K521" s="171">
        <v>45811</v>
      </c>
      <c r="L521" s="69" t="s">
        <v>784</v>
      </c>
      <c r="M521" s="69" t="s">
        <v>219</v>
      </c>
      <c r="N521" s="69">
        <v>1</v>
      </c>
      <c r="O521" s="69"/>
      <c r="P521" s="69"/>
      <c r="Q521" s="69" t="s">
        <v>785</v>
      </c>
      <c r="R521" s="69" t="s">
        <v>786</v>
      </c>
      <c r="S521" s="69" t="s">
        <v>809</v>
      </c>
    </row>
    <row r="522" spans="2:19">
      <c r="B522" t="b">
        <f t="shared" si="13"/>
        <v>0</v>
      </c>
      <c r="C522" t="str">
        <f>VLOOKUP(M522,'user list'!A:B,2,0)</f>
        <v>DOE</v>
      </c>
      <c r="D522" s="69" t="s">
        <v>1334</v>
      </c>
      <c r="E522" s="69" t="s">
        <v>69</v>
      </c>
      <c r="F522" s="171">
        <v>45811</v>
      </c>
      <c r="G522" s="69" t="s">
        <v>1335</v>
      </c>
      <c r="H522" s="69"/>
      <c r="I522" s="69"/>
      <c r="J522" s="69"/>
      <c r="K522" s="171">
        <v>45811</v>
      </c>
      <c r="L522" s="69" t="s">
        <v>784</v>
      </c>
      <c r="M522" s="69" t="s">
        <v>212</v>
      </c>
      <c r="N522" s="69">
        <v>1</v>
      </c>
      <c r="O522" s="69" t="s">
        <v>1336</v>
      </c>
      <c r="P522" s="69"/>
      <c r="Q522" s="69" t="s">
        <v>805</v>
      </c>
      <c r="R522" s="69"/>
      <c r="S522" s="69" t="s">
        <v>787</v>
      </c>
    </row>
    <row r="523" spans="2:19">
      <c r="B523" t="b">
        <f t="shared" si="13"/>
        <v>0</v>
      </c>
      <c r="C523" t="str">
        <f>VLOOKUP(M523,'user list'!A:B,2,0)</f>
        <v>DOE</v>
      </c>
      <c r="D523" s="69" t="s">
        <v>1337</v>
      </c>
      <c r="E523" s="69" t="s">
        <v>69</v>
      </c>
      <c r="F523" s="171">
        <v>45811</v>
      </c>
      <c r="G523" s="69" t="s">
        <v>1338</v>
      </c>
      <c r="H523" s="69"/>
      <c r="I523" s="69"/>
      <c r="J523" s="69"/>
      <c r="K523" s="171">
        <v>45811</v>
      </c>
      <c r="L523" s="69" t="s">
        <v>784</v>
      </c>
      <c r="M523" s="69" t="s">
        <v>212</v>
      </c>
      <c r="N523" s="69">
        <v>1</v>
      </c>
      <c r="O523" s="69" t="s">
        <v>1339</v>
      </c>
      <c r="P523" s="69"/>
      <c r="Q523" s="69" t="s">
        <v>805</v>
      </c>
      <c r="R523" s="69"/>
      <c r="S523" s="69" t="s">
        <v>787</v>
      </c>
    </row>
    <row r="524" spans="2:19">
      <c r="B524" t="b">
        <f t="shared" si="13"/>
        <v>0</v>
      </c>
      <c r="C524" t="str">
        <f>VLOOKUP(M524,'user list'!A:B,2,0)</f>
        <v>CAD</v>
      </c>
      <c r="D524" s="69" t="s">
        <v>1340</v>
      </c>
      <c r="E524" s="69" t="s">
        <v>110</v>
      </c>
      <c r="F524" s="171">
        <v>45810</v>
      </c>
      <c r="G524" s="69" t="s">
        <v>1341</v>
      </c>
      <c r="H524" s="69"/>
      <c r="I524" s="69"/>
      <c r="J524" s="69"/>
      <c r="K524" s="171">
        <v>45811</v>
      </c>
      <c r="L524" s="69" t="s">
        <v>784</v>
      </c>
      <c r="M524" s="69" t="s">
        <v>196</v>
      </c>
      <c r="N524" s="69">
        <v>1</v>
      </c>
      <c r="O524" s="69"/>
      <c r="P524" s="69"/>
      <c r="Q524" s="69" t="s">
        <v>785</v>
      </c>
      <c r="R524" s="69"/>
      <c r="S524" s="69" t="s">
        <v>787</v>
      </c>
    </row>
    <row r="525" spans="2:19">
      <c r="B525" t="b">
        <f t="shared" si="13"/>
        <v>0</v>
      </c>
      <c r="C525" t="str">
        <f>VLOOKUP(M525,'user list'!A:B,2,0)</f>
        <v>CAD</v>
      </c>
      <c r="D525" s="69" t="s">
        <v>1342</v>
      </c>
      <c r="E525" s="69" t="s">
        <v>110</v>
      </c>
      <c r="F525" s="171">
        <v>45810</v>
      </c>
      <c r="G525" s="69" t="s">
        <v>1343</v>
      </c>
      <c r="H525" s="69"/>
      <c r="I525" s="69"/>
      <c r="J525" s="69"/>
      <c r="K525" s="171">
        <v>45811</v>
      </c>
      <c r="L525" s="69" t="s">
        <v>784</v>
      </c>
      <c r="M525" s="69" t="s">
        <v>196</v>
      </c>
      <c r="N525" s="69">
        <v>1</v>
      </c>
      <c r="O525" s="69"/>
      <c r="P525" s="69"/>
      <c r="Q525" s="69" t="s">
        <v>785</v>
      </c>
      <c r="R525" s="69"/>
      <c r="S525" s="69" t="s">
        <v>787</v>
      </c>
    </row>
    <row r="526" spans="2:19">
      <c r="B526" t="b">
        <f t="shared" si="13"/>
        <v>0</v>
      </c>
      <c r="C526" t="str">
        <f>VLOOKUP(M526,'user list'!A:B,2,0)</f>
        <v>ITDD</v>
      </c>
      <c r="D526" s="69" t="s">
        <v>1344</v>
      </c>
      <c r="E526" s="69" t="s">
        <v>41</v>
      </c>
      <c r="F526" s="171">
        <v>45810</v>
      </c>
      <c r="G526" s="69" t="s">
        <v>1345</v>
      </c>
      <c r="H526" s="69"/>
      <c r="I526" s="69"/>
      <c r="J526" s="69"/>
      <c r="K526" s="171">
        <v>45810</v>
      </c>
      <c r="L526" s="69" t="s">
        <v>784</v>
      </c>
      <c r="M526" s="69" t="s">
        <v>219</v>
      </c>
      <c r="N526" s="69">
        <v>1</v>
      </c>
      <c r="O526" s="69"/>
      <c r="P526" s="69"/>
      <c r="Q526" s="69" t="s">
        <v>805</v>
      </c>
      <c r="R526" s="69" t="s">
        <v>806</v>
      </c>
      <c r="S526" s="69" t="s">
        <v>787</v>
      </c>
    </row>
    <row r="527" spans="2:19">
      <c r="B527" t="b">
        <f t="shared" si="13"/>
        <v>0</v>
      </c>
      <c r="C527" t="str">
        <f>VLOOKUP(M527,'user list'!A:B,2,0)</f>
        <v>ITDD</v>
      </c>
      <c r="D527" s="69" t="s">
        <v>1346</v>
      </c>
      <c r="E527" s="69" t="s">
        <v>41</v>
      </c>
      <c r="F527" s="171">
        <v>45806</v>
      </c>
      <c r="G527" s="69" t="s">
        <v>1347</v>
      </c>
      <c r="H527" s="69"/>
      <c r="I527" s="69"/>
      <c r="J527" s="69"/>
      <c r="K527" s="171">
        <v>45810</v>
      </c>
      <c r="L527" s="69" t="s">
        <v>784</v>
      </c>
      <c r="M527" s="69" t="s">
        <v>219</v>
      </c>
      <c r="N527" s="69">
        <v>1</v>
      </c>
      <c r="O527" s="69"/>
      <c r="P527" s="69"/>
      <c r="Q527" s="69" t="s">
        <v>805</v>
      </c>
      <c r="R527" s="69" t="s">
        <v>806</v>
      </c>
      <c r="S527" s="69" t="s">
        <v>787</v>
      </c>
    </row>
    <row r="528" spans="2:19">
      <c r="B528" t="b">
        <f t="shared" si="13"/>
        <v>0</v>
      </c>
      <c r="C528" t="str">
        <f>VLOOKUP(M528,'user list'!A:B,2,0)</f>
        <v>ITDD</v>
      </c>
      <c r="D528" s="69" t="s">
        <v>1348</v>
      </c>
      <c r="E528" s="69" t="s">
        <v>41</v>
      </c>
      <c r="F528" s="171">
        <v>45806</v>
      </c>
      <c r="G528" s="69" t="s">
        <v>1349</v>
      </c>
      <c r="H528" s="69"/>
      <c r="I528" s="69"/>
      <c r="J528" s="69"/>
      <c r="K528" s="171">
        <v>45810</v>
      </c>
      <c r="L528" s="69" t="s">
        <v>784</v>
      </c>
      <c r="M528" s="69" t="s">
        <v>219</v>
      </c>
      <c r="N528" s="69">
        <v>1</v>
      </c>
      <c r="O528" s="69"/>
      <c r="P528" s="69" t="s">
        <v>160</v>
      </c>
      <c r="Q528" s="69" t="s">
        <v>805</v>
      </c>
      <c r="R528" s="69" t="s">
        <v>806</v>
      </c>
      <c r="S528" s="69" t="s">
        <v>787</v>
      </c>
    </row>
    <row r="529" spans="2:19">
      <c r="B529" t="b">
        <f t="shared" si="13"/>
        <v>0</v>
      </c>
      <c r="C529" t="str">
        <f>VLOOKUP(M529,'user list'!A:B,2,0)</f>
        <v>ITDD</v>
      </c>
      <c r="D529" s="69" t="s">
        <v>1350</v>
      </c>
      <c r="E529" s="69" t="s">
        <v>41</v>
      </c>
      <c r="F529" s="171">
        <v>45806</v>
      </c>
      <c r="G529" s="69" t="s">
        <v>1351</v>
      </c>
      <c r="H529" s="69"/>
      <c r="I529" s="69"/>
      <c r="J529" s="69"/>
      <c r="K529" s="171">
        <v>45810</v>
      </c>
      <c r="L529" s="69" t="s">
        <v>784</v>
      </c>
      <c r="M529" s="69" t="s">
        <v>219</v>
      </c>
      <c r="N529" s="69">
        <v>1</v>
      </c>
      <c r="O529" s="69"/>
      <c r="P529" s="69"/>
      <c r="Q529" s="69" t="s">
        <v>805</v>
      </c>
      <c r="R529" s="69" t="s">
        <v>806</v>
      </c>
      <c r="S529" s="69" t="s">
        <v>787</v>
      </c>
    </row>
    <row r="530" spans="2:19">
      <c r="B530" t="b">
        <f t="shared" si="13"/>
        <v>0</v>
      </c>
      <c r="C530" t="str">
        <f>VLOOKUP(M530,'user list'!A:B,2,0)</f>
        <v>ITDD</v>
      </c>
      <c r="D530" s="69" t="s">
        <v>1001</v>
      </c>
      <c r="E530" s="69" t="s">
        <v>41</v>
      </c>
      <c r="F530" s="171">
        <v>45806</v>
      </c>
      <c r="G530" s="69" t="s">
        <v>1352</v>
      </c>
      <c r="H530" s="69"/>
      <c r="I530" s="69"/>
      <c r="J530" s="69"/>
      <c r="K530" s="171">
        <v>45810</v>
      </c>
      <c r="L530" s="69" t="s">
        <v>784</v>
      </c>
      <c r="M530" s="69" t="s">
        <v>219</v>
      </c>
      <c r="N530" s="69">
        <v>1</v>
      </c>
      <c r="O530" s="69"/>
      <c r="P530" s="69"/>
      <c r="Q530" s="69" t="s">
        <v>805</v>
      </c>
      <c r="R530" s="69" t="s">
        <v>806</v>
      </c>
      <c r="S530" s="69" t="s">
        <v>787</v>
      </c>
    </row>
    <row r="531" spans="2:19">
      <c r="B531" t="b">
        <f t="shared" si="13"/>
        <v>0</v>
      </c>
      <c r="C531" t="str">
        <f>VLOOKUP(M531,'user list'!A:B,2,0)</f>
        <v>ITDD</v>
      </c>
      <c r="D531" s="69" t="s">
        <v>1353</v>
      </c>
      <c r="E531" s="69" t="s">
        <v>41</v>
      </c>
      <c r="F531" s="171">
        <v>45810</v>
      </c>
      <c r="G531" s="69" t="s">
        <v>1354</v>
      </c>
      <c r="H531" s="69"/>
      <c r="I531" s="69"/>
      <c r="J531" s="69"/>
      <c r="K531" s="171">
        <v>45810</v>
      </c>
      <c r="L531" s="69" t="s">
        <v>784</v>
      </c>
      <c r="M531" s="69" t="s">
        <v>219</v>
      </c>
      <c r="N531" s="69">
        <v>1</v>
      </c>
      <c r="O531" s="69"/>
      <c r="P531" s="69"/>
      <c r="Q531" s="69" t="s">
        <v>851</v>
      </c>
      <c r="R531" s="69" t="s">
        <v>852</v>
      </c>
      <c r="S531" s="69" t="s">
        <v>809</v>
      </c>
    </row>
    <row r="532" spans="2:19">
      <c r="B532" t="b">
        <f t="shared" si="13"/>
        <v>0</v>
      </c>
      <c r="C532" t="str">
        <f>VLOOKUP(M532,'user list'!A:B,2,0)</f>
        <v>CGSD</v>
      </c>
      <c r="D532" s="69" t="s">
        <v>1355</v>
      </c>
      <c r="E532" s="69" t="s">
        <v>1114</v>
      </c>
      <c r="F532" s="171">
        <v>45806</v>
      </c>
      <c r="G532" s="69" t="s">
        <v>1356</v>
      </c>
      <c r="H532" s="69"/>
      <c r="I532" s="69"/>
      <c r="J532" s="69"/>
      <c r="K532" s="171">
        <v>45810</v>
      </c>
      <c r="L532" s="69" t="s">
        <v>784</v>
      </c>
      <c r="M532" s="69" t="s">
        <v>200</v>
      </c>
      <c r="N532" s="69">
        <v>1</v>
      </c>
      <c r="O532" s="69"/>
      <c r="P532" s="69"/>
      <c r="Q532" s="69"/>
      <c r="R532" s="69"/>
      <c r="S532" s="69" t="s">
        <v>809</v>
      </c>
    </row>
    <row r="533" spans="2:19">
      <c r="B533" t="b">
        <f t="shared" si="13"/>
        <v>0</v>
      </c>
      <c r="C533" t="str">
        <f>VLOOKUP(M533,'user list'!A:B,2,0)</f>
        <v>MDAD</v>
      </c>
      <c r="D533" s="69" t="s">
        <v>1357</v>
      </c>
      <c r="E533" s="69" t="s">
        <v>42</v>
      </c>
      <c r="F533" s="171">
        <v>45807</v>
      </c>
      <c r="G533" s="69" t="s">
        <v>1358</v>
      </c>
      <c r="H533" s="69"/>
      <c r="I533" s="69"/>
      <c r="J533" s="69"/>
      <c r="K533" s="171">
        <v>45810</v>
      </c>
      <c r="L533" s="69" t="s">
        <v>784</v>
      </c>
      <c r="M533" s="69" t="s">
        <v>223</v>
      </c>
      <c r="N533" s="69">
        <v>1</v>
      </c>
      <c r="O533" s="69" t="s">
        <v>1359</v>
      </c>
      <c r="P533" s="69"/>
      <c r="Q533" s="69" t="s">
        <v>828</v>
      </c>
      <c r="R533" s="69"/>
      <c r="S533" s="69" t="s">
        <v>809</v>
      </c>
    </row>
    <row r="534" spans="2:19">
      <c r="B534" t="b">
        <f t="shared" si="13"/>
        <v>0</v>
      </c>
      <c r="C534" t="str">
        <f>VLOOKUP(M534,'user list'!A:B,2,0)</f>
        <v>CGSD</v>
      </c>
      <c r="D534" s="69" t="s">
        <v>1360</v>
      </c>
      <c r="E534" s="69" t="s">
        <v>1114</v>
      </c>
      <c r="F534" s="171">
        <v>45805</v>
      </c>
      <c r="G534" s="69" t="s">
        <v>1361</v>
      </c>
      <c r="H534" s="69"/>
      <c r="I534" s="69"/>
      <c r="J534" s="69"/>
      <c r="K534" s="171">
        <v>45810</v>
      </c>
      <c r="L534" s="69" t="s">
        <v>784</v>
      </c>
      <c r="M534" s="69" t="s">
        <v>200</v>
      </c>
      <c r="N534" s="69">
        <v>1</v>
      </c>
      <c r="O534" s="69"/>
      <c r="P534" s="69"/>
      <c r="Q534" s="69"/>
      <c r="R534" s="69"/>
      <c r="S534" s="69" t="s">
        <v>809</v>
      </c>
    </row>
    <row r="535" spans="2:19">
      <c r="B535" t="b">
        <f t="shared" si="13"/>
        <v>0</v>
      </c>
      <c r="C535" t="str">
        <f>VLOOKUP(M535,'user list'!A:B,2,0)</f>
        <v>CTO</v>
      </c>
      <c r="D535" s="69" t="s">
        <v>1362</v>
      </c>
      <c r="E535" s="69" t="s">
        <v>758</v>
      </c>
      <c r="F535" s="171">
        <v>45803</v>
      </c>
      <c r="G535" s="69" t="s">
        <v>759</v>
      </c>
      <c r="H535" s="69"/>
      <c r="I535" s="69"/>
      <c r="J535" s="69"/>
      <c r="K535" s="171">
        <v>45810</v>
      </c>
      <c r="L535" s="69" t="s">
        <v>784</v>
      </c>
      <c r="M535" s="69" t="s">
        <v>207</v>
      </c>
      <c r="N535" s="69">
        <v>1</v>
      </c>
      <c r="O535" s="69"/>
      <c r="P535" s="69"/>
      <c r="Q535" s="69"/>
      <c r="R535" s="69"/>
      <c r="S535" s="69" t="s">
        <v>809</v>
      </c>
    </row>
    <row r="536" spans="2:19">
      <c r="B536" t="b">
        <f t="shared" si="13"/>
        <v>0</v>
      </c>
      <c r="C536" t="str">
        <f>VLOOKUP(M536,'user list'!A:B,2,0)</f>
        <v>QCYDO</v>
      </c>
      <c r="D536" s="69" t="s">
        <v>1363</v>
      </c>
      <c r="E536" s="69" t="s">
        <v>151</v>
      </c>
      <c r="F536" s="171">
        <v>45807</v>
      </c>
      <c r="G536" s="69" t="s">
        <v>1364</v>
      </c>
      <c r="H536" s="69"/>
      <c r="I536" s="69"/>
      <c r="J536" s="69"/>
      <c r="K536" s="171">
        <v>45810</v>
      </c>
      <c r="L536" s="69" t="s">
        <v>784</v>
      </c>
      <c r="M536" s="69" t="s">
        <v>270</v>
      </c>
      <c r="N536" s="69">
        <v>1</v>
      </c>
      <c r="O536" s="69"/>
      <c r="P536" s="69"/>
      <c r="Q536" s="69"/>
      <c r="R536" s="69"/>
      <c r="S536" s="69"/>
    </row>
    <row r="537" spans="2:19">
      <c r="B537" t="b">
        <f t="shared" si="13"/>
        <v>0</v>
      </c>
      <c r="C537" t="str">
        <f>VLOOKUP(M537,'user list'!A:B,2,0)</f>
        <v>CGSD</v>
      </c>
      <c r="D537" s="69" t="s">
        <v>1365</v>
      </c>
      <c r="E537" s="69" t="s">
        <v>1114</v>
      </c>
      <c r="F537" s="171">
        <v>45806</v>
      </c>
      <c r="G537" s="69" t="s">
        <v>1366</v>
      </c>
      <c r="H537" s="69"/>
      <c r="I537" s="69"/>
      <c r="J537" s="69"/>
      <c r="K537" s="171">
        <v>45810</v>
      </c>
      <c r="L537" s="69" t="s">
        <v>784</v>
      </c>
      <c r="M537" s="69" t="s">
        <v>200</v>
      </c>
      <c r="N537" s="69">
        <v>1</v>
      </c>
      <c r="O537" s="69"/>
      <c r="P537" s="69"/>
      <c r="Q537" s="69" t="s">
        <v>785</v>
      </c>
      <c r="R537" s="69"/>
      <c r="S537" s="69" t="s">
        <v>809</v>
      </c>
    </row>
    <row r="538" spans="2:19">
      <c r="B538" t="b">
        <f t="shared" si="13"/>
        <v>0</v>
      </c>
      <c r="C538" t="str">
        <f>VLOOKUP(M538,'user list'!A:B,2,0)</f>
        <v>QCYDO</v>
      </c>
      <c r="D538" s="69" t="s">
        <v>1367</v>
      </c>
      <c r="E538" s="69" t="s">
        <v>1368</v>
      </c>
      <c r="F538" s="171">
        <v>45806</v>
      </c>
      <c r="G538" s="69" t="s">
        <v>1369</v>
      </c>
      <c r="H538" s="69"/>
      <c r="I538" s="69"/>
      <c r="J538" s="69"/>
      <c r="K538" s="171">
        <v>45810</v>
      </c>
      <c r="L538" s="69" t="s">
        <v>784</v>
      </c>
      <c r="M538" s="69" t="s">
        <v>270</v>
      </c>
      <c r="N538" s="69">
        <v>1</v>
      </c>
      <c r="O538" s="69"/>
      <c r="P538" s="69"/>
      <c r="Q538" s="69"/>
      <c r="R538" s="69"/>
      <c r="S538" s="69"/>
    </row>
    <row r="539" spans="2:19">
      <c r="B539" t="b">
        <f t="shared" si="13"/>
        <v>0</v>
      </c>
      <c r="C539" t="str">
        <f>VLOOKUP(M539,'user list'!A:B,2,0)</f>
        <v>ITDD</v>
      </c>
      <c r="D539" s="69" t="s">
        <v>1370</v>
      </c>
      <c r="E539" s="69" t="s">
        <v>41</v>
      </c>
      <c r="F539" s="171">
        <v>45810</v>
      </c>
      <c r="G539" s="69" t="s">
        <v>1371</v>
      </c>
      <c r="H539" s="69"/>
      <c r="I539" s="69"/>
      <c r="J539" s="69"/>
      <c r="K539" s="171">
        <v>45810</v>
      </c>
      <c r="L539" s="69" t="s">
        <v>784</v>
      </c>
      <c r="M539" s="69" t="s">
        <v>219</v>
      </c>
      <c r="N539" s="69">
        <v>1</v>
      </c>
      <c r="O539" s="69"/>
      <c r="P539" s="69"/>
      <c r="Q539" s="69" t="s">
        <v>792</v>
      </c>
      <c r="R539" s="69"/>
      <c r="S539" s="69" t="s">
        <v>809</v>
      </c>
    </row>
    <row r="540" spans="2:19">
      <c r="B540" t="b">
        <f t="shared" si="13"/>
        <v>0</v>
      </c>
      <c r="C540" t="str">
        <f>VLOOKUP(M540,'user list'!A:B,2,0)</f>
        <v>DOE</v>
      </c>
      <c r="D540" s="69" t="s">
        <v>1372</v>
      </c>
      <c r="E540" s="69" t="s">
        <v>69</v>
      </c>
      <c r="F540" s="171">
        <v>45810</v>
      </c>
      <c r="G540" s="69" t="s">
        <v>1373</v>
      </c>
      <c r="H540" s="69"/>
      <c r="I540" s="69"/>
      <c r="J540" s="69"/>
      <c r="K540" s="171">
        <v>45810</v>
      </c>
      <c r="L540" s="69" t="s">
        <v>784</v>
      </c>
      <c r="M540" s="69" t="s">
        <v>212</v>
      </c>
      <c r="N540" s="69">
        <v>1</v>
      </c>
      <c r="O540" s="69" t="s">
        <v>1374</v>
      </c>
      <c r="P540" s="69"/>
      <c r="Q540" s="69" t="s">
        <v>785</v>
      </c>
      <c r="R540" s="69"/>
      <c r="S540" s="69" t="s">
        <v>809</v>
      </c>
    </row>
    <row r="541" spans="2:19">
      <c r="B541" t="b">
        <f t="shared" si="13"/>
        <v>0</v>
      </c>
      <c r="C541" t="str">
        <f>VLOOKUP(M541,'user list'!A:B,2,0)</f>
        <v>DOE</v>
      </c>
      <c r="D541" s="69" t="s">
        <v>1375</v>
      </c>
      <c r="E541" s="69" t="s">
        <v>69</v>
      </c>
      <c r="F541" s="171">
        <v>45810</v>
      </c>
      <c r="G541" s="69" t="s">
        <v>1376</v>
      </c>
      <c r="H541" s="69"/>
      <c r="I541" s="69"/>
      <c r="J541" s="69"/>
      <c r="K541" s="171">
        <v>45810</v>
      </c>
      <c r="L541" s="69" t="s">
        <v>784</v>
      </c>
      <c r="M541" s="69" t="s">
        <v>212</v>
      </c>
      <c r="N541" s="69">
        <v>1</v>
      </c>
      <c r="O541" s="69" t="s">
        <v>1377</v>
      </c>
      <c r="P541" s="69"/>
      <c r="Q541" s="69" t="s">
        <v>805</v>
      </c>
      <c r="R541" s="69"/>
      <c r="S541" s="69" t="s">
        <v>809</v>
      </c>
    </row>
    <row r="542" spans="2:19">
      <c r="B542" t="b">
        <f t="shared" si="13"/>
        <v>0</v>
      </c>
      <c r="C542" t="str">
        <f>VLOOKUP(M542,'user list'!A:B,2,0)</f>
        <v>CTO</v>
      </c>
      <c r="D542" s="69" t="s">
        <v>1378</v>
      </c>
      <c r="E542" s="69" t="s">
        <v>758</v>
      </c>
      <c r="F542" s="171">
        <v>45800</v>
      </c>
      <c r="G542" s="69" t="s">
        <v>1379</v>
      </c>
      <c r="H542" s="69"/>
      <c r="I542" s="69"/>
      <c r="J542" s="69"/>
      <c r="K542" s="171">
        <v>45810</v>
      </c>
      <c r="L542" s="69" t="s">
        <v>784</v>
      </c>
      <c r="M542" s="69" t="s">
        <v>207</v>
      </c>
      <c r="N542" s="69">
        <v>1</v>
      </c>
      <c r="O542" s="69"/>
      <c r="P542" s="69"/>
      <c r="Q542" s="69"/>
      <c r="R542" s="69"/>
      <c r="S542" s="69" t="s">
        <v>787</v>
      </c>
    </row>
    <row r="543" spans="2:19">
      <c r="B543" t="b">
        <f t="shared" si="13"/>
        <v>0</v>
      </c>
      <c r="C543" t="str">
        <f>VLOOKUP(M543,'user list'!A:B,2,0)</f>
        <v>QCYDO</v>
      </c>
      <c r="D543" s="69" t="s">
        <v>1380</v>
      </c>
      <c r="E543" s="69" t="s">
        <v>151</v>
      </c>
      <c r="F543" s="171">
        <v>45805</v>
      </c>
      <c r="G543" s="69" t="s">
        <v>1381</v>
      </c>
      <c r="H543" s="69"/>
      <c r="I543" s="69"/>
      <c r="J543" s="69"/>
      <c r="K543" s="171">
        <v>45810</v>
      </c>
      <c r="L543" s="69" t="s">
        <v>784</v>
      </c>
      <c r="M543" s="69" t="s">
        <v>270</v>
      </c>
      <c r="N543" s="69">
        <v>1</v>
      </c>
      <c r="O543" s="69"/>
      <c r="P543" s="69"/>
      <c r="Q543" s="69"/>
      <c r="R543" s="69"/>
      <c r="S543" s="69"/>
    </row>
    <row r="544" spans="2:19">
      <c r="B544" t="b">
        <f t="shared" si="13"/>
        <v>0</v>
      </c>
      <c r="C544" t="str">
        <f>VLOOKUP(M544,'user list'!A:B,2,0)</f>
        <v>CREMCO</v>
      </c>
      <c r="D544" s="69" t="s">
        <v>1382</v>
      </c>
      <c r="E544" s="69" t="s">
        <v>65</v>
      </c>
      <c r="F544" s="171">
        <v>45807</v>
      </c>
      <c r="G544" s="69" t="s">
        <v>1383</v>
      </c>
      <c r="H544" s="69"/>
      <c r="I544" s="69"/>
      <c r="J544" s="69" t="s">
        <v>874</v>
      </c>
      <c r="K544" s="171">
        <v>45810</v>
      </c>
      <c r="L544" s="69" t="s">
        <v>784</v>
      </c>
      <c r="M544" s="69" t="s">
        <v>206</v>
      </c>
      <c r="N544" s="69"/>
      <c r="O544" s="69" t="s">
        <v>1384</v>
      </c>
      <c r="P544" s="69"/>
      <c r="Q544" s="69" t="s">
        <v>792</v>
      </c>
      <c r="R544" s="69" t="s">
        <v>793</v>
      </c>
      <c r="S544" s="69" t="s">
        <v>809</v>
      </c>
    </row>
    <row r="545" spans="2:19">
      <c r="B545" t="b">
        <f t="shared" si="13"/>
        <v>0</v>
      </c>
      <c r="C545" t="str">
        <f>VLOOKUP(M545,'user list'!A:B,2,0)</f>
        <v>CREMCO</v>
      </c>
      <c r="D545" s="69" t="s">
        <v>1385</v>
      </c>
      <c r="E545" s="69" t="s">
        <v>65</v>
      </c>
      <c r="F545" s="171">
        <v>45800</v>
      </c>
      <c r="G545" s="69" t="s">
        <v>1386</v>
      </c>
      <c r="H545" s="69"/>
      <c r="I545" s="69"/>
      <c r="J545" s="69"/>
      <c r="K545" s="171">
        <v>45810</v>
      </c>
      <c r="L545" s="69" t="s">
        <v>784</v>
      </c>
      <c r="M545" s="69" t="s">
        <v>206</v>
      </c>
      <c r="N545" s="69">
        <v>1</v>
      </c>
      <c r="O545" s="69" t="s">
        <v>1387</v>
      </c>
      <c r="P545" s="69"/>
      <c r="Q545" s="69" t="s">
        <v>805</v>
      </c>
      <c r="R545" s="69" t="s">
        <v>806</v>
      </c>
      <c r="S545" s="69" t="s">
        <v>809</v>
      </c>
    </row>
    <row r="546" spans="2:19">
      <c r="B546" t="b">
        <f t="shared" si="13"/>
        <v>0</v>
      </c>
      <c r="C546" t="str">
        <f>VLOOKUP(M546,'user list'!A:B,2,0)</f>
        <v>QCYDO</v>
      </c>
      <c r="D546" s="69" t="s">
        <v>1388</v>
      </c>
      <c r="E546" s="69" t="s">
        <v>151</v>
      </c>
      <c r="F546" s="171">
        <v>45810</v>
      </c>
      <c r="G546" s="69" t="s">
        <v>1389</v>
      </c>
      <c r="H546" s="69"/>
      <c r="I546" s="69"/>
      <c r="J546" s="69"/>
      <c r="K546" s="171">
        <v>45810</v>
      </c>
      <c r="L546" s="69" t="s">
        <v>784</v>
      </c>
      <c r="M546" s="69" t="s">
        <v>270</v>
      </c>
      <c r="N546" s="69">
        <v>1</v>
      </c>
      <c r="O546" s="69"/>
      <c r="P546" s="69"/>
      <c r="Q546" s="69"/>
      <c r="R546" s="69"/>
      <c r="S546" s="69"/>
    </row>
    <row r="547" spans="2:19">
      <c r="B547" t="b">
        <f t="shared" si="13"/>
        <v>0</v>
      </c>
      <c r="C547" t="str">
        <f>VLOOKUP(M547,'user list'!A:B,2,0)</f>
        <v>CPDD</v>
      </c>
      <c r="D547" s="69" t="s">
        <v>1390</v>
      </c>
      <c r="E547" s="69" t="s">
        <v>1391</v>
      </c>
      <c r="F547" s="171">
        <v>45806</v>
      </c>
      <c r="G547" s="69" t="s">
        <v>1392</v>
      </c>
      <c r="H547" s="69"/>
      <c r="I547" s="69"/>
      <c r="J547" s="69"/>
      <c r="K547" s="171">
        <v>45810</v>
      </c>
      <c r="L547" s="69" t="s">
        <v>784</v>
      </c>
      <c r="M547" s="69" t="s">
        <v>205</v>
      </c>
      <c r="N547" s="69">
        <v>1</v>
      </c>
      <c r="O547" s="69"/>
      <c r="P547" s="69"/>
      <c r="Q547" s="69" t="s">
        <v>805</v>
      </c>
      <c r="R547" s="69"/>
      <c r="S547" s="69" t="s">
        <v>787</v>
      </c>
    </row>
    <row r="548" spans="2:19">
      <c r="B548" t="b">
        <f t="shared" si="13"/>
        <v>0</v>
      </c>
      <c r="C548" t="str">
        <f>VLOOKUP(M548,'user list'!A:B,2,0)</f>
        <v>MDAD</v>
      </c>
      <c r="D548" s="69" t="s">
        <v>1393</v>
      </c>
      <c r="E548" s="69" t="s">
        <v>42</v>
      </c>
      <c r="F548" s="171">
        <v>45810</v>
      </c>
      <c r="G548" s="69" t="s">
        <v>1394</v>
      </c>
      <c r="H548" s="69"/>
      <c r="I548" s="69"/>
      <c r="J548" s="69"/>
      <c r="K548" s="171">
        <v>45810</v>
      </c>
      <c r="L548" s="69" t="s">
        <v>784</v>
      </c>
      <c r="M548" s="69" t="s">
        <v>223</v>
      </c>
      <c r="N548" s="69"/>
      <c r="O548" s="69"/>
      <c r="P548" s="69"/>
      <c r="Q548" s="69" t="s">
        <v>828</v>
      </c>
      <c r="R548" s="69"/>
      <c r="S548" s="69" t="s">
        <v>787</v>
      </c>
    </row>
    <row r="549" spans="2:19">
      <c r="B549" t="b">
        <f t="shared" si="13"/>
        <v>0</v>
      </c>
      <c r="C549" t="str">
        <f>VLOOKUP(M549,'user list'!A:B,2,0)</f>
        <v>CPDD</v>
      </c>
      <c r="D549" s="69" t="s">
        <v>1395</v>
      </c>
      <c r="E549" s="69" t="s">
        <v>1396</v>
      </c>
      <c r="F549" s="171">
        <v>45806</v>
      </c>
      <c r="G549" s="69" t="s">
        <v>1397</v>
      </c>
      <c r="H549" s="69"/>
      <c r="I549" s="69"/>
      <c r="J549" s="69"/>
      <c r="K549" s="171">
        <v>45810</v>
      </c>
      <c r="L549" s="69" t="s">
        <v>784</v>
      </c>
      <c r="M549" s="69" t="s">
        <v>205</v>
      </c>
      <c r="N549" s="69">
        <v>1</v>
      </c>
      <c r="O549" s="69"/>
      <c r="P549" s="69"/>
      <c r="Q549" s="69" t="s">
        <v>805</v>
      </c>
      <c r="R549" s="69"/>
      <c r="S549" s="69" t="s">
        <v>787</v>
      </c>
    </row>
    <row r="550" spans="2:19">
      <c r="B550" t="b">
        <f t="shared" si="13"/>
        <v>0</v>
      </c>
      <c r="C550" t="str">
        <f>VLOOKUP(M550,'user list'!A:B,2,0)</f>
        <v>MDAD</v>
      </c>
      <c r="D550" s="69" t="s">
        <v>1393</v>
      </c>
      <c r="E550" s="69" t="s">
        <v>42</v>
      </c>
      <c r="F550" s="171">
        <v>45810</v>
      </c>
      <c r="G550" s="69" t="s">
        <v>1394</v>
      </c>
      <c r="H550" s="69"/>
      <c r="I550" s="69"/>
      <c r="J550" s="69"/>
      <c r="K550" s="171">
        <v>45810</v>
      </c>
      <c r="L550" s="69" t="s">
        <v>784</v>
      </c>
      <c r="M550" s="69" t="s">
        <v>223</v>
      </c>
      <c r="N550" s="69">
        <v>1</v>
      </c>
      <c r="O550" s="69"/>
      <c r="P550" s="69" t="s">
        <v>223</v>
      </c>
      <c r="Q550" s="69" t="s">
        <v>828</v>
      </c>
      <c r="R550" s="69"/>
      <c r="S550" s="69" t="s">
        <v>787</v>
      </c>
    </row>
    <row r="551" spans="2:19">
      <c r="B551" t="b">
        <f t="shared" si="13"/>
        <v>0</v>
      </c>
      <c r="C551" t="str">
        <f>VLOOKUP(M551,'user list'!A:B,2,0)</f>
        <v>MDAD</v>
      </c>
      <c r="D551" s="69" t="s">
        <v>1398</v>
      </c>
      <c r="E551" s="69" t="s">
        <v>42</v>
      </c>
      <c r="F551" s="171">
        <v>45810</v>
      </c>
      <c r="G551" s="69" t="s">
        <v>1399</v>
      </c>
      <c r="H551" s="69"/>
      <c r="I551" s="69"/>
      <c r="J551" s="69"/>
      <c r="K551" s="171">
        <v>45810</v>
      </c>
      <c r="L551" s="69" t="s">
        <v>784</v>
      </c>
      <c r="M551" s="69" t="s">
        <v>223</v>
      </c>
      <c r="N551" s="69">
        <v>1</v>
      </c>
      <c r="O551" s="69"/>
      <c r="P551" s="69"/>
      <c r="Q551" s="69" t="s">
        <v>828</v>
      </c>
      <c r="R551" s="69"/>
      <c r="S551" s="69" t="s">
        <v>787</v>
      </c>
    </row>
    <row r="552" spans="2:19">
      <c r="B552" t="b">
        <f t="shared" si="13"/>
        <v>0</v>
      </c>
      <c r="C552" t="str">
        <f>VLOOKUP(M552,'user list'!A:B,2,0)</f>
        <v>LEDIPO</v>
      </c>
      <c r="D552" s="69" t="s">
        <v>1400</v>
      </c>
      <c r="E552" s="69" t="s">
        <v>43</v>
      </c>
      <c r="F552" s="171">
        <v>45810</v>
      </c>
      <c r="G552" s="69" t="s">
        <v>1401</v>
      </c>
      <c r="H552" s="69"/>
      <c r="I552" s="69"/>
      <c r="J552" s="69"/>
      <c r="K552" s="171">
        <v>45810</v>
      </c>
      <c r="L552" s="69" t="s">
        <v>784</v>
      </c>
      <c r="M552" s="69" t="s">
        <v>222</v>
      </c>
      <c r="N552" s="69">
        <v>1</v>
      </c>
      <c r="O552" s="69"/>
      <c r="P552" s="69"/>
      <c r="Q552" s="69" t="s">
        <v>792</v>
      </c>
      <c r="R552" s="69" t="s">
        <v>793</v>
      </c>
      <c r="S552" s="69" t="s">
        <v>809</v>
      </c>
    </row>
    <row r="553" spans="2:19">
      <c r="B553" t="b">
        <f t="shared" si="13"/>
        <v>0</v>
      </c>
      <c r="C553" t="str">
        <f>VLOOKUP(M553,'user list'!A:B,2,0)</f>
        <v>CTO</v>
      </c>
      <c r="D553" s="69" t="s">
        <v>1402</v>
      </c>
      <c r="E553" s="69" t="s">
        <v>758</v>
      </c>
      <c r="F553" s="171">
        <v>45807</v>
      </c>
      <c r="G553" s="69" t="s">
        <v>1403</v>
      </c>
      <c r="H553" s="69"/>
      <c r="I553" s="69"/>
      <c r="J553" s="69"/>
      <c r="K553" s="171">
        <v>45810</v>
      </c>
      <c r="L553" s="69" t="s">
        <v>784</v>
      </c>
      <c r="M553" s="69" t="s">
        <v>207</v>
      </c>
      <c r="N553" s="69">
        <v>1</v>
      </c>
      <c r="O553" s="69"/>
      <c r="P553" s="69"/>
      <c r="Q553" s="69"/>
      <c r="R553" s="69"/>
      <c r="S553" s="69" t="s">
        <v>809</v>
      </c>
    </row>
    <row r="554" spans="2:19">
      <c r="B554" t="b">
        <f t="shared" si="13"/>
        <v>0</v>
      </c>
      <c r="C554" t="str">
        <f>VLOOKUP(M554,'user list'!A:B,2,0)</f>
        <v>QCEAU</v>
      </c>
      <c r="D554" s="69" t="s">
        <v>1404</v>
      </c>
      <c r="E554" s="69" t="s">
        <v>1405</v>
      </c>
      <c r="F554" s="171">
        <v>45810</v>
      </c>
      <c r="G554" s="69" t="s">
        <v>1406</v>
      </c>
      <c r="H554" s="69"/>
      <c r="I554" s="69"/>
      <c r="J554" s="69"/>
      <c r="K554" s="171">
        <v>45810</v>
      </c>
      <c r="L554" s="69" t="s">
        <v>784</v>
      </c>
      <c r="M554" s="69" t="s">
        <v>266</v>
      </c>
      <c r="N554" s="69">
        <v>1</v>
      </c>
      <c r="O554" s="69"/>
      <c r="P554" s="69"/>
      <c r="Q554" s="69" t="s">
        <v>792</v>
      </c>
      <c r="R554" s="69" t="s">
        <v>793</v>
      </c>
      <c r="S554" s="69"/>
    </row>
    <row r="555" spans="2:19">
      <c r="B555" t="b">
        <f t="shared" si="13"/>
        <v>0</v>
      </c>
      <c r="C555" t="str">
        <f>VLOOKUP(M555,'user list'!A:B,2,0)</f>
        <v>CTO</v>
      </c>
      <c r="D555" s="69" t="s">
        <v>1407</v>
      </c>
      <c r="E555" s="69" t="s">
        <v>758</v>
      </c>
      <c r="F555" s="171">
        <v>45810</v>
      </c>
      <c r="G555" s="69" t="s">
        <v>1408</v>
      </c>
      <c r="H555" s="69"/>
      <c r="I555" s="69"/>
      <c r="J555" s="69"/>
      <c r="K555" s="171">
        <v>45810</v>
      </c>
      <c r="L555" s="69" t="s">
        <v>784</v>
      </c>
      <c r="M555" s="69" t="s">
        <v>207</v>
      </c>
      <c r="N555" s="69">
        <v>1</v>
      </c>
      <c r="O555" s="69"/>
      <c r="P555" s="69"/>
      <c r="Q555" s="69"/>
      <c r="R555" s="69"/>
      <c r="S555" s="69" t="s">
        <v>787</v>
      </c>
    </row>
    <row r="556" spans="2:19">
      <c r="B556" t="b">
        <f t="shared" si="13"/>
        <v>0</v>
      </c>
      <c r="C556" t="str">
        <f>VLOOKUP(M556,'user list'!A:B,2,0)</f>
        <v>MDAD</v>
      </c>
      <c r="D556" s="69" t="s">
        <v>1409</v>
      </c>
      <c r="E556" s="69" t="s">
        <v>42</v>
      </c>
      <c r="F556" s="171">
        <v>45810</v>
      </c>
      <c r="G556" s="69" t="s">
        <v>1410</v>
      </c>
      <c r="H556" s="69"/>
      <c r="I556" s="69"/>
      <c r="J556" s="69"/>
      <c r="K556" s="171">
        <v>45810</v>
      </c>
      <c r="L556" s="69" t="s">
        <v>784</v>
      </c>
      <c r="M556" s="69" t="s">
        <v>223</v>
      </c>
      <c r="N556" s="69">
        <v>1</v>
      </c>
      <c r="O556" s="69"/>
      <c r="P556" s="69"/>
      <c r="Q556" s="69" t="s">
        <v>828</v>
      </c>
      <c r="R556" s="69"/>
      <c r="S556" s="69" t="s">
        <v>809</v>
      </c>
    </row>
    <row r="557" spans="2:19">
      <c r="B557" t="b">
        <f t="shared" ref="B557:B564" si="14">IF(C557="X",1)</f>
        <v>0</v>
      </c>
      <c r="C557" t="str">
        <f>VLOOKUP(M557,'user list'!A:B,2,0)</f>
        <v>QCDRRMO</v>
      </c>
      <c r="D557" s="69" t="s">
        <v>1411</v>
      </c>
      <c r="E557" s="69" t="s">
        <v>1412</v>
      </c>
      <c r="F557" s="171">
        <v>45810</v>
      </c>
      <c r="G557" s="69" t="s">
        <v>1413</v>
      </c>
      <c r="H557" s="69"/>
      <c r="I557" s="69"/>
      <c r="J557" s="69"/>
      <c r="K557" s="171">
        <v>45810</v>
      </c>
      <c r="L557" s="69" t="s">
        <v>784</v>
      </c>
      <c r="M557" s="69" t="s">
        <v>265</v>
      </c>
      <c r="N557" s="69">
        <v>1</v>
      </c>
      <c r="O557" s="69" t="s">
        <v>1414</v>
      </c>
      <c r="P557" s="69"/>
      <c r="Q557" s="69" t="s">
        <v>792</v>
      </c>
      <c r="R557" s="69"/>
      <c r="S557" s="69" t="s">
        <v>787</v>
      </c>
    </row>
    <row r="558" spans="2:19">
      <c r="B558" t="b">
        <f t="shared" si="14"/>
        <v>0</v>
      </c>
      <c r="C558" t="str">
        <f>VLOOKUP(M558,'user list'!A:B,2,0)</f>
        <v>ITDD</v>
      </c>
      <c r="D558" s="69" t="s">
        <v>1415</v>
      </c>
      <c r="E558" s="69" t="s">
        <v>41</v>
      </c>
      <c r="F558" s="171">
        <v>45807</v>
      </c>
      <c r="G558" s="69" t="s">
        <v>1416</v>
      </c>
      <c r="H558" s="69"/>
      <c r="I558" s="69"/>
      <c r="J558" s="69"/>
      <c r="K558" s="171">
        <v>45810</v>
      </c>
      <c r="L558" s="69" t="s">
        <v>784</v>
      </c>
      <c r="M558" s="69" t="s">
        <v>219</v>
      </c>
      <c r="N558" s="69">
        <v>1</v>
      </c>
      <c r="O558" s="69"/>
      <c r="P558" s="69"/>
      <c r="Q558" s="69" t="s">
        <v>792</v>
      </c>
      <c r="R558" s="69"/>
      <c r="S558" s="69"/>
    </row>
    <row r="559" spans="2:19">
      <c r="B559" t="b">
        <f t="shared" si="14"/>
        <v>0</v>
      </c>
      <c r="C559" t="str">
        <f>VLOOKUP(M559,'user list'!A:B,2,0)</f>
        <v>QCDRRMO</v>
      </c>
      <c r="D559" s="69" t="s">
        <v>1417</v>
      </c>
      <c r="E559" s="69" t="s">
        <v>43</v>
      </c>
      <c r="F559" s="171">
        <v>45810</v>
      </c>
      <c r="G559" s="69" t="s">
        <v>1418</v>
      </c>
      <c r="H559" s="69"/>
      <c r="I559" s="69"/>
      <c r="J559" s="69"/>
      <c r="K559" s="171">
        <v>45810</v>
      </c>
      <c r="L559" s="69" t="s">
        <v>784</v>
      </c>
      <c r="M559" s="69" t="s">
        <v>265</v>
      </c>
      <c r="N559" s="69">
        <v>1</v>
      </c>
      <c r="O559" s="69" t="s">
        <v>1419</v>
      </c>
      <c r="P559" s="69"/>
      <c r="Q559" s="69"/>
      <c r="R559" s="69"/>
      <c r="S559" s="69" t="s">
        <v>809</v>
      </c>
    </row>
    <row r="560" spans="2:19">
      <c r="B560" t="b">
        <f t="shared" si="14"/>
        <v>0</v>
      </c>
      <c r="C560" t="str">
        <f>VLOOKUP(M560,'user list'!A:B,2,0)</f>
        <v>QCEAU</v>
      </c>
      <c r="D560" s="69" t="s">
        <v>1420</v>
      </c>
      <c r="E560" s="69" t="s">
        <v>1421</v>
      </c>
      <c r="F560" s="171">
        <v>45810</v>
      </c>
      <c r="G560" s="69" t="s">
        <v>1422</v>
      </c>
      <c r="H560" s="69"/>
      <c r="I560" s="69"/>
      <c r="J560" s="69"/>
      <c r="K560" s="171">
        <v>45810</v>
      </c>
      <c r="L560" s="69" t="s">
        <v>784</v>
      </c>
      <c r="M560" s="69" t="s">
        <v>266</v>
      </c>
      <c r="N560" s="69">
        <v>1</v>
      </c>
      <c r="O560" s="69"/>
      <c r="P560" s="69"/>
      <c r="Q560" s="69" t="s">
        <v>805</v>
      </c>
      <c r="R560" s="69" t="s">
        <v>806</v>
      </c>
      <c r="S560" s="69"/>
    </row>
    <row r="561" spans="2:19">
      <c r="B561" t="b">
        <f t="shared" si="14"/>
        <v>0</v>
      </c>
      <c r="C561" t="str">
        <f>VLOOKUP(M561,'user list'!A:B,2,0)</f>
        <v>ITDD</v>
      </c>
      <c r="D561" s="69" t="s">
        <v>1423</v>
      </c>
      <c r="E561" s="69" t="s">
        <v>129</v>
      </c>
      <c r="F561" s="171">
        <v>45807</v>
      </c>
      <c r="G561" s="69" t="s">
        <v>1354</v>
      </c>
      <c r="H561" s="69"/>
      <c r="I561" s="69"/>
      <c r="J561" s="69"/>
      <c r="K561" s="171">
        <v>45810</v>
      </c>
      <c r="L561" s="69" t="s">
        <v>784</v>
      </c>
      <c r="M561" s="69" t="s">
        <v>219</v>
      </c>
      <c r="N561" s="69">
        <v>1</v>
      </c>
      <c r="O561" s="69"/>
      <c r="P561" s="69"/>
      <c r="Q561" s="69" t="s">
        <v>805</v>
      </c>
      <c r="R561" s="69" t="s">
        <v>824</v>
      </c>
      <c r="S561" s="69"/>
    </row>
    <row r="562" spans="2:19">
      <c r="B562" t="b">
        <f t="shared" si="14"/>
        <v>0</v>
      </c>
      <c r="C562" t="str">
        <f>VLOOKUP(M562,'user list'!A:B,2,0)</f>
        <v>MDAD</v>
      </c>
      <c r="D562" s="69" t="s">
        <v>1424</v>
      </c>
      <c r="E562" s="69" t="s">
        <v>1425</v>
      </c>
      <c r="F562" s="171">
        <v>45807</v>
      </c>
      <c r="G562" s="69" t="s">
        <v>1358</v>
      </c>
      <c r="H562" s="69"/>
      <c r="I562" s="69"/>
      <c r="J562" s="69"/>
      <c r="K562" s="171">
        <v>45810</v>
      </c>
      <c r="L562" s="69" t="s">
        <v>784</v>
      </c>
      <c r="M562" s="69" t="s">
        <v>223</v>
      </c>
      <c r="N562" s="69">
        <v>1</v>
      </c>
      <c r="O562" s="69"/>
      <c r="P562" s="69"/>
      <c r="Q562" s="69" t="s">
        <v>828</v>
      </c>
      <c r="R562" s="69"/>
      <c r="S562" s="69" t="s">
        <v>809</v>
      </c>
    </row>
    <row r="563" spans="2:19">
      <c r="B563" t="b">
        <f t="shared" si="14"/>
        <v>0</v>
      </c>
      <c r="C563" t="str">
        <f>VLOOKUP(M563,'user list'!A:B,2,0)</f>
        <v>CREMCO</v>
      </c>
      <c r="D563" s="69" t="s">
        <v>1426</v>
      </c>
      <c r="E563" s="69" t="s">
        <v>65</v>
      </c>
      <c r="F563" s="171">
        <v>45810</v>
      </c>
      <c r="G563" s="69" t="s">
        <v>1386</v>
      </c>
      <c r="H563" s="69"/>
      <c r="I563" s="69"/>
      <c r="J563" s="69"/>
      <c r="K563" s="171">
        <v>45810</v>
      </c>
      <c r="L563" s="69" t="s">
        <v>784</v>
      </c>
      <c r="M563" s="69" t="s">
        <v>206</v>
      </c>
      <c r="N563" s="69">
        <v>1</v>
      </c>
      <c r="O563" s="69" t="s">
        <v>1427</v>
      </c>
      <c r="P563" s="69"/>
      <c r="Q563" s="69" t="s">
        <v>805</v>
      </c>
      <c r="R563" s="69" t="s">
        <v>806</v>
      </c>
      <c r="S563" s="69" t="s">
        <v>809</v>
      </c>
    </row>
    <row r="564" spans="2:19">
      <c r="B564" t="b">
        <f t="shared" si="14"/>
        <v>0</v>
      </c>
      <c r="C564" t="str">
        <f>VLOOKUP(M564,'user list'!A:B,2,0)</f>
        <v>MDAD</v>
      </c>
      <c r="D564" s="69" t="s">
        <v>1428</v>
      </c>
      <c r="E564" s="69" t="s">
        <v>1429</v>
      </c>
      <c r="F564" s="171">
        <v>45806</v>
      </c>
      <c r="G564" s="69" t="s">
        <v>1394</v>
      </c>
      <c r="H564" s="69"/>
      <c r="I564" s="69"/>
      <c r="J564" s="69"/>
      <c r="K564" s="171">
        <v>45810</v>
      </c>
      <c r="L564" s="69" t="s">
        <v>784</v>
      </c>
      <c r="M564" s="69" t="s">
        <v>223</v>
      </c>
      <c r="N564" s="69">
        <v>2</v>
      </c>
      <c r="O564" s="69" t="s">
        <v>1430</v>
      </c>
      <c r="P564" s="69"/>
      <c r="Q564" s="69" t="s">
        <v>785</v>
      </c>
      <c r="R564" s="69"/>
      <c r="S564" s="69" t="s">
        <v>809</v>
      </c>
    </row>
  </sheetData>
  <autoFilter ref="C3:S389"/>
  <pageMargins left="0.7" right="0.7" top="0.75" bottom="0.75" header="0.3" footer="0.3"/>
  <pageSetup orientation="portrai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7"/>
  </sheetPr>
  <dimension ref="B1:D19"/>
  <sheetViews>
    <sheetView showGridLines="0" workbookViewId="0">
      <selection activeCell="B2" sqref="B2"/>
    </sheetView>
  </sheetViews>
  <sheetFormatPr defaultColWidth="8.88671875" defaultRowHeight="15"/>
  <cols>
    <col min="1" max="1" width="3" style="99" customWidth="1"/>
    <col min="2" max="2" width="26.21875" style="99" customWidth="1"/>
    <col min="3" max="3" width="6.44140625" style="99" customWidth="1"/>
    <col min="4" max="16384" width="8.88671875" style="99"/>
  </cols>
  <sheetData>
    <row r="1" spans="2:2" ht="7.05" customHeight="1"/>
    <row r="2" spans="2:2" ht="24.6">
      <c r="B2" s="100" t="s">
        <v>161</v>
      </c>
    </row>
    <row r="3" spans="2:2">
      <c r="B3" s="99" t="s">
        <v>1682</v>
      </c>
    </row>
    <row r="5" spans="2:2" ht="16.8">
      <c r="B5" s="101" t="s">
        <v>1683</v>
      </c>
    </row>
    <row r="17" spans="2:4">
      <c r="B17" s="99" t="s">
        <v>1684</v>
      </c>
    </row>
    <row r="18" spans="2:4">
      <c r="B18" s="99" t="s">
        <v>163</v>
      </c>
      <c r="C18" s="102">
        <f>COUNTIF(raw_act!G:G,"STORE")</f>
        <v>824</v>
      </c>
      <c r="D18" s="99" t="s">
        <v>164</v>
      </c>
    </row>
    <row r="19" spans="2:4">
      <c r="B19" s="99" t="s">
        <v>165</v>
      </c>
      <c r="C19" s="103" t="s">
        <v>1685</v>
      </c>
    </row>
  </sheetData>
  <pageMargins left="0.75" right="0.75" top="1" bottom="1" header="0.5" footer="0.5"/>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2" tint="-9.9978637043366805E-2"/>
  </sheetPr>
  <dimension ref="A1:AH3000"/>
  <sheetViews>
    <sheetView showGridLines="0" zoomScale="89" zoomScaleNormal="89" workbookViewId="0">
      <pane xSplit="8" ySplit="10" topLeftCell="AF791" activePane="bottomRight" state="frozen"/>
      <selection pane="topRight"/>
      <selection pane="bottomLeft"/>
      <selection pane="bottomRight"/>
    </sheetView>
  </sheetViews>
  <sheetFormatPr defaultColWidth="8.88671875" defaultRowHeight="13.2"/>
  <cols>
    <col min="1" max="1" width="8.88671875" style="27"/>
    <col min="2" max="3" width="13.88671875" style="27" customWidth="1"/>
    <col min="4" max="4" width="8.88671875" style="27"/>
    <col min="5" max="5" width="11.5546875" style="27" customWidth="1"/>
    <col min="6" max="6" width="22.6640625" style="56" customWidth="1"/>
    <col min="7" max="7" width="25.88671875" style="56" customWidth="1"/>
    <col min="8" max="9" width="17.88671875" style="56" customWidth="1"/>
    <col min="10" max="11" width="10.88671875" style="56" customWidth="1"/>
    <col min="12" max="12" width="19.109375" style="56" customWidth="1"/>
    <col min="13" max="13" width="16.21875" style="56" customWidth="1"/>
    <col min="14" max="14" width="24.44140625" style="56" customWidth="1"/>
    <col min="15" max="15" width="21" style="56" customWidth="1"/>
    <col min="16" max="16" width="17.5546875" style="56" customWidth="1"/>
    <col min="17" max="17" width="34.6640625" style="56" customWidth="1"/>
    <col min="18" max="18" width="13.5546875" style="56" customWidth="1"/>
    <col min="19" max="19" width="19.5546875" style="56" customWidth="1"/>
    <col min="20" max="20" width="20.77734375" style="56" customWidth="1"/>
    <col min="21" max="21" width="15.6640625" style="56" customWidth="1"/>
    <col min="22" max="46" width="9.21875" style="56" customWidth="1"/>
    <col min="47" max="16384" width="8.88671875" style="56"/>
  </cols>
  <sheetData>
    <row r="1" spans="2:34" ht="14.4">
      <c r="F1" s="72" t="s">
        <v>293</v>
      </c>
    </row>
    <row r="2" spans="2:34" ht="14.4">
      <c r="F2" s="60"/>
      <c r="G2"/>
      <c r="H2" s="60"/>
      <c r="I2"/>
      <c r="J2" s="60"/>
      <c r="K2"/>
      <c r="L2" s="65"/>
      <c r="M2"/>
    </row>
    <row r="4" spans="2:34" ht="14.4">
      <c r="I4" s="98"/>
    </row>
    <row r="5" spans="2:34" ht="14.4">
      <c r="I5" s="98"/>
    </row>
    <row r="9" spans="2:34" ht="13.05" customHeight="1">
      <c r="B9" s="27" t="s">
        <v>1686</v>
      </c>
      <c r="F9" s="71" t="s">
        <v>297</v>
      </c>
    </row>
    <row r="10" spans="2:34" ht="14.4">
      <c r="B10" s="97" t="s">
        <v>1687</v>
      </c>
      <c r="C10" s="97"/>
      <c r="D10" s="27" t="s">
        <v>1688</v>
      </c>
      <c r="E10" s="27" t="s">
        <v>1689</v>
      </c>
      <c r="F10" s="69" t="s">
        <v>302</v>
      </c>
      <c r="G10" s="69" t="s">
        <v>303</v>
      </c>
      <c r="H10" s="69" t="s">
        <v>772</v>
      </c>
      <c r="I10" s="69" t="s">
        <v>773</v>
      </c>
      <c r="J10" s="69" t="s">
        <v>306</v>
      </c>
      <c r="K10" s="69" t="s">
        <v>307</v>
      </c>
      <c r="L10" s="69" t="s">
        <v>308</v>
      </c>
      <c r="M10" s="69" t="s">
        <v>774</v>
      </c>
      <c r="N10" s="69" t="s">
        <v>316</v>
      </c>
      <c r="O10" s="69" t="s">
        <v>775</v>
      </c>
      <c r="P10" s="69" t="s">
        <v>776</v>
      </c>
      <c r="Q10" s="69" t="s">
        <v>777</v>
      </c>
      <c r="R10" s="69" t="s">
        <v>778</v>
      </c>
      <c r="S10" s="69" t="s">
        <v>779</v>
      </c>
      <c r="T10" s="69" t="s">
        <v>780</v>
      </c>
      <c r="U10" s="69" t="s">
        <v>781</v>
      </c>
      <c r="V10" s="69" t="s">
        <v>1690</v>
      </c>
      <c r="W10" s="69" t="s">
        <v>1691</v>
      </c>
      <c r="X10" s="69" t="s">
        <v>1692</v>
      </c>
      <c r="Y10" s="69" t="s">
        <v>1693</v>
      </c>
      <c r="Z10" s="69" t="s">
        <v>1694</v>
      </c>
      <c r="AA10" s="69" t="s">
        <v>1695</v>
      </c>
      <c r="AB10" s="69" t="s">
        <v>1696</v>
      </c>
      <c r="AC10" s="69" t="s">
        <v>1697</v>
      </c>
      <c r="AD10" s="69" t="s">
        <v>1698</v>
      </c>
      <c r="AE10" s="69" t="s">
        <v>1699</v>
      </c>
      <c r="AF10" s="69" t="s">
        <v>1700</v>
      </c>
      <c r="AG10" s="69" t="s">
        <v>1701</v>
      </c>
      <c r="AH10" s="69" t="s">
        <v>1702</v>
      </c>
    </row>
    <row r="11" spans="2:34" ht="14.4">
      <c r="B11" s="27" t="e">
        <f>VLOOKUP(I11,raw_OCM!B:C,2,0)</f>
        <v>#N/A</v>
      </c>
      <c r="D11" t="b">
        <f>IF(E11="X",1)</f>
        <v>0</v>
      </c>
      <c r="E11" s="27" t="str">
        <f>VLOOKUP(O11,'user list'!A:B,2,0)</f>
        <v>LEDIPO</v>
      </c>
      <c r="F11" s="69" t="s">
        <v>3476</v>
      </c>
      <c r="G11" s="69" t="s">
        <v>76</v>
      </c>
      <c r="H11" s="171">
        <v>45826</v>
      </c>
      <c r="I11" s="69" t="s">
        <v>3477</v>
      </c>
      <c r="J11" s="69"/>
      <c r="K11" s="69"/>
      <c r="L11" s="69"/>
      <c r="M11" s="171">
        <v>45826</v>
      </c>
      <c r="N11" s="69" t="s">
        <v>1433</v>
      </c>
      <c r="O11" s="69" t="s">
        <v>222</v>
      </c>
      <c r="P11" s="69">
        <v>1</v>
      </c>
      <c r="Q11" s="69"/>
      <c r="R11" s="69"/>
      <c r="S11" s="69" t="s">
        <v>792</v>
      </c>
      <c r="T11" s="69" t="s">
        <v>793</v>
      </c>
      <c r="U11" s="69" t="s">
        <v>809</v>
      </c>
      <c r="V11" s="69"/>
      <c r="W11" s="69"/>
      <c r="X11" s="69"/>
      <c r="Y11" s="69"/>
      <c r="Z11" s="69"/>
      <c r="AA11" s="69"/>
      <c r="AB11" s="69"/>
      <c r="AC11" s="69"/>
      <c r="AD11" s="69"/>
      <c r="AE11" s="69"/>
      <c r="AF11" s="69"/>
      <c r="AG11" s="69"/>
      <c r="AH11" s="69"/>
    </row>
    <row r="12" spans="2:34" ht="14.4">
      <c r="B12" s="27" t="e">
        <f>VLOOKUP(I12,raw_OCM!B:C,2,0)</f>
        <v>#N/A</v>
      </c>
      <c r="D12" t="b">
        <f t="shared" ref="D12:D75" si="0">IF(E12="X",1)</f>
        <v>0</v>
      </c>
      <c r="E12" s="27" t="str">
        <f>VLOOKUP(O12,'user list'!A:B,2,0)</f>
        <v>CTO</v>
      </c>
      <c r="F12" s="69" t="s">
        <v>3478</v>
      </c>
      <c r="G12" s="69" t="s">
        <v>758</v>
      </c>
      <c r="H12" s="171">
        <v>45824</v>
      </c>
      <c r="I12" s="69" t="s">
        <v>3479</v>
      </c>
      <c r="J12" s="69"/>
      <c r="K12" s="69"/>
      <c r="L12" s="69"/>
      <c r="M12" s="171">
        <v>45826</v>
      </c>
      <c r="N12" s="69" t="s">
        <v>784</v>
      </c>
      <c r="O12" s="69" t="s">
        <v>207</v>
      </c>
      <c r="P12" s="69">
        <v>1</v>
      </c>
      <c r="Q12" s="69"/>
      <c r="R12" s="69"/>
      <c r="S12" s="69" t="s">
        <v>785</v>
      </c>
      <c r="T12" s="69" t="s">
        <v>786</v>
      </c>
      <c r="U12" s="69" t="s">
        <v>809</v>
      </c>
      <c r="V12" s="69"/>
      <c r="W12" s="69"/>
      <c r="X12" s="69"/>
      <c r="Y12" s="69"/>
      <c r="Z12" s="69"/>
      <c r="AA12" s="69"/>
      <c r="AB12" s="69"/>
      <c r="AC12" s="69"/>
      <c r="AD12" s="69"/>
      <c r="AE12" s="69"/>
      <c r="AF12" s="69"/>
      <c r="AG12" s="69"/>
      <c r="AH12" s="69" t="s">
        <v>222</v>
      </c>
    </row>
    <row r="13" spans="2:34" ht="14.4">
      <c r="B13" s="27" t="e">
        <f>VLOOKUP(I13,raw_OCM!B:C,2,0)</f>
        <v>#N/A</v>
      </c>
      <c r="D13" t="b">
        <f t="shared" si="0"/>
        <v>0</v>
      </c>
      <c r="E13" s="27" t="str">
        <f>VLOOKUP(O13,'user list'!A:B,2,0)</f>
        <v>OCA</v>
      </c>
      <c r="F13" s="69" t="s">
        <v>3480</v>
      </c>
      <c r="G13" s="69" t="s">
        <v>1131</v>
      </c>
      <c r="H13" s="171">
        <v>45826</v>
      </c>
      <c r="I13" s="69" t="s">
        <v>3481</v>
      </c>
      <c r="J13" s="69" t="s">
        <v>3224</v>
      </c>
      <c r="K13" s="69"/>
      <c r="L13" s="69" t="s">
        <v>874</v>
      </c>
      <c r="M13" s="171">
        <v>45826</v>
      </c>
      <c r="N13" s="69" t="s">
        <v>3482</v>
      </c>
      <c r="O13" s="69" t="s">
        <v>228</v>
      </c>
      <c r="P13" s="69"/>
      <c r="Q13" s="69"/>
      <c r="R13" s="69"/>
      <c r="S13" s="69" t="s">
        <v>805</v>
      </c>
      <c r="T13" s="69" t="s">
        <v>806</v>
      </c>
      <c r="U13" s="69"/>
      <c r="V13" s="69"/>
      <c r="W13" s="69"/>
      <c r="X13" s="69"/>
      <c r="Y13" s="69"/>
      <c r="Z13" s="69"/>
      <c r="AA13" s="69"/>
      <c r="AB13" s="69"/>
      <c r="AC13" s="69"/>
      <c r="AD13" s="69"/>
      <c r="AE13" s="69"/>
      <c r="AF13" s="69"/>
      <c r="AG13" s="69"/>
      <c r="AH13" s="69"/>
    </row>
    <row r="14" spans="2:34" ht="14.4">
      <c r="B14" s="27" t="e">
        <f>VLOOKUP(I14,raw_OCM!B:C,2,0)</f>
        <v>#N/A</v>
      </c>
      <c r="D14" t="b">
        <f t="shared" si="0"/>
        <v>0</v>
      </c>
      <c r="E14" s="27" t="str">
        <f>VLOOKUP(O14,'user list'!A:B,2,0)</f>
        <v>CAD</v>
      </c>
      <c r="F14" s="69" t="s">
        <v>3473</v>
      </c>
      <c r="G14" s="69" t="s">
        <v>110</v>
      </c>
      <c r="H14" s="171">
        <v>45824</v>
      </c>
      <c r="I14" s="69" t="s">
        <v>3483</v>
      </c>
      <c r="J14" s="69"/>
      <c r="K14" s="69"/>
      <c r="L14" s="69"/>
      <c r="M14" s="171">
        <v>45826</v>
      </c>
      <c r="N14" s="69" t="s">
        <v>1433</v>
      </c>
      <c r="O14" s="69" t="s">
        <v>196</v>
      </c>
      <c r="P14" s="69">
        <v>1</v>
      </c>
      <c r="Q14" s="69"/>
      <c r="R14" s="69"/>
      <c r="S14" s="69" t="s">
        <v>785</v>
      </c>
      <c r="T14" s="69" t="s">
        <v>786</v>
      </c>
      <c r="U14" s="69" t="s">
        <v>809</v>
      </c>
      <c r="V14" s="69"/>
      <c r="W14" s="69"/>
      <c r="X14" s="69"/>
      <c r="Y14" s="69"/>
      <c r="Z14" s="69"/>
      <c r="AA14" s="69"/>
      <c r="AB14" s="69"/>
      <c r="AC14" s="69"/>
      <c r="AD14" s="69"/>
      <c r="AE14" s="69"/>
      <c r="AF14" s="69"/>
      <c r="AG14" s="69"/>
      <c r="AH14" s="69"/>
    </row>
    <row r="15" spans="2:34" ht="14.4">
      <c r="B15" s="27" t="e">
        <f>VLOOKUP(I15,raw_OCM!B:C,2,0)</f>
        <v>#N/A</v>
      </c>
      <c r="D15" t="b">
        <f t="shared" si="0"/>
        <v>0</v>
      </c>
      <c r="E15" s="27" t="str">
        <f>VLOOKUP(O15,'user list'!A:B,2,0)</f>
        <v>CAD</v>
      </c>
      <c r="F15" s="69" t="s">
        <v>3472</v>
      </c>
      <c r="G15" s="69" t="s">
        <v>110</v>
      </c>
      <c r="H15" s="171">
        <v>45825</v>
      </c>
      <c r="I15" s="69" t="s">
        <v>3484</v>
      </c>
      <c r="J15" s="69"/>
      <c r="K15" s="69"/>
      <c r="L15" s="69"/>
      <c r="M15" s="171">
        <v>45826</v>
      </c>
      <c r="N15" s="69" t="s">
        <v>1433</v>
      </c>
      <c r="O15" s="69" t="s">
        <v>196</v>
      </c>
      <c r="P15" s="69">
        <v>1</v>
      </c>
      <c r="Q15" s="69"/>
      <c r="R15" s="69"/>
      <c r="S15" s="69" t="s">
        <v>828</v>
      </c>
      <c r="T15" s="69" t="s">
        <v>829</v>
      </c>
      <c r="U15" s="69" t="s">
        <v>809</v>
      </c>
      <c r="V15" s="69"/>
      <c r="W15" s="69"/>
      <c r="X15" s="69"/>
      <c r="Y15" s="69"/>
      <c r="Z15" s="69"/>
      <c r="AA15" s="69"/>
      <c r="AB15" s="69"/>
      <c r="AC15" s="69"/>
      <c r="AD15" s="69"/>
      <c r="AE15" s="69"/>
      <c r="AF15" s="69"/>
      <c r="AG15" s="69"/>
      <c r="AH15" s="69"/>
    </row>
    <row r="16" spans="2:34" ht="14.4">
      <c r="B16" s="27" t="e">
        <f>VLOOKUP(I16,raw_OCM!B:C,2,0)</f>
        <v>#N/A</v>
      </c>
      <c r="D16" t="b">
        <f t="shared" si="0"/>
        <v>0</v>
      </c>
      <c r="E16" s="27" t="str">
        <f>VLOOKUP(O16,'user list'!A:B,2,0)</f>
        <v>OCA</v>
      </c>
      <c r="F16" s="69" t="s">
        <v>3480</v>
      </c>
      <c r="G16" s="69" t="s">
        <v>1131</v>
      </c>
      <c r="H16" s="171">
        <v>45826</v>
      </c>
      <c r="I16" s="69" t="s">
        <v>3485</v>
      </c>
      <c r="J16" s="69" t="s">
        <v>3224</v>
      </c>
      <c r="K16" s="69"/>
      <c r="L16" s="69" t="s">
        <v>3486</v>
      </c>
      <c r="M16" s="171">
        <v>45826</v>
      </c>
      <c r="N16" s="69" t="s">
        <v>784</v>
      </c>
      <c r="O16" s="69" t="s">
        <v>228</v>
      </c>
      <c r="P16" s="69"/>
      <c r="Q16" s="69"/>
      <c r="R16" s="69" t="s">
        <v>228</v>
      </c>
      <c r="S16" s="69" t="s">
        <v>805</v>
      </c>
      <c r="T16" s="69" t="s">
        <v>806</v>
      </c>
      <c r="U16" s="69"/>
      <c r="V16" s="69"/>
      <c r="W16" s="69"/>
      <c r="X16" s="69"/>
      <c r="Y16" s="69"/>
      <c r="Z16" s="69"/>
      <c r="AA16" s="69"/>
      <c r="AB16" s="69"/>
      <c r="AC16" s="69"/>
      <c r="AD16" s="69"/>
      <c r="AE16" s="69"/>
      <c r="AF16" s="69"/>
      <c r="AG16" s="69"/>
      <c r="AH16" s="69" t="s">
        <v>222</v>
      </c>
    </row>
    <row r="17" spans="2:34" ht="14.4">
      <c r="B17" s="27" t="e">
        <f>VLOOKUP(I17,raw_OCM!B:C,2,0)</f>
        <v>#N/A</v>
      </c>
      <c r="D17" t="b">
        <f t="shared" si="0"/>
        <v>0</v>
      </c>
      <c r="E17" s="27" t="str">
        <f>VLOOKUP(O17,'user list'!A:B,2,0)</f>
        <v>DOE</v>
      </c>
      <c r="F17" s="69" t="s">
        <v>3487</v>
      </c>
      <c r="G17" s="69" t="s">
        <v>69</v>
      </c>
      <c r="H17" s="171">
        <v>45826</v>
      </c>
      <c r="I17" s="69" t="s">
        <v>3488</v>
      </c>
      <c r="J17" s="69"/>
      <c r="K17" s="69"/>
      <c r="L17" s="69"/>
      <c r="M17" s="171">
        <v>45826</v>
      </c>
      <c r="N17" s="69" t="s">
        <v>1433</v>
      </c>
      <c r="O17" s="69" t="s">
        <v>211</v>
      </c>
      <c r="P17" s="69">
        <v>1</v>
      </c>
      <c r="Q17" s="69" t="s">
        <v>3487</v>
      </c>
      <c r="R17" s="69"/>
      <c r="S17" s="69" t="s">
        <v>851</v>
      </c>
      <c r="T17" s="69" t="s">
        <v>852</v>
      </c>
      <c r="U17" s="69" t="s">
        <v>787</v>
      </c>
      <c r="V17" s="69"/>
      <c r="W17" s="69"/>
      <c r="X17" s="69"/>
      <c r="Y17" s="69"/>
      <c r="Z17" s="69"/>
      <c r="AA17" s="69"/>
      <c r="AB17" s="69"/>
      <c r="AC17" s="69"/>
      <c r="AD17" s="69"/>
      <c r="AE17" s="69"/>
      <c r="AF17" s="69"/>
      <c r="AG17" s="69"/>
      <c r="AH17" s="69"/>
    </row>
    <row r="18" spans="2:34" ht="14.4">
      <c r="B18" s="27" t="e">
        <f>VLOOKUP(I18,raw_OCM!B:C,2,0)</f>
        <v>#N/A</v>
      </c>
      <c r="D18" t="b">
        <f t="shared" si="0"/>
        <v>0</v>
      </c>
      <c r="E18" s="27" t="str">
        <f>VLOOKUP(O18,'user list'!A:B,2,0)</f>
        <v>OCA</v>
      </c>
      <c r="F18" s="69" t="s">
        <v>3489</v>
      </c>
      <c r="G18" s="69" t="s">
        <v>3490</v>
      </c>
      <c r="H18" s="171">
        <v>45826</v>
      </c>
      <c r="I18" s="69" t="s">
        <v>3491</v>
      </c>
      <c r="J18" s="69"/>
      <c r="K18" s="69"/>
      <c r="L18" s="69"/>
      <c r="M18" s="171">
        <v>45826</v>
      </c>
      <c r="N18" s="69" t="s">
        <v>1804</v>
      </c>
      <c r="O18" s="69" t="s">
        <v>228</v>
      </c>
      <c r="P18" s="69">
        <v>1</v>
      </c>
      <c r="Q18" s="69"/>
      <c r="R18" s="69"/>
      <c r="S18" s="69" t="s">
        <v>805</v>
      </c>
      <c r="T18" s="69" t="s">
        <v>806</v>
      </c>
      <c r="U18" s="69"/>
      <c r="V18" s="69"/>
      <c r="W18" s="69"/>
      <c r="X18" s="69"/>
      <c r="Y18" s="69"/>
      <c r="Z18" s="69"/>
      <c r="AA18" s="69"/>
      <c r="AB18" s="69"/>
      <c r="AC18" s="69"/>
      <c r="AD18" s="69"/>
      <c r="AE18" s="69"/>
      <c r="AF18" s="69"/>
      <c r="AG18" s="69"/>
      <c r="AH18" s="69"/>
    </row>
    <row r="19" spans="2:34" ht="14.4">
      <c r="B19" s="27" t="e">
        <f>VLOOKUP(I19,raw_OCM!B:C,2,0)</f>
        <v>#N/A</v>
      </c>
      <c r="D19" t="b">
        <f t="shared" si="0"/>
        <v>0</v>
      </c>
      <c r="E19" s="27" t="str">
        <f>VLOOKUP(O19,'user list'!A:B,2,0)</f>
        <v>DOE</v>
      </c>
      <c r="F19" s="69" t="s">
        <v>3492</v>
      </c>
      <c r="G19" s="69" t="s">
        <v>69</v>
      </c>
      <c r="H19" s="171">
        <v>45826</v>
      </c>
      <c r="I19" s="69" t="s">
        <v>3493</v>
      </c>
      <c r="J19" s="69"/>
      <c r="K19" s="69"/>
      <c r="L19" s="69"/>
      <c r="M19" s="171">
        <v>45826</v>
      </c>
      <c r="N19" s="69" t="s">
        <v>1433</v>
      </c>
      <c r="O19" s="69" t="s">
        <v>211</v>
      </c>
      <c r="P19" s="69">
        <v>1</v>
      </c>
      <c r="Q19" s="69" t="s">
        <v>3494</v>
      </c>
      <c r="R19" s="69"/>
      <c r="S19" s="69" t="s">
        <v>785</v>
      </c>
      <c r="T19" s="69" t="s">
        <v>786</v>
      </c>
      <c r="U19" s="69" t="s">
        <v>787</v>
      </c>
      <c r="V19" s="69"/>
      <c r="W19" s="69"/>
      <c r="X19" s="69"/>
      <c r="Y19" s="69"/>
      <c r="Z19" s="69"/>
      <c r="AA19" s="69"/>
      <c r="AB19" s="69"/>
      <c r="AC19" s="69"/>
      <c r="AD19" s="69"/>
      <c r="AE19" s="69"/>
      <c r="AF19" s="69"/>
      <c r="AG19" s="69"/>
      <c r="AH19" s="69"/>
    </row>
    <row r="20" spans="2:34" ht="14.4">
      <c r="B20" s="27" t="e">
        <f>VLOOKUP(I20,raw_OCM!B:C,2,0)</f>
        <v>#N/A</v>
      </c>
      <c r="D20" t="b">
        <f t="shared" si="0"/>
        <v>0</v>
      </c>
      <c r="E20" s="27" t="str">
        <f>VLOOKUP(O20,'user list'!A:B,2,0)</f>
        <v>DOE</v>
      </c>
      <c r="F20" s="69" t="s">
        <v>3495</v>
      </c>
      <c r="G20" s="69" t="s">
        <v>69</v>
      </c>
      <c r="H20" s="171">
        <v>45826</v>
      </c>
      <c r="I20" s="69" t="s">
        <v>3496</v>
      </c>
      <c r="J20" s="69"/>
      <c r="K20" s="69"/>
      <c r="L20" s="69"/>
      <c r="M20" s="171">
        <v>45826</v>
      </c>
      <c r="N20" s="69" t="s">
        <v>1433</v>
      </c>
      <c r="O20" s="69" t="s">
        <v>211</v>
      </c>
      <c r="P20" s="69">
        <v>1</v>
      </c>
      <c r="Q20" s="69" t="s">
        <v>3497</v>
      </c>
      <c r="R20" s="69"/>
      <c r="S20" s="69" t="s">
        <v>889</v>
      </c>
      <c r="T20" s="69" t="s">
        <v>966</v>
      </c>
      <c r="U20" s="69" t="s">
        <v>809</v>
      </c>
      <c r="V20" s="69"/>
      <c r="W20" s="69"/>
      <c r="X20" s="69"/>
      <c r="Y20" s="69"/>
      <c r="Z20" s="69"/>
      <c r="AA20" s="69"/>
      <c r="AB20" s="69"/>
      <c r="AC20" s="69"/>
      <c r="AD20" s="69"/>
      <c r="AE20" s="69"/>
      <c r="AF20" s="69"/>
      <c r="AG20" s="69"/>
      <c r="AH20" s="69"/>
    </row>
    <row r="21" spans="2:34" ht="14.4">
      <c r="B21" s="27" t="e">
        <f>VLOOKUP(I21,raw_OCM!B:C,2,0)</f>
        <v>#N/A</v>
      </c>
      <c r="D21" t="b">
        <f t="shared" si="0"/>
        <v>0</v>
      </c>
      <c r="E21" s="27" t="str">
        <f>VLOOKUP(O21,'user list'!A:B,2,0)</f>
        <v>OCM</v>
      </c>
      <c r="F21" s="69" t="s">
        <v>3498</v>
      </c>
      <c r="G21" s="69" t="s">
        <v>3499</v>
      </c>
      <c r="H21" s="171">
        <v>45826</v>
      </c>
      <c r="I21" s="69" t="s">
        <v>3500</v>
      </c>
      <c r="J21" s="69"/>
      <c r="K21" s="69"/>
      <c r="L21" s="69"/>
      <c r="M21" s="171">
        <v>45826</v>
      </c>
      <c r="N21" s="69" t="s">
        <v>1710</v>
      </c>
      <c r="O21" s="69" t="s">
        <v>285</v>
      </c>
      <c r="P21" s="69"/>
      <c r="Q21" s="69"/>
      <c r="R21" s="69"/>
      <c r="S21" s="69"/>
      <c r="T21" s="69"/>
      <c r="U21" s="69"/>
      <c r="V21" s="69"/>
      <c r="W21" s="69"/>
      <c r="X21" s="69"/>
      <c r="Y21" s="69"/>
      <c r="Z21" s="69"/>
      <c r="AA21" s="69"/>
      <c r="AB21" s="69"/>
      <c r="AC21" s="69" t="s">
        <v>1706</v>
      </c>
      <c r="AD21" s="69"/>
      <c r="AE21" s="69"/>
      <c r="AF21" s="69" t="s">
        <v>43</v>
      </c>
      <c r="AG21" s="69"/>
      <c r="AH21" s="69"/>
    </row>
    <row r="22" spans="2:34" ht="14.4">
      <c r="B22" s="27" t="e">
        <f>VLOOKUP(I22,raw_OCM!B:C,2,0)</f>
        <v>#N/A</v>
      </c>
      <c r="D22" t="b">
        <f t="shared" si="0"/>
        <v>0</v>
      </c>
      <c r="E22" s="27" t="str">
        <f>VLOOKUP(O22,'user list'!A:B,2,0)</f>
        <v>DOE</v>
      </c>
      <c r="F22" s="69" t="s">
        <v>3501</v>
      </c>
      <c r="G22" s="69" t="s">
        <v>69</v>
      </c>
      <c r="H22" s="171">
        <v>45826</v>
      </c>
      <c r="I22" s="69" t="s">
        <v>3502</v>
      </c>
      <c r="J22" s="69"/>
      <c r="K22" s="69"/>
      <c r="L22" s="69"/>
      <c r="M22" s="171">
        <v>45826</v>
      </c>
      <c r="N22" s="69" t="s">
        <v>1433</v>
      </c>
      <c r="O22" s="69" t="s">
        <v>211</v>
      </c>
      <c r="P22" s="69">
        <v>1</v>
      </c>
      <c r="Q22" s="69" t="s">
        <v>3501</v>
      </c>
      <c r="R22" s="69"/>
      <c r="S22" s="69" t="s">
        <v>889</v>
      </c>
      <c r="T22" s="69" t="s">
        <v>966</v>
      </c>
      <c r="U22" s="69" t="s">
        <v>809</v>
      </c>
      <c r="V22" s="69"/>
      <c r="W22" s="69"/>
      <c r="X22" s="69"/>
      <c r="Y22" s="69"/>
      <c r="Z22" s="69"/>
      <c r="AA22" s="69"/>
      <c r="AB22" s="69"/>
      <c r="AC22" s="69"/>
      <c r="AD22" s="69"/>
      <c r="AE22" s="69"/>
      <c r="AF22" s="69"/>
      <c r="AG22" s="69"/>
      <c r="AH22" s="69"/>
    </row>
    <row r="23" spans="2:34" ht="14.4">
      <c r="B23" s="27" t="e">
        <f>VLOOKUP(I23,raw_OCM!B:C,2,0)</f>
        <v>#N/A</v>
      </c>
      <c r="D23" t="b">
        <f t="shared" si="0"/>
        <v>0</v>
      </c>
      <c r="E23" s="27" t="str">
        <f>VLOOKUP(O23,'user list'!A:B,2,0)</f>
        <v>OCA</v>
      </c>
      <c r="F23" s="69" t="s">
        <v>3503</v>
      </c>
      <c r="G23" s="69" t="s">
        <v>749</v>
      </c>
      <c r="H23" s="171">
        <v>45824</v>
      </c>
      <c r="I23" s="69" t="s">
        <v>3504</v>
      </c>
      <c r="J23" s="69"/>
      <c r="K23" s="69"/>
      <c r="L23" s="69"/>
      <c r="M23" s="171">
        <v>45826</v>
      </c>
      <c r="N23" s="69" t="s">
        <v>1804</v>
      </c>
      <c r="O23" s="69" t="s">
        <v>228</v>
      </c>
      <c r="P23" s="69">
        <v>1</v>
      </c>
      <c r="Q23" s="69"/>
      <c r="R23" s="69"/>
      <c r="S23" s="69" t="s">
        <v>805</v>
      </c>
      <c r="T23" s="69" t="s">
        <v>806</v>
      </c>
      <c r="U23" s="69"/>
      <c r="V23" s="69"/>
      <c r="W23" s="69"/>
      <c r="X23" s="69"/>
      <c r="Y23" s="69"/>
      <c r="Z23" s="69"/>
      <c r="AA23" s="69"/>
      <c r="AB23" s="69"/>
      <c r="AC23" s="69"/>
      <c r="AD23" s="69"/>
      <c r="AE23" s="69"/>
      <c r="AF23" s="69"/>
      <c r="AG23" s="69"/>
      <c r="AH23" s="69"/>
    </row>
    <row r="24" spans="2:34" ht="14.4">
      <c r="B24" s="27" t="e">
        <f>VLOOKUP(I24,raw_OCM!B:C,2,0)</f>
        <v>#N/A</v>
      </c>
      <c r="D24" t="b">
        <f t="shared" si="0"/>
        <v>0</v>
      </c>
      <c r="E24" s="27" t="str">
        <f>VLOOKUP(O24,'user list'!A:B,2,0)</f>
        <v>OCAs</v>
      </c>
      <c r="F24" s="69" t="s">
        <v>3505</v>
      </c>
      <c r="G24" s="69" t="s">
        <v>45</v>
      </c>
      <c r="H24" s="171">
        <v>45821</v>
      </c>
      <c r="I24" s="69" t="s">
        <v>3506</v>
      </c>
      <c r="J24" s="69"/>
      <c r="K24" s="69"/>
      <c r="L24" s="69"/>
      <c r="M24" s="171">
        <v>45826</v>
      </c>
      <c r="N24" s="69" t="s">
        <v>1433</v>
      </c>
      <c r="O24" s="69" t="s">
        <v>279</v>
      </c>
      <c r="P24" s="69">
        <v>1</v>
      </c>
      <c r="Q24" s="69"/>
      <c r="R24" s="69"/>
      <c r="S24" s="69" t="s">
        <v>785</v>
      </c>
      <c r="T24" s="69" t="s">
        <v>786</v>
      </c>
      <c r="U24" s="69"/>
      <c r="V24" s="69"/>
      <c r="W24" s="69"/>
      <c r="X24" s="69"/>
      <c r="Y24" s="69"/>
      <c r="Z24" s="69"/>
      <c r="AA24" s="69"/>
      <c r="AB24" s="69"/>
      <c r="AC24" s="69"/>
      <c r="AD24" s="69"/>
      <c r="AE24" s="69"/>
      <c r="AF24" s="69"/>
      <c r="AG24" s="69"/>
      <c r="AH24" s="69"/>
    </row>
    <row r="25" spans="2:34" ht="14.4">
      <c r="B25" s="27" t="e">
        <f>VLOOKUP(I25,raw_OCM!B:C,2,0)</f>
        <v>#N/A</v>
      </c>
      <c r="D25" t="b">
        <f t="shared" si="0"/>
        <v>0</v>
      </c>
      <c r="E25" s="27" t="str">
        <f>VLOOKUP(O25,'user list'!A:B,2,0)</f>
        <v>OCAs</v>
      </c>
      <c r="F25" s="69" t="s">
        <v>3507</v>
      </c>
      <c r="G25" s="69" t="s">
        <v>45</v>
      </c>
      <c r="H25" s="171">
        <v>45824</v>
      </c>
      <c r="I25" s="69" t="s">
        <v>3508</v>
      </c>
      <c r="J25" s="69"/>
      <c r="K25" s="69"/>
      <c r="L25" s="69"/>
      <c r="M25" s="171">
        <v>45826</v>
      </c>
      <c r="N25" s="69" t="s">
        <v>784</v>
      </c>
      <c r="O25" s="69" t="s">
        <v>279</v>
      </c>
      <c r="P25" s="69">
        <v>1</v>
      </c>
      <c r="Q25" s="69"/>
      <c r="R25" s="69"/>
      <c r="S25" s="69" t="s">
        <v>785</v>
      </c>
      <c r="T25" s="69" t="s">
        <v>786</v>
      </c>
      <c r="U25" s="69"/>
      <c r="V25" s="69"/>
      <c r="W25" s="69"/>
      <c r="X25" s="69"/>
      <c r="Y25" s="69"/>
      <c r="Z25" s="69"/>
      <c r="AA25" s="69"/>
      <c r="AB25" s="69"/>
      <c r="AC25" s="69"/>
      <c r="AD25" s="69"/>
      <c r="AE25" s="69"/>
      <c r="AF25" s="69"/>
      <c r="AG25" s="69"/>
      <c r="AH25" s="69" t="s">
        <v>205</v>
      </c>
    </row>
    <row r="26" spans="2:34" ht="14.4">
      <c r="B26" s="27" t="e">
        <f>VLOOKUP(I26,raw_OCM!B:C,2,0)</f>
        <v>#N/A</v>
      </c>
      <c r="D26" t="b">
        <f t="shared" si="0"/>
        <v>0</v>
      </c>
      <c r="E26" s="27" t="str">
        <f>VLOOKUP(O26,'user list'!A:B,2,0)</f>
        <v>OCAs</v>
      </c>
      <c r="F26" s="69" t="s">
        <v>3509</v>
      </c>
      <c r="G26" s="69" t="s">
        <v>45</v>
      </c>
      <c r="H26" s="171">
        <v>45824</v>
      </c>
      <c r="I26" s="69" t="s">
        <v>3510</v>
      </c>
      <c r="J26" s="69"/>
      <c r="K26" s="69"/>
      <c r="L26" s="69"/>
      <c r="M26" s="171">
        <v>45826</v>
      </c>
      <c r="N26" s="69" t="s">
        <v>784</v>
      </c>
      <c r="O26" s="69" t="s">
        <v>279</v>
      </c>
      <c r="P26" s="69">
        <v>1</v>
      </c>
      <c r="Q26" s="69"/>
      <c r="R26" s="69"/>
      <c r="S26" s="69" t="s">
        <v>785</v>
      </c>
      <c r="T26" s="69" t="s">
        <v>886</v>
      </c>
      <c r="U26" s="69"/>
      <c r="V26" s="69"/>
      <c r="W26" s="69"/>
      <c r="X26" s="69"/>
      <c r="Y26" s="69"/>
      <c r="Z26" s="69"/>
      <c r="AA26" s="69"/>
      <c r="AB26" s="69"/>
      <c r="AC26" s="69"/>
      <c r="AD26" s="69"/>
      <c r="AE26" s="69"/>
      <c r="AF26" s="69"/>
      <c r="AG26" s="69"/>
      <c r="AH26" s="69" t="s">
        <v>207</v>
      </c>
    </row>
    <row r="27" spans="2:34" ht="14.4">
      <c r="B27" s="27" t="e">
        <f>VLOOKUP(I27,raw_OCM!B:C,2,0)</f>
        <v>#N/A</v>
      </c>
      <c r="D27" t="b">
        <f t="shared" si="0"/>
        <v>0</v>
      </c>
      <c r="E27" s="27" t="str">
        <f>VLOOKUP(O27,'user list'!A:B,2,0)</f>
        <v>OCAs</v>
      </c>
      <c r="F27" s="69" t="s">
        <v>3511</v>
      </c>
      <c r="G27" s="69" t="s">
        <v>45</v>
      </c>
      <c r="H27" s="171">
        <v>45824</v>
      </c>
      <c r="I27" s="69" t="s">
        <v>3512</v>
      </c>
      <c r="J27" s="69"/>
      <c r="K27" s="69"/>
      <c r="L27" s="69"/>
      <c r="M27" s="171">
        <v>45826</v>
      </c>
      <c r="N27" s="69" t="s">
        <v>1433</v>
      </c>
      <c r="O27" s="69" t="s">
        <v>279</v>
      </c>
      <c r="P27" s="69">
        <v>1</v>
      </c>
      <c r="Q27" s="69"/>
      <c r="R27" s="69"/>
      <c r="S27" s="69" t="s">
        <v>785</v>
      </c>
      <c r="T27" s="69" t="s">
        <v>886</v>
      </c>
      <c r="U27" s="69"/>
      <c r="V27" s="69"/>
      <c r="W27" s="69"/>
      <c r="X27" s="69"/>
      <c r="Y27" s="69"/>
      <c r="Z27" s="69"/>
      <c r="AA27" s="69"/>
      <c r="AB27" s="69"/>
      <c r="AC27" s="69"/>
      <c r="AD27" s="69"/>
      <c r="AE27" s="69"/>
      <c r="AF27" s="69"/>
      <c r="AG27" s="69"/>
      <c r="AH27" s="69"/>
    </row>
    <row r="28" spans="2:34" ht="14.4">
      <c r="B28" s="27" t="str">
        <f>VLOOKUP(I28,raw_OCM!B:C,2,0)</f>
        <v>OCM</v>
      </c>
      <c r="D28" t="b">
        <f t="shared" si="0"/>
        <v>0</v>
      </c>
      <c r="E28" s="27" t="str">
        <f>VLOOKUP(O28,'user list'!A:B,2,0)</f>
        <v>OCM</v>
      </c>
      <c r="F28" s="69" t="s">
        <v>3513</v>
      </c>
      <c r="G28" s="69" t="s">
        <v>3514</v>
      </c>
      <c r="H28" s="171">
        <v>45826</v>
      </c>
      <c r="I28" s="69" t="s">
        <v>3515</v>
      </c>
      <c r="J28" s="69"/>
      <c r="K28" s="69"/>
      <c r="L28" s="69" t="s">
        <v>17</v>
      </c>
      <c r="M28" s="171">
        <v>45826</v>
      </c>
      <c r="N28" s="69" t="s">
        <v>391</v>
      </c>
      <c r="O28" s="69" t="s">
        <v>285</v>
      </c>
      <c r="P28" s="69"/>
      <c r="Q28" s="69"/>
      <c r="R28" s="69"/>
      <c r="S28" s="69"/>
      <c r="T28" s="69"/>
      <c r="U28" s="69"/>
      <c r="V28" s="69" t="s">
        <v>3514</v>
      </c>
      <c r="W28" s="69"/>
      <c r="X28" s="69" t="s">
        <v>3516</v>
      </c>
      <c r="Y28" s="69" t="s">
        <v>683</v>
      </c>
      <c r="Z28" s="69" t="s">
        <v>352</v>
      </c>
      <c r="AA28" s="69"/>
      <c r="AB28" s="69"/>
      <c r="AC28" s="69" t="s">
        <v>391</v>
      </c>
      <c r="AD28" s="69"/>
      <c r="AE28" s="69"/>
      <c r="AF28" s="69" t="s">
        <v>43</v>
      </c>
      <c r="AG28" s="69"/>
      <c r="AH28" s="69"/>
    </row>
    <row r="29" spans="2:34" ht="100.8">
      <c r="B29" s="27" t="e">
        <f>VLOOKUP(I29,raw_OCM!B:C,2,0)</f>
        <v>#N/A</v>
      </c>
      <c r="D29" t="b">
        <f t="shared" si="0"/>
        <v>0</v>
      </c>
      <c r="E29" s="27" t="str">
        <f>VLOOKUP(O29,'user list'!A:B,2,0)</f>
        <v>DOE</v>
      </c>
      <c r="F29" s="69" t="s">
        <v>3517</v>
      </c>
      <c r="G29" s="69" t="s">
        <v>69</v>
      </c>
      <c r="H29" s="171">
        <v>45826</v>
      </c>
      <c r="I29" s="69" t="s">
        <v>3518</v>
      </c>
      <c r="J29" s="69"/>
      <c r="K29" s="69"/>
      <c r="L29" s="69"/>
      <c r="M29" s="171">
        <v>45826</v>
      </c>
      <c r="N29" s="69" t="s">
        <v>1433</v>
      </c>
      <c r="O29" s="69" t="s">
        <v>211</v>
      </c>
      <c r="P29" s="69">
        <v>1</v>
      </c>
      <c r="Q29" s="207" t="s">
        <v>3519</v>
      </c>
      <c r="R29" s="69"/>
      <c r="S29" s="69" t="s">
        <v>851</v>
      </c>
      <c r="T29" s="69" t="s">
        <v>852</v>
      </c>
      <c r="U29" s="69" t="s">
        <v>787</v>
      </c>
      <c r="V29" s="69"/>
      <c r="W29" s="69"/>
      <c r="X29" s="69"/>
      <c r="Y29" s="69"/>
      <c r="Z29" s="69"/>
      <c r="AA29" s="69"/>
      <c r="AB29" s="69"/>
      <c r="AC29" s="69"/>
      <c r="AD29" s="69"/>
      <c r="AE29" s="69"/>
      <c r="AF29" s="69"/>
      <c r="AG29" s="69"/>
      <c r="AH29" s="69"/>
    </row>
    <row r="30" spans="2:34" ht="14.4">
      <c r="B30" s="27" t="e">
        <f>VLOOKUP(I30,raw_OCM!B:C,2,0)</f>
        <v>#N/A</v>
      </c>
      <c r="D30" t="b">
        <f t="shared" si="0"/>
        <v>0</v>
      </c>
      <c r="E30" s="27" t="str">
        <f>VLOOKUP(O30,'user list'!A:B,2,0)</f>
        <v>DOE</v>
      </c>
      <c r="F30" s="69" t="s">
        <v>3520</v>
      </c>
      <c r="G30" s="69" t="s">
        <v>69</v>
      </c>
      <c r="H30" s="171">
        <v>45826</v>
      </c>
      <c r="I30" s="69" t="s">
        <v>3521</v>
      </c>
      <c r="J30" s="69"/>
      <c r="K30" s="69"/>
      <c r="L30" s="69"/>
      <c r="M30" s="171">
        <v>45826</v>
      </c>
      <c r="N30" s="69" t="s">
        <v>1433</v>
      </c>
      <c r="O30" s="69" t="s">
        <v>211</v>
      </c>
      <c r="P30" s="69">
        <v>1</v>
      </c>
      <c r="Q30" s="69" t="s">
        <v>3520</v>
      </c>
      <c r="R30" s="69"/>
      <c r="S30" s="69" t="s">
        <v>851</v>
      </c>
      <c r="T30" s="69" t="s">
        <v>852</v>
      </c>
      <c r="U30" s="69" t="s">
        <v>787</v>
      </c>
      <c r="V30" s="69"/>
      <c r="W30" s="69"/>
      <c r="X30" s="69"/>
      <c r="Y30" s="69"/>
      <c r="Z30" s="69"/>
      <c r="AA30" s="69"/>
      <c r="AB30" s="69"/>
      <c r="AC30" s="69"/>
      <c r="AD30" s="69"/>
      <c r="AE30" s="69"/>
      <c r="AF30" s="69"/>
      <c r="AG30" s="69"/>
      <c r="AH30" s="69"/>
    </row>
    <row r="31" spans="2:34" ht="14.4">
      <c r="B31" s="27" t="e">
        <f>VLOOKUP(I31,raw_OCM!B:C,2,0)</f>
        <v>#N/A</v>
      </c>
      <c r="D31" t="b">
        <f t="shared" si="0"/>
        <v>0</v>
      </c>
      <c r="E31" s="27" t="str">
        <f>VLOOKUP(O31,'user list'!A:B,2,0)</f>
        <v>DOE</v>
      </c>
      <c r="F31" s="69" t="s">
        <v>3522</v>
      </c>
      <c r="G31" s="69" t="s">
        <v>69</v>
      </c>
      <c r="H31" s="171">
        <v>45826</v>
      </c>
      <c r="I31" s="69" t="s">
        <v>3523</v>
      </c>
      <c r="J31" s="69"/>
      <c r="K31" s="69"/>
      <c r="L31" s="69"/>
      <c r="M31" s="171">
        <v>45826</v>
      </c>
      <c r="N31" s="69" t="s">
        <v>1433</v>
      </c>
      <c r="O31" s="69" t="s">
        <v>211</v>
      </c>
      <c r="P31" s="69">
        <v>1</v>
      </c>
      <c r="Q31" s="69" t="s">
        <v>3522</v>
      </c>
      <c r="R31" s="69"/>
      <c r="S31" s="69" t="s">
        <v>851</v>
      </c>
      <c r="T31" s="69" t="s">
        <v>852</v>
      </c>
      <c r="U31" s="69" t="s">
        <v>787</v>
      </c>
      <c r="V31" s="69"/>
      <c r="W31" s="69"/>
      <c r="X31" s="69"/>
      <c r="Y31" s="69"/>
      <c r="Z31" s="69"/>
      <c r="AA31" s="69"/>
      <c r="AB31" s="69"/>
      <c r="AC31" s="69"/>
      <c r="AD31" s="69"/>
      <c r="AE31" s="69"/>
      <c r="AF31" s="69"/>
      <c r="AG31" s="69"/>
      <c r="AH31" s="69"/>
    </row>
    <row r="32" spans="2:34" ht="14.4">
      <c r="B32" s="27" t="e">
        <f>VLOOKUP(I32,raw_OCM!B:C,2,0)</f>
        <v>#N/A</v>
      </c>
      <c r="D32" t="b">
        <f t="shared" si="0"/>
        <v>0</v>
      </c>
      <c r="E32" s="27" t="str">
        <f>VLOOKUP(O32,'user list'!A:B,2,0)</f>
        <v>OCA</v>
      </c>
      <c r="F32" s="69" t="s">
        <v>3524</v>
      </c>
      <c r="G32" s="69" t="s">
        <v>749</v>
      </c>
      <c r="H32" s="171">
        <v>45825</v>
      </c>
      <c r="I32" s="69" t="s">
        <v>3525</v>
      </c>
      <c r="J32" s="69"/>
      <c r="K32" s="69"/>
      <c r="L32" s="69"/>
      <c r="M32" s="171">
        <v>45826</v>
      </c>
      <c r="N32" s="69" t="s">
        <v>1804</v>
      </c>
      <c r="O32" s="69" t="s">
        <v>228</v>
      </c>
      <c r="P32" s="69">
        <v>1</v>
      </c>
      <c r="Q32" s="69"/>
      <c r="R32" s="69"/>
      <c r="S32" s="69" t="s">
        <v>828</v>
      </c>
      <c r="T32" s="69" t="s">
        <v>829</v>
      </c>
      <c r="U32" s="69"/>
      <c r="V32" s="69"/>
      <c r="W32" s="69"/>
      <c r="X32" s="69"/>
      <c r="Y32" s="69"/>
      <c r="Z32" s="69"/>
      <c r="AA32" s="69"/>
      <c r="AB32" s="69"/>
      <c r="AC32" s="69"/>
      <c r="AD32" s="69"/>
      <c r="AE32" s="69"/>
      <c r="AF32" s="69"/>
      <c r="AG32" s="69"/>
      <c r="AH32" s="69"/>
    </row>
    <row r="33" spans="2:34" ht="14.4">
      <c r="B33" s="27" t="e">
        <f>VLOOKUP(I33,raw_OCM!B:C,2,0)</f>
        <v>#N/A</v>
      </c>
      <c r="D33" t="b">
        <f t="shared" si="0"/>
        <v>0</v>
      </c>
      <c r="E33" s="27" t="str">
        <f>VLOOKUP(O33,'user list'!A:B,2,0)</f>
        <v>OCA</v>
      </c>
      <c r="F33" s="69" t="s">
        <v>3526</v>
      </c>
      <c r="G33" s="69" t="s">
        <v>749</v>
      </c>
      <c r="H33" s="171">
        <v>45825</v>
      </c>
      <c r="I33" s="69" t="s">
        <v>3527</v>
      </c>
      <c r="J33" s="69"/>
      <c r="K33" s="69"/>
      <c r="L33" s="69"/>
      <c r="M33" s="171">
        <v>45826</v>
      </c>
      <c r="N33" s="69" t="s">
        <v>784</v>
      </c>
      <c r="O33" s="69" t="s">
        <v>228</v>
      </c>
      <c r="P33" s="69">
        <v>1</v>
      </c>
      <c r="Q33" s="69"/>
      <c r="R33" s="69"/>
      <c r="S33" s="69" t="s">
        <v>828</v>
      </c>
      <c r="T33" s="69" t="s">
        <v>829</v>
      </c>
      <c r="U33" s="69"/>
      <c r="V33" s="69"/>
      <c r="W33" s="69"/>
      <c r="X33" s="69"/>
      <c r="Y33" s="69"/>
      <c r="Z33" s="69"/>
      <c r="AA33" s="69"/>
      <c r="AB33" s="69"/>
      <c r="AC33" s="69"/>
      <c r="AD33" s="69"/>
      <c r="AE33" s="69"/>
      <c r="AF33" s="69"/>
      <c r="AG33" s="69"/>
      <c r="AH33" s="69" t="s">
        <v>205</v>
      </c>
    </row>
    <row r="34" spans="2:34" ht="14.4">
      <c r="B34" s="27" t="e">
        <f>VLOOKUP(I34,raw_OCM!B:C,2,0)</f>
        <v>#N/A</v>
      </c>
      <c r="D34" t="b">
        <f t="shared" si="0"/>
        <v>0</v>
      </c>
      <c r="E34" s="27" t="str">
        <f>VLOOKUP(O34,'user list'!A:B,2,0)</f>
        <v>OCA</v>
      </c>
      <c r="F34" s="69" t="s">
        <v>3528</v>
      </c>
      <c r="G34" s="69" t="s">
        <v>749</v>
      </c>
      <c r="H34" s="171">
        <v>45825</v>
      </c>
      <c r="I34" s="69" t="s">
        <v>3529</v>
      </c>
      <c r="J34" s="69"/>
      <c r="K34" s="69"/>
      <c r="L34" s="69"/>
      <c r="M34" s="171">
        <v>45826</v>
      </c>
      <c r="N34" s="69" t="s">
        <v>784</v>
      </c>
      <c r="O34" s="69" t="s">
        <v>228</v>
      </c>
      <c r="P34" s="69">
        <v>1</v>
      </c>
      <c r="Q34" s="69"/>
      <c r="R34" s="69"/>
      <c r="S34" s="69" t="s">
        <v>828</v>
      </c>
      <c r="T34" s="69" t="s">
        <v>829</v>
      </c>
      <c r="U34" s="69"/>
      <c r="V34" s="69"/>
      <c r="W34" s="69"/>
      <c r="X34" s="69"/>
      <c r="Y34" s="69"/>
      <c r="Z34" s="69"/>
      <c r="AA34" s="69"/>
      <c r="AB34" s="69"/>
      <c r="AC34" s="69"/>
      <c r="AD34" s="69"/>
      <c r="AE34" s="69"/>
      <c r="AF34" s="69"/>
      <c r="AG34" s="69"/>
      <c r="AH34" s="69" t="s">
        <v>219</v>
      </c>
    </row>
    <row r="35" spans="2:34" ht="14.4">
      <c r="B35" s="27" t="e">
        <f>VLOOKUP(I35,raw_OCM!B:C,2,0)</f>
        <v>#N/A</v>
      </c>
      <c r="D35" t="b">
        <f t="shared" si="0"/>
        <v>0</v>
      </c>
      <c r="E35" s="27" t="str">
        <f>VLOOKUP(O35,'user list'!A:B,2,0)</f>
        <v>OCA</v>
      </c>
      <c r="F35" s="69" t="s">
        <v>3530</v>
      </c>
      <c r="G35" s="69" t="s">
        <v>749</v>
      </c>
      <c r="H35" s="171">
        <v>45825</v>
      </c>
      <c r="I35" s="69" t="s">
        <v>3531</v>
      </c>
      <c r="J35" s="69"/>
      <c r="K35" s="69"/>
      <c r="L35" s="69"/>
      <c r="M35" s="171">
        <v>45826</v>
      </c>
      <c r="N35" s="69" t="s">
        <v>784</v>
      </c>
      <c r="O35" s="69" t="s">
        <v>228</v>
      </c>
      <c r="P35" s="69">
        <v>1</v>
      </c>
      <c r="Q35" s="69"/>
      <c r="R35" s="69"/>
      <c r="S35" s="69" t="s">
        <v>828</v>
      </c>
      <c r="T35" s="69" t="s">
        <v>829</v>
      </c>
      <c r="U35" s="69"/>
      <c r="V35" s="69"/>
      <c r="W35" s="69"/>
      <c r="X35" s="69"/>
      <c r="Y35" s="69"/>
      <c r="Z35" s="69"/>
      <c r="AA35" s="69"/>
      <c r="AB35" s="69"/>
      <c r="AC35" s="69"/>
      <c r="AD35" s="69"/>
      <c r="AE35" s="69"/>
      <c r="AF35" s="69"/>
      <c r="AG35" s="69"/>
      <c r="AH35" s="69" t="s">
        <v>275</v>
      </c>
    </row>
    <row r="36" spans="2:34" ht="14.4">
      <c r="B36" s="27" t="e">
        <f>VLOOKUP(I36,raw_OCM!B:C,2,0)</f>
        <v>#N/A</v>
      </c>
      <c r="D36" t="b">
        <f t="shared" si="0"/>
        <v>0</v>
      </c>
      <c r="E36" s="27" t="str">
        <f>VLOOKUP(O36,'user list'!A:B,2,0)</f>
        <v>MDAD</v>
      </c>
      <c r="F36" s="69" t="s">
        <v>3532</v>
      </c>
      <c r="G36" s="69" t="s">
        <v>42</v>
      </c>
      <c r="H36" s="171">
        <v>45825</v>
      </c>
      <c r="I36" s="69" t="s">
        <v>3533</v>
      </c>
      <c r="J36" s="69"/>
      <c r="K36" s="69"/>
      <c r="L36" s="69"/>
      <c r="M36" s="171">
        <v>45826</v>
      </c>
      <c r="N36" s="69" t="s">
        <v>784</v>
      </c>
      <c r="O36" s="69" t="s">
        <v>223</v>
      </c>
      <c r="P36" s="69">
        <v>1</v>
      </c>
      <c r="Q36" s="69"/>
      <c r="R36" s="69"/>
      <c r="S36" s="69" t="s">
        <v>828</v>
      </c>
      <c r="T36" s="69" t="s">
        <v>847</v>
      </c>
      <c r="U36" s="69" t="s">
        <v>809</v>
      </c>
      <c r="V36" s="69"/>
      <c r="W36" s="69"/>
      <c r="X36" s="69"/>
      <c r="Y36" s="69"/>
      <c r="Z36" s="69"/>
      <c r="AA36" s="69"/>
      <c r="AB36" s="69"/>
      <c r="AC36" s="69"/>
      <c r="AD36" s="69"/>
      <c r="AE36" s="69"/>
      <c r="AF36" s="69"/>
      <c r="AG36" s="69"/>
      <c r="AH36" s="69" t="s">
        <v>200</v>
      </c>
    </row>
    <row r="37" spans="2:34" ht="14.4">
      <c r="B37" s="27" t="e">
        <f>VLOOKUP(I37,raw_OCM!B:C,2,0)</f>
        <v>#N/A</v>
      </c>
      <c r="D37" t="b">
        <f t="shared" si="0"/>
        <v>0</v>
      </c>
      <c r="E37" s="27" t="str">
        <f>VLOOKUP(O37,'user list'!A:B,2,0)</f>
        <v>OCM</v>
      </c>
      <c r="F37" s="69" t="s">
        <v>1726</v>
      </c>
      <c r="G37" s="69" t="s">
        <v>3534</v>
      </c>
      <c r="H37" s="171">
        <v>45825</v>
      </c>
      <c r="I37" s="69" t="s">
        <v>3535</v>
      </c>
      <c r="J37" s="69" t="s">
        <v>2911</v>
      </c>
      <c r="K37" s="69"/>
      <c r="L37" s="69" t="s">
        <v>24</v>
      </c>
      <c r="M37" s="171">
        <v>45826</v>
      </c>
      <c r="N37" s="69" t="s">
        <v>358</v>
      </c>
      <c r="O37" s="69" t="s">
        <v>285</v>
      </c>
      <c r="P37" s="69">
        <v>1</v>
      </c>
      <c r="Q37" s="69"/>
      <c r="R37" s="69"/>
      <c r="S37" s="69" t="s">
        <v>43</v>
      </c>
      <c r="T37" s="69"/>
      <c r="U37" s="69"/>
      <c r="V37" s="69"/>
      <c r="W37" s="69"/>
      <c r="X37" s="69"/>
      <c r="Y37" s="69"/>
      <c r="Z37" s="69"/>
      <c r="AA37" s="69"/>
      <c r="AB37" s="69"/>
      <c r="AC37" s="69" t="s">
        <v>358</v>
      </c>
      <c r="AD37" s="69" t="s">
        <v>30</v>
      </c>
      <c r="AE37" s="69"/>
      <c r="AF37" s="69" t="s">
        <v>43</v>
      </c>
      <c r="AG37" s="69"/>
      <c r="AH37" s="69"/>
    </row>
    <row r="38" spans="2:34" ht="14.4">
      <c r="B38" s="27" t="e">
        <f>VLOOKUP(I38,raw_OCM!B:C,2,0)</f>
        <v>#N/A</v>
      </c>
      <c r="D38" t="b">
        <f t="shared" si="0"/>
        <v>0</v>
      </c>
      <c r="E38" s="27" t="str">
        <f>VLOOKUP(O38,'user list'!A:B,2,0)</f>
        <v>MDAD</v>
      </c>
      <c r="F38" s="69" t="s">
        <v>3536</v>
      </c>
      <c r="G38" s="69" t="s">
        <v>42</v>
      </c>
      <c r="H38" s="171">
        <v>45825</v>
      </c>
      <c r="I38" s="69" t="s">
        <v>3537</v>
      </c>
      <c r="J38" s="69"/>
      <c r="K38" s="69"/>
      <c r="L38" s="69"/>
      <c r="M38" s="171">
        <v>45826</v>
      </c>
      <c r="N38" s="69" t="s">
        <v>1433</v>
      </c>
      <c r="O38" s="69" t="s">
        <v>223</v>
      </c>
      <c r="P38" s="69">
        <v>1</v>
      </c>
      <c r="Q38" s="69"/>
      <c r="R38" s="69"/>
      <c r="S38" s="69" t="s">
        <v>828</v>
      </c>
      <c r="T38" s="69" t="s">
        <v>847</v>
      </c>
      <c r="U38" s="69" t="s">
        <v>809</v>
      </c>
      <c r="V38" s="69"/>
      <c r="W38" s="69"/>
      <c r="X38" s="69"/>
      <c r="Y38" s="69"/>
      <c r="Z38" s="69"/>
      <c r="AA38" s="69"/>
      <c r="AB38" s="69"/>
      <c r="AC38" s="69"/>
      <c r="AD38" s="69"/>
      <c r="AE38" s="69"/>
      <c r="AF38" s="69"/>
      <c r="AG38" s="69"/>
      <c r="AH38" s="69"/>
    </row>
    <row r="39" spans="2:34" ht="14.4">
      <c r="B39" s="27" t="e">
        <f>VLOOKUP(I39,raw_OCM!B:C,2,0)</f>
        <v>#N/A</v>
      </c>
      <c r="D39" t="b">
        <f t="shared" si="0"/>
        <v>0</v>
      </c>
      <c r="E39" s="27" t="str">
        <f>VLOOKUP(O39,'user list'!A:B,2,0)</f>
        <v>OCM</v>
      </c>
      <c r="F39" s="69" t="s">
        <v>1716</v>
      </c>
      <c r="G39" s="69" t="s">
        <v>3538</v>
      </c>
      <c r="H39" s="171">
        <v>45825</v>
      </c>
      <c r="I39" s="69" t="s">
        <v>3539</v>
      </c>
      <c r="J39" s="69" t="s">
        <v>1718</v>
      </c>
      <c r="K39" s="69"/>
      <c r="L39" s="69" t="s">
        <v>24</v>
      </c>
      <c r="M39" s="171">
        <v>45826</v>
      </c>
      <c r="N39" s="69" t="s">
        <v>358</v>
      </c>
      <c r="O39" s="69" t="s">
        <v>285</v>
      </c>
      <c r="P39" s="69">
        <v>1</v>
      </c>
      <c r="Q39" s="69"/>
      <c r="R39" s="69"/>
      <c r="S39" s="69" t="s">
        <v>43</v>
      </c>
      <c r="T39" s="69"/>
      <c r="U39" s="69"/>
      <c r="V39" s="69"/>
      <c r="W39" s="69"/>
      <c r="X39" s="69"/>
      <c r="Y39" s="69"/>
      <c r="Z39" s="69"/>
      <c r="AA39" s="69"/>
      <c r="AB39" s="69"/>
      <c r="AC39" s="69" t="s">
        <v>358</v>
      </c>
      <c r="AD39" s="69" t="s">
        <v>30</v>
      </c>
      <c r="AE39" s="69"/>
      <c r="AF39" s="69" t="s">
        <v>43</v>
      </c>
      <c r="AG39" s="69"/>
      <c r="AH39" s="69"/>
    </row>
    <row r="40" spans="2:34" ht="14.4">
      <c r="B40" s="27" t="e">
        <f>VLOOKUP(I40,raw_OCM!B:C,2,0)</f>
        <v>#N/A</v>
      </c>
      <c r="D40" t="b">
        <f t="shared" si="0"/>
        <v>0</v>
      </c>
      <c r="E40" s="27" t="str">
        <f>VLOOKUP(O40,'user list'!A:B,2,0)</f>
        <v>OCM</v>
      </c>
      <c r="F40" s="69" t="s">
        <v>1716</v>
      </c>
      <c r="G40" s="69" t="s">
        <v>3540</v>
      </c>
      <c r="H40" s="171">
        <v>45825</v>
      </c>
      <c r="I40" s="69" t="s">
        <v>3541</v>
      </c>
      <c r="J40" s="69" t="s">
        <v>3315</v>
      </c>
      <c r="K40" s="69"/>
      <c r="L40" s="69" t="s">
        <v>24</v>
      </c>
      <c r="M40" s="171">
        <v>45826</v>
      </c>
      <c r="N40" s="69" t="s">
        <v>358</v>
      </c>
      <c r="O40" s="69" t="s">
        <v>285</v>
      </c>
      <c r="P40" s="69">
        <v>1</v>
      </c>
      <c r="Q40" s="69"/>
      <c r="R40" s="69"/>
      <c r="S40" s="69" t="s">
        <v>43</v>
      </c>
      <c r="T40" s="69"/>
      <c r="U40" s="69"/>
      <c r="V40" s="69"/>
      <c r="W40" s="69"/>
      <c r="X40" s="69"/>
      <c r="Y40" s="69"/>
      <c r="Z40" s="69"/>
      <c r="AA40" s="69"/>
      <c r="AB40" s="69"/>
      <c r="AC40" s="69" t="s">
        <v>358</v>
      </c>
      <c r="AD40" s="69" t="s">
        <v>30</v>
      </c>
      <c r="AE40" s="69"/>
      <c r="AF40" s="69" t="s">
        <v>43</v>
      </c>
      <c r="AG40" s="69"/>
      <c r="AH40" s="69" t="s">
        <v>227</v>
      </c>
    </row>
    <row r="41" spans="2:34" ht="14.4">
      <c r="B41" s="27" t="e">
        <f>VLOOKUP(I41,raw_OCM!B:C,2,0)</f>
        <v>#N/A</v>
      </c>
      <c r="D41" t="b">
        <f t="shared" si="0"/>
        <v>0</v>
      </c>
      <c r="E41" s="27" t="str">
        <f>VLOOKUP(O41,'user list'!A:B,2,0)</f>
        <v>MDAD</v>
      </c>
      <c r="F41" s="69" t="s">
        <v>3542</v>
      </c>
      <c r="G41" s="69" t="s">
        <v>42</v>
      </c>
      <c r="H41" s="171">
        <v>45825</v>
      </c>
      <c r="I41" s="69" t="s">
        <v>3543</v>
      </c>
      <c r="J41" s="69"/>
      <c r="K41" s="69"/>
      <c r="L41" s="69"/>
      <c r="M41" s="171">
        <v>45826</v>
      </c>
      <c r="N41" s="69" t="s">
        <v>1433</v>
      </c>
      <c r="O41" s="69" t="s">
        <v>223</v>
      </c>
      <c r="P41" s="69">
        <v>1</v>
      </c>
      <c r="Q41" s="69"/>
      <c r="R41" s="69"/>
      <c r="S41" s="69" t="s">
        <v>889</v>
      </c>
      <c r="T41" s="69" t="s">
        <v>2886</v>
      </c>
      <c r="U41" s="69" t="s">
        <v>809</v>
      </c>
      <c r="V41" s="69"/>
      <c r="W41" s="69"/>
      <c r="X41" s="69"/>
      <c r="Y41" s="69"/>
      <c r="Z41" s="69"/>
      <c r="AA41" s="69"/>
      <c r="AB41" s="69"/>
      <c r="AC41" s="69"/>
      <c r="AD41" s="69"/>
      <c r="AE41" s="69"/>
      <c r="AF41" s="69"/>
      <c r="AG41" s="69"/>
      <c r="AH41" s="69"/>
    </row>
    <row r="42" spans="2:34" ht="14.4">
      <c r="B42" s="27" t="e">
        <f>VLOOKUP(I42,raw_OCM!B:C,2,0)</f>
        <v>#N/A</v>
      </c>
      <c r="D42" t="b">
        <f t="shared" si="0"/>
        <v>0</v>
      </c>
      <c r="E42" s="27" t="str">
        <f>VLOOKUP(O42,'user list'!A:B,2,0)</f>
        <v>OCM</v>
      </c>
      <c r="F42" s="69" t="s">
        <v>1726</v>
      </c>
      <c r="G42" s="69" t="s">
        <v>3544</v>
      </c>
      <c r="H42" s="171">
        <v>45825</v>
      </c>
      <c r="I42" s="69" t="s">
        <v>3545</v>
      </c>
      <c r="J42" s="69" t="s">
        <v>3205</v>
      </c>
      <c r="K42" s="69"/>
      <c r="L42" s="69" t="s">
        <v>24</v>
      </c>
      <c r="M42" s="171">
        <v>45826</v>
      </c>
      <c r="N42" s="69" t="s">
        <v>358</v>
      </c>
      <c r="O42" s="69" t="s">
        <v>285</v>
      </c>
      <c r="P42" s="69">
        <v>1</v>
      </c>
      <c r="Q42" s="69"/>
      <c r="R42" s="69"/>
      <c r="S42" s="69" t="s">
        <v>43</v>
      </c>
      <c r="T42" s="69"/>
      <c r="U42" s="69"/>
      <c r="V42" s="69"/>
      <c r="W42" s="69"/>
      <c r="X42" s="69"/>
      <c r="Y42" s="69"/>
      <c r="Z42" s="69"/>
      <c r="AA42" s="69"/>
      <c r="AB42" s="69"/>
      <c r="AC42" s="69" t="s">
        <v>358</v>
      </c>
      <c r="AD42" s="69" t="s">
        <v>30</v>
      </c>
      <c r="AE42" s="69"/>
      <c r="AF42" s="69" t="s">
        <v>43</v>
      </c>
      <c r="AG42" s="69"/>
      <c r="AH42" s="69"/>
    </row>
    <row r="43" spans="2:34" ht="14.4">
      <c r="B43" s="27" t="e">
        <f>VLOOKUP(I43,raw_OCM!B:C,2,0)</f>
        <v>#N/A</v>
      </c>
      <c r="D43" t="b">
        <f t="shared" si="0"/>
        <v>0</v>
      </c>
      <c r="E43" s="27" t="str">
        <f>VLOOKUP(O43,'user list'!A:B,2,0)</f>
        <v>MDAD</v>
      </c>
      <c r="F43" s="69" t="s">
        <v>3546</v>
      </c>
      <c r="G43" s="69" t="s">
        <v>42</v>
      </c>
      <c r="H43" s="171">
        <v>45825</v>
      </c>
      <c r="I43" s="69" t="s">
        <v>3547</v>
      </c>
      <c r="J43" s="69"/>
      <c r="K43" s="69"/>
      <c r="L43" s="69"/>
      <c r="M43" s="171">
        <v>45826</v>
      </c>
      <c r="N43" s="69" t="s">
        <v>1433</v>
      </c>
      <c r="O43" s="69" t="s">
        <v>223</v>
      </c>
      <c r="P43" s="69">
        <v>1</v>
      </c>
      <c r="Q43" s="69"/>
      <c r="R43" s="69"/>
      <c r="S43" s="69" t="s">
        <v>828</v>
      </c>
      <c r="T43" s="69" t="s">
        <v>847</v>
      </c>
      <c r="U43" s="69" t="s">
        <v>809</v>
      </c>
      <c r="V43" s="69"/>
      <c r="W43" s="69"/>
      <c r="X43" s="69"/>
      <c r="Y43" s="69"/>
      <c r="Z43" s="69"/>
      <c r="AA43" s="69"/>
      <c r="AB43" s="69"/>
      <c r="AC43" s="69"/>
      <c r="AD43" s="69"/>
      <c r="AE43" s="69"/>
      <c r="AF43" s="69"/>
      <c r="AG43" s="69"/>
      <c r="AH43" s="69"/>
    </row>
    <row r="44" spans="2:34" ht="14.4">
      <c r="B44" s="27" t="e">
        <f>VLOOKUP(I44,raw_OCM!B:C,2,0)</f>
        <v>#N/A</v>
      </c>
      <c r="D44" t="b">
        <f t="shared" si="0"/>
        <v>0</v>
      </c>
      <c r="E44" s="27" t="str">
        <f>VLOOKUP(O44,'user list'!A:B,2,0)</f>
        <v>DOE</v>
      </c>
      <c r="F44" s="69" t="s">
        <v>3548</v>
      </c>
      <c r="G44" s="69" t="s">
        <v>69</v>
      </c>
      <c r="H44" s="171">
        <v>45826</v>
      </c>
      <c r="I44" s="69" t="s">
        <v>3549</v>
      </c>
      <c r="J44" s="69"/>
      <c r="K44" s="69"/>
      <c r="L44" s="69"/>
      <c r="M44" s="171">
        <v>45826</v>
      </c>
      <c r="N44" s="69" t="s">
        <v>784</v>
      </c>
      <c r="O44" s="69" t="s">
        <v>211</v>
      </c>
      <c r="P44" s="69">
        <v>1</v>
      </c>
      <c r="Q44" s="69" t="s">
        <v>3548</v>
      </c>
      <c r="R44" s="69"/>
      <c r="S44" s="69" t="s">
        <v>805</v>
      </c>
      <c r="T44" s="69" t="s">
        <v>806</v>
      </c>
      <c r="U44" s="69" t="s">
        <v>787</v>
      </c>
      <c r="V44" s="69"/>
      <c r="W44" s="69"/>
      <c r="X44" s="69"/>
      <c r="Y44" s="69"/>
      <c r="Z44" s="69"/>
      <c r="AA44" s="69"/>
      <c r="AB44" s="69"/>
      <c r="AC44" s="69"/>
      <c r="AD44" s="69"/>
      <c r="AE44" s="69"/>
      <c r="AF44" s="69"/>
      <c r="AG44" s="69"/>
      <c r="AH44" s="69" t="s">
        <v>219</v>
      </c>
    </row>
    <row r="45" spans="2:34" ht="14.4">
      <c r="B45" s="27" t="e">
        <f>VLOOKUP(I45,raw_OCM!B:C,2,0)</f>
        <v>#N/A</v>
      </c>
      <c r="D45" t="b">
        <f t="shared" si="0"/>
        <v>0</v>
      </c>
      <c r="E45" s="27" t="str">
        <f>VLOOKUP(O45,'user list'!A:B,2,0)</f>
        <v>DOE</v>
      </c>
      <c r="F45" s="69" t="s">
        <v>3550</v>
      </c>
      <c r="G45" s="69" t="s">
        <v>69</v>
      </c>
      <c r="H45" s="171">
        <v>45826</v>
      </c>
      <c r="I45" s="69" t="s">
        <v>3551</v>
      </c>
      <c r="J45" s="69"/>
      <c r="K45" s="69"/>
      <c r="L45" s="69"/>
      <c r="M45" s="171">
        <v>45826</v>
      </c>
      <c r="N45" s="69" t="s">
        <v>1433</v>
      </c>
      <c r="O45" s="69" t="s">
        <v>211</v>
      </c>
      <c r="P45" s="69">
        <v>1</v>
      </c>
      <c r="Q45" s="69" t="s">
        <v>3550</v>
      </c>
      <c r="R45" s="69"/>
      <c r="S45" s="69" t="s">
        <v>805</v>
      </c>
      <c r="T45" s="69" t="s">
        <v>806</v>
      </c>
      <c r="U45" s="69" t="s">
        <v>787</v>
      </c>
      <c r="V45" s="69"/>
      <c r="W45" s="69"/>
      <c r="X45" s="69"/>
      <c r="Y45" s="69"/>
      <c r="Z45" s="69"/>
      <c r="AA45" s="69"/>
      <c r="AB45" s="69"/>
      <c r="AC45" s="69"/>
      <c r="AD45" s="69"/>
      <c r="AE45" s="69"/>
      <c r="AF45" s="69"/>
      <c r="AG45" s="69"/>
      <c r="AH45" s="69"/>
    </row>
    <row r="46" spans="2:34" ht="14.4">
      <c r="B46" s="27" t="e">
        <f>VLOOKUP(I46,raw_OCM!B:C,2,0)</f>
        <v>#N/A</v>
      </c>
      <c r="D46" t="b">
        <f t="shared" si="0"/>
        <v>0</v>
      </c>
      <c r="E46" s="27" t="str">
        <f>VLOOKUP(O46,'user list'!A:B,2,0)</f>
        <v>MDAD</v>
      </c>
      <c r="F46" s="69" t="s">
        <v>3552</v>
      </c>
      <c r="G46" s="69" t="s">
        <v>42</v>
      </c>
      <c r="H46" s="171">
        <v>45825</v>
      </c>
      <c r="I46" s="69" t="s">
        <v>3553</v>
      </c>
      <c r="J46" s="69"/>
      <c r="K46" s="69"/>
      <c r="L46" s="69"/>
      <c r="M46" s="171">
        <v>45826</v>
      </c>
      <c r="N46" s="69" t="s">
        <v>1433</v>
      </c>
      <c r="O46" s="69" t="s">
        <v>223</v>
      </c>
      <c r="P46" s="69">
        <v>1</v>
      </c>
      <c r="Q46" s="69"/>
      <c r="R46" s="69"/>
      <c r="S46" s="69" t="s">
        <v>828</v>
      </c>
      <c r="T46" s="69" t="s">
        <v>847</v>
      </c>
      <c r="U46" s="69" t="s">
        <v>809</v>
      </c>
      <c r="V46" s="69"/>
      <c r="W46" s="69"/>
      <c r="X46" s="69"/>
      <c r="Y46" s="69"/>
      <c r="Z46" s="69"/>
      <c r="AA46" s="69"/>
      <c r="AB46" s="69"/>
      <c r="AC46" s="69"/>
      <c r="AD46" s="69"/>
      <c r="AE46" s="69"/>
      <c r="AF46" s="69"/>
      <c r="AG46" s="69"/>
      <c r="AH46" s="69"/>
    </row>
    <row r="47" spans="2:34" ht="14.4">
      <c r="B47" s="27" t="e">
        <f>VLOOKUP(I47,raw_OCM!B:C,2,0)</f>
        <v>#N/A</v>
      </c>
      <c r="D47" t="b">
        <f t="shared" si="0"/>
        <v>0</v>
      </c>
      <c r="E47" s="27" t="str">
        <f>VLOOKUP(O47,'user list'!A:B,2,0)</f>
        <v>DOE</v>
      </c>
      <c r="F47" s="69" t="s">
        <v>3554</v>
      </c>
      <c r="G47" s="69" t="s">
        <v>69</v>
      </c>
      <c r="H47" s="171">
        <v>45826</v>
      </c>
      <c r="I47" s="69" t="s">
        <v>3555</v>
      </c>
      <c r="J47" s="69"/>
      <c r="K47" s="69"/>
      <c r="L47" s="69"/>
      <c r="M47" s="171">
        <v>45826</v>
      </c>
      <c r="N47" s="69" t="s">
        <v>1433</v>
      </c>
      <c r="O47" s="69" t="s">
        <v>211</v>
      </c>
      <c r="P47" s="69">
        <v>1</v>
      </c>
      <c r="Q47" s="69" t="s">
        <v>3554</v>
      </c>
      <c r="R47" s="69"/>
      <c r="S47" s="69" t="s">
        <v>785</v>
      </c>
      <c r="T47" s="69" t="s">
        <v>786</v>
      </c>
      <c r="U47" s="69" t="s">
        <v>787</v>
      </c>
      <c r="V47" s="69"/>
      <c r="W47" s="69"/>
      <c r="X47" s="69"/>
      <c r="Y47" s="69"/>
      <c r="Z47" s="69"/>
      <c r="AA47" s="69"/>
      <c r="AB47" s="69"/>
      <c r="AC47" s="69"/>
      <c r="AD47" s="69"/>
      <c r="AE47" s="69"/>
      <c r="AF47" s="69"/>
      <c r="AG47" s="69"/>
      <c r="AH47" s="69"/>
    </row>
    <row r="48" spans="2:34" ht="14.4">
      <c r="B48" s="27" t="e">
        <f>VLOOKUP(I48,raw_OCM!B:C,2,0)</f>
        <v>#N/A</v>
      </c>
      <c r="D48" t="b">
        <f t="shared" si="0"/>
        <v>0</v>
      </c>
      <c r="E48" s="27" t="str">
        <f>VLOOKUP(O48,'user list'!A:B,2,0)</f>
        <v>MDAD</v>
      </c>
      <c r="F48" s="69" t="s">
        <v>3556</v>
      </c>
      <c r="G48" s="69" t="s">
        <v>42</v>
      </c>
      <c r="H48" s="171">
        <v>45825</v>
      </c>
      <c r="I48" s="69" t="s">
        <v>3557</v>
      </c>
      <c r="J48" s="69"/>
      <c r="K48" s="69"/>
      <c r="L48" s="69"/>
      <c r="M48" s="171">
        <v>45826</v>
      </c>
      <c r="N48" s="69" t="s">
        <v>784</v>
      </c>
      <c r="O48" s="69" t="s">
        <v>223</v>
      </c>
      <c r="P48" s="69">
        <v>1</v>
      </c>
      <c r="Q48" s="69"/>
      <c r="R48" s="69"/>
      <c r="S48" s="69" t="s">
        <v>828</v>
      </c>
      <c r="T48" s="69" t="s">
        <v>847</v>
      </c>
      <c r="U48" s="69" t="s">
        <v>809</v>
      </c>
      <c r="V48" s="69"/>
      <c r="W48" s="69"/>
      <c r="X48" s="69"/>
      <c r="Y48" s="69"/>
      <c r="Z48" s="69"/>
      <c r="AA48" s="69"/>
      <c r="AB48" s="69"/>
      <c r="AC48" s="69"/>
      <c r="AD48" s="69"/>
      <c r="AE48" s="69"/>
      <c r="AF48" s="69"/>
      <c r="AG48" s="69"/>
      <c r="AH48" s="69" t="s">
        <v>213</v>
      </c>
    </row>
    <row r="49" spans="2:34" ht="14.4">
      <c r="B49" s="27" t="e">
        <f>VLOOKUP(I49,raw_OCM!B:C,2,0)</f>
        <v>#N/A</v>
      </c>
      <c r="D49" t="b">
        <f t="shared" si="0"/>
        <v>0</v>
      </c>
      <c r="E49" s="27" t="str">
        <f>VLOOKUP(O49,'user list'!A:B,2,0)</f>
        <v>DOE</v>
      </c>
      <c r="F49" s="69" t="s">
        <v>3558</v>
      </c>
      <c r="G49" s="69" t="s">
        <v>69</v>
      </c>
      <c r="H49" s="171">
        <v>45826</v>
      </c>
      <c r="I49" s="69" t="s">
        <v>3559</v>
      </c>
      <c r="J49" s="69"/>
      <c r="K49" s="69"/>
      <c r="L49" s="69"/>
      <c r="M49" s="171">
        <v>45826</v>
      </c>
      <c r="N49" s="69" t="s">
        <v>784</v>
      </c>
      <c r="O49" s="69" t="s">
        <v>211</v>
      </c>
      <c r="P49" s="69">
        <v>1</v>
      </c>
      <c r="Q49" s="69" t="s">
        <v>3558</v>
      </c>
      <c r="R49" s="69"/>
      <c r="S49" s="69" t="s">
        <v>805</v>
      </c>
      <c r="T49" s="69" t="s">
        <v>806</v>
      </c>
      <c r="U49" s="69" t="s">
        <v>787</v>
      </c>
      <c r="V49" s="69"/>
      <c r="W49" s="69"/>
      <c r="X49" s="69"/>
      <c r="Y49" s="69"/>
      <c r="Z49" s="69"/>
      <c r="AA49" s="69"/>
      <c r="AB49" s="69"/>
      <c r="AC49" s="69"/>
      <c r="AD49" s="69"/>
      <c r="AE49" s="69"/>
      <c r="AF49" s="69"/>
      <c r="AG49" s="69"/>
      <c r="AH49" s="69" t="s">
        <v>271</v>
      </c>
    </row>
    <row r="50" spans="2:34" ht="14.4">
      <c r="B50" s="27" t="e">
        <f>VLOOKUP(I50,raw_OCM!B:C,2,0)</f>
        <v>#N/A</v>
      </c>
      <c r="D50" t="b">
        <f t="shared" si="0"/>
        <v>0</v>
      </c>
      <c r="E50" s="27" t="str">
        <f>VLOOKUP(O50,'user list'!A:B,2,0)</f>
        <v>DOE</v>
      </c>
      <c r="F50" s="69" t="s">
        <v>3560</v>
      </c>
      <c r="G50" s="69" t="s">
        <v>69</v>
      </c>
      <c r="H50" s="171">
        <v>45826</v>
      </c>
      <c r="I50" s="69" t="s">
        <v>3561</v>
      </c>
      <c r="J50" s="69"/>
      <c r="K50" s="69"/>
      <c r="L50" s="69"/>
      <c r="M50" s="171">
        <v>45826</v>
      </c>
      <c r="N50" s="69" t="s">
        <v>1433</v>
      </c>
      <c r="O50" s="69" t="s">
        <v>211</v>
      </c>
      <c r="P50" s="69">
        <v>1</v>
      </c>
      <c r="Q50" s="69" t="s">
        <v>3560</v>
      </c>
      <c r="R50" s="69"/>
      <c r="S50" s="69" t="s">
        <v>851</v>
      </c>
      <c r="T50" s="69" t="s">
        <v>852</v>
      </c>
      <c r="U50" s="69" t="s">
        <v>787</v>
      </c>
      <c r="V50" s="69"/>
      <c r="W50" s="69"/>
      <c r="X50" s="69"/>
      <c r="Y50" s="69"/>
      <c r="Z50" s="69"/>
      <c r="AA50" s="69"/>
      <c r="AB50" s="69"/>
      <c r="AC50" s="69"/>
      <c r="AD50" s="69"/>
      <c r="AE50" s="69"/>
      <c r="AF50" s="69"/>
      <c r="AG50" s="69"/>
      <c r="AH50" s="69"/>
    </row>
    <row r="51" spans="2:34" ht="14.4">
      <c r="B51" s="27" t="str">
        <f>VLOOKUP(I51,raw_OCM!B:C,2,0)</f>
        <v>OCM</v>
      </c>
      <c r="D51" t="b">
        <f t="shared" si="0"/>
        <v>0</v>
      </c>
      <c r="E51" s="27" t="str">
        <f>VLOOKUP(O51,'user list'!A:B,2,0)</f>
        <v>OCM</v>
      </c>
      <c r="F51" s="69" t="s">
        <v>3562</v>
      </c>
      <c r="G51" s="69" t="s">
        <v>3563</v>
      </c>
      <c r="H51" s="171">
        <v>45826</v>
      </c>
      <c r="I51" s="69" t="s">
        <v>3564</v>
      </c>
      <c r="J51" s="69"/>
      <c r="K51" s="69"/>
      <c r="L51" s="69" t="s">
        <v>22</v>
      </c>
      <c r="M51" s="171">
        <v>45826</v>
      </c>
      <c r="N51" s="69" t="s">
        <v>358</v>
      </c>
      <c r="O51" s="69" t="s">
        <v>285</v>
      </c>
      <c r="P51" s="69"/>
      <c r="Q51" s="69"/>
      <c r="R51" s="69"/>
      <c r="S51" s="69"/>
      <c r="T51" s="69"/>
      <c r="U51" s="69"/>
      <c r="V51" s="69" t="s">
        <v>3565</v>
      </c>
      <c r="W51" s="69"/>
      <c r="X51" s="69" t="s">
        <v>3566</v>
      </c>
      <c r="Y51" s="69" t="s">
        <v>3567</v>
      </c>
      <c r="Z51" s="69" t="s">
        <v>352</v>
      </c>
      <c r="AA51" s="69"/>
      <c r="AB51" s="69"/>
      <c r="AC51" s="69" t="s">
        <v>358</v>
      </c>
      <c r="AD51" s="69"/>
      <c r="AE51" s="69"/>
      <c r="AF51" s="69" t="s">
        <v>43</v>
      </c>
      <c r="AG51" s="69"/>
      <c r="AH51" s="69"/>
    </row>
    <row r="52" spans="2:34" ht="14.4">
      <c r="B52" s="27" t="str">
        <f>VLOOKUP(I52,raw_OCM!B:C,2,0)</f>
        <v>OCM</v>
      </c>
      <c r="D52" t="b">
        <f t="shared" si="0"/>
        <v>0</v>
      </c>
      <c r="E52" s="27" t="str">
        <f>VLOOKUP(O52,'user list'!A:B,2,0)</f>
        <v>OCM</v>
      </c>
      <c r="F52" s="69" t="s">
        <v>3568</v>
      </c>
      <c r="G52" s="69" t="s">
        <v>3569</v>
      </c>
      <c r="H52" s="171">
        <v>45826</v>
      </c>
      <c r="I52" s="69" t="s">
        <v>3570</v>
      </c>
      <c r="J52" s="69"/>
      <c r="K52" s="69"/>
      <c r="L52" s="69" t="s">
        <v>15</v>
      </c>
      <c r="M52" s="171">
        <v>45826</v>
      </c>
      <c r="N52" s="69" t="s">
        <v>391</v>
      </c>
      <c r="O52" s="69" t="s">
        <v>285</v>
      </c>
      <c r="P52" s="69"/>
      <c r="Q52" s="69"/>
      <c r="R52" s="69"/>
      <c r="S52" s="69"/>
      <c r="T52" s="69"/>
      <c r="U52" s="69"/>
      <c r="V52" s="69" t="s">
        <v>3569</v>
      </c>
      <c r="W52" s="69"/>
      <c r="X52" s="69" t="s">
        <v>3571</v>
      </c>
      <c r="Y52" s="69" t="s">
        <v>3572</v>
      </c>
      <c r="Z52" s="69" t="s">
        <v>324</v>
      </c>
      <c r="AA52" s="69"/>
      <c r="AB52" s="69"/>
      <c r="AC52" s="69" t="s">
        <v>391</v>
      </c>
      <c r="AD52" s="69"/>
      <c r="AE52" s="69"/>
      <c r="AF52" s="69" t="s">
        <v>43</v>
      </c>
      <c r="AG52" s="69"/>
      <c r="AH52" s="69"/>
    </row>
    <row r="53" spans="2:34" ht="14.4">
      <c r="B53" s="27" t="e">
        <f>VLOOKUP(I53,raw_OCM!B:C,2,0)</f>
        <v>#N/A</v>
      </c>
      <c r="D53" t="b">
        <f t="shared" si="0"/>
        <v>0</v>
      </c>
      <c r="E53" s="27" t="str">
        <f>VLOOKUP(O53,'user list'!A:B,2,0)</f>
        <v>DOE</v>
      </c>
      <c r="F53" s="69" t="s">
        <v>3573</v>
      </c>
      <c r="G53" s="69" t="s">
        <v>69</v>
      </c>
      <c r="H53" s="171">
        <v>45826</v>
      </c>
      <c r="I53" s="69" t="s">
        <v>3574</v>
      </c>
      <c r="J53" s="69"/>
      <c r="K53" s="69"/>
      <c r="L53" s="69"/>
      <c r="M53" s="171">
        <v>45826</v>
      </c>
      <c r="N53" s="69" t="s">
        <v>1433</v>
      </c>
      <c r="O53" s="69" t="s">
        <v>211</v>
      </c>
      <c r="P53" s="69">
        <v>1</v>
      </c>
      <c r="Q53" s="69" t="s">
        <v>3573</v>
      </c>
      <c r="R53" s="69"/>
      <c r="S53" s="69" t="s">
        <v>851</v>
      </c>
      <c r="T53" s="69" t="s">
        <v>852</v>
      </c>
      <c r="U53" s="69" t="s">
        <v>787</v>
      </c>
      <c r="V53" s="69"/>
      <c r="W53" s="69"/>
      <c r="X53" s="69"/>
      <c r="Y53" s="69"/>
      <c r="Z53" s="69"/>
      <c r="AA53" s="69"/>
      <c r="AB53" s="69"/>
      <c r="AC53" s="69"/>
      <c r="AD53" s="69"/>
      <c r="AE53" s="69"/>
      <c r="AF53" s="69"/>
      <c r="AG53" s="69"/>
      <c r="AH53" s="69"/>
    </row>
    <row r="54" spans="2:34" ht="14.4">
      <c r="B54" s="27" t="e">
        <f>VLOOKUP(I54,raw_OCM!B:C,2,0)</f>
        <v>#N/A</v>
      </c>
      <c r="D54" t="b">
        <f t="shared" si="0"/>
        <v>0</v>
      </c>
      <c r="E54" s="27" t="str">
        <f>VLOOKUP(O54,'user list'!A:B,2,0)</f>
        <v>CGSD</v>
      </c>
      <c r="F54" s="69" t="s">
        <v>3575</v>
      </c>
      <c r="G54" s="69" t="s">
        <v>61</v>
      </c>
      <c r="H54" s="171">
        <v>45824</v>
      </c>
      <c r="I54" s="69" t="s">
        <v>3576</v>
      </c>
      <c r="J54" s="69"/>
      <c r="K54" s="69"/>
      <c r="L54" s="69"/>
      <c r="M54" s="171">
        <v>45826</v>
      </c>
      <c r="N54" s="69" t="s">
        <v>1433</v>
      </c>
      <c r="O54" s="69" t="s">
        <v>200</v>
      </c>
      <c r="P54" s="69">
        <v>1</v>
      </c>
      <c r="Q54" s="69"/>
      <c r="R54" s="69"/>
      <c r="S54" s="69" t="s">
        <v>785</v>
      </c>
      <c r="T54" s="69" t="s">
        <v>786</v>
      </c>
      <c r="U54" s="69" t="s">
        <v>809</v>
      </c>
      <c r="V54" s="69"/>
      <c r="W54" s="69"/>
      <c r="X54" s="69"/>
      <c r="Y54" s="69"/>
      <c r="Z54" s="69"/>
      <c r="AA54" s="69"/>
      <c r="AB54" s="69"/>
      <c r="AC54" s="69"/>
      <c r="AD54" s="69"/>
      <c r="AE54" s="69"/>
      <c r="AF54" s="69"/>
      <c r="AG54" s="69"/>
      <c r="AH54" s="69"/>
    </row>
    <row r="55" spans="2:34" ht="14.4">
      <c r="B55" s="27" t="e">
        <f>VLOOKUP(I55,raw_OCM!B:C,2,0)</f>
        <v>#N/A</v>
      </c>
      <c r="D55" t="b">
        <f t="shared" si="0"/>
        <v>0</v>
      </c>
      <c r="E55" s="27" t="str">
        <f>VLOOKUP(O55,'user list'!A:B,2,0)</f>
        <v>SBCDPO</v>
      </c>
      <c r="F55" s="69" t="s">
        <v>3577</v>
      </c>
      <c r="G55" s="69" t="s">
        <v>94</v>
      </c>
      <c r="H55" s="171">
        <v>45826</v>
      </c>
      <c r="I55" s="69" t="s">
        <v>3578</v>
      </c>
      <c r="J55" s="69"/>
      <c r="K55" s="69"/>
      <c r="L55" s="69"/>
      <c r="M55" s="171">
        <v>45826</v>
      </c>
      <c r="N55" s="69" t="s">
        <v>784</v>
      </c>
      <c r="O55" s="69" t="s">
        <v>271</v>
      </c>
      <c r="P55" s="69">
        <v>1</v>
      </c>
      <c r="Q55" s="69"/>
      <c r="R55" s="69"/>
      <c r="S55" s="69" t="s">
        <v>785</v>
      </c>
      <c r="T55" s="69" t="s">
        <v>886</v>
      </c>
      <c r="U55" s="69"/>
      <c r="V55" s="69"/>
      <c r="W55" s="69"/>
      <c r="X55" s="69"/>
      <c r="Y55" s="69"/>
      <c r="Z55" s="69"/>
      <c r="AA55" s="69"/>
      <c r="AB55" s="69"/>
      <c r="AC55" s="69"/>
      <c r="AD55" s="69"/>
      <c r="AE55" s="69"/>
      <c r="AF55" s="69"/>
      <c r="AG55" s="69"/>
      <c r="AH55" s="69" t="s">
        <v>200</v>
      </c>
    </row>
    <row r="56" spans="2:34" ht="14.4">
      <c r="B56" s="27" t="e">
        <f>VLOOKUP(I56,raw_OCM!B:C,2,0)</f>
        <v>#N/A</v>
      </c>
      <c r="D56" t="b">
        <f t="shared" si="0"/>
        <v>0</v>
      </c>
      <c r="E56" s="27" t="str">
        <f>VLOOKUP(O56,'user list'!A:B,2,0)</f>
        <v>DOE</v>
      </c>
      <c r="F56" s="69" t="s">
        <v>3579</v>
      </c>
      <c r="G56" s="69" t="s">
        <v>69</v>
      </c>
      <c r="H56" s="171">
        <v>45826</v>
      </c>
      <c r="I56" s="69" t="s">
        <v>3580</v>
      </c>
      <c r="J56" s="69"/>
      <c r="K56" s="69"/>
      <c r="L56" s="69"/>
      <c r="M56" s="171">
        <v>45826</v>
      </c>
      <c r="N56" s="69" t="s">
        <v>784</v>
      </c>
      <c r="O56" s="69" t="s">
        <v>211</v>
      </c>
      <c r="P56" s="69">
        <v>1</v>
      </c>
      <c r="Q56" s="69" t="s">
        <v>3579</v>
      </c>
      <c r="R56" s="69"/>
      <c r="S56" s="69" t="s">
        <v>851</v>
      </c>
      <c r="T56" s="69" t="s">
        <v>852</v>
      </c>
      <c r="U56" s="69" t="s">
        <v>787</v>
      </c>
      <c r="V56" s="69"/>
      <c r="W56" s="69"/>
      <c r="X56" s="69"/>
      <c r="Y56" s="69"/>
      <c r="Z56" s="69"/>
      <c r="AA56" s="69"/>
      <c r="AB56" s="69"/>
      <c r="AC56" s="69"/>
      <c r="AD56" s="69"/>
      <c r="AE56" s="69"/>
      <c r="AF56" s="69"/>
      <c r="AG56" s="69"/>
      <c r="AH56" s="69" t="s">
        <v>196</v>
      </c>
    </row>
    <row r="57" spans="2:34" ht="14.4">
      <c r="B57" s="27" t="e">
        <f>VLOOKUP(I57,raw_OCM!B:C,2,0)</f>
        <v>#N/A</v>
      </c>
      <c r="D57" t="b">
        <f t="shared" si="0"/>
        <v>0</v>
      </c>
      <c r="E57" s="27" t="str">
        <f>VLOOKUP(O57,'user list'!A:B,2,0)</f>
        <v>SBCDPO</v>
      </c>
      <c r="F57" s="69" t="s">
        <v>3088</v>
      </c>
      <c r="G57" s="69" t="s">
        <v>3581</v>
      </c>
      <c r="H57" s="171">
        <v>45826</v>
      </c>
      <c r="I57" s="69" t="s">
        <v>3582</v>
      </c>
      <c r="J57" s="69"/>
      <c r="K57" s="69"/>
      <c r="L57" s="69"/>
      <c r="M57" s="171">
        <v>45826</v>
      </c>
      <c r="N57" s="69" t="s">
        <v>1433</v>
      </c>
      <c r="O57" s="69" t="s">
        <v>271</v>
      </c>
      <c r="P57" s="69">
        <v>1</v>
      </c>
      <c r="Q57" s="69"/>
      <c r="R57" s="69"/>
      <c r="S57" s="69" t="s">
        <v>785</v>
      </c>
      <c r="T57" s="69" t="s">
        <v>886</v>
      </c>
      <c r="U57" s="69"/>
      <c r="V57" s="69"/>
      <c r="W57" s="69"/>
      <c r="X57" s="69"/>
      <c r="Y57" s="69"/>
      <c r="Z57" s="69"/>
      <c r="AA57" s="69"/>
      <c r="AB57" s="69"/>
      <c r="AC57" s="69"/>
      <c r="AD57" s="69"/>
      <c r="AE57" s="69"/>
      <c r="AF57" s="69"/>
      <c r="AG57" s="69"/>
      <c r="AH57" s="69"/>
    </row>
    <row r="58" spans="2:34" ht="14.4">
      <c r="B58" s="27" t="e">
        <f>VLOOKUP(I58,raw_OCM!B:C,2,0)</f>
        <v>#N/A</v>
      </c>
      <c r="D58" t="b">
        <f t="shared" si="0"/>
        <v>0</v>
      </c>
      <c r="E58" s="27" t="str">
        <f>VLOOKUP(O58,'user list'!A:B,2,0)</f>
        <v>QCYDO</v>
      </c>
      <c r="F58" s="69" t="s">
        <v>3583</v>
      </c>
      <c r="G58" s="69" t="s">
        <v>866</v>
      </c>
      <c r="H58" s="171">
        <v>45824</v>
      </c>
      <c r="I58" s="69" t="s">
        <v>3584</v>
      </c>
      <c r="J58" s="69"/>
      <c r="K58" s="69"/>
      <c r="L58" s="69"/>
      <c r="M58" s="171">
        <v>45825</v>
      </c>
      <c r="N58" s="69" t="s">
        <v>1433</v>
      </c>
      <c r="O58" s="69" t="s">
        <v>270</v>
      </c>
      <c r="P58" s="69">
        <v>1</v>
      </c>
      <c r="Q58" s="69"/>
      <c r="R58" s="69"/>
      <c r="S58" s="69" t="s">
        <v>792</v>
      </c>
      <c r="T58" s="69" t="s">
        <v>793</v>
      </c>
      <c r="U58" s="69"/>
      <c r="V58" s="69"/>
      <c r="W58" s="69"/>
      <c r="X58" s="69"/>
      <c r="Y58" s="69"/>
      <c r="Z58" s="69"/>
      <c r="AA58" s="69"/>
      <c r="AB58" s="69"/>
      <c r="AC58" s="69"/>
      <c r="AD58" s="69"/>
      <c r="AE58" s="69"/>
      <c r="AF58" s="69"/>
      <c r="AG58" s="69"/>
      <c r="AH58" s="69"/>
    </row>
    <row r="59" spans="2:34" ht="14.4">
      <c r="B59" s="27" t="e">
        <f>VLOOKUP(I59,raw_OCM!B:C,2,0)</f>
        <v>#N/A</v>
      </c>
      <c r="D59" t="b">
        <f t="shared" si="0"/>
        <v>0</v>
      </c>
      <c r="E59" s="27" t="str">
        <f>VLOOKUP(O59,'user list'!A:B,2,0)</f>
        <v>QCYDO</v>
      </c>
      <c r="F59" s="69" t="s">
        <v>3585</v>
      </c>
      <c r="G59" s="69" t="s">
        <v>866</v>
      </c>
      <c r="H59" s="171">
        <v>45824</v>
      </c>
      <c r="I59" s="69" t="s">
        <v>3586</v>
      </c>
      <c r="J59" s="69"/>
      <c r="K59" s="69"/>
      <c r="L59" s="69"/>
      <c r="M59" s="171">
        <v>45825</v>
      </c>
      <c r="N59" s="69" t="s">
        <v>784</v>
      </c>
      <c r="O59" s="69" t="s">
        <v>270</v>
      </c>
      <c r="P59" s="69">
        <v>1</v>
      </c>
      <c r="Q59" s="69"/>
      <c r="R59" s="69"/>
      <c r="S59" s="69" t="s">
        <v>792</v>
      </c>
      <c r="T59" s="69" t="s">
        <v>793</v>
      </c>
      <c r="U59" s="69"/>
      <c r="V59" s="69"/>
      <c r="W59" s="69"/>
      <c r="X59" s="69"/>
      <c r="Y59" s="69"/>
      <c r="Z59" s="69"/>
      <c r="AA59" s="69"/>
      <c r="AB59" s="69"/>
      <c r="AC59" s="69"/>
      <c r="AD59" s="69"/>
      <c r="AE59" s="69"/>
      <c r="AF59" s="69"/>
      <c r="AG59" s="69"/>
      <c r="AH59" s="69" t="s">
        <v>207</v>
      </c>
    </row>
    <row r="60" spans="2:34" ht="14.4">
      <c r="B60" s="27" t="e">
        <f>VLOOKUP(I60,raw_OCM!B:C,2,0)</f>
        <v>#N/A</v>
      </c>
      <c r="D60" t="b">
        <f t="shared" si="0"/>
        <v>0</v>
      </c>
      <c r="E60" s="27" t="str">
        <f>VLOOKUP(O60,'user list'!A:B,2,0)</f>
        <v>QCYDO</v>
      </c>
      <c r="F60" s="69" t="s">
        <v>3587</v>
      </c>
      <c r="G60" s="69" t="s">
        <v>866</v>
      </c>
      <c r="H60" s="171">
        <v>45824</v>
      </c>
      <c r="I60" s="69" t="s">
        <v>3588</v>
      </c>
      <c r="J60" s="69"/>
      <c r="K60" s="69"/>
      <c r="L60" s="69"/>
      <c r="M60" s="171">
        <v>45825</v>
      </c>
      <c r="N60" s="69" t="s">
        <v>784</v>
      </c>
      <c r="O60" s="69" t="s">
        <v>270</v>
      </c>
      <c r="P60" s="69">
        <v>1</v>
      </c>
      <c r="Q60" s="69"/>
      <c r="R60" s="69"/>
      <c r="S60" s="69" t="s">
        <v>792</v>
      </c>
      <c r="T60" s="69" t="s">
        <v>793</v>
      </c>
      <c r="U60" s="69"/>
      <c r="V60" s="69"/>
      <c r="W60" s="69"/>
      <c r="X60" s="69"/>
      <c r="Y60" s="69"/>
      <c r="Z60" s="69"/>
      <c r="AA60" s="69"/>
      <c r="AB60" s="69"/>
      <c r="AC60" s="69"/>
      <c r="AD60" s="69"/>
      <c r="AE60" s="69"/>
      <c r="AF60" s="69"/>
      <c r="AG60" s="69"/>
      <c r="AH60" s="69" t="s">
        <v>207</v>
      </c>
    </row>
    <row r="61" spans="2:34" ht="14.4">
      <c r="B61" s="27" t="e">
        <f>VLOOKUP(I61,raw_OCM!B:C,2,0)</f>
        <v>#N/A</v>
      </c>
      <c r="D61" t="b">
        <f t="shared" si="0"/>
        <v>0</v>
      </c>
      <c r="E61" s="27" t="str">
        <f>VLOOKUP(O61,'user list'!A:B,2,0)</f>
        <v>QCYDO</v>
      </c>
      <c r="F61" s="69" t="s">
        <v>3589</v>
      </c>
      <c r="G61" s="69" t="s">
        <v>866</v>
      </c>
      <c r="H61" s="171">
        <v>45824</v>
      </c>
      <c r="I61" s="69" t="s">
        <v>3590</v>
      </c>
      <c r="J61" s="69"/>
      <c r="K61" s="69"/>
      <c r="L61" s="69"/>
      <c r="M61" s="171">
        <v>45825</v>
      </c>
      <c r="N61" s="69" t="s">
        <v>1433</v>
      </c>
      <c r="O61" s="69" t="s">
        <v>270</v>
      </c>
      <c r="P61" s="69">
        <v>1</v>
      </c>
      <c r="Q61" s="69"/>
      <c r="R61" s="69"/>
      <c r="S61" s="69" t="s">
        <v>792</v>
      </c>
      <c r="T61" s="69" t="s">
        <v>793</v>
      </c>
      <c r="U61" s="69"/>
      <c r="V61" s="69"/>
      <c r="W61" s="69"/>
      <c r="X61" s="69"/>
      <c r="Y61" s="69"/>
      <c r="Z61" s="69"/>
      <c r="AA61" s="69"/>
      <c r="AB61" s="69"/>
      <c r="AC61" s="69"/>
      <c r="AD61" s="69"/>
      <c r="AE61" s="69"/>
      <c r="AF61" s="69"/>
      <c r="AG61" s="69"/>
      <c r="AH61" s="69"/>
    </row>
    <row r="62" spans="2:34" ht="14.4">
      <c r="B62" s="27" t="e">
        <f>VLOOKUP(I62,raw_OCM!B:C,2,0)</f>
        <v>#N/A</v>
      </c>
      <c r="D62" t="b">
        <f t="shared" si="0"/>
        <v>0</v>
      </c>
      <c r="E62" s="27" t="str">
        <f>VLOOKUP(O62,'user list'!A:B,2,0)</f>
        <v>QCYDO</v>
      </c>
      <c r="F62" s="69" t="s">
        <v>3591</v>
      </c>
      <c r="G62" s="69" t="s">
        <v>866</v>
      </c>
      <c r="H62" s="171">
        <v>45821</v>
      </c>
      <c r="I62" s="69" t="s">
        <v>3592</v>
      </c>
      <c r="J62" s="69"/>
      <c r="K62" s="69"/>
      <c r="L62" s="69"/>
      <c r="M62" s="171">
        <v>45825</v>
      </c>
      <c r="N62" s="69" t="s">
        <v>784</v>
      </c>
      <c r="O62" s="69" t="s">
        <v>270</v>
      </c>
      <c r="P62" s="69">
        <v>1</v>
      </c>
      <c r="Q62" s="69"/>
      <c r="R62" s="69"/>
      <c r="S62" s="69" t="s">
        <v>792</v>
      </c>
      <c r="T62" s="69" t="s">
        <v>793</v>
      </c>
      <c r="U62" s="69"/>
      <c r="V62" s="69"/>
      <c r="W62" s="69"/>
      <c r="X62" s="69"/>
      <c r="Y62" s="69"/>
      <c r="Z62" s="69"/>
      <c r="AA62" s="69"/>
      <c r="AB62" s="69"/>
      <c r="AC62" s="69"/>
      <c r="AD62" s="69"/>
      <c r="AE62" s="69"/>
      <c r="AF62" s="69"/>
      <c r="AG62" s="69"/>
      <c r="AH62" s="69" t="s">
        <v>196</v>
      </c>
    </row>
    <row r="63" spans="2:34" ht="14.4">
      <c r="B63" s="27" t="e">
        <f>VLOOKUP(I63,raw_OCM!B:C,2,0)</f>
        <v>#N/A</v>
      </c>
      <c r="D63" t="b">
        <f t="shared" si="0"/>
        <v>0</v>
      </c>
      <c r="E63" s="27" t="str">
        <f>VLOOKUP(O63,'user list'!A:B,2,0)</f>
        <v>QCYDO</v>
      </c>
      <c r="F63" s="69" t="s">
        <v>3429</v>
      </c>
      <c r="G63" s="69" t="s">
        <v>866</v>
      </c>
      <c r="H63" s="171">
        <v>45824</v>
      </c>
      <c r="I63" s="69" t="s">
        <v>3593</v>
      </c>
      <c r="J63" s="69"/>
      <c r="K63" s="69"/>
      <c r="L63" s="69"/>
      <c r="M63" s="171">
        <v>45825</v>
      </c>
      <c r="N63" s="69" t="s">
        <v>1433</v>
      </c>
      <c r="O63" s="69" t="s">
        <v>270</v>
      </c>
      <c r="P63" s="69">
        <v>1</v>
      </c>
      <c r="Q63" s="69"/>
      <c r="R63" s="69"/>
      <c r="S63" s="69" t="s">
        <v>785</v>
      </c>
      <c r="T63" s="69" t="s">
        <v>786</v>
      </c>
      <c r="U63" s="69"/>
      <c r="V63" s="69"/>
      <c r="W63" s="69"/>
      <c r="X63" s="69"/>
      <c r="Y63" s="69"/>
      <c r="Z63" s="69"/>
      <c r="AA63" s="69"/>
      <c r="AB63" s="69"/>
      <c r="AC63" s="69"/>
      <c r="AD63" s="69"/>
      <c r="AE63" s="69"/>
      <c r="AF63" s="69"/>
      <c r="AG63" s="69"/>
      <c r="AH63" s="69"/>
    </row>
    <row r="64" spans="2:34" ht="14.4">
      <c r="B64" s="27" t="e">
        <f>VLOOKUP(I64,raw_OCM!B:C,2,0)</f>
        <v>#N/A</v>
      </c>
      <c r="D64" t="b">
        <f t="shared" si="0"/>
        <v>0</v>
      </c>
      <c r="E64" s="27" t="str">
        <f>VLOOKUP(O64,'user list'!A:B,2,0)</f>
        <v>QCYDO</v>
      </c>
      <c r="F64" s="69" t="s">
        <v>3428</v>
      </c>
      <c r="G64" s="69" t="s">
        <v>866</v>
      </c>
      <c r="H64" s="171">
        <v>45825</v>
      </c>
      <c r="I64" s="69" t="s">
        <v>3594</v>
      </c>
      <c r="J64" s="69"/>
      <c r="K64" s="69"/>
      <c r="L64" s="69"/>
      <c r="M64" s="171">
        <v>45825</v>
      </c>
      <c r="N64" s="69" t="s">
        <v>784</v>
      </c>
      <c r="O64" s="69" t="s">
        <v>270</v>
      </c>
      <c r="P64" s="69">
        <v>1</v>
      </c>
      <c r="Q64" s="69"/>
      <c r="R64" s="69"/>
      <c r="S64" s="69" t="s">
        <v>785</v>
      </c>
      <c r="T64" s="69" t="s">
        <v>786</v>
      </c>
      <c r="U64" s="69"/>
      <c r="V64" s="69"/>
      <c r="W64" s="69"/>
      <c r="X64" s="69"/>
      <c r="Y64" s="69"/>
      <c r="Z64" s="69"/>
      <c r="AA64" s="69"/>
      <c r="AB64" s="69"/>
      <c r="AC64" s="69"/>
      <c r="AD64" s="69"/>
      <c r="AE64" s="69"/>
      <c r="AF64" s="69"/>
      <c r="AG64" s="69"/>
      <c r="AH64" s="69" t="s">
        <v>200</v>
      </c>
    </row>
    <row r="65" spans="2:34" ht="14.4">
      <c r="B65" s="27" t="e">
        <f>VLOOKUP(I65,raw_OCM!B:C,2,0)</f>
        <v>#N/A</v>
      </c>
      <c r="D65" t="b">
        <f t="shared" si="0"/>
        <v>0</v>
      </c>
      <c r="E65" s="27" t="str">
        <f>VLOOKUP(O65,'user list'!A:B,2,0)</f>
        <v>QCYDO</v>
      </c>
      <c r="F65" s="69" t="s">
        <v>3427</v>
      </c>
      <c r="G65" s="69" t="s">
        <v>866</v>
      </c>
      <c r="H65" s="171">
        <v>45821</v>
      </c>
      <c r="I65" s="69" t="s">
        <v>3595</v>
      </c>
      <c r="J65" s="69"/>
      <c r="K65" s="69"/>
      <c r="L65" s="69"/>
      <c r="M65" s="171">
        <v>45825</v>
      </c>
      <c r="N65" s="69" t="s">
        <v>784</v>
      </c>
      <c r="O65" s="69" t="s">
        <v>270</v>
      </c>
      <c r="P65" s="69">
        <v>1</v>
      </c>
      <c r="Q65" s="69"/>
      <c r="R65" s="69"/>
      <c r="S65" s="69" t="s">
        <v>785</v>
      </c>
      <c r="T65" s="69" t="s">
        <v>786</v>
      </c>
      <c r="U65" s="69"/>
      <c r="V65" s="69"/>
      <c r="W65" s="69"/>
      <c r="X65" s="69"/>
      <c r="Y65" s="69"/>
      <c r="Z65" s="69"/>
      <c r="AA65" s="69"/>
      <c r="AB65" s="69"/>
      <c r="AC65" s="69"/>
      <c r="AD65" s="69"/>
      <c r="AE65" s="69"/>
      <c r="AF65" s="69"/>
      <c r="AG65" s="69"/>
      <c r="AH65" s="69" t="s">
        <v>200</v>
      </c>
    </row>
    <row r="66" spans="2:34" ht="14.4">
      <c r="B66" s="27" t="e">
        <f>VLOOKUP(I66,raw_OCM!B:C,2,0)</f>
        <v>#N/A</v>
      </c>
      <c r="D66" t="b">
        <f t="shared" si="0"/>
        <v>0</v>
      </c>
      <c r="E66" s="27" t="str">
        <f>VLOOKUP(O66,'user list'!A:B,2,0)</f>
        <v>QCYDO</v>
      </c>
      <c r="F66" s="69" t="s">
        <v>3596</v>
      </c>
      <c r="G66" s="69" t="s">
        <v>866</v>
      </c>
      <c r="H66" s="171">
        <v>45824</v>
      </c>
      <c r="I66" s="69" t="s">
        <v>3597</v>
      </c>
      <c r="J66" s="69"/>
      <c r="K66" s="69"/>
      <c r="L66" s="69"/>
      <c r="M66" s="171">
        <v>45825</v>
      </c>
      <c r="N66" s="69" t="s">
        <v>1433</v>
      </c>
      <c r="O66" s="69" t="s">
        <v>270</v>
      </c>
      <c r="P66" s="69">
        <v>1</v>
      </c>
      <c r="Q66" s="69"/>
      <c r="R66" s="69"/>
      <c r="S66" s="69" t="s">
        <v>785</v>
      </c>
      <c r="T66" s="69" t="s">
        <v>786</v>
      </c>
      <c r="U66" s="69"/>
      <c r="V66" s="69"/>
      <c r="W66" s="69"/>
      <c r="X66" s="69"/>
      <c r="Y66" s="69"/>
      <c r="Z66" s="69"/>
      <c r="AA66" s="69"/>
      <c r="AB66" s="69"/>
      <c r="AC66" s="69"/>
      <c r="AD66" s="69"/>
      <c r="AE66" s="69"/>
      <c r="AF66" s="69"/>
      <c r="AG66" s="69"/>
      <c r="AH66" s="69"/>
    </row>
    <row r="67" spans="2:34" ht="14.4">
      <c r="B67" s="27" t="e">
        <f>VLOOKUP(I67,raw_OCM!B:C,2,0)</f>
        <v>#N/A</v>
      </c>
      <c r="D67" t="b">
        <f t="shared" si="0"/>
        <v>0</v>
      </c>
      <c r="E67" s="27" t="str">
        <f>VLOOKUP(O67,'user list'!A:B,2,0)</f>
        <v>QCYDO</v>
      </c>
      <c r="F67" s="69" t="s">
        <v>3598</v>
      </c>
      <c r="G67" s="69" t="s">
        <v>866</v>
      </c>
      <c r="H67" s="171">
        <v>45825</v>
      </c>
      <c r="I67" s="69" t="s">
        <v>3599</v>
      </c>
      <c r="J67" s="69"/>
      <c r="K67" s="69"/>
      <c r="L67" s="69"/>
      <c r="M67" s="171">
        <v>45825</v>
      </c>
      <c r="N67" s="69" t="s">
        <v>1433</v>
      </c>
      <c r="O67" s="69" t="s">
        <v>270</v>
      </c>
      <c r="P67" s="69">
        <v>1</v>
      </c>
      <c r="Q67" s="69"/>
      <c r="R67" s="69"/>
      <c r="S67" s="69" t="s">
        <v>785</v>
      </c>
      <c r="T67" s="69" t="s">
        <v>786</v>
      </c>
      <c r="U67" s="69"/>
      <c r="V67" s="69"/>
      <c r="W67" s="69"/>
      <c r="X67" s="69"/>
      <c r="Y67" s="69"/>
      <c r="Z67" s="69"/>
      <c r="AA67" s="69"/>
      <c r="AB67" s="69"/>
      <c r="AC67" s="69"/>
      <c r="AD67" s="69"/>
      <c r="AE67" s="69"/>
      <c r="AF67" s="69"/>
      <c r="AG67" s="69"/>
      <c r="AH67" s="69"/>
    </row>
    <row r="68" spans="2:34" ht="14.4">
      <c r="B68" s="27" t="e">
        <f>VLOOKUP(I68,raw_OCM!B:C,2,0)</f>
        <v>#N/A</v>
      </c>
      <c r="D68" t="b">
        <f t="shared" si="0"/>
        <v>0</v>
      </c>
      <c r="E68" s="27" t="str">
        <f>VLOOKUP(O68,'user list'!A:B,2,0)</f>
        <v>QCYDO</v>
      </c>
      <c r="F68" s="69" t="s">
        <v>3600</v>
      </c>
      <c r="G68" s="69" t="s">
        <v>866</v>
      </c>
      <c r="H68" s="171">
        <v>45824</v>
      </c>
      <c r="I68" s="69" t="s">
        <v>3601</v>
      </c>
      <c r="J68" s="69"/>
      <c r="K68" s="69"/>
      <c r="L68" s="69"/>
      <c r="M68" s="171">
        <v>45825</v>
      </c>
      <c r="N68" s="69" t="s">
        <v>1433</v>
      </c>
      <c r="O68" s="69" t="s">
        <v>270</v>
      </c>
      <c r="P68" s="69">
        <v>1</v>
      </c>
      <c r="Q68" s="69"/>
      <c r="R68" s="69"/>
      <c r="S68" s="69" t="s">
        <v>785</v>
      </c>
      <c r="T68" s="69" t="s">
        <v>786</v>
      </c>
      <c r="U68" s="69"/>
      <c r="V68" s="69"/>
      <c r="W68" s="69"/>
      <c r="X68" s="69"/>
      <c r="Y68" s="69"/>
      <c r="Z68" s="69"/>
      <c r="AA68" s="69"/>
      <c r="AB68" s="69"/>
      <c r="AC68" s="69"/>
      <c r="AD68" s="69"/>
      <c r="AE68" s="69"/>
      <c r="AF68" s="69"/>
      <c r="AG68" s="69"/>
      <c r="AH68" s="69"/>
    </row>
    <row r="69" spans="2:34" ht="14.4">
      <c r="B69" s="27" t="e">
        <f>VLOOKUP(I69,raw_OCM!B:C,2,0)</f>
        <v>#N/A</v>
      </c>
      <c r="D69" t="b">
        <f t="shared" si="0"/>
        <v>0</v>
      </c>
      <c r="E69" s="27" t="str">
        <f>VLOOKUP(O69,'user list'!A:B,2,0)</f>
        <v>QCYDO</v>
      </c>
      <c r="F69" s="69" t="s">
        <v>3602</v>
      </c>
      <c r="G69" s="69" t="s">
        <v>866</v>
      </c>
      <c r="H69" s="171">
        <v>45824</v>
      </c>
      <c r="I69" s="69" t="s">
        <v>3603</v>
      </c>
      <c r="J69" s="69"/>
      <c r="K69" s="69"/>
      <c r="L69" s="69"/>
      <c r="M69" s="171">
        <v>45825</v>
      </c>
      <c r="N69" s="69" t="s">
        <v>1433</v>
      </c>
      <c r="O69" s="69" t="s">
        <v>270</v>
      </c>
      <c r="P69" s="69">
        <v>1</v>
      </c>
      <c r="Q69" s="69"/>
      <c r="R69" s="69"/>
      <c r="S69" s="69" t="s">
        <v>785</v>
      </c>
      <c r="T69" s="69" t="s">
        <v>786</v>
      </c>
      <c r="U69" s="69"/>
      <c r="V69" s="69"/>
      <c r="W69" s="69"/>
      <c r="X69" s="69"/>
      <c r="Y69" s="69"/>
      <c r="Z69" s="69"/>
      <c r="AA69" s="69"/>
      <c r="AB69" s="69"/>
      <c r="AC69" s="69"/>
      <c r="AD69" s="69"/>
      <c r="AE69" s="69"/>
      <c r="AF69" s="69"/>
      <c r="AG69" s="69"/>
      <c r="AH69" s="69"/>
    </row>
    <row r="70" spans="2:34" ht="14.4">
      <c r="B70" s="27" t="e">
        <f>VLOOKUP(I70,raw_OCM!B:C,2,0)</f>
        <v>#N/A</v>
      </c>
      <c r="D70" t="b">
        <f t="shared" si="0"/>
        <v>0</v>
      </c>
      <c r="E70" s="27" t="str">
        <f>VLOOKUP(O70,'user list'!A:B,2,0)</f>
        <v>QCYDO</v>
      </c>
      <c r="F70" s="69" t="s">
        <v>3420</v>
      </c>
      <c r="G70" s="69" t="s">
        <v>866</v>
      </c>
      <c r="H70" s="171">
        <v>45824</v>
      </c>
      <c r="I70" s="69" t="s">
        <v>3604</v>
      </c>
      <c r="J70" s="69"/>
      <c r="K70" s="69"/>
      <c r="L70" s="69"/>
      <c r="M70" s="171">
        <v>45825</v>
      </c>
      <c r="N70" s="69" t="s">
        <v>1433</v>
      </c>
      <c r="O70" s="69" t="s">
        <v>270</v>
      </c>
      <c r="P70" s="69">
        <v>1</v>
      </c>
      <c r="Q70" s="69"/>
      <c r="R70" s="69"/>
      <c r="S70" s="69" t="s">
        <v>785</v>
      </c>
      <c r="T70" s="69" t="s">
        <v>786</v>
      </c>
      <c r="U70" s="69"/>
      <c r="V70" s="69"/>
      <c r="W70" s="69"/>
      <c r="X70" s="69"/>
      <c r="Y70" s="69"/>
      <c r="Z70" s="69"/>
      <c r="AA70" s="69"/>
      <c r="AB70" s="69"/>
      <c r="AC70" s="69"/>
      <c r="AD70" s="69"/>
      <c r="AE70" s="69"/>
      <c r="AF70" s="69"/>
      <c r="AG70" s="69"/>
      <c r="AH70" s="69"/>
    </row>
    <row r="71" spans="2:34" ht="14.4">
      <c r="B71" s="27" t="e">
        <f>VLOOKUP(I71,raw_OCM!B:C,2,0)</f>
        <v>#N/A</v>
      </c>
      <c r="D71" t="b">
        <f t="shared" si="0"/>
        <v>0</v>
      </c>
      <c r="E71" s="27" t="str">
        <f>VLOOKUP(O71,'user list'!A:B,2,0)</f>
        <v>QCYDO</v>
      </c>
      <c r="F71" s="69" t="s">
        <v>3605</v>
      </c>
      <c r="G71" s="69" t="s">
        <v>866</v>
      </c>
      <c r="H71" s="171">
        <v>45824</v>
      </c>
      <c r="I71" s="69" t="s">
        <v>3606</v>
      </c>
      <c r="J71" s="69"/>
      <c r="K71" s="69"/>
      <c r="L71" s="69"/>
      <c r="M71" s="171">
        <v>45825</v>
      </c>
      <c r="N71" s="69" t="s">
        <v>1433</v>
      </c>
      <c r="O71" s="69" t="s">
        <v>270</v>
      </c>
      <c r="P71" s="69">
        <v>1</v>
      </c>
      <c r="Q71" s="69"/>
      <c r="R71" s="69"/>
      <c r="S71" s="69" t="s">
        <v>785</v>
      </c>
      <c r="T71" s="69" t="s">
        <v>786</v>
      </c>
      <c r="U71" s="69"/>
      <c r="V71" s="69"/>
      <c r="W71" s="69"/>
      <c r="X71" s="69"/>
      <c r="Y71" s="69"/>
      <c r="Z71" s="69"/>
      <c r="AA71" s="69"/>
      <c r="AB71" s="69"/>
      <c r="AC71" s="69"/>
      <c r="AD71" s="69"/>
      <c r="AE71" s="69"/>
      <c r="AF71" s="69"/>
      <c r="AG71" s="69"/>
      <c r="AH71" s="69"/>
    </row>
    <row r="72" spans="2:34" ht="14.4">
      <c r="B72" s="27" t="e">
        <f>VLOOKUP(I72,raw_OCM!B:C,2,0)</f>
        <v>#N/A</v>
      </c>
      <c r="D72" t="b">
        <f t="shared" si="0"/>
        <v>0</v>
      </c>
      <c r="E72" s="27" t="str">
        <f>VLOOKUP(O72,'user list'!A:B,2,0)</f>
        <v>QCYDO</v>
      </c>
      <c r="F72" s="69" t="s">
        <v>3607</v>
      </c>
      <c r="G72" s="69" t="s">
        <v>866</v>
      </c>
      <c r="H72" s="171">
        <v>45825</v>
      </c>
      <c r="I72" s="69" t="s">
        <v>3608</v>
      </c>
      <c r="J72" s="69"/>
      <c r="K72" s="69"/>
      <c r="L72" s="69"/>
      <c r="M72" s="171">
        <v>45825</v>
      </c>
      <c r="N72" s="69" t="s">
        <v>784</v>
      </c>
      <c r="O72" s="69" t="s">
        <v>270</v>
      </c>
      <c r="P72" s="69">
        <v>1</v>
      </c>
      <c r="Q72" s="69"/>
      <c r="R72" s="69"/>
      <c r="S72" s="69" t="s">
        <v>785</v>
      </c>
      <c r="T72" s="69" t="s">
        <v>786</v>
      </c>
      <c r="U72" s="69"/>
      <c r="V72" s="69"/>
      <c r="W72" s="69"/>
      <c r="X72" s="69"/>
      <c r="Y72" s="69"/>
      <c r="Z72" s="69"/>
      <c r="AA72" s="69"/>
      <c r="AB72" s="69"/>
      <c r="AC72" s="69"/>
      <c r="AD72" s="69"/>
      <c r="AE72" s="69"/>
      <c r="AF72" s="69"/>
      <c r="AG72" s="69"/>
      <c r="AH72" s="69" t="s">
        <v>200</v>
      </c>
    </row>
    <row r="73" spans="2:34" ht="14.4">
      <c r="B73" s="27" t="e">
        <f>VLOOKUP(I73,raw_OCM!B:C,2,0)</f>
        <v>#N/A</v>
      </c>
      <c r="D73" t="b">
        <f t="shared" si="0"/>
        <v>0</v>
      </c>
      <c r="E73" s="27" t="str">
        <f>VLOOKUP(O73,'user list'!A:B,2,0)</f>
        <v>QCYDO</v>
      </c>
      <c r="F73" s="69" t="s">
        <v>3609</v>
      </c>
      <c r="G73" s="69" t="s">
        <v>866</v>
      </c>
      <c r="H73" s="171">
        <v>45825</v>
      </c>
      <c r="I73" s="69" t="s">
        <v>3610</v>
      </c>
      <c r="J73" s="69"/>
      <c r="K73" s="69"/>
      <c r="L73" s="69"/>
      <c r="M73" s="171">
        <v>45825</v>
      </c>
      <c r="N73" s="69" t="s">
        <v>784</v>
      </c>
      <c r="O73" s="69" t="s">
        <v>270</v>
      </c>
      <c r="P73" s="69">
        <v>1</v>
      </c>
      <c r="Q73" s="69"/>
      <c r="R73" s="69"/>
      <c r="S73" s="69" t="s">
        <v>785</v>
      </c>
      <c r="T73" s="69" t="s">
        <v>786</v>
      </c>
      <c r="U73" s="69"/>
      <c r="V73" s="69"/>
      <c r="W73" s="69"/>
      <c r="X73" s="69"/>
      <c r="Y73" s="69"/>
      <c r="Z73" s="69"/>
      <c r="AA73" s="69"/>
      <c r="AB73" s="69"/>
      <c r="AC73" s="69"/>
      <c r="AD73" s="69"/>
      <c r="AE73" s="69"/>
      <c r="AF73" s="69"/>
      <c r="AG73" s="69"/>
      <c r="AH73" s="69" t="s">
        <v>200</v>
      </c>
    </row>
    <row r="74" spans="2:34" ht="14.4">
      <c r="B74" s="27" t="e">
        <f>VLOOKUP(I74,raw_OCM!B:C,2,0)</f>
        <v>#N/A</v>
      </c>
      <c r="D74" t="b">
        <f t="shared" si="0"/>
        <v>0</v>
      </c>
      <c r="E74" s="27" t="str">
        <f>VLOOKUP(O74,'user list'!A:B,2,0)</f>
        <v>DOE</v>
      </c>
      <c r="F74" s="69" t="s">
        <v>3416</v>
      </c>
      <c r="G74" s="69" t="s">
        <v>69</v>
      </c>
      <c r="H74" s="171">
        <v>45825</v>
      </c>
      <c r="I74" s="69" t="s">
        <v>3611</v>
      </c>
      <c r="J74" s="69"/>
      <c r="K74" s="69"/>
      <c r="L74" s="69"/>
      <c r="M74" s="171">
        <v>45825</v>
      </c>
      <c r="N74" s="69" t="s">
        <v>784</v>
      </c>
      <c r="O74" s="69" t="s">
        <v>211</v>
      </c>
      <c r="P74" s="69">
        <v>1</v>
      </c>
      <c r="Q74" s="69" t="s">
        <v>3416</v>
      </c>
      <c r="R74" s="69"/>
      <c r="S74" s="69" t="s">
        <v>805</v>
      </c>
      <c r="T74" s="69" t="s">
        <v>806</v>
      </c>
      <c r="U74" s="69" t="s">
        <v>787</v>
      </c>
      <c r="V74" s="69"/>
      <c r="W74" s="69"/>
      <c r="X74" s="69"/>
      <c r="Y74" s="69"/>
      <c r="Z74" s="69"/>
      <c r="AA74" s="69"/>
      <c r="AB74" s="69"/>
      <c r="AC74" s="69"/>
      <c r="AD74" s="69"/>
      <c r="AE74" s="69"/>
      <c r="AF74" s="69"/>
      <c r="AG74" s="69"/>
      <c r="AH74" s="69" t="s">
        <v>219</v>
      </c>
    </row>
    <row r="75" spans="2:34" ht="14.4">
      <c r="B75" s="27" t="e">
        <f>VLOOKUP(I75,raw_OCM!B:C,2,0)</f>
        <v>#N/A</v>
      </c>
      <c r="D75" t="b">
        <f t="shared" si="0"/>
        <v>0</v>
      </c>
      <c r="E75" s="27" t="str">
        <f>VLOOKUP(O75,'user list'!A:B,2,0)</f>
        <v>DOE</v>
      </c>
      <c r="F75" s="69" t="s">
        <v>3612</v>
      </c>
      <c r="G75" s="69" t="s">
        <v>69</v>
      </c>
      <c r="H75" s="171">
        <v>45825</v>
      </c>
      <c r="I75" s="69" t="s">
        <v>3613</v>
      </c>
      <c r="J75" s="69"/>
      <c r="K75" s="69"/>
      <c r="L75" s="69"/>
      <c r="M75" s="171">
        <v>45825</v>
      </c>
      <c r="N75" s="69" t="s">
        <v>784</v>
      </c>
      <c r="O75" s="69" t="s">
        <v>211</v>
      </c>
      <c r="P75" s="69">
        <v>1</v>
      </c>
      <c r="Q75" s="69" t="s">
        <v>3612</v>
      </c>
      <c r="R75" s="69"/>
      <c r="S75" s="69" t="s">
        <v>785</v>
      </c>
      <c r="T75" s="69" t="s">
        <v>786</v>
      </c>
      <c r="U75" s="69" t="s">
        <v>809</v>
      </c>
      <c r="V75" s="69"/>
      <c r="W75" s="69"/>
      <c r="X75" s="69"/>
      <c r="Y75" s="69"/>
      <c r="Z75" s="69"/>
      <c r="AA75" s="69"/>
      <c r="AB75" s="69"/>
      <c r="AC75" s="69"/>
      <c r="AD75" s="69"/>
      <c r="AE75" s="69"/>
      <c r="AF75" s="69"/>
      <c r="AG75" s="69"/>
      <c r="AH75" s="69" t="s">
        <v>196</v>
      </c>
    </row>
    <row r="76" spans="2:34" ht="14.4">
      <c r="B76" s="27" t="e">
        <f>VLOOKUP(I76,raw_OCM!B:C,2,0)</f>
        <v>#N/A</v>
      </c>
      <c r="D76" t="b">
        <f t="shared" ref="D76:D139" si="1">IF(E76="X",1)</f>
        <v>0</v>
      </c>
      <c r="E76" s="27" t="str">
        <f>VLOOKUP(O76,'user list'!A:B,2,0)</f>
        <v>DOE</v>
      </c>
      <c r="F76" s="69" t="s">
        <v>3614</v>
      </c>
      <c r="G76" s="69" t="s">
        <v>3615</v>
      </c>
      <c r="H76" s="171">
        <v>45825</v>
      </c>
      <c r="I76" s="69" t="s">
        <v>3616</v>
      </c>
      <c r="J76" s="69"/>
      <c r="K76" s="69"/>
      <c r="L76" s="69"/>
      <c r="M76" s="171">
        <v>45825</v>
      </c>
      <c r="N76" s="69" t="s">
        <v>784</v>
      </c>
      <c r="O76" s="69" t="s">
        <v>211</v>
      </c>
      <c r="P76" s="69">
        <v>1</v>
      </c>
      <c r="Q76" s="69" t="s">
        <v>3614</v>
      </c>
      <c r="R76" s="69"/>
      <c r="S76" s="69" t="s">
        <v>785</v>
      </c>
      <c r="T76" s="69" t="s">
        <v>786</v>
      </c>
      <c r="U76" s="69" t="s">
        <v>809</v>
      </c>
      <c r="V76" s="69"/>
      <c r="W76" s="69"/>
      <c r="X76" s="69"/>
      <c r="Y76" s="69"/>
      <c r="Z76" s="69"/>
      <c r="AA76" s="69"/>
      <c r="AB76" s="69"/>
      <c r="AC76" s="69"/>
      <c r="AD76" s="69"/>
      <c r="AE76" s="69"/>
      <c r="AF76" s="69"/>
      <c r="AG76" s="69"/>
      <c r="AH76" s="69" t="s">
        <v>196</v>
      </c>
    </row>
    <row r="77" spans="2:34" ht="14.4">
      <c r="B77" s="27" t="e">
        <f>VLOOKUP(I77,raw_OCM!B:C,2,0)</f>
        <v>#N/A</v>
      </c>
      <c r="D77" t="b">
        <f t="shared" si="1"/>
        <v>0</v>
      </c>
      <c r="E77" s="27" t="str">
        <f>VLOOKUP(O77,'user list'!A:B,2,0)</f>
        <v>DOE</v>
      </c>
      <c r="F77" s="69" t="s">
        <v>3617</v>
      </c>
      <c r="G77" s="69" t="s">
        <v>69</v>
      </c>
      <c r="H77" s="171">
        <v>45825</v>
      </c>
      <c r="I77" s="69" t="s">
        <v>3618</v>
      </c>
      <c r="J77" s="69"/>
      <c r="K77" s="69"/>
      <c r="L77" s="69"/>
      <c r="M77" s="171">
        <v>45825</v>
      </c>
      <c r="N77" s="69" t="s">
        <v>1433</v>
      </c>
      <c r="O77" s="69" t="s">
        <v>211</v>
      </c>
      <c r="P77" s="69">
        <v>1</v>
      </c>
      <c r="Q77" s="69" t="s">
        <v>3617</v>
      </c>
      <c r="R77" s="69"/>
      <c r="S77" s="69" t="s">
        <v>851</v>
      </c>
      <c r="T77" s="69" t="s">
        <v>852</v>
      </c>
      <c r="U77" s="69" t="s">
        <v>787</v>
      </c>
      <c r="V77" s="69"/>
      <c r="W77" s="69"/>
      <c r="X77" s="69"/>
      <c r="Y77" s="69"/>
      <c r="Z77" s="69"/>
      <c r="AA77" s="69"/>
      <c r="AB77" s="69"/>
      <c r="AC77" s="69"/>
      <c r="AD77" s="69"/>
      <c r="AE77" s="69"/>
      <c r="AF77" s="69"/>
      <c r="AG77" s="69"/>
      <c r="AH77" s="69"/>
    </row>
    <row r="78" spans="2:34" ht="14.4">
      <c r="B78" s="27" t="e">
        <f>VLOOKUP(I78,raw_OCM!B:C,2,0)</f>
        <v>#N/A</v>
      </c>
      <c r="D78" t="b">
        <f t="shared" si="1"/>
        <v>0</v>
      </c>
      <c r="E78" s="27" t="str">
        <f>VLOOKUP(O78,'user list'!A:B,2,0)</f>
        <v>DOE</v>
      </c>
      <c r="F78" s="69" t="s">
        <v>3619</v>
      </c>
      <c r="G78" s="69" t="s">
        <v>69</v>
      </c>
      <c r="H78" s="171">
        <v>45825</v>
      </c>
      <c r="I78" s="69" t="s">
        <v>3620</v>
      </c>
      <c r="J78" s="69"/>
      <c r="K78" s="69"/>
      <c r="L78" s="69"/>
      <c r="M78" s="171">
        <v>45825</v>
      </c>
      <c r="N78" s="69" t="s">
        <v>784</v>
      </c>
      <c r="O78" s="69" t="s">
        <v>211</v>
      </c>
      <c r="P78" s="69">
        <v>1</v>
      </c>
      <c r="Q78" s="69" t="s">
        <v>3619</v>
      </c>
      <c r="R78" s="69"/>
      <c r="S78" s="69" t="s">
        <v>785</v>
      </c>
      <c r="T78" s="69" t="s">
        <v>786</v>
      </c>
      <c r="U78" s="69" t="s">
        <v>809</v>
      </c>
      <c r="V78" s="69"/>
      <c r="W78" s="69"/>
      <c r="X78" s="69"/>
      <c r="Y78" s="69"/>
      <c r="Z78" s="69"/>
      <c r="AA78" s="69"/>
      <c r="AB78" s="69"/>
      <c r="AC78" s="69"/>
      <c r="AD78" s="69"/>
      <c r="AE78" s="69"/>
      <c r="AF78" s="69"/>
      <c r="AG78" s="69"/>
      <c r="AH78" s="69" t="s">
        <v>196</v>
      </c>
    </row>
    <row r="79" spans="2:34" ht="14.4">
      <c r="B79" s="27" t="e">
        <f>VLOOKUP(I79,raw_OCM!B:C,2,0)</f>
        <v>#N/A</v>
      </c>
      <c r="D79" t="b">
        <f t="shared" si="1"/>
        <v>0</v>
      </c>
      <c r="E79" s="27" t="str">
        <f>VLOOKUP(O79,'user list'!A:B,2,0)</f>
        <v>QCTD</v>
      </c>
      <c r="F79" s="69" t="s">
        <v>3621</v>
      </c>
      <c r="G79" s="69" t="s">
        <v>91</v>
      </c>
      <c r="H79" s="171">
        <v>45821</v>
      </c>
      <c r="I79" s="69" t="s">
        <v>3622</v>
      </c>
      <c r="J79" s="69"/>
      <c r="K79" s="69"/>
      <c r="L79" s="69"/>
      <c r="M79" s="171">
        <v>45825</v>
      </c>
      <c r="N79" s="69" t="s">
        <v>784</v>
      </c>
      <c r="O79" s="69" t="s">
        <v>269</v>
      </c>
      <c r="P79" s="69">
        <v>1</v>
      </c>
      <c r="Q79" s="69"/>
      <c r="R79" s="69"/>
      <c r="S79" s="69" t="s">
        <v>785</v>
      </c>
      <c r="T79" s="69" t="s">
        <v>786</v>
      </c>
      <c r="U79" s="69" t="s">
        <v>787</v>
      </c>
      <c r="V79" s="69"/>
      <c r="W79" s="69"/>
      <c r="X79" s="69"/>
      <c r="Y79" s="69"/>
      <c r="Z79" s="69"/>
      <c r="AA79" s="69"/>
      <c r="AB79" s="69"/>
      <c r="AC79" s="69"/>
      <c r="AD79" s="69"/>
      <c r="AE79" s="69"/>
      <c r="AF79" s="69"/>
      <c r="AG79" s="69"/>
      <c r="AH79" s="69" t="s">
        <v>200</v>
      </c>
    </row>
    <row r="80" spans="2:34" ht="14.4">
      <c r="B80" s="27" t="e">
        <f>VLOOKUP(I80,raw_OCM!B:C,2,0)</f>
        <v>#N/A</v>
      </c>
      <c r="D80" t="b">
        <f t="shared" si="1"/>
        <v>0</v>
      </c>
      <c r="E80" s="27" t="str">
        <f>VLOOKUP(O80,'user list'!A:B,2,0)</f>
        <v>DOE</v>
      </c>
      <c r="F80" s="69" t="s">
        <v>3623</v>
      </c>
      <c r="G80" s="69" t="s">
        <v>69</v>
      </c>
      <c r="H80" s="171">
        <v>45825</v>
      </c>
      <c r="I80" s="69" t="s">
        <v>3624</v>
      </c>
      <c r="J80" s="69"/>
      <c r="K80" s="69"/>
      <c r="L80" s="69"/>
      <c r="M80" s="171">
        <v>45825</v>
      </c>
      <c r="N80" s="69" t="s">
        <v>784</v>
      </c>
      <c r="O80" s="69" t="s">
        <v>211</v>
      </c>
      <c r="P80" s="69">
        <v>1</v>
      </c>
      <c r="Q80" s="69" t="s">
        <v>3623</v>
      </c>
      <c r="R80" s="69"/>
      <c r="S80" s="69" t="s">
        <v>785</v>
      </c>
      <c r="T80" s="69" t="s">
        <v>786</v>
      </c>
      <c r="U80" s="69" t="s">
        <v>809</v>
      </c>
      <c r="V80" s="69"/>
      <c r="W80" s="69"/>
      <c r="X80" s="69"/>
      <c r="Y80" s="69"/>
      <c r="Z80" s="69"/>
      <c r="AA80" s="69"/>
      <c r="AB80" s="69"/>
      <c r="AC80" s="69"/>
      <c r="AD80" s="69"/>
      <c r="AE80" s="69"/>
      <c r="AF80" s="69"/>
      <c r="AG80" s="69"/>
      <c r="AH80" s="69" t="s">
        <v>196</v>
      </c>
    </row>
    <row r="81" spans="2:34" ht="14.4">
      <c r="B81" s="27" t="e">
        <f>VLOOKUP(I81,raw_OCM!B:C,2,0)</f>
        <v>#N/A</v>
      </c>
      <c r="D81" t="b">
        <f t="shared" si="1"/>
        <v>0</v>
      </c>
      <c r="E81" s="27" t="str">
        <f>VLOOKUP(O81,'user list'!A:B,2,0)</f>
        <v>DOE</v>
      </c>
      <c r="F81" s="69" t="s">
        <v>3625</v>
      </c>
      <c r="G81" s="69" t="s">
        <v>69</v>
      </c>
      <c r="H81" s="171">
        <v>45825</v>
      </c>
      <c r="I81" s="69" t="s">
        <v>3626</v>
      </c>
      <c r="J81" s="69"/>
      <c r="K81" s="69"/>
      <c r="L81" s="69"/>
      <c r="M81" s="171">
        <v>45825</v>
      </c>
      <c r="N81" s="69" t="s">
        <v>784</v>
      </c>
      <c r="O81" s="69" t="s">
        <v>211</v>
      </c>
      <c r="P81" s="69">
        <v>1</v>
      </c>
      <c r="Q81" s="69" t="s">
        <v>3625</v>
      </c>
      <c r="R81" s="69"/>
      <c r="S81" s="69" t="s">
        <v>785</v>
      </c>
      <c r="T81" s="69" t="s">
        <v>786</v>
      </c>
      <c r="U81" s="69" t="s">
        <v>809</v>
      </c>
      <c r="V81" s="69"/>
      <c r="W81" s="69"/>
      <c r="X81" s="69"/>
      <c r="Y81" s="69"/>
      <c r="Z81" s="69"/>
      <c r="AA81" s="69"/>
      <c r="AB81" s="69"/>
      <c r="AC81" s="69"/>
      <c r="AD81" s="69"/>
      <c r="AE81" s="69"/>
      <c r="AF81" s="69"/>
      <c r="AG81" s="69"/>
      <c r="AH81" s="69" t="s">
        <v>196</v>
      </c>
    </row>
    <row r="82" spans="2:34" ht="14.4">
      <c r="B82" s="27" t="e">
        <f>VLOOKUP(I82,raw_OCM!B:C,2,0)</f>
        <v>#N/A</v>
      </c>
      <c r="D82" t="b">
        <f t="shared" si="1"/>
        <v>0</v>
      </c>
      <c r="E82" s="27" t="str">
        <f>VLOOKUP(O82,'user list'!A:B,2,0)</f>
        <v>CTO</v>
      </c>
      <c r="F82" s="69" t="s">
        <v>3627</v>
      </c>
      <c r="G82" s="69" t="s">
        <v>758</v>
      </c>
      <c r="H82" s="171">
        <v>45825</v>
      </c>
      <c r="I82" s="69" t="s">
        <v>3628</v>
      </c>
      <c r="J82" s="69"/>
      <c r="K82" s="69"/>
      <c r="L82" s="69"/>
      <c r="M82" s="171">
        <v>45825</v>
      </c>
      <c r="N82" s="69" t="s">
        <v>784</v>
      </c>
      <c r="O82" s="69" t="s">
        <v>207</v>
      </c>
      <c r="P82" s="69">
        <v>1</v>
      </c>
      <c r="Q82" s="69"/>
      <c r="R82" s="69"/>
      <c r="S82" s="69" t="s">
        <v>805</v>
      </c>
      <c r="T82" s="69" t="s">
        <v>806</v>
      </c>
      <c r="U82" s="69" t="s">
        <v>787</v>
      </c>
      <c r="V82" s="69"/>
      <c r="W82" s="69"/>
      <c r="X82" s="69"/>
      <c r="Y82" s="69"/>
      <c r="Z82" s="69"/>
      <c r="AA82" s="69"/>
      <c r="AB82" s="69"/>
      <c r="AC82" s="69"/>
      <c r="AD82" s="69"/>
      <c r="AE82" s="69"/>
      <c r="AF82" s="69"/>
      <c r="AG82" s="69"/>
      <c r="AH82" s="69" t="s">
        <v>219</v>
      </c>
    </row>
    <row r="83" spans="2:34" ht="14.4">
      <c r="B83" s="27" t="e">
        <f>VLOOKUP(I83,raw_OCM!B:C,2,0)</f>
        <v>#N/A</v>
      </c>
      <c r="D83" t="b">
        <f t="shared" si="1"/>
        <v>0</v>
      </c>
      <c r="E83" s="27" t="str">
        <f>VLOOKUP(O83,'user list'!A:B,2,0)</f>
        <v>DOE</v>
      </c>
      <c r="F83" s="69" t="s">
        <v>3629</v>
      </c>
      <c r="G83" s="69" t="s">
        <v>69</v>
      </c>
      <c r="H83" s="171">
        <v>45825</v>
      </c>
      <c r="I83" s="69" t="s">
        <v>3630</v>
      </c>
      <c r="J83" s="69"/>
      <c r="K83" s="69"/>
      <c r="L83" s="69"/>
      <c r="M83" s="171">
        <v>45825</v>
      </c>
      <c r="N83" s="69" t="s">
        <v>784</v>
      </c>
      <c r="O83" s="69" t="s">
        <v>211</v>
      </c>
      <c r="P83" s="69">
        <v>1</v>
      </c>
      <c r="Q83" s="69" t="s">
        <v>3629</v>
      </c>
      <c r="R83" s="69"/>
      <c r="S83" s="69" t="s">
        <v>785</v>
      </c>
      <c r="T83" s="69" t="s">
        <v>786</v>
      </c>
      <c r="U83" s="69" t="s">
        <v>809</v>
      </c>
      <c r="V83" s="69"/>
      <c r="W83" s="69"/>
      <c r="X83" s="69"/>
      <c r="Y83" s="69"/>
      <c r="Z83" s="69"/>
      <c r="AA83" s="69"/>
      <c r="AB83" s="69"/>
      <c r="AC83" s="69"/>
      <c r="AD83" s="69"/>
      <c r="AE83" s="69"/>
      <c r="AF83" s="69"/>
      <c r="AG83" s="69"/>
      <c r="AH83" s="69" t="s">
        <v>196</v>
      </c>
    </row>
    <row r="84" spans="2:34" ht="14.4">
      <c r="B84" s="27" t="e">
        <f>VLOOKUP(I84,raw_OCM!B:C,2,0)</f>
        <v>#N/A</v>
      </c>
      <c r="D84" t="b">
        <f t="shared" si="1"/>
        <v>0</v>
      </c>
      <c r="E84" s="27" t="str">
        <f>VLOOKUP(O84,'user list'!A:B,2,0)</f>
        <v>DOE</v>
      </c>
      <c r="F84" s="69" t="s">
        <v>3631</v>
      </c>
      <c r="G84" s="69" t="s">
        <v>69</v>
      </c>
      <c r="H84" s="171">
        <v>45825</v>
      </c>
      <c r="I84" s="69" t="s">
        <v>3632</v>
      </c>
      <c r="J84" s="69"/>
      <c r="K84" s="69"/>
      <c r="L84" s="69"/>
      <c r="M84" s="171">
        <v>45825</v>
      </c>
      <c r="N84" s="69" t="s">
        <v>784</v>
      </c>
      <c r="O84" s="69" t="s">
        <v>211</v>
      </c>
      <c r="P84" s="69">
        <v>1</v>
      </c>
      <c r="Q84" s="69" t="s">
        <v>3631</v>
      </c>
      <c r="R84" s="69"/>
      <c r="S84" s="69" t="s">
        <v>785</v>
      </c>
      <c r="T84" s="69" t="s">
        <v>786</v>
      </c>
      <c r="U84" s="69" t="s">
        <v>809</v>
      </c>
      <c r="V84" s="69"/>
      <c r="W84" s="69"/>
      <c r="X84" s="69"/>
      <c r="Y84" s="69"/>
      <c r="Z84" s="69"/>
      <c r="AA84" s="69"/>
      <c r="AB84" s="69"/>
      <c r="AC84" s="69"/>
      <c r="AD84" s="69"/>
      <c r="AE84" s="69"/>
      <c r="AF84" s="69"/>
      <c r="AG84" s="69"/>
      <c r="AH84" s="69" t="s">
        <v>196</v>
      </c>
    </row>
    <row r="85" spans="2:34" ht="14.4">
      <c r="B85" s="27" t="e">
        <f>VLOOKUP(I85,raw_OCM!B:C,2,0)</f>
        <v>#N/A</v>
      </c>
      <c r="D85" t="b">
        <f t="shared" si="1"/>
        <v>0</v>
      </c>
      <c r="E85" s="27" t="str">
        <f>VLOOKUP(O85,'user list'!A:B,2,0)</f>
        <v>DOE</v>
      </c>
      <c r="F85" s="69" t="s">
        <v>3633</v>
      </c>
      <c r="G85" s="69" t="s">
        <v>69</v>
      </c>
      <c r="H85" s="171">
        <v>45825</v>
      </c>
      <c r="I85" s="69" t="s">
        <v>3634</v>
      </c>
      <c r="J85" s="69"/>
      <c r="K85" s="69"/>
      <c r="L85" s="69"/>
      <c r="M85" s="171">
        <v>45825</v>
      </c>
      <c r="N85" s="69" t="s">
        <v>784</v>
      </c>
      <c r="O85" s="69" t="s">
        <v>211</v>
      </c>
      <c r="P85" s="69">
        <v>1</v>
      </c>
      <c r="Q85" s="69" t="s">
        <v>3635</v>
      </c>
      <c r="R85" s="69"/>
      <c r="S85" s="69" t="s">
        <v>851</v>
      </c>
      <c r="T85" s="69" t="s">
        <v>852</v>
      </c>
      <c r="U85" s="69" t="s">
        <v>787</v>
      </c>
      <c r="V85" s="69"/>
      <c r="W85" s="69"/>
      <c r="X85" s="69"/>
      <c r="Y85" s="69"/>
      <c r="Z85" s="69"/>
      <c r="AA85" s="69"/>
      <c r="AB85" s="69"/>
      <c r="AC85" s="69"/>
      <c r="AD85" s="69"/>
      <c r="AE85" s="69"/>
      <c r="AF85" s="69"/>
      <c r="AG85" s="69"/>
      <c r="AH85" s="69" t="s">
        <v>196</v>
      </c>
    </row>
    <row r="86" spans="2:34" ht="14.4">
      <c r="B86" s="27" t="e">
        <f>VLOOKUP(I86,raw_OCM!B:C,2,0)</f>
        <v>#N/A</v>
      </c>
      <c r="D86" t="b">
        <f t="shared" si="1"/>
        <v>0</v>
      </c>
      <c r="E86" s="27" t="str">
        <f>VLOOKUP(O86,'user list'!A:B,2,0)</f>
        <v>DOE</v>
      </c>
      <c r="F86" s="69" t="s">
        <v>3636</v>
      </c>
      <c r="G86" s="69" t="s">
        <v>69</v>
      </c>
      <c r="H86" s="171">
        <v>45825</v>
      </c>
      <c r="I86" s="69" t="s">
        <v>3637</v>
      </c>
      <c r="J86" s="69"/>
      <c r="K86" s="69"/>
      <c r="L86" s="69"/>
      <c r="M86" s="171">
        <v>45825</v>
      </c>
      <c r="N86" s="69" t="s">
        <v>1433</v>
      </c>
      <c r="O86" s="69" t="s">
        <v>211</v>
      </c>
      <c r="P86" s="69">
        <v>1</v>
      </c>
      <c r="Q86" s="69" t="s">
        <v>3636</v>
      </c>
      <c r="R86" s="69"/>
      <c r="S86" s="69" t="s">
        <v>851</v>
      </c>
      <c r="T86" s="69" t="s">
        <v>852</v>
      </c>
      <c r="U86" s="69" t="s">
        <v>809</v>
      </c>
      <c r="V86" s="69"/>
      <c r="W86" s="69"/>
      <c r="X86" s="69"/>
      <c r="Y86" s="69"/>
      <c r="Z86" s="69"/>
      <c r="AA86" s="69"/>
      <c r="AB86" s="69"/>
      <c r="AC86" s="69"/>
      <c r="AD86" s="69"/>
      <c r="AE86" s="69"/>
      <c r="AF86" s="69"/>
      <c r="AG86" s="69"/>
      <c r="AH86" s="69"/>
    </row>
    <row r="87" spans="2:34" ht="14.4">
      <c r="B87" s="27" t="e">
        <f>VLOOKUP(I87,raw_OCM!B:C,2,0)</f>
        <v>#N/A</v>
      </c>
      <c r="D87" t="b">
        <f t="shared" si="1"/>
        <v>0</v>
      </c>
      <c r="E87" s="27" t="str">
        <f>VLOOKUP(O87,'user list'!A:B,2,0)</f>
        <v>CGSD</v>
      </c>
      <c r="F87" s="69" t="s">
        <v>3638</v>
      </c>
      <c r="G87" s="69" t="s">
        <v>61</v>
      </c>
      <c r="H87" s="171">
        <v>45824</v>
      </c>
      <c r="I87" s="69" t="s">
        <v>3639</v>
      </c>
      <c r="J87" s="69" t="s">
        <v>1068</v>
      </c>
      <c r="K87" s="69"/>
      <c r="L87" s="69" t="s">
        <v>1720</v>
      </c>
      <c r="M87" s="171">
        <v>45825</v>
      </c>
      <c r="N87" s="69" t="s">
        <v>784</v>
      </c>
      <c r="O87" s="69" t="s">
        <v>200</v>
      </c>
      <c r="P87" s="69">
        <v>800</v>
      </c>
      <c r="Q87" s="69"/>
      <c r="R87" s="69"/>
      <c r="S87" s="69" t="s">
        <v>785</v>
      </c>
      <c r="T87" s="69" t="s">
        <v>785</v>
      </c>
      <c r="U87" s="69"/>
      <c r="V87" s="69"/>
      <c r="W87" s="69"/>
      <c r="X87" s="69"/>
      <c r="Y87" s="69"/>
      <c r="Z87" s="69"/>
      <c r="AA87" s="69"/>
      <c r="AB87" s="69"/>
      <c r="AC87" s="69"/>
      <c r="AD87" s="69"/>
      <c r="AE87" s="69"/>
      <c r="AF87" s="69"/>
      <c r="AG87" s="69"/>
      <c r="AH87" s="69" t="s">
        <v>207</v>
      </c>
    </row>
    <row r="88" spans="2:34" ht="14.4">
      <c r="B88" s="27" t="e">
        <f>VLOOKUP(I88,raw_OCM!B:C,2,0)</f>
        <v>#N/A</v>
      </c>
      <c r="D88" t="b">
        <f t="shared" si="1"/>
        <v>0</v>
      </c>
      <c r="E88" s="27" t="str">
        <f>VLOOKUP(O88,'user list'!A:B,2,0)</f>
        <v>DOE</v>
      </c>
      <c r="F88" s="69" t="s">
        <v>3640</v>
      </c>
      <c r="G88" s="69" t="s">
        <v>69</v>
      </c>
      <c r="H88" s="171">
        <v>45825</v>
      </c>
      <c r="I88" s="69" t="s">
        <v>3641</v>
      </c>
      <c r="J88" s="69"/>
      <c r="K88" s="69"/>
      <c r="L88" s="69"/>
      <c r="M88" s="171">
        <v>45825</v>
      </c>
      <c r="N88" s="69" t="s">
        <v>1433</v>
      </c>
      <c r="O88" s="69" t="s">
        <v>211</v>
      </c>
      <c r="P88" s="69">
        <v>1</v>
      </c>
      <c r="Q88" s="69" t="s">
        <v>3640</v>
      </c>
      <c r="R88" s="69"/>
      <c r="S88" s="69" t="s">
        <v>889</v>
      </c>
      <c r="T88" s="69" t="s">
        <v>972</v>
      </c>
      <c r="U88" s="69" t="s">
        <v>787</v>
      </c>
      <c r="V88" s="69"/>
      <c r="W88" s="69"/>
      <c r="X88" s="69"/>
      <c r="Y88" s="69"/>
      <c r="Z88" s="69"/>
      <c r="AA88" s="69"/>
      <c r="AB88" s="69"/>
      <c r="AC88" s="69"/>
      <c r="AD88" s="69"/>
      <c r="AE88" s="69"/>
      <c r="AF88" s="69"/>
      <c r="AG88" s="69"/>
      <c r="AH88" s="69"/>
    </row>
    <row r="89" spans="2:34" ht="14.4">
      <c r="B89" s="27" t="e">
        <f>VLOOKUP(I89,raw_OCM!B:C,2,0)</f>
        <v>#N/A</v>
      </c>
      <c r="D89" t="b">
        <f t="shared" si="1"/>
        <v>0</v>
      </c>
      <c r="E89" s="27" t="str">
        <f>VLOOKUP(O89,'user list'!A:B,2,0)</f>
        <v>CGSD</v>
      </c>
      <c r="F89" s="69" t="s">
        <v>3642</v>
      </c>
      <c r="G89" s="69" t="s">
        <v>61</v>
      </c>
      <c r="H89" s="171">
        <v>45824</v>
      </c>
      <c r="I89" s="69" t="s">
        <v>3643</v>
      </c>
      <c r="J89" s="69" t="s">
        <v>1068</v>
      </c>
      <c r="K89" s="69"/>
      <c r="L89" s="69" t="s">
        <v>1720</v>
      </c>
      <c r="M89" s="171">
        <v>45825</v>
      </c>
      <c r="N89" s="69" t="s">
        <v>784</v>
      </c>
      <c r="O89" s="69" t="s">
        <v>200</v>
      </c>
      <c r="P89" s="69">
        <v>799</v>
      </c>
      <c r="Q89" s="69"/>
      <c r="R89" s="69" t="s">
        <v>160</v>
      </c>
      <c r="S89" s="69" t="s">
        <v>785</v>
      </c>
      <c r="T89" s="69" t="s">
        <v>785</v>
      </c>
      <c r="U89" s="69"/>
      <c r="V89" s="69"/>
      <c r="W89" s="69"/>
      <c r="X89" s="69"/>
      <c r="Y89" s="69"/>
      <c r="Z89" s="69"/>
      <c r="AA89" s="69"/>
      <c r="AB89" s="69"/>
      <c r="AC89" s="69"/>
      <c r="AD89" s="69"/>
      <c r="AE89" s="69"/>
      <c r="AF89" s="69"/>
      <c r="AG89" s="69"/>
      <c r="AH89" s="69" t="s">
        <v>207</v>
      </c>
    </row>
    <row r="90" spans="2:34" ht="14.4">
      <c r="B90" s="27" t="e">
        <f>VLOOKUP(I90,raw_OCM!B:C,2,0)</f>
        <v>#N/A</v>
      </c>
      <c r="D90" t="b">
        <f t="shared" si="1"/>
        <v>0</v>
      </c>
      <c r="E90" s="27" t="str">
        <f>VLOOKUP(O90,'user list'!A:B,2,0)</f>
        <v>CGSD</v>
      </c>
      <c r="F90" s="69" t="s">
        <v>3644</v>
      </c>
      <c r="G90" s="69" t="s">
        <v>61</v>
      </c>
      <c r="H90" s="171">
        <v>45824</v>
      </c>
      <c r="I90" s="69" t="s">
        <v>3645</v>
      </c>
      <c r="J90" s="69"/>
      <c r="K90" s="69"/>
      <c r="L90" s="69"/>
      <c r="M90" s="171">
        <v>45825</v>
      </c>
      <c r="N90" s="69" t="s">
        <v>784</v>
      </c>
      <c r="O90" s="69" t="s">
        <v>200</v>
      </c>
      <c r="P90" s="69">
        <v>1</v>
      </c>
      <c r="Q90" s="69"/>
      <c r="R90" s="69"/>
      <c r="S90" s="69" t="s">
        <v>785</v>
      </c>
      <c r="T90" s="69" t="s">
        <v>786</v>
      </c>
      <c r="U90" s="69"/>
      <c r="V90" s="69"/>
      <c r="W90" s="69"/>
      <c r="X90" s="69"/>
      <c r="Y90" s="69"/>
      <c r="Z90" s="69"/>
      <c r="AA90" s="69"/>
      <c r="AB90" s="69"/>
      <c r="AC90" s="69"/>
      <c r="AD90" s="69"/>
      <c r="AE90" s="69"/>
      <c r="AF90" s="69"/>
      <c r="AG90" s="69"/>
      <c r="AH90" s="69" t="s">
        <v>279</v>
      </c>
    </row>
    <row r="91" spans="2:34" ht="14.4">
      <c r="B91" s="27" t="e">
        <f>VLOOKUP(I91,raw_OCM!B:C,2,0)</f>
        <v>#N/A</v>
      </c>
      <c r="D91" t="b">
        <f t="shared" si="1"/>
        <v>0</v>
      </c>
      <c r="E91" s="27" t="str">
        <f>VLOOKUP(O91,'user list'!A:B,2,0)</f>
        <v>ITDD</v>
      </c>
      <c r="F91" s="69" t="s">
        <v>3646</v>
      </c>
      <c r="G91" s="69" t="s">
        <v>41</v>
      </c>
      <c r="H91" s="171">
        <v>45824</v>
      </c>
      <c r="I91" s="69" t="s">
        <v>3647</v>
      </c>
      <c r="J91" s="69" t="s">
        <v>1115</v>
      </c>
      <c r="K91" s="69"/>
      <c r="L91" s="69" t="s">
        <v>1720</v>
      </c>
      <c r="M91" s="171">
        <v>45825</v>
      </c>
      <c r="N91" s="69" t="s">
        <v>784</v>
      </c>
      <c r="O91" s="69" t="s">
        <v>219</v>
      </c>
      <c r="P91" s="69">
        <v>796</v>
      </c>
      <c r="Q91" s="69"/>
      <c r="R91" s="69"/>
      <c r="S91" s="69" t="s">
        <v>785</v>
      </c>
      <c r="T91" s="69" t="s">
        <v>785</v>
      </c>
      <c r="U91" s="69"/>
      <c r="V91" s="69"/>
      <c r="W91" s="69"/>
      <c r="X91" s="69"/>
      <c r="Y91" s="69"/>
      <c r="Z91" s="69"/>
      <c r="AA91" s="69"/>
      <c r="AB91" s="69"/>
      <c r="AC91" s="69"/>
      <c r="AD91" s="69"/>
      <c r="AE91" s="69"/>
      <c r="AF91" s="69"/>
      <c r="AG91" s="69"/>
      <c r="AH91" s="69" t="s">
        <v>200</v>
      </c>
    </row>
    <row r="92" spans="2:34" ht="14.4">
      <c r="B92" s="27" t="e">
        <f>VLOOKUP(I92,raw_OCM!B:C,2,0)</f>
        <v>#N/A</v>
      </c>
      <c r="D92" t="b">
        <f t="shared" si="1"/>
        <v>0</v>
      </c>
      <c r="E92" s="27" t="str">
        <f>VLOOKUP(O92,'user list'!A:B,2,0)</f>
        <v>DOE</v>
      </c>
      <c r="F92" s="69" t="s">
        <v>3648</v>
      </c>
      <c r="G92" s="69" t="s">
        <v>69</v>
      </c>
      <c r="H92" s="171">
        <v>45825</v>
      </c>
      <c r="I92" s="69" t="s">
        <v>3649</v>
      </c>
      <c r="J92" s="69"/>
      <c r="K92" s="69"/>
      <c r="L92" s="69"/>
      <c r="M92" s="171">
        <v>45825</v>
      </c>
      <c r="N92" s="69" t="s">
        <v>784</v>
      </c>
      <c r="O92" s="69" t="s">
        <v>211</v>
      </c>
      <c r="P92" s="69">
        <v>1</v>
      </c>
      <c r="Q92" s="69" t="s">
        <v>3648</v>
      </c>
      <c r="R92" s="69"/>
      <c r="S92" s="69" t="s">
        <v>851</v>
      </c>
      <c r="T92" s="69" t="s">
        <v>852</v>
      </c>
      <c r="U92" s="69" t="s">
        <v>787</v>
      </c>
      <c r="V92" s="69"/>
      <c r="W92" s="69"/>
      <c r="X92" s="69"/>
      <c r="Y92" s="69"/>
      <c r="Z92" s="69"/>
      <c r="AA92" s="69"/>
      <c r="AB92" s="69"/>
      <c r="AC92" s="69"/>
      <c r="AD92" s="69"/>
      <c r="AE92" s="69"/>
      <c r="AF92" s="69"/>
      <c r="AG92" s="69"/>
      <c r="AH92" s="69" t="s">
        <v>196</v>
      </c>
    </row>
    <row r="93" spans="2:34" ht="14.4">
      <c r="B93" s="27" t="e">
        <f>VLOOKUP(I93,raw_OCM!B:C,2,0)</f>
        <v>#N/A</v>
      </c>
      <c r="D93" t="b">
        <f t="shared" si="1"/>
        <v>0</v>
      </c>
      <c r="E93" s="27" t="str">
        <f>VLOOKUP(O93,'user list'!A:B,2,0)</f>
        <v>ITDD</v>
      </c>
      <c r="F93" s="69" t="s">
        <v>3650</v>
      </c>
      <c r="G93" s="69" t="s">
        <v>41</v>
      </c>
      <c r="H93" s="171">
        <v>45825</v>
      </c>
      <c r="I93" s="69" t="s">
        <v>3651</v>
      </c>
      <c r="J93" s="69" t="s">
        <v>3002</v>
      </c>
      <c r="K93" s="69"/>
      <c r="L93" s="69" t="s">
        <v>1720</v>
      </c>
      <c r="M93" s="171">
        <v>45825</v>
      </c>
      <c r="N93" s="69" t="s">
        <v>784</v>
      </c>
      <c r="O93" s="69" t="s">
        <v>219</v>
      </c>
      <c r="P93" s="69">
        <v>795</v>
      </c>
      <c r="Q93" s="69"/>
      <c r="R93" s="69"/>
      <c r="S93" s="69" t="s">
        <v>785</v>
      </c>
      <c r="T93" s="69" t="s">
        <v>785</v>
      </c>
      <c r="U93" s="69"/>
      <c r="V93" s="69"/>
      <c r="W93" s="69"/>
      <c r="X93" s="69"/>
      <c r="Y93" s="69"/>
      <c r="Z93" s="69"/>
      <c r="AA93" s="69"/>
      <c r="AB93" s="69"/>
      <c r="AC93" s="69"/>
      <c r="AD93" s="69"/>
      <c r="AE93" s="69"/>
      <c r="AF93" s="69"/>
      <c r="AG93" s="69"/>
      <c r="AH93" s="69" t="s">
        <v>207</v>
      </c>
    </row>
    <row r="94" spans="2:34" ht="14.4">
      <c r="B94" s="27" t="e">
        <f>VLOOKUP(I94,raw_OCM!B:C,2,0)</f>
        <v>#N/A</v>
      </c>
      <c r="D94" t="b">
        <f t="shared" si="1"/>
        <v>0</v>
      </c>
      <c r="E94" s="27" t="str">
        <f>VLOOKUP(O94,'user list'!A:B,2,0)</f>
        <v>CGSD</v>
      </c>
      <c r="F94" s="69" t="s">
        <v>3652</v>
      </c>
      <c r="G94" s="69" t="s">
        <v>61</v>
      </c>
      <c r="H94" s="171">
        <v>45821</v>
      </c>
      <c r="I94" s="69" t="s">
        <v>3653</v>
      </c>
      <c r="J94" s="69"/>
      <c r="K94" s="69"/>
      <c r="L94" s="69"/>
      <c r="M94" s="171">
        <v>45825</v>
      </c>
      <c r="N94" s="69" t="s">
        <v>1433</v>
      </c>
      <c r="O94" s="69" t="s">
        <v>200</v>
      </c>
      <c r="P94" s="69">
        <v>1</v>
      </c>
      <c r="Q94" s="69"/>
      <c r="R94" s="69"/>
      <c r="S94" s="69" t="s">
        <v>805</v>
      </c>
      <c r="T94" s="69" t="s">
        <v>806</v>
      </c>
      <c r="U94" s="69"/>
      <c r="V94" s="69"/>
      <c r="W94" s="69"/>
      <c r="X94" s="69"/>
      <c r="Y94" s="69"/>
      <c r="Z94" s="69"/>
      <c r="AA94" s="69"/>
      <c r="AB94" s="69"/>
      <c r="AC94" s="69"/>
      <c r="AD94" s="69"/>
      <c r="AE94" s="69"/>
      <c r="AF94" s="69"/>
      <c r="AG94" s="69"/>
      <c r="AH94" s="69"/>
    </row>
    <row r="95" spans="2:34" ht="14.4">
      <c r="B95" s="27" t="e">
        <f>VLOOKUP(I95,raw_OCM!B:C,2,0)</f>
        <v>#N/A</v>
      </c>
      <c r="D95" t="b">
        <f t="shared" si="1"/>
        <v>0</v>
      </c>
      <c r="E95" s="27" t="str">
        <f>VLOOKUP(O95,'user list'!A:B,2,0)</f>
        <v>CGSD</v>
      </c>
      <c r="F95" s="69" t="s">
        <v>3654</v>
      </c>
      <c r="G95" s="69" t="s">
        <v>61</v>
      </c>
      <c r="H95" s="171">
        <v>45821</v>
      </c>
      <c r="I95" s="69" t="s">
        <v>3655</v>
      </c>
      <c r="J95" s="69"/>
      <c r="K95" s="69"/>
      <c r="L95" s="69"/>
      <c r="M95" s="171">
        <v>45825</v>
      </c>
      <c r="N95" s="69" t="s">
        <v>784</v>
      </c>
      <c r="O95" s="69" t="s">
        <v>200</v>
      </c>
      <c r="P95" s="69">
        <v>1</v>
      </c>
      <c r="Q95" s="69"/>
      <c r="R95" s="69"/>
      <c r="S95" s="69" t="s">
        <v>805</v>
      </c>
      <c r="T95" s="69" t="s">
        <v>806</v>
      </c>
      <c r="U95" s="69"/>
      <c r="V95" s="69"/>
      <c r="W95" s="69"/>
      <c r="X95" s="69"/>
      <c r="Y95" s="69"/>
      <c r="Z95" s="69"/>
      <c r="AA95" s="69"/>
      <c r="AB95" s="69"/>
      <c r="AC95" s="69"/>
      <c r="AD95" s="69"/>
      <c r="AE95" s="69"/>
      <c r="AF95" s="69"/>
      <c r="AG95" s="69"/>
      <c r="AH95" s="69" t="s">
        <v>219</v>
      </c>
    </row>
    <row r="96" spans="2:34" ht="14.4">
      <c r="B96" s="27" t="e">
        <f>VLOOKUP(I96,raw_OCM!B:C,2,0)</f>
        <v>#N/A</v>
      </c>
      <c r="D96" t="b">
        <f t="shared" si="1"/>
        <v>0</v>
      </c>
      <c r="E96" s="27" t="str">
        <f>VLOOKUP(O96,'user list'!A:B,2,0)</f>
        <v>DOE</v>
      </c>
      <c r="F96" s="69" t="s">
        <v>3656</v>
      </c>
      <c r="G96" s="69" t="s">
        <v>69</v>
      </c>
      <c r="H96" s="171">
        <v>45825</v>
      </c>
      <c r="I96" s="69" t="s">
        <v>3657</v>
      </c>
      <c r="J96" s="69"/>
      <c r="K96" s="69"/>
      <c r="L96" s="69"/>
      <c r="M96" s="171">
        <v>45825</v>
      </c>
      <c r="N96" s="69" t="s">
        <v>784</v>
      </c>
      <c r="O96" s="69" t="s">
        <v>211</v>
      </c>
      <c r="P96" s="69">
        <v>1</v>
      </c>
      <c r="Q96" s="69" t="s">
        <v>3656</v>
      </c>
      <c r="R96" s="69"/>
      <c r="S96" s="69" t="s">
        <v>851</v>
      </c>
      <c r="T96" s="69" t="s">
        <v>852</v>
      </c>
      <c r="U96" s="69" t="s">
        <v>809</v>
      </c>
      <c r="V96" s="69"/>
      <c r="W96" s="69"/>
      <c r="X96" s="69"/>
      <c r="Y96" s="69"/>
      <c r="Z96" s="69"/>
      <c r="AA96" s="69"/>
      <c r="AB96" s="69"/>
      <c r="AC96" s="69"/>
      <c r="AD96" s="69"/>
      <c r="AE96" s="69"/>
      <c r="AF96" s="69"/>
      <c r="AG96" s="69"/>
      <c r="AH96" s="69" t="s">
        <v>196</v>
      </c>
    </row>
    <row r="97" spans="2:34" ht="14.4">
      <c r="B97" s="27" t="e">
        <f>VLOOKUP(I97,raw_OCM!B:C,2,0)</f>
        <v>#N/A</v>
      </c>
      <c r="D97" t="b">
        <f t="shared" si="1"/>
        <v>0</v>
      </c>
      <c r="E97" s="27" t="str">
        <f>VLOOKUP(O97,'user list'!A:B,2,0)</f>
        <v>SBCDPO</v>
      </c>
      <c r="F97" s="69" t="s">
        <v>3658</v>
      </c>
      <c r="G97" s="69" t="s">
        <v>1278</v>
      </c>
      <c r="H97" s="171">
        <v>45825</v>
      </c>
      <c r="I97" s="69" t="s">
        <v>3659</v>
      </c>
      <c r="J97" s="69"/>
      <c r="K97" s="69"/>
      <c r="L97" s="69"/>
      <c r="M97" s="171">
        <v>45825</v>
      </c>
      <c r="N97" s="69" t="s">
        <v>1433</v>
      </c>
      <c r="O97" s="69" t="s">
        <v>271</v>
      </c>
      <c r="P97" s="69">
        <v>1</v>
      </c>
      <c r="Q97" s="69"/>
      <c r="R97" s="69"/>
      <c r="S97" s="69" t="s">
        <v>785</v>
      </c>
      <c r="T97" s="69" t="s">
        <v>886</v>
      </c>
      <c r="U97" s="69"/>
      <c r="V97" s="69"/>
      <c r="W97" s="69"/>
      <c r="X97" s="69"/>
      <c r="Y97" s="69"/>
      <c r="Z97" s="69"/>
      <c r="AA97" s="69"/>
      <c r="AB97" s="69"/>
      <c r="AC97" s="69"/>
      <c r="AD97" s="69"/>
      <c r="AE97" s="69"/>
      <c r="AF97" s="69"/>
      <c r="AG97" s="69"/>
      <c r="AH97" s="69"/>
    </row>
    <row r="98" spans="2:34" ht="14.4">
      <c r="B98" s="27" t="e">
        <f>VLOOKUP(I98,raw_OCM!B:C,2,0)</f>
        <v>#N/A</v>
      </c>
      <c r="D98" t="b">
        <f t="shared" si="1"/>
        <v>0</v>
      </c>
      <c r="E98" s="27" t="str">
        <f>VLOOKUP(O98,'user list'!A:B,2,0)</f>
        <v>ITDD</v>
      </c>
      <c r="F98" s="69" t="s">
        <v>3660</v>
      </c>
      <c r="G98" s="69" t="s">
        <v>41</v>
      </c>
      <c r="H98" s="171">
        <v>45825</v>
      </c>
      <c r="I98" s="69" t="s">
        <v>3661</v>
      </c>
      <c r="J98" s="69"/>
      <c r="K98" s="69"/>
      <c r="L98" s="69"/>
      <c r="M98" s="171">
        <v>45825</v>
      </c>
      <c r="N98" s="69" t="s">
        <v>784</v>
      </c>
      <c r="O98" s="69" t="s">
        <v>219</v>
      </c>
      <c r="P98" s="69">
        <v>1</v>
      </c>
      <c r="Q98" s="69"/>
      <c r="R98" s="69"/>
      <c r="S98" s="69" t="s">
        <v>785</v>
      </c>
      <c r="T98" s="69" t="s">
        <v>786</v>
      </c>
      <c r="U98" s="69"/>
      <c r="V98" s="69"/>
      <c r="W98" s="69"/>
      <c r="X98" s="69"/>
      <c r="Y98" s="69"/>
      <c r="Z98" s="69"/>
      <c r="AA98" s="69"/>
      <c r="AB98" s="69"/>
      <c r="AC98" s="69"/>
      <c r="AD98" s="69"/>
      <c r="AE98" s="69"/>
      <c r="AF98" s="69"/>
      <c r="AG98" s="69"/>
      <c r="AH98" s="69" t="s">
        <v>194</v>
      </c>
    </row>
    <row r="99" spans="2:34" ht="14.4">
      <c r="B99" s="27" t="e">
        <f>VLOOKUP(I99,raw_OCM!B:C,2,0)</f>
        <v>#N/A</v>
      </c>
      <c r="D99" t="b">
        <f t="shared" si="1"/>
        <v>0</v>
      </c>
      <c r="E99" s="27" t="str">
        <f>VLOOKUP(O99,'user list'!A:B,2,0)</f>
        <v>CGSD</v>
      </c>
      <c r="F99" s="69" t="s">
        <v>3662</v>
      </c>
      <c r="G99" s="69" t="s">
        <v>61</v>
      </c>
      <c r="H99" s="171">
        <v>45819</v>
      </c>
      <c r="I99" s="69" t="s">
        <v>3663</v>
      </c>
      <c r="J99" s="69"/>
      <c r="K99" s="69"/>
      <c r="L99" s="69"/>
      <c r="M99" s="171">
        <v>45825</v>
      </c>
      <c r="N99" s="69" t="s">
        <v>1433</v>
      </c>
      <c r="O99" s="69" t="s">
        <v>200</v>
      </c>
      <c r="P99" s="69">
        <v>1</v>
      </c>
      <c r="Q99" s="69"/>
      <c r="R99" s="69"/>
      <c r="S99" s="69" t="s">
        <v>785</v>
      </c>
      <c r="T99" s="69" t="s">
        <v>786</v>
      </c>
      <c r="U99" s="69" t="s">
        <v>809</v>
      </c>
      <c r="V99" s="69"/>
      <c r="W99" s="69"/>
      <c r="X99" s="69"/>
      <c r="Y99" s="69"/>
      <c r="Z99" s="69"/>
      <c r="AA99" s="69"/>
      <c r="AB99" s="69"/>
      <c r="AC99" s="69"/>
      <c r="AD99" s="69"/>
      <c r="AE99" s="69"/>
      <c r="AF99" s="69"/>
      <c r="AG99" s="69"/>
      <c r="AH99" s="69"/>
    </row>
    <row r="100" spans="2:34" ht="14.4">
      <c r="B100" s="27" t="e">
        <f>VLOOKUP(I100,raw_OCM!B:C,2,0)</f>
        <v>#N/A</v>
      </c>
      <c r="D100" t="b">
        <f t="shared" si="1"/>
        <v>0</v>
      </c>
      <c r="E100" s="27" t="str">
        <f>VLOOKUP(O100,'user list'!A:B,2,0)</f>
        <v>SBCDPO</v>
      </c>
      <c r="F100" s="69" t="s">
        <v>3664</v>
      </c>
      <c r="G100" s="69" t="s">
        <v>3665</v>
      </c>
      <c r="H100" s="171">
        <v>45825</v>
      </c>
      <c r="I100" s="69" t="s">
        <v>3666</v>
      </c>
      <c r="J100" s="69"/>
      <c r="K100" s="69"/>
      <c r="L100" s="69"/>
      <c r="M100" s="171">
        <v>45825</v>
      </c>
      <c r="N100" s="69" t="s">
        <v>1433</v>
      </c>
      <c r="O100" s="69" t="s">
        <v>271</v>
      </c>
      <c r="P100" s="69">
        <v>1</v>
      </c>
      <c r="Q100" s="69"/>
      <c r="R100" s="69"/>
      <c r="S100" s="69" t="s">
        <v>851</v>
      </c>
      <c r="T100" s="69" t="s">
        <v>852</v>
      </c>
      <c r="U100" s="69"/>
      <c r="V100" s="69"/>
      <c r="W100" s="69"/>
      <c r="X100" s="69"/>
      <c r="Y100" s="69"/>
      <c r="Z100" s="69"/>
      <c r="AA100" s="69"/>
      <c r="AB100" s="69"/>
      <c r="AC100" s="69"/>
      <c r="AD100" s="69"/>
      <c r="AE100" s="69"/>
      <c r="AF100" s="69"/>
      <c r="AG100" s="69"/>
      <c r="AH100" s="69"/>
    </row>
    <row r="101" spans="2:34" ht="14.4">
      <c r="B101" s="27" t="e">
        <f>VLOOKUP(I101,raw_OCM!B:C,2,0)</f>
        <v>#N/A</v>
      </c>
      <c r="D101" t="b">
        <f t="shared" si="1"/>
        <v>0</v>
      </c>
      <c r="E101" s="27" t="str">
        <f>VLOOKUP(O101,'user list'!A:B,2,0)</f>
        <v>OCAs</v>
      </c>
      <c r="F101" s="69" t="s">
        <v>3084</v>
      </c>
      <c r="G101" s="69" t="s">
        <v>45</v>
      </c>
      <c r="H101" s="171">
        <v>45819</v>
      </c>
      <c r="I101" s="69" t="s">
        <v>3085</v>
      </c>
      <c r="J101" s="69"/>
      <c r="K101" s="69"/>
      <c r="L101" s="69"/>
      <c r="M101" s="171">
        <v>45825</v>
      </c>
      <c r="N101" s="69" t="s">
        <v>784</v>
      </c>
      <c r="O101" s="69" t="s">
        <v>279</v>
      </c>
      <c r="P101" s="69">
        <v>1</v>
      </c>
      <c r="Q101" s="69"/>
      <c r="R101" s="69"/>
      <c r="S101" s="69" t="s">
        <v>785</v>
      </c>
      <c r="T101" s="69" t="s">
        <v>786</v>
      </c>
      <c r="U101" s="69"/>
      <c r="V101" s="69"/>
      <c r="W101" s="69"/>
      <c r="X101" s="69"/>
      <c r="Y101" s="69"/>
      <c r="Z101" s="69"/>
      <c r="AA101" s="69"/>
      <c r="AB101" s="69"/>
      <c r="AC101" s="69"/>
      <c r="AD101" s="69"/>
      <c r="AE101" s="69"/>
      <c r="AF101" s="69"/>
      <c r="AG101" s="69"/>
      <c r="AH101" s="69" t="s">
        <v>205</v>
      </c>
    </row>
    <row r="102" spans="2:34" ht="14.4">
      <c r="B102" s="27" t="e">
        <f>VLOOKUP(I102,raw_OCM!B:C,2,0)</f>
        <v>#N/A</v>
      </c>
      <c r="D102" t="b">
        <f t="shared" si="1"/>
        <v>0</v>
      </c>
      <c r="E102" s="27" t="str">
        <f>VLOOKUP(O102,'user list'!A:B,2,0)</f>
        <v>OCAs</v>
      </c>
      <c r="F102" s="69" t="s">
        <v>3667</v>
      </c>
      <c r="G102" s="69" t="s">
        <v>45</v>
      </c>
      <c r="H102" s="171">
        <v>45824</v>
      </c>
      <c r="I102" s="69" t="s">
        <v>3668</v>
      </c>
      <c r="J102" s="69"/>
      <c r="K102" s="69"/>
      <c r="L102" s="69"/>
      <c r="M102" s="171">
        <v>45825</v>
      </c>
      <c r="N102" s="69" t="s">
        <v>784</v>
      </c>
      <c r="O102" s="69" t="s">
        <v>279</v>
      </c>
      <c r="P102" s="69">
        <v>1</v>
      </c>
      <c r="Q102" s="69"/>
      <c r="R102" s="69"/>
      <c r="S102" s="69" t="s">
        <v>785</v>
      </c>
      <c r="T102" s="69" t="s">
        <v>786</v>
      </c>
      <c r="U102" s="69"/>
      <c r="V102" s="69"/>
      <c r="W102" s="69"/>
      <c r="X102" s="69"/>
      <c r="Y102" s="69"/>
      <c r="Z102" s="69"/>
      <c r="AA102" s="69"/>
      <c r="AB102" s="69"/>
      <c r="AC102" s="69"/>
      <c r="AD102" s="69"/>
      <c r="AE102" s="69"/>
      <c r="AF102" s="69"/>
      <c r="AG102" s="69"/>
      <c r="AH102" s="69" t="s">
        <v>205</v>
      </c>
    </row>
    <row r="103" spans="2:34" ht="14.4">
      <c r="B103" s="27" t="e">
        <f>VLOOKUP(I103,raw_OCM!B:C,2,0)</f>
        <v>#N/A</v>
      </c>
      <c r="D103" t="b">
        <f t="shared" si="1"/>
        <v>0</v>
      </c>
      <c r="E103" s="27" t="str">
        <f>VLOOKUP(O103,'user list'!A:B,2,0)</f>
        <v>CGSD</v>
      </c>
      <c r="F103" s="69" t="s">
        <v>3088</v>
      </c>
      <c r="G103" s="69" t="s">
        <v>116</v>
      </c>
      <c r="H103" s="171">
        <v>45825</v>
      </c>
      <c r="I103" s="69" t="s">
        <v>3089</v>
      </c>
      <c r="J103" s="69"/>
      <c r="K103" s="69"/>
      <c r="L103" s="69"/>
      <c r="M103" s="171">
        <v>45825</v>
      </c>
      <c r="N103" s="69" t="s">
        <v>784</v>
      </c>
      <c r="O103" s="69" t="s">
        <v>200</v>
      </c>
      <c r="P103" s="69">
        <v>1</v>
      </c>
      <c r="Q103" s="69"/>
      <c r="R103" s="69"/>
      <c r="S103" s="69" t="s">
        <v>828</v>
      </c>
      <c r="T103" s="69" t="s">
        <v>829</v>
      </c>
      <c r="U103" s="69" t="s">
        <v>809</v>
      </c>
      <c r="V103" s="69"/>
      <c r="W103" s="69"/>
      <c r="X103" s="69"/>
      <c r="Y103" s="69"/>
      <c r="Z103" s="69"/>
      <c r="AA103" s="69"/>
      <c r="AB103" s="69"/>
      <c r="AC103" s="69"/>
      <c r="AD103" s="69"/>
      <c r="AE103" s="69"/>
      <c r="AF103" s="69"/>
      <c r="AG103" s="69"/>
      <c r="AH103" s="69" t="s">
        <v>275</v>
      </c>
    </row>
    <row r="104" spans="2:34" ht="14.4">
      <c r="B104" s="27" t="e">
        <f>VLOOKUP(I104,raw_OCM!B:C,2,0)</f>
        <v>#N/A</v>
      </c>
      <c r="D104" t="b">
        <f t="shared" si="1"/>
        <v>0</v>
      </c>
      <c r="E104" s="27" t="str">
        <f>VLOOKUP(O104,'user list'!A:B,2,0)</f>
        <v>OCAs</v>
      </c>
      <c r="F104" s="69" t="s">
        <v>3086</v>
      </c>
      <c r="G104" s="69" t="s">
        <v>45</v>
      </c>
      <c r="H104" s="171">
        <v>45824</v>
      </c>
      <c r="I104" s="69" t="s">
        <v>3087</v>
      </c>
      <c r="J104" s="69"/>
      <c r="K104" s="69"/>
      <c r="L104" s="69"/>
      <c r="M104" s="171">
        <v>45825</v>
      </c>
      <c r="N104" s="69" t="s">
        <v>1743</v>
      </c>
      <c r="O104" s="69" t="s">
        <v>279</v>
      </c>
      <c r="P104" s="69">
        <v>1</v>
      </c>
      <c r="Q104" s="69"/>
      <c r="R104" s="69" t="s">
        <v>160</v>
      </c>
      <c r="S104" s="69" t="s">
        <v>785</v>
      </c>
      <c r="T104" s="69" t="s">
        <v>786</v>
      </c>
      <c r="U104" s="69"/>
      <c r="V104" s="69"/>
      <c r="W104" s="69"/>
      <c r="X104" s="69"/>
      <c r="Y104" s="69"/>
      <c r="Z104" s="69"/>
      <c r="AA104" s="69"/>
      <c r="AB104" s="69"/>
      <c r="AC104" s="69"/>
      <c r="AD104" s="69"/>
      <c r="AE104" s="69"/>
      <c r="AF104" s="69"/>
      <c r="AG104" s="69"/>
      <c r="AH104" s="69"/>
    </row>
    <row r="105" spans="2:34" ht="14.4">
      <c r="B105" s="27" t="e">
        <f>VLOOKUP(I105,raw_OCM!B:C,2,0)</f>
        <v>#N/A</v>
      </c>
      <c r="D105" t="b">
        <f t="shared" si="1"/>
        <v>0</v>
      </c>
      <c r="E105" s="27" t="str">
        <f>VLOOKUP(O105,'user list'!A:B,2,0)</f>
        <v>MDAD</v>
      </c>
      <c r="F105" s="69" t="s">
        <v>3090</v>
      </c>
      <c r="G105" s="69" t="s">
        <v>42</v>
      </c>
      <c r="H105" s="171">
        <v>45825</v>
      </c>
      <c r="I105" s="69" t="s">
        <v>3091</v>
      </c>
      <c r="J105" s="69"/>
      <c r="K105" s="69"/>
      <c r="L105" s="69"/>
      <c r="M105" s="171">
        <v>45825</v>
      </c>
      <c r="N105" s="69" t="s">
        <v>1433</v>
      </c>
      <c r="O105" s="69" t="s">
        <v>223</v>
      </c>
      <c r="P105" s="69">
        <v>1</v>
      </c>
      <c r="Q105" s="69"/>
      <c r="R105" s="69"/>
      <c r="S105" s="69" t="s">
        <v>828</v>
      </c>
      <c r="T105" s="69" t="s">
        <v>847</v>
      </c>
      <c r="U105" s="69" t="s">
        <v>809</v>
      </c>
      <c r="V105" s="69"/>
      <c r="W105" s="69"/>
      <c r="X105" s="69"/>
      <c r="Y105" s="69"/>
      <c r="Z105" s="69"/>
      <c r="AA105" s="69"/>
      <c r="AB105" s="69"/>
      <c r="AC105" s="69"/>
      <c r="AD105" s="69"/>
      <c r="AE105" s="69"/>
      <c r="AF105" s="69"/>
      <c r="AG105" s="69"/>
      <c r="AH105" s="69"/>
    </row>
    <row r="106" spans="2:34" ht="14.4">
      <c r="B106" s="27" t="e">
        <f>VLOOKUP(I106,raw_OCM!B:C,2,0)</f>
        <v>#N/A</v>
      </c>
      <c r="D106" t="b">
        <f t="shared" si="1"/>
        <v>0</v>
      </c>
      <c r="E106" s="27" t="str">
        <f>VLOOKUP(O106,'user list'!A:B,2,0)</f>
        <v>DOE</v>
      </c>
      <c r="F106" s="69" t="s">
        <v>3092</v>
      </c>
      <c r="G106" s="69" t="s">
        <v>69</v>
      </c>
      <c r="H106" s="171">
        <v>45825</v>
      </c>
      <c r="I106" s="69" t="s">
        <v>3093</v>
      </c>
      <c r="J106" s="69"/>
      <c r="K106" s="69"/>
      <c r="L106" s="69"/>
      <c r="M106" s="171">
        <v>45825</v>
      </c>
      <c r="N106" s="69" t="s">
        <v>1433</v>
      </c>
      <c r="O106" s="69" t="s">
        <v>211</v>
      </c>
      <c r="P106" s="69">
        <v>1</v>
      </c>
      <c r="Q106" s="69" t="s">
        <v>3092</v>
      </c>
      <c r="R106" s="69"/>
      <c r="S106" s="69" t="s">
        <v>889</v>
      </c>
      <c r="T106" s="69" t="s">
        <v>966</v>
      </c>
      <c r="U106" s="69" t="s">
        <v>809</v>
      </c>
      <c r="V106" s="69"/>
      <c r="W106" s="69"/>
      <c r="X106" s="69"/>
      <c r="Y106" s="69"/>
      <c r="Z106" s="69"/>
      <c r="AA106" s="69"/>
      <c r="AB106" s="69"/>
      <c r="AC106" s="69"/>
      <c r="AD106" s="69"/>
      <c r="AE106" s="69"/>
      <c r="AF106" s="69"/>
      <c r="AG106" s="69"/>
      <c r="AH106" s="69"/>
    </row>
    <row r="107" spans="2:34" ht="14.4">
      <c r="B107" s="27" t="e">
        <f>VLOOKUP(I107,raw_OCM!B:C,2,0)</f>
        <v>#N/A</v>
      </c>
      <c r="D107" t="b">
        <f t="shared" si="1"/>
        <v>0</v>
      </c>
      <c r="E107" s="27" t="str">
        <f>VLOOKUP(O107,'user list'!A:B,2,0)</f>
        <v>DOE</v>
      </c>
      <c r="F107" s="69" t="s">
        <v>3094</v>
      </c>
      <c r="G107" s="69" t="s">
        <v>69</v>
      </c>
      <c r="H107" s="171">
        <v>45825</v>
      </c>
      <c r="I107" s="69" t="s">
        <v>3095</v>
      </c>
      <c r="J107" s="69"/>
      <c r="K107" s="69"/>
      <c r="L107" s="69"/>
      <c r="M107" s="171">
        <v>45825</v>
      </c>
      <c r="N107" s="69" t="s">
        <v>1433</v>
      </c>
      <c r="O107" s="69" t="s">
        <v>211</v>
      </c>
      <c r="P107" s="69">
        <v>1</v>
      </c>
      <c r="Q107" s="69" t="s">
        <v>3094</v>
      </c>
      <c r="R107" s="69"/>
      <c r="S107" s="69" t="s">
        <v>889</v>
      </c>
      <c r="T107" s="69" t="s">
        <v>1744</v>
      </c>
      <c r="U107" s="69" t="s">
        <v>787</v>
      </c>
      <c r="V107" s="69"/>
      <c r="W107" s="69"/>
      <c r="X107" s="69"/>
      <c r="Y107" s="69"/>
      <c r="Z107" s="69"/>
      <c r="AA107" s="69"/>
      <c r="AB107" s="69"/>
      <c r="AC107" s="69"/>
      <c r="AD107" s="69"/>
      <c r="AE107" s="69"/>
      <c r="AF107" s="69"/>
      <c r="AG107" s="69"/>
      <c r="AH107" s="69"/>
    </row>
    <row r="108" spans="2:34" ht="14.4">
      <c r="B108" s="27" t="str">
        <f>VLOOKUP(I108,raw_OCM!B:C,2,0)</f>
        <v>OCM</v>
      </c>
      <c r="D108" t="b">
        <f t="shared" si="1"/>
        <v>0</v>
      </c>
      <c r="E108" s="27" t="str">
        <f>VLOOKUP(O108,'user list'!A:B,2,0)</f>
        <v>OCM</v>
      </c>
      <c r="F108" s="69" t="s">
        <v>3096</v>
      </c>
      <c r="G108" s="69" t="s">
        <v>3097</v>
      </c>
      <c r="H108" s="171">
        <v>45825</v>
      </c>
      <c r="I108" s="69" t="s">
        <v>3098</v>
      </c>
      <c r="J108" s="69"/>
      <c r="K108" s="69"/>
      <c r="L108" s="69" t="s">
        <v>17</v>
      </c>
      <c r="M108" s="171">
        <v>45825</v>
      </c>
      <c r="N108" s="69" t="s">
        <v>391</v>
      </c>
      <c r="O108" s="69" t="s">
        <v>285</v>
      </c>
      <c r="P108" s="69"/>
      <c r="Q108" s="69"/>
      <c r="R108" s="69"/>
      <c r="S108" s="69"/>
      <c r="T108" s="69"/>
      <c r="U108" s="69"/>
      <c r="V108" s="69" t="s">
        <v>3669</v>
      </c>
      <c r="W108" s="69"/>
      <c r="X108" s="69" t="s">
        <v>3670</v>
      </c>
      <c r="Y108" s="69" t="s">
        <v>331</v>
      </c>
      <c r="Z108" s="69" t="s">
        <v>352</v>
      </c>
      <c r="AA108" s="69"/>
      <c r="AB108" s="69"/>
      <c r="AC108" s="69" t="s">
        <v>391</v>
      </c>
      <c r="AD108" s="69"/>
      <c r="AE108" s="69"/>
      <c r="AF108" s="69" t="s">
        <v>43</v>
      </c>
      <c r="AG108" s="69"/>
      <c r="AH108" s="69"/>
    </row>
    <row r="109" spans="2:34" ht="14.4">
      <c r="B109" s="27" t="e">
        <f>VLOOKUP(I109,raw_OCM!B:C,2,0)</f>
        <v>#N/A</v>
      </c>
      <c r="D109" t="b">
        <f t="shared" si="1"/>
        <v>0</v>
      </c>
      <c r="E109" s="27" t="str">
        <f>VLOOKUP(O109,'user list'!A:B,2,0)</f>
        <v>SBCDPO</v>
      </c>
      <c r="F109" s="69" t="s">
        <v>3099</v>
      </c>
      <c r="G109" s="69" t="s">
        <v>93</v>
      </c>
      <c r="H109" s="171">
        <v>45821</v>
      </c>
      <c r="I109" s="69" t="s">
        <v>3100</v>
      </c>
      <c r="J109" s="69"/>
      <c r="K109" s="69"/>
      <c r="L109" s="69"/>
      <c r="M109" s="171">
        <v>45825</v>
      </c>
      <c r="N109" s="69" t="s">
        <v>1433</v>
      </c>
      <c r="O109" s="69" t="s">
        <v>271</v>
      </c>
      <c r="P109" s="69">
        <v>1</v>
      </c>
      <c r="Q109" s="69"/>
      <c r="R109" s="69"/>
      <c r="S109" s="69" t="s">
        <v>828</v>
      </c>
      <c r="T109" s="69" t="s">
        <v>847</v>
      </c>
      <c r="U109" s="69"/>
      <c r="V109" s="69"/>
      <c r="W109" s="69"/>
      <c r="X109" s="69"/>
      <c r="Y109" s="69"/>
      <c r="Z109" s="69"/>
      <c r="AA109" s="69"/>
      <c r="AB109" s="69"/>
      <c r="AC109" s="69"/>
      <c r="AD109" s="69"/>
      <c r="AE109" s="69"/>
      <c r="AF109" s="69"/>
      <c r="AG109" s="69"/>
      <c r="AH109" s="69"/>
    </row>
    <row r="110" spans="2:34" ht="14.4">
      <c r="B110" s="27" t="e">
        <f>VLOOKUP(I110,raw_OCM!B:C,2,0)</f>
        <v>#N/A</v>
      </c>
      <c r="D110" t="b">
        <f t="shared" si="1"/>
        <v>0</v>
      </c>
      <c r="E110" s="27" t="str">
        <f>VLOOKUP(O110,'user list'!A:B,2,0)</f>
        <v>LEDIPO</v>
      </c>
      <c r="F110" s="69" t="s">
        <v>3101</v>
      </c>
      <c r="G110" s="69" t="s">
        <v>76</v>
      </c>
      <c r="H110" s="171">
        <v>45825</v>
      </c>
      <c r="I110" s="69" t="s">
        <v>3102</v>
      </c>
      <c r="J110" s="69"/>
      <c r="K110" s="171">
        <v>45827</v>
      </c>
      <c r="L110" s="69" t="s">
        <v>874</v>
      </c>
      <c r="M110" s="171">
        <v>45825</v>
      </c>
      <c r="N110" s="69" t="s">
        <v>3103</v>
      </c>
      <c r="O110" s="69" t="s">
        <v>222</v>
      </c>
      <c r="P110" s="69"/>
      <c r="Q110" s="69"/>
      <c r="R110" s="69"/>
      <c r="S110" s="69" t="s">
        <v>805</v>
      </c>
      <c r="T110" s="69" t="s">
        <v>806</v>
      </c>
      <c r="U110" s="69" t="s">
        <v>787</v>
      </c>
      <c r="V110" s="69"/>
      <c r="W110" s="69"/>
      <c r="X110" s="69"/>
      <c r="Y110" s="69"/>
      <c r="Z110" s="69"/>
      <c r="AA110" s="69"/>
      <c r="AB110" s="69"/>
      <c r="AC110" s="69"/>
      <c r="AD110" s="69"/>
      <c r="AE110" s="69"/>
      <c r="AF110" s="69"/>
      <c r="AG110" s="69"/>
      <c r="AH110" s="69"/>
    </row>
    <row r="111" spans="2:34" ht="14.4">
      <c r="B111" s="27" t="e">
        <f>VLOOKUP(I111,raw_OCM!B:C,2,0)</f>
        <v>#N/A</v>
      </c>
      <c r="D111" t="b">
        <f t="shared" si="1"/>
        <v>0</v>
      </c>
      <c r="E111" s="27" t="str">
        <f>VLOOKUP(O111,'user list'!A:B,2,0)</f>
        <v>DOE</v>
      </c>
      <c r="F111" s="69" t="s">
        <v>3104</v>
      </c>
      <c r="G111" s="69" t="s">
        <v>69</v>
      </c>
      <c r="H111" s="171">
        <v>45825</v>
      </c>
      <c r="I111" s="69" t="s">
        <v>3105</v>
      </c>
      <c r="J111" s="69"/>
      <c r="K111" s="69"/>
      <c r="L111" s="69"/>
      <c r="M111" s="171">
        <v>45825</v>
      </c>
      <c r="N111" s="69" t="s">
        <v>1433</v>
      </c>
      <c r="O111" s="69" t="s">
        <v>211</v>
      </c>
      <c r="P111" s="69">
        <v>1</v>
      </c>
      <c r="Q111" s="69" t="s">
        <v>3104</v>
      </c>
      <c r="R111" s="69"/>
      <c r="S111" s="69" t="s">
        <v>785</v>
      </c>
      <c r="T111" s="69" t="s">
        <v>786</v>
      </c>
      <c r="U111" s="69" t="s">
        <v>809</v>
      </c>
      <c r="V111" s="69"/>
      <c r="W111" s="69"/>
      <c r="X111" s="69"/>
      <c r="Y111" s="69"/>
      <c r="Z111" s="69"/>
      <c r="AA111" s="69"/>
      <c r="AB111" s="69"/>
      <c r="AC111" s="69"/>
      <c r="AD111" s="69"/>
      <c r="AE111" s="69"/>
      <c r="AF111" s="69"/>
      <c r="AG111" s="69"/>
      <c r="AH111" s="69"/>
    </row>
    <row r="112" spans="2:34" ht="14.4">
      <c r="B112" s="27" t="str">
        <f>VLOOKUP(I112,raw_OCM!B:C,2,0)</f>
        <v>OCM</v>
      </c>
      <c r="D112" t="b">
        <f t="shared" si="1"/>
        <v>0</v>
      </c>
      <c r="E112" s="27" t="str">
        <f>VLOOKUP(O112,'user list'!A:B,2,0)</f>
        <v>OCM</v>
      </c>
      <c r="F112" s="69" t="s">
        <v>3106</v>
      </c>
      <c r="G112" s="69" t="s">
        <v>3107</v>
      </c>
      <c r="H112" s="171">
        <v>45825</v>
      </c>
      <c r="I112" s="69" t="s">
        <v>3108</v>
      </c>
      <c r="J112" s="69"/>
      <c r="K112" s="69"/>
      <c r="L112" s="69" t="s">
        <v>17</v>
      </c>
      <c r="M112" s="171">
        <v>45825</v>
      </c>
      <c r="N112" s="69" t="s">
        <v>391</v>
      </c>
      <c r="O112" s="69" t="s">
        <v>285</v>
      </c>
      <c r="P112" s="69"/>
      <c r="Q112" s="69"/>
      <c r="R112" s="69"/>
      <c r="S112" s="69"/>
      <c r="T112" s="69"/>
      <c r="U112" s="69"/>
      <c r="V112" s="69" t="s">
        <v>3109</v>
      </c>
      <c r="W112" s="69"/>
      <c r="X112" s="69" t="s">
        <v>3110</v>
      </c>
      <c r="Y112" s="69" t="s">
        <v>3111</v>
      </c>
      <c r="Z112" s="69" t="s">
        <v>324</v>
      </c>
      <c r="AA112" s="69"/>
      <c r="AB112" s="69"/>
      <c r="AC112" s="69" t="s">
        <v>391</v>
      </c>
      <c r="AD112" s="69"/>
      <c r="AE112" s="69"/>
      <c r="AF112" s="69" t="s">
        <v>43</v>
      </c>
      <c r="AG112" s="69"/>
      <c r="AH112" s="69"/>
    </row>
    <row r="113" spans="2:34" ht="14.4">
      <c r="B113" s="27" t="e">
        <f>VLOOKUP(I113,raw_OCM!B:C,2,0)</f>
        <v>#N/A</v>
      </c>
      <c r="D113" t="b">
        <f t="shared" si="1"/>
        <v>0</v>
      </c>
      <c r="E113" s="27" t="str">
        <f>VLOOKUP(O113,'user list'!A:B,2,0)</f>
        <v>MDAD</v>
      </c>
      <c r="F113" s="69" t="s">
        <v>3112</v>
      </c>
      <c r="G113" s="69" t="s">
        <v>42</v>
      </c>
      <c r="H113" s="171">
        <v>45824</v>
      </c>
      <c r="I113" s="69" t="s">
        <v>3113</v>
      </c>
      <c r="J113" s="69"/>
      <c r="K113" s="69"/>
      <c r="L113" s="69"/>
      <c r="M113" s="171">
        <v>45825</v>
      </c>
      <c r="N113" s="69" t="s">
        <v>784</v>
      </c>
      <c r="O113" s="69" t="s">
        <v>223</v>
      </c>
      <c r="P113" s="69">
        <v>1</v>
      </c>
      <c r="Q113" s="69"/>
      <c r="R113" s="69"/>
      <c r="S113" s="69" t="s">
        <v>828</v>
      </c>
      <c r="T113" s="69" t="s">
        <v>847</v>
      </c>
      <c r="U113" s="69" t="s">
        <v>809</v>
      </c>
      <c r="V113" s="69"/>
      <c r="W113" s="69"/>
      <c r="X113" s="69"/>
      <c r="Y113" s="69"/>
      <c r="Z113" s="69"/>
      <c r="AA113" s="69"/>
      <c r="AB113" s="69"/>
      <c r="AC113" s="69"/>
      <c r="AD113" s="69"/>
      <c r="AE113" s="69"/>
      <c r="AF113" s="69"/>
      <c r="AG113" s="69"/>
      <c r="AH113" s="69" t="s">
        <v>194</v>
      </c>
    </row>
    <row r="114" spans="2:34" ht="14.4">
      <c r="B114" s="27" t="e">
        <f>VLOOKUP(I114,raw_OCM!B:C,2,0)</f>
        <v>#N/A</v>
      </c>
      <c r="D114" t="b">
        <f t="shared" si="1"/>
        <v>0</v>
      </c>
      <c r="E114" s="27" t="str">
        <f>VLOOKUP(O114,'user list'!A:B,2,0)</f>
        <v>DOE</v>
      </c>
      <c r="F114" s="69" t="s">
        <v>3114</v>
      </c>
      <c r="G114" s="69" t="s">
        <v>69</v>
      </c>
      <c r="H114" s="171">
        <v>45825</v>
      </c>
      <c r="I114" s="69" t="s">
        <v>3115</v>
      </c>
      <c r="J114" s="69"/>
      <c r="K114" s="69"/>
      <c r="L114" s="69"/>
      <c r="M114" s="171">
        <v>45825</v>
      </c>
      <c r="N114" s="69" t="s">
        <v>784</v>
      </c>
      <c r="O114" s="69" t="s">
        <v>211</v>
      </c>
      <c r="P114" s="69">
        <v>1</v>
      </c>
      <c r="Q114" s="69" t="s">
        <v>3114</v>
      </c>
      <c r="R114" s="69"/>
      <c r="S114" s="69" t="s">
        <v>851</v>
      </c>
      <c r="T114" s="69" t="s">
        <v>852</v>
      </c>
      <c r="U114" s="69" t="s">
        <v>787</v>
      </c>
      <c r="V114" s="69"/>
      <c r="W114" s="69"/>
      <c r="X114" s="69"/>
      <c r="Y114" s="69"/>
      <c r="Z114" s="69"/>
      <c r="AA114" s="69"/>
      <c r="AB114" s="69"/>
      <c r="AC114" s="69"/>
      <c r="AD114" s="69"/>
      <c r="AE114" s="69"/>
      <c r="AF114" s="69"/>
      <c r="AG114" s="69"/>
      <c r="AH114" s="69" t="s">
        <v>196</v>
      </c>
    </row>
    <row r="115" spans="2:34" ht="14.4">
      <c r="B115" s="27" t="e">
        <f>VLOOKUP(I115,raw_OCM!B:C,2,0)</f>
        <v>#N/A</v>
      </c>
      <c r="D115" t="b">
        <f t="shared" si="1"/>
        <v>0</v>
      </c>
      <c r="E115" s="27" t="str">
        <f>VLOOKUP(O115,'user list'!A:B,2,0)</f>
        <v>DOE</v>
      </c>
      <c r="F115" s="69" t="s">
        <v>3116</v>
      </c>
      <c r="G115" s="69" t="s">
        <v>69</v>
      </c>
      <c r="H115" s="171">
        <v>45825</v>
      </c>
      <c r="I115" s="69" t="s">
        <v>3117</v>
      </c>
      <c r="J115" s="69"/>
      <c r="K115" s="69"/>
      <c r="L115" s="69"/>
      <c r="M115" s="171">
        <v>45825</v>
      </c>
      <c r="N115" s="69" t="s">
        <v>784</v>
      </c>
      <c r="O115" s="69" t="s">
        <v>211</v>
      </c>
      <c r="P115" s="69">
        <v>1</v>
      </c>
      <c r="Q115" s="69" t="s">
        <v>3116</v>
      </c>
      <c r="R115" s="69"/>
      <c r="S115" s="69" t="s">
        <v>851</v>
      </c>
      <c r="T115" s="69" t="s">
        <v>852</v>
      </c>
      <c r="U115" s="69" t="s">
        <v>787</v>
      </c>
      <c r="V115" s="69"/>
      <c r="W115" s="69"/>
      <c r="X115" s="69"/>
      <c r="Y115" s="69"/>
      <c r="Z115" s="69"/>
      <c r="AA115" s="69"/>
      <c r="AB115" s="69"/>
      <c r="AC115" s="69"/>
      <c r="AD115" s="69"/>
      <c r="AE115" s="69"/>
      <c r="AF115" s="69"/>
      <c r="AG115" s="69"/>
      <c r="AH115" s="69" t="s">
        <v>196</v>
      </c>
    </row>
    <row r="116" spans="2:34" ht="14.4">
      <c r="B116" s="27" t="e">
        <f>VLOOKUP(I116,raw_OCM!B:C,2,0)</f>
        <v>#N/A</v>
      </c>
      <c r="D116" t="b">
        <f t="shared" si="1"/>
        <v>0</v>
      </c>
      <c r="E116" s="27" t="str">
        <f>VLOOKUP(O116,'user list'!A:B,2,0)</f>
        <v>CAD</v>
      </c>
      <c r="F116" s="69" t="s">
        <v>3118</v>
      </c>
      <c r="G116" s="69" t="s">
        <v>110</v>
      </c>
      <c r="H116" s="171">
        <v>45821</v>
      </c>
      <c r="I116" s="69" t="s">
        <v>3119</v>
      </c>
      <c r="J116" s="69"/>
      <c r="K116" s="69"/>
      <c r="L116" s="69"/>
      <c r="M116" s="171">
        <v>45825</v>
      </c>
      <c r="N116" s="69" t="s">
        <v>1433</v>
      </c>
      <c r="O116" s="69" t="s">
        <v>196</v>
      </c>
      <c r="P116" s="69">
        <v>1</v>
      </c>
      <c r="Q116" s="69"/>
      <c r="R116" s="69"/>
      <c r="S116" s="69" t="s">
        <v>785</v>
      </c>
      <c r="T116" s="69" t="s">
        <v>786</v>
      </c>
      <c r="U116" s="69" t="s">
        <v>809</v>
      </c>
      <c r="V116" s="69"/>
      <c r="W116" s="69"/>
      <c r="X116" s="69"/>
      <c r="Y116" s="69"/>
      <c r="Z116" s="69"/>
      <c r="AA116" s="69"/>
      <c r="AB116" s="69"/>
      <c r="AC116" s="69"/>
      <c r="AD116" s="69"/>
      <c r="AE116" s="69"/>
      <c r="AF116" s="69"/>
      <c r="AG116" s="69"/>
      <c r="AH116" s="69"/>
    </row>
    <row r="117" spans="2:34" ht="14.4">
      <c r="B117" s="27" t="e">
        <f>VLOOKUP(I117,raw_OCM!B:C,2,0)</f>
        <v>#N/A</v>
      </c>
      <c r="D117" t="b">
        <f t="shared" si="1"/>
        <v>0</v>
      </c>
      <c r="E117" s="27" t="str">
        <f>VLOOKUP(O117,'user list'!A:B,2,0)</f>
        <v>DOE</v>
      </c>
      <c r="F117" s="69" t="s">
        <v>3120</v>
      </c>
      <c r="G117" s="69" t="s">
        <v>69</v>
      </c>
      <c r="H117" s="171">
        <v>45825</v>
      </c>
      <c r="I117" s="69" t="s">
        <v>3121</v>
      </c>
      <c r="J117" s="69"/>
      <c r="K117" s="69"/>
      <c r="L117" s="69"/>
      <c r="M117" s="171">
        <v>45825</v>
      </c>
      <c r="N117" s="69" t="s">
        <v>784</v>
      </c>
      <c r="O117" s="69" t="s">
        <v>211</v>
      </c>
      <c r="P117" s="69">
        <v>1</v>
      </c>
      <c r="Q117" s="69" t="s">
        <v>3122</v>
      </c>
      <c r="R117" s="69"/>
      <c r="S117" s="69" t="s">
        <v>851</v>
      </c>
      <c r="T117" s="69" t="s">
        <v>852</v>
      </c>
      <c r="U117" s="69" t="s">
        <v>787</v>
      </c>
      <c r="V117" s="69"/>
      <c r="W117" s="69"/>
      <c r="X117" s="69"/>
      <c r="Y117" s="69"/>
      <c r="Z117" s="69"/>
      <c r="AA117" s="69"/>
      <c r="AB117" s="69"/>
      <c r="AC117" s="69"/>
      <c r="AD117" s="69"/>
      <c r="AE117" s="69"/>
      <c r="AF117" s="69"/>
      <c r="AG117" s="69"/>
      <c r="AH117" s="69" t="s">
        <v>196</v>
      </c>
    </row>
    <row r="118" spans="2:34" ht="14.4">
      <c r="B118" s="27" t="e">
        <f>VLOOKUP(I118,raw_OCM!B:C,2,0)</f>
        <v>#N/A</v>
      </c>
      <c r="D118" t="b">
        <f t="shared" si="1"/>
        <v>0</v>
      </c>
      <c r="E118" s="27" t="str">
        <f>VLOOKUP(O118,'user list'!A:B,2,0)</f>
        <v>DOE</v>
      </c>
      <c r="F118" s="69" t="s">
        <v>3123</v>
      </c>
      <c r="G118" s="69" t="s">
        <v>69</v>
      </c>
      <c r="H118" s="171">
        <v>45825</v>
      </c>
      <c r="I118" s="69" t="s">
        <v>3124</v>
      </c>
      <c r="J118" s="69"/>
      <c r="K118" s="69"/>
      <c r="L118" s="69"/>
      <c r="M118" s="171">
        <v>45825</v>
      </c>
      <c r="N118" s="69" t="s">
        <v>1433</v>
      </c>
      <c r="O118" s="69" t="s">
        <v>211</v>
      </c>
      <c r="P118" s="69">
        <v>1</v>
      </c>
      <c r="Q118" s="69" t="s">
        <v>3125</v>
      </c>
      <c r="R118" s="69"/>
      <c r="S118" s="69" t="s">
        <v>851</v>
      </c>
      <c r="T118" s="69" t="s">
        <v>852</v>
      </c>
      <c r="U118" s="69" t="s">
        <v>787</v>
      </c>
      <c r="V118" s="69"/>
      <c r="W118" s="69"/>
      <c r="X118" s="69"/>
      <c r="Y118" s="69"/>
      <c r="Z118" s="69"/>
      <c r="AA118" s="69"/>
      <c r="AB118" s="69"/>
      <c r="AC118" s="69"/>
      <c r="AD118" s="69"/>
      <c r="AE118" s="69"/>
      <c r="AF118" s="69"/>
      <c r="AG118" s="69"/>
      <c r="AH118" s="69"/>
    </row>
    <row r="119" spans="2:34" ht="14.4">
      <c r="B119" s="27" t="e">
        <f>VLOOKUP(I119,raw_OCM!B:C,2,0)</f>
        <v>#N/A</v>
      </c>
      <c r="D119" t="b">
        <f t="shared" si="1"/>
        <v>0</v>
      </c>
      <c r="E119" s="27" t="str">
        <f>VLOOKUP(O119,'user list'!A:B,2,0)</f>
        <v>DOE</v>
      </c>
      <c r="F119" s="69" t="s">
        <v>3126</v>
      </c>
      <c r="G119" s="69" t="s">
        <v>69</v>
      </c>
      <c r="H119" s="171">
        <v>45825</v>
      </c>
      <c r="I119" s="69" t="s">
        <v>3127</v>
      </c>
      <c r="J119" s="69"/>
      <c r="K119" s="69"/>
      <c r="L119" s="69"/>
      <c r="M119" s="171">
        <v>45825</v>
      </c>
      <c r="N119" s="69" t="s">
        <v>1433</v>
      </c>
      <c r="O119" s="69" t="s">
        <v>211</v>
      </c>
      <c r="P119" s="69">
        <v>1</v>
      </c>
      <c r="Q119" s="69" t="s">
        <v>3126</v>
      </c>
      <c r="R119" s="69"/>
      <c r="S119" s="69" t="s">
        <v>851</v>
      </c>
      <c r="T119" s="69" t="s">
        <v>852</v>
      </c>
      <c r="U119" s="69" t="s">
        <v>787</v>
      </c>
      <c r="V119" s="69"/>
      <c r="W119" s="69"/>
      <c r="X119" s="69"/>
      <c r="Y119" s="69"/>
      <c r="Z119" s="69"/>
      <c r="AA119" s="69"/>
      <c r="AB119" s="69"/>
      <c r="AC119" s="69"/>
      <c r="AD119" s="69"/>
      <c r="AE119" s="69"/>
      <c r="AF119" s="69"/>
      <c r="AG119" s="69"/>
      <c r="AH119" s="69"/>
    </row>
    <row r="120" spans="2:34" ht="14.4">
      <c r="B120" s="27" t="e">
        <f>VLOOKUP(I120,raw_OCM!B:C,2,0)</f>
        <v>#N/A</v>
      </c>
      <c r="D120" t="b">
        <f t="shared" si="1"/>
        <v>0</v>
      </c>
      <c r="E120" s="27" t="str">
        <f>VLOOKUP(O120,'user list'!A:B,2,0)</f>
        <v>DOE</v>
      </c>
      <c r="F120" s="69" t="s">
        <v>3128</v>
      </c>
      <c r="G120" s="69" t="s">
        <v>69</v>
      </c>
      <c r="H120" s="171">
        <v>45825</v>
      </c>
      <c r="I120" s="69" t="s">
        <v>3129</v>
      </c>
      <c r="J120" s="69"/>
      <c r="K120" s="69"/>
      <c r="L120" s="69"/>
      <c r="M120" s="171">
        <v>45825</v>
      </c>
      <c r="N120" s="69" t="s">
        <v>784</v>
      </c>
      <c r="O120" s="69" t="s">
        <v>211</v>
      </c>
      <c r="P120" s="69">
        <v>1</v>
      </c>
      <c r="Q120" s="69" t="s">
        <v>3130</v>
      </c>
      <c r="R120" s="69"/>
      <c r="S120" s="69" t="s">
        <v>851</v>
      </c>
      <c r="T120" s="69" t="s">
        <v>852</v>
      </c>
      <c r="U120" s="69" t="s">
        <v>787</v>
      </c>
      <c r="V120" s="69"/>
      <c r="W120" s="69"/>
      <c r="X120" s="69"/>
      <c r="Y120" s="69"/>
      <c r="Z120" s="69"/>
      <c r="AA120" s="69"/>
      <c r="AB120" s="69"/>
      <c r="AC120" s="69"/>
      <c r="AD120" s="69"/>
      <c r="AE120" s="69"/>
      <c r="AF120" s="69"/>
      <c r="AG120" s="69"/>
      <c r="AH120" s="69" t="s">
        <v>196</v>
      </c>
    </row>
    <row r="121" spans="2:34" ht="14.4">
      <c r="B121" s="27" t="str">
        <f>VLOOKUP(I121,raw_OCM!B:C,2,0)</f>
        <v>OCM</v>
      </c>
      <c r="D121" t="b">
        <f t="shared" si="1"/>
        <v>0</v>
      </c>
      <c r="E121" s="27" t="str">
        <f>VLOOKUP(O121,'user list'!A:B,2,0)</f>
        <v>OCM</v>
      </c>
      <c r="F121" s="69" t="s">
        <v>3131</v>
      </c>
      <c r="G121" s="69" t="s">
        <v>3132</v>
      </c>
      <c r="H121" s="171">
        <v>45825</v>
      </c>
      <c r="I121" s="69" t="s">
        <v>3133</v>
      </c>
      <c r="J121" s="69"/>
      <c r="K121" s="69"/>
      <c r="L121" s="69" t="s">
        <v>22</v>
      </c>
      <c r="M121" s="171">
        <v>45825</v>
      </c>
      <c r="N121" s="69" t="s">
        <v>358</v>
      </c>
      <c r="O121" s="69" t="s">
        <v>285</v>
      </c>
      <c r="P121" s="69"/>
      <c r="Q121" s="69"/>
      <c r="R121" s="69"/>
      <c r="S121" s="69"/>
      <c r="T121" s="69"/>
      <c r="U121" s="69"/>
      <c r="V121" s="69" t="s">
        <v>3671</v>
      </c>
      <c r="W121" s="69"/>
      <c r="X121" s="69" t="s">
        <v>3672</v>
      </c>
      <c r="Y121" s="69" t="s">
        <v>3673</v>
      </c>
      <c r="Z121" s="69" t="s">
        <v>324</v>
      </c>
      <c r="AA121" s="69"/>
      <c r="AB121" s="69"/>
      <c r="AC121" s="69" t="s">
        <v>358</v>
      </c>
      <c r="AD121" s="69"/>
      <c r="AE121" s="69"/>
      <c r="AF121" s="69" t="s">
        <v>43</v>
      </c>
      <c r="AG121" s="69"/>
      <c r="AH121" s="69"/>
    </row>
    <row r="122" spans="2:34" ht="14.4">
      <c r="B122" s="27" t="str">
        <f>VLOOKUP(I122,raw_OCM!B:C,2,0)</f>
        <v>OCM</v>
      </c>
      <c r="D122" t="b">
        <f t="shared" si="1"/>
        <v>0</v>
      </c>
      <c r="E122" s="27" t="str">
        <f>VLOOKUP(O122,'user list'!A:B,2,0)</f>
        <v>OCM</v>
      </c>
      <c r="F122" s="69" t="s">
        <v>3134</v>
      </c>
      <c r="G122" s="69" t="s">
        <v>3135</v>
      </c>
      <c r="H122" s="171">
        <v>45825</v>
      </c>
      <c r="I122" s="69" t="s">
        <v>3136</v>
      </c>
      <c r="J122" s="69"/>
      <c r="K122" s="69"/>
      <c r="L122" s="69" t="s">
        <v>17</v>
      </c>
      <c r="M122" s="171">
        <v>45825</v>
      </c>
      <c r="N122" s="69" t="s">
        <v>391</v>
      </c>
      <c r="O122" s="69" t="s">
        <v>285</v>
      </c>
      <c r="P122" s="69"/>
      <c r="Q122" s="69"/>
      <c r="R122" s="69"/>
      <c r="S122" s="69"/>
      <c r="T122" s="69"/>
      <c r="U122" s="69"/>
      <c r="V122" s="69" t="s">
        <v>3674</v>
      </c>
      <c r="W122" s="69"/>
      <c r="X122" s="69" t="s">
        <v>3675</v>
      </c>
      <c r="Y122" s="69" t="s">
        <v>331</v>
      </c>
      <c r="Z122" s="69" t="s">
        <v>352</v>
      </c>
      <c r="AA122" s="69"/>
      <c r="AB122" s="69"/>
      <c r="AC122" s="69" t="s">
        <v>391</v>
      </c>
      <c r="AD122" s="69"/>
      <c r="AE122" s="69"/>
      <c r="AF122" s="69" t="s">
        <v>43</v>
      </c>
      <c r="AG122" s="69"/>
      <c r="AH122" s="69"/>
    </row>
    <row r="123" spans="2:34" ht="14.4">
      <c r="B123" s="27" t="e">
        <f>VLOOKUP(I123,raw_OCM!B:C,2,0)</f>
        <v>#N/A</v>
      </c>
      <c r="D123" t="b">
        <f t="shared" si="1"/>
        <v>0</v>
      </c>
      <c r="E123" s="27" t="str">
        <f>VLOOKUP(O123,'user list'!A:B,2,0)</f>
        <v>SBCDPO</v>
      </c>
      <c r="F123" s="69" t="s">
        <v>3137</v>
      </c>
      <c r="G123" s="69" t="s">
        <v>94</v>
      </c>
      <c r="H123" s="171">
        <v>45824</v>
      </c>
      <c r="I123" s="69" t="s">
        <v>3138</v>
      </c>
      <c r="J123" s="69"/>
      <c r="K123" s="69"/>
      <c r="L123" s="69"/>
      <c r="M123" s="171">
        <v>45825</v>
      </c>
      <c r="N123" s="69" t="s">
        <v>1433</v>
      </c>
      <c r="O123" s="69" t="s">
        <v>271</v>
      </c>
      <c r="P123" s="69">
        <v>1</v>
      </c>
      <c r="Q123" s="69"/>
      <c r="R123" s="69"/>
      <c r="S123" s="69" t="s">
        <v>792</v>
      </c>
      <c r="T123" s="69" t="s">
        <v>793</v>
      </c>
      <c r="U123" s="69"/>
      <c r="V123" s="69"/>
      <c r="W123" s="69"/>
      <c r="X123" s="69"/>
      <c r="Y123" s="69"/>
      <c r="Z123" s="69"/>
      <c r="AA123" s="69"/>
      <c r="AB123" s="69"/>
      <c r="AC123" s="69"/>
      <c r="AD123" s="69"/>
      <c r="AE123" s="69"/>
      <c r="AF123" s="69"/>
      <c r="AG123" s="69"/>
      <c r="AH123" s="69"/>
    </row>
    <row r="124" spans="2:34" ht="14.4">
      <c r="B124" s="27" t="e">
        <f>VLOOKUP(I124,raw_OCM!B:C,2,0)</f>
        <v>#N/A</v>
      </c>
      <c r="D124" t="b">
        <f t="shared" si="1"/>
        <v>0</v>
      </c>
      <c r="E124" s="27" t="str">
        <f>VLOOKUP(O124,'user list'!A:B,2,0)</f>
        <v>CTO</v>
      </c>
      <c r="F124" s="69" t="s">
        <v>3139</v>
      </c>
      <c r="G124" s="69" t="s">
        <v>758</v>
      </c>
      <c r="H124" s="171">
        <v>45824</v>
      </c>
      <c r="I124" s="69" t="s">
        <v>3140</v>
      </c>
      <c r="J124" s="69"/>
      <c r="K124" s="69"/>
      <c r="L124" s="69"/>
      <c r="M124" s="171">
        <v>45825</v>
      </c>
      <c r="N124" s="69" t="s">
        <v>1433</v>
      </c>
      <c r="O124" s="69" t="s">
        <v>207</v>
      </c>
      <c r="P124" s="69">
        <v>1</v>
      </c>
      <c r="Q124" s="69"/>
      <c r="R124" s="69"/>
      <c r="S124" s="69" t="s">
        <v>785</v>
      </c>
      <c r="T124" s="69" t="s">
        <v>786</v>
      </c>
      <c r="U124" s="69" t="s">
        <v>809</v>
      </c>
      <c r="V124" s="69"/>
      <c r="W124" s="69"/>
      <c r="X124" s="69"/>
      <c r="Y124" s="69"/>
      <c r="Z124" s="69"/>
      <c r="AA124" s="69"/>
      <c r="AB124" s="69"/>
      <c r="AC124" s="69"/>
      <c r="AD124" s="69"/>
      <c r="AE124" s="69"/>
      <c r="AF124" s="69"/>
      <c r="AG124" s="69"/>
      <c r="AH124" s="69"/>
    </row>
    <row r="125" spans="2:34" ht="14.4">
      <c r="B125" s="27" t="e">
        <f>VLOOKUP(I125,raw_OCM!B:C,2,0)</f>
        <v>#N/A</v>
      </c>
      <c r="D125" t="b">
        <f t="shared" si="1"/>
        <v>0</v>
      </c>
      <c r="E125" s="27" t="str">
        <f>VLOOKUP(O125,'user list'!A:B,2,0)</f>
        <v>SBCDPO</v>
      </c>
      <c r="F125" s="69" t="s">
        <v>3141</v>
      </c>
      <c r="G125" s="69" t="s">
        <v>3142</v>
      </c>
      <c r="H125" s="171">
        <v>45825</v>
      </c>
      <c r="I125" s="69" t="s">
        <v>3143</v>
      </c>
      <c r="J125" s="69"/>
      <c r="K125" s="69"/>
      <c r="L125" s="69"/>
      <c r="M125" s="171">
        <v>45825</v>
      </c>
      <c r="N125" s="69" t="s">
        <v>1433</v>
      </c>
      <c r="O125" s="69" t="s">
        <v>271</v>
      </c>
      <c r="P125" s="69">
        <v>1</v>
      </c>
      <c r="Q125" s="69"/>
      <c r="R125" s="69"/>
      <c r="S125" s="69" t="s">
        <v>792</v>
      </c>
      <c r="T125" s="69" t="s">
        <v>793</v>
      </c>
      <c r="U125" s="69"/>
      <c r="V125" s="69"/>
      <c r="W125" s="69"/>
      <c r="X125" s="69"/>
      <c r="Y125" s="69"/>
      <c r="Z125" s="69"/>
      <c r="AA125" s="69"/>
      <c r="AB125" s="69"/>
      <c r="AC125" s="69"/>
      <c r="AD125" s="69"/>
      <c r="AE125" s="69"/>
      <c r="AF125" s="69"/>
      <c r="AG125" s="69"/>
      <c r="AH125" s="69"/>
    </row>
    <row r="126" spans="2:34" ht="14.4">
      <c r="B126" s="27" t="e">
        <f>VLOOKUP(I126,raw_OCM!B:C,2,0)</f>
        <v>#N/A</v>
      </c>
      <c r="D126" t="b">
        <f t="shared" si="1"/>
        <v>0</v>
      </c>
      <c r="E126" s="27" t="str">
        <f>VLOOKUP(O126,'user list'!A:B,2,0)</f>
        <v>SBCDPO</v>
      </c>
      <c r="F126" s="69" t="s">
        <v>3144</v>
      </c>
      <c r="G126" s="69" t="s">
        <v>94</v>
      </c>
      <c r="H126" s="171">
        <v>45825</v>
      </c>
      <c r="I126" s="69" t="s">
        <v>3145</v>
      </c>
      <c r="J126" s="69" t="s">
        <v>2993</v>
      </c>
      <c r="K126" s="69"/>
      <c r="L126" s="69" t="s">
        <v>1720</v>
      </c>
      <c r="M126" s="171">
        <v>45825</v>
      </c>
      <c r="N126" s="69" t="s">
        <v>784</v>
      </c>
      <c r="O126" s="69" t="s">
        <v>271</v>
      </c>
      <c r="P126" s="69">
        <v>793</v>
      </c>
      <c r="Q126" s="69"/>
      <c r="R126" s="69"/>
      <c r="S126" s="69" t="s">
        <v>828</v>
      </c>
      <c r="T126" s="69" t="s">
        <v>1111</v>
      </c>
      <c r="U126" s="69"/>
      <c r="V126" s="69"/>
      <c r="W126" s="69"/>
      <c r="X126" s="69"/>
      <c r="Y126" s="69"/>
      <c r="Z126" s="69"/>
      <c r="AA126" s="69"/>
      <c r="AB126" s="69"/>
      <c r="AC126" s="69"/>
      <c r="AD126" s="69"/>
      <c r="AE126" s="69"/>
      <c r="AF126" s="69"/>
      <c r="AG126" s="69"/>
      <c r="AH126" s="69" t="s">
        <v>269</v>
      </c>
    </row>
    <row r="127" spans="2:34" ht="14.4">
      <c r="B127" s="27" t="e">
        <f>VLOOKUP(I127,raw_OCM!B:C,2,0)</f>
        <v>#N/A</v>
      </c>
      <c r="D127" t="b">
        <f t="shared" si="1"/>
        <v>0</v>
      </c>
      <c r="E127" s="27" t="str">
        <f>VLOOKUP(O127,'user list'!A:B,2,0)</f>
        <v>SBCDPO</v>
      </c>
      <c r="F127" s="69" t="s">
        <v>3146</v>
      </c>
      <c r="G127" s="69" t="s">
        <v>3147</v>
      </c>
      <c r="H127" s="171">
        <v>45821</v>
      </c>
      <c r="I127" s="69" t="s">
        <v>3148</v>
      </c>
      <c r="J127" s="69" t="s">
        <v>3149</v>
      </c>
      <c r="K127" s="69"/>
      <c r="L127" s="69" t="s">
        <v>874</v>
      </c>
      <c r="M127" s="171">
        <v>45825</v>
      </c>
      <c r="N127" s="69" t="s">
        <v>784</v>
      </c>
      <c r="O127" s="69" t="s">
        <v>271</v>
      </c>
      <c r="P127" s="69">
        <v>786</v>
      </c>
      <c r="Q127" s="69"/>
      <c r="R127" s="69"/>
      <c r="S127" s="69" t="s">
        <v>805</v>
      </c>
      <c r="T127" s="69" t="s">
        <v>792</v>
      </c>
      <c r="U127" s="69"/>
      <c r="V127" s="69"/>
      <c r="W127" s="69"/>
      <c r="X127" s="69"/>
      <c r="Y127" s="69"/>
      <c r="Z127" s="69"/>
      <c r="AA127" s="69"/>
      <c r="AB127" s="69"/>
      <c r="AC127" s="69"/>
      <c r="AD127" s="69"/>
      <c r="AE127" s="69"/>
      <c r="AF127" s="69"/>
      <c r="AG127" s="69"/>
      <c r="AH127" s="69" t="s">
        <v>227</v>
      </c>
    </row>
    <row r="128" spans="2:34" ht="14.4">
      <c r="B128" s="27" t="str">
        <f>VLOOKUP(I128,raw_OCM!B:C,2,0)</f>
        <v>OCM</v>
      </c>
      <c r="D128" t="b">
        <f t="shared" si="1"/>
        <v>0</v>
      </c>
      <c r="E128" s="27" t="str">
        <f>VLOOKUP(O128,'user list'!A:B,2,0)</f>
        <v>OCM</v>
      </c>
      <c r="F128" s="69" t="s">
        <v>3150</v>
      </c>
      <c r="G128" s="69" t="s">
        <v>3151</v>
      </c>
      <c r="H128" s="171">
        <v>45825</v>
      </c>
      <c r="I128" s="69" t="s">
        <v>3152</v>
      </c>
      <c r="J128" s="69"/>
      <c r="K128" s="69"/>
      <c r="L128" s="69" t="s">
        <v>17</v>
      </c>
      <c r="M128" s="171">
        <v>45825</v>
      </c>
      <c r="N128" s="69" t="s">
        <v>391</v>
      </c>
      <c r="O128" s="69" t="s">
        <v>285</v>
      </c>
      <c r="P128" s="69"/>
      <c r="Q128" s="69"/>
      <c r="R128" s="69"/>
      <c r="S128" s="69"/>
      <c r="T128" s="69"/>
      <c r="U128" s="69"/>
      <c r="V128" s="69" t="s">
        <v>3153</v>
      </c>
      <c r="W128" s="69"/>
      <c r="X128" s="69" t="s">
        <v>3154</v>
      </c>
      <c r="Y128" s="69" t="s">
        <v>331</v>
      </c>
      <c r="Z128" s="69" t="s">
        <v>324</v>
      </c>
      <c r="AA128" s="69"/>
      <c r="AB128" s="69"/>
      <c r="AC128" s="69" t="s">
        <v>391</v>
      </c>
      <c r="AD128" s="69"/>
      <c r="AE128" s="69"/>
      <c r="AF128" s="69" t="s">
        <v>43</v>
      </c>
      <c r="AG128" s="69"/>
      <c r="AH128" s="69"/>
    </row>
    <row r="129" spans="2:34" ht="14.4">
      <c r="B129" s="27" t="str">
        <f>VLOOKUP(I129,raw_OCM!B:C,2,0)</f>
        <v>OCM</v>
      </c>
      <c r="D129" t="b">
        <f t="shared" si="1"/>
        <v>0</v>
      </c>
      <c r="E129" s="27" t="str">
        <f>VLOOKUP(O129,'user list'!A:B,2,0)</f>
        <v>OCM</v>
      </c>
      <c r="F129" s="69" t="s">
        <v>3150</v>
      </c>
      <c r="G129" s="69" t="s">
        <v>3155</v>
      </c>
      <c r="H129" s="171">
        <v>45825</v>
      </c>
      <c r="I129" s="69" t="s">
        <v>3156</v>
      </c>
      <c r="J129" s="69"/>
      <c r="K129" s="69"/>
      <c r="L129" s="69" t="s">
        <v>17</v>
      </c>
      <c r="M129" s="171">
        <v>45825</v>
      </c>
      <c r="N129" s="69" t="s">
        <v>391</v>
      </c>
      <c r="O129" s="69" t="s">
        <v>285</v>
      </c>
      <c r="P129" s="69"/>
      <c r="Q129" s="69"/>
      <c r="R129" s="69"/>
      <c r="S129" s="69"/>
      <c r="T129" s="69"/>
      <c r="U129" s="69"/>
      <c r="V129" s="69" t="s">
        <v>3155</v>
      </c>
      <c r="W129" s="69"/>
      <c r="X129" s="69" t="s">
        <v>3157</v>
      </c>
      <c r="Y129" s="69" t="s">
        <v>3158</v>
      </c>
      <c r="Z129" s="69" t="s">
        <v>352</v>
      </c>
      <c r="AA129" s="69"/>
      <c r="AB129" s="69"/>
      <c r="AC129" s="69" t="s">
        <v>391</v>
      </c>
      <c r="AD129" s="69"/>
      <c r="AE129" s="69"/>
      <c r="AF129" s="69" t="s">
        <v>43</v>
      </c>
      <c r="AG129" s="69"/>
      <c r="AH129" s="69"/>
    </row>
    <row r="130" spans="2:34" ht="14.4">
      <c r="B130" s="27" t="e">
        <f>VLOOKUP(I130,raw_OCM!B:C,2,0)</f>
        <v>#N/A</v>
      </c>
      <c r="D130" t="b">
        <f t="shared" si="1"/>
        <v>0</v>
      </c>
      <c r="E130" s="27" t="str">
        <f>VLOOKUP(O130,'user list'!A:B,2,0)</f>
        <v>SBCDPO</v>
      </c>
      <c r="F130" s="69" t="s">
        <v>3146</v>
      </c>
      <c r="G130" s="69" t="s">
        <v>94</v>
      </c>
      <c r="H130" s="171">
        <v>45821</v>
      </c>
      <c r="I130" s="69" t="s">
        <v>3149</v>
      </c>
      <c r="J130" s="69"/>
      <c r="K130" s="69"/>
      <c r="L130" s="69" t="s">
        <v>1295</v>
      </c>
      <c r="M130" s="171">
        <v>45825</v>
      </c>
      <c r="N130" s="69" t="s">
        <v>1433</v>
      </c>
      <c r="O130" s="69" t="s">
        <v>271</v>
      </c>
      <c r="P130" s="69">
        <v>1</v>
      </c>
      <c r="Q130" s="69"/>
      <c r="R130" s="69" t="s">
        <v>271</v>
      </c>
      <c r="S130" s="69" t="s">
        <v>828</v>
      </c>
      <c r="T130" s="69" t="s">
        <v>2885</v>
      </c>
      <c r="U130" s="69"/>
      <c r="V130" s="69"/>
      <c r="W130" s="69"/>
      <c r="X130" s="69"/>
      <c r="Y130" s="69"/>
      <c r="Z130" s="69"/>
      <c r="AA130" s="69"/>
      <c r="AB130" s="69"/>
      <c r="AC130" s="69"/>
      <c r="AD130" s="69"/>
      <c r="AE130" s="69"/>
      <c r="AF130" s="69"/>
      <c r="AG130" s="69"/>
      <c r="AH130" s="69"/>
    </row>
    <row r="131" spans="2:34" ht="14.4">
      <c r="B131" s="27" t="e">
        <f>VLOOKUP(I131,raw_OCM!B:C,2,0)</f>
        <v>#N/A</v>
      </c>
      <c r="D131" t="b">
        <f t="shared" si="1"/>
        <v>0</v>
      </c>
      <c r="E131" s="27" t="str">
        <f>VLOOKUP(O131,'user list'!A:B,2,0)</f>
        <v>DOE</v>
      </c>
      <c r="F131" s="69" t="s">
        <v>3159</v>
      </c>
      <c r="G131" s="69" t="s">
        <v>69</v>
      </c>
      <c r="H131" s="171">
        <v>45825</v>
      </c>
      <c r="I131" s="69" t="s">
        <v>3160</v>
      </c>
      <c r="J131" s="69"/>
      <c r="K131" s="69"/>
      <c r="L131" s="69"/>
      <c r="M131" s="171">
        <v>45825</v>
      </c>
      <c r="N131" s="69" t="s">
        <v>784</v>
      </c>
      <c r="O131" s="69" t="s">
        <v>212</v>
      </c>
      <c r="P131" s="69">
        <v>1</v>
      </c>
      <c r="Q131" s="69" t="s">
        <v>3161</v>
      </c>
      <c r="R131" s="69"/>
      <c r="S131" s="69" t="s">
        <v>785</v>
      </c>
      <c r="T131" s="69" t="s">
        <v>786</v>
      </c>
      <c r="U131" s="69" t="s">
        <v>787</v>
      </c>
      <c r="V131" s="69"/>
      <c r="W131" s="69"/>
      <c r="X131" s="69"/>
      <c r="Y131" s="69"/>
      <c r="Z131" s="69"/>
      <c r="AA131" s="69"/>
      <c r="AB131" s="69"/>
      <c r="AC131" s="69"/>
      <c r="AD131" s="69"/>
      <c r="AE131" s="69"/>
      <c r="AF131" s="69"/>
      <c r="AG131" s="69"/>
      <c r="AH131" s="69" t="s">
        <v>277</v>
      </c>
    </row>
    <row r="132" spans="2:34" ht="14.4">
      <c r="B132" s="27" t="e">
        <f>VLOOKUP(I132,raw_OCM!B:C,2,0)</f>
        <v>#N/A</v>
      </c>
      <c r="D132" t="b">
        <f t="shared" si="1"/>
        <v>0</v>
      </c>
      <c r="E132" s="27" t="str">
        <f>VLOOKUP(O132,'user list'!A:B,2,0)</f>
        <v>DOE</v>
      </c>
      <c r="F132" s="69" t="s">
        <v>3161</v>
      </c>
      <c r="G132" s="69" t="s">
        <v>69</v>
      </c>
      <c r="H132" s="171">
        <v>45825</v>
      </c>
      <c r="I132" s="69" t="s">
        <v>3162</v>
      </c>
      <c r="J132" s="69"/>
      <c r="K132" s="69"/>
      <c r="L132" s="69" t="s">
        <v>874</v>
      </c>
      <c r="M132" s="171">
        <v>45825</v>
      </c>
      <c r="N132" s="69" t="s">
        <v>3163</v>
      </c>
      <c r="O132" s="69" t="s">
        <v>212</v>
      </c>
      <c r="P132" s="69"/>
      <c r="Q132" s="69" t="s">
        <v>3161</v>
      </c>
      <c r="R132" s="69"/>
      <c r="S132" s="69" t="s">
        <v>785</v>
      </c>
      <c r="T132" s="69" t="s">
        <v>786</v>
      </c>
      <c r="U132" s="69" t="s">
        <v>787</v>
      </c>
      <c r="V132" s="69"/>
      <c r="W132" s="69"/>
      <c r="X132" s="69"/>
      <c r="Y132" s="69"/>
      <c r="Z132" s="69"/>
      <c r="AA132" s="69"/>
      <c r="AB132" s="69"/>
      <c r="AC132" s="69"/>
      <c r="AD132" s="69"/>
      <c r="AE132" s="69"/>
      <c r="AF132" s="69"/>
      <c r="AG132" s="69"/>
      <c r="AH132" s="69"/>
    </row>
    <row r="133" spans="2:34" ht="14.4">
      <c r="B133" s="27" t="str">
        <f>VLOOKUP(I133,raw_OCM!B:C,2,0)</f>
        <v>OCM</v>
      </c>
      <c r="D133" t="b">
        <f t="shared" si="1"/>
        <v>0</v>
      </c>
      <c r="E133" s="27" t="str">
        <f>VLOOKUP(O133,'user list'!A:B,2,0)</f>
        <v>OCM</v>
      </c>
      <c r="F133" s="69" t="s">
        <v>3134</v>
      </c>
      <c r="G133" s="69" t="s">
        <v>3164</v>
      </c>
      <c r="H133" s="171">
        <v>45825</v>
      </c>
      <c r="I133" s="69" t="s">
        <v>43</v>
      </c>
      <c r="J133" s="69"/>
      <c r="K133" s="69"/>
      <c r="L133" s="69" t="s">
        <v>17</v>
      </c>
      <c r="M133" s="171">
        <v>45825</v>
      </c>
      <c r="N133" s="69" t="s">
        <v>391</v>
      </c>
      <c r="O133" s="69" t="s">
        <v>285</v>
      </c>
      <c r="P133" s="69"/>
      <c r="Q133" s="69"/>
      <c r="R133" s="69"/>
      <c r="S133" s="69"/>
      <c r="T133" s="69"/>
      <c r="U133" s="69"/>
      <c r="V133" s="69" t="s">
        <v>3165</v>
      </c>
      <c r="W133" s="69"/>
      <c r="X133" s="69" t="s">
        <v>3166</v>
      </c>
      <c r="Y133" s="69" t="s">
        <v>3167</v>
      </c>
      <c r="Z133" s="69" t="s">
        <v>324</v>
      </c>
      <c r="AA133" s="69"/>
      <c r="AB133" s="69"/>
      <c r="AC133" s="69" t="s">
        <v>391</v>
      </c>
      <c r="AD133" s="69"/>
      <c r="AE133" s="69"/>
      <c r="AF133" s="69" t="s">
        <v>43</v>
      </c>
      <c r="AG133" s="69"/>
      <c r="AH133" s="69"/>
    </row>
    <row r="134" spans="2:34" ht="14.4">
      <c r="B134" s="27" t="e">
        <f>VLOOKUP(I134,raw_OCM!B:C,2,0)</f>
        <v>#N/A</v>
      </c>
      <c r="D134" t="b">
        <f t="shared" si="1"/>
        <v>0</v>
      </c>
      <c r="E134" s="27" t="str">
        <f>VLOOKUP(O134,'user list'!A:B,2,0)</f>
        <v>DOE</v>
      </c>
      <c r="F134" s="69" t="s">
        <v>3161</v>
      </c>
      <c r="G134" s="69" t="s">
        <v>69</v>
      </c>
      <c r="H134" s="171">
        <v>45825</v>
      </c>
      <c r="I134" s="69" t="s">
        <v>3168</v>
      </c>
      <c r="J134" s="69"/>
      <c r="K134" s="69"/>
      <c r="L134" s="69"/>
      <c r="M134" s="171">
        <v>45825</v>
      </c>
      <c r="N134" s="69" t="s">
        <v>784</v>
      </c>
      <c r="O134" s="69" t="s">
        <v>212</v>
      </c>
      <c r="P134" s="69">
        <v>1</v>
      </c>
      <c r="Q134" s="69" t="s">
        <v>3161</v>
      </c>
      <c r="R134" s="69" t="s">
        <v>212</v>
      </c>
      <c r="S134" s="69" t="s">
        <v>785</v>
      </c>
      <c r="T134" s="69" t="s">
        <v>786</v>
      </c>
      <c r="U134" s="69" t="s">
        <v>787</v>
      </c>
      <c r="V134" s="69"/>
      <c r="W134" s="69"/>
      <c r="X134" s="69"/>
      <c r="Y134" s="69"/>
      <c r="Z134" s="69"/>
      <c r="AA134" s="69"/>
      <c r="AB134" s="69"/>
      <c r="AC134" s="69"/>
      <c r="AD134" s="69"/>
      <c r="AE134" s="69"/>
      <c r="AF134" s="69"/>
      <c r="AG134" s="69"/>
      <c r="AH134" s="69" t="s">
        <v>277</v>
      </c>
    </row>
    <row r="135" spans="2:34" ht="14.4">
      <c r="B135" s="27" t="e">
        <f>VLOOKUP(I135,raw_OCM!B:C,2,0)</f>
        <v>#N/A</v>
      </c>
      <c r="D135" t="b">
        <f t="shared" si="1"/>
        <v>0</v>
      </c>
      <c r="E135" s="27" t="str">
        <f>VLOOKUP(O135,'user list'!A:B,2,0)</f>
        <v>OCM</v>
      </c>
      <c r="F135" s="69" t="s">
        <v>1773</v>
      </c>
      <c r="G135" s="69" t="s">
        <v>3169</v>
      </c>
      <c r="H135" s="171">
        <v>45824</v>
      </c>
      <c r="I135" s="69" t="s">
        <v>3170</v>
      </c>
      <c r="J135" s="69" t="s">
        <v>388</v>
      </c>
      <c r="K135" s="69"/>
      <c r="L135" s="69" t="s">
        <v>24</v>
      </c>
      <c r="M135" s="171">
        <v>45825</v>
      </c>
      <c r="N135" s="69" t="s">
        <v>358</v>
      </c>
      <c r="O135" s="69" t="s">
        <v>285</v>
      </c>
      <c r="P135" s="69">
        <v>1</v>
      </c>
      <c r="Q135" s="69"/>
      <c r="R135" s="69"/>
      <c r="S135" s="69" t="s">
        <v>43</v>
      </c>
      <c r="T135" s="69"/>
      <c r="U135" s="69"/>
      <c r="V135" s="69"/>
      <c r="W135" s="69"/>
      <c r="X135" s="69"/>
      <c r="Y135" s="69"/>
      <c r="Z135" s="69"/>
      <c r="AA135" s="69"/>
      <c r="AB135" s="69"/>
      <c r="AC135" s="69" t="s">
        <v>358</v>
      </c>
      <c r="AD135" s="69" t="s">
        <v>30</v>
      </c>
      <c r="AE135" s="69"/>
      <c r="AF135" s="69" t="s">
        <v>43</v>
      </c>
      <c r="AG135" s="69"/>
      <c r="AH135" s="69"/>
    </row>
    <row r="136" spans="2:34" ht="14.4">
      <c r="B136" s="27" t="e">
        <f>VLOOKUP(I136,raw_OCM!B:C,2,0)</f>
        <v>#N/A</v>
      </c>
      <c r="D136" t="b">
        <f t="shared" si="1"/>
        <v>0</v>
      </c>
      <c r="E136" s="27" t="str">
        <f>VLOOKUP(O136,'user list'!A:B,2,0)</f>
        <v>OCM</v>
      </c>
      <c r="F136" s="69" t="s">
        <v>1773</v>
      </c>
      <c r="G136" s="69" t="s">
        <v>3171</v>
      </c>
      <c r="H136" s="171">
        <v>45824</v>
      </c>
      <c r="I136" s="69" t="s">
        <v>3172</v>
      </c>
      <c r="J136" s="69" t="s">
        <v>335</v>
      </c>
      <c r="K136" s="69"/>
      <c r="L136" s="69" t="s">
        <v>24</v>
      </c>
      <c r="M136" s="171">
        <v>45825</v>
      </c>
      <c r="N136" s="69" t="s">
        <v>358</v>
      </c>
      <c r="O136" s="69" t="s">
        <v>285</v>
      </c>
      <c r="P136" s="69">
        <v>1</v>
      </c>
      <c r="Q136" s="69"/>
      <c r="R136" s="69"/>
      <c r="S136" s="69" t="s">
        <v>43</v>
      </c>
      <c r="T136" s="69"/>
      <c r="U136" s="69"/>
      <c r="V136" s="69"/>
      <c r="W136" s="69"/>
      <c r="X136" s="69"/>
      <c r="Y136" s="69"/>
      <c r="Z136" s="69"/>
      <c r="AA136" s="69"/>
      <c r="AB136" s="69"/>
      <c r="AC136" s="69" t="s">
        <v>358</v>
      </c>
      <c r="AD136" s="69" t="s">
        <v>30</v>
      </c>
      <c r="AE136" s="69"/>
      <c r="AF136" s="69" t="s">
        <v>43</v>
      </c>
      <c r="AG136" s="69"/>
      <c r="AH136" s="69"/>
    </row>
    <row r="137" spans="2:34" ht="14.4">
      <c r="B137" s="27" t="e">
        <f>VLOOKUP(I137,raw_OCM!B:C,2,0)</f>
        <v>#N/A</v>
      </c>
      <c r="D137" t="b">
        <f t="shared" si="1"/>
        <v>0</v>
      </c>
      <c r="E137" s="27" t="str">
        <f>VLOOKUP(O137,'user list'!A:B,2,0)</f>
        <v>OCM</v>
      </c>
      <c r="F137" s="69" t="s">
        <v>1726</v>
      </c>
      <c r="G137" s="69" t="s">
        <v>3173</v>
      </c>
      <c r="H137" s="171">
        <v>45824</v>
      </c>
      <c r="I137" s="69" t="s">
        <v>3174</v>
      </c>
      <c r="J137" s="69" t="s">
        <v>321</v>
      </c>
      <c r="K137" s="69"/>
      <c r="L137" s="69" t="s">
        <v>24</v>
      </c>
      <c r="M137" s="171">
        <v>45825</v>
      </c>
      <c r="N137" s="69" t="s">
        <v>358</v>
      </c>
      <c r="O137" s="69" t="s">
        <v>285</v>
      </c>
      <c r="P137" s="69">
        <v>1</v>
      </c>
      <c r="Q137" s="69"/>
      <c r="R137" s="69"/>
      <c r="S137" s="69" t="s">
        <v>43</v>
      </c>
      <c r="T137" s="69"/>
      <c r="U137" s="69"/>
      <c r="V137" s="69"/>
      <c r="W137" s="69"/>
      <c r="X137" s="69"/>
      <c r="Y137" s="69"/>
      <c r="Z137" s="69"/>
      <c r="AA137" s="69"/>
      <c r="AB137" s="69"/>
      <c r="AC137" s="69" t="s">
        <v>358</v>
      </c>
      <c r="AD137" s="69" t="s">
        <v>30</v>
      </c>
      <c r="AE137" s="69"/>
      <c r="AF137" s="69" t="s">
        <v>43</v>
      </c>
      <c r="AG137" s="69"/>
      <c r="AH137" s="69"/>
    </row>
    <row r="138" spans="2:34" ht="14.4">
      <c r="B138" s="27" t="e">
        <f>VLOOKUP(I138,raw_OCM!B:C,2,0)</f>
        <v>#N/A</v>
      </c>
      <c r="D138" t="b">
        <f t="shared" si="1"/>
        <v>0</v>
      </c>
      <c r="E138" s="27" t="str">
        <f>VLOOKUP(O138,'user list'!A:B,2,0)</f>
        <v>OCM</v>
      </c>
      <c r="F138" s="69" t="s">
        <v>3175</v>
      </c>
      <c r="G138" s="69" t="s">
        <v>3176</v>
      </c>
      <c r="H138" s="171">
        <v>45824</v>
      </c>
      <c r="I138" s="69" t="s">
        <v>3177</v>
      </c>
      <c r="J138" s="69" t="s">
        <v>328</v>
      </c>
      <c r="K138" s="69"/>
      <c r="L138" s="69" t="s">
        <v>24</v>
      </c>
      <c r="M138" s="171">
        <v>45825</v>
      </c>
      <c r="N138" s="69" t="s">
        <v>358</v>
      </c>
      <c r="O138" s="69" t="s">
        <v>285</v>
      </c>
      <c r="P138" s="69">
        <v>1</v>
      </c>
      <c r="Q138" s="69"/>
      <c r="R138" s="69"/>
      <c r="S138" s="69" t="s">
        <v>43</v>
      </c>
      <c r="T138" s="69"/>
      <c r="U138" s="69"/>
      <c r="V138" s="69"/>
      <c r="W138" s="69"/>
      <c r="X138" s="69"/>
      <c r="Y138" s="69"/>
      <c r="Z138" s="69"/>
      <c r="AA138" s="69"/>
      <c r="AB138" s="69"/>
      <c r="AC138" s="69" t="s">
        <v>358</v>
      </c>
      <c r="AD138" s="69" t="s">
        <v>30</v>
      </c>
      <c r="AE138" s="69"/>
      <c r="AF138" s="69" t="s">
        <v>43</v>
      </c>
      <c r="AG138" s="69"/>
      <c r="AH138" s="69"/>
    </row>
    <row r="139" spans="2:34" ht="14.4">
      <c r="B139" s="27" t="e">
        <f>VLOOKUP(I139,raw_OCM!B:C,2,0)</f>
        <v>#N/A</v>
      </c>
      <c r="D139" t="b">
        <f t="shared" si="1"/>
        <v>0</v>
      </c>
      <c r="E139" s="27" t="str">
        <f>VLOOKUP(O139,'user list'!A:B,2,0)</f>
        <v>DOE</v>
      </c>
      <c r="F139" s="69" t="s">
        <v>3178</v>
      </c>
      <c r="G139" s="69" t="s">
        <v>69</v>
      </c>
      <c r="H139" s="171">
        <v>45825</v>
      </c>
      <c r="I139" s="69" t="s">
        <v>3179</v>
      </c>
      <c r="J139" s="69"/>
      <c r="K139" s="69"/>
      <c r="L139" s="69"/>
      <c r="M139" s="171">
        <v>45825</v>
      </c>
      <c r="N139" s="69" t="s">
        <v>784</v>
      </c>
      <c r="O139" s="69" t="s">
        <v>212</v>
      </c>
      <c r="P139" s="69">
        <v>1</v>
      </c>
      <c r="Q139" s="69" t="s">
        <v>3178</v>
      </c>
      <c r="R139" s="69"/>
      <c r="S139" s="69" t="s">
        <v>785</v>
      </c>
      <c r="T139" s="69" t="s">
        <v>786</v>
      </c>
      <c r="U139" s="69" t="s">
        <v>809</v>
      </c>
      <c r="V139" s="69"/>
      <c r="W139" s="69"/>
      <c r="X139" s="69"/>
      <c r="Y139" s="69"/>
      <c r="Z139" s="69"/>
      <c r="AA139" s="69"/>
      <c r="AB139" s="69"/>
      <c r="AC139" s="69"/>
      <c r="AD139" s="69"/>
      <c r="AE139" s="69"/>
      <c r="AF139" s="69"/>
      <c r="AG139" s="69"/>
      <c r="AH139" s="69" t="s">
        <v>277</v>
      </c>
    </row>
    <row r="140" spans="2:34" ht="14.4">
      <c r="B140" s="27" t="e">
        <f>VLOOKUP(I140,raw_OCM!B:C,2,0)</f>
        <v>#N/A</v>
      </c>
      <c r="D140" t="b">
        <f t="shared" ref="D140:D203" si="2">IF(E140="X",1)</f>
        <v>0</v>
      </c>
      <c r="E140" s="27" t="str">
        <f>VLOOKUP(O140,'user list'!A:B,2,0)</f>
        <v>OCM</v>
      </c>
      <c r="F140" s="69" t="s">
        <v>1726</v>
      </c>
      <c r="G140" s="69" t="s">
        <v>3180</v>
      </c>
      <c r="H140" s="171">
        <v>45824</v>
      </c>
      <c r="I140" s="69" t="s">
        <v>3181</v>
      </c>
      <c r="J140" s="69" t="s">
        <v>404</v>
      </c>
      <c r="K140" s="69"/>
      <c r="L140" s="69" t="s">
        <v>24</v>
      </c>
      <c r="M140" s="171">
        <v>45825</v>
      </c>
      <c r="N140" s="69" t="s">
        <v>358</v>
      </c>
      <c r="O140" s="69" t="s">
        <v>285</v>
      </c>
      <c r="P140" s="69">
        <v>1</v>
      </c>
      <c r="Q140" s="69"/>
      <c r="R140" s="69"/>
      <c r="S140" s="69" t="s">
        <v>43</v>
      </c>
      <c r="T140" s="69"/>
      <c r="U140" s="69"/>
      <c r="V140" s="69"/>
      <c r="W140" s="69"/>
      <c r="X140" s="69"/>
      <c r="Y140" s="69"/>
      <c r="Z140" s="69"/>
      <c r="AA140" s="69"/>
      <c r="AB140" s="69"/>
      <c r="AC140" s="69" t="s">
        <v>358</v>
      </c>
      <c r="AD140" s="69" t="s">
        <v>30</v>
      </c>
      <c r="AE140" s="69"/>
      <c r="AF140" s="69" t="s">
        <v>43</v>
      </c>
      <c r="AG140" s="69"/>
      <c r="AH140" s="69"/>
    </row>
    <row r="141" spans="2:34" ht="14.4">
      <c r="B141" s="27" t="e">
        <f>VLOOKUP(I141,raw_OCM!B:C,2,0)</f>
        <v>#N/A</v>
      </c>
      <c r="D141" t="b">
        <f t="shared" si="2"/>
        <v>0</v>
      </c>
      <c r="E141" s="27" t="str">
        <f>VLOOKUP(O141,'user list'!A:B,2,0)</f>
        <v>LEDIPO</v>
      </c>
      <c r="F141" s="69" t="s">
        <v>3182</v>
      </c>
      <c r="G141" s="69" t="s">
        <v>76</v>
      </c>
      <c r="H141" s="171">
        <v>45825</v>
      </c>
      <c r="I141" s="69" t="s">
        <v>3183</v>
      </c>
      <c r="J141" s="69"/>
      <c r="K141" s="171">
        <v>45827</v>
      </c>
      <c r="L141" s="69"/>
      <c r="M141" s="171">
        <v>45825</v>
      </c>
      <c r="N141" s="69" t="s">
        <v>784</v>
      </c>
      <c r="O141" s="69" t="s">
        <v>222</v>
      </c>
      <c r="P141" s="69">
        <v>1</v>
      </c>
      <c r="Q141" s="69"/>
      <c r="R141" s="69"/>
      <c r="S141" s="69" t="s">
        <v>1077</v>
      </c>
      <c r="T141" s="69" t="s">
        <v>1078</v>
      </c>
      <c r="U141" s="69" t="s">
        <v>787</v>
      </c>
      <c r="V141" s="69"/>
      <c r="W141" s="69"/>
      <c r="X141" s="69"/>
      <c r="Y141" s="69"/>
      <c r="Z141" s="69"/>
      <c r="AA141" s="69"/>
      <c r="AB141" s="69"/>
      <c r="AC141" s="69"/>
      <c r="AD141" s="69"/>
      <c r="AE141" s="69"/>
      <c r="AF141" s="69"/>
      <c r="AG141" s="69"/>
      <c r="AH141" s="69" t="s">
        <v>204</v>
      </c>
    </row>
    <row r="142" spans="2:34" ht="14.4">
      <c r="B142" s="27" t="e">
        <f>VLOOKUP(I142,raw_OCM!B:C,2,0)</f>
        <v>#N/A</v>
      </c>
      <c r="D142" t="b">
        <f t="shared" si="2"/>
        <v>0</v>
      </c>
      <c r="E142" s="27" t="str">
        <f>VLOOKUP(O142,'user list'!A:B,2,0)</f>
        <v>DOE</v>
      </c>
      <c r="F142" s="69" t="s">
        <v>3184</v>
      </c>
      <c r="G142" s="69" t="s">
        <v>69</v>
      </c>
      <c r="H142" s="171">
        <v>45825</v>
      </c>
      <c r="I142" s="69" t="s">
        <v>3185</v>
      </c>
      <c r="J142" s="69"/>
      <c r="K142" s="69"/>
      <c r="L142" s="69"/>
      <c r="M142" s="171">
        <v>45825</v>
      </c>
      <c r="N142" s="69" t="s">
        <v>784</v>
      </c>
      <c r="O142" s="69" t="s">
        <v>212</v>
      </c>
      <c r="P142" s="69">
        <v>1</v>
      </c>
      <c r="Q142" s="69" t="s">
        <v>3184</v>
      </c>
      <c r="R142" s="69"/>
      <c r="S142" s="69" t="s">
        <v>785</v>
      </c>
      <c r="T142" s="69" t="s">
        <v>786</v>
      </c>
      <c r="U142" s="69" t="s">
        <v>787</v>
      </c>
      <c r="V142" s="69"/>
      <c r="W142" s="69"/>
      <c r="X142" s="69"/>
      <c r="Y142" s="69"/>
      <c r="Z142" s="69"/>
      <c r="AA142" s="69"/>
      <c r="AB142" s="69"/>
      <c r="AC142" s="69"/>
      <c r="AD142" s="69"/>
      <c r="AE142" s="69"/>
      <c r="AF142" s="69"/>
      <c r="AG142" s="69"/>
      <c r="AH142" s="69" t="s">
        <v>277</v>
      </c>
    </row>
    <row r="143" spans="2:34" ht="14.4">
      <c r="B143" s="27" t="str">
        <f>VLOOKUP(I143,raw_OCM!B:C,2,0)</f>
        <v>OCM</v>
      </c>
      <c r="D143" t="b">
        <f t="shared" si="2"/>
        <v>0</v>
      </c>
      <c r="E143" s="27" t="str">
        <f>VLOOKUP(O143,'user list'!A:B,2,0)</f>
        <v>OCM</v>
      </c>
      <c r="F143" s="69" t="s">
        <v>3186</v>
      </c>
      <c r="G143" s="69" t="s">
        <v>3187</v>
      </c>
      <c r="H143" s="171">
        <v>45825</v>
      </c>
      <c r="I143" s="69" t="s">
        <v>3188</v>
      </c>
      <c r="J143" s="69"/>
      <c r="K143" s="69"/>
      <c r="L143" s="69" t="s">
        <v>17</v>
      </c>
      <c r="M143" s="171">
        <v>45825</v>
      </c>
      <c r="N143" s="69" t="s">
        <v>391</v>
      </c>
      <c r="O143" s="69" t="s">
        <v>285</v>
      </c>
      <c r="P143" s="69"/>
      <c r="Q143" s="69"/>
      <c r="R143" s="69"/>
      <c r="S143" s="69"/>
      <c r="T143" s="69"/>
      <c r="U143" s="69"/>
      <c r="V143" s="69" t="s">
        <v>3187</v>
      </c>
      <c r="W143" s="69"/>
      <c r="X143" s="69" t="s">
        <v>3189</v>
      </c>
      <c r="Y143" s="69" t="s">
        <v>331</v>
      </c>
      <c r="Z143" s="69" t="s">
        <v>352</v>
      </c>
      <c r="AA143" s="69"/>
      <c r="AB143" s="69"/>
      <c r="AC143" s="69" t="s">
        <v>391</v>
      </c>
      <c r="AD143" s="69"/>
      <c r="AE143" s="69"/>
      <c r="AF143" s="69" t="s">
        <v>43</v>
      </c>
      <c r="AG143" s="69"/>
      <c r="AH143" s="69"/>
    </row>
    <row r="144" spans="2:34" ht="14.4">
      <c r="B144" s="27" t="e">
        <f>VLOOKUP(I144,raw_OCM!B:C,2,0)</f>
        <v>#N/A</v>
      </c>
      <c r="D144" t="b">
        <f t="shared" si="2"/>
        <v>0</v>
      </c>
      <c r="E144" s="27" t="str">
        <f>VLOOKUP(O144,'user list'!A:B,2,0)</f>
        <v>OCM</v>
      </c>
      <c r="F144" s="69" t="s">
        <v>1773</v>
      </c>
      <c r="G144" s="69" t="s">
        <v>3190</v>
      </c>
      <c r="H144" s="171">
        <v>45824</v>
      </c>
      <c r="I144" s="69" t="s">
        <v>3191</v>
      </c>
      <c r="J144" s="69" t="s">
        <v>348</v>
      </c>
      <c r="K144" s="69"/>
      <c r="L144" s="69" t="s">
        <v>24</v>
      </c>
      <c r="M144" s="171">
        <v>45825</v>
      </c>
      <c r="N144" s="69" t="s">
        <v>358</v>
      </c>
      <c r="O144" s="69" t="s">
        <v>285</v>
      </c>
      <c r="P144" s="69">
        <v>1</v>
      </c>
      <c r="Q144" s="69"/>
      <c r="R144" s="69"/>
      <c r="S144" s="69" t="s">
        <v>43</v>
      </c>
      <c r="T144" s="69"/>
      <c r="U144" s="69"/>
      <c r="V144" s="69"/>
      <c r="W144" s="69"/>
      <c r="X144" s="69"/>
      <c r="Y144" s="69"/>
      <c r="Z144" s="69"/>
      <c r="AA144" s="69"/>
      <c r="AB144" s="69"/>
      <c r="AC144" s="69" t="s">
        <v>358</v>
      </c>
      <c r="AD144" s="69" t="s">
        <v>30</v>
      </c>
      <c r="AE144" s="69"/>
      <c r="AF144" s="69" t="s">
        <v>43</v>
      </c>
      <c r="AG144" s="69"/>
      <c r="AH144" s="69"/>
    </row>
    <row r="145" spans="2:34" ht="14.4">
      <c r="B145" s="27" t="e">
        <f>VLOOKUP(I145,raw_OCM!B:C,2,0)</f>
        <v>#N/A</v>
      </c>
      <c r="D145" t="b">
        <f t="shared" si="2"/>
        <v>0</v>
      </c>
      <c r="E145" s="27" t="str">
        <f>VLOOKUP(O145,'user list'!A:B,2,0)</f>
        <v>DOE</v>
      </c>
      <c r="F145" s="69" t="s">
        <v>3192</v>
      </c>
      <c r="G145" s="69" t="s">
        <v>69</v>
      </c>
      <c r="H145" s="171">
        <v>45825</v>
      </c>
      <c r="I145" s="69" t="s">
        <v>3193</v>
      </c>
      <c r="J145" s="69"/>
      <c r="K145" s="69"/>
      <c r="L145" s="69"/>
      <c r="M145" s="171">
        <v>45825</v>
      </c>
      <c r="N145" s="69" t="s">
        <v>784</v>
      </c>
      <c r="O145" s="69" t="s">
        <v>212</v>
      </c>
      <c r="P145" s="69">
        <v>1</v>
      </c>
      <c r="Q145" s="69" t="s">
        <v>3192</v>
      </c>
      <c r="R145" s="69"/>
      <c r="S145" s="69" t="s">
        <v>785</v>
      </c>
      <c r="T145" s="69" t="s">
        <v>786</v>
      </c>
      <c r="U145" s="69" t="s">
        <v>787</v>
      </c>
      <c r="V145" s="69"/>
      <c r="W145" s="69"/>
      <c r="X145" s="69"/>
      <c r="Y145" s="69"/>
      <c r="Z145" s="69"/>
      <c r="AA145" s="69"/>
      <c r="AB145" s="69"/>
      <c r="AC145" s="69"/>
      <c r="AD145" s="69"/>
      <c r="AE145" s="69"/>
      <c r="AF145" s="69"/>
      <c r="AG145" s="69"/>
      <c r="AH145" s="69" t="s">
        <v>223</v>
      </c>
    </row>
    <row r="146" spans="2:34" ht="14.4">
      <c r="B146" s="27" t="e">
        <f>VLOOKUP(I146,raw_OCM!B:C,2,0)</f>
        <v>#N/A</v>
      </c>
      <c r="D146" t="b">
        <f t="shared" si="2"/>
        <v>0</v>
      </c>
      <c r="E146" s="27" t="str">
        <f>VLOOKUP(O146,'user list'!A:B,2,0)</f>
        <v>DOE</v>
      </c>
      <c r="F146" s="69" t="s">
        <v>3194</v>
      </c>
      <c r="G146" s="69" t="s">
        <v>69</v>
      </c>
      <c r="H146" s="171">
        <v>45825</v>
      </c>
      <c r="I146" s="69" t="s">
        <v>3195</v>
      </c>
      <c r="J146" s="69"/>
      <c r="K146" s="69"/>
      <c r="L146" s="69"/>
      <c r="M146" s="171">
        <v>45825</v>
      </c>
      <c r="N146" s="69" t="s">
        <v>784</v>
      </c>
      <c r="O146" s="69" t="s">
        <v>212</v>
      </c>
      <c r="P146" s="69">
        <v>1</v>
      </c>
      <c r="Q146" s="69" t="s">
        <v>3194</v>
      </c>
      <c r="R146" s="69"/>
      <c r="S146" s="69" t="s">
        <v>785</v>
      </c>
      <c r="T146" s="69" t="s">
        <v>786</v>
      </c>
      <c r="U146" s="69" t="s">
        <v>787</v>
      </c>
      <c r="V146" s="69"/>
      <c r="W146" s="69"/>
      <c r="X146" s="69"/>
      <c r="Y146" s="69"/>
      <c r="Z146" s="69"/>
      <c r="AA146" s="69"/>
      <c r="AB146" s="69"/>
      <c r="AC146" s="69"/>
      <c r="AD146" s="69"/>
      <c r="AE146" s="69"/>
      <c r="AF146" s="69"/>
      <c r="AG146" s="69"/>
      <c r="AH146" s="69" t="s">
        <v>277</v>
      </c>
    </row>
    <row r="147" spans="2:34" ht="14.4">
      <c r="B147" s="27" t="str">
        <f>VLOOKUP(I147,raw_OCM!B:C,2,0)</f>
        <v>OCM</v>
      </c>
      <c r="D147" t="b">
        <f t="shared" si="2"/>
        <v>0</v>
      </c>
      <c r="E147" s="27" t="str">
        <f>VLOOKUP(O147,'user list'!A:B,2,0)</f>
        <v>OCM</v>
      </c>
      <c r="F147" s="69" t="s">
        <v>3196</v>
      </c>
      <c r="G147" s="69" t="s">
        <v>3197</v>
      </c>
      <c r="H147" s="171">
        <v>45825</v>
      </c>
      <c r="I147" s="69" t="s">
        <v>3198</v>
      </c>
      <c r="J147" s="69"/>
      <c r="K147" s="69"/>
      <c r="L147" s="69" t="s">
        <v>20</v>
      </c>
      <c r="M147" s="171">
        <v>45825</v>
      </c>
      <c r="N147" s="69" t="s">
        <v>358</v>
      </c>
      <c r="O147" s="69" t="s">
        <v>285</v>
      </c>
      <c r="P147" s="69"/>
      <c r="Q147" s="69"/>
      <c r="R147" s="69"/>
      <c r="S147" s="69"/>
      <c r="T147" s="69"/>
      <c r="U147" s="69"/>
      <c r="V147" s="69" t="s">
        <v>3199</v>
      </c>
      <c r="W147" s="69"/>
      <c r="X147" s="69" t="s">
        <v>3200</v>
      </c>
      <c r="Y147" s="69" t="s">
        <v>336</v>
      </c>
      <c r="Z147" s="69" t="s">
        <v>324</v>
      </c>
      <c r="AA147" s="69"/>
      <c r="AB147" s="69"/>
      <c r="AC147" s="69" t="s">
        <v>358</v>
      </c>
      <c r="AD147" s="69"/>
      <c r="AE147" s="69"/>
      <c r="AF147" s="69" t="s">
        <v>43</v>
      </c>
      <c r="AG147" s="69"/>
      <c r="AH147" s="69"/>
    </row>
    <row r="148" spans="2:34" ht="14.4">
      <c r="B148" s="27" t="e">
        <f>VLOOKUP(I148,raw_OCM!B:C,2,0)</f>
        <v>#N/A</v>
      </c>
      <c r="D148" t="b">
        <f t="shared" si="2"/>
        <v>0</v>
      </c>
      <c r="E148" s="27" t="str">
        <f>VLOOKUP(O148,'user list'!A:B,2,0)</f>
        <v>OCA</v>
      </c>
      <c r="F148" s="69" t="s">
        <v>3201</v>
      </c>
      <c r="G148" s="69" t="s">
        <v>749</v>
      </c>
      <c r="H148" s="171">
        <v>45821</v>
      </c>
      <c r="I148" s="69" t="s">
        <v>3202</v>
      </c>
      <c r="J148" s="69"/>
      <c r="K148" s="69"/>
      <c r="L148" s="69"/>
      <c r="M148" s="171">
        <v>45825</v>
      </c>
      <c r="N148" s="69" t="s">
        <v>1804</v>
      </c>
      <c r="O148" s="69" t="s">
        <v>228</v>
      </c>
      <c r="P148" s="69">
        <v>1</v>
      </c>
      <c r="Q148" s="69"/>
      <c r="R148" s="69"/>
      <c r="S148" s="69" t="s">
        <v>828</v>
      </c>
      <c r="T148" s="69" t="s">
        <v>829</v>
      </c>
      <c r="U148" s="69"/>
      <c r="V148" s="69"/>
      <c r="W148" s="69"/>
      <c r="X148" s="69"/>
      <c r="Y148" s="69"/>
      <c r="Z148" s="69"/>
      <c r="AA148" s="69"/>
      <c r="AB148" s="69"/>
      <c r="AC148" s="69"/>
      <c r="AD148" s="69"/>
      <c r="AE148" s="69"/>
      <c r="AF148" s="69"/>
      <c r="AG148" s="69"/>
      <c r="AH148" s="69"/>
    </row>
    <row r="149" spans="2:34" ht="14.4">
      <c r="B149" s="27" t="e">
        <f>VLOOKUP(I149,raw_OCM!B:C,2,0)</f>
        <v>#N/A</v>
      </c>
      <c r="D149" t="b">
        <f t="shared" si="2"/>
        <v>0</v>
      </c>
      <c r="E149" s="27" t="str">
        <f>VLOOKUP(O149,'user list'!A:B,2,0)</f>
        <v>SBCDPO</v>
      </c>
      <c r="F149" s="69" t="s">
        <v>3146</v>
      </c>
      <c r="G149" s="69" t="s">
        <v>94</v>
      </c>
      <c r="H149" s="171">
        <v>45821</v>
      </c>
      <c r="I149" s="69" t="s">
        <v>3149</v>
      </c>
      <c r="J149" s="69"/>
      <c r="K149" s="69"/>
      <c r="L149" s="69" t="s">
        <v>1295</v>
      </c>
      <c r="M149" s="171">
        <v>45825</v>
      </c>
      <c r="N149" s="69" t="s">
        <v>1433</v>
      </c>
      <c r="O149" s="69" t="s">
        <v>271</v>
      </c>
      <c r="P149" s="69">
        <v>1</v>
      </c>
      <c r="Q149" s="69"/>
      <c r="R149" s="69"/>
      <c r="S149" s="69" t="s">
        <v>828</v>
      </c>
      <c r="T149" s="69" t="s">
        <v>2885</v>
      </c>
      <c r="U149" s="69"/>
      <c r="V149" s="69"/>
      <c r="W149" s="69"/>
      <c r="X149" s="69"/>
      <c r="Y149" s="69"/>
      <c r="Z149" s="69"/>
      <c r="AA149" s="69"/>
      <c r="AB149" s="69"/>
      <c r="AC149" s="69"/>
      <c r="AD149" s="69"/>
      <c r="AE149" s="69"/>
      <c r="AF149" s="69"/>
      <c r="AG149" s="69"/>
      <c r="AH149" s="69"/>
    </row>
    <row r="150" spans="2:34" ht="14.4">
      <c r="B150" s="27" t="str">
        <f>VLOOKUP(I150,raw_OCM!B:C,2,0)</f>
        <v>OCM</v>
      </c>
      <c r="D150" t="b">
        <f t="shared" si="2"/>
        <v>0</v>
      </c>
      <c r="E150" s="27" t="str">
        <f>VLOOKUP(O150,'user list'!A:B,2,0)</f>
        <v>OCM</v>
      </c>
      <c r="F150" s="69" t="s">
        <v>3203</v>
      </c>
      <c r="G150" s="69" t="s">
        <v>3204</v>
      </c>
      <c r="H150" s="171">
        <v>45825</v>
      </c>
      <c r="I150" s="69" t="s">
        <v>3205</v>
      </c>
      <c r="J150" s="69"/>
      <c r="K150" s="69"/>
      <c r="L150" s="69" t="s">
        <v>17</v>
      </c>
      <c r="M150" s="171">
        <v>45825</v>
      </c>
      <c r="N150" s="69" t="s">
        <v>358</v>
      </c>
      <c r="O150" s="69" t="s">
        <v>285</v>
      </c>
      <c r="P150" s="69">
        <v>1</v>
      </c>
      <c r="Q150" s="69"/>
      <c r="R150" s="69"/>
      <c r="S150" s="69"/>
      <c r="T150" s="69"/>
      <c r="U150" s="69"/>
      <c r="V150" s="69" t="s">
        <v>3206</v>
      </c>
      <c r="W150" s="69"/>
      <c r="X150" s="69" t="s">
        <v>3207</v>
      </c>
      <c r="Y150" s="69" t="s">
        <v>331</v>
      </c>
      <c r="Z150" s="69" t="s">
        <v>324</v>
      </c>
      <c r="AA150" s="69"/>
      <c r="AB150" s="69"/>
      <c r="AC150" s="69" t="s">
        <v>391</v>
      </c>
      <c r="AD150" s="69"/>
      <c r="AE150" s="69"/>
      <c r="AF150" s="69" t="s">
        <v>43</v>
      </c>
      <c r="AG150" s="69"/>
      <c r="AH150" s="69"/>
    </row>
    <row r="151" spans="2:34" ht="14.4">
      <c r="B151" s="27" t="e">
        <f>VLOOKUP(I151,raw_OCM!B:C,2,0)</f>
        <v>#N/A</v>
      </c>
      <c r="D151" t="b">
        <f t="shared" si="2"/>
        <v>0</v>
      </c>
      <c r="E151" s="27" t="str">
        <f>VLOOKUP(O151,'user list'!A:B,2,0)</f>
        <v>DOE</v>
      </c>
      <c r="F151" s="69" t="s">
        <v>3208</v>
      </c>
      <c r="G151" s="69" t="s">
        <v>69</v>
      </c>
      <c r="H151" s="171">
        <v>45825</v>
      </c>
      <c r="I151" s="69" t="s">
        <v>3209</v>
      </c>
      <c r="J151" s="69"/>
      <c r="K151" s="69"/>
      <c r="L151" s="69"/>
      <c r="M151" s="171">
        <v>45825</v>
      </c>
      <c r="N151" s="69" t="s">
        <v>784</v>
      </c>
      <c r="O151" s="69" t="s">
        <v>212</v>
      </c>
      <c r="P151" s="69">
        <v>1</v>
      </c>
      <c r="Q151" s="69" t="s">
        <v>3210</v>
      </c>
      <c r="R151" s="69"/>
      <c r="S151" s="69" t="s">
        <v>851</v>
      </c>
      <c r="T151" s="69" t="s">
        <v>852</v>
      </c>
      <c r="U151" s="69" t="s">
        <v>787</v>
      </c>
      <c r="V151" s="69"/>
      <c r="W151" s="69"/>
      <c r="X151" s="69"/>
      <c r="Y151" s="69"/>
      <c r="Z151" s="69"/>
      <c r="AA151" s="69"/>
      <c r="AB151" s="69"/>
      <c r="AC151" s="69"/>
      <c r="AD151" s="69"/>
      <c r="AE151" s="69"/>
      <c r="AF151" s="69"/>
      <c r="AG151" s="69"/>
      <c r="AH151" s="69" t="s">
        <v>196</v>
      </c>
    </row>
    <row r="152" spans="2:34" ht="14.4">
      <c r="B152" s="27" t="str">
        <f>VLOOKUP(I152,raw_OCM!B:C,2,0)</f>
        <v>OCM</v>
      </c>
      <c r="D152" t="b">
        <f t="shared" si="2"/>
        <v>0</v>
      </c>
      <c r="E152" s="27" t="str">
        <f>VLOOKUP(O152,'user list'!A:B,2,0)</f>
        <v>OCM</v>
      </c>
      <c r="F152" s="69" t="s">
        <v>3211</v>
      </c>
      <c r="G152" s="69" t="s">
        <v>3212</v>
      </c>
      <c r="H152" s="171">
        <v>45825</v>
      </c>
      <c r="I152" s="69" t="s">
        <v>3213</v>
      </c>
      <c r="J152" s="69"/>
      <c r="K152" s="69"/>
      <c r="L152" s="69" t="s">
        <v>17</v>
      </c>
      <c r="M152" s="171">
        <v>45825</v>
      </c>
      <c r="N152" s="69" t="s">
        <v>391</v>
      </c>
      <c r="O152" s="69" t="s">
        <v>285</v>
      </c>
      <c r="P152" s="69"/>
      <c r="Q152" s="69"/>
      <c r="R152" s="69"/>
      <c r="S152" s="69"/>
      <c r="T152" s="69"/>
      <c r="U152" s="69"/>
      <c r="V152" s="69" t="s">
        <v>3214</v>
      </c>
      <c r="W152" s="69"/>
      <c r="X152" s="69" t="s">
        <v>3215</v>
      </c>
      <c r="Y152" s="69" t="s">
        <v>3216</v>
      </c>
      <c r="Z152" s="69" t="s">
        <v>352</v>
      </c>
      <c r="AA152" s="69"/>
      <c r="AB152" s="69"/>
      <c r="AC152" s="69" t="s">
        <v>391</v>
      </c>
      <c r="AD152" s="69"/>
      <c r="AE152" s="69"/>
      <c r="AF152" s="69" t="s">
        <v>43</v>
      </c>
      <c r="AG152" s="69"/>
      <c r="AH152" s="69"/>
    </row>
    <row r="153" spans="2:34" ht="14.4">
      <c r="B153" s="27" t="e">
        <f>VLOOKUP(I153,raw_OCM!B:C,2,0)</f>
        <v>#N/A</v>
      </c>
      <c r="D153" t="b">
        <f t="shared" si="2"/>
        <v>0</v>
      </c>
      <c r="E153" s="27" t="str">
        <f>VLOOKUP(O153,'user list'!A:B,2,0)</f>
        <v>MDAD</v>
      </c>
      <c r="F153" s="69" t="s">
        <v>3217</v>
      </c>
      <c r="G153" s="69" t="s">
        <v>42</v>
      </c>
      <c r="H153" s="171">
        <v>45824</v>
      </c>
      <c r="I153" s="69" t="s">
        <v>3218</v>
      </c>
      <c r="J153" s="69"/>
      <c r="K153" s="69"/>
      <c r="L153" s="69"/>
      <c r="M153" s="171">
        <v>45825</v>
      </c>
      <c r="N153" s="69" t="s">
        <v>1433</v>
      </c>
      <c r="O153" s="69" t="s">
        <v>223</v>
      </c>
      <c r="P153" s="69">
        <v>1</v>
      </c>
      <c r="Q153" s="69"/>
      <c r="R153" s="69"/>
      <c r="S153" s="69" t="s">
        <v>828</v>
      </c>
      <c r="T153" s="69" t="s">
        <v>847</v>
      </c>
      <c r="U153" s="69" t="s">
        <v>809</v>
      </c>
      <c r="V153" s="69"/>
      <c r="W153" s="69"/>
      <c r="X153" s="69"/>
      <c r="Y153" s="69"/>
      <c r="Z153" s="69"/>
      <c r="AA153" s="69"/>
      <c r="AB153" s="69"/>
      <c r="AC153" s="69"/>
      <c r="AD153" s="69"/>
      <c r="AE153" s="69"/>
      <c r="AF153" s="69"/>
      <c r="AG153" s="69"/>
      <c r="AH153" s="69"/>
    </row>
    <row r="154" spans="2:34" ht="14.4">
      <c r="B154" s="27" t="e">
        <f>VLOOKUP(I154,raw_OCM!B:C,2,0)</f>
        <v>#N/A</v>
      </c>
      <c r="D154" t="b">
        <f t="shared" si="2"/>
        <v>0</v>
      </c>
      <c r="E154" s="27" t="str">
        <f>VLOOKUP(O154,'user list'!A:B,2,0)</f>
        <v>DOE</v>
      </c>
      <c r="F154" s="69" t="s">
        <v>3219</v>
      </c>
      <c r="G154" s="69" t="s">
        <v>69</v>
      </c>
      <c r="H154" s="171">
        <v>45825</v>
      </c>
      <c r="I154" s="69" t="s">
        <v>3220</v>
      </c>
      <c r="J154" s="69"/>
      <c r="K154" s="69"/>
      <c r="L154" s="69"/>
      <c r="M154" s="171">
        <v>45825</v>
      </c>
      <c r="N154" s="69" t="s">
        <v>784</v>
      </c>
      <c r="O154" s="69" t="s">
        <v>212</v>
      </c>
      <c r="P154" s="69">
        <v>1</v>
      </c>
      <c r="Q154" s="69" t="s">
        <v>3221</v>
      </c>
      <c r="R154" s="69"/>
      <c r="S154" s="69" t="s">
        <v>851</v>
      </c>
      <c r="T154" s="69" t="s">
        <v>852</v>
      </c>
      <c r="U154" s="69" t="s">
        <v>787</v>
      </c>
      <c r="V154" s="69"/>
      <c r="W154" s="69"/>
      <c r="X154" s="69"/>
      <c r="Y154" s="69"/>
      <c r="Z154" s="69"/>
      <c r="AA154" s="69"/>
      <c r="AB154" s="69"/>
      <c r="AC154" s="69"/>
      <c r="AD154" s="69"/>
      <c r="AE154" s="69"/>
      <c r="AF154" s="69"/>
      <c r="AG154" s="69"/>
      <c r="AH154" s="69" t="s">
        <v>196</v>
      </c>
    </row>
    <row r="155" spans="2:34" ht="14.4">
      <c r="B155" s="27" t="e">
        <f>VLOOKUP(I155,raw_OCM!B:C,2,0)</f>
        <v>#N/A</v>
      </c>
      <c r="D155" t="b">
        <f t="shared" si="2"/>
        <v>0</v>
      </c>
      <c r="E155" s="27" t="str">
        <f>VLOOKUP(O155,'user list'!A:B,2,0)</f>
        <v>QCEAU</v>
      </c>
      <c r="F155" s="69" t="s">
        <v>3222</v>
      </c>
      <c r="G155" s="69" t="s">
        <v>88</v>
      </c>
      <c r="H155" s="171">
        <v>45824</v>
      </c>
      <c r="I155" s="69" t="s">
        <v>3223</v>
      </c>
      <c r="J155" s="69"/>
      <c r="K155" s="69"/>
      <c r="L155" s="69"/>
      <c r="M155" s="171">
        <v>45825</v>
      </c>
      <c r="N155" s="69" t="s">
        <v>784</v>
      </c>
      <c r="O155" s="69" t="s">
        <v>266</v>
      </c>
      <c r="P155" s="69">
        <v>1</v>
      </c>
      <c r="Q155" s="69"/>
      <c r="R155" s="69"/>
      <c r="S155" s="69" t="s">
        <v>792</v>
      </c>
      <c r="T155" s="69" t="s">
        <v>793</v>
      </c>
      <c r="U155" s="69" t="s">
        <v>787</v>
      </c>
      <c r="V155" s="69"/>
      <c r="W155" s="69"/>
      <c r="X155" s="69"/>
      <c r="Y155" s="69"/>
      <c r="Z155" s="69"/>
      <c r="AA155" s="69"/>
      <c r="AB155" s="69"/>
      <c r="AC155" s="69"/>
      <c r="AD155" s="69"/>
      <c r="AE155" s="69"/>
      <c r="AF155" s="69"/>
      <c r="AG155" s="69"/>
      <c r="AH155" s="69" t="s">
        <v>204</v>
      </c>
    </row>
    <row r="156" spans="2:34" ht="14.4">
      <c r="B156" s="27" t="e">
        <f>VLOOKUP(I156,raw_OCM!B:C,2,0)</f>
        <v>#N/A</v>
      </c>
      <c r="D156" t="b">
        <f t="shared" si="2"/>
        <v>0</v>
      </c>
      <c r="E156" s="27" t="str">
        <f>VLOOKUP(O156,'user list'!A:B,2,0)</f>
        <v>LEDIPO</v>
      </c>
      <c r="F156" s="69" t="s">
        <v>3101</v>
      </c>
      <c r="G156" s="69" t="s">
        <v>76</v>
      </c>
      <c r="H156" s="171">
        <v>45825</v>
      </c>
      <c r="I156" s="69" t="s">
        <v>3224</v>
      </c>
      <c r="J156" s="69"/>
      <c r="K156" s="171">
        <v>45824</v>
      </c>
      <c r="L156" s="69"/>
      <c r="M156" s="171">
        <v>45825</v>
      </c>
      <c r="N156" s="69" t="s">
        <v>3676</v>
      </c>
      <c r="O156" s="69" t="s">
        <v>222</v>
      </c>
      <c r="P156" s="69">
        <v>2</v>
      </c>
      <c r="Q156" s="69"/>
      <c r="R156" s="69" t="s">
        <v>222</v>
      </c>
      <c r="S156" s="69" t="s">
        <v>805</v>
      </c>
      <c r="T156" s="69" t="s">
        <v>806</v>
      </c>
      <c r="U156" s="69" t="s">
        <v>787</v>
      </c>
      <c r="V156" s="69"/>
      <c r="W156" s="69"/>
      <c r="X156" s="69"/>
      <c r="Y156" s="69"/>
      <c r="Z156" s="69"/>
      <c r="AA156" s="69"/>
      <c r="AB156" s="69"/>
      <c r="AC156" s="69" t="s">
        <v>3225</v>
      </c>
      <c r="AD156" s="69"/>
      <c r="AE156" s="69"/>
      <c r="AF156" s="69"/>
      <c r="AG156" s="69"/>
      <c r="AH156" s="69" t="s">
        <v>227</v>
      </c>
    </row>
    <row r="157" spans="2:34" ht="14.4">
      <c r="B157" s="27" t="e">
        <f>VLOOKUP(I157,raw_OCM!B:C,2,0)</f>
        <v>#N/A</v>
      </c>
      <c r="D157" t="b">
        <f t="shared" si="2"/>
        <v>0</v>
      </c>
      <c r="E157" s="27" t="str">
        <f>VLOOKUP(O157,'user list'!A:B,2,0)</f>
        <v>DOE</v>
      </c>
      <c r="F157" s="69" t="s">
        <v>3226</v>
      </c>
      <c r="G157" s="69" t="s">
        <v>69</v>
      </c>
      <c r="H157" s="171">
        <v>45825</v>
      </c>
      <c r="I157" s="69" t="s">
        <v>3227</v>
      </c>
      <c r="J157" s="69"/>
      <c r="K157" s="69"/>
      <c r="L157" s="69"/>
      <c r="M157" s="171">
        <v>45825</v>
      </c>
      <c r="N157" s="69" t="s">
        <v>784</v>
      </c>
      <c r="O157" s="69" t="s">
        <v>212</v>
      </c>
      <c r="P157" s="69">
        <v>1</v>
      </c>
      <c r="Q157" s="69" t="s">
        <v>3226</v>
      </c>
      <c r="R157" s="69"/>
      <c r="S157" s="69" t="s">
        <v>785</v>
      </c>
      <c r="T157" s="69" t="s">
        <v>786</v>
      </c>
      <c r="U157" s="69" t="s">
        <v>787</v>
      </c>
      <c r="V157" s="69"/>
      <c r="W157" s="69"/>
      <c r="X157" s="69"/>
      <c r="Y157" s="69"/>
      <c r="Z157" s="69"/>
      <c r="AA157" s="69"/>
      <c r="AB157" s="69"/>
      <c r="AC157" s="69"/>
      <c r="AD157" s="69"/>
      <c r="AE157" s="69"/>
      <c r="AF157" s="69"/>
      <c r="AG157" s="69"/>
      <c r="AH157" s="69" t="s">
        <v>200</v>
      </c>
    </row>
    <row r="158" spans="2:34" ht="14.4">
      <c r="B158" s="27" t="e">
        <f>VLOOKUP(I158,raw_OCM!B:C,2,0)</f>
        <v>#N/A</v>
      </c>
      <c r="D158" t="b">
        <f t="shared" si="2"/>
        <v>0</v>
      </c>
      <c r="E158" s="27" t="str">
        <f>VLOOKUP(O158,'user list'!A:B,2,0)</f>
        <v>QCYDO</v>
      </c>
      <c r="F158" s="69" t="s">
        <v>3228</v>
      </c>
      <c r="G158" s="69" t="s">
        <v>866</v>
      </c>
      <c r="H158" s="171">
        <v>45818</v>
      </c>
      <c r="I158" s="69" t="s">
        <v>3229</v>
      </c>
      <c r="J158" s="69"/>
      <c r="K158" s="69"/>
      <c r="L158" s="69"/>
      <c r="M158" s="171">
        <v>45825</v>
      </c>
      <c r="N158" s="69" t="s">
        <v>1433</v>
      </c>
      <c r="O158" s="69" t="s">
        <v>270</v>
      </c>
      <c r="P158" s="69">
        <v>1</v>
      </c>
      <c r="Q158" s="69"/>
      <c r="R158" s="69"/>
      <c r="S158" s="69" t="s">
        <v>792</v>
      </c>
      <c r="T158" s="69" t="s">
        <v>793</v>
      </c>
      <c r="U158" s="69"/>
      <c r="V158" s="69"/>
      <c r="W158" s="69"/>
      <c r="X158" s="69"/>
      <c r="Y158" s="69"/>
      <c r="Z158" s="69"/>
      <c r="AA158" s="69"/>
      <c r="AB158" s="69"/>
      <c r="AC158" s="69"/>
      <c r="AD158" s="69"/>
      <c r="AE158" s="69"/>
      <c r="AF158" s="69"/>
      <c r="AG158" s="69"/>
      <c r="AH158" s="69"/>
    </row>
    <row r="159" spans="2:34" ht="14.4">
      <c r="B159" s="27" t="e">
        <f>VLOOKUP(I159,raw_OCM!B:C,2,0)</f>
        <v>#N/A</v>
      </c>
      <c r="D159" t="b">
        <f t="shared" si="2"/>
        <v>0</v>
      </c>
      <c r="E159" s="27" t="str">
        <f>VLOOKUP(O159,'user list'!A:B,2,0)</f>
        <v>QCYDO</v>
      </c>
      <c r="F159" s="69" t="s">
        <v>3230</v>
      </c>
      <c r="G159" s="69" t="s">
        <v>866</v>
      </c>
      <c r="H159" s="171">
        <v>45818</v>
      </c>
      <c r="I159" s="69" t="s">
        <v>3231</v>
      </c>
      <c r="J159" s="69"/>
      <c r="K159" s="69"/>
      <c r="L159" s="69"/>
      <c r="M159" s="171">
        <v>45825</v>
      </c>
      <c r="N159" s="69" t="s">
        <v>784</v>
      </c>
      <c r="O159" s="69" t="s">
        <v>270</v>
      </c>
      <c r="P159" s="69">
        <v>1</v>
      </c>
      <c r="Q159" s="69"/>
      <c r="R159" s="69"/>
      <c r="S159" s="69" t="s">
        <v>792</v>
      </c>
      <c r="T159" s="69" t="s">
        <v>793</v>
      </c>
      <c r="U159" s="69"/>
      <c r="V159" s="69"/>
      <c r="W159" s="69"/>
      <c r="X159" s="69"/>
      <c r="Y159" s="69"/>
      <c r="Z159" s="69"/>
      <c r="AA159" s="69"/>
      <c r="AB159" s="69"/>
      <c r="AC159" s="69"/>
      <c r="AD159" s="69"/>
      <c r="AE159" s="69"/>
      <c r="AF159" s="69"/>
      <c r="AG159" s="69"/>
      <c r="AH159" s="69" t="s">
        <v>196</v>
      </c>
    </row>
    <row r="160" spans="2:34" ht="14.4">
      <c r="B160" s="27" t="e">
        <f>VLOOKUP(I160,raw_OCM!B:C,2,0)</f>
        <v>#N/A</v>
      </c>
      <c r="D160" t="b">
        <f t="shared" si="2"/>
        <v>0</v>
      </c>
      <c r="E160" s="27" t="str">
        <f>VLOOKUP(O160,'user list'!A:B,2,0)</f>
        <v>QCYDO</v>
      </c>
      <c r="F160" s="69" t="s">
        <v>3232</v>
      </c>
      <c r="G160" s="69" t="s">
        <v>866</v>
      </c>
      <c r="H160" s="171">
        <v>45818</v>
      </c>
      <c r="I160" s="69" t="s">
        <v>3233</v>
      </c>
      <c r="J160" s="69"/>
      <c r="K160" s="69"/>
      <c r="L160" s="69"/>
      <c r="M160" s="171">
        <v>45825</v>
      </c>
      <c r="N160" s="69" t="s">
        <v>1433</v>
      </c>
      <c r="O160" s="69" t="s">
        <v>270</v>
      </c>
      <c r="P160" s="69">
        <v>1</v>
      </c>
      <c r="Q160" s="69"/>
      <c r="R160" s="69"/>
      <c r="S160" s="69" t="s">
        <v>792</v>
      </c>
      <c r="T160" s="69" t="s">
        <v>793</v>
      </c>
      <c r="U160" s="69"/>
      <c r="V160" s="69"/>
      <c r="W160" s="69"/>
      <c r="X160" s="69"/>
      <c r="Y160" s="69"/>
      <c r="Z160" s="69"/>
      <c r="AA160" s="69"/>
      <c r="AB160" s="69"/>
      <c r="AC160" s="69"/>
      <c r="AD160" s="69"/>
      <c r="AE160" s="69"/>
      <c r="AF160" s="69"/>
      <c r="AG160" s="69"/>
      <c r="AH160" s="69"/>
    </row>
    <row r="161" spans="2:34" ht="14.4">
      <c r="B161" s="27" t="e">
        <f>VLOOKUP(I161,raw_OCM!B:C,2,0)</f>
        <v>#N/A</v>
      </c>
      <c r="D161" t="b">
        <f t="shared" si="2"/>
        <v>0</v>
      </c>
      <c r="E161" s="27" t="str">
        <f>VLOOKUP(O161,'user list'!A:B,2,0)</f>
        <v>QCYDO</v>
      </c>
      <c r="F161" s="69" t="s">
        <v>3234</v>
      </c>
      <c r="G161" s="69" t="s">
        <v>866</v>
      </c>
      <c r="H161" s="171">
        <v>45818</v>
      </c>
      <c r="I161" s="69" t="s">
        <v>3235</v>
      </c>
      <c r="J161" s="69"/>
      <c r="K161" s="69"/>
      <c r="L161" s="69"/>
      <c r="M161" s="171">
        <v>45825</v>
      </c>
      <c r="N161" s="69" t="s">
        <v>784</v>
      </c>
      <c r="O161" s="69" t="s">
        <v>270</v>
      </c>
      <c r="P161" s="69">
        <v>1</v>
      </c>
      <c r="Q161" s="69"/>
      <c r="R161" s="69"/>
      <c r="S161" s="69" t="s">
        <v>792</v>
      </c>
      <c r="T161" s="69" t="s">
        <v>793</v>
      </c>
      <c r="U161" s="69"/>
      <c r="V161" s="69"/>
      <c r="W161" s="69"/>
      <c r="X161" s="69"/>
      <c r="Y161" s="69"/>
      <c r="Z161" s="69"/>
      <c r="AA161" s="69"/>
      <c r="AB161" s="69"/>
      <c r="AC161" s="69"/>
      <c r="AD161" s="69"/>
      <c r="AE161" s="69"/>
      <c r="AF161" s="69"/>
      <c r="AG161" s="69"/>
      <c r="AH161" s="69" t="s">
        <v>207</v>
      </c>
    </row>
    <row r="162" spans="2:34" ht="14.4">
      <c r="B162" s="27" t="e">
        <f>VLOOKUP(I162,raw_OCM!B:C,2,0)</f>
        <v>#N/A</v>
      </c>
      <c r="D162" t="b">
        <f t="shared" si="2"/>
        <v>0</v>
      </c>
      <c r="E162" s="27" t="str">
        <f>VLOOKUP(O162,'user list'!A:B,2,0)</f>
        <v>QCYDO</v>
      </c>
      <c r="F162" s="69" t="s">
        <v>3236</v>
      </c>
      <c r="G162" s="69" t="s">
        <v>866</v>
      </c>
      <c r="H162" s="171">
        <v>45821</v>
      </c>
      <c r="I162" s="69" t="s">
        <v>3237</v>
      </c>
      <c r="J162" s="69"/>
      <c r="K162" s="69"/>
      <c r="L162" s="69"/>
      <c r="M162" s="171">
        <v>45825</v>
      </c>
      <c r="N162" s="69" t="s">
        <v>784</v>
      </c>
      <c r="O162" s="69" t="s">
        <v>270</v>
      </c>
      <c r="P162" s="69">
        <v>1</v>
      </c>
      <c r="Q162" s="69"/>
      <c r="R162" s="69"/>
      <c r="S162" s="69" t="s">
        <v>792</v>
      </c>
      <c r="T162" s="69" t="s">
        <v>793</v>
      </c>
      <c r="U162" s="69"/>
      <c r="V162" s="69"/>
      <c r="W162" s="69"/>
      <c r="X162" s="69"/>
      <c r="Y162" s="69"/>
      <c r="Z162" s="69"/>
      <c r="AA162" s="69"/>
      <c r="AB162" s="69"/>
      <c r="AC162" s="69"/>
      <c r="AD162" s="69"/>
      <c r="AE162" s="69"/>
      <c r="AF162" s="69"/>
      <c r="AG162" s="69"/>
      <c r="AH162" s="69" t="s">
        <v>207</v>
      </c>
    </row>
    <row r="163" spans="2:34" ht="14.4">
      <c r="B163" s="27" t="e">
        <f>VLOOKUP(I163,raw_OCM!B:C,2,0)</f>
        <v>#N/A</v>
      </c>
      <c r="D163" t="b">
        <f t="shared" si="2"/>
        <v>0</v>
      </c>
      <c r="E163" s="27" t="str">
        <f>VLOOKUP(O163,'user list'!A:B,2,0)</f>
        <v>QCYDO</v>
      </c>
      <c r="F163" s="69" t="s">
        <v>922</v>
      </c>
      <c r="G163" s="69" t="s">
        <v>866</v>
      </c>
      <c r="H163" s="171">
        <v>45821</v>
      </c>
      <c r="I163" s="69" t="s">
        <v>3238</v>
      </c>
      <c r="J163" s="69"/>
      <c r="K163" s="69"/>
      <c r="L163" s="69" t="s">
        <v>874</v>
      </c>
      <c r="M163" s="171">
        <v>45825</v>
      </c>
      <c r="N163" s="69" t="s">
        <v>3239</v>
      </c>
      <c r="O163" s="69" t="s">
        <v>270</v>
      </c>
      <c r="P163" s="69"/>
      <c r="Q163" s="69"/>
      <c r="R163" s="69"/>
      <c r="S163" s="69" t="s">
        <v>785</v>
      </c>
      <c r="T163" s="69" t="s">
        <v>786</v>
      </c>
      <c r="U163" s="69"/>
      <c r="V163" s="69"/>
      <c r="W163" s="69"/>
      <c r="X163" s="69"/>
      <c r="Y163" s="69"/>
      <c r="Z163" s="69"/>
      <c r="AA163" s="69"/>
      <c r="AB163" s="69"/>
      <c r="AC163" s="69"/>
      <c r="AD163" s="69"/>
      <c r="AE163" s="69"/>
      <c r="AF163" s="69"/>
      <c r="AG163" s="69"/>
      <c r="AH163" s="69"/>
    </row>
    <row r="164" spans="2:34" ht="14.4">
      <c r="B164" s="27" t="e">
        <f>VLOOKUP(I164,raw_OCM!B:C,2,0)</f>
        <v>#N/A</v>
      </c>
      <c r="D164" t="b">
        <f t="shared" si="2"/>
        <v>0</v>
      </c>
      <c r="E164" s="27" t="str">
        <f>VLOOKUP(O164,'user list'!A:B,2,0)</f>
        <v>QCYDO</v>
      </c>
      <c r="F164" s="69" t="s">
        <v>3240</v>
      </c>
      <c r="G164" s="69" t="s">
        <v>866</v>
      </c>
      <c r="H164" s="171">
        <v>45824</v>
      </c>
      <c r="I164" s="69" t="s">
        <v>3241</v>
      </c>
      <c r="J164" s="69"/>
      <c r="K164" s="69"/>
      <c r="L164" s="69"/>
      <c r="M164" s="171">
        <v>45824</v>
      </c>
      <c r="N164" s="69" t="s">
        <v>1433</v>
      </c>
      <c r="O164" s="69" t="s">
        <v>270</v>
      </c>
      <c r="P164" s="69">
        <v>1</v>
      </c>
      <c r="Q164" s="69"/>
      <c r="R164" s="69"/>
      <c r="S164" s="69" t="s">
        <v>785</v>
      </c>
      <c r="T164" s="69" t="s">
        <v>786</v>
      </c>
      <c r="U164" s="69"/>
      <c r="V164" s="69"/>
      <c r="W164" s="69"/>
      <c r="X164" s="69"/>
      <c r="Y164" s="69"/>
      <c r="Z164" s="69"/>
      <c r="AA164" s="69"/>
      <c r="AB164" s="69"/>
      <c r="AC164" s="69"/>
      <c r="AD164" s="69"/>
      <c r="AE164" s="69"/>
      <c r="AF164" s="69"/>
      <c r="AG164" s="69"/>
      <c r="AH164" s="69"/>
    </row>
    <row r="165" spans="2:34" ht="14.4">
      <c r="B165" s="27" t="e">
        <f>VLOOKUP(I165,raw_OCM!B:C,2,0)</f>
        <v>#N/A</v>
      </c>
      <c r="D165" t="b">
        <f t="shared" si="2"/>
        <v>0</v>
      </c>
      <c r="E165" s="27" t="str">
        <f>VLOOKUP(O165,'user list'!A:B,2,0)</f>
        <v>QCYDO</v>
      </c>
      <c r="F165" s="69" t="s">
        <v>3242</v>
      </c>
      <c r="G165" s="69" t="s">
        <v>866</v>
      </c>
      <c r="H165" s="171">
        <v>45824</v>
      </c>
      <c r="I165" s="69" t="s">
        <v>3243</v>
      </c>
      <c r="J165" s="69"/>
      <c r="K165" s="69"/>
      <c r="L165" s="69"/>
      <c r="M165" s="171">
        <v>45824</v>
      </c>
      <c r="N165" s="69" t="s">
        <v>784</v>
      </c>
      <c r="O165" s="69" t="s">
        <v>270</v>
      </c>
      <c r="P165" s="69">
        <v>1</v>
      </c>
      <c r="Q165" s="69"/>
      <c r="R165" s="69"/>
      <c r="S165" s="69" t="s">
        <v>785</v>
      </c>
      <c r="T165" s="69" t="s">
        <v>786</v>
      </c>
      <c r="U165" s="69"/>
      <c r="V165" s="69"/>
      <c r="W165" s="69"/>
      <c r="X165" s="69"/>
      <c r="Y165" s="69"/>
      <c r="Z165" s="69"/>
      <c r="AA165" s="69"/>
      <c r="AB165" s="69"/>
      <c r="AC165" s="69"/>
      <c r="AD165" s="69"/>
      <c r="AE165" s="69"/>
      <c r="AF165" s="69"/>
      <c r="AG165" s="69"/>
      <c r="AH165" s="69" t="s">
        <v>284</v>
      </c>
    </row>
    <row r="166" spans="2:34" ht="14.4">
      <c r="B166" s="27" t="e">
        <f>VLOOKUP(I166,raw_OCM!B:C,2,0)</f>
        <v>#N/A</v>
      </c>
      <c r="D166" t="b">
        <f t="shared" si="2"/>
        <v>0</v>
      </c>
      <c r="E166" s="27" t="str">
        <f>VLOOKUP(O166,'user list'!A:B,2,0)</f>
        <v>QCYDO</v>
      </c>
      <c r="F166" s="69" t="s">
        <v>3244</v>
      </c>
      <c r="G166" s="69" t="s">
        <v>866</v>
      </c>
      <c r="H166" s="171">
        <v>45824</v>
      </c>
      <c r="I166" s="69" t="s">
        <v>3245</v>
      </c>
      <c r="J166" s="69"/>
      <c r="K166" s="69"/>
      <c r="L166" s="69"/>
      <c r="M166" s="171">
        <v>45824</v>
      </c>
      <c r="N166" s="69" t="s">
        <v>784</v>
      </c>
      <c r="O166" s="69" t="s">
        <v>270</v>
      </c>
      <c r="P166" s="69">
        <v>1</v>
      </c>
      <c r="Q166" s="69"/>
      <c r="R166" s="69" t="s">
        <v>160</v>
      </c>
      <c r="S166" s="69" t="s">
        <v>785</v>
      </c>
      <c r="T166" s="69" t="s">
        <v>786</v>
      </c>
      <c r="U166" s="69"/>
      <c r="V166" s="69"/>
      <c r="W166" s="69"/>
      <c r="X166" s="69"/>
      <c r="Y166" s="69"/>
      <c r="Z166" s="69"/>
      <c r="AA166" s="69"/>
      <c r="AB166" s="69"/>
      <c r="AC166" s="69"/>
      <c r="AD166" s="69"/>
      <c r="AE166" s="69"/>
      <c r="AF166" s="69"/>
      <c r="AG166" s="69"/>
      <c r="AH166" s="69" t="s">
        <v>192</v>
      </c>
    </row>
    <row r="167" spans="2:34" ht="14.4">
      <c r="B167" s="27" t="e">
        <f>VLOOKUP(I167,raw_OCM!B:C,2,0)</f>
        <v>#N/A</v>
      </c>
      <c r="D167" t="b">
        <f t="shared" si="2"/>
        <v>0</v>
      </c>
      <c r="E167" s="27" t="str">
        <f>VLOOKUP(O167,'user list'!A:B,2,0)</f>
        <v>QCYDO</v>
      </c>
      <c r="F167" s="69" t="s">
        <v>3246</v>
      </c>
      <c r="G167" s="69" t="s">
        <v>3247</v>
      </c>
      <c r="H167" s="171">
        <v>45824</v>
      </c>
      <c r="I167" s="69" t="s">
        <v>3248</v>
      </c>
      <c r="J167" s="69"/>
      <c r="K167" s="69"/>
      <c r="L167" s="69"/>
      <c r="M167" s="171">
        <v>45824</v>
      </c>
      <c r="N167" s="69" t="s">
        <v>784</v>
      </c>
      <c r="O167" s="69" t="s">
        <v>270</v>
      </c>
      <c r="P167" s="69">
        <v>1</v>
      </c>
      <c r="Q167" s="69"/>
      <c r="R167" s="69"/>
      <c r="S167" s="69" t="s">
        <v>785</v>
      </c>
      <c r="T167" s="69" t="s">
        <v>786</v>
      </c>
      <c r="U167" s="69"/>
      <c r="V167" s="69"/>
      <c r="W167" s="69"/>
      <c r="X167" s="69"/>
      <c r="Y167" s="69"/>
      <c r="Z167" s="69"/>
      <c r="AA167" s="69"/>
      <c r="AB167" s="69"/>
      <c r="AC167" s="69"/>
      <c r="AD167" s="69"/>
      <c r="AE167" s="69"/>
      <c r="AF167" s="69"/>
      <c r="AG167" s="69"/>
      <c r="AH167" s="69" t="s">
        <v>266</v>
      </c>
    </row>
    <row r="168" spans="2:34" ht="14.4">
      <c r="B168" s="27" t="e">
        <f>VLOOKUP(I168,raw_OCM!B:C,2,0)</f>
        <v>#N/A</v>
      </c>
      <c r="D168" t="b">
        <f t="shared" si="2"/>
        <v>0</v>
      </c>
      <c r="E168" s="27" t="str">
        <f>VLOOKUP(O168,'user list'!A:B,2,0)</f>
        <v>QCYDO</v>
      </c>
      <c r="F168" s="69" t="s">
        <v>3249</v>
      </c>
      <c r="G168" s="69" t="s">
        <v>866</v>
      </c>
      <c r="H168" s="171">
        <v>45818</v>
      </c>
      <c r="I168" s="69" t="s">
        <v>3250</v>
      </c>
      <c r="J168" s="69"/>
      <c r="K168" s="69"/>
      <c r="L168" s="69"/>
      <c r="M168" s="171">
        <v>45824</v>
      </c>
      <c r="N168" s="69" t="s">
        <v>1433</v>
      </c>
      <c r="O168" s="69" t="s">
        <v>270</v>
      </c>
      <c r="P168" s="69">
        <v>1</v>
      </c>
      <c r="Q168" s="69"/>
      <c r="R168" s="69"/>
      <c r="S168" s="69" t="s">
        <v>785</v>
      </c>
      <c r="T168" s="69" t="s">
        <v>786</v>
      </c>
      <c r="U168" s="69"/>
      <c r="V168" s="69"/>
      <c r="W168" s="69"/>
      <c r="X168" s="69"/>
      <c r="Y168" s="69"/>
      <c r="Z168" s="69"/>
      <c r="AA168" s="69"/>
      <c r="AB168" s="69"/>
      <c r="AC168" s="69"/>
      <c r="AD168" s="69"/>
      <c r="AE168" s="69"/>
      <c r="AF168" s="69"/>
      <c r="AG168" s="69"/>
      <c r="AH168" s="69"/>
    </row>
    <row r="169" spans="2:34" ht="14.4">
      <c r="B169" s="27" t="e">
        <f>VLOOKUP(I169,raw_OCM!B:C,2,0)</f>
        <v>#N/A</v>
      </c>
      <c r="D169" t="b">
        <f t="shared" si="2"/>
        <v>0</v>
      </c>
      <c r="E169" s="27" t="str">
        <f>VLOOKUP(O169,'user list'!A:B,2,0)</f>
        <v>QCYDO</v>
      </c>
      <c r="F169" s="69" t="s">
        <v>3251</v>
      </c>
      <c r="G169" s="69" t="s">
        <v>866</v>
      </c>
      <c r="H169" s="171">
        <v>45824</v>
      </c>
      <c r="I169" s="69" t="s">
        <v>3252</v>
      </c>
      <c r="J169" s="69"/>
      <c r="K169" s="69"/>
      <c r="L169" s="69"/>
      <c r="M169" s="171">
        <v>45824</v>
      </c>
      <c r="N169" s="69" t="s">
        <v>784</v>
      </c>
      <c r="O169" s="69" t="s">
        <v>270</v>
      </c>
      <c r="P169" s="69">
        <v>1</v>
      </c>
      <c r="Q169" s="69"/>
      <c r="R169" s="69" t="s">
        <v>160</v>
      </c>
      <c r="S169" s="69" t="s">
        <v>785</v>
      </c>
      <c r="T169" s="69" t="s">
        <v>786</v>
      </c>
      <c r="U169" s="69"/>
      <c r="V169" s="69"/>
      <c r="W169" s="69"/>
      <c r="X169" s="69"/>
      <c r="Y169" s="69"/>
      <c r="Z169" s="69"/>
      <c r="AA169" s="69"/>
      <c r="AB169" s="69"/>
      <c r="AC169" s="69"/>
      <c r="AD169" s="69"/>
      <c r="AE169" s="69"/>
      <c r="AF169" s="69"/>
      <c r="AG169" s="69"/>
      <c r="AH169" s="69" t="s">
        <v>222</v>
      </c>
    </row>
    <row r="170" spans="2:34" ht="14.4">
      <c r="B170" s="27" t="e">
        <f>VLOOKUP(I170,raw_OCM!B:C,2,0)</f>
        <v>#N/A</v>
      </c>
      <c r="D170" t="b">
        <f t="shared" si="2"/>
        <v>0</v>
      </c>
      <c r="E170" s="27" t="str">
        <f>VLOOKUP(O170,'user list'!A:B,2,0)</f>
        <v>QCYDO</v>
      </c>
      <c r="F170" s="69" t="s">
        <v>3253</v>
      </c>
      <c r="G170" s="69" t="s">
        <v>866</v>
      </c>
      <c r="H170" s="171">
        <v>45824</v>
      </c>
      <c r="I170" s="69" t="s">
        <v>3254</v>
      </c>
      <c r="J170" s="69"/>
      <c r="K170" s="69"/>
      <c r="L170" s="69"/>
      <c r="M170" s="171">
        <v>45824</v>
      </c>
      <c r="N170" s="69" t="s">
        <v>784</v>
      </c>
      <c r="O170" s="69" t="s">
        <v>270</v>
      </c>
      <c r="P170" s="69">
        <v>1</v>
      </c>
      <c r="Q170" s="69"/>
      <c r="R170" s="69"/>
      <c r="S170" s="69" t="s">
        <v>785</v>
      </c>
      <c r="T170" s="69" t="s">
        <v>786</v>
      </c>
      <c r="U170" s="69"/>
      <c r="V170" s="69"/>
      <c r="W170" s="69"/>
      <c r="X170" s="69"/>
      <c r="Y170" s="69"/>
      <c r="Z170" s="69"/>
      <c r="AA170" s="69"/>
      <c r="AB170" s="69"/>
      <c r="AC170" s="69"/>
      <c r="AD170" s="69"/>
      <c r="AE170" s="69"/>
      <c r="AF170" s="69"/>
      <c r="AG170" s="69"/>
      <c r="AH170" s="69" t="s">
        <v>219</v>
      </c>
    </row>
    <row r="171" spans="2:34" ht="14.4">
      <c r="B171" s="27" t="e">
        <f>VLOOKUP(I171,raw_OCM!B:C,2,0)</f>
        <v>#N/A</v>
      </c>
      <c r="D171" t="b">
        <f t="shared" si="2"/>
        <v>0</v>
      </c>
      <c r="E171" s="27" t="str">
        <f>VLOOKUP(O171,'user list'!A:B,2,0)</f>
        <v>QCYDO</v>
      </c>
      <c r="F171" s="69" t="s">
        <v>3255</v>
      </c>
      <c r="G171" s="69" t="s">
        <v>866</v>
      </c>
      <c r="H171" s="171">
        <v>45824</v>
      </c>
      <c r="I171" s="69" t="s">
        <v>3256</v>
      </c>
      <c r="J171" s="69"/>
      <c r="K171" s="69"/>
      <c r="L171" s="69"/>
      <c r="M171" s="171">
        <v>45824</v>
      </c>
      <c r="N171" s="69" t="s">
        <v>784</v>
      </c>
      <c r="O171" s="69" t="s">
        <v>270</v>
      </c>
      <c r="P171" s="69">
        <v>1</v>
      </c>
      <c r="Q171" s="69"/>
      <c r="R171" s="69" t="s">
        <v>160</v>
      </c>
      <c r="S171" s="69" t="s">
        <v>785</v>
      </c>
      <c r="T171" s="69" t="s">
        <v>786</v>
      </c>
      <c r="U171" s="69"/>
      <c r="V171" s="69"/>
      <c r="W171" s="69"/>
      <c r="X171" s="69"/>
      <c r="Y171" s="69"/>
      <c r="Z171" s="69"/>
      <c r="AA171" s="69"/>
      <c r="AB171" s="69"/>
      <c r="AC171" s="69"/>
      <c r="AD171" s="69"/>
      <c r="AE171" s="69"/>
      <c r="AF171" s="69"/>
      <c r="AG171" s="69"/>
      <c r="AH171" s="69" t="s">
        <v>258</v>
      </c>
    </row>
    <row r="172" spans="2:34" ht="14.4">
      <c r="B172" s="27" t="e">
        <f>VLOOKUP(I172,raw_OCM!B:C,2,0)</f>
        <v>#N/A</v>
      </c>
      <c r="D172" t="b">
        <f t="shared" si="2"/>
        <v>0</v>
      </c>
      <c r="E172" s="27" t="str">
        <f>VLOOKUP(O172,'user list'!A:B,2,0)</f>
        <v>QCYDO</v>
      </c>
      <c r="F172" s="69" t="s">
        <v>3257</v>
      </c>
      <c r="G172" s="69" t="s">
        <v>866</v>
      </c>
      <c r="H172" s="171">
        <v>45824</v>
      </c>
      <c r="I172" s="69" t="s">
        <v>3258</v>
      </c>
      <c r="J172" s="69"/>
      <c r="K172" s="69"/>
      <c r="L172" s="69"/>
      <c r="M172" s="171">
        <v>45824</v>
      </c>
      <c r="N172" s="69" t="s">
        <v>784</v>
      </c>
      <c r="O172" s="69" t="s">
        <v>270</v>
      </c>
      <c r="P172" s="69">
        <v>1</v>
      </c>
      <c r="Q172" s="69"/>
      <c r="R172" s="69" t="s">
        <v>160</v>
      </c>
      <c r="S172" s="69" t="s">
        <v>785</v>
      </c>
      <c r="T172" s="69" t="s">
        <v>786</v>
      </c>
      <c r="U172" s="69"/>
      <c r="V172" s="69"/>
      <c r="W172" s="69"/>
      <c r="X172" s="69"/>
      <c r="Y172" s="69"/>
      <c r="Z172" s="69"/>
      <c r="AA172" s="69"/>
      <c r="AB172" s="69"/>
      <c r="AC172" s="69"/>
      <c r="AD172" s="69"/>
      <c r="AE172" s="69"/>
      <c r="AF172" s="69"/>
      <c r="AG172" s="69"/>
      <c r="AH172" s="69" t="s">
        <v>259</v>
      </c>
    </row>
    <row r="173" spans="2:34" ht="14.4">
      <c r="B173" s="27" t="e">
        <f>VLOOKUP(I173,raw_OCM!B:C,2,0)</f>
        <v>#N/A</v>
      </c>
      <c r="D173" t="b">
        <f t="shared" si="2"/>
        <v>0</v>
      </c>
      <c r="E173" s="27" t="str">
        <f>VLOOKUP(O173,'user list'!A:B,2,0)</f>
        <v>QCYDO</v>
      </c>
      <c r="F173" s="69" t="s">
        <v>3259</v>
      </c>
      <c r="G173" s="69" t="s">
        <v>866</v>
      </c>
      <c r="H173" s="171">
        <v>45824</v>
      </c>
      <c r="I173" s="69" t="s">
        <v>3260</v>
      </c>
      <c r="J173" s="69"/>
      <c r="K173" s="69"/>
      <c r="L173" s="69"/>
      <c r="M173" s="171">
        <v>45824</v>
      </c>
      <c r="N173" s="69" t="s">
        <v>1433</v>
      </c>
      <c r="O173" s="69" t="s">
        <v>270</v>
      </c>
      <c r="P173" s="69">
        <v>1</v>
      </c>
      <c r="Q173" s="69"/>
      <c r="R173" s="69" t="s">
        <v>160</v>
      </c>
      <c r="S173" s="69" t="s">
        <v>785</v>
      </c>
      <c r="T173" s="69" t="s">
        <v>786</v>
      </c>
      <c r="U173" s="69"/>
      <c r="V173" s="69"/>
      <c r="W173" s="69"/>
      <c r="X173" s="69"/>
      <c r="Y173" s="69"/>
      <c r="Z173" s="69"/>
      <c r="AA173" s="69"/>
      <c r="AB173" s="69"/>
      <c r="AC173" s="69"/>
      <c r="AD173" s="69"/>
      <c r="AE173" s="69"/>
      <c r="AF173" s="69"/>
      <c r="AG173" s="69"/>
      <c r="AH173" s="69"/>
    </row>
    <row r="174" spans="2:34" ht="14.4">
      <c r="B174" s="27" t="e">
        <f>VLOOKUP(I174,raw_OCM!B:C,2,0)</f>
        <v>#N/A</v>
      </c>
      <c r="D174" t="b">
        <f t="shared" si="2"/>
        <v>0</v>
      </c>
      <c r="E174" s="27" t="str">
        <f>VLOOKUP(O174,'user list'!A:B,2,0)</f>
        <v>QCYDO</v>
      </c>
      <c r="F174" s="69" t="s">
        <v>3261</v>
      </c>
      <c r="G174" s="69" t="s">
        <v>866</v>
      </c>
      <c r="H174" s="171">
        <v>45824</v>
      </c>
      <c r="I174" s="69" t="s">
        <v>3262</v>
      </c>
      <c r="J174" s="69"/>
      <c r="K174" s="69"/>
      <c r="L174" s="69"/>
      <c r="M174" s="171">
        <v>45824</v>
      </c>
      <c r="N174" s="69" t="s">
        <v>784</v>
      </c>
      <c r="O174" s="69" t="s">
        <v>270</v>
      </c>
      <c r="P174" s="69">
        <v>1</v>
      </c>
      <c r="Q174" s="69"/>
      <c r="R174" s="69"/>
      <c r="S174" s="69" t="s">
        <v>785</v>
      </c>
      <c r="T174" s="69" t="s">
        <v>786</v>
      </c>
      <c r="U174" s="69"/>
      <c r="V174" s="69"/>
      <c r="W174" s="69"/>
      <c r="X174" s="69"/>
      <c r="Y174" s="69"/>
      <c r="Z174" s="69"/>
      <c r="AA174" s="69"/>
      <c r="AB174" s="69"/>
      <c r="AC174" s="69"/>
      <c r="AD174" s="69"/>
      <c r="AE174" s="69"/>
      <c r="AF174" s="69"/>
      <c r="AG174" s="69"/>
      <c r="AH174" s="69" t="s">
        <v>261</v>
      </c>
    </row>
    <row r="175" spans="2:34" ht="14.4">
      <c r="B175" s="27" t="e">
        <f>VLOOKUP(I175,raw_OCM!B:C,2,0)</f>
        <v>#N/A</v>
      </c>
      <c r="D175" t="b">
        <f t="shared" si="2"/>
        <v>0</v>
      </c>
      <c r="E175" s="27" t="str">
        <f>VLOOKUP(O175,'user list'!A:B,2,0)</f>
        <v>QCYDO</v>
      </c>
      <c r="F175" s="69" t="s">
        <v>3263</v>
      </c>
      <c r="G175" s="69" t="s">
        <v>866</v>
      </c>
      <c r="H175" s="171">
        <v>45824</v>
      </c>
      <c r="I175" s="69" t="s">
        <v>3264</v>
      </c>
      <c r="J175" s="69"/>
      <c r="K175" s="69"/>
      <c r="L175" s="69"/>
      <c r="M175" s="171">
        <v>45824</v>
      </c>
      <c r="N175" s="69" t="s">
        <v>784</v>
      </c>
      <c r="O175" s="69" t="s">
        <v>270</v>
      </c>
      <c r="P175" s="69">
        <v>1</v>
      </c>
      <c r="Q175" s="69"/>
      <c r="R175" s="69" t="s">
        <v>160</v>
      </c>
      <c r="S175" s="69" t="s">
        <v>785</v>
      </c>
      <c r="T175" s="69" t="s">
        <v>786</v>
      </c>
      <c r="U175" s="69"/>
      <c r="V175" s="69"/>
      <c r="W175" s="69"/>
      <c r="X175" s="69"/>
      <c r="Y175" s="69"/>
      <c r="Z175" s="69"/>
      <c r="AA175" s="69"/>
      <c r="AB175" s="69"/>
      <c r="AC175" s="69"/>
      <c r="AD175" s="69"/>
      <c r="AE175" s="69"/>
      <c r="AF175" s="69"/>
      <c r="AG175" s="69"/>
      <c r="AH175" s="69" t="s">
        <v>271</v>
      </c>
    </row>
    <row r="176" spans="2:34" ht="14.4">
      <c r="B176" s="27" t="e">
        <f>VLOOKUP(I176,raw_OCM!B:C,2,0)</f>
        <v>#N/A</v>
      </c>
      <c r="D176" t="b">
        <f t="shared" si="2"/>
        <v>0</v>
      </c>
      <c r="E176" s="27" t="str">
        <f>VLOOKUP(O176,'user list'!A:B,2,0)</f>
        <v>PDAO</v>
      </c>
      <c r="F176" s="69" t="s">
        <v>3265</v>
      </c>
      <c r="G176" s="69" t="s">
        <v>82</v>
      </c>
      <c r="H176" s="171">
        <v>45824</v>
      </c>
      <c r="I176" s="69" t="s">
        <v>3266</v>
      </c>
      <c r="J176" s="69"/>
      <c r="K176" s="69"/>
      <c r="L176" s="69"/>
      <c r="M176" s="171">
        <v>45824</v>
      </c>
      <c r="N176" s="69" t="s">
        <v>784</v>
      </c>
      <c r="O176" s="69" t="s">
        <v>258</v>
      </c>
      <c r="P176" s="69">
        <v>1</v>
      </c>
      <c r="Q176" s="69"/>
      <c r="R176" s="69"/>
      <c r="S176" s="69" t="s">
        <v>828</v>
      </c>
      <c r="T176" s="69" t="s">
        <v>2885</v>
      </c>
      <c r="U176" s="69"/>
      <c r="V176" s="69"/>
      <c r="W176" s="69"/>
      <c r="X176" s="69"/>
      <c r="Y176" s="69"/>
      <c r="Z176" s="69"/>
      <c r="AA176" s="69"/>
      <c r="AB176" s="69"/>
      <c r="AC176" s="69"/>
      <c r="AD176" s="69"/>
      <c r="AE176" s="69"/>
      <c r="AF176" s="69"/>
      <c r="AG176" s="69"/>
      <c r="AH176" s="69" t="s">
        <v>275</v>
      </c>
    </row>
    <row r="177" spans="2:34" ht="14.4">
      <c r="B177" s="27" t="e">
        <f>VLOOKUP(I177,raw_OCM!B:C,2,0)</f>
        <v>#N/A</v>
      </c>
      <c r="D177" t="b">
        <f t="shared" si="2"/>
        <v>0</v>
      </c>
      <c r="E177" s="27" t="str">
        <f>VLOOKUP(O177,'user list'!A:B,2,0)</f>
        <v>QCYDO</v>
      </c>
      <c r="F177" s="69" t="s">
        <v>3267</v>
      </c>
      <c r="G177" s="69" t="s">
        <v>866</v>
      </c>
      <c r="H177" s="171">
        <v>45824</v>
      </c>
      <c r="I177" s="69" t="s">
        <v>3268</v>
      </c>
      <c r="J177" s="69"/>
      <c r="K177" s="69"/>
      <c r="L177" s="69"/>
      <c r="M177" s="171">
        <v>45824</v>
      </c>
      <c r="N177" s="69" t="s">
        <v>784</v>
      </c>
      <c r="O177" s="69" t="s">
        <v>270</v>
      </c>
      <c r="P177" s="69">
        <v>1</v>
      </c>
      <c r="Q177" s="69"/>
      <c r="R177" s="69" t="s">
        <v>160</v>
      </c>
      <c r="S177" s="69" t="s">
        <v>785</v>
      </c>
      <c r="T177" s="69" t="s">
        <v>786</v>
      </c>
      <c r="U177" s="69"/>
      <c r="V177" s="69"/>
      <c r="W177" s="69"/>
      <c r="X177" s="69"/>
      <c r="Y177" s="69"/>
      <c r="Z177" s="69"/>
      <c r="AA177" s="69"/>
      <c r="AB177" s="69"/>
      <c r="AC177" s="69"/>
      <c r="AD177" s="69"/>
      <c r="AE177" s="69"/>
      <c r="AF177" s="69"/>
      <c r="AG177" s="69"/>
      <c r="AH177" s="69" t="s">
        <v>273</v>
      </c>
    </row>
    <row r="178" spans="2:34" ht="14.4">
      <c r="B178" s="27" t="e">
        <f>VLOOKUP(I178,raw_OCM!B:C,2,0)</f>
        <v>#N/A</v>
      </c>
      <c r="D178" t="b">
        <f t="shared" si="2"/>
        <v>0</v>
      </c>
      <c r="E178" s="27" t="str">
        <f>VLOOKUP(O178,'user list'!A:B,2,0)</f>
        <v>QCYDO</v>
      </c>
      <c r="F178" s="69" t="s">
        <v>3269</v>
      </c>
      <c r="G178" s="69" t="s">
        <v>866</v>
      </c>
      <c r="H178" s="171">
        <v>45819</v>
      </c>
      <c r="I178" s="69" t="s">
        <v>3270</v>
      </c>
      <c r="J178" s="69"/>
      <c r="K178" s="69"/>
      <c r="L178" s="69"/>
      <c r="M178" s="171">
        <v>45824</v>
      </c>
      <c r="N178" s="69" t="s">
        <v>1433</v>
      </c>
      <c r="O178" s="69" t="s">
        <v>270</v>
      </c>
      <c r="P178" s="69">
        <v>1</v>
      </c>
      <c r="Q178" s="69"/>
      <c r="R178" s="69"/>
      <c r="S178" s="69" t="s">
        <v>792</v>
      </c>
      <c r="T178" s="69" t="s">
        <v>793</v>
      </c>
      <c r="U178" s="69"/>
      <c r="V178" s="69"/>
      <c r="W178" s="69"/>
      <c r="X178" s="69"/>
      <c r="Y178" s="69"/>
      <c r="Z178" s="69"/>
      <c r="AA178" s="69"/>
      <c r="AB178" s="69"/>
      <c r="AC178" s="69"/>
      <c r="AD178" s="69"/>
      <c r="AE178" s="69"/>
      <c r="AF178" s="69"/>
      <c r="AG178" s="69"/>
      <c r="AH178" s="69"/>
    </row>
    <row r="179" spans="2:34" ht="14.4">
      <c r="B179" s="27" t="e">
        <f>VLOOKUP(I179,raw_OCM!B:C,2,0)</f>
        <v>#N/A</v>
      </c>
      <c r="D179" t="b">
        <f t="shared" si="2"/>
        <v>0</v>
      </c>
      <c r="E179" s="27" t="str">
        <f>VLOOKUP(O179,'user list'!A:B,2,0)</f>
        <v>QCYDO</v>
      </c>
      <c r="F179" s="69" t="s">
        <v>3271</v>
      </c>
      <c r="G179" s="69" t="s">
        <v>866</v>
      </c>
      <c r="H179" s="171">
        <v>45821</v>
      </c>
      <c r="I179" s="69" t="s">
        <v>3272</v>
      </c>
      <c r="J179" s="69"/>
      <c r="K179" s="69"/>
      <c r="L179" s="69"/>
      <c r="M179" s="171">
        <v>45824</v>
      </c>
      <c r="N179" s="69" t="s">
        <v>1433</v>
      </c>
      <c r="O179" s="69" t="s">
        <v>270</v>
      </c>
      <c r="P179" s="69">
        <v>1</v>
      </c>
      <c r="Q179" s="69"/>
      <c r="R179" s="69"/>
      <c r="S179" s="69" t="s">
        <v>792</v>
      </c>
      <c r="T179" s="69" t="s">
        <v>793</v>
      </c>
      <c r="U179" s="69"/>
      <c r="V179" s="69"/>
      <c r="W179" s="69"/>
      <c r="X179" s="69"/>
      <c r="Y179" s="69"/>
      <c r="Z179" s="69"/>
      <c r="AA179" s="69"/>
      <c r="AB179" s="69"/>
      <c r="AC179" s="69"/>
      <c r="AD179" s="69"/>
      <c r="AE179" s="69"/>
      <c r="AF179" s="69"/>
      <c r="AG179" s="69"/>
      <c r="AH179" s="69"/>
    </row>
    <row r="180" spans="2:34" ht="14.4">
      <c r="B180" s="27" t="e">
        <f>VLOOKUP(I180,raw_OCM!B:C,2,0)</f>
        <v>#N/A</v>
      </c>
      <c r="D180" t="b">
        <f t="shared" si="2"/>
        <v>0</v>
      </c>
      <c r="E180" s="27" t="str">
        <f>VLOOKUP(O180,'user list'!A:B,2,0)</f>
        <v>QCYDO</v>
      </c>
      <c r="F180" s="69" t="s">
        <v>3273</v>
      </c>
      <c r="G180" s="69" t="s">
        <v>866</v>
      </c>
      <c r="H180" s="171">
        <v>45819</v>
      </c>
      <c r="I180" s="69" t="s">
        <v>3274</v>
      </c>
      <c r="J180" s="69"/>
      <c r="K180" s="69"/>
      <c r="L180" s="69"/>
      <c r="M180" s="171">
        <v>45824</v>
      </c>
      <c r="N180" s="69" t="s">
        <v>1433</v>
      </c>
      <c r="O180" s="69" t="s">
        <v>270</v>
      </c>
      <c r="P180" s="69">
        <v>1</v>
      </c>
      <c r="Q180" s="69"/>
      <c r="R180" s="69"/>
      <c r="S180" s="69" t="s">
        <v>792</v>
      </c>
      <c r="T180" s="69" t="s">
        <v>793</v>
      </c>
      <c r="U180" s="69"/>
      <c r="V180" s="69"/>
      <c r="W180" s="69"/>
      <c r="X180" s="69"/>
      <c r="Y180" s="69"/>
      <c r="Z180" s="69"/>
      <c r="AA180" s="69"/>
      <c r="AB180" s="69"/>
      <c r="AC180" s="69"/>
      <c r="AD180" s="69"/>
      <c r="AE180" s="69"/>
      <c r="AF180" s="69"/>
      <c r="AG180" s="69"/>
      <c r="AH180" s="69"/>
    </row>
    <row r="181" spans="2:34" ht="14.4">
      <c r="B181" s="27" t="e">
        <f>VLOOKUP(I181,raw_OCM!B:C,2,0)</f>
        <v>#N/A</v>
      </c>
      <c r="D181" t="b">
        <f t="shared" si="2"/>
        <v>0</v>
      </c>
      <c r="E181" s="27" t="str">
        <f>VLOOKUP(O181,'user list'!A:B,2,0)</f>
        <v>QCYDO</v>
      </c>
      <c r="F181" s="69" t="s">
        <v>922</v>
      </c>
      <c r="G181" s="69" t="s">
        <v>866</v>
      </c>
      <c r="H181" s="171">
        <v>45821</v>
      </c>
      <c r="I181" s="69" t="s">
        <v>3275</v>
      </c>
      <c r="J181" s="69"/>
      <c r="K181" s="69"/>
      <c r="L181" s="69"/>
      <c r="M181" s="171">
        <v>45824</v>
      </c>
      <c r="N181" s="69" t="s">
        <v>1433</v>
      </c>
      <c r="O181" s="69" t="s">
        <v>270</v>
      </c>
      <c r="P181" s="69">
        <v>1</v>
      </c>
      <c r="Q181" s="69"/>
      <c r="R181" s="69" t="s">
        <v>270</v>
      </c>
      <c r="S181" s="69" t="s">
        <v>785</v>
      </c>
      <c r="T181" s="69" t="s">
        <v>786</v>
      </c>
      <c r="U181" s="69"/>
      <c r="V181" s="69"/>
      <c r="W181" s="69"/>
      <c r="X181" s="69"/>
      <c r="Y181" s="69"/>
      <c r="Z181" s="69"/>
      <c r="AA181" s="69"/>
      <c r="AB181" s="69"/>
      <c r="AC181" s="69"/>
      <c r="AD181" s="69"/>
      <c r="AE181" s="69"/>
      <c r="AF181" s="69"/>
      <c r="AG181" s="69"/>
      <c r="AH181" s="69"/>
    </row>
    <row r="182" spans="2:34" ht="14.4">
      <c r="B182" s="27" t="e">
        <f>VLOOKUP(I182,raw_OCM!B:C,2,0)</f>
        <v>#N/A</v>
      </c>
      <c r="D182" t="b">
        <f t="shared" si="2"/>
        <v>0</v>
      </c>
      <c r="E182" s="27" t="str">
        <f>VLOOKUP(O182,'user list'!A:B,2,0)</f>
        <v>MDAD</v>
      </c>
      <c r="F182" s="69" t="s">
        <v>3276</v>
      </c>
      <c r="G182" s="69" t="s">
        <v>42</v>
      </c>
      <c r="H182" s="171">
        <v>45824</v>
      </c>
      <c r="I182" s="69" t="s">
        <v>3277</v>
      </c>
      <c r="J182" s="69"/>
      <c r="K182" s="69"/>
      <c r="L182" s="69"/>
      <c r="M182" s="171">
        <v>45824</v>
      </c>
      <c r="N182" s="69" t="s">
        <v>784</v>
      </c>
      <c r="O182" s="69" t="s">
        <v>223</v>
      </c>
      <c r="P182" s="69">
        <v>1</v>
      </c>
      <c r="Q182" s="69"/>
      <c r="R182" s="69"/>
      <c r="S182" s="69" t="s">
        <v>828</v>
      </c>
      <c r="T182" s="69" t="s">
        <v>847</v>
      </c>
      <c r="U182" s="69" t="s">
        <v>809</v>
      </c>
      <c r="V182" s="69"/>
      <c r="W182" s="69"/>
      <c r="X182" s="69"/>
      <c r="Y182" s="69"/>
      <c r="Z182" s="69"/>
      <c r="AA182" s="69"/>
      <c r="AB182" s="69"/>
      <c r="AC182" s="69"/>
      <c r="AD182" s="69"/>
      <c r="AE182" s="69"/>
      <c r="AF182" s="69"/>
      <c r="AG182" s="69"/>
      <c r="AH182" s="69" t="s">
        <v>227</v>
      </c>
    </row>
    <row r="183" spans="2:34" ht="14.4">
      <c r="B183" s="27" t="e">
        <f>VLOOKUP(I183,raw_OCM!B:C,2,0)</f>
        <v>#N/A</v>
      </c>
      <c r="D183" t="b">
        <f t="shared" si="2"/>
        <v>0</v>
      </c>
      <c r="E183" s="27" t="str">
        <f>VLOOKUP(O183,'user list'!A:B,2,0)</f>
        <v>MDAD</v>
      </c>
      <c r="F183" s="69" t="s">
        <v>2379</v>
      </c>
      <c r="G183" s="69" t="s">
        <v>42</v>
      </c>
      <c r="H183" s="171">
        <v>45824</v>
      </c>
      <c r="I183" s="69" t="s">
        <v>3278</v>
      </c>
      <c r="J183" s="69"/>
      <c r="K183" s="69"/>
      <c r="L183" s="69"/>
      <c r="M183" s="171">
        <v>45824</v>
      </c>
      <c r="N183" s="69" t="s">
        <v>784</v>
      </c>
      <c r="O183" s="69" t="s">
        <v>223</v>
      </c>
      <c r="P183" s="69">
        <v>1</v>
      </c>
      <c r="Q183" s="69"/>
      <c r="R183" s="69"/>
      <c r="S183" s="69" t="s">
        <v>828</v>
      </c>
      <c r="T183" s="69" t="s">
        <v>847</v>
      </c>
      <c r="U183" s="69" t="s">
        <v>809</v>
      </c>
      <c r="V183" s="69"/>
      <c r="W183" s="69"/>
      <c r="X183" s="69"/>
      <c r="Y183" s="69"/>
      <c r="Z183" s="69"/>
      <c r="AA183" s="69"/>
      <c r="AB183" s="69"/>
      <c r="AC183" s="69"/>
      <c r="AD183" s="69"/>
      <c r="AE183" s="69"/>
      <c r="AF183" s="69"/>
      <c r="AG183" s="69"/>
      <c r="AH183" s="69" t="s">
        <v>227</v>
      </c>
    </row>
    <row r="184" spans="2:34" ht="14.4">
      <c r="B184" s="27" t="e">
        <f>VLOOKUP(I184,raw_OCM!B:C,2,0)</f>
        <v>#N/A</v>
      </c>
      <c r="D184" t="b">
        <f t="shared" si="2"/>
        <v>0</v>
      </c>
      <c r="E184" s="27" t="str">
        <f>VLOOKUP(O184,'user list'!A:B,2,0)</f>
        <v>DOE</v>
      </c>
      <c r="F184" s="69" t="s">
        <v>3279</v>
      </c>
      <c r="G184" s="69" t="s">
        <v>69</v>
      </c>
      <c r="H184" s="171">
        <v>45824</v>
      </c>
      <c r="I184" s="69" t="s">
        <v>3280</v>
      </c>
      <c r="J184" s="69"/>
      <c r="K184" s="69"/>
      <c r="L184" s="69"/>
      <c r="M184" s="171">
        <v>45824</v>
      </c>
      <c r="N184" s="69" t="s">
        <v>1433</v>
      </c>
      <c r="O184" s="69" t="s">
        <v>212</v>
      </c>
      <c r="P184" s="69">
        <v>1</v>
      </c>
      <c r="Q184" s="69" t="s">
        <v>3279</v>
      </c>
      <c r="R184" s="69"/>
      <c r="S184" s="69" t="s">
        <v>889</v>
      </c>
      <c r="T184" s="69" t="s">
        <v>966</v>
      </c>
      <c r="U184" s="69" t="s">
        <v>809</v>
      </c>
      <c r="V184" s="69"/>
      <c r="W184" s="69"/>
      <c r="X184" s="69"/>
      <c r="Y184" s="69"/>
      <c r="Z184" s="69"/>
      <c r="AA184" s="69"/>
      <c r="AB184" s="69"/>
      <c r="AC184" s="69"/>
      <c r="AD184" s="69"/>
      <c r="AE184" s="69"/>
      <c r="AF184" s="69"/>
      <c r="AG184" s="69"/>
      <c r="AH184" s="69"/>
    </row>
    <row r="185" spans="2:34" ht="14.4">
      <c r="B185" s="27" t="e">
        <f>VLOOKUP(I185,raw_OCM!B:C,2,0)</f>
        <v>#N/A</v>
      </c>
      <c r="D185" t="b">
        <f t="shared" si="2"/>
        <v>0</v>
      </c>
      <c r="E185" s="27" t="str">
        <f>VLOOKUP(O185,'user list'!A:B,2,0)</f>
        <v>OCAs</v>
      </c>
      <c r="F185" s="69" t="s">
        <v>3281</v>
      </c>
      <c r="G185" s="69" t="s">
        <v>45</v>
      </c>
      <c r="H185" s="171">
        <v>45824</v>
      </c>
      <c r="I185" s="69" t="s">
        <v>3282</v>
      </c>
      <c r="J185" s="69"/>
      <c r="K185" s="69"/>
      <c r="L185" s="69"/>
      <c r="M185" s="171">
        <v>45824</v>
      </c>
      <c r="N185" s="69" t="s">
        <v>784</v>
      </c>
      <c r="O185" s="69" t="s">
        <v>279</v>
      </c>
      <c r="P185" s="69">
        <v>1</v>
      </c>
      <c r="Q185" s="69"/>
      <c r="R185" s="69"/>
      <c r="S185" s="69" t="s">
        <v>785</v>
      </c>
      <c r="T185" s="69" t="s">
        <v>786</v>
      </c>
      <c r="U185" s="69"/>
      <c r="V185" s="69"/>
      <c r="W185" s="69"/>
      <c r="X185" s="69"/>
      <c r="Y185" s="69"/>
      <c r="Z185" s="69"/>
      <c r="AA185" s="69"/>
      <c r="AB185" s="69"/>
      <c r="AC185" s="69"/>
      <c r="AD185" s="69"/>
      <c r="AE185" s="69"/>
      <c r="AF185" s="69"/>
      <c r="AG185" s="69"/>
      <c r="AH185" s="69" t="s">
        <v>204</v>
      </c>
    </row>
    <row r="186" spans="2:34" ht="14.4">
      <c r="B186" s="27" t="e">
        <f>VLOOKUP(I186,raw_OCM!B:C,2,0)</f>
        <v>#N/A</v>
      </c>
      <c r="D186" t="b">
        <f t="shared" si="2"/>
        <v>0</v>
      </c>
      <c r="E186" s="27" t="str">
        <f>VLOOKUP(O186,'user list'!A:B,2,0)</f>
        <v>DOE</v>
      </c>
      <c r="F186" s="69" t="s">
        <v>922</v>
      </c>
      <c r="G186" s="69" t="s">
        <v>69</v>
      </c>
      <c r="H186" s="171">
        <v>45824</v>
      </c>
      <c r="I186" s="69" t="s">
        <v>3283</v>
      </c>
      <c r="J186" s="69"/>
      <c r="K186" s="69"/>
      <c r="L186" s="69"/>
      <c r="M186" s="171">
        <v>45824</v>
      </c>
      <c r="N186" s="69" t="s">
        <v>1433</v>
      </c>
      <c r="O186" s="69" t="s">
        <v>212</v>
      </c>
      <c r="P186" s="69">
        <v>1</v>
      </c>
      <c r="Q186" s="69" t="s">
        <v>922</v>
      </c>
      <c r="R186" s="69"/>
      <c r="S186" s="69" t="s">
        <v>785</v>
      </c>
      <c r="T186" s="69" t="s">
        <v>786</v>
      </c>
      <c r="U186" s="69" t="s">
        <v>809</v>
      </c>
      <c r="V186" s="69"/>
      <c r="W186" s="69"/>
      <c r="X186" s="69"/>
      <c r="Y186" s="69"/>
      <c r="Z186" s="69"/>
      <c r="AA186" s="69"/>
      <c r="AB186" s="69"/>
      <c r="AC186" s="69"/>
      <c r="AD186" s="69"/>
      <c r="AE186" s="69"/>
      <c r="AF186" s="69"/>
      <c r="AG186" s="69"/>
      <c r="AH186" s="69"/>
    </row>
    <row r="187" spans="2:34" ht="14.4">
      <c r="B187" s="27" t="e">
        <f>VLOOKUP(I187,raw_OCM!B:C,2,0)</f>
        <v>#N/A</v>
      </c>
      <c r="D187" t="b">
        <f t="shared" si="2"/>
        <v>0</v>
      </c>
      <c r="E187" s="27" t="str">
        <f>VLOOKUP(O187,'user list'!A:B,2,0)</f>
        <v>DOE</v>
      </c>
      <c r="F187" s="69" t="s">
        <v>1207</v>
      </c>
      <c r="G187" s="69" t="s">
        <v>69</v>
      </c>
      <c r="H187" s="171">
        <v>45824</v>
      </c>
      <c r="I187" s="69" t="s">
        <v>3284</v>
      </c>
      <c r="J187" s="69"/>
      <c r="K187" s="69"/>
      <c r="L187" s="69"/>
      <c r="M187" s="171">
        <v>45824</v>
      </c>
      <c r="N187" s="69" t="s">
        <v>784</v>
      </c>
      <c r="O187" s="69" t="s">
        <v>212</v>
      </c>
      <c r="P187" s="69">
        <v>1</v>
      </c>
      <c r="Q187" s="69" t="s">
        <v>1207</v>
      </c>
      <c r="R187" s="69"/>
      <c r="S187" s="69" t="s">
        <v>785</v>
      </c>
      <c r="T187" s="69" t="s">
        <v>786</v>
      </c>
      <c r="U187" s="69" t="s">
        <v>787</v>
      </c>
      <c r="V187" s="69"/>
      <c r="W187" s="69"/>
      <c r="X187" s="69"/>
      <c r="Y187" s="69"/>
      <c r="Z187" s="69"/>
      <c r="AA187" s="69"/>
      <c r="AB187" s="69"/>
      <c r="AC187" s="69"/>
      <c r="AD187" s="69"/>
      <c r="AE187" s="69"/>
      <c r="AF187" s="69"/>
      <c r="AG187" s="69"/>
      <c r="AH187" s="69" t="s">
        <v>200</v>
      </c>
    </row>
    <row r="188" spans="2:34" ht="14.4">
      <c r="B188" s="27" t="e">
        <f>VLOOKUP(I188,raw_OCM!B:C,2,0)</f>
        <v>#N/A</v>
      </c>
      <c r="D188" t="b">
        <f t="shared" si="2"/>
        <v>0</v>
      </c>
      <c r="E188" s="27" t="str">
        <f>VLOOKUP(O188,'user list'!A:B,2,0)</f>
        <v>DOE</v>
      </c>
      <c r="F188" s="69" t="s">
        <v>3285</v>
      </c>
      <c r="G188" s="69" t="s">
        <v>69</v>
      </c>
      <c r="H188" s="171">
        <v>45824</v>
      </c>
      <c r="I188" s="69" t="s">
        <v>3286</v>
      </c>
      <c r="J188" s="69"/>
      <c r="K188" s="69"/>
      <c r="L188" s="69"/>
      <c r="M188" s="171">
        <v>45824</v>
      </c>
      <c r="N188" s="69" t="s">
        <v>1433</v>
      </c>
      <c r="O188" s="69" t="s">
        <v>212</v>
      </c>
      <c r="P188" s="69">
        <v>1</v>
      </c>
      <c r="Q188" s="69" t="s">
        <v>3285</v>
      </c>
      <c r="R188" s="69"/>
      <c r="S188" s="69" t="s">
        <v>851</v>
      </c>
      <c r="T188" s="69" t="s">
        <v>852</v>
      </c>
      <c r="U188" s="69" t="s">
        <v>787</v>
      </c>
      <c r="V188" s="69"/>
      <c r="W188" s="69"/>
      <c r="X188" s="69"/>
      <c r="Y188" s="69"/>
      <c r="Z188" s="69"/>
      <c r="AA188" s="69"/>
      <c r="AB188" s="69"/>
      <c r="AC188" s="69"/>
      <c r="AD188" s="69"/>
      <c r="AE188" s="69"/>
      <c r="AF188" s="69"/>
      <c r="AG188" s="69"/>
      <c r="AH188" s="69"/>
    </row>
    <row r="189" spans="2:34" ht="14.4">
      <c r="B189" s="27" t="e">
        <f>VLOOKUP(I189,raw_OCM!B:C,2,0)</f>
        <v>#N/A</v>
      </c>
      <c r="D189" t="b">
        <f t="shared" si="2"/>
        <v>0</v>
      </c>
      <c r="E189" s="27" t="str">
        <f>VLOOKUP(O189,'user list'!A:B,2,0)</f>
        <v>DOE</v>
      </c>
      <c r="F189" s="69" t="s">
        <v>3287</v>
      </c>
      <c r="G189" s="69" t="s">
        <v>69</v>
      </c>
      <c r="H189" s="171">
        <v>45824</v>
      </c>
      <c r="I189" s="69" t="s">
        <v>3288</v>
      </c>
      <c r="J189" s="69"/>
      <c r="K189" s="69"/>
      <c r="L189" s="69"/>
      <c r="M189" s="171">
        <v>45824</v>
      </c>
      <c r="N189" s="69" t="s">
        <v>784</v>
      </c>
      <c r="O189" s="69" t="s">
        <v>212</v>
      </c>
      <c r="P189" s="69">
        <v>1</v>
      </c>
      <c r="Q189" s="69" t="s">
        <v>3289</v>
      </c>
      <c r="R189" s="69"/>
      <c r="S189" s="69" t="s">
        <v>785</v>
      </c>
      <c r="T189" s="69" t="s">
        <v>786</v>
      </c>
      <c r="U189" s="69" t="s">
        <v>787</v>
      </c>
      <c r="V189" s="69"/>
      <c r="W189" s="69"/>
      <c r="X189" s="69"/>
      <c r="Y189" s="69"/>
      <c r="Z189" s="69"/>
      <c r="AA189" s="69"/>
      <c r="AB189" s="69"/>
      <c r="AC189" s="69"/>
      <c r="AD189" s="69"/>
      <c r="AE189" s="69"/>
      <c r="AF189" s="69"/>
      <c r="AG189" s="69"/>
      <c r="AH189" s="69" t="s">
        <v>200</v>
      </c>
    </row>
    <row r="190" spans="2:34" ht="14.4">
      <c r="B190" s="27" t="e">
        <f>VLOOKUP(I190,raw_OCM!B:C,2,0)</f>
        <v>#N/A</v>
      </c>
      <c r="D190" t="b">
        <f t="shared" si="2"/>
        <v>0</v>
      </c>
      <c r="E190" s="27" t="str">
        <f>VLOOKUP(O190,'user list'!A:B,2,0)</f>
        <v>DOE</v>
      </c>
      <c r="F190" s="69" t="s">
        <v>3290</v>
      </c>
      <c r="G190" s="69" t="s">
        <v>69</v>
      </c>
      <c r="H190" s="171">
        <v>45824</v>
      </c>
      <c r="I190" s="69" t="s">
        <v>3291</v>
      </c>
      <c r="J190" s="69"/>
      <c r="K190" s="69"/>
      <c r="L190" s="69"/>
      <c r="M190" s="171">
        <v>45824</v>
      </c>
      <c r="N190" s="69" t="s">
        <v>1433</v>
      </c>
      <c r="O190" s="69" t="s">
        <v>212</v>
      </c>
      <c r="P190" s="69">
        <v>1</v>
      </c>
      <c r="Q190" s="69" t="s">
        <v>3290</v>
      </c>
      <c r="R190" s="69"/>
      <c r="S190" s="69" t="s">
        <v>805</v>
      </c>
      <c r="T190" s="69" t="s">
        <v>806</v>
      </c>
      <c r="U190" s="69" t="s">
        <v>787</v>
      </c>
      <c r="V190" s="69"/>
      <c r="W190" s="69"/>
      <c r="X190" s="69"/>
      <c r="Y190" s="69"/>
      <c r="Z190" s="69"/>
      <c r="AA190" s="69"/>
      <c r="AB190" s="69"/>
      <c r="AC190" s="69"/>
      <c r="AD190" s="69"/>
      <c r="AE190" s="69"/>
      <c r="AF190" s="69"/>
      <c r="AG190" s="69"/>
      <c r="AH190" s="69"/>
    </row>
    <row r="191" spans="2:34" ht="14.4">
      <c r="B191" s="27" t="e">
        <f>VLOOKUP(I191,raw_OCM!B:C,2,0)</f>
        <v>#N/A</v>
      </c>
      <c r="D191" t="b">
        <f t="shared" si="2"/>
        <v>0</v>
      </c>
      <c r="E191" s="27" t="str">
        <f>VLOOKUP(O191,'user list'!A:B,2,0)</f>
        <v>QCYDO</v>
      </c>
      <c r="F191" s="69" t="s">
        <v>3292</v>
      </c>
      <c r="G191" s="69" t="s">
        <v>866</v>
      </c>
      <c r="H191" s="171">
        <v>45821</v>
      </c>
      <c r="I191" s="69" t="s">
        <v>3293</v>
      </c>
      <c r="J191" s="69"/>
      <c r="K191" s="69"/>
      <c r="L191" s="69"/>
      <c r="M191" s="171">
        <v>45824</v>
      </c>
      <c r="N191" s="69" t="s">
        <v>1433</v>
      </c>
      <c r="O191" s="69" t="s">
        <v>270</v>
      </c>
      <c r="P191" s="69">
        <v>1</v>
      </c>
      <c r="Q191" s="69"/>
      <c r="R191" s="69"/>
      <c r="S191" s="69" t="s">
        <v>792</v>
      </c>
      <c r="T191" s="69" t="s">
        <v>793</v>
      </c>
      <c r="U191" s="69"/>
      <c r="V191" s="69"/>
      <c r="W191" s="69"/>
      <c r="X191" s="69"/>
      <c r="Y191" s="69"/>
      <c r="Z191" s="69"/>
      <c r="AA191" s="69"/>
      <c r="AB191" s="69"/>
      <c r="AC191" s="69"/>
      <c r="AD191" s="69"/>
      <c r="AE191" s="69"/>
      <c r="AF191" s="69"/>
      <c r="AG191" s="69"/>
      <c r="AH191" s="69"/>
    </row>
    <row r="192" spans="2:34" ht="14.4">
      <c r="B192" s="27" t="str">
        <f>VLOOKUP(I192,raw_OCM!B:C,2,0)</f>
        <v>OCM</v>
      </c>
      <c r="D192" t="b">
        <f t="shared" si="2"/>
        <v>0</v>
      </c>
      <c r="E192" s="27" t="str">
        <f>VLOOKUP(O192,'user list'!A:B,2,0)</f>
        <v>OCM</v>
      </c>
      <c r="F192" s="69" t="s">
        <v>3294</v>
      </c>
      <c r="G192" s="69" t="s">
        <v>3295</v>
      </c>
      <c r="H192" s="171">
        <v>45824</v>
      </c>
      <c r="I192" s="69" t="s">
        <v>3296</v>
      </c>
      <c r="J192" s="69"/>
      <c r="K192" s="69"/>
      <c r="L192" s="69" t="s">
        <v>22</v>
      </c>
      <c r="M192" s="171">
        <v>45824</v>
      </c>
      <c r="N192" s="69" t="s">
        <v>358</v>
      </c>
      <c r="O192" s="69" t="s">
        <v>285</v>
      </c>
      <c r="P192" s="69"/>
      <c r="Q192" s="69"/>
      <c r="R192" s="69"/>
      <c r="S192" s="69"/>
      <c r="T192" s="69"/>
      <c r="U192" s="69"/>
      <c r="V192" s="69" t="s">
        <v>3297</v>
      </c>
      <c r="W192" s="69"/>
      <c r="X192" s="69" t="s">
        <v>3298</v>
      </c>
      <c r="Y192" s="69" t="s">
        <v>331</v>
      </c>
      <c r="Z192" s="69" t="s">
        <v>324</v>
      </c>
      <c r="AA192" s="69"/>
      <c r="AB192" s="69"/>
      <c r="AC192" s="69" t="s">
        <v>358</v>
      </c>
      <c r="AD192" s="69"/>
      <c r="AE192" s="69"/>
      <c r="AF192" s="69" t="s">
        <v>43</v>
      </c>
      <c r="AG192" s="69"/>
      <c r="AH192" s="69"/>
    </row>
    <row r="193" spans="2:34" ht="14.4">
      <c r="B193" s="27" t="e">
        <f>VLOOKUP(I193,raw_OCM!B:C,2,0)</f>
        <v>#N/A</v>
      </c>
      <c r="D193" t="b">
        <f t="shared" si="2"/>
        <v>0</v>
      </c>
      <c r="E193" s="27" t="str">
        <f>VLOOKUP(O193,'user list'!A:B,2,0)</f>
        <v>DOE</v>
      </c>
      <c r="F193" s="69" t="s">
        <v>3299</v>
      </c>
      <c r="G193" s="69" t="s">
        <v>69</v>
      </c>
      <c r="H193" s="171">
        <v>45824</v>
      </c>
      <c r="I193" s="69" t="s">
        <v>3300</v>
      </c>
      <c r="J193" s="69"/>
      <c r="K193" s="69"/>
      <c r="L193" s="69"/>
      <c r="M193" s="171">
        <v>45824</v>
      </c>
      <c r="N193" s="69" t="s">
        <v>784</v>
      </c>
      <c r="O193" s="69" t="s">
        <v>212</v>
      </c>
      <c r="P193" s="69">
        <v>1</v>
      </c>
      <c r="Q193" s="69" t="s">
        <v>3299</v>
      </c>
      <c r="R193" s="69"/>
      <c r="S193" s="69" t="s">
        <v>851</v>
      </c>
      <c r="T193" s="69" t="s">
        <v>852</v>
      </c>
      <c r="U193" s="69" t="s">
        <v>809</v>
      </c>
      <c r="V193" s="69"/>
      <c r="W193" s="69"/>
      <c r="X193" s="69"/>
      <c r="Y193" s="69"/>
      <c r="Z193" s="69"/>
      <c r="AA193" s="69"/>
      <c r="AB193" s="69"/>
      <c r="AC193" s="69"/>
      <c r="AD193" s="69"/>
      <c r="AE193" s="69"/>
      <c r="AF193" s="69"/>
      <c r="AG193" s="69"/>
      <c r="AH193" s="69" t="s">
        <v>257</v>
      </c>
    </row>
    <row r="194" spans="2:34" ht="14.4">
      <c r="B194" s="27" t="e">
        <f>VLOOKUP(I194,raw_OCM!B:C,2,0)</f>
        <v>#N/A</v>
      </c>
      <c r="D194" t="b">
        <f t="shared" si="2"/>
        <v>0</v>
      </c>
      <c r="E194" s="27" t="str">
        <f>VLOOKUP(O194,'user list'!A:B,2,0)</f>
        <v>DOE</v>
      </c>
      <c r="F194" s="69" t="s">
        <v>3301</v>
      </c>
      <c r="G194" s="69" t="s">
        <v>69</v>
      </c>
      <c r="H194" s="171">
        <v>45824</v>
      </c>
      <c r="I194" s="69" t="s">
        <v>3302</v>
      </c>
      <c r="J194" s="69"/>
      <c r="K194" s="69"/>
      <c r="L194" s="69"/>
      <c r="M194" s="171">
        <v>45824</v>
      </c>
      <c r="N194" s="69" t="s">
        <v>784</v>
      </c>
      <c r="O194" s="69" t="s">
        <v>212</v>
      </c>
      <c r="P194" s="69">
        <v>1</v>
      </c>
      <c r="Q194" s="69" t="s">
        <v>3301</v>
      </c>
      <c r="R194" s="69"/>
      <c r="S194" s="69" t="s">
        <v>785</v>
      </c>
      <c r="T194" s="69" t="s">
        <v>786</v>
      </c>
      <c r="U194" s="69" t="s">
        <v>787</v>
      </c>
      <c r="V194" s="69"/>
      <c r="W194" s="69"/>
      <c r="X194" s="69"/>
      <c r="Y194" s="69"/>
      <c r="Z194" s="69"/>
      <c r="AA194" s="69"/>
      <c r="AB194" s="69"/>
      <c r="AC194" s="69"/>
      <c r="AD194" s="69"/>
      <c r="AE194" s="69"/>
      <c r="AF194" s="69"/>
      <c r="AG194" s="69"/>
      <c r="AH194" s="69" t="s">
        <v>200</v>
      </c>
    </row>
    <row r="195" spans="2:34" ht="14.4">
      <c r="B195" s="27" t="e">
        <f>VLOOKUP(I195,raw_OCM!B:C,2,0)</f>
        <v>#N/A</v>
      </c>
      <c r="D195" t="b">
        <f t="shared" si="2"/>
        <v>0</v>
      </c>
      <c r="E195" s="27" t="str">
        <f>VLOOKUP(O195,'user list'!A:B,2,0)</f>
        <v>DOE</v>
      </c>
      <c r="F195" s="69" t="s">
        <v>3303</v>
      </c>
      <c r="G195" s="69" t="s">
        <v>69</v>
      </c>
      <c r="H195" s="171">
        <v>45824</v>
      </c>
      <c r="I195" s="69" t="s">
        <v>3304</v>
      </c>
      <c r="J195" s="69"/>
      <c r="K195" s="69"/>
      <c r="L195" s="69"/>
      <c r="M195" s="171">
        <v>45824</v>
      </c>
      <c r="N195" s="69" t="s">
        <v>784</v>
      </c>
      <c r="O195" s="69" t="s">
        <v>212</v>
      </c>
      <c r="P195" s="69">
        <v>1</v>
      </c>
      <c r="Q195" s="69" t="s">
        <v>3303</v>
      </c>
      <c r="R195" s="69"/>
      <c r="S195" s="69" t="s">
        <v>785</v>
      </c>
      <c r="T195" s="69" t="s">
        <v>786</v>
      </c>
      <c r="U195" s="69" t="s">
        <v>787</v>
      </c>
      <c r="V195" s="69"/>
      <c r="W195" s="69"/>
      <c r="X195" s="69"/>
      <c r="Y195" s="69"/>
      <c r="Z195" s="69"/>
      <c r="AA195" s="69"/>
      <c r="AB195" s="69"/>
      <c r="AC195" s="69"/>
      <c r="AD195" s="69"/>
      <c r="AE195" s="69"/>
      <c r="AF195" s="69"/>
      <c r="AG195" s="69"/>
      <c r="AH195" s="69" t="s">
        <v>277</v>
      </c>
    </row>
    <row r="196" spans="2:34" ht="14.4">
      <c r="B196" s="27" t="e">
        <f>VLOOKUP(I196,raw_OCM!B:C,2,0)</f>
        <v>#N/A</v>
      </c>
      <c r="D196" t="b">
        <f t="shared" si="2"/>
        <v>0</v>
      </c>
      <c r="E196" s="27" t="str">
        <f>VLOOKUP(O196,'user list'!A:B,2,0)</f>
        <v>SSDD</v>
      </c>
      <c r="F196" s="69" t="s">
        <v>3305</v>
      </c>
      <c r="G196" s="69" t="s">
        <v>96</v>
      </c>
      <c r="H196" s="171">
        <v>45824</v>
      </c>
      <c r="I196" s="69" t="s">
        <v>3306</v>
      </c>
      <c r="J196" s="69"/>
      <c r="K196" s="69"/>
      <c r="L196" s="69"/>
      <c r="M196" s="171">
        <v>45824</v>
      </c>
      <c r="N196" s="69" t="s">
        <v>784</v>
      </c>
      <c r="O196" s="69" t="s">
        <v>273</v>
      </c>
      <c r="P196" s="69">
        <v>1</v>
      </c>
      <c r="Q196" s="69"/>
      <c r="R196" s="69"/>
      <c r="S196" s="69" t="s">
        <v>805</v>
      </c>
      <c r="T196" s="69" t="s">
        <v>824</v>
      </c>
      <c r="U196" s="69" t="s">
        <v>809</v>
      </c>
      <c r="V196" s="69"/>
      <c r="W196" s="69"/>
      <c r="X196" s="69"/>
      <c r="Y196" s="69"/>
      <c r="Z196" s="69"/>
      <c r="AA196" s="69"/>
      <c r="AB196" s="69"/>
      <c r="AC196" s="69"/>
      <c r="AD196" s="69"/>
      <c r="AE196" s="69"/>
      <c r="AF196" s="69"/>
      <c r="AG196" s="69"/>
      <c r="AH196" s="69" t="s">
        <v>200</v>
      </c>
    </row>
    <row r="197" spans="2:34" ht="14.4">
      <c r="B197" s="27" t="e">
        <f>VLOOKUP(I197,raw_OCM!B:C,2,0)</f>
        <v>#N/A</v>
      </c>
      <c r="D197" t="b">
        <f t="shared" si="2"/>
        <v>0</v>
      </c>
      <c r="E197" s="27" t="str">
        <f>VLOOKUP(O197,'user list'!A:B,2,0)</f>
        <v>OCAs</v>
      </c>
      <c r="F197" s="69" t="s">
        <v>3307</v>
      </c>
      <c r="G197" s="69" t="s">
        <v>45</v>
      </c>
      <c r="H197" s="171">
        <v>45821</v>
      </c>
      <c r="I197" s="69" t="s">
        <v>3308</v>
      </c>
      <c r="J197" s="69"/>
      <c r="K197" s="69"/>
      <c r="L197" s="69"/>
      <c r="M197" s="171">
        <v>45824</v>
      </c>
      <c r="N197" s="69" t="s">
        <v>784</v>
      </c>
      <c r="O197" s="69" t="s">
        <v>279</v>
      </c>
      <c r="P197" s="69">
        <v>1</v>
      </c>
      <c r="Q197" s="69"/>
      <c r="R197" s="69"/>
      <c r="S197" s="69" t="s">
        <v>785</v>
      </c>
      <c r="T197" s="69" t="s">
        <v>786</v>
      </c>
      <c r="U197" s="69"/>
      <c r="V197" s="69"/>
      <c r="W197" s="69"/>
      <c r="X197" s="69"/>
      <c r="Y197" s="69"/>
      <c r="Z197" s="69"/>
      <c r="AA197" s="69"/>
      <c r="AB197" s="69"/>
      <c r="AC197" s="69"/>
      <c r="AD197" s="69"/>
      <c r="AE197" s="69"/>
      <c r="AF197" s="69"/>
      <c r="AG197" s="69"/>
      <c r="AH197" s="69" t="s">
        <v>194</v>
      </c>
    </row>
    <row r="198" spans="2:34" ht="14.4">
      <c r="B198" s="27" t="e">
        <f>VLOOKUP(I198,raw_OCM!B:C,2,0)</f>
        <v>#N/A</v>
      </c>
      <c r="D198" t="b">
        <f t="shared" si="2"/>
        <v>0</v>
      </c>
      <c r="E198" s="27" t="str">
        <f>VLOOKUP(O198,'user list'!A:B,2,0)</f>
        <v>OCAs</v>
      </c>
      <c r="F198" s="69" t="s">
        <v>3309</v>
      </c>
      <c r="G198" s="69" t="s">
        <v>45</v>
      </c>
      <c r="H198" s="171">
        <v>45824</v>
      </c>
      <c r="I198" s="69" t="s">
        <v>3310</v>
      </c>
      <c r="J198" s="69"/>
      <c r="K198" s="69"/>
      <c r="L198" s="69"/>
      <c r="M198" s="171">
        <v>45824</v>
      </c>
      <c r="N198" s="69" t="s">
        <v>1433</v>
      </c>
      <c r="O198" s="69" t="s">
        <v>279</v>
      </c>
      <c r="P198" s="69">
        <v>1</v>
      </c>
      <c r="Q198" s="69"/>
      <c r="R198" s="69"/>
      <c r="S198" s="69" t="s">
        <v>785</v>
      </c>
      <c r="T198" s="69" t="s">
        <v>786</v>
      </c>
      <c r="U198" s="69"/>
      <c r="V198" s="69"/>
      <c r="W198" s="69"/>
      <c r="X198" s="69"/>
      <c r="Y198" s="69"/>
      <c r="Z198" s="69"/>
      <c r="AA198" s="69"/>
      <c r="AB198" s="69"/>
      <c r="AC198" s="69"/>
      <c r="AD198" s="69"/>
      <c r="AE198" s="69"/>
      <c r="AF198" s="69"/>
      <c r="AG198" s="69"/>
      <c r="AH198" s="69"/>
    </row>
    <row r="199" spans="2:34" ht="14.4">
      <c r="B199" s="27" t="e">
        <f>VLOOKUP(I199,raw_OCM!B:C,2,0)</f>
        <v>#N/A</v>
      </c>
      <c r="D199" t="b">
        <f t="shared" si="2"/>
        <v>0</v>
      </c>
      <c r="E199" s="27" t="str">
        <f>VLOOKUP(O199,'user list'!A:B,2,0)</f>
        <v>DOE</v>
      </c>
      <c r="F199" s="69" t="s">
        <v>3311</v>
      </c>
      <c r="G199" s="69" t="s">
        <v>69</v>
      </c>
      <c r="H199" s="171">
        <v>45824</v>
      </c>
      <c r="I199" s="69" t="s">
        <v>3312</v>
      </c>
      <c r="J199" s="69"/>
      <c r="K199" s="69"/>
      <c r="L199" s="69"/>
      <c r="M199" s="171">
        <v>45824</v>
      </c>
      <c r="N199" s="69" t="s">
        <v>784</v>
      </c>
      <c r="O199" s="69" t="s">
        <v>212</v>
      </c>
      <c r="P199" s="69">
        <v>1</v>
      </c>
      <c r="Q199" s="69" t="s">
        <v>3311</v>
      </c>
      <c r="R199" s="69"/>
      <c r="S199" s="69" t="s">
        <v>785</v>
      </c>
      <c r="T199" s="69" t="s">
        <v>786</v>
      </c>
      <c r="U199" s="69" t="s">
        <v>787</v>
      </c>
      <c r="V199" s="69"/>
      <c r="W199" s="69"/>
      <c r="X199" s="69"/>
      <c r="Y199" s="69"/>
      <c r="Z199" s="69"/>
      <c r="AA199" s="69"/>
      <c r="AB199" s="69"/>
      <c r="AC199" s="69"/>
      <c r="AD199" s="69"/>
      <c r="AE199" s="69"/>
      <c r="AF199" s="69"/>
      <c r="AG199" s="69"/>
      <c r="AH199" s="69" t="s">
        <v>277</v>
      </c>
    </row>
    <row r="200" spans="2:34" ht="14.4">
      <c r="B200" s="27" t="str">
        <f>VLOOKUP(I200,raw_OCM!B:C,2,0)</f>
        <v>OCM</v>
      </c>
      <c r="D200" t="b">
        <f t="shared" si="2"/>
        <v>0</v>
      </c>
      <c r="E200" s="27" t="str">
        <f>VLOOKUP(O200,'user list'!A:B,2,0)</f>
        <v>OCM</v>
      </c>
      <c r="F200" s="69" t="s">
        <v>3313</v>
      </c>
      <c r="G200" s="69" t="s">
        <v>3314</v>
      </c>
      <c r="H200" s="171">
        <v>45824</v>
      </c>
      <c r="I200" s="69" t="s">
        <v>3315</v>
      </c>
      <c r="J200" s="69"/>
      <c r="K200" s="69"/>
      <c r="L200" s="69" t="s">
        <v>17</v>
      </c>
      <c r="M200" s="171">
        <v>45824</v>
      </c>
      <c r="N200" s="69" t="s">
        <v>358</v>
      </c>
      <c r="O200" s="69" t="s">
        <v>285</v>
      </c>
      <c r="P200" s="69">
        <v>1</v>
      </c>
      <c r="Q200" s="69"/>
      <c r="R200" s="69"/>
      <c r="S200" s="69"/>
      <c r="T200" s="69"/>
      <c r="U200" s="69"/>
      <c r="V200" s="69" t="s">
        <v>3316</v>
      </c>
      <c r="W200" s="69"/>
      <c r="X200" s="69" t="s">
        <v>3317</v>
      </c>
      <c r="Y200" s="69" t="s">
        <v>3318</v>
      </c>
      <c r="Z200" s="69" t="s">
        <v>324</v>
      </c>
      <c r="AA200" s="69"/>
      <c r="AB200" s="69"/>
      <c r="AC200" s="69" t="s">
        <v>391</v>
      </c>
      <c r="AD200" s="69"/>
      <c r="AE200" s="69"/>
      <c r="AF200" s="69" t="s">
        <v>43</v>
      </c>
      <c r="AG200" s="69"/>
      <c r="AH200" s="69"/>
    </row>
    <row r="201" spans="2:34" ht="14.4">
      <c r="B201" s="27" t="e">
        <f>VLOOKUP(I201,raw_OCM!B:C,2,0)</f>
        <v>#N/A</v>
      </c>
      <c r="D201" t="b">
        <f t="shared" si="2"/>
        <v>0</v>
      </c>
      <c r="E201" s="27" t="str">
        <f>VLOOKUP(O201,'user list'!A:B,2,0)</f>
        <v>DOE</v>
      </c>
      <c r="F201" s="69" t="s">
        <v>3319</v>
      </c>
      <c r="G201" s="69" t="s">
        <v>69</v>
      </c>
      <c r="H201" s="171">
        <v>45824</v>
      </c>
      <c r="I201" s="69" t="s">
        <v>3320</v>
      </c>
      <c r="J201" s="69"/>
      <c r="K201" s="69"/>
      <c r="L201" s="69"/>
      <c r="M201" s="171">
        <v>45824</v>
      </c>
      <c r="N201" s="69" t="s">
        <v>784</v>
      </c>
      <c r="O201" s="69" t="s">
        <v>212</v>
      </c>
      <c r="P201" s="69">
        <v>1</v>
      </c>
      <c r="Q201" s="69" t="s">
        <v>3321</v>
      </c>
      <c r="R201" s="69"/>
      <c r="S201" s="69" t="s">
        <v>851</v>
      </c>
      <c r="T201" s="69" t="s">
        <v>852</v>
      </c>
      <c r="U201" s="69" t="s">
        <v>787</v>
      </c>
      <c r="V201" s="69"/>
      <c r="W201" s="69"/>
      <c r="X201" s="69"/>
      <c r="Y201" s="69"/>
      <c r="Z201" s="69"/>
      <c r="AA201" s="69"/>
      <c r="AB201" s="69"/>
      <c r="AC201" s="69"/>
      <c r="AD201" s="69"/>
      <c r="AE201" s="69"/>
      <c r="AF201" s="69"/>
      <c r="AG201" s="69"/>
      <c r="AH201" s="69" t="s">
        <v>200</v>
      </c>
    </row>
    <row r="202" spans="2:34" ht="14.4">
      <c r="B202" s="27" t="e">
        <f>VLOOKUP(I202,raw_OCM!B:C,2,0)</f>
        <v>#N/A</v>
      </c>
      <c r="D202" t="b">
        <f t="shared" si="2"/>
        <v>0</v>
      </c>
      <c r="E202" s="27" t="str">
        <f>VLOOKUP(O202,'user list'!A:B,2,0)</f>
        <v>OCAs</v>
      </c>
      <c r="F202" s="69" t="s">
        <v>3322</v>
      </c>
      <c r="G202" s="69" t="s">
        <v>45</v>
      </c>
      <c r="H202" s="171">
        <v>45819</v>
      </c>
      <c r="I202" s="69" t="s">
        <v>3323</v>
      </c>
      <c r="J202" s="69"/>
      <c r="K202" s="69"/>
      <c r="L202" s="69"/>
      <c r="M202" s="171">
        <v>45824</v>
      </c>
      <c r="N202" s="69" t="s">
        <v>784</v>
      </c>
      <c r="O202" s="69" t="s">
        <v>279</v>
      </c>
      <c r="P202" s="69">
        <v>1</v>
      </c>
      <c r="Q202" s="69"/>
      <c r="R202" s="69"/>
      <c r="S202" s="69" t="s">
        <v>785</v>
      </c>
      <c r="T202" s="69" t="s">
        <v>786</v>
      </c>
      <c r="U202" s="69"/>
      <c r="V202" s="69"/>
      <c r="W202" s="69"/>
      <c r="X202" s="69"/>
      <c r="Y202" s="69"/>
      <c r="Z202" s="69"/>
      <c r="AA202" s="69"/>
      <c r="AB202" s="69"/>
      <c r="AC202" s="69"/>
      <c r="AD202" s="69"/>
      <c r="AE202" s="69"/>
      <c r="AF202" s="69"/>
      <c r="AG202" s="69"/>
      <c r="AH202" s="69" t="s">
        <v>205</v>
      </c>
    </row>
    <row r="203" spans="2:34" ht="14.4">
      <c r="B203" s="27" t="e">
        <f>VLOOKUP(I203,raw_OCM!B:C,2,0)</f>
        <v>#N/A</v>
      </c>
      <c r="D203" t="b">
        <f t="shared" si="2"/>
        <v>0</v>
      </c>
      <c r="E203" s="27" t="str">
        <f>VLOOKUP(O203,'user list'!A:B,2,0)</f>
        <v>OCAs</v>
      </c>
      <c r="F203" s="69" t="s">
        <v>3324</v>
      </c>
      <c r="G203" s="69" t="s">
        <v>45</v>
      </c>
      <c r="H203" s="171">
        <v>45819</v>
      </c>
      <c r="I203" s="69" t="s">
        <v>3325</v>
      </c>
      <c r="J203" s="69"/>
      <c r="K203" s="69"/>
      <c r="L203" s="69"/>
      <c r="M203" s="171">
        <v>45824</v>
      </c>
      <c r="N203" s="69" t="s">
        <v>784</v>
      </c>
      <c r="O203" s="69" t="s">
        <v>279</v>
      </c>
      <c r="P203" s="69">
        <v>1</v>
      </c>
      <c r="Q203" s="69"/>
      <c r="R203" s="69"/>
      <c r="S203" s="69" t="s">
        <v>785</v>
      </c>
      <c r="T203" s="69" t="s">
        <v>786</v>
      </c>
      <c r="U203" s="69"/>
      <c r="V203" s="69"/>
      <c r="W203" s="69"/>
      <c r="X203" s="69"/>
      <c r="Y203" s="69"/>
      <c r="Z203" s="69"/>
      <c r="AA203" s="69"/>
      <c r="AB203" s="69"/>
      <c r="AC203" s="69"/>
      <c r="AD203" s="69"/>
      <c r="AE203" s="69"/>
      <c r="AF203" s="69"/>
      <c r="AG203" s="69"/>
      <c r="AH203" s="69" t="s">
        <v>213</v>
      </c>
    </row>
    <row r="204" spans="2:34" ht="14.4">
      <c r="B204" s="27" t="e">
        <f>VLOOKUP(I204,raw_OCM!B:C,2,0)</f>
        <v>#N/A</v>
      </c>
      <c r="D204" t="b">
        <f t="shared" ref="D204:D267" si="3">IF(E204="X",1)</f>
        <v>0</v>
      </c>
      <c r="E204" s="27" t="str">
        <f>VLOOKUP(O204,'user list'!A:B,2,0)</f>
        <v>DOE</v>
      </c>
      <c r="F204" s="69" t="s">
        <v>2945</v>
      </c>
      <c r="G204" s="69" t="s">
        <v>69</v>
      </c>
      <c r="H204" s="171">
        <v>45824</v>
      </c>
      <c r="I204" s="69" t="s">
        <v>2946</v>
      </c>
      <c r="J204" s="69"/>
      <c r="K204" s="69"/>
      <c r="L204" s="69"/>
      <c r="M204" s="171">
        <v>45824</v>
      </c>
      <c r="N204" s="69" t="s">
        <v>784</v>
      </c>
      <c r="O204" s="69" t="s">
        <v>212</v>
      </c>
      <c r="P204" s="69">
        <v>1</v>
      </c>
      <c r="Q204" s="69" t="s">
        <v>2945</v>
      </c>
      <c r="R204" s="69"/>
      <c r="S204" s="69" t="s">
        <v>805</v>
      </c>
      <c r="T204" s="69" t="s">
        <v>806</v>
      </c>
      <c r="U204" s="69" t="s">
        <v>787</v>
      </c>
      <c r="V204" s="69"/>
      <c r="W204" s="69"/>
      <c r="X204" s="69"/>
      <c r="Y204" s="69"/>
      <c r="Z204" s="69"/>
      <c r="AA204" s="69"/>
      <c r="AB204" s="69"/>
      <c r="AC204" s="69"/>
      <c r="AD204" s="69"/>
      <c r="AE204" s="69"/>
      <c r="AF204" s="69"/>
      <c r="AG204" s="69"/>
      <c r="AH204" s="69" t="s">
        <v>257</v>
      </c>
    </row>
    <row r="205" spans="2:34" ht="14.4">
      <c r="B205" s="27" t="e">
        <f>VLOOKUP(I205,raw_OCM!B:C,2,0)</f>
        <v>#N/A</v>
      </c>
      <c r="D205" t="b">
        <f t="shared" si="3"/>
        <v>0</v>
      </c>
      <c r="E205" s="27" t="str">
        <f>VLOOKUP(O205,'user list'!A:B,2,0)</f>
        <v>DOE</v>
      </c>
      <c r="F205" s="69" t="s">
        <v>2947</v>
      </c>
      <c r="G205" s="69" t="s">
        <v>69</v>
      </c>
      <c r="H205" s="171">
        <v>45824</v>
      </c>
      <c r="I205" s="69" t="s">
        <v>2948</v>
      </c>
      <c r="J205" s="69"/>
      <c r="K205" s="69"/>
      <c r="L205" s="69"/>
      <c r="M205" s="171">
        <v>45824</v>
      </c>
      <c r="N205" s="69" t="s">
        <v>784</v>
      </c>
      <c r="O205" s="69" t="s">
        <v>212</v>
      </c>
      <c r="P205" s="69">
        <v>1</v>
      </c>
      <c r="Q205" s="69" t="s">
        <v>2949</v>
      </c>
      <c r="R205" s="69"/>
      <c r="S205" s="69" t="s">
        <v>851</v>
      </c>
      <c r="T205" s="69" t="s">
        <v>852</v>
      </c>
      <c r="U205" s="69" t="s">
        <v>787</v>
      </c>
      <c r="V205" s="69"/>
      <c r="W205" s="69"/>
      <c r="X205" s="69"/>
      <c r="Y205" s="69"/>
      <c r="Z205" s="69"/>
      <c r="AA205" s="69"/>
      <c r="AB205" s="69"/>
      <c r="AC205" s="69"/>
      <c r="AD205" s="69"/>
      <c r="AE205" s="69"/>
      <c r="AF205" s="69"/>
      <c r="AG205" s="69"/>
      <c r="AH205" s="69" t="s">
        <v>200</v>
      </c>
    </row>
    <row r="206" spans="2:34" ht="14.4">
      <c r="B206" s="27" t="e">
        <f>VLOOKUP(I206,raw_OCM!B:C,2,0)</f>
        <v>#N/A</v>
      </c>
      <c r="D206" t="b">
        <f t="shared" si="3"/>
        <v>0</v>
      </c>
      <c r="E206" s="27" t="str">
        <f>VLOOKUP(O206,'user list'!A:B,2,0)</f>
        <v>CTO</v>
      </c>
      <c r="F206" s="69" t="s">
        <v>2987</v>
      </c>
      <c r="G206" s="69" t="s">
        <v>758</v>
      </c>
      <c r="H206" s="171">
        <v>45824</v>
      </c>
      <c r="I206" s="69" t="s">
        <v>2988</v>
      </c>
      <c r="J206" s="69"/>
      <c r="K206" s="69"/>
      <c r="L206" s="69"/>
      <c r="M206" s="171">
        <v>45824</v>
      </c>
      <c r="N206" s="69" t="s">
        <v>784</v>
      </c>
      <c r="O206" s="69" t="s">
        <v>207</v>
      </c>
      <c r="P206" s="69">
        <v>1</v>
      </c>
      <c r="Q206" s="69"/>
      <c r="R206" s="69"/>
      <c r="S206" s="69" t="s">
        <v>805</v>
      </c>
      <c r="T206" s="69" t="s">
        <v>806</v>
      </c>
      <c r="U206" s="69" t="s">
        <v>787</v>
      </c>
      <c r="V206" s="69"/>
      <c r="W206" s="69"/>
      <c r="X206" s="69"/>
      <c r="Y206" s="69"/>
      <c r="Z206" s="69"/>
      <c r="AA206" s="69"/>
      <c r="AB206" s="69"/>
      <c r="AC206" s="69"/>
      <c r="AD206" s="69"/>
      <c r="AE206" s="69"/>
      <c r="AF206" s="69"/>
      <c r="AG206" s="69"/>
      <c r="AH206" s="69" t="s">
        <v>219</v>
      </c>
    </row>
    <row r="207" spans="2:34" ht="14.4">
      <c r="B207" s="27" t="e">
        <f>VLOOKUP(I207,raw_OCM!B:C,2,0)</f>
        <v>#N/A</v>
      </c>
      <c r="D207" t="b">
        <f t="shared" si="3"/>
        <v>0</v>
      </c>
      <c r="E207" s="27" t="str">
        <f>VLOOKUP(O207,'user list'!A:B,2,0)</f>
        <v>SBCDPO</v>
      </c>
      <c r="F207" s="69" t="s">
        <v>2953</v>
      </c>
      <c r="G207" s="69" t="s">
        <v>94</v>
      </c>
      <c r="H207" s="171">
        <v>45824</v>
      </c>
      <c r="I207" s="69" t="s">
        <v>3016</v>
      </c>
      <c r="J207" s="69" t="s">
        <v>2954</v>
      </c>
      <c r="K207" s="69"/>
      <c r="L207" s="69" t="s">
        <v>874</v>
      </c>
      <c r="M207" s="171">
        <v>45824</v>
      </c>
      <c r="N207" s="69" t="s">
        <v>3017</v>
      </c>
      <c r="O207" s="69" t="s">
        <v>271</v>
      </c>
      <c r="P207" s="69">
        <v>1</v>
      </c>
      <c r="Q207" s="69"/>
      <c r="R207" s="69"/>
      <c r="S207" s="69" t="s">
        <v>785</v>
      </c>
      <c r="T207" s="69" t="s">
        <v>786</v>
      </c>
      <c r="U207" s="69"/>
      <c r="V207" s="69"/>
      <c r="W207" s="69"/>
      <c r="X207" s="69"/>
      <c r="Y207" s="69"/>
      <c r="Z207" s="69"/>
      <c r="AA207" s="69"/>
      <c r="AB207" s="69"/>
      <c r="AC207" s="69"/>
      <c r="AD207" s="69"/>
      <c r="AE207" s="69"/>
      <c r="AF207" s="69"/>
      <c r="AG207" s="69"/>
      <c r="AH207" s="69"/>
    </row>
    <row r="208" spans="2:34" ht="14.4">
      <c r="B208" s="27" t="e">
        <f>VLOOKUP(I208,raw_OCM!B:C,2,0)</f>
        <v>#N/A</v>
      </c>
      <c r="D208" t="b">
        <f t="shared" si="3"/>
        <v>0</v>
      </c>
      <c r="E208" s="27" t="str">
        <f>VLOOKUP(O208,'user list'!A:B,2,0)</f>
        <v>TTMD</v>
      </c>
      <c r="F208" s="69" t="s">
        <v>3018</v>
      </c>
      <c r="G208" s="69" t="s">
        <v>3019</v>
      </c>
      <c r="H208" s="171">
        <v>45824</v>
      </c>
      <c r="I208" s="69" t="s">
        <v>3020</v>
      </c>
      <c r="J208" s="69" t="s">
        <v>923</v>
      </c>
      <c r="K208" s="69"/>
      <c r="L208" s="69" t="s">
        <v>1720</v>
      </c>
      <c r="M208" s="171">
        <v>45824</v>
      </c>
      <c r="N208" s="69" t="s">
        <v>1433</v>
      </c>
      <c r="O208" s="69" t="s">
        <v>278</v>
      </c>
      <c r="P208" s="69">
        <v>780</v>
      </c>
      <c r="Q208" s="69"/>
      <c r="R208" s="69"/>
      <c r="S208" s="69" t="s">
        <v>785</v>
      </c>
      <c r="T208" s="69" t="s">
        <v>2885</v>
      </c>
      <c r="U208" s="69"/>
      <c r="V208" s="69"/>
      <c r="W208" s="69"/>
      <c r="X208" s="69"/>
      <c r="Y208" s="69"/>
      <c r="Z208" s="69"/>
      <c r="AA208" s="69"/>
      <c r="AB208" s="69"/>
      <c r="AC208" s="69"/>
      <c r="AD208" s="69"/>
      <c r="AE208" s="69"/>
      <c r="AF208" s="69"/>
      <c r="AG208" s="69"/>
      <c r="AH208" s="69"/>
    </row>
    <row r="209" spans="2:34" ht="14.4">
      <c r="B209" s="27" t="e">
        <f>VLOOKUP(I209,raw_OCM!B:C,2,0)</f>
        <v>#N/A</v>
      </c>
      <c r="D209" t="b">
        <f t="shared" si="3"/>
        <v>0</v>
      </c>
      <c r="E209" s="27" t="str">
        <f>VLOOKUP(O209,'user list'!A:B,2,0)</f>
        <v>DOE</v>
      </c>
      <c r="F209" s="69" t="s">
        <v>2950</v>
      </c>
      <c r="G209" s="69" t="s">
        <v>69</v>
      </c>
      <c r="H209" s="171">
        <v>45824</v>
      </c>
      <c r="I209" s="69" t="s">
        <v>2951</v>
      </c>
      <c r="J209" s="69"/>
      <c r="K209" s="69"/>
      <c r="L209" s="69"/>
      <c r="M209" s="171">
        <v>45824</v>
      </c>
      <c r="N209" s="69" t="s">
        <v>784</v>
      </c>
      <c r="O209" s="69" t="s">
        <v>212</v>
      </c>
      <c r="P209" s="69">
        <v>1</v>
      </c>
      <c r="Q209" s="69" t="s">
        <v>2952</v>
      </c>
      <c r="R209" s="69"/>
      <c r="S209" s="69" t="s">
        <v>785</v>
      </c>
      <c r="T209" s="69" t="s">
        <v>786</v>
      </c>
      <c r="U209" s="69" t="s">
        <v>787</v>
      </c>
      <c r="V209" s="69"/>
      <c r="W209" s="69"/>
      <c r="X209" s="69"/>
      <c r="Y209" s="69"/>
      <c r="Z209" s="69"/>
      <c r="AA209" s="69"/>
      <c r="AB209" s="69"/>
      <c r="AC209" s="69"/>
      <c r="AD209" s="69"/>
      <c r="AE209" s="69"/>
      <c r="AF209" s="69"/>
      <c r="AG209" s="69"/>
      <c r="AH209" s="69" t="s">
        <v>200</v>
      </c>
    </row>
    <row r="210" spans="2:34" ht="14.4">
      <c r="B210" s="27" t="e">
        <f>VLOOKUP(I210,raw_OCM!B:C,2,0)</f>
        <v>#N/A</v>
      </c>
      <c r="D210" t="b">
        <f t="shared" si="3"/>
        <v>0</v>
      </c>
      <c r="E210" s="27" t="str">
        <f>VLOOKUP(O210,'user list'!A:B,2,0)</f>
        <v>SBCDPO</v>
      </c>
      <c r="F210" s="69" t="s">
        <v>2953</v>
      </c>
      <c r="G210" s="69" t="s">
        <v>94</v>
      </c>
      <c r="H210" s="171">
        <v>45824</v>
      </c>
      <c r="I210" s="69" t="s">
        <v>2954</v>
      </c>
      <c r="J210" s="69"/>
      <c r="K210" s="69"/>
      <c r="L210" s="69"/>
      <c r="M210" s="171">
        <v>45824</v>
      </c>
      <c r="N210" s="69" t="s">
        <v>1433</v>
      </c>
      <c r="O210" s="69" t="s">
        <v>271</v>
      </c>
      <c r="P210" s="69">
        <v>1</v>
      </c>
      <c r="Q210" s="69"/>
      <c r="R210" s="69" t="s">
        <v>271</v>
      </c>
      <c r="S210" s="69" t="s">
        <v>785</v>
      </c>
      <c r="T210" s="69" t="s">
        <v>786</v>
      </c>
      <c r="U210" s="69"/>
      <c r="V210" s="69"/>
      <c r="W210" s="69"/>
      <c r="X210" s="69"/>
      <c r="Y210" s="69"/>
      <c r="Z210" s="69"/>
      <c r="AA210" s="69"/>
      <c r="AB210" s="69"/>
      <c r="AC210" s="69"/>
      <c r="AD210" s="69"/>
      <c r="AE210" s="69"/>
      <c r="AF210" s="69"/>
      <c r="AG210" s="69"/>
      <c r="AH210" s="69"/>
    </row>
    <row r="211" spans="2:34" ht="14.4">
      <c r="B211" s="27" t="e">
        <f>VLOOKUP(I211,raw_OCM!B:C,2,0)</f>
        <v>#N/A</v>
      </c>
      <c r="D211" t="b">
        <f t="shared" si="3"/>
        <v>0</v>
      </c>
      <c r="E211" s="27" t="str">
        <f>VLOOKUP(O211,'user list'!A:B,2,0)</f>
        <v>OCA</v>
      </c>
      <c r="F211" s="69" t="s">
        <v>2989</v>
      </c>
      <c r="G211" s="69" t="s">
        <v>1131</v>
      </c>
      <c r="H211" s="171">
        <v>45824</v>
      </c>
      <c r="I211" s="69" t="s">
        <v>2990</v>
      </c>
      <c r="J211" s="69"/>
      <c r="K211" s="69"/>
      <c r="L211" s="69"/>
      <c r="M211" s="171">
        <v>45824</v>
      </c>
      <c r="N211" s="69" t="s">
        <v>784</v>
      </c>
      <c r="O211" s="69" t="s">
        <v>228</v>
      </c>
      <c r="P211" s="69">
        <v>1</v>
      </c>
      <c r="Q211" s="69"/>
      <c r="R211" s="69"/>
      <c r="S211" s="69" t="s">
        <v>828</v>
      </c>
      <c r="T211" s="69" t="s">
        <v>829</v>
      </c>
      <c r="U211" s="69"/>
      <c r="V211" s="69"/>
      <c r="W211" s="69"/>
      <c r="X211" s="69"/>
      <c r="Y211" s="69"/>
      <c r="Z211" s="69"/>
      <c r="AA211" s="69"/>
      <c r="AB211" s="69"/>
      <c r="AC211" s="69"/>
      <c r="AD211" s="69"/>
      <c r="AE211" s="69"/>
      <c r="AF211" s="69"/>
      <c r="AG211" s="69"/>
      <c r="AH211" s="69" t="s">
        <v>213</v>
      </c>
    </row>
    <row r="212" spans="2:34" ht="14.4">
      <c r="B212" s="27" t="e">
        <f>VLOOKUP(I212,raw_OCM!B:C,2,0)</f>
        <v>#N/A</v>
      </c>
      <c r="D212" t="b">
        <f t="shared" si="3"/>
        <v>0</v>
      </c>
      <c r="E212" s="27" t="str">
        <f>VLOOKUP(O212,'user list'!A:B,2,0)</f>
        <v>DOE</v>
      </c>
      <c r="F212" s="69" t="s">
        <v>2955</v>
      </c>
      <c r="G212" s="69" t="s">
        <v>69</v>
      </c>
      <c r="H212" s="171">
        <v>45824</v>
      </c>
      <c r="I212" s="69" t="s">
        <v>2956</v>
      </c>
      <c r="J212" s="69"/>
      <c r="K212" s="69"/>
      <c r="L212" s="69"/>
      <c r="M212" s="171">
        <v>45824</v>
      </c>
      <c r="N212" s="69" t="s">
        <v>1433</v>
      </c>
      <c r="O212" s="69" t="s">
        <v>212</v>
      </c>
      <c r="P212" s="69">
        <v>1</v>
      </c>
      <c r="Q212" s="69" t="s">
        <v>2955</v>
      </c>
      <c r="R212" s="69"/>
      <c r="S212" s="69" t="s">
        <v>851</v>
      </c>
      <c r="T212" s="69" t="s">
        <v>852</v>
      </c>
      <c r="U212" s="69" t="s">
        <v>787</v>
      </c>
      <c r="V212" s="69"/>
      <c r="W212" s="69"/>
      <c r="X212" s="69"/>
      <c r="Y212" s="69"/>
      <c r="Z212" s="69"/>
      <c r="AA212" s="69"/>
      <c r="AB212" s="69"/>
      <c r="AC212" s="69"/>
      <c r="AD212" s="69"/>
      <c r="AE212" s="69"/>
      <c r="AF212" s="69"/>
      <c r="AG212" s="69"/>
      <c r="AH212" s="69"/>
    </row>
    <row r="213" spans="2:34" ht="14.4">
      <c r="B213" s="27" t="e">
        <f>VLOOKUP(I213,raw_OCM!B:C,2,0)</f>
        <v>#N/A</v>
      </c>
      <c r="D213" t="b">
        <f t="shared" si="3"/>
        <v>0</v>
      </c>
      <c r="E213" s="27" t="str">
        <f>VLOOKUP(O213,'user list'!A:B,2,0)</f>
        <v>SBCDPO</v>
      </c>
      <c r="F213" s="69" t="s">
        <v>2991</v>
      </c>
      <c r="G213" s="69" t="s">
        <v>2992</v>
      </c>
      <c r="H213" s="171">
        <v>45824</v>
      </c>
      <c r="I213" s="69" t="s">
        <v>3021</v>
      </c>
      <c r="J213" s="69" t="s">
        <v>2993</v>
      </c>
      <c r="K213" s="69"/>
      <c r="L213" s="69" t="s">
        <v>874</v>
      </c>
      <c r="M213" s="171">
        <v>45824</v>
      </c>
      <c r="N213" s="69" t="s">
        <v>3022</v>
      </c>
      <c r="O213" s="69" t="s">
        <v>271</v>
      </c>
      <c r="P213" s="69">
        <v>1</v>
      </c>
      <c r="Q213" s="69"/>
      <c r="R213" s="69"/>
      <c r="S213" s="69" t="s">
        <v>1111</v>
      </c>
      <c r="T213" s="69" t="s">
        <v>1112</v>
      </c>
      <c r="U213" s="69"/>
      <c r="V213" s="69"/>
      <c r="W213" s="69"/>
      <c r="X213" s="69"/>
      <c r="Y213" s="69"/>
      <c r="Z213" s="69"/>
      <c r="AA213" s="69"/>
      <c r="AB213" s="69"/>
      <c r="AC213" s="69"/>
      <c r="AD213" s="69"/>
      <c r="AE213" s="69"/>
      <c r="AF213" s="69"/>
      <c r="AG213" s="69"/>
      <c r="AH213" s="69"/>
    </row>
    <row r="214" spans="2:34" ht="14.4">
      <c r="B214" s="27" t="e">
        <f>VLOOKUP(I214,raw_OCM!B:C,2,0)</f>
        <v>#N/A</v>
      </c>
      <c r="D214" t="b">
        <f t="shared" si="3"/>
        <v>0</v>
      </c>
      <c r="E214" s="27" t="str">
        <f>VLOOKUP(O214,'user list'!A:B,2,0)</f>
        <v>SBCDPO</v>
      </c>
      <c r="F214" s="69" t="s">
        <v>2991</v>
      </c>
      <c r="G214" s="69" t="s">
        <v>2992</v>
      </c>
      <c r="H214" s="171">
        <v>45824</v>
      </c>
      <c r="I214" s="69" t="s">
        <v>2993</v>
      </c>
      <c r="J214" s="69"/>
      <c r="K214" s="69"/>
      <c r="L214" s="69"/>
      <c r="M214" s="171">
        <v>45824</v>
      </c>
      <c r="N214" s="69" t="s">
        <v>3326</v>
      </c>
      <c r="O214" s="69" t="s">
        <v>271</v>
      </c>
      <c r="P214" s="69">
        <v>2</v>
      </c>
      <c r="Q214" s="69"/>
      <c r="R214" s="69" t="s">
        <v>271</v>
      </c>
      <c r="S214" s="69" t="s">
        <v>1111</v>
      </c>
      <c r="T214" s="69" t="s">
        <v>1112</v>
      </c>
      <c r="U214" s="69"/>
      <c r="V214" s="69"/>
      <c r="W214" s="69"/>
      <c r="X214" s="69"/>
      <c r="Y214" s="69"/>
      <c r="Z214" s="69"/>
      <c r="AA214" s="69"/>
      <c r="AB214" s="69"/>
      <c r="AC214" s="69"/>
      <c r="AD214" s="69"/>
      <c r="AE214" s="69"/>
      <c r="AF214" s="69"/>
      <c r="AG214" s="69"/>
      <c r="AH214" s="69" t="s">
        <v>271</v>
      </c>
    </row>
    <row r="215" spans="2:34" ht="14.4">
      <c r="B215" s="27" t="e">
        <f>VLOOKUP(I215,raw_OCM!B:C,2,0)</f>
        <v>#N/A</v>
      </c>
      <c r="D215" t="b">
        <f t="shared" si="3"/>
        <v>0</v>
      </c>
      <c r="E215" s="27" t="str">
        <f>VLOOKUP(O215,'user list'!A:B,2,0)</f>
        <v>SBCDPO</v>
      </c>
      <c r="F215" s="69" t="s">
        <v>2957</v>
      </c>
      <c r="G215" s="69" t="s">
        <v>2958</v>
      </c>
      <c r="H215" s="171">
        <v>45818</v>
      </c>
      <c r="I215" s="69" t="s">
        <v>2959</v>
      </c>
      <c r="J215" s="69"/>
      <c r="K215" s="69"/>
      <c r="L215" s="69"/>
      <c r="M215" s="171">
        <v>45824</v>
      </c>
      <c r="N215" s="69" t="s">
        <v>1433</v>
      </c>
      <c r="O215" s="69" t="s">
        <v>271</v>
      </c>
      <c r="P215" s="69">
        <v>1</v>
      </c>
      <c r="Q215" s="69"/>
      <c r="R215" s="69"/>
      <c r="S215" s="69" t="s">
        <v>1077</v>
      </c>
      <c r="T215" s="69" t="s">
        <v>1078</v>
      </c>
      <c r="U215" s="69"/>
      <c r="V215" s="69"/>
      <c r="W215" s="69"/>
      <c r="X215" s="69"/>
      <c r="Y215" s="69"/>
      <c r="Z215" s="69"/>
      <c r="AA215" s="69"/>
      <c r="AB215" s="69"/>
      <c r="AC215" s="69"/>
      <c r="AD215" s="69"/>
      <c r="AE215" s="69"/>
      <c r="AF215" s="69"/>
      <c r="AG215" s="69"/>
      <c r="AH215" s="69"/>
    </row>
    <row r="216" spans="2:34" ht="14.4">
      <c r="B216" s="27" t="str">
        <f>VLOOKUP(I216,raw_OCM!B:C,2,0)</f>
        <v>OCM</v>
      </c>
      <c r="D216" t="b">
        <f t="shared" si="3"/>
        <v>0</v>
      </c>
      <c r="E216" s="27" t="str">
        <f>VLOOKUP(O216,'user list'!A:B,2,0)</f>
        <v>OCM</v>
      </c>
      <c r="F216" s="69" t="s">
        <v>2913</v>
      </c>
      <c r="G216" s="69" t="s">
        <v>2914</v>
      </c>
      <c r="H216" s="171">
        <v>45824</v>
      </c>
      <c r="I216" s="69" t="s">
        <v>2915</v>
      </c>
      <c r="J216" s="69"/>
      <c r="K216" s="69"/>
      <c r="L216" s="69" t="s">
        <v>17</v>
      </c>
      <c r="M216" s="171">
        <v>45824</v>
      </c>
      <c r="N216" s="69" t="s">
        <v>391</v>
      </c>
      <c r="O216" s="69" t="s">
        <v>285</v>
      </c>
      <c r="P216" s="69"/>
      <c r="Q216" s="69"/>
      <c r="R216" s="69"/>
      <c r="S216" s="69"/>
      <c r="T216" s="69"/>
      <c r="U216" s="69"/>
      <c r="V216" s="69" t="s">
        <v>2914</v>
      </c>
      <c r="W216" s="69"/>
      <c r="X216" s="69" t="s">
        <v>2916</v>
      </c>
      <c r="Y216" s="69" t="s">
        <v>331</v>
      </c>
      <c r="Z216" s="69" t="s">
        <v>324</v>
      </c>
      <c r="AA216" s="69"/>
      <c r="AB216" s="69"/>
      <c r="AC216" s="69" t="s">
        <v>391</v>
      </c>
      <c r="AD216" s="69"/>
      <c r="AE216" s="69"/>
      <c r="AF216" s="69" t="s">
        <v>43</v>
      </c>
      <c r="AG216" s="69"/>
      <c r="AH216" s="69"/>
    </row>
    <row r="217" spans="2:34" ht="14.4">
      <c r="B217" s="27" t="e">
        <f>VLOOKUP(I217,raw_OCM!B:C,2,0)</f>
        <v>#N/A</v>
      </c>
      <c r="D217" t="b">
        <f t="shared" si="3"/>
        <v>0</v>
      </c>
      <c r="E217" s="27" t="str">
        <f>VLOOKUP(O217,'user list'!A:B,2,0)</f>
        <v>MDAD</v>
      </c>
      <c r="F217" s="69" t="s">
        <v>2960</v>
      </c>
      <c r="G217" s="69" t="s">
        <v>42</v>
      </c>
      <c r="H217" s="171">
        <v>45821</v>
      </c>
      <c r="I217" s="69" t="s">
        <v>2961</v>
      </c>
      <c r="J217" s="69"/>
      <c r="K217" s="69"/>
      <c r="L217" s="69"/>
      <c r="M217" s="171">
        <v>45824</v>
      </c>
      <c r="N217" s="69" t="s">
        <v>1433</v>
      </c>
      <c r="O217" s="69" t="s">
        <v>223</v>
      </c>
      <c r="P217" s="69">
        <v>1</v>
      </c>
      <c r="Q217" s="69"/>
      <c r="R217" s="69"/>
      <c r="S217" s="69" t="s">
        <v>828</v>
      </c>
      <c r="T217" s="69" t="s">
        <v>847</v>
      </c>
      <c r="U217" s="69" t="s">
        <v>809</v>
      </c>
      <c r="V217" s="69"/>
      <c r="W217" s="69"/>
      <c r="X217" s="69"/>
      <c r="Y217" s="69"/>
      <c r="Z217" s="69"/>
      <c r="AA217" s="69"/>
      <c r="AB217" s="69"/>
      <c r="AC217" s="69"/>
      <c r="AD217" s="69"/>
      <c r="AE217" s="69"/>
      <c r="AF217" s="69"/>
      <c r="AG217" s="69"/>
      <c r="AH217" s="69"/>
    </row>
    <row r="218" spans="2:34" ht="14.4">
      <c r="B218" s="27" t="e">
        <f>VLOOKUP(I218,raw_OCM!B:C,2,0)</f>
        <v>#N/A</v>
      </c>
      <c r="D218" t="b">
        <f t="shared" si="3"/>
        <v>0</v>
      </c>
      <c r="E218" s="27" t="str">
        <f>VLOOKUP(O218,'user list'!A:B,2,0)</f>
        <v>OCA</v>
      </c>
      <c r="F218" s="69" t="s">
        <v>2994</v>
      </c>
      <c r="G218" s="69" t="s">
        <v>749</v>
      </c>
      <c r="H218" s="171">
        <v>45824</v>
      </c>
      <c r="I218" s="69" t="s">
        <v>2995</v>
      </c>
      <c r="J218" s="69"/>
      <c r="K218" s="69"/>
      <c r="L218" s="69"/>
      <c r="M218" s="171">
        <v>45824</v>
      </c>
      <c r="N218" s="69" t="s">
        <v>784</v>
      </c>
      <c r="O218" s="69" t="s">
        <v>228</v>
      </c>
      <c r="P218" s="69">
        <v>1</v>
      </c>
      <c r="Q218" s="69"/>
      <c r="R218" s="69"/>
      <c r="S218" s="69" t="s">
        <v>828</v>
      </c>
      <c r="T218" s="69" t="s">
        <v>829</v>
      </c>
      <c r="U218" s="69"/>
      <c r="V218" s="69"/>
      <c r="W218" s="69"/>
      <c r="X218" s="69"/>
      <c r="Y218" s="69"/>
      <c r="Z218" s="69"/>
      <c r="AA218" s="69"/>
      <c r="AB218" s="69"/>
      <c r="AC218" s="69"/>
      <c r="AD218" s="69"/>
      <c r="AE218" s="69"/>
      <c r="AF218" s="69"/>
      <c r="AG218" s="69"/>
      <c r="AH218" s="69" t="s">
        <v>275</v>
      </c>
    </row>
    <row r="219" spans="2:34" ht="14.4">
      <c r="B219" s="27" t="str">
        <f>VLOOKUP(I219,raw_OCM!B:C,2,0)</f>
        <v>OCM</v>
      </c>
      <c r="D219" t="b">
        <f t="shared" si="3"/>
        <v>0</v>
      </c>
      <c r="E219" s="27" t="str">
        <f>VLOOKUP(O219,'user list'!A:B,2,0)</f>
        <v>OCM</v>
      </c>
      <c r="F219" s="69" t="s">
        <v>2909</v>
      </c>
      <c r="G219" s="69" t="s">
        <v>2910</v>
      </c>
      <c r="H219" s="171">
        <v>45824</v>
      </c>
      <c r="I219" s="69" t="s">
        <v>2911</v>
      </c>
      <c r="J219" s="69"/>
      <c r="K219" s="69"/>
      <c r="L219" s="69" t="s">
        <v>17</v>
      </c>
      <c r="M219" s="171">
        <v>45824</v>
      </c>
      <c r="N219" s="69" t="s">
        <v>358</v>
      </c>
      <c r="O219" s="69" t="s">
        <v>285</v>
      </c>
      <c r="P219" s="69">
        <v>1</v>
      </c>
      <c r="Q219" s="69"/>
      <c r="R219" s="69"/>
      <c r="S219" s="69"/>
      <c r="T219" s="69"/>
      <c r="U219" s="69"/>
      <c r="V219" s="69" t="s">
        <v>2910</v>
      </c>
      <c r="W219" s="69"/>
      <c r="X219" s="69" t="s">
        <v>2912</v>
      </c>
      <c r="Y219" s="69" t="s">
        <v>331</v>
      </c>
      <c r="Z219" s="69" t="s">
        <v>324</v>
      </c>
      <c r="AA219" s="69"/>
      <c r="AB219" s="69"/>
      <c r="AC219" s="69" t="s">
        <v>391</v>
      </c>
      <c r="AD219" s="69"/>
      <c r="AE219" s="69"/>
      <c r="AF219" s="69" t="s">
        <v>43</v>
      </c>
      <c r="AG219" s="69"/>
      <c r="AH219" s="69"/>
    </row>
    <row r="220" spans="2:34" ht="14.4">
      <c r="B220" s="27" t="e">
        <f>VLOOKUP(I220,raw_OCM!B:C,2,0)</f>
        <v>#N/A</v>
      </c>
      <c r="D220" t="b">
        <f t="shared" si="3"/>
        <v>0</v>
      </c>
      <c r="E220" s="27" t="str">
        <f>VLOOKUP(O220,'user list'!A:B,2,0)</f>
        <v>MDAD</v>
      </c>
      <c r="F220" s="69" t="s">
        <v>2962</v>
      </c>
      <c r="G220" s="69" t="s">
        <v>42</v>
      </c>
      <c r="H220" s="171">
        <v>45821</v>
      </c>
      <c r="I220" s="69" t="s">
        <v>2963</v>
      </c>
      <c r="J220" s="69"/>
      <c r="K220" s="69"/>
      <c r="L220" s="69"/>
      <c r="M220" s="171">
        <v>45824</v>
      </c>
      <c r="N220" s="69" t="s">
        <v>1433</v>
      </c>
      <c r="O220" s="69" t="s">
        <v>223</v>
      </c>
      <c r="P220" s="69">
        <v>1</v>
      </c>
      <c r="Q220" s="69"/>
      <c r="R220" s="69"/>
      <c r="S220" s="69" t="s">
        <v>828</v>
      </c>
      <c r="T220" s="69" t="s">
        <v>847</v>
      </c>
      <c r="U220" s="69" t="s">
        <v>809</v>
      </c>
      <c r="V220" s="69"/>
      <c r="W220" s="69"/>
      <c r="X220" s="69"/>
      <c r="Y220" s="69"/>
      <c r="Z220" s="69"/>
      <c r="AA220" s="69"/>
      <c r="AB220" s="69"/>
      <c r="AC220" s="69"/>
      <c r="AD220" s="69"/>
      <c r="AE220" s="69"/>
      <c r="AF220" s="69"/>
      <c r="AG220" s="69"/>
      <c r="AH220" s="69"/>
    </row>
    <row r="221" spans="2:34" ht="14.4">
      <c r="B221" s="27" t="str">
        <f>VLOOKUP(I221,raw_OCM!B:C,2,0)</f>
        <v>OCM</v>
      </c>
      <c r="D221" t="b">
        <f t="shared" si="3"/>
        <v>0</v>
      </c>
      <c r="E221" s="27" t="str">
        <f>VLOOKUP(O221,'user list'!A:B,2,0)</f>
        <v>OCM</v>
      </c>
      <c r="F221" s="69" t="s">
        <v>2923</v>
      </c>
      <c r="G221" s="69" t="s">
        <v>2924</v>
      </c>
      <c r="H221" s="171">
        <v>45824</v>
      </c>
      <c r="I221" s="69" t="s">
        <v>2925</v>
      </c>
      <c r="J221" s="69"/>
      <c r="K221" s="69"/>
      <c r="L221" s="69" t="s">
        <v>17</v>
      </c>
      <c r="M221" s="171">
        <v>45824</v>
      </c>
      <c r="N221" s="69" t="s">
        <v>391</v>
      </c>
      <c r="O221" s="69" t="s">
        <v>285</v>
      </c>
      <c r="P221" s="69"/>
      <c r="Q221" s="69"/>
      <c r="R221" s="69"/>
      <c r="S221" s="69"/>
      <c r="T221" s="69"/>
      <c r="U221" s="69"/>
      <c r="V221" s="69" t="s">
        <v>2926</v>
      </c>
      <c r="W221" s="69"/>
      <c r="X221" s="69" t="s">
        <v>2927</v>
      </c>
      <c r="Y221" s="69" t="s">
        <v>331</v>
      </c>
      <c r="Z221" s="69" t="s">
        <v>324</v>
      </c>
      <c r="AA221" s="69"/>
      <c r="AB221" s="69"/>
      <c r="AC221" s="69" t="s">
        <v>391</v>
      </c>
      <c r="AD221" s="69"/>
      <c r="AE221" s="69"/>
      <c r="AF221" s="69" t="s">
        <v>43</v>
      </c>
      <c r="AG221" s="69"/>
      <c r="AH221" s="69"/>
    </row>
    <row r="222" spans="2:34" ht="14.4">
      <c r="B222" s="27" t="e">
        <f>VLOOKUP(I222,raw_OCM!B:C,2,0)</f>
        <v>#N/A</v>
      </c>
      <c r="D222" t="b">
        <f t="shared" si="3"/>
        <v>0</v>
      </c>
      <c r="E222" s="27" t="str">
        <f>VLOOKUP(O222,'user list'!A:B,2,0)</f>
        <v>MDAD</v>
      </c>
      <c r="F222" s="69" t="s">
        <v>2964</v>
      </c>
      <c r="G222" s="69" t="s">
        <v>42</v>
      </c>
      <c r="H222" s="171">
        <v>45824</v>
      </c>
      <c r="I222" s="69" t="s">
        <v>2965</v>
      </c>
      <c r="J222" s="69"/>
      <c r="K222" s="69"/>
      <c r="L222" s="69"/>
      <c r="M222" s="171">
        <v>45824</v>
      </c>
      <c r="N222" s="69" t="s">
        <v>1433</v>
      </c>
      <c r="O222" s="69" t="s">
        <v>223</v>
      </c>
      <c r="P222" s="69">
        <v>1</v>
      </c>
      <c r="Q222" s="69"/>
      <c r="R222" s="69"/>
      <c r="S222" s="69" t="s">
        <v>805</v>
      </c>
      <c r="T222" s="69" t="s">
        <v>806</v>
      </c>
      <c r="U222" s="69" t="s">
        <v>809</v>
      </c>
      <c r="V222" s="69"/>
      <c r="W222" s="69"/>
      <c r="X222" s="69"/>
      <c r="Y222" s="69"/>
      <c r="Z222" s="69"/>
      <c r="AA222" s="69"/>
      <c r="AB222" s="69"/>
      <c r="AC222" s="69"/>
      <c r="AD222" s="69"/>
      <c r="AE222" s="69"/>
      <c r="AF222" s="69"/>
      <c r="AG222" s="69"/>
      <c r="AH222" s="69"/>
    </row>
    <row r="223" spans="2:34" ht="14.4">
      <c r="B223" s="27" t="e">
        <f>VLOOKUP(I223,raw_OCM!B:C,2,0)</f>
        <v>#N/A</v>
      </c>
      <c r="D223" t="b">
        <f t="shared" si="3"/>
        <v>0</v>
      </c>
      <c r="E223" s="27" t="str">
        <f>VLOOKUP(O223,'user list'!A:B,2,0)</f>
        <v>MDAD</v>
      </c>
      <c r="F223" s="69" t="s">
        <v>2966</v>
      </c>
      <c r="G223" s="69" t="s">
        <v>42</v>
      </c>
      <c r="H223" s="171">
        <v>45824</v>
      </c>
      <c r="I223" s="69" t="s">
        <v>2967</v>
      </c>
      <c r="J223" s="69"/>
      <c r="K223" s="69"/>
      <c r="L223" s="69"/>
      <c r="M223" s="171">
        <v>45824</v>
      </c>
      <c r="N223" s="69" t="s">
        <v>1433</v>
      </c>
      <c r="O223" s="69" t="s">
        <v>223</v>
      </c>
      <c r="P223" s="69">
        <v>1</v>
      </c>
      <c r="Q223" s="69"/>
      <c r="R223" s="69"/>
      <c r="S223" s="69" t="s">
        <v>889</v>
      </c>
      <c r="T223" s="69" t="s">
        <v>2886</v>
      </c>
      <c r="U223" s="69" t="s">
        <v>809</v>
      </c>
      <c r="V223" s="69"/>
      <c r="W223" s="69"/>
      <c r="X223" s="69"/>
      <c r="Y223" s="69"/>
      <c r="Z223" s="69"/>
      <c r="AA223" s="69"/>
      <c r="AB223" s="69"/>
      <c r="AC223" s="69"/>
      <c r="AD223" s="69"/>
      <c r="AE223" s="69"/>
      <c r="AF223" s="69"/>
      <c r="AG223" s="69"/>
      <c r="AH223" s="69"/>
    </row>
    <row r="224" spans="2:34" ht="14.4">
      <c r="B224" s="27" t="e">
        <f>VLOOKUP(I224,raw_OCM!B:C,2,0)</f>
        <v>#N/A</v>
      </c>
      <c r="D224" t="b">
        <f t="shared" si="3"/>
        <v>0</v>
      </c>
      <c r="E224" s="27" t="str">
        <f>VLOOKUP(O224,'user list'!A:B,2,0)</f>
        <v>CCESD</v>
      </c>
      <c r="F224" s="69" t="s">
        <v>2996</v>
      </c>
      <c r="G224" s="69" t="s">
        <v>2958</v>
      </c>
      <c r="H224" s="171">
        <v>45818</v>
      </c>
      <c r="I224" s="69" t="s">
        <v>2997</v>
      </c>
      <c r="J224" s="69"/>
      <c r="K224" s="171">
        <v>45824</v>
      </c>
      <c r="L224" s="69"/>
      <c r="M224" s="171">
        <v>45824</v>
      </c>
      <c r="N224" s="69" t="s">
        <v>784</v>
      </c>
      <c r="O224" s="69" t="s">
        <v>284</v>
      </c>
      <c r="P224" s="69">
        <v>1</v>
      </c>
      <c r="Q224" s="69"/>
      <c r="R224" s="69"/>
      <c r="S224" s="69" t="s">
        <v>1077</v>
      </c>
      <c r="T224" s="69" t="s">
        <v>1142</v>
      </c>
      <c r="U224" s="69" t="s">
        <v>809</v>
      </c>
      <c r="V224" s="69"/>
      <c r="W224" s="69"/>
      <c r="X224" s="69"/>
      <c r="Y224" s="69"/>
      <c r="Z224" s="69"/>
      <c r="AA224" s="69"/>
      <c r="AB224" s="69"/>
      <c r="AC224" s="69"/>
      <c r="AD224" s="69"/>
      <c r="AE224" s="69"/>
      <c r="AF224" s="69"/>
      <c r="AG224" s="69"/>
      <c r="AH224" s="69" t="s">
        <v>275</v>
      </c>
    </row>
    <row r="225" spans="2:34" ht="14.4">
      <c r="B225" s="27" t="e">
        <f>VLOOKUP(I225,raw_OCM!B:C,2,0)</f>
        <v>#N/A</v>
      </c>
      <c r="D225" t="b">
        <f t="shared" si="3"/>
        <v>0</v>
      </c>
      <c r="E225" s="27" t="str">
        <f>VLOOKUP(O225,'user list'!A:B,2,0)</f>
        <v>OCA</v>
      </c>
      <c r="F225" s="69" t="s">
        <v>2998</v>
      </c>
      <c r="G225" s="69" t="s">
        <v>2999</v>
      </c>
      <c r="H225" s="171">
        <v>45819</v>
      </c>
      <c r="I225" s="69" t="s">
        <v>3000</v>
      </c>
      <c r="J225" s="69"/>
      <c r="K225" s="69"/>
      <c r="L225" s="69"/>
      <c r="M225" s="171">
        <v>45824</v>
      </c>
      <c r="N225" s="69" t="s">
        <v>784</v>
      </c>
      <c r="O225" s="69" t="s">
        <v>228</v>
      </c>
      <c r="P225" s="69">
        <v>1</v>
      </c>
      <c r="Q225" s="69"/>
      <c r="R225" s="69"/>
      <c r="S225" s="69" t="s">
        <v>828</v>
      </c>
      <c r="T225" s="69" t="s">
        <v>829</v>
      </c>
      <c r="U225" s="69"/>
      <c r="V225" s="69"/>
      <c r="W225" s="69"/>
      <c r="X225" s="69"/>
      <c r="Y225" s="69"/>
      <c r="Z225" s="69"/>
      <c r="AA225" s="69"/>
      <c r="AB225" s="69"/>
      <c r="AC225" s="69"/>
      <c r="AD225" s="69"/>
      <c r="AE225" s="69"/>
      <c r="AF225" s="69"/>
      <c r="AG225" s="69"/>
      <c r="AH225" s="69" t="s">
        <v>213</v>
      </c>
    </row>
    <row r="226" spans="2:34" ht="14.4">
      <c r="B226" s="27" t="e">
        <f>VLOOKUP(I226,raw_OCM!B:C,2,0)</f>
        <v>#N/A</v>
      </c>
      <c r="D226" t="b">
        <f t="shared" si="3"/>
        <v>0</v>
      </c>
      <c r="E226" s="27" t="str">
        <f>VLOOKUP(O226,'user list'!A:B,2,0)</f>
        <v>CTO</v>
      </c>
      <c r="F226" s="69" t="s">
        <v>3001</v>
      </c>
      <c r="G226" s="69" t="s">
        <v>121</v>
      </c>
      <c r="H226" s="171">
        <v>45824</v>
      </c>
      <c r="I226" s="69" t="s">
        <v>3002</v>
      </c>
      <c r="J226" s="69"/>
      <c r="K226" s="69"/>
      <c r="L226" s="69"/>
      <c r="M226" s="171">
        <v>45824</v>
      </c>
      <c r="N226" s="69" t="s">
        <v>3677</v>
      </c>
      <c r="O226" s="69" t="s">
        <v>207</v>
      </c>
      <c r="P226" s="69">
        <v>2</v>
      </c>
      <c r="Q226" s="69"/>
      <c r="R226" s="69"/>
      <c r="S226" s="69" t="s">
        <v>805</v>
      </c>
      <c r="T226" s="69" t="s">
        <v>806</v>
      </c>
      <c r="U226" s="69" t="s">
        <v>787</v>
      </c>
      <c r="V226" s="69"/>
      <c r="W226" s="69"/>
      <c r="X226" s="69"/>
      <c r="Y226" s="69"/>
      <c r="Z226" s="69"/>
      <c r="AA226" s="69"/>
      <c r="AB226" s="69"/>
      <c r="AC226" s="69"/>
      <c r="AD226" s="69"/>
      <c r="AE226" s="69"/>
      <c r="AF226" s="69"/>
      <c r="AG226" s="69"/>
      <c r="AH226" s="69" t="s">
        <v>219</v>
      </c>
    </row>
    <row r="227" spans="2:34" ht="14.4">
      <c r="B227" s="27" t="e">
        <f>VLOOKUP(I227,raw_OCM!B:C,2,0)</f>
        <v>#N/A</v>
      </c>
      <c r="D227" t="b">
        <f t="shared" si="3"/>
        <v>0</v>
      </c>
      <c r="E227" s="27" t="str">
        <f>VLOOKUP(O227,'user list'!A:B,2,0)</f>
        <v>QCEAU</v>
      </c>
      <c r="F227" s="69" t="s">
        <v>3003</v>
      </c>
      <c r="G227" s="69" t="s">
        <v>88</v>
      </c>
      <c r="H227" s="171">
        <v>45824</v>
      </c>
      <c r="I227" s="69" t="s">
        <v>3004</v>
      </c>
      <c r="J227" s="69"/>
      <c r="K227" s="69"/>
      <c r="L227" s="69"/>
      <c r="M227" s="171">
        <v>45824</v>
      </c>
      <c r="N227" s="69" t="s">
        <v>784</v>
      </c>
      <c r="O227" s="69" t="s">
        <v>266</v>
      </c>
      <c r="P227" s="69">
        <v>1</v>
      </c>
      <c r="Q227" s="69"/>
      <c r="R227" s="69"/>
      <c r="S227" s="69" t="s">
        <v>792</v>
      </c>
      <c r="T227" s="69" t="s">
        <v>793</v>
      </c>
      <c r="U227" s="69" t="s">
        <v>787</v>
      </c>
      <c r="V227" s="69"/>
      <c r="W227" s="69"/>
      <c r="X227" s="69"/>
      <c r="Y227" s="69"/>
      <c r="Z227" s="69"/>
      <c r="AA227" s="69"/>
      <c r="AB227" s="69"/>
      <c r="AC227" s="69"/>
      <c r="AD227" s="69"/>
      <c r="AE227" s="69"/>
      <c r="AF227" s="69"/>
      <c r="AG227" s="69"/>
      <c r="AH227" s="69" t="s">
        <v>270</v>
      </c>
    </row>
    <row r="228" spans="2:34" ht="14.4">
      <c r="B228" s="27" t="str">
        <f>VLOOKUP(I228,raw_OCM!B:C,2,0)</f>
        <v>OCM</v>
      </c>
      <c r="D228" t="b">
        <f t="shared" si="3"/>
        <v>0</v>
      </c>
      <c r="E228" s="27" t="str">
        <f>VLOOKUP(O228,'user list'!A:B,2,0)</f>
        <v>OCM</v>
      </c>
      <c r="F228" s="69" t="s">
        <v>2917</v>
      </c>
      <c r="G228" s="69" t="s">
        <v>2918</v>
      </c>
      <c r="H228" s="171">
        <v>45824</v>
      </c>
      <c r="I228" s="69" t="s">
        <v>2919</v>
      </c>
      <c r="J228" s="69"/>
      <c r="K228" s="69"/>
      <c r="L228" s="69" t="s">
        <v>17</v>
      </c>
      <c r="M228" s="171">
        <v>45824</v>
      </c>
      <c r="N228" s="69" t="s">
        <v>391</v>
      </c>
      <c r="O228" s="69" t="s">
        <v>285</v>
      </c>
      <c r="P228" s="69"/>
      <c r="Q228" s="69"/>
      <c r="R228" s="69"/>
      <c r="S228" s="69"/>
      <c r="T228" s="69"/>
      <c r="U228" s="69"/>
      <c r="V228" s="69" t="s">
        <v>2920</v>
      </c>
      <c r="W228" s="69"/>
      <c r="X228" s="69" t="s">
        <v>2921</v>
      </c>
      <c r="Y228" s="69" t="s">
        <v>2922</v>
      </c>
      <c r="Z228" s="69" t="s">
        <v>352</v>
      </c>
      <c r="AA228" s="69"/>
      <c r="AB228" s="69"/>
      <c r="AC228" s="69" t="s">
        <v>391</v>
      </c>
      <c r="AD228" s="69"/>
      <c r="AE228" s="69"/>
      <c r="AF228" s="69" t="s">
        <v>43</v>
      </c>
      <c r="AG228" s="69"/>
      <c r="AH228" s="69"/>
    </row>
    <row r="229" spans="2:34" ht="14.4">
      <c r="B229" s="27" t="str">
        <f>VLOOKUP(I229,raw_OCM!B:C,2,0)</f>
        <v>OCM</v>
      </c>
      <c r="D229" t="b">
        <f t="shared" si="3"/>
        <v>0</v>
      </c>
      <c r="E229" s="27" t="str">
        <f>VLOOKUP(O229,'user list'!A:B,2,0)</f>
        <v>OCM</v>
      </c>
      <c r="F229" s="69" t="s">
        <v>521</v>
      </c>
      <c r="G229" s="69" t="s">
        <v>2901</v>
      </c>
      <c r="H229" s="171">
        <v>45824</v>
      </c>
      <c r="I229" s="69" t="s">
        <v>2902</v>
      </c>
      <c r="J229" s="69"/>
      <c r="K229" s="69"/>
      <c r="L229" s="69" t="s">
        <v>17</v>
      </c>
      <c r="M229" s="171">
        <v>45824</v>
      </c>
      <c r="N229" s="69" t="s">
        <v>391</v>
      </c>
      <c r="O229" s="69" t="s">
        <v>285</v>
      </c>
      <c r="P229" s="69"/>
      <c r="Q229" s="69"/>
      <c r="R229" s="69"/>
      <c r="S229" s="69"/>
      <c r="T229" s="69"/>
      <c r="U229" s="69"/>
      <c r="V229" s="69" t="s">
        <v>2903</v>
      </c>
      <c r="W229" s="69"/>
      <c r="X229" s="69" t="s">
        <v>2904</v>
      </c>
      <c r="Y229" s="69" t="s">
        <v>2905</v>
      </c>
      <c r="Z229" s="69" t="s">
        <v>352</v>
      </c>
      <c r="AA229" s="69"/>
      <c r="AB229" s="69"/>
      <c r="AC229" s="69" t="s">
        <v>391</v>
      </c>
      <c r="AD229" s="69"/>
      <c r="AE229" s="69"/>
      <c r="AF229" s="69" t="s">
        <v>43</v>
      </c>
      <c r="AG229" s="69"/>
      <c r="AH229" s="69"/>
    </row>
    <row r="230" spans="2:34" ht="14.4">
      <c r="B230" s="27" t="e">
        <f>VLOOKUP(I230,raw_OCM!B:C,2,0)</f>
        <v>#N/A</v>
      </c>
      <c r="D230" t="b">
        <f t="shared" si="3"/>
        <v>0</v>
      </c>
      <c r="E230" s="27" t="str">
        <f>VLOOKUP(O230,'user list'!A:B,2,0)</f>
        <v>OCM</v>
      </c>
      <c r="F230" s="69" t="s">
        <v>1726</v>
      </c>
      <c r="G230" s="69" t="s">
        <v>3023</v>
      </c>
      <c r="H230" s="171">
        <v>45821</v>
      </c>
      <c r="I230" s="69" t="s">
        <v>3024</v>
      </c>
      <c r="J230" s="69" t="s">
        <v>444</v>
      </c>
      <c r="K230" s="69"/>
      <c r="L230" s="69" t="s">
        <v>24</v>
      </c>
      <c r="M230" s="171">
        <v>45824</v>
      </c>
      <c r="N230" s="69" t="s">
        <v>358</v>
      </c>
      <c r="O230" s="69" t="s">
        <v>285</v>
      </c>
      <c r="P230" s="69">
        <v>1</v>
      </c>
      <c r="Q230" s="69"/>
      <c r="R230" s="69"/>
      <c r="S230" s="69" t="s">
        <v>43</v>
      </c>
      <c r="T230" s="69"/>
      <c r="U230" s="69"/>
      <c r="V230" s="69"/>
      <c r="W230" s="69"/>
      <c r="X230" s="69"/>
      <c r="Y230" s="69"/>
      <c r="Z230" s="69"/>
      <c r="AA230" s="69"/>
      <c r="AB230" s="69"/>
      <c r="AC230" s="69" t="s">
        <v>358</v>
      </c>
      <c r="AD230" s="69" t="s">
        <v>30</v>
      </c>
      <c r="AE230" s="69"/>
      <c r="AF230" s="69" t="s">
        <v>43</v>
      </c>
      <c r="AG230" s="69"/>
      <c r="AH230" s="69"/>
    </row>
    <row r="231" spans="2:34" ht="14.4">
      <c r="B231" s="27" t="e">
        <f>VLOOKUP(I231,raw_OCM!B:C,2,0)</f>
        <v>#N/A</v>
      </c>
      <c r="D231" t="b">
        <f t="shared" si="3"/>
        <v>0</v>
      </c>
      <c r="E231" s="27" t="str">
        <f>VLOOKUP(O231,'user list'!A:B,2,0)</f>
        <v>OCM</v>
      </c>
      <c r="F231" s="69" t="s">
        <v>1726</v>
      </c>
      <c r="G231" s="69" t="s">
        <v>3025</v>
      </c>
      <c r="H231" s="171">
        <v>45821</v>
      </c>
      <c r="I231" s="69" t="s">
        <v>2943</v>
      </c>
      <c r="J231" s="69" t="s">
        <v>540</v>
      </c>
      <c r="K231" s="69"/>
      <c r="L231" s="69" t="s">
        <v>24</v>
      </c>
      <c r="M231" s="171">
        <v>45824</v>
      </c>
      <c r="N231" s="69" t="s">
        <v>358</v>
      </c>
      <c r="O231" s="69" t="s">
        <v>285</v>
      </c>
      <c r="P231" s="69">
        <v>1</v>
      </c>
      <c r="Q231" s="69"/>
      <c r="R231" s="69"/>
      <c r="S231" s="69" t="s">
        <v>43</v>
      </c>
      <c r="T231" s="69"/>
      <c r="U231" s="69"/>
      <c r="V231" s="69"/>
      <c r="W231" s="69"/>
      <c r="X231" s="69"/>
      <c r="Y231" s="69"/>
      <c r="Z231" s="69"/>
      <c r="AA231" s="69"/>
      <c r="AB231" s="69"/>
      <c r="AC231" s="69" t="s">
        <v>358</v>
      </c>
      <c r="AD231" s="69" t="s">
        <v>30</v>
      </c>
      <c r="AE231" s="69"/>
      <c r="AF231" s="69" t="s">
        <v>43</v>
      </c>
      <c r="AG231" s="69"/>
      <c r="AH231" s="69"/>
    </row>
    <row r="232" spans="2:34" ht="14.4">
      <c r="B232" s="27" t="e">
        <f>VLOOKUP(I232,raw_OCM!B:C,2,0)</f>
        <v>#N/A</v>
      </c>
      <c r="D232" t="b">
        <f t="shared" si="3"/>
        <v>0</v>
      </c>
      <c r="E232" s="27" t="str">
        <f>VLOOKUP(O232,'user list'!A:B,2,0)</f>
        <v>OCM</v>
      </c>
      <c r="F232" s="69" t="s">
        <v>1784</v>
      </c>
      <c r="G232" s="69" t="s">
        <v>1785</v>
      </c>
      <c r="H232" s="171">
        <v>45821</v>
      </c>
      <c r="I232" s="69" t="s">
        <v>3026</v>
      </c>
      <c r="J232" s="69" t="s">
        <v>415</v>
      </c>
      <c r="K232" s="69"/>
      <c r="L232" s="69" t="s">
        <v>24</v>
      </c>
      <c r="M232" s="171">
        <v>45824</v>
      </c>
      <c r="N232" s="69" t="s">
        <v>358</v>
      </c>
      <c r="O232" s="69" t="s">
        <v>285</v>
      </c>
      <c r="P232" s="69">
        <v>1</v>
      </c>
      <c r="Q232" s="69"/>
      <c r="R232" s="69"/>
      <c r="S232" s="69" t="s">
        <v>43</v>
      </c>
      <c r="T232" s="69"/>
      <c r="U232" s="69"/>
      <c r="V232" s="69"/>
      <c r="W232" s="69"/>
      <c r="X232" s="69"/>
      <c r="Y232" s="69"/>
      <c r="Z232" s="69"/>
      <c r="AA232" s="69"/>
      <c r="AB232" s="69"/>
      <c r="AC232" s="69" t="s">
        <v>358</v>
      </c>
      <c r="AD232" s="69" t="s">
        <v>30</v>
      </c>
      <c r="AE232" s="69"/>
      <c r="AF232" s="69" t="s">
        <v>43</v>
      </c>
      <c r="AG232" s="69"/>
      <c r="AH232" s="69"/>
    </row>
    <row r="233" spans="2:34" ht="14.4">
      <c r="B233" s="27" t="e">
        <f>VLOOKUP(I233,raw_OCM!B:C,2,0)</f>
        <v>#N/A</v>
      </c>
      <c r="D233" t="b">
        <f t="shared" si="3"/>
        <v>0</v>
      </c>
      <c r="E233" s="27" t="str">
        <f>VLOOKUP(O233,'user list'!A:B,2,0)</f>
        <v>OCM</v>
      </c>
      <c r="F233" s="69" t="s">
        <v>3027</v>
      </c>
      <c r="G233" s="69" t="s">
        <v>3028</v>
      </c>
      <c r="H233" s="171">
        <v>45821</v>
      </c>
      <c r="I233" s="69" t="s">
        <v>2942</v>
      </c>
      <c r="J233" s="69" t="s">
        <v>427</v>
      </c>
      <c r="K233" s="69"/>
      <c r="L233" s="69" t="s">
        <v>24</v>
      </c>
      <c r="M233" s="171">
        <v>45824</v>
      </c>
      <c r="N233" s="69" t="s">
        <v>358</v>
      </c>
      <c r="O233" s="69" t="s">
        <v>285</v>
      </c>
      <c r="P233" s="69">
        <v>1</v>
      </c>
      <c r="Q233" s="69"/>
      <c r="R233" s="69"/>
      <c r="S233" s="69" t="s">
        <v>43</v>
      </c>
      <c r="T233" s="69"/>
      <c r="U233" s="69"/>
      <c r="V233" s="69"/>
      <c r="W233" s="69"/>
      <c r="X233" s="69"/>
      <c r="Y233" s="69"/>
      <c r="Z233" s="69"/>
      <c r="AA233" s="69"/>
      <c r="AB233" s="69"/>
      <c r="AC233" s="69" t="s">
        <v>358</v>
      </c>
      <c r="AD233" s="69" t="s">
        <v>30</v>
      </c>
      <c r="AE233" s="69"/>
      <c r="AF233" s="69" t="s">
        <v>43</v>
      </c>
      <c r="AG233" s="69"/>
      <c r="AH233" s="69"/>
    </row>
    <row r="234" spans="2:34" ht="14.4">
      <c r="B234" s="27" t="e">
        <f>VLOOKUP(I234,raw_OCM!B:C,2,0)</f>
        <v>#N/A</v>
      </c>
      <c r="D234" t="b">
        <f t="shared" si="3"/>
        <v>0</v>
      </c>
      <c r="E234" s="27" t="str">
        <f>VLOOKUP(O234,'user list'!A:B,2,0)</f>
        <v>OCM</v>
      </c>
      <c r="F234" s="69" t="s">
        <v>1726</v>
      </c>
      <c r="G234" s="69" t="s">
        <v>3029</v>
      </c>
      <c r="H234" s="171">
        <v>45821</v>
      </c>
      <c r="I234" s="69" t="s">
        <v>2944</v>
      </c>
      <c r="J234" s="69" t="s">
        <v>555</v>
      </c>
      <c r="K234" s="69"/>
      <c r="L234" s="69" t="s">
        <v>24</v>
      </c>
      <c r="M234" s="171">
        <v>45824</v>
      </c>
      <c r="N234" s="69" t="s">
        <v>358</v>
      </c>
      <c r="O234" s="69" t="s">
        <v>285</v>
      </c>
      <c r="P234" s="69">
        <v>1</v>
      </c>
      <c r="Q234" s="69"/>
      <c r="R234" s="69"/>
      <c r="S234" s="69" t="s">
        <v>43</v>
      </c>
      <c r="T234" s="69"/>
      <c r="U234" s="69"/>
      <c r="V234" s="69"/>
      <c r="W234" s="69"/>
      <c r="X234" s="69"/>
      <c r="Y234" s="69"/>
      <c r="Z234" s="69"/>
      <c r="AA234" s="69"/>
      <c r="AB234" s="69"/>
      <c r="AC234" s="69" t="s">
        <v>358</v>
      </c>
      <c r="AD234" s="69" t="s">
        <v>30</v>
      </c>
      <c r="AE234" s="69"/>
      <c r="AF234" s="69" t="s">
        <v>43</v>
      </c>
      <c r="AG234" s="69"/>
      <c r="AH234" s="69"/>
    </row>
    <row r="235" spans="2:34" ht="14.4">
      <c r="B235" s="27" t="e">
        <f>VLOOKUP(I235,raw_OCM!B:C,2,0)</f>
        <v>#N/A</v>
      </c>
      <c r="D235" t="b">
        <f t="shared" si="3"/>
        <v>0</v>
      </c>
      <c r="E235" s="27" t="str">
        <f>VLOOKUP(O235,'user list'!A:B,2,0)</f>
        <v>SBCDPO</v>
      </c>
      <c r="F235" s="69" t="s">
        <v>3005</v>
      </c>
      <c r="G235" s="69" t="s">
        <v>3006</v>
      </c>
      <c r="H235" s="171">
        <v>45821</v>
      </c>
      <c r="I235" s="69" t="s">
        <v>3007</v>
      </c>
      <c r="J235" s="69"/>
      <c r="K235" s="69"/>
      <c r="L235" s="69"/>
      <c r="M235" s="171">
        <v>45824</v>
      </c>
      <c r="N235" s="69" t="s">
        <v>784</v>
      </c>
      <c r="O235" s="69" t="s">
        <v>271</v>
      </c>
      <c r="P235" s="69">
        <v>1</v>
      </c>
      <c r="Q235" s="69"/>
      <c r="R235" s="69"/>
      <c r="S235" s="69" t="s">
        <v>1077</v>
      </c>
      <c r="T235" s="69" t="s">
        <v>1078</v>
      </c>
      <c r="U235" s="69"/>
      <c r="V235" s="69"/>
      <c r="W235" s="69"/>
      <c r="X235" s="69"/>
      <c r="Y235" s="69"/>
      <c r="Z235" s="69"/>
      <c r="AA235" s="69"/>
      <c r="AB235" s="69"/>
      <c r="AC235" s="69"/>
      <c r="AD235" s="69"/>
      <c r="AE235" s="69"/>
      <c r="AF235" s="69"/>
      <c r="AG235" s="69"/>
      <c r="AH235" s="69" t="s">
        <v>271</v>
      </c>
    </row>
    <row r="236" spans="2:34" ht="14.4">
      <c r="B236" s="27" t="str">
        <f>VLOOKUP(I236,raw_OCM!B:C,2,0)</f>
        <v>OCM</v>
      </c>
      <c r="D236" t="b">
        <f t="shared" si="3"/>
        <v>0</v>
      </c>
      <c r="E236" s="27" t="str">
        <f>VLOOKUP(O236,'user list'!A:B,2,0)</f>
        <v>OCM</v>
      </c>
      <c r="F236" s="69" t="s">
        <v>2928</v>
      </c>
      <c r="G236" s="69" t="s">
        <v>2929</v>
      </c>
      <c r="H236" s="171">
        <v>45824</v>
      </c>
      <c r="I236" s="69" t="s">
        <v>2930</v>
      </c>
      <c r="J236" s="69"/>
      <c r="K236" s="69"/>
      <c r="L236" s="69" t="s">
        <v>19</v>
      </c>
      <c r="M236" s="171">
        <v>45824</v>
      </c>
      <c r="N236" s="69" t="s">
        <v>358</v>
      </c>
      <c r="O236" s="69" t="s">
        <v>285</v>
      </c>
      <c r="P236" s="69"/>
      <c r="Q236" s="69"/>
      <c r="R236" s="69"/>
      <c r="S236" s="69"/>
      <c r="T236" s="69"/>
      <c r="U236" s="69"/>
      <c r="V236" s="69" t="s">
        <v>2931</v>
      </c>
      <c r="W236" s="69"/>
      <c r="X236" s="69" t="s">
        <v>2932</v>
      </c>
      <c r="Y236" s="69" t="s">
        <v>2933</v>
      </c>
      <c r="Z236" s="69" t="s">
        <v>345</v>
      </c>
      <c r="AA236" s="69"/>
      <c r="AB236" s="69"/>
      <c r="AC236" s="69" t="s">
        <v>358</v>
      </c>
      <c r="AD236" s="69"/>
      <c r="AE236" s="69"/>
      <c r="AF236" s="69" t="s">
        <v>43</v>
      </c>
      <c r="AG236" s="69"/>
      <c r="AH236" s="69"/>
    </row>
    <row r="237" spans="2:34" ht="14.4">
      <c r="B237" s="27" t="e">
        <f>VLOOKUP(I237,raw_OCM!B:C,2,0)</f>
        <v>#N/A</v>
      </c>
      <c r="D237" t="b">
        <f t="shared" si="3"/>
        <v>0</v>
      </c>
      <c r="E237" s="27" t="str">
        <f>VLOOKUP(O237,'user list'!A:B,2,0)</f>
        <v>SBCDPO</v>
      </c>
      <c r="F237" s="69" t="s">
        <v>3008</v>
      </c>
      <c r="G237" s="69" t="s">
        <v>3009</v>
      </c>
      <c r="H237" s="171">
        <v>45813</v>
      </c>
      <c r="I237" s="69" t="s">
        <v>3010</v>
      </c>
      <c r="J237" s="69"/>
      <c r="K237" s="69"/>
      <c r="L237" s="69"/>
      <c r="M237" s="171">
        <v>45824</v>
      </c>
      <c r="N237" s="69" t="s">
        <v>784</v>
      </c>
      <c r="O237" s="69" t="s">
        <v>271</v>
      </c>
      <c r="P237" s="69">
        <v>1</v>
      </c>
      <c r="Q237" s="69"/>
      <c r="R237" s="69"/>
      <c r="S237" s="69" t="s">
        <v>1077</v>
      </c>
      <c r="T237" s="69" t="s">
        <v>1078</v>
      </c>
      <c r="U237" s="69"/>
      <c r="V237" s="69"/>
      <c r="W237" s="69"/>
      <c r="X237" s="69"/>
      <c r="Y237" s="69"/>
      <c r="Z237" s="69"/>
      <c r="AA237" s="69"/>
      <c r="AB237" s="69"/>
      <c r="AC237" s="69"/>
      <c r="AD237" s="69"/>
      <c r="AE237" s="69"/>
      <c r="AF237" s="69"/>
      <c r="AG237" s="69"/>
      <c r="AH237" s="69" t="s">
        <v>271</v>
      </c>
    </row>
    <row r="238" spans="2:34" ht="14.4">
      <c r="B238" s="27" t="e">
        <f>VLOOKUP(I238,raw_OCM!B:C,2,0)</f>
        <v>#N/A</v>
      </c>
      <c r="D238" t="b">
        <f t="shared" si="3"/>
        <v>0</v>
      </c>
      <c r="E238" s="27" t="str">
        <f>VLOOKUP(O238,'user list'!A:B,2,0)</f>
        <v>SPORTS</v>
      </c>
      <c r="F238" s="69" t="s">
        <v>3011</v>
      </c>
      <c r="G238" s="69" t="s">
        <v>2861</v>
      </c>
      <c r="H238" s="171">
        <v>45813</v>
      </c>
      <c r="I238" s="69"/>
      <c r="J238" s="69"/>
      <c r="K238" s="69"/>
      <c r="L238" s="69"/>
      <c r="M238" s="171">
        <v>45824</v>
      </c>
      <c r="N238" s="69" t="s">
        <v>784</v>
      </c>
      <c r="O238" s="69" t="s">
        <v>272</v>
      </c>
      <c r="P238" s="69"/>
      <c r="Q238" s="69"/>
      <c r="R238" s="69"/>
      <c r="S238" s="69" t="s">
        <v>1077</v>
      </c>
      <c r="T238" s="69" t="s">
        <v>1142</v>
      </c>
      <c r="U238" s="69" t="s">
        <v>809</v>
      </c>
      <c r="V238" s="69"/>
      <c r="W238" s="69"/>
      <c r="X238" s="69"/>
      <c r="Y238" s="69"/>
      <c r="Z238" s="69"/>
      <c r="AA238" s="69"/>
      <c r="AB238" s="69"/>
      <c r="AC238" s="69"/>
      <c r="AD238" s="69"/>
      <c r="AE238" s="69"/>
      <c r="AF238" s="69"/>
      <c r="AG238" s="69"/>
      <c r="AH238" s="69" t="s">
        <v>275</v>
      </c>
    </row>
    <row r="239" spans="2:34" ht="14.4">
      <c r="B239" s="27" t="e">
        <f>VLOOKUP(I239,raw_OCM!B:C,2,0)</f>
        <v>#N/A</v>
      </c>
      <c r="D239" t="b">
        <f t="shared" si="3"/>
        <v>0</v>
      </c>
      <c r="E239" s="27" t="str">
        <f>VLOOKUP(O239,'user list'!A:B,2,0)</f>
        <v>ADAAC</v>
      </c>
      <c r="F239" s="69" t="s">
        <v>2968</v>
      </c>
      <c r="G239" s="69" t="s">
        <v>1535</v>
      </c>
      <c r="H239" s="171">
        <v>45824</v>
      </c>
      <c r="I239" s="69" t="s">
        <v>2969</v>
      </c>
      <c r="J239" s="69"/>
      <c r="K239" s="69"/>
      <c r="L239" s="69"/>
      <c r="M239" s="171">
        <v>45824</v>
      </c>
      <c r="N239" s="69" t="s">
        <v>784</v>
      </c>
      <c r="O239" s="69" t="s">
        <v>190</v>
      </c>
      <c r="P239" s="69">
        <v>1</v>
      </c>
      <c r="Q239" s="69"/>
      <c r="R239" s="69"/>
      <c r="S239" s="69" t="s">
        <v>792</v>
      </c>
      <c r="T239" s="69" t="s">
        <v>793</v>
      </c>
      <c r="U239" s="69" t="s">
        <v>809</v>
      </c>
      <c r="V239" s="69"/>
      <c r="W239" s="69"/>
      <c r="X239" s="69"/>
      <c r="Y239" s="69"/>
      <c r="Z239" s="69"/>
      <c r="AA239" s="69"/>
      <c r="AB239" s="69"/>
      <c r="AC239" s="69"/>
      <c r="AD239" s="69"/>
      <c r="AE239" s="69"/>
      <c r="AF239" s="69"/>
      <c r="AG239" s="69"/>
      <c r="AH239" s="69" t="s">
        <v>200</v>
      </c>
    </row>
    <row r="240" spans="2:34" ht="14.4">
      <c r="B240" s="27" t="e">
        <f>VLOOKUP(I240,raw_OCM!B:C,2,0)</f>
        <v>#N/A</v>
      </c>
      <c r="D240" t="b">
        <f t="shared" si="3"/>
        <v>0</v>
      </c>
      <c r="E240" s="27" t="str">
        <f>VLOOKUP(O240,'user list'!A:B,2,0)</f>
        <v>CTO</v>
      </c>
      <c r="F240" s="69" t="s">
        <v>2970</v>
      </c>
      <c r="G240" s="69" t="s">
        <v>1265</v>
      </c>
      <c r="H240" s="171">
        <v>45819</v>
      </c>
      <c r="I240" s="69" t="s">
        <v>2971</v>
      </c>
      <c r="J240" s="69"/>
      <c r="K240" s="69"/>
      <c r="L240" s="69"/>
      <c r="M240" s="171">
        <v>45824</v>
      </c>
      <c r="N240" s="69" t="s">
        <v>1433</v>
      </c>
      <c r="O240" s="69" t="s">
        <v>207</v>
      </c>
      <c r="P240" s="69">
        <v>1</v>
      </c>
      <c r="Q240" s="69"/>
      <c r="R240" s="69"/>
      <c r="S240" s="69" t="s">
        <v>805</v>
      </c>
      <c r="T240" s="69" t="s">
        <v>806</v>
      </c>
      <c r="U240" s="69" t="s">
        <v>787</v>
      </c>
      <c r="V240" s="69"/>
      <c r="W240" s="69"/>
      <c r="X240" s="69"/>
      <c r="Y240" s="69"/>
      <c r="Z240" s="69"/>
      <c r="AA240" s="69"/>
      <c r="AB240" s="69"/>
      <c r="AC240" s="69"/>
      <c r="AD240" s="69"/>
      <c r="AE240" s="69"/>
      <c r="AF240" s="69"/>
      <c r="AG240" s="69"/>
      <c r="AH240" s="69"/>
    </row>
    <row r="241" spans="2:34" ht="14.4">
      <c r="B241" s="27" t="e">
        <f>VLOOKUP(I241,raw_OCM!B:C,2,0)</f>
        <v>#N/A</v>
      </c>
      <c r="D241" t="b">
        <f t="shared" si="3"/>
        <v>0</v>
      </c>
      <c r="E241" s="27" t="str">
        <f>VLOOKUP(O241,'user list'!A:B,2,0)</f>
        <v>DOE</v>
      </c>
      <c r="F241" s="69" t="s">
        <v>2972</v>
      </c>
      <c r="G241" s="69" t="s">
        <v>69</v>
      </c>
      <c r="H241" s="171">
        <v>45824</v>
      </c>
      <c r="I241" s="69" t="s">
        <v>2973</v>
      </c>
      <c r="J241" s="69"/>
      <c r="K241" s="69"/>
      <c r="L241" s="69"/>
      <c r="M241" s="171">
        <v>45824</v>
      </c>
      <c r="N241" s="69" t="s">
        <v>784</v>
      </c>
      <c r="O241" s="69" t="s">
        <v>212</v>
      </c>
      <c r="P241" s="69">
        <v>1</v>
      </c>
      <c r="Q241" s="69" t="s">
        <v>2974</v>
      </c>
      <c r="R241" s="69"/>
      <c r="S241" s="69" t="s">
        <v>851</v>
      </c>
      <c r="T241" s="69" t="s">
        <v>852</v>
      </c>
      <c r="U241" s="69" t="s">
        <v>787</v>
      </c>
      <c r="V241" s="69"/>
      <c r="W241" s="69"/>
      <c r="X241" s="69"/>
      <c r="Y241" s="69"/>
      <c r="Z241" s="69"/>
      <c r="AA241" s="69"/>
      <c r="AB241" s="69"/>
      <c r="AC241" s="69"/>
      <c r="AD241" s="69"/>
      <c r="AE241" s="69"/>
      <c r="AF241" s="69"/>
      <c r="AG241" s="69"/>
      <c r="AH241" s="69" t="s">
        <v>196</v>
      </c>
    </row>
    <row r="242" spans="2:34" ht="14.4">
      <c r="B242" s="27" t="e">
        <f>VLOOKUP(I242,raw_OCM!B:C,2,0)</f>
        <v>#N/A</v>
      </c>
      <c r="D242" t="b">
        <f t="shared" si="3"/>
        <v>0</v>
      </c>
      <c r="E242" s="27" t="str">
        <f>VLOOKUP(O242,'user list'!A:B,2,0)</f>
        <v>DOE</v>
      </c>
      <c r="F242" s="69" t="s">
        <v>2975</v>
      </c>
      <c r="G242" s="69" t="s">
        <v>69</v>
      </c>
      <c r="H242" s="171">
        <v>45824</v>
      </c>
      <c r="I242" s="69" t="s">
        <v>2976</v>
      </c>
      <c r="J242" s="69"/>
      <c r="K242" s="69"/>
      <c r="L242" s="69"/>
      <c r="M242" s="171">
        <v>45824</v>
      </c>
      <c r="N242" s="69" t="s">
        <v>1433</v>
      </c>
      <c r="O242" s="69" t="s">
        <v>212</v>
      </c>
      <c r="P242" s="69">
        <v>1</v>
      </c>
      <c r="Q242" s="69" t="s">
        <v>2975</v>
      </c>
      <c r="R242" s="69"/>
      <c r="S242" s="69" t="s">
        <v>889</v>
      </c>
      <c r="T242" s="69" t="s">
        <v>966</v>
      </c>
      <c r="U242" s="69" t="s">
        <v>809</v>
      </c>
      <c r="V242" s="69"/>
      <c r="W242" s="69"/>
      <c r="X242" s="69"/>
      <c r="Y242" s="69"/>
      <c r="Z242" s="69"/>
      <c r="AA242" s="69"/>
      <c r="AB242" s="69"/>
      <c r="AC242" s="69"/>
      <c r="AD242" s="69"/>
      <c r="AE242" s="69"/>
      <c r="AF242" s="69"/>
      <c r="AG242" s="69"/>
      <c r="AH242" s="69"/>
    </row>
    <row r="243" spans="2:34" ht="14.4">
      <c r="B243" s="27" t="e">
        <f>VLOOKUP(I243,raw_OCM!B:C,2,0)</f>
        <v>#N/A</v>
      </c>
      <c r="D243" t="b">
        <f t="shared" si="3"/>
        <v>0</v>
      </c>
      <c r="E243" s="27" t="str">
        <f>VLOOKUP(O243,'user list'!A:B,2,0)</f>
        <v>DOE</v>
      </c>
      <c r="F243" s="69" t="s">
        <v>2977</v>
      </c>
      <c r="G243" s="69" t="s">
        <v>69</v>
      </c>
      <c r="H243" s="171">
        <v>45824</v>
      </c>
      <c r="I243" s="69" t="s">
        <v>2978</v>
      </c>
      <c r="J243" s="69"/>
      <c r="K243" s="69"/>
      <c r="L243" s="69"/>
      <c r="M243" s="171">
        <v>45824</v>
      </c>
      <c r="N243" s="69" t="s">
        <v>1433</v>
      </c>
      <c r="O243" s="69" t="s">
        <v>212</v>
      </c>
      <c r="P243" s="69">
        <v>1</v>
      </c>
      <c r="Q243" s="69" t="s">
        <v>2977</v>
      </c>
      <c r="R243" s="69"/>
      <c r="S243" s="69" t="s">
        <v>889</v>
      </c>
      <c r="T243" s="69" t="s">
        <v>966</v>
      </c>
      <c r="U243" s="69" t="s">
        <v>809</v>
      </c>
      <c r="V243" s="69"/>
      <c r="W243" s="69"/>
      <c r="X243" s="69"/>
      <c r="Y243" s="69"/>
      <c r="Z243" s="69"/>
      <c r="AA243" s="69"/>
      <c r="AB243" s="69"/>
      <c r="AC243" s="69"/>
      <c r="AD243" s="69"/>
      <c r="AE243" s="69"/>
      <c r="AF243" s="69"/>
      <c r="AG243" s="69"/>
      <c r="AH243" s="69"/>
    </row>
    <row r="244" spans="2:34" ht="14.4">
      <c r="B244" s="27" t="e">
        <f>VLOOKUP(I244,raw_OCM!B:C,2,0)</f>
        <v>#N/A</v>
      </c>
      <c r="D244" t="b">
        <f t="shared" si="3"/>
        <v>0</v>
      </c>
      <c r="E244" s="27" t="str">
        <f>VLOOKUP(O244,'user list'!A:B,2,0)</f>
        <v>IAS</v>
      </c>
      <c r="F244" s="69" t="s">
        <v>2979</v>
      </c>
      <c r="G244" s="69" t="s">
        <v>41</v>
      </c>
      <c r="H244" s="171">
        <v>45810</v>
      </c>
      <c r="I244" s="69" t="s">
        <v>2980</v>
      </c>
      <c r="J244" s="69"/>
      <c r="K244" s="69"/>
      <c r="L244" s="69"/>
      <c r="M244" s="171">
        <v>45824</v>
      </c>
      <c r="N244" s="69" t="s">
        <v>1433</v>
      </c>
      <c r="O244" s="69" t="s">
        <v>218</v>
      </c>
      <c r="P244" s="69">
        <v>1</v>
      </c>
      <c r="Q244" s="69"/>
      <c r="R244" s="69"/>
      <c r="S244" s="69" t="s">
        <v>828</v>
      </c>
      <c r="T244" s="69" t="s">
        <v>829</v>
      </c>
      <c r="U244" s="69" t="s">
        <v>809</v>
      </c>
      <c r="V244" s="69"/>
      <c r="W244" s="69"/>
      <c r="X244" s="69"/>
      <c r="Y244" s="69"/>
      <c r="Z244" s="69"/>
      <c r="AA244" s="69"/>
      <c r="AB244" s="69"/>
      <c r="AC244" s="69"/>
      <c r="AD244" s="69"/>
      <c r="AE244" s="69"/>
      <c r="AF244" s="69"/>
      <c r="AG244" s="69"/>
      <c r="AH244" s="69"/>
    </row>
    <row r="245" spans="2:34" ht="14.4">
      <c r="B245" s="27" t="e">
        <f>VLOOKUP(I245,raw_OCM!B:C,2,0)</f>
        <v>#N/A</v>
      </c>
      <c r="D245" t="b">
        <f t="shared" si="3"/>
        <v>0</v>
      </c>
      <c r="E245" s="27" t="str">
        <f>VLOOKUP(O245,'user list'!A:B,2,0)</f>
        <v>MDAD</v>
      </c>
      <c r="F245" s="69" t="s">
        <v>3012</v>
      </c>
      <c r="G245" s="69" t="s">
        <v>42</v>
      </c>
      <c r="H245" s="171">
        <v>45819</v>
      </c>
      <c r="I245" s="69" t="s">
        <v>3013</v>
      </c>
      <c r="J245" s="69"/>
      <c r="K245" s="69"/>
      <c r="L245" s="69"/>
      <c r="M245" s="171">
        <v>45824</v>
      </c>
      <c r="N245" s="69" t="s">
        <v>784</v>
      </c>
      <c r="O245" s="69" t="s">
        <v>223</v>
      </c>
      <c r="P245" s="69">
        <v>1</v>
      </c>
      <c r="Q245" s="69"/>
      <c r="R245" s="69"/>
      <c r="S245" s="69" t="s">
        <v>805</v>
      </c>
      <c r="T245" s="69" t="s">
        <v>806</v>
      </c>
      <c r="U245" s="69" t="s">
        <v>787</v>
      </c>
      <c r="V245" s="69"/>
      <c r="W245" s="69"/>
      <c r="X245" s="69"/>
      <c r="Y245" s="69"/>
      <c r="Z245" s="69"/>
      <c r="AA245" s="69"/>
      <c r="AB245" s="69"/>
      <c r="AC245" s="69"/>
      <c r="AD245" s="69"/>
      <c r="AE245" s="69"/>
      <c r="AF245" s="69"/>
      <c r="AG245" s="69"/>
      <c r="AH245" s="69" t="s">
        <v>219</v>
      </c>
    </row>
    <row r="246" spans="2:34" ht="14.4">
      <c r="B246" s="27" t="e">
        <f>VLOOKUP(I246,raw_OCM!B:C,2,0)</f>
        <v>#N/A</v>
      </c>
      <c r="D246" t="b">
        <f t="shared" si="3"/>
        <v>0</v>
      </c>
      <c r="E246" s="27" t="str">
        <f>VLOOKUP(O246,'user list'!A:B,2,0)</f>
        <v>MDAD</v>
      </c>
      <c r="F246" s="69" t="s">
        <v>3014</v>
      </c>
      <c r="G246" s="69" t="s">
        <v>42</v>
      </c>
      <c r="H246" s="171">
        <v>45820</v>
      </c>
      <c r="I246" s="69" t="s">
        <v>3015</v>
      </c>
      <c r="J246" s="69"/>
      <c r="K246" s="69"/>
      <c r="L246" s="69"/>
      <c r="M246" s="171">
        <v>45824</v>
      </c>
      <c r="N246" s="69" t="s">
        <v>784</v>
      </c>
      <c r="O246" s="69" t="s">
        <v>223</v>
      </c>
      <c r="P246" s="69">
        <v>1</v>
      </c>
      <c r="Q246" s="69"/>
      <c r="R246" s="69"/>
      <c r="S246" s="69" t="s">
        <v>828</v>
      </c>
      <c r="T246" s="69" t="s">
        <v>847</v>
      </c>
      <c r="U246" s="69" t="s">
        <v>809</v>
      </c>
      <c r="V246" s="69"/>
      <c r="W246" s="69"/>
      <c r="X246" s="69"/>
      <c r="Y246" s="69"/>
      <c r="Z246" s="69"/>
      <c r="AA246" s="69"/>
      <c r="AB246" s="69"/>
      <c r="AC246" s="69"/>
      <c r="AD246" s="69"/>
      <c r="AE246" s="69"/>
      <c r="AF246" s="69"/>
      <c r="AG246" s="69"/>
      <c r="AH246" s="69" t="s">
        <v>227</v>
      </c>
    </row>
    <row r="247" spans="2:34" ht="14.4">
      <c r="B247" s="27" t="e">
        <f>VLOOKUP(I247,raw_OCM!B:C,2,0)</f>
        <v>#N/A</v>
      </c>
      <c r="D247" t="b">
        <f t="shared" si="3"/>
        <v>0</v>
      </c>
      <c r="E247" s="27" t="str">
        <f>VLOOKUP(O247,'user list'!A:B,2,0)</f>
        <v>DOE</v>
      </c>
      <c r="F247" s="69" t="s">
        <v>2981</v>
      </c>
      <c r="G247" s="69" t="s">
        <v>69</v>
      </c>
      <c r="H247" s="171">
        <v>45824</v>
      </c>
      <c r="I247" s="69" t="s">
        <v>2982</v>
      </c>
      <c r="J247" s="69"/>
      <c r="K247" s="69"/>
      <c r="L247" s="69"/>
      <c r="M247" s="171">
        <v>45824</v>
      </c>
      <c r="N247" s="69" t="s">
        <v>1433</v>
      </c>
      <c r="O247" s="69" t="s">
        <v>212</v>
      </c>
      <c r="P247" s="69">
        <v>1</v>
      </c>
      <c r="Q247" s="69" t="s">
        <v>2981</v>
      </c>
      <c r="R247" s="69"/>
      <c r="S247" s="69" t="s">
        <v>851</v>
      </c>
      <c r="T247" s="69" t="s">
        <v>852</v>
      </c>
      <c r="U247" s="69" t="s">
        <v>787</v>
      </c>
      <c r="V247" s="69"/>
      <c r="W247" s="69"/>
      <c r="X247" s="69"/>
      <c r="Y247" s="69"/>
      <c r="Z247" s="69"/>
      <c r="AA247" s="69"/>
      <c r="AB247" s="69"/>
      <c r="AC247" s="69"/>
      <c r="AD247" s="69"/>
      <c r="AE247" s="69"/>
      <c r="AF247" s="69"/>
      <c r="AG247" s="69"/>
      <c r="AH247" s="69"/>
    </row>
    <row r="248" spans="2:34" ht="14.4">
      <c r="B248" s="27" t="e">
        <f>VLOOKUP(I248,raw_OCM!B:C,2,0)</f>
        <v>#N/A</v>
      </c>
      <c r="D248" t="b">
        <f t="shared" si="3"/>
        <v>0</v>
      </c>
      <c r="E248" s="27" t="str">
        <f>VLOOKUP(O248,'user list'!A:B,2,0)</f>
        <v>DOE</v>
      </c>
      <c r="F248" s="69" t="s">
        <v>2983</v>
      </c>
      <c r="G248" s="69" t="s">
        <v>69</v>
      </c>
      <c r="H248" s="171">
        <v>45824</v>
      </c>
      <c r="I248" s="69" t="s">
        <v>2984</v>
      </c>
      <c r="J248" s="69"/>
      <c r="K248" s="69"/>
      <c r="L248" s="69"/>
      <c r="M248" s="171">
        <v>45824</v>
      </c>
      <c r="N248" s="69" t="s">
        <v>1433</v>
      </c>
      <c r="O248" s="69" t="s">
        <v>212</v>
      </c>
      <c r="P248" s="69">
        <v>1</v>
      </c>
      <c r="Q248" s="69" t="s">
        <v>2983</v>
      </c>
      <c r="R248" s="69"/>
      <c r="S248" s="69" t="s">
        <v>851</v>
      </c>
      <c r="T248" s="69" t="s">
        <v>852</v>
      </c>
      <c r="U248" s="69" t="s">
        <v>787</v>
      </c>
      <c r="V248" s="69"/>
      <c r="W248" s="69"/>
      <c r="X248" s="69"/>
      <c r="Y248" s="69"/>
      <c r="Z248" s="69"/>
      <c r="AA248" s="69"/>
      <c r="AB248" s="69"/>
      <c r="AC248" s="69"/>
      <c r="AD248" s="69"/>
      <c r="AE248" s="69"/>
      <c r="AF248" s="69"/>
      <c r="AG248" s="69"/>
      <c r="AH248" s="69"/>
    </row>
    <row r="249" spans="2:34" ht="14.4">
      <c r="B249" s="27" t="e">
        <f>VLOOKUP(I249,raw_OCM!B:C,2,0)</f>
        <v>#N/A</v>
      </c>
      <c r="D249" t="b">
        <f t="shared" si="3"/>
        <v>0</v>
      </c>
      <c r="E249" s="27" t="str">
        <f>VLOOKUP(O249,'user list'!A:B,2,0)</f>
        <v>DOE</v>
      </c>
      <c r="F249" s="69" t="s">
        <v>2985</v>
      </c>
      <c r="G249" s="69" t="s">
        <v>69</v>
      </c>
      <c r="H249" s="171">
        <v>45824</v>
      </c>
      <c r="I249" s="69" t="s">
        <v>2986</v>
      </c>
      <c r="J249" s="69"/>
      <c r="K249" s="69"/>
      <c r="L249" s="69"/>
      <c r="M249" s="171">
        <v>45824</v>
      </c>
      <c r="N249" s="69" t="s">
        <v>1433</v>
      </c>
      <c r="O249" s="69" t="s">
        <v>212</v>
      </c>
      <c r="P249" s="69">
        <v>1</v>
      </c>
      <c r="Q249" s="69" t="s">
        <v>2985</v>
      </c>
      <c r="R249" s="69"/>
      <c r="S249" s="69" t="s">
        <v>851</v>
      </c>
      <c r="T249" s="69" t="s">
        <v>852</v>
      </c>
      <c r="U249" s="69" t="s">
        <v>787</v>
      </c>
      <c r="V249" s="69"/>
      <c r="W249" s="69"/>
      <c r="X249" s="69"/>
      <c r="Y249" s="69"/>
      <c r="Z249" s="69"/>
      <c r="AA249" s="69"/>
      <c r="AB249" s="69"/>
      <c r="AC249" s="69"/>
      <c r="AD249" s="69"/>
      <c r="AE249" s="69"/>
      <c r="AF249" s="69"/>
      <c r="AG249" s="69"/>
      <c r="AH249" s="69"/>
    </row>
    <row r="250" spans="2:34" ht="14.4">
      <c r="B250" s="27" t="e">
        <f>VLOOKUP(I250,raw_OCM!B:C,2,0)</f>
        <v>#N/A</v>
      </c>
      <c r="D250" t="b">
        <f t="shared" si="3"/>
        <v>0</v>
      </c>
      <c r="E250" s="27" t="str">
        <f>VLOOKUP(O250,'user list'!A:B,2,0)</f>
        <v>OCM</v>
      </c>
      <c r="F250" s="69" t="s">
        <v>1726</v>
      </c>
      <c r="G250" s="69" t="s">
        <v>3030</v>
      </c>
      <c r="H250" s="171">
        <v>45819</v>
      </c>
      <c r="I250" s="69" t="s">
        <v>3031</v>
      </c>
      <c r="J250" s="69" t="s">
        <v>470</v>
      </c>
      <c r="K250" s="69"/>
      <c r="L250" s="69" t="s">
        <v>24</v>
      </c>
      <c r="M250" s="171">
        <v>45821</v>
      </c>
      <c r="N250" s="69" t="s">
        <v>358</v>
      </c>
      <c r="O250" s="69" t="s">
        <v>285</v>
      </c>
      <c r="P250" s="69">
        <v>1</v>
      </c>
      <c r="Q250" s="69"/>
      <c r="R250" s="69"/>
      <c r="S250" s="69" t="s">
        <v>43</v>
      </c>
      <c r="T250" s="69"/>
      <c r="U250" s="69"/>
      <c r="V250" s="69"/>
      <c r="W250" s="69"/>
      <c r="X250" s="69"/>
      <c r="Y250" s="69"/>
      <c r="Z250" s="69"/>
      <c r="AA250" s="69"/>
      <c r="AB250" s="69"/>
      <c r="AC250" s="69" t="s">
        <v>358</v>
      </c>
      <c r="AD250" s="69" t="s">
        <v>30</v>
      </c>
      <c r="AE250" s="69"/>
      <c r="AF250" s="69" t="s">
        <v>43</v>
      </c>
      <c r="AG250" s="69"/>
      <c r="AH250" s="69"/>
    </row>
    <row r="251" spans="2:34" ht="14.4">
      <c r="B251" s="27" t="e">
        <f>VLOOKUP(I251,raw_OCM!B:C,2,0)</f>
        <v>#N/A</v>
      </c>
      <c r="D251" t="b">
        <f t="shared" si="3"/>
        <v>0</v>
      </c>
      <c r="E251" s="27" t="str">
        <f>VLOOKUP(O251,'user list'!A:B,2,0)</f>
        <v>OCM</v>
      </c>
      <c r="F251" s="69" t="s">
        <v>1726</v>
      </c>
      <c r="G251" s="69" t="s">
        <v>3032</v>
      </c>
      <c r="H251" s="171">
        <v>45819</v>
      </c>
      <c r="I251" s="69" t="s">
        <v>3033</v>
      </c>
      <c r="J251" s="69" t="s">
        <v>454</v>
      </c>
      <c r="K251" s="69"/>
      <c r="L251" s="69" t="s">
        <v>24</v>
      </c>
      <c r="M251" s="171">
        <v>45821</v>
      </c>
      <c r="N251" s="69" t="s">
        <v>358</v>
      </c>
      <c r="O251" s="69" t="s">
        <v>285</v>
      </c>
      <c r="P251" s="69">
        <v>1</v>
      </c>
      <c r="Q251" s="69"/>
      <c r="R251" s="69"/>
      <c r="S251" s="69" t="s">
        <v>43</v>
      </c>
      <c r="T251" s="69"/>
      <c r="U251" s="69"/>
      <c r="V251" s="69"/>
      <c r="W251" s="69"/>
      <c r="X251" s="69"/>
      <c r="Y251" s="69"/>
      <c r="Z251" s="69"/>
      <c r="AA251" s="69"/>
      <c r="AB251" s="69"/>
      <c r="AC251" s="69" t="s">
        <v>358</v>
      </c>
      <c r="AD251" s="69" t="s">
        <v>30</v>
      </c>
      <c r="AE251" s="69"/>
      <c r="AF251" s="69" t="s">
        <v>43</v>
      </c>
      <c r="AG251" s="69"/>
      <c r="AH251" s="69"/>
    </row>
    <row r="252" spans="2:34" ht="14.4">
      <c r="B252" s="27" t="e">
        <f>VLOOKUP(I252,raw_OCM!B:C,2,0)</f>
        <v>#N/A</v>
      </c>
      <c r="D252" t="b">
        <f t="shared" si="3"/>
        <v>0</v>
      </c>
      <c r="E252" s="27" t="str">
        <f>VLOOKUP(O252,'user list'!A:B,2,0)</f>
        <v>OCM</v>
      </c>
      <c r="F252" s="69" t="s">
        <v>1726</v>
      </c>
      <c r="G252" s="69" t="s">
        <v>3034</v>
      </c>
      <c r="H252" s="171">
        <v>45819</v>
      </c>
      <c r="I252" s="69" t="s">
        <v>3035</v>
      </c>
      <c r="J252" s="69" t="s">
        <v>450</v>
      </c>
      <c r="K252" s="69"/>
      <c r="L252" s="69" t="s">
        <v>24</v>
      </c>
      <c r="M252" s="171">
        <v>45821</v>
      </c>
      <c r="N252" s="69" t="s">
        <v>358</v>
      </c>
      <c r="O252" s="69" t="s">
        <v>285</v>
      </c>
      <c r="P252" s="69">
        <v>1</v>
      </c>
      <c r="Q252" s="69"/>
      <c r="R252" s="69"/>
      <c r="S252" s="69" t="s">
        <v>43</v>
      </c>
      <c r="T252" s="69"/>
      <c r="U252" s="69"/>
      <c r="V252" s="69"/>
      <c r="W252" s="69"/>
      <c r="X252" s="69"/>
      <c r="Y252" s="69"/>
      <c r="Z252" s="69"/>
      <c r="AA252" s="69"/>
      <c r="AB252" s="69"/>
      <c r="AC252" s="69" t="s">
        <v>358</v>
      </c>
      <c r="AD252" s="69" t="s">
        <v>30</v>
      </c>
      <c r="AE252" s="69"/>
      <c r="AF252" s="69" t="s">
        <v>43</v>
      </c>
      <c r="AG252" s="69"/>
      <c r="AH252" s="69"/>
    </row>
    <row r="253" spans="2:34" ht="14.4">
      <c r="B253" s="27" t="e">
        <f>VLOOKUP(I253,raw_OCM!B:C,2,0)</f>
        <v>#N/A</v>
      </c>
      <c r="D253" t="b">
        <f t="shared" si="3"/>
        <v>0</v>
      </c>
      <c r="E253" s="27" t="str">
        <f>VLOOKUP(O253,'user list'!A:B,2,0)</f>
        <v>OCM</v>
      </c>
      <c r="F253" s="69" t="s">
        <v>1734</v>
      </c>
      <c r="G253" s="69" t="s">
        <v>3036</v>
      </c>
      <c r="H253" s="171">
        <v>45819</v>
      </c>
      <c r="I253" s="69" t="s">
        <v>3037</v>
      </c>
      <c r="J253" s="69" t="s">
        <v>465</v>
      </c>
      <c r="K253" s="69"/>
      <c r="L253" s="69" t="s">
        <v>24</v>
      </c>
      <c r="M253" s="171">
        <v>45821</v>
      </c>
      <c r="N253" s="69" t="s">
        <v>358</v>
      </c>
      <c r="O253" s="69" t="s">
        <v>285</v>
      </c>
      <c r="P253" s="69">
        <v>1</v>
      </c>
      <c r="Q253" s="69"/>
      <c r="R253" s="69"/>
      <c r="S253" s="69" t="s">
        <v>43</v>
      </c>
      <c r="T253" s="69"/>
      <c r="U253" s="69"/>
      <c r="V253" s="69"/>
      <c r="W253" s="69"/>
      <c r="X253" s="69"/>
      <c r="Y253" s="69"/>
      <c r="Z253" s="69"/>
      <c r="AA253" s="69"/>
      <c r="AB253" s="69"/>
      <c r="AC253" s="69" t="s">
        <v>358</v>
      </c>
      <c r="AD253" s="69" t="s">
        <v>30</v>
      </c>
      <c r="AE253" s="69"/>
      <c r="AF253" s="69" t="s">
        <v>43</v>
      </c>
      <c r="AG253" s="69"/>
      <c r="AH253" s="69"/>
    </row>
    <row r="254" spans="2:34" ht="14.4">
      <c r="B254" s="27" t="str">
        <f>VLOOKUP(I254,raw_OCM!B:C,2,0)</f>
        <v>OCM</v>
      </c>
      <c r="D254" t="b">
        <f t="shared" si="3"/>
        <v>0</v>
      </c>
      <c r="E254" s="27" t="str">
        <f>VLOOKUP(O254,'user list'!A:B,2,0)</f>
        <v>OCM</v>
      </c>
      <c r="F254" s="69" t="s">
        <v>2937</v>
      </c>
      <c r="G254" s="69" t="s">
        <v>2938</v>
      </c>
      <c r="H254" s="171">
        <v>45821</v>
      </c>
      <c r="I254" s="69" t="s">
        <v>2939</v>
      </c>
      <c r="J254" s="69"/>
      <c r="K254" s="69"/>
      <c r="L254" s="69" t="s">
        <v>17</v>
      </c>
      <c r="M254" s="171">
        <v>45821</v>
      </c>
      <c r="N254" s="69" t="s">
        <v>391</v>
      </c>
      <c r="O254" s="69" t="s">
        <v>285</v>
      </c>
      <c r="P254" s="69"/>
      <c r="Q254" s="69"/>
      <c r="R254" s="69"/>
      <c r="S254" s="69"/>
      <c r="T254" s="69"/>
      <c r="U254" s="69"/>
      <c r="V254" s="69" t="s">
        <v>2940</v>
      </c>
      <c r="W254" s="69"/>
      <c r="X254" s="69" t="s">
        <v>2941</v>
      </c>
      <c r="Y254" s="69" t="s">
        <v>336</v>
      </c>
      <c r="Z254" s="69" t="s">
        <v>324</v>
      </c>
      <c r="AA254" s="69"/>
      <c r="AB254" s="69"/>
      <c r="AC254" s="69" t="s">
        <v>391</v>
      </c>
      <c r="AD254" s="69"/>
      <c r="AE254" s="69"/>
      <c r="AF254" s="69" t="s">
        <v>43</v>
      </c>
      <c r="AG254" s="69"/>
      <c r="AH254" s="69"/>
    </row>
    <row r="255" spans="2:34" ht="14.4">
      <c r="B255" s="27" t="str">
        <f>VLOOKUP(I255,raw_OCM!B:C,2,0)</f>
        <v>OCM</v>
      </c>
      <c r="D255" t="b">
        <f t="shared" si="3"/>
        <v>0</v>
      </c>
      <c r="E255" s="27" t="str">
        <f>VLOOKUP(O255,'user list'!A:B,2,0)</f>
        <v>OCM</v>
      </c>
      <c r="F255" s="69" t="s">
        <v>1703</v>
      </c>
      <c r="G255" s="69" t="s">
        <v>1704</v>
      </c>
      <c r="H255" s="171">
        <v>45821</v>
      </c>
      <c r="I255" s="69" t="s">
        <v>1705</v>
      </c>
      <c r="J255" s="69"/>
      <c r="K255" s="69"/>
      <c r="L255" s="69" t="s">
        <v>17</v>
      </c>
      <c r="M255" s="171">
        <v>45821</v>
      </c>
      <c r="N255" s="69" t="s">
        <v>391</v>
      </c>
      <c r="O255" s="69" t="s">
        <v>285</v>
      </c>
      <c r="P255" s="69"/>
      <c r="Q255" s="69"/>
      <c r="R255" s="69"/>
      <c r="S255" s="69"/>
      <c r="T255" s="69"/>
      <c r="U255" s="69"/>
      <c r="V255" s="69" t="s">
        <v>2934</v>
      </c>
      <c r="W255" s="69"/>
      <c r="X255" s="69" t="s">
        <v>2935</v>
      </c>
      <c r="Y255" s="69" t="s">
        <v>2936</v>
      </c>
      <c r="Z255" s="69" t="s">
        <v>352</v>
      </c>
      <c r="AA255" s="69"/>
      <c r="AB255" s="69"/>
      <c r="AC255" s="69" t="s">
        <v>391</v>
      </c>
      <c r="AD255" s="69"/>
      <c r="AE255" s="69"/>
      <c r="AF255" s="69" t="s">
        <v>43</v>
      </c>
      <c r="AG255" s="69"/>
      <c r="AH255" s="69"/>
    </row>
    <row r="256" spans="2:34" ht="14.4">
      <c r="B256" s="27" t="str">
        <f>VLOOKUP(I256,raw_OCM!B:C,2,0)</f>
        <v>OCM</v>
      </c>
      <c r="D256" t="b">
        <f t="shared" si="3"/>
        <v>0</v>
      </c>
      <c r="E256" s="27" t="str">
        <f>VLOOKUP(O256,'user list'!A:B,2,0)</f>
        <v>OCM</v>
      </c>
      <c r="F256" s="69" t="s">
        <v>319</v>
      </c>
      <c r="G256" s="69" t="s">
        <v>320</v>
      </c>
      <c r="H256" s="171">
        <v>45821</v>
      </c>
      <c r="I256" s="69" t="s">
        <v>321</v>
      </c>
      <c r="J256" s="69"/>
      <c r="K256" s="69"/>
      <c r="L256" s="69" t="s">
        <v>17</v>
      </c>
      <c r="M256" s="171">
        <v>45821</v>
      </c>
      <c r="N256" s="69" t="s">
        <v>358</v>
      </c>
      <c r="O256" s="69" t="s">
        <v>285</v>
      </c>
      <c r="P256" s="69">
        <v>1</v>
      </c>
      <c r="Q256" s="69"/>
      <c r="R256" s="69"/>
      <c r="S256" s="69"/>
      <c r="T256" s="69"/>
      <c r="U256" s="69"/>
      <c r="V256" s="69" t="s">
        <v>320</v>
      </c>
      <c r="W256" s="69"/>
      <c r="X256" s="69" t="s">
        <v>322</v>
      </c>
      <c r="Y256" s="69" t="s">
        <v>323</v>
      </c>
      <c r="Z256" s="69" t="s">
        <v>324</v>
      </c>
      <c r="AA256" s="69"/>
      <c r="AB256" s="69"/>
      <c r="AC256" s="69" t="s">
        <v>391</v>
      </c>
      <c r="AD256" s="69"/>
      <c r="AE256" s="69"/>
      <c r="AF256" s="69" t="s">
        <v>43</v>
      </c>
      <c r="AG256" s="69"/>
      <c r="AH256" s="69"/>
    </row>
    <row r="257" spans="2:34" ht="14.4">
      <c r="B257" s="27" t="str">
        <f>VLOOKUP(I257,raw_OCM!B:C,2,0)</f>
        <v>OCM</v>
      </c>
      <c r="D257" t="b">
        <f t="shared" si="3"/>
        <v>0</v>
      </c>
      <c r="E257" s="27" t="str">
        <f>VLOOKUP(O257,'user list'!A:B,2,0)</f>
        <v>OCM</v>
      </c>
      <c r="F257" s="69" t="s">
        <v>326</v>
      </c>
      <c r="G257" s="69" t="s">
        <v>327</v>
      </c>
      <c r="H257" s="171">
        <v>45821</v>
      </c>
      <c r="I257" s="69" t="s">
        <v>328</v>
      </c>
      <c r="J257" s="69"/>
      <c r="K257" s="69"/>
      <c r="L257" s="69" t="s">
        <v>17</v>
      </c>
      <c r="M257" s="171">
        <v>45821</v>
      </c>
      <c r="N257" s="69" t="s">
        <v>358</v>
      </c>
      <c r="O257" s="69" t="s">
        <v>285</v>
      </c>
      <c r="P257" s="69">
        <v>1</v>
      </c>
      <c r="Q257" s="69"/>
      <c r="R257" s="69"/>
      <c r="S257" s="69"/>
      <c r="T257" s="69"/>
      <c r="U257" s="69"/>
      <c r="V257" s="69" t="s">
        <v>329</v>
      </c>
      <c r="W257" s="69"/>
      <c r="X257" s="69" t="s">
        <v>330</v>
      </c>
      <c r="Y257" s="69" t="s">
        <v>331</v>
      </c>
      <c r="Z257" s="69" t="s">
        <v>332</v>
      </c>
      <c r="AA257" s="69"/>
      <c r="AB257" s="69"/>
      <c r="AC257" s="69" t="s">
        <v>391</v>
      </c>
      <c r="AD257" s="69"/>
      <c r="AE257" s="69"/>
      <c r="AF257" s="69" t="s">
        <v>43</v>
      </c>
      <c r="AG257" s="69"/>
      <c r="AH257" s="69"/>
    </row>
    <row r="258" spans="2:34" ht="14.4">
      <c r="B258" s="27" t="e">
        <f>VLOOKUP(I258,raw_OCM!B:C,2,0)</f>
        <v>#N/A</v>
      </c>
      <c r="D258" t="b">
        <f t="shared" si="3"/>
        <v>0</v>
      </c>
      <c r="E258" s="27" t="str">
        <f>VLOOKUP(O258,'user list'!A:B,2,0)</f>
        <v>DOE</v>
      </c>
      <c r="F258" s="69" t="s">
        <v>782</v>
      </c>
      <c r="G258" s="69" t="s">
        <v>69</v>
      </c>
      <c r="H258" s="171">
        <v>45821</v>
      </c>
      <c r="I258" s="69" t="s">
        <v>783</v>
      </c>
      <c r="J258" s="69"/>
      <c r="K258" s="69"/>
      <c r="L258" s="69"/>
      <c r="M258" s="171">
        <v>45821</v>
      </c>
      <c r="N258" s="69" t="s">
        <v>784</v>
      </c>
      <c r="O258" s="69" t="s">
        <v>212</v>
      </c>
      <c r="P258" s="69">
        <v>1</v>
      </c>
      <c r="Q258" s="69" t="s">
        <v>782</v>
      </c>
      <c r="R258" s="69"/>
      <c r="S258" s="69" t="s">
        <v>785</v>
      </c>
      <c r="T258" s="69" t="s">
        <v>786</v>
      </c>
      <c r="U258" s="69" t="s">
        <v>787</v>
      </c>
      <c r="V258" s="69"/>
      <c r="W258" s="69"/>
      <c r="X258" s="69"/>
      <c r="Y258" s="69"/>
      <c r="Z258" s="69"/>
      <c r="AA258" s="69"/>
      <c r="AB258" s="69"/>
      <c r="AC258" s="69"/>
      <c r="AD258" s="69"/>
      <c r="AE258" s="69"/>
      <c r="AF258" s="69"/>
      <c r="AG258" s="69"/>
      <c r="AH258" s="69" t="s">
        <v>213</v>
      </c>
    </row>
    <row r="259" spans="2:34" ht="14.4">
      <c r="B259" s="27" t="e">
        <f>VLOOKUP(I259,raw_OCM!B:C,2,0)</f>
        <v>#N/A</v>
      </c>
      <c r="D259" t="b">
        <f t="shared" si="3"/>
        <v>0</v>
      </c>
      <c r="E259" s="27" t="str">
        <f>VLOOKUP(O259,'user list'!A:B,2,0)</f>
        <v>DOE</v>
      </c>
      <c r="F259" s="69" t="s">
        <v>1431</v>
      </c>
      <c r="G259" s="69" t="s">
        <v>69</v>
      </c>
      <c r="H259" s="171">
        <v>45821</v>
      </c>
      <c r="I259" s="69" t="s">
        <v>1432</v>
      </c>
      <c r="J259" s="69"/>
      <c r="K259" s="69"/>
      <c r="L259" s="69"/>
      <c r="M259" s="171">
        <v>45821</v>
      </c>
      <c r="N259" s="69" t="s">
        <v>784</v>
      </c>
      <c r="O259" s="69" t="s">
        <v>212</v>
      </c>
      <c r="P259" s="69">
        <v>1</v>
      </c>
      <c r="Q259" s="69" t="s">
        <v>1434</v>
      </c>
      <c r="R259" s="69"/>
      <c r="S259" s="69" t="s">
        <v>785</v>
      </c>
      <c r="T259" s="69" t="s">
        <v>786</v>
      </c>
      <c r="U259" s="69" t="s">
        <v>787</v>
      </c>
      <c r="V259" s="69"/>
      <c r="W259" s="69"/>
      <c r="X259" s="69"/>
      <c r="Y259" s="69"/>
      <c r="Z259" s="69"/>
      <c r="AA259" s="69"/>
      <c r="AB259" s="69"/>
      <c r="AC259" s="69"/>
      <c r="AD259" s="69"/>
      <c r="AE259" s="69"/>
      <c r="AF259" s="69"/>
      <c r="AG259" s="69"/>
      <c r="AH259" s="69" t="s">
        <v>277</v>
      </c>
    </row>
    <row r="260" spans="2:34" ht="14.4">
      <c r="B260" s="27" t="e">
        <f>VLOOKUP(I260,raw_OCM!B:C,2,0)</f>
        <v>#N/A</v>
      </c>
      <c r="D260" t="b">
        <f t="shared" si="3"/>
        <v>0</v>
      </c>
      <c r="E260" s="27" t="str">
        <f>VLOOKUP(O260,'user list'!A:B,2,0)</f>
        <v>DOE</v>
      </c>
      <c r="F260" s="69" t="s">
        <v>1435</v>
      </c>
      <c r="G260" s="69" t="s">
        <v>69</v>
      </c>
      <c r="H260" s="171">
        <v>45821</v>
      </c>
      <c r="I260" s="69" t="s">
        <v>1436</v>
      </c>
      <c r="J260" s="69"/>
      <c r="K260" s="69"/>
      <c r="L260" s="69"/>
      <c r="M260" s="171">
        <v>45821</v>
      </c>
      <c r="N260" s="69" t="s">
        <v>1743</v>
      </c>
      <c r="O260" s="69" t="s">
        <v>212</v>
      </c>
      <c r="P260" s="69">
        <v>1</v>
      </c>
      <c r="Q260" s="69" t="s">
        <v>1437</v>
      </c>
      <c r="R260" s="69"/>
      <c r="S260" s="69" t="s">
        <v>851</v>
      </c>
      <c r="T260" s="69" t="s">
        <v>852</v>
      </c>
      <c r="U260" s="69" t="s">
        <v>787</v>
      </c>
      <c r="V260" s="69"/>
      <c r="W260" s="69"/>
      <c r="X260" s="69"/>
      <c r="Y260" s="69"/>
      <c r="Z260" s="69"/>
      <c r="AA260" s="69"/>
      <c r="AB260" s="69"/>
      <c r="AC260" s="69"/>
      <c r="AD260" s="69"/>
      <c r="AE260" s="69"/>
      <c r="AF260" s="69"/>
      <c r="AG260" s="69"/>
      <c r="AH260" s="69"/>
    </row>
    <row r="261" spans="2:34" ht="14.4">
      <c r="B261" s="27" t="e">
        <f>VLOOKUP(I261,raw_OCM!B:C,2,0)</f>
        <v>#N/A</v>
      </c>
      <c r="D261" t="b">
        <f t="shared" si="3"/>
        <v>0</v>
      </c>
      <c r="E261" s="27" t="str">
        <f>VLOOKUP(O261,'user list'!A:B,2,0)</f>
        <v>DOE</v>
      </c>
      <c r="F261" s="69" t="s">
        <v>1438</v>
      </c>
      <c r="G261" s="69" t="s">
        <v>69</v>
      </c>
      <c r="H261" s="171">
        <v>45821</v>
      </c>
      <c r="I261" s="69" t="s">
        <v>1439</v>
      </c>
      <c r="J261" s="69"/>
      <c r="K261" s="69"/>
      <c r="L261" s="69"/>
      <c r="M261" s="171">
        <v>45821</v>
      </c>
      <c r="N261" s="69" t="s">
        <v>1743</v>
      </c>
      <c r="O261" s="69" t="s">
        <v>212</v>
      </c>
      <c r="P261" s="69">
        <v>1</v>
      </c>
      <c r="Q261" s="69" t="s">
        <v>1438</v>
      </c>
      <c r="R261" s="69"/>
      <c r="S261" s="69" t="s">
        <v>851</v>
      </c>
      <c r="T261" s="69" t="s">
        <v>852</v>
      </c>
      <c r="U261" s="69" t="s">
        <v>787</v>
      </c>
      <c r="V261" s="69"/>
      <c r="W261" s="69"/>
      <c r="X261" s="69"/>
      <c r="Y261" s="69"/>
      <c r="Z261" s="69"/>
      <c r="AA261" s="69"/>
      <c r="AB261" s="69"/>
      <c r="AC261" s="69"/>
      <c r="AD261" s="69"/>
      <c r="AE261" s="69"/>
      <c r="AF261" s="69"/>
      <c r="AG261" s="69"/>
      <c r="AH261" s="69"/>
    </row>
    <row r="262" spans="2:34" ht="14.4">
      <c r="B262" s="27" t="e">
        <f>VLOOKUP(I262,raw_OCM!B:C,2,0)</f>
        <v>#N/A</v>
      </c>
      <c r="D262" t="b">
        <f t="shared" si="3"/>
        <v>0</v>
      </c>
      <c r="E262" s="27" t="str">
        <f>VLOOKUP(O262,'user list'!A:B,2,0)</f>
        <v>DOE</v>
      </c>
      <c r="F262" s="69" t="s">
        <v>1487</v>
      </c>
      <c r="G262" s="69" t="s">
        <v>69</v>
      </c>
      <c r="H262" s="171">
        <v>45821</v>
      </c>
      <c r="I262" s="69" t="s">
        <v>1708</v>
      </c>
      <c r="J262" s="69"/>
      <c r="K262" s="69"/>
      <c r="L262" s="69" t="s">
        <v>874</v>
      </c>
      <c r="M262" s="171">
        <v>45821</v>
      </c>
      <c r="N262" s="69" t="s">
        <v>1709</v>
      </c>
      <c r="O262" s="69" t="s">
        <v>212</v>
      </c>
      <c r="P262" s="69"/>
      <c r="Q262" s="69" t="s">
        <v>1487</v>
      </c>
      <c r="R262" s="69"/>
      <c r="S262" s="69" t="s">
        <v>851</v>
      </c>
      <c r="T262" s="69" t="s">
        <v>852</v>
      </c>
      <c r="U262" s="69" t="s">
        <v>787</v>
      </c>
      <c r="V262" s="69"/>
      <c r="W262" s="69"/>
      <c r="X262" s="69"/>
      <c r="Y262" s="69"/>
      <c r="Z262" s="69"/>
      <c r="AA262" s="69"/>
      <c r="AB262" s="69"/>
      <c r="AC262" s="69"/>
      <c r="AD262" s="69"/>
      <c r="AE262" s="69"/>
      <c r="AF262" s="69"/>
      <c r="AG262" s="69"/>
      <c r="AH262" s="69"/>
    </row>
    <row r="263" spans="2:34" ht="14.4">
      <c r="B263" s="27" t="e">
        <f>VLOOKUP(I263,raw_OCM!B:C,2,0)</f>
        <v>#N/A</v>
      </c>
      <c r="D263" t="b">
        <f t="shared" si="3"/>
        <v>0</v>
      </c>
      <c r="E263" s="27" t="str">
        <f>VLOOKUP(O263,'user list'!A:B,2,0)</f>
        <v>DOE</v>
      </c>
      <c r="F263" s="69" t="s">
        <v>1440</v>
      </c>
      <c r="G263" s="69" t="s">
        <v>69</v>
      </c>
      <c r="H263" s="171">
        <v>45821</v>
      </c>
      <c r="I263" s="69" t="s">
        <v>1441</v>
      </c>
      <c r="J263" s="69"/>
      <c r="K263" s="69"/>
      <c r="L263" s="69"/>
      <c r="M263" s="171">
        <v>45821</v>
      </c>
      <c r="N263" s="69" t="s">
        <v>784</v>
      </c>
      <c r="O263" s="69" t="s">
        <v>212</v>
      </c>
      <c r="P263" s="69">
        <v>1</v>
      </c>
      <c r="Q263" s="69" t="s">
        <v>1440</v>
      </c>
      <c r="R263" s="69"/>
      <c r="S263" s="69" t="s">
        <v>785</v>
      </c>
      <c r="T263" s="69" t="s">
        <v>786</v>
      </c>
      <c r="U263" s="69" t="s">
        <v>809</v>
      </c>
      <c r="V263" s="69"/>
      <c r="W263" s="69"/>
      <c r="X263" s="69"/>
      <c r="Y263" s="69"/>
      <c r="Z263" s="69"/>
      <c r="AA263" s="69"/>
      <c r="AB263" s="69"/>
      <c r="AC263" s="69"/>
      <c r="AD263" s="69"/>
      <c r="AE263" s="69"/>
      <c r="AF263" s="69"/>
      <c r="AG263" s="69"/>
      <c r="AH263" s="69" t="s">
        <v>200</v>
      </c>
    </row>
    <row r="264" spans="2:34" ht="14.4">
      <c r="B264" s="27" t="e">
        <f>VLOOKUP(I264,raw_OCM!B:C,2,0)</f>
        <v>#N/A</v>
      </c>
      <c r="D264" t="b">
        <f t="shared" si="3"/>
        <v>0</v>
      </c>
      <c r="E264" s="27" t="str">
        <f>VLOOKUP(O264,'user list'!A:B,2,0)</f>
        <v>DOE</v>
      </c>
      <c r="F264" s="69" t="s">
        <v>1442</v>
      </c>
      <c r="G264" s="69" t="s">
        <v>69</v>
      </c>
      <c r="H264" s="171">
        <v>45821</v>
      </c>
      <c r="I264" s="69" t="s">
        <v>1443</v>
      </c>
      <c r="J264" s="69"/>
      <c r="K264" s="69"/>
      <c r="L264" s="69"/>
      <c r="M264" s="171">
        <v>45821</v>
      </c>
      <c r="N264" s="69" t="s">
        <v>784</v>
      </c>
      <c r="O264" s="69" t="s">
        <v>212</v>
      </c>
      <c r="P264" s="69">
        <v>1</v>
      </c>
      <c r="Q264" s="69" t="s">
        <v>1444</v>
      </c>
      <c r="R264" s="69"/>
      <c r="S264" s="69" t="s">
        <v>785</v>
      </c>
      <c r="T264" s="69" t="s">
        <v>786</v>
      </c>
      <c r="U264" s="69" t="s">
        <v>787</v>
      </c>
      <c r="V264" s="69"/>
      <c r="W264" s="69"/>
      <c r="X264" s="69"/>
      <c r="Y264" s="69"/>
      <c r="Z264" s="69"/>
      <c r="AA264" s="69"/>
      <c r="AB264" s="69"/>
      <c r="AC264" s="69"/>
      <c r="AD264" s="69"/>
      <c r="AE264" s="69"/>
      <c r="AF264" s="69"/>
      <c r="AG264" s="69"/>
      <c r="AH264" s="69" t="s">
        <v>200</v>
      </c>
    </row>
    <row r="265" spans="2:34" ht="14.4">
      <c r="B265" s="27" t="str">
        <f>VLOOKUP(I265,raw_OCM!B:C,2,0)</f>
        <v>OCM</v>
      </c>
      <c r="D265" t="b">
        <f t="shared" si="3"/>
        <v>0</v>
      </c>
      <c r="E265" s="27" t="str">
        <f>VLOOKUP(O265,'user list'!A:B,2,0)</f>
        <v>OCM</v>
      </c>
      <c r="F265" s="69" t="s">
        <v>346</v>
      </c>
      <c r="G265" s="69" t="s">
        <v>347</v>
      </c>
      <c r="H265" s="171">
        <v>45821</v>
      </c>
      <c r="I265" s="69" t="s">
        <v>348</v>
      </c>
      <c r="J265" s="69"/>
      <c r="K265" s="69"/>
      <c r="L265" s="69" t="s">
        <v>17</v>
      </c>
      <c r="M265" s="171">
        <v>45821</v>
      </c>
      <c r="N265" s="69" t="s">
        <v>358</v>
      </c>
      <c r="O265" s="69" t="s">
        <v>285</v>
      </c>
      <c r="P265" s="69">
        <v>1</v>
      </c>
      <c r="Q265" s="69"/>
      <c r="R265" s="69"/>
      <c r="S265" s="69"/>
      <c r="T265" s="69"/>
      <c r="U265" s="69"/>
      <c r="V265" s="69" t="s">
        <v>349</v>
      </c>
      <c r="W265" s="69"/>
      <c r="X265" s="69" t="s">
        <v>350</v>
      </c>
      <c r="Y265" s="69" t="s">
        <v>351</v>
      </c>
      <c r="Z265" s="69" t="s">
        <v>352</v>
      </c>
      <c r="AA265" s="69"/>
      <c r="AB265" s="69"/>
      <c r="AC265" s="69" t="s">
        <v>391</v>
      </c>
      <c r="AD265" s="69"/>
      <c r="AE265" s="69"/>
      <c r="AF265" s="69" t="s">
        <v>43</v>
      </c>
      <c r="AG265" s="69"/>
      <c r="AH265" s="69"/>
    </row>
    <row r="266" spans="2:34" ht="14.4">
      <c r="B266" s="27" t="e">
        <f>VLOOKUP(I266,raw_OCM!B:C,2,0)</f>
        <v>#N/A</v>
      </c>
      <c r="D266" t="b">
        <f t="shared" si="3"/>
        <v>0</v>
      </c>
      <c r="E266" s="27" t="str">
        <f>VLOOKUP(O266,'user list'!A:B,2,0)</f>
        <v>DOE</v>
      </c>
      <c r="F266" s="69" t="s">
        <v>1445</v>
      </c>
      <c r="G266" s="69" t="s">
        <v>69</v>
      </c>
      <c r="H266" s="171">
        <v>45821</v>
      </c>
      <c r="I266" s="69" t="s">
        <v>1446</v>
      </c>
      <c r="J266" s="69"/>
      <c r="K266" s="69"/>
      <c r="L266" s="69"/>
      <c r="M266" s="171">
        <v>45821</v>
      </c>
      <c r="N266" s="69" t="s">
        <v>1433</v>
      </c>
      <c r="O266" s="69" t="s">
        <v>212</v>
      </c>
      <c r="P266" s="69">
        <v>1</v>
      </c>
      <c r="Q266" s="69" t="s">
        <v>1447</v>
      </c>
      <c r="R266" s="69"/>
      <c r="S266" s="69" t="s">
        <v>851</v>
      </c>
      <c r="T266" s="69" t="s">
        <v>852</v>
      </c>
      <c r="U266" s="69" t="s">
        <v>787</v>
      </c>
      <c r="V266" s="69"/>
      <c r="W266" s="69"/>
      <c r="X266" s="69"/>
      <c r="Y266" s="69"/>
      <c r="Z266" s="69"/>
      <c r="AA266" s="69"/>
      <c r="AB266" s="69"/>
      <c r="AC266" s="69"/>
      <c r="AD266" s="69"/>
      <c r="AE266" s="69"/>
      <c r="AF266" s="69"/>
      <c r="AG266" s="69"/>
      <c r="AH266" s="69"/>
    </row>
    <row r="267" spans="2:34" ht="14.4">
      <c r="B267" s="27" t="str">
        <f>VLOOKUP(I267,raw_OCM!B:C,2,0)</f>
        <v>OCM</v>
      </c>
      <c r="D267" t="b">
        <f t="shared" si="3"/>
        <v>0</v>
      </c>
      <c r="E267" s="27" t="str">
        <f>VLOOKUP(O267,'user list'!A:B,2,0)</f>
        <v>OCM</v>
      </c>
      <c r="F267" s="69" t="s">
        <v>333</v>
      </c>
      <c r="G267" s="69" t="s">
        <v>334</v>
      </c>
      <c r="H267" s="171">
        <v>45821</v>
      </c>
      <c r="I267" s="69" t="s">
        <v>335</v>
      </c>
      <c r="J267" s="69"/>
      <c r="K267" s="69"/>
      <c r="L267" s="69" t="s">
        <v>17</v>
      </c>
      <c r="M267" s="171">
        <v>45821</v>
      </c>
      <c r="N267" s="69" t="s">
        <v>358</v>
      </c>
      <c r="O267" s="69" t="s">
        <v>285</v>
      </c>
      <c r="P267" s="69">
        <v>1</v>
      </c>
      <c r="Q267" s="69"/>
      <c r="R267" s="69"/>
      <c r="S267" s="69"/>
      <c r="T267" s="69"/>
      <c r="U267" s="69"/>
      <c r="V267" s="69" t="s">
        <v>336</v>
      </c>
      <c r="W267" s="69"/>
      <c r="X267" s="69" t="s">
        <v>337</v>
      </c>
      <c r="Y267" s="69" t="s">
        <v>336</v>
      </c>
      <c r="Z267" s="69" t="s">
        <v>338</v>
      </c>
      <c r="AA267" s="69"/>
      <c r="AB267" s="69"/>
      <c r="AC267" s="69" t="s">
        <v>391</v>
      </c>
      <c r="AD267" s="69"/>
      <c r="AE267" s="69"/>
      <c r="AF267" s="69" t="s">
        <v>43</v>
      </c>
      <c r="AG267" s="69"/>
      <c r="AH267" s="69"/>
    </row>
    <row r="268" spans="2:34" ht="14.4">
      <c r="B268" s="27" t="e">
        <f>VLOOKUP(I268,raw_OCM!B:C,2,0)</f>
        <v>#N/A</v>
      </c>
      <c r="D268" t="b">
        <f t="shared" ref="D268:D331" si="4">IF(E268="X",1)</f>
        <v>0</v>
      </c>
      <c r="E268" s="27" t="str">
        <f>VLOOKUP(O268,'user list'!A:B,2,0)</f>
        <v>OCAs</v>
      </c>
      <c r="F268" s="69" t="s">
        <v>1448</v>
      </c>
      <c r="G268" s="69" t="s">
        <v>45</v>
      </c>
      <c r="H268" s="171">
        <v>45819</v>
      </c>
      <c r="I268" s="69" t="s">
        <v>1449</v>
      </c>
      <c r="J268" s="69"/>
      <c r="K268" s="69"/>
      <c r="L268" s="69"/>
      <c r="M268" s="171">
        <v>45821</v>
      </c>
      <c r="N268" s="69" t="s">
        <v>784</v>
      </c>
      <c r="O268" s="69" t="s">
        <v>279</v>
      </c>
      <c r="P268" s="69">
        <v>1</v>
      </c>
      <c r="Q268" s="69"/>
      <c r="R268" s="69"/>
      <c r="S268" s="69" t="s">
        <v>785</v>
      </c>
      <c r="T268" s="69" t="s">
        <v>786</v>
      </c>
      <c r="U268" s="69"/>
      <c r="V268" s="69"/>
      <c r="W268" s="69"/>
      <c r="X268" s="69"/>
      <c r="Y268" s="69"/>
      <c r="Z268" s="69"/>
      <c r="AA268" s="69"/>
      <c r="AB268" s="69"/>
      <c r="AC268" s="69"/>
      <c r="AD268" s="69"/>
      <c r="AE268" s="69"/>
      <c r="AF268" s="69"/>
      <c r="AG268" s="69"/>
      <c r="AH268" s="69" t="s">
        <v>205</v>
      </c>
    </row>
    <row r="269" spans="2:34" ht="14.4">
      <c r="B269" s="27" t="e">
        <f>VLOOKUP(I269,raw_OCM!B:C,2,0)</f>
        <v>#N/A</v>
      </c>
      <c r="D269" t="b">
        <f t="shared" si="4"/>
        <v>0</v>
      </c>
      <c r="E269" s="27" t="str">
        <f>VLOOKUP(O269,'user list'!A:B,2,0)</f>
        <v>DOE</v>
      </c>
      <c r="F269" s="69" t="s">
        <v>1450</v>
      </c>
      <c r="G269" s="69" t="s">
        <v>69</v>
      </c>
      <c r="H269" s="171">
        <v>45821</v>
      </c>
      <c r="I269" s="69" t="s">
        <v>1451</v>
      </c>
      <c r="J269" s="69"/>
      <c r="K269" s="69"/>
      <c r="L269" s="69"/>
      <c r="M269" s="171">
        <v>45821</v>
      </c>
      <c r="N269" s="69" t="s">
        <v>1433</v>
      </c>
      <c r="O269" s="69" t="s">
        <v>212</v>
      </c>
      <c r="P269" s="69">
        <v>1</v>
      </c>
      <c r="Q269" s="69" t="s">
        <v>1452</v>
      </c>
      <c r="R269" s="69"/>
      <c r="S269" s="69" t="s">
        <v>851</v>
      </c>
      <c r="T269" s="69" t="s">
        <v>852</v>
      </c>
      <c r="U269" s="69" t="s">
        <v>787</v>
      </c>
      <c r="V269" s="69"/>
      <c r="W269" s="69"/>
      <c r="X269" s="69"/>
      <c r="Y269" s="69"/>
      <c r="Z269" s="69"/>
      <c r="AA269" s="69"/>
      <c r="AB269" s="69"/>
      <c r="AC269" s="69"/>
      <c r="AD269" s="69"/>
      <c r="AE269" s="69"/>
      <c r="AF269" s="69"/>
      <c r="AG269" s="69"/>
      <c r="AH269" s="69"/>
    </row>
    <row r="270" spans="2:34" ht="14.4">
      <c r="B270" s="27" t="e">
        <f>VLOOKUP(I270,raw_OCM!B:C,2,0)</f>
        <v>#N/A</v>
      </c>
      <c r="D270" t="b">
        <f t="shared" si="4"/>
        <v>0</v>
      </c>
      <c r="E270" s="27" t="str">
        <f>VLOOKUP(O270,'user list'!A:B,2,0)</f>
        <v>OCAs</v>
      </c>
      <c r="F270" s="69" t="s">
        <v>1453</v>
      </c>
      <c r="G270" s="69" t="s">
        <v>45</v>
      </c>
      <c r="H270" s="171">
        <v>45819</v>
      </c>
      <c r="I270" s="69" t="s">
        <v>1454</v>
      </c>
      <c r="J270" s="69"/>
      <c r="K270" s="69"/>
      <c r="L270" s="69"/>
      <c r="M270" s="171">
        <v>45821</v>
      </c>
      <c r="N270" s="69" t="s">
        <v>784</v>
      </c>
      <c r="O270" s="69" t="s">
        <v>279</v>
      </c>
      <c r="P270" s="69">
        <v>1</v>
      </c>
      <c r="Q270" s="69"/>
      <c r="R270" s="69"/>
      <c r="S270" s="69" t="s">
        <v>785</v>
      </c>
      <c r="T270" s="69" t="s">
        <v>886</v>
      </c>
      <c r="U270" s="69"/>
      <c r="V270" s="69"/>
      <c r="W270" s="69"/>
      <c r="X270" s="69"/>
      <c r="Y270" s="69"/>
      <c r="Z270" s="69"/>
      <c r="AA270" s="69"/>
      <c r="AB270" s="69"/>
      <c r="AC270" s="69"/>
      <c r="AD270" s="69"/>
      <c r="AE270" s="69"/>
      <c r="AF270" s="69"/>
      <c r="AG270" s="69"/>
      <c r="AH270" s="69" t="s">
        <v>219</v>
      </c>
    </row>
    <row r="271" spans="2:34" ht="14.4">
      <c r="B271" s="27" t="e">
        <f>VLOOKUP(I271,raw_OCM!B:C,2,0)</f>
        <v>#N/A</v>
      </c>
      <c r="D271" t="b">
        <f t="shared" si="4"/>
        <v>0</v>
      </c>
      <c r="E271" s="27" t="str">
        <f>VLOOKUP(O271,'user list'!A:B,2,0)</f>
        <v>OCAs</v>
      </c>
      <c r="F271" s="69" t="s">
        <v>1455</v>
      </c>
      <c r="G271" s="69" t="s">
        <v>45</v>
      </c>
      <c r="H271" s="171">
        <v>45819</v>
      </c>
      <c r="I271" s="69" t="s">
        <v>1456</v>
      </c>
      <c r="J271" s="69"/>
      <c r="K271" s="69"/>
      <c r="L271" s="69"/>
      <c r="M271" s="171">
        <v>45821</v>
      </c>
      <c r="N271" s="69" t="s">
        <v>784</v>
      </c>
      <c r="O271" s="69" t="s">
        <v>279</v>
      </c>
      <c r="P271" s="69">
        <v>1</v>
      </c>
      <c r="Q271" s="69"/>
      <c r="R271" s="69"/>
      <c r="S271" s="69" t="s">
        <v>785</v>
      </c>
      <c r="T271" s="69" t="s">
        <v>786</v>
      </c>
      <c r="U271" s="69"/>
      <c r="V271" s="69"/>
      <c r="W271" s="69"/>
      <c r="X271" s="69"/>
      <c r="Y271" s="69"/>
      <c r="Z271" s="69"/>
      <c r="AA271" s="69"/>
      <c r="AB271" s="69"/>
      <c r="AC271" s="69"/>
      <c r="AD271" s="69"/>
      <c r="AE271" s="69"/>
      <c r="AF271" s="69"/>
      <c r="AG271" s="69"/>
      <c r="AH271" s="69" t="s">
        <v>204</v>
      </c>
    </row>
    <row r="272" spans="2:34" ht="14.4">
      <c r="B272" s="27" t="e">
        <f>VLOOKUP(I272,raw_OCM!B:C,2,0)</f>
        <v>#N/A</v>
      </c>
      <c r="D272" t="b">
        <f t="shared" si="4"/>
        <v>0</v>
      </c>
      <c r="E272" s="27" t="str">
        <f>VLOOKUP(O272,'user list'!A:B,2,0)</f>
        <v>DOE</v>
      </c>
      <c r="F272" s="69" t="s">
        <v>1457</v>
      </c>
      <c r="G272" s="69" t="s">
        <v>69</v>
      </c>
      <c r="H272" s="171">
        <v>45821</v>
      </c>
      <c r="I272" s="69" t="s">
        <v>1458</v>
      </c>
      <c r="J272" s="69"/>
      <c r="K272" s="69"/>
      <c r="L272" s="69"/>
      <c r="M272" s="171">
        <v>45821</v>
      </c>
      <c r="N272" s="69" t="s">
        <v>1433</v>
      </c>
      <c r="O272" s="69" t="s">
        <v>212</v>
      </c>
      <c r="P272" s="69">
        <v>1</v>
      </c>
      <c r="Q272" s="69" t="s">
        <v>1459</v>
      </c>
      <c r="R272" s="69"/>
      <c r="S272" s="69" t="s">
        <v>851</v>
      </c>
      <c r="T272" s="69" t="s">
        <v>852</v>
      </c>
      <c r="U272" s="69" t="s">
        <v>787</v>
      </c>
      <c r="V272" s="69"/>
      <c r="W272" s="69"/>
      <c r="X272" s="69"/>
      <c r="Y272" s="69"/>
      <c r="Z272" s="69"/>
      <c r="AA272" s="69"/>
      <c r="AB272" s="69"/>
      <c r="AC272" s="69"/>
      <c r="AD272" s="69"/>
      <c r="AE272" s="69"/>
      <c r="AF272" s="69"/>
      <c r="AG272" s="69"/>
      <c r="AH272" s="69"/>
    </row>
    <row r="273" spans="2:34" ht="14.4">
      <c r="B273" s="27" t="e">
        <f>VLOOKUP(I273,raw_OCM!B:C,2,0)</f>
        <v>#N/A</v>
      </c>
      <c r="D273" t="b">
        <f t="shared" si="4"/>
        <v>0</v>
      </c>
      <c r="E273" s="27" t="str">
        <f>VLOOKUP(O273,'user list'!A:B,2,0)</f>
        <v>OCAs</v>
      </c>
      <c r="F273" s="69" t="s">
        <v>1460</v>
      </c>
      <c r="G273" s="69" t="s">
        <v>45</v>
      </c>
      <c r="H273" s="171">
        <v>45818</v>
      </c>
      <c r="I273" s="69" t="s">
        <v>1461</v>
      </c>
      <c r="J273" s="69"/>
      <c r="K273" s="69"/>
      <c r="L273" s="69"/>
      <c r="M273" s="171">
        <v>45821</v>
      </c>
      <c r="N273" s="69" t="s">
        <v>1433</v>
      </c>
      <c r="O273" s="69" t="s">
        <v>279</v>
      </c>
      <c r="P273" s="69">
        <v>1</v>
      </c>
      <c r="Q273" s="69"/>
      <c r="R273" s="69"/>
      <c r="S273" s="69" t="s">
        <v>785</v>
      </c>
      <c r="T273" s="69" t="s">
        <v>786</v>
      </c>
      <c r="U273" s="69"/>
      <c r="V273" s="69"/>
      <c r="W273" s="69"/>
      <c r="X273" s="69"/>
      <c r="Y273" s="69"/>
      <c r="Z273" s="69"/>
      <c r="AA273" s="69"/>
      <c r="AB273" s="69"/>
      <c r="AC273" s="69"/>
      <c r="AD273" s="69"/>
      <c r="AE273" s="69"/>
      <c r="AF273" s="69"/>
      <c r="AG273" s="69"/>
      <c r="AH273" s="69"/>
    </row>
    <row r="274" spans="2:34" ht="14.4">
      <c r="B274" s="27" t="e">
        <f>VLOOKUP(I274,raw_OCM!B:C,2,0)</f>
        <v>#N/A</v>
      </c>
      <c r="D274" t="b">
        <f t="shared" si="4"/>
        <v>0</v>
      </c>
      <c r="E274" s="27" t="str">
        <f>VLOOKUP(O274,'user list'!A:B,2,0)</f>
        <v>OCAs</v>
      </c>
      <c r="F274" s="69" t="s">
        <v>788</v>
      </c>
      <c r="G274" s="69" t="s">
        <v>45</v>
      </c>
      <c r="H274" s="171">
        <v>45813</v>
      </c>
      <c r="I274" s="69" t="s">
        <v>789</v>
      </c>
      <c r="J274" s="69"/>
      <c r="K274" s="69"/>
      <c r="L274" s="69"/>
      <c r="M274" s="171">
        <v>45821</v>
      </c>
      <c r="N274" s="69" t="s">
        <v>784</v>
      </c>
      <c r="O274" s="69" t="s">
        <v>279</v>
      </c>
      <c r="P274" s="69">
        <v>1</v>
      </c>
      <c r="Q274" s="69"/>
      <c r="R274" s="69"/>
      <c r="S274" s="69" t="s">
        <v>785</v>
      </c>
      <c r="T274" s="69" t="s">
        <v>786</v>
      </c>
      <c r="U274" s="69"/>
      <c r="V274" s="69"/>
      <c r="W274" s="69"/>
      <c r="X274" s="69"/>
      <c r="Y274" s="69"/>
      <c r="Z274" s="69"/>
      <c r="AA274" s="69"/>
      <c r="AB274" s="69"/>
      <c r="AC274" s="69"/>
      <c r="AD274" s="69"/>
      <c r="AE274" s="69"/>
      <c r="AF274" s="69"/>
      <c r="AG274" s="69"/>
      <c r="AH274" s="69" t="s">
        <v>205</v>
      </c>
    </row>
    <row r="275" spans="2:34" ht="14.4">
      <c r="B275" s="27" t="e">
        <f>VLOOKUP(I275,raw_OCM!B:C,2,0)</f>
        <v>#N/A</v>
      </c>
      <c r="D275" t="b">
        <f t="shared" si="4"/>
        <v>0</v>
      </c>
      <c r="E275" s="27" t="str">
        <f>VLOOKUP(O275,'user list'!A:B,2,0)</f>
        <v>OCAs</v>
      </c>
      <c r="F275" s="69" t="s">
        <v>1462</v>
      </c>
      <c r="G275" s="69" t="s">
        <v>45</v>
      </c>
      <c r="H275" s="171">
        <v>45819</v>
      </c>
      <c r="I275" s="69" t="s">
        <v>1463</v>
      </c>
      <c r="J275" s="69"/>
      <c r="K275" s="69"/>
      <c r="L275" s="69"/>
      <c r="M275" s="171">
        <v>45821</v>
      </c>
      <c r="N275" s="69" t="s">
        <v>784</v>
      </c>
      <c r="O275" s="69" t="s">
        <v>279</v>
      </c>
      <c r="P275" s="69">
        <v>1</v>
      </c>
      <c r="Q275" s="69"/>
      <c r="R275" s="69"/>
      <c r="S275" s="69" t="s">
        <v>785</v>
      </c>
      <c r="T275" s="69" t="s">
        <v>786</v>
      </c>
      <c r="U275" s="69"/>
      <c r="V275" s="69"/>
      <c r="W275" s="69"/>
      <c r="X275" s="69"/>
      <c r="Y275" s="69"/>
      <c r="Z275" s="69"/>
      <c r="AA275" s="69"/>
      <c r="AB275" s="69"/>
      <c r="AC275" s="69"/>
      <c r="AD275" s="69"/>
      <c r="AE275" s="69"/>
      <c r="AF275" s="69"/>
      <c r="AG275" s="69"/>
      <c r="AH275" s="69" t="s">
        <v>258</v>
      </c>
    </row>
    <row r="276" spans="2:34" ht="14.4">
      <c r="B276" s="27" t="e">
        <f>VLOOKUP(I276,raw_OCM!B:C,2,0)</f>
        <v>#N/A</v>
      </c>
      <c r="D276" t="b">
        <f t="shared" si="4"/>
        <v>0</v>
      </c>
      <c r="E276" s="27" t="str">
        <f>VLOOKUP(O276,'user list'!A:B,2,0)</f>
        <v>DOE</v>
      </c>
      <c r="F276" s="69" t="s">
        <v>1464</v>
      </c>
      <c r="G276" s="69" t="s">
        <v>69</v>
      </c>
      <c r="H276" s="171">
        <v>45821</v>
      </c>
      <c r="I276" s="69" t="s">
        <v>1465</v>
      </c>
      <c r="J276" s="69"/>
      <c r="K276" s="69"/>
      <c r="L276" s="69"/>
      <c r="M276" s="171">
        <v>45821</v>
      </c>
      <c r="N276" s="69" t="s">
        <v>1433</v>
      </c>
      <c r="O276" s="69" t="s">
        <v>212</v>
      </c>
      <c r="P276" s="69">
        <v>1</v>
      </c>
      <c r="Q276" s="69" t="s">
        <v>1466</v>
      </c>
      <c r="R276" s="69"/>
      <c r="S276" s="69" t="s">
        <v>851</v>
      </c>
      <c r="T276" s="69" t="s">
        <v>852</v>
      </c>
      <c r="U276" s="69" t="s">
        <v>787</v>
      </c>
      <c r="V276" s="69"/>
      <c r="W276" s="69"/>
      <c r="X276" s="69"/>
      <c r="Y276" s="69"/>
      <c r="Z276" s="69"/>
      <c r="AA276" s="69"/>
      <c r="AB276" s="69"/>
      <c r="AC276" s="69"/>
      <c r="AD276" s="69"/>
      <c r="AE276" s="69"/>
      <c r="AF276" s="69"/>
      <c r="AG276" s="69"/>
      <c r="AH276" s="69"/>
    </row>
    <row r="277" spans="2:34" ht="14.4">
      <c r="B277" s="27" t="e">
        <f>VLOOKUP(I277,raw_OCM!B:C,2,0)</f>
        <v>#N/A</v>
      </c>
      <c r="D277" t="b">
        <f t="shared" si="4"/>
        <v>0</v>
      </c>
      <c r="E277" s="27" t="str">
        <f>VLOOKUP(O277,'user list'!A:B,2,0)</f>
        <v>DOE</v>
      </c>
      <c r="F277" s="69" t="s">
        <v>1467</v>
      </c>
      <c r="G277" s="69" t="s">
        <v>69</v>
      </c>
      <c r="H277" s="171">
        <v>45821</v>
      </c>
      <c r="I277" s="69" t="s">
        <v>1468</v>
      </c>
      <c r="J277" s="69"/>
      <c r="K277" s="69"/>
      <c r="L277" s="69"/>
      <c r="M277" s="171">
        <v>45821</v>
      </c>
      <c r="N277" s="69" t="s">
        <v>1433</v>
      </c>
      <c r="O277" s="69" t="s">
        <v>212</v>
      </c>
      <c r="P277" s="69">
        <v>1</v>
      </c>
      <c r="Q277" s="69" t="s">
        <v>1469</v>
      </c>
      <c r="R277" s="69"/>
      <c r="S277" s="69" t="s">
        <v>851</v>
      </c>
      <c r="T277" s="69" t="s">
        <v>852</v>
      </c>
      <c r="U277" s="69" t="s">
        <v>787</v>
      </c>
      <c r="V277" s="69"/>
      <c r="W277" s="69"/>
      <c r="X277" s="69"/>
      <c r="Y277" s="69"/>
      <c r="Z277" s="69"/>
      <c r="AA277" s="69"/>
      <c r="AB277" s="69"/>
      <c r="AC277" s="69"/>
      <c r="AD277" s="69"/>
      <c r="AE277" s="69"/>
      <c r="AF277" s="69"/>
      <c r="AG277" s="69"/>
      <c r="AH277" s="69"/>
    </row>
    <row r="278" spans="2:34" ht="14.4">
      <c r="B278" s="27" t="e">
        <f>VLOOKUP(I278,raw_OCM!B:C,2,0)</f>
        <v>#N/A</v>
      </c>
      <c r="D278" t="b">
        <f t="shared" si="4"/>
        <v>0</v>
      </c>
      <c r="E278" s="27" t="str">
        <f>VLOOKUP(O278,'user list'!A:B,2,0)</f>
        <v>DOE</v>
      </c>
      <c r="F278" s="69" t="s">
        <v>1470</v>
      </c>
      <c r="G278" s="69" t="s">
        <v>69</v>
      </c>
      <c r="H278" s="171">
        <v>45821</v>
      </c>
      <c r="I278" s="69" t="s">
        <v>1471</v>
      </c>
      <c r="J278" s="69"/>
      <c r="K278" s="69"/>
      <c r="L278" s="69"/>
      <c r="M278" s="171">
        <v>45821</v>
      </c>
      <c r="N278" s="69" t="s">
        <v>784</v>
      </c>
      <c r="O278" s="69" t="s">
        <v>212</v>
      </c>
      <c r="P278" s="69">
        <v>1</v>
      </c>
      <c r="Q278" s="69" t="s">
        <v>1472</v>
      </c>
      <c r="R278" s="69"/>
      <c r="S278" s="69" t="s">
        <v>851</v>
      </c>
      <c r="T278" s="69" t="s">
        <v>852</v>
      </c>
      <c r="U278" s="69" t="s">
        <v>787</v>
      </c>
      <c r="V278" s="69"/>
      <c r="W278" s="69"/>
      <c r="X278" s="69"/>
      <c r="Y278" s="69"/>
      <c r="Z278" s="69"/>
      <c r="AA278" s="69"/>
      <c r="AB278" s="69"/>
      <c r="AC278" s="69"/>
      <c r="AD278" s="69"/>
      <c r="AE278" s="69"/>
      <c r="AF278" s="69"/>
      <c r="AG278" s="69"/>
      <c r="AH278" s="69" t="s">
        <v>196</v>
      </c>
    </row>
    <row r="279" spans="2:34" ht="14.4">
      <c r="B279" s="27" t="e">
        <f>VLOOKUP(I279,raw_OCM!B:C,2,0)</f>
        <v>#N/A</v>
      </c>
      <c r="D279" t="b">
        <f t="shared" si="4"/>
        <v>0</v>
      </c>
      <c r="E279" s="27" t="str">
        <f>VLOOKUP(O279,'user list'!A:B,2,0)</f>
        <v>DOE</v>
      </c>
      <c r="F279" s="69" t="s">
        <v>1473</v>
      </c>
      <c r="G279" s="69" t="s">
        <v>69</v>
      </c>
      <c r="H279" s="171">
        <v>45821</v>
      </c>
      <c r="I279" s="69" t="s">
        <v>1474</v>
      </c>
      <c r="J279" s="69"/>
      <c r="K279" s="69"/>
      <c r="L279" s="69"/>
      <c r="M279" s="171">
        <v>45821</v>
      </c>
      <c r="N279" s="69" t="s">
        <v>784</v>
      </c>
      <c r="O279" s="69" t="s">
        <v>212</v>
      </c>
      <c r="P279" s="69">
        <v>1</v>
      </c>
      <c r="Q279" s="69" t="s">
        <v>1473</v>
      </c>
      <c r="R279" s="69"/>
      <c r="S279" s="69" t="s">
        <v>785</v>
      </c>
      <c r="T279" s="69" t="s">
        <v>786</v>
      </c>
      <c r="U279" s="69" t="s">
        <v>787</v>
      </c>
      <c r="V279" s="69"/>
      <c r="W279" s="69"/>
      <c r="X279" s="69"/>
      <c r="Y279" s="69"/>
      <c r="Z279" s="69"/>
      <c r="AA279" s="69"/>
      <c r="AB279" s="69"/>
      <c r="AC279" s="69"/>
      <c r="AD279" s="69"/>
      <c r="AE279" s="69"/>
      <c r="AF279" s="69"/>
      <c r="AG279" s="69"/>
      <c r="AH279" s="69" t="s">
        <v>277</v>
      </c>
    </row>
    <row r="280" spans="2:34" ht="14.4">
      <c r="B280" s="27" t="e">
        <f>VLOOKUP(I280,raw_OCM!B:C,2,0)</f>
        <v>#N/A</v>
      </c>
      <c r="D280" t="b">
        <f t="shared" si="4"/>
        <v>0</v>
      </c>
      <c r="E280" s="27" t="str">
        <f>VLOOKUP(O280,'user list'!A:B,2,0)</f>
        <v>DOE</v>
      </c>
      <c r="F280" s="69" t="s">
        <v>1475</v>
      </c>
      <c r="G280" s="69" t="s">
        <v>69</v>
      </c>
      <c r="H280" s="171">
        <v>45821</v>
      </c>
      <c r="I280" s="69" t="s">
        <v>1476</v>
      </c>
      <c r="J280" s="69"/>
      <c r="K280" s="69"/>
      <c r="L280" s="69"/>
      <c r="M280" s="171">
        <v>45821</v>
      </c>
      <c r="N280" s="69" t="s">
        <v>784</v>
      </c>
      <c r="O280" s="69" t="s">
        <v>212</v>
      </c>
      <c r="P280" s="69">
        <v>1</v>
      </c>
      <c r="Q280" s="69" t="s">
        <v>1475</v>
      </c>
      <c r="R280" s="69"/>
      <c r="S280" s="69" t="s">
        <v>785</v>
      </c>
      <c r="T280" s="69" t="s">
        <v>786</v>
      </c>
      <c r="U280" s="69" t="s">
        <v>787</v>
      </c>
      <c r="V280" s="69"/>
      <c r="W280" s="69"/>
      <c r="X280" s="69"/>
      <c r="Y280" s="69"/>
      <c r="Z280" s="69"/>
      <c r="AA280" s="69"/>
      <c r="AB280" s="69"/>
      <c r="AC280" s="69"/>
      <c r="AD280" s="69"/>
      <c r="AE280" s="69"/>
      <c r="AF280" s="69"/>
      <c r="AG280" s="69"/>
      <c r="AH280" s="69" t="s">
        <v>277</v>
      </c>
    </row>
    <row r="281" spans="2:34" ht="14.4">
      <c r="B281" s="27" t="e">
        <f>VLOOKUP(I281,raw_OCM!B:C,2,0)</f>
        <v>#N/A</v>
      </c>
      <c r="D281" t="b">
        <f t="shared" si="4"/>
        <v>0</v>
      </c>
      <c r="E281" s="27" t="str">
        <f>VLOOKUP(O281,'user list'!A:B,2,0)</f>
        <v>OCAs</v>
      </c>
      <c r="F281" s="69" t="s">
        <v>1477</v>
      </c>
      <c r="G281" s="69" t="s">
        <v>45</v>
      </c>
      <c r="H281" s="171">
        <v>45819</v>
      </c>
      <c r="I281" s="69" t="s">
        <v>1478</v>
      </c>
      <c r="J281" s="69"/>
      <c r="K281" s="69"/>
      <c r="L281" s="69"/>
      <c r="M281" s="171">
        <v>45821</v>
      </c>
      <c r="N281" s="69" t="s">
        <v>1433</v>
      </c>
      <c r="O281" s="69" t="s">
        <v>279</v>
      </c>
      <c r="P281" s="69">
        <v>1</v>
      </c>
      <c r="Q281" s="69"/>
      <c r="R281" s="69"/>
      <c r="S281" s="69" t="s">
        <v>785</v>
      </c>
      <c r="T281" s="69" t="s">
        <v>886</v>
      </c>
      <c r="U281" s="69"/>
      <c r="V281" s="69"/>
      <c r="W281" s="69"/>
      <c r="X281" s="69"/>
      <c r="Y281" s="69"/>
      <c r="Z281" s="69"/>
      <c r="AA281" s="69"/>
      <c r="AB281" s="69"/>
      <c r="AC281" s="69"/>
      <c r="AD281" s="69"/>
      <c r="AE281" s="69"/>
      <c r="AF281" s="69"/>
      <c r="AG281" s="69"/>
      <c r="AH281" s="69"/>
    </row>
    <row r="282" spans="2:34" ht="14.4">
      <c r="B282" s="27" t="e">
        <f>VLOOKUP(I282,raw_OCM!B:C,2,0)</f>
        <v>#N/A</v>
      </c>
      <c r="D282" t="b">
        <f t="shared" si="4"/>
        <v>0</v>
      </c>
      <c r="E282" s="27" t="str">
        <f>VLOOKUP(O282,'user list'!A:B,2,0)</f>
        <v>SSDD</v>
      </c>
      <c r="F282" s="69" t="s">
        <v>1479</v>
      </c>
      <c r="G282" s="69" t="s">
        <v>1042</v>
      </c>
      <c r="H282" s="171">
        <v>45821</v>
      </c>
      <c r="I282" s="69" t="s">
        <v>1480</v>
      </c>
      <c r="J282" s="69"/>
      <c r="K282" s="69"/>
      <c r="L282" s="69"/>
      <c r="M282" s="171">
        <v>45821</v>
      </c>
      <c r="N282" s="69" t="s">
        <v>784</v>
      </c>
      <c r="O282" s="69" t="s">
        <v>273</v>
      </c>
      <c r="P282" s="69">
        <v>1</v>
      </c>
      <c r="Q282" s="69"/>
      <c r="R282" s="69"/>
      <c r="S282" s="69" t="s">
        <v>805</v>
      </c>
      <c r="T282" s="69" t="s">
        <v>824</v>
      </c>
      <c r="U282" s="69" t="s">
        <v>809</v>
      </c>
      <c r="V282" s="69"/>
      <c r="W282" s="69"/>
      <c r="X282" s="69"/>
      <c r="Y282" s="69"/>
      <c r="Z282" s="69"/>
      <c r="AA282" s="69"/>
      <c r="AB282" s="69"/>
      <c r="AC282" s="69"/>
      <c r="AD282" s="69"/>
      <c r="AE282" s="69"/>
      <c r="AF282" s="69"/>
      <c r="AG282" s="69"/>
      <c r="AH282" s="69" t="s">
        <v>200</v>
      </c>
    </row>
    <row r="283" spans="2:34" ht="14.4">
      <c r="B283" s="27" t="str">
        <f>VLOOKUP(I283,raw_OCM!B:C,2,0)</f>
        <v>OCM</v>
      </c>
      <c r="D283" t="b">
        <f t="shared" si="4"/>
        <v>0</v>
      </c>
      <c r="E283" s="27" t="str">
        <f>VLOOKUP(O283,'user list'!A:B,2,0)</f>
        <v>OCM</v>
      </c>
      <c r="F283" s="69" t="s">
        <v>370</v>
      </c>
      <c r="G283" s="69" t="s">
        <v>371</v>
      </c>
      <c r="H283" s="171">
        <v>45821</v>
      </c>
      <c r="I283" s="69" t="s">
        <v>372</v>
      </c>
      <c r="J283" s="69"/>
      <c r="K283" s="69"/>
      <c r="L283" s="69"/>
      <c r="M283" s="171">
        <v>45821</v>
      </c>
      <c r="N283" s="69" t="s">
        <v>1707</v>
      </c>
      <c r="O283" s="69" t="s">
        <v>285</v>
      </c>
      <c r="P283" s="69"/>
      <c r="Q283" s="69"/>
      <c r="R283" s="69"/>
      <c r="S283" s="69"/>
      <c r="T283" s="69"/>
      <c r="U283" s="69"/>
      <c r="V283" s="69" t="s">
        <v>371</v>
      </c>
      <c r="W283" s="69"/>
      <c r="X283" s="69" t="s">
        <v>373</v>
      </c>
      <c r="Y283" s="69" t="s">
        <v>374</v>
      </c>
      <c r="Z283" s="69" t="s">
        <v>352</v>
      </c>
      <c r="AA283" s="69"/>
      <c r="AB283" s="69"/>
      <c r="AC283" s="69" t="s">
        <v>375</v>
      </c>
      <c r="AD283" s="69"/>
      <c r="AE283" s="69"/>
      <c r="AF283" s="69" t="s">
        <v>43</v>
      </c>
      <c r="AG283" s="69"/>
      <c r="AH283" s="69"/>
    </row>
    <row r="284" spans="2:34" ht="14.4">
      <c r="B284" s="27" t="str">
        <f>VLOOKUP(I284,raw_OCM!B:C,2,0)</f>
        <v>other dept</v>
      </c>
      <c r="D284" t="b">
        <f t="shared" si="4"/>
        <v>0</v>
      </c>
      <c r="E284" s="27" t="str">
        <f>VLOOKUP(O284,'user list'!A:B,2,0)</f>
        <v>OCAs</v>
      </c>
      <c r="F284" s="69" t="s">
        <v>353</v>
      </c>
      <c r="G284" s="69" t="s">
        <v>45</v>
      </c>
      <c r="H284" s="171">
        <v>45819</v>
      </c>
      <c r="I284" s="69" t="s">
        <v>354</v>
      </c>
      <c r="J284" s="69"/>
      <c r="K284" s="69"/>
      <c r="L284" s="69" t="s">
        <v>22</v>
      </c>
      <c r="M284" s="171">
        <v>45821</v>
      </c>
      <c r="N284" s="69" t="s">
        <v>358</v>
      </c>
      <c r="O284" s="69" t="s">
        <v>279</v>
      </c>
      <c r="P284" s="69">
        <v>1</v>
      </c>
      <c r="Q284" s="69"/>
      <c r="R284" s="69"/>
      <c r="S284" s="69" t="s">
        <v>785</v>
      </c>
      <c r="T284" s="69" t="s">
        <v>886</v>
      </c>
      <c r="U284" s="69"/>
      <c r="V284" s="69" t="s">
        <v>355</v>
      </c>
      <c r="W284" s="69"/>
      <c r="X284" s="69" t="s">
        <v>356</v>
      </c>
      <c r="Y284" s="69" t="s">
        <v>357</v>
      </c>
      <c r="Z284" s="69" t="s">
        <v>352</v>
      </c>
      <c r="AA284" s="69"/>
      <c r="AB284" s="69"/>
      <c r="AC284" s="69" t="s">
        <v>358</v>
      </c>
      <c r="AD284" s="69"/>
      <c r="AE284" s="69"/>
      <c r="AF284" s="69" t="s">
        <v>43</v>
      </c>
      <c r="AG284" s="69"/>
      <c r="AH284" s="69" t="s">
        <v>232</v>
      </c>
    </row>
    <row r="285" spans="2:34" ht="14.4">
      <c r="B285" s="27" t="str">
        <f>VLOOKUP(I285,raw_OCM!B:C,2,0)</f>
        <v>OCM</v>
      </c>
      <c r="D285" t="b">
        <f t="shared" si="4"/>
        <v>0</v>
      </c>
      <c r="E285" s="27" t="str">
        <f>VLOOKUP(O285,'user list'!A:B,2,0)</f>
        <v>OCM</v>
      </c>
      <c r="F285" s="69" t="s">
        <v>1711</v>
      </c>
      <c r="G285" s="69" t="s">
        <v>1712</v>
      </c>
      <c r="H285" s="171">
        <v>45821</v>
      </c>
      <c r="I285" s="69" t="s">
        <v>372</v>
      </c>
      <c r="J285" s="69"/>
      <c r="K285" s="69"/>
      <c r="L285" s="69" t="s">
        <v>17</v>
      </c>
      <c r="M285" s="171">
        <v>45821</v>
      </c>
      <c r="N285" s="69" t="s">
        <v>391</v>
      </c>
      <c r="O285" s="69" t="s">
        <v>285</v>
      </c>
      <c r="P285" s="69"/>
      <c r="Q285" s="69"/>
      <c r="R285" s="69"/>
      <c r="S285" s="69"/>
      <c r="T285" s="69"/>
      <c r="U285" s="69"/>
      <c r="V285" s="69" t="s">
        <v>1713</v>
      </c>
      <c r="W285" s="69"/>
      <c r="X285" s="69" t="s">
        <v>1714</v>
      </c>
      <c r="Y285" s="69" t="s">
        <v>1715</v>
      </c>
      <c r="Z285" s="69" t="s">
        <v>352</v>
      </c>
      <c r="AA285" s="69"/>
      <c r="AB285" s="69"/>
      <c r="AC285" s="69" t="s">
        <v>391</v>
      </c>
      <c r="AD285" s="69"/>
      <c r="AE285" s="69"/>
      <c r="AF285" s="69" t="s">
        <v>43</v>
      </c>
      <c r="AG285" s="69"/>
      <c r="AH285" s="69"/>
    </row>
    <row r="286" spans="2:34" ht="14.4">
      <c r="B286" s="27" t="e">
        <f>VLOOKUP(I286,raw_OCM!B:C,2,0)</f>
        <v>#N/A</v>
      </c>
      <c r="D286" t="b">
        <f t="shared" si="4"/>
        <v>0</v>
      </c>
      <c r="E286" s="27" t="str">
        <f>VLOOKUP(O286,'user list'!A:B,2,0)</f>
        <v>QCPL</v>
      </c>
      <c r="F286" s="69" t="s">
        <v>790</v>
      </c>
      <c r="G286" s="69" t="s">
        <v>90</v>
      </c>
      <c r="H286" s="171">
        <v>45817</v>
      </c>
      <c r="I286" s="69" t="s">
        <v>791</v>
      </c>
      <c r="J286" s="69"/>
      <c r="K286" s="69"/>
      <c r="L286" s="69"/>
      <c r="M286" s="171">
        <v>45821</v>
      </c>
      <c r="N286" s="69" t="s">
        <v>784</v>
      </c>
      <c r="O286" s="69" t="s">
        <v>268</v>
      </c>
      <c r="P286" s="69">
        <v>1</v>
      </c>
      <c r="Q286" s="69"/>
      <c r="R286" s="69"/>
      <c r="S286" s="69" t="s">
        <v>792</v>
      </c>
      <c r="T286" s="69" t="s">
        <v>793</v>
      </c>
      <c r="U286" s="69" t="s">
        <v>787</v>
      </c>
      <c r="V286" s="69"/>
      <c r="W286" s="69"/>
      <c r="X286" s="69"/>
      <c r="Y286" s="69"/>
      <c r="Z286" s="69"/>
      <c r="AA286" s="69"/>
      <c r="AB286" s="69"/>
      <c r="AC286" s="69"/>
      <c r="AD286" s="69"/>
      <c r="AE286" s="69"/>
      <c r="AF286" s="69"/>
      <c r="AG286" s="69"/>
      <c r="AH286" s="69" t="s">
        <v>213</v>
      </c>
    </row>
    <row r="287" spans="2:34" ht="14.4">
      <c r="B287" s="27" t="e">
        <f>VLOOKUP(I287,raw_OCM!B:C,2,0)</f>
        <v>#N/A</v>
      </c>
      <c r="D287" t="b">
        <f t="shared" si="4"/>
        <v>0</v>
      </c>
      <c r="E287" s="27" t="str">
        <f>VLOOKUP(O287,'user list'!A:B,2,0)</f>
        <v>DOE</v>
      </c>
      <c r="F287" s="69" t="s">
        <v>1481</v>
      </c>
      <c r="G287" s="69" t="s">
        <v>69</v>
      </c>
      <c r="H287" s="171">
        <v>45821</v>
      </c>
      <c r="I287" s="69" t="s">
        <v>1482</v>
      </c>
      <c r="J287" s="69"/>
      <c r="K287" s="69"/>
      <c r="L287" s="69"/>
      <c r="M287" s="171">
        <v>45821</v>
      </c>
      <c r="N287" s="69" t="s">
        <v>1743</v>
      </c>
      <c r="O287" s="69" t="s">
        <v>212</v>
      </c>
      <c r="P287" s="69">
        <v>1</v>
      </c>
      <c r="Q287" s="69" t="s">
        <v>1483</v>
      </c>
      <c r="R287" s="69"/>
      <c r="S287" s="69" t="s">
        <v>851</v>
      </c>
      <c r="T287" s="69" t="s">
        <v>852</v>
      </c>
      <c r="U287" s="69" t="s">
        <v>787</v>
      </c>
      <c r="V287" s="69"/>
      <c r="W287" s="69"/>
      <c r="X287" s="69"/>
      <c r="Y287" s="69"/>
      <c r="Z287" s="69"/>
      <c r="AA287" s="69"/>
      <c r="AB287" s="69"/>
      <c r="AC287" s="69"/>
      <c r="AD287" s="69"/>
      <c r="AE287" s="69"/>
      <c r="AF287" s="69"/>
      <c r="AG287" s="69"/>
      <c r="AH287" s="69"/>
    </row>
    <row r="288" spans="2:34" ht="14.4">
      <c r="B288" s="27" t="str">
        <f>VLOOKUP(I288,raw_OCM!B:C,2,0)</f>
        <v>OCM</v>
      </c>
      <c r="D288" t="b">
        <f t="shared" si="4"/>
        <v>0</v>
      </c>
      <c r="E288" s="27" t="str">
        <f>VLOOKUP(O288,'user list'!A:B,2,0)</f>
        <v>OCM</v>
      </c>
      <c r="F288" s="69" t="s">
        <v>339</v>
      </c>
      <c r="G288" s="69" t="s">
        <v>340</v>
      </c>
      <c r="H288" s="171">
        <v>45821</v>
      </c>
      <c r="I288" s="69" t="s">
        <v>341</v>
      </c>
      <c r="J288" s="69"/>
      <c r="K288" s="69"/>
      <c r="L288" s="69" t="s">
        <v>17</v>
      </c>
      <c r="M288" s="171">
        <v>45821</v>
      </c>
      <c r="N288" s="69" t="s">
        <v>391</v>
      </c>
      <c r="O288" s="69" t="s">
        <v>285</v>
      </c>
      <c r="P288" s="69"/>
      <c r="Q288" s="69"/>
      <c r="R288" s="69"/>
      <c r="S288" s="69"/>
      <c r="T288" s="69"/>
      <c r="U288" s="69"/>
      <c r="V288" s="69" t="s">
        <v>342</v>
      </c>
      <c r="W288" s="69"/>
      <c r="X288" s="69" t="s">
        <v>343</v>
      </c>
      <c r="Y288" s="69" t="s">
        <v>344</v>
      </c>
      <c r="Z288" s="69" t="s">
        <v>345</v>
      </c>
      <c r="AA288" s="69"/>
      <c r="AB288" s="69"/>
      <c r="AC288" s="69" t="s">
        <v>391</v>
      </c>
      <c r="AD288" s="69"/>
      <c r="AE288" s="69"/>
      <c r="AF288" s="69" t="s">
        <v>43</v>
      </c>
      <c r="AG288" s="69"/>
      <c r="AH288" s="69"/>
    </row>
    <row r="289" spans="2:34" ht="14.4">
      <c r="B289" s="27" t="e">
        <f>VLOOKUP(I289,raw_OCM!B:C,2,0)</f>
        <v>#N/A</v>
      </c>
      <c r="D289" t="b">
        <f t="shared" si="4"/>
        <v>0</v>
      </c>
      <c r="E289" s="27" t="str">
        <f>VLOOKUP(O289,'user list'!A:B,2,0)</f>
        <v>DOE</v>
      </c>
      <c r="F289" s="69" t="s">
        <v>1484</v>
      </c>
      <c r="G289" s="69" t="s">
        <v>69</v>
      </c>
      <c r="H289" s="171">
        <v>45821</v>
      </c>
      <c r="I289" s="69" t="s">
        <v>1485</v>
      </c>
      <c r="J289" s="69"/>
      <c r="K289" s="69"/>
      <c r="L289" s="69"/>
      <c r="M289" s="171">
        <v>45821</v>
      </c>
      <c r="N289" s="69" t="s">
        <v>1433</v>
      </c>
      <c r="O289" s="69" t="s">
        <v>212</v>
      </c>
      <c r="P289" s="69">
        <v>1</v>
      </c>
      <c r="Q289" s="69" t="s">
        <v>1486</v>
      </c>
      <c r="R289" s="69"/>
      <c r="S289" s="69" t="s">
        <v>851</v>
      </c>
      <c r="T289" s="69" t="s">
        <v>852</v>
      </c>
      <c r="U289" s="69" t="s">
        <v>787</v>
      </c>
      <c r="V289" s="69"/>
      <c r="W289" s="69"/>
      <c r="X289" s="69"/>
      <c r="Y289" s="69"/>
      <c r="Z289" s="69"/>
      <c r="AA289" s="69"/>
      <c r="AB289" s="69"/>
      <c r="AC289" s="69"/>
      <c r="AD289" s="69"/>
      <c r="AE289" s="69"/>
      <c r="AF289" s="69"/>
      <c r="AG289" s="69"/>
      <c r="AH289" s="69"/>
    </row>
    <row r="290" spans="2:34" ht="14.4">
      <c r="B290" s="27" t="e">
        <f>VLOOKUP(I290,raw_OCM!B:C,2,0)</f>
        <v>#N/A</v>
      </c>
      <c r="D290" t="b">
        <f t="shared" si="4"/>
        <v>0</v>
      </c>
      <c r="E290" s="27" t="str">
        <f>VLOOKUP(O290,'user list'!A:B,2,0)</f>
        <v>DOE</v>
      </c>
      <c r="F290" s="69" t="s">
        <v>1487</v>
      </c>
      <c r="G290" s="69" t="s">
        <v>69</v>
      </c>
      <c r="H290" s="171">
        <v>45821</v>
      </c>
      <c r="I290" s="69" t="s">
        <v>1488</v>
      </c>
      <c r="J290" s="69"/>
      <c r="K290" s="69"/>
      <c r="L290" s="69"/>
      <c r="M290" s="171">
        <v>45821</v>
      </c>
      <c r="N290" s="69" t="s">
        <v>1433</v>
      </c>
      <c r="O290" s="69" t="s">
        <v>212</v>
      </c>
      <c r="P290" s="69">
        <v>1</v>
      </c>
      <c r="Q290" s="69" t="s">
        <v>1489</v>
      </c>
      <c r="R290" s="69" t="s">
        <v>212</v>
      </c>
      <c r="S290" s="69" t="s">
        <v>851</v>
      </c>
      <c r="T290" s="69" t="s">
        <v>852</v>
      </c>
      <c r="U290" s="69" t="s">
        <v>787</v>
      </c>
      <c r="V290" s="69"/>
      <c r="W290" s="69"/>
      <c r="X290" s="69"/>
      <c r="Y290" s="69"/>
      <c r="Z290" s="69"/>
      <c r="AA290" s="69"/>
      <c r="AB290" s="69"/>
      <c r="AC290" s="69"/>
      <c r="AD290" s="69"/>
      <c r="AE290" s="69"/>
      <c r="AF290" s="69"/>
      <c r="AG290" s="69"/>
      <c r="AH290" s="69"/>
    </row>
    <row r="291" spans="2:34" ht="14.4">
      <c r="B291" s="27" t="e">
        <f>VLOOKUP(I291,raw_OCM!B:C,2,0)</f>
        <v>#N/A</v>
      </c>
      <c r="D291" t="b">
        <f t="shared" si="4"/>
        <v>0</v>
      </c>
      <c r="E291" s="27" t="str">
        <f>VLOOKUP(O291,'user list'!A:B,2,0)</f>
        <v>DOE</v>
      </c>
      <c r="F291" s="69" t="s">
        <v>1490</v>
      </c>
      <c r="G291" s="69" t="s">
        <v>69</v>
      </c>
      <c r="H291" s="171">
        <v>45821</v>
      </c>
      <c r="I291" s="69" t="s">
        <v>1491</v>
      </c>
      <c r="J291" s="69"/>
      <c r="K291" s="69"/>
      <c r="L291" s="69"/>
      <c r="M291" s="171">
        <v>45821</v>
      </c>
      <c r="N291" s="69" t="s">
        <v>1743</v>
      </c>
      <c r="O291" s="69" t="s">
        <v>212</v>
      </c>
      <c r="P291" s="69">
        <v>1</v>
      </c>
      <c r="Q291" s="69" t="s">
        <v>1492</v>
      </c>
      <c r="R291" s="69"/>
      <c r="S291" s="69" t="s">
        <v>851</v>
      </c>
      <c r="T291" s="69" t="s">
        <v>852</v>
      </c>
      <c r="U291" s="69" t="s">
        <v>787</v>
      </c>
      <c r="V291" s="69"/>
      <c r="W291" s="69"/>
      <c r="X291" s="69"/>
      <c r="Y291" s="69"/>
      <c r="Z291" s="69"/>
      <c r="AA291" s="69"/>
      <c r="AB291" s="69"/>
      <c r="AC291" s="69"/>
      <c r="AD291" s="69"/>
      <c r="AE291" s="69"/>
      <c r="AF291" s="69"/>
      <c r="AG291" s="69"/>
      <c r="AH291" s="69"/>
    </row>
    <row r="292" spans="2:34" ht="14.4">
      <c r="B292" s="27" t="str">
        <f>VLOOKUP(I292,raw_OCM!B:C,2,0)</f>
        <v>OCM</v>
      </c>
      <c r="D292" t="b">
        <f t="shared" si="4"/>
        <v>0</v>
      </c>
      <c r="E292" s="27" t="str">
        <f>VLOOKUP(O292,'user list'!A:B,2,0)</f>
        <v>OCM</v>
      </c>
      <c r="F292" s="69" t="s">
        <v>386</v>
      </c>
      <c r="G292" s="69" t="s">
        <v>387</v>
      </c>
      <c r="H292" s="171">
        <v>45821</v>
      </c>
      <c r="I292" s="69" t="s">
        <v>388</v>
      </c>
      <c r="J292" s="69"/>
      <c r="K292" s="69"/>
      <c r="L292" s="69" t="s">
        <v>17</v>
      </c>
      <c r="M292" s="171">
        <v>45821</v>
      </c>
      <c r="N292" s="69" t="s">
        <v>358</v>
      </c>
      <c r="O292" s="69" t="s">
        <v>285</v>
      </c>
      <c r="P292" s="69">
        <v>1</v>
      </c>
      <c r="Q292" s="69"/>
      <c r="R292" s="69"/>
      <c r="S292" s="69"/>
      <c r="T292" s="69"/>
      <c r="U292" s="69"/>
      <c r="V292" s="69" t="s">
        <v>387</v>
      </c>
      <c r="W292" s="69"/>
      <c r="X292" s="69" t="s">
        <v>389</v>
      </c>
      <c r="Y292" s="69" t="s">
        <v>390</v>
      </c>
      <c r="Z292" s="69" t="s">
        <v>324</v>
      </c>
      <c r="AA292" s="69"/>
      <c r="AB292" s="69"/>
      <c r="AC292" s="69" t="s">
        <v>391</v>
      </c>
      <c r="AD292" s="69"/>
      <c r="AE292" s="69"/>
      <c r="AF292" s="69" t="s">
        <v>43</v>
      </c>
      <c r="AG292" s="69"/>
      <c r="AH292" s="69"/>
    </row>
    <row r="293" spans="2:34" ht="14.4">
      <c r="B293" s="27" t="str">
        <f>VLOOKUP(I293,raw_OCM!B:C,2,0)</f>
        <v>OCM</v>
      </c>
      <c r="D293" t="b">
        <f t="shared" si="4"/>
        <v>0</v>
      </c>
      <c r="E293" s="27" t="str">
        <f>VLOOKUP(O293,'user list'!A:B,2,0)</f>
        <v>OCM</v>
      </c>
      <c r="F293" s="69" t="s">
        <v>364</v>
      </c>
      <c r="G293" s="69" t="s">
        <v>365</v>
      </c>
      <c r="H293" s="171">
        <v>45821</v>
      </c>
      <c r="I293" s="69" t="s">
        <v>366</v>
      </c>
      <c r="J293" s="69"/>
      <c r="K293" s="69"/>
      <c r="L293" s="69" t="s">
        <v>22</v>
      </c>
      <c r="M293" s="171">
        <v>45821</v>
      </c>
      <c r="N293" s="69" t="s">
        <v>358</v>
      </c>
      <c r="O293" s="69" t="s">
        <v>285</v>
      </c>
      <c r="P293" s="69"/>
      <c r="Q293" s="69"/>
      <c r="R293" s="69"/>
      <c r="S293" s="69"/>
      <c r="T293" s="69"/>
      <c r="U293" s="69"/>
      <c r="V293" s="69" t="s">
        <v>367</v>
      </c>
      <c r="W293" s="69"/>
      <c r="X293" s="69" t="s">
        <v>368</v>
      </c>
      <c r="Y293" s="69" t="s">
        <v>369</v>
      </c>
      <c r="Z293" s="69" t="s">
        <v>324</v>
      </c>
      <c r="AA293" s="69"/>
      <c r="AB293" s="69"/>
      <c r="AC293" s="69" t="s">
        <v>358</v>
      </c>
      <c r="AD293" s="69"/>
      <c r="AE293" s="69"/>
      <c r="AF293" s="69" t="s">
        <v>43</v>
      </c>
      <c r="AG293" s="69"/>
      <c r="AH293" s="69"/>
    </row>
    <row r="294" spans="2:34" ht="14.4">
      <c r="B294" s="27" t="str">
        <f>VLOOKUP(I294,raw_OCM!B:C,2,0)</f>
        <v>OCM</v>
      </c>
      <c r="D294" t="b">
        <f t="shared" si="4"/>
        <v>0</v>
      </c>
      <c r="E294" s="27" t="str">
        <f>VLOOKUP(O294,'user list'!A:B,2,0)</f>
        <v>OCM</v>
      </c>
      <c r="F294" s="69" t="s">
        <v>376</v>
      </c>
      <c r="G294" s="69" t="s">
        <v>377</v>
      </c>
      <c r="H294" s="171">
        <v>45821</v>
      </c>
      <c r="I294" s="69" t="s">
        <v>378</v>
      </c>
      <c r="J294" s="69"/>
      <c r="K294" s="69"/>
      <c r="L294" s="69" t="s">
        <v>17</v>
      </c>
      <c r="M294" s="171">
        <v>45821</v>
      </c>
      <c r="N294" s="69" t="s">
        <v>391</v>
      </c>
      <c r="O294" s="69" t="s">
        <v>285</v>
      </c>
      <c r="P294" s="69"/>
      <c r="Q294" s="69"/>
      <c r="R294" s="69"/>
      <c r="S294" s="69"/>
      <c r="T294" s="69"/>
      <c r="U294" s="69"/>
      <c r="V294" s="69" t="s">
        <v>336</v>
      </c>
      <c r="W294" s="69"/>
      <c r="X294" s="69" t="s">
        <v>379</v>
      </c>
      <c r="Y294" s="69" t="s">
        <v>336</v>
      </c>
      <c r="Z294" s="69" t="s">
        <v>352</v>
      </c>
      <c r="AA294" s="69"/>
      <c r="AB294" s="69"/>
      <c r="AC294" s="69" t="s">
        <v>391</v>
      </c>
      <c r="AD294" s="69"/>
      <c r="AE294" s="69"/>
      <c r="AF294" s="69" t="s">
        <v>43</v>
      </c>
      <c r="AG294" s="69"/>
      <c r="AH294" s="69"/>
    </row>
    <row r="295" spans="2:34" ht="14.4">
      <c r="B295" s="27" t="e">
        <f>VLOOKUP(I295,raw_OCM!B:C,2,0)</f>
        <v>#N/A</v>
      </c>
      <c r="D295" t="b">
        <f t="shared" si="4"/>
        <v>0</v>
      </c>
      <c r="E295" s="27" t="str">
        <f>VLOOKUP(O295,'user list'!A:B,2,0)</f>
        <v>DOE</v>
      </c>
      <c r="F295" s="69" t="s">
        <v>1493</v>
      </c>
      <c r="G295" s="69" t="s">
        <v>69</v>
      </c>
      <c r="H295" s="171">
        <v>45821</v>
      </c>
      <c r="I295" s="69" t="s">
        <v>1494</v>
      </c>
      <c r="J295" s="69"/>
      <c r="K295" s="69"/>
      <c r="L295" s="69"/>
      <c r="M295" s="171">
        <v>45821</v>
      </c>
      <c r="N295" s="69" t="s">
        <v>1433</v>
      </c>
      <c r="O295" s="69" t="s">
        <v>212</v>
      </c>
      <c r="P295" s="69">
        <v>1</v>
      </c>
      <c r="Q295" s="69" t="s">
        <v>1495</v>
      </c>
      <c r="R295" s="69"/>
      <c r="S295" s="69" t="s">
        <v>851</v>
      </c>
      <c r="T295" s="69" t="s">
        <v>852</v>
      </c>
      <c r="U295" s="69" t="s">
        <v>809</v>
      </c>
      <c r="V295" s="69"/>
      <c r="W295" s="69"/>
      <c r="X295" s="69"/>
      <c r="Y295" s="69"/>
      <c r="Z295" s="69"/>
      <c r="AA295" s="69"/>
      <c r="AB295" s="69"/>
      <c r="AC295" s="69"/>
      <c r="AD295" s="69"/>
      <c r="AE295" s="69"/>
      <c r="AF295" s="69"/>
      <c r="AG295" s="69"/>
      <c r="AH295" s="69"/>
    </row>
    <row r="296" spans="2:34" ht="14.4">
      <c r="B296" s="27" t="e">
        <f>VLOOKUP(I296,raw_OCM!B:C,2,0)</f>
        <v>#N/A</v>
      </c>
      <c r="D296" t="b">
        <f t="shared" si="4"/>
        <v>0</v>
      </c>
      <c r="E296" s="27" t="str">
        <f>VLOOKUP(O296,'user list'!A:B,2,0)</f>
        <v>CTO</v>
      </c>
      <c r="F296" s="69" t="s">
        <v>1496</v>
      </c>
      <c r="G296" s="69" t="s">
        <v>1497</v>
      </c>
      <c r="H296" s="171">
        <v>45819</v>
      </c>
      <c r="I296" s="69" t="s">
        <v>1498</v>
      </c>
      <c r="J296" s="69"/>
      <c r="K296" s="69"/>
      <c r="L296" s="69"/>
      <c r="M296" s="171">
        <v>45821</v>
      </c>
      <c r="N296" s="69" t="s">
        <v>1433</v>
      </c>
      <c r="O296" s="69" t="s">
        <v>207</v>
      </c>
      <c r="P296" s="69">
        <v>1</v>
      </c>
      <c r="Q296" s="69"/>
      <c r="R296" s="69"/>
      <c r="S296" s="69" t="s">
        <v>785</v>
      </c>
      <c r="T296" s="69" t="s">
        <v>786</v>
      </c>
      <c r="U296" s="69"/>
      <c r="V296" s="69"/>
      <c r="W296" s="69"/>
      <c r="X296" s="69"/>
      <c r="Y296" s="69"/>
      <c r="Z296" s="69"/>
      <c r="AA296" s="69"/>
      <c r="AB296" s="69"/>
      <c r="AC296" s="69"/>
      <c r="AD296" s="69"/>
      <c r="AE296" s="69"/>
      <c r="AF296" s="69"/>
      <c r="AG296" s="69"/>
      <c r="AH296" s="69"/>
    </row>
    <row r="297" spans="2:34" ht="14.4">
      <c r="B297" s="27" t="str">
        <f>VLOOKUP(I297,raw_OCM!B:C,2,0)</f>
        <v>OCM</v>
      </c>
      <c r="D297" t="b">
        <f t="shared" si="4"/>
        <v>0</v>
      </c>
      <c r="E297" s="27" t="str">
        <f>VLOOKUP(O297,'user list'!A:B,2,0)</f>
        <v>OCM</v>
      </c>
      <c r="F297" s="69" t="s">
        <v>1716</v>
      </c>
      <c r="G297" s="69" t="s">
        <v>1717</v>
      </c>
      <c r="H297" s="171">
        <v>45821</v>
      </c>
      <c r="I297" s="69" t="s">
        <v>1718</v>
      </c>
      <c r="J297" s="69"/>
      <c r="K297" s="69"/>
      <c r="L297" s="69"/>
      <c r="M297" s="171">
        <v>45821</v>
      </c>
      <c r="N297" s="69" t="s">
        <v>358</v>
      </c>
      <c r="O297" s="69" t="s">
        <v>285</v>
      </c>
      <c r="P297" s="69">
        <v>1</v>
      </c>
      <c r="Q297" s="69"/>
      <c r="R297" s="69"/>
      <c r="S297" s="69"/>
      <c r="T297" s="69"/>
      <c r="U297" s="69"/>
      <c r="V297" s="69" t="s">
        <v>2906</v>
      </c>
      <c r="W297" s="69"/>
      <c r="X297" s="69" t="s">
        <v>2907</v>
      </c>
      <c r="Y297" s="69" t="s">
        <v>2908</v>
      </c>
      <c r="Z297" s="69" t="s">
        <v>352</v>
      </c>
      <c r="AA297" s="69"/>
      <c r="AB297" s="69"/>
      <c r="AC297" s="69" t="s">
        <v>325</v>
      </c>
      <c r="AD297" s="69"/>
      <c r="AE297" s="69"/>
      <c r="AF297" s="69" t="s">
        <v>43</v>
      </c>
      <c r="AG297" s="69"/>
      <c r="AH297" s="69"/>
    </row>
    <row r="298" spans="2:34" ht="14.4">
      <c r="B298" s="27" t="str">
        <f>VLOOKUP(I298,raw_OCM!B:C,2,0)</f>
        <v>OCM</v>
      </c>
      <c r="D298" t="b">
        <f t="shared" si="4"/>
        <v>0</v>
      </c>
      <c r="E298" s="27" t="str">
        <f>VLOOKUP(O298,'user list'!A:B,2,0)</f>
        <v>OCM</v>
      </c>
      <c r="F298" s="69" t="s">
        <v>380</v>
      </c>
      <c r="G298" s="69" t="s">
        <v>381</v>
      </c>
      <c r="H298" s="171">
        <v>45821</v>
      </c>
      <c r="I298" s="69" t="s">
        <v>382</v>
      </c>
      <c r="J298" s="69"/>
      <c r="K298" s="69"/>
      <c r="L298" s="69" t="s">
        <v>17</v>
      </c>
      <c r="M298" s="171">
        <v>45821</v>
      </c>
      <c r="N298" s="69" t="s">
        <v>391</v>
      </c>
      <c r="O298" s="69" t="s">
        <v>285</v>
      </c>
      <c r="P298" s="69"/>
      <c r="Q298" s="69"/>
      <c r="R298" s="69"/>
      <c r="S298" s="69"/>
      <c r="T298" s="69"/>
      <c r="U298" s="69"/>
      <c r="V298" s="69" t="s">
        <v>336</v>
      </c>
      <c r="W298" s="69"/>
      <c r="X298" s="69" t="s">
        <v>381</v>
      </c>
      <c r="Y298" s="69" t="s">
        <v>336</v>
      </c>
      <c r="Z298" s="69" t="s">
        <v>324</v>
      </c>
      <c r="AA298" s="69"/>
      <c r="AB298" s="69"/>
      <c r="AC298" s="69" t="s">
        <v>391</v>
      </c>
      <c r="AD298" s="69"/>
      <c r="AE298" s="69"/>
      <c r="AF298" s="69" t="s">
        <v>43</v>
      </c>
      <c r="AG298" s="69"/>
      <c r="AH298" s="69"/>
    </row>
    <row r="299" spans="2:34" ht="14.4">
      <c r="B299" s="27" t="e">
        <f>VLOOKUP(I299,raw_OCM!B:C,2,0)</f>
        <v>#N/A</v>
      </c>
      <c r="D299" t="b">
        <f t="shared" si="4"/>
        <v>0</v>
      </c>
      <c r="E299" s="27" t="str">
        <f>VLOOKUP(O299,'user list'!A:B,2,0)</f>
        <v>CTO</v>
      </c>
      <c r="F299" s="69" t="s">
        <v>1719</v>
      </c>
      <c r="G299" s="69" t="s">
        <v>66</v>
      </c>
      <c r="H299" s="171">
        <v>45819</v>
      </c>
      <c r="I299" s="69"/>
      <c r="J299" s="69" t="s">
        <v>1498</v>
      </c>
      <c r="K299" s="171">
        <v>45824</v>
      </c>
      <c r="L299" s="69" t="s">
        <v>1720</v>
      </c>
      <c r="M299" s="171">
        <v>45821</v>
      </c>
      <c r="N299" s="69" t="s">
        <v>1721</v>
      </c>
      <c r="O299" s="69" t="s">
        <v>207</v>
      </c>
      <c r="P299" s="69">
        <v>770</v>
      </c>
      <c r="Q299" s="69"/>
      <c r="R299" s="69"/>
      <c r="S299" s="69" t="s">
        <v>1722</v>
      </c>
      <c r="T299" s="69" t="s">
        <v>805</v>
      </c>
      <c r="U299" s="69"/>
      <c r="V299" s="69"/>
      <c r="W299" s="69"/>
      <c r="X299" s="69"/>
      <c r="Y299" s="69"/>
      <c r="Z299" s="69"/>
      <c r="AA299" s="69"/>
      <c r="AB299" s="69"/>
      <c r="AC299" s="69"/>
      <c r="AD299" s="69"/>
      <c r="AE299" s="69"/>
      <c r="AF299" s="69"/>
      <c r="AG299" s="69"/>
      <c r="AH299" s="69"/>
    </row>
    <row r="300" spans="2:34" ht="14.4">
      <c r="B300" s="27" t="str">
        <f>VLOOKUP(I300,raw_OCM!B:C,2,0)</f>
        <v>OCM</v>
      </c>
      <c r="D300" t="b">
        <f t="shared" si="4"/>
        <v>0</v>
      </c>
      <c r="E300" s="27" t="str">
        <f>VLOOKUP(O300,'user list'!A:B,2,0)</f>
        <v>OCM</v>
      </c>
      <c r="F300" s="69" t="s">
        <v>380</v>
      </c>
      <c r="G300" s="69" t="s">
        <v>383</v>
      </c>
      <c r="H300" s="171">
        <v>45821</v>
      </c>
      <c r="I300" s="69" t="s">
        <v>384</v>
      </c>
      <c r="J300" s="69"/>
      <c r="K300" s="69"/>
      <c r="L300" s="69" t="s">
        <v>17</v>
      </c>
      <c r="M300" s="171">
        <v>45821</v>
      </c>
      <c r="N300" s="69" t="s">
        <v>1707</v>
      </c>
      <c r="O300" s="69" t="s">
        <v>285</v>
      </c>
      <c r="P300" s="69"/>
      <c r="Q300" s="69"/>
      <c r="R300" s="69"/>
      <c r="S300" s="69"/>
      <c r="T300" s="69"/>
      <c r="U300" s="69"/>
      <c r="V300" s="69" t="s">
        <v>336</v>
      </c>
      <c r="W300" s="69"/>
      <c r="X300" s="69" t="s">
        <v>385</v>
      </c>
      <c r="Y300" s="69" t="s">
        <v>336</v>
      </c>
      <c r="Z300" s="69" t="s">
        <v>324</v>
      </c>
      <c r="AA300" s="69"/>
      <c r="AB300" s="69"/>
      <c r="AC300" s="69" t="s">
        <v>375</v>
      </c>
      <c r="AD300" s="69"/>
      <c r="AE300" s="69"/>
      <c r="AF300" s="69" t="s">
        <v>43</v>
      </c>
      <c r="AG300" s="69"/>
      <c r="AH300" s="69"/>
    </row>
    <row r="301" spans="2:34" ht="14.4">
      <c r="B301" s="27" t="e">
        <f>VLOOKUP(I301,raw_OCM!B:C,2,0)</f>
        <v>#N/A</v>
      </c>
      <c r="D301" t="b">
        <f t="shared" si="4"/>
        <v>0</v>
      </c>
      <c r="E301" s="27" t="str">
        <f>VLOOKUP(O301,'user list'!A:B,2,0)</f>
        <v>OCAs</v>
      </c>
      <c r="F301" s="69" t="s">
        <v>794</v>
      </c>
      <c r="G301" s="69" t="s">
        <v>45</v>
      </c>
      <c r="H301" s="171">
        <v>45818</v>
      </c>
      <c r="I301" s="69" t="s">
        <v>795</v>
      </c>
      <c r="J301" s="69"/>
      <c r="K301" s="69"/>
      <c r="L301" s="69"/>
      <c r="M301" s="171">
        <v>45821</v>
      </c>
      <c r="N301" s="69" t="s">
        <v>784</v>
      </c>
      <c r="O301" s="69" t="s">
        <v>279</v>
      </c>
      <c r="P301" s="69">
        <v>1</v>
      </c>
      <c r="Q301" s="69"/>
      <c r="R301" s="69"/>
      <c r="S301" s="69" t="s">
        <v>785</v>
      </c>
      <c r="T301" s="69" t="s">
        <v>786</v>
      </c>
      <c r="U301" s="69"/>
      <c r="V301" s="69"/>
      <c r="W301" s="69"/>
      <c r="X301" s="69"/>
      <c r="Y301" s="69"/>
      <c r="Z301" s="69"/>
      <c r="AA301" s="69"/>
      <c r="AB301" s="69"/>
      <c r="AC301" s="69"/>
      <c r="AD301" s="69"/>
      <c r="AE301" s="69"/>
      <c r="AF301" s="69"/>
      <c r="AG301" s="69"/>
      <c r="AH301" s="69" t="s">
        <v>216</v>
      </c>
    </row>
    <row r="302" spans="2:34" ht="14.4">
      <c r="B302" s="27" t="e">
        <f>VLOOKUP(I302,raw_OCM!B:C,2,0)</f>
        <v>#N/A</v>
      </c>
      <c r="D302" t="b">
        <f t="shared" si="4"/>
        <v>0</v>
      </c>
      <c r="E302" s="27" t="str">
        <f>VLOOKUP(O302,'user list'!A:B,2,0)</f>
        <v>OCAs</v>
      </c>
      <c r="F302" s="69" t="s">
        <v>796</v>
      </c>
      <c r="G302" s="69" t="s">
        <v>45</v>
      </c>
      <c r="H302" s="171">
        <v>45819</v>
      </c>
      <c r="I302" s="69" t="s">
        <v>797</v>
      </c>
      <c r="J302" s="69"/>
      <c r="K302" s="69"/>
      <c r="L302" s="69"/>
      <c r="M302" s="171">
        <v>45821</v>
      </c>
      <c r="N302" s="69" t="s">
        <v>784</v>
      </c>
      <c r="O302" s="69" t="s">
        <v>279</v>
      </c>
      <c r="P302" s="69">
        <v>1</v>
      </c>
      <c r="Q302" s="69"/>
      <c r="R302" s="69"/>
      <c r="S302" s="69" t="s">
        <v>785</v>
      </c>
      <c r="T302" s="69" t="s">
        <v>786</v>
      </c>
      <c r="U302" s="69"/>
      <c r="V302" s="69"/>
      <c r="W302" s="69"/>
      <c r="X302" s="69"/>
      <c r="Y302" s="69"/>
      <c r="Z302" s="69"/>
      <c r="AA302" s="69"/>
      <c r="AB302" s="69"/>
      <c r="AC302" s="69"/>
      <c r="AD302" s="69"/>
      <c r="AE302" s="69"/>
      <c r="AF302" s="69"/>
      <c r="AG302" s="69"/>
      <c r="AH302" s="69" t="s">
        <v>216</v>
      </c>
    </row>
    <row r="303" spans="2:34" ht="14.4">
      <c r="B303" s="27" t="e">
        <f>VLOOKUP(I303,raw_OCM!B:C,2,0)</f>
        <v>#N/A</v>
      </c>
      <c r="D303" t="b">
        <f t="shared" si="4"/>
        <v>0</v>
      </c>
      <c r="E303" s="27" t="str">
        <f>VLOOKUP(O303,'user list'!A:B,2,0)</f>
        <v>DOE</v>
      </c>
      <c r="F303" s="69" t="s">
        <v>1499</v>
      </c>
      <c r="G303" s="69" t="s">
        <v>69</v>
      </c>
      <c r="H303" s="171">
        <v>45821</v>
      </c>
      <c r="I303" s="69" t="s">
        <v>1500</v>
      </c>
      <c r="J303" s="69"/>
      <c r="K303" s="69"/>
      <c r="L303" s="69"/>
      <c r="M303" s="171">
        <v>45821</v>
      </c>
      <c r="N303" s="69" t="s">
        <v>784</v>
      </c>
      <c r="O303" s="69" t="s">
        <v>212</v>
      </c>
      <c r="P303" s="69">
        <v>1</v>
      </c>
      <c r="Q303" s="69" t="s">
        <v>1501</v>
      </c>
      <c r="R303" s="69"/>
      <c r="S303" s="69" t="s">
        <v>785</v>
      </c>
      <c r="T303" s="69" t="s">
        <v>786</v>
      </c>
      <c r="U303" s="69" t="s">
        <v>787</v>
      </c>
      <c r="V303" s="69"/>
      <c r="W303" s="69"/>
      <c r="X303" s="69"/>
      <c r="Y303" s="69"/>
      <c r="Z303" s="69"/>
      <c r="AA303" s="69"/>
      <c r="AB303" s="69"/>
      <c r="AC303" s="69"/>
      <c r="AD303" s="69"/>
      <c r="AE303" s="69"/>
      <c r="AF303" s="69"/>
      <c r="AG303" s="69"/>
      <c r="AH303" s="69" t="s">
        <v>277</v>
      </c>
    </row>
    <row r="304" spans="2:34" ht="14.4">
      <c r="B304" s="27" t="str">
        <f>VLOOKUP(I304,raw_OCM!B:C,2,0)</f>
        <v>OCM</v>
      </c>
      <c r="D304" t="b">
        <f t="shared" si="4"/>
        <v>0</v>
      </c>
      <c r="E304" s="27" t="str">
        <f>VLOOKUP(O304,'user list'!A:B,2,0)</f>
        <v>OCM</v>
      </c>
      <c r="F304" s="69" t="s">
        <v>397</v>
      </c>
      <c r="G304" s="69" t="s">
        <v>398</v>
      </c>
      <c r="H304" s="171">
        <v>45821</v>
      </c>
      <c r="I304" s="69" t="s">
        <v>399</v>
      </c>
      <c r="J304" s="69"/>
      <c r="K304" s="69"/>
      <c r="L304" s="69" t="s">
        <v>17</v>
      </c>
      <c r="M304" s="171">
        <v>45821</v>
      </c>
      <c r="N304" s="69" t="s">
        <v>391</v>
      </c>
      <c r="O304" s="69" t="s">
        <v>285</v>
      </c>
      <c r="P304" s="69"/>
      <c r="Q304" s="69"/>
      <c r="R304" s="69"/>
      <c r="S304" s="69"/>
      <c r="T304" s="69"/>
      <c r="U304" s="69"/>
      <c r="V304" s="69" t="s">
        <v>400</v>
      </c>
      <c r="W304" s="69"/>
      <c r="X304" s="69" t="s">
        <v>401</v>
      </c>
      <c r="Y304" s="69" t="s">
        <v>390</v>
      </c>
      <c r="Z304" s="69" t="s">
        <v>324</v>
      </c>
      <c r="AA304" s="69"/>
      <c r="AB304" s="69"/>
      <c r="AC304" s="69" t="s">
        <v>391</v>
      </c>
      <c r="AD304" s="69"/>
      <c r="AE304" s="69"/>
      <c r="AF304" s="69" t="s">
        <v>43</v>
      </c>
      <c r="AG304" s="69"/>
      <c r="AH304" s="69"/>
    </row>
    <row r="305" spans="2:34" ht="14.4">
      <c r="B305" s="27" t="str">
        <f>VLOOKUP(I305,raw_OCM!B:C,2,0)</f>
        <v>OCM</v>
      </c>
      <c r="D305" t="b">
        <f t="shared" si="4"/>
        <v>0</v>
      </c>
      <c r="E305" s="27" t="str">
        <f>VLOOKUP(O305,'user list'!A:B,2,0)</f>
        <v>OCM</v>
      </c>
      <c r="F305" s="69" t="s">
        <v>392</v>
      </c>
      <c r="G305" s="69" t="s">
        <v>393</v>
      </c>
      <c r="H305" s="171">
        <v>45821</v>
      </c>
      <c r="I305" s="69" t="s">
        <v>394</v>
      </c>
      <c r="J305" s="69"/>
      <c r="K305" s="69"/>
      <c r="L305" s="69" t="s">
        <v>17</v>
      </c>
      <c r="M305" s="171">
        <v>45821</v>
      </c>
      <c r="N305" s="69" t="s">
        <v>391</v>
      </c>
      <c r="O305" s="69" t="s">
        <v>285</v>
      </c>
      <c r="P305" s="69"/>
      <c r="Q305" s="69"/>
      <c r="R305" s="69"/>
      <c r="S305" s="69"/>
      <c r="T305" s="69"/>
      <c r="U305" s="69"/>
      <c r="V305" s="69" t="s">
        <v>395</v>
      </c>
      <c r="W305" s="69"/>
      <c r="X305" s="69" t="s">
        <v>396</v>
      </c>
      <c r="Y305" s="69" t="s">
        <v>332</v>
      </c>
      <c r="Z305" s="69" t="s">
        <v>352</v>
      </c>
      <c r="AA305" s="69"/>
      <c r="AB305" s="69"/>
      <c r="AC305" s="69" t="s">
        <v>391</v>
      </c>
      <c r="AD305" s="69"/>
      <c r="AE305" s="69"/>
      <c r="AF305" s="69" t="s">
        <v>43</v>
      </c>
      <c r="AG305" s="69"/>
      <c r="AH305" s="69"/>
    </row>
    <row r="306" spans="2:34" ht="14.4">
      <c r="B306" s="27" t="e">
        <f>VLOOKUP(I306,raw_OCM!B:C,2,0)</f>
        <v>#N/A</v>
      </c>
      <c r="D306" t="b">
        <f t="shared" si="4"/>
        <v>0</v>
      </c>
      <c r="E306" s="27" t="str">
        <f>VLOOKUP(O306,'user list'!A:B,2,0)</f>
        <v>DOE</v>
      </c>
      <c r="F306" s="69" t="s">
        <v>1502</v>
      </c>
      <c r="G306" s="69" t="s">
        <v>69</v>
      </c>
      <c r="H306" s="171">
        <v>45821</v>
      </c>
      <c r="I306" s="69" t="s">
        <v>1503</v>
      </c>
      <c r="J306" s="69"/>
      <c r="K306" s="69"/>
      <c r="L306" s="69"/>
      <c r="M306" s="171">
        <v>45821</v>
      </c>
      <c r="N306" s="69" t="s">
        <v>784</v>
      </c>
      <c r="O306" s="69" t="s">
        <v>212</v>
      </c>
      <c r="P306" s="69">
        <v>1</v>
      </c>
      <c r="Q306" s="69" t="s">
        <v>1502</v>
      </c>
      <c r="R306" s="69"/>
      <c r="S306" s="69" t="s">
        <v>785</v>
      </c>
      <c r="T306" s="69" t="s">
        <v>786</v>
      </c>
      <c r="U306" s="69" t="s">
        <v>787</v>
      </c>
      <c r="V306" s="69"/>
      <c r="W306" s="69"/>
      <c r="X306" s="69"/>
      <c r="Y306" s="69"/>
      <c r="Z306" s="69"/>
      <c r="AA306" s="69"/>
      <c r="AB306" s="69"/>
      <c r="AC306" s="69"/>
      <c r="AD306" s="69"/>
      <c r="AE306" s="69"/>
      <c r="AF306" s="69"/>
      <c r="AG306" s="69"/>
      <c r="AH306" s="69" t="s">
        <v>196</v>
      </c>
    </row>
    <row r="307" spans="2:34" ht="14.4">
      <c r="B307" s="27" t="e">
        <f>VLOOKUP(I307,raw_OCM!B:C,2,0)</f>
        <v>#N/A</v>
      </c>
      <c r="D307" t="b">
        <f t="shared" si="4"/>
        <v>0</v>
      </c>
      <c r="E307" s="27" t="str">
        <f>VLOOKUP(O307,'user list'!A:B,2,0)</f>
        <v>DOE</v>
      </c>
      <c r="F307" s="69" t="s">
        <v>1504</v>
      </c>
      <c r="G307" s="69" t="s">
        <v>69</v>
      </c>
      <c r="H307" s="171">
        <v>45821</v>
      </c>
      <c r="I307" s="69" t="s">
        <v>1505</v>
      </c>
      <c r="J307" s="69"/>
      <c r="K307" s="69"/>
      <c r="L307" s="69"/>
      <c r="M307" s="171">
        <v>45821</v>
      </c>
      <c r="N307" s="69" t="s">
        <v>784</v>
      </c>
      <c r="O307" s="69" t="s">
        <v>212</v>
      </c>
      <c r="P307" s="69">
        <v>1</v>
      </c>
      <c r="Q307" s="69" t="s">
        <v>1504</v>
      </c>
      <c r="R307" s="69"/>
      <c r="S307" s="69" t="s">
        <v>785</v>
      </c>
      <c r="T307" s="69" t="s">
        <v>786</v>
      </c>
      <c r="U307" s="69" t="s">
        <v>809</v>
      </c>
      <c r="V307" s="69"/>
      <c r="W307" s="69"/>
      <c r="X307" s="69"/>
      <c r="Y307" s="69"/>
      <c r="Z307" s="69"/>
      <c r="AA307" s="69"/>
      <c r="AB307" s="69"/>
      <c r="AC307" s="69"/>
      <c r="AD307" s="69"/>
      <c r="AE307" s="69"/>
      <c r="AF307" s="69"/>
      <c r="AG307" s="69"/>
      <c r="AH307" s="69" t="s">
        <v>277</v>
      </c>
    </row>
    <row r="308" spans="2:34" ht="14.4">
      <c r="B308" s="27" t="e">
        <f>VLOOKUP(I308,raw_OCM!B:C,2,0)</f>
        <v>#N/A</v>
      </c>
      <c r="D308" t="b">
        <f t="shared" si="4"/>
        <v>0</v>
      </c>
      <c r="E308" s="27" t="str">
        <f>VLOOKUP(O308,'user list'!A:B,2,0)</f>
        <v>DOE</v>
      </c>
      <c r="F308" s="69" t="s">
        <v>1506</v>
      </c>
      <c r="G308" s="69" t="s">
        <v>69</v>
      </c>
      <c r="H308" s="171">
        <v>45821</v>
      </c>
      <c r="I308" s="69" t="s">
        <v>1507</v>
      </c>
      <c r="J308" s="69"/>
      <c r="K308" s="69"/>
      <c r="L308" s="69"/>
      <c r="M308" s="171">
        <v>45821</v>
      </c>
      <c r="N308" s="69" t="s">
        <v>1433</v>
      </c>
      <c r="O308" s="69" t="s">
        <v>212</v>
      </c>
      <c r="P308" s="69">
        <v>1</v>
      </c>
      <c r="Q308" s="69" t="s">
        <v>1506</v>
      </c>
      <c r="R308" s="69"/>
      <c r="S308" s="69" t="s">
        <v>889</v>
      </c>
      <c r="T308" s="69" t="s">
        <v>966</v>
      </c>
      <c r="U308" s="69" t="s">
        <v>809</v>
      </c>
      <c r="V308" s="69"/>
      <c r="W308" s="69"/>
      <c r="X308" s="69"/>
      <c r="Y308" s="69"/>
      <c r="Z308" s="69"/>
      <c r="AA308" s="69"/>
      <c r="AB308" s="69"/>
      <c r="AC308" s="69"/>
      <c r="AD308" s="69"/>
      <c r="AE308" s="69"/>
      <c r="AF308" s="69"/>
      <c r="AG308" s="69"/>
      <c r="AH308" s="69"/>
    </row>
    <row r="309" spans="2:34" ht="14.4">
      <c r="B309" s="27" t="e">
        <f>VLOOKUP(I309,raw_OCM!B:C,2,0)</f>
        <v>#N/A</v>
      </c>
      <c r="D309" t="b">
        <f t="shared" si="4"/>
        <v>0</v>
      </c>
      <c r="E309" s="27" t="str">
        <f>VLOOKUP(O309,'user list'!A:B,2,0)</f>
        <v>DOE</v>
      </c>
      <c r="F309" s="69" t="s">
        <v>1508</v>
      </c>
      <c r="G309" s="69" t="s">
        <v>69</v>
      </c>
      <c r="H309" s="171">
        <v>45821</v>
      </c>
      <c r="I309" s="69" t="s">
        <v>1509</v>
      </c>
      <c r="J309" s="69"/>
      <c r="K309" s="69"/>
      <c r="L309" s="69"/>
      <c r="M309" s="171">
        <v>45821</v>
      </c>
      <c r="N309" s="69" t="s">
        <v>784</v>
      </c>
      <c r="O309" s="69" t="s">
        <v>212</v>
      </c>
      <c r="P309" s="69">
        <v>1</v>
      </c>
      <c r="Q309" s="69" t="s">
        <v>1508</v>
      </c>
      <c r="R309" s="69"/>
      <c r="S309" s="69" t="s">
        <v>785</v>
      </c>
      <c r="T309" s="69" t="s">
        <v>786</v>
      </c>
      <c r="U309" s="69" t="s">
        <v>787</v>
      </c>
      <c r="V309" s="69"/>
      <c r="W309" s="69"/>
      <c r="X309" s="69"/>
      <c r="Y309" s="69"/>
      <c r="Z309" s="69"/>
      <c r="AA309" s="69"/>
      <c r="AB309" s="69"/>
      <c r="AC309" s="69"/>
      <c r="AD309" s="69"/>
      <c r="AE309" s="69"/>
      <c r="AF309" s="69"/>
      <c r="AG309" s="69"/>
      <c r="AH309" s="69" t="s">
        <v>277</v>
      </c>
    </row>
    <row r="310" spans="2:34" ht="14.4">
      <c r="B310" s="27" t="e">
        <f>VLOOKUP(I310,raw_OCM!B:C,2,0)</f>
        <v>#N/A</v>
      </c>
      <c r="D310" t="b">
        <f t="shared" si="4"/>
        <v>0</v>
      </c>
      <c r="E310" s="27" t="str">
        <f>VLOOKUP(O310,'user list'!A:B,2,0)</f>
        <v>DOE</v>
      </c>
      <c r="F310" s="69" t="s">
        <v>1510</v>
      </c>
      <c r="G310" s="69" t="s">
        <v>69</v>
      </c>
      <c r="H310" s="171">
        <v>45821</v>
      </c>
      <c r="I310" s="69" t="s">
        <v>1511</v>
      </c>
      <c r="J310" s="69"/>
      <c r="K310" s="69"/>
      <c r="L310" s="69"/>
      <c r="M310" s="171">
        <v>45821</v>
      </c>
      <c r="N310" s="69" t="s">
        <v>784</v>
      </c>
      <c r="O310" s="69" t="s">
        <v>212</v>
      </c>
      <c r="P310" s="69">
        <v>1</v>
      </c>
      <c r="Q310" s="69" t="s">
        <v>1510</v>
      </c>
      <c r="R310" s="69"/>
      <c r="S310" s="69" t="s">
        <v>785</v>
      </c>
      <c r="T310" s="69" t="s">
        <v>786</v>
      </c>
      <c r="U310" s="69" t="s">
        <v>787</v>
      </c>
      <c r="V310" s="69"/>
      <c r="W310" s="69"/>
      <c r="X310" s="69"/>
      <c r="Y310" s="69"/>
      <c r="Z310" s="69"/>
      <c r="AA310" s="69"/>
      <c r="AB310" s="69"/>
      <c r="AC310" s="69"/>
      <c r="AD310" s="69"/>
      <c r="AE310" s="69"/>
      <c r="AF310" s="69"/>
      <c r="AG310" s="69"/>
      <c r="AH310" s="69" t="s">
        <v>277</v>
      </c>
    </row>
    <row r="311" spans="2:34" ht="14.4">
      <c r="B311" s="27" t="str">
        <f>VLOOKUP(I311,raw_OCM!B:C,2,0)</f>
        <v>OCM</v>
      </c>
      <c r="D311" t="b">
        <f t="shared" si="4"/>
        <v>0</v>
      </c>
      <c r="E311" s="27" t="str">
        <f>VLOOKUP(O311,'user list'!A:B,2,0)</f>
        <v>OCM</v>
      </c>
      <c r="F311" s="69" t="s">
        <v>402</v>
      </c>
      <c r="G311" s="69" t="s">
        <v>403</v>
      </c>
      <c r="H311" s="171">
        <v>45821</v>
      </c>
      <c r="I311" s="69" t="s">
        <v>404</v>
      </c>
      <c r="J311" s="69"/>
      <c r="K311" s="69"/>
      <c r="L311" s="69" t="s">
        <v>17</v>
      </c>
      <c r="M311" s="171">
        <v>45821</v>
      </c>
      <c r="N311" s="69" t="s">
        <v>358</v>
      </c>
      <c r="O311" s="69" t="s">
        <v>285</v>
      </c>
      <c r="P311" s="69">
        <v>1</v>
      </c>
      <c r="Q311" s="69"/>
      <c r="R311" s="69"/>
      <c r="S311" s="69"/>
      <c r="T311" s="69"/>
      <c r="U311" s="69"/>
      <c r="V311" s="69" t="s">
        <v>403</v>
      </c>
      <c r="W311" s="69"/>
      <c r="X311" s="69" t="s">
        <v>405</v>
      </c>
      <c r="Y311" s="69" t="s">
        <v>406</v>
      </c>
      <c r="Z311" s="69" t="s">
        <v>324</v>
      </c>
      <c r="AA311" s="69"/>
      <c r="AB311" s="69"/>
      <c r="AC311" s="69" t="s">
        <v>391</v>
      </c>
      <c r="AD311" s="69"/>
      <c r="AE311" s="69"/>
      <c r="AF311" s="69" t="s">
        <v>43</v>
      </c>
      <c r="AG311" s="69"/>
      <c r="AH311" s="69"/>
    </row>
    <row r="312" spans="2:34" ht="14.4">
      <c r="B312" s="27" t="e">
        <f>VLOOKUP(I312,raw_OCM!B:C,2,0)</f>
        <v>#N/A</v>
      </c>
      <c r="D312" t="b">
        <f t="shared" si="4"/>
        <v>0</v>
      </c>
      <c r="E312" s="27" t="str">
        <f>VLOOKUP(O312,'user list'!A:B,2,0)</f>
        <v>DOE</v>
      </c>
      <c r="F312" s="69" t="s">
        <v>798</v>
      </c>
      <c r="G312" s="69" t="s">
        <v>69</v>
      </c>
      <c r="H312" s="171">
        <v>45821</v>
      </c>
      <c r="I312" s="69" t="s">
        <v>799</v>
      </c>
      <c r="J312" s="69"/>
      <c r="K312" s="69"/>
      <c r="L312" s="69"/>
      <c r="M312" s="171">
        <v>45821</v>
      </c>
      <c r="N312" s="69" t="s">
        <v>784</v>
      </c>
      <c r="O312" s="69" t="s">
        <v>212</v>
      </c>
      <c r="P312" s="69">
        <v>1</v>
      </c>
      <c r="Q312" s="69" t="s">
        <v>800</v>
      </c>
      <c r="R312" s="69"/>
      <c r="S312" s="69" t="s">
        <v>785</v>
      </c>
      <c r="T312" s="69" t="s">
        <v>786</v>
      </c>
      <c r="U312" s="69" t="s">
        <v>787</v>
      </c>
      <c r="V312" s="69"/>
      <c r="W312" s="69"/>
      <c r="X312" s="69"/>
      <c r="Y312" s="69"/>
      <c r="Z312" s="69"/>
      <c r="AA312" s="69"/>
      <c r="AB312" s="69"/>
      <c r="AC312" s="69"/>
      <c r="AD312" s="69"/>
      <c r="AE312" s="69"/>
      <c r="AF312" s="69"/>
      <c r="AG312" s="69"/>
      <c r="AH312" s="69" t="s">
        <v>200</v>
      </c>
    </row>
    <row r="313" spans="2:34" ht="14.4">
      <c r="B313" s="27" t="e">
        <f>VLOOKUP(I313,raw_OCM!B:C,2,0)</f>
        <v>#N/A</v>
      </c>
      <c r="D313" t="b">
        <f t="shared" si="4"/>
        <v>0</v>
      </c>
      <c r="E313" s="27" t="str">
        <f>VLOOKUP(O313,'user list'!A:B,2,0)</f>
        <v>DOE</v>
      </c>
      <c r="F313" s="69" t="s">
        <v>1512</v>
      </c>
      <c r="G313" s="69" t="s">
        <v>69</v>
      </c>
      <c r="H313" s="171">
        <v>45821</v>
      </c>
      <c r="I313" s="69" t="s">
        <v>1513</v>
      </c>
      <c r="J313" s="69"/>
      <c r="K313" s="69"/>
      <c r="L313" s="69"/>
      <c r="M313" s="171">
        <v>45821</v>
      </c>
      <c r="N313" s="69" t="s">
        <v>784</v>
      </c>
      <c r="O313" s="69" t="s">
        <v>212</v>
      </c>
      <c r="P313" s="69">
        <v>1</v>
      </c>
      <c r="Q313" s="69" t="s">
        <v>1514</v>
      </c>
      <c r="R313" s="69"/>
      <c r="S313" s="69" t="s">
        <v>785</v>
      </c>
      <c r="T313" s="69" t="s">
        <v>786</v>
      </c>
      <c r="U313" s="69" t="s">
        <v>787</v>
      </c>
      <c r="V313" s="69"/>
      <c r="W313" s="69"/>
      <c r="X313" s="69"/>
      <c r="Y313" s="69"/>
      <c r="Z313" s="69"/>
      <c r="AA313" s="69"/>
      <c r="AB313" s="69"/>
      <c r="AC313" s="69"/>
      <c r="AD313" s="69"/>
      <c r="AE313" s="69"/>
      <c r="AF313" s="69"/>
      <c r="AG313" s="69"/>
      <c r="AH313" s="69" t="s">
        <v>277</v>
      </c>
    </row>
    <row r="314" spans="2:34" ht="14.4">
      <c r="B314" s="27" t="e">
        <f>VLOOKUP(I314,raw_OCM!B:C,2,0)</f>
        <v>#N/A</v>
      </c>
      <c r="D314" t="b">
        <f t="shared" si="4"/>
        <v>0</v>
      </c>
      <c r="E314" s="27" t="str">
        <f>VLOOKUP(O314,'user list'!A:B,2,0)</f>
        <v>DOE</v>
      </c>
      <c r="F314" s="69" t="s">
        <v>801</v>
      </c>
      <c r="G314" s="69" t="s">
        <v>69</v>
      </c>
      <c r="H314" s="171">
        <v>45821</v>
      </c>
      <c r="I314" s="69" t="s">
        <v>802</v>
      </c>
      <c r="J314" s="69"/>
      <c r="K314" s="69"/>
      <c r="L314" s="69"/>
      <c r="M314" s="171">
        <v>45821</v>
      </c>
      <c r="N314" s="69" t="s">
        <v>784</v>
      </c>
      <c r="O314" s="69" t="s">
        <v>212</v>
      </c>
      <c r="P314" s="69">
        <v>1</v>
      </c>
      <c r="Q314" s="69" t="s">
        <v>801</v>
      </c>
      <c r="R314" s="69"/>
      <c r="S314" s="69" t="s">
        <v>785</v>
      </c>
      <c r="T314" s="69" t="s">
        <v>786</v>
      </c>
      <c r="U314" s="69" t="s">
        <v>787</v>
      </c>
      <c r="V314" s="69"/>
      <c r="W314" s="69"/>
      <c r="X314" s="69"/>
      <c r="Y314" s="69"/>
      <c r="Z314" s="69"/>
      <c r="AA314" s="69"/>
      <c r="AB314" s="69"/>
      <c r="AC314" s="69"/>
      <c r="AD314" s="69"/>
      <c r="AE314" s="69"/>
      <c r="AF314" s="69"/>
      <c r="AG314" s="69"/>
      <c r="AH314" s="69" t="s">
        <v>200</v>
      </c>
    </row>
    <row r="315" spans="2:34" ht="14.4">
      <c r="B315" s="27" t="e">
        <f>VLOOKUP(I315,raw_OCM!B:C,2,0)</f>
        <v>#N/A</v>
      </c>
      <c r="D315" t="b">
        <f t="shared" si="4"/>
        <v>0</v>
      </c>
      <c r="E315" s="27" t="str">
        <f>VLOOKUP(O315,'user list'!A:B,2,0)</f>
        <v>SSDD</v>
      </c>
      <c r="F315" s="69" t="s">
        <v>1515</v>
      </c>
      <c r="G315" s="69" t="s">
        <v>96</v>
      </c>
      <c r="H315" s="171">
        <v>45821</v>
      </c>
      <c r="I315" s="69" t="s">
        <v>1516</v>
      </c>
      <c r="J315" s="69"/>
      <c r="K315" s="69"/>
      <c r="L315" s="69"/>
      <c r="M315" s="171">
        <v>45821</v>
      </c>
      <c r="N315" s="69" t="s">
        <v>784</v>
      </c>
      <c r="O315" s="69" t="s">
        <v>273</v>
      </c>
      <c r="P315" s="69">
        <v>1</v>
      </c>
      <c r="Q315" s="69"/>
      <c r="R315" s="69"/>
      <c r="S315" s="69" t="s">
        <v>792</v>
      </c>
      <c r="T315" s="69" t="s">
        <v>793</v>
      </c>
      <c r="U315" s="69" t="s">
        <v>809</v>
      </c>
      <c r="V315" s="69"/>
      <c r="W315" s="69"/>
      <c r="X315" s="69"/>
      <c r="Y315" s="69"/>
      <c r="Z315" s="69"/>
      <c r="AA315" s="69"/>
      <c r="AB315" s="69"/>
      <c r="AC315" s="69"/>
      <c r="AD315" s="69"/>
      <c r="AE315" s="69"/>
      <c r="AF315" s="69"/>
      <c r="AG315" s="69"/>
      <c r="AH315" s="69" t="s">
        <v>219</v>
      </c>
    </row>
    <row r="316" spans="2:34" ht="14.4">
      <c r="B316" s="27" t="e">
        <f>VLOOKUP(I316,raw_OCM!B:C,2,0)</f>
        <v>#N/A</v>
      </c>
      <c r="D316" t="b">
        <f t="shared" si="4"/>
        <v>0</v>
      </c>
      <c r="E316" s="27" t="str">
        <f>VLOOKUP(O316,'user list'!A:B,2,0)</f>
        <v>QCPL</v>
      </c>
      <c r="F316" s="69" t="s">
        <v>1517</v>
      </c>
      <c r="G316" s="69" t="s">
        <v>90</v>
      </c>
      <c r="H316" s="171">
        <v>45817</v>
      </c>
      <c r="I316" s="69" t="s">
        <v>1518</v>
      </c>
      <c r="J316" s="69"/>
      <c r="K316" s="69"/>
      <c r="L316" s="69"/>
      <c r="M316" s="171">
        <v>45821</v>
      </c>
      <c r="N316" s="69" t="s">
        <v>1433</v>
      </c>
      <c r="O316" s="69" t="s">
        <v>268</v>
      </c>
      <c r="P316" s="69">
        <v>1</v>
      </c>
      <c r="Q316" s="69"/>
      <c r="R316" s="69"/>
      <c r="S316" s="69" t="s">
        <v>792</v>
      </c>
      <c r="T316" s="69" t="s">
        <v>793</v>
      </c>
      <c r="U316" s="69" t="s">
        <v>787</v>
      </c>
      <c r="V316" s="69"/>
      <c r="W316" s="69"/>
      <c r="X316" s="69"/>
      <c r="Y316" s="69"/>
      <c r="Z316" s="69"/>
      <c r="AA316" s="69"/>
      <c r="AB316" s="69"/>
      <c r="AC316" s="69"/>
      <c r="AD316" s="69"/>
      <c r="AE316" s="69"/>
      <c r="AF316" s="69"/>
      <c r="AG316" s="69"/>
      <c r="AH316" s="69"/>
    </row>
    <row r="317" spans="2:34" ht="14.4">
      <c r="B317" s="27" t="e">
        <f>VLOOKUP(I317,raw_OCM!B:C,2,0)</f>
        <v>#N/A</v>
      </c>
      <c r="D317" t="e">
        <f t="shared" si="4"/>
        <v>#N/A</v>
      </c>
      <c r="E317" s="27" t="e">
        <f>VLOOKUP(O317,'user list'!A:B,2,0)</f>
        <v>#N/A</v>
      </c>
      <c r="F317" s="69" t="s">
        <v>24</v>
      </c>
      <c r="G317" s="69"/>
      <c r="H317" s="69"/>
      <c r="I317" s="69"/>
      <c r="J317" s="69"/>
      <c r="K317" s="69"/>
      <c r="L317" s="69"/>
      <c r="M317" s="171">
        <v>45820</v>
      </c>
      <c r="N317" s="69"/>
      <c r="O317" s="69"/>
      <c r="P317" s="69"/>
      <c r="Q317" s="69"/>
      <c r="R317" s="69"/>
      <c r="S317" s="69"/>
      <c r="T317" s="69"/>
      <c r="U317" s="69"/>
      <c r="V317" s="69"/>
      <c r="W317" s="69"/>
      <c r="X317" s="69"/>
      <c r="Y317" s="69"/>
      <c r="Z317" s="69"/>
      <c r="AA317" s="69"/>
      <c r="AB317" s="69"/>
      <c r="AC317" s="69"/>
      <c r="AD317" s="69"/>
      <c r="AE317" s="69"/>
      <c r="AF317" s="69"/>
      <c r="AG317" s="69"/>
      <c r="AH317" s="69"/>
    </row>
    <row r="318" spans="2:34" ht="14.4">
      <c r="B318" s="27" t="e">
        <f>VLOOKUP(I318,raw_OCM!B:C,2,0)</f>
        <v>#N/A</v>
      </c>
      <c r="D318" t="b">
        <f t="shared" si="4"/>
        <v>0</v>
      </c>
      <c r="E318" s="27" t="str">
        <f>VLOOKUP(O318,'user list'!A:B,2,0)</f>
        <v>LEDIPO</v>
      </c>
      <c r="F318" s="69" t="s">
        <v>1519</v>
      </c>
      <c r="G318" s="69" t="s">
        <v>76</v>
      </c>
      <c r="H318" s="171">
        <v>45819</v>
      </c>
      <c r="I318" s="69" t="s">
        <v>1520</v>
      </c>
      <c r="J318" s="69"/>
      <c r="K318" s="69"/>
      <c r="L318" s="69"/>
      <c r="M318" s="171">
        <v>45819</v>
      </c>
      <c r="N318" s="69" t="s">
        <v>784</v>
      </c>
      <c r="O318" s="69" t="s">
        <v>222</v>
      </c>
      <c r="P318" s="69">
        <v>1</v>
      </c>
      <c r="Q318" s="69"/>
      <c r="R318" s="69"/>
      <c r="S318" s="69" t="s">
        <v>805</v>
      </c>
      <c r="T318" s="69" t="s">
        <v>806</v>
      </c>
      <c r="U318" s="69" t="s">
        <v>787</v>
      </c>
      <c r="V318" s="69"/>
      <c r="W318" s="69"/>
      <c r="X318" s="69"/>
      <c r="Y318" s="69"/>
      <c r="Z318" s="69"/>
      <c r="AA318" s="69"/>
      <c r="AB318" s="69"/>
      <c r="AC318" s="69"/>
      <c r="AD318" s="69"/>
      <c r="AE318" s="69"/>
      <c r="AF318" s="69"/>
      <c r="AG318" s="69"/>
      <c r="AH318" s="69" t="s">
        <v>204</v>
      </c>
    </row>
    <row r="319" spans="2:34" ht="14.4">
      <c r="B319" s="27" t="e">
        <f>VLOOKUP(I319,raw_OCM!B:C,2,0)</f>
        <v>#N/A</v>
      </c>
      <c r="D319" t="b">
        <f t="shared" si="4"/>
        <v>0</v>
      </c>
      <c r="E319" s="27" t="str">
        <f>VLOOKUP(O319,'user list'!A:B,2,0)</f>
        <v>LEDIPO</v>
      </c>
      <c r="F319" s="69" t="s">
        <v>1521</v>
      </c>
      <c r="G319" s="69" t="s">
        <v>76</v>
      </c>
      <c r="H319" s="171">
        <v>45819</v>
      </c>
      <c r="I319" s="69" t="s">
        <v>1522</v>
      </c>
      <c r="J319" s="69"/>
      <c r="K319" s="69"/>
      <c r="L319" s="69"/>
      <c r="M319" s="171">
        <v>45819</v>
      </c>
      <c r="N319" s="69" t="s">
        <v>1433</v>
      </c>
      <c r="O319" s="69" t="s">
        <v>222</v>
      </c>
      <c r="P319" s="69">
        <v>1</v>
      </c>
      <c r="Q319" s="69" t="s">
        <v>1523</v>
      </c>
      <c r="R319" s="69"/>
      <c r="S319" s="69" t="s">
        <v>805</v>
      </c>
      <c r="T319" s="69" t="s">
        <v>806</v>
      </c>
      <c r="U319" s="69" t="s">
        <v>787</v>
      </c>
      <c r="V319" s="69"/>
      <c r="W319" s="69"/>
      <c r="X319" s="69"/>
      <c r="Y319" s="69"/>
      <c r="Z319" s="69"/>
      <c r="AA319" s="69"/>
      <c r="AB319" s="69"/>
      <c r="AC319" s="69"/>
      <c r="AD319" s="69"/>
      <c r="AE319" s="69"/>
      <c r="AF319" s="69"/>
      <c r="AG319" s="69"/>
      <c r="AH319" s="69"/>
    </row>
    <row r="320" spans="2:34" ht="14.4">
      <c r="B320" s="27" t="e">
        <f>VLOOKUP(I320,raw_OCM!B:C,2,0)</f>
        <v>#N/A</v>
      </c>
      <c r="D320" t="b">
        <f t="shared" si="4"/>
        <v>0</v>
      </c>
      <c r="E320" s="27" t="str">
        <f>VLOOKUP(O320,'user list'!A:B,2,0)</f>
        <v>LEDIPO</v>
      </c>
      <c r="F320" s="69" t="s">
        <v>803</v>
      </c>
      <c r="G320" s="69" t="s">
        <v>76</v>
      </c>
      <c r="H320" s="171">
        <v>45819</v>
      </c>
      <c r="I320" s="69" t="s">
        <v>804</v>
      </c>
      <c r="J320" s="69"/>
      <c r="K320" s="69"/>
      <c r="L320" s="69"/>
      <c r="M320" s="171">
        <v>45819</v>
      </c>
      <c r="N320" s="69" t="s">
        <v>784</v>
      </c>
      <c r="O320" s="69" t="s">
        <v>222</v>
      </c>
      <c r="P320" s="69">
        <v>1</v>
      </c>
      <c r="Q320" s="69"/>
      <c r="R320" s="69"/>
      <c r="S320" s="69" t="s">
        <v>805</v>
      </c>
      <c r="T320" s="69" t="s">
        <v>806</v>
      </c>
      <c r="U320" s="69" t="s">
        <v>787</v>
      </c>
      <c r="V320" s="69"/>
      <c r="W320" s="69"/>
      <c r="X320" s="69"/>
      <c r="Y320" s="69"/>
      <c r="Z320" s="69"/>
      <c r="AA320" s="69"/>
      <c r="AB320" s="69"/>
      <c r="AC320" s="69"/>
      <c r="AD320" s="69"/>
      <c r="AE320" s="69"/>
      <c r="AF320" s="69"/>
      <c r="AG320" s="69"/>
      <c r="AH320" s="69" t="s">
        <v>268</v>
      </c>
    </row>
    <row r="321" spans="2:34" ht="14.4">
      <c r="B321" s="27" t="e">
        <f>VLOOKUP(I321,raw_OCM!B:C,2,0)</f>
        <v>#N/A</v>
      </c>
      <c r="D321" t="b">
        <f t="shared" si="4"/>
        <v>0</v>
      </c>
      <c r="E321" s="27" t="str">
        <f>VLOOKUP(O321,'user list'!A:B,2,0)</f>
        <v>DOE</v>
      </c>
      <c r="F321" s="69" t="s">
        <v>807</v>
      </c>
      <c r="G321" s="69" t="s">
        <v>69</v>
      </c>
      <c r="H321" s="171">
        <v>45819</v>
      </c>
      <c r="I321" s="69" t="s">
        <v>808</v>
      </c>
      <c r="J321" s="69"/>
      <c r="K321" s="69"/>
      <c r="L321" s="69"/>
      <c r="M321" s="171">
        <v>45819</v>
      </c>
      <c r="N321" s="69" t="s">
        <v>784</v>
      </c>
      <c r="O321" s="69" t="s">
        <v>212</v>
      </c>
      <c r="P321" s="69">
        <v>1</v>
      </c>
      <c r="Q321" s="69" t="s">
        <v>807</v>
      </c>
      <c r="R321" s="69"/>
      <c r="S321" s="69" t="s">
        <v>785</v>
      </c>
      <c r="T321" s="69" t="s">
        <v>786</v>
      </c>
      <c r="U321" s="69" t="s">
        <v>809</v>
      </c>
      <c r="V321" s="69"/>
      <c r="W321" s="69"/>
      <c r="X321" s="69"/>
      <c r="Y321" s="69"/>
      <c r="Z321" s="69"/>
      <c r="AA321" s="69"/>
      <c r="AB321" s="69"/>
      <c r="AC321" s="69"/>
      <c r="AD321" s="69"/>
      <c r="AE321" s="69"/>
      <c r="AF321" s="69"/>
      <c r="AG321" s="69"/>
      <c r="AH321" s="69" t="s">
        <v>196</v>
      </c>
    </row>
    <row r="322" spans="2:34" ht="14.4">
      <c r="B322" s="27" t="e">
        <f>VLOOKUP(I322,raw_OCM!B:C,2,0)</f>
        <v>#N/A</v>
      </c>
      <c r="D322" t="b">
        <f t="shared" si="4"/>
        <v>0</v>
      </c>
      <c r="E322" s="27" t="str">
        <f>VLOOKUP(O322,'user list'!A:B,2,0)</f>
        <v>DOE</v>
      </c>
      <c r="F322" s="69" t="s">
        <v>1524</v>
      </c>
      <c r="G322" s="69" t="s">
        <v>69</v>
      </c>
      <c r="H322" s="171">
        <v>45819</v>
      </c>
      <c r="I322" s="69" t="s">
        <v>1525</v>
      </c>
      <c r="J322" s="69"/>
      <c r="K322" s="69"/>
      <c r="L322" s="69"/>
      <c r="M322" s="171">
        <v>45819</v>
      </c>
      <c r="N322" s="69" t="s">
        <v>1433</v>
      </c>
      <c r="O322" s="69" t="s">
        <v>212</v>
      </c>
      <c r="P322" s="69">
        <v>1</v>
      </c>
      <c r="Q322" s="69" t="s">
        <v>1524</v>
      </c>
      <c r="R322" s="69"/>
      <c r="S322" s="69" t="s">
        <v>851</v>
      </c>
      <c r="T322" s="69" t="s">
        <v>852</v>
      </c>
      <c r="U322" s="69" t="s">
        <v>787</v>
      </c>
      <c r="V322" s="69"/>
      <c r="W322" s="69"/>
      <c r="X322" s="69"/>
      <c r="Y322" s="69"/>
      <c r="Z322" s="69"/>
      <c r="AA322" s="69"/>
      <c r="AB322" s="69"/>
      <c r="AC322" s="69"/>
      <c r="AD322" s="69"/>
      <c r="AE322" s="69"/>
      <c r="AF322" s="69"/>
      <c r="AG322" s="69"/>
      <c r="AH322" s="69"/>
    </row>
    <row r="323" spans="2:34" ht="14.4">
      <c r="B323" s="27" t="str">
        <f>VLOOKUP(I323,raw_OCM!B:C,2,0)</f>
        <v>OCM</v>
      </c>
      <c r="D323" t="b">
        <f t="shared" si="4"/>
        <v>0</v>
      </c>
      <c r="E323" s="27" t="str">
        <f>VLOOKUP(O323,'user list'!A:B,2,0)</f>
        <v>OCM</v>
      </c>
      <c r="F323" s="69" t="s">
        <v>407</v>
      </c>
      <c r="G323" s="69" t="s">
        <v>408</v>
      </c>
      <c r="H323" s="171">
        <v>45819</v>
      </c>
      <c r="I323" s="69" t="s">
        <v>409</v>
      </c>
      <c r="J323" s="69"/>
      <c r="K323" s="69"/>
      <c r="L323" s="69" t="s">
        <v>22</v>
      </c>
      <c r="M323" s="171">
        <v>45819</v>
      </c>
      <c r="N323" s="69" t="s">
        <v>358</v>
      </c>
      <c r="O323" s="69" t="s">
        <v>285</v>
      </c>
      <c r="P323" s="69"/>
      <c r="Q323" s="69"/>
      <c r="R323" s="69"/>
      <c r="S323" s="69"/>
      <c r="T323" s="69"/>
      <c r="U323" s="69"/>
      <c r="V323" s="69" t="s">
        <v>410</v>
      </c>
      <c r="W323" s="69"/>
      <c r="X323" s="69" t="s">
        <v>411</v>
      </c>
      <c r="Y323" s="69" t="s">
        <v>412</v>
      </c>
      <c r="Z323" s="69" t="s">
        <v>324</v>
      </c>
      <c r="AA323" s="69"/>
      <c r="AB323" s="69"/>
      <c r="AC323" s="69" t="s">
        <v>358</v>
      </c>
      <c r="AD323" s="69"/>
      <c r="AE323" s="69"/>
      <c r="AF323" s="69" t="s">
        <v>43</v>
      </c>
      <c r="AG323" s="69"/>
      <c r="AH323" s="69"/>
    </row>
    <row r="324" spans="2:34" ht="14.4">
      <c r="B324" s="27" t="str">
        <f>VLOOKUP(I324,raw_OCM!B:C,2,0)</f>
        <v>OCM</v>
      </c>
      <c r="D324" t="b">
        <f t="shared" si="4"/>
        <v>0</v>
      </c>
      <c r="E324" s="27" t="str">
        <f>VLOOKUP(O324,'user list'!A:B,2,0)</f>
        <v>OCM</v>
      </c>
      <c r="F324" s="69" t="s">
        <v>413</v>
      </c>
      <c r="G324" s="69" t="s">
        <v>414</v>
      </c>
      <c r="H324" s="171">
        <v>45819</v>
      </c>
      <c r="I324" s="69" t="s">
        <v>415</v>
      </c>
      <c r="J324" s="69"/>
      <c r="K324" s="69"/>
      <c r="L324" s="69" t="s">
        <v>17</v>
      </c>
      <c r="M324" s="171">
        <v>45819</v>
      </c>
      <c r="N324" s="69" t="s">
        <v>358</v>
      </c>
      <c r="O324" s="69" t="s">
        <v>285</v>
      </c>
      <c r="P324" s="69">
        <v>1</v>
      </c>
      <c r="Q324" s="69"/>
      <c r="R324" s="69"/>
      <c r="S324" s="69"/>
      <c r="T324" s="69"/>
      <c r="U324" s="69"/>
      <c r="V324" s="69" t="s">
        <v>416</v>
      </c>
      <c r="W324" s="69"/>
      <c r="X324" s="69" t="s">
        <v>417</v>
      </c>
      <c r="Y324" s="69" t="s">
        <v>418</v>
      </c>
      <c r="Z324" s="69" t="s">
        <v>352</v>
      </c>
      <c r="AA324" s="69"/>
      <c r="AB324" s="69"/>
      <c r="AC324" s="69" t="s">
        <v>391</v>
      </c>
      <c r="AD324" s="69"/>
      <c r="AE324" s="69"/>
      <c r="AF324" s="69" t="s">
        <v>43</v>
      </c>
      <c r="AG324" s="69"/>
      <c r="AH324" s="69"/>
    </row>
    <row r="325" spans="2:34" ht="14.4">
      <c r="B325" s="27" t="e">
        <f>VLOOKUP(I325,raw_OCM!B:C,2,0)</f>
        <v>#N/A</v>
      </c>
      <c r="D325" t="b">
        <f t="shared" si="4"/>
        <v>0</v>
      </c>
      <c r="E325" s="27" t="str">
        <f>VLOOKUP(O325,'user list'!A:B,2,0)</f>
        <v>DOE</v>
      </c>
      <c r="F325" s="69" t="s">
        <v>1526</v>
      </c>
      <c r="G325" s="69" t="s">
        <v>69</v>
      </c>
      <c r="H325" s="171">
        <v>45819</v>
      </c>
      <c r="I325" s="69" t="s">
        <v>1527</v>
      </c>
      <c r="J325" s="69"/>
      <c r="K325" s="69"/>
      <c r="L325" s="69"/>
      <c r="M325" s="171">
        <v>45819</v>
      </c>
      <c r="N325" s="69" t="s">
        <v>784</v>
      </c>
      <c r="O325" s="69" t="s">
        <v>212</v>
      </c>
      <c r="P325" s="69">
        <v>1</v>
      </c>
      <c r="Q325" s="69" t="s">
        <v>1526</v>
      </c>
      <c r="R325" s="69"/>
      <c r="S325" s="69" t="s">
        <v>805</v>
      </c>
      <c r="T325" s="69" t="s">
        <v>806</v>
      </c>
      <c r="U325" s="69" t="s">
        <v>787</v>
      </c>
      <c r="V325" s="69"/>
      <c r="W325" s="69"/>
      <c r="X325" s="69"/>
      <c r="Y325" s="69"/>
      <c r="Z325" s="69"/>
      <c r="AA325" s="69"/>
      <c r="AB325" s="69"/>
      <c r="AC325" s="69"/>
      <c r="AD325" s="69"/>
      <c r="AE325" s="69"/>
      <c r="AF325" s="69"/>
      <c r="AG325" s="69"/>
      <c r="AH325" s="69" t="s">
        <v>277</v>
      </c>
    </row>
    <row r="326" spans="2:34" ht="14.4">
      <c r="B326" s="27" t="e">
        <f>VLOOKUP(I326,raw_OCM!B:C,2,0)</f>
        <v>#N/A</v>
      </c>
      <c r="D326" t="b">
        <f t="shared" si="4"/>
        <v>0</v>
      </c>
      <c r="E326" s="27" t="str">
        <f>VLOOKUP(O326,'user list'!A:B,2,0)</f>
        <v>SPORTS</v>
      </c>
      <c r="F326" s="69" t="s">
        <v>810</v>
      </c>
      <c r="G326" s="69" t="s">
        <v>811</v>
      </c>
      <c r="H326" s="171">
        <v>45813</v>
      </c>
      <c r="I326" s="69"/>
      <c r="J326" s="69"/>
      <c r="K326" s="69"/>
      <c r="L326" s="69"/>
      <c r="M326" s="171">
        <v>45819</v>
      </c>
      <c r="N326" s="69" t="s">
        <v>784</v>
      </c>
      <c r="O326" s="69" t="s">
        <v>272</v>
      </c>
      <c r="P326" s="69"/>
      <c r="Q326" s="69"/>
      <c r="R326" s="69"/>
      <c r="S326" s="69"/>
      <c r="T326" s="69"/>
      <c r="U326" s="69" t="s">
        <v>809</v>
      </c>
      <c r="V326" s="69"/>
      <c r="W326" s="69"/>
      <c r="X326" s="69"/>
      <c r="Y326" s="69"/>
      <c r="Z326" s="69"/>
      <c r="AA326" s="69"/>
      <c r="AB326" s="69"/>
      <c r="AC326" s="69"/>
      <c r="AD326" s="69"/>
      <c r="AE326" s="69"/>
      <c r="AF326" s="69"/>
      <c r="AG326" s="69"/>
      <c r="AH326" s="69" t="s">
        <v>275</v>
      </c>
    </row>
    <row r="327" spans="2:34" ht="14.4">
      <c r="B327" s="27" t="e">
        <f>VLOOKUP(I327,raw_OCM!B:C,2,0)</f>
        <v>#N/A</v>
      </c>
      <c r="D327" t="b">
        <f t="shared" si="4"/>
        <v>0</v>
      </c>
      <c r="E327" s="27" t="str">
        <f>VLOOKUP(O327,'user list'!A:B,2,0)</f>
        <v>QCID</v>
      </c>
      <c r="F327" s="69" t="s">
        <v>1528</v>
      </c>
      <c r="G327" s="69" t="s">
        <v>1529</v>
      </c>
      <c r="H327" s="171">
        <v>45811</v>
      </c>
      <c r="I327" s="69" t="s">
        <v>1530</v>
      </c>
      <c r="J327" s="69"/>
      <c r="K327" s="69"/>
      <c r="L327" s="69"/>
      <c r="M327" s="171">
        <v>45819</v>
      </c>
      <c r="N327" s="69" t="s">
        <v>1433</v>
      </c>
      <c r="O327" s="69" t="s">
        <v>267</v>
      </c>
      <c r="P327" s="69">
        <v>1</v>
      </c>
      <c r="Q327" s="69"/>
      <c r="R327" s="69"/>
      <c r="S327" s="69" t="s">
        <v>805</v>
      </c>
      <c r="T327" s="69" t="s">
        <v>824</v>
      </c>
      <c r="U327" s="69" t="s">
        <v>809</v>
      </c>
      <c r="V327" s="69"/>
      <c r="W327" s="69"/>
      <c r="X327" s="69"/>
      <c r="Y327" s="69"/>
      <c r="Z327" s="69"/>
      <c r="AA327" s="69"/>
      <c r="AB327" s="69"/>
      <c r="AC327" s="69"/>
      <c r="AD327" s="69"/>
      <c r="AE327" s="69"/>
      <c r="AF327" s="69"/>
      <c r="AG327" s="69"/>
      <c r="AH327" s="69"/>
    </row>
    <row r="328" spans="2:34" ht="14.4">
      <c r="B328" s="27" t="e">
        <f>VLOOKUP(I328,raw_OCM!B:C,2,0)</f>
        <v>#N/A</v>
      </c>
      <c r="D328" t="b">
        <f t="shared" si="4"/>
        <v>0</v>
      </c>
      <c r="E328" s="27" t="str">
        <f>VLOOKUP(O328,'user list'!A:B,2,0)</f>
        <v>QCID</v>
      </c>
      <c r="F328" s="69" t="s">
        <v>1531</v>
      </c>
      <c r="G328" s="69" t="s">
        <v>1532</v>
      </c>
      <c r="H328" s="171">
        <v>45818</v>
      </c>
      <c r="I328" s="69" t="s">
        <v>1533</v>
      </c>
      <c r="J328" s="69"/>
      <c r="K328" s="69"/>
      <c r="L328" s="69"/>
      <c r="M328" s="171">
        <v>45819</v>
      </c>
      <c r="N328" s="69" t="s">
        <v>1433</v>
      </c>
      <c r="O328" s="69" t="s">
        <v>267</v>
      </c>
      <c r="P328" s="69">
        <v>1</v>
      </c>
      <c r="Q328" s="69"/>
      <c r="R328" s="69"/>
      <c r="S328" s="69" t="s">
        <v>805</v>
      </c>
      <c r="T328" s="69" t="s">
        <v>824</v>
      </c>
      <c r="U328" s="69" t="s">
        <v>809</v>
      </c>
      <c r="V328" s="69"/>
      <c r="W328" s="69"/>
      <c r="X328" s="69"/>
      <c r="Y328" s="69"/>
      <c r="Z328" s="69"/>
      <c r="AA328" s="69"/>
      <c r="AB328" s="69"/>
      <c r="AC328" s="69"/>
      <c r="AD328" s="69"/>
      <c r="AE328" s="69"/>
      <c r="AF328" s="69"/>
      <c r="AG328" s="69"/>
      <c r="AH328" s="69"/>
    </row>
    <row r="329" spans="2:34" ht="14.4">
      <c r="B329" s="27" t="e">
        <f>VLOOKUP(I329,raw_OCM!B:C,2,0)</f>
        <v>#N/A</v>
      </c>
      <c r="D329" t="b">
        <f t="shared" si="4"/>
        <v>0</v>
      </c>
      <c r="E329" s="27" t="str">
        <f>VLOOKUP(O329,'user list'!A:B,2,0)</f>
        <v>OCAs</v>
      </c>
      <c r="F329" s="69" t="s">
        <v>812</v>
      </c>
      <c r="G329" s="69" t="s">
        <v>45</v>
      </c>
      <c r="H329" s="171">
        <v>45818</v>
      </c>
      <c r="I329" s="69" t="s">
        <v>813</v>
      </c>
      <c r="J329" s="69"/>
      <c r="K329" s="69"/>
      <c r="L329" s="69"/>
      <c r="M329" s="171">
        <v>45819</v>
      </c>
      <c r="N329" s="69" t="s">
        <v>784</v>
      </c>
      <c r="O329" s="69" t="s">
        <v>279</v>
      </c>
      <c r="P329" s="69">
        <v>1</v>
      </c>
      <c r="Q329" s="69"/>
      <c r="R329" s="69"/>
      <c r="S329" s="69" t="s">
        <v>785</v>
      </c>
      <c r="T329" s="69" t="s">
        <v>786</v>
      </c>
      <c r="U329" s="69"/>
      <c r="V329" s="69"/>
      <c r="W329" s="69"/>
      <c r="X329" s="69"/>
      <c r="Y329" s="69"/>
      <c r="Z329" s="69"/>
      <c r="AA329" s="69"/>
      <c r="AB329" s="69"/>
      <c r="AC329" s="69"/>
      <c r="AD329" s="69"/>
      <c r="AE329" s="69"/>
      <c r="AF329" s="69"/>
      <c r="AG329" s="69"/>
      <c r="AH329" s="69" t="s">
        <v>204</v>
      </c>
    </row>
    <row r="330" spans="2:34" ht="14.4">
      <c r="B330" s="27" t="e">
        <f>VLOOKUP(I330,raw_OCM!B:C,2,0)</f>
        <v>#N/A</v>
      </c>
      <c r="D330" t="b">
        <f t="shared" si="4"/>
        <v>0</v>
      </c>
      <c r="E330" s="27" t="str">
        <f>VLOOKUP(O330,'user list'!A:B,2,0)</f>
        <v>OCAs</v>
      </c>
      <c r="F330" s="69" t="s">
        <v>814</v>
      </c>
      <c r="G330" s="69" t="s">
        <v>45</v>
      </c>
      <c r="H330" s="171">
        <v>45818</v>
      </c>
      <c r="I330" s="69" t="s">
        <v>815</v>
      </c>
      <c r="J330" s="69"/>
      <c r="K330" s="69"/>
      <c r="L330" s="69"/>
      <c r="M330" s="171">
        <v>45819</v>
      </c>
      <c r="N330" s="69" t="s">
        <v>784</v>
      </c>
      <c r="O330" s="69" t="s">
        <v>279</v>
      </c>
      <c r="P330" s="69">
        <v>1</v>
      </c>
      <c r="Q330" s="69"/>
      <c r="R330" s="69"/>
      <c r="S330" s="69" t="s">
        <v>785</v>
      </c>
      <c r="T330" s="69" t="s">
        <v>786</v>
      </c>
      <c r="U330" s="69"/>
      <c r="V330" s="69"/>
      <c r="W330" s="69"/>
      <c r="X330" s="69"/>
      <c r="Y330" s="69"/>
      <c r="Z330" s="69"/>
      <c r="AA330" s="69"/>
      <c r="AB330" s="69"/>
      <c r="AC330" s="69"/>
      <c r="AD330" s="69"/>
      <c r="AE330" s="69"/>
      <c r="AF330" s="69"/>
      <c r="AG330" s="69"/>
      <c r="AH330" s="69" t="s">
        <v>204</v>
      </c>
    </row>
    <row r="331" spans="2:34" ht="14.4">
      <c r="B331" s="27" t="e">
        <f>VLOOKUP(I331,raw_OCM!B:C,2,0)</f>
        <v>#N/A</v>
      </c>
      <c r="D331" t="b">
        <f t="shared" si="4"/>
        <v>0</v>
      </c>
      <c r="E331" s="27" t="str">
        <f>VLOOKUP(O331,'user list'!A:B,2,0)</f>
        <v>OCAs</v>
      </c>
      <c r="F331" s="69" t="s">
        <v>816</v>
      </c>
      <c r="G331" s="69" t="s">
        <v>45</v>
      </c>
      <c r="H331" s="171">
        <v>45817</v>
      </c>
      <c r="I331" s="69" t="s">
        <v>817</v>
      </c>
      <c r="J331" s="69"/>
      <c r="K331" s="69"/>
      <c r="L331" s="69"/>
      <c r="M331" s="171">
        <v>45819</v>
      </c>
      <c r="N331" s="69" t="s">
        <v>784</v>
      </c>
      <c r="O331" s="69" t="s">
        <v>279</v>
      </c>
      <c r="P331" s="69">
        <v>1</v>
      </c>
      <c r="Q331" s="69"/>
      <c r="R331" s="69"/>
      <c r="S331" s="69" t="s">
        <v>785</v>
      </c>
      <c r="T331" s="69" t="s">
        <v>786</v>
      </c>
      <c r="U331" s="69"/>
      <c r="V331" s="69"/>
      <c r="W331" s="69"/>
      <c r="X331" s="69"/>
      <c r="Y331" s="69"/>
      <c r="Z331" s="69"/>
      <c r="AA331" s="69"/>
      <c r="AB331" s="69"/>
      <c r="AC331" s="69"/>
      <c r="AD331" s="69"/>
      <c r="AE331" s="69"/>
      <c r="AF331" s="69"/>
      <c r="AG331" s="69"/>
      <c r="AH331" s="69" t="s">
        <v>207</v>
      </c>
    </row>
    <row r="332" spans="2:34" ht="14.4">
      <c r="B332" s="27" t="e">
        <f>VLOOKUP(I332,raw_OCM!B:C,2,0)</f>
        <v>#N/A</v>
      </c>
      <c r="D332" t="b">
        <f t="shared" ref="D332:D395" si="5">IF(E332="X",1)</f>
        <v>0</v>
      </c>
      <c r="E332" s="27" t="str">
        <f>VLOOKUP(O332,'user list'!A:B,2,0)</f>
        <v>OCAs</v>
      </c>
      <c r="F332" s="69" t="s">
        <v>818</v>
      </c>
      <c r="G332" s="69" t="s">
        <v>45</v>
      </c>
      <c r="H332" s="171">
        <v>45818</v>
      </c>
      <c r="I332" s="69" t="s">
        <v>819</v>
      </c>
      <c r="J332" s="69"/>
      <c r="K332" s="69"/>
      <c r="L332" s="69"/>
      <c r="M332" s="171">
        <v>45819</v>
      </c>
      <c r="N332" s="69" t="s">
        <v>784</v>
      </c>
      <c r="O332" s="69" t="s">
        <v>279</v>
      </c>
      <c r="P332" s="69">
        <v>1</v>
      </c>
      <c r="Q332" s="69"/>
      <c r="R332" s="69"/>
      <c r="S332" s="69" t="s">
        <v>785</v>
      </c>
      <c r="T332" s="69" t="s">
        <v>786</v>
      </c>
      <c r="U332" s="69"/>
      <c r="V332" s="69"/>
      <c r="W332" s="69"/>
      <c r="X332" s="69"/>
      <c r="Y332" s="69"/>
      <c r="Z332" s="69"/>
      <c r="AA332" s="69"/>
      <c r="AB332" s="69"/>
      <c r="AC332" s="69"/>
      <c r="AD332" s="69"/>
      <c r="AE332" s="69"/>
      <c r="AF332" s="69"/>
      <c r="AG332" s="69"/>
      <c r="AH332" s="69" t="s">
        <v>200</v>
      </c>
    </row>
    <row r="333" spans="2:34" ht="14.4">
      <c r="B333" s="27" t="e">
        <f>VLOOKUP(I333,raw_OCM!B:C,2,0)</f>
        <v>#N/A</v>
      </c>
      <c r="D333" t="b">
        <f t="shared" si="5"/>
        <v>0</v>
      </c>
      <c r="E333" s="27" t="str">
        <f>VLOOKUP(O333,'user list'!A:B,2,0)</f>
        <v>OCM</v>
      </c>
      <c r="F333" s="69" t="s">
        <v>1723</v>
      </c>
      <c r="G333" s="69" t="s">
        <v>1724</v>
      </c>
      <c r="H333" s="171">
        <v>45817</v>
      </c>
      <c r="I333" s="69" t="s">
        <v>1725</v>
      </c>
      <c r="J333" s="69" t="s">
        <v>564</v>
      </c>
      <c r="K333" s="69"/>
      <c r="L333" s="69" t="s">
        <v>24</v>
      </c>
      <c r="M333" s="171">
        <v>45819</v>
      </c>
      <c r="N333" s="69" t="s">
        <v>358</v>
      </c>
      <c r="O333" s="69" t="s">
        <v>285</v>
      </c>
      <c r="P333" s="69">
        <v>1</v>
      </c>
      <c r="Q333" s="69"/>
      <c r="R333" s="69"/>
      <c r="S333" s="69" t="s">
        <v>43</v>
      </c>
      <c r="T333" s="69"/>
      <c r="U333" s="69"/>
      <c r="V333" s="69"/>
      <c r="W333" s="69"/>
      <c r="X333" s="69"/>
      <c r="Y333" s="69"/>
      <c r="Z333" s="69"/>
      <c r="AA333" s="69"/>
      <c r="AB333" s="69"/>
      <c r="AC333" s="69" t="s">
        <v>358</v>
      </c>
      <c r="AD333" s="69" t="s">
        <v>30</v>
      </c>
      <c r="AE333" s="69"/>
      <c r="AF333" s="69" t="s">
        <v>43</v>
      </c>
      <c r="AG333" s="69"/>
      <c r="AH333" s="69"/>
    </row>
    <row r="334" spans="2:34" ht="14.4">
      <c r="B334" s="27" t="e">
        <f>VLOOKUP(I334,raw_OCM!B:C,2,0)</f>
        <v>#N/A</v>
      </c>
      <c r="D334" t="b">
        <f t="shared" si="5"/>
        <v>0</v>
      </c>
      <c r="E334" s="27" t="str">
        <f>VLOOKUP(O334,'user list'!A:B,2,0)</f>
        <v>OCM</v>
      </c>
      <c r="F334" s="69" t="s">
        <v>1726</v>
      </c>
      <c r="G334" s="69" t="s">
        <v>1727</v>
      </c>
      <c r="H334" s="171">
        <v>45818</v>
      </c>
      <c r="I334" s="69" t="s">
        <v>1728</v>
      </c>
      <c r="J334" s="69" t="s">
        <v>570</v>
      </c>
      <c r="K334" s="69"/>
      <c r="L334" s="69" t="s">
        <v>24</v>
      </c>
      <c r="M334" s="171">
        <v>45819</v>
      </c>
      <c r="N334" s="69" t="s">
        <v>358</v>
      </c>
      <c r="O334" s="69" t="s">
        <v>285</v>
      </c>
      <c r="P334" s="69">
        <v>1</v>
      </c>
      <c r="Q334" s="69"/>
      <c r="R334" s="69"/>
      <c r="S334" s="69" t="s">
        <v>43</v>
      </c>
      <c r="T334" s="69"/>
      <c r="U334" s="69"/>
      <c r="V334" s="69"/>
      <c r="W334" s="69"/>
      <c r="X334" s="69"/>
      <c r="Y334" s="69"/>
      <c r="Z334" s="69"/>
      <c r="AA334" s="69"/>
      <c r="AB334" s="69"/>
      <c r="AC334" s="69" t="s">
        <v>358</v>
      </c>
      <c r="AD334" s="69" t="s">
        <v>30</v>
      </c>
      <c r="AE334" s="69"/>
      <c r="AF334" s="69" t="s">
        <v>43</v>
      </c>
      <c r="AG334" s="69"/>
      <c r="AH334" s="69"/>
    </row>
    <row r="335" spans="2:34" ht="14.4">
      <c r="B335" s="27" t="e">
        <f>VLOOKUP(I335,raw_OCM!B:C,2,0)</f>
        <v>#N/A</v>
      </c>
      <c r="D335" t="b">
        <f t="shared" si="5"/>
        <v>0</v>
      </c>
      <c r="E335" s="27" t="str">
        <f>VLOOKUP(O335,'user list'!A:B,2,0)</f>
        <v>OCM</v>
      </c>
      <c r="F335" s="69" t="s">
        <v>1729</v>
      </c>
      <c r="G335" s="69" t="s">
        <v>1730</v>
      </c>
      <c r="H335" s="171">
        <v>45818</v>
      </c>
      <c r="I335" s="69" t="s">
        <v>1731</v>
      </c>
      <c r="J335" s="69" t="s">
        <v>486</v>
      </c>
      <c r="K335" s="69"/>
      <c r="L335" s="69" t="s">
        <v>24</v>
      </c>
      <c r="M335" s="171">
        <v>45819</v>
      </c>
      <c r="N335" s="69" t="s">
        <v>358</v>
      </c>
      <c r="O335" s="69" t="s">
        <v>285</v>
      </c>
      <c r="P335" s="69">
        <v>1</v>
      </c>
      <c r="Q335" s="69"/>
      <c r="R335" s="69"/>
      <c r="S335" s="69" t="s">
        <v>43</v>
      </c>
      <c r="T335" s="69"/>
      <c r="U335" s="69"/>
      <c r="V335" s="69"/>
      <c r="W335" s="69"/>
      <c r="X335" s="69"/>
      <c r="Y335" s="69"/>
      <c r="Z335" s="69"/>
      <c r="AA335" s="69"/>
      <c r="AB335" s="69"/>
      <c r="AC335" s="69" t="s">
        <v>358</v>
      </c>
      <c r="AD335" s="69" t="s">
        <v>30</v>
      </c>
      <c r="AE335" s="69"/>
      <c r="AF335" s="69" t="s">
        <v>43</v>
      </c>
      <c r="AG335" s="69"/>
      <c r="AH335" s="69"/>
    </row>
    <row r="336" spans="2:34" ht="14.4">
      <c r="B336" s="27" t="e">
        <f>VLOOKUP(I336,raw_OCM!B:C,2,0)</f>
        <v>#N/A</v>
      </c>
      <c r="D336" t="b">
        <f t="shared" si="5"/>
        <v>0</v>
      </c>
      <c r="E336" s="27" t="str">
        <f>VLOOKUP(O336,'user list'!A:B,2,0)</f>
        <v>OCM</v>
      </c>
      <c r="F336" s="69" t="s">
        <v>1726</v>
      </c>
      <c r="G336" s="69" t="s">
        <v>1732</v>
      </c>
      <c r="H336" s="171">
        <v>45818</v>
      </c>
      <c r="I336" s="69" t="s">
        <v>1733</v>
      </c>
      <c r="J336" s="69" t="s">
        <v>497</v>
      </c>
      <c r="K336" s="69"/>
      <c r="L336" s="69" t="s">
        <v>24</v>
      </c>
      <c r="M336" s="171">
        <v>45819</v>
      </c>
      <c r="N336" s="69" t="s">
        <v>358</v>
      </c>
      <c r="O336" s="69" t="s">
        <v>285</v>
      </c>
      <c r="P336" s="69">
        <v>1</v>
      </c>
      <c r="Q336" s="69"/>
      <c r="R336" s="69"/>
      <c r="S336" s="69" t="s">
        <v>43</v>
      </c>
      <c r="T336" s="69"/>
      <c r="U336" s="69"/>
      <c r="V336" s="69"/>
      <c r="W336" s="69"/>
      <c r="X336" s="69"/>
      <c r="Y336" s="69"/>
      <c r="Z336" s="69"/>
      <c r="AA336" s="69"/>
      <c r="AB336" s="69"/>
      <c r="AC336" s="69" t="s">
        <v>358</v>
      </c>
      <c r="AD336" s="69" t="s">
        <v>30</v>
      </c>
      <c r="AE336" s="69"/>
      <c r="AF336" s="69" t="s">
        <v>43</v>
      </c>
      <c r="AG336" s="69"/>
      <c r="AH336" s="69"/>
    </row>
    <row r="337" spans="2:34" ht="14.4">
      <c r="B337" s="27" t="e">
        <f>VLOOKUP(I337,raw_OCM!B:C,2,0)</f>
        <v>#N/A</v>
      </c>
      <c r="D337" t="b">
        <f t="shared" si="5"/>
        <v>0</v>
      </c>
      <c r="E337" s="27" t="str">
        <f>VLOOKUP(O337,'user list'!A:B,2,0)</f>
        <v>OCM</v>
      </c>
      <c r="F337" s="69" t="s">
        <v>1734</v>
      </c>
      <c r="G337" s="69" t="s">
        <v>1735</v>
      </c>
      <c r="H337" s="171">
        <v>45818</v>
      </c>
      <c r="I337" s="69" t="s">
        <v>546</v>
      </c>
      <c r="J337" s="69" t="s">
        <v>545</v>
      </c>
      <c r="K337" s="69"/>
      <c r="L337" s="69" t="s">
        <v>24</v>
      </c>
      <c r="M337" s="171">
        <v>45819</v>
      </c>
      <c r="N337" s="69" t="s">
        <v>358</v>
      </c>
      <c r="O337" s="69" t="s">
        <v>285</v>
      </c>
      <c r="P337" s="69">
        <v>1</v>
      </c>
      <c r="Q337" s="69"/>
      <c r="R337" s="69"/>
      <c r="S337" s="69" t="s">
        <v>43</v>
      </c>
      <c r="T337" s="69"/>
      <c r="U337" s="69"/>
      <c r="V337" s="69"/>
      <c r="W337" s="69"/>
      <c r="X337" s="69"/>
      <c r="Y337" s="69"/>
      <c r="Z337" s="69"/>
      <c r="AA337" s="69"/>
      <c r="AB337" s="69"/>
      <c r="AC337" s="69" t="s">
        <v>358</v>
      </c>
      <c r="AD337" s="69" t="s">
        <v>30</v>
      </c>
      <c r="AE337" s="69"/>
      <c r="AF337" s="69" t="s">
        <v>43</v>
      </c>
      <c r="AG337" s="69"/>
      <c r="AH337" s="69"/>
    </row>
    <row r="338" spans="2:34" ht="14.4">
      <c r="B338" s="27" t="e">
        <f>VLOOKUP(I338,raw_OCM!B:C,2,0)</f>
        <v>#N/A</v>
      </c>
      <c r="D338" t="b">
        <f t="shared" si="5"/>
        <v>0</v>
      </c>
      <c r="E338" s="27" t="str">
        <f>VLOOKUP(O338,'user list'!A:B,2,0)</f>
        <v>OCM</v>
      </c>
      <c r="F338" s="69" t="s">
        <v>1726</v>
      </c>
      <c r="G338" s="69" t="s">
        <v>1736</v>
      </c>
      <c r="H338" s="171">
        <v>45818</v>
      </c>
      <c r="I338" s="69" t="s">
        <v>1737</v>
      </c>
      <c r="J338" s="69" t="s">
        <v>523</v>
      </c>
      <c r="K338" s="69"/>
      <c r="L338" s="69" t="s">
        <v>24</v>
      </c>
      <c r="M338" s="171">
        <v>45819</v>
      </c>
      <c r="N338" s="69" t="s">
        <v>358</v>
      </c>
      <c r="O338" s="69" t="s">
        <v>285</v>
      </c>
      <c r="P338" s="69">
        <v>1</v>
      </c>
      <c r="Q338" s="69"/>
      <c r="R338" s="69"/>
      <c r="S338" s="69" t="s">
        <v>43</v>
      </c>
      <c r="T338" s="69"/>
      <c r="U338" s="69"/>
      <c r="V338" s="69"/>
      <c r="W338" s="69"/>
      <c r="X338" s="69"/>
      <c r="Y338" s="69"/>
      <c r="Z338" s="69"/>
      <c r="AA338" s="69"/>
      <c r="AB338" s="69"/>
      <c r="AC338" s="69" t="s">
        <v>358</v>
      </c>
      <c r="AD338" s="69" t="s">
        <v>30</v>
      </c>
      <c r="AE338" s="69"/>
      <c r="AF338" s="69" t="s">
        <v>43</v>
      </c>
      <c r="AG338" s="69"/>
      <c r="AH338" s="69"/>
    </row>
    <row r="339" spans="2:34" ht="14.4">
      <c r="B339" s="27" t="e">
        <f>VLOOKUP(I339,raw_OCM!B:C,2,0)</f>
        <v>#N/A</v>
      </c>
      <c r="D339" t="b">
        <f t="shared" si="5"/>
        <v>0</v>
      </c>
      <c r="E339" s="27" t="str">
        <f>VLOOKUP(O339,'user list'!A:B,2,0)</f>
        <v>OCM</v>
      </c>
      <c r="F339" s="69" t="s">
        <v>1734</v>
      </c>
      <c r="G339" s="69" t="s">
        <v>1738</v>
      </c>
      <c r="H339" s="171">
        <v>45818</v>
      </c>
      <c r="I339" s="69" t="s">
        <v>1739</v>
      </c>
      <c r="J339" s="69" t="s">
        <v>560</v>
      </c>
      <c r="K339" s="69"/>
      <c r="L339" s="69" t="s">
        <v>24</v>
      </c>
      <c r="M339" s="171">
        <v>45819</v>
      </c>
      <c r="N339" s="69" t="s">
        <v>358</v>
      </c>
      <c r="O339" s="69" t="s">
        <v>285</v>
      </c>
      <c r="P339" s="69">
        <v>1</v>
      </c>
      <c r="Q339" s="69"/>
      <c r="R339" s="69"/>
      <c r="S339" s="69" t="s">
        <v>43</v>
      </c>
      <c r="T339" s="69"/>
      <c r="U339" s="69"/>
      <c r="V339" s="69"/>
      <c r="W339" s="69"/>
      <c r="X339" s="69"/>
      <c r="Y339" s="69"/>
      <c r="Z339" s="69"/>
      <c r="AA339" s="69"/>
      <c r="AB339" s="69"/>
      <c r="AC339" s="69" t="s">
        <v>358</v>
      </c>
      <c r="AD339" s="69" t="s">
        <v>30</v>
      </c>
      <c r="AE339" s="69"/>
      <c r="AF339" s="69" t="s">
        <v>43</v>
      </c>
      <c r="AG339" s="69"/>
      <c r="AH339" s="69"/>
    </row>
    <row r="340" spans="2:34" ht="14.4">
      <c r="B340" s="27" t="e">
        <f>VLOOKUP(I340,raw_OCM!B:C,2,0)</f>
        <v>#N/A</v>
      </c>
      <c r="D340" t="b">
        <f t="shared" si="5"/>
        <v>0</v>
      </c>
      <c r="E340" s="27" t="str">
        <f>VLOOKUP(O340,'user list'!A:B,2,0)</f>
        <v>ADAAC</v>
      </c>
      <c r="F340" s="69" t="s">
        <v>1534</v>
      </c>
      <c r="G340" s="69" t="s">
        <v>1535</v>
      </c>
      <c r="H340" s="171">
        <v>45819</v>
      </c>
      <c r="I340" s="69" t="s">
        <v>1536</v>
      </c>
      <c r="J340" s="69"/>
      <c r="K340" s="171">
        <v>45819</v>
      </c>
      <c r="L340" s="69"/>
      <c r="M340" s="171">
        <v>45819</v>
      </c>
      <c r="N340" s="69" t="s">
        <v>1433</v>
      </c>
      <c r="O340" s="69" t="s">
        <v>190</v>
      </c>
      <c r="P340" s="69">
        <v>1</v>
      </c>
      <c r="Q340" s="69"/>
      <c r="R340" s="69"/>
      <c r="S340" s="69" t="s">
        <v>792</v>
      </c>
      <c r="T340" s="69" t="s">
        <v>793</v>
      </c>
      <c r="U340" s="69" t="s">
        <v>809</v>
      </c>
      <c r="V340" s="69"/>
      <c r="W340" s="69"/>
      <c r="X340" s="69"/>
      <c r="Y340" s="69"/>
      <c r="Z340" s="69"/>
      <c r="AA340" s="69"/>
      <c r="AB340" s="69"/>
      <c r="AC340" s="69"/>
      <c r="AD340" s="69"/>
      <c r="AE340" s="69"/>
      <c r="AF340" s="69"/>
      <c r="AG340" s="69"/>
      <c r="AH340" s="69"/>
    </row>
    <row r="341" spans="2:34" ht="14.4">
      <c r="B341" s="27" t="e">
        <f>VLOOKUP(I341,raw_OCM!B:C,2,0)</f>
        <v>#N/A</v>
      </c>
      <c r="D341" t="b">
        <f t="shared" si="5"/>
        <v>0</v>
      </c>
      <c r="E341" s="27" t="str">
        <f>VLOOKUP(O341,'user list'!A:B,2,0)</f>
        <v>ITDD</v>
      </c>
      <c r="F341" s="69" t="s">
        <v>820</v>
      </c>
      <c r="G341" s="69" t="s">
        <v>41</v>
      </c>
      <c r="H341" s="171">
        <v>45819</v>
      </c>
      <c r="I341" s="69" t="s">
        <v>821</v>
      </c>
      <c r="J341" s="69"/>
      <c r="K341" s="69"/>
      <c r="L341" s="69"/>
      <c r="M341" s="171">
        <v>45819</v>
      </c>
      <c r="N341" s="69" t="s">
        <v>784</v>
      </c>
      <c r="O341" s="69" t="s">
        <v>219</v>
      </c>
      <c r="P341" s="69">
        <v>1</v>
      </c>
      <c r="Q341" s="69"/>
      <c r="R341" s="69"/>
      <c r="S341" s="69" t="s">
        <v>785</v>
      </c>
      <c r="T341" s="69" t="s">
        <v>786</v>
      </c>
      <c r="U341" s="69" t="s">
        <v>787</v>
      </c>
      <c r="V341" s="69"/>
      <c r="W341" s="69"/>
      <c r="X341" s="69"/>
      <c r="Y341" s="69"/>
      <c r="Z341" s="69"/>
      <c r="AA341" s="69"/>
      <c r="AB341" s="69"/>
      <c r="AC341" s="69"/>
      <c r="AD341" s="69"/>
      <c r="AE341" s="69"/>
      <c r="AF341" s="69"/>
      <c r="AG341" s="69"/>
      <c r="AH341" s="69" t="s">
        <v>270</v>
      </c>
    </row>
    <row r="342" spans="2:34" ht="14.4">
      <c r="B342" s="27" t="e">
        <f>VLOOKUP(I342,raw_OCM!B:C,2,0)</f>
        <v>#N/A</v>
      </c>
      <c r="D342" t="b">
        <f t="shared" si="5"/>
        <v>0</v>
      </c>
      <c r="E342" s="27" t="str">
        <f>VLOOKUP(O342,'user list'!A:B,2,0)</f>
        <v>ITDD</v>
      </c>
      <c r="F342" s="69" t="s">
        <v>1537</v>
      </c>
      <c r="G342" s="69" t="s">
        <v>41</v>
      </c>
      <c r="H342" s="171">
        <v>45819</v>
      </c>
      <c r="I342" s="69" t="s">
        <v>1538</v>
      </c>
      <c r="J342" s="69"/>
      <c r="K342" s="69"/>
      <c r="L342" s="69"/>
      <c r="M342" s="171">
        <v>45819</v>
      </c>
      <c r="N342" s="69" t="s">
        <v>784</v>
      </c>
      <c r="O342" s="69" t="s">
        <v>219</v>
      </c>
      <c r="P342" s="69">
        <v>1</v>
      </c>
      <c r="Q342" s="69"/>
      <c r="R342" s="69"/>
      <c r="S342" s="69" t="s">
        <v>785</v>
      </c>
      <c r="T342" s="69" t="s">
        <v>786</v>
      </c>
      <c r="U342" s="69"/>
      <c r="V342" s="69"/>
      <c r="W342" s="69"/>
      <c r="X342" s="69"/>
      <c r="Y342" s="69"/>
      <c r="Z342" s="69"/>
      <c r="AA342" s="69"/>
      <c r="AB342" s="69"/>
      <c r="AC342" s="69"/>
      <c r="AD342" s="69"/>
      <c r="AE342" s="69"/>
      <c r="AF342" s="69"/>
      <c r="AG342" s="69"/>
      <c r="AH342" s="69" t="s">
        <v>196</v>
      </c>
    </row>
    <row r="343" spans="2:34" ht="14.4">
      <c r="B343" s="27" t="e">
        <f>VLOOKUP(I343,raw_OCM!B:C,2,0)</f>
        <v>#N/A</v>
      </c>
      <c r="D343" t="b">
        <f t="shared" si="5"/>
        <v>0</v>
      </c>
      <c r="E343" s="27" t="str">
        <f>VLOOKUP(O343,'user list'!A:B,2,0)</f>
        <v>ADAAC</v>
      </c>
      <c r="F343" s="69" t="s">
        <v>1539</v>
      </c>
      <c r="G343" s="69" t="s">
        <v>1535</v>
      </c>
      <c r="H343" s="171">
        <v>45819</v>
      </c>
      <c r="I343" s="69" t="s">
        <v>1540</v>
      </c>
      <c r="J343" s="69"/>
      <c r="K343" s="171">
        <v>45819</v>
      </c>
      <c r="L343" s="69"/>
      <c r="M343" s="171">
        <v>45819</v>
      </c>
      <c r="N343" s="69" t="s">
        <v>1433</v>
      </c>
      <c r="O343" s="69" t="s">
        <v>190</v>
      </c>
      <c r="P343" s="69">
        <v>1</v>
      </c>
      <c r="Q343" s="69" t="s">
        <v>1541</v>
      </c>
      <c r="R343" s="69"/>
      <c r="S343" s="69" t="s">
        <v>792</v>
      </c>
      <c r="T343" s="69" t="s">
        <v>793</v>
      </c>
      <c r="U343" s="69" t="s">
        <v>809</v>
      </c>
      <c r="V343" s="69"/>
      <c r="W343" s="69"/>
      <c r="X343" s="69"/>
      <c r="Y343" s="69"/>
      <c r="Z343" s="69"/>
      <c r="AA343" s="69"/>
      <c r="AB343" s="69"/>
      <c r="AC343" s="69"/>
      <c r="AD343" s="69"/>
      <c r="AE343" s="69"/>
      <c r="AF343" s="69"/>
      <c r="AG343" s="69"/>
      <c r="AH343" s="69"/>
    </row>
    <row r="344" spans="2:34" ht="14.4">
      <c r="B344" s="27" t="e">
        <f>VLOOKUP(I344,raw_OCM!B:C,2,0)</f>
        <v>#N/A</v>
      </c>
      <c r="D344" t="b">
        <f t="shared" si="5"/>
        <v>0</v>
      </c>
      <c r="E344" s="27" t="str">
        <f>VLOOKUP(O344,'user list'!A:B,2,0)</f>
        <v>MDAD</v>
      </c>
      <c r="F344" s="69" t="s">
        <v>822</v>
      </c>
      <c r="G344" s="69" t="s">
        <v>42</v>
      </c>
      <c r="H344" s="171">
        <v>45819</v>
      </c>
      <c r="I344" s="69" t="s">
        <v>823</v>
      </c>
      <c r="J344" s="69"/>
      <c r="K344" s="69"/>
      <c r="L344" s="69"/>
      <c r="M344" s="171">
        <v>45819</v>
      </c>
      <c r="N344" s="69" t="s">
        <v>784</v>
      </c>
      <c r="O344" s="69" t="s">
        <v>223</v>
      </c>
      <c r="P344" s="69">
        <v>1</v>
      </c>
      <c r="Q344" s="69"/>
      <c r="R344" s="69"/>
      <c r="S344" s="69" t="s">
        <v>805</v>
      </c>
      <c r="T344" s="69" t="s">
        <v>824</v>
      </c>
      <c r="U344" s="69" t="s">
        <v>787</v>
      </c>
      <c r="V344" s="69"/>
      <c r="W344" s="69"/>
      <c r="X344" s="69"/>
      <c r="Y344" s="69"/>
      <c r="Z344" s="69"/>
      <c r="AA344" s="69"/>
      <c r="AB344" s="69"/>
      <c r="AC344" s="69"/>
      <c r="AD344" s="69"/>
      <c r="AE344" s="69"/>
      <c r="AF344" s="69"/>
      <c r="AG344" s="69"/>
      <c r="AH344" s="69" t="s">
        <v>227</v>
      </c>
    </row>
    <row r="345" spans="2:34" ht="14.4">
      <c r="B345" s="27" t="e">
        <f>VLOOKUP(I345,raw_OCM!B:C,2,0)</f>
        <v>#N/A</v>
      </c>
      <c r="D345" t="b">
        <f t="shared" si="5"/>
        <v>0</v>
      </c>
      <c r="E345" s="27" t="str">
        <f>VLOOKUP(O345,'user list'!A:B,2,0)</f>
        <v>OCA</v>
      </c>
      <c r="F345" s="69" t="s">
        <v>825</v>
      </c>
      <c r="G345" s="69" t="s">
        <v>826</v>
      </c>
      <c r="H345" s="171">
        <v>45819</v>
      </c>
      <c r="I345" s="69" t="s">
        <v>827</v>
      </c>
      <c r="J345" s="69"/>
      <c r="K345" s="69"/>
      <c r="L345" s="69"/>
      <c r="M345" s="171">
        <v>45819</v>
      </c>
      <c r="N345" s="69" t="s">
        <v>784</v>
      </c>
      <c r="O345" s="69" t="s">
        <v>228</v>
      </c>
      <c r="P345" s="69">
        <v>1</v>
      </c>
      <c r="Q345" s="69"/>
      <c r="R345" s="69"/>
      <c r="S345" s="69" t="s">
        <v>828</v>
      </c>
      <c r="T345" s="69" t="s">
        <v>829</v>
      </c>
      <c r="U345" s="69" t="s">
        <v>809</v>
      </c>
      <c r="V345" s="69"/>
      <c r="W345" s="69"/>
      <c r="X345" s="69"/>
      <c r="Y345" s="69"/>
      <c r="Z345" s="69"/>
      <c r="AA345" s="69"/>
      <c r="AB345" s="69"/>
      <c r="AC345" s="69"/>
      <c r="AD345" s="69"/>
      <c r="AE345" s="69"/>
      <c r="AF345" s="69"/>
      <c r="AG345" s="69"/>
      <c r="AH345" s="69" t="s">
        <v>207</v>
      </c>
    </row>
    <row r="346" spans="2:34" ht="14.4">
      <c r="B346" s="27" t="e">
        <f>VLOOKUP(I346,raw_OCM!B:C,2,0)</f>
        <v>#N/A</v>
      </c>
      <c r="D346" t="b">
        <f t="shared" si="5"/>
        <v>0</v>
      </c>
      <c r="E346" s="27" t="str">
        <f>VLOOKUP(O346,'user list'!A:B,2,0)</f>
        <v>MDAD</v>
      </c>
      <c r="F346" s="69" t="s">
        <v>1542</v>
      </c>
      <c r="G346" s="69" t="s">
        <v>42</v>
      </c>
      <c r="H346" s="171">
        <v>45818</v>
      </c>
      <c r="I346" s="69" t="s">
        <v>1543</v>
      </c>
      <c r="J346" s="69"/>
      <c r="K346" s="69"/>
      <c r="L346" s="69"/>
      <c r="M346" s="171">
        <v>45819</v>
      </c>
      <c r="N346" s="69" t="s">
        <v>784</v>
      </c>
      <c r="O346" s="69" t="s">
        <v>223</v>
      </c>
      <c r="P346" s="69">
        <v>1</v>
      </c>
      <c r="Q346" s="69"/>
      <c r="R346" s="69"/>
      <c r="S346" s="69" t="s">
        <v>828</v>
      </c>
      <c r="T346" s="69" t="s">
        <v>847</v>
      </c>
      <c r="U346" s="69" t="s">
        <v>809</v>
      </c>
      <c r="V346" s="69"/>
      <c r="W346" s="69"/>
      <c r="X346" s="69"/>
      <c r="Y346" s="69"/>
      <c r="Z346" s="69"/>
      <c r="AA346" s="69"/>
      <c r="AB346" s="69"/>
      <c r="AC346" s="69"/>
      <c r="AD346" s="69"/>
      <c r="AE346" s="69"/>
      <c r="AF346" s="69"/>
      <c r="AG346" s="69"/>
      <c r="AH346" s="69" t="s">
        <v>261</v>
      </c>
    </row>
    <row r="347" spans="2:34" ht="14.4">
      <c r="B347" s="27" t="str">
        <f>VLOOKUP(I347,raw_OCM!B:C,2,0)</f>
        <v>OCM</v>
      </c>
      <c r="D347" t="b">
        <f t="shared" si="5"/>
        <v>0</v>
      </c>
      <c r="E347" s="27" t="str">
        <f>VLOOKUP(O347,'user list'!A:B,2,0)</f>
        <v>OCM</v>
      </c>
      <c r="F347" s="69" t="s">
        <v>419</v>
      </c>
      <c r="G347" s="69" t="s">
        <v>420</v>
      </c>
      <c r="H347" s="171">
        <v>45819</v>
      </c>
      <c r="I347" s="69" t="s">
        <v>421</v>
      </c>
      <c r="J347" s="69"/>
      <c r="K347" s="69"/>
      <c r="L347" s="69" t="s">
        <v>15</v>
      </c>
      <c r="M347" s="171">
        <v>45819</v>
      </c>
      <c r="N347" s="69" t="s">
        <v>391</v>
      </c>
      <c r="O347" s="69" t="s">
        <v>285</v>
      </c>
      <c r="P347" s="69"/>
      <c r="Q347" s="69"/>
      <c r="R347" s="69"/>
      <c r="S347" s="69"/>
      <c r="T347" s="69"/>
      <c r="U347" s="69"/>
      <c r="V347" s="69" t="s">
        <v>422</v>
      </c>
      <c r="W347" s="69"/>
      <c r="X347" s="69" t="s">
        <v>423</v>
      </c>
      <c r="Y347" s="69" t="s">
        <v>424</v>
      </c>
      <c r="Z347" s="69" t="s">
        <v>352</v>
      </c>
      <c r="AA347" s="69"/>
      <c r="AB347" s="69"/>
      <c r="AC347" s="69" t="s">
        <v>391</v>
      </c>
      <c r="AD347" s="69"/>
      <c r="AE347" s="69"/>
      <c r="AF347" s="69" t="s">
        <v>43</v>
      </c>
      <c r="AG347" s="69"/>
      <c r="AH347" s="69"/>
    </row>
    <row r="348" spans="2:34" ht="14.4">
      <c r="B348" s="27" t="e">
        <f>VLOOKUP(I348,raw_OCM!B:C,2,0)</f>
        <v>#N/A</v>
      </c>
      <c r="D348" t="b">
        <f t="shared" si="5"/>
        <v>0</v>
      </c>
      <c r="E348" s="27" t="str">
        <f>VLOOKUP(O348,'user list'!A:B,2,0)</f>
        <v>DOE</v>
      </c>
      <c r="F348" s="69" t="s">
        <v>830</v>
      </c>
      <c r="G348" s="69" t="s">
        <v>69</v>
      </c>
      <c r="H348" s="171">
        <v>45819</v>
      </c>
      <c r="I348" s="69" t="s">
        <v>831</v>
      </c>
      <c r="J348" s="69"/>
      <c r="K348" s="69"/>
      <c r="L348" s="69"/>
      <c r="M348" s="171">
        <v>45819</v>
      </c>
      <c r="N348" s="69" t="s">
        <v>784</v>
      </c>
      <c r="O348" s="69" t="s">
        <v>212</v>
      </c>
      <c r="P348" s="69">
        <v>1</v>
      </c>
      <c r="Q348" s="69" t="s">
        <v>832</v>
      </c>
      <c r="R348" s="69"/>
      <c r="S348" s="69" t="s">
        <v>785</v>
      </c>
      <c r="T348" s="69" t="s">
        <v>786</v>
      </c>
      <c r="U348" s="69" t="s">
        <v>809</v>
      </c>
      <c r="V348" s="69"/>
      <c r="W348" s="69"/>
      <c r="X348" s="69"/>
      <c r="Y348" s="69"/>
      <c r="Z348" s="69"/>
      <c r="AA348" s="69"/>
      <c r="AB348" s="69"/>
      <c r="AC348" s="69"/>
      <c r="AD348" s="69"/>
      <c r="AE348" s="69"/>
      <c r="AF348" s="69"/>
      <c r="AG348" s="69"/>
      <c r="AH348" s="69" t="s">
        <v>209</v>
      </c>
    </row>
    <row r="349" spans="2:34" ht="14.4">
      <c r="B349" s="27" t="e">
        <f>VLOOKUP(I349,raw_OCM!B:C,2,0)</f>
        <v>#N/A</v>
      </c>
      <c r="D349" t="b">
        <f t="shared" si="5"/>
        <v>0</v>
      </c>
      <c r="E349" s="27" t="str">
        <f>VLOOKUP(O349,'user list'!A:B,2,0)</f>
        <v>DOE</v>
      </c>
      <c r="F349" s="69" t="s">
        <v>833</v>
      </c>
      <c r="G349" s="69" t="s">
        <v>69</v>
      </c>
      <c r="H349" s="171">
        <v>45819</v>
      </c>
      <c r="I349" s="69" t="s">
        <v>834</v>
      </c>
      <c r="J349" s="69"/>
      <c r="K349" s="69"/>
      <c r="L349" s="69"/>
      <c r="M349" s="171">
        <v>45819</v>
      </c>
      <c r="N349" s="69" t="s">
        <v>784</v>
      </c>
      <c r="O349" s="69" t="s">
        <v>212</v>
      </c>
      <c r="P349" s="69">
        <v>1</v>
      </c>
      <c r="Q349" s="69" t="s">
        <v>835</v>
      </c>
      <c r="R349" s="69"/>
      <c r="S349" s="69" t="s">
        <v>785</v>
      </c>
      <c r="T349" s="69" t="s">
        <v>786</v>
      </c>
      <c r="U349" s="69" t="s">
        <v>809</v>
      </c>
      <c r="V349" s="69"/>
      <c r="W349" s="69"/>
      <c r="X349" s="69"/>
      <c r="Y349" s="69"/>
      <c r="Z349" s="69"/>
      <c r="AA349" s="69"/>
      <c r="AB349" s="69"/>
      <c r="AC349" s="69"/>
      <c r="AD349" s="69"/>
      <c r="AE349" s="69"/>
      <c r="AF349" s="69"/>
      <c r="AG349" s="69"/>
      <c r="AH349" s="69" t="s">
        <v>209</v>
      </c>
    </row>
    <row r="350" spans="2:34" ht="14.4">
      <c r="B350" s="27" t="e">
        <f>VLOOKUP(I350,raw_OCM!B:C,2,0)</f>
        <v>#N/A</v>
      </c>
      <c r="D350" t="b">
        <f t="shared" si="5"/>
        <v>0</v>
      </c>
      <c r="E350" s="27" t="str">
        <f>VLOOKUP(O350,'user list'!A:B,2,0)</f>
        <v>DOE</v>
      </c>
      <c r="F350" s="69" t="s">
        <v>836</v>
      </c>
      <c r="G350" s="69" t="s">
        <v>69</v>
      </c>
      <c r="H350" s="171">
        <v>45819</v>
      </c>
      <c r="I350" s="69" t="s">
        <v>837</v>
      </c>
      <c r="J350" s="69"/>
      <c r="K350" s="69"/>
      <c r="L350" s="69"/>
      <c r="M350" s="171">
        <v>45819</v>
      </c>
      <c r="N350" s="69" t="s">
        <v>784</v>
      </c>
      <c r="O350" s="69" t="s">
        <v>212</v>
      </c>
      <c r="P350" s="69">
        <v>1</v>
      </c>
      <c r="Q350" s="69" t="s">
        <v>838</v>
      </c>
      <c r="R350" s="69"/>
      <c r="S350" s="69" t="s">
        <v>785</v>
      </c>
      <c r="T350" s="69" t="s">
        <v>786</v>
      </c>
      <c r="U350" s="69" t="s">
        <v>809</v>
      </c>
      <c r="V350" s="69"/>
      <c r="W350" s="69"/>
      <c r="X350" s="69"/>
      <c r="Y350" s="69"/>
      <c r="Z350" s="69"/>
      <c r="AA350" s="69"/>
      <c r="AB350" s="69"/>
      <c r="AC350" s="69"/>
      <c r="AD350" s="69"/>
      <c r="AE350" s="69"/>
      <c r="AF350" s="69"/>
      <c r="AG350" s="69"/>
      <c r="AH350" s="69" t="s">
        <v>209</v>
      </c>
    </row>
    <row r="351" spans="2:34" ht="14.4">
      <c r="B351" s="27" t="e">
        <f>VLOOKUP(I351,raw_OCM!B:C,2,0)</f>
        <v>#N/A</v>
      </c>
      <c r="D351" t="b">
        <f t="shared" si="5"/>
        <v>0</v>
      </c>
      <c r="E351" s="27" t="str">
        <f>VLOOKUP(O351,'user list'!A:B,2,0)</f>
        <v>DOE</v>
      </c>
      <c r="F351" s="69" t="s">
        <v>839</v>
      </c>
      <c r="G351" s="69" t="s">
        <v>69</v>
      </c>
      <c r="H351" s="171">
        <v>45819</v>
      </c>
      <c r="I351" s="69" t="s">
        <v>840</v>
      </c>
      <c r="J351" s="69"/>
      <c r="K351" s="69"/>
      <c r="L351" s="69"/>
      <c r="M351" s="171">
        <v>45819</v>
      </c>
      <c r="N351" s="69" t="s">
        <v>784</v>
      </c>
      <c r="O351" s="69" t="s">
        <v>212</v>
      </c>
      <c r="P351" s="69">
        <v>1</v>
      </c>
      <c r="Q351" s="69" t="s">
        <v>841</v>
      </c>
      <c r="R351" s="69"/>
      <c r="S351" s="69" t="s">
        <v>785</v>
      </c>
      <c r="T351" s="69" t="s">
        <v>786</v>
      </c>
      <c r="U351" s="69" t="s">
        <v>809</v>
      </c>
      <c r="V351" s="69"/>
      <c r="W351" s="69"/>
      <c r="X351" s="69"/>
      <c r="Y351" s="69"/>
      <c r="Z351" s="69"/>
      <c r="AA351" s="69"/>
      <c r="AB351" s="69"/>
      <c r="AC351" s="69"/>
      <c r="AD351" s="69"/>
      <c r="AE351" s="69"/>
      <c r="AF351" s="69"/>
      <c r="AG351" s="69"/>
      <c r="AH351" s="69" t="s">
        <v>209</v>
      </c>
    </row>
    <row r="352" spans="2:34" ht="14.4">
      <c r="B352" s="27" t="e">
        <f>VLOOKUP(I352,raw_OCM!B:C,2,0)</f>
        <v>#N/A</v>
      </c>
      <c r="D352" t="b">
        <f t="shared" si="5"/>
        <v>0</v>
      </c>
      <c r="E352" s="27" t="str">
        <f>VLOOKUP(O352,'user list'!A:B,2,0)</f>
        <v>DOE</v>
      </c>
      <c r="F352" s="69" t="s">
        <v>842</v>
      </c>
      <c r="G352" s="69" t="s">
        <v>69</v>
      </c>
      <c r="H352" s="171">
        <v>45819</v>
      </c>
      <c r="I352" s="69" t="s">
        <v>843</v>
      </c>
      <c r="J352" s="69"/>
      <c r="K352" s="69"/>
      <c r="L352" s="69"/>
      <c r="M352" s="171">
        <v>45819</v>
      </c>
      <c r="N352" s="69" t="s">
        <v>784</v>
      </c>
      <c r="O352" s="69" t="s">
        <v>212</v>
      </c>
      <c r="P352" s="69">
        <v>1</v>
      </c>
      <c r="Q352" s="69" t="s">
        <v>844</v>
      </c>
      <c r="R352" s="69"/>
      <c r="S352" s="69" t="s">
        <v>785</v>
      </c>
      <c r="T352" s="69" t="s">
        <v>786</v>
      </c>
      <c r="U352" s="69" t="s">
        <v>809</v>
      </c>
      <c r="V352" s="69"/>
      <c r="W352" s="69"/>
      <c r="X352" s="69"/>
      <c r="Y352" s="69"/>
      <c r="Z352" s="69"/>
      <c r="AA352" s="69"/>
      <c r="AB352" s="69"/>
      <c r="AC352" s="69"/>
      <c r="AD352" s="69"/>
      <c r="AE352" s="69"/>
      <c r="AF352" s="69"/>
      <c r="AG352" s="69"/>
      <c r="AH352" s="69" t="s">
        <v>209</v>
      </c>
    </row>
    <row r="353" spans="2:34" ht="14.4">
      <c r="B353" s="27" t="e">
        <f>VLOOKUP(I353,raw_OCM!B:C,2,0)</f>
        <v>#N/A</v>
      </c>
      <c r="D353" t="b">
        <f t="shared" si="5"/>
        <v>0</v>
      </c>
      <c r="E353" s="27" t="str">
        <f>VLOOKUP(O353,'user list'!A:B,2,0)</f>
        <v>DOE</v>
      </c>
      <c r="F353" s="69" t="s">
        <v>1544</v>
      </c>
      <c r="G353" s="69" t="s">
        <v>69</v>
      </c>
      <c r="H353" s="171">
        <v>45819</v>
      </c>
      <c r="I353" s="69" t="s">
        <v>1545</v>
      </c>
      <c r="J353" s="69"/>
      <c r="K353" s="69"/>
      <c r="L353" s="69"/>
      <c r="M353" s="171">
        <v>45819</v>
      </c>
      <c r="N353" s="69" t="s">
        <v>1433</v>
      </c>
      <c r="O353" s="69" t="s">
        <v>212</v>
      </c>
      <c r="P353" s="69">
        <v>1</v>
      </c>
      <c r="Q353" s="69" t="s">
        <v>1544</v>
      </c>
      <c r="R353" s="69"/>
      <c r="S353" s="69" t="s">
        <v>785</v>
      </c>
      <c r="T353" s="69" t="s">
        <v>786</v>
      </c>
      <c r="U353" s="69" t="s">
        <v>809</v>
      </c>
      <c r="V353" s="69"/>
      <c r="W353" s="69"/>
      <c r="X353" s="69"/>
      <c r="Y353" s="69"/>
      <c r="Z353" s="69"/>
      <c r="AA353" s="69"/>
      <c r="AB353" s="69"/>
      <c r="AC353" s="69"/>
      <c r="AD353" s="69"/>
      <c r="AE353" s="69"/>
      <c r="AF353" s="69"/>
      <c r="AG353" s="69"/>
      <c r="AH353" s="69"/>
    </row>
    <row r="354" spans="2:34" ht="14.4">
      <c r="B354" s="27" t="e">
        <f>VLOOKUP(I354,raw_OCM!B:C,2,0)</f>
        <v>#N/A</v>
      </c>
      <c r="D354" t="b">
        <f t="shared" si="5"/>
        <v>0</v>
      </c>
      <c r="E354" s="27" t="str">
        <f>VLOOKUP(O354,'user list'!A:B,2,0)</f>
        <v>ITDD</v>
      </c>
      <c r="F354" s="69" t="s">
        <v>845</v>
      </c>
      <c r="G354" s="69" t="s">
        <v>41</v>
      </c>
      <c r="H354" s="171">
        <v>45819</v>
      </c>
      <c r="I354" s="69" t="s">
        <v>846</v>
      </c>
      <c r="J354" s="69"/>
      <c r="K354" s="69"/>
      <c r="L354" s="69"/>
      <c r="M354" s="171">
        <v>45819</v>
      </c>
      <c r="N354" s="69" t="s">
        <v>784</v>
      </c>
      <c r="O354" s="69" t="s">
        <v>219</v>
      </c>
      <c r="P354" s="69">
        <v>1</v>
      </c>
      <c r="Q354" s="69"/>
      <c r="R354" s="69"/>
      <c r="S354" s="69" t="s">
        <v>828</v>
      </c>
      <c r="T354" s="69" t="s">
        <v>847</v>
      </c>
      <c r="U354" s="69"/>
      <c r="V354" s="69"/>
      <c r="W354" s="69"/>
      <c r="X354" s="69"/>
      <c r="Y354" s="69"/>
      <c r="Z354" s="69"/>
      <c r="AA354" s="69"/>
      <c r="AB354" s="69"/>
      <c r="AC354" s="69"/>
      <c r="AD354" s="69"/>
      <c r="AE354" s="69"/>
      <c r="AF354" s="69"/>
      <c r="AG354" s="69"/>
      <c r="AH354" s="69" t="s">
        <v>205</v>
      </c>
    </row>
    <row r="355" spans="2:34" ht="14.4">
      <c r="B355" s="27" t="e">
        <f>VLOOKUP(I355,raw_OCM!B:C,2,0)</f>
        <v>#N/A</v>
      </c>
      <c r="D355" t="b">
        <f t="shared" si="5"/>
        <v>0</v>
      </c>
      <c r="E355" s="27" t="str">
        <f>VLOOKUP(O355,'user list'!A:B,2,0)</f>
        <v>DOE</v>
      </c>
      <c r="F355" s="69" t="s">
        <v>1546</v>
      </c>
      <c r="G355" s="69" t="s">
        <v>69</v>
      </c>
      <c r="H355" s="171">
        <v>45819</v>
      </c>
      <c r="I355" s="69" t="s">
        <v>1547</v>
      </c>
      <c r="J355" s="69"/>
      <c r="K355" s="69"/>
      <c r="L355" s="69"/>
      <c r="M355" s="171">
        <v>45819</v>
      </c>
      <c r="N355" s="69" t="s">
        <v>784</v>
      </c>
      <c r="O355" s="69" t="s">
        <v>212</v>
      </c>
      <c r="P355" s="69">
        <v>1</v>
      </c>
      <c r="Q355" s="69" t="s">
        <v>1546</v>
      </c>
      <c r="R355" s="69"/>
      <c r="S355" s="69" t="s">
        <v>785</v>
      </c>
      <c r="T355" s="69" t="s">
        <v>786</v>
      </c>
      <c r="U355" s="69" t="s">
        <v>809</v>
      </c>
      <c r="V355" s="69"/>
      <c r="W355" s="69"/>
      <c r="X355" s="69"/>
      <c r="Y355" s="69"/>
      <c r="Z355" s="69"/>
      <c r="AA355" s="69"/>
      <c r="AB355" s="69"/>
      <c r="AC355" s="69"/>
      <c r="AD355" s="69"/>
      <c r="AE355" s="69"/>
      <c r="AF355" s="69"/>
      <c r="AG355" s="69"/>
      <c r="AH355" s="69" t="s">
        <v>277</v>
      </c>
    </row>
    <row r="356" spans="2:34" ht="14.4">
      <c r="B356" s="27" t="e">
        <f>VLOOKUP(I356,raw_OCM!B:C,2,0)</f>
        <v>#N/A</v>
      </c>
      <c r="D356" t="b">
        <f t="shared" si="5"/>
        <v>0</v>
      </c>
      <c r="E356" s="27" t="str">
        <f>VLOOKUP(O356,'user list'!A:B,2,0)</f>
        <v>DOE</v>
      </c>
      <c r="F356" s="69" t="s">
        <v>848</v>
      </c>
      <c r="G356" s="69" t="s">
        <v>69</v>
      </c>
      <c r="H356" s="171">
        <v>45819</v>
      </c>
      <c r="I356" s="69" t="s">
        <v>849</v>
      </c>
      <c r="J356" s="69"/>
      <c r="K356" s="69"/>
      <c r="L356" s="69"/>
      <c r="M356" s="171">
        <v>45819</v>
      </c>
      <c r="N356" s="69" t="s">
        <v>784</v>
      </c>
      <c r="O356" s="69" t="s">
        <v>212</v>
      </c>
      <c r="P356" s="69">
        <v>1</v>
      </c>
      <c r="Q356" s="69" t="s">
        <v>850</v>
      </c>
      <c r="R356" s="69"/>
      <c r="S356" s="69" t="s">
        <v>851</v>
      </c>
      <c r="T356" s="69" t="s">
        <v>852</v>
      </c>
      <c r="U356" s="69" t="s">
        <v>787</v>
      </c>
      <c r="V356" s="69"/>
      <c r="W356" s="69"/>
      <c r="X356" s="69"/>
      <c r="Y356" s="69"/>
      <c r="Z356" s="69"/>
      <c r="AA356" s="69"/>
      <c r="AB356" s="69"/>
      <c r="AC356" s="69"/>
      <c r="AD356" s="69"/>
      <c r="AE356" s="69"/>
      <c r="AF356" s="69"/>
      <c r="AG356" s="69"/>
      <c r="AH356" s="69" t="s">
        <v>196</v>
      </c>
    </row>
    <row r="357" spans="2:34" ht="14.4">
      <c r="B357" s="27" t="e">
        <f>VLOOKUP(I357,raw_OCM!B:C,2,0)</f>
        <v>#N/A</v>
      </c>
      <c r="D357" t="b">
        <f t="shared" si="5"/>
        <v>0</v>
      </c>
      <c r="E357" s="27" t="str">
        <f>VLOOKUP(O357,'user list'!A:B,2,0)</f>
        <v>QCID</v>
      </c>
      <c r="F357" s="69" t="s">
        <v>1528</v>
      </c>
      <c r="G357" s="69" t="s">
        <v>1548</v>
      </c>
      <c r="H357" s="171">
        <v>45812</v>
      </c>
      <c r="I357" s="69" t="s">
        <v>1549</v>
      </c>
      <c r="J357" s="69"/>
      <c r="K357" s="69"/>
      <c r="L357" s="69"/>
      <c r="M357" s="171">
        <v>45819</v>
      </c>
      <c r="N357" s="69" t="s">
        <v>1433</v>
      </c>
      <c r="O357" s="69" t="s">
        <v>267</v>
      </c>
      <c r="P357" s="69">
        <v>1</v>
      </c>
      <c r="Q357" s="69"/>
      <c r="R357" s="69"/>
      <c r="S357" s="69" t="s">
        <v>1021</v>
      </c>
      <c r="T357" s="69" t="s">
        <v>1550</v>
      </c>
      <c r="U357" s="69" t="s">
        <v>809</v>
      </c>
      <c r="V357" s="69"/>
      <c r="W357" s="69"/>
      <c r="X357" s="69"/>
      <c r="Y357" s="69"/>
      <c r="Z357" s="69"/>
      <c r="AA357" s="69"/>
      <c r="AB357" s="69"/>
      <c r="AC357" s="69"/>
      <c r="AD357" s="69"/>
      <c r="AE357" s="69"/>
      <c r="AF357" s="69"/>
      <c r="AG357" s="69"/>
      <c r="AH357" s="69"/>
    </row>
    <row r="358" spans="2:34" ht="14.4">
      <c r="B358" s="27" t="e">
        <f>VLOOKUP(I358,raw_OCM!B:C,2,0)</f>
        <v>#N/A</v>
      </c>
      <c r="D358" t="b">
        <f t="shared" si="5"/>
        <v>0</v>
      </c>
      <c r="E358" s="27" t="str">
        <f>VLOOKUP(O358,'user list'!A:B,2,0)</f>
        <v>DOE</v>
      </c>
      <c r="F358" s="69" t="s">
        <v>1551</v>
      </c>
      <c r="G358" s="69" t="s">
        <v>69</v>
      </c>
      <c r="H358" s="171">
        <v>45819</v>
      </c>
      <c r="I358" s="69" t="s">
        <v>1552</v>
      </c>
      <c r="J358" s="69"/>
      <c r="K358" s="69"/>
      <c r="L358" s="69"/>
      <c r="M358" s="171">
        <v>45819</v>
      </c>
      <c r="N358" s="69" t="s">
        <v>1433</v>
      </c>
      <c r="O358" s="69" t="s">
        <v>212</v>
      </c>
      <c r="P358" s="69">
        <v>1</v>
      </c>
      <c r="Q358" s="69" t="s">
        <v>1553</v>
      </c>
      <c r="R358" s="69"/>
      <c r="S358" s="69" t="s">
        <v>785</v>
      </c>
      <c r="T358" s="69" t="s">
        <v>786</v>
      </c>
      <c r="U358" s="69" t="s">
        <v>809</v>
      </c>
      <c r="V358" s="69"/>
      <c r="W358" s="69"/>
      <c r="X358" s="69"/>
      <c r="Y358" s="69"/>
      <c r="Z358" s="69"/>
      <c r="AA358" s="69"/>
      <c r="AB358" s="69"/>
      <c r="AC358" s="69"/>
      <c r="AD358" s="69"/>
      <c r="AE358" s="69"/>
      <c r="AF358" s="69"/>
      <c r="AG358" s="69"/>
      <c r="AH358" s="69"/>
    </row>
    <row r="359" spans="2:34" ht="14.4">
      <c r="B359" s="27" t="e">
        <f>VLOOKUP(I359,raw_OCM!B:C,2,0)</f>
        <v>#N/A</v>
      </c>
      <c r="D359" t="b">
        <f t="shared" si="5"/>
        <v>0</v>
      </c>
      <c r="E359" s="27" t="str">
        <f>VLOOKUP(O359,'user list'!A:B,2,0)</f>
        <v>QCID</v>
      </c>
      <c r="F359" s="69" t="s">
        <v>1528</v>
      </c>
      <c r="G359" s="69" t="s">
        <v>1554</v>
      </c>
      <c r="H359" s="171">
        <v>45810</v>
      </c>
      <c r="I359" s="69" t="s">
        <v>1555</v>
      </c>
      <c r="J359" s="69"/>
      <c r="K359" s="69"/>
      <c r="L359" s="69"/>
      <c r="M359" s="171">
        <v>45819</v>
      </c>
      <c r="N359" s="69" t="s">
        <v>1433</v>
      </c>
      <c r="O359" s="69" t="s">
        <v>267</v>
      </c>
      <c r="P359" s="69">
        <v>1</v>
      </c>
      <c r="Q359" s="69"/>
      <c r="R359" s="69"/>
      <c r="S359" s="69" t="s">
        <v>1021</v>
      </c>
      <c r="T359" s="69" t="s">
        <v>1050</v>
      </c>
      <c r="U359" s="69" t="s">
        <v>809</v>
      </c>
      <c r="V359" s="69"/>
      <c r="W359" s="69"/>
      <c r="X359" s="69"/>
      <c r="Y359" s="69"/>
      <c r="Z359" s="69"/>
      <c r="AA359" s="69"/>
      <c r="AB359" s="69"/>
      <c r="AC359" s="69"/>
      <c r="AD359" s="69"/>
      <c r="AE359" s="69"/>
      <c r="AF359" s="69"/>
      <c r="AG359" s="69"/>
      <c r="AH359" s="69"/>
    </row>
    <row r="360" spans="2:34" ht="14.4">
      <c r="B360" s="27" t="e">
        <f>VLOOKUP(I360,raw_OCM!B:C,2,0)</f>
        <v>#N/A</v>
      </c>
      <c r="D360" t="b">
        <f t="shared" si="5"/>
        <v>0</v>
      </c>
      <c r="E360" s="27" t="str">
        <f>VLOOKUP(O360,'user list'!A:B,2,0)</f>
        <v>QCID</v>
      </c>
      <c r="F360" s="69" t="s">
        <v>1556</v>
      </c>
      <c r="G360" s="69" t="s">
        <v>1557</v>
      </c>
      <c r="H360" s="171">
        <v>45813</v>
      </c>
      <c r="I360" s="69" t="s">
        <v>1558</v>
      </c>
      <c r="J360" s="69"/>
      <c r="K360" s="69"/>
      <c r="L360" s="69"/>
      <c r="M360" s="171">
        <v>45819</v>
      </c>
      <c r="N360" s="69" t="s">
        <v>1433</v>
      </c>
      <c r="O360" s="69" t="s">
        <v>267</v>
      </c>
      <c r="P360" s="69">
        <v>1</v>
      </c>
      <c r="Q360" s="69"/>
      <c r="R360" s="69"/>
      <c r="S360" s="69" t="s">
        <v>805</v>
      </c>
      <c r="T360" s="69" t="s">
        <v>824</v>
      </c>
      <c r="U360" s="69" t="s">
        <v>809</v>
      </c>
      <c r="V360" s="69"/>
      <c r="W360" s="69"/>
      <c r="X360" s="69"/>
      <c r="Y360" s="69"/>
      <c r="Z360" s="69"/>
      <c r="AA360" s="69"/>
      <c r="AB360" s="69"/>
      <c r="AC360" s="69"/>
      <c r="AD360" s="69"/>
      <c r="AE360" s="69"/>
      <c r="AF360" s="69"/>
      <c r="AG360" s="69"/>
      <c r="AH360" s="69"/>
    </row>
    <row r="361" spans="2:34" ht="14.4">
      <c r="B361" s="27" t="e">
        <f>VLOOKUP(I361,raw_OCM!B:C,2,0)</f>
        <v>#N/A</v>
      </c>
      <c r="D361" t="b">
        <f t="shared" si="5"/>
        <v>0</v>
      </c>
      <c r="E361" s="27" t="str">
        <f>VLOOKUP(O361,'user list'!A:B,2,0)</f>
        <v>QCID</v>
      </c>
      <c r="F361" s="69" t="s">
        <v>1528</v>
      </c>
      <c r="G361" s="69" t="s">
        <v>1548</v>
      </c>
      <c r="H361" s="171">
        <v>45818</v>
      </c>
      <c r="I361" s="69" t="s">
        <v>1559</v>
      </c>
      <c r="J361" s="69"/>
      <c r="K361" s="69"/>
      <c r="L361" s="69"/>
      <c r="M361" s="171">
        <v>45819</v>
      </c>
      <c r="N361" s="69" t="s">
        <v>1433</v>
      </c>
      <c r="O361" s="69" t="s">
        <v>267</v>
      </c>
      <c r="P361" s="69">
        <v>1</v>
      </c>
      <c r="Q361" s="69"/>
      <c r="R361" s="69"/>
      <c r="S361" s="69" t="s">
        <v>1021</v>
      </c>
      <c r="T361" s="69" t="s">
        <v>1550</v>
      </c>
      <c r="U361" s="69" t="s">
        <v>809</v>
      </c>
      <c r="V361" s="69"/>
      <c r="W361" s="69"/>
      <c r="X361" s="69"/>
      <c r="Y361" s="69"/>
      <c r="Z361" s="69"/>
      <c r="AA361" s="69"/>
      <c r="AB361" s="69"/>
      <c r="AC361" s="69"/>
      <c r="AD361" s="69"/>
      <c r="AE361" s="69"/>
      <c r="AF361" s="69"/>
      <c r="AG361" s="69"/>
      <c r="AH361" s="69"/>
    </row>
    <row r="362" spans="2:34" ht="14.4">
      <c r="B362" s="27" t="e">
        <f>VLOOKUP(I362,raw_OCM!B:C,2,0)</f>
        <v>#N/A</v>
      </c>
      <c r="D362" t="b">
        <f t="shared" si="5"/>
        <v>0</v>
      </c>
      <c r="E362" s="27" t="str">
        <f>VLOOKUP(O362,'user list'!A:B,2,0)</f>
        <v>QCID</v>
      </c>
      <c r="F362" s="69" t="s">
        <v>1560</v>
      </c>
      <c r="G362" s="69" t="s">
        <v>1561</v>
      </c>
      <c r="H362" s="171">
        <v>45817</v>
      </c>
      <c r="I362" s="69" t="s">
        <v>1562</v>
      </c>
      <c r="J362" s="69"/>
      <c r="K362" s="69"/>
      <c r="L362" s="69"/>
      <c r="M362" s="171">
        <v>45819</v>
      </c>
      <c r="N362" s="69" t="s">
        <v>1433</v>
      </c>
      <c r="O362" s="69" t="s">
        <v>267</v>
      </c>
      <c r="P362" s="69">
        <v>1</v>
      </c>
      <c r="Q362" s="69"/>
      <c r="R362" s="69"/>
      <c r="S362" s="69" t="s">
        <v>828</v>
      </c>
      <c r="T362" s="69" t="s">
        <v>829</v>
      </c>
      <c r="U362" s="69" t="s">
        <v>809</v>
      </c>
      <c r="V362" s="69"/>
      <c r="W362" s="69"/>
      <c r="X362" s="69"/>
      <c r="Y362" s="69"/>
      <c r="Z362" s="69"/>
      <c r="AA362" s="69"/>
      <c r="AB362" s="69"/>
      <c r="AC362" s="69"/>
      <c r="AD362" s="69"/>
      <c r="AE362" s="69"/>
      <c r="AF362" s="69"/>
      <c r="AG362" s="69"/>
      <c r="AH362" s="69"/>
    </row>
    <row r="363" spans="2:34" ht="14.4">
      <c r="B363" s="27" t="e">
        <f>VLOOKUP(I363,raw_OCM!B:C,2,0)</f>
        <v>#N/A</v>
      </c>
      <c r="D363" t="b">
        <f t="shared" si="5"/>
        <v>0</v>
      </c>
      <c r="E363" s="27" t="str">
        <f>VLOOKUP(O363,'user list'!A:B,2,0)</f>
        <v>ITDD</v>
      </c>
      <c r="F363" s="69" t="s">
        <v>1563</v>
      </c>
      <c r="G363" s="69" t="s">
        <v>41</v>
      </c>
      <c r="H363" s="171">
        <v>45818</v>
      </c>
      <c r="I363" s="69" t="s">
        <v>1564</v>
      </c>
      <c r="J363" s="69"/>
      <c r="K363" s="69"/>
      <c r="L363" s="69"/>
      <c r="M363" s="171">
        <v>45819</v>
      </c>
      <c r="N363" s="69" t="s">
        <v>784</v>
      </c>
      <c r="O363" s="69" t="s">
        <v>219</v>
      </c>
      <c r="P363" s="69">
        <v>1</v>
      </c>
      <c r="Q363" s="69"/>
      <c r="R363" s="69"/>
      <c r="S363" s="69" t="s">
        <v>785</v>
      </c>
      <c r="T363" s="69" t="s">
        <v>786</v>
      </c>
      <c r="U363" s="69"/>
      <c r="V363" s="69"/>
      <c r="W363" s="69"/>
      <c r="X363" s="69"/>
      <c r="Y363" s="69"/>
      <c r="Z363" s="69"/>
      <c r="AA363" s="69"/>
      <c r="AB363" s="69"/>
      <c r="AC363" s="69"/>
      <c r="AD363" s="69"/>
      <c r="AE363" s="69"/>
      <c r="AF363" s="69"/>
      <c r="AG363" s="69"/>
      <c r="AH363" s="69" t="s">
        <v>200</v>
      </c>
    </row>
    <row r="364" spans="2:34" ht="14.4">
      <c r="B364" s="27" t="e">
        <f>VLOOKUP(I364,raw_OCM!B:C,2,0)</f>
        <v>#N/A</v>
      </c>
      <c r="D364" t="b">
        <f t="shared" si="5"/>
        <v>0</v>
      </c>
      <c r="E364" s="27" t="str">
        <f>VLOOKUP(O364,'user list'!A:B,2,0)</f>
        <v>ITDD</v>
      </c>
      <c r="F364" s="69" t="s">
        <v>853</v>
      </c>
      <c r="G364" s="69" t="s">
        <v>41</v>
      </c>
      <c r="H364" s="171">
        <v>45818</v>
      </c>
      <c r="I364" s="69" t="s">
        <v>854</v>
      </c>
      <c r="J364" s="69"/>
      <c r="K364" s="69"/>
      <c r="L364" s="69"/>
      <c r="M364" s="171">
        <v>45819</v>
      </c>
      <c r="N364" s="69" t="s">
        <v>784</v>
      </c>
      <c r="O364" s="69" t="s">
        <v>219</v>
      </c>
      <c r="P364" s="69">
        <v>1</v>
      </c>
      <c r="Q364" s="69"/>
      <c r="R364" s="69"/>
      <c r="S364" s="69" t="s">
        <v>785</v>
      </c>
      <c r="T364" s="69" t="s">
        <v>786</v>
      </c>
      <c r="U364" s="69"/>
      <c r="V364" s="69"/>
      <c r="W364" s="69"/>
      <c r="X364" s="69"/>
      <c r="Y364" s="69"/>
      <c r="Z364" s="69"/>
      <c r="AA364" s="69"/>
      <c r="AB364" s="69"/>
      <c r="AC364" s="69"/>
      <c r="AD364" s="69"/>
      <c r="AE364" s="69"/>
      <c r="AF364" s="69"/>
      <c r="AG364" s="69"/>
      <c r="AH364" s="69" t="s">
        <v>207</v>
      </c>
    </row>
    <row r="365" spans="2:34" ht="14.4">
      <c r="B365" s="27" t="e">
        <f>VLOOKUP(I365,raw_OCM!B:C,2,0)</f>
        <v>#N/A</v>
      </c>
      <c r="D365" t="b">
        <f t="shared" si="5"/>
        <v>0</v>
      </c>
      <c r="E365" s="27" t="str">
        <f>VLOOKUP(O365,'user list'!A:B,2,0)</f>
        <v>ITDD</v>
      </c>
      <c r="F365" s="69" t="s">
        <v>855</v>
      </c>
      <c r="G365" s="69" t="s">
        <v>41</v>
      </c>
      <c r="H365" s="171">
        <v>45817</v>
      </c>
      <c r="I365" s="69" t="s">
        <v>856</v>
      </c>
      <c r="J365" s="69"/>
      <c r="K365" s="69"/>
      <c r="L365" s="69"/>
      <c r="M365" s="171">
        <v>45819</v>
      </c>
      <c r="N365" s="69" t="s">
        <v>784</v>
      </c>
      <c r="O365" s="69" t="s">
        <v>219</v>
      </c>
      <c r="P365" s="69">
        <v>1</v>
      </c>
      <c r="Q365" s="69"/>
      <c r="R365" s="69"/>
      <c r="S365" s="69" t="s">
        <v>785</v>
      </c>
      <c r="T365" s="69" t="s">
        <v>786</v>
      </c>
      <c r="U365" s="69"/>
      <c r="V365" s="69"/>
      <c r="W365" s="69"/>
      <c r="X365" s="69"/>
      <c r="Y365" s="69"/>
      <c r="Z365" s="69"/>
      <c r="AA365" s="69"/>
      <c r="AB365" s="69"/>
      <c r="AC365" s="69"/>
      <c r="AD365" s="69"/>
      <c r="AE365" s="69"/>
      <c r="AF365" s="69"/>
      <c r="AG365" s="69"/>
      <c r="AH365" s="69" t="s">
        <v>194</v>
      </c>
    </row>
    <row r="366" spans="2:34" ht="14.4">
      <c r="B366" s="27" t="e">
        <f>VLOOKUP(I366,raw_OCM!B:C,2,0)</f>
        <v>#N/A</v>
      </c>
      <c r="D366" t="b">
        <f t="shared" si="5"/>
        <v>0</v>
      </c>
      <c r="E366" s="27" t="str">
        <f>VLOOKUP(O366,'user list'!A:B,2,0)</f>
        <v>ITDD</v>
      </c>
      <c r="F366" s="69" t="s">
        <v>1740</v>
      </c>
      <c r="G366" s="69" t="s">
        <v>41</v>
      </c>
      <c r="H366" s="171">
        <v>45818</v>
      </c>
      <c r="I366" s="69" t="s">
        <v>858</v>
      </c>
      <c r="J366" s="69"/>
      <c r="K366" s="69"/>
      <c r="L366" s="69"/>
      <c r="M366" s="171">
        <v>45819</v>
      </c>
      <c r="N366" s="69" t="s">
        <v>1721</v>
      </c>
      <c r="O366" s="69" t="s">
        <v>219</v>
      </c>
      <c r="P366" s="69"/>
      <c r="Q366" s="69"/>
      <c r="R366" s="69"/>
      <c r="S366" s="69" t="s">
        <v>785</v>
      </c>
      <c r="T366" s="69" t="s">
        <v>786</v>
      </c>
      <c r="U366" s="69"/>
      <c r="V366" s="69"/>
      <c r="W366" s="69"/>
      <c r="X366" s="69"/>
      <c r="Y366" s="69"/>
      <c r="Z366" s="69"/>
      <c r="AA366" s="69"/>
      <c r="AB366" s="69"/>
      <c r="AC366" s="69"/>
      <c r="AD366" s="69"/>
      <c r="AE366" s="69"/>
      <c r="AF366" s="69"/>
      <c r="AG366" s="69"/>
      <c r="AH366" s="69"/>
    </row>
    <row r="367" spans="2:34" ht="14.4">
      <c r="B367" s="27" t="e">
        <f>VLOOKUP(I367,raw_OCM!B:C,2,0)</f>
        <v>#N/A</v>
      </c>
      <c r="D367" t="b">
        <f t="shared" si="5"/>
        <v>0</v>
      </c>
      <c r="E367" s="27" t="str">
        <f>VLOOKUP(O367,'user list'!A:B,2,0)</f>
        <v>ITDD</v>
      </c>
      <c r="F367" s="69" t="s">
        <v>857</v>
      </c>
      <c r="G367" s="69" t="s">
        <v>41</v>
      </c>
      <c r="H367" s="171">
        <v>45818</v>
      </c>
      <c r="I367" s="69" t="s">
        <v>858</v>
      </c>
      <c r="J367" s="69"/>
      <c r="K367" s="69"/>
      <c r="L367" s="69"/>
      <c r="M367" s="171">
        <v>45819</v>
      </c>
      <c r="N367" s="69" t="s">
        <v>784</v>
      </c>
      <c r="O367" s="69" t="s">
        <v>219</v>
      </c>
      <c r="P367" s="69">
        <v>1</v>
      </c>
      <c r="Q367" s="69"/>
      <c r="R367" s="69" t="s">
        <v>160</v>
      </c>
      <c r="S367" s="69" t="s">
        <v>785</v>
      </c>
      <c r="T367" s="69" t="s">
        <v>786</v>
      </c>
      <c r="U367" s="69"/>
      <c r="V367" s="69"/>
      <c r="W367" s="69"/>
      <c r="X367" s="69"/>
      <c r="Y367" s="69"/>
      <c r="Z367" s="69"/>
      <c r="AA367" s="69"/>
      <c r="AB367" s="69"/>
      <c r="AC367" s="69"/>
      <c r="AD367" s="69"/>
      <c r="AE367" s="69"/>
      <c r="AF367" s="69"/>
      <c r="AG367" s="69"/>
      <c r="AH367" s="69" t="s">
        <v>279</v>
      </c>
    </row>
    <row r="368" spans="2:34" ht="14.4">
      <c r="B368" s="27" t="e">
        <f>VLOOKUP(I368,raw_OCM!B:C,2,0)</f>
        <v>#N/A</v>
      </c>
      <c r="D368" t="b">
        <f t="shared" si="5"/>
        <v>0</v>
      </c>
      <c r="E368" s="27" t="str">
        <f>VLOOKUP(O368,'user list'!A:B,2,0)</f>
        <v>ITDD</v>
      </c>
      <c r="F368" s="69" t="s">
        <v>859</v>
      </c>
      <c r="G368" s="69" t="s">
        <v>41</v>
      </c>
      <c r="H368" s="171">
        <v>45818</v>
      </c>
      <c r="I368" s="69" t="s">
        <v>860</v>
      </c>
      <c r="J368" s="69"/>
      <c r="K368" s="69"/>
      <c r="L368" s="69"/>
      <c r="M368" s="171">
        <v>45819</v>
      </c>
      <c r="N368" s="69" t="s">
        <v>784</v>
      </c>
      <c r="O368" s="69" t="s">
        <v>219</v>
      </c>
      <c r="P368" s="69">
        <v>1</v>
      </c>
      <c r="Q368" s="69"/>
      <c r="R368" s="69"/>
      <c r="S368" s="69" t="s">
        <v>785</v>
      </c>
      <c r="T368" s="69" t="s">
        <v>786</v>
      </c>
      <c r="U368" s="69"/>
      <c r="V368" s="69"/>
      <c r="W368" s="69"/>
      <c r="X368" s="69"/>
      <c r="Y368" s="69"/>
      <c r="Z368" s="69"/>
      <c r="AA368" s="69"/>
      <c r="AB368" s="69"/>
      <c r="AC368" s="69"/>
      <c r="AD368" s="69"/>
      <c r="AE368" s="69"/>
      <c r="AF368" s="69"/>
      <c r="AG368" s="69"/>
      <c r="AH368" s="69" t="s">
        <v>200</v>
      </c>
    </row>
    <row r="369" spans="2:34" ht="14.4">
      <c r="B369" s="27" t="e">
        <f>VLOOKUP(I369,raw_OCM!B:C,2,0)</f>
        <v>#N/A</v>
      </c>
      <c r="D369" t="b">
        <f t="shared" si="5"/>
        <v>0</v>
      </c>
      <c r="E369" s="27" t="str">
        <f>VLOOKUP(O369,'user list'!A:B,2,0)</f>
        <v>ITDD</v>
      </c>
      <c r="F369" s="69" t="s">
        <v>861</v>
      </c>
      <c r="G369" s="69" t="s">
        <v>41</v>
      </c>
      <c r="H369" s="171">
        <v>45818</v>
      </c>
      <c r="I369" s="69" t="s">
        <v>862</v>
      </c>
      <c r="J369" s="69"/>
      <c r="K369" s="69"/>
      <c r="L369" s="69"/>
      <c r="M369" s="171">
        <v>45819</v>
      </c>
      <c r="N369" s="69" t="s">
        <v>784</v>
      </c>
      <c r="O369" s="69" t="s">
        <v>219</v>
      </c>
      <c r="P369" s="69">
        <v>1</v>
      </c>
      <c r="Q369" s="69"/>
      <c r="R369" s="69"/>
      <c r="S369" s="69" t="s">
        <v>785</v>
      </c>
      <c r="T369" s="69" t="s">
        <v>786</v>
      </c>
      <c r="U369" s="69"/>
      <c r="V369" s="69"/>
      <c r="W369" s="69"/>
      <c r="X369" s="69"/>
      <c r="Y369" s="69"/>
      <c r="Z369" s="69"/>
      <c r="AA369" s="69"/>
      <c r="AB369" s="69"/>
      <c r="AC369" s="69"/>
      <c r="AD369" s="69"/>
      <c r="AE369" s="69"/>
      <c r="AF369" s="69"/>
      <c r="AG369" s="69"/>
      <c r="AH369" s="69" t="s">
        <v>279</v>
      </c>
    </row>
    <row r="370" spans="2:34" ht="14.4">
      <c r="B370" s="27" t="str">
        <f>VLOOKUP(I370,raw_OCM!B:C,2,0)</f>
        <v>OCM</v>
      </c>
      <c r="D370" t="b">
        <f t="shared" si="5"/>
        <v>0</v>
      </c>
      <c r="E370" s="27" t="str">
        <f>VLOOKUP(O370,'user list'!A:B,2,0)</f>
        <v>OCM</v>
      </c>
      <c r="F370" s="69" t="s">
        <v>431</v>
      </c>
      <c r="G370" s="69" t="s">
        <v>432</v>
      </c>
      <c r="H370" s="171">
        <v>45819</v>
      </c>
      <c r="I370" s="69" t="s">
        <v>433</v>
      </c>
      <c r="J370" s="69"/>
      <c r="K370" s="69"/>
      <c r="L370" s="69" t="s">
        <v>22</v>
      </c>
      <c r="M370" s="171">
        <v>45819</v>
      </c>
      <c r="N370" s="69" t="s">
        <v>358</v>
      </c>
      <c r="O370" s="69" t="s">
        <v>285</v>
      </c>
      <c r="P370" s="69"/>
      <c r="Q370" s="69"/>
      <c r="R370" s="69"/>
      <c r="S370" s="69"/>
      <c r="T370" s="69"/>
      <c r="U370" s="69"/>
      <c r="V370" s="69" t="s">
        <v>432</v>
      </c>
      <c r="W370" s="69"/>
      <c r="X370" s="69" t="s">
        <v>434</v>
      </c>
      <c r="Y370" s="69" t="s">
        <v>435</v>
      </c>
      <c r="Z370" s="69" t="s">
        <v>324</v>
      </c>
      <c r="AA370" s="69"/>
      <c r="AB370" s="69"/>
      <c r="AC370" s="69" t="s">
        <v>358</v>
      </c>
      <c r="AD370" s="69"/>
      <c r="AE370" s="69"/>
      <c r="AF370" s="69" t="s">
        <v>43</v>
      </c>
      <c r="AG370" s="69"/>
      <c r="AH370" s="69"/>
    </row>
    <row r="371" spans="2:34" ht="14.4">
      <c r="B371" s="27" t="str">
        <f>VLOOKUP(I371,raw_OCM!B:C,2,0)</f>
        <v>OCM</v>
      </c>
      <c r="D371" t="b">
        <f t="shared" si="5"/>
        <v>0</v>
      </c>
      <c r="E371" s="27" t="str">
        <f>VLOOKUP(O371,'user list'!A:B,2,0)</f>
        <v>OCM</v>
      </c>
      <c r="F371" s="69" t="s">
        <v>425</v>
      </c>
      <c r="G371" s="69" t="s">
        <v>426</v>
      </c>
      <c r="H371" s="171">
        <v>45819</v>
      </c>
      <c r="I371" s="69" t="s">
        <v>427</v>
      </c>
      <c r="J371" s="69"/>
      <c r="K371" s="69"/>
      <c r="L371" s="69" t="s">
        <v>17</v>
      </c>
      <c r="M371" s="171">
        <v>45819</v>
      </c>
      <c r="N371" s="69" t="s">
        <v>358</v>
      </c>
      <c r="O371" s="69" t="s">
        <v>285</v>
      </c>
      <c r="P371" s="69">
        <v>1</v>
      </c>
      <c r="Q371" s="69"/>
      <c r="R371" s="69"/>
      <c r="S371" s="69"/>
      <c r="T371" s="69"/>
      <c r="U371" s="69"/>
      <c r="V371" s="69" t="s">
        <v>428</v>
      </c>
      <c r="W371" s="69"/>
      <c r="X371" s="69" t="s">
        <v>429</v>
      </c>
      <c r="Y371" s="69" t="s">
        <v>430</v>
      </c>
      <c r="Z371" s="69" t="s">
        <v>352</v>
      </c>
      <c r="AA371" s="69"/>
      <c r="AB371" s="69"/>
      <c r="AC371" s="69" t="s">
        <v>391</v>
      </c>
      <c r="AD371" s="69"/>
      <c r="AE371" s="69"/>
      <c r="AF371" s="69" t="s">
        <v>43</v>
      </c>
      <c r="AG371" s="69"/>
      <c r="AH371" s="69"/>
    </row>
    <row r="372" spans="2:34" ht="14.4">
      <c r="B372" s="27" t="str">
        <f>VLOOKUP(I372,raw_OCM!B:C,2,0)</f>
        <v>OCM</v>
      </c>
      <c r="D372" t="b">
        <f t="shared" si="5"/>
        <v>0</v>
      </c>
      <c r="E372" s="27" t="str">
        <f>VLOOKUP(O372,'user list'!A:B,2,0)</f>
        <v>OCM</v>
      </c>
      <c r="F372" s="69" t="s">
        <v>436</v>
      </c>
      <c r="G372" s="69" t="s">
        <v>437</v>
      </c>
      <c r="H372" s="171">
        <v>45818</v>
      </c>
      <c r="I372" s="69" t="s">
        <v>438</v>
      </c>
      <c r="J372" s="69"/>
      <c r="K372" s="69"/>
      <c r="L372" s="69" t="s">
        <v>439</v>
      </c>
      <c r="M372" s="171">
        <v>45818</v>
      </c>
      <c r="N372" s="69" t="s">
        <v>358</v>
      </c>
      <c r="O372" s="69" t="s">
        <v>285</v>
      </c>
      <c r="P372" s="69"/>
      <c r="Q372" s="69"/>
      <c r="R372" s="69"/>
      <c r="S372" s="69"/>
      <c r="T372" s="69"/>
      <c r="U372" s="69"/>
      <c r="V372" s="69" t="s">
        <v>440</v>
      </c>
      <c r="W372" s="69"/>
      <c r="X372" s="69" t="s">
        <v>441</v>
      </c>
      <c r="Y372" s="69" t="s">
        <v>331</v>
      </c>
      <c r="Z372" s="69" t="s">
        <v>352</v>
      </c>
      <c r="AA372" s="69"/>
      <c r="AB372" s="69"/>
      <c r="AC372" s="69" t="s">
        <v>358</v>
      </c>
      <c r="AD372" s="69"/>
      <c r="AE372" s="69"/>
      <c r="AF372" s="69" t="s">
        <v>43</v>
      </c>
      <c r="AG372" s="69"/>
      <c r="AH372" s="69"/>
    </row>
    <row r="373" spans="2:34" ht="14.4">
      <c r="B373" s="27" t="e">
        <f>VLOOKUP(I373,raw_OCM!B:C,2,0)</f>
        <v>#N/A</v>
      </c>
      <c r="D373" t="b">
        <f t="shared" si="5"/>
        <v>0</v>
      </c>
      <c r="E373" s="27" t="str">
        <f>VLOOKUP(O373,'user list'!A:B,2,0)</f>
        <v>QCYDO</v>
      </c>
      <c r="F373" s="69" t="s">
        <v>1565</v>
      </c>
      <c r="G373" s="69" t="s">
        <v>866</v>
      </c>
      <c r="H373" s="171">
        <v>45818</v>
      </c>
      <c r="I373" s="69" t="s">
        <v>1566</v>
      </c>
      <c r="J373" s="69"/>
      <c r="K373" s="69"/>
      <c r="L373" s="69"/>
      <c r="M373" s="171">
        <v>45818</v>
      </c>
      <c r="N373" s="69" t="s">
        <v>1433</v>
      </c>
      <c r="O373" s="69" t="s">
        <v>270</v>
      </c>
      <c r="P373" s="69">
        <v>1</v>
      </c>
      <c r="Q373" s="69"/>
      <c r="R373" s="69"/>
      <c r="S373" s="69" t="s">
        <v>792</v>
      </c>
      <c r="T373" s="69" t="s">
        <v>793</v>
      </c>
      <c r="U373" s="69"/>
      <c r="V373" s="69"/>
      <c r="W373" s="69"/>
      <c r="X373" s="69"/>
      <c r="Y373" s="69"/>
      <c r="Z373" s="69"/>
      <c r="AA373" s="69"/>
      <c r="AB373" s="69"/>
      <c r="AC373" s="69"/>
      <c r="AD373" s="69"/>
      <c r="AE373" s="69"/>
      <c r="AF373" s="69"/>
      <c r="AG373" s="69"/>
      <c r="AH373" s="69"/>
    </row>
    <row r="374" spans="2:34" ht="14.4">
      <c r="B374" s="27" t="e">
        <f>VLOOKUP(I374,raw_OCM!B:C,2,0)</f>
        <v>#N/A</v>
      </c>
      <c r="D374" t="b">
        <f t="shared" si="5"/>
        <v>0</v>
      </c>
      <c r="E374" s="27" t="str">
        <f>VLOOKUP(O374,'user list'!A:B,2,0)</f>
        <v>QCYDO</v>
      </c>
      <c r="F374" s="69" t="s">
        <v>1567</v>
      </c>
      <c r="G374" s="69" t="s">
        <v>866</v>
      </c>
      <c r="H374" s="171">
        <v>45812</v>
      </c>
      <c r="I374" s="69" t="s">
        <v>1568</v>
      </c>
      <c r="J374" s="69"/>
      <c r="K374" s="69"/>
      <c r="L374" s="69"/>
      <c r="M374" s="171">
        <v>45818</v>
      </c>
      <c r="N374" s="69" t="s">
        <v>1433</v>
      </c>
      <c r="O374" s="69" t="s">
        <v>270</v>
      </c>
      <c r="P374" s="69">
        <v>1</v>
      </c>
      <c r="Q374" s="69"/>
      <c r="R374" s="69"/>
      <c r="S374" s="69" t="s">
        <v>792</v>
      </c>
      <c r="T374" s="69" t="s">
        <v>793</v>
      </c>
      <c r="U374" s="69"/>
      <c r="V374" s="69"/>
      <c r="W374" s="69"/>
      <c r="X374" s="69"/>
      <c r="Y374" s="69"/>
      <c r="Z374" s="69"/>
      <c r="AA374" s="69"/>
      <c r="AB374" s="69"/>
      <c r="AC374" s="69"/>
      <c r="AD374" s="69"/>
      <c r="AE374" s="69"/>
      <c r="AF374" s="69"/>
      <c r="AG374" s="69"/>
      <c r="AH374" s="69"/>
    </row>
    <row r="375" spans="2:34" ht="14.4">
      <c r="B375" s="27" t="str">
        <f>VLOOKUP(I375,raw_OCM!B:C,2,0)</f>
        <v>OCM</v>
      </c>
      <c r="D375" t="b">
        <f t="shared" si="5"/>
        <v>0</v>
      </c>
      <c r="E375" s="27" t="str">
        <f>VLOOKUP(O375,'user list'!A:B,2,0)</f>
        <v>OCM</v>
      </c>
      <c r="F375" s="69" t="s">
        <v>442</v>
      </c>
      <c r="G375" s="69" t="s">
        <v>443</v>
      </c>
      <c r="H375" s="171">
        <v>45818</v>
      </c>
      <c r="I375" s="69" t="s">
        <v>444</v>
      </c>
      <c r="J375" s="69"/>
      <c r="K375" s="69"/>
      <c r="L375" s="69" t="s">
        <v>15</v>
      </c>
      <c r="M375" s="171">
        <v>45818</v>
      </c>
      <c r="N375" s="69" t="s">
        <v>358</v>
      </c>
      <c r="O375" s="69" t="s">
        <v>285</v>
      </c>
      <c r="P375" s="69">
        <v>1</v>
      </c>
      <c r="Q375" s="69"/>
      <c r="R375" s="69"/>
      <c r="S375" s="69"/>
      <c r="T375" s="69"/>
      <c r="U375" s="69"/>
      <c r="V375" s="69" t="s">
        <v>445</v>
      </c>
      <c r="W375" s="69"/>
      <c r="X375" s="69" t="s">
        <v>446</v>
      </c>
      <c r="Y375" s="69" t="s">
        <v>447</v>
      </c>
      <c r="Z375" s="69" t="s">
        <v>352</v>
      </c>
      <c r="AA375" s="69"/>
      <c r="AB375" s="69"/>
      <c r="AC375" s="69" t="s">
        <v>391</v>
      </c>
      <c r="AD375" s="69"/>
      <c r="AE375" s="69"/>
      <c r="AF375" s="69" t="s">
        <v>43</v>
      </c>
      <c r="AG375" s="69"/>
      <c r="AH375" s="69"/>
    </row>
    <row r="376" spans="2:34" ht="14.4">
      <c r="B376" s="27" t="str">
        <f>VLOOKUP(I376,raw_OCM!B:C,2,0)</f>
        <v>OCM</v>
      </c>
      <c r="D376" t="b">
        <f t="shared" si="5"/>
        <v>0</v>
      </c>
      <c r="E376" s="27" t="str">
        <f>VLOOKUP(O376,'user list'!A:B,2,0)</f>
        <v>OCM</v>
      </c>
      <c r="F376" s="69" t="s">
        <v>448</v>
      </c>
      <c r="G376" s="69" t="s">
        <v>449</v>
      </c>
      <c r="H376" s="171">
        <v>45818</v>
      </c>
      <c r="I376" s="69" t="s">
        <v>450</v>
      </c>
      <c r="J376" s="69"/>
      <c r="K376" s="69"/>
      <c r="L376" s="69" t="s">
        <v>17</v>
      </c>
      <c r="M376" s="171">
        <v>45818</v>
      </c>
      <c r="N376" s="69" t="s">
        <v>358</v>
      </c>
      <c r="O376" s="69" t="s">
        <v>285</v>
      </c>
      <c r="P376" s="69">
        <v>1</v>
      </c>
      <c r="Q376" s="69"/>
      <c r="R376" s="69"/>
      <c r="S376" s="69"/>
      <c r="T376" s="69"/>
      <c r="U376" s="69"/>
      <c r="V376" s="69" t="s">
        <v>449</v>
      </c>
      <c r="W376" s="69"/>
      <c r="X376" s="69" t="s">
        <v>451</v>
      </c>
      <c r="Y376" s="69" t="s">
        <v>336</v>
      </c>
      <c r="Z376" s="69" t="s">
        <v>352</v>
      </c>
      <c r="AA376" s="69"/>
      <c r="AB376" s="69"/>
      <c r="AC376" s="69" t="s">
        <v>391</v>
      </c>
      <c r="AD376" s="69"/>
      <c r="AE376" s="69"/>
      <c r="AF376" s="69" t="s">
        <v>43</v>
      </c>
      <c r="AG376" s="69"/>
      <c r="AH376" s="69"/>
    </row>
    <row r="377" spans="2:34" ht="14.4">
      <c r="B377" s="27" t="e">
        <f>VLOOKUP(I377,raw_OCM!B:C,2,0)</f>
        <v>#N/A</v>
      </c>
      <c r="D377" t="b">
        <f t="shared" si="5"/>
        <v>0</v>
      </c>
      <c r="E377" s="27" t="str">
        <f>VLOOKUP(O377,'user list'!A:B,2,0)</f>
        <v>PESO</v>
      </c>
      <c r="F377" s="69" t="s">
        <v>1741</v>
      </c>
      <c r="G377" s="69" t="s">
        <v>83</v>
      </c>
      <c r="H377" s="171">
        <v>45818</v>
      </c>
      <c r="I377" s="69" t="s">
        <v>1742</v>
      </c>
      <c r="J377" s="69"/>
      <c r="K377" s="69"/>
      <c r="L377" s="69"/>
      <c r="M377" s="171">
        <v>45818</v>
      </c>
      <c r="N377" s="69" t="s">
        <v>1743</v>
      </c>
      <c r="O377" s="69" t="s">
        <v>259</v>
      </c>
      <c r="P377" s="69">
        <v>1</v>
      </c>
      <c r="Q377" s="69"/>
      <c r="R377" s="69"/>
      <c r="S377" s="69" t="s">
        <v>889</v>
      </c>
      <c r="T377" s="69" t="s">
        <v>1744</v>
      </c>
      <c r="U377" s="69"/>
      <c r="V377" s="69"/>
      <c r="W377" s="69"/>
      <c r="X377" s="69"/>
      <c r="Y377" s="69"/>
      <c r="Z377" s="69"/>
      <c r="AA377" s="69"/>
      <c r="AB377" s="69"/>
      <c r="AC377" s="69"/>
      <c r="AD377" s="69"/>
      <c r="AE377" s="69"/>
      <c r="AF377" s="69"/>
      <c r="AG377" s="69"/>
      <c r="AH377" s="69" t="s">
        <v>259</v>
      </c>
    </row>
    <row r="378" spans="2:34" ht="14.4">
      <c r="B378" s="27" t="e">
        <f>VLOOKUP(I378,raw_OCM!B:C,2,0)</f>
        <v>#N/A</v>
      </c>
      <c r="D378" t="b">
        <f t="shared" si="5"/>
        <v>0</v>
      </c>
      <c r="E378" s="27" t="str">
        <f>VLOOKUP(O378,'user list'!A:B,2,0)</f>
        <v>PESO</v>
      </c>
      <c r="F378" s="69" t="s">
        <v>1569</v>
      </c>
      <c r="G378" s="69" t="s">
        <v>83</v>
      </c>
      <c r="H378" s="171">
        <v>45818</v>
      </c>
      <c r="I378" s="69" t="s">
        <v>1570</v>
      </c>
      <c r="J378" s="69"/>
      <c r="K378" s="69"/>
      <c r="L378" s="69"/>
      <c r="M378" s="171">
        <v>45818</v>
      </c>
      <c r="N378" s="69" t="s">
        <v>1433</v>
      </c>
      <c r="O378" s="69" t="s">
        <v>259</v>
      </c>
      <c r="P378" s="69">
        <v>1</v>
      </c>
      <c r="Q378" s="69"/>
      <c r="R378" s="69"/>
      <c r="S378" s="69" t="s">
        <v>792</v>
      </c>
      <c r="T378" s="69" t="s">
        <v>793</v>
      </c>
      <c r="U378" s="69"/>
      <c r="V378" s="69"/>
      <c r="W378" s="69"/>
      <c r="X378" s="69"/>
      <c r="Y378" s="69"/>
      <c r="Z378" s="69"/>
      <c r="AA378" s="69"/>
      <c r="AB378" s="69"/>
      <c r="AC378" s="69"/>
      <c r="AD378" s="69"/>
      <c r="AE378" s="69"/>
      <c r="AF378" s="69"/>
      <c r="AG378" s="69"/>
      <c r="AH378" s="69"/>
    </row>
    <row r="379" spans="2:34" ht="14.4">
      <c r="B379" s="27" t="e">
        <f>VLOOKUP(I379,raw_OCM!B:C,2,0)</f>
        <v>#N/A</v>
      </c>
      <c r="D379" t="b">
        <f t="shared" si="5"/>
        <v>0</v>
      </c>
      <c r="E379" s="27" t="str">
        <f>VLOOKUP(O379,'user list'!A:B,2,0)</f>
        <v>OCAs</v>
      </c>
      <c r="F379" s="69" t="s">
        <v>863</v>
      </c>
      <c r="G379" s="69" t="s">
        <v>45</v>
      </c>
      <c r="H379" s="171">
        <v>45817</v>
      </c>
      <c r="I379" s="69" t="s">
        <v>864</v>
      </c>
      <c r="J379" s="69"/>
      <c r="K379" s="69"/>
      <c r="L379" s="69"/>
      <c r="M379" s="171">
        <v>45818</v>
      </c>
      <c r="N379" s="69" t="s">
        <v>784</v>
      </c>
      <c r="O379" s="69" t="s">
        <v>279</v>
      </c>
      <c r="P379" s="69">
        <v>1</v>
      </c>
      <c r="Q379" s="69"/>
      <c r="R379" s="69"/>
      <c r="S379" s="69" t="s">
        <v>785</v>
      </c>
      <c r="T379" s="69" t="s">
        <v>786</v>
      </c>
      <c r="U379" s="69"/>
      <c r="V379" s="69"/>
      <c r="W379" s="69"/>
      <c r="X379" s="69"/>
      <c r="Y379" s="69"/>
      <c r="Z379" s="69"/>
      <c r="AA379" s="69"/>
      <c r="AB379" s="69"/>
      <c r="AC379" s="69"/>
      <c r="AD379" s="69"/>
      <c r="AE379" s="69"/>
      <c r="AF379" s="69"/>
      <c r="AG379" s="69"/>
      <c r="AH379" s="69" t="s">
        <v>207</v>
      </c>
    </row>
    <row r="380" spans="2:34" ht="14.4">
      <c r="B380" s="27" t="e">
        <f>VLOOKUP(I380,raw_OCM!B:C,2,0)</f>
        <v>#N/A</v>
      </c>
      <c r="D380" t="b">
        <f t="shared" si="5"/>
        <v>0</v>
      </c>
      <c r="E380" s="27" t="str">
        <f>VLOOKUP(O380,'user list'!A:B,2,0)</f>
        <v>QCYDO</v>
      </c>
      <c r="F380" s="69" t="s">
        <v>1571</v>
      </c>
      <c r="G380" s="69" t="s">
        <v>866</v>
      </c>
      <c r="H380" s="171">
        <v>45818</v>
      </c>
      <c r="I380" s="69" t="s">
        <v>1572</v>
      </c>
      <c r="J380" s="69"/>
      <c r="K380" s="69"/>
      <c r="L380" s="69"/>
      <c r="M380" s="171">
        <v>45818</v>
      </c>
      <c r="N380" s="69" t="s">
        <v>1433</v>
      </c>
      <c r="O380" s="69" t="s">
        <v>270</v>
      </c>
      <c r="P380" s="69">
        <v>1</v>
      </c>
      <c r="Q380" s="69"/>
      <c r="R380" s="69"/>
      <c r="S380" s="69" t="s">
        <v>889</v>
      </c>
      <c r="T380" s="69" t="s">
        <v>1573</v>
      </c>
      <c r="U380" s="69"/>
      <c r="V380" s="69"/>
      <c r="W380" s="69"/>
      <c r="X380" s="69"/>
      <c r="Y380" s="69"/>
      <c r="Z380" s="69"/>
      <c r="AA380" s="69"/>
      <c r="AB380" s="69"/>
      <c r="AC380" s="69"/>
      <c r="AD380" s="69"/>
      <c r="AE380" s="69"/>
      <c r="AF380" s="69"/>
      <c r="AG380" s="69"/>
      <c r="AH380" s="69"/>
    </row>
    <row r="381" spans="2:34" ht="14.4">
      <c r="B381" s="27" t="e">
        <f>VLOOKUP(I381,raw_OCM!B:C,2,0)</f>
        <v>#N/A</v>
      </c>
      <c r="D381" t="b">
        <f t="shared" si="5"/>
        <v>0</v>
      </c>
      <c r="E381" s="27" t="str">
        <f>VLOOKUP(O381,'user list'!A:B,2,0)</f>
        <v>QCYDO</v>
      </c>
      <c r="F381" s="69" t="s">
        <v>1574</v>
      </c>
      <c r="G381" s="69" t="s">
        <v>866</v>
      </c>
      <c r="H381" s="171">
        <v>45818</v>
      </c>
      <c r="I381" s="69" t="s">
        <v>1575</v>
      </c>
      <c r="J381" s="69"/>
      <c r="K381" s="69"/>
      <c r="L381" s="69"/>
      <c r="M381" s="171">
        <v>45818</v>
      </c>
      <c r="N381" s="69" t="s">
        <v>784</v>
      </c>
      <c r="O381" s="69" t="s">
        <v>270</v>
      </c>
      <c r="P381" s="69">
        <v>1</v>
      </c>
      <c r="Q381" s="69"/>
      <c r="R381" s="69"/>
      <c r="S381" s="69" t="s">
        <v>785</v>
      </c>
      <c r="T381" s="69" t="s">
        <v>786</v>
      </c>
      <c r="U381" s="69"/>
      <c r="V381" s="69"/>
      <c r="W381" s="69"/>
      <c r="X381" s="69"/>
      <c r="Y381" s="69"/>
      <c r="Z381" s="69"/>
      <c r="AA381" s="69"/>
      <c r="AB381" s="69"/>
      <c r="AC381" s="69"/>
      <c r="AD381" s="69"/>
      <c r="AE381" s="69"/>
      <c r="AF381" s="69"/>
      <c r="AG381" s="69"/>
      <c r="AH381" s="69" t="s">
        <v>269</v>
      </c>
    </row>
    <row r="382" spans="2:34" ht="14.4">
      <c r="B382" s="27" t="e">
        <f>VLOOKUP(I382,raw_OCM!B:C,2,0)</f>
        <v>#N/A</v>
      </c>
      <c r="D382" t="b">
        <f t="shared" si="5"/>
        <v>0</v>
      </c>
      <c r="E382" s="27" t="str">
        <f>VLOOKUP(O382,'user list'!A:B,2,0)</f>
        <v>QCYDO</v>
      </c>
      <c r="F382" s="69" t="s">
        <v>865</v>
      </c>
      <c r="G382" s="69" t="s">
        <v>866</v>
      </c>
      <c r="H382" s="171">
        <v>45818</v>
      </c>
      <c r="I382" s="69" t="s">
        <v>867</v>
      </c>
      <c r="J382" s="69"/>
      <c r="K382" s="69"/>
      <c r="L382" s="69"/>
      <c r="M382" s="171">
        <v>45818</v>
      </c>
      <c r="N382" s="69" t="s">
        <v>784</v>
      </c>
      <c r="O382" s="69" t="s">
        <v>270</v>
      </c>
      <c r="P382" s="69">
        <v>1</v>
      </c>
      <c r="Q382" s="69"/>
      <c r="R382" s="69"/>
      <c r="S382" s="69" t="s">
        <v>785</v>
      </c>
      <c r="T382" s="69" t="s">
        <v>786</v>
      </c>
      <c r="U382" s="69"/>
      <c r="V382" s="69"/>
      <c r="W382" s="69"/>
      <c r="X382" s="69"/>
      <c r="Y382" s="69"/>
      <c r="Z382" s="69"/>
      <c r="AA382" s="69"/>
      <c r="AB382" s="69"/>
      <c r="AC382" s="69"/>
      <c r="AD382" s="69"/>
      <c r="AE382" s="69"/>
      <c r="AF382" s="69"/>
      <c r="AG382" s="69"/>
      <c r="AH382" s="69" t="s">
        <v>217</v>
      </c>
    </row>
    <row r="383" spans="2:34" ht="14.4">
      <c r="B383" s="27" t="e">
        <f>VLOOKUP(I383,raw_OCM!B:C,2,0)</f>
        <v>#N/A</v>
      </c>
      <c r="D383" t="b">
        <f t="shared" si="5"/>
        <v>0</v>
      </c>
      <c r="E383" s="27" t="str">
        <f>VLOOKUP(O383,'user list'!A:B,2,0)</f>
        <v>QCYDO</v>
      </c>
      <c r="F383" s="69" t="s">
        <v>868</v>
      </c>
      <c r="G383" s="69" t="s">
        <v>866</v>
      </c>
      <c r="H383" s="171">
        <v>45818</v>
      </c>
      <c r="I383" s="69" t="s">
        <v>869</v>
      </c>
      <c r="J383" s="69"/>
      <c r="K383" s="69"/>
      <c r="L383" s="69"/>
      <c r="M383" s="171">
        <v>45818</v>
      </c>
      <c r="N383" s="69" t="s">
        <v>784</v>
      </c>
      <c r="O383" s="69" t="s">
        <v>270</v>
      </c>
      <c r="P383" s="69">
        <v>1</v>
      </c>
      <c r="Q383" s="69"/>
      <c r="R383" s="69"/>
      <c r="S383" s="69" t="s">
        <v>785</v>
      </c>
      <c r="T383" s="69" t="s">
        <v>786</v>
      </c>
      <c r="U383" s="69"/>
      <c r="V383" s="69"/>
      <c r="W383" s="69"/>
      <c r="X383" s="69"/>
      <c r="Y383" s="69"/>
      <c r="Z383" s="69"/>
      <c r="AA383" s="69"/>
      <c r="AB383" s="69"/>
      <c r="AC383" s="69"/>
      <c r="AD383" s="69"/>
      <c r="AE383" s="69"/>
      <c r="AF383" s="69"/>
      <c r="AG383" s="69"/>
      <c r="AH383" s="69" t="s">
        <v>273</v>
      </c>
    </row>
    <row r="384" spans="2:34" ht="14.4">
      <c r="B384" s="27" t="e">
        <f>VLOOKUP(I384,raw_OCM!B:C,2,0)</f>
        <v>#N/A</v>
      </c>
      <c r="D384" t="b">
        <f t="shared" si="5"/>
        <v>0</v>
      </c>
      <c r="E384" s="27" t="str">
        <f>VLOOKUP(O384,'user list'!A:B,2,0)</f>
        <v>QCYDO</v>
      </c>
      <c r="F384" s="69" t="s">
        <v>870</v>
      </c>
      <c r="G384" s="69" t="s">
        <v>866</v>
      </c>
      <c r="H384" s="171">
        <v>45818</v>
      </c>
      <c r="I384" s="69" t="s">
        <v>871</v>
      </c>
      <c r="J384" s="69"/>
      <c r="K384" s="69"/>
      <c r="L384" s="69"/>
      <c r="M384" s="171">
        <v>45818</v>
      </c>
      <c r="N384" s="69" t="s">
        <v>784</v>
      </c>
      <c r="O384" s="69" t="s">
        <v>270</v>
      </c>
      <c r="P384" s="69">
        <v>1</v>
      </c>
      <c r="Q384" s="69"/>
      <c r="R384" s="69"/>
      <c r="S384" s="69" t="s">
        <v>785</v>
      </c>
      <c r="T384" s="69" t="s">
        <v>786</v>
      </c>
      <c r="U384" s="69"/>
      <c r="V384" s="69"/>
      <c r="W384" s="69"/>
      <c r="X384" s="69"/>
      <c r="Y384" s="69"/>
      <c r="Z384" s="69"/>
      <c r="AA384" s="69"/>
      <c r="AB384" s="69"/>
      <c r="AC384" s="69"/>
      <c r="AD384" s="69"/>
      <c r="AE384" s="69"/>
      <c r="AF384" s="69"/>
      <c r="AG384" s="69"/>
      <c r="AH384" s="69" t="s">
        <v>196</v>
      </c>
    </row>
    <row r="385" spans="2:34" ht="14.4">
      <c r="B385" s="27" t="e">
        <f>VLOOKUP(I385,raw_OCM!B:C,2,0)</f>
        <v>#N/A</v>
      </c>
      <c r="D385" t="b">
        <f t="shared" si="5"/>
        <v>0</v>
      </c>
      <c r="E385" s="27" t="str">
        <f>VLOOKUP(O385,'user list'!A:B,2,0)</f>
        <v>PLEB</v>
      </c>
      <c r="F385" s="69" t="s">
        <v>872</v>
      </c>
      <c r="G385" s="69" t="s">
        <v>84</v>
      </c>
      <c r="H385" s="171">
        <v>45818</v>
      </c>
      <c r="I385" s="69" t="s">
        <v>873</v>
      </c>
      <c r="J385" s="69"/>
      <c r="K385" s="69"/>
      <c r="L385" s="69" t="s">
        <v>874</v>
      </c>
      <c r="M385" s="171">
        <v>45818</v>
      </c>
      <c r="N385" s="69" t="s">
        <v>784</v>
      </c>
      <c r="O385" s="69" t="s">
        <v>260</v>
      </c>
      <c r="P385" s="69"/>
      <c r="Q385" s="69"/>
      <c r="R385" s="69"/>
      <c r="S385" s="69" t="s">
        <v>785</v>
      </c>
      <c r="T385" s="69" t="s">
        <v>786</v>
      </c>
      <c r="U385" s="69" t="s">
        <v>809</v>
      </c>
      <c r="V385" s="69"/>
      <c r="W385" s="69"/>
      <c r="X385" s="69"/>
      <c r="Y385" s="69"/>
      <c r="Z385" s="69"/>
      <c r="AA385" s="69"/>
      <c r="AB385" s="69"/>
      <c r="AC385" s="69"/>
      <c r="AD385" s="69"/>
      <c r="AE385" s="69"/>
      <c r="AF385" s="69"/>
      <c r="AG385" s="69"/>
      <c r="AH385" s="69" t="s">
        <v>219</v>
      </c>
    </row>
    <row r="386" spans="2:34" ht="14.4">
      <c r="B386" s="27" t="e">
        <f>VLOOKUP(I386,raw_OCM!B:C,2,0)</f>
        <v>#N/A</v>
      </c>
      <c r="D386" t="b">
        <f t="shared" si="5"/>
        <v>0</v>
      </c>
      <c r="E386" s="27" t="str">
        <f>VLOOKUP(O386,'user list'!A:B,2,0)</f>
        <v>QCYDO</v>
      </c>
      <c r="F386" s="69" t="s">
        <v>875</v>
      </c>
      <c r="G386" s="69" t="s">
        <v>866</v>
      </c>
      <c r="H386" s="171">
        <v>45818</v>
      </c>
      <c r="I386" s="69" t="s">
        <v>876</v>
      </c>
      <c r="J386" s="69"/>
      <c r="K386" s="69"/>
      <c r="L386" s="69"/>
      <c r="M386" s="171">
        <v>45818</v>
      </c>
      <c r="N386" s="69" t="s">
        <v>784</v>
      </c>
      <c r="O386" s="69" t="s">
        <v>270</v>
      </c>
      <c r="P386" s="69">
        <v>1</v>
      </c>
      <c r="Q386" s="69"/>
      <c r="R386" s="69"/>
      <c r="S386" s="69" t="s">
        <v>785</v>
      </c>
      <c r="T386" s="69" t="s">
        <v>786</v>
      </c>
      <c r="U386" s="69"/>
      <c r="V386" s="69"/>
      <c r="W386" s="69"/>
      <c r="X386" s="69"/>
      <c r="Y386" s="69"/>
      <c r="Z386" s="69"/>
      <c r="AA386" s="69"/>
      <c r="AB386" s="69"/>
      <c r="AC386" s="69"/>
      <c r="AD386" s="69"/>
      <c r="AE386" s="69"/>
      <c r="AF386" s="69"/>
      <c r="AG386" s="69"/>
      <c r="AH386" s="69" t="s">
        <v>261</v>
      </c>
    </row>
    <row r="387" spans="2:34" ht="14.4">
      <c r="B387" s="27" t="e">
        <f>VLOOKUP(I387,raw_OCM!B:C,2,0)</f>
        <v>#N/A</v>
      </c>
      <c r="D387" t="b">
        <f t="shared" si="5"/>
        <v>0</v>
      </c>
      <c r="E387" s="27" t="str">
        <f>VLOOKUP(O387,'user list'!A:B,2,0)</f>
        <v>DOE</v>
      </c>
      <c r="F387" s="69" t="s">
        <v>877</v>
      </c>
      <c r="G387" s="69" t="s">
        <v>69</v>
      </c>
      <c r="H387" s="171">
        <v>45818</v>
      </c>
      <c r="I387" s="69" t="s">
        <v>878</v>
      </c>
      <c r="J387" s="69"/>
      <c r="K387" s="69"/>
      <c r="L387" s="69"/>
      <c r="M387" s="171">
        <v>45818</v>
      </c>
      <c r="N387" s="69" t="s">
        <v>784</v>
      </c>
      <c r="O387" s="69" t="s">
        <v>212</v>
      </c>
      <c r="P387" s="69">
        <v>1</v>
      </c>
      <c r="Q387" s="69" t="s">
        <v>879</v>
      </c>
      <c r="R387" s="69"/>
      <c r="S387" s="69" t="s">
        <v>851</v>
      </c>
      <c r="T387" s="69" t="s">
        <v>852</v>
      </c>
      <c r="U387" s="69" t="s">
        <v>787</v>
      </c>
      <c r="V387" s="69"/>
      <c r="W387" s="69"/>
      <c r="X387" s="69"/>
      <c r="Y387" s="69"/>
      <c r="Z387" s="69"/>
      <c r="AA387" s="69"/>
      <c r="AB387" s="69"/>
      <c r="AC387" s="69"/>
      <c r="AD387" s="69"/>
      <c r="AE387" s="69"/>
      <c r="AF387" s="69"/>
      <c r="AG387" s="69"/>
      <c r="AH387" s="69" t="s">
        <v>196</v>
      </c>
    </row>
    <row r="388" spans="2:34" ht="14.4">
      <c r="B388" s="27" t="e">
        <f>VLOOKUP(I388,raw_OCM!B:C,2,0)</f>
        <v>#N/A</v>
      </c>
      <c r="D388" t="b">
        <f t="shared" si="5"/>
        <v>0</v>
      </c>
      <c r="E388" s="27" t="str">
        <f>VLOOKUP(O388,'user list'!A:B,2,0)</f>
        <v>QCYDO</v>
      </c>
      <c r="F388" s="69" t="s">
        <v>880</v>
      </c>
      <c r="G388" s="69" t="s">
        <v>866</v>
      </c>
      <c r="H388" s="171">
        <v>45818</v>
      </c>
      <c r="I388" s="69" t="s">
        <v>881</v>
      </c>
      <c r="J388" s="69"/>
      <c r="K388" s="69"/>
      <c r="L388" s="69"/>
      <c r="M388" s="171">
        <v>45818</v>
      </c>
      <c r="N388" s="69" t="s">
        <v>784</v>
      </c>
      <c r="O388" s="69" t="s">
        <v>270</v>
      </c>
      <c r="P388" s="69">
        <v>1</v>
      </c>
      <c r="Q388" s="69"/>
      <c r="R388" s="69"/>
      <c r="S388" s="69" t="s">
        <v>828</v>
      </c>
      <c r="T388" s="69" t="s">
        <v>829</v>
      </c>
      <c r="U388" s="69"/>
      <c r="V388" s="69"/>
      <c r="W388" s="69"/>
      <c r="X388" s="69"/>
      <c r="Y388" s="69"/>
      <c r="Z388" s="69"/>
      <c r="AA388" s="69"/>
      <c r="AB388" s="69"/>
      <c r="AC388" s="69"/>
      <c r="AD388" s="69"/>
      <c r="AE388" s="69"/>
      <c r="AF388" s="69"/>
      <c r="AG388" s="69"/>
      <c r="AH388" s="69" t="s">
        <v>200</v>
      </c>
    </row>
    <row r="389" spans="2:34" ht="14.4">
      <c r="B389" s="27" t="e">
        <f>VLOOKUP(I389,raw_OCM!B:C,2,0)</f>
        <v>#N/A</v>
      </c>
      <c r="D389" t="b">
        <f t="shared" si="5"/>
        <v>0</v>
      </c>
      <c r="E389" s="27" t="str">
        <f>VLOOKUP(O389,'user list'!A:B,2,0)</f>
        <v>QCYDO</v>
      </c>
      <c r="F389" s="69" t="s">
        <v>1576</v>
      </c>
      <c r="G389" s="69" t="s">
        <v>866</v>
      </c>
      <c r="H389" s="171">
        <v>45818</v>
      </c>
      <c r="I389" s="69" t="s">
        <v>1577</v>
      </c>
      <c r="J389" s="69"/>
      <c r="K389" s="69"/>
      <c r="L389" s="69"/>
      <c r="M389" s="171">
        <v>45818</v>
      </c>
      <c r="N389" s="69" t="s">
        <v>1433</v>
      </c>
      <c r="O389" s="69" t="s">
        <v>270</v>
      </c>
      <c r="P389" s="69">
        <v>1</v>
      </c>
      <c r="Q389" s="69"/>
      <c r="R389" s="69"/>
      <c r="S389" s="69" t="s">
        <v>785</v>
      </c>
      <c r="T389" s="69" t="s">
        <v>786</v>
      </c>
      <c r="U389" s="69"/>
      <c r="V389" s="69"/>
      <c r="W389" s="69"/>
      <c r="X389" s="69"/>
      <c r="Y389" s="69"/>
      <c r="Z389" s="69"/>
      <c r="AA389" s="69"/>
      <c r="AB389" s="69"/>
      <c r="AC389" s="69"/>
      <c r="AD389" s="69"/>
      <c r="AE389" s="69"/>
      <c r="AF389" s="69"/>
      <c r="AG389" s="69"/>
      <c r="AH389" s="69"/>
    </row>
    <row r="390" spans="2:34" ht="14.4">
      <c r="B390" s="27" t="e">
        <f>VLOOKUP(I390,raw_OCM!B:C,2,0)</f>
        <v>#N/A</v>
      </c>
      <c r="D390" t="b">
        <f t="shared" si="5"/>
        <v>0</v>
      </c>
      <c r="E390" s="27" t="str">
        <f>VLOOKUP(O390,'user list'!A:B,2,0)</f>
        <v>QCYDO</v>
      </c>
      <c r="F390" s="69" t="s">
        <v>882</v>
      </c>
      <c r="G390" s="69" t="s">
        <v>866</v>
      </c>
      <c r="H390" s="171">
        <v>45818</v>
      </c>
      <c r="I390" s="69" t="s">
        <v>883</v>
      </c>
      <c r="J390" s="69"/>
      <c r="K390" s="69"/>
      <c r="L390" s="69"/>
      <c r="M390" s="171">
        <v>45818</v>
      </c>
      <c r="N390" s="69" t="s">
        <v>784</v>
      </c>
      <c r="O390" s="69" t="s">
        <v>270</v>
      </c>
      <c r="P390" s="69">
        <v>1</v>
      </c>
      <c r="Q390" s="69"/>
      <c r="R390" s="69"/>
      <c r="S390" s="69" t="s">
        <v>792</v>
      </c>
      <c r="T390" s="69" t="s">
        <v>793</v>
      </c>
      <c r="U390" s="69"/>
      <c r="V390" s="69"/>
      <c r="W390" s="69"/>
      <c r="X390" s="69"/>
      <c r="Y390" s="69"/>
      <c r="Z390" s="69"/>
      <c r="AA390" s="69"/>
      <c r="AB390" s="69"/>
      <c r="AC390" s="69"/>
      <c r="AD390" s="69"/>
      <c r="AE390" s="69"/>
      <c r="AF390" s="69"/>
      <c r="AG390" s="69"/>
      <c r="AH390" s="69" t="s">
        <v>217</v>
      </c>
    </row>
    <row r="391" spans="2:34" ht="14.4">
      <c r="B391" s="27" t="e">
        <f>VLOOKUP(I391,raw_OCM!B:C,2,0)</f>
        <v>#N/A</v>
      </c>
      <c r="D391" t="b">
        <f t="shared" si="5"/>
        <v>0</v>
      </c>
      <c r="E391" s="27" t="str">
        <f>VLOOKUP(O391,'user list'!A:B,2,0)</f>
        <v>QCYDO</v>
      </c>
      <c r="F391" s="69" t="s">
        <v>884</v>
      </c>
      <c r="G391" s="69" t="s">
        <v>151</v>
      </c>
      <c r="H391" s="171">
        <v>45818</v>
      </c>
      <c r="I391" s="69" t="s">
        <v>885</v>
      </c>
      <c r="J391" s="69"/>
      <c r="K391" s="69"/>
      <c r="L391" s="69"/>
      <c r="M391" s="171">
        <v>45818</v>
      </c>
      <c r="N391" s="69" t="s">
        <v>784</v>
      </c>
      <c r="O391" s="69" t="s">
        <v>270</v>
      </c>
      <c r="P391" s="69">
        <v>1</v>
      </c>
      <c r="Q391" s="69"/>
      <c r="R391" s="69"/>
      <c r="S391" s="69" t="s">
        <v>785</v>
      </c>
      <c r="T391" s="69" t="s">
        <v>886</v>
      </c>
      <c r="U391" s="69"/>
      <c r="V391" s="69"/>
      <c r="W391" s="69"/>
      <c r="X391" s="69"/>
      <c r="Y391" s="69"/>
      <c r="Z391" s="69"/>
      <c r="AA391" s="69"/>
      <c r="AB391" s="69"/>
      <c r="AC391" s="69"/>
      <c r="AD391" s="69"/>
      <c r="AE391" s="69"/>
      <c r="AF391" s="69"/>
      <c r="AG391" s="69"/>
      <c r="AH391" s="69" t="s">
        <v>190</v>
      </c>
    </row>
    <row r="392" spans="2:34" ht="14.4">
      <c r="B392" s="27" t="e">
        <f>VLOOKUP(I392,raw_OCM!B:C,2,0)</f>
        <v>#N/A</v>
      </c>
      <c r="D392" t="b">
        <f t="shared" si="5"/>
        <v>0</v>
      </c>
      <c r="E392" s="27" t="str">
        <f>VLOOKUP(O392,'user list'!A:B,2,0)</f>
        <v>PLEB</v>
      </c>
      <c r="F392" s="69" t="s">
        <v>872</v>
      </c>
      <c r="G392" s="69" t="s">
        <v>84</v>
      </c>
      <c r="H392" s="171">
        <v>45818</v>
      </c>
      <c r="I392" s="69" t="s">
        <v>1578</v>
      </c>
      <c r="J392" s="69"/>
      <c r="K392" s="171">
        <v>45824</v>
      </c>
      <c r="L392" s="69"/>
      <c r="M392" s="171">
        <v>45818</v>
      </c>
      <c r="N392" s="69" t="s">
        <v>1433</v>
      </c>
      <c r="O392" s="69" t="s">
        <v>260</v>
      </c>
      <c r="P392" s="69">
        <v>1</v>
      </c>
      <c r="Q392" s="69"/>
      <c r="R392" s="69" t="s">
        <v>260</v>
      </c>
      <c r="S392" s="69" t="s">
        <v>785</v>
      </c>
      <c r="T392" s="69" t="s">
        <v>786</v>
      </c>
      <c r="U392" s="69" t="s">
        <v>809</v>
      </c>
      <c r="V392" s="69"/>
      <c r="W392" s="69"/>
      <c r="X392" s="69"/>
      <c r="Y392" s="69"/>
      <c r="Z392" s="69"/>
      <c r="AA392" s="69"/>
      <c r="AB392" s="69"/>
      <c r="AC392" s="69"/>
      <c r="AD392" s="69"/>
      <c r="AE392" s="69"/>
      <c r="AF392" s="69"/>
      <c r="AG392" s="69"/>
      <c r="AH392" s="69"/>
    </row>
    <row r="393" spans="2:34" ht="14.4">
      <c r="B393" s="27" t="e">
        <f>VLOOKUP(I393,raw_OCM!B:C,2,0)</f>
        <v>#N/A</v>
      </c>
      <c r="D393" t="b">
        <f t="shared" si="5"/>
        <v>0</v>
      </c>
      <c r="E393" s="27" t="str">
        <f>VLOOKUP(O393,'user list'!A:B,2,0)</f>
        <v>CPDD</v>
      </c>
      <c r="F393" s="69" t="s">
        <v>887</v>
      </c>
      <c r="G393" s="69" t="s">
        <v>119</v>
      </c>
      <c r="H393" s="171">
        <v>45818</v>
      </c>
      <c r="I393" s="69" t="s">
        <v>888</v>
      </c>
      <c r="J393" s="69"/>
      <c r="K393" s="69"/>
      <c r="L393" s="69"/>
      <c r="M393" s="171">
        <v>45818</v>
      </c>
      <c r="N393" s="69" t="s">
        <v>784</v>
      </c>
      <c r="O393" s="69" t="s">
        <v>205</v>
      </c>
      <c r="P393" s="69">
        <v>1</v>
      </c>
      <c r="Q393" s="69"/>
      <c r="R393" s="69"/>
      <c r="S393" s="69" t="s">
        <v>889</v>
      </c>
      <c r="T393" s="69" t="s">
        <v>890</v>
      </c>
      <c r="U393" s="69"/>
      <c r="V393" s="69"/>
      <c r="W393" s="69"/>
      <c r="X393" s="69"/>
      <c r="Y393" s="69"/>
      <c r="Z393" s="69"/>
      <c r="AA393" s="69"/>
      <c r="AB393" s="69"/>
      <c r="AC393" s="69"/>
      <c r="AD393" s="69"/>
      <c r="AE393" s="69"/>
      <c r="AF393" s="69"/>
      <c r="AG393" s="69"/>
      <c r="AH393" s="69" t="s">
        <v>217</v>
      </c>
    </row>
    <row r="394" spans="2:34" ht="14.4">
      <c r="B394" s="27" t="e">
        <f>VLOOKUP(I394,raw_OCM!B:C,2,0)</f>
        <v>#N/A</v>
      </c>
      <c r="D394" t="b">
        <f t="shared" si="5"/>
        <v>0</v>
      </c>
      <c r="E394" s="27" t="str">
        <f>VLOOKUP(O394,'user list'!A:B,2,0)</f>
        <v>CPDD</v>
      </c>
      <c r="F394" s="69" t="s">
        <v>891</v>
      </c>
      <c r="G394" s="69" t="s">
        <v>119</v>
      </c>
      <c r="H394" s="171">
        <v>45817</v>
      </c>
      <c r="I394" s="69" t="s">
        <v>892</v>
      </c>
      <c r="J394" s="69"/>
      <c r="K394" s="69"/>
      <c r="L394" s="69"/>
      <c r="M394" s="171">
        <v>45818</v>
      </c>
      <c r="N394" s="69" t="s">
        <v>784</v>
      </c>
      <c r="O394" s="69" t="s">
        <v>205</v>
      </c>
      <c r="P394" s="69">
        <v>1</v>
      </c>
      <c r="Q394" s="69"/>
      <c r="R394" s="69"/>
      <c r="S394" s="69" t="s">
        <v>792</v>
      </c>
      <c r="T394" s="69" t="s">
        <v>793</v>
      </c>
      <c r="U394" s="69" t="s">
        <v>787</v>
      </c>
      <c r="V394" s="69"/>
      <c r="W394" s="69"/>
      <c r="X394" s="69"/>
      <c r="Y394" s="69"/>
      <c r="Z394" s="69"/>
      <c r="AA394" s="69"/>
      <c r="AB394" s="69"/>
      <c r="AC394" s="69"/>
      <c r="AD394" s="69"/>
      <c r="AE394" s="69"/>
      <c r="AF394" s="69"/>
      <c r="AG394" s="69"/>
      <c r="AH394" s="69" t="s">
        <v>217</v>
      </c>
    </row>
    <row r="395" spans="2:34" ht="14.4">
      <c r="B395" s="27" t="str">
        <f>VLOOKUP(I395,raw_OCM!B:C,2,0)</f>
        <v>OCM</v>
      </c>
      <c r="D395" t="b">
        <f t="shared" si="5"/>
        <v>0</v>
      </c>
      <c r="E395" s="27" t="str">
        <f>VLOOKUP(O395,'user list'!A:B,2,0)</f>
        <v>OCM</v>
      </c>
      <c r="F395" s="69" t="s">
        <v>452</v>
      </c>
      <c r="G395" s="69" t="s">
        <v>453</v>
      </c>
      <c r="H395" s="171">
        <v>45818</v>
      </c>
      <c r="I395" s="69" t="s">
        <v>454</v>
      </c>
      <c r="J395" s="69"/>
      <c r="K395" s="69"/>
      <c r="L395" s="69" t="s">
        <v>17</v>
      </c>
      <c r="M395" s="171">
        <v>45818</v>
      </c>
      <c r="N395" s="69" t="s">
        <v>358</v>
      </c>
      <c r="O395" s="69" t="s">
        <v>285</v>
      </c>
      <c r="P395" s="69">
        <v>1</v>
      </c>
      <c r="Q395" s="69"/>
      <c r="R395" s="69"/>
      <c r="S395" s="69"/>
      <c r="T395" s="69"/>
      <c r="U395" s="69"/>
      <c r="V395" s="69" t="s">
        <v>455</v>
      </c>
      <c r="W395" s="69"/>
      <c r="X395" s="69" t="s">
        <v>456</v>
      </c>
      <c r="Y395" s="69" t="s">
        <v>457</v>
      </c>
      <c r="Z395" s="69" t="s">
        <v>352</v>
      </c>
      <c r="AA395" s="69"/>
      <c r="AB395" s="69"/>
      <c r="AC395" s="69" t="s">
        <v>391</v>
      </c>
      <c r="AD395" s="69"/>
      <c r="AE395" s="69"/>
      <c r="AF395" s="69" t="s">
        <v>43</v>
      </c>
      <c r="AG395" s="69"/>
      <c r="AH395" s="69"/>
    </row>
    <row r="396" spans="2:34" ht="14.4">
      <c r="B396" s="27" t="e">
        <f>VLOOKUP(I396,raw_OCM!B:C,2,0)</f>
        <v>#N/A</v>
      </c>
      <c r="D396" t="b">
        <f t="shared" ref="D396:D459" si="6">IF(E396="X",1)</f>
        <v>0</v>
      </c>
      <c r="E396" s="27" t="str">
        <f>VLOOKUP(O396,'user list'!A:B,2,0)</f>
        <v>ITDD</v>
      </c>
      <c r="F396" s="69" t="s">
        <v>893</v>
      </c>
      <c r="G396" s="69" t="s">
        <v>41</v>
      </c>
      <c r="H396" s="171">
        <v>45812</v>
      </c>
      <c r="I396" s="69" t="s">
        <v>894</v>
      </c>
      <c r="J396" s="69"/>
      <c r="K396" s="69"/>
      <c r="L396" s="69"/>
      <c r="M396" s="171">
        <v>45818</v>
      </c>
      <c r="N396" s="69" t="s">
        <v>784</v>
      </c>
      <c r="O396" s="69" t="s">
        <v>219</v>
      </c>
      <c r="P396" s="69">
        <v>1</v>
      </c>
      <c r="Q396" s="69"/>
      <c r="R396" s="69"/>
      <c r="S396" s="69" t="s">
        <v>785</v>
      </c>
      <c r="T396" s="69" t="s">
        <v>786</v>
      </c>
      <c r="U396" s="69"/>
      <c r="V396" s="69"/>
      <c r="W396" s="69"/>
      <c r="X396" s="69"/>
      <c r="Y396" s="69"/>
      <c r="Z396" s="69"/>
      <c r="AA396" s="69"/>
      <c r="AB396" s="69"/>
      <c r="AC396" s="69"/>
      <c r="AD396" s="69"/>
      <c r="AE396" s="69"/>
      <c r="AF396" s="69"/>
      <c r="AG396" s="69"/>
      <c r="AH396" s="69" t="s">
        <v>273</v>
      </c>
    </row>
    <row r="397" spans="2:34" ht="14.4">
      <c r="B397" s="27" t="str">
        <f>VLOOKUP(I397,raw_OCM!B:C,2,0)</f>
        <v>OCM</v>
      </c>
      <c r="D397" t="b">
        <f t="shared" si="6"/>
        <v>0</v>
      </c>
      <c r="E397" s="27" t="str">
        <f>VLOOKUP(O397,'user list'!A:B,2,0)</f>
        <v>OCM</v>
      </c>
      <c r="F397" s="69" t="s">
        <v>458</v>
      </c>
      <c r="G397" s="69" t="s">
        <v>459</v>
      </c>
      <c r="H397" s="171">
        <v>45818</v>
      </c>
      <c r="I397" s="69" t="s">
        <v>460</v>
      </c>
      <c r="J397" s="69"/>
      <c r="K397" s="69"/>
      <c r="L397" s="69" t="s">
        <v>439</v>
      </c>
      <c r="M397" s="171">
        <v>45818</v>
      </c>
      <c r="N397" s="69" t="s">
        <v>358</v>
      </c>
      <c r="O397" s="69" t="s">
        <v>285</v>
      </c>
      <c r="P397" s="69"/>
      <c r="Q397" s="69"/>
      <c r="R397" s="69"/>
      <c r="S397" s="69"/>
      <c r="T397" s="69"/>
      <c r="U397" s="69"/>
      <c r="V397" s="69" t="s">
        <v>459</v>
      </c>
      <c r="W397" s="69"/>
      <c r="X397" s="69" t="s">
        <v>461</v>
      </c>
      <c r="Y397" s="69" t="s">
        <v>462</v>
      </c>
      <c r="Z397" s="69" t="s">
        <v>352</v>
      </c>
      <c r="AA397" s="69"/>
      <c r="AB397" s="69"/>
      <c r="AC397" s="69" t="s">
        <v>358</v>
      </c>
      <c r="AD397" s="69"/>
      <c r="AE397" s="69"/>
      <c r="AF397" s="69" t="s">
        <v>43</v>
      </c>
      <c r="AG397" s="69"/>
      <c r="AH397" s="69"/>
    </row>
    <row r="398" spans="2:34" ht="14.4">
      <c r="B398" s="27" t="e">
        <f>VLOOKUP(I398,raw_OCM!B:C,2,0)</f>
        <v>#N/A</v>
      </c>
      <c r="D398" t="b">
        <f t="shared" si="6"/>
        <v>0</v>
      </c>
      <c r="E398" s="27" t="str">
        <f>VLOOKUP(O398,'user list'!A:B,2,0)</f>
        <v>CPDD</v>
      </c>
      <c r="F398" s="69" t="s">
        <v>895</v>
      </c>
      <c r="G398" s="69" t="s">
        <v>119</v>
      </c>
      <c r="H398" s="171">
        <v>45818</v>
      </c>
      <c r="I398" s="69" t="s">
        <v>896</v>
      </c>
      <c r="J398" s="69"/>
      <c r="K398" s="69"/>
      <c r="L398" s="69"/>
      <c r="M398" s="171">
        <v>45818</v>
      </c>
      <c r="N398" s="69" t="s">
        <v>784</v>
      </c>
      <c r="O398" s="69" t="s">
        <v>205</v>
      </c>
      <c r="P398" s="69">
        <v>1</v>
      </c>
      <c r="Q398" s="69"/>
      <c r="R398" s="69"/>
      <c r="S398" s="69" t="s">
        <v>792</v>
      </c>
      <c r="T398" s="69" t="s">
        <v>793</v>
      </c>
      <c r="U398" s="69" t="s">
        <v>809</v>
      </c>
      <c r="V398" s="69"/>
      <c r="W398" s="69"/>
      <c r="X398" s="69"/>
      <c r="Y398" s="69"/>
      <c r="Z398" s="69"/>
      <c r="AA398" s="69"/>
      <c r="AB398" s="69"/>
      <c r="AC398" s="69"/>
      <c r="AD398" s="69"/>
      <c r="AE398" s="69"/>
      <c r="AF398" s="69"/>
      <c r="AG398" s="69"/>
      <c r="AH398" s="69" t="s">
        <v>275</v>
      </c>
    </row>
    <row r="399" spans="2:34" ht="14.4">
      <c r="B399" s="27" t="e">
        <f>VLOOKUP(I399,raw_OCM!B:C,2,0)</f>
        <v>#N/A</v>
      </c>
      <c r="D399" t="b">
        <f t="shared" si="6"/>
        <v>0</v>
      </c>
      <c r="E399" s="27" t="str">
        <f>VLOOKUP(O399,'user list'!A:B,2,0)</f>
        <v>CPDD</v>
      </c>
      <c r="F399" s="69" t="s">
        <v>897</v>
      </c>
      <c r="G399" s="69" t="s">
        <v>119</v>
      </c>
      <c r="H399" s="171">
        <v>45817</v>
      </c>
      <c r="I399" s="69" t="s">
        <v>898</v>
      </c>
      <c r="J399" s="69"/>
      <c r="K399" s="69"/>
      <c r="L399" s="69"/>
      <c r="M399" s="171">
        <v>45818</v>
      </c>
      <c r="N399" s="69" t="s">
        <v>784</v>
      </c>
      <c r="O399" s="69" t="s">
        <v>205</v>
      </c>
      <c r="P399" s="69">
        <v>1</v>
      </c>
      <c r="Q399" s="69"/>
      <c r="R399" s="69"/>
      <c r="S399" s="69" t="s">
        <v>792</v>
      </c>
      <c r="T399" s="69" t="s">
        <v>793</v>
      </c>
      <c r="U399" s="69" t="s">
        <v>787</v>
      </c>
      <c r="V399" s="69"/>
      <c r="W399" s="69"/>
      <c r="X399" s="69"/>
      <c r="Y399" s="69"/>
      <c r="Z399" s="69"/>
      <c r="AA399" s="69"/>
      <c r="AB399" s="69"/>
      <c r="AC399" s="69"/>
      <c r="AD399" s="69"/>
      <c r="AE399" s="69"/>
      <c r="AF399" s="69"/>
      <c r="AG399" s="69"/>
      <c r="AH399" s="69" t="s">
        <v>200</v>
      </c>
    </row>
    <row r="400" spans="2:34" ht="14.4">
      <c r="B400" s="27" t="e">
        <f>VLOOKUP(I400,raw_OCM!B:C,2,0)</f>
        <v>#N/A</v>
      </c>
      <c r="D400" t="b">
        <f t="shared" si="6"/>
        <v>0</v>
      </c>
      <c r="E400" s="27" t="str">
        <f>VLOOKUP(O400,'user list'!A:B,2,0)</f>
        <v>OCA</v>
      </c>
      <c r="F400" s="69" t="s">
        <v>899</v>
      </c>
      <c r="G400" s="69" t="s">
        <v>900</v>
      </c>
      <c r="H400" s="171">
        <v>45803</v>
      </c>
      <c r="I400" s="69" t="s">
        <v>901</v>
      </c>
      <c r="J400" s="69"/>
      <c r="K400" s="69"/>
      <c r="L400" s="69"/>
      <c r="M400" s="171">
        <v>45818</v>
      </c>
      <c r="N400" s="69" t="s">
        <v>784</v>
      </c>
      <c r="O400" s="69" t="s">
        <v>228</v>
      </c>
      <c r="P400" s="69">
        <v>1</v>
      </c>
      <c r="Q400" s="69"/>
      <c r="R400" s="69"/>
      <c r="S400" s="69" t="s">
        <v>785</v>
      </c>
      <c r="T400" s="69" t="s">
        <v>786</v>
      </c>
      <c r="U400" s="69" t="s">
        <v>809</v>
      </c>
      <c r="V400" s="69"/>
      <c r="W400" s="69"/>
      <c r="X400" s="69"/>
      <c r="Y400" s="69"/>
      <c r="Z400" s="69"/>
      <c r="AA400" s="69"/>
      <c r="AB400" s="69"/>
      <c r="AC400" s="69"/>
      <c r="AD400" s="69"/>
      <c r="AE400" s="69"/>
      <c r="AF400" s="69"/>
      <c r="AG400" s="69"/>
      <c r="AH400" s="69" t="s">
        <v>207</v>
      </c>
    </row>
    <row r="401" spans="2:34" ht="14.4">
      <c r="B401" s="27" t="str">
        <f>VLOOKUP(I401,raw_OCM!B:C,2,0)</f>
        <v>OCM</v>
      </c>
      <c r="D401" t="b">
        <f t="shared" si="6"/>
        <v>0</v>
      </c>
      <c r="E401" s="27" t="str">
        <f>VLOOKUP(O401,'user list'!A:B,2,0)</f>
        <v>OCM</v>
      </c>
      <c r="F401" s="69" t="s">
        <v>463</v>
      </c>
      <c r="G401" s="69" t="s">
        <v>464</v>
      </c>
      <c r="H401" s="171">
        <v>45818</v>
      </c>
      <c r="I401" s="69" t="s">
        <v>465</v>
      </c>
      <c r="J401" s="69"/>
      <c r="K401" s="69"/>
      <c r="L401" s="69" t="s">
        <v>17</v>
      </c>
      <c r="M401" s="171">
        <v>45818</v>
      </c>
      <c r="N401" s="69" t="s">
        <v>358</v>
      </c>
      <c r="O401" s="69" t="s">
        <v>285</v>
      </c>
      <c r="P401" s="69">
        <v>1</v>
      </c>
      <c r="Q401" s="69"/>
      <c r="R401" s="69"/>
      <c r="S401" s="69"/>
      <c r="T401" s="69"/>
      <c r="U401" s="69"/>
      <c r="V401" s="69" t="s">
        <v>336</v>
      </c>
      <c r="W401" s="69"/>
      <c r="X401" s="69" t="s">
        <v>466</v>
      </c>
      <c r="Y401" s="69" t="s">
        <v>467</v>
      </c>
      <c r="Z401" s="69" t="s">
        <v>352</v>
      </c>
      <c r="AA401" s="69"/>
      <c r="AB401" s="69"/>
      <c r="AC401" s="69" t="s">
        <v>391</v>
      </c>
      <c r="AD401" s="69"/>
      <c r="AE401" s="69"/>
      <c r="AF401" s="69" t="s">
        <v>43</v>
      </c>
      <c r="AG401" s="69"/>
      <c r="AH401" s="69"/>
    </row>
    <row r="402" spans="2:34" ht="14.4">
      <c r="B402" s="27" t="e">
        <f>VLOOKUP(I402,raw_OCM!B:C,2,0)</f>
        <v>#N/A</v>
      </c>
      <c r="D402" t="b">
        <f t="shared" si="6"/>
        <v>0</v>
      </c>
      <c r="E402" s="27" t="str">
        <f>VLOOKUP(O402,'user list'!A:B,2,0)</f>
        <v>DOE</v>
      </c>
      <c r="F402" s="69" t="s">
        <v>902</v>
      </c>
      <c r="G402" s="69" t="s">
        <v>69</v>
      </c>
      <c r="H402" s="171">
        <v>45818</v>
      </c>
      <c r="I402" s="69" t="s">
        <v>903</v>
      </c>
      <c r="J402" s="69"/>
      <c r="K402" s="69"/>
      <c r="L402" s="69"/>
      <c r="M402" s="171">
        <v>45818</v>
      </c>
      <c r="N402" s="69" t="s">
        <v>784</v>
      </c>
      <c r="O402" s="69" t="s">
        <v>212</v>
      </c>
      <c r="P402" s="69">
        <v>1</v>
      </c>
      <c r="Q402" s="69" t="s">
        <v>904</v>
      </c>
      <c r="R402" s="69"/>
      <c r="S402" s="69" t="s">
        <v>851</v>
      </c>
      <c r="T402" s="69" t="s">
        <v>852</v>
      </c>
      <c r="U402" s="69" t="s">
        <v>787</v>
      </c>
      <c r="V402" s="69"/>
      <c r="W402" s="69"/>
      <c r="X402" s="69"/>
      <c r="Y402" s="69"/>
      <c r="Z402" s="69"/>
      <c r="AA402" s="69"/>
      <c r="AB402" s="69"/>
      <c r="AC402" s="69"/>
      <c r="AD402" s="69"/>
      <c r="AE402" s="69"/>
      <c r="AF402" s="69"/>
      <c r="AG402" s="69"/>
      <c r="AH402" s="69" t="s">
        <v>265</v>
      </c>
    </row>
    <row r="403" spans="2:34" ht="14.4">
      <c r="B403" s="27" t="str">
        <f>VLOOKUP(I403,raw_OCM!B:C,2,0)</f>
        <v>OCM</v>
      </c>
      <c r="D403" t="b">
        <f t="shared" si="6"/>
        <v>0</v>
      </c>
      <c r="E403" s="27" t="str">
        <f>VLOOKUP(O403,'user list'!A:B,2,0)</f>
        <v>OCM</v>
      </c>
      <c r="F403" s="69" t="s">
        <v>468</v>
      </c>
      <c r="G403" s="69" t="s">
        <v>469</v>
      </c>
      <c r="H403" s="171">
        <v>45818</v>
      </c>
      <c r="I403" s="69" t="s">
        <v>470</v>
      </c>
      <c r="J403" s="69"/>
      <c r="K403" s="69"/>
      <c r="L403" s="69" t="s">
        <v>17</v>
      </c>
      <c r="M403" s="171">
        <v>45818</v>
      </c>
      <c r="N403" s="69" t="s">
        <v>358</v>
      </c>
      <c r="O403" s="69" t="s">
        <v>285</v>
      </c>
      <c r="P403" s="69">
        <v>1</v>
      </c>
      <c r="Q403" s="69"/>
      <c r="R403" s="69"/>
      <c r="S403" s="69"/>
      <c r="T403" s="69"/>
      <c r="U403" s="69"/>
      <c r="V403" s="69" t="s">
        <v>471</v>
      </c>
      <c r="W403" s="69"/>
      <c r="X403" s="69" t="s">
        <v>472</v>
      </c>
      <c r="Y403" s="69" t="s">
        <v>462</v>
      </c>
      <c r="Z403" s="69" t="s">
        <v>352</v>
      </c>
      <c r="AA403" s="69"/>
      <c r="AB403" s="69"/>
      <c r="AC403" s="69" t="s">
        <v>391</v>
      </c>
      <c r="AD403" s="69"/>
      <c r="AE403" s="69"/>
      <c r="AF403" s="69" t="s">
        <v>43</v>
      </c>
      <c r="AG403" s="69"/>
      <c r="AH403" s="69"/>
    </row>
    <row r="404" spans="2:34" ht="14.4">
      <c r="B404" s="27" t="e">
        <f>VLOOKUP(I404,raw_OCM!B:C,2,0)</f>
        <v>#N/A</v>
      </c>
      <c r="D404" t="b">
        <f t="shared" si="6"/>
        <v>0</v>
      </c>
      <c r="E404" s="27" t="str">
        <f>VLOOKUP(O404,'user list'!A:B,2,0)</f>
        <v>ITDD</v>
      </c>
      <c r="F404" s="69" t="s">
        <v>1579</v>
      </c>
      <c r="G404" s="69" t="s">
        <v>54</v>
      </c>
      <c r="H404" s="171">
        <v>45812</v>
      </c>
      <c r="I404" s="69" t="s">
        <v>1580</v>
      </c>
      <c r="J404" s="69"/>
      <c r="K404" s="69"/>
      <c r="L404" s="69"/>
      <c r="M404" s="171">
        <v>45818</v>
      </c>
      <c r="N404" s="69" t="s">
        <v>1433</v>
      </c>
      <c r="O404" s="69" t="s">
        <v>219</v>
      </c>
      <c r="P404" s="69">
        <v>1</v>
      </c>
      <c r="Q404" s="69"/>
      <c r="R404" s="69"/>
      <c r="S404" s="69" t="s">
        <v>805</v>
      </c>
      <c r="T404" s="69" t="s">
        <v>824</v>
      </c>
      <c r="U404" s="69" t="s">
        <v>787</v>
      </c>
      <c r="V404" s="69"/>
      <c r="W404" s="69"/>
      <c r="X404" s="69"/>
      <c r="Y404" s="69"/>
      <c r="Z404" s="69"/>
      <c r="AA404" s="69"/>
      <c r="AB404" s="69"/>
      <c r="AC404" s="69"/>
      <c r="AD404" s="69"/>
      <c r="AE404" s="69"/>
      <c r="AF404" s="69"/>
      <c r="AG404" s="69"/>
      <c r="AH404" s="69"/>
    </row>
    <row r="405" spans="2:34" ht="14.4">
      <c r="B405" s="27" t="e">
        <f>VLOOKUP(I405,raw_OCM!B:C,2,0)</f>
        <v>#N/A</v>
      </c>
      <c r="D405" t="b">
        <f t="shared" si="6"/>
        <v>0</v>
      </c>
      <c r="E405" s="27" t="str">
        <f>VLOOKUP(O405,'user list'!A:B,2,0)</f>
        <v>CPDD</v>
      </c>
      <c r="F405" s="69" t="s">
        <v>905</v>
      </c>
      <c r="G405" s="69" t="s">
        <v>119</v>
      </c>
      <c r="H405" s="171">
        <v>45817</v>
      </c>
      <c r="I405" s="69" t="s">
        <v>906</v>
      </c>
      <c r="J405" s="69"/>
      <c r="K405" s="69"/>
      <c r="L405" s="69"/>
      <c r="M405" s="171">
        <v>45818</v>
      </c>
      <c r="N405" s="69" t="s">
        <v>784</v>
      </c>
      <c r="O405" s="69" t="s">
        <v>205</v>
      </c>
      <c r="P405" s="69">
        <v>1</v>
      </c>
      <c r="Q405" s="69"/>
      <c r="R405" s="69"/>
      <c r="S405" s="69" t="s">
        <v>792</v>
      </c>
      <c r="T405" s="69" t="s">
        <v>793</v>
      </c>
      <c r="U405" s="69" t="s">
        <v>787</v>
      </c>
      <c r="V405" s="69"/>
      <c r="W405" s="69"/>
      <c r="X405" s="69"/>
      <c r="Y405" s="69"/>
      <c r="Z405" s="69"/>
      <c r="AA405" s="69"/>
      <c r="AB405" s="69"/>
      <c r="AC405" s="69"/>
      <c r="AD405" s="69"/>
      <c r="AE405" s="69"/>
      <c r="AF405" s="69"/>
      <c r="AG405" s="69"/>
      <c r="AH405" s="69" t="s">
        <v>279</v>
      </c>
    </row>
    <row r="406" spans="2:34" ht="14.4">
      <c r="B406" s="27" t="e">
        <f>VLOOKUP(I406,raw_OCM!B:C,2,0)</f>
        <v>#N/A</v>
      </c>
      <c r="D406" t="b">
        <f t="shared" si="6"/>
        <v>0</v>
      </c>
      <c r="E406" s="27" t="str">
        <f>VLOOKUP(O406,'user list'!A:B,2,0)</f>
        <v>CPDD</v>
      </c>
      <c r="F406" s="69" t="s">
        <v>907</v>
      </c>
      <c r="G406" s="69" t="s">
        <v>908</v>
      </c>
      <c r="H406" s="171">
        <v>45817</v>
      </c>
      <c r="I406" s="69" t="s">
        <v>909</v>
      </c>
      <c r="J406" s="69"/>
      <c r="K406" s="69"/>
      <c r="L406" s="69"/>
      <c r="M406" s="171">
        <v>45818</v>
      </c>
      <c r="N406" s="69" t="s">
        <v>784</v>
      </c>
      <c r="O406" s="69" t="s">
        <v>205</v>
      </c>
      <c r="P406" s="69">
        <v>1</v>
      </c>
      <c r="Q406" s="69"/>
      <c r="R406" s="69"/>
      <c r="S406" s="69" t="s">
        <v>889</v>
      </c>
      <c r="T406" s="69" t="s">
        <v>890</v>
      </c>
      <c r="U406" s="69" t="s">
        <v>787</v>
      </c>
      <c r="V406" s="69"/>
      <c r="W406" s="69"/>
      <c r="X406" s="69"/>
      <c r="Y406" s="69"/>
      <c r="Z406" s="69"/>
      <c r="AA406" s="69"/>
      <c r="AB406" s="69"/>
      <c r="AC406" s="69"/>
      <c r="AD406" s="69"/>
      <c r="AE406" s="69"/>
      <c r="AF406" s="69"/>
      <c r="AG406" s="69"/>
      <c r="AH406" s="69" t="s">
        <v>217</v>
      </c>
    </row>
    <row r="407" spans="2:34" ht="14.4">
      <c r="B407" s="27" t="e">
        <f>VLOOKUP(I407,raw_OCM!B:C,2,0)</f>
        <v>#N/A</v>
      </c>
      <c r="D407" t="b">
        <f t="shared" si="6"/>
        <v>0</v>
      </c>
      <c r="E407" s="27" t="str">
        <f>VLOOKUP(O407,'user list'!A:B,2,0)</f>
        <v>OCAs</v>
      </c>
      <c r="F407" s="69" t="s">
        <v>910</v>
      </c>
      <c r="G407" s="69" t="s">
        <v>45</v>
      </c>
      <c r="H407" s="171">
        <v>45813</v>
      </c>
      <c r="I407" s="69" t="s">
        <v>911</v>
      </c>
      <c r="J407" s="69"/>
      <c r="K407" s="69"/>
      <c r="L407" s="69"/>
      <c r="M407" s="171">
        <v>45818</v>
      </c>
      <c r="N407" s="69" t="s">
        <v>784</v>
      </c>
      <c r="O407" s="69" t="s">
        <v>279</v>
      </c>
      <c r="P407" s="69">
        <v>1</v>
      </c>
      <c r="Q407" s="69"/>
      <c r="R407" s="69"/>
      <c r="S407" s="69" t="s">
        <v>785</v>
      </c>
      <c r="T407" s="69" t="s">
        <v>786</v>
      </c>
      <c r="U407" s="69"/>
      <c r="V407" s="69"/>
      <c r="W407" s="69"/>
      <c r="X407" s="69"/>
      <c r="Y407" s="69"/>
      <c r="Z407" s="69"/>
      <c r="AA407" s="69"/>
      <c r="AB407" s="69"/>
      <c r="AC407" s="69"/>
      <c r="AD407" s="69"/>
      <c r="AE407" s="69"/>
      <c r="AF407" s="69"/>
      <c r="AG407" s="69"/>
      <c r="AH407" s="69" t="s">
        <v>200</v>
      </c>
    </row>
    <row r="408" spans="2:34" ht="14.4">
      <c r="B408" s="27" t="e">
        <f>VLOOKUP(I408,raw_OCM!B:C,2,0)</f>
        <v>#N/A</v>
      </c>
      <c r="D408" t="b">
        <f t="shared" si="6"/>
        <v>0</v>
      </c>
      <c r="E408" s="27" t="str">
        <f>VLOOKUP(O408,'user list'!A:B,2,0)</f>
        <v>OCAs</v>
      </c>
      <c r="F408" s="69" t="s">
        <v>912</v>
      </c>
      <c r="G408" s="69" t="s">
        <v>45</v>
      </c>
      <c r="H408" s="171">
        <v>45817</v>
      </c>
      <c r="I408" s="69" t="s">
        <v>913</v>
      </c>
      <c r="J408" s="69"/>
      <c r="K408" s="69"/>
      <c r="L408" s="69"/>
      <c r="M408" s="171">
        <v>45818</v>
      </c>
      <c r="N408" s="69" t="s">
        <v>784</v>
      </c>
      <c r="O408" s="69" t="s">
        <v>279</v>
      </c>
      <c r="P408" s="69">
        <v>1</v>
      </c>
      <c r="Q408" s="69"/>
      <c r="R408" s="69"/>
      <c r="S408" s="69" t="s">
        <v>785</v>
      </c>
      <c r="T408" s="69" t="s">
        <v>786</v>
      </c>
      <c r="U408" s="69"/>
      <c r="V408" s="69"/>
      <c r="W408" s="69"/>
      <c r="X408" s="69"/>
      <c r="Y408" s="69"/>
      <c r="Z408" s="69"/>
      <c r="AA408" s="69"/>
      <c r="AB408" s="69"/>
      <c r="AC408" s="69"/>
      <c r="AD408" s="69"/>
      <c r="AE408" s="69"/>
      <c r="AF408" s="69"/>
      <c r="AG408" s="69"/>
      <c r="AH408" s="69" t="s">
        <v>216</v>
      </c>
    </row>
    <row r="409" spans="2:34" ht="14.4">
      <c r="B409" s="27" t="e">
        <f>VLOOKUP(I409,raw_OCM!B:C,2,0)</f>
        <v>#N/A</v>
      </c>
      <c r="D409" t="b">
        <f t="shared" si="6"/>
        <v>0</v>
      </c>
      <c r="E409" s="27" t="str">
        <f>VLOOKUP(O409,'user list'!A:B,2,0)</f>
        <v>OCAs</v>
      </c>
      <c r="F409" s="69" t="s">
        <v>914</v>
      </c>
      <c r="G409" s="69" t="s">
        <v>45</v>
      </c>
      <c r="H409" s="171">
        <v>45817</v>
      </c>
      <c r="I409" s="69" t="s">
        <v>915</v>
      </c>
      <c r="J409" s="69"/>
      <c r="K409" s="69"/>
      <c r="L409" s="69"/>
      <c r="M409" s="171">
        <v>45818</v>
      </c>
      <c r="N409" s="69" t="s">
        <v>784</v>
      </c>
      <c r="O409" s="69" t="s">
        <v>279</v>
      </c>
      <c r="P409" s="69">
        <v>1</v>
      </c>
      <c r="Q409" s="69"/>
      <c r="R409" s="69"/>
      <c r="S409" s="69" t="s">
        <v>785</v>
      </c>
      <c r="T409" s="69" t="s">
        <v>786</v>
      </c>
      <c r="U409" s="69"/>
      <c r="V409" s="69"/>
      <c r="W409" s="69"/>
      <c r="X409" s="69"/>
      <c r="Y409" s="69"/>
      <c r="Z409" s="69"/>
      <c r="AA409" s="69"/>
      <c r="AB409" s="69"/>
      <c r="AC409" s="69"/>
      <c r="AD409" s="69"/>
      <c r="AE409" s="69"/>
      <c r="AF409" s="69"/>
      <c r="AG409" s="69"/>
      <c r="AH409" s="69" t="s">
        <v>216</v>
      </c>
    </row>
    <row r="410" spans="2:34" ht="14.4">
      <c r="B410" s="27" t="e">
        <f>VLOOKUP(I410,raw_OCM!B:C,2,0)</f>
        <v>#N/A</v>
      </c>
      <c r="D410" t="b">
        <f t="shared" si="6"/>
        <v>0</v>
      </c>
      <c r="E410" s="27" t="str">
        <f>VLOOKUP(O410,'user list'!A:B,2,0)</f>
        <v>OCAs</v>
      </c>
      <c r="F410" s="69" t="s">
        <v>916</v>
      </c>
      <c r="G410" s="69" t="s">
        <v>45</v>
      </c>
      <c r="H410" s="171">
        <v>45813</v>
      </c>
      <c r="I410" s="69" t="s">
        <v>917</v>
      </c>
      <c r="J410" s="69"/>
      <c r="K410" s="69"/>
      <c r="L410" s="69"/>
      <c r="M410" s="171">
        <v>45818</v>
      </c>
      <c r="N410" s="69" t="s">
        <v>784</v>
      </c>
      <c r="O410" s="69" t="s">
        <v>279</v>
      </c>
      <c r="P410" s="69">
        <v>1</v>
      </c>
      <c r="Q410" s="69"/>
      <c r="R410" s="69"/>
      <c r="S410" s="69" t="s">
        <v>785</v>
      </c>
      <c r="T410" s="69" t="s">
        <v>786</v>
      </c>
      <c r="U410" s="69"/>
      <c r="V410" s="69"/>
      <c r="W410" s="69"/>
      <c r="X410" s="69"/>
      <c r="Y410" s="69"/>
      <c r="Z410" s="69"/>
      <c r="AA410" s="69"/>
      <c r="AB410" s="69"/>
      <c r="AC410" s="69"/>
      <c r="AD410" s="69"/>
      <c r="AE410" s="69"/>
      <c r="AF410" s="69"/>
      <c r="AG410" s="69"/>
      <c r="AH410" s="69" t="s">
        <v>216</v>
      </c>
    </row>
    <row r="411" spans="2:34" ht="14.4">
      <c r="B411" s="27" t="e">
        <f>VLOOKUP(I411,raw_OCM!B:C,2,0)</f>
        <v>#N/A</v>
      </c>
      <c r="D411" t="b">
        <f t="shared" si="6"/>
        <v>0</v>
      </c>
      <c r="E411" s="27" t="str">
        <f>VLOOKUP(O411,'user list'!A:B,2,0)</f>
        <v>OCAs</v>
      </c>
      <c r="F411" s="69" t="s">
        <v>918</v>
      </c>
      <c r="G411" s="69" t="s">
        <v>45</v>
      </c>
      <c r="H411" s="171">
        <v>45812</v>
      </c>
      <c r="I411" s="69" t="s">
        <v>919</v>
      </c>
      <c r="J411" s="69"/>
      <c r="K411" s="69"/>
      <c r="L411" s="69"/>
      <c r="M411" s="171">
        <v>45818</v>
      </c>
      <c r="N411" s="69" t="s">
        <v>784</v>
      </c>
      <c r="O411" s="69" t="s">
        <v>279</v>
      </c>
      <c r="P411" s="69">
        <v>1</v>
      </c>
      <c r="Q411" s="69"/>
      <c r="R411" s="69"/>
      <c r="S411" s="69" t="s">
        <v>785</v>
      </c>
      <c r="T411" s="69" t="s">
        <v>886</v>
      </c>
      <c r="U411" s="69"/>
      <c r="V411" s="69"/>
      <c r="W411" s="69"/>
      <c r="X411" s="69"/>
      <c r="Y411" s="69"/>
      <c r="Z411" s="69"/>
      <c r="AA411" s="69"/>
      <c r="AB411" s="69"/>
      <c r="AC411" s="69"/>
      <c r="AD411" s="69"/>
      <c r="AE411" s="69"/>
      <c r="AF411" s="69"/>
      <c r="AG411" s="69"/>
      <c r="AH411" s="69" t="s">
        <v>200</v>
      </c>
    </row>
    <row r="412" spans="2:34" ht="14.4">
      <c r="B412" s="27" t="e">
        <f>VLOOKUP(I412,raw_OCM!B:C,2,0)</f>
        <v>#N/A</v>
      </c>
      <c r="D412" t="b">
        <f t="shared" si="6"/>
        <v>0</v>
      </c>
      <c r="E412" s="27" t="str">
        <f>VLOOKUP(O412,'user list'!A:B,2,0)</f>
        <v>ITDD</v>
      </c>
      <c r="F412" s="69" t="s">
        <v>920</v>
      </c>
      <c r="G412" s="69" t="s">
        <v>41</v>
      </c>
      <c r="H412" s="171">
        <v>45817</v>
      </c>
      <c r="I412" s="69" t="s">
        <v>921</v>
      </c>
      <c r="J412" s="69"/>
      <c r="K412" s="69"/>
      <c r="L412" s="69"/>
      <c r="M412" s="171">
        <v>45818</v>
      </c>
      <c r="N412" s="69" t="s">
        <v>784</v>
      </c>
      <c r="O412" s="69" t="s">
        <v>219</v>
      </c>
      <c r="P412" s="69">
        <v>1</v>
      </c>
      <c r="Q412" s="69"/>
      <c r="R412" s="69"/>
      <c r="S412" s="69" t="s">
        <v>785</v>
      </c>
      <c r="T412" s="69" t="s">
        <v>786</v>
      </c>
      <c r="U412" s="69"/>
      <c r="V412" s="69"/>
      <c r="W412" s="69"/>
      <c r="X412" s="69"/>
      <c r="Y412" s="69"/>
      <c r="Z412" s="69"/>
      <c r="AA412" s="69"/>
      <c r="AB412" s="69"/>
      <c r="AC412" s="69"/>
      <c r="AD412" s="69"/>
      <c r="AE412" s="69"/>
      <c r="AF412" s="69"/>
      <c r="AG412" s="69"/>
      <c r="AH412" s="69" t="s">
        <v>207</v>
      </c>
    </row>
    <row r="413" spans="2:34" ht="14.4">
      <c r="B413" s="27" t="e">
        <f>VLOOKUP(I413,raw_OCM!B:C,2,0)</f>
        <v>#N/A</v>
      </c>
      <c r="D413" t="b">
        <f t="shared" si="6"/>
        <v>0</v>
      </c>
      <c r="E413" s="27" t="str">
        <f>VLOOKUP(O413,'user list'!A:B,2,0)</f>
        <v>LEDIPO</v>
      </c>
      <c r="F413" s="69" t="s">
        <v>922</v>
      </c>
      <c r="G413" s="69" t="s">
        <v>74</v>
      </c>
      <c r="H413" s="171">
        <v>45817</v>
      </c>
      <c r="I413" s="69" t="s">
        <v>923</v>
      </c>
      <c r="J413" s="69"/>
      <c r="K413" s="171">
        <v>45824</v>
      </c>
      <c r="L413" s="69"/>
      <c r="M413" s="171">
        <v>45818</v>
      </c>
      <c r="N413" s="69" t="s">
        <v>3038</v>
      </c>
      <c r="O413" s="69" t="s">
        <v>222</v>
      </c>
      <c r="P413" s="69">
        <v>2</v>
      </c>
      <c r="Q413" s="69"/>
      <c r="R413" s="69"/>
      <c r="S413" s="69" t="s">
        <v>828</v>
      </c>
      <c r="T413" s="69" t="s">
        <v>829</v>
      </c>
      <c r="U413" s="69" t="s">
        <v>787</v>
      </c>
      <c r="V413" s="69"/>
      <c r="W413" s="69"/>
      <c r="X413" s="69"/>
      <c r="Y413" s="69"/>
      <c r="Z413" s="69"/>
      <c r="AA413" s="69"/>
      <c r="AB413" s="69"/>
      <c r="AC413" s="69"/>
      <c r="AD413" s="69"/>
      <c r="AE413" s="69"/>
      <c r="AF413" s="69"/>
      <c r="AG413" s="69"/>
      <c r="AH413" s="69" t="s">
        <v>266</v>
      </c>
    </row>
    <row r="414" spans="2:34" ht="14.4">
      <c r="B414" s="27" t="e">
        <f>VLOOKUP(I414,raw_OCM!B:C,2,0)</f>
        <v>#N/A</v>
      </c>
      <c r="D414" t="b">
        <f t="shared" si="6"/>
        <v>0</v>
      </c>
      <c r="E414" s="27" t="str">
        <f>VLOOKUP(O414,'user list'!A:B,2,0)</f>
        <v>CAD</v>
      </c>
      <c r="F414" s="69" t="s">
        <v>924</v>
      </c>
      <c r="G414" s="69" t="s">
        <v>110</v>
      </c>
      <c r="H414" s="171">
        <v>45812</v>
      </c>
      <c r="I414" s="69" t="s">
        <v>925</v>
      </c>
      <c r="J414" s="69"/>
      <c r="K414" s="69"/>
      <c r="L414" s="69"/>
      <c r="M414" s="171">
        <v>45818</v>
      </c>
      <c r="N414" s="69" t="s">
        <v>784</v>
      </c>
      <c r="O414" s="69" t="s">
        <v>196</v>
      </c>
      <c r="P414" s="69">
        <v>1</v>
      </c>
      <c r="Q414" s="69"/>
      <c r="R414" s="69"/>
      <c r="S414" s="69" t="s">
        <v>805</v>
      </c>
      <c r="T414" s="69" t="s">
        <v>806</v>
      </c>
      <c r="U414" s="69" t="s">
        <v>809</v>
      </c>
      <c r="V414" s="69"/>
      <c r="W414" s="69"/>
      <c r="X414" s="69"/>
      <c r="Y414" s="69"/>
      <c r="Z414" s="69"/>
      <c r="AA414" s="69"/>
      <c r="AB414" s="69"/>
      <c r="AC414" s="69"/>
      <c r="AD414" s="69"/>
      <c r="AE414" s="69"/>
      <c r="AF414" s="69"/>
      <c r="AG414" s="69"/>
      <c r="AH414" s="69" t="s">
        <v>217</v>
      </c>
    </row>
    <row r="415" spans="2:34" ht="14.4">
      <c r="B415" s="27" t="e">
        <f>VLOOKUP(I415,raw_OCM!B:C,2,0)</f>
        <v>#N/A</v>
      </c>
      <c r="D415" t="b">
        <f t="shared" si="6"/>
        <v>0</v>
      </c>
      <c r="E415" s="27" t="str">
        <f>VLOOKUP(O415,'user list'!A:B,2,0)</f>
        <v>CAD</v>
      </c>
      <c r="F415" s="69" t="s">
        <v>926</v>
      </c>
      <c r="G415" s="69" t="s">
        <v>110</v>
      </c>
      <c r="H415" s="171">
        <v>45813</v>
      </c>
      <c r="I415" s="69" t="s">
        <v>927</v>
      </c>
      <c r="J415" s="69"/>
      <c r="K415" s="69"/>
      <c r="L415" s="69"/>
      <c r="M415" s="171">
        <v>45818</v>
      </c>
      <c r="N415" s="69" t="s">
        <v>784</v>
      </c>
      <c r="O415" s="69" t="s">
        <v>196</v>
      </c>
      <c r="P415" s="69">
        <v>1</v>
      </c>
      <c r="Q415" s="69"/>
      <c r="R415" s="69"/>
      <c r="S415" s="69" t="s">
        <v>785</v>
      </c>
      <c r="T415" s="69" t="s">
        <v>786</v>
      </c>
      <c r="U415" s="69" t="s">
        <v>809</v>
      </c>
      <c r="V415" s="69"/>
      <c r="W415" s="69"/>
      <c r="X415" s="69"/>
      <c r="Y415" s="69"/>
      <c r="Z415" s="69"/>
      <c r="AA415" s="69"/>
      <c r="AB415" s="69"/>
      <c r="AC415" s="69"/>
      <c r="AD415" s="69"/>
      <c r="AE415" s="69"/>
      <c r="AF415" s="69"/>
      <c r="AG415" s="69"/>
      <c r="AH415" s="69" t="s">
        <v>217</v>
      </c>
    </row>
    <row r="416" spans="2:34" ht="14.4">
      <c r="B416" s="27" t="e">
        <f>VLOOKUP(I416,raw_OCM!B:C,2,0)</f>
        <v>#N/A</v>
      </c>
      <c r="D416" t="b">
        <f t="shared" si="6"/>
        <v>0</v>
      </c>
      <c r="E416" s="27" t="str">
        <f>VLOOKUP(O416,'user list'!A:B,2,0)</f>
        <v>OCAs</v>
      </c>
      <c r="F416" s="69" t="s">
        <v>928</v>
      </c>
      <c r="G416" s="69" t="s">
        <v>45</v>
      </c>
      <c r="H416" s="171">
        <v>45817</v>
      </c>
      <c r="I416" s="69" t="s">
        <v>929</v>
      </c>
      <c r="J416" s="69"/>
      <c r="K416" s="69"/>
      <c r="L416" s="69"/>
      <c r="M416" s="171">
        <v>45818</v>
      </c>
      <c r="N416" s="69" t="s">
        <v>784</v>
      </c>
      <c r="O416" s="69" t="s">
        <v>279</v>
      </c>
      <c r="P416" s="69">
        <v>1</v>
      </c>
      <c r="Q416" s="69"/>
      <c r="R416" s="69"/>
      <c r="S416" s="69" t="s">
        <v>785</v>
      </c>
      <c r="T416" s="69" t="s">
        <v>786</v>
      </c>
      <c r="U416" s="69"/>
      <c r="V416" s="69"/>
      <c r="W416" s="69"/>
      <c r="X416" s="69"/>
      <c r="Y416" s="69"/>
      <c r="Z416" s="69"/>
      <c r="AA416" s="69"/>
      <c r="AB416" s="69"/>
      <c r="AC416" s="69"/>
      <c r="AD416" s="69"/>
      <c r="AE416" s="69"/>
      <c r="AF416" s="69"/>
      <c r="AG416" s="69"/>
      <c r="AH416" s="69" t="s">
        <v>212</v>
      </c>
    </row>
    <row r="417" spans="2:34" ht="14.4">
      <c r="B417" s="27" t="e">
        <f>VLOOKUP(I417,raw_OCM!B:C,2,0)</f>
        <v>#N/A</v>
      </c>
      <c r="D417" t="b">
        <f t="shared" si="6"/>
        <v>0</v>
      </c>
      <c r="E417" s="27" t="str">
        <f>VLOOKUP(O417,'user list'!A:B,2,0)</f>
        <v>OCAs</v>
      </c>
      <c r="F417" s="69" t="s">
        <v>930</v>
      </c>
      <c r="G417" s="69" t="s">
        <v>45</v>
      </c>
      <c r="H417" s="171">
        <v>45817</v>
      </c>
      <c r="I417" s="69" t="s">
        <v>931</v>
      </c>
      <c r="J417" s="69"/>
      <c r="K417" s="69"/>
      <c r="L417" s="69"/>
      <c r="M417" s="171">
        <v>45818</v>
      </c>
      <c r="N417" s="69" t="s">
        <v>784</v>
      </c>
      <c r="O417" s="69" t="s">
        <v>279</v>
      </c>
      <c r="P417" s="69">
        <v>1</v>
      </c>
      <c r="Q417" s="69"/>
      <c r="R417" s="69"/>
      <c r="S417" s="69" t="s">
        <v>785</v>
      </c>
      <c r="T417" s="69" t="s">
        <v>786</v>
      </c>
      <c r="U417" s="69"/>
      <c r="V417" s="69"/>
      <c r="W417" s="69"/>
      <c r="X417" s="69"/>
      <c r="Y417" s="69"/>
      <c r="Z417" s="69"/>
      <c r="AA417" s="69"/>
      <c r="AB417" s="69"/>
      <c r="AC417" s="69"/>
      <c r="AD417" s="69"/>
      <c r="AE417" s="69"/>
      <c r="AF417" s="69"/>
      <c r="AG417" s="69"/>
      <c r="AH417" s="69" t="s">
        <v>204</v>
      </c>
    </row>
    <row r="418" spans="2:34" ht="14.4">
      <c r="B418" s="27" t="e">
        <f>VLOOKUP(I418,raw_OCM!B:C,2,0)</f>
        <v>#N/A</v>
      </c>
      <c r="D418" t="b">
        <f t="shared" si="6"/>
        <v>0</v>
      </c>
      <c r="E418" s="27" t="str">
        <f>VLOOKUP(O418,'user list'!A:B,2,0)</f>
        <v>OCAs</v>
      </c>
      <c r="F418" s="69" t="s">
        <v>932</v>
      </c>
      <c r="G418" s="69" t="s">
        <v>45</v>
      </c>
      <c r="H418" s="171">
        <v>45817</v>
      </c>
      <c r="I418" s="69" t="s">
        <v>933</v>
      </c>
      <c r="J418" s="69"/>
      <c r="K418" s="69"/>
      <c r="L418" s="69"/>
      <c r="M418" s="171">
        <v>45818</v>
      </c>
      <c r="N418" s="69" t="s">
        <v>784</v>
      </c>
      <c r="O418" s="69" t="s">
        <v>279</v>
      </c>
      <c r="P418" s="69">
        <v>1</v>
      </c>
      <c r="Q418" s="69"/>
      <c r="R418" s="69"/>
      <c r="S418" s="69" t="s">
        <v>785</v>
      </c>
      <c r="T418" s="69" t="s">
        <v>786</v>
      </c>
      <c r="U418" s="69"/>
      <c r="V418" s="69"/>
      <c r="W418" s="69"/>
      <c r="X418" s="69"/>
      <c r="Y418" s="69"/>
      <c r="Z418" s="69"/>
      <c r="AA418" s="69"/>
      <c r="AB418" s="69"/>
      <c r="AC418" s="69"/>
      <c r="AD418" s="69"/>
      <c r="AE418" s="69"/>
      <c r="AF418" s="69"/>
      <c r="AG418" s="69"/>
      <c r="AH418" s="69" t="s">
        <v>205</v>
      </c>
    </row>
    <row r="419" spans="2:34" ht="14.4">
      <c r="B419" s="27" t="e">
        <f>VLOOKUP(I419,raw_OCM!B:C,2,0)</f>
        <v>#N/A</v>
      </c>
      <c r="D419" t="b">
        <f t="shared" si="6"/>
        <v>0</v>
      </c>
      <c r="E419" s="27" t="str">
        <f>VLOOKUP(O419,'user list'!A:B,2,0)</f>
        <v>OCAs</v>
      </c>
      <c r="F419" s="69" t="s">
        <v>934</v>
      </c>
      <c r="G419" s="69" t="s">
        <v>45</v>
      </c>
      <c r="H419" s="171">
        <v>45806</v>
      </c>
      <c r="I419" s="69" t="s">
        <v>935</v>
      </c>
      <c r="J419" s="69"/>
      <c r="K419" s="69"/>
      <c r="L419" s="69"/>
      <c r="M419" s="171">
        <v>45818</v>
      </c>
      <c r="N419" s="69" t="s">
        <v>784</v>
      </c>
      <c r="O419" s="69" t="s">
        <v>279</v>
      </c>
      <c r="P419" s="69">
        <v>1</v>
      </c>
      <c r="Q419" s="69"/>
      <c r="R419" s="69"/>
      <c r="S419" s="69" t="s">
        <v>785</v>
      </c>
      <c r="T419" s="69" t="s">
        <v>786</v>
      </c>
      <c r="U419" s="69"/>
      <c r="V419" s="69"/>
      <c r="W419" s="69"/>
      <c r="X419" s="69"/>
      <c r="Y419" s="69"/>
      <c r="Z419" s="69"/>
      <c r="AA419" s="69"/>
      <c r="AB419" s="69"/>
      <c r="AC419" s="69"/>
      <c r="AD419" s="69"/>
      <c r="AE419" s="69"/>
      <c r="AF419" s="69"/>
      <c r="AG419" s="69"/>
      <c r="AH419" s="69" t="s">
        <v>205</v>
      </c>
    </row>
    <row r="420" spans="2:34" ht="14.4">
      <c r="B420" s="27" t="e">
        <f>VLOOKUP(I420,raw_OCM!B:C,2,0)</f>
        <v>#N/A</v>
      </c>
      <c r="D420" t="b">
        <f t="shared" si="6"/>
        <v>0</v>
      </c>
      <c r="E420" s="27" t="str">
        <f>VLOOKUP(O420,'user list'!A:B,2,0)</f>
        <v>OCAs</v>
      </c>
      <c r="F420" s="69" t="s">
        <v>936</v>
      </c>
      <c r="G420" s="69" t="s">
        <v>45</v>
      </c>
      <c r="H420" s="171">
        <v>45811</v>
      </c>
      <c r="I420" s="69" t="s">
        <v>937</v>
      </c>
      <c r="J420" s="69"/>
      <c r="K420" s="69"/>
      <c r="L420" s="69"/>
      <c r="M420" s="171">
        <v>45818</v>
      </c>
      <c r="N420" s="69" t="s">
        <v>784</v>
      </c>
      <c r="O420" s="69" t="s">
        <v>279</v>
      </c>
      <c r="P420" s="69">
        <v>1</v>
      </c>
      <c r="Q420" s="69"/>
      <c r="R420" s="69"/>
      <c r="S420" s="69" t="s">
        <v>785</v>
      </c>
      <c r="T420" s="69" t="s">
        <v>786</v>
      </c>
      <c r="U420" s="69"/>
      <c r="V420" s="69"/>
      <c r="W420" s="69"/>
      <c r="X420" s="69"/>
      <c r="Y420" s="69"/>
      <c r="Z420" s="69"/>
      <c r="AA420" s="69"/>
      <c r="AB420" s="69"/>
      <c r="AC420" s="69"/>
      <c r="AD420" s="69"/>
      <c r="AE420" s="69"/>
      <c r="AF420" s="69"/>
      <c r="AG420" s="69"/>
      <c r="AH420" s="69" t="s">
        <v>205</v>
      </c>
    </row>
    <row r="421" spans="2:34" ht="14.4">
      <c r="B421" s="27" t="e">
        <f>VLOOKUP(I421,raw_OCM!B:C,2,0)</f>
        <v>#N/A</v>
      </c>
      <c r="D421" t="b">
        <f t="shared" si="6"/>
        <v>0</v>
      </c>
      <c r="E421" s="27" t="str">
        <f>VLOOKUP(O421,'user list'!A:B,2,0)</f>
        <v>LEDIPO</v>
      </c>
      <c r="F421" s="69" t="s">
        <v>922</v>
      </c>
      <c r="G421" s="69" t="s">
        <v>74</v>
      </c>
      <c r="H421" s="171">
        <v>45817</v>
      </c>
      <c r="I421" s="69" t="s">
        <v>923</v>
      </c>
      <c r="J421" s="69"/>
      <c r="K421" s="171">
        <v>45824</v>
      </c>
      <c r="L421" s="69"/>
      <c r="M421" s="171">
        <v>45818</v>
      </c>
      <c r="N421" s="69" t="s">
        <v>784</v>
      </c>
      <c r="O421" s="69" t="s">
        <v>222</v>
      </c>
      <c r="P421" s="69">
        <v>1</v>
      </c>
      <c r="Q421" s="69"/>
      <c r="R421" s="69"/>
      <c r="S421" s="69" t="s">
        <v>828</v>
      </c>
      <c r="T421" s="69" t="s">
        <v>829</v>
      </c>
      <c r="U421" s="69" t="s">
        <v>787</v>
      </c>
      <c r="V421" s="69"/>
      <c r="W421" s="69"/>
      <c r="X421" s="69"/>
      <c r="Y421" s="69"/>
      <c r="Z421" s="69"/>
      <c r="AA421" s="69"/>
      <c r="AB421" s="69"/>
      <c r="AC421" s="69"/>
      <c r="AD421" s="69"/>
      <c r="AE421" s="69"/>
      <c r="AF421" s="69"/>
      <c r="AG421" s="69"/>
      <c r="AH421" s="69" t="s">
        <v>254</v>
      </c>
    </row>
    <row r="422" spans="2:34" ht="14.4">
      <c r="B422" s="27" t="e">
        <f>VLOOKUP(I422,raw_OCM!B:C,2,0)</f>
        <v>#N/A</v>
      </c>
      <c r="D422" t="b">
        <f t="shared" si="6"/>
        <v>0</v>
      </c>
      <c r="E422" s="27" t="str">
        <f>VLOOKUP(O422,'user list'!A:B,2,0)</f>
        <v>LEDIPO</v>
      </c>
      <c r="F422" s="69" t="s">
        <v>1581</v>
      </c>
      <c r="G422" s="69" t="s">
        <v>44</v>
      </c>
      <c r="H422" s="171">
        <v>45817</v>
      </c>
      <c r="I422" s="69" t="s">
        <v>1582</v>
      </c>
      <c r="J422" s="69"/>
      <c r="K422" s="69"/>
      <c r="L422" s="69"/>
      <c r="M422" s="171">
        <v>45818</v>
      </c>
      <c r="N422" s="69" t="s">
        <v>1433</v>
      </c>
      <c r="O422" s="69" t="s">
        <v>222</v>
      </c>
      <c r="P422" s="69">
        <v>1</v>
      </c>
      <c r="Q422" s="69"/>
      <c r="R422" s="69"/>
      <c r="S422" s="69" t="s">
        <v>1077</v>
      </c>
      <c r="T422" s="69" t="s">
        <v>1078</v>
      </c>
      <c r="U422" s="69"/>
      <c r="V422" s="69"/>
      <c r="W422" s="69"/>
      <c r="X422" s="69"/>
      <c r="Y422" s="69"/>
      <c r="Z422" s="69"/>
      <c r="AA422" s="69"/>
      <c r="AB422" s="69"/>
      <c r="AC422" s="69"/>
      <c r="AD422" s="69"/>
      <c r="AE422" s="69"/>
      <c r="AF422" s="69"/>
      <c r="AG422" s="69"/>
      <c r="AH422" s="69"/>
    </row>
    <row r="423" spans="2:34" ht="14.4">
      <c r="B423" s="27" t="e">
        <f>VLOOKUP(I423,raw_OCM!B:C,2,0)</f>
        <v>#N/A</v>
      </c>
      <c r="D423" t="b">
        <f t="shared" si="6"/>
        <v>0</v>
      </c>
      <c r="E423" s="27" t="str">
        <f>VLOOKUP(O423,'user list'!A:B,2,0)</f>
        <v>LEDIPO</v>
      </c>
      <c r="F423" s="69" t="s">
        <v>1583</v>
      </c>
      <c r="G423" s="69" t="s">
        <v>1584</v>
      </c>
      <c r="H423" s="171">
        <v>45817</v>
      </c>
      <c r="I423" s="69" t="s">
        <v>1585</v>
      </c>
      <c r="J423" s="69"/>
      <c r="K423" s="69"/>
      <c r="L423" s="69"/>
      <c r="M423" s="171">
        <v>45818</v>
      </c>
      <c r="N423" s="69" t="s">
        <v>1433</v>
      </c>
      <c r="O423" s="69" t="s">
        <v>222</v>
      </c>
      <c r="P423" s="69">
        <v>1</v>
      </c>
      <c r="Q423" s="69"/>
      <c r="R423" s="69"/>
      <c r="S423" s="69" t="s">
        <v>1077</v>
      </c>
      <c r="T423" s="69" t="s">
        <v>1142</v>
      </c>
      <c r="U423" s="69" t="s">
        <v>787</v>
      </c>
      <c r="V423" s="69"/>
      <c r="W423" s="69"/>
      <c r="X423" s="69"/>
      <c r="Y423" s="69"/>
      <c r="Z423" s="69"/>
      <c r="AA423" s="69"/>
      <c r="AB423" s="69"/>
      <c r="AC423" s="69"/>
      <c r="AD423" s="69"/>
      <c r="AE423" s="69"/>
      <c r="AF423" s="69"/>
      <c r="AG423" s="69"/>
      <c r="AH423" s="69"/>
    </row>
    <row r="424" spans="2:34" ht="14.4">
      <c r="B424" s="27" t="e">
        <f>VLOOKUP(I424,raw_OCM!B:C,2,0)</f>
        <v>#N/A</v>
      </c>
      <c r="D424" t="b">
        <f t="shared" si="6"/>
        <v>0</v>
      </c>
      <c r="E424" s="27" t="str">
        <f>VLOOKUP(O424,'user list'!A:B,2,0)</f>
        <v>ITDD</v>
      </c>
      <c r="F424" s="69" t="s">
        <v>938</v>
      </c>
      <c r="G424" s="69" t="s">
        <v>41</v>
      </c>
      <c r="H424" s="171">
        <v>45812</v>
      </c>
      <c r="I424" s="69" t="s">
        <v>939</v>
      </c>
      <c r="J424" s="69"/>
      <c r="K424" s="69"/>
      <c r="L424" s="69"/>
      <c r="M424" s="171">
        <v>45818</v>
      </c>
      <c r="N424" s="69" t="s">
        <v>784</v>
      </c>
      <c r="O424" s="69" t="s">
        <v>219</v>
      </c>
      <c r="P424" s="69">
        <v>1</v>
      </c>
      <c r="Q424" s="69"/>
      <c r="R424" s="69"/>
      <c r="S424" s="69" t="s">
        <v>785</v>
      </c>
      <c r="T424" s="69" t="s">
        <v>786</v>
      </c>
      <c r="U424" s="69"/>
      <c r="V424" s="69"/>
      <c r="W424" s="69"/>
      <c r="X424" s="69"/>
      <c r="Y424" s="69"/>
      <c r="Z424" s="69"/>
      <c r="AA424" s="69"/>
      <c r="AB424" s="69"/>
      <c r="AC424" s="69"/>
      <c r="AD424" s="69"/>
      <c r="AE424" s="69"/>
      <c r="AF424" s="69"/>
      <c r="AG424" s="69"/>
      <c r="AH424" s="69" t="s">
        <v>261</v>
      </c>
    </row>
    <row r="425" spans="2:34" ht="14.4">
      <c r="B425" s="27" t="e">
        <f>VLOOKUP(I425,raw_OCM!B:C,2,0)</f>
        <v>#N/A</v>
      </c>
      <c r="D425" t="b">
        <f t="shared" si="6"/>
        <v>0</v>
      </c>
      <c r="E425" s="27" t="str">
        <f>VLOOKUP(O425,'user list'!A:B,2,0)</f>
        <v>ITDD</v>
      </c>
      <c r="F425" s="69" t="s">
        <v>940</v>
      </c>
      <c r="G425" s="69" t="s">
        <v>41</v>
      </c>
      <c r="H425" s="171">
        <v>45812</v>
      </c>
      <c r="I425" s="69" t="s">
        <v>941</v>
      </c>
      <c r="J425" s="69"/>
      <c r="K425" s="69"/>
      <c r="L425" s="69"/>
      <c r="M425" s="171">
        <v>45818</v>
      </c>
      <c r="N425" s="69" t="s">
        <v>784</v>
      </c>
      <c r="O425" s="69" t="s">
        <v>219</v>
      </c>
      <c r="P425" s="69">
        <v>1</v>
      </c>
      <c r="Q425" s="69"/>
      <c r="R425" s="69"/>
      <c r="S425" s="69" t="s">
        <v>785</v>
      </c>
      <c r="T425" s="69" t="s">
        <v>786</v>
      </c>
      <c r="U425" s="69"/>
      <c r="V425" s="69"/>
      <c r="W425" s="69"/>
      <c r="X425" s="69"/>
      <c r="Y425" s="69"/>
      <c r="Z425" s="69"/>
      <c r="AA425" s="69"/>
      <c r="AB425" s="69"/>
      <c r="AC425" s="69"/>
      <c r="AD425" s="69"/>
      <c r="AE425" s="69"/>
      <c r="AF425" s="69"/>
      <c r="AG425" s="69"/>
      <c r="AH425" s="69" t="s">
        <v>210</v>
      </c>
    </row>
    <row r="426" spans="2:34" ht="14.4">
      <c r="B426" s="27" t="e">
        <f>VLOOKUP(I426,raw_OCM!B:C,2,0)</f>
        <v>#N/A</v>
      </c>
      <c r="D426" t="b">
        <f t="shared" si="6"/>
        <v>0</v>
      </c>
      <c r="E426" s="27" t="str">
        <f>VLOOKUP(O426,'user list'!A:B,2,0)</f>
        <v>ITDD</v>
      </c>
      <c r="F426" s="69" t="s">
        <v>942</v>
      </c>
      <c r="G426" s="69" t="s">
        <v>41</v>
      </c>
      <c r="H426" s="171">
        <v>45812</v>
      </c>
      <c r="I426" s="69" t="s">
        <v>943</v>
      </c>
      <c r="J426" s="69"/>
      <c r="K426" s="69"/>
      <c r="L426" s="69"/>
      <c r="M426" s="171">
        <v>45818</v>
      </c>
      <c r="N426" s="69" t="s">
        <v>784</v>
      </c>
      <c r="O426" s="69" t="s">
        <v>219</v>
      </c>
      <c r="P426" s="69">
        <v>1</v>
      </c>
      <c r="Q426" s="69"/>
      <c r="R426" s="69"/>
      <c r="S426" s="69" t="s">
        <v>785</v>
      </c>
      <c r="T426" s="69" t="s">
        <v>786</v>
      </c>
      <c r="U426" s="69"/>
      <c r="V426" s="69"/>
      <c r="W426" s="69"/>
      <c r="X426" s="69"/>
      <c r="Y426" s="69"/>
      <c r="Z426" s="69"/>
      <c r="AA426" s="69"/>
      <c r="AB426" s="69"/>
      <c r="AC426" s="69"/>
      <c r="AD426" s="69"/>
      <c r="AE426" s="69"/>
      <c r="AF426" s="69"/>
      <c r="AG426" s="69"/>
      <c r="AH426" s="69" t="s">
        <v>217</v>
      </c>
    </row>
    <row r="427" spans="2:34" ht="14.4">
      <c r="B427" s="27" t="e">
        <f>VLOOKUP(I427,raw_OCM!B:C,2,0)</f>
        <v>#N/A</v>
      </c>
      <c r="D427" t="b">
        <f t="shared" si="6"/>
        <v>0</v>
      </c>
      <c r="E427" s="27" t="str">
        <f>VLOOKUP(O427,'user list'!A:B,2,0)</f>
        <v>CESD</v>
      </c>
      <c r="F427" s="69" t="s">
        <v>1745</v>
      </c>
      <c r="G427" s="69" t="s">
        <v>1587</v>
      </c>
      <c r="H427" s="171">
        <v>45817</v>
      </c>
      <c r="I427" s="69" t="s">
        <v>1746</v>
      </c>
      <c r="J427" s="69"/>
      <c r="K427" s="69"/>
      <c r="L427" s="69" t="s">
        <v>874</v>
      </c>
      <c r="M427" s="171">
        <v>45818</v>
      </c>
      <c r="N427" s="69" t="s">
        <v>1747</v>
      </c>
      <c r="O427" s="69" t="s">
        <v>199</v>
      </c>
      <c r="P427" s="69"/>
      <c r="Q427" s="69"/>
      <c r="R427" s="69"/>
      <c r="S427" s="69" t="s">
        <v>792</v>
      </c>
      <c r="T427" s="69" t="s">
        <v>793</v>
      </c>
      <c r="U427" s="69" t="s">
        <v>809</v>
      </c>
      <c r="V427" s="69"/>
      <c r="W427" s="69"/>
      <c r="X427" s="69"/>
      <c r="Y427" s="69"/>
      <c r="Z427" s="69"/>
      <c r="AA427" s="69"/>
      <c r="AB427" s="69"/>
      <c r="AC427" s="69"/>
      <c r="AD427" s="69"/>
      <c r="AE427" s="69"/>
      <c r="AF427" s="69"/>
      <c r="AG427" s="69"/>
      <c r="AH427" s="69"/>
    </row>
    <row r="428" spans="2:34" ht="14.4">
      <c r="B428" s="27" t="e">
        <f>VLOOKUP(I428,raw_OCM!B:C,2,0)</f>
        <v>#N/A</v>
      </c>
      <c r="D428" t="b">
        <f t="shared" si="6"/>
        <v>0</v>
      </c>
      <c r="E428" s="27" t="str">
        <f>VLOOKUP(O428,'user list'!A:B,2,0)</f>
        <v>ITDD</v>
      </c>
      <c r="F428" s="69" t="s">
        <v>944</v>
      </c>
      <c r="G428" s="69" t="s">
        <v>41</v>
      </c>
      <c r="H428" s="171">
        <v>45812</v>
      </c>
      <c r="I428" s="69" t="s">
        <v>945</v>
      </c>
      <c r="J428" s="69"/>
      <c r="K428" s="69"/>
      <c r="L428" s="69"/>
      <c r="M428" s="171">
        <v>45818</v>
      </c>
      <c r="N428" s="69" t="s">
        <v>784</v>
      </c>
      <c r="O428" s="69" t="s">
        <v>219</v>
      </c>
      <c r="P428" s="69">
        <v>1</v>
      </c>
      <c r="Q428" s="69"/>
      <c r="R428" s="69"/>
      <c r="S428" s="69" t="s">
        <v>785</v>
      </c>
      <c r="T428" s="69" t="s">
        <v>786</v>
      </c>
      <c r="U428" s="69"/>
      <c r="V428" s="69"/>
      <c r="W428" s="69"/>
      <c r="X428" s="69"/>
      <c r="Y428" s="69"/>
      <c r="Z428" s="69"/>
      <c r="AA428" s="69"/>
      <c r="AB428" s="69"/>
      <c r="AC428" s="69"/>
      <c r="AD428" s="69"/>
      <c r="AE428" s="69"/>
      <c r="AF428" s="69"/>
      <c r="AG428" s="69"/>
      <c r="AH428" s="69" t="s">
        <v>203</v>
      </c>
    </row>
    <row r="429" spans="2:34" ht="14.4">
      <c r="B429" s="27" t="e">
        <f>VLOOKUP(I429,raw_OCM!B:C,2,0)</f>
        <v>#N/A</v>
      </c>
      <c r="D429" t="b">
        <f t="shared" si="6"/>
        <v>0</v>
      </c>
      <c r="E429" s="27" t="str">
        <f>VLOOKUP(O429,'user list'!A:B,2,0)</f>
        <v>CESD</v>
      </c>
      <c r="F429" s="69" t="s">
        <v>1586</v>
      </c>
      <c r="G429" s="69" t="s">
        <v>1587</v>
      </c>
      <c r="H429" s="171">
        <v>45817</v>
      </c>
      <c r="I429" s="69" t="s">
        <v>1588</v>
      </c>
      <c r="J429" s="69"/>
      <c r="K429" s="69"/>
      <c r="L429" s="69"/>
      <c r="M429" s="171">
        <v>45818</v>
      </c>
      <c r="N429" s="69" t="s">
        <v>3225</v>
      </c>
      <c r="O429" s="69" t="s">
        <v>199</v>
      </c>
      <c r="P429" s="69">
        <v>1</v>
      </c>
      <c r="Q429" s="69"/>
      <c r="R429" s="69"/>
      <c r="S429" s="69" t="s">
        <v>792</v>
      </c>
      <c r="T429" s="69" t="s">
        <v>793</v>
      </c>
      <c r="U429" s="69" t="s">
        <v>809</v>
      </c>
      <c r="V429" s="69"/>
      <c r="W429" s="69"/>
      <c r="X429" s="69"/>
      <c r="Y429" s="69"/>
      <c r="Z429" s="69"/>
      <c r="AA429" s="69"/>
      <c r="AB429" s="69"/>
      <c r="AC429" s="69" t="s">
        <v>3225</v>
      </c>
      <c r="AD429" s="69"/>
      <c r="AE429" s="69"/>
      <c r="AF429" s="69"/>
      <c r="AG429" s="69"/>
      <c r="AH429" s="69" t="s">
        <v>199</v>
      </c>
    </row>
    <row r="430" spans="2:34" ht="14.4">
      <c r="B430" s="27" t="e">
        <f>VLOOKUP(I430,raw_OCM!B:C,2,0)</f>
        <v>#N/A</v>
      </c>
      <c r="D430" t="b">
        <f t="shared" si="6"/>
        <v>0</v>
      </c>
      <c r="E430" s="27" t="str">
        <f>VLOOKUP(O430,'user list'!A:B,2,0)</f>
        <v>ITDD</v>
      </c>
      <c r="F430" s="69" t="s">
        <v>946</v>
      </c>
      <c r="G430" s="69" t="s">
        <v>41</v>
      </c>
      <c r="H430" s="171">
        <v>45812</v>
      </c>
      <c r="I430" s="69" t="s">
        <v>947</v>
      </c>
      <c r="J430" s="69"/>
      <c r="K430" s="69"/>
      <c r="L430" s="69"/>
      <c r="M430" s="171">
        <v>45818</v>
      </c>
      <c r="N430" s="69" t="s">
        <v>784</v>
      </c>
      <c r="O430" s="69" t="s">
        <v>219</v>
      </c>
      <c r="P430" s="69">
        <v>1</v>
      </c>
      <c r="Q430" s="69"/>
      <c r="R430" s="69"/>
      <c r="S430" s="69" t="s">
        <v>785</v>
      </c>
      <c r="T430" s="69" t="s">
        <v>786</v>
      </c>
      <c r="U430" s="69"/>
      <c r="V430" s="69"/>
      <c r="W430" s="69"/>
      <c r="X430" s="69"/>
      <c r="Y430" s="69"/>
      <c r="Z430" s="69"/>
      <c r="AA430" s="69"/>
      <c r="AB430" s="69"/>
      <c r="AC430" s="69"/>
      <c r="AD430" s="69"/>
      <c r="AE430" s="69"/>
      <c r="AF430" s="69"/>
      <c r="AG430" s="69"/>
      <c r="AH430" s="69" t="s">
        <v>275</v>
      </c>
    </row>
    <row r="431" spans="2:34" ht="14.4">
      <c r="B431" s="27" t="e">
        <f>VLOOKUP(I431,raw_OCM!B:C,2,0)</f>
        <v>#N/A</v>
      </c>
      <c r="D431" t="b">
        <f t="shared" si="6"/>
        <v>0</v>
      </c>
      <c r="E431" s="27" t="str">
        <f>VLOOKUP(O431,'user list'!A:B,2,0)</f>
        <v>LEDIPO</v>
      </c>
      <c r="F431" s="69" t="s">
        <v>948</v>
      </c>
      <c r="G431" s="69" t="s">
        <v>76</v>
      </c>
      <c r="H431" s="171">
        <v>45818</v>
      </c>
      <c r="I431" s="69" t="s">
        <v>949</v>
      </c>
      <c r="J431" s="69"/>
      <c r="K431" s="69"/>
      <c r="L431" s="69"/>
      <c r="M431" s="171">
        <v>45818</v>
      </c>
      <c r="N431" s="69" t="s">
        <v>784</v>
      </c>
      <c r="O431" s="69" t="s">
        <v>222</v>
      </c>
      <c r="P431" s="69">
        <v>1</v>
      </c>
      <c r="Q431" s="69"/>
      <c r="R431" s="69"/>
      <c r="S431" s="69" t="s">
        <v>805</v>
      </c>
      <c r="T431" s="69" t="s">
        <v>806</v>
      </c>
      <c r="U431" s="69" t="s">
        <v>787</v>
      </c>
      <c r="V431" s="69"/>
      <c r="W431" s="69"/>
      <c r="X431" s="69"/>
      <c r="Y431" s="69"/>
      <c r="Z431" s="69"/>
      <c r="AA431" s="69"/>
      <c r="AB431" s="69"/>
      <c r="AC431" s="69"/>
      <c r="AD431" s="69"/>
      <c r="AE431" s="69"/>
      <c r="AF431" s="69"/>
      <c r="AG431" s="69"/>
      <c r="AH431" s="69" t="s">
        <v>196</v>
      </c>
    </row>
    <row r="432" spans="2:34" ht="14.4">
      <c r="B432" s="27" t="e">
        <f>VLOOKUP(I432,raw_OCM!B:C,2,0)</f>
        <v>#N/A</v>
      </c>
      <c r="D432" t="b">
        <f t="shared" si="6"/>
        <v>0</v>
      </c>
      <c r="E432" s="27" t="str">
        <f>VLOOKUP(O432,'user list'!A:B,2,0)</f>
        <v>ITDD</v>
      </c>
      <c r="F432" s="69" t="s">
        <v>950</v>
      </c>
      <c r="G432" s="69" t="s">
        <v>41</v>
      </c>
      <c r="H432" s="171">
        <v>45812</v>
      </c>
      <c r="I432" s="69" t="s">
        <v>951</v>
      </c>
      <c r="J432" s="69"/>
      <c r="K432" s="69"/>
      <c r="L432" s="69"/>
      <c r="M432" s="171">
        <v>45818</v>
      </c>
      <c r="N432" s="69" t="s">
        <v>784</v>
      </c>
      <c r="O432" s="69" t="s">
        <v>219</v>
      </c>
      <c r="P432" s="69">
        <v>1</v>
      </c>
      <c r="Q432" s="69"/>
      <c r="R432" s="69"/>
      <c r="S432" s="69" t="s">
        <v>785</v>
      </c>
      <c r="T432" s="69" t="s">
        <v>786</v>
      </c>
      <c r="U432" s="69"/>
      <c r="V432" s="69"/>
      <c r="W432" s="69"/>
      <c r="X432" s="69"/>
      <c r="Y432" s="69"/>
      <c r="Z432" s="69"/>
      <c r="AA432" s="69"/>
      <c r="AB432" s="69"/>
      <c r="AC432" s="69"/>
      <c r="AD432" s="69"/>
      <c r="AE432" s="69"/>
      <c r="AF432" s="69"/>
      <c r="AG432" s="69"/>
      <c r="AH432" s="69" t="s">
        <v>282</v>
      </c>
    </row>
    <row r="433" spans="2:34" ht="14.4">
      <c r="B433" s="27" t="e">
        <f>VLOOKUP(I433,raw_OCM!B:C,2,0)</f>
        <v>#N/A</v>
      </c>
      <c r="D433" t="b">
        <f t="shared" si="6"/>
        <v>0</v>
      </c>
      <c r="E433" s="27" t="str">
        <f>VLOOKUP(O433,'user list'!A:B,2,0)</f>
        <v>ITDD</v>
      </c>
      <c r="F433" s="69" t="s">
        <v>952</v>
      </c>
      <c r="G433" s="69" t="s">
        <v>41</v>
      </c>
      <c r="H433" s="171">
        <v>45812</v>
      </c>
      <c r="I433" s="69" t="s">
        <v>953</v>
      </c>
      <c r="J433" s="69"/>
      <c r="K433" s="69"/>
      <c r="L433" s="69"/>
      <c r="M433" s="171">
        <v>45818</v>
      </c>
      <c r="N433" s="69" t="s">
        <v>784</v>
      </c>
      <c r="O433" s="69" t="s">
        <v>219</v>
      </c>
      <c r="P433" s="69">
        <v>1</v>
      </c>
      <c r="Q433" s="69"/>
      <c r="R433" s="69"/>
      <c r="S433" s="69" t="s">
        <v>785</v>
      </c>
      <c r="T433" s="69" t="s">
        <v>786</v>
      </c>
      <c r="U433" s="69"/>
      <c r="V433" s="69"/>
      <c r="W433" s="69"/>
      <c r="X433" s="69"/>
      <c r="Y433" s="69"/>
      <c r="Z433" s="69"/>
      <c r="AA433" s="69"/>
      <c r="AB433" s="69"/>
      <c r="AC433" s="69"/>
      <c r="AD433" s="69"/>
      <c r="AE433" s="69"/>
      <c r="AF433" s="69"/>
      <c r="AG433" s="69"/>
      <c r="AH433" s="69" t="s">
        <v>194</v>
      </c>
    </row>
    <row r="434" spans="2:34" ht="14.4">
      <c r="B434" s="27" t="e">
        <f>VLOOKUP(I434,raw_OCM!B:C,2,0)</f>
        <v>#N/A</v>
      </c>
      <c r="D434" t="b">
        <f t="shared" si="6"/>
        <v>0</v>
      </c>
      <c r="E434" s="27" t="str">
        <f>VLOOKUP(O434,'user list'!A:B,2,0)</f>
        <v>ITDD</v>
      </c>
      <c r="F434" s="69" t="s">
        <v>954</v>
      </c>
      <c r="G434" s="69" t="s">
        <v>41</v>
      </c>
      <c r="H434" s="171">
        <v>45812</v>
      </c>
      <c r="I434" s="69" t="s">
        <v>955</v>
      </c>
      <c r="J434" s="69"/>
      <c r="K434" s="69"/>
      <c r="L434" s="69"/>
      <c r="M434" s="171">
        <v>45818</v>
      </c>
      <c r="N434" s="69" t="s">
        <v>784</v>
      </c>
      <c r="O434" s="69" t="s">
        <v>219</v>
      </c>
      <c r="P434" s="69">
        <v>1</v>
      </c>
      <c r="Q434" s="69"/>
      <c r="R434" s="69"/>
      <c r="S434" s="69" t="s">
        <v>785</v>
      </c>
      <c r="T434" s="69" t="s">
        <v>786</v>
      </c>
      <c r="U434" s="69"/>
      <c r="V434" s="69"/>
      <c r="W434" s="69"/>
      <c r="X434" s="69"/>
      <c r="Y434" s="69"/>
      <c r="Z434" s="69"/>
      <c r="AA434" s="69"/>
      <c r="AB434" s="69"/>
      <c r="AC434" s="69"/>
      <c r="AD434" s="69"/>
      <c r="AE434" s="69"/>
      <c r="AF434" s="69"/>
      <c r="AG434" s="69"/>
      <c r="AH434" s="69" t="s">
        <v>214</v>
      </c>
    </row>
    <row r="435" spans="2:34" ht="14.4">
      <c r="B435" s="27" t="e">
        <f>VLOOKUP(I435,raw_OCM!B:C,2,0)</f>
        <v>#N/A</v>
      </c>
      <c r="D435" t="b">
        <f t="shared" si="6"/>
        <v>0</v>
      </c>
      <c r="E435" s="27" t="str">
        <f>VLOOKUP(O435,'user list'!A:B,2,0)</f>
        <v>CESD</v>
      </c>
      <c r="F435" s="69" t="s">
        <v>1745</v>
      </c>
      <c r="G435" s="69" t="s">
        <v>1587</v>
      </c>
      <c r="H435" s="171">
        <v>45817</v>
      </c>
      <c r="I435" s="69"/>
      <c r="J435" s="69"/>
      <c r="K435" s="69"/>
      <c r="L435" s="69"/>
      <c r="M435" s="171">
        <v>45818</v>
      </c>
      <c r="N435" s="69" t="s">
        <v>1721</v>
      </c>
      <c r="O435" s="69" t="s">
        <v>199</v>
      </c>
      <c r="P435" s="69"/>
      <c r="Q435" s="69"/>
      <c r="R435" s="69" t="s">
        <v>199</v>
      </c>
      <c r="S435" s="69" t="s">
        <v>792</v>
      </c>
      <c r="T435" s="69" t="s">
        <v>793</v>
      </c>
      <c r="U435" s="69" t="s">
        <v>809</v>
      </c>
      <c r="V435" s="69"/>
      <c r="W435" s="69"/>
      <c r="X435" s="69"/>
      <c r="Y435" s="69"/>
      <c r="Z435" s="69"/>
      <c r="AA435" s="69"/>
      <c r="AB435" s="69"/>
      <c r="AC435" s="69"/>
      <c r="AD435" s="69"/>
      <c r="AE435" s="69"/>
      <c r="AF435" s="69"/>
      <c r="AG435" s="69"/>
      <c r="AH435" s="69"/>
    </row>
    <row r="436" spans="2:34" ht="14.4">
      <c r="B436" s="27" t="e">
        <f>VLOOKUP(I436,raw_OCM!B:C,2,0)</f>
        <v>#N/A</v>
      </c>
      <c r="D436" t="b">
        <f t="shared" si="6"/>
        <v>0</v>
      </c>
      <c r="E436" s="27" t="str">
        <f>VLOOKUP(O436,'user list'!A:B,2,0)</f>
        <v>ITDD</v>
      </c>
      <c r="F436" s="69" t="s">
        <v>956</v>
      </c>
      <c r="G436" s="69" t="s">
        <v>41</v>
      </c>
      <c r="H436" s="171">
        <v>45812</v>
      </c>
      <c r="I436" s="69" t="s">
        <v>957</v>
      </c>
      <c r="J436" s="69"/>
      <c r="K436" s="69"/>
      <c r="L436" s="69"/>
      <c r="M436" s="171">
        <v>45818</v>
      </c>
      <c r="N436" s="69" t="s">
        <v>784</v>
      </c>
      <c r="O436" s="69" t="s">
        <v>219</v>
      </c>
      <c r="P436" s="69">
        <v>1</v>
      </c>
      <c r="Q436" s="69"/>
      <c r="R436" s="69"/>
      <c r="S436" s="69" t="s">
        <v>785</v>
      </c>
      <c r="T436" s="69" t="s">
        <v>786</v>
      </c>
      <c r="U436" s="69"/>
      <c r="V436" s="69"/>
      <c r="W436" s="69"/>
      <c r="X436" s="69"/>
      <c r="Y436" s="69"/>
      <c r="Z436" s="69"/>
      <c r="AA436" s="69"/>
      <c r="AB436" s="69"/>
      <c r="AC436" s="69"/>
      <c r="AD436" s="69"/>
      <c r="AE436" s="69"/>
      <c r="AF436" s="69"/>
      <c r="AG436" s="69"/>
      <c r="AH436" s="69" t="s">
        <v>273</v>
      </c>
    </row>
    <row r="437" spans="2:34" ht="14.4">
      <c r="B437" s="27" t="e">
        <f>VLOOKUP(I437,raw_OCM!B:C,2,0)</f>
        <v>#N/A</v>
      </c>
      <c r="D437" t="b">
        <f t="shared" si="6"/>
        <v>0</v>
      </c>
      <c r="E437" s="27" t="str">
        <f>VLOOKUP(O437,'user list'!A:B,2,0)</f>
        <v>ITDD</v>
      </c>
      <c r="F437" s="69" t="s">
        <v>958</v>
      </c>
      <c r="G437" s="69" t="s">
        <v>41</v>
      </c>
      <c r="H437" s="171">
        <v>45812</v>
      </c>
      <c r="I437" s="69" t="s">
        <v>959</v>
      </c>
      <c r="J437" s="69"/>
      <c r="K437" s="69"/>
      <c r="L437" s="69"/>
      <c r="M437" s="171">
        <v>45818</v>
      </c>
      <c r="N437" s="69" t="s">
        <v>784</v>
      </c>
      <c r="O437" s="69" t="s">
        <v>219</v>
      </c>
      <c r="P437" s="69">
        <v>1</v>
      </c>
      <c r="Q437" s="69"/>
      <c r="R437" s="69"/>
      <c r="S437" s="69" t="s">
        <v>785</v>
      </c>
      <c r="T437" s="69" t="s">
        <v>786</v>
      </c>
      <c r="U437" s="69"/>
      <c r="V437" s="69"/>
      <c r="W437" s="69"/>
      <c r="X437" s="69"/>
      <c r="Y437" s="69"/>
      <c r="Z437" s="69"/>
      <c r="AA437" s="69"/>
      <c r="AB437" s="69"/>
      <c r="AC437" s="69"/>
      <c r="AD437" s="69"/>
      <c r="AE437" s="69"/>
      <c r="AF437" s="69"/>
      <c r="AG437" s="69"/>
      <c r="AH437" s="69" t="s">
        <v>257</v>
      </c>
    </row>
    <row r="438" spans="2:34" ht="14.4">
      <c r="B438" s="27" t="e">
        <f>VLOOKUP(I438,raw_OCM!B:C,2,0)</f>
        <v>#N/A</v>
      </c>
      <c r="D438" t="b">
        <f t="shared" si="6"/>
        <v>0</v>
      </c>
      <c r="E438" s="27" t="str">
        <f>VLOOKUP(O438,'user list'!A:B,2,0)</f>
        <v>ITDD</v>
      </c>
      <c r="F438" s="69" t="s">
        <v>960</v>
      </c>
      <c r="G438" s="69" t="s">
        <v>41</v>
      </c>
      <c r="H438" s="171">
        <v>45812</v>
      </c>
      <c r="I438" s="69" t="s">
        <v>961</v>
      </c>
      <c r="J438" s="69"/>
      <c r="K438" s="69"/>
      <c r="L438" s="69"/>
      <c r="M438" s="171">
        <v>45818</v>
      </c>
      <c r="N438" s="69" t="s">
        <v>784</v>
      </c>
      <c r="O438" s="69" t="s">
        <v>219</v>
      </c>
      <c r="P438" s="69">
        <v>1</v>
      </c>
      <c r="Q438" s="69"/>
      <c r="R438" s="69"/>
      <c r="S438" s="69" t="s">
        <v>785</v>
      </c>
      <c r="T438" s="69" t="s">
        <v>786</v>
      </c>
      <c r="U438" s="69"/>
      <c r="V438" s="69"/>
      <c r="W438" s="69"/>
      <c r="X438" s="69"/>
      <c r="Y438" s="69"/>
      <c r="Z438" s="69"/>
      <c r="AA438" s="69"/>
      <c r="AB438" s="69"/>
      <c r="AC438" s="69"/>
      <c r="AD438" s="69"/>
      <c r="AE438" s="69"/>
      <c r="AF438" s="69"/>
      <c r="AG438" s="69"/>
      <c r="AH438" s="69" t="s">
        <v>216</v>
      </c>
    </row>
    <row r="439" spans="2:34" ht="14.4">
      <c r="B439" s="27" t="e">
        <f>VLOOKUP(I439,raw_OCM!B:C,2,0)</f>
        <v>#N/A</v>
      </c>
      <c r="D439" t="b">
        <f t="shared" si="6"/>
        <v>0</v>
      </c>
      <c r="E439" s="27" t="str">
        <f>VLOOKUP(O439,'user list'!A:B,2,0)</f>
        <v>DOE</v>
      </c>
      <c r="F439" s="69" t="s">
        <v>1589</v>
      </c>
      <c r="G439" s="69" t="s">
        <v>69</v>
      </c>
      <c r="H439" s="171">
        <v>45818</v>
      </c>
      <c r="I439" s="69" t="s">
        <v>1590</v>
      </c>
      <c r="J439" s="69"/>
      <c r="K439" s="69"/>
      <c r="L439" s="69"/>
      <c r="M439" s="171">
        <v>45818</v>
      </c>
      <c r="N439" s="69" t="s">
        <v>1433</v>
      </c>
      <c r="O439" s="69" t="s">
        <v>212</v>
      </c>
      <c r="P439" s="69">
        <v>1</v>
      </c>
      <c r="Q439" s="69" t="s">
        <v>1589</v>
      </c>
      <c r="R439" s="69"/>
      <c r="S439" s="69" t="s">
        <v>785</v>
      </c>
      <c r="T439" s="69" t="s">
        <v>786</v>
      </c>
      <c r="U439" s="69" t="s">
        <v>809</v>
      </c>
      <c r="V439" s="69"/>
      <c r="W439" s="69"/>
      <c r="X439" s="69"/>
      <c r="Y439" s="69"/>
      <c r="Z439" s="69"/>
      <c r="AA439" s="69"/>
      <c r="AB439" s="69"/>
      <c r="AC439" s="69"/>
      <c r="AD439" s="69"/>
      <c r="AE439" s="69"/>
      <c r="AF439" s="69"/>
      <c r="AG439" s="69"/>
      <c r="AH439" s="69"/>
    </row>
    <row r="440" spans="2:34" ht="14.4">
      <c r="B440" s="27" t="e">
        <f>VLOOKUP(I440,raw_OCM!B:C,2,0)</f>
        <v>#N/A</v>
      </c>
      <c r="D440" t="b">
        <f t="shared" si="6"/>
        <v>0</v>
      </c>
      <c r="E440" s="27" t="str">
        <f>VLOOKUP(O440,'user list'!A:B,2,0)</f>
        <v>MDAD</v>
      </c>
      <c r="F440" s="69" t="s">
        <v>962</v>
      </c>
      <c r="G440" s="69" t="s">
        <v>42</v>
      </c>
      <c r="H440" s="171">
        <v>45817</v>
      </c>
      <c r="I440" s="69" t="s">
        <v>963</v>
      </c>
      <c r="J440" s="69"/>
      <c r="K440" s="69"/>
      <c r="L440" s="69"/>
      <c r="M440" s="171">
        <v>45818</v>
      </c>
      <c r="N440" s="69" t="s">
        <v>784</v>
      </c>
      <c r="O440" s="69" t="s">
        <v>223</v>
      </c>
      <c r="P440" s="69">
        <v>1</v>
      </c>
      <c r="Q440" s="69"/>
      <c r="R440" s="69"/>
      <c r="S440" s="69" t="s">
        <v>828</v>
      </c>
      <c r="T440" s="69" t="s">
        <v>847</v>
      </c>
      <c r="U440" s="69" t="s">
        <v>809</v>
      </c>
      <c r="V440" s="69"/>
      <c r="W440" s="69"/>
      <c r="X440" s="69"/>
      <c r="Y440" s="69"/>
      <c r="Z440" s="69"/>
      <c r="AA440" s="69"/>
      <c r="AB440" s="69"/>
      <c r="AC440" s="69"/>
      <c r="AD440" s="69"/>
      <c r="AE440" s="69"/>
      <c r="AF440" s="69"/>
      <c r="AG440" s="69"/>
      <c r="AH440" s="69" t="s">
        <v>200</v>
      </c>
    </row>
    <row r="441" spans="2:34" ht="14.4">
      <c r="B441" s="27" t="e">
        <f>VLOOKUP(I441,raw_OCM!B:C,2,0)</f>
        <v>#N/A</v>
      </c>
      <c r="D441" t="b">
        <f t="shared" si="6"/>
        <v>0</v>
      </c>
      <c r="E441" s="27" t="str">
        <f>VLOOKUP(O441,'user list'!A:B,2,0)</f>
        <v>DOE</v>
      </c>
      <c r="F441" s="69" t="s">
        <v>964</v>
      </c>
      <c r="G441" s="69" t="s">
        <v>69</v>
      </c>
      <c r="H441" s="171">
        <v>45818</v>
      </c>
      <c r="I441" s="69" t="s">
        <v>965</v>
      </c>
      <c r="J441" s="69"/>
      <c r="K441" s="69"/>
      <c r="L441" s="69"/>
      <c r="M441" s="171">
        <v>45818</v>
      </c>
      <c r="N441" s="69" t="s">
        <v>784</v>
      </c>
      <c r="O441" s="69" t="s">
        <v>212</v>
      </c>
      <c r="P441" s="69">
        <v>1</v>
      </c>
      <c r="Q441" s="69" t="s">
        <v>964</v>
      </c>
      <c r="R441" s="69"/>
      <c r="S441" s="69" t="s">
        <v>889</v>
      </c>
      <c r="T441" s="69" t="s">
        <v>966</v>
      </c>
      <c r="U441" s="69" t="s">
        <v>809</v>
      </c>
      <c r="V441" s="69"/>
      <c r="W441" s="69"/>
      <c r="X441" s="69"/>
      <c r="Y441" s="69"/>
      <c r="Z441" s="69"/>
      <c r="AA441" s="69"/>
      <c r="AB441" s="69"/>
      <c r="AC441" s="69"/>
      <c r="AD441" s="69"/>
      <c r="AE441" s="69"/>
      <c r="AF441" s="69"/>
      <c r="AG441" s="69"/>
      <c r="AH441" s="69" t="s">
        <v>217</v>
      </c>
    </row>
    <row r="442" spans="2:34" ht="14.4">
      <c r="B442" s="27" t="e">
        <f>VLOOKUP(I442,raw_OCM!B:C,2,0)</f>
        <v>#N/A</v>
      </c>
      <c r="D442" t="b">
        <f t="shared" si="6"/>
        <v>0</v>
      </c>
      <c r="E442" s="27" t="str">
        <f>VLOOKUP(O442,'user list'!A:B,2,0)</f>
        <v>DOE</v>
      </c>
      <c r="F442" s="69" t="s">
        <v>967</v>
      </c>
      <c r="G442" s="69" t="s">
        <v>69</v>
      </c>
      <c r="H442" s="171">
        <v>45818</v>
      </c>
      <c r="I442" s="69" t="s">
        <v>968</v>
      </c>
      <c r="J442" s="69"/>
      <c r="K442" s="69"/>
      <c r="L442" s="69"/>
      <c r="M442" s="171">
        <v>45818</v>
      </c>
      <c r="N442" s="69" t="s">
        <v>784</v>
      </c>
      <c r="O442" s="69" t="s">
        <v>212</v>
      </c>
      <c r="P442" s="69">
        <v>1</v>
      </c>
      <c r="Q442" s="69" t="s">
        <v>967</v>
      </c>
      <c r="R442" s="69"/>
      <c r="S442" s="69" t="s">
        <v>889</v>
      </c>
      <c r="T442" s="69" t="s">
        <v>966</v>
      </c>
      <c r="U442" s="69" t="s">
        <v>809</v>
      </c>
      <c r="V442" s="69"/>
      <c r="W442" s="69"/>
      <c r="X442" s="69"/>
      <c r="Y442" s="69"/>
      <c r="Z442" s="69"/>
      <c r="AA442" s="69"/>
      <c r="AB442" s="69"/>
      <c r="AC442" s="69"/>
      <c r="AD442" s="69"/>
      <c r="AE442" s="69"/>
      <c r="AF442" s="69"/>
      <c r="AG442" s="69"/>
      <c r="AH442" s="69" t="s">
        <v>217</v>
      </c>
    </row>
    <row r="443" spans="2:34" ht="14.4">
      <c r="B443" s="27" t="e">
        <f>VLOOKUP(I443,raw_OCM!B:C,2,0)</f>
        <v>#N/A</v>
      </c>
      <c r="D443" t="b">
        <f t="shared" si="6"/>
        <v>0</v>
      </c>
      <c r="E443" s="27" t="str">
        <f>VLOOKUP(O443,'user list'!A:B,2,0)</f>
        <v>DOE</v>
      </c>
      <c r="F443" s="69" t="s">
        <v>969</v>
      </c>
      <c r="G443" s="69" t="s">
        <v>69</v>
      </c>
      <c r="H443" s="171">
        <v>45818</v>
      </c>
      <c r="I443" s="69" t="s">
        <v>970</v>
      </c>
      <c r="J443" s="69"/>
      <c r="K443" s="69"/>
      <c r="L443" s="69"/>
      <c r="M443" s="171">
        <v>45818</v>
      </c>
      <c r="N443" s="69" t="s">
        <v>784</v>
      </c>
      <c r="O443" s="69" t="s">
        <v>212</v>
      </c>
      <c r="P443" s="69">
        <v>1</v>
      </c>
      <c r="Q443" s="69" t="s">
        <v>971</v>
      </c>
      <c r="R443" s="69"/>
      <c r="S443" s="69" t="s">
        <v>889</v>
      </c>
      <c r="T443" s="69" t="s">
        <v>972</v>
      </c>
      <c r="U443" s="69" t="s">
        <v>809</v>
      </c>
      <c r="V443" s="69"/>
      <c r="W443" s="69"/>
      <c r="X443" s="69"/>
      <c r="Y443" s="69"/>
      <c r="Z443" s="69"/>
      <c r="AA443" s="69"/>
      <c r="AB443" s="69"/>
      <c r="AC443" s="69"/>
      <c r="AD443" s="69"/>
      <c r="AE443" s="69"/>
      <c r="AF443" s="69"/>
      <c r="AG443" s="69"/>
      <c r="AH443" s="69" t="s">
        <v>217</v>
      </c>
    </row>
    <row r="444" spans="2:34" ht="14.4">
      <c r="B444" s="27" t="e">
        <f>VLOOKUP(I444,raw_OCM!B:C,2,0)</f>
        <v>#N/A</v>
      </c>
      <c r="D444" t="b">
        <f t="shared" si="6"/>
        <v>0</v>
      </c>
      <c r="E444" s="27" t="str">
        <f>VLOOKUP(O444,'user list'!A:B,2,0)</f>
        <v>MDAD</v>
      </c>
      <c r="F444" s="69" t="s">
        <v>973</v>
      </c>
      <c r="G444" s="69" t="s">
        <v>42</v>
      </c>
      <c r="H444" s="171">
        <v>45817</v>
      </c>
      <c r="I444" s="69" t="s">
        <v>974</v>
      </c>
      <c r="J444" s="69"/>
      <c r="K444" s="69"/>
      <c r="L444" s="69"/>
      <c r="M444" s="171">
        <v>45818</v>
      </c>
      <c r="N444" s="69" t="s">
        <v>784</v>
      </c>
      <c r="O444" s="69" t="s">
        <v>223</v>
      </c>
      <c r="P444" s="69">
        <v>1</v>
      </c>
      <c r="Q444" s="69"/>
      <c r="R444" s="69"/>
      <c r="S444" s="69" t="s">
        <v>828</v>
      </c>
      <c r="T444" s="69" t="s">
        <v>847</v>
      </c>
      <c r="U444" s="69" t="s">
        <v>809</v>
      </c>
      <c r="V444" s="69"/>
      <c r="W444" s="69"/>
      <c r="X444" s="69"/>
      <c r="Y444" s="69"/>
      <c r="Z444" s="69"/>
      <c r="AA444" s="69"/>
      <c r="AB444" s="69"/>
      <c r="AC444" s="69"/>
      <c r="AD444" s="69"/>
      <c r="AE444" s="69"/>
      <c r="AF444" s="69"/>
      <c r="AG444" s="69"/>
      <c r="AH444" s="69" t="s">
        <v>212</v>
      </c>
    </row>
    <row r="445" spans="2:34" ht="14.4">
      <c r="B445" s="27" t="e">
        <f>VLOOKUP(I445,raw_OCM!B:C,2,0)</f>
        <v>#N/A</v>
      </c>
      <c r="D445" t="b">
        <f t="shared" si="6"/>
        <v>0</v>
      </c>
      <c r="E445" s="27" t="str">
        <f>VLOOKUP(O445,'user list'!A:B,2,0)</f>
        <v>ITDD</v>
      </c>
      <c r="F445" s="69" t="s">
        <v>975</v>
      </c>
      <c r="G445" s="69" t="s">
        <v>41</v>
      </c>
      <c r="H445" s="171">
        <v>45817</v>
      </c>
      <c r="I445" s="69" t="s">
        <v>976</v>
      </c>
      <c r="J445" s="69"/>
      <c r="K445" s="69"/>
      <c r="L445" s="69"/>
      <c r="M445" s="171">
        <v>45818</v>
      </c>
      <c r="N445" s="69" t="s">
        <v>784</v>
      </c>
      <c r="O445" s="69" t="s">
        <v>219</v>
      </c>
      <c r="P445" s="69">
        <v>1</v>
      </c>
      <c r="Q445" s="69"/>
      <c r="R445" s="69"/>
      <c r="S445" s="69" t="s">
        <v>785</v>
      </c>
      <c r="T445" s="69" t="s">
        <v>786</v>
      </c>
      <c r="U445" s="69"/>
      <c r="V445" s="69"/>
      <c r="W445" s="69"/>
      <c r="X445" s="69"/>
      <c r="Y445" s="69"/>
      <c r="Z445" s="69"/>
      <c r="AA445" s="69"/>
      <c r="AB445" s="69"/>
      <c r="AC445" s="69"/>
      <c r="AD445" s="69"/>
      <c r="AE445" s="69"/>
      <c r="AF445" s="69"/>
      <c r="AG445" s="69"/>
      <c r="AH445" s="69" t="s">
        <v>207</v>
      </c>
    </row>
    <row r="446" spans="2:34" ht="14.4">
      <c r="B446" s="27" t="e">
        <f>VLOOKUP(I446,raw_OCM!B:C,2,0)</f>
        <v>#N/A</v>
      </c>
      <c r="D446" t="b">
        <f t="shared" si="6"/>
        <v>0</v>
      </c>
      <c r="E446" s="27" t="str">
        <f>VLOOKUP(O446,'user list'!A:B,2,0)</f>
        <v>ITDD</v>
      </c>
      <c r="F446" s="69" t="s">
        <v>977</v>
      </c>
      <c r="G446" s="69" t="s">
        <v>41</v>
      </c>
      <c r="H446" s="171">
        <v>45817</v>
      </c>
      <c r="I446" s="69" t="s">
        <v>978</v>
      </c>
      <c r="J446" s="69"/>
      <c r="K446" s="69"/>
      <c r="L446" s="69"/>
      <c r="M446" s="171">
        <v>45818</v>
      </c>
      <c r="N446" s="69" t="s">
        <v>784</v>
      </c>
      <c r="O446" s="69" t="s">
        <v>219</v>
      </c>
      <c r="P446" s="69">
        <v>1</v>
      </c>
      <c r="Q446" s="69"/>
      <c r="R446" s="69"/>
      <c r="S446" s="69" t="s">
        <v>785</v>
      </c>
      <c r="T446" s="69" t="s">
        <v>786</v>
      </c>
      <c r="U446" s="69"/>
      <c r="V446" s="69"/>
      <c r="W446" s="69"/>
      <c r="X446" s="69"/>
      <c r="Y446" s="69"/>
      <c r="Z446" s="69"/>
      <c r="AA446" s="69"/>
      <c r="AB446" s="69"/>
      <c r="AC446" s="69"/>
      <c r="AD446" s="69"/>
      <c r="AE446" s="69"/>
      <c r="AF446" s="69"/>
      <c r="AG446" s="69"/>
      <c r="AH446" s="69" t="s">
        <v>194</v>
      </c>
    </row>
    <row r="447" spans="2:34" ht="14.4">
      <c r="B447" s="27" t="e">
        <f>VLOOKUP(I447,raw_OCM!B:C,2,0)</f>
        <v>#N/A</v>
      </c>
      <c r="D447" t="b">
        <f t="shared" si="6"/>
        <v>0</v>
      </c>
      <c r="E447" s="27" t="str">
        <f>VLOOKUP(O447,'user list'!A:B,2,0)</f>
        <v>ITDD</v>
      </c>
      <c r="F447" s="69" t="s">
        <v>979</v>
      </c>
      <c r="G447" s="69" t="s">
        <v>41</v>
      </c>
      <c r="H447" s="171">
        <v>45817</v>
      </c>
      <c r="I447" s="69" t="s">
        <v>980</v>
      </c>
      <c r="J447" s="69"/>
      <c r="K447" s="69"/>
      <c r="L447" s="69"/>
      <c r="M447" s="171">
        <v>45818</v>
      </c>
      <c r="N447" s="69" t="s">
        <v>784</v>
      </c>
      <c r="O447" s="69" t="s">
        <v>219</v>
      </c>
      <c r="P447" s="69">
        <v>1</v>
      </c>
      <c r="Q447" s="69"/>
      <c r="R447" s="69"/>
      <c r="S447" s="69" t="s">
        <v>889</v>
      </c>
      <c r="T447" s="69" t="s">
        <v>981</v>
      </c>
      <c r="U447" s="69"/>
      <c r="V447" s="69"/>
      <c r="W447" s="69"/>
      <c r="X447" s="69"/>
      <c r="Y447" s="69"/>
      <c r="Z447" s="69"/>
      <c r="AA447" s="69"/>
      <c r="AB447" s="69"/>
      <c r="AC447" s="69"/>
      <c r="AD447" s="69"/>
      <c r="AE447" s="69"/>
      <c r="AF447" s="69"/>
      <c r="AG447" s="69"/>
      <c r="AH447" s="69" t="s">
        <v>217</v>
      </c>
    </row>
    <row r="448" spans="2:34" ht="14.4">
      <c r="B448" s="27" t="str">
        <f>VLOOKUP(I448,raw_OCM!B:C,2,0)</f>
        <v>OCM</v>
      </c>
      <c r="D448" t="b">
        <f t="shared" si="6"/>
        <v>0</v>
      </c>
      <c r="E448" s="27" t="str">
        <f>VLOOKUP(O448,'user list'!A:B,2,0)</f>
        <v>OCM</v>
      </c>
      <c r="F448" s="69" t="s">
        <v>473</v>
      </c>
      <c r="G448" s="69" t="s">
        <v>474</v>
      </c>
      <c r="H448" s="171">
        <v>45818</v>
      </c>
      <c r="I448" s="69" t="s">
        <v>475</v>
      </c>
      <c r="J448" s="69"/>
      <c r="K448" s="69"/>
      <c r="L448" s="69" t="s">
        <v>19</v>
      </c>
      <c r="M448" s="171">
        <v>45818</v>
      </c>
      <c r="N448" s="69" t="s">
        <v>358</v>
      </c>
      <c r="O448" s="69" t="s">
        <v>285</v>
      </c>
      <c r="P448" s="69"/>
      <c r="Q448" s="69"/>
      <c r="R448" s="69"/>
      <c r="S448" s="69"/>
      <c r="T448" s="69"/>
      <c r="U448" s="69"/>
      <c r="V448" s="69" t="s">
        <v>476</v>
      </c>
      <c r="W448" s="69"/>
      <c r="X448" s="69" t="s">
        <v>477</v>
      </c>
      <c r="Y448" s="69" t="s">
        <v>478</v>
      </c>
      <c r="Z448" s="69" t="s">
        <v>324</v>
      </c>
      <c r="AA448" s="69"/>
      <c r="AB448" s="69"/>
      <c r="AC448" s="69" t="s">
        <v>358</v>
      </c>
      <c r="AD448" s="69"/>
      <c r="AE448" s="69"/>
      <c r="AF448" s="69" t="s">
        <v>43</v>
      </c>
      <c r="AG448" s="69"/>
      <c r="AH448" s="69"/>
    </row>
    <row r="449" spans="2:34" ht="14.4">
      <c r="B449" s="27" t="str">
        <f>VLOOKUP(I449,raw_OCM!B:C,2,0)</f>
        <v>OCM</v>
      </c>
      <c r="D449" t="b">
        <f t="shared" si="6"/>
        <v>0</v>
      </c>
      <c r="E449" s="27" t="str">
        <f>VLOOKUP(O449,'user list'!A:B,2,0)</f>
        <v>OCM</v>
      </c>
      <c r="F449" s="69" t="s">
        <v>479</v>
      </c>
      <c r="G449" s="69" t="s">
        <v>480</v>
      </c>
      <c r="H449" s="171">
        <v>45818</v>
      </c>
      <c r="I449" s="69" t="s">
        <v>481</v>
      </c>
      <c r="J449" s="69"/>
      <c r="K449" s="69"/>
      <c r="L449" s="69" t="s">
        <v>17</v>
      </c>
      <c r="M449" s="171">
        <v>45818</v>
      </c>
      <c r="N449" s="69" t="s">
        <v>391</v>
      </c>
      <c r="O449" s="69" t="s">
        <v>285</v>
      </c>
      <c r="P449" s="69"/>
      <c r="Q449" s="69"/>
      <c r="R449" s="69"/>
      <c r="S449" s="69"/>
      <c r="T449" s="69"/>
      <c r="U449" s="69"/>
      <c r="V449" s="69" t="s">
        <v>482</v>
      </c>
      <c r="W449" s="69"/>
      <c r="X449" s="69" t="s">
        <v>483</v>
      </c>
      <c r="Y449" s="69" t="s">
        <v>484</v>
      </c>
      <c r="Z449" s="69" t="s">
        <v>352</v>
      </c>
      <c r="AA449" s="69"/>
      <c r="AB449" s="69"/>
      <c r="AC449" s="69" t="s">
        <v>391</v>
      </c>
      <c r="AD449" s="69"/>
      <c r="AE449" s="69"/>
      <c r="AF449" s="69" t="s">
        <v>43</v>
      </c>
      <c r="AG449" s="69"/>
      <c r="AH449" s="69"/>
    </row>
    <row r="450" spans="2:34" ht="14.4">
      <c r="B450" s="27" t="e">
        <f>VLOOKUP(I450,raw_OCM!B:C,2,0)</f>
        <v>#N/A</v>
      </c>
      <c r="D450" t="b">
        <f t="shared" si="6"/>
        <v>0</v>
      </c>
      <c r="E450" s="27" t="str">
        <f>VLOOKUP(O450,'user list'!A:B,2,0)</f>
        <v>OCA</v>
      </c>
      <c r="F450" s="69" t="s">
        <v>982</v>
      </c>
      <c r="G450" s="69" t="s">
        <v>749</v>
      </c>
      <c r="H450" s="171">
        <v>45817</v>
      </c>
      <c r="I450" s="69" t="s">
        <v>983</v>
      </c>
      <c r="J450" s="69"/>
      <c r="K450" s="69"/>
      <c r="L450" s="69"/>
      <c r="M450" s="171">
        <v>45818</v>
      </c>
      <c r="N450" s="69" t="s">
        <v>784</v>
      </c>
      <c r="O450" s="69" t="s">
        <v>228</v>
      </c>
      <c r="P450" s="69">
        <v>1</v>
      </c>
      <c r="Q450" s="69"/>
      <c r="R450" s="69"/>
      <c r="S450" s="69" t="s">
        <v>828</v>
      </c>
      <c r="T450" s="69" t="s">
        <v>829</v>
      </c>
      <c r="U450" s="69" t="s">
        <v>809</v>
      </c>
      <c r="V450" s="69"/>
      <c r="W450" s="69"/>
      <c r="X450" s="69"/>
      <c r="Y450" s="69"/>
      <c r="Z450" s="69"/>
      <c r="AA450" s="69"/>
      <c r="AB450" s="69"/>
      <c r="AC450" s="69"/>
      <c r="AD450" s="69"/>
      <c r="AE450" s="69"/>
      <c r="AF450" s="69"/>
      <c r="AG450" s="69"/>
      <c r="AH450" s="69" t="s">
        <v>204</v>
      </c>
    </row>
    <row r="451" spans="2:34" ht="14.4">
      <c r="B451" s="27" t="str">
        <f>VLOOKUP(I451,raw_OCM!B:C,2,0)</f>
        <v>other dept</v>
      </c>
      <c r="D451" t="b">
        <f t="shared" si="6"/>
        <v>0</v>
      </c>
      <c r="E451" s="27" t="str">
        <f>VLOOKUP(O451,'user list'!A:B,2,0)</f>
        <v>OCA</v>
      </c>
      <c r="F451" s="69" t="s">
        <v>359</v>
      </c>
      <c r="G451" s="69" t="s">
        <v>360</v>
      </c>
      <c r="H451" s="171">
        <v>45817</v>
      </c>
      <c r="I451" s="69" t="s">
        <v>361</v>
      </c>
      <c r="J451" s="69"/>
      <c r="K451" s="69"/>
      <c r="L451" s="69" t="s">
        <v>19</v>
      </c>
      <c r="M451" s="171">
        <v>45818</v>
      </c>
      <c r="N451" s="69" t="s">
        <v>358</v>
      </c>
      <c r="O451" s="69" t="s">
        <v>228</v>
      </c>
      <c r="P451" s="69">
        <v>1</v>
      </c>
      <c r="Q451" s="69"/>
      <c r="R451" s="69"/>
      <c r="S451" s="69" t="s">
        <v>828</v>
      </c>
      <c r="T451" s="69" t="s">
        <v>829</v>
      </c>
      <c r="U451" s="69" t="s">
        <v>809</v>
      </c>
      <c r="V451" s="69" t="s">
        <v>134</v>
      </c>
      <c r="W451" s="69"/>
      <c r="X451" s="69" t="s">
        <v>362</v>
      </c>
      <c r="Y451" s="69" t="s">
        <v>363</v>
      </c>
      <c r="Z451" s="69" t="s">
        <v>324</v>
      </c>
      <c r="AA451" s="69"/>
      <c r="AB451" s="69"/>
      <c r="AC451" s="69" t="s">
        <v>358</v>
      </c>
      <c r="AD451" s="69"/>
      <c r="AE451" s="69"/>
      <c r="AF451" s="69" t="s">
        <v>43</v>
      </c>
      <c r="AG451" s="69"/>
      <c r="AH451" s="69" t="s">
        <v>232</v>
      </c>
    </row>
    <row r="452" spans="2:34" ht="14.4">
      <c r="B452" s="27" t="e">
        <f>VLOOKUP(I452,raw_OCM!B:C,2,0)</f>
        <v>#N/A</v>
      </c>
      <c r="D452" t="b">
        <f t="shared" si="6"/>
        <v>0</v>
      </c>
      <c r="E452" s="27" t="str">
        <f>VLOOKUP(O452,'user list'!A:B,2,0)</f>
        <v>OCA</v>
      </c>
      <c r="F452" s="69" t="s">
        <v>984</v>
      </c>
      <c r="G452" s="69" t="s">
        <v>749</v>
      </c>
      <c r="H452" s="171">
        <v>45817</v>
      </c>
      <c r="I452" s="69" t="s">
        <v>985</v>
      </c>
      <c r="J452" s="69"/>
      <c r="K452" s="69"/>
      <c r="L452" s="69"/>
      <c r="M452" s="171">
        <v>45818</v>
      </c>
      <c r="N452" s="69" t="s">
        <v>784</v>
      </c>
      <c r="O452" s="69" t="s">
        <v>228</v>
      </c>
      <c r="P452" s="69">
        <v>1</v>
      </c>
      <c r="Q452" s="69"/>
      <c r="R452" s="69"/>
      <c r="S452" s="69" t="s">
        <v>828</v>
      </c>
      <c r="T452" s="69" t="s">
        <v>829</v>
      </c>
      <c r="U452" s="69" t="s">
        <v>809</v>
      </c>
      <c r="V452" s="69"/>
      <c r="W452" s="69"/>
      <c r="X452" s="69"/>
      <c r="Y452" s="69"/>
      <c r="Z452" s="69"/>
      <c r="AA452" s="69"/>
      <c r="AB452" s="69"/>
      <c r="AC452" s="69"/>
      <c r="AD452" s="69"/>
      <c r="AE452" s="69"/>
      <c r="AF452" s="69"/>
      <c r="AG452" s="69"/>
      <c r="AH452" s="69" t="s">
        <v>194</v>
      </c>
    </row>
    <row r="453" spans="2:34" ht="14.4">
      <c r="B453" s="27" t="e">
        <f>VLOOKUP(I453,raw_OCM!B:C,2,0)</f>
        <v>#N/A</v>
      </c>
      <c r="D453" t="b">
        <f t="shared" si="6"/>
        <v>0</v>
      </c>
      <c r="E453" s="27" t="str">
        <f>VLOOKUP(O453,'user list'!A:B,2,0)</f>
        <v>ITDD</v>
      </c>
      <c r="F453" s="69" t="s">
        <v>1748</v>
      </c>
      <c r="G453" s="69" t="s">
        <v>41</v>
      </c>
      <c r="H453" s="171">
        <v>45812</v>
      </c>
      <c r="I453" s="69" t="s">
        <v>987</v>
      </c>
      <c r="J453" s="69"/>
      <c r="K453" s="69"/>
      <c r="L453" s="69"/>
      <c r="M453" s="171">
        <v>45818</v>
      </c>
      <c r="N453" s="69" t="s">
        <v>1721</v>
      </c>
      <c r="O453" s="69" t="s">
        <v>219</v>
      </c>
      <c r="P453" s="69"/>
      <c r="Q453" s="69"/>
      <c r="R453" s="69"/>
      <c r="S453" s="69" t="s">
        <v>785</v>
      </c>
      <c r="T453" s="69" t="s">
        <v>786</v>
      </c>
      <c r="U453" s="69"/>
      <c r="V453" s="69"/>
      <c r="W453" s="69"/>
      <c r="X453" s="69"/>
      <c r="Y453" s="69"/>
      <c r="Z453" s="69"/>
      <c r="AA453" s="69"/>
      <c r="AB453" s="69"/>
      <c r="AC453" s="69"/>
      <c r="AD453" s="69"/>
      <c r="AE453" s="69"/>
      <c r="AF453" s="69"/>
      <c r="AG453" s="69"/>
      <c r="AH453" s="69"/>
    </row>
    <row r="454" spans="2:34" ht="14.4">
      <c r="B454" s="27" t="e">
        <f>VLOOKUP(I454,raw_OCM!B:C,2,0)</f>
        <v>#N/A</v>
      </c>
      <c r="D454" t="b">
        <f t="shared" si="6"/>
        <v>0</v>
      </c>
      <c r="E454" s="27" t="str">
        <f>VLOOKUP(O454,'user list'!A:B,2,0)</f>
        <v>ITDD</v>
      </c>
      <c r="F454" s="69" t="s">
        <v>1749</v>
      </c>
      <c r="G454" s="69" t="s">
        <v>41</v>
      </c>
      <c r="H454" s="171">
        <v>45812</v>
      </c>
      <c r="I454" s="69" t="s">
        <v>987</v>
      </c>
      <c r="J454" s="69"/>
      <c r="K454" s="69"/>
      <c r="L454" s="69"/>
      <c r="M454" s="171">
        <v>45818</v>
      </c>
      <c r="N454" s="69" t="s">
        <v>1721</v>
      </c>
      <c r="O454" s="69" t="s">
        <v>219</v>
      </c>
      <c r="P454" s="69"/>
      <c r="Q454" s="69"/>
      <c r="R454" s="69" t="s">
        <v>160</v>
      </c>
      <c r="S454" s="69" t="s">
        <v>785</v>
      </c>
      <c r="T454" s="69" t="s">
        <v>786</v>
      </c>
      <c r="U454" s="69"/>
      <c r="V454" s="69"/>
      <c r="W454" s="69"/>
      <c r="X454" s="69"/>
      <c r="Y454" s="69"/>
      <c r="Z454" s="69"/>
      <c r="AA454" s="69"/>
      <c r="AB454" s="69"/>
      <c r="AC454" s="69"/>
      <c r="AD454" s="69"/>
      <c r="AE454" s="69"/>
      <c r="AF454" s="69"/>
      <c r="AG454" s="69"/>
      <c r="AH454" s="69"/>
    </row>
    <row r="455" spans="2:34" ht="14.4">
      <c r="B455" s="27" t="e">
        <f>VLOOKUP(I455,raw_OCM!B:C,2,0)</f>
        <v>#N/A</v>
      </c>
      <c r="D455" t="b">
        <f t="shared" si="6"/>
        <v>0</v>
      </c>
      <c r="E455" s="27" t="str">
        <f>VLOOKUP(O455,'user list'!A:B,2,0)</f>
        <v>ITDD</v>
      </c>
      <c r="F455" s="69" t="s">
        <v>1750</v>
      </c>
      <c r="G455" s="69" t="s">
        <v>41</v>
      </c>
      <c r="H455" s="171">
        <v>45812</v>
      </c>
      <c r="I455" s="69" t="s">
        <v>987</v>
      </c>
      <c r="J455" s="69"/>
      <c r="K455" s="69"/>
      <c r="L455" s="69"/>
      <c r="M455" s="171">
        <v>45818</v>
      </c>
      <c r="N455" s="69" t="s">
        <v>1721</v>
      </c>
      <c r="O455" s="69" t="s">
        <v>219</v>
      </c>
      <c r="P455" s="69"/>
      <c r="Q455" s="69"/>
      <c r="R455" s="69" t="s">
        <v>160</v>
      </c>
      <c r="S455" s="69" t="s">
        <v>785</v>
      </c>
      <c r="T455" s="69" t="s">
        <v>786</v>
      </c>
      <c r="U455" s="69"/>
      <c r="V455" s="69"/>
      <c r="W455" s="69"/>
      <c r="X455" s="69"/>
      <c r="Y455" s="69"/>
      <c r="Z455" s="69"/>
      <c r="AA455" s="69"/>
      <c r="AB455" s="69"/>
      <c r="AC455" s="69"/>
      <c r="AD455" s="69"/>
      <c r="AE455" s="69"/>
      <c r="AF455" s="69"/>
      <c r="AG455" s="69"/>
      <c r="AH455" s="69"/>
    </row>
    <row r="456" spans="2:34" ht="14.4">
      <c r="B456" s="27" t="e">
        <f>VLOOKUP(I456,raw_OCM!B:C,2,0)</f>
        <v>#N/A</v>
      </c>
      <c r="D456" t="b">
        <f t="shared" si="6"/>
        <v>0</v>
      </c>
      <c r="E456" s="27" t="str">
        <f>VLOOKUP(O456,'user list'!A:B,2,0)</f>
        <v>ITDD</v>
      </c>
      <c r="F456" s="69" t="s">
        <v>1751</v>
      </c>
      <c r="G456" s="69" t="s">
        <v>41</v>
      </c>
      <c r="H456" s="171">
        <v>45812</v>
      </c>
      <c r="I456" s="69" t="s">
        <v>987</v>
      </c>
      <c r="J456" s="69"/>
      <c r="K456" s="69"/>
      <c r="L456" s="69"/>
      <c r="M456" s="171">
        <v>45818</v>
      </c>
      <c r="N456" s="69" t="s">
        <v>1721</v>
      </c>
      <c r="O456" s="69" t="s">
        <v>219</v>
      </c>
      <c r="P456" s="69"/>
      <c r="Q456" s="69"/>
      <c r="R456" s="69" t="s">
        <v>160</v>
      </c>
      <c r="S456" s="69" t="s">
        <v>785</v>
      </c>
      <c r="T456" s="69" t="s">
        <v>786</v>
      </c>
      <c r="U456" s="69"/>
      <c r="V456" s="69"/>
      <c r="W456" s="69"/>
      <c r="X456" s="69"/>
      <c r="Y456" s="69"/>
      <c r="Z456" s="69"/>
      <c r="AA456" s="69"/>
      <c r="AB456" s="69"/>
      <c r="AC456" s="69"/>
      <c r="AD456" s="69"/>
      <c r="AE456" s="69"/>
      <c r="AF456" s="69"/>
      <c r="AG456" s="69"/>
      <c r="AH456" s="69"/>
    </row>
    <row r="457" spans="2:34" ht="14.4">
      <c r="B457" s="27" t="e">
        <f>VLOOKUP(I457,raw_OCM!B:C,2,0)</f>
        <v>#N/A</v>
      </c>
      <c r="D457" t="b">
        <f t="shared" si="6"/>
        <v>0</v>
      </c>
      <c r="E457" s="27" t="str">
        <f>VLOOKUP(O457,'user list'!A:B,2,0)</f>
        <v>ITDD</v>
      </c>
      <c r="F457" s="69" t="s">
        <v>986</v>
      </c>
      <c r="G457" s="69" t="s">
        <v>41</v>
      </c>
      <c r="H457" s="171">
        <v>45812</v>
      </c>
      <c r="I457" s="69" t="s">
        <v>987</v>
      </c>
      <c r="J457" s="69"/>
      <c r="K457" s="69"/>
      <c r="L457" s="69"/>
      <c r="M457" s="171">
        <v>45818</v>
      </c>
      <c r="N457" s="69" t="s">
        <v>784</v>
      </c>
      <c r="O457" s="69" t="s">
        <v>219</v>
      </c>
      <c r="P457" s="69"/>
      <c r="Q457" s="69"/>
      <c r="R457" s="69" t="s">
        <v>160</v>
      </c>
      <c r="S457" s="69" t="s">
        <v>785</v>
      </c>
      <c r="T457" s="69" t="s">
        <v>786</v>
      </c>
      <c r="U457" s="69"/>
      <c r="V457" s="69"/>
      <c r="W457" s="69"/>
      <c r="X457" s="69"/>
      <c r="Y457" s="69"/>
      <c r="Z457" s="69"/>
      <c r="AA457" s="69"/>
      <c r="AB457" s="69"/>
      <c r="AC457" s="69"/>
      <c r="AD457" s="69"/>
      <c r="AE457" s="69"/>
      <c r="AF457" s="69"/>
      <c r="AG457" s="69"/>
      <c r="AH457" s="69" t="s">
        <v>223</v>
      </c>
    </row>
    <row r="458" spans="2:34" ht="14.4">
      <c r="B458" s="27" t="e">
        <f>VLOOKUP(I458,raw_OCM!B:C,2,0)</f>
        <v>#N/A</v>
      </c>
      <c r="D458" t="b">
        <f t="shared" si="6"/>
        <v>0</v>
      </c>
      <c r="E458" s="27" t="str">
        <f>VLOOKUP(O458,'user list'!A:B,2,0)</f>
        <v>ITDD</v>
      </c>
      <c r="F458" s="69" t="s">
        <v>1752</v>
      </c>
      <c r="G458" s="69" t="s">
        <v>41</v>
      </c>
      <c r="H458" s="171">
        <v>45812</v>
      </c>
      <c r="I458" s="69" t="s">
        <v>987</v>
      </c>
      <c r="J458" s="69"/>
      <c r="K458" s="69"/>
      <c r="L458" s="69"/>
      <c r="M458" s="171">
        <v>45818</v>
      </c>
      <c r="N458" s="69" t="s">
        <v>1721</v>
      </c>
      <c r="O458" s="69" t="s">
        <v>219</v>
      </c>
      <c r="P458" s="69"/>
      <c r="Q458" s="69"/>
      <c r="R458" s="69" t="s">
        <v>160</v>
      </c>
      <c r="S458" s="69" t="s">
        <v>785</v>
      </c>
      <c r="T458" s="69" t="s">
        <v>786</v>
      </c>
      <c r="U458" s="69"/>
      <c r="V458" s="69"/>
      <c r="W458" s="69"/>
      <c r="X458" s="69"/>
      <c r="Y458" s="69"/>
      <c r="Z458" s="69"/>
      <c r="AA458" s="69"/>
      <c r="AB458" s="69"/>
      <c r="AC458" s="69"/>
      <c r="AD458" s="69"/>
      <c r="AE458" s="69"/>
      <c r="AF458" s="69"/>
      <c r="AG458" s="69"/>
      <c r="AH458" s="69"/>
    </row>
    <row r="459" spans="2:34" ht="14.4">
      <c r="B459" s="27" t="e">
        <f>VLOOKUP(I459,raw_OCM!B:C,2,0)</f>
        <v>#N/A</v>
      </c>
      <c r="D459" t="b">
        <f t="shared" si="6"/>
        <v>0</v>
      </c>
      <c r="E459" s="27" t="str">
        <f>VLOOKUP(O459,'user list'!A:B,2,0)</f>
        <v>ITDD</v>
      </c>
      <c r="F459" s="69" t="s">
        <v>1753</v>
      </c>
      <c r="G459" s="69" t="s">
        <v>41</v>
      </c>
      <c r="H459" s="171">
        <v>45812</v>
      </c>
      <c r="I459" s="69" t="s">
        <v>987</v>
      </c>
      <c r="J459" s="69"/>
      <c r="K459" s="69"/>
      <c r="L459" s="69"/>
      <c r="M459" s="171">
        <v>45818</v>
      </c>
      <c r="N459" s="69" t="s">
        <v>1721</v>
      </c>
      <c r="O459" s="69" t="s">
        <v>219</v>
      </c>
      <c r="P459" s="69"/>
      <c r="Q459" s="69"/>
      <c r="R459" s="69" t="s">
        <v>160</v>
      </c>
      <c r="S459" s="69" t="s">
        <v>785</v>
      </c>
      <c r="T459" s="69" t="s">
        <v>786</v>
      </c>
      <c r="U459" s="69"/>
      <c r="V459" s="69"/>
      <c r="W459" s="69"/>
      <c r="X459" s="69"/>
      <c r="Y459" s="69"/>
      <c r="Z459" s="69"/>
      <c r="AA459" s="69"/>
      <c r="AB459" s="69"/>
      <c r="AC459" s="69"/>
      <c r="AD459" s="69"/>
      <c r="AE459" s="69"/>
      <c r="AF459" s="69"/>
      <c r="AG459" s="69"/>
      <c r="AH459" s="69"/>
    </row>
    <row r="460" spans="2:34" ht="14.4">
      <c r="B460" s="27" t="e">
        <f>VLOOKUP(I460,raw_OCM!B:C,2,0)</f>
        <v>#N/A</v>
      </c>
      <c r="D460" t="b">
        <f t="shared" ref="D460:D523" si="7">IF(E460="X",1)</f>
        <v>0</v>
      </c>
      <c r="E460" s="27" t="str">
        <f>VLOOKUP(O460,'user list'!A:B,2,0)</f>
        <v>ITDD</v>
      </c>
      <c r="F460" s="69" t="s">
        <v>1754</v>
      </c>
      <c r="G460" s="69" t="s">
        <v>41</v>
      </c>
      <c r="H460" s="171">
        <v>45812</v>
      </c>
      <c r="I460" s="69" t="s">
        <v>987</v>
      </c>
      <c r="J460" s="69"/>
      <c r="K460" s="69"/>
      <c r="L460" s="69"/>
      <c r="M460" s="171">
        <v>45818</v>
      </c>
      <c r="N460" s="69" t="s">
        <v>1721</v>
      </c>
      <c r="O460" s="69" t="s">
        <v>219</v>
      </c>
      <c r="P460" s="69"/>
      <c r="Q460" s="69"/>
      <c r="R460" s="69" t="s">
        <v>160</v>
      </c>
      <c r="S460" s="69" t="s">
        <v>785</v>
      </c>
      <c r="T460" s="69" t="s">
        <v>786</v>
      </c>
      <c r="U460" s="69"/>
      <c r="V460" s="69"/>
      <c r="W460" s="69"/>
      <c r="X460" s="69"/>
      <c r="Y460" s="69"/>
      <c r="Z460" s="69"/>
      <c r="AA460" s="69"/>
      <c r="AB460" s="69"/>
      <c r="AC460" s="69"/>
      <c r="AD460" s="69"/>
      <c r="AE460" s="69"/>
      <c r="AF460" s="69"/>
      <c r="AG460" s="69"/>
      <c r="AH460" s="69"/>
    </row>
    <row r="461" spans="2:34" ht="14.4">
      <c r="B461" s="27" t="e">
        <f>VLOOKUP(I461,raw_OCM!B:C,2,0)</f>
        <v>#N/A</v>
      </c>
      <c r="D461" t="b">
        <f t="shared" si="7"/>
        <v>0</v>
      </c>
      <c r="E461" s="27" t="str">
        <f>VLOOKUP(O461,'user list'!A:B,2,0)</f>
        <v>ITDD</v>
      </c>
      <c r="F461" s="69" t="s">
        <v>1755</v>
      </c>
      <c r="G461" s="69" t="s">
        <v>41</v>
      </c>
      <c r="H461" s="171">
        <v>45812</v>
      </c>
      <c r="I461" s="69" t="s">
        <v>987</v>
      </c>
      <c r="J461" s="69"/>
      <c r="K461" s="69"/>
      <c r="L461" s="69"/>
      <c r="M461" s="171">
        <v>45818</v>
      </c>
      <c r="N461" s="69" t="s">
        <v>1721</v>
      </c>
      <c r="O461" s="69" t="s">
        <v>219</v>
      </c>
      <c r="P461" s="69"/>
      <c r="Q461" s="69"/>
      <c r="R461" s="69"/>
      <c r="S461" s="69" t="s">
        <v>785</v>
      </c>
      <c r="T461" s="69" t="s">
        <v>786</v>
      </c>
      <c r="U461" s="69"/>
      <c r="V461" s="69"/>
      <c r="W461" s="69"/>
      <c r="X461" s="69"/>
      <c r="Y461" s="69"/>
      <c r="Z461" s="69"/>
      <c r="AA461" s="69"/>
      <c r="AB461" s="69"/>
      <c r="AC461" s="69"/>
      <c r="AD461" s="69"/>
      <c r="AE461" s="69"/>
      <c r="AF461" s="69"/>
      <c r="AG461" s="69"/>
      <c r="AH461" s="69"/>
    </row>
    <row r="462" spans="2:34" ht="14.4">
      <c r="B462" s="27" t="e">
        <f>VLOOKUP(I462,raw_OCM!B:C,2,0)</f>
        <v>#N/A</v>
      </c>
      <c r="D462" t="b">
        <f t="shared" si="7"/>
        <v>0</v>
      </c>
      <c r="E462" s="27" t="str">
        <f>VLOOKUP(O462,'user list'!A:B,2,0)</f>
        <v>QCPL</v>
      </c>
      <c r="F462" s="69" t="s">
        <v>988</v>
      </c>
      <c r="G462" s="69" t="s">
        <v>90</v>
      </c>
      <c r="H462" s="171">
        <v>45817</v>
      </c>
      <c r="I462" s="69" t="s">
        <v>989</v>
      </c>
      <c r="J462" s="69"/>
      <c r="K462" s="69"/>
      <c r="L462" s="69"/>
      <c r="M462" s="171">
        <v>45818</v>
      </c>
      <c r="N462" s="69" t="s">
        <v>784</v>
      </c>
      <c r="O462" s="69" t="s">
        <v>268</v>
      </c>
      <c r="P462" s="69">
        <v>1</v>
      </c>
      <c r="Q462" s="69"/>
      <c r="R462" s="69"/>
      <c r="S462" s="69" t="s">
        <v>792</v>
      </c>
      <c r="T462" s="69" t="s">
        <v>792</v>
      </c>
      <c r="U462" s="69" t="s">
        <v>787</v>
      </c>
      <c r="V462" s="69"/>
      <c r="W462" s="69"/>
      <c r="X462" s="69"/>
      <c r="Y462" s="69"/>
      <c r="Z462" s="69"/>
      <c r="AA462" s="69"/>
      <c r="AB462" s="69"/>
      <c r="AC462" s="69"/>
      <c r="AD462" s="69"/>
      <c r="AE462" s="69"/>
      <c r="AF462" s="69"/>
      <c r="AG462" s="69"/>
      <c r="AH462" s="69" t="s">
        <v>278</v>
      </c>
    </row>
    <row r="463" spans="2:34" ht="14.4">
      <c r="B463" s="27" t="e">
        <f>VLOOKUP(I463,raw_OCM!B:C,2,0)</f>
        <v>#N/A</v>
      </c>
      <c r="D463" t="b">
        <f t="shared" si="7"/>
        <v>0</v>
      </c>
      <c r="E463" s="27" t="str">
        <f>VLOOKUP(O463,'user list'!A:B,2,0)</f>
        <v>OCA</v>
      </c>
      <c r="F463" s="69" t="s">
        <v>990</v>
      </c>
      <c r="G463" s="69" t="s">
        <v>991</v>
      </c>
      <c r="H463" s="171">
        <v>45817</v>
      </c>
      <c r="I463" s="69" t="s">
        <v>992</v>
      </c>
      <c r="J463" s="69"/>
      <c r="K463" s="69"/>
      <c r="L463" s="69"/>
      <c r="M463" s="171">
        <v>45818</v>
      </c>
      <c r="N463" s="69" t="s">
        <v>784</v>
      </c>
      <c r="O463" s="69" t="s">
        <v>228</v>
      </c>
      <c r="P463" s="69">
        <v>1</v>
      </c>
      <c r="Q463" s="69"/>
      <c r="R463" s="69"/>
      <c r="S463" s="69" t="s">
        <v>828</v>
      </c>
      <c r="T463" s="69" t="s">
        <v>829</v>
      </c>
      <c r="U463" s="69" t="s">
        <v>809</v>
      </c>
      <c r="V463" s="69"/>
      <c r="W463" s="69"/>
      <c r="X463" s="69"/>
      <c r="Y463" s="69"/>
      <c r="Z463" s="69"/>
      <c r="AA463" s="69"/>
      <c r="AB463" s="69"/>
      <c r="AC463" s="69"/>
      <c r="AD463" s="69"/>
      <c r="AE463" s="69"/>
      <c r="AF463" s="69"/>
      <c r="AG463" s="69"/>
      <c r="AH463" s="69" t="s">
        <v>279</v>
      </c>
    </row>
    <row r="464" spans="2:34" ht="14.4">
      <c r="B464" s="27" t="e">
        <f>VLOOKUP(I464,raw_OCM!B:C,2,0)</f>
        <v>#N/A</v>
      </c>
      <c r="D464" t="b">
        <f t="shared" si="7"/>
        <v>0</v>
      </c>
      <c r="E464" s="27" t="str">
        <f>VLOOKUP(O464,'user list'!A:B,2,0)</f>
        <v>QCPL</v>
      </c>
      <c r="F464" s="69" t="s">
        <v>993</v>
      </c>
      <c r="G464" s="69" t="s">
        <v>90</v>
      </c>
      <c r="H464" s="171">
        <v>45817</v>
      </c>
      <c r="I464" s="69" t="s">
        <v>994</v>
      </c>
      <c r="J464" s="69"/>
      <c r="K464" s="69"/>
      <c r="L464" s="69"/>
      <c r="M464" s="171">
        <v>45818</v>
      </c>
      <c r="N464" s="69" t="s">
        <v>784</v>
      </c>
      <c r="O464" s="69" t="s">
        <v>268</v>
      </c>
      <c r="P464" s="69">
        <v>1</v>
      </c>
      <c r="Q464" s="69"/>
      <c r="R464" s="69"/>
      <c r="S464" s="69" t="s">
        <v>792</v>
      </c>
      <c r="T464" s="69" t="s">
        <v>792</v>
      </c>
      <c r="U464" s="69" t="s">
        <v>809</v>
      </c>
      <c r="V464" s="69"/>
      <c r="W464" s="69"/>
      <c r="X464" s="69"/>
      <c r="Y464" s="69"/>
      <c r="Z464" s="69"/>
      <c r="AA464" s="69"/>
      <c r="AB464" s="69"/>
      <c r="AC464" s="69"/>
      <c r="AD464" s="69"/>
      <c r="AE464" s="69"/>
      <c r="AF464" s="69"/>
      <c r="AG464" s="69"/>
      <c r="AH464" s="69" t="s">
        <v>200</v>
      </c>
    </row>
    <row r="465" spans="2:34" ht="14.4">
      <c r="B465" s="27" t="e">
        <f>VLOOKUP(I465,raw_OCM!B:C,2,0)</f>
        <v>#N/A</v>
      </c>
      <c r="D465" t="b">
        <f t="shared" si="7"/>
        <v>0</v>
      </c>
      <c r="E465" s="27" t="str">
        <f>VLOOKUP(O465,'user list'!A:B,2,0)</f>
        <v>QCPL</v>
      </c>
      <c r="F465" s="69" t="s">
        <v>995</v>
      </c>
      <c r="G465" s="69" t="s">
        <v>90</v>
      </c>
      <c r="H465" s="171">
        <v>45817</v>
      </c>
      <c r="I465" s="69" t="s">
        <v>996</v>
      </c>
      <c r="J465" s="69"/>
      <c r="K465" s="69"/>
      <c r="L465" s="69"/>
      <c r="M465" s="171">
        <v>45818</v>
      </c>
      <c r="N465" s="69" t="s">
        <v>784</v>
      </c>
      <c r="O465" s="69" t="s">
        <v>268</v>
      </c>
      <c r="P465" s="69">
        <v>1</v>
      </c>
      <c r="Q465" s="69"/>
      <c r="R465" s="69"/>
      <c r="S465" s="69" t="s">
        <v>792</v>
      </c>
      <c r="T465" s="69" t="s">
        <v>792</v>
      </c>
      <c r="U465" s="69" t="s">
        <v>787</v>
      </c>
      <c r="V465" s="69"/>
      <c r="W465" s="69"/>
      <c r="X465" s="69"/>
      <c r="Y465" s="69"/>
      <c r="Z465" s="69"/>
      <c r="AA465" s="69"/>
      <c r="AB465" s="69"/>
      <c r="AC465" s="69"/>
      <c r="AD465" s="69"/>
      <c r="AE465" s="69"/>
      <c r="AF465" s="69"/>
      <c r="AG465" s="69"/>
      <c r="AH465" s="69" t="s">
        <v>203</v>
      </c>
    </row>
    <row r="466" spans="2:34" ht="14.4">
      <c r="B466" s="27" t="e">
        <f>VLOOKUP(I466,raw_OCM!B:C,2,0)</f>
        <v>#N/A</v>
      </c>
      <c r="D466" t="b">
        <f t="shared" si="7"/>
        <v>0</v>
      </c>
      <c r="E466" s="27" t="str">
        <f>VLOOKUP(O466,'user list'!A:B,2,0)</f>
        <v>QCPL</v>
      </c>
      <c r="F466" s="69" t="s">
        <v>1756</v>
      </c>
      <c r="G466" s="69" t="s">
        <v>90</v>
      </c>
      <c r="H466" s="171">
        <v>45817</v>
      </c>
      <c r="I466" s="69" t="s">
        <v>1591</v>
      </c>
      <c r="J466" s="69"/>
      <c r="K466" s="69"/>
      <c r="L466" s="69"/>
      <c r="M466" s="171">
        <v>45818</v>
      </c>
      <c r="N466" s="69" t="s">
        <v>1721</v>
      </c>
      <c r="O466" s="69" t="s">
        <v>268</v>
      </c>
      <c r="P466" s="69"/>
      <c r="Q466" s="69"/>
      <c r="R466" s="69"/>
      <c r="S466" s="69" t="s">
        <v>792</v>
      </c>
      <c r="T466" s="69" t="s">
        <v>793</v>
      </c>
      <c r="U466" s="69" t="s">
        <v>787</v>
      </c>
      <c r="V466" s="69"/>
      <c r="W466" s="69"/>
      <c r="X466" s="69"/>
      <c r="Y466" s="69"/>
      <c r="Z466" s="69"/>
      <c r="AA466" s="69"/>
      <c r="AB466" s="69"/>
      <c r="AC466" s="69"/>
      <c r="AD466" s="69"/>
      <c r="AE466" s="69"/>
      <c r="AF466" s="69"/>
      <c r="AG466" s="69"/>
      <c r="AH466" s="69"/>
    </row>
    <row r="467" spans="2:34" ht="14.4">
      <c r="B467" s="27" t="e">
        <f>VLOOKUP(I467,raw_OCM!B:C,2,0)</f>
        <v>#N/A</v>
      </c>
      <c r="D467" t="b">
        <f t="shared" si="7"/>
        <v>0</v>
      </c>
      <c r="E467" s="27" t="str">
        <f>VLOOKUP(O467,'user list'!A:B,2,0)</f>
        <v>QCPL</v>
      </c>
      <c r="F467" s="69" t="s">
        <v>997</v>
      </c>
      <c r="G467" s="69" t="s">
        <v>90</v>
      </c>
      <c r="H467" s="171">
        <v>45817</v>
      </c>
      <c r="I467" s="69" t="s">
        <v>998</v>
      </c>
      <c r="J467" s="69"/>
      <c r="K467" s="69"/>
      <c r="L467" s="69"/>
      <c r="M467" s="171">
        <v>45818</v>
      </c>
      <c r="N467" s="69" t="s">
        <v>784</v>
      </c>
      <c r="O467" s="69" t="s">
        <v>268</v>
      </c>
      <c r="P467" s="69">
        <v>1</v>
      </c>
      <c r="Q467" s="69"/>
      <c r="R467" s="69"/>
      <c r="S467" s="69" t="s">
        <v>792</v>
      </c>
      <c r="T467" s="69" t="s">
        <v>792</v>
      </c>
      <c r="U467" s="69" t="s">
        <v>787</v>
      </c>
      <c r="V467" s="69"/>
      <c r="W467" s="69"/>
      <c r="X467" s="69"/>
      <c r="Y467" s="69"/>
      <c r="Z467" s="69"/>
      <c r="AA467" s="69"/>
      <c r="AB467" s="69"/>
      <c r="AC467" s="69"/>
      <c r="AD467" s="69"/>
      <c r="AE467" s="69"/>
      <c r="AF467" s="69"/>
      <c r="AG467" s="69"/>
      <c r="AH467" s="69" t="s">
        <v>200</v>
      </c>
    </row>
    <row r="468" spans="2:34" ht="14.4">
      <c r="B468" s="27" t="e">
        <f>VLOOKUP(I468,raw_OCM!B:C,2,0)</f>
        <v>#N/A</v>
      </c>
      <c r="D468" t="b">
        <f t="shared" si="7"/>
        <v>0</v>
      </c>
      <c r="E468" s="27" t="str">
        <f>VLOOKUP(O468,'user list'!A:B,2,0)</f>
        <v>QCPL</v>
      </c>
      <c r="F468" s="69" t="s">
        <v>999</v>
      </c>
      <c r="G468" s="69" t="s">
        <v>90</v>
      </c>
      <c r="H468" s="171">
        <v>45817</v>
      </c>
      <c r="I468" s="69" t="s">
        <v>1000</v>
      </c>
      <c r="J468" s="69"/>
      <c r="K468" s="69"/>
      <c r="L468" s="69"/>
      <c r="M468" s="171">
        <v>45818</v>
      </c>
      <c r="N468" s="69" t="s">
        <v>784</v>
      </c>
      <c r="O468" s="69" t="s">
        <v>268</v>
      </c>
      <c r="P468" s="69">
        <v>1</v>
      </c>
      <c r="Q468" s="69"/>
      <c r="R468" s="69"/>
      <c r="S468" s="69" t="s">
        <v>792</v>
      </c>
      <c r="T468" s="69" t="s">
        <v>792</v>
      </c>
      <c r="U468" s="69" t="s">
        <v>787</v>
      </c>
      <c r="V468" s="69"/>
      <c r="W468" s="69"/>
      <c r="X468" s="69"/>
      <c r="Y468" s="69"/>
      <c r="Z468" s="69"/>
      <c r="AA468" s="69"/>
      <c r="AB468" s="69"/>
      <c r="AC468" s="69"/>
      <c r="AD468" s="69"/>
      <c r="AE468" s="69"/>
      <c r="AF468" s="69"/>
      <c r="AG468" s="69"/>
      <c r="AH468" s="69" t="s">
        <v>256</v>
      </c>
    </row>
    <row r="469" spans="2:34" ht="14.4">
      <c r="B469" s="27" t="e">
        <f>VLOOKUP(I469,raw_OCM!B:C,2,0)</f>
        <v>#N/A</v>
      </c>
      <c r="D469" t="b">
        <f t="shared" si="7"/>
        <v>0</v>
      </c>
      <c r="E469" s="27" t="str">
        <f>VLOOKUP(O469,'user list'!A:B,2,0)</f>
        <v>QCPL</v>
      </c>
      <c r="F469" s="69" t="s">
        <v>1757</v>
      </c>
      <c r="G469" s="69" t="s">
        <v>90</v>
      </c>
      <c r="H469" s="171">
        <v>45817</v>
      </c>
      <c r="I469" s="69" t="s">
        <v>1591</v>
      </c>
      <c r="J469" s="69"/>
      <c r="K469" s="69"/>
      <c r="L469" s="69"/>
      <c r="M469" s="171">
        <v>45818</v>
      </c>
      <c r="N469" s="69" t="s">
        <v>1721</v>
      </c>
      <c r="O469" s="69" t="s">
        <v>268</v>
      </c>
      <c r="P469" s="69"/>
      <c r="Q469" s="69"/>
      <c r="R469" s="69" t="s">
        <v>160</v>
      </c>
      <c r="S469" s="69" t="s">
        <v>792</v>
      </c>
      <c r="T469" s="69" t="s">
        <v>792</v>
      </c>
      <c r="U469" s="69" t="s">
        <v>787</v>
      </c>
      <c r="V469" s="69"/>
      <c r="W469" s="69"/>
      <c r="X469" s="69"/>
      <c r="Y469" s="69"/>
      <c r="Z469" s="69"/>
      <c r="AA469" s="69"/>
      <c r="AB469" s="69"/>
      <c r="AC469" s="69"/>
      <c r="AD469" s="69"/>
      <c r="AE469" s="69"/>
      <c r="AF469" s="69"/>
      <c r="AG469" s="69"/>
      <c r="AH469" s="69"/>
    </row>
    <row r="470" spans="2:34" ht="14.4">
      <c r="B470" s="27" t="e">
        <f>VLOOKUP(I470,raw_OCM!B:C,2,0)</f>
        <v>#N/A</v>
      </c>
      <c r="D470" t="b">
        <f t="shared" si="7"/>
        <v>0</v>
      </c>
      <c r="E470" s="27" t="str">
        <f>VLOOKUP(O470,'user list'!A:B,2,0)</f>
        <v>QCPL</v>
      </c>
      <c r="F470" s="69" t="s">
        <v>1758</v>
      </c>
      <c r="G470" s="69" t="s">
        <v>90</v>
      </c>
      <c r="H470" s="171">
        <v>45817</v>
      </c>
      <c r="I470" s="69" t="s">
        <v>1591</v>
      </c>
      <c r="J470" s="69"/>
      <c r="K470" s="69"/>
      <c r="L470" s="69"/>
      <c r="M470" s="171">
        <v>45818</v>
      </c>
      <c r="N470" s="69" t="s">
        <v>784</v>
      </c>
      <c r="O470" s="69" t="s">
        <v>268</v>
      </c>
      <c r="P470" s="69"/>
      <c r="Q470" s="69"/>
      <c r="R470" s="69" t="s">
        <v>160</v>
      </c>
      <c r="S470" s="69" t="s">
        <v>792</v>
      </c>
      <c r="T470" s="69" t="s">
        <v>792</v>
      </c>
      <c r="U470" s="69" t="s">
        <v>787</v>
      </c>
      <c r="V470" s="69"/>
      <c r="W470" s="69"/>
      <c r="X470" s="69"/>
      <c r="Y470" s="69"/>
      <c r="Z470" s="69"/>
      <c r="AA470" s="69"/>
      <c r="AB470" s="69"/>
      <c r="AC470" s="69"/>
      <c r="AD470" s="69"/>
      <c r="AE470" s="69"/>
      <c r="AF470" s="69"/>
      <c r="AG470" s="69"/>
      <c r="AH470" s="69" t="s">
        <v>213</v>
      </c>
    </row>
    <row r="471" spans="2:34" ht="14.4">
      <c r="B471" s="27" t="e">
        <f>VLOOKUP(I471,raw_OCM!B:C,2,0)</f>
        <v>#N/A</v>
      </c>
      <c r="D471" t="b">
        <f t="shared" si="7"/>
        <v>0</v>
      </c>
      <c r="E471" s="27" t="str">
        <f>VLOOKUP(O471,'user list'!A:B,2,0)</f>
        <v>QCPL</v>
      </c>
      <c r="F471" s="69" t="s">
        <v>1001</v>
      </c>
      <c r="G471" s="69" t="s">
        <v>90</v>
      </c>
      <c r="H471" s="171">
        <v>45817</v>
      </c>
      <c r="I471" s="69" t="s">
        <v>1002</v>
      </c>
      <c r="J471" s="69"/>
      <c r="K471" s="69"/>
      <c r="L471" s="69"/>
      <c r="M471" s="171">
        <v>45818</v>
      </c>
      <c r="N471" s="69" t="s">
        <v>784</v>
      </c>
      <c r="O471" s="69" t="s">
        <v>268</v>
      </c>
      <c r="P471" s="69">
        <v>1</v>
      </c>
      <c r="Q471" s="69"/>
      <c r="R471" s="69"/>
      <c r="S471" s="69" t="s">
        <v>792</v>
      </c>
      <c r="T471" s="69" t="s">
        <v>793</v>
      </c>
      <c r="U471" s="69" t="s">
        <v>787</v>
      </c>
      <c r="V471" s="69"/>
      <c r="W471" s="69"/>
      <c r="X471" s="69"/>
      <c r="Y471" s="69"/>
      <c r="Z471" s="69"/>
      <c r="AA471" s="69"/>
      <c r="AB471" s="69"/>
      <c r="AC471" s="69"/>
      <c r="AD471" s="69"/>
      <c r="AE471" s="69"/>
      <c r="AF471" s="69"/>
      <c r="AG471" s="69"/>
      <c r="AH471" s="69" t="s">
        <v>214</v>
      </c>
    </row>
    <row r="472" spans="2:34" ht="14.4">
      <c r="B472" s="27" t="e">
        <f>VLOOKUP(I472,raw_OCM!B:C,2,0)</f>
        <v>#N/A</v>
      </c>
      <c r="D472" t="b">
        <f t="shared" si="7"/>
        <v>0</v>
      </c>
      <c r="E472" s="27" t="str">
        <f>VLOOKUP(O472,'user list'!A:B,2,0)</f>
        <v>QCPL</v>
      </c>
      <c r="F472" s="69" t="s">
        <v>1348</v>
      </c>
      <c r="G472" s="69" t="s">
        <v>90</v>
      </c>
      <c r="H472" s="171">
        <v>45817</v>
      </c>
      <c r="I472" s="69" t="s">
        <v>1591</v>
      </c>
      <c r="J472" s="69"/>
      <c r="K472" s="69"/>
      <c r="L472" s="69"/>
      <c r="M472" s="171">
        <v>45818</v>
      </c>
      <c r="N472" s="69" t="s">
        <v>1433</v>
      </c>
      <c r="O472" s="69" t="s">
        <v>268</v>
      </c>
      <c r="P472" s="69">
        <v>1</v>
      </c>
      <c r="Q472" s="69"/>
      <c r="R472" s="69" t="s">
        <v>160</v>
      </c>
      <c r="S472" s="69" t="s">
        <v>792</v>
      </c>
      <c r="T472" s="69" t="s">
        <v>793</v>
      </c>
      <c r="U472" s="69" t="s">
        <v>787</v>
      </c>
      <c r="V472" s="69"/>
      <c r="W472" s="69"/>
      <c r="X472" s="69"/>
      <c r="Y472" s="69"/>
      <c r="Z472" s="69"/>
      <c r="AA472" s="69"/>
      <c r="AB472" s="69"/>
      <c r="AC472" s="69"/>
      <c r="AD472" s="69"/>
      <c r="AE472" s="69"/>
      <c r="AF472" s="69"/>
      <c r="AG472" s="69"/>
      <c r="AH472" s="69"/>
    </row>
    <row r="473" spans="2:34" ht="14.4">
      <c r="B473" s="27" t="e">
        <f>VLOOKUP(I473,raw_OCM!B:C,2,0)</f>
        <v>#N/A</v>
      </c>
      <c r="D473" t="b">
        <f t="shared" si="7"/>
        <v>0</v>
      </c>
      <c r="E473" s="27" t="str">
        <f>VLOOKUP(O473,'user list'!A:B,2,0)</f>
        <v>QCPL</v>
      </c>
      <c r="F473" s="69" t="s">
        <v>1592</v>
      </c>
      <c r="G473" s="69" t="s">
        <v>90</v>
      </c>
      <c r="H473" s="171">
        <v>45817</v>
      </c>
      <c r="I473" s="69" t="s">
        <v>1593</v>
      </c>
      <c r="J473" s="69"/>
      <c r="K473" s="69"/>
      <c r="L473" s="69"/>
      <c r="M473" s="171">
        <v>45818</v>
      </c>
      <c r="N473" s="69" t="s">
        <v>1433</v>
      </c>
      <c r="O473" s="69" t="s">
        <v>268</v>
      </c>
      <c r="P473" s="69">
        <v>1</v>
      </c>
      <c r="Q473" s="69"/>
      <c r="R473" s="69"/>
      <c r="S473" s="69" t="s">
        <v>792</v>
      </c>
      <c r="T473" s="69" t="s">
        <v>793</v>
      </c>
      <c r="U473" s="69" t="s">
        <v>787</v>
      </c>
      <c r="V473" s="69"/>
      <c r="W473" s="69"/>
      <c r="X473" s="69"/>
      <c r="Y473" s="69"/>
      <c r="Z473" s="69"/>
      <c r="AA473" s="69"/>
      <c r="AB473" s="69"/>
      <c r="AC473" s="69"/>
      <c r="AD473" s="69"/>
      <c r="AE473" s="69"/>
      <c r="AF473" s="69"/>
      <c r="AG473" s="69"/>
      <c r="AH473" s="69"/>
    </row>
    <row r="474" spans="2:34" ht="14.4">
      <c r="B474" s="27" t="e">
        <f>VLOOKUP(I474,raw_OCM!B:C,2,0)</f>
        <v>#N/A</v>
      </c>
      <c r="D474" t="b">
        <f t="shared" si="7"/>
        <v>0</v>
      </c>
      <c r="E474" s="27" t="str">
        <f>VLOOKUP(O474,'user list'!A:B,2,0)</f>
        <v>CREMCO</v>
      </c>
      <c r="F474" s="69" t="s">
        <v>1594</v>
      </c>
      <c r="G474" s="69" t="s">
        <v>1595</v>
      </c>
      <c r="H474" s="171">
        <v>45813</v>
      </c>
      <c r="I474" s="69" t="s">
        <v>1596</v>
      </c>
      <c r="J474" s="69"/>
      <c r="K474" s="69"/>
      <c r="L474" s="69"/>
      <c r="M474" s="171">
        <v>45817</v>
      </c>
      <c r="N474" s="69" t="s">
        <v>1433</v>
      </c>
      <c r="O474" s="69" t="s">
        <v>206</v>
      </c>
      <c r="P474" s="69">
        <v>1</v>
      </c>
      <c r="Q474" s="69" t="s">
        <v>1597</v>
      </c>
      <c r="R474" s="69"/>
      <c r="S474" s="69" t="s">
        <v>828</v>
      </c>
      <c r="T474" s="69" t="s">
        <v>829</v>
      </c>
      <c r="U474" s="69" t="s">
        <v>809</v>
      </c>
      <c r="V474" s="69"/>
      <c r="W474" s="69"/>
      <c r="X474" s="69"/>
      <c r="Y474" s="69"/>
      <c r="Z474" s="69"/>
      <c r="AA474" s="69"/>
      <c r="AB474" s="69"/>
      <c r="AC474" s="69"/>
      <c r="AD474" s="69"/>
      <c r="AE474" s="69"/>
      <c r="AF474" s="69"/>
      <c r="AG474" s="69"/>
      <c r="AH474" s="69"/>
    </row>
    <row r="475" spans="2:34" ht="14.4">
      <c r="B475" s="27" t="e">
        <f>VLOOKUP(I475,raw_OCM!B:C,2,0)</f>
        <v>#N/A</v>
      </c>
      <c r="D475" t="b">
        <f t="shared" si="7"/>
        <v>0</v>
      </c>
      <c r="E475" s="27" t="str">
        <f>VLOOKUP(O475,'user list'!A:B,2,0)</f>
        <v>CREMCO</v>
      </c>
      <c r="F475" s="69" t="s">
        <v>495</v>
      </c>
      <c r="G475" s="69" t="s">
        <v>496</v>
      </c>
      <c r="H475" s="171">
        <v>45817</v>
      </c>
      <c r="I475" s="69" t="s">
        <v>1759</v>
      </c>
      <c r="J475" s="69"/>
      <c r="K475" s="69"/>
      <c r="L475" s="69" t="s">
        <v>874</v>
      </c>
      <c r="M475" s="171">
        <v>45817</v>
      </c>
      <c r="N475" s="69" t="s">
        <v>1760</v>
      </c>
      <c r="O475" s="69" t="s">
        <v>206</v>
      </c>
      <c r="P475" s="69"/>
      <c r="Q475" s="69" t="s">
        <v>1761</v>
      </c>
      <c r="R475" s="69"/>
      <c r="S475" s="69" t="s">
        <v>785</v>
      </c>
      <c r="T475" s="69" t="s">
        <v>886</v>
      </c>
      <c r="U475" s="69" t="s">
        <v>809</v>
      </c>
      <c r="V475" s="69"/>
      <c r="W475" s="69"/>
      <c r="X475" s="69"/>
      <c r="Y475" s="69"/>
      <c r="Z475" s="69"/>
      <c r="AA475" s="69"/>
      <c r="AB475" s="69"/>
      <c r="AC475" s="69"/>
      <c r="AD475" s="69"/>
      <c r="AE475" s="69"/>
      <c r="AF475" s="69"/>
      <c r="AG475" s="69"/>
      <c r="AH475" s="69"/>
    </row>
    <row r="476" spans="2:34" ht="14.4">
      <c r="B476" s="27" t="e">
        <f>VLOOKUP(I476,raw_OCM!B:C,2,0)</f>
        <v>#N/A</v>
      </c>
      <c r="D476" t="b">
        <f t="shared" si="7"/>
        <v>0</v>
      </c>
      <c r="E476" s="27" t="str">
        <f>VLOOKUP(O476,'user list'!A:B,2,0)</f>
        <v>CREMCO</v>
      </c>
      <c r="F476" s="69" t="s">
        <v>1003</v>
      </c>
      <c r="G476" s="69" t="s">
        <v>65</v>
      </c>
      <c r="H476" s="171">
        <v>45817</v>
      </c>
      <c r="I476" s="69" t="s">
        <v>1004</v>
      </c>
      <c r="J476" s="69"/>
      <c r="K476" s="69"/>
      <c r="L476" s="69"/>
      <c r="M476" s="171">
        <v>45817</v>
      </c>
      <c r="N476" s="69" t="s">
        <v>784</v>
      </c>
      <c r="O476" s="69" t="s">
        <v>206</v>
      </c>
      <c r="P476" s="69">
        <v>1</v>
      </c>
      <c r="Q476" s="69" t="s">
        <v>1005</v>
      </c>
      <c r="R476" s="69"/>
      <c r="S476" s="69" t="s">
        <v>792</v>
      </c>
      <c r="T476" s="69" t="s">
        <v>793</v>
      </c>
      <c r="U476" s="69" t="s">
        <v>809</v>
      </c>
      <c r="V476" s="69"/>
      <c r="W476" s="69"/>
      <c r="X476" s="69"/>
      <c r="Y476" s="69"/>
      <c r="Z476" s="69"/>
      <c r="AA476" s="69"/>
      <c r="AB476" s="69"/>
      <c r="AC476" s="69"/>
      <c r="AD476" s="69"/>
      <c r="AE476" s="69"/>
      <c r="AF476" s="69"/>
      <c r="AG476" s="69"/>
      <c r="AH476" s="69" t="s">
        <v>217</v>
      </c>
    </row>
    <row r="477" spans="2:34" ht="14.4">
      <c r="B477" s="27" t="e">
        <f>VLOOKUP(I477,raw_OCM!B:C,2,0)</f>
        <v>#N/A</v>
      </c>
      <c r="D477" t="b">
        <f t="shared" si="7"/>
        <v>0</v>
      </c>
      <c r="E477" s="27" t="str">
        <f>VLOOKUP(O477,'user list'!A:B,2,0)</f>
        <v>OCM</v>
      </c>
      <c r="F477" s="69" t="s">
        <v>1762</v>
      </c>
      <c r="G477" s="69" t="s">
        <v>1763</v>
      </c>
      <c r="H477" s="171">
        <v>45817</v>
      </c>
      <c r="I477" s="69" t="s">
        <v>643</v>
      </c>
      <c r="J477" s="69" t="s">
        <v>642</v>
      </c>
      <c r="K477" s="69"/>
      <c r="L477" s="69" t="s">
        <v>24</v>
      </c>
      <c r="M477" s="171">
        <v>45817</v>
      </c>
      <c r="N477" s="69" t="s">
        <v>358</v>
      </c>
      <c r="O477" s="69" t="s">
        <v>285</v>
      </c>
      <c r="P477" s="69">
        <v>1</v>
      </c>
      <c r="Q477" s="69"/>
      <c r="R477" s="69"/>
      <c r="S477" s="69" t="s">
        <v>43</v>
      </c>
      <c r="T477" s="69"/>
      <c r="U477" s="69"/>
      <c r="V477" s="69"/>
      <c r="W477" s="69"/>
      <c r="X477" s="69"/>
      <c r="Y477" s="69"/>
      <c r="Z477" s="69"/>
      <c r="AA477" s="69"/>
      <c r="AB477" s="69"/>
      <c r="AC477" s="69" t="s">
        <v>358</v>
      </c>
      <c r="AD477" s="69" t="s">
        <v>30</v>
      </c>
      <c r="AE477" s="69"/>
      <c r="AF477" s="69" t="s">
        <v>43</v>
      </c>
      <c r="AG477" s="69"/>
      <c r="AH477" s="69" t="s">
        <v>217</v>
      </c>
    </row>
    <row r="478" spans="2:34" ht="14.4">
      <c r="B478" s="27" t="e">
        <f>VLOOKUP(I478,raw_OCM!B:C,2,0)</f>
        <v>#N/A</v>
      </c>
      <c r="D478" t="b">
        <f t="shared" si="7"/>
        <v>0</v>
      </c>
      <c r="E478" s="27" t="str">
        <f>VLOOKUP(O478,'user list'!A:B,2,0)</f>
        <v>OCM</v>
      </c>
      <c r="F478" s="69" t="s">
        <v>1734</v>
      </c>
      <c r="G478" s="69" t="s">
        <v>1764</v>
      </c>
      <c r="H478" s="171">
        <v>45817</v>
      </c>
      <c r="I478" s="69" t="s">
        <v>1765</v>
      </c>
      <c r="J478" s="69" t="s">
        <v>585</v>
      </c>
      <c r="K478" s="69"/>
      <c r="L478" s="69" t="s">
        <v>24</v>
      </c>
      <c r="M478" s="171">
        <v>45817</v>
      </c>
      <c r="N478" s="69" t="s">
        <v>358</v>
      </c>
      <c r="O478" s="69" t="s">
        <v>285</v>
      </c>
      <c r="P478" s="69">
        <v>1</v>
      </c>
      <c r="Q478" s="69"/>
      <c r="R478" s="69"/>
      <c r="S478" s="69" t="s">
        <v>43</v>
      </c>
      <c r="T478" s="69"/>
      <c r="U478" s="69"/>
      <c r="V478" s="69"/>
      <c r="W478" s="69"/>
      <c r="X478" s="69"/>
      <c r="Y478" s="69"/>
      <c r="Z478" s="69"/>
      <c r="AA478" s="69"/>
      <c r="AB478" s="69"/>
      <c r="AC478" s="69" t="s">
        <v>358</v>
      </c>
      <c r="AD478" s="69" t="s">
        <v>30</v>
      </c>
      <c r="AE478" s="69"/>
      <c r="AF478" s="69" t="s">
        <v>43</v>
      </c>
      <c r="AG478" s="69"/>
      <c r="AH478" s="69"/>
    </row>
    <row r="479" spans="2:34" ht="14.4">
      <c r="B479" s="27" t="e">
        <f>VLOOKUP(I479,raw_OCM!B:C,2,0)</f>
        <v>#N/A</v>
      </c>
      <c r="D479" t="b">
        <f t="shared" si="7"/>
        <v>0</v>
      </c>
      <c r="E479" s="27" t="str">
        <f>VLOOKUP(O479,'user list'!A:B,2,0)</f>
        <v>OCM</v>
      </c>
      <c r="F479" s="69" t="s">
        <v>1726</v>
      </c>
      <c r="G479" s="69" t="s">
        <v>1766</v>
      </c>
      <c r="H479" s="171">
        <v>45817</v>
      </c>
      <c r="I479" s="69" t="s">
        <v>668</v>
      </c>
      <c r="J479" s="69" t="s">
        <v>667</v>
      </c>
      <c r="K479" s="69"/>
      <c r="L479" s="69" t="s">
        <v>24</v>
      </c>
      <c r="M479" s="171">
        <v>45817</v>
      </c>
      <c r="N479" s="69" t="s">
        <v>358</v>
      </c>
      <c r="O479" s="69" t="s">
        <v>285</v>
      </c>
      <c r="P479" s="69">
        <v>1</v>
      </c>
      <c r="Q479" s="69"/>
      <c r="R479" s="69"/>
      <c r="S479" s="69" t="s">
        <v>43</v>
      </c>
      <c r="T479" s="69"/>
      <c r="U479" s="69"/>
      <c r="V479" s="69"/>
      <c r="W479" s="69"/>
      <c r="X479" s="69"/>
      <c r="Y479" s="69"/>
      <c r="Z479" s="69"/>
      <c r="AA479" s="69"/>
      <c r="AB479" s="69"/>
      <c r="AC479" s="69" t="s">
        <v>358</v>
      </c>
      <c r="AD479" s="69" t="s">
        <v>30</v>
      </c>
      <c r="AE479" s="69"/>
      <c r="AF479" s="69" t="s">
        <v>43</v>
      </c>
      <c r="AG479" s="69"/>
      <c r="AH479" s="69" t="s">
        <v>192</v>
      </c>
    </row>
    <row r="480" spans="2:34" ht="14.4">
      <c r="B480" s="27" t="e">
        <f>VLOOKUP(I480,raw_OCM!B:C,2,0)</f>
        <v>#N/A</v>
      </c>
      <c r="D480" t="b">
        <f t="shared" si="7"/>
        <v>0</v>
      </c>
      <c r="E480" s="27" t="str">
        <f>VLOOKUP(O480,'user list'!A:B,2,0)</f>
        <v>OCM</v>
      </c>
      <c r="F480" s="69" t="s">
        <v>1726</v>
      </c>
      <c r="G480" s="69" t="s">
        <v>1767</v>
      </c>
      <c r="H480" s="171">
        <v>45817</v>
      </c>
      <c r="I480" s="69" t="s">
        <v>1768</v>
      </c>
      <c r="J480" s="69" t="s">
        <v>646</v>
      </c>
      <c r="K480" s="69"/>
      <c r="L480" s="69" t="s">
        <v>24</v>
      </c>
      <c r="M480" s="171">
        <v>45817</v>
      </c>
      <c r="N480" s="69" t="s">
        <v>358</v>
      </c>
      <c r="O480" s="69" t="s">
        <v>285</v>
      </c>
      <c r="P480" s="69">
        <v>1</v>
      </c>
      <c r="Q480" s="69"/>
      <c r="R480" s="69"/>
      <c r="S480" s="69" t="s">
        <v>43</v>
      </c>
      <c r="T480" s="69"/>
      <c r="U480" s="69"/>
      <c r="V480" s="69"/>
      <c r="W480" s="69"/>
      <c r="X480" s="69"/>
      <c r="Y480" s="69"/>
      <c r="Z480" s="69"/>
      <c r="AA480" s="69"/>
      <c r="AB480" s="69"/>
      <c r="AC480" s="69" t="s">
        <v>358</v>
      </c>
      <c r="AD480" s="69" t="s">
        <v>30</v>
      </c>
      <c r="AE480" s="69"/>
      <c r="AF480" s="69" t="s">
        <v>43</v>
      </c>
      <c r="AG480" s="69"/>
      <c r="AH480" s="69" t="s">
        <v>200</v>
      </c>
    </row>
    <row r="481" spans="2:34" ht="14.4">
      <c r="B481" s="27" t="e">
        <f>VLOOKUP(I481,raw_OCM!B:C,2,0)</f>
        <v>#N/A</v>
      </c>
      <c r="D481" t="b">
        <f t="shared" si="7"/>
        <v>0</v>
      </c>
      <c r="E481" s="27" t="str">
        <f>VLOOKUP(O481,'user list'!A:B,2,0)</f>
        <v>CPDD</v>
      </c>
      <c r="F481" s="69" t="s">
        <v>1006</v>
      </c>
      <c r="G481" s="69" t="s">
        <v>119</v>
      </c>
      <c r="H481" s="171">
        <v>45817</v>
      </c>
      <c r="I481" s="69" t="s">
        <v>1007</v>
      </c>
      <c r="J481" s="69"/>
      <c r="K481" s="69"/>
      <c r="L481" s="69"/>
      <c r="M481" s="171">
        <v>45817</v>
      </c>
      <c r="N481" s="69" t="s">
        <v>784</v>
      </c>
      <c r="O481" s="69" t="s">
        <v>205</v>
      </c>
      <c r="P481" s="69">
        <v>1</v>
      </c>
      <c r="Q481" s="69"/>
      <c r="R481" s="69"/>
      <c r="S481" s="69" t="s">
        <v>785</v>
      </c>
      <c r="T481" s="69" t="s">
        <v>886</v>
      </c>
      <c r="U481" s="69" t="s">
        <v>787</v>
      </c>
      <c r="V481" s="69"/>
      <c r="W481" s="69"/>
      <c r="X481" s="69"/>
      <c r="Y481" s="69"/>
      <c r="Z481" s="69"/>
      <c r="AA481" s="69"/>
      <c r="AB481" s="69"/>
      <c r="AC481" s="69"/>
      <c r="AD481" s="69"/>
      <c r="AE481" s="69"/>
      <c r="AF481" s="69"/>
      <c r="AG481" s="69"/>
      <c r="AH481" s="69" t="s">
        <v>200</v>
      </c>
    </row>
    <row r="482" spans="2:34" ht="14.4">
      <c r="B482" s="27" t="e">
        <f>VLOOKUP(I482,raw_OCM!B:C,2,0)</f>
        <v>#N/A</v>
      </c>
      <c r="D482" t="b">
        <f t="shared" si="7"/>
        <v>0</v>
      </c>
      <c r="E482" s="27" t="str">
        <f>VLOOKUP(O482,'user list'!A:B,2,0)</f>
        <v>OCM</v>
      </c>
      <c r="F482" s="69" t="s">
        <v>1729</v>
      </c>
      <c r="G482" s="69" t="s">
        <v>1769</v>
      </c>
      <c r="H482" s="171">
        <v>45817</v>
      </c>
      <c r="I482" s="69" t="s">
        <v>1770</v>
      </c>
      <c r="J482" s="69" t="s">
        <v>616</v>
      </c>
      <c r="K482" s="69"/>
      <c r="L482" s="69" t="s">
        <v>24</v>
      </c>
      <c r="M482" s="171">
        <v>45817</v>
      </c>
      <c r="N482" s="69" t="s">
        <v>358</v>
      </c>
      <c r="O482" s="69" t="s">
        <v>285</v>
      </c>
      <c r="P482" s="69">
        <v>1</v>
      </c>
      <c r="Q482" s="69"/>
      <c r="R482" s="69"/>
      <c r="S482" s="69" t="s">
        <v>43</v>
      </c>
      <c r="T482" s="69"/>
      <c r="U482" s="69"/>
      <c r="V482" s="69"/>
      <c r="W482" s="69"/>
      <c r="X482" s="69"/>
      <c r="Y482" s="69"/>
      <c r="Z482" s="69"/>
      <c r="AA482" s="69"/>
      <c r="AB482" s="69"/>
      <c r="AC482" s="69" t="s">
        <v>358</v>
      </c>
      <c r="AD482" s="69" t="s">
        <v>30</v>
      </c>
      <c r="AE482" s="69"/>
      <c r="AF482" s="69" t="s">
        <v>43</v>
      </c>
      <c r="AG482" s="69"/>
      <c r="AH482" s="69" t="s">
        <v>200</v>
      </c>
    </row>
    <row r="483" spans="2:34" ht="14.4">
      <c r="B483" s="27" t="e">
        <f>VLOOKUP(I483,raw_OCM!B:C,2,0)</f>
        <v>#N/A</v>
      </c>
      <c r="D483" t="b">
        <f t="shared" si="7"/>
        <v>0</v>
      </c>
      <c r="E483" s="27" t="str">
        <f>VLOOKUP(O483,'user list'!A:B,2,0)</f>
        <v>CPDD</v>
      </c>
      <c r="F483" s="69" t="s">
        <v>1008</v>
      </c>
      <c r="G483" s="69" t="s">
        <v>1009</v>
      </c>
      <c r="H483" s="171">
        <v>45817</v>
      </c>
      <c r="I483" s="69" t="s">
        <v>1010</v>
      </c>
      <c r="J483" s="69"/>
      <c r="K483" s="69"/>
      <c r="L483" s="69"/>
      <c r="M483" s="171">
        <v>45817</v>
      </c>
      <c r="N483" s="69" t="s">
        <v>784</v>
      </c>
      <c r="O483" s="69" t="s">
        <v>205</v>
      </c>
      <c r="P483" s="69">
        <v>1</v>
      </c>
      <c r="Q483" s="69"/>
      <c r="R483" s="69"/>
      <c r="S483" s="69" t="s">
        <v>792</v>
      </c>
      <c r="T483" s="69" t="s">
        <v>793</v>
      </c>
      <c r="U483" s="69" t="s">
        <v>787</v>
      </c>
      <c r="V483" s="69"/>
      <c r="W483" s="69"/>
      <c r="X483" s="69"/>
      <c r="Y483" s="69"/>
      <c r="Z483" s="69"/>
      <c r="AA483" s="69"/>
      <c r="AB483" s="69"/>
      <c r="AC483" s="69"/>
      <c r="AD483" s="69"/>
      <c r="AE483" s="69"/>
      <c r="AF483" s="69"/>
      <c r="AG483" s="69"/>
      <c r="AH483" s="69" t="s">
        <v>257</v>
      </c>
    </row>
    <row r="484" spans="2:34" ht="14.4">
      <c r="B484" s="27" t="e">
        <f>VLOOKUP(I484,raw_OCM!B:C,2,0)</f>
        <v>#N/A</v>
      </c>
      <c r="D484" t="b">
        <f t="shared" si="7"/>
        <v>0</v>
      </c>
      <c r="E484" s="27" t="str">
        <f>VLOOKUP(O484,'user list'!A:B,2,0)</f>
        <v>OCM</v>
      </c>
      <c r="F484" s="69" t="s">
        <v>1726</v>
      </c>
      <c r="G484" s="69" t="s">
        <v>1771</v>
      </c>
      <c r="H484" s="171">
        <v>45817</v>
      </c>
      <c r="I484" s="69" t="s">
        <v>1772</v>
      </c>
      <c r="J484" s="69" t="s">
        <v>626</v>
      </c>
      <c r="K484" s="69"/>
      <c r="L484" s="69" t="s">
        <v>24</v>
      </c>
      <c r="M484" s="171">
        <v>45817</v>
      </c>
      <c r="N484" s="69" t="s">
        <v>358</v>
      </c>
      <c r="O484" s="69" t="s">
        <v>285</v>
      </c>
      <c r="P484" s="69">
        <v>1</v>
      </c>
      <c r="Q484" s="69"/>
      <c r="R484" s="69"/>
      <c r="S484" s="69" t="s">
        <v>43</v>
      </c>
      <c r="T484" s="69"/>
      <c r="U484" s="69"/>
      <c r="V484" s="69"/>
      <c r="W484" s="69"/>
      <c r="X484" s="69"/>
      <c r="Y484" s="69"/>
      <c r="Z484" s="69"/>
      <c r="AA484" s="69"/>
      <c r="AB484" s="69"/>
      <c r="AC484" s="69" t="s">
        <v>358</v>
      </c>
      <c r="AD484" s="69" t="s">
        <v>30</v>
      </c>
      <c r="AE484" s="69"/>
      <c r="AF484" s="69" t="s">
        <v>43</v>
      </c>
      <c r="AG484" s="69"/>
      <c r="AH484" s="69" t="s">
        <v>279</v>
      </c>
    </row>
    <row r="485" spans="2:34" ht="14.4">
      <c r="B485" s="27" t="e">
        <f>VLOOKUP(I485,raw_OCM!B:C,2,0)</f>
        <v>#N/A</v>
      </c>
      <c r="D485" t="b">
        <f t="shared" si="7"/>
        <v>0</v>
      </c>
      <c r="E485" s="27" t="str">
        <f>VLOOKUP(O485,'user list'!A:B,2,0)</f>
        <v>OCM</v>
      </c>
      <c r="F485" s="69" t="s">
        <v>1773</v>
      </c>
      <c r="G485" s="69" t="s">
        <v>1774</v>
      </c>
      <c r="H485" s="171">
        <v>45817</v>
      </c>
      <c r="I485" s="69" t="s">
        <v>1775</v>
      </c>
      <c r="J485" s="69" t="s">
        <v>632</v>
      </c>
      <c r="K485" s="69"/>
      <c r="L485" s="69" t="s">
        <v>24</v>
      </c>
      <c r="M485" s="171">
        <v>45817</v>
      </c>
      <c r="N485" s="69" t="s">
        <v>358</v>
      </c>
      <c r="O485" s="69" t="s">
        <v>285</v>
      </c>
      <c r="P485" s="69">
        <v>1</v>
      </c>
      <c r="Q485" s="69"/>
      <c r="R485" s="69"/>
      <c r="S485" s="69" t="s">
        <v>43</v>
      </c>
      <c r="T485" s="69"/>
      <c r="U485" s="69"/>
      <c r="V485" s="69"/>
      <c r="W485" s="69"/>
      <c r="X485" s="69"/>
      <c r="Y485" s="69"/>
      <c r="Z485" s="69"/>
      <c r="AA485" s="69"/>
      <c r="AB485" s="69"/>
      <c r="AC485" s="69" t="s">
        <v>358</v>
      </c>
      <c r="AD485" s="69" t="s">
        <v>30</v>
      </c>
      <c r="AE485" s="69"/>
      <c r="AF485" s="69" t="s">
        <v>43</v>
      </c>
      <c r="AG485" s="69"/>
      <c r="AH485" s="69"/>
    </row>
    <row r="486" spans="2:34" ht="14.4">
      <c r="B486" s="27" t="e">
        <f>VLOOKUP(I486,raw_OCM!B:C,2,0)</f>
        <v>#N/A</v>
      </c>
      <c r="D486" t="b">
        <f t="shared" si="7"/>
        <v>0</v>
      </c>
      <c r="E486" s="27" t="str">
        <f>VLOOKUP(O486,'user list'!A:B,2,0)</f>
        <v>CPDD</v>
      </c>
      <c r="F486" s="69" t="s">
        <v>1011</v>
      </c>
      <c r="G486" s="69" t="s">
        <v>119</v>
      </c>
      <c r="H486" s="171">
        <v>45817</v>
      </c>
      <c r="I486" s="69" t="s">
        <v>1012</v>
      </c>
      <c r="J486" s="69"/>
      <c r="K486" s="69"/>
      <c r="L486" s="69"/>
      <c r="M486" s="171">
        <v>45817</v>
      </c>
      <c r="N486" s="69" t="s">
        <v>784</v>
      </c>
      <c r="O486" s="69" t="s">
        <v>205</v>
      </c>
      <c r="P486" s="69">
        <v>1</v>
      </c>
      <c r="Q486" s="69"/>
      <c r="R486" s="69"/>
      <c r="S486" s="69" t="s">
        <v>785</v>
      </c>
      <c r="T486" s="69" t="s">
        <v>886</v>
      </c>
      <c r="U486" s="69" t="s">
        <v>787</v>
      </c>
      <c r="V486" s="69"/>
      <c r="W486" s="69"/>
      <c r="X486" s="69"/>
      <c r="Y486" s="69"/>
      <c r="Z486" s="69"/>
      <c r="AA486" s="69"/>
      <c r="AB486" s="69"/>
      <c r="AC486" s="69"/>
      <c r="AD486" s="69"/>
      <c r="AE486" s="69"/>
      <c r="AF486" s="69"/>
      <c r="AG486" s="69"/>
      <c r="AH486" s="69" t="s">
        <v>279</v>
      </c>
    </row>
    <row r="487" spans="2:34" ht="14.4">
      <c r="B487" s="27" t="e">
        <f>VLOOKUP(I487,raw_OCM!B:C,2,0)</f>
        <v>#N/A</v>
      </c>
      <c r="D487" t="b">
        <f t="shared" si="7"/>
        <v>0</v>
      </c>
      <c r="E487" s="27" t="str">
        <f>VLOOKUP(O487,'user list'!A:B,2,0)</f>
        <v>OCM</v>
      </c>
      <c r="F487" s="69" t="s">
        <v>1726</v>
      </c>
      <c r="G487" s="69" t="s">
        <v>1776</v>
      </c>
      <c r="H487" s="171">
        <v>45817</v>
      </c>
      <c r="I487" s="69" t="s">
        <v>1777</v>
      </c>
      <c r="J487" s="69" t="s">
        <v>606</v>
      </c>
      <c r="K487" s="69"/>
      <c r="L487" s="69" t="s">
        <v>24</v>
      </c>
      <c r="M487" s="171">
        <v>45817</v>
      </c>
      <c r="N487" s="69" t="s">
        <v>358</v>
      </c>
      <c r="O487" s="69" t="s">
        <v>285</v>
      </c>
      <c r="P487" s="69">
        <v>1</v>
      </c>
      <c r="Q487" s="69"/>
      <c r="R487" s="69"/>
      <c r="S487" s="69" t="s">
        <v>43</v>
      </c>
      <c r="T487" s="69"/>
      <c r="U487" s="69"/>
      <c r="V487" s="69"/>
      <c r="W487" s="69"/>
      <c r="X487" s="69"/>
      <c r="Y487" s="69"/>
      <c r="Z487" s="69"/>
      <c r="AA487" s="69"/>
      <c r="AB487" s="69"/>
      <c r="AC487" s="69" t="s">
        <v>358</v>
      </c>
      <c r="AD487" s="69" t="s">
        <v>30</v>
      </c>
      <c r="AE487" s="69"/>
      <c r="AF487" s="69" t="s">
        <v>43</v>
      </c>
      <c r="AG487" s="69"/>
      <c r="AH487" s="69" t="s">
        <v>261</v>
      </c>
    </row>
    <row r="488" spans="2:34" ht="14.4">
      <c r="B488" s="27" t="e">
        <f>VLOOKUP(I488,raw_OCM!B:C,2,0)</f>
        <v>#N/A</v>
      </c>
      <c r="D488" t="b">
        <f t="shared" si="7"/>
        <v>0</v>
      </c>
      <c r="E488" s="27" t="str">
        <f>VLOOKUP(O488,'user list'!A:B,2,0)</f>
        <v>OCM</v>
      </c>
      <c r="F488" s="69" t="s">
        <v>1726</v>
      </c>
      <c r="G488" s="69" t="s">
        <v>1778</v>
      </c>
      <c r="H488" s="171">
        <v>45817</v>
      </c>
      <c r="I488" s="69" t="s">
        <v>1779</v>
      </c>
      <c r="J488" s="69" t="s">
        <v>637</v>
      </c>
      <c r="K488" s="69"/>
      <c r="L488" s="69" t="s">
        <v>24</v>
      </c>
      <c r="M488" s="171">
        <v>45817</v>
      </c>
      <c r="N488" s="69" t="s">
        <v>358</v>
      </c>
      <c r="O488" s="69" t="s">
        <v>285</v>
      </c>
      <c r="P488" s="69">
        <v>1</v>
      </c>
      <c r="Q488" s="69"/>
      <c r="R488" s="69"/>
      <c r="S488" s="69" t="s">
        <v>43</v>
      </c>
      <c r="T488" s="69"/>
      <c r="U488" s="69"/>
      <c r="V488" s="69"/>
      <c r="W488" s="69"/>
      <c r="X488" s="69"/>
      <c r="Y488" s="69"/>
      <c r="Z488" s="69"/>
      <c r="AA488" s="69"/>
      <c r="AB488" s="69"/>
      <c r="AC488" s="69" t="s">
        <v>358</v>
      </c>
      <c r="AD488" s="69" t="s">
        <v>30</v>
      </c>
      <c r="AE488" s="69"/>
      <c r="AF488" s="69" t="s">
        <v>43</v>
      </c>
      <c r="AG488" s="69"/>
      <c r="AH488" s="69" t="s">
        <v>217</v>
      </c>
    </row>
    <row r="489" spans="2:34" ht="14.4">
      <c r="B489" s="27" t="e">
        <f>VLOOKUP(I489,raw_OCM!B:C,2,0)</f>
        <v>#N/A</v>
      </c>
      <c r="D489" t="b">
        <f t="shared" si="7"/>
        <v>0</v>
      </c>
      <c r="E489" s="27" t="str">
        <f>VLOOKUP(O489,'user list'!A:B,2,0)</f>
        <v>OCM</v>
      </c>
      <c r="F489" s="69" t="s">
        <v>1734</v>
      </c>
      <c r="G489" s="69" t="s">
        <v>1780</v>
      </c>
      <c r="H489" s="171">
        <v>45817</v>
      </c>
      <c r="I489" s="69" t="s">
        <v>1781</v>
      </c>
      <c r="J489" s="69" t="s">
        <v>591</v>
      </c>
      <c r="K489" s="69"/>
      <c r="L489" s="69" t="s">
        <v>24</v>
      </c>
      <c r="M489" s="171">
        <v>45817</v>
      </c>
      <c r="N489" s="69" t="s">
        <v>358</v>
      </c>
      <c r="O489" s="69" t="s">
        <v>285</v>
      </c>
      <c r="P489" s="69">
        <v>1</v>
      </c>
      <c r="Q489" s="69"/>
      <c r="R489" s="69"/>
      <c r="S489" s="69" t="s">
        <v>43</v>
      </c>
      <c r="T489" s="69"/>
      <c r="U489" s="69"/>
      <c r="V489" s="69"/>
      <c r="W489" s="69"/>
      <c r="X489" s="69"/>
      <c r="Y489" s="69"/>
      <c r="Z489" s="69"/>
      <c r="AA489" s="69"/>
      <c r="AB489" s="69"/>
      <c r="AC489" s="69" t="s">
        <v>358</v>
      </c>
      <c r="AD489" s="69" t="s">
        <v>30</v>
      </c>
      <c r="AE489" s="69"/>
      <c r="AF489" s="69" t="s">
        <v>43</v>
      </c>
      <c r="AG489" s="69"/>
      <c r="AH489" s="69" t="s">
        <v>273</v>
      </c>
    </row>
    <row r="490" spans="2:34" ht="14.4">
      <c r="B490" s="27" t="e">
        <f>VLOOKUP(I490,raw_OCM!B:C,2,0)</f>
        <v>#N/A</v>
      </c>
      <c r="D490" t="b">
        <f t="shared" si="7"/>
        <v>0</v>
      </c>
      <c r="E490" s="27" t="str">
        <f>VLOOKUP(O490,'user list'!A:B,2,0)</f>
        <v>QCYDO</v>
      </c>
      <c r="F490" s="69" t="s">
        <v>1013</v>
      </c>
      <c r="G490" s="69" t="s">
        <v>151</v>
      </c>
      <c r="H490" s="171">
        <v>45817</v>
      </c>
      <c r="I490" s="69" t="s">
        <v>1014</v>
      </c>
      <c r="J490" s="69"/>
      <c r="K490" s="69"/>
      <c r="L490" s="69"/>
      <c r="M490" s="171">
        <v>45817</v>
      </c>
      <c r="N490" s="69" t="s">
        <v>784</v>
      </c>
      <c r="O490" s="69" t="s">
        <v>270</v>
      </c>
      <c r="P490" s="69">
        <v>1</v>
      </c>
      <c r="Q490" s="69"/>
      <c r="R490" s="69"/>
      <c r="S490" s="69" t="s">
        <v>792</v>
      </c>
      <c r="T490" s="69" t="s">
        <v>793</v>
      </c>
      <c r="U490" s="69"/>
      <c r="V490" s="69"/>
      <c r="W490" s="69"/>
      <c r="X490" s="69"/>
      <c r="Y490" s="69"/>
      <c r="Z490" s="69"/>
      <c r="AA490" s="69"/>
      <c r="AB490" s="69"/>
      <c r="AC490" s="69"/>
      <c r="AD490" s="69"/>
      <c r="AE490" s="69"/>
      <c r="AF490" s="69"/>
      <c r="AG490" s="69"/>
      <c r="AH490" s="69" t="s">
        <v>261</v>
      </c>
    </row>
    <row r="491" spans="2:34" ht="14.4">
      <c r="B491" s="27" t="e">
        <f>VLOOKUP(I491,raw_OCM!B:C,2,0)</f>
        <v>#N/A</v>
      </c>
      <c r="D491" t="b">
        <f t="shared" si="7"/>
        <v>0</v>
      </c>
      <c r="E491" s="27" t="str">
        <f>VLOOKUP(O491,'user list'!A:B,2,0)</f>
        <v>DOE</v>
      </c>
      <c r="F491" s="69" t="s">
        <v>1598</v>
      </c>
      <c r="G491" s="69" t="s">
        <v>69</v>
      </c>
      <c r="H491" s="171">
        <v>45817</v>
      </c>
      <c r="I491" s="69" t="s">
        <v>1599</v>
      </c>
      <c r="J491" s="69"/>
      <c r="K491" s="69"/>
      <c r="L491" s="69"/>
      <c r="M491" s="171">
        <v>45817</v>
      </c>
      <c r="N491" s="69" t="s">
        <v>1433</v>
      </c>
      <c r="O491" s="69" t="s">
        <v>212</v>
      </c>
      <c r="P491" s="69">
        <v>1</v>
      </c>
      <c r="Q491" s="69" t="s">
        <v>1600</v>
      </c>
      <c r="R491" s="69"/>
      <c r="S491" s="69" t="s">
        <v>785</v>
      </c>
      <c r="T491" s="69" t="s">
        <v>786</v>
      </c>
      <c r="U491" s="69" t="s">
        <v>787</v>
      </c>
      <c r="V491" s="69"/>
      <c r="W491" s="69"/>
      <c r="X491" s="69"/>
      <c r="Y491" s="69"/>
      <c r="Z491" s="69"/>
      <c r="AA491" s="69"/>
      <c r="AB491" s="69"/>
      <c r="AC491" s="69"/>
      <c r="AD491" s="69"/>
      <c r="AE491" s="69"/>
      <c r="AF491" s="69"/>
      <c r="AG491" s="69"/>
      <c r="AH491" s="69"/>
    </row>
    <row r="492" spans="2:34" ht="14.4">
      <c r="B492" s="27" t="str">
        <f>VLOOKUP(I492,raw_OCM!B:C,2,0)</f>
        <v>OCM</v>
      </c>
      <c r="D492" t="b">
        <f t="shared" si="7"/>
        <v>0</v>
      </c>
      <c r="E492" s="27" t="str">
        <f>VLOOKUP(O492,'user list'!A:B,2,0)</f>
        <v>OCM</v>
      </c>
      <c r="F492" s="69" t="s">
        <v>516</v>
      </c>
      <c r="G492" s="69" t="s">
        <v>517</v>
      </c>
      <c r="H492" s="171">
        <v>45817</v>
      </c>
      <c r="I492" s="69" t="s">
        <v>518</v>
      </c>
      <c r="J492" s="69"/>
      <c r="K492" s="69"/>
      <c r="L492" s="69" t="s">
        <v>17</v>
      </c>
      <c r="M492" s="171">
        <v>45817</v>
      </c>
      <c r="N492" s="69" t="s">
        <v>391</v>
      </c>
      <c r="O492" s="69" t="s">
        <v>285</v>
      </c>
      <c r="P492" s="69"/>
      <c r="Q492" s="69"/>
      <c r="R492" s="69"/>
      <c r="S492" s="69"/>
      <c r="T492" s="69"/>
      <c r="U492" s="69"/>
      <c r="V492" s="69" t="s">
        <v>336</v>
      </c>
      <c r="W492" s="69"/>
      <c r="X492" s="69" t="s">
        <v>519</v>
      </c>
      <c r="Y492" s="69" t="s">
        <v>520</v>
      </c>
      <c r="Z492" s="69" t="s">
        <v>352</v>
      </c>
      <c r="AA492" s="69"/>
      <c r="AB492" s="69"/>
      <c r="AC492" s="69" t="s">
        <v>391</v>
      </c>
      <c r="AD492" s="69"/>
      <c r="AE492" s="69"/>
      <c r="AF492" s="69" t="s">
        <v>43</v>
      </c>
      <c r="AG492" s="69"/>
      <c r="AH492" s="69"/>
    </row>
    <row r="493" spans="2:34" ht="14.4">
      <c r="B493" s="27" t="e">
        <f>VLOOKUP(I493,raw_OCM!B:C,2,0)</f>
        <v>#N/A</v>
      </c>
      <c r="D493" t="b">
        <f t="shared" si="7"/>
        <v>0</v>
      </c>
      <c r="E493" s="27" t="str">
        <f>VLOOKUP(O493,'user list'!A:B,2,0)</f>
        <v>CTO</v>
      </c>
      <c r="F493" s="69" t="s">
        <v>1015</v>
      </c>
      <c r="G493" s="69" t="s">
        <v>758</v>
      </c>
      <c r="H493" s="171">
        <v>45804</v>
      </c>
      <c r="I493" s="69" t="s">
        <v>1016</v>
      </c>
      <c r="J493" s="69"/>
      <c r="K493" s="69"/>
      <c r="L493" s="69"/>
      <c r="M493" s="171">
        <v>45817</v>
      </c>
      <c r="N493" s="69" t="s">
        <v>784</v>
      </c>
      <c r="O493" s="69" t="s">
        <v>207</v>
      </c>
      <c r="P493" s="69">
        <v>1</v>
      </c>
      <c r="Q493" s="69"/>
      <c r="R493" s="69"/>
      <c r="S493" s="69" t="s">
        <v>805</v>
      </c>
      <c r="T493" s="69" t="s">
        <v>806</v>
      </c>
      <c r="U493" s="69" t="s">
        <v>787</v>
      </c>
      <c r="V493" s="69"/>
      <c r="W493" s="69"/>
      <c r="X493" s="69"/>
      <c r="Y493" s="69"/>
      <c r="Z493" s="69"/>
      <c r="AA493" s="69"/>
      <c r="AB493" s="69"/>
      <c r="AC493" s="69"/>
      <c r="AD493" s="69"/>
      <c r="AE493" s="69"/>
      <c r="AF493" s="69"/>
      <c r="AG493" s="69"/>
      <c r="AH493" s="69" t="s">
        <v>219</v>
      </c>
    </row>
    <row r="494" spans="2:34" ht="14.4">
      <c r="B494" s="27" t="str">
        <f>VLOOKUP(I494,raw_OCM!B:C,2,0)</f>
        <v>OCM</v>
      </c>
      <c r="D494" t="b">
        <f t="shared" si="7"/>
        <v>0</v>
      </c>
      <c r="E494" s="27" t="str">
        <f>VLOOKUP(O494,'user list'!A:B,2,0)</f>
        <v>OCM</v>
      </c>
      <c r="F494" s="69" t="s">
        <v>499</v>
      </c>
      <c r="G494" s="69" t="s">
        <v>500</v>
      </c>
      <c r="H494" s="171">
        <v>45817</v>
      </c>
      <c r="I494" s="69" t="s">
        <v>501</v>
      </c>
      <c r="J494" s="69"/>
      <c r="K494" s="69"/>
      <c r="L494" s="69" t="s">
        <v>17</v>
      </c>
      <c r="M494" s="171">
        <v>45817</v>
      </c>
      <c r="N494" s="69" t="s">
        <v>391</v>
      </c>
      <c r="O494" s="69" t="s">
        <v>285</v>
      </c>
      <c r="P494" s="69"/>
      <c r="Q494" s="69"/>
      <c r="R494" s="69"/>
      <c r="S494" s="69"/>
      <c r="T494" s="69"/>
      <c r="U494" s="69"/>
      <c r="V494" s="69" t="s">
        <v>500</v>
      </c>
      <c r="W494" s="69"/>
      <c r="X494" s="69" t="s">
        <v>502</v>
      </c>
      <c r="Y494" s="69" t="s">
        <v>390</v>
      </c>
      <c r="Z494" s="69" t="s">
        <v>324</v>
      </c>
      <c r="AA494" s="69"/>
      <c r="AB494" s="69"/>
      <c r="AC494" s="69" t="s">
        <v>391</v>
      </c>
      <c r="AD494" s="69"/>
      <c r="AE494" s="69"/>
      <c r="AF494" s="69" t="s">
        <v>43</v>
      </c>
      <c r="AG494" s="69"/>
      <c r="AH494" s="69"/>
    </row>
    <row r="495" spans="2:34" ht="14.4">
      <c r="B495" s="27" t="e">
        <f>VLOOKUP(I495,raw_OCM!B:C,2,0)</f>
        <v>#N/A</v>
      </c>
      <c r="D495" t="b">
        <f t="shared" si="7"/>
        <v>0</v>
      </c>
      <c r="E495" s="27" t="str">
        <f>VLOOKUP(O495,'user list'!A:B,2,0)</f>
        <v>LEDIPO</v>
      </c>
      <c r="F495" s="69" t="s">
        <v>1017</v>
      </c>
      <c r="G495" s="69" t="s">
        <v>76</v>
      </c>
      <c r="H495" s="171">
        <v>45817</v>
      </c>
      <c r="I495" s="69" t="s">
        <v>1018</v>
      </c>
      <c r="J495" s="69"/>
      <c r="K495" s="69"/>
      <c r="L495" s="69"/>
      <c r="M495" s="171">
        <v>45817</v>
      </c>
      <c r="N495" s="69" t="s">
        <v>784</v>
      </c>
      <c r="O495" s="69" t="s">
        <v>222</v>
      </c>
      <c r="P495" s="69">
        <v>1</v>
      </c>
      <c r="Q495" s="69"/>
      <c r="R495" s="69"/>
      <c r="S495" s="69" t="s">
        <v>805</v>
      </c>
      <c r="T495" s="69" t="s">
        <v>806</v>
      </c>
      <c r="U495" s="69" t="s">
        <v>787</v>
      </c>
      <c r="V495" s="69"/>
      <c r="W495" s="69"/>
      <c r="X495" s="69"/>
      <c r="Y495" s="69"/>
      <c r="Z495" s="69"/>
      <c r="AA495" s="69"/>
      <c r="AB495" s="69"/>
      <c r="AC495" s="69"/>
      <c r="AD495" s="69"/>
      <c r="AE495" s="69"/>
      <c r="AF495" s="69"/>
      <c r="AG495" s="69"/>
      <c r="AH495" s="69" t="s">
        <v>227</v>
      </c>
    </row>
    <row r="496" spans="2:34" ht="14.4">
      <c r="B496" s="27" t="e">
        <f>VLOOKUP(I496,raw_OCM!B:C,2,0)</f>
        <v>#N/A</v>
      </c>
      <c r="D496" t="b">
        <f t="shared" si="7"/>
        <v>0</v>
      </c>
      <c r="E496" s="27" t="str">
        <f>VLOOKUP(O496,'user list'!A:B,2,0)</f>
        <v>LEDIPO</v>
      </c>
      <c r="F496" s="69" t="s">
        <v>1019</v>
      </c>
      <c r="G496" s="69" t="s">
        <v>76</v>
      </c>
      <c r="H496" s="171">
        <v>45817</v>
      </c>
      <c r="I496" s="69" t="s">
        <v>1020</v>
      </c>
      <c r="J496" s="69"/>
      <c r="K496" s="69"/>
      <c r="L496" s="69"/>
      <c r="M496" s="171">
        <v>45817</v>
      </c>
      <c r="N496" s="69" t="s">
        <v>784</v>
      </c>
      <c r="O496" s="69" t="s">
        <v>222</v>
      </c>
      <c r="P496" s="69">
        <v>1</v>
      </c>
      <c r="Q496" s="69"/>
      <c r="R496" s="69"/>
      <c r="S496" s="69" t="s">
        <v>1021</v>
      </c>
      <c r="T496" s="69" t="s">
        <v>1022</v>
      </c>
      <c r="U496" s="69" t="s">
        <v>809</v>
      </c>
      <c r="V496" s="69"/>
      <c r="W496" s="69"/>
      <c r="X496" s="69"/>
      <c r="Y496" s="69"/>
      <c r="Z496" s="69"/>
      <c r="AA496" s="69"/>
      <c r="AB496" s="69"/>
      <c r="AC496" s="69"/>
      <c r="AD496" s="69"/>
      <c r="AE496" s="69"/>
      <c r="AF496" s="69"/>
      <c r="AG496" s="69"/>
      <c r="AH496" s="69" t="s">
        <v>200</v>
      </c>
    </row>
    <row r="497" spans="2:34" ht="14.4">
      <c r="B497" s="27" t="e">
        <f>VLOOKUP(I497,raw_OCM!B:C,2,0)</f>
        <v>#N/A</v>
      </c>
      <c r="D497" t="b">
        <f t="shared" si="7"/>
        <v>0</v>
      </c>
      <c r="E497" s="27" t="str">
        <f>VLOOKUP(O497,'user list'!A:B,2,0)</f>
        <v>CREMCO</v>
      </c>
      <c r="F497" s="69" t="s">
        <v>1023</v>
      </c>
      <c r="G497" s="69" t="s">
        <v>65</v>
      </c>
      <c r="H497" s="171">
        <v>45811</v>
      </c>
      <c r="I497" s="69" t="s">
        <v>1024</v>
      </c>
      <c r="J497" s="69"/>
      <c r="K497" s="69"/>
      <c r="L497" s="69"/>
      <c r="M497" s="171">
        <v>45817</v>
      </c>
      <c r="N497" s="69" t="s">
        <v>784</v>
      </c>
      <c r="O497" s="69" t="s">
        <v>206</v>
      </c>
      <c r="P497" s="69">
        <v>1</v>
      </c>
      <c r="Q497" s="69" t="s">
        <v>1025</v>
      </c>
      <c r="R497" s="69"/>
      <c r="S497" s="69" t="s">
        <v>805</v>
      </c>
      <c r="T497" s="69" t="s">
        <v>806</v>
      </c>
      <c r="U497" s="69" t="s">
        <v>809</v>
      </c>
      <c r="V497" s="69"/>
      <c r="W497" s="69"/>
      <c r="X497" s="69"/>
      <c r="Y497" s="69"/>
      <c r="Z497" s="69"/>
      <c r="AA497" s="69"/>
      <c r="AB497" s="69"/>
      <c r="AC497" s="69"/>
      <c r="AD497" s="69"/>
      <c r="AE497" s="69"/>
      <c r="AF497" s="69"/>
      <c r="AG497" s="69"/>
      <c r="AH497" s="69" t="s">
        <v>217</v>
      </c>
    </row>
    <row r="498" spans="2:34" ht="14.4">
      <c r="B498" s="27" t="e">
        <f>VLOOKUP(I498,raw_OCM!B:C,2,0)</f>
        <v>#N/A</v>
      </c>
      <c r="D498" t="b">
        <f t="shared" si="7"/>
        <v>0</v>
      </c>
      <c r="E498" s="27" t="str">
        <f>VLOOKUP(O498,'user list'!A:B,2,0)</f>
        <v>CREMCO</v>
      </c>
      <c r="F498" s="69" t="s">
        <v>1026</v>
      </c>
      <c r="G498" s="69" t="s">
        <v>65</v>
      </c>
      <c r="H498" s="171">
        <v>45812</v>
      </c>
      <c r="I498" s="69" t="s">
        <v>1027</v>
      </c>
      <c r="J498" s="69"/>
      <c r="K498" s="69"/>
      <c r="L498" s="69"/>
      <c r="M498" s="171">
        <v>45817</v>
      </c>
      <c r="N498" s="69" t="s">
        <v>784</v>
      </c>
      <c r="O498" s="69" t="s">
        <v>206</v>
      </c>
      <c r="P498" s="69">
        <v>1</v>
      </c>
      <c r="Q498" s="69" t="s">
        <v>1028</v>
      </c>
      <c r="R498" s="69"/>
      <c r="S498" s="69" t="s">
        <v>805</v>
      </c>
      <c r="T498" s="69" t="s">
        <v>806</v>
      </c>
      <c r="U498" s="69" t="s">
        <v>809</v>
      </c>
      <c r="V498" s="69"/>
      <c r="W498" s="69"/>
      <c r="X498" s="69"/>
      <c r="Y498" s="69"/>
      <c r="Z498" s="69"/>
      <c r="AA498" s="69"/>
      <c r="AB498" s="69"/>
      <c r="AC498" s="69"/>
      <c r="AD498" s="69"/>
      <c r="AE498" s="69"/>
      <c r="AF498" s="69"/>
      <c r="AG498" s="69"/>
      <c r="AH498" s="69" t="s">
        <v>207</v>
      </c>
    </row>
    <row r="499" spans="2:34" ht="14.4">
      <c r="B499" s="27" t="e">
        <f>VLOOKUP(I499,raw_OCM!B:C,2,0)</f>
        <v>#N/A</v>
      </c>
      <c r="D499" t="b">
        <f t="shared" si="7"/>
        <v>0</v>
      </c>
      <c r="E499" s="27" t="str">
        <f>VLOOKUP(O499,'user list'!A:B,2,0)</f>
        <v>CREMCO</v>
      </c>
      <c r="F499" s="69" t="s">
        <v>1029</v>
      </c>
      <c r="G499" s="69" t="s">
        <v>65</v>
      </c>
      <c r="H499" s="171">
        <v>45812</v>
      </c>
      <c r="I499" s="69" t="s">
        <v>1030</v>
      </c>
      <c r="J499" s="69"/>
      <c r="K499" s="69"/>
      <c r="L499" s="69"/>
      <c r="M499" s="171">
        <v>45817</v>
      </c>
      <c r="N499" s="69" t="s">
        <v>784</v>
      </c>
      <c r="O499" s="69" t="s">
        <v>206</v>
      </c>
      <c r="P499" s="69">
        <v>1</v>
      </c>
      <c r="Q499" s="69" t="s">
        <v>1031</v>
      </c>
      <c r="R499" s="69"/>
      <c r="S499" s="69" t="s">
        <v>805</v>
      </c>
      <c r="T499" s="69" t="s">
        <v>806</v>
      </c>
      <c r="U499" s="69" t="s">
        <v>809</v>
      </c>
      <c r="V499" s="69"/>
      <c r="W499" s="69"/>
      <c r="X499" s="69"/>
      <c r="Y499" s="69"/>
      <c r="Z499" s="69"/>
      <c r="AA499" s="69"/>
      <c r="AB499" s="69"/>
      <c r="AC499" s="69"/>
      <c r="AD499" s="69"/>
      <c r="AE499" s="69"/>
      <c r="AF499" s="69"/>
      <c r="AG499" s="69"/>
      <c r="AH499" s="69" t="s">
        <v>207</v>
      </c>
    </row>
    <row r="500" spans="2:34" ht="14.4">
      <c r="B500" s="27" t="str">
        <f>VLOOKUP(I500,raw_OCM!B:C,2,0)</f>
        <v>OCM</v>
      </c>
      <c r="D500" t="b">
        <f t="shared" si="7"/>
        <v>0</v>
      </c>
      <c r="E500" s="27" t="str">
        <f>VLOOKUP(O500,'user list'!A:B,2,0)</f>
        <v>OCM</v>
      </c>
      <c r="F500" s="69" t="s">
        <v>521</v>
      </c>
      <c r="G500" s="69" t="s">
        <v>522</v>
      </c>
      <c r="H500" s="171">
        <v>45817</v>
      </c>
      <c r="I500" s="69" t="s">
        <v>523</v>
      </c>
      <c r="J500" s="69"/>
      <c r="K500" s="69"/>
      <c r="L500" s="69" t="s">
        <v>17</v>
      </c>
      <c r="M500" s="171">
        <v>45817</v>
      </c>
      <c r="N500" s="69" t="s">
        <v>358</v>
      </c>
      <c r="O500" s="69" t="s">
        <v>285</v>
      </c>
      <c r="P500" s="69">
        <v>1</v>
      </c>
      <c r="Q500" s="69"/>
      <c r="R500" s="69"/>
      <c r="S500" s="69"/>
      <c r="T500" s="69"/>
      <c r="U500" s="69"/>
      <c r="V500" s="69" t="s">
        <v>524</v>
      </c>
      <c r="W500" s="69"/>
      <c r="X500" s="69" t="s">
        <v>525</v>
      </c>
      <c r="Y500" s="69" t="s">
        <v>526</v>
      </c>
      <c r="Z500" s="69" t="s">
        <v>324</v>
      </c>
      <c r="AA500" s="69"/>
      <c r="AB500" s="69"/>
      <c r="AC500" s="69" t="s">
        <v>391</v>
      </c>
      <c r="AD500" s="69"/>
      <c r="AE500" s="69"/>
      <c r="AF500" s="69" t="s">
        <v>43</v>
      </c>
      <c r="AG500" s="69"/>
      <c r="AH500" s="69"/>
    </row>
    <row r="501" spans="2:34" ht="14.4">
      <c r="B501" s="27" t="str">
        <f>VLOOKUP(I501,raw_OCM!B:C,2,0)</f>
        <v>OCM</v>
      </c>
      <c r="D501" t="b">
        <f t="shared" si="7"/>
        <v>0</v>
      </c>
      <c r="E501" s="27" t="str">
        <f>VLOOKUP(O501,'user list'!A:B,2,0)</f>
        <v>OCM</v>
      </c>
      <c r="F501" s="69" t="s">
        <v>495</v>
      </c>
      <c r="G501" s="69" t="s">
        <v>496</v>
      </c>
      <c r="H501" s="171">
        <v>45817</v>
      </c>
      <c r="I501" s="69" t="s">
        <v>497</v>
      </c>
      <c r="J501" s="69"/>
      <c r="K501" s="69"/>
      <c r="L501" s="69" t="s">
        <v>17</v>
      </c>
      <c r="M501" s="171">
        <v>45817</v>
      </c>
      <c r="N501" s="69" t="s">
        <v>358</v>
      </c>
      <c r="O501" s="69" t="s">
        <v>285</v>
      </c>
      <c r="P501" s="69">
        <v>1</v>
      </c>
      <c r="Q501" s="69"/>
      <c r="R501" s="69" t="s">
        <v>206</v>
      </c>
      <c r="S501" s="69"/>
      <c r="T501" s="69"/>
      <c r="U501" s="69"/>
      <c r="V501" s="69" t="s">
        <v>496</v>
      </c>
      <c r="W501" s="69"/>
      <c r="X501" s="69" t="s">
        <v>498</v>
      </c>
      <c r="Y501" s="69" t="s">
        <v>331</v>
      </c>
      <c r="Z501" s="69" t="s">
        <v>352</v>
      </c>
      <c r="AA501" s="69"/>
      <c r="AB501" s="69"/>
      <c r="AC501" s="69" t="s">
        <v>391</v>
      </c>
      <c r="AD501" s="69"/>
      <c r="AE501" s="69"/>
      <c r="AF501" s="69" t="s">
        <v>43</v>
      </c>
      <c r="AG501" s="69"/>
      <c r="AH501" s="69"/>
    </row>
    <row r="502" spans="2:34" ht="14.4">
      <c r="B502" s="27" t="e">
        <f>VLOOKUP(I502,raw_OCM!B:C,2,0)</f>
        <v>#N/A</v>
      </c>
      <c r="D502" t="b">
        <f t="shared" si="7"/>
        <v>0</v>
      </c>
      <c r="E502" s="27" t="str">
        <f>VLOOKUP(O502,'user list'!A:B,2,0)</f>
        <v>CREMCO</v>
      </c>
      <c r="F502" s="69" t="s">
        <v>1032</v>
      </c>
      <c r="G502" s="69" t="s">
        <v>65</v>
      </c>
      <c r="H502" s="171">
        <v>45813</v>
      </c>
      <c r="I502" s="69" t="s">
        <v>1033</v>
      </c>
      <c r="J502" s="69"/>
      <c r="K502" s="69"/>
      <c r="L502" s="69"/>
      <c r="M502" s="171">
        <v>45817</v>
      </c>
      <c r="N502" s="69" t="s">
        <v>784</v>
      </c>
      <c r="O502" s="69" t="s">
        <v>206</v>
      </c>
      <c r="P502" s="69">
        <v>1</v>
      </c>
      <c r="Q502" s="69" t="s">
        <v>1034</v>
      </c>
      <c r="R502" s="69"/>
      <c r="S502" s="69" t="s">
        <v>805</v>
      </c>
      <c r="T502" s="69" t="s">
        <v>806</v>
      </c>
      <c r="U502" s="69" t="s">
        <v>809</v>
      </c>
      <c r="V502" s="69"/>
      <c r="W502" s="69"/>
      <c r="X502" s="69"/>
      <c r="Y502" s="69"/>
      <c r="Z502" s="69"/>
      <c r="AA502" s="69"/>
      <c r="AB502" s="69"/>
      <c r="AC502" s="69"/>
      <c r="AD502" s="69"/>
      <c r="AE502" s="69"/>
      <c r="AF502" s="69"/>
      <c r="AG502" s="69"/>
      <c r="AH502" s="69" t="s">
        <v>207</v>
      </c>
    </row>
    <row r="503" spans="2:34" ht="14.4">
      <c r="B503" s="27" t="str">
        <f>VLOOKUP(I503,raw_OCM!B:C,2,0)</f>
        <v>OCM</v>
      </c>
      <c r="D503" t="b">
        <f t="shared" si="7"/>
        <v>0</v>
      </c>
      <c r="E503" s="27" t="str">
        <f>VLOOKUP(O503,'user list'!A:B,2,0)</f>
        <v>OCM</v>
      </c>
      <c r="F503" s="69" t="s">
        <v>503</v>
      </c>
      <c r="G503" s="69" t="s">
        <v>504</v>
      </c>
      <c r="H503" s="171">
        <v>45817</v>
      </c>
      <c r="I503" s="69" t="s">
        <v>505</v>
      </c>
      <c r="J503" s="69"/>
      <c r="K503" s="69"/>
      <c r="L503" s="69" t="s">
        <v>19</v>
      </c>
      <c r="M503" s="171">
        <v>45817</v>
      </c>
      <c r="N503" s="69" t="s">
        <v>358</v>
      </c>
      <c r="O503" s="69" t="s">
        <v>285</v>
      </c>
      <c r="P503" s="69"/>
      <c r="Q503" s="69"/>
      <c r="R503" s="69"/>
      <c r="S503" s="69"/>
      <c r="T503" s="69"/>
      <c r="U503" s="69"/>
      <c r="V503" s="69" t="s">
        <v>506</v>
      </c>
      <c r="W503" s="69"/>
      <c r="X503" s="69" t="s">
        <v>507</v>
      </c>
      <c r="Y503" s="69" t="s">
        <v>508</v>
      </c>
      <c r="Z503" s="69" t="s">
        <v>509</v>
      </c>
      <c r="AA503" s="69"/>
      <c r="AB503" s="69"/>
      <c r="AC503" s="69" t="s">
        <v>358</v>
      </c>
      <c r="AD503" s="69"/>
      <c r="AE503" s="69"/>
      <c r="AF503" s="69" t="s">
        <v>43</v>
      </c>
      <c r="AG503" s="69"/>
      <c r="AH503" s="69"/>
    </row>
    <row r="504" spans="2:34" ht="14.4">
      <c r="B504" s="27" t="str">
        <f>VLOOKUP(I504,raw_OCM!B:C,2,0)</f>
        <v>OCM</v>
      </c>
      <c r="D504" t="b">
        <f t="shared" si="7"/>
        <v>0</v>
      </c>
      <c r="E504" s="27" t="str">
        <f>VLOOKUP(O504,'user list'!A:B,2,0)</f>
        <v>OCM</v>
      </c>
      <c r="F504" s="69" t="s">
        <v>490</v>
      </c>
      <c r="G504" s="69" t="s">
        <v>491</v>
      </c>
      <c r="H504" s="171">
        <v>45817</v>
      </c>
      <c r="I504" s="69" t="s">
        <v>492</v>
      </c>
      <c r="J504" s="69"/>
      <c r="K504" s="69"/>
      <c r="L504" s="69" t="s">
        <v>439</v>
      </c>
      <c r="M504" s="171">
        <v>45817</v>
      </c>
      <c r="N504" s="69" t="s">
        <v>358</v>
      </c>
      <c r="O504" s="69" t="s">
        <v>285</v>
      </c>
      <c r="P504" s="69"/>
      <c r="Q504" s="69"/>
      <c r="R504" s="69"/>
      <c r="S504" s="69"/>
      <c r="T504" s="69"/>
      <c r="U504" s="69"/>
      <c r="V504" s="69" t="s">
        <v>491</v>
      </c>
      <c r="W504" s="69"/>
      <c r="X504" s="69" t="s">
        <v>493</v>
      </c>
      <c r="Y504" s="69" t="s">
        <v>494</v>
      </c>
      <c r="Z504" s="69" t="s">
        <v>324</v>
      </c>
      <c r="AA504" s="69"/>
      <c r="AB504" s="69"/>
      <c r="AC504" s="69" t="s">
        <v>358</v>
      </c>
      <c r="AD504" s="69"/>
      <c r="AE504" s="69"/>
      <c r="AF504" s="69" t="s">
        <v>43</v>
      </c>
      <c r="AG504" s="69"/>
      <c r="AH504" s="69"/>
    </row>
    <row r="505" spans="2:34" ht="14.4">
      <c r="B505" s="27" t="str">
        <f>VLOOKUP(I505,raw_OCM!B:C,2,0)</f>
        <v>OCM</v>
      </c>
      <c r="D505" t="b">
        <f t="shared" si="7"/>
        <v>0</v>
      </c>
      <c r="E505" s="27" t="str">
        <f>VLOOKUP(O505,'user list'!A:B,2,0)</f>
        <v>OCM</v>
      </c>
      <c r="F505" s="69" t="s">
        <v>458</v>
      </c>
      <c r="G505" s="69" t="s">
        <v>485</v>
      </c>
      <c r="H505" s="171">
        <v>45817</v>
      </c>
      <c r="I505" s="69" t="s">
        <v>486</v>
      </c>
      <c r="J505" s="69"/>
      <c r="K505" s="69"/>
      <c r="L505" s="69" t="s">
        <v>17</v>
      </c>
      <c r="M505" s="171">
        <v>45817</v>
      </c>
      <c r="N505" s="69" t="s">
        <v>358</v>
      </c>
      <c r="O505" s="69" t="s">
        <v>285</v>
      </c>
      <c r="P505" s="69">
        <v>1</v>
      </c>
      <c r="Q505" s="69"/>
      <c r="R505" s="69"/>
      <c r="S505" s="69"/>
      <c r="T505" s="69"/>
      <c r="U505" s="69"/>
      <c r="V505" s="69" t="s">
        <v>487</v>
      </c>
      <c r="W505" s="69"/>
      <c r="X505" s="69" t="s">
        <v>488</v>
      </c>
      <c r="Y505" s="69" t="s">
        <v>489</v>
      </c>
      <c r="Z505" s="69" t="s">
        <v>324</v>
      </c>
      <c r="AA505" s="69"/>
      <c r="AB505" s="69"/>
      <c r="AC505" s="69" t="s">
        <v>391</v>
      </c>
      <c r="AD505" s="69"/>
      <c r="AE505" s="69"/>
      <c r="AF505" s="69" t="s">
        <v>43</v>
      </c>
      <c r="AG505" s="69"/>
      <c r="AH505" s="69"/>
    </row>
    <row r="506" spans="2:34" ht="14.4">
      <c r="B506" s="27" t="str">
        <f>VLOOKUP(I506,raw_OCM!B:C,2,0)</f>
        <v>OCM</v>
      </c>
      <c r="D506" t="b">
        <f t="shared" si="7"/>
        <v>0</v>
      </c>
      <c r="E506" s="27" t="str">
        <f>VLOOKUP(O506,'user list'!A:B,2,0)</f>
        <v>OCM</v>
      </c>
      <c r="F506" s="69" t="s">
        <v>510</v>
      </c>
      <c r="G506" s="69" t="s">
        <v>511</v>
      </c>
      <c r="H506" s="171">
        <v>45817</v>
      </c>
      <c r="I506" s="69" t="s">
        <v>512</v>
      </c>
      <c r="J506" s="69"/>
      <c r="K506" s="69"/>
      <c r="L506" s="69" t="s">
        <v>17</v>
      </c>
      <c r="M506" s="171">
        <v>45817</v>
      </c>
      <c r="N506" s="69" t="s">
        <v>391</v>
      </c>
      <c r="O506" s="69" t="s">
        <v>285</v>
      </c>
      <c r="P506" s="69"/>
      <c r="Q506" s="69"/>
      <c r="R506" s="69"/>
      <c r="S506" s="69"/>
      <c r="T506" s="69"/>
      <c r="U506" s="69"/>
      <c r="V506" s="69" t="s">
        <v>513</v>
      </c>
      <c r="W506" s="69"/>
      <c r="X506" s="69" t="s">
        <v>514</v>
      </c>
      <c r="Y506" s="69" t="s">
        <v>515</v>
      </c>
      <c r="Z506" s="69" t="s">
        <v>352</v>
      </c>
      <c r="AA506" s="69"/>
      <c r="AB506" s="69"/>
      <c r="AC506" s="69" t="s">
        <v>391</v>
      </c>
      <c r="AD506" s="69"/>
      <c r="AE506" s="69"/>
      <c r="AF506" s="69" t="s">
        <v>43</v>
      </c>
      <c r="AG506" s="69"/>
      <c r="AH506" s="69"/>
    </row>
    <row r="507" spans="2:34" ht="14.4">
      <c r="B507" s="27" t="e">
        <f>VLOOKUP(I507,raw_OCM!B:C,2,0)</f>
        <v>#N/A</v>
      </c>
      <c r="D507" t="b">
        <f t="shared" si="7"/>
        <v>0</v>
      </c>
      <c r="E507" s="27" t="str">
        <f>VLOOKUP(O507,'user list'!A:B,2,0)</f>
        <v>ITDD</v>
      </c>
      <c r="F507" s="69" t="s">
        <v>1594</v>
      </c>
      <c r="G507" s="69" t="s">
        <v>82</v>
      </c>
      <c r="H507" s="171">
        <v>45813</v>
      </c>
      <c r="I507" s="69" t="s">
        <v>1601</v>
      </c>
      <c r="J507" s="69"/>
      <c r="K507" s="69"/>
      <c r="L507" s="69"/>
      <c r="M507" s="171">
        <v>45817</v>
      </c>
      <c r="N507" s="69" t="s">
        <v>1433</v>
      </c>
      <c r="O507" s="69" t="s">
        <v>219</v>
      </c>
      <c r="P507" s="69">
        <v>1</v>
      </c>
      <c r="Q507" s="69"/>
      <c r="R507" s="69"/>
      <c r="S507" s="69" t="s">
        <v>1077</v>
      </c>
      <c r="T507" s="69" t="s">
        <v>1078</v>
      </c>
      <c r="U507" s="69" t="s">
        <v>809</v>
      </c>
      <c r="V507" s="69"/>
      <c r="W507" s="69"/>
      <c r="X507" s="69"/>
      <c r="Y507" s="69"/>
      <c r="Z507" s="69"/>
      <c r="AA507" s="69"/>
      <c r="AB507" s="69"/>
      <c r="AC507" s="69"/>
      <c r="AD507" s="69"/>
      <c r="AE507" s="69"/>
      <c r="AF507" s="69"/>
      <c r="AG507" s="69"/>
      <c r="AH507" s="69"/>
    </row>
    <row r="508" spans="2:34" ht="14.4">
      <c r="B508" s="27" t="e">
        <f>VLOOKUP(I508,raw_OCM!B:C,2,0)</f>
        <v>#N/A</v>
      </c>
      <c r="D508" t="b">
        <f t="shared" si="7"/>
        <v>0</v>
      </c>
      <c r="E508" s="27" t="str">
        <f>VLOOKUP(O508,'user list'!A:B,2,0)</f>
        <v>DOE</v>
      </c>
      <c r="F508" s="69" t="s">
        <v>1035</v>
      </c>
      <c r="G508" s="69" t="s">
        <v>69</v>
      </c>
      <c r="H508" s="171">
        <v>45817</v>
      </c>
      <c r="I508" s="69" t="s">
        <v>1036</v>
      </c>
      <c r="J508" s="69"/>
      <c r="K508" s="69"/>
      <c r="L508" s="69"/>
      <c r="M508" s="171">
        <v>45817</v>
      </c>
      <c r="N508" s="69" t="s">
        <v>784</v>
      </c>
      <c r="O508" s="69" t="s">
        <v>212</v>
      </c>
      <c r="P508" s="69">
        <v>1</v>
      </c>
      <c r="Q508" s="69" t="s">
        <v>1037</v>
      </c>
      <c r="R508" s="69"/>
      <c r="S508" s="69" t="s">
        <v>785</v>
      </c>
      <c r="T508" s="69" t="s">
        <v>786</v>
      </c>
      <c r="U508" s="69" t="s">
        <v>809</v>
      </c>
      <c r="V508" s="69"/>
      <c r="W508" s="69"/>
      <c r="X508" s="69"/>
      <c r="Y508" s="69"/>
      <c r="Z508" s="69"/>
      <c r="AA508" s="69"/>
      <c r="AB508" s="69"/>
      <c r="AC508" s="69"/>
      <c r="AD508" s="69"/>
      <c r="AE508" s="69"/>
      <c r="AF508" s="69"/>
      <c r="AG508" s="69"/>
      <c r="AH508" s="69" t="s">
        <v>196</v>
      </c>
    </row>
    <row r="509" spans="2:34" ht="14.4">
      <c r="B509" s="27" t="e">
        <f>VLOOKUP(I509,raw_OCM!B:C,2,0)</f>
        <v>#N/A</v>
      </c>
      <c r="D509" t="b">
        <f t="shared" si="7"/>
        <v>0</v>
      </c>
      <c r="E509" s="27" t="str">
        <f>VLOOKUP(O509,'user list'!A:B,2,0)</f>
        <v>OCA</v>
      </c>
      <c r="F509" s="69" t="s">
        <v>1038</v>
      </c>
      <c r="G509" s="69" t="s">
        <v>1039</v>
      </c>
      <c r="H509" s="171">
        <v>45817</v>
      </c>
      <c r="I509" s="69" t="s">
        <v>1782</v>
      </c>
      <c r="J509" s="69"/>
      <c r="K509" s="69"/>
      <c r="L509" s="69" t="s">
        <v>874</v>
      </c>
      <c r="M509" s="171">
        <v>45817</v>
      </c>
      <c r="N509" s="69" t="s">
        <v>1783</v>
      </c>
      <c r="O509" s="69" t="s">
        <v>228</v>
      </c>
      <c r="P509" s="69"/>
      <c r="Q509" s="69"/>
      <c r="R509" s="69"/>
      <c r="S509" s="69" t="s">
        <v>805</v>
      </c>
      <c r="T509" s="69" t="s">
        <v>806</v>
      </c>
      <c r="U509" s="69" t="s">
        <v>809</v>
      </c>
      <c r="V509" s="69"/>
      <c r="W509" s="69"/>
      <c r="X509" s="69"/>
      <c r="Y509" s="69"/>
      <c r="Z509" s="69"/>
      <c r="AA509" s="69"/>
      <c r="AB509" s="69"/>
      <c r="AC509" s="69"/>
      <c r="AD509" s="69"/>
      <c r="AE509" s="69"/>
      <c r="AF509" s="69"/>
      <c r="AG509" s="69"/>
      <c r="AH509" s="69"/>
    </row>
    <row r="510" spans="2:34" ht="14.4">
      <c r="B510" s="27" t="e">
        <f>VLOOKUP(I510,raw_OCM!B:C,2,0)</f>
        <v>#N/A</v>
      </c>
      <c r="D510" t="b">
        <f t="shared" si="7"/>
        <v>0</v>
      </c>
      <c r="E510" s="27" t="str">
        <f>VLOOKUP(O510,'user list'!A:B,2,0)</f>
        <v>OCA</v>
      </c>
      <c r="F510" s="69" t="s">
        <v>1038</v>
      </c>
      <c r="G510" s="69" t="s">
        <v>1039</v>
      </c>
      <c r="H510" s="171">
        <v>45817</v>
      </c>
      <c r="I510" s="69" t="s">
        <v>1040</v>
      </c>
      <c r="J510" s="69"/>
      <c r="K510" s="69"/>
      <c r="L510" s="69"/>
      <c r="M510" s="171">
        <v>45817</v>
      </c>
      <c r="N510" s="69" t="s">
        <v>784</v>
      </c>
      <c r="O510" s="69" t="s">
        <v>228</v>
      </c>
      <c r="P510" s="69">
        <v>1</v>
      </c>
      <c r="Q510" s="69"/>
      <c r="R510" s="69" t="s">
        <v>228</v>
      </c>
      <c r="S510" s="69" t="s">
        <v>805</v>
      </c>
      <c r="T510" s="69" t="s">
        <v>806</v>
      </c>
      <c r="U510" s="69" t="s">
        <v>809</v>
      </c>
      <c r="V510" s="69"/>
      <c r="W510" s="69"/>
      <c r="X510" s="69"/>
      <c r="Y510" s="69"/>
      <c r="Z510" s="69"/>
      <c r="AA510" s="69"/>
      <c r="AB510" s="69"/>
      <c r="AC510" s="69"/>
      <c r="AD510" s="69"/>
      <c r="AE510" s="69"/>
      <c r="AF510" s="69"/>
      <c r="AG510" s="69"/>
      <c r="AH510" s="69" t="s">
        <v>217</v>
      </c>
    </row>
    <row r="511" spans="2:34" ht="14.4">
      <c r="B511" s="27" t="e">
        <f>VLOOKUP(I511,raw_OCM!B:C,2,0)</f>
        <v>#N/A</v>
      </c>
      <c r="D511" t="b">
        <f t="shared" si="7"/>
        <v>0</v>
      </c>
      <c r="E511" s="27" t="str">
        <f>VLOOKUP(O511,'user list'!A:B,2,0)</f>
        <v>SSDD</v>
      </c>
      <c r="F511" s="69" t="s">
        <v>1041</v>
      </c>
      <c r="G511" s="69" t="s">
        <v>1042</v>
      </c>
      <c r="H511" s="171">
        <v>45817</v>
      </c>
      <c r="I511" s="69" t="s">
        <v>1043</v>
      </c>
      <c r="J511" s="69"/>
      <c r="K511" s="69"/>
      <c r="L511" s="69"/>
      <c r="M511" s="171">
        <v>45817</v>
      </c>
      <c r="N511" s="69" t="s">
        <v>784</v>
      </c>
      <c r="O511" s="69" t="s">
        <v>273</v>
      </c>
      <c r="P511" s="69">
        <v>1</v>
      </c>
      <c r="Q511" s="69"/>
      <c r="R511" s="69"/>
      <c r="S511" s="69" t="s">
        <v>805</v>
      </c>
      <c r="T511" s="69" t="s">
        <v>824</v>
      </c>
      <c r="U511" s="69" t="s">
        <v>809</v>
      </c>
      <c r="V511" s="69"/>
      <c r="W511" s="69"/>
      <c r="X511" s="69"/>
      <c r="Y511" s="69"/>
      <c r="Z511" s="69"/>
      <c r="AA511" s="69"/>
      <c r="AB511" s="69"/>
      <c r="AC511" s="69"/>
      <c r="AD511" s="69"/>
      <c r="AE511" s="69"/>
      <c r="AF511" s="69"/>
      <c r="AG511" s="69"/>
      <c r="AH511" s="69" t="s">
        <v>200</v>
      </c>
    </row>
    <row r="512" spans="2:34" ht="14.4">
      <c r="B512" s="27" t="e">
        <f>VLOOKUP(I512,raw_OCM!B:C,2,0)</f>
        <v>#N/A</v>
      </c>
      <c r="D512" t="b">
        <f t="shared" si="7"/>
        <v>0</v>
      </c>
      <c r="E512" s="27" t="str">
        <f>VLOOKUP(O512,'user list'!A:B,2,0)</f>
        <v>DOE</v>
      </c>
      <c r="F512" s="69" t="s">
        <v>1044</v>
      </c>
      <c r="G512" s="69" t="s">
        <v>69</v>
      </c>
      <c r="H512" s="171">
        <v>45817</v>
      </c>
      <c r="I512" s="69" t="s">
        <v>1045</v>
      </c>
      <c r="J512" s="69"/>
      <c r="K512" s="69"/>
      <c r="L512" s="69"/>
      <c r="M512" s="171">
        <v>45817</v>
      </c>
      <c r="N512" s="69" t="s">
        <v>784</v>
      </c>
      <c r="O512" s="69" t="s">
        <v>212</v>
      </c>
      <c r="P512" s="69">
        <v>1</v>
      </c>
      <c r="Q512" s="69" t="s">
        <v>1044</v>
      </c>
      <c r="R512" s="69"/>
      <c r="S512" s="69" t="s">
        <v>785</v>
      </c>
      <c r="T512" s="69" t="s">
        <v>786</v>
      </c>
      <c r="U512" s="69" t="s">
        <v>787</v>
      </c>
      <c r="V512" s="69"/>
      <c r="W512" s="69"/>
      <c r="X512" s="69"/>
      <c r="Y512" s="69"/>
      <c r="Z512" s="69"/>
      <c r="AA512" s="69"/>
      <c r="AB512" s="69"/>
      <c r="AC512" s="69"/>
      <c r="AD512" s="69"/>
      <c r="AE512" s="69"/>
      <c r="AF512" s="69"/>
      <c r="AG512" s="69"/>
      <c r="AH512" s="69" t="s">
        <v>200</v>
      </c>
    </row>
    <row r="513" spans="2:34" ht="14.4">
      <c r="B513" s="27" t="e">
        <f>VLOOKUP(I513,raw_OCM!B:C,2,0)</f>
        <v>#N/A</v>
      </c>
      <c r="D513" t="b">
        <f t="shared" si="7"/>
        <v>0</v>
      </c>
      <c r="E513" s="27" t="str">
        <f>VLOOKUP(O513,'user list'!A:B,2,0)</f>
        <v>OCM</v>
      </c>
      <c r="F513" s="69" t="s">
        <v>1784</v>
      </c>
      <c r="G513" s="69" t="s">
        <v>1785</v>
      </c>
      <c r="H513" s="171">
        <v>45813</v>
      </c>
      <c r="I513" s="69" t="s">
        <v>1786</v>
      </c>
      <c r="J513" s="69" t="s">
        <v>676</v>
      </c>
      <c r="K513" s="69"/>
      <c r="L513" s="69" t="s">
        <v>24</v>
      </c>
      <c r="M513" s="171">
        <v>45817</v>
      </c>
      <c r="N513" s="69" t="s">
        <v>358</v>
      </c>
      <c r="O513" s="69" t="s">
        <v>285</v>
      </c>
      <c r="P513" s="69">
        <v>1</v>
      </c>
      <c r="Q513" s="69"/>
      <c r="R513" s="69"/>
      <c r="S513" s="69" t="s">
        <v>43</v>
      </c>
      <c r="T513" s="69"/>
      <c r="U513" s="69"/>
      <c r="V513" s="69"/>
      <c r="W513" s="69"/>
      <c r="X513" s="69"/>
      <c r="Y513" s="69"/>
      <c r="Z513" s="69"/>
      <c r="AA513" s="69"/>
      <c r="AB513" s="69"/>
      <c r="AC513" s="69" t="s">
        <v>358</v>
      </c>
      <c r="AD513" s="69" t="s">
        <v>30</v>
      </c>
      <c r="AE513" s="69"/>
      <c r="AF513" s="69" t="s">
        <v>43</v>
      </c>
      <c r="AG513" s="69"/>
      <c r="AH513" s="69" t="s">
        <v>200</v>
      </c>
    </row>
    <row r="514" spans="2:34" ht="14.4">
      <c r="B514" s="27" t="e">
        <f>VLOOKUP(I514,raw_OCM!B:C,2,0)</f>
        <v>#N/A</v>
      </c>
      <c r="D514" t="b">
        <f t="shared" si="7"/>
        <v>0</v>
      </c>
      <c r="E514" s="27" t="str">
        <f>VLOOKUP(O514,'user list'!A:B,2,0)</f>
        <v>OCM</v>
      </c>
      <c r="F514" s="69" t="s">
        <v>1726</v>
      </c>
      <c r="G514" s="69" t="s">
        <v>1787</v>
      </c>
      <c r="H514" s="171">
        <v>45813</v>
      </c>
      <c r="I514" s="69" t="s">
        <v>1788</v>
      </c>
      <c r="J514" s="69" t="s">
        <v>298</v>
      </c>
      <c r="K514" s="69"/>
      <c r="L514" s="69" t="s">
        <v>24</v>
      </c>
      <c r="M514" s="171">
        <v>45817</v>
      </c>
      <c r="N514" s="69" t="s">
        <v>358</v>
      </c>
      <c r="O514" s="69" t="s">
        <v>285</v>
      </c>
      <c r="P514" s="69">
        <v>1</v>
      </c>
      <c r="Q514" s="69"/>
      <c r="R514" s="69"/>
      <c r="S514" s="69" t="s">
        <v>43</v>
      </c>
      <c r="T514" s="69"/>
      <c r="U514" s="69"/>
      <c r="V514" s="69"/>
      <c r="W514" s="69"/>
      <c r="X514" s="69"/>
      <c r="Y514" s="69"/>
      <c r="Z514" s="69"/>
      <c r="AA514" s="69"/>
      <c r="AB514" s="69"/>
      <c r="AC514" s="69" t="s">
        <v>358</v>
      </c>
      <c r="AD514" s="69" t="s">
        <v>30</v>
      </c>
      <c r="AE514" s="69"/>
      <c r="AF514" s="69" t="s">
        <v>43</v>
      </c>
      <c r="AG514" s="69"/>
      <c r="AH514" s="69" t="s">
        <v>194</v>
      </c>
    </row>
    <row r="515" spans="2:34" ht="14.4">
      <c r="B515" s="27" t="e">
        <f>VLOOKUP(I515,raw_OCM!B:C,2,0)</f>
        <v>#N/A</v>
      </c>
      <c r="D515" t="b">
        <f t="shared" si="7"/>
        <v>0</v>
      </c>
      <c r="E515" s="27" t="str">
        <f>VLOOKUP(O515,'user list'!A:B,2,0)</f>
        <v>OCM</v>
      </c>
      <c r="F515" s="69" t="s">
        <v>1726</v>
      </c>
      <c r="G515" s="69" t="s">
        <v>1789</v>
      </c>
      <c r="H515" s="171">
        <v>45813</v>
      </c>
      <c r="I515" s="69" t="s">
        <v>691</v>
      </c>
      <c r="J515" s="69" t="s">
        <v>690</v>
      </c>
      <c r="K515" s="69"/>
      <c r="L515" s="69" t="s">
        <v>24</v>
      </c>
      <c r="M515" s="171">
        <v>45817</v>
      </c>
      <c r="N515" s="69" t="s">
        <v>358</v>
      </c>
      <c r="O515" s="69" t="s">
        <v>285</v>
      </c>
      <c r="P515" s="69">
        <v>1</v>
      </c>
      <c r="Q515" s="69"/>
      <c r="R515" s="69"/>
      <c r="S515" s="69" t="s">
        <v>43</v>
      </c>
      <c r="T515" s="69"/>
      <c r="U515" s="69"/>
      <c r="V515" s="69"/>
      <c r="W515" s="69"/>
      <c r="X515" s="69"/>
      <c r="Y515" s="69"/>
      <c r="Z515" s="69"/>
      <c r="AA515" s="69"/>
      <c r="AB515" s="69"/>
      <c r="AC515" s="69" t="s">
        <v>358</v>
      </c>
      <c r="AD515" s="69" t="s">
        <v>30</v>
      </c>
      <c r="AE515" s="69"/>
      <c r="AF515" s="69" t="s">
        <v>43</v>
      </c>
      <c r="AG515" s="69"/>
      <c r="AH515" s="69"/>
    </row>
    <row r="516" spans="2:34" ht="14.4">
      <c r="B516" s="27" t="e">
        <f>VLOOKUP(I516,raw_OCM!B:C,2,0)</f>
        <v>#N/A</v>
      </c>
      <c r="D516" t="b">
        <f t="shared" si="7"/>
        <v>0</v>
      </c>
      <c r="E516" s="27" t="str">
        <f>VLOOKUP(O516,'user list'!A:B,2,0)</f>
        <v>DOE</v>
      </c>
      <c r="F516" s="69" t="s">
        <v>902</v>
      </c>
      <c r="G516" s="69" t="s">
        <v>69</v>
      </c>
      <c r="H516" s="171">
        <v>45817</v>
      </c>
      <c r="I516" s="69" t="s">
        <v>1046</v>
      </c>
      <c r="J516" s="69"/>
      <c r="K516" s="69"/>
      <c r="L516" s="69"/>
      <c r="M516" s="171">
        <v>45817</v>
      </c>
      <c r="N516" s="69" t="s">
        <v>784</v>
      </c>
      <c r="O516" s="69" t="s">
        <v>212</v>
      </c>
      <c r="P516" s="69">
        <v>1</v>
      </c>
      <c r="Q516" s="69" t="s">
        <v>1047</v>
      </c>
      <c r="R516" s="69"/>
      <c r="S516" s="69" t="s">
        <v>785</v>
      </c>
      <c r="T516" s="69" t="s">
        <v>786</v>
      </c>
      <c r="U516" s="69" t="s">
        <v>809</v>
      </c>
      <c r="V516" s="69"/>
      <c r="W516" s="69"/>
      <c r="X516" s="69"/>
      <c r="Y516" s="69"/>
      <c r="Z516" s="69"/>
      <c r="AA516" s="69"/>
      <c r="AB516" s="69"/>
      <c r="AC516" s="69"/>
      <c r="AD516" s="69"/>
      <c r="AE516" s="69"/>
      <c r="AF516" s="69"/>
      <c r="AG516" s="69"/>
      <c r="AH516" s="69" t="s">
        <v>197</v>
      </c>
    </row>
    <row r="517" spans="2:34" ht="14.4">
      <c r="B517" s="27" t="e">
        <f>VLOOKUP(I517,raw_OCM!B:C,2,0)</f>
        <v>#N/A</v>
      </c>
      <c r="D517" t="b">
        <f t="shared" si="7"/>
        <v>0</v>
      </c>
      <c r="E517" s="27" t="str">
        <f>VLOOKUP(O517,'user list'!A:B,2,0)</f>
        <v>OCM</v>
      </c>
      <c r="F517" s="69" t="s">
        <v>1726</v>
      </c>
      <c r="G517" s="69" t="s">
        <v>1790</v>
      </c>
      <c r="H517" s="171">
        <v>45813</v>
      </c>
      <c r="I517" s="69" t="s">
        <v>1791</v>
      </c>
      <c r="J517" s="69" t="s">
        <v>671</v>
      </c>
      <c r="K517" s="69"/>
      <c r="L517" s="69" t="s">
        <v>24</v>
      </c>
      <c r="M517" s="171">
        <v>45817</v>
      </c>
      <c r="N517" s="69" t="s">
        <v>358</v>
      </c>
      <c r="O517" s="69" t="s">
        <v>285</v>
      </c>
      <c r="P517" s="69">
        <v>1</v>
      </c>
      <c r="Q517" s="69"/>
      <c r="R517" s="69"/>
      <c r="S517" s="69" t="s">
        <v>43</v>
      </c>
      <c r="T517" s="69"/>
      <c r="U517" s="69"/>
      <c r="V517" s="69"/>
      <c r="W517" s="69"/>
      <c r="X517" s="69"/>
      <c r="Y517" s="69"/>
      <c r="Z517" s="69"/>
      <c r="AA517" s="69"/>
      <c r="AB517" s="69"/>
      <c r="AC517" s="69" t="s">
        <v>358</v>
      </c>
      <c r="AD517" s="69" t="s">
        <v>30</v>
      </c>
      <c r="AE517" s="69"/>
      <c r="AF517" s="69" t="s">
        <v>43</v>
      </c>
      <c r="AG517" s="69"/>
      <c r="AH517" s="69"/>
    </row>
    <row r="518" spans="2:34" ht="14.4">
      <c r="B518" s="27" t="e">
        <f>VLOOKUP(I518,raw_OCM!B:C,2,0)</f>
        <v>#N/A</v>
      </c>
      <c r="D518" t="b">
        <f t="shared" si="7"/>
        <v>0</v>
      </c>
      <c r="E518" s="27" t="str">
        <f>VLOOKUP(O518,'user list'!A:B,2,0)</f>
        <v>OCM</v>
      </c>
      <c r="F518" s="69" t="s">
        <v>1726</v>
      </c>
      <c r="G518" s="69" t="s">
        <v>1792</v>
      </c>
      <c r="H518" s="171">
        <v>45813</v>
      </c>
      <c r="I518" s="69" t="s">
        <v>1793</v>
      </c>
      <c r="J518" s="69" t="s">
        <v>693</v>
      </c>
      <c r="K518" s="69"/>
      <c r="L518" s="69" t="s">
        <v>24</v>
      </c>
      <c r="M518" s="171">
        <v>45817</v>
      </c>
      <c r="N518" s="69" t="s">
        <v>358</v>
      </c>
      <c r="O518" s="69" t="s">
        <v>285</v>
      </c>
      <c r="P518" s="69">
        <v>1</v>
      </c>
      <c r="Q518" s="69"/>
      <c r="R518" s="69"/>
      <c r="S518" s="69" t="s">
        <v>43</v>
      </c>
      <c r="T518" s="69"/>
      <c r="U518" s="69"/>
      <c r="V518" s="69"/>
      <c r="W518" s="69"/>
      <c r="X518" s="69"/>
      <c r="Y518" s="69"/>
      <c r="Z518" s="69"/>
      <c r="AA518" s="69"/>
      <c r="AB518" s="69"/>
      <c r="AC518" s="69" t="s">
        <v>358</v>
      </c>
      <c r="AD518" s="69" t="s">
        <v>30</v>
      </c>
      <c r="AE518" s="69"/>
      <c r="AF518" s="69" t="s">
        <v>43</v>
      </c>
      <c r="AG518" s="69"/>
      <c r="AH518" s="69"/>
    </row>
    <row r="519" spans="2:34" ht="14.4">
      <c r="B519" s="27" t="e">
        <f>VLOOKUP(I519,raw_OCM!B:C,2,0)</f>
        <v>#N/A</v>
      </c>
      <c r="D519" t="b">
        <f t="shared" si="7"/>
        <v>0</v>
      </c>
      <c r="E519" s="27" t="str">
        <f>VLOOKUP(O519,'user list'!A:B,2,0)</f>
        <v>OCM</v>
      </c>
      <c r="F519" s="69" t="s">
        <v>436</v>
      </c>
      <c r="G519" s="69" t="s">
        <v>1794</v>
      </c>
      <c r="H519" s="171">
        <v>45813</v>
      </c>
      <c r="I519" s="69" t="s">
        <v>1795</v>
      </c>
      <c r="J519" s="69" t="s">
        <v>662</v>
      </c>
      <c r="K519" s="69"/>
      <c r="L519" s="69" t="s">
        <v>24</v>
      </c>
      <c r="M519" s="171">
        <v>45817</v>
      </c>
      <c r="N519" s="69" t="s">
        <v>358</v>
      </c>
      <c r="O519" s="69" t="s">
        <v>285</v>
      </c>
      <c r="P519" s="69">
        <v>1</v>
      </c>
      <c r="Q519" s="69"/>
      <c r="R519" s="69"/>
      <c r="S519" s="69" t="s">
        <v>43</v>
      </c>
      <c r="T519" s="69"/>
      <c r="U519" s="69"/>
      <c r="V519" s="69"/>
      <c r="W519" s="69"/>
      <c r="X519" s="69"/>
      <c r="Y519" s="69"/>
      <c r="Z519" s="69"/>
      <c r="AA519" s="69"/>
      <c r="AB519" s="69"/>
      <c r="AC519" s="69" t="s">
        <v>358</v>
      </c>
      <c r="AD519" s="69" t="s">
        <v>30</v>
      </c>
      <c r="AE519" s="69"/>
      <c r="AF519" s="69" t="s">
        <v>43</v>
      </c>
      <c r="AG519" s="69"/>
      <c r="AH519" s="69" t="s">
        <v>223</v>
      </c>
    </row>
    <row r="520" spans="2:34" ht="14.4">
      <c r="B520" s="27" t="e">
        <f>VLOOKUP(I520,raw_OCM!B:C,2,0)</f>
        <v>#N/A</v>
      </c>
      <c r="D520" t="b">
        <f t="shared" si="7"/>
        <v>0</v>
      </c>
      <c r="E520" s="27" t="str">
        <f>VLOOKUP(O520,'user list'!A:B,2,0)</f>
        <v>QCTD</v>
      </c>
      <c r="F520" s="69" t="s">
        <v>1048</v>
      </c>
      <c r="G520" s="69" t="s">
        <v>91</v>
      </c>
      <c r="H520" s="171">
        <v>45811</v>
      </c>
      <c r="I520" s="69" t="s">
        <v>1049</v>
      </c>
      <c r="J520" s="69"/>
      <c r="K520" s="69"/>
      <c r="L520" s="69"/>
      <c r="M520" s="171">
        <v>45817</v>
      </c>
      <c r="N520" s="69" t="s">
        <v>784</v>
      </c>
      <c r="O520" s="69" t="s">
        <v>269</v>
      </c>
      <c r="P520" s="69">
        <v>1</v>
      </c>
      <c r="Q520" s="69"/>
      <c r="R520" s="69"/>
      <c r="S520" s="69" t="s">
        <v>1021</v>
      </c>
      <c r="T520" s="69" t="s">
        <v>1050</v>
      </c>
      <c r="U520" s="69" t="s">
        <v>809</v>
      </c>
      <c r="V520" s="69"/>
      <c r="W520" s="69"/>
      <c r="X520" s="69"/>
      <c r="Y520" s="69"/>
      <c r="Z520" s="69"/>
      <c r="AA520" s="69"/>
      <c r="AB520" s="69"/>
      <c r="AC520" s="69"/>
      <c r="AD520" s="69"/>
      <c r="AE520" s="69"/>
      <c r="AF520" s="69"/>
      <c r="AG520" s="69"/>
      <c r="AH520" s="69" t="s">
        <v>200</v>
      </c>
    </row>
    <row r="521" spans="2:34" ht="14.4">
      <c r="B521" s="27" t="e">
        <f>VLOOKUP(I521,raw_OCM!B:C,2,0)</f>
        <v>#N/A</v>
      </c>
      <c r="D521" t="b">
        <f t="shared" si="7"/>
        <v>0</v>
      </c>
      <c r="E521" s="27" t="str">
        <f>VLOOKUP(O521,'user list'!A:B,2,0)</f>
        <v>DOE</v>
      </c>
      <c r="F521" s="69" t="s">
        <v>1602</v>
      </c>
      <c r="G521" s="69" t="s">
        <v>69</v>
      </c>
      <c r="H521" s="171">
        <v>45817</v>
      </c>
      <c r="I521" s="69" t="s">
        <v>1603</v>
      </c>
      <c r="J521" s="69"/>
      <c r="K521" s="69"/>
      <c r="L521" s="69"/>
      <c r="M521" s="171">
        <v>45817</v>
      </c>
      <c r="N521" s="69" t="s">
        <v>784</v>
      </c>
      <c r="O521" s="69" t="s">
        <v>212</v>
      </c>
      <c r="P521" s="69">
        <v>1</v>
      </c>
      <c r="Q521" s="69" t="s">
        <v>1602</v>
      </c>
      <c r="R521" s="69"/>
      <c r="S521" s="69" t="s">
        <v>785</v>
      </c>
      <c r="T521" s="69" t="s">
        <v>786</v>
      </c>
      <c r="U521" s="69" t="s">
        <v>787</v>
      </c>
      <c r="V521" s="69"/>
      <c r="W521" s="69"/>
      <c r="X521" s="69"/>
      <c r="Y521" s="69"/>
      <c r="Z521" s="69"/>
      <c r="AA521" s="69"/>
      <c r="AB521" s="69"/>
      <c r="AC521" s="69"/>
      <c r="AD521" s="69"/>
      <c r="AE521" s="69"/>
      <c r="AF521" s="69"/>
      <c r="AG521" s="69"/>
      <c r="AH521" s="69" t="s">
        <v>277</v>
      </c>
    </row>
    <row r="522" spans="2:34" ht="14.4">
      <c r="B522" s="27" t="e">
        <f>VLOOKUP(I522,raw_OCM!B:C,2,0)</f>
        <v>#N/A</v>
      </c>
      <c r="D522" t="b">
        <f t="shared" si="7"/>
        <v>0</v>
      </c>
      <c r="E522" s="27" t="str">
        <f>VLOOKUP(O522,'user list'!A:B,2,0)</f>
        <v>DOE</v>
      </c>
      <c r="F522" s="69" t="s">
        <v>1604</v>
      </c>
      <c r="G522" s="69" t="s">
        <v>69</v>
      </c>
      <c r="H522" s="171">
        <v>45817</v>
      </c>
      <c r="I522" s="69" t="s">
        <v>1605</v>
      </c>
      <c r="J522" s="69"/>
      <c r="K522" s="69"/>
      <c r="L522" s="69"/>
      <c r="M522" s="171">
        <v>45817</v>
      </c>
      <c r="N522" s="69" t="s">
        <v>784</v>
      </c>
      <c r="O522" s="69" t="s">
        <v>212</v>
      </c>
      <c r="P522" s="69">
        <v>1</v>
      </c>
      <c r="Q522" s="69" t="s">
        <v>1604</v>
      </c>
      <c r="R522" s="69"/>
      <c r="S522" s="69" t="s">
        <v>785</v>
      </c>
      <c r="T522" s="69" t="s">
        <v>786</v>
      </c>
      <c r="U522" s="69" t="s">
        <v>787</v>
      </c>
      <c r="V522" s="69"/>
      <c r="W522" s="69"/>
      <c r="X522" s="69"/>
      <c r="Y522" s="69"/>
      <c r="Z522" s="69"/>
      <c r="AA522" s="69"/>
      <c r="AB522" s="69"/>
      <c r="AC522" s="69"/>
      <c r="AD522" s="69"/>
      <c r="AE522" s="69"/>
      <c r="AF522" s="69"/>
      <c r="AG522" s="69"/>
      <c r="AH522" s="69" t="s">
        <v>277</v>
      </c>
    </row>
    <row r="523" spans="2:34" ht="14.4">
      <c r="B523" s="27" t="e">
        <f>VLOOKUP(I523,raw_OCM!B:C,2,0)</f>
        <v>#N/A</v>
      </c>
      <c r="D523" t="b">
        <f t="shared" si="7"/>
        <v>0</v>
      </c>
      <c r="E523" s="27" t="str">
        <f>VLOOKUP(O523,'user list'!A:B,2,0)</f>
        <v>QCTD</v>
      </c>
      <c r="F523" s="69" t="s">
        <v>1051</v>
      </c>
      <c r="G523" s="69" t="s">
        <v>91</v>
      </c>
      <c r="H523" s="171">
        <v>45812</v>
      </c>
      <c r="I523" s="69" t="s">
        <v>1052</v>
      </c>
      <c r="J523" s="69"/>
      <c r="K523" s="69"/>
      <c r="L523" s="69"/>
      <c r="M523" s="171">
        <v>45817</v>
      </c>
      <c r="N523" s="69" t="s">
        <v>784</v>
      </c>
      <c r="O523" s="69" t="s">
        <v>269</v>
      </c>
      <c r="P523" s="69">
        <v>1</v>
      </c>
      <c r="Q523" s="69"/>
      <c r="R523" s="69"/>
      <c r="S523" s="69" t="s">
        <v>805</v>
      </c>
      <c r="T523" s="69" t="s">
        <v>806</v>
      </c>
      <c r="U523" s="69" t="s">
        <v>809</v>
      </c>
      <c r="V523" s="69"/>
      <c r="W523" s="69"/>
      <c r="X523" s="69"/>
      <c r="Y523" s="69"/>
      <c r="Z523" s="69"/>
      <c r="AA523" s="69"/>
      <c r="AB523" s="69"/>
      <c r="AC523" s="69"/>
      <c r="AD523" s="69"/>
      <c r="AE523" s="69"/>
      <c r="AF523" s="69"/>
      <c r="AG523" s="69"/>
      <c r="AH523" s="69" t="s">
        <v>217</v>
      </c>
    </row>
    <row r="524" spans="2:34" ht="14.4">
      <c r="B524" s="27" t="e">
        <f>VLOOKUP(I524,raw_OCM!B:C,2,0)</f>
        <v>#N/A</v>
      </c>
      <c r="D524" t="b">
        <f t="shared" ref="D524:D587" si="8">IF(E524="X",1)</f>
        <v>0</v>
      </c>
      <c r="E524" s="27" t="str">
        <f>VLOOKUP(O524,'user list'!A:B,2,0)</f>
        <v>DOE</v>
      </c>
      <c r="F524" s="69" t="s">
        <v>798</v>
      </c>
      <c r="G524" s="69" t="s">
        <v>69</v>
      </c>
      <c r="H524" s="171">
        <v>45817</v>
      </c>
      <c r="I524" s="69" t="s">
        <v>1053</v>
      </c>
      <c r="J524" s="69"/>
      <c r="K524" s="69"/>
      <c r="L524" s="69"/>
      <c r="M524" s="171">
        <v>45817</v>
      </c>
      <c r="N524" s="69" t="s">
        <v>784</v>
      </c>
      <c r="O524" s="69" t="s">
        <v>212</v>
      </c>
      <c r="P524" s="69">
        <v>1</v>
      </c>
      <c r="Q524" s="69" t="s">
        <v>1054</v>
      </c>
      <c r="R524" s="69"/>
      <c r="S524" s="69" t="s">
        <v>785</v>
      </c>
      <c r="T524" s="69" t="s">
        <v>786</v>
      </c>
      <c r="U524" s="69" t="s">
        <v>787</v>
      </c>
      <c r="V524" s="69"/>
      <c r="W524" s="69"/>
      <c r="X524" s="69"/>
      <c r="Y524" s="69"/>
      <c r="Z524" s="69"/>
      <c r="AA524" s="69"/>
      <c r="AB524" s="69"/>
      <c r="AC524" s="69"/>
      <c r="AD524" s="69"/>
      <c r="AE524" s="69"/>
      <c r="AF524" s="69"/>
      <c r="AG524" s="69"/>
      <c r="AH524" s="69" t="s">
        <v>200</v>
      </c>
    </row>
    <row r="525" spans="2:34" ht="14.4">
      <c r="B525" s="27" t="e">
        <f>VLOOKUP(I525,raw_OCM!B:C,2,0)</f>
        <v>#N/A</v>
      </c>
      <c r="D525" t="b">
        <f t="shared" si="8"/>
        <v>0</v>
      </c>
      <c r="E525" s="27" t="str">
        <f>VLOOKUP(O525,'user list'!A:B,2,0)</f>
        <v>QCTD</v>
      </c>
      <c r="F525" s="69" t="s">
        <v>1606</v>
      </c>
      <c r="G525" s="69" t="s">
        <v>91</v>
      </c>
      <c r="H525" s="171">
        <v>45812</v>
      </c>
      <c r="I525" s="69" t="s">
        <v>1607</v>
      </c>
      <c r="J525" s="69"/>
      <c r="K525" s="69"/>
      <c r="L525" s="69"/>
      <c r="M525" s="171">
        <v>45817</v>
      </c>
      <c r="N525" s="69" t="s">
        <v>1433</v>
      </c>
      <c r="O525" s="69" t="s">
        <v>269</v>
      </c>
      <c r="P525" s="69">
        <v>1</v>
      </c>
      <c r="Q525" s="69" t="s">
        <v>1608</v>
      </c>
      <c r="R525" s="69"/>
      <c r="S525" s="69" t="s">
        <v>785</v>
      </c>
      <c r="T525" s="69" t="s">
        <v>786</v>
      </c>
      <c r="U525" s="69" t="s">
        <v>787</v>
      </c>
      <c r="V525" s="69"/>
      <c r="W525" s="69"/>
      <c r="X525" s="69"/>
      <c r="Y525" s="69"/>
      <c r="Z525" s="69"/>
      <c r="AA525" s="69"/>
      <c r="AB525" s="69"/>
      <c r="AC525" s="69"/>
      <c r="AD525" s="69"/>
      <c r="AE525" s="69"/>
      <c r="AF525" s="69"/>
      <c r="AG525" s="69"/>
      <c r="AH525" s="69"/>
    </row>
    <row r="526" spans="2:34" ht="14.4">
      <c r="B526" s="27" t="e">
        <f>VLOOKUP(I526,raw_OCM!B:C,2,0)</f>
        <v>#N/A</v>
      </c>
      <c r="D526" t="b">
        <f t="shared" si="8"/>
        <v>0</v>
      </c>
      <c r="E526" s="27" t="str">
        <f>VLOOKUP(O526,'user list'!A:B,2,0)</f>
        <v>QCTD</v>
      </c>
      <c r="F526" s="69" t="s">
        <v>1609</v>
      </c>
      <c r="G526" s="69" t="s">
        <v>91</v>
      </c>
      <c r="H526" s="171">
        <v>45812</v>
      </c>
      <c r="I526" s="69" t="s">
        <v>1610</v>
      </c>
      <c r="J526" s="69"/>
      <c r="K526" s="69"/>
      <c r="L526" s="69"/>
      <c r="M526" s="171">
        <v>45817</v>
      </c>
      <c r="N526" s="69" t="s">
        <v>1433</v>
      </c>
      <c r="O526" s="69" t="s">
        <v>269</v>
      </c>
      <c r="P526" s="69">
        <v>1</v>
      </c>
      <c r="Q526" s="69"/>
      <c r="R526" s="69"/>
      <c r="S526" s="69" t="s">
        <v>792</v>
      </c>
      <c r="T526" s="69" t="s">
        <v>793</v>
      </c>
      <c r="U526" s="69" t="s">
        <v>809</v>
      </c>
      <c r="V526" s="69"/>
      <c r="W526" s="69"/>
      <c r="X526" s="69"/>
      <c r="Y526" s="69"/>
      <c r="Z526" s="69"/>
      <c r="AA526" s="69"/>
      <c r="AB526" s="69"/>
      <c r="AC526" s="69"/>
      <c r="AD526" s="69"/>
      <c r="AE526" s="69"/>
      <c r="AF526" s="69"/>
      <c r="AG526" s="69"/>
      <c r="AH526" s="69"/>
    </row>
    <row r="527" spans="2:34" ht="14.4">
      <c r="B527" s="27" t="e">
        <f>VLOOKUP(I527,raw_OCM!B:C,2,0)</f>
        <v>#N/A</v>
      </c>
      <c r="D527" t="b">
        <f t="shared" si="8"/>
        <v>0</v>
      </c>
      <c r="E527" s="27" t="str">
        <f>VLOOKUP(O527,'user list'!A:B,2,0)</f>
        <v>QCEAU</v>
      </c>
      <c r="F527" s="69" t="s">
        <v>1059</v>
      </c>
      <c r="G527" s="69" t="s">
        <v>88</v>
      </c>
      <c r="H527" s="171">
        <v>45817</v>
      </c>
      <c r="I527" s="69" t="s">
        <v>1060</v>
      </c>
      <c r="J527" s="69"/>
      <c r="K527" s="69"/>
      <c r="L527" s="69"/>
      <c r="M527" s="171">
        <v>45817</v>
      </c>
      <c r="N527" s="69" t="s">
        <v>1796</v>
      </c>
      <c r="O527" s="69" t="s">
        <v>266</v>
      </c>
      <c r="P527" s="69"/>
      <c r="Q527" s="69"/>
      <c r="R527" s="69"/>
      <c r="S527" s="69" t="s">
        <v>792</v>
      </c>
      <c r="T527" s="69" t="s">
        <v>793</v>
      </c>
      <c r="U527" s="69" t="s">
        <v>809</v>
      </c>
      <c r="V527" s="69"/>
      <c r="W527" s="69"/>
      <c r="X527" s="69"/>
      <c r="Y527" s="69"/>
      <c r="Z527" s="69"/>
      <c r="AA527" s="69"/>
      <c r="AB527" s="69"/>
      <c r="AC527" s="69"/>
      <c r="AD527" s="69"/>
      <c r="AE527" s="69"/>
      <c r="AF527" s="69"/>
      <c r="AG527" s="69"/>
      <c r="AH527" s="69"/>
    </row>
    <row r="528" spans="2:34" ht="14.4">
      <c r="B528" s="27" t="str">
        <f>VLOOKUP(I528,raw_OCM!B:C,2,0)</f>
        <v>OCM</v>
      </c>
      <c r="D528" t="b">
        <f t="shared" si="8"/>
        <v>0</v>
      </c>
      <c r="E528" s="27" t="str">
        <f>VLOOKUP(O528,'user list'!A:B,2,0)</f>
        <v>OCM</v>
      </c>
      <c r="F528" s="69" t="s">
        <v>529</v>
      </c>
      <c r="G528" s="69" t="s">
        <v>530</v>
      </c>
      <c r="H528" s="171">
        <v>45817</v>
      </c>
      <c r="I528" s="69" t="s">
        <v>531</v>
      </c>
      <c r="J528" s="69"/>
      <c r="K528" s="69"/>
      <c r="L528" s="69" t="s">
        <v>17</v>
      </c>
      <c r="M528" s="171">
        <v>45817</v>
      </c>
      <c r="N528" s="69" t="s">
        <v>391</v>
      </c>
      <c r="O528" s="69" t="s">
        <v>285</v>
      </c>
      <c r="P528" s="69"/>
      <c r="Q528" s="69"/>
      <c r="R528" s="69"/>
      <c r="S528" s="69"/>
      <c r="T528" s="69"/>
      <c r="U528" s="69"/>
      <c r="V528" s="69" t="s">
        <v>532</v>
      </c>
      <c r="W528" s="69"/>
      <c r="X528" s="69" t="s">
        <v>527</v>
      </c>
      <c r="Y528" s="69" t="s">
        <v>528</v>
      </c>
      <c r="Z528" s="69" t="s">
        <v>352</v>
      </c>
      <c r="AA528" s="69"/>
      <c r="AB528" s="69"/>
      <c r="AC528" s="69" t="s">
        <v>391</v>
      </c>
      <c r="AD528" s="69"/>
      <c r="AE528" s="69"/>
      <c r="AF528" s="69" t="s">
        <v>43</v>
      </c>
      <c r="AG528" s="69"/>
      <c r="AH528" s="69"/>
    </row>
    <row r="529" spans="2:34" ht="14.4">
      <c r="B529" s="27" t="e">
        <f>VLOOKUP(I529,raw_OCM!B:C,2,0)</f>
        <v>#N/A</v>
      </c>
      <c r="D529" t="b">
        <f t="shared" si="8"/>
        <v>0</v>
      </c>
      <c r="E529" s="27" t="str">
        <f>VLOOKUP(O529,'user list'!A:B,2,0)</f>
        <v>QCEAU</v>
      </c>
      <c r="F529" s="69" t="s">
        <v>1055</v>
      </c>
      <c r="G529" s="69" t="s">
        <v>88</v>
      </c>
      <c r="H529" s="171">
        <v>45817</v>
      </c>
      <c r="I529" s="69" t="s">
        <v>1056</v>
      </c>
      <c r="J529" s="69"/>
      <c r="K529" s="69"/>
      <c r="L529" s="69"/>
      <c r="M529" s="171">
        <v>45817</v>
      </c>
      <c r="N529" s="69" t="s">
        <v>784</v>
      </c>
      <c r="O529" s="69" t="s">
        <v>266</v>
      </c>
      <c r="P529" s="69">
        <v>1</v>
      </c>
      <c r="Q529" s="69"/>
      <c r="R529" s="69"/>
      <c r="S529" s="69" t="s">
        <v>792</v>
      </c>
      <c r="T529" s="69" t="s">
        <v>793</v>
      </c>
      <c r="U529" s="69" t="s">
        <v>809</v>
      </c>
      <c r="V529" s="69"/>
      <c r="W529" s="69"/>
      <c r="X529" s="69"/>
      <c r="Y529" s="69"/>
      <c r="Z529" s="69"/>
      <c r="AA529" s="69"/>
      <c r="AB529" s="69"/>
      <c r="AC529" s="69"/>
      <c r="AD529" s="69"/>
      <c r="AE529" s="69"/>
      <c r="AF529" s="69"/>
      <c r="AG529" s="69"/>
      <c r="AH529" s="69" t="s">
        <v>270</v>
      </c>
    </row>
    <row r="530" spans="2:34" ht="14.4">
      <c r="B530" s="27" t="e">
        <f>VLOOKUP(I530,raw_OCM!B:C,2,0)</f>
        <v>#N/A</v>
      </c>
      <c r="D530" t="b">
        <f t="shared" si="8"/>
        <v>0</v>
      </c>
      <c r="E530" s="27" t="str">
        <f>VLOOKUP(O530,'user list'!A:B,2,0)</f>
        <v>MDAD</v>
      </c>
      <c r="F530" s="69" t="s">
        <v>1057</v>
      </c>
      <c r="G530" s="69" t="s">
        <v>42</v>
      </c>
      <c r="H530" s="171">
        <v>45817</v>
      </c>
      <c r="I530" s="69" t="s">
        <v>1058</v>
      </c>
      <c r="J530" s="69"/>
      <c r="K530" s="69"/>
      <c r="L530" s="69"/>
      <c r="M530" s="171">
        <v>45817</v>
      </c>
      <c r="N530" s="69" t="s">
        <v>784</v>
      </c>
      <c r="O530" s="69" t="s">
        <v>223</v>
      </c>
      <c r="P530" s="69">
        <v>1</v>
      </c>
      <c r="Q530" s="69"/>
      <c r="R530" s="69"/>
      <c r="S530" s="69" t="s">
        <v>828</v>
      </c>
      <c r="T530" s="69" t="s">
        <v>829</v>
      </c>
      <c r="U530" s="69" t="s">
        <v>809</v>
      </c>
      <c r="V530" s="69"/>
      <c r="W530" s="69"/>
      <c r="X530" s="69"/>
      <c r="Y530" s="69"/>
      <c r="Z530" s="69"/>
      <c r="AA530" s="69"/>
      <c r="AB530" s="69"/>
      <c r="AC530" s="69"/>
      <c r="AD530" s="69"/>
      <c r="AE530" s="69"/>
      <c r="AF530" s="69"/>
      <c r="AG530" s="69"/>
      <c r="AH530" s="69" t="s">
        <v>217</v>
      </c>
    </row>
    <row r="531" spans="2:34" ht="14.4">
      <c r="B531" s="27" t="e">
        <f>VLOOKUP(I531,raw_OCM!B:C,2,0)</f>
        <v>#N/A</v>
      </c>
      <c r="D531" t="b">
        <f t="shared" si="8"/>
        <v>0</v>
      </c>
      <c r="E531" s="27" t="str">
        <f>VLOOKUP(O531,'user list'!A:B,2,0)</f>
        <v>QCEAU</v>
      </c>
      <c r="F531" s="69" t="s">
        <v>1059</v>
      </c>
      <c r="G531" s="69" t="s">
        <v>88</v>
      </c>
      <c r="H531" s="171">
        <v>45817</v>
      </c>
      <c r="I531" s="69" t="s">
        <v>1060</v>
      </c>
      <c r="J531" s="69"/>
      <c r="K531" s="69"/>
      <c r="L531" s="69"/>
      <c r="M531" s="171">
        <v>45817</v>
      </c>
      <c r="N531" s="69" t="s">
        <v>784</v>
      </c>
      <c r="O531" s="69" t="s">
        <v>266</v>
      </c>
      <c r="P531" s="69">
        <v>1</v>
      </c>
      <c r="Q531" s="69"/>
      <c r="R531" s="69" t="s">
        <v>266</v>
      </c>
      <c r="S531" s="69" t="s">
        <v>792</v>
      </c>
      <c r="T531" s="69" t="s">
        <v>793</v>
      </c>
      <c r="U531" s="69" t="s">
        <v>809</v>
      </c>
      <c r="V531" s="69"/>
      <c r="W531" s="69"/>
      <c r="X531" s="69"/>
      <c r="Y531" s="69"/>
      <c r="Z531" s="69"/>
      <c r="AA531" s="69"/>
      <c r="AB531" s="69"/>
      <c r="AC531" s="69"/>
      <c r="AD531" s="69"/>
      <c r="AE531" s="69"/>
      <c r="AF531" s="69"/>
      <c r="AG531" s="69"/>
      <c r="AH531" s="69" t="s">
        <v>204</v>
      </c>
    </row>
    <row r="532" spans="2:34" ht="14.4">
      <c r="B532" s="27" t="e">
        <f>VLOOKUP(I532,raw_OCM!B:C,2,0)</f>
        <v>#N/A</v>
      </c>
      <c r="D532" t="b">
        <f t="shared" si="8"/>
        <v>0</v>
      </c>
      <c r="E532" s="27" t="str">
        <f>VLOOKUP(O532,'user list'!A:B,2,0)</f>
        <v>QCDRRMO</v>
      </c>
      <c r="F532" s="69" t="s">
        <v>1061</v>
      </c>
      <c r="G532" s="69" t="s">
        <v>1062</v>
      </c>
      <c r="H532" s="171">
        <v>45811</v>
      </c>
      <c r="I532" s="69" t="s">
        <v>1063</v>
      </c>
      <c r="J532" s="69"/>
      <c r="K532" s="171">
        <v>45821</v>
      </c>
      <c r="L532" s="69"/>
      <c r="M532" s="171">
        <v>45817</v>
      </c>
      <c r="N532" s="69" t="s">
        <v>784</v>
      </c>
      <c r="O532" s="69" t="s">
        <v>265</v>
      </c>
      <c r="P532" s="69">
        <v>1</v>
      </c>
      <c r="Q532" s="69"/>
      <c r="R532" s="69"/>
      <c r="S532" s="69" t="s">
        <v>828</v>
      </c>
      <c r="T532" s="69" t="s">
        <v>829</v>
      </c>
      <c r="U532" s="69" t="s">
        <v>787</v>
      </c>
      <c r="V532" s="69"/>
      <c r="W532" s="69"/>
      <c r="X532" s="69"/>
      <c r="Y532" s="69"/>
      <c r="Z532" s="69"/>
      <c r="AA532" s="69"/>
      <c r="AB532" s="69"/>
      <c r="AC532" s="69"/>
      <c r="AD532" s="69"/>
      <c r="AE532" s="69"/>
      <c r="AF532" s="69"/>
      <c r="AG532" s="69"/>
      <c r="AH532" s="69" t="s">
        <v>258</v>
      </c>
    </row>
    <row r="533" spans="2:34" ht="14.4">
      <c r="B533" s="27" t="e">
        <f>VLOOKUP(I533,raw_OCM!B:C,2,0)</f>
        <v>#N/A</v>
      </c>
      <c r="D533" t="b">
        <f t="shared" si="8"/>
        <v>0</v>
      </c>
      <c r="E533" s="27" t="str">
        <f>VLOOKUP(O533,'user list'!A:B,2,0)</f>
        <v>MDAD</v>
      </c>
      <c r="F533" s="69" t="s">
        <v>887</v>
      </c>
      <c r="G533" s="69" t="s">
        <v>42</v>
      </c>
      <c r="H533" s="171">
        <v>45817</v>
      </c>
      <c r="I533" s="69" t="s">
        <v>1064</v>
      </c>
      <c r="J533" s="69"/>
      <c r="K533" s="69"/>
      <c r="L533" s="69"/>
      <c r="M533" s="171">
        <v>45817</v>
      </c>
      <c r="N533" s="69" t="s">
        <v>784</v>
      </c>
      <c r="O533" s="69" t="s">
        <v>223</v>
      </c>
      <c r="P533" s="69">
        <v>1</v>
      </c>
      <c r="Q533" s="69"/>
      <c r="R533" s="69"/>
      <c r="S533" s="69" t="s">
        <v>828</v>
      </c>
      <c r="T533" s="69" t="s">
        <v>829</v>
      </c>
      <c r="U533" s="69" t="s">
        <v>809</v>
      </c>
      <c r="V533" s="69"/>
      <c r="W533" s="69"/>
      <c r="X533" s="69"/>
      <c r="Y533" s="69"/>
      <c r="Z533" s="69"/>
      <c r="AA533" s="69"/>
      <c r="AB533" s="69"/>
      <c r="AC533" s="69"/>
      <c r="AD533" s="69"/>
      <c r="AE533" s="69"/>
      <c r="AF533" s="69"/>
      <c r="AG533" s="69"/>
      <c r="AH533" s="69" t="s">
        <v>217</v>
      </c>
    </row>
    <row r="534" spans="2:34" ht="14.4">
      <c r="B534" s="27" t="str">
        <f>VLOOKUP(I534,raw_OCM!B:C,2,0)</f>
        <v>OCM</v>
      </c>
      <c r="D534" t="b">
        <f t="shared" si="8"/>
        <v>0</v>
      </c>
      <c r="E534" s="27" t="str">
        <f>VLOOKUP(O534,'user list'!A:B,2,0)</f>
        <v>OCM</v>
      </c>
      <c r="F534" s="69" t="s">
        <v>533</v>
      </c>
      <c r="G534" s="69" t="s">
        <v>534</v>
      </c>
      <c r="H534" s="171">
        <v>45817</v>
      </c>
      <c r="I534" s="69" t="s">
        <v>535</v>
      </c>
      <c r="J534" s="69"/>
      <c r="K534" s="69"/>
      <c r="L534" s="69" t="s">
        <v>439</v>
      </c>
      <c r="M534" s="171">
        <v>45817</v>
      </c>
      <c r="N534" s="69" t="s">
        <v>1710</v>
      </c>
      <c r="O534" s="69" t="s">
        <v>285</v>
      </c>
      <c r="P534" s="69"/>
      <c r="Q534" s="69"/>
      <c r="R534" s="69"/>
      <c r="S534" s="69"/>
      <c r="T534" s="69"/>
      <c r="U534" s="69"/>
      <c r="V534" s="69" t="s">
        <v>534</v>
      </c>
      <c r="W534" s="69"/>
      <c r="X534" s="69" t="s">
        <v>536</v>
      </c>
      <c r="Y534" s="69" t="s">
        <v>537</v>
      </c>
      <c r="Z534" s="69" t="s">
        <v>324</v>
      </c>
      <c r="AA534" s="69"/>
      <c r="AB534" s="69"/>
      <c r="AC534" s="69" t="s">
        <v>1710</v>
      </c>
      <c r="AD534" s="69"/>
      <c r="AE534" s="69"/>
      <c r="AF534" s="69" t="s">
        <v>43</v>
      </c>
      <c r="AG534" s="69"/>
      <c r="AH534" s="69" t="s">
        <v>251</v>
      </c>
    </row>
    <row r="535" spans="2:34" ht="14.4">
      <c r="B535" s="27" t="str">
        <f>VLOOKUP(I535,raw_OCM!B:C,2,0)</f>
        <v>OCM</v>
      </c>
      <c r="D535" t="b">
        <f t="shared" si="8"/>
        <v>0</v>
      </c>
      <c r="E535" s="27" t="str">
        <f>VLOOKUP(O535,'user list'!A:B,2,0)</f>
        <v>OCM</v>
      </c>
      <c r="F535" s="69" t="s">
        <v>547</v>
      </c>
      <c r="G535" s="69" t="s">
        <v>548</v>
      </c>
      <c r="H535" s="171">
        <v>45817</v>
      </c>
      <c r="I535" s="69" t="s">
        <v>549</v>
      </c>
      <c r="J535" s="69"/>
      <c r="K535" s="69"/>
      <c r="L535" s="69" t="s">
        <v>20</v>
      </c>
      <c r="M535" s="171">
        <v>45817</v>
      </c>
      <c r="N535" s="69" t="s">
        <v>358</v>
      </c>
      <c r="O535" s="69" t="s">
        <v>285</v>
      </c>
      <c r="P535" s="69"/>
      <c r="Q535" s="69"/>
      <c r="R535" s="69"/>
      <c r="S535" s="69"/>
      <c r="T535" s="69"/>
      <c r="U535" s="69"/>
      <c r="V535" s="69" t="s">
        <v>550</v>
      </c>
      <c r="W535" s="69"/>
      <c r="X535" s="69" t="s">
        <v>551</v>
      </c>
      <c r="Y535" s="69" t="s">
        <v>552</v>
      </c>
      <c r="Z535" s="69" t="s">
        <v>352</v>
      </c>
      <c r="AA535" s="69"/>
      <c r="AB535" s="69"/>
      <c r="AC535" s="69" t="s">
        <v>358</v>
      </c>
      <c r="AD535" s="69"/>
      <c r="AE535" s="69"/>
      <c r="AF535" s="69" t="s">
        <v>43</v>
      </c>
      <c r="AG535" s="69"/>
      <c r="AH535" s="69"/>
    </row>
    <row r="536" spans="2:34" ht="14.4">
      <c r="B536" s="27" t="str">
        <f>VLOOKUP(I536,raw_OCM!B:C,2,0)</f>
        <v>OCM</v>
      </c>
      <c r="D536" t="b">
        <f t="shared" si="8"/>
        <v>0</v>
      </c>
      <c r="E536" s="27" t="str">
        <f>VLOOKUP(O536,'user list'!A:B,2,0)</f>
        <v>OCM</v>
      </c>
      <c r="F536" s="69" t="s">
        <v>558</v>
      </c>
      <c r="G536" s="69" t="s">
        <v>559</v>
      </c>
      <c r="H536" s="171">
        <v>45817</v>
      </c>
      <c r="I536" s="69" t="s">
        <v>560</v>
      </c>
      <c r="J536" s="69"/>
      <c r="K536" s="69"/>
      <c r="L536" s="69" t="s">
        <v>17</v>
      </c>
      <c r="M536" s="171">
        <v>45817</v>
      </c>
      <c r="N536" s="69" t="s">
        <v>358</v>
      </c>
      <c r="O536" s="69" t="s">
        <v>285</v>
      </c>
      <c r="P536" s="69">
        <v>1</v>
      </c>
      <c r="Q536" s="69"/>
      <c r="R536" s="69"/>
      <c r="S536" s="69"/>
      <c r="T536" s="69"/>
      <c r="U536" s="69"/>
      <c r="V536" s="69" t="s">
        <v>336</v>
      </c>
      <c r="W536" s="69"/>
      <c r="X536" s="69" t="s">
        <v>561</v>
      </c>
      <c r="Y536" s="69" t="s">
        <v>467</v>
      </c>
      <c r="Z536" s="69" t="s">
        <v>324</v>
      </c>
      <c r="AA536" s="69"/>
      <c r="AB536" s="69"/>
      <c r="AC536" s="69" t="s">
        <v>391</v>
      </c>
      <c r="AD536" s="69"/>
      <c r="AE536" s="69"/>
      <c r="AF536" s="69" t="s">
        <v>43</v>
      </c>
      <c r="AG536" s="69"/>
      <c r="AH536" s="69"/>
    </row>
    <row r="537" spans="2:34" ht="14.4">
      <c r="B537" s="27" t="str">
        <f>VLOOKUP(I537,raw_OCM!B:C,2,0)</f>
        <v>OCM</v>
      </c>
      <c r="D537" t="b">
        <f t="shared" si="8"/>
        <v>0</v>
      </c>
      <c r="E537" s="27" t="str">
        <f>VLOOKUP(O537,'user list'!A:B,2,0)</f>
        <v>OCM</v>
      </c>
      <c r="F537" s="69" t="s">
        <v>553</v>
      </c>
      <c r="G537" s="69" t="s">
        <v>554</v>
      </c>
      <c r="H537" s="171">
        <v>45817</v>
      </c>
      <c r="I537" s="69" t="s">
        <v>555</v>
      </c>
      <c r="J537" s="69"/>
      <c r="K537" s="69"/>
      <c r="L537" s="69" t="s">
        <v>15</v>
      </c>
      <c r="M537" s="171">
        <v>45817</v>
      </c>
      <c r="N537" s="69" t="s">
        <v>358</v>
      </c>
      <c r="O537" s="69" t="s">
        <v>285</v>
      </c>
      <c r="P537" s="69">
        <v>1</v>
      </c>
      <c r="Q537" s="69"/>
      <c r="R537" s="69"/>
      <c r="S537" s="69"/>
      <c r="T537" s="69"/>
      <c r="U537" s="69"/>
      <c r="V537" s="69" t="s">
        <v>554</v>
      </c>
      <c r="W537" s="69"/>
      <c r="X537" s="69" t="s">
        <v>556</v>
      </c>
      <c r="Y537" s="69" t="s">
        <v>557</v>
      </c>
      <c r="Z537" s="69" t="s">
        <v>324</v>
      </c>
      <c r="AA537" s="69"/>
      <c r="AB537" s="69"/>
      <c r="AC537" s="69" t="s">
        <v>391</v>
      </c>
      <c r="AD537" s="69"/>
      <c r="AE537" s="69"/>
      <c r="AF537" s="69" t="s">
        <v>43</v>
      </c>
      <c r="AG537" s="69"/>
      <c r="AH537" s="69"/>
    </row>
    <row r="538" spans="2:34" ht="14.4">
      <c r="B538" s="27" t="str">
        <f>VLOOKUP(I538,raw_OCM!B:C,2,0)</f>
        <v>OCM</v>
      </c>
      <c r="D538" t="b">
        <f t="shared" si="8"/>
        <v>0</v>
      </c>
      <c r="E538" s="27" t="str">
        <f>VLOOKUP(O538,'user list'!A:B,2,0)</f>
        <v>OCM</v>
      </c>
      <c r="F538" s="69" t="s">
        <v>543</v>
      </c>
      <c r="G538" s="69" t="s">
        <v>544</v>
      </c>
      <c r="H538" s="171">
        <v>45817</v>
      </c>
      <c r="I538" s="69" t="s">
        <v>545</v>
      </c>
      <c r="J538" s="69"/>
      <c r="K538" s="69"/>
      <c r="L538" s="69" t="s">
        <v>17</v>
      </c>
      <c r="M538" s="171">
        <v>45817</v>
      </c>
      <c r="N538" s="69" t="s">
        <v>358</v>
      </c>
      <c r="O538" s="69" t="s">
        <v>285</v>
      </c>
      <c r="P538" s="69">
        <v>1</v>
      </c>
      <c r="Q538" s="69"/>
      <c r="R538" s="69"/>
      <c r="S538" s="69"/>
      <c r="T538" s="69"/>
      <c r="U538" s="69"/>
      <c r="V538" s="69" t="s">
        <v>1797</v>
      </c>
      <c r="W538" s="69"/>
      <c r="X538" s="69" t="s">
        <v>1798</v>
      </c>
      <c r="Y538" s="69" t="s">
        <v>1799</v>
      </c>
      <c r="Z538" s="69" t="s">
        <v>1800</v>
      </c>
      <c r="AA538" s="69"/>
      <c r="AB538" s="69"/>
      <c r="AC538" s="69" t="s">
        <v>391</v>
      </c>
      <c r="AD538" s="69"/>
      <c r="AE538" s="69"/>
      <c r="AF538" s="69" t="s">
        <v>43</v>
      </c>
      <c r="AG538" s="69"/>
      <c r="AH538" s="69"/>
    </row>
    <row r="539" spans="2:34" ht="14.4">
      <c r="B539" s="27" t="e">
        <f>VLOOKUP(I539,raw_OCM!B:C,2,0)</f>
        <v>#N/A</v>
      </c>
      <c r="D539" t="b">
        <f t="shared" si="8"/>
        <v>0</v>
      </c>
      <c r="E539" s="27" t="str">
        <f>VLOOKUP(O539,'user list'!A:B,2,0)</f>
        <v>ITDD</v>
      </c>
      <c r="F539" s="69" t="s">
        <v>1065</v>
      </c>
      <c r="G539" s="69" t="s">
        <v>41</v>
      </c>
      <c r="H539" s="171">
        <v>45817</v>
      </c>
      <c r="I539" s="69" t="s">
        <v>1066</v>
      </c>
      <c r="J539" s="69"/>
      <c r="K539" s="69"/>
      <c r="L539" s="69"/>
      <c r="M539" s="171">
        <v>45817</v>
      </c>
      <c r="N539" s="69" t="s">
        <v>784</v>
      </c>
      <c r="O539" s="69" t="s">
        <v>219</v>
      </c>
      <c r="P539" s="69">
        <v>1</v>
      </c>
      <c r="Q539" s="69"/>
      <c r="R539" s="69"/>
      <c r="S539" s="69" t="s">
        <v>792</v>
      </c>
      <c r="T539" s="69" t="s">
        <v>793</v>
      </c>
      <c r="U539" s="69"/>
      <c r="V539" s="69"/>
      <c r="W539" s="69"/>
      <c r="X539" s="69"/>
      <c r="Y539" s="69"/>
      <c r="Z539" s="69"/>
      <c r="AA539" s="69"/>
      <c r="AB539" s="69"/>
      <c r="AC539" s="69"/>
      <c r="AD539" s="69"/>
      <c r="AE539" s="69"/>
      <c r="AF539" s="69"/>
      <c r="AG539" s="69"/>
      <c r="AH539" s="69" t="s">
        <v>197</v>
      </c>
    </row>
    <row r="540" spans="2:34" ht="14.4">
      <c r="B540" s="27" t="e">
        <f>VLOOKUP(I540,raw_OCM!B:C,2,0)</f>
        <v>#N/A</v>
      </c>
      <c r="D540" t="b">
        <f t="shared" si="8"/>
        <v>0</v>
      </c>
      <c r="E540" s="27" t="str">
        <f>VLOOKUP(O540,'user list'!A:B,2,0)</f>
        <v>CTO</v>
      </c>
      <c r="F540" s="69" t="s">
        <v>1067</v>
      </c>
      <c r="G540" s="69" t="s">
        <v>758</v>
      </c>
      <c r="H540" s="171">
        <v>45812</v>
      </c>
      <c r="I540" s="69" t="s">
        <v>1068</v>
      </c>
      <c r="J540" s="69"/>
      <c r="K540" s="69"/>
      <c r="L540" s="69"/>
      <c r="M540" s="171">
        <v>45817</v>
      </c>
      <c r="N540" s="69" t="s">
        <v>3678</v>
      </c>
      <c r="O540" s="69" t="s">
        <v>207</v>
      </c>
      <c r="P540" s="69">
        <v>3</v>
      </c>
      <c r="Q540" s="69"/>
      <c r="R540" s="69"/>
      <c r="S540" s="69" t="s">
        <v>805</v>
      </c>
      <c r="T540" s="69" t="s">
        <v>806</v>
      </c>
      <c r="U540" s="69" t="s">
        <v>787</v>
      </c>
      <c r="V540" s="69"/>
      <c r="W540" s="69"/>
      <c r="X540" s="69"/>
      <c r="Y540" s="69"/>
      <c r="Z540" s="69"/>
      <c r="AA540" s="69"/>
      <c r="AB540" s="69"/>
      <c r="AC540" s="69"/>
      <c r="AD540" s="69"/>
      <c r="AE540" s="69"/>
      <c r="AF540" s="69"/>
      <c r="AG540" s="69"/>
      <c r="AH540" s="69" t="s">
        <v>200</v>
      </c>
    </row>
    <row r="541" spans="2:34" ht="14.4">
      <c r="B541" s="27" t="e">
        <f>VLOOKUP(I541,raw_OCM!B:C,2,0)</f>
        <v>#N/A</v>
      </c>
      <c r="D541" t="b">
        <f t="shared" si="8"/>
        <v>0</v>
      </c>
      <c r="E541" s="27" t="str">
        <f>VLOOKUP(O541,'user list'!A:B,2,0)</f>
        <v>LEDIPO</v>
      </c>
      <c r="F541" s="69" t="s">
        <v>1069</v>
      </c>
      <c r="G541" s="69" t="s">
        <v>76</v>
      </c>
      <c r="H541" s="171">
        <v>45817</v>
      </c>
      <c r="I541" s="69" t="s">
        <v>1070</v>
      </c>
      <c r="J541" s="69"/>
      <c r="K541" s="69"/>
      <c r="L541" s="69"/>
      <c r="M541" s="171">
        <v>45817</v>
      </c>
      <c r="N541" s="69" t="s">
        <v>784</v>
      </c>
      <c r="O541" s="69" t="s">
        <v>222</v>
      </c>
      <c r="P541" s="69">
        <v>1</v>
      </c>
      <c r="Q541" s="69"/>
      <c r="R541" s="69"/>
      <c r="S541" s="69" t="s">
        <v>1071</v>
      </c>
      <c r="T541" s="69" t="s">
        <v>1072</v>
      </c>
      <c r="U541" s="69" t="s">
        <v>809</v>
      </c>
      <c r="V541" s="69"/>
      <c r="W541" s="69"/>
      <c r="X541" s="69"/>
      <c r="Y541" s="69"/>
      <c r="Z541" s="69"/>
      <c r="AA541" s="69"/>
      <c r="AB541" s="69"/>
      <c r="AC541" s="69"/>
      <c r="AD541" s="69"/>
      <c r="AE541" s="69"/>
      <c r="AF541" s="69"/>
      <c r="AG541" s="69"/>
      <c r="AH541" s="69" t="s">
        <v>204</v>
      </c>
    </row>
    <row r="542" spans="2:34" ht="14.4">
      <c r="B542" s="27" t="e">
        <f>VLOOKUP(I542,raw_OCM!B:C,2,0)</f>
        <v>#N/A</v>
      </c>
      <c r="D542" t="b">
        <f t="shared" si="8"/>
        <v>0</v>
      </c>
      <c r="E542" s="27" t="str">
        <f>VLOOKUP(O542,'user list'!A:B,2,0)</f>
        <v>CTO</v>
      </c>
      <c r="F542" s="69" t="s">
        <v>1073</v>
      </c>
      <c r="G542" s="69" t="s">
        <v>758</v>
      </c>
      <c r="H542" s="171">
        <v>45812</v>
      </c>
      <c r="I542" s="69" t="s">
        <v>1074</v>
      </c>
      <c r="J542" s="69"/>
      <c r="K542" s="69"/>
      <c r="L542" s="69"/>
      <c r="M542" s="171">
        <v>45817</v>
      </c>
      <c r="N542" s="69" t="s">
        <v>784</v>
      </c>
      <c r="O542" s="69" t="s">
        <v>207</v>
      </c>
      <c r="P542" s="69">
        <v>1</v>
      </c>
      <c r="Q542" s="69"/>
      <c r="R542" s="69"/>
      <c r="S542" s="69" t="s">
        <v>805</v>
      </c>
      <c r="T542" s="69" t="s">
        <v>806</v>
      </c>
      <c r="U542" s="69" t="s">
        <v>787</v>
      </c>
      <c r="V542" s="69"/>
      <c r="W542" s="69"/>
      <c r="X542" s="69"/>
      <c r="Y542" s="69"/>
      <c r="Z542" s="69"/>
      <c r="AA542" s="69"/>
      <c r="AB542" s="69"/>
      <c r="AC542" s="69"/>
      <c r="AD542" s="69"/>
      <c r="AE542" s="69"/>
      <c r="AF542" s="69"/>
      <c r="AG542" s="69"/>
      <c r="AH542" s="69" t="s">
        <v>200</v>
      </c>
    </row>
    <row r="543" spans="2:34" ht="14.4">
      <c r="B543" s="27" t="str">
        <f>VLOOKUP(I543,raw_OCM!B:C,2,0)</f>
        <v>OCM</v>
      </c>
      <c r="D543" t="b">
        <f t="shared" si="8"/>
        <v>0</v>
      </c>
      <c r="E543" s="27" t="str">
        <f>VLOOKUP(O543,'user list'!A:B,2,0)</f>
        <v>OCM</v>
      </c>
      <c r="F543" s="69" t="s">
        <v>538</v>
      </c>
      <c r="G543" s="69" t="s">
        <v>539</v>
      </c>
      <c r="H543" s="171">
        <v>45817</v>
      </c>
      <c r="I543" s="69" t="s">
        <v>540</v>
      </c>
      <c r="J543" s="69"/>
      <c r="K543" s="69"/>
      <c r="L543" s="69" t="s">
        <v>15</v>
      </c>
      <c r="M543" s="171">
        <v>45817</v>
      </c>
      <c r="N543" s="69" t="s">
        <v>358</v>
      </c>
      <c r="O543" s="69" t="s">
        <v>285</v>
      </c>
      <c r="P543" s="69">
        <v>1</v>
      </c>
      <c r="Q543" s="69"/>
      <c r="R543" s="69"/>
      <c r="S543" s="69"/>
      <c r="T543" s="69"/>
      <c r="U543" s="69"/>
      <c r="V543" s="69" t="s">
        <v>541</v>
      </c>
      <c r="W543" s="69"/>
      <c r="X543" s="69" t="s">
        <v>542</v>
      </c>
      <c r="Y543" s="69" t="s">
        <v>390</v>
      </c>
      <c r="Z543" s="69" t="s">
        <v>352</v>
      </c>
      <c r="AA543" s="69"/>
      <c r="AB543" s="69"/>
      <c r="AC543" s="69" t="s">
        <v>391</v>
      </c>
      <c r="AD543" s="69"/>
      <c r="AE543" s="69"/>
      <c r="AF543" s="69" t="s">
        <v>43</v>
      </c>
      <c r="AG543" s="69"/>
      <c r="AH543" s="69"/>
    </row>
    <row r="544" spans="2:34" ht="14.4">
      <c r="B544" s="27" t="e">
        <f>VLOOKUP(I544,raw_OCM!B:C,2,0)</f>
        <v>#N/A</v>
      </c>
      <c r="D544" t="b">
        <f t="shared" si="8"/>
        <v>0</v>
      </c>
      <c r="E544" s="27" t="str">
        <f>VLOOKUP(O544,'user list'!A:B,2,0)</f>
        <v>QCPL</v>
      </c>
      <c r="F544" s="69" t="s">
        <v>1075</v>
      </c>
      <c r="G544" s="69" t="s">
        <v>90</v>
      </c>
      <c r="H544" s="171">
        <v>45813</v>
      </c>
      <c r="I544" s="69" t="s">
        <v>1076</v>
      </c>
      <c r="J544" s="69"/>
      <c r="K544" s="69"/>
      <c r="L544" s="69"/>
      <c r="M544" s="171">
        <v>45817</v>
      </c>
      <c r="N544" s="69" t="s">
        <v>784</v>
      </c>
      <c r="O544" s="69" t="s">
        <v>268</v>
      </c>
      <c r="P544" s="69">
        <v>1</v>
      </c>
      <c r="Q544" s="69"/>
      <c r="R544" s="69"/>
      <c r="S544" s="69" t="s">
        <v>1077</v>
      </c>
      <c r="T544" s="69" t="s">
        <v>1078</v>
      </c>
      <c r="U544" s="69" t="s">
        <v>809</v>
      </c>
      <c r="V544" s="69"/>
      <c r="W544" s="69"/>
      <c r="X544" s="69"/>
      <c r="Y544" s="69"/>
      <c r="Z544" s="69"/>
      <c r="AA544" s="69"/>
      <c r="AB544" s="69"/>
      <c r="AC544" s="69"/>
      <c r="AD544" s="69"/>
      <c r="AE544" s="69"/>
      <c r="AF544" s="69"/>
      <c r="AG544" s="69"/>
      <c r="AH544" s="69" t="s">
        <v>256</v>
      </c>
    </row>
    <row r="545" spans="2:34" ht="14.4">
      <c r="B545" s="27" t="e">
        <f>VLOOKUP(I545,raw_OCM!B:C,2,0)</f>
        <v>#N/A</v>
      </c>
      <c r="D545" t="b">
        <f t="shared" si="8"/>
        <v>0</v>
      </c>
      <c r="E545" s="27" t="str">
        <f>VLOOKUP(O545,'user list'!A:B,2,0)</f>
        <v>LEDIPO</v>
      </c>
      <c r="F545" s="69" t="s">
        <v>1611</v>
      </c>
      <c r="G545" s="69" t="s">
        <v>76</v>
      </c>
      <c r="H545" s="171">
        <v>45817</v>
      </c>
      <c r="I545" s="69" t="s">
        <v>1612</v>
      </c>
      <c r="J545" s="69"/>
      <c r="K545" s="171">
        <v>45821</v>
      </c>
      <c r="L545" s="69"/>
      <c r="M545" s="171">
        <v>45817</v>
      </c>
      <c r="N545" s="69" t="s">
        <v>1433</v>
      </c>
      <c r="O545" s="69" t="s">
        <v>222</v>
      </c>
      <c r="P545" s="69">
        <v>1</v>
      </c>
      <c r="Q545" s="69" t="s">
        <v>1613</v>
      </c>
      <c r="R545" s="69"/>
      <c r="S545" s="69" t="s">
        <v>1077</v>
      </c>
      <c r="T545" s="69" t="s">
        <v>1078</v>
      </c>
      <c r="U545" s="69" t="s">
        <v>809</v>
      </c>
      <c r="V545" s="69"/>
      <c r="W545" s="69"/>
      <c r="X545" s="69"/>
      <c r="Y545" s="69"/>
      <c r="Z545" s="69"/>
      <c r="AA545" s="69"/>
      <c r="AB545" s="69"/>
      <c r="AC545" s="69"/>
      <c r="AD545" s="69"/>
      <c r="AE545" s="69"/>
      <c r="AF545" s="69"/>
      <c r="AG545" s="69"/>
      <c r="AH545" s="69"/>
    </row>
    <row r="546" spans="2:34" ht="14.4">
      <c r="B546" s="27" t="str">
        <f>VLOOKUP(I546,raw_OCM!B:C,2,0)</f>
        <v>OCM</v>
      </c>
      <c r="D546" t="b">
        <f t="shared" si="8"/>
        <v>0</v>
      </c>
      <c r="E546" s="27" t="str">
        <f>VLOOKUP(O546,'user list'!A:B,2,0)</f>
        <v>OCM</v>
      </c>
      <c r="F546" s="69" t="s">
        <v>568</v>
      </c>
      <c r="G546" s="69" t="s">
        <v>569</v>
      </c>
      <c r="H546" s="171">
        <v>45817</v>
      </c>
      <c r="I546" s="69" t="s">
        <v>570</v>
      </c>
      <c r="J546" s="69"/>
      <c r="K546" s="69"/>
      <c r="L546" s="69" t="s">
        <v>17</v>
      </c>
      <c r="M546" s="171">
        <v>45817</v>
      </c>
      <c r="N546" s="69" t="s">
        <v>358</v>
      </c>
      <c r="O546" s="69" t="s">
        <v>285</v>
      </c>
      <c r="P546" s="69">
        <v>1</v>
      </c>
      <c r="Q546" s="69"/>
      <c r="R546" s="69"/>
      <c r="S546" s="69"/>
      <c r="T546" s="69"/>
      <c r="U546" s="69"/>
      <c r="V546" s="69" t="s">
        <v>569</v>
      </c>
      <c r="W546" s="69"/>
      <c r="X546" s="69" t="s">
        <v>571</v>
      </c>
      <c r="Y546" s="69" t="s">
        <v>331</v>
      </c>
      <c r="Z546" s="69" t="s">
        <v>324</v>
      </c>
      <c r="AA546" s="69"/>
      <c r="AB546" s="69"/>
      <c r="AC546" s="69" t="s">
        <v>391</v>
      </c>
      <c r="AD546" s="69"/>
      <c r="AE546" s="69"/>
      <c r="AF546" s="69" t="s">
        <v>43</v>
      </c>
      <c r="AG546" s="69"/>
      <c r="AH546" s="69"/>
    </row>
    <row r="547" spans="2:34" ht="14.4">
      <c r="B547" s="27" t="e">
        <f>VLOOKUP(I547,raw_OCM!B:C,2,0)</f>
        <v>#N/A</v>
      </c>
      <c r="D547" t="b">
        <f t="shared" si="8"/>
        <v>0</v>
      </c>
      <c r="E547" s="27" t="str">
        <f>VLOOKUP(O547,'user list'!A:B,2,0)</f>
        <v>CTO</v>
      </c>
      <c r="F547" s="69" t="s">
        <v>1079</v>
      </c>
      <c r="G547" s="69" t="s">
        <v>758</v>
      </c>
      <c r="H547" s="171">
        <v>45813</v>
      </c>
      <c r="I547" s="69" t="s">
        <v>1080</v>
      </c>
      <c r="J547" s="69"/>
      <c r="K547" s="69"/>
      <c r="L547" s="69"/>
      <c r="M547" s="171">
        <v>45817</v>
      </c>
      <c r="N547" s="69" t="s">
        <v>784</v>
      </c>
      <c r="O547" s="69" t="s">
        <v>207</v>
      </c>
      <c r="P547" s="69">
        <v>1</v>
      </c>
      <c r="Q547" s="69"/>
      <c r="R547" s="69"/>
      <c r="S547" s="69" t="s">
        <v>805</v>
      </c>
      <c r="T547" s="69" t="s">
        <v>806</v>
      </c>
      <c r="U547" s="69" t="s">
        <v>787</v>
      </c>
      <c r="V547" s="69"/>
      <c r="W547" s="69"/>
      <c r="X547" s="69"/>
      <c r="Y547" s="69"/>
      <c r="Z547" s="69"/>
      <c r="AA547" s="69"/>
      <c r="AB547" s="69"/>
      <c r="AC547" s="69"/>
      <c r="AD547" s="69"/>
      <c r="AE547" s="69"/>
      <c r="AF547" s="69"/>
      <c r="AG547" s="69"/>
      <c r="AH547" s="69" t="s">
        <v>219</v>
      </c>
    </row>
    <row r="548" spans="2:34" ht="14.4">
      <c r="B548" s="27" t="e">
        <f>VLOOKUP(I548,raw_OCM!B:C,2,0)</f>
        <v>#N/A</v>
      </c>
      <c r="D548" t="b">
        <f t="shared" si="8"/>
        <v>0</v>
      </c>
      <c r="E548" s="27" t="str">
        <f>VLOOKUP(O548,'user list'!A:B,2,0)</f>
        <v>ITDD</v>
      </c>
      <c r="F548" s="69" t="s">
        <v>1614</v>
      </c>
      <c r="G548" s="69" t="s">
        <v>41</v>
      </c>
      <c r="H548" s="171">
        <v>45813</v>
      </c>
      <c r="I548" s="69" t="s">
        <v>1615</v>
      </c>
      <c r="J548" s="69"/>
      <c r="K548" s="69"/>
      <c r="L548" s="69"/>
      <c r="M548" s="171">
        <v>45817</v>
      </c>
      <c r="N548" s="69" t="s">
        <v>784</v>
      </c>
      <c r="O548" s="69" t="s">
        <v>219</v>
      </c>
      <c r="P548" s="69">
        <v>1</v>
      </c>
      <c r="Q548" s="69"/>
      <c r="R548" s="69"/>
      <c r="S548" s="69" t="s">
        <v>785</v>
      </c>
      <c r="T548" s="69" t="s">
        <v>786</v>
      </c>
      <c r="U548" s="69"/>
      <c r="V548" s="69"/>
      <c r="W548" s="69"/>
      <c r="X548" s="69"/>
      <c r="Y548" s="69"/>
      <c r="Z548" s="69"/>
      <c r="AA548" s="69"/>
      <c r="AB548" s="69"/>
      <c r="AC548" s="69"/>
      <c r="AD548" s="69"/>
      <c r="AE548" s="69"/>
      <c r="AF548" s="69"/>
      <c r="AG548" s="69"/>
      <c r="AH548" s="69" t="s">
        <v>277</v>
      </c>
    </row>
    <row r="549" spans="2:34" ht="14.4">
      <c r="B549" s="27" t="e">
        <f>VLOOKUP(I549,raw_OCM!B:C,2,0)</f>
        <v>#N/A</v>
      </c>
      <c r="D549" t="b">
        <f t="shared" si="8"/>
        <v>0</v>
      </c>
      <c r="E549" s="27" t="str">
        <f>VLOOKUP(O549,'user list'!A:B,2,0)</f>
        <v>QCEAU</v>
      </c>
      <c r="F549" s="69" t="s">
        <v>1081</v>
      </c>
      <c r="G549" s="69" t="s">
        <v>88</v>
      </c>
      <c r="H549" s="171">
        <v>45813</v>
      </c>
      <c r="I549" s="69" t="s">
        <v>1082</v>
      </c>
      <c r="J549" s="69"/>
      <c r="K549" s="69"/>
      <c r="L549" s="69"/>
      <c r="M549" s="171">
        <v>45817</v>
      </c>
      <c r="N549" s="69" t="s">
        <v>784</v>
      </c>
      <c r="O549" s="69" t="s">
        <v>266</v>
      </c>
      <c r="P549" s="69">
        <v>1</v>
      </c>
      <c r="Q549" s="69"/>
      <c r="R549" s="69"/>
      <c r="S549" s="69" t="s">
        <v>792</v>
      </c>
      <c r="T549" s="69" t="s">
        <v>793</v>
      </c>
      <c r="U549" s="69" t="s">
        <v>809</v>
      </c>
      <c r="V549" s="69"/>
      <c r="W549" s="69"/>
      <c r="X549" s="69"/>
      <c r="Y549" s="69"/>
      <c r="Z549" s="69"/>
      <c r="AA549" s="69"/>
      <c r="AB549" s="69"/>
      <c r="AC549" s="69"/>
      <c r="AD549" s="69"/>
      <c r="AE549" s="69"/>
      <c r="AF549" s="69"/>
      <c r="AG549" s="69"/>
      <c r="AH549" s="69" t="s">
        <v>204</v>
      </c>
    </row>
    <row r="550" spans="2:34" ht="14.4">
      <c r="B550" s="27" t="e">
        <f>VLOOKUP(I550,raw_OCM!B:C,2,0)</f>
        <v>#N/A</v>
      </c>
      <c r="D550" t="b">
        <f t="shared" si="8"/>
        <v>0</v>
      </c>
      <c r="E550" s="27" t="str">
        <f>VLOOKUP(O550,'user list'!A:B,2,0)</f>
        <v>ITDD</v>
      </c>
      <c r="F550" s="69" t="s">
        <v>1083</v>
      </c>
      <c r="G550" s="69" t="s">
        <v>41</v>
      </c>
      <c r="H550" s="171">
        <v>45813</v>
      </c>
      <c r="I550" s="69" t="s">
        <v>1084</v>
      </c>
      <c r="J550" s="69"/>
      <c r="K550" s="69"/>
      <c r="L550" s="69"/>
      <c r="M550" s="171">
        <v>45817</v>
      </c>
      <c r="N550" s="69" t="s">
        <v>784</v>
      </c>
      <c r="O550" s="69" t="s">
        <v>219</v>
      </c>
      <c r="P550" s="69">
        <v>1</v>
      </c>
      <c r="Q550" s="69"/>
      <c r="R550" s="69"/>
      <c r="S550" s="69" t="s">
        <v>785</v>
      </c>
      <c r="T550" s="69" t="s">
        <v>786</v>
      </c>
      <c r="U550" s="69"/>
      <c r="V550" s="69"/>
      <c r="W550" s="69"/>
      <c r="X550" s="69"/>
      <c r="Y550" s="69"/>
      <c r="Z550" s="69"/>
      <c r="AA550" s="69"/>
      <c r="AB550" s="69"/>
      <c r="AC550" s="69"/>
      <c r="AD550" s="69"/>
      <c r="AE550" s="69"/>
      <c r="AF550" s="69"/>
      <c r="AG550" s="69"/>
      <c r="AH550" s="69" t="s">
        <v>279</v>
      </c>
    </row>
    <row r="551" spans="2:34" ht="14.4">
      <c r="B551" s="27" t="e">
        <f>VLOOKUP(I551,raw_OCM!B:C,2,0)</f>
        <v>#N/A</v>
      </c>
      <c r="D551" t="b">
        <f t="shared" si="8"/>
        <v>0</v>
      </c>
      <c r="E551" s="27" t="str">
        <f>VLOOKUP(O551,'user list'!A:B,2,0)</f>
        <v>CTO</v>
      </c>
      <c r="F551" s="69" t="s">
        <v>1085</v>
      </c>
      <c r="G551" s="69" t="s">
        <v>758</v>
      </c>
      <c r="H551" s="171">
        <v>45813</v>
      </c>
      <c r="I551" s="69" t="s">
        <v>1086</v>
      </c>
      <c r="J551" s="69"/>
      <c r="K551" s="69"/>
      <c r="L551" s="69"/>
      <c r="M551" s="171">
        <v>45817</v>
      </c>
      <c r="N551" s="69" t="s">
        <v>784</v>
      </c>
      <c r="O551" s="69" t="s">
        <v>207</v>
      </c>
      <c r="P551" s="69">
        <v>1</v>
      </c>
      <c r="Q551" s="69"/>
      <c r="R551" s="69"/>
      <c r="S551" s="69" t="s">
        <v>805</v>
      </c>
      <c r="T551" s="69" t="s">
        <v>806</v>
      </c>
      <c r="U551" s="69" t="s">
        <v>787</v>
      </c>
      <c r="V551" s="69"/>
      <c r="W551" s="69"/>
      <c r="X551" s="69"/>
      <c r="Y551" s="69"/>
      <c r="Z551" s="69"/>
      <c r="AA551" s="69"/>
      <c r="AB551" s="69"/>
      <c r="AC551" s="69"/>
      <c r="AD551" s="69"/>
      <c r="AE551" s="69"/>
      <c r="AF551" s="69"/>
      <c r="AG551" s="69"/>
      <c r="AH551" s="69" t="s">
        <v>219</v>
      </c>
    </row>
    <row r="552" spans="2:34" ht="14.4">
      <c r="B552" s="27" t="e">
        <f>VLOOKUP(I552,raw_OCM!B:C,2,0)</f>
        <v>#N/A</v>
      </c>
      <c r="D552" t="b">
        <f t="shared" si="8"/>
        <v>0</v>
      </c>
      <c r="E552" s="27" t="str">
        <f>VLOOKUP(O552,'user list'!A:B,2,0)</f>
        <v>ITDD</v>
      </c>
      <c r="F552" s="69" t="s">
        <v>1087</v>
      </c>
      <c r="G552" s="69" t="s">
        <v>41</v>
      </c>
      <c r="H552" s="171">
        <v>45813</v>
      </c>
      <c r="I552" s="69" t="s">
        <v>1088</v>
      </c>
      <c r="J552" s="69"/>
      <c r="K552" s="69"/>
      <c r="L552" s="69"/>
      <c r="M552" s="171">
        <v>45817</v>
      </c>
      <c r="N552" s="69" t="s">
        <v>784</v>
      </c>
      <c r="O552" s="69" t="s">
        <v>219</v>
      </c>
      <c r="P552" s="69">
        <v>1</v>
      </c>
      <c r="Q552" s="69"/>
      <c r="R552" s="69"/>
      <c r="S552" s="69" t="s">
        <v>785</v>
      </c>
      <c r="T552" s="69" t="s">
        <v>786</v>
      </c>
      <c r="U552" s="69"/>
      <c r="V552" s="69"/>
      <c r="W552" s="69"/>
      <c r="X552" s="69"/>
      <c r="Y552" s="69"/>
      <c r="Z552" s="69"/>
      <c r="AA552" s="69"/>
      <c r="AB552" s="69"/>
      <c r="AC552" s="69"/>
      <c r="AD552" s="69"/>
      <c r="AE552" s="69"/>
      <c r="AF552" s="69"/>
      <c r="AG552" s="69"/>
      <c r="AH552" s="69" t="s">
        <v>200</v>
      </c>
    </row>
    <row r="553" spans="2:34" ht="14.4">
      <c r="B553" s="27" t="str">
        <f>VLOOKUP(I553,raw_OCM!B:C,2,0)</f>
        <v>OCM</v>
      </c>
      <c r="D553" t="b">
        <f t="shared" si="8"/>
        <v>0</v>
      </c>
      <c r="E553" s="27" t="str">
        <f>VLOOKUP(O553,'user list'!A:B,2,0)</f>
        <v>OCM</v>
      </c>
      <c r="F553" s="69" t="s">
        <v>562</v>
      </c>
      <c r="G553" s="69" t="s">
        <v>563</v>
      </c>
      <c r="H553" s="171">
        <v>45817</v>
      </c>
      <c r="I553" s="69" t="s">
        <v>564</v>
      </c>
      <c r="J553" s="69"/>
      <c r="K553" s="69"/>
      <c r="L553" s="69" t="s">
        <v>17</v>
      </c>
      <c r="M553" s="171">
        <v>45817</v>
      </c>
      <c r="N553" s="69" t="s">
        <v>358</v>
      </c>
      <c r="O553" s="69" t="s">
        <v>285</v>
      </c>
      <c r="P553" s="69">
        <v>1</v>
      </c>
      <c r="Q553" s="69"/>
      <c r="R553" s="69"/>
      <c r="S553" s="69"/>
      <c r="T553" s="69"/>
      <c r="U553" s="69"/>
      <c r="V553" s="69" t="s">
        <v>565</v>
      </c>
      <c r="W553" s="69"/>
      <c r="X553" s="69" t="s">
        <v>566</v>
      </c>
      <c r="Y553" s="69" t="s">
        <v>567</v>
      </c>
      <c r="Z553" s="69" t="s">
        <v>324</v>
      </c>
      <c r="AA553" s="69"/>
      <c r="AB553" s="69"/>
      <c r="AC553" s="69" t="s">
        <v>391</v>
      </c>
      <c r="AD553" s="69"/>
      <c r="AE553" s="69"/>
      <c r="AF553" s="69" t="s">
        <v>43</v>
      </c>
      <c r="AG553" s="69"/>
      <c r="AH553" s="69"/>
    </row>
    <row r="554" spans="2:34" ht="14.4">
      <c r="B554" s="27" t="e">
        <f>VLOOKUP(I554,raw_OCM!B:C,2,0)</f>
        <v>#N/A</v>
      </c>
      <c r="D554" t="b">
        <f t="shared" si="8"/>
        <v>0</v>
      </c>
      <c r="E554" s="27" t="str">
        <f>VLOOKUP(O554,'user list'!A:B,2,0)</f>
        <v>ITDD</v>
      </c>
      <c r="F554" s="69" t="s">
        <v>1089</v>
      </c>
      <c r="G554" s="69" t="s">
        <v>41</v>
      </c>
      <c r="H554" s="171">
        <v>45813</v>
      </c>
      <c r="I554" s="69" t="s">
        <v>1090</v>
      </c>
      <c r="J554" s="69"/>
      <c r="K554" s="69"/>
      <c r="L554" s="69"/>
      <c r="M554" s="171">
        <v>45817</v>
      </c>
      <c r="N554" s="69" t="s">
        <v>784</v>
      </c>
      <c r="O554" s="69" t="s">
        <v>219</v>
      </c>
      <c r="P554" s="69">
        <v>1</v>
      </c>
      <c r="Q554" s="69"/>
      <c r="R554" s="69"/>
      <c r="S554" s="69" t="s">
        <v>785</v>
      </c>
      <c r="T554" s="69" t="s">
        <v>786</v>
      </c>
      <c r="U554" s="69"/>
      <c r="V554" s="69"/>
      <c r="W554" s="69"/>
      <c r="X554" s="69"/>
      <c r="Y554" s="69"/>
      <c r="Z554" s="69"/>
      <c r="AA554" s="69"/>
      <c r="AB554" s="69"/>
      <c r="AC554" s="69"/>
      <c r="AD554" s="69"/>
      <c r="AE554" s="69"/>
      <c r="AF554" s="69"/>
      <c r="AG554" s="69"/>
      <c r="AH554" s="69" t="s">
        <v>200</v>
      </c>
    </row>
    <row r="555" spans="2:34" ht="14.4">
      <c r="B555" s="27" t="e">
        <f>VLOOKUP(I555,raw_OCM!B:C,2,0)</f>
        <v>#N/A</v>
      </c>
      <c r="D555" t="b">
        <f t="shared" si="8"/>
        <v>0</v>
      </c>
      <c r="E555" s="27" t="str">
        <f>VLOOKUP(O555,'user list'!A:B,2,0)</f>
        <v>ITDD</v>
      </c>
      <c r="F555" s="69" t="s">
        <v>1616</v>
      </c>
      <c r="G555" s="69" t="s">
        <v>41</v>
      </c>
      <c r="H555" s="171">
        <v>45813</v>
      </c>
      <c r="I555" s="69" t="s">
        <v>1617</v>
      </c>
      <c r="J555" s="69"/>
      <c r="K555" s="69"/>
      <c r="L555" s="69"/>
      <c r="M555" s="171">
        <v>45817</v>
      </c>
      <c r="N555" s="69" t="s">
        <v>784</v>
      </c>
      <c r="O555" s="69" t="s">
        <v>219</v>
      </c>
      <c r="P555" s="69">
        <v>1</v>
      </c>
      <c r="Q555" s="69" t="s">
        <v>1618</v>
      </c>
      <c r="R555" s="69"/>
      <c r="S555" s="69" t="s">
        <v>785</v>
      </c>
      <c r="T555" s="69" t="s">
        <v>786</v>
      </c>
      <c r="U555" s="69"/>
      <c r="V555" s="69"/>
      <c r="W555" s="69"/>
      <c r="X555" s="69"/>
      <c r="Y555" s="69"/>
      <c r="Z555" s="69"/>
      <c r="AA555" s="69"/>
      <c r="AB555" s="69"/>
      <c r="AC555" s="69"/>
      <c r="AD555" s="69"/>
      <c r="AE555" s="69"/>
      <c r="AF555" s="69"/>
      <c r="AG555" s="69"/>
      <c r="AH555" s="69" t="s">
        <v>277</v>
      </c>
    </row>
    <row r="556" spans="2:34" ht="14.4">
      <c r="B556" s="27" t="e">
        <f>VLOOKUP(I556,raw_OCM!B:C,2,0)</f>
        <v>#N/A</v>
      </c>
      <c r="D556" t="b">
        <f t="shared" si="8"/>
        <v>0</v>
      </c>
      <c r="E556" s="27" t="str">
        <f>VLOOKUP(O556,'user list'!A:B,2,0)</f>
        <v>SSDD</v>
      </c>
      <c r="F556" s="69" t="s">
        <v>1091</v>
      </c>
      <c r="G556" s="69" t="s">
        <v>96</v>
      </c>
      <c r="H556" s="171">
        <v>45817</v>
      </c>
      <c r="I556" s="69" t="s">
        <v>1092</v>
      </c>
      <c r="J556" s="69"/>
      <c r="K556" s="69"/>
      <c r="L556" s="69"/>
      <c r="M556" s="171">
        <v>45817</v>
      </c>
      <c r="N556" s="69" t="s">
        <v>784</v>
      </c>
      <c r="O556" s="69" t="s">
        <v>273</v>
      </c>
      <c r="P556" s="69">
        <v>1</v>
      </c>
      <c r="Q556" s="69"/>
      <c r="R556" s="69"/>
      <c r="S556" s="69" t="s">
        <v>785</v>
      </c>
      <c r="T556" s="69" t="s">
        <v>786</v>
      </c>
      <c r="U556" s="69"/>
      <c r="V556" s="69"/>
      <c r="W556" s="69"/>
      <c r="X556" s="69"/>
      <c r="Y556" s="69"/>
      <c r="Z556" s="69"/>
      <c r="AA556" s="69"/>
      <c r="AB556" s="69"/>
      <c r="AC556" s="69"/>
      <c r="AD556" s="69"/>
      <c r="AE556" s="69"/>
      <c r="AF556" s="69"/>
      <c r="AG556" s="69"/>
      <c r="AH556" s="69" t="s">
        <v>205</v>
      </c>
    </row>
    <row r="557" spans="2:34" ht="14.4">
      <c r="B557" s="27" t="e">
        <f>VLOOKUP(I557,raw_OCM!B:C,2,0)</f>
        <v>#N/A</v>
      </c>
      <c r="D557" t="b">
        <f t="shared" si="8"/>
        <v>0</v>
      </c>
      <c r="E557" s="27" t="str">
        <f>VLOOKUP(O557,'user list'!A:B,2,0)</f>
        <v>MDAD</v>
      </c>
      <c r="F557" s="69" t="s">
        <v>1619</v>
      </c>
      <c r="G557" s="69" t="s">
        <v>42</v>
      </c>
      <c r="H557" s="171">
        <v>45813</v>
      </c>
      <c r="I557" s="69" t="s">
        <v>1620</v>
      </c>
      <c r="J557" s="69"/>
      <c r="K557" s="69"/>
      <c r="L557" s="69"/>
      <c r="M557" s="171">
        <v>45817</v>
      </c>
      <c r="N557" s="69" t="s">
        <v>784</v>
      </c>
      <c r="O557" s="69" t="s">
        <v>223</v>
      </c>
      <c r="P557" s="69">
        <v>1</v>
      </c>
      <c r="Q557" s="69"/>
      <c r="R557" s="69"/>
      <c r="S557" s="69" t="s">
        <v>828</v>
      </c>
      <c r="T557" s="69" t="s">
        <v>829</v>
      </c>
      <c r="U557" s="69" t="s">
        <v>809</v>
      </c>
      <c r="V557" s="69"/>
      <c r="W557" s="69"/>
      <c r="X557" s="69"/>
      <c r="Y557" s="69"/>
      <c r="Z557" s="69"/>
      <c r="AA557" s="69"/>
      <c r="AB557" s="69"/>
      <c r="AC557" s="69"/>
      <c r="AD557" s="69"/>
      <c r="AE557" s="69"/>
      <c r="AF557" s="69"/>
      <c r="AG557" s="69"/>
      <c r="AH557" s="69" t="s">
        <v>227</v>
      </c>
    </row>
    <row r="558" spans="2:34" ht="14.4">
      <c r="B558" s="27" t="e">
        <f>VLOOKUP(I558,raw_OCM!B:C,2,0)</f>
        <v>#N/A</v>
      </c>
      <c r="D558" t="b">
        <f t="shared" si="8"/>
        <v>0</v>
      </c>
      <c r="E558" s="27" t="str">
        <f>VLOOKUP(O558,'user list'!A:B,2,0)</f>
        <v>ITDD</v>
      </c>
      <c r="F558" s="69" t="s">
        <v>1093</v>
      </c>
      <c r="G558" s="69" t="s">
        <v>41</v>
      </c>
      <c r="H558" s="171">
        <v>45813</v>
      </c>
      <c r="I558" s="69" t="s">
        <v>1094</v>
      </c>
      <c r="J558" s="69"/>
      <c r="K558" s="69"/>
      <c r="L558" s="69"/>
      <c r="M558" s="171">
        <v>45817</v>
      </c>
      <c r="N558" s="69" t="s">
        <v>784</v>
      </c>
      <c r="O558" s="69" t="s">
        <v>219</v>
      </c>
      <c r="P558" s="69">
        <v>1</v>
      </c>
      <c r="Q558" s="69"/>
      <c r="R558" s="69"/>
      <c r="S558" s="69" t="s">
        <v>785</v>
      </c>
      <c r="T558" s="69" t="s">
        <v>786</v>
      </c>
      <c r="U558" s="69"/>
      <c r="V558" s="69"/>
      <c r="W558" s="69"/>
      <c r="X558" s="69"/>
      <c r="Y558" s="69"/>
      <c r="Z558" s="69"/>
      <c r="AA558" s="69"/>
      <c r="AB558" s="69"/>
      <c r="AC558" s="69"/>
      <c r="AD558" s="69"/>
      <c r="AE558" s="69"/>
      <c r="AF558" s="69"/>
      <c r="AG558" s="69"/>
      <c r="AH558" s="69" t="s">
        <v>194</v>
      </c>
    </row>
    <row r="559" spans="2:34" ht="14.4">
      <c r="B559" s="27" t="str">
        <f>VLOOKUP(I559,raw_OCM!B:C,2,0)</f>
        <v>OCM</v>
      </c>
      <c r="D559" t="b">
        <f t="shared" si="8"/>
        <v>0</v>
      </c>
      <c r="E559" s="27" t="str">
        <f>VLOOKUP(O559,'user list'!A:B,2,0)</f>
        <v>OCM</v>
      </c>
      <c r="F559" s="69" t="s">
        <v>572</v>
      </c>
      <c r="G559" s="69" t="s">
        <v>573</v>
      </c>
      <c r="H559" s="171">
        <v>45817</v>
      </c>
      <c r="I559" s="69" t="s">
        <v>574</v>
      </c>
      <c r="J559" s="69"/>
      <c r="K559" s="69"/>
      <c r="L559" s="69" t="s">
        <v>439</v>
      </c>
      <c r="M559" s="171">
        <v>45817</v>
      </c>
      <c r="N559" s="69" t="s">
        <v>358</v>
      </c>
      <c r="O559" s="69" t="s">
        <v>285</v>
      </c>
      <c r="P559" s="69"/>
      <c r="Q559" s="69"/>
      <c r="R559" s="69"/>
      <c r="S559" s="69"/>
      <c r="T559" s="69"/>
      <c r="U559" s="69"/>
      <c r="V559" s="69" t="s">
        <v>575</v>
      </c>
      <c r="W559" s="69"/>
      <c r="X559" s="69" t="s">
        <v>576</v>
      </c>
      <c r="Y559" s="69" t="s">
        <v>577</v>
      </c>
      <c r="Z559" s="69" t="s">
        <v>352</v>
      </c>
      <c r="AA559" s="69"/>
      <c r="AB559" s="69"/>
      <c r="AC559" s="69" t="s">
        <v>358</v>
      </c>
      <c r="AD559" s="69"/>
      <c r="AE559" s="69"/>
      <c r="AF559" s="69" t="s">
        <v>43</v>
      </c>
      <c r="AG559" s="69"/>
      <c r="AH559" s="69"/>
    </row>
    <row r="560" spans="2:34" ht="14.4">
      <c r="B560" s="27" t="e">
        <f>VLOOKUP(I560,raw_OCM!B:C,2,0)</f>
        <v>#N/A</v>
      </c>
      <c r="D560" t="b">
        <f t="shared" si="8"/>
        <v>0</v>
      </c>
      <c r="E560" s="27" t="str">
        <f>VLOOKUP(O560,'user list'!A:B,2,0)</f>
        <v>MDAD</v>
      </c>
      <c r="F560" s="69" t="s">
        <v>1095</v>
      </c>
      <c r="G560" s="69" t="s">
        <v>42</v>
      </c>
      <c r="H560" s="171">
        <v>45813</v>
      </c>
      <c r="I560" s="69" t="s">
        <v>1096</v>
      </c>
      <c r="J560" s="69"/>
      <c r="K560" s="69"/>
      <c r="L560" s="69"/>
      <c r="M560" s="171">
        <v>45817</v>
      </c>
      <c r="N560" s="69" t="s">
        <v>784</v>
      </c>
      <c r="O560" s="69" t="s">
        <v>223</v>
      </c>
      <c r="P560" s="69">
        <v>1</v>
      </c>
      <c r="Q560" s="69"/>
      <c r="R560" s="69"/>
      <c r="S560" s="69" t="s">
        <v>828</v>
      </c>
      <c r="T560" s="69" t="s">
        <v>829</v>
      </c>
      <c r="U560" s="69" t="s">
        <v>809</v>
      </c>
      <c r="V560" s="69"/>
      <c r="W560" s="69"/>
      <c r="X560" s="69"/>
      <c r="Y560" s="69"/>
      <c r="Z560" s="69"/>
      <c r="AA560" s="69"/>
      <c r="AB560" s="69"/>
      <c r="AC560" s="69"/>
      <c r="AD560" s="69"/>
      <c r="AE560" s="69"/>
      <c r="AF560" s="69"/>
      <c r="AG560" s="69"/>
      <c r="AH560" s="69" t="s">
        <v>217</v>
      </c>
    </row>
    <row r="561" spans="2:34" ht="14.4">
      <c r="B561" s="27" t="str">
        <f>VLOOKUP(I561,raw_OCM!B:C,2,0)</f>
        <v>OCM</v>
      </c>
      <c r="D561" t="b">
        <f t="shared" si="8"/>
        <v>0</v>
      </c>
      <c r="E561" s="27" t="str">
        <f>VLOOKUP(O561,'user list'!A:B,2,0)</f>
        <v>OCM</v>
      </c>
      <c r="F561" s="69" t="s">
        <v>578</v>
      </c>
      <c r="G561" s="69" t="s">
        <v>579</v>
      </c>
      <c r="H561" s="171">
        <v>45817</v>
      </c>
      <c r="I561" s="69" t="s">
        <v>580</v>
      </c>
      <c r="J561" s="69"/>
      <c r="K561" s="69"/>
      <c r="L561" s="69" t="s">
        <v>20</v>
      </c>
      <c r="M561" s="171">
        <v>45817</v>
      </c>
      <c r="N561" s="69" t="s">
        <v>358</v>
      </c>
      <c r="O561" s="69" t="s">
        <v>285</v>
      </c>
      <c r="P561" s="69"/>
      <c r="Q561" s="69"/>
      <c r="R561" s="69"/>
      <c r="S561" s="69"/>
      <c r="T561" s="69"/>
      <c r="U561" s="69"/>
      <c r="V561" s="69" t="s">
        <v>579</v>
      </c>
      <c r="W561" s="69"/>
      <c r="X561" s="69" t="s">
        <v>581</v>
      </c>
      <c r="Y561" s="69" t="s">
        <v>582</v>
      </c>
      <c r="Z561" s="69" t="s">
        <v>324</v>
      </c>
      <c r="AA561" s="69"/>
      <c r="AB561" s="69"/>
      <c r="AC561" s="69" t="s">
        <v>358</v>
      </c>
      <c r="AD561" s="69"/>
      <c r="AE561" s="69"/>
      <c r="AF561" s="69" t="s">
        <v>43</v>
      </c>
      <c r="AG561" s="69"/>
      <c r="AH561" s="69"/>
    </row>
    <row r="562" spans="2:34" ht="14.4">
      <c r="B562" s="27" t="e">
        <f>VLOOKUP(I562,raw_OCM!B:C,2,0)</f>
        <v>#N/A</v>
      </c>
      <c r="D562" t="b">
        <f t="shared" si="8"/>
        <v>0</v>
      </c>
      <c r="E562" s="27" t="str">
        <f>VLOOKUP(O562,'user list'!A:B,2,0)</f>
        <v>OCA</v>
      </c>
      <c r="F562" s="69" t="s">
        <v>1097</v>
      </c>
      <c r="G562" s="69" t="s">
        <v>749</v>
      </c>
      <c r="H562" s="171">
        <v>45813</v>
      </c>
      <c r="I562" s="69" t="s">
        <v>1098</v>
      </c>
      <c r="J562" s="69"/>
      <c r="K562" s="69"/>
      <c r="L562" s="69"/>
      <c r="M562" s="171">
        <v>45817</v>
      </c>
      <c r="N562" s="69" t="s">
        <v>784</v>
      </c>
      <c r="O562" s="69" t="s">
        <v>228</v>
      </c>
      <c r="P562" s="69">
        <v>1</v>
      </c>
      <c r="Q562" s="69"/>
      <c r="R562" s="69"/>
      <c r="S562" s="69" t="s">
        <v>828</v>
      </c>
      <c r="T562" s="69" t="s">
        <v>829</v>
      </c>
      <c r="U562" s="69" t="s">
        <v>809</v>
      </c>
      <c r="V562" s="69"/>
      <c r="W562" s="69"/>
      <c r="X562" s="69"/>
      <c r="Y562" s="69"/>
      <c r="Z562" s="69"/>
      <c r="AA562" s="69"/>
      <c r="AB562" s="69"/>
      <c r="AC562" s="69"/>
      <c r="AD562" s="69"/>
      <c r="AE562" s="69"/>
      <c r="AF562" s="69"/>
      <c r="AG562" s="69"/>
      <c r="AH562" s="69" t="s">
        <v>268</v>
      </c>
    </row>
    <row r="563" spans="2:34" ht="14.4">
      <c r="B563" s="27" t="e">
        <f>VLOOKUP(I563,raw_OCM!B:C,2,0)</f>
        <v>#N/A</v>
      </c>
      <c r="D563" t="b">
        <f t="shared" si="8"/>
        <v>0</v>
      </c>
      <c r="E563" s="27" t="str">
        <f>VLOOKUP(O563,'user list'!A:B,2,0)</f>
        <v>ITDD</v>
      </c>
      <c r="F563" s="69" t="s">
        <v>1099</v>
      </c>
      <c r="G563" s="69" t="s">
        <v>41</v>
      </c>
      <c r="H563" s="171">
        <v>45812</v>
      </c>
      <c r="I563" s="69" t="s">
        <v>987</v>
      </c>
      <c r="J563" s="69"/>
      <c r="K563" s="69"/>
      <c r="L563" s="69"/>
      <c r="M563" s="171">
        <v>45817</v>
      </c>
      <c r="N563" s="69" t="s">
        <v>784</v>
      </c>
      <c r="O563" s="69" t="s">
        <v>219</v>
      </c>
      <c r="P563" s="69">
        <v>1</v>
      </c>
      <c r="Q563" s="69" t="s">
        <v>1100</v>
      </c>
      <c r="R563" s="69" t="s">
        <v>160</v>
      </c>
      <c r="S563" s="69" t="s">
        <v>785</v>
      </c>
      <c r="T563" s="69" t="s">
        <v>786</v>
      </c>
      <c r="U563" s="69"/>
      <c r="V563" s="69"/>
      <c r="W563" s="69"/>
      <c r="X563" s="69"/>
      <c r="Y563" s="69"/>
      <c r="Z563" s="69"/>
      <c r="AA563" s="69"/>
      <c r="AB563" s="69"/>
      <c r="AC563" s="69"/>
      <c r="AD563" s="69"/>
      <c r="AE563" s="69"/>
      <c r="AF563" s="69"/>
      <c r="AG563" s="69"/>
      <c r="AH563" s="69" t="s">
        <v>227</v>
      </c>
    </row>
    <row r="564" spans="2:34" ht="14.4">
      <c r="B564" s="27" t="e">
        <f>VLOOKUP(I564,raw_OCM!B:C,2,0)</f>
        <v>#N/A</v>
      </c>
      <c r="D564" t="b">
        <f t="shared" si="8"/>
        <v>0</v>
      </c>
      <c r="E564" s="27" t="str">
        <f>VLOOKUP(O564,'user list'!A:B,2,0)</f>
        <v>ITDD</v>
      </c>
      <c r="F564" s="69" t="s">
        <v>1101</v>
      </c>
      <c r="G564" s="69" t="s">
        <v>41</v>
      </c>
      <c r="H564" s="171">
        <v>45813</v>
      </c>
      <c r="I564" s="69" t="s">
        <v>1102</v>
      </c>
      <c r="J564" s="69"/>
      <c r="K564" s="69"/>
      <c r="L564" s="69"/>
      <c r="M564" s="171">
        <v>45817</v>
      </c>
      <c r="N564" s="69" t="s">
        <v>784</v>
      </c>
      <c r="O564" s="69" t="s">
        <v>219</v>
      </c>
      <c r="P564" s="69">
        <v>1</v>
      </c>
      <c r="Q564" s="69" t="s">
        <v>1103</v>
      </c>
      <c r="R564" s="69"/>
      <c r="S564" s="69" t="s">
        <v>828</v>
      </c>
      <c r="T564" s="69" t="s">
        <v>829</v>
      </c>
      <c r="U564" s="69"/>
      <c r="V564" s="69"/>
      <c r="W564" s="69"/>
      <c r="X564" s="69"/>
      <c r="Y564" s="69"/>
      <c r="Z564" s="69"/>
      <c r="AA564" s="69"/>
      <c r="AB564" s="69"/>
      <c r="AC564" s="69"/>
      <c r="AD564" s="69"/>
      <c r="AE564" s="69"/>
      <c r="AF564" s="69"/>
      <c r="AG564" s="69"/>
      <c r="AH564" s="69" t="s">
        <v>192</v>
      </c>
    </row>
    <row r="565" spans="2:34" ht="14.4">
      <c r="B565" s="27" t="e">
        <f>VLOOKUP(I565,raw_OCM!B:C,2,0)</f>
        <v>#N/A</v>
      </c>
      <c r="D565" t="b">
        <f t="shared" si="8"/>
        <v>0</v>
      </c>
      <c r="E565" s="27" t="str">
        <f>VLOOKUP(O565,'user list'!A:B,2,0)</f>
        <v>OCA</v>
      </c>
      <c r="F565" s="69" t="s">
        <v>1801</v>
      </c>
      <c r="G565" s="69" t="s">
        <v>1802</v>
      </c>
      <c r="H565" s="171">
        <v>45813</v>
      </c>
      <c r="I565" s="69" t="s">
        <v>1803</v>
      </c>
      <c r="J565" s="69"/>
      <c r="K565" s="69"/>
      <c r="L565" s="69"/>
      <c r="M565" s="171">
        <v>45817</v>
      </c>
      <c r="N565" s="69" t="s">
        <v>1804</v>
      </c>
      <c r="O565" s="69" t="s">
        <v>228</v>
      </c>
      <c r="P565" s="69">
        <v>1</v>
      </c>
      <c r="Q565" s="69"/>
      <c r="R565" s="69"/>
      <c r="S565" s="69" t="s">
        <v>828</v>
      </c>
      <c r="T565" s="69" t="s">
        <v>829</v>
      </c>
      <c r="U565" s="69" t="s">
        <v>809</v>
      </c>
      <c r="V565" s="69"/>
      <c r="W565" s="69"/>
      <c r="X565" s="69"/>
      <c r="Y565" s="69"/>
      <c r="Z565" s="69"/>
      <c r="AA565" s="69"/>
      <c r="AB565" s="69"/>
      <c r="AC565" s="69"/>
      <c r="AD565" s="69"/>
      <c r="AE565" s="69"/>
      <c r="AF565" s="69"/>
      <c r="AG565" s="69"/>
      <c r="AH565" s="69"/>
    </row>
    <row r="566" spans="2:34" ht="14.4">
      <c r="B566" s="27" t="e">
        <f>VLOOKUP(I566,raw_OCM!B:C,2,0)</f>
        <v>#N/A</v>
      </c>
      <c r="D566" t="b">
        <f t="shared" si="8"/>
        <v>0</v>
      </c>
      <c r="E566" s="27" t="str">
        <f>VLOOKUP(O566,'user list'!A:B,2,0)</f>
        <v>QCPL</v>
      </c>
      <c r="F566" s="69" t="s">
        <v>1104</v>
      </c>
      <c r="G566" s="69" t="s">
        <v>90</v>
      </c>
      <c r="H566" s="171">
        <v>45817</v>
      </c>
      <c r="I566" s="69" t="s">
        <v>1105</v>
      </c>
      <c r="J566" s="69"/>
      <c r="K566" s="69"/>
      <c r="L566" s="69"/>
      <c r="M566" s="171">
        <v>45817</v>
      </c>
      <c r="N566" s="69" t="s">
        <v>784</v>
      </c>
      <c r="O566" s="69" t="s">
        <v>268</v>
      </c>
      <c r="P566" s="69">
        <v>1</v>
      </c>
      <c r="Q566" s="69"/>
      <c r="R566" s="69"/>
      <c r="S566" s="69" t="s">
        <v>792</v>
      </c>
      <c r="T566" s="69" t="s">
        <v>793</v>
      </c>
      <c r="U566" s="69" t="s">
        <v>809</v>
      </c>
      <c r="V566" s="69"/>
      <c r="W566" s="69"/>
      <c r="X566" s="69"/>
      <c r="Y566" s="69"/>
      <c r="Z566" s="69"/>
      <c r="AA566" s="69"/>
      <c r="AB566" s="69"/>
      <c r="AC566" s="69"/>
      <c r="AD566" s="69"/>
      <c r="AE566" s="69"/>
      <c r="AF566" s="69"/>
      <c r="AG566" s="69"/>
      <c r="AH566" s="69" t="s">
        <v>217</v>
      </c>
    </row>
    <row r="567" spans="2:34" ht="14.4">
      <c r="B567" s="27" t="e">
        <f>VLOOKUP(I567,raw_OCM!B:C,2,0)</f>
        <v>#N/A</v>
      </c>
      <c r="D567" t="b">
        <f t="shared" si="8"/>
        <v>0</v>
      </c>
      <c r="E567" s="27" t="str">
        <f>VLOOKUP(O567,'user list'!A:B,2,0)</f>
        <v>OCA</v>
      </c>
      <c r="F567" s="69" t="s">
        <v>1106</v>
      </c>
      <c r="G567" s="69" t="s">
        <v>1039</v>
      </c>
      <c r="H567" s="171">
        <v>45813</v>
      </c>
      <c r="I567" s="69" t="s">
        <v>1107</v>
      </c>
      <c r="J567" s="69"/>
      <c r="K567" s="69"/>
      <c r="L567" s="69"/>
      <c r="M567" s="171">
        <v>45817</v>
      </c>
      <c r="N567" s="69" t="s">
        <v>784</v>
      </c>
      <c r="O567" s="69" t="s">
        <v>228</v>
      </c>
      <c r="P567" s="69">
        <v>1</v>
      </c>
      <c r="Q567" s="69"/>
      <c r="R567" s="69"/>
      <c r="S567" s="69" t="s">
        <v>828</v>
      </c>
      <c r="T567" s="69" t="s">
        <v>829</v>
      </c>
      <c r="U567" s="69" t="s">
        <v>809</v>
      </c>
      <c r="V567" s="69"/>
      <c r="W567" s="69"/>
      <c r="X567" s="69"/>
      <c r="Y567" s="69"/>
      <c r="Z567" s="69"/>
      <c r="AA567" s="69"/>
      <c r="AB567" s="69"/>
      <c r="AC567" s="69"/>
      <c r="AD567" s="69"/>
      <c r="AE567" s="69"/>
      <c r="AF567" s="69"/>
      <c r="AG567" s="69"/>
      <c r="AH567" s="69" t="s">
        <v>219</v>
      </c>
    </row>
    <row r="568" spans="2:34" ht="14.4">
      <c r="B568" s="27" t="e">
        <f>VLOOKUP(I568,raw_OCM!B:C,2,0)</f>
        <v>#N/A</v>
      </c>
      <c r="D568" t="b">
        <f t="shared" si="8"/>
        <v>0</v>
      </c>
      <c r="E568" s="27" t="str">
        <f>VLOOKUP(O568,'user list'!A:B,2,0)</f>
        <v>OCA</v>
      </c>
      <c r="F568" s="69" t="s">
        <v>1805</v>
      </c>
      <c r="G568" s="69" t="s">
        <v>1039</v>
      </c>
      <c r="H568" s="171">
        <v>45813</v>
      </c>
      <c r="I568" s="69" t="s">
        <v>1806</v>
      </c>
      <c r="J568" s="69"/>
      <c r="K568" s="69"/>
      <c r="L568" s="69"/>
      <c r="M568" s="171">
        <v>45817</v>
      </c>
      <c r="N568" s="69" t="s">
        <v>1804</v>
      </c>
      <c r="O568" s="69" t="s">
        <v>228</v>
      </c>
      <c r="P568" s="69">
        <v>1</v>
      </c>
      <c r="Q568" s="69"/>
      <c r="R568" s="69"/>
      <c r="S568" s="69" t="s">
        <v>805</v>
      </c>
      <c r="T568" s="69" t="s">
        <v>806</v>
      </c>
      <c r="U568" s="69"/>
      <c r="V568" s="69"/>
      <c r="W568" s="69"/>
      <c r="X568" s="69"/>
      <c r="Y568" s="69"/>
      <c r="Z568" s="69"/>
      <c r="AA568" s="69"/>
      <c r="AB568" s="69"/>
      <c r="AC568" s="69"/>
      <c r="AD568" s="69"/>
      <c r="AE568" s="69"/>
      <c r="AF568" s="69"/>
      <c r="AG568" s="69"/>
      <c r="AH568" s="69"/>
    </row>
    <row r="569" spans="2:34" ht="14.4">
      <c r="B569" s="27" t="e">
        <f>VLOOKUP(I569,raw_OCM!B:C,2,0)</f>
        <v>#N/A</v>
      </c>
      <c r="D569" t="b">
        <f t="shared" si="8"/>
        <v>0</v>
      </c>
      <c r="E569" s="27" t="str">
        <f>VLOOKUP(O569,'user list'!A:B,2,0)</f>
        <v>OCA</v>
      </c>
      <c r="F569" s="69" t="s">
        <v>1807</v>
      </c>
      <c r="G569" s="69" t="s">
        <v>991</v>
      </c>
      <c r="H569" s="171">
        <v>45813</v>
      </c>
      <c r="I569" s="69" t="s">
        <v>1808</v>
      </c>
      <c r="J569" s="69"/>
      <c r="K569" s="69"/>
      <c r="L569" s="69"/>
      <c r="M569" s="171">
        <v>45817</v>
      </c>
      <c r="N569" s="69" t="s">
        <v>1804</v>
      </c>
      <c r="O569" s="69" t="s">
        <v>228</v>
      </c>
      <c r="P569" s="69">
        <v>1</v>
      </c>
      <c r="Q569" s="69"/>
      <c r="R569" s="69"/>
      <c r="S569" s="69" t="s">
        <v>828</v>
      </c>
      <c r="T569" s="69"/>
      <c r="U569" s="69" t="s">
        <v>809</v>
      </c>
      <c r="V569" s="69"/>
      <c r="W569" s="69"/>
      <c r="X569" s="69"/>
      <c r="Y569" s="69"/>
      <c r="Z569" s="69"/>
      <c r="AA569" s="69"/>
      <c r="AB569" s="69"/>
      <c r="AC569" s="69"/>
      <c r="AD569" s="69"/>
      <c r="AE569" s="69"/>
      <c r="AF569" s="69"/>
      <c r="AG569" s="69"/>
      <c r="AH569" s="69"/>
    </row>
    <row r="570" spans="2:34" ht="14.4">
      <c r="B570" s="27" t="e">
        <f>VLOOKUP(I570,raw_OCM!B:C,2,0)</f>
        <v>#N/A</v>
      </c>
      <c r="D570" t="b">
        <f t="shared" si="8"/>
        <v>0</v>
      </c>
      <c r="E570" s="27" t="str">
        <f>VLOOKUP(O570,'user list'!A:B,2,0)</f>
        <v>OCA</v>
      </c>
      <c r="F570" s="69" t="s">
        <v>1809</v>
      </c>
      <c r="G570" s="69" t="s">
        <v>991</v>
      </c>
      <c r="H570" s="171">
        <v>45813</v>
      </c>
      <c r="I570" s="69" t="s">
        <v>1810</v>
      </c>
      <c r="J570" s="69"/>
      <c r="K570" s="69"/>
      <c r="L570" s="69"/>
      <c r="M570" s="171">
        <v>45817</v>
      </c>
      <c r="N570" s="69" t="s">
        <v>1804</v>
      </c>
      <c r="O570" s="69" t="s">
        <v>228</v>
      </c>
      <c r="P570" s="69">
        <v>1</v>
      </c>
      <c r="Q570" s="69"/>
      <c r="R570" s="69"/>
      <c r="S570" s="69" t="s">
        <v>828</v>
      </c>
      <c r="T570" s="69"/>
      <c r="U570" s="69" t="s">
        <v>809</v>
      </c>
      <c r="V570" s="69"/>
      <c r="W570" s="69"/>
      <c r="X570" s="69"/>
      <c r="Y570" s="69"/>
      <c r="Z570" s="69"/>
      <c r="AA570" s="69"/>
      <c r="AB570" s="69"/>
      <c r="AC570" s="69"/>
      <c r="AD570" s="69"/>
      <c r="AE570" s="69"/>
      <c r="AF570" s="69"/>
      <c r="AG570" s="69"/>
      <c r="AH570" s="69"/>
    </row>
    <row r="571" spans="2:34" ht="14.4">
      <c r="B571" s="27" t="e">
        <f>VLOOKUP(I571,raw_OCM!B:C,2,0)</f>
        <v>#N/A</v>
      </c>
      <c r="D571" t="b">
        <f t="shared" si="8"/>
        <v>0</v>
      </c>
      <c r="E571" s="27" t="str">
        <f>VLOOKUP(O571,'user list'!A:B,2,0)</f>
        <v>OCA</v>
      </c>
      <c r="F571" s="69" t="s">
        <v>1108</v>
      </c>
      <c r="G571" s="69" t="s">
        <v>1109</v>
      </c>
      <c r="H571" s="171">
        <v>45797</v>
      </c>
      <c r="I571" s="69" t="s">
        <v>1110</v>
      </c>
      <c r="J571" s="69"/>
      <c r="K571" s="69"/>
      <c r="L571" s="69"/>
      <c r="M571" s="171">
        <v>45817</v>
      </c>
      <c r="N571" s="69" t="s">
        <v>784</v>
      </c>
      <c r="O571" s="69" t="s">
        <v>228</v>
      </c>
      <c r="P571" s="69">
        <v>1</v>
      </c>
      <c r="Q571" s="69"/>
      <c r="R571" s="69"/>
      <c r="S571" s="69" t="s">
        <v>1111</v>
      </c>
      <c r="T571" s="69" t="s">
        <v>1112</v>
      </c>
      <c r="U571" s="69" t="s">
        <v>787</v>
      </c>
      <c r="V571" s="69"/>
      <c r="W571" s="69"/>
      <c r="X571" s="69"/>
      <c r="Y571" s="69"/>
      <c r="Z571" s="69"/>
      <c r="AA571" s="69"/>
      <c r="AB571" s="69"/>
      <c r="AC571" s="69"/>
      <c r="AD571" s="69"/>
      <c r="AE571" s="69"/>
      <c r="AF571" s="69"/>
      <c r="AG571" s="69"/>
      <c r="AH571" s="69" t="s">
        <v>222</v>
      </c>
    </row>
    <row r="572" spans="2:34" ht="14.4">
      <c r="B572" s="27" t="e">
        <f>VLOOKUP(I572,raw_OCM!B:C,2,0)</f>
        <v>#N/A</v>
      </c>
      <c r="D572" t="b">
        <f t="shared" si="8"/>
        <v>0</v>
      </c>
      <c r="E572" s="27" t="str">
        <f>VLOOKUP(O572,'user list'!A:B,2,0)</f>
        <v>ITDD</v>
      </c>
      <c r="F572" s="69" t="s">
        <v>1621</v>
      </c>
      <c r="G572" s="69" t="s">
        <v>44</v>
      </c>
      <c r="H572" s="171">
        <v>45813</v>
      </c>
      <c r="I572" s="69" t="s">
        <v>1622</v>
      </c>
      <c r="J572" s="69"/>
      <c r="K572" s="69"/>
      <c r="L572" s="69"/>
      <c r="M572" s="171">
        <v>45817</v>
      </c>
      <c r="N572" s="69" t="s">
        <v>1433</v>
      </c>
      <c r="O572" s="69" t="s">
        <v>219</v>
      </c>
      <c r="P572" s="69">
        <v>1</v>
      </c>
      <c r="Q572" s="69"/>
      <c r="R572" s="69"/>
      <c r="S572" s="69"/>
      <c r="T572" s="69"/>
      <c r="U572" s="69"/>
      <c r="V572" s="69"/>
      <c r="W572" s="69"/>
      <c r="X572" s="69"/>
      <c r="Y572" s="69"/>
      <c r="Z572" s="69"/>
      <c r="AA572" s="69"/>
      <c r="AB572" s="69"/>
      <c r="AC572" s="69"/>
      <c r="AD572" s="69"/>
      <c r="AE572" s="69"/>
      <c r="AF572" s="69"/>
      <c r="AG572" s="69"/>
      <c r="AH572" s="69"/>
    </row>
    <row r="573" spans="2:34" ht="14.4">
      <c r="B573" s="27" t="e">
        <f>VLOOKUP(I573,raw_OCM!B:C,2,0)</f>
        <v>#N/A</v>
      </c>
      <c r="D573" t="b">
        <f t="shared" si="8"/>
        <v>0</v>
      </c>
      <c r="E573" s="27" t="str">
        <f>VLOOKUP(O573,'user list'!A:B,2,0)</f>
        <v>CGSD</v>
      </c>
      <c r="F573" s="69" t="s">
        <v>1113</v>
      </c>
      <c r="G573" s="69" t="s">
        <v>1114</v>
      </c>
      <c r="H573" s="171">
        <v>45812</v>
      </c>
      <c r="I573" s="69" t="s">
        <v>1115</v>
      </c>
      <c r="J573" s="69"/>
      <c r="K573" s="69"/>
      <c r="L573" s="69"/>
      <c r="M573" s="171">
        <v>45814</v>
      </c>
      <c r="N573" s="69" t="s">
        <v>3677</v>
      </c>
      <c r="O573" s="69" t="s">
        <v>200</v>
      </c>
      <c r="P573" s="69">
        <v>2</v>
      </c>
      <c r="Q573" s="69"/>
      <c r="R573" s="69"/>
      <c r="S573" s="69"/>
      <c r="T573" s="69"/>
      <c r="U573" s="69" t="s">
        <v>809</v>
      </c>
      <c r="V573" s="69"/>
      <c r="W573" s="69"/>
      <c r="X573" s="69"/>
      <c r="Y573" s="69"/>
      <c r="Z573" s="69"/>
      <c r="AA573" s="69"/>
      <c r="AB573" s="69"/>
      <c r="AC573" s="69"/>
      <c r="AD573" s="69"/>
      <c r="AE573" s="69"/>
      <c r="AF573" s="69"/>
      <c r="AG573" s="69"/>
      <c r="AH573" s="69" t="s">
        <v>277</v>
      </c>
    </row>
    <row r="574" spans="2:34" ht="14.4">
      <c r="B574" s="27" t="str">
        <f>VLOOKUP(I574,raw_OCM!B:C,2,0)</f>
        <v>OCM</v>
      </c>
      <c r="D574" t="b">
        <f t="shared" si="8"/>
        <v>0</v>
      </c>
      <c r="E574" s="27" t="str">
        <f>VLOOKUP(O574,'user list'!A:B,2,0)</f>
        <v>OCM</v>
      </c>
      <c r="F574" s="69" t="s">
        <v>599</v>
      </c>
      <c r="G574" s="69" t="s">
        <v>600</v>
      </c>
      <c r="H574" s="171">
        <v>45813</v>
      </c>
      <c r="I574" s="69" t="s">
        <v>601</v>
      </c>
      <c r="J574" s="69"/>
      <c r="K574" s="69"/>
      <c r="L574" s="69" t="s">
        <v>439</v>
      </c>
      <c r="M574" s="171">
        <v>45813</v>
      </c>
      <c r="N574" s="69" t="s">
        <v>358</v>
      </c>
      <c r="O574" s="69" t="s">
        <v>285</v>
      </c>
      <c r="P574" s="69"/>
      <c r="Q574" s="69"/>
      <c r="R574" s="69"/>
      <c r="S574" s="69"/>
      <c r="T574" s="69"/>
      <c r="U574" s="69"/>
      <c r="V574" s="69" t="s">
        <v>600</v>
      </c>
      <c r="W574" s="69"/>
      <c r="X574" s="69" t="s">
        <v>602</v>
      </c>
      <c r="Y574" s="69" t="s">
        <v>603</v>
      </c>
      <c r="Z574" s="69" t="s">
        <v>324</v>
      </c>
      <c r="AA574" s="69"/>
      <c r="AB574" s="69"/>
      <c r="AC574" s="69" t="s">
        <v>358</v>
      </c>
      <c r="AD574" s="69"/>
      <c r="AE574" s="69"/>
      <c r="AF574" s="69" t="s">
        <v>43</v>
      </c>
      <c r="AG574" s="69"/>
      <c r="AH574" s="69"/>
    </row>
    <row r="575" spans="2:34" ht="14.4">
      <c r="B575" s="27" t="e">
        <f>VLOOKUP(I575,raw_OCM!B:C,2,0)</f>
        <v>#N/A</v>
      </c>
      <c r="D575" t="b">
        <f t="shared" si="8"/>
        <v>0</v>
      </c>
      <c r="E575" s="27" t="str">
        <f>VLOOKUP(O575,'user list'!A:B,2,0)</f>
        <v>CPDD</v>
      </c>
      <c r="F575" s="69" t="s">
        <v>1623</v>
      </c>
      <c r="G575" s="69" t="s">
        <v>119</v>
      </c>
      <c r="H575" s="171">
        <v>45813</v>
      </c>
      <c r="I575" s="69" t="s">
        <v>1624</v>
      </c>
      <c r="J575" s="69"/>
      <c r="K575" s="171">
        <v>45821</v>
      </c>
      <c r="L575" s="69"/>
      <c r="M575" s="171">
        <v>45813</v>
      </c>
      <c r="N575" s="69" t="s">
        <v>1433</v>
      </c>
      <c r="O575" s="69" t="s">
        <v>205</v>
      </c>
      <c r="P575" s="69">
        <v>1</v>
      </c>
      <c r="Q575" s="69"/>
      <c r="R575" s="69"/>
      <c r="S575" s="69" t="s">
        <v>792</v>
      </c>
      <c r="T575" s="69" t="s">
        <v>793</v>
      </c>
      <c r="U575" s="69" t="s">
        <v>809</v>
      </c>
      <c r="V575" s="69"/>
      <c r="W575" s="69"/>
      <c r="X575" s="69"/>
      <c r="Y575" s="69"/>
      <c r="Z575" s="69"/>
      <c r="AA575" s="69"/>
      <c r="AB575" s="69"/>
      <c r="AC575" s="69"/>
      <c r="AD575" s="69"/>
      <c r="AE575" s="69"/>
      <c r="AF575" s="69"/>
      <c r="AG575" s="69"/>
      <c r="AH575" s="69"/>
    </row>
    <row r="576" spans="2:34" ht="14.4">
      <c r="B576" s="27" t="e">
        <f>VLOOKUP(I576,raw_OCM!B:C,2,0)</f>
        <v>#N/A</v>
      </c>
      <c r="D576" t="b">
        <f t="shared" si="8"/>
        <v>0</v>
      </c>
      <c r="E576" s="27" t="str">
        <f>VLOOKUP(O576,'user list'!A:B,2,0)</f>
        <v>CPDD</v>
      </c>
      <c r="F576" s="69" t="s">
        <v>1116</v>
      </c>
      <c r="G576" s="69" t="s">
        <v>119</v>
      </c>
      <c r="H576" s="171">
        <v>45813</v>
      </c>
      <c r="I576" s="69" t="s">
        <v>1117</v>
      </c>
      <c r="J576" s="69"/>
      <c r="K576" s="171">
        <v>45821</v>
      </c>
      <c r="L576" s="69"/>
      <c r="M576" s="171">
        <v>45813</v>
      </c>
      <c r="N576" s="69" t="s">
        <v>784</v>
      </c>
      <c r="O576" s="69" t="s">
        <v>205</v>
      </c>
      <c r="P576" s="69">
        <v>1</v>
      </c>
      <c r="Q576" s="69"/>
      <c r="R576" s="69"/>
      <c r="S576" s="69" t="s">
        <v>792</v>
      </c>
      <c r="T576" s="69" t="s">
        <v>793</v>
      </c>
      <c r="U576" s="69" t="s">
        <v>787</v>
      </c>
      <c r="V576" s="69"/>
      <c r="W576" s="69"/>
      <c r="X576" s="69"/>
      <c r="Y576" s="69"/>
      <c r="Z576" s="69"/>
      <c r="AA576" s="69"/>
      <c r="AB576" s="69"/>
      <c r="AC576" s="69"/>
      <c r="AD576" s="69"/>
      <c r="AE576" s="69"/>
      <c r="AF576" s="69"/>
      <c r="AG576" s="69"/>
      <c r="AH576" s="69" t="s">
        <v>227</v>
      </c>
    </row>
    <row r="577" spans="2:34" ht="14.4">
      <c r="B577" s="27" t="str">
        <f>VLOOKUP(I577,raw_OCM!B:C,2,0)</f>
        <v>OCM</v>
      </c>
      <c r="D577" t="b">
        <f t="shared" si="8"/>
        <v>0</v>
      </c>
      <c r="E577" s="27" t="str">
        <f>VLOOKUP(O577,'user list'!A:B,2,0)</f>
        <v>OCM</v>
      </c>
      <c r="F577" s="69" t="s">
        <v>610</v>
      </c>
      <c r="G577" s="69" t="s">
        <v>600</v>
      </c>
      <c r="H577" s="171">
        <v>45813</v>
      </c>
      <c r="I577" s="69" t="s">
        <v>611</v>
      </c>
      <c r="J577" s="69"/>
      <c r="K577" s="69"/>
      <c r="L577" s="69" t="s">
        <v>17</v>
      </c>
      <c r="M577" s="171">
        <v>45813</v>
      </c>
      <c r="N577" s="69" t="s">
        <v>391</v>
      </c>
      <c r="O577" s="69" t="s">
        <v>285</v>
      </c>
      <c r="P577" s="69"/>
      <c r="Q577" s="69"/>
      <c r="R577" s="69"/>
      <c r="S577" s="69"/>
      <c r="T577" s="69"/>
      <c r="U577" s="69"/>
      <c r="V577" s="69" t="s">
        <v>600</v>
      </c>
      <c r="W577" s="69"/>
      <c r="X577" s="69" t="s">
        <v>612</v>
      </c>
      <c r="Y577" s="69" t="s">
        <v>613</v>
      </c>
      <c r="Z577" s="69" t="s">
        <v>324</v>
      </c>
      <c r="AA577" s="69"/>
      <c r="AB577" s="69"/>
      <c r="AC577" s="69" t="s">
        <v>391</v>
      </c>
      <c r="AD577" s="69"/>
      <c r="AE577" s="69"/>
      <c r="AF577" s="69" t="s">
        <v>43</v>
      </c>
      <c r="AG577" s="69"/>
      <c r="AH577" s="69"/>
    </row>
    <row r="578" spans="2:34" ht="14.4">
      <c r="B578" s="27" t="e">
        <f>VLOOKUP(I578,raw_OCM!B:C,2,0)</f>
        <v>#N/A</v>
      </c>
      <c r="D578" t="b">
        <f t="shared" si="8"/>
        <v>0</v>
      </c>
      <c r="E578" s="27" t="str">
        <f>VLOOKUP(O578,'user list'!A:B,2,0)</f>
        <v>CPDD</v>
      </c>
      <c r="F578" s="69" t="s">
        <v>1118</v>
      </c>
      <c r="G578" s="69" t="s">
        <v>119</v>
      </c>
      <c r="H578" s="171">
        <v>45813</v>
      </c>
      <c r="I578" s="69" t="s">
        <v>1119</v>
      </c>
      <c r="J578" s="69"/>
      <c r="K578" s="171">
        <v>45821</v>
      </c>
      <c r="L578" s="69"/>
      <c r="M578" s="171">
        <v>45813</v>
      </c>
      <c r="N578" s="69" t="s">
        <v>784</v>
      </c>
      <c r="O578" s="69" t="s">
        <v>205</v>
      </c>
      <c r="P578" s="69">
        <v>1</v>
      </c>
      <c r="Q578" s="69"/>
      <c r="R578" s="69"/>
      <c r="S578" s="69" t="s">
        <v>1077</v>
      </c>
      <c r="T578" s="69" t="s">
        <v>1078</v>
      </c>
      <c r="U578" s="69" t="s">
        <v>809</v>
      </c>
      <c r="V578" s="69"/>
      <c r="W578" s="69"/>
      <c r="X578" s="69"/>
      <c r="Y578" s="69"/>
      <c r="Z578" s="69"/>
      <c r="AA578" s="69"/>
      <c r="AB578" s="69"/>
      <c r="AC578" s="69"/>
      <c r="AD578" s="69"/>
      <c r="AE578" s="69"/>
      <c r="AF578" s="69"/>
      <c r="AG578" s="69"/>
      <c r="AH578" s="69" t="s">
        <v>216</v>
      </c>
    </row>
    <row r="579" spans="2:34" ht="14.4">
      <c r="B579" s="27" t="str">
        <f>VLOOKUP(I579,raw_OCM!B:C,2,0)</f>
        <v>OCM</v>
      </c>
      <c r="D579" t="b">
        <f t="shared" si="8"/>
        <v>0</v>
      </c>
      <c r="E579" s="27" t="str">
        <f>VLOOKUP(O579,'user list'!A:B,2,0)</f>
        <v>OCM</v>
      </c>
      <c r="F579" s="69" t="s">
        <v>594</v>
      </c>
      <c r="G579" s="69" t="s">
        <v>595</v>
      </c>
      <c r="H579" s="171">
        <v>45813</v>
      </c>
      <c r="I579" s="69" t="s">
        <v>596</v>
      </c>
      <c r="J579" s="69"/>
      <c r="K579" s="69"/>
      <c r="L579" s="69" t="s">
        <v>439</v>
      </c>
      <c r="M579" s="171">
        <v>45813</v>
      </c>
      <c r="N579" s="69" t="s">
        <v>358</v>
      </c>
      <c r="O579" s="69" t="s">
        <v>285</v>
      </c>
      <c r="P579" s="69"/>
      <c r="Q579" s="69"/>
      <c r="R579" s="69"/>
      <c r="S579" s="69"/>
      <c r="T579" s="69"/>
      <c r="U579" s="69"/>
      <c r="V579" s="69" t="s">
        <v>597</v>
      </c>
      <c r="W579" s="69"/>
      <c r="X579" s="69" t="s">
        <v>598</v>
      </c>
      <c r="Y579" s="69" t="s">
        <v>390</v>
      </c>
      <c r="Z579" s="69" t="s">
        <v>352</v>
      </c>
      <c r="AA579" s="69"/>
      <c r="AB579" s="69"/>
      <c r="AC579" s="69" t="s">
        <v>358</v>
      </c>
      <c r="AD579" s="69"/>
      <c r="AE579" s="69"/>
      <c r="AF579" s="69" t="s">
        <v>43</v>
      </c>
      <c r="AG579" s="69"/>
      <c r="AH579" s="69"/>
    </row>
    <row r="580" spans="2:34" ht="14.4">
      <c r="B580" s="27" t="e">
        <f>VLOOKUP(I580,raw_OCM!B:C,2,0)</f>
        <v>#N/A</v>
      </c>
      <c r="D580" t="b">
        <f t="shared" si="8"/>
        <v>0</v>
      </c>
      <c r="E580" s="27" t="str">
        <f>VLOOKUP(O580,'user list'!A:B,2,0)</f>
        <v>DOE</v>
      </c>
      <c r="F580" s="69" t="s">
        <v>1120</v>
      </c>
      <c r="G580" s="69" t="s">
        <v>69</v>
      </c>
      <c r="H580" s="171">
        <v>45813</v>
      </c>
      <c r="I580" s="69" t="s">
        <v>1121</v>
      </c>
      <c r="J580" s="69"/>
      <c r="K580" s="69"/>
      <c r="L580" s="69"/>
      <c r="M580" s="171">
        <v>45813</v>
      </c>
      <c r="N580" s="69" t="s">
        <v>784</v>
      </c>
      <c r="O580" s="69" t="s">
        <v>212</v>
      </c>
      <c r="P580" s="69">
        <v>1</v>
      </c>
      <c r="Q580" s="69" t="s">
        <v>1122</v>
      </c>
      <c r="R580" s="69"/>
      <c r="S580" s="69" t="s">
        <v>889</v>
      </c>
      <c r="T580" s="69"/>
      <c r="U580" s="69" t="s">
        <v>787</v>
      </c>
      <c r="V580" s="69"/>
      <c r="W580" s="69"/>
      <c r="X580" s="69"/>
      <c r="Y580" s="69"/>
      <c r="Z580" s="69"/>
      <c r="AA580" s="69"/>
      <c r="AB580" s="69"/>
      <c r="AC580" s="69"/>
      <c r="AD580" s="69"/>
      <c r="AE580" s="69"/>
      <c r="AF580" s="69"/>
      <c r="AG580" s="69"/>
      <c r="AH580" s="69" t="s">
        <v>217</v>
      </c>
    </row>
    <row r="581" spans="2:34" ht="14.4">
      <c r="B581" s="27" t="str">
        <f>VLOOKUP(I581,raw_OCM!B:C,2,0)</f>
        <v>OCM</v>
      </c>
      <c r="D581" t="b">
        <f t="shared" si="8"/>
        <v>0</v>
      </c>
      <c r="E581" s="27" t="str">
        <f>VLOOKUP(O581,'user list'!A:B,2,0)</f>
        <v>OCM</v>
      </c>
      <c r="F581" s="69" t="s">
        <v>583</v>
      </c>
      <c r="G581" s="69" t="s">
        <v>584</v>
      </c>
      <c r="H581" s="171">
        <v>45813</v>
      </c>
      <c r="I581" s="69" t="s">
        <v>585</v>
      </c>
      <c r="J581" s="69"/>
      <c r="K581" s="69"/>
      <c r="L581" s="69" t="s">
        <v>17</v>
      </c>
      <c r="M581" s="171">
        <v>45813</v>
      </c>
      <c r="N581" s="69" t="s">
        <v>358</v>
      </c>
      <c r="O581" s="69" t="s">
        <v>285</v>
      </c>
      <c r="P581" s="69">
        <v>1</v>
      </c>
      <c r="Q581" s="69"/>
      <c r="R581" s="69"/>
      <c r="S581" s="69"/>
      <c r="T581" s="69"/>
      <c r="U581" s="69"/>
      <c r="V581" s="69" t="s">
        <v>586</v>
      </c>
      <c r="W581" s="69"/>
      <c r="X581" s="69" t="s">
        <v>587</v>
      </c>
      <c r="Y581" s="69" t="s">
        <v>588</v>
      </c>
      <c r="Z581" s="69" t="s">
        <v>324</v>
      </c>
      <c r="AA581" s="69"/>
      <c r="AB581" s="69"/>
      <c r="AC581" s="69" t="s">
        <v>391</v>
      </c>
      <c r="AD581" s="69"/>
      <c r="AE581" s="69"/>
      <c r="AF581" s="69" t="s">
        <v>43</v>
      </c>
      <c r="AG581" s="69"/>
      <c r="AH581" s="69"/>
    </row>
    <row r="582" spans="2:34" ht="14.4">
      <c r="B582" s="27" t="e">
        <f>VLOOKUP(I582,raw_OCM!B:C,2,0)</f>
        <v>#N/A</v>
      </c>
      <c r="D582" t="b">
        <f t="shared" si="8"/>
        <v>0</v>
      </c>
      <c r="E582" s="27" t="str">
        <f>VLOOKUP(O582,'user list'!A:B,2,0)</f>
        <v>ITDD</v>
      </c>
      <c r="F582" s="69" t="s">
        <v>1123</v>
      </c>
      <c r="G582" s="69" t="s">
        <v>93</v>
      </c>
      <c r="H582" s="171">
        <v>45812</v>
      </c>
      <c r="I582" s="69" t="s">
        <v>1124</v>
      </c>
      <c r="J582" s="69"/>
      <c r="K582" s="69"/>
      <c r="L582" s="69"/>
      <c r="M582" s="171">
        <v>45813</v>
      </c>
      <c r="N582" s="69" t="s">
        <v>784</v>
      </c>
      <c r="O582" s="69" t="s">
        <v>219</v>
      </c>
      <c r="P582" s="69">
        <v>1</v>
      </c>
      <c r="Q582" s="69"/>
      <c r="R582" s="69"/>
      <c r="S582" s="69" t="s">
        <v>805</v>
      </c>
      <c r="T582" s="69" t="s">
        <v>824</v>
      </c>
      <c r="U582" s="69" t="s">
        <v>787</v>
      </c>
      <c r="V582" s="69"/>
      <c r="W582" s="69"/>
      <c r="X582" s="69"/>
      <c r="Y582" s="69"/>
      <c r="Z582" s="69"/>
      <c r="AA582" s="69"/>
      <c r="AB582" s="69"/>
      <c r="AC582" s="69"/>
      <c r="AD582" s="69"/>
      <c r="AE582" s="69"/>
      <c r="AF582" s="69"/>
      <c r="AG582" s="69"/>
      <c r="AH582" s="69" t="s">
        <v>219</v>
      </c>
    </row>
    <row r="583" spans="2:34" ht="14.4">
      <c r="B583" s="27" t="e">
        <f>VLOOKUP(I583,raw_OCM!B:C,2,0)</f>
        <v>#N/A</v>
      </c>
      <c r="D583" t="b">
        <f t="shared" si="8"/>
        <v>0</v>
      </c>
      <c r="E583" s="27" t="str">
        <f>VLOOKUP(O583,'user list'!A:B,2,0)</f>
        <v>ITDD</v>
      </c>
      <c r="F583" s="69" t="s">
        <v>1125</v>
      </c>
      <c r="G583" s="69" t="s">
        <v>1126</v>
      </c>
      <c r="H583" s="171">
        <v>45812</v>
      </c>
      <c r="I583" s="69" t="s">
        <v>1127</v>
      </c>
      <c r="J583" s="69"/>
      <c r="K583" s="69"/>
      <c r="L583" s="69"/>
      <c r="M583" s="171">
        <v>45813</v>
      </c>
      <c r="N583" s="69" t="s">
        <v>784</v>
      </c>
      <c r="O583" s="69" t="s">
        <v>219</v>
      </c>
      <c r="P583" s="69">
        <v>1</v>
      </c>
      <c r="Q583" s="69"/>
      <c r="R583" s="69"/>
      <c r="S583" s="69"/>
      <c r="T583" s="69"/>
      <c r="U583" s="69" t="s">
        <v>809</v>
      </c>
      <c r="V583" s="69"/>
      <c r="W583" s="69"/>
      <c r="X583" s="69"/>
      <c r="Y583" s="69"/>
      <c r="Z583" s="69"/>
      <c r="AA583" s="69"/>
      <c r="AB583" s="69"/>
      <c r="AC583" s="69"/>
      <c r="AD583" s="69"/>
      <c r="AE583" s="69"/>
      <c r="AF583" s="69"/>
      <c r="AG583" s="69"/>
      <c r="AH583" s="69" t="s">
        <v>219</v>
      </c>
    </row>
    <row r="584" spans="2:34" ht="14.4">
      <c r="B584" s="27" t="e">
        <f>VLOOKUP(I584,raw_OCM!B:C,2,0)</f>
        <v>#N/A</v>
      </c>
      <c r="D584" t="b">
        <f t="shared" si="8"/>
        <v>0</v>
      </c>
      <c r="E584" s="27" t="str">
        <f>VLOOKUP(O584,'user list'!A:B,2,0)</f>
        <v>ITDD</v>
      </c>
      <c r="F584" s="69" t="s">
        <v>1128</v>
      </c>
      <c r="G584" s="69" t="s">
        <v>1126</v>
      </c>
      <c r="H584" s="171">
        <v>45812</v>
      </c>
      <c r="I584" s="69" t="s">
        <v>1129</v>
      </c>
      <c r="J584" s="69"/>
      <c r="K584" s="69"/>
      <c r="L584" s="69"/>
      <c r="M584" s="171">
        <v>45813</v>
      </c>
      <c r="N584" s="69" t="s">
        <v>784</v>
      </c>
      <c r="O584" s="69" t="s">
        <v>219</v>
      </c>
      <c r="P584" s="69">
        <v>1</v>
      </c>
      <c r="Q584" s="69"/>
      <c r="R584" s="69"/>
      <c r="S584" s="69"/>
      <c r="T584" s="69"/>
      <c r="U584" s="69" t="s">
        <v>809</v>
      </c>
      <c r="V584" s="69"/>
      <c r="W584" s="69"/>
      <c r="X584" s="69"/>
      <c r="Y584" s="69"/>
      <c r="Z584" s="69"/>
      <c r="AA584" s="69"/>
      <c r="AB584" s="69"/>
      <c r="AC584" s="69"/>
      <c r="AD584" s="69"/>
      <c r="AE584" s="69"/>
      <c r="AF584" s="69"/>
      <c r="AG584" s="69"/>
      <c r="AH584" s="69" t="s">
        <v>219</v>
      </c>
    </row>
    <row r="585" spans="2:34" ht="14.4">
      <c r="B585" s="27" t="e">
        <f>VLOOKUP(I585,raw_OCM!B:C,2,0)</f>
        <v>#N/A</v>
      </c>
      <c r="D585" t="b">
        <f t="shared" si="8"/>
        <v>0</v>
      </c>
      <c r="E585" s="27" t="str">
        <f>VLOOKUP(O585,'user list'!A:B,2,0)</f>
        <v>OCA</v>
      </c>
      <c r="F585" s="69" t="s">
        <v>1130</v>
      </c>
      <c r="G585" s="69" t="s">
        <v>1131</v>
      </c>
      <c r="H585" s="171">
        <v>45813</v>
      </c>
      <c r="I585" s="69" t="s">
        <v>1132</v>
      </c>
      <c r="J585" s="69"/>
      <c r="K585" s="69"/>
      <c r="L585" s="69"/>
      <c r="M585" s="171">
        <v>45813</v>
      </c>
      <c r="N585" s="69" t="s">
        <v>784</v>
      </c>
      <c r="O585" s="69" t="s">
        <v>228</v>
      </c>
      <c r="P585" s="69">
        <v>1</v>
      </c>
      <c r="Q585" s="69"/>
      <c r="R585" s="69"/>
      <c r="S585" s="69" t="s">
        <v>828</v>
      </c>
      <c r="T585" s="69"/>
      <c r="U585" s="69" t="s">
        <v>809</v>
      </c>
      <c r="V585" s="69"/>
      <c r="W585" s="69"/>
      <c r="X585" s="69"/>
      <c r="Y585" s="69"/>
      <c r="Z585" s="69"/>
      <c r="AA585" s="69"/>
      <c r="AB585" s="69"/>
      <c r="AC585" s="69"/>
      <c r="AD585" s="69"/>
      <c r="AE585" s="69"/>
      <c r="AF585" s="69"/>
      <c r="AG585" s="69"/>
      <c r="AH585" s="69" t="s">
        <v>212</v>
      </c>
    </row>
    <row r="586" spans="2:34" ht="14.4">
      <c r="B586" s="27" t="e">
        <f>VLOOKUP(I586,raw_OCM!B:C,2,0)</f>
        <v>#N/A</v>
      </c>
      <c r="D586" t="b">
        <f t="shared" si="8"/>
        <v>0</v>
      </c>
      <c r="E586" s="27" t="str">
        <f>VLOOKUP(O586,'user list'!A:B,2,0)</f>
        <v>OCM</v>
      </c>
      <c r="F586" s="69" t="s">
        <v>1723</v>
      </c>
      <c r="G586" s="69" t="s">
        <v>1811</v>
      </c>
      <c r="H586" s="171">
        <v>45812</v>
      </c>
      <c r="I586" s="69" t="s">
        <v>1812</v>
      </c>
      <c r="J586" s="69" t="s">
        <v>730</v>
      </c>
      <c r="K586" s="69"/>
      <c r="L586" s="69" t="s">
        <v>24</v>
      </c>
      <c r="M586" s="171">
        <v>45813</v>
      </c>
      <c r="N586" s="69" t="s">
        <v>358</v>
      </c>
      <c r="O586" s="69" t="s">
        <v>285</v>
      </c>
      <c r="P586" s="69">
        <v>1</v>
      </c>
      <c r="Q586" s="69"/>
      <c r="R586" s="69"/>
      <c r="S586" s="69" t="s">
        <v>43</v>
      </c>
      <c r="T586" s="69"/>
      <c r="U586" s="69"/>
      <c r="V586" s="69"/>
      <c r="W586" s="69"/>
      <c r="X586" s="69"/>
      <c r="Y586" s="69"/>
      <c r="Z586" s="69"/>
      <c r="AA586" s="69"/>
      <c r="AB586" s="69"/>
      <c r="AC586" s="69" t="s">
        <v>358</v>
      </c>
      <c r="AD586" s="69" t="s">
        <v>30</v>
      </c>
      <c r="AE586" s="69"/>
      <c r="AF586" s="69" t="s">
        <v>43</v>
      </c>
      <c r="AG586" s="69"/>
      <c r="AH586" s="69"/>
    </row>
    <row r="587" spans="2:34" ht="14.4">
      <c r="B587" s="27" t="e">
        <f>VLOOKUP(I587,raw_OCM!B:C,2,0)</f>
        <v>#N/A</v>
      </c>
      <c r="D587" t="b">
        <f t="shared" si="8"/>
        <v>0</v>
      </c>
      <c r="E587" s="27" t="str">
        <f>VLOOKUP(O587,'user list'!A:B,2,0)</f>
        <v>OCA</v>
      </c>
      <c r="F587" s="69" t="s">
        <v>1133</v>
      </c>
      <c r="G587" s="69" t="s">
        <v>1134</v>
      </c>
      <c r="H587" s="171">
        <v>45813</v>
      </c>
      <c r="I587" s="69" t="s">
        <v>1135</v>
      </c>
      <c r="J587" s="69"/>
      <c r="K587" s="69"/>
      <c r="L587" s="69"/>
      <c r="M587" s="171">
        <v>45813</v>
      </c>
      <c r="N587" s="69" t="s">
        <v>784</v>
      </c>
      <c r="O587" s="69" t="s">
        <v>228</v>
      </c>
      <c r="P587" s="69">
        <v>1</v>
      </c>
      <c r="Q587" s="69"/>
      <c r="R587" s="69"/>
      <c r="S587" s="69" t="s">
        <v>828</v>
      </c>
      <c r="T587" s="69"/>
      <c r="U587" s="69" t="s">
        <v>809</v>
      </c>
      <c r="V587" s="69"/>
      <c r="W587" s="69"/>
      <c r="X587" s="69"/>
      <c r="Y587" s="69"/>
      <c r="Z587" s="69"/>
      <c r="AA587" s="69"/>
      <c r="AB587" s="69"/>
      <c r="AC587" s="69"/>
      <c r="AD587" s="69"/>
      <c r="AE587" s="69"/>
      <c r="AF587" s="69"/>
      <c r="AG587" s="69"/>
      <c r="AH587" s="69" t="s">
        <v>212</v>
      </c>
    </row>
    <row r="588" spans="2:34" ht="14.4">
      <c r="B588" s="27" t="e">
        <f>VLOOKUP(I588,raw_OCM!B:C,2,0)</f>
        <v>#N/A</v>
      </c>
      <c r="D588" t="b">
        <f t="shared" ref="D588:D651" si="9">IF(E588="X",1)</f>
        <v>0</v>
      </c>
      <c r="E588" s="27" t="str">
        <f>VLOOKUP(O588,'user list'!A:B,2,0)</f>
        <v>QCYDO</v>
      </c>
      <c r="F588" s="69" t="s">
        <v>1136</v>
      </c>
      <c r="G588" s="69" t="s">
        <v>866</v>
      </c>
      <c r="H588" s="171">
        <v>45813</v>
      </c>
      <c r="I588" s="69" t="s">
        <v>1137</v>
      </c>
      <c r="J588" s="69"/>
      <c r="K588" s="69"/>
      <c r="L588" s="69"/>
      <c r="M588" s="171">
        <v>45813</v>
      </c>
      <c r="N588" s="69" t="s">
        <v>784</v>
      </c>
      <c r="O588" s="69" t="s">
        <v>270</v>
      </c>
      <c r="P588" s="69">
        <v>1</v>
      </c>
      <c r="Q588" s="69"/>
      <c r="R588" s="69"/>
      <c r="S588" s="69"/>
      <c r="T588" s="69"/>
      <c r="U588" s="69"/>
      <c r="V588" s="69"/>
      <c r="W588" s="69"/>
      <c r="X588" s="69"/>
      <c r="Y588" s="69"/>
      <c r="Z588" s="69"/>
      <c r="AA588" s="69"/>
      <c r="AB588" s="69"/>
      <c r="AC588" s="69"/>
      <c r="AD588" s="69"/>
      <c r="AE588" s="69"/>
      <c r="AF588" s="69"/>
      <c r="AG588" s="69"/>
      <c r="AH588" s="69" t="s">
        <v>207</v>
      </c>
    </row>
    <row r="589" spans="2:34" ht="14.4">
      <c r="B589" s="27" t="e">
        <f>VLOOKUP(I589,raw_OCM!B:C,2,0)</f>
        <v>#N/A</v>
      </c>
      <c r="D589" t="b">
        <f t="shared" si="9"/>
        <v>0</v>
      </c>
      <c r="E589" s="27" t="str">
        <f>VLOOKUP(O589,'user list'!A:B,2,0)</f>
        <v>QCYDO</v>
      </c>
      <c r="F589" s="69" t="s">
        <v>1138</v>
      </c>
      <c r="G589" s="69" t="s">
        <v>866</v>
      </c>
      <c r="H589" s="171">
        <v>45813</v>
      </c>
      <c r="I589" s="69" t="s">
        <v>1139</v>
      </c>
      <c r="J589" s="69"/>
      <c r="K589" s="69"/>
      <c r="L589" s="69"/>
      <c r="M589" s="171">
        <v>45813</v>
      </c>
      <c r="N589" s="69" t="s">
        <v>784</v>
      </c>
      <c r="O589" s="69" t="s">
        <v>270</v>
      </c>
      <c r="P589" s="69">
        <v>1</v>
      </c>
      <c r="Q589" s="69"/>
      <c r="R589" s="69"/>
      <c r="S589" s="69"/>
      <c r="T589" s="69"/>
      <c r="U589" s="69"/>
      <c r="V589" s="69"/>
      <c r="W589" s="69"/>
      <c r="X589" s="69"/>
      <c r="Y589" s="69"/>
      <c r="Z589" s="69"/>
      <c r="AA589" s="69"/>
      <c r="AB589" s="69"/>
      <c r="AC589" s="69"/>
      <c r="AD589" s="69"/>
      <c r="AE589" s="69"/>
      <c r="AF589" s="69"/>
      <c r="AG589" s="69"/>
      <c r="AH589" s="69" t="s">
        <v>207</v>
      </c>
    </row>
    <row r="590" spans="2:34" ht="14.4">
      <c r="B590" s="27" t="e">
        <f>VLOOKUP(I590,raw_OCM!B:C,2,0)</f>
        <v>#N/A</v>
      </c>
      <c r="D590" t="b">
        <f t="shared" si="9"/>
        <v>0</v>
      </c>
      <c r="E590" s="27" t="str">
        <f>VLOOKUP(O590,'user list'!A:B,2,0)</f>
        <v>QCYDO</v>
      </c>
      <c r="F590" s="69" t="s">
        <v>1625</v>
      </c>
      <c r="G590" s="69" t="s">
        <v>866</v>
      </c>
      <c r="H590" s="171">
        <v>45813</v>
      </c>
      <c r="I590" s="69" t="s">
        <v>1626</v>
      </c>
      <c r="J590" s="69"/>
      <c r="K590" s="69"/>
      <c r="L590" s="69"/>
      <c r="M590" s="171">
        <v>45813</v>
      </c>
      <c r="N590" s="69" t="s">
        <v>1743</v>
      </c>
      <c r="O590" s="69" t="s">
        <v>270</v>
      </c>
      <c r="P590" s="69">
        <v>1</v>
      </c>
      <c r="Q590" s="69"/>
      <c r="R590" s="69"/>
      <c r="S590" s="69"/>
      <c r="T590" s="69"/>
      <c r="U590" s="69"/>
      <c r="V590" s="69"/>
      <c r="W590" s="69"/>
      <c r="X590" s="69"/>
      <c r="Y590" s="69"/>
      <c r="Z590" s="69"/>
      <c r="AA590" s="69"/>
      <c r="AB590" s="69"/>
      <c r="AC590" s="69"/>
      <c r="AD590" s="69"/>
      <c r="AE590" s="69"/>
      <c r="AF590" s="69"/>
      <c r="AG590" s="69"/>
      <c r="AH590" s="69"/>
    </row>
    <row r="591" spans="2:34" ht="14.4">
      <c r="B591" s="27" t="str">
        <f>VLOOKUP(I591,raw_OCM!B:C,2,0)</f>
        <v>OCM</v>
      </c>
      <c r="D591" t="b">
        <f t="shared" si="9"/>
        <v>0</v>
      </c>
      <c r="E591" s="27" t="str">
        <f>VLOOKUP(O591,'user list'!A:B,2,0)</f>
        <v>OCM</v>
      </c>
      <c r="F591" s="69" t="s">
        <v>589</v>
      </c>
      <c r="G591" s="69" t="s">
        <v>590</v>
      </c>
      <c r="H591" s="171">
        <v>45813</v>
      </c>
      <c r="I591" s="69" t="s">
        <v>591</v>
      </c>
      <c r="J591" s="69"/>
      <c r="K591" s="69"/>
      <c r="L591" s="69" t="s">
        <v>17</v>
      </c>
      <c r="M591" s="171">
        <v>45813</v>
      </c>
      <c r="N591" s="69" t="s">
        <v>358</v>
      </c>
      <c r="O591" s="69" t="s">
        <v>285</v>
      </c>
      <c r="P591" s="69">
        <v>1</v>
      </c>
      <c r="Q591" s="69"/>
      <c r="R591" s="69"/>
      <c r="S591" s="69"/>
      <c r="T591" s="69"/>
      <c r="U591" s="69"/>
      <c r="V591" s="69" t="s">
        <v>592</v>
      </c>
      <c r="W591" s="69"/>
      <c r="X591" s="69" t="s">
        <v>593</v>
      </c>
      <c r="Y591" s="69" t="s">
        <v>467</v>
      </c>
      <c r="Z591" s="69" t="s">
        <v>352</v>
      </c>
      <c r="AA591" s="69"/>
      <c r="AB591" s="69"/>
      <c r="AC591" s="69" t="s">
        <v>391</v>
      </c>
      <c r="AD591" s="69"/>
      <c r="AE591" s="69"/>
      <c r="AF591" s="69" t="s">
        <v>43</v>
      </c>
      <c r="AG591" s="69"/>
      <c r="AH591" s="69"/>
    </row>
    <row r="592" spans="2:34" ht="14.4">
      <c r="B592" s="27" t="str">
        <f>VLOOKUP(I592,raw_OCM!B:C,2,0)</f>
        <v>OCM</v>
      </c>
      <c r="D592" t="b">
        <f t="shared" si="9"/>
        <v>0</v>
      </c>
      <c r="E592" s="27" t="str">
        <f>VLOOKUP(O592,'user list'!A:B,2,0)</f>
        <v>OCM</v>
      </c>
      <c r="F592" s="69" t="s">
        <v>604</v>
      </c>
      <c r="G592" s="69" t="s">
        <v>605</v>
      </c>
      <c r="H592" s="171">
        <v>45813</v>
      </c>
      <c r="I592" s="69" t="s">
        <v>606</v>
      </c>
      <c r="J592" s="69"/>
      <c r="K592" s="69"/>
      <c r="L592" s="69" t="s">
        <v>17</v>
      </c>
      <c r="M592" s="171">
        <v>45813</v>
      </c>
      <c r="N592" s="69" t="s">
        <v>358</v>
      </c>
      <c r="O592" s="69" t="s">
        <v>285</v>
      </c>
      <c r="P592" s="69">
        <v>1</v>
      </c>
      <c r="Q592" s="69"/>
      <c r="R592" s="69"/>
      <c r="S592" s="69"/>
      <c r="T592" s="69"/>
      <c r="U592" s="69"/>
      <c r="V592" s="69" t="s">
        <v>607</v>
      </c>
      <c r="W592" s="69"/>
      <c r="X592" s="69" t="s">
        <v>608</v>
      </c>
      <c r="Y592" s="69" t="s">
        <v>609</v>
      </c>
      <c r="Z592" s="69" t="s">
        <v>324</v>
      </c>
      <c r="AA592" s="69"/>
      <c r="AB592" s="69"/>
      <c r="AC592" s="69" t="s">
        <v>391</v>
      </c>
      <c r="AD592" s="69"/>
      <c r="AE592" s="69"/>
      <c r="AF592" s="69" t="s">
        <v>43</v>
      </c>
      <c r="AG592" s="69"/>
      <c r="AH592" s="69"/>
    </row>
    <row r="593" spans="2:34" ht="14.4">
      <c r="B593" s="27" t="e">
        <f>VLOOKUP(I593,raw_OCM!B:C,2,0)</f>
        <v>#N/A</v>
      </c>
      <c r="D593" t="b">
        <f t="shared" si="9"/>
        <v>0</v>
      </c>
      <c r="E593" s="27" t="str">
        <f>VLOOKUP(O593,'user list'!A:B,2,0)</f>
        <v>CPDD</v>
      </c>
      <c r="F593" s="69" t="s">
        <v>1140</v>
      </c>
      <c r="G593" s="69" t="s">
        <v>119</v>
      </c>
      <c r="H593" s="171">
        <v>45813</v>
      </c>
      <c r="I593" s="69" t="s">
        <v>1141</v>
      </c>
      <c r="J593" s="69"/>
      <c r="K593" s="171">
        <v>45821</v>
      </c>
      <c r="L593" s="69"/>
      <c r="M593" s="171">
        <v>45813</v>
      </c>
      <c r="N593" s="69" t="s">
        <v>784</v>
      </c>
      <c r="O593" s="69" t="s">
        <v>205</v>
      </c>
      <c r="P593" s="69">
        <v>1</v>
      </c>
      <c r="Q593" s="69"/>
      <c r="R593" s="69"/>
      <c r="S593" s="69" t="s">
        <v>1077</v>
      </c>
      <c r="T593" s="69" t="s">
        <v>1142</v>
      </c>
      <c r="U593" s="69" t="s">
        <v>809</v>
      </c>
      <c r="V593" s="69"/>
      <c r="W593" s="69"/>
      <c r="X593" s="69"/>
      <c r="Y593" s="69"/>
      <c r="Z593" s="69"/>
      <c r="AA593" s="69"/>
      <c r="AB593" s="69"/>
      <c r="AC593" s="69"/>
      <c r="AD593" s="69"/>
      <c r="AE593" s="69"/>
      <c r="AF593" s="69"/>
      <c r="AG593" s="69"/>
      <c r="AH593" s="69" t="s">
        <v>198</v>
      </c>
    </row>
    <row r="594" spans="2:34" ht="14.4">
      <c r="B594" s="27" t="e">
        <f>VLOOKUP(I594,raw_OCM!B:C,2,0)</f>
        <v>#N/A</v>
      </c>
      <c r="D594" t="b">
        <f t="shared" si="9"/>
        <v>0</v>
      </c>
      <c r="E594" s="27" t="str">
        <f>VLOOKUP(O594,'user list'!A:B,2,0)</f>
        <v>DOE</v>
      </c>
      <c r="F594" s="69" t="s">
        <v>1143</v>
      </c>
      <c r="G594" s="69" t="s">
        <v>69</v>
      </c>
      <c r="H594" s="171">
        <v>45813</v>
      </c>
      <c r="I594" s="69" t="s">
        <v>1144</v>
      </c>
      <c r="J594" s="69"/>
      <c r="K594" s="69"/>
      <c r="L594" s="69"/>
      <c r="M594" s="171">
        <v>45813</v>
      </c>
      <c r="N594" s="69" t="s">
        <v>784</v>
      </c>
      <c r="O594" s="69" t="s">
        <v>212</v>
      </c>
      <c r="P594" s="69">
        <v>1</v>
      </c>
      <c r="Q594" s="69" t="s">
        <v>1143</v>
      </c>
      <c r="R594" s="69" t="s">
        <v>275</v>
      </c>
      <c r="S594" s="69" t="s">
        <v>805</v>
      </c>
      <c r="T594" s="69"/>
      <c r="U594" s="69" t="s">
        <v>787</v>
      </c>
      <c r="V594" s="69"/>
      <c r="W594" s="69"/>
      <c r="X594" s="69"/>
      <c r="Y594" s="69"/>
      <c r="Z594" s="69"/>
      <c r="AA594" s="69"/>
      <c r="AB594" s="69"/>
      <c r="AC594" s="69"/>
      <c r="AD594" s="69"/>
      <c r="AE594" s="69"/>
      <c r="AF594" s="69"/>
      <c r="AG594" s="69"/>
      <c r="AH594" s="69" t="s">
        <v>200</v>
      </c>
    </row>
    <row r="595" spans="2:34" ht="14.4">
      <c r="B595" s="27" t="e">
        <f>VLOOKUP(I595,raw_OCM!B:C,2,0)</f>
        <v>#N/A</v>
      </c>
      <c r="D595" t="b">
        <f t="shared" si="9"/>
        <v>0</v>
      </c>
      <c r="E595" s="27" t="str">
        <f>VLOOKUP(O595,'user list'!A:B,2,0)</f>
        <v>OSSP</v>
      </c>
      <c r="F595" s="69" t="s">
        <v>1171</v>
      </c>
      <c r="G595" s="69" t="s">
        <v>77</v>
      </c>
      <c r="H595" s="171">
        <v>45813</v>
      </c>
      <c r="I595" s="69" t="s">
        <v>1813</v>
      </c>
      <c r="J595" s="69" t="s">
        <v>1170</v>
      </c>
      <c r="K595" s="69"/>
      <c r="L595" s="69" t="s">
        <v>1720</v>
      </c>
      <c r="M595" s="171">
        <v>45813</v>
      </c>
      <c r="N595" s="69" t="s">
        <v>1433</v>
      </c>
      <c r="O595" s="69" t="s">
        <v>255</v>
      </c>
      <c r="P595" s="69">
        <v>738</v>
      </c>
      <c r="Q595" s="69"/>
      <c r="R595" s="69"/>
      <c r="S595" s="69"/>
      <c r="T595" s="69"/>
      <c r="U595" s="69"/>
      <c r="V595" s="69"/>
      <c r="W595" s="69"/>
      <c r="X595" s="69"/>
      <c r="Y595" s="69"/>
      <c r="Z595" s="69"/>
      <c r="AA595" s="69"/>
      <c r="AB595" s="69"/>
      <c r="AC595" s="69"/>
      <c r="AD595" s="69"/>
      <c r="AE595" s="69"/>
      <c r="AF595" s="69"/>
      <c r="AG595" s="69"/>
      <c r="AH595" s="69"/>
    </row>
    <row r="596" spans="2:34" ht="14.4">
      <c r="B596" s="27" t="e">
        <f>VLOOKUP(I596,raw_OCM!B:C,2,0)</f>
        <v>#N/A</v>
      </c>
      <c r="D596" t="b">
        <f t="shared" si="9"/>
        <v>0</v>
      </c>
      <c r="E596" s="27" t="str">
        <f>VLOOKUP(O596,'user list'!A:B,2,0)</f>
        <v>OSSP</v>
      </c>
      <c r="F596" s="69" t="s">
        <v>1814</v>
      </c>
      <c r="G596" s="69" t="s">
        <v>77</v>
      </c>
      <c r="H596" s="171">
        <v>45813</v>
      </c>
      <c r="I596" s="69" t="s">
        <v>1815</v>
      </c>
      <c r="J596" s="69" t="s">
        <v>1816</v>
      </c>
      <c r="K596" s="69"/>
      <c r="L596" s="69" t="s">
        <v>1720</v>
      </c>
      <c r="M596" s="171">
        <v>45813</v>
      </c>
      <c r="N596" s="69" t="s">
        <v>1433</v>
      </c>
      <c r="O596" s="69" t="s">
        <v>255</v>
      </c>
      <c r="P596" s="69">
        <v>735</v>
      </c>
      <c r="Q596" s="69"/>
      <c r="R596" s="69"/>
      <c r="S596" s="69"/>
      <c r="T596" s="69"/>
      <c r="U596" s="69"/>
      <c r="V596" s="69"/>
      <c r="W596" s="69"/>
      <c r="X596" s="69"/>
      <c r="Y596" s="69"/>
      <c r="Z596" s="69"/>
      <c r="AA596" s="69"/>
      <c r="AB596" s="69"/>
      <c r="AC596" s="69"/>
      <c r="AD596" s="69"/>
      <c r="AE596" s="69"/>
      <c r="AF596" s="69"/>
      <c r="AG596" s="69"/>
      <c r="AH596" s="69"/>
    </row>
    <row r="597" spans="2:34" ht="14.4">
      <c r="B597" s="27" t="e">
        <f>VLOOKUP(I597,raw_OCM!B:C,2,0)</f>
        <v>#N/A</v>
      </c>
      <c r="D597" t="b">
        <f t="shared" si="9"/>
        <v>0</v>
      </c>
      <c r="E597" s="27" t="str">
        <f>VLOOKUP(O597,'user list'!A:B,2,0)</f>
        <v>CTO</v>
      </c>
      <c r="F597" s="69" t="s">
        <v>1145</v>
      </c>
      <c r="G597" s="69" t="s">
        <v>758</v>
      </c>
      <c r="H597" s="171">
        <v>45812</v>
      </c>
      <c r="I597" s="69" t="s">
        <v>1146</v>
      </c>
      <c r="J597" s="69"/>
      <c r="K597" s="69"/>
      <c r="L597" s="69"/>
      <c r="M597" s="171">
        <v>45813</v>
      </c>
      <c r="N597" s="69" t="s">
        <v>784</v>
      </c>
      <c r="O597" s="69" t="s">
        <v>207</v>
      </c>
      <c r="P597" s="69">
        <v>1</v>
      </c>
      <c r="Q597" s="69"/>
      <c r="R597" s="69"/>
      <c r="S597" s="69"/>
      <c r="T597" s="69"/>
      <c r="U597" s="69"/>
      <c r="V597" s="69"/>
      <c r="W597" s="69"/>
      <c r="X597" s="69"/>
      <c r="Y597" s="69"/>
      <c r="Z597" s="69"/>
      <c r="AA597" s="69"/>
      <c r="AB597" s="69"/>
      <c r="AC597" s="69"/>
      <c r="AD597" s="69"/>
      <c r="AE597" s="69"/>
      <c r="AF597" s="69"/>
      <c r="AG597" s="69"/>
      <c r="AH597" s="69" t="s">
        <v>219</v>
      </c>
    </row>
    <row r="598" spans="2:34" ht="14.4">
      <c r="B598" s="27" t="e">
        <f>VLOOKUP(I598,raw_OCM!B:C,2,0)</f>
        <v>#N/A</v>
      </c>
      <c r="D598" t="b">
        <f t="shared" si="9"/>
        <v>0</v>
      </c>
      <c r="E598" s="27" t="str">
        <f>VLOOKUP(O598,'user list'!A:B,2,0)</f>
        <v>CTO</v>
      </c>
      <c r="F598" s="69" t="s">
        <v>1147</v>
      </c>
      <c r="G598" s="69" t="s">
        <v>758</v>
      </c>
      <c r="H598" s="171">
        <v>45812</v>
      </c>
      <c r="I598" s="69" t="s">
        <v>1148</v>
      </c>
      <c r="J598" s="69"/>
      <c r="K598" s="69"/>
      <c r="L598" s="69"/>
      <c r="M598" s="171">
        <v>45813</v>
      </c>
      <c r="N598" s="69" t="s">
        <v>784</v>
      </c>
      <c r="O598" s="69" t="s">
        <v>207</v>
      </c>
      <c r="P598" s="69">
        <v>1</v>
      </c>
      <c r="Q598" s="69"/>
      <c r="R598" s="69"/>
      <c r="S598" s="69"/>
      <c r="T598" s="69"/>
      <c r="U598" s="69" t="s">
        <v>809</v>
      </c>
      <c r="V598" s="69"/>
      <c r="W598" s="69"/>
      <c r="X598" s="69"/>
      <c r="Y598" s="69"/>
      <c r="Z598" s="69"/>
      <c r="AA598" s="69"/>
      <c r="AB598" s="69"/>
      <c r="AC598" s="69"/>
      <c r="AD598" s="69"/>
      <c r="AE598" s="69"/>
      <c r="AF598" s="69"/>
      <c r="AG598" s="69"/>
      <c r="AH598" s="69" t="s">
        <v>227</v>
      </c>
    </row>
    <row r="599" spans="2:34" ht="14.4">
      <c r="B599" s="27" t="e">
        <f>VLOOKUP(I599,raw_OCM!B:C,2,0)</f>
        <v>#N/A</v>
      </c>
      <c r="D599" t="b">
        <f t="shared" si="9"/>
        <v>0</v>
      </c>
      <c r="E599" s="27" t="str">
        <f>VLOOKUP(O599,'user list'!A:B,2,0)</f>
        <v>DPOS</v>
      </c>
      <c r="F599" s="69" t="s">
        <v>1149</v>
      </c>
      <c r="G599" s="69" t="s">
        <v>70</v>
      </c>
      <c r="H599" s="171">
        <v>45806</v>
      </c>
      <c r="I599" s="69" t="s">
        <v>1150</v>
      </c>
      <c r="J599" s="69"/>
      <c r="K599" s="69"/>
      <c r="L599" s="69"/>
      <c r="M599" s="171">
        <v>45813</v>
      </c>
      <c r="N599" s="69" t="s">
        <v>784</v>
      </c>
      <c r="O599" s="69" t="s">
        <v>213</v>
      </c>
      <c r="P599" s="69">
        <v>1</v>
      </c>
      <c r="Q599" s="69"/>
      <c r="R599" s="69"/>
      <c r="S599" s="69"/>
      <c r="T599" s="69"/>
      <c r="U599" s="69" t="s">
        <v>809</v>
      </c>
      <c r="V599" s="69"/>
      <c r="W599" s="69"/>
      <c r="X599" s="69"/>
      <c r="Y599" s="69"/>
      <c r="Z599" s="69"/>
      <c r="AA599" s="69"/>
      <c r="AB599" s="69"/>
      <c r="AC599" s="69"/>
      <c r="AD599" s="69"/>
      <c r="AE599" s="69"/>
      <c r="AF599" s="69"/>
      <c r="AG599" s="69"/>
      <c r="AH599" s="69" t="s">
        <v>194</v>
      </c>
    </row>
    <row r="600" spans="2:34" ht="14.4">
      <c r="B600" s="27" t="e">
        <f>VLOOKUP(I600,raw_OCM!B:C,2,0)</f>
        <v>#N/A</v>
      </c>
      <c r="D600" t="b">
        <f t="shared" si="9"/>
        <v>0</v>
      </c>
      <c r="E600" s="27" t="str">
        <f>VLOOKUP(O600,'user list'!A:B,2,0)</f>
        <v>DPOS</v>
      </c>
      <c r="F600" s="69" t="s">
        <v>1151</v>
      </c>
      <c r="G600" s="69" t="s">
        <v>70</v>
      </c>
      <c r="H600" s="171">
        <v>45697</v>
      </c>
      <c r="I600" s="69" t="s">
        <v>1152</v>
      </c>
      <c r="J600" s="69"/>
      <c r="K600" s="69"/>
      <c r="L600" s="69"/>
      <c r="M600" s="171">
        <v>45813</v>
      </c>
      <c r="N600" s="69" t="s">
        <v>784</v>
      </c>
      <c r="O600" s="69" t="s">
        <v>213</v>
      </c>
      <c r="P600" s="69">
        <v>1</v>
      </c>
      <c r="Q600" s="69"/>
      <c r="R600" s="69"/>
      <c r="S600" s="69"/>
      <c r="T600" s="69"/>
      <c r="U600" s="69" t="s">
        <v>809</v>
      </c>
      <c r="V600" s="69"/>
      <c r="W600" s="69"/>
      <c r="X600" s="69"/>
      <c r="Y600" s="69"/>
      <c r="Z600" s="69"/>
      <c r="AA600" s="69"/>
      <c r="AB600" s="69"/>
      <c r="AC600" s="69"/>
      <c r="AD600" s="69"/>
      <c r="AE600" s="69"/>
      <c r="AF600" s="69"/>
      <c r="AG600" s="69"/>
      <c r="AH600" s="69" t="s">
        <v>194</v>
      </c>
    </row>
    <row r="601" spans="2:34" ht="14.4">
      <c r="B601" s="27" t="e">
        <f>VLOOKUP(I601,raw_OCM!B:C,2,0)</f>
        <v>#N/A</v>
      </c>
      <c r="D601" t="b">
        <f t="shared" si="9"/>
        <v>0</v>
      </c>
      <c r="E601" s="27" t="str">
        <f>VLOOKUP(O601,'user list'!A:B,2,0)</f>
        <v>DPOS</v>
      </c>
      <c r="F601" s="69" t="s">
        <v>1153</v>
      </c>
      <c r="G601" s="69" t="s">
        <v>70</v>
      </c>
      <c r="H601" s="171">
        <v>45659</v>
      </c>
      <c r="I601" s="69" t="s">
        <v>1154</v>
      </c>
      <c r="J601" s="69"/>
      <c r="K601" s="69"/>
      <c r="L601" s="69"/>
      <c r="M601" s="171">
        <v>45813</v>
      </c>
      <c r="N601" s="69" t="s">
        <v>784</v>
      </c>
      <c r="O601" s="69" t="s">
        <v>213</v>
      </c>
      <c r="P601" s="69">
        <v>1</v>
      </c>
      <c r="Q601" s="69"/>
      <c r="R601" s="69"/>
      <c r="S601" s="69"/>
      <c r="T601" s="69"/>
      <c r="U601" s="69" t="s">
        <v>809</v>
      </c>
      <c r="V601" s="69"/>
      <c r="W601" s="69"/>
      <c r="X601" s="69"/>
      <c r="Y601" s="69"/>
      <c r="Z601" s="69"/>
      <c r="AA601" s="69"/>
      <c r="AB601" s="69"/>
      <c r="AC601" s="69"/>
      <c r="AD601" s="69"/>
      <c r="AE601" s="69"/>
      <c r="AF601" s="69"/>
      <c r="AG601" s="69"/>
      <c r="AH601" s="69" t="s">
        <v>203</v>
      </c>
    </row>
    <row r="602" spans="2:34" ht="14.4">
      <c r="B602" s="27" t="e">
        <f>VLOOKUP(I602,raw_OCM!B:C,2,0)</f>
        <v>#N/A</v>
      </c>
      <c r="D602" t="b">
        <f t="shared" si="9"/>
        <v>0</v>
      </c>
      <c r="E602" s="27" t="str">
        <f>VLOOKUP(O602,'user list'!A:B,2,0)</f>
        <v>MDAD</v>
      </c>
      <c r="F602" s="69" t="s">
        <v>1155</v>
      </c>
      <c r="G602" s="69" t="s">
        <v>42</v>
      </c>
      <c r="H602" s="171">
        <v>45812</v>
      </c>
      <c r="I602" s="69" t="s">
        <v>1156</v>
      </c>
      <c r="J602" s="69"/>
      <c r="K602" s="69"/>
      <c r="L602" s="69"/>
      <c r="M602" s="171">
        <v>45813</v>
      </c>
      <c r="N602" s="69" t="s">
        <v>784</v>
      </c>
      <c r="O602" s="69" t="s">
        <v>223</v>
      </c>
      <c r="P602" s="69">
        <v>1</v>
      </c>
      <c r="Q602" s="69"/>
      <c r="R602" s="69"/>
      <c r="S602" s="69" t="s">
        <v>828</v>
      </c>
      <c r="T602" s="69"/>
      <c r="U602" s="69" t="s">
        <v>809</v>
      </c>
      <c r="V602" s="69"/>
      <c r="W602" s="69"/>
      <c r="X602" s="69"/>
      <c r="Y602" s="69"/>
      <c r="Z602" s="69"/>
      <c r="AA602" s="69"/>
      <c r="AB602" s="69"/>
      <c r="AC602" s="69"/>
      <c r="AD602" s="69"/>
      <c r="AE602" s="69"/>
      <c r="AF602" s="69"/>
      <c r="AG602" s="69"/>
      <c r="AH602" s="69" t="s">
        <v>227</v>
      </c>
    </row>
    <row r="603" spans="2:34" ht="14.4">
      <c r="B603" s="27" t="e">
        <f>VLOOKUP(I603,raw_OCM!B:C,2,0)</f>
        <v>#N/A</v>
      </c>
      <c r="D603" t="b">
        <f t="shared" si="9"/>
        <v>0</v>
      </c>
      <c r="E603" s="27" t="str">
        <f>VLOOKUP(O603,'user list'!A:B,2,0)</f>
        <v>OCA</v>
      </c>
      <c r="F603" s="69" t="s">
        <v>1157</v>
      </c>
      <c r="G603" s="69" t="s">
        <v>1131</v>
      </c>
      <c r="H603" s="171">
        <v>45813</v>
      </c>
      <c r="I603" s="69" t="s">
        <v>1158</v>
      </c>
      <c r="J603" s="69"/>
      <c r="K603" s="69"/>
      <c r="L603" s="69"/>
      <c r="M603" s="171">
        <v>45813</v>
      </c>
      <c r="N603" s="69" t="s">
        <v>784</v>
      </c>
      <c r="O603" s="69" t="s">
        <v>228</v>
      </c>
      <c r="P603" s="69">
        <v>1</v>
      </c>
      <c r="Q603" s="69"/>
      <c r="R603" s="69"/>
      <c r="S603" s="69" t="s">
        <v>828</v>
      </c>
      <c r="T603" s="69"/>
      <c r="U603" s="69" t="s">
        <v>787</v>
      </c>
      <c r="V603" s="69"/>
      <c r="W603" s="69"/>
      <c r="X603" s="69"/>
      <c r="Y603" s="69"/>
      <c r="Z603" s="69"/>
      <c r="AA603" s="69"/>
      <c r="AB603" s="69"/>
      <c r="AC603" s="69"/>
      <c r="AD603" s="69"/>
      <c r="AE603" s="69"/>
      <c r="AF603" s="69"/>
      <c r="AG603" s="69"/>
      <c r="AH603" s="69" t="s">
        <v>268</v>
      </c>
    </row>
    <row r="604" spans="2:34" ht="14.4">
      <c r="B604" s="27" t="str">
        <f>VLOOKUP(I604,raw_OCM!B:C,2,0)</f>
        <v>OCM</v>
      </c>
      <c r="D604" t="b">
        <f t="shared" si="9"/>
        <v>0</v>
      </c>
      <c r="E604" s="27" t="str">
        <f>VLOOKUP(O604,'user list'!A:B,2,0)</f>
        <v>OCM</v>
      </c>
      <c r="F604" s="69" t="s">
        <v>614</v>
      </c>
      <c r="G604" s="69" t="s">
        <v>615</v>
      </c>
      <c r="H604" s="171">
        <v>45813</v>
      </c>
      <c r="I604" s="69" t="s">
        <v>616</v>
      </c>
      <c r="J604" s="69"/>
      <c r="K604" s="69"/>
      <c r="L604" s="69" t="s">
        <v>17</v>
      </c>
      <c r="M604" s="171">
        <v>45813</v>
      </c>
      <c r="N604" s="69" t="s">
        <v>358</v>
      </c>
      <c r="O604" s="69" t="s">
        <v>285</v>
      </c>
      <c r="P604" s="69">
        <v>1</v>
      </c>
      <c r="Q604" s="69"/>
      <c r="R604" s="69"/>
      <c r="S604" s="69"/>
      <c r="T604" s="69"/>
      <c r="U604" s="69"/>
      <c r="V604" s="69" t="s">
        <v>617</v>
      </c>
      <c r="W604" s="69"/>
      <c r="X604" s="69" t="s">
        <v>618</v>
      </c>
      <c r="Y604" s="69" t="s">
        <v>619</v>
      </c>
      <c r="Z604" s="69" t="s">
        <v>352</v>
      </c>
      <c r="AA604" s="69"/>
      <c r="AB604" s="69"/>
      <c r="AC604" s="69" t="s">
        <v>391</v>
      </c>
      <c r="AD604" s="69"/>
      <c r="AE604" s="69"/>
      <c r="AF604" s="69" t="s">
        <v>43</v>
      </c>
      <c r="AG604" s="69"/>
      <c r="AH604" s="69"/>
    </row>
    <row r="605" spans="2:34" ht="14.4">
      <c r="B605" s="27" t="e">
        <f>VLOOKUP(I605,raw_OCM!B:C,2,0)</f>
        <v>#N/A</v>
      </c>
      <c r="D605" t="b">
        <f t="shared" si="9"/>
        <v>0</v>
      </c>
      <c r="E605" s="27" t="str">
        <f>VLOOKUP(O605,'user list'!A:B,2,0)</f>
        <v>OCAs</v>
      </c>
      <c r="F605" s="69" t="s">
        <v>1159</v>
      </c>
      <c r="G605" s="69" t="s">
        <v>45</v>
      </c>
      <c r="H605" s="171">
        <v>45811</v>
      </c>
      <c r="I605" s="69" t="s">
        <v>1160</v>
      </c>
      <c r="J605" s="69"/>
      <c r="K605" s="69"/>
      <c r="L605" s="69"/>
      <c r="M605" s="171">
        <v>45813</v>
      </c>
      <c r="N605" s="69" t="s">
        <v>784</v>
      </c>
      <c r="O605" s="69" t="s">
        <v>279</v>
      </c>
      <c r="P605" s="69">
        <v>1</v>
      </c>
      <c r="Q605" s="69"/>
      <c r="R605" s="69"/>
      <c r="S605" s="69"/>
      <c r="T605" s="69"/>
      <c r="U605" s="69"/>
      <c r="V605" s="69"/>
      <c r="W605" s="69"/>
      <c r="X605" s="69"/>
      <c r="Y605" s="69"/>
      <c r="Z605" s="69"/>
      <c r="AA605" s="69"/>
      <c r="AB605" s="69"/>
      <c r="AC605" s="69"/>
      <c r="AD605" s="69"/>
      <c r="AE605" s="69"/>
      <c r="AF605" s="69"/>
      <c r="AG605" s="69"/>
      <c r="AH605" s="69" t="s">
        <v>216</v>
      </c>
    </row>
    <row r="606" spans="2:34" ht="14.4">
      <c r="B606" s="27" t="e">
        <f>VLOOKUP(I606,raw_OCM!B:C,2,0)</f>
        <v>#N/A</v>
      </c>
      <c r="D606" t="b">
        <f t="shared" si="9"/>
        <v>0</v>
      </c>
      <c r="E606" s="27" t="str">
        <f>VLOOKUP(O606,'user list'!A:B,2,0)</f>
        <v>OCAs</v>
      </c>
      <c r="F606" s="69" t="s">
        <v>1161</v>
      </c>
      <c r="G606" s="69" t="s">
        <v>45</v>
      </c>
      <c r="H606" s="171">
        <v>45811</v>
      </c>
      <c r="I606" s="69" t="s">
        <v>1162</v>
      </c>
      <c r="J606" s="69"/>
      <c r="K606" s="69"/>
      <c r="L606" s="69"/>
      <c r="M606" s="171">
        <v>45813</v>
      </c>
      <c r="N606" s="69" t="s">
        <v>784</v>
      </c>
      <c r="O606" s="69" t="s">
        <v>279</v>
      </c>
      <c r="P606" s="69">
        <v>1</v>
      </c>
      <c r="Q606" s="69"/>
      <c r="R606" s="69"/>
      <c r="S606" s="69"/>
      <c r="T606" s="69"/>
      <c r="U606" s="69"/>
      <c r="V606" s="69"/>
      <c r="W606" s="69"/>
      <c r="X606" s="69"/>
      <c r="Y606" s="69"/>
      <c r="Z606" s="69"/>
      <c r="AA606" s="69"/>
      <c r="AB606" s="69"/>
      <c r="AC606" s="69"/>
      <c r="AD606" s="69"/>
      <c r="AE606" s="69"/>
      <c r="AF606" s="69"/>
      <c r="AG606" s="69"/>
      <c r="AH606" s="69" t="s">
        <v>216</v>
      </c>
    </row>
    <row r="607" spans="2:34" ht="14.4">
      <c r="B607" s="27" t="e">
        <f>VLOOKUP(I607,raw_OCM!B:C,2,0)</f>
        <v>#N/A</v>
      </c>
      <c r="D607" t="b">
        <f t="shared" si="9"/>
        <v>0</v>
      </c>
      <c r="E607" s="27" t="str">
        <f>VLOOKUP(O607,'user list'!A:B,2,0)</f>
        <v>OCAs</v>
      </c>
      <c r="F607" s="69" t="s">
        <v>1163</v>
      </c>
      <c r="G607" s="69" t="s">
        <v>45</v>
      </c>
      <c r="H607" s="171">
        <v>45812</v>
      </c>
      <c r="I607" s="69" t="s">
        <v>1164</v>
      </c>
      <c r="J607" s="69"/>
      <c r="K607" s="69"/>
      <c r="L607" s="69"/>
      <c r="M607" s="171">
        <v>45813</v>
      </c>
      <c r="N607" s="69" t="s">
        <v>784</v>
      </c>
      <c r="O607" s="69" t="s">
        <v>279</v>
      </c>
      <c r="P607" s="69">
        <v>1</v>
      </c>
      <c r="Q607" s="69"/>
      <c r="R607" s="69"/>
      <c r="S607" s="69"/>
      <c r="T607" s="69"/>
      <c r="U607" s="69"/>
      <c r="V607" s="69"/>
      <c r="W607" s="69"/>
      <c r="X607" s="69"/>
      <c r="Y607" s="69"/>
      <c r="Z607" s="69"/>
      <c r="AA607" s="69"/>
      <c r="AB607" s="69"/>
      <c r="AC607" s="69"/>
      <c r="AD607" s="69"/>
      <c r="AE607" s="69"/>
      <c r="AF607" s="69"/>
      <c r="AG607" s="69"/>
      <c r="AH607" s="69" t="s">
        <v>216</v>
      </c>
    </row>
    <row r="608" spans="2:34" ht="14.4">
      <c r="B608" s="27" t="e">
        <f>VLOOKUP(I608,raw_OCM!B:C,2,0)</f>
        <v>#N/A</v>
      </c>
      <c r="D608" t="b">
        <f t="shared" si="9"/>
        <v>0</v>
      </c>
      <c r="E608" s="27" t="str">
        <f>VLOOKUP(O608,'user list'!A:B,2,0)</f>
        <v>OCAs</v>
      </c>
      <c r="F608" s="69" t="s">
        <v>1817</v>
      </c>
      <c r="G608" s="69" t="s">
        <v>1818</v>
      </c>
      <c r="H608" s="171">
        <v>45805</v>
      </c>
      <c r="I608" s="69" t="s">
        <v>1819</v>
      </c>
      <c r="J608" s="69"/>
      <c r="K608" s="69"/>
      <c r="L608" s="69"/>
      <c r="M608" s="171">
        <v>45813</v>
      </c>
      <c r="N608" s="69" t="s">
        <v>1804</v>
      </c>
      <c r="O608" s="69" t="s">
        <v>279</v>
      </c>
      <c r="P608" s="69">
        <v>1</v>
      </c>
      <c r="Q608" s="69"/>
      <c r="R608" s="69"/>
      <c r="S608" s="69"/>
      <c r="T608" s="69"/>
      <c r="U608" s="69"/>
      <c r="V608" s="69"/>
      <c r="W608" s="69"/>
      <c r="X608" s="69"/>
      <c r="Y608" s="69"/>
      <c r="Z608" s="69"/>
      <c r="AA608" s="69"/>
      <c r="AB608" s="69"/>
      <c r="AC608" s="69"/>
      <c r="AD608" s="69"/>
      <c r="AE608" s="69"/>
      <c r="AF608" s="69"/>
      <c r="AG608" s="69"/>
      <c r="AH608" s="69" t="s">
        <v>205</v>
      </c>
    </row>
    <row r="609" spans="2:34" ht="14.4">
      <c r="B609" s="27" t="e">
        <f>VLOOKUP(I609,raw_OCM!B:C,2,0)</f>
        <v>#N/A</v>
      </c>
      <c r="D609" t="b">
        <f t="shared" si="9"/>
        <v>0</v>
      </c>
      <c r="E609" s="27" t="str">
        <f>VLOOKUP(O609,'user list'!A:B,2,0)</f>
        <v>OCM</v>
      </c>
      <c r="F609" s="69" t="s">
        <v>1726</v>
      </c>
      <c r="G609" s="69" t="s">
        <v>1820</v>
      </c>
      <c r="H609" s="171">
        <v>45812</v>
      </c>
      <c r="I609" s="69" t="s">
        <v>1821</v>
      </c>
      <c r="J609" s="69" t="s">
        <v>740</v>
      </c>
      <c r="K609" s="69"/>
      <c r="L609" s="69" t="s">
        <v>24</v>
      </c>
      <c r="M609" s="171">
        <v>45813</v>
      </c>
      <c r="N609" s="69" t="s">
        <v>358</v>
      </c>
      <c r="O609" s="69" t="s">
        <v>285</v>
      </c>
      <c r="P609" s="69">
        <v>1</v>
      </c>
      <c r="Q609" s="69"/>
      <c r="R609" s="69"/>
      <c r="S609" s="69" t="s">
        <v>43</v>
      </c>
      <c r="T609" s="69"/>
      <c r="U609" s="69"/>
      <c r="V609" s="69"/>
      <c r="W609" s="69"/>
      <c r="X609" s="69"/>
      <c r="Y609" s="69"/>
      <c r="Z609" s="69"/>
      <c r="AA609" s="69"/>
      <c r="AB609" s="69"/>
      <c r="AC609" s="69" t="s">
        <v>358</v>
      </c>
      <c r="AD609" s="69" t="s">
        <v>30</v>
      </c>
      <c r="AE609" s="69"/>
      <c r="AF609" s="69" t="s">
        <v>43</v>
      </c>
      <c r="AG609" s="69"/>
      <c r="AH609" s="69"/>
    </row>
    <row r="610" spans="2:34" ht="14.4">
      <c r="B610" s="27" t="str">
        <f>VLOOKUP(I610,raw_OCM!B:C,2,0)</f>
        <v>OCM</v>
      </c>
      <c r="D610" t="b">
        <f t="shared" si="9"/>
        <v>0</v>
      </c>
      <c r="E610" s="27" t="str">
        <f>VLOOKUP(O610,'user list'!A:B,2,0)</f>
        <v>OCM</v>
      </c>
      <c r="F610" s="69" t="s">
        <v>624</v>
      </c>
      <c r="G610" s="69" t="s">
        <v>625</v>
      </c>
      <c r="H610" s="171">
        <v>45813</v>
      </c>
      <c r="I610" s="69" t="s">
        <v>626</v>
      </c>
      <c r="J610" s="69"/>
      <c r="K610" s="69"/>
      <c r="L610" s="69" t="s">
        <v>17</v>
      </c>
      <c r="M610" s="171">
        <v>45813</v>
      </c>
      <c r="N610" s="69" t="s">
        <v>358</v>
      </c>
      <c r="O610" s="69" t="s">
        <v>285</v>
      </c>
      <c r="P610" s="69">
        <v>1</v>
      </c>
      <c r="Q610" s="69"/>
      <c r="R610" s="69"/>
      <c r="S610" s="69"/>
      <c r="T610" s="69"/>
      <c r="U610" s="69"/>
      <c r="V610" s="69" t="s">
        <v>627</v>
      </c>
      <c r="W610" s="69"/>
      <c r="X610" s="69" t="s">
        <v>628</v>
      </c>
      <c r="Y610" s="69" t="s">
        <v>629</v>
      </c>
      <c r="Z610" s="69" t="s">
        <v>324</v>
      </c>
      <c r="AA610" s="69"/>
      <c r="AB610" s="69"/>
      <c r="AC610" s="69" t="s">
        <v>391</v>
      </c>
      <c r="AD610" s="69"/>
      <c r="AE610" s="69"/>
      <c r="AF610" s="69" t="s">
        <v>43</v>
      </c>
      <c r="AG610" s="69"/>
      <c r="AH610" s="69"/>
    </row>
    <row r="611" spans="2:34" ht="14.4">
      <c r="B611" s="27" t="e">
        <f>VLOOKUP(I611,raw_OCM!B:C,2,0)</f>
        <v>#N/A</v>
      </c>
      <c r="D611" t="b">
        <f t="shared" si="9"/>
        <v>0</v>
      </c>
      <c r="E611" s="27" t="str">
        <f>VLOOKUP(O611,'user list'!A:B,2,0)</f>
        <v>OCM</v>
      </c>
      <c r="F611" s="69" t="s">
        <v>1726</v>
      </c>
      <c r="G611" s="69" t="s">
        <v>1822</v>
      </c>
      <c r="H611" s="171">
        <v>45812</v>
      </c>
      <c r="I611" s="69" t="s">
        <v>1823</v>
      </c>
      <c r="J611" s="69" t="s">
        <v>735</v>
      </c>
      <c r="K611" s="69"/>
      <c r="L611" s="69" t="s">
        <v>24</v>
      </c>
      <c r="M611" s="171">
        <v>45813</v>
      </c>
      <c r="N611" s="69" t="s">
        <v>358</v>
      </c>
      <c r="O611" s="69" t="s">
        <v>285</v>
      </c>
      <c r="P611" s="69">
        <v>1</v>
      </c>
      <c r="Q611" s="69"/>
      <c r="R611" s="69"/>
      <c r="S611" s="69" t="s">
        <v>43</v>
      </c>
      <c r="T611" s="69"/>
      <c r="U611" s="69"/>
      <c r="V611" s="69"/>
      <c r="W611" s="69"/>
      <c r="X611" s="69"/>
      <c r="Y611" s="69"/>
      <c r="Z611" s="69"/>
      <c r="AA611" s="69"/>
      <c r="AB611" s="69"/>
      <c r="AC611" s="69" t="s">
        <v>358</v>
      </c>
      <c r="AD611" s="69" t="s">
        <v>30</v>
      </c>
      <c r="AE611" s="69"/>
      <c r="AF611" s="69" t="s">
        <v>43</v>
      </c>
      <c r="AG611" s="69"/>
      <c r="AH611" s="69" t="s">
        <v>216</v>
      </c>
    </row>
    <row r="612" spans="2:34" ht="14.4">
      <c r="B612" s="27" t="e">
        <f>VLOOKUP(I612,raw_OCM!B:C,2,0)</f>
        <v>#N/A</v>
      </c>
      <c r="D612" t="b">
        <f t="shared" si="9"/>
        <v>0</v>
      </c>
      <c r="E612" s="27" t="str">
        <f>VLOOKUP(O612,'user list'!A:B,2,0)</f>
        <v>OCM</v>
      </c>
      <c r="F612" s="69" t="s">
        <v>1824</v>
      </c>
      <c r="G612" s="69" t="s">
        <v>1825</v>
      </c>
      <c r="H612" s="171">
        <v>45812</v>
      </c>
      <c r="I612" s="69" t="s">
        <v>1826</v>
      </c>
      <c r="J612" s="69" t="s">
        <v>714</v>
      </c>
      <c r="K612" s="69"/>
      <c r="L612" s="69" t="s">
        <v>24</v>
      </c>
      <c r="M612" s="171">
        <v>45813</v>
      </c>
      <c r="N612" s="69" t="s">
        <v>358</v>
      </c>
      <c r="O612" s="69" t="s">
        <v>285</v>
      </c>
      <c r="P612" s="69">
        <v>1</v>
      </c>
      <c r="Q612" s="69"/>
      <c r="R612" s="69"/>
      <c r="S612" s="69" t="s">
        <v>43</v>
      </c>
      <c r="T612" s="69"/>
      <c r="U612" s="69"/>
      <c r="V612" s="69"/>
      <c r="W612" s="69"/>
      <c r="X612" s="69"/>
      <c r="Y612" s="69"/>
      <c r="Z612" s="69"/>
      <c r="AA612" s="69"/>
      <c r="AB612" s="69"/>
      <c r="AC612" s="69" t="s">
        <v>358</v>
      </c>
      <c r="AD612" s="69" t="s">
        <v>30</v>
      </c>
      <c r="AE612" s="69"/>
      <c r="AF612" s="69" t="s">
        <v>43</v>
      </c>
      <c r="AG612" s="69"/>
      <c r="AH612" s="69" t="s">
        <v>278</v>
      </c>
    </row>
    <row r="613" spans="2:34" ht="14.4">
      <c r="B613" s="27" t="e">
        <f>VLOOKUP(I613,raw_OCM!B:C,2,0)</f>
        <v>#N/A</v>
      </c>
      <c r="D613" t="b">
        <f t="shared" si="9"/>
        <v>0</v>
      </c>
      <c r="E613" s="27" t="str">
        <f>VLOOKUP(O613,'user list'!A:B,2,0)</f>
        <v>OCM</v>
      </c>
      <c r="F613" s="69" t="s">
        <v>1734</v>
      </c>
      <c r="G613" s="69" t="s">
        <v>1827</v>
      </c>
      <c r="H613" s="171">
        <v>45812</v>
      </c>
      <c r="I613" s="69" t="s">
        <v>1828</v>
      </c>
      <c r="J613" s="69" t="s">
        <v>705</v>
      </c>
      <c r="K613" s="69"/>
      <c r="L613" s="69" t="s">
        <v>24</v>
      </c>
      <c r="M613" s="171">
        <v>45813</v>
      </c>
      <c r="N613" s="69" t="s">
        <v>358</v>
      </c>
      <c r="O613" s="69" t="s">
        <v>285</v>
      </c>
      <c r="P613" s="69">
        <v>1</v>
      </c>
      <c r="Q613" s="69"/>
      <c r="R613" s="69"/>
      <c r="S613" s="69" t="s">
        <v>43</v>
      </c>
      <c r="T613" s="69"/>
      <c r="U613" s="69"/>
      <c r="V613" s="69"/>
      <c r="W613" s="69"/>
      <c r="X613" s="69"/>
      <c r="Y613" s="69"/>
      <c r="Z613" s="69"/>
      <c r="AA613" s="69"/>
      <c r="AB613" s="69"/>
      <c r="AC613" s="69" t="s">
        <v>358</v>
      </c>
      <c r="AD613" s="69" t="s">
        <v>30</v>
      </c>
      <c r="AE613" s="69"/>
      <c r="AF613" s="69" t="s">
        <v>43</v>
      </c>
      <c r="AG613" s="69"/>
      <c r="AH613" s="69" t="s">
        <v>192</v>
      </c>
    </row>
    <row r="614" spans="2:34" ht="14.4">
      <c r="B614" s="27" t="e">
        <f>VLOOKUP(I614,raw_OCM!B:C,2,0)</f>
        <v>#N/A</v>
      </c>
      <c r="D614" t="b">
        <f t="shared" si="9"/>
        <v>0</v>
      </c>
      <c r="E614" s="27" t="str">
        <f>VLOOKUP(O614,'user list'!A:B,2,0)</f>
        <v>OCM</v>
      </c>
      <c r="F614" s="69" t="s">
        <v>1726</v>
      </c>
      <c r="G614" s="69" t="s">
        <v>1829</v>
      </c>
      <c r="H614" s="171">
        <v>45812</v>
      </c>
      <c r="I614" s="69" t="s">
        <v>1830</v>
      </c>
      <c r="J614" s="69" t="s">
        <v>708</v>
      </c>
      <c r="K614" s="69"/>
      <c r="L614" s="69" t="s">
        <v>24</v>
      </c>
      <c r="M614" s="171">
        <v>45813</v>
      </c>
      <c r="N614" s="69" t="s">
        <v>358</v>
      </c>
      <c r="O614" s="69" t="s">
        <v>285</v>
      </c>
      <c r="P614" s="69">
        <v>1</v>
      </c>
      <c r="Q614" s="69"/>
      <c r="R614" s="69"/>
      <c r="S614" s="69" t="s">
        <v>43</v>
      </c>
      <c r="T614" s="69"/>
      <c r="U614" s="69"/>
      <c r="V614" s="69"/>
      <c r="W614" s="69"/>
      <c r="X614" s="69"/>
      <c r="Y614" s="69"/>
      <c r="Z614" s="69"/>
      <c r="AA614" s="69"/>
      <c r="AB614" s="69"/>
      <c r="AC614" s="69" t="s">
        <v>358</v>
      </c>
      <c r="AD614" s="69" t="s">
        <v>30</v>
      </c>
      <c r="AE614" s="69"/>
      <c r="AF614" s="69" t="s">
        <v>43</v>
      </c>
      <c r="AG614" s="69"/>
      <c r="AH614" s="69"/>
    </row>
    <row r="615" spans="2:34" ht="14.4">
      <c r="B615" s="27" t="e">
        <f>VLOOKUP(I615,raw_OCM!B:C,2,0)</f>
        <v>#N/A</v>
      </c>
      <c r="D615" t="b">
        <f t="shared" si="9"/>
        <v>0</v>
      </c>
      <c r="E615" s="27" t="str">
        <f>VLOOKUP(O615,'user list'!A:B,2,0)</f>
        <v>OCM</v>
      </c>
      <c r="F615" s="69" t="s">
        <v>1831</v>
      </c>
      <c r="G615" s="69" t="s">
        <v>1832</v>
      </c>
      <c r="H615" s="171">
        <v>45812</v>
      </c>
      <c r="I615" s="69" t="s">
        <v>1833</v>
      </c>
      <c r="J615" s="69" t="s">
        <v>699</v>
      </c>
      <c r="K615" s="69"/>
      <c r="L615" s="69" t="s">
        <v>24</v>
      </c>
      <c r="M615" s="171">
        <v>45813</v>
      </c>
      <c r="N615" s="69" t="s">
        <v>358</v>
      </c>
      <c r="O615" s="69" t="s">
        <v>285</v>
      </c>
      <c r="P615" s="69">
        <v>1</v>
      </c>
      <c r="Q615" s="69"/>
      <c r="R615" s="69"/>
      <c r="S615" s="69" t="s">
        <v>43</v>
      </c>
      <c r="T615" s="69"/>
      <c r="U615" s="69"/>
      <c r="V615" s="69"/>
      <c r="W615" s="69"/>
      <c r="X615" s="69"/>
      <c r="Y615" s="69"/>
      <c r="Z615" s="69"/>
      <c r="AA615" s="69"/>
      <c r="AB615" s="69"/>
      <c r="AC615" s="69" t="s">
        <v>358</v>
      </c>
      <c r="AD615" s="69" t="s">
        <v>30</v>
      </c>
      <c r="AE615" s="69"/>
      <c r="AF615" s="69" t="s">
        <v>43</v>
      </c>
      <c r="AG615" s="69"/>
      <c r="AH615" s="69" t="s">
        <v>213</v>
      </c>
    </row>
    <row r="616" spans="2:34" ht="14.4">
      <c r="B616" s="27" t="e">
        <f>VLOOKUP(I616,raw_OCM!B:C,2,0)</f>
        <v>#N/A</v>
      </c>
      <c r="D616" t="b">
        <f t="shared" si="9"/>
        <v>0</v>
      </c>
      <c r="E616" s="27" t="str">
        <f>VLOOKUP(O616,'user list'!A:B,2,0)</f>
        <v>DPOS</v>
      </c>
      <c r="F616" s="69" t="s">
        <v>1165</v>
      </c>
      <c r="G616" s="69" t="s">
        <v>70</v>
      </c>
      <c r="H616" s="171">
        <v>45806</v>
      </c>
      <c r="I616" s="69" t="s">
        <v>1166</v>
      </c>
      <c r="J616" s="69"/>
      <c r="K616" s="69"/>
      <c r="L616" s="69"/>
      <c r="M616" s="171">
        <v>45813</v>
      </c>
      <c r="N616" s="69" t="s">
        <v>784</v>
      </c>
      <c r="O616" s="69" t="s">
        <v>213</v>
      </c>
      <c r="P616" s="69">
        <v>1</v>
      </c>
      <c r="Q616" s="69"/>
      <c r="R616" s="69"/>
      <c r="S616" s="69"/>
      <c r="T616" s="69"/>
      <c r="U616" s="69" t="s">
        <v>809</v>
      </c>
      <c r="V616" s="69"/>
      <c r="W616" s="69"/>
      <c r="X616" s="69"/>
      <c r="Y616" s="69"/>
      <c r="Z616" s="69"/>
      <c r="AA616" s="69"/>
      <c r="AB616" s="69"/>
      <c r="AC616" s="69"/>
      <c r="AD616" s="69"/>
      <c r="AE616" s="69"/>
      <c r="AF616" s="69"/>
      <c r="AG616" s="69"/>
      <c r="AH616" s="69" t="s">
        <v>194</v>
      </c>
    </row>
    <row r="617" spans="2:34" ht="14.4">
      <c r="B617" s="27" t="str">
        <f>VLOOKUP(I617,raw_OCM!B:C,2,0)</f>
        <v>OCM</v>
      </c>
      <c r="D617" t="b">
        <f t="shared" si="9"/>
        <v>0</v>
      </c>
      <c r="E617" s="27" t="str">
        <f>VLOOKUP(O617,'user list'!A:B,2,0)</f>
        <v>OCM</v>
      </c>
      <c r="F617" s="69" t="s">
        <v>630</v>
      </c>
      <c r="G617" s="69" t="s">
        <v>631</v>
      </c>
      <c r="H617" s="171">
        <v>45813</v>
      </c>
      <c r="I617" s="69" t="s">
        <v>632</v>
      </c>
      <c r="J617" s="69"/>
      <c r="K617" s="69"/>
      <c r="L617" s="69" t="s">
        <v>17</v>
      </c>
      <c r="M617" s="171">
        <v>45813</v>
      </c>
      <c r="N617" s="69" t="s">
        <v>358</v>
      </c>
      <c r="O617" s="69" t="s">
        <v>285</v>
      </c>
      <c r="P617" s="69">
        <v>1</v>
      </c>
      <c r="Q617" s="69"/>
      <c r="R617" s="69"/>
      <c r="S617" s="69"/>
      <c r="T617" s="69"/>
      <c r="U617" s="69"/>
      <c r="V617" s="69" t="s">
        <v>631</v>
      </c>
      <c r="W617" s="69"/>
      <c r="X617" s="69" t="s">
        <v>633</v>
      </c>
      <c r="Y617" s="69" t="s">
        <v>634</v>
      </c>
      <c r="Z617" s="69" t="s">
        <v>324</v>
      </c>
      <c r="AA617" s="69"/>
      <c r="AB617" s="69"/>
      <c r="AC617" s="69" t="s">
        <v>391</v>
      </c>
      <c r="AD617" s="69"/>
      <c r="AE617" s="69"/>
      <c r="AF617" s="69" t="s">
        <v>43</v>
      </c>
      <c r="AG617" s="69"/>
      <c r="AH617" s="69"/>
    </row>
    <row r="618" spans="2:34" ht="14.4">
      <c r="B618" s="27" t="e">
        <f>VLOOKUP(I618,raw_OCM!B:C,2,0)</f>
        <v>#N/A</v>
      </c>
      <c r="D618" t="b">
        <f t="shared" si="9"/>
        <v>0</v>
      </c>
      <c r="E618" s="27" t="str">
        <f>VLOOKUP(O618,'user list'!A:B,2,0)</f>
        <v>DPOS</v>
      </c>
      <c r="F618" s="69" t="s">
        <v>1151</v>
      </c>
      <c r="G618" s="69" t="s">
        <v>70</v>
      </c>
      <c r="H618" s="171">
        <v>45806</v>
      </c>
      <c r="I618" s="69" t="s">
        <v>1627</v>
      </c>
      <c r="J618" s="69"/>
      <c r="K618" s="69"/>
      <c r="L618" s="69"/>
      <c r="M618" s="171">
        <v>45813</v>
      </c>
      <c r="N618" s="69" t="s">
        <v>1433</v>
      </c>
      <c r="O618" s="69" t="s">
        <v>213</v>
      </c>
      <c r="P618" s="69">
        <v>1</v>
      </c>
      <c r="Q618" s="69"/>
      <c r="R618" s="69"/>
      <c r="S618" s="69"/>
      <c r="T618" s="69"/>
      <c r="U618" s="69" t="s">
        <v>809</v>
      </c>
      <c r="V618" s="69"/>
      <c r="W618" s="69"/>
      <c r="X618" s="69"/>
      <c r="Y618" s="69"/>
      <c r="Z618" s="69"/>
      <c r="AA618" s="69"/>
      <c r="AB618" s="69"/>
      <c r="AC618" s="69"/>
      <c r="AD618" s="69"/>
      <c r="AE618" s="69"/>
      <c r="AF618" s="69"/>
      <c r="AG618" s="69"/>
      <c r="AH618" s="69"/>
    </row>
    <row r="619" spans="2:34" ht="14.4">
      <c r="B619" s="27" t="e">
        <f>VLOOKUP(I619,raw_OCM!B:C,2,0)</f>
        <v>#N/A</v>
      </c>
      <c r="D619" t="b">
        <f t="shared" si="9"/>
        <v>0</v>
      </c>
      <c r="E619" s="27" t="str">
        <f>VLOOKUP(O619,'user list'!A:B,2,0)</f>
        <v>DPOS</v>
      </c>
      <c r="F619" s="69" t="s">
        <v>1628</v>
      </c>
      <c r="G619" s="69" t="s">
        <v>70</v>
      </c>
      <c r="H619" s="171">
        <v>45796</v>
      </c>
      <c r="I619" s="69" t="s">
        <v>1629</v>
      </c>
      <c r="J619" s="69"/>
      <c r="K619" s="69"/>
      <c r="L619" s="69"/>
      <c r="M619" s="171">
        <v>45813</v>
      </c>
      <c r="N619" s="69" t="s">
        <v>1433</v>
      </c>
      <c r="O619" s="69" t="s">
        <v>213</v>
      </c>
      <c r="P619" s="69">
        <v>1</v>
      </c>
      <c r="Q619" s="69"/>
      <c r="R619" s="69"/>
      <c r="S619" s="69"/>
      <c r="T619" s="69"/>
      <c r="U619" s="69" t="s">
        <v>809</v>
      </c>
      <c r="V619" s="69"/>
      <c r="W619" s="69"/>
      <c r="X619" s="69"/>
      <c r="Y619" s="69"/>
      <c r="Z619" s="69"/>
      <c r="AA619" s="69"/>
      <c r="AB619" s="69"/>
      <c r="AC619" s="69"/>
      <c r="AD619" s="69"/>
      <c r="AE619" s="69"/>
      <c r="AF619" s="69"/>
      <c r="AG619" s="69" t="s">
        <v>1834</v>
      </c>
      <c r="AH619" s="69"/>
    </row>
    <row r="620" spans="2:34" ht="14.4">
      <c r="B620" s="27" t="e">
        <f>VLOOKUP(I620,raw_OCM!B:C,2,0)</f>
        <v>#N/A</v>
      </c>
      <c r="D620" t="b">
        <f t="shared" si="9"/>
        <v>0</v>
      </c>
      <c r="E620" s="27" t="str">
        <f>VLOOKUP(O620,'user list'!A:B,2,0)</f>
        <v>DOE</v>
      </c>
      <c r="F620" s="69" t="s">
        <v>1167</v>
      </c>
      <c r="G620" s="69" t="s">
        <v>69</v>
      </c>
      <c r="H620" s="171">
        <v>45813</v>
      </c>
      <c r="I620" s="69" t="s">
        <v>1168</v>
      </c>
      <c r="J620" s="69"/>
      <c r="K620" s="69"/>
      <c r="L620" s="69"/>
      <c r="M620" s="171">
        <v>45813</v>
      </c>
      <c r="N620" s="69" t="s">
        <v>784</v>
      </c>
      <c r="O620" s="69" t="s">
        <v>212</v>
      </c>
      <c r="P620" s="69">
        <v>1</v>
      </c>
      <c r="Q620" s="69" t="s">
        <v>1167</v>
      </c>
      <c r="R620" s="69"/>
      <c r="S620" s="69" t="s">
        <v>792</v>
      </c>
      <c r="T620" s="69"/>
      <c r="U620" s="69" t="s">
        <v>809</v>
      </c>
      <c r="V620" s="69"/>
      <c r="W620" s="69"/>
      <c r="X620" s="69"/>
      <c r="Y620" s="69"/>
      <c r="Z620" s="69"/>
      <c r="AA620" s="69"/>
      <c r="AB620" s="69"/>
      <c r="AC620" s="69"/>
      <c r="AD620" s="69"/>
      <c r="AE620" s="69"/>
      <c r="AF620" s="69"/>
      <c r="AG620" s="69"/>
      <c r="AH620" s="69" t="s">
        <v>277</v>
      </c>
    </row>
    <row r="621" spans="2:34" ht="14.4">
      <c r="B621" s="27" t="e">
        <f>VLOOKUP(I621,raw_OCM!B:C,2,0)</f>
        <v>#N/A</v>
      </c>
      <c r="D621" t="b">
        <f t="shared" si="9"/>
        <v>0</v>
      </c>
      <c r="E621" s="27" t="str">
        <f>VLOOKUP(O621,'user list'!A:B,2,0)</f>
        <v>MDAD</v>
      </c>
      <c r="F621" s="69" t="s">
        <v>1155</v>
      </c>
      <c r="G621" s="69" t="s">
        <v>42</v>
      </c>
      <c r="H621" s="171">
        <v>45812</v>
      </c>
      <c r="I621" s="69" t="s">
        <v>1156</v>
      </c>
      <c r="J621" s="69"/>
      <c r="K621" s="69"/>
      <c r="L621" s="69"/>
      <c r="M621" s="171">
        <v>45813</v>
      </c>
      <c r="N621" s="69" t="s">
        <v>784</v>
      </c>
      <c r="O621" s="69" t="s">
        <v>223</v>
      </c>
      <c r="P621" s="69">
        <v>1</v>
      </c>
      <c r="Q621" s="69"/>
      <c r="R621" s="69"/>
      <c r="S621" s="69" t="s">
        <v>828</v>
      </c>
      <c r="T621" s="69"/>
      <c r="U621" s="69" t="s">
        <v>809</v>
      </c>
      <c r="V621" s="69"/>
      <c r="W621" s="69"/>
      <c r="X621" s="69"/>
      <c r="Y621" s="69"/>
      <c r="Z621" s="69"/>
      <c r="AA621" s="69"/>
      <c r="AB621" s="69"/>
      <c r="AC621" s="69"/>
      <c r="AD621" s="69"/>
      <c r="AE621" s="69"/>
      <c r="AF621" s="69"/>
      <c r="AG621" s="69"/>
      <c r="AH621" s="69" t="s">
        <v>227</v>
      </c>
    </row>
    <row r="622" spans="2:34" ht="14.4">
      <c r="B622" s="27" t="e">
        <f>VLOOKUP(I622,raw_OCM!B:C,2,0)</f>
        <v>#N/A</v>
      </c>
      <c r="D622" t="b">
        <f t="shared" si="9"/>
        <v>0</v>
      </c>
      <c r="E622" s="27" t="str">
        <f>VLOOKUP(O622,'user list'!A:B,2,0)</f>
        <v>LEDIPO</v>
      </c>
      <c r="F622" s="69" t="s">
        <v>1169</v>
      </c>
      <c r="G622" s="69" t="s">
        <v>43</v>
      </c>
      <c r="H622" s="171">
        <v>45813</v>
      </c>
      <c r="I622" s="69" t="s">
        <v>1170</v>
      </c>
      <c r="J622" s="69"/>
      <c r="K622" s="69"/>
      <c r="L622" s="69"/>
      <c r="M622" s="171">
        <v>45813</v>
      </c>
      <c r="N622" s="69" t="s">
        <v>784</v>
      </c>
      <c r="O622" s="69" t="s">
        <v>222</v>
      </c>
      <c r="P622" s="69">
        <v>2</v>
      </c>
      <c r="Q622" s="69" t="s">
        <v>1171</v>
      </c>
      <c r="R622" s="69"/>
      <c r="S622" s="69" t="s">
        <v>828</v>
      </c>
      <c r="T622" s="69" t="s">
        <v>1172</v>
      </c>
      <c r="U622" s="69" t="s">
        <v>809</v>
      </c>
      <c r="V622" s="69"/>
      <c r="W622" s="69"/>
      <c r="X622" s="69"/>
      <c r="Y622" s="69"/>
      <c r="Z622" s="69"/>
      <c r="AA622" s="69"/>
      <c r="AB622" s="69"/>
      <c r="AC622" s="69"/>
      <c r="AD622" s="69"/>
      <c r="AE622" s="69"/>
      <c r="AF622" s="69"/>
      <c r="AG622" s="69"/>
      <c r="AH622" s="69" t="s">
        <v>275</v>
      </c>
    </row>
    <row r="623" spans="2:34" ht="14.4">
      <c r="B623" s="27" t="e">
        <f>VLOOKUP(I623,raw_OCM!B:C,2,0)</f>
        <v>#N/A</v>
      </c>
      <c r="D623" t="b">
        <f t="shared" si="9"/>
        <v>0</v>
      </c>
      <c r="E623" s="27" t="str">
        <f>VLOOKUP(O623,'user list'!A:B,2,0)</f>
        <v>DOE</v>
      </c>
      <c r="F623" s="69" t="s">
        <v>1173</v>
      </c>
      <c r="G623" s="69" t="s">
        <v>69</v>
      </c>
      <c r="H623" s="171">
        <v>45813</v>
      </c>
      <c r="I623" s="69" t="s">
        <v>1174</v>
      </c>
      <c r="J623" s="69"/>
      <c r="K623" s="69"/>
      <c r="L623" s="69"/>
      <c r="M623" s="171">
        <v>45813</v>
      </c>
      <c r="N623" s="69" t="s">
        <v>784</v>
      </c>
      <c r="O623" s="69" t="s">
        <v>212</v>
      </c>
      <c r="P623" s="69">
        <v>1</v>
      </c>
      <c r="Q623" s="69" t="s">
        <v>1173</v>
      </c>
      <c r="R623" s="69"/>
      <c r="S623" s="69" t="s">
        <v>792</v>
      </c>
      <c r="T623" s="69"/>
      <c r="U623" s="69" t="s">
        <v>809</v>
      </c>
      <c r="V623" s="69"/>
      <c r="W623" s="69"/>
      <c r="X623" s="69"/>
      <c r="Y623" s="69"/>
      <c r="Z623" s="69"/>
      <c r="AA623" s="69"/>
      <c r="AB623" s="69"/>
      <c r="AC623" s="69"/>
      <c r="AD623" s="69"/>
      <c r="AE623" s="69"/>
      <c r="AF623" s="69"/>
      <c r="AG623" s="69"/>
      <c r="AH623" s="69" t="s">
        <v>273</v>
      </c>
    </row>
    <row r="624" spans="2:34" ht="14.4">
      <c r="B624" s="27" t="str">
        <f>VLOOKUP(I624,raw_OCM!B:C,2,0)</f>
        <v>OCM</v>
      </c>
      <c r="D624" t="b">
        <f t="shared" si="9"/>
        <v>0</v>
      </c>
      <c r="E624" s="27" t="str">
        <f>VLOOKUP(O624,'user list'!A:B,2,0)</f>
        <v>OCM</v>
      </c>
      <c r="F624" s="69" t="s">
        <v>635</v>
      </c>
      <c r="G624" s="69" t="s">
        <v>636</v>
      </c>
      <c r="H624" s="171">
        <v>45813</v>
      </c>
      <c r="I624" s="69" t="s">
        <v>637</v>
      </c>
      <c r="J624" s="69"/>
      <c r="K624" s="69"/>
      <c r="L624" s="69" t="s">
        <v>17</v>
      </c>
      <c r="M624" s="171">
        <v>45813</v>
      </c>
      <c r="N624" s="69" t="s">
        <v>358</v>
      </c>
      <c r="O624" s="69" t="s">
        <v>285</v>
      </c>
      <c r="P624" s="69">
        <v>1</v>
      </c>
      <c r="Q624" s="69"/>
      <c r="R624" s="69"/>
      <c r="S624" s="69"/>
      <c r="T624" s="69"/>
      <c r="U624" s="69"/>
      <c r="V624" s="69" t="s">
        <v>636</v>
      </c>
      <c r="W624" s="69"/>
      <c r="X624" s="69" t="s">
        <v>638</v>
      </c>
      <c r="Y624" s="69" t="s">
        <v>639</v>
      </c>
      <c r="Z624" s="69" t="s">
        <v>324</v>
      </c>
      <c r="AA624" s="69"/>
      <c r="AB624" s="69"/>
      <c r="AC624" s="69" t="s">
        <v>391</v>
      </c>
      <c r="AD624" s="69"/>
      <c r="AE624" s="69"/>
      <c r="AF624" s="69" t="s">
        <v>43</v>
      </c>
      <c r="AG624" s="69"/>
      <c r="AH624" s="69"/>
    </row>
    <row r="625" spans="2:34" ht="14.4">
      <c r="B625" s="27" t="e">
        <f>VLOOKUP(I625,raw_OCM!B:C,2,0)</f>
        <v>#N/A</v>
      </c>
      <c r="D625" t="b">
        <f t="shared" si="9"/>
        <v>0</v>
      </c>
      <c r="E625" s="27" t="str">
        <f>VLOOKUP(O625,'user list'!A:B,2,0)</f>
        <v>DOE</v>
      </c>
      <c r="F625" s="69" t="s">
        <v>1175</v>
      </c>
      <c r="G625" s="69" t="s">
        <v>69</v>
      </c>
      <c r="H625" s="171">
        <v>45813</v>
      </c>
      <c r="I625" s="69" t="s">
        <v>1176</v>
      </c>
      <c r="J625" s="69"/>
      <c r="K625" s="69"/>
      <c r="L625" s="69"/>
      <c r="M625" s="171">
        <v>45813</v>
      </c>
      <c r="N625" s="69" t="s">
        <v>784</v>
      </c>
      <c r="O625" s="69" t="s">
        <v>212</v>
      </c>
      <c r="P625" s="69">
        <v>1</v>
      </c>
      <c r="Q625" s="69" t="s">
        <v>1175</v>
      </c>
      <c r="R625" s="69"/>
      <c r="S625" s="69" t="s">
        <v>805</v>
      </c>
      <c r="T625" s="69"/>
      <c r="U625" s="69" t="s">
        <v>787</v>
      </c>
      <c r="V625" s="69"/>
      <c r="W625" s="69"/>
      <c r="X625" s="69"/>
      <c r="Y625" s="69"/>
      <c r="Z625" s="69"/>
      <c r="AA625" s="69"/>
      <c r="AB625" s="69"/>
      <c r="AC625" s="69"/>
      <c r="AD625" s="69"/>
      <c r="AE625" s="69"/>
      <c r="AF625" s="69"/>
      <c r="AG625" s="69"/>
      <c r="AH625" s="69" t="s">
        <v>200</v>
      </c>
    </row>
    <row r="626" spans="2:34" ht="14.4">
      <c r="B626" s="27" t="e">
        <f>VLOOKUP(I626,raw_OCM!B:C,2,0)</f>
        <v>#N/A</v>
      </c>
      <c r="D626" t="b">
        <f t="shared" si="9"/>
        <v>0</v>
      </c>
      <c r="E626" s="27" t="str">
        <f>VLOOKUP(O626,'user list'!A:B,2,0)</f>
        <v>DOE</v>
      </c>
      <c r="F626" s="69" t="s">
        <v>1177</v>
      </c>
      <c r="G626" s="69" t="s">
        <v>69</v>
      </c>
      <c r="H626" s="171">
        <v>45813</v>
      </c>
      <c r="I626" s="69" t="s">
        <v>1178</v>
      </c>
      <c r="J626" s="69"/>
      <c r="K626" s="69"/>
      <c r="L626" s="69"/>
      <c r="M626" s="171">
        <v>45813</v>
      </c>
      <c r="N626" s="69" t="s">
        <v>784</v>
      </c>
      <c r="O626" s="69" t="s">
        <v>212</v>
      </c>
      <c r="P626" s="69">
        <v>1</v>
      </c>
      <c r="Q626" s="69" t="s">
        <v>1179</v>
      </c>
      <c r="R626" s="69"/>
      <c r="S626" s="69" t="s">
        <v>805</v>
      </c>
      <c r="T626" s="69"/>
      <c r="U626" s="69" t="s">
        <v>809</v>
      </c>
      <c r="V626" s="69"/>
      <c r="W626" s="69"/>
      <c r="X626" s="69"/>
      <c r="Y626" s="69"/>
      <c r="Z626" s="69"/>
      <c r="AA626" s="69"/>
      <c r="AB626" s="69"/>
      <c r="AC626" s="69"/>
      <c r="AD626" s="69"/>
      <c r="AE626" s="69"/>
      <c r="AF626" s="69"/>
      <c r="AG626" s="69"/>
      <c r="AH626" s="69" t="s">
        <v>257</v>
      </c>
    </row>
    <row r="627" spans="2:34" ht="14.4">
      <c r="B627" s="27" t="e">
        <f>VLOOKUP(I627,raw_OCM!B:C,2,0)</f>
        <v>#N/A</v>
      </c>
      <c r="D627" t="b">
        <f t="shared" si="9"/>
        <v>0</v>
      </c>
      <c r="E627" s="27" t="str">
        <f>VLOOKUP(O627,'user list'!A:B,2,0)</f>
        <v>MDAD</v>
      </c>
      <c r="F627" s="69" t="s">
        <v>1180</v>
      </c>
      <c r="G627" s="69" t="s">
        <v>42</v>
      </c>
      <c r="H627" s="171">
        <v>45812</v>
      </c>
      <c r="I627" s="69" t="s">
        <v>1181</v>
      </c>
      <c r="J627" s="69"/>
      <c r="K627" s="69"/>
      <c r="L627" s="69"/>
      <c r="M627" s="171">
        <v>45813</v>
      </c>
      <c r="N627" s="69" t="s">
        <v>784</v>
      </c>
      <c r="O627" s="69" t="s">
        <v>223</v>
      </c>
      <c r="P627" s="69">
        <v>1</v>
      </c>
      <c r="Q627" s="69"/>
      <c r="R627" s="69"/>
      <c r="S627" s="69" t="s">
        <v>828</v>
      </c>
      <c r="T627" s="69"/>
      <c r="U627" s="69" t="s">
        <v>809</v>
      </c>
      <c r="V627" s="69"/>
      <c r="W627" s="69"/>
      <c r="X627" s="69"/>
      <c r="Y627" s="69"/>
      <c r="Z627" s="69"/>
      <c r="AA627" s="69"/>
      <c r="AB627" s="69"/>
      <c r="AC627" s="69"/>
      <c r="AD627" s="69"/>
      <c r="AE627" s="69"/>
      <c r="AF627" s="69"/>
      <c r="AG627" s="69"/>
      <c r="AH627" s="69" t="s">
        <v>217</v>
      </c>
    </row>
    <row r="628" spans="2:34" ht="14.4">
      <c r="B628" s="27" t="e">
        <f>VLOOKUP(I628,raw_OCM!B:C,2,0)</f>
        <v>#N/A</v>
      </c>
      <c r="D628" t="b">
        <f t="shared" si="9"/>
        <v>0</v>
      </c>
      <c r="E628" s="27" t="str">
        <f>VLOOKUP(O628,'user list'!A:B,2,0)</f>
        <v>DOE</v>
      </c>
      <c r="F628" s="69" t="s">
        <v>1182</v>
      </c>
      <c r="G628" s="69" t="s">
        <v>69</v>
      </c>
      <c r="H628" s="171">
        <v>45813</v>
      </c>
      <c r="I628" s="69" t="s">
        <v>1183</v>
      </c>
      <c r="J628" s="69"/>
      <c r="K628" s="69"/>
      <c r="L628" s="69"/>
      <c r="M628" s="171">
        <v>45813</v>
      </c>
      <c r="N628" s="69" t="s">
        <v>784</v>
      </c>
      <c r="O628" s="69" t="s">
        <v>212</v>
      </c>
      <c r="P628" s="69">
        <v>1</v>
      </c>
      <c r="Q628" s="69" t="s">
        <v>1184</v>
      </c>
      <c r="R628" s="69"/>
      <c r="S628" s="69" t="s">
        <v>805</v>
      </c>
      <c r="T628" s="69"/>
      <c r="U628" s="69" t="s">
        <v>809</v>
      </c>
      <c r="V628" s="69"/>
      <c r="W628" s="69"/>
      <c r="X628" s="69"/>
      <c r="Y628" s="69"/>
      <c r="Z628" s="69"/>
      <c r="AA628" s="69"/>
      <c r="AB628" s="69"/>
      <c r="AC628" s="69"/>
      <c r="AD628" s="69"/>
      <c r="AE628" s="69"/>
      <c r="AF628" s="69"/>
      <c r="AG628" s="69"/>
      <c r="AH628" s="69" t="s">
        <v>200</v>
      </c>
    </row>
    <row r="629" spans="2:34" ht="14.4">
      <c r="B629" s="27" t="e">
        <f>VLOOKUP(I629,raw_OCM!B:C,2,0)</f>
        <v>#N/A</v>
      </c>
      <c r="D629" t="b">
        <f t="shared" si="9"/>
        <v>0</v>
      </c>
      <c r="E629" s="27" t="str">
        <f>VLOOKUP(O629,'user list'!A:B,2,0)</f>
        <v>DPOS</v>
      </c>
      <c r="F629" s="69" t="s">
        <v>1835</v>
      </c>
      <c r="G629" s="69" t="s">
        <v>70</v>
      </c>
      <c r="H629" s="171">
        <v>45811</v>
      </c>
      <c r="I629" s="69"/>
      <c r="J629" s="69" t="s">
        <v>1836</v>
      </c>
      <c r="K629" s="69"/>
      <c r="L629" s="69" t="s">
        <v>1720</v>
      </c>
      <c r="M629" s="171">
        <v>45813</v>
      </c>
      <c r="N629" s="69" t="s">
        <v>1721</v>
      </c>
      <c r="O629" s="69" t="s">
        <v>213</v>
      </c>
      <c r="P629" s="69">
        <v>731</v>
      </c>
      <c r="Q629" s="69"/>
      <c r="R629" s="69"/>
      <c r="S629" s="69" t="s">
        <v>1722</v>
      </c>
      <c r="T629" s="69"/>
      <c r="U629" s="69" t="s">
        <v>1837</v>
      </c>
      <c r="V629" s="69"/>
      <c r="W629" s="69"/>
      <c r="X629" s="69"/>
      <c r="Y629" s="69"/>
      <c r="Z629" s="69"/>
      <c r="AA629" s="69"/>
      <c r="AB629" s="69"/>
      <c r="AC629" s="69"/>
      <c r="AD629" s="69"/>
      <c r="AE629" s="69"/>
      <c r="AF629" s="69"/>
      <c r="AG629" s="69"/>
      <c r="AH629" s="69"/>
    </row>
    <row r="630" spans="2:34" ht="14.4">
      <c r="B630" s="27" t="e">
        <f>VLOOKUP(I630,raw_OCM!B:C,2,0)</f>
        <v>#N/A</v>
      </c>
      <c r="D630" t="b">
        <f t="shared" si="9"/>
        <v>0</v>
      </c>
      <c r="E630" s="27" t="str">
        <f>VLOOKUP(O630,'user list'!A:B,2,0)</f>
        <v>LEDIPO</v>
      </c>
      <c r="F630" s="69" t="s">
        <v>1185</v>
      </c>
      <c r="G630" s="69" t="s">
        <v>76</v>
      </c>
      <c r="H630" s="171">
        <v>45813</v>
      </c>
      <c r="I630" s="69" t="s">
        <v>1186</v>
      </c>
      <c r="J630" s="69"/>
      <c r="K630" s="69"/>
      <c r="L630" s="69"/>
      <c r="M630" s="171">
        <v>45813</v>
      </c>
      <c r="N630" s="69" t="s">
        <v>784</v>
      </c>
      <c r="O630" s="69" t="s">
        <v>222</v>
      </c>
      <c r="P630" s="69">
        <v>1</v>
      </c>
      <c r="Q630" s="69" t="s">
        <v>1187</v>
      </c>
      <c r="R630" s="69"/>
      <c r="S630" s="69" t="s">
        <v>792</v>
      </c>
      <c r="T630" s="69" t="s">
        <v>793</v>
      </c>
      <c r="U630" s="69" t="s">
        <v>787</v>
      </c>
      <c r="V630" s="69"/>
      <c r="W630" s="69"/>
      <c r="X630" s="69"/>
      <c r="Y630" s="69"/>
      <c r="Z630" s="69"/>
      <c r="AA630" s="69"/>
      <c r="AB630" s="69"/>
      <c r="AC630" s="69"/>
      <c r="AD630" s="69"/>
      <c r="AE630" s="69"/>
      <c r="AF630" s="69"/>
      <c r="AG630" s="69"/>
      <c r="AH630" s="69" t="s">
        <v>204</v>
      </c>
    </row>
    <row r="631" spans="2:34" ht="14.4">
      <c r="B631" s="27" t="e">
        <f>VLOOKUP(I631,raw_OCM!B:C,2,0)</f>
        <v>#N/A</v>
      </c>
      <c r="D631" t="b">
        <f t="shared" si="9"/>
        <v>0</v>
      </c>
      <c r="E631" s="27" t="str">
        <f>VLOOKUP(O631,'user list'!A:B,2,0)</f>
        <v>ITDD</v>
      </c>
      <c r="F631" s="69" t="s">
        <v>1188</v>
      </c>
      <c r="G631" s="69" t="s">
        <v>56</v>
      </c>
      <c r="H631" s="171">
        <v>45812</v>
      </c>
      <c r="I631" s="69" t="s">
        <v>1189</v>
      </c>
      <c r="J631" s="69"/>
      <c r="K631" s="69"/>
      <c r="L631" s="69"/>
      <c r="M631" s="171">
        <v>45813</v>
      </c>
      <c r="N631" s="69" t="s">
        <v>784</v>
      </c>
      <c r="O631" s="69" t="s">
        <v>219</v>
      </c>
      <c r="P631" s="69">
        <v>1</v>
      </c>
      <c r="Q631" s="69"/>
      <c r="R631" s="69"/>
      <c r="S631" s="69" t="s">
        <v>785</v>
      </c>
      <c r="T631" s="69" t="s">
        <v>886</v>
      </c>
      <c r="U631" s="69" t="s">
        <v>809</v>
      </c>
      <c r="V631" s="69"/>
      <c r="W631" s="69"/>
      <c r="X631" s="69"/>
      <c r="Y631" s="69"/>
      <c r="Z631" s="69"/>
      <c r="AA631" s="69"/>
      <c r="AB631" s="69"/>
      <c r="AC631" s="69"/>
      <c r="AD631" s="69"/>
      <c r="AE631" s="69"/>
      <c r="AF631" s="69"/>
      <c r="AG631" s="69"/>
      <c r="AH631" s="69" t="s">
        <v>277</v>
      </c>
    </row>
    <row r="632" spans="2:34" ht="14.4">
      <c r="B632" s="27" t="e">
        <f>VLOOKUP(I632,raw_OCM!B:C,2,0)</f>
        <v>#N/A</v>
      </c>
      <c r="D632" t="b">
        <f t="shared" si="9"/>
        <v>0</v>
      </c>
      <c r="E632" s="27" t="str">
        <f>VLOOKUP(O632,'user list'!A:B,2,0)</f>
        <v>DOE</v>
      </c>
      <c r="F632" s="69" t="s">
        <v>1190</v>
      </c>
      <c r="G632" s="69" t="s">
        <v>69</v>
      </c>
      <c r="H632" s="171">
        <v>45813</v>
      </c>
      <c r="I632" s="69" t="s">
        <v>1191</v>
      </c>
      <c r="J632" s="69"/>
      <c r="K632" s="69"/>
      <c r="L632" s="69"/>
      <c r="M632" s="171">
        <v>45813</v>
      </c>
      <c r="N632" s="69" t="s">
        <v>784</v>
      </c>
      <c r="O632" s="69" t="s">
        <v>212</v>
      </c>
      <c r="P632" s="69">
        <v>1</v>
      </c>
      <c r="Q632" s="69" t="s">
        <v>1184</v>
      </c>
      <c r="R632" s="69"/>
      <c r="S632" s="69" t="s">
        <v>792</v>
      </c>
      <c r="T632" s="69"/>
      <c r="U632" s="69" t="s">
        <v>809</v>
      </c>
      <c r="V632" s="69"/>
      <c r="W632" s="69"/>
      <c r="X632" s="69"/>
      <c r="Y632" s="69"/>
      <c r="Z632" s="69"/>
      <c r="AA632" s="69"/>
      <c r="AB632" s="69"/>
      <c r="AC632" s="69"/>
      <c r="AD632" s="69"/>
      <c r="AE632" s="69"/>
      <c r="AF632" s="69"/>
      <c r="AG632" s="69"/>
      <c r="AH632" s="69" t="s">
        <v>200</v>
      </c>
    </row>
    <row r="633" spans="2:34" ht="14.4">
      <c r="B633" s="27" t="e">
        <f>VLOOKUP(I633,raw_OCM!B:C,2,0)</f>
        <v>#N/A</v>
      </c>
      <c r="D633" t="b">
        <f t="shared" si="9"/>
        <v>0</v>
      </c>
      <c r="E633" s="27" t="str">
        <f>VLOOKUP(O633,'user list'!A:B,2,0)</f>
        <v>DOE</v>
      </c>
      <c r="F633" s="69" t="s">
        <v>1192</v>
      </c>
      <c r="G633" s="69" t="s">
        <v>69</v>
      </c>
      <c r="H633" s="171">
        <v>45813</v>
      </c>
      <c r="I633" s="69" t="s">
        <v>1193</v>
      </c>
      <c r="J633" s="69"/>
      <c r="K633" s="69"/>
      <c r="L633" s="69"/>
      <c r="M633" s="171">
        <v>45813</v>
      </c>
      <c r="N633" s="69" t="s">
        <v>784</v>
      </c>
      <c r="O633" s="69" t="s">
        <v>212</v>
      </c>
      <c r="P633" s="69">
        <v>1</v>
      </c>
      <c r="Q633" s="69" t="s">
        <v>1194</v>
      </c>
      <c r="R633" s="69"/>
      <c r="S633" s="69"/>
      <c r="T633" s="69"/>
      <c r="U633" s="69" t="s">
        <v>809</v>
      </c>
      <c r="V633" s="69"/>
      <c r="W633" s="69"/>
      <c r="X633" s="69"/>
      <c r="Y633" s="69"/>
      <c r="Z633" s="69"/>
      <c r="AA633" s="69"/>
      <c r="AB633" s="69"/>
      <c r="AC633" s="69"/>
      <c r="AD633" s="69"/>
      <c r="AE633" s="69"/>
      <c r="AF633" s="69"/>
      <c r="AG633" s="69"/>
      <c r="AH633" s="69" t="s">
        <v>227</v>
      </c>
    </row>
    <row r="634" spans="2:34" ht="14.4">
      <c r="B634" s="27" t="e">
        <f>VLOOKUP(I634,raw_OCM!B:C,2,0)</f>
        <v>#N/A</v>
      </c>
      <c r="D634" t="b">
        <f t="shared" si="9"/>
        <v>0</v>
      </c>
      <c r="E634" s="27" t="str">
        <f>VLOOKUP(O634,'user list'!A:B,2,0)</f>
        <v>MDAD</v>
      </c>
      <c r="F634" s="69" t="s">
        <v>1195</v>
      </c>
      <c r="G634" s="69" t="s">
        <v>42</v>
      </c>
      <c r="H634" s="171">
        <v>45813</v>
      </c>
      <c r="I634" s="69" t="s">
        <v>1196</v>
      </c>
      <c r="J634" s="69"/>
      <c r="K634" s="69"/>
      <c r="L634" s="69"/>
      <c r="M634" s="171">
        <v>45813</v>
      </c>
      <c r="N634" s="69" t="s">
        <v>784</v>
      </c>
      <c r="O634" s="69" t="s">
        <v>223</v>
      </c>
      <c r="P634" s="69">
        <v>1</v>
      </c>
      <c r="Q634" s="69"/>
      <c r="R634" s="69"/>
      <c r="S634" s="69" t="s">
        <v>1077</v>
      </c>
      <c r="T634" s="69"/>
      <c r="U634" s="69" t="s">
        <v>809</v>
      </c>
      <c r="V634" s="69"/>
      <c r="W634" s="69"/>
      <c r="X634" s="69"/>
      <c r="Y634" s="69"/>
      <c r="Z634" s="69"/>
      <c r="AA634" s="69"/>
      <c r="AB634" s="69"/>
      <c r="AC634" s="69"/>
      <c r="AD634" s="69"/>
      <c r="AE634" s="69"/>
      <c r="AF634" s="69"/>
      <c r="AG634" s="69"/>
      <c r="AH634" s="69" t="s">
        <v>194</v>
      </c>
    </row>
    <row r="635" spans="2:34" ht="14.4">
      <c r="B635" s="27" t="str">
        <f>VLOOKUP(I635,raw_OCM!B:C,2,0)</f>
        <v>OCM</v>
      </c>
      <c r="D635" t="b">
        <f t="shared" si="9"/>
        <v>0</v>
      </c>
      <c r="E635" s="27" t="str">
        <f>VLOOKUP(O635,'user list'!A:B,2,0)</f>
        <v>OCM</v>
      </c>
      <c r="F635" s="69" t="s">
        <v>562</v>
      </c>
      <c r="G635" s="69" t="s">
        <v>620</v>
      </c>
      <c r="H635" s="171">
        <v>45813</v>
      </c>
      <c r="I635" s="69" t="s">
        <v>621</v>
      </c>
      <c r="J635" s="69"/>
      <c r="K635" s="69"/>
      <c r="L635" s="69" t="s">
        <v>17</v>
      </c>
      <c r="M635" s="171">
        <v>45813</v>
      </c>
      <c r="N635" s="69" t="s">
        <v>391</v>
      </c>
      <c r="O635" s="69" t="s">
        <v>285</v>
      </c>
      <c r="P635" s="69"/>
      <c r="Q635" s="69"/>
      <c r="R635" s="69"/>
      <c r="S635" s="69"/>
      <c r="T635" s="69"/>
      <c r="U635" s="69"/>
      <c r="V635" s="69" t="s">
        <v>620</v>
      </c>
      <c r="W635" s="69"/>
      <c r="X635" s="69" t="s">
        <v>622</v>
      </c>
      <c r="Y635" s="69" t="s">
        <v>623</v>
      </c>
      <c r="Z635" s="69" t="s">
        <v>352</v>
      </c>
      <c r="AA635" s="69"/>
      <c r="AB635" s="69"/>
      <c r="AC635" s="69" t="s">
        <v>391</v>
      </c>
      <c r="AD635" s="69"/>
      <c r="AE635" s="69"/>
      <c r="AF635" s="69" t="s">
        <v>43</v>
      </c>
      <c r="AG635" s="69"/>
      <c r="AH635" s="69"/>
    </row>
    <row r="636" spans="2:34" ht="14.4">
      <c r="B636" s="27" t="e">
        <f>VLOOKUP(I636,raw_OCM!B:C,2,0)</f>
        <v>#N/A</v>
      </c>
      <c r="D636" t="b">
        <f t="shared" si="9"/>
        <v>0</v>
      </c>
      <c r="E636" s="27" t="str">
        <f>VLOOKUP(O636,'user list'!A:B,2,0)</f>
        <v>DOE</v>
      </c>
      <c r="F636" s="69" t="s">
        <v>1197</v>
      </c>
      <c r="G636" s="69" t="s">
        <v>69</v>
      </c>
      <c r="H636" s="171">
        <v>45813</v>
      </c>
      <c r="I636" s="69" t="s">
        <v>1198</v>
      </c>
      <c r="J636" s="69"/>
      <c r="K636" s="69"/>
      <c r="L636" s="69"/>
      <c r="M636" s="171">
        <v>45813</v>
      </c>
      <c r="N636" s="69" t="s">
        <v>784</v>
      </c>
      <c r="O636" s="69" t="s">
        <v>212</v>
      </c>
      <c r="P636" s="69">
        <v>1</v>
      </c>
      <c r="Q636" s="69" t="s">
        <v>1194</v>
      </c>
      <c r="R636" s="69"/>
      <c r="S636" s="69" t="s">
        <v>792</v>
      </c>
      <c r="T636" s="69"/>
      <c r="U636" s="69" t="s">
        <v>809</v>
      </c>
      <c r="V636" s="69"/>
      <c r="W636" s="69"/>
      <c r="X636" s="69"/>
      <c r="Y636" s="69"/>
      <c r="Z636" s="69"/>
      <c r="AA636" s="69"/>
      <c r="AB636" s="69"/>
      <c r="AC636" s="69"/>
      <c r="AD636" s="69"/>
      <c r="AE636" s="69"/>
      <c r="AF636" s="69"/>
      <c r="AG636" s="69"/>
      <c r="AH636" s="69" t="s">
        <v>227</v>
      </c>
    </row>
    <row r="637" spans="2:34" ht="14.4">
      <c r="B637" s="27" t="str">
        <f>VLOOKUP(I637,raw_OCM!B:C,2,0)</f>
        <v>OCM</v>
      </c>
      <c r="D637" t="b">
        <f t="shared" si="9"/>
        <v>0</v>
      </c>
      <c r="E637" s="27" t="str">
        <f>VLOOKUP(O637,'user list'!A:B,2,0)</f>
        <v>OCM</v>
      </c>
      <c r="F637" s="69" t="s">
        <v>640</v>
      </c>
      <c r="G637" s="69" t="s">
        <v>641</v>
      </c>
      <c r="H637" s="171">
        <v>45813</v>
      </c>
      <c r="I637" s="69" t="s">
        <v>642</v>
      </c>
      <c r="J637" s="69"/>
      <c r="K637" s="69"/>
      <c r="L637" s="69" t="s">
        <v>17</v>
      </c>
      <c r="M637" s="171">
        <v>45813</v>
      </c>
      <c r="N637" s="69" t="s">
        <v>358</v>
      </c>
      <c r="O637" s="69" t="s">
        <v>285</v>
      </c>
      <c r="P637" s="69">
        <v>1</v>
      </c>
      <c r="Q637" s="69"/>
      <c r="R637" s="69"/>
      <c r="S637" s="69"/>
      <c r="T637" s="69"/>
      <c r="U637" s="69"/>
      <c r="V637" s="69" t="s">
        <v>1838</v>
      </c>
      <c r="W637" s="69"/>
      <c r="X637" s="69" t="s">
        <v>1839</v>
      </c>
      <c r="Y637" s="69" t="s">
        <v>331</v>
      </c>
      <c r="Z637" s="69" t="s">
        <v>324</v>
      </c>
      <c r="AA637" s="69"/>
      <c r="AB637" s="69"/>
      <c r="AC637" s="69" t="s">
        <v>391</v>
      </c>
      <c r="AD637" s="69"/>
      <c r="AE637" s="69"/>
      <c r="AF637" s="69" t="s">
        <v>43</v>
      </c>
      <c r="AG637" s="69"/>
      <c r="AH637" s="69"/>
    </row>
    <row r="638" spans="2:34" ht="14.4">
      <c r="B638" s="27" t="e">
        <f>VLOOKUP(I638,raw_OCM!B:C,2,0)</f>
        <v>#N/A</v>
      </c>
      <c r="D638" t="b">
        <f t="shared" si="9"/>
        <v>0</v>
      </c>
      <c r="E638" s="27" t="str">
        <f>VLOOKUP(O638,'user list'!A:B,2,0)</f>
        <v>DOE</v>
      </c>
      <c r="F638" s="69" t="s">
        <v>1199</v>
      </c>
      <c r="G638" s="69" t="s">
        <v>69</v>
      </c>
      <c r="H638" s="171">
        <v>45813</v>
      </c>
      <c r="I638" s="69" t="s">
        <v>1200</v>
      </c>
      <c r="J638" s="69"/>
      <c r="K638" s="69"/>
      <c r="L638" s="69"/>
      <c r="M638" s="171">
        <v>45813</v>
      </c>
      <c r="N638" s="69" t="s">
        <v>784</v>
      </c>
      <c r="O638" s="69" t="s">
        <v>212</v>
      </c>
      <c r="P638" s="69">
        <v>1</v>
      </c>
      <c r="Q638" s="69" t="s">
        <v>1194</v>
      </c>
      <c r="R638" s="69"/>
      <c r="S638" s="69" t="s">
        <v>792</v>
      </c>
      <c r="T638" s="69"/>
      <c r="U638" s="69" t="s">
        <v>809</v>
      </c>
      <c r="V638" s="69"/>
      <c r="W638" s="69"/>
      <c r="X638" s="69"/>
      <c r="Y638" s="69"/>
      <c r="Z638" s="69"/>
      <c r="AA638" s="69"/>
      <c r="AB638" s="69"/>
      <c r="AC638" s="69"/>
      <c r="AD638" s="69"/>
      <c r="AE638" s="69"/>
      <c r="AF638" s="69"/>
      <c r="AG638" s="69"/>
      <c r="AH638" s="69" t="s">
        <v>227</v>
      </c>
    </row>
    <row r="639" spans="2:34" ht="14.4">
      <c r="B639" s="27" t="e">
        <f>VLOOKUP(I639,raw_OCM!B:C,2,0)</f>
        <v>#N/A</v>
      </c>
      <c r="D639" t="b">
        <f t="shared" si="9"/>
        <v>0</v>
      </c>
      <c r="E639" s="27" t="str">
        <f>VLOOKUP(O639,'user list'!A:B,2,0)</f>
        <v>DOE</v>
      </c>
      <c r="F639" s="69" t="s">
        <v>1201</v>
      </c>
      <c r="G639" s="69" t="s">
        <v>69</v>
      </c>
      <c r="H639" s="171">
        <v>45813</v>
      </c>
      <c r="I639" s="69" t="s">
        <v>1202</v>
      </c>
      <c r="J639" s="69"/>
      <c r="K639" s="69"/>
      <c r="L639" s="69"/>
      <c r="M639" s="171">
        <v>45813</v>
      </c>
      <c r="N639" s="69" t="s">
        <v>784</v>
      </c>
      <c r="O639" s="69" t="s">
        <v>212</v>
      </c>
      <c r="P639" s="69">
        <v>1</v>
      </c>
      <c r="Q639" s="69" t="s">
        <v>1194</v>
      </c>
      <c r="R639" s="69"/>
      <c r="S639" s="69" t="s">
        <v>792</v>
      </c>
      <c r="T639" s="69"/>
      <c r="U639" s="69" t="s">
        <v>809</v>
      </c>
      <c r="V639" s="69"/>
      <c r="W639" s="69"/>
      <c r="X639" s="69"/>
      <c r="Y639" s="69"/>
      <c r="Z639" s="69"/>
      <c r="AA639" s="69"/>
      <c r="AB639" s="69"/>
      <c r="AC639" s="69"/>
      <c r="AD639" s="69"/>
      <c r="AE639" s="69"/>
      <c r="AF639" s="69"/>
      <c r="AG639" s="69"/>
      <c r="AH639" s="69" t="s">
        <v>227</v>
      </c>
    </row>
    <row r="640" spans="2:34" ht="14.4">
      <c r="B640" s="27" t="e">
        <f>VLOOKUP(I640,raw_OCM!B:C,2,0)</f>
        <v>#N/A</v>
      </c>
      <c r="D640" t="b">
        <f t="shared" si="9"/>
        <v>0</v>
      </c>
      <c r="E640" s="27" t="str">
        <f>VLOOKUP(O640,'user list'!A:B,2,0)</f>
        <v>DOE</v>
      </c>
      <c r="F640" s="69" t="s">
        <v>1203</v>
      </c>
      <c r="G640" s="69" t="s">
        <v>69</v>
      </c>
      <c r="H640" s="171">
        <v>45813</v>
      </c>
      <c r="I640" s="69" t="s">
        <v>1204</v>
      </c>
      <c r="J640" s="69"/>
      <c r="K640" s="69"/>
      <c r="L640" s="69"/>
      <c r="M640" s="171">
        <v>45813</v>
      </c>
      <c r="N640" s="69" t="s">
        <v>784</v>
      </c>
      <c r="O640" s="69" t="s">
        <v>212</v>
      </c>
      <c r="P640" s="69">
        <v>1</v>
      </c>
      <c r="Q640" s="69" t="s">
        <v>1194</v>
      </c>
      <c r="R640" s="69"/>
      <c r="S640" s="69" t="s">
        <v>792</v>
      </c>
      <c r="T640" s="69"/>
      <c r="U640" s="69" t="s">
        <v>809</v>
      </c>
      <c r="V640" s="69"/>
      <c r="W640" s="69"/>
      <c r="X640" s="69"/>
      <c r="Y640" s="69"/>
      <c r="Z640" s="69"/>
      <c r="AA640" s="69"/>
      <c r="AB640" s="69"/>
      <c r="AC640" s="69"/>
      <c r="AD640" s="69"/>
      <c r="AE640" s="69"/>
      <c r="AF640" s="69"/>
      <c r="AG640" s="69"/>
      <c r="AH640" s="69" t="s">
        <v>227</v>
      </c>
    </row>
    <row r="641" spans="2:34" ht="14.4">
      <c r="B641" s="27" t="e">
        <f>VLOOKUP(I641,raw_OCM!B:C,2,0)</f>
        <v>#N/A</v>
      </c>
      <c r="D641" t="b">
        <f t="shared" si="9"/>
        <v>0</v>
      </c>
      <c r="E641" s="27" t="str">
        <f>VLOOKUP(O641,'user list'!A:B,2,0)</f>
        <v>DOE</v>
      </c>
      <c r="F641" s="69" t="s">
        <v>1205</v>
      </c>
      <c r="G641" s="69" t="s">
        <v>69</v>
      </c>
      <c r="H641" s="171">
        <v>45813</v>
      </c>
      <c r="I641" s="69" t="s">
        <v>1206</v>
      </c>
      <c r="J641" s="69"/>
      <c r="K641" s="69"/>
      <c r="L641" s="69"/>
      <c r="M641" s="171">
        <v>45813</v>
      </c>
      <c r="N641" s="69" t="s">
        <v>784</v>
      </c>
      <c r="O641" s="69" t="s">
        <v>212</v>
      </c>
      <c r="P641" s="69">
        <v>1</v>
      </c>
      <c r="Q641" s="69" t="s">
        <v>1194</v>
      </c>
      <c r="R641" s="69"/>
      <c r="S641" s="69" t="s">
        <v>792</v>
      </c>
      <c r="T641" s="69"/>
      <c r="U641" s="69" t="s">
        <v>809</v>
      </c>
      <c r="V641" s="69"/>
      <c r="W641" s="69"/>
      <c r="X641" s="69"/>
      <c r="Y641" s="69"/>
      <c r="Z641" s="69"/>
      <c r="AA641" s="69"/>
      <c r="AB641" s="69"/>
      <c r="AC641" s="69"/>
      <c r="AD641" s="69"/>
      <c r="AE641" s="69"/>
      <c r="AF641" s="69"/>
      <c r="AG641" s="69"/>
      <c r="AH641" s="69" t="s">
        <v>227</v>
      </c>
    </row>
    <row r="642" spans="2:34" ht="14.4">
      <c r="B642" s="27" t="e">
        <f>VLOOKUP(I642,raw_OCM!B:C,2,0)</f>
        <v>#N/A</v>
      </c>
      <c r="D642" t="b">
        <f t="shared" si="9"/>
        <v>0</v>
      </c>
      <c r="E642" s="27" t="str">
        <f>VLOOKUP(O642,'user list'!A:B,2,0)</f>
        <v>QCDRRMO</v>
      </c>
      <c r="F642" s="69" t="s">
        <v>1840</v>
      </c>
      <c r="G642" s="69" t="s">
        <v>1841</v>
      </c>
      <c r="H642" s="171">
        <v>45807</v>
      </c>
      <c r="I642" s="69" t="s">
        <v>1842</v>
      </c>
      <c r="J642" s="69"/>
      <c r="K642" s="171">
        <v>45812</v>
      </c>
      <c r="L642" s="69"/>
      <c r="M642" s="171">
        <v>45813</v>
      </c>
      <c r="N642" s="69" t="s">
        <v>1804</v>
      </c>
      <c r="O642" s="69" t="s">
        <v>265</v>
      </c>
      <c r="P642" s="69">
        <v>1</v>
      </c>
      <c r="Q642" s="69" t="s">
        <v>1224</v>
      </c>
      <c r="R642" s="69"/>
      <c r="S642" s="69" t="s">
        <v>828</v>
      </c>
      <c r="T642" s="69"/>
      <c r="U642" s="69" t="s">
        <v>787</v>
      </c>
      <c r="V642" s="69"/>
      <c r="W642" s="69"/>
      <c r="X642" s="69"/>
      <c r="Y642" s="69"/>
      <c r="Z642" s="69"/>
      <c r="AA642" s="69"/>
      <c r="AB642" s="69"/>
      <c r="AC642" s="69"/>
      <c r="AD642" s="69"/>
      <c r="AE642" s="69"/>
      <c r="AF642" s="69"/>
      <c r="AG642" s="69"/>
      <c r="AH642" s="69" t="s">
        <v>216</v>
      </c>
    </row>
    <row r="643" spans="2:34" ht="14.4">
      <c r="B643" s="27" t="e">
        <f>VLOOKUP(I643,raw_OCM!B:C,2,0)</f>
        <v>#N/A</v>
      </c>
      <c r="D643" t="b">
        <f t="shared" si="9"/>
        <v>0</v>
      </c>
      <c r="E643" s="27" t="str">
        <f>VLOOKUP(O643,'user list'!A:B,2,0)</f>
        <v>DOE</v>
      </c>
      <c r="F643" s="69" t="s">
        <v>1207</v>
      </c>
      <c r="G643" s="69" t="s">
        <v>69</v>
      </c>
      <c r="H643" s="171">
        <v>45813</v>
      </c>
      <c r="I643" s="69" t="s">
        <v>1208</v>
      </c>
      <c r="J643" s="69"/>
      <c r="K643" s="69"/>
      <c r="L643" s="69"/>
      <c r="M643" s="171">
        <v>45813</v>
      </c>
      <c r="N643" s="69" t="s">
        <v>784</v>
      </c>
      <c r="O643" s="69" t="s">
        <v>212</v>
      </c>
      <c r="P643" s="69">
        <v>1</v>
      </c>
      <c r="Q643" s="69" t="s">
        <v>1207</v>
      </c>
      <c r="R643" s="69"/>
      <c r="S643" s="69" t="s">
        <v>805</v>
      </c>
      <c r="T643" s="69"/>
      <c r="U643" s="69" t="s">
        <v>787</v>
      </c>
      <c r="V643" s="69"/>
      <c r="W643" s="69"/>
      <c r="X643" s="69"/>
      <c r="Y643" s="69"/>
      <c r="Z643" s="69"/>
      <c r="AA643" s="69"/>
      <c r="AB643" s="69"/>
      <c r="AC643" s="69"/>
      <c r="AD643" s="69"/>
      <c r="AE643" s="69"/>
      <c r="AF643" s="69"/>
      <c r="AG643" s="69"/>
      <c r="AH643" s="69" t="s">
        <v>200</v>
      </c>
    </row>
    <row r="644" spans="2:34" ht="14.4">
      <c r="B644" s="27" t="e">
        <f>VLOOKUP(I644,raw_OCM!B:C,2,0)</f>
        <v>#N/A</v>
      </c>
      <c r="D644" t="b">
        <f t="shared" si="9"/>
        <v>0</v>
      </c>
      <c r="E644" s="27" t="str">
        <f>VLOOKUP(O644,'user list'!A:B,2,0)</f>
        <v>CREMCO</v>
      </c>
      <c r="F644" s="69" t="s">
        <v>1630</v>
      </c>
      <c r="G644" s="69" t="s">
        <v>762</v>
      </c>
      <c r="H644" s="171">
        <v>45800</v>
      </c>
      <c r="I644" s="69" t="s">
        <v>1631</v>
      </c>
      <c r="J644" s="69"/>
      <c r="K644" s="69"/>
      <c r="L644" s="69"/>
      <c r="M644" s="171">
        <v>45813</v>
      </c>
      <c r="N644" s="69" t="s">
        <v>1433</v>
      </c>
      <c r="O644" s="69" t="s">
        <v>206</v>
      </c>
      <c r="P644" s="69">
        <v>1</v>
      </c>
      <c r="Q644" s="69" t="s">
        <v>1632</v>
      </c>
      <c r="R644" s="69"/>
      <c r="S644" s="69" t="s">
        <v>785</v>
      </c>
      <c r="T644" s="69" t="s">
        <v>886</v>
      </c>
      <c r="U644" s="69" t="s">
        <v>809</v>
      </c>
      <c r="V644" s="69"/>
      <c r="W644" s="69"/>
      <c r="X644" s="69"/>
      <c r="Y644" s="69"/>
      <c r="Z644" s="69"/>
      <c r="AA644" s="69"/>
      <c r="AB644" s="69"/>
      <c r="AC644" s="69"/>
      <c r="AD644" s="69"/>
      <c r="AE644" s="69"/>
      <c r="AF644" s="69"/>
      <c r="AG644" s="69"/>
      <c r="AH644" s="69"/>
    </row>
    <row r="645" spans="2:34" ht="14.4">
      <c r="B645" s="27" t="str">
        <f>VLOOKUP(I645,raw_OCM!B:C,2,0)</f>
        <v>OCM</v>
      </c>
      <c r="D645" t="b">
        <f t="shared" si="9"/>
        <v>0</v>
      </c>
      <c r="E645" s="27" t="str">
        <f>VLOOKUP(O645,'user list'!A:B,2,0)</f>
        <v>OCM</v>
      </c>
      <c r="F645" s="69" t="s">
        <v>650</v>
      </c>
      <c r="G645" s="69" t="s">
        <v>651</v>
      </c>
      <c r="H645" s="171">
        <v>45813</v>
      </c>
      <c r="I645" s="69" t="s">
        <v>652</v>
      </c>
      <c r="J645" s="69"/>
      <c r="K645" s="69"/>
      <c r="L645" s="69" t="s">
        <v>17</v>
      </c>
      <c r="M645" s="171">
        <v>45813</v>
      </c>
      <c r="N645" s="69" t="s">
        <v>391</v>
      </c>
      <c r="O645" s="69" t="s">
        <v>285</v>
      </c>
      <c r="P645" s="69"/>
      <c r="Q645" s="69"/>
      <c r="R645" s="69"/>
      <c r="S645" s="69"/>
      <c r="T645" s="69"/>
      <c r="U645" s="69"/>
      <c r="V645" s="69" t="s">
        <v>336</v>
      </c>
      <c r="W645" s="69"/>
      <c r="X645" s="69" t="s">
        <v>653</v>
      </c>
      <c r="Y645" s="69" t="s">
        <v>654</v>
      </c>
      <c r="Z645" s="69" t="s">
        <v>324</v>
      </c>
      <c r="AA645" s="69"/>
      <c r="AB645" s="69"/>
      <c r="AC645" s="69" t="s">
        <v>391</v>
      </c>
      <c r="AD645" s="69"/>
      <c r="AE645" s="69"/>
      <c r="AF645" s="69" t="s">
        <v>43</v>
      </c>
      <c r="AG645" s="69"/>
      <c r="AH645" s="69"/>
    </row>
    <row r="646" spans="2:34" ht="14.4">
      <c r="B646" s="27" t="e">
        <f>VLOOKUP(I646,raw_OCM!B:C,2,0)</f>
        <v>#N/A</v>
      </c>
      <c r="D646" t="b">
        <f t="shared" si="9"/>
        <v>0</v>
      </c>
      <c r="E646" s="27" t="str">
        <f>VLOOKUP(O646,'user list'!A:B,2,0)</f>
        <v>ITDD</v>
      </c>
      <c r="F646" s="69" t="s">
        <v>1209</v>
      </c>
      <c r="G646" s="69" t="s">
        <v>61</v>
      </c>
      <c r="H646" s="171">
        <v>45812</v>
      </c>
      <c r="I646" s="69" t="s">
        <v>1210</v>
      </c>
      <c r="J646" s="69"/>
      <c r="K646" s="69"/>
      <c r="L646" s="69"/>
      <c r="M646" s="171">
        <v>45813</v>
      </c>
      <c r="N646" s="69" t="s">
        <v>784</v>
      </c>
      <c r="O646" s="69" t="s">
        <v>219</v>
      </c>
      <c r="P646" s="69">
        <v>1</v>
      </c>
      <c r="Q646" s="69"/>
      <c r="R646" s="69"/>
      <c r="S646" s="69" t="s">
        <v>785</v>
      </c>
      <c r="T646" s="69" t="s">
        <v>886</v>
      </c>
      <c r="U646" s="69" t="s">
        <v>809</v>
      </c>
      <c r="V646" s="69"/>
      <c r="W646" s="69"/>
      <c r="X646" s="69"/>
      <c r="Y646" s="69"/>
      <c r="Z646" s="69"/>
      <c r="AA646" s="69"/>
      <c r="AB646" s="69"/>
      <c r="AC646" s="69"/>
      <c r="AD646" s="69"/>
      <c r="AE646" s="69"/>
      <c r="AF646" s="69"/>
      <c r="AG646" s="69"/>
      <c r="AH646" s="69" t="s">
        <v>219</v>
      </c>
    </row>
    <row r="647" spans="2:34" ht="14.4">
      <c r="B647" s="27" t="e">
        <f>VLOOKUP(I647,raw_OCM!B:C,2,0)</f>
        <v>#N/A</v>
      </c>
      <c r="D647" t="b">
        <f t="shared" si="9"/>
        <v>0</v>
      </c>
      <c r="E647" s="27" t="str">
        <f>VLOOKUP(O647,'user list'!A:B,2,0)</f>
        <v>OCA</v>
      </c>
      <c r="F647" s="69" t="s">
        <v>1211</v>
      </c>
      <c r="G647" s="69" t="s">
        <v>1212</v>
      </c>
      <c r="H647" s="171">
        <v>45812</v>
      </c>
      <c r="I647" s="69" t="s">
        <v>1213</v>
      </c>
      <c r="J647" s="69"/>
      <c r="K647" s="69"/>
      <c r="L647" s="69"/>
      <c r="M647" s="171">
        <v>45813</v>
      </c>
      <c r="N647" s="69" t="s">
        <v>784</v>
      </c>
      <c r="O647" s="69" t="s">
        <v>228</v>
      </c>
      <c r="P647" s="69">
        <v>1</v>
      </c>
      <c r="Q647" s="69" t="s">
        <v>1214</v>
      </c>
      <c r="R647" s="69"/>
      <c r="S647" s="69" t="s">
        <v>785</v>
      </c>
      <c r="T647" s="69"/>
      <c r="U647" s="69" t="s">
        <v>787</v>
      </c>
      <c r="V647" s="69"/>
      <c r="W647" s="69"/>
      <c r="X647" s="69"/>
      <c r="Y647" s="69"/>
      <c r="Z647" s="69"/>
      <c r="AA647" s="69"/>
      <c r="AB647" s="69"/>
      <c r="AC647" s="69"/>
      <c r="AD647" s="69"/>
      <c r="AE647" s="69"/>
      <c r="AF647" s="69"/>
      <c r="AG647" s="69"/>
      <c r="AH647" s="69" t="s">
        <v>205</v>
      </c>
    </row>
    <row r="648" spans="2:34" ht="14.4">
      <c r="B648" s="27" t="str">
        <f>VLOOKUP(I648,raw_OCM!B:C,2,0)</f>
        <v>OCM</v>
      </c>
      <c r="D648" t="b">
        <f t="shared" si="9"/>
        <v>0</v>
      </c>
      <c r="E648" s="27" t="str">
        <f>VLOOKUP(O648,'user list'!A:B,2,0)</f>
        <v>OCM</v>
      </c>
      <c r="F648" s="69" t="s">
        <v>644</v>
      </c>
      <c r="G648" s="69" t="s">
        <v>645</v>
      </c>
      <c r="H648" s="171">
        <v>45813</v>
      </c>
      <c r="I648" s="69" t="s">
        <v>646</v>
      </c>
      <c r="J648" s="69"/>
      <c r="K648" s="69"/>
      <c r="L648" s="69" t="s">
        <v>17</v>
      </c>
      <c r="M648" s="171">
        <v>45813</v>
      </c>
      <c r="N648" s="69" t="s">
        <v>358</v>
      </c>
      <c r="O648" s="69" t="s">
        <v>285</v>
      </c>
      <c r="P648" s="69">
        <v>1</v>
      </c>
      <c r="Q648" s="69"/>
      <c r="R648" s="69"/>
      <c r="S648" s="69"/>
      <c r="T648" s="69"/>
      <c r="U648" s="69"/>
      <c r="V648" s="69" t="s">
        <v>647</v>
      </c>
      <c r="W648" s="69"/>
      <c r="X648" s="69" t="s">
        <v>648</v>
      </c>
      <c r="Y648" s="69" t="s">
        <v>649</v>
      </c>
      <c r="Z648" s="69" t="s">
        <v>352</v>
      </c>
      <c r="AA648" s="69"/>
      <c r="AB648" s="69"/>
      <c r="AC648" s="69" t="s">
        <v>391</v>
      </c>
      <c r="AD648" s="69"/>
      <c r="AE648" s="69"/>
      <c r="AF648" s="69" t="s">
        <v>43</v>
      </c>
      <c r="AG648" s="69"/>
      <c r="AH648" s="69"/>
    </row>
    <row r="649" spans="2:34" ht="14.4">
      <c r="B649" s="27" t="e">
        <f>VLOOKUP(I649,raw_OCM!B:C,2,0)</f>
        <v>#N/A</v>
      </c>
      <c r="D649" t="b">
        <f t="shared" si="9"/>
        <v>0</v>
      </c>
      <c r="E649" s="27" t="str">
        <f>VLOOKUP(O649,'user list'!A:B,2,0)</f>
        <v>OCA</v>
      </c>
      <c r="F649" s="69" t="s">
        <v>1215</v>
      </c>
      <c r="G649" s="69" t="s">
        <v>1131</v>
      </c>
      <c r="H649" s="171">
        <v>45812</v>
      </c>
      <c r="I649" s="69" t="s">
        <v>1216</v>
      </c>
      <c r="J649" s="69"/>
      <c r="K649" s="69"/>
      <c r="L649" s="69"/>
      <c r="M649" s="171">
        <v>45812</v>
      </c>
      <c r="N649" s="69" t="s">
        <v>784</v>
      </c>
      <c r="O649" s="69" t="s">
        <v>228</v>
      </c>
      <c r="P649" s="69">
        <v>1</v>
      </c>
      <c r="Q649" s="69"/>
      <c r="R649" s="69"/>
      <c r="S649" s="69" t="s">
        <v>828</v>
      </c>
      <c r="T649" s="69"/>
      <c r="U649" s="69" t="s">
        <v>809</v>
      </c>
      <c r="V649" s="69"/>
      <c r="W649" s="69"/>
      <c r="X649" s="69"/>
      <c r="Y649" s="69"/>
      <c r="Z649" s="69"/>
      <c r="AA649" s="69"/>
      <c r="AB649" s="69"/>
      <c r="AC649" s="69"/>
      <c r="AD649" s="69"/>
      <c r="AE649" s="69"/>
      <c r="AF649" s="69"/>
      <c r="AG649" s="69"/>
      <c r="AH649" s="69" t="s">
        <v>278</v>
      </c>
    </row>
    <row r="650" spans="2:34" ht="14.4">
      <c r="B650" s="27" t="e">
        <f>VLOOKUP(I650,raw_OCM!B:C,2,0)</f>
        <v>#N/A</v>
      </c>
      <c r="D650" t="b">
        <f t="shared" si="9"/>
        <v>0</v>
      </c>
      <c r="E650" s="27" t="str">
        <f>VLOOKUP(O650,'user list'!A:B,2,0)</f>
        <v>QCDRRMO</v>
      </c>
      <c r="F650" s="69" t="s">
        <v>1843</v>
      </c>
      <c r="G650" s="69" t="s">
        <v>1844</v>
      </c>
      <c r="H650" s="171">
        <v>45810</v>
      </c>
      <c r="I650" s="69" t="s">
        <v>1845</v>
      </c>
      <c r="J650" s="69"/>
      <c r="K650" s="69"/>
      <c r="L650" s="69"/>
      <c r="M650" s="171">
        <v>45812</v>
      </c>
      <c r="N650" s="69" t="s">
        <v>1804</v>
      </c>
      <c r="O650" s="69" t="s">
        <v>265</v>
      </c>
      <c r="P650" s="69">
        <v>1</v>
      </c>
      <c r="Q650" s="69"/>
      <c r="R650" s="69"/>
      <c r="S650" s="69" t="s">
        <v>792</v>
      </c>
      <c r="T650" s="69" t="s">
        <v>793</v>
      </c>
      <c r="U650" s="69" t="s">
        <v>787</v>
      </c>
      <c r="V650" s="69"/>
      <c r="W650" s="69"/>
      <c r="X650" s="69"/>
      <c r="Y650" s="69"/>
      <c r="Z650" s="69"/>
      <c r="AA650" s="69"/>
      <c r="AB650" s="69"/>
      <c r="AC650" s="69"/>
      <c r="AD650" s="69"/>
      <c r="AE650" s="69"/>
      <c r="AF650" s="69"/>
      <c r="AG650" s="69"/>
      <c r="AH650" s="69" t="s">
        <v>196</v>
      </c>
    </row>
    <row r="651" spans="2:34" ht="14.4">
      <c r="B651" s="27" t="e">
        <f>VLOOKUP(I651,raw_OCM!B:C,2,0)</f>
        <v>#N/A</v>
      </c>
      <c r="D651" t="b">
        <f t="shared" si="9"/>
        <v>0</v>
      </c>
      <c r="E651" s="27" t="str">
        <f>VLOOKUP(O651,'user list'!A:B,2,0)</f>
        <v>QCDRRMO</v>
      </c>
      <c r="F651" s="69" t="s">
        <v>1846</v>
      </c>
      <c r="G651" s="69" t="s">
        <v>1847</v>
      </c>
      <c r="H651" s="171">
        <v>45811</v>
      </c>
      <c r="I651" s="69" t="s">
        <v>1848</v>
      </c>
      <c r="J651" s="69"/>
      <c r="K651" s="171">
        <v>45814</v>
      </c>
      <c r="L651" s="69"/>
      <c r="M651" s="171">
        <v>45812</v>
      </c>
      <c r="N651" s="69" t="s">
        <v>1804</v>
      </c>
      <c r="O651" s="69" t="s">
        <v>265</v>
      </c>
      <c r="P651" s="69">
        <v>1</v>
      </c>
      <c r="Q651" s="69"/>
      <c r="R651" s="69"/>
      <c r="S651" s="69" t="s">
        <v>828</v>
      </c>
      <c r="T651" s="69"/>
      <c r="U651" s="69" t="s">
        <v>787</v>
      </c>
      <c r="V651" s="69"/>
      <c r="W651" s="69"/>
      <c r="X651" s="69"/>
      <c r="Y651" s="69"/>
      <c r="Z651" s="69"/>
      <c r="AA651" s="69"/>
      <c r="AB651" s="69"/>
      <c r="AC651" s="69"/>
      <c r="AD651" s="69"/>
      <c r="AE651" s="69"/>
      <c r="AF651" s="69"/>
      <c r="AG651" s="69"/>
      <c r="AH651" s="69" t="s">
        <v>212</v>
      </c>
    </row>
    <row r="652" spans="2:34" ht="14.4">
      <c r="B652" s="27" t="e">
        <f>VLOOKUP(I652,raw_OCM!B:C,2,0)</f>
        <v>#N/A</v>
      </c>
      <c r="D652" t="b">
        <f t="shared" ref="D652:D715" si="10">IF(E652="X",1)</f>
        <v>0</v>
      </c>
      <c r="E652" s="27" t="str">
        <f>VLOOKUP(O652,'user list'!A:B,2,0)</f>
        <v>OCA</v>
      </c>
      <c r="F652" s="69" t="s">
        <v>1217</v>
      </c>
      <c r="G652" s="69" t="s">
        <v>749</v>
      </c>
      <c r="H652" s="171">
        <v>45812</v>
      </c>
      <c r="I652" s="69" t="s">
        <v>1218</v>
      </c>
      <c r="J652" s="69"/>
      <c r="K652" s="69"/>
      <c r="L652" s="69"/>
      <c r="M652" s="171">
        <v>45812</v>
      </c>
      <c r="N652" s="69" t="s">
        <v>784</v>
      </c>
      <c r="O652" s="69" t="s">
        <v>228</v>
      </c>
      <c r="P652" s="69">
        <v>1</v>
      </c>
      <c r="Q652" s="69"/>
      <c r="R652" s="69"/>
      <c r="S652" s="69" t="s">
        <v>828</v>
      </c>
      <c r="T652" s="69"/>
      <c r="U652" s="69" t="s">
        <v>787</v>
      </c>
      <c r="V652" s="69"/>
      <c r="W652" s="69"/>
      <c r="X652" s="69"/>
      <c r="Y652" s="69"/>
      <c r="Z652" s="69"/>
      <c r="AA652" s="69"/>
      <c r="AB652" s="69"/>
      <c r="AC652" s="69"/>
      <c r="AD652" s="69"/>
      <c r="AE652" s="69"/>
      <c r="AF652" s="69"/>
      <c r="AG652" s="69"/>
      <c r="AH652" s="69" t="s">
        <v>200</v>
      </c>
    </row>
    <row r="653" spans="2:34" ht="14.4">
      <c r="B653" s="27" t="str">
        <f>VLOOKUP(I653,raw_OCM!B:C,2,0)</f>
        <v>OCM</v>
      </c>
      <c r="D653" t="b">
        <f t="shared" si="10"/>
        <v>0</v>
      </c>
      <c r="E653" s="27" t="str">
        <f>VLOOKUP(O653,'user list'!A:B,2,0)</f>
        <v>OCM</v>
      </c>
      <c r="F653" s="69" t="s">
        <v>413</v>
      </c>
      <c r="G653" s="69" t="s">
        <v>655</v>
      </c>
      <c r="H653" s="171">
        <v>45812</v>
      </c>
      <c r="I653" s="69" t="s">
        <v>656</v>
      </c>
      <c r="J653" s="69"/>
      <c r="K653" s="69"/>
      <c r="L653" s="69" t="s">
        <v>17</v>
      </c>
      <c r="M653" s="171">
        <v>45812</v>
      </c>
      <c r="N653" s="69" t="s">
        <v>391</v>
      </c>
      <c r="O653" s="69" t="s">
        <v>285</v>
      </c>
      <c r="P653" s="69"/>
      <c r="Q653" s="69"/>
      <c r="R653" s="69"/>
      <c r="S653" s="69"/>
      <c r="T653" s="69"/>
      <c r="U653" s="69"/>
      <c r="V653" s="69" t="s">
        <v>657</v>
      </c>
      <c r="W653" s="69"/>
      <c r="X653" s="69" t="s">
        <v>658</v>
      </c>
      <c r="Y653" s="69" t="s">
        <v>659</v>
      </c>
      <c r="Z653" s="69" t="s">
        <v>352</v>
      </c>
      <c r="AA653" s="69"/>
      <c r="AB653" s="69"/>
      <c r="AC653" s="69" t="s">
        <v>391</v>
      </c>
      <c r="AD653" s="69"/>
      <c r="AE653" s="69"/>
      <c r="AF653" s="69" t="s">
        <v>43</v>
      </c>
      <c r="AG653" s="69"/>
      <c r="AH653" s="69"/>
    </row>
    <row r="654" spans="2:34" ht="14.4">
      <c r="B654" s="27" t="e">
        <f>VLOOKUP(I654,raw_OCM!B:C,2,0)</f>
        <v>#N/A</v>
      </c>
      <c r="D654" t="b">
        <f t="shared" si="10"/>
        <v>0</v>
      </c>
      <c r="E654" s="27" t="str">
        <f>VLOOKUP(O654,'user list'!A:B,2,0)</f>
        <v>MDAD</v>
      </c>
      <c r="F654" s="69" t="s">
        <v>1219</v>
      </c>
      <c r="G654" s="69" t="s">
        <v>42</v>
      </c>
      <c r="H654" s="171">
        <v>45812</v>
      </c>
      <c r="I654" s="69" t="s">
        <v>1220</v>
      </c>
      <c r="J654" s="69"/>
      <c r="K654" s="69"/>
      <c r="L654" s="69"/>
      <c r="M654" s="171">
        <v>45812</v>
      </c>
      <c r="N654" s="69" t="s">
        <v>784</v>
      </c>
      <c r="O654" s="69" t="s">
        <v>223</v>
      </c>
      <c r="P654" s="69">
        <v>1</v>
      </c>
      <c r="Q654" s="69"/>
      <c r="R654" s="69"/>
      <c r="S654" s="69" t="s">
        <v>828</v>
      </c>
      <c r="T654" s="69"/>
      <c r="U654" s="69" t="s">
        <v>809</v>
      </c>
      <c r="V654" s="69"/>
      <c r="W654" s="69"/>
      <c r="X654" s="69"/>
      <c r="Y654" s="69"/>
      <c r="Z654" s="69"/>
      <c r="AA654" s="69"/>
      <c r="AB654" s="69"/>
      <c r="AC654" s="69"/>
      <c r="AD654" s="69"/>
      <c r="AE654" s="69"/>
      <c r="AF654" s="69"/>
      <c r="AG654" s="69"/>
      <c r="AH654" s="69" t="s">
        <v>213</v>
      </c>
    </row>
    <row r="655" spans="2:34" ht="14.4">
      <c r="B655" s="27" t="e">
        <f>VLOOKUP(I655,raw_OCM!B:C,2,0)</f>
        <v>#N/A</v>
      </c>
      <c r="D655" t="b">
        <f t="shared" si="10"/>
        <v>0</v>
      </c>
      <c r="E655" s="27" t="str">
        <f>VLOOKUP(O655,'user list'!A:B,2,0)</f>
        <v>QCDRRMO</v>
      </c>
      <c r="F655" s="69" t="s">
        <v>1221</v>
      </c>
      <c r="G655" s="69" t="s">
        <v>1222</v>
      </c>
      <c r="H655" s="171">
        <v>45810</v>
      </c>
      <c r="I655" s="69" t="s">
        <v>1223</v>
      </c>
      <c r="J655" s="69"/>
      <c r="K655" s="171">
        <v>45821</v>
      </c>
      <c r="L655" s="69"/>
      <c r="M655" s="171">
        <v>45812</v>
      </c>
      <c r="N655" s="69" t="s">
        <v>784</v>
      </c>
      <c r="O655" s="69" t="s">
        <v>265</v>
      </c>
      <c r="P655" s="69">
        <v>1</v>
      </c>
      <c r="Q655" s="69" t="s">
        <v>1224</v>
      </c>
      <c r="R655" s="69"/>
      <c r="S655" s="69" t="s">
        <v>828</v>
      </c>
      <c r="T655" s="69" t="s">
        <v>829</v>
      </c>
      <c r="U655" s="69" t="s">
        <v>787</v>
      </c>
      <c r="V655" s="69"/>
      <c r="W655" s="69"/>
      <c r="X655" s="69"/>
      <c r="Y655" s="69"/>
      <c r="Z655" s="69"/>
      <c r="AA655" s="69"/>
      <c r="AB655" s="69"/>
      <c r="AC655" s="69"/>
      <c r="AD655" s="69"/>
      <c r="AE655" s="69"/>
      <c r="AF655" s="69"/>
      <c r="AG655" s="69"/>
      <c r="AH655" s="69" t="s">
        <v>271</v>
      </c>
    </row>
    <row r="656" spans="2:34" ht="14.4">
      <c r="B656" s="27" t="e">
        <f>VLOOKUP(I656,raw_OCM!B:C,2,0)</f>
        <v>#N/A</v>
      </c>
      <c r="D656" t="b">
        <f t="shared" si="10"/>
        <v>0</v>
      </c>
      <c r="E656" s="27" t="str">
        <f>VLOOKUP(O656,'user list'!A:B,2,0)</f>
        <v>CREMCO</v>
      </c>
      <c r="F656" s="69" t="s">
        <v>1633</v>
      </c>
      <c r="G656" s="69" t="s">
        <v>105</v>
      </c>
      <c r="H656" s="171">
        <v>45811</v>
      </c>
      <c r="I656" s="69" t="s">
        <v>1634</v>
      </c>
      <c r="J656" s="69"/>
      <c r="K656" s="69"/>
      <c r="L656" s="69"/>
      <c r="M656" s="171">
        <v>45812</v>
      </c>
      <c r="N656" s="69" t="s">
        <v>1433</v>
      </c>
      <c r="O656" s="69" t="s">
        <v>206</v>
      </c>
      <c r="P656" s="69">
        <v>1</v>
      </c>
      <c r="Q656" s="69" t="s">
        <v>1635</v>
      </c>
      <c r="R656" s="69"/>
      <c r="S656" s="69" t="s">
        <v>828</v>
      </c>
      <c r="T656" s="69" t="s">
        <v>1172</v>
      </c>
      <c r="U656" s="69" t="s">
        <v>809</v>
      </c>
      <c r="V656" s="69"/>
      <c r="W656" s="69"/>
      <c r="X656" s="69"/>
      <c r="Y656" s="69"/>
      <c r="Z656" s="69"/>
      <c r="AA656" s="69"/>
      <c r="AB656" s="69"/>
      <c r="AC656" s="69"/>
      <c r="AD656" s="69"/>
      <c r="AE656" s="69"/>
      <c r="AF656" s="69"/>
      <c r="AG656" s="69"/>
      <c r="AH656" s="69"/>
    </row>
    <row r="657" spans="2:34" ht="14.4">
      <c r="B657" s="27" t="e">
        <f>VLOOKUP(I657,raw_OCM!B:C,2,0)</f>
        <v>#N/A</v>
      </c>
      <c r="D657" t="b">
        <f t="shared" si="10"/>
        <v>0</v>
      </c>
      <c r="E657" s="27" t="str">
        <f>VLOOKUP(O657,'user list'!A:B,2,0)</f>
        <v>OCA</v>
      </c>
      <c r="F657" s="69" t="s">
        <v>1849</v>
      </c>
      <c r="G657" s="69" t="s">
        <v>749</v>
      </c>
      <c r="H657" s="171">
        <v>45812</v>
      </c>
      <c r="I657" s="69" t="s">
        <v>1816</v>
      </c>
      <c r="J657" s="69"/>
      <c r="K657" s="69"/>
      <c r="L657" s="69"/>
      <c r="M657" s="171">
        <v>45812</v>
      </c>
      <c r="N657" s="69" t="s">
        <v>784</v>
      </c>
      <c r="O657" s="69" t="s">
        <v>228</v>
      </c>
      <c r="P657" s="69">
        <v>2</v>
      </c>
      <c r="Q657" s="69"/>
      <c r="R657" s="69"/>
      <c r="S657" s="69" t="s">
        <v>828</v>
      </c>
      <c r="T657" s="69"/>
      <c r="U657" s="69" t="s">
        <v>787</v>
      </c>
      <c r="V657" s="69"/>
      <c r="W657" s="69"/>
      <c r="X657" s="69"/>
      <c r="Y657" s="69"/>
      <c r="Z657" s="69"/>
      <c r="AA657" s="69"/>
      <c r="AB657" s="69"/>
      <c r="AC657" s="69"/>
      <c r="AD657" s="69"/>
      <c r="AE657" s="69"/>
      <c r="AF657" s="69"/>
      <c r="AG657" s="69"/>
      <c r="AH657" s="69" t="s">
        <v>198</v>
      </c>
    </row>
    <row r="658" spans="2:34" ht="14.4">
      <c r="B658" s="27" t="e">
        <f>VLOOKUP(I658,raw_OCM!B:C,2,0)</f>
        <v>#N/A</v>
      </c>
      <c r="D658" t="b">
        <f t="shared" si="10"/>
        <v>0</v>
      </c>
      <c r="E658" s="27" t="str">
        <f>VLOOKUP(O658,'user list'!A:B,2,0)</f>
        <v>CTO</v>
      </c>
      <c r="F658" s="69" t="s">
        <v>1225</v>
      </c>
      <c r="G658" s="69" t="s">
        <v>758</v>
      </c>
      <c r="H658" s="171">
        <v>45812</v>
      </c>
      <c r="I658" s="69" t="s">
        <v>1226</v>
      </c>
      <c r="J658" s="69"/>
      <c r="K658" s="69"/>
      <c r="L658" s="69"/>
      <c r="M658" s="171">
        <v>45812</v>
      </c>
      <c r="N658" s="69" t="s">
        <v>784</v>
      </c>
      <c r="O658" s="69" t="s">
        <v>207</v>
      </c>
      <c r="P658" s="69">
        <v>1</v>
      </c>
      <c r="Q658" s="69"/>
      <c r="R658" s="69"/>
      <c r="S658" s="69"/>
      <c r="T658" s="69"/>
      <c r="U658" s="69" t="s">
        <v>787</v>
      </c>
      <c r="V658" s="69"/>
      <c r="W658" s="69"/>
      <c r="X658" s="69"/>
      <c r="Y658" s="69"/>
      <c r="Z658" s="69"/>
      <c r="AA658" s="69"/>
      <c r="AB658" s="69"/>
      <c r="AC658" s="69"/>
      <c r="AD658" s="69"/>
      <c r="AE658" s="69"/>
      <c r="AF658" s="69"/>
      <c r="AG658" s="69"/>
      <c r="AH658" s="69" t="s">
        <v>219</v>
      </c>
    </row>
    <row r="659" spans="2:34" ht="14.4">
      <c r="B659" s="27" t="e">
        <f>VLOOKUP(I659,raw_OCM!B:C,2,0)</f>
        <v>#N/A</v>
      </c>
      <c r="D659" t="b">
        <f t="shared" si="10"/>
        <v>0</v>
      </c>
      <c r="E659" s="27" t="str">
        <f>VLOOKUP(O659,'user list'!A:B,2,0)</f>
        <v>QCDRRMO</v>
      </c>
      <c r="F659" s="69" t="s">
        <v>1636</v>
      </c>
      <c r="G659" s="69" t="s">
        <v>1222</v>
      </c>
      <c r="H659" s="171">
        <v>45810</v>
      </c>
      <c r="I659" s="69" t="s">
        <v>1637</v>
      </c>
      <c r="J659" s="69"/>
      <c r="K659" s="171">
        <v>45760</v>
      </c>
      <c r="L659" s="69"/>
      <c r="M659" s="171">
        <v>45812</v>
      </c>
      <c r="N659" s="69" t="s">
        <v>1433</v>
      </c>
      <c r="O659" s="69" t="s">
        <v>265</v>
      </c>
      <c r="P659" s="69">
        <v>1</v>
      </c>
      <c r="Q659" s="69" t="s">
        <v>1224</v>
      </c>
      <c r="R659" s="69"/>
      <c r="S659" s="69" t="s">
        <v>828</v>
      </c>
      <c r="T659" s="69" t="s">
        <v>829</v>
      </c>
      <c r="U659" s="69" t="s">
        <v>787</v>
      </c>
      <c r="V659" s="69"/>
      <c r="W659" s="69"/>
      <c r="X659" s="69"/>
      <c r="Y659" s="69"/>
      <c r="Z659" s="69"/>
      <c r="AA659" s="69"/>
      <c r="AB659" s="69"/>
      <c r="AC659" s="69"/>
      <c r="AD659" s="69"/>
      <c r="AE659" s="69"/>
      <c r="AF659" s="69"/>
      <c r="AG659" s="69"/>
      <c r="AH659" s="69"/>
    </row>
    <row r="660" spans="2:34" ht="14.4">
      <c r="B660" s="27" t="str">
        <f>VLOOKUP(I660,raw_OCM!B:C,2,0)</f>
        <v>OCM</v>
      </c>
      <c r="D660" t="b">
        <f t="shared" si="10"/>
        <v>0</v>
      </c>
      <c r="E660" s="27" t="str">
        <f>VLOOKUP(O660,'user list'!A:B,2,0)</f>
        <v>OCM</v>
      </c>
      <c r="F660" s="69" t="s">
        <v>413</v>
      </c>
      <c r="G660" s="69" t="s">
        <v>675</v>
      </c>
      <c r="H660" s="171">
        <v>45812</v>
      </c>
      <c r="I660" s="69" t="s">
        <v>676</v>
      </c>
      <c r="J660" s="69"/>
      <c r="K660" s="69"/>
      <c r="L660" s="69" t="s">
        <v>17</v>
      </c>
      <c r="M660" s="171">
        <v>45812</v>
      </c>
      <c r="N660" s="69" t="s">
        <v>358</v>
      </c>
      <c r="O660" s="69" t="s">
        <v>285</v>
      </c>
      <c r="P660" s="69">
        <v>1</v>
      </c>
      <c r="Q660" s="69"/>
      <c r="R660" s="69"/>
      <c r="S660" s="69"/>
      <c r="T660" s="69"/>
      <c r="U660" s="69"/>
      <c r="V660" s="69" t="s">
        <v>677</v>
      </c>
      <c r="W660" s="69"/>
      <c r="X660" s="69" t="s">
        <v>678</v>
      </c>
      <c r="Y660" s="69" t="s">
        <v>659</v>
      </c>
      <c r="Z660" s="69" t="s">
        <v>352</v>
      </c>
      <c r="AA660" s="69"/>
      <c r="AB660" s="69"/>
      <c r="AC660" s="69" t="s">
        <v>391</v>
      </c>
      <c r="AD660" s="69"/>
      <c r="AE660" s="69"/>
      <c r="AF660" s="69" t="s">
        <v>43</v>
      </c>
      <c r="AG660" s="69"/>
      <c r="AH660" s="69"/>
    </row>
    <row r="661" spans="2:34" ht="14.4">
      <c r="B661" s="27" t="str">
        <f>VLOOKUP(I661,raw_OCM!B:C,2,0)</f>
        <v>OCM</v>
      </c>
      <c r="D661" t="b">
        <f t="shared" si="10"/>
        <v>0</v>
      </c>
      <c r="E661" s="27" t="str">
        <f>VLOOKUP(O661,'user list'!A:B,2,0)</f>
        <v>OCM</v>
      </c>
      <c r="F661" s="69" t="s">
        <v>669</v>
      </c>
      <c r="G661" s="69" t="s">
        <v>670</v>
      </c>
      <c r="H661" s="171">
        <v>45812</v>
      </c>
      <c r="I661" s="69" t="s">
        <v>671</v>
      </c>
      <c r="J661" s="69"/>
      <c r="K661" s="69"/>
      <c r="L661" s="69" t="s">
        <v>17</v>
      </c>
      <c r="M661" s="171">
        <v>45812</v>
      </c>
      <c r="N661" s="69" t="s">
        <v>358</v>
      </c>
      <c r="O661" s="69" t="s">
        <v>285</v>
      </c>
      <c r="P661" s="69">
        <v>1</v>
      </c>
      <c r="Q661" s="69"/>
      <c r="R661" s="69"/>
      <c r="S661" s="69"/>
      <c r="T661" s="69"/>
      <c r="U661" s="69"/>
      <c r="V661" s="69" t="s">
        <v>672</v>
      </c>
      <c r="W661" s="69"/>
      <c r="X661" s="69" t="s">
        <v>673</v>
      </c>
      <c r="Y661" s="69" t="s">
        <v>674</v>
      </c>
      <c r="Z661" s="69" t="s">
        <v>352</v>
      </c>
      <c r="AA661" s="69"/>
      <c r="AB661" s="69"/>
      <c r="AC661" s="69" t="s">
        <v>391</v>
      </c>
      <c r="AD661" s="69"/>
      <c r="AE661" s="69"/>
      <c r="AF661" s="69" t="s">
        <v>43</v>
      </c>
      <c r="AG661" s="69"/>
      <c r="AH661" s="69"/>
    </row>
    <row r="662" spans="2:34" ht="14.4">
      <c r="B662" s="27" t="str">
        <f>VLOOKUP(I662,raw_OCM!B:C,2,0)</f>
        <v>OCM</v>
      </c>
      <c r="D662" t="b">
        <f t="shared" si="10"/>
        <v>0</v>
      </c>
      <c r="E662" s="27" t="str">
        <f>VLOOKUP(O662,'user list'!A:B,2,0)</f>
        <v>OCM</v>
      </c>
      <c r="F662" s="69" t="s">
        <v>665</v>
      </c>
      <c r="G662" s="69" t="s">
        <v>666</v>
      </c>
      <c r="H662" s="171">
        <v>45812</v>
      </c>
      <c r="I662" s="69" t="s">
        <v>667</v>
      </c>
      <c r="J662" s="69"/>
      <c r="K662" s="69"/>
      <c r="L662" s="69" t="s">
        <v>17</v>
      </c>
      <c r="M662" s="171">
        <v>45812</v>
      </c>
      <c r="N662" s="69" t="s">
        <v>358</v>
      </c>
      <c r="O662" s="69" t="s">
        <v>285</v>
      </c>
      <c r="P662" s="69">
        <v>1</v>
      </c>
      <c r="Q662" s="69"/>
      <c r="R662" s="69"/>
      <c r="S662" s="69"/>
      <c r="T662" s="69"/>
      <c r="U662" s="69"/>
      <c r="V662" s="69" t="s">
        <v>1851</v>
      </c>
      <c r="W662" s="69"/>
      <c r="X662" s="69" t="s">
        <v>1852</v>
      </c>
      <c r="Y662" s="69" t="s">
        <v>390</v>
      </c>
      <c r="Z662" s="69" t="s">
        <v>1853</v>
      </c>
      <c r="AA662" s="69"/>
      <c r="AB662" s="69"/>
      <c r="AC662" s="69" t="s">
        <v>391</v>
      </c>
      <c r="AD662" s="69"/>
      <c r="AE662" s="69"/>
      <c r="AF662" s="69" t="s">
        <v>43</v>
      </c>
      <c r="AG662" s="69"/>
      <c r="AH662" s="69"/>
    </row>
    <row r="663" spans="2:34" ht="14.4">
      <c r="B663" s="27" t="e">
        <f>VLOOKUP(I663,raw_OCM!B:C,2,0)</f>
        <v>#N/A</v>
      </c>
      <c r="D663" t="b">
        <f t="shared" si="10"/>
        <v>0</v>
      </c>
      <c r="E663" s="27" t="str">
        <f>VLOOKUP(O663,'user list'!A:B,2,0)</f>
        <v>OCAs</v>
      </c>
      <c r="F663" s="69" t="s">
        <v>1227</v>
      </c>
      <c r="G663" s="69" t="s">
        <v>45</v>
      </c>
      <c r="H663" s="171">
        <v>45810</v>
      </c>
      <c r="I663" s="69" t="s">
        <v>1228</v>
      </c>
      <c r="J663" s="69"/>
      <c r="K663" s="69"/>
      <c r="L663" s="69"/>
      <c r="M663" s="171">
        <v>45812</v>
      </c>
      <c r="N663" s="69" t="s">
        <v>784</v>
      </c>
      <c r="O663" s="69" t="s">
        <v>279</v>
      </c>
      <c r="P663" s="69">
        <v>1</v>
      </c>
      <c r="Q663" s="69"/>
      <c r="R663" s="69"/>
      <c r="S663" s="69"/>
      <c r="T663" s="69"/>
      <c r="U663" s="69" t="s">
        <v>809</v>
      </c>
      <c r="V663" s="69"/>
      <c r="W663" s="69"/>
      <c r="X663" s="69"/>
      <c r="Y663" s="69"/>
      <c r="Z663" s="69"/>
      <c r="AA663" s="69"/>
      <c r="AB663" s="69"/>
      <c r="AC663" s="69"/>
      <c r="AD663" s="69"/>
      <c r="AE663" s="69"/>
      <c r="AF663" s="69"/>
      <c r="AG663" s="69"/>
      <c r="AH663" s="69" t="s">
        <v>194</v>
      </c>
    </row>
    <row r="664" spans="2:34" ht="14.4">
      <c r="B664" s="27" t="str">
        <f>VLOOKUP(I664,raw_OCM!B:C,2,0)</f>
        <v>OCM</v>
      </c>
      <c r="D664" t="b">
        <f t="shared" si="10"/>
        <v>0</v>
      </c>
      <c r="E664" s="27" t="str">
        <f>VLOOKUP(O664,'user list'!A:B,2,0)</f>
        <v>OCM</v>
      </c>
      <c r="F664" s="69" t="s">
        <v>660</v>
      </c>
      <c r="G664" s="69" t="s">
        <v>661</v>
      </c>
      <c r="H664" s="171">
        <v>45812</v>
      </c>
      <c r="I664" s="69" t="s">
        <v>662</v>
      </c>
      <c r="J664" s="69"/>
      <c r="K664" s="69"/>
      <c r="L664" s="69" t="s">
        <v>17</v>
      </c>
      <c r="M664" s="171">
        <v>45812</v>
      </c>
      <c r="N664" s="69" t="s">
        <v>358</v>
      </c>
      <c r="O664" s="69" t="s">
        <v>285</v>
      </c>
      <c r="P664" s="69">
        <v>1</v>
      </c>
      <c r="Q664" s="69"/>
      <c r="R664" s="69"/>
      <c r="S664" s="69"/>
      <c r="T664" s="69"/>
      <c r="U664" s="69"/>
      <c r="V664" s="69" t="s">
        <v>661</v>
      </c>
      <c r="W664" s="69"/>
      <c r="X664" s="69" t="s">
        <v>663</v>
      </c>
      <c r="Y664" s="69" t="s">
        <v>664</v>
      </c>
      <c r="Z664" s="69" t="s">
        <v>352</v>
      </c>
      <c r="AA664" s="69"/>
      <c r="AB664" s="69"/>
      <c r="AC664" s="69" t="s">
        <v>391</v>
      </c>
      <c r="AD664" s="69"/>
      <c r="AE664" s="69"/>
      <c r="AF664" s="69" t="s">
        <v>43</v>
      </c>
      <c r="AG664" s="69"/>
      <c r="AH664" s="69"/>
    </row>
    <row r="665" spans="2:34" ht="14.4">
      <c r="B665" s="27" t="e">
        <f>VLOOKUP(I665,raw_OCM!B:C,2,0)</f>
        <v>#N/A</v>
      </c>
      <c r="D665" t="b">
        <f t="shared" si="10"/>
        <v>0</v>
      </c>
      <c r="E665" s="27" t="str">
        <f>VLOOKUP(O665,'user list'!A:B,2,0)</f>
        <v>OCA</v>
      </c>
      <c r="F665" s="69" t="s">
        <v>1229</v>
      </c>
      <c r="G665" s="69" t="s">
        <v>1039</v>
      </c>
      <c r="H665" s="171">
        <v>45811</v>
      </c>
      <c r="I665" s="69" t="s">
        <v>1230</v>
      </c>
      <c r="J665" s="69"/>
      <c r="K665" s="69"/>
      <c r="L665" s="69"/>
      <c r="M665" s="171">
        <v>45812</v>
      </c>
      <c r="N665" s="69" t="s">
        <v>784</v>
      </c>
      <c r="O665" s="69" t="s">
        <v>228</v>
      </c>
      <c r="P665" s="69">
        <v>1</v>
      </c>
      <c r="Q665" s="69"/>
      <c r="R665" s="69"/>
      <c r="S665" s="69" t="s">
        <v>828</v>
      </c>
      <c r="T665" s="69"/>
      <c r="U665" s="69" t="s">
        <v>809</v>
      </c>
      <c r="V665" s="69"/>
      <c r="W665" s="69"/>
      <c r="X665" s="69"/>
      <c r="Y665" s="69"/>
      <c r="Z665" s="69"/>
      <c r="AA665" s="69"/>
      <c r="AB665" s="69"/>
      <c r="AC665" s="69"/>
      <c r="AD665" s="69"/>
      <c r="AE665" s="69"/>
      <c r="AF665" s="69"/>
      <c r="AG665" s="69"/>
      <c r="AH665" s="69" t="s">
        <v>200</v>
      </c>
    </row>
    <row r="666" spans="2:34" ht="14.4">
      <c r="B666" s="27" t="e">
        <f>VLOOKUP(I666,raw_OCM!B:C,2,0)</f>
        <v>#N/A</v>
      </c>
      <c r="D666" t="b">
        <f t="shared" si="10"/>
        <v>0</v>
      </c>
      <c r="E666" s="27" t="str">
        <f>VLOOKUP(O666,'user list'!A:B,2,0)</f>
        <v>OCA</v>
      </c>
      <c r="F666" s="69" t="s">
        <v>1854</v>
      </c>
      <c r="G666" s="69" t="s">
        <v>1855</v>
      </c>
      <c r="H666" s="171">
        <v>45790</v>
      </c>
      <c r="I666" s="69" t="s">
        <v>1856</v>
      </c>
      <c r="J666" s="69"/>
      <c r="K666" s="69"/>
      <c r="L666" s="69"/>
      <c r="M666" s="171">
        <v>45812</v>
      </c>
      <c r="N666" s="69" t="s">
        <v>1804</v>
      </c>
      <c r="O666" s="69" t="s">
        <v>228</v>
      </c>
      <c r="P666" s="69">
        <v>1</v>
      </c>
      <c r="Q666" s="69" t="s">
        <v>1857</v>
      </c>
      <c r="R666" s="69"/>
      <c r="S666" s="69" t="s">
        <v>785</v>
      </c>
      <c r="T666" s="69"/>
      <c r="U666" s="69" t="s">
        <v>809</v>
      </c>
      <c r="V666" s="69"/>
      <c r="W666" s="69"/>
      <c r="X666" s="69"/>
      <c r="Y666" s="69"/>
      <c r="Z666" s="69"/>
      <c r="AA666" s="69"/>
      <c r="AB666" s="69"/>
      <c r="AC666" s="69"/>
      <c r="AD666" s="69"/>
      <c r="AE666" s="69"/>
      <c r="AF666" s="69"/>
      <c r="AG666" s="69"/>
      <c r="AH666" s="69"/>
    </row>
    <row r="667" spans="2:34" ht="14.4">
      <c r="B667" s="27" t="e">
        <f>VLOOKUP(I667,raw_OCM!B:C,2,0)</f>
        <v>#N/A</v>
      </c>
      <c r="D667" t="b">
        <f t="shared" si="10"/>
        <v>0</v>
      </c>
      <c r="E667" s="27" t="str">
        <f>VLOOKUP(O667,'user list'!A:B,2,0)</f>
        <v>OCA</v>
      </c>
      <c r="F667" s="69" t="s">
        <v>1231</v>
      </c>
      <c r="G667" s="69" t="s">
        <v>1232</v>
      </c>
      <c r="H667" s="171">
        <v>45791</v>
      </c>
      <c r="I667" s="69" t="s">
        <v>1233</v>
      </c>
      <c r="J667" s="69"/>
      <c r="K667" s="69"/>
      <c r="L667" s="69"/>
      <c r="M667" s="171">
        <v>45812</v>
      </c>
      <c r="N667" s="69" t="s">
        <v>784</v>
      </c>
      <c r="O667" s="69" t="s">
        <v>228</v>
      </c>
      <c r="P667" s="69">
        <v>1</v>
      </c>
      <c r="Q667" s="69"/>
      <c r="R667" s="69"/>
      <c r="S667" s="69" t="s">
        <v>828</v>
      </c>
      <c r="T667" s="69"/>
      <c r="U667" s="69" t="s">
        <v>809</v>
      </c>
      <c r="V667" s="69"/>
      <c r="W667" s="69"/>
      <c r="X667" s="69"/>
      <c r="Y667" s="69"/>
      <c r="Z667" s="69"/>
      <c r="AA667" s="69"/>
      <c r="AB667" s="69"/>
      <c r="AC667" s="69"/>
      <c r="AD667" s="69"/>
      <c r="AE667" s="69"/>
      <c r="AF667" s="69"/>
      <c r="AG667" s="69"/>
      <c r="AH667" s="69" t="s">
        <v>204</v>
      </c>
    </row>
    <row r="668" spans="2:34" ht="14.4">
      <c r="B668" s="27" t="e">
        <f>VLOOKUP(I668,raw_OCM!B:C,2,0)</f>
        <v>#N/A</v>
      </c>
      <c r="D668" t="b">
        <f t="shared" si="10"/>
        <v>0</v>
      </c>
      <c r="E668" s="27" t="str">
        <f>VLOOKUP(O668,'user list'!A:B,2,0)</f>
        <v>CTO</v>
      </c>
      <c r="F668" s="69" t="s">
        <v>1234</v>
      </c>
      <c r="G668" s="69" t="s">
        <v>758</v>
      </c>
      <c r="H668" s="171">
        <v>45812</v>
      </c>
      <c r="I668" s="69" t="s">
        <v>1235</v>
      </c>
      <c r="J668" s="69"/>
      <c r="K668" s="69"/>
      <c r="L668" s="69"/>
      <c r="M668" s="171">
        <v>45812</v>
      </c>
      <c r="N668" s="69" t="s">
        <v>784</v>
      </c>
      <c r="O668" s="69" t="s">
        <v>207</v>
      </c>
      <c r="P668" s="69">
        <v>1</v>
      </c>
      <c r="Q668" s="69"/>
      <c r="R668" s="69"/>
      <c r="S668" s="69"/>
      <c r="T668" s="69"/>
      <c r="U668" s="69" t="s">
        <v>787</v>
      </c>
      <c r="V668" s="69"/>
      <c r="W668" s="69"/>
      <c r="X668" s="69"/>
      <c r="Y668" s="69"/>
      <c r="Z668" s="69"/>
      <c r="AA668" s="69"/>
      <c r="AB668" s="69"/>
      <c r="AC668" s="69"/>
      <c r="AD668" s="69"/>
      <c r="AE668" s="69"/>
      <c r="AF668" s="69"/>
      <c r="AG668" s="69"/>
      <c r="AH668" s="69" t="s">
        <v>200</v>
      </c>
    </row>
    <row r="669" spans="2:34" ht="14.4">
      <c r="B669" s="27" t="e">
        <f>VLOOKUP(I669,raw_OCM!B:C,2,0)</f>
        <v>#N/A</v>
      </c>
      <c r="D669" t="b">
        <f t="shared" si="10"/>
        <v>0</v>
      </c>
      <c r="E669" s="27" t="str">
        <f>VLOOKUP(O669,'user list'!A:B,2,0)</f>
        <v>OCA</v>
      </c>
      <c r="F669" s="69" t="s">
        <v>1133</v>
      </c>
      <c r="G669" s="69" t="s">
        <v>1236</v>
      </c>
      <c r="H669" s="171">
        <v>45812</v>
      </c>
      <c r="I669" s="69" t="s">
        <v>1237</v>
      </c>
      <c r="J669" s="69"/>
      <c r="K669" s="69"/>
      <c r="L669" s="69"/>
      <c r="M669" s="171">
        <v>45812</v>
      </c>
      <c r="N669" s="69" t="s">
        <v>784</v>
      </c>
      <c r="O669" s="69" t="s">
        <v>228</v>
      </c>
      <c r="P669" s="69">
        <v>1</v>
      </c>
      <c r="Q669" s="69"/>
      <c r="R669" s="69"/>
      <c r="S669" s="69" t="s">
        <v>828</v>
      </c>
      <c r="T669" s="69"/>
      <c r="U669" s="69" t="s">
        <v>787</v>
      </c>
      <c r="V669" s="69"/>
      <c r="W669" s="69"/>
      <c r="X669" s="69"/>
      <c r="Y669" s="69"/>
      <c r="Z669" s="69"/>
      <c r="AA669" s="69"/>
      <c r="AB669" s="69"/>
      <c r="AC669" s="69"/>
      <c r="AD669" s="69"/>
      <c r="AE669" s="69"/>
      <c r="AF669" s="69"/>
      <c r="AG669" s="69"/>
      <c r="AH669" s="69" t="s">
        <v>204</v>
      </c>
    </row>
    <row r="670" spans="2:34" ht="14.4">
      <c r="B670" s="27" t="e">
        <f>VLOOKUP(I670,raw_OCM!B:C,2,0)</f>
        <v>#N/A</v>
      </c>
      <c r="D670" t="b">
        <f t="shared" si="10"/>
        <v>0</v>
      </c>
      <c r="E670" s="27" t="str">
        <f>VLOOKUP(O670,'user list'!A:B,2,0)</f>
        <v>OCA</v>
      </c>
      <c r="F670" s="69" t="s">
        <v>1238</v>
      </c>
      <c r="G670" s="69" t="s">
        <v>1239</v>
      </c>
      <c r="H670" s="171">
        <v>45796</v>
      </c>
      <c r="I670" s="69" t="s">
        <v>1240</v>
      </c>
      <c r="J670" s="69"/>
      <c r="K670" s="69"/>
      <c r="L670" s="69"/>
      <c r="M670" s="171">
        <v>45812</v>
      </c>
      <c r="N670" s="69" t="s">
        <v>784</v>
      </c>
      <c r="O670" s="69" t="s">
        <v>228</v>
      </c>
      <c r="P670" s="69">
        <v>1</v>
      </c>
      <c r="Q670" s="69" t="s">
        <v>1241</v>
      </c>
      <c r="R670" s="69"/>
      <c r="S670" s="69" t="s">
        <v>785</v>
      </c>
      <c r="T670" s="69" t="s">
        <v>886</v>
      </c>
      <c r="U670" s="69" t="s">
        <v>787</v>
      </c>
      <c r="V670" s="69"/>
      <c r="W670" s="69"/>
      <c r="X670" s="69"/>
      <c r="Y670" s="69"/>
      <c r="Z670" s="69"/>
      <c r="AA670" s="69"/>
      <c r="AB670" s="69"/>
      <c r="AC670" s="69"/>
      <c r="AD670" s="69"/>
      <c r="AE670" s="69"/>
      <c r="AF670" s="69"/>
      <c r="AG670" s="69"/>
      <c r="AH670" s="69" t="s">
        <v>213</v>
      </c>
    </row>
    <row r="671" spans="2:34" ht="14.4">
      <c r="B671" s="27" t="e">
        <f>VLOOKUP(I671,raw_OCM!B:C,2,0)</f>
        <v>#N/A</v>
      </c>
      <c r="D671" t="b">
        <f t="shared" si="10"/>
        <v>0</v>
      </c>
      <c r="E671" s="27" t="str">
        <f>VLOOKUP(O671,'user list'!A:B,2,0)</f>
        <v>DOE</v>
      </c>
      <c r="F671" s="69" t="s">
        <v>1242</v>
      </c>
      <c r="G671" s="69" t="s">
        <v>69</v>
      </c>
      <c r="H671" s="171">
        <v>45812</v>
      </c>
      <c r="I671" s="69" t="s">
        <v>1243</v>
      </c>
      <c r="J671" s="69"/>
      <c r="K671" s="69"/>
      <c r="L671" s="69"/>
      <c r="M671" s="171">
        <v>45812</v>
      </c>
      <c r="N671" s="69" t="s">
        <v>784</v>
      </c>
      <c r="O671" s="69" t="s">
        <v>212</v>
      </c>
      <c r="P671" s="69">
        <v>1</v>
      </c>
      <c r="Q671" s="69" t="s">
        <v>1244</v>
      </c>
      <c r="R671" s="69"/>
      <c r="S671" s="69" t="s">
        <v>805</v>
      </c>
      <c r="T671" s="69"/>
      <c r="U671" s="69" t="s">
        <v>787</v>
      </c>
      <c r="V671" s="69"/>
      <c r="W671" s="69"/>
      <c r="X671" s="69"/>
      <c r="Y671" s="69"/>
      <c r="Z671" s="69"/>
      <c r="AA671" s="69"/>
      <c r="AB671" s="69"/>
      <c r="AC671" s="69"/>
      <c r="AD671" s="69"/>
      <c r="AE671" s="69"/>
      <c r="AF671" s="69"/>
      <c r="AG671" s="69"/>
      <c r="AH671" s="69" t="s">
        <v>279</v>
      </c>
    </row>
    <row r="672" spans="2:34" ht="14.4">
      <c r="B672" s="27" t="e">
        <f>VLOOKUP(I672,raw_OCM!B:C,2,0)</f>
        <v>#N/A</v>
      </c>
      <c r="D672" t="b">
        <f t="shared" si="10"/>
        <v>0</v>
      </c>
      <c r="E672" s="27" t="str">
        <f>VLOOKUP(O672,'user list'!A:B,2,0)</f>
        <v>OCA</v>
      </c>
      <c r="F672" s="69" t="s">
        <v>1245</v>
      </c>
      <c r="G672" s="69" t="s">
        <v>1246</v>
      </c>
      <c r="H672" s="171">
        <v>45807</v>
      </c>
      <c r="I672" s="69" t="s">
        <v>1247</v>
      </c>
      <c r="J672" s="69"/>
      <c r="K672" s="69"/>
      <c r="L672" s="69"/>
      <c r="M672" s="171">
        <v>45812</v>
      </c>
      <c r="N672" s="69" t="s">
        <v>784</v>
      </c>
      <c r="O672" s="69" t="s">
        <v>228</v>
      </c>
      <c r="P672" s="69">
        <v>1</v>
      </c>
      <c r="Q672" s="69" t="s">
        <v>1248</v>
      </c>
      <c r="R672" s="69"/>
      <c r="S672" s="69" t="s">
        <v>785</v>
      </c>
      <c r="T672" s="69" t="s">
        <v>786</v>
      </c>
      <c r="U672" s="69" t="s">
        <v>787</v>
      </c>
      <c r="V672" s="69"/>
      <c r="W672" s="69"/>
      <c r="X672" s="69"/>
      <c r="Y672" s="69"/>
      <c r="Z672" s="69"/>
      <c r="AA672" s="69"/>
      <c r="AB672" s="69"/>
      <c r="AC672" s="69"/>
      <c r="AD672" s="69"/>
      <c r="AE672" s="69"/>
      <c r="AF672" s="69"/>
      <c r="AG672" s="69"/>
      <c r="AH672" s="69" t="s">
        <v>278</v>
      </c>
    </row>
    <row r="673" spans="2:34" ht="14.4">
      <c r="B673" s="27" t="e">
        <f>VLOOKUP(I673,raw_OCM!B:C,2,0)</f>
        <v>#N/A</v>
      </c>
      <c r="D673" t="b">
        <f t="shared" si="10"/>
        <v>0</v>
      </c>
      <c r="E673" s="27" t="str">
        <f>VLOOKUP(O673,'user list'!A:B,2,0)</f>
        <v>ITDD</v>
      </c>
      <c r="F673" s="69" t="s">
        <v>1249</v>
      </c>
      <c r="G673" s="69" t="s">
        <v>54</v>
      </c>
      <c r="H673" s="171">
        <v>45810</v>
      </c>
      <c r="I673" s="69" t="s">
        <v>1250</v>
      </c>
      <c r="J673" s="69"/>
      <c r="K673" s="69"/>
      <c r="L673" s="69"/>
      <c r="M673" s="171">
        <v>45812</v>
      </c>
      <c r="N673" s="69" t="s">
        <v>784</v>
      </c>
      <c r="O673" s="69" t="s">
        <v>219</v>
      </c>
      <c r="P673" s="69">
        <v>1</v>
      </c>
      <c r="Q673" s="69"/>
      <c r="R673" s="69"/>
      <c r="S673" s="69" t="s">
        <v>785</v>
      </c>
      <c r="T673" s="69" t="s">
        <v>886</v>
      </c>
      <c r="U673" s="69"/>
      <c r="V673" s="69"/>
      <c r="W673" s="69"/>
      <c r="X673" s="69"/>
      <c r="Y673" s="69"/>
      <c r="Z673" s="69"/>
      <c r="AA673" s="69"/>
      <c r="AB673" s="69"/>
      <c r="AC673" s="69"/>
      <c r="AD673" s="69"/>
      <c r="AE673" s="69"/>
      <c r="AF673" s="69"/>
      <c r="AG673" s="69"/>
      <c r="AH673" s="69" t="s">
        <v>219</v>
      </c>
    </row>
    <row r="674" spans="2:34" ht="14.4">
      <c r="B674" s="27" t="e">
        <f>VLOOKUP(I674,raw_OCM!B:C,2,0)</f>
        <v>#N/A</v>
      </c>
      <c r="D674" t="b">
        <f t="shared" si="10"/>
        <v>0</v>
      </c>
      <c r="E674" s="27" t="str">
        <f>VLOOKUP(O674,'user list'!A:B,2,0)</f>
        <v>CREMCO</v>
      </c>
      <c r="F674" s="69" t="s">
        <v>1251</v>
      </c>
      <c r="G674" s="69" t="s">
        <v>65</v>
      </c>
      <c r="H674" s="171">
        <v>45811</v>
      </c>
      <c r="I674" s="69" t="s">
        <v>1252</v>
      </c>
      <c r="J674" s="69"/>
      <c r="K674" s="69"/>
      <c r="L674" s="69"/>
      <c r="M674" s="171">
        <v>45812</v>
      </c>
      <c r="N674" s="69" t="s">
        <v>784</v>
      </c>
      <c r="O674" s="69" t="s">
        <v>206</v>
      </c>
      <c r="P674" s="69">
        <v>1</v>
      </c>
      <c r="Q674" s="69" t="s">
        <v>1253</v>
      </c>
      <c r="R674" s="69"/>
      <c r="S674" s="69" t="s">
        <v>805</v>
      </c>
      <c r="T674" s="69" t="s">
        <v>806</v>
      </c>
      <c r="U674" s="69" t="s">
        <v>809</v>
      </c>
      <c r="V674" s="69"/>
      <c r="W674" s="69"/>
      <c r="X674" s="69"/>
      <c r="Y674" s="69"/>
      <c r="Z674" s="69"/>
      <c r="AA674" s="69"/>
      <c r="AB674" s="69"/>
      <c r="AC674" s="69"/>
      <c r="AD674" s="69"/>
      <c r="AE674" s="69"/>
      <c r="AF674" s="69"/>
      <c r="AG674" s="69"/>
      <c r="AH674" s="69" t="s">
        <v>204</v>
      </c>
    </row>
    <row r="675" spans="2:34" ht="14.4">
      <c r="B675" s="27" t="e">
        <f>VLOOKUP(I675,raw_OCM!B:C,2,0)</f>
        <v>#N/A</v>
      </c>
      <c r="D675" t="b">
        <f t="shared" si="10"/>
        <v>0</v>
      </c>
      <c r="E675" s="27" t="str">
        <f>VLOOKUP(O675,'user list'!A:B,2,0)</f>
        <v>LEDIPO</v>
      </c>
      <c r="F675" s="69" t="s">
        <v>1254</v>
      </c>
      <c r="G675" s="69" t="s">
        <v>44</v>
      </c>
      <c r="H675" s="171">
        <v>45812</v>
      </c>
      <c r="I675" s="69" t="s">
        <v>1255</v>
      </c>
      <c r="J675" s="69"/>
      <c r="K675" s="171">
        <v>45818</v>
      </c>
      <c r="L675" s="69"/>
      <c r="M675" s="171">
        <v>45812</v>
      </c>
      <c r="N675" s="69" t="s">
        <v>784</v>
      </c>
      <c r="O675" s="69" t="s">
        <v>222</v>
      </c>
      <c r="P675" s="69">
        <v>1</v>
      </c>
      <c r="Q675" s="69"/>
      <c r="R675" s="69"/>
      <c r="S675" s="69" t="s">
        <v>1077</v>
      </c>
      <c r="T675" s="69" t="s">
        <v>1078</v>
      </c>
      <c r="U675" s="69" t="s">
        <v>787</v>
      </c>
      <c r="V675" s="69"/>
      <c r="W675" s="69"/>
      <c r="X675" s="69"/>
      <c r="Y675" s="69"/>
      <c r="Z675" s="69"/>
      <c r="AA675" s="69"/>
      <c r="AB675" s="69"/>
      <c r="AC675" s="69"/>
      <c r="AD675" s="69"/>
      <c r="AE675" s="69"/>
      <c r="AF675" s="69"/>
      <c r="AG675" s="69"/>
      <c r="AH675" s="69" t="s">
        <v>219</v>
      </c>
    </row>
    <row r="676" spans="2:34" ht="14.4">
      <c r="B676" s="27" t="e">
        <f>VLOOKUP(I676,raw_OCM!B:C,2,0)</f>
        <v>#N/A</v>
      </c>
      <c r="D676" t="b">
        <f t="shared" si="10"/>
        <v>0</v>
      </c>
      <c r="E676" s="27" t="str">
        <f>VLOOKUP(O676,'user list'!A:B,2,0)</f>
        <v>LEDIPO</v>
      </c>
      <c r="F676" s="69" t="s">
        <v>1256</v>
      </c>
      <c r="G676" s="69" t="s">
        <v>76</v>
      </c>
      <c r="H676" s="171">
        <v>45812</v>
      </c>
      <c r="I676" s="69" t="s">
        <v>1257</v>
      </c>
      <c r="J676" s="69"/>
      <c r="K676" s="171">
        <v>45814</v>
      </c>
      <c r="L676" s="69"/>
      <c r="M676" s="171">
        <v>45812</v>
      </c>
      <c r="N676" s="69" t="s">
        <v>784</v>
      </c>
      <c r="O676" s="69" t="s">
        <v>222</v>
      </c>
      <c r="P676" s="69">
        <v>1</v>
      </c>
      <c r="Q676" s="69"/>
      <c r="R676" s="69"/>
      <c r="S676" s="69" t="s">
        <v>1077</v>
      </c>
      <c r="T676" s="69" t="s">
        <v>1142</v>
      </c>
      <c r="U676" s="69" t="s">
        <v>787</v>
      </c>
      <c r="V676" s="69"/>
      <c r="W676" s="69"/>
      <c r="X676" s="69"/>
      <c r="Y676" s="69"/>
      <c r="Z676" s="69"/>
      <c r="AA676" s="69"/>
      <c r="AB676" s="69"/>
      <c r="AC676" s="69"/>
      <c r="AD676" s="69"/>
      <c r="AE676" s="69"/>
      <c r="AF676" s="69"/>
      <c r="AG676" s="69"/>
      <c r="AH676" s="69" t="s">
        <v>219</v>
      </c>
    </row>
    <row r="677" spans="2:34" ht="14.4">
      <c r="B677" s="27" t="e">
        <f>VLOOKUP(I677,raw_OCM!B:C,2,0)</f>
        <v>#N/A</v>
      </c>
      <c r="D677" t="b">
        <f t="shared" si="10"/>
        <v>0</v>
      </c>
      <c r="E677" s="27" t="str">
        <f>VLOOKUP(O677,'user list'!A:B,2,0)</f>
        <v>OCAs</v>
      </c>
      <c r="F677" s="69" t="s">
        <v>1258</v>
      </c>
      <c r="G677" s="69" t="s">
        <v>45</v>
      </c>
      <c r="H677" s="171">
        <v>45811</v>
      </c>
      <c r="I677" s="69" t="s">
        <v>1259</v>
      </c>
      <c r="J677" s="69"/>
      <c r="K677" s="69"/>
      <c r="L677" s="69"/>
      <c r="M677" s="171">
        <v>45812</v>
      </c>
      <c r="N677" s="69" t="s">
        <v>784</v>
      </c>
      <c r="O677" s="69" t="s">
        <v>279</v>
      </c>
      <c r="P677" s="69">
        <v>1</v>
      </c>
      <c r="Q677" s="69"/>
      <c r="R677" s="69"/>
      <c r="S677" s="69" t="s">
        <v>785</v>
      </c>
      <c r="T677" s="69"/>
      <c r="U677" s="69" t="s">
        <v>809</v>
      </c>
      <c r="V677" s="69"/>
      <c r="W677" s="69"/>
      <c r="X677" s="69"/>
      <c r="Y677" s="69"/>
      <c r="Z677" s="69"/>
      <c r="AA677" s="69"/>
      <c r="AB677" s="69"/>
      <c r="AC677" s="69"/>
      <c r="AD677" s="69"/>
      <c r="AE677" s="69"/>
      <c r="AF677" s="69"/>
      <c r="AG677" s="69"/>
      <c r="AH677" s="69" t="s">
        <v>219</v>
      </c>
    </row>
    <row r="678" spans="2:34" ht="14.4">
      <c r="B678" s="27" t="e">
        <f>VLOOKUP(I678,raw_OCM!B:C,2,0)</f>
        <v>#N/A</v>
      </c>
      <c r="D678" t="b">
        <f t="shared" si="10"/>
        <v>0</v>
      </c>
      <c r="E678" s="27" t="str">
        <f>VLOOKUP(O678,'user list'!A:B,2,0)</f>
        <v>OCAs</v>
      </c>
      <c r="F678" s="69" t="s">
        <v>1260</v>
      </c>
      <c r="G678" s="69" t="s">
        <v>45</v>
      </c>
      <c r="H678" s="171">
        <v>45811</v>
      </c>
      <c r="I678" s="69" t="s">
        <v>1261</v>
      </c>
      <c r="J678" s="69"/>
      <c r="K678" s="69"/>
      <c r="L678" s="69"/>
      <c r="M678" s="171">
        <v>45812</v>
      </c>
      <c r="N678" s="69" t="s">
        <v>784</v>
      </c>
      <c r="O678" s="69" t="s">
        <v>279</v>
      </c>
      <c r="P678" s="69">
        <v>1</v>
      </c>
      <c r="Q678" s="69"/>
      <c r="R678" s="69"/>
      <c r="S678" s="69" t="s">
        <v>828</v>
      </c>
      <c r="T678" s="69"/>
      <c r="U678" s="69" t="s">
        <v>787</v>
      </c>
      <c r="V678" s="69"/>
      <c r="W678" s="69"/>
      <c r="X678" s="69"/>
      <c r="Y678" s="69"/>
      <c r="Z678" s="69"/>
      <c r="AA678" s="69"/>
      <c r="AB678" s="69"/>
      <c r="AC678" s="69"/>
      <c r="AD678" s="69"/>
      <c r="AE678" s="69"/>
      <c r="AF678" s="69"/>
      <c r="AG678" s="69"/>
      <c r="AH678" s="69" t="s">
        <v>277</v>
      </c>
    </row>
    <row r="679" spans="2:34" ht="14.4">
      <c r="B679" s="27" t="e">
        <f>VLOOKUP(I679,raw_OCM!B:C,2,0)</f>
        <v>#N/A</v>
      </c>
      <c r="D679" t="b">
        <f t="shared" si="10"/>
        <v>0</v>
      </c>
      <c r="E679" s="27" t="str">
        <f>VLOOKUP(O679,'user list'!A:B,2,0)</f>
        <v>MDAD</v>
      </c>
      <c r="F679" s="69" t="s">
        <v>1262</v>
      </c>
      <c r="G679" s="69" t="s">
        <v>42</v>
      </c>
      <c r="H679" s="171">
        <v>45811</v>
      </c>
      <c r="I679" s="69" t="s">
        <v>1263</v>
      </c>
      <c r="J679" s="69"/>
      <c r="K679" s="69"/>
      <c r="L679" s="69"/>
      <c r="M679" s="171">
        <v>45812</v>
      </c>
      <c r="N679" s="69" t="s">
        <v>784</v>
      </c>
      <c r="O679" s="69" t="s">
        <v>223</v>
      </c>
      <c r="P679" s="69">
        <v>1</v>
      </c>
      <c r="Q679" s="69"/>
      <c r="R679" s="69"/>
      <c r="S679" s="69" t="s">
        <v>828</v>
      </c>
      <c r="T679" s="69"/>
      <c r="U679" s="69" t="s">
        <v>809</v>
      </c>
      <c r="V679" s="69"/>
      <c r="W679" s="69"/>
      <c r="X679" s="69"/>
      <c r="Y679" s="69"/>
      <c r="Z679" s="69"/>
      <c r="AA679" s="69"/>
      <c r="AB679" s="69"/>
      <c r="AC679" s="69"/>
      <c r="AD679" s="69"/>
      <c r="AE679" s="69"/>
      <c r="AF679" s="69"/>
      <c r="AG679" s="69"/>
      <c r="AH679" s="69" t="s">
        <v>217</v>
      </c>
    </row>
    <row r="680" spans="2:34" ht="14.4">
      <c r="B680" s="27" t="e">
        <f>VLOOKUP(I680,raw_OCM!B:C,2,0)</f>
        <v>#N/A</v>
      </c>
      <c r="D680" t="b">
        <f t="shared" si="10"/>
        <v>0</v>
      </c>
      <c r="E680" s="27" t="str">
        <f>VLOOKUP(O680,'user list'!A:B,2,0)</f>
        <v>CTO</v>
      </c>
      <c r="F680" s="69" t="s">
        <v>1264</v>
      </c>
      <c r="G680" s="69" t="s">
        <v>1265</v>
      </c>
      <c r="H680" s="171">
        <v>45804</v>
      </c>
      <c r="I680" s="69" t="s">
        <v>1266</v>
      </c>
      <c r="J680" s="69"/>
      <c r="K680" s="69"/>
      <c r="L680" s="69"/>
      <c r="M680" s="171">
        <v>45812</v>
      </c>
      <c r="N680" s="69" t="s">
        <v>784</v>
      </c>
      <c r="O680" s="69" t="s">
        <v>207</v>
      </c>
      <c r="P680" s="69">
        <v>1</v>
      </c>
      <c r="Q680" s="69"/>
      <c r="R680" s="69"/>
      <c r="S680" s="69"/>
      <c r="T680" s="69"/>
      <c r="U680" s="69" t="s">
        <v>809</v>
      </c>
      <c r="V680" s="69"/>
      <c r="W680" s="69"/>
      <c r="X680" s="69"/>
      <c r="Y680" s="69"/>
      <c r="Z680" s="69"/>
      <c r="AA680" s="69"/>
      <c r="AB680" s="69"/>
      <c r="AC680" s="69"/>
      <c r="AD680" s="69"/>
      <c r="AE680" s="69"/>
      <c r="AF680" s="69"/>
      <c r="AG680" s="69"/>
      <c r="AH680" s="69" t="s">
        <v>216</v>
      </c>
    </row>
    <row r="681" spans="2:34" ht="14.4">
      <c r="B681" s="27" t="e">
        <f>VLOOKUP(I681,raw_OCM!B:C,2,0)</f>
        <v>#N/A</v>
      </c>
      <c r="D681" t="b">
        <f t="shared" si="10"/>
        <v>0</v>
      </c>
      <c r="E681" s="27" t="str">
        <f>VLOOKUP(O681,'user list'!A:B,2,0)</f>
        <v>OCM</v>
      </c>
      <c r="F681" s="69" t="s">
        <v>1858</v>
      </c>
      <c r="G681" s="69" t="s">
        <v>1859</v>
      </c>
      <c r="H681" s="171">
        <v>45811</v>
      </c>
      <c r="I681" s="69" t="s">
        <v>1860</v>
      </c>
      <c r="J681" s="69" t="s">
        <v>296</v>
      </c>
      <c r="K681" s="69"/>
      <c r="L681" s="69" t="s">
        <v>24</v>
      </c>
      <c r="M681" s="171">
        <v>45812</v>
      </c>
      <c r="N681" s="69" t="s">
        <v>358</v>
      </c>
      <c r="O681" s="69" t="s">
        <v>285</v>
      </c>
      <c r="P681" s="69">
        <v>1</v>
      </c>
      <c r="Q681" s="69"/>
      <c r="R681" s="69"/>
      <c r="S681" s="69" t="s">
        <v>43</v>
      </c>
      <c r="T681" s="69"/>
      <c r="U681" s="69"/>
      <c r="V681" s="69"/>
      <c r="W681" s="69"/>
      <c r="X681" s="69"/>
      <c r="Y681" s="69"/>
      <c r="Z681" s="69"/>
      <c r="AA681" s="69"/>
      <c r="AB681" s="69"/>
      <c r="AC681" s="69" t="s">
        <v>358</v>
      </c>
      <c r="AD681" s="69" t="s">
        <v>30</v>
      </c>
      <c r="AE681" s="69"/>
      <c r="AF681" s="69" t="s">
        <v>43</v>
      </c>
      <c r="AG681" s="69"/>
      <c r="AH681" s="69" t="s">
        <v>278</v>
      </c>
    </row>
    <row r="682" spans="2:34" ht="14.4">
      <c r="B682" s="27" t="e">
        <f>VLOOKUP(I682,raw_OCM!B:C,2,0)</f>
        <v>#N/A</v>
      </c>
      <c r="D682" t="b">
        <f t="shared" si="10"/>
        <v>0</v>
      </c>
      <c r="E682" s="27" t="str">
        <f>VLOOKUP(O682,'user list'!A:B,2,0)</f>
        <v>CGSD</v>
      </c>
      <c r="F682" s="69" t="s">
        <v>1267</v>
      </c>
      <c r="G682" s="69" t="s">
        <v>1114</v>
      </c>
      <c r="H682" s="171">
        <v>45811</v>
      </c>
      <c r="I682" s="69" t="s">
        <v>1268</v>
      </c>
      <c r="J682" s="69"/>
      <c r="K682" s="69"/>
      <c r="L682" s="69"/>
      <c r="M682" s="171">
        <v>45812</v>
      </c>
      <c r="N682" s="69" t="s">
        <v>784</v>
      </c>
      <c r="O682" s="69" t="s">
        <v>200</v>
      </c>
      <c r="P682" s="69">
        <v>1</v>
      </c>
      <c r="Q682" s="69"/>
      <c r="R682" s="69"/>
      <c r="S682" s="69"/>
      <c r="T682" s="69"/>
      <c r="U682" s="69" t="s">
        <v>809</v>
      </c>
      <c r="V682" s="69"/>
      <c r="W682" s="69"/>
      <c r="X682" s="69"/>
      <c r="Y682" s="69"/>
      <c r="Z682" s="69"/>
      <c r="AA682" s="69"/>
      <c r="AB682" s="69"/>
      <c r="AC682" s="69"/>
      <c r="AD682" s="69"/>
      <c r="AE682" s="69"/>
      <c r="AF682" s="69"/>
      <c r="AG682" s="69"/>
      <c r="AH682" s="69" t="s">
        <v>217</v>
      </c>
    </row>
    <row r="683" spans="2:34" ht="14.4">
      <c r="B683" s="27" t="e">
        <f>VLOOKUP(I683,raw_OCM!B:C,2,0)</f>
        <v>#N/A</v>
      </c>
      <c r="D683" t="b">
        <f t="shared" si="10"/>
        <v>0</v>
      </c>
      <c r="E683" s="27" t="str">
        <f>VLOOKUP(O683,'user list'!A:B,2,0)</f>
        <v>CGSD</v>
      </c>
      <c r="F683" s="69" t="s">
        <v>1269</v>
      </c>
      <c r="G683" s="69" t="s">
        <v>1114</v>
      </c>
      <c r="H683" s="171">
        <v>45807</v>
      </c>
      <c r="I683" s="69" t="s">
        <v>1270</v>
      </c>
      <c r="J683" s="69"/>
      <c r="K683" s="69"/>
      <c r="L683" s="69"/>
      <c r="M683" s="171">
        <v>45812</v>
      </c>
      <c r="N683" s="69" t="s">
        <v>784</v>
      </c>
      <c r="O683" s="69" t="s">
        <v>200</v>
      </c>
      <c r="P683" s="69">
        <v>1</v>
      </c>
      <c r="Q683" s="69"/>
      <c r="R683" s="69"/>
      <c r="S683" s="69"/>
      <c r="T683" s="69"/>
      <c r="U683" s="69" t="s">
        <v>809</v>
      </c>
      <c r="V683" s="69"/>
      <c r="W683" s="69"/>
      <c r="X683" s="69"/>
      <c r="Y683" s="69"/>
      <c r="Z683" s="69"/>
      <c r="AA683" s="69"/>
      <c r="AB683" s="69"/>
      <c r="AC683" s="69"/>
      <c r="AD683" s="69"/>
      <c r="AE683" s="69"/>
      <c r="AF683" s="69"/>
      <c r="AG683" s="69"/>
      <c r="AH683" s="69" t="s">
        <v>212</v>
      </c>
    </row>
    <row r="684" spans="2:34" ht="14.4">
      <c r="B684" s="27" t="e">
        <f>VLOOKUP(I684,raw_OCM!B:C,2,0)</f>
        <v>#N/A</v>
      </c>
      <c r="D684" t="b">
        <f t="shared" si="10"/>
        <v>0</v>
      </c>
      <c r="E684" s="27" t="str">
        <f>VLOOKUP(O684,'user list'!A:B,2,0)</f>
        <v>CGSD</v>
      </c>
      <c r="F684" s="69" t="s">
        <v>1271</v>
      </c>
      <c r="G684" s="69" t="s">
        <v>1114</v>
      </c>
      <c r="H684" s="171">
        <v>45807</v>
      </c>
      <c r="I684" s="69" t="s">
        <v>1272</v>
      </c>
      <c r="J684" s="69"/>
      <c r="K684" s="69"/>
      <c r="L684" s="69"/>
      <c r="M684" s="171">
        <v>45812</v>
      </c>
      <c r="N684" s="69" t="s">
        <v>784</v>
      </c>
      <c r="O684" s="69" t="s">
        <v>200</v>
      </c>
      <c r="P684" s="69">
        <v>1</v>
      </c>
      <c r="Q684" s="69"/>
      <c r="R684" s="69"/>
      <c r="S684" s="69"/>
      <c r="T684" s="69"/>
      <c r="U684" s="69" t="s">
        <v>809</v>
      </c>
      <c r="V684" s="69"/>
      <c r="W684" s="69"/>
      <c r="X684" s="69"/>
      <c r="Y684" s="69"/>
      <c r="Z684" s="69"/>
      <c r="AA684" s="69"/>
      <c r="AB684" s="69"/>
      <c r="AC684" s="69"/>
      <c r="AD684" s="69"/>
      <c r="AE684" s="69"/>
      <c r="AF684" s="69"/>
      <c r="AG684" s="69"/>
      <c r="AH684" s="69" t="s">
        <v>212</v>
      </c>
    </row>
    <row r="685" spans="2:34" ht="14.4">
      <c r="B685" s="27" t="e">
        <f>VLOOKUP(I685,raw_OCM!B:C,2,0)</f>
        <v>#N/A</v>
      </c>
      <c r="D685" t="b">
        <f t="shared" si="10"/>
        <v>0</v>
      </c>
      <c r="E685" s="27" t="str">
        <f>VLOOKUP(O685,'user list'!A:B,2,0)</f>
        <v>CGSD</v>
      </c>
      <c r="F685" s="69" t="s">
        <v>1273</v>
      </c>
      <c r="G685" s="69" t="s">
        <v>1114</v>
      </c>
      <c r="H685" s="171">
        <v>45810</v>
      </c>
      <c r="I685" s="69" t="s">
        <v>1274</v>
      </c>
      <c r="J685" s="69"/>
      <c r="K685" s="69"/>
      <c r="L685" s="69"/>
      <c r="M685" s="171">
        <v>45812</v>
      </c>
      <c r="N685" s="69" t="s">
        <v>784</v>
      </c>
      <c r="O685" s="69" t="s">
        <v>200</v>
      </c>
      <c r="P685" s="69">
        <v>1</v>
      </c>
      <c r="Q685" s="69"/>
      <c r="R685" s="69"/>
      <c r="S685" s="69"/>
      <c r="T685" s="69"/>
      <c r="U685" s="69" t="s">
        <v>809</v>
      </c>
      <c r="V685" s="69"/>
      <c r="W685" s="69"/>
      <c r="X685" s="69"/>
      <c r="Y685" s="69"/>
      <c r="Z685" s="69"/>
      <c r="AA685" s="69"/>
      <c r="AB685" s="69"/>
      <c r="AC685" s="69"/>
      <c r="AD685" s="69"/>
      <c r="AE685" s="69"/>
      <c r="AF685" s="69"/>
      <c r="AG685" s="69"/>
      <c r="AH685" s="69" t="s">
        <v>277</v>
      </c>
    </row>
    <row r="686" spans="2:34" ht="14.4">
      <c r="B686" s="27" t="e">
        <f>VLOOKUP(I686,raw_OCM!B:C,2,0)</f>
        <v>#N/A</v>
      </c>
      <c r="D686" t="b">
        <f t="shared" si="10"/>
        <v>0</v>
      </c>
      <c r="E686" s="27" t="str">
        <f>VLOOKUP(O686,'user list'!A:B,2,0)</f>
        <v>ITDD</v>
      </c>
      <c r="F686" s="69" t="s">
        <v>1275</v>
      </c>
      <c r="G686" s="69" t="s">
        <v>41</v>
      </c>
      <c r="H686" s="171">
        <v>45811</v>
      </c>
      <c r="I686" s="69" t="s">
        <v>1276</v>
      </c>
      <c r="J686" s="69"/>
      <c r="K686" s="69"/>
      <c r="L686" s="69"/>
      <c r="M686" s="171">
        <v>45812</v>
      </c>
      <c r="N686" s="69" t="s">
        <v>784</v>
      </c>
      <c r="O686" s="69" t="s">
        <v>219</v>
      </c>
      <c r="P686" s="69">
        <v>1</v>
      </c>
      <c r="Q686" s="69"/>
      <c r="R686" s="69"/>
      <c r="S686" s="69" t="s">
        <v>785</v>
      </c>
      <c r="T686" s="69" t="s">
        <v>786</v>
      </c>
      <c r="U686" s="69" t="s">
        <v>809</v>
      </c>
      <c r="V686" s="69"/>
      <c r="W686" s="69"/>
      <c r="X686" s="69"/>
      <c r="Y686" s="69"/>
      <c r="Z686" s="69"/>
      <c r="AA686" s="69"/>
      <c r="AB686" s="69"/>
      <c r="AC686" s="69"/>
      <c r="AD686" s="69"/>
      <c r="AE686" s="69"/>
      <c r="AF686" s="69"/>
      <c r="AG686" s="69"/>
      <c r="AH686" s="69" t="s">
        <v>207</v>
      </c>
    </row>
    <row r="687" spans="2:34" ht="14.4">
      <c r="B687" s="27" t="e">
        <f>VLOOKUP(I687,raw_OCM!B:C,2,0)</f>
        <v>#N/A</v>
      </c>
      <c r="D687" t="b">
        <f t="shared" si="10"/>
        <v>0</v>
      </c>
      <c r="E687" s="27" t="str">
        <f>VLOOKUP(O687,'user list'!A:B,2,0)</f>
        <v>ITDD</v>
      </c>
      <c r="F687" s="69" t="s">
        <v>1277</v>
      </c>
      <c r="G687" s="69" t="s">
        <v>1278</v>
      </c>
      <c r="H687" s="171">
        <v>45810</v>
      </c>
      <c r="I687" s="69" t="s">
        <v>1279</v>
      </c>
      <c r="J687" s="69"/>
      <c r="K687" s="69"/>
      <c r="L687" s="69"/>
      <c r="M687" s="171">
        <v>45812</v>
      </c>
      <c r="N687" s="69" t="s">
        <v>784</v>
      </c>
      <c r="O687" s="69" t="s">
        <v>219</v>
      </c>
      <c r="P687" s="69">
        <v>1</v>
      </c>
      <c r="Q687" s="69"/>
      <c r="R687" s="69"/>
      <c r="S687" s="69" t="s">
        <v>805</v>
      </c>
      <c r="T687" s="69" t="s">
        <v>824</v>
      </c>
      <c r="U687" s="69"/>
      <c r="V687" s="69"/>
      <c r="W687" s="69"/>
      <c r="X687" s="69"/>
      <c r="Y687" s="69"/>
      <c r="Z687" s="69"/>
      <c r="AA687" s="69"/>
      <c r="AB687" s="69"/>
      <c r="AC687" s="69"/>
      <c r="AD687" s="69"/>
      <c r="AE687" s="69"/>
      <c r="AF687" s="69"/>
      <c r="AG687" s="69"/>
      <c r="AH687" s="69" t="s">
        <v>219</v>
      </c>
    </row>
    <row r="688" spans="2:34" ht="14.4">
      <c r="B688" s="27" t="e">
        <f>VLOOKUP(I688,raw_OCM!B:C,2,0)</f>
        <v>#N/A</v>
      </c>
      <c r="D688" t="b">
        <f t="shared" si="10"/>
        <v>0</v>
      </c>
      <c r="E688" s="27" t="str">
        <f>VLOOKUP(O688,'user list'!A:B,2,0)</f>
        <v>ITDD</v>
      </c>
      <c r="F688" s="69" t="s">
        <v>1280</v>
      </c>
      <c r="G688" s="69" t="s">
        <v>41</v>
      </c>
      <c r="H688" s="171">
        <v>45811</v>
      </c>
      <c r="I688" s="69" t="s">
        <v>1281</v>
      </c>
      <c r="J688" s="69"/>
      <c r="K688" s="69"/>
      <c r="L688" s="69"/>
      <c r="M688" s="171">
        <v>45812</v>
      </c>
      <c r="N688" s="69" t="s">
        <v>784</v>
      </c>
      <c r="O688" s="69" t="s">
        <v>219</v>
      </c>
      <c r="P688" s="69">
        <v>1</v>
      </c>
      <c r="Q688" s="69"/>
      <c r="R688" s="69"/>
      <c r="S688" s="69" t="s">
        <v>1077</v>
      </c>
      <c r="T688" s="69" t="s">
        <v>1078</v>
      </c>
      <c r="U688" s="69" t="s">
        <v>809</v>
      </c>
      <c r="V688" s="69"/>
      <c r="W688" s="69"/>
      <c r="X688" s="69"/>
      <c r="Y688" s="69"/>
      <c r="Z688" s="69"/>
      <c r="AA688" s="69"/>
      <c r="AB688" s="69"/>
      <c r="AC688" s="69"/>
      <c r="AD688" s="69"/>
      <c r="AE688" s="69"/>
      <c r="AF688" s="69"/>
      <c r="AG688" s="69"/>
      <c r="AH688" s="69" t="s">
        <v>207</v>
      </c>
    </row>
    <row r="689" spans="2:34" ht="14.4">
      <c r="B689" s="27" t="e">
        <f>VLOOKUP(I689,raw_OCM!B:C,2,0)</f>
        <v>#N/A</v>
      </c>
      <c r="D689" t="b">
        <f t="shared" si="10"/>
        <v>0</v>
      </c>
      <c r="E689" s="27" t="str">
        <f>VLOOKUP(O689,'user list'!A:B,2,0)</f>
        <v>ITDD</v>
      </c>
      <c r="F689" s="69" t="s">
        <v>1282</v>
      </c>
      <c r="G689" s="69" t="s">
        <v>41</v>
      </c>
      <c r="H689" s="171">
        <v>45811</v>
      </c>
      <c r="I689" s="69" t="s">
        <v>1283</v>
      </c>
      <c r="J689" s="69"/>
      <c r="K689" s="69"/>
      <c r="L689" s="69"/>
      <c r="M689" s="171">
        <v>45812</v>
      </c>
      <c r="N689" s="69" t="s">
        <v>784</v>
      </c>
      <c r="O689" s="69" t="s">
        <v>219</v>
      </c>
      <c r="P689" s="69">
        <v>1</v>
      </c>
      <c r="Q689" s="69"/>
      <c r="R689" s="69"/>
      <c r="S689" s="69" t="s">
        <v>785</v>
      </c>
      <c r="T689" s="69" t="s">
        <v>786</v>
      </c>
      <c r="U689" s="69" t="s">
        <v>809</v>
      </c>
      <c r="V689" s="69"/>
      <c r="W689" s="69"/>
      <c r="X689" s="69"/>
      <c r="Y689" s="69"/>
      <c r="Z689" s="69"/>
      <c r="AA689" s="69"/>
      <c r="AB689" s="69"/>
      <c r="AC689" s="69"/>
      <c r="AD689" s="69"/>
      <c r="AE689" s="69"/>
      <c r="AF689" s="69"/>
      <c r="AG689" s="69"/>
      <c r="AH689" s="69" t="s">
        <v>207</v>
      </c>
    </row>
    <row r="690" spans="2:34" ht="14.4">
      <c r="B690" s="27" t="e">
        <f>VLOOKUP(I690,raw_OCM!B:C,2,0)</f>
        <v>#N/A</v>
      </c>
      <c r="D690" t="b">
        <f t="shared" si="10"/>
        <v>0</v>
      </c>
      <c r="E690" s="27" t="str">
        <f>VLOOKUP(O690,'user list'!A:B,2,0)</f>
        <v>MDAD</v>
      </c>
      <c r="F690" s="69" t="s">
        <v>1638</v>
      </c>
      <c r="G690" s="69" t="s">
        <v>42</v>
      </c>
      <c r="H690" s="171">
        <v>45810</v>
      </c>
      <c r="I690" s="69" t="s">
        <v>1639</v>
      </c>
      <c r="J690" s="69"/>
      <c r="K690" s="69"/>
      <c r="L690" s="69"/>
      <c r="M690" s="171">
        <v>45812</v>
      </c>
      <c r="N690" s="69" t="s">
        <v>1433</v>
      </c>
      <c r="O690" s="69" t="s">
        <v>223</v>
      </c>
      <c r="P690" s="69">
        <v>1</v>
      </c>
      <c r="Q690" s="69"/>
      <c r="R690" s="69"/>
      <c r="S690" s="69" t="s">
        <v>828</v>
      </c>
      <c r="T690" s="69"/>
      <c r="U690" s="69" t="s">
        <v>809</v>
      </c>
      <c r="V690" s="69"/>
      <c r="W690" s="69"/>
      <c r="X690" s="69"/>
      <c r="Y690" s="69"/>
      <c r="Z690" s="69"/>
      <c r="AA690" s="69"/>
      <c r="AB690" s="69"/>
      <c r="AC690" s="69"/>
      <c r="AD690" s="69"/>
      <c r="AE690" s="69"/>
      <c r="AF690" s="69"/>
      <c r="AG690" s="69"/>
      <c r="AH690" s="69"/>
    </row>
    <row r="691" spans="2:34" ht="14.4">
      <c r="B691" s="27" t="e">
        <f>VLOOKUP(I691,raw_OCM!B:C,2,0)</f>
        <v>#N/A</v>
      </c>
      <c r="D691" t="b">
        <f t="shared" si="10"/>
        <v>0</v>
      </c>
      <c r="E691" s="27" t="str">
        <f>VLOOKUP(O691,'user list'!A:B,2,0)</f>
        <v>DOE</v>
      </c>
      <c r="F691" s="69" t="s">
        <v>1284</v>
      </c>
      <c r="G691" s="69" t="s">
        <v>69</v>
      </c>
      <c r="H691" s="171">
        <v>45812</v>
      </c>
      <c r="I691" s="69" t="s">
        <v>1285</v>
      </c>
      <c r="J691" s="69"/>
      <c r="K691" s="69"/>
      <c r="L691" s="69"/>
      <c r="M691" s="171">
        <v>45812</v>
      </c>
      <c r="N691" s="69" t="s">
        <v>784</v>
      </c>
      <c r="O691" s="69" t="s">
        <v>212</v>
      </c>
      <c r="P691" s="69">
        <v>1</v>
      </c>
      <c r="Q691" s="69" t="s">
        <v>1286</v>
      </c>
      <c r="R691" s="69"/>
      <c r="S691" s="69" t="s">
        <v>889</v>
      </c>
      <c r="T691" s="69"/>
      <c r="U691" s="69" t="s">
        <v>809</v>
      </c>
      <c r="V691" s="69"/>
      <c r="W691" s="69"/>
      <c r="X691" s="69"/>
      <c r="Y691" s="69"/>
      <c r="Z691" s="69"/>
      <c r="AA691" s="69"/>
      <c r="AB691" s="69"/>
      <c r="AC691" s="69"/>
      <c r="AD691" s="69"/>
      <c r="AE691" s="69"/>
      <c r="AF691" s="69"/>
      <c r="AG691" s="69"/>
      <c r="AH691" s="69" t="s">
        <v>217</v>
      </c>
    </row>
    <row r="692" spans="2:34" ht="14.4">
      <c r="B692" s="27" t="e">
        <f>VLOOKUP(I692,raw_OCM!B:C,2,0)</f>
        <v>#N/A</v>
      </c>
      <c r="D692" t="b">
        <f t="shared" si="10"/>
        <v>0</v>
      </c>
      <c r="E692" s="27" t="str">
        <f>VLOOKUP(O692,'user list'!A:B,2,0)</f>
        <v>CGSD</v>
      </c>
      <c r="F692" s="69" t="s">
        <v>1287</v>
      </c>
      <c r="G692" s="69" t="s">
        <v>1114</v>
      </c>
      <c r="H692" s="171">
        <v>45812</v>
      </c>
      <c r="I692" s="69" t="s">
        <v>1288</v>
      </c>
      <c r="J692" s="69"/>
      <c r="K692" s="69"/>
      <c r="L692" s="69"/>
      <c r="M692" s="171">
        <v>45812</v>
      </c>
      <c r="N692" s="69" t="s">
        <v>784</v>
      </c>
      <c r="O692" s="69" t="s">
        <v>200</v>
      </c>
      <c r="P692" s="69">
        <v>1</v>
      </c>
      <c r="Q692" s="69"/>
      <c r="R692" s="69"/>
      <c r="S692" s="69"/>
      <c r="T692" s="69"/>
      <c r="U692" s="69" t="s">
        <v>809</v>
      </c>
      <c r="V692" s="69"/>
      <c r="W692" s="69"/>
      <c r="X692" s="69"/>
      <c r="Y692" s="69"/>
      <c r="Z692" s="69"/>
      <c r="AA692" s="69"/>
      <c r="AB692" s="69"/>
      <c r="AC692" s="69"/>
      <c r="AD692" s="69"/>
      <c r="AE692" s="69"/>
      <c r="AF692" s="69"/>
      <c r="AG692" s="69"/>
      <c r="AH692" s="69" t="s">
        <v>217</v>
      </c>
    </row>
    <row r="693" spans="2:34" ht="14.4">
      <c r="B693" s="27" t="e">
        <f>VLOOKUP(I693,raw_OCM!B:C,2,0)</f>
        <v>#N/A</v>
      </c>
      <c r="D693" t="b">
        <f t="shared" si="10"/>
        <v>0</v>
      </c>
      <c r="E693" s="27" t="str">
        <f>VLOOKUP(O693,'user list'!A:B,2,0)</f>
        <v>ITDD</v>
      </c>
      <c r="F693" s="69" t="s">
        <v>1289</v>
      </c>
      <c r="G693" s="69" t="s">
        <v>129</v>
      </c>
      <c r="H693" s="171">
        <v>45812</v>
      </c>
      <c r="I693" s="69" t="s">
        <v>1290</v>
      </c>
      <c r="J693" s="69"/>
      <c r="K693" s="69"/>
      <c r="L693" s="69"/>
      <c r="M693" s="171">
        <v>45812</v>
      </c>
      <c r="N693" s="69" t="s">
        <v>784</v>
      </c>
      <c r="O693" s="69" t="s">
        <v>219</v>
      </c>
      <c r="P693" s="69">
        <v>1</v>
      </c>
      <c r="Q693" s="69"/>
      <c r="R693" s="69"/>
      <c r="S693" s="69" t="s">
        <v>785</v>
      </c>
      <c r="T693" s="69" t="s">
        <v>886</v>
      </c>
      <c r="U693" s="69" t="s">
        <v>809</v>
      </c>
      <c r="V693" s="69"/>
      <c r="W693" s="69"/>
      <c r="X693" s="69"/>
      <c r="Y693" s="69"/>
      <c r="Z693" s="69"/>
      <c r="AA693" s="69"/>
      <c r="AB693" s="69"/>
      <c r="AC693" s="69"/>
      <c r="AD693" s="69"/>
      <c r="AE693" s="69"/>
      <c r="AF693" s="69"/>
      <c r="AG693" s="69"/>
      <c r="AH693" s="69" t="s">
        <v>219</v>
      </c>
    </row>
    <row r="694" spans="2:34" ht="14.4">
      <c r="B694" s="27" t="str">
        <f>VLOOKUP(I694,raw_OCM!B:C,2,0)</f>
        <v>OCM</v>
      </c>
      <c r="D694" t="b">
        <f t="shared" si="10"/>
        <v>0</v>
      </c>
      <c r="E694" s="27" t="str">
        <f>VLOOKUP(O694,'user list'!A:B,2,0)</f>
        <v>OCM</v>
      </c>
      <c r="F694" s="69" t="s">
        <v>510</v>
      </c>
      <c r="G694" s="69" t="s">
        <v>692</v>
      </c>
      <c r="H694" s="171">
        <v>45812</v>
      </c>
      <c r="I694" s="69" t="s">
        <v>693</v>
      </c>
      <c r="J694" s="69"/>
      <c r="K694" s="69"/>
      <c r="L694" s="69" t="s">
        <v>17</v>
      </c>
      <c r="M694" s="171">
        <v>45812</v>
      </c>
      <c r="N694" s="69" t="s">
        <v>358</v>
      </c>
      <c r="O694" s="69" t="s">
        <v>285</v>
      </c>
      <c r="P694" s="69">
        <v>1</v>
      </c>
      <c r="Q694" s="69"/>
      <c r="R694" s="69"/>
      <c r="S694" s="69"/>
      <c r="T694" s="69"/>
      <c r="U694" s="69"/>
      <c r="V694" s="69" t="s">
        <v>694</v>
      </c>
      <c r="W694" s="69"/>
      <c r="X694" s="69" t="s">
        <v>695</v>
      </c>
      <c r="Y694" s="69" t="s">
        <v>696</v>
      </c>
      <c r="Z694" s="69" t="s">
        <v>324</v>
      </c>
      <c r="AA694" s="69"/>
      <c r="AB694" s="69"/>
      <c r="AC694" s="69" t="s">
        <v>391</v>
      </c>
      <c r="AD694" s="69"/>
      <c r="AE694" s="69"/>
      <c r="AF694" s="69" t="s">
        <v>43</v>
      </c>
      <c r="AG694" s="69"/>
      <c r="AH694" s="69"/>
    </row>
    <row r="695" spans="2:34" ht="14.4">
      <c r="B695" s="27" t="str">
        <f>VLOOKUP(I695,raw_OCM!B:C,2,0)</f>
        <v>OCM</v>
      </c>
      <c r="D695" t="b">
        <f t="shared" si="10"/>
        <v>0</v>
      </c>
      <c r="E695" s="27" t="str">
        <f>VLOOKUP(O695,'user list'!A:B,2,0)</f>
        <v>OCM</v>
      </c>
      <c r="F695" s="69" t="s">
        <v>688</v>
      </c>
      <c r="G695" s="69" t="s">
        <v>689</v>
      </c>
      <c r="H695" s="171">
        <v>45812</v>
      </c>
      <c r="I695" s="69" t="s">
        <v>690</v>
      </c>
      <c r="J695" s="69"/>
      <c r="K695" s="69"/>
      <c r="L695" s="69" t="s">
        <v>17</v>
      </c>
      <c r="M695" s="171">
        <v>45812</v>
      </c>
      <c r="N695" s="69" t="s">
        <v>358</v>
      </c>
      <c r="O695" s="69" t="s">
        <v>285</v>
      </c>
      <c r="P695" s="69">
        <v>1</v>
      </c>
      <c r="Q695" s="69"/>
      <c r="R695" s="69"/>
      <c r="S695" s="69"/>
      <c r="T695" s="69"/>
      <c r="U695" s="69"/>
      <c r="V695" s="69" t="s">
        <v>1861</v>
      </c>
      <c r="W695" s="69"/>
      <c r="X695" s="69" t="s">
        <v>1862</v>
      </c>
      <c r="Y695" s="69" t="s">
        <v>1863</v>
      </c>
      <c r="Z695" s="69" t="s">
        <v>352</v>
      </c>
      <c r="AA695" s="69"/>
      <c r="AB695" s="69"/>
      <c r="AC695" s="69" t="s">
        <v>391</v>
      </c>
      <c r="AD695" s="69"/>
      <c r="AE695" s="69"/>
      <c r="AF695" s="69" t="s">
        <v>43</v>
      </c>
      <c r="AG695" s="69"/>
      <c r="AH695" s="69"/>
    </row>
    <row r="696" spans="2:34" ht="14.4">
      <c r="B696" s="27" t="e">
        <f>VLOOKUP(I696,raw_OCM!B:C,2,0)</f>
        <v>#N/A</v>
      </c>
      <c r="D696" t="b">
        <f t="shared" si="10"/>
        <v>0</v>
      </c>
      <c r="E696" s="27" t="str">
        <f>VLOOKUP(O696,'user list'!A:B,2,0)</f>
        <v>MDAD</v>
      </c>
      <c r="F696" s="69" t="s">
        <v>1291</v>
      </c>
      <c r="G696" s="69" t="s">
        <v>42</v>
      </c>
      <c r="H696" s="171">
        <v>45811</v>
      </c>
      <c r="I696" s="69" t="s">
        <v>1292</v>
      </c>
      <c r="J696" s="69"/>
      <c r="K696" s="69"/>
      <c r="L696" s="69"/>
      <c r="M696" s="171">
        <v>45812</v>
      </c>
      <c r="N696" s="69" t="s">
        <v>784</v>
      </c>
      <c r="O696" s="69" t="s">
        <v>223</v>
      </c>
      <c r="P696" s="69">
        <v>1</v>
      </c>
      <c r="Q696" s="69"/>
      <c r="R696" s="69"/>
      <c r="S696" s="69" t="s">
        <v>828</v>
      </c>
      <c r="T696" s="69"/>
      <c r="U696" s="69" t="s">
        <v>809</v>
      </c>
      <c r="V696" s="69"/>
      <c r="W696" s="69"/>
      <c r="X696" s="69"/>
      <c r="Y696" s="69"/>
      <c r="Z696" s="69"/>
      <c r="AA696" s="69"/>
      <c r="AB696" s="69"/>
      <c r="AC696" s="69"/>
      <c r="AD696" s="69"/>
      <c r="AE696" s="69"/>
      <c r="AF696" s="69"/>
      <c r="AG696" s="69"/>
      <c r="AH696" s="69" t="s">
        <v>217</v>
      </c>
    </row>
    <row r="697" spans="2:34" ht="14.4">
      <c r="B697" s="27" t="e">
        <f>VLOOKUP(I697,raw_OCM!B:C,2,0)</f>
        <v>#N/A</v>
      </c>
      <c r="D697" t="b">
        <f t="shared" si="10"/>
        <v>0</v>
      </c>
      <c r="E697" s="27" t="str">
        <f>VLOOKUP(O697,'user list'!A:B,2,0)</f>
        <v>CGSD</v>
      </c>
      <c r="F697" s="69" t="s">
        <v>1293</v>
      </c>
      <c r="G697" s="69" t="s">
        <v>1114</v>
      </c>
      <c r="H697" s="171">
        <v>45807</v>
      </c>
      <c r="I697" s="69" t="s">
        <v>1294</v>
      </c>
      <c r="J697" s="69"/>
      <c r="K697" s="69"/>
      <c r="L697" s="69" t="s">
        <v>1295</v>
      </c>
      <c r="M697" s="171">
        <v>45812</v>
      </c>
      <c r="N697" s="69" t="s">
        <v>784</v>
      </c>
      <c r="O697" s="69" t="s">
        <v>200</v>
      </c>
      <c r="P697" s="69">
        <v>1</v>
      </c>
      <c r="Q697" s="69"/>
      <c r="R697" s="69"/>
      <c r="S697" s="69"/>
      <c r="T697" s="69"/>
      <c r="U697" s="69"/>
      <c r="V697" s="69"/>
      <c r="W697" s="69"/>
      <c r="X697" s="69"/>
      <c r="Y697" s="69"/>
      <c r="Z697" s="69"/>
      <c r="AA697" s="69"/>
      <c r="AB697" s="69"/>
      <c r="AC697" s="69"/>
      <c r="AD697" s="69"/>
      <c r="AE697" s="69"/>
      <c r="AF697" s="69"/>
      <c r="AG697" s="69"/>
      <c r="AH697" s="69" t="s">
        <v>227</v>
      </c>
    </row>
    <row r="698" spans="2:34" ht="14.4">
      <c r="B698" s="27" t="e">
        <f>VLOOKUP(I698,raw_OCM!B:C,2,0)</f>
        <v>#N/A</v>
      </c>
      <c r="D698" t="b">
        <f t="shared" si="10"/>
        <v>0</v>
      </c>
      <c r="E698" s="27" t="str">
        <f>VLOOKUP(O698,'user list'!A:B,2,0)</f>
        <v>CPDD</v>
      </c>
      <c r="F698" s="69" t="s">
        <v>1296</v>
      </c>
      <c r="G698" s="69" t="s">
        <v>1297</v>
      </c>
      <c r="H698" s="171">
        <v>45810</v>
      </c>
      <c r="I698" s="69" t="s">
        <v>1298</v>
      </c>
      <c r="J698" s="69"/>
      <c r="K698" s="69"/>
      <c r="L698" s="69"/>
      <c r="M698" s="171">
        <v>45812</v>
      </c>
      <c r="N698" s="69" t="s">
        <v>784</v>
      </c>
      <c r="O698" s="69" t="s">
        <v>205</v>
      </c>
      <c r="P698" s="69">
        <v>1</v>
      </c>
      <c r="Q698" s="69"/>
      <c r="R698" s="69"/>
      <c r="S698" s="69" t="s">
        <v>889</v>
      </c>
      <c r="T698" s="69"/>
      <c r="U698" s="69" t="s">
        <v>787</v>
      </c>
      <c r="V698" s="69"/>
      <c r="W698" s="69"/>
      <c r="X698" s="69"/>
      <c r="Y698" s="69"/>
      <c r="Z698" s="69"/>
      <c r="AA698" s="69"/>
      <c r="AB698" s="69"/>
      <c r="AC698" s="69"/>
      <c r="AD698" s="69"/>
      <c r="AE698" s="69"/>
      <c r="AF698" s="69"/>
      <c r="AG698" s="69"/>
      <c r="AH698" s="69" t="s">
        <v>217</v>
      </c>
    </row>
    <row r="699" spans="2:34" ht="14.4">
      <c r="B699" s="27" t="str">
        <f>VLOOKUP(I699,raw_OCM!B:C,2,0)</f>
        <v>OCM</v>
      </c>
      <c r="D699" t="b">
        <f t="shared" si="10"/>
        <v>0</v>
      </c>
      <c r="E699" s="27" t="str">
        <f>VLOOKUP(O699,'user list'!A:B,2,0)</f>
        <v>OCM</v>
      </c>
      <c r="F699" s="69" t="s">
        <v>684</v>
      </c>
      <c r="G699" s="69" t="s">
        <v>627</v>
      </c>
      <c r="H699" s="171">
        <v>45812</v>
      </c>
      <c r="I699" s="69" t="s">
        <v>298</v>
      </c>
      <c r="J699" s="69"/>
      <c r="K699" s="69"/>
      <c r="L699" s="69"/>
      <c r="M699" s="171">
        <v>45812</v>
      </c>
      <c r="N699" s="69" t="s">
        <v>358</v>
      </c>
      <c r="O699" s="69" t="s">
        <v>285</v>
      </c>
      <c r="P699" s="69">
        <v>1</v>
      </c>
      <c r="Q699" s="69"/>
      <c r="R699" s="69"/>
      <c r="S699" s="69"/>
      <c r="T699" s="69"/>
      <c r="U699" s="69"/>
      <c r="V699" s="69" t="s">
        <v>685</v>
      </c>
      <c r="W699" s="69"/>
      <c r="X699" s="69" t="s">
        <v>686</v>
      </c>
      <c r="Y699" s="69" t="s">
        <v>687</v>
      </c>
      <c r="Z699" s="69" t="s">
        <v>324</v>
      </c>
      <c r="AA699" s="69"/>
      <c r="AB699" s="69"/>
      <c r="AC699" s="69" t="s">
        <v>325</v>
      </c>
      <c r="AD699" s="69"/>
      <c r="AE699" s="69"/>
      <c r="AF699" s="69" t="s">
        <v>43</v>
      </c>
      <c r="AG699" s="69"/>
      <c r="AH699" s="69"/>
    </row>
    <row r="700" spans="2:34" ht="14.4">
      <c r="B700" s="27" t="e">
        <f>VLOOKUP(I700,raw_OCM!B:C,2,0)</f>
        <v>#N/A</v>
      </c>
      <c r="D700" t="b">
        <f t="shared" si="10"/>
        <v>0</v>
      </c>
      <c r="E700" s="27" t="str">
        <f>VLOOKUP(O700,'user list'!A:B,2,0)</f>
        <v>ITDD</v>
      </c>
      <c r="F700" s="69" t="s">
        <v>1299</v>
      </c>
      <c r="G700" s="69" t="s">
        <v>363</v>
      </c>
      <c r="H700" s="171">
        <v>45811</v>
      </c>
      <c r="I700" s="69" t="s">
        <v>1300</v>
      </c>
      <c r="J700" s="69"/>
      <c r="K700" s="69"/>
      <c r="L700" s="69"/>
      <c r="M700" s="171">
        <v>45812</v>
      </c>
      <c r="N700" s="69" t="s">
        <v>784</v>
      </c>
      <c r="O700" s="69" t="s">
        <v>219</v>
      </c>
      <c r="P700" s="69">
        <v>1</v>
      </c>
      <c r="Q700" s="69"/>
      <c r="R700" s="69"/>
      <c r="S700" s="69" t="s">
        <v>785</v>
      </c>
      <c r="T700" s="69" t="s">
        <v>886</v>
      </c>
      <c r="U700" s="69" t="s">
        <v>809</v>
      </c>
      <c r="V700" s="69"/>
      <c r="W700" s="69"/>
      <c r="X700" s="69"/>
      <c r="Y700" s="69"/>
      <c r="Z700" s="69"/>
      <c r="AA700" s="69"/>
      <c r="AB700" s="69"/>
      <c r="AC700" s="69"/>
      <c r="AD700" s="69"/>
      <c r="AE700" s="69"/>
      <c r="AF700" s="69"/>
      <c r="AG700" s="69"/>
      <c r="AH700" s="69" t="s">
        <v>219</v>
      </c>
    </row>
    <row r="701" spans="2:34" ht="14.4">
      <c r="B701" s="27" t="e">
        <f>VLOOKUP(I701,raw_OCM!B:C,2,0)</f>
        <v>#N/A</v>
      </c>
      <c r="D701" t="b">
        <f t="shared" si="10"/>
        <v>0</v>
      </c>
      <c r="E701" s="27" t="str">
        <f>VLOOKUP(O701,'user list'!A:B,2,0)</f>
        <v>MDAD</v>
      </c>
      <c r="F701" s="69" t="s">
        <v>1301</v>
      </c>
      <c r="G701" s="69" t="s">
        <v>42</v>
      </c>
      <c r="H701" s="171">
        <v>45811</v>
      </c>
      <c r="I701" s="69" t="s">
        <v>1302</v>
      </c>
      <c r="J701" s="69"/>
      <c r="K701" s="69"/>
      <c r="L701" s="69"/>
      <c r="M701" s="171">
        <v>45812</v>
      </c>
      <c r="N701" s="69" t="s">
        <v>784</v>
      </c>
      <c r="O701" s="69" t="s">
        <v>223</v>
      </c>
      <c r="P701" s="69">
        <v>1</v>
      </c>
      <c r="Q701" s="69"/>
      <c r="R701" s="69"/>
      <c r="S701" s="69" t="s">
        <v>828</v>
      </c>
      <c r="T701" s="69"/>
      <c r="U701" s="69" t="s">
        <v>787</v>
      </c>
      <c r="V701" s="69"/>
      <c r="W701" s="69"/>
      <c r="X701" s="69"/>
      <c r="Y701" s="69"/>
      <c r="Z701" s="69"/>
      <c r="AA701" s="69"/>
      <c r="AB701" s="69"/>
      <c r="AC701" s="69"/>
      <c r="AD701" s="69"/>
      <c r="AE701" s="69"/>
      <c r="AF701" s="69"/>
      <c r="AG701" s="69"/>
      <c r="AH701" s="69" t="s">
        <v>217</v>
      </c>
    </row>
    <row r="702" spans="2:34" ht="14.4">
      <c r="B702" s="27" t="e">
        <f>VLOOKUP(I702,raw_OCM!B:C,2,0)</f>
        <v>#N/A</v>
      </c>
      <c r="D702" t="b">
        <f t="shared" si="10"/>
        <v>0</v>
      </c>
      <c r="E702" s="27" t="str">
        <f>VLOOKUP(O702,'user list'!A:B,2,0)</f>
        <v>MDAD</v>
      </c>
      <c r="F702" s="69" t="s">
        <v>1303</v>
      </c>
      <c r="G702" s="69" t="s">
        <v>42</v>
      </c>
      <c r="H702" s="171">
        <v>45811</v>
      </c>
      <c r="I702" s="69" t="s">
        <v>1304</v>
      </c>
      <c r="J702" s="69"/>
      <c r="K702" s="69"/>
      <c r="L702" s="69"/>
      <c r="M702" s="171">
        <v>45812</v>
      </c>
      <c r="N702" s="69" t="s">
        <v>784</v>
      </c>
      <c r="O702" s="69" t="s">
        <v>223</v>
      </c>
      <c r="P702" s="69">
        <v>1</v>
      </c>
      <c r="Q702" s="69"/>
      <c r="R702" s="69"/>
      <c r="S702" s="69" t="s">
        <v>805</v>
      </c>
      <c r="T702" s="69"/>
      <c r="U702" s="69" t="s">
        <v>787</v>
      </c>
      <c r="V702" s="69"/>
      <c r="W702" s="69"/>
      <c r="X702" s="69"/>
      <c r="Y702" s="69"/>
      <c r="Z702" s="69"/>
      <c r="AA702" s="69"/>
      <c r="AB702" s="69"/>
      <c r="AC702" s="69"/>
      <c r="AD702" s="69"/>
      <c r="AE702" s="69"/>
      <c r="AF702" s="69"/>
      <c r="AG702" s="69"/>
      <c r="AH702" s="69" t="s">
        <v>217</v>
      </c>
    </row>
    <row r="703" spans="2:34" ht="14.4">
      <c r="B703" s="27" t="e">
        <f>VLOOKUP(I703,raw_OCM!B:C,2,0)</f>
        <v>#N/A</v>
      </c>
      <c r="D703" t="b">
        <f t="shared" si="10"/>
        <v>0</v>
      </c>
      <c r="E703" s="27" t="str">
        <f>VLOOKUP(O703,'user list'!A:B,2,0)</f>
        <v>MDAD</v>
      </c>
      <c r="F703" s="69" t="s">
        <v>1305</v>
      </c>
      <c r="G703" s="69" t="s">
        <v>42</v>
      </c>
      <c r="H703" s="171">
        <v>45811</v>
      </c>
      <c r="I703" s="69" t="s">
        <v>1306</v>
      </c>
      <c r="J703" s="69"/>
      <c r="K703" s="69"/>
      <c r="L703" s="69"/>
      <c r="M703" s="171">
        <v>45812</v>
      </c>
      <c r="N703" s="69" t="s">
        <v>784</v>
      </c>
      <c r="O703" s="69" t="s">
        <v>223</v>
      </c>
      <c r="P703" s="69">
        <v>1</v>
      </c>
      <c r="Q703" s="69"/>
      <c r="R703" s="69"/>
      <c r="S703" s="69" t="s">
        <v>828</v>
      </c>
      <c r="T703" s="69"/>
      <c r="U703" s="69" t="s">
        <v>787</v>
      </c>
      <c r="V703" s="69"/>
      <c r="W703" s="69"/>
      <c r="X703" s="69"/>
      <c r="Y703" s="69"/>
      <c r="Z703" s="69"/>
      <c r="AA703" s="69"/>
      <c r="AB703" s="69"/>
      <c r="AC703" s="69"/>
      <c r="AD703" s="69"/>
      <c r="AE703" s="69"/>
      <c r="AF703" s="69"/>
      <c r="AG703" s="69"/>
      <c r="AH703" s="69" t="s">
        <v>257</v>
      </c>
    </row>
    <row r="704" spans="2:34" ht="14.4">
      <c r="B704" s="27" t="str">
        <f>VLOOKUP(I704,raw_OCM!B:C,2,0)</f>
        <v>OCM</v>
      </c>
      <c r="D704" t="b">
        <f t="shared" si="10"/>
        <v>0</v>
      </c>
      <c r="E704" s="27" t="str">
        <f>VLOOKUP(O704,'user list'!A:B,2,0)</f>
        <v>OCM</v>
      </c>
      <c r="F704" s="69" t="s">
        <v>679</v>
      </c>
      <c r="G704" s="69" t="s">
        <v>680</v>
      </c>
      <c r="H704" s="171">
        <v>45811</v>
      </c>
      <c r="I704" s="69" t="s">
        <v>681</v>
      </c>
      <c r="J704" s="69"/>
      <c r="K704" s="69"/>
      <c r="L704" s="69" t="s">
        <v>17</v>
      </c>
      <c r="M704" s="171">
        <v>45812</v>
      </c>
      <c r="N704" s="69" t="s">
        <v>391</v>
      </c>
      <c r="O704" s="69" t="s">
        <v>285</v>
      </c>
      <c r="P704" s="69"/>
      <c r="Q704" s="69"/>
      <c r="R704" s="69"/>
      <c r="S704" s="69"/>
      <c r="T704" s="69"/>
      <c r="U704" s="69"/>
      <c r="V704" s="69" t="s">
        <v>680</v>
      </c>
      <c r="W704" s="69"/>
      <c r="X704" s="69" t="s">
        <v>682</v>
      </c>
      <c r="Y704" s="69" t="s">
        <v>683</v>
      </c>
      <c r="Z704" s="69" t="s">
        <v>324</v>
      </c>
      <c r="AA704" s="69"/>
      <c r="AB704" s="69"/>
      <c r="AC704" s="69" t="s">
        <v>391</v>
      </c>
      <c r="AD704" s="69"/>
      <c r="AE704" s="69"/>
      <c r="AF704" s="69" t="s">
        <v>43</v>
      </c>
      <c r="AG704" s="69"/>
      <c r="AH704" s="69"/>
    </row>
    <row r="705" spans="2:34" ht="14.4">
      <c r="B705" s="27" t="e">
        <f>VLOOKUP(I705,raw_OCM!B:C,2,0)</f>
        <v>#N/A</v>
      </c>
      <c r="D705" t="b">
        <f t="shared" si="10"/>
        <v>0</v>
      </c>
      <c r="E705" s="27" t="str">
        <f>VLOOKUP(O705,'user list'!A:B,2,0)</f>
        <v>MDAD</v>
      </c>
      <c r="F705" s="69" t="s">
        <v>1307</v>
      </c>
      <c r="G705" s="69" t="s">
        <v>42</v>
      </c>
      <c r="H705" s="171">
        <v>45810</v>
      </c>
      <c r="I705" s="69" t="s">
        <v>1308</v>
      </c>
      <c r="J705" s="69"/>
      <c r="K705" s="69"/>
      <c r="L705" s="69"/>
      <c r="M705" s="171">
        <v>45812</v>
      </c>
      <c r="N705" s="69" t="s">
        <v>1796</v>
      </c>
      <c r="O705" s="69" t="s">
        <v>223</v>
      </c>
      <c r="P705" s="69"/>
      <c r="Q705" s="69"/>
      <c r="R705" s="69"/>
      <c r="S705" s="69" t="s">
        <v>1077</v>
      </c>
      <c r="T705" s="69"/>
      <c r="U705" s="69" t="s">
        <v>809</v>
      </c>
      <c r="V705" s="69"/>
      <c r="W705" s="69"/>
      <c r="X705" s="69"/>
      <c r="Y705" s="69"/>
      <c r="Z705" s="69"/>
      <c r="AA705" s="69"/>
      <c r="AB705" s="69"/>
      <c r="AC705" s="69"/>
      <c r="AD705" s="69"/>
      <c r="AE705" s="69"/>
      <c r="AF705" s="69"/>
      <c r="AG705" s="69"/>
      <c r="AH705" s="69"/>
    </row>
    <row r="706" spans="2:34" ht="14.4">
      <c r="B706" s="27" t="e">
        <f>VLOOKUP(I706,raw_OCM!B:C,2,0)</f>
        <v>#N/A</v>
      </c>
      <c r="D706" t="b">
        <f t="shared" si="10"/>
        <v>0</v>
      </c>
      <c r="E706" s="27" t="str">
        <f>VLOOKUP(O706,'user list'!A:B,2,0)</f>
        <v>MDAD</v>
      </c>
      <c r="F706" s="69" t="s">
        <v>1307</v>
      </c>
      <c r="G706" s="69" t="s">
        <v>42</v>
      </c>
      <c r="H706" s="171">
        <v>45810</v>
      </c>
      <c r="I706" s="69" t="s">
        <v>1308</v>
      </c>
      <c r="J706" s="69"/>
      <c r="K706" s="69"/>
      <c r="L706" s="69"/>
      <c r="M706" s="171">
        <v>45812</v>
      </c>
      <c r="N706" s="69" t="s">
        <v>784</v>
      </c>
      <c r="O706" s="69" t="s">
        <v>223</v>
      </c>
      <c r="P706" s="69">
        <v>1</v>
      </c>
      <c r="Q706" s="69"/>
      <c r="R706" s="69" t="s">
        <v>223</v>
      </c>
      <c r="S706" s="69" t="s">
        <v>1077</v>
      </c>
      <c r="T706" s="69"/>
      <c r="U706" s="69" t="s">
        <v>809</v>
      </c>
      <c r="V706" s="69"/>
      <c r="W706" s="69"/>
      <c r="X706" s="69"/>
      <c r="Y706" s="69"/>
      <c r="Z706" s="69"/>
      <c r="AA706" s="69"/>
      <c r="AB706" s="69"/>
      <c r="AC706" s="69"/>
      <c r="AD706" s="69"/>
      <c r="AE706" s="69"/>
      <c r="AF706" s="69"/>
      <c r="AG706" s="69"/>
      <c r="AH706" s="69" t="s">
        <v>273</v>
      </c>
    </row>
    <row r="707" spans="2:34" ht="14.4">
      <c r="B707" s="27" t="e">
        <f>VLOOKUP(I707,raw_OCM!B:C,2,0)</f>
        <v>#N/A</v>
      </c>
      <c r="D707" t="b">
        <f t="shared" si="10"/>
        <v>0</v>
      </c>
      <c r="E707" s="27" t="str">
        <f>VLOOKUP(O707,'user list'!A:B,2,0)</f>
        <v>MDAD</v>
      </c>
      <c r="F707" s="69" t="s">
        <v>1309</v>
      </c>
      <c r="G707" s="69" t="s">
        <v>42</v>
      </c>
      <c r="H707" s="171">
        <v>45811</v>
      </c>
      <c r="I707" s="69" t="s">
        <v>1310</v>
      </c>
      <c r="J707" s="69"/>
      <c r="K707" s="69"/>
      <c r="L707" s="69"/>
      <c r="M707" s="171">
        <v>45812</v>
      </c>
      <c r="N707" s="69" t="s">
        <v>784</v>
      </c>
      <c r="O707" s="69" t="s">
        <v>223</v>
      </c>
      <c r="P707" s="69">
        <v>1</v>
      </c>
      <c r="Q707" s="69"/>
      <c r="R707" s="69"/>
      <c r="S707" s="69" t="s">
        <v>828</v>
      </c>
      <c r="T707" s="69"/>
      <c r="U707" s="69" t="s">
        <v>809</v>
      </c>
      <c r="V707" s="69"/>
      <c r="W707" s="69"/>
      <c r="X707" s="69"/>
      <c r="Y707" s="69"/>
      <c r="Z707" s="69"/>
      <c r="AA707" s="69"/>
      <c r="AB707" s="69"/>
      <c r="AC707" s="69"/>
      <c r="AD707" s="69"/>
      <c r="AE707" s="69"/>
      <c r="AF707" s="69"/>
      <c r="AG707" s="69"/>
      <c r="AH707" s="69" t="s">
        <v>194</v>
      </c>
    </row>
    <row r="708" spans="2:34" ht="14.4">
      <c r="B708" s="27" t="e">
        <f>VLOOKUP(I708,raw_OCM!B:C,2,0)</f>
        <v>#N/A</v>
      </c>
      <c r="D708" t="b">
        <f t="shared" si="10"/>
        <v>0</v>
      </c>
      <c r="E708" s="27" t="str">
        <f>VLOOKUP(O708,'user list'!A:B,2,0)</f>
        <v>ITDD</v>
      </c>
      <c r="F708" s="69" t="s">
        <v>1640</v>
      </c>
      <c r="G708" s="69" t="s">
        <v>41</v>
      </c>
      <c r="H708" s="171">
        <v>45805</v>
      </c>
      <c r="I708" s="69" t="s">
        <v>1641</v>
      </c>
      <c r="J708" s="69"/>
      <c r="K708" s="69"/>
      <c r="L708" s="69"/>
      <c r="M708" s="171">
        <v>45811</v>
      </c>
      <c r="N708" s="69" t="s">
        <v>1433</v>
      </c>
      <c r="O708" s="69" t="s">
        <v>219</v>
      </c>
      <c r="P708" s="69">
        <v>1</v>
      </c>
      <c r="Q708" s="69"/>
      <c r="R708" s="69"/>
      <c r="S708" s="69" t="s">
        <v>785</v>
      </c>
      <c r="T708" s="69" t="s">
        <v>886</v>
      </c>
      <c r="U708" s="69" t="s">
        <v>809</v>
      </c>
      <c r="V708" s="69"/>
      <c r="W708" s="69"/>
      <c r="X708" s="69"/>
      <c r="Y708" s="69"/>
      <c r="Z708" s="69"/>
      <c r="AA708" s="69"/>
      <c r="AB708" s="69"/>
      <c r="AC708" s="69"/>
      <c r="AD708" s="69"/>
      <c r="AE708" s="69"/>
      <c r="AF708" s="69"/>
      <c r="AG708" s="69"/>
      <c r="AH708" s="69"/>
    </row>
    <row r="709" spans="2:34" ht="14.4">
      <c r="B709" s="27" t="e">
        <f>VLOOKUP(I709,raw_OCM!B:C,2,0)</f>
        <v>#N/A</v>
      </c>
      <c r="D709" t="b">
        <f t="shared" si="10"/>
        <v>0</v>
      </c>
      <c r="E709" s="27" t="str">
        <f>VLOOKUP(O709,'user list'!A:B,2,0)</f>
        <v>CTO</v>
      </c>
      <c r="F709" s="69" t="s">
        <v>1311</v>
      </c>
      <c r="G709" s="69" t="s">
        <v>758</v>
      </c>
      <c r="H709" s="171">
        <v>45810</v>
      </c>
      <c r="I709" s="69" t="s">
        <v>1312</v>
      </c>
      <c r="J709" s="69"/>
      <c r="K709" s="69"/>
      <c r="L709" s="69"/>
      <c r="M709" s="171">
        <v>45811</v>
      </c>
      <c r="N709" s="69" t="s">
        <v>784</v>
      </c>
      <c r="O709" s="69" t="s">
        <v>207</v>
      </c>
      <c r="P709" s="69">
        <v>1</v>
      </c>
      <c r="Q709" s="69"/>
      <c r="R709" s="69"/>
      <c r="S709" s="69"/>
      <c r="T709" s="69"/>
      <c r="U709" s="69" t="s">
        <v>787</v>
      </c>
      <c r="V709" s="69"/>
      <c r="W709" s="69"/>
      <c r="X709" s="69"/>
      <c r="Y709" s="69"/>
      <c r="Z709" s="69"/>
      <c r="AA709" s="69"/>
      <c r="AB709" s="69"/>
      <c r="AC709" s="69"/>
      <c r="AD709" s="69"/>
      <c r="AE709" s="69"/>
      <c r="AF709" s="69"/>
      <c r="AG709" s="69"/>
      <c r="AH709" s="69" t="s">
        <v>200</v>
      </c>
    </row>
    <row r="710" spans="2:34" ht="14.4">
      <c r="B710" s="27" t="e">
        <f>VLOOKUP(I710,raw_OCM!B:C,2,0)</f>
        <v>#N/A</v>
      </c>
      <c r="D710" t="b">
        <f t="shared" si="10"/>
        <v>0</v>
      </c>
      <c r="E710" s="27" t="str">
        <f>VLOOKUP(O710,'user list'!A:B,2,0)</f>
        <v>ITDD</v>
      </c>
      <c r="F710" s="69" t="s">
        <v>1313</v>
      </c>
      <c r="G710" s="69" t="s">
        <v>1314</v>
      </c>
      <c r="H710" s="171">
        <v>45810</v>
      </c>
      <c r="I710" s="69" t="s">
        <v>1315</v>
      </c>
      <c r="J710" s="69"/>
      <c r="K710" s="69"/>
      <c r="L710" s="69"/>
      <c r="M710" s="171">
        <v>45811</v>
      </c>
      <c r="N710" s="69" t="s">
        <v>784</v>
      </c>
      <c r="O710" s="69" t="s">
        <v>219</v>
      </c>
      <c r="P710" s="69">
        <v>1</v>
      </c>
      <c r="Q710" s="69"/>
      <c r="R710" s="69"/>
      <c r="S710" s="69" t="s">
        <v>785</v>
      </c>
      <c r="T710" s="69" t="s">
        <v>886</v>
      </c>
      <c r="U710" s="69" t="s">
        <v>809</v>
      </c>
      <c r="V710" s="69"/>
      <c r="W710" s="69"/>
      <c r="X710" s="69"/>
      <c r="Y710" s="69"/>
      <c r="Z710" s="69"/>
      <c r="AA710" s="69"/>
      <c r="AB710" s="69"/>
      <c r="AC710" s="69"/>
      <c r="AD710" s="69"/>
      <c r="AE710" s="69"/>
      <c r="AF710" s="69"/>
      <c r="AG710" s="69"/>
      <c r="AH710" s="69" t="s">
        <v>212</v>
      </c>
    </row>
    <row r="711" spans="2:34" ht="14.4">
      <c r="B711" s="27" t="str">
        <f>VLOOKUP(I711,raw_OCM!B:C,2,0)</f>
        <v>other dept</v>
      </c>
      <c r="D711" t="b">
        <f t="shared" si="10"/>
        <v>0</v>
      </c>
      <c r="E711" s="27" t="str">
        <f>VLOOKUP(O711,'user list'!A:B,2,0)</f>
        <v>LEDIPO</v>
      </c>
      <c r="F711" s="69" t="s">
        <v>1316</v>
      </c>
      <c r="G711" s="69" t="s">
        <v>74</v>
      </c>
      <c r="H711" s="171">
        <v>45811</v>
      </c>
      <c r="I711" s="69" t="s">
        <v>745</v>
      </c>
      <c r="J711" s="69"/>
      <c r="K711" s="69"/>
      <c r="L711" s="69"/>
      <c r="M711" s="171">
        <v>45811</v>
      </c>
      <c r="N711" s="69" t="s">
        <v>784</v>
      </c>
      <c r="O711" s="69" t="s">
        <v>222</v>
      </c>
      <c r="P711" s="69">
        <v>1</v>
      </c>
      <c r="Q711" s="69"/>
      <c r="R711" s="69"/>
      <c r="S711" s="69" t="s">
        <v>828</v>
      </c>
      <c r="T711" s="69" t="s">
        <v>847</v>
      </c>
      <c r="U711" s="69" t="s">
        <v>809</v>
      </c>
      <c r="V711" s="69"/>
      <c r="W711" s="69"/>
      <c r="X711" s="69"/>
      <c r="Y711" s="69"/>
      <c r="Z711" s="69"/>
      <c r="AA711" s="69"/>
      <c r="AB711" s="69"/>
      <c r="AC711" s="69"/>
      <c r="AD711" s="69"/>
      <c r="AE711" s="69"/>
      <c r="AF711" s="69"/>
      <c r="AG711" s="69"/>
      <c r="AH711" s="69" t="s">
        <v>222</v>
      </c>
    </row>
    <row r="712" spans="2:34" ht="14.4">
      <c r="B712" s="27" t="str">
        <f>VLOOKUP(I712,raw_OCM!B:C,2,0)</f>
        <v>OCM</v>
      </c>
      <c r="D712" t="b">
        <f t="shared" si="10"/>
        <v>0</v>
      </c>
      <c r="E712" s="27" t="str">
        <f>VLOOKUP(O712,'user list'!A:B,2,0)</f>
        <v>OCM</v>
      </c>
      <c r="F712" s="69" t="s">
        <v>703</v>
      </c>
      <c r="G712" s="69" t="s">
        <v>704</v>
      </c>
      <c r="H712" s="171">
        <v>45811</v>
      </c>
      <c r="I712" s="69" t="s">
        <v>705</v>
      </c>
      <c r="J712" s="69"/>
      <c r="K712" s="69"/>
      <c r="L712" s="69" t="s">
        <v>17</v>
      </c>
      <c r="M712" s="171">
        <v>45811</v>
      </c>
      <c r="N712" s="69" t="s">
        <v>358</v>
      </c>
      <c r="O712" s="69" t="s">
        <v>285</v>
      </c>
      <c r="P712" s="69">
        <v>1</v>
      </c>
      <c r="Q712" s="69"/>
      <c r="R712" s="69"/>
      <c r="S712" s="69"/>
      <c r="T712" s="69"/>
      <c r="U712" s="69"/>
      <c r="V712" s="69" t="s">
        <v>336</v>
      </c>
      <c r="W712" s="69"/>
      <c r="X712" s="69" t="s">
        <v>704</v>
      </c>
      <c r="Y712" s="69" t="s">
        <v>336</v>
      </c>
      <c r="Z712" s="69" t="s">
        <v>345</v>
      </c>
      <c r="AA712" s="69"/>
      <c r="AB712" s="69"/>
      <c r="AC712" s="69" t="s">
        <v>391</v>
      </c>
      <c r="AD712" s="69"/>
      <c r="AE712" s="69"/>
      <c r="AF712" s="69" t="s">
        <v>43</v>
      </c>
      <c r="AG712" s="69"/>
      <c r="AH712" s="69"/>
    </row>
    <row r="713" spans="2:34" ht="14.4">
      <c r="B713" s="27" t="str">
        <f>VLOOKUP(I713,raw_OCM!B:C,2,0)</f>
        <v>OCM</v>
      </c>
      <c r="D713" t="b">
        <f t="shared" si="10"/>
        <v>0</v>
      </c>
      <c r="E713" s="27" t="str">
        <f>VLOOKUP(O713,'user list'!A:B,2,0)</f>
        <v>OCM</v>
      </c>
      <c r="F713" s="69" t="s">
        <v>712</v>
      </c>
      <c r="G713" s="69" t="s">
        <v>713</v>
      </c>
      <c r="H713" s="171">
        <v>45811</v>
      </c>
      <c r="I713" s="69" t="s">
        <v>714</v>
      </c>
      <c r="J713" s="69"/>
      <c r="K713" s="69"/>
      <c r="L713" s="69" t="s">
        <v>17</v>
      </c>
      <c r="M713" s="171">
        <v>45811</v>
      </c>
      <c r="N713" s="69" t="s">
        <v>358</v>
      </c>
      <c r="O713" s="69" t="s">
        <v>285</v>
      </c>
      <c r="P713" s="69">
        <v>1</v>
      </c>
      <c r="Q713" s="69"/>
      <c r="R713" s="69"/>
      <c r="S713" s="69"/>
      <c r="T713" s="69"/>
      <c r="U713" s="69"/>
      <c r="V713" s="69" t="s">
        <v>715</v>
      </c>
      <c r="W713" s="69"/>
      <c r="X713" s="69" t="s">
        <v>716</v>
      </c>
      <c r="Y713" s="69" t="s">
        <v>717</v>
      </c>
      <c r="Z713" s="69" t="s">
        <v>324</v>
      </c>
      <c r="AA713" s="69"/>
      <c r="AB713" s="69"/>
      <c r="AC713" s="69" t="s">
        <v>391</v>
      </c>
      <c r="AD713" s="69"/>
      <c r="AE713" s="69"/>
      <c r="AF713" s="69" t="s">
        <v>43</v>
      </c>
      <c r="AG713" s="69"/>
      <c r="AH713" s="69"/>
    </row>
    <row r="714" spans="2:34" ht="14.4">
      <c r="B714" s="27" t="e">
        <f>VLOOKUP(I714,raw_OCM!B:C,2,0)</f>
        <v>#N/A</v>
      </c>
      <c r="D714" t="b">
        <f t="shared" si="10"/>
        <v>0</v>
      </c>
      <c r="E714" s="27" t="str">
        <f>VLOOKUP(O714,'user list'!A:B,2,0)</f>
        <v>QCYDO</v>
      </c>
      <c r="F714" s="69" t="s">
        <v>1317</v>
      </c>
      <c r="G714" s="69" t="s">
        <v>151</v>
      </c>
      <c r="H714" s="171">
        <v>45811</v>
      </c>
      <c r="I714" s="69" t="s">
        <v>1318</v>
      </c>
      <c r="J714" s="69"/>
      <c r="K714" s="69"/>
      <c r="L714" s="69"/>
      <c r="M714" s="171">
        <v>45811</v>
      </c>
      <c r="N714" s="69" t="s">
        <v>784</v>
      </c>
      <c r="O714" s="69" t="s">
        <v>270</v>
      </c>
      <c r="P714" s="69">
        <v>1</v>
      </c>
      <c r="Q714" s="69"/>
      <c r="R714" s="69"/>
      <c r="S714" s="69"/>
      <c r="T714" s="69"/>
      <c r="U714" s="69"/>
      <c r="V714" s="69"/>
      <c r="W714" s="69"/>
      <c r="X714" s="69"/>
      <c r="Y714" s="69"/>
      <c r="Z714" s="69"/>
      <c r="AA714" s="69"/>
      <c r="AB714" s="69"/>
      <c r="AC714" s="69"/>
      <c r="AD714" s="69"/>
      <c r="AE714" s="69"/>
      <c r="AF714" s="69"/>
      <c r="AG714" s="69"/>
      <c r="AH714" s="69" t="s">
        <v>219</v>
      </c>
    </row>
    <row r="715" spans="2:34" ht="14.4">
      <c r="B715" s="27" t="str">
        <f>VLOOKUP(I715,raw_OCM!B:C,2,0)</f>
        <v>OCM</v>
      </c>
      <c r="D715" t="b">
        <f t="shared" si="10"/>
        <v>0</v>
      </c>
      <c r="E715" s="27" t="str">
        <f>VLOOKUP(O715,'user list'!A:B,2,0)</f>
        <v>OCM</v>
      </c>
      <c r="F715" s="69" t="s">
        <v>697</v>
      </c>
      <c r="G715" s="69" t="s">
        <v>698</v>
      </c>
      <c r="H715" s="171">
        <v>45811</v>
      </c>
      <c r="I715" s="69" t="s">
        <v>699</v>
      </c>
      <c r="J715" s="69"/>
      <c r="K715" s="69"/>
      <c r="L715" s="69" t="s">
        <v>17</v>
      </c>
      <c r="M715" s="171">
        <v>45811</v>
      </c>
      <c r="N715" s="69" t="s">
        <v>358</v>
      </c>
      <c r="O715" s="69" t="s">
        <v>285</v>
      </c>
      <c r="P715" s="69">
        <v>1</v>
      </c>
      <c r="Q715" s="69"/>
      <c r="R715" s="69" t="s">
        <v>230</v>
      </c>
      <c r="S715" s="69"/>
      <c r="T715" s="69"/>
      <c r="U715" s="69"/>
      <c r="V715" s="69" t="s">
        <v>700</v>
      </c>
      <c r="W715" s="69"/>
      <c r="X715" s="69" t="s">
        <v>701</v>
      </c>
      <c r="Y715" s="69" t="s">
        <v>702</v>
      </c>
      <c r="Z715" s="69" t="s">
        <v>345</v>
      </c>
      <c r="AA715" s="69"/>
      <c r="AB715" s="69"/>
      <c r="AC715" s="69" t="s">
        <v>391</v>
      </c>
      <c r="AD715" s="69"/>
      <c r="AE715" s="69"/>
      <c r="AF715" s="69" t="s">
        <v>43</v>
      </c>
      <c r="AG715" s="69"/>
      <c r="AH715" s="69"/>
    </row>
    <row r="716" spans="2:34" ht="14.4">
      <c r="B716" s="27" t="str">
        <f>VLOOKUP(I716,raw_OCM!B:C,2,0)</f>
        <v>OCM</v>
      </c>
      <c r="D716" t="b">
        <f t="shared" ref="D716:D779" si="11">IF(E716="X",1)</f>
        <v>0</v>
      </c>
      <c r="E716" s="27" t="str">
        <f>VLOOKUP(O716,'user list'!A:B,2,0)</f>
        <v>OCM</v>
      </c>
      <c r="F716" s="69" t="s">
        <v>706</v>
      </c>
      <c r="G716" s="69" t="s">
        <v>707</v>
      </c>
      <c r="H716" s="171">
        <v>45811</v>
      </c>
      <c r="I716" s="69" t="s">
        <v>708</v>
      </c>
      <c r="J716" s="69"/>
      <c r="K716" s="69"/>
      <c r="L716" s="69" t="s">
        <v>15</v>
      </c>
      <c r="M716" s="171">
        <v>45811</v>
      </c>
      <c r="N716" s="69" t="s">
        <v>358</v>
      </c>
      <c r="O716" s="69" t="s">
        <v>285</v>
      </c>
      <c r="P716" s="69">
        <v>1</v>
      </c>
      <c r="Q716" s="69"/>
      <c r="R716" s="69"/>
      <c r="S716" s="69"/>
      <c r="T716" s="69"/>
      <c r="U716" s="69"/>
      <c r="V716" s="69" t="s">
        <v>709</v>
      </c>
      <c r="W716" s="69"/>
      <c r="X716" s="69" t="s">
        <v>710</v>
      </c>
      <c r="Y716" s="69" t="s">
        <v>711</v>
      </c>
      <c r="Z716" s="69" t="s">
        <v>324</v>
      </c>
      <c r="AA716" s="69"/>
      <c r="AB716" s="69"/>
      <c r="AC716" s="69" t="s">
        <v>391</v>
      </c>
      <c r="AD716" s="69"/>
      <c r="AE716" s="69"/>
      <c r="AF716" s="69" t="s">
        <v>43</v>
      </c>
      <c r="AG716" s="69"/>
      <c r="AH716" s="69"/>
    </row>
    <row r="717" spans="2:34" ht="14.4">
      <c r="B717" s="27" t="e">
        <f>VLOOKUP(I717,raw_OCM!B:C,2,0)</f>
        <v>#N/A</v>
      </c>
      <c r="D717" t="b">
        <f t="shared" si="11"/>
        <v>0</v>
      </c>
      <c r="E717" s="27" t="str">
        <f>VLOOKUP(O717,'user list'!A:B,2,0)</f>
        <v>DSQC</v>
      </c>
      <c r="F717" s="69" t="s">
        <v>1642</v>
      </c>
      <c r="G717" s="69" t="s">
        <v>71</v>
      </c>
      <c r="H717" s="171">
        <v>45812</v>
      </c>
      <c r="I717" s="69" t="s">
        <v>1643</v>
      </c>
      <c r="J717" s="69"/>
      <c r="K717" s="69"/>
      <c r="L717" s="69"/>
      <c r="M717" s="171">
        <v>45811</v>
      </c>
      <c r="N717" s="69" t="s">
        <v>1433</v>
      </c>
      <c r="O717" s="69" t="s">
        <v>214</v>
      </c>
      <c r="P717" s="69">
        <v>1</v>
      </c>
      <c r="Q717" s="69"/>
      <c r="R717" s="69"/>
      <c r="S717" s="69"/>
      <c r="T717" s="69"/>
      <c r="U717" s="69"/>
      <c r="V717" s="69"/>
      <c r="W717" s="69"/>
      <c r="X717" s="69"/>
      <c r="Y717" s="69"/>
      <c r="Z717" s="69"/>
      <c r="AA717" s="69"/>
      <c r="AB717" s="69"/>
      <c r="AC717" s="69"/>
      <c r="AD717" s="69"/>
      <c r="AE717" s="69"/>
      <c r="AF717" s="69"/>
      <c r="AG717" s="69"/>
      <c r="AH717" s="69"/>
    </row>
    <row r="718" spans="2:34" ht="14.4">
      <c r="B718" s="27" t="e">
        <f>VLOOKUP(I718,raw_OCM!B:C,2,0)</f>
        <v>#N/A</v>
      </c>
      <c r="D718" t="b">
        <f t="shared" si="11"/>
        <v>0</v>
      </c>
      <c r="E718" s="27" t="str">
        <f>VLOOKUP(O718,'user list'!A:B,2,0)</f>
        <v>CGSD</v>
      </c>
      <c r="F718" s="69" t="s">
        <v>1319</v>
      </c>
      <c r="G718" s="69" t="s">
        <v>1114</v>
      </c>
      <c r="H718" s="171">
        <v>45807</v>
      </c>
      <c r="I718" s="69" t="s">
        <v>1320</v>
      </c>
      <c r="J718" s="69"/>
      <c r="K718" s="69"/>
      <c r="L718" s="69"/>
      <c r="M718" s="171">
        <v>45811</v>
      </c>
      <c r="N718" s="69" t="s">
        <v>784</v>
      </c>
      <c r="O718" s="69" t="s">
        <v>200</v>
      </c>
      <c r="P718" s="69">
        <v>1</v>
      </c>
      <c r="Q718" s="69"/>
      <c r="R718" s="69"/>
      <c r="S718" s="69"/>
      <c r="T718" s="69"/>
      <c r="U718" s="69" t="s">
        <v>809</v>
      </c>
      <c r="V718" s="69"/>
      <c r="W718" s="69"/>
      <c r="X718" s="69"/>
      <c r="Y718" s="69"/>
      <c r="Z718" s="69"/>
      <c r="AA718" s="69"/>
      <c r="AB718" s="69"/>
      <c r="AC718" s="69"/>
      <c r="AD718" s="69"/>
      <c r="AE718" s="69"/>
      <c r="AF718" s="69"/>
      <c r="AG718" s="69"/>
      <c r="AH718" s="69" t="s">
        <v>217</v>
      </c>
    </row>
    <row r="719" spans="2:34" ht="14.4">
      <c r="B719" s="27" t="e">
        <f>VLOOKUP(I719,raw_OCM!B:C,2,0)</f>
        <v>#N/A</v>
      </c>
      <c r="D719" t="b">
        <f t="shared" si="11"/>
        <v>0</v>
      </c>
      <c r="E719" s="27" t="str">
        <f>VLOOKUP(O719,'user list'!A:B,2,0)</f>
        <v>CGSD</v>
      </c>
      <c r="F719" s="69" t="s">
        <v>1321</v>
      </c>
      <c r="G719" s="69" t="s">
        <v>1114</v>
      </c>
      <c r="H719" s="171">
        <v>45806</v>
      </c>
      <c r="I719" s="69" t="s">
        <v>1322</v>
      </c>
      <c r="J719" s="69"/>
      <c r="K719" s="69"/>
      <c r="L719" s="69"/>
      <c r="M719" s="171">
        <v>45811</v>
      </c>
      <c r="N719" s="69" t="s">
        <v>784</v>
      </c>
      <c r="O719" s="69" t="s">
        <v>200</v>
      </c>
      <c r="P719" s="69">
        <v>1</v>
      </c>
      <c r="Q719" s="69"/>
      <c r="R719" s="69"/>
      <c r="S719" s="69"/>
      <c r="T719" s="69"/>
      <c r="U719" s="69" t="s">
        <v>787</v>
      </c>
      <c r="V719" s="69"/>
      <c r="W719" s="69"/>
      <c r="X719" s="69"/>
      <c r="Y719" s="69"/>
      <c r="Z719" s="69"/>
      <c r="AA719" s="69"/>
      <c r="AB719" s="69"/>
      <c r="AC719" s="69"/>
      <c r="AD719" s="69"/>
      <c r="AE719" s="69"/>
      <c r="AF719" s="69"/>
      <c r="AG719" s="69"/>
      <c r="AH719" s="69" t="s">
        <v>217</v>
      </c>
    </row>
    <row r="720" spans="2:34" ht="14.4">
      <c r="B720" s="27" t="str">
        <f>VLOOKUP(I720,raw_OCM!B:C,2,0)</f>
        <v>OCM</v>
      </c>
      <c r="D720" t="b">
        <f t="shared" si="11"/>
        <v>0</v>
      </c>
      <c r="E720" s="27" t="str">
        <f>VLOOKUP(O720,'user list'!A:B,2,0)</f>
        <v>OCM</v>
      </c>
      <c r="F720" s="69" t="s">
        <v>738</v>
      </c>
      <c r="G720" s="69" t="s">
        <v>739</v>
      </c>
      <c r="H720" s="171">
        <v>45811</v>
      </c>
      <c r="I720" s="69" t="s">
        <v>740</v>
      </c>
      <c r="J720" s="69"/>
      <c r="K720" s="69"/>
      <c r="L720" s="69" t="s">
        <v>17</v>
      </c>
      <c r="M720" s="171">
        <v>45811</v>
      </c>
      <c r="N720" s="69" t="s">
        <v>358</v>
      </c>
      <c r="O720" s="69" t="s">
        <v>285</v>
      </c>
      <c r="P720" s="69">
        <v>1</v>
      </c>
      <c r="Q720" s="69"/>
      <c r="R720" s="69"/>
      <c r="S720" s="69"/>
      <c r="T720" s="69"/>
      <c r="U720" s="69"/>
      <c r="V720" s="69" t="s">
        <v>741</v>
      </c>
      <c r="W720" s="69"/>
      <c r="X720" s="69" t="s">
        <v>742</v>
      </c>
      <c r="Y720" s="69" t="s">
        <v>743</v>
      </c>
      <c r="Z720" s="69" t="s">
        <v>352</v>
      </c>
      <c r="AA720" s="69"/>
      <c r="AB720" s="69"/>
      <c r="AC720" s="69" t="s">
        <v>391</v>
      </c>
      <c r="AD720" s="69"/>
      <c r="AE720" s="69"/>
      <c r="AF720" s="69" t="s">
        <v>43</v>
      </c>
      <c r="AG720" s="69"/>
      <c r="AH720" s="69"/>
    </row>
    <row r="721" spans="2:34" ht="14.4">
      <c r="B721" s="27" t="e">
        <f>VLOOKUP(I721,raw_OCM!B:C,2,0)</f>
        <v>#N/A</v>
      </c>
      <c r="D721" t="b">
        <f t="shared" si="11"/>
        <v>0</v>
      </c>
      <c r="E721" s="27" t="str">
        <f>VLOOKUP(O721,'user list'!A:B,2,0)</f>
        <v>ITDD</v>
      </c>
      <c r="F721" s="69" t="s">
        <v>1323</v>
      </c>
      <c r="G721" s="69" t="s">
        <v>41</v>
      </c>
      <c r="H721" s="171">
        <v>45810</v>
      </c>
      <c r="I721" s="69" t="s">
        <v>1324</v>
      </c>
      <c r="J721" s="69"/>
      <c r="K721" s="69"/>
      <c r="L721" s="69"/>
      <c r="M721" s="171">
        <v>45811</v>
      </c>
      <c r="N721" s="69" t="s">
        <v>784</v>
      </c>
      <c r="O721" s="69" t="s">
        <v>219</v>
      </c>
      <c r="P721" s="69">
        <v>1</v>
      </c>
      <c r="Q721" s="69"/>
      <c r="R721" s="69"/>
      <c r="S721" s="69" t="s">
        <v>785</v>
      </c>
      <c r="T721" s="69" t="s">
        <v>786</v>
      </c>
      <c r="U721" s="69" t="s">
        <v>809</v>
      </c>
      <c r="V721" s="69"/>
      <c r="W721" s="69"/>
      <c r="X721" s="69"/>
      <c r="Y721" s="69"/>
      <c r="Z721" s="69"/>
      <c r="AA721" s="69"/>
      <c r="AB721" s="69"/>
      <c r="AC721" s="69"/>
      <c r="AD721" s="69"/>
      <c r="AE721" s="69"/>
      <c r="AF721" s="69"/>
      <c r="AG721" s="69"/>
      <c r="AH721" s="69" t="s">
        <v>207</v>
      </c>
    </row>
    <row r="722" spans="2:34" ht="14.4">
      <c r="B722" s="27" t="e">
        <f>VLOOKUP(I722,raw_OCM!B:C,2,0)</f>
        <v>#N/A</v>
      </c>
      <c r="D722" t="b">
        <f t="shared" si="11"/>
        <v>0</v>
      </c>
      <c r="E722" s="27" t="str">
        <f>VLOOKUP(O722,'user list'!A:B,2,0)</f>
        <v>ITDD</v>
      </c>
      <c r="F722" s="69" t="s">
        <v>1325</v>
      </c>
      <c r="G722" s="69" t="s">
        <v>41</v>
      </c>
      <c r="H722" s="171">
        <v>45810</v>
      </c>
      <c r="I722" s="69" t="s">
        <v>1326</v>
      </c>
      <c r="J722" s="69"/>
      <c r="K722" s="69"/>
      <c r="L722" s="69"/>
      <c r="M722" s="171">
        <v>45811</v>
      </c>
      <c r="N722" s="69" t="s">
        <v>784</v>
      </c>
      <c r="O722" s="69" t="s">
        <v>219</v>
      </c>
      <c r="P722" s="69">
        <v>1</v>
      </c>
      <c r="Q722" s="69"/>
      <c r="R722" s="69"/>
      <c r="S722" s="69" t="s">
        <v>785</v>
      </c>
      <c r="T722" s="69" t="s">
        <v>786</v>
      </c>
      <c r="U722" s="69" t="s">
        <v>809</v>
      </c>
      <c r="V722" s="69"/>
      <c r="W722" s="69"/>
      <c r="X722" s="69"/>
      <c r="Y722" s="69"/>
      <c r="Z722" s="69"/>
      <c r="AA722" s="69"/>
      <c r="AB722" s="69"/>
      <c r="AC722" s="69"/>
      <c r="AD722" s="69"/>
      <c r="AE722" s="69"/>
      <c r="AF722" s="69"/>
      <c r="AG722" s="69"/>
      <c r="AH722" s="69" t="s">
        <v>279</v>
      </c>
    </row>
    <row r="723" spans="2:34" ht="14.4">
      <c r="B723" s="27" t="e">
        <f>VLOOKUP(I723,raw_OCM!B:C,2,0)</f>
        <v>#N/A</v>
      </c>
      <c r="D723" t="b">
        <f t="shared" si="11"/>
        <v>0</v>
      </c>
      <c r="E723" s="27" t="str">
        <f>VLOOKUP(O723,'user list'!A:B,2,0)</f>
        <v>ITDD</v>
      </c>
      <c r="F723" s="69" t="s">
        <v>1327</v>
      </c>
      <c r="G723" s="69" t="s">
        <v>41</v>
      </c>
      <c r="H723" s="171">
        <v>45810</v>
      </c>
      <c r="I723" s="69" t="s">
        <v>1328</v>
      </c>
      <c r="J723" s="69"/>
      <c r="K723" s="69"/>
      <c r="L723" s="69"/>
      <c r="M723" s="171">
        <v>45811</v>
      </c>
      <c r="N723" s="69" t="s">
        <v>784</v>
      </c>
      <c r="O723" s="69" t="s">
        <v>219</v>
      </c>
      <c r="P723" s="69">
        <v>1</v>
      </c>
      <c r="Q723" s="69"/>
      <c r="R723" s="69"/>
      <c r="S723" s="69" t="s">
        <v>785</v>
      </c>
      <c r="T723" s="69" t="s">
        <v>786</v>
      </c>
      <c r="U723" s="69" t="s">
        <v>809</v>
      </c>
      <c r="V723" s="69"/>
      <c r="W723" s="69"/>
      <c r="X723" s="69"/>
      <c r="Y723" s="69"/>
      <c r="Z723" s="69"/>
      <c r="AA723" s="69"/>
      <c r="AB723" s="69"/>
      <c r="AC723" s="69"/>
      <c r="AD723" s="69"/>
      <c r="AE723" s="69"/>
      <c r="AF723" s="69"/>
      <c r="AG723" s="69"/>
      <c r="AH723" s="69" t="s">
        <v>224</v>
      </c>
    </row>
    <row r="724" spans="2:34" ht="14.4">
      <c r="B724" s="27" t="e">
        <f>VLOOKUP(I724,raw_OCM!B:C,2,0)</f>
        <v>#N/A</v>
      </c>
      <c r="D724" t="b">
        <f t="shared" si="11"/>
        <v>0</v>
      </c>
      <c r="E724" s="27" t="str">
        <f>VLOOKUP(O724,'user list'!A:B,2,0)</f>
        <v>ITDD</v>
      </c>
      <c r="F724" s="69" t="s">
        <v>1329</v>
      </c>
      <c r="G724" s="69" t="s">
        <v>41</v>
      </c>
      <c r="H724" s="171">
        <v>45810</v>
      </c>
      <c r="I724" s="69" t="s">
        <v>1330</v>
      </c>
      <c r="J724" s="69"/>
      <c r="K724" s="69"/>
      <c r="L724" s="69"/>
      <c r="M724" s="171">
        <v>45811</v>
      </c>
      <c r="N724" s="69" t="s">
        <v>784</v>
      </c>
      <c r="O724" s="69" t="s">
        <v>219</v>
      </c>
      <c r="P724" s="69"/>
      <c r="Q724" s="69"/>
      <c r="R724" s="69"/>
      <c r="S724" s="69" t="s">
        <v>785</v>
      </c>
      <c r="T724" s="69" t="s">
        <v>786</v>
      </c>
      <c r="U724" s="69" t="s">
        <v>809</v>
      </c>
      <c r="V724" s="69"/>
      <c r="W724" s="69"/>
      <c r="X724" s="69"/>
      <c r="Y724" s="69"/>
      <c r="Z724" s="69"/>
      <c r="AA724" s="69"/>
      <c r="AB724" s="69"/>
      <c r="AC724" s="69"/>
      <c r="AD724" s="69"/>
      <c r="AE724" s="69"/>
      <c r="AF724" s="69"/>
      <c r="AG724" s="69"/>
      <c r="AH724" s="69" t="s">
        <v>207</v>
      </c>
    </row>
    <row r="725" spans="2:34" ht="14.4">
      <c r="B725" s="27" t="e">
        <f>VLOOKUP(I725,raw_OCM!B:C,2,0)</f>
        <v>#N/A</v>
      </c>
      <c r="D725" t="b">
        <f t="shared" si="11"/>
        <v>0</v>
      </c>
      <c r="E725" s="27" t="str">
        <f>VLOOKUP(O725,'user list'!A:B,2,0)</f>
        <v>ITDD</v>
      </c>
      <c r="F725" s="69" t="s">
        <v>1331</v>
      </c>
      <c r="G725" s="69" t="s">
        <v>41</v>
      </c>
      <c r="H725" s="171">
        <v>45810</v>
      </c>
      <c r="I725" s="69" t="s">
        <v>1330</v>
      </c>
      <c r="J725" s="69"/>
      <c r="K725" s="69"/>
      <c r="L725" s="69"/>
      <c r="M725" s="171">
        <v>45811</v>
      </c>
      <c r="N725" s="69" t="s">
        <v>784</v>
      </c>
      <c r="O725" s="69" t="s">
        <v>219</v>
      </c>
      <c r="P725" s="69">
        <v>1</v>
      </c>
      <c r="Q725" s="69"/>
      <c r="R725" s="69" t="s">
        <v>160</v>
      </c>
      <c r="S725" s="69" t="s">
        <v>785</v>
      </c>
      <c r="T725" s="69" t="s">
        <v>786</v>
      </c>
      <c r="U725" s="69" t="s">
        <v>809</v>
      </c>
      <c r="V725" s="69"/>
      <c r="W725" s="69"/>
      <c r="X725" s="69"/>
      <c r="Y725" s="69"/>
      <c r="Z725" s="69"/>
      <c r="AA725" s="69"/>
      <c r="AB725" s="69"/>
      <c r="AC725" s="69"/>
      <c r="AD725" s="69"/>
      <c r="AE725" s="69"/>
      <c r="AF725" s="69"/>
      <c r="AG725" s="69"/>
      <c r="AH725" s="69" t="s">
        <v>279</v>
      </c>
    </row>
    <row r="726" spans="2:34" ht="14.4">
      <c r="B726" s="27" t="e">
        <f>VLOOKUP(I726,raw_OCM!B:C,2,0)</f>
        <v>#N/A</v>
      </c>
      <c r="D726" t="b">
        <f t="shared" si="11"/>
        <v>0</v>
      </c>
      <c r="E726" s="27" t="str">
        <f>VLOOKUP(O726,'user list'!A:B,2,0)</f>
        <v>ITDD</v>
      </c>
      <c r="F726" s="69" t="s">
        <v>1864</v>
      </c>
      <c r="G726" s="69" t="s">
        <v>41</v>
      </c>
      <c r="H726" s="171">
        <v>45806</v>
      </c>
      <c r="I726" s="69" t="s">
        <v>1349</v>
      </c>
      <c r="J726" s="69"/>
      <c r="K726" s="69"/>
      <c r="L726" s="69"/>
      <c r="M726" s="171">
        <v>45811</v>
      </c>
      <c r="N726" s="69" t="s">
        <v>1721</v>
      </c>
      <c r="O726" s="69" t="s">
        <v>219</v>
      </c>
      <c r="P726" s="69"/>
      <c r="Q726" s="69"/>
      <c r="R726" s="69"/>
      <c r="S726" s="69" t="s">
        <v>805</v>
      </c>
      <c r="T726" s="69" t="s">
        <v>806</v>
      </c>
      <c r="U726" s="69" t="s">
        <v>787</v>
      </c>
      <c r="V726" s="69"/>
      <c r="W726" s="69"/>
      <c r="X726" s="69"/>
      <c r="Y726" s="69"/>
      <c r="Z726" s="69"/>
      <c r="AA726" s="69"/>
      <c r="AB726" s="69"/>
      <c r="AC726" s="69"/>
      <c r="AD726" s="69"/>
      <c r="AE726" s="69"/>
      <c r="AF726" s="69"/>
      <c r="AG726" s="69"/>
      <c r="AH726" s="69"/>
    </row>
    <row r="727" spans="2:34" ht="14.4">
      <c r="B727" s="27" t="e">
        <f>VLOOKUP(I727,raw_OCM!B:C,2,0)</f>
        <v>#N/A</v>
      </c>
      <c r="D727" t="b">
        <f t="shared" si="11"/>
        <v>0</v>
      </c>
      <c r="E727" s="27" t="str">
        <f>VLOOKUP(O727,'user list'!A:B,2,0)</f>
        <v>ITDD</v>
      </c>
      <c r="F727" s="69" t="s">
        <v>1332</v>
      </c>
      <c r="G727" s="69" t="s">
        <v>41</v>
      </c>
      <c r="H727" s="171">
        <v>45807</v>
      </c>
      <c r="I727" s="69" t="s">
        <v>1333</v>
      </c>
      <c r="J727" s="69"/>
      <c r="K727" s="69"/>
      <c r="L727" s="69"/>
      <c r="M727" s="171">
        <v>45811</v>
      </c>
      <c r="N727" s="69" t="s">
        <v>784</v>
      </c>
      <c r="O727" s="69" t="s">
        <v>219</v>
      </c>
      <c r="P727" s="69">
        <v>1</v>
      </c>
      <c r="Q727" s="69"/>
      <c r="R727" s="69"/>
      <c r="S727" s="69" t="s">
        <v>785</v>
      </c>
      <c r="T727" s="69" t="s">
        <v>786</v>
      </c>
      <c r="U727" s="69" t="s">
        <v>809</v>
      </c>
      <c r="V727" s="69"/>
      <c r="W727" s="69"/>
      <c r="X727" s="69"/>
      <c r="Y727" s="69"/>
      <c r="Z727" s="69"/>
      <c r="AA727" s="69"/>
      <c r="AB727" s="69"/>
      <c r="AC727" s="69"/>
      <c r="AD727" s="69"/>
      <c r="AE727" s="69"/>
      <c r="AF727" s="69"/>
      <c r="AG727" s="69"/>
      <c r="AH727" s="69" t="s">
        <v>279</v>
      </c>
    </row>
    <row r="728" spans="2:34" ht="14.4">
      <c r="B728" s="27" t="str">
        <f>VLOOKUP(I728,raw_OCM!B:C,2,0)</f>
        <v>OCM</v>
      </c>
      <c r="D728" t="b">
        <f t="shared" si="11"/>
        <v>0</v>
      </c>
      <c r="E728" s="27" t="str">
        <f>VLOOKUP(O728,'user list'!A:B,2,0)</f>
        <v>OCM</v>
      </c>
      <c r="F728" s="69" t="s">
        <v>734</v>
      </c>
      <c r="G728" s="69" t="s">
        <v>620</v>
      </c>
      <c r="H728" s="171">
        <v>45811</v>
      </c>
      <c r="I728" s="69" t="s">
        <v>735</v>
      </c>
      <c r="J728" s="69"/>
      <c r="K728" s="69"/>
      <c r="L728" s="69" t="s">
        <v>17</v>
      </c>
      <c r="M728" s="171">
        <v>45811</v>
      </c>
      <c r="N728" s="69" t="s">
        <v>358</v>
      </c>
      <c r="O728" s="69" t="s">
        <v>285</v>
      </c>
      <c r="P728" s="69">
        <v>1</v>
      </c>
      <c r="Q728" s="69"/>
      <c r="R728" s="69"/>
      <c r="S728" s="69"/>
      <c r="T728" s="69"/>
      <c r="U728" s="69"/>
      <c r="V728" s="69" t="s">
        <v>736</v>
      </c>
      <c r="W728" s="69"/>
      <c r="X728" s="69" t="s">
        <v>737</v>
      </c>
      <c r="Y728" s="69" t="s">
        <v>623</v>
      </c>
      <c r="Z728" s="69" t="s">
        <v>352</v>
      </c>
      <c r="AA728" s="69"/>
      <c r="AB728" s="69"/>
      <c r="AC728" s="69" t="s">
        <v>391</v>
      </c>
      <c r="AD728" s="69"/>
      <c r="AE728" s="69"/>
      <c r="AF728" s="69" t="s">
        <v>43</v>
      </c>
      <c r="AG728" s="69"/>
      <c r="AH728" s="69"/>
    </row>
    <row r="729" spans="2:34" ht="14.4">
      <c r="B729" s="27" t="str">
        <f>VLOOKUP(I729,raw_OCM!B:C,2,0)</f>
        <v>OCM</v>
      </c>
      <c r="D729" t="b">
        <f t="shared" si="11"/>
        <v>0</v>
      </c>
      <c r="E729" s="27" t="str">
        <f>VLOOKUP(O729,'user list'!A:B,2,0)</f>
        <v>OCM</v>
      </c>
      <c r="F729" s="69" t="s">
        <v>728</v>
      </c>
      <c r="G729" s="69" t="s">
        <v>729</v>
      </c>
      <c r="H729" s="171">
        <v>45811</v>
      </c>
      <c r="I729" s="69" t="s">
        <v>730</v>
      </c>
      <c r="J729" s="69"/>
      <c r="K729" s="69"/>
      <c r="L729" s="69" t="s">
        <v>17</v>
      </c>
      <c r="M729" s="171">
        <v>45811</v>
      </c>
      <c r="N729" s="69" t="s">
        <v>358</v>
      </c>
      <c r="O729" s="69" t="s">
        <v>285</v>
      </c>
      <c r="P729" s="69">
        <v>1</v>
      </c>
      <c r="Q729" s="69"/>
      <c r="R729" s="69"/>
      <c r="S729" s="69"/>
      <c r="T729" s="69"/>
      <c r="U729" s="69"/>
      <c r="V729" s="69" t="s">
        <v>731</v>
      </c>
      <c r="W729" s="69"/>
      <c r="X729" s="69" t="s">
        <v>732</v>
      </c>
      <c r="Y729" s="69" t="s">
        <v>733</v>
      </c>
      <c r="Z729" s="69" t="s">
        <v>352</v>
      </c>
      <c r="AA729" s="69"/>
      <c r="AB729" s="69"/>
      <c r="AC729" s="69" t="s">
        <v>391</v>
      </c>
      <c r="AD729" s="69"/>
      <c r="AE729" s="69"/>
      <c r="AF729" s="69" t="s">
        <v>43</v>
      </c>
      <c r="AG729" s="69"/>
      <c r="AH729" s="69"/>
    </row>
    <row r="730" spans="2:34" ht="14.4">
      <c r="B730" s="27" t="e">
        <f>VLOOKUP(I730,raw_OCM!B:C,2,0)</f>
        <v>#N/A</v>
      </c>
      <c r="D730" t="b">
        <f t="shared" si="11"/>
        <v>0</v>
      </c>
      <c r="E730" s="27" t="str">
        <f>VLOOKUP(O730,'user list'!A:B,2,0)</f>
        <v>DOE</v>
      </c>
      <c r="F730" s="69" t="s">
        <v>1334</v>
      </c>
      <c r="G730" s="69" t="s">
        <v>69</v>
      </c>
      <c r="H730" s="171">
        <v>45811</v>
      </c>
      <c r="I730" s="69" t="s">
        <v>1335</v>
      </c>
      <c r="J730" s="69"/>
      <c r="K730" s="69"/>
      <c r="L730" s="69"/>
      <c r="M730" s="171">
        <v>45811</v>
      </c>
      <c r="N730" s="69" t="s">
        <v>784</v>
      </c>
      <c r="O730" s="69" t="s">
        <v>212</v>
      </c>
      <c r="P730" s="69">
        <v>1</v>
      </c>
      <c r="Q730" s="69" t="s">
        <v>1336</v>
      </c>
      <c r="R730" s="69"/>
      <c r="S730" s="69" t="s">
        <v>805</v>
      </c>
      <c r="T730" s="69"/>
      <c r="U730" s="69" t="s">
        <v>787</v>
      </c>
      <c r="V730" s="69"/>
      <c r="W730" s="69"/>
      <c r="X730" s="69"/>
      <c r="Y730" s="69"/>
      <c r="Z730" s="69"/>
      <c r="AA730" s="69"/>
      <c r="AB730" s="69"/>
      <c r="AC730" s="69"/>
      <c r="AD730" s="69"/>
      <c r="AE730" s="69"/>
      <c r="AF730" s="69"/>
      <c r="AG730" s="69"/>
      <c r="AH730" s="69" t="s">
        <v>277</v>
      </c>
    </row>
    <row r="731" spans="2:34" ht="14.4">
      <c r="B731" s="27" t="e">
        <f>VLOOKUP(I731,raw_OCM!B:C,2,0)</f>
        <v>#N/A</v>
      </c>
      <c r="D731" t="b">
        <f t="shared" si="11"/>
        <v>0</v>
      </c>
      <c r="E731" s="27" t="str">
        <f>VLOOKUP(O731,'user list'!A:B,2,0)</f>
        <v>DOE</v>
      </c>
      <c r="F731" s="69" t="s">
        <v>1337</v>
      </c>
      <c r="G731" s="69" t="s">
        <v>69</v>
      </c>
      <c r="H731" s="171">
        <v>45811</v>
      </c>
      <c r="I731" s="69" t="s">
        <v>1338</v>
      </c>
      <c r="J731" s="69"/>
      <c r="K731" s="69"/>
      <c r="L731" s="69"/>
      <c r="M731" s="171">
        <v>45811</v>
      </c>
      <c r="N731" s="69" t="s">
        <v>784</v>
      </c>
      <c r="O731" s="69" t="s">
        <v>212</v>
      </c>
      <c r="P731" s="69">
        <v>1</v>
      </c>
      <c r="Q731" s="69" t="s">
        <v>1339</v>
      </c>
      <c r="R731" s="69"/>
      <c r="S731" s="69" t="s">
        <v>805</v>
      </c>
      <c r="T731" s="69"/>
      <c r="U731" s="69" t="s">
        <v>787</v>
      </c>
      <c r="V731" s="69"/>
      <c r="W731" s="69"/>
      <c r="X731" s="69"/>
      <c r="Y731" s="69"/>
      <c r="Z731" s="69"/>
      <c r="AA731" s="69"/>
      <c r="AB731" s="69"/>
      <c r="AC731" s="69"/>
      <c r="AD731" s="69"/>
      <c r="AE731" s="69"/>
      <c r="AF731" s="69"/>
      <c r="AG731" s="69"/>
      <c r="AH731" s="69" t="s">
        <v>277</v>
      </c>
    </row>
    <row r="732" spans="2:34" ht="14.4">
      <c r="B732" s="27" t="e">
        <f>VLOOKUP(I732,raw_OCM!B:C,2,0)</f>
        <v>#N/A</v>
      </c>
      <c r="D732" t="b">
        <f t="shared" si="11"/>
        <v>0</v>
      </c>
      <c r="E732" s="27" t="str">
        <f>VLOOKUP(O732,'user list'!A:B,2,0)</f>
        <v>OCM</v>
      </c>
      <c r="F732" s="69" t="s">
        <v>1865</v>
      </c>
      <c r="G732" s="69" t="s">
        <v>1866</v>
      </c>
      <c r="H732" s="171">
        <v>45811</v>
      </c>
      <c r="I732" s="69" t="s">
        <v>1867</v>
      </c>
      <c r="J732" s="69"/>
      <c r="K732" s="69"/>
      <c r="L732" s="69"/>
      <c r="M732" s="171">
        <v>45811</v>
      </c>
      <c r="N732" s="69" t="s">
        <v>1706</v>
      </c>
      <c r="O732" s="69" t="s">
        <v>285</v>
      </c>
      <c r="P732" s="69"/>
      <c r="Q732" s="69"/>
      <c r="R732" s="69"/>
      <c r="S732" s="69"/>
      <c r="T732" s="69"/>
      <c r="U732" s="69"/>
      <c r="V732" s="69"/>
      <c r="W732" s="69"/>
      <c r="X732" s="69"/>
      <c r="Y732" s="69"/>
      <c r="Z732" s="69"/>
      <c r="AA732" s="69"/>
      <c r="AB732" s="69"/>
      <c r="AC732" s="69" t="s">
        <v>1706</v>
      </c>
      <c r="AD732" s="69"/>
      <c r="AE732" s="69"/>
      <c r="AF732" s="69" t="s">
        <v>43</v>
      </c>
      <c r="AG732" s="69"/>
      <c r="AH732" s="69"/>
    </row>
    <row r="733" spans="2:34" ht="14.4">
      <c r="B733" s="27" t="str">
        <f>VLOOKUP(I733,raw_OCM!B:C,2,0)</f>
        <v>other dept</v>
      </c>
      <c r="D733" t="b">
        <f t="shared" si="11"/>
        <v>0</v>
      </c>
      <c r="E733" s="27" t="str">
        <f>VLOOKUP(O733,'user list'!A:B,2,0)</f>
        <v>LEDIPO</v>
      </c>
      <c r="F733" s="69" t="s">
        <v>744</v>
      </c>
      <c r="G733" s="69" t="s">
        <v>82</v>
      </c>
      <c r="H733" s="171">
        <v>45811</v>
      </c>
      <c r="I733" s="69" t="s">
        <v>745</v>
      </c>
      <c r="J733" s="69"/>
      <c r="K733" s="171">
        <v>45821</v>
      </c>
      <c r="L733" s="69"/>
      <c r="M733" s="171">
        <v>45811</v>
      </c>
      <c r="N733" s="69" t="s">
        <v>1710</v>
      </c>
      <c r="O733" s="69" t="s">
        <v>222</v>
      </c>
      <c r="P733" s="69">
        <v>1</v>
      </c>
      <c r="Q733" s="69"/>
      <c r="R733" s="69"/>
      <c r="S733" s="69" t="s">
        <v>828</v>
      </c>
      <c r="T733" s="69" t="s">
        <v>829</v>
      </c>
      <c r="U733" s="69" t="s">
        <v>787</v>
      </c>
      <c r="V733" s="69" t="s">
        <v>141</v>
      </c>
      <c r="W733" s="69"/>
      <c r="X733" s="69" t="s">
        <v>746</v>
      </c>
      <c r="Y733" s="69" t="s">
        <v>747</v>
      </c>
      <c r="Z733" s="69" t="s">
        <v>352</v>
      </c>
      <c r="AA733" s="69"/>
      <c r="AB733" s="69"/>
      <c r="AC733" s="69" t="s">
        <v>1710</v>
      </c>
      <c r="AD733" s="69"/>
      <c r="AE733" s="69"/>
      <c r="AF733" s="69" t="s">
        <v>43</v>
      </c>
      <c r="AG733" s="69"/>
      <c r="AH733" s="69" t="s">
        <v>270</v>
      </c>
    </row>
    <row r="734" spans="2:34" ht="14.4">
      <c r="B734" s="27" t="e">
        <f>VLOOKUP(I734,raw_OCM!B:C,2,0)</f>
        <v>#N/A</v>
      </c>
      <c r="D734" t="b">
        <f t="shared" si="11"/>
        <v>0</v>
      </c>
      <c r="E734" s="27" t="str">
        <f>VLOOKUP(O734,'user list'!A:B,2,0)</f>
        <v>CAD</v>
      </c>
      <c r="F734" s="69" t="s">
        <v>1340</v>
      </c>
      <c r="G734" s="69" t="s">
        <v>110</v>
      </c>
      <c r="H734" s="171">
        <v>45810</v>
      </c>
      <c r="I734" s="69" t="s">
        <v>1341</v>
      </c>
      <c r="J734" s="69"/>
      <c r="K734" s="69"/>
      <c r="L734" s="69"/>
      <c r="M734" s="171">
        <v>45811</v>
      </c>
      <c r="N734" s="69" t="s">
        <v>784</v>
      </c>
      <c r="O734" s="69" t="s">
        <v>196</v>
      </c>
      <c r="P734" s="69">
        <v>1</v>
      </c>
      <c r="Q734" s="69"/>
      <c r="R734" s="69"/>
      <c r="S734" s="69" t="s">
        <v>785</v>
      </c>
      <c r="T734" s="69"/>
      <c r="U734" s="69" t="s">
        <v>787</v>
      </c>
      <c r="V734" s="69"/>
      <c r="W734" s="69"/>
      <c r="X734" s="69"/>
      <c r="Y734" s="69"/>
      <c r="Z734" s="69"/>
      <c r="AA734" s="69"/>
      <c r="AB734" s="69"/>
      <c r="AC734" s="69"/>
      <c r="AD734" s="69"/>
      <c r="AE734" s="69"/>
      <c r="AF734" s="69"/>
      <c r="AG734" s="69"/>
      <c r="AH734" s="69" t="s">
        <v>217</v>
      </c>
    </row>
    <row r="735" spans="2:34" ht="14.4">
      <c r="B735" s="27" t="e">
        <f>VLOOKUP(I735,raw_OCM!B:C,2,0)</f>
        <v>#N/A</v>
      </c>
      <c r="D735" t="b">
        <f t="shared" si="11"/>
        <v>0</v>
      </c>
      <c r="E735" s="27" t="str">
        <f>VLOOKUP(O735,'user list'!A:B,2,0)</f>
        <v>CAD</v>
      </c>
      <c r="F735" s="69" t="s">
        <v>1342</v>
      </c>
      <c r="G735" s="69" t="s">
        <v>110</v>
      </c>
      <c r="H735" s="171">
        <v>45810</v>
      </c>
      <c r="I735" s="69" t="s">
        <v>1343</v>
      </c>
      <c r="J735" s="69"/>
      <c r="K735" s="69"/>
      <c r="L735" s="69"/>
      <c r="M735" s="171">
        <v>45811</v>
      </c>
      <c r="N735" s="69" t="s">
        <v>784</v>
      </c>
      <c r="O735" s="69" t="s">
        <v>196</v>
      </c>
      <c r="P735" s="69">
        <v>1</v>
      </c>
      <c r="Q735" s="69"/>
      <c r="R735" s="69"/>
      <c r="S735" s="69" t="s">
        <v>785</v>
      </c>
      <c r="T735" s="69"/>
      <c r="U735" s="69" t="s">
        <v>787</v>
      </c>
      <c r="V735" s="69"/>
      <c r="W735" s="69"/>
      <c r="X735" s="69"/>
      <c r="Y735" s="69"/>
      <c r="Z735" s="69"/>
      <c r="AA735" s="69"/>
      <c r="AB735" s="69"/>
      <c r="AC735" s="69"/>
      <c r="AD735" s="69"/>
      <c r="AE735" s="69"/>
      <c r="AF735" s="69"/>
      <c r="AG735" s="69"/>
      <c r="AH735" s="69" t="s">
        <v>217</v>
      </c>
    </row>
    <row r="736" spans="2:34" ht="14.4">
      <c r="B736" s="27" t="e">
        <f>VLOOKUP(I736,raw_OCM!B:C,2,0)</f>
        <v>#N/A</v>
      </c>
      <c r="D736" t="b">
        <f t="shared" si="11"/>
        <v>0</v>
      </c>
      <c r="E736" s="27" t="str">
        <f>VLOOKUP(O736,'user list'!A:B,2,0)</f>
        <v>ITDD</v>
      </c>
      <c r="F736" s="69" t="s">
        <v>1344</v>
      </c>
      <c r="G736" s="69" t="s">
        <v>41</v>
      </c>
      <c r="H736" s="171">
        <v>45810</v>
      </c>
      <c r="I736" s="69" t="s">
        <v>1345</v>
      </c>
      <c r="J736" s="69"/>
      <c r="K736" s="69"/>
      <c r="L736" s="69"/>
      <c r="M736" s="171">
        <v>45810</v>
      </c>
      <c r="N736" s="69" t="s">
        <v>784</v>
      </c>
      <c r="O736" s="69" t="s">
        <v>219</v>
      </c>
      <c r="P736" s="69">
        <v>1</v>
      </c>
      <c r="Q736" s="69"/>
      <c r="R736" s="69"/>
      <c r="S736" s="69" t="s">
        <v>805</v>
      </c>
      <c r="T736" s="69" t="s">
        <v>806</v>
      </c>
      <c r="U736" s="69" t="s">
        <v>787</v>
      </c>
      <c r="V736" s="69"/>
      <c r="W736" s="69"/>
      <c r="X736" s="69"/>
      <c r="Y736" s="69"/>
      <c r="Z736" s="69"/>
      <c r="AA736" s="69"/>
      <c r="AB736" s="69"/>
      <c r="AC736" s="69"/>
      <c r="AD736" s="69"/>
      <c r="AE736" s="69"/>
      <c r="AF736" s="69"/>
      <c r="AG736" s="69"/>
      <c r="AH736" s="69" t="s">
        <v>277</v>
      </c>
    </row>
    <row r="737" spans="2:34" ht="14.4">
      <c r="B737" s="27" t="e">
        <f>VLOOKUP(I737,raw_OCM!B:C,2,0)</f>
        <v>#N/A</v>
      </c>
      <c r="D737" t="b">
        <f t="shared" si="11"/>
        <v>0</v>
      </c>
      <c r="E737" s="27" t="str">
        <f>VLOOKUP(O737,'user list'!A:B,2,0)</f>
        <v>ITDD</v>
      </c>
      <c r="F737" s="69" t="s">
        <v>1346</v>
      </c>
      <c r="G737" s="69" t="s">
        <v>41</v>
      </c>
      <c r="H737" s="171">
        <v>45806</v>
      </c>
      <c r="I737" s="69" t="s">
        <v>1347</v>
      </c>
      <c r="J737" s="69"/>
      <c r="K737" s="69"/>
      <c r="L737" s="69"/>
      <c r="M737" s="171">
        <v>45810</v>
      </c>
      <c r="N737" s="69" t="s">
        <v>784</v>
      </c>
      <c r="O737" s="69" t="s">
        <v>219</v>
      </c>
      <c r="P737" s="69">
        <v>1</v>
      </c>
      <c r="Q737" s="69"/>
      <c r="R737" s="69"/>
      <c r="S737" s="69" t="s">
        <v>805</v>
      </c>
      <c r="T737" s="69" t="s">
        <v>806</v>
      </c>
      <c r="U737" s="69" t="s">
        <v>787</v>
      </c>
      <c r="V737" s="69"/>
      <c r="W737" s="69"/>
      <c r="X737" s="69"/>
      <c r="Y737" s="69"/>
      <c r="Z737" s="69"/>
      <c r="AA737" s="69"/>
      <c r="AB737" s="69"/>
      <c r="AC737" s="69"/>
      <c r="AD737" s="69"/>
      <c r="AE737" s="69"/>
      <c r="AF737" s="69"/>
      <c r="AG737" s="69"/>
      <c r="AH737" s="69" t="s">
        <v>256</v>
      </c>
    </row>
    <row r="738" spans="2:34" ht="14.4">
      <c r="B738" s="27" t="e">
        <f>VLOOKUP(I738,raw_OCM!B:C,2,0)</f>
        <v>#N/A</v>
      </c>
      <c r="D738" t="b">
        <f t="shared" si="11"/>
        <v>0</v>
      </c>
      <c r="E738" s="27" t="str">
        <f>VLOOKUP(O738,'user list'!A:B,2,0)</f>
        <v>ITDD</v>
      </c>
      <c r="F738" s="69" t="s">
        <v>1348</v>
      </c>
      <c r="G738" s="69" t="s">
        <v>41</v>
      </c>
      <c r="H738" s="171">
        <v>45806</v>
      </c>
      <c r="I738" s="69" t="s">
        <v>1349</v>
      </c>
      <c r="J738" s="69"/>
      <c r="K738" s="69"/>
      <c r="L738" s="69"/>
      <c r="M738" s="171">
        <v>45810</v>
      </c>
      <c r="N738" s="69" t="s">
        <v>784</v>
      </c>
      <c r="O738" s="69" t="s">
        <v>219</v>
      </c>
      <c r="P738" s="69">
        <v>1</v>
      </c>
      <c r="Q738" s="69"/>
      <c r="R738" s="69" t="s">
        <v>160</v>
      </c>
      <c r="S738" s="69" t="s">
        <v>805</v>
      </c>
      <c r="T738" s="69" t="s">
        <v>806</v>
      </c>
      <c r="U738" s="69" t="s">
        <v>787</v>
      </c>
      <c r="V738" s="69"/>
      <c r="W738" s="69"/>
      <c r="X738" s="69"/>
      <c r="Y738" s="69"/>
      <c r="Z738" s="69"/>
      <c r="AA738" s="69"/>
      <c r="AB738" s="69"/>
      <c r="AC738" s="69"/>
      <c r="AD738" s="69"/>
      <c r="AE738" s="69"/>
      <c r="AF738" s="69"/>
      <c r="AG738" s="69"/>
      <c r="AH738" s="69" t="s">
        <v>213</v>
      </c>
    </row>
    <row r="739" spans="2:34" ht="14.4">
      <c r="B739" s="27" t="e">
        <f>VLOOKUP(I739,raw_OCM!B:C,2,0)</f>
        <v>#N/A</v>
      </c>
      <c r="D739" t="b">
        <f t="shared" si="11"/>
        <v>0</v>
      </c>
      <c r="E739" s="27" t="str">
        <f>VLOOKUP(O739,'user list'!A:B,2,0)</f>
        <v>ITDD</v>
      </c>
      <c r="F739" s="69" t="s">
        <v>1350</v>
      </c>
      <c r="G739" s="69" t="s">
        <v>41</v>
      </c>
      <c r="H739" s="171">
        <v>45806</v>
      </c>
      <c r="I739" s="69" t="s">
        <v>1351</v>
      </c>
      <c r="J739" s="69"/>
      <c r="K739" s="69"/>
      <c r="L739" s="69"/>
      <c r="M739" s="171">
        <v>45810</v>
      </c>
      <c r="N739" s="69" t="s">
        <v>784</v>
      </c>
      <c r="O739" s="69" t="s">
        <v>219</v>
      </c>
      <c r="P739" s="69">
        <v>1</v>
      </c>
      <c r="Q739" s="69"/>
      <c r="R739" s="69"/>
      <c r="S739" s="69" t="s">
        <v>805</v>
      </c>
      <c r="T739" s="69" t="s">
        <v>806</v>
      </c>
      <c r="U739" s="69" t="s">
        <v>787</v>
      </c>
      <c r="V739" s="69"/>
      <c r="W739" s="69"/>
      <c r="X739" s="69"/>
      <c r="Y739" s="69"/>
      <c r="Z739" s="69"/>
      <c r="AA739" s="69"/>
      <c r="AB739" s="69"/>
      <c r="AC739" s="69"/>
      <c r="AD739" s="69"/>
      <c r="AE739" s="69"/>
      <c r="AF739" s="69"/>
      <c r="AG739" s="69"/>
      <c r="AH739" s="69" t="s">
        <v>278</v>
      </c>
    </row>
    <row r="740" spans="2:34" ht="14.4">
      <c r="B740" s="27" t="e">
        <f>VLOOKUP(I740,raw_OCM!B:C,2,0)</f>
        <v>#N/A</v>
      </c>
      <c r="D740" t="b">
        <f t="shared" si="11"/>
        <v>0</v>
      </c>
      <c r="E740" s="27" t="str">
        <f>VLOOKUP(O740,'user list'!A:B,2,0)</f>
        <v>ITDD</v>
      </c>
      <c r="F740" s="69" t="s">
        <v>1001</v>
      </c>
      <c r="G740" s="69" t="s">
        <v>41</v>
      </c>
      <c r="H740" s="171">
        <v>45806</v>
      </c>
      <c r="I740" s="69" t="s">
        <v>1352</v>
      </c>
      <c r="J740" s="69"/>
      <c r="K740" s="69"/>
      <c r="L740" s="69"/>
      <c r="M740" s="171">
        <v>45810</v>
      </c>
      <c r="N740" s="69" t="s">
        <v>784</v>
      </c>
      <c r="O740" s="69" t="s">
        <v>219</v>
      </c>
      <c r="P740" s="69">
        <v>1</v>
      </c>
      <c r="Q740" s="69"/>
      <c r="R740" s="69"/>
      <c r="S740" s="69" t="s">
        <v>805</v>
      </c>
      <c r="T740" s="69" t="s">
        <v>806</v>
      </c>
      <c r="U740" s="69" t="s">
        <v>787</v>
      </c>
      <c r="V740" s="69"/>
      <c r="W740" s="69"/>
      <c r="X740" s="69"/>
      <c r="Y740" s="69"/>
      <c r="Z740" s="69"/>
      <c r="AA740" s="69"/>
      <c r="AB740" s="69"/>
      <c r="AC740" s="69"/>
      <c r="AD740" s="69"/>
      <c r="AE740" s="69"/>
      <c r="AF740" s="69"/>
      <c r="AG740" s="69"/>
      <c r="AH740" s="69" t="s">
        <v>214</v>
      </c>
    </row>
    <row r="741" spans="2:34" ht="14.4">
      <c r="B741" s="27" t="e">
        <f>VLOOKUP(I741,raw_OCM!B:C,2,0)</f>
        <v>#N/A</v>
      </c>
      <c r="D741" t="b">
        <f t="shared" si="11"/>
        <v>0</v>
      </c>
      <c r="E741" s="27" t="str">
        <f>VLOOKUP(O741,'user list'!A:B,2,0)</f>
        <v>ITDD</v>
      </c>
      <c r="F741" s="69" t="s">
        <v>1592</v>
      </c>
      <c r="G741" s="69" t="s">
        <v>41</v>
      </c>
      <c r="H741" s="171">
        <v>45806</v>
      </c>
      <c r="I741" s="69" t="s">
        <v>1416</v>
      </c>
      <c r="J741" s="69"/>
      <c r="K741" s="69"/>
      <c r="L741" s="69"/>
      <c r="M741" s="171">
        <v>45810</v>
      </c>
      <c r="N741" s="69" t="s">
        <v>1433</v>
      </c>
      <c r="O741" s="69" t="s">
        <v>219</v>
      </c>
      <c r="P741" s="69">
        <v>1</v>
      </c>
      <c r="Q741" s="69"/>
      <c r="R741" s="69"/>
      <c r="S741" s="69" t="s">
        <v>805</v>
      </c>
      <c r="T741" s="69" t="s">
        <v>806</v>
      </c>
      <c r="U741" s="69" t="s">
        <v>787</v>
      </c>
      <c r="V741" s="69"/>
      <c r="W741" s="69"/>
      <c r="X741" s="69"/>
      <c r="Y741" s="69"/>
      <c r="Z741" s="69"/>
      <c r="AA741" s="69"/>
      <c r="AB741" s="69"/>
      <c r="AC741" s="69"/>
      <c r="AD741" s="69"/>
      <c r="AE741" s="69"/>
      <c r="AF741" s="69"/>
      <c r="AG741" s="69"/>
      <c r="AH741" s="69"/>
    </row>
    <row r="742" spans="2:34" ht="14.4">
      <c r="B742" s="27" t="e">
        <f>VLOOKUP(I742,raw_OCM!B:C,2,0)</f>
        <v>#N/A</v>
      </c>
      <c r="D742" t="b">
        <f t="shared" si="11"/>
        <v>0</v>
      </c>
      <c r="E742" s="27" t="str">
        <f>VLOOKUP(O742,'user list'!A:B,2,0)</f>
        <v>ITDD</v>
      </c>
      <c r="F742" s="69" t="s">
        <v>1353</v>
      </c>
      <c r="G742" s="69" t="s">
        <v>41</v>
      </c>
      <c r="H742" s="171">
        <v>45810</v>
      </c>
      <c r="I742" s="69" t="s">
        <v>1354</v>
      </c>
      <c r="J742" s="69"/>
      <c r="K742" s="69"/>
      <c r="L742" s="69"/>
      <c r="M742" s="171">
        <v>45810</v>
      </c>
      <c r="N742" s="69" t="s">
        <v>784</v>
      </c>
      <c r="O742" s="69" t="s">
        <v>219</v>
      </c>
      <c r="P742" s="69">
        <v>1</v>
      </c>
      <c r="Q742" s="69"/>
      <c r="R742" s="69"/>
      <c r="S742" s="69" t="s">
        <v>851</v>
      </c>
      <c r="T742" s="69" t="s">
        <v>852</v>
      </c>
      <c r="U742" s="69" t="s">
        <v>809</v>
      </c>
      <c r="V742" s="69"/>
      <c r="W742" s="69"/>
      <c r="X742" s="69"/>
      <c r="Y742" s="69"/>
      <c r="Z742" s="69"/>
      <c r="AA742" s="69"/>
      <c r="AB742" s="69"/>
      <c r="AC742" s="69"/>
      <c r="AD742" s="69"/>
      <c r="AE742" s="69"/>
      <c r="AF742" s="69"/>
      <c r="AG742" s="69"/>
      <c r="AH742" s="69" t="s">
        <v>227</v>
      </c>
    </row>
    <row r="743" spans="2:34" ht="14.4">
      <c r="B743" s="27" t="e">
        <f>VLOOKUP(I743,raw_OCM!B:C,2,0)</f>
        <v>#N/A</v>
      </c>
      <c r="D743" t="b">
        <f t="shared" si="11"/>
        <v>0</v>
      </c>
      <c r="E743" s="27" t="str">
        <f>VLOOKUP(O743,'user list'!A:B,2,0)</f>
        <v>CGSD</v>
      </c>
      <c r="F743" s="69" t="s">
        <v>1644</v>
      </c>
      <c r="G743" s="69" t="s">
        <v>1114</v>
      </c>
      <c r="H743" s="171">
        <v>45807</v>
      </c>
      <c r="I743" s="69" t="s">
        <v>1645</v>
      </c>
      <c r="J743" s="69"/>
      <c r="K743" s="69"/>
      <c r="L743" s="69"/>
      <c r="M743" s="171">
        <v>45810</v>
      </c>
      <c r="N743" s="69" t="s">
        <v>1433</v>
      </c>
      <c r="O743" s="69" t="s">
        <v>200</v>
      </c>
      <c r="P743" s="69">
        <v>1</v>
      </c>
      <c r="Q743" s="69"/>
      <c r="R743" s="69"/>
      <c r="S743" s="69"/>
      <c r="T743" s="69"/>
      <c r="U743" s="69" t="s">
        <v>809</v>
      </c>
      <c r="V743" s="69"/>
      <c r="W743" s="69"/>
      <c r="X743" s="69"/>
      <c r="Y743" s="69"/>
      <c r="Z743" s="69"/>
      <c r="AA743" s="69"/>
      <c r="AB743" s="69"/>
      <c r="AC743" s="69"/>
      <c r="AD743" s="69"/>
      <c r="AE743" s="69"/>
      <c r="AF743" s="69"/>
      <c r="AG743" s="69"/>
      <c r="AH743" s="69"/>
    </row>
    <row r="744" spans="2:34" ht="14.4">
      <c r="B744" s="27" t="e">
        <f>VLOOKUP(I744,raw_OCM!B:C,2,0)</f>
        <v>#N/A</v>
      </c>
      <c r="D744" t="b">
        <f t="shared" si="11"/>
        <v>0</v>
      </c>
      <c r="E744" s="27" t="str">
        <f>VLOOKUP(O744,'user list'!A:B,2,0)</f>
        <v>CGSD</v>
      </c>
      <c r="F744" s="69" t="s">
        <v>1355</v>
      </c>
      <c r="G744" s="69" t="s">
        <v>1114</v>
      </c>
      <c r="H744" s="171">
        <v>45806</v>
      </c>
      <c r="I744" s="69" t="s">
        <v>1356</v>
      </c>
      <c r="J744" s="69"/>
      <c r="K744" s="69"/>
      <c r="L744" s="69"/>
      <c r="M744" s="171">
        <v>45810</v>
      </c>
      <c r="N744" s="69" t="s">
        <v>784</v>
      </c>
      <c r="O744" s="69" t="s">
        <v>200</v>
      </c>
      <c r="P744" s="69">
        <v>1</v>
      </c>
      <c r="Q744" s="69"/>
      <c r="R744" s="69"/>
      <c r="S744" s="69"/>
      <c r="T744" s="69"/>
      <c r="U744" s="69" t="s">
        <v>809</v>
      </c>
      <c r="V744" s="69"/>
      <c r="W744" s="69"/>
      <c r="X744" s="69"/>
      <c r="Y744" s="69"/>
      <c r="Z744" s="69"/>
      <c r="AA744" s="69"/>
      <c r="AB744" s="69"/>
      <c r="AC744" s="69"/>
      <c r="AD744" s="69"/>
      <c r="AE744" s="69"/>
      <c r="AF744" s="69"/>
      <c r="AG744" s="69"/>
      <c r="AH744" s="69" t="s">
        <v>212</v>
      </c>
    </row>
    <row r="745" spans="2:34" ht="14.4">
      <c r="B745" s="27" t="e">
        <f>VLOOKUP(I745,raw_OCM!B:C,2,0)</f>
        <v>#N/A</v>
      </c>
      <c r="D745" t="b">
        <f t="shared" si="11"/>
        <v>0</v>
      </c>
      <c r="E745" s="27" t="str">
        <f>VLOOKUP(O745,'user list'!A:B,2,0)</f>
        <v>MDAD</v>
      </c>
      <c r="F745" s="69" t="s">
        <v>1357</v>
      </c>
      <c r="G745" s="69" t="s">
        <v>42</v>
      </c>
      <c r="H745" s="171">
        <v>45807</v>
      </c>
      <c r="I745" s="69" t="s">
        <v>1358</v>
      </c>
      <c r="J745" s="69"/>
      <c r="K745" s="69"/>
      <c r="L745" s="69"/>
      <c r="M745" s="171">
        <v>45810</v>
      </c>
      <c r="N745" s="69" t="s">
        <v>784</v>
      </c>
      <c r="O745" s="69" t="s">
        <v>223</v>
      </c>
      <c r="P745" s="69">
        <v>1</v>
      </c>
      <c r="Q745" s="69" t="s">
        <v>1359</v>
      </c>
      <c r="R745" s="69"/>
      <c r="S745" s="69" t="s">
        <v>828</v>
      </c>
      <c r="T745" s="69"/>
      <c r="U745" s="69" t="s">
        <v>809</v>
      </c>
      <c r="V745" s="69"/>
      <c r="W745" s="69"/>
      <c r="X745" s="69"/>
      <c r="Y745" s="69"/>
      <c r="Z745" s="69"/>
      <c r="AA745" s="69"/>
      <c r="AB745" s="69"/>
      <c r="AC745" s="69"/>
      <c r="AD745" s="69"/>
      <c r="AE745" s="69"/>
      <c r="AF745" s="69"/>
      <c r="AG745" s="69"/>
      <c r="AH745" s="69" t="s">
        <v>284</v>
      </c>
    </row>
    <row r="746" spans="2:34" ht="14.4">
      <c r="B746" s="27" t="e">
        <f>VLOOKUP(I746,raw_OCM!B:C,2,0)</f>
        <v>#N/A</v>
      </c>
      <c r="D746" t="b">
        <f t="shared" si="11"/>
        <v>0</v>
      </c>
      <c r="E746" s="27" t="str">
        <f>VLOOKUP(O746,'user list'!A:B,2,0)</f>
        <v>CGSD</v>
      </c>
      <c r="F746" s="69" t="s">
        <v>1360</v>
      </c>
      <c r="G746" s="69" t="s">
        <v>1114</v>
      </c>
      <c r="H746" s="171">
        <v>45805</v>
      </c>
      <c r="I746" s="69" t="s">
        <v>1361</v>
      </c>
      <c r="J746" s="69"/>
      <c r="K746" s="69"/>
      <c r="L746" s="69"/>
      <c r="M746" s="171">
        <v>45810</v>
      </c>
      <c r="N746" s="69" t="s">
        <v>784</v>
      </c>
      <c r="O746" s="69" t="s">
        <v>200</v>
      </c>
      <c r="P746" s="69">
        <v>1</v>
      </c>
      <c r="Q746" s="69"/>
      <c r="R746" s="69"/>
      <c r="S746" s="69"/>
      <c r="T746" s="69"/>
      <c r="U746" s="69" t="s">
        <v>809</v>
      </c>
      <c r="V746" s="69"/>
      <c r="W746" s="69"/>
      <c r="X746" s="69"/>
      <c r="Y746" s="69"/>
      <c r="Z746" s="69"/>
      <c r="AA746" s="69"/>
      <c r="AB746" s="69"/>
      <c r="AC746" s="69"/>
      <c r="AD746" s="69"/>
      <c r="AE746" s="69"/>
      <c r="AF746" s="69"/>
      <c r="AG746" s="69"/>
      <c r="AH746" s="69" t="s">
        <v>279</v>
      </c>
    </row>
    <row r="747" spans="2:34" ht="14.4">
      <c r="B747" s="27" t="str">
        <f>VLOOKUP(I747,raw_OCM!B:C,2,0)</f>
        <v>other dept</v>
      </c>
      <c r="D747" t="b">
        <f t="shared" si="11"/>
        <v>0</v>
      </c>
      <c r="E747" s="27" t="str">
        <f>VLOOKUP(O747,'user list'!A:B,2,0)</f>
        <v>CTO</v>
      </c>
      <c r="F747" s="69" t="s">
        <v>1362</v>
      </c>
      <c r="G747" s="69" t="s">
        <v>758</v>
      </c>
      <c r="H747" s="171">
        <v>45803</v>
      </c>
      <c r="I747" s="69" t="s">
        <v>759</v>
      </c>
      <c r="J747" s="69"/>
      <c r="K747" s="69"/>
      <c r="L747" s="69"/>
      <c r="M747" s="171">
        <v>45810</v>
      </c>
      <c r="N747" s="69" t="s">
        <v>784</v>
      </c>
      <c r="O747" s="69" t="s">
        <v>207</v>
      </c>
      <c r="P747" s="69">
        <v>1</v>
      </c>
      <c r="Q747" s="69"/>
      <c r="R747" s="69"/>
      <c r="S747" s="69"/>
      <c r="T747" s="69"/>
      <c r="U747" s="69" t="s">
        <v>809</v>
      </c>
      <c r="V747" s="69"/>
      <c r="W747" s="69"/>
      <c r="X747" s="69"/>
      <c r="Y747" s="69"/>
      <c r="Z747" s="69"/>
      <c r="AA747" s="69"/>
      <c r="AB747" s="69"/>
      <c r="AC747" s="69"/>
      <c r="AD747" s="69"/>
      <c r="AE747" s="69"/>
      <c r="AF747" s="69"/>
      <c r="AG747" s="69"/>
      <c r="AH747" s="69" t="s">
        <v>217</v>
      </c>
    </row>
    <row r="748" spans="2:34" ht="14.4">
      <c r="B748" s="27" t="e">
        <f>VLOOKUP(I748,raw_OCM!B:C,2,0)</f>
        <v>#N/A</v>
      </c>
      <c r="D748" t="b">
        <f t="shared" si="11"/>
        <v>0</v>
      </c>
      <c r="E748" s="27" t="str">
        <f>VLOOKUP(O748,'user list'!A:B,2,0)</f>
        <v>QCYDO</v>
      </c>
      <c r="F748" s="69" t="s">
        <v>1363</v>
      </c>
      <c r="G748" s="69" t="s">
        <v>151</v>
      </c>
      <c r="H748" s="171">
        <v>45807</v>
      </c>
      <c r="I748" s="69" t="s">
        <v>1364</v>
      </c>
      <c r="J748" s="69"/>
      <c r="K748" s="69"/>
      <c r="L748" s="69"/>
      <c r="M748" s="171">
        <v>45810</v>
      </c>
      <c r="N748" s="69" t="s">
        <v>784</v>
      </c>
      <c r="O748" s="69" t="s">
        <v>270</v>
      </c>
      <c r="P748" s="69">
        <v>1</v>
      </c>
      <c r="Q748" s="69"/>
      <c r="R748" s="69"/>
      <c r="S748" s="69"/>
      <c r="T748" s="69"/>
      <c r="U748" s="69"/>
      <c r="V748" s="69"/>
      <c r="W748" s="69"/>
      <c r="X748" s="69"/>
      <c r="Y748" s="69"/>
      <c r="Z748" s="69"/>
      <c r="AA748" s="69"/>
      <c r="AB748" s="69"/>
      <c r="AC748" s="69"/>
      <c r="AD748" s="69"/>
      <c r="AE748" s="69"/>
      <c r="AF748" s="69"/>
      <c r="AG748" s="69"/>
      <c r="AH748" s="69" t="s">
        <v>207</v>
      </c>
    </row>
    <row r="749" spans="2:34" ht="14.4">
      <c r="B749" s="27" t="e">
        <f>VLOOKUP(I749,raw_OCM!B:C,2,0)</f>
        <v>#N/A</v>
      </c>
      <c r="D749" t="b">
        <f t="shared" si="11"/>
        <v>0</v>
      </c>
      <c r="E749" s="27" t="str">
        <f>VLOOKUP(O749,'user list'!A:B,2,0)</f>
        <v>CGSD</v>
      </c>
      <c r="F749" s="69" t="s">
        <v>1365</v>
      </c>
      <c r="G749" s="69" t="s">
        <v>1114</v>
      </c>
      <c r="H749" s="171">
        <v>45806</v>
      </c>
      <c r="I749" s="69" t="s">
        <v>1366</v>
      </c>
      <c r="J749" s="69"/>
      <c r="K749" s="69"/>
      <c r="L749" s="69"/>
      <c r="M749" s="171">
        <v>45810</v>
      </c>
      <c r="N749" s="69" t="s">
        <v>784</v>
      </c>
      <c r="O749" s="69" t="s">
        <v>200</v>
      </c>
      <c r="P749" s="69">
        <v>1</v>
      </c>
      <c r="Q749" s="69"/>
      <c r="R749" s="69"/>
      <c r="S749" s="69" t="s">
        <v>785</v>
      </c>
      <c r="T749" s="69"/>
      <c r="U749" s="69" t="s">
        <v>809</v>
      </c>
      <c r="V749" s="69"/>
      <c r="W749" s="69"/>
      <c r="X749" s="69"/>
      <c r="Y749" s="69"/>
      <c r="Z749" s="69"/>
      <c r="AA749" s="69"/>
      <c r="AB749" s="69"/>
      <c r="AC749" s="69"/>
      <c r="AD749" s="69"/>
      <c r="AE749" s="69"/>
      <c r="AF749" s="69"/>
      <c r="AG749" s="69"/>
      <c r="AH749" s="69" t="s">
        <v>265</v>
      </c>
    </row>
    <row r="750" spans="2:34" ht="14.4">
      <c r="B750" s="27" t="e">
        <f>VLOOKUP(I750,raw_OCM!B:C,2,0)</f>
        <v>#N/A</v>
      </c>
      <c r="D750" t="b">
        <f t="shared" si="11"/>
        <v>0</v>
      </c>
      <c r="E750" s="27" t="str">
        <f>VLOOKUP(O750,'user list'!A:B,2,0)</f>
        <v>QCYDO</v>
      </c>
      <c r="F750" s="69" t="s">
        <v>1367</v>
      </c>
      <c r="G750" s="69" t="s">
        <v>1368</v>
      </c>
      <c r="H750" s="171">
        <v>45806</v>
      </c>
      <c r="I750" s="69" t="s">
        <v>1369</v>
      </c>
      <c r="J750" s="69"/>
      <c r="K750" s="69"/>
      <c r="L750" s="69"/>
      <c r="M750" s="171">
        <v>45810</v>
      </c>
      <c r="N750" s="69" t="s">
        <v>784</v>
      </c>
      <c r="O750" s="69" t="s">
        <v>270</v>
      </c>
      <c r="P750" s="69">
        <v>1</v>
      </c>
      <c r="Q750" s="69"/>
      <c r="R750" s="69"/>
      <c r="S750" s="69"/>
      <c r="T750" s="69"/>
      <c r="U750" s="69"/>
      <c r="V750" s="69"/>
      <c r="W750" s="69"/>
      <c r="X750" s="69"/>
      <c r="Y750" s="69"/>
      <c r="Z750" s="69"/>
      <c r="AA750" s="69"/>
      <c r="AB750" s="69"/>
      <c r="AC750" s="69"/>
      <c r="AD750" s="69"/>
      <c r="AE750" s="69"/>
      <c r="AF750" s="69"/>
      <c r="AG750" s="69"/>
      <c r="AH750" s="69" t="s">
        <v>207</v>
      </c>
    </row>
    <row r="751" spans="2:34" ht="14.4">
      <c r="B751" s="27" t="e">
        <f>VLOOKUP(I751,raw_OCM!B:C,2,0)</f>
        <v>#N/A</v>
      </c>
      <c r="D751" t="b">
        <f t="shared" si="11"/>
        <v>0</v>
      </c>
      <c r="E751" s="27" t="str">
        <f>VLOOKUP(O751,'user list'!A:B,2,0)</f>
        <v>ITDD</v>
      </c>
      <c r="F751" s="69" t="s">
        <v>1370</v>
      </c>
      <c r="G751" s="69" t="s">
        <v>41</v>
      </c>
      <c r="H751" s="171">
        <v>45810</v>
      </c>
      <c r="I751" s="69" t="s">
        <v>1371</v>
      </c>
      <c r="J751" s="69"/>
      <c r="K751" s="69"/>
      <c r="L751" s="69"/>
      <c r="M751" s="171">
        <v>45810</v>
      </c>
      <c r="N751" s="69" t="s">
        <v>784</v>
      </c>
      <c r="O751" s="69" t="s">
        <v>219</v>
      </c>
      <c r="P751" s="69">
        <v>1</v>
      </c>
      <c r="Q751" s="69"/>
      <c r="R751" s="69"/>
      <c r="S751" s="69" t="s">
        <v>792</v>
      </c>
      <c r="T751" s="69"/>
      <c r="U751" s="69" t="s">
        <v>809</v>
      </c>
      <c r="V751" s="69"/>
      <c r="W751" s="69"/>
      <c r="X751" s="69"/>
      <c r="Y751" s="69"/>
      <c r="Z751" s="69"/>
      <c r="AA751" s="69"/>
      <c r="AB751" s="69"/>
      <c r="AC751" s="69"/>
      <c r="AD751" s="69"/>
      <c r="AE751" s="69"/>
      <c r="AF751" s="69"/>
      <c r="AG751" s="69"/>
      <c r="AH751" s="69" t="s">
        <v>227</v>
      </c>
    </row>
    <row r="752" spans="2:34" ht="14.4">
      <c r="B752" s="27" t="e">
        <f>VLOOKUP(I752,raw_OCM!B:C,2,0)</f>
        <v>#N/A</v>
      </c>
      <c r="D752" t="b">
        <f t="shared" si="11"/>
        <v>0</v>
      </c>
      <c r="E752" s="27" t="str">
        <f>VLOOKUP(O752,'user list'!A:B,2,0)</f>
        <v>DOE</v>
      </c>
      <c r="F752" s="69" t="s">
        <v>1372</v>
      </c>
      <c r="G752" s="69" t="s">
        <v>69</v>
      </c>
      <c r="H752" s="171">
        <v>45810</v>
      </c>
      <c r="I752" s="69" t="s">
        <v>1373</v>
      </c>
      <c r="J752" s="69"/>
      <c r="K752" s="69"/>
      <c r="L752" s="69"/>
      <c r="M752" s="171">
        <v>45810</v>
      </c>
      <c r="N752" s="69" t="s">
        <v>784</v>
      </c>
      <c r="O752" s="69" t="s">
        <v>212</v>
      </c>
      <c r="P752" s="69">
        <v>1</v>
      </c>
      <c r="Q752" s="69" t="s">
        <v>1374</v>
      </c>
      <c r="R752" s="69"/>
      <c r="S752" s="69" t="s">
        <v>785</v>
      </c>
      <c r="T752" s="69"/>
      <c r="U752" s="69" t="s">
        <v>809</v>
      </c>
      <c r="V752" s="69"/>
      <c r="W752" s="69"/>
      <c r="X752" s="69"/>
      <c r="Y752" s="69"/>
      <c r="Z752" s="69"/>
      <c r="AA752" s="69"/>
      <c r="AB752" s="69"/>
      <c r="AC752" s="69"/>
      <c r="AD752" s="69"/>
      <c r="AE752" s="69"/>
      <c r="AF752" s="69"/>
      <c r="AG752" s="69"/>
      <c r="AH752" s="69" t="s">
        <v>196</v>
      </c>
    </row>
    <row r="753" spans="2:34" ht="14.4">
      <c r="B753" s="27" t="e">
        <f>VLOOKUP(I753,raw_OCM!B:C,2,0)</f>
        <v>#N/A</v>
      </c>
      <c r="D753" t="b">
        <f t="shared" si="11"/>
        <v>0</v>
      </c>
      <c r="E753" s="27" t="str">
        <f>VLOOKUP(O753,'user list'!A:B,2,0)</f>
        <v>QCYDO</v>
      </c>
      <c r="F753" s="69" t="s">
        <v>1646</v>
      </c>
      <c r="G753" s="69" t="s">
        <v>151</v>
      </c>
      <c r="H753" s="171">
        <v>45810</v>
      </c>
      <c r="I753" s="69" t="s">
        <v>1647</v>
      </c>
      <c r="J753" s="69"/>
      <c r="K753" s="69"/>
      <c r="L753" s="69"/>
      <c r="M753" s="171">
        <v>45810</v>
      </c>
      <c r="N753" s="69" t="s">
        <v>1433</v>
      </c>
      <c r="O753" s="69" t="s">
        <v>270</v>
      </c>
      <c r="P753" s="69">
        <v>1</v>
      </c>
      <c r="Q753" s="69"/>
      <c r="R753" s="69"/>
      <c r="S753" s="69"/>
      <c r="T753" s="69"/>
      <c r="U753" s="69"/>
      <c r="V753" s="69"/>
      <c r="W753" s="69"/>
      <c r="X753" s="69"/>
      <c r="Y753" s="69"/>
      <c r="Z753" s="69"/>
      <c r="AA753" s="69"/>
      <c r="AB753" s="69"/>
      <c r="AC753" s="69"/>
      <c r="AD753" s="69"/>
      <c r="AE753" s="69"/>
      <c r="AF753" s="69"/>
      <c r="AG753" s="69"/>
      <c r="AH753" s="69"/>
    </row>
    <row r="754" spans="2:34" ht="14.4">
      <c r="B754" s="27" t="e">
        <f>VLOOKUP(I754,raw_OCM!B:C,2,0)</f>
        <v>#N/A</v>
      </c>
      <c r="D754" t="b">
        <f t="shared" si="11"/>
        <v>0</v>
      </c>
      <c r="E754" s="27" t="str">
        <f>VLOOKUP(O754,'user list'!A:B,2,0)</f>
        <v>QCYDO</v>
      </c>
      <c r="F754" s="69" t="s">
        <v>1648</v>
      </c>
      <c r="G754" s="69" t="s">
        <v>151</v>
      </c>
      <c r="H754" s="171">
        <v>45810</v>
      </c>
      <c r="I754" s="69" t="s">
        <v>1649</v>
      </c>
      <c r="J754" s="69"/>
      <c r="K754" s="69"/>
      <c r="L754" s="69"/>
      <c r="M754" s="171">
        <v>45810</v>
      </c>
      <c r="N754" s="69" t="s">
        <v>1433</v>
      </c>
      <c r="O754" s="69" t="s">
        <v>270</v>
      </c>
      <c r="P754" s="69">
        <v>1</v>
      </c>
      <c r="Q754" s="69"/>
      <c r="R754" s="69"/>
      <c r="S754" s="69"/>
      <c r="T754" s="69"/>
      <c r="U754" s="69"/>
      <c r="V754" s="69"/>
      <c r="W754" s="69"/>
      <c r="X754" s="69"/>
      <c r="Y754" s="69"/>
      <c r="Z754" s="69"/>
      <c r="AA754" s="69"/>
      <c r="AB754" s="69"/>
      <c r="AC754" s="69"/>
      <c r="AD754" s="69"/>
      <c r="AE754" s="69"/>
      <c r="AF754" s="69"/>
      <c r="AG754" s="69"/>
      <c r="AH754" s="69"/>
    </row>
    <row r="755" spans="2:34" ht="14.4">
      <c r="B755" s="27" t="e">
        <f>VLOOKUP(I755,raw_OCM!B:C,2,0)</f>
        <v>#N/A</v>
      </c>
      <c r="D755" t="b">
        <f t="shared" si="11"/>
        <v>0</v>
      </c>
      <c r="E755" s="27" t="str">
        <f>VLOOKUP(O755,'user list'!A:B,2,0)</f>
        <v>QCYDO</v>
      </c>
      <c r="F755" s="69" t="s">
        <v>1650</v>
      </c>
      <c r="G755" s="69" t="s">
        <v>151</v>
      </c>
      <c r="H755" s="171">
        <v>45810</v>
      </c>
      <c r="I755" s="69" t="s">
        <v>1651</v>
      </c>
      <c r="J755" s="69"/>
      <c r="K755" s="69"/>
      <c r="L755" s="69"/>
      <c r="M755" s="171">
        <v>45810</v>
      </c>
      <c r="N755" s="69" t="s">
        <v>1433</v>
      </c>
      <c r="O755" s="69" t="s">
        <v>270</v>
      </c>
      <c r="P755" s="69">
        <v>1</v>
      </c>
      <c r="Q755" s="69"/>
      <c r="R755" s="69"/>
      <c r="S755" s="69"/>
      <c r="T755" s="69"/>
      <c r="U755" s="69"/>
      <c r="V755" s="69"/>
      <c r="W755" s="69"/>
      <c r="X755" s="69"/>
      <c r="Y755" s="69"/>
      <c r="Z755" s="69"/>
      <c r="AA755" s="69"/>
      <c r="AB755" s="69"/>
      <c r="AC755" s="69"/>
      <c r="AD755" s="69"/>
      <c r="AE755" s="69"/>
      <c r="AF755" s="69"/>
      <c r="AG755" s="69"/>
      <c r="AH755" s="69"/>
    </row>
    <row r="756" spans="2:34" ht="14.4">
      <c r="B756" s="27" t="e">
        <f>VLOOKUP(I756,raw_OCM!B:C,2,0)</f>
        <v>#N/A</v>
      </c>
      <c r="D756" t="b">
        <f t="shared" si="11"/>
        <v>0</v>
      </c>
      <c r="E756" s="27" t="str">
        <f>VLOOKUP(O756,'user list'!A:B,2,0)</f>
        <v>DOE</v>
      </c>
      <c r="F756" s="69" t="s">
        <v>1375</v>
      </c>
      <c r="G756" s="69" t="s">
        <v>69</v>
      </c>
      <c r="H756" s="171">
        <v>45810</v>
      </c>
      <c r="I756" s="69" t="s">
        <v>1376</v>
      </c>
      <c r="J756" s="69"/>
      <c r="K756" s="69"/>
      <c r="L756" s="69"/>
      <c r="M756" s="171">
        <v>45810</v>
      </c>
      <c r="N756" s="69" t="s">
        <v>784</v>
      </c>
      <c r="O756" s="69" t="s">
        <v>212</v>
      </c>
      <c r="P756" s="69">
        <v>1</v>
      </c>
      <c r="Q756" s="69" t="s">
        <v>1377</v>
      </c>
      <c r="R756" s="69"/>
      <c r="S756" s="69" t="s">
        <v>805</v>
      </c>
      <c r="T756" s="69"/>
      <c r="U756" s="69" t="s">
        <v>809</v>
      </c>
      <c r="V756" s="69"/>
      <c r="W756" s="69"/>
      <c r="X756" s="69"/>
      <c r="Y756" s="69"/>
      <c r="Z756" s="69"/>
      <c r="AA756" s="69"/>
      <c r="AB756" s="69"/>
      <c r="AC756" s="69"/>
      <c r="AD756" s="69"/>
      <c r="AE756" s="69"/>
      <c r="AF756" s="69"/>
      <c r="AG756" s="69"/>
      <c r="AH756" s="69" t="s">
        <v>205</v>
      </c>
    </row>
    <row r="757" spans="2:34" ht="14.4">
      <c r="B757" s="27" t="e">
        <f>VLOOKUP(I757,raw_OCM!B:C,2,0)</f>
        <v>#N/A</v>
      </c>
      <c r="D757" t="b">
        <f t="shared" si="11"/>
        <v>0</v>
      </c>
      <c r="E757" s="27" t="str">
        <f>VLOOKUP(O757,'user list'!A:B,2,0)</f>
        <v>CTO</v>
      </c>
      <c r="F757" s="69" t="s">
        <v>1378</v>
      </c>
      <c r="G757" s="69" t="s">
        <v>758</v>
      </c>
      <c r="H757" s="171">
        <v>45800</v>
      </c>
      <c r="I757" s="69" t="s">
        <v>1379</v>
      </c>
      <c r="J757" s="69"/>
      <c r="K757" s="69"/>
      <c r="L757" s="69"/>
      <c r="M757" s="171">
        <v>45810</v>
      </c>
      <c r="N757" s="69" t="s">
        <v>784</v>
      </c>
      <c r="O757" s="69" t="s">
        <v>207</v>
      </c>
      <c r="P757" s="69">
        <v>1</v>
      </c>
      <c r="Q757" s="69"/>
      <c r="R757" s="69"/>
      <c r="S757" s="69"/>
      <c r="T757" s="69"/>
      <c r="U757" s="69" t="s">
        <v>787</v>
      </c>
      <c r="V757" s="69"/>
      <c r="W757" s="69"/>
      <c r="X757" s="69"/>
      <c r="Y757" s="69"/>
      <c r="Z757" s="69"/>
      <c r="AA757" s="69"/>
      <c r="AB757" s="69"/>
      <c r="AC757" s="69"/>
      <c r="AD757" s="69"/>
      <c r="AE757" s="69"/>
      <c r="AF757" s="69"/>
      <c r="AG757" s="69"/>
      <c r="AH757" s="69" t="s">
        <v>206</v>
      </c>
    </row>
    <row r="758" spans="2:34" ht="14.4">
      <c r="B758" s="27" t="e">
        <f>VLOOKUP(I758,raw_OCM!B:C,2,0)</f>
        <v>#N/A</v>
      </c>
      <c r="D758" t="b">
        <f t="shared" si="11"/>
        <v>0</v>
      </c>
      <c r="E758" s="27" t="str">
        <f>VLOOKUP(O758,'user list'!A:B,2,0)</f>
        <v>DOE</v>
      </c>
      <c r="F758" s="69" t="s">
        <v>1242</v>
      </c>
      <c r="G758" s="69" t="s">
        <v>69</v>
      </c>
      <c r="H758" s="171">
        <v>45810</v>
      </c>
      <c r="I758" s="69" t="s">
        <v>1678</v>
      </c>
      <c r="J758" s="69"/>
      <c r="K758" s="69"/>
      <c r="L758" s="69"/>
      <c r="M758" s="171">
        <v>45810</v>
      </c>
      <c r="N758" s="69" t="s">
        <v>1743</v>
      </c>
      <c r="O758" s="69" t="s">
        <v>212</v>
      </c>
      <c r="P758" s="69">
        <v>1</v>
      </c>
      <c r="Q758" s="69" t="s">
        <v>1868</v>
      </c>
      <c r="R758" s="69"/>
      <c r="S758" s="69" t="s">
        <v>805</v>
      </c>
      <c r="T758" s="69"/>
      <c r="U758" s="69" t="s">
        <v>787</v>
      </c>
      <c r="V758" s="69"/>
      <c r="W758" s="69"/>
      <c r="X758" s="69"/>
      <c r="Y758" s="69"/>
      <c r="Z758" s="69"/>
      <c r="AA758" s="69"/>
      <c r="AB758" s="69"/>
      <c r="AC758" s="69"/>
      <c r="AD758" s="69"/>
      <c r="AE758" s="69"/>
      <c r="AF758" s="69"/>
      <c r="AG758" s="69"/>
      <c r="AH758" s="69"/>
    </row>
    <row r="759" spans="2:34" ht="14.4">
      <c r="B759" s="27" t="e">
        <f>VLOOKUP(I759,raw_OCM!B:C,2,0)</f>
        <v>#N/A</v>
      </c>
      <c r="D759" t="b">
        <f t="shared" si="11"/>
        <v>0</v>
      </c>
      <c r="E759" s="27" t="str">
        <f>VLOOKUP(O759,'user list'!A:B,2,0)</f>
        <v>QCYDO</v>
      </c>
      <c r="F759" s="69" t="s">
        <v>1380</v>
      </c>
      <c r="G759" s="69" t="s">
        <v>151</v>
      </c>
      <c r="H759" s="171">
        <v>45805</v>
      </c>
      <c r="I759" s="69" t="s">
        <v>1381</v>
      </c>
      <c r="J759" s="69"/>
      <c r="K759" s="69"/>
      <c r="L759" s="69"/>
      <c r="M759" s="171">
        <v>45810</v>
      </c>
      <c r="N759" s="69" t="s">
        <v>784</v>
      </c>
      <c r="O759" s="69" t="s">
        <v>270</v>
      </c>
      <c r="P759" s="69">
        <v>1</v>
      </c>
      <c r="Q759" s="69"/>
      <c r="R759" s="69"/>
      <c r="S759" s="69"/>
      <c r="T759" s="69"/>
      <c r="U759" s="69"/>
      <c r="V759" s="69"/>
      <c r="W759" s="69"/>
      <c r="X759" s="69"/>
      <c r="Y759" s="69"/>
      <c r="Z759" s="69"/>
      <c r="AA759" s="69"/>
      <c r="AB759" s="69"/>
      <c r="AC759" s="69"/>
      <c r="AD759" s="69"/>
      <c r="AE759" s="69"/>
      <c r="AF759" s="69"/>
      <c r="AG759" s="69"/>
      <c r="AH759" s="69" t="s">
        <v>262</v>
      </c>
    </row>
    <row r="760" spans="2:34" ht="14.4">
      <c r="B760" s="27" t="e">
        <f>VLOOKUP(I760,raw_OCM!B:C,2,0)</f>
        <v>#N/A</v>
      </c>
      <c r="D760" t="b">
        <f t="shared" si="11"/>
        <v>0</v>
      </c>
      <c r="E760" s="27" t="str">
        <f>VLOOKUP(O760,'user list'!A:B,2,0)</f>
        <v>QCYDO</v>
      </c>
      <c r="F760" s="69" t="s">
        <v>1652</v>
      </c>
      <c r="G760" s="69" t="s">
        <v>151</v>
      </c>
      <c r="H760" s="171">
        <v>45807</v>
      </c>
      <c r="I760" s="69" t="s">
        <v>1653</v>
      </c>
      <c r="J760" s="69"/>
      <c r="K760" s="69"/>
      <c r="L760" s="69"/>
      <c r="M760" s="171">
        <v>45810</v>
      </c>
      <c r="N760" s="69" t="s">
        <v>1433</v>
      </c>
      <c r="O760" s="69" t="s">
        <v>270</v>
      </c>
      <c r="P760" s="69">
        <v>1</v>
      </c>
      <c r="Q760" s="69"/>
      <c r="R760" s="69"/>
      <c r="S760" s="69"/>
      <c r="T760" s="69"/>
      <c r="U760" s="69"/>
      <c r="V760" s="69"/>
      <c r="W760" s="69"/>
      <c r="X760" s="69"/>
      <c r="Y760" s="69"/>
      <c r="Z760" s="69"/>
      <c r="AA760" s="69"/>
      <c r="AB760" s="69"/>
      <c r="AC760" s="69"/>
      <c r="AD760" s="69"/>
      <c r="AE760" s="69"/>
      <c r="AF760" s="69"/>
      <c r="AG760" s="69"/>
      <c r="AH760" s="69"/>
    </row>
    <row r="761" spans="2:34" ht="14.4">
      <c r="B761" s="27" t="str">
        <f>VLOOKUP(I761,raw_OCM!B:C,2,0)</f>
        <v>OCM</v>
      </c>
      <c r="D761" t="b">
        <f t="shared" si="11"/>
        <v>0</v>
      </c>
      <c r="E761" s="27" t="str">
        <f>VLOOKUP(O761,'user list'!A:B,2,0)</f>
        <v>OCM</v>
      </c>
      <c r="F761" s="69" t="s">
        <v>723</v>
      </c>
      <c r="G761" s="69" t="s">
        <v>724</v>
      </c>
      <c r="H761" s="171">
        <v>45810</v>
      </c>
      <c r="I761" s="69" t="s">
        <v>725</v>
      </c>
      <c r="J761" s="69"/>
      <c r="K761" s="69"/>
      <c r="L761" s="69" t="s">
        <v>439</v>
      </c>
      <c r="M761" s="171">
        <v>45810</v>
      </c>
      <c r="N761" s="69" t="s">
        <v>358</v>
      </c>
      <c r="O761" s="69" t="s">
        <v>285</v>
      </c>
      <c r="P761" s="69"/>
      <c r="Q761" s="69"/>
      <c r="R761" s="69"/>
      <c r="S761" s="69"/>
      <c r="T761" s="69"/>
      <c r="U761" s="69"/>
      <c r="V761" s="69" t="s">
        <v>726</v>
      </c>
      <c r="W761" s="69"/>
      <c r="X761" s="69" t="s">
        <v>727</v>
      </c>
      <c r="Y761" s="69" t="s">
        <v>331</v>
      </c>
      <c r="Z761" s="69" t="s">
        <v>352</v>
      </c>
      <c r="AA761" s="69"/>
      <c r="AB761" s="69"/>
      <c r="AC761" s="69" t="s">
        <v>358</v>
      </c>
      <c r="AD761" s="69"/>
      <c r="AE761" s="69"/>
      <c r="AF761" s="69" t="s">
        <v>43</v>
      </c>
      <c r="AG761" s="69"/>
      <c r="AH761" s="69"/>
    </row>
    <row r="762" spans="2:34" ht="14.4">
      <c r="B762" s="27" t="e">
        <f>VLOOKUP(I762,raw_OCM!B:C,2,0)</f>
        <v>#N/A</v>
      </c>
      <c r="D762" t="b">
        <f t="shared" si="11"/>
        <v>0</v>
      </c>
      <c r="E762" s="27" t="str">
        <f>VLOOKUP(O762,'user list'!A:B,2,0)</f>
        <v>CPDD</v>
      </c>
      <c r="F762" s="69" t="s">
        <v>1869</v>
      </c>
      <c r="G762" s="69" t="s">
        <v>1870</v>
      </c>
      <c r="H762" s="171">
        <v>45810</v>
      </c>
      <c r="I762" s="69" t="s">
        <v>1871</v>
      </c>
      <c r="J762" s="69"/>
      <c r="K762" s="69"/>
      <c r="L762" s="69"/>
      <c r="M762" s="171">
        <v>45810</v>
      </c>
      <c r="N762" s="69" t="s">
        <v>1804</v>
      </c>
      <c r="O762" s="69" t="s">
        <v>205</v>
      </c>
      <c r="P762" s="69">
        <v>1</v>
      </c>
      <c r="Q762" s="69"/>
      <c r="R762" s="69"/>
      <c r="S762" s="69" t="s">
        <v>805</v>
      </c>
      <c r="T762" s="69"/>
      <c r="U762" s="69" t="s">
        <v>787</v>
      </c>
      <c r="V762" s="69"/>
      <c r="W762" s="69"/>
      <c r="X762" s="69"/>
      <c r="Y762" s="69"/>
      <c r="Z762" s="69"/>
      <c r="AA762" s="69"/>
      <c r="AB762" s="69"/>
      <c r="AC762" s="69"/>
      <c r="AD762" s="69"/>
      <c r="AE762" s="69"/>
      <c r="AF762" s="69"/>
      <c r="AG762" s="69"/>
      <c r="AH762" s="69"/>
    </row>
    <row r="763" spans="2:34" ht="14.4">
      <c r="B763" s="27" t="e">
        <f>VLOOKUP(I763,raw_OCM!B:C,2,0)</f>
        <v>#N/A</v>
      </c>
      <c r="D763" t="b">
        <f t="shared" si="11"/>
        <v>0</v>
      </c>
      <c r="E763" s="27" t="str">
        <f>VLOOKUP(O763,'user list'!A:B,2,0)</f>
        <v>CREMCO</v>
      </c>
      <c r="F763" s="69" t="s">
        <v>1400</v>
      </c>
      <c r="G763" s="69" t="s">
        <v>1654</v>
      </c>
      <c r="H763" s="171">
        <v>45807</v>
      </c>
      <c r="I763" s="69" t="s">
        <v>1655</v>
      </c>
      <c r="J763" s="69"/>
      <c r="K763" s="69"/>
      <c r="L763" s="69"/>
      <c r="M763" s="171">
        <v>45810</v>
      </c>
      <c r="N763" s="69" t="s">
        <v>1433</v>
      </c>
      <c r="O763" s="69" t="s">
        <v>206</v>
      </c>
      <c r="P763" s="69">
        <v>1</v>
      </c>
      <c r="Q763" s="69" t="s">
        <v>1656</v>
      </c>
      <c r="R763" s="69"/>
      <c r="S763" s="69" t="s">
        <v>828</v>
      </c>
      <c r="T763" s="69" t="s">
        <v>1657</v>
      </c>
      <c r="U763" s="69" t="s">
        <v>809</v>
      </c>
      <c r="V763" s="69"/>
      <c r="W763" s="69"/>
      <c r="X763" s="69"/>
      <c r="Y763" s="69"/>
      <c r="Z763" s="69"/>
      <c r="AA763" s="69"/>
      <c r="AB763" s="69"/>
      <c r="AC763" s="69"/>
      <c r="AD763" s="69"/>
      <c r="AE763" s="69"/>
      <c r="AF763" s="69"/>
      <c r="AG763" s="69"/>
      <c r="AH763" s="69"/>
    </row>
    <row r="764" spans="2:34" ht="14.4">
      <c r="B764" s="27" t="e">
        <f>VLOOKUP(I764,raw_OCM!B:C,2,0)</f>
        <v>#N/A</v>
      </c>
      <c r="D764" t="b">
        <f t="shared" si="11"/>
        <v>0</v>
      </c>
      <c r="E764" s="27" t="str">
        <f>VLOOKUP(O764,'user list'!A:B,2,0)</f>
        <v>CREMCO</v>
      </c>
      <c r="F764" s="69" t="s">
        <v>1382</v>
      </c>
      <c r="G764" s="69" t="s">
        <v>65</v>
      </c>
      <c r="H764" s="171">
        <v>45807</v>
      </c>
      <c r="I764" s="69" t="s">
        <v>1383</v>
      </c>
      <c r="J764" s="69"/>
      <c r="K764" s="69"/>
      <c r="L764" s="69" t="s">
        <v>874</v>
      </c>
      <c r="M764" s="171">
        <v>45810</v>
      </c>
      <c r="N764" s="69" t="s">
        <v>784</v>
      </c>
      <c r="O764" s="69" t="s">
        <v>206</v>
      </c>
      <c r="P764" s="69"/>
      <c r="Q764" s="69" t="s">
        <v>1384</v>
      </c>
      <c r="R764" s="69"/>
      <c r="S764" s="69" t="s">
        <v>792</v>
      </c>
      <c r="T764" s="69" t="s">
        <v>793</v>
      </c>
      <c r="U764" s="69" t="s">
        <v>809</v>
      </c>
      <c r="V764" s="69"/>
      <c r="W764" s="69"/>
      <c r="X764" s="69"/>
      <c r="Y764" s="69"/>
      <c r="Z764" s="69"/>
      <c r="AA764" s="69"/>
      <c r="AB764" s="69"/>
      <c r="AC764" s="69"/>
      <c r="AD764" s="69"/>
      <c r="AE764" s="69"/>
      <c r="AF764" s="69"/>
      <c r="AG764" s="69"/>
      <c r="AH764" s="69" t="s">
        <v>205</v>
      </c>
    </row>
    <row r="765" spans="2:34" ht="14.4">
      <c r="B765" s="27" t="str">
        <f>VLOOKUP(I765,raw_OCM!B:C,2,0)</f>
        <v>OCM</v>
      </c>
      <c r="D765" t="b">
        <f t="shared" si="11"/>
        <v>0</v>
      </c>
      <c r="E765" s="27" t="str">
        <f>VLOOKUP(O765,'user list'!A:B,2,0)</f>
        <v>OCM</v>
      </c>
      <c r="F765" s="69" t="s">
        <v>752</v>
      </c>
      <c r="G765" s="69" t="s">
        <v>753</v>
      </c>
      <c r="H765" s="171">
        <v>45810</v>
      </c>
      <c r="I765" s="69" t="s">
        <v>754</v>
      </c>
      <c r="J765" s="69"/>
      <c r="K765" s="69"/>
      <c r="L765" s="69" t="s">
        <v>17</v>
      </c>
      <c r="M765" s="171">
        <v>45810</v>
      </c>
      <c r="N765" s="69" t="s">
        <v>1707</v>
      </c>
      <c r="O765" s="69" t="s">
        <v>285</v>
      </c>
      <c r="P765" s="69"/>
      <c r="Q765" s="69"/>
      <c r="R765" s="69"/>
      <c r="S765" s="69"/>
      <c r="T765" s="69"/>
      <c r="U765" s="69"/>
      <c r="V765" s="69" t="s">
        <v>755</v>
      </c>
      <c r="W765" s="69"/>
      <c r="X765" s="69" t="s">
        <v>756</v>
      </c>
      <c r="Y765" s="69" t="s">
        <v>390</v>
      </c>
      <c r="Z765" s="69" t="s">
        <v>324</v>
      </c>
      <c r="AA765" s="69"/>
      <c r="AB765" s="69"/>
      <c r="AC765" s="69" t="s">
        <v>375</v>
      </c>
      <c r="AD765" s="69"/>
      <c r="AE765" s="69"/>
      <c r="AF765" s="69" t="s">
        <v>43</v>
      </c>
      <c r="AG765" s="69"/>
      <c r="AH765" s="69"/>
    </row>
    <row r="766" spans="2:34" ht="14.4">
      <c r="B766" s="27" t="e">
        <f>VLOOKUP(I766,raw_OCM!B:C,2,0)</f>
        <v>#N/A</v>
      </c>
      <c r="D766" t="b">
        <f t="shared" si="11"/>
        <v>0</v>
      </c>
      <c r="E766" s="27" t="str">
        <f>VLOOKUP(O766,'user list'!A:B,2,0)</f>
        <v>CREMCO</v>
      </c>
      <c r="F766" s="69" t="s">
        <v>1382</v>
      </c>
      <c r="G766" s="69" t="s">
        <v>65</v>
      </c>
      <c r="H766" s="171">
        <v>45807</v>
      </c>
      <c r="I766" s="69" t="s">
        <v>1658</v>
      </c>
      <c r="J766" s="69"/>
      <c r="K766" s="69"/>
      <c r="L766" s="69"/>
      <c r="M766" s="171">
        <v>45810</v>
      </c>
      <c r="N766" s="69" t="s">
        <v>1433</v>
      </c>
      <c r="O766" s="69" t="s">
        <v>206</v>
      </c>
      <c r="P766" s="69">
        <v>1</v>
      </c>
      <c r="Q766" s="69" t="s">
        <v>1384</v>
      </c>
      <c r="R766" s="69" t="s">
        <v>206</v>
      </c>
      <c r="S766" s="69" t="s">
        <v>792</v>
      </c>
      <c r="T766" s="69" t="s">
        <v>793</v>
      </c>
      <c r="U766" s="69" t="s">
        <v>809</v>
      </c>
      <c r="V766" s="69"/>
      <c r="W766" s="69"/>
      <c r="X766" s="69"/>
      <c r="Y766" s="69"/>
      <c r="Z766" s="69"/>
      <c r="AA766" s="69"/>
      <c r="AB766" s="69"/>
      <c r="AC766" s="69"/>
      <c r="AD766" s="69"/>
      <c r="AE766" s="69"/>
      <c r="AF766" s="69"/>
      <c r="AG766" s="69"/>
      <c r="AH766" s="69"/>
    </row>
    <row r="767" spans="2:34" ht="14.4">
      <c r="B767" s="27" t="e">
        <f>VLOOKUP(I767,raw_OCM!B:C,2,0)</f>
        <v>#N/A</v>
      </c>
      <c r="D767" t="b">
        <f t="shared" si="11"/>
        <v>0</v>
      </c>
      <c r="E767" s="27" t="str">
        <f>VLOOKUP(O767,'user list'!A:B,2,0)</f>
        <v>CREMCO</v>
      </c>
      <c r="F767" s="69" t="s">
        <v>1385</v>
      </c>
      <c r="G767" s="69" t="s">
        <v>65</v>
      </c>
      <c r="H767" s="171">
        <v>45800</v>
      </c>
      <c r="I767" s="69" t="s">
        <v>1386</v>
      </c>
      <c r="J767" s="69"/>
      <c r="K767" s="69"/>
      <c r="L767" s="69"/>
      <c r="M767" s="171">
        <v>45810</v>
      </c>
      <c r="N767" s="69" t="s">
        <v>784</v>
      </c>
      <c r="O767" s="69" t="s">
        <v>206</v>
      </c>
      <c r="P767" s="69">
        <v>1</v>
      </c>
      <c r="Q767" s="69" t="s">
        <v>1387</v>
      </c>
      <c r="R767" s="69"/>
      <c r="S767" s="69" t="s">
        <v>805</v>
      </c>
      <c r="T767" s="69" t="s">
        <v>806</v>
      </c>
      <c r="U767" s="69" t="s">
        <v>809</v>
      </c>
      <c r="V767" s="69"/>
      <c r="W767" s="69"/>
      <c r="X767" s="69"/>
      <c r="Y767" s="69"/>
      <c r="Z767" s="69"/>
      <c r="AA767" s="69"/>
      <c r="AB767" s="69"/>
      <c r="AC767" s="69"/>
      <c r="AD767" s="69"/>
      <c r="AE767" s="69"/>
      <c r="AF767" s="69"/>
      <c r="AG767" s="69"/>
      <c r="AH767" s="69" t="s">
        <v>279</v>
      </c>
    </row>
    <row r="768" spans="2:34" ht="14.4">
      <c r="B768" s="27" t="e">
        <f>VLOOKUP(I768,raw_OCM!B:C,2,0)</f>
        <v>#N/A</v>
      </c>
      <c r="D768" t="b">
        <f t="shared" si="11"/>
        <v>0</v>
      </c>
      <c r="E768" s="27" t="str">
        <f>VLOOKUP(O768,'user list'!A:B,2,0)</f>
        <v>QCYDO</v>
      </c>
      <c r="F768" s="69" t="s">
        <v>1388</v>
      </c>
      <c r="G768" s="69" t="s">
        <v>151</v>
      </c>
      <c r="H768" s="171">
        <v>45810</v>
      </c>
      <c r="I768" s="69" t="s">
        <v>1389</v>
      </c>
      <c r="J768" s="69"/>
      <c r="K768" s="69"/>
      <c r="L768" s="69"/>
      <c r="M768" s="171">
        <v>45810</v>
      </c>
      <c r="N768" s="69" t="s">
        <v>784</v>
      </c>
      <c r="O768" s="69" t="s">
        <v>270</v>
      </c>
      <c r="P768" s="69">
        <v>1</v>
      </c>
      <c r="Q768" s="69"/>
      <c r="R768" s="69"/>
      <c r="S768" s="69"/>
      <c r="T768" s="69"/>
      <c r="U768" s="69"/>
      <c r="V768" s="69"/>
      <c r="W768" s="69"/>
      <c r="X768" s="69"/>
      <c r="Y768" s="69"/>
      <c r="Z768" s="69"/>
      <c r="AA768" s="69"/>
      <c r="AB768" s="69"/>
      <c r="AC768" s="69"/>
      <c r="AD768" s="69"/>
      <c r="AE768" s="69"/>
      <c r="AF768" s="69"/>
      <c r="AG768" s="69"/>
      <c r="AH768" s="69" t="s">
        <v>268</v>
      </c>
    </row>
    <row r="769" spans="2:34" ht="14.4">
      <c r="B769" s="27" t="str">
        <f>VLOOKUP(I769,raw_OCM!B:C,2,0)</f>
        <v>OCM</v>
      </c>
      <c r="D769" t="b">
        <f t="shared" si="11"/>
        <v>0</v>
      </c>
      <c r="E769" s="27" t="str">
        <f>VLOOKUP(O769,'user list'!A:B,2,0)</f>
        <v>OCM</v>
      </c>
      <c r="F769" s="69" t="s">
        <v>718</v>
      </c>
      <c r="G769" s="69" t="s">
        <v>719</v>
      </c>
      <c r="H769" s="171">
        <v>45807</v>
      </c>
      <c r="I769" s="69" t="s">
        <v>296</v>
      </c>
      <c r="J769" s="69"/>
      <c r="K769" s="69"/>
      <c r="L769" s="69"/>
      <c r="M769" s="171">
        <v>45810</v>
      </c>
      <c r="N769" s="69" t="s">
        <v>358</v>
      </c>
      <c r="O769" s="69" t="s">
        <v>285</v>
      </c>
      <c r="P769" s="69">
        <v>1</v>
      </c>
      <c r="Q769" s="69"/>
      <c r="R769" s="69"/>
      <c r="S769" s="69"/>
      <c r="T769" s="69"/>
      <c r="U769" s="69"/>
      <c r="V769" s="69" t="s">
        <v>720</v>
      </c>
      <c r="W769" s="69"/>
      <c r="X769" s="69" t="s">
        <v>721</v>
      </c>
      <c r="Y769" s="69" t="s">
        <v>722</v>
      </c>
      <c r="Z769" s="69" t="s">
        <v>352</v>
      </c>
      <c r="AA769" s="69"/>
      <c r="AB769" s="69"/>
      <c r="AC769" s="69" t="s">
        <v>325</v>
      </c>
      <c r="AD769" s="69"/>
      <c r="AE769" s="69"/>
      <c r="AF769" s="69" t="s">
        <v>43</v>
      </c>
      <c r="AG769" s="69"/>
      <c r="AH769" s="69"/>
    </row>
    <row r="770" spans="2:34" ht="14.4">
      <c r="B770" s="27" t="e">
        <f>VLOOKUP(I770,raw_OCM!B:C,2,0)</f>
        <v>#N/A</v>
      </c>
      <c r="D770" t="b">
        <f t="shared" si="11"/>
        <v>0</v>
      </c>
      <c r="E770" s="27" t="str">
        <f>VLOOKUP(O770,'user list'!A:B,2,0)</f>
        <v>CPDD</v>
      </c>
      <c r="F770" s="69" t="s">
        <v>1390</v>
      </c>
      <c r="G770" s="69" t="s">
        <v>1391</v>
      </c>
      <c r="H770" s="171">
        <v>45806</v>
      </c>
      <c r="I770" s="69" t="s">
        <v>1392</v>
      </c>
      <c r="J770" s="69"/>
      <c r="K770" s="69"/>
      <c r="L770" s="69"/>
      <c r="M770" s="171">
        <v>45810</v>
      </c>
      <c r="N770" s="69" t="s">
        <v>784</v>
      </c>
      <c r="O770" s="69" t="s">
        <v>205</v>
      </c>
      <c r="P770" s="69">
        <v>1</v>
      </c>
      <c r="Q770" s="69"/>
      <c r="R770" s="69"/>
      <c r="S770" s="69" t="s">
        <v>805</v>
      </c>
      <c r="T770" s="69"/>
      <c r="U770" s="69" t="s">
        <v>787</v>
      </c>
      <c r="V770" s="69"/>
      <c r="W770" s="69"/>
      <c r="X770" s="69"/>
      <c r="Y770" s="69"/>
      <c r="Z770" s="69"/>
      <c r="AA770" s="69"/>
      <c r="AB770" s="69"/>
      <c r="AC770" s="69"/>
      <c r="AD770" s="69"/>
      <c r="AE770" s="69"/>
      <c r="AF770" s="69"/>
      <c r="AG770" s="69"/>
      <c r="AH770" s="69" t="s">
        <v>212</v>
      </c>
    </row>
    <row r="771" spans="2:34" ht="14.4">
      <c r="B771" s="27" t="e">
        <f>VLOOKUP(I771,raw_OCM!B:C,2,0)</f>
        <v>#N/A</v>
      </c>
      <c r="D771" t="b">
        <f t="shared" si="11"/>
        <v>0</v>
      </c>
      <c r="E771" s="27" t="str">
        <f>VLOOKUP(O771,'user list'!A:B,2,0)</f>
        <v>MDAD</v>
      </c>
      <c r="F771" s="69" t="s">
        <v>1393</v>
      </c>
      <c r="G771" s="69" t="s">
        <v>42</v>
      </c>
      <c r="H771" s="171">
        <v>45810</v>
      </c>
      <c r="I771" s="69" t="s">
        <v>1394</v>
      </c>
      <c r="J771" s="69"/>
      <c r="K771" s="69"/>
      <c r="L771" s="69"/>
      <c r="M771" s="171">
        <v>45810</v>
      </c>
      <c r="N771" s="69" t="s">
        <v>784</v>
      </c>
      <c r="O771" s="69" t="s">
        <v>223</v>
      </c>
      <c r="P771" s="69"/>
      <c r="Q771" s="69"/>
      <c r="R771" s="69"/>
      <c r="S771" s="69" t="s">
        <v>828</v>
      </c>
      <c r="T771" s="69"/>
      <c r="U771" s="69" t="s">
        <v>787</v>
      </c>
      <c r="V771" s="69"/>
      <c r="W771" s="69"/>
      <c r="X771" s="69"/>
      <c r="Y771" s="69"/>
      <c r="Z771" s="69"/>
      <c r="AA771" s="69"/>
      <c r="AB771" s="69"/>
      <c r="AC771" s="69"/>
      <c r="AD771" s="69"/>
      <c r="AE771" s="69"/>
      <c r="AF771" s="69"/>
      <c r="AG771" s="69"/>
      <c r="AH771" s="69" t="s">
        <v>212</v>
      </c>
    </row>
    <row r="772" spans="2:34" ht="14.4">
      <c r="B772" s="27" t="e">
        <f>VLOOKUP(I772,raw_OCM!B:C,2,0)</f>
        <v>#N/A</v>
      </c>
      <c r="D772" t="b">
        <f t="shared" si="11"/>
        <v>0</v>
      </c>
      <c r="E772" s="27" t="str">
        <f>VLOOKUP(O772,'user list'!A:B,2,0)</f>
        <v>CPDD</v>
      </c>
      <c r="F772" s="69" t="s">
        <v>1395</v>
      </c>
      <c r="G772" s="69" t="s">
        <v>1396</v>
      </c>
      <c r="H772" s="171">
        <v>45806</v>
      </c>
      <c r="I772" s="69" t="s">
        <v>1397</v>
      </c>
      <c r="J772" s="69"/>
      <c r="K772" s="69"/>
      <c r="L772" s="69"/>
      <c r="M772" s="171">
        <v>45810</v>
      </c>
      <c r="N772" s="69" t="s">
        <v>784</v>
      </c>
      <c r="O772" s="69" t="s">
        <v>205</v>
      </c>
      <c r="P772" s="69">
        <v>1</v>
      </c>
      <c r="Q772" s="69"/>
      <c r="R772" s="69"/>
      <c r="S772" s="69" t="s">
        <v>805</v>
      </c>
      <c r="T772" s="69"/>
      <c r="U772" s="69" t="s">
        <v>787</v>
      </c>
      <c r="V772" s="69"/>
      <c r="W772" s="69"/>
      <c r="X772" s="69"/>
      <c r="Y772" s="69"/>
      <c r="Z772" s="69"/>
      <c r="AA772" s="69"/>
      <c r="AB772" s="69"/>
      <c r="AC772" s="69"/>
      <c r="AD772" s="69"/>
      <c r="AE772" s="69"/>
      <c r="AF772" s="69"/>
      <c r="AG772" s="69"/>
      <c r="AH772" s="69" t="s">
        <v>279</v>
      </c>
    </row>
    <row r="773" spans="2:34" ht="14.4">
      <c r="B773" s="27" t="e">
        <f>VLOOKUP(I773,raw_OCM!B:C,2,0)</f>
        <v>#N/A</v>
      </c>
      <c r="D773" t="b">
        <f t="shared" si="11"/>
        <v>0</v>
      </c>
      <c r="E773" s="27" t="str">
        <f>VLOOKUP(O773,'user list'!A:B,2,0)</f>
        <v>MDAD</v>
      </c>
      <c r="F773" s="69" t="s">
        <v>1393</v>
      </c>
      <c r="G773" s="69" t="s">
        <v>42</v>
      </c>
      <c r="H773" s="171">
        <v>45810</v>
      </c>
      <c r="I773" s="69" t="s">
        <v>1394</v>
      </c>
      <c r="J773" s="69"/>
      <c r="K773" s="69"/>
      <c r="L773" s="69"/>
      <c r="M773" s="171">
        <v>45810</v>
      </c>
      <c r="N773" s="69" t="s">
        <v>784</v>
      </c>
      <c r="O773" s="69" t="s">
        <v>223</v>
      </c>
      <c r="P773" s="69">
        <v>1</v>
      </c>
      <c r="Q773" s="69"/>
      <c r="R773" s="69" t="s">
        <v>223</v>
      </c>
      <c r="S773" s="69" t="s">
        <v>828</v>
      </c>
      <c r="T773" s="69"/>
      <c r="U773" s="69" t="s">
        <v>787</v>
      </c>
      <c r="V773" s="69"/>
      <c r="W773" s="69"/>
      <c r="X773" s="69"/>
      <c r="Y773" s="69"/>
      <c r="Z773" s="69"/>
      <c r="AA773" s="69"/>
      <c r="AB773" s="69"/>
      <c r="AC773" s="69"/>
      <c r="AD773" s="69"/>
      <c r="AE773" s="69"/>
      <c r="AF773" s="69"/>
      <c r="AG773" s="69"/>
      <c r="AH773" s="69" t="s">
        <v>212</v>
      </c>
    </row>
    <row r="774" spans="2:34" ht="14.4">
      <c r="B774" s="27" t="e">
        <f>VLOOKUP(I774,raw_OCM!B:C,2,0)</f>
        <v>#N/A</v>
      </c>
      <c r="D774" t="b">
        <f t="shared" si="11"/>
        <v>0</v>
      </c>
      <c r="E774" s="27" t="str">
        <f>VLOOKUP(O774,'user list'!A:B,2,0)</f>
        <v>MDAD</v>
      </c>
      <c r="F774" s="69" t="s">
        <v>1398</v>
      </c>
      <c r="G774" s="69" t="s">
        <v>42</v>
      </c>
      <c r="H774" s="171">
        <v>45810</v>
      </c>
      <c r="I774" s="69" t="s">
        <v>1399</v>
      </c>
      <c r="J774" s="69"/>
      <c r="K774" s="69"/>
      <c r="L774" s="69"/>
      <c r="M774" s="171">
        <v>45810</v>
      </c>
      <c r="N774" s="69" t="s">
        <v>784</v>
      </c>
      <c r="O774" s="69" t="s">
        <v>223</v>
      </c>
      <c r="P774" s="69">
        <v>1</v>
      </c>
      <c r="Q774" s="69"/>
      <c r="R774" s="69"/>
      <c r="S774" s="69" t="s">
        <v>828</v>
      </c>
      <c r="T774" s="69"/>
      <c r="U774" s="69" t="s">
        <v>787</v>
      </c>
      <c r="V774" s="69"/>
      <c r="W774" s="69"/>
      <c r="X774" s="69"/>
      <c r="Y774" s="69"/>
      <c r="Z774" s="69"/>
      <c r="AA774" s="69"/>
      <c r="AB774" s="69"/>
      <c r="AC774" s="69"/>
      <c r="AD774" s="69"/>
      <c r="AE774" s="69"/>
      <c r="AF774" s="69"/>
      <c r="AG774" s="69"/>
      <c r="AH774" s="69" t="s">
        <v>212</v>
      </c>
    </row>
    <row r="775" spans="2:34" ht="14.4">
      <c r="B775" s="27" t="e">
        <f>VLOOKUP(I775,raw_OCM!B:C,2,0)</f>
        <v>#N/A</v>
      </c>
      <c r="D775" t="b">
        <f t="shared" si="11"/>
        <v>0</v>
      </c>
      <c r="E775" s="27" t="str">
        <f>VLOOKUP(O775,'user list'!A:B,2,0)</f>
        <v>LEDIPO</v>
      </c>
      <c r="F775" s="69" t="s">
        <v>1400</v>
      </c>
      <c r="G775" s="69" t="s">
        <v>43</v>
      </c>
      <c r="H775" s="171">
        <v>45810</v>
      </c>
      <c r="I775" s="69" t="s">
        <v>1401</v>
      </c>
      <c r="J775" s="69"/>
      <c r="K775" s="69"/>
      <c r="L775" s="69"/>
      <c r="M775" s="171">
        <v>45810</v>
      </c>
      <c r="N775" s="69" t="s">
        <v>784</v>
      </c>
      <c r="O775" s="69" t="s">
        <v>222</v>
      </c>
      <c r="P775" s="69">
        <v>1</v>
      </c>
      <c r="Q775" s="69"/>
      <c r="R775" s="69"/>
      <c r="S775" s="69" t="s">
        <v>792</v>
      </c>
      <c r="T775" s="69" t="s">
        <v>793</v>
      </c>
      <c r="U775" s="69" t="s">
        <v>809</v>
      </c>
      <c r="V775" s="69"/>
      <c r="W775" s="69"/>
      <c r="X775" s="69"/>
      <c r="Y775" s="69"/>
      <c r="Z775" s="69"/>
      <c r="AA775" s="69"/>
      <c r="AB775" s="69"/>
      <c r="AC775" s="69"/>
      <c r="AD775" s="69"/>
      <c r="AE775" s="69"/>
      <c r="AF775" s="69"/>
      <c r="AG775" s="69"/>
      <c r="AH775" s="69" t="s">
        <v>275</v>
      </c>
    </row>
    <row r="776" spans="2:34" ht="14.4">
      <c r="B776" s="27" t="e">
        <f>VLOOKUP(I776,raw_OCM!B:C,2,0)</f>
        <v>#N/A</v>
      </c>
      <c r="D776" t="b">
        <f t="shared" si="11"/>
        <v>0</v>
      </c>
      <c r="E776" s="27" t="str">
        <f>VLOOKUP(O776,'user list'!A:B,2,0)</f>
        <v>CTO</v>
      </c>
      <c r="F776" s="69" t="s">
        <v>1402</v>
      </c>
      <c r="G776" s="69" t="s">
        <v>758</v>
      </c>
      <c r="H776" s="171">
        <v>45807</v>
      </c>
      <c r="I776" s="69" t="s">
        <v>1403</v>
      </c>
      <c r="J776" s="69"/>
      <c r="K776" s="69"/>
      <c r="L776" s="69"/>
      <c r="M776" s="171">
        <v>45810</v>
      </c>
      <c r="N776" s="69" t="s">
        <v>784</v>
      </c>
      <c r="O776" s="69" t="s">
        <v>207</v>
      </c>
      <c r="P776" s="69">
        <v>1</v>
      </c>
      <c r="Q776" s="69"/>
      <c r="R776" s="69"/>
      <c r="S776" s="69"/>
      <c r="T776" s="69"/>
      <c r="U776" s="69" t="s">
        <v>809</v>
      </c>
      <c r="V776" s="69"/>
      <c r="W776" s="69"/>
      <c r="X776" s="69"/>
      <c r="Y776" s="69"/>
      <c r="Z776" s="69"/>
      <c r="AA776" s="69"/>
      <c r="AB776" s="69"/>
      <c r="AC776" s="69"/>
      <c r="AD776" s="69"/>
      <c r="AE776" s="69"/>
      <c r="AF776" s="69"/>
      <c r="AG776" s="69"/>
      <c r="AH776" s="69" t="s">
        <v>265</v>
      </c>
    </row>
    <row r="777" spans="2:34" ht="14.4">
      <c r="B777" s="27" t="e">
        <f>VLOOKUP(I777,raw_OCM!B:C,2,0)</f>
        <v>#N/A</v>
      </c>
      <c r="D777" t="b">
        <f t="shared" si="11"/>
        <v>0</v>
      </c>
      <c r="E777" s="27" t="str">
        <f>VLOOKUP(O777,'user list'!A:B,2,0)</f>
        <v>DOE</v>
      </c>
      <c r="F777" s="69" t="s">
        <v>1659</v>
      </c>
      <c r="G777" s="69" t="s">
        <v>69</v>
      </c>
      <c r="H777" s="171">
        <v>45810</v>
      </c>
      <c r="I777" s="69" t="s">
        <v>1373</v>
      </c>
      <c r="J777" s="69"/>
      <c r="K777" s="171">
        <v>45838</v>
      </c>
      <c r="L777" s="69"/>
      <c r="M777" s="171">
        <v>45810</v>
      </c>
      <c r="N777" s="69" t="s">
        <v>1433</v>
      </c>
      <c r="O777" s="69" t="s">
        <v>212</v>
      </c>
      <c r="P777" s="69">
        <v>1</v>
      </c>
      <c r="Q777" s="69" t="s">
        <v>1660</v>
      </c>
      <c r="R777" s="69"/>
      <c r="S777" s="69" t="s">
        <v>792</v>
      </c>
      <c r="T777" s="69"/>
      <c r="U777" s="69" t="s">
        <v>809</v>
      </c>
      <c r="V777" s="69"/>
      <c r="W777" s="69"/>
      <c r="X777" s="69"/>
      <c r="Y777" s="69"/>
      <c r="Z777" s="69"/>
      <c r="AA777" s="69"/>
      <c r="AB777" s="69"/>
      <c r="AC777" s="69"/>
      <c r="AD777" s="69"/>
      <c r="AE777" s="69"/>
      <c r="AF777" s="69"/>
      <c r="AG777" s="69"/>
      <c r="AH777" s="69"/>
    </row>
    <row r="778" spans="2:34" ht="14.4">
      <c r="B778" s="27" t="e">
        <f>VLOOKUP(I778,raw_OCM!B:C,2,0)</f>
        <v>#N/A</v>
      </c>
      <c r="D778" t="b">
        <f t="shared" si="11"/>
        <v>0</v>
      </c>
      <c r="E778" s="27" t="str">
        <f>VLOOKUP(O778,'user list'!A:B,2,0)</f>
        <v>CTO</v>
      </c>
      <c r="F778" s="69" t="s">
        <v>1872</v>
      </c>
      <c r="G778" s="69" t="s">
        <v>758</v>
      </c>
      <c r="H778" s="171">
        <v>45807</v>
      </c>
      <c r="I778" s="69"/>
      <c r="J778" s="69" t="s">
        <v>1873</v>
      </c>
      <c r="K778" s="69"/>
      <c r="L778" s="69" t="s">
        <v>1720</v>
      </c>
      <c r="M778" s="171">
        <v>45810</v>
      </c>
      <c r="N778" s="69" t="s">
        <v>1874</v>
      </c>
      <c r="O778" s="69" t="s">
        <v>207</v>
      </c>
      <c r="P778" s="69">
        <v>715</v>
      </c>
      <c r="Q778" s="69"/>
      <c r="R778" s="69" t="s">
        <v>160</v>
      </c>
      <c r="S778" s="69"/>
      <c r="T778" s="69"/>
      <c r="U778" s="69"/>
      <c r="V778" s="69"/>
      <c r="W778" s="69"/>
      <c r="X778" s="69"/>
      <c r="Y778" s="69"/>
      <c r="Z778" s="69"/>
      <c r="AA778" s="69"/>
      <c r="AB778" s="69"/>
      <c r="AC778" s="69"/>
      <c r="AD778" s="69"/>
      <c r="AE778" s="69"/>
      <c r="AF778" s="69"/>
      <c r="AG778" s="69"/>
      <c r="AH778" s="69"/>
    </row>
    <row r="779" spans="2:34" ht="14.4">
      <c r="B779" s="27" t="e">
        <f>VLOOKUP(I779,raw_OCM!B:C,2,0)</f>
        <v>#N/A</v>
      </c>
      <c r="D779" t="b">
        <f t="shared" si="11"/>
        <v>0</v>
      </c>
      <c r="E779" s="27" t="str">
        <f>VLOOKUP(O779,'user list'!A:B,2,0)</f>
        <v>QCEAU</v>
      </c>
      <c r="F779" s="69" t="s">
        <v>1661</v>
      </c>
      <c r="G779" s="69" t="s">
        <v>1662</v>
      </c>
      <c r="H779" s="171">
        <v>45810</v>
      </c>
      <c r="I779" s="69" t="s">
        <v>1663</v>
      </c>
      <c r="J779" s="69"/>
      <c r="K779" s="69"/>
      <c r="L779" s="69"/>
      <c r="M779" s="171">
        <v>45810</v>
      </c>
      <c r="N779" s="69" t="s">
        <v>1433</v>
      </c>
      <c r="O779" s="69" t="s">
        <v>266</v>
      </c>
      <c r="P779" s="69">
        <v>1</v>
      </c>
      <c r="Q779" s="69"/>
      <c r="R779" s="69"/>
      <c r="S779" s="69" t="s">
        <v>792</v>
      </c>
      <c r="T779" s="69" t="s">
        <v>793</v>
      </c>
      <c r="U779" s="69" t="s">
        <v>809</v>
      </c>
      <c r="V779" s="69"/>
      <c r="W779" s="69"/>
      <c r="X779" s="69"/>
      <c r="Y779" s="69"/>
      <c r="Z779" s="69"/>
      <c r="AA779" s="69"/>
      <c r="AB779" s="69"/>
      <c r="AC779" s="69"/>
      <c r="AD779" s="69"/>
      <c r="AE779" s="69"/>
      <c r="AF779" s="69"/>
      <c r="AG779" s="69"/>
      <c r="AH779" s="69"/>
    </row>
    <row r="780" spans="2:34" ht="14.4">
      <c r="B780" s="27" t="e">
        <f>VLOOKUP(I780,raw_OCM!B:C,2,0)</f>
        <v>#N/A</v>
      </c>
      <c r="D780" t="b">
        <f t="shared" ref="D780:D843" si="12">IF(E780="X",1)</f>
        <v>0</v>
      </c>
      <c r="E780" s="27" t="str">
        <f>VLOOKUP(O780,'user list'!A:B,2,0)</f>
        <v>QCEAU</v>
      </c>
      <c r="F780" s="69" t="s">
        <v>1404</v>
      </c>
      <c r="G780" s="69" t="s">
        <v>1405</v>
      </c>
      <c r="H780" s="171">
        <v>45810</v>
      </c>
      <c r="I780" s="69" t="s">
        <v>1406</v>
      </c>
      <c r="J780" s="69"/>
      <c r="K780" s="69"/>
      <c r="L780" s="69"/>
      <c r="M780" s="171">
        <v>45810</v>
      </c>
      <c r="N780" s="69" t="s">
        <v>784</v>
      </c>
      <c r="O780" s="69" t="s">
        <v>266</v>
      </c>
      <c r="P780" s="69">
        <v>1</v>
      </c>
      <c r="Q780" s="69"/>
      <c r="R780" s="69"/>
      <c r="S780" s="69" t="s">
        <v>792</v>
      </c>
      <c r="T780" s="69" t="s">
        <v>793</v>
      </c>
      <c r="U780" s="69"/>
      <c r="V780" s="69"/>
      <c r="W780" s="69"/>
      <c r="X780" s="69"/>
      <c r="Y780" s="69"/>
      <c r="Z780" s="69"/>
      <c r="AA780" s="69"/>
      <c r="AB780" s="69"/>
      <c r="AC780" s="69"/>
      <c r="AD780" s="69"/>
      <c r="AE780" s="69"/>
      <c r="AF780" s="69"/>
      <c r="AG780" s="69"/>
      <c r="AH780" s="69" t="s">
        <v>284</v>
      </c>
    </row>
    <row r="781" spans="2:34" ht="14.4">
      <c r="B781" s="27" t="e">
        <f>VLOOKUP(I781,raw_OCM!B:C,2,0)</f>
        <v>#N/A</v>
      </c>
      <c r="D781" t="b">
        <f t="shared" si="12"/>
        <v>0</v>
      </c>
      <c r="E781" s="27" t="str">
        <f>VLOOKUP(O781,'user list'!A:B,2,0)</f>
        <v>QCEAU</v>
      </c>
      <c r="F781" s="69" t="s">
        <v>1664</v>
      </c>
      <c r="G781" s="69" t="s">
        <v>1665</v>
      </c>
      <c r="H781" s="171">
        <v>45810</v>
      </c>
      <c r="I781" s="69" t="s">
        <v>1666</v>
      </c>
      <c r="J781" s="69"/>
      <c r="K781" s="69"/>
      <c r="L781" s="69"/>
      <c r="M781" s="171">
        <v>45810</v>
      </c>
      <c r="N781" s="69" t="s">
        <v>1433</v>
      </c>
      <c r="O781" s="69" t="s">
        <v>266</v>
      </c>
      <c r="P781" s="69">
        <v>1</v>
      </c>
      <c r="Q781" s="69"/>
      <c r="R781" s="69"/>
      <c r="S781" s="69" t="s">
        <v>1021</v>
      </c>
      <c r="T781" s="69" t="s">
        <v>1050</v>
      </c>
      <c r="U781" s="69"/>
      <c r="V781" s="69"/>
      <c r="W781" s="69"/>
      <c r="X781" s="69"/>
      <c r="Y781" s="69"/>
      <c r="Z781" s="69"/>
      <c r="AA781" s="69"/>
      <c r="AB781" s="69"/>
      <c r="AC781" s="69"/>
      <c r="AD781" s="69"/>
      <c r="AE781" s="69"/>
      <c r="AF781" s="69"/>
      <c r="AG781" s="69"/>
      <c r="AH781" s="69"/>
    </row>
    <row r="782" spans="2:34" ht="14.4">
      <c r="B782" s="27" t="e">
        <f>VLOOKUP(I782,raw_OCM!B:C,2,0)</f>
        <v>#N/A</v>
      </c>
      <c r="D782" t="b">
        <f t="shared" si="12"/>
        <v>0</v>
      </c>
      <c r="E782" s="27" t="str">
        <f>VLOOKUP(O782,'user list'!A:B,2,0)</f>
        <v>QCEAU</v>
      </c>
      <c r="F782" s="69" t="s">
        <v>1667</v>
      </c>
      <c r="G782" s="69" t="s">
        <v>1405</v>
      </c>
      <c r="H782" s="171">
        <v>45810</v>
      </c>
      <c r="I782" s="69" t="s">
        <v>1668</v>
      </c>
      <c r="J782" s="69"/>
      <c r="K782" s="69"/>
      <c r="L782" s="69"/>
      <c r="M782" s="171">
        <v>45810</v>
      </c>
      <c r="N782" s="69" t="s">
        <v>1433</v>
      </c>
      <c r="O782" s="69" t="s">
        <v>266</v>
      </c>
      <c r="P782" s="69">
        <v>1</v>
      </c>
      <c r="Q782" s="69"/>
      <c r="R782" s="69"/>
      <c r="S782" s="69" t="s">
        <v>1077</v>
      </c>
      <c r="T782" s="69" t="s">
        <v>1078</v>
      </c>
      <c r="U782" s="69"/>
      <c r="V782" s="69"/>
      <c r="W782" s="69"/>
      <c r="X782" s="69"/>
      <c r="Y782" s="69"/>
      <c r="Z782" s="69"/>
      <c r="AA782" s="69"/>
      <c r="AB782" s="69"/>
      <c r="AC782" s="69"/>
      <c r="AD782" s="69"/>
      <c r="AE782" s="69"/>
      <c r="AF782" s="69"/>
      <c r="AG782" s="69"/>
      <c r="AH782" s="69"/>
    </row>
    <row r="783" spans="2:34" ht="14.4">
      <c r="B783" s="27" t="e">
        <f>VLOOKUP(I783,raw_OCM!B:C,2,0)</f>
        <v>#N/A</v>
      </c>
      <c r="D783" t="b">
        <f t="shared" si="12"/>
        <v>0</v>
      </c>
      <c r="E783" s="27" t="str">
        <f>VLOOKUP(O783,'user list'!A:B,2,0)</f>
        <v>CTO</v>
      </c>
      <c r="F783" s="69" t="s">
        <v>1407</v>
      </c>
      <c r="G783" s="69" t="s">
        <v>758</v>
      </c>
      <c r="H783" s="171">
        <v>45810</v>
      </c>
      <c r="I783" s="69" t="s">
        <v>1408</v>
      </c>
      <c r="J783" s="69"/>
      <c r="K783" s="69"/>
      <c r="L783" s="69"/>
      <c r="M783" s="171">
        <v>45810</v>
      </c>
      <c r="N783" s="69" t="s">
        <v>784</v>
      </c>
      <c r="O783" s="69" t="s">
        <v>207</v>
      </c>
      <c r="P783" s="69">
        <v>1</v>
      </c>
      <c r="Q783" s="69"/>
      <c r="R783" s="69"/>
      <c r="S783" s="69"/>
      <c r="T783" s="69"/>
      <c r="U783" s="69" t="s">
        <v>787</v>
      </c>
      <c r="V783" s="69"/>
      <c r="W783" s="69"/>
      <c r="X783" s="69"/>
      <c r="Y783" s="69"/>
      <c r="Z783" s="69"/>
      <c r="AA783" s="69"/>
      <c r="AB783" s="69"/>
      <c r="AC783" s="69"/>
      <c r="AD783" s="69"/>
      <c r="AE783" s="69"/>
      <c r="AF783" s="69"/>
      <c r="AG783" s="69"/>
      <c r="AH783" s="69" t="s">
        <v>219</v>
      </c>
    </row>
    <row r="784" spans="2:34" ht="14.4">
      <c r="B784" s="27" t="e">
        <f>VLOOKUP(I784,raw_OCM!B:C,2,0)</f>
        <v>#N/A</v>
      </c>
      <c r="D784" t="b">
        <f t="shared" si="12"/>
        <v>0</v>
      </c>
      <c r="E784" s="27" t="str">
        <f>VLOOKUP(O784,'user list'!A:B,2,0)</f>
        <v>QCEAU</v>
      </c>
      <c r="F784" s="69" t="s">
        <v>1669</v>
      </c>
      <c r="G784" s="69" t="s">
        <v>1405</v>
      </c>
      <c r="H784" s="171">
        <v>45810</v>
      </c>
      <c r="I784" s="69" t="s">
        <v>1670</v>
      </c>
      <c r="J784" s="69"/>
      <c r="K784" s="171">
        <v>45813</v>
      </c>
      <c r="L784" s="69"/>
      <c r="M784" s="171">
        <v>45810</v>
      </c>
      <c r="N784" s="69" t="s">
        <v>1433</v>
      </c>
      <c r="O784" s="69" t="s">
        <v>266</v>
      </c>
      <c r="P784" s="69">
        <v>1</v>
      </c>
      <c r="Q784" s="69"/>
      <c r="R784" s="69"/>
      <c r="S784" s="69" t="s">
        <v>805</v>
      </c>
      <c r="T784" s="69" t="s">
        <v>806</v>
      </c>
      <c r="U784" s="69"/>
      <c r="V784" s="69"/>
      <c r="W784" s="69"/>
      <c r="X784" s="69"/>
      <c r="Y784" s="69"/>
      <c r="Z784" s="69"/>
      <c r="AA784" s="69"/>
      <c r="AB784" s="69"/>
      <c r="AC784" s="69"/>
      <c r="AD784" s="69"/>
      <c r="AE784" s="69"/>
      <c r="AF784" s="69"/>
      <c r="AG784" s="69"/>
      <c r="AH784" s="69"/>
    </row>
    <row r="785" spans="2:34" ht="14.4">
      <c r="B785" s="27" t="str">
        <f>VLOOKUP(I785,raw_OCM!B:C,2,0)</f>
        <v>OCM</v>
      </c>
      <c r="D785" t="b">
        <f t="shared" si="12"/>
        <v>0</v>
      </c>
      <c r="E785" s="27" t="str">
        <f>VLOOKUP(O785,'user list'!A:B,2,0)</f>
        <v>OCM</v>
      </c>
      <c r="F785" s="69" t="s">
        <v>763</v>
      </c>
      <c r="G785" s="69" t="s">
        <v>764</v>
      </c>
      <c r="H785" s="171">
        <v>45810</v>
      </c>
      <c r="I785" s="69" t="s">
        <v>765</v>
      </c>
      <c r="J785" s="69"/>
      <c r="K785" s="69"/>
      <c r="L785" s="69" t="s">
        <v>17</v>
      </c>
      <c r="M785" s="171">
        <v>45810</v>
      </c>
      <c r="N785" s="69" t="s">
        <v>391</v>
      </c>
      <c r="O785" s="69" t="s">
        <v>285</v>
      </c>
      <c r="P785" s="69"/>
      <c r="Q785" s="69"/>
      <c r="R785" s="69"/>
      <c r="S785" s="69"/>
      <c r="T785" s="69"/>
      <c r="U785" s="69"/>
      <c r="V785" s="69" t="s">
        <v>766</v>
      </c>
      <c r="W785" s="69"/>
      <c r="X785" s="69" t="s">
        <v>767</v>
      </c>
      <c r="Y785" s="69" t="s">
        <v>768</v>
      </c>
      <c r="Z785" s="69" t="s">
        <v>324</v>
      </c>
      <c r="AA785" s="69"/>
      <c r="AB785" s="69"/>
      <c r="AC785" s="69" t="s">
        <v>391</v>
      </c>
      <c r="AD785" s="69"/>
      <c r="AE785" s="69"/>
      <c r="AF785" s="69" t="s">
        <v>43</v>
      </c>
      <c r="AG785" s="69"/>
      <c r="AH785" s="69"/>
    </row>
    <row r="786" spans="2:34" ht="14.4">
      <c r="B786" s="27" t="str">
        <f>VLOOKUP(I786,raw_OCM!B:C,2,0)</f>
        <v>other dept</v>
      </c>
      <c r="D786" t="b">
        <f t="shared" si="12"/>
        <v>0</v>
      </c>
      <c r="E786" s="27" t="str">
        <f>VLOOKUP(O786,'user list'!A:B,2,0)</f>
        <v>CTO</v>
      </c>
      <c r="F786" s="69" t="s">
        <v>757</v>
      </c>
      <c r="G786" s="69" t="s">
        <v>758</v>
      </c>
      <c r="H786" s="171">
        <v>45803</v>
      </c>
      <c r="I786" s="69" t="s">
        <v>759</v>
      </c>
      <c r="J786" s="69"/>
      <c r="K786" s="69"/>
      <c r="L786" s="69" t="s">
        <v>19</v>
      </c>
      <c r="M786" s="171">
        <v>45810</v>
      </c>
      <c r="N786" s="69" t="s">
        <v>1743</v>
      </c>
      <c r="O786" s="69" t="s">
        <v>207</v>
      </c>
      <c r="P786" s="69">
        <v>1</v>
      </c>
      <c r="Q786" s="69"/>
      <c r="R786" s="69"/>
      <c r="S786" s="69"/>
      <c r="T786" s="69"/>
      <c r="U786" s="69" t="s">
        <v>809</v>
      </c>
      <c r="V786" s="69" t="s">
        <v>760</v>
      </c>
      <c r="W786" s="69"/>
      <c r="X786" s="69" t="s">
        <v>761</v>
      </c>
      <c r="Y786" s="69" t="s">
        <v>762</v>
      </c>
      <c r="Z786" s="69" t="s">
        <v>324</v>
      </c>
      <c r="AA786" s="69"/>
      <c r="AB786" s="69"/>
      <c r="AC786" s="69" t="s">
        <v>358</v>
      </c>
      <c r="AD786" s="69"/>
      <c r="AE786" s="69"/>
      <c r="AF786" s="69" t="s">
        <v>43</v>
      </c>
      <c r="AG786" s="69"/>
      <c r="AH786" s="69" t="s">
        <v>224</v>
      </c>
    </row>
    <row r="787" spans="2:34" ht="14.4">
      <c r="B787" s="27" t="e">
        <f>VLOOKUP(I787,raw_OCM!B:C,2,0)</f>
        <v>#N/A</v>
      </c>
      <c r="D787" t="b">
        <f t="shared" si="12"/>
        <v>0</v>
      </c>
      <c r="E787" s="27" t="str">
        <f>VLOOKUP(O787,'user list'!A:B,2,0)</f>
        <v>MDAD</v>
      </c>
      <c r="F787" s="69" t="s">
        <v>1409</v>
      </c>
      <c r="G787" s="69" t="s">
        <v>42</v>
      </c>
      <c r="H787" s="171">
        <v>45810</v>
      </c>
      <c r="I787" s="69" t="s">
        <v>1410</v>
      </c>
      <c r="J787" s="69"/>
      <c r="K787" s="69"/>
      <c r="L787" s="69"/>
      <c r="M787" s="171">
        <v>45810</v>
      </c>
      <c r="N787" s="69" t="s">
        <v>784</v>
      </c>
      <c r="O787" s="69" t="s">
        <v>223</v>
      </c>
      <c r="P787" s="69">
        <v>1</v>
      </c>
      <c r="Q787" s="69"/>
      <c r="R787" s="69"/>
      <c r="S787" s="69" t="s">
        <v>828</v>
      </c>
      <c r="T787" s="69"/>
      <c r="U787" s="69" t="s">
        <v>809</v>
      </c>
      <c r="V787" s="69"/>
      <c r="W787" s="69"/>
      <c r="X787" s="69"/>
      <c r="Y787" s="69"/>
      <c r="Z787" s="69"/>
      <c r="AA787" s="69"/>
      <c r="AB787" s="69"/>
      <c r="AC787" s="69"/>
      <c r="AD787" s="69"/>
      <c r="AE787" s="69"/>
      <c r="AF787" s="69"/>
      <c r="AG787" s="69"/>
      <c r="AH787" s="69" t="s">
        <v>194</v>
      </c>
    </row>
    <row r="788" spans="2:34" ht="14.4">
      <c r="B788" s="27" t="e">
        <f>VLOOKUP(I788,raw_OCM!B:C,2,0)</f>
        <v>#N/A</v>
      </c>
      <c r="D788" t="b">
        <f t="shared" si="12"/>
        <v>0</v>
      </c>
      <c r="E788" s="27" t="str">
        <f>VLOOKUP(O788,'user list'!A:B,2,0)</f>
        <v>QCEAU</v>
      </c>
      <c r="F788" s="69" t="s">
        <v>1669</v>
      </c>
      <c r="G788" s="69" t="s">
        <v>88</v>
      </c>
      <c r="H788" s="171">
        <v>45810</v>
      </c>
      <c r="I788" s="69" t="s">
        <v>1671</v>
      </c>
      <c r="J788" s="69"/>
      <c r="K788" s="69"/>
      <c r="L788" s="69"/>
      <c r="M788" s="171">
        <v>45810</v>
      </c>
      <c r="N788" s="69" t="s">
        <v>1433</v>
      </c>
      <c r="O788" s="69" t="s">
        <v>266</v>
      </c>
      <c r="P788" s="69">
        <v>1</v>
      </c>
      <c r="Q788" s="69"/>
      <c r="R788" s="69"/>
      <c r="S788" s="69" t="s">
        <v>805</v>
      </c>
      <c r="T788" s="69" t="s">
        <v>806</v>
      </c>
      <c r="U788" s="69"/>
      <c r="V788" s="69"/>
      <c r="W788" s="69"/>
      <c r="X788" s="69"/>
      <c r="Y788" s="69"/>
      <c r="Z788" s="69"/>
      <c r="AA788" s="69"/>
      <c r="AB788" s="69"/>
      <c r="AC788" s="69"/>
      <c r="AD788" s="69"/>
      <c r="AE788" s="69"/>
      <c r="AF788" s="69"/>
      <c r="AG788" s="69"/>
      <c r="AH788" s="69"/>
    </row>
    <row r="789" spans="2:34" ht="14.4">
      <c r="B789" s="27" t="e">
        <f>VLOOKUP(I789,raw_OCM!B:C,2,0)</f>
        <v>#N/A</v>
      </c>
      <c r="D789" t="b">
        <f t="shared" si="12"/>
        <v>0</v>
      </c>
      <c r="E789" s="27" t="str">
        <f>VLOOKUP(O789,'user list'!A:B,2,0)</f>
        <v>QCDRRMO</v>
      </c>
      <c r="F789" s="69" t="s">
        <v>1411</v>
      </c>
      <c r="G789" s="69" t="s">
        <v>1412</v>
      </c>
      <c r="H789" s="171">
        <v>45810</v>
      </c>
      <c r="I789" s="69" t="s">
        <v>1413</v>
      </c>
      <c r="J789" s="69"/>
      <c r="K789" s="69"/>
      <c r="L789" s="69"/>
      <c r="M789" s="171">
        <v>45810</v>
      </c>
      <c r="N789" s="69" t="s">
        <v>784</v>
      </c>
      <c r="O789" s="69" t="s">
        <v>265</v>
      </c>
      <c r="P789" s="69">
        <v>1</v>
      </c>
      <c r="Q789" s="69" t="s">
        <v>1414</v>
      </c>
      <c r="R789" s="69"/>
      <c r="S789" s="69" t="s">
        <v>792</v>
      </c>
      <c r="T789" s="69"/>
      <c r="U789" s="69" t="s">
        <v>787</v>
      </c>
      <c r="V789" s="69"/>
      <c r="W789" s="69"/>
      <c r="X789" s="69"/>
      <c r="Y789" s="69"/>
      <c r="Z789" s="69"/>
      <c r="AA789" s="69"/>
      <c r="AB789" s="69"/>
      <c r="AC789" s="69"/>
      <c r="AD789" s="69"/>
      <c r="AE789" s="69"/>
      <c r="AF789" s="69"/>
      <c r="AG789" s="69"/>
      <c r="AH789" s="69" t="s">
        <v>265</v>
      </c>
    </row>
    <row r="790" spans="2:34" ht="14.4">
      <c r="B790" s="27" t="e">
        <f>VLOOKUP(I790,raw_OCM!B:C,2,0)</f>
        <v>#N/A</v>
      </c>
      <c r="D790" t="b">
        <f t="shared" si="12"/>
        <v>0</v>
      </c>
      <c r="E790" s="27" t="str">
        <f>VLOOKUP(O790,'user list'!A:B,2,0)</f>
        <v>ITDD</v>
      </c>
      <c r="F790" s="69" t="s">
        <v>1415</v>
      </c>
      <c r="G790" s="69" t="s">
        <v>41</v>
      </c>
      <c r="H790" s="171">
        <v>45807</v>
      </c>
      <c r="I790" s="69" t="s">
        <v>1416</v>
      </c>
      <c r="J790" s="69"/>
      <c r="K790" s="69"/>
      <c r="L790" s="69"/>
      <c r="M790" s="171">
        <v>45810</v>
      </c>
      <c r="N790" s="69" t="s">
        <v>784</v>
      </c>
      <c r="O790" s="69" t="s">
        <v>219</v>
      </c>
      <c r="P790" s="69">
        <v>1</v>
      </c>
      <c r="Q790" s="69"/>
      <c r="R790" s="69"/>
      <c r="S790" s="69" t="s">
        <v>792</v>
      </c>
      <c r="T790" s="69"/>
      <c r="U790" s="69"/>
      <c r="V790" s="69"/>
      <c r="W790" s="69"/>
      <c r="X790" s="69"/>
      <c r="Y790" s="69"/>
      <c r="Z790" s="69"/>
      <c r="AA790" s="69"/>
      <c r="AB790" s="69"/>
      <c r="AC790" s="69"/>
      <c r="AD790" s="69"/>
      <c r="AE790" s="69"/>
      <c r="AF790" s="69"/>
      <c r="AG790" s="69"/>
      <c r="AH790" s="69" t="s">
        <v>217</v>
      </c>
    </row>
    <row r="791" spans="2:34" ht="14.4">
      <c r="B791" s="27" t="e">
        <f>VLOOKUP(I791,raw_OCM!B:C,2,0)</f>
        <v>#N/A</v>
      </c>
      <c r="D791" t="b">
        <f t="shared" si="12"/>
        <v>0</v>
      </c>
      <c r="E791" s="27" t="str">
        <f>VLOOKUP(O791,'user list'!A:B,2,0)</f>
        <v>QCDRRMO</v>
      </c>
      <c r="F791" s="69" t="s">
        <v>1417</v>
      </c>
      <c r="G791" s="69" t="s">
        <v>43</v>
      </c>
      <c r="H791" s="171">
        <v>45810</v>
      </c>
      <c r="I791" s="69" t="s">
        <v>1418</v>
      </c>
      <c r="J791" s="69"/>
      <c r="K791" s="69"/>
      <c r="L791" s="69"/>
      <c r="M791" s="171">
        <v>45810</v>
      </c>
      <c r="N791" s="69" t="s">
        <v>784</v>
      </c>
      <c r="O791" s="69" t="s">
        <v>265</v>
      </c>
      <c r="P791" s="69">
        <v>1</v>
      </c>
      <c r="Q791" s="69" t="s">
        <v>1419</v>
      </c>
      <c r="R791" s="69"/>
      <c r="S791" s="69"/>
      <c r="T791" s="69"/>
      <c r="U791" s="69" t="s">
        <v>809</v>
      </c>
      <c r="V791" s="69"/>
      <c r="W791" s="69"/>
      <c r="X791" s="69"/>
      <c r="Y791" s="69"/>
      <c r="Z791" s="69"/>
      <c r="AA791" s="69"/>
      <c r="AB791" s="69"/>
      <c r="AC791" s="69"/>
      <c r="AD791" s="69"/>
      <c r="AE791" s="69"/>
      <c r="AF791" s="69"/>
      <c r="AG791" s="69"/>
      <c r="AH791" s="69" t="s">
        <v>265</v>
      </c>
    </row>
    <row r="792" spans="2:34" ht="14.4">
      <c r="B792" s="27" t="e">
        <f>VLOOKUP(I792,raw_OCM!B:C,2,0)</f>
        <v>#N/A</v>
      </c>
      <c r="D792" t="b">
        <f t="shared" si="12"/>
        <v>0</v>
      </c>
      <c r="E792" s="27" t="str">
        <f>VLOOKUP(O792,'user list'!A:B,2,0)</f>
        <v>QCEAU</v>
      </c>
      <c r="F792" s="69" t="s">
        <v>1420</v>
      </c>
      <c r="G792" s="69" t="s">
        <v>1421</v>
      </c>
      <c r="H792" s="171">
        <v>45810</v>
      </c>
      <c r="I792" s="69" t="s">
        <v>1422</v>
      </c>
      <c r="J792" s="69"/>
      <c r="K792" s="69"/>
      <c r="L792" s="69"/>
      <c r="M792" s="171">
        <v>45810</v>
      </c>
      <c r="N792" s="69" t="s">
        <v>784</v>
      </c>
      <c r="O792" s="69" t="s">
        <v>266</v>
      </c>
      <c r="P792" s="69">
        <v>1</v>
      </c>
      <c r="Q792" s="69"/>
      <c r="R792" s="69"/>
      <c r="S792" s="69" t="s">
        <v>805</v>
      </c>
      <c r="T792" s="69" t="s">
        <v>806</v>
      </c>
      <c r="U792" s="69"/>
      <c r="V792" s="69"/>
      <c r="W792" s="69"/>
      <c r="X792" s="69"/>
      <c r="Y792" s="69"/>
      <c r="Z792" s="69"/>
      <c r="AA792" s="69"/>
      <c r="AB792" s="69"/>
      <c r="AC792" s="69"/>
      <c r="AD792" s="69"/>
      <c r="AE792" s="69"/>
      <c r="AF792" s="69"/>
      <c r="AG792" s="69"/>
      <c r="AH792" s="69" t="s">
        <v>256</v>
      </c>
    </row>
    <row r="793" spans="2:34" ht="14.4">
      <c r="B793" s="27" t="str">
        <f>VLOOKUP(I793,raw_OCM!B:C,2,0)</f>
        <v>other dept</v>
      </c>
      <c r="D793" t="b">
        <f t="shared" si="12"/>
        <v>0</v>
      </c>
      <c r="E793" s="27" t="str">
        <f>VLOOKUP(O793,'user list'!A:B,2,0)</f>
        <v>OCA</v>
      </c>
      <c r="F793" s="69" t="s">
        <v>769</v>
      </c>
      <c r="G793" s="69" t="s">
        <v>749</v>
      </c>
      <c r="H793" s="171">
        <v>45810</v>
      </c>
      <c r="I793" s="69" t="s">
        <v>770</v>
      </c>
      <c r="J793" s="69"/>
      <c r="K793" s="69"/>
      <c r="L793" s="69"/>
      <c r="M793" s="171">
        <v>45810</v>
      </c>
      <c r="N793" s="69" t="s">
        <v>1707</v>
      </c>
      <c r="O793" s="69" t="s">
        <v>225</v>
      </c>
      <c r="P793" s="69">
        <v>1</v>
      </c>
      <c r="Q793" s="69"/>
      <c r="R793" s="69"/>
      <c r="S793" s="69"/>
      <c r="T793" s="69"/>
      <c r="U793" s="69" t="s">
        <v>809</v>
      </c>
      <c r="V793" s="69" t="s">
        <v>134</v>
      </c>
      <c r="W793" s="69"/>
      <c r="X793" s="69" t="s">
        <v>751</v>
      </c>
      <c r="Y793" s="69" t="s">
        <v>363</v>
      </c>
      <c r="Z793" s="69" t="s">
        <v>324</v>
      </c>
      <c r="AA793" s="69"/>
      <c r="AB793" s="69"/>
      <c r="AC793" s="69" t="s">
        <v>375</v>
      </c>
      <c r="AD793" s="69"/>
      <c r="AE793" s="69"/>
      <c r="AF793" s="69" t="s">
        <v>43</v>
      </c>
      <c r="AG793" s="69"/>
      <c r="AH793" s="69" t="s">
        <v>194</v>
      </c>
    </row>
    <row r="794" spans="2:34" ht="14.4">
      <c r="B794" s="27" t="e">
        <f>VLOOKUP(I794,raw_OCM!B:C,2,0)</f>
        <v>#N/A</v>
      </c>
      <c r="D794" t="b">
        <f t="shared" si="12"/>
        <v>0</v>
      </c>
      <c r="E794" s="27" t="str">
        <f>VLOOKUP(O794,'user list'!A:B,2,0)</f>
        <v>DOE</v>
      </c>
      <c r="F794" s="69" t="s">
        <v>1672</v>
      </c>
      <c r="G794" s="69" t="s">
        <v>69</v>
      </c>
      <c r="H794" s="171">
        <v>45810</v>
      </c>
      <c r="I794" s="69" t="s">
        <v>1376</v>
      </c>
      <c r="J794" s="69"/>
      <c r="K794" s="69"/>
      <c r="L794" s="69"/>
      <c r="M794" s="171">
        <v>45810</v>
      </c>
      <c r="N794" s="69" t="s">
        <v>1433</v>
      </c>
      <c r="O794" s="69" t="s">
        <v>212</v>
      </c>
      <c r="P794" s="69">
        <v>1</v>
      </c>
      <c r="Q794" s="69" t="s">
        <v>1673</v>
      </c>
      <c r="R794" s="69"/>
      <c r="S794" s="69" t="s">
        <v>792</v>
      </c>
      <c r="T794" s="69"/>
      <c r="U794" s="69" t="s">
        <v>787</v>
      </c>
      <c r="V794" s="69"/>
      <c r="W794" s="69"/>
      <c r="X794" s="69"/>
      <c r="Y794" s="69"/>
      <c r="Z794" s="69"/>
      <c r="AA794" s="69"/>
      <c r="AB794" s="69"/>
      <c r="AC794" s="69"/>
      <c r="AD794" s="69"/>
      <c r="AE794" s="69"/>
      <c r="AF794" s="69"/>
      <c r="AG794" s="69"/>
      <c r="AH794" s="69"/>
    </row>
    <row r="795" spans="2:34" ht="14.4">
      <c r="B795" s="27" t="e">
        <f>VLOOKUP(I795,raw_OCM!B:C,2,0)</f>
        <v>#N/A</v>
      </c>
      <c r="D795" t="b">
        <f t="shared" si="12"/>
        <v>0</v>
      </c>
      <c r="E795" s="27" t="str">
        <f>VLOOKUP(O795,'user list'!A:B,2,0)</f>
        <v>ITDD</v>
      </c>
      <c r="F795" s="69" t="s">
        <v>1423</v>
      </c>
      <c r="G795" s="69" t="s">
        <v>129</v>
      </c>
      <c r="H795" s="171">
        <v>45807</v>
      </c>
      <c r="I795" s="69" t="s">
        <v>1354</v>
      </c>
      <c r="J795" s="69"/>
      <c r="K795" s="69"/>
      <c r="L795" s="69"/>
      <c r="M795" s="171">
        <v>45810</v>
      </c>
      <c r="N795" s="69" t="s">
        <v>784</v>
      </c>
      <c r="O795" s="69" t="s">
        <v>219</v>
      </c>
      <c r="P795" s="69">
        <v>1</v>
      </c>
      <c r="Q795" s="69"/>
      <c r="R795" s="69"/>
      <c r="S795" s="69" t="s">
        <v>805</v>
      </c>
      <c r="T795" s="69" t="s">
        <v>824</v>
      </c>
      <c r="U795" s="69"/>
      <c r="V795" s="69"/>
      <c r="W795" s="69"/>
      <c r="X795" s="69"/>
      <c r="Y795" s="69"/>
      <c r="Z795" s="69"/>
      <c r="AA795" s="69"/>
      <c r="AB795" s="69"/>
      <c r="AC795" s="69"/>
      <c r="AD795" s="69"/>
      <c r="AE795" s="69"/>
      <c r="AF795" s="69"/>
      <c r="AG795" s="69"/>
      <c r="AH795" s="69" t="s">
        <v>219</v>
      </c>
    </row>
    <row r="796" spans="2:34" ht="14.4">
      <c r="B796" s="27" t="e">
        <f>VLOOKUP(I796,raw_OCM!B:C,2,0)</f>
        <v>#N/A</v>
      </c>
      <c r="D796" t="b">
        <f t="shared" si="12"/>
        <v>0</v>
      </c>
      <c r="E796" s="27" t="str">
        <f>VLOOKUP(O796,'user list'!A:B,2,0)</f>
        <v>CTO</v>
      </c>
      <c r="F796" s="69" t="s">
        <v>1674</v>
      </c>
      <c r="G796" s="69" t="s">
        <v>1497</v>
      </c>
      <c r="H796" s="171">
        <v>45810</v>
      </c>
      <c r="I796" s="69" t="s">
        <v>1875</v>
      </c>
      <c r="J796" s="69"/>
      <c r="K796" s="69"/>
      <c r="L796" s="69" t="s">
        <v>874</v>
      </c>
      <c r="M796" s="171">
        <v>45810</v>
      </c>
      <c r="N796" s="69" t="s">
        <v>1876</v>
      </c>
      <c r="O796" s="69" t="s">
        <v>207</v>
      </c>
      <c r="P796" s="69"/>
      <c r="Q796" s="69"/>
      <c r="R796" s="69"/>
      <c r="S796" s="69" t="s">
        <v>785</v>
      </c>
      <c r="T796" s="69"/>
      <c r="U796" s="69" t="s">
        <v>809</v>
      </c>
      <c r="V796" s="69"/>
      <c r="W796" s="69"/>
      <c r="X796" s="69"/>
      <c r="Y796" s="69"/>
      <c r="Z796" s="69"/>
      <c r="AA796" s="69"/>
      <c r="AB796" s="69"/>
      <c r="AC796" s="69"/>
      <c r="AD796" s="69"/>
      <c r="AE796" s="69"/>
      <c r="AF796" s="69"/>
      <c r="AG796" s="69"/>
      <c r="AH796" s="69"/>
    </row>
    <row r="797" spans="2:34" ht="14.4">
      <c r="B797" s="27" t="e">
        <f>VLOOKUP(I797,raw_OCM!B:C,2,0)</f>
        <v>#N/A</v>
      </c>
      <c r="D797" t="b">
        <f t="shared" si="12"/>
        <v>0</v>
      </c>
      <c r="E797" s="27" t="str">
        <f>VLOOKUP(O797,'user list'!A:B,2,0)</f>
        <v>CTO</v>
      </c>
      <c r="F797" s="69" t="s">
        <v>1674</v>
      </c>
      <c r="G797" s="69" t="s">
        <v>1497</v>
      </c>
      <c r="H797" s="171">
        <v>45810</v>
      </c>
      <c r="I797" s="69" t="s">
        <v>1875</v>
      </c>
      <c r="J797" s="69"/>
      <c r="K797" s="69"/>
      <c r="L797" s="69" t="s">
        <v>874</v>
      </c>
      <c r="M797" s="171">
        <v>45810</v>
      </c>
      <c r="N797" s="69" t="s">
        <v>1876</v>
      </c>
      <c r="O797" s="69" t="s">
        <v>207</v>
      </c>
      <c r="P797" s="69"/>
      <c r="Q797" s="69"/>
      <c r="R797" s="69" t="s">
        <v>207</v>
      </c>
      <c r="S797" s="69" t="s">
        <v>785</v>
      </c>
      <c r="T797" s="69"/>
      <c r="U797" s="69" t="s">
        <v>809</v>
      </c>
      <c r="V797" s="69"/>
      <c r="W797" s="69"/>
      <c r="X797" s="69"/>
      <c r="Y797" s="69"/>
      <c r="Z797" s="69"/>
      <c r="AA797" s="69"/>
      <c r="AB797" s="69"/>
      <c r="AC797" s="69"/>
      <c r="AD797" s="69"/>
      <c r="AE797" s="69"/>
      <c r="AF797" s="69"/>
      <c r="AG797" s="69"/>
      <c r="AH797" s="69"/>
    </row>
    <row r="798" spans="2:34" ht="14.4">
      <c r="B798" s="27" t="e">
        <f>VLOOKUP(I798,raw_OCM!B:C,2,0)</f>
        <v>#N/A</v>
      </c>
      <c r="D798" t="b">
        <f t="shared" si="12"/>
        <v>0</v>
      </c>
      <c r="E798" s="27" t="str">
        <f>VLOOKUP(O798,'user list'!A:B,2,0)</f>
        <v>CTO</v>
      </c>
      <c r="F798" s="69" t="s">
        <v>1674</v>
      </c>
      <c r="G798" s="69" t="s">
        <v>1497</v>
      </c>
      <c r="H798" s="171">
        <v>45810</v>
      </c>
      <c r="I798" s="69" t="s">
        <v>1379</v>
      </c>
      <c r="J798" s="69"/>
      <c r="K798" s="69"/>
      <c r="L798" s="69"/>
      <c r="M798" s="171">
        <v>45810</v>
      </c>
      <c r="N798" s="69" t="s">
        <v>1433</v>
      </c>
      <c r="O798" s="69" t="s">
        <v>207</v>
      </c>
      <c r="P798" s="69">
        <v>1</v>
      </c>
      <c r="Q798" s="69"/>
      <c r="R798" s="69" t="s">
        <v>207</v>
      </c>
      <c r="S798" s="69" t="s">
        <v>785</v>
      </c>
      <c r="T798" s="69"/>
      <c r="U798" s="69" t="s">
        <v>809</v>
      </c>
      <c r="V798" s="69"/>
      <c r="W798" s="69"/>
      <c r="X798" s="69"/>
      <c r="Y798" s="69"/>
      <c r="Z798" s="69"/>
      <c r="AA798" s="69"/>
      <c r="AB798" s="69"/>
      <c r="AC798" s="69"/>
      <c r="AD798" s="69"/>
      <c r="AE798" s="69"/>
      <c r="AF798" s="69"/>
      <c r="AG798" s="69"/>
      <c r="AH798" s="69"/>
    </row>
    <row r="799" spans="2:34" ht="14.4">
      <c r="B799" s="27" t="e">
        <f>VLOOKUP(I799,raw_OCM!B:C,2,0)</f>
        <v>#N/A</v>
      </c>
      <c r="D799" t="b">
        <f t="shared" si="12"/>
        <v>0</v>
      </c>
      <c r="E799" s="27" t="str">
        <f>VLOOKUP(O799,'user list'!A:B,2,0)</f>
        <v>MDAD</v>
      </c>
      <c r="F799" s="69" t="s">
        <v>1877</v>
      </c>
      <c r="G799" s="69" t="s">
        <v>42</v>
      </c>
      <c r="H799" s="171">
        <v>45806</v>
      </c>
      <c r="I799" s="69" t="s">
        <v>1878</v>
      </c>
      <c r="J799" s="69" t="s">
        <v>1394</v>
      </c>
      <c r="K799" s="69"/>
      <c r="L799" s="69" t="s">
        <v>1720</v>
      </c>
      <c r="M799" s="171">
        <v>45810</v>
      </c>
      <c r="N799" s="69" t="s">
        <v>784</v>
      </c>
      <c r="O799" s="69" t="s">
        <v>223</v>
      </c>
      <c r="P799" s="69">
        <v>707</v>
      </c>
      <c r="Q799" s="69"/>
      <c r="R799" s="69"/>
      <c r="S799" s="69"/>
      <c r="T799" s="69"/>
      <c r="U799" s="69" t="s">
        <v>809</v>
      </c>
      <c r="V799" s="69"/>
      <c r="W799" s="69"/>
      <c r="X799" s="69"/>
      <c r="Y799" s="69"/>
      <c r="Z799" s="69"/>
      <c r="AA799" s="69"/>
      <c r="AB799" s="69"/>
      <c r="AC799" s="69"/>
      <c r="AD799" s="69"/>
      <c r="AE799" s="69"/>
      <c r="AF799" s="69"/>
      <c r="AG799" s="69"/>
      <c r="AH799" s="69" t="s">
        <v>224</v>
      </c>
    </row>
    <row r="800" spans="2:34" ht="14.4">
      <c r="B800" s="27" t="e">
        <f>VLOOKUP(I800,raw_OCM!B:C,2,0)</f>
        <v>#N/A</v>
      </c>
      <c r="D800" t="b">
        <f t="shared" si="12"/>
        <v>0</v>
      </c>
      <c r="E800" s="27" t="str">
        <f>VLOOKUP(O800,'user list'!A:B,2,0)</f>
        <v>MDAD</v>
      </c>
      <c r="F800" s="69" t="s">
        <v>1424</v>
      </c>
      <c r="G800" s="69" t="s">
        <v>1425</v>
      </c>
      <c r="H800" s="171">
        <v>45807</v>
      </c>
      <c r="I800" s="69" t="s">
        <v>1358</v>
      </c>
      <c r="J800" s="69"/>
      <c r="K800" s="69"/>
      <c r="L800" s="69"/>
      <c r="M800" s="171">
        <v>45810</v>
      </c>
      <c r="N800" s="69" t="s">
        <v>784</v>
      </c>
      <c r="O800" s="69" t="s">
        <v>223</v>
      </c>
      <c r="P800" s="69">
        <v>1</v>
      </c>
      <c r="Q800" s="69"/>
      <c r="R800" s="69"/>
      <c r="S800" s="69" t="s">
        <v>828</v>
      </c>
      <c r="T800" s="69"/>
      <c r="U800" s="69" t="s">
        <v>809</v>
      </c>
      <c r="V800" s="69"/>
      <c r="W800" s="69"/>
      <c r="X800" s="69"/>
      <c r="Y800" s="69"/>
      <c r="Z800" s="69"/>
      <c r="AA800" s="69"/>
      <c r="AB800" s="69"/>
      <c r="AC800" s="69"/>
      <c r="AD800" s="69"/>
      <c r="AE800" s="69"/>
      <c r="AF800" s="69"/>
      <c r="AG800" s="69"/>
      <c r="AH800" s="69" t="s">
        <v>212</v>
      </c>
    </row>
    <row r="801" spans="2:34" ht="14.4">
      <c r="B801" s="27" t="e">
        <f>VLOOKUP(I801,raw_OCM!B:C,2,0)</f>
        <v>#N/A</v>
      </c>
      <c r="D801" t="b">
        <f t="shared" si="12"/>
        <v>0</v>
      </c>
      <c r="E801" s="27" t="str">
        <f>VLOOKUP(O801,'user list'!A:B,2,0)</f>
        <v>ITDD</v>
      </c>
      <c r="F801" s="69" t="s">
        <v>1675</v>
      </c>
      <c r="G801" s="69" t="s">
        <v>1676</v>
      </c>
      <c r="H801" s="171">
        <v>45808</v>
      </c>
      <c r="I801" s="69" t="s">
        <v>1371</v>
      </c>
      <c r="J801" s="69"/>
      <c r="K801" s="69"/>
      <c r="L801" s="69"/>
      <c r="M801" s="171">
        <v>45810</v>
      </c>
      <c r="N801" s="69" t="s">
        <v>1433</v>
      </c>
      <c r="O801" s="69" t="s">
        <v>219</v>
      </c>
      <c r="P801" s="69">
        <v>1</v>
      </c>
      <c r="Q801" s="69"/>
      <c r="R801" s="69"/>
      <c r="S801" s="69" t="s">
        <v>889</v>
      </c>
      <c r="T801" s="69" t="s">
        <v>890</v>
      </c>
      <c r="U801" s="69"/>
      <c r="V801" s="69"/>
      <c r="W801" s="69"/>
      <c r="X801" s="69"/>
      <c r="Y801" s="69"/>
      <c r="Z801" s="69"/>
      <c r="AA801" s="69"/>
      <c r="AB801" s="69"/>
      <c r="AC801" s="69"/>
      <c r="AD801" s="69"/>
      <c r="AE801" s="69"/>
      <c r="AF801" s="69"/>
      <c r="AG801" s="69"/>
      <c r="AH801" s="69"/>
    </row>
    <row r="802" spans="2:34" ht="14.4">
      <c r="B802" s="27" t="e">
        <f>VLOOKUP(I802,raw_OCM!B:C,2,0)</f>
        <v>#N/A</v>
      </c>
      <c r="D802" t="b">
        <f t="shared" si="12"/>
        <v>0</v>
      </c>
      <c r="E802" s="27" t="str">
        <f>VLOOKUP(O802,'user list'!A:B,2,0)</f>
        <v>CREMCO</v>
      </c>
      <c r="F802" s="69" t="s">
        <v>1426</v>
      </c>
      <c r="G802" s="69" t="s">
        <v>65</v>
      </c>
      <c r="H802" s="171">
        <v>45810</v>
      </c>
      <c r="I802" s="69" t="s">
        <v>1386</v>
      </c>
      <c r="J802" s="69"/>
      <c r="K802" s="69"/>
      <c r="L802" s="69"/>
      <c r="M802" s="171">
        <v>45810</v>
      </c>
      <c r="N802" s="69" t="s">
        <v>784</v>
      </c>
      <c r="O802" s="69" t="s">
        <v>206</v>
      </c>
      <c r="P802" s="69">
        <v>1</v>
      </c>
      <c r="Q802" s="69" t="s">
        <v>1427</v>
      </c>
      <c r="R802" s="69"/>
      <c r="S802" s="69" t="s">
        <v>805</v>
      </c>
      <c r="T802" s="69" t="s">
        <v>806</v>
      </c>
      <c r="U802" s="69" t="s">
        <v>809</v>
      </c>
      <c r="V802" s="69"/>
      <c r="W802" s="69"/>
      <c r="X802" s="69"/>
      <c r="Y802" s="69"/>
      <c r="Z802" s="69"/>
      <c r="AA802" s="69"/>
      <c r="AB802" s="69"/>
      <c r="AC802" s="69"/>
      <c r="AD802" s="69"/>
      <c r="AE802" s="69"/>
      <c r="AF802" s="69"/>
      <c r="AG802" s="69"/>
      <c r="AH802" s="69" t="s">
        <v>279</v>
      </c>
    </row>
    <row r="803" spans="2:34" ht="14.4">
      <c r="B803" s="27" t="e">
        <f>VLOOKUP(I803,raw_OCM!B:C,2,0)</f>
        <v>#N/A</v>
      </c>
      <c r="D803" t="b">
        <f t="shared" si="12"/>
        <v>0</v>
      </c>
      <c r="E803" s="27" t="str">
        <f>VLOOKUP(O803,'user list'!A:B,2,0)</f>
        <v>DOE</v>
      </c>
      <c r="F803" s="69" t="s">
        <v>1677</v>
      </c>
      <c r="G803" s="69" t="s">
        <v>69</v>
      </c>
      <c r="H803" s="171">
        <v>45810</v>
      </c>
      <c r="I803" s="69" t="s">
        <v>1678</v>
      </c>
      <c r="J803" s="69"/>
      <c r="K803" s="69"/>
      <c r="L803" s="69"/>
      <c r="M803" s="171">
        <v>45810</v>
      </c>
      <c r="N803" s="69" t="s">
        <v>1433</v>
      </c>
      <c r="O803" s="69" t="s">
        <v>212</v>
      </c>
      <c r="P803" s="69">
        <v>1</v>
      </c>
      <c r="Q803" s="69"/>
      <c r="R803" s="69"/>
      <c r="S803" s="69" t="s">
        <v>785</v>
      </c>
      <c r="T803" s="69"/>
      <c r="U803" s="69"/>
      <c r="V803" s="69"/>
      <c r="W803" s="69"/>
      <c r="X803" s="69"/>
      <c r="Y803" s="69"/>
      <c r="Z803" s="69"/>
      <c r="AA803" s="69"/>
      <c r="AB803" s="69"/>
      <c r="AC803" s="69"/>
      <c r="AD803" s="69"/>
      <c r="AE803" s="69"/>
      <c r="AF803" s="69"/>
      <c r="AG803" s="69"/>
      <c r="AH803" s="69"/>
    </row>
    <row r="804" spans="2:34" ht="14.4">
      <c r="B804" s="27" t="str">
        <f>VLOOKUP(I804,raw_OCM!B:C,2,0)</f>
        <v>other dept</v>
      </c>
      <c r="D804" t="b">
        <f t="shared" si="12"/>
        <v>0</v>
      </c>
      <c r="E804" s="27" t="str">
        <f>VLOOKUP(O804,'user list'!A:B,2,0)</f>
        <v>OCA</v>
      </c>
      <c r="F804" s="69" t="s">
        <v>748</v>
      </c>
      <c r="G804" s="69" t="s">
        <v>749</v>
      </c>
      <c r="H804" s="171">
        <v>45810</v>
      </c>
      <c r="I804" s="69" t="s">
        <v>750</v>
      </c>
      <c r="J804" s="69"/>
      <c r="K804" s="69"/>
      <c r="L804" s="69"/>
      <c r="M804" s="171">
        <v>45810</v>
      </c>
      <c r="N804" s="69" t="s">
        <v>1707</v>
      </c>
      <c r="O804" s="69" t="s">
        <v>225</v>
      </c>
      <c r="P804" s="69"/>
      <c r="Q804" s="69"/>
      <c r="R804" s="69"/>
      <c r="S804" s="69"/>
      <c r="T804" s="69"/>
      <c r="U804" s="69"/>
      <c r="V804" s="69" t="s">
        <v>134</v>
      </c>
      <c r="W804" s="69"/>
      <c r="X804" s="69" t="s">
        <v>751</v>
      </c>
      <c r="Y804" s="69" t="s">
        <v>363</v>
      </c>
      <c r="Z804" s="69" t="s">
        <v>324</v>
      </c>
      <c r="AA804" s="69"/>
      <c r="AB804" s="69"/>
      <c r="AC804" s="69" t="s">
        <v>375</v>
      </c>
      <c r="AD804" s="69"/>
      <c r="AE804" s="69"/>
      <c r="AF804" s="69" t="s">
        <v>43</v>
      </c>
      <c r="AG804" s="69"/>
      <c r="AH804" s="69" t="s">
        <v>214</v>
      </c>
    </row>
    <row r="805" spans="2:34" ht="14.4">
      <c r="B805" s="27" t="str">
        <f>VLOOKUP(I805,raw_OCM!B:C,2,0)</f>
        <v>other dept</v>
      </c>
      <c r="D805" t="b">
        <f t="shared" si="12"/>
        <v>0</v>
      </c>
      <c r="E805" s="27" t="str">
        <f>VLOOKUP(O805,'user list'!A:B,2,0)</f>
        <v>OCA</v>
      </c>
      <c r="F805" s="69" t="s">
        <v>1679</v>
      </c>
      <c r="G805" s="69" t="s">
        <v>749</v>
      </c>
      <c r="H805" s="171">
        <v>45810</v>
      </c>
      <c r="I805" s="69" t="s">
        <v>750</v>
      </c>
      <c r="J805" s="69"/>
      <c r="K805" s="69"/>
      <c r="L805" s="69"/>
      <c r="M805" s="171">
        <v>45810</v>
      </c>
      <c r="N805" s="69" t="s">
        <v>1433</v>
      </c>
      <c r="O805" s="69" t="s">
        <v>225</v>
      </c>
      <c r="P805" s="69">
        <v>1</v>
      </c>
      <c r="Q805" s="69"/>
      <c r="R805" s="69" t="s">
        <v>160</v>
      </c>
      <c r="S805" s="69"/>
      <c r="T805" s="69"/>
      <c r="U805" s="69" t="s">
        <v>787</v>
      </c>
      <c r="V805" s="69"/>
      <c r="W805" s="69"/>
      <c r="X805" s="69"/>
      <c r="Y805" s="69"/>
      <c r="Z805" s="69"/>
      <c r="AA805" s="69"/>
      <c r="AB805" s="69"/>
      <c r="AC805" s="69"/>
      <c r="AD805" s="69"/>
      <c r="AE805" s="69"/>
      <c r="AF805" s="69"/>
      <c r="AG805" s="69"/>
      <c r="AH805" s="69"/>
    </row>
    <row r="806" spans="2:34" ht="14.4">
      <c r="B806" s="27" t="e">
        <f>VLOOKUP(I806,raw_OCM!B:C,2,0)</f>
        <v>#N/A</v>
      </c>
      <c r="D806" t="b">
        <f t="shared" si="12"/>
        <v>0</v>
      </c>
      <c r="E806" s="27" t="str">
        <f>VLOOKUP(O806,'user list'!A:B,2,0)</f>
        <v>OCA</v>
      </c>
      <c r="F806" s="69" t="s">
        <v>1680</v>
      </c>
      <c r="G806" s="69" t="s">
        <v>749</v>
      </c>
      <c r="H806" s="171">
        <v>45810</v>
      </c>
      <c r="I806" s="69" t="s">
        <v>1681</v>
      </c>
      <c r="J806" s="69"/>
      <c r="K806" s="69"/>
      <c r="L806" s="69"/>
      <c r="M806" s="171">
        <v>45810</v>
      </c>
      <c r="N806" s="69" t="s">
        <v>1433</v>
      </c>
      <c r="O806" s="69" t="s">
        <v>225</v>
      </c>
      <c r="P806" s="69">
        <v>1</v>
      </c>
      <c r="Q806" s="69"/>
      <c r="R806" s="69"/>
      <c r="S806" s="69"/>
      <c r="T806" s="69"/>
      <c r="U806" s="69" t="s">
        <v>787</v>
      </c>
      <c r="V806" s="69"/>
      <c r="W806" s="69"/>
      <c r="X806" s="69"/>
      <c r="Y806" s="69"/>
      <c r="Z806" s="69"/>
      <c r="AA806" s="69"/>
      <c r="AB806" s="69"/>
      <c r="AC806" s="69"/>
      <c r="AD806" s="69"/>
      <c r="AE806" s="69"/>
      <c r="AF806" s="69"/>
      <c r="AG806" s="69"/>
      <c r="AH806" s="69"/>
    </row>
    <row r="807" spans="2:34" ht="14.4">
      <c r="B807" s="27" t="e">
        <f>VLOOKUP(I807,raw_OCM!B:C,2,0)</f>
        <v>#N/A</v>
      </c>
      <c r="D807" t="b">
        <f t="shared" si="12"/>
        <v>0</v>
      </c>
      <c r="E807" s="27" t="str">
        <f>VLOOKUP(O807,'user list'!A:B,2,0)</f>
        <v>MDAD</v>
      </c>
      <c r="F807" s="69" t="s">
        <v>1428</v>
      </c>
      <c r="G807" s="69" t="s">
        <v>1429</v>
      </c>
      <c r="H807" s="171">
        <v>45806</v>
      </c>
      <c r="I807" s="69" t="s">
        <v>1394</v>
      </c>
      <c r="J807" s="69"/>
      <c r="K807" s="69"/>
      <c r="L807" s="69"/>
      <c r="M807" s="171">
        <v>45810</v>
      </c>
      <c r="N807" s="69" t="s">
        <v>784</v>
      </c>
      <c r="O807" s="69" t="s">
        <v>223</v>
      </c>
      <c r="P807" s="69">
        <v>2</v>
      </c>
      <c r="Q807" s="69" t="s">
        <v>1430</v>
      </c>
      <c r="R807" s="69"/>
      <c r="S807" s="69" t="s">
        <v>785</v>
      </c>
      <c r="T807" s="69"/>
      <c r="U807" s="69" t="s">
        <v>809</v>
      </c>
      <c r="V807" s="69"/>
      <c r="W807" s="69"/>
      <c r="X807" s="69"/>
      <c r="Y807" s="69"/>
      <c r="Z807" s="69"/>
      <c r="AA807" s="69"/>
      <c r="AB807" s="69"/>
      <c r="AC807" s="69"/>
      <c r="AD807" s="69"/>
      <c r="AE807" s="69"/>
      <c r="AF807" s="69"/>
      <c r="AG807" s="69"/>
      <c r="AH807" s="69" t="s">
        <v>262</v>
      </c>
    </row>
    <row r="808" spans="2:34" ht="14.4">
      <c r="B808" s="27" t="e">
        <f>VLOOKUP(I808,raw_OCM!B:C,2,0)</f>
        <v>#N/A</v>
      </c>
      <c r="D808" t="e">
        <f t="shared" si="12"/>
        <v>#N/A</v>
      </c>
      <c r="E808" s="27" t="e">
        <f>VLOOKUP(O808,'user list'!A:B,2,0)</f>
        <v>#N/A</v>
      </c>
    </row>
    <row r="809" spans="2:34" ht="14.4">
      <c r="B809" s="27" t="e">
        <f>VLOOKUP(I809,raw_OCM!B:C,2,0)</f>
        <v>#N/A</v>
      </c>
      <c r="D809" t="e">
        <f t="shared" si="12"/>
        <v>#N/A</v>
      </c>
      <c r="E809" s="27" t="e">
        <f>VLOOKUP(O809,'user list'!A:B,2,0)</f>
        <v>#N/A</v>
      </c>
    </row>
    <row r="810" spans="2:34" ht="14.4">
      <c r="B810" s="27" t="e">
        <f>VLOOKUP(I810,raw_OCM!B:C,2,0)</f>
        <v>#N/A</v>
      </c>
      <c r="D810" t="e">
        <f t="shared" si="12"/>
        <v>#N/A</v>
      </c>
      <c r="E810" s="27" t="e">
        <f>VLOOKUP(O810,'user list'!A:B,2,0)</f>
        <v>#N/A</v>
      </c>
    </row>
    <row r="811" spans="2:34" ht="14.4">
      <c r="B811" s="27" t="e">
        <f>VLOOKUP(I811,raw_OCM!B:C,2,0)</f>
        <v>#N/A</v>
      </c>
      <c r="D811" t="e">
        <f t="shared" si="12"/>
        <v>#N/A</v>
      </c>
      <c r="E811" s="27" t="e">
        <f>VLOOKUP(O811,'user list'!A:B,2,0)</f>
        <v>#N/A</v>
      </c>
    </row>
    <row r="812" spans="2:34" ht="14.4">
      <c r="B812" s="27" t="e">
        <f>VLOOKUP(I812,raw_OCM!B:C,2,0)</f>
        <v>#N/A</v>
      </c>
      <c r="D812" t="e">
        <f t="shared" si="12"/>
        <v>#N/A</v>
      </c>
      <c r="E812" s="27" t="e">
        <f>VLOOKUP(O812,'user list'!A:B,2,0)</f>
        <v>#N/A</v>
      </c>
    </row>
    <row r="813" spans="2:34" ht="14.4">
      <c r="B813" s="27" t="e">
        <f>VLOOKUP(I813,raw_OCM!B:C,2,0)</f>
        <v>#N/A</v>
      </c>
      <c r="D813" t="e">
        <f t="shared" si="12"/>
        <v>#N/A</v>
      </c>
      <c r="E813" s="27" t="e">
        <f>VLOOKUP(O813,'user list'!A:B,2,0)</f>
        <v>#N/A</v>
      </c>
    </row>
    <row r="814" spans="2:34" ht="14.4">
      <c r="B814" s="27" t="e">
        <f>VLOOKUP(I814,raw_OCM!B:C,2,0)</f>
        <v>#N/A</v>
      </c>
      <c r="D814" t="e">
        <f t="shared" si="12"/>
        <v>#N/A</v>
      </c>
      <c r="E814" s="27" t="e">
        <f>VLOOKUP(O814,'user list'!A:B,2,0)</f>
        <v>#N/A</v>
      </c>
    </row>
    <row r="815" spans="2:34" ht="14.4">
      <c r="B815" s="27" t="e">
        <f>VLOOKUP(I815,raw_OCM!B:C,2,0)</f>
        <v>#N/A</v>
      </c>
      <c r="D815" t="e">
        <f t="shared" si="12"/>
        <v>#N/A</v>
      </c>
      <c r="E815" s="27" t="e">
        <f>VLOOKUP(O815,'user list'!A:B,2,0)</f>
        <v>#N/A</v>
      </c>
    </row>
    <row r="816" spans="2:34" ht="14.4">
      <c r="B816" s="27" t="e">
        <f>VLOOKUP(I816,raw_OCM!B:C,2,0)</f>
        <v>#N/A</v>
      </c>
      <c r="D816" t="e">
        <f t="shared" si="12"/>
        <v>#N/A</v>
      </c>
      <c r="E816" s="27" t="e">
        <f>VLOOKUP(O816,'user list'!A:B,2,0)</f>
        <v>#N/A</v>
      </c>
    </row>
    <row r="817" spans="2:5" ht="14.4">
      <c r="B817" s="27" t="e">
        <f>VLOOKUP(I817,raw_OCM!B:C,2,0)</f>
        <v>#N/A</v>
      </c>
      <c r="D817" t="e">
        <f t="shared" si="12"/>
        <v>#N/A</v>
      </c>
      <c r="E817" s="27" t="e">
        <f>VLOOKUP(O817,'user list'!A:B,2,0)</f>
        <v>#N/A</v>
      </c>
    </row>
    <row r="818" spans="2:5" ht="14.4">
      <c r="B818" s="27" t="e">
        <f>VLOOKUP(I818,raw_OCM!B:C,2,0)</f>
        <v>#N/A</v>
      </c>
      <c r="D818" t="e">
        <f t="shared" si="12"/>
        <v>#N/A</v>
      </c>
      <c r="E818" s="27" t="e">
        <f>VLOOKUP(O818,'user list'!A:B,2,0)</f>
        <v>#N/A</v>
      </c>
    </row>
    <row r="819" spans="2:5" ht="14.4">
      <c r="B819" s="27" t="e">
        <f>VLOOKUP(I819,raw_OCM!B:C,2,0)</f>
        <v>#N/A</v>
      </c>
      <c r="D819" t="e">
        <f t="shared" si="12"/>
        <v>#N/A</v>
      </c>
      <c r="E819" s="27" t="e">
        <f>VLOOKUP(O819,'user list'!A:B,2,0)</f>
        <v>#N/A</v>
      </c>
    </row>
    <row r="820" spans="2:5" ht="14.4">
      <c r="B820" s="27" t="e">
        <f>VLOOKUP(I820,raw_OCM!B:C,2,0)</f>
        <v>#N/A</v>
      </c>
      <c r="D820" t="e">
        <f t="shared" si="12"/>
        <v>#N/A</v>
      </c>
      <c r="E820" s="27" t="e">
        <f>VLOOKUP(O820,'user list'!A:B,2,0)</f>
        <v>#N/A</v>
      </c>
    </row>
    <row r="821" spans="2:5" ht="14.4">
      <c r="B821" s="27" t="e">
        <f>VLOOKUP(I821,raw_OCM!B:C,2,0)</f>
        <v>#N/A</v>
      </c>
      <c r="D821" t="e">
        <f t="shared" si="12"/>
        <v>#N/A</v>
      </c>
      <c r="E821" s="27" t="e">
        <f>VLOOKUP(O821,'user list'!A:B,2,0)</f>
        <v>#N/A</v>
      </c>
    </row>
    <row r="822" spans="2:5" ht="14.4">
      <c r="B822" s="27" t="e">
        <f>VLOOKUP(I822,raw_OCM!B:C,2,0)</f>
        <v>#N/A</v>
      </c>
      <c r="D822" t="e">
        <f t="shared" si="12"/>
        <v>#N/A</v>
      </c>
      <c r="E822" s="27" t="e">
        <f>VLOOKUP(O822,'user list'!A:B,2,0)</f>
        <v>#N/A</v>
      </c>
    </row>
    <row r="823" spans="2:5" ht="14.4">
      <c r="B823" s="27" t="e">
        <f>VLOOKUP(I823,raw_OCM!B:C,2,0)</f>
        <v>#N/A</v>
      </c>
      <c r="D823" t="e">
        <f t="shared" si="12"/>
        <v>#N/A</v>
      </c>
      <c r="E823" s="27" t="e">
        <f>VLOOKUP(O823,'user list'!A:B,2,0)</f>
        <v>#N/A</v>
      </c>
    </row>
    <row r="824" spans="2:5" ht="14.4">
      <c r="B824" s="27" t="e">
        <f>VLOOKUP(I824,raw_OCM!B:C,2,0)</f>
        <v>#N/A</v>
      </c>
      <c r="D824" t="e">
        <f t="shared" si="12"/>
        <v>#N/A</v>
      </c>
      <c r="E824" s="27" t="e">
        <f>VLOOKUP(O824,'user list'!A:B,2,0)</f>
        <v>#N/A</v>
      </c>
    </row>
    <row r="825" spans="2:5" ht="14.4">
      <c r="B825" s="27" t="e">
        <f>VLOOKUP(I825,raw_OCM!B:C,2,0)</f>
        <v>#N/A</v>
      </c>
      <c r="D825" t="e">
        <f t="shared" si="12"/>
        <v>#N/A</v>
      </c>
      <c r="E825" s="27" t="e">
        <f>VLOOKUP(O825,'user list'!A:B,2,0)</f>
        <v>#N/A</v>
      </c>
    </row>
    <row r="826" spans="2:5" ht="14.4">
      <c r="B826" s="27" t="e">
        <f>VLOOKUP(I826,raw_OCM!B:C,2,0)</f>
        <v>#N/A</v>
      </c>
      <c r="D826" t="e">
        <f t="shared" si="12"/>
        <v>#N/A</v>
      </c>
      <c r="E826" s="27" t="e">
        <f>VLOOKUP(O826,'user list'!A:B,2,0)</f>
        <v>#N/A</v>
      </c>
    </row>
    <row r="827" spans="2:5" ht="14.4">
      <c r="B827" s="27" t="e">
        <f>VLOOKUP(I827,raw_OCM!B:C,2,0)</f>
        <v>#N/A</v>
      </c>
      <c r="D827" t="e">
        <f t="shared" si="12"/>
        <v>#N/A</v>
      </c>
      <c r="E827" s="27" t="e">
        <f>VLOOKUP(O827,'user list'!A:B,2,0)</f>
        <v>#N/A</v>
      </c>
    </row>
    <row r="828" spans="2:5" ht="14.4">
      <c r="B828" s="27" t="e">
        <f>VLOOKUP(I828,raw_OCM!B:C,2,0)</f>
        <v>#N/A</v>
      </c>
      <c r="D828" t="e">
        <f t="shared" si="12"/>
        <v>#N/A</v>
      </c>
      <c r="E828" s="27" t="e">
        <f>VLOOKUP(O828,'user list'!A:B,2,0)</f>
        <v>#N/A</v>
      </c>
    </row>
    <row r="829" spans="2:5" ht="14.4">
      <c r="B829" s="27" t="e">
        <f>VLOOKUP(I829,raw_OCM!B:C,2,0)</f>
        <v>#N/A</v>
      </c>
      <c r="D829" t="e">
        <f t="shared" si="12"/>
        <v>#N/A</v>
      </c>
      <c r="E829" s="27" t="e">
        <f>VLOOKUP(O829,'user list'!A:B,2,0)</f>
        <v>#N/A</v>
      </c>
    </row>
    <row r="830" spans="2:5" ht="14.4">
      <c r="B830" s="27" t="e">
        <f>VLOOKUP(I830,raw_OCM!B:C,2,0)</f>
        <v>#N/A</v>
      </c>
      <c r="D830" t="e">
        <f t="shared" si="12"/>
        <v>#N/A</v>
      </c>
      <c r="E830" s="27" t="e">
        <f>VLOOKUP(O830,'user list'!A:B,2,0)</f>
        <v>#N/A</v>
      </c>
    </row>
    <row r="831" spans="2:5" ht="14.4">
      <c r="B831" s="27" t="e">
        <f>VLOOKUP(I831,raw_OCM!B:C,2,0)</f>
        <v>#N/A</v>
      </c>
      <c r="D831" t="e">
        <f t="shared" si="12"/>
        <v>#N/A</v>
      </c>
      <c r="E831" s="27" t="e">
        <f>VLOOKUP(O831,'user list'!A:B,2,0)</f>
        <v>#N/A</v>
      </c>
    </row>
    <row r="832" spans="2:5" ht="14.4">
      <c r="B832" s="27" t="e">
        <f>VLOOKUP(I832,raw_OCM!B:C,2,0)</f>
        <v>#N/A</v>
      </c>
      <c r="D832" t="e">
        <f t="shared" si="12"/>
        <v>#N/A</v>
      </c>
      <c r="E832" s="27" t="e">
        <f>VLOOKUP(O832,'user list'!A:B,2,0)</f>
        <v>#N/A</v>
      </c>
    </row>
    <row r="833" spans="2:5" ht="14.4">
      <c r="B833" s="27" t="e">
        <f>VLOOKUP(I833,raw_OCM!B:C,2,0)</f>
        <v>#N/A</v>
      </c>
      <c r="D833" t="e">
        <f t="shared" si="12"/>
        <v>#N/A</v>
      </c>
      <c r="E833" s="27" t="e">
        <f>VLOOKUP(O833,'user list'!A:B,2,0)</f>
        <v>#N/A</v>
      </c>
    </row>
    <row r="834" spans="2:5" ht="14.4">
      <c r="B834" s="27" t="e">
        <f>VLOOKUP(I834,raw_OCM!B:C,2,0)</f>
        <v>#N/A</v>
      </c>
      <c r="D834" t="e">
        <f t="shared" si="12"/>
        <v>#N/A</v>
      </c>
      <c r="E834" s="27" t="e">
        <f>VLOOKUP(O834,'user list'!A:B,2,0)</f>
        <v>#N/A</v>
      </c>
    </row>
    <row r="835" spans="2:5" ht="14.4">
      <c r="B835" s="27" t="e">
        <f>VLOOKUP(I835,raw_OCM!B:C,2,0)</f>
        <v>#N/A</v>
      </c>
      <c r="D835" t="e">
        <f t="shared" si="12"/>
        <v>#N/A</v>
      </c>
      <c r="E835" s="27" t="e">
        <f>VLOOKUP(O835,'user list'!A:B,2,0)</f>
        <v>#N/A</v>
      </c>
    </row>
    <row r="836" spans="2:5" ht="14.4">
      <c r="B836" s="27" t="e">
        <f>VLOOKUP(I836,raw_OCM!B:C,2,0)</f>
        <v>#N/A</v>
      </c>
      <c r="D836" t="e">
        <f t="shared" si="12"/>
        <v>#N/A</v>
      </c>
      <c r="E836" s="27" t="e">
        <f>VLOOKUP(O836,'user list'!A:B,2,0)</f>
        <v>#N/A</v>
      </c>
    </row>
    <row r="837" spans="2:5" ht="14.4">
      <c r="B837" s="27" t="e">
        <f>VLOOKUP(I837,raw_OCM!B:C,2,0)</f>
        <v>#N/A</v>
      </c>
      <c r="D837" t="e">
        <f t="shared" si="12"/>
        <v>#N/A</v>
      </c>
      <c r="E837" s="27" t="e">
        <f>VLOOKUP(O837,'user list'!A:B,2,0)</f>
        <v>#N/A</v>
      </c>
    </row>
    <row r="838" spans="2:5" ht="14.4">
      <c r="B838" s="27" t="e">
        <f>VLOOKUP(I838,raw_OCM!B:C,2,0)</f>
        <v>#N/A</v>
      </c>
      <c r="D838" t="e">
        <f t="shared" si="12"/>
        <v>#N/A</v>
      </c>
      <c r="E838" s="27" t="e">
        <f>VLOOKUP(O838,'user list'!A:B,2,0)</f>
        <v>#N/A</v>
      </c>
    </row>
    <row r="839" spans="2:5" ht="14.4">
      <c r="B839" s="27" t="e">
        <f>VLOOKUP(I839,raw_OCM!B:C,2,0)</f>
        <v>#N/A</v>
      </c>
      <c r="D839" t="e">
        <f t="shared" si="12"/>
        <v>#N/A</v>
      </c>
      <c r="E839" s="27" t="e">
        <f>VLOOKUP(O839,'user list'!A:B,2,0)</f>
        <v>#N/A</v>
      </c>
    </row>
    <row r="840" spans="2:5" ht="14.4">
      <c r="B840" s="27" t="e">
        <f>VLOOKUP(I840,raw_OCM!B:C,2,0)</f>
        <v>#N/A</v>
      </c>
      <c r="D840" t="e">
        <f t="shared" si="12"/>
        <v>#N/A</v>
      </c>
      <c r="E840" s="27" t="e">
        <f>VLOOKUP(O840,'user list'!A:B,2,0)</f>
        <v>#N/A</v>
      </c>
    </row>
    <row r="841" spans="2:5" ht="14.4">
      <c r="B841" s="27" t="e">
        <f>VLOOKUP(I841,raw_OCM!B:C,2,0)</f>
        <v>#N/A</v>
      </c>
      <c r="D841" t="e">
        <f t="shared" si="12"/>
        <v>#N/A</v>
      </c>
      <c r="E841" s="27" t="e">
        <f>VLOOKUP(O841,'user list'!A:B,2,0)</f>
        <v>#N/A</v>
      </c>
    </row>
    <row r="842" spans="2:5" ht="14.4">
      <c r="B842" s="27" t="e">
        <f>VLOOKUP(I842,raw_OCM!B:C,2,0)</f>
        <v>#N/A</v>
      </c>
      <c r="D842" t="e">
        <f t="shared" si="12"/>
        <v>#N/A</v>
      </c>
      <c r="E842" s="27" t="e">
        <f>VLOOKUP(O842,'user list'!A:B,2,0)</f>
        <v>#N/A</v>
      </c>
    </row>
    <row r="843" spans="2:5" ht="14.4">
      <c r="B843" s="27" t="e">
        <f>VLOOKUP(I843,raw_OCM!B:C,2,0)</f>
        <v>#N/A</v>
      </c>
      <c r="D843" t="e">
        <f t="shared" si="12"/>
        <v>#N/A</v>
      </c>
      <c r="E843" s="27" t="e">
        <f>VLOOKUP(O843,'user list'!A:B,2,0)</f>
        <v>#N/A</v>
      </c>
    </row>
    <row r="844" spans="2:5" ht="14.4">
      <c r="B844" s="27" t="e">
        <f>VLOOKUP(I844,raw_OCM!B:C,2,0)</f>
        <v>#N/A</v>
      </c>
      <c r="D844" t="e">
        <f t="shared" ref="D844:D907" si="13">IF(E844="X",1)</f>
        <v>#N/A</v>
      </c>
      <c r="E844" s="27" t="e">
        <f>VLOOKUP(O844,'user list'!A:B,2,0)</f>
        <v>#N/A</v>
      </c>
    </row>
    <row r="845" spans="2:5" ht="14.4">
      <c r="B845" s="27" t="e">
        <f>VLOOKUP(I845,raw_OCM!B:C,2,0)</f>
        <v>#N/A</v>
      </c>
      <c r="D845" t="e">
        <f t="shared" si="13"/>
        <v>#N/A</v>
      </c>
      <c r="E845" s="27" t="e">
        <f>VLOOKUP(O845,'user list'!A:B,2,0)</f>
        <v>#N/A</v>
      </c>
    </row>
    <row r="846" spans="2:5" ht="14.4">
      <c r="B846" s="27" t="e">
        <f>VLOOKUP(I846,raw_OCM!B:C,2,0)</f>
        <v>#N/A</v>
      </c>
      <c r="D846" t="e">
        <f t="shared" si="13"/>
        <v>#N/A</v>
      </c>
      <c r="E846" s="27" t="e">
        <f>VLOOKUP(O846,'user list'!A:B,2,0)</f>
        <v>#N/A</v>
      </c>
    </row>
    <row r="847" spans="2:5" ht="14.4">
      <c r="B847" s="27" t="e">
        <f>VLOOKUP(I847,raw_OCM!B:C,2,0)</f>
        <v>#N/A</v>
      </c>
      <c r="D847" t="e">
        <f t="shared" si="13"/>
        <v>#N/A</v>
      </c>
      <c r="E847" s="27" t="e">
        <f>VLOOKUP(O847,'user list'!A:B,2,0)</f>
        <v>#N/A</v>
      </c>
    </row>
    <row r="848" spans="2:5" ht="14.4">
      <c r="B848" s="27" t="e">
        <f>VLOOKUP(I848,raw_OCM!B:C,2,0)</f>
        <v>#N/A</v>
      </c>
      <c r="D848" t="e">
        <f t="shared" si="13"/>
        <v>#N/A</v>
      </c>
      <c r="E848" s="27" t="e">
        <f>VLOOKUP(O848,'user list'!A:B,2,0)</f>
        <v>#N/A</v>
      </c>
    </row>
    <row r="849" spans="2:5" ht="14.4">
      <c r="B849" s="27" t="e">
        <f>VLOOKUP(I849,raw_OCM!B:C,2,0)</f>
        <v>#N/A</v>
      </c>
      <c r="D849" t="e">
        <f t="shared" si="13"/>
        <v>#N/A</v>
      </c>
      <c r="E849" s="27" t="e">
        <f>VLOOKUP(O849,'user list'!A:B,2,0)</f>
        <v>#N/A</v>
      </c>
    </row>
    <row r="850" spans="2:5" ht="14.4">
      <c r="B850" s="27" t="e">
        <f>VLOOKUP(I850,raw_OCM!B:C,2,0)</f>
        <v>#N/A</v>
      </c>
      <c r="D850" t="e">
        <f t="shared" si="13"/>
        <v>#N/A</v>
      </c>
      <c r="E850" s="27" t="e">
        <f>VLOOKUP(O850,'user list'!A:B,2,0)</f>
        <v>#N/A</v>
      </c>
    </row>
    <row r="851" spans="2:5" ht="14.4">
      <c r="B851" s="27" t="e">
        <f>VLOOKUP(I851,raw_OCM!B:C,2,0)</f>
        <v>#N/A</v>
      </c>
      <c r="D851" t="e">
        <f t="shared" si="13"/>
        <v>#N/A</v>
      </c>
      <c r="E851" s="27" t="e">
        <f>VLOOKUP(O851,'user list'!A:B,2,0)</f>
        <v>#N/A</v>
      </c>
    </row>
    <row r="852" spans="2:5" ht="14.4">
      <c r="B852" s="27" t="e">
        <f>VLOOKUP(I852,raw_OCM!B:C,2,0)</f>
        <v>#N/A</v>
      </c>
      <c r="D852" t="e">
        <f t="shared" si="13"/>
        <v>#N/A</v>
      </c>
      <c r="E852" s="27" t="e">
        <f>VLOOKUP(O852,'user list'!A:B,2,0)</f>
        <v>#N/A</v>
      </c>
    </row>
    <row r="853" spans="2:5" ht="14.4">
      <c r="B853" s="27" t="e">
        <f>VLOOKUP(I853,raw_OCM!B:C,2,0)</f>
        <v>#N/A</v>
      </c>
      <c r="D853" t="e">
        <f t="shared" si="13"/>
        <v>#N/A</v>
      </c>
      <c r="E853" s="27" t="e">
        <f>VLOOKUP(O853,'user list'!A:B,2,0)</f>
        <v>#N/A</v>
      </c>
    </row>
    <row r="854" spans="2:5" ht="14.4">
      <c r="B854" s="27" t="e">
        <f>VLOOKUP(I854,raw_OCM!B:C,2,0)</f>
        <v>#N/A</v>
      </c>
      <c r="D854" t="e">
        <f t="shared" si="13"/>
        <v>#N/A</v>
      </c>
      <c r="E854" s="27" t="e">
        <f>VLOOKUP(O854,'user list'!A:B,2,0)</f>
        <v>#N/A</v>
      </c>
    </row>
    <row r="855" spans="2:5" ht="14.4">
      <c r="B855" s="27" t="e">
        <f>VLOOKUP(I855,raw_OCM!B:C,2,0)</f>
        <v>#N/A</v>
      </c>
      <c r="D855" t="e">
        <f t="shared" si="13"/>
        <v>#N/A</v>
      </c>
      <c r="E855" s="27" t="e">
        <f>VLOOKUP(O855,'user list'!A:B,2,0)</f>
        <v>#N/A</v>
      </c>
    </row>
    <row r="856" spans="2:5" ht="14.4">
      <c r="B856" s="27" t="e">
        <f>VLOOKUP(I856,raw_OCM!B:C,2,0)</f>
        <v>#N/A</v>
      </c>
      <c r="D856" t="e">
        <f t="shared" si="13"/>
        <v>#N/A</v>
      </c>
      <c r="E856" s="27" t="e">
        <f>VLOOKUP(O856,'user list'!A:B,2,0)</f>
        <v>#N/A</v>
      </c>
    </row>
    <row r="857" spans="2:5" ht="14.4">
      <c r="B857" s="27" t="e">
        <f>VLOOKUP(I857,raw_OCM!B:C,2,0)</f>
        <v>#N/A</v>
      </c>
      <c r="D857" t="e">
        <f t="shared" si="13"/>
        <v>#N/A</v>
      </c>
      <c r="E857" s="27" t="e">
        <f>VLOOKUP(O857,'user list'!A:B,2,0)</f>
        <v>#N/A</v>
      </c>
    </row>
    <row r="858" spans="2:5" ht="14.4">
      <c r="B858" s="27" t="e">
        <f>VLOOKUP(I858,raw_OCM!B:C,2,0)</f>
        <v>#N/A</v>
      </c>
      <c r="D858" t="e">
        <f t="shared" si="13"/>
        <v>#N/A</v>
      </c>
      <c r="E858" s="27" t="e">
        <f>VLOOKUP(O858,'user list'!A:B,2,0)</f>
        <v>#N/A</v>
      </c>
    </row>
    <row r="859" spans="2:5" ht="14.4">
      <c r="B859" s="27" t="e">
        <f>VLOOKUP(I859,raw_OCM!B:C,2,0)</f>
        <v>#N/A</v>
      </c>
      <c r="D859" t="e">
        <f t="shared" si="13"/>
        <v>#N/A</v>
      </c>
      <c r="E859" s="27" t="e">
        <f>VLOOKUP(O859,'user list'!A:B,2,0)</f>
        <v>#N/A</v>
      </c>
    </row>
    <row r="860" spans="2:5" ht="14.4">
      <c r="B860" s="27" t="e">
        <f>VLOOKUP(I860,raw_OCM!B:C,2,0)</f>
        <v>#N/A</v>
      </c>
      <c r="D860" t="e">
        <f t="shared" si="13"/>
        <v>#N/A</v>
      </c>
      <c r="E860" s="27" t="e">
        <f>VLOOKUP(O860,'user list'!A:B,2,0)</f>
        <v>#N/A</v>
      </c>
    </row>
    <row r="861" spans="2:5" ht="14.4">
      <c r="B861" s="27" t="e">
        <f>VLOOKUP(I861,raw_OCM!B:C,2,0)</f>
        <v>#N/A</v>
      </c>
      <c r="D861" t="e">
        <f t="shared" si="13"/>
        <v>#N/A</v>
      </c>
      <c r="E861" s="27" t="e">
        <f>VLOOKUP(O861,'user list'!A:B,2,0)</f>
        <v>#N/A</v>
      </c>
    </row>
    <row r="862" spans="2:5" ht="14.4">
      <c r="B862" s="27" t="e">
        <f>VLOOKUP(I862,raw_OCM!B:C,2,0)</f>
        <v>#N/A</v>
      </c>
      <c r="D862" t="e">
        <f t="shared" si="13"/>
        <v>#N/A</v>
      </c>
      <c r="E862" s="27" t="e">
        <f>VLOOKUP(O862,'user list'!A:B,2,0)</f>
        <v>#N/A</v>
      </c>
    </row>
    <row r="863" spans="2:5" ht="14.4">
      <c r="B863" s="27" t="e">
        <f>VLOOKUP(I863,raw_OCM!B:C,2,0)</f>
        <v>#N/A</v>
      </c>
      <c r="D863" t="e">
        <f t="shared" si="13"/>
        <v>#N/A</v>
      </c>
      <c r="E863" s="27" t="e">
        <f>VLOOKUP(O863,'user list'!A:B,2,0)</f>
        <v>#N/A</v>
      </c>
    </row>
    <row r="864" spans="2:5" ht="14.4">
      <c r="B864" s="27" t="e">
        <f>VLOOKUP(I864,raw_OCM!B:C,2,0)</f>
        <v>#N/A</v>
      </c>
      <c r="D864" t="e">
        <f t="shared" si="13"/>
        <v>#N/A</v>
      </c>
      <c r="E864" s="27" t="e">
        <f>VLOOKUP(O864,'user list'!A:B,2,0)</f>
        <v>#N/A</v>
      </c>
    </row>
    <row r="865" spans="2:5" ht="14.4">
      <c r="B865" s="27" t="e">
        <f>VLOOKUP(I865,raw_OCM!B:C,2,0)</f>
        <v>#N/A</v>
      </c>
      <c r="D865" t="e">
        <f t="shared" si="13"/>
        <v>#N/A</v>
      </c>
      <c r="E865" s="27" t="e">
        <f>VLOOKUP(O865,'user list'!A:B,2,0)</f>
        <v>#N/A</v>
      </c>
    </row>
    <row r="866" spans="2:5" ht="14.4">
      <c r="B866" s="27" t="e">
        <f>VLOOKUP(I866,raw_OCM!B:C,2,0)</f>
        <v>#N/A</v>
      </c>
      <c r="D866" t="e">
        <f t="shared" si="13"/>
        <v>#N/A</v>
      </c>
      <c r="E866" s="27" t="e">
        <f>VLOOKUP(O866,'user list'!A:B,2,0)</f>
        <v>#N/A</v>
      </c>
    </row>
    <row r="867" spans="2:5" ht="14.4">
      <c r="B867" s="27" t="e">
        <f>VLOOKUP(I867,raw_OCM!B:C,2,0)</f>
        <v>#N/A</v>
      </c>
      <c r="D867" t="e">
        <f t="shared" si="13"/>
        <v>#N/A</v>
      </c>
      <c r="E867" s="27" t="e">
        <f>VLOOKUP(O867,'user list'!A:B,2,0)</f>
        <v>#N/A</v>
      </c>
    </row>
    <row r="868" spans="2:5" ht="14.4">
      <c r="B868" s="27" t="e">
        <f>VLOOKUP(I868,raw_OCM!B:C,2,0)</f>
        <v>#N/A</v>
      </c>
      <c r="D868" t="e">
        <f t="shared" si="13"/>
        <v>#N/A</v>
      </c>
      <c r="E868" s="27" t="e">
        <f>VLOOKUP(O868,'user list'!A:B,2,0)</f>
        <v>#N/A</v>
      </c>
    </row>
    <row r="869" spans="2:5" ht="14.4">
      <c r="B869" s="27" t="e">
        <f>VLOOKUP(I869,raw_OCM!B:C,2,0)</f>
        <v>#N/A</v>
      </c>
      <c r="D869" t="e">
        <f t="shared" si="13"/>
        <v>#N/A</v>
      </c>
      <c r="E869" s="27" t="e">
        <f>VLOOKUP(O869,'user list'!A:B,2,0)</f>
        <v>#N/A</v>
      </c>
    </row>
    <row r="870" spans="2:5" ht="14.4">
      <c r="B870" s="27" t="e">
        <f>VLOOKUP(I870,raw_OCM!B:C,2,0)</f>
        <v>#N/A</v>
      </c>
      <c r="D870" t="e">
        <f t="shared" si="13"/>
        <v>#N/A</v>
      </c>
      <c r="E870" s="27" t="e">
        <f>VLOOKUP(O870,'user list'!A:B,2,0)</f>
        <v>#N/A</v>
      </c>
    </row>
    <row r="871" spans="2:5" ht="14.4">
      <c r="B871" s="27" t="e">
        <f>VLOOKUP(I871,raw_OCM!B:C,2,0)</f>
        <v>#N/A</v>
      </c>
      <c r="D871" t="e">
        <f t="shared" si="13"/>
        <v>#N/A</v>
      </c>
      <c r="E871" s="27" t="e">
        <f>VLOOKUP(O871,'user list'!A:B,2,0)</f>
        <v>#N/A</v>
      </c>
    </row>
    <row r="872" spans="2:5" ht="14.4">
      <c r="B872" s="27" t="e">
        <f>VLOOKUP(I872,raw_OCM!B:C,2,0)</f>
        <v>#N/A</v>
      </c>
      <c r="D872" t="e">
        <f t="shared" si="13"/>
        <v>#N/A</v>
      </c>
      <c r="E872" s="27" t="e">
        <f>VLOOKUP(O872,'user list'!A:B,2,0)</f>
        <v>#N/A</v>
      </c>
    </row>
    <row r="873" spans="2:5" ht="14.4">
      <c r="B873" s="27" t="e">
        <f>VLOOKUP(I873,raw_OCM!B:C,2,0)</f>
        <v>#N/A</v>
      </c>
      <c r="D873" t="e">
        <f t="shared" si="13"/>
        <v>#N/A</v>
      </c>
      <c r="E873" s="27" t="e">
        <f>VLOOKUP(O873,'user list'!A:B,2,0)</f>
        <v>#N/A</v>
      </c>
    </row>
    <row r="874" spans="2:5" ht="14.4">
      <c r="B874" s="27" t="e">
        <f>VLOOKUP(I874,raw_OCM!B:C,2,0)</f>
        <v>#N/A</v>
      </c>
      <c r="D874" t="e">
        <f t="shared" si="13"/>
        <v>#N/A</v>
      </c>
      <c r="E874" s="27" t="e">
        <f>VLOOKUP(O874,'user list'!A:B,2,0)</f>
        <v>#N/A</v>
      </c>
    </row>
    <row r="875" spans="2:5" ht="14.4">
      <c r="B875" s="27" t="e">
        <f>VLOOKUP(I875,raw_OCM!B:C,2,0)</f>
        <v>#N/A</v>
      </c>
      <c r="D875" t="e">
        <f t="shared" si="13"/>
        <v>#N/A</v>
      </c>
      <c r="E875" s="27" t="e">
        <f>VLOOKUP(O875,'user list'!A:B,2,0)</f>
        <v>#N/A</v>
      </c>
    </row>
    <row r="876" spans="2:5" ht="14.4">
      <c r="B876" s="27" t="e">
        <f>VLOOKUP(I876,raw_OCM!B:C,2,0)</f>
        <v>#N/A</v>
      </c>
      <c r="D876" t="e">
        <f t="shared" si="13"/>
        <v>#N/A</v>
      </c>
      <c r="E876" s="27" t="e">
        <f>VLOOKUP(O876,'user list'!A:B,2,0)</f>
        <v>#N/A</v>
      </c>
    </row>
    <row r="877" spans="2:5" ht="14.4">
      <c r="B877" s="27" t="e">
        <f>VLOOKUP(I877,raw_OCM!B:C,2,0)</f>
        <v>#N/A</v>
      </c>
      <c r="D877" t="e">
        <f t="shared" si="13"/>
        <v>#N/A</v>
      </c>
      <c r="E877" s="27" t="e">
        <f>VLOOKUP(O877,'user list'!A:B,2,0)</f>
        <v>#N/A</v>
      </c>
    </row>
    <row r="878" spans="2:5" ht="14.4">
      <c r="B878" s="27" t="e">
        <f>VLOOKUP(I878,raw_OCM!B:C,2,0)</f>
        <v>#N/A</v>
      </c>
      <c r="D878" t="e">
        <f t="shared" si="13"/>
        <v>#N/A</v>
      </c>
      <c r="E878" s="27" t="e">
        <f>VLOOKUP(O878,'user list'!A:B,2,0)</f>
        <v>#N/A</v>
      </c>
    </row>
    <row r="879" spans="2:5" ht="14.4">
      <c r="B879" s="27" t="e">
        <f>VLOOKUP(I879,raw_OCM!B:C,2,0)</f>
        <v>#N/A</v>
      </c>
      <c r="D879" t="e">
        <f t="shared" si="13"/>
        <v>#N/A</v>
      </c>
      <c r="E879" s="27" t="e">
        <f>VLOOKUP(O879,'user list'!A:B,2,0)</f>
        <v>#N/A</v>
      </c>
    </row>
    <row r="880" spans="2:5" ht="14.4">
      <c r="B880" s="27" t="e">
        <f>VLOOKUP(I880,raw_OCM!B:C,2,0)</f>
        <v>#N/A</v>
      </c>
      <c r="D880" t="e">
        <f t="shared" si="13"/>
        <v>#N/A</v>
      </c>
      <c r="E880" s="27" t="e">
        <f>VLOOKUP(O880,'user list'!A:B,2,0)</f>
        <v>#N/A</v>
      </c>
    </row>
    <row r="881" spans="2:5" ht="14.4">
      <c r="B881" s="27" t="e">
        <f>VLOOKUP(I881,raw_OCM!B:C,2,0)</f>
        <v>#N/A</v>
      </c>
      <c r="D881" t="e">
        <f t="shared" si="13"/>
        <v>#N/A</v>
      </c>
      <c r="E881" s="27" t="e">
        <f>VLOOKUP(O881,'user list'!A:B,2,0)</f>
        <v>#N/A</v>
      </c>
    </row>
    <row r="882" spans="2:5" ht="14.4">
      <c r="B882" s="27" t="e">
        <f>VLOOKUP(I882,raw_OCM!B:C,2,0)</f>
        <v>#N/A</v>
      </c>
      <c r="D882" t="e">
        <f t="shared" si="13"/>
        <v>#N/A</v>
      </c>
      <c r="E882" s="27" t="e">
        <f>VLOOKUP(O882,'user list'!A:B,2,0)</f>
        <v>#N/A</v>
      </c>
    </row>
    <row r="883" spans="2:5" ht="14.4">
      <c r="B883" s="27" t="e">
        <f>VLOOKUP(I883,raw_OCM!B:C,2,0)</f>
        <v>#N/A</v>
      </c>
      <c r="D883" t="e">
        <f t="shared" si="13"/>
        <v>#N/A</v>
      </c>
      <c r="E883" s="27" t="e">
        <f>VLOOKUP(O883,'user list'!A:B,2,0)</f>
        <v>#N/A</v>
      </c>
    </row>
    <row r="884" spans="2:5" ht="14.4">
      <c r="B884" s="27" t="e">
        <f>VLOOKUP(I884,raw_OCM!B:C,2,0)</f>
        <v>#N/A</v>
      </c>
      <c r="D884" t="e">
        <f t="shared" si="13"/>
        <v>#N/A</v>
      </c>
      <c r="E884" s="27" t="e">
        <f>VLOOKUP(O884,'user list'!A:B,2,0)</f>
        <v>#N/A</v>
      </c>
    </row>
    <row r="885" spans="2:5" ht="14.4">
      <c r="B885" s="27" t="e">
        <f>VLOOKUP(I885,raw_OCM!B:C,2,0)</f>
        <v>#N/A</v>
      </c>
      <c r="D885" t="e">
        <f t="shared" si="13"/>
        <v>#N/A</v>
      </c>
      <c r="E885" s="27" t="e">
        <f>VLOOKUP(O885,'user list'!A:B,2,0)</f>
        <v>#N/A</v>
      </c>
    </row>
    <row r="886" spans="2:5" ht="14.4">
      <c r="B886" s="27" t="e">
        <f>VLOOKUP(I886,raw_OCM!B:C,2,0)</f>
        <v>#N/A</v>
      </c>
      <c r="D886" t="e">
        <f t="shared" si="13"/>
        <v>#N/A</v>
      </c>
      <c r="E886" s="27" t="e">
        <f>VLOOKUP(O886,'user list'!A:B,2,0)</f>
        <v>#N/A</v>
      </c>
    </row>
    <row r="887" spans="2:5" ht="14.4">
      <c r="B887" s="27" t="e">
        <f>VLOOKUP(I887,raw_OCM!B:C,2,0)</f>
        <v>#N/A</v>
      </c>
      <c r="D887" t="e">
        <f t="shared" si="13"/>
        <v>#N/A</v>
      </c>
      <c r="E887" s="27" t="e">
        <f>VLOOKUP(O887,'user list'!A:B,2,0)</f>
        <v>#N/A</v>
      </c>
    </row>
    <row r="888" spans="2:5" ht="14.4">
      <c r="B888" s="27" t="e">
        <f>VLOOKUP(I888,raw_OCM!B:C,2,0)</f>
        <v>#N/A</v>
      </c>
      <c r="D888" t="e">
        <f t="shared" si="13"/>
        <v>#N/A</v>
      </c>
      <c r="E888" s="27" t="e">
        <f>VLOOKUP(O888,'user list'!A:B,2,0)</f>
        <v>#N/A</v>
      </c>
    </row>
    <row r="889" spans="2:5" ht="14.4">
      <c r="B889" s="27" t="e">
        <f>VLOOKUP(I889,raw_OCM!B:C,2,0)</f>
        <v>#N/A</v>
      </c>
      <c r="D889" t="e">
        <f t="shared" si="13"/>
        <v>#N/A</v>
      </c>
      <c r="E889" s="27" t="e">
        <f>VLOOKUP(O889,'user list'!A:B,2,0)</f>
        <v>#N/A</v>
      </c>
    </row>
    <row r="890" spans="2:5" ht="14.4">
      <c r="B890" s="27" t="e">
        <f>VLOOKUP(I890,raw_OCM!B:C,2,0)</f>
        <v>#N/A</v>
      </c>
      <c r="D890" t="e">
        <f t="shared" si="13"/>
        <v>#N/A</v>
      </c>
      <c r="E890" s="27" t="e">
        <f>VLOOKUP(O890,'user list'!A:B,2,0)</f>
        <v>#N/A</v>
      </c>
    </row>
    <row r="891" spans="2:5" ht="14.4">
      <c r="B891" s="27" t="e">
        <f>VLOOKUP(I891,raw_OCM!B:C,2,0)</f>
        <v>#N/A</v>
      </c>
      <c r="D891" t="e">
        <f t="shared" si="13"/>
        <v>#N/A</v>
      </c>
      <c r="E891" s="27" t="e">
        <f>VLOOKUP(O891,'user list'!A:B,2,0)</f>
        <v>#N/A</v>
      </c>
    </row>
    <row r="892" spans="2:5" ht="14.4">
      <c r="B892" s="27" t="e">
        <f>VLOOKUP(I892,raw_OCM!B:C,2,0)</f>
        <v>#N/A</v>
      </c>
      <c r="D892" t="e">
        <f t="shared" si="13"/>
        <v>#N/A</v>
      </c>
      <c r="E892" s="27" t="e">
        <f>VLOOKUP(O892,'user list'!A:B,2,0)</f>
        <v>#N/A</v>
      </c>
    </row>
    <row r="893" spans="2:5" ht="14.4">
      <c r="B893" s="27" t="e">
        <f>VLOOKUP(I893,raw_OCM!B:C,2,0)</f>
        <v>#N/A</v>
      </c>
      <c r="D893" t="e">
        <f t="shared" si="13"/>
        <v>#N/A</v>
      </c>
      <c r="E893" s="27" t="e">
        <f>VLOOKUP(O893,'user list'!A:B,2,0)</f>
        <v>#N/A</v>
      </c>
    </row>
    <row r="894" spans="2:5" ht="14.4">
      <c r="B894" s="27" t="e">
        <f>VLOOKUP(I894,raw_OCM!B:C,2,0)</f>
        <v>#N/A</v>
      </c>
      <c r="D894" t="e">
        <f t="shared" si="13"/>
        <v>#N/A</v>
      </c>
      <c r="E894" s="27" t="e">
        <f>VLOOKUP(O894,'user list'!A:B,2,0)</f>
        <v>#N/A</v>
      </c>
    </row>
    <row r="895" spans="2:5" ht="14.4">
      <c r="B895" s="27" t="e">
        <f>VLOOKUP(I895,raw_OCM!B:C,2,0)</f>
        <v>#N/A</v>
      </c>
      <c r="D895" t="e">
        <f t="shared" si="13"/>
        <v>#N/A</v>
      </c>
      <c r="E895" s="27" t="e">
        <f>VLOOKUP(O895,'user list'!A:B,2,0)</f>
        <v>#N/A</v>
      </c>
    </row>
    <row r="896" spans="2:5" ht="14.4">
      <c r="B896" s="27" t="e">
        <f>VLOOKUP(I896,raw_OCM!B:C,2,0)</f>
        <v>#N/A</v>
      </c>
      <c r="D896" t="e">
        <f t="shared" si="13"/>
        <v>#N/A</v>
      </c>
      <c r="E896" s="27" t="e">
        <f>VLOOKUP(O896,'user list'!A:B,2,0)</f>
        <v>#N/A</v>
      </c>
    </row>
    <row r="897" spans="2:5" ht="14.4">
      <c r="B897" s="27" t="e">
        <f>VLOOKUP(I897,raw_OCM!B:C,2,0)</f>
        <v>#N/A</v>
      </c>
      <c r="D897" t="e">
        <f t="shared" si="13"/>
        <v>#N/A</v>
      </c>
      <c r="E897" s="27" t="e">
        <f>VLOOKUP(O897,'user list'!A:B,2,0)</f>
        <v>#N/A</v>
      </c>
    </row>
    <row r="898" spans="2:5" ht="14.4">
      <c r="B898" s="27" t="e">
        <f>VLOOKUP(I898,raw_OCM!B:C,2,0)</f>
        <v>#N/A</v>
      </c>
      <c r="D898" t="e">
        <f t="shared" si="13"/>
        <v>#N/A</v>
      </c>
      <c r="E898" s="27" t="e">
        <f>VLOOKUP(O898,'user list'!A:B,2,0)</f>
        <v>#N/A</v>
      </c>
    </row>
    <row r="899" spans="2:5" ht="14.4">
      <c r="B899" s="27" t="e">
        <f>VLOOKUP(I899,raw_OCM!B:C,2,0)</f>
        <v>#N/A</v>
      </c>
      <c r="D899" t="e">
        <f t="shared" si="13"/>
        <v>#N/A</v>
      </c>
      <c r="E899" s="27" t="e">
        <f>VLOOKUP(O899,'user list'!A:B,2,0)</f>
        <v>#N/A</v>
      </c>
    </row>
    <row r="900" spans="2:5" ht="14.4">
      <c r="B900" s="27" t="e">
        <f>VLOOKUP(I900,raw_OCM!B:C,2,0)</f>
        <v>#N/A</v>
      </c>
      <c r="D900" t="e">
        <f t="shared" si="13"/>
        <v>#N/A</v>
      </c>
      <c r="E900" s="27" t="e">
        <f>VLOOKUP(O900,'user list'!A:B,2,0)</f>
        <v>#N/A</v>
      </c>
    </row>
    <row r="901" spans="2:5" ht="14.4">
      <c r="B901" s="27" t="e">
        <f>VLOOKUP(I901,raw_OCM!B:C,2,0)</f>
        <v>#N/A</v>
      </c>
      <c r="D901" t="e">
        <f t="shared" si="13"/>
        <v>#N/A</v>
      </c>
      <c r="E901" s="27" t="e">
        <f>VLOOKUP(O901,'user list'!A:B,2,0)</f>
        <v>#N/A</v>
      </c>
    </row>
    <row r="902" spans="2:5" ht="14.4">
      <c r="B902" s="27" t="e">
        <f>VLOOKUP(I902,raw_OCM!B:C,2,0)</f>
        <v>#N/A</v>
      </c>
      <c r="D902" t="e">
        <f t="shared" si="13"/>
        <v>#N/A</v>
      </c>
      <c r="E902" s="27" t="e">
        <f>VLOOKUP(O902,'user list'!A:B,2,0)</f>
        <v>#N/A</v>
      </c>
    </row>
    <row r="903" spans="2:5" ht="14.4">
      <c r="B903" s="27" t="e">
        <f>VLOOKUP(I903,raw_OCM!B:C,2,0)</f>
        <v>#N/A</v>
      </c>
      <c r="D903" t="e">
        <f t="shared" si="13"/>
        <v>#N/A</v>
      </c>
      <c r="E903" s="27" t="e">
        <f>VLOOKUP(O903,'user list'!A:B,2,0)</f>
        <v>#N/A</v>
      </c>
    </row>
    <row r="904" spans="2:5" ht="14.4">
      <c r="B904" s="27" t="e">
        <f>VLOOKUP(I904,raw_OCM!B:C,2,0)</f>
        <v>#N/A</v>
      </c>
      <c r="D904" t="e">
        <f t="shared" si="13"/>
        <v>#N/A</v>
      </c>
      <c r="E904" s="27" t="e">
        <f>VLOOKUP(O904,'user list'!A:B,2,0)</f>
        <v>#N/A</v>
      </c>
    </row>
    <row r="905" spans="2:5" ht="14.4">
      <c r="B905" s="27" t="e">
        <f>VLOOKUP(I905,raw_OCM!B:C,2,0)</f>
        <v>#N/A</v>
      </c>
      <c r="D905" t="e">
        <f t="shared" si="13"/>
        <v>#N/A</v>
      </c>
      <c r="E905" s="27" t="e">
        <f>VLOOKUP(O905,'user list'!A:B,2,0)</f>
        <v>#N/A</v>
      </c>
    </row>
    <row r="906" spans="2:5" ht="14.4">
      <c r="B906" s="27" t="e">
        <f>VLOOKUP(I906,raw_OCM!B:C,2,0)</f>
        <v>#N/A</v>
      </c>
      <c r="D906" t="e">
        <f t="shared" si="13"/>
        <v>#N/A</v>
      </c>
      <c r="E906" s="27" t="e">
        <f>VLOOKUP(O906,'user list'!A:B,2,0)</f>
        <v>#N/A</v>
      </c>
    </row>
    <row r="907" spans="2:5" ht="14.4">
      <c r="B907" s="27" t="e">
        <f>VLOOKUP(I907,raw_OCM!B:C,2,0)</f>
        <v>#N/A</v>
      </c>
      <c r="D907" t="e">
        <f t="shared" si="13"/>
        <v>#N/A</v>
      </c>
      <c r="E907" s="27" t="e">
        <f>VLOOKUP(O907,'user list'!A:B,2,0)</f>
        <v>#N/A</v>
      </c>
    </row>
    <row r="908" spans="2:5" ht="14.4">
      <c r="B908" s="27" t="e">
        <f>VLOOKUP(I908,raw_OCM!B:C,2,0)</f>
        <v>#N/A</v>
      </c>
      <c r="D908" t="e">
        <f t="shared" ref="D908:D971" si="14">IF(E908="X",1)</f>
        <v>#N/A</v>
      </c>
      <c r="E908" s="27" t="e">
        <f>VLOOKUP(O908,'user list'!A:B,2,0)</f>
        <v>#N/A</v>
      </c>
    </row>
    <row r="909" spans="2:5" ht="14.4">
      <c r="B909" s="27" t="e">
        <f>VLOOKUP(I909,raw_OCM!B:C,2,0)</f>
        <v>#N/A</v>
      </c>
      <c r="D909" t="e">
        <f t="shared" si="14"/>
        <v>#N/A</v>
      </c>
      <c r="E909" s="27" t="e">
        <f>VLOOKUP(O909,'user list'!A:B,2,0)</f>
        <v>#N/A</v>
      </c>
    </row>
    <row r="910" spans="2:5" ht="14.4">
      <c r="B910" s="27" t="e">
        <f>VLOOKUP(I910,raw_OCM!B:C,2,0)</f>
        <v>#N/A</v>
      </c>
      <c r="D910" t="e">
        <f t="shared" si="14"/>
        <v>#N/A</v>
      </c>
      <c r="E910" s="27" t="e">
        <f>VLOOKUP(O910,'user list'!A:B,2,0)</f>
        <v>#N/A</v>
      </c>
    </row>
    <row r="911" spans="2:5" ht="14.4">
      <c r="B911" s="27" t="e">
        <f>VLOOKUP(I911,raw_OCM!B:C,2,0)</f>
        <v>#N/A</v>
      </c>
      <c r="D911" t="e">
        <f t="shared" si="14"/>
        <v>#N/A</v>
      </c>
      <c r="E911" s="27" t="e">
        <f>VLOOKUP(O911,'user list'!A:B,2,0)</f>
        <v>#N/A</v>
      </c>
    </row>
    <row r="912" spans="2:5" ht="14.4">
      <c r="B912" s="27" t="e">
        <f>VLOOKUP(I912,raw_OCM!B:C,2,0)</f>
        <v>#N/A</v>
      </c>
      <c r="D912" t="e">
        <f t="shared" si="14"/>
        <v>#N/A</v>
      </c>
      <c r="E912" s="27" t="e">
        <f>VLOOKUP(O912,'user list'!A:B,2,0)</f>
        <v>#N/A</v>
      </c>
    </row>
    <row r="913" spans="2:5" ht="14.4">
      <c r="B913" s="27" t="e">
        <f>VLOOKUP(I913,raw_OCM!B:C,2,0)</f>
        <v>#N/A</v>
      </c>
      <c r="D913" t="e">
        <f t="shared" si="14"/>
        <v>#N/A</v>
      </c>
      <c r="E913" s="27" t="e">
        <f>VLOOKUP(O913,'user list'!A:B,2,0)</f>
        <v>#N/A</v>
      </c>
    </row>
    <row r="914" spans="2:5" ht="14.4">
      <c r="B914" s="27" t="e">
        <f>VLOOKUP(I914,raw_OCM!B:C,2,0)</f>
        <v>#N/A</v>
      </c>
      <c r="D914" t="e">
        <f t="shared" si="14"/>
        <v>#N/A</v>
      </c>
      <c r="E914" s="27" t="e">
        <f>VLOOKUP(O914,'user list'!A:B,2,0)</f>
        <v>#N/A</v>
      </c>
    </row>
    <row r="915" spans="2:5" ht="14.4">
      <c r="B915" s="27" t="e">
        <f>VLOOKUP(I915,raw_OCM!B:C,2,0)</f>
        <v>#N/A</v>
      </c>
      <c r="D915" t="e">
        <f t="shared" si="14"/>
        <v>#N/A</v>
      </c>
      <c r="E915" s="27" t="e">
        <f>VLOOKUP(O915,'user list'!A:B,2,0)</f>
        <v>#N/A</v>
      </c>
    </row>
    <row r="916" spans="2:5" ht="14.4">
      <c r="B916" s="27" t="e">
        <f>VLOOKUP(I916,raw_OCM!B:C,2,0)</f>
        <v>#N/A</v>
      </c>
      <c r="D916" t="e">
        <f t="shared" si="14"/>
        <v>#N/A</v>
      </c>
      <c r="E916" s="27" t="e">
        <f>VLOOKUP(O916,'user list'!A:B,2,0)</f>
        <v>#N/A</v>
      </c>
    </row>
    <row r="917" spans="2:5" ht="14.4">
      <c r="B917" s="27" t="e">
        <f>VLOOKUP(I917,raw_OCM!B:C,2,0)</f>
        <v>#N/A</v>
      </c>
      <c r="D917" t="e">
        <f t="shared" si="14"/>
        <v>#N/A</v>
      </c>
      <c r="E917" s="27" t="e">
        <f>VLOOKUP(O917,'user list'!A:B,2,0)</f>
        <v>#N/A</v>
      </c>
    </row>
    <row r="918" spans="2:5" ht="14.4">
      <c r="B918" s="27" t="e">
        <f>VLOOKUP(I918,raw_OCM!B:C,2,0)</f>
        <v>#N/A</v>
      </c>
      <c r="D918" t="e">
        <f t="shared" si="14"/>
        <v>#N/A</v>
      </c>
      <c r="E918" s="27" t="e">
        <f>VLOOKUP(O918,'user list'!A:B,2,0)</f>
        <v>#N/A</v>
      </c>
    </row>
    <row r="919" spans="2:5" ht="14.4">
      <c r="B919" s="27" t="e">
        <f>VLOOKUP(I919,raw_OCM!B:C,2,0)</f>
        <v>#N/A</v>
      </c>
      <c r="D919" t="e">
        <f t="shared" si="14"/>
        <v>#N/A</v>
      </c>
      <c r="E919" s="27" t="e">
        <f>VLOOKUP(O919,'user list'!A:B,2,0)</f>
        <v>#N/A</v>
      </c>
    </row>
    <row r="920" spans="2:5" ht="14.4">
      <c r="B920" s="27" t="e">
        <f>VLOOKUP(I920,raw_OCM!B:C,2,0)</f>
        <v>#N/A</v>
      </c>
      <c r="D920" t="e">
        <f t="shared" si="14"/>
        <v>#N/A</v>
      </c>
      <c r="E920" s="27" t="e">
        <f>VLOOKUP(O920,'user list'!A:B,2,0)</f>
        <v>#N/A</v>
      </c>
    </row>
    <row r="921" spans="2:5" ht="14.4">
      <c r="B921" s="27" t="e">
        <f>VLOOKUP(I921,raw_OCM!B:C,2,0)</f>
        <v>#N/A</v>
      </c>
      <c r="D921" t="e">
        <f t="shared" si="14"/>
        <v>#N/A</v>
      </c>
      <c r="E921" s="27" t="e">
        <f>VLOOKUP(O921,'user list'!A:B,2,0)</f>
        <v>#N/A</v>
      </c>
    </row>
    <row r="922" spans="2:5" ht="14.4">
      <c r="B922" s="27" t="e">
        <f>VLOOKUP(I922,raw_OCM!B:C,2,0)</f>
        <v>#N/A</v>
      </c>
      <c r="D922" t="e">
        <f t="shared" si="14"/>
        <v>#N/A</v>
      </c>
      <c r="E922" s="27" t="e">
        <f>VLOOKUP(O922,'user list'!A:B,2,0)</f>
        <v>#N/A</v>
      </c>
    </row>
    <row r="923" spans="2:5" ht="14.4">
      <c r="B923" s="27" t="e">
        <f>VLOOKUP(I923,raw_OCM!B:C,2,0)</f>
        <v>#N/A</v>
      </c>
      <c r="D923" t="e">
        <f t="shared" si="14"/>
        <v>#N/A</v>
      </c>
      <c r="E923" s="27" t="e">
        <f>VLOOKUP(O923,'user list'!A:B,2,0)</f>
        <v>#N/A</v>
      </c>
    </row>
    <row r="924" spans="2:5" ht="14.4">
      <c r="B924" s="27" t="e">
        <f>VLOOKUP(I924,raw_OCM!B:C,2,0)</f>
        <v>#N/A</v>
      </c>
      <c r="D924" t="e">
        <f t="shared" si="14"/>
        <v>#N/A</v>
      </c>
      <c r="E924" s="27" t="e">
        <f>VLOOKUP(O924,'user list'!A:B,2,0)</f>
        <v>#N/A</v>
      </c>
    </row>
    <row r="925" spans="2:5" ht="14.4">
      <c r="B925" s="27" t="e">
        <f>VLOOKUP(I925,raw_OCM!B:C,2,0)</f>
        <v>#N/A</v>
      </c>
      <c r="D925" t="e">
        <f t="shared" si="14"/>
        <v>#N/A</v>
      </c>
      <c r="E925" s="27" t="e">
        <f>VLOOKUP(O925,'user list'!A:B,2,0)</f>
        <v>#N/A</v>
      </c>
    </row>
    <row r="926" spans="2:5" ht="14.4">
      <c r="B926" s="27" t="e">
        <f>VLOOKUP(I926,raw_OCM!B:C,2,0)</f>
        <v>#N/A</v>
      </c>
      <c r="D926" t="e">
        <f t="shared" si="14"/>
        <v>#N/A</v>
      </c>
      <c r="E926" s="27" t="e">
        <f>VLOOKUP(O926,'user list'!A:B,2,0)</f>
        <v>#N/A</v>
      </c>
    </row>
    <row r="927" spans="2:5" ht="14.4">
      <c r="B927" s="27" t="e">
        <f>VLOOKUP(I927,raw_OCM!B:C,2,0)</f>
        <v>#N/A</v>
      </c>
      <c r="D927" t="e">
        <f t="shared" si="14"/>
        <v>#N/A</v>
      </c>
      <c r="E927" s="27" t="e">
        <f>VLOOKUP(O927,'user list'!A:B,2,0)</f>
        <v>#N/A</v>
      </c>
    </row>
    <row r="928" spans="2:5" ht="14.4">
      <c r="B928" s="27" t="e">
        <f>VLOOKUP(I928,raw_OCM!B:C,2,0)</f>
        <v>#N/A</v>
      </c>
      <c r="D928" t="e">
        <f t="shared" si="14"/>
        <v>#N/A</v>
      </c>
      <c r="E928" s="27" t="e">
        <f>VLOOKUP(O928,'user list'!A:B,2,0)</f>
        <v>#N/A</v>
      </c>
    </row>
    <row r="929" spans="2:5" ht="14.4">
      <c r="B929" s="27" t="e">
        <f>VLOOKUP(I929,raw_OCM!B:C,2,0)</f>
        <v>#N/A</v>
      </c>
      <c r="D929" t="e">
        <f t="shared" si="14"/>
        <v>#N/A</v>
      </c>
      <c r="E929" s="27" t="e">
        <f>VLOOKUP(O929,'user list'!A:B,2,0)</f>
        <v>#N/A</v>
      </c>
    </row>
    <row r="930" spans="2:5" ht="14.4">
      <c r="B930" s="27" t="e">
        <f>VLOOKUP(I930,raw_OCM!B:C,2,0)</f>
        <v>#N/A</v>
      </c>
      <c r="D930" t="e">
        <f t="shared" si="14"/>
        <v>#N/A</v>
      </c>
      <c r="E930" s="27" t="e">
        <f>VLOOKUP(O930,'user list'!A:B,2,0)</f>
        <v>#N/A</v>
      </c>
    </row>
    <row r="931" spans="2:5" ht="14.4">
      <c r="B931" s="27" t="e">
        <f>VLOOKUP(I931,raw_OCM!B:C,2,0)</f>
        <v>#N/A</v>
      </c>
      <c r="D931" t="e">
        <f t="shared" si="14"/>
        <v>#N/A</v>
      </c>
      <c r="E931" s="27" t="e">
        <f>VLOOKUP(O931,'user list'!A:B,2,0)</f>
        <v>#N/A</v>
      </c>
    </row>
    <row r="932" spans="2:5" ht="14.4">
      <c r="B932" s="27" t="e">
        <f>VLOOKUP(I932,raw_OCM!B:C,2,0)</f>
        <v>#N/A</v>
      </c>
      <c r="D932" t="e">
        <f t="shared" si="14"/>
        <v>#N/A</v>
      </c>
      <c r="E932" s="27" t="e">
        <f>VLOOKUP(O932,'user list'!A:B,2,0)</f>
        <v>#N/A</v>
      </c>
    </row>
    <row r="933" spans="2:5" ht="14.4">
      <c r="B933" s="27" t="e">
        <f>VLOOKUP(I933,raw_OCM!B:C,2,0)</f>
        <v>#N/A</v>
      </c>
      <c r="D933" t="e">
        <f t="shared" si="14"/>
        <v>#N/A</v>
      </c>
      <c r="E933" s="27" t="e">
        <f>VLOOKUP(O933,'user list'!A:B,2,0)</f>
        <v>#N/A</v>
      </c>
    </row>
    <row r="934" spans="2:5" ht="14.4">
      <c r="B934" s="27" t="e">
        <f>VLOOKUP(I934,raw_OCM!B:C,2,0)</f>
        <v>#N/A</v>
      </c>
      <c r="D934" t="e">
        <f t="shared" si="14"/>
        <v>#N/A</v>
      </c>
      <c r="E934" s="27" t="e">
        <f>VLOOKUP(O934,'user list'!A:B,2,0)</f>
        <v>#N/A</v>
      </c>
    </row>
    <row r="935" spans="2:5" ht="14.4">
      <c r="B935" s="27" t="e">
        <f>VLOOKUP(I935,raw_OCM!B:C,2,0)</f>
        <v>#N/A</v>
      </c>
      <c r="D935" t="e">
        <f t="shared" si="14"/>
        <v>#N/A</v>
      </c>
      <c r="E935" s="27" t="e">
        <f>VLOOKUP(O935,'user list'!A:B,2,0)</f>
        <v>#N/A</v>
      </c>
    </row>
    <row r="936" spans="2:5" ht="14.4">
      <c r="B936" s="27" t="e">
        <f>VLOOKUP(I936,raw_OCM!B:C,2,0)</f>
        <v>#N/A</v>
      </c>
      <c r="D936" t="e">
        <f t="shared" si="14"/>
        <v>#N/A</v>
      </c>
      <c r="E936" s="27" t="e">
        <f>VLOOKUP(O936,'user list'!A:B,2,0)</f>
        <v>#N/A</v>
      </c>
    </row>
    <row r="937" spans="2:5" ht="14.4">
      <c r="B937" s="27" t="e">
        <f>VLOOKUP(I937,raw_OCM!B:C,2,0)</f>
        <v>#N/A</v>
      </c>
      <c r="D937" t="e">
        <f t="shared" si="14"/>
        <v>#N/A</v>
      </c>
      <c r="E937" s="27" t="e">
        <f>VLOOKUP(O937,'user list'!A:B,2,0)</f>
        <v>#N/A</v>
      </c>
    </row>
    <row r="938" spans="2:5" ht="14.4">
      <c r="B938" s="27" t="e">
        <f>VLOOKUP(I938,raw_OCM!B:C,2,0)</f>
        <v>#N/A</v>
      </c>
      <c r="D938" t="e">
        <f t="shared" si="14"/>
        <v>#N/A</v>
      </c>
      <c r="E938" s="27" t="e">
        <f>VLOOKUP(O938,'user list'!A:B,2,0)</f>
        <v>#N/A</v>
      </c>
    </row>
    <row r="939" spans="2:5" ht="14.4">
      <c r="B939" s="27" t="e">
        <f>VLOOKUP(I939,raw_OCM!B:C,2,0)</f>
        <v>#N/A</v>
      </c>
      <c r="D939" t="e">
        <f t="shared" si="14"/>
        <v>#N/A</v>
      </c>
      <c r="E939" s="27" t="e">
        <f>VLOOKUP(O939,'user list'!A:B,2,0)</f>
        <v>#N/A</v>
      </c>
    </row>
    <row r="940" spans="2:5" ht="14.4">
      <c r="B940" s="27" t="e">
        <f>VLOOKUP(I940,raw_OCM!B:C,2,0)</f>
        <v>#N/A</v>
      </c>
      <c r="D940" t="e">
        <f t="shared" si="14"/>
        <v>#N/A</v>
      </c>
      <c r="E940" s="27" t="e">
        <f>VLOOKUP(O940,'user list'!A:B,2,0)</f>
        <v>#N/A</v>
      </c>
    </row>
    <row r="941" spans="2:5" ht="14.4">
      <c r="B941" s="27" t="e">
        <f>VLOOKUP(I941,raw_OCM!B:C,2,0)</f>
        <v>#N/A</v>
      </c>
      <c r="D941" t="e">
        <f t="shared" si="14"/>
        <v>#N/A</v>
      </c>
      <c r="E941" s="27" t="e">
        <f>VLOOKUP(O941,'user list'!A:B,2,0)</f>
        <v>#N/A</v>
      </c>
    </row>
    <row r="942" spans="2:5" ht="14.4">
      <c r="B942" s="27" t="e">
        <f>VLOOKUP(I942,raw_OCM!B:C,2,0)</f>
        <v>#N/A</v>
      </c>
      <c r="D942" t="e">
        <f t="shared" si="14"/>
        <v>#N/A</v>
      </c>
      <c r="E942" s="27" t="e">
        <f>VLOOKUP(O942,'user list'!A:B,2,0)</f>
        <v>#N/A</v>
      </c>
    </row>
    <row r="943" spans="2:5" ht="14.4">
      <c r="B943" s="27" t="e">
        <f>VLOOKUP(I943,raw_OCM!B:C,2,0)</f>
        <v>#N/A</v>
      </c>
      <c r="D943" t="e">
        <f t="shared" si="14"/>
        <v>#N/A</v>
      </c>
      <c r="E943" s="27" t="e">
        <f>VLOOKUP(O943,'user list'!A:B,2,0)</f>
        <v>#N/A</v>
      </c>
    </row>
    <row r="944" spans="2:5" ht="14.4">
      <c r="B944" s="27" t="e">
        <f>VLOOKUP(I944,raw_OCM!B:C,2,0)</f>
        <v>#N/A</v>
      </c>
      <c r="D944" t="e">
        <f t="shared" si="14"/>
        <v>#N/A</v>
      </c>
      <c r="E944" s="27" t="e">
        <f>VLOOKUP(O944,'user list'!A:B,2,0)</f>
        <v>#N/A</v>
      </c>
    </row>
    <row r="945" spans="2:5" ht="14.4">
      <c r="B945" s="27" t="e">
        <f>VLOOKUP(I945,raw_OCM!B:C,2,0)</f>
        <v>#N/A</v>
      </c>
      <c r="D945" t="e">
        <f t="shared" si="14"/>
        <v>#N/A</v>
      </c>
      <c r="E945" s="27" t="e">
        <f>VLOOKUP(O945,'user list'!A:B,2,0)</f>
        <v>#N/A</v>
      </c>
    </row>
    <row r="946" spans="2:5" ht="14.4">
      <c r="B946" s="27" t="e">
        <f>VLOOKUP(I946,raw_OCM!B:C,2,0)</f>
        <v>#N/A</v>
      </c>
      <c r="D946" t="e">
        <f t="shared" si="14"/>
        <v>#N/A</v>
      </c>
      <c r="E946" s="27" t="e">
        <f>VLOOKUP(O946,'user list'!A:B,2,0)</f>
        <v>#N/A</v>
      </c>
    </row>
    <row r="947" spans="2:5" ht="14.4">
      <c r="B947" s="27" t="e">
        <f>VLOOKUP(I947,raw_OCM!B:C,2,0)</f>
        <v>#N/A</v>
      </c>
      <c r="D947" t="e">
        <f t="shared" si="14"/>
        <v>#N/A</v>
      </c>
      <c r="E947" s="27" t="e">
        <f>VLOOKUP(O947,'user list'!A:B,2,0)</f>
        <v>#N/A</v>
      </c>
    </row>
    <row r="948" spans="2:5" ht="14.4">
      <c r="B948" s="27" t="e">
        <f>VLOOKUP(I948,raw_OCM!B:C,2,0)</f>
        <v>#N/A</v>
      </c>
      <c r="D948" t="e">
        <f t="shared" si="14"/>
        <v>#N/A</v>
      </c>
      <c r="E948" s="27" t="e">
        <f>VLOOKUP(O948,'user list'!A:B,2,0)</f>
        <v>#N/A</v>
      </c>
    </row>
    <row r="949" spans="2:5" ht="14.4">
      <c r="B949" s="27" t="e">
        <f>VLOOKUP(I949,raw_OCM!B:C,2,0)</f>
        <v>#N/A</v>
      </c>
      <c r="D949" t="e">
        <f t="shared" si="14"/>
        <v>#N/A</v>
      </c>
      <c r="E949" s="27" t="e">
        <f>VLOOKUP(O949,'user list'!A:B,2,0)</f>
        <v>#N/A</v>
      </c>
    </row>
    <row r="950" spans="2:5" ht="14.4">
      <c r="B950" s="27" t="e">
        <f>VLOOKUP(I950,raw_OCM!B:C,2,0)</f>
        <v>#N/A</v>
      </c>
      <c r="D950" t="e">
        <f t="shared" si="14"/>
        <v>#N/A</v>
      </c>
      <c r="E950" s="27" t="e">
        <f>VLOOKUP(O950,'user list'!A:B,2,0)</f>
        <v>#N/A</v>
      </c>
    </row>
    <row r="951" spans="2:5" ht="14.4">
      <c r="B951" s="27" t="e">
        <f>VLOOKUP(I951,raw_OCM!B:C,2,0)</f>
        <v>#N/A</v>
      </c>
      <c r="D951" t="e">
        <f t="shared" si="14"/>
        <v>#N/A</v>
      </c>
      <c r="E951" s="27" t="e">
        <f>VLOOKUP(O951,'user list'!A:B,2,0)</f>
        <v>#N/A</v>
      </c>
    </row>
    <row r="952" spans="2:5" ht="14.4">
      <c r="B952" s="27" t="e">
        <f>VLOOKUP(I952,raw_OCM!B:C,2,0)</f>
        <v>#N/A</v>
      </c>
      <c r="D952" t="e">
        <f t="shared" si="14"/>
        <v>#N/A</v>
      </c>
      <c r="E952" s="27" t="e">
        <f>VLOOKUP(O952,'user list'!A:B,2,0)</f>
        <v>#N/A</v>
      </c>
    </row>
    <row r="953" spans="2:5" ht="14.4">
      <c r="B953" s="27" t="e">
        <f>VLOOKUP(I953,raw_OCM!B:C,2,0)</f>
        <v>#N/A</v>
      </c>
      <c r="D953" t="e">
        <f t="shared" si="14"/>
        <v>#N/A</v>
      </c>
      <c r="E953" s="27" t="e">
        <f>VLOOKUP(O953,'user list'!A:B,2,0)</f>
        <v>#N/A</v>
      </c>
    </row>
    <row r="954" spans="2:5" ht="14.4">
      <c r="B954" s="27" t="e">
        <f>VLOOKUP(I954,raw_OCM!B:C,2,0)</f>
        <v>#N/A</v>
      </c>
      <c r="D954" t="e">
        <f t="shared" si="14"/>
        <v>#N/A</v>
      </c>
      <c r="E954" s="27" t="e">
        <f>VLOOKUP(O954,'user list'!A:B,2,0)</f>
        <v>#N/A</v>
      </c>
    </row>
    <row r="955" spans="2:5" ht="14.4">
      <c r="B955" s="27" t="e">
        <f>VLOOKUP(I955,raw_OCM!B:C,2,0)</f>
        <v>#N/A</v>
      </c>
      <c r="D955" t="e">
        <f t="shared" si="14"/>
        <v>#N/A</v>
      </c>
      <c r="E955" s="27" t="e">
        <f>VLOOKUP(O955,'user list'!A:B,2,0)</f>
        <v>#N/A</v>
      </c>
    </row>
    <row r="956" spans="2:5" ht="14.4">
      <c r="B956" s="27" t="e">
        <f>VLOOKUP(I956,raw_OCM!B:C,2,0)</f>
        <v>#N/A</v>
      </c>
      <c r="D956" t="e">
        <f t="shared" si="14"/>
        <v>#N/A</v>
      </c>
      <c r="E956" s="27" t="e">
        <f>VLOOKUP(O956,'user list'!A:B,2,0)</f>
        <v>#N/A</v>
      </c>
    </row>
    <row r="957" spans="2:5" ht="14.4">
      <c r="B957" s="27" t="e">
        <f>VLOOKUP(I957,raw_OCM!B:C,2,0)</f>
        <v>#N/A</v>
      </c>
      <c r="D957" t="e">
        <f t="shared" si="14"/>
        <v>#N/A</v>
      </c>
      <c r="E957" s="27" t="e">
        <f>VLOOKUP(O957,'user list'!A:B,2,0)</f>
        <v>#N/A</v>
      </c>
    </row>
    <row r="958" spans="2:5" ht="14.4">
      <c r="B958" s="27" t="e">
        <f>VLOOKUP(I958,raw_OCM!B:C,2,0)</f>
        <v>#N/A</v>
      </c>
      <c r="D958" t="e">
        <f t="shared" si="14"/>
        <v>#N/A</v>
      </c>
      <c r="E958" s="27" t="e">
        <f>VLOOKUP(O958,'user list'!A:B,2,0)</f>
        <v>#N/A</v>
      </c>
    </row>
    <row r="959" spans="2:5" ht="14.4">
      <c r="B959" s="27" t="e">
        <f>VLOOKUP(I959,raw_OCM!B:C,2,0)</f>
        <v>#N/A</v>
      </c>
      <c r="D959" t="e">
        <f t="shared" si="14"/>
        <v>#N/A</v>
      </c>
      <c r="E959" s="27" t="e">
        <f>VLOOKUP(O959,'user list'!A:B,2,0)</f>
        <v>#N/A</v>
      </c>
    </row>
    <row r="960" spans="2:5" ht="14.4">
      <c r="B960" s="27" t="e">
        <f>VLOOKUP(I960,raw_OCM!B:C,2,0)</f>
        <v>#N/A</v>
      </c>
      <c r="D960" t="e">
        <f t="shared" si="14"/>
        <v>#N/A</v>
      </c>
      <c r="E960" s="27" t="e">
        <f>VLOOKUP(O960,'user list'!A:B,2,0)</f>
        <v>#N/A</v>
      </c>
    </row>
    <row r="961" spans="2:5" ht="14.4">
      <c r="B961" s="27" t="e">
        <f>VLOOKUP(I961,raw_OCM!B:C,2,0)</f>
        <v>#N/A</v>
      </c>
      <c r="D961" t="e">
        <f t="shared" si="14"/>
        <v>#N/A</v>
      </c>
      <c r="E961" s="27" t="e">
        <f>VLOOKUP(O961,'user list'!A:B,2,0)</f>
        <v>#N/A</v>
      </c>
    </row>
    <row r="962" spans="2:5" ht="14.4">
      <c r="B962" s="27" t="e">
        <f>VLOOKUP(I962,raw_OCM!B:C,2,0)</f>
        <v>#N/A</v>
      </c>
      <c r="D962" t="e">
        <f t="shared" si="14"/>
        <v>#N/A</v>
      </c>
      <c r="E962" s="27" t="e">
        <f>VLOOKUP(O962,'user list'!A:B,2,0)</f>
        <v>#N/A</v>
      </c>
    </row>
    <row r="963" spans="2:5" ht="14.4">
      <c r="B963" s="27" t="e">
        <f>VLOOKUP(I963,raw_OCM!B:C,2,0)</f>
        <v>#N/A</v>
      </c>
      <c r="D963" t="e">
        <f t="shared" si="14"/>
        <v>#N/A</v>
      </c>
      <c r="E963" s="27" t="e">
        <f>VLOOKUP(O963,'user list'!A:B,2,0)</f>
        <v>#N/A</v>
      </c>
    </row>
    <row r="964" spans="2:5" ht="14.4">
      <c r="B964" s="27" t="e">
        <f>VLOOKUP(I964,raw_OCM!B:C,2,0)</f>
        <v>#N/A</v>
      </c>
      <c r="D964" t="e">
        <f t="shared" si="14"/>
        <v>#N/A</v>
      </c>
      <c r="E964" s="27" t="e">
        <f>VLOOKUP(O964,'user list'!A:B,2,0)</f>
        <v>#N/A</v>
      </c>
    </row>
    <row r="965" spans="2:5" ht="14.4">
      <c r="B965" s="27" t="e">
        <f>VLOOKUP(I965,raw_OCM!B:C,2,0)</f>
        <v>#N/A</v>
      </c>
      <c r="D965" t="e">
        <f t="shared" si="14"/>
        <v>#N/A</v>
      </c>
      <c r="E965" s="27" t="e">
        <f>VLOOKUP(O965,'user list'!A:B,2,0)</f>
        <v>#N/A</v>
      </c>
    </row>
    <row r="966" spans="2:5" ht="14.4">
      <c r="B966" s="27" t="e">
        <f>VLOOKUP(I966,raw_OCM!B:C,2,0)</f>
        <v>#N/A</v>
      </c>
      <c r="D966" t="e">
        <f t="shared" si="14"/>
        <v>#N/A</v>
      </c>
      <c r="E966" s="27" t="e">
        <f>VLOOKUP(O966,'user list'!A:B,2,0)</f>
        <v>#N/A</v>
      </c>
    </row>
    <row r="967" spans="2:5" ht="14.4">
      <c r="B967" s="27" t="e">
        <f>VLOOKUP(I967,raw_OCM!B:C,2,0)</f>
        <v>#N/A</v>
      </c>
      <c r="D967" t="e">
        <f t="shared" si="14"/>
        <v>#N/A</v>
      </c>
      <c r="E967" s="27" t="e">
        <f>VLOOKUP(O967,'user list'!A:B,2,0)</f>
        <v>#N/A</v>
      </c>
    </row>
    <row r="968" spans="2:5" ht="14.4">
      <c r="B968" s="27" t="e">
        <f>VLOOKUP(I968,raw_OCM!B:C,2,0)</f>
        <v>#N/A</v>
      </c>
      <c r="D968" t="e">
        <f t="shared" si="14"/>
        <v>#N/A</v>
      </c>
      <c r="E968" s="27" t="e">
        <f>VLOOKUP(O968,'user list'!A:B,2,0)</f>
        <v>#N/A</v>
      </c>
    </row>
    <row r="969" spans="2:5" ht="14.4">
      <c r="B969" s="27" t="e">
        <f>VLOOKUP(I969,raw_OCM!B:C,2,0)</f>
        <v>#N/A</v>
      </c>
      <c r="D969" t="e">
        <f t="shared" si="14"/>
        <v>#N/A</v>
      </c>
      <c r="E969" s="27" t="e">
        <f>VLOOKUP(O969,'user list'!A:B,2,0)</f>
        <v>#N/A</v>
      </c>
    </row>
    <row r="970" spans="2:5" ht="14.4">
      <c r="B970" s="27" t="e">
        <f>VLOOKUP(I970,raw_OCM!B:C,2,0)</f>
        <v>#N/A</v>
      </c>
      <c r="D970" t="e">
        <f t="shared" si="14"/>
        <v>#N/A</v>
      </c>
      <c r="E970" s="27" t="e">
        <f>VLOOKUP(O970,'user list'!A:B,2,0)</f>
        <v>#N/A</v>
      </c>
    </row>
    <row r="971" spans="2:5" ht="14.4">
      <c r="B971" s="27" t="e">
        <f>VLOOKUP(I971,raw_OCM!B:C,2,0)</f>
        <v>#N/A</v>
      </c>
      <c r="D971" t="e">
        <f t="shared" si="14"/>
        <v>#N/A</v>
      </c>
      <c r="E971" s="27" t="e">
        <f>VLOOKUP(O971,'user list'!A:B,2,0)</f>
        <v>#N/A</v>
      </c>
    </row>
    <row r="972" spans="2:5" ht="14.4">
      <c r="B972" s="27" t="e">
        <f>VLOOKUP(I972,raw_OCM!B:C,2,0)</f>
        <v>#N/A</v>
      </c>
      <c r="D972" t="e">
        <f t="shared" ref="D972:D1035" si="15">IF(E972="X",1)</f>
        <v>#N/A</v>
      </c>
      <c r="E972" s="27" t="e">
        <f>VLOOKUP(O972,'user list'!A:B,2,0)</f>
        <v>#N/A</v>
      </c>
    </row>
    <row r="973" spans="2:5" ht="14.4">
      <c r="B973" s="27" t="e">
        <f>VLOOKUP(I973,raw_OCM!B:C,2,0)</f>
        <v>#N/A</v>
      </c>
      <c r="D973" t="e">
        <f t="shared" si="15"/>
        <v>#N/A</v>
      </c>
      <c r="E973" s="27" t="e">
        <f>VLOOKUP(O973,'user list'!A:B,2,0)</f>
        <v>#N/A</v>
      </c>
    </row>
    <row r="974" spans="2:5" ht="14.4">
      <c r="B974" s="27" t="e">
        <f>VLOOKUP(I974,raw_OCM!B:C,2,0)</f>
        <v>#N/A</v>
      </c>
      <c r="D974" t="e">
        <f t="shared" si="15"/>
        <v>#N/A</v>
      </c>
      <c r="E974" s="27" t="e">
        <f>VLOOKUP(O974,'user list'!A:B,2,0)</f>
        <v>#N/A</v>
      </c>
    </row>
    <row r="975" spans="2:5" ht="14.4">
      <c r="B975" s="27" t="e">
        <f>VLOOKUP(I975,raw_OCM!B:C,2,0)</f>
        <v>#N/A</v>
      </c>
      <c r="D975" t="e">
        <f t="shared" si="15"/>
        <v>#N/A</v>
      </c>
      <c r="E975" s="27" t="e">
        <f>VLOOKUP(O975,'user list'!A:B,2,0)</f>
        <v>#N/A</v>
      </c>
    </row>
    <row r="976" spans="2:5" ht="14.4">
      <c r="B976" s="27" t="e">
        <f>VLOOKUP(I976,raw_OCM!B:C,2,0)</f>
        <v>#N/A</v>
      </c>
      <c r="D976" t="e">
        <f t="shared" si="15"/>
        <v>#N/A</v>
      </c>
      <c r="E976" s="27" t="e">
        <f>VLOOKUP(O976,'user list'!A:B,2,0)</f>
        <v>#N/A</v>
      </c>
    </row>
    <row r="977" spans="2:5" ht="14.4">
      <c r="B977" s="27" t="e">
        <f>VLOOKUP(I977,raw_OCM!B:C,2,0)</f>
        <v>#N/A</v>
      </c>
      <c r="D977" t="e">
        <f t="shared" si="15"/>
        <v>#N/A</v>
      </c>
      <c r="E977" s="27" t="e">
        <f>VLOOKUP(O977,'user list'!A:B,2,0)</f>
        <v>#N/A</v>
      </c>
    </row>
    <row r="978" spans="2:5" ht="14.4">
      <c r="B978" s="27" t="e">
        <f>VLOOKUP(I978,raw_OCM!B:C,2,0)</f>
        <v>#N/A</v>
      </c>
      <c r="D978" t="e">
        <f t="shared" si="15"/>
        <v>#N/A</v>
      </c>
      <c r="E978" s="27" t="e">
        <f>VLOOKUP(O978,'user list'!A:B,2,0)</f>
        <v>#N/A</v>
      </c>
    </row>
    <row r="979" spans="2:5" ht="14.4">
      <c r="B979" s="27" t="e">
        <f>VLOOKUP(I979,raw_OCM!B:C,2,0)</f>
        <v>#N/A</v>
      </c>
      <c r="D979" t="e">
        <f t="shared" si="15"/>
        <v>#N/A</v>
      </c>
      <c r="E979" s="27" t="e">
        <f>VLOOKUP(O979,'user list'!A:B,2,0)</f>
        <v>#N/A</v>
      </c>
    </row>
    <row r="980" spans="2:5" ht="14.4">
      <c r="B980" s="27" t="e">
        <f>VLOOKUP(I980,raw_OCM!B:C,2,0)</f>
        <v>#N/A</v>
      </c>
      <c r="D980" t="e">
        <f t="shared" si="15"/>
        <v>#N/A</v>
      </c>
      <c r="E980" s="27" t="e">
        <f>VLOOKUP(O980,'user list'!A:B,2,0)</f>
        <v>#N/A</v>
      </c>
    </row>
    <row r="981" spans="2:5" ht="14.4">
      <c r="B981" s="27" t="e">
        <f>VLOOKUP(I981,raw_OCM!B:C,2,0)</f>
        <v>#N/A</v>
      </c>
      <c r="D981" t="e">
        <f t="shared" si="15"/>
        <v>#N/A</v>
      </c>
      <c r="E981" s="27" t="e">
        <f>VLOOKUP(O981,'user list'!A:B,2,0)</f>
        <v>#N/A</v>
      </c>
    </row>
    <row r="982" spans="2:5" ht="14.4">
      <c r="B982" s="27" t="e">
        <f>VLOOKUP(I982,raw_OCM!B:C,2,0)</f>
        <v>#N/A</v>
      </c>
      <c r="D982" t="e">
        <f t="shared" si="15"/>
        <v>#N/A</v>
      </c>
      <c r="E982" s="27" t="e">
        <f>VLOOKUP(O982,'user list'!A:B,2,0)</f>
        <v>#N/A</v>
      </c>
    </row>
    <row r="983" spans="2:5" ht="14.4">
      <c r="B983" s="27" t="e">
        <f>VLOOKUP(I983,raw_OCM!B:C,2,0)</f>
        <v>#N/A</v>
      </c>
      <c r="D983" t="e">
        <f t="shared" si="15"/>
        <v>#N/A</v>
      </c>
      <c r="E983" s="27" t="e">
        <f>VLOOKUP(O983,'user list'!A:B,2,0)</f>
        <v>#N/A</v>
      </c>
    </row>
    <row r="984" spans="2:5" ht="14.4">
      <c r="B984" s="27" t="e">
        <f>VLOOKUP(I984,raw_OCM!B:C,2,0)</f>
        <v>#N/A</v>
      </c>
      <c r="D984" t="e">
        <f t="shared" si="15"/>
        <v>#N/A</v>
      </c>
      <c r="E984" s="27" t="e">
        <f>VLOOKUP(O984,'user list'!A:B,2,0)</f>
        <v>#N/A</v>
      </c>
    </row>
    <row r="985" spans="2:5" ht="14.4">
      <c r="B985" s="27" t="e">
        <f>VLOOKUP(I985,raw_OCM!B:C,2,0)</f>
        <v>#N/A</v>
      </c>
      <c r="D985" t="e">
        <f t="shared" si="15"/>
        <v>#N/A</v>
      </c>
      <c r="E985" s="27" t="e">
        <f>VLOOKUP(O985,'user list'!A:B,2,0)</f>
        <v>#N/A</v>
      </c>
    </row>
    <row r="986" spans="2:5" ht="14.4">
      <c r="B986" s="27" t="e">
        <f>VLOOKUP(I986,raw_OCM!B:C,2,0)</f>
        <v>#N/A</v>
      </c>
      <c r="D986" t="e">
        <f t="shared" si="15"/>
        <v>#N/A</v>
      </c>
      <c r="E986" s="27" t="e">
        <f>VLOOKUP(O986,'user list'!A:B,2,0)</f>
        <v>#N/A</v>
      </c>
    </row>
    <row r="987" spans="2:5" ht="14.4">
      <c r="B987" s="27" t="e">
        <f>VLOOKUP(I987,raw_OCM!B:C,2,0)</f>
        <v>#N/A</v>
      </c>
      <c r="D987" t="e">
        <f t="shared" si="15"/>
        <v>#N/A</v>
      </c>
      <c r="E987" s="27" t="e">
        <f>VLOOKUP(O987,'user list'!A:B,2,0)</f>
        <v>#N/A</v>
      </c>
    </row>
    <row r="988" spans="2:5" ht="14.4">
      <c r="B988" s="27" t="e">
        <f>VLOOKUP(I988,raw_OCM!B:C,2,0)</f>
        <v>#N/A</v>
      </c>
      <c r="D988" t="e">
        <f t="shared" si="15"/>
        <v>#N/A</v>
      </c>
      <c r="E988" s="27" t="e">
        <f>VLOOKUP(O988,'user list'!A:B,2,0)</f>
        <v>#N/A</v>
      </c>
    </row>
    <row r="989" spans="2:5" ht="14.4">
      <c r="B989" s="27" t="e">
        <f>VLOOKUP(I989,raw_OCM!B:C,2,0)</f>
        <v>#N/A</v>
      </c>
      <c r="D989" t="e">
        <f t="shared" si="15"/>
        <v>#N/A</v>
      </c>
      <c r="E989" s="27" t="e">
        <f>VLOOKUP(O989,'user list'!A:B,2,0)</f>
        <v>#N/A</v>
      </c>
    </row>
    <row r="990" spans="2:5" ht="14.4">
      <c r="B990" s="27" t="e">
        <f>VLOOKUP(I990,raw_OCM!B:C,2,0)</f>
        <v>#N/A</v>
      </c>
      <c r="D990" t="e">
        <f t="shared" si="15"/>
        <v>#N/A</v>
      </c>
      <c r="E990" s="27" t="e">
        <f>VLOOKUP(O990,'user list'!A:B,2,0)</f>
        <v>#N/A</v>
      </c>
    </row>
    <row r="991" spans="2:5" ht="14.4">
      <c r="B991" s="27" t="e">
        <f>VLOOKUP(I991,raw_OCM!B:C,2,0)</f>
        <v>#N/A</v>
      </c>
      <c r="D991" t="e">
        <f t="shared" si="15"/>
        <v>#N/A</v>
      </c>
      <c r="E991" s="27" t="e">
        <f>VLOOKUP(O991,'user list'!A:B,2,0)</f>
        <v>#N/A</v>
      </c>
    </row>
    <row r="992" spans="2:5" ht="14.4">
      <c r="B992" s="27" t="e">
        <f>VLOOKUP(I992,raw_OCM!B:C,2,0)</f>
        <v>#N/A</v>
      </c>
      <c r="D992" t="e">
        <f t="shared" si="15"/>
        <v>#N/A</v>
      </c>
      <c r="E992" s="27" t="e">
        <f>VLOOKUP(O992,'user list'!A:B,2,0)</f>
        <v>#N/A</v>
      </c>
    </row>
    <row r="993" spans="2:5" ht="14.4">
      <c r="B993" s="27" t="e">
        <f>VLOOKUP(I993,raw_OCM!B:C,2,0)</f>
        <v>#N/A</v>
      </c>
      <c r="D993" t="e">
        <f t="shared" si="15"/>
        <v>#N/A</v>
      </c>
      <c r="E993" s="27" t="e">
        <f>VLOOKUP(O993,'user list'!A:B,2,0)</f>
        <v>#N/A</v>
      </c>
    </row>
    <row r="994" spans="2:5" ht="14.4">
      <c r="B994" s="27" t="e">
        <f>VLOOKUP(I994,raw_OCM!B:C,2,0)</f>
        <v>#N/A</v>
      </c>
      <c r="D994" t="e">
        <f t="shared" si="15"/>
        <v>#N/A</v>
      </c>
      <c r="E994" s="27" t="e">
        <f>VLOOKUP(O994,'user list'!A:B,2,0)</f>
        <v>#N/A</v>
      </c>
    </row>
    <row r="995" spans="2:5" ht="14.4">
      <c r="B995" s="27" t="e">
        <f>VLOOKUP(I995,raw_OCM!B:C,2,0)</f>
        <v>#N/A</v>
      </c>
      <c r="D995" t="e">
        <f t="shared" si="15"/>
        <v>#N/A</v>
      </c>
      <c r="E995" s="27" t="e">
        <f>VLOOKUP(O995,'user list'!A:B,2,0)</f>
        <v>#N/A</v>
      </c>
    </row>
    <row r="996" spans="2:5" ht="14.4">
      <c r="B996" s="27" t="e">
        <f>VLOOKUP(I996,raw_OCM!B:C,2,0)</f>
        <v>#N/A</v>
      </c>
      <c r="D996" t="e">
        <f t="shared" si="15"/>
        <v>#N/A</v>
      </c>
      <c r="E996" s="27" t="e">
        <f>VLOOKUP(O996,'user list'!A:B,2,0)</f>
        <v>#N/A</v>
      </c>
    </row>
    <row r="997" spans="2:5" ht="14.4">
      <c r="B997" s="27" t="e">
        <f>VLOOKUP(I997,raw_OCM!B:C,2,0)</f>
        <v>#N/A</v>
      </c>
      <c r="D997" t="e">
        <f t="shared" si="15"/>
        <v>#N/A</v>
      </c>
      <c r="E997" s="27" t="e">
        <f>VLOOKUP(O997,'user list'!A:B,2,0)</f>
        <v>#N/A</v>
      </c>
    </row>
    <row r="998" spans="2:5" ht="14.4">
      <c r="B998" s="27" t="e">
        <f>VLOOKUP(I998,raw_OCM!B:C,2,0)</f>
        <v>#N/A</v>
      </c>
      <c r="D998" t="e">
        <f t="shared" si="15"/>
        <v>#N/A</v>
      </c>
      <c r="E998" s="27" t="e">
        <f>VLOOKUP(O998,'user list'!A:B,2,0)</f>
        <v>#N/A</v>
      </c>
    </row>
    <row r="999" spans="2:5" ht="14.4">
      <c r="B999" s="27" t="e">
        <f>VLOOKUP(I999,raw_OCM!B:C,2,0)</f>
        <v>#N/A</v>
      </c>
      <c r="D999" t="e">
        <f t="shared" si="15"/>
        <v>#N/A</v>
      </c>
      <c r="E999" s="27" t="e">
        <f>VLOOKUP(O999,'user list'!A:B,2,0)</f>
        <v>#N/A</v>
      </c>
    </row>
    <row r="1000" spans="2:5" ht="14.4">
      <c r="B1000" s="27" t="e">
        <f>VLOOKUP(I1000,raw_OCM!B:C,2,0)</f>
        <v>#N/A</v>
      </c>
      <c r="D1000" t="e">
        <f t="shared" si="15"/>
        <v>#N/A</v>
      </c>
      <c r="E1000" s="27" t="e">
        <f>VLOOKUP(O1000,'user list'!A:B,2,0)</f>
        <v>#N/A</v>
      </c>
    </row>
    <row r="1001" spans="2:5" ht="14.4">
      <c r="B1001" s="27" t="e">
        <f>VLOOKUP(I1001,raw_OCM!B:C,2,0)</f>
        <v>#N/A</v>
      </c>
      <c r="D1001" t="e">
        <f t="shared" si="15"/>
        <v>#N/A</v>
      </c>
      <c r="E1001" s="27" t="e">
        <f>VLOOKUP(O1001,'user list'!A:B,2,0)</f>
        <v>#N/A</v>
      </c>
    </row>
    <row r="1002" spans="2:5" ht="14.4">
      <c r="B1002" s="27" t="e">
        <f>VLOOKUP(I1002,raw_OCM!B:C,2,0)</f>
        <v>#N/A</v>
      </c>
      <c r="D1002" t="e">
        <f t="shared" si="15"/>
        <v>#N/A</v>
      </c>
      <c r="E1002" s="27" t="e">
        <f>VLOOKUP(O1002,'user list'!A:B,2,0)</f>
        <v>#N/A</v>
      </c>
    </row>
    <row r="1003" spans="2:5" ht="14.4">
      <c r="B1003" s="27" t="e">
        <f>VLOOKUP(I1003,raw_OCM!B:C,2,0)</f>
        <v>#N/A</v>
      </c>
      <c r="D1003" t="e">
        <f t="shared" si="15"/>
        <v>#N/A</v>
      </c>
      <c r="E1003" s="27" t="e">
        <f>VLOOKUP(O1003,'user list'!A:B,2,0)</f>
        <v>#N/A</v>
      </c>
    </row>
    <row r="1004" spans="2:5" ht="14.4">
      <c r="B1004" s="27" t="e">
        <f>VLOOKUP(I1004,raw_OCM!B:C,2,0)</f>
        <v>#N/A</v>
      </c>
      <c r="D1004" t="e">
        <f t="shared" si="15"/>
        <v>#N/A</v>
      </c>
      <c r="E1004" s="27" t="e">
        <f>VLOOKUP(O1004,'user list'!A:B,2,0)</f>
        <v>#N/A</v>
      </c>
    </row>
    <row r="1005" spans="2:5" ht="14.4">
      <c r="B1005" s="27" t="e">
        <f>VLOOKUP(I1005,raw_OCM!B:C,2,0)</f>
        <v>#N/A</v>
      </c>
      <c r="D1005" t="e">
        <f t="shared" si="15"/>
        <v>#N/A</v>
      </c>
      <c r="E1005" s="27" t="e">
        <f>VLOOKUP(O1005,'user list'!A:B,2,0)</f>
        <v>#N/A</v>
      </c>
    </row>
    <row r="1006" spans="2:5" ht="14.4">
      <c r="B1006" s="27" t="e">
        <f>VLOOKUP(I1006,raw_OCM!B:C,2,0)</f>
        <v>#N/A</v>
      </c>
      <c r="D1006" t="e">
        <f t="shared" si="15"/>
        <v>#N/A</v>
      </c>
      <c r="E1006" s="27" t="e">
        <f>VLOOKUP(O1006,'user list'!A:B,2,0)</f>
        <v>#N/A</v>
      </c>
    </row>
    <row r="1007" spans="2:5" ht="14.4">
      <c r="B1007" s="27" t="e">
        <f>VLOOKUP(I1007,raw_OCM!B:C,2,0)</f>
        <v>#N/A</v>
      </c>
      <c r="D1007" t="e">
        <f t="shared" si="15"/>
        <v>#N/A</v>
      </c>
      <c r="E1007" s="27" t="e">
        <f>VLOOKUP(O1007,'user list'!A:B,2,0)</f>
        <v>#N/A</v>
      </c>
    </row>
    <row r="1008" spans="2:5" ht="14.4">
      <c r="B1008" s="27" t="e">
        <f>VLOOKUP(I1008,raw_OCM!B:C,2,0)</f>
        <v>#N/A</v>
      </c>
      <c r="D1008" t="e">
        <f t="shared" si="15"/>
        <v>#N/A</v>
      </c>
      <c r="E1008" s="27" t="e">
        <f>VLOOKUP(O1008,'user list'!A:B,2,0)</f>
        <v>#N/A</v>
      </c>
    </row>
    <row r="1009" spans="2:5" ht="14.4">
      <c r="B1009" s="27" t="e">
        <f>VLOOKUP(I1009,raw_OCM!B:C,2,0)</f>
        <v>#N/A</v>
      </c>
      <c r="D1009" t="e">
        <f t="shared" si="15"/>
        <v>#N/A</v>
      </c>
      <c r="E1009" s="27" t="e">
        <f>VLOOKUP(O1009,'user list'!A:B,2,0)</f>
        <v>#N/A</v>
      </c>
    </row>
    <row r="1010" spans="2:5" ht="14.4">
      <c r="B1010" s="27" t="e">
        <f>VLOOKUP(I1010,raw_OCM!B:C,2,0)</f>
        <v>#N/A</v>
      </c>
      <c r="D1010" t="e">
        <f t="shared" si="15"/>
        <v>#N/A</v>
      </c>
      <c r="E1010" s="27" t="e">
        <f>VLOOKUP(O1010,'user list'!A:B,2,0)</f>
        <v>#N/A</v>
      </c>
    </row>
    <row r="1011" spans="2:5" ht="14.4">
      <c r="B1011" s="27" t="e">
        <f>VLOOKUP(I1011,raw_OCM!B:C,2,0)</f>
        <v>#N/A</v>
      </c>
      <c r="D1011" t="e">
        <f t="shared" si="15"/>
        <v>#N/A</v>
      </c>
      <c r="E1011" s="27" t="e">
        <f>VLOOKUP(O1011,'user list'!A:B,2,0)</f>
        <v>#N/A</v>
      </c>
    </row>
    <row r="1012" spans="2:5" ht="14.4">
      <c r="B1012" s="27" t="e">
        <f>VLOOKUP(I1012,raw_OCM!B:C,2,0)</f>
        <v>#N/A</v>
      </c>
      <c r="D1012" t="e">
        <f t="shared" si="15"/>
        <v>#N/A</v>
      </c>
      <c r="E1012" s="27" t="e">
        <f>VLOOKUP(O1012,'user list'!A:B,2,0)</f>
        <v>#N/A</v>
      </c>
    </row>
    <row r="1013" spans="2:5" ht="14.4">
      <c r="B1013" s="27" t="e">
        <f>VLOOKUP(I1013,raw_OCM!B:C,2,0)</f>
        <v>#N/A</v>
      </c>
      <c r="D1013" t="e">
        <f t="shared" si="15"/>
        <v>#N/A</v>
      </c>
      <c r="E1013" s="27" t="e">
        <f>VLOOKUP(O1013,'user list'!A:B,2,0)</f>
        <v>#N/A</v>
      </c>
    </row>
    <row r="1014" spans="2:5" ht="14.4">
      <c r="B1014" s="27" t="e">
        <f>VLOOKUP(I1014,raw_OCM!B:C,2,0)</f>
        <v>#N/A</v>
      </c>
      <c r="D1014" t="e">
        <f t="shared" si="15"/>
        <v>#N/A</v>
      </c>
      <c r="E1014" s="27" t="e">
        <f>VLOOKUP(O1014,'user list'!A:B,2,0)</f>
        <v>#N/A</v>
      </c>
    </row>
    <row r="1015" spans="2:5" ht="14.4">
      <c r="B1015" s="27" t="e">
        <f>VLOOKUP(I1015,raw_OCM!B:C,2,0)</f>
        <v>#N/A</v>
      </c>
      <c r="D1015" t="e">
        <f t="shared" si="15"/>
        <v>#N/A</v>
      </c>
      <c r="E1015" s="27" t="e">
        <f>VLOOKUP(O1015,'user list'!A:B,2,0)</f>
        <v>#N/A</v>
      </c>
    </row>
    <row r="1016" spans="2:5" ht="14.4">
      <c r="B1016" s="27" t="e">
        <f>VLOOKUP(I1016,raw_OCM!B:C,2,0)</f>
        <v>#N/A</v>
      </c>
      <c r="D1016" t="e">
        <f t="shared" si="15"/>
        <v>#N/A</v>
      </c>
      <c r="E1016" s="27" t="e">
        <f>VLOOKUP(O1016,'user list'!A:B,2,0)</f>
        <v>#N/A</v>
      </c>
    </row>
    <row r="1017" spans="2:5" ht="14.4">
      <c r="B1017" s="27" t="e">
        <f>VLOOKUP(I1017,raw_OCM!B:C,2,0)</f>
        <v>#N/A</v>
      </c>
      <c r="D1017" t="e">
        <f t="shared" si="15"/>
        <v>#N/A</v>
      </c>
      <c r="E1017" s="27" t="e">
        <f>VLOOKUP(O1017,'user list'!A:B,2,0)</f>
        <v>#N/A</v>
      </c>
    </row>
    <row r="1018" spans="2:5" ht="14.4">
      <c r="B1018" s="27" t="e">
        <f>VLOOKUP(I1018,raw_OCM!B:C,2,0)</f>
        <v>#N/A</v>
      </c>
      <c r="D1018" t="e">
        <f t="shared" si="15"/>
        <v>#N/A</v>
      </c>
      <c r="E1018" s="27" t="e">
        <f>VLOOKUP(O1018,'user list'!A:B,2,0)</f>
        <v>#N/A</v>
      </c>
    </row>
    <row r="1019" spans="2:5" ht="14.4">
      <c r="B1019" s="27" t="e">
        <f>VLOOKUP(I1019,raw_OCM!B:C,2,0)</f>
        <v>#N/A</v>
      </c>
      <c r="D1019" t="e">
        <f t="shared" si="15"/>
        <v>#N/A</v>
      </c>
      <c r="E1019" s="27" t="e">
        <f>VLOOKUP(O1019,'user list'!A:B,2,0)</f>
        <v>#N/A</v>
      </c>
    </row>
    <row r="1020" spans="2:5" ht="14.4">
      <c r="B1020" s="27" t="e">
        <f>VLOOKUP(I1020,raw_OCM!B:C,2,0)</f>
        <v>#N/A</v>
      </c>
      <c r="D1020" t="e">
        <f t="shared" si="15"/>
        <v>#N/A</v>
      </c>
      <c r="E1020" s="27" t="e">
        <f>VLOOKUP(O1020,'user list'!A:B,2,0)</f>
        <v>#N/A</v>
      </c>
    </row>
    <row r="1021" spans="2:5" ht="14.4">
      <c r="B1021" s="27" t="e">
        <f>VLOOKUP(I1021,raw_OCM!B:C,2,0)</f>
        <v>#N/A</v>
      </c>
      <c r="D1021" t="e">
        <f t="shared" si="15"/>
        <v>#N/A</v>
      </c>
      <c r="E1021" s="27" t="e">
        <f>VLOOKUP(O1021,'user list'!A:B,2,0)</f>
        <v>#N/A</v>
      </c>
    </row>
    <row r="1022" spans="2:5" ht="14.4">
      <c r="B1022" s="27" t="e">
        <f>VLOOKUP(I1022,raw_OCM!B:C,2,0)</f>
        <v>#N/A</v>
      </c>
      <c r="D1022" t="e">
        <f t="shared" si="15"/>
        <v>#N/A</v>
      </c>
      <c r="E1022" s="27" t="e">
        <f>VLOOKUP(O1022,'user list'!A:B,2,0)</f>
        <v>#N/A</v>
      </c>
    </row>
    <row r="1023" spans="2:5" ht="14.4">
      <c r="B1023" s="27" t="e">
        <f>VLOOKUP(I1023,raw_OCM!B:C,2,0)</f>
        <v>#N/A</v>
      </c>
      <c r="D1023" t="e">
        <f t="shared" si="15"/>
        <v>#N/A</v>
      </c>
      <c r="E1023" s="27" t="e">
        <f>VLOOKUP(O1023,'user list'!A:B,2,0)</f>
        <v>#N/A</v>
      </c>
    </row>
    <row r="1024" spans="2:5" ht="14.4">
      <c r="B1024" s="27" t="e">
        <f>VLOOKUP(I1024,raw_OCM!B:C,2,0)</f>
        <v>#N/A</v>
      </c>
      <c r="D1024" t="e">
        <f t="shared" si="15"/>
        <v>#N/A</v>
      </c>
      <c r="E1024" s="27" t="e">
        <f>VLOOKUP(O1024,'user list'!A:B,2,0)</f>
        <v>#N/A</v>
      </c>
    </row>
    <row r="1025" spans="2:5" ht="14.4">
      <c r="B1025" s="27" t="e">
        <f>VLOOKUP(I1025,raw_OCM!B:C,2,0)</f>
        <v>#N/A</v>
      </c>
      <c r="D1025" t="e">
        <f t="shared" si="15"/>
        <v>#N/A</v>
      </c>
      <c r="E1025" s="27" t="e">
        <f>VLOOKUP(O1025,'user list'!A:B,2,0)</f>
        <v>#N/A</v>
      </c>
    </row>
    <row r="1026" spans="2:5" ht="14.4">
      <c r="B1026" s="27" t="e">
        <f>VLOOKUP(I1026,raw_OCM!B:C,2,0)</f>
        <v>#N/A</v>
      </c>
      <c r="D1026" t="e">
        <f t="shared" si="15"/>
        <v>#N/A</v>
      </c>
      <c r="E1026" s="27" t="e">
        <f>VLOOKUP(O1026,'user list'!A:B,2,0)</f>
        <v>#N/A</v>
      </c>
    </row>
    <row r="1027" spans="2:5" ht="14.4">
      <c r="B1027" s="27" t="e">
        <f>VLOOKUP(I1027,raw_OCM!B:C,2,0)</f>
        <v>#N/A</v>
      </c>
      <c r="D1027" t="e">
        <f t="shared" si="15"/>
        <v>#N/A</v>
      </c>
      <c r="E1027" s="27" t="e">
        <f>VLOOKUP(O1027,'user list'!A:B,2,0)</f>
        <v>#N/A</v>
      </c>
    </row>
    <row r="1028" spans="2:5" ht="14.4">
      <c r="B1028" s="27" t="e">
        <f>VLOOKUP(I1028,raw_OCM!B:C,2,0)</f>
        <v>#N/A</v>
      </c>
      <c r="D1028" t="e">
        <f t="shared" si="15"/>
        <v>#N/A</v>
      </c>
      <c r="E1028" s="27" t="e">
        <f>VLOOKUP(O1028,'user list'!A:B,2,0)</f>
        <v>#N/A</v>
      </c>
    </row>
    <row r="1029" spans="2:5" ht="14.4">
      <c r="B1029" s="27" t="e">
        <f>VLOOKUP(I1029,raw_OCM!B:C,2,0)</f>
        <v>#N/A</v>
      </c>
      <c r="D1029" t="e">
        <f t="shared" si="15"/>
        <v>#N/A</v>
      </c>
      <c r="E1029" s="27" t="e">
        <f>VLOOKUP(O1029,'user list'!A:B,2,0)</f>
        <v>#N/A</v>
      </c>
    </row>
    <row r="1030" spans="2:5" ht="14.4">
      <c r="B1030" s="27" t="e">
        <f>VLOOKUP(I1030,raw_OCM!B:C,2,0)</f>
        <v>#N/A</v>
      </c>
      <c r="D1030" t="e">
        <f t="shared" si="15"/>
        <v>#N/A</v>
      </c>
      <c r="E1030" s="27" t="e">
        <f>VLOOKUP(O1030,'user list'!A:B,2,0)</f>
        <v>#N/A</v>
      </c>
    </row>
    <row r="1031" spans="2:5" ht="14.4">
      <c r="B1031" s="27" t="e">
        <f>VLOOKUP(I1031,raw_OCM!B:C,2,0)</f>
        <v>#N/A</v>
      </c>
      <c r="D1031" t="e">
        <f t="shared" si="15"/>
        <v>#N/A</v>
      </c>
      <c r="E1031" s="27" t="e">
        <f>VLOOKUP(O1031,'user list'!A:B,2,0)</f>
        <v>#N/A</v>
      </c>
    </row>
    <row r="1032" spans="2:5" ht="14.4">
      <c r="B1032" s="27" t="e">
        <f>VLOOKUP(I1032,raw_OCM!B:C,2,0)</f>
        <v>#N/A</v>
      </c>
      <c r="D1032" t="e">
        <f t="shared" si="15"/>
        <v>#N/A</v>
      </c>
      <c r="E1032" s="27" t="e">
        <f>VLOOKUP(O1032,'user list'!A:B,2,0)</f>
        <v>#N/A</v>
      </c>
    </row>
    <row r="1033" spans="2:5" ht="14.4">
      <c r="B1033" s="27" t="e">
        <f>VLOOKUP(I1033,raw_OCM!B:C,2,0)</f>
        <v>#N/A</v>
      </c>
      <c r="D1033" t="e">
        <f t="shared" si="15"/>
        <v>#N/A</v>
      </c>
      <c r="E1033" s="27" t="e">
        <f>VLOOKUP(O1033,'user list'!A:B,2,0)</f>
        <v>#N/A</v>
      </c>
    </row>
    <row r="1034" spans="2:5" ht="14.4">
      <c r="B1034" s="27" t="e">
        <f>VLOOKUP(I1034,raw_OCM!B:C,2,0)</f>
        <v>#N/A</v>
      </c>
      <c r="D1034" t="e">
        <f t="shared" si="15"/>
        <v>#N/A</v>
      </c>
      <c r="E1034" s="27" t="e">
        <f>VLOOKUP(O1034,'user list'!A:B,2,0)</f>
        <v>#N/A</v>
      </c>
    </row>
    <row r="1035" spans="2:5" ht="14.4">
      <c r="B1035" s="27" t="e">
        <f>VLOOKUP(I1035,raw_OCM!B:C,2,0)</f>
        <v>#N/A</v>
      </c>
      <c r="D1035" t="e">
        <f t="shared" si="15"/>
        <v>#N/A</v>
      </c>
      <c r="E1035" s="27" t="e">
        <f>VLOOKUP(O1035,'user list'!A:B,2,0)</f>
        <v>#N/A</v>
      </c>
    </row>
    <row r="1036" spans="2:5" ht="14.4">
      <c r="B1036" s="27" t="e">
        <f>VLOOKUP(I1036,raw_OCM!B:C,2,0)</f>
        <v>#N/A</v>
      </c>
      <c r="D1036" t="e">
        <f t="shared" ref="D1036:D1099" si="16">IF(E1036="X",1)</f>
        <v>#N/A</v>
      </c>
      <c r="E1036" s="27" t="e">
        <f>VLOOKUP(O1036,'user list'!A:B,2,0)</f>
        <v>#N/A</v>
      </c>
    </row>
    <row r="1037" spans="2:5" ht="14.4">
      <c r="B1037" s="27" t="e">
        <f>VLOOKUP(I1037,raw_OCM!B:C,2,0)</f>
        <v>#N/A</v>
      </c>
      <c r="D1037" t="e">
        <f t="shared" si="16"/>
        <v>#N/A</v>
      </c>
      <c r="E1037" s="27" t="e">
        <f>VLOOKUP(O1037,'user list'!A:B,2,0)</f>
        <v>#N/A</v>
      </c>
    </row>
    <row r="1038" spans="2:5" ht="14.4">
      <c r="B1038" s="27" t="e">
        <f>VLOOKUP(I1038,raw_OCM!B:C,2,0)</f>
        <v>#N/A</v>
      </c>
      <c r="D1038" t="e">
        <f t="shared" si="16"/>
        <v>#N/A</v>
      </c>
      <c r="E1038" s="27" t="e">
        <f>VLOOKUP(O1038,'user list'!A:B,2,0)</f>
        <v>#N/A</v>
      </c>
    </row>
    <row r="1039" spans="2:5" ht="14.4">
      <c r="B1039" s="27" t="e">
        <f>VLOOKUP(I1039,raw_OCM!B:C,2,0)</f>
        <v>#N/A</v>
      </c>
      <c r="D1039" t="e">
        <f t="shared" si="16"/>
        <v>#N/A</v>
      </c>
      <c r="E1039" s="27" t="e">
        <f>VLOOKUP(O1039,'user list'!A:B,2,0)</f>
        <v>#N/A</v>
      </c>
    </row>
    <row r="1040" spans="2:5" ht="14.4">
      <c r="B1040" s="27" t="e">
        <f>VLOOKUP(I1040,raw_OCM!B:C,2,0)</f>
        <v>#N/A</v>
      </c>
      <c r="D1040" t="e">
        <f t="shared" si="16"/>
        <v>#N/A</v>
      </c>
      <c r="E1040" s="27" t="e">
        <f>VLOOKUP(O1040,'user list'!A:B,2,0)</f>
        <v>#N/A</v>
      </c>
    </row>
    <row r="1041" spans="2:5" ht="14.4">
      <c r="B1041" s="27" t="e">
        <f>VLOOKUP(I1041,raw_OCM!B:C,2,0)</f>
        <v>#N/A</v>
      </c>
      <c r="D1041" t="e">
        <f t="shared" si="16"/>
        <v>#N/A</v>
      </c>
      <c r="E1041" s="27" t="e">
        <f>VLOOKUP(O1041,'user list'!A:B,2,0)</f>
        <v>#N/A</v>
      </c>
    </row>
    <row r="1042" spans="2:5" ht="14.4">
      <c r="B1042" s="27" t="e">
        <f>VLOOKUP(I1042,raw_OCM!B:C,2,0)</f>
        <v>#N/A</v>
      </c>
      <c r="D1042" t="e">
        <f t="shared" si="16"/>
        <v>#N/A</v>
      </c>
      <c r="E1042" s="27" t="e">
        <f>VLOOKUP(O1042,'user list'!A:B,2,0)</f>
        <v>#N/A</v>
      </c>
    </row>
    <row r="1043" spans="2:5" ht="14.4">
      <c r="B1043" s="27" t="e">
        <f>VLOOKUP(I1043,raw_OCM!B:C,2,0)</f>
        <v>#N/A</v>
      </c>
      <c r="D1043" t="e">
        <f t="shared" si="16"/>
        <v>#N/A</v>
      </c>
      <c r="E1043" s="27" t="e">
        <f>VLOOKUP(O1043,'user list'!A:B,2,0)</f>
        <v>#N/A</v>
      </c>
    </row>
    <row r="1044" spans="2:5" ht="14.4">
      <c r="B1044" s="27" t="e">
        <f>VLOOKUP(I1044,raw_OCM!B:C,2,0)</f>
        <v>#N/A</v>
      </c>
      <c r="D1044" t="e">
        <f t="shared" si="16"/>
        <v>#N/A</v>
      </c>
      <c r="E1044" s="27" t="e">
        <f>VLOOKUP(O1044,'user list'!A:B,2,0)</f>
        <v>#N/A</v>
      </c>
    </row>
    <row r="1045" spans="2:5" ht="14.4">
      <c r="B1045" s="27" t="e">
        <f>VLOOKUP(I1045,raw_OCM!B:C,2,0)</f>
        <v>#N/A</v>
      </c>
      <c r="D1045" t="e">
        <f t="shared" si="16"/>
        <v>#N/A</v>
      </c>
      <c r="E1045" s="27" t="e">
        <f>VLOOKUP(O1045,'user list'!A:B,2,0)</f>
        <v>#N/A</v>
      </c>
    </row>
    <row r="1046" spans="2:5" ht="14.4">
      <c r="B1046" s="27" t="e">
        <f>VLOOKUP(I1046,raw_OCM!B:C,2,0)</f>
        <v>#N/A</v>
      </c>
      <c r="D1046" t="e">
        <f t="shared" si="16"/>
        <v>#N/A</v>
      </c>
      <c r="E1046" s="27" t="e">
        <f>VLOOKUP(O1046,'user list'!A:B,2,0)</f>
        <v>#N/A</v>
      </c>
    </row>
    <row r="1047" spans="2:5" ht="14.4">
      <c r="B1047" s="27" t="e">
        <f>VLOOKUP(I1047,raw_OCM!B:C,2,0)</f>
        <v>#N/A</v>
      </c>
      <c r="D1047" t="e">
        <f t="shared" si="16"/>
        <v>#N/A</v>
      </c>
      <c r="E1047" s="27" t="e">
        <f>VLOOKUP(O1047,'user list'!A:B,2,0)</f>
        <v>#N/A</v>
      </c>
    </row>
    <row r="1048" spans="2:5" ht="14.4">
      <c r="B1048" s="27" t="e">
        <f>VLOOKUP(I1048,raw_OCM!B:C,2,0)</f>
        <v>#N/A</v>
      </c>
      <c r="D1048" t="e">
        <f t="shared" si="16"/>
        <v>#N/A</v>
      </c>
      <c r="E1048" s="27" t="e">
        <f>VLOOKUP(O1048,'user list'!A:B,2,0)</f>
        <v>#N/A</v>
      </c>
    </row>
    <row r="1049" spans="2:5" ht="14.4">
      <c r="B1049" s="27" t="e">
        <f>VLOOKUP(I1049,raw_OCM!B:C,2,0)</f>
        <v>#N/A</v>
      </c>
      <c r="D1049" t="e">
        <f t="shared" si="16"/>
        <v>#N/A</v>
      </c>
      <c r="E1049" s="27" t="e">
        <f>VLOOKUP(O1049,'user list'!A:B,2,0)</f>
        <v>#N/A</v>
      </c>
    </row>
    <row r="1050" spans="2:5" ht="14.4">
      <c r="B1050" s="27" t="e">
        <f>VLOOKUP(I1050,raw_OCM!B:C,2,0)</f>
        <v>#N/A</v>
      </c>
      <c r="D1050" t="e">
        <f t="shared" si="16"/>
        <v>#N/A</v>
      </c>
      <c r="E1050" s="27" t="e">
        <f>VLOOKUP(O1050,'user list'!A:B,2,0)</f>
        <v>#N/A</v>
      </c>
    </row>
    <row r="1051" spans="2:5" ht="14.4">
      <c r="B1051" s="27" t="e">
        <f>VLOOKUP(I1051,raw_OCM!B:C,2,0)</f>
        <v>#N/A</v>
      </c>
      <c r="D1051" t="e">
        <f t="shared" si="16"/>
        <v>#N/A</v>
      </c>
      <c r="E1051" s="27" t="e">
        <f>VLOOKUP(O1051,'user list'!A:B,2,0)</f>
        <v>#N/A</v>
      </c>
    </row>
    <row r="1052" spans="2:5" ht="14.4">
      <c r="B1052" s="27" t="e">
        <f>VLOOKUP(I1052,raw_OCM!B:C,2,0)</f>
        <v>#N/A</v>
      </c>
      <c r="D1052" t="e">
        <f t="shared" si="16"/>
        <v>#N/A</v>
      </c>
      <c r="E1052" s="27" t="e">
        <f>VLOOKUP(O1052,'user list'!A:B,2,0)</f>
        <v>#N/A</v>
      </c>
    </row>
    <row r="1053" spans="2:5" ht="14.4">
      <c r="B1053" s="27" t="e">
        <f>VLOOKUP(I1053,raw_OCM!B:C,2,0)</f>
        <v>#N/A</v>
      </c>
      <c r="D1053" t="e">
        <f t="shared" si="16"/>
        <v>#N/A</v>
      </c>
      <c r="E1053" s="27" t="e">
        <f>VLOOKUP(O1053,'user list'!A:B,2,0)</f>
        <v>#N/A</v>
      </c>
    </row>
    <row r="1054" spans="2:5" ht="14.4">
      <c r="B1054" s="27" t="e">
        <f>VLOOKUP(I1054,raw_OCM!B:C,2,0)</f>
        <v>#N/A</v>
      </c>
      <c r="D1054" t="e">
        <f t="shared" si="16"/>
        <v>#N/A</v>
      </c>
      <c r="E1054" s="27" t="e">
        <f>VLOOKUP(O1054,'user list'!A:B,2,0)</f>
        <v>#N/A</v>
      </c>
    </row>
    <row r="1055" spans="2:5" ht="14.4">
      <c r="B1055" s="27" t="e">
        <f>VLOOKUP(I1055,raw_OCM!B:C,2,0)</f>
        <v>#N/A</v>
      </c>
      <c r="D1055" t="e">
        <f t="shared" si="16"/>
        <v>#N/A</v>
      </c>
      <c r="E1055" s="27" t="e">
        <f>VLOOKUP(O1055,'user list'!A:B,2,0)</f>
        <v>#N/A</v>
      </c>
    </row>
    <row r="1056" spans="2:5" ht="14.4">
      <c r="B1056" s="27" t="e">
        <f>VLOOKUP(I1056,raw_OCM!B:C,2,0)</f>
        <v>#N/A</v>
      </c>
      <c r="D1056" t="e">
        <f t="shared" si="16"/>
        <v>#N/A</v>
      </c>
      <c r="E1056" s="27" t="e">
        <f>VLOOKUP(O1056,'user list'!A:B,2,0)</f>
        <v>#N/A</v>
      </c>
    </row>
    <row r="1057" spans="2:5" ht="14.4">
      <c r="B1057" s="27" t="e">
        <f>VLOOKUP(I1057,raw_OCM!B:C,2,0)</f>
        <v>#N/A</v>
      </c>
      <c r="D1057" t="e">
        <f t="shared" si="16"/>
        <v>#N/A</v>
      </c>
      <c r="E1057" s="27" t="e">
        <f>VLOOKUP(O1057,'user list'!A:B,2,0)</f>
        <v>#N/A</v>
      </c>
    </row>
    <row r="1058" spans="2:5" ht="14.4">
      <c r="B1058" s="27" t="e">
        <f>VLOOKUP(I1058,raw_OCM!B:C,2,0)</f>
        <v>#N/A</v>
      </c>
      <c r="D1058" t="e">
        <f t="shared" si="16"/>
        <v>#N/A</v>
      </c>
      <c r="E1058" s="27" t="e">
        <f>VLOOKUP(O1058,'user list'!A:B,2,0)</f>
        <v>#N/A</v>
      </c>
    </row>
    <row r="1059" spans="2:5" ht="14.4">
      <c r="B1059" s="27" t="e">
        <f>VLOOKUP(I1059,raw_OCM!B:C,2,0)</f>
        <v>#N/A</v>
      </c>
      <c r="D1059" t="e">
        <f t="shared" si="16"/>
        <v>#N/A</v>
      </c>
      <c r="E1059" s="27" t="e">
        <f>VLOOKUP(O1059,'user list'!A:B,2,0)</f>
        <v>#N/A</v>
      </c>
    </row>
    <row r="1060" spans="2:5" ht="14.4">
      <c r="B1060" s="27" t="e">
        <f>VLOOKUP(I1060,raw_OCM!B:C,2,0)</f>
        <v>#N/A</v>
      </c>
      <c r="D1060" t="e">
        <f t="shared" si="16"/>
        <v>#N/A</v>
      </c>
      <c r="E1060" s="27" t="e">
        <f>VLOOKUP(O1060,'user list'!A:B,2,0)</f>
        <v>#N/A</v>
      </c>
    </row>
    <row r="1061" spans="2:5" ht="14.4">
      <c r="B1061" s="27" t="e">
        <f>VLOOKUP(I1061,raw_OCM!B:C,2,0)</f>
        <v>#N/A</v>
      </c>
      <c r="D1061" t="e">
        <f t="shared" si="16"/>
        <v>#N/A</v>
      </c>
      <c r="E1061" s="27" t="e">
        <f>VLOOKUP(O1061,'user list'!A:B,2,0)</f>
        <v>#N/A</v>
      </c>
    </row>
    <row r="1062" spans="2:5" ht="14.4">
      <c r="B1062" s="27" t="e">
        <f>VLOOKUP(I1062,raw_OCM!B:C,2,0)</f>
        <v>#N/A</v>
      </c>
      <c r="D1062" t="e">
        <f t="shared" si="16"/>
        <v>#N/A</v>
      </c>
      <c r="E1062" s="27" t="e">
        <f>VLOOKUP(O1062,'user list'!A:B,2,0)</f>
        <v>#N/A</v>
      </c>
    </row>
    <row r="1063" spans="2:5" ht="14.4">
      <c r="B1063" s="27" t="e">
        <f>VLOOKUP(I1063,raw_OCM!B:C,2,0)</f>
        <v>#N/A</v>
      </c>
      <c r="D1063" t="e">
        <f t="shared" si="16"/>
        <v>#N/A</v>
      </c>
      <c r="E1063" s="27" t="e">
        <f>VLOOKUP(O1063,'user list'!A:B,2,0)</f>
        <v>#N/A</v>
      </c>
    </row>
    <row r="1064" spans="2:5" ht="14.4">
      <c r="B1064" s="27" t="e">
        <f>VLOOKUP(I1064,raw_OCM!B:C,2,0)</f>
        <v>#N/A</v>
      </c>
      <c r="D1064" t="e">
        <f t="shared" si="16"/>
        <v>#N/A</v>
      </c>
      <c r="E1064" s="27" t="e">
        <f>VLOOKUP(O1064,'user list'!A:B,2,0)</f>
        <v>#N/A</v>
      </c>
    </row>
    <row r="1065" spans="2:5" ht="14.4">
      <c r="B1065" s="27" t="e">
        <f>VLOOKUP(I1065,raw_OCM!B:C,2,0)</f>
        <v>#N/A</v>
      </c>
      <c r="D1065" t="e">
        <f t="shared" si="16"/>
        <v>#N/A</v>
      </c>
      <c r="E1065" s="27" t="e">
        <f>VLOOKUP(O1065,'user list'!A:B,2,0)</f>
        <v>#N/A</v>
      </c>
    </row>
    <row r="1066" spans="2:5" ht="14.4">
      <c r="B1066" s="27" t="e">
        <f>VLOOKUP(I1066,raw_OCM!B:C,2,0)</f>
        <v>#N/A</v>
      </c>
      <c r="D1066" t="e">
        <f t="shared" si="16"/>
        <v>#N/A</v>
      </c>
      <c r="E1066" s="27" t="e">
        <f>VLOOKUP(O1066,'user list'!A:B,2,0)</f>
        <v>#N/A</v>
      </c>
    </row>
    <row r="1067" spans="2:5" ht="14.4">
      <c r="B1067" s="27" t="e">
        <f>VLOOKUP(I1067,raw_OCM!B:C,2,0)</f>
        <v>#N/A</v>
      </c>
      <c r="D1067" t="e">
        <f t="shared" si="16"/>
        <v>#N/A</v>
      </c>
      <c r="E1067" s="27" t="e">
        <f>VLOOKUP(O1067,'user list'!A:B,2,0)</f>
        <v>#N/A</v>
      </c>
    </row>
    <row r="1068" spans="2:5" ht="14.4">
      <c r="B1068" s="27" t="e">
        <f>VLOOKUP(I1068,raw_OCM!B:C,2,0)</f>
        <v>#N/A</v>
      </c>
      <c r="D1068" t="e">
        <f t="shared" si="16"/>
        <v>#N/A</v>
      </c>
      <c r="E1068" s="27" t="e">
        <f>VLOOKUP(O1068,'user list'!A:B,2,0)</f>
        <v>#N/A</v>
      </c>
    </row>
    <row r="1069" spans="2:5" ht="14.4">
      <c r="B1069" s="27" t="e">
        <f>VLOOKUP(I1069,raw_OCM!B:C,2,0)</f>
        <v>#N/A</v>
      </c>
      <c r="D1069" t="e">
        <f t="shared" si="16"/>
        <v>#N/A</v>
      </c>
      <c r="E1069" s="27" t="e">
        <f>VLOOKUP(O1069,'user list'!A:B,2,0)</f>
        <v>#N/A</v>
      </c>
    </row>
    <row r="1070" spans="2:5" ht="14.4">
      <c r="B1070" s="27" t="e">
        <f>VLOOKUP(I1070,raw_OCM!B:C,2,0)</f>
        <v>#N/A</v>
      </c>
      <c r="D1070" t="e">
        <f t="shared" si="16"/>
        <v>#N/A</v>
      </c>
      <c r="E1070" s="27" t="e">
        <f>VLOOKUP(O1070,'user list'!A:B,2,0)</f>
        <v>#N/A</v>
      </c>
    </row>
    <row r="1071" spans="2:5" ht="14.4">
      <c r="B1071" s="27" t="e">
        <f>VLOOKUP(I1071,raw_OCM!B:C,2,0)</f>
        <v>#N/A</v>
      </c>
      <c r="D1071" t="e">
        <f t="shared" si="16"/>
        <v>#N/A</v>
      </c>
      <c r="E1071" s="27" t="e">
        <f>VLOOKUP(O1071,'user list'!A:B,2,0)</f>
        <v>#N/A</v>
      </c>
    </row>
    <row r="1072" spans="2:5" ht="14.4">
      <c r="B1072" s="27" t="e">
        <f>VLOOKUP(I1072,raw_OCM!B:C,2,0)</f>
        <v>#N/A</v>
      </c>
      <c r="D1072" t="e">
        <f t="shared" si="16"/>
        <v>#N/A</v>
      </c>
      <c r="E1072" s="27" t="e">
        <f>VLOOKUP(O1072,'user list'!A:B,2,0)</f>
        <v>#N/A</v>
      </c>
    </row>
    <row r="1073" spans="2:5" ht="14.4">
      <c r="B1073" s="27" t="e">
        <f>VLOOKUP(I1073,raw_OCM!B:C,2,0)</f>
        <v>#N/A</v>
      </c>
      <c r="D1073" t="e">
        <f t="shared" si="16"/>
        <v>#N/A</v>
      </c>
      <c r="E1073" s="27" t="e">
        <f>VLOOKUP(O1073,'user list'!A:B,2,0)</f>
        <v>#N/A</v>
      </c>
    </row>
    <row r="1074" spans="2:5" ht="14.4">
      <c r="B1074" s="27" t="e">
        <f>VLOOKUP(I1074,raw_OCM!B:C,2,0)</f>
        <v>#N/A</v>
      </c>
      <c r="D1074" t="e">
        <f t="shared" si="16"/>
        <v>#N/A</v>
      </c>
      <c r="E1074" s="27" t="e">
        <f>VLOOKUP(O1074,'user list'!A:B,2,0)</f>
        <v>#N/A</v>
      </c>
    </row>
    <row r="1075" spans="2:5" ht="14.4">
      <c r="B1075" s="27" t="e">
        <f>VLOOKUP(I1075,raw_OCM!B:C,2,0)</f>
        <v>#N/A</v>
      </c>
      <c r="D1075" t="e">
        <f t="shared" si="16"/>
        <v>#N/A</v>
      </c>
      <c r="E1075" s="27" t="e">
        <f>VLOOKUP(O1075,'user list'!A:B,2,0)</f>
        <v>#N/A</v>
      </c>
    </row>
    <row r="1076" spans="2:5" ht="14.4">
      <c r="B1076" s="27" t="e">
        <f>VLOOKUP(I1076,raw_OCM!B:C,2,0)</f>
        <v>#N/A</v>
      </c>
      <c r="D1076" t="e">
        <f t="shared" si="16"/>
        <v>#N/A</v>
      </c>
      <c r="E1076" s="27" t="e">
        <f>VLOOKUP(O1076,'user list'!A:B,2,0)</f>
        <v>#N/A</v>
      </c>
    </row>
    <row r="1077" spans="2:5" ht="14.4">
      <c r="B1077" s="27" t="e">
        <f>VLOOKUP(I1077,raw_OCM!B:C,2,0)</f>
        <v>#N/A</v>
      </c>
      <c r="D1077" t="e">
        <f t="shared" si="16"/>
        <v>#N/A</v>
      </c>
      <c r="E1077" s="27" t="e">
        <f>VLOOKUP(O1077,'user list'!A:B,2,0)</f>
        <v>#N/A</v>
      </c>
    </row>
    <row r="1078" spans="2:5" ht="14.4">
      <c r="B1078" s="27" t="e">
        <f>VLOOKUP(I1078,raw_OCM!B:C,2,0)</f>
        <v>#N/A</v>
      </c>
      <c r="D1078" t="e">
        <f t="shared" si="16"/>
        <v>#N/A</v>
      </c>
      <c r="E1078" s="27" t="e">
        <f>VLOOKUP(O1078,'user list'!A:B,2,0)</f>
        <v>#N/A</v>
      </c>
    </row>
    <row r="1079" spans="2:5" ht="14.4">
      <c r="B1079" s="27" t="e">
        <f>VLOOKUP(I1079,raw_OCM!B:C,2,0)</f>
        <v>#N/A</v>
      </c>
      <c r="D1079" t="e">
        <f t="shared" si="16"/>
        <v>#N/A</v>
      </c>
      <c r="E1079" s="27" t="e">
        <f>VLOOKUP(O1079,'user list'!A:B,2,0)</f>
        <v>#N/A</v>
      </c>
    </row>
    <row r="1080" spans="2:5" ht="14.4">
      <c r="B1080" s="27" t="e">
        <f>VLOOKUP(I1080,raw_OCM!B:C,2,0)</f>
        <v>#N/A</v>
      </c>
      <c r="D1080" t="e">
        <f t="shared" si="16"/>
        <v>#N/A</v>
      </c>
      <c r="E1080" s="27" t="e">
        <f>VLOOKUP(O1080,'user list'!A:B,2,0)</f>
        <v>#N/A</v>
      </c>
    </row>
    <row r="1081" spans="2:5" ht="14.4">
      <c r="B1081" s="27" t="e">
        <f>VLOOKUP(I1081,raw_OCM!B:C,2,0)</f>
        <v>#N/A</v>
      </c>
      <c r="D1081" t="e">
        <f t="shared" si="16"/>
        <v>#N/A</v>
      </c>
      <c r="E1081" s="27" t="e">
        <f>VLOOKUP(O1081,'user list'!A:B,2,0)</f>
        <v>#N/A</v>
      </c>
    </row>
    <row r="1082" spans="2:5" ht="14.4">
      <c r="B1082" s="27" t="e">
        <f>VLOOKUP(I1082,raw_OCM!B:C,2,0)</f>
        <v>#N/A</v>
      </c>
      <c r="D1082" t="e">
        <f t="shared" si="16"/>
        <v>#N/A</v>
      </c>
      <c r="E1082" s="27" t="e">
        <f>VLOOKUP(O1082,'user list'!A:B,2,0)</f>
        <v>#N/A</v>
      </c>
    </row>
    <row r="1083" spans="2:5" ht="14.4">
      <c r="B1083" s="27" t="e">
        <f>VLOOKUP(I1083,raw_OCM!B:C,2,0)</f>
        <v>#N/A</v>
      </c>
      <c r="D1083" t="e">
        <f t="shared" si="16"/>
        <v>#N/A</v>
      </c>
      <c r="E1083" s="27" t="e">
        <f>VLOOKUP(O1083,'user list'!A:B,2,0)</f>
        <v>#N/A</v>
      </c>
    </row>
    <row r="1084" spans="2:5" ht="14.4">
      <c r="B1084" s="27" t="e">
        <f>VLOOKUP(I1084,raw_OCM!B:C,2,0)</f>
        <v>#N/A</v>
      </c>
      <c r="D1084" t="e">
        <f t="shared" si="16"/>
        <v>#N/A</v>
      </c>
      <c r="E1084" s="27" t="e">
        <f>VLOOKUP(O1084,'user list'!A:B,2,0)</f>
        <v>#N/A</v>
      </c>
    </row>
    <row r="1085" spans="2:5" ht="14.4">
      <c r="B1085" s="27" t="e">
        <f>VLOOKUP(I1085,raw_OCM!B:C,2,0)</f>
        <v>#N/A</v>
      </c>
      <c r="D1085" t="e">
        <f t="shared" si="16"/>
        <v>#N/A</v>
      </c>
      <c r="E1085" s="27" t="e">
        <f>VLOOKUP(O1085,'user list'!A:B,2,0)</f>
        <v>#N/A</v>
      </c>
    </row>
    <row r="1086" spans="2:5" ht="14.4">
      <c r="B1086" s="27" t="e">
        <f>VLOOKUP(I1086,raw_OCM!B:C,2,0)</f>
        <v>#N/A</v>
      </c>
      <c r="D1086" t="e">
        <f t="shared" si="16"/>
        <v>#N/A</v>
      </c>
      <c r="E1086" s="27" t="e">
        <f>VLOOKUP(O1086,'user list'!A:B,2,0)</f>
        <v>#N/A</v>
      </c>
    </row>
    <row r="1087" spans="2:5" ht="14.4">
      <c r="B1087" s="27" t="e">
        <f>VLOOKUP(I1087,raw_OCM!B:C,2,0)</f>
        <v>#N/A</v>
      </c>
      <c r="D1087" t="e">
        <f t="shared" si="16"/>
        <v>#N/A</v>
      </c>
      <c r="E1087" s="27" t="e">
        <f>VLOOKUP(O1087,'user list'!A:B,2,0)</f>
        <v>#N/A</v>
      </c>
    </row>
    <row r="1088" spans="2:5" ht="14.4">
      <c r="B1088" s="27" t="e">
        <f>VLOOKUP(I1088,raw_OCM!B:C,2,0)</f>
        <v>#N/A</v>
      </c>
      <c r="D1088" t="e">
        <f t="shared" si="16"/>
        <v>#N/A</v>
      </c>
      <c r="E1088" s="27" t="e">
        <f>VLOOKUP(O1088,'user list'!A:B,2,0)</f>
        <v>#N/A</v>
      </c>
    </row>
    <row r="1089" spans="2:5" ht="14.4">
      <c r="B1089" s="27" t="e">
        <f>VLOOKUP(I1089,raw_OCM!B:C,2,0)</f>
        <v>#N/A</v>
      </c>
      <c r="D1089" t="e">
        <f t="shared" si="16"/>
        <v>#N/A</v>
      </c>
      <c r="E1089" s="27" t="e">
        <f>VLOOKUP(O1089,'user list'!A:B,2,0)</f>
        <v>#N/A</v>
      </c>
    </row>
    <row r="1090" spans="2:5" ht="14.4">
      <c r="B1090" s="27" t="e">
        <f>VLOOKUP(I1090,raw_OCM!B:C,2,0)</f>
        <v>#N/A</v>
      </c>
      <c r="D1090" t="e">
        <f t="shared" si="16"/>
        <v>#N/A</v>
      </c>
      <c r="E1090" s="27" t="e">
        <f>VLOOKUP(O1090,'user list'!A:B,2,0)</f>
        <v>#N/A</v>
      </c>
    </row>
    <row r="1091" spans="2:5" ht="14.4">
      <c r="B1091" s="27" t="e">
        <f>VLOOKUP(I1091,raw_OCM!B:C,2,0)</f>
        <v>#N/A</v>
      </c>
      <c r="D1091" t="e">
        <f t="shared" si="16"/>
        <v>#N/A</v>
      </c>
      <c r="E1091" s="27" t="e">
        <f>VLOOKUP(O1091,'user list'!A:B,2,0)</f>
        <v>#N/A</v>
      </c>
    </row>
    <row r="1092" spans="2:5" ht="14.4">
      <c r="B1092" s="27" t="e">
        <f>VLOOKUP(I1092,raw_OCM!B:C,2,0)</f>
        <v>#N/A</v>
      </c>
      <c r="D1092" t="e">
        <f t="shared" si="16"/>
        <v>#N/A</v>
      </c>
      <c r="E1092" s="27" t="e">
        <f>VLOOKUP(O1092,'user list'!A:B,2,0)</f>
        <v>#N/A</v>
      </c>
    </row>
    <row r="1093" spans="2:5" ht="14.4">
      <c r="B1093" s="27" t="e">
        <f>VLOOKUP(I1093,raw_OCM!B:C,2,0)</f>
        <v>#N/A</v>
      </c>
      <c r="D1093" t="e">
        <f t="shared" si="16"/>
        <v>#N/A</v>
      </c>
      <c r="E1093" s="27" t="e">
        <f>VLOOKUP(O1093,'user list'!A:B,2,0)</f>
        <v>#N/A</v>
      </c>
    </row>
    <row r="1094" spans="2:5" ht="14.4">
      <c r="B1094" s="27" t="e">
        <f>VLOOKUP(I1094,raw_OCM!B:C,2,0)</f>
        <v>#N/A</v>
      </c>
      <c r="D1094" t="e">
        <f t="shared" si="16"/>
        <v>#N/A</v>
      </c>
      <c r="E1094" s="27" t="e">
        <f>VLOOKUP(O1094,'user list'!A:B,2,0)</f>
        <v>#N/A</v>
      </c>
    </row>
    <row r="1095" spans="2:5" ht="14.4">
      <c r="B1095" s="27" t="e">
        <f>VLOOKUP(I1095,raw_OCM!B:C,2,0)</f>
        <v>#N/A</v>
      </c>
      <c r="D1095" t="e">
        <f t="shared" si="16"/>
        <v>#N/A</v>
      </c>
      <c r="E1095" s="27" t="e">
        <f>VLOOKUP(O1095,'user list'!A:B,2,0)</f>
        <v>#N/A</v>
      </c>
    </row>
    <row r="1096" spans="2:5" ht="14.4">
      <c r="B1096" s="27" t="e">
        <f>VLOOKUP(I1096,raw_OCM!B:C,2,0)</f>
        <v>#N/A</v>
      </c>
      <c r="D1096" t="e">
        <f t="shared" si="16"/>
        <v>#N/A</v>
      </c>
      <c r="E1096" s="27" t="e">
        <f>VLOOKUP(O1096,'user list'!A:B,2,0)</f>
        <v>#N/A</v>
      </c>
    </row>
    <row r="1097" spans="2:5" ht="14.4">
      <c r="B1097" s="27" t="e">
        <f>VLOOKUP(I1097,raw_OCM!B:C,2,0)</f>
        <v>#N/A</v>
      </c>
      <c r="D1097" t="e">
        <f t="shared" si="16"/>
        <v>#N/A</v>
      </c>
      <c r="E1097" s="27" t="e">
        <f>VLOOKUP(O1097,'user list'!A:B,2,0)</f>
        <v>#N/A</v>
      </c>
    </row>
    <row r="1098" spans="2:5" ht="14.4">
      <c r="B1098" s="27" t="e">
        <f>VLOOKUP(I1098,raw_OCM!B:C,2,0)</f>
        <v>#N/A</v>
      </c>
      <c r="D1098" t="e">
        <f t="shared" si="16"/>
        <v>#N/A</v>
      </c>
      <c r="E1098" s="27" t="e">
        <f>VLOOKUP(O1098,'user list'!A:B,2,0)</f>
        <v>#N/A</v>
      </c>
    </row>
    <row r="1099" spans="2:5" ht="14.4">
      <c r="B1099" s="27" t="e">
        <f>VLOOKUP(I1099,raw_OCM!B:C,2,0)</f>
        <v>#N/A</v>
      </c>
      <c r="D1099" t="e">
        <f t="shared" si="16"/>
        <v>#N/A</v>
      </c>
      <c r="E1099" s="27" t="e">
        <f>VLOOKUP(O1099,'user list'!A:B,2,0)</f>
        <v>#N/A</v>
      </c>
    </row>
    <row r="1100" spans="2:5" ht="14.4">
      <c r="B1100" s="27" t="e">
        <f>VLOOKUP(I1100,raw_OCM!B:C,2,0)</f>
        <v>#N/A</v>
      </c>
      <c r="D1100" t="e">
        <f t="shared" ref="D1100:D1163" si="17">IF(E1100="X",1)</f>
        <v>#N/A</v>
      </c>
      <c r="E1100" s="27" t="e">
        <f>VLOOKUP(O1100,'user list'!A:B,2,0)</f>
        <v>#N/A</v>
      </c>
    </row>
    <row r="1101" spans="2:5" ht="14.4">
      <c r="B1101" s="27" t="e">
        <f>VLOOKUP(I1101,raw_OCM!B:C,2,0)</f>
        <v>#N/A</v>
      </c>
      <c r="D1101" t="e">
        <f t="shared" si="17"/>
        <v>#N/A</v>
      </c>
      <c r="E1101" s="27" t="e">
        <f>VLOOKUP(O1101,'user list'!A:B,2,0)</f>
        <v>#N/A</v>
      </c>
    </row>
    <row r="1102" spans="2:5" ht="14.4">
      <c r="B1102" s="27" t="e">
        <f>VLOOKUP(I1102,raw_OCM!B:C,2,0)</f>
        <v>#N/A</v>
      </c>
      <c r="D1102" t="e">
        <f t="shared" si="17"/>
        <v>#N/A</v>
      </c>
      <c r="E1102" s="27" t="e">
        <f>VLOOKUP(O1102,'user list'!A:B,2,0)</f>
        <v>#N/A</v>
      </c>
    </row>
    <row r="1103" spans="2:5" ht="14.4">
      <c r="B1103" s="27" t="e">
        <f>VLOOKUP(I1103,raw_OCM!B:C,2,0)</f>
        <v>#N/A</v>
      </c>
      <c r="D1103" t="e">
        <f t="shared" si="17"/>
        <v>#N/A</v>
      </c>
      <c r="E1103" s="27" t="e">
        <f>VLOOKUP(O1103,'user list'!A:B,2,0)</f>
        <v>#N/A</v>
      </c>
    </row>
    <row r="1104" spans="2:5" ht="14.4">
      <c r="B1104" s="27" t="e">
        <f>VLOOKUP(I1104,raw_OCM!B:C,2,0)</f>
        <v>#N/A</v>
      </c>
      <c r="D1104" t="e">
        <f t="shared" si="17"/>
        <v>#N/A</v>
      </c>
      <c r="E1104" s="27" t="e">
        <f>VLOOKUP(O1104,'user list'!A:B,2,0)</f>
        <v>#N/A</v>
      </c>
    </row>
    <row r="1105" spans="2:5" ht="14.4">
      <c r="B1105" s="27" t="e">
        <f>VLOOKUP(I1105,raw_OCM!B:C,2,0)</f>
        <v>#N/A</v>
      </c>
      <c r="D1105" t="e">
        <f t="shared" si="17"/>
        <v>#N/A</v>
      </c>
      <c r="E1105" s="27" t="e">
        <f>VLOOKUP(O1105,'user list'!A:B,2,0)</f>
        <v>#N/A</v>
      </c>
    </row>
    <row r="1106" spans="2:5" ht="14.4">
      <c r="B1106" s="27" t="e">
        <f>VLOOKUP(I1106,raw_OCM!B:C,2,0)</f>
        <v>#N/A</v>
      </c>
      <c r="D1106" t="e">
        <f t="shared" si="17"/>
        <v>#N/A</v>
      </c>
      <c r="E1106" s="27" t="e">
        <f>VLOOKUP(O1106,'user list'!A:B,2,0)</f>
        <v>#N/A</v>
      </c>
    </row>
    <row r="1107" spans="2:5" ht="14.4">
      <c r="B1107" s="27" t="e">
        <f>VLOOKUP(I1107,raw_OCM!B:C,2,0)</f>
        <v>#N/A</v>
      </c>
      <c r="D1107" t="e">
        <f t="shared" si="17"/>
        <v>#N/A</v>
      </c>
      <c r="E1107" s="27" t="e">
        <f>VLOOKUP(O1107,'user list'!A:B,2,0)</f>
        <v>#N/A</v>
      </c>
    </row>
    <row r="1108" spans="2:5" ht="14.4">
      <c r="B1108" s="27" t="e">
        <f>VLOOKUP(I1108,raw_OCM!B:C,2,0)</f>
        <v>#N/A</v>
      </c>
      <c r="D1108" t="e">
        <f t="shared" si="17"/>
        <v>#N/A</v>
      </c>
      <c r="E1108" s="27" t="e">
        <f>VLOOKUP(O1108,'user list'!A:B,2,0)</f>
        <v>#N/A</v>
      </c>
    </row>
    <row r="1109" spans="2:5" ht="14.4">
      <c r="B1109" s="27" t="e">
        <f>VLOOKUP(I1109,raw_OCM!B:C,2,0)</f>
        <v>#N/A</v>
      </c>
      <c r="D1109" t="e">
        <f t="shared" si="17"/>
        <v>#N/A</v>
      </c>
      <c r="E1109" s="27" t="e">
        <f>VLOOKUP(O1109,'user list'!A:B,2,0)</f>
        <v>#N/A</v>
      </c>
    </row>
    <row r="1110" spans="2:5" ht="14.4">
      <c r="B1110" s="27" t="e">
        <f>VLOOKUP(I1110,raw_OCM!B:C,2,0)</f>
        <v>#N/A</v>
      </c>
      <c r="D1110" t="e">
        <f t="shared" si="17"/>
        <v>#N/A</v>
      </c>
      <c r="E1110" s="27" t="e">
        <f>VLOOKUP(O1110,'user list'!A:B,2,0)</f>
        <v>#N/A</v>
      </c>
    </row>
    <row r="1111" spans="2:5" ht="14.4">
      <c r="B1111" s="27" t="e">
        <f>VLOOKUP(I1111,raw_OCM!B:C,2,0)</f>
        <v>#N/A</v>
      </c>
      <c r="D1111" t="e">
        <f t="shared" si="17"/>
        <v>#N/A</v>
      </c>
      <c r="E1111" s="27" t="e">
        <f>VLOOKUP(O1111,'user list'!A:B,2,0)</f>
        <v>#N/A</v>
      </c>
    </row>
    <row r="1112" spans="2:5" ht="14.4">
      <c r="B1112" s="27" t="e">
        <f>VLOOKUP(I1112,raw_OCM!B:C,2,0)</f>
        <v>#N/A</v>
      </c>
      <c r="D1112" t="e">
        <f t="shared" si="17"/>
        <v>#N/A</v>
      </c>
      <c r="E1112" s="27" t="e">
        <f>VLOOKUP(O1112,'user list'!A:B,2,0)</f>
        <v>#N/A</v>
      </c>
    </row>
    <row r="1113" spans="2:5" ht="14.4">
      <c r="B1113" s="27" t="e">
        <f>VLOOKUP(I1113,raw_OCM!B:C,2,0)</f>
        <v>#N/A</v>
      </c>
      <c r="D1113" t="e">
        <f t="shared" si="17"/>
        <v>#N/A</v>
      </c>
      <c r="E1113" s="27" t="e">
        <f>VLOOKUP(O1113,'user list'!A:B,2,0)</f>
        <v>#N/A</v>
      </c>
    </row>
    <row r="1114" spans="2:5" ht="14.4">
      <c r="B1114" s="27" t="e">
        <f>VLOOKUP(I1114,raw_OCM!B:C,2,0)</f>
        <v>#N/A</v>
      </c>
      <c r="D1114" t="e">
        <f t="shared" si="17"/>
        <v>#N/A</v>
      </c>
      <c r="E1114" s="27" t="e">
        <f>VLOOKUP(O1114,'user list'!A:B,2,0)</f>
        <v>#N/A</v>
      </c>
    </row>
    <row r="1115" spans="2:5" ht="14.4">
      <c r="B1115" s="27" t="e">
        <f>VLOOKUP(I1115,raw_OCM!B:C,2,0)</f>
        <v>#N/A</v>
      </c>
      <c r="D1115" t="e">
        <f t="shared" si="17"/>
        <v>#N/A</v>
      </c>
      <c r="E1115" s="27" t="e">
        <f>VLOOKUP(O1115,'user list'!A:B,2,0)</f>
        <v>#N/A</v>
      </c>
    </row>
    <row r="1116" spans="2:5" ht="14.4">
      <c r="B1116" s="27" t="e">
        <f>VLOOKUP(I1116,raw_OCM!B:C,2,0)</f>
        <v>#N/A</v>
      </c>
      <c r="D1116" t="e">
        <f t="shared" si="17"/>
        <v>#N/A</v>
      </c>
      <c r="E1116" s="27" t="e">
        <f>VLOOKUP(O1116,'user list'!A:B,2,0)</f>
        <v>#N/A</v>
      </c>
    </row>
    <row r="1117" spans="2:5" ht="14.4">
      <c r="B1117" s="27" t="e">
        <f>VLOOKUP(I1117,raw_OCM!B:C,2,0)</f>
        <v>#N/A</v>
      </c>
      <c r="D1117" t="e">
        <f t="shared" si="17"/>
        <v>#N/A</v>
      </c>
      <c r="E1117" s="27" t="e">
        <f>VLOOKUP(O1117,'user list'!A:B,2,0)</f>
        <v>#N/A</v>
      </c>
    </row>
    <row r="1118" spans="2:5" ht="14.4">
      <c r="B1118" s="27" t="e">
        <f>VLOOKUP(I1118,raw_OCM!B:C,2,0)</f>
        <v>#N/A</v>
      </c>
      <c r="D1118" t="e">
        <f t="shared" si="17"/>
        <v>#N/A</v>
      </c>
      <c r="E1118" s="27" t="e">
        <f>VLOOKUP(O1118,'user list'!A:B,2,0)</f>
        <v>#N/A</v>
      </c>
    </row>
    <row r="1119" spans="2:5" ht="14.4">
      <c r="B1119" s="27" t="e">
        <f>VLOOKUP(I1119,raw_OCM!B:C,2,0)</f>
        <v>#N/A</v>
      </c>
      <c r="D1119" t="e">
        <f t="shared" si="17"/>
        <v>#N/A</v>
      </c>
      <c r="E1119" s="27" t="e">
        <f>VLOOKUP(O1119,'user list'!A:B,2,0)</f>
        <v>#N/A</v>
      </c>
    </row>
    <row r="1120" spans="2:5" ht="14.4">
      <c r="B1120" s="27" t="e">
        <f>VLOOKUP(I1120,raw_OCM!B:C,2,0)</f>
        <v>#N/A</v>
      </c>
      <c r="D1120" t="e">
        <f t="shared" si="17"/>
        <v>#N/A</v>
      </c>
      <c r="E1120" s="27" t="e">
        <f>VLOOKUP(O1120,'user list'!A:B,2,0)</f>
        <v>#N/A</v>
      </c>
    </row>
    <row r="1121" spans="2:5" ht="14.4">
      <c r="B1121" s="27" t="e">
        <f>VLOOKUP(I1121,raw_OCM!B:C,2,0)</f>
        <v>#N/A</v>
      </c>
      <c r="D1121" t="e">
        <f t="shared" si="17"/>
        <v>#N/A</v>
      </c>
      <c r="E1121" s="27" t="e">
        <f>VLOOKUP(O1121,'user list'!A:B,2,0)</f>
        <v>#N/A</v>
      </c>
    </row>
    <row r="1122" spans="2:5" ht="14.4">
      <c r="B1122" s="27" t="e">
        <f>VLOOKUP(I1122,raw_OCM!B:C,2,0)</f>
        <v>#N/A</v>
      </c>
      <c r="D1122" t="e">
        <f t="shared" si="17"/>
        <v>#N/A</v>
      </c>
      <c r="E1122" s="27" t="e">
        <f>VLOOKUP(O1122,'user list'!A:B,2,0)</f>
        <v>#N/A</v>
      </c>
    </row>
    <row r="1123" spans="2:5" ht="14.4">
      <c r="B1123" s="27" t="e">
        <f>VLOOKUP(I1123,raw_OCM!B:C,2,0)</f>
        <v>#N/A</v>
      </c>
      <c r="D1123" t="e">
        <f t="shared" si="17"/>
        <v>#N/A</v>
      </c>
      <c r="E1123" s="27" t="e">
        <f>VLOOKUP(O1123,'user list'!A:B,2,0)</f>
        <v>#N/A</v>
      </c>
    </row>
    <row r="1124" spans="2:5" ht="14.4">
      <c r="B1124" s="27" t="e">
        <f>VLOOKUP(I1124,raw_OCM!B:C,2,0)</f>
        <v>#N/A</v>
      </c>
      <c r="D1124" t="e">
        <f t="shared" si="17"/>
        <v>#N/A</v>
      </c>
      <c r="E1124" s="27" t="e">
        <f>VLOOKUP(O1124,'user list'!A:B,2,0)</f>
        <v>#N/A</v>
      </c>
    </row>
    <row r="1125" spans="2:5" ht="14.4">
      <c r="B1125" s="27" t="e">
        <f>VLOOKUP(I1125,raw_OCM!B:C,2,0)</f>
        <v>#N/A</v>
      </c>
      <c r="D1125" t="e">
        <f t="shared" si="17"/>
        <v>#N/A</v>
      </c>
      <c r="E1125" s="27" t="e">
        <f>VLOOKUP(O1125,'user list'!A:B,2,0)</f>
        <v>#N/A</v>
      </c>
    </row>
    <row r="1126" spans="2:5" ht="14.4">
      <c r="B1126" s="27" t="e">
        <f>VLOOKUP(I1126,raw_OCM!B:C,2,0)</f>
        <v>#N/A</v>
      </c>
      <c r="D1126" t="e">
        <f t="shared" si="17"/>
        <v>#N/A</v>
      </c>
      <c r="E1126" s="27" t="e">
        <f>VLOOKUP(O1126,'user list'!A:B,2,0)</f>
        <v>#N/A</v>
      </c>
    </row>
    <row r="1127" spans="2:5" ht="14.4">
      <c r="B1127" s="27" t="e">
        <f>VLOOKUP(I1127,raw_OCM!B:C,2,0)</f>
        <v>#N/A</v>
      </c>
      <c r="D1127" t="e">
        <f t="shared" si="17"/>
        <v>#N/A</v>
      </c>
      <c r="E1127" s="27" t="e">
        <f>VLOOKUP(O1127,'user list'!A:B,2,0)</f>
        <v>#N/A</v>
      </c>
    </row>
    <row r="1128" spans="2:5" ht="14.4">
      <c r="B1128" s="27" t="e">
        <f>VLOOKUP(I1128,raw_OCM!B:C,2,0)</f>
        <v>#N/A</v>
      </c>
      <c r="D1128" t="e">
        <f t="shared" si="17"/>
        <v>#N/A</v>
      </c>
      <c r="E1128" s="27" t="e">
        <f>VLOOKUP(O1128,'user list'!A:B,2,0)</f>
        <v>#N/A</v>
      </c>
    </row>
    <row r="1129" spans="2:5" ht="14.4">
      <c r="B1129" s="27" t="e">
        <f>VLOOKUP(I1129,raw_OCM!B:C,2,0)</f>
        <v>#N/A</v>
      </c>
      <c r="D1129" t="e">
        <f t="shared" si="17"/>
        <v>#N/A</v>
      </c>
      <c r="E1129" s="27" t="e">
        <f>VLOOKUP(O1129,'user list'!A:B,2,0)</f>
        <v>#N/A</v>
      </c>
    </row>
    <row r="1130" spans="2:5" ht="14.4">
      <c r="B1130" s="27" t="e">
        <f>VLOOKUP(I1130,raw_OCM!B:C,2,0)</f>
        <v>#N/A</v>
      </c>
      <c r="D1130" t="e">
        <f t="shared" si="17"/>
        <v>#N/A</v>
      </c>
      <c r="E1130" s="27" t="e">
        <f>VLOOKUP(O1130,'user list'!A:B,2,0)</f>
        <v>#N/A</v>
      </c>
    </row>
    <row r="1131" spans="2:5" ht="14.4">
      <c r="B1131" s="27" t="e">
        <f>VLOOKUP(I1131,raw_OCM!B:C,2,0)</f>
        <v>#N/A</v>
      </c>
      <c r="D1131" t="e">
        <f t="shared" si="17"/>
        <v>#N/A</v>
      </c>
      <c r="E1131" s="27" t="e">
        <f>VLOOKUP(O1131,'user list'!A:B,2,0)</f>
        <v>#N/A</v>
      </c>
    </row>
    <row r="1132" spans="2:5" ht="14.4">
      <c r="B1132" s="27" t="e">
        <f>VLOOKUP(I1132,raw_OCM!B:C,2,0)</f>
        <v>#N/A</v>
      </c>
      <c r="D1132" t="e">
        <f t="shared" si="17"/>
        <v>#N/A</v>
      </c>
      <c r="E1132" s="27" t="e">
        <f>VLOOKUP(O1132,'user list'!A:B,2,0)</f>
        <v>#N/A</v>
      </c>
    </row>
    <row r="1133" spans="2:5" ht="14.4">
      <c r="B1133" s="27" t="e">
        <f>VLOOKUP(I1133,raw_OCM!B:C,2,0)</f>
        <v>#N/A</v>
      </c>
      <c r="D1133" t="e">
        <f t="shared" si="17"/>
        <v>#N/A</v>
      </c>
      <c r="E1133" s="27" t="e">
        <f>VLOOKUP(O1133,'user list'!A:B,2,0)</f>
        <v>#N/A</v>
      </c>
    </row>
    <row r="1134" spans="2:5" ht="14.4">
      <c r="B1134" s="27" t="e">
        <f>VLOOKUP(I1134,raw_OCM!B:C,2,0)</f>
        <v>#N/A</v>
      </c>
      <c r="D1134" t="e">
        <f t="shared" si="17"/>
        <v>#N/A</v>
      </c>
      <c r="E1134" s="27" t="e">
        <f>VLOOKUP(O1134,'user list'!A:B,2,0)</f>
        <v>#N/A</v>
      </c>
    </row>
    <row r="1135" spans="2:5" ht="14.4">
      <c r="B1135" s="27" t="e">
        <f>VLOOKUP(I1135,raw_OCM!B:C,2,0)</f>
        <v>#N/A</v>
      </c>
      <c r="D1135" t="e">
        <f t="shared" si="17"/>
        <v>#N/A</v>
      </c>
      <c r="E1135" s="27" t="e">
        <f>VLOOKUP(O1135,'user list'!A:B,2,0)</f>
        <v>#N/A</v>
      </c>
    </row>
    <row r="1136" spans="2:5" ht="14.4">
      <c r="B1136" s="27" t="e">
        <f>VLOOKUP(I1136,raw_OCM!B:C,2,0)</f>
        <v>#N/A</v>
      </c>
      <c r="D1136" t="e">
        <f t="shared" si="17"/>
        <v>#N/A</v>
      </c>
      <c r="E1136" s="27" t="e">
        <f>VLOOKUP(O1136,'user list'!A:B,2,0)</f>
        <v>#N/A</v>
      </c>
    </row>
    <row r="1137" spans="2:5" ht="14.4">
      <c r="B1137" s="27" t="e">
        <f>VLOOKUP(I1137,raw_OCM!B:C,2,0)</f>
        <v>#N/A</v>
      </c>
      <c r="D1137" t="e">
        <f t="shared" si="17"/>
        <v>#N/A</v>
      </c>
      <c r="E1137" s="27" t="e">
        <f>VLOOKUP(O1137,'user list'!A:B,2,0)</f>
        <v>#N/A</v>
      </c>
    </row>
    <row r="1138" spans="2:5" ht="14.4">
      <c r="B1138" s="27" t="e">
        <f>VLOOKUP(I1138,raw_OCM!B:C,2,0)</f>
        <v>#N/A</v>
      </c>
      <c r="D1138" t="e">
        <f t="shared" si="17"/>
        <v>#N/A</v>
      </c>
      <c r="E1138" s="27" t="e">
        <f>VLOOKUP(O1138,'user list'!A:B,2,0)</f>
        <v>#N/A</v>
      </c>
    </row>
    <row r="1139" spans="2:5" ht="14.4">
      <c r="B1139" s="27" t="e">
        <f>VLOOKUP(I1139,raw_OCM!B:C,2,0)</f>
        <v>#N/A</v>
      </c>
      <c r="D1139" t="e">
        <f t="shared" si="17"/>
        <v>#N/A</v>
      </c>
      <c r="E1139" s="27" t="e">
        <f>VLOOKUP(O1139,'user list'!A:B,2,0)</f>
        <v>#N/A</v>
      </c>
    </row>
    <row r="1140" spans="2:5" ht="14.4">
      <c r="B1140" s="27" t="e">
        <f>VLOOKUP(I1140,raw_OCM!B:C,2,0)</f>
        <v>#N/A</v>
      </c>
      <c r="D1140" t="e">
        <f t="shared" si="17"/>
        <v>#N/A</v>
      </c>
      <c r="E1140" s="27" t="e">
        <f>VLOOKUP(O1140,'user list'!A:B,2,0)</f>
        <v>#N/A</v>
      </c>
    </row>
    <row r="1141" spans="2:5" ht="14.4">
      <c r="B1141" s="27" t="e">
        <f>VLOOKUP(I1141,raw_OCM!B:C,2,0)</f>
        <v>#N/A</v>
      </c>
      <c r="D1141" t="e">
        <f t="shared" si="17"/>
        <v>#N/A</v>
      </c>
      <c r="E1141" s="27" t="e">
        <f>VLOOKUP(O1141,'user list'!A:B,2,0)</f>
        <v>#N/A</v>
      </c>
    </row>
    <row r="1142" spans="2:5" ht="14.4">
      <c r="B1142" s="27" t="e">
        <f>VLOOKUP(I1142,raw_OCM!B:C,2,0)</f>
        <v>#N/A</v>
      </c>
      <c r="D1142" t="e">
        <f t="shared" si="17"/>
        <v>#N/A</v>
      </c>
      <c r="E1142" s="27" t="e">
        <f>VLOOKUP(O1142,'user list'!A:B,2,0)</f>
        <v>#N/A</v>
      </c>
    </row>
    <row r="1143" spans="2:5" ht="14.4">
      <c r="B1143" s="27" t="e">
        <f>VLOOKUP(I1143,raw_OCM!B:C,2,0)</f>
        <v>#N/A</v>
      </c>
      <c r="D1143" t="e">
        <f t="shared" si="17"/>
        <v>#N/A</v>
      </c>
      <c r="E1143" s="27" t="e">
        <f>VLOOKUP(O1143,'user list'!A:B,2,0)</f>
        <v>#N/A</v>
      </c>
    </row>
    <row r="1144" spans="2:5" ht="14.4">
      <c r="B1144" s="27" t="e">
        <f>VLOOKUP(I1144,raw_OCM!B:C,2,0)</f>
        <v>#N/A</v>
      </c>
      <c r="D1144" t="e">
        <f t="shared" si="17"/>
        <v>#N/A</v>
      </c>
      <c r="E1144" s="27" t="e">
        <f>VLOOKUP(O1144,'user list'!A:B,2,0)</f>
        <v>#N/A</v>
      </c>
    </row>
    <row r="1145" spans="2:5" ht="14.4">
      <c r="B1145" s="27" t="e">
        <f>VLOOKUP(I1145,raw_OCM!B:C,2,0)</f>
        <v>#N/A</v>
      </c>
      <c r="D1145" t="e">
        <f t="shared" si="17"/>
        <v>#N/A</v>
      </c>
      <c r="E1145" s="27" t="e">
        <f>VLOOKUP(O1145,'user list'!A:B,2,0)</f>
        <v>#N/A</v>
      </c>
    </row>
    <row r="1146" spans="2:5" ht="14.4">
      <c r="B1146" s="27" t="e">
        <f>VLOOKUP(I1146,raw_OCM!B:C,2,0)</f>
        <v>#N/A</v>
      </c>
      <c r="D1146" t="e">
        <f t="shared" si="17"/>
        <v>#N/A</v>
      </c>
      <c r="E1146" s="27" t="e">
        <f>VLOOKUP(O1146,'user list'!A:B,2,0)</f>
        <v>#N/A</v>
      </c>
    </row>
    <row r="1147" spans="2:5" ht="14.4">
      <c r="B1147" s="27" t="e">
        <f>VLOOKUP(I1147,raw_OCM!B:C,2,0)</f>
        <v>#N/A</v>
      </c>
      <c r="D1147" t="e">
        <f t="shared" si="17"/>
        <v>#N/A</v>
      </c>
      <c r="E1147" s="27" t="e">
        <f>VLOOKUP(O1147,'user list'!A:B,2,0)</f>
        <v>#N/A</v>
      </c>
    </row>
    <row r="1148" spans="2:5" ht="14.4">
      <c r="B1148" s="27" t="e">
        <f>VLOOKUP(I1148,raw_OCM!B:C,2,0)</f>
        <v>#N/A</v>
      </c>
      <c r="D1148" t="e">
        <f t="shared" si="17"/>
        <v>#N/A</v>
      </c>
      <c r="E1148" s="27" t="e">
        <f>VLOOKUP(O1148,'user list'!A:B,2,0)</f>
        <v>#N/A</v>
      </c>
    </row>
    <row r="1149" spans="2:5" ht="14.4">
      <c r="B1149" s="27" t="e">
        <f>VLOOKUP(I1149,raw_OCM!B:C,2,0)</f>
        <v>#N/A</v>
      </c>
      <c r="D1149" t="e">
        <f t="shared" si="17"/>
        <v>#N/A</v>
      </c>
      <c r="E1149" s="27" t="e">
        <f>VLOOKUP(O1149,'user list'!A:B,2,0)</f>
        <v>#N/A</v>
      </c>
    </row>
    <row r="1150" spans="2:5" ht="14.4">
      <c r="B1150" s="27" t="e">
        <f>VLOOKUP(I1150,raw_OCM!B:C,2,0)</f>
        <v>#N/A</v>
      </c>
      <c r="D1150" t="e">
        <f t="shared" si="17"/>
        <v>#N/A</v>
      </c>
      <c r="E1150" s="27" t="e">
        <f>VLOOKUP(O1150,'user list'!A:B,2,0)</f>
        <v>#N/A</v>
      </c>
    </row>
    <row r="1151" spans="2:5" ht="14.4">
      <c r="B1151" s="27" t="e">
        <f>VLOOKUP(I1151,raw_OCM!B:C,2,0)</f>
        <v>#N/A</v>
      </c>
      <c r="D1151" t="e">
        <f t="shared" si="17"/>
        <v>#N/A</v>
      </c>
      <c r="E1151" s="27" t="e">
        <f>VLOOKUP(O1151,'user list'!A:B,2,0)</f>
        <v>#N/A</v>
      </c>
    </row>
    <row r="1152" spans="2:5" ht="14.4">
      <c r="B1152" s="27" t="e">
        <f>VLOOKUP(I1152,raw_OCM!B:C,2,0)</f>
        <v>#N/A</v>
      </c>
      <c r="D1152" t="e">
        <f t="shared" si="17"/>
        <v>#N/A</v>
      </c>
      <c r="E1152" s="27" t="e">
        <f>VLOOKUP(O1152,'user list'!A:B,2,0)</f>
        <v>#N/A</v>
      </c>
    </row>
    <row r="1153" spans="2:5" ht="14.4">
      <c r="B1153" s="27" t="e">
        <f>VLOOKUP(I1153,raw_OCM!B:C,2,0)</f>
        <v>#N/A</v>
      </c>
      <c r="D1153" t="e">
        <f t="shared" si="17"/>
        <v>#N/A</v>
      </c>
      <c r="E1153" s="27" t="e">
        <f>VLOOKUP(O1153,'user list'!A:B,2,0)</f>
        <v>#N/A</v>
      </c>
    </row>
    <row r="1154" spans="2:5" ht="14.4">
      <c r="B1154" s="27" t="e">
        <f>VLOOKUP(I1154,raw_OCM!B:C,2,0)</f>
        <v>#N/A</v>
      </c>
      <c r="D1154" t="e">
        <f t="shared" si="17"/>
        <v>#N/A</v>
      </c>
      <c r="E1154" s="27" t="e">
        <f>VLOOKUP(O1154,'user list'!A:B,2,0)</f>
        <v>#N/A</v>
      </c>
    </row>
    <row r="1155" spans="2:5" ht="14.4">
      <c r="B1155" s="27" t="e">
        <f>VLOOKUP(I1155,raw_OCM!B:C,2,0)</f>
        <v>#N/A</v>
      </c>
      <c r="D1155" t="e">
        <f t="shared" si="17"/>
        <v>#N/A</v>
      </c>
      <c r="E1155" s="27" t="e">
        <f>VLOOKUP(O1155,'user list'!A:B,2,0)</f>
        <v>#N/A</v>
      </c>
    </row>
    <row r="1156" spans="2:5" ht="14.4">
      <c r="B1156" s="27" t="e">
        <f>VLOOKUP(I1156,raw_OCM!B:C,2,0)</f>
        <v>#N/A</v>
      </c>
      <c r="D1156" t="e">
        <f t="shared" si="17"/>
        <v>#N/A</v>
      </c>
      <c r="E1156" s="27" t="e">
        <f>VLOOKUP(O1156,'user list'!A:B,2,0)</f>
        <v>#N/A</v>
      </c>
    </row>
    <row r="1157" spans="2:5" ht="14.4">
      <c r="B1157" s="27" t="e">
        <f>VLOOKUP(I1157,raw_OCM!B:C,2,0)</f>
        <v>#N/A</v>
      </c>
      <c r="D1157" t="e">
        <f t="shared" si="17"/>
        <v>#N/A</v>
      </c>
      <c r="E1157" s="27" t="e">
        <f>VLOOKUP(O1157,'user list'!A:B,2,0)</f>
        <v>#N/A</v>
      </c>
    </row>
    <row r="1158" spans="2:5" ht="14.4">
      <c r="B1158" s="27" t="e">
        <f>VLOOKUP(I1158,raw_OCM!B:C,2,0)</f>
        <v>#N/A</v>
      </c>
      <c r="D1158" t="e">
        <f t="shared" si="17"/>
        <v>#N/A</v>
      </c>
      <c r="E1158" s="27" t="e">
        <f>VLOOKUP(O1158,'user list'!A:B,2,0)</f>
        <v>#N/A</v>
      </c>
    </row>
    <row r="1159" spans="2:5" ht="14.4">
      <c r="B1159" s="27" t="e">
        <f>VLOOKUP(I1159,raw_OCM!B:C,2,0)</f>
        <v>#N/A</v>
      </c>
      <c r="D1159" t="e">
        <f t="shared" si="17"/>
        <v>#N/A</v>
      </c>
      <c r="E1159" s="27" t="e">
        <f>VLOOKUP(O1159,'user list'!A:B,2,0)</f>
        <v>#N/A</v>
      </c>
    </row>
    <row r="1160" spans="2:5" ht="14.4">
      <c r="B1160" s="27" t="e">
        <f>VLOOKUP(I1160,raw_OCM!B:C,2,0)</f>
        <v>#N/A</v>
      </c>
      <c r="D1160" t="e">
        <f t="shared" si="17"/>
        <v>#N/A</v>
      </c>
      <c r="E1160" s="27" t="e">
        <f>VLOOKUP(O1160,'user list'!A:B,2,0)</f>
        <v>#N/A</v>
      </c>
    </row>
    <row r="1161" spans="2:5" ht="14.4">
      <c r="B1161" s="27" t="e">
        <f>VLOOKUP(I1161,raw_OCM!B:C,2,0)</f>
        <v>#N/A</v>
      </c>
      <c r="D1161" t="e">
        <f t="shared" si="17"/>
        <v>#N/A</v>
      </c>
      <c r="E1161" s="27" t="e">
        <f>VLOOKUP(O1161,'user list'!A:B,2,0)</f>
        <v>#N/A</v>
      </c>
    </row>
    <row r="1162" spans="2:5" ht="14.4">
      <c r="B1162" s="27" t="e">
        <f>VLOOKUP(I1162,raw_OCM!B:C,2,0)</f>
        <v>#N/A</v>
      </c>
      <c r="D1162" t="e">
        <f t="shared" si="17"/>
        <v>#N/A</v>
      </c>
      <c r="E1162" s="27" t="e">
        <f>VLOOKUP(O1162,'user list'!A:B,2,0)</f>
        <v>#N/A</v>
      </c>
    </row>
    <row r="1163" spans="2:5" ht="14.4">
      <c r="B1163" s="27" t="e">
        <f>VLOOKUP(I1163,raw_OCM!B:C,2,0)</f>
        <v>#N/A</v>
      </c>
      <c r="D1163" t="e">
        <f t="shared" si="17"/>
        <v>#N/A</v>
      </c>
      <c r="E1163" s="27" t="e">
        <f>VLOOKUP(O1163,'user list'!A:B,2,0)</f>
        <v>#N/A</v>
      </c>
    </row>
    <row r="1164" spans="2:5" ht="14.4">
      <c r="B1164" s="27" t="e">
        <f>VLOOKUP(I1164,raw_OCM!B:C,2,0)</f>
        <v>#N/A</v>
      </c>
      <c r="D1164" t="e">
        <f t="shared" ref="D1164:D1227" si="18">IF(E1164="X",1)</f>
        <v>#N/A</v>
      </c>
      <c r="E1164" s="27" t="e">
        <f>VLOOKUP(O1164,'user list'!A:B,2,0)</f>
        <v>#N/A</v>
      </c>
    </row>
    <row r="1165" spans="2:5" ht="14.4">
      <c r="B1165" s="27" t="e">
        <f>VLOOKUP(I1165,raw_OCM!B:C,2,0)</f>
        <v>#N/A</v>
      </c>
      <c r="D1165" t="e">
        <f t="shared" si="18"/>
        <v>#N/A</v>
      </c>
      <c r="E1165" s="27" t="e">
        <f>VLOOKUP(O1165,'user list'!A:B,2,0)</f>
        <v>#N/A</v>
      </c>
    </row>
    <row r="1166" spans="2:5" ht="14.4">
      <c r="B1166" s="27" t="e">
        <f>VLOOKUP(I1166,raw_OCM!B:C,2,0)</f>
        <v>#N/A</v>
      </c>
      <c r="D1166" t="e">
        <f t="shared" si="18"/>
        <v>#N/A</v>
      </c>
      <c r="E1166" s="27" t="e">
        <f>VLOOKUP(O1166,'user list'!A:B,2,0)</f>
        <v>#N/A</v>
      </c>
    </row>
    <row r="1167" spans="2:5" ht="14.4">
      <c r="B1167" s="27" t="e">
        <f>VLOOKUP(I1167,raw_OCM!B:C,2,0)</f>
        <v>#N/A</v>
      </c>
      <c r="D1167" t="e">
        <f t="shared" si="18"/>
        <v>#N/A</v>
      </c>
      <c r="E1167" s="27" t="e">
        <f>VLOOKUP(O1167,'user list'!A:B,2,0)</f>
        <v>#N/A</v>
      </c>
    </row>
    <row r="1168" spans="2:5" ht="14.4">
      <c r="B1168" s="27" t="e">
        <f>VLOOKUP(I1168,raw_OCM!B:C,2,0)</f>
        <v>#N/A</v>
      </c>
      <c r="D1168" t="e">
        <f t="shared" si="18"/>
        <v>#N/A</v>
      </c>
      <c r="E1168" s="27" t="e">
        <f>VLOOKUP(O1168,'user list'!A:B,2,0)</f>
        <v>#N/A</v>
      </c>
    </row>
    <row r="1169" spans="2:5" ht="14.4">
      <c r="B1169" s="27" t="e">
        <f>VLOOKUP(I1169,raw_OCM!B:C,2,0)</f>
        <v>#N/A</v>
      </c>
      <c r="D1169" t="e">
        <f t="shared" si="18"/>
        <v>#N/A</v>
      </c>
      <c r="E1169" s="27" t="e">
        <f>VLOOKUP(O1169,'user list'!A:B,2,0)</f>
        <v>#N/A</v>
      </c>
    </row>
    <row r="1170" spans="2:5" ht="14.4">
      <c r="B1170" s="27" t="e">
        <f>VLOOKUP(I1170,raw_OCM!B:C,2,0)</f>
        <v>#N/A</v>
      </c>
      <c r="D1170" t="e">
        <f t="shared" si="18"/>
        <v>#N/A</v>
      </c>
      <c r="E1170" s="27" t="e">
        <f>VLOOKUP(O1170,'user list'!A:B,2,0)</f>
        <v>#N/A</v>
      </c>
    </row>
    <row r="1171" spans="2:5" ht="14.4">
      <c r="B1171" s="27" t="e">
        <f>VLOOKUP(I1171,raw_OCM!B:C,2,0)</f>
        <v>#N/A</v>
      </c>
      <c r="D1171" t="e">
        <f t="shared" si="18"/>
        <v>#N/A</v>
      </c>
      <c r="E1171" s="27" t="e">
        <f>VLOOKUP(O1171,'user list'!A:B,2,0)</f>
        <v>#N/A</v>
      </c>
    </row>
    <row r="1172" spans="2:5" ht="14.4">
      <c r="B1172" s="27" t="e">
        <f>VLOOKUP(I1172,raw_OCM!B:C,2,0)</f>
        <v>#N/A</v>
      </c>
      <c r="D1172" t="e">
        <f t="shared" si="18"/>
        <v>#N/A</v>
      </c>
      <c r="E1172" s="27" t="e">
        <f>VLOOKUP(O1172,'user list'!A:B,2,0)</f>
        <v>#N/A</v>
      </c>
    </row>
    <row r="1173" spans="2:5" ht="14.4">
      <c r="B1173" s="27" t="e">
        <f>VLOOKUP(I1173,raw_OCM!B:C,2,0)</f>
        <v>#N/A</v>
      </c>
      <c r="D1173" t="e">
        <f t="shared" si="18"/>
        <v>#N/A</v>
      </c>
      <c r="E1173" s="27" t="e">
        <f>VLOOKUP(O1173,'user list'!A:B,2,0)</f>
        <v>#N/A</v>
      </c>
    </row>
    <row r="1174" spans="2:5" ht="14.4">
      <c r="B1174" s="27" t="e">
        <f>VLOOKUP(I1174,raw_OCM!B:C,2,0)</f>
        <v>#N/A</v>
      </c>
      <c r="D1174" t="e">
        <f t="shared" si="18"/>
        <v>#N/A</v>
      </c>
      <c r="E1174" s="27" t="e">
        <f>VLOOKUP(O1174,'user list'!A:B,2,0)</f>
        <v>#N/A</v>
      </c>
    </row>
    <row r="1175" spans="2:5" ht="14.4">
      <c r="B1175" s="27" t="e">
        <f>VLOOKUP(I1175,raw_OCM!B:C,2,0)</f>
        <v>#N/A</v>
      </c>
      <c r="D1175" t="e">
        <f t="shared" si="18"/>
        <v>#N/A</v>
      </c>
      <c r="E1175" s="27" t="e">
        <f>VLOOKUP(O1175,'user list'!A:B,2,0)</f>
        <v>#N/A</v>
      </c>
    </row>
    <row r="1176" spans="2:5" ht="14.4">
      <c r="B1176" s="27" t="e">
        <f>VLOOKUP(I1176,raw_OCM!B:C,2,0)</f>
        <v>#N/A</v>
      </c>
      <c r="D1176" t="e">
        <f t="shared" si="18"/>
        <v>#N/A</v>
      </c>
      <c r="E1176" s="27" t="e">
        <f>VLOOKUP(O1176,'user list'!A:B,2,0)</f>
        <v>#N/A</v>
      </c>
    </row>
    <row r="1177" spans="2:5" ht="14.4">
      <c r="B1177" s="27" t="e">
        <f>VLOOKUP(I1177,raw_OCM!B:C,2,0)</f>
        <v>#N/A</v>
      </c>
      <c r="D1177" t="e">
        <f t="shared" si="18"/>
        <v>#N/A</v>
      </c>
      <c r="E1177" s="27" t="e">
        <f>VLOOKUP(O1177,'user list'!A:B,2,0)</f>
        <v>#N/A</v>
      </c>
    </row>
    <row r="1178" spans="2:5" ht="14.4">
      <c r="B1178" s="27" t="e">
        <f>VLOOKUP(I1178,raw_OCM!B:C,2,0)</f>
        <v>#N/A</v>
      </c>
      <c r="D1178" t="e">
        <f t="shared" si="18"/>
        <v>#N/A</v>
      </c>
      <c r="E1178" s="27" t="e">
        <f>VLOOKUP(O1178,'user list'!A:B,2,0)</f>
        <v>#N/A</v>
      </c>
    </row>
    <row r="1179" spans="2:5" ht="14.4">
      <c r="B1179" s="27" t="e">
        <f>VLOOKUP(I1179,raw_OCM!B:C,2,0)</f>
        <v>#N/A</v>
      </c>
      <c r="D1179" t="e">
        <f t="shared" si="18"/>
        <v>#N/A</v>
      </c>
      <c r="E1179" s="27" t="e">
        <f>VLOOKUP(O1179,'user list'!A:B,2,0)</f>
        <v>#N/A</v>
      </c>
    </row>
    <row r="1180" spans="2:5" ht="14.4">
      <c r="B1180" s="27" t="e">
        <f>VLOOKUP(I1180,raw_OCM!B:C,2,0)</f>
        <v>#N/A</v>
      </c>
      <c r="D1180" t="e">
        <f t="shared" si="18"/>
        <v>#N/A</v>
      </c>
      <c r="E1180" s="27" t="e">
        <f>VLOOKUP(O1180,'user list'!A:B,2,0)</f>
        <v>#N/A</v>
      </c>
    </row>
    <row r="1181" spans="2:5" ht="14.4">
      <c r="B1181" s="27" t="e">
        <f>VLOOKUP(I1181,raw_OCM!B:C,2,0)</f>
        <v>#N/A</v>
      </c>
      <c r="D1181" t="e">
        <f t="shared" si="18"/>
        <v>#N/A</v>
      </c>
      <c r="E1181" s="27" t="e">
        <f>VLOOKUP(O1181,'user list'!A:B,2,0)</f>
        <v>#N/A</v>
      </c>
    </row>
    <row r="1182" spans="2:5" ht="14.4">
      <c r="B1182" s="27" t="e">
        <f>VLOOKUP(I1182,raw_OCM!B:C,2,0)</f>
        <v>#N/A</v>
      </c>
      <c r="D1182" t="e">
        <f t="shared" si="18"/>
        <v>#N/A</v>
      </c>
      <c r="E1182" s="27" t="e">
        <f>VLOOKUP(O1182,'user list'!A:B,2,0)</f>
        <v>#N/A</v>
      </c>
    </row>
    <row r="1183" spans="2:5" ht="14.4">
      <c r="B1183" s="27" t="e">
        <f>VLOOKUP(I1183,raw_OCM!B:C,2,0)</f>
        <v>#N/A</v>
      </c>
      <c r="D1183" t="e">
        <f t="shared" si="18"/>
        <v>#N/A</v>
      </c>
      <c r="E1183" s="27" t="e">
        <f>VLOOKUP(O1183,'user list'!A:B,2,0)</f>
        <v>#N/A</v>
      </c>
    </row>
    <row r="1184" spans="2:5" ht="14.4">
      <c r="B1184" s="27" t="e">
        <f>VLOOKUP(I1184,raw_OCM!B:C,2,0)</f>
        <v>#N/A</v>
      </c>
      <c r="D1184" t="e">
        <f t="shared" si="18"/>
        <v>#N/A</v>
      </c>
      <c r="E1184" s="27" t="e">
        <f>VLOOKUP(O1184,'user list'!A:B,2,0)</f>
        <v>#N/A</v>
      </c>
    </row>
    <row r="1185" spans="2:5" ht="14.4">
      <c r="B1185" s="27" t="e">
        <f>VLOOKUP(I1185,raw_OCM!B:C,2,0)</f>
        <v>#N/A</v>
      </c>
      <c r="D1185" t="e">
        <f t="shared" si="18"/>
        <v>#N/A</v>
      </c>
      <c r="E1185" s="27" t="e">
        <f>VLOOKUP(O1185,'user list'!A:B,2,0)</f>
        <v>#N/A</v>
      </c>
    </row>
    <row r="1186" spans="2:5" ht="14.4">
      <c r="B1186" s="27" t="e">
        <f>VLOOKUP(I1186,raw_OCM!B:C,2,0)</f>
        <v>#N/A</v>
      </c>
      <c r="D1186" t="e">
        <f t="shared" si="18"/>
        <v>#N/A</v>
      </c>
      <c r="E1186" s="27" t="e">
        <f>VLOOKUP(O1186,'user list'!A:B,2,0)</f>
        <v>#N/A</v>
      </c>
    </row>
    <row r="1187" spans="2:5" ht="14.4">
      <c r="B1187" s="27" t="e">
        <f>VLOOKUP(I1187,raw_OCM!B:C,2,0)</f>
        <v>#N/A</v>
      </c>
      <c r="D1187" t="e">
        <f t="shared" si="18"/>
        <v>#N/A</v>
      </c>
      <c r="E1187" s="27" t="e">
        <f>VLOOKUP(O1187,'user list'!A:B,2,0)</f>
        <v>#N/A</v>
      </c>
    </row>
    <row r="1188" spans="2:5" ht="14.4">
      <c r="B1188" s="27" t="e">
        <f>VLOOKUP(I1188,raw_OCM!B:C,2,0)</f>
        <v>#N/A</v>
      </c>
      <c r="D1188" t="e">
        <f t="shared" si="18"/>
        <v>#N/A</v>
      </c>
      <c r="E1188" s="27" t="e">
        <f>VLOOKUP(O1188,'user list'!A:B,2,0)</f>
        <v>#N/A</v>
      </c>
    </row>
    <row r="1189" spans="2:5" ht="14.4">
      <c r="B1189" s="27" t="e">
        <f>VLOOKUP(I1189,raw_OCM!B:C,2,0)</f>
        <v>#N/A</v>
      </c>
      <c r="D1189" t="e">
        <f t="shared" si="18"/>
        <v>#N/A</v>
      </c>
      <c r="E1189" s="27" t="e">
        <f>VLOOKUP(O1189,'user list'!A:B,2,0)</f>
        <v>#N/A</v>
      </c>
    </row>
    <row r="1190" spans="2:5" ht="14.4">
      <c r="B1190" s="27" t="e">
        <f>VLOOKUP(I1190,raw_OCM!B:C,2,0)</f>
        <v>#N/A</v>
      </c>
      <c r="D1190" t="e">
        <f t="shared" si="18"/>
        <v>#N/A</v>
      </c>
      <c r="E1190" s="27" t="e">
        <f>VLOOKUP(O1190,'user list'!A:B,2,0)</f>
        <v>#N/A</v>
      </c>
    </row>
    <row r="1191" spans="2:5" ht="14.4">
      <c r="B1191" s="27" t="e">
        <f>VLOOKUP(I1191,raw_OCM!B:C,2,0)</f>
        <v>#N/A</v>
      </c>
      <c r="D1191" t="e">
        <f t="shared" si="18"/>
        <v>#N/A</v>
      </c>
      <c r="E1191" s="27" t="e">
        <f>VLOOKUP(O1191,'user list'!A:B,2,0)</f>
        <v>#N/A</v>
      </c>
    </row>
    <row r="1192" spans="2:5" ht="14.4">
      <c r="B1192" s="27" t="e">
        <f>VLOOKUP(I1192,raw_OCM!B:C,2,0)</f>
        <v>#N/A</v>
      </c>
      <c r="D1192" t="e">
        <f t="shared" si="18"/>
        <v>#N/A</v>
      </c>
      <c r="E1192" s="27" t="e">
        <f>VLOOKUP(O1192,'user list'!A:B,2,0)</f>
        <v>#N/A</v>
      </c>
    </row>
    <row r="1193" spans="2:5" ht="14.4">
      <c r="B1193" s="27" t="e">
        <f>VLOOKUP(I1193,raw_OCM!B:C,2,0)</f>
        <v>#N/A</v>
      </c>
      <c r="D1193" t="e">
        <f t="shared" si="18"/>
        <v>#N/A</v>
      </c>
      <c r="E1193" s="27" t="e">
        <f>VLOOKUP(O1193,'user list'!A:B,2,0)</f>
        <v>#N/A</v>
      </c>
    </row>
    <row r="1194" spans="2:5" ht="14.4">
      <c r="B1194" s="27" t="e">
        <f>VLOOKUP(I1194,raw_OCM!B:C,2,0)</f>
        <v>#N/A</v>
      </c>
      <c r="D1194" t="e">
        <f t="shared" si="18"/>
        <v>#N/A</v>
      </c>
      <c r="E1194" s="27" t="e">
        <f>VLOOKUP(O1194,'user list'!A:B,2,0)</f>
        <v>#N/A</v>
      </c>
    </row>
    <row r="1195" spans="2:5" ht="14.4">
      <c r="B1195" s="27" t="e">
        <f>VLOOKUP(I1195,raw_OCM!B:C,2,0)</f>
        <v>#N/A</v>
      </c>
      <c r="D1195" t="e">
        <f t="shared" si="18"/>
        <v>#N/A</v>
      </c>
      <c r="E1195" s="27" t="e">
        <f>VLOOKUP(O1195,'user list'!A:B,2,0)</f>
        <v>#N/A</v>
      </c>
    </row>
    <row r="1196" spans="2:5" ht="14.4">
      <c r="B1196" s="27" t="e">
        <f>VLOOKUP(I1196,raw_OCM!B:C,2,0)</f>
        <v>#N/A</v>
      </c>
      <c r="D1196" t="e">
        <f t="shared" si="18"/>
        <v>#N/A</v>
      </c>
      <c r="E1196" s="27" t="e">
        <f>VLOOKUP(O1196,'user list'!A:B,2,0)</f>
        <v>#N/A</v>
      </c>
    </row>
    <row r="1197" spans="2:5" ht="14.4">
      <c r="B1197" s="27" t="e">
        <f>VLOOKUP(I1197,raw_OCM!B:C,2,0)</f>
        <v>#N/A</v>
      </c>
      <c r="D1197" t="e">
        <f t="shared" si="18"/>
        <v>#N/A</v>
      </c>
      <c r="E1197" s="27" t="e">
        <f>VLOOKUP(O1197,'user list'!A:B,2,0)</f>
        <v>#N/A</v>
      </c>
    </row>
    <row r="1198" spans="2:5" ht="14.4">
      <c r="B1198" s="27" t="e">
        <f>VLOOKUP(I1198,raw_OCM!B:C,2,0)</f>
        <v>#N/A</v>
      </c>
      <c r="D1198" t="e">
        <f t="shared" si="18"/>
        <v>#N/A</v>
      </c>
      <c r="E1198" s="27" t="e">
        <f>VLOOKUP(O1198,'user list'!A:B,2,0)</f>
        <v>#N/A</v>
      </c>
    </row>
    <row r="1199" spans="2:5" ht="14.4">
      <c r="B1199" s="27" t="e">
        <f>VLOOKUP(I1199,raw_OCM!B:C,2,0)</f>
        <v>#N/A</v>
      </c>
      <c r="D1199" t="e">
        <f t="shared" si="18"/>
        <v>#N/A</v>
      </c>
      <c r="E1199" s="27" t="e">
        <f>VLOOKUP(O1199,'user list'!A:B,2,0)</f>
        <v>#N/A</v>
      </c>
    </row>
    <row r="1200" spans="2:5" ht="14.4">
      <c r="B1200" s="27" t="e">
        <f>VLOOKUP(I1200,raw_OCM!B:C,2,0)</f>
        <v>#N/A</v>
      </c>
      <c r="D1200" t="e">
        <f t="shared" si="18"/>
        <v>#N/A</v>
      </c>
      <c r="E1200" s="27" t="e">
        <f>VLOOKUP(O1200,'user list'!A:B,2,0)</f>
        <v>#N/A</v>
      </c>
    </row>
    <row r="1201" spans="2:5" ht="14.4">
      <c r="B1201" s="27" t="e">
        <f>VLOOKUP(I1201,raw_OCM!B:C,2,0)</f>
        <v>#N/A</v>
      </c>
      <c r="D1201" t="e">
        <f t="shared" si="18"/>
        <v>#N/A</v>
      </c>
      <c r="E1201" s="27" t="e">
        <f>VLOOKUP(O1201,'user list'!A:B,2,0)</f>
        <v>#N/A</v>
      </c>
    </row>
    <row r="1202" spans="2:5" ht="14.4">
      <c r="B1202" s="27" t="e">
        <f>VLOOKUP(I1202,raw_OCM!B:C,2,0)</f>
        <v>#N/A</v>
      </c>
      <c r="D1202" t="e">
        <f t="shared" si="18"/>
        <v>#N/A</v>
      </c>
      <c r="E1202" s="27" t="e">
        <f>VLOOKUP(O1202,'user list'!A:B,2,0)</f>
        <v>#N/A</v>
      </c>
    </row>
    <row r="1203" spans="2:5" ht="14.4">
      <c r="B1203" s="27" t="e">
        <f>VLOOKUP(I1203,raw_OCM!B:C,2,0)</f>
        <v>#N/A</v>
      </c>
      <c r="D1203" t="e">
        <f t="shared" si="18"/>
        <v>#N/A</v>
      </c>
      <c r="E1203" s="27" t="e">
        <f>VLOOKUP(O1203,'user list'!A:B,2,0)</f>
        <v>#N/A</v>
      </c>
    </row>
    <row r="1204" spans="2:5" ht="14.4">
      <c r="B1204" s="27" t="e">
        <f>VLOOKUP(I1204,raw_OCM!B:C,2,0)</f>
        <v>#N/A</v>
      </c>
      <c r="D1204" t="e">
        <f t="shared" si="18"/>
        <v>#N/A</v>
      </c>
      <c r="E1204" s="27" t="e">
        <f>VLOOKUP(O1204,'user list'!A:B,2,0)</f>
        <v>#N/A</v>
      </c>
    </row>
    <row r="1205" spans="2:5" ht="14.4">
      <c r="B1205" s="27" t="e">
        <f>VLOOKUP(I1205,raw_OCM!B:C,2,0)</f>
        <v>#N/A</v>
      </c>
      <c r="D1205" t="e">
        <f t="shared" si="18"/>
        <v>#N/A</v>
      </c>
      <c r="E1205" s="27" t="e">
        <f>VLOOKUP(O1205,'user list'!A:B,2,0)</f>
        <v>#N/A</v>
      </c>
    </row>
    <row r="1206" spans="2:5" ht="14.4">
      <c r="B1206" s="27" t="e">
        <f>VLOOKUP(I1206,raw_OCM!B:C,2,0)</f>
        <v>#N/A</v>
      </c>
      <c r="D1206" t="e">
        <f t="shared" si="18"/>
        <v>#N/A</v>
      </c>
      <c r="E1206" s="27" t="e">
        <f>VLOOKUP(O1206,'user list'!A:B,2,0)</f>
        <v>#N/A</v>
      </c>
    </row>
    <row r="1207" spans="2:5" ht="14.4">
      <c r="B1207" s="27" t="e">
        <f>VLOOKUP(I1207,raw_OCM!B:C,2,0)</f>
        <v>#N/A</v>
      </c>
      <c r="D1207" t="e">
        <f t="shared" si="18"/>
        <v>#N/A</v>
      </c>
      <c r="E1207" s="27" t="e">
        <f>VLOOKUP(O1207,'user list'!A:B,2,0)</f>
        <v>#N/A</v>
      </c>
    </row>
    <row r="1208" spans="2:5" ht="14.4">
      <c r="B1208" s="27" t="e">
        <f>VLOOKUP(I1208,raw_OCM!B:C,2,0)</f>
        <v>#N/A</v>
      </c>
      <c r="D1208" t="e">
        <f t="shared" si="18"/>
        <v>#N/A</v>
      </c>
      <c r="E1208" s="27" t="e">
        <f>VLOOKUP(O1208,'user list'!A:B,2,0)</f>
        <v>#N/A</v>
      </c>
    </row>
    <row r="1209" spans="2:5" ht="14.4">
      <c r="B1209" s="27" t="e">
        <f>VLOOKUP(I1209,raw_OCM!B:C,2,0)</f>
        <v>#N/A</v>
      </c>
      <c r="D1209" t="e">
        <f t="shared" si="18"/>
        <v>#N/A</v>
      </c>
      <c r="E1209" s="27" t="e">
        <f>VLOOKUP(O1209,'user list'!A:B,2,0)</f>
        <v>#N/A</v>
      </c>
    </row>
    <row r="1210" spans="2:5" ht="14.4">
      <c r="B1210" s="27" t="e">
        <f>VLOOKUP(I1210,raw_OCM!B:C,2,0)</f>
        <v>#N/A</v>
      </c>
      <c r="D1210" t="e">
        <f t="shared" si="18"/>
        <v>#N/A</v>
      </c>
      <c r="E1210" s="27" t="e">
        <f>VLOOKUP(O1210,'user list'!A:B,2,0)</f>
        <v>#N/A</v>
      </c>
    </row>
    <row r="1211" spans="2:5" ht="14.4">
      <c r="B1211" s="27" t="e">
        <f>VLOOKUP(I1211,raw_OCM!B:C,2,0)</f>
        <v>#N/A</v>
      </c>
      <c r="D1211" t="e">
        <f t="shared" si="18"/>
        <v>#N/A</v>
      </c>
      <c r="E1211" s="27" t="e">
        <f>VLOOKUP(O1211,'user list'!A:B,2,0)</f>
        <v>#N/A</v>
      </c>
    </row>
    <row r="1212" spans="2:5" ht="14.4">
      <c r="B1212" s="27" t="e">
        <f>VLOOKUP(I1212,raw_OCM!B:C,2,0)</f>
        <v>#N/A</v>
      </c>
      <c r="D1212" t="e">
        <f t="shared" si="18"/>
        <v>#N/A</v>
      </c>
      <c r="E1212" s="27" t="e">
        <f>VLOOKUP(O1212,'user list'!A:B,2,0)</f>
        <v>#N/A</v>
      </c>
    </row>
    <row r="1213" spans="2:5" ht="14.4">
      <c r="B1213" s="27" t="e">
        <f>VLOOKUP(I1213,raw_OCM!B:C,2,0)</f>
        <v>#N/A</v>
      </c>
      <c r="D1213" t="e">
        <f t="shared" si="18"/>
        <v>#N/A</v>
      </c>
      <c r="E1213" s="27" t="e">
        <f>VLOOKUP(O1213,'user list'!A:B,2,0)</f>
        <v>#N/A</v>
      </c>
    </row>
    <row r="1214" spans="2:5" ht="14.4">
      <c r="B1214" s="27" t="e">
        <f>VLOOKUP(I1214,raw_OCM!B:C,2,0)</f>
        <v>#N/A</v>
      </c>
      <c r="D1214" t="e">
        <f t="shared" si="18"/>
        <v>#N/A</v>
      </c>
      <c r="E1214" s="27" t="e">
        <f>VLOOKUP(O1214,'user list'!A:B,2,0)</f>
        <v>#N/A</v>
      </c>
    </row>
    <row r="1215" spans="2:5" ht="14.4">
      <c r="B1215" s="27" t="e">
        <f>VLOOKUP(I1215,raw_OCM!B:C,2,0)</f>
        <v>#N/A</v>
      </c>
      <c r="D1215" t="e">
        <f t="shared" si="18"/>
        <v>#N/A</v>
      </c>
      <c r="E1215" s="27" t="e">
        <f>VLOOKUP(O1215,'user list'!A:B,2,0)</f>
        <v>#N/A</v>
      </c>
    </row>
    <row r="1216" spans="2:5" ht="14.4">
      <c r="B1216" s="27" t="e">
        <f>VLOOKUP(I1216,raw_OCM!B:C,2,0)</f>
        <v>#N/A</v>
      </c>
      <c r="D1216" t="e">
        <f t="shared" si="18"/>
        <v>#N/A</v>
      </c>
      <c r="E1216" s="27" t="e">
        <f>VLOOKUP(O1216,'user list'!A:B,2,0)</f>
        <v>#N/A</v>
      </c>
    </row>
    <row r="1217" spans="2:5" ht="14.4">
      <c r="B1217" s="27" t="e">
        <f>VLOOKUP(I1217,raw_OCM!B:C,2,0)</f>
        <v>#N/A</v>
      </c>
      <c r="D1217" t="e">
        <f t="shared" si="18"/>
        <v>#N/A</v>
      </c>
      <c r="E1217" s="27" t="e">
        <f>VLOOKUP(O1217,'user list'!A:B,2,0)</f>
        <v>#N/A</v>
      </c>
    </row>
    <row r="1218" spans="2:5" ht="14.4">
      <c r="B1218" s="27" t="e">
        <f>VLOOKUP(I1218,raw_OCM!B:C,2,0)</f>
        <v>#N/A</v>
      </c>
      <c r="D1218" t="e">
        <f t="shared" si="18"/>
        <v>#N/A</v>
      </c>
      <c r="E1218" s="27" t="e">
        <f>VLOOKUP(O1218,'user list'!A:B,2,0)</f>
        <v>#N/A</v>
      </c>
    </row>
    <row r="1219" spans="2:5" ht="14.4">
      <c r="B1219" s="27" t="e">
        <f>VLOOKUP(I1219,raw_OCM!B:C,2,0)</f>
        <v>#N/A</v>
      </c>
      <c r="D1219" t="e">
        <f t="shared" si="18"/>
        <v>#N/A</v>
      </c>
      <c r="E1219" s="27" t="e">
        <f>VLOOKUP(O1219,'user list'!A:B,2,0)</f>
        <v>#N/A</v>
      </c>
    </row>
    <row r="1220" spans="2:5" ht="14.4">
      <c r="B1220" s="27" t="e">
        <f>VLOOKUP(I1220,raw_OCM!B:C,2,0)</f>
        <v>#N/A</v>
      </c>
      <c r="D1220" t="e">
        <f t="shared" si="18"/>
        <v>#N/A</v>
      </c>
      <c r="E1220" s="27" t="e">
        <f>VLOOKUP(O1220,'user list'!A:B,2,0)</f>
        <v>#N/A</v>
      </c>
    </row>
    <row r="1221" spans="2:5" ht="14.4">
      <c r="B1221" s="27" t="e">
        <f>VLOOKUP(I1221,raw_OCM!B:C,2,0)</f>
        <v>#N/A</v>
      </c>
      <c r="D1221" t="e">
        <f t="shared" si="18"/>
        <v>#N/A</v>
      </c>
      <c r="E1221" s="27" t="e">
        <f>VLOOKUP(O1221,'user list'!A:B,2,0)</f>
        <v>#N/A</v>
      </c>
    </row>
    <row r="1222" spans="2:5" ht="14.4">
      <c r="B1222" s="27" t="e">
        <f>VLOOKUP(I1222,raw_OCM!B:C,2,0)</f>
        <v>#N/A</v>
      </c>
      <c r="D1222" t="e">
        <f t="shared" si="18"/>
        <v>#N/A</v>
      </c>
      <c r="E1222" s="27" t="e">
        <f>VLOOKUP(O1222,'user list'!A:B,2,0)</f>
        <v>#N/A</v>
      </c>
    </row>
    <row r="1223" spans="2:5" ht="14.4">
      <c r="B1223" s="27" t="e">
        <f>VLOOKUP(I1223,raw_OCM!B:C,2,0)</f>
        <v>#N/A</v>
      </c>
      <c r="D1223" t="e">
        <f t="shared" si="18"/>
        <v>#N/A</v>
      </c>
      <c r="E1223" s="27" t="e">
        <f>VLOOKUP(O1223,'user list'!A:B,2,0)</f>
        <v>#N/A</v>
      </c>
    </row>
    <row r="1224" spans="2:5" ht="14.4">
      <c r="B1224" s="27" t="e">
        <f>VLOOKUP(I1224,raw_OCM!B:C,2,0)</f>
        <v>#N/A</v>
      </c>
      <c r="D1224" t="e">
        <f t="shared" si="18"/>
        <v>#N/A</v>
      </c>
      <c r="E1224" s="27" t="e">
        <f>VLOOKUP(O1224,'user list'!A:B,2,0)</f>
        <v>#N/A</v>
      </c>
    </row>
    <row r="1225" spans="2:5" ht="14.4">
      <c r="B1225" s="27" t="e">
        <f>VLOOKUP(I1225,raw_OCM!B:C,2,0)</f>
        <v>#N/A</v>
      </c>
      <c r="D1225" t="e">
        <f t="shared" si="18"/>
        <v>#N/A</v>
      </c>
      <c r="E1225" s="27" t="e">
        <f>VLOOKUP(O1225,'user list'!A:B,2,0)</f>
        <v>#N/A</v>
      </c>
    </row>
    <row r="1226" spans="2:5" ht="14.4">
      <c r="B1226" s="27" t="e">
        <f>VLOOKUP(I1226,raw_OCM!B:C,2,0)</f>
        <v>#N/A</v>
      </c>
      <c r="D1226" t="e">
        <f t="shared" si="18"/>
        <v>#N/A</v>
      </c>
      <c r="E1226" s="27" t="e">
        <f>VLOOKUP(O1226,'user list'!A:B,2,0)</f>
        <v>#N/A</v>
      </c>
    </row>
    <row r="1227" spans="2:5" ht="14.4">
      <c r="B1227" s="27" t="e">
        <f>VLOOKUP(I1227,raw_OCM!B:C,2,0)</f>
        <v>#N/A</v>
      </c>
      <c r="D1227" t="e">
        <f t="shared" si="18"/>
        <v>#N/A</v>
      </c>
      <c r="E1227" s="27" t="e">
        <f>VLOOKUP(O1227,'user list'!A:B,2,0)</f>
        <v>#N/A</v>
      </c>
    </row>
    <row r="1228" spans="2:5" ht="14.4">
      <c r="B1228" s="27" t="e">
        <f>VLOOKUP(I1228,raw_OCM!B:C,2,0)</f>
        <v>#N/A</v>
      </c>
      <c r="D1228" t="e">
        <f t="shared" ref="D1228:D1291" si="19">IF(E1228="X",1)</f>
        <v>#N/A</v>
      </c>
      <c r="E1228" s="27" t="e">
        <f>VLOOKUP(O1228,'user list'!A:B,2,0)</f>
        <v>#N/A</v>
      </c>
    </row>
    <row r="1229" spans="2:5" ht="14.4">
      <c r="B1229" s="27" t="e">
        <f>VLOOKUP(I1229,raw_OCM!B:C,2,0)</f>
        <v>#N/A</v>
      </c>
      <c r="D1229" t="e">
        <f t="shared" si="19"/>
        <v>#N/A</v>
      </c>
      <c r="E1229" s="27" t="e">
        <f>VLOOKUP(O1229,'user list'!A:B,2,0)</f>
        <v>#N/A</v>
      </c>
    </row>
    <row r="1230" spans="2:5" ht="14.4">
      <c r="B1230" s="27" t="e">
        <f>VLOOKUP(I1230,raw_OCM!B:C,2,0)</f>
        <v>#N/A</v>
      </c>
      <c r="D1230" t="e">
        <f t="shared" si="19"/>
        <v>#N/A</v>
      </c>
      <c r="E1230" s="27" t="e">
        <f>VLOOKUP(O1230,'user list'!A:B,2,0)</f>
        <v>#N/A</v>
      </c>
    </row>
    <row r="1231" spans="2:5" ht="14.4">
      <c r="B1231" s="27" t="e">
        <f>VLOOKUP(I1231,raw_OCM!B:C,2,0)</f>
        <v>#N/A</v>
      </c>
      <c r="D1231" t="e">
        <f t="shared" si="19"/>
        <v>#N/A</v>
      </c>
      <c r="E1231" s="27" t="e">
        <f>VLOOKUP(O1231,'user list'!A:B,2,0)</f>
        <v>#N/A</v>
      </c>
    </row>
    <row r="1232" spans="2:5" ht="14.4">
      <c r="B1232" s="27" t="e">
        <f>VLOOKUP(I1232,raw_OCM!B:C,2,0)</f>
        <v>#N/A</v>
      </c>
      <c r="D1232" t="e">
        <f t="shared" si="19"/>
        <v>#N/A</v>
      </c>
      <c r="E1232" s="27" t="e">
        <f>VLOOKUP(O1232,'user list'!A:B,2,0)</f>
        <v>#N/A</v>
      </c>
    </row>
    <row r="1233" spans="2:5" ht="14.4">
      <c r="B1233" s="27" t="e">
        <f>VLOOKUP(I1233,raw_OCM!B:C,2,0)</f>
        <v>#N/A</v>
      </c>
      <c r="D1233" t="e">
        <f t="shared" si="19"/>
        <v>#N/A</v>
      </c>
      <c r="E1233" s="27" t="e">
        <f>VLOOKUP(O1233,'user list'!A:B,2,0)</f>
        <v>#N/A</v>
      </c>
    </row>
    <row r="1234" spans="2:5" ht="14.4">
      <c r="B1234" s="27" t="e">
        <f>VLOOKUP(I1234,raw_OCM!B:C,2,0)</f>
        <v>#N/A</v>
      </c>
      <c r="D1234" t="e">
        <f t="shared" si="19"/>
        <v>#N/A</v>
      </c>
      <c r="E1234" s="27" t="e">
        <f>VLOOKUP(O1234,'user list'!A:B,2,0)</f>
        <v>#N/A</v>
      </c>
    </row>
    <row r="1235" spans="2:5" ht="14.4">
      <c r="B1235" s="27" t="e">
        <f>VLOOKUP(I1235,raw_OCM!B:C,2,0)</f>
        <v>#N/A</v>
      </c>
      <c r="D1235" t="e">
        <f t="shared" si="19"/>
        <v>#N/A</v>
      </c>
      <c r="E1235" s="27" t="e">
        <f>VLOOKUP(O1235,'user list'!A:B,2,0)</f>
        <v>#N/A</v>
      </c>
    </row>
    <row r="1236" spans="2:5" ht="14.4">
      <c r="B1236" s="27" t="e">
        <f>VLOOKUP(I1236,raw_OCM!B:C,2,0)</f>
        <v>#N/A</v>
      </c>
      <c r="D1236" t="e">
        <f t="shared" si="19"/>
        <v>#N/A</v>
      </c>
      <c r="E1236" s="27" t="e">
        <f>VLOOKUP(O1236,'user list'!A:B,2,0)</f>
        <v>#N/A</v>
      </c>
    </row>
    <row r="1237" spans="2:5" ht="14.4">
      <c r="B1237" s="27" t="e">
        <f>VLOOKUP(I1237,raw_OCM!B:C,2,0)</f>
        <v>#N/A</v>
      </c>
      <c r="D1237" t="e">
        <f t="shared" si="19"/>
        <v>#N/A</v>
      </c>
      <c r="E1237" s="27" t="e">
        <f>VLOOKUP(O1237,'user list'!A:B,2,0)</f>
        <v>#N/A</v>
      </c>
    </row>
    <row r="1238" spans="2:5" ht="14.4">
      <c r="B1238" s="27" t="e">
        <f>VLOOKUP(I1238,raw_OCM!B:C,2,0)</f>
        <v>#N/A</v>
      </c>
      <c r="D1238" t="e">
        <f t="shared" si="19"/>
        <v>#N/A</v>
      </c>
      <c r="E1238" s="27" t="e">
        <f>VLOOKUP(O1238,'user list'!A:B,2,0)</f>
        <v>#N/A</v>
      </c>
    </row>
    <row r="1239" spans="2:5" ht="14.4">
      <c r="B1239" s="27" t="e">
        <f>VLOOKUP(I1239,raw_OCM!B:C,2,0)</f>
        <v>#N/A</v>
      </c>
      <c r="D1239" t="e">
        <f t="shared" si="19"/>
        <v>#N/A</v>
      </c>
      <c r="E1239" s="27" t="e">
        <f>VLOOKUP(O1239,'user list'!A:B,2,0)</f>
        <v>#N/A</v>
      </c>
    </row>
    <row r="1240" spans="2:5" ht="14.4">
      <c r="B1240" s="27" t="e">
        <f>VLOOKUP(I1240,raw_OCM!B:C,2,0)</f>
        <v>#N/A</v>
      </c>
      <c r="D1240" t="e">
        <f t="shared" si="19"/>
        <v>#N/A</v>
      </c>
      <c r="E1240" s="27" t="e">
        <f>VLOOKUP(O1240,'user list'!A:B,2,0)</f>
        <v>#N/A</v>
      </c>
    </row>
    <row r="1241" spans="2:5" ht="14.4">
      <c r="B1241" s="27" t="e">
        <f>VLOOKUP(I1241,raw_OCM!B:C,2,0)</f>
        <v>#N/A</v>
      </c>
      <c r="D1241" t="e">
        <f t="shared" si="19"/>
        <v>#N/A</v>
      </c>
      <c r="E1241" s="27" t="e">
        <f>VLOOKUP(O1241,'user list'!A:B,2,0)</f>
        <v>#N/A</v>
      </c>
    </row>
    <row r="1242" spans="2:5" ht="14.4">
      <c r="B1242" s="27" t="e">
        <f>VLOOKUP(I1242,raw_OCM!B:C,2,0)</f>
        <v>#N/A</v>
      </c>
      <c r="D1242" t="e">
        <f t="shared" si="19"/>
        <v>#N/A</v>
      </c>
      <c r="E1242" s="27" t="e">
        <f>VLOOKUP(O1242,'user list'!A:B,2,0)</f>
        <v>#N/A</v>
      </c>
    </row>
    <row r="1243" spans="2:5" ht="14.4">
      <c r="B1243" s="27" t="e">
        <f>VLOOKUP(I1243,raw_OCM!B:C,2,0)</f>
        <v>#N/A</v>
      </c>
      <c r="D1243" t="e">
        <f t="shared" si="19"/>
        <v>#N/A</v>
      </c>
      <c r="E1243" s="27" t="e">
        <f>VLOOKUP(O1243,'user list'!A:B,2,0)</f>
        <v>#N/A</v>
      </c>
    </row>
    <row r="1244" spans="2:5" ht="14.4">
      <c r="B1244" s="27" t="e">
        <f>VLOOKUP(I1244,raw_OCM!B:C,2,0)</f>
        <v>#N/A</v>
      </c>
      <c r="D1244" t="e">
        <f t="shared" si="19"/>
        <v>#N/A</v>
      </c>
      <c r="E1244" s="27" t="e">
        <f>VLOOKUP(O1244,'user list'!A:B,2,0)</f>
        <v>#N/A</v>
      </c>
    </row>
    <row r="1245" spans="2:5" ht="14.4">
      <c r="B1245" s="27" t="e">
        <f>VLOOKUP(I1245,raw_OCM!B:C,2,0)</f>
        <v>#N/A</v>
      </c>
      <c r="D1245" t="e">
        <f t="shared" si="19"/>
        <v>#N/A</v>
      </c>
      <c r="E1245" s="27" t="e">
        <f>VLOOKUP(O1245,'user list'!A:B,2,0)</f>
        <v>#N/A</v>
      </c>
    </row>
    <row r="1246" spans="2:5" ht="14.4">
      <c r="B1246" s="27" t="e">
        <f>VLOOKUP(I1246,raw_OCM!B:C,2,0)</f>
        <v>#N/A</v>
      </c>
      <c r="D1246" t="e">
        <f t="shared" si="19"/>
        <v>#N/A</v>
      </c>
      <c r="E1246" s="27" t="e">
        <f>VLOOKUP(O1246,'user list'!A:B,2,0)</f>
        <v>#N/A</v>
      </c>
    </row>
    <row r="1247" spans="2:5" ht="14.4">
      <c r="B1247" s="27" t="e">
        <f>VLOOKUP(I1247,raw_OCM!B:C,2,0)</f>
        <v>#N/A</v>
      </c>
      <c r="D1247" t="e">
        <f t="shared" si="19"/>
        <v>#N/A</v>
      </c>
      <c r="E1247" s="27" t="e">
        <f>VLOOKUP(O1247,'user list'!A:B,2,0)</f>
        <v>#N/A</v>
      </c>
    </row>
    <row r="1248" spans="2:5" ht="14.4">
      <c r="B1248" s="27" t="e">
        <f>VLOOKUP(I1248,raw_OCM!B:C,2,0)</f>
        <v>#N/A</v>
      </c>
      <c r="D1248" t="e">
        <f t="shared" si="19"/>
        <v>#N/A</v>
      </c>
      <c r="E1248" s="27" t="e">
        <f>VLOOKUP(O1248,'user list'!A:B,2,0)</f>
        <v>#N/A</v>
      </c>
    </row>
    <row r="1249" spans="2:5" ht="14.4">
      <c r="B1249" s="27" t="e">
        <f>VLOOKUP(I1249,raw_OCM!B:C,2,0)</f>
        <v>#N/A</v>
      </c>
      <c r="D1249" t="e">
        <f t="shared" si="19"/>
        <v>#N/A</v>
      </c>
      <c r="E1249" s="27" t="e">
        <f>VLOOKUP(O1249,'user list'!A:B,2,0)</f>
        <v>#N/A</v>
      </c>
    </row>
    <row r="1250" spans="2:5" ht="14.4">
      <c r="B1250" s="27" t="e">
        <f>VLOOKUP(I1250,raw_OCM!B:C,2,0)</f>
        <v>#N/A</v>
      </c>
      <c r="D1250" t="e">
        <f t="shared" si="19"/>
        <v>#N/A</v>
      </c>
      <c r="E1250" s="27" t="e">
        <f>VLOOKUP(O1250,'user list'!A:B,2,0)</f>
        <v>#N/A</v>
      </c>
    </row>
    <row r="1251" spans="2:5" ht="14.4">
      <c r="B1251" s="27" t="e">
        <f>VLOOKUP(I1251,raw_OCM!B:C,2,0)</f>
        <v>#N/A</v>
      </c>
      <c r="D1251" t="e">
        <f t="shared" si="19"/>
        <v>#N/A</v>
      </c>
      <c r="E1251" s="27" t="e">
        <f>VLOOKUP(O1251,'user list'!A:B,2,0)</f>
        <v>#N/A</v>
      </c>
    </row>
    <row r="1252" spans="2:5" ht="14.4">
      <c r="B1252" s="27" t="e">
        <f>VLOOKUP(I1252,raw_OCM!B:C,2,0)</f>
        <v>#N/A</v>
      </c>
      <c r="D1252" t="e">
        <f t="shared" si="19"/>
        <v>#N/A</v>
      </c>
      <c r="E1252" s="27" t="e">
        <f>VLOOKUP(O1252,'user list'!A:B,2,0)</f>
        <v>#N/A</v>
      </c>
    </row>
    <row r="1253" spans="2:5" ht="14.4">
      <c r="B1253" s="27" t="e">
        <f>VLOOKUP(I1253,raw_OCM!B:C,2,0)</f>
        <v>#N/A</v>
      </c>
      <c r="D1253" t="e">
        <f t="shared" si="19"/>
        <v>#N/A</v>
      </c>
      <c r="E1253" s="27" t="e">
        <f>VLOOKUP(O1253,'user list'!A:B,2,0)</f>
        <v>#N/A</v>
      </c>
    </row>
    <row r="1254" spans="2:5" ht="14.4">
      <c r="B1254" s="27" t="e">
        <f>VLOOKUP(I1254,raw_OCM!B:C,2,0)</f>
        <v>#N/A</v>
      </c>
      <c r="D1254" t="e">
        <f t="shared" si="19"/>
        <v>#N/A</v>
      </c>
      <c r="E1254" s="27" t="e">
        <f>VLOOKUP(O1254,'user list'!A:B,2,0)</f>
        <v>#N/A</v>
      </c>
    </row>
    <row r="1255" spans="2:5" ht="14.4">
      <c r="B1255" s="27" t="e">
        <f>VLOOKUP(I1255,raw_OCM!B:C,2,0)</f>
        <v>#N/A</v>
      </c>
      <c r="D1255" t="e">
        <f t="shared" si="19"/>
        <v>#N/A</v>
      </c>
      <c r="E1255" s="27" t="e">
        <f>VLOOKUP(O1255,'user list'!A:B,2,0)</f>
        <v>#N/A</v>
      </c>
    </row>
    <row r="1256" spans="2:5" ht="14.4">
      <c r="B1256" s="27" t="e">
        <f>VLOOKUP(I1256,raw_OCM!B:C,2,0)</f>
        <v>#N/A</v>
      </c>
      <c r="D1256" t="e">
        <f t="shared" si="19"/>
        <v>#N/A</v>
      </c>
      <c r="E1256" s="27" t="e">
        <f>VLOOKUP(O1256,'user list'!A:B,2,0)</f>
        <v>#N/A</v>
      </c>
    </row>
    <row r="1257" spans="2:5" ht="14.4">
      <c r="B1257" s="27" t="e">
        <f>VLOOKUP(I1257,raw_OCM!B:C,2,0)</f>
        <v>#N/A</v>
      </c>
      <c r="D1257" t="e">
        <f t="shared" si="19"/>
        <v>#N/A</v>
      </c>
      <c r="E1257" s="27" t="e">
        <f>VLOOKUP(O1257,'user list'!A:B,2,0)</f>
        <v>#N/A</v>
      </c>
    </row>
    <row r="1258" spans="2:5" ht="14.4">
      <c r="B1258" s="27" t="e">
        <f>VLOOKUP(I1258,raw_OCM!B:C,2,0)</f>
        <v>#N/A</v>
      </c>
      <c r="D1258" t="e">
        <f t="shared" si="19"/>
        <v>#N/A</v>
      </c>
      <c r="E1258" s="27" t="e">
        <f>VLOOKUP(O1258,'user list'!A:B,2,0)</f>
        <v>#N/A</v>
      </c>
    </row>
    <row r="1259" spans="2:5" ht="14.4">
      <c r="B1259" s="27" t="e">
        <f>VLOOKUP(I1259,raw_OCM!B:C,2,0)</f>
        <v>#N/A</v>
      </c>
      <c r="D1259" t="e">
        <f t="shared" si="19"/>
        <v>#N/A</v>
      </c>
      <c r="E1259" s="27" t="e">
        <f>VLOOKUP(O1259,'user list'!A:B,2,0)</f>
        <v>#N/A</v>
      </c>
    </row>
    <row r="1260" spans="2:5" ht="14.4">
      <c r="B1260" s="27" t="e">
        <f>VLOOKUP(I1260,raw_OCM!B:C,2,0)</f>
        <v>#N/A</v>
      </c>
      <c r="D1260" t="e">
        <f t="shared" si="19"/>
        <v>#N/A</v>
      </c>
      <c r="E1260" s="27" t="e">
        <f>VLOOKUP(O1260,'user list'!A:B,2,0)</f>
        <v>#N/A</v>
      </c>
    </row>
    <row r="1261" spans="2:5" ht="14.4">
      <c r="B1261" s="27" t="e">
        <f>VLOOKUP(I1261,raw_OCM!B:C,2,0)</f>
        <v>#N/A</v>
      </c>
      <c r="D1261" t="e">
        <f t="shared" si="19"/>
        <v>#N/A</v>
      </c>
      <c r="E1261" s="27" t="e">
        <f>VLOOKUP(O1261,'user list'!A:B,2,0)</f>
        <v>#N/A</v>
      </c>
    </row>
    <row r="1262" spans="2:5" ht="14.4">
      <c r="B1262" s="27" t="e">
        <f>VLOOKUP(I1262,raw_OCM!B:C,2,0)</f>
        <v>#N/A</v>
      </c>
      <c r="D1262" t="e">
        <f t="shared" si="19"/>
        <v>#N/A</v>
      </c>
      <c r="E1262" s="27" t="e">
        <f>VLOOKUP(O1262,'user list'!A:B,2,0)</f>
        <v>#N/A</v>
      </c>
    </row>
    <row r="1263" spans="2:5" ht="14.4">
      <c r="B1263" s="27" t="e">
        <f>VLOOKUP(I1263,raw_OCM!B:C,2,0)</f>
        <v>#N/A</v>
      </c>
      <c r="D1263" t="e">
        <f t="shared" si="19"/>
        <v>#N/A</v>
      </c>
      <c r="E1263" s="27" t="e">
        <f>VLOOKUP(O1263,'user list'!A:B,2,0)</f>
        <v>#N/A</v>
      </c>
    </row>
    <row r="1264" spans="2:5" ht="14.4">
      <c r="B1264" s="27" t="e">
        <f>VLOOKUP(I1264,raw_OCM!B:C,2,0)</f>
        <v>#N/A</v>
      </c>
      <c r="D1264" t="e">
        <f t="shared" si="19"/>
        <v>#N/A</v>
      </c>
      <c r="E1264" s="27" t="e">
        <f>VLOOKUP(O1264,'user list'!A:B,2,0)</f>
        <v>#N/A</v>
      </c>
    </row>
    <row r="1265" spans="2:5" ht="14.4">
      <c r="B1265" s="27" t="e">
        <f>VLOOKUP(I1265,raw_OCM!B:C,2,0)</f>
        <v>#N/A</v>
      </c>
      <c r="D1265" t="e">
        <f t="shared" si="19"/>
        <v>#N/A</v>
      </c>
      <c r="E1265" s="27" t="e">
        <f>VLOOKUP(O1265,'user list'!A:B,2,0)</f>
        <v>#N/A</v>
      </c>
    </row>
    <row r="1266" spans="2:5" ht="14.4">
      <c r="B1266" s="27" t="e">
        <f>VLOOKUP(I1266,raw_OCM!B:C,2,0)</f>
        <v>#N/A</v>
      </c>
      <c r="D1266" t="e">
        <f t="shared" si="19"/>
        <v>#N/A</v>
      </c>
      <c r="E1266" s="27" t="e">
        <f>VLOOKUP(O1266,'user list'!A:B,2,0)</f>
        <v>#N/A</v>
      </c>
    </row>
    <row r="1267" spans="2:5" ht="14.4">
      <c r="B1267" s="27" t="e">
        <f>VLOOKUP(I1267,raw_OCM!B:C,2,0)</f>
        <v>#N/A</v>
      </c>
      <c r="D1267" t="e">
        <f t="shared" si="19"/>
        <v>#N/A</v>
      </c>
      <c r="E1267" s="27" t="e">
        <f>VLOOKUP(O1267,'user list'!A:B,2,0)</f>
        <v>#N/A</v>
      </c>
    </row>
    <row r="1268" spans="2:5" ht="14.4">
      <c r="B1268" s="27" t="e">
        <f>VLOOKUP(I1268,raw_OCM!B:C,2,0)</f>
        <v>#N/A</v>
      </c>
      <c r="D1268" t="e">
        <f t="shared" si="19"/>
        <v>#N/A</v>
      </c>
      <c r="E1268" s="27" t="e">
        <f>VLOOKUP(O1268,'user list'!A:B,2,0)</f>
        <v>#N/A</v>
      </c>
    </row>
    <row r="1269" spans="2:5" ht="14.4">
      <c r="B1269" s="27" t="e">
        <f>VLOOKUP(I1269,raw_OCM!B:C,2,0)</f>
        <v>#N/A</v>
      </c>
      <c r="D1269" t="e">
        <f t="shared" si="19"/>
        <v>#N/A</v>
      </c>
      <c r="E1269" s="27" t="e">
        <f>VLOOKUP(O1269,'user list'!A:B,2,0)</f>
        <v>#N/A</v>
      </c>
    </row>
    <row r="1270" spans="2:5" ht="14.4">
      <c r="B1270" s="27" t="e">
        <f>VLOOKUP(I1270,raw_OCM!B:C,2,0)</f>
        <v>#N/A</v>
      </c>
      <c r="D1270" t="e">
        <f t="shared" si="19"/>
        <v>#N/A</v>
      </c>
      <c r="E1270" s="27" t="e">
        <f>VLOOKUP(O1270,'user list'!A:B,2,0)</f>
        <v>#N/A</v>
      </c>
    </row>
    <row r="1271" spans="2:5" ht="14.4">
      <c r="B1271" s="27" t="e">
        <f>VLOOKUP(I1271,raw_OCM!B:C,2,0)</f>
        <v>#N/A</v>
      </c>
      <c r="D1271" t="e">
        <f t="shared" si="19"/>
        <v>#N/A</v>
      </c>
      <c r="E1271" s="27" t="e">
        <f>VLOOKUP(O1271,'user list'!A:B,2,0)</f>
        <v>#N/A</v>
      </c>
    </row>
    <row r="1272" spans="2:5" ht="14.4">
      <c r="B1272" s="27" t="e">
        <f>VLOOKUP(I1272,raw_OCM!B:C,2,0)</f>
        <v>#N/A</v>
      </c>
      <c r="D1272" t="e">
        <f t="shared" si="19"/>
        <v>#N/A</v>
      </c>
      <c r="E1272" s="27" t="e">
        <f>VLOOKUP(O1272,'user list'!A:B,2,0)</f>
        <v>#N/A</v>
      </c>
    </row>
    <row r="1273" spans="2:5" ht="14.4">
      <c r="B1273" s="27" t="e">
        <f>VLOOKUP(I1273,raw_OCM!B:C,2,0)</f>
        <v>#N/A</v>
      </c>
      <c r="D1273" t="e">
        <f t="shared" si="19"/>
        <v>#N/A</v>
      </c>
      <c r="E1273" s="27" t="e">
        <f>VLOOKUP(O1273,'user list'!A:B,2,0)</f>
        <v>#N/A</v>
      </c>
    </row>
    <row r="1274" spans="2:5" ht="14.4">
      <c r="B1274" s="27" t="e">
        <f>VLOOKUP(I1274,raw_OCM!B:C,2,0)</f>
        <v>#N/A</v>
      </c>
      <c r="D1274" t="e">
        <f t="shared" si="19"/>
        <v>#N/A</v>
      </c>
      <c r="E1274" s="27" t="e">
        <f>VLOOKUP(O1274,'user list'!A:B,2,0)</f>
        <v>#N/A</v>
      </c>
    </row>
    <row r="1275" spans="2:5" ht="14.4">
      <c r="B1275" s="27" t="e">
        <f>VLOOKUP(I1275,raw_OCM!B:C,2,0)</f>
        <v>#N/A</v>
      </c>
      <c r="D1275" t="e">
        <f t="shared" si="19"/>
        <v>#N/A</v>
      </c>
      <c r="E1275" s="27" t="e">
        <f>VLOOKUP(O1275,'user list'!A:B,2,0)</f>
        <v>#N/A</v>
      </c>
    </row>
    <row r="1276" spans="2:5" ht="14.4">
      <c r="B1276" s="27" t="e">
        <f>VLOOKUP(I1276,raw_OCM!B:C,2,0)</f>
        <v>#N/A</v>
      </c>
      <c r="D1276" t="e">
        <f t="shared" si="19"/>
        <v>#N/A</v>
      </c>
      <c r="E1276" s="27" t="e">
        <f>VLOOKUP(O1276,'user list'!A:B,2,0)</f>
        <v>#N/A</v>
      </c>
    </row>
    <row r="1277" spans="2:5" ht="14.4">
      <c r="B1277" s="27" t="e">
        <f>VLOOKUP(I1277,raw_OCM!B:C,2,0)</f>
        <v>#N/A</v>
      </c>
      <c r="D1277" t="e">
        <f t="shared" si="19"/>
        <v>#N/A</v>
      </c>
      <c r="E1277" s="27" t="e">
        <f>VLOOKUP(O1277,'user list'!A:B,2,0)</f>
        <v>#N/A</v>
      </c>
    </row>
    <row r="1278" spans="2:5" ht="14.4">
      <c r="B1278" s="27" t="e">
        <f>VLOOKUP(I1278,raw_OCM!B:C,2,0)</f>
        <v>#N/A</v>
      </c>
      <c r="D1278" t="e">
        <f t="shared" si="19"/>
        <v>#N/A</v>
      </c>
      <c r="E1278" s="27" t="e">
        <f>VLOOKUP(O1278,'user list'!A:B,2,0)</f>
        <v>#N/A</v>
      </c>
    </row>
    <row r="1279" spans="2:5" ht="14.4">
      <c r="B1279" s="27" t="e">
        <f>VLOOKUP(I1279,raw_OCM!B:C,2,0)</f>
        <v>#N/A</v>
      </c>
      <c r="D1279" t="e">
        <f t="shared" si="19"/>
        <v>#N/A</v>
      </c>
      <c r="E1279" s="27" t="e">
        <f>VLOOKUP(O1279,'user list'!A:B,2,0)</f>
        <v>#N/A</v>
      </c>
    </row>
    <row r="1280" spans="2:5" ht="14.4">
      <c r="B1280" s="27" t="e">
        <f>VLOOKUP(I1280,raw_OCM!B:C,2,0)</f>
        <v>#N/A</v>
      </c>
      <c r="D1280" t="e">
        <f t="shared" si="19"/>
        <v>#N/A</v>
      </c>
      <c r="E1280" s="27" t="e">
        <f>VLOOKUP(O1280,'user list'!A:B,2,0)</f>
        <v>#N/A</v>
      </c>
    </row>
    <row r="1281" spans="2:5" ht="14.4">
      <c r="B1281" s="27" t="e">
        <f>VLOOKUP(I1281,raw_OCM!B:C,2,0)</f>
        <v>#N/A</v>
      </c>
      <c r="D1281" t="e">
        <f t="shared" si="19"/>
        <v>#N/A</v>
      </c>
      <c r="E1281" s="27" t="e">
        <f>VLOOKUP(O1281,'user list'!A:B,2,0)</f>
        <v>#N/A</v>
      </c>
    </row>
    <row r="1282" spans="2:5" ht="14.4">
      <c r="B1282" s="27" t="e">
        <f>VLOOKUP(I1282,raw_OCM!B:C,2,0)</f>
        <v>#N/A</v>
      </c>
      <c r="D1282" t="e">
        <f t="shared" si="19"/>
        <v>#N/A</v>
      </c>
      <c r="E1282" s="27" t="e">
        <f>VLOOKUP(O1282,'user list'!A:B,2,0)</f>
        <v>#N/A</v>
      </c>
    </row>
    <row r="1283" spans="2:5" ht="14.4">
      <c r="B1283" s="27" t="e">
        <f>VLOOKUP(I1283,raw_OCM!B:C,2,0)</f>
        <v>#N/A</v>
      </c>
      <c r="D1283" t="e">
        <f t="shared" si="19"/>
        <v>#N/A</v>
      </c>
      <c r="E1283" s="27" t="e">
        <f>VLOOKUP(O1283,'user list'!A:B,2,0)</f>
        <v>#N/A</v>
      </c>
    </row>
    <row r="1284" spans="2:5" ht="14.4">
      <c r="B1284" s="27" t="e">
        <f>VLOOKUP(I1284,raw_OCM!B:C,2,0)</f>
        <v>#N/A</v>
      </c>
      <c r="D1284" t="e">
        <f t="shared" si="19"/>
        <v>#N/A</v>
      </c>
      <c r="E1284" s="27" t="e">
        <f>VLOOKUP(O1284,'user list'!A:B,2,0)</f>
        <v>#N/A</v>
      </c>
    </row>
    <row r="1285" spans="2:5" ht="14.4">
      <c r="B1285" s="27" t="e">
        <f>VLOOKUP(I1285,raw_OCM!B:C,2,0)</f>
        <v>#N/A</v>
      </c>
      <c r="D1285" t="e">
        <f t="shared" si="19"/>
        <v>#N/A</v>
      </c>
      <c r="E1285" s="27" t="e">
        <f>VLOOKUP(O1285,'user list'!A:B,2,0)</f>
        <v>#N/A</v>
      </c>
    </row>
    <row r="1286" spans="2:5" ht="14.4">
      <c r="B1286" s="27" t="e">
        <f>VLOOKUP(I1286,raw_OCM!B:C,2,0)</f>
        <v>#N/A</v>
      </c>
      <c r="D1286" t="e">
        <f t="shared" si="19"/>
        <v>#N/A</v>
      </c>
      <c r="E1286" s="27" t="e">
        <f>VLOOKUP(O1286,'user list'!A:B,2,0)</f>
        <v>#N/A</v>
      </c>
    </row>
    <row r="1287" spans="2:5" ht="14.4">
      <c r="B1287" s="27" t="e">
        <f>VLOOKUP(I1287,raw_OCM!B:C,2,0)</f>
        <v>#N/A</v>
      </c>
      <c r="D1287" t="e">
        <f t="shared" si="19"/>
        <v>#N/A</v>
      </c>
      <c r="E1287" s="27" t="e">
        <f>VLOOKUP(O1287,'user list'!A:B,2,0)</f>
        <v>#N/A</v>
      </c>
    </row>
    <row r="1288" spans="2:5" ht="14.4">
      <c r="B1288" s="27" t="e">
        <f>VLOOKUP(I1288,raw_OCM!B:C,2,0)</f>
        <v>#N/A</v>
      </c>
      <c r="D1288" t="e">
        <f t="shared" si="19"/>
        <v>#N/A</v>
      </c>
      <c r="E1288" s="27" t="e">
        <f>VLOOKUP(O1288,'user list'!A:B,2,0)</f>
        <v>#N/A</v>
      </c>
    </row>
    <row r="1289" spans="2:5" ht="14.4">
      <c r="B1289" s="27" t="e">
        <f>VLOOKUP(I1289,raw_OCM!B:C,2,0)</f>
        <v>#N/A</v>
      </c>
      <c r="D1289" t="e">
        <f t="shared" si="19"/>
        <v>#N/A</v>
      </c>
      <c r="E1289" s="27" t="e">
        <f>VLOOKUP(O1289,'user list'!A:B,2,0)</f>
        <v>#N/A</v>
      </c>
    </row>
    <row r="1290" spans="2:5" ht="14.4">
      <c r="B1290" s="27" t="e">
        <f>VLOOKUP(I1290,raw_OCM!B:C,2,0)</f>
        <v>#N/A</v>
      </c>
      <c r="D1290" t="e">
        <f t="shared" si="19"/>
        <v>#N/A</v>
      </c>
      <c r="E1290" s="27" t="e">
        <f>VLOOKUP(O1290,'user list'!A:B,2,0)</f>
        <v>#N/A</v>
      </c>
    </row>
    <row r="1291" spans="2:5" ht="14.4">
      <c r="B1291" s="27" t="e">
        <f>VLOOKUP(I1291,raw_OCM!B:C,2,0)</f>
        <v>#N/A</v>
      </c>
      <c r="D1291" t="e">
        <f t="shared" si="19"/>
        <v>#N/A</v>
      </c>
      <c r="E1291" s="27" t="e">
        <f>VLOOKUP(O1291,'user list'!A:B,2,0)</f>
        <v>#N/A</v>
      </c>
    </row>
    <row r="1292" spans="2:5" ht="14.4">
      <c r="B1292" s="27" t="e">
        <f>VLOOKUP(I1292,raw_OCM!B:C,2,0)</f>
        <v>#N/A</v>
      </c>
      <c r="D1292" t="e">
        <f t="shared" ref="D1292:D1355" si="20">IF(E1292="X",1)</f>
        <v>#N/A</v>
      </c>
      <c r="E1292" s="27" t="e">
        <f>VLOOKUP(O1292,'user list'!A:B,2,0)</f>
        <v>#N/A</v>
      </c>
    </row>
    <row r="1293" spans="2:5" ht="14.4">
      <c r="B1293" s="27" t="e">
        <f>VLOOKUP(I1293,raw_OCM!B:C,2,0)</f>
        <v>#N/A</v>
      </c>
      <c r="D1293" t="e">
        <f t="shared" si="20"/>
        <v>#N/A</v>
      </c>
      <c r="E1293" s="27" t="e">
        <f>VLOOKUP(O1293,'user list'!A:B,2,0)</f>
        <v>#N/A</v>
      </c>
    </row>
    <row r="1294" spans="2:5" ht="14.4">
      <c r="B1294" s="27" t="e">
        <f>VLOOKUP(I1294,raw_OCM!B:C,2,0)</f>
        <v>#N/A</v>
      </c>
      <c r="D1294" t="e">
        <f t="shared" si="20"/>
        <v>#N/A</v>
      </c>
      <c r="E1294" s="27" t="e">
        <f>VLOOKUP(O1294,'user list'!A:B,2,0)</f>
        <v>#N/A</v>
      </c>
    </row>
    <row r="1295" spans="2:5" ht="14.4">
      <c r="B1295" s="27" t="e">
        <f>VLOOKUP(I1295,raw_OCM!B:C,2,0)</f>
        <v>#N/A</v>
      </c>
      <c r="D1295" t="e">
        <f t="shared" si="20"/>
        <v>#N/A</v>
      </c>
      <c r="E1295" s="27" t="e">
        <f>VLOOKUP(O1295,'user list'!A:B,2,0)</f>
        <v>#N/A</v>
      </c>
    </row>
    <row r="1296" spans="2:5" ht="14.4">
      <c r="B1296" s="27" t="e">
        <f>VLOOKUP(I1296,raw_OCM!B:C,2,0)</f>
        <v>#N/A</v>
      </c>
      <c r="D1296" t="e">
        <f t="shared" si="20"/>
        <v>#N/A</v>
      </c>
      <c r="E1296" s="27" t="e">
        <f>VLOOKUP(O1296,'user list'!A:B,2,0)</f>
        <v>#N/A</v>
      </c>
    </row>
    <row r="1297" spans="2:5" ht="14.4">
      <c r="B1297" s="27" t="e">
        <f>VLOOKUP(I1297,raw_OCM!B:C,2,0)</f>
        <v>#N/A</v>
      </c>
      <c r="D1297" t="e">
        <f t="shared" si="20"/>
        <v>#N/A</v>
      </c>
      <c r="E1297" s="27" t="e">
        <f>VLOOKUP(O1297,'user list'!A:B,2,0)</f>
        <v>#N/A</v>
      </c>
    </row>
    <row r="1298" spans="2:5" ht="14.4">
      <c r="B1298" s="27" t="e">
        <f>VLOOKUP(I1298,raw_OCM!B:C,2,0)</f>
        <v>#N/A</v>
      </c>
      <c r="D1298" t="e">
        <f t="shared" si="20"/>
        <v>#N/A</v>
      </c>
      <c r="E1298" s="27" t="e">
        <f>VLOOKUP(O1298,'user list'!A:B,2,0)</f>
        <v>#N/A</v>
      </c>
    </row>
    <row r="1299" spans="2:5" ht="14.4">
      <c r="B1299" s="27" t="e">
        <f>VLOOKUP(I1299,raw_OCM!B:C,2,0)</f>
        <v>#N/A</v>
      </c>
      <c r="D1299" t="e">
        <f t="shared" si="20"/>
        <v>#N/A</v>
      </c>
      <c r="E1299" s="27" t="e">
        <f>VLOOKUP(O1299,'user list'!A:B,2,0)</f>
        <v>#N/A</v>
      </c>
    </row>
    <row r="1300" spans="2:5" ht="14.4">
      <c r="B1300" s="27" t="e">
        <f>VLOOKUP(I1300,raw_OCM!B:C,2,0)</f>
        <v>#N/A</v>
      </c>
      <c r="D1300" t="e">
        <f t="shared" si="20"/>
        <v>#N/A</v>
      </c>
      <c r="E1300" s="27" t="e">
        <f>VLOOKUP(O1300,'user list'!A:B,2,0)</f>
        <v>#N/A</v>
      </c>
    </row>
    <row r="1301" spans="2:5" ht="14.4">
      <c r="B1301" s="27" t="e">
        <f>VLOOKUP(I1301,raw_OCM!B:C,2,0)</f>
        <v>#N/A</v>
      </c>
      <c r="D1301" t="e">
        <f t="shared" si="20"/>
        <v>#N/A</v>
      </c>
      <c r="E1301" s="27" t="e">
        <f>VLOOKUP(O1301,'user list'!A:B,2,0)</f>
        <v>#N/A</v>
      </c>
    </row>
    <row r="1302" spans="2:5" ht="14.4">
      <c r="B1302" s="27" t="e">
        <f>VLOOKUP(I1302,raw_OCM!B:C,2,0)</f>
        <v>#N/A</v>
      </c>
      <c r="D1302" t="e">
        <f t="shared" si="20"/>
        <v>#N/A</v>
      </c>
      <c r="E1302" s="27" t="e">
        <f>VLOOKUP(O1302,'user list'!A:B,2,0)</f>
        <v>#N/A</v>
      </c>
    </row>
    <row r="1303" spans="2:5" ht="14.4">
      <c r="B1303" s="27" t="e">
        <f>VLOOKUP(I1303,raw_OCM!B:C,2,0)</f>
        <v>#N/A</v>
      </c>
      <c r="D1303" t="e">
        <f t="shared" si="20"/>
        <v>#N/A</v>
      </c>
      <c r="E1303" s="27" t="e">
        <f>VLOOKUP(O1303,'user list'!A:B,2,0)</f>
        <v>#N/A</v>
      </c>
    </row>
    <row r="1304" spans="2:5" ht="14.4">
      <c r="B1304" s="27" t="e">
        <f>VLOOKUP(I1304,raw_OCM!B:C,2,0)</f>
        <v>#N/A</v>
      </c>
      <c r="D1304" t="e">
        <f t="shared" si="20"/>
        <v>#N/A</v>
      </c>
      <c r="E1304" s="27" t="e">
        <f>VLOOKUP(O1304,'user list'!A:B,2,0)</f>
        <v>#N/A</v>
      </c>
    </row>
    <row r="1305" spans="2:5" ht="14.4">
      <c r="B1305" s="27" t="e">
        <f>VLOOKUP(I1305,raw_OCM!B:C,2,0)</f>
        <v>#N/A</v>
      </c>
      <c r="D1305" t="e">
        <f t="shared" si="20"/>
        <v>#N/A</v>
      </c>
      <c r="E1305" s="27" t="e">
        <f>VLOOKUP(O1305,'user list'!A:B,2,0)</f>
        <v>#N/A</v>
      </c>
    </row>
    <row r="1306" spans="2:5" ht="14.4">
      <c r="B1306" s="27" t="e">
        <f>VLOOKUP(I1306,raw_OCM!B:C,2,0)</f>
        <v>#N/A</v>
      </c>
      <c r="D1306" t="e">
        <f t="shared" si="20"/>
        <v>#N/A</v>
      </c>
      <c r="E1306" s="27" t="e">
        <f>VLOOKUP(O1306,'user list'!A:B,2,0)</f>
        <v>#N/A</v>
      </c>
    </row>
    <row r="1307" spans="2:5" ht="14.4">
      <c r="B1307" s="27" t="e">
        <f>VLOOKUP(I1307,raw_OCM!B:C,2,0)</f>
        <v>#N/A</v>
      </c>
      <c r="D1307" t="e">
        <f t="shared" si="20"/>
        <v>#N/A</v>
      </c>
      <c r="E1307" s="27" t="e">
        <f>VLOOKUP(O1307,'user list'!A:B,2,0)</f>
        <v>#N/A</v>
      </c>
    </row>
    <row r="1308" spans="2:5" ht="14.4">
      <c r="B1308" s="27" t="e">
        <f>VLOOKUP(I1308,raw_OCM!B:C,2,0)</f>
        <v>#N/A</v>
      </c>
      <c r="D1308" t="e">
        <f t="shared" si="20"/>
        <v>#N/A</v>
      </c>
      <c r="E1308" s="27" t="e">
        <f>VLOOKUP(O1308,'user list'!A:B,2,0)</f>
        <v>#N/A</v>
      </c>
    </row>
    <row r="1309" spans="2:5" ht="14.4">
      <c r="B1309" s="27" t="e">
        <f>VLOOKUP(I1309,raw_OCM!B:C,2,0)</f>
        <v>#N/A</v>
      </c>
      <c r="D1309" t="e">
        <f t="shared" si="20"/>
        <v>#N/A</v>
      </c>
      <c r="E1309" s="27" t="e">
        <f>VLOOKUP(O1309,'user list'!A:B,2,0)</f>
        <v>#N/A</v>
      </c>
    </row>
    <row r="1310" spans="2:5" ht="14.4">
      <c r="B1310" s="27" t="e">
        <f>VLOOKUP(I1310,raw_OCM!B:C,2,0)</f>
        <v>#N/A</v>
      </c>
      <c r="D1310" t="e">
        <f t="shared" si="20"/>
        <v>#N/A</v>
      </c>
      <c r="E1310" s="27" t="e">
        <f>VLOOKUP(O1310,'user list'!A:B,2,0)</f>
        <v>#N/A</v>
      </c>
    </row>
    <row r="1311" spans="2:5" ht="14.4">
      <c r="B1311" s="27" t="e">
        <f>VLOOKUP(I1311,raw_OCM!B:C,2,0)</f>
        <v>#N/A</v>
      </c>
      <c r="D1311" t="e">
        <f t="shared" si="20"/>
        <v>#N/A</v>
      </c>
      <c r="E1311" s="27" t="e">
        <f>VLOOKUP(O1311,'user list'!A:B,2,0)</f>
        <v>#N/A</v>
      </c>
    </row>
    <row r="1312" spans="2:5" ht="14.4">
      <c r="B1312" s="27" t="e">
        <f>VLOOKUP(I1312,raw_OCM!B:C,2,0)</f>
        <v>#N/A</v>
      </c>
      <c r="D1312" t="e">
        <f t="shared" si="20"/>
        <v>#N/A</v>
      </c>
      <c r="E1312" s="27" t="e">
        <f>VLOOKUP(O1312,'user list'!A:B,2,0)</f>
        <v>#N/A</v>
      </c>
    </row>
    <row r="1313" spans="2:5" ht="14.4">
      <c r="B1313" s="27" t="e">
        <f>VLOOKUP(I1313,raw_OCM!B:C,2,0)</f>
        <v>#N/A</v>
      </c>
      <c r="D1313" t="e">
        <f t="shared" si="20"/>
        <v>#N/A</v>
      </c>
      <c r="E1313" s="27" t="e">
        <f>VLOOKUP(O1313,'user list'!A:B,2,0)</f>
        <v>#N/A</v>
      </c>
    </row>
    <row r="1314" spans="2:5" ht="14.4">
      <c r="B1314" s="27" t="e">
        <f>VLOOKUP(I1314,raw_OCM!B:C,2,0)</f>
        <v>#N/A</v>
      </c>
      <c r="D1314" t="e">
        <f t="shared" si="20"/>
        <v>#N/A</v>
      </c>
      <c r="E1314" s="27" t="e">
        <f>VLOOKUP(O1314,'user list'!A:B,2,0)</f>
        <v>#N/A</v>
      </c>
    </row>
    <row r="1315" spans="2:5" ht="14.4">
      <c r="B1315" s="27" t="e">
        <f>VLOOKUP(I1315,raw_OCM!B:C,2,0)</f>
        <v>#N/A</v>
      </c>
      <c r="D1315" t="e">
        <f t="shared" si="20"/>
        <v>#N/A</v>
      </c>
      <c r="E1315" s="27" t="e">
        <f>VLOOKUP(O1315,'user list'!A:B,2,0)</f>
        <v>#N/A</v>
      </c>
    </row>
    <row r="1316" spans="2:5" ht="14.4">
      <c r="B1316" s="27" t="e">
        <f>VLOOKUP(I1316,raw_OCM!B:C,2,0)</f>
        <v>#N/A</v>
      </c>
      <c r="D1316" t="e">
        <f t="shared" si="20"/>
        <v>#N/A</v>
      </c>
      <c r="E1316" s="27" t="e">
        <f>VLOOKUP(O1316,'user list'!A:B,2,0)</f>
        <v>#N/A</v>
      </c>
    </row>
    <row r="1317" spans="2:5" ht="14.4">
      <c r="B1317" s="27" t="e">
        <f>VLOOKUP(I1317,raw_OCM!B:C,2,0)</f>
        <v>#N/A</v>
      </c>
      <c r="D1317" t="e">
        <f t="shared" si="20"/>
        <v>#N/A</v>
      </c>
      <c r="E1317" s="27" t="e">
        <f>VLOOKUP(O1317,'user list'!A:B,2,0)</f>
        <v>#N/A</v>
      </c>
    </row>
    <row r="1318" spans="2:5" ht="14.4">
      <c r="B1318" s="27" t="e">
        <f>VLOOKUP(I1318,raw_OCM!B:C,2,0)</f>
        <v>#N/A</v>
      </c>
      <c r="D1318" t="e">
        <f t="shared" si="20"/>
        <v>#N/A</v>
      </c>
      <c r="E1318" s="27" t="e">
        <f>VLOOKUP(O1318,'user list'!A:B,2,0)</f>
        <v>#N/A</v>
      </c>
    </row>
    <row r="1319" spans="2:5" ht="14.4">
      <c r="B1319" s="27" t="e">
        <f>VLOOKUP(I1319,raw_OCM!B:C,2,0)</f>
        <v>#N/A</v>
      </c>
      <c r="D1319" t="e">
        <f t="shared" si="20"/>
        <v>#N/A</v>
      </c>
      <c r="E1319" s="27" t="e">
        <f>VLOOKUP(O1319,'user list'!A:B,2,0)</f>
        <v>#N/A</v>
      </c>
    </row>
    <row r="1320" spans="2:5" ht="14.4">
      <c r="B1320" s="27" t="e">
        <f>VLOOKUP(I1320,raw_OCM!B:C,2,0)</f>
        <v>#N/A</v>
      </c>
      <c r="D1320" t="e">
        <f t="shared" si="20"/>
        <v>#N/A</v>
      </c>
      <c r="E1320" s="27" t="e">
        <f>VLOOKUP(O1320,'user list'!A:B,2,0)</f>
        <v>#N/A</v>
      </c>
    </row>
    <row r="1321" spans="2:5" ht="14.4">
      <c r="B1321" s="27" t="e">
        <f>VLOOKUP(I1321,raw_OCM!B:C,2,0)</f>
        <v>#N/A</v>
      </c>
      <c r="D1321" t="e">
        <f t="shared" si="20"/>
        <v>#N/A</v>
      </c>
      <c r="E1321" s="27" t="e">
        <f>VLOOKUP(O1321,'user list'!A:B,2,0)</f>
        <v>#N/A</v>
      </c>
    </row>
    <row r="1322" spans="2:5" ht="14.4">
      <c r="B1322" s="27" t="e">
        <f>VLOOKUP(I1322,raw_OCM!B:C,2,0)</f>
        <v>#N/A</v>
      </c>
      <c r="D1322" t="e">
        <f t="shared" si="20"/>
        <v>#N/A</v>
      </c>
      <c r="E1322" s="27" t="e">
        <f>VLOOKUP(O1322,'user list'!A:B,2,0)</f>
        <v>#N/A</v>
      </c>
    </row>
    <row r="1323" spans="2:5" ht="14.4">
      <c r="B1323" s="27" t="e">
        <f>VLOOKUP(I1323,raw_OCM!B:C,2,0)</f>
        <v>#N/A</v>
      </c>
      <c r="D1323" t="e">
        <f t="shared" si="20"/>
        <v>#N/A</v>
      </c>
      <c r="E1323" s="27" t="e">
        <f>VLOOKUP(O1323,'user list'!A:B,2,0)</f>
        <v>#N/A</v>
      </c>
    </row>
    <row r="1324" spans="2:5" ht="14.4">
      <c r="B1324" s="27" t="e">
        <f>VLOOKUP(I1324,raw_OCM!B:C,2,0)</f>
        <v>#N/A</v>
      </c>
      <c r="D1324" t="e">
        <f t="shared" si="20"/>
        <v>#N/A</v>
      </c>
      <c r="E1324" s="27" t="e">
        <f>VLOOKUP(O1324,'user list'!A:B,2,0)</f>
        <v>#N/A</v>
      </c>
    </row>
    <row r="1325" spans="2:5" ht="14.4">
      <c r="B1325" s="27" t="e">
        <f>VLOOKUP(I1325,raw_OCM!B:C,2,0)</f>
        <v>#N/A</v>
      </c>
      <c r="D1325" t="e">
        <f t="shared" si="20"/>
        <v>#N/A</v>
      </c>
      <c r="E1325" s="27" t="e">
        <f>VLOOKUP(O1325,'user list'!A:B,2,0)</f>
        <v>#N/A</v>
      </c>
    </row>
    <row r="1326" spans="2:5" ht="14.4">
      <c r="B1326" s="27" t="e">
        <f>VLOOKUP(I1326,raw_OCM!B:C,2,0)</f>
        <v>#N/A</v>
      </c>
      <c r="D1326" t="e">
        <f t="shared" si="20"/>
        <v>#N/A</v>
      </c>
      <c r="E1326" s="27" t="e">
        <f>VLOOKUP(O1326,'user list'!A:B,2,0)</f>
        <v>#N/A</v>
      </c>
    </row>
    <row r="1327" spans="2:5" ht="14.4">
      <c r="B1327" s="27" t="e">
        <f>VLOOKUP(I1327,raw_OCM!B:C,2,0)</f>
        <v>#N/A</v>
      </c>
      <c r="D1327" t="e">
        <f t="shared" si="20"/>
        <v>#N/A</v>
      </c>
      <c r="E1327" s="27" t="e">
        <f>VLOOKUP(O1327,'user list'!A:B,2,0)</f>
        <v>#N/A</v>
      </c>
    </row>
    <row r="1328" spans="2:5" ht="14.4">
      <c r="B1328" s="27" t="e">
        <f>VLOOKUP(I1328,raw_OCM!B:C,2,0)</f>
        <v>#N/A</v>
      </c>
      <c r="D1328" t="e">
        <f t="shared" si="20"/>
        <v>#N/A</v>
      </c>
      <c r="E1328" s="27" t="e">
        <f>VLOOKUP(O1328,'user list'!A:B,2,0)</f>
        <v>#N/A</v>
      </c>
    </row>
    <row r="1329" spans="2:5" ht="14.4">
      <c r="B1329" s="27" t="e">
        <f>VLOOKUP(I1329,raw_OCM!B:C,2,0)</f>
        <v>#N/A</v>
      </c>
      <c r="D1329" t="e">
        <f t="shared" si="20"/>
        <v>#N/A</v>
      </c>
      <c r="E1329" s="27" t="e">
        <f>VLOOKUP(O1329,'user list'!A:B,2,0)</f>
        <v>#N/A</v>
      </c>
    </row>
    <row r="1330" spans="2:5" ht="14.4">
      <c r="B1330" s="27" t="e">
        <f>VLOOKUP(I1330,raw_OCM!B:C,2,0)</f>
        <v>#N/A</v>
      </c>
      <c r="D1330" t="e">
        <f t="shared" si="20"/>
        <v>#N/A</v>
      </c>
      <c r="E1330" s="27" t="e">
        <f>VLOOKUP(O1330,'user list'!A:B,2,0)</f>
        <v>#N/A</v>
      </c>
    </row>
    <row r="1331" spans="2:5" ht="14.4">
      <c r="B1331" s="27" t="e">
        <f>VLOOKUP(I1331,raw_OCM!B:C,2,0)</f>
        <v>#N/A</v>
      </c>
      <c r="D1331" t="e">
        <f t="shared" si="20"/>
        <v>#N/A</v>
      </c>
      <c r="E1331" s="27" t="e">
        <f>VLOOKUP(O1331,'user list'!A:B,2,0)</f>
        <v>#N/A</v>
      </c>
    </row>
    <row r="1332" spans="2:5" ht="14.4">
      <c r="B1332" s="27" t="e">
        <f>VLOOKUP(I1332,raw_OCM!B:C,2,0)</f>
        <v>#N/A</v>
      </c>
      <c r="D1332" t="e">
        <f t="shared" si="20"/>
        <v>#N/A</v>
      </c>
      <c r="E1332" s="27" t="e">
        <f>VLOOKUP(O1332,'user list'!A:B,2,0)</f>
        <v>#N/A</v>
      </c>
    </row>
    <row r="1333" spans="2:5" ht="14.4">
      <c r="B1333" s="27" t="e">
        <f>VLOOKUP(I1333,raw_OCM!B:C,2,0)</f>
        <v>#N/A</v>
      </c>
      <c r="D1333" t="e">
        <f t="shared" si="20"/>
        <v>#N/A</v>
      </c>
      <c r="E1333" s="27" t="e">
        <f>VLOOKUP(O1333,'user list'!A:B,2,0)</f>
        <v>#N/A</v>
      </c>
    </row>
    <row r="1334" spans="2:5" ht="14.4">
      <c r="B1334" s="27" t="e">
        <f>VLOOKUP(I1334,raw_OCM!B:C,2,0)</f>
        <v>#N/A</v>
      </c>
      <c r="D1334" t="e">
        <f t="shared" si="20"/>
        <v>#N/A</v>
      </c>
      <c r="E1334" s="27" t="e">
        <f>VLOOKUP(O1334,'user list'!A:B,2,0)</f>
        <v>#N/A</v>
      </c>
    </row>
    <row r="1335" spans="2:5" ht="14.4">
      <c r="B1335" s="27" t="e">
        <f>VLOOKUP(I1335,raw_OCM!B:C,2,0)</f>
        <v>#N/A</v>
      </c>
      <c r="D1335" t="e">
        <f t="shared" si="20"/>
        <v>#N/A</v>
      </c>
      <c r="E1335" s="27" t="e">
        <f>VLOOKUP(O1335,'user list'!A:B,2,0)</f>
        <v>#N/A</v>
      </c>
    </row>
    <row r="1336" spans="2:5" ht="14.4">
      <c r="B1336" s="27" t="e">
        <f>VLOOKUP(I1336,raw_OCM!B:C,2,0)</f>
        <v>#N/A</v>
      </c>
      <c r="D1336" t="e">
        <f t="shared" si="20"/>
        <v>#N/A</v>
      </c>
      <c r="E1336" s="27" t="e">
        <f>VLOOKUP(O1336,'user list'!A:B,2,0)</f>
        <v>#N/A</v>
      </c>
    </row>
    <row r="1337" spans="2:5" ht="14.4">
      <c r="B1337" s="27" t="e">
        <f>VLOOKUP(I1337,raw_OCM!B:C,2,0)</f>
        <v>#N/A</v>
      </c>
      <c r="D1337" t="e">
        <f t="shared" si="20"/>
        <v>#N/A</v>
      </c>
      <c r="E1337" s="27" t="e">
        <f>VLOOKUP(O1337,'user list'!A:B,2,0)</f>
        <v>#N/A</v>
      </c>
    </row>
    <row r="1338" spans="2:5" ht="14.4">
      <c r="B1338" s="27" t="e">
        <f>VLOOKUP(I1338,raw_OCM!B:C,2,0)</f>
        <v>#N/A</v>
      </c>
      <c r="D1338" t="e">
        <f t="shared" si="20"/>
        <v>#N/A</v>
      </c>
      <c r="E1338" s="27" t="e">
        <f>VLOOKUP(O1338,'user list'!A:B,2,0)</f>
        <v>#N/A</v>
      </c>
    </row>
    <row r="1339" spans="2:5" ht="14.4">
      <c r="B1339" s="27" t="e">
        <f>VLOOKUP(I1339,raw_OCM!B:C,2,0)</f>
        <v>#N/A</v>
      </c>
      <c r="D1339" t="e">
        <f t="shared" si="20"/>
        <v>#N/A</v>
      </c>
      <c r="E1339" s="27" t="e">
        <f>VLOOKUP(O1339,'user list'!A:B,2,0)</f>
        <v>#N/A</v>
      </c>
    </row>
    <row r="1340" spans="2:5" ht="14.4">
      <c r="B1340" s="27" t="e">
        <f>VLOOKUP(I1340,raw_OCM!B:C,2,0)</f>
        <v>#N/A</v>
      </c>
      <c r="D1340" t="e">
        <f t="shared" si="20"/>
        <v>#N/A</v>
      </c>
      <c r="E1340" s="27" t="e">
        <f>VLOOKUP(O1340,'user list'!A:B,2,0)</f>
        <v>#N/A</v>
      </c>
    </row>
    <row r="1341" spans="2:5" ht="14.4">
      <c r="B1341" s="27" t="e">
        <f>VLOOKUP(I1341,raw_OCM!B:C,2,0)</f>
        <v>#N/A</v>
      </c>
      <c r="D1341" t="e">
        <f t="shared" si="20"/>
        <v>#N/A</v>
      </c>
      <c r="E1341" s="27" t="e">
        <f>VLOOKUP(O1341,'user list'!A:B,2,0)</f>
        <v>#N/A</v>
      </c>
    </row>
    <row r="1342" spans="2:5" ht="14.4">
      <c r="B1342" s="27" t="e">
        <f>VLOOKUP(I1342,raw_OCM!B:C,2,0)</f>
        <v>#N/A</v>
      </c>
      <c r="D1342" t="e">
        <f t="shared" si="20"/>
        <v>#N/A</v>
      </c>
      <c r="E1342" s="27" t="e">
        <f>VLOOKUP(O1342,'user list'!A:B,2,0)</f>
        <v>#N/A</v>
      </c>
    </row>
    <row r="1343" spans="2:5" ht="14.4">
      <c r="B1343" s="27" t="e">
        <f>VLOOKUP(I1343,raw_OCM!B:C,2,0)</f>
        <v>#N/A</v>
      </c>
      <c r="D1343" t="e">
        <f t="shared" si="20"/>
        <v>#N/A</v>
      </c>
      <c r="E1343" s="27" t="e">
        <f>VLOOKUP(O1343,'user list'!A:B,2,0)</f>
        <v>#N/A</v>
      </c>
    </row>
    <row r="1344" spans="2:5" ht="14.4">
      <c r="B1344" s="27" t="e">
        <f>VLOOKUP(I1344,raw_OCM!B:C,2,0)</f>
        <v>#N/A</v>
      </c>
      <c r="D1344" t="e">
        <f t="shared" si="20"/>
        <v>#N/A</v>
      </c>
      <c r="E1344" s="27" t="e">
        <f>VLOOKUP(O1344,'user list'!A:B,2,0)</f>
        <v>#N/A</v>
      </c>
    </row>
    <row r="1345" spans="2:5" ht="14.4">
      <c r="B1345" s="27" t="e">
        <f>VLOOKUP(I1345,raw_OCM!B:C,2,0)</f>
        <v>#N/A</v>
      </c>
      <c r="D1345" t="e">
        <f t="shared" si="20"/>
        <v>#N/A</v>
      </c>
      <c r="E1345" s="27" t="e">
        <f>VLOOKUP(O1345,'user list'!A:B,2,0)</f>
        <v>#N/A</v>
      </c>
    </row>
    <row r="1346" spans="2:5" ht="14.4">
      <c r="B1346" s="27" t="e">
        <f>VLOOKUP(I1346,raw_OCM!B:C,2,0)</f>
        <v>#N/A</v>
      </c>
      <c r="D1346" t="e">
        <f t="shared" si="20"/>
        <v>#N/A</v>
      </c>
      <c r="E1346" s="27" t="e">
        <f>VLOOKUP(O1346,'user list'!A:B,2,0)</f>
        <v>#N/A</v>
      </c>
    </row>
    <row r="1347" spans="2:5" ht="14.4">
      <c r="B1347" s="27" t="e">
        <f>VLOOKUP(I1347,raw_OCM!B:C,2,0)</f>
        <v>#N/A</v>
      </c>
      <c r="D1347" t="e">
        <f t="shared" si="20"/>
        <v>#N/A</v>
      </c>
      <c r="E1347" s="27" t="e">
        <f>VLOOKUP(O1347,'user list'!A:B,2,0)</f>
        <v>#N/A</v>
      </c>
    </row>
    <row r="1348" spans="2:5" ht="14.4">
      <c r="B1348" s="27" t="e">
        <f>VLOOKUP(I1348,raw_OCM!B:C,2,0)</f>
        <v>#N/A</v>
      </c>
      <c r="D1348" t="e">
        <f t="shared" si="20"/>
        <v>#N/A</v>
      </c>
      <c r="E1348" s="27" t="e">
        <f>VLOOKUP(O1348,'user list'!A:B,2,0)</f>
        <v>#N/A</v>
      </c>
    </row>
    <row r="1349" spans="2:5" ht="14.4">
      <c r="B1349" s="27" t="e">
        <f>VLOOKUP(I1349,raw_OCM!B:C,2,0)</f>
        <v>#N/A</v>
      </c>
      <c r="D1349" t="e">
        <f t="shared" si="20"/>
        <v>#N/A</v>
      </c>
      <c r="E1349" s="27" t="e">
        <f>VLOOKUP(O1349,'user list'!A:B,2,0)</f>
        <v>#N/A</v>
      </c>
    </row>
    <row r="1350" spans="2:5" ht="14.4">
      <c r="B1350" s="27" t="e">
        <f>VLOOKUP(I1350,raw_OCM!B:C,2,0)</f>
        <v>#N/A</v>
      </c>
      <c r="D1350" t="e">
        <f t="shared" si="20"/>
        <v>#N/A</v>
      </c>
      <c r="E1350" s="27" t="e">
        <f>VLOOKUP(O1350,'user list'!A:B,2,0)</f>
        <v>#N/A</v>
      </c>
    </row>
    <row r="1351" spans="2:5" ht="14.4">
      <c r="B1351" s="27" t="e">
        <f>VLOOKUP(I1351,raw_OCM!B:C,2,0)</f>
        <v>#N/A</v>
      </c>
      <c r="D1351" t="e">
        <f t="shared" si="20"/>
        <v>#N/A</v>
      </c>
      <c r="E1351" s="27" t="e">
        <f>VLOOKUP(O1351,'user list'!A:B,2,0)</f>
        <v>#N/A</v>
      </c>
    </row>
    <row r="1352" spans="2:5" ht="14.4">
      <c r="B1352" s="27" t="e">
        <f>VLOOKUP(I1352,raw_OCM!B:C,2,0)</f>
        <v>#N/A</v>
      </c>
      <c r="D1352" t="e">
        <f t="shared" si="20"/>
        <v>#N/A</v>
      </c>
      <c r="E1352" s="27" t="e">
        <f>VLOOKUP(O1352,'user list'!A:B,2,0)</f>
        <v>#N/A</v>
      </c>
    </row>
    <row r="1353" spans="2:5" ht="14.4">
      <c r="B1353" s="27" t="e">
        <f>VLOOKUP(I1353,raw_OCM!B:C,2,0)</f>
        <v>#N/A</v>
      </c>
      <c r="D1353" t="e">
        <f t="shared" si="20"/>
        <v>#N/A</v>
      </c>
      <c r="E1353" s="27" t="e">
        <f>VLOOKUP(O1353,'user list'!A:B,2,0)</f>
        <v>#N/A</v>
      </c>
    </row>
    <row r="1354" spans="2:5" ht="14.4">
      <c r="B1354" s="27" t="e">
        <f>VLOOKUP(I1354,raw_OCM!B:C,2,0)</f>
        <v>#N/A</v>
      </c>
      <c r="D1354" t="e">
        <f t="shared" si="20"/>
        <v>#N/A</v>
      </c>
      <c r="E1354" s="27" t="e">
        <f>VLOOKUP(O1354,'user list'!A:B,2,0)</f>
        <v>#N/A</v>
      </c>
    </row>
    <row r="1355" spans="2:5" ht="14.4">
      <c r="B1355" s="27" t="e">
        <f>VLOOKUP(I1355,raw_OCM!B:C,2,0)</f>
        <v>#N/A</v>
      </c>
      <c r="D1355" t="e">
        <f t="shared" si="20"/>
        <v>#N/A</v>
      </c>
      <c r="E1355" s="27" t="e">
        <f>VLOOKUP(O1355,'user list'!A:B,2,0)</f>
        <v>#N/A</v>
      </c>
    </row>
    <row r="1356" spans="2:5" ht="14.4">
      <c r="B1356" s="27" t="e">
        <f>VLOOKUP(I1356,raw_OCM!B:C,2,0)</f>
        <v>#N/A</v>
      </c>
      <c r="D1356" t="e">
        <f t="shared" ref="D1356:D1419" si="21">IF(E1356="X",1)</f>
        <v>#N/A</v>
      </c>
      <c r="E1356" s="27" t="e">
        <f>VLOOKUP(O1356,'user list'!A:B,2,0)</f>
        <v>#N/A</v>
      </c>
    </row>
    <row r="1357" spans="2:5" ht="14.4">
      <c r="B1357" s="27" t="e">
        <f>VLOOKUP(I1357,raw_OCM!B:C,2,0)</f>
        <v>#N/A</v>
      </c>
      <c r="D1357" t="e">
        <f t="shared" si="21"/>
        <v>#N/A</v>
      </c>
      <c r="E1357" s="27" t="e">
        <f>VLOOKUP(O1357,'user list'!A:B,2,0)</f>
        <v>#N/A</v>
      </c>
    </row>
    <row r="1358" spans="2:5" ht="14.4">
      <c r="B1358" s="27" t="e">
        <f>VLOOKUP(I1358,raw_OCM!B:C,2,0)</f>
        <v>#N/A</v>
      </c>
      <c r="D1358" t="e">
        <f t="shared" si="21"/>
        <v>#N/A</v>
      </c>
      <c r="E1358" s="27" t="e">
        <f>VLOOKUP(O1358,'user list'!A:B,2,0)</f>
        <v>#N/A</v>
      </c>
    </row>
    <row r="1359" spans="2:5" ht="14.4">
      <c r="B1359" s="27" t="e">
        <f>VLOOKUP(I1359,raw_OCM!B:C,2,0)</f>
        <v>#N/A</v>
      </c>
      <c r="D1359" t="e">
        <f t="shared" si="21"/>
        <v>#N/A</v>
      </c>
      <c r="E1359" s="27" t="e">
        <f>VLOOKUP(O1359,'user list'!A:B,2,0)</f>
        <v>#N/A</v>
      </c>
    </row>
    <row r="1360" spans="2:5" ht="14.4">
      <c r="B1360" s="27" t="e">
        <f>VLOOKUP(I1360,raw_OCM!B:C,2,0)</f>
        <v>#N/A</v>
      </c>
      <c r="D1360" t="e">
        <f t="shared" si="21"/>
        <v>#N/A</v>
      </c>
      <c r="E1360" s="27" t="e">
        <f>VLOOKUP(O1360,'user list'!A:B,2,0)</f>
        <v>#N/A</v>
      </c>
    </row>
    <row r="1361" spans="2:5" ht="14.4">
      <c r="B1361" s="27" t="e">
        <f>VLOOKUP(I1361,raw_OCM!B:C,2,0)</f>
        <v>#N/A</v>
      </c>
      <c r="D1361" t="e">
        <f t="shared" si="21"/>
        <v>#N/A</v>
      </c>
      <c r="E1361" s="27" t="e">
        <f>VLOOKUP(O1361,'user list'!A:B,2,0)</f>
        <v>#N/A</v>
      </c>
    </row>
    <row r="1362" spans="2:5" ht="14.4">
      <c r="B1362" s="27" t="e">
        <f>VLOOKUP(I1362,raw_OCM!B:C,2,0)</f>
        <v>#N/A</v>
      </c>
      <c r="D1362" t="e">
        <f t="shared" si="21"/>
        <v>#N/A</v>
      </c>
      <c r="E1362" s="27" t="e">
        <f>VLOOKUP(O1362,'user list'!A:B,2,0)</f>
        <v>#N/A</v>
      </c>
    </row>
    <row r="1363" spans="2:5" ht="14.4">
      <c r="B1363" s="27" t="e">
        <f>VLOOKUP(I1363,raw_OCM!B:C,2,0)</f>
        <v>#N/A</v>
      </c>
      <c r="D1363" t="e">
        <f t="shared" si="21"/>
        <v>#N/A</v>
      </c>
      <c r="E1363" s="27" t="e">
        <f>VLOOKUP(O1363,'user list'!A:B,2,0)</f>
        <v>#N/A</v>
      </c>
    </row>
    <row r="1364" spans="2:5" ht="14.4">
      <c r="B1364" s="27" t="e">
        <f>VLOOKUP(I1364,raw_OCM!B:C,2,0)</f>
        <v>#N/A</v>
      </c>
      <c r="D1364" t="e">
        <f t="shared" si="21"/>
        <v>#N/A</v>
      </c>
      <c r="E1364" s="27" t="e">
        <f>VLOOKUP(O1364,'user list'!A:B,2,0)</f>
        <v>#N/A</v>
      </c>
    </row>
    <row r="1365" spans="2:5" ht="14.4">
      <c r="B1365" s="27" t="e">
        <f>VLOOKUP(I1365,raw_OCM!B:C,2,0)</f>
        <v>#N/A</v>
      </c>
      <c r="D1365" t="e">
        <f t="shared" si="21"/>
        <v>#N/A</v>
      </c>
      <c r="E1365" s="27" t="e">
        <f>VLOOKUP(O1365,'user list'!A:B,2,0)</f>
        <v>#N/A</v>
      </c>
    </row>
    <row r="1366" spans="2:5" ht="14.4">
      <c r="B1366" s="27" t="e">
        <f>VLOOKUP(I1366,raw_OCM!B:C,2,0)</f>
        <v>#N/A</v>
      </c>
      <c r="D1366" t="e">
        <f t="shared" si="21"/>
        <v>#N/A</v>
      </c>
      <c r="E1366" s="27" t="e">
        <f>VLOOKUP(O1366,'user list'!A:B,2,0)</f>
        <v>#N/A</v>
      </c>
    </row>
    <row r="1367" spans="2:5" ht="14.4">
      <c r="B1367" s="27" t="e">
        <f>VLOOKUP(I1367,raw_OCM!B:C,2,0)</f>
        <v>#N/A</v>
      </c>
      <c r="D1367" t="e">
        <f t="shared" si="21"/>
        <v>#N/A</v>
      </c>
      <c r="E1367" s="27" t="e">
        <f>VLOOKUP(O1367,'user list'!A:B,2,0)</f>
        <v>#N/A</v>
      </c>
    </row>
    <row r="1368" spans="2:5" ht="14.4">
      <c r="B1368" s="27" t="e">
        <f>VLOOKUP(I1368,raw_OCM!B:C,2,0)</f>
        <v>#N/A</v>
      </c>
      <c r="D1368" t="e">
        <f t="shared" si="21"/>
        <v>#N/A</v>
      </c>
      <c r="E1368" s="27" t="e">
        <f>VLOOKUP(O1368,'user list'!A:B,2,0)</f>
        <v>#N/A</v>
      </c>
    </row>
    <row r="1369" spans="2:5" ht="14.4">
      <c r="B1369" s="27" t="e">
        <f>VLOOKUP(I1369,raw_OCM!B:C,2,0)</f>
        <v>#N/A</v>
      </c>
      <c r="D1369" t="e">
        <f t="shared" si="21"/>
        <v>#N/A</v>
      </c>
      <c r="E1369" s="27" t="e">
        <f>VLOOKUP(O1369,'user list'!A:B,2,0)</f>
        <v>#N/A</v>
      </c>
    </row>
    <row r="1370" spans="2:5" ht="14.4">
      <c r="B1370" s="27" t="e">
        <f>VLOOKUP(I1370,raw_OCM!B:C,2,0)</f>
        <v>#N/A</v>
      </c>
      <c r="D1370" t="e">
        <f t="shared" si="21"/>
        <v>#N/A</v>
      </c>
      <c r="E1370" s="27" t="e">
        <f>VLOOKUP(O1370,'user list'!A:B,2,0)</f>
        <v>#N/A</v>
      </c>
    </row>
    <row r="1371" spans="2:5" ht="14.4">
      <c r="B1371" s="27" t="e">
        <f>VLOOKUP(I1371,raw_OCM!B:C,2,0)</f>
        <v>#N/A</v>
      </c>
      <c r="D1371" t="e">
        <f t="shared" si="21"/>
        <v>#N/A</v>
      </c>
      <c r="E1371" s="27" t="e">
        <f>VLOOKUP(O1371,'user list'!A:B,2,0)</f>
        <v>#N/A</v>
      </c>
    </row>
    <row r="1372" spans="2:5" ht="14.4">
      <c r="B1372" s="27" t="e">
        <f>VLOOKUP(I1372,raw_OCM!B:C,2,0)</f>
        <v>#N/A</v>
      </c>
      <c r="D1372" t="e">
        <f t="shared" si="21"/>
        <v>#N/A</v>
      </c>
      <c r="E1372" s="27" t="e">
        <f>VLOOKUP(O1372,'user list'!A:B,2,0)</f>
        <v>#N/A</v>
      </c>
    </row>
    <row r="1373" spans="2:5" ht="14.4">
      <c r="B1373" s="27" t="e">
        <f>VLOOKUP(I1373,raw_OCM!B:C,2,0)</f>
        <v>#N/A</v>
      </c>
      <c r="D1373" t="e">
        <f t="shared" si="21"/>
        <v>#N/A</v>
      </c>
      <c r="E1373" s="27" t="e">
        <f>VLOOKUP(O1373,'user list'!A:B,2,0)</f>
        <v>#N/A</v>
      </c>
    </row>
    <row r="1374" spans="2:5" ht="14.4">
      <c r="B1374" s="27" t="e">
        <f>VLOOKUP(I1374,raw_OCM!B:C,2,0)</f>
        <v>#N/A</v>
      </c>
      <c r="D1374" t="e">
        <f t="shared" si="21"/>
        <v>#N/A</v>
      </c>
      <c r="E1374" s="27" t="e">
        <f>VLOOKUP(O1374,'user list'!A:B,2,0)</f>
        <v>#N/A</v>
      </c>
    </row>
    <row r="1375" spans="2:5" ht="14.4">
      <c r="B1375" s="27" t="e">
        <f>VLOOKUP(I1375,raw_OCM!B:C,2,0)</f>
        <v>#N/A</v>
      </c>
      <c r="D1375" t="e">
        <f t="shared" si="21"/>
        <v>#N/A</v>
      </c>
      <c r="E1375" s="27" t="e">
        <f>VLOOKUP(O1375,'user list'!A:B,2,0)</f>
        <v>#N/A</v>
      </c>
    </row>
    <row r="1376" spans="2:5" ht="14.4">
      <c r="B1376" s="27" t="e">
        <f>VLOOKUP(I1376,raw_OCM!B:C,2,0)</f>
        <v>#N/A</v>
      </c>
      <c r="D1376" t="e">
        <f t="shared" si="21"/>
        <v>#N/A</v>
      </c>
      <c r="E1376" s="27" t="e">
        <f>VLOOKUP(O1376,'user list'!A:B,2,0)</f>
        <v>#N/A</v>
      </c>
    </row>
    <row r="1377" spans="2:5" ht="14.4">
      <c r="B1377" s="27" t="e">
        <f>VLOOKUP(I1377,raw_OCM!B:C,2,0)</f>
        <v>#N/A</v>
      </c>
      <c r="D1377" t="e">
        <f t="shared" si="21"/>
        <v>#N/A</v>
      </c>
      <c r="E1377" s="27" t="e">
        <f>VLOOKUP(O1377,'user list'!A:B,2,0)</f>
        <v>#N/A</v>
      </c>
    </row>
    <row r="1378" spans="2:5" ht="14.4">
      <c r="B1378" s="27" t="e">
        <f>VLOOKUP(I1378,raw_OCM!B:C,2,0)</f>
        <v>#N/A</v>
      </c>
      <c r="D1378" t="e">
        <f t="shared" si="21"/>
        <v>#N/A</v>
      </c>
      <c r="E1378" s="27" t="e">
        <f>VLOOKUP(O1378,'user list'!A:B,2,0)</f>
        <v>#N/A</v>
      </c>
    </row>
    <row r="1379" spans="2:5" ht="14.4">
      <c r="B1379" s="27" t="e">
        <f>VLOOKUP(I1379,raw_OCM!B:C,2,0)</f>
        <v>#N/A</v>
      </c>
      <c r="D1379" t="e">
        <f t="shared" si="21"/>
        <v>#N/A</v>
      </c>
      <c r="E1379" s="27" t="e">
        <f>VLOOKUP(O1379,'user list'!A:B,2,0)</f>
        <v>#N/A</v>
      </c>
    </row>
    <row r="1380" spans="2:5" ht="14.4">
      <c r="B1380" s="27" t="e">
        <f>VLOOKUP(I1380,raw_OCM!B:C,2,0)</f>
        <v>#N/A</v>
      </c>
      <c r="D1380" t="e">
        <f t="shared" si="21"/>
        <v>#N/A</v>
      </c>
      <c r="E1380" s="27" t="e">
        <f>VLOOKUP(O1380,'user list'!A:B,2,0)</f>
        <v>#N/A</v>
      </c>
    </row>
    <row r="1381" spans="2:5" ht="14.4">
      <c r="B1381" s="27" t="e">
        <f>VLOOKUP(I1381,raw_OCM!B:C,2,0)</f>
        <v>#N/A</v>
      </c>
      <c r="D1381" t="e">
        <f t="shared" si="21"/>
        <v>#N/A</v>
      </c>
      <c r="E1381" s="27" t="e">
        <f>VLOOKUP(O1381,'user list'!A:B,2,0)</f>
        <v>#N/A</v>
      </c>
    </row>
    <row r="1382" spans="2:5" ht="14.4">
      <c r="B1382" s="27" t="e">
        <f>VLOOKUP(I1382,raw_OCM!B:C,2,0)</f>
        <v>#N/A</v>
      </c>
      <c r="D1382" t="e">
        <f t="shared" si="21"/>
        <v>#N/A</v>
      </c>
      <c r="E1382" s="27" t="e">
        <f>VLOOKUP(O1382,'user list'!A:B,2,0)</f>
        <v>#N/A</v>
      </c>
    </row>
    <row r="1383" spans="2:5" ht="14.4">
      <c r="B1383" s="27" t="e">
        <f>VLOOKUP(I1383,raw_OCM!B:C,2,0)</f>
        <v>#N/A</v>
      </c>
      <c r="D1383" t="e">
        <f t="shared" si="21"/>
        <v>#N/A</v>
      </c>
      <c r="E1383" s="27" t="e">
        <f>VLOOKUP(O1383,'user list'!A:B,2,0)</f>
        <v>#N/A</v>
      </c>
    </row>
    <row r="1384" spans="2:5" ht="14.4">
      <c r="B1384" s="27" t="e">
        <f>VLOOKUP(I1384,raw_OCM!B:C,2,0)</f>
        <v>#N/A</v>
      </c>
      <c r="D1384" t="e">
        <f t="shared" si="21"/>
        <v>#N/A</v>
      </c>
      <c r="E1384" s="27" t="e">
        <f>VLOOKUP(O1384,'user list'!A:B,2,0)</f>
        <v>#N/A</v>
      </c>
    </row>
    <row r="1385" spans="2:5" ht="14.4">
      <c r="B1385" s="27" t="e">
        <f>VLOOKUP(I1385,raw_OCM!B:C,2,0)</f>
        <v>#N/A</v>
      </c>
      <c r="D1385" t="e">
        <f t="shared" si="21"/>
        <v>#N/A</v>
      </c>
      <c r="E1385" s="27" t="e">
        <f>VLOOKUP(O1385,'user list'!A:B,2,0)</f>
        <v>#N/A</v>
      </c>
    </row>
    <row r="1386" spans="2:5" ht="14.4">
      <c r="B1386" s="27" t="e">
        <f>VLOOKUP(I1386,raw_OCM!B:C,2,0)</f>
        <v>#N/A</v>
      </c>
      <c r="D1386" t="e">
        <f t="shared" si="21"/>
        <v>#N/A</v>
      </c>
      <c r="E1386" s="27" t="e">
        <f>VLOOKUP(O1386,'user list'!A:B,2,0)</f>
        <v>#N/A</v>
      </c>
    </row>
    <row r="1387" spans="2:5" ht="14.4">
      <c r="B1387" s="27" t="e">
        <f>VLOOKUP(I1387,raw_OCM!B:C,2,0)</f>
        <v>#N/A</v>
      </c>
      <c r="D1387" t="e">
        <f t="shared" si="21"/>
        <v>#N/A</v>
      </c>
      <c r="E1387" s="27" t="e">
        <f>VLOOKUP(O1387,'user list'!A:B,2,0)</f>
        <v>#N/A</v>
      </c>
    </row>
    <row r="1388" spans="2:5" ht="14.4">
      <c r="B1388" s="27" t="e">
        <f>VLOOKUP(I1388,raw_OCM!B:C,2,0)</f>
        <v>#N/A</v>
      </c>
      <c r="D1388" t="e">
        <f t="shared" si="21"/>
        <v>#N/A</v>
      </c>
      <c r="E1388" s="27" t="e">
        <f>VLOOKUP(O1388,'user list'!A:B,2,0)</f>
        <v>#N/A</v>
      </c>
    </row>
    <row r="1389" spans="2:5" ht="14.4">
      <c r="B1389" s="27" t="e">
        <f>VLOOKUP(I1389,raw_OCM!B:C,2,0)</f>
        <v>#N/A</v>
      </c>
      <c r="D1389" t="e">
        <f t="shared" si="21"/>
        <v>#N/A</v>
      </c>
      <c r="E1389" s="27" t="e">
        <f>VLOOKUP(O1389,'user list'!A:B,2,0)</f>
        <v>#N/A</v>
      </c>
    </row>
    <row r="1390" spans="2:5" ht="14.4">
      <c r="B1390" s="27" t="e">
        <f>VLOOKUP(I1390,raw_OCM!B:C,2,0)</f>
        <v>#N/A</v>
      </c>
      <c r="D1390" t="e">
        <f t="shared" si="21"/>
        <v>#N/A</v>
      </c>
      <c r="E1390" s="27" t="e">
        <f>VLOOKUP(O1390,'user list'!A:B,2,0)</f>
        <v>#N/A</v>
      </c>
    </row>
    <row r="1391" spans="2:5" ht="14.4">
      <c r="B1391" s="27" t="e">
        <f>VLOOKUP(I1391,raw_OCM!B:C,2,0)</f>
        <v>#N/A</v>
      </c>
      <c r="D1391" t="e">
        <f t="shared" si="21"/>
        <v>#N/A</v>
      </c>
      <c r="E1391" s="27" t="e">
        <f>VLOOKUP(O1391,'user list'!A:B,2,0)</f>
        <v>#N/A</v>
      </c>
    </row>
    <row r="1392" spans="2:5" ht="14.4">
      <c r="B1392" s="27" t="e">
        <f>VLOOKUP(I1392,raw_OCM!B:C,2,0)</f>
        <v>#N/A</v>
      </c>
      <c r="D1392" t="e">
        <f t="shared" si="21"/>
        <v>#N/A</v>
      </c>
      <c r="E1392" s="27" t="e">
        <f>VLOOKUP(O1392,'user list'!A:B,2,0)</f>
        <v>#N/A</v>
      </c>
    </row>
    <row r="1393" spans="2:5" ht="14.4">
      <c r="B1393" s="27" t="e">
        <f>VLOOKUP(I1393,raw_OCM!B:C,2,0)</f>
        <v>#N/A</v>
      </c>
      <c r="D1393" t="e">
        <f t="shared" si="21"/>
        <v>#N/A</v>
      </c>
      <c r="E1393" s="27" t="e">
        <f>VLOOKUP(O1393,'user list'!A:B,2,0)</f>
        <v>#N/A</v>
      </c>
    </row>
    <row r="1394" spans="2:5" ht="14.4">
      <c r="B1394" s="27" t="e">
        <f>VLOOKUP(I1394,raw_OCM!B:C,2,0)</f>
        <v>#N/A</v>
      </c>
      <c r="D1394" t="e">
        <f t="shared" si="21"/>
        <v>#N/A</v>
      </c>
      <c r="E1394" s="27" t="e">
        <f>VLOOKUP(O1394,'user list'!A:B,2,0)</f>
        <v>#N/A</v>
      </c>
    </row>
    <row r="1395" spans="2:5" ht="14.4">
      <c r="B1395" s="27" t="e">
        <f>VLOOKUP(I1395,raw_OCM!B:C,2,0)</f>
        <v>#N/A</v>
      </c>
      <c r="D1395" t="e">
        <f t="shared" si="21"/>
        <v>#N/A</v>
      </c>
      <c r="E1395" s="27" t="e">
        <f>VLOOKUP(O1395,'user list'!A:B,2,0)</f>
        <v>#N/A</v>
      </c>
    </row>
    <row r="1396" spans="2:5" ht="14.4">
      <c r="B1396" s="27" t="e">
        <f>VLOOKUP(I1396,raw_OCM!B:C,2,0)</f>
        <v>#N/A</v>
      </c>
      <c r="D1396" t="e">
        <f t="shared" si="21"/>
        <v>#N/A</v>
      </c>
      <c r="E1396" s="27" t="e">
        <f>VLOOKUP(O1396,'user list'!A:B,2,0)</f>
        <v>#N/A</v>
      </c>
    </row>
    <row r="1397" spans="2:5" ht="14.4">
      <c r="B1397" s="27" t="e">
        <f>VLOOKUP(I1397,raw_OCM!B:C,2,0)</f>
        <v>#N/A</v>
      </c>
      <c r="D1397" t="e">
        <f t="shared" si="21"/>
        <v>#N/A</v>
      </c>
      <c r="E1397" s="27" t="e">
        <f>VLOOKUP(O1397,'user list'!A:B,2,0)</f>
        <v>#N/A</v>
      </c>
    </row>
    <row r="1398" spans="2:5" ht="14.4">
      <c r="B1398" s="27" t="e">
        <f>VLOOKUP(I1398,raw_OCM!B:C,2,0)</f>
        <v>#N/A</v>
      </c>
      <c r="D1398" t="e">
        <f t="shared" si="21"/>
        <v>#N/A</v>
      </c>
      <c r="E1398" s="27" t="e">
        <f>VLOOKUP(O1398,'user list'!A:B,2,0)</f>
        <v>#N/A</v>
      </c>
    </row>
    <row r="1399" spans="2:5" ht="14.4">
      <c r="B1399" s="27" t="e">
        <f>VLOOKUP(I1399,raw_OCM!B:C,2,0)</f>
        <v>#N/A</v>
      </c>
      <c r="D1399" t="e">
        <f t="shared" si="21"/>
        <v>#N/A</v>
      </c>
      <c r="E1399" s="27" t="e">
        <f>VLOOKUP(O1399,'user list'!A:B,2,0)</f>
        <v>#N/A</v>
      </c>
    </row>
    <row r="1400" spans="2:5" ht="14.4">
      <c r="B1400" s="27" t="e">
        <f>VLOOKUP(I1400,raw_OCM!B:C,2,0)</f>
        <v>#N/A</v>
      </c>
      <c r="D1400" t="e">
        <f t="shared" si="21"/>
        <v>#N/A</v>
      </c>
      <c r="E1400" s="27" t="e">
        <f>VLOOKUP(O1400,'user list'!A:B,2,0)</f>
        <v>#N/A</v>
      </c>
    </row>
    <row r="1401" spans="2:5" ht="14.4">
      <c r="B1401" s="27" t="e">
        <f>VLOOKUP(I1401,raw_OCM!B:C,2,0)</f>
        <v>#N/A</v>
      </c>
      <c r="D1401" t="e">
        <f t="shared" si="21"/>
        <v>#N/A</v>
      </c>
      <c r="E1401" s="27" t="e">
        <f>VLOOKUP(O1401,'user list'!A:B,2,0)</f>
        <v>#N/A</v>
      </c>
    </row>
    <row r="1402" spans="2:5" ht="14.4">
      <c r="B1402" s="27" t="e">
        <f>VLOOKUP(I1402,raw_OCM!B:C,2,0)</f>
        <v>#N/A</v>
      </c>
      <c r="D1402" t="e">
        <f t="shared" si="21"/>
        <v>#N/A</v>
      </c>
      <c r="E1402" s="27" t="e">
        <f>VLOOKUP(O1402,'user list'!A:B,2,0)</f>
        <v>#N/A</v>
      </c>
    </row>
    <row r="1403" spans="2:5" ht="14.4">
      <c r="B1403" s="27" t="e">
        <f>VLOOKUP(I1403,raw_OCM!B:C,2,0)</f>
        <v>#N/A</v>
      </c>
      <c r="D1403" t="e">
        <f t="shared" si="21"/>
        <v>#N/A</v>
      </c>
      <c r="E1403" s="27" t="e">
        <f>VLOOKUP(O1403,'user list'!A:B,2,0)</f>
        <v>#N/A</v>
      </c>
    </row>
    <row r="1404" spans="2:5" ht="14.4">
      <c r="B1404" s="27" t="e">
        <f>VLOOKUP(I1404,raw_OCM!B:C,2,0)</f>
        <v>#N/A</v>
      </c>
      <c r="D1404" t="e">
        <f t="shared" si="21"/>
        <v>#N/A</v>
      </c>
      <c r="E1404" s="27" t="e">
        <f>VLOOKUP(O1404,'user list'!A:B,2,0)</f>
        <v>#N/A</v>
      </c>
    </row>
    <row r="1405" spans="2:5" ht="14.4">
      <c r="B1405" s="27" t="e">
        <f>VLOOKUP(I1405,raw_OCM!B:C,2,0)</f>
        <v>#N/A</v>
      </c>
      <c r="D1405" t="e">
        <f t="shared" si="21"/>
        <v>#N/A</v>
      </c>
      <c r="E1405" s="27" t="e">
        <f>VLOOKUP(O1405,'user list'!A:B,2,0)</f>
        <v>#N/A</v>
      </c>
    </row>
    <row r="1406" spans="2:5" ht="14.4">
      <c r="B1406" s="27" t="e">
        <f>VLOOKUP(I1406,raw_OCM!B:C,2,0)</f>
        <v>#N/A</v>
      </c>
      <c r="D1406" t="e">
        <f t="shared" si="21"/>
        <v>#N/A</v>
      </c>
      <c r="E1406" s="27" t="e">
        <f>VLOOKUP(O1406,'user list'!A:B,2,0)</f>
        <v>#N/A</v>
      </c>
    </row>
    <row r="1407" spans="2:5" ht="14.4">
      <c r="B1407" s="27" t="e">
        <f>VLOOKUP(I1407,raw_OCM!B:C,2,0)</f>
        <v>#N/A</v>
      </c>
      <c r="D1407" t="e">
        <f t="shared" si="21"/>
        <v>#N/A</v>
      </c>
      <c r="E1407" s="27" t="e">
        <f>VLOOKUP(O1407,'user list'!A:B,2,0)</f>
        <v>#N/A</v>
      </c>
    </row>
    <row r="1408" spans="2:5" ht="14.4">
      <c r="B1408" s="27" t="e">
        <f>VLOOKUP(I1408,raw_OCM!B:C,2,0)</f>
        <v>#N/A</v>
      </c>
      <c r="D1408" t="e">
        <f t="shared" si="21"/>
        <v>#N/A</v>
      </c>
      <c r="E1408" s="27" t="e">
        <f>VLOOKUP(O1408,'user list'!A:B,2,0)</f>
        <v>#N/A</v>
      </c>
    </row>
    <row r="1409" spans="2:5" ht="14.4">
      <c r="B1409" s="27" t="e">
        <f>VLOOKUP(I1409,raw_OCM!B:C,2,0)</f>
        <v>#N/A</v>
      </c>
      <c r="D1409" t="e">
        <f t="shared" si="21"/>
        <v>#N/A</v>
      </c>
      <c r="E1409" s="27" t="e">
        <f>VLOOKUP(O1409,'user list'!A:B,2,0)</f>
        <v>#N/A</v>
      </c>
    </row>
    <row r="1410" spans="2:5" ht="14.4">
      <c r="B1410" s="27" t="e">
        <f>VLOOKUP(I1410,raw_OCM!B:C,2,0)</f>
        <v>#N/A</v>
      </c>
      <c r="D1410" t="e">
        <f t="shared" si="21"/>
        <v>#N/A</v>
      </c>
      <c r="E1410" s="27" t="e">
        <f>VLOOKUP(O1410,'user list'!A:B,2,0)</f>
        <v>#N/A</v>
      </c>
    </row>
    <row r="1411" spans="2:5" ht="14.4">
      <c r="B1411" s="27" t="e">
        <f>VLOOKUP(I1411,raw_OCM!B:C,2,0)</f>
        <v>#N/A</v>
      </c>
      <c r="D1411" t="e">
        <f t="shared" si="21"/>
        <v>#N/A</v>
      </c>
      <c r="E1411" s="27" t="e">
        <f>VLOOKUP(O1411,'user list'!A:B,2,0)</f>
        <v>#N/A</v>
      </c>
    </row>
    <row r="1412" spans="2:5" ht="14.4">
      <c r="B1412" s="27" t="e">
        <f>VLOOKUP(I1412,raw_OCM!B:C,2,0)</f>
        <v>#N/A</v>
      </c>
      <c r="D1412" t="e">
        <f t="shared" si="21"/>
        <v>#N/A</v>
      </c>
      <c r="E1412" s="27" t="e">
        <f>VLOOKUP(O1412,'user list'!A:B,2,0)</f>
        <v>#N/A</v>
      </c>
    </row>
    <row r="1413" spans="2:5" ht="14.4">
      <c r="B1413" s="27" t="e">
        <f>VLOOKUP(I1413,raw_OCM!B:C,2,0)</f>
        <v>#N/A</v>
      </c>
      <c r="D1413" t="e">
        <f t="shared" si="21"/>
        <v>#N/A</v>
      </c>
      <c r="E1413" s="27" t="e">
        <f>VLOOKUP(O1413,'user list'!A:B,2,0)</f>
        <v>#N/A</v>
      </c>
    </row>
    <row r="1414" spans="2:5" ht="14.4">
      <c r="B1414" s="27" t="e">
        <f>VLOOKUP(I1414,raw_OCM!B:C,2,0)</f>
        <v>#N/A</v>
      </c>
      <c r="D1414" t="e">
        <f t="shared" si="21"/>
        <v>#N/A</v>
      </c>
      <c r="E1414" s="27" t="e">
        <f>VLOOKUP(O1414,'user list'!A:B,2,0)</f>
        <v>#N/A</v>
      </c>
    </row>
    <row r="1415" spans="2:5" ht="14.4">
      <c r="B1415" s="27" t="e">
        <f>VLOOKUP(I1415,raw_OCM!B:C,2,0)</f>
        <v>#N/A</v>
      </c>
      <c r="D1415" t="e">
        <f t="shared" si="21"/>
        <v>#N/A</v>
      </c>
      <c r="E1415" s="27" t="e">
        <f>VLOOKUP(O1415,'user list'!A:B,2,0)</f>
        <v>#N/A</v>
      </c>
    </row>
    <row r="1416" spans="2:5" ht="14.4">
      <c r="B1416" s="27" t="e">
        <f>VLOOKUP(I1416,raw_OCM!B:C,2,0)</f>
        <v>#N/A</v>
      </c>
      <c r="D1416" t="e">
        <f t="shared" si="21"/>
        <v>#N/A</v>
      </c>
      <c r="E1416" s="27" t="e">
        <f>VLOOKUP(O1416,'user list'!A:B,2,0)</f>
        <v>#N/A</v>
      </c>
    </row>
    <row r="1417" spans="2:5" ht="14.4">
      <c r="B1417" s="27" t="e">
        <f>VLOOKUP(I1417,raw_OCM!B:C,2,0)</f>
        <v>#N/A</v>
      </c>
      <c r="D1417" t="e">
        <f t="shared" si="21"/>
        <v>#N/A</v>
      </c>
      <c r="E1417" s="27" t="e">
        <f>VLOOKUP(O1417,'user list'!A:B,2,0)</f>
        <v>#N/A</v>
      </c>
    </row>
    <row r="1418" spans="2:5" ht="14.4">
      <c r="B1418" s="27" t="e">
        <f>VLOOKUP(I1418,raw_OCM!B:C,2,0)</f>
        <v>#N/A</v>
      </c>
      <c r="D1418" t="e">
        <f t="shared" si="21"/>
        <v>#N/A</v>
      </c>
      <c r="E1418" s="27" t="e">
        <f>VLOOKUP(O1418,'user list'!A:B,2,0)</f>
        <v>#N/A</v>
      </c>
    </row>
    <row r="1419" spans="2:5" ht="14.4">
      <c r="B1419" s="27" t="e">
        <f>VLOOKUP(I1419,raw_OCM!B:C,2,0)</f>
        <v>#N/A</v>
      </c>
      <c r="D1419" t="e">
        <f t="shared" si="21"/>
        <v>#N/A</v>
      </c>
      <c r="E1419" s="27" t="e">
        <f>VLOOKUP(O1419,'user list'!A:B,2,0)</f>
        <v>#N/A</v>
      </c>
    </row>
    <row r="1420" spans="2:5" ht="14.4">
      <c r="B1420" s="27" t="e">
        <f>VLOOKUP(I1420,raw_OCM!B:C,2,0)</f>
        <v>#N/A</v>
      </c>
      <c r="D1420" t="e">
        <f t="shared" ref="D1420:D1483" si="22">IF(E1420="X",1)</f>
        <v>#N/A</v>
      </c>
      <c r="E1420" s="27" t="e">
        <f>VLOOKUP(O1420,'user list'!A:B,2,0)</f>
        <v>#N/A</v>
      </c>
    </row>
    <row r="1421" spans="2:5" ht="14.4">
      <c r="B1421" s="27" t="e">
        <f>VLOOKUP(I1421,raw_OCM!B:C,2,0)</f>
        <v>#N/A</v>
      </c>
      <c r="D1421" t="e">
        <f t="shared" si="22"/>
        <v>#N/A</v>
      </c>
      <c r="E1421" s="27" t="e">
        <f>VLOOKUP(O1421,'user list'!A:B,2,0)</f>
        <v>#N/A</v>
      </c>
    </row>
    <row r="1422" spans="2:5" ht="14.4">
      <c r="B1422" s="27" t="e">
        <f>VLOOKUP(I1422,raw_OCM!B:C,2,0)</f>
        <v>#N/A</v>
      </c>
      <c r="D1422" t="e">
        <f t="shared" si="22"/>
        <v>#N/A</v>
      </c>
      <c r="E1422" s="27" t="e">
        <f>VLOOKUP(O1422,'user list'!A:B,2,0)</f>
        <v>#N/A</v>
      </c>
    </row>
    <row r="1423" spans="2:5" ht="14.4">
      <c r="B1423" s="27" t="e">
        <f>VLOOKUP(I1423,raw_OCM!B:C,2,0)</f>
        <v>#N/A</v>
      </c>
      <c r="D1423" t="e">
        <f t="shared" si="22"/>
        <v>#N/A</v>
      </c>
      <c r="E1423" s="27" t="e">
        <f>VLOOKUP(O1423,'user list'!A:B,2,0)</f>
        <v>#N/A</v>
      </c>
    </row>
    <row r="1424" spans="2:5" ht="14.4">
      <c r="B1424" s="27" t="e">
        <f>VLOOKUP(I1424,raw_OCM!B:C,2,0)</f>
        <v>#N/A</v>
      </c>
      <c r="D1424" t="e">
        <f t="shared" si="22"/>
        <v>#N/A</v>
      </c>
      <c r="E1424" s="27" t="e">
        <f>VLOOKUP(O1424,'user list'!A:B,2,0)</f>
        <v>#N/A</v>
      </c>
    </row>
    <row r="1425" spans="2:5" ht="14.4">
      <c r="B1425" s="27" t="e">
        <f>VLOOKUP(I1425,raw_OCM!B:C,2,0)</f>
        <v>#N/A</v>
      </c>
      <c r="D1425" t="e">
        <f t="shared" si="22"/>
        <v>#N/A</v>
      </c>
      <c r="E1425" s="27" t="e">
        <f>VLOOKUP(O1425,'user list'!A:B,2,0)</f>
        <v>#N/A</v>
      </c>
    </row>
    <row r="1426" spans="2:5" ht="14.4">
      <c r="B1426" s="27" t="e">
        <f>VLOOKUP(I1426,raw_OCM!B:C,2,0)</f>
        <v>#N/A</v>
      </c>
      <c r="D1426" t="e">
        <f t="shared" si="22"/>
        <v>#N/A</v>
      </c>
      <c r="E1426" s="27" t="e">
        <f>VLOOKUP(O1426,'user list'!A:B,2,0)</f>
        <v>#N/A</v>
      </c>
    </row>
    <row r="1427" spans="2:5" ht="14.4">
      <c r="B1427" s="27" t="e">
        <f>VLOOKUP(I1427,raw_OCM!B:C,2,0)</f>
        <v>#N/A</v>
      </c>
      <c r="D1427" t="e">
        <f t="shared" si="22"/>
        <v>#N/A</v>
      </c>
      <c r="E1427" s="27" t="e">
        <f>VLOOKUP(O1427,'user list'!A:B,2,0)</f>
        <v>#N/A</v>
      </c>
    </row>
    <row r="1428" spans="2:5" ht="14.4">
      <c r="B1428" s="27" t="e">
        <f>VLOOKUP(I1428,raw_OCM!B:C,2,0)</f>
        <v>#N/A</v>
      </c>
      <c r="D1428" t="e">
        <f t="shared" si="22"/>
        <v>#N/A</v>
      </c>
      <c r="E1428" s="27" t="e">
        <f>VLOOKUP(O1428,'user list'!A:B,2,0)</f>
        <v>#N/A</v>
      </c>
    </row>
    <row r="1429" spans="2:5" ht="14.4">
      <c r="B1429" s="27" t="e">
        <f>VLOOKUP(I1429,raw_OCM!B:C,2,0)</f>
        <v>#N/A</v>
      </c>
      <c r="D1429" t="e">
        <f t="shared" si="22"/>
        <v>#N/A</v>
      </c>
      <c r="E1429" s="27" t="e">
        <f>VLOOKUP(O1429,'user list'!A:B,2,0)</f>
        <v>#N/A</v>
      </c>
    </row>
    <row r="1430" spans="2:5" ht="14.4">
      <c r="B1430" s="27" t="e">
        <f>VLOOKUP(I1430,raw_OCM!B:C,2,0)</f>
        <v>#N/A</v>
      </c>
      <c r="D1430" t="e">
        <f t="shared" si="22"/>
        <v>#N/A</v>
      </c>
      <c r="E1430" s="27" t="e">
        <f>VLOOKUP(O1430,'user list'!A:B,2,0)</f>
        <v>#N/A</v>
      </c>
    </row>
    <row r="1431" spans="2:5" ht="14.4">
      <c r="B1431" s="27" t="e">
        <f>VLOOKUP(I1431,raw_OCM!B:C,2,0)</f>
        <v>#N/A</v>
      </c>
      <c r="D1431" t="e">
        <f t="shared" si="22"/>
        <v>#N/A</v>
      </c>
      <c r="E1431" s="27" t="e">
        <f>VLOOKUP(O1431,'user list'!A:B,2,0)</f>
        <v>#N/A</v>
      </c>
    </row>
    <row r="1432" spans="2:5" ht="14.4">
      <c r="B1432" s="27" t="e">
        <f>VLOOKUP(I1432,raw_OCM!B:C,2,0)</f>
        <v>#N/A</v>
      </c>
      <c r="D1432" t="e">
        <f t="shared" si="22"/>
        <v>#N/A</v>
      </c>
      <c r="E1432" s="27" t="e">
        <f>VLOOKUP(O1432,'user list'!A:B,2,0)</f>
        <v>#N/A</v>
      </c>
    </row>
    <row r="1433" spans="2:5" ht="14.4">
      <c r="B1433" s="27" t="e">
        <f>VLOOKUP(I1433,raw_OCM!B:C,2,0)</f>
        <v>#N/A</v>
      </c>
      <c r="D1433" t="e">
        <f t="shared" si="22"/>
        <v>#N/A</v>
      </c>
      <c r="E1433" s="27" t="e">
        <f>VLOOKUP(O1433,'user list'!A:B,2,0)</f>
        <v>#N/A</v>
      </c>
    </row>
    <row r="1434" spans="2:5" ht="14.4">
      <c r="B1434" s="27" t="e">
        <f>VLOOKUP(I1434,raw_OCM!B:C,2,0)</f>
        <v>#N/A</v>
      </c>
      <c r="D1434" t="e">
        <f t="shared" si="22"/>
        <v>#N/A</v>
      </c>
      <c r="E1434" s="27" t="e">
        <f>VLOOKUP(O1434,'user list'!A:B,2,0)</f>
        <v>#N/A</v>
      </c>
    </row>
    <row r="1435" spans="2:5" ht="14.4">
      <c r="B1435" s="27" t="e">
        <f>VLOOKUP(I1435,raw_OCM!B:C,2,0)</f>
        <v>#N/A</v>
      </c>
      <c r="D1435" t="e">
        <f t="shared" si="22"/>
        <v>#N/A</v>
      </c>
      <c r="E1435" s="27" t="e">
        <f>VLOOKUP(O1435,'user list'!A:B,2,0)</f>
        <v>#N/A</v>
      </c>
    </row>
    <row r="1436" spans="2:5" ht="14.4">
      <c r="B1436" s="27" t="e">
        <f>VLOOKUP(I1436,raw_OCM!B:C,2,0)</f>
        <v>#N/A</v>
      </c>
      <c r="D1436" t="e">
        <f t="shared" si="22"/>
        <v>#N/A</v>
      </c>
      <c r="E1436" s="27" t="e">
        <f>VLOOKUP(O1436,'user list'!A:B,2,0)</f>
        <v>#N/A</v>
      </c>
    </row>
    <row r="1437" spans="2:5" ht="14.4">
      <c r="B1437" s="27" t="e">
        <f>VLOOKUP(I1437,raw_OCM!B:C,2,0)</f>
        <v>#N/A</v>
      </c>
      <c r="D1437" t="e">
        <f t="shared" si="22"/>
        <v>#N/A</v>
      </c>
      <c r="E1437" s="27" t="e">
        <f>VLOOKUP(O1437,'user list'!A:B,2,0)</f>
        <v>#N/A</v>
      </c>
    </row>
    <row r="1438" spans="2:5" ht="14.4">
      <c r="B1438" s="27" t="e">
        <f>VLOOKUP(I1438,raw_OCM!B:C,2,0)</f>
        <v>#N/A</v>
      </c>
      <c r="D1438" t="e">
        <f t="shared" si="22"/>
        <v>#N/A</v>
      </c>
      <c r="E1438" s="27" t="e">
        <f>VLOOKUP(O1438,'user list'!A:B,2,0)</f>
        <v>#N/A</v>
      </c>
    </row>
    <row r="1439" spans="2:5" ht="14.4">
      <c r="B1439" s="27" t="e">
        <f>VLOOKUP(I1439,raw_OCM!B:C,2,0)</f>
        <v>#N/A</v>
      </c>
      <c r="D1439" t="e">
        <f t="shared" si="22"/>
        <v>#N/A</v>
      </c>
      <c r="E1439" s="27" t="e">
        <f>VLOOKUP(O1439,'user list'!A:B,2,0)</f>
        <v>#N/A</v>
      </c>
    </row>
    <row r="1440" spans="2:5" ht="14.4">
      <c r="B1440" s="27" t="e">
        <f>VLOOKUP(I1440,raw_OCM!B:C,2,0)</f>
        <v>#N/A</v>
      </c>
      <c r="D1440" t="e">
        <f t="shared" si="22"/>
        <v>#N/A</v>
      </c>
      <c r="E1440" s="27" t="e">
        <f>VLOOKUP(O1440,'user list'!A:B,2,0)</f>
        <v>#N/A</v>
      </c>
    </row>
    <row r="1441" spans="2:5" ht="14.4">
      <c r="B1441" s="27" t="e">
        <f>VLOOKUP(I1441,raw_OCM!B:C,2,0)</f>
        <v>#N/A</v>
      </c>
      <c r="D1441" t="e">
        <f t="shared" si="22"/>
        <v>#N/A</v>
      </c>
      <c r="E1441" s="27" t="e">
        <f>VLOOKUP(O1441,'user list'!A:B,2,0)</f>
        <v>#N/A</v>
      </c>
    </row>
    <row r="1442" spans="2:5" ht="14.4">
      <c r="B1442" s="27" t="e">
        <f>VLOOKUP(I1442,raw_OCM!B:C,2,0)</f>
        <v>#N/A</v>
      </c>
      <c r="D1442" t="e">
        <f t="shared" si="22"/>
        <v>#N/A</v>
      </c>
      <c r="E1442" s="27" t="e">
        <f>VLOOKUP(O1442,'user list'!A:B,2,0)</f>
        <v>#N/A</v>
      </c>
    </row>
    <row r="1443" spans="2:5" ht="14.4">
      <c r="B1443" s="27" t="e">
        <f>VLOOKUP(I1443,raw_OCM!B:C,2,0)</f>
        <v>#N/A</v>
      </c>
      <c r="D1443" t="e">
        <f t="shared" si="22"/>
        <v>#N/A</v>
      </c>
      <c r="E1443" s="27" t="e">
        <f>VLOOKUP(O1443,'user list'!A:B,2,0)</f>
        <v>#N/A</v>
      </c>
    </row>
    <row r="1444" spans="2:5" ht="14.4">
      <c r="B1444" s="27" t="e">
        <f>VLOOKUP(I1444,raw_OCM!B:C,2,0)</f>
        <v>#N/A</v>
      </c>
      <c r="D1444" t="e">
        <f t="shared" si="22"/>
        <v>#N/A</v>
      </c>
      <c r="E1444" s="27" t="e">
        <f>VLOOKUP(O1444,'user list'!A:B,2,0)</f>
        <v>#N/A</v>
      </c>
    </row>
    <row r="1445" spans="2:5" ht="14.4">
      <c r="B1445" s="27" t="e">
        <f>VLOOKUP(I1445,raw_OCM!B:C,2,0)</f>
        <v>#N/A</v>
      </c>
      <c r="D1445" t="e">
        <f t="shared" si="22"/>
        <v>#N/A</v>
      </c>
      <c r="E1445" s="27" t="e">
        <f>VLOOKUP(O1445,'user list'!A:B,2,0)</f>
        <v>#N/A</v>
      </c>
    </row>
    <row r="1446" spans="2:5" ht="14.4">
      <c r="B1446" s="27" t="e">
        <f>VLOOKUP(I1446,raw_OCM!B:C,2,0)</f>
        <v>#N/A</v>
      </c>
      <c r="D1446" t="e">
        <f t="shared" si="22"/>
        <v>#N/A</v>
      </c>
      <c r="E1446" s="27" t="e">
        <f>VLOOKUP(O1446,'user list'!A:B,2,0)</f>
        <v>#N/A</v>
      </c>
    </row>
    <row r="1447" spans="2:5" ht="14.4">
      <c r="B1447" s="27" t="e">
        <f>VLOOKUP(I1447,raw_OCM!B:C,2,0)</f>
        <v>#N/A</v>
      </c>
      <c r="D1447" t="e">
        <f t="shared" si="22"/>
        <v>#N/A</v>
      </c>
      <c r="E1447" s="27" t="e">
        <f>VLOOKUP(O1447,'user list'!A:B,2,0)</f>
        <v>#N/A</v>
      </c>
    </row>
    <row r="1448" spans="2:5" ht="14.4">
      <c r="B1448" s="27" t="e">
        <f>VLOOKUP(I1448,raw_OCM!B:C,2,0)</f>
        <v>#N/A</v>
      </c>
      <c r="D1448" t="e">
        <f t="shared" si="22"/>
        <v>#N/A</v>
      </c>
      <c r="E1448" s="27" t="e">
        <f>VLOOKUP(O1448,'user list'!A:B,2,0)</f>
        <v>#N/A</v>
      </c>
    </row>
    <row r="1449" spans="2:5" ht="14.4">
      <c r="B1449" s="27" t="e">
        <f>VLOOKUP(I1449,raw_OCM!B:C,2,0)</f>
        <v>#N/A</v>
      </c>
      <c r="D1449" t="e">
        <f t="shared" si="22"/>
        <v>#N/A</v>
      </c>
      <c r="E1449" s="27" t="e">
        <f>VLOOKUP(O1449,'user list'!A:B,2,0)</f>
        <v>#N/A</v>
      </c>
    </row>
    <row r="1450" spans="2:5" ht="14.4">
      <c r="B1450" s="27" t="e">
        <f>VLOOKUP(I1450,raw_OCM!B:C,2,0)</f>
        <v>#N/A</v>
      </c>
      <c r="D1450" t="e">
        <f t="shared" si="22"/>
        <v>#N/A</v>
      </c>
      <c r="E1450" s="27" t="e">
        <f>VLOOKUP(O1450,'user list'!A:B,2,0)</f>
        <v>#N/A</v>
      </c>
    </row>
    <row r="1451" spans="2:5" ht="14.4">
      <c r="B1451" s="27" t="e">
        <f>VLOOKUP(I1451,raw_OCM!B:C,2,0)</f>
        <v>#N/A</v>
      </c>
      <c r="D1451" t="e">
        <f t="shared" si="22"/>
        <v>#N/A</v>
      </c>
      <c r="E1451" s="27" t="e">
        <f>VLOOKUP(O1451,'user list'!A:B,2,0)</f>
        <v>#N/A</v>
      </c>
    </row>
    <row r="1452" spans="2:5" ht="14.4">
      <c r="B1452" s="27" t="e">
        <f>VLOOKUP(I1452,raw_OCM!B:C,2,0)</f>
        <v>#N/A</v>
      </c>
      <c r="D1452" t="e">
        <f t="shared" si="22"/>
        <v>#N/A</v>
      </c>
      <c r="E1452" s="27" t="e">
        <f>VLOOKUP(O1452,'user list'!A:B,2,0)</f>
        <v>#N/A</v>
      </c>
    </row>
    <row r="1453" spans="2:5" ht="14.4">
      <c r="B1453" s="27" t="e">
        <f>VLOOKUP(I1453,raw_OCM!B:C,2,0)</f>
        <v>#N/A</v>
      </c>
      <c r="D1453" t="e">
        <f t="shared" si="22"/>
        <v>#N/A</v>
      </c>
      <c r="E1453" s="27" t="e">
        <f>VLOOKUP(O1453,'user list'!A:B,2,0)</f>
        <v>#N/A</v>
      </c>
    </row>
    <row r="1454" spans="2:5" ht="14.4">
      <c r="B1454" s="27" t="e">
        <f>VLOOKUP(I1454,raw_OCM!B:C,2,0)</f>
        <v>#N/A</v>
      </c>
      <c r="D1454" t="e">
        <f t="shared" si="22"/>
        <v>#N/A</v>
      </c>
      <c r="E1454" s="27" t="e">
        <f>VLOOKUP(O1454,'user list'!A:B,2,0)</f>
        <v>#N/A</v>
      </c>
    </row>
    <row r="1455" spans="2:5" ht="14.4">
      <c r="B1455" s="27" t="e">
        <f>VLOOKUP(I1455,raw_OCM!B:C,2,0)</f>
        <v>#N/A</v>
      </c>
      <c r="D1455" t="e">
        <f t="shared" si="22"/>
        <v>#N/A</v>
      </c>
      <c r="E1455" s="27" t="e">
        <f>VLOOKUP(O1455,'user list'!A:B,2,0)</f>
        <v>#N/A</v>
      </c>
    </row>
    <row r="1456" spans="2:5" ht="14.4">
      <c r="B1456" s="27" t="e">
        <f>VLOOKUP(I1456,raw_OCM!B:C,2,0)</f>
        <v>#N/A</v>
      </c>
      <c r="D1456" t="e">
        <f t="shared" si="22"/>
        <v>#N/A</v>
      </c>
      <c r="E1456" s="27" t="e">
        <f>VLOOKUP(O1456,'user list'!A:B,2,0)</f>
        <v>#N/A</v>
      </c>
    </row>
    <row r="1457" spans="2:5" ht="14.4">
      <c r="B1457" s="27" t="e">
        <f>VLOOKUP(I1457,raw_OCM!B:C,2,0)</f>
        <v>#N/A</v>
      </c>
      <c r="D1457" t="e">
        <f t="shared" si="22"/>
        <v>#N/A</v>
      </c>
      <c r="E1457" s="27" t="e">
        <f>VLOOKUP(O1457,'user list'!A:B,2,0)</f>
        <v>#N/A</v>
      </c>
    </row>
    <row r="1458" spans="2:5" ht="14.4">
      <c r="B1458" s="27" t="e">
        <f>VLOOKUP(I1458,raw_OCM!B:C,2,0)</f>
        <v>#N/A</v>
      </c>
      <c r="D1458" t="e">
        <f t="shared" si="22"/>
        <v>#N/A</v>
      </c>
      <c r="E1458" s="27" t="e">
        <f>VLOOKUP(O1458,'user list'!A:B,2,0)</f>
        <v>#N/A</v>
      </c>
    </row>
    <row r="1459" spans="2:5" ht="14.4">
      <c r="B1459" s="27" t="e">
        <f>VLOOKUP(I1459,raw_OCM!B:C,2,0)</f>
        <v>#N/A</v>
      </c>
      <c r="D1459" t="e">
        <f t="shared" si="22"/>
        <v>#N/A</v>
      </c>
      <c r="E1459" s="27" t="e">
        <f>VLOOKUP(O1459,'user list'!A:B,2,0)</f>
        <v>#N/A</v>
      </c>
    </row>
    <row r="1460" spans="2:5" ht="14.4">
      <c r="B1460" s="27" t="e">
        <f>VLOOKUP(I1460,raw_OCM!B:C,2,0)</f>
        <v>#N/A</v>
      </c>
      <c r="D1460" t="e">
        <f t="shared" si="22"/>
        <v>#N/A</v>
      </c>
      <c r="E1460" s="27" t="e">
        <f>VLOOKUP(O1460,'user list'!A:B,2,0)</f>
        <v>#N/A</v>
      </c>
    </row>
    <row r="1461" spans="2:5" ht="14.4">
      <c r="B1461" s="27" t="e">
        <f>VLOOKUP(I1461,raw_OCM!B:C,2,0)</f>
        <v>#N/A</v>
      </c>
      <c r="D1461" t="e">
        <f t="shared" si="22"/>
        <v>#N/A</v>
      </c>
      <c r="E1461" s="27" t="e">
        <f>VLOOKUP(O1461,'user list'!A:B,2,0)</f>
        <v>#N/A</v>
      </c>
    </row>
    <row r="1462" spans="2:5" ht="14.4">
      <c r="B1462" s="27" t="e">
        <f>VLOOKUP(I1462,raw_OCM!B:C,2,0)</f>
        <v>#N/A</v>
      </c>
      <c r="D1462" t="e">
        <f t="shared" si="22"/>
        <v>#N/A</v>
      </c>
      <c r="E1462" s="27" t="e">
        <f>VLOOKUP(O1462,'user list'!A:B,2,0)</f>
        <v>#N/A</v>
      </c>
    </row>
    <row r="1463" spans="2:5" ht="14.4">
      <c r="B1463" s="27" t="e">
        <f>VLOOKUP(I1463,raw_OCM!B:C,2,0)</f>
        <v>#N/A</v>
      </c>
      <c r="D1463" t="e">
        <f t="shared" si="22"/>
        <v>#N/A</v>
      </c>
      <c r="E1463" s="27" t="e">
        <f>VLOOKUP(O1463,'user list'!A:B,2,0)</f>
        <v>#N/A</v>
      </c>
    </row>
    <row r="1464" spans="2:5" ht="14.4">
      <c r="B1464" s="27" t="e">
        <f>VLOOKUP(I1464,raw_OCM!B:C,2,0)</f>
        <v>#N/A</v>
      </c>
      <c r="D1464" t="e">
        <f t="shared" si="22"/>
        <v>#N/A</v>
      </c>
      <c r="E1464" s="27" t="e">
        <f>VLOOKUP(O1464,'user list'!A:B,2,0)</f>
        <v>#N/A</v>
      </c>
    </row>
    <row r="1465" spans="2:5" ht="14.4">
      <c r="B1465" s="27" t="e">
        <f>VLOOKUP(I1465,raw_OCM!B:C,2,0)</f>
        <v>#N/A</v>
      </c>
      <c r="D1465" t="e">
        <f t="shared" si="22"/>
        <v>#N/A</v>
      </c>
      <c r="E1465" s="27" t="e">
        <f>VLOOKUP(O1465,'user list'!A:B,2,0)</f>
        <v>#N/A</v>
      </c>
    </row>
    <row r="1466" spans="2:5" ht="14.4">
      <c r="B1466" s="27" t="e">
        <f>VLOOKUP(I1466,raw_OCM!B:C,2,0)</f>
        <v>#N/A</v>
      </c>
      <c r="D1466" t="e">
        <f t="shared" si="22"/>
        <v>#N/A</v>
      </c>
      <c r="E1466" s="27" t="e">
        <f>VLOOKUP(O1466,'user list'!A:B,2,0)</f>
        <v>#N/A</v>
      </c>
    </row>
    <row r="1467" spans="2:5" ht="14.4">
      <c r="B1467" s="27" t="e">
        <f>VLOOKUP(I1467,raw_OCM!B:C,2,0)</f>
        <v>#N/A</v>
      </c>
      <c r="D1467" t="e">
        <f t="shared" si="22"/>
        <v>#N/A</v>
      </c>
      <c r="E1467" s="27" t="e">
        <f>VLOOKUP(O1467,'user list'!A:B,2,0)</f>
        <v>#N/A</v>
      </c>
    </row>
    <row r="1468" spans="2:5" ht="14.4">
      <c r="B1468" s="27" t="e">
        <f>VLOOKUP(I1468,raw_OCM!B:C,2,0)</f>
        <v>#N/A</v>
      </c>
      <c r="D1468" t="e">
        <f t="shared" si="22"/>
        <v>#N/A</v>
      </c>
      <c r="E1468" s="27" t="e">
        <f>VLOOKUP(O1468,'user list'!A:B,2,0)</f>
        <v>#N/A</v>
      </c>
    </row>
    <row r="1469" spans="2:5" ht="14.4">
      <c r="B1469" s="27" t="e">
        <f>VLOOKUP(I1469,raw_OCM!B:C,2,0)</f>
        <v>#N/A</v>
      </c>
      <c r="D1469" t="e">
        <f t="shared" si="22"/>
        <v>#N/A</v>
      </c>
      <c r="E1469" s="27" t="e">
        <f>VLOOKUP(O1469,'user list'!A:B,2,0)</f>
        <v>#N/A</v>
      </c>
    </row>
    <row r="1470" spans="2:5" ht="14.4">
      <c r="B1470" s="27" t="e">
        <f>VLOOKUP(I1470,raw_OCM!B:C,2,0)</f>
        <v>#N/A</v>
      </c>
      <c r="D1470" t="e">
        <f t="shared" si="22"/>
        <v>#N/A</v>
      </c>
      <c r="E1470" s="27" t="e">
        <f>VLOOKUP(O1470,'user list'!A:B,2,0)</f>
        <v>#N/A</v>
      </c>
    </row>
    <row r="1471" spans="2:5" ht="14.4">
      <c r="B1471" s="27" t="e">
        <f>VLOOKUP(I1471,raw_OCM!B:C,2,0)</f>
        <v>#N/A</v>
      </c>
      <c r="D1471" t="e">
        <f t="shared" si="22"/>
        <v>#N/A</v>
      </c>
      <c r="E1471" s="27" t="e">
        <f>VLOOKUP(O1471,'user list'!A:B,2,0)</f>
        <v>#N/A</v>
      </c>
    </row>
    <row r="1472" spans="2:5" ht="14.4">
      <c r="B1472" s="27" t="e">
        <f>VLOOKUP(I1472,raw_OCM!B:C,2,0)</f>
        <v>#N/A</v>
      </c>
      <c r="D1472" t="e">
        <f t="shared" si="22"/>
        <v>#N/A</v>
      </c>
      <c r="E1472" s="27" t="e">
        <f>VLOOKUP(O1472,'user list'!A:B,2,0)</f>
        <v>#N/A</v>
      </c>
    </row>
    <row r="1473" spans="2:5" ht="14.4">
      <c r="B1473" s="27" t="e">
        <f>VLOOKUP(I1473,raw_OCM!B:C,2,0)</f>
        <v>#N/A</v>
      </c>
      <c r="D1473" t="e">
        <f t="shared" si="22"/>
        <v>#N/A</v>
      </c>
      <c r="E1473" s="27" t="e">
        <f>VLOOKUP(O1473,'user list'!A:B,2,0)</f>
        <v>#N/A</v>
      </c>
    </row>
    <row r="1474" spans="2:5" ht="14.4">
      <c r="B1474" s="27" t="e">
        <f>VLOOKUP(I1474,raw_OCM!B:C,2,0)</f>
        <v>#N/A</v>
      </c>
      <c r="D1474" t="e">
        <f t="shared" si="22"/>
        <v>#N/A</v>
      </c>
      <c r="E1474" s="27" t="e">
        <f>VLOOKUP(O1474,'user list'!A:B,2,0)</f>
        <v>#N/A</v>
      </c>
    </row>
    <row r="1475" spans="2:5" ht="14.4">
      <c r="B1475" s="27" t="e">
        <f>VLOOKUP(I1475,raw_OCM!B:C,2,0)</f>
        <v>#N/A</v>
      </c>
      <c r="D1475" t="e">
        <f t="shared" si="22"/>
        <v>#N/A</v>
      </c>
      <c r="E1475" s="27" t="e">
        <f>VLOOKUP(O1475,'user list'!A:B,2,0)</f>
        <v>#N/A</v>
      </c>
    </row>
    <row r="1476" spans="2:5" ht="14.4">
      <c r="B1476" s="27" t="e">
        <f>VLOOKUP(I1476,raw_OCM!B:C,2,0)</f>
        <v>#N/A</v>
      </c>
      <c r="D1476" t="e">
        <f t="shared" si="22"/>
        <v>#N/A</v>
      </c>
      <c r="E1476" s="27" t="e">
        <f>VLOOKUP(O1476,'user list'!A:B,2,0)</f>
        <v>#N/A</v>
      </c>
    </row>
    <row r="1477" spans="2:5" ht="14.4">
      <c r="B1477" s="27" t="e">
        <f>VLOOKUP(I1477,raw_OCM!B:C,2,0)</f>
        <v>#N/A</v>
      </c>
      <c r="D1477" t="e">
        <f t="shared" si="22"/>
        <v>#N/A</v>
      </c>
      <c r="E1477" s="27" t="e">
        <f>VLOOKUP(O1477,'user list'!A:B,2,0)</f>
        <v>#N/A</v>
      </c>
    </row>
    <row r="1478" spans="2:5" ht="14.4">
      <c r="B1478" s="27" t="e">
        <f>VLOOKUP(I1478,raw_OCM!B:C,2,0)</f>
        <v>#N/A</v>
      </c>
      <c r="D1478" t="e">
        <f t="shared" si="22"/>
        <v>#N/A</v>
      </c>
      <c r="E1478" s="27" t="e">
        <f>VLOOKUP(O1478,'user list'!A:B,2,0)</f>
        <v>#N/A</v>
      </c>
    </row>
    <row r="1479" spans="2:5" ht="14.4">
      <c r="B1479" s="27" t="e">
        <f>VLOOKUP(I1479,raw_OCM!B:C,2,0)</f>
        <v>#N/A</v>
      </c>
      <c r="D1479" t="e">
        <f t="shared" si="22"/>
        <v>#N/A</v>
      </c>
      <c r="E1479" s="27" t="e">
        <f>VLOOKUP(O1479,'user list'!A:B,2,0)</f>
        <v>#N/A</v>
      </c>
    </row>
    <row r="1480" spans="2:5" ht="14.4">
      <c r="B1480" s="27" t="e">
        <f>VLOOKUP(I1480,raw_OCM!B:C,2,0)</f>
        <v>#N/A</v>
      </c>
      <c r="D1480" t="e">
        <f t="shared" si="22"/>
        <v>#N/A</v>
      </c>
      <c r="E1480" s="27" t="e">
        <f>VLOOKUP(O1480,'user list'!A:B,2,0)</f>
        <v>#N/A</v>
      </c>
    </row>
    <row r="1481" spans="2:5" ht="14.4">
      <c r="B1481" s="27" t="e">
        <f>VLOOKUP(I1481,raw_OCM!B:C,2,0)</f>
        <v>#N/A</v>
      </c>
      <c r="D1481" t="e">
        <f t="shared" si="22"/>
        <v>#N/A</v>
      </c>
      <c r="E1481" s="27" t="e">
        <f>VLOOKUP(O1481,'user list'!A:B,2,0)</f>
        <v>#N/A</v>
      </c>
    </row>
    <row r="1482" spans="2:5" ht="14.4">
      <c r="B1482" s="27" t="e">
        <f>VLOOKUP(I1482,raw_OCM!B:C,2,0)</f>
        <v>#N/A</v>
      </c>
      <c r="D1482" t="e">
        <f t="shared" si="22"/>
        <v>#N/A</v>
      </c>
      <c r="E1482" s="27" t="e">
        <f>VLOOKUP(O1482,'user list'!A:B,2,0)</f>
        <v>#N/A</v>
      </c>
    </row>
    <row r="1483" spans="2:5" ht="14.4">
      <c r="B1483" s="27" t="e">
        <f>VLOOKUP(I1483,raw_OCM!B:C,2,0)</f>
        <v>#N/A</v>
      </c>
      <c r="D1483" t="e">
        <f t="shared" si="22"/>
        <v>#N/A</v>
      </c>
      <c r="E1483" s="27" t="e">
        <f>VLOOKUP(O1483,'user list'!A:B,2,0)</f>
        <v>#N/A</v>
      </c>
    </row>
    <row r="1484" spans="2:5" ht="14.4">
      <c r="B1484" s="27" t="e">
        <f>VLOOKUP(I1484,raw_OCM!B:C,2,0)</f>
        <v>#N/A</v>
      </c>
      <c r="D1484" t="e">
        <f t="shared" ref="D1484:D1547" si="23">IF(E1484="X",1)</f>
        <v>#N/A</v>
      </c>
      <c r="E1484" s="27" t="e">
        <f>VLOOKUP(O1484,'user list'!A:B,2,0)</f>
        <v>#N/A</v>
      </c>
    </row>
    <row r="1485" spans="2:5" ht="14.4">
      <c r="B1485" s="27" t="e">
        <f>VLOOKUP(I1485,raw_OCM!B:C,2,0)</f>
        <v>#N/A</v>
      </c>
      <c r="D1485" t="e">
        <f t="shared" si="23"/>
        <v>#N/A</v>
      </c>
      <c r="E1485" s="27" t="e">
        <f>VLOOKUP(O1485,'user list'!A:B,2,0)</f>
        <v>#N/A</v>
      </c>
    </row>
    <row r="1486" spans="2:5" ht="14.4">
      <c r="B1486" s="27" t="e">
        <f>VLOOKUP(I1486,raw_OCM!B:C,2,0)</f>
        <v>#N/A</v>
      </c>
      <c r="D1486" t="e">
        <f t="shared" si="23"/>
        <v>#N/A</v>
      </c>
      <c r="E1486" s="27" t="e">
        <f>VLOOKUP(O1486,'user list'!A:B,2,0)</f>
        <v>#N/A</v>
      </c>
    </row>
    <row r="1487" spans="2:5" ht="14.4">
      <c r="B1487" s="27" t="e">
        <f>VLOOKUP(I1487,raw_OCM!B:C,2,0)</f>
        <v>#N/A</v>
      </c>
      <c r="D1487" t="e">
        <f t="shared" si="23"/>
        <v>#N/A</v>
      </c>
      <c r="E1487" s="27" t="e">
        <f>VLOOKUP(O1487,'user list'!A:B,2,0)</f>
        <v>#N/A</v>
      </c>
    </row>
    <row r="1488" spans="2:5" ht="14.4">
      <c r="B1488" s="27" t="e">
        <f>VLOOKUP(I1488,raw_OCM!B:C,2,0)</f>
        <v>#N/A</v>
      </c>
      <c r="D1488" t="e">
        <f t="shared" si="23"/>
        <v>#N/A</v>
      </c>
      <c r="E1488" s="27" t="e">
        <f>VLOOKUP(O1488,'user list'!A:B,2,0)</f>
        <v>#N/A</v>
      </c>
    </row>
    <row r="1489" spans="2:5" ht="14.4">
      <c r="B1489" s="27" t="e">
        <f>VLOOKUP(I1489,raw_OCM!B:C,2,0)</f>
        <v>#N/A</v>
      </c>
      <c r="D1489" t="e">
        <f t="shared" si="23"/>
        <v>#N/A</v>
      </c>
      <c r="E1489" s="27" t="e">
        <f>VLOOKUP(O1489,'user list'!A:B,2,0)</f>
        <v>#N/A</v>
      </c>
    </row>
    <row r="1490" spans="2:5" ht="14.4">
      <c r="B1490" s="27" t="e">
        <f>VLOOKUP(I1490,raw_OCM!B:C,2,0)</f>
        <v>#N/A</v>
      </c>
      <c r="D1490" t="e">
        <f t="shared" si="23"/>
        <v>#N/A</v>
      </c>
      <c r="E1490" s="27" t="e">
        <f>VLOOKUP(O1490,'user list'!A:B,2,0)</f>
        <v>#N/A</v>
      </c>
    </row>
    <row r="1491" spans="2:5" ht="14.4">
      <c r="B1491" s="27" t="e">
        <f>VLOOKUP(I1491,raw_OCM!B:C,2,0)</f>
        <v>#N/A</v>
      </c>
      <c r="D1491" t="e">
        <f t="shared" si="23"/>
        <v>#N/A</v>
      </c>
      <c r="E1491" s="27" t="e">
        <f>VLOOKUP(O1491,'user list'!A:B,2,0)</f>
        <v>#N/A</v>
      </c>
    </row>
    <row r="1492" spans="2:5" ht="14.4">
      <c r="B1492" s="27" t="e">
        <f>VLOOKUP(I1492,raw_OCM!B:C,2,0)</f>
        <v>#N/A</v>
      </c>
      <c r="D1492" t="e">
        <f t="shared" si="23"/>
        <v>#N/A</v>
      </c>
      <c r="E1492" s="27" t="e">
        <f>VLOOKUP(O1492,'user list'!A:B,2,0)</f>
        <v>#N/A</v>
      </c>
    </row>
    <row r="1493" spans="2:5" ht="14.4">
      <c r="B1493" s="27" t="e">
        <f>VLOOKUP(I1493,raw_OCM!B:C,2,0)</f>
        <v>#N/A</v>
      </c>
      <c r="D1493" t="e">
        <f t="shared" si="23"/>
        <v>#N/A</v>
      </c>
      <c r="E1493" s="27" t="e">
        <f>VLOOKUP(O1493,'user list'!A:B,2,0)</f>
        <v>#N/A</v>
      </c>
    </row>
    <row r="1494" spans="2:5" ht="14.4">
      <c r="B1494" s="27" t="e">
        <f>VLOOKUP(I1494,raw_OCM!B:C,2,0)</f>
        <v>#N/A</v>
      </c>
      <c r="D1494" t="e">
        <f t="shared" si="23"/>
        <v>#N/A</v>
      </c>
      <c r="E1494" s="27" t="e">
        <f>VLOOKUP(O1494,'user list'!A:B,2,0)</f>
        <v>#N/A</v>
      </c>
    </row>
    <row r="1495" spans="2:5" ht="14.4">
      <c r="B1495" s="27" t="e">
        <f>VLOOKUP(I1495,raw_OCM!B:C,2,0)</f>
        <v>#N/A</v>
      </c>
      <c r="D1495" t="e">
        <f t="shared" si="23"/>
        <v>#N/A</v>
      </c>
      <c r="E1495" s="27" t="e">
        <f>VLOOKUP(O1495,'user list'!A:B,2,0)</f>
        <v>#N/A</v>
      </c>
    </row>
    <row r="1496" spans="2:5" ht="14.4">
      <c r="B1496" s="27" t="e">
        <f>VLOOKUP(I1496,raw_OCM!B:C,2,0)</f>
        <v>#N/A</v>
      </c>
      <c r="D1496" t="e">
        <f t="shared" si="23"/>
        <v>#N/A</v>
      </c>
      <c r="E1496" s="27" t="e">
        <f>VLOOKUP(O1496,'user list'!A:B,2,0)</f>
        <v>#N/A</v>
      </c>
    </row>
    <row r="1497" spans="2:5" ht="14.4">
      <c r="B1497" s="27" t="e">
        <f>VLOOKUP(I1497,raw_OCM!B:C,2,0)</f>
        <v>#N/A</v>
      </c>
      <c r="D1497" t="e">
        <f t="shared" si="23"/>
        <v>#N/A</v>
      </c>
      <c r="E1497" s="27" t="e">
        <f>VLOOKUP(O1497,'user list'!A:B,2,0)</f>
        <v>#N/A</v>
      </c>
    </row>
    <row r="1498" spans="2:5" ht="14.4">
      <c r="B1498" s="27" t="e">
        <f>VLOOKUP(I1498,raw_OCM!B:C,2,0)</f>
        <v>#N/A</v>
      </c>
      <c r="D1498" t="e">
        <f t="shared" si="23"/>
        <v>#N/A</v>
      </c>
      <c r="E1498" s="27" t="e">
        <f>VLOOKUP(O1498,'user list'!A:B,2,0)</f>
        <v>#N/A</v>
      </c>
    </row>
    <row r="1499" spans="2:5" ht="14.4">
      <c r="B1499" s="27" t="e">
        <f>VLOOKUP(I1499,raw_OCM!B:C,2,0)</f>
        <v>#N/A</v>
      </c>
      <c r="D1499" t="e">
        <f t="shared" si="23"/>
        <v>#N/A</v>
      </c>
      <c r="E1499" s="27" t="e">
        <f>VLOOKUP(O1499,'user list'!A:B,2,0)</f>
        <v>#N/A</v>
      </c>
    </row>
    <row r="1500" spans="2:5" ht="14.4">
      <c r="B1500" s="27" t="e">
        <f>VLOOKUP(I1500,raw_OCM!B:C,2,0)</f>
        <v>#N/A</v>
      </c>
      <c r="D1500" t="e">
        <f t="shared" si="23"/>
        <v>#N/A</v>
      </c>
      <c r="E1500" s="27" t="e">
        <f>VLOOKUP(O1500,'user list'!A:B,2,0)</f>
        <v>#N/A</v>
      </c>
    </row>
    <row r="1501" spans="2:5" ht="14.4">
      <c r="B1501" s="27" t="e">
        <f>VLOOKUP(I1501,raw_OCM!B:C,2,0)</f>
        <v>#N/A</v>
      </c>
      <c r="D1501" t="e">
        <f t="shared" si="23"/>
        <v>#N/A</v>
      </c>
      <c r="E1501" s="27" t="e">
        <f>VLOOKUP(O1501,'user list'!A:B,2,0)</f>
        <v>#N/A</v>
      </c>
    </row>
    <row r="1502" spans="2:5" ht="14.4">
      <c r="B1502" s="27" t="e">
        <f>VLOOKUP(I1502,raw_OCM!B:C,2,0)</f>
        <v>#N/A</v>
      </c>
      <c r="D1502" t="e">
        <f t="shared" si="23"/>
        <v>#N/A</v>
      </c>
      <c r="E1502" s="27" t="e">
        <f>VLOOKUP(O1502,'user list'!A:B,2,0)</f>
        <v>#N/A</v>
      </c>
    </row>
    <row r="1503" spans="2:5" ht="14.4">
      <c r="B1503" s="27" t="e">
        <f>VLOOKUP(I1503,raw_OCM!B:C,2,0)</f>
        <v>#N/A</v>
      </c>
      <c r="D1503" t="e">
        <f t="shared" si="23"/>
        <v>#N/A</v>
      </c>
      <c r="E1503" s="27" t="e">
        <f>VLOOKUP(O1503,'user list'!A:B,2,0)</f>
        <v>#N/A</v>
      </c>
    </row>
    <row r="1504" spans="2:5" ht="14.4">
      <c r="B1504" s="27" t="e">
        <f>VLOOKUP(I1504,raw_OCM!B:C,2,0)</f>
        <v>#N/A</v>
      </c>
      <c r="D1504" t="e">
        <f t="shared" si="23"/>
        <v>#N/A</v>
      </c>
      <c r="E1504" s="27" t="e">
        <f>VLOOKUP(O1504,'user list'!A:B,2,0)</f>
        <v>#N/A</v>
      </c>
    </row>
    <row r="1505" spans="2:5" ht="14.4">
      <c r="B1505" s="27" t="e">
        <f>VLOOKUP(I1505,raw_OCM!B:C,2,0)</f>
        <v>#N/A</v>
      </c>
      <c r="D1505" t="e">
        <f t="shared" si="23"/>
        <v>#N/A</v>
      </c>
      <c r="E1505" s="27" t="e">
        <f>VLOOKUP(O1505,'user list'!A:B,2,0)</f>
        <v>#N/A</v>
      </c>
    </row>
    <row r="1506" spans="2:5" ht="14.4">
      <c r="B1506" s="27" t="e">
        <f>VLOOKUP(I1506,raw_OCM!B:C,2,0)</f>
        <v>#N/A</v>
      </c>
      <c r="D1506" t="e">
        <f t="shared" si="23"/>
        <v>#N/A</v>
      </c>
      <c r="E1506" s="27" t="e">
        <f>VLOOKUP(O1506,'user list'!A:B,2,0)</f>
        <v>#N/A</v>
      </c>
    </row>
    <row r="1507" spans="2:5" ht="14.4">
      <c r="B1507" s="27" t="e">
        <f>VLOOKUP(I1507,raw_OCM!B:C,2,0)</f>
        <v>#N/A</v>
      </c>
      <c r="D1507" t="e">
        <f t="shared" si="23"/>
        <v>#N/A</v>
      </c>
      <c r="E1507" s="27" t="e">
        <f>VLOOKUP(O1507,'user list'!A:B,2,0)</f>
        <v>#N/A</v>
      </c>
    </row>
    <row r="1508" spans="2:5" ht="14.4">
      <c r="B1508" s="27" t="e">
        <f>VLOOKUP(I1508,raw_OCM!B:C,2,0)</f>
        <v>#N/A</v>
      </c>
      <c r="D1508" t="e">
        <f t="shared" si="23"/>
        <v>#N/A</v>
      </c>
      <c r="E1508" s="27" t="e">
        <f>VLOOKUP(O1508,'user list'!A:B,2,0)</f>
        <v>#N/A</v>
      </c>
    </row>
    <row r="1509" spans="2:5" ht="14.4">
      <c r="B1509" s="27" t="e">
        <f>VLOOKUP(I1509,raw_OCM!B:C,2,0)</f>
        <v>#N/A</v>
      </c>
      <c r="D1509" t="e">
        <f t="shared" si="23"/>
        <v>#N/A</v>
      </c>
      <c r="E1509" s="27" t="e">
        <f>VLOOKUP(O1509,'user list'!A:B,2,0)</f>
        <v>#N/A</v>
      </c>
    </row>
    <row r="1510" spans="2:5" ht="14.4">
      <c r="B1510" s="27" t="e">
        <f>VLOOKUP(I1510,raw_OCM!B:C,2,0)</f>
        <v>#N/A</v>
      </c>
      <c r="D1510" t="e">
        <f t="shared" si="23"/>
        <v>#N/A</v>
      </c>
      <c r="E1510" s="27" t="e">
        <f>VLOOKUP(O1510,'user list'!A:B,2,0)</f>
        <v>#N/A</v>
      </c>
    </row>
    <row r="1511" spans="2:5" ht="14.4">
      <c r="B1511" s="27" t="e">
        <f>VLOOKUP(I1511,raw_OCM!B:C,2,0)</f>
        <v>#N/A</v>
      </c>
      <c r="D1511" t="e">
        <f t="shared" si="23"/>
        <v>#N/A</v>
      </c>
      <c r="E1511" s="27" t="e">
        <f>VLOOKUP(O1511,'user list'!A:B,2,0)</f>
        <v>#N/A</v>
      </c>
    </row>
    <row r="1512" spans="2:5" ht="14.4">
      <c r="B1512" s="27" t="e">
        <f>VLOOKUP(I1512,raw_OCM!B:C,2,0)</f>
        <v>#N/A</v>
      </c>
      <c r="D1512" t="e">
        <f t="shared" si="23"/>
        <v>#N/A</v>
      </c>
      <c r="E1512" s="27" t="e">
        <f>VLOOKUP(O1512,'user list'!A:B,2,0)</f>
        <v>#N/A</v>
      </c>
    </row>
    <row r="1513" spans="2:5" ht="14.4">
      <c r="B1513" s="27" t="e">
        <f>VLOOKUP(I1513,raw_OCM!B:C,2,0)</f>
        <v>#N/A</v>
      </c>
      <c r="D1513" t="e">
        <f t="shared" si="23"/>
        <v>#N/A</v>
      </c>
      <c r="E1513" s="27" t="e">
        <f>VLOOKUP(O1513,'user list'!A:B,2,0)</f>
        <v>#N/A</v>
      </c>
    </row>
    <row r="1514" spans="2:5" ht="14.4">
      <c r="B1514" s="27" t="e">
        <f>VLOOKUP(I1514,raw_OCM!B:C,2,0)</f>
        <v>#N/A</v>
      </c>
      <c r="D1514" t="e">
        <f t="shared" si="23"/>
        <v>#N/A</v>
      </c>
      <c r="E1514" s="27" t="e">
        <f>VLOOKUP(O1514,'user list'!A:B,2,0)</f>
        <v>#N/A</v>
      </c>
    </row>
    <row r="1515" spans="2:5" ht="14.4">
      <c r="B1515" s="27" t="e">
        <f>VLOOKUP(I1515,raw_OCM!B:C,2,0)</f>
        <v>#N/A</v>
      </c>
      <c r="D1515" t="e">
        <f t="shared" si="23"/>
        <v>#N/A</v>
      </c>
      <c r="E1515" s="27" t="e">
        <f>VLOOKUP(O1515,'user list'!A:B,2,0)</f>
        <v>#N/A</v>
      </c>
    </row>
    <row r="1516" spans="2:5" ht="14.4">
      <c r="B1516" s="27" t="e">
        <f>VLOOKUP(I1516,raw_OCM!B:C,2,0)</f>
        <v>#N/A</v>
      </c>
      <c r="D1516" t="e">
        <f t="shared" si="23"/>
        <v>#N/A</v>
      </c>
      <c r="E1516" s="27" t="e">
        <f>VLOOKUP(O1516,'user list'!A:B,2,0)</f>
        <v>#N/A</v>
      </c>
    </row>
    <row r="1517" spans="2:5" ht="14.4">
      <c r="B1517" s="27" t="e">
        <f>VLOOKUP(I1517,raw_OCM!B:C,2,0)</f>
        <v>#N/A</v>
      </c>
      <c r="D1517" t="e">
        <f t="shared" si="23"/>
        <v>#N/A</v>
      </c>
      <c r="E1517" s="27" t="e">
        <f>VLOOKUP(O1517,'user list'!A:B,2,0)</f>
        <v>#N/A</v>
      </c>
    </row>
    <row r="1518" spans="2:5" ht="14.4">
      <c r="B1518" s="27" t="e">
        <f>VLOOKUP(I1518,raw_OCM!B:C,2,0)</f>
        <v>#N/A</v>
      </c>
      <c r="D1518" t="e">
        <f t="shared" si="23"/>
        <v>#N/A</v>
      </c>
      <c r="E1518" s="27" t="e">
        <f>VLOOKUP(O1518,'user list'!A:B,2,0)</f>
        <v>#N/A</v>
      </c>
    </row>
    <row r="1519" spans="2:5" ht="14.4">
      <c r="B1519" s="27" t="e">
        <f>VLOOKUP(I1519,raw_OCM!B:C,2,0)</f>
        <v>#N/A</v>
      </c>
      <c r="D1519" t="e">
        <f t="shared" si="23"/>
        <v>#N/A</v>
      </c>
      <c r="E1519" s="27" t="e">
        <f>VLOOKUP(O1519,'user list'!A:B,2,0)</f>
        <v>#N/A</v>
      </c>
    </row>
    <row r="1520" spans="2:5" ht="14.4">
      <c r="B1520" s="27" t="e">
        <f>VLOOKUP(I1520,raw_OCM!B:C,2,0)</f>
        <v>#N/A</v>
      </c>
      <c r="D1520" t="e">
        <f t="shared" si="23"/>
        <v>#N/A</v>
      </c>
      <c r="E1520" s="27" t="e">
        <f>VLOOKUP(O1520,'user list'!A:B,2,0)</f>
        <v>#N/A</v>
      </c>
    </row>
    <row r="1521" spans="2:5" ht="14.4">
      <c r="B1521" s="27" t="e">
        <f>VLOOKUP(I1521,raw_OCM!B:C,2,0)</f>
        <v>#N/A</v>
      </c>
      <c r="D1521" t="e">
        <f t="shared" si="23"/>
        <v>#N/A</v>
      </c>
      <c r="E1521" s="27" t="e">
        <f>VLOOKUP(O1521,'user list'!A:B,2,0)</f>
        <v>#N/A</v>
      </c>
    </row>
    <row r="1522" spans="2:5" ht="14.4">
      <c r="B1522" s="27" t="e">
        <f>VLOOKUP(I1522,raw_OCM!B:C,2,0)</f>
        <v>#N/A</v>
      </c>
      <c r="D1522" t="e">
        <f t="shared" si="23"/>
        <v>#N/A</v>
      </c>
      <c r="E1522" s="27" t="e">
        <f>VLOOKUP(O1522,'user list'!A:B,2,0)</f>
        <v>#N/A</v>
      </c>
    </row>
    <row r="1523" spans="2:5" ht="14.4">
      <c r="B1523" s="27" t="e">
        <f>VLOOKUP(I1523,raw_OCM!B:C,2,0)</f>
        <v>#N/A</v>
      </c>
      <c r="D1523" t="e">
        <f t="shared" si="23"/>
        <v>#N/A</v>
      </c>
      <c r="E1523" s="27" t="e">
        <f>VLOOKUP(O1523,'user list'!A:B,2,0)</f>
        <v>#N/A</v>
      </c>
    </row>
    <row r="1524" spans="2:5" ht="14.4">
      <c r="B1524" s="27" t="e">
        <f>VLOOKUP(I1524,raw_OCM!B:C,2,0)</f>
        <v>#N/A</v>
      </c>
      <c r="D1524" t="e">
        <f t="shared" si="23"/>
        <v>#N/A</v>
      </c>
      <c r="E1524" s="27" t="e">
        <f>VLOOKUP(O1524,'user list'!A:B,2,0)</f>
        <v>#N/A</v>
      </c>
    </row>
    <row r="1525" spans="2:5" ht="14.4">
      <c r="B1525" s="27" t="e">
        <f>VLOOKUP(I1525,raw_OCM!B:C,2,0)</f>
        <v>#N/A</v>
      </c>
      <c r="D1525" t="e">
        <f t="shared" si="23"/>
        <v>#N/A</v>
      </c>
      <c r="E1525" s="27" t="e">
        <f>VLOOKUP(O1525,'user list'!A:B,2,0)</f>
        <v>#N/A</v>
      </c>
    </row>
    <row r="1526" spans="2:5" ht="14.4">
      <c r="B1526" s="27" t="e">
        <f>VLOOKUP(I1526,raw_OCM!B:C,2,0)</f>
        <v>#N/A</v>
      </c>
      <c r="D1526" t="e">
        <f t="shared" si="23"/>
        <v>#N/A</v>
      </c>
      <c r="E1526" s="27" t="e">
        <f>VLOOKUP(O1526,'user list'!A:B,2,0)</f>
        <v>#N/A</v>
      </c>
    </row>
    <row r="1527" spans="2:5" ht="14.4">
      <c r="B1527" s="27" t="e">
        <f>VLOOKUP(I1527,raw_OCM!B:C,2,0)</f>
        <v>#N/A</v>
      </c>
      <c r="D1527" t="e">
        <f t="shared" si="23"/>
        <v>#N/A</v>
      </c>
      <c r="E1527" s="27" t="e">
        <f>VLOOKUP(O1527,'user list'!A:B,2,0)</f>
        <v>#N/A</v>
      </c>
    </row>
    <row r="1528" spans="2:5" ht="14.4">
      <c r="B1528" s="27" t="e">
        <f>VLOOKUP(I1528,raw_OCM!B:C,2,0)</f>
        <v>#N/A</v>
      </c>
      <c r="D1528" t="e">
        <f t="shared" si="23"/>
        <v>#N/A</v>
      </c>
      <c r="E1528" s="27" t="e">
        <f>VLOOKUP(O1528,'user list'!A:B,2,0)</f>
        <v>#N/A</v>
      </c>
    </row>
    <row r="1529" spans="2:5" ht="14.4">
      <c r="B1529" s="27" t="e">
        <f>VLOOKUP(I1529,raw_OCM!B:C,2,0)</f>
        <v>#N/A</v>
      </c>
      <c r="D1529" t="e">
        <f t="shared" si="23"/>
        <v>#N/A</v>
      </c>
      <c r="E1529" s="27" t="e">
        <f>VLOOKUP(O1529,'user list'!A:B,2,0)</f>
        <v>#N/A</v>
      </c>
    </row>
    <row r="1530" spans="2:5" ht="14.4">
      <c r="B1530" s="27" t="e">
        <f>VLOOKUP(I1530,raw_OCM!B:C,2,0)</f>
        <v>#N/A</v>
      </c>
      <c r="D1530" t="e">
        <f t="shared" si="23"/>
        <v>#N/A</v>
      </c>
      <c r="E1530" s="27" t="e">
        <f>VLOOKUP(O1530,'user list'!A:B,2,0)</f>
        <v>#N/A</v>
      </c>
    </row>
    <row r="1531" spans="2:5" ht="14.4">
      <c r="B1531" s="27" t="e">
        <f>VLOOKUP(I1531,raw_OCM!B:C,2,0)</f>
        <v>#N/A</v>
      </c>
      <c r="D1531" t="e">
        <f t="shared" si="23"/>
        <v>#N/A</v>
      </c>
      <c r="E1531" s="27" t="e">
        <f>VLOOKUP(O1531,'user list'!A:B,2,0)</f>
        <v>#N/A</v>
      </c>
    </row>
    <row r="1532" spans="2:5" ht="14.4">
      <c r="B1532" s="27" t="e">
        <f>VLOOKUP(I1532,raw_OCM!B:C,2,0)</f>
        <v>#N/A</v>
      </c>
      <c r="D1532" t="e">
        <f t="shared" si="23"/>
        <v>#N/A</v>
      </c>
      <c r="E1532" s="27" t="e">
        <f>VLOOKUP(O1532,'user list'!A:B,2,0)</f>
        <v>#N/A</v>
      </c>
    </row>
    <row r="1533" spans="2:5" ht="14.4">
      <c r="B1533" s="27" t="e">
        <f>VLOOKUP(I1533,raw_OCM!B:C,2,0)</f>
        <v>#N/A</v>
      </c>
      <c r="D1533" t="e">
        <f t="shared" si="23"/>
        <v>#N/A</v>
      </c>
      <c r="E1533" s="27" t="e">
        <f>VLOOKUP(O1533,'user list'!A:B,2,0)</f>
        <v>#N/A</v>
      </c>
    </row>
    <row r="1534" spans="2:5" ht="14.4">
      <c r="B1534" s="27" t="e">
        <f>VLOOKUP(I1534,raw_OCM!B:C,2,0)</f>
        <v>#N/A</v>
      </c>
      <c r="D1534" t="e">
        <f t="shared" si="23"/>
        <v>#N/A</v>
      </c>
      <c r="E1534" s="27" t="e">
        <f>VLOOKUP(O1534,'user list'!A:B,2,0)</f>
        <v>#N/A</v>
      </c>
    </row>
    <row r="1535" spans="2:5" ht="14.4">
      <c r="B1535" s="27" t="e">
        <f>VLOOKUP(I1535,raw_OCM!B:C,2,0)</f>
        <v>#N/A</v>
      </c>
      <c r="D1535" t="e">
        <f t="shared" si="23"/>
        <v>#N/A</v>
      </c>
      <c r="E1535" s="27" t="e">
        <f>VLOOKUP(O1535,'user list'!A:B,2,0)</f>
        <v>#N/A</v>
      </c>
    </row>
    <row r="1536" spans="2:5" ht="14.4">
      <c r="B1536" s="27" t="e">
        <f>VLOOKUP(I1536,raw_OCM!B:C,2,0)</f>
        <v>#N/A</v>
      </c>
      <c r="D1536" t="e">
        <f t="shared" si="23"/>
        <v>#N/A</v>
      </c>
      <c r="E1536" s="27" t="e">
        <f>VLOOKUP(O1536,'user list'!A:B,2,0)</f>
        <v>#N/A</v>
      </c>
    </row>
    <row r="1537" spans="2:5" ht="14.4">
      <c r="B1537" s="27" t="e">
        <f>VLOOKUP(I1537,raw_OCM!B:C,2,0)</f>
        <v>#N/A</v>
      </c>
      <c r="D1537" t="e">
        <f t="shared" si="23"/>
        <v>#N/A</v>
      </c>
      <c r="E1537" s="27" t="e">
        <f>VLOOKUP(O1537,'user list'!A:B,2,0)</f>
        <v>#N/A</v>
      </c>
    </row>
    <row r="1538" spans="2:5" ht="14.4">
      <c r="B1538" s="27" t="e">
        <f>VLOOKUP(I1538,raw_OCM!B:C,2,0)</f>
        <v>#N/A</v>
      </c>
      <c r="D1538" t="e">
        <f t="shared" si="23"/>
        <v>#N/A</v>
      </c>
      <c r="E1538" s="27" t="e">
        <f>VLOOKUP(O1538,'user list'!A:B,2,0)</f>
        <v>#N/A</v>
      </c>
    </row>
    <row r="1539" spans="2:5" ht="14.4">
      <c r="B1539" s="27" t="e">
        <f>VLOOKUP(I1539,raw_OCM!B:C,2,0)</f>
        <v>#N/A</v>
      </c>
      <c r="D1539" t="e">
        <f t="shared" si="23"/>
        <v>#N/A</v>
      </c>
      <c r="E1539" s="27" t="e">
        <f>VLOOKUP(O1539,'user list'!A:B,2,0)</f>
        <v>#N/A</v>
      </c>
    </row>
    <row r="1540" spans="2:5" ht="14.4">
      <c r="B1540" s="27" t="e">
        <f>VLOOKUP(I1540,raw_OCM!B:C,2,0)</f>
        <v>#N/A</v>
      </c>
      <c r="D1540" t="e">
        <f t="shared" si="23"/>
        <v>#N/A</v>
      </c>
      <c r="E1540" s="27" t="e">
        <f>VLOOKUP(O1540,'user list'!A:B,2,0)</f>
        <v>#N/A</v>
      </c>
    </row>
    <row r="1541" spans="2:5" ht="14.4">
      <c r="B1541" s="27" t="e">
        <f>VLOOKUP(I1541,raw_OCM!B:C,2,0)</f>
        <v>#N/A</v>
      </c>
      <c r="D1541" t="e">
        <f t="shared" si="23"/>
        <v>#N/A</v>
      </c>
      <c r="E1541" s="27" t="e">
        <f>VLOOKUP(O1541,'user list'!A:B,2,0)</f>
        <v>#N/A</v>
      </c>
    </row>
    <row r="1542" spans="2:5" ht="14.4">
      <c r="B1542" s="27" t="e">
        <f>VLOOKUP(I1542,raw_OCM!B:C,2,0)</f>
        <v>#N/A</v>
      </c>
      <c r="D1542" t="e">
        <f t="shared" si="23"/>
        <v>#N/A</v>
      </c>
      <c r="E1542" s="27" t="e">
        <f>VLOOKUP(O1542,'user list'!A:B,2,0)</f>
        <v>#N/A</v>
      </c>
    </row>
    <row r="1543" spans="2:5" ht="14.4">
      <c r="B1543" s="27" t="e">
        <f>VLOOKUP(I1543,raw_OCM!B:C,2,0)</f>
        <v>#N/A</v>
      </c>
      <c r="D1543" t="e">
        <f t="shared" si="23"/>
        <v>#N/A</v>
      </c>
      <c r="E1543" s="27" t="e">
        <f>VLOOKUP(O1543,'user list'!A:B,2,0)</f>
        <v>#N/A</v>
      </c>
    </row>
    <row r="1544" spans="2:5" ht="14.4">
      <c r="B1544" s="27" t="e">
        <f>VLOOKUP(I1544,raw_OCM!B:C,2,0)</f>
        <v>#N/A</v>
      </c>
      <c r="D1544" t="e">
        <f t="shared" si="23"/>
        <v>#N/A</v>
      </c>
      <c r="E1544" s="27" t="e">
        <f>VLOOKUP(O1544,'user list'!A:B,2,0)</f>
        <v>#N/A</v>
      </c>
    </row>
    <row r="1545" spans="2:5" ht="14.4">
      <c r="B1545" s="27" t="e">
        <f>VLOOKUP(I1545,raw_OCM!B:C,2,0)</f>
        <v>#N/A</v>
      </c>
      <c r="D1545" t="e">
        <f t="shared" si="23"/>
        <v>#N/A</v>
      </c>
      <c r="E1545" s="27" t="e">
        <f>VLOOKUP(O1545,'user list'!A:B,2,0)</f>
        <v>#N/A</v>
      </c>
    </row>
    <row r="1546" spans="2:5" ht="14.4">
      <c r="B1546" s="27" t="e">
        <f>VLOOKUP(I1546,raw_OCM!B:C,2,0)</f>
        <v>#N/A</v>
      </c>
      <c r="D1546" t="e">
        <f t="shared" si="23"/>
        <v>#N/A</v>
      </c>
      <c r="E1546" s="27" t="e">
        <f>VLOOKUP(O1546,'user list'!A:B,2,0)</f>
        <v>#N/A</v>
      </c>
    </row>
    <row r="1547" spans="2:5" ht="14.4">
      <c r="B1547" s="27" t="e">
        <f>VLOOKUP(I1547,raw_OCM!B:C,2,0)</f>
        <v>#N/A</v>
      </c>
      <c r="D1547" t="e">
        <f t="shared" si="23"/>
        <v>#N/A</v>
      </c>
      <c r="E1547" s="27" t="e">
        <f>VLOOKUP(O1547,'user list'!A:B,2,0)</f>
        <v>#N/A</v>
      </c>
    </row>
    <row r="1548" spans="2:5" ht="14.4">
      <c r="B1548" s="27" t="e">
        <f>VLOOKUP(I1548,raw_OCM!B:C,2,0)</f>
        <v>#N/A</v>
      </c>
      <c r="D1548" t="e">
        <f t="shared" ref="D1548:D1611" si="24">IF(E1548="X",1)</f>
        <v>#N/A</v>
      </c>
      <c r="E1548" s="27" t="e">
        <f>VLOOKUP(O1548,'user list'!A:B,2,0)</f>
        <v>#N/A</v>
      </c>
    </row>
    <row r="1549" spans="2:5" ht="14.4">
      <c r="B1549" s="27" t="e">
        <f>VLOOKUP(I1549,raw_OCM!B:C,2,0)</f>
        <v>#N/A</v>
      </c>
      <c r="D1549" t="e">
        <f t="shared" si="24"/>
        <v>#N/A</v>
      </c>
      <c r="E1549" s="27" t="e">
        <f>VLOOKUP(O1549,'user list'!A:B,2,0)</f>
        <v>#N/A</v>
      </c>
    </row>
    <row r="1550" spans="2:5" ht="14.4">
      <c r="B1550" s="27" t="e">
        <f>VLOOKUP(I1550,raw_OCM!B:C,2,0)</f>
        <v>#N/A</v>
      </c>
      <c r="D1550" t="e">
        <f t="shared" si="24"/>
        <v>#N/A</v>
      </c>
      <c r="E1550" s="27" t="e">
        <f>VLOOKUP(O1550,'user list'!A:B,2,0)</f>
        <v>#N/A</v>
      </c>
    </row>
    <row r="1551" spans="2:5" ht="14.4">
      <c r="B1551" s="27" t="e">
        <f>VLOOKUP(I1551,raw_OCM!B:C,2,0)</f>
        <v>#N/A</v>
      </c>
      <c r="D1551" t="e">
        <f t="shared" si="24"/>
        <v>#N/A</v>
      </c>
      <c r="E1551" s="27" t="e">
        <f>VLOOKUP(O1551,'user list'!A:B,2,0)</f>
        <v>#N/A</v>
      </c>
    </row>
    <row r="1552" spans="2:5" ht="14.4">
      <c r="B1552" s="27" t="e">
        <f>VLOOKUP(I1552,raw_OCM!B:C,2,0)</f>
        <v>#N/A</v>
      </c>
      <c r="D1552" t="e">
        <f t="shared" si="24"/>
        <v>#N/A</v>
      </c>
      <c r="E1552" s="27" t="e">
        <f>VLOOKUP(O1552,'user list'!A:B,2,0)</f>
        <v>#N/A</v>
      </c>
    </row>
    <row r="1553" spans="2:5" ht="14.4">
      <c r="B1553" s="27" t="e">
        <f>VLOOKUP(I1553,raw_OCM!B:C,2,0)</f>
        <v>#N/A</v>
      </c>
      <c r="D1553" t="e">
        <f t="shared" si="24"/>
        <v>#N/A</v>
      </c>
      <c r="E1553" s="27" t="e">
        <f>VLOOKUP(O1553,'user list'!A:B,2,0)</f>
        <v>#N/A</v>
      </c>
    </row>
    <row r="1554" spans="2:5" ht="14.4">
      <c r="B1554" s="27" t="e">
        <f>VLOOKUP(I1554,raw_OCM!B:C,2,0)</f>
        <v>#N/A</v>
      </c>
      <c r="D1554" t="e">
        <f t="shared" si="24"/>
        <v>#N/A</v>
      </c>
      <c r="E1554" s="27" t="e">
        <f>VLOOKUP(O1554,'user list'!A:B,2,0)</f>
        <v>#N/A</v>
      </c>
    </row>
    <row r="1555" spans="2:5" ht="14.4">
      <c r="B1555" s="27" t="e">
        <f>VLOOKUP(I1555,raw_OCM!B:C,2,0)</f>
        <v>#N/A</v>
      </c>
      <c r="D1555" t="e">
        <f t="shared" si="24"/>
        <v>#N/A</v>
      </c>
      <c r="E1555" s="27" t="e">
        <f>VLOOKUP(O1555,'user list'!A:B,2,0)</f>
        <v>#N/A</v>
      </c>
    </row>
    <row r="1556" spans="2:5" ht="14.4">
      <c r="B1556" s="27" t="e">
        <f>VLOOKUP(I1556,raw_OCM!B:C,2,0)</f>
        <v>#N/A</v>
      </c>
      <c r="D1556" t="e">
        <f t="shared" si="24"/>
        <v>#N/A</v>
      </c>
      <c r="E1556" s="27" t="e">
        <f>VLOOKUP(O1556,'user list'!A:B,2,0)</f>
        <v>#N/A</v>
      </c>
    </row>
    <row r="1557" spans="2:5" ht="14.4">
      <c r="B1557" s="27" t="e">
        <f>VLOOKUP(I1557,raw_OCM!B:C,2,0)</f>
        <v>#N/A</v>
      </c>
      <c r="D1557" t="e">
        <f t="shared" si="24"/>
        <v>#N/A</v>
      </c>
      <c r="E1557" s="27" t="e">
        <f>VLOOKUP(O1557,'user list'!A:B,2,0)</f>
        <v>#N/A</v>
      </c>
    </row>
    <row r="1558" spans="2:5" ht="14.4">
      <c r="B1558" s="27" t="e">
        <f>VLOOKUP(I1558,raw_OCM!B:C,2,0)</f>
        <v>#N/A</v>
      </c>
      <c r="D1558" t="e">
        <f t="shared" si="24"/>
        <v>#N/A</v>
      </c>
      <c r="E1558" s="27" t="e">
        <f>VLOOKUP(O1558,'user list'!A:B,2,0)</f>
        <v>#N/A</v>
      </c>
    </row>
    <row r="1559" spans="2:5" ht="14.4">
      <c r="B1559" s="27" t="e">
        <f>VLOOKUP(I1559,raw_OCM!B:C,2,0)</f>
        <v>#N/A</v>
      </c>
      <c r="D1559" t="e">
        <f t="shared" si="24"/>
        <v>#N/A</v>
      </c>
      <c r="E1559" s="27" t="e">
        <f>VLOOKUP(O1559,'user list'!A:B,2,0)</f>
        <v>#N/A</v>
      </c>
    </row>
    <row r="1560" spans="2:5" ht="14.4">
      <c r="B1560" s="27" t="e">
        <f>VLOOKUP(I1560,raw_OCM!B:C,2,0)</f>
        <v>#N/A</v>
      </c>
      <c r="D1560" t="e">
        <f t="shared" si="24"/>
        <v>#N/A</v>
      </c>
      <c r="E1560" s="27" t="e">
        <f>VLOOKUP(O1560,'user list'!A:B,2,0)</f>
        <v>#N/A</v>
      </c>
    </row>
    <row r="1561" spans="2:5" ht="14.4">
      <c r="B1561" s="27" t="e">
        <f>VLOOKUP(I1561,raw_OCM!B:C,2,0)</f>
        <v>#N/A</v>
      </c>
      <c r="D1561" t="e">
        <f t="shared" si="24"/>
        <v>#N/A</v>
      </c>
      <c r="E1561" s="27" t="e">
        <f>VLOOKUP(O1561,'user list'!A:B,2,0)</f>
        <v>#N/A</v>
      </c>
    </row>
    <row r="1562" spans="2:5" ht="14.4">
      <c r="B1562" s="27" t="e">
        <f>VLOOKUP(I1562,raw_OCM!B:C,2,0)</f>
        <v>#N/A</v>
      </c>
      <c r="D1562" t="e">
        <f t="shared" si="24"/>
        <v>#N/A</v>
      </c>
      <c r="E1562" s="27" t="e">
        <f>VLOOKUP(O1562,'user list'!A:B,2,0)</f>
        <v>#N/A</v>
      </c>
    </row>
    <row r="1563" spans="2:5" ht="14.4">
      <c r="B1563" s="27" t="e">
        <f>VLOOKUP(I1563,raw_OCM!B:C,2,0)</f>
        <v>#N/A</v>
      </c>
      <c r="D1563" t="e">
        <f t="shared" si="24"/>
        <v>#N/A</v>
      </c>
      <c r="E1563" s="27" t="e">
        <f>VLOOKUP(O1563,'user list'!A:B,2,0)</f>
        <v>#N/A</v>
      </c>
    </row>
    <row r="1564" spans="2:5" ht="14.4">
      <c r="B1564" s="27" t="e">
        <f>VLOOKUP(I1564,raw_OCM!B:C,2,0)</f>
        <v>#N/A</v>
      </c>
      <c r="D1564" t="e">
        <f t="shared" si="24"/>
        <v>#N/A</v>
      </c>
      <c r="E1564" s="27" t="e">
        <f>VLOOKUP(O1564,'user list'!A:B,2,0)</f>
        <v>#N/A</v>
      </c>
    </row>
    <row r="1565" spans="2:5" ht="14.4">
      <c r="B1565" s="27" t="e">
        <f>VLOOKUP(I1565,raw_OCM!B:C,2,0)</f>
        <v>#N/A</v>
      </c>
      <c r="D1565" t="e">
        <f t="shared" si="24"/>
        <v>#N/A</v>
      </c>
      <c r="E1565" s="27" t="e">
        <f>VLOOKUP(O1565,'user list'!A:B,2,0)</f>
        <v>#N/A</v>
      </c>
    </row>
    <row r="1566" spans="2:5" ht="14.4">
      <c r="B1566" s="27" t="e">
        <f>VLOOKUP(I1566,raw_OCM!B:C,2,0)</f>
        <v>#N/A</v>
      </c>
      <c r="D1566" t="e">
        <f t="shared" si="24"/>
        <v>#N/A</v>
      </c>
      <c r="E1566" s="27" t="e">
        <f>VLOOKUP(O1566,'user list'!A:B,2,0)</f>
        <v>#N/A</v>
      </c>
    </row>
    <row r="1567" spans="2:5" ht="14.4">
      <c r="B1567" s="27" t="e">
        <f>VLOOKUP(I1567,raw_OCM!B:C,2,0)</f>
        <v>#N/A</v>
      </c>
      <c r="D1567" t="e">
        <f t="shared" si="24"/>
        <v>#N/A</v>
      </c>
      <c r="E1567" s="27" t="e">
        <f>VLOOKUP(O1567,'user list'!A:B,2,0)</f>
        <v>#N/A</v>
      </c>
    </row>
    <row r="1568" spans="2:5" ht="14.4">
      <c r="B1568" s="27" t="e">
        <f>VLOOKUP(I1568,raw_OCM!B:C,2,0)</f>
        <v>#N/A</v>
      </c>
      <c r="D1568" t="e">
        <f t="shared" si="24"/>
        <v>#N/A</v>
      </c>
      <c r="E1568" s="27" t="e">
        <f>VLOOKUP(O1568,'user list'!A:B,2,0)</f>
        <v>#N/A</v>
      </c>
    </row>
    <row r="1569" spans="2:5" ht="14.4">
      <c r="B1569" s="27" t="e">
        <f>VLOOKUP(I1569,raw_OCM!B:C,2,0)</f>
        <v>#N/A</v>
      </c>
      <c r="D1569" t="e">
        <f t="shared" si="24"/>
        <v>#N/A</v>
      </c>
      <c r="E1569" s="27" t="e">
        <f>VLOOKUP(O1569,'user list'!A:B,2,0)</f>
        <v>#N/A</v>
      </c>
    </row>
    <row r="1570" spans="2:5" ht="14.4">
      <c r="B1570" s="27" t="e">
        <f>VLOOKUP(I1570,raw_OCM!B:C,2,0)</f>
        <v>#N/A</v>
      </c>
      <c r="D1570" t="e">
        <f t="shared" si="24"/>
        <v>#N/A</v>
      </c>
      <c r="E1570" s="27" t="e">
        <f>VLOOKUP(O1570,'user list'!A:B,2,0)</f>
        <v>#N/A</v>
      </c>
    </row>
    <row r="1571" spans="2:5" ht="14.4">
      <c r="B1571" s="27" t="e">
        <f>VLOOKUP(I1571,raw_OCM!B:C,2,0)</f>
        <v>#N/A</v>
      </c>
      <c r="D1571" t="e">
        <f t="shared" si="24"/>
        <v>#N/A</v>
      </c>
      <c r="E1571" s="27" t="e">
        <f>VLOOKUP(O1571,'user list'!A:B,2,0)</f>
        <v>#N/A</v>
      </c>
    </row>
    <row r="1572" spans="2:5" ht="14.4">
      <c r="B1572" s="27" t="e">
        <f>VLOOKUP(I1572,raw_OCM!B:C,2,0)</f>
        <v>#N/A</v>
      </c>
      <c r="D1572" t="e">
        <f t="shared" si="24"/>
        <v>#N/A</v>
      </c>
      <c r="E1572" s="27" t="e">
        <f>VLOOKUP(O1572,'user list'!A:B,2,0)</f>
        <v>#N/A</v>
      </c>
    </row>
    <row r="1573" spans="2:5" ht="14.4">
      <c r="B1573" s="27" t="e">
        <f>VLOOKUP(I1573,raw_OCM!B:C,2,0)</f>
        <v>#N/A</v>
      </c>
      <c r="D1573" t="e">
        <f t="shared" si="24"/>
        <v>#N/A</v>
      </c>
      <c r="E1573" s="27" t="e">
        <f>VLOOKUP(O1573,'user list'!A:B,2,0)</f>
        <v>#N/A</v>
      </c>
    </row>
    <row r="1574" spans="2:5" ht="14.4">
      <c r="B1574" s="27" t="e">
        <f>VLOOKUP(I1574,raw_OCM!B:C,2,0)</f>
        <v>#N/A</v>
      </c>
      <c r="D1574" t="e">
        <f t="shared" si="24"/>
        <v>#N/A</v>
      </c>
      <c r="E1574" s="27" t="e">
        <f>VLOOKUP(O1574,'user list'!A:B,2,0)</f>
        <v>#N/A</v>
      </c>
    </row>
    <row r="1575" spans="2:5" ht="14.4">
      <c r="B1575" s="27" t="e">
        <f>VLOOKUP(I1575,raw_OCM!B:C,2,0)</f>
        <v>#N/A</v>
      </c>
      <c r="D1575" t="e">
        <f t="shared" si="24"/>
        <v>#N/A</v>
      </c>
      <c r="E1575" s="27" t="e">
        <f>VLOOKUP(O1575,'user list'!A:B,2,0)</f>
        <v>#N/A</v>
      </c>
    </row>
    <row r="1576" spans="2:5" ht="14.4">
      <c r="B1576" s="27" t="e">
        <f>VLOOKUP(I1576,raw_OCM!B:C,2,0)</f>
        <v>#N/A</v>
      </c>
      <c r="D1576" t="e">
        <f t="shared" si="24"/>
        <v>#N/A</v>
      </c>
      <c r="E1576" s="27" t="e">
        <f>VLOOKUP(O1576,'user list'!A:B,2,0)</f>
        <v>#N/A</v>
      </c>
    </row>
    <row r="1577" spans="2:5" ht="14.4">
      <c r="B1577" s="27" t="e">
        <f>VLOOKUP(I1577,raw_OCM!B:C,2,0)</f>
        <v>#N/A</v>
      </c>
      <c r="D1577" t="e">
        <f t="shared" si="24"/>
        <v>#N/A</v>
      </c>
      <c r="E1577" s="27" t="e">
        <f>VLOOKUP(O1577,'user list'!A:B,2,0)</f>
        <v>#N/A</v>
      </c>
    </row>
    <row r="1578" spans="2:5" ht="14.4">
      <c r="B1578" s="27" t="e">
        <f>VLOOKUP(I1578,raw_OCM!B:C,2,0)</f>
        <v>#N/A</v>
      </c>
      <c r="D1578" t="e">
        <f t="shared" si="24"/>
        <v>#N/A</v>
      </c>
      <c r="E1578" s="27" t="e">
        <f>VLOOKUP(O1578,'user list'!A:B,2,0)</f>
        <v>#N/A</v>
      </c>
    </row>
    <row r="1579" spans="2:5" ht="14.4">
      <c r="B1579" s="27" t="e">
        <f>VLOOKUP(I1579,raw_OCM!B:C,2,0)</f>
        <v>#N/A</v>
      </c>
      <c r="D1579" t="e">
        <f t="shared" si="24"/>
        <v>#N/A</v>
      </c>
      <c r="E1579" s="27" t="e">
        <f>VLOOKUP(O1579,'user list'!A:B,2,0)</f>
        <v>#N/A</v>
      </c>
    </row>
    <row r="1580" spans="2:5" ht="14.4">
      <c r="B1580" s="27" t="e">
        <f>VLOOKUP(I1580,raw_OCM!B:C,2,0)</f>
        <v>#N/A</v>
      </c>
      <c r="D1580" t="e">
        <f t="shared" si="24"/>
        <v>#N/A</v>
      </c>
      <c r="E1580" s="27" t="e">
        <f>VLOOKUP(O1580,'user list'!A:B,2,0)</f>
        <v>#N/A</v>
      </c>
    </row>
    <row r="1581" spans="2:5" ht="14.4">
      <c r="B1581" s="27" t="e">
        <f>VLOOKUP(I1581,raw_OCM!B:C,2,0)</f>
        <v>#N/A</v>
      </c>
      <c r="D1581" t="e">
        <f t="shared" si="24"/>
        <v>#N/A</v>
      </c>
      <c r="E1581" s="27" t="e">
        <f>VLOOKUP(O1581,'user list'!A:B,2,0)</f>
        <v>#N/A</v>
      </c>
    </row>
    <row r="1582" spans="2:5" ht="14.4">
      <c r="B1582" s="27" t="e">
        <f>VLOOKUP(I1582,raw_OCM!B:C,2,0)</f>
        <v>#N/A</v>
      </c>
      <c r="D1582" t="e">
        <f t="shared" si="24"/>
        <v>#N/A</v>
      </c>
      <c r="E1582" s="27" t="e">
        <f>VLOOKUP(O1582,'user list'!A:B,2,0)</f>
        <v>#N/A</v>
      </c>
    </row>
    <row r="1583" spans="2:5" ht="14.4">
      <c r="B1583" s="27" t="e">
        <f>VLOOKUP(I1583,raw_OCM!B:C,2,0)</f>
        <v>#N/A</v>
      </c>
      <c r="D1583" t="e">
        <f t="shared" si="24"/>
        <v>#N/A</v>
      </c>
      <c r="E1583" s="27" t="e">
        <f>VLOOKUP(O1583,'user list'!A:B,2,0)</f>
        <v>#N/A</v>
      </c>
    </row>
    <row r="1584" spans="2:5" ht="14.4">
      <c r="B1584" s="27" t="e">
        <f>VLOOKUP(I1584,raw_OCM!B:C,2,0)</f>
        <v>#N/A</v>
      </c>
      <c r="D1584" t="e">
        <f t="shared" si="24"/>
        <v>#N/A</v>
      </c>
      <c r="E1584" s="27" t="e">
        <f>VLOOKUP(O1584,'user list'!A:B,2,0)</f>
        <v>#N/A</v>
      </c>
    </row>
    <row r="1585" spans="2:5" ht="14.4">
      <c r="B1585" s="27" t="e">
        <f>VLOOKUP(I1585,raw_OCM!B:C,2,0)</f>
        <v>#N/A</v>
      </c>
      <c r="D1585" t="e">
        <f t="shared" si="24"/>
        <v>#N/A</v>
      </c>
      <c r="E1585" s="27" t="e">
        <f>VLOOKUP(O1585,'user list'!A:B,2,0)</f>
        <v>#N/A</v>
      </c>
    </row>
    <row r="1586" spans="2:5" ht="14.4">
      <c r="B1586" s="27" t="e">
        <f>VLOOKUP(I1586,raw_OCM!B:C,2,0)</f>
        <v>#N/A</v>
      </c>
      <c r="D1586" t="e">
        <f t="shared" si="24"/>
        <v>#N/A</v>
      </c>
      <c r="E1586" s="27" t="e">
        <f>VLOOKUP(O1586,'user list'!A:B,2,0)</f>
        <v>#N/A</v>
      </c>
    </row>
    <row r="1587" spans="2:5" ht="14.4">
      <c r="B1587" s="27" t="e">
        <f>VLOOKUP(I1587,raw_OCM!B:C,2,0)</f>
        <v>#N/A</v>
      </c>
      <c r="D1587" t="e">
        <f t="shared" si="24"/>
        <v>#N/A</v>
      </c>
      <c r="E1587" s="27" t="e">
        <f>VLOOKUP(O1587,'user list'!A:B,2,0)</f>
        <v>#N/A</v>
      </c>
    </row>
    <row r="1588" spans="2:5" ht="14.4">
      <c r="B1588" s="27" t="e">
        <f>VLOOKUP(I1588,raw_OCM!B:C,2,0)</f>
        <v>#N/A</v>
      </c>
      <c r="D1588" t="e">
        <f t="shared" si="24"/>
        <v>#N/A</v>
      </c>
      <c r="E1588" s="27" t="e">
        <f>VLOOKUP(O1588,'user list'!A:B,2,0)</f>
        <v>#N/A</v>
      </c>
    </row>
    <row r="1589" spans="2:5" ht="14.4">
      <c r="B1589" s="27" t="e">
        <f>VLOOKUP(I1589,raw_OCM!B:C,2,0)</f>
        <v>#N/A</v>
      </c>
      <c r="D1589" t="e">
        <f t="shared" si="24"/>
        <v>#N/A</v>
      </c>
      <c r="E1589" s="27" t="e">
        <f>VLOOKUP(O1589,'user list'!A:B,2,0)</f>
        <v>#N/A</v>
      </c>
    </row>
    <row r="1590" spans="2:5" ht="14.4">
      <c r="B1590" s="27" t="e">
        <f>VLOOKUP(I1590,raw_OCM!B:C,2,0)</f>
        <v>#N/A</v>
      </c>
      <c r="D1590" t="e">
        <f t="shared" si="24"/>
        <v>#N/A</v>
      </c>
      <c r="E1590" s="27" t="e">
        <f>VLOOKUP(O1590,'user list'!A:B,2,0)</f>
        <v>#N/A</v>
      </c>
    </row>
    <row r="1591" spans="2:5" ht="14.4">
      <c r="B1591" s="27" t="e">
        <f>VLOOKUP(I1591,raw_OCM!B:C,2,0)</f>
        <v>#N/A</v>
      </c>
      <c r="D1591" t="e">
        <f t="shared" si="24"/>
        <v>#N/A</v>
      </c>
      <c r="E1591" s="27" t="e">
        <f>VLOOKUP(O1591,'user list'!A:B,2,0)</f>
        <v>#N/A</v>
      </c>
    </row>
    <row r="1592" spans="2:5" ht="14.4">
      <c r="B1592" s="27" t="e">
        <f>VLOOKUP(I1592,raw_OCM!B:C,2,0)</f>
        <v>#N/A</v>
      </c>
      <c r="D1592" t="e">
        <f t="shared" si="24"/>
        <v>#N/A</v>
      </c>
      <c r="E1592" s="27" t="e">
        <f>VLOOKUP(O1592,'user list'!A:B,2,0)</f>
        <v>#N/A</v>
      </c>
    </row>
    <row r="1593" spans="2:5" ht="14.4">
      <c r="B1593" s="27" t="e">
        <f>VLOOKUP(I1593,raw_OCM!B:C,2,0)</f>
        <v>#N/A</v>
      </c>
      <c r="D1593" t="e">
        <f t="shared" si="24"/>
        <v>#N/A</v>
      </c>
      <c r="E1593" s="27" t="e">
        <f>VLOOKUP(O1593,'user list'!A:B,2,0)</f>
        <v>#N/A</v>
      </c>
    </row>
    <row r="1594" spans="2:5" ht="14.4">
      <c r="B1594" s="27" t="e">
        <f>VLOOKUP(I1594,raw_OCM!B:C,2,0)</f>
        <v>#N/A</v>
      </c>
      <c r="D1594" t="e">
        <f t="shared" si="24"/>
        <v>#N/A</v>
      </c>
      <c r="E1594" s="27" t="e">
        <f>VLOOKUP(O1594,'user list'!A:B,2,0)</f>
        <v>#N/A</v>
      </c>
    </row>
    <row r="1595" spans="2:5" ht="14.4">
      <c r="B1595" s="27" t="e">
        <f>VLOOKUP(I1595,raw_OCM!B:C,2,0)</f>
        <v>#N/A</v>
      </c>
      <c r="D1595" t="e">
        <f t="shared" si="24"/>
        <v>#N/A</v>
      </c>
      <c r="E1595" s="27" t="e">
        <f>VLOOKUP(O1595,'user list'!A:B,2,0)</f>
        <v>#N/A</v>
      </c>
    </row>
    <row r="1596" spans="2:5" ht="14.4">
      <c r="B1596" s="27" t="e">
        <f>VLOOKUP(I1596,raw_OCM!B:C,2,0)</f>
        <v>#N/A</v>
      </c>
      <c r="D1596" t="e">
        <f t="shared" si="24"/>
        <v>#N/A</v>
      </c>
      <c r="E1596" s="27" t="e">
        <f>VLOOKUP(O1596,'user list'!A:B,2,0)</f>
        <v>#N/A</v>
      </c>
    </row>
    <row r="1597" spans="2:5" ht="14.4">
      <c r="B1597" s="27" t="e">
        <f>VLOOKUP(I1597,raw_OCM!B:C,2,0)</f>
        <v>#N/A</v>
      </c>
      <c r="D1597" t="e">
        <f t="shared" si="24"/>
        <v>#N/A</v>
      </c>
      <c r="E1597" s="27" t="e">
        <f>VLOOKUP(O1597,'user list'!A:B,2,0)</f>
        <v>#N/A</v>
      </c>
    </row>
    <row r="1598" spans="2:5" ht="14.4">
      <c r="B1598" s="27" t="e">
        <f>VLOOKUP(I1598,raw_OCM!B:C,2,0)</f>
        <v>#N/A</v>
      </c>
      <c r="D1598" t="e">
        <f t="shared" si="24"/>
        <v>#N/A</v>
      </c>
      <c r="E1598" s="27" t="e">
        <f>VLOOKUP(O1598,'user list'!A:B,2,0)</f>
        <v>#N/A</v>
      </c>
    </row>
    <row r="1599" spans="2:5" ht="14.4">
      <c r="B1599" s="27" t="e">
        <f>VLOOKUP(I1599,raw_OCM!B:C,2,0)</f>
        <v>#N/A</v>
      </c>
      <c r="D1599" t="e">
        <f t="shared" si="24"/>
        <v>#N/A</v>
      </c>
      <c r="E1599" s="27" t="e">
        <f>VLOOKUP(O1599,'user list'!A:B,2,0)</f>
        <v>#N/A</v>
      </c>
    </row>
    <row r="1600" spans="2:5" ht="14.4">
      <c r="B1600" s="27" t="e">
        <f>VLOOKUP(I1600,raw_OCM!B:C,2,0)</f>
        <v>#N/A</v>
      </c>
      <c r="D1600" t="e">
        <f t="shared" si="24"/>
        <v>#N/A</v>
      </c>
      <c r="E1600" s="27" t="e">
        <f>VLOOKUP(O1600,'user list'!A:B,2,0)</f>
        <v>#N/A</v>
      </c>
    </row>
    <row r="1601" spans="2:5" ht="14.4">
      <c r="B1601" s="27" t="e">
        <f>VLOOKUP(I1601,raw_OCM!B:C,2,0)</f>
        <v>#N/A</v>
      </c>
      <c r="D1601" t="e">
        <f t="shared" si="24"/>
        <v>#N/A</v>
      </c>
      <c r="E1601" s="27" t="e">
        <f>VLOOKUP(O1601,'user list'!A:B,2,0)</f>
        <v>#N/A</v>
      </c>
    </row>
    <row r="1602" spans="2:5" ht="14.4">
      <c r="B1602" s="27" t="e">
        <f>VLOOKUP(I1602,raw_OCM!B:C,2,0)</f>
        <v>#N/A</v>
      </c>
      <c r="D1602" t="e">
        <f t="shared" si="24"/>
        <v>#N/A</v>
      </c>
      <c r="E1602" s="27" t="e">
        <f>VLOOKUP(O1602,'user list'!A:B,2,0)</f>
        <v>#N/A</v>
      </c>
    </row>
    <row r="1603" spans="2:5" ht="14.4">
      <c r="B1603" s="27" t="e">
        <f>VLOOKUP(I1603,raw_OCM!B:C,2,0)</f>
        <v>#N/A</v>
      </c>
      <c r="D1603" t="e">
        <f t="shared" si="24"/>
        <v>#N/A</v>
      </c>
      <c r="E1603" s="27" t="e">
        <f>VLOOKUP(O1603,'user list'!A:B,2,0)</f>
        <v>#N/A</v>
      </c>
    </row>
    <row r="1604" spans="2:5" ht="14.4">
      <c r="B1604" s="27" t="e">
        <f>VLOOKUP(I1604,raw_OCM!B:C,2,0)</f>
        <v>#N/A</v>
      </c>
      <c r="D1604" t="e">
        <f t="shared" si="24"/>
        <v>#N/A</v>
      </c>
      <c r="E1604" s="27" t="e">
        <f>VLOOKUP(O1604,'user list'!A:B,2,0)</f>
        <v>#N/A</v>
      </c>
    </row>
    <row r="1605" spans="2:5" ht="14.4">
      <c r="B1605" s="27" t="e">
        <f>VLOOKUP(I1605,raw_OCM!B:C,2,0)</f>
        <v>#N/A</v>
      </c>
      <c r="D1605" t="e">
        <f t="shared" si="24"/>
        <v>#N/A</v>
      </c>
      <c r="E1605" s="27" t="e">
        <f>VLOOKUP(O1605,'user list'!A:B,2,0)</f>
        <v>#N/A</v>
      </c>
    </row>
    <row r="1606" spans="2:5" ht="14.4">
      <c r="B1606" s="27" t="e">
        <f>VLOOKUP(I1606,raw_OCM!B:C,2,0)</f>
        <v>#N/A</v>
      </c>
      <c r="D1606" t="e">
        <f t="shared" si="24"/>
        <v>#N/A</v>
      </c>
      <c r="E1606" s="27" t="e">
        <f>VLOOKUP(O1606,'user list'!A:B,2,0)</f>
        <v>#N/A</v>
      </c>
    </row>
    <row r="1607" spans="2:5" ht="14.4">
      <c r="B1607" s="27" t="e">
        <f>VLOOKUP(I1607,raw_OCM!B:C,2,0)</f>
        <v>#N/A</v>
      </c>
      <c r="D1607" t="e">
        <f t="shared" si="24"/>
        <v>#N/A</v>
      </c>
      <c r="E1607" s="27" t="e">
        <f>VLOOKUP(O1607,'user list'!A:B,2,0)</f>
        <v>#N/A</v>
      </c>
    </row>
    <row r="1608" spans="2:5" ht="14.4">
      <c r="B1608" s="27" t="e">
        <f>VLOOKUP(I1608,raw_OCM!B:C,2,0)</f>
        <v>#N/A</v>
      </c>
      <c r="D1608" t="e">
        <f t="shared" si="24"/>
        <v>#N/A</v>
      </c>
      <c r="E1608" s="27" t="e">
        <f>VLOOKUP(O1608,'user list'!A:B,2,0)</f>
        <v>#N/A</v>
      </c>
    </row>
    <row r="1609" spans="2:5" ht="14.4">
      <c r="B1609" s="27" t="e">
        <f>VLOOKUP(I1609,raw_OCM!B:C,2,0)</f>
        <v>#N/A</v>
      </c>
      <c r="D1609" t="e">
        <f t="shared" si="24"/>
        <v>#N/A</v>
      </c>
      <c r="E1609" s="27" t="e">
        <f>VLOOKUP(O1609,'user list'!A:B,2,0)</f>
        <v>#N/A</v>
      </c>
    </row>
    <row r="1610" spans="2:5" ht="14.4">
      <c r="B1610" s="27" t="e">
        <f>VLOOKUP(I1610,raw_OCM!B:C,2,0)</f>
        <v>#N/A</v>
      </c>
      <c r="D1610" t="e">
        <f t="shared" si="24"/>
        <v>#N/A</v>
      </c>
      <c r="E1610" s="27" t="e">
        <f>VLOOKUP(O1610,'user list'!A:B,2,0)</f>
        <v>#N/A</v>
      </c>
    </row>
    <row r="1611" spans="2:5" ht="14.4">
      <c r="B1611" s="27" t="e">
        <f>VLOOKUP(I1611,raw_OCM!B:C,2,0)</f>
        <v>#N/A</v>
      </c>
      <c r="D1611" t="e">
        <f t="shared" si="24"/>
        <v>#N/A</v>
      </c>
      <c r="E1611" s="27" t="e">
        <f>VLOOKUP(O1611,'user list'!A:B,2,0)</f>
        <v>#N/A</v>
      </c>
    </row>
    <row r="1612" spans="2:5" ht="14.4">
      <c r="B1612" s="27" t="e">
        <f>VLOOKUP(I1612,raw_OCM!B:C,2,0)</f>
        <v>#N/A</v>
      </c>
      <c r="D1612" t="e">
        <f t="shared" ref="D1612:D1675" si="25">IF(E1612="X",1)</f>
        <v>#N/A</v>
      </c>
      <c r="E1612" s="27" t="e">
        <f>VLOOKUP(O1612,'user list'!A:B,2,0)</f>
        <v>#N/A</v>
      </c>
    </row>
    <row r="1613" spans="2:5" ht="14.4">
      <c r="B1613" s="27" t="e">
        <f>VLOOKUP(I1613,raw_OCM!B:C,2,0)</f>
        <v>#N/A</v>
      </c>
      <c r="D1613" t="e">
        <f t="shared" si="25"/>
        <v>#N/A</v>
      </c>
      <c r="E1613" s="27" t="e">
        <f>VLOOKUP(O1613,'user list'!A:B,2,0)</f>
        <v>#N/A</v>
      </c>
    </row>
    <row r="1614" spans="2:5" ht="14.4">
      <c r="B1614" s="27" t="e">
        <f>VLOOKUP(I1614,raw_OCM!B:C,2,0)</f>
        <v>#N/A</v>
      </c>
      <c r="D1614" t="e">
        <f t="shared" si="25"/>
        <v>#N/A</v>
      </c>
      <c r="E1614" s="27" t="e">
        <f>VLOOKUP(O1614,'user list'!A:B,2,0)</f>
        <v>#N/A</v>
      </c>
    </row>
    <row r="1615" spans="2:5" ht="14.4">
      <c r="B1615" s="27" t="e">
        <f>VLOOKUP(I1615,raw_OCM!B:C,2,0)</f>
        <v>#N/A</v>
      </c>
      <c r="D1615" t="e">
        <f t="shared" si="25"/>
        <v>#N/A</v>
      </c>
      <c r="E1615" s="27" t="e">
        <f>VLOOKUP(O1615,'user list'!A:B,2,0)</f>
        <v>#N/A</v>
      </c>
    </row>
    <row r="1616" spans="2:5" ht="14.4">
      <c r="B1616" s="27" t="e">
        <f>VLOOKUP(I1616,raw_OCM!B:C,2,0)</f>
        <v>#N/A</v>
      </c>
      <c r="D1616" t="e">
        <f t="shared" si="25"/>
        <v>#N/A</v>
      </c>
      <c r="E1616" s="27" t="e">
        <f>VLOOKUP(O1616,'user list'!A:B,2,0)</f>
        <v>#N/A</v>
      </c>
    </row>
    <row r="1617" spans="2:5" ht="14.4">
      <c r="B1617" s="27" t="e">
        <f>VLOOKUP(I1617,raw_OCM!B:C,2,0)</f>
        <v>#N/A</v>
      </c>
      <c r="D1617" t="e">
        <f t="shared" si="25"/>
        <v>#N/A</v>
      </c>
      <c r="E1617" s="27" t="e">
        <f>VLOOKUP(O1617,'user list'!A:B,2,0)</f>
        <v>#N/A</v>
      </c>
    </row>
    <row r="1618" spans="2:5" ht="14.4">
      <c r="B1618" s="27" t="e">
        <f>VLOOKUP(I1618,raw_OCM!B:C,2,0)</f>
        <v>#N/A</v>
      </c>
      <c r="D1618" t="e">
        <f t="shared" si="25"/>
        <v>#N/A</v>
      </c>
      <c r="E1618" s="27" t="e">
        <f>VLOOKUP(O1618,'user list'!A:B,2,0)</f>
        <v>#N/A</v>
      </c>
    </row>
    <row r="1619" spans="2:5" ht="14.4">
      <c r="B1619" s="27" t="e">
        <f>VLOOKUP(I1619,raw_OCM!B:C,2,0)</f>
        <v>#N/A</v>
      </c>
      <c r="D1619" t="e">
        <f t="shared" si="25"/>
        <v>#N/A</v>
      </c>
      <c r="E1619" s="27" t="e">
        <f>VLOOKUP(O1619,'user list'!A:B,2,0)</f>
        <v>#N/A</v>
      </c>
    </row>
    <row r="1620" spans="2:5" ht="14.4">
      <c r="B1620" s="27" t="e">
        <f>VLOOKUP(I1620,raw_OCM!B:C,2,0)</f>
        <v>#N/A</v>
      </c>
      <c r="D1620" t="e">
        <f t="shared" si="25"/>
        <v>#N/A</v>
      </c>
      <c r="E1620" s="27" t="e">
        <f>VLOOKUP(O1620,'user list'!A:B,2,0)</f>
        <v>#N/A</v>
      </c>
    </row>
    <row r="1621" spans="2:5" ht="14.4">
      <c r="B1621" s="27" t="e">
        <f>VLOOKUP(I1621,raw_OCM!B:C,2,0)</f>
        <v>#N/A</v>
      </c>
      <c r="D1621" t="e">
        <f t="shared" si="25"/>
        <v>#N/A</v>
      </c>
      <c r="E1621" s="27" t="e">
        <f>VLOOKUP(O1621,'user list'!A:B,2,0)</f>
        <v>#N/A</v>
      </c>
    </row>
    <row r="1622" spans="2:5" ht="14.4">
      <c r="B1622" s="27" t="e">
        <f>VLOOKUP(I1622,raw_OCM!B:C,2,0)</f>
        <v>#N/A</v>
      </c>
      <c r="D1622" t="e">
        <f t="shared" si="25"/>
        <v>#N/A</v>
      </c>
      <c r="E1622" s="27" t="e">
        <f>VLOOKUP(O1622,'user list'!A:B,2,0)</f>
        <v>#N/A</v>
      </c>
    </row>
    <row r="1623" spans="2:5" ht="14.4">
      <c r="B1623" s="27" t="e">
        <f>VLOOKUP(I1623,raw_OCM!B:C,2,0)</f>
        <v>#N/A</v>
      </c>
      <c r="D1623" t="e">
        <f t="shared" si="25"/>
        <v>#N/A</v>
      </c>
      <c r="E1623" s="27" t="e">
        <f>VLOOKUP(O1623,'user list'!A:B,2,0)</f>
        <v>#N/A</v>
      </c>
    </row>
    <row r="1624" spans="2:5" ht="14.4">
      <c r="B1624" s="27" t="e">
        <f>VLOOKUP(I1624,raw_OCM!B:C,2,0)</f>
        <v>#N/A</v>
      </c>
      <c r="D1624" t="e">
        <f t="shared" si="25"/>
        <v>#N/A</v>
      </c>
      <c r="E1624" s="27" t="e">
        <f>VLOOKUP(O1624,'user list'!A:B,2,0)</f>
        <v>#N/A</v>
      </c>
    </row>
    <row r="1625" spans="2:5" ht="14.4">
      <c r="B1625" s="27" t="e">
        <f>VLOOKUP(I1625,raw_OCM!B:C,2,0)</f>
        <v>#N/A</v>
      </c>
      <c r="D1625" t="e">
        <f t="shared" si="25"/>
        <v>#N/A</v>
      </c>
      <c r="E1625" s="27" t="e">
        <f>VLOOKUP(O1625,'user list'!A:B,2,0)</f>
        <v>#N/A</v>
      </c>
    </row>
    <row r="1626" spans="2:5" ht="14.4">
      <c r="B1626" s="27" t="e">
        <f>VLOOKUP(I1626,raw_OCM!B:C,2,0)</f>
        <v>#N/A</v>
      </c>
      <c r="D1626" t="e">
        <f t="shared" si="25"/>
        <v>#N/A</v>
      </c>
      <c r="E1626" s="27" t="e">
        <f>VLOOKUP(O1626,'user list'!A:B,2,0)</f>
        <v>#N/A</v>
      </c>
    </row>
    <row r="1627" spans="2:5" ht="14.4">
      <c r="B1627" s="27" t="e">
        <f>VLOOKUP(I1627,raw_OCM!B:C,2,0)</f>
        <v>#N/A</v>
      </c>
      <c r="D1627" t="e">
        <f t="shared" si="25"/>
        <v>#N/A</v>
      </c>
      <c r="E1627" s="27" t="e">
        <f>VLOOKUP(O1627,'user list'!A:B,2,0)</f>
        <v>#N/A</v>
      </c>
    </row>
    <row r="1628" spans="2:5" ht="14.4">
      <c r="B1628" s="27" t="e">
        <f>VLOOKUP(I1628,raw_OCM!B:C,2,0)</f>
        <v>#N/A</v>
      </c>
      <c r="D1628" t="e">
        <f t="shared" si="25"/>
        <v>#N/A</v>
      </c>
      <c r="E1628" s="27" t="e">
        <f>VLOOKUP(O1628,'user list'!A:B,2,0)</f>
        <v>#N/A</v>
      </c>
    </row>
    <row r="1629" spans="2:5" ht="14.4">
      <c r="B1629" s="27" t="e">
        <f>VLOOKUP(I1629,raw_OCM!B:C,2,0)</f>
        <v>#N/A</v>
      </c>
      <c r="D1629" t="e">
        <f t="shared" si="25"/>
        <v>#N/A</v>
      </c>
      <c r="E1629" s="27" t="e">
        <f>VLOOKUP(O1629,'user list'!A:B,2,0)</f>
        <v>#N/A</v>
      </c>
    </row>
    <row r="1630" spans="2:5" ht="14.4">
      <c r="B1630" s="27" t="e">
        <f>VLOOKUP(I1630,raw_OCM!B:C,2,0)</f>
        <v>#N/A</v>
      </c>
      <c r="D1630" t="e">
        <f t="shared" si="25"/>
        <v>#N/A</v>
      </c>
      <c r="E1630" s="27" t="e">
        <f>VLOOKUP(O1630,'user list'!A:B,2,0)</f>
        <v>#N/A</v>
      </c>
    </row>
    <row r="1631" spans="2:5" ht="14.4">
      <c r="B1631" s="27" t="e">
        <f>VLOOKUP(I1631,raw_OCM!B:C,2,0)</f>
        <v>#N/A</v>
      </c>
      <c r="D1631" t="e">
        <f t="shared" si="25"/>
        <v>#N/A</v>
      </c>
      <c r="E1631" s="27" t="e">
        <f>VLOOKUP(O1631,'user list'!A:B,2,0)</f>
        <v>#N/A</v>
      </c>
    </row>
    <row r="1632" spans="2:5" ht="14.4">
      <c r="B1632" s="27" t="e">
        <f>VLOOKUP(I1632,raw_OCM!B:C,2,0)</f>
        <v>#N/A</v>
      </c>
      <c r="D1632" t="e">
        <f t="shared" si="25"/>
        <v>#N/A</v>
      </c>
      <c r="E1632" s="27" t="e">
        <f>VLOOKUP(O1632,'user list'!A:B,2,0)</f>
        <v>#N/A</v>
      </c>
    </row>
    <row r="1633" spans="2:5" ht="14.4">
      <c r="B1633" s="27" t="e">
        <f>VLOOKUP(I1633,raw_OCM!B:C,2,0)</f>
        <v>#N/A</v>
      </c>
      <c r="D1633" t="e">
        <f t="shared" si="25"/>
        <v>#N/A</v>
      </c>
      <c r="E1633" s="27" t="e">
        <f>VLOOKUP(O1633,'user list'!A:B,2,0)</f>
        <v>#N/A</v>
      </c>
    </row>
    <row r="1634" spans="2:5" ht="14.4">
      <c r="B1634" s="27" t="e">
        <f>VLOOKUP(I1634,raw_OCM!B:C,2,0)</f>
        <v>#N/A</v>
      </c>
      <c r="D1634" t="e">
        <f t="shared" si="25"/>
        <v>#N/A</v>
      </c>
      <c r="E1634" s="27" t="e">
        <f>VLOOKUP(O1634,'user list'!A:B,2,0)</f>
        <v>#N/A</v>
      </c>
    </row>
    <row r="1635" spans="2:5" ht="14.4">
      <c r="B1635" s="27" t="e">
        <f>VLOOKUP(I1635,raw_OCM!B:C,2,0)</f>
        <v>#N/A</v>
      </c>
      <c r="D1635" t="e">
        <f t="shared" si="25"/>
        <v>#N/A</v>
      </c>
      <c r="E1635" s="27" t="e">
        <f>VLOOKUP(O1635,'user list'!A:B,2,0)</f>
        <v>#N/A</v>
      </c>
    </row>
    <row r="1636" spans="2:5" ht="14.4">
      <c r="B1636" s="27" t="e">
        <f>VLOOKUP(I1636,raw_OCM!B:C,2,0)</f>
        <v>#N/A</v>
      </c>
      <c r="D1636" t="e">
        <f t="shared" si="25"/>
        <v>#N/A</v>
      </c>
      <c r="E1636" s="27" t="e">
        <f>VLOOKUP(O1636,'user list'!A:B,2,0)</f>
        <v>#N/A</v>
      </c>
    </row>
    <row r="1637" spans="2:5" ht="14.4">
      <c r="B1637" s="27" t="e">
        <f>VLOOKUP(I1637,raw_OCM!B:C,2,0)</f>
        <v>#N/A</v>
      </c>
      <c r="D1637" t="e">
        <f t="shared" si="25"/>
        <v>#N/A</v>
      </c>
      <c r="E1637" s="27" t="e">
        <f>VLOOKUP(O1637,'user list'!A:B,2,0)</f>
        <v>#N/A</v>
      </c>
    </row>
    <row r="1638" spans="2:5" ht="14.4">
      <c r="B1638" s="27" t="e">
        <f>VLOOKUP(I1638,raw_OCM!B:C,2,0)</f>
        <v>#N/A</v>
      </c>
      <c r="D1638" t="e">
        <f t="shared" si="25"/>
        <v>#N/A</v>
      </c>
      <c r="E1638" s="27" t="e">
        <f>VLOOKUP(O1638,'user list'!A:B,2,0)</f>
        <v>#N/A</v>
      </c>
    </row>
    <row r="1639" spans="2:5" ht="14.4">
      <c r="B1639" s="27" t="e">
        <f>VLOOKUP(I1639,raw_OCM!B:C,2,0)</f>
        <v>#N/A</v>
      </c>
      <c r="D1639" t="e">
        <f t="shared" si="25"/>
        <v>#N/A</v>
      </c>
      <c r="E1639" s="27" t="e">
        <f>VLOOKUP(O1639,'user list'!A:B,2,0)</f>
        <v>#N/A</v>
      </c>
    </row>
    <row r="1640" spans="2:5" ht="14.4">
      <c r="B1640" s="27" t="e">
        <f>VLOOKUP(I1640,raw_OCM!B:C,2,0)</f>
        <v>#N/A</v>
      </c>
      <c r="D1640" t="e">
        <f t="shared" si="25"/>
        <v>#N/A</v>
      </c>
      <c r="E1640" s="27" t="e">
        <f>VLOOKUP(O1640,'user list'!A:B,2,0)</f>
        <v>#N/A</v>
      </c>
    </row>
    <row r="1641" spans="2:5" ht="14.4">
      <c r="B1641" s="27" t="e">
        <f>VLOOKUP(I1641,raw_OCM!B:C,2,0)</f>
        <v>#N/A</v>
      </c>
      <c r="D1641" t="e">
        <f t="shared" si="25"/>
        <v>#N/A</v>
      </c>
      <c r="E1641" s="27" t="e">
        <f>VLOOKUP(O1641,'user list'!A:B,2,0)</f>
        <v>#N/A</v>
      </c>
    </row>
    <row r="1642" spans="2:5" ht="14.4">
      <c r="B1642" s="27" t="e">
        <f>VLOOKUP(I1642,raw_OCM!B:C,2,0)</f>
        <v>#N/A</v>
      </c>
      <c r="D1642" t="e">
        <f t="shared" si="25"/>
        <v>#N/A</v>
      </c>
      <c r="E1642" s="27" t="e">
        <f>VLOOKUP(O1642,'user list'!A:B,2,0)</f>
        <v>#N/A</v>
      </c>
    </row>
    <row r="1643" spans="2:5" ht="14.4">
      <c r="B1643" s="27" t="e">
        <f>VLOOKUP(I1643,raw_OCM!B:C,2,0)</f>
        <v>#N/A</v>
      </c>
      <c r="D1643" t="e">
        <f t="shared" si="25"/>
        <v>#N/A</v>
      </c>
      <c r="E1643" s="27" t="e">
        <f>VLOOKUP(O1643,'user list'!A:B,2,0)</f>
        <v>#N/A</v>
      </c>
    </row>
    <row r="1644" spans="2:5" ht="14.4">
      <c r="B1644" s="27" t="e">
        <f>VLOOKUP(I1644,raw_OCM!B:C,2,0)</f>
        <v>#N/A</v>
      </c>
      <c r="D1644" t="e">
        <f t="shared" si="25"/>
        <v>#N/A</v>
      </c>
      <c r="E1644" s="27" t="e">
        <f>VLOOKUP(O1644,'user list'!A:B,2,0)</f>
        <v>#N/A</v>
      </c>
    </row>
    <row r="1645" spans="2:5" ht="14.4">
      <c r="B1645" s="27" t="e">
        <f>VLOOKUP(I1645,raw_OCM!B:C,2,0)</f>
        <v>#N/A</v>
      </c>
      <c r="D1645" t="e">
        <f t="shared" si="25"/>
        <v>#N/A</v>
      </c>
      <c r="E1645" s="27" t="e">
        <f>VLOOKUP(O1645,'user list'!A:B,2,0)</f>
        <v>#N/A</v>
      </c>
    </row>
    <row r="1646" spans="2:5" ht="14.4">
      <c r="B1646" s="27" t="e">
        <f>VLOOKUP(I1646,raw_OCM!B:C,2,0)</f>
        <v>#N/A</v>
      </c>
      <c r="D1646" t="e">
        <f t="shared" si="25"/>
        <v>#N/A</v>
      </c>
      <c r="E1646" s="27" t="e">
        <f>VLOOKUP(O1646,'user list'!A:B,2,0)</f>
        <v>#N/A</v>
      </c>
    </row>
    <row r="1647" spans="2:5" ht="14.4">
      <c r="B1647" s="27" t="e">
        <f>VLOOKUP(I1647,raw_OCM!B:C,2,0)</f>
        <v>#N/A</v>
      </c>
      <c r="D1647" t="e">
        <f t="shared" si="25"/>
        <v>#N/A</v>
      </c>
      <c r="E1647" s="27" t="e">
        <f>VLOOKUP(O1647,'user list'!A:B,2,0)</f>
        <v>#N/A</v>
      </c>
    </row>
    <row r="1648" spans="2:5" ht="14.4">
      <c r="B1648" s="27" t="e">
        <f>VLOOKUP(I1648,raw_OCM!B:C,2,0)</f>
        <v>#N/A</v>
      </c>
      <c r="D1648" t="e">
        <f t="shared" si="25"/>
        <v>#N/A</v>
      </c>
      <c r="E1648" s="27" t="e">
        <f>VLOOKUP(O1648,'user list'!A:B,2,0)</f>
        <v>#N/A</v>
      </c>
    </row>
    <row r="1649" spans="2:5" ht="14.4">
      <c r="B1649" s="27" t="e">
        <f>VLOOKUP(I1649,raw_OCM!B:C,2,0)</f>
        <v>#N/A</v>
      </c>
      <c r="D1649" t="e">
        <f t="shared" si="25"/>
        <v>#N/A</v>
      </c>
      <c r="E1649" s="27" t="e">
        <f>VLOOKUP(O1649,'user list'!A:B,2,0)</f>
        <v>#N/A</v>
      </c>
    </row>
    <row r="1650" spans="2:5" ht="14.4">
      <c r="B1650" s="27" t="e">
        <f>VLOOKUP(I1650,raw_OCM!B:C,2,0)</f>
        <v>#N/A</v>
      </c>
      <c r="D1650" t="e">
        <f t="shared" si="25"/>
        <v>#N/A</v>
      </c>
      <c r="E1650" s="27" t="e">
        <f>VLOOKUP(O1650,'user list'!A:B,2,0)</f>
        <v>#N/A</v>
      </c>
    </row>
    <row r="1651" spans="2:5" ht="14.4">
      <c r="B1651" s="27" t="e">
        <f>VLOOKUP(I1651,raw_OCM!B:C,2,0)</f>
        <v>#N/A</v>
      </c>
      <c r="D1651" t="e">
        <f t="shared" si="25"/>
        <v>#N/A</v>
      </c>
      <c r="E1651" s="27" t="e">
        <f>VLOOKUP(O1651,'user list'!A:B,2,0)</f>
        <v>#N/A</v>
      </c>
    </row>
    <row r="1652" spans="2:5" ht="14.4">
      <c r="B1652" s="27" t="e">
        <f>VLOOKUP(I1652,raw_OCM!B:C,2,0)</f>
        <v>#N/A</v>
      </c>
      <c r="D1652" t="e">
        <f t="shared" si="25"/>
        <v>#N/A</v>
      </c>
      <c r="E1652" s="27" t="e">
        <f>VLOOKUP(O1652,'user list'!A:B,2,0)</f>
        <v>#N/A</v>
      </c>
    </row>
    <row r="1653" spans="2:5" ht="14.4">
      <c r="B1653" s="27" t="e">
        <f>VLOOKUP(I1653,raw_OCM!B:C,2,0)</f>
        <v>#N/A</v>
      </c>
      <c r="D1653" t="e">
        <f t="shared" si="25"/>
        <v>#N/A</v>
      </c>
      <c r="E1653" s="27" t="e">
        <f>VLOOKUP(O1653,'user list'!A:B,2,0)</f>
        <v>#N/A</v>
      </c>
    </row>
    <row r="1654" spans="2:5" ht="14.4">
      <c r="B1654" s="27" t="e">
        <f>VLOOKUP(I1654,raw_OCM!B:C,2,0)</f>
        <v>#N/A</v>
      </c>
      <c r="D1654" t="e">
        <f t="shared" si="25"/>
        <v>#N/A</v>
      </c>
      <c r="E1654" s="27" t="e">
        <f>VLOOKUP(O1654,'user list'!A:B,2,0)</f>
        <v>#N/A</v>
      </c>
    </row>
    <row r="1655" spans="2:5" ht="14.4">
      <c r="B1655" s="27" t="e">
        <f>VLOOKUP(I1655,raw_OCM!B:C,2,0)</f>
        <v>#N/A</v>
      </c>
      <c r="D1655" t="e">
        <f t="shared" si="25"/>
        <v>#N/A</v>
      </c>
      <c r="E1655" s="27" t="e">
        <f>VLOOKUP(O1655,'user list'!A:B,2,0)</f>
        <v>#N/A</v>
      </c>
    </row>
    <row r="1656" spans="2:5" ht="14.4">
      <c r="B1656" s="27" t="e">
        <f>VLOOKUP(I1656,raw_OCM!B:C,2,0)</f>
        <v>#N/A</v>
      </c>
      <c r="D1656" t="e">
        <f t="shared" si="25"/>
        <v>#N/A</v>
      </c>
      <c r="E1656" s="27" t="e">
        <f>VLOOKUP(O1656,'user list'!A:B,2,0)</f>
        <v>#N/A</v>
      </c>
    </row>
    <row r="1657" spans="2:5" ht="14.4">
      <c r="B1657" s="27" t="e">
        <f>VLOOKUP(I1657,raw_OCM!B:C,2,0)</f>
        <v>#N/A</v>
      </c>
      <c r="D1657" t="e">
        <f t="shared" si="25"/>
        <v>#N/A</v>
      </c>
      <c r="E1657" s="27" t="e">
        <f>VLOOKUP(O1657,'user list'!A:B,2,0)</f>
        <v>#N/A</v>
      </c>
    </row>
    <row r="1658" spans="2:5" ht="14.4">
      <c r="B1658" s="27" t="e">
        <f>VLOOKUP(I1658,raw_OCM!B:C,2,0)</f>
        <v>#N/A</v>
      </c>
      <c r="D1658" t="e">
        <f t="shared" si="25"/>
        <v>#N/A</v>
      </c>
      <c r="E1658" s="27" t="e">
        <f>VLOOKUP(O1658,'user list'!A:B,2,0)</f>
        <v>#N/A</v>
      </c>
    </row>
    <row r="1659" spans="2:5" ht="14.4">
      <c r="B1659" s="27" t="e">
        <f>VLOOKUP(I1659,raw_OCM!B:C,2,0)</f>
        <v>#N/A</v>
      </c>
      <c r="D1659" t="e">
        <f t="shared" si="25"/>
        <v>#N/A</v>
      </c>
      <c r="E1659" s="27" t="e">
        <f>VLOOKUP(O1659,'user list'!A:B,2,0)</f>
        <v>#N/A</v>
      </c>
    </row>
    <row r="1660" spans="2:5" ht="14.4">
      <c r="B1660" s="27" t="e">
        <f>VLOOKUP(I1660,raw_OCM!B:C,2,0)</f>
        <v>#N/A</v>
      </c>
      <c r="D1660" t="e">
        <f t="shared" si="25"/>
        <v>#N/A</v>
      </c>
      <c r="E1660" s="27" t="e">
        <f>VLOOKUP(O1660,'user list'!A:B,2,0)</f>
        <v>#N/A</v>
      </c>
    </row>
    <row r="1661" spans="2:5" ht="14.4">
      <c r="B1661" s="27" t="e">
        <f>VLOOKUP(I1661,raw_OCM!B:C,2,0)</f>
        <v>#N/A</v>
      </c>
      <c r="D1661" t="e">
        <f t="shared" si="25"/>
        <v>#N/A</v>
      </c>
      <c r="E1661" s="27" t="e">
        <f>VLOOKUP(O1661,'user list'!A:B,2,0)</f>
        <v>#N/A</v>
      </c>
    </row>
    <row r="1662" spans="2:5" ht="14.4">
      <c r="B1662" s="27" t="e">
        <f>VLOOKUP(I1662,raw_OCM!B:C,2,0)</f>
        <v>#N/A</v>
      </c>
      <c r="D1662" t="e">
        <f t="shared" si="25"/>
        <v>#N/A</v>
      </c>
      <c r="E1662" s="27" t="e">
        <f>VLOOKUP(O1662,'user list'!A:B,2,0)</f>
        <v>#N/A</v>
      </c>
    </row>
    <row r="1663" spans="2:5" ht="14.4">
      <c r="B1663" s="27" t="e">
        <f>VLOOKUP(I1663,raw_OCM!B:C,2,0)</f>
        <v>#N/A</v>
      </c>
      <c r="D1663" t="e">
        <f t="shared" si="25"/>
        <v>#N/A</v>
      </c>
      <c r="E1663" s="27" t="e">
        <f>VLOOKUP(O1663,'user list'!A:B,2,0)</f>
        <v>#N/A</v>
      </c>
    </row>
    <row r="1664" spans="2:5" ht="14.4">
      <c r="B1664" s="27" t="e">
        <f>VLOOKUP(I1664,raw_OCM!B:C,2,0)</f>
        <v>#N/A</v>
      </c>
      <c r="D1664" t="e">
        <f t="shared" si="25"/>
        <v>#N/A</v>
      </c>
      <c r="E1664" s="27" t="e">
        <f>VLOOKUP(O1664,'user list'!A:B,2,0)</f>
        <v>#N/A</v>
      </c>
    </row>
    <row r="1665" spans="2:5" ht="14.4">
      <c r="B1665" s="27" t="e">
        <f>VLOOKUP(I1665,raw_OCM!B:C,2,0)</f>
        <v>#N/A</v>
      </c>
      <c r="D1665" t="e">
        <f t="shared" si="25"/>
        <v>#N/A</v>
      </c>
      <c r="E1665" s="27" t="e">
        <f>VLOOKUP(O1665,'user list'!A:B,2,0)</f>
        <v>#N/A</v>
      </c>
    </row>
    <row r="1666" spans="2:5" ht="14.4">
      <c r="B1666" s="27" t="e">
        <f>VLOOKUP(I1666,raw_OCM!B:C,2,0)</f>
        <v>#N/A</v>
      </c>
      <c r="D1666" t="e">
        <f t="shared" si="25"/>
        <v>#N/A</v>
      </c>
      <c r="E1666" s="27" t="e">
        <f>VLOOKUP(O1666,'user list'!A:B,2,0)</f>
        <v>#N/A</v>
      </c>
    </row>
    <row r="1667" spans="2:5" ht="14.4">
      <c r="B1667" s="27" t="e">
        <f>VLOOKUP(I1667,raw_OCM!B:C,2,0)</f>
        <v>#N/A</v>
      </c>
      <c r="D1667" t="e">
        <f t="shared" si="25"/>
        <v>#N/A</v>
      </c>
      <c r="E1667" s="27" t="e">
        <f>VLOOKUP(O1667,'user list'!A:B,2,0)</f>
        <v>#N/A</v>
      </c>
    </row>
    <row r="1668" spans="2:5" ht="14.4">
      <c r="B1668" s="27" t="e">
        <f>VLOOKUP(I1668,raw_OCM!B:C,2,0)</f>
        <v>#N/A</v>
      </c>
      <c r="D1668" t="e">
        <f t="shared" si="25"/>
        <v>#N/A</v>
      </c>
      <c r="E1668" s="27" t="e">
        <f>VLOOKUP(O1668,'user list'!A:B,2,0)</f>
        <v>#N/A</v>
      </c>
    </row>
    <row r="1669" spans="2:5" ht="14.4">
      <c r="B1669" s="27" t="e">
        <f>VLOOKUP(I1669,raw_OCM!B:C,2,0)</f>
        <v>#N/A</v>
      </c>
      <c r="D1669" t="e">
        <f t="shared" si="25"/>
        <v>#N/A</v>
      </c>
      <c r="E1669" s="27" t="e">
        <f>VLOOKUP(O1669,'user list'!A:B,2,0)</f>
        <v>#N/A</v>
      </c>
    </row>
    <row r="1670" spans="2:5" ht="14.4">
      <c r="B1670" s="27" t="e">
        <f>VLOOKUP(I1670,raw_OCM!B:C,2,0)</f>
        <v>#N/A</v>
      </c>
      <c r="D1670" t="e">
        <f t="shared" si="25"/>
        <v>#N/A</v>
      </c>
      <c r="E1670" s="27" t="e">
        <f>VLOOKUP(O1670,'user list'!A:B,2,0)</f>
        <v>#N/A</v>
      </c>
    </row>
    <row r="1671" spans="2:5" ht="14.4">
      <c r="B1671" s="27" t="e">
        <f>VLOOKUP(I1671,raw_OCM!B:C,2,0)</f>
        <v>#N/A</v>
      </c>
      <c r="D1671" t="e">
        <f t="shared" si="25"/>
        <v>#N/A</v>
      </c>
      <c r="E1671" s="27" t="e">
        <f>VLOOKUP(O1671,'user list'!A:B,2,0)</f>
        <v>#N/A</v>
      </c>
    </row>
    <row r="1672" spans="2:5" ht="14.4">
      <c r="B1672" s="27" t="e">
        <f>VLOOKUP(I1672,raw_OCM!B:C,2,0)</f>
        <v>#N/A</v>
      </c>
      <c r="D1672" t="e">
        <f t="shared" si="25"/>
        <v>#N/A</v>
      </c>
      <c r="E1672" s="27" t="e">
        <f>VLOOKUP(O1672,'user list'!A:B,2,0)</f>
        <v>#N/A</v>
      </c>
    </row>
    <row r="1673" spans="2:5" ht="14.4">
      <c r="B1673" s="27" t="e">
        <f>VLOOKUP(I1673,raw_OCM!B:C,2,0)</f>
        <v>#N/A</v>
      </c>
      <c r="D1673" t="e">
        <f t="shared" si="25"/>
        <v>#N/A</v>
      </c>
      <c r="E1673" s="27" t="e">
        <f>VLOOKUP(O1673,'user list'!A:B,2,0)</f>
        <v>#N/A</v>
      </c>
    </row>
    <row r="1674" spans="2:5" ht="14.4">
      <c r="B1674" s="27" t="e">
        <f>VLOOKUP(I1674,raw_OCM!B:C,2,0)</f>
        <v>#N/A</v>
      </c>
      <c r="D1674" t="e">
        <f t="shared" si="25"/>
        <v>#N/A</v>
      </c>
      <c r="E1674" s="27" t="e">
        <f>VLOOKUP(O1674,'user list'!A:B,2,0)</f>
        <v>#N/A</v>
      </c>
    </row>
    <row r="1675" spans="2:5" ht="14.4">
      <c r="B1675" s="27" t="e">
        <f>VLOOKUP(I1675,raw_OCM!B:C,2,0)</f>
        <v>#N/A</v>
      </c>
      <c r="D1675" t="e">
        <f t="shared" si="25"/>
        <v>#N/A</v>
      </c>
      <c r="E1675" s="27" t="e">
        <f>VLOOKUP(O1675,'user list'!A:B,2,0)</f>
        <v>#N/A</v>
      </c>
    </row>
    <row r="1676" spans="2:5" ht="14.4">
      <c r="B1676" s="27" t="e">
        <f>VLOOKUP(I1676,raw_OCM!B:C,2,0)</f>
        <v>#N/A</v>
      </c>
      <c r="D1676" t="e">
        <f t="shared" ref="D1676:D1739" si="26">IF(E1676="X",1)</f>
        <v>#N/A</v>
      </c>
      <c r="E1676" s="27" t="e">
        <f>VLOOKUP(O1676,'user list'!A:B,2,0)</f>
        <v>#N/A</v>
      </c>
    </row>
    <row r="1677" spans="2:5" ht="14.4">
      <c r="B1677" s="27" t="e">
        <f>VLOOKUP(I1677,raw_OCM!B:C,2,0)</f>
        <v>#N/A</v>
      </c>
      <c r="D1677" t="e">
        <f t="shared" si="26"/>
        <v>#N/A</v>
      </c>
      <c r="E1677" s="27" t="e">
        <f>VLOOKUP(O1677,'user list'!A:B,2,0)</f>
        <v>#N/A</v>
      </c>
    </row>
    <row r="1678" spans="2:5" ht="14.4">
      <c r="B1678" s="27" t="e">
        <f>VLOOKUP(I1678,raw_OCM!B:C,2,0)</f>
        <v>#N/A</v>
      </c>
      <c r="D1678" t="e">
        <f t="shared" si="26"/>
        <v>#N/A</v>
      </c>
      <c r="E1678" s="27" t="e">
        <f>VLOOKUP(O1678,'user list'!A:B,2,0)</f>
        <v>#N/A</v>
      </c>
    </row>
    <row r="1679" spans="2:5" ht="14.4">
      <c r="B1679" s="27" t="e">
        <f>VLOOKUP(I1679,raw_OCM!B:C,2,0)</f>
        <v>#N/A</v>
      </c>
      <c r="D1679" t="e">
        <f t="shared" si="26"/>
        <v>#N/A</v>
      </c>
      <c r="E1679" s="27" t="e">
        <f>VLOOKUP(O1679,'user list'!A:B,2,0)</f>
        <v>#N/A</v>
      </c>
    </row>
    <row r="1680" spans="2:5" ht="14.4">
      <c r="B1680" s="27" t="e">
        <f>VLOOKUP(I1680,raw_OCM!B:C,2,0)</f>
        <v>#N/A</v>
      </c>
      <c r="D1680" t="e">
        <f t="shared" si="26"/>
        <v>#N/A</v>
      </c>
      <c r="E1680" s="27" t="e">
        <f>VLOOKUP(O1680,'user list'!A:B,2,0)</f>
        <v>#N/A</v>
      </c>
    </row>
    <row r="1681" spans="2:5" ht="14.4">
      <c r="B1681" s="27" t="e">
        <f>VLOOKUP(I1681,raw_OCM!B:C,2,0)</f>
        <v>#N/A</v>
      </c>
      <c r="D1681" t="e">
        <f t="shared" si="26"/>
        <v>#N/A</v>
      </c>
      <c r="E1681" s="27" t="e">
        <f>VLOOKUP(O1681,'user list'!A:B,2,0)</f>
        <v>#N/A</v>
      </c>
    </row>
    <row r="1682" spans="2:5" ht="14.4">
      <c r="B1682" s="27" t="e">
        <f>VLOOKUP(I1682,raw_OCM!B:C,2,0)</f>
        <v>#N/A</v>
      </c>
      <c r="D1682" t="e">
        <f t="shared" si="26"/>
        <v>#N/A</v>
      </c>
      <c r="E1682" s="27" t="e">
        <f>VLOOKUP(O1682,'user list'!A:B,2,0)</f>
        <v>#N/A</v>
      </c>
    </row>
    <row r="1683" spans="2:5" ht="14.4">
      <c r="B1683" s="27" t="e">
        <f>VLOOKUP(I1683,raw_OCM!B:C,2,0)</f>
        <v>#N/A</v>
      </c>
      <c r="D1683" t="e">
        <f t="shared" si="26"/>
        <v>#N/A</v>
      </c>
      <c r="E1683" s="27" t="e">
        <f>VLOOKUP(O1683,'user list'!A:B,2,0)</f>
        <v>#N/A</v>
      </c>
    </row>
    <row r="1684" spans="2:5" ht="14.4">
      <c r="B1684" s="27" t="e">
        <f>VLOOKUP(I1684,raw_OCM!B:C,2,0)</f>
        <v>#N/A</v>
      </c>
      <c r="D1684" t="e">
        <f t="shared" si="26"/>
        <v>#N/A</v>
      </c>
      <c r="E1684" s="27" t="e">
        <f>VLOOKUP(O1684,'user list'!A:B,2,0)</f>
        <v>#N/A</v>
      </c>
    </row>
    <row r="1685" spans="2:5" ht="14.4">
      <c r="B1685" s="27" t="e">
        <f>VLOOKUP(I1685,raw_OCM!B:C,2,0)</f>
        <v>#N/A</v>
      </c>
      <c r="D1685" t="e">
        <f t="shared" si="26"/>
        <v>#N/A</v>
      </c>
      <c r="E1685" s="27" t="e">
        <f>VLOOKUP(O1685,'user list'!A:B,2,0)</f>
        <v>#N/A</v>
      </c>
    </row>
    <row r="1686" spans="2:5" ht="14.4">
      <c r="B1686" s="27" t="e">
        <f>VLOOKUP(I1686,raw_OCM!B:C,2,0)</f>
        <v>#N/A</v>
      </c>
      <c r="D1686" t="e">
        <f t="shared" si="26"/>
        <v>#N/A</v>
      </c>
      <c r="E1686" s="27" t="e">
        <f>VLOOKUP(O1686,'user list'!A:B,2,0)</f>
        <v>#N/A</v>
      </c>
    </row>
    <row r="1687" spans="2:5" ht="14.4">
      <c r="B1687" s="27" t="e">
        <f>VLOOKUP(I1687,raw_OCM!B:C,2,0)</f>
        <v>#N/A</v>
      </c>
      <c r="D1687" t="e">
        <f t="shared" si="26"/>
        <v>#N/A</v>
      </c>
      <c r="E1687" s="27" t="e">
        <f>VLOOKUP(O1687,'user list'!A:B,2,0)</f>
        <v>#N/A</v>
      </c>
    </row>
    <row r="1688" spans="2:5" ht="14.4">
      <c r="B1688" s="27" t="e">
        <f>VLOOKUP(I1688,raw_OCM!B:C,2,0)</f>
        <v>#N/A</v>
      </c>
      <c r="D1688" t="e">
        <f t="shared" si="26"/>
        <v>#N/A</v>
      </c>
      <c r="E1688" s="27" t="e">
        <f>VLOOKUP(O1688,'user list'!A:B,2,0)</f>
        <v>#N/A</v>
      </c>
    </row>
    <row r="1689" spans="2:5" ht="14.4">
      <c r="B1689" s="27" t="e">
        <f>VLOOKUP(I1689,raw_OCM!B:C,2,0)</f>
        <v>#N/A</v>
      </c>
      <c r="D1689" t="e">
        <f t="shared" si="26"/>
        <v>#N/A</v>
      </c>
      <c r="E1689" s="27" t="e">
        <f>VLOOKUP(O1689,'user list'!A:B,2,0)</f>
        <v>#N/A</v>
      </c>
    </row>
    <row r="1690" spans="2:5" ht="14.4">
      <c r="B1690" s="27" t="e">
        <f>VLOOKUP(I1690,raw_OCM!B:C,2,0)</f>
        <v>#N/A</v>
      </c>
      <c r="D1690" t="e">
        <f t="shared" si="26"/>
        <v>#N/A</v>
      </c>
      <c r="E1690" s="27" t="e">
        <f>VLOOKUP(O1690,'user list'!A:B,2,0)</f>
        <v>#N/A</v>
      </c>
    </row>
    <row r="1691" spans="2:5" ht="14.4">
      <c r="B1691" s="27" t="e">
        <f>VLOOKUP(I1691,raw_OCM!B:C,2,0)</f>
        <v>#N/A</v>
      </c>
      <c r="D1691" t="e">
        <f t="shared" si="26"/>
        <v>#N/A</v>
      </c>
      <c r="E1691" s="27" t="e">
        <f>VLOOKUP(O1691,'user list'!A:B,2,0)</f>
        <v>#N/A</v>
      </c>
    </row>
    <row r="1692" spans="2:5" ht="14.4">
      <c r="B1692" s="27" t="e">
        <f>VLOOKUP(I1692,raw_OCM!B:C,2,0)</f>
        <v>#N/A</v>
      </c>
      <c r="D1692" t="e">
        <f t="shared" si="26"/>
        <v>#N/A</v>
      </c>
      <c r="E1692" s="27" t="e">
        <f>VLOOKUP(O1692,'user list'!A:B,2,0)</f>
        <v>#N/A</v>
      </c>
    </row>
    <row r="1693" spans="2:5" ht="14.4">
      <c r="B1693" s="27" t="e">
        <f>VLOOKUP(I1693,raw_OCM!B:C,2,0)</f>
        <v>#N/A</v>
      </c>
      <c r="D1693" t="e">
        <f t="shared" si="26"/>
        <v>#N/A</v>
      </c>
      <c r="E1693" s="27" t="e">
        <f>VLOOKUP(O1693,'user list'!A:B,2,0)</f>
        <v>#N/A</v>
      </c>
    </row>
    <row r="1694" spans="2:5" ht="14.4">
      <c r="B1694" s="27" t="e">
        <f>VLOOKUP(I1694,raw_OCM!B:C,2,0)</f>
        <v>#N/A</v>
      </c>
      <c r="D1694" t="e">
        <f t="shared" si="26"/>
        <v>#N/A</v>
      </c>
      <c r="E1694" s="27" t="e">
        <f>VLOOKUP(O1694,'user list'!A:B,2,0)</f>
        <v>#N/A</v>
      </c>
    </row>
    <row r="1695" spans="2:5" ht="14.4">
      <c r="B1695" s="27" t="e">
        <f>VLOOKUP(I1695,raw_OCM!B:C,2,0)</f>
        <v>#N/A</v>
      </c>
      <c r="D1695" t="e">
        <f t="shared" si="26"/>
        <v>#N/A</v>
      </c>
      <c r="E1695" s="27" t="e">
        <f>VLOOKUP(O1695,'user list'!A:B,2,0)</f>
        <v>#N/A</v>
      </c>
    </row>
    <row r="1696" spans="2:5" ht="14.4">
      <c r="B1696" s="27" t="e">
        <f>VLOOKUP(I1696,raw_OCM!B:C,2,0)</f>
        <v>#N/A</v>
      </c>
      <c r="D1696" t="e">
        <f t="shared" si="26"/>
        <v>#N/A</v>
      </c>
      <c r="E1696" s="27" t="e">
        <f>VLOOKUP(O1696,'user list'!A:B,2,0)</f>
        <v>#N/A</v>
      </c>
    </row>
    <row r="1697" spans="2:5" ht="14.4">
      <c r="B1697" s="27" t="e">
        <f>VLOOKUP(I1697,raw_OCM!B:C,2,0)</f>
        <v>#N/A</v>
      </c>
      <c r="D1697" t="e">
        <f t="shared" si="26"/>
        <v>#N/A</v>
      </c>
      <c r="E1697" s="27" t="e">
        <f>VLOOKUP(O1697,'user list'!A:B,2,0)</f>
        <v>#N/A</v>
      </c>
    </row>
    <row r="1698" spans="2:5" ht="14.4">
      <c r="B1698" s="27" t="e">
        <f>VLOOKUP(I1698,raw_OCM!B:C,2,0)</f>
        <v>#N/A</v>
      </c>
      <c r="D1698" t="e">
        <f t="shared" si="26"/>
        <v>#N/A</v>
      </c>
      <c r="E1698" s="27" t="e">
        <f>VLOOKUP(O1698,'user list'!A:B,2,0)</f>
        <v>#N/A</v>
      </c>
    </row>
    <row r="1699" spans="2:5" ht="14.4">
      <c r="B1699" s="27" t="e">
        <f>VLOOKUP(I1699,raw_OCM!B:C,2,0)</f>
        <v>#N/A</v>
      </c>
      <c r="D1699" t="e">
        <f t="shared" si="26"/>
        <v>#N/A</v>
      </c>
      <c r="E1699" s="27" t="e">
        <f>VLOOKUP(O1699,'user list'!A:B,2,0)</f>
        <v>#N/A</v>
      </c>
    </row>
    <row r="1700" spans="2:5" ht="14.4">
      <c r="B1700" s="27" t="e">
        <f>VLOOKUP(I1700,raw_OCM!B:C,2,0)</f>
        <v>#N/A</v>
      </c>
      <c r="D1700" t="e">
        <f t="shared" si="26"/>
        <v>#N/A</v>
      </c>
      <c r="E1700" s="27" t="e">
        <f>VLOOKUP(O1700,'user list'!A:B,2,0)</f>
        <v>#N/A</v>
      </c>
    </row>
    <row r="1701" spans="2:5" ht="14.4">
      <c r="B1701" s="27" t="e">
        <f>VLOOKUP(I1701,raw_OCM!B:C,2,0)</f>
        <v>#N/A</v>
      </c>
      <c r="D1701" t="e">
        <f t="shared" si="26"/>
        <v>#N/A</v>
      </c>
      <c r="E1701" s="27" t="e">
        <f>VLOOKUP(O1701,'user list'!A:B,2,0)</f>
        <v>#N/A</v>
      </c>
    </row>
    <row r="1702" spans="2:5" ht="14.4">
      <c r="B1702" s="27" t="e">
        <f>VLOOKUP(I1702,raw_OCM!B:C,2,0)</f>
        <v>#N/A</v>
      </c>
      <c r="D1702" t="e">
        <f t="shared" si="26"/>
        <v>#N/A</v>
      </c>
      <c r="E1702" s="27" t="e">
        <f>VLOOKUP(O1702,'user list'!A:B,2,0)</f>
        <v>#N/A</v>
      </c>
    </row>
    <row r="1703" spans="2:5" ht="14.4">
      <c r="B1703" s="27" t="e">
        <f>VLOOKUP(I1703,raw_OCM!B:C,2,0)</f>
        <v>#N/A</v>
      </c>
      <c r="D1703" t="e">
        <f t="shared" si="26"/>
        <v>#N/A</v>
      </c>
      <c r="E1703" s="27" t="e">
        <f>VLOOKUP(O1703,'user list'!A:B,2,0)</f>
        <v>#N/A</v>
      </c>
    </row>
    <row r="1704" spans="2:5" ht="14.4">
      <c r="B1704" s="27" t="e">
        <f>VLOOKUP(I1704,raw_OCM!B:C,2,0)</f>
        <v>#N/A</v>
      </c>
      <c r="D1704" t="e">
        <f t="shared" si="26"/>
        <v>#N/A</v>
      </c>
      <c r="E1704" s="27" t="e">
        <f>VLOOKUP(O1704,'user list'!A:B,2,0)</f>
        <v>#N/A</v>
      </c>
    </row>
    <row r="1705" spans="2:5" ht="14.4">
      <c r="B1705" s="27" t="e">
        <f>VLOOKUP(I1705,raw_OCM!B:C,2,0)</f>
        <v>#N/A</v>
      </c>
      <c r="D1705" t="e">
        <f t="shared" si="26"/>
        <v>#N/A</v>
      </c>
      <c r="E1705" s="27" t="e">
        <f>VLOOKUP(O1705,'user list'!A:B,2,0)</f>
        <v>#N/A</v>
      </c>
    </row>
    <row r="1706" spans="2:5" ht="14.4">
      <c r="B1706" s="27" t="e">
        <f>VLOOKUP(I1706,raw_OCM!B:C,2,0)</f>
        <v>#N/A</v>
      </c>
      <c r="D1706" t="e">
        <f t="shared" si="26"/>
        <v>#N/A</v>
      </c>
      <c r="E1706" s="27" t="e">
        <f>VLOOKUP(O1706,'user list'!A:B,2,0)</f>
        <v>#N/A</v>
      </c>
    </row>
    <row r="1707" spans="2:5" ht="14.4">
      <c r="B1707" s="27" t="e">
        <f>VLOOKUP(I1707,raw_OCM!B:C,2,0)</f>
        <v>#N/A</v>
      </c>
      <c r="D1707" t="e">
        <f t="shared" si="26"/>
        <v>#N/A</v>
      </c>
      <c r="E1707" s="27" t="e">
        <f>VLOOKUP(O1707,'user list'!A:B,2,0)</f>
        <v>#N/A</v>
      </c>
    </row>
    <row r="1708" spans="2:5" ht="14.4">
      <c r="B1708" s="27" t="e">
        <f>VLOOKUP(I1708,raw_OCM!B:C,2,0)</f>
        <v>#N/A</v>
      </c>
      <c r="D1708" t="e">
        <f t="shared" si="26"/>
        <v>#N/A</v>
      </c>
      <c r="E1708" s="27" t="e">
        <f>VLOOKUP(O1708,'user list'!A:B,2,0)</f>
        <v>#N/A</v>
      </c>
    </row>
    <row r="1709" spans="2:5" ht="14.4">
      <c r="B1709" s="27" t="e">
        <f>VLOOKUP(I1709,raw_OCM!B:C,2,0)</f>
        <v>#N/A</v>
      </c>
      <c r="D1709" t="e">
        <f t="shared" si="26"/>
        <v>#N/A</v>
      </c>
      <c r="E1709" s="27" t="e">
        <f>VLOOKUP(O1709,'user list'!A:B,2,0)</f>
        <v>#N/A</v>
      </c>
    </row>
    <row r="1710" spans="2:5" ht="14.4">
      <c r="B1710" s="27" t="e">
        <f>VLOOKUP(I1710,raw_OCM!B:C,2,0)</f>
        <v>#N/A</v>
      </c>
      <c r="D1710" t="e">
        <f t="shared" si="26"/>
        <v>#N/A</v>
      </c>
      <c r="E1710" s="27" t="e">
        <f>VLOOKUP(O1710,'user list'!A:B,2,0)</f>
        <v>#N/A</v>
      </c>
    </row>
    <row r="1711" spans="2:5" ht="14.4">
      <c r="B1711" s="27" t="e">
        <f>VLOOKUP(I1711,raw_OCM!B:C,2,0)</f>
        <v>#N/A</v>
      </c>
      <c r="D1711" t="e">
        <f t="shared" si="26"/>
        <v>#N/A</v>
      </c>
      <c r="E1711" s="27" t="e">
        <f>VLOOKUP(O1711,'user list'!A:B,2,0)</f>
        <v>#N/A</v>
      </c>
    </row>
    <row r="1712" spans="2:5" ht="14.4">
      <c r="B1712" s="27" t="e">
        <f>VLOOKUP(I1712,raw_OCM!B:C,2,0)</f>
        <v>#N/A</v>
      </c>
      <c r="D1712" t="e">
        <f t="shared" si="26"/>
        <v>#N/A</v>
      </c>
      <c r="E1712" s="27" t="e">
        <f>VLOOKUP(O1712,'user list'!A:B,2,0)</f>
        <v>#N/A</v>
      </c>
    </row>
    <row r="1713" spans="2:5" ht="14.4">
      <c r="B1713" s="27" t="e">
        <f>VLOOKUP(I1713,raw_OCM!B:C,2,0)</f>
        <v>#N/A</v>
      </c>
      <c r="D1713" t="e">
        <f t="shared" si="26"/>
        <v>#N/A</v>
      </c>
      <c r="E1713" s="27" t="e">
        <f>VLOOKUP(O1713,'user list'!A:B,2,0)</f>
        <v>#N/A</v>
      </c>
    </row>
    <row r="1714" spans="2:5" ht="14.4">
      <c r="B1714" s="27" t="e">
        <f>VLOOKUP(I1714,raw_OCM!B:C,2,0)</f>
        <v>#N/A</v>
      </c>
      <c r="D1714" t="e">
        <f t="shared" si="26"/>
        <v>#N/A</v>
      </c>
      <c r="E1714" s="27" t="e">
        <f>VLOOKUP(O1714,'user list'!A:B,2,0)</f>
        <v>#N/A</v>
      </c>
    </row>
    <row r="1715" spans="2:5" ht="14.4">
      <c r="B1715" s="27" t="e">
        <f>VLOOKUP(I1715,raw_OCM!B:C,2,0)</f>
        <v>#N/A</v>
      </c>
      <c r="D1715" t="e">
        <f t="shared" si="26"/>
        <v>#N/A</v>
      </c>
      <c r="E1715" s="27" t="e">
        <f>VLOOKUP(O1715,'user list'!A:B,2,0)</f>
        <v>#N/A</v>
      </c>
    </row>
    <row r="1716" spans="2:5" ht="14.4">
      <c r="B1716" s="27" t="e">
        <f>VLOOKUP(I1716,raw_OCM!B:C,2,0)</f>
        <v>#N/A</v>
      </c>
      <c r="D1716" t="e">
        <f t="shared" si="26"/>
        <v>#N/A</v>
      </c>
      <c r="E1716" s="27" t="e">
        <f>VLOOKUP(O1716,'user list'!A:B,2,0)</f>
        <v>#N/A</v>
      </c>
    </row>
    <row r="1717" spans="2:5" ht="14.4">
      <c r="B1717" s="27" t="e">
        <f>VLOOKUP(I1717,raw_OCM!B:C,2,0)</f>
        <v>#N/A</v>
      </c>
      <c r="D1717" t="e">
        <f t="shared" si="26"/>
        <v>#N/A</v>
      </c>
      <c r="E1717" s="27" t="e">
        <f>VLOOKUP(O1717,'user list'!A:B,2,0)</f>
        <v>#N/A</v>
      </c>
    </row>
    <row r="1718" spans="2:5" ht="14.4">
      <c r="B1718" s="27" t="e">
        <f>VLOOKUP(I1718,raw_OCM!B:C,2,0)</f>
        <v>#N/A</v>
      </c>
      <c r="D1718" t="e">
        <f t="shared" si="26"/>
        <v>#N/A</v>
      </c>
      <c r="E1718" s="27" t="e">
        <f>VLOOKUP(O1718,'user list'!A:B,2,0)</f>
        <v>#N/A</v>
      </c>
    </row>
    <row r="1719" spans="2:5" ht="14.4">
      <c r="B1719" s="27" t="e">
        <f>VLOOKUP(I1719,raw_OCM!B:C,2,0)</f>
        <v>#N/A</v>
      </c>
      <c r="D1719" t="e">
        <f t="shared" si="26"/>
        <v>#N/A</v>
      </c>
      <c r="E1719" s="27" t="e">
        <f>VLOOKUP(O1719,'user list'!A:B,2,0)</f>
        <v>#N/A</v>
      </c>
    </row>
    <row r="1720" spans="2:5" ht="14.4">
      <c r="B1720" s="27" t="e">
        <f>VLOOKUP(I1720,raw_OCM!B:C,2,0)</f>
        <v>#N/A</v>
      </c>
      <c r="D1720" t="e">
        <f t="shared" si="26"/>
        <v>#N/A</v>
      </c>
      <c r="E1720" s="27" t="e">
        <f>VLOOKUP(O1720,'user list'!A:B,2,0)</f>
        <v>#N/A</v>
      </c>
    </row>
    <row r="1721" spans="2:5" ht="14.4">
      <c r="B1721" s="27" t="e">
        <f>VLOOKUP(I1721,raw_OCM!B:C,2,0)</f>
        <v>#N/A</v>
      </c>
      <c r="D1721" t="e">
        <f t="shared" si="26"/>
        <v>#N/A</v>
      </c>
      <c r="E1721" s="27" t="e">
        <f>VLOOKUP(O1721,'user list'!A:B,2,0)</f>
        <v>#N/A</v>
      </c>
    </row>
    <row r="1722" spans="2:5" ht="14.4">
      <c r="B1722" s="27" t="e">
        <f>VLOOKUP(I1722,raw_OCM!B:C,2,0)</f>
        <v>#N/A</v>
      </c>
      <c r="D1722" t="e">
        <f t="shared" si="26"/>
        <v>#N/A</v>
      </c>
      <c r="E1722" s="27" t="e">
        <f>VLOOKUP(O1722,'user list'!A:B,2,0)</f>
        <v>#N/A</v>
      </c>
    </row>
    <row r="1723" spans="2:5" ht="14.4">
      <c r="B1723" s="27" t="e">
        <f>VLOOKUP(I1723,raw_OCM!B:C,2,0)</f>
        <v>#N/A</v>
      </c>
      <c r="D1723" t="e">
        <f t="shared" si="26"/>
        <v>#N/A</v>
      </c>
      <c r="E1723" s="27" t="e">
        <f>VLOOKUP(O1723,'user list'!A:B,2,0)</f>
        <v>#N/A</v>
      </c>
    </row>
    <row r="1724" spans="2:5" ht="14.4">
      <c r="B1724" s="27" t="e">
        <f>VLOOKUP(I1724,raw_OCM!B:C,2,0)</f>
        <v>#N/A</v>
      </c>
      <c r="D1724" t="e">
        <f t="shared" si="26"/>
        <v>#N/A</v>
      </c>
      <c r="E1724" s="27" t="e">
        <f>VLOOKUP(O1724,'user list'!A:B,2,0)</f>
        <v>#N/A</v>
      </c>
    </row>
    <row r="1725" spans="2:5" ht="14.4">
      <c r="B1725" s="27" t="e">
        <f>VLOOKUP(I1725,raw_OCM!B:C,2,0)</f>
        <v>#N/A</v>
      </c>
      <c r="D1725" t="e">
        <f t="shared" si="26"/>
        <v>#N/A</v>
      </c>
      <c r="E1725" s="27" t="e">
        <f>VLOOKUP(O1725,'user list'!A:B,2,0)</f>
        <v>#N/A</v>
      </c>
    </row>
    <row r="1726" spans="2:5" ht="14.4">
      <c r="B1726" s="27" t="e">
        <f>VLOOKUP(I1726,raw_OCM!B:C,2,0)</f>
        <v>#N/A</v>
      </c>
      <c r="D1726" t="e">
        <f t="shared" si="26"/>
        <v>#N/A</v>
      </c>
      <c r="E1726" s="27" t="e">
        <f>VLOOKUP(O1726,'user list'!A:B,2,0)</f>
        <v>#N/A</v>
      </c>
    </row>
    <row r="1727" spans="2:5" ht="14.4">
      <c r="B1727" s="27" t="e">
        <f>VLOOKUP(I1727,raw_OCM!B:C,2,0)</f>
        <v>#N/A</v>
      </c>
      <c r="D1727" t="e">
        <f t="shared" si="26"/>
        <v>#N/A</v>
      </c>
      <c r="E1727" s="27" t="e">
        <f>VLOOKUP(O1727,'user list'!A:B,2,0)</f>
        <v>#N/A</v>
      </c>
    </row>
    <row r="1728" spans="2:5" ht="14.4">
      <c r="B1728" s="27" t="e">
        <f>VLOOKUP(I1728,raw_OCM!B:C,2,0)</f>
        <v>#N/A</v>
      </c>
      <c r="D1728" t="e">
        <f t="shared" si="26"/>
        <v>#N/A</v>
      </c>
      <c r="E1728" s="27" t="e">
        <f>VLOOKUP(O1728,'user list'!A:B,2,0)</f>
        <v>#N/A</v>
      </c>
    </row>
    <row r="1729" spans="2:5" ht="14.4">
      <c r="B1729" s="27" t="e">
        <f>VLOOKUP(I1729,raw_OCM!B:C,2,0)</f>
        <v>#N/A</v>
      </c>
      <c r="D1729" t="e">
        <f t="shared" si="26"/>
        <v>#N/A</v>
      </c>
      <c r="E1729" s="27" t="e">
        <f>VLOOKUP(O1729,'user list'!A:B,2,0)</f>
        <v>#N/A</v>
      </c>
    </row>
    <row r="1730" spans="2:5" ht="14.4">
      <c r="B1730" s="27" t="e">
        <f>VLOOKUP(I1730,raw_OCM!B:C,2,0)</f>
        <v>#N/A</v>
      </c>
      <c r="D1730" t="e">
        <f t="shared" si="26"/>
        <v>#N/A</v>
      </c>
      <c r="E1730" s="27" t="e">
        <f>VLOOKUP(O1730,'user list'!A:B,2,0)</f>
        <v>#N/A</v>
      </c>
    </row>
    <row r="1731" spans="2:5" ht="14.4">
      <c r="B1731" s="27" t="e">
        <f>VLOOKUP(I1731,raw_OCM!B:C,2,0)</f>
        <v>#N/A</v>
      </c>
      <c r="D1731" t="e">
        <f t="shared" si="26"/>
        <v>#N/A</v>
      </c>
      <c r="E1731" s="27" t="e">
        <f>VLOOKUP(O1731,'user list'!A:B,2,0)</f>
        <v>#N/A</v>
      </c>
    </row>
    <row r="1732" spans="2:5" ht="14.4">
      <c r="B1732" s="27" t="e">
        <f>VLOOKUP(I1732,raw_OCM!B:C,2,0)</f>
        <v>#N/A</v>
      </c>
      <c r="D1732" t="e">
        <f t="shared" si="26"/>
        <v>#N/A</v>
      </c>
      <c r="E1732" s="27" t="e">
        <f>VLOOKUP(O1732,'user list'!A:B,2,0)</f>
        <v>#N/A</v>
      </c>
    </row>
    <row r="1733" spans="2:5" ht="14.4">
      <c r="B1733" s="27" t="e">
        <f>VLOOKUP(I1733,raw_OCM!B:C,2,0)</f>
        <v>#N/A</v>
      </c>
      <c r="D1733" t="e">
        <f t="shared" si="26"/>
        <v>#N/A</v>
      </c>
      <c r="E1733" s="27" t="e">
        <f>VLOOKUP(O1733,'user list'!A:B,2,0)</f>
        <v>#N/A</v>
      </c>
    </row>
    <row r="1734" spans="2:5" ht="14.4">
      <c r="B1734" s="27" t="e">
        <f>VLOOKUP(I1734,raw_OCM!B:C,2,0)</f>
        <v>#N/A</v>
      </c>
      <c r="D1734" t="e">
        <f t="shared" si="26"/>
        <v>#N/A</v>
      </c>
      <c r="E1734" s="27" t="e">
        <f>VLOOKUP(O1734,'user list'!A:B,2,0)</f>
        <v>#N/A</v>
      </c>
    </row>
    <row r="1735" spans="2:5" ht="14.4">
      <c r="B1735" s="27" t="e">
        <f>VLOOKUP(I1735,raw_OCM!B:C,2,0)</f>
        <v>#N/A</v>
      </c>
      <c r="D1735" t="e">
        <f t="shared" si="26"/>
        <v>#N/A</v>
      </c>
      <c r="E1735" s="27" t="e">
        <f>VLOOKUP(O1735,'user list'!A:B,2,0)</f>
        <v>#N/A</v>
      </c>
    </row>
    <row r="1736" spans="2:5" ht="14.4">
      <c r="B1736" s="27" t="e">
        <f>VLOOKUP(I1736,raw_OCM!B:C,2,0)</f>
        <v>#N/A</v>
      </c>
      <c r="D1736" t="e">
        <f t="shared" si="26"/>
        <v>#N/A</v>
      </c>
      <c r="E1736" s="27" t="e">
        <f>VLOOKUP(O1736,'user list'!A:B,2,0)</f>
        <v>#N/A</v>
      </c>
    </row>
    <row r="1737" spans="2:5" ht="14.4">
      <c r="B1737" s="27" t="e">
        <f>VLOOKUP(I1737,raw_OCM!B:C,2,0)</f>
        <v>#N/A</v>
      </c>
      <c r="D1737" t="e">
        <f t="shared" si="26"/>
        <v>#N/A</v>
      </c>
      <c r="E1737" s="27" t="e">
        <f>VLOOKUP(O1737,'user list'!A:B,2,0)</f>
        <v>#N/A</v>
      </c>
    </row>
    <row r="1738" spans="2:5" ht="14.4">
      <c r="B1738" s="27" t="e">
        <f>VLOOKUP(I1738,raw_OCM!B:C,2,0)</f>
        <v>#N/A</v>
      </c>
      <c r="D1738" t="e">
        <f t="shared" si="26"/>
        <v>#N/A</v>
      </c>
      <c r="E1738" s="27" t="e">
        <f>VLOOKUP(O1738,'user list'!A:B,2,0)</f>
        <v>#N/A</v>
      </c>
    </row>
    <row r="1739" spans="2:5" ht="14.4">
      <c r="B1739" s="27" t="e">
        <f>VLOOKUP(I1739,raw_OCM!B:C,2,0)</f>
        <v>#N/A</v>
      </c>
      <c r="D1739" t="e">
        <f t="shared" si="26"/>
        <v>#N/A</v>
      </c>
      <c r="E1739" s="27" t="e">
        <f>VLOOKUP(O1739,'user list'!A:B,2,0)</f>
        <v>#N/A</v>
      </c>
    </row>
    <row r="1740" spans="2:5" ht="14.4">
      <c r="B1740" s="27" t="e">
        <f>VLOOKUP(I1740,raw_OCM!B:C,2,0)</f>
        <v>#N/A</v>
      </c>
      <c r="D1740" t="e">
        <f t="shared" ref="D1740:D1803" si="27">IF(E1740="X",1)</f>
        <v>#N/A</v>
      </c>
      <c r="E1740" s="27" t="e">
        <f>VLOOKUP(O1740,'user list'!A:B,2,0)</f>
        <v>#N/A</v>
      </c>
    </row>
    <row r="1741" spans="2:5" ht="14.4">
      <c r="B1741" s="27" t="e">
        <f>VLOOKUP(I1741,raw_OCM!B:C,2,0)</f>
        <v>#N/A</v>
      </c>
      <c r="D1741" t="e">
        <f t="shared" si="27"/>
        <v>#N/A</v>
      </c>
      <c r="E1741" s="27" t="e">
        <f>VLOOKUP(O1741,'user list'!A:B,2,0)</f>
        <v>#N/A</v>
      </c>
    </row>
    <row r="1742" spans="2:5" ht="14.4">
      <c r="B1742" s="27" t="e">
        <f>VLOOKUP(I1742,raw_OCM!B:C,2,0)</f>
        <v>#N/A</v>
      </c>
      <c r="D1742" t="e">
        <f t="shared" si="27"/>
        <v>#N/A</v>
      </c>
      <c r="E1742" s="27" t="e">
        <f>VLOOKUP(O1742,'user list'!A:B,2,0)</f>
        <v>#N/A</v>
      </c>
    </row>
    <row r="1743" spans="2:5" ht="14.4">
      <c r="B1743" s="27" t="e">
        <f>VLOOKUP(I1743,raw_OCM!B:C,2,0)</f>
        <v>#N/A</v>
      </c>
      <c r="D1743" t="e">
        <f t="shared" si="27"/>
        <v>#N/A</v>
      </c>
      <c r="E1743" s="27" t="e">
        <f>VLOOKUP(O1743,'user list'!A:B,2,0)</f>
        <v>#N/A</v>
      </c>
    </row>
    <row r="1744" spans="2:5" ht="14.4">
      <c r="B1744" s="27" t="e">
        <f>VLOOKUP(I1744,raw_OCM!B:C,2,0)</f>
        <v>#N/A</v>
      </c>
      <c r="D1744" t="e">
        <f t="shared" si="27"/>
        <v>#N/A</v>
      </c>
      <c r="E1744" s="27" t="e">
        <f>VLOOKUP(O1744,'user list'!A:B,2,0)</f>
        <v>#N/A</v>
      </c>
    </row>
    <row r="1745" spans="2:5" ht="14.4">
      <c r="B1745" s="27" t="e">
        <f>VLOOKUP(I1745,raw_OCM!B:C,2,0)</f>
        <v>#N/A</v>
      </c>
      <c r="D1745" t="e">
        <f t="shared" si="27"/>
        <v>#N/A</v>
      </c>
      <c r="E1745" s="27" t="e">
        <f>VLOOKUP(O1745,'user list'!A:B,2,0)</f>
        <v>#N/A</v>
      </c>
    </row>
    <row r="1746" spans="2:5" ht="14.4">
      <c r="B1746" s="27" t="e">
        <f>VLOOKUP(I1746,raw_OCM!B:C,2,0)</f>
        <v>#N/A</v>
      </c>
      <c r="D1746" t="e">
        <f t="shared" si="27"/>
        <v>#N/A</v>
      </c>
      <c r="E1746" s="27" t="e">
        <f>VLOOKUP(O1746,'user list'!A:B,2,0)</f>
        <v>#N/A</v>
      </c>
    </row>
    <row r="1747" spans="2:5" ht="14.4">
      <c r="B1747" s="27" t="e">
        <f>VLOOKUP(I1747,raw_OCM!B:C,2,0)</f>
        <v>#N/A</v>
      </c>
      <c r="D1747" t="e">
        <f t="shared" si="27"/>
        <v>#N/A</v>
      </c>
      <c r="E1747" s="27" t="e">
        <f>VLOOKUP(O1747,'user list'!A:B,2,0)</f>
        <v>#N/A</v>
      </c>
    </row>
    <row r="1748" spans="2:5" ht="14.4">
      <c r="B1748" s="27" t="e">
        <f>VLOOKUP(I1748,raw_OCM!B:C,2,0)</f>
        <v>#N/A</v>
      </c>
      <c r="D1748" t="e">
        <f t="shared" si="27"/>
        <v>#N/A</v>
      </c>
      <c r="E1748" s="27" t="e">
        <f>VLOOKUP(O1748,'user list'!A:B,2,0)</f>
        <v>#N/A</v>
      </c>
    </row>
    <row r="1749" spans="2:5" ht="14.4">
      <c r="B1749" s="27" t="e">
        <f>VLOOKUP(I1749,raw_OCM!B:C,2,0)</f>
        <v>#N/A</v>
      </c>
      <c r="D1749" t="e">
        <f t="shared" si="27"/>
        <v>#N/A</v>
      </c>
      <c r="E1749" s="27" t="e">
        <f>VLOOKUP(O1749,'user list'!A:B,2,0)</f>
        <v>#N/A</v>
      </c>
    </row>
    <row r="1750" spans="2:5" ht="14.4">
      <c r="B1750" s="27" t="e">
        <f>VLOOKUP(I1750,raw_OCM!B:C,2,0)</f>
        <v>#N/A</v>
      </c>
      <c r="D1750" t="e">
        <f t="shared" si="27"/>
        <v>#N/A</v>
      </c>
      <c r="E1750" s="27" t="e">
        <f>VLOOKUP(O1750,'user list'!A:B,2,0)</f>
        <v>#N/A</v>
      </c>
    </row>
    <row r="1751" spans="2:5" ht="14.4">
      <c r="B1751" s="27" t="e">
        <f>VLOOKUP(I1751,raw_OCM!B:C,2,0)</f>
        <v>#N/A</v>
      </c>
      <c r="D1751" t="e">
        <f t="shared" si="27"/>
        <v>#N/A</v>
      </c>
      <c r="E1751" s="27" t="e">
        <f>VLOOKUP(O1751,'user list'!A:B,2,0)</f>
        <v>#N/A</v>
      </c>
    </row>
    <row r="1752" spans="2:5" ht="14.4">
      <c r="B1752" s="27" t="e">
        <f>VLOOKUP(I1752,raw_OCM!B:C,2,0)</f>
        <v>#N/A</v>
      </c>
      <c r="D1752" t="e">
        <f t="shared" si="27"/>
        <v>#N/A</v>
      </c>
      <c r="E1752" s="27" t="e">
        <f>VLOOKUP(O1752,'user list'!A:B,2,0)</f>
        <v>#N/A</v>
      </c>
    </row>
    <row r="1753" spans="2:5" ht="14.4">
      <c r="B1753" s="27" t="e">
        <f>VLOOKUP(I1753,raw_OCM!B:C,2,0)</f>
        <v>#N/A</v>
      </c>
      <c r="D1753" t="e">
        <f t="shared" si="27"/>
        <v>#N/A</v>
      </c>
      <c r="E1753" s="27" t="e">
        <f>VLOOKUP(O1753,'user list'!A:B,2,0)</f>
        <v>#N/A</v>
      </c>
    </row>
    <row r="1754" spans="2:5" ht="14.4">
      <c r="B1754" s="27" t="e">
        <f>VLOOKUP(I1754,raw_OCM!B:C,2,0)</f>
        <v>#N/A</v>
      </c>
      <c r="D1754" t="e">
        <f t="shared" si="27"/>
        <v>#N/A</v>
      </c>
      <c r="E1754" s="27" t="e">
        <f>VLOOKUP(O1754,'user list'!A:B,2,0)</f>
        <v>#N/A</v>
      </c>
    </row>
    <row r="1755" spans="2:5" ht="14.4">
      <c r="B1755" s="27" t="e">
        <f>VLOOKUP(I1755,raw_OCM!B:C,2,0)</f>
        <v>#N/A</v>
      </c>
      <c r="D1755" t="e">
        <f t="shared" si="27"/>
        <v>#N/A</v>
      </c>
      <c r="E1755" s="27" t="e">
        <f>VLOOKUP(O1755,'user list'!A:B,2,0)</f>
        <v>#N/A</v>
      </c>
    </row>
    <row r="1756" spans="2:5" ht="14.4">
      <c r="B1756" s="27" t="e">
        <f>VLOOKUP(I1756,raw_OCM!B:C,2,0)</f>
        <v>#N/A</v>
      </c>
      <c r="D1756" t="e">
        <f t="shared" si="27"/>
        <v>#N/A</v>
      </c>
      <c r="E1756" s="27" t="e">
        <f>VLOOKUP(O1756,'user list'!A:B,2,0)</f>
        <v>#N/A</v>
      </c>
    </row>
    <row r="1757" spans="2:5" ht="14.4">
      <c r="B1757" s="27" t="e">
        <f>VLOOKUP(I1757,raw_OCM!B:C,2,0)</f>
        <v>#N/A</v>
      </c>
      <c r="D1757" t="e">
        <f t="shared" si="27"/>
        <v>#N/A</v>
      </c>
      <c r="E1757" s="27" t="e">
        <f>VLOOKUP(O1757,'user list'!A:B,2,0)</f>
        <v>#N/A</v>
      </c>
    </row>
    <row r="1758" spans="2:5" ht="14.4">
      <c r="B1758" s="27" t="e">
        <f>VLOOKUP(I1758,raw_OCM!B:C,2,0)</f>
        <v>#N/A</v>
      </c>
      <c r="D1758" t="e">
        <f t="shared" si="27"/>
        <v>#N/A</v>
      </c>
      <c r="E1758" s="27" t="e">
        <f>VLOOKUP(O1758,'user list'!A:B,2,0)</f>
        <v>#N/A</v>
      </c>
    </row>
    <row r="1759" spans="2:5" ht="14.4">
      <c r="B1759" s="27" t="e">
        <f>VLOOKUP(I1759,raw_OCM!B:C,2,0)</f>
        <v>#N/A</v>
      </c>
      <c r="D1759" t="e">
        <f t="shared" si="27"/>
        <v>#N/A</v>
      </c>
      <c r="E1759" s="27" t="e">
        <f>VLOOKUP(O1759,'user list'!A:B,2,0)</f>
        <v>#N/A</v>
      </c>
    </row>
    <row r="1760" spans="2:5" ht="14.4">
      <c r="B1760" s="27" t="e">
        <f>VLOOKUP(I1760,raw_OCM!B:C,2,0)</f>
        <v>#N/A</v>
      </c>
      <c r="D1760" t="e">
        <f t="shared" si="27"/>
        <v>#N/A</v>
      </c>
      <c r="E1760" s="27" t="e">
        <f>VLOOKUP(O1760,'user list'!A:B,2,0)</f>
        <v>#N/A</v>
      </c>
    </row>
    <row r="1761" spans="2:5" ht="14.4">
      <c r="B1761" s="27" t="e">
        <f>VLOOKUP(I1761,raw_OCM!B:C,2,0)</f>
        <v>#N/A</v>
      </c>
      <c r="D1761" t="e">
        <f t="shared" si="27"/>
        <v>#N/A</v>
      </c>
      <c r="E1761" s="27" t="e">
        <f>VLOOKUP(O1761,'user list'!A:B,2,0)</f>
        <v>#N/A</v>
      </c>
    </row>
    <row r="1762" spans="2:5" ht="14.4">
      <c r="B1762" s="27" t="e">
        <f>VLOOKUP(I1762,raw_OCM!B:C,2,0)</f>
        <v>#N/A</v>
      </c>
      <c r="D1762" t="e">
        <f t="shared" si="27"/>
        <v>#N/A</v>
      </c>
      <c r="E1762" s="27" t="e">
        <f>VLOOKUP(O1762,'user list'!A:B,2,0)</f>
        <v>#N/A</v>
      </c>
    </row>
    <row r="1763" spans="2:5" ht="14.4">
      <c r="B1763" s="27" t="e">
        <f>VLOOKUP(I1763,raw_OCM!B:C,2,0)</f>
        <v>#N/A</v>
      </c>
      <c r="D1763" t="e">
        <f t="shared" si="27"/>
        <v>#N/A</v>
      </c>
      <c r="E1763" s="27" t="e">
        <f>VLOOKUP(O1763,'user list'!A:B,2,0)</f>
        <v>#N/A</v>
      </c>
    </row>
    <row r="1764" spans="2:5" ht="14.4">
      <c r="B1764" s="27" t="e">
        <f>VLOOKUP(I1764,raw_OCM!B:C,2,0)</f>
        <v>#N/A</v>
      </c>
      <c r="D1764" t="e">
        <f t="shared" si="27"/>
        <v>#N/A</v>
      </c>
      <c r="E1764" s="27" t="e">
        <f>VLOOKUP(O1764,'user list'!A:B,2,0)</f>
        <v>#N/A</v>
      </c>
    </row>
    <row r="1765" spans="2:5" ht="14.4">
      <c r="B1765" s="27" t="e">
        <f>VLOOKUP(I1765,raw_OCM!B:C,2,0)</f>
        <v>#N/A</v>
      </c>
      <c r="D1765" t="e">
        <f t="shared" si="27"/>
        <v>#N/A</v>
      </c>
      <c r="E1765" s="27" t="e">
        <f>VLOOKUP(O1765,'user list'!A:B,2,0)</f>
        <v>#N/A</v>
      </c>
    </row>
    <row r="1766" spans="2:5" ht="14.4">
      <c r="B1766" s="27" t="e">
        <f>VLOOKUP(I1766,raw_OCM!B:C,2,0)</f>
        <v>#N/A</v>
      </c>
      <c r="D1766" t="e">
        <f t="shared" si="27"/>
        <v>#N/A</v>
      </c>
      <c r="E1766" s="27" t="e">
        <f>VLOOKUP(O1766,'user list'!A:B,2,0)</f>
        <v>#N/A</v>
      </c>
    </row>
    <row r="1767" spans="2:5" ht="14.4">
      <c r="B1767" s="27" t="e">
        <f>VLOOKUP(I1767,raw_OCM!B:C,2,0)</f>
        <v>#N/A</v>
      </c>
      <c r="D1767" t="e">
        <f t="shared" si="27"/>
        <v>#N/A</v>
      </c>
      <c r="E1767" s="27" t="e">
        <f>VLOOKUP(O1767,'user list'!A:B,2,0)</f>
        <v>#N/A</v>
      </c>
    </row>
    <row r="1768" spans="2:5" ht="14.4">
      <c r="B1768" s="27" t="e">
        <f>VLOOKUP(I1768,raw_OCM!B:C,2,0)</f>
        <v>#N/A</v>
      </c>
      <c r="D1768" t="e">
        <f t="shared" si="27"/>
        <v>#N/A</v>
      </c>
      <c r="E1768" s="27" t="e">
        <f>VLOOKUP(O1768,'user list'!A:B,2,0)</f>
        <v>#N/A</v>
      </c>
    </row>
    <row r="1769" spans="2:5" ht="14.4">
      <c r="B1769" s="27" t="e">
        <f>VLOOKUP(I1769,raw_OCM!B:C,2,0)</f>
        <v>#N/A</v>
      </c>
      <c r="D1769" t="e">
        <f t="shared" si="27"/>
        <v>#N/A</v>
      </c>
      <c r="E1769" s="27" t="e">
        <f>VLOOKUP(O1769,'user list'!A:B,2,0)</f>
        <v>#N/A</v>
      </c>
    </row>
    <row r="1770" spans="2:5" ht="14.4">
      <c r="B1770" s="27" t="e">
        <f>VLOOKUP(I1770,raw_OCM!B:C,2,0)</f>
        <v>#N/A</v>
      </c>
      <c r="D1770" t="e">
        <f t="shared" si="27"/>
        <v>#N/A</v>
      </c>
      <c r="E1770" s="27" t="e">
        <f>VLOOKUP(O1770,'user list'!A:B,2,0)</f>
        <v>#N/A</v>
      </c>
    </row>
    <row r="1771" spans="2:5" ht="14.4">
      <c r="B1771" s="27" t="e">
        <f>VLOOKUP(I1771,raw_OCM!B:C,2,0)</f>
        <v>#N/A</v>
      </c>
      <c r="D1771" t="e">
        <f t="shared" si="27"/>
        <v>#N/A</v>
      </c>
      <c r="E1771" s="27" t="e">
        <f>VLOOKUP(O1771,'user list'!A:B,2,0)</f>
        <v>#N/A</v>
      </c>
    </row>
    <row r="1772" spans="2:5" ht="14.4">
      <c r="B1772" s="27" t="e">
        <f>VLOOKUP(I1772,raw_OCM!B:C,2,0)</f>
        <v>#N/A</v>
      </c>
      <c r="D1772" t="e">
        <f t="shared" si="27"/>
        <v>#N/A</v>
      </c>
      <c r="E1772" s="27" t="e">
        <f>VLOOKUP(O1772,'user list'!A:B,2,0)</f>
        <v>#N/A</v>
      </c>
    </row>
    <row r="1773" spans="2:5" ht="14.4">
      <c r="B1773" s="27" t="e">
        <f>VLOOKUP(I1773,raw_OCM!B:C,2,0)</f>
        <v>#N/A</v>
      </c>
      <c r="D1773" t="e">
        <f t="shared" si="27"/>
        <v>#N/A</v>
      </c>
      <c r="E1773" s="27" t="e">
        <f>VLOOKUP(O1773,'user list'!A:B,2,0)</f>
        <v>#N/A</v>
      </c>
    </row>
    <row r="1774" spans="2:5" ht="14.4">
      <c r="B1774" s="27" t="e">
        <f>VLOOKUP(I1774,raw_OCM!B:C,2,0)</f>
        <v>#N/A</v>
      </c>
      <c r="D1774" t="e">
        <f t="shared" si="27"/>
        <v>#N/A</v>
      </c>
      <c r="E1774" s="27" t="e">
        <f>VLOOKUP(O1774,'user list'!A:B,2,0)</f>
        <v>#N/A</v>
      </c>
    </row>
    <row r="1775" spans="2:5" ht="14.4">
      <c r="B1775" s="27" t="e">
        <f>VLOOKUP(I1775,raw_OCM!B:C,2,0)</f>
        <v>#N/A</v>
      </c>
      <c r="D1775" t="e">
        <f t="shared" si="27"/>
        <v>#N/A</v>
      </c>
      <c r="E1775" s="27" t="e">
        <f>VLOOKUP(O1775,'user list'!A:B,2,0)</f>
        <v>#N/A</v>
      </c>
    </row>
    <row r="1776" spans="2:5" ht="14.4">
      <c r="B1776" s="27" t="e">
        <f>VLOOKUP(I1776,raw_OCM!B:C,2,0)</f>
        <v>#N/A</v>
      </c>
      <c r="D1776" t="e">
        <f t="shared" si="27"/>
        <v>#N/A</v>
      </c>
      <c r="E1776" s="27" t="e">
        <f>VLOOKUP(O1776,'user list'!A:B,2,0)</f>
        <v>#N/A</v>
      </c>
    </row>
    <row r="1777" spans="2:5" ht="14.4">
      <c r="B1777" s="27" t="e">
        <f>VLOOKUP(I1777,raw_OCM!B:C,2,0)</f>
        <v>#N/A</v>
      </c>
      <c r="D1777" t="e">
        <f t="shared" si="27"/>
        <v>#N/A</v>
      </c>
      <c r="E1777" s="27" t="e">
        <f>VLOOKUP(O1777,'user list'!A:B,2,0)</f>
        <v>#N/A</v>
      </c>
    </row>
    <row r="1778" spans="2:5" ht="14.4">
      <c r="B1778" s="27" t="e">
        <f>VLOOKUP(I1778,raw_OCM!B:C,2,0)</f>
        <v>#N/A</v>
      </c>
      <c r="D1778" t="e">
        <f t="shared" si="27"/>
        <v>#N/A</v>
      </c>
      <c r="E1778" s="27" t="e">
        <f>VLOOKUP(O1778,'user list'!A:B,2,0)</f>
        <v>#N/A</v>
      </c>
    </row>
    <row r="1779" spans="2:5" ht="14.4">
      <c r="B1779" s="27" t="e">
        <f>VLOOKUP(I1779,raw_OCM!B:C,2,0)</f>
        <v>#N/A</v>
      </c>
      <c r="D1779" t="e">
        <f t="shared" si="27"/>
        <v>#N/A</v>
      </c>
      <c r="E1779" s="27" t="e">
        <f>VLOOKUP(O1779,'user list'!A:B,2,0)</f>
        <v>#N/A</v>
      </c>
    </row>
    <row r="1780" spans="2:5" ht="14.4">
      <c r="B1780" s="27" t="e">
        <f>VLOOKUP(I1780,raw_OCM!B:C,2,0)</f>
        <v>#N/A</v>
      </c>
      <c r="D1780" t="e">
        <f t="shared" si="27"/>
        <v>#N/A</v>
      </c>
      <c r="E1780" s="27" t="e">
        <f>VLOOKUP(O1780,'user list'!A:B,2,0)</f>
        <v>#N/A</v>
      </c>
    </row>
    <row r="1781" spans="2:5" ht="14.4">
      <c r="B1781" s="27" t="e">
        <f>VLOOKUP(I1781,raw_OCM!B:C,2,0)</f>
        <v>#N/A</v>
      </c>
      <c r="D1781" t="e">
        <f t="shared" si="27"/>
        <v>#N/A</v>
      </c>
      <c r="E1781" s="27" t="e">
        <f>VLOOKUP(O1781,'user list'!A:B,2,0)</f>
        <v>#N/A</v>
      </c>
    </row>
    <row r="1782" spans="2:5" ht="14.4">
      <c r="B1782" s="27" t="e">
        <f>VLOOKUP(I1782,raw_OCM!B:C,2,0)</f>
        <v>#N/A</v>
      </c>
      <c r="D1782" t="e">
        <f t="shared" si="27"/>
        <v>#N/A</v>
      </c>
      <c r="E1782" s="27" t="e">
        <f>VLOOKUP(O1782,'user list'!A:B,2,0)</f>
        <v>#N/A</v>
      </c>
    </row>
    <row r="1783" spans="2:5" ht="14.4">
      <c r="B1783" s="27" t="e">
        <f>VLOOKUP(I1783,raw_OCM!B:C,2,0)</f>
        <v>#N/A</v>
      </c>
      <c r="D1783" t="e">
        <f t="shared" si="27"/>
        <v>#N/A</v>
      </c>
      <c r="E1783" s="27" t="e">
        <f>VLOOKUP(O1783,'user list'!A:B,2,0)</f>
        <v>#N/A</v>
      </c>
    </row>
    <row r="1784" spans="2:5" ht="14.4">
      <c r="B1784" s="27" t="e">
        <f>VLOOKUP(I1784,raw_OCM!B:C,2,0)</f>
        <v>#N/A</v>
      </c>
      <c r="D1784" t="e">
        <f t="shared" si="27"/>
        <v>#N/A</v>
      </c>
      <c r="E1784" s="27" t="e">
        <f>VLOOKUP(O1784,'user list'!A:B,2,0)</f>
        <v>#N/A</v>
      </c>
    </row>
    <row r="1785" spans="2:5" ht="14.4">
      <c r="B1785" s="27" t="e">
        <f>VLOOKUP(I1785,raw_OCM!B:C,2,0)</f>
        <v>#N/A</v>
      </c>
      <c r="D1785" t="e">
        <f t="shared" si="27"/>
        <v>#N/A</v>
      </c>
      <c r="E1785" s="27" t="e">
        <f>VLOOKUP(O1785,'user list'!A:B,2,0)</f>
        <v>#N/A</v>
      </c>
    </row>
    <row r="1786" spans="2:5" ht="14.4">
      <c r="B1786" s="27" t="e">
        <f>VLOOKUP(I1786,raw_OCM!B:C,2,0)</f>
        <v>#N/A</v>
      </c>
      <c r="D1786" t="e">
        <f t="shared" si="27"/>
        <v>#N/A</v>
      </c>
      <c r="E1786" s="27" t="e">
        <f>VLOOKUP(O1786,'user list'!A:B,2,0)</f>
        <v>#N/A</v>
      </c>
    </row>
    <row r="1787" spans="2:5" ht="14.4">
      <c r="B1787" s="27" t="e">
        <f>VLOOKUP(I1787,raw_OCM!B:C,2,0)</f>
        <v>#N/A</v>
      </c>
      <c r="D1787" t="e">
        <f t="shared" si="27"/>
        <v>#N/A</v>
      </c>
      <c r="E1787" s="27" t="e">
        <f>VLOOKUP(O1787,'user list'!A:B,2,0)</f>
        <v>#N/A</v>
      </c>
    </row>
    <row r="1788" spans="2:5" ht="14.4">
      <c r="B1788" s="27" t="e">
        <f>VLOOKUP(I1788,raw_OCM!B:C,2,0)</f>
        <v>#N/A</v>
      </c>
      <c r="D1788" t="e">
        <f t="shared" si="27"/>
        <v>#N/A</v>
      </c>
      <c r="E1788" s="27" t="e">
        <f>VLOOKUP(O1788,'user list'!A:B,2,0)</f>
        <v>#N/A</v>
      </c>
    </row>
    <row r="1789" spans="2:5" ht="14.4">
      <c r="B1789" s="27" t="e">
        <f>VLOOKUP(I1789,raw_OCM!B:C,2,0)</f>
        <v>#N/A</v>
      </c>
      <c r="D1789" t="e">
        <f t="shared" si="27"/>
        <v>#N/A</v>
      </c>
      <c r="E1789" s="27" t="e">
        <f>VLOOKUP(O1789,'user list'!A:B,2,0)</f>
        <v>#N/A</v>
      </c>
    </row>
    <row r="1790" spans="2:5" ht="14.4">
      <c r="B1790" s="27" t="e">
        <f>VLOOKUP(I1790,raw_OCM!B:C,2,0)</f>
        <v>#N/A</v>
      </c>
      <c r="D1790" t="e">
        <f t="shared" si="27"/>
        <v>#N/A</v>
      </c>
      <c r="E1790" s="27" t="e">
        <f>VLOOKUP(O1790,'user list'!A:B,2,0)</f>
        <v>#N/A</v>
      </c>
    </row>
    <row r="1791" spans="2:5" ht="14.4">
      <c r="B1791" s="27" t="e">
        <f>VLOOKUP(I1791,raw_OCM!B:C,2,0)</f>
        <v>#N/A</v>
      </c>
      <c r="D1791" t="e">
        <f t="shared" si="27"/>
        <v>#N/A</v>
      </c>
      <c r="E1791" s="27" t="e">
        <f>VLOOKUP(O1791,'user list'!A:B,2,0)</f>
        <v>#N/A</v>
      </c>
    </row>
    <row r="1792" spans="2:5" ht="14.4">
      <c r="B1792" s="27" t="e">
        <f>VLOOKUP(I1792,raw_OCM!B:C,2,0)</f>
        <v>#N/A</v>
      </c>
      <c r="D1792" t="e">
        <f t="shared" si="27"/>
        <v>#N/A</v>
      </c>
      <c r="E1792" s="27" t="e">
        <f>VLOOKUP(O1792,'user list'!A:B,2,0)</f>
        <v>#N/A</v>
      </c>
    </row>
    <row r="1793" spans="2:5" ht="14.4">
      <c r="B1793" s="27" t="e">
        <f>VLOOKUP(I1793,raw_OCM!B:C,2,0)</f>
        <v>#N/A</v>
      </c>
      <c r="D1793" t="e">
        <f t="shared" si="27"/>
        <v>#N/A</v>
      </c>
      <c r="E1793" s="27" t="e">
        <f>VLOOKUP(O1793,'user list'!A:B,2,0)</f>
        <v>#N/A</v>
      </c>
    </row>
    <row r="1794" spans="2:5" ht="14.4">
      <c r="B1794" s="27" t="e">
        <f>VLOOKUP(I1794,raw_OCM!B:C,2,0)</f>
        <v>#N/A</v>
      </c>
      <c r="D1794" t="e">
        <f t="shared" si="27"/>
        <v>#N/A</v>
      </c>
      <c r="E1794" s="27" t="e">
        <f>VLOOKUP(O1794,'user list'!A:B,2,0)</f>
        <v>#N/A</v>
      </c>
    </row>
    <row r="1795" spans="2:5" ht="14.4">
      <c r="B1795" s="27" t="e">
        <f>VLOOKUP(I1795,raw_OCM!B:C,2,0)</f>
        <v>#N/A</v>
      </c>
      <c r="D1795" t="e">
        <f t="shared" si="27"/>
        <v>#N/A</v>
      </c>
      <c r="E1795" s="27" t="e">
        <f>VLOOKUP(O1795,'user list'!A:B,2,0)</f>
        <v>#N/A</v>
      </c>
    </row>
    <row r="1796" spans="2:5" ht="14.4">
      <c r="B1796" s="27" t="e">
        <f>VLOOKUP(I1796,raw_OCM!B:C,2,0)</f>
        <v>#N/A</v>
      </c>
      <c r="D1796" t="e">
        <f t="shared" si="27"/>
        <v>#N/A</v>
      </c>
      <c r="E1796" s="27" t="e">
        <f>VLOOKUP(O1796,'user list'!A:B,2,0)</f>
        <v>#N/A</v>
      </c>
    </row>
    <row r="1797" spans="2:5" ht="14.4">
      <c r="B1797" s="27" t="e">
        <f>VLOOKUP(I1797,raw_OCM!B:C,2,0)</f>
        <v>#N/A</v>
      </c>
      <c r="D1797" t="e">
        <f t="shared" si="27"/>
        <v>#N/A</v>
      </c>
      <c r="E1797" s="27" t="e">
        <f>VLOOKUP(O1797,'user list'!A:B,2,0)</f>
        <v>#N/A</v>
      </c>
    </row>
    <row r="1798" spans="2:5" ht="14.4">
      <c r="B1798" s="27" t="e">
        <f>VLOOKUP(I1798,raw_OCM!B:C,2,0)</f>
        <v>#N/A</v>
      </c>
      <c r="D1798" t="e">
        <f t="shared" si="27"/>
        <v>#N/A</v>
      </c>
      <c r="E1798" s="27" t="e">
        <f>VLOOKUP(O1798,'user list'!A:B,2,0)</f>
        <v>#N/A</v>
      </c>
    </row>
    <row r="1799" spans="2:5" ht="14.4">
      <c r="B1799" s="27" t="e">
        <f>VLOOKUP(I1799,raw_OCM!B:C,2,0)</f>
        <v>#N/A</v>
      </c>
      <c r="D1799" t="e">
        <f t="shared" si="27"/>
        <v>#N/A</v>
      </c>
      <c r="E1799" s="27" t="e">
        <f>VLOOKUP(O1799,'user list'!A:B,2,0)</f>
        <v>#N/A</v>
      </c>
    </row>
    <row r="1800" spans="2:5" ht="14.4">
      <c r="B1800" s="27" t="e">
        <f>VLOOKUP(I1800,raw_OCM!B:C,2,0)</f>
        <v>#N/A</v>
      </c>
      <c r="D1800" t="e">
        <f t="shared" si="27"/>
        <v>#N/A</v>
      </c>
      <c r="E1800" s="27" t="e">
        <f>VLOOKUP(O1800,'user list'!A:B,2,0)</f>
        <v>#N/A</v>
      </c>
    </row>
    <row r="1801" spans="2:5" ht="14.4">
      <c r="B1801" s="27" t="e">
        <f>VLOOKUP(I1801,raw_OCM!B:C,2,0)</f>
        <v>#N/A</v>
      </c>
      <c r="D1801" t="e">
        <f t="shared" si="27"/>
        <v>#N/A</v>
      </c>
      <c r="E1801" s="27" t="e">
        <f>VLOOKUP(O1801,'user list'!A:B,2,0)</f>
        <v>#N/A</v>
      </c>
    </row>
    <row r="1802" spans="2:5" ht="14.4">
      <c r="B1802" s="27" t="e">
        <f>VLOOKUP(I1802,raw_OCM!B:C,2,0)</f>
        <v>#N/A</v>
      </c>
      <c r="D1802" t="e">
        <f t="shared" si="27"/>
        <v>#N/A</v>
      </c>
      <c r="E1802" s="27" t="e">
        <f>VLOOKUP(O1802,'user list'!A:B,2,0)</f>
        <v>#N/A</v>
      </c>
    </row>
    <row r="1803" spans="2:5" ht="14.4">
      <c r="B1803" s="27" t="e">
        <f>VLOOKUP(I1803,raw_OCM!B:C,2,0)</f>
        <v>#N/A</v>
      </c>
      <c r="D1803" t="e">
        <f t="shared" si="27"/>
        <v>#N/A</v>
      </c>
      <c r="E1803" s="27" t="e">
        <f>VLOOKUP(O1803,'user list'!A:B,2,0)</f>
        <v>#N/A</v>
      </c>
    </row>
    <row r="1804" spans="2:5" ht="14.4">
      <c r="B1804" s="27" t="e">
        <f>VLOOKUP(I1804,raw_OCM!B:C,2,0)</f>
        <v>#N/A</v>
      </c>
      <c r="D1804" t="e">
        <f t="shared" ref="D1804:D1867" si="28">IF(E1804="X",1)</f>
        <v>#N/A</v>
      </c>
      <c r="E1804" s="27" t="e">
        <f>VLOOKUP(O1804,'user list'!A:B,2,0)</f>
        <v>#N/A</v>
      </c>
    </row>
    <row r="1805" spans="2:5" ht="14.4">
      <c r="B1805" s="27" t="e">
        <f>VLOOKUP(I1805,raw_OCM!B:C,2,0)</f>
        <v>#N/A</v>
      </c>
      <c r="D1805" t="e">
        <f t="shared" si="28"/>
        <v>#N/A</v>
      </c>
      <c r="E1805" s="27" t="e">
        <f>VLOOKUP(O1805,'user list'!A:B,2,0)</f>
        <v>#N/A</v>
      </c>
    </row>
    <row r="1806" spans="2:5" ht="14.4">
      <c r="B1806" s="27" t="e">
        <f>VLOOKUP(I1806,raw_OCM!B:C,2,0)</f>
        <v>#N/A</v>
      </c>
      <c r="D1806" t="e">
        <f t="shared" si="28"/>
        <v>#N/A</v>
      </c>
      <c r="E1806" s="27" t="e">
        <f>VLOOKUP(O1806,'user list'!A:B,2,0)</f>
        <v>#N/A</v>
      </c>
    </row>
    <row r="1807" spans="2:5" ht="14.4">
      <c r="B1807" s="27" t="e">
        <f>VLOOKUP(I1807,raw_OCM!B:C,2,0)</f>
        <v>#N/A</v>
      </c>
      <c r="D1807" t="e">
        <f t="shared" si="28"/>
        <v>#N/A</v>
      </c>
      <c r="E1807" s="27" t="e">
        <f>VLOOKUP(O1807,'user list'!A:B,2,0)</f>
        <v>#N/A</v>
      </c>
    </row>
    <row r="1808" spans="2:5" ht="14.4">
      <c r="B1808" s="27" t="e">
        <f>VLOOKUP(I1808,raw_OCM!B:C,2,0)</f>
        <v>#N/A</v>
      </c>
      <c r="D1808" t="e">
        <f t="shared" si="28"/>
        <v>#N/A</v>
      </c>
      <c r="E1808" s="27" t="e">
        <f>VLOOKUP(O1808,'user list'!A:B,2,0)</f>
        <v>#N/A</v>
      </c>
    </row>
    <row r="1809" spans="2:5" ht="14.4">
      <c r="B1809" s="27" t="e">
        <f>VLOOKUP(I1809,raw_OCM!B:C,2,0)</f>
        <v>#N/A</v>
      </c>
      <c r="D1809" t="e">
        <f t="shared" si="28"/>
        <v>#N/A</v>
      </c>
      <c r="E1809" s="27" t="e">
        <f>VLOOKUP(O1809,'user list'!A:B,2,0)</f>
        <v>#N/A</v>
      </c>
    </row>
    <row r="1810" spans="2:5" ht="14.4">
      <c r="B1810" s="27" t="e">
        <f>VLOOKUP(I1810,raw_OCM!B:C,2,0)</f>
        <v>#N/A</v>
      </c>
      <c r="D1810" t="e">
        <f t="shared" si="28"/>
        <v>#N/A</v>
      </c>
      <c r="E1810" s="27" t="e">
        <f>VLOOKUP(O1810,'user list'!A:B,2,0)</f>
        <v>#N/A</v>
      </c>
    </row>
    <row r="1811" spans="2:5" ht="14.4">
      <c r="B1811" s="27" t="e">
        <f>VLOOKUP(I1811,raw_OCM!B:C,2,0)</f>
        <v>#N/A</v>
      </c>
      <c r="D1811" t="e">
        <f t="shared" si="28"/>
        <v>#N/A</v>
      </c>
      <c r="E1811" s="27" t="e">
        <f>VLOOKUP(O1811,'user list'!A:B,2,0)</f>
        <v>#N/A</v>
      </c>
    </row>
    <row r="1812" spans="2:5" ht="14.4">
      <c r="B1812" s="27" t="e">
        <f>VLOOKUP(I1812,raw_OCM!B:C,2,0)</f>
        <v>#N/A</v>
      </c>
      <c r="D1812" t="e">
        <f t="shared" si="28"/>
        <v>#N/A</v>
      </c>
      <c r="E1812" s="27" t="e">
        <f>VLOOKUP(O1812,'user list'!A:B,2,0)</f>
        <v>#N/A</v>
      </c>
    </row>
    <row r="1813" spans="2:5" ht="14.4">
      <c r="B1813" s="27" t="e">
        <f>VLOOKUP(I1813,raw_OCM!B:C,2,0)</f>
        <v>#N/A</v>
      </c>
      <c r="D1813" t="e">
        <f t="shared" si="28"/>
        <v>#N/A</v>
      </c>
      <c r="E1813" s="27" t="e">
        <f>VLOOKUP(O1813,'user list'!A:B,2,0)</f>
        <v>#N/A</v>
      </c>
    </row>
    <row r="1814" spans="2:5" ht="14.4">
      <c r="B1814" s="27" t="e">
        <f>VLOOKUP(I1814,raw_OCM!B:C,2,0)</f>
        <v>#N/A</v>
      </c>
      <c r="D1814" t="e">
        <f t="shared" si="28"/>
        <v>#N/A</v>
      </c>
      <c r="E1814" s="27" t="e">
        <f>VLOOKUP(O1814,'user list'!A:B,2,0)</f>
        <v>#N/A</v>
      </c>
    </row>
    <row r="1815" spans="2:5" ht="14.4">
      <c r="B1815" s="27" t="e">
        <f>VLOOKUP(I1815,raw_OCM!B:C,2,0)</f>
        <v>#N/A</v>
      </c>
      <c r="D1815" t="e">
        <f t="shared" si="28"/>
        <v>#N/A</v>
      </c>
      <c r="E1815" s="27" t="e">
        <f>VLOOKUP(O1815,'user list'!A:B,2,0)</f>
        <v>#N/A</v>
      </c>
    </row>
    <row r="1816" spans="2:5" ht="14.4">
      <c r="B1816" s="27" t="e">
        <f>VLOOKUP(I1816,raw_OCM!B:C,2,0)</f>
        <v>#N/A</v>
      </c>
      <c r="D1816" t="e">
        <f t="shared" si="28"/>
        <v>#N/A</v>
      </c>
      <c r="E1816" s="27" t="e">
        <f>VLOOKUP(O1816,'user list'!A:B,2,0)</f>
        <v>#N/A</v>
      </c>
    </row>
    <row r="1817" spans="2:5" ht="14.4">
      <c r="B1817" s="27" t="e">
        <f>VLOOKUP(I1817,raw_OCM!B:C,2,0)</f>
        <v>#N/A</v>
      </c>
      <c r="D1817" t="e">
        <f t="shared" si="28"/>
        <v>#N/A</v>
      </c>
      <c r="E1817" s="27" t="e">
        <f>VLOOKUP(O1817,'user list'!A:B,2,0)</f>
        <v>#N/A</v>
      </c>
    </row>
    <row r="1818" spans="2:5" ht="14.4">
      <c r="B1818" s="27" t="e">
        <f>VLOOKUP(I1818,raw_OCM!B:C,2,0)</f>
        <v>#N/A</v>
      </c>
      <c r="D1818" t="e">
        <f t="shared" si="28"/>
        <v>#N/A</v>
      </c>
      <c r="E1818" s="27" t="e">
        <f>VLOOKUP(O1818,'user list'!A:B,2,0)</f>
        <v>#N/A</v>
      </c>
    </row>
    <row r="1819" spans="2:5" ht="14.4">
      <c r="B1819" s="27" t="e">
        <f>VLOOKUP(I1819,raw_OCM!B:C,2,0)</f>
        <v>#N/A</v>
      </c>
      <c r="D1819" t="e">
        <f t="shared" si="28"/>
        <v>#N/A</v>
      </c>
      <c r="E1819" s="27" t="e">
        <f>VLOOKUP(O1819,'user list'!A:B,2,0)</f>
        <v>#N/A</v>
      </c>
    </row>
    <row r="1820" spans="2:5" ht="14.4">
      <c r="B1820" s="27" t="e">
        <f>VLOOKUP(I1820,raw_OCM!B:C,2,0)</f>
        <v>#N/A</v>
      </c>
      <c r="D1820" t="e">
        <f t="shared" si="28"/>
        <v>#N/A</v>
      </c>
      <c r="E1820" s="27" t="e">
        <f>VLOOKUP(O1820,'user list'!A:B,2,0)</f>
        <v>#N/A</v>
      </c>
    </row>
    <row r="1821" spans="2:5" ht="14.4">
      <c r="B1821" s="27" t="e">
        <f>VLOOKUP(I1821,raw_OCM!B:C,2,0)</f>
        <v>#N/A</v>
      </c>
      <c r="D1821" t="e">
        <f t="shared" si="28"/>
        <v>#N/A</v>
      </c>
      <c r="E1821" s="27" t="e">
        <f>VLOOKUP(O1821,'user list'!A:B,2,0)</f>
        <v>#N/A</v>
      </c>
    </row>
    <row r="1822" spans="2:5" ht="14.4">
      <c r="B1822" s="27" t="e">
        <f>VLOOKUP(I1822,raw_OCM!B:C,2,0)</f>
        <v>#N/A</v>
      </c>
      <c r="D1822" t="e">
        <f t="shared" si="28"/>
        <v>#N/A</v>
      </c>
      <c r="E1822" s="27" t="e">
        <f>VLOOKUP(O1822,'user list'!A:B,2,0)</f>
        <v>#N/A</v>
      </c>
    </row>
    <row r="1823" spans="2:5" ht="14.4">
      <c r="B1823" s="27" t="e">
        <f>VLOOKUP(I1823,raw_OCM!B:C,2,0)</f>
        <v>#N/A</v>
      </c>
      <c r="D1823" t="e">
        <f t="shared" si="28"/>
        <v>#N/A</v>
      </c>
      <c r="E1823" s="27" t="e">
        <f>VLOOKUP(O1823,'user list'!A:B,2,0)</f>
        <v>#N/A</v>
      </c>
    </row>
    <row r="1824" spans="2:5" ht="14.4">
      <c r="B1824" s="27" t="e">
        <f>VLOOKUP(I1824,raw_OCM!B:C,2,0)</f>
        <v>#N/A</v>
      </c>
      <c r="D1824" t="e">
        <f t="shared" si="28"/>
        <v>#N/A</v>
      </c>
      <c r="E1824" s="27" t="e">
        <f>VLOOKUP(O1824,'user list'!A:B,2,0)</f>
        <v>#N/A</v>
      </c>
    </row>
    <row r="1825" spans="2:5" ht="14.4">
      <c r="B1825" s="27" t="e">
        <f>VLOOKUP(I1825,raw_OCM!B:C,2,0)</f>
        <v>#N/A</v>
      </c>
      <c r="D1825" t="e">
        <f t="shared" si="28"/>
        <v>#N/A</v>
      </c>
      <c r="E1825" s="27" t="e">
        <f>VLOOKUP(O1825,'user list'!A:B,2,0)</f>
        <v>#N/A</v>
      </c>
    </row>
    <row r="1826" spans="2:5" ht="14.4">
      <c r="B1826" s="27" t="e">
        <f>VLOOKUP(I1826,raw_OCM!B:C,2,0)</f>
        <v>#N/A</v>
      </c>
      <c r="D1826" t="e">
        <f t="shared" si="28"/>
        <v>#N/A</v>
      </c>
      <c r="E1826" s="27" t="e">
        <f>VLOOKUP(O1826,'user list'!A:B,2,0)</f>
        <v>#N/A</v>
      </c>
    </row>
    <row r="1827" spans="2:5" ht="14.4">
      <c r="B1827" s="27" t="e">
        <f>VLOOKUP(I1827,raw_OCM!B:C,2,0)</f>
        <v>#N/A</v>
      </c>
      <c r="D1827" t="e">
        <f t="shared" si="28"/>
        <v>#N/A</v>
      </c>
      <c r="E1827" s="27" t="e">
        <f>VLOOKUP(O1827,'user list'!A:B,2,0)</f>
        <v>#N/A</v>
      </c>
    </row>
    <row r="1828" spans="2:5" ht="14.4">
      <c r="B1828" s="27" t="e">
        <f>VLOOKUP(I1828,raw_OCM!B:C,2,0)</f>
        <v>#N/A</v>
      </c>
      <c r="D1828" t="e">
        <f t="shared" si="28"/>
        <v>#N/A</v>
      </c>
      <c r="E1828" s="27" t="e">
        <f>VLOOKUP(O1828,'user list'!A:B,2,0)</f>
        <v>#N/A</v>
      </c>
    </row>
    <row r="1829" spans="2:5" ht="14.4">
      <c r="B1829" s="27" t="e">
        <f>VLOOKUP(I1829,raw_OCM!B:C,2,0)</f>
        <v>#N/A</v>
      </c>
      <c r="D1829" t="e">
        <f t="shared" si="28"/>
        <v>#N/A</v>
      </c>
      <c r="E1829" s="27" t="e">
        <f>VLOOKUP(O1829,'user list'!A:B,2,0)</f>
        <v>#N/A</v>
      </c>
    </row>
    <row r="1830" spans="2:5" ht="14.4">
      <c r="B1830" s="27" t="e">
        <f>VLOOKUP(I1830,raw_OCM!B:C,2,0)</f>
        <v>#N/A</v>
      </c>
      <c r="D1830" t="e">
        <f t="shared" si="28"/>
        <v>#N/A</v>
      </c>
      <c r="E1830" s="27" t="e">
        <f>VLOOKUP(O1830,'user list'!A:B,2,0)</f>
        <v>#N/A</v>
      </c>
    </row>
    <row r="1831" spans="2:5" ht="14.4">
      <c r="B1831" s="27" t="e">
        <f>VLOOKUP(I1831,raw_OCM!B:C,2,0)</f>
        <v>#N/A</v>
      </c>
      <c r="D1831" t="e">
        <f t="shared" si="28"/>
        <v>#N/A</v>
      </c>
      <c r="E1831" s="27" t="e">
        <f>VLOOKUP(O1831,'user list'!A:B,2,0)</f>
        <v>#N/A</v>
      </c>
    </row>
    <row r="1832" spans="2:5" ht="14.4">
      <c r="B1832" s="27" t="e">
        <f>VLOOKUP(I1832,raw_OCM!B:C,2,0)</f>
        <v>#N/A</v>
      </c>
      <c r="D1832" t="e">
        <f t="shared" si="28"/>
        <v>#N/A</v>
      </c>
      <c r="E1832" s="27" t="e">
        <f>VLOOKUP(O1832,'user list'!A:B,2,0)</f>
        <v>#N/A</v>
      </c>
    </row>
    <row r="1833" spans="2:5" ht="14.4">
      <c r="B1833" s="27" t="e">
        <f>VLOOKUP(I1833,raw_OCM!B:C,2,0)</f>
        <v>#N/A</v>
      </c>
      <c r="D1833" t="e">
        <f t="shared" si="28"/>
        <v>#N/A</v>
      </c>
      <c r="E1833" s="27" t="e">
        <f>VLOOKUP(O1833,'user list'!A:B,2,0)</f>
        <v>#N/A</v>
      </c>
    </row>
    <row r="1834" spans="2:5" ht="14.4">
      <c r="B1834" s="27" t="e">
        <f>VLOOKUP(I1834,raw_OCM!B:C,2,0)</f>
        <v>#N/A</v>
      </c>
      <c r="D1834" t="e">
        <f t="shared" si="28"/>
        <v>#N/A</v>
      </c>
      <c r="E1834" s="27" t="e">
        <f>VLOOKUP(O1834,'user list'!A:B,2,0)</f>
        <v>#N/A</v>
      </c>
    </row>
    <row r="1835" spans="2:5" ht="14.4">
      <c r="B1835" s="27" t="e">
        <f>VLOOKUP(I1835,raw_OCM!B:C,2,0)</f>
        <v>#N/A</v>
      </c>
      <c r="D1835" t="e">
        <f t="shared" si="28"/>
        <v>#N/A</v>
      </c>
      <c r="E1835" s="27" t="e">
        <f>VLOOKUP(O1835,'user list'!A:B,2,0)</f>
        <v>#N/A</v>
      </c>
    </row>
    <row r="1836" spans="2:5" ht="14.4">
      <c r="B1836" s="27" t="e">
        <f>VLOOKUP(I1836,raw_OCM!B:C,2,0)</f>
        <v>#N/A</v>
      </c>
      <c r="D1836" t="e">
        <f t="shared" si="28"/>
        <v>#N/A</v>
      </c>
      <c r="E1836" s="27" t="e">
        <f>VLOOKUP(O1836,'user list'!A:B,2,0)</f>
        <v>#N/A</v>
      </c>
    </row>
    <row r="1837" spans="2:5" ht="14.4">
      <c r="B1837" s="27" t="e">
        <f>VLOOKUP(I1837,raw_OCM!B:C,2,0)</f>
        <v>#N/A</v>
      </c>
      <c r="D1837" t="e">
        <f t="shared" si="28"/>
        <v>#N/A</v>
      </c>
      <c r="E1837" s="27" t="e">
        <f>VLOOKUP(O1837,'user list'!A:B,2,0)</f>
        <v>#N/A</v>
      </c>
    </row>
    <row r="1838" spans="2:5" ht="14.4">
      <c r="B1838" s="27" t="e">
        <f>VLOOKUP(I1838,raw_OCM!B:C,2,0)</f>
        <v>#N/A</v>
      </c>
      <c r="D1838" t="e">
        <f t="shared" si="28"/>
        <v>#N/A</v>
      </c>
      <c r="E1838" s="27" t="e">
        <f>VLOOKUP(O1838,'user list'!A:B,2,0)</f>
        <v>#N/A</v>
      </c>
    </row>
    <row r="1839" spans="2:5" ht="14.4">
      <c r="B1839" s="27" t="e">
        <f>VLOOKUP(I1839,raw_OCM!B:C,2,0)</f>
        <v>#N/A</v>
      </c>
      <c r="D1839" t="e">
        <f t="shared" si="28"/>
        <v>#N/A</v>
      </c>
      <c r="E1839" s="27" t="e">
        <f>VLOOKUP(O1839,'user list'!A:B,2,0)</f>
        <v>#N/A</v>
      </c>
    </row>
    <row r="1840" spans="2:5" ht="14.4">
      <c r="B1840" s="27" t="e">
        <f>VLOOKUP(I1840,raw_OCM!B:C,2,0)</f>
        <v>#N/A</v>
      </c>
      <c r="D1840" t="e">
        <f t="shared" si="28"/>
        <v>#N/A</v>
      </c>
      <c r="E1840" s="27" t="e">
        <f>VLOOKUP(O1840,'user list'!A:B,2,0)</f>
        <v>#N/A</v>
      </c>
    </row>
    <row r="1841" spans="2:5" ht="14.4">
      <c r="B1841" s="27" t="e">
        <f>VLOOKUP(I1841,raw_OCM!B:C,2,0)</f>
        <v>#N/A</v>
      </c>
      <c r="D1841" t="e">
        <f t="shared" si="28"/>
        <v>#N/A</v>
      </c>
      <c r="E1841" s="27" t="e">
        <f>VLOOKUP(O1841,'user list'!A:B,2,0)</f>
        <v>#N/A</v>
      </c>
    </row>
    <row r="1842" spans="2:5" ht="14.4">
      <c r="B1842" s="27" t="e">
        <f>VLOOKUP(I1842,raw_OCM!B:C,2,0)</f>
        <v>#N/A</v>
      </c>
      <c r="D1842" t="e">
        <f t="shared" si="28"/>
        <v>#N/A</v>
      </c>
      <c r="E1842" s="27" t="e">
        <f>VLOOKUP(O1842,'user list'!A:B,2,0)</f>
        <v>#N/A</v>
      </c>
    </row>
    <row r="1843" spans="2:5" ht="14.4">
      <c r="B1843" s="27" t="e">
        <f>VLOOKUP(I1843,raw_OCM!B:C,2,0)</f>
        <v>#N/A</v>
      </c>
      <c r="D1843" t="e">
        <f t="shared" si="28"/>
        <v>#N/A</v>
      </c>
      <c r="E1843" s="27" t="e">
        <f>VLOOKUP(O1843,'user list'!A:B,2,0)</f>
        <v>#N/A</v>
      </c>
    </row>
    <row r="1844" spans="2:5" ht="14.4">
      <c r="B1844" s="27" t="e">
        <f>VLOOKUP(I1844,raw_OCM!B:C,2,0)</f>
        <v>#N/A</v>
      </c>
      <c r="D1844" t="e">
        <f t="shared" si="28"/>
        <v>#N/A</v>
      </c>
      <c r="E1844" s="27" t="e">
        <f>VLOOKUP(O1844,'user list'!A:B,2,0)</f>
        <v>#N/A</v>
      </c>
    </row>
    <row r="1845" spans="2:5" ht="14.4">
      <c r="B1845" s="27" t="e">
        <f>VLOOKUP(I1845,raw_OCM!B:C,2,0)</f>
        <v>#N/A</v>
      </c>
      <c r="D1845" t="e">
        <f t="shared" si="28"/>
        <v>#N/A</v>
      </c>
      <c r="E1845" s="27" t="e">
        <f>VLOOKUP(O1845,'user list'!A:B,2,0)</f>
        <v>#N/A</v>
      </c>
    </row>
    <row r="1846" spans="2:5" ht="14.4">
      <c r="B1846" s="27" t="e">
        <f>VLOOKUP(I1846,raw_OCM!B:C,2,0)</f>
        <v>#N/A</v>
      </c>
      <c r="D1846" t="e">
        <f t="shared" si="28"/>
        <v>#N/A</v>
      </c>
      <c r="E1846" s="27" t="e">
        <f>VLOOKUP(O1846,'user list'!A:B,2,0)</f>
        <v>#N/A</v>
      </c>
    </row>
    <row r="1847" spans="2:5" ht="14.4">
      <c r="B1847" s="27" t="e">
        <f>VLOOKUP(I1847,raw_OCM!B:C,2,0)</f>
        <v>#N/A</v>
      </c>
      <c r="D1847" t="e">
        <f t="shared" si="28"/>
        <v>#N/A</v>
      </c>
      <c r="E1847" s="27" t="e">
        <f>VLOOKUP(O1847,'user list'!A:B,2,0)</f>
        <v>#N/A</v>
      </c>
    </row>
    <row r="1848" spans="2:5" ht="14.4">
      <c r="B1848" s="27" t="e">
        <f>VLOOKUP(I1848,raw_OCM!B:C,2,0)</f>
        <v>#N/A</v>
      </c>
      <c r="D1848" t="e">
        <f t="shared" si="28"/>
        <v>#N/A</v>
      </c>
      <c r="E1848" s="27" t="e">
        <f>VLOOKUP(O1848,'user list'!A:B,2,0)</f>
        <v>#N/A</v>
      </c>
    </row>
    <row r="1849" spans="2:5" ht="14.4">
      <c r="B1849" s="27" t="e">
        <f>VLOOKUP(I1849,raw_OCM!B:C,2,0)</f>
        <v>#N/A</v>
      </c>
      <c r="D1849" t="e">
        <f t="shared" si="28"/>
        <v>#N/A</v>
      </c>
      <c r="E1849" s="27" t="e">
        <f>VLOOKUP(O1849,'user list'!A:B,2,0)</f>
        <v>#N/A</v>
      </c>
    </row>
    <row r="1850" spans="2:5" ht="14.4">
      <c r="B1850" s="27" t="e">
        <f>VLOOKUP(I1850,raw_OCM!B:C,2,0)</f>
        <v>#N/A</v>
      </c>
      <c r="D1850" t="e">
        <f t="shared" si="28"/>
        <v>#N/A</v>
      </c>
      <c r="E1850" s="27" t="e">
        <f>VLOOKUP(O1850,'user list'!A:B,2,0)</f>
        <v>#N/A</v>
      </c>
    </row>
    <row r="1851" spans="2:5" ht="14.4">
      <c r="B1851" s="27" t="e">
        <f>VLOOKUP(I1851,raw_OCM!B:C,2,0)</f>
        <v>#N/A</v>
      </c>
      <c r="D1851" t="e">
        <f t="shared" si="28"/>
        <v>#N/A</v>
      </c>
      <c r="E1851" s="27" t="e">
        <f>VLOOKUP(O1851,'user list'!A:B,2,0)</f>
        <v>#N/A</v>
      </c>
    </row>
    <row r="1852" spans="2:5" ht="14.4">
      <c r="B1852" s="27" t="e">
        <f>VLOOKUP(I1852,raw_OCM!B:C,2,0)</f>
        <v>#N/A</v>
      </c>
      <c r="D1852" t="e">
        <f t="shared" si="28"/>
        <v>#N/A</v>
      </c>
      <c r="E1852" s="27" t="e">
        <f>VLOOKUP(O1852,'user list'!A:B,2,0)</f>
        <v>#N/A</v>
      </c>
    </row>
    <row r="1853" spans="2:5" ht="14.4">
      <c r="B1853" s="27" t="e">
        <f>VLOOKUP(I1853,raw_OCM!B:C,2,0)</f>
        <v>#N/A</v>
      </c>
      <c r="D1853" t="e">
        <f t="shared" si="28"/>
        <v>#N/A</v>
      </c>
      <c r="E1853" s="27" t="e">
        <f>VLOOKUP(O1853,'user list'!A:B,2,0)</f>
        <v>#N/A</v>
      </c>
    </row>
    <row r="1854" spans="2:5" ht="14.4">
      <c r="B1854" s="27" t="e">
        <f>VLOOKUP(I1854,raw_OCM!B:C,2,0)</f>
        <v>#N/A</v>
      </c>
      <c r="D1854" t="e">
        <f t="shared" si="28"/>
        <v>#N/A</v>
      </c>
      <c r="E1854" s="27" t="e">
        <f>VLOOKUP(O1854,'user list'!A:B,2,0)</f>
        <v>#N/A</v>
      </c>
    </row>
    <row r="1855" spans="2:5" ht="14.4">
      <c r="B1855" s="27" t="e">
        <f>VLOOKUP(I1855,raw_OCM!B:C,2,0)</f>
        <v>#N/A</v>
      </c>
      <c r="D1855" t="e">
        <f t="shared" si="28"/>
        <v>#N/A</v>
      </c>
      <c r="E1855" s="27" t="e">
        <f>VLOOKUP(O1855,'user list'!A:B,2,0)</f>
        <v>#N/A</v>
      </c>
    </row>
    <row r="1856" spans="2:5" ht="14.4">
      <c r="B1856" s="27" t="e">
        <f>VLOOKUP(I1856,raw_OCM!B:C,2,0)</f>
        <v>#N/A</v>
      </c>
      <c r="D1856" t="e">
        <f t="shared" si="28"/>
        <v>#N/A</v>
      </c>
      <c r="E1856" s="27" t="e">
        <f>VLOOKUP(O1856,'user list'!A:B,2,0)</f>
        <v>#N/A</v>
      </c>
    </row>
    <row r="1857" spans="2:5" ht="14.4">
      <c r="B1857" s="27" t="e">
        <f>VLOOKUP(I1857,raw_OCM!B:C,2,0)</f>
        <v>#N/A</v>
      </c>
      <c r="D1857" t="e">
        <f t="shared" si="28"/>
        <v>#N/A</v>
      </c>
      <c r="E1857" s="27" t="e">
        <f>VLOOKUP(O1857,'user list'!A:B,2,0)</f>
        <v>#N/A</v>
      </c>
    </row>
    <row r="1858" spans="2:5" ht="14.4">
      <c r="B1858" s="27" t="e">
        <f>VLOOKUP(I1858,raw_OCM!B:C,2,0)</f>
        <v>#N/A</v>
      </c>
      <c r="D1858" t="e">
        <f t="shared" si="28"/>
        <v>#N/A</v>
      </c>
      <c r="E1858" s="27" t="e">
        <f>VLOOKUP(O1858,'user list'!A:B,2,0)</f>
        <v>#N/A</v>
      </c>
    </row>
    <row r="1859" spans="2:5" ht="14.4">
      <c r="B1859" s="27" t="e">
        <f>VLOOKUP(I1859,raw_OCM!B:C,2,0)</f>
        <v>#N/A</v>
      </c>
      <c r="D1859" t="e">
        <f t="shared" si="28"/>
        <v>#N/A</v>
      </c>
      <c r="E1859" s="27" t="e">
        <f>VLOOKUP(O1859,'user list'!A:B,2,0)</f>
        <v>#N/A</v>
      </c>
    </row>
    <row r="1860" spans="2:5" ht="14.4">
      <c r="B1860" s="27" t="e">
        <f>VLOOKUP(I1860,raw_OCM!B:C,2,0)</f>
        <v>#N/A</v>
      </c>
      <c r="D1860" t="e">
        <f t="shared" si="28"/>
        <v>#N/A</v>
      </c>
      <c r="E1860" s="27" t="e">
        <f>VLOOKUP(O1860,'user list'!A:B,2,0)</f>
        <v>#N/A</v>
      </c>
    </row>
    <row r="1861" spans="2:5" ht="14.4">
      <c r="B1861" s="27" t="e">
        <f>VLOOKUP(I1861,raw_OCM!B:C,2,0)</f>
        <v>#N/A</v>
      </c>
      <c r="D1861" t="e">
        <f t="shared" si="28"/>
        <v>#N/A</v>
      </c>
      <c r="E1861" s="27" t="e">
        <f>VLOOKUP(O1861,'user list'!A:B,2,0)</f>
        <v>#N/A</v>
      </c>
    </row>
    <row r="1862" spans="2:5" ht="14.4">
      <c r="B1862" s="27" t="e">
        <f>VLOOKUP(I1862,raw_OCM!B:C,2,0)</f>
        <v>#N/A</v>
      </c>
      <c r="D1862" t="e">
        <f t="shared" si="28"/>
        <v>#N/A</v>
      </c>
      <c r="E1862" s="27" t="e">
        <f>VLOOKUP(O1862,'user list'!A:B,2,0)</f>
        <v>#N/A</v>
      </c>
    </row>
    <row r="1863" spans="2:5" ht="14.4">
      <c r="B1863" s="27" t="e">
        <f>VLOOKUP(I1863,raw_OCM!B:C,2,0)</f>
        <v>#N/A</v>
      </c>
      <c r="D1863" t="e">
        <f t="shared" si="28"/>
        <v>#N/A</v>
      </c>
      <c r="E1863" s="27" t="e">
        <f>VLOOKUP(O1863,'user list'!A:B,2,0)</f>
        <v>#N/A</v>
      </c>
    </row>
    <row r="1864" spans="2:5" ht="14.4">
      <c r="B1864" s="27" t="e">
        <f>VLOOKUP(I1864,raw_OCM!B:C,2,0)</f>
        <v>#N/A</v>
      </c>
      <c r="D1864" t="e">
        <f t="shared" si="28"/>
        <v>#N/A</v>
      </c>
      <c r="E1864" s="27" t="e">
        <f>VLOOKUP(O1864,'user list'!A:B,2,0)</f>
        <v>#N/A</v>
      </c>
    </row>
    <row r="1865" spans="2:5" ht="14.4">
      <c r="B1865" s="27" t="e">
        <f>VLOOKUP(I1865,raw_OCM!B:C,2,0)</f>
        <v>#N/A</v>
      </c>
      <c r="D1865" t="e">
        <f t="shared" si="28"/>
        <v>#N/A</v>
      </c>
      <c r="E1865" s="27" t="e">
        <f>VLOOKUP(O1865,'user list'!A:B,2,0)</f>
        <v>#N/A</v>
      </c>
    </row>
    <row r="1866" spans="2:5" ht="14.4">
      <c r="B1866" s="27" t="e">
        <f>VLOOKUP(I1866,raw_OCM!B:C,2,0)</f>
        <v>#N/A</v>
      </c>
      <c r="D1866" t="e">
        <f t="shared" si="28"/>
        <v>#N/A</v>
      </c>
      <c r="E1866" s="27" t="e">
        <f>VLOOKUP(O1866,'user list'!A:B,2,0)</f>
        <v>#N/A</v>
      </c>
    </row>
    <row r="1867" spans="2:5" ht="14.4">
      <c r="B1867" s="27" t="e">
        <f>VLOOKUP(I1867,raw_OCM!B:C,2,0)</f>
        <v>#N/A</v>
      </c>
      <c r="D1867" t="e">
        <f t="shared" si="28"/>
        <v>#N/A</v>
      </c>
      <c r="E1867" s="27" t="e">
        <f>VLOOKUP(O1867,'user list'!A:B,2,0)</f>
        <v>#N/A</v>
      </c>
    </row>
    <row r="1868" spans="2:5" ht="14.4">
      <c r="B1868" s="27" t="e">
        <f>VLOOKUP(I1868,raw_OCM!B:C,2,0)</f>
        <v>#N/A</v>
      </c>
      <c r="D1868" t="e">
        <f t="shared" ref="D1868:D1931" si="29">IF(E1868="X",1)</f>
        <v>#N/A</v>
      </c>
      <c r="E1868" s="27" t="e">
        <f>VLOOKUP(O1868,'user list'!A:B,2,0)</f>
        <v>#N/A</v>
      </c>
    </row>
    <row r="1869" spans="2:5" ht="14.4">
      <c r="B1869" s="27" t="e">
        <f>VLOOKUP(I1869,raw_OCM!B:C,2,0)</f>
        <v>#N/A</v>
      </c>
      <c r="D1869" t="e">
        <f t="shared" si="29"/>
        <v>#N/A</v>
      </c>
      <c r="E1869" s="27" t="e">
        <f>VLOOKUP(O1869,'user list'!A:B,2,0)</f>
        <v>#N/A</v>
      </c>
    </row>
    <row r="1870" spans="2:5" ht="14.4">
      <c r="B1870" s="27" t="e">
        <f>VLOOKUP(I1870,raw_OCM!B:C,2,0)</f>
        <v>#N/A</v>
      </c>
      <c r="D1870" t="e">
        <f t="shared" si="29"/>
        <v>#N/A</v>
      </c>
      <c r="E1870" s="27" t="e">
        <f>VLOOKUP(O1870,'user list'!A:B,2,0)</f>
        <v>#N/A</v>
      </c>
    </row>
    <row r="1871" spans="2:5" ht="14.4">
      <c r="B1871" s="27" t="e">
        <f>VLOOKUP(I1871,raw_OCM!B:C,2,0)</f>
        <v>#N/A</v>
      </c>
      <c r="D1871" t="e">
        <f t="shared" si="29"/>
        <v>#N/A</v>
      </c>
      <c r="E1871" s="27" t="e">
        <f>VLOOKUP(O1871,'user list'!A:B,2,0)</f>
        <v>#N/A</v>
      </c>
    </row>
    <row r="1872" spans="2:5" ht="14.4">
      <c r="B1872" s="27" t="e">
        <f>VLOOKUP(I1872,raw_OCM!B:C,2,0)</f>
        <v>#N/A</v>
      </c>
      <c r="D1872" t="e">
        <f t="shared" si="29"/>
        <v>#N/A</v>
      </c>
      <c r="E1872" s="27" t="e">
        <f>VLOOKUP(O1872,'user list'!A:B,2,0)</f>
        <v>#N/A</v>
      </c>
    </row>
    <row r="1873" spans="2:5" ht="14.4">
      <c r="B1873" s="27" t="e">
        <f>VLOOKUP(I1873,raw_OCM!B:C,2,0)</f>
        <v>#N/A</v>
      </c>
      <c r="D1873" t="e">
        <f t="shared" si="29"/>
        <v>#N/A</v>
      </c>
      <c r="E1873" s="27" t="e">
        <f>VLOOKUP(O1873,'user list'!A:B,2,0)</f>
        <v>#N/A</v>
      </c>
    </row>
    <row r="1874" spans="2:5" ht="14.4">
      <c r="B1874" s="27" t="e">
        <f>VLOOKUP(I1874,raw_OCM!B:C,2,0)</f>
        <v>#N/A</v>
      </c>
      <c r="D1874" t="e">
        <f t="shared" si="29"/>
        <v>#N/A</v>
      </c>
      <c r="E1874" s="27" t="e">
        <f>VLOOKUP(O1874,'user list'!A:B,2,0)</f>
        <v>#N/A</v>
      </c>
    </row>
    <row r="1875" spans="2:5" ht="14.4">
      <c r="B1875" s="27" t="e">
        <f>VLOOKUP(I1875,raw_OCM!B:C,2,0)</f>
        <v>#N/A</v>
      </c>
      <c r="D1875" t="e">
        <f t="shared" si="29"/>
        <v>#N/A</v>
      </c>
      <c r="E1875" s="27" t="e">
        <f>VLOOKUP(O1875,'user list'!A:B,2,0)</f>
        <v>#N/A</v>
      </c>
    </row>
    <row r="1876" spans="2:5" ht="14.4">
      <c r="B1876" s="27" t="e">
        <f>VLOOKUP(I1876,raw_OCM!B:C,2,0)</f>
        <v>#N/A</v>
      </c>
      <c r="D1876" t="e">
        <f t="shared" si="29"/>
        <v>#N/A</v>
      </c>
      <c r="E1876" s="27" t="e">
        <f>VLOOKUP(O1876,'user list'!A:B,2,0)</f>
        <v>#N/A</v>
      </c>
    </row>
    <row r="1877" spans="2:5" ht="14.4">
      <c r="B1877" s="27" t="e">
        <f>VLOOKUP(I1877,raw_OCM!B:C,2,0)</f>
        <v>#N/A</v>
      </c>
      <c r="D1877" t="e">
        <f t="shared" si="29"/>
        <v>#N/A</v>
      </c>
      <c r="E1877" s="27" t="e">
        <f>VLOOKUP(O1877,'user list'!A:B,2,0)</f>
        <v>#N/A</v>
      </c>
    </row>
    <row r="1878" spans="2:5" ht="14.4">
      <c r="B1878" s="27" t="e">
        <f>VLOOKUP(I1878,raw_OCM!B:C,2,0)</f>
        <v>#N/A</v>
      </c>
      <c r="D1878" t="e">
        <f t="shared" si="29"/>
        <v>#N/A</v>
      </c>
      <c r="E1878" s="27" t="e">
        <f>VLOOKUP(O1878,'user list'!A:B,2,0)</f>
        <v>#N/A</v>
      </c>
    </row>
    <row r="1879" spans="2:5" ht="14.4">
      <c r="B1879" s="27" t="e">
        <f>VLOOKUP(I1879,raw_OCM!B:C,2,0)</f>
        <v>#N/A</v>
      </c>
      <c r="D1879" t="e">
        <f t="shared" si="29"/>
        <v>#N/A</v>
      </c>
      <c r="E1879" s="27" t="e">
        <f>VLOOKUP(O1879,'user list'!A:B,2,0)</f>
        <v>#N/A</v>
      </c>
    </row>
    <row r="1880" spans="2:5" ht="14.4">
      <c r="B1880" s="27" t="e">
        <f>VLOOKUP(I1880,raw_OCM!B:C,2,0)</f>
        <v>#N/A</v>
      </c>
      <c r="D1880" t="e">
        <f t="shared" si="29"/>
        <v>#N/A</v>
      </c>
      <c r="E1880" s="27" t="e">
        <f>VLOOKUP(O1880,'user list'!A:B,2,0)</f>
        <v>#N/A</v>
      </c>
    </row>
    <row r="1881" spans="2:5" ht="14.4">
      <c r="B1881" s="27" t="e">
        <f>VLOOKUP(I1881,raw_OCM!B:C,2,0)</f>
        <v>#N/A</v>
      </c>
      <c r="D1881" t="e">
        <f t="shared" si="29"/>
        <v>#N/A</v>
      </c>
      <c r="E1881" s="27" t="e">
        <f>VLOOKUP(O1881,'user list'!A:B,2,0)</f>
        <v>#N/A</v>
      </c>
    </row>
    <row r="1882" spans="2:5" ht="14.4">
      <c r="B1882" s="27" t="e">
        <f>VLOOKUP(I1882,raw_OCM!B:C,2,0)</f>
        <v>#N/A</v>
      </c>
      <c r="D1882" t="e">
        <f t="shared" si="29"/>
        <v>#N/A</v>
      </c>
      <c r="E1882" s="27" t="e">
        <f>VLOOKUP(O1882,'user list'!A:B,2,0)</f>
        <v>#N/A</v>
      </c>
    </row>
    <row r="1883" spans="2:5" ht="14.4">
      <c r="B1883" s="27" t="e">
        <f>VLOOKUP(I1883,raw_OCM!B:C,2,0)</f>
        <v>#N/A</v>
      </c>
      <c r="D1883" t="e">
        <f t="shared" si="29"/>
        <v>#N/A</v>
      </c>
      <c r="E1883" s="27" t="e">
        <f>VLOOKUP(O1883,'user list'!A:B,2,0)</f>
        <v>#N/A</v>
      </c>
    </row>
    <row r="1884" spans="2:5" ht="14.4">
      <c r="B1884" s="27" t="e">
        <f>VLOOKUP(I1884,raw_OCM!B:C,2,0)</f>
        <v>#N/A</v>
      </c>
      <c r="D1884" t="e">
        <f t="shared" si="29"/>
        <v>#N/A</v>
      </c>
      <c r="E1884" s="27" t="e">
        <f>VLOOKUP(O1884,'user list'!A:B,2,0)</f>
        <v>#N/A</v>
      </c>
    </row>
    <row r="1885" spans="2:5" ht="14.4">
      <c r="B1885" s="27" t="e">
        <f>VLOOKUP(I1885,raw_OCM!B:C,2,0)</f>
        <v>#N/A</v>
      </c>
      <c r="D1885" t="e">
        <f t="shared" si="29"/>
        <v>#N/A</v>
      </c>
      <c r="E1885" s="27" t="e">
        <f>VLOOKUP(O1885,'user list'!A:B,2,0)</f>
        <v>#N/A</v>
      </c>
    </row>
    <row r="1886" spans="2:5" ht="14.4">
      <c r="B1886" s="27" t="e">
        <f>VLOOKUP(I1886,raw_OCM!B:C,2,0)</f>
        <v>#N/A</v>
      </c>
      <c r="D1886" t="e">
        <f t="shared" si="29"/>
        <v>#N/A</v>
      </c>
      <c r="E1886" s="27" t="e">
        <f>VLOOKUP(O1886,'user list'!A:B,2,0)</f>
        <v>#N/A</v>
      </c>
    </row>
    <row r="1887" spans="2:5" ht="14.4">
      <c r="B1887" s="27" t="e">
        <f>VLOOKUP(I1887,raw_OCM!B:C,2,0)</f>
        <v>#N/A</v>
      </c>
      <c r="D1887" t="e">
        <f t="shared" si="29"/>
        <v>#N/A</v>
      </c>
      <c r="E1887" s="27" t="e">
        <f>VLOOKUP(O1887,'user list'!A:B,2,0)</f>
        <v>#N/A</v>
      </c>
    </row>
    <row r="1888" spans="2:5" ht="14.4">
      <c r="B1888" s="27" t="e">
        <f>VLOOKUP(I1888,raw_OCM!B:C,2,0)</f>
        <v>#N/A</v>
      </c>
      <c r="D1888" t="e">
        <f t="shared" si="29"/>
        <v>#N/A</v>
      </c>
      <c r="E1888" s="27" t="e">
        <f>VLOOKUP(O1888,'user list'!A:B,2,0)</f>
        <v>#N/A</v>
      </c>
    </row>
    <row r="1889" spans="2:5" ht="14.4">
      <c r="B1889" s="27" t="e">
        <f>VLOOKUP(I1889,raw_OCM!B:C,2,0)</f>
        <v>#N/A</v>
      </c>
      <c r="D1889" t="e">
        <f t="shared" si="29"/>
        <v>#N/A</v>
      </c>
      <c r="E1889" s="27" t="e">
        <f>VLOOKUP(O1889,'user list'!A:B,2,0)</f>
        <v>#N/A</v>
      </c>
    </row>
    <row r="1890" spans="2:5" ht="14.4">
      <c r="B1890" s="27" t="e">
        <f>VLOOKUP(I1890,raw_OCM!B:C,2,0)</f>
        <v>#N/A</v>
      </c>
      <c r="D1890" t="e">
        <f t="shared" si="29"/>
        <v>#N/A</v>
      </c>
      <c r="E1890" s="27" t="e">
        <f>VLOOKUP(O1890,'user list'!A:B,2,0)</f>
        <v>#N/A</v>
      </c>
    </row>
    <row r="1891" spans="2:5" ht="14.4">
      <c r="B1891" s="27" t="e">
        <f>VLOOKUP(I1891,raw_OCM!B:C,2,0)</f>
        <v>#N/A</v>
      </c>
      <c r="D1891" t="e">
        <f t="shared" si="29"/>
        <v>#N/A</v>
      </c>
      <c r="E1891" s="27" t="e">
        <f>VLOOKUP(O1891,'user list'!A:B,2,0)</f>
        <v>#N/A</v>
      </c>
    </row>
    <row r="1892" spans="2:5" ht="14.4">
      <c r="B1892" s="27" t="e">
        <f>VLOOKUP(I1892,raw_OCM!B:C,2,0)</f>
        <v>#N/A</v>
      </c>
      <c r="D1892" t="e">
        <f t="shared" si="29"/>
        <v>#N/A</v>
      </c>
      <c r="E1892" s="27" t="e">
        <f>VLOOKUP(O1892,'user list'!A:B,2,0)</f>
        <v>#N/A</v>
      </c>
    </row>
    <row r="1893" spans="2:5" ht="14.4">
      <c r="B1893" s="27" t="e">
        <f>VLOOKUP(I1893,raw_OCM!B:C,2,0)</f>
        <v>#N/A</v>
      </c>
      <c r="D1893" t="e">
        <f t="shared" si="29"/>
        <v>#N/A</v>
      </c>
      <c r="E1893" s="27" t="e">
        <f>VLOOKUP(O1893,'user list'!A:B,2,0)</f>
        <v>#N/A</v>
      </c>
    </row>
    <row r="1894" spans="2:5" ht="14.4">
      <c r="B1894" s="27" t="e">
        <f>VLOOKUP(I1894,raw_OCM!B:C,2,0)</f>
        <v>#N/A</v>
      </c>
      <c r="D1894" t="e">
        <f t="shared" si="29"/>
        <v>#N/A</v>
      </c>
      <c r="E1894" s="27" t="e">
        <f>VLOOKUP(O1894,'user list'!A:B,2,0)</f>
        <v>#N/A</v>
      </c>
    </row>
    <row r="1895" spans="2:5" ht="14.4">
      <c r="B1895" s="27" t="e">
        <f>VLOOKUP(I1895,raw_OCM!B:C,2,0)</f>
        <v>#N/A</v>
      </c>
      <c r="D1895" t="e">
        <f t="shared" si="29"/>
        <v>#N/A</v>
      </c>
      <c r="E1895" s="27" t="e">
        <f>VLOOKUP(O1895,'user list'!A:B,2,0)</f>
        <v>#N/A</v>
      </c>
    </row>
    <row r="1896" spans="2:5" ht="14.4">
      <c r="B1896" s="27" t="e">
        <f>VLOOKUP(I1896,raw_OCM!B:C,2,0)</f>
        <v>#N/A</v>
      </c>
      <c r="D1896" t="e">
        <f t="shared" si="29"/>
        <v>#N/A</v>
      </c>
      <c r="E1896" s="27" t="e">
        <f>VLOOKUP(O1896,'user list'!A:B,2,0)</f>
        <v>#N/A</v>
      </c>
    </row>
    <row r="1897" spans="2:5" ht="14.4">
      <c r="B1897" s="27" t="e">
        <f>VLOOKUP(I1897,raw_OCM!B:C,2,0)</f>
        <v>#N/A</v>
      </c>
      <c r="D1897" t="e">
        <f t="shared" si="29"/>
        <v>#N/A</v>
      </c>
      <c r="E1897" s="27" t="e">
        <f>VLOOKUP(O1897,'user list'!A:B,2,0)</f>
        <v>#N/A</v>
      </c>
    </row>
    <row r="1898" spans="2:5" ht="14.4">
      <c r="B1898" s="27" t="e">
        <f>VLOOKUP(I1898,raw_OCM!B:C,2,0)</f>
        <v>#N/A</v>
      </c>
      <c r="D1898" t="e">
        <f t="shared" si="29"/>
        <v>#N/A</v>
      </c>
      <c r="E1898" s="27" t="e">
        <f>VLOOKUP(O1898,'user list'!A:B,2,0)</f>
        <v>#N/A</v>
      </c>
    </row>
    <row r="1899" spans="2:5" ht="14.4">
      <c r="B1899" s="27" t="e">
        <f>VLOOKUP(I1899,raw_OCM!B:C,2,0)</f>
        <v>#N/A</v>
      </c>
      <c r="D1899" t="e">
        <f t="shared" si="29"/>
        <v>#N/A</v>
      </c>
      <c r="E1899" s="27" t="e">
        <f>VLOOKUP(O1899,'user list'!A:B,2,0)</f>
        <v>#N/A</v>
      </c>
    </row>
    <row r="1900" spans="2:5" ht="14.4">
      <c r="B1900" s="27" t="e">
        <f>VLOOKUP(I1900,raw_OCM!B:C,2,0)</f>
        <v>#N/A</v>
      </c>
      <c r="D1900" t="e">
        <f t="shared" si="29"/>
        <v>#N/A</v>
      </c>
      <c r="E1900" s="27" t="e">
        <f>VLOOKUP(O1900,'user list'!A:B,2,0)</f>
        <v>#N/A</v>
      </c>
    </row>
    <row r="1901" spans="2:5" ht="14.4">
      <c r="B1901" s="27" t="e">
        <f>VLOOKUP(I1901,raw_OCM!B:C,2,0)</f>
        <v>#N/A</v>
      </c>
      <c r="D1901" t="e">
        <f t="shared" si="29"/>
        <v>#N/A</v>
      </c>
      <c r="E1901" s="27" t="e">
        <f>VLOOKUP(O1901,'user list'!A:B,2,0)</f>
        <v>#N/A</v>
      </c>
    </row>
    <row r="1902" spans="2:5" ht="14.4">
      <c r="B1902" s="27" t="e">
        <f>VLOOKUP(I1902,raw_OCM!B:C,2,0)</f>
        <v>#N/A</v>
      </c>
      <c r="D1902" t="e">
        <f t="shared" si="29"/>
        <v>#N/A</v>
      </c>
      <c r="E1902" s="27" t="e">
        <f>VLOOKUP(O1902,'user list'!A:B,2,0)</f>
        <v>#N/A</v>
      </c>
    </row>
    <row r="1903" spans="2:5" ht="14.4">
      <c r="B1903" s="27" t="e">
        <f>VLOOKUP(I1903,raw_OCM!B:C,2,0)</f>
        <v>#N/A</v>
      </c>
      <c r="D1903" t="e">
        <f t="shared" si="29"/>
        <v>#N/A</v>
      </c>
      <c r="E1903" s="27" t="e">
        <f>VLOOKUP(O1903,'user list'!A:B,2,0)</f>
        <v>#N/A</v>
      </c>
    </row>
    <row r="1904" spans="2:5" ht="14.4">
      <c r="B1904" s="27" t="e">
        <f>VLOOKUP(I1904,raw_OCM!B:C,2,0)</f>
        <v>#N/A</v>
      </c>
      <c r="D1904" t="e">
        <f t="shared" si="29"/>
        <v>#N/A</v>
      </c>
      <c r="E1904" s="27" t="e">
        <f>VLOOKUP(O1904,'user list'!A:B,2,0)</f>
        <v>#N/A</v>
      </c>
    </row>
    <row r="1905" spans="2:5" ht="14.4">
      <c r="B1905" s="27" t="e">
        <f>VLOOKUP(I1905,raw_OCM!B:C,2,0)</f>
        <v>#N/A</v>
      </c>
      <c r="D1905" t="e">
        <f t="shared" si="29"/>
        <v>#N/A</v>
      </c>
      <c r="E1905" s="27" t="e">
        <f>VLOOKUP(O1905,'user list'!A:B,2,0)</f>
        <v>#N/A</v>
      </c>
    </row>
    <row r="1906" spans="2:5" ht="14.4">
      <c r="B1906" s="27" t="e">
        <f>VLOOKUP(I1906,raw_OCM!B:C,2,0)</f>
        <v>#N/A</v>
      </c>
      <c r="D1906" t="e">
        <f t="shared" si="29"/>
        <v>#N/A</v>
      </c>
      <c r="E1906" s="27" t="e">
        <f>VLOOKUP(O1906,'user list'!A:B,2,0)</f>
        <v>#N/A</v>
      </c>
    </row>
    <row r="1907" spans="2:5" ht="14.4">
      <c r="B1907" s="27" t="e">
        <f>VLOOKUP(I1907,raw_OCM!B:C,2,0)</f>
        <v>#N/A</v>
      </c>
      <c r="D1907" t="e">
        <f t="shared" si="29"/>
        <v>#N/A</v>
      </c>
      <c r="E1907" s="27" t="e">
        <f>VLOOKUP(O1907,'user list'!A:B,2,0)</f>
        <v>#N/A</v>
      </c>
    </row>
    <row r="1908" spans="2:5" ht="14.4">
      <c r="B1908" s="27" t="e">
        <f>VLOOKUP(I1908,raw_OCM!B:C,2,0)</f>
        <v>#N/A</v>
      </c>
      <c r="D1908" t="e">
        <f t="shared" si="29"/>
        <v>#N/A</v>
      </c>
      <c r="E1908" s="27" t="e">
        <f>VLOOKUP(O1908,'user list'!A:B,2,0)</f>
        <v>#N/A</v>
      </c>
    </row>
    <row r="1909" spans="2:5" ht="14.4">
      <c r="B1909" s="27" t="e">
        <f>VLOOKUP(I1909,raw_OCM!B:C,2,0)</f>
        <v>#N/A</v>
      </c>
      <c r="D1909" t="e">
        <f t="shared" si="29"/>
        <v>#N/A</v>
      </c>
      <c r="E1909" s="27" t="e">
        <f>VLOOKUP(O1909,'user list'!A:B,2,0)</f>
        <v>#N/A</v>
      </c>
    </row>
    <row r="1910" spans="2:5" ht="14.4">
      <c r="B1910" s="27" t="e">
        <f>VLOOKUP(I1910,raw_OCM!B:C,2,0)</f>
        <v>#N/A</v>
      </c>
      <c r="D1910" t="e">
        <f t="shared" si="29"/>
        <v>#N/A</v>
      </c>
      <c r="E1910" s="27" t="e">
        <f>VLOOKUP(O1910,'user list'!A:B,2,0)</f>
        <v>#N/A</v>
      </c>
    </row>
    <row r="1911" spans="2:5" ht="14.4">
      <c r="B1911" s="27" t="e">
        <f>VLOOKUP(I1911,raw_OCM!B:C,2,0)</f>
        <v>#N/A</v>
      </c>
      <c r="D1911" t="e">
        <f t="shared" si="29"/>
        <v>#N/A</v>
      </c>
      <c r="E1911" s="27" t="e">
        <f>VLOOKUP(O1911,'user list'!A:B,2,0)</f>
        <v>#N/A</v>
      </c>
    </row>
    <row r="1912" spans="2:5" ht="14.4">
      <c r="B1912" s="27" t="e">
        <f>VLOOKUP(I1912,raw_OCM!B:C,2,0)</f>
        <v>#N/A</v>
      </c>
      <c r="D1912" t="e">
        <f t="shared" si="29"/>
        <v>#N/A</v>
      </c>
      <c r="E1912" s="27" t="e">
        <f>VLOOKUP(O1912,'user list'!A:B,2,0)</f>
        <v>#N/A</v>
      </c>
    </row>
    <row r="1913" spans="2:5" ht="14.4">
      <c r="B1913" s="27" t="e">
        <f>VLOOKUP(I1913,raw_OCM!B:C,2,0)</f>
        <v>#N/A</v>
      </c>
      <c r="D1913" t="e">
        <f t="shared" si="29"/>
        <v>#N/A</v>
      </c>
      <c r="E1913" s="27" t="e">
        <f>VLOOKUP(O1913,'user list'!A:B,2,0)</f>
        <v>#N/A</v>
      </c>
    </row>
    <row r="1914" spans="2:5" ht="14.4">
      <c r="B1914" s="27" t="e">
        <f>VLOOKUP(I1914,raw_OCM!B:C,2,0)</f>
        <v>#N/A</v>
      </c>
      <c r="D1914" t="e">
        <f t="shared" si="29"/>
        <v>#N/A</v>
      </c>
      <c r="E1914" s="27" t="e">
        <f>VLOOKUP(O1914,'user list'!A:B,2,0)</f>
        <v>#N/A</v>
      </c>
    </row>
    <row r="1915" spans="2:5" ht="14.4">
      <c r="B1915" s="27" t="e">
        <f>VLOOKUP(I1915,raw_OCM!B:C,2,0)</f>
        <v>#N/A</v>
      </c>
      <c r="D1915" t="e">
        <f t="shared" si="29"/>
        <v>#N/A</v>
      </c>
      <c r="E1915" s="27" t="e">
        <f>VLOOKUP(O1915,'user list'!A:B,2,0)</f>
        <v>#N/A</v>
      </c>
    </row>
    <row r="1916" spans="2:5" ht="14.4">
      <c r="B1916" s="27" t="e">
        <f>VLOOKUP(I1916,raw_OCM!B:C,2,0)</f>
        <v>#N/A</v>
      </c>
      <c r="D1916" t="e">
        <f t="shared" si="29"/>
        <v>#N/A</v>
      </c>
      <c r="E1916" s="27" t="e">
        <f>VLOOKUP(O1916,'user list'!A:B,2,0)</f>
        <v>#N/A</v>
      </c>
    </row>
    <row r="1917" spans="2:5" ht="14.4">
      <c r="B1917" s="27" t="e">
        <f>VLOOKUP(I1917,raw_OCM!B:C,2,0)</f>
        <v>#N/A</v>
      </c>
      <c r="D1917" t="e">
        <f t="shared" si="29"/>
        <v>#N/A</v>
      </c>
      <c r="E1917" s="27" t="e">
        <f>VLOOKUP(O1917,'user list'!A:B,2,0)</f>
        <v>#N/A</v>
      </c>
    </row>
    <row r="1918" spans="2:5" ht="14.4">
      <c r="B1918" s="27" t="e">
        <f>VLOOKUP(I1918,raw_OCM!B:C,2,0)</f>
        <v>#N/A</v>
      </c>
      <c r="D1918" t="e">
        <f t="shared" si="29"/>
        <v>#N/A</v>
      </c>
      <c r="E1918" s="27" t="e">
        <f>VLOOKUP(O1918,'user list'!A:B,2,0)</f>
        <v>#N/A</v>
      </c>
    </row>
    <row r="1919" spans="2:5" ht="14.4">
      <c r="B1919" s="27" t="e">
        <f>VLOOKUP(I1919,raw_OCM!B:C,2,0)</f>
        <v>#N/A</v>
      </c>
      <c r="D1919" t="e">
        <f t="shared" si="29"/>
        <v>#N/A</v>
      </c>
      <c r="E1919" s="27" t="e">
        <f>VLOOKUP(O1919,'user list'!A:B,2,0)</f>
        <v>#N/A</v>
      </c>
    </row>
    <row r="1920" spans="2:5" ht="14.4">
      <c r="B1920" s="27" t="e">
        <f>VLOOKUP(I1920,raw_OCM!B:C,2,0)</f>
        <v>#N/A</v>
      </c>
      <c r="D1920" t="e">
        <f t="shared" si="29"/>
        <v>#N/A</v>
      </c>
      <c r="E1920" s="27" t="e">
        <f>VLOOKUP(O1920,'user list'!A:B,2,0)</f>
        <v>#N/A</v>
      </c>
    </row>
    <row r="1921" spans="2:5" ht="14.4">
      <c r="B1921" s="27" t="e">
        <f>VLOOKUP(I1921,raw_OCM!B:C,2,0)</f>
        <v>#N/A</v>
      </c>
      <c r="D1921" t="e">
        <f t="shared" si="29"/>
        <v>#N/A</v>
      </c>
      <c r="E1921" s="27" t="e">
        <f>VLOOKUP(O1921,'user list'!A:B,2,0)</f>
        <v>#N/A</v>
      </c>
    </row>
    <row r="1922" spans="2:5" ht="14.4">
      <c r="B1922" s="27" t="e">
        <f>VLOOKUP(I1922,raw_OCM!B:C,2,0)</f>
        <v>#N/A</v>
      </c>
      <c r="D1922" t="e">
        <f t="shared" si="29"/>
        <v>#N/A</v>
      </c>
      <c r="E1922" s="27" t="e">
        <f>VLOOKUP(O1922,'user list'!A:B,2,0)</f>
        <v>#N/A</v>
      </c>
    </row>
    <row r="1923" spans="2:5" ht="14.4">
      <c r="B1923" s="27" t="e">
        <f>VLOOKUP(I1923,raw_OCM!B:C,2,0)</f>
        <v>#N/A</v>
      </c>
      <c r="D1923" t="e">
        <f t="shared" si="29"/>
        <v>#N/A</v>
      </c>
      <c r="E1923" s="27" t="e">
        <f>VLOOKUP(O1923,'user list'!A:B,2,0)</f>
        <v>#N/A</v>
      </c>
    </row>
    <row r="1924" spans="2:5" ht="14.4">
      <c r="B1924" s="27" t="e">
        <f>VLOOKUP(I1924,raw_OCM!B:C,2,0)</f>
        <v>#N/A</v>
      </c>
      <c r="D1924" t="e">
        <f t="shared" si="29"/>
        <v>#N/A</v>
      </c>
      <c r="E1924" s="27" t="e">
        <f>VLOOKUP(O1924,'user list'!A:B,2,0)</f>
        <v>#N/A</v>
      </c>
    </row>
    <row r="1925" spans="2:5" ht="14.4">
      <c r="B1925" s="27" t="e">
        <f>VLOOKUP(I1925,raw_OCM!B:C,2,0)</f>
        <v>#N/A</v>
      </c>
      <c r="D1925" t="e">
        <f t="shared" si="29"/>
        <v>#N/A</v>
      </c>
      <c r="E1925" s="27" t="e">
        <f>VLOOKUP(O1925,'user list'!A:B,2,0)</f>
        <v>#N/A</v>
      </c>
    </row>
    <row r="1926" spans="2:5" ht="14.4">
      <c r="B1926" s="27" t="e">
        <f>VLOOKUP(I1926,raw_OCM!B:C,2,0)</f>
        <v>#N/A</v>
      </c>
      <c r="D1926" t="e">
        <f t="shared" si="29"/>
        <v>#N/A</v>
      </c>
      <c r="E1926" s="27" t="e">
        <f>VLOOKUP(O1926,'user list'!A:B,2,0)</f>
        <v>#N/A</v>
      </c>
    </row>
    <row r="1927" spans="2:5" ht="14.4">
      <c r="B1927" s="27" t="e">
        <f>VLOOKUP(I1927,raw_OCM!B:C,2,0)</f>
        <v>#N/A</v>
      </c>
      <c r="D1927" t="e">
        <f t="shared" si="29"/>
        <v>#N/A</v>
      </c>
      <c r="E1927" s="27" t="e">
        <f>VLOOKUP(O1927,'user list'!A:B,2,0)</f>
        <v>#N/A</v>
      </c>
    </row>
    <row r="1928" spans="2:5" ht="14.4">
      <c r="B1928" s="27" t="e">
        <f>VLOOKUP(I1928,raw_OCM!B:C,2,0)</f>
        <v>#N/A</v>
      </c>
      <c r="D1928" t="e">
        <f t="shared" si="29"/>
        <v>#N/A</v>
      </c>
      <c r="E1928" s="27" t="e">
        <f>VLOOKUP(O1928,'user list'!A:B,2,0)</f>
        <v>#N/A</v>
      </c>
    </row>
    <row r="1929" spans="2:5" ht="14.4">
      <c r="B1929" s="27" t="e">
        <f>VLOOKUP(I1929,raw_OCM!B:C,2,0)</f>
        <v>#N/A</v>
      </c>
      <c r="D1929" t="e">
        <f t="shared" si="29"/>
        <v>#N/A</v>
      </c>
      <c r="E1929" s="27" t="e">
        <f>VLOOKUP(O1929,'user list'!A:B,2,0)</f>
        <v>#N/A</v>
      </c>
    </row>
    <row r="1930" spans="2:5" ht="14.4">
      <c r="B1930" s="27" t="e">
        <f>VLOOKUP(I1930,raw_OCM!B:C,2,0)</f>
        <v>#N/A</v>
      </c>
      <c r="D1930" t="e">
        <f t="shared" si="29"/>
        <v>#N/A</v>
      </c>
      <c r="E1930" s="27" t="e">
        <f>VLOOKUP(O1930,'user list'!A:B,2,0)</f>
        <v>#N/A</v>
      </c>
    </row>
    <row r="1931" spans="2:5" ht="14.4">
      <c r="B1931" s="27" t="e">
        <f>VLOOKUP(I1931,raw_OCM!B:C,2,0)</f>
        <v>#N/A</v>
      </c>
      <c r="D1931" t="e">
        <f t="shared" si="29"/>
        <v>#N/A</v>
      </c>
      <c r="E1931" s="27" t="e">
        <f>VLOOKUP(O1931,'user list'!A:B,2,0)</f>
        <v>#N/A</v>
      </c>
    </row>
    <row r="1932" spans="2:5" ht="14.4">
      <c r="B1932" s="27" t="e">
        <f>VLOOKUP(I1932,raw_OCM!B:C,2,0)</f>
        <v>#N/A</v>
      </c>
      <c r="D1932" t="e">
        <f t="shared" ref="D1932:D1995" si="30">IF(E1932="X",1)</f>
        <v>#N/A</v>
      </c>
      <c r="E1932" s="27" t="e">
        <f>VLOOKUP(O1932,'user list'!A:B,2,0)</f>
        <v>#N/A</v>
      </c>
    </row>
    <row r="1933" spans="2:5" ht="14.4">
      <c r="B1933" s="27" t="e">
        <f>VLOOKUP(I1933,raw_OCM!B:C,2,0)</f>
        <v>#N/A</v>
      </c>
      <c r="D1933" t="e">
        <f t="shared" si="30"/>
        <v>#N/A</v>
      </c>
      <c r="E1933" s="27" t="e">
        <f>VLOOKUP(O1933,'user list'!A:B,2,0)</f>
        <v>#N/A</v>
      </c>
    </row>
    <row r="1934" spans="2:5" ht="14.4">
      <c r="B1934" s="27" t="e">
        <f>VLOOKUP(I1934,raw_OCM!B:C,2,0)</f>
        <v>#N/A</v>
      </c>
      <c r="D1934" t="e">
        <f t="shared" si="30"/>
        <v>#N/A</v>
      </c>
      <c r="E1934" s="27" t="e">
        <f>VLOOKUP(O1934,'user list'!A:B,2,0)</f>
        <v>#N/A</v>
      </c>
    </row>
    <row r="1935" spans="2:5" ht="14.4">
      <c r="B1935" s="27" t="e">
        <f>VLOOKUP(I1935,raw_OCM!B:C,2,0)</f>
        <v>#N/A</v>
      </c>
      <c r="D1935" t="e">
        <f t="shared" si="30"/>
        <v>#N/A</v>
      </c>
      <c r="E1935" s="27" t="e">
        <f>VLOOKUP(O1935,'user list'!A:B,2,0)</f>
        <v>#N/A</v>
      </c>
    </row>
    <row r="1936" spans="2:5" ht="14.4">
      <c r="B1936" s="27" t="e">
        <f>VLOOKUP(I1936,raw_OCM!B:C,2,0)</f>
        <v>#N/A</v>
      </c>
      <c r="D1936" t="e">
        <f t="shared" si="30"/>
        <v>#N/A</v>
      </c>
      <c r="E1936" s="27" t="e">
        <f>VLOOKUP(O1936,'user list'!A:B,2,0)</f>
        <v>#N/A</v>
      </c>
    </row>
    <row r="1937" spans="2:5" ht="14.4">
      <c r="B1937" s="27" t="e">
        <f>VLOOKUP(I1937,raw_OCM!B:C,2,0)</f>
        <v>#N/A</v>
      </c>
      <c r="D1937" t="e">
        <f t="shared" si="30"/>
        <v>#N/A</v>
      </c>
      <c r="E1937" s="27" t="e">
        <f>VLOOKUP(O1937,'user list'!A:B,2,0)</f>
        <v>#N/A</v>
      </c>
    </row>
    <row r="1938" spans="2:5" ht="14.4">
      <c r="B1938" s="27" t="e">
        <f>VLOOKUP(I1938,raw_OCM!B:C,2,0)</f>
        <v>#N/A</v>
      </c>
      <c r="D1938" t="e">
        <f t="shared" si="30"/>
        <v>#N/A</v>
      </c>
      <c r="E1938" s="27" t="e">
        <f>VLOOKUP(O1938,'user list'!A:B,2,0)</f>
        <v>#N/A</v>
      </c>
    </row>
    <row r="1939" spans="2:5" ht="14.4">
      <c r="B1939" s="27" t="e">
        <f>VLOOKUP(I1939,raw_OCM!B:C,2,0)</f>
        <v>#N/A</v>
      </c>
      <c r="D1939" t="e">
        <f t="shared" si="30"/>
        <v>#N/A</v>
      </c>
      <c r="E1939" s="27" t="e">
        <f>VLOOKUP(O1939,'user list'!A:B,2,0)</f>
        <v>#N/A</v>
      </c>
    </row>
    <row r="1940" spans="2:5" ht="14.4">
      <c r="B1940" s="27" t="e">
        <f>VLOOKUP(I1940,raw_OCM!B:C,2,0)</f>
        <v>#N/A</v>
      </c>
      <c r="D1940" t="e">
        <f t="shared" si="30"/>
        <v>#N/A</v>
      </c>
      <c r="E1940" s="27" t="e">
        <f>VLOOKUP(O1940,'user list'!A:B,2,0)</f>
        <v>#N/A</v>
      </c>
    </row>
    <row r="1941" spans="2:5" ht="14.4">
      <c r="B1941" s="27" t="e">
        <f>VLOOKUP(I1941,raw_OCM!B:C,2,0)</f>
        <v>#N/A</v>
      </c>
      <c r="D1941" t="e">
        <f t="shared" si="30"/>
        <v>#N/A</v>
      </c>
      <c r="E1941" s="27" t="e">
        <f>VLOOKUP(O1941,'user list'!A:B,2,0)</f>
        <v>#N/A</v>
      </c>
    </row>
    <row r="1942" spans="2:5" ht="14.4">
      <c r="B1942" s="27" t="e">
        <f>VLOOKUP(I1942,raw_OCM!B:C,2,0)</f>
        <v>#N/A</v>
      </c>
      <c r="D1942" t="e">
        <f t="shared" si="30"/>
        <v>#N/A</v>
      </c>
      <c r="E1942" s="27" t="e">
        <f>VLOOKUP(O1942,'user list'!A:B,2,0)</f>
        <v>#N/A</v>
      </c>
    </row>
    <row r="1943" spans="2:5" ht="14.4">
      <c r="B1943" s="27" t="e">
        <f>VLOOKUP(I1943,raw_OCM!B:C,2,0)</f>
        <v>#N/A</v>
      </c>
      <c r="D1943" t="e">
        <f t="shared" si="30"/>
        <v>#N/A</v>
      </c>
      <c r="E1943" s="27" t="e">
        <f>VLOOKUP(O1943,'user list'!A:B,2,0)</f>
        <v>#N/A</v>
      </c>
    </row>
    <row r="1944" spans="2:5" ht="14.4">
      <c r="B1944" s="27" t="e">
        <f>VLOOKUP(I1944,raw_OCM!B:C,2,0)</f>
        <v>#N/A</v>
      </c>
      <c r="D1944" t="e">
        <f t="shared" si="30"/>
        <v>#N/A</v>
      </c>
      <c r="E1944" s="27" t="e">
        <f>VLOOKUP(O1944,'user list'!A:B,2,0)</f>
        <v>#N/A</v>
      </c>
    </row>
    <row r="1945" spans="2:5" ht="14.4">
      <c r="B1945" s="27" t="e">
        <f>VLOOKUP(I1945,raw_OCM!B:C,2,0)</f>
        <v>#N/A</v>
      </c>
      <c r="D1945" t="e">
        <f t="shared" si="30"/>
        <v>#N/A</v>
      </c>
      <c r="E1945" s="27" t="e">
        <f>VLOOKUP(O1945,'user list'!A:B,2,0)</f>
        <v>#N/A</v>
      </c>
    </row>
    <row r="1946" spans="2:5" ht="14.4">
      <c r="B1946" s="27" t="e">
        <f>VLOOKUP(I1946,raw_OCM!B:C,2,0)</f>
        <v>#N/A</v>
      </c>
      <c r="D1946" t="e">
        <f t="shared" si="30"/>
        <v>#N/A</v>
      </c>
      <c r="E1946" s="27" t="e">
        <f>VLOOKUP(O1946,'user list'!A:B,2,0)</f>
        <v>#N/A</v>
      </c>
    </row>
    <row r="1947" spans="2:5" ht="14.4">
      <c r="B1947" s="27" t="e">
        <f>VLOOKUP(I1947,raw_OCM!B:C,2,0)</f>
        <v>#N/A</v>
      </c>
      <c r="D1947" t="e">
        <f t="shared" si="30"/>
        <v>#N/A</v>
      </c>
      <c r="E1947" s="27" t="e">
        <f>VLOOKUP(O1947,'user list'!A:B,2,0)</f>
        <v>#N/A</v>
      </c>
    </row>
    <row r="1948" spans="2:5" ht="14.4">
      <c r="B1948" s="27" t="e">
        <f>VLOOKUP(I1948,raw_OCM!B:C,2,0)</f>
        <v>#N/A</v>
      </c>
      <c r="D1948" t="e">
        <f t="shared" si="30"/>
        <v>#N/A</v>
      </c>
      <c r="E1948" s="27" t="e">
        <f>VLOOKUP(O1948,'user list'!A:B,2,0)</f>
        <v>#N/A</v>
      </c>
    </row>
    <row r="1949" spans="2:5" ht="14.4">
      <c r="B1949" s="27" t="e">
        <f>VLOOKUP(I1949,raw_OCM!B:C,2,0)</f>
        <v>#N/A</v>
      </c>
      <c r="D1949" t="e">
        <f t="shared" si="30"/>
        <v>#N/A</v>
      </c>
      <c r="E1949" s="27" t="e">
        <f>VLOOKUP(O1949,'user list'!A:B,2,0)</f>
        <v>#N/A</v>
      </c>
    </row>
    <row r="1950" spans="2:5" ht="14.4">
      <c r="B1950" s="27" t="e">
        <f>VLOOKUP(I1950,raw_OCM!B:C,2,0)</f>
        <v>#N/A</v>
      </c>
      <c r="D1950" t="e">
        <f t="shared" si="30"/>
        <v>#N/A</v>
      </c>
      <c r="E1950" s="27" t="e">
        <f>VLOOKUP(O1950,'user list'!A:B,2,0)</f>
        <v>#N/A</v>
      </c>
    </row>
    <row r="1951" spans="2:5" ht="14.4">
      <c r="B1951" s="27" t="e">
        <f>VLOOKUP(I1951,raw_OCM!B:C,2,0)</f>
        <v>#N/A</v>
      </c>
      <c r="D1951" t="e">
        <f t="shared" si="30"/>
        <v>#N/A</v>
      </c>
      <c r="E1951" s="27" t="e">
        <f>VLOOKUP(O1951,'user list'!A:B,2,0)</f>
        <v>#N/A</v>
      </c>
    </row>
    <row r="1952" spans="2:5" ht="14.4">
      <c r="B1952" s="27" t="e">
        <f>VLOOKUP(I1952,raw_OCM!B:C,2,0)</f>
        <v>#N/A</v>
      </c>
      <c r="D1952" t="e">
        <f t="shared" si="30"/>
        <v>#N/A</v>
      </c>
      <c r="E1952" s="27" t="e">
        <f>VLOOKUP(O1952,'user list'!A:B,2,0)</f>
        <v>#N/A</v>
      </c>
    </row>
    <row r="1953" spans="2:5" ht="14.4">
      <c r="B1953" s="27" t="e">
        <f>VLOOKUP(I1953,raw_OCM!B:C,2,0)</f>
        <v>#N/A</v>
      </c>
      <c r="D1953" t="e">
        <f t="shared" si="30"/>
        <v>#N/A</v>
      </c>
      <c r="E1953" s="27" t="e">
        <f>VLOOKUP(O1953,'user list'!A:B,2,0)</f>
        <v>#N/A</v>
      </c>
    </row>
    <row r="1954" spans="2:5" ht="14.4">
      <c r="B1954" s="27" t="e">
        <f>VLOOKUP(I1954,raw_OCM!B:C,2,0)</f>
        <v>#N/A</v>
      </c>
      <c r="D1954" t="e">
        <f t="shared" si="30"/>
        <v>#N/A</v>
      </c>
      <c r="E1954" s="27" t="e">
        <f>VLOOKUP(O1954,'user list'!A:B,2,0)</f>
        <v>#N/A</v>
      </c>
    </row>
    <row r="1955" spans="2:5" ht="14.4">
      <c r="B1955" s="27" t="e">
        <f>VLOOKUP(I1955,raw_OCM!B:C,2,0)</f>
        <v>#N/A</v>
      </c>
      <c r="D1955" t="e">
        <f t="shared" si="30"/>
        <v>#N/A</v>
      </c>
      <c r="E1955" s="27" t="e">
        <f>VLOOKUP(O1955,'user list'!A:B,2,0)</f>
        <v>#N/A</v>
      </c>
    </row>
    <row r="1956" spans="2:5" ht="14.4">
      <c r="B1956" s="27" t="e">
        <f>VLOOKUP(I1956,raw_OCM!B:C,2,0)</f>
        <v>#N/A</v>
      </c>
      <c r="D1956" t="e">
        <f t="shared" si="30"/>
        <v>#N/A</v>
      </c>
      <c r="E1956" s="27" t="e">
        <f>VLOOKUP(O1956,'user list'!A:B,2,0)</f>
        <v>#N/A</v>
      </c>
    </row>
    <row r="1957" spans="2:5" ht="14.4">
      <c r="B1957" s="27" t="e">
        <f>VLOOKUP(I1957,raw_OCM!B:C,2,0)</f>
        <v>#N/A</v>
      </c>
      <c r="D1957" t="e">
        <f t="shared" si="30"/>
        <v>#N/A</v>
      </c>
      <c r="E1957" s="27" t="e">
        <f>VLOOKUP(O1957,'user list'!A:B,2,0)</f>
        <v>#N/A</v>
      </c>
    </row>
    <row r="1958" spans="2:5" ht="14.4">
      <c r="B1958" s="27" t="e">
        <f>VLOOKUP(I1958,raw_OCM!B:C,2,0)</f>
        <v>#N/A</v>
      </c>
      <c r="D1958" t="e">
        <f t="shared" si="30"/>
        <v>#N/A</v>
      </c>
      <c r="E1958" s="27" t="e">
        <f>VLOOKUP(O1958,'user list'!A:B,2,0)</f>
        <v>#N/A</v>
      </c>
    </row>
    <row r="1959" spans="2:5" ht="14.4">
      <c r="B1959" s="27" t="e">
        <f>VLOOKUP(I1959,raw_OCM!B:C,2,0)</f>
        <v>#N/A</v>
      </c>
      <c r="D1959" t="e">
        <f t="shared" si="30"/>
        <v>#N/A</v>
      </c>
      <c r="E1959" s="27" t="e">
        <f>VLOOKUP(O1959,'user list'!A:B,2,0)</f>
        <v>#N/A</v>
      </c>
    </row>
    <row r="1960" spans="2:5" ht="14.4">
      <c r="B1960" s="27" t="e">
        <f>VLOOKUP(I1960,raw_OCM!B:C,2,0)</f>
        <v>#N/A</v>
      </c>
      <c r="D1960" t="e">
        <f t="shared" si="30"/>
        <v>#N/A</v>
      </c>
      <c r="E1960" s="27" t="e">
        <f>VLOOKUP(O1960,'user list'!A:B,2,0)</f>
        <v>#N/A</v>
      </c>
    </row>
    <row r="1961" spans="2:5" ht="14.4">
      <c r="B1961" s="27" t="e">
        <f>VLOOKUP(I1961,raw_OCM!B:C,2,0)</f>
        <v>#N/A</v>
      </c>
      <c r="D1961" t="e">
        <f t="shared" si="30"/>
        <v>#N/A</v>
      </c>
      <c r="E1961" s="27" t="e">
        <f>VLOOKUP(O1961,'user list'!A:B,2,0)</f>
        <v>#N/A</v>
      </c>
    </row>
    <row r="1962" spans="2:5" ht="14.4">
      <c r="B1962" s="27" t="e">
        <f>VLOOKUP(I1962,raw_OCM!B:C,2,0)</f>
        <v>#N/A</v>
      </c>
      <c r="D1962" t="e">
        <f t="shared" si="30"/>
        <v>#N/A</v>
      </c>
      <c r="E1962" s="27" t="e">
        <f>VLOOKUP(O1962,'user list'!A:B,2,0)</f>
        <v>#N/A</v>
      </c>
    </row>
    <row r="1963" spans="2:5" ht="14.4">
      <c r="B1963" s="27" t="e">
        <f>VLOOKUP(I1963,raw_OCM!B:C,2,0)</f>
        <v>#N/A</v>
      </c>
      <c r="D1963" t="e">
        <f t="shared" si="30"/>
        <v>#N/A</v>
      </c>
      <c r="E1963" s="27" t="e">
        <f>VLOOKUP(O1963,'user list'!A:B,2,0)</f>
        <v>#N/A</v>
      </c>
    </row>
    <row r="1964" spans="2:5" ht="14.4">
      <c r="B1964" s="27" t="e">
        <f>VLOOKUP(I1964,raw_OCM!B:C,2,0)</f>
        <v>#N/A</v>
      </c>
      <c r="D1964" t="e">
        <f t="shared" si="30"/>
        <v>#N/A</v>
      </c>
      <c r="E1964" s="27" t="e">
        <f>VLOOKUP(O1964,'user list'!A:B,2,0)</f>
        <v>#N/A</v>
      </c>
    </row>
    <row r="1965" spans="2:5" ht="14.4">
      <c r="B1965" s="27" t="e">
        <f>VLOOKUP(I1965,raw_OCM!B:C,2,0)</f>
        <v>#N/A</v>
      </c>
      <c r="D1965" t="e">
        <f t="shared" si="30"/>
        <v>#N/A</v>
      </c>
      <c r="E1965" s="27" t="e">
        <f>VLOOKUP(O1965,'user list'!A:B,2,0)</f>
        <v>#N/A</v>
      </c>
    </row>
    <row r="1966" spans="2:5" ht="14.4">
      <c r="B1966" s="27" t="e">
        <f>VLOOKUP(I1966,raw_OCM!B:C,2,0)</f>
        <v>#N/A</v>
      </c>
      <c r="D1966" t="e">
        <f t="shared" si="30"/>
        <v>#N/A</v>
      </c>
      <c r="E1966" s="27" t="e">
        <f>VLOOKUP(O1966,'user list'!A:B,2,0)</f>
        <v>#N/A</v>
      </c>
    </row>
    <row r="1967" spans="2:5" ht="14.4">
      <c r="B1967" s="27" t="e">
        <f>VLOOKUP(I1967,raw_OCM!B:C,2,0)</f>
        <v>#N/A</v>
      </c>
      <c r="D1967" t="e">
        <f t="shared" si="30"/>
        <v>#N/A</v>
      </c>
      <c r="E1967" s="27" t="e">
        <f>VLOOKUP(O1967,'user list'!A:B,2,0)</f>
        <v>#N/A</v>
      </c>
    </row>
    <row r="1968" spans="2:5" ht="14.4">
      <c r="B1968" s="27" t="e">
        <f>VLOOKUP(I1968,raw_OCM!B:C,2,0)</f>
        <v>#N/A</v>
      </c>
      <c r="D1968" t="e">
        <f t="shared" si="30"/>
        <v>#N/A</v>
      </c>
      <c r="E1968" s="27" t="e">
        <f>VLOOKUP(O1968,'user list'!A:B,2,0)</f>
        <v>#N/A</v>
      </c>
    </row>
    <row r="1969" spans="2:5" ht="14.4">
      <c r="B1969" s="27" t="e">
        <f>VLOOKUP(I1969,raw_OCM!B:C,2,0)</f>
        <v>#N/A</v>
      </c>
      <c r="D1969" t="e">
        <f t="shared" si="30"/>
        <v>#N/A</v>
      </c>
      <c r="E1969" s="27" t="e">
        <f>VLOOKUP(O1969,'user list'!A:B,2,0)</f>
        <v>#N/A</v>
      </c>
    </row>
    <row r="1970" spans="2:5" ht="14.4">
      <c r="B1970" s="27" t="e">
        <f>VLOOKUP(I1970,raw_OCM!B:C,2,0)</f>
        <v>#N/A</v>
      </c>
      <c r="D1970" t="e">
        <f t="shared" si="30"/>
        <v>#N/A</v>
      </c>
      <c r="E1970" s="27" t="e">
        <f>VLOOKUP(O1970,'user list'!A:B,2,0)</f>
        <v>#N/A</v>
      </c>
    </row>
    <row r="1971" spans="2:5" ht="14.4">
      <c r="B1971" s="27" t="e">
        <f>VLOOKUP(I1971,raw_OCM!B:C,2,0)</f>
        <v>#N/A</v>
      </c>
      <c r="D1971" t="e">
        <f t="shared" si="30"/>
        <v>#N/A</v>
      </c>
      <c r="E1971" s="27" t="e">
        <f>VLOOKUP(O1971,'user list'!A:B,2,0)</f>
        <v>#N/A</v>
      </c>
    </row>
    <row r="1972" spans="2:5" ht="14.4">
      <c r="B1972" s="27" t="e">
        <f>VLOOKUP(I1972,raw_OCM!B:C,2,0)</f>
        <v>#N/A</v>
      </c>
      <c r="D1972" t="e">
        <f t="shared" si="30"/>
        <v>#N/A</v>
      </c>
      <c r="E1972" s="27" t="e">
        <f>VLOOKUP(O1972,'user list'!A:B,2,0)</f>
        <v>#N/A</v>
      </c>
    </row>
    <row r="1973" spans="2:5" ht="14.4">
      <c r="B1973" s="27" t="e">
        <f>VLOOKUP(I1973,raw_OCM!B:C,2,0)</f>
        <v>#N/A</v>
      </c>
      <c r="D1973" t="e">
        <f t="shared" si="30"/>
        <v>#N/A</v>
      </c>
      <c r="E1973" s="27" t="e">
        <f>VLOOKUP(O1973,'user list'!A:B,2,0)</f>
        <v>#N/A</v>
      </c>
    </row>
    <row r="1974" spans="2:5" ht="14.4">
      <c r="B1974" s="27" t="e">
        <f>VLOOKUP(I1974,raw_OCM!B:C,2,0)</f>
        <v>#N/A</v>
      </c>
      <c r="D1974" t="e">
        <f t="shared" si="30"/>
        <v>#N/A</v>
      </c>
      <c r="E1974" s="27" t="e">
        <f>VLOOKUP(O1974,'user list'!A:B,2,0)</f>
        <v>#N/A</v>
      </c>
    </row>
    <row r="1975" spans="2:5" ht="14.4">
      <c r="B1975" s="27" t="e">
        <f>VLOOKUP(I1975,raw_OCM!B:C,2,0)</f>
        <v>#N/A</v>
      </c>
      <c r="D1975" t="e">
        <f t="shared" si="30"/>
        <v>#N/A</v>
      </c>
      <c r="E1975" s="27" t="e">
        <f>VLOOKUP(O1975,'user list'!A:B,2,0)</f>
        <v>#N/A</v>
      </c>
    </row>
    <row r="1976" spans="2:5" ht="14.4">
      <c r="B1976" s="27" t="e">
        <f>VLOOKUP(I1976,raw_OCM!B:C,2,0)</f>
        <v>#N/A</v>
      </c>
      <c r="D1976" t="e">
        <f t="shared" si="30"/>
        <v>#N/A</v>
      </c>
      <c r="E1976" s="27" t="e">
        <f>VLOOKUP(O1976,'user list'!A:B,2,0)</f>
        <v>#N/A</v>
      </c>
    </row>
    <row r="1977" spans="2:5" ht="14.4">
      <c r="B1977" s="27" t="e">
        <f>VLOOKUP(I1977,raw_OCM!B:C,2,0)</f>
        <v>#N/A</v>
      </c>
      <c r="D1977" t="e">
        <f t="shared" si="30"/>
        <v>#N/A</v>
      </c>
      <c r="E1977" s="27" t="e">
        <f>VLOOKUP(O1977,'user list'!A:B,2,0)</f>
        <v>#N/A</v>
      </c>
    </row>
    <row r="1978" spans="2:5" ht="14.4">
      <c r="B1978" s="27" t="e">
        <f>VLOOKUP(I1978,raw_OCM!B:C,2,0)</f>
        <v>#N/A</v>
      </c>
      <c r="D1978" t="e">
        <f t="shared" si="30"/>
        <v>#N/A</v>
      </c>
      <c r="E1978" s="27" t="e">
        <f>VLOOKUP(O1978,'user list'!A:B,2,0)</f>
        <v>#N/A</v>
      </c>
    </row>
    <row r="1979" spans="2:5" ht="14.4">
      <c r="B1979" s="27" t="e">
        <f>VLOOKUP(I1979,raw_OCM!B:C,2,0)</f>
        <v>#N/A</v>
      </c>
      <c r="D1979" t="e">
        <f t="shared" si="30"/>
        <v>#N/A</v>
      </c>
      <c r="E1979" s="27" t="e">
        <f>VLOOKUP(O1979,'user list'!A:B,2,0)</f>
        <v>#N/A</v>
      </c>
    </row>
    <row r="1980" spans="2:5" ht="14.4">
      <c r="B1980" s="27" t="e">
        <f>VLOOKUP(I1980,raw_OCM!B:C,2,0)</f>
        <v>#N/A</v>
      </c>
      <c r="D1980" t="e">
        <f t="shared" si="30"/>
        <v>#N/A</v>
      </c>
      <c r="E1980" s="27" t="e">
        <f>VLOOKUP(O1980,'user list'!A:B,2,0)</f>
        <v>#N/A</v>
      </c>
    </row>
    <row r="1981" spans="2:5" ht="14.4">
      <c r="B1981" s="27" t="e">
        <f>VLOOKUP(I1981,raw_OCM!B:C,2,0)</f>
        <v>#N/A</v>
      </c>
      <c r="D1981" t="e">
        <f t="shared" si="30"/>
        <v>#N/A</v>
      </c>
      <c r="E1981" s="27" t="e">
        <f>VLOOKUP(O1981,'user list'!A:B,2,0)</f>
        <v>#N/A</v>
      </c>
    </row>
    <row r="1982" spans="2:5" ht="14.4">
      <c r="B1982" s="27" t="e">
        <f>VLOOKUP(I1982,raw_OCM!B:C,2,0)</f>
        <v>#N/A</v>
      </c>
      <c r="D1982" t="e">
        <f t="shared" si="30"/>
        <v>#N/A</v>
      </c>
      <c r="E1982" s="27" t="e">
        <f>VLOOKUP(O1982,'user list'!A:B,2,0)</f>
        <v>#N/A</v>
      </c>
    </row>
    <row r="1983" spans="2:5" ht="14.4">
      <c r="B1983" s="27" t="e">
        <f>VLOOKUP(I1983,raw_OCM!B:C,2,0)</f>
        <v>#N/A</v>
      </c>
      <c r="D1983" t="e">
        <f t="shared" si="30"/>
        <v>#N/A</v>
      </c>
      <c r="E1983" s="27" t="e">
        <f>VLOOKUP(O1983,'user list'!A:B,2,0)</f>
        <v>#N/A</v>
      </c>
    </row>
    <row r="1984" spans="2:5" ht="14.4">
      <c r="B1984" s="27" t="e">
        <f>VLOOKUP(I1984,raw_OCM!B:C,2,0)</f>
        <v>#N/A</v>
      </c>
      <c r="D1984" t="e">
        <f t="shared" si="30"/>
        <v>#N/A</v>
      </c>
      <c r="E1984" s="27" t="e">
        <f>VLOOKUP(O1984,'user list'!A:B,2,0)</f>
        <v>#N/A</v>
      </c>
    </row>
    <row r="1985" spans="2:5" ht="14.4">
      <c r="B1985" s="27" t="e">
        <f>VLOOKUP(I1985,raw_OCM!B:C,2,0)</f>
        <v>#N/A</v>
      </c>
      <c r="D1985" t="e">
        <f t="shared" si="30"/>
        <v>#N/A</v>
      </c>
      <c r="E1985" s="27" t="e">
        <f>VLOOKUP(O1985,'user list'!A:B,2,0)</f>
        <v>#N/A</v>
      </c>
    </row>
    <row r="1986" spans="2:5" ht="14.4">
      <c r="B1986" s="27" t="e">
        <f>VLOOKUP(I1986,raw_OCM!B:C,2,0)</f>
        <v>#N/A</v>
      </c>
      <c r="D1986" t="e">
        <f t="shared" si="30"/>
        <v>#N/A</v>
      </c>
      <c r="E1986" s="27" t="e">
        <f>VLOOKUP(O1986,'user list'!A:B,2,0)</f>
        <v>#N/A</v>
      </c>
    </row>
    <row r="1987" spans="2:5" ht="14.4">
      <c r="B1987" s="27" t="e">
        <f>VLOOKUP(I1987,raw_OCM!B:C,2,0)</f>
        <v>#N/A</v>
      </c>
      <c r="D1987" t="e">
        <f t="shared" si="30"/>
        <v>#N/A</v>
      </c>
      <c r="E1987" s="27" t="e">
        <f>VLOOKUP(O1987,'user list'!A:B,2,0)</f>
        <v>#N/A</v>
      </c>
    </row>
    <row r="1988" spans="2:5" ht="14.4">
      <c r="B1988" s="27" t="e">
        <f>VLOOKUP(I1988,raw_OCM!B:C,2,0)</f>
        <v>#N/A</v>
      </c>
      <c r="D1988" t="e">
        <f t="shared" si="30"/>
        <v>#N/A</v>
      </c>
      <c r="E1988" s="27" t="e">
        <f>VLOOKUP(O1988,'user list'!A:B,2,0)</f>
        <v>#N/A</v>
      </c>
    </row>
    <row r="1989" spans="2:5" ht="14.4">
      <c r="B1989" s="27" t="e">
        <f>VLOOKUP(I1989,raw_OCM!B:C,2,0)</f>
        <v>#N/A</v>
      </c>
      <c r="D1989" t="e">
        <f t="shared" si="30"/>
        <v>#N/A</v>
      </c>
      <c r="E1989" s="27" t="e">
        <f>VLOOKUP(O1989,'user list'!A:B,2,0)</f>
        <v>#N/A</v>
      </c>
    </row>
    <row r="1990" spans="2:5" ht="14.4">
      <c r="B1990" s="27" t="e">
        <f>VLOOKUP(I1990,raw_OCM!B:C,2,0)</f>
        <v>#N/A</v>
      </c>
      <c r="D1990" t="e">
        <f t="shared" si="30"/>
        <v>#N/A</v>
      </c>
      <c r="E1990" s="27" t="e">
        <f>VLOOKUP(O1990,'user list'!A:B,2,0)</f>
        <v>#N/A</v>
      </c>
    </row>
    <row r="1991" spans="2:5" ht="14.4">
      <c r="B1991" s="27" t="e">
        <f>VLOOKUP(I1991,raw_OCM!B:C,2,0)</f>
        <v>#N/A</v>
      </c>
      <c r="D1991" t="e">
        <f t="shared" si="30"/>
        <v>#N/A</v>
      </c>
      <c r="E1991" s="27" t="e">
        <f>VLOOKUP(O1991,'user list'!A:B,2,0)</f>
        <v>#N/A</v>
      </c>
    </row>
    <row r="1992" spans="2:5" ht="14.4">
      <c r="B1992" s="27" t="e">
        <f>VLOOKUP(I1992,raw_OCM!B:C,2,0)</f>
        <v>#N/A</v>
      </c>
      <c r="D1992" t="e">
        <f t="shared" si="30"/>
        <v>#N/A</v>
      </c>
      <c r="E1992" s="27" t="e">
        <f>VLOOKUP(O1992,'user list'!A:B,2,0)</f>
        <v>#N/A</v>
      </c>
    </row>
    <row r="1993" spans="2:5" ht="14.4">
      <c r="B1993" s="27" t="e">
        <f>VLOOKUP(I1993,raw_OCM!B:C,2,0)</f>
        <v>#N/A</v>
      </c>
      <c r="D1993" t="e">
        <f t="shared" si="30"/>
        <v>#N/A</v>
      </c>
      <c r="E1993" s="27" t="e">
        <f>VLOOKUP(O1993,'user list'!A:B,2,0)</f>
        <v>#N/A</v>
      </c>
    </row>
    <row r="1994" spans="2:5" ht="14.4">
      <c r="B1994" s="27" t="e">
        <f>VLOOKUP(I1994,raw_OCM!B:C,2,0)</f>
        <v>#N/A</v>
      </c>
      <c r="D1994" t="e">
        <f t="shared" si="30"/>
        <v>#N/A</v>
      </c>
      <c r="E1994" s="27" t="e">
        <f>VLOOKUP(O1994,'user list'!A:B,2,0)</f>
        <v>#N/A</v>
      </c>
    </row>
    <row r="1995" spans="2:5" ht="14.4">
      <c r="B1995" s="27" t="e">
        <f>VLOOKUP(I1995,raw_OCM!B:C,2,0)</f>
        <v>#N/A</v>
      </c>
      <c r="D1995" t="e">
        <f t="shared" si="30"/>
        <v>#N/A</v>
      </c>
      <c r="E1995" s="27" t="e">
        <f>VLOOKUP(O1995,'user list'!A:B,2,0)</f>
        <v>#N/A</v>
      </c>
    </row>
    <row r="1996" spans="2:5" ht="14.4">
      <c r="B1996" s="27" t="e">
        <f>VLOOKUP(I1996,raw_OCM!B:C,2,0)</f>
        <v>#N/A</v>
      </c>
      <c r="D1996" t="e">
        <f t="shared" ref="D1996:D2059" si="31">IF(E1996="X",1)</f>
        <v>#N/A</v>
      </c>
      <c r="E1996" s="27" t="e">
        <f>VLOOKUP(O1996,'user list'!A:B,2,0)</f>
        <v>#N/A</v>
      </c>
    </row>
    <row r="1997" spans="2:5" ht="14.4">
      <c r="B1997" s="27" t="e">
        <f>VLOOKUP(I1997,raw_OCM!B:C,2,0)</f>
        <v>#N/A</v>
      </c>
      <c r="D1997" t="e">
        <f t="shared" si="31"/>
        <v>#N/A</v>
      </c>
      <c r="E1997" s="27" t="e">
        <f>VLOOKUP(O1997,'user list'!A:B,2,0)</f>
        <v>#N/A</v>
      </c>
    </row>
    <row r="1998" spans="2:5" ht="14.4">
      <c r="B1998" s="27" t="e">
        <f>VLOOKUP(I1998,raw_OCM!B:C,2,0)</f>
        <v>#N/A</v>
      </c>
      <c r="D1998" t="e">
        <f t="shared" si="31"/>
        <v>#N/A</v>
      </c>
      <c r="E1998" s="27" t="e">
        <f>VLOOKUP(O1998,'user list'!A:B,2,0)</f>
        <v>#N/A</v>
      </c>
    </row>
    <row r="1999" spans="2:5" ht="14.4">
      <c r="B1999" s="27" t="e">
        <f>VLOOKUP(I1999,raw_OCM!B:C,2,0)</f>
        <v>#N/A</v>
      </c>
      <c r="D1999" t="e">
        <f t="shared" si="31"/>
        <v>#N/A</v>
      </c>
      <c r="E1999" s="27" t="e">
        <f>VLOOKUP(O1999,'user list'!A:B,2,0)</f>
        <v>#N/A</v>
      </c>
    </row>
    <row r="2000" spans="2:5" ht="14.4">
      <c r="B2000" s="27" t="e">
        <f>VLOOKUP(I2000,raw_OCM!B:C,2,0)</f>
        <v>#N/A</v>
      </c>
      <c r="D2000" t="e">
        <f t="shared" si="31"/>
        <v>#N/A</v>
      </c>
      <c r="E2000" s="27" t="e">
        <f>VLOOKUP(O2000,'user list'!A:B,2,0)</f>
        <v>#N/A</v>
      </c>
    </row>
    <row r="2001" spans="2:5" ht="14.4">
      <c r="B2001" s="27" t="e">
        <f>VLOOKUP(I2001,raw_OCM!B:C,2,0)</f>
        <v>#N/A</v>
      </c>
      <c r="D2001" t="e">
        <f t="shared" si="31"/>
        <v>#N/A</v>
      </c>
      <c r="E2001" s="27" t="e">
        <f>VLOOKUP(O2001,'user list'!A:B,2,0)</f>
        <v>#N/A</v>
      </c>
    </row>
    <row r="2002" spans="2:5" ht="14.4">
      <c r="B2002" s="27" t="e">
        <f>VLOOKUP(I2002,raw_OCM!B:C,2,0)</f>
        <v>#N/A</v>
      </c>
      <c r="D2002" t="e">
        <f t="shared" si="31"/>
        <v>#N/A</v>
      </c>
      <c r="E2002" s="27" t="e">
        <f>VLOOKUP(O2002,'user list'!A:B,2,0)</f>
        <v>#N/A</v>
      </c>
    </row>
    <row r="2003" spans="2:5" ht="14.4">
      <c r="B2003" s="27" t="e">
        <f>VLOOKUP(I2003,raw_OCM!B:C,2,0)</f>
        <v>#N/A</v>
      </c>
      <c r="D2003" t="e">
        <f t="shared" si="31"/>
        <v>#N/A</v>
      </c>
      <c r="E2003" s="27" t="e">
        <f>VLOOKUP(O2003,'user list'!A:B,2,0)</f>
        <v>#N/A</v>
      </c>
    </row>
    <row r="2004" spans="2:5" ht="14.4">
      <c r="B2004" s="27" t="e">
        <f>VLOOKUP(I2004,raw_OCM!B:C,2,0)</f>
        <v>#N/A</v>
      </c>
      <c r="D2004" t="e">
        <f t="shared" si="31"/>
        <v>#N/A</v>
      </c>
      <c r="E2004" s="27" t="e">
        <f>VLOOKUP(O2004,'user list'!A:B,2,0)</f>
        <v>#N/A</v>
      </c>
    </row>
    <row r="2005" spans="2:5" ht="14.4">
      <c r="B2005" s="27" t="e">
        <f>VLOOKUP(I2005,raw_OCM!B:C,2,0)</f>
        <v>#N/A</v>
      </c>
      <c r="D2005" t="e">
        <f t="shared" si="31"/>
        <v>#N/A</v>
      </c>
      <c r="E2005" s="27" t="e">
        <f>VLOOKUP(O2005,'user list'!A:B,2,0)</f>
        <v>#N/A</v>
      </c>
    </row>
    <row r="2006" spans="2:5" ht="14.4">
      <c r="B2006" s="27" t="e">
        <f>VLOOKUP(I2006,raw_OCM!B:C,2,0)</f>
        <v>#N/A</v>
      </c>
      <c r="D2006" t="e">
        <f t="shared" si="31"/>
        <v>#N/A</v>
      </c>
      <c r="E2006" s="27" t="e">
        <f>VLOOKUP(O2006,'user list'!A:B,2,0)</f>
        <v>#N/A</v>
      </c>
    </row>
    <row r="2007" spans="2:5" ht="14.4">
      <c r="B2007" s="27" t="e">
        <f>VLOOKUP(I2007,raw_OCM!B:C,2,0)</f>
        <v>#N/A</v>
      </c>
      <c r="D2007" t="e">
        <f t="shared" si="31"/>
        <v>#N/A</v>
      </c>
      <c r="E2007" s="27" t="e">
        <f>VLOOKUP(O2007,'user list'!A:B,2,0)</f>
        <v>#N/A</v>
      </c>
    </row>
    <row r="2008" spans="2:5" ht="14.4">
      <c r="B2008" s="27" t="e">
        <f>VLOOKUP(I2008,raw_OCM!B:C,2,0)</f>
        <v>#N/A</v>
      </c>
      <c r="D2008" t="e">
        <f t="shared" si="31"/>
        <v>#N/A</v>
      </c>
      <c r="E2008" s="27" t="e">
        <f>VLOOKUP(O2008,'user list'!A:B,2,0)</f>
        <v>#N/A</v>
      </c>
    </row>
    <row r="2009" spans="2:5" ht="14.4">
      <c r="B2009" s="27" t="e">
        <f>VLOOKUP(I2009,raw_OCM!B:C,2,0)</f>
        <v>#N/A</v>
      </c>
      <c r="D2009" t="e">
        <f t="shared" si="31"/>
        <v>#N/A</v>
      </c>
      <c r="E2009" s="27" t="e">
        <f>VLOOKUP(O2009,'user list'!A:B,2,0)</f>
        <v>#N/A</v>
      </c>
    </row>
    <row r="2010" spans="2:5" ht="14.4">
      <c r="B2010" s="27" t="e">
        <f>VLOOKUP(I2010,raw_OCM!B:C,2,0)</f>
        <v>#N/A</v>
      </c>
      <c r="D2010" t="e">
        <f t="shared" si="31"/>
        <v>#N/A</v>
      </c>
      <c r="E2010" s="27" t="e">
        <f>VLOOKUP(O2010,'user list'!A:B,2,0)</f>
        <v>#N/A</v>
      </c>
    </row>
    <row r="2011" spans="2:5" ht="14.4">
      <c r="B2011" s="27" t="e">
        <f>VLOOKUP(I2011,raw_OCM!B:C,2,0)</f>
        <v>#N/A</v>
      </c>
      <c r="D2011" t="e">
        <f t="shared" si="31"/>
        <v>#N/A</v>
      </c>
      <c r="E2011" s="27" t="e">
        <f>VLOOKUP(O2011,'user list'!A:B,2,0)</f>
        <v>#N/A</v>
      </c>
    </row>
    <row r="2012" spans="2:5" ht="14.4">
      <c r="B2012" s="27" t="e">
        <f>VLOOKUP(I2012,raw_OCM!B:C,2,0)</f>
        <v>#N/A</v>
      </c>
      <c r="D2012" t="e">
        <f t="shared" si="31"/>
        <v>#N/A</v>
      </c>
      <c r="E2012" s="27" t="e">
        <f>VLOOKUP(O2012,'user list'!A:B,2,0)</f>
        <v>#N/A</v>
      </c>
    </row>
    <row r="2013" spans="2:5" ht="14.4">
      <c r="B2013" s="27" t="e">
        <f>VLOOKUP(I2013,raw_OCM!B:C,2,0)</f>
        <v>#N/A</v>
      </c>
      <c r="D2013" t="e">
        <f t="shared" si="31"/>
        <v>#N/A</v>
      </c>
      <c r="E2013" s="27" t="e">
        <f>VLOOKUP(O2013,'user list'!A:B,2,0)</f>
        <v>#N/A</v>
      </c>
    </row>
    <row r="2014" spans="2:5" ht="14.4">
      <c r="B2014" s="27" t="e">
        <f>VLOOKUP(I2014,raw_OCM!B:C,2,0)</f>
        <v>#N/A</v>
      </c>
      <c r="D2014" t="e">
        <f t="shared" si="31"/>
        <v>#N/A</v>
      </c>
      <c r="E2014" s="27" t="e">
        <f>VLOOKUP(O2014,'user list'!A:B,2,0)</f>
        <v>#N/A</v>
      </c>
    </row>
    <row r="2015" spans="2:5" ht="14.4">
      <c r="B2015" s="27" t="e">
        <f>VLOOKUP(I2015,raw_OCM!B:C,2,0)</f>
        <v>#N/A</v>
      </c>
      <c r="D2015" t="e">
        <f t="shared" si="31"/>
        <v>#N/A</v>
      </c>
      <c r="E2015" s="27" t="e">
        <f>VLOOKUP(O2015,'user list'!A:B,2,0)</f>
        <v>#N/A</v>
      </c>
    </row>
    <row r="2016" spans="2:5" ht="14.4">
      <c r="B2016" s="27" t="e">
        <f>VLOOKUP(I2016,raw_OCM!B:C,2,0)</f>
        <v>#N/A</v>
      </c>
      <c r="D2016" t="e">
        <f t="shared" si="31"/>
        <v>#N/A</v>
      </c>
      <c r="E2016" s="27" t="e">
        <f>VLOOKUP(O2016,'user list'!A:B,2,0)</f>
        <v>#N/A</v>
      </c>
    </row>
    <row r="2017" spans="2:5" ht="14.4">
      <c r="B2017" s="27" t="e">
        <f>VLOOKUP(I2017,raw_OCM!B:C,2,0)</f>
        <v>#N/A</v>
      </c>
      <c r="D2017" t="e">
        <f t="shared" si="31"/>
        <v>#N/A</v>
      </c>
      <c r="E2017" s="27" t="e">
        <f>VLOOKUP(O2017,'user list'!A:B,2,0)</f>
        <v>#N/A</v>
      </c>
    </row>
    <row r="2018" spans="2:5" ht="14.4">
      <c r="B2018" s="27" t="e">
        <f>VLOOKUP(I2018,raw_OCM!B:C,2,0)</f>
        <v>#N/A</v>
      </c>
      <c r="D2018" t="e">
        <f t="shared" si="31"/>
        <v>#N/A</v>
      </c>
      <c r="E2018" s="27" t="e">
        <f>VLOOKUP(O2018,'user list'!A:B,2,0)</f>
        <v>#N/A</v>
      </c>
    </row>
    <row r="2019" spans="2:5" ht="14.4">
      <c r="B2019" s="27" t="e">
        <f>VLOOKUP(I2019,raw_OCM!B:C,2,0)</f>
        <v>#N/A</v>
      </c>
      <c r="D2019" t="e">
        <f t="shared" si="31"/>
        <v>#N/A</v>
      </c>
      <c r="E2019" s="27" t="e">
        <f>VLOOKUP(O2019,'user list'!A:B,2,0)</f>
        <v>#N/A</v>
      </c>
    </row>
    <row r="2020" spans="2:5" ht="14.4">
      <c r="B2020" s="27" t="e">
        <f>VLOOKUP(I2020,raw_OCM!B:C,2,0)</f>
        <v>#N/A</v>
      </c>
      <c r="D2020" t="e">
        <f t="shared" si="31"/>
        <v>#N/A</v>
      </c>
      <c r="E2020" s="27" t="e">
        <f>VLOOKUP(O2020,'user list'!A:B,2,0)</f>
        <v>#N/A</v>
      </c>
    </row>
    <row r="2021" spans="2:5" ht="14.4">
      <c r="B2021" s="27" t="e">
        <f>VLOOKUP(I2021,raw_OCM!B:C,2,0)</f>
        <v>#N/A</v>
      </c>
      <c r="D2021" t="e">
        <f t="shared" si="31"/>
        <v>#N/A</v>
      </c>
      <c r="E2021" s="27" t="e">
        <f>VLOOKUP(O2021,'user list'!A:B,2,0)</f>
        <v>#N/A</v>
      </c>
    </row>
    <row r="2022" spans="2:5" ht="14.4">
      <c r="B2022" s="27" t="e">
        <f>VLOOKUP(I2022,raw_OCM!B:C,2,0)</f>
        <v>#N/A</v>
      </c>
      <c r="D2022" t="e">
        <f t="shared" si="31"/>
        <v>#N/A</v>
      </c>
      <c r="E2022" s="27" t="e">
        <f>VLOOKUP(O2022,'user list'!A:B,2,0)</f>
        <v>#N/A</v>
      </c>
    </row>
    <row r="2023" spans="2:5" ht="14.4">
      <c r="B2023" s="27" t="e">
        <f>VLOOKUP(I2023,raw_OCM!B:C,2,0)</f>
        <v>#N/A</v>
      </c>
      <c r="D2023" t="e">
        <f t="shared" si="31"/>
        <v>#N/A</v>
      </c>
      <c r="E2023" s="27" t="e">
        <f>VLOOKUP(O2023,'user list'!A:B,2,0)</f>
        <v>#N/A</v>
      </c>
    </row>
    <row r="2024" spans="2:5" ht="14.4">
      <c r="B2024" s="27" t="e">
        <f>VLOOKUP(I2024,raw_OCM!B:C,2,0)</f>
        <v>#N/A</v>
      </c>
      <c r="D2024" t="e">
        <f t="shared" si="31"/>
        <v>#N/A</v>
      </c>
      <c r="E2024" s="27" t="e">
        <f>VLOOKUP(O2024,'user list'!A:B,2,0)</f>
        <v>#N/A</v>
      </c>
    </row>
    <row r="2025" spans="2:5" ht="14.4">
      <c r="B2025" s="27" t="e">
        <f>VLOOKUP(I2025,raw_OCM!B:C,2,0)</f>
        <v>#N/A</v>
      </c>
      <c r="D2025" t="e">
        <f t="shared" si="31"/>
        <v>#N/A</v>
      </c>
      <c r="E2025" s="27" t="e">
        <f>VLOOKUP(O2025,'user list'!A:B,2,0)</f>
        <v>#N/A</v>
      </c>
    </row>
    <row r="2026" spans="2:5" ht="14.4">
      <c r="B2026" s="27" t="e">
        <f>VLOOKUP(I2026,raw_OCM!B:C,2,0)</f>
        <v>#N/A</v>
      </c>
      <c r="D2026" t="e">
        <f t="shared" si="31"/>
        <v>#N/A</v>
      </c>
      <c r="E2026" s="27" t="e">
        <f>VLOOKUP(O2026,'user list'!A:B,2,0)</f>
        <v>#N/A</v>
      </c>
    </row>
    <row r="2027" spans="2:5" ht="14.4">
      <c r="B2027" s="27" t="e">
        <f>VLOOKUP(I2027,raw_OCM!B:C,2,0)</f>
        <v>#N/A</v>
      </c>
      <c r="D2027" t="e">
        <f t="shared" si="31"/>
        <v>#N/A</v>
      </c>
      <c r="E2027" s="27" t="e">
        <f>VLOOKUP(O2027,'user list'!A:B,2,0)</f>
        <v>#N/A</v>
      </c>
    </row>
    <row r="2028" spans="2:5" ht="14.4">
      <c r="B2028" s="27" t="e">
        <f>VLOOKUP(I2028,raw_OCM!B:C,2,0)</f>
        <v>#N/A</v>
      </c>
      <c r="D2028" t="e">
        <f t="shared" si="31"/>
        <v>#N/A</v>
      </c>
      <c r="E2028" s="27" t="e">
        <f>VLOOKUP(O2028,'user list'!A:B,2,0)</f>
        <v>#N/A</v>
      </c>
    </row>
    <row r="2029" spans="2:5" ht="14.4">
      <c r="B2029" s="27" t="e">
        <f>VLOOKUP(I2029,raw_OCM!B:C,2,0)</f>
        <v>#N/A</v>
      </c>
      <c r="D2029" t="e">
        <f t="shared" si="31"/>
        <v>#N/A</v>
      </c>
      <c r="E2029" s="27" t="e">
        <f>VLOOKUP(O2029,'user list'!A:B,2,0)</f>
        <v>#N/A</v>
      </c>
    </row>
    <row r="2030" spans="2:5" ht="14.4">
      <c r="B2030" s="27" t="e">
        <f>VLOOKUP(I2030,raw_OCM!B:C,2,0)</f>
        <v>#N/A</v>
      </c>
      <c r="D2030" t="e">
        <f t="shared" si="31"/>
        <v>#N/A</v>
      </c>
      <c r="E2030" s="27" t="e">
        <f>VLOOKUP(O2030,'user list'!A:B,2,0)</f>
        <v>#N/A</v>
      </c>
    </row>
    <row r="2031" spans="2:5" ht="14.4">
      <c r="B2031" s="27" t="e">
        <f>VLOOKUP(I2031,raw_OCM!B:C,2,0)</f>
        <v>#N/A</v>
      </c>
      <c r="D2031" t="e">
        <f t="shared" si="31"/>
        <v>#N/A</v>
      </c>
      <c r="E2031" s="27" t="e">
        <f>VLOOKUP(O2031,'user list'!A:B,2,0)</f>
        <v>#N/A</v>
      </c>
    </row>
    <row r="2032" spans="2:5" ht="14.4">
      <c r="B2032" s="27" t="e">
        <f>VLOOKUP(I2032,raw_OCM!B:C,2,0)</f>
        <v>#N/A</v>
      </c>
      <c r="D2032" t="e">
        <f t="shared" si="31"/>
        <v>#N/A</v>
      </c>
      <c r="E2032" s="27" t="e">
        <f>VLOOKUP(O2032,'user list'!A:B,2,0)</f>
        <v>#N/A</v>
      </c>
    </row>
    <row r="2033" spans="2:5" ht="14.4">
      <c r="B2033" s="27" t="e">
        <f>VLOOKUP(I2033,raw_OCM!B:C,2,0)</f>
        <v>#N/A</v>
      </c>
      <c r="D2033" t="e">
        <f t="shared" si="31"/>
        <v>#N/A</v>
      </c>
      <c r="E2033" s="27" t="e">
        <f>VLOOKUP(O2033,'user list'!A:B,2,0)</f>
        <v>#N/A</v>
      </c>
    </row>
    <row r="2034" spans="2:5" ht="14.4">
      <c r="B2034" s="27" t="e">
        <f>VLOOKUP(I2034,raw_OCM!B:C,2,0)</f>
        <v>#N/A</v>
      </c>
      <c r="D2034" t="e">
        <f t="shared" si="31"/>
        <v>#N/A</v>
      </c>
      <c r="E2034" s="27" t="e">
        <f>VLOOKUP(O2034,'user list'!A:B,2,0)</f>
        <v>#N/A</v>
      </c>
    </row>
    <row r="2035" spans="2:5" ht="14.4">
      <c r="B2035" s="27" t="e">
        <f>VLOOKUP(I2035,raw_OCM!B:C,2,0)</f>
        <v>#N/A</v>
      </c>
      <c r="D2035" t="e">
        <f t="shared" si="31"/>
        <v>#N/A</v>
      </c>
      <c r="E2035" s="27" t="e">
        <f>VLOOKUP(O2035,'user list'!A:B,2,0)</f>
        <v>#N/A</v>
      </c>
    </row>
    <row r="2036" spans="2:5" ht="14.4">
      <c r="B2036" s="27" t="e">
        <f>VLOOKUP(I2036,raw_OCM!B:C,2,0)</f>
        <v>#N/A</v>
      </c>
      <c r="D2036" t="e">
        <f t="shared" si="31"/>
        <v>#N/A</v>
      </c>
      <c r="E2036" s="27" t="e">
        <f>VLOOKUP(O2036,'user list'!A:B,2,0)</f>
        <v>#N/A</v>
      </c>
    </row>
    <row r="2037" spans="2:5" ht="14.4">
      <c r="B2037" s="27" t="e">
        <f>VLOOKUP(I2037,raw_OCM!B:C,2,0)</f>
        <v>#N/A</v>
      </c>
      <c r="D2037" t="e">
        <f t="shared" si="31"/>
        <v>#N/A</v>
      </c>
      <c r="E2037" s="27" t="e">
        <f>VLOOKUP(O2037,'user list'!A:B,2,0)</f>
        <v>#N/A</v>
      </c>
    </row>
    <row r="2038" spans="2:5" ht="14.4">
      <c r="B2038" s="27" t="e">
        <f>VLOOKUP(I2038,raw_OCM!B:C,2,0)</f>
        <v>#N/A</v>
      </c>
      <c r="D2038" t="e">
        <f t="shared" si="31"/>
        <v>#N/A</v>
      </c>
      <c r="E2038" s="27" t="e">
        <f>VLOOKUP(O2038,'user list'!A:B,2,0)</f>
        <v>#N/A</v>
      </c>
    </row>
    <row r="2039" spans="2:5" ht="14.4">
      <c r="B2039" s="27" t="e">
        <f>VLOOKUP(I2039,raw_OCM!B:C,2,0)</f>
        <v>#N/A</v>
      </c>
      <c r="D2039" t="e">
        <f t="shared" si="31"/>
        <v>#N/A</v>
      </c>
      <c r="E2039" s="27" t="e">
        <f>VLOOKUP(O2039,'user list'!A:B,2,0)</f>
        <v>#N/A</v>
      </c>
    </row>
    <row r="2040" spans="2:5" ht="14.4">
      <c r="B2040" s="27" t="e">
        <f>VLOOKUP(I2040,raw_OCM!B:C,2,0)</f>
        <v>#N/A</v>
      </c>
      <c r="D2040" t="e">
        <f t="shared" si="31"/>
        <v>#N/A</v>
      </c>
      <c r="E2040" s="27" t="e">
        <f>VLOOKUP(O2040,'user list'!A:B,2,0)</f>
        <v>#N/A</v>
      </c>
    </row>
    <row r="2041" spans="2:5" ht="14.4">
      <c r="B2041" s="27" t="e">
        <f>VLOOKUP(I2041,raw_OCM!B:C,2,0)</f>
        <v>#N/A</v>
      </c>
      <c r="D2041" t="e">
        <f t="shared" si="31"/>
        <v>#N/A</v>
      </c>
      <c r="E2041" s="27" t="e">
        <f>VLOOKUP(O2041,'user list'!A:B,2,0)</f>
        <v>#N/A</v>
      </c>
    </row>
    <row r="2042" spans="2:5" ht="14.4">
      <c r="B2042" s="27" t="e">
        <f>VLOOKUP(I2042,raw_OCM!B:C,2,0)</f>
        <v>#N/A</v>
      </c>
      <c r="D2042" t="e">
        <f t="shared" si="31"/>
        <v>#N/A</v>
      </c>
      <c r="E2042" s="27" t="e">
        <f>VLOOKUP(O2042,'user list'!A:B,2,0)</f>
        <v>#N/A</v>
      </c>
    </row>
    <row r="2043" spans="2:5" ht="14.4">
      <c r="B2043" s="27" t="e">
        <f>VLOOKUP(I2043,raw_OCM!B:C,2,0)</f>
        <v>#N/A</v>
      </c>
      <c r="D2043" t="e">
        <f t="shared" si="31"/>
        <v>#N/A</v>
      </c>
      <c r="E2043" s="27" t="e">
        <f>VLOOKUP(O2043,'user list'!A:B,2,0)</f>
        <v>#N/A</v>
      </c>
    </row>
    <row r="2044" spans="2:5" ht="14.4">
      <c r="B2044" s="27" t="e">
        <f>VLOOKUP(I2044,raw_OCM!B:C,2,0)</f>
        <v>#N/A</v>
      </c>
      <c r="D2044" t="e">
        <f t="shared" si="31"/>
        <v>#N/A</v>
      </c>
      <c r="E2044" s="27" t="e">
        <f>VLOOKUP(O2044,'user list'!A:B,2,0)</f>
        <v>#N/A</v>
      </c>
    </row>
    <row r="2045" spans="2:5" ht="14.4">
      <c r="B2045" s="27" t="e">
        <f>VLOOKUP(I2045,raw_OCM!B:C,2,0)</f>
        <v>#N/A</v>
      </c>
      <c r="D2045" t="e">
        <f t="shared" si="31"/>
        <v>#N/A</v>
      </c>
      <c r="E2045" s="27" t="e">
        <f>VLOOKUP(O2045,'user list'!A:B,2,0)</f>
        <v>#N/A</v>
      </c>
    </row>
    <row r="2046" spans="2:5" ht="14.4">
      <c r="B2046" s="27" t="e">
        <f>VLOOKUP(I2046,raw_OCM!B:C,2,0)</f>
        <v>#N/A</v>
      </c>
      <c r="D2046" t="e">
        <f t="shared" si="31"/>
        <v>#N/A</v>
      </c>
      <c r="E2046" s="27" t="e">
        <f>VLOOKUP(O2046,'user list'!A:B,2,0)</f>
        <v>#N/A</v>
      </c>
    </row>
    <row r="2047" spans="2:5" ht="14.4">
      <c r="B2047" s="27" t="e">
        <f>VLOOKUP(I2047,raw_OCM!B:C,2,0)</f>
        <v>#N/A</v>
      </c>
      <c r="D2047" t="e">
        <f t="shared" si="31"/>
        <v>#N/A</v>
      </c>
      <c r="E2047" s="27" t="e">
        <f>VLOOKUP(O2047,'user list'!A:B,2,0)</f>
        <v>#N/A</v>
      </c>
    </row>
    <row r="2048" spans="2:5" ht="14.4">
      <c r="B2048" s="27" t="e">
        <f>VLOOKUP(I2048,raw_OCM!B:C,2,0)</f>
        <v>#N/A</v>
      </c>
      <c r="D2048" t="e">
        <f t="shared" si="31"/>
        <v>#N/A</v>
      </c>
      <c r="E2048" s="27" t="e">
        <f>VLOOKUP(O2048,'user list'!A:B,2,0)</f>
        <v>#N/A</v>
      </c>
    </row>
    <row r="2049" spans="2:5" ht="14.4">
      <c r="B2049" s="27" t="e">
        <f>VLOOKUP(I2049,raw_OCM!B:C,2,0)</f>
        <v>#N/A</v>
      </c>
      <c r="D2049" t="e">
        <f t="shared" si="31"/>
        <v>#N/A</v>
      </c>
      <c r="E2049" s="27" t="e">
        <f>VLOOKUP(O2049,'user list'!A:B,2,0)</f>
        <v>#N/A</v>
      </c>
    </row>
    <row r="2050" spans="2:5" ht="14.4">
      <c r="B2050" s="27" t="e">
        <f>VLOOKUP(I2050,raw_OCM!B:C,2,0)</f>
        <v>#N/A</v>
      </c>
      <c r="D2050" t="e">
        <f t="shared" si="31"/>
        <v>#N/A</v>
      </c>
      <c r="E2050" s="27" t="e">
        <f>VLOOKUP(O2050,'user list'!A:B,2,0)</f>
        <v>#N/A</v>
      </c>
    </row>
    <row r="2051" spans="2:5" ht="14.4">
      <c r="B2051" s="27" t="e">
        <f>VLOOKUP(I2051,raw_OCM!B:C,2,0)</f>
        <v>#N/A</v>
      </c>
      <c r="D2051" t="e">
        <f t="shared" si="31"/>
        <v>#N/A</v>
      </c>
      <c r="E2051" s="27" t="e">
        <f>VLOOKUP(O2051,'user list'!A:B,2,0)</f>
        <v>#N/A</v>
      </c>
    </row>
    <row r="2052" spans="2:5" ht="14.4">
      <c r="B2052" s="27" t="e">
        <f>VLOOKUP(I2052,raw_OCM!B:C,2,0)</f>
        <v>#N/A</v>
      </c>
      <c r="D2052" t="e">
        <f t="shared" si="31"/>
        <v>#N/A</v>
      </c>
      <c r="E2052" s="27" t="e">
        <f>VLOOKUP(O2052,'user list'!A:B,2,0)</f>
        <v>#N/A</v>
      </c>
    </row>
    <row r="2053" spans="2:5" ht="14.4">
      <c r="B2053" s="27" t="e">
        <f>VLOOKUP(I2053,raw_OCM!B:C,2,0)</f>
        <v>#N/A</v>
      </c>
      <c r="D2053" t="e">
        <f t="shared" si="31"/>
        <v>#N/A</v>
      </c>
      <c r="E2053" s="27" t="e">
        <f>VLOOKUP(O2053,'user list'!A:B,2,0)</f>
        <v>#N/A</v>
      </c>
    </row>
    <row r="2054" spans="2:5" ht="14.4">
      <c r="B2054" s="27" t="e">
        <f>VLOOKUP(I2054,raw_OCM!B:C,2,0)</f>
        <v>#N/A</v>
      </c>
      <c r="D2054" t="e">
        <f t="shared" si="31"/>
        <v>#N/A</v>
      </c>
      <c r="E2054" s="27" t="e">
        <f>VLOOKUP(O2054,'user list'!A:B,2,0)</f>
        <v>#N/A</v>
      </c>
    </row>
    <row r="2055" spans="2:5" ht="14.4">
      <c r="B2055" s="27" t="e">
        <f>VLOOKUP(I2055,raw_OCM!B:C,2,0)</f>
        <v>#N/A</v>
      </c>
      <c r="D2055" t="e">
        <f t="shared" si="31"/>
        <v>#N/A</v>
      </c>
      <c r="E2055" s="27" t="e">
        <f>VLOOKUP(O2055,'user list'!A:B,2,0)</f>
        <v>#N/A</v>
      </c>
    </row>
    <row r="2056" spans="2:5" ht="14.4">
      <c r="B2056" s="27" t="e">
        <f>VLOOKUP(I2056,raw_OCM!B:C,2,0)</f>
        <v>#N/A</v>
      </c>
      <c r="D2056" t="e">
        <f t="shared" si="31"/>
        <v>#N/A</v>
      </c>
      <c r="E2056" s="27" t="e">
        <f>VLOOKUP(O2056,'user list'!A:B,2,0)</f>
        <v>#N/A</v>
      </c>
    </row>
    <row r="2057" spans="2:5" ht="14.4">
      <c r="B2057" s="27" t="e">
        <f>VLOOKUP(I2057,raw_OCM!B:C,2,0)</f>
        <v>#N/A</v>
      </c>
      <c r="D2057" t="e">
        <f t="shared" si="31"/>
        <v>#N/A</v>
      </c>
      <c r="E2057" s="27" t="e">
        <f>VLOOKUP(O2057,'user list'!A:B,2,0)</f>
        <v>#N/A</v>
      </c>
    </row>
    <row r="2058" spans="2:5" ht="14.4">
      <c r="B2058" s="27" t="e">
        <f>VLOOKUP(I2058,raw_OCM!B:C,2,0)</f>
        <v>#N/A</v>
      </c>
      <c r="D2058" t="e">
        <f t="shared" si="31"/>
        <v>#N/A</v>
      </c>
      <c r="E2058" s="27" t="e">
        <f>VLOOKUP(O2058,'user list'!A:B,2,0)</f>
        <v>#N/A</v>
      </c>
    </row>
    <row r="2059" spans="2:5" ht="14.4">
      <c r="B2059" s="27" t="e">
        <f>VLOOKUP(I2059,raw_OCM!B:C,2,0)</f>
        <v>#N/A</v>
      </c>
      <c r="D2059" t="e">
        <f t="shared" si="31"/>
        <v>#N/A</v>
      </c>
      <c r="E2059" s="27" t="e">
        <f>VLOOKUP(O2059,'user list'!A:B,2,0)</f>
        <v>#N/A</v>
      </c>
    </row>
    <row r="2060" spans="2:5" ht="14.4">
      <c r="B2060" s="27" t="e">
        <f>VLOOKUP(I2060,raw_OCM!B:C,2,0)</f>
        <v>#N/A</v>
      </c>
      <c r="D2060" t="e">
        <f t="shared" ref="D2060:D2123" si="32">IF(E2060="X",1)</f>
        <v>#N/A</v>
      </c>
      <c r="E2060" s="27" t="e">
        <f>VLOOKUP(O2060,'user list'!A:B,2,0)</f>
        <v>#N/A</v>
      </c>
    </row>
    <row r="2061" spans="2:5" ht="14.4">
      <c r="B2061" s="27" t="e">
        <f>VLOOKUP(I2061,raw_OCM!B:C,2,0)</f>
        <v>#N/A</v>
      </c>
      <c r="D2061" t="e">
        <f t="shared" si="32"/>
        <v>#N/A</v>
      </c>
      <c r="E2061" s="27" t="e">
        <f>VLOOKUP(O2061,'user list'!A:B,2,0)</f>
        <v>#N/A</v>
      </c>
    </row>
    <row r="2062" spans="2:5" ht="14.4">
      <c r="B2062" s="27" t="e">
        <f>VLOOKUP(I2062,raw_OCM!B:C,2,0)</f>
        <v>#N/A</v>
      </c>
      <c r="D2062" t="e">
        <f t="shared" si="32"/>
        <v>#N/A</v>
      </c>
      <c r="E2062" s="27" t="e">
        <f>VLOOKUP(O2062,'user list'!A:B,2,0)</f>
        <v>#N/A</v>
      </c>
    </row>
    <row r="2063" spans="2:5" ht="14.4">
      <c r="B2063" s="27" t="e">
        <f>VLOOKUP(I2063,raw_OCM!B:C,2,0)</f>
        <v>#N/A</v>
      </c>
      <c r="D2063" t="e">
        <f t="shared" si="32"/>
        <v>#N/A</v>
      </c>
      <c r="E2063" s="27" t="e">
        <f>VLOOKUP(O2063,'user list'!A:B,2,0)</f>
        <v>#N/A</v>
      </c>
    </row>
    <row r="2064" spans="2:5" ht="14.4">
      <c r="B2064" s="27" t="e">
        <f>VLOOKUP(I2064,raw_OCM!B:C,2,0)</f>
        <v>#N/A</v>
      </c>
      <c r="D2064" t="e">
        <f t="shared" si="32"/>
        <v>#N/A</v>
      </c>
      <c r="E2064" s="27" t="e">
        <f>VLOOKUP(O2064,'user list'!A:B,2,0)</f>
        <v>#N/A</v>
      </c>
    </row>
    <row r="2065" spans="2:5" ht="14.4">
      <c r="B2065" s="27" t="e">
        <f>VLOOKUP(I2065,raw_OCM!B:C,2,0)</f>
        <v>#N/A</v>
      </c>
      <c r="D2065" t="e">
        <f t="shared" si="32"/>
        <v>#N/A</v>
      </c>
      <c r="E2065" s="27" t="e">
        <f>VLOOKUP(O2065,'user list'!A:B,2,0)</f>
        <v>#N/A</v>
      </c>
    </row>
    <row r="2066" spans="2:5" ht="14.4">
      <c r="B2066" s="27" t="e">
        <f>VLOOKUP(I2066,raw_OCM!B:C,2,0)</f>
        <v>#N/A</v>
      </c>
      <c r="D2066" t="e">
        <f t="shared" si="32"/>
        <v>#N/A</v>
      </c>
      <c r="E2066" s="27" t="e">
        <f>VLOOKUP(O2066,'user list'!A:B,2,0)</f>
        <v>#N/A</v>
      </c>
    </row>
    <row r="2067" spans="2:5" ht="14.4">
      <c r="B2067" s="27" t="e">
        <f>VLOOKUP(I2067,raw_OCM!B:C,2,0)</f>
        <v>#N/A</v>
      </c>
      <c r="D2067" t="e">
        <f t="shared" si="32"/>
        <v>#N/A</v>
      </c>
      <c r="E2067" s="27" t="e">
        <f>VLOOKUP(O2067,'user list'!A:B,2,0)</f>
        <v>#N/A</v>
      </c>
    </row>
    <row r="2068" spans="2:5" ht="14.4">
      <c r="B2068" s="27" t="e">
        <f>VLOOKUP(I2068,raw_OCM!B:C,2,0)</f>
        <v>#N/A</v>
      </c>
      <c r="D2068" t="e">
        <f t="shared" si="32"/>
        <v>#N/A</v>
      </c>
      <c r="E2068" s="27" t="e">
        <f>VLOOKUP(O2068,'user list'!A:B,2,0)</f>
        <v>#N/A</v>
      </c>
    </row>
    <row r="2069" spans="2:5" ht="14.4">
      <c r="B2069" s="27" t="e">
        <f>VLOOKUP(I2069,raw_OCM!B:C,2,0)</f>
        <v>#N/A</v>
      </c>
      <c r="D2069" t="e">
        <f t="shared" si="32"/>
        <v>#N/A</v>
      </c>
      <c r="E2069" s="27" t="e">
        <f>VLOOKUP(O2069,'user list'!A:B,2,0)</f>
        <v>#N/A</v>
      </c>
    </row>
    <row r="2070" spans="2:5" ht="14.4">
      <c r="B2070" s="27" t="e">
        <f>VLOOKUP(I2070,raw_OCM!B:C,2,0)</f>
        <v>#N/A</v>
      </c>
      <c r="D2070" t="e">
        <f t="shared" si="32"/>
        <v>#N/A</v>
      </c>
      <c r="E2070" s="27" t="e">
        <f>VLOOKUP(O2070,'user list'!A:B,2,0)</f>
        <v>#N/A</v>
      </c>
    </row>
    <row r="2071" spans="2:5" ht="14.4">
      <c r="B2071" s="27" t="e">
        <f>VLOOKUP(I2071,raw_OCM!B:C,2,0)</f>
        <v>#N/A</v>
      </c>
      <c r="D2071" t="e">
        <f t="shared" si="32"/>
        <v>#N/A</v>
      </c>
      <c r="E2071" s="27" t="e">
        <f>VLOOKUP(O2071,'user list'!A:B,2,0)</f>
        <v>#N/A</v>
      </c>
    </row>
    <row r="2072" spans="2:5" ht="14.4">
      <c r="B2072" s="27" t="e">
        <f>VLOOKUP(I2072,raw_OCM!B:C,2,0)</f>
        <v>#N/A</v>
      </c>
      <c r="D2072" t="e">
        <f t="shared" si="32"/>
        <v>#N/A</v>
      </c>
      <c r="E2072" s="27" t="e">
        <f>VLOOKUP(O2072,'user list'!A:B,2,0)</f>
        <v>#N/A</v>
      </c>
    </row>
    <row r="2073" spans="2:5" ht="14.4">
      <c r="B2073" s="27" t="e">
        <f>VLOOKUP(I2073,raw_OCM!B:C,2,0)</f>
        <v>#N/A</v>
      </c>
      <c r="D2073" t="e">
        <f t="shared" si="32"/>
        <v>#N/A</v>
      </c>
      <c r="E2073" s="27" t="e">
        <f>VLOOKUP(O2073,'user list'!A:B,2,0)</f>
        <v>#N/A</v>
      </c>
    </row>
    <row r="2074" spans="2:5" ht="14.4">
      <c r="B2074" s="27" t="e">
        <f>VLOOKUP(I2074,raw_OCM!B:C,2,0)</f>
        <v>#N/A</v>
      </c>
      <c r="D2074" t="e">
        <f t="shared" si="32"/>
        <v>#N/A</v>
      </c>
      <c r="E2074" s="27" t="e">
        <f>VLOOKUP(O2074,'user list'!A:B,2,0)</f>
        <v>#N/A</v>
      </c>
    </row>
    <row r="2075" spans="2:5" ht="14.4">
      <c r="B2075" s="27" t="e">
        <f>VLOOKUP(I2075,raw_OCM!B:C,2,0)</f>
        <v>#N/A</v>
      </c>
      <c r="D2075" t="e">
        <f t="shared" si="32"/>
        <v>#N/A</v>
      </c>
      <c r="E2075" s="27" t="e">
        <f>VLOOKUP(O2075,'user list'!A:B,2,0)</f>
        <v>#N/A</v>
      </c>
    </row>
    <row r="2076" spans="2:5" ht="14.4">
      <c r="B2076" s="27" t="e">
        <f>VLOOKUP(I2076,raw_OCM!B:C,2,0)</f>
        <v>#N/A</v>
      </c>
      <c r="D2076" t="e">
        <f t="shared" si="32"/>
        <v>#N/A</v>
      </c>
      <c r="E2076" s="27" t="e">
        <f>VLOOKUP(O2076,'user list'!A:B,2,0)</f>
        <v>#N/A</v>
      </c>
    </row>
    <row r="2077" spans="2:5" ht="14.4">
      <c r="B2077" s="27" t="e">
        <f>VLOOKUP(I2077,raw_OCM!B:C,2,0)</f>
        <v>#N/A</v>
      </c>
      <c r="D2077" t="e">
        <f t="shared" si="32"/>
        <v>#N/A</v>
      </c>
      <c r="E2077" s="27" t="e">
        <f>VLOOKUP(O2077,'user list'!A:B,2,0)</f>
        <v>#N/A</v>
      </c>
    </row>
    <row r="2078" spans="2:5" ht="14.4">
      <c r="B2078" s="27" t="e">
        <f>VLOOKUP(I2078,raw_OCM!B:C,2,0)</f>
        <v>#N/A</v>
      </c>
      <c r="D2078" t="e">
        <f t="shared" si="32"/>
        <v>#N/A</v>
      </c>
      <c r="E2078" s="27" t="e">
        <f>VLOOKUP(O2078,'user list'!A:B,2,0)</f>
        <v>#N/A</v>
      </c>
    </row>
    <row r="2079" spans="2:5" ht="14.4">
      <c r="B2079" s="27" t="e">
        <f>VLOOKUP(I2079,raw_OCM!B:C,2,0)</f>
        <v>#N/A</v>
      </c>
      <c r="D2079" t="e">
        <f t="shared" si="32"/>
        <v>#N/A</v>
      </c>
      <c r="E2079" s="27" t="e">
        <f>VLOOKUP(O2079,'user list'!A:B,2,0)</f>
        <v>#N/A</v>
      </c>
    </row>
    <row r="2080" spans="2:5" ht="14.4">
      <c r="B2080" s="27" t="e">
        <f>VLOOKUP(I2080,raw_OCM!B:C,2,0)</f>
        <v>#N/A</v>
      </c>
      <c r="D2080" t="e">
        <f t="shared" si="32"/>
        <v>#N/A</v>
      </c>
      <c r="E2080" s="27" t="e">
        <f>VLOOKUP(O2080,'user list'!A:B,2,0)</f>
        <v>#N/A</v>
      </c>
    </row>
    <row r="2081" spans="2:5" ht="14.4">
      <c r="B2081" s="27" t="e">
        <f>VLOOKUP(I2081,raw_OCM!B:C,2,0)</f>
        <v>#N/A</v>
      </c>
      <c r="D2081" t="e">
        <f t="shared" si="32"/>
        <v>#N/A</v>
      </c>
      <c r="E2081" s="27" t="e">
        <f>VLOOKUP(O2081,'user list'!A:B,2,0)</f>
        <v>#N/A</v>
      </c>
    </row>
    <row r="2082" spans="2:5" ht="14.4">
      <c r="B2082" s="27" t="e">
        <f>VLOOKUP(I2082,raw_OCM!B:C,2,0)</f>
        <v>#N/A</v>
      </c>
      <c r="D2082" t="e">
        <f t="shared" si="32"/>
        <v>#N/A</v>
      </c>
      <c r="E2082" s="27" t="e">
        <f>VLOOKUP(O2082,'user list'!A:B,2,0)</f>
        <v>#N/A</v>
      </c>
    </row>
    <row r="2083" spans="2:5" ht="14.4">
      <c r="B2083" s="27" t="e">
        <f>VLOOKUP(I2083,raw_OCM!B:C,2,0)</f>
        <v>#N/A</v>
      </c>
      <c r="D2083" t="e">
        <f t="shared" si="32"/>
        <v>#N/A</v>
      </c>
      <c r="E2083" s="27" t="e">
        <f>VLOOKUP(O2083,'user list'!A:B,2,0)</f>
        <v>#N/A</v>
      </c>
    </row>
    <row r="2084" spans="2:5" ht="14.4">
      <c r="B2084" s="27" t="e">
        <f>VLOOKUP(I2084,raw_OCM!B:C,2,0)</f>
        <v>#N/A</v>
      </c>
      <c r="D2084" t="e">
        <f t="shared" si="32"/>
        <v>#N/A</v>
      </c>
      <c r="E2084" s="27" t="e">
        <f>VLOOKUP(O2084,'user list'!A:B,2,0)</f>
        <v>#N/A</v>
      </c>
    </row>
    <row r="2085" spans="2:5" ht="14.4">
      <c r="B2085" s="27" t="e">
        <f>VLOOKUP(I2085,raw_OCM!B:C,2,0)</f>
        <v>#N/A</v>
      </c>
      <c r="D2085" t="e">
        <f t="shared" si="32"/>
        <v>#N/A</v>
      </c>
      <c r="E2085" s="27" t="e">
        <f>VLOOKUP(O2085,'user list'!A:B,2,0)</f>
        <v>#N/A</v>
      </c>
    </row>
    <row r="2086" spans="2:5" ht="14.4">
      <c r="B2086" s="27" t="e">
        <f>VLOOKUP(I2086,raw_OCM!B:C,2,0)</f>
        <v>#N/A</v>
      </c>
      <c r="D2086" t="e">
        <f t="shared" si="32"/>
        <v>#N/A</v>
      </c>
      <c r="E2086" s="27" t="e">
        <f>VLOOKUP(O2086,'user list'!A:B,2,0)</f>
        <v>#N/A</v>
      </c>
    </row>
    <row r="2087" spans="2:5" ht="14.4">
      <c r="B2087" s="27" t="e">
        <f>VLOOKUP(I2087,raw_OCM!B:C,2,0)</f>
        <v>#N/A</v>
      </c>
      <c r="D2087" t="e">
        <f t="shared" si="32"/>
        <v>#N/A</v>
      </c>
      <c r="E2087" s="27" t="e">
        <f>VLOOKUP(O2087,'user list'!A:B,2,0)</f>
        <v>#N/A</v>
      </c>
    </row>
    <row r="2088" spans="2:5" ht="14.4">
      <c r="B2088" s="27" t="e">
        <f>VLOOKUP(I2088,raw_OCM!B:C,2,0)</f>
        <v>#N/A</v>
      </c>
      <c r="D2088" t="e">
        <f t="shared" si="32"/>
        <v>#N/A</v>
      </c>
      <c r="E2088" s="27" t="e">
        <f>VLOOKUP(O2088,'user list'!A:B,2,0)</f>
        <v>#N/A</v>
      </c>
    </row>
    <row r="2089" spans="2:5" ht="14.4">
      <c r="B2089" s="27" t="e">
        <f>VLOOKUP(I2089,raw_OCM!B:C,2,0)</f>
        <v>#N/A</v>
      </c>
      <c r="D2089" t="e">
        <f t="shared" si="32"/>
        <v>#N/A</v>
      </c>
      <c r="E2089" s="27" t="e">
        <f>VLOOKUP(O2089,'user list'!A:B,2,0)</f>
        <v>#N/A</v>
      </c>
    </row>
    <row r="2090" spans="2:5" ht="14.4">
      <c r="B2090" s="27" t="e">
        <f>VLOOKUP(I2090,raw_OCM!B:C,2,0)</f>
        <v>#N/A</v>
      </c>
      <c r="D2090" t="e">
        <f t="shared" si="32"/>
        <v>#N/A</v>
      </c>
      <c r="E2090" s="27" t="e">
        <f>VLOOKUP(O2090,'user list'!A:B,2,0)</f>
        <v>#N/A</v>
      </c>
    </row>
    <row r="2091" spans="2:5" ht="14.4">
      <c r="B2091" s="27" t="e">
        <f>VLOOKUP(I2091,raw_OCM!B:C,2,0)</f>
        <v>#N/A</v>
      </c>
      <c r="D2091" t="e">
        <f t="shared" si="32"/>
        <v>#N/A</v>
      </c>
      <c r="E2091" s="27" t="e">
        <f>VLOOKUP(O2091,'user list'!A:B,2,0)</f>
        <v>#N/A</v>
      </c>
    </row>
    <row r="2092" spans="2:5" ht="14.4">
      <c r="B2092" s="27" t="e">
        <f>VLOOKUP(I2092,raw_OCM!B:C,2,0)</f>
        <v>#N/A</v>
      </c>
      <c r="D2092" t="e">
        <f t="shared" si="32"/>
        <v>#N/A</v>
      </c>
      <c r="E2092" s="27" t="e">
        <f>VLOOKUP(O2092,'user list'!A:B,2,0)</f>
        <v>#N/A</v>
      </c>
    </row>
    <row r="2093" spans="2:5" ht="14.4">
      <c r="B2093" s="27" t="e">
        <f>VLOOKUP(I2093,raw_OCM!B:C,2,0)</f>
        <v>#N/A</v>
      </c>
      <c r="D2093" t="e">
        <f t="shared" si="32"/>
        <v>#N/A</v>
      </c>
      <c r="E2093" s="27" t="e">
        <f>VLOOKUP(O2093,'user list'!A:B,2,0)</f>
        <v>#N/A</v>
      </c>
    </row>
    <row r="2094" spans="2:5" ht="14.4">
      <c r="B2094" s="27" t="e">
        <f>VLOOKUP(I2094,raw_OCM!B:C,2,0)</f>
        <v>#N/A</v>
      </c>
      <c r="D2094" t="e">
        <f t="shared" si="32"/>
        <v>#N/A</v>
      </c>
      <c r="E2094" s="27" t="e">
        <f>VLOOKUP(O2094,'user list'!A:B,2,0)</f>
        <v>#N/A</v>
      </c>
    </row>
    <row r="2095" spans="2:5" ht="14.4">
      <c r="B2095" s="27" t="e">
        <f>VLOOKUP(I2095,raw_OCM!B:C,2,0)</f>
        <v>#N/A</v>
      </c>
      <c r="D2095" t="e">
        <f t="shared" si="32"/>
        <v>#N/A</v>
      </c>
      <c r="E2095" s="27" t="e">
        <f>VLOOKUP(O2095,'user list'!A:B,2,0)</f>
        <v>#N/A</v>
      </c>
    </row>
    <row r="2096" spans="2:5" ht="14.4">
      <c r="B2096" s="27" t="e">
        <f>VLOOKUP(I2096,raw_OCM!B:C,2,0)</f>
        <v>#N/A</v>
      </c>
      <c r="D2096" t="e">
        <f t="shared" si="32"/>
        <v>#N/A</v>
      </c>
      <c r="E2096" s="27" t="e">
        <f>VLOOKUP(O2096,'user list'!A:B,2,0)</f>
        <v>#N/A</v>
      </c>
    </row>
    <row r="2097" spans="2:5" ht="14.4">
      <c r="B2097" s="27" t="e">
        <f>VLOOKUP(I2097,raw_OCM!B:C,2,0)</f>
        <v>#N/A</v>
      </c>
      <c r="D2097" t="e">
        <f t="shared" si="32"/>
        <v>#N/A</v>
      </c>
      <c r="E2097" s="27" t="e">
        <f>VLOOKUP(O2097,'user list'!A:B,2,0)</f>
        <v>#N/A</v>
      </c>
    </row>
    <row r="2098" spans="2:5" ht="14.4">
      <c r="B2098" s="27" t="e">
        <f>VLOOKUP(I2098,raw_OCM!B:C,2,0)</f>
        <v>#N/A</v>
      </c>
      <c r="D2098" t="e">
        <f t="shared" si="32"/>
        <v>#N/A</v>
      </c>
      <c r="E2098" s="27" t="e">
        <f>VLOOKUP(O2098,'user list'!A:B,2,0)</f>
        <v>#N/A</v>
      </c>
    </row>
    <row r="2099" spans="2:5" ht="14.4">
      <c r="B2099" s="27" t="e">
        <f>VLOOKUP(I2099,raw_OCM!B:C,2,0)</f>
        <v>#N/A</v>
      </c>
      <c r="D2099" t="e">
        <f t="shared" si="32"/>
        <v>#N/A</v>
      </c>
      <c r="E2099" s="27" t="e">
        <f>VLOOKUP(O2099,'user list'!A:B,2,0)</f>
        <v>#N/A</v>
      </c>
    </row>
    <row r="2100" spans="2:5" ht="14.4">
      <c r="B2100" s="27" t="e">
        <f>VLOOKUP(I2100,raw_OCM!B:C,2,0)</f>
        <v>#N/A</v>
      </c>
      <c r="D2100" t="e">
        <f t="shared" si="32"/>
        <v>#N/A</v>
      </c>
      <c r="E2100" s="27" t="e">
        <f>VLOOKUP(O2100,'user list'!A:B,2,0)</f>
        <v>#N/A</v>
      </c>
    </row>
    <row r="2101" spans="2:5" ht="14.4">
      <c r="B2101" s="27" t="e">
        <f>VLOOKUP(I2101,raw_OCM!B:C,2,0)</f>
        <v>#N/A</v>
      </c>
      <c r="D2101" t="e">
        <f t="shared" si="32"/>
        <v>#N/A</v>
      </c>
      <c r="E2101" s="27" t="e">
        <f>VLOOKUP(O2101,'user list'!A:B,2,0)</f>
        <v>#N/A</v>
      </c>
    </row>
    <row r="2102" spans="2:5" ht="14.4">
      <c r="B2102" s="27" t="e">
        <f>VLOOKUP(I2102,raw_OCM!B:C,2,0)</f>
        <v>#N/A</v>
      </c>
      <c r="D2102" t="e">
        <f t="shared" si="32"/>
        <v>#N/A</v>
      </c>
      <c r="E2102" s="27" t="e">
        <f>VLOOKUP(O2102,'user list'!A:B,2,0)</f>
        <v>#N/A</v>
      </c>
    </row>
    <row r="2103" spans="2:5" ht="14.4">
      <c r="B2103" s="27" t="e">
        <f>VLOOKUP(I2103,raw_OCM!B:C,2,0)</f>
        <v>#N/A</v>
      </c>
      <c r="D2103" t="e">
        <f t="shared" si="32"/>
        <v>#N/A</v>
      </c>
      <c r="E2103" s="27" t="e">
        <f>VLOOKUP(O2103,'user list'!A:B,2,0)</f>
        <v>#N/A</v>
      </c>
    </row>
    <row r="2104" spans="2:5" ht="14.4">
      <c r="B2104" s="27" t="e">
        <f>VLOOKUP(I2104,raw_OCM!B:C,2,0)</f>
        <v>#N/A</v>
      </c>
      <c r="D2104" t="e">
        <f t="shared" si="32"/>
        <v>#N/A</v>
      </c>
      <c r="E2104" s="27" t="e">
        <f>VLOOKUP(O2104,'user list'!A:B,2,0)</f>
        <v>#N/A</v>
      </c>
    </row>
    <row r="2105" spans="2:5" ht="14.4">
      <c r="B2105" s="27" t="e">
        <f>VLOOKUP(I2105,raw_OCM!B:C,2,0)</f>
        <v>#N/A</v>
      </c>
      <c r="D2105" t="e">
        <f t="shared" si="32"/>
        <v>#N/A</v>
      </c>
      <c r="E2105" s="27" t="e">
        <f>VLOOKUP(O2105,'user list'!A:B,2,0)</f>
        <v>#N/A</v>
      </c>
    </row>
    <row r="2106" spans="2:5" ht="14.4">
      <c r="B2106" s="27" t="e">
        <f>VLOOKUP(I2106,raw_OCM!B:C,2,0)</f>
        <v>#N/A</v>
      </c>
      <c r="D2106" t="e">
        <f t="shared" si="32"/>
        <v>#N/A</v>
      </c>
      <c r="E2106" s="27" t="e">
        <f>VLOOKUP(O2106,'user list'!A:B,2,0)</f>
        <v>#N/A</v>
      </c>
    </row>
    <row r="2107" spans="2:5" ht="14.4">
      <c r="B2107" s="27" t="e">
        <f>VLOOKUP(I2107,raw_OCM!B:C,2,0)</f>
        <v>#N/A</v>
      </c>
      <c r="D2107" t="e">
        <f t="shared" si="32"/>
        <v>#N/A</v>
      </c>
      <c r="E2107" s="27" t="e">
        <f>VLOOKUP(O2107,'user list'!A:B,2,0)</f>
        <v>#N/A</v>
      </c>
    </row>
    <row r="2108" spans="2:5" ht="14.4">
      <c r="B2108" s="27" t="e">
        <f>VLOOKUP(I2108,raw_OCM!B:C,2,0)</f>
        <v>#N/A</v>
      </c>
      <c r="D2108" t="e">
        <f t="shared" si="32"/>
        <v>#N/A</v>
      </c>
      <c r="E2108" s="27" t="e">
        <f>VLOOKUP(O2108,'user list'!A:B,2,0)</f>
        <v>#N/A</v>
      </c>
    </row>
    <row r="2109" spans="2:5" ht="14.4">
      <c r="B2109" s="27" t="e">
        <f>VLOOKUP(I2109,raw_OCM!B:C,2,0)</f>
        <v>#N/A</v>
      </c>
      <c r="D2109" t="e">
        <f t="shared" si="32"/>
        <v>#N/A</v>
      </c>
      <c r="E2109" s="27" t="e">
        <f>VLOOKUP(O2109,'user list'!A:B,2,0)</f>
        <v>#N/A</v>
      </c>
    </row>
    <row r="2110" spans="2:5" ht="14.4">
      <c r="B2110" s="27" t="e">
        <f>VLOOKUP(I2110,raw_OCM!B:C,2,0)</f>
        <v>#N/A</v>
      </c>
      <c r="D2110" t="e">
        <f t="shared" si="32"/>
        <v>#N/A</v>
      </c>
      <c r="E2110" s="27" t="e">
        <f>VLOOKUP(O2110,'user list'!A:B,2,0)</f>
        <v>#N/A</v>
      </c>
    </row>
    <row r="2111" spans="2:5" ht="14.4">
      <c r="B2111" s="27" t="e">
        <f>VLOOKUP(I2111,raw_OCM!B:C,2,0)</f>
        <v>#N/A</v>
      </c>
      <c r="D2111" t="e">
        <f t="shared" si="32"/>
        <v>#N/A</v>
      </c>
      <c r="E2111" s="27" t="e">
        <f>VLOOKUP(O2111,'user list'!A:B,2,0)</f>
        <v>#N/A</v>
      </c>
    </row>
    <row r="2112" spans="2:5" ht="14.4">
      <c r="B2112" s="27" t="e">
        <f>VLOOKUP(I2112,raw_OCM!B:C,2,0)</f>
        <v>#N/A</v>
      </c>
      <c r="D2112" t="e">
        <f t="shared" si="32"/>
        <v>#N/A</v>
      </c>
      <c r="E2112" s="27" t="e">
        <f>VLOOKUP(O2112,'user list'!A:B,2,0)</f>
        <v>#N/A</v>
      </c>
    </row>
    <row r="2113" spans="2:5" ht="14.4">
      <c r="B2113" s="27" t="e">
        <f>VLOOKUP(I2113,raw_OCM!B:C,2,0)</f>
        <v>#N/A</v>
      </c>
      <c r="D2113" t="e">
        <f t="shared" si="32"/>
        <v>#N/A</v>
      </c>
      <c r="E2113" s="27" t="e">
        <f>VLOOKUP(O2113,'user list'!A:B,2,0)</f>
        <v>#N/A</v>
      </c>
    </row>
    <row r="2114" spans="2:5" ht="14.4">
      <c r="B2114" s="27" t="e">
        <f>VLOOKUP(I2114,raw_OCM!B:C,2,0)</f>
        <v>#N/A</v>
      </c>
      <c r="D2114" t="e">
        <f t="shared" si="32"/>
        <v>#N/A</v>
      </c>
      <c r="E2114" s="27" t="e">
        <f>VLOOKUP(O2114,'user list'!A:B,2,0)</f>
        <v>#N/A</v>
      </c>
    </row>
    <row r="2115" spans="2:5" ht="14.4">
      <c r="B2115" s="27" t="e">
        <f>VLOOKUP(I2115,raw_OCM!B:C,2,0)</f>
        <v>#N/A</v>
      </c>
      <c r="D2115" t="e">
        <f t="shared" si="32"/>
        <v>#N/A</v>
      </c>
      <c r="E2115" s="27" t="e">
        <f>VLOOKUP(O2115,'user list'!A:B,2,0)</f>
        <v>#N/A</v>
      </c>
    </row>
    <row r="2116" spans="2:5" ht="14.4">
      <c r="B2116" s="27" t="e">
        <f>VLOOKUP(I2116,raw_OCM!B:C,2,0)</f>
        <v>#N/A</v>
      </c>
      <c r="D2116" t="e">
        <f t="shared" si="32"/>
        <v>#N/A</v>
      </c>
      <c r="E2116" s="27" t="e">
        <f>VLOOKUP(O2116,'user list'!A:B,2,0)</f>
        <v>#N/A</v>
      </c>
    </row>
    <row r="2117" spans="2:5" ht="14.4">
      <c r="B2117" s="27" t="e">
        <f>VLOOKUP(I2117,raw_OCM!B:C,2,0)</f>
        <v>#N/A</v>
      </c>
      <c r="D2117" t="e">
        <f t="shared" si="32"/>
        <v>#N/A</v>
      </c>
      <c r="E2117" s="27" t="e">
        <f>VLOOKUP(O2117,'user list'!A:B,2,0)</f>
        <v>#N/A</v>
      </c>
    </row>
    <row r="2118" spans="2:5" ht="14.4">
      <c r="B2118" s="27" t="e">
        <f>VLOOKUP(I2118,raw_OCM!B:C,2,0)</f>
        <v>#N/A</v>
      </c>
      <c r="D2118" t="e">
        <f t="shared" si="32"/>
        <v>#N/A</v>
      </c>
      <c r="E2118" s="27" t="e">
        <f>VLOOKUP(O2118,'user list'!A:B,2,0)</f>
        <v>#N/A</v>
      </c>
    </row>
    <row r="2119" spans="2:5" ht="14.4">
      <c r="B2119" s="27" t="e">
        <f>VLOOKUP(I2119,raw_OCM!B:C,2,0)</f>
        <v>#N/A</v>
      </c>
      <c r="D2119" t="e">
        <f t="shared" si="32"/>
        <v>#N/A</v>
      </c>
      <c r="E2119" s="27" t="e">
        <f>VLOOKUP(O2119,'user list'!A:B,2,0)</f>
        <v>#N/A</v>
      </c>
    </row>
    <row r="2120" spans="2:5" ht="14.4">
      <c r="B2120" s="27" t="e">
        <f>VLOOKUP(I2120,raw_OCM!B:C,2,0)</f>
        <v>#N/A</v>
      </c>
      <c r="D2120" t="e">
        <f t="shared" si="32"/>
        <v>#N/A</v>
      </c>
      <c r="E2120" s="27" t="e">
        <f>VLOOKUP(O2120,'user list'!A:B,2,0)</f>
        <v>#N/A</v>
      </c>
    </row>
    <row r="2121" spans="2:5" ht="14.4">
      <c r="B2121" s="27" t="e">
        <f>VLOOKUP(I2121,raw_OCM!B:C,2,0)</f>
        <v>#N/A</v>
      </c>
      <c r="D2121" t="e">
        <f t="shared" si="32"/>
        <v>#N/A</v>
      </c>
      <c r="E2121" s="27" t="e">
        <f>VLOOKUP(O2121,'user list'!A:B,2,0)</f>
        <v>#N/A</v>
      </c>
    </row>
    <row r="2122" spans="2:5" ht="14.4">
      <c r="B2122" s="27" t="e">
        <f>VLOOKUP(I2122,raw_OCM!B:C,2,0)</f>
        <v>#N/A</v>
      </c>
      <c r="D2122" t="e">
        <f t="shared" si="32"/>
        <v>#N/A</v>
      </c>
      <c r="E2122" s="27" t="e">
        <f>VLOOKUP(O2122,'user list'!A:B,2,0)</f>
        <v>#N/A</v>
      </c>
    </row>
    <row r="2123" spans="2:5" ht="14.4">
      <c r="B2123" s="27" t="e">
        <f>VLOOKUP(I2123,raw_OCM!B:C,2,0)</f>
        <v>#N/A</v>
      </c>
      <c r="D2123" t="e">
        <f t="shared" si="32"/>
        <v>#N/A</v>
      </c>
      <c r="E2123" s="27" t="e">
        <f>VLOOKUP(O2123,'user list'!A:B,2,0)</f>
        <v>#N/A</v>
      </c>
    </row>
    <row r="2124" spans="2:5" ht="14.4">
      <c r="B2124" s="27" t="e">
        <f>VLOOKUP(I2124,raw_OCM!B:C,2,0)</f>
        <v>#N/A</v>
      </c>
      <c r="D2124" t="e">
        <f t="shared" ref="D2124:D2187" si="33">IF(E2124="X",1)</f>
        <v>#N/A</v>
      </c>
      <c r="E2124" s="27" t="e">
        <f>VLOOKUP(O2124,'user list'!A:B,2,0)</f>
        <v>#N/A</v>
      </c>
    </row>
    <row r="2125" spans="2:5" ht="14.4">
      <c r="B2125" s="27" t="e">
        <f>VLOOKUP(I2125,raw_OCM!B:C,2,0)</f>
        <v>#N/A</v>
      </c>
      <c r="D2125" t="e">
        <f t="shared" si="33"/>
        <v>#N/A</v>
      </c>
      <c r="E2125" s="27" t="e">
        <f>VLOOKUP(O2125,'user list'!A:B,2,0)</f>
        <v>#N/A</v>
      </c>
    </row>
    <row r="2126" spans="2:5" ht="14.4">
      <c r="B2126" s="27" t="e">
        <f>VLOOKUP(I2126,raw_OCM!B:C,2,0)</f>
        <v>#N/A</v>
      </c>
      <c r="D2126" t="e">
        <f t="shared" si="33"/>
        <v>#N/A</v>
      </c>
      <c r="E2126" s="27" t="e">
        <f>VLOOKUP(O2126,'user list'!A:B,2,0)</f>
        <v>#N/A</v>
      </c>
    </row>
    <row r="2127" spans="2:5" ht="14.4">
      <c r="B2127" s="27" t="e">
        <f>VLOOKUP(I2127,raw_OCM!B:C,2,0)</f>
        <v>#N/A</v>
      </c>
      <c r="D2127" t="e">
        <f t="shared" si="33"/>
        <v>#N/A</v>
      </c>
      <c r="E2127" s="27" t="e">
        <f>VLOOKUP(O2127,'user list'!A:B,2,0)</f>
        <v>#N/A</v>
      </c>
    </row>
    <row r="2128" spans="2:5" ht="14.4">
      <c r="B2128" s="27" t="e">
        <f>VLOOKUP(I2128,raw_OCM!B:C,2,0)</f>
        <v>#N/A</v>
      </c>
      <c r="D2128" t="e">
        <f t="shared" si="33"/>
        <v>#N/A</v>
      </c>
      <c r="E2128" s="27" t="e">
        <f>VLOOKUP(O2128,'user list'!A:B,2,0)</f>
        <v>#N/A</v>
      </c>
    </row>
    <row r="2129" spans="2:5" ht="14.4">
      <c r="B2129" s="27" t="e">
        <f>VLOOKUP(I2129,raw_OCM!B:C,2,0)</f>
        <v>#N/A</v>
      </c>
      <c r="D2129" t="e">
        <f t="shared" si="33"/>
        <v>#N/A</v>
      </c>
      <c r="E2129" s="27" t="e">
        <f>VLOOKUP(O2129,'user list'!A:B,2,0)</f>
        <v>#N/A</v>
      </c>
    </row>
    <row r="2130" spans="2:5" ht="14.4">
      <c r="B2130" s="27" t="e">
        <f>VLOOKUP(I2130,raw_OCM!B:C,2,0)</f>
        <v>#N/A</v>
      </c>
      <c r="D2130" t="e">
        <f t="shared" si="33"/>
        <v>#N/A</v>
      </c>
      <c r="E2130" s="27" t="e">
        <f>VLOOKUP(O2130,'user list'!A:B,2,0)</f>
        <v>#N/A</v>
      </c>
    </row>
    <row r="2131" spans="2:5" ht="14.4">
      <c r="B2131" s="27" t="e">
        <f>VLOOKUP(I2131,raw_OCM!B:C,2,0)</f>
        <v>#N/A</v>
      </c>
      <c r="D2131" t="e">
        <f t="shared" si="33"/>
        <v>#N/A</v>
      </c>
      <c r="E2131" s="27" t="e">
        <f>VLOOKUP(O2131,'user list'!A:B,2,0)</f>
        <v>#N/A</v>
      </c>
    </row>
    <row r="2132" spans="2:5" ht="14.4">
      <c r="B2132" s="27" t="e">
        <f>VLOOKUP(I2132,raw_OCM!B:C,2,0)</f>
        <v>#N/A</v>
      </c>
      <c r="D2132" t="e">
        <f t="shared" si="33"/>
        <v>#N/A</v>
      </c>
      <c r="E2132" s="27" t="e">
        <f>VLOOKUP(O2132,'user list'!A:B,2,0)</f>
        <v>#N/A</v>
      </c>
    </row>
    <row r="2133" spans="2:5" ht="14.4">
      <c r="B2133" s="27" t="e">
        <f>VLOOKUP(I2133,raw_OCM!B:C,2,0)</f>
        <v>#N/A</v>
      </c>
      <c r="D2133" t="e">
        <f t="shared" si="33"/>
        <v>#N/A</v>
      </c>
      <c r="E2133" s="27" t="e">
        <f>VLOOKUP(O2133,'user list'!A:B,2,0)</f>
        <v>#N/A</v>
      </c>
    </row>
    <row r="2134" spans="2:5" ht="14.4">
      <c r="B2134" s="27" t="e">
        <f>VLOOKUP(I2134,raw_OCM!B:C,2,0)</f>
        <v>#N/A</v>
      </c>
      <c r="D2134" t="e">
        <f t="shared" si="33"/>
        <v>#N/A</v>
      </c>
      <c r="E2134" s="27" t="e">
        <f>VLOOKUP(O2134,'user list'!A:B,2,0)</f>
        <v>#N/A</v>
      </c>
    </row>
    <row r="2135" spans="2:5" ht="14.4">
      <c r="B2135" s="27" t="e">
        <f>VLOOKUP(I2135,raw_OCM!B:C,2,0)</f>
        <v>#N/A</v>
      </c>
      <c r="D2135" t="e">
        <f t="shared" si="33"/>
        <v>#N/A</v>
      </c>
      <c r="E2135" s="27" t="e">
        <f>VLOOKUP(O2135,'user list'!A:B,2,0)</f>
        <v>#N/A</v>
      </c>
    </row>
    <row r="2136" spans="2:5" ht="14.4">
      <c r="B2136" s="27" t="e">
        <f>VLOOKUP(I2136,raw_OCM!B:C,2,0)</f>
        <v>#N/A</v>
      </c>
      <c r="D2136" t="e">
        <f t="shared" si="33"/>
        <v>#N/A</v>
      </c>
      <c r="E2136" s="27" t="e">
        <f>VLOOKUP(O2136,'user list'!A:B,2,0)</f>
        <v>#N/A</v>
      </c>
    </row>
    <row r="2137" spans="2:5" ht="14.4">
      <c r="B2137" s="27" t="e">
        <f>VLOOKUP(I2137,raw_OCM!B:C,2,0)</f>
        <v>#N/A</v>
      </c>
      <c r="D2137" t="e">
        <f t="shared" si="33"/>
        <v>#N/A</v>
      </c>
      <c r="E2137" s="27" t="e">
        <f>VLOOKUP(O2137,'user list'!A:B,2,0)</f>
        <v>#N/A</v>
      </c>
    </row>
    <row r="2138" spans="2:5" ht="14.4">
      <c r="B2138" s="27" t="e">
        <f>VLOOKUP(I2138,raw_OCM!B:C,2,0)</f>
        <v>#N/A</v>
      </c>
      <c r="D2138" t="e">
        <f t="shared" si="33"/>
        <v>#N/A</v>
      </c>
      <c r="E2138" s="27" t="e">
        <f>VLOOKUP(O2138,'user list'!A:B,2,0)</f>
        <v>#N/A</v>
      </c>
    </row>
    <row r="2139" spans="2:5" ht="14.4">
      <c r="B2139" s="27" t="e">
        <f>VLOOKUP(I2139,raw_OCM!B:C,2,0)</f>
        <v>#N/A</v>
      </c>
      <c r="D2139" t="e">
        <f t="shared" si="33"/>
        <v>#N/A</v>
      </c>
      <c r="E2139" s="27" t="e">
        <f>VLOOKUP(O2139,'user list'!A:B,2,0)</f>
        <v>#N/A</v>
      </c>
    </row>
    <row r="2140" spans="2:5" ht="14.4">
      <c r="B2140" s="27" t="e">
        <f>VLOOKUP(I2140,raw_OCM!B:C,2,0)</f>
        <v>#N/A</v>
      </c>
      <c r="D2140" t="e">
        <f t="shared" si="33"/>
        <v>#N/A</v>
      </c>
      <c r="E2140" s="27" t="e">
        <f>VLOOKUP(O2140,'user list'!A:B,2,0)</f>
        <v>#N/A</v>
      </c>
    </row>
    <row r="2141" spans="2:5" ht="14.4">
      <c r="B2141" s="27" t="e">
        <f>VLOOKUP(I2141,raw_OCM!B:C,2,0)</f>
        <v>#N/A</v>
      </c>
      <c r="D2141" t="e">
        <f t="shared" si="33"/>
        <v>#N/A</v>
      </c>
      <c r="E2141" s="27" t="e">
        <f>VLOOKUP(O2141,'user list'!A:B,2,0)</f>
        <v>#N/A</v>
      </c>
    </row>
    <row r="2142" spans="2:5" ht="14.4">
      <c r="B2142" s="27" t="e">
        <f>VLOOKUP(I2142,raw_OCM!B:C,2,0)</f>
        <v>#N/A</v>
      </c>
      <c r="D2142" t="e">
        <f t="shared" si="33"/>
        <v>#N/A</v>
      </c>
      <c r="E2142" s="27" t="e">
        <f>VLOOKUP(O2142,'user list'!A:B,2,0)</f>
        <v>#N/A</v>
      </c>
    </row>
    <row r="2143" spans="2:5" ht="14.4">
      <c r="B2143" s="27" t="e">
        <f>VLOOKUP(I2143,raw_OCM!B:C,2,0)</f>
        <v>#N/A</v>
      </c>
      <c r="D2143" t="e">
        <f t="shared" si="33"/>
        <v>#N/A</v>
      </c>
      <c r="E2143" s="27" t="e">
        <f>VLOOKUP(O2143,'user list'!A:B,2,0)</f>
        <v>#N/A</v>
      </c>
    </row>
    <row r="2144" spans="2:5" ht="14.4">
      <c r="B2144" s="27" t="e">
        <f>VLOOKUP(I2144,raw_OCM!B:C,2,0)</f>
        <v>#N/A</v>
      </c>
      <c r="D2144" t="e">
        <f t="shared" si="33"/>
        <v>#N/A</v>
      </c>
      <c r="E2144" s="27" t="e">
        <f>VLOOKUP(O2144,'user list'!A:B,2,0)</f>
        <v>#N/A</v>
      </c>
    </row>
    <row r="2145" spans="2:5" ht="14.4">
      <c r="B2145" s="27" t="e">
        <f>VLOOKUP(I2145,raw_OCM!B:C,2,0)</f>
        <v>#N/A</v>
      </c>
      <c r="D2145" t="e">
        <f t="shared" si="33"/>
        <v>#N/A</v>
      </c>
      <c r="E2145" s="27" t="e">
        <f>VLOOKUP(O2145,'user list'!A:B,2,0)</f>
        <v>#N/A</v>
      </c>
    </row>
    <row r="2146" spans="2:5" ht="14.4">
      <c r="B2146" s="27" t="e">
        <f>VLOOKUP(I2146,raw_OCM!B:C,2,0)</f>
        <v>#N/A</v>
      </c>
      <c r="D2146" t="e">
        <f t="shared" si="33"/>
        <v>#N/A</v>
      </c>
      <c r="E2146" s="27" t="e">
        <f>VLOOKUP(O2146,'user list'!A:B,2,0)</f>
        <v>#N/A</v>
      </c>
    </row>
    <row r="2147" spans="2:5" ht="14.4">
      <c r="B2147" s="27" t="e">
        <f>VLOOKUP(I2147,raw_OCM!B:C,2,0)</f>
        <v>#N/A</v>
      </c>
      <c r="D2147" t="e">
        <f t="shared" si="33"/>
        <v>#N/A</v>
      </c>
      <c r="E2147" s="27" t="e">
        <f>VLOOKUP(O2147,'user list'!A:B,2,0)</f>
        <v>#N/A</v>
      </c>
    </row>
    <row r="2148" spans="2:5" ht="14.4">
      <c r="B2148" s="27" t="e">
        <f>VLOOKUP(I2148,raw_OCM!B:C,2,0)</f>
        <v>#N/A</v>
      </c>
      <c r="D2148" t="e">
        <f t="shared" si="33"/>
        <v>#N/A</v>
      </c>
      <c r="E2148" s="27" t="e">
        <f>VLOOKUP(O2148,'user list'!A:B,2,0)</f>
        <v>#N/A</v>
      </c>
    </row>
    <row r="2149" spans="2:5" ht="14.4">
      <c r="B2149" s="27" t="e">
        <f>VLOOKUP(I2149,raw_OCM!B:C,2,0)</f>
        <v>#N/A</v>
      </c>
      <c r="D2149" t="e">
        <f t="shared" si="33"/>
        <v>#N/A</v>
      </c>
      <c r="E2149" s="27" t="e">
        <f>VLOOKUP(O2149,'user list'!A:B,2,0)</f>
        <v>#N/A</v>
      </c>
    </row>
    <row r="2150" spans="2:5" ht="14.4">
      <c r="B2150" s="27" t="e">
        <f>VLOOKUP(I2150,raw_OCM!B:C,2,0)</f>
        <v>#N/A</v>
      </c>
      <c r="D2150" t="e">
        <f t="shared" si="33"/>
        <v>#N/A</v>
      </c>
      <c r="E2150" s="27" t="e">
        <f>VLOOKUP(O2150,'user list'!A:B,2,0)</f>
        <v>#N/A</v>
      </c>
    </row>
    <row r="2151" spans="2:5" ht="14.4">
      <c r="B2151" s="27" t="e">
        <f>VLOOKUP(I2151,raw_OCM!B:C,2,0)</f>
        <v>#N/A</v>
      </c>
      <c r="D2151" t="e">
        <f t="shared" si="33"/>
        <v>#N/A</v>
      </c>
      <c r="E2151" s="27" t="e">
        <f>VLOOKUP(O2151,'user list'!A:B,2,0)</f>
        <v>#N/A</v>
      </c>
    </row>
    <row r="2152" spans="2:5" ht="14.4">
      <c r="B2152" s="27" t="e">
        <f>VLOOKUP(I2152,raw_OCM!B:C,2,0)</f>
        <v>#N/A</v>
      </c>
      <c r="D2152" t="e">
        <f t="shared" si="33"/>
        <v>#N/A</v>
      </c>
      <c r="E2152" s="27" t="e">
        <f>VLOOKUP(O2152,'user list'!A:B,2,0)</f>
        <v>#N/A</v>
      </c>
    </row>
    <row r="2153" spans="2:5" ht="14.4">
      <c r="B2153" s="27" t="e">
        <f>VLOOKUP(I2153,raw_OCM!B:C,2,0)</f>
        <v>#N/A</v>
      </c>
      <c r="D2153" t="e">
        <f t="shared" si="33"/>
        <v>#N/A</v>
      </c>
      <c r="E2153" s="27" t="e">
        <f>VLOOKUP(O2153,'user list'!A:B,2,0)</f>
        <v>#N/A</v>
      </c>
    </row>
    <row r="2154" spans="2:5" ht="14.4">
      <c r="B2154" s="27" t="e">
        <f>VLOOKUP(I2154,raw_OCM!B:C,2,0)</f>
        <v>#N/A</v>
      </c>
      <c r="D2154" t="e">
        <f t="shared" si="33"/>
        <v>#N/A</v>
      </c>
      <c r="E2154" s="27" t="e">
        <f>VLOOKUP(O2154,'user list'!A:B,2,0)</f>
        <v>#N/A</v>
      </c>
    </row>
    <row r="2155" spans="2:5" ht="14.4">
      <c r="B2155" s="27" t="e">
        <f>VLOOKUP(I2155,raw_OCM!B:C,2,0)</f>
        <v>#N/A</v>
      </c>
      <c r="D2155" t="e">
        <f t="shared" si="33"/>
        <v>#N/A</v>
      </c>
      <c r="E2155" s="27" t="e">
        <f>VLOOKUP(O2155,'user list'!A:B,2,0)</f>
        <v>#N/A</v>
      </c>
    </row>
    <row r="2156" spans="2:5" ht="14.4">
      <c r="B2156" s="27" t="e">
        <f>VLOOKUP(I2156,raw_OCM!B:C,2,0)</f>
        <v>#N/A</v>
      </c>
      <c r="D2156" t="e">
        <f t="shared" si="33"/>
        <v>#N/A</v>
      </c>
      <c r="E2156" s="27" t="e">
        <f>VLOOKUP(O2156,'user list'!A:B,2,0)</f>
        <v>#N/A</v>
      </c>
    </row>
    <row r="2157" spans="2:5" ht="14.4">
      <c r="B2157" s="27" t="e">
        <f>VLOOKUP(I2157,raw_OCM!B:C,2,0)</f>
        <v>#N/A</v>
      </c>
      <c r="D2157" t="e">
        <f t="shared" si="33"/>
        <v>#N/A</v>
      </c>
      <c r="E2157" s="27" t="e">
        <f>VLOOKUP(O2157,'user list'!A:B,2,0)</f>
        <v>#N/A</v>
      </c>
    </row>
    <row r="2158" spans="2:5" ht="14.4">
      <c r="B2158" s="27" t="e">
        <f>VLOOKUP(I2158,raw_OCM!B:C,2,0)</f>
        <v>#N/A</v>
      </c>
      <c r="D2158" t="e">
        <f t="shared" si="33"/>
        <v>#N/A</v>
      </c>
      <c r="E2158" s="27" t="e">
        <f>VLOOKUP(O2158,'user list'!A:B,2,0)</f>
        <v>#N/A</v>
      </c>
    </row>
    <row r="2159" spans="2:5" ht="14.4">
      <c r="B2159" s="27" t="e">
        <f>VLOOKUP(I2159,raw_OCM!B:C,2,0)</f>
        <v>#N/A</v>
      </c>
      <c r="D2159" t="e">
        <f t="shared" si="33"/>
        <v>#N/A</v>
      </c>
      <c r="E2159" s="27" t="e">
        <f>VLOOKUP(O2159,'user list'!A:B,2,0)</f>
        <v>#N/A</v>
      </c>
    </row>
    <row r="2160" spans="2:5" ht="14.4">
      <c r="B2160" s="27" t="e">
        <f>VLOOKUP(I2160,raw_OCM!B:C,2,0)</f>
        <v>#N/A</v>
      </c>
      <c r="D2160" t="e">
        <f t="shared" si="33"/>
        <v>#N/A</v>
      </c>
      <c r="E2160" s="27" t="e">
        <f>VLOOKUP(O2160,'user list'!A:B,2,0)</f>
        <v>#N/A</v>
      </c>
    </row>
    <row r="2161" spans="2:5" ht="14.4">
      <c r="B2161" s="27" t="e">
        <f>VLOOKUP(I2161,raw_OCM!B:C,2,0)</f>
        <v>#N/A</v>
      </c>
      <c r="D2161" t="e">
        <f t="shared" si="33"/>
        <v>#N/A</v>
      </c>
      <c r="E2161" s="27" t="e">
        <f>VLOOKUP(O2161,'user list'!A:B,2,0)</f>
        <v>#N/A</v>
      </c>
    </row>
    <row r="2162" spans="2:5" ht="14.4">
      <c r="B2162" s="27" t="e">
        <f>VLOOKUP(I2162,raw_OCM!B:C,2,0)</f>
        <v>#N/A</v>
      </c>
      <c r="D2162" t="e">
        <f t="shared" si="33"/>
        <v>#N/A</v>
      </c>
      <c r="E2162" s="27" t="e">
        <f>VLOOKUP(O2162,'user list'!A:B,2,0)</f>
        <v>#N/A</v>
      </c>
    </row>
    <row r="2163" spans="2:5" ht="14.4">
      <c r="B2163" s="27" t="e">
        <f>VLOOKUP(I2163,raw_OCM!B:C,2,0)</f>
        <v>#N/A</v>
      </c>
      <c r="D2163" t="e">
        <f t="shared" si="33"/>
        <v>#N/A</v>
      </c>
      <c r="E2163" s="27" t="e">
        <f>VLOOKUP(O2163,'user list'!A:B,2,0)</f>
        <v>#N/A</v>
      </c>
    </row>
    <row r="2164" spans="2:5" ht="14.4">
      <c r="B2164" s="27" t="e">
        <f>VLOOKUP(I2164,raw_OCM!B:C,2,0)</f>
        <v>#N/A</v>
      </c>
      <c r="D2164" t="e">
        <f t="shared" si="33"/>
        <v>#N/A</v>
      </c>
      <c r="E2164" s="27" t="e">
        <f>VLOOKUP(O2164,'user list'!A:B,2,0)</f>
        <v>#N/A</v>
      </c>
    </row>
    <row r="2165" spans="2:5" ht="14.4">
      <c r="B2165" s="27" t="e">
        <f>VLOOKUP(I2165,raw_OCM!B:C,2,0)</f>
        <v>#N/A</v>
      </c>
      <c r="D2165" t="e">
        <f t="shared" si="33"/>
        <v>#N/A</v>
      </c>
      <c r="E2165" s="27" t="e">
        <f>VLOOKUP(O2165,'user list'!A:B,2,0)</f>
        <v>#N/A</v>
      </c>
    </row>
    <row r="2166" spans="2:5" ht="14.4">
      <c r="B2166" s="27" t="e">
        <f>VLOOKUP(I2166,raw_OCM!B:C,2,0)</f>
        <v>#N/A</v>
      </c>
      <c r="D2166" t="e">
        <f t="shared" si="33"/>
        <v>#N/A</v>
      </c>
      <c r="E2166" s="27" t="e">
        <f>VLOOKUP(O2166,'user list'!A:B,2,0)</f>
        <v>#N/A</v>
      </c>
    </row>
    <row r="2167" spans="2:5" ht="14.4">
      <c r="B2167" s="27" t="e">
        <f>VLOOKUP(I2167,raw_OCM!B:C,2,0)</f>
        <v>#N/A</v>
      </c>
      <c r="D2167" t="e">
        <f t="shared" si="33"/>
        <v>#N/A</v>
      </c>
      <c r="E2167" s="27" t="e">
        <f>VLOOKUP(O2167,'user list'!A:B,2,0)</f>
        <v>#N/A</v>
      </c>
    </row>
    <row r="2168" spans="2:5" ht="14.4">
      <c r="B2168" s="27" t="e">
        <f>VLOOKUP(I2168,raw_OCM!B:C,2,0)</f>
        <v>#N/A</v>
      </c>
      <c r="D2168" t="e">
        <f t="shared" si="33"/>
        <v>#N/A</v>
      </c>
      <c r="E2168" s="27" t="e">
        <f>VLOOKUP(O2168,'user list'!A:B,2,0)</f>
        <v>#N/A</v>
      </c>
    </row>
    <row r="2169" spans="2:5" ht="14.4">
      <c r="B2169" s="27" t="e">
        <f>VLOOKUP(I2169,raw_OCM!B:C,2,0)</f>
        <v>#N/A</v>
      </c>
      <c r="D2169" t="e">
        <f t="shared" si="33"/>
        <v>#N/A</v>
      </c>
      <c r="E2169" s="27" t="e">
        <f>VLOOKUP(O2169,'user list'!A:B,2,0)</f>
        <v>#N/A</v>
      </c>
    </row>
    <row r="2170" spans="2:5" ht="14.4">
      <c r="B2170" s="27" t="e">
        <f>VLOOKUP(I2170,raw_OCM!B:C,2,0)</f>
        <v>#N/A</v>
      </c>
      <c r="D2170" t="e">
        <f t="shared" si="33"/>
        <v>#N/A</v>
      </c>
      <c r="E2170" s="27" t="e">
        <f>VLOOKUP(O2170,'user list'!A:B,2,0)</f>
        <v>#N/A</v>
      </c>
    </row>
    <row r="2171" spans="2:5" ht="14.4">
      <c r="B2171" s="27" t="e">
        <f>VLOOKUP(I2171,raw_OCM!B:C,2,0)</f>
        <v>#N/A</v>
      </c>
      <c r="D2171" t="e">
        <f t="shared" si="33"/>
        <v>#N/A</v>
      </c>
      <c r="E2171" s="27" t="e">
        <f>VLOOKUP(O2171,'user list'!A:B,2,0)</f>
        <v>#N/A</v>
      </c>
    </row>
    <row r="2172" spans="2:5" ht="14.4">
      <c r="B2172" s="27" t="e">
        <f>VLOOKUP(I2172,raw_OCM!B:C,2,0)</f>
        <v>#N/A</v>
      </c>
      <c r="D2172" t="e">
        <f t="shared" si="33"/>
        <v>#N/A</v>
      </c>
      <c r="E2172" s="27" t="e">
        <f>VLOOKUP(O2172,'user list'!A:B,2,0)</f>
        <v>#N/A</v>
      </c>
    </row>
    <row r="2173" spans="2:5" ht="14.4">
      <c r="B2173" s="27" t="e">
        <f>VLOOKUP(I2173,raw_OCM!B:C,2,0)</f>
        <v>#N/A</v>
      </c>
      <c r="D2173" t="e">
        <f t="shared" si="33"/>
        <v>#N/A</v>
      </c>
      <c r="E2173" s="27" t="e">
        <f>VLOOKUP(O2173,'user list'!A:B,2,0)</f>
        <v>#N/A</v>
      </c>
    </row>
    <row r="2174" spans="2:5" ht="14.4">
      <c r="B2174" s="27" t="e">
        <f>VLOOKUP(I2174,raw_OCM!B:C,2,0)</f>
        <v>#N/A</v>
      </c>
      <c r="D2174" t="e">
        <f t="shared" si="33"/>
        <v>#N/A</v>
      </c>
      <c r="E2174" s="27" t="e">
        <f>VLOOKUP(O2174,'user list'!A:B,2,0)</f>
        <v>#N/A</v>
      </c>
    </row>
    <row r="2175" spans="2:5" ht="14.4">
      <c r="B2175" s="27" t="e">
        <f>VLOOKUP(I2175,raw_OCM!B:C,2,0)</f>
        <v>#N/A</v>
      </c>
      <c r="D2175" t="e">
        <f t="shared" si="33"/>
        <v>#N/A</v>
      </c>
      <c r="E2175" s="27" t="e">
        <f>VLOOKUP(O2175,'user list'!A:B,2,0)</f>
        <v>#N/A</v>
      </c>
    </row>
    <row r="2176" spans="2:5" ht="14.4">
      <c r="B2176" s="27" t="e">
        <f>VLOOKUP(I2176,raw_OCM!B:C,2,0)</f>
        <v>#N/A</v>
      </c>
      <c r="D2176" t="e">
        <f t="shared" si="33"/>
        <v>#N/A</v>
      </c>
      <c r="E2176" s="27" t="e">
        <f>VLOOKUP(O2176,'user list'!A:B,2,0)</f>
        <v>#N/A</v>
      </c>
    </row>
    <row r="2177" spans="2:5" ht="14.4">
      <c r="B2177" s="27" t="e">
        <f>VLOOKUP(I2177,raw_OCM!B:C,2,0)</f>
        <v>#N/A</v>
      </c>
      <c r="D2177" t="e">
        <f t="shared" si="33"/>
        <v>#N/A</v>
      </c>
      <c r="E2177" s="27" t="e">
        <f>VLOOKUP(O2177,'user list'!A:B,2,0)</f>
        <v>#N/A</v>
      </c>
    </row>
    <row r="2178" spans="2:5" ht="14.4">
      <c r="B2178" s="27" t="e">
        <f>VLOOKUP(I2178,raw_OCM!B:C,2,0)</f>
        <v>#N/A</v>
      </c>
      <c r="D2178" t="e">
        <f t="shared" si="33"/>
        <v>#N/A</v>
      </c>
      <c r="E2178" s="27" t="e">
        <f>VLOOKUP(O2178,'user list'!A:B,2,0)</f>
        <v>#N/A</v>
      </c>
    </row>
    <row r="2179" spans="2:5" ht="14.4">
      <c r="B2179" s="27" t="e">
        <f>VLOOKUP(I2179,raw_OCM!B:C,2,0)</f>
        <v>#N/A</v>
      </c>
      <c r="D2179" t="e">
        <f t="shared" si="33"/>
        <v>#N/A</v>
      </c>
      <c r="E2179" s="27" t="e">
        <f>VLOOKUP(O2179,'user list'!A:B,2,0)</f>
        <v>#N/A</v>
      </c>
    </row>
    <row r="2180" spans="2:5" ht="14.4">
      <c r="B2180" s="27" t="e">
        <f>VLOOKUP(I2180,raw_OCM!B:C,2,0)</f>
        <v>#N/A</v>
      </c>
      <c r="D2180" t="e">
        <f t="shared" si="33"/>
        <v>#N/A</v>
      </c>
      <c r="E2180" s="27" t="e">
        <f>VLOOKUP(O2180,'user list'!A:B,2,0)</f>
        <v>#N/A</v>
      </c>
    </row>
    <row r="2181" spans="2:5" ht="14.4">
      <c r="B2181" s="27" t="e">
        <f>VLOOKUP(I2181,raw_OCM!B:C,2,0)</f>
        <v>#N/A</v>
      </c>
      <c r="D2181" t="e">
        <f t="shared" si="33"/>
        <v>#N/A</v>
      </c>
      <c r="E2181" s="27" t="e">
        <f>VLOOKUP(O2181,'user list'!A:B,2,0)</f>
        <v>#N/A</v>
      </c>
    </row>
    <row r="2182" spans="2:5" ht="14.4">
      <c r="B2182" s="27" t="e">
        <f>VLOOKUP(I2182,raw_OCM!B:C,2,0)</f>
        <v>#N/A</v>
      </c>
      <c r="D2182" t="e">
        <f t="shared" si="33"/>
        <v>#N/A</v>
      </c>
      <c r="E2182" s="27" t="e">
        <f>VLOOKUP(O2182,'user list'!A:B,2,0)</f>
        <v>#N/A</v>
      </c>
    </row>
    <row r="2183" spans="2:5" ht="14.4">
      <c r="B2183" s="27" t="e">
        <f>VLOOKUP(I2183,raw_OCM!B:C,2,0)</f>
        <v>#N/A</v>
      </c>
      <c r="D2183" t="e">
        <f t="shared" si="33"/>
        <v>#N/A</v>
      </c>
      <c r="E2183" s="27" t="e">
        <f>VLOOKUP(O2183,'user list'!A:B,2,0)</f>
        <v>#N/A</v>
      </c>
    </row>
    <row r="2184" spans="2:5" ht="14.4">
      <c r="B2184" s="27" t="e">
        <f>VLOOKUP(I2184,raw_OCM!B:C,2,0)</f>
        <v>#N/A</v>
      </c>
      <c r="D2184" t="e">
        <f t="shared" si="33"/>
        <v>#N/A</v>
      </c>
      <c r="E2184" s="27" t="e">
        <f>VLOOKUP(O2184,'user list'!A:B,2,0)</f>
        <v>#N/A</v>
      </c>
    </row>
    <row r="2185" spans="2:5" ht="14.4">
      <c r="B2185" s="27" t="e">
        <f>VLOOKUP(I2185,raw_OCM!B:C,2,0)</f>
        <v>#N/A</v>
      </c>
      <c r="D2185" t="e">
        <f t="shared" si="33"/>
        <v>#N/A</v>
      </c>
      <c r="E2185" s="27" t="e">
        <f>VLOOKUP(O2185,'user list'!A:B,2,0)</f>
        <v>#N/A</v>
      </c>
    </row>
    <row r="2186" spans="2:5" ht="14.4">
      <c r="B2186" s="27" t="e">
        <f>VLOOKUP(I2186,raw_OCM!B:C,2,0)</f>
        <v>#N/A</v>
      </c>
      <c r="D2186" t="e">
        <f t="shared" si="33"/>
        <v>#N/A</v>
      </c>
      <c r="E2186" s="27" t="e">
        <f>VLOOKUP(O2186,'user list'!A:B,2,0)</f>
        <v>#N/A</v>
      </c>
    </row>
    <row r="2187" spans="2:5" ht="14.4">
      <c r="B2187" s="27" t="e">
        <f>VLOOKUP(I2187,raw_OCM!B:C,2,0)</f>
        <v>#N/A</v>
      </c>
      <c r="D2187" t="e">
        <f t="shared" si="33"/>
        <v>#N/A</v>
      </c>
      <c r="E2187" s="27" t="e">
        <f>VLOOKUP(O2187,'user list'!A:B,2,0)</f>
        <v>#N/A</v>
      </c>
    </row>
    <row r="2188" spans="2:5" ht="14.4">
      <c r="B2188" s="27" t="e">
        <f>VLOOKUP(I2188,raw_OCM!B:C,2,0)</f>
        <v>#N/A</v>
      </c>
      <c r="D2188" t="e">
        <f t="shared" ref="D2188:D2251" si="34">IF(E2188="X",1)</f>
        <v>#N/A</v>
      </c>
      <c r="E2188" s="27" t="e">
        <f>VLOOKUP(O2188,'user list'!A:B,2,0)</f>
        <v>#N/A</v>
      </c>
    </row>
    <row r="2189" spans="2:5" ht="14.4">
      <c r="B2189" s="27" t="e">
        <f>VLOOKUP(I2189,raw_OCM!B:C,2,0)</f>
        <v>#N/A</v>
      </c>
      <c r="D2189" t="e">
        <f t="shared" si="34"/>
        <v>#N/A</v>
      </c>
      <c r="E2189" s="27" t="e">
        <f>VLOOKUP(O2189,'user list'!A:B,2,0)</f>
        <v>#N/A</v>
      </c>
    </row>
    <row r="2190" spans="2:5" ht="14.4">
      <c r="B2190" s="27" t="e">
        <f>VLOOKUP(I2190,raw_OCM!B:C,2,0)</f>
        <v>#N/A</v>
      </c>
      <c r="D2190" t="e">
        <f t="shared" si="34"/>
        <v>#N/A</v>
      </c>
      <c r="E2190" s="27" t="e">
        <f>VLOOKUP(O2190,'user list'!A:B,2,0)</f>
        <v>#N/A</v>
      </c>
    </row>
    <row r="2191" spans="2:5" ht="14.4">
      <c r="B2191" s="27" t="e">
        <f>VLOOKUP(I2191,raw_OCM!B:C,2,0)</f>
        <v>#N/A</v>
      </c>
      <c r="D2191" t="e">
        <f t="shared" si="34"/>
        <v>#N/A</v>
      </c>
      <c r="E2191" s="27" t="e">
        <f>VLOOKUP(O2191,'user list'!A:B,2,0)</f>
        <v>#N/A</v>
      </c>
    </row>
    <row r="2192" spans="2:5" ht="14.4">
      <c r="B2192" s="27" t="e">
        <f>VLOOKUP(I2192,raw_OCM!B:C,2,0)</f>
        <v>#N/A</v>
      </c>
      <c r="D2192" t="e">
        <f t="shared" si="34"/>
        <v>#N/A</v>
      </c>
      <c r="E2192" s="27" t="e">
        <f>VLOOKUP(O2192,'user list'!A:B,2,0)</f>
        <v>#N/A</v>
      </c>
    </row>
    <row r="2193" spans="2:5" ht="14.4">
      <c r="B2193" s="27" t="e">
        <f>VLOOKUP(I2193,raw_OCM!B:C,2,0)</f>
        <v>#N/A</v>
      </c>
      <c r="D2193" t="e">
        <f t="shared" si="34"/>
        <v>#N/A</v>
      </c>
      <c r="E2193" s="27" t="e">
        <f>VLOOKUP(O2193,'user list'!A:B,2,0)</f>
        <v>#N/A</v>
      </c>
    </row>
    <row r="2194" spans="2:5" ht="14.4">
      <c r="B2194" s="27" t="e">
        <f>VLOOKUP(I2194,raw_OCM!B:C,2,0)</f>
        <v>#N/A</v>
      </c>
      <c r="D2194" t="e">
        <f t="shared" si="34"/>
        <v>#N/A</v>
      </c>
      <c r="E2194" s="27" t="e">
        <f>VLOOKUP(O2194,'user list'!A:B,2,0)</f>
        <v>#N/A</v>
      </c>
    </row>
    <row r="2195" spans="2:5" ht="14.4">
      <c r="B2195" s="27" t="e">
        <f>VLOOKUP(I2195,raw_OCM!B:C,2,0)</f>
        <v>#N/A</v>
      </c>
      <c r="D2195" t="e">
        <f t="shared" si="34"/>
        <v>#N/A</v>
      </c>
      <c r="E2195" s="27" t="e">
        <f>VLOOKUP(O2195,'user list'!A:B,2,0)</f>
        <v>#N/A</v>
      </c>
    </row>
    <row r="2196" spans="2:5" ht="14.4">
      <c r="B2196" s="27" t="e">
        <f>VLOOKUP(I2196,raw_OCM!B:C,2,0)</f>
        <v>#N/A</v>
      </c>
      <c r="D2196" t="e">
        <f t="shared" si="34"/>
        <v>#N/A</v>
      </c>
      <c r="E2196" s="27" t="e">
        <f>VLOOKUP(O2196,'user list'!A:B,2,0)</f>
        <v>#N/A</v>
      </c>
    </row>
    <row r="2197" spans="2:5" ht="14.4">
      <c r="B2197" s="27" t="e">
        <f>VLOOKUP(I2197,raw_OCM!B:C,2,0)</f>
        <v>#N/A</v>
      </c>
      <c r="D2197" t="e">
        <f t="shared" si="34"/>
        <v>#N/A</v>
      </c>
      <c r="E2197" s="27" t="e">
        <f>VLOOKUP(O2197,'user list'!A:B,2,0)</f>
        <v>#N/A</v>
      </c>
    </row>
    <row r="2198" spans="2:5" ht="14.4">
      <c r="B2198" s="27" t="e">
        <f>VLOOKUP(I2198,raw_OCM!B:C,2,0)</f>
        <v>#N/A</v>
      </c>
      <c r="D2198" t="e">
        <f t="shared" si="34"/>
        <v>#N/A</v>
      </c>
      <c r="E2198" s="27" t="e">
        <f>VLOOKUP(O2198,'user list'!A:B,2,0)</f>
        <v>#N/A</v>
      </c>
    </row>
    <row r="2199" spans="2:5" ht="14.4">
      <c r="B2199" s="27" t="e">
        <f>VLOOKUP(I2199,raw_OCM!B:C,2,0)</f>
        <v>#N/A</v>
      </c>
      <c r="D2199" t="e">
        <f t="shared" si="34"/>
        <v>#N/A</v>
      </c>
      <c r="E2199" s="27" t="e">
        <f>VLOOKUP(O2199,'user list'!A:B,2,0)</f>
        <v>#N/A</v>
      </c>
    </row>
    <row r="2200" spans="2:5" ht="14.4">
      <c r="B2200" s="27" t="e">
        <f>VLOOKUP(I2200,raw_OCM!B:C,2,0)</f>
        <v>#N/A</v>
      </c>
      <c r="D2200" t="e">
        <f t="shared" si="34"/>
        <v>#N/A</v>
      </c>
      <c r="E2200" s="27" t="e">
        <f>VLOOKUP(O2200,'user list'!A:B,2,0)</f>
        <v>#N/A</v>
      </c>
    </row>
    <row r="2201" spans="2:5" ht="14.4">
      <c r="B2201" s="27" t="e">
        <f>VLOOKUP(I2201,raw_OCM!B:C,2,0)</f>
        <v>#N/A</v>
      </c>
      <c r="D2201" t="e">
        <f t="shared" si="34"/>
        <v>#N/A</v>
      </c>
      <c r="E2201" s="27" t="e">
        <f>VLOOKUP(O2201,'user list'!A:B,2,0)</f>
        <v>#N/A</v>
      </c>
    </row>
    <row r="2202" spans="2:5" ht="14.4">
      <c r="B2202" s="27" t="e">
        <f>VLOOKUP(I2202,raw_OCM!B:C,2,0)</f>
        <v>#N/A</v>
      </c>
      <c r="D2202" t="e">
        <f t="shared" si="34"/>
        <v>#N/A</v>
      </c>
      <c r="E2202" s="27" t="e">
        <f>VLOOKUP(O2202,'user list'!A:B,2,0)</f>
        <v>#N/A</v>
      </c>
    </row>
    <row r="2203" spans="2:5" ht="14.4">
      <c r="B2203" s="27" t="e">
        <f>VLOOKUP(I2203,raw_OCM!B:C,2,0)</f>
        <v>#N/A</v>
      </c>
      <c r="D2203" t="e">
        <f t="shared" si="34"/>
        <v>#N/A</v>
      </c>
      <c r="E2203" s="27" t="e">
        <f>VLOOKUP(O2203,'user list'!A:B,2,0)</f>
        <v>#N/A</v>
      </c>
    </row>
    <row r="2204" spans="2:5" ht="14.4">
      <c r="B2204" s="27" t="e">
        <f>VLOOKUP(I2204,raw_OCM!B:C,2,0)</f>
        <v>#N/A</v>
      </c>
      <c r="D2204" t="e">
        <f t="shared" si="34"/>
        <v>#N/A</v>
      </c>
      <c r="E2204" s="27" t="e">
        <f>VLOOKUP(O2204,'user list'!A:B,2,0)</f>
        <v>#N/A</v>
      </c>
    </row>
    <row r="2205" spans="2:5" ht="14.4">
      <c r="B2205" s="27" t="e">
        <f>VLOOKUP(I2205,raw_OCM!B:C,2,0)</f>
        <v>#N/A</v>
      </c>
      <c r="D2205" t="e">
        <f t="shared" si="34"/>
        <v>#N/A</v>
      </c>
      <c r="E2205" s="27" t="e">
        <f>VLOOKUP(O2205,'user list'!A:B,2,0)</f>
        <v>#N/A</v>
      </c>
    </row>
    <row r="2206" spans="2:5" ht="14.4">
      <c r="B2206" s="27" t="e">
        <f>VLOOKUP(I2206,raw_OCM!B:C,2,0)</f>
        <v>#N/A</v>
      </c>
      <c r="D2206" t="e">
        <f t="shared" si="34"/>
        <v>#N/A</v>
      </c>
      <c r="E2206" s="27" t="e">
        <f>VLOOKUP(O2206,'user list'!A:B,2,0)</f>
        <v>#N/A</v>
      </c>
    </row>
    <row r="2207" spans="2:5" ht="14.4">
      <c r="B2207" s="27" t="e">
        <f>VLOOKUP(I2207,raw_OCM!B:C,2,0)</f>
        <v>#N/A</v>
      </c>
      <c r="D2207" t="e">
        <f t="shared" si="34"/>
        <v>#N/A</v>
      </c>
      <c r="E2207" s="27" t="e">
        <f>VLOOKUP(O2207,'user list'!A:B,2,0)</f>
        <v>#N/A</v>
      </c>
    </row>
    <row r="2208" spans="2:5" ht="14.4">
      <c r="B2208" s="27" t="e">
        <f>VLOOKUP(I2208,raw_OCM!B:C,2,0)</f>
        <v>#N/A</v>
      </c>
      <c r="D2208" t="e">
        <f t="shared" si="34"/>
        <v>#N/A</v>
      </c>
      <c r="E2208" s="27" t="e">
        <f>VLOOKUP(O2208,'user list'!A:B,2,0)</f>
        <v>#N/A</v>
      </c>
    </row>
    <row r="2209" spans="2:5" ht="14.4">
      <c r="B2209" s="27" t="e">
        <f>VLOOKUP(I2209,raw_OCM!B:C,2,0)</f>
        <v>#N/A</v>
      </c>
      <c r="D2209" t="e">
        <f t="shared" si="34"/>
        <v>#N/A</v>
      </c>
      <c r="E2209" s="27" t="e">
        <f>VLOOKUP(O2209,'user list'!A:B,2,0)</f>
        <v>#N/A</v>
      </c>
    </row>
    <row r="2210" spans="2:5" ht="14.4">
      <c r="B2210" s="27" t="e">
        <f>VLOOKUP(I2210,raw_OCM!B:C,2,0)</f>
        <v>#N/A</v>
      </c>
      <c r="D2210" t="e">
        <f t="shared" si="34"/>
        <v>#N/A</v>
      </c>
      <c r="E2210" s="27" t="e">
        <f>VLOOKUP(O2210,'user list'!A:B,2,0)</f>
        <v>#N/A</v>
      </c>
    </row>
    <row r="2211" spans="2:5" ht="14.4">
      <c r="B2211" s="27" t="e">
        <f>VLOOKUP(I2211,raw_OCM!B:C,2,0)</f>
        <v>#N/A</v>
      </c>
      <c r="D2211" t="e">
        <f t="shared" si="34"/>
        <v>#N/A</v>
      </c>
      <c r="E2211" s="27" t="e">
        <f>VLOOKUP(O2211,'user list'!A:B,2,0)</f>
        <v>#N/A</v>
      </c>
    </row>
    <row r="2212" spans="2:5" ht="14.4">
      <c r="B2212" s="27" t="e">
        <f>VLOOKUP(I2212,raw_OCM!B:C,2,0)</f>
        <v>#N/A</v>
      </c>
      <c r="D2212" t="e">
        <f t="shared" si="34"/>
        <v>#N/A</v>
      </c>
      <c r="E2212" s="27" t="e">
        <f>VLOOKUP(O2212,'user list'!A:B,2,0)</f>
        <v>#N/A</v>
      </c>
    </row>
    <row r="2213" spans="2:5" ht="14.4">
      <c r="B2213" s="27" t="e">
        <f>VLOOKUP(I2213,raw_OCM!B:C,2,0)</f>
        <v>#N/A</v>
      </c>
      <c r="D2213" t="e">
        <f t="shared" si="34"/>
        <v>#N/A</v>
      </c>
      <c r="E2213" s="27" t="e">
        <f>VLOOKUP(O2213,'user list'!A:B,2,0)</f>
        <v>#N/A</v>
      </c>
    </row>
    <row r="2214" spans="2:5" ht="14.4">
      <c r="B2214" s="27" t="e">
        <f>VLOOKUP(I2214,raw_OCM!B:C,2,0)</f>
        <v>#N/A</v>
      </c>
      <c r="D2214" t="e">
        <f t="shared" si="34"/>
        <v>#N/A</v>
      </c>
      <c r="E2214" s="27" t="e">
        <f>VLOOKUP(O2214,'user list'!A:B,2,0)</f>
        <v>#N/A</v>
      </c>
    </row>
    <row r="2215" spans="2:5" ht="14.4">
      <c r="B2215" s="27" t="e">
        <f>VLOOKUP(I2215,raw_OCM!B:C,2,0)</f>
        <v>#N/A</v>
      </c>
      <c r="D2215" t="e">
        <f t="shared" si="34"/>
        <v>#N/A</v>
      </c>
      <c r="E2215" s="27" t="e">
        <f>VLOOKUP(O2215,'user list'!A:B,2,0)</f>
        <v>#N/A</v>
      </c>
    </row>
    <row r="2216" spans="2:5" ht="14.4">
      <c r="B2216" s="27" t="e">
        <f>VLOOKUP(I2216,raw_OCM!B:C,2,0)</f>
        <v>#N/A</v>
      </c>
      <c r="D2216" t="e">
        <f t="shared" si="34"/>
        <v>#N/A</v>
      </c>
      <c r="E2216" s="27" t="e">
        <f>VLOOKUP(O2216,'user list'!A:B,2,0)</f>
        <v>#N/A</v>
      </c>
    </row>
    <row r="2217" spans="2:5" ht="14.4">
      <c r="B2217" s="27" t="e">
        <f>VLOOKUP(I2217,raw_OCM!B:C,2,0)</f>
        <v>#N/A</v>
      </c>
      <c r="D2217" t="e">
        <f t="shared" si="34"/>
        <v>#N/A</v>
      </c>
      <c r="E2217" s="27" t="e">
        <f>VLOOKUP(O2217,'user list'!A:B,2,0)</f>
        <v>#N/A</v>
      </c>
    </row>
    <row r="2218" spans="2:5" ht="14.4">
      <c r="B2218" s="27" t="e">
        <f>VLOOKUP(I2218,raw_OCM!B:C,2,0)</f>
        <v>#N/A</v>
      </c>
      <c r="D2218" t="e">
        <f t="shared" si="34"/>
        <v>#N/A</v>
      </c>
      <c r="E2218" s="27" t="e">
        <f>VLOOKUP(O2218,'user list'!A:B,2,0)</f>
        <v>#N/A</v>
      </c>
    </row>
    <row r="2219" spans="2:5" ht="14.4">
      <c r="B2219" s="27" t="e">
        <f>VLOOKUP(I2219,raw_OCM!B:C,2,0)</f>
        <v>#N/A</v>
      </c>
      <c r="D2219" t="e">
        <f t="shared" si="34"/>
        <v>#N/A</v>
      </c>
      <c r="E2219" s="27" t="e">
        <f>VLOOKUP(O2219,'user list'!A:B,2,0)</f>
        <v>#N/A</v>
      </c>
    </row>
    <row r="2220" spans="2:5" ht="14.4">
      <c r="B2220" s="27" t="e">
        <f>VLOOKUP(I2220,raw_OCM!B:C,2,0)</f>
        <v>#N/A</v>
      </c>
      <c r="D2220" t="e">
        <f t="shared" si="34"/>
        <v>#N/A</v>
      </c>
      <c r="E2220" s="27" t="e">
        <f>VLOOKUP(O2220,'user list'!A:B,2,0)</f>
        <v>#N/A</v>
      </c>
    </row>
    <row r="2221" spans="2:5" ht="14.4">
      <c r="B2221" s="27" t="e">
        <f>VLOOKUP(I2221,raw_OCM!B:C,2,0)</f>
        <v>#N/A</v>
      </c>
      <c r="D2221" t="e">
        <f t="shared" si="34"/>
        <v>#N/A</v>
      </c>
      <c r="E2221" s="27" t="e">
        <f>VLOOKUP(O2221,'user list'!A:B,2,0)</f>
        <v>#N/A</v>
      </c>
    </row>
    <row r="2222" spans="2:5" ht="14.4">
      <c r="B2222" s="27" t="e">
        <f>VLOOKUP(I2222,raw_OCM!B:C,2,0)</f>
        <v>#N/A</v>
      </c>
      <c r="D2222" t="e">
        <f t="shared" si="34"/>
        <v>#N/A</v>
      </c>
      <c r="E2222" s="27" t="e">
        <f>VLOOKUP(O2222,'user list'!A:B,2,0)</f>
        <v>#N/A</v>
      </c>
    </row>
    <row r="2223" spans="2:5" ht="14.4">
      <c r="B2223" s="27" t="e">
        <f>VLOOKUP(I2223,raw_OCM!B:C,2,0)</f>
        <v>#N/A</v>
      </c>
      <c r="D2223" t="e">
        <f t="shared" si="34"/>
        <v>#N/A</v>
      </c>
      <c r="E2223" s="27" t="e">
        <f>VLOOKUP(O2223,'user list'!A:B,2,0)</f>
        <v>#N/A</v>
      </c>
    </row>
    <row r="2224" spans="2:5" ht="14.4">
      <c r="B2224" s="27" t="e">
        <f>VLOOKUP(I2224,raw_OCM!B:C,2,0)</f>
        <v>#N/A</v>
      </c>
      <c r="D2224" t="e">
        <f t="shared" si="34"/>
        <v>#N/A</v>
      </c>
      <c r="E2224" s="27" t="e">
        <f>VLOOKUP(O2224,'user list'!A:B,2,0)</f>
        <v>#N/A</v>
      </c>
    </row>
    <row r="2225" spans="2:5" ht="14.4">
      <c r="B2225" s="27" t="e">
        <f>VLOOKUP(I2225,raw_OCM!B:C,2,0)</f>
        <v>#N/A</v>
      </c>
      <c r="D2225" t="e">
        <f t="shared" si="34"/>
        <v>#N/A</v>
      </c>
      <c r="E2225" s="27" t="e">
        <f>VLOOKUP(O2225,'user list'!A:B,2,0)</f>
        <v>#N/A</v>
      </c>
    </row>
    <row r="2226" spans="2:5" ht="14.4">
      <c r="B2226" s="27" t="e">
        <f>VLOOKUP(I2226,raw_OCM!B:C,2,0)</f>
        <v>#N/A</v>
      </c>
      <c r="D2226" t="e">
        <f t="shared" si="34"/>
        <v>#N/A</v>
      </c>
      <c r="E2226" s="27" t="e">
        <f>VLOOKUP(O2226,'user list'!A:B,2,0)</f>
        <v>#N/A</v>
      </c>
    </row>
    <row r="2227" spans="2:5" ht="14.4">
      <c r="B2227" s="27" t="e">
        <f>VLOOKUP(I2227,raw_OCM!B:C,2,0)</f>
        <v>#N/A</v>
      </c>
      <c r="D2227" t="e">
        <f t="shared" si="34"/>
        <v>#N/A</v>
      </c>
      <c r="E2227" s="27" t="e">
        <f>VLOOKUP(O2227,'user list'!A:B,2,0)</f>
        <v>#N/A</v>
      </c>
    </row>
    <row r="2228" spans="2:5" ht="14.4">
      <c r="B2228" s="27" t="e">
        <f>VLOOKUP(I2228,raw_OCM!B:C,2,0)</f>
        <v>#N/A</v>
      </c>
      <c r="D2228" t="e">
        <f t="shared" si="34"/>
        <v>#N/A</v>
      </c>
      <c r="E2228" s="27" t="e">
        <f>VLOOKUP(O2228,'user list'!A:B,2,0)</f>
        <v>#N/A</v>
      </c>
    </row>
    <row r="2229" spans="2:5" ht="14.4">
      <c r="B2229" s="27" t="e">
        <f>VLOOKUP(I2229,raw_OCM!B:C,2,0)</f>
        <v>#N/A</v>
      </c>
      <c r="D2229" t="e">
        <f t="shared" si="34"/>
        <v>#N/A</v>
      </c>
      <c r="E2229" s="27" t="e">
        <f>VLOOKUP(O2229,'user list'!A:B,2,0)</f>
        <v>#N/A</v>
      </c>
    </row>
    <row r="2230" spans="2:5" ht="14.4">
      <c r="B2230" s="27" t="e">
        <f>VLOOKUP(I2230,raw_OCM!B:C,2,0)</f>
        <v>#N/A</v>
      </c>
      <c r="D2230" t="e">
        <f t="shared" si="34"/>
        <v>#N/A</v>
      </c>
      <c r="E2230" s="27" t="e">
        <f>VLOOKUP(O2230,'user list'!A:B,2,0)</f>
        <v>#N/A</v>
      </c>
    </row>
    <row r="2231" spans="2:5" ht="14.4">
      <c r="B2231" s="27" t="e">
        <f>VLOOKUP(I2231,raw_OCM!B:C,2,0)</f>
        <v>#N/A</v>
      </c>
      <c r="D2231" t="e">
        <f t="shared" si="34"/>
        <v>#N/A</v>
      </c>
      <c r="E2231" s="27" t="e">
        <f>VLOOKUP(O2231,'user list'!A:B,2,0)</f>
        <v>#N/A</v>
      </c>
    </row>
    <row r="2232" spans="2:5" ht="14.4">
      <c r="B2232" s="27" t="e">
        <f>VLOOKUP(I2232,raw_OCM!B:C,2,0)</f>
        <v>#N/A</v>
      </c>
      <c r="D2232" t="e">
        <f t="shared" si="34"/>
        <v>#N/A</v>
      </c>
      <c r="E2232" s="27" t="e">
        <f>VLOOKUP(O2232,'user list'!A:B,2,0)</f>
        <v>#N/A</v>
      </c>
    </row>
    <row r="2233" spans="2:5" ht="14.4">
      <c r="B2233" s="27" t="e">
        <f>VLOOKUP(I2233,raw_OCM!B:C,2,0)</f>
        <v>#N/A</v>
      </c>
      <c r="D2233" t="e">
        <f t="shared" si="34"/>
        <v>#N/A</v>
      </c>
      <c r="E2233" s="27" t="e">
        <f>VLOOKUP(O2233,'user list'!A:B,2,0)</f>
        <v>#N/A</v>
      </c>
    </row>
    <row r="2234" spans="2:5" ht="14.4">
      <c r="B2234" s="27" t="e">
        <f>VLOOKUP(I2234,raw_OCM!B:C,2,0)</f>
        <v>#N/A</v>
      </c>
      <c r="D2234" t="e">
        <f t="shared" si="34"/>
        <v>#N/A</v>
      </c>
      <c r="E2234" s="27" t="e">
        <f>VLOOKUP(O2234,'user list'!A:B,2,0)</f>
        <v>#N/A</v>
      </c>
    </row>
    <row r="2235" spans="2:5" ht="14.4">
      <c r="B2235" s="27" t="e">
        <f>VLOOKUP(I2235,raw_OCM!B:C,2,0)</f>
        <v>#N/A</v>
      </c>
      <c r="D2235" t="e">
        <f t="shared" si="34"/>
        <v>#N/A</v>
      </c>
      <c r="E2235" s="27" t="e">
        <f>VLOOKUP(O2235,'user list'!A:B,2,0)</f>
        <v>#N/A</v>
      </c>
    </row>
    <row r="2236" spans="2:5" ht="14.4">
      <c r="B2236" s="27" t="e">
        <f>VLOOKUP(I2236,raw_OCM!B:C,2,0)</f>
        <v>#N/A</v>
      </c>
      <c r="D2236" t="e">
        <f t="shared" si="34"/>
        <v>#N/A</v>
      </c>
      <c r="E2236" s="27" t="e">
        <f>VLOOKUP(O2236,'user list'!A:B,2,0)</f>
        <v>#N/A</v>
      </c>
    </row>
    <row r="2237" spans="2:5" ht="14.4">
      <c r="B2237" s="27" t="e">
        <f>VLOOKUP(I2237,raw_OCM!B:C,2,0)</f>
        <v>#N/A</v>
      </c>
      <c r="D2237" t="e">
        <f t="shared" si="34"/>
        <v>#N/A</v>
      </c>
      <c r="E2237" s="27" t="e">
        <f>VLOOKUP(O2237,'user list'!A:B,2,0)</f>
        <v>#N/A</v>
      </c>
    </row>
    <row r="2238" spans="2:5" ht="14.4">
      <c r="B2238" s="27" t="e">
        <f>VLOOKUP(I2238,raw_OCM!B:C,2,0)</f>
        <v>#N/A</v>
      </c>
      <c r="D2238" t="e">
        <f t="shared" si="34"/>
        <v>#N/A</v>
      </c>
      <c r="E2238" s="27" t="e">
        <f>VLOOKUP(O2238,'user list'!A:B,2,0)</f>
        <v>#N/A</v>
      </c>
    </row>
    <row r="2239" spans="2:5" ht="14.4">
      <c r="B2239" s="27" t="e">
        <f>VLOOKUP(I2239,raw_OCM!B:C,2,0)</f>
        <v>#N/A</v>
      </c>
      <c r="D2239" t="e">
        <f t="shared" si="34"/>
        <v>#N/A</v>
      </c>
      <c r="E2239" s="27" t="e">
        <f>VLOOKUP(O2239,'user list'!A:B,2,0)</f>
        <v>#N/A</v>
      </c>
    </row>
    <row r="2240" spans="2:5" ht="14.4">
      <c r="B2240" s="27" t="e">
        <f>VLOOKUP(I2240,raw_OCM!B:C,2,0)</f>
        <v>#N/A</v>
      </c>
      <c r="D2240" t="e">
        <f t="shared" si="34"/>
        <v>#N/A</v>
      </c>
      <c r="E2240" s="27" t="e">
        <f>VLOOKUP(O2240,'user list'!A:B,2,0)</f>
        <v>#N/A</v>
      </c>
    </row>
    <row r="2241" spans="2:5" ht="14.4">
      <c r="B2241" s="27" t="e">
        <f>VLOOKUP(I2241,raw_OCM!B:C,2,0)</f>
        <v>#N/A</v>
      </c>
      <c r="D2241" t="e">
        <f t="shared" si="34"/>
        <v>#N/A</v>
      </c>
      <c r="E2241" s="27" t="e">
        <f>VLOOKUP(O2241,'user list'!A:B,2,0)</f>
        <v>#N/A</v>
      </c>
    </row>
    <row r="2242" spans="2:5" ht="14.4">
      <c r="B2242" s="27" t="e">
        <f>VLOOKUP(I2242,raw_OCM!B:C,2,0)</f>
        <v>#N/A</v>
      </c>
      <c r="D2242" t="e">
        <f t="shared" si="34"/>
        <v>#N/A</v>
      </c>
      <c r="E2242" s="27" t="e">
        <f>VLOOKUP(O2242,'user list'!A:B,2,0)</f>
        <v>#N/A</v>
      </c>
    </row>
    <row r="2243" spans="2:5" ht="14.4">
      <c r="B2243" s="27" t="e">
        <f>VLOOKUP(I2243,raw_OCM!B:C,2,0)</f>
        <v>#N/A</v>
      </c>
      <c r="D2243" t="e">
        <f t="shared" si="34"/>
        <v>#N/A</v>
      </c>
      <c r="E2243" s="27" t="e">
        <f>VLOOKUP(O2243,'user list'!A:B,2,0)</f>
        <v>#N/A</v>
      </c>
    </row>
    <row r="2244" spans="2:5" ht="14.4">
      <c r="B2244" s="27" t="e">
        <f>VLOOKUP(I2244,raw_OCM!B:C,2,0)</f>
        <v>#N/A</v>
      </c>
      <c r="D2244" t="e">
        <f t="shared" si="34"/>
        <v>#N/A</v>
      </c>
      <c r="E2244" s="27" t="e">
        <f>VLOOKUP(O2244,'user list'!A:B,2,0)</f>
        <v>#N/A</v>
      </c>
    </row>
    <row r="2245" spans="2:5" ht="14.4">
      <c r="B2245" s="27" t="e">
        <f>VLOOKUP(I2245,raw_OCM!B:C,2,0)</f>
        <v>#N/A</v>
      </c>
      <c r="D2245" t="e">
        <f t="shared" si="34"/>
        <v>#N/A</v>
      </c>
      <c r="E2245" s="27" t="e">
        <f>VLOOKUP(O2245,'user list'!A:B,2,0)</f>
        <v>#N/A</v>
      </c>
    </row>
    <row r="2246" spans="2:5" ht="14.4">
      <c r="B2246" s="27" t="e">
        <f>VLOOKUP(I2246,raw_OCM!B:C,2,0)</f>
        <v>#N/A</v>
      </c>
      <c r="D2246" t="e">
        <f t="shared" si="34"/>
        <v>#N/A</v>
      </c>
      <c r="E2246" s="27" t="e">
        <f>VLOOKUP(O2246,'user list'!A:B,2,0)</f>
        <v>#N/A</v>
      </c>
    </row>
    <row r="2247" spans="2:5" ht="14.4">
      <c r="B2247" s="27" t="e">
        <f>VLOOKUP(I2247,raw_OCM!B:C,2,0)</f>
        <v>#N/A</v>
      </c>
      <c r="D2247" t="e">
        <f t="shared" si="34"/>
        <v>#N/A</v>
      </c>
      <c r="E2247" s="27" t="e">
        <f>VLOOKUP(O2247,'user list'!A:B,2,0)</f>
        <v>#N/A</v>
      </c>
    </row>
    <row r="2248" spans="2:5" ht="14.4">
      <c r="B2248" s="27" t="e">
        <f>VLOOKUP(I2248,raw_OCM!B:C,2,0)</f>
        <v>#N/A</v>
      </c>
      <c r="D2248" t="e">
        <f t="shared" si="34"/>
        <v>#N/A</v>
      </c>
      <c r="E2248" s="27" t="e">
        <f>VLOOKUP(O2248,'user list'!A:B,2,0)</f>
        <v>#N/A</v>
      </c>
    </row>
    <row r="2249" spans="2:5" ht="14.4">
      <c r="B2249" s="27" t="e">
        <f>VLOOKUP(I2249,raw_OCM!B:C,2,0)</f>
        <v>#N/A</v>
      </c>
      <c r="D2249" t="e">
        <f t="shared" si="34"/>
        <v>#N/A</v>
      </c>
      <c r="E2249" s="27" t="e">
        <f>VLOOKUP(O2249,'user list'!A:B,2,0)</f>
        <v>#N/A</v>
      </c>
    </row>
    <row r="2250" spans="2:5" ht="14.4">
      <c r="B2250" s="27" t="e">
        <f>VLOOKUP(I2250,raw_OCM!B:C,2,0)</f>
        <v>#N/A</v>
      </c>
      <c r="D2250" t="e">
        <f t="shared" si="34"/>
        <v>#N/A</v>
      </c>
      <c r="E2250" s="27" t="e">
        <f>VLOOKUP(O2250,'user list'!A:B,2,0)</f>
        <v>#N/A</v>
      </c>
    </row>
    <row r="2251" spans="2:5" ht="14.4">
      <c r="B2251" s="27" t="e">
        <f>VLOOKUP(I2251,raw_OCM!B:C,2,0)</f>
        <v>#N/A</v>
      </c>
      <c r="D2251" t="e">
        <f t="shared" si="34"/>
        <v>#N/A</v>
      </c>
      <c r="E2251" s="27" t="e">
        <f>VLOOKUP(O2251,'user list'!A:B,2,0)</f>
        <v>#N/A</v>
      </c>
    </row>
    <row r="2252" spans="2:5" ht="14.4">
      <c r="B2252" s="27" t="e">
        <f>VLOOKUP(I2252,raw_OCM!B:C,2,0)</f>
        <v>#N/A</v>
      </c>
      <c r="D2252" t="e">
        <f t="shared" ref="D2252:D2315" si="35">IF(E2252="X",1)</f>
        <v>#N/A</v>
      </c>
      <c r="E2252" s="27" t="e">
        <f>VLOOKUP(O2252,'user list'!A:B,2,0)</f>
        <v>#N/A</v>
      </c>
    </row>
    <row r="2253" spans="2:5" ht="14.4">
      <c r="B2253" s="27" t="e">
        <f>VLOOKUP(I2253,raw_OCM!B:C,2,0)</f>
        <v>#N/A</v>
      </c>
      <c r="D2253" t="e">
        <f t="shared" si="35"/>
        <v>#N/A</v>
      </c>
      <c r="E2253" s="27" t="e">
        <f>VLOOKUP(O2253,'user list'!A:B,2,0)</f>
        <v>#N/A</v>
      </c>
    </row>
    <row r="2254" spans="2:5" ht="14.4">
      <c r="B2254" s="27" t="e">
        <f>VLOOKUP(I2254,raw_OCM!B:C,2,0)</f>
        <v>#N/A</v>
      </c>
      <c r="D2254" t="e">
        <f t="shared" si="35"/>
        <v>#N/A</v>
      </c>
      <c r="E2254" s="27" t="e">
        <f>VLOOKUP(O2254,'user list'!A:B,2,0)</f>
        <v>#N/A</v>
      </c>
    </row>
    <row r="2255" spans="2:5" ht="14.4">
      <c r="B2255" s="27" t="e">
        <f>VLOOKUP(I2255,raw_OCM!B:C,2,0)</f>
        <v>#N/A</v>
      </c>
      <c r="D2255" t="e">
        <f t="shared" si="35"/>
        <v>#N/A</v>
      </c>
      <c r="E2255" s="27" t="e">
        <f>VLOOKUP(O2255,'user list'!A:B,2,0)</f>
        <v>#N/A</v>
      </c>
    </row>
    <row r="2256" spans="2:5" ht="14.4">
      <c r="B2256" s="27" t="e">
        <f>VLOOKUP(I2256,raw_OCM!B:C,2,0)</f>
        <v>#N/A</v>
      </c>
      <c r="D2256" t="e">
        <f t="shared" si="35"/>
        <v>#N/A</v>
      </c>
      <c r="E2256" s="27" t="e">
        <f>VLOOKUP(O2256,'user list'!A:B,2,0)</f>
        <v>#N/A</v>
      </c>
    </row>
    <row r="2257" spans="2:5" ht="14.4">
      <c r="B2257" s="27" t="e">
        <f>VLOOKUP(I2257,raw_OCM!B:C,2,0)</f>
        <v>#N/A</v>
      </c>
      <c r="D2257" t="e">
        <f t="shared" si="35"/>
        <v>#N/A</v>
      </c>
      <c r="E2257" s="27" t="e">
        <f>VLOOKUP(O2257,'user list'!A:B,2,0)</f>
        <v>#N/A</v>
      </c>
    </row>
    <row r="2258" spans="2:5" ht="14.4">
      <c r="B2258" s="27" t="e">
        <f>VLOOKUP(I2258,raw_OCM!B:C,2,0)</f>
        <v>#N/A</v>
      </c>
      <c r="D2258" t="e">
        <f t="shared" si="35"/>
        <v>#N/A</v>
      </c>
      <c r="E2258" s="27" t="e">
        <f>VLOOKUP(O2258,'user list'!A:B,2,0)</f>
        <v>#N/A</v>
      </c>
    </row>
    <row r="2259" spans="2:5" ht="14.4">
      <c r="B2259" s="27" t="e">
        <f>VLOOKUP(I2259,raw_OCM!B:C,2,0)</f>
        <v>#N/A</v>
      </c>
      <c r="D2259" t="e">
        <f t="shared" si="35"/>
        <v>#N/A</v>
      </c>
      <c r="E2259" s="27" t="e">
        <f>VLOOKUP(O2259,'user list'!A:B,2,0)</f>
        <v>#N/A</v>
      </c>
    </row>
    <row r="2260" spans="2:5" ht="14.4">
      <c r="B2260" s="27" t="e">
        <f>VLOOKUP(I2260,raw_OCM!B:C,2,0)</f>
        <v>#N/A</v>
      </c>
      <c r="D2260" t="e">
        <f t="shared" si="35"/>
        <v>#N/A</v>
      </c>
      <c r="E2260" s="27" t="e">
        <f>VLOOKUP(O2260,'user list'!A:B,2,0)</f>
        <v>#N/A</v>
      </c>
    </row>
    <row r="2261" spans="2:5" ht="14.4">
      <c r="B2261" s="27" t="e">
        <f>VLOOKUP(I2261,raw_OCM!B:C,2,0)</f>
        <v>#N/A</v>
      </c>
      <c r="D2261" t="e">
        <f t="shared" si="35"/>
        <v>#N/A</v>
      </c>
      <c r="E2261" s="27" t="e">
        <f>VLOOKUP(O2261,'user list'!A:B,2,0)</f>
        <v>#N/A</v>
      </c>
    </row>
    <row r="2262" spans="2:5" ht="14.4">
      <c r="B2262" s="27" t="e">
        <f>VLOOKUP(I2262,raw_OCM!B:C,2,0)</f>
        <v>#N/A</v>
      </c>
      <c r="D2262" t="e">
        <f t="shared" si="35"/>
        <v>#N/A</v>
      </c>
      <c r="E2262" s="27" t="e">
        <f>VLOOKUP(O2262,'user list'!A:B,2,0)</f>
        <v>#N/A</v>
      </c>
    </row>
    <row r="2263" spans="2:5" ht="14.4">
      <c r="B2263" s="27" t="e">
        <f>VLOOKUP(I2263,raw_OCM!B:C,2,0)</f>
        <v>#N/A</v>
      </c>
      <c r="D2263" t="e">
        <f t="shared" si="35"/>
        <v>#N/A</v>
      </c>
      <c r="E2263" s="27" t="e">
        <f>VLOOKUP(O2263,'user list'!A:B,2,0)</f>
        <v>#N/A</v>
      </c>
    </row>
    <row r="2264" spans="2:5" ht="14.4">
      <c r="B2264" s="27" t="e">
        <f>VLOOKUP(I2264,raw_OCM!B:C,2,0)</f>
        <v>#N/A</v>
      </c>
      <c r="D2264" t="e">
        <f t="shared" si="35"/>
        <v>#N/A</v>
      </c>
      <c r="E2264" s="27" t="e">
        <f>VLOOKUP(O2264,'user list'!A:B,2,0)</f>
        <v>#N/A</v>
      </c>
    </row>
    <row r="2265" spans="2:5" ht="14.4">
      <c r="B2265" s="27" t="e">
        <f>VLOOKUP(I2265,raw_OCM!B:C,2,0)</f>
        <v>#N/A</v>
      </c>
      <c r="D2265" t="e">
        <f t="shared" si="35"/>
        <v>#N/A</v>
      </c>
      <c r="E2265" s="27" t="e">
        <f>VLOOKUP(O2265,'user list'!A:B,2,0)</f>
        <v>#N/A</v>
      </c>
    </row>
    <row r="2266" spans="2:5" ht="14.4">
      <c r="B2266" s="27" t="e">
        <f>VLOOKUP(I2266,raw_OCM!B:C,2,0)</f>
        <v>#N/A</v>
      </c>
      <c r="D2266" t="e">
        <f t="shared" si="35"/>
        <v>#N/A</v>
      </c>
      <c r="E2266" s="27" t="e">
        <f>VLOOKUP(O2266,'user list'!A:B,2,0)</f>
        <v>#N/A</v>
      </c>
    </row>
    <row r="2267" spans="2:5" ht="14.4">
      <c r="B2267" s="27" t="e">
        <f>VLOOKUP(I2267,raw_OCM!B:C,2,0)</f>
        <v>#N/A</v>
      </c>
      <c r="D2267" t="e">
        <f t="shared" si="35"/>
        <v>#N/A</v>
      </c>
      <c r="E2267" s="27" t="e">
        <f>VLOOKUP(O2267,'user list'!A:B,2,0)</f>
        <v>#N/A</v>
      </c>
    </row>
    <row r="2268" spans="2:5" ht="14.4">
      <c r="B2268" s="27" t="e">
        <f>VLOOKUP(I2268,raw_OCM!B:C,2,0)</f>
        <v>#N/A</v>
      </c>
      <c r="D2268" t="e">
        <f t="shared" si="35"/>
        <v>#N/A</v>
      </c>
      <c r="E2268" s="27" t="e">
        <f>VLOOKUP(O2268,'user list'!A:B,2,0)</f>
        <v>#N/A</v>
      </c>
    </row>
    <row r="2269" spans="2:5" ht="14.4">
      <c r="B2269" s="27" t="e">
        <f>VLOOKUP(I2269,raw_OCM!B:C,2,0)</f>
        <v>#N/A</v>
      </c>
      <c r="D2269" t="e">
        <f t="shared" si="35"/>
        <v>#N/A</v>
      </c>
      <c r="E2269" s="27" t="e">
        <f>VLOOKUP(O2269,'user list'!A:B,2,0)</f>
        <v>#N/A</v>
      </c>
    </row>
    <row r="2270" spans="2:5" ht="14.4">
      <c r="B2270" s="27" t="e">
        <f>VLOOKUP(I2270,raw_OCM!B:C,2,0)</f>
        <v>#N/A</v>
      </c>
      <c r="D2270" t="e">
        <f t="shared" si="35"/>
        <v>#N/A</v>
      </c>
      <c r="E2270" s="27" t="e">
        <f>VLOOKUP(O2270,'user list'!A:B,2,0)</f>
        <v>#N/A</v>
      </c>
    </row>
    <row r="2271" spans="2:5" ht="14.4">
      <c r="B2271" s="27" t="e">
        <f>VLOOKUP(I2271,raw_OCM!B:C,2,0)</f>
        <v>#N/A</v>
      </c>
      <c r="D2271" t="e">
        <f t="shared" si="35"/>
        <v>#N/A</v>
      </c>
      <c r="E2271" s="27" t="e">
        <f>VLOOKUP(O2271,'user list'!A:B,2,0)</f>
        <v>#N/A</v>
      </c>
    </row>
    <row r="2272" spans="2:5" ht="14.4">
      <c r="B2272" s="27" t="e">
        <f>VLOOKUP(I2272,raw_OCM!B:C,2,0)</f>
        <v>#N/A</v>
      </c>
      <c r="D2272" t="e">
        <f t="shared" si="35"/>
        <v>#N/A</v>
      </c>
      <c r="E2272" s="27" t="e">
        <f>VLOOKUP(O2272,'user list'!A:B,2,0)</f>
        <v>#N/A</v>
      </c>
    </row>
    <row r="2273" spans="2:5" ht="14.4">
      <c r="B2273" s="27" t="e">
        <f>VLOOKUP(I2273,raw_OCM!B:C,2,0)</f>
        <v>#N/A</v>
      </c>
      <c r="D2273" t="e">
        <f t="shared" si="35"/>
        <v>#N/A</v>
      </c>
      <c r="E2273" s="27" t="e">
        <f>VLOOKUP(O2273,'user list'!A:B,2,0)</f>
        <v>#N/A</v>
      </c>
    </row>
    <row r="2274" spans="2:5" ht="14.4">
      <c r="B2274" s="27" t="e">
        <f>VLOOKUP(I2274,raw_OCM!B:C,2,0)</f>
        <v>#N/A</v>
      </c>
      <c r="D2274" t="e">
        <f t="shared" si="35"/>
        <v>#N/A</v>
      </c>
      <c r="E2274" s="27" t="e">
        <f>VLOOKUP(O2274,'user list'!A:B,2,0)</f>
        <v>#N/A</v>
      </c>
    </row>
    <row r="2275" spans="2:5" ht="14.4">
      <c r="B2275" s="27" t="e">
        <f>VLOOKUP(I2275,raw_OCM!B:C,2,0)</f>
        <v>#N/A</v>
      </c>
      <c r="D2275" t="e">
        <f t="shared" si="35"/>
        <v>#N/A</v>
      </c>
      <c r="E2275" s="27" t="e">
        <f>VLOOKUP(O2275,'user list'!A:B,2,0)</f>
        <v>#N/A</v>
      </c>
    </row>
    <row r="2276" spans="2:5" ht="14.4">
      <c r="B2276" s="27" t="e">
        <f>VLOOKUP(I2276,raw_OCM!B:C,2,0)</f>
        <v>#N/A</v>
      </c>
      <c r="D2276" t="e">
        <f t="shared" si="35"/>
        <v>#N/A</v>
      </c>
      <c r="E2276" s="27" t="e">
        <f>VLOOKUP(O2276,'user list'!A:B,2,0)</f>
        <v>#N/A</v>
      </c>
    </row>
    <row r="2277" spans="2:5" ht="14.4">
      <c r="B2277" s="27" t="e">
        <f>VLOOKUP(I2277,raw_OCM!B:C,2,0)</f>
        <v>#N/A</v>
      </c>
      <c r="D2277" t="e">
        <f t="shared" si="35"/>
        <v>#N/A</v>
      </c>
      <c r="E2277" s="27" t="e">
        <f>VLOOKUP(O2277,'user list'!A:B,2,0)</f>
        <v>#N/A</v>
      </c>
    </row>
    <row r="2278" spans="2:5" ht="14.4">
      <c r="B2278" s="27" t="e">
        <f>VLOOKUP(I2278,raw_OCM!B:C,2,0)</f>
        <v>#N/A</v>
      </c>
      <c r="D2278" t="e">
        <f t="shared" si="35"/>
        <v>#N/A</v>
      </c>
      <c r="E2278" s="27" t="e">
        <f>VLOOKUP(O2278,'user list'!A:B,2,0)</f>
        <v>#N/A</v>
      </c>
    </row>
    <row r="2279" spans="2:5" ht="14.4">
      <c r="B2279" s="27" t="e">
        <f>VLOOKUP(I2279,raw_OCM!B:C,2,0)</f>
        <v>#N/A</v>
      </c>
      <c r="D2279" t="e">
        <f t="shared" si="35"/>
        <v>#N/A</v>
      </c>
      <c r="E2279" s="27" t="e">
        <f>VLOOKUP(O2279,'user list'!A:B,2,0)</f>
        <v>#N/A</v>
      </c>
    </row>
    <row r="2280" spans="2:5" ht="14.4">
      <c r="B2280" s="27" t="e">
        <f>VLOOKUP(I2280,raw_OCM!B:C,2,0)</f>
        <v>#N/A</v>
      </c>
      <c r="D2280" t="e">
        <f t="shared" si="35"/>
        <v>#N/A</v>
      </c>
      <c r="E2280" s="27" t="e">
        <f>VLOOKUP(O2280,'user list'!A:B,2,0)</f>
        <v>#N/A</v>
      </c>
    </row>
    <row r="2281" spans="2:5" ht="14.4">
      <c r="B2281" s="27" t="e">
        <f>VLOOKUP(I2281,raw_OCM!B:C,2,0)</f>
        <v>#N/A</v>
      </c>
      <c r="D2281" t="e">
        <f t="shared" si="35"/>
        <v>#N/A</v>
      </c>
      <c r="E2281" s="27" t="e">
        <f>VLOOKUP(O2281,'user list'!A:B,2,0)</f>
        <v>#N/A</v>
      </c>
    </row>
    <row r="2282" spans="2:5" ht="14.4">
      <c r="B2282" s="27" t="e">
        <f>VLOOKUP(I2282,raw_OCM!B:C,2,0)</f>
        <v>#N/A</v>
      </c>
      <c r="D2282" t="e">
        <f t="shared" si="35"/>
        <v>#N/A</v>
      </c>
      <c r="E2282" s="27" t="e">
        <f>VLOOKUP(O2282,'user list'!A:B,2,0)</f>
        <v>#N/A</v>
      </c>
    </row>
    <row r="2283" spans="2:5" ht="14.4">
      <c r="B2283" s="27" t="e">
        <f>VLOOKUP(I2283,raw_OCM!B:C,2,0)</f>
        <v>#N/A</v>
      </c>
      <c r="D2283" t="e">
        <f t="shared" si="35"/>
        <v>#N/A</v>
      </c>
      <c r="E2283" s="27" t="e">
        <f>VLOOKUP(O2283,'user list'!A:B,2,0)</f>
        <v>#N/A</v>
      </c>
    </row>
    <row r="2284" spans="2:5" ht="14.4">
      <c r="B2284" s="27" t="e">
        <f>VLOOKUP(I2284,raw_OCM!B:C,2,0)</f>
        <v>#N/A</v>
      </c>
      <c r="D2284" t="e">
        <f t="shared" si="35"/>
        <v>#N/A</v>
      </c>
      <c r="E2284" s="27" t="e">
        <f>VLOOKUP(O2284,'user list'!A:B,2,0)</f>
        <v>#N/A</v>
      </c>
    </row>
    <row r="2285" spans="2:5" ht="14.4">
      <c r="B2285" s="27" t="e">
        <f>VLOOKUP(I2285,raw_OCM!B:C,2,0)</f>
        <v>#N/A</v>
      </c>
      <c r="D2285" t="e">
        <f t="shared" si="35"/>
        <v>#N/A</v>
      </c>
      <c r="E2285" s="27" t="e">
        <f>VLOOKUP(O2285,'user list'!A:B,2,0)</f>
        <v>#N/A</v>
      </c>
    </row>
    <row r="2286" spans="2:5" ht="14.4">
      <c r="B2286" s="27" t="e">
        <f>VLOOKUP(I2286,raw_OCM!B:C,2,0)</f>
        <v>#N/A</v>
      </c>
      <c r="D2286" t="e">
        <f t="shared" si="35"/>
        <v>#N/A</v>
      </c>
      <c r="E2286" s="27" t="e">
        <f>VLOOKUP(O2286,'user list'!A:B,2,0)</f>
        <v>#N/A</v>
      </c>
    </row>
    <row r="2287" spans="2:5" ht="14.4">
      <c r="B2287" s="27" t="e">
        <f>VLOOKUP(I2287,raw_OCM!B:C,2,0)</f>
        <v>#N/A</v>
      </c>
      <c r="D2287" t="e">
        <f t="shared" si="35"/>
        <v>#N/A</v>
      </c>
      <c r="E2287" s="27" t="e">
        <f>VLOOKUP(O2287,'user list'!A:B,2,0)</f>
        <v>#N/A</v>
      </c>
    </row>
    <row r="2288" spans="2:5" ht="14.4">
      <c r="B2288" s="27" t="e">
        <f>VLOOKUP(I2288,raw_OCM!B:C,2,0)</f>
        <v>#N/A</v>
      </c>
      <c r="D2288" t="e">
        <f t="shared" si="35"/>
        <v>#N/A</v>
      </c>
      <c r="E2288" s="27" t="e">
        <f>VLOOKUP(O2288,'user list'!A:B,2,0)</f>
        <v>#N/A</v>
      </c>
    </row>
    <row r="2289" spans="2:5" ht="14.4">
      <c r="B2289" s="27" t="e">
        <f>VLOOKUP(I2289,raw_OCM!B:C,2,0)</f>
        <v>#N/A</v>
      </c>
      <c r="D2289" t="e">
        <f t="shared" si="35"/>
        <v>#N/A</v>
      </c>
      <c r="E2289" s="27" t="e">
        <f>VLOOKUP(O2289,'user list'!A:B,2,0)</f>
        <v>#N/A</v>
      </c>
    </row>
    <row r="2290" spans="2:5" ht="14.4">
      <c r="B2290" s="27" t="e">
        <f>VLOOKUP(I2290,raw_OCM!B:C,2,0)</f>
        <v>#N/A</v>
      </c>
      <c r="D2290" t="e">
        <f t="shared" si="35"/>
        <v>#N/A</v>
      </c>
      <c r="E2290" s="27" t="e">
        <f>VLOOKUP(O2290,'user list'!A:B,2,0)</f>
        <v>#N/A</v>
      </c>
    </row>
    <row r="2291" spans="2:5" ht="14.4">
      <c r="B2291" s="27" t="e">
        <f>VLOOKUP(I2291,raw_OCM!B:C,2,0)</f>
        <v>#N/A</v>
      </c>
      <c r="D2291" t="e">
        <f t="shared" si="35"/>
        <v>#N/A</v>
      </c>
      <c r="E2291" s="27" t="e">
        <f>VLOOKUP(O2291,'user list'!A:B,2,0)</f>
        <v>#N/A</v>
      </c>
    </row>
    <row r="2292" spans="2:5" ht="14.4">
      <c r="B2292" s="27" t="e">
        <f>VLOOKUP(I2292,raw_OCM!B:C,2,0)</f>
        <v>#N/A</v>
      </c>
      <c r="D2292" t="e">
        <f t="shared" si="35"/>
        <v>#N/A</v>
      </c>
      <c r="E2292" s="27" t="e">
        <f>VLOOKUP(O2292,'user list'!A:B,2,0)</f>
        <v>#N/A</v>
      </c>
    </row>
    <row r="2293" spans="2:5" ht="14.4">
      <c r="B2293" s="27" t="e">
        <f>VLOOKUP(I2293,raw_OCM!B:C,2,0)</f>
        <v>#N/A</v>
      </c>
      <c r="D2293" t="e">
        <f t="shared" si="35"/>
        <v>#N/A</v>
      </c>
      <c r="E2293" s="27" t="e">
        <f>VLOOKUP(O2293,'user list'!A:B,2,0)</f>
        <v>#N/A</v>
      </c>
    </row>
    <row r="2294" spans="2:5" ht="14.4">
      <c r="B2294" s="27" t="e">
        <f>VLOOKUP(I2294,raw_OCM!B:C,2,0)</f>
        <v>#N/A</v>
      </c>
      <c r="D2294" t="e">
        <f t="shared" si="35"/>
        <v>#N/A</v>
      </c>
      <c r="E2294" s="27" t="e">
        <f>VLOOKUP(O2294,'user list'!A:B,2,0)</f>
        <v>#N/A</v>
      </c>
    </row>
    <row r="2295" spans="2:5" ht="14.4">
      <c r="B2295" s="27" t="e">
        <f>VLOOKUP(I2295,raw_OCM!B:C,2,0)</f>
        <v>#N/A</v>
      </c>
      <c r="D2295" t="e">
        <f t="shared" si="35"/>
        <v>#N/A</v>
      </c>
      <c r="E2295" s="27" t="e">
        <f>VLOOKUP(O2295,'user list'!A:B,2,0)</f>
        <v>#N/A</v>
      </c>
    </row>
    <row r="2296" spans="2:5" ht="14.4">
      <c r="B2296" s="27" t="e">
        <f>VLOOKUP(I2296,raw_OCM!B:C,2,0)</f>
        <v>#N/A</v>
      </c>
      <c r="D2296" t="e">
        <f t="shared" si="35"/>
        <v>#N/A</v>
      </c>
      <c r="E2296" s="27" t="e">
        <f>VLOOKUP(O2296,'user list'!A:B,2,0)</f>
        <v>#N/A</v>
      </c>
    </row>
    <row r="2297" spans="2:5" ht="14.4">
      <c r="B2297" s="27" t="e">
        <f>VLOOKUP(I2297,raw_OCM!B:C,2,0)</f>
        <v>#N/A</v>
      </c>
      <c r="D2297" t="e">
        <f t="shared" si="35"/>
        <v>#N/A</v>
      </c>
      <c r="E2297" s="27" t="e">
        <f>VLOOKUP(O2297,'user list'!A:B,2,0)</f>
        <v>#N/A</v>
      </c>
    </row>
    <row r="2298" spans="2:5" ht="14.4">
      <c r="B2298" s="27" t="e">
        <f>VLOOKUP(I2298,raw_OCM!B:C,2,0)</f>
        <v>#N/A</v>
      </c>
      <c r="D2298" t="e">
        <f t="shared" si="35"/>
        <v>#N/A</v>
      </c>
      <c r="E2298" s="27" t="e">
        <f>VLOOKUP(O2298,'user list'!A:B,2,0)</f>
        <v>#N/A</v>
      </c>
    </row>
    <row r="2299" spans="2:5" ht="14.4">
      <c r="B2299" s="27" t="e">
        <f>VLOOKUP(I2299,raw_OCM!B:C,2,0)</f>
        <v>#N/A</v>
      </c>
      <c r="D2299" t="e">
        <f t="shared" si="35"/>
        <v>#N/A</v>
      </c>
      <c r="E2299" s="27" t="e">
        <f>VLOOKUP(O2299,'user list'!A:B,2,0)</f>
        <v>#N/A</v>
      </c>
    </row>
    <row r="2300" spans="2:5" ht="14.4">
      <c r="B2300" s="27" t="e">
        <f>VLOOKUP(I2300,raw_OCM!B:C,2,0)</f>
        <v>#N/A</v>
      </c>
      <c r="D2300" t="e">
        <f t="shared" si="35"/>
        <v>#N/A</v>
      </c>
      <c r="E2300" s="27" t="e">
        <f>VLOOKUP(O2300,'user list'!A:B,2,0)</f>
        <v>#N/A</v>
      </c>
    </row>
    <row r="2301" spans="2:5" ht="14.4">
      <c r="B2301" s="27" t="e">
        <f>VLOOKUP(I2301,raw_OCM!B:C,2,0)</f>
        <v>#N/A</v>
      </c>
      <c r="D2301" t="e">
        <f t="shared" si="35"/>
        <v>#N/A</v>
      </c>
      <c r="E2301" s="27" t="e">
        <f>VLOOKUP(O2301,'user list'!A:B,2,0)</f>
        <v>#N/A</v>
      </c>
    </row>
    <row r="2302" spans="2:5" ht="14.4">
      <c r="B2302" s="27" t="e">
        <f>VLOOKUP(I2302,raw_OCM!B:C,2,0)</f>
        <v>#N/A</v>
      </c>
      <c r="D2302" t="e">
        <f t="shared" si="35"/>
        <v>#N/A</v>
      </c>
      <c r="E2302" s="27" t="e">
        <f>VLOOKUP(O2302,'user list'!A:B,2,0)</f>
        <v>#N/A</v>
      </c>
    </row>
    <row r="2303" spans="2:5" ht="14.4">
      <c r="B2303" s="27" t="e">
        <f>VLOOKUP(I2303,raw_OCM!B:C,2,0)</f>
        <v>#N/A</v>
      </c>
      <c r="D2303" t="e">
        <f t="shared" si="35"/>
        <v>#N/A</v>
      </c>
      <c r="E2303" s="27" t="e">
        <f>VLOOKUP(O2303,'user list'!A:B,2,0)</f>
        <v>#N/A</v>
      </c>
    </row>
    <row r="2304" spans="2:5" ht="14.4">
      <c r="B2304" s="27" t="e">
        <f>VLOOKUP(I2304,raw_OCM!B:C,2,0)</f>
        <v>#N/A</v>
      </c>
      <c r="D2304" t="e">
        <f t="shared" si="35"/>
        <v>#N/A</v>
      </c>
      <c r="E2304" s="27" t="e">
        <f>VLOOKUP(O2304,'user list'!A:B,2,0)</f>
        <v>#N/A</v>
      </c>
    </row>
    <row r="2305" spans="2:5" ht="14.4">
      <c r="B2305" s="27" t="e">
        <f>VLOOKUP(I2305,raw_OCM!B:C,2,0)</f>
        <v>#N/A</v>
      </c>
      <c r="D2305" t="e">
        <f t="shared" si="35"/>
        <v>#N/A</v>
      </c>
      <c r="E2305" s="27" t="e">
        <f>VLOOKUP(O2305,'user list'!A:B,2,0)</f>
        <v>#N/A</v>
      </c>
    </row>
    <row r="2306" spans="2:5" ht="14.4">
      <c r="B2306" s="27" t="e">
        <f>VLOOKUP(I2306,raw_OCM!B:C,2,0)</f>
        <v>#N/A</v>
      </c>
      <c r="D2306" t="e">
        <f t="shared" si="35"/>
        <v>#N/A</v>
      </c>
      <c r="E2306" s="27" t="e">
        <f>VLOOKUP(O2306,'user list'!A:B,2,0)</f>
        <v>#N/A</v>
      </c>
    </row>
    <row r="2307" spans="2:5" ht="14.4">
      <c r="B2307" s="27" t="e">
        <f>VLOOKUP(I2307,raw_OCM!B:C,2,0)</f>
        <v>#N/A</v>
      </c>
      <c r="D2307" t="e">
        <f t="shared" si="35"/>
        <v>#N/A</v>
      </c>
      <c r="E2307" s="27" t="e">
        <f>VLOOKUP(O2307,'user list'!A:B,2,0)</f>
        <v>#N/A</v>
      </c>
    </row>
    <row r="2308" spans="2:5" ht="14.4">
      <c r="B2308" s="27" t="e">
        <f>VLOOKUP(I2308,raw_OCM!B:C,2,0)</f>
        <v>#N/A</v>
      </c>
      <c r="D2308" t="e">
        <f t="shared" si="35"/>
        <v>#N/A</v>
      </c>
      <c r="E2308" s="27" t="e">
        <f>VLOOKUP(O2308,'user list'!A:B,2,0)</f>
        <v>#N/A</v>
      </c>
    </row>
    <row r="2309" spans="2:5" ht="14.4">
      <c r="B2309" s="27" t="e">
        <f>VLOOKUP(I2309,raw_OCM!B:C,2,0)</f>
        <v>#N/A</v>
      </c>
      <c r="D2309" t="e">
        <f t="shared" si="35"/>
        <v>#N/A</v>
      </c>
      <c r="E2309" s="27" t="e">
        <f>VLOOKUP(O2309,'user list'!A:B,2,0)</f>
        <v>#N/A</v>
      </c>
    </row>
    <row r="2310" spans="2:5" ht="14.4">
      <c r="B2310" s="27" t="e">
        <f>VLOOKUP(I2310,raw_OCM!B:C,2,0)</f>
        <v>#N/A</v>
      </c>
      <c r="D2310" t="e">
        <f t="shared" si="35"/>
        <v>#N/A</v>
      </c>
      <c r="E2310" s="27" t="e">
        <f>VLOOKUP(O2310,'user list'!A:B,2,0)</f>
        <v>#N/A</v>
      </c>
    </row>
    <row r="2311" spans="2:5" ht="14.4">
      <c r="B2311" s="27" t="e">
        <f>VLOOKUP(I2311,raw_OCM!B:C,2,0)</f>
        <v>#N/A</v>
      </c>
      <c r="D2311" t="e">
        <f t="shared" si="35"/>
        <v>#N/A</v>
      </c>
      <c r="E2311" s="27" t="e">
        <f>VLOOKUP(O2311,'user list'!A:B,2,0)</f>
        <v>#N/A</v>
      </c>
    </row>
    <row r="2312" spans="2:5" ht="14.4">
      <c r="B2312" s="27" t="e">
        <f>VLOOKUP(I2312,raw_OCM!B:C,2,0)</f>
        <v>#N/A</v>
      </c>
      <c r="D2312" t="e">
        <f t="shared" si="35"/>
        <v>#N/A</v>
      </c>
      <c r="E2312" s="27" t="e">
        <f>VLOOKUP(O2312,'user list'!A:B,2,0)</f>
        <v>#N/A</v>
      </c>
    </row>
    <row r="2313" spans="2:5" ht="14.4">
      <c r="B2313" s="27" t="e">
        <f>VLOOKUP(I2313,raw_OCM!B:C,2,0)</f>
        <v>#N/A</v>
      </c>
      <c r="D2313" t="e">
        <f t="shared" si="35"/>
        <v>#N/A</v>
      </c>
      <c r="E2313" s="27" t="e">
        <f>VLOOKUP(O2313,'user list'!A:B,2,0)</f>
        <v>#N/A</v>
      </c>
    </row>
    <row r="2314" spans="2:5" ht="14.4">
      <c r="B2314" s="27" t="e">
        <f>VLOOKUP(I2314,raw_OCM!B:C,2,0)</f>
        <v>#N/A</v>
      </c>
      <c r="D2314" t="e">
        <f t="shared" si="35"/>
        <v>#N/A</v>
      </c>
      <c r="E2314" s="27" t="e">
        <f>VLOOKUP(O2314,'user list'!A:B,2,0)</f>
        <v>#N/A</v>
      </c>
    </row>
    <row r="2315" spans="2:5" ht="14.4">
      <c r="B2315" s="27" t="e">
        <f>VLOOKUP(I2315,raw_OCM!B:C,2,0)</f>
        <v>#N/A</v>
      </c>
      <c r="D2315" t="e">
        <f t="shared" si="35"/>
        <v>#N/A</v>
      </c>
      <c r="E2315" s="27" t="e">
        <f>VLOOKUP(O2315,'user list'!A:B,2,0)</f>
        <v>#N/A</v>
      </c>
    </row>
    <row r="2316" spans="2:5" ht="14.4">
      <c r="B2316" s="27" t="e">
        <f>VLOOKUP(I2316,raw_OCM!B:C,2,0)</f>
        <v>#N/A</v>
      </c>
      <c r="D2316" t="e">
        <f t="shared" ref="D2316:D2379" si="36">IF(E2316="X",1)</f>
        <v>#N/A</v>
      </c>
      <c r="E2316" s="27" t="e">
        <f>VLOOKUP(O2316,'user list'!A:B,2,0)</f>
        <v>#N/A</v>
      </c>
    </row>
    <row r="2317" spans="2:5" ht="14.4">
      <c r="B2317" s="27" t="e">
        <f>VLOOKUP(I2317,raw_OCM!B:C,2,0)</f>
        <v>#N/A</v>
      </c>
      <c r="D2317" t="e">
        <f t="shared" si="36"/>
        <v>#N/A</v>
      </c>
      <c r="E2317" s="27" t="e">
        <f>VLOOKUP(O2317,'user list'!A:B,2,0)</f>
        <v>#N/A</v>
      </c>
    </row>
    <row r="2318" spans="2:5" ht="14.4">
      <c r="B2318" s="27" t="e">
        <f>VLOOKUP(I2318,raw_OCM!B:C,2,0)</f>
        <v>#N/A</v>
      </c>
      <c r="D2318" t="e">
        <f t="shared" si="36"/>
        <v>#N/A</v>
      </c>
      <c r="E2318" s="27" t="e">
        <f>VLOOKUP(O2318,'user list'!A:B,2,0)</f>
        <v>#N/A</v>
      </c>
    </row>
    <row r="2319" spans="2:5" ht="14.4">
      <c r="B2319" s="27" t="e">
        <f>VLOOKUP(I2319,raw_OCM!B:C,2,0)</f>
        <v>#N/A</v>
      </c>
      <c r="D2319" t="e">
        <f t="shared" si="36"/>
        <v>#N/A</v>
      </c>
      <c r="E2319" s="27" t="e">
        <f>VLOOKUP(O2319,'user list'!A:B,2,0)</f>
        <v>#N/A</v>
      </c>
    </row>
    <row r="2320" spans="2:5" ht="14.4">
      <c r="B2320" s="27" t="e">
        <f>VLOOKUP(I2320,raw_OCM!B:C,2,0)</f>
        <v>#N/A</v>
      </c>
      <c r="D2320" t="e">
        <f t="shared" si="36"/>
        <v>#N/A</v>
      </c>
      <c r="E2320" s="27" t="e">
        <f>VLOOKUP(O2320,'user list'!A:B,2,0)</f>
        <v>#N/A</v>
      </c>
    </row>
    <row r="2321" spans="2:5" ht="14.4">
      <c r="B2321" s="27" t="e">
        <f>VLOOKUP(I2321,raw_OCM!B:C,2,0)</f>
        <v>#N/A</v>
      </c>
      <c r="D2321" t="e">
        <f t="shared" si="36"/>
        <v>#N/A</v>
      </c>
      <c r="E2321" s="27" t="e">
        <f>VLOOKUP(O2321,'user list'!A:B,2,0)</f>
        <v>#N/A</v>
      </c>
    </row>
    <row r="2322" spans="2:5" ht="14.4">
      <c r="B2322" s="27" t="e">
        <f>VLOOKUP(I2322,raw_OCM!B:C,2,0)</f>
        <v>#N/A</v>
      </c>
      <c r="D2322" t="e">
        <f t="shared" si="36"/>
        <v>#N/A</v>
      </c>
      <c r="E2322" s="27" t="e">
        <f>VLOOKUP(O2322,'user list'!A:B,2,0)</f>
        <v>#N/A</v>
      </c>
    </row>
    <row r="2323" spans="2:5" ht="14.4">
      <c r="B2323" s="27" t="e">
        <f>VLOOKUP(I2323,raw_OCM!B:C,2,0)</f>
        <v>#N/A</v>
      </c>
      <c r="D2323" t="e">
        <f t="shared" si="36"/>
        <v>#N/A</v>
      </c>
      <c r="E2323" s="27" t="e">
        <f>VLOOKUP(O2323,'user list'!A:B,2,0)</f>
        <v>#N/A</v>
      </c>
    </row>
    <row r="2324" spans="2:5" ht="14.4">
      <c r="B2324" s="27" t="e">
        <f>VLOOKUP(I2324,raw_OCM!B:C,2,0)</f>
        <v>#N/A</v>
      </c>
      <c r="D2324" t="e">
        <f t="shared" si="36"/>
        <v>#N/A</v>
      </c>
      <c r="E2324" s="27" t="e">
        <f>VLOOKUP(O2324,'user list'!A:B,2,0)</f>
        <v>#N/A</v>
      </c>
    </row>
    <row r="2325" spans="2:5" ht="14.4">
      <c r="B2325" s="27" t="e">
        <f>VLOOKUP(I2325,raw_OCM!B:C,2,0)</f>
        <v>#N/A</v>
      </c>
      <c r="D2325" t="e">
        <f t="shared" si="36"/>
        <v>#N/A</v>
      </c>
      <c r="E2325" s="27" t="e">
        <f>VLOOKUP(O2325,'user list'!A:B,2,0)</f>
        <v>#N/A</v>
      </c>
    </row>
    <row r="2326" spans="2:5" ht="14.4">
      <c r="B2326" s="27" t="e">
        <f>VLOOKUP(I2326,raw_OCM!B:C,2,0)</f>
        <v>#N/A</v>
      </c>
      <c r="D2326" t="e">
        <f t="shared" si="36"/>
        <v>#N/A</v>
      </c>
      <c r="E2326" s="27" t="e">
        <f>VLOOKUP(O2326,'user list'!A:B,2,0)</f>
        <v>#N/A</v>
      </c>
    </row>
    <row r="2327" spans="2:5" ht="14.4">
      <c r="B2327" s="27" t="e">
        <f>VLOOKUP(I2327,raw_OCM!B:C,2,0)</f>
        <v>#N/A</v>
      </c>
      <c r="D2327" t="e">
        <f t="shared" si="36"/>
        <v>#N/A</v>
      </c>
      <c r="E2327" s="27" t="e">
        <f>VLOOKUP(O2327,'user list'!A:B,2,0)</f>
        <v>#N/A</v>
      </c>
    </row>
    <row r="2328" spans="2:5" ht="14.4">
      <c r="B2328" s="27" t="e">
        <f>VLOOKUP(I2328,raw_OCM!B:C,2,0)</f>
        <v>#N/A</v>
      </c>
      <c r="D2328" t="e">
        <f t="shared" si="36"/>
        <v>#N/A</v>
      </c>
      <c r="E2328" s="27" t="e">
        <f>VLOOKUP(O2328,'user list'!A:B,2,0)</f>
        <v>#N/A</v>
      </c>
    </row>
    <row r="2329" spans="2:5" ht="14.4">
      <c r="B2329" s="27" t="e">
        <f>VLOOKUP(I2329,raw_OCM!B:C,2,0)</f>
        <v>#N/A</v>
      </c>
      <c r="D2329" t="e">
        <f t="shared" si="36"/>
        <v>#N/A</v>
      </c>
      <c r="E2329" s="27" t="e">
        <f>VLOOKUP(O2329,'user list'!A:B,2,0)</f>
        <v>#N/A</v>
      </c>
    </row>
    <row r="2330" spans="2:5" ht="14.4">
      <c r="B2330" s="27" t="e">
        <f>VLOOKUP(I2330,raw_OCM!B:C,2,0)</f>
        <v>#N/A</v>
      </c>
      <c r="D2330" t="e">
        <f t="shared" si="36"/>
        <v>#N/A</v>
      </c>
      <c r="E2330" s="27" t="e">
        <f>VLOOKUP(O2330,'user list'!A:B,2,0)</f>
        <v>#N/A</v>
      </c>
    </row>
    <row r="2331" spans="2:5" ht="14.4">
      <c r="B2331" s="27" t="e">
        <f>VLOOKUP(I2331,raw_OCM!B:C,2,0)</f>
        <v>#N/A</v>
      </c>
      <c r="D2331" t="e">
        <f t="shared" si="36"/>
        <v>#N/A</v>
      </c>
      <c r="E2331" s="27" t="e">
        <f>VLOOKUP(O2331,'user list'!A:B,2,0)</f>
        <v>#N/A</v>
      </c>
    </row>
    <row r="2332" spans="2:5" ht="14.4">
      <c r="B2332" s="27" t="e">
        <f>VLOOKUP(I2332,raw_OCM!B:C,2,0)</f>
        <v>#N/A</v>
      </c>
      <c r="D2332" t="e">
        <f t="shared" si="36"/>
        <v>#N/A</v>
      </c>
      <c r="E2332" s="27" t="e">
        <f>VLOOKUP(O2332,'user list'!A:B,2,0)</f>
        <v>#N/A</v>
      </c>
    </row>
    <row r="2333" spans="2:5" ht="14.4">
      <c r="B2333" s="27" t="e">
        <f>VLOOKUP(I2333,raw_OCM!B:C,2,0)</f>
        <v>#N/A</v>
      </c>
      <c r="D2333" t="e">
        <f t="shared" si="36"/>
        <v>#N/A</v>
      </c>
      <c r="E2333" s="27" t="e">
        <f>VLOOKUP(O2333,'user list'!A:B,2,0)</f>
        <v>#N/A</v>
      </c>
    </row>
    <row r="2334" spans="2:5" ht="14.4">
      <c r="B2334" s="27" t="e">
        <f>VLOOKUP(I2334,raw_OCM!B:C,2,0)</f>
        <v>#N/A</v>
      </c>
      <c r="D2334" t="e">
        <f t="shared" si="36"/>
        <v>#N/A</v>
      </c>
      <c r="E2334" s="27" t="e">
        <f>VLOOKUP(O2334,'user list'!A:B,2,0)</f>
        <v>#N/A</v>
      </c>
    </row>
    <row r="2335" spans="2:5" ht="14.4">
      <c r="B2335" s="27" t="e">
        <f>VLOOKUP(I2335,raw_OCM!B:C,2,0)</f>
        <v>#N/A</v>
      </c>
      <c r="D2335" t="e">
        <f t="shared" si="36"/>
        <v>#N/A</v>
      </c>
      <c r="E2335" s="27" t="e">
        <f>VLOOKUP(O2335,'user list'!A:B,2,0)</f>
        <v>#N/A</v>
      </c>
    </row>
    <row r="2336" spans="2:5" ht="14.4">
      <c r="B2336" s="27" t="e">
        <f>VLOOKUP(I2336,raw_OCM!B:C,2,0)</f>
        <v>#N/A</v>
      </c>
      <c r="D2336" t="e">
        <f t="shared" si="36"/>
        <v>#N/A</v>
      </c>
      <c r="E2336" s="27" t="e">
        <f>VLOOKUP(O2336,'user list'!A:B,2,0)</f>
        <v>#N/A</v>
      </c>
    </row>
    <row r="2337" spans="2:5" ht="14.4">
      <c r="B2337" s="27" t="e">
        <f>VLOOKUP(I2337,raw_OCM!B:C,2,0)</f>
        <v>#N/A</v>
      </c>
      <c r="D2337" t="e">
        <f t="shared" si="36"/>
        <v>#N/A</v>
      </c>
      <c r="E2337" s="27" t="e">
        <f>VLOOKUP(O2337,'user list'!A:B,2,0)</f>
        <v>#N/A</v>
      </c>
    </row>
    <row r="2338" spans="2:5" ht="14.4">
      <c r="B2338" s="27" t="e">
        <f>VLOOKUP(I2338,raw_OCM!B:C,2,0)</f>
        <v>#N/A</v>
      </c>
      <c r="D2338" t="e">
        <f t="shared" si="36"/>
        <v>#N/A</v>
      </c>
      <c r="E2338" s="27" t="e">
        <f>VLOOKUP(O2338,'user list'!A:B,2,0)</f>
        <v>#N/A</v>
      </c>
    </row>
    <row r="2339" spans="2:5" ht="14.4">
      <c r="B2339" s="27" t="e">
        <f>VLOOKUP(I2339,raw_OCM!B:C,2,0)</f>
        <v>#N/A</v>
      </c>
      <c r="D2339" t="e">
        <f t="shared" si="36"/>
        <v>#N/A</v>
      </c>
      <c r="E2339" s="27" t="e">
        <f>VLOOKUP(O2339,'user list'!A:B,2,0)</f>
        <v>#N/A</v>
      </c>
    </row>
    <row r="2340" spans="2:5" ht="14.4">
      <c r="B2340" s="27" t="e">
        <f>VLOOKUP(I2340,raw_OCM!B:C,2,0)</f>
        <v>#N/A</v>
      </c>
      <c r="D2340" t="e">
        <f t="shared" si="36"/>
        <v>#N/A</v>
      </c>
      <c r="E2340" s="27" t="e">
        <f>VLOOKUP(O2340,'user list'!A:B,2,0)</f>
        <v>#N/A</v>
      </c>
    </row>
    <row r="2341" spans="2:5" ht="14.4">
      <c r="B2341" s="27" t="e">
        <f>VLOOKUP(I2341,raw_OCM!B:C,2,0)</f>
        <v>#N/A</v>
      </c>
      <c r="D2341" t="e">
        <f t="shared" si="36"/>
        <v>#N/A</v>
      </c>
      <c r="E2341" s="27" t="e">
        <f>VLOOKUP(O2341,'user list'!A:B,2,0)</f>
        <v>#N/A</v>
      </c>
    </row>
    <row r="2342" spans="2:5" ht="14.4">
      <c r="B2342" s="27" t="e">
        <f>VLOOKUP(I2342,raw_OCM!B:C,2,0)</f>
        <v>#N/A</v>
      </c>
      <c r="D2342" t="e">
        <f t="shared" si="36"/>
        <v>#N/A</v>
      </c>
      <c r="E2342" s="27" t="e">
        <f>VLOOKUP(O2342,'user list'!A:B,2,0)</f>
        <v>#N/A</v>
      </c>
    </row>
    <row r="2343" spans="2:5" ht="14.4">
      <c r="B2343" s="27" t="e">
        <f>VLOOKUP(I2343,raw_OCM!B:C,2,0)</f>
        <v>#N/A</v>
      </c>
      <c r="D2343" t="e">
        <f t="shared" si="36"/>
        <v>#N/A</v>
      </c>
      <c r="E2343" s="27" t="e">
        <f>VLOOKUP(O2343,'user list'!A:B,2,0)</f>
        <v>#N/A</v>
      </c>
    </row>
    <row r="2344" spans="2:5" ht="14.4">
      <c r="B2344" s="27" t="e">
        <f>VLOOKUP(I2344,raw_OCM!B:C,2,0)</f>
        <v>#N/A</v>
      </c>
      <c r="D2344" t="e">
        <f t="shared" si="36"/>
        <v>#N/A</v>
      </c>
      <c r="E2344" s="27" t="e">
        <f>VLOOKUP(O2344,'user list'!A:B,2,0)</f>
        <v>#N/A</v>
      </c>
    </row>
    <row r="2345" spans="2:5" ht="14.4">
      <c r="B2345" s="27" t="e">
        <f>VLOOKUP(I2345,raw_OCM!B:C,2,0)</f>
        <v>#N/A</v>
      </c>
      <c r="D2345" t="e">
        <f t="shared" si="36"/>
        <v>#N/A</v>
      </c>
      <c r="E2345" s="27" t="e">
        <f>VLOOKUP(O2345,'user list'!A:B,2,0)</f>
        <v>#N/A</v>
      </c>
    </row>
    <row r="2346" spans="2:5" ht="14.4">
      <c r="B2346" s="27" t="e">
        <f>VLOOKUP(I2346,raw_OCM!B:C,2,0)</f>
        <v>#N/A</v>
      </c>
      <c r="D2346" t="e">
        <f t="shared" si="36"/>
        <v>#N/A</v>
      </c>
      <c r="E2346" s="27" t="e">
        <f>VLOOKUP(O2346,'user list'!A:B,2,0)</f>
        <v>#N/A</v>
      </c>
    </row>
    <row r="2347" spans="2:5" ht="14.4">
      <c r="B2347" s="27" t="e">
        <f>VLOOKUP(I2347,raw_OCM!B:C,2,0)</f>
        <v>#N/A</v>
      </c>
      <c r="D2347" t="e">
        <f t="shared" si="36"/>
        <v>#N/A</v>
      </c>
      <c r="E2347" s="27" t="e">
        <f>VLOOKUP(O2347,'user list'!A:B,2,0)</f>
        <v>#N/A</v>
      </c>
    </row>
    <row r="2348" spans="2:5" ht="14.4">
      <c r="B2348" s="27" t="e">
        <f>VLOOKUP(I2348,raw_OCM!B:C,2,0)</f>
        <v>#N/A</v>
      </c>
      <c r="D2348" t="e">
        <f t="shared" si="36"/>
        <v>#N/A</v>
      </c>
      <c r="E2348" s="27" t="e">
        <f>VLOOKUP(O2348,'user list'!A:B,2,0)</f>
        <v>#N/A</v>
      </c>
    </row>
    <row r="2349" spans="2:5" ht="14.4">
      <c r="B2349" s="27" t="e">
        <f>VLOOKUP(I2349,raw_OCM!B:C,2,0)</f>
        <v>#N/A</v>
      </c>
      <c r="D2349" t="e">
        <f t="shared" si="36"/>
        <v>#N/A</v>
      </c>
      <c r="E2349" s="27" t="e">
        <f>VLOOKUP(O2349,'user list'!A:B,2,0)</f>
        <v>#N/A</v>
      </c>
    </row>
    <row r="2350" spans="2:5" ht="14.4">
      <c r="B2350" s="27" t="e">
        <f>VLOOKUP(I2350,raw_OCM!B:C,2,0)</f>
        <v>#N/A</v>
      </c>
      <c r="D2350" t="e">
        <f t="shared" si="36"/>
        <v>#N/A</v>
      </c>
      <c r="E2350" s="27" t="e">
        <f>VLOOKUP(O2350,'user list'!A:B,2,0)</f>
        <v>#N/A</v>
      </c>
    </row>
    <row r="2351" spans="2:5" ht="14.4">
      <c r="B2351" s="27" t="e">
        <f>VLOOKUP(I2351,raw_OCM!B:C,2,0)</f>
        <v>#N/A</v>
      </c>
      <c r="D2351" t="e">
        <f t="shared" si="36"/>
        <v>#N/A</v>
      </c>
      <c r="E2351" s="27" t="e">
        <f>VLOOKUP(O2351,'user list'!A:B,2,0)</f>
        <v>#N/A</v>
      </c>
    </row>
    <row r="2352" spans="2:5" ht="14.4">
      <c r="B2352" s="27" t="e">
        <f>VLOOKUP(I2352,raw_OCM!B:C,2,0)</f>
        <v>#N/A</v>
      </c>
      <c r="D2352" t="e">
        <f t="shared" si="36"/>
        <v>#N/A</v>
      </c>
      <c r="E2352" s="27" t="e">
        <f>VLOOKUP(O2352,'user list'!A:B,2,0)</f>
        <v>#N/A</v>
      </c>
    </row>
    <row r="2353" spans="2:5" ht="14.4">
      <c r="B2353" s="27" t="e">
        <f>VLOOKUP(I2353,raw_OCM!B:C,2,0)</f>
        <v>#N/A</v>
      </c>
      <c r="D2353" t="e">
        <f t="shared" si="36"/>
        <v>#N/A</v>
      </c>
      <c r="E2353" s="27" t="e">
        <f>VLOOKUP(O2353,'user list'!A:B,2,0)</f>
        <v>#N/A</v>
      </c>
    </row>
    <row r="2354" spans="2:5" ht="14.4">
      <c r="B2354" s="27" t="e">
        <f>VLOOKUP(I2354,raw_OCM!B:C,2,0)</f>
        <v>#N/A</v>
      </c>
      <c r="D2354" t="e">
        <f t="shared" si="36"/>
        <v>#N/A</v>
      </c>
      <c r="E2354" s="27" t="e">
        <f>VLOOKUP(O2354,'user list'!A:B,2,0)</f>
        <v>#N/A</v>
      </c>
    </row>
    <row r="2355" spans="2:5" ht="14.4">
      <c r="B2355" s="27" t="e">
        <f>VLOOKUP(I2355,raw_OCM!B:C,2,0)</f>
        <v>#N/A</v>
      </c>
      <c r="D2355" t="e">
        <f t="shared" si="36"/>
        <v>#N/A</v>
      </c>
      <c r="E2355" s="27" t="e">
        <f>VLOOKUP(O2355,'user list'!A:B,2,0)</f>
        <v>#N/A</v>
      </c>
    </row>
    <row r="2356" spans="2:5" ht="14.4">
      <c r="B2356" s="27" t="e">
        <f>VLOOKUP(I2356,raw_OCM!B:C,2,0)</f>
        <v>#N/A</v>
      </c>
      <c r="D2356" t="e">
        <f t="shared" si="36"/>
        <v>#N/A</v>
      </c>
      <c r="E2356" s="27" t="e">
        <f>VLOOKUP(O2356,'user list'!A:B,2,0)</f>
        <v>#N/A</v>
      </c>
    </row>
    <row r="2357" spans="2:5" ht="14.4">
      <c r="B2357" s="27" t="e">
        <f>VLOOKUP(I2357,raw_OCM!B:C,2,0)</f>
        <v>#N/A</v>
      </c>
      <c r="D2357" t="e">
        <f t="shared" si="36"/>
        <v>#N/A</v>
      </c>
      <c r="E2357" s="27" t="e">
        <f>VLOOKUP(O2357,'user list'!A:B,2,0)</f>
        <v>#N/A</v>
      </c>
    </row>
    <row r="2358" spans="2:5" ht="14.4">
      <c r="B2358" s="27" t="e">
        <f>VLOOKUP(I2358,raw_OCM!B:C,2,0)</f>
        <v>#N/A</v>
      </c>
      <c r="D2358" t="e">
        <f t="shared" si="36"/>
        <v>#N/A</v>
      </c>
      <c r="E2358" s="27" t="e">
        <f>VLOOKUP(O2358,'user list'!A:B,2,0)</f>
        <v>#N/A</v>
      </c>
    </row>
    <row r="2359" spans="2:5" ht="14.4">
      <c r="B2359" s="27" t="e">
        <f>VLOOKUP(I2359,raw_OCM!B:C,2,0)</f>
        <v>#N/A</v>
      </c>
      <c r="D2359" t="e">
        <f t="shared" si="36"/>
        <v>#N/A</v>
      </c>
      <c r="E2359" s="27" t="e">
        <f>VLOOKUP(O2359,'user list'!A:B,2,0)</f>
        <v>#N/A</v>
      </c>
    </row>
    <row r="2360" spans="2:5" ht="14.4">
      <c r="B2360" s="27" t="e">
        <f>VLOOKUP(I2360,raw_OCM!B:C,2,0)</f>
        <v>#N/A</v>
      </c>
      <c r="D2360" t="e">
        <f t="shared" si="36"/>
        <v>#N/A</v>
      </c>
      <c r="E2360" s="27" t="e">
        <f>VLOOKUP(O2360,'user list'!A:B,2,0)</f>
        <v>#N/A</v>
      </c>
    </row>
    <row r="2361" spans="2:5" ht="14.4">
      <c r="B2361" s="27" t="e">
        <f>VLOOKUP(I2361,raw_OCM!B:C,2,0)</f>
        <v>#N/A</v>
      </c>
      <c r="D2361" t="e">
        <f t="shared" si="36"/>
        <v>#N/A</v>
      </c>
      <c r="E2361" s="27" t="e">
        <f>VLOOKUP(O2361,'user list'!A:B,2,0)</f>
        <v>#N/A</v>
      </c>
    </row>
    <row r="2362" spans="2:5" ht="14.4">
      <c r="B2362" s="27" t="e">
        <f>VLOOKUP(I2362,raw_OCM!B:C,2,0)</f>
        <v>#N/A</v>
      </c>
      <c r="D2362" t="e">
        <f t="shared" si="36"/>
        <v>#N/A</v>
      </c>
      <c r="E2362" s="27" t="e">
        <f>VLOOKUP(O2362,'user list'!A:B,2,0)</f>
        <v>#N/A</v>
      </c>
    </row>
    <row r="2363" spans="2:5" ht="14.4">
      <c r="B2363" s="27" t="e">
        <f>VLOOKUP(I2363,raw_OCM!B:C,2,0)</f>
        <v>#N/A</v>
      </c>
      <c r="D2363" t="e">
        <f t="shared" si="36"/>
        <v>#N/A</v>
      </c>
      <c r="E2363" s="27" t="e">
        <f>VLOOKUP(O2363,'user list'!A:B,2,0)</f>
        <v>#N/A</v>
      </c>
    </row>
    <row r="2364" spans="2:5" ht="14.4">
      <c r="B2364" s="27" t="e">
        <f>VLOOKUP(I2364,raw_OCM!B:C,2,0)</f>
        <v>#N/A</v>
      </c>
      <c r="D2364" t="e">
        <f t="shared" si="36"/>
        <v>#N/A</v>
      </c>
      <c r="E2364" s="27" t="e">
        <f>VLOOKUP(O2364,'user list'!A:B,2,0)</f>
        <v>#N/A</v>
      </c>
    </row>
    <row r="2365" spans="2:5" ht="14.4">
      <c r="B2365" s="27" t="e">
        <f>VLOOKUP(I2365,raw_OCM!B:C,2,0)</f>
        <v>#N/A</v>
      </c>
      <c r="D2365" t="e">
        <f t="shared" si="36"/>
        <v>#N/A</v>
      </c>
      <c r="E2365" s="27" t="e">
        <f>VLOOKUP(O2365,'user list'!A:B,2,0)</f>
        <v>#N/A</v>
      </c>
    </row>
    <row r="2366" spans="2:5" ht="14.4">
      <c r="B2366" s="27" t="e">
        <f>VLOOKUP(I2366,raw_OCM!B:C,2,0)</f>
        <v>#N/A</v>
      </c>
      <c r="D2366" t="e">
        <f t="shared" si="36"/>
        <v>#N/A</v>
      </c>
      <c r="E2366" s="27" t="e">
        <f>VLOOKUP(O2366,'user list'!A:B,2,0)</f>
        <v>#N/A</v>
      </c>
    </row>
    <row r="2367" spans="2:5" ht="14.4">
      <c r="B2367" s="27" t="e">
        <f>VLOOKUP(I2367,raw_OCM!B:C,2,0)</f>
        <v>#N/A</v>
      </c>
      <c r="D2367" t="e">
        <f t="shared" si="36"/>
        <v>#N/A</v>
      </c>
      <c r="E2367" s="27" t="e">
        <f>VLOOKUP(O2367,'user list'!A:B,2,0)</f>
        <v>#N/A</v>
      </c>
    </row>
    <row r="2368" spans="2:5" ht="14.4">
      <c r="B2368" s="27" t="e">
        <f>VLOOKUP(I2368,raw_OCM!B:C,2,0)</f>
        <v>#N/A</v>
      </c>
      <c r="D2368" t="e">
        <f t="shared" si="36"/>
        <v>#N/A</v>
      </c>
      <c r="E2368" s="27" t="e">
        <f>VLOOKUP(O2368,'user list'!A:B,2,0)</f>
        <v>#N/A</v>
      </c>
    </row>
    <row r="2369" spans="2:5" ht="14.4">
      <c r="B2369" s="27" t="e">
        <f>VLOOKUP(I2369,raw_OCM!B:C,2,0)</f>
        <v>#N/A</v>
      </c>
      <c r="D2369" t="e">
        <f t="shared" si="36"/>
        <v>#N/A</v>
      </c>
      <c r="E2369" s="27" t="e">
        <f>VLOOKUP(O2369,'user list'!A:B,2,0)</f>
        <v>#N/A</v>
      </c>
    </row>
    <row r="2370" spans="2:5" ht="14.4">
      <c r="B2370" s="27" t="e">
        <f>VLOOKUP(I2370,raw_OCM!B:C,2,0)</f>
        <v>#N/A</v>
      </c>
      <c r="D2370" t="e">
        <f t="shared" si="36"/>
        <v>#N/A</v>
      </c>
      <c r="E2370" s="27" t="e">
        <f>VLOOKUP(O2370,'user list'!A:B,2,0)</f>
        <v>#N/A</v>
      </c>
    </row>
    <row r="2371" spans="2:5" ht="14.4">
      <c r="B2371" s="27" t="e">
        <f>VLOOKUP(I2371,raw_OCM!B:C,2,0)</f>
        <v>#N/A</v>
      </c>
      <c r="D2371" t="e">
        <f t="shared" si="36"/>
        <v>#N/A</v>
      </c>
      <c r="E2371" s="27" t="e">
        <f>VLOOKUP(O2371,'user list'!A:B,2,0)</f>
        <v>#N/A</v>
      </c>
    </row>
    <row r="2372" spans="2:5" ht="14.4">
      <c r="B2372" s="27" t="e">
        <f>VLOOKUP(I2372,raw_OCM!B:C,2,0)</f>
        <v>#N/A</v>
      </c>
      <c r="D2372" t="e">
        <f t="shared" si="36"/>
        <v>#N/A</v>
      </c>
      <c r="E2372" s="27" t="e">
        <f>VLOOKUP(O2372,'user list'!A:B,2,0)</f>
        <v>#N/A</v>
      </c>
    </row>
    <row r="2373" spans="2:5" ht="14.4">
      <c r="B2373" s="27" t="e">
        <f>VLOOKUP(I2373,raw_OCM!B:C,2,0)</f>
        <v>#N/A</v>
      </c>
      <c r="D2373" t="e">
        <f t="shared" si="36"/>
        <v>#N/A</v>
      </c>
      <c r="E2373" s="27" t="e">
        <f>VLOOKUP(O2373,'user list'!A:B,2,0)</f>
        <v>#N/A</v>
      </c>
    </row>
    <row r="2374" spans="2:5" ht="14.4">
      <c r="B2374" s="27" t="e">
        <f>VLOOKUP(I2374,raw_OCM!B:C,2,0)</f>
        <v>#N/A</v>
      </c>
      <c r="D2374" t="e">
        <f t="shared" si="36"/>
        <v>#N/A</v>
      </c>
      <c r="E2374" s="27" t="e">
        <f>VLOOKUP(O2374,'user list'!A:B,2,0)</f>
        <v>#N/A</v>
      </c>
    </row>
    <row r="2375" spans="2:5" ht="14.4">
      <c r="B2375" s="27" t="e">
        <f>VLOOKUP(I2375,raw_OCM!B:C,2,0)</f>
        <v>#N/A</v>
      </c>
      <c r="D2375" t="e">
        <f t="shared" si="36"/>
        <v>#N/A</v>
      </c>
      <c r="E2375" s="27" t="e">
        <f>VLOOKUP(O2375,'user list'!A:B,2,0)</f>
        <v>#N/A</v>
      </c>
    </row>
    <row r="2376" spans="2:5" ht="14.4">
      <c r="B2376" s="27" t="e">
        <f>VLOOKUP(I2376,raw_OCM!B:C,2,0)</f>
        <v>#N/A</v>
      </c>
      <c r="D2376" t="e">
        <f t="shared" si="36"/>
        <v>#N/A</v>
      </c>
      <c r="E2376" s="27" t="e">
        <f>VLOOKUP(O2376,'user list'!A:B,2,0)</f>
        <v>#N/A</v>
      </c>
    </row>
    <row r="2377" spans="2:5" ht="14.4">
      <c r="B2377" s="27" t="e">
        <f>VLOOKUP(I2377,raw_OCM!B:C,2,0)</f>
        <v>#N/A</v>
      </c>
      <c r="D2377" t="e">
        <f t="shared" si="36"/>
        <v>#N/A</v>
      </c>
      <c r="E2377" s="27" t="e">
        <f>VLOOKUP(O2377,'user list'!A:B,2,0)</f>
        <v>#N/A</v>
      </c>
    </row>
    <row r="2378" spans="2:5" ht="14.4">
      <c r="B2378" s="27" t="e">
        <f>VLOOKUP(I2378,raw_OCM!B:C,2,0)</f>
        <v>#N/A</v>
      </c>
      <c r="D2378" t="e">
        <f t="shared" si="36"/>
        <v>#N/A</v>
      </c>
      <c r="E2378" s="27" t="e">
        <f>VLOOKUP(O2378,'user list'!A:B,2,0)</f>
        <v>#N/A</v>
      </c>
    </row>
    <row r="2379" spans="2:5" ht="14.4">
      <c r="B2379" s="27" t="e">
        <f>VLOOKUP(I2379,raw_OCM!B:C,2,0)</f>
        <v>#N/A</v>
      </c>
      <c r="D2379" t="e">
        <f t="shared" si="36"/>
        <v>#N/A</v>
      </c>
      <c r="E2379" s="27" t="e">
        <f>VLOOKUP(O2379,'user list'!A:B,2,0)</f>
        <v>#N/A</v>
      </c>
    </row>
    <row r="2380" spans="2:5" ht="14.4">
      <c r="B2380" s="27" t="e">
        <f>VLOOKUP(I2380,raw_OCM!B:C,2,0)</f>
        <v>#N/A</v>
      </c>
      <c r="D2380" t="e">
        <f t="shared" ref="D2380:D2443" si="37">IF(E2380="X",1)</f>
        <v>#N/A</v>
      </c>
      <c r="E2380" s="27" t="e">
        <f>VLOOKUP(O2380,'user list'!A:B,2,0)</f>
        <v>#N/A</v>
      </c>
    </row>
    <row r="2381" spans="2:5" ht="14.4">
      <c r="B2381" s="27" t="e">
        <f>VLOOKUP(I2381,raw_OCM!B:C,2,0)</f>
        <v>#N/A</v>
      </c>
      <c r="D2381" t="e">
        <f t="shared" si="37"/>
        <v>#N/A</v>
      </c>
      <c r="E2381" s="27" t="e">
        <f>VLOOKUP(O2381,'user list'!A:B,2,0)</f>
        <v>#N/A</v>
      </c>
    </row>
    <row r="2382" spans="2:5" ht="14.4">
      <c r="B2382" s="27" t="e">
        <f>VLOOKUP(I2382,raw_OCM!B:C,2,0)</f>
        <v>#N/A</v>
      </c>
      <c r="D2382" t="e">
        <f t="shared" si="37"/>
        <v>#N/A</v>
      </c>
      <c r="E2382" s="27" t="e">
        <f>VLOOKUP(O2382,'user list'!A:B,2,0)</f>
        <v>#N/A</v>
      </c>
    </row>
    <row r="2383" spans="2:5" ht="14.4">
      <c r="B2383" s="27" t="e">
        <f>VLOOKUP(I2383,raw_OCM!B:C,2,0)</f>
        <v>#N/A</v>
      </c>
      <c r="D2383" t="e">
        <f t="shared" si="37"/>
        <v>#N/A</v>
      </c>
      <c r="E2383" s="27" t="e">
        <f>VLOOKUP(O2383,'user list'!A:B,2,0)</f>
        <v>#N/A</v>
      </c>
    </row>
    <row r="2384" spans="2:5" ht="14.4">
      <c r="B2384" s="27" t="e">
        <f>VLOOKUP(I2384,raw_OCM!B:C,2,0)</f>
        <v>#N/A</v>
      </c>
      <c r="D2384" t="e">
        <f t="shared" si="37"/>
        <v>#N/A</v>
      </c>
      <c r="E2384" s="27" t="e">
        <f>VLOOKUP(O2384,'user list'!A:B,2,0)</f>
        <v>#N/A</v>
      </c>
    </row>
    <row r="2385" spans="2:5" ht="14.4">
      <c r="B2385" s="27" t="e">
        <f>VLOOKUP(I2385,raw_OCM!B:C,2,0)</f>
        <v>#N/A</v>
      </c>
      <c r="D2385" t="e">
        <f t="shared" si="37"/>
        <v>#N/A</v>
      </c>
      <c r="E2385" s="27" t="e">
        <f>VLOOKUP(O2385,'user list'!A:B,2,0)</f>
        <v>#N/A</v>
      </c>
    </row>
    <row r="2386" spans="2:5" ht="14.4">
      <c r="B2386" s="27" t="e">
        <f>VLOOKUP(I2386,raw_OCM!B:C,2,0)</f>
        <v>#N/A</v>
      </c>
      <c r="D2386" t="e">
        <f t="shared" si="37"/>
        <v>#N/A</v>
      </c>
      <c r="E2386" s="27" t="e">
        <f>VLOOKUP(O2386,'user list'!A:B,2,0)</f>
        <v>#N/A</v>
      </c>
    </row>
    <row r="2387" spans="2:5" ht="14.4">
      <c r="B2387" s="27" t="e">
        <f>VLOOKUP(I2387,raw_OCM!B:C,2,0)</f>
        <v>#N/A</v>
      </c>
      <c r="D2387" t="e">
        <f t="shared" si="37"/>
        <v>#N/A</v>
      </c>
      <c r="E2387" s="27" t="e">
        <f>VLOOKUP(O2387,'user list'!A:B,2,0)</f>
        <v>#N/A</v>
      </c>
    </row>
    <row r="2388" spans="2:5" ht="14.4">
      <c r="B2388" s="27" t="e">
        <f>VLOOKUP(I2388,raw_OCM!B:C,2,0)</f>
        <v>#N/A</v>
      </c>
      <c r="D2388" t="e">
        <f t="shared" si="37"/>
        <v>#N/A</v>
      </c>
      <c r="E2388" s="27" t="e">
        <f>VLOOKUP(O2388,'user list'!A:B,2,0)</f>
        <v>#N/A</v>
      </c>
    </row>
    <row r="2389" spans="2:5" ht="14.4">
      <c r="B2389" s="27" t="e">
        <f>VLOOKUP(I2389,raw_OCM!B:C,2,0)</f>
        <v>#N/A</v>
      </c>
      <c r="D2389" t="e">
        <f t="shared" si="37"/>
        <v>#N/A</v>
      </c>
      <c r="E2389" s="27" t="e">
        <f>VLOOKUP(O2389,'user list'!A:B,2,0)</f>
        <v>#N/A</v>
      </c>
    </row>
    <row r="2390" spans="2:5" ht="14.4">
      <c r="B2390" s="27" t="e">
        <f>VLOOKUP(I2390,raw_OCM!B:C,2,0)</f>
        <v>#N/A</v>
      </c>
      <c r="D2390" t="e">
        <f t="shared" si="37"/>
        <v>#N/A</v>
      </c>
      <c r="E2390" s="27" t="e">
        <f>VLOOKUP(O2390,'user list'!A:B,2,0)</f>
        <v>#N/A</v>
      </c>
    </row>
    <row r="2391" spans="2:5" ht="14.4">
      <c r="B2391" s="27" t="e">
        <f>VLOOKUP(I2391,raw_OCM!B:C,2,0)</f>
        <v>#N/A</v>
      </c>
      <c r="D2391" t="e">
        <f t="shared" si="37"/>
        <v>#N/A</v>
      </c>
      <c r="E2391" s="27" t="e">
        <f>VLOOKUP(O2391,'user list'!A:B,2,0)</f>
        <v>#N/A</v>
      </c>
    </row>
    <row r="2392" spans="2:5" ht="14.4">
      <c r="B2392" s="27" t="e">
        <f>VLOOKUP(I2392,raw_OCM!B:C,2,0)</f>
        <v>#N/A</v>
      </c>
      <c r="D2392" t="e">
        <f t="shared" si="37"/>
        <v>#N/A</v>
      </c>
      <c r="E2392" s="27" t="e">
        <f>VLOOKUP(O2392,'user list'!A:B,2,0)</f>
        <v>#N/A</v>
      </c>
    </row>
    <row r="2393" spans="2:5" ht="14.4">
      <c r="B2393" s="27" t="e">
        <f>VLOOKUP(I2393,raw_OCM!B:C,2,0)</f>
        <v>#N/A</v>
      </c>
      <c r="D2393" t="e">
        <f t="shared" si="37"/>
        <v>#N/A</v>
      </c>
      <c r="E2393" s="27" t="e">
        <f>VLOOKUP(O2393,'user list'!A:B,2,0)</f>
        <v>#N/A</v>
      </c>
    </row>
    <row r="2394" spans="2:5" ht="14.4">
      <c r="B2394" s="27" t="e">
        <f>VLOOKUP(I2394,raw_OCM!B:C,2,0)</f>
        <v>#N/A</v>
      </c>
      <c r="D2394" t="e">
        <f t="shared" si="37"/>
        <v>#N/A</v>
      </c>
      <c r="E2394" s="27" t="e">
        <f>VLOOKUP(O2394,'user list'!A:B,2,0)</f>
        <v>#N/A</v>
      </c>
    </row>
    <row r="2395" spans="2:5" ht="14.4">
      <c r="B2395" s="27" t="e">
        <f>VLOOKUP(I2395,raw_OCM!B:C,2,0)</f>
        <v>#N/A</v>
      </c>
      <c r="D2395" t="e">
        <f t="shared" si="37"/>
        <v>#N/A</v>
      </c>
      <c r="E2395" s="27" t="e">
        <f>VLOOKUP(O2395,'user list'!A:B,2,0)</f>
        <v>#N/A</v>
      </c>
    </row>
    <row r="2396" spans="2:5" ht="14.4">
      <c r="B2396" s="27" t="e">
        <f>VLOOKUP(I2396,raw_OCM!B:C,2,0)</f>
        <v>#N/A</v>
      </c>
      <c r="D2396" t="e">
        <f t="shared" si="37"/>
        <v>#N/A</v>
      </c>
      <c r="E2396" s="27" t="e">
        <f>VLOOKUP(O2396,'user list'!A:B,2,0)</f>
        <v>#N/A</v>
      </c>
    </row>
    <row r="2397" spans="2:5" ht="14.4">
      <c r="B2397" s="27" t="e">
        <f>VLOOKUP(I2397,raw_OCM!B:C,2,0)</f>
        <v>#N/A</v>
      </c>
      <c r="D2397" t="e">
        <f t="shared" si="37"/>
        <v>#N/A</v>
      </c>
      <c r="E2397" s="27" t="e">
        <f>VLOOKUP(O2397,'user list'!A:B,2,0)</f>
        <v>#N/A</v>
      </c>
    </row>
    <row r="2398" spans="2:5" ht="14.4">
      <c r="B2398" s="27" t="e">
        <f>VLOOKUP(I2398,raw_OCM!B:C,2,0)</f>
        <v>#N/A</v>
      </c>
      <c r="D2398" t="e">
        <f t="shared" si="37"/>
        <v>#N/A</v>
      </c>
      <c r="E2398" s="27" t="e">
        <f>VLOOKUP(O2398,'user list'!A:B,2,0)</f>
        <v>#N/A</v>
      </c>
    </row>
    <row r="2399" spans="2:5" ht="14.4">
      <c r="B2399" s="27" t="e">
        <f>VLOOKUP(I2399,raw_OCM!B:C,2,0)</f>
        <v>#N/A</v>
      </c>
      <c r="D2399" t="e">
        <f t="shared" si="37"/>
        <v>#N/A</v>
      </c>
      <c r="E2399" s="27" t="e">
        <f>VLOOKUP(O2399,'user list'!A:B,2,0)</f>
        <v>#N/A</v>
      </c>
    </row>
    <row r="2400" spans="2:5" ht="14.4">
      <c r="B2400" s="27" t="e">
        <f>VLOOKUP(I2400,raw_OCM!B:C,2,0)</f>
        <v>#N/A</v>
      </c>
      <c r="D2400" t="e">
        <f t="shared" si="37"/>
        <v>#N/A</v>
      </c>
      <c r="E2400" s="27" t="e">
        <f>VLOOKUP(O2400,'user list'!A:B,2,0)</f>
        <v>#N/A</v>
      </c>
    </row>
    <row r="2401" spans="2:5" ht="14.4">
      <c r="B2401" s="27" t="e">
        <f>VLOOKUP(I2401,raw_OCM!B:C,2,0)</f>
        <v>#N/A</v>
      </c>
      <c r="D2401" t="e">
        <f t="shared" si="37"/>
        <v>#N/A</v>
      </c>
      <c r="E2401" s="27" t="e">
        <f>VLOOKUP(O2401,'user list'!A:B,2,0)</f>
        <v>#N/A</v>
      </c>
    </row>
    <row r="2402" spans="2:5" ht="14.4">
      <c r="B2402" s="27" t="e">
        <f>VLOOKUP(I2402,raw_OCM!B:C,2,0)</f>
        <v>#N/A</v>
      </c>
      <c r="D2402" t="e">
        <f t="shared" si="37"/>
        <v>#N/A</v>
      </c>
      <c r="E2402" s="27" t="e">
        <f>VLOOKUP(O2402,'user list'!A:B,2,0)</f>
        <v>#N/A</v>
      </c>
    </row>
    <row r="2403" spans="2:5" ht="14.4">
      <c r="B2403" s="27" t="e">
        <f>VLOOKUP(I2403,raw_OCM!B:C,2,0)</f>
        <v>#N/A</v>
      </c>
      <c r="D2403" t="e">
        <f t="shared" si="37"/>
        <v>#N/A</v>
      </c>
      <c r="E2403" s="27" t="e">
        <f>VLOOKUP(O2403,'user list'!A:B,2,0)</f>
        <v>#N/A</v>
      </c>
    </row>
    <row r="2404" spans="2:5" ht="14.4">
      <c r="B2404" s="27" t="e">
        <f>VLOOKUP(I2404,raw_OCM!B:C,2,0)</f>
        <v>#N/A</v>
      </c>
      <c r="D2404" t="e">
        <f t="shared" si="37"/>
        <v>#N/A</v>
      </c>
      <c r="E2404" s="27" t="e">
        <f>VLOOKUP(O2404,'user list'!A:B,2,0)</f>
        <v>#N/A</v>
      </c>
    </row>
    <row r="2405" spans="2:5" ht="14.4">
      <c r="B2405" s="27" t="e">
        <f>VLOOKUP(I2405,raw_OCM!B:C,2,0)</f>
        <v>#N/A</v>
      </c>
      <c r="D2405" t="e">
        <f t="shared" si="37"/>
        <v>#N/A</v>
      </c>
      <c r="E2405" s="27" t="e">
        <f>VLOOKUP(O2405,'user list'!A:B,2,0)</f>
        <v>#N/A</v>
      </c>
    </row>
    <row r="2406" spans="2:5" ht="14.4">
      <c r="B2406" s="27" t="e">
        <f>VLOOKUP(I2406,raw_OCM!B:C,2,0)</f>
        <v>#N/A</v>
      </c>
      <c r="D2406" t="e">
        <f t="shared" si="37"/>
        <v>#N/A</v>
      </c>
      <c r="E2406" s="27" t="e">
        <f>VLOOKUP(O2406,'user list'!A:B,2,0)</f>
        <v>#N/A</v>
      </c>
    </row>
    <row r="2407" spans="2:5" ht="14.4">
      <c r="B2407" s="27" t="e">
        <f>VLOOKUP(I2407,raw_OCM!B:C,2,0)</f>
        <v>#N/A</v>
      </c>
      <c r="D2407" t="e">
        <f t="shared" si="37"/>
        <v>#N/A</v>
      </c>
      <c r="E2407" s="27" t="e">
        <f>VLOOKUP(O2407,'user list'!A:B,2,0)</f>
        <v>#N/A</v>
      </c>
    </row>
    <row r="2408" spans="2:5" ht="14.4">
      <c r="B2408" s="27" t="e">
        <f>VLOOKUP(I2408,raw_OCM!B:C,2,0)</f>
        <v>#N/A</v>
      </c>
      <c r="D2408" t="e">
        <f t="shared" si="37"/>
        <v>#N/A</v>
      </c>
      <c r="E2408" s="27" t="e">
        <f>VLOOKUP(O2408,'user list'!A:B,2,0)</f>
        <v>#N/A</v>
      </c>
    </row>
    <row r="2409" spans="2:5" ht="14.4">
      <c r="B2409" s="27" t="e">
        <f>VLOOKUP(I2409,raw_OCM!B:C,2,0)</f>
        <v>#N/A</v>
      </c>
      <c r="D2409" t="e">
        <f t="shared" si="37"/>
        <v>#N/A</v>
      </c>
      <c r="E2409" s="27" t="e">
        <f>VLOOKUP(O2409,'user list'!A:B,2,0)</f>
        <v>#N/A</v>
      </c>
    </row>
    <row r="2410" spans="2:5" ht="14.4">
      <c r="B2410" s="27" t="e">
        <f>VLOOKUP(I2410,raw_OCM!B:C,2,0)</f>
        <v>#N/A</v>
      </c>
      <c r="D2410" t="e">
        <f t="shared" si="37"/>
        <v>#N/A</v>
      </c>
      <c r="E2410" s="27" t="e">
        <f>VLOOKUP(O2410,'user list'!A:B,2,0)</f>
        <v>#N/A</v>
      </c>
    </row>
    <row r="2411" spans="2:5" ht="14.4">
      <c r="B2411" s="27" t="e">
        <f>VLOOKUP(I2411,raw_OCM!B:C,2,0)</f>
        <v>#N/A</v>
      </c>
      <c r="D2411" t="e">
        <f t="shared" si="37"/>
        <v>#N/A</v>
      </c>
      <c r="E2411" s="27" t="e">
        <f>VLOOKUP(O2411,'user list'!A:B,2,0)</f>
        <v>#N/A</v>
      </c>
    </row>
    <row r="2412" spans="2:5" ht="14.4">
      <c r="B2412" s="27" t="e">
        <f>VLOOKUP(I2412,raw_OCM!B:C,2,0)</f>
        <v>#N/A</v>
      </c>
      <c r="D2412" t="e">
        <f t="shared" si="37"/>
        <v>#N/A</v>
      </c>
      <c r="E2412" s="27" t="e">
        <f>VLOOKUP(O2412,'user list'!A:B,2,0)</f>
        <v>#N/A</v>
      </c>
    </row>
    <row r="2413" spans="2:5" ht="14.4">
      <c r="B2413" s="27" t="e">
        <f>VLOOKUP(I2413,raw_OCM!B:C,2,0)</f>
        <v>#N/A</v>
      </c>
      <c r="D2413" t="e">
        <f t="shared" si="37"/>
        <v>#N/A</v>
      </c>
      <c r="E2413" s="27" t="e">
        <f>VLOOKUP(O2413,'user list'!A:B,2,0)</f>
        <v>#N/A</v>
      </c>
    </row>
    <row r="2414" spans="2:5" ht="14.4">
      <c r="B2414" s="27" t="e">
        <f>VLOOKUP(I2414,raw_OCM!B:C,2,0)</f>
        <v>#N/A</v>
      </c>
      <c r="D2414" t="e">
        <f t="shared" si="37"/>
        <v>#N/A</v>
      </c>
      <c r="E2414" s="27" t="e">
        <f>VLOOKUP(O2414,'user list'!A:B,2,0)</f>
        <v>#N/A</v>
      </c>
    </row>
    <row r="2415" spans="2:5" ht="14.4">
      <c r="B2415" s="27" t="e">
        <f>VLOOKUP(I2415,raw_OCM!B:C,2,0)</f>
        <v>#N/A</v>
      </c>
      <c r="D2415" t="e">
        <f t="shared" si="37"/>
        <v>#N/A</v>
      </c>
      <c r="E2415" s="27" t="e">
        <f>VLOOKUP(O2415,'user list'!A:B,2,0)</f>
        <v>#N/A</v>
      </c>
    </row>
    <row r="2416" spans="2:5" ht="14.4">
      <c r="B2416" s="27" t="e">
        <f>VLOOKUP(I2416,raw_OCM!B:C,2,0)</f>
        <v>#N/A</v>
      </c>
      <c r="D2416" t="e">
        <f t="shared" si="37"/>
        <v>#N/A</v>
      </c>
      <c r="E2416" s="27" t="e">
        <f>VLOOKUP(O2416,'user list'!A:B,2,0)</f>
        <v>#N/A</v>
      </c>
    </row>
    <row r="2417" spans="2:5" ht="14.4">
      <c r="B2417" s="27" t="e">
        <f>VLOOKUP(I2417,raw_OCM!B:C,2,0)</f>
        <v>#N/A</v>
      </c>
      <c r="D2417" t="e">
        <f t="shared" si="37"/>
        <v>#N/A</v>
      </c>
      <c r="E2417" s="27" t="e">
        <f>VLOOKUP(O2417,'user list'!A:B,2,0)</f>
        <v>#N/A</v>
      </c>
    </row>
    <row r="2418" spans="2:5" ht="14.4">
      <c r="B2418" s="27" t="e">
        <f>VLOOKUP(I2418,raw_OCM!B:C,2,0)</f>
        <v>#N/A</v>
      </c>
      <c r="D2418" t="e">
        <f t="shared" si="37"/>
        <v>#N/A</v>
      </c>
      <c r="E2418" s="27" t="e">
        <f>VLOOKUP(O2418,'user list'!A:B,2,0)</f>
        <v>#N/A</v>
      </c>
    </row>
    <row r="2419" spans="2:5" ht="14.4">
      <c r="B2419" s="27" t="e">
        <f>VLOOKUP(I2419,raw_OCM!B:C,2,0)</f>
        <v>#N/A</v>
      </c>
      <c r="D2419" t="e">
        <f t="shared" si="37"/>
        <v>#N/A</v>
      </c>
      <c r="E2419" s="27" t="e">
        <f>VLOOKUP(O2419,'user list'!A:B,2,0)</f>
        <v>#N/A</v>
      </c>
    </row>
    <row r="2420" spans="2:5" ht="14.4">
      <c r="B2420" s="27" t="e">
        <f>VLOOKUP(I2420,raw_OCM!B:C,2,0)</f>
        <v>#N/A</v>
      </c>
      <c r="D2420" t="e">
        <f t="shared" si="37"/>
        <v>#N/A</v>
      </c>
      <c r="E2420" s="27" t="e">
        <f>VLOOKUP(O2420,'user list'!A:B,2,0)</f>
        <v>#N/A</v>
      </c>
    </row>
    <row r="2421" spans="2:5" ht="14.4">
      <c r="B2421" s="27" t="e">
        <f>VLOOKUP(I2421,raw_OCM!B:C,2,0)</f>
        <v>#N/A</v>
      </c>
      <c r="D2421" t="e">
        <f t="shared" si="37"/>
        <v>#N/A</v>
      </c>
      <c r="E2421" s="27" t="e">
        <f>VLOOKUP(O2421,'user list'!A:B,2,0)</f>
        <v>#N/A</v>
      </c>
    </row>
    <row r="2422" spans="2:5" ht="14.4">
      <c r="B2422" s="27" t="e">
        <f>VLOOKUP(I2422,raw_OCM!B:C,2,0)</f>
        <v>#N/A</v>
      </c>
      <c r="D2422" t="e">
        <f t="shared" si="37"/>
        <v>#N/A</v>
      </c>
      <c r="E2422" s="27" t="e">
        <f>VLOOKUP(O2422,'user list'!A:B,2,0)</f>
        <v>#N/A</v>
      </c>
    </row>
    <row r="2423" spans="2:5" ht="14.4">
      <c r="B2423" s="27" t="e">
        <f>VLOOKUP(I2423,raw_OCM!B:C,2,0)</f>
        <v>#N/A</v>
      </c>
      <c r="D2423" t="e">
        <f t="shared" si="37"/>
        <v>#N/A</v>
      </c>
      <c r="E2423" s="27" t="e">
        <f>VLOOKUP(O2423,'user list'!A:B,2,0)</f>
        <v>#N/A</v>
      </c>
    </row>
    <row r="2424" spans="2:5" ht="14.4">
      <c r="B2424" s="27" t="e">
        <f>VLOOKUP(I2424,raw_OCM!B:C,2,0)</f>
        <v>#N/A</v>
      </c>
      <c r="D2424" t="e">
        <f t="shared" si="37"/>
        <v>#N/A</v>
      </c>
      <c r="E2424" s="27" t="e">
        <f>VLOOKUP(O2424,'user list'!A:B,2,0)</f>
        <v>#N/A</v>
      </c>
    </row>
    <row r="2425" spans="2:5" ht="14.4">
      <c r="B2425" s="27" t="e">
        <f>VLOOKUP(I2425,raw_OCM!B:C,2,0)</f>
        <v>#N/A</v>
      </c>
      <c r="D2425" t="e">
        <f t="shared" si="37"/>
        <v>#N/A</v>
      </c>
      <c r="E2425" s="27" t="e">
        <f>VLOOKUP(O2425,'user list'!A:B,2,0)</f>
        <v>#N/A</v>
      </c>
    </row>
    <row r="2426" spans="2:5" ht="14.4">
      <c r="B2426" s="27" t="e">
        <f>VLOOKUP(I2426,raw_OCM!B:C,2,0)</f>
        <v>#N/A</v>
      </c>
      <c r="D2426" t="e">
        <f t="shared" si="37"/>
        <v>#N/A</v>
      </c>
      <c r="E2426" s="27" t="e">
        <f>VLOOKUP(O2426,'user list'!A:B,2,0)</f>
        <v>#N/A</v>
      </c>
    </row>
    <row r="2427" spans="2:5" ht="14.4">
      <c r="B2427" s="27" t="e">
        <f>VLOOKUP(I2427,raw_OCM!B:C,2,0)</f>
        <v>#N/A</v>
      </c>
      <c r="D2427" t="e">
        <f t="shared" si="37"/>
        <v>#N/A</v>
      </c>
      <c r="E2427" s="27" t="e">
        <f>VLOOKUP(O2427,'user list'!A:B,2,0)</f>
        <v>#N/A</v>
      </c>
    </row>
    <row r="2428" spans="2:5" ht="14.4">
      <c r="B2428" s="27" t="e">
        <f>VLOOKUP(I2428,raw_OCM!B:C,2,0)</f>
        <v>#N/A</v>
      </c>
      <c r="D2428" t="e">
        <f t="shared" si="37"/>
        <v>#N/A</v>
      </c>
      <c r="E2428" s="27" t="e">
        <f>VLOOKUP(O2428,'user list'!A:B,2,0)</f>
        <v>#N/A</v>
      </c>
    </row>
    <row r="2429" spans="2:5" ht="14.4">
      <c r="B2429" s="27" t="e">
        <f>VLOOKUP(I2429,raw_OCM!B:C,2,0)</f>
        <v>#N/A</v>
      </c>
      <c r="D2429" t="e">
        <f t="shared" si="37"/>
        <v>#N/A</v>
      </c>
      <c r="E2429" s="27" t="e">
        <f>VLOOKUP(O2429,'user list'!A:B,2,0)</f>
        <v>#N/A</v>
      </c>
    </row>
    <row r="2430" spans="2:5" ht="14.4">
      <c r="B2430" s="27" t="e">
        <f>VLOOKUP(I2430,raw_OCM!B:C,2,0)</f>
        <v>#N/A</v>
      </c>
      <c r="D2430" t="e">
        <f t="shared" si="37"/>
        <v>#N/A</v>
      </c>
      <c r="E2430" s="27" t="e">
        <f>VLOOKUP(O2430,'user list'!A:B,2,0)</f>
        <v>#N/A</v>
      </c>
    </row>
    <row r="2431" spans="2:5" ht="14.4">
      <c r="B2431" s="27" t="e">
        <f>VLOOKUP(I2431,raw_OCM!B:C,2,0)</f>
        <v>#N/A</v>
      </c>
      <c r="D2431" t="e">
        <f t="shared" si="37"/>
        <v>#N/A</v>
      </c>
      <c r="E2431" s="27" t="e">
        <f>VLOOKUP(O2431,'user list'!A:B,2,0)</f>
        <v>#N/A</v>
      </c>
    </row>
    <row r="2432" spans="2:5" ht="14.4">
      <c r="B2432" s="27" t="e">
        <f>VLOOKUP(I2432,raw_OCM!B:C,2,0)</f>
        <v>#N/A</v>
      </c>
      <c r="D2432" t="e">
        <f t="shared" si="37"/>
        <v>#N/A</v>
      </c>
      <c r="E2432" s="27" t="e">
        <f>VLOOKUP(O2432,'user list'!A:B,2,0)</f>
        <v>#N/A</v>
      </c>
    </row>
    <row r="2433" spans="2:5" ht="14.4">
      <c r="B2433" s="27" t="e">
        <f>VLOOKUP(I2433,raw_OCM!B:C,2,0)</f>
        <v>#N/A</v>
      </c>
      <c r="D2433" t="e">
        <f t="shared" si="37"/>
        <v>#N/A</v>
      </c>
      <c r="E2433" s="27" t="e">
        <f>VLOOKUP(O2433,'user list'!A:B,2,0)</f>
        <v>#N/A</v>
      </c>
    </row>
    <row r="2434" spans="2:5" ht="14.4">
      <c r="B2434" s="27" t="e">
        <f>VLOOKUP(I2434,raw_OCM!B:C,2,0)</f>
        <v>#N/A</v>
      </c>
      <c r="D2434" t="e">
        <f t="shared" si="37"/>
        <v>#N/A</v>
      </c>
      <c r="E2434" s="27" t="e">
        <f>VLOOKUP(O2434,'user list'!A:B,2,0)</f>
        <v>#N/A</v>
      </c>
    </row>
    <row r="2435" spans="2:5" ht="14.4">
      <c r="B2435" s="27" t="e">
        <f>VLOOKUP(I2435,raw_OCM!B:C,2,0)</f>
        <v>#N/A</v>
      </c>
      <c r="D2435" t="e">
        <f t="shared" si="37"/>
        <v>#N/A</v>
      </c>
      <c r="E2435" s="27" t="e">
        <f>VLOOKUP(O2435,'user list'!A:B,2,0)</f>
        <v>#N/A</v>
      </c>
    </row>
    <row r="2436" spans="2:5" ht="14.4">
      <c r="B2436" s="27" t="e">
        <f>VLOOKUP(I2436,raw_OCM!B:C,2,0)</f>
        <v>#N/A</v>
      </c>
      <c r="D2436" t="e">
        <f t="shared" si="37"/>
        <v>#N/A</v>
      </c>
      <c r="E2436" s="27" t="e">
        <f>VLOOKUP(O2436,'user list'!A:B,2,0)</f>
        <v>#N/A</v>
      </c>
    </row>
    <row r="2437" spans="2:5" ht="14.4">
      <c r="B2437" s="27" t="e">
        <f>VLOOKUP(I2437,raw_OCM!B:C,2,0)</f>
        <v>#N/A</v>
      </c>
      <c r="D2437" t="e">
        <f t="shared" si="37"/>
        <v>#N/A</v>
      </c>
      <c r="E2437" s="27" t="e">
        <f>VLOOKUP(O2437,'user list'!A:B,2,0)</f>
        <v>#N/A</v>
      </c>
    </row>
    <row r="2438" spans="2:5" ht="14.4">
      <c r="B2438" s="27" t="e">
        <f>VLOOKUP(I2438,raw_OCM!B:C,2,0)</f>
        <v>#N/A</v>
      </c>
      <c r="D2438" t="e">
        <f t="shared" si="37"/>
        <v>#N/A</v>
      </c>
      <c r="E2438" s="27" t="e">
        <f>VLOOKUP(O2438,'user list'!A:B,2,0)</f>
        <v>#N/A</v>
      </c>
    </row>
    <row r="2439" spans="2:5" ht="14.4">
      <c r="B2439" s="27" t="e">
        <f>VLOOKUP(I2439,raw_OCM!B:C,2,0)</f>
        <v>#N/A</v>
      </c>
      <c r="D2439" t="e">
        <f t="shared" si="37"/>
        <v>#N/A</v>
      </c>
      <c r="E2439" s="27" t="e">
        <f>VLOOKUP(O2439,'user list'!A:B,2,0)</f>
        <v>#N/A</v>
      </c>
    </row>
    <row r="2440" spans="2:5" ht="14.4">
      <c r="B2440" s="27" t="e">
        <f>VLOOKUP(I2440,raw_OCM!B:C,2,0)</f>
        <v>#N/A</v>
      </c>
      <c r="D2440" t="e">
        <f t="shared" si="37"/>
        <v>#N/A</v>
      </c>
      <c r="E2440" s="27" t="e">
        <f>VLOOKUP(O2440,'user list'!A:B,2,0)</f>
        <v>#N/A</v>
      </c>
    </row>
    <row r="2441" spans="2:5" ht="14.4">
      <c r="B2441" s="27" t="e">
        <f>VLOOKUP(I2441,raw_OCM!B:C,2,0)</f>
        <v>#N/A</v>
      </c>
      <c r="D2441" t="e">
        <f t="shared" si="37"/>
        <v>#N/A</v>
      </c>
      <c r="E2441" s="27" t="e">
        <f>VLOOKUP(O2441,'user list'!A:B,2,0)</f>
        <v>#N/A</v>
      </c>
    </row>
    <row r="2442" spans="2:5" ht="14.4">
      <c r="B2442" s="27" t="e">
        <f>VLOOKUP(I2442,raw_OCM!B:C,2,0)</f>
        <v>#N/A</v>
      </c>
      <c r="D2442" t="e">
        <f t="shared" si="37"/>
        <v>#N/A</v>
      </c>
      <c r="E2442" s="27" t="e">
        <f>VLOOKUP(O2442,'user list'!A:B,2,0)</f>
        <v>#N/A</v>
      </c>
    </row>
    <row r="2443" spans="2:5" ht="14.4">
      <c r="B2443" s="27" t="e">
        <f>VLOOKUP(I2443,raw_OCM!B:C,2,0)</f>
        <v>#N/A</v>
      </c>
      <c r="D2443" t="e">
        <f t="shared" si="37"/>
        <v>#N/A</v>
      </c>
      <c r="E2443" s="27" t="e">
        <f>VLOOKUP(O2443,'user list'!A:B,2,0)</f>
        <v>#N/A</v>
      </c>
    </row>
    <row r="2444" spans="2:5" ht="14.4">
      <c r="B2444" s="27" t="e">
        <f>VLOOKUP(I2444,raw_OCM!B:C,2,0)</f>
        <v>#N/A</v>
      </c>
      <c r="D2444" t="e">
        <f t="shared" ref="D2444:D2507" si="38">IF(E2444="X",1)</f>
        <v>#N/A</v>
      </c>
      <c r="E2444" s="27" t="e">
        <f>VLOOKUP(O2444,'user list'!A:B,2,0)</f>
        <v>#N/A</v>
      </c>
    </row>
    <row r="2445" spans="2:5" ht="14.4">
      <c r="B2445" s="27" t="e">
        <f>VLOOKUP(I2445,raw_OCM!B:C,2,0)</f>
        <v>#N/A</v>
      </c>
      <c r="D2445" t="e">
        <f t="shared" si="38"/>
        <v>#N/A</v>
      </c>
      <c r="E2445" s="27" t="e">
        <f>VLOOKUP(O2445,'user list'!A:B,2,0)</f>
        <v>#N/A</v>
      </c>
    </row>
    <row r="2446" spans="2:5" ht="14.4">
      <c r="B2446" s="27" t="e">
        <f>VLOOKUP(I2446,raw_OCM!B:C,2,0)</f>
        <v>#N/A</v>
      </c>
      <c r="D2446" t="e">
        <f t="shared" si="38"/>
        <v>#N/A</v>
      </c>
      <c r="E2446" s="27" t="e">
        <f>VLOOKUP(O2446,'user list'!A:B,2,0)</f>
        <v>#N/A</v>
      </c>
    </row>
    <row r="2447" spans="2:5" ht="14.4">
      <c r="B2447" s="27" t="e">
        <f>VLOOKUP(I2447,raw_OCM!B:C,2,0)</f>
        <v>#N/A</v>
      </c>
      <c r="D2447" t="e">
        <f t="shared" si="38"/>
        <v>#N/A</v>
      </c>
      <c r="E2447" s="27" t="e">
        <f>VLOOKUP(O2447,'user list'!A:B,2,0)</f>
        <v>#N/A</v>
      </c>
    </row>
    <row r="2448" spans="2:5" ht="14.4">
      <c r="B2448" s="27" t="e">
        <f>VLOOKUP(I2448,raw_OCM!B:C,2,0)</f>
        <v>#N/A</v>
      </c>
      <c r="D2448" t="e">
        <f t="shared" si="38"/>
        <v>#N/A</v>
      </c>
      <c r="E2448" s="27" t="e">
        <f>VLOOKUP(O2448,'user list'!A:B,2,0)</f>
        <v>#N/A</v>
      </c>
    </row>
    <row r="2449" spans="2:5" ht="14.4">
      <c r="B2449" s="27" t="e">
        <f>VLOOKUP(I2449,raw_OCM!B:C,2,0)</f>
        <v>#N/A</v>
      </c>
      <c r="D2449" t="e">
        <f t="shared" si="38"/>
        <v>#N/A</v>
      </c>
      <c r="E2449" s="27" t="e">
        <f>VLOOKUP(O2449,'user list'!A:B,2,0)</f>
        <v>#N/A</v>
      </c>
    </row>
    <row r="2450" spans="2:5" ht="14.4">
      <c r="B2450" s="27" t="e">
        <f>VLOOKUP(I2450,raw_OCM!B:C,2,0)</f>
        <v>#N/A</v>
      </c>
      <c r="D2450" t="e">
        <f t="shared" si="38"/>
        <v>#N/A</v>
      </c>
      <c r="E2450" s="27" t="e">
        <f>VLOOKUP(O2450,'user list'!A:B,2,0)</f>
        <v>#N/A</v>
      </c>
    </row>
    <row r="2451" spans="2:5" ht="14.4">
      <c r="B2451" s="27" t="e">
        <f>VLOOKUP(I2451,raw_OCM!B:C,2,0)</f>
        <v>#N/A</v>
      </c>
      <c r="D2451" t="e">
        <f t="shared" si="38"/>
        <v>#N/A</v>
      </c>
      <c r="E2451" s="27" t="e">
        <f>VLOOKUP(O2451,'user list'!A:B,2,0)</f>
        <v>#N/A</v>
      </c>
    </row>
    <row r="2452" spans="2:5" ht="14.4">
      <c r="B2452" s="27" t="e">
        <f>VLOOKUP(I2452,raw_OCM!B:C,2,0)</f>
        <v>#N/A</v>
      </c>
      <c r="D2452" t="e">
        <f t="shared" si="38"/>
        <v>#N/A</v>
      </c>
      <c r="E2452" s="27" t="e">
        <f>VLOOKUP(O2452,'user list'!A:B,2,0)</f>
        <v>#N/A</v>
      </c>
    </row>
    <row r="2453" spans="2:5" ht="14.4">
      <c r="B2453" s="27" t="e">
        <f>VLOOKUP(I2453,raw_OCM!B:C,2,0)</f>
        <v>#N/A</v>
      </c>
      <c r="D2453" t="e">
        <f t="shared" si="38"/>
        <v>#N/A</v>
      </c>
      <c r="E2453" s="27" t="e">
        <f>VLOOKUP(O2453,'user list'!A:B,2,0)</f>
        <v>#N/A</v>
      </c>
    </row>
    <row r="2454" spans="2:5" ht="14.4">
      <c r="B2454" s="27" t="e">
        <f>VLOOKUP(I2454,raw_OCM!B:C,2,0)</f>
        <v>#N/A</v>
      </c>
      <c r="D2454" t="e">
        <f t="shared" si="38"/>
        <v>#N/A</v>
      </c>
      <c r="E2454" s="27" t="e">
        <f>VLOOKUP(O2454,'user list'!A:B,2,0)</f>
        <v>#N/A</v>
      </c>
    </row>
    <row r="2455" spans="2:5" ht="14.4">
      <c r="B2455" s="27" t="e">
        <f>VLOOKUP(I2455,raw_OCM!B:C,2,0)</f>
        <v>#N/A</v>
      </c>
      <c r="D2455" t="e">
        <f t="shared" si="38"/>
        <v>#N/A</v>
      </c>
      <c r="E2455" s="27" t="e">
        <f>VLOOKUP(O2455,'user list'!A:B,2,0)</f>
        <v>#N/A</v>
      </c>
    </row>
    <row r="2456" spans="2:5" ht="14.4">
      <c r="B2456" s="27" t="e">
        <f>VLOOKUP(I2456,raw_OCM!B:C,2,0)</f>
        <v>#N/A</v>
      </c>
      <c r="D2456" t="e">
        <f t="shared" si="38"/>
        <v>#N/A</v>
      </c>
      <c r="E2456" s="27" t="e">
        <f>VLOOKUP(O2456,'user list'!A:B,2,0)</f>
        <v>#N/A</v>
      </c>
    </row>
    <row r="2457" spans="2:5" ht="14.4">
      <c r="B2457" s="27" t="e">
        <f>VLOOKUP(I2457,raw_OCM!B:C,2,0)</f>
        <v>#N/A</v>
      </c>
      <c r="D2457" t="e">
        <f t="shared" si="38"/>
        <v>#N/A</v>
      </c>
      <c r="E2457" s="27" t="e">
        <f>VLOOKUP(O2457,'user list'!A:B,2,0)</f>
        <v>#N/A</v>
      </c>
    </row>
    <row r="2458" spans="2:5" ht="14.4">
      <c r="B2458" s="27" t="e">
        <f>VLOOKUP(I2458,raw_OCM!B:C,2,0)</f>
        <v>#N/A</v>
      </c>
      <c r="D2458" t="e">
        <f t="shared" si="38"/>
        <v>#N/A</v>
      </c>
      <c r="E2458" s="27" t="e">
        <f>VLOOKUP(O2458,'user list'!A:B,2,0)</f>
        <v>#N/A</v>
      </c>
    </row>
    <row r="2459" spans="2:5" ht="14.4">
      <c r="B2459" s="27" t="e">
        <f>VLOOKUP(I2459,raw_OCM!B:C,2,0)</f>
        <v>#N/A</v>
      </c>
      <c r="D2459" t="e">
        <f t="shared" si="38"/>
        <v>#N/A</v>
      </c>
      <c r="E2459" s="27" t="e">
        <f>VLOOKUP(O2459,'user list'!A:B,2,0)</f>
        <v>#N/A</v>
      </c>
    </row>
    <row r="2460" spans="2:5" ht="14.4">
      <c r="B2460" s="27" t="e">
        <f>VLOOKUP(I2460,raw_OCM!B:C,2,0)</f>
        <v>#N/A</v>
      </c>
      <c r="D2460" t="e">
        <f t="shared" si="38"/>
        <v>#N/A</v>
      </c>
      <c r="E2460" s="27" t="e">
        <f>VLOOKUP(O2460,'user list'!A:B,2,0)</f>
        <v>#N/A</v>
      </c>
    </row>
    <row r="2461" spans="2:5" ht="14.4">
      <c r="B2461" s="27" t="e">
        <f>VLOOKUP(I2461,raw_OCM!B:C,2,0)</f>
        <v>#N/A</v>
      </c>
      <c r="D2461" t="e">
        <f t="shared" si="38"/>
        <v>#N/A</v>
      </c>
      <c r="E2461" s="27" t="e">
        <f>VLOOKUP(O2461,'user list'!A:B,2,0)</f>
        <v>#N/A</v>
      </c>
    </row>
    <row r="2462" spans="2:5" ht="14.4">
      <c r="B2462" s="27" t="e">
        <f>VLOOKUP(I2462,raw_OCM!B:C,2,0)</f>
        <v>#N/A</v>
      </c>
      <c r="D2462" t="e">
        <f t="shared" si="38"/>
        <v>#N/A</v>
      </c>
      <c r="E2462" s="27" t="e">
        <f>VLOOKUP(O2462,'user list'!A:B,2,0)</f>
        <v>#N/A</v>
      </c>
    </row>
    <row r="2463" spans="2:5" ht="14.4">
      <c r="B2463" s="27" t="e">
        <f>VLOOKUP(I2463,raw_OCM!B:C,2,0)</f>
        <v>#N/A</v>
      </c>
      <c r="D2463" t="e">
        <f t="shared" si="38"/>
        <v>#N/A</v>
      </c>
      <c r="E2463" s="27" t="e">
        <f>VLOOKUP(O2463,'user list'!A:B,2,0)</f>
        <v>#N/A</v>
      </c>
    </row>
    <row r="2464" spans="2:5" ht="14.4">
      <c r="B2464" s="27" t="e">
        <f>VLOOKUP(I2464,raw_OCM!B:C,2,0)</f>
        <v>#N/A</v>
      </c>
      <c r="D2464" t="e">
        <f t="shared" si="38"/>
        <v>#N/A</v>
      </c>
      <c r="E2464" s="27" t="e">
        <f>VLOOKUP(O2464,'user list'!A:B,2,0)</f>
        <v>#N/A</v>
      </c>
    </row>
    <row r="2465" spans="2:5" ht="14.4">
      <c r="B2465" s="27" t="e">
        <f>VLOOKUP(I2465,raw_OCM!B:C,2,0)</f>
        <v>#N/A</v>
      </c>
      <c r="D2465" t="e">
        <f t="shared" si="38"/>
        <v>#N/A</v>
      </c>
      <c r="E2465" s="27" t="e">
        <f>VLOOKUP(O2465,'user list'!A:B,2,0)</f>
        <v>#N/A</v>
      </c>
    </row>
    <row r="2466" spans="2:5" ht="14.4">
      <c r="B2466" s="27" t="e">
        <f>VLOOKUP(I2466,raw_OCM!B:C,2,0)</f>
        <v>#N/A</v>
      </c>
      <c r="D2466" t="e">
        <f t="shared" si="38"/>
        <v>#N/A</v>
      </c>
      <c r="E2466" s="27" t="e">
        <f>VLOOKUP(O2466,'user list'!A:B,2,0)</f>
        <v>#N/A</v>
      </c>
    </row>
    <row r="2467" spans="2:5" ht="14.4">
      <c r="B2467" s="27" t="e">
        <f>VLOOKUP(I2467,raw_OCM!B:C,2,0)</f>
        <v>#N/A</v>
      </c>
      <c r="D2467" t="e">
        <f t="shared" si="38"/>
        <v>#N/A</v>
      </c>
      <c r="E2467" s="27" t="e">
        <f>VLOOKUP(O2467,'user list'!A:B,2,0)</f>
        <v>#N/A</v>
      </c>
    </row>
    <row r="2468" spans="2:5" ht="14.4">
      <c r="B2468" s="27" t="e">
        <f>VLOOKUP(I2468,raw_OCM!B:C,2,0)</f>
        <v>#N/A</v>
      </c>
      <c r="D2468" t="e">
        <f t="shared" si="38"/>
        <v>#N/A</v>
      </c>
      <c r="E2468" s="27" t="e">
        <f>VLOOKUP(O2468,'user list'!A:B,2,0)</f>
        <v>#N/A</v>
      </c>
    </row>
    <row r="2469" spans="2:5" ht="14.4">
      <c r="B2469" s="27" t="e">
        <f>VLOOKUP(I2469,raw_OCM!B:C,2,0)</f>
        <v>#N/A</v>
      </c>
      <c r="D2469" t="e">
        <f t="shared" si="38"/>
        <v>#N/A</v>
      </c>
      <c r="E2469" s="27" t="e">
        <f>VLOOKUP(O2469,'user list'!A:B,2,0)</f>
        <v>#N/A</v>
      </c>
    </row>
    <row r="2470" spans="2:5" ht="14.4">
      <c r="B2470" s="27" t="e">
        <f>VLOOKUP(I2470,raw_OCM!B:C,2,0)</f>
        <v>#N/A</v>
      </c>
      <c r="D2470" t="e">
        <f t="shared" si="38"/>
        <v>#N/A</v>
      </c>
      <c r="E2470" s="27" t="e">
        <f>VLOOKUP(O2470,'user list'!A:B,2,0)</f>
        <v>#N/A</v>
      </c>
    </row>
    <row r="2471" spans="2:5" ht="14.4">
      <c r="B2471" s="27" t="e">
        <f>VLOOKUP(I2471,raw_OCM!B:C,2,0)</f>
        <v>#N/A</v>
      </c>
      <c r="D2471" t="e">
        <f t="shared" si="38"/>
        <v>#N/A</v>
      </c>
      <c r="E2471" s="27" t="e">
        <f>VLOOKUP(O2471,'user list'!A:B,2,0)</f>
        <v>#N/A</v>
      </c>
    </row>
    <row r="2472" spans="2:5" ht="14.4">
      <c r="B2472" s="27" t="e">
        <f>VLOOKUP(I2472,raw_OCM!B:C,2,0)</f>
        <v>#N/A</v>
      </c>
      <c r="D2472" t="e">
        <f t="shared" si="38"/>
        <v>#N/A</v>
      </c>
      <c r="E2472" s="27" t="e">
        <f>VLOOKUP(O2472,'user list'!A:B,2,0)</f>
        <v>#N/A</v>
      </c>
    </row>
    <row r="2473" spans="2:5" ht="14.4">
      <c r="B2473" s="27" t="e">
        <f>VLOOKUP(I2473,raw_OCM!B:C,2,0)</f>
        <v>#N/A</v>
      </c>
      <c r="D2473" t="e">
        <f t="shared" si="38"/>
        <v>#N/A</v>
      </c>
      <c r="E2473" s="27" t="e">
        <f>VLOOKUP(O2473,'user list'!A:B,2,0)</f>
        <v>#N/A</v>
      </c>
    </row>
    <row r="2474" spans="2:5" ht="14.4">
      <c r="B2474" s="27" t="e">
        <f>VLOOKUP(I2474,raw_OCM!B:C,2,0)</f>
        <v>#N/A</v>
      </c>
      <c r="D2474" t="e">
        <f t="shared" si="38"/>
        <v>#N/A</v>
      </c>
      <c r="E2474" s="27" t="e">
        <f>VLOOKUP(O2474,'user list'!A:B,2,0)</f>
        <v>#N/A</v>
      </c>
    </row>
    <row r="2475" spans="2:5" ht="14.4">
      <c r="B2475" s="27" t="e">
        <f>VLOOKUP(I2475,raw_OCM!B:C,2,0)</f>
        <v>#N/A</v>
      </c>
      <c r="D2475" t="e">
        <f t="shared" si="38"/>
        <v>#N/A</v>
      </c>
      <c r="E2475" s="27" t="e">
        <f>VLOOKUP(O2475,'user list'!A:B,2,0)</f>
        <v>#N/A</v>
      </c>
    </row>
    <row r="2476" spans="2:5" ht="14.4">
      <c r="B2476" s="27" t="e">
        <f>VLOOKUP(I2476,raw_OCM!B:C,2,0)</f>
        <v>#N/A</v>
      </c>
      <c r="D2476" t="e">
        <f t="shared" si="38"/>
        <v>#N/A</v>
      </c>
      <c r="E2476" s="27" t="e">
        <f>VLOOKUP(O2476,'user list'!A:B,2,0)</f>
        <v>#N/A</v>
      </c>
    </row>
    <row r="2477" spans="2:5" ht="14.4">
      <c r="B2477" s="27" t="e">
        <f>VLOOKUP(I2477,raw_OCM!B:C,2,0)</f>
        <v>#N/A</v>
      </c>
      <c r="D2477" t="e">
        <f t="shared" si="38"/>
        <v>#N/A</v>
      </c>
      <c r="E2477" s="27" t="e">
        <f>VLOOKUP(O2477,'user list'!A:B,2,0)</f>
        <v>#N/A</v>
      </c>
    </row>
    <row r="2478" spans="2:5" ht="14.4">
      <c r="B2478" s="27" t="e">
        <f>VLOOKUP(I2478,raw_OCM!B:C,2,0)</f>
        <v>#N/A</v>
      </c>
      <c r="D2478" t="e">
        <f t="shared" si="38"/>
        <v>#N/A</v>
      </c>
      <c r="E2478" s="27" t="e">
        <f>VLOOKUP(O2478,'user list'!A:B,2,0)</f>
        <v>#N/A</v>
      </c>
    </row>
    <row r="2479" spans="2:5" ht="14.4">
      <c r="B2479" s="27" t="e">
        <f>VLOOKUP(I2479,raw_OCM!B:C,2,0)</f>
        <v>#N/A</v>
      </c>
      <c r="D2479" t="e">
        <f t="shared" si="38"/>
        <v>#N/A</v>
      </c>
      <c r="E2479" s="27" t="e">
        <f>VLOOKUP(O2479,'user list'!A:B,2,0)</f>
        <v>#N/A</v>
      </c>
    </row>
    <row r="2480" spans="2:5" ht="14.4">
      <c r="B2480" s="27" t="e">
        <f>VLOOKUP(I2480,raw_OCM!B:C,2,0)</f>
        <v>#N/A</v>
      </c>
      <c r="D2480" t="e">
        <f t="shared" si="38"/>
        <v>#N/A</v>
      </c>
      <c r="E2480" s="27" t="e">
        <f>VLOOKUP(O2480,'user list'!A:B,2,0)</f>
        <v>#N/A</v>
      </c>
    </row>
    <row r="2481" spans="2:5" ht="14.4">
      <c r="B2481" s="27" t="e">
        <f>VLOOKUP(I2481,raw_OCM!B:C,2,0)</f>
        <v>#N/A</v>
      </c>
      <c r="D2481" t="e">
        <f t="shared" si="38"/>
        <v>#N/A</v>
      </c>
      <c r="E2481" s="27" t="e">
        <f>VLOOKUP(O2481,'user list'!A:B,2,0)</f>
        <v>#N/A</v>
      </c>
    </row>
    <row r="2482" spans="2:5" ht="14.4">
      <c r="B2482" s="27" t="e">
        <f>VLOOKUP(I2482,raw_OCM!B:C,2,0)</f>
        <v>#N/A</v>
      </c>
      <c r="D2482" t="e">
        <f t="shared" si="38"/>
        <v>#N/A</v>
      </c>
      <c r="E2482" s="27" t="e">
        <f>VLOOKUP(O2482,'user list'!A:B,2,0)</f>
        <v>#N/A</v>
      </c>
    </row>
    <row r="2483" spans="2:5" ht="14.4">
      <c r="B2483" s="27" t="e">
        <f>VLOOKUP(I2483,raw_OCM!B:C,2,0)</f>
        <v>#N/A</v>
      </c>
      <c r="D2483" t="e">
        <f t="shared" si="38"/>
        <v>#N/A</v>
      </c>
      <c r="E2483" s="27" t="e">
        <f>VLOOKUP(O2483,'user list'!A:B,2,0)</f>
        <v>#N/A</v>
      </c>
    </row>
    <row r="2484" spans="2:5" ht="14.4">
      <c r="B2484" s="27" t="e">
        <f>VLOOKUP(I2484,raw_OCM!B:C,2,0)</f>
        <v>#N/A</v>
      </c>
      <c r="D2484" t="e">
        <f t="shared" si="38"/>
        <v>#N/A</v>
      </c>
      <c r="E2484" s="27" t="e">
        <f>VLOOKUP(O2484,'user list'!A:B,2,0)</f>
        <v>#N/A</v>
      </c>
    </row>
    <row r="2485" spans="2:5" ht="14.4">
      <c r="B2485" s="27" t="e">
        <f>VLOOKUP(I2485,raw_OCM!B:C,2,0)</f>
        <v>#N/A</v>
      </c>
      <c r="D2485" t="e">
        <f t="shared" si="38"/>
        <v>#N/A</v>
      </c>
      <c r="E2485" s="27" t="e">
        <f>VLOOKUP(O2485,'user list'!A:B,2,0)</f>
        <v>#N/A</v>
      </c>
    </row>
    <row r="2486" spans="2:5" ht="14.4">
      <c r="B2486" s="27" t="e">
        <f>VLOOKUP(I2486,raw_OCM!B:C,2,0)</f>
        <v>#N/A</v>
      </c>
      <c r="D2486" t="e">
        <f t="shared" si="38"/>
        <v>#N/A</v>
      </c>
      <c r="E2486" s="27" t="e">
        <f>VLOOKUP(O2486,'user list'!A:B,2,0)</f>
        <v>#N/A</v>
      </c>
    </row>
    <row r="2487" spans="2:5" ht="14.4">
      <c r="B2487" s="27" t="e">
        <f>VLOOKUP(I2487,raw_OCM!B:C,2,0)</f>
        <v>#N/A</v>
      </c>
      <c r="D2487" t="e">
        <f t="shared" si="38"/>
        <v>#N/A</v>
      </c>
      <c r="E2487" s="27" t="e">
        <f>VLOOKUP(O2487,'user list'!A:B,2,0)</f>
        <v>#N/A</v>
      </c>
    </row>
    <row r="2488" spans="2:5" ht="14.4">
      <c r="B2488" s="27" t="e">
        <f>VLOOKUP(I2488,raw_OCM!B:C,2,0)</f>
        <v>#N/A</v>
      </c>
      <c r="D2488" t="e">
        <f t="shared" si="38"/>
        <v>#N/A</v>
      </c>
      <c r="E2488" s="27" t="e">
        <f>VLOOKUP(O2488,'user list'!A:B,2,0)</f>
        <v>#N/A</v>
      </c>
    </row>
    <row r="2489" spans="2:5" ht="14.4">
      <c r="B2489" s="27" t="e">
        <f>VLOOKUP(I2489,raw_OCM!B:C,2,0)</f>
        <v>#N/A</v>
      </c>
      <c r="D2489" t="e">
        <f t="shared" si="38"/>
        <v>#N/A</v>
      </c>
      <c r="E2489" s="27" t="e">
        <f>VLOOKUP(O2489,'user list'!A:B,2,0)</f>
        <v>#N/A</v>
      </c>
    </row>
    <row r="2490" spans="2:5" ht="14.4">
      <c r="B2490" s="27" t="e">
        <f>VLOOKUP(I2490,raw_OCM!B:C,2,0)</f>
        <v>#N/A</v>
      </c>
      <c r="D2490" t="e">
        <f t="shared" si="38"/>
        <v>#N/A</v>
      </c>
      <c r="E2490" s="27" t="e">
        <f>VLOOKUP(O2490,'user list'!A:B,2,0)</f>
        <v>#N/A</v>
      </c>
    </row>
    <row r="2491" spans="2:5" ht="14.4">
      <c r="B2491" s="27" t="e">
        <f>VLOOKUP(I2491,raw_OCM!B:C,2,0)</f>
        <v>#N/A</v>
      </c>
      <c r="D2491" t="e">
        <f t="shared" si="38"/>
        <v>#N/A</v>
      </c>
      <c r="E2491" s="27" t="e">
        <f>VLOOKUP(O2491,'user list'!A:B,2,0)</f>
        <v>#N/A</v>
      </c>
    </row>
    <row r="2492" spans="2:5" ht="14.4">
      <c r="B2492" s="27" t="e">
        <f>VLOOKUP(I2492,raw_OCM!B:C,2,0)</f>
        <v>#N/A</v>
      </c>
      <c r="D2492" t="e">
        <f t="shared" si="38"/>
        <v>#N/A</v>
      </c>
      <c r="E2492" s="27" t="e">
        <f>VLOOKUP(O2492,'user list'!A:B,2,0)</f>
        <v>#N/A</v>
      </c>
    </row>
    <row r="2493" spans="2:5" ht="14.4">
      <c r="B2493" s="27" t="e">
        <f>VLOOKUP(I2493,raw_OCM!B:C,2,0)</f>
        <v>#N/A</v>
      </c>
      <c r="D2493" t="e">
        <f t="shared" si="38"/>
        <v>#N/A</v>
      </c>
      <c r="E2493" s="27" t="e">
        <f>VLOOKUP(O2493,'user list'!A:B,2,0)</f>
        <v>#N/A</v>
      </c>
    </row>
    <row r="2494" spans="2:5" ht="14.4">
      <c r="B2494" s="27" t="e">
        <f>VLOOKUP(I2494,raw_OCM!B:C,2,0)</f>
        <v>#N/A</v>
      </c>
      <c r="D2494" t="e">
        <f t="shared" si="38"/>
        <v>#N/A</v>
      </c>
      <c r="E2494" s="27" t="e">
        <f>VLOOKUP(O2494,'user list'!A:B,2,0)</f>
        <v>#N/A</v>
      </c>
    </row>
    <row r="2495" spans="2:5" ht="14.4">
      <c r="B2495" s="27" t="e">
        <f>VLOOKUP(I2495,raw_OCM!B:C,2,0)</f>
        <v>#N/A</v>
      </c>
      <c r="D2495" t="e">
        <f t="shared" si="38"/>
        <v>#N/A</v>
      </c>
      <c r="E2495" s="27" t="e">
        <f>VLOOKUP(O2495,'user list'!A:B,2,0)</f>
        <v>#N/A</v>
      </c>
    </row>
    <row r="2496" spans="2:5" ht="14.4">
      <c r="B2496" s="27" t="e">
        <f>VLOOKUP(I2496,raw_OCM!B:C,2,0)</f>
        <v>#N/A</v>
      </c>
      <c r="D2496" t="e">
        <f t="shared" si="38"/>
        <v>#N/A</v>
      </c>
      <c r="E2496" s="27" t="e">
        <f>VLOOKUP(O2496,'user list'!A:B,2,0)</f>
        <v>#N/A</v>
      </c>
    </row>
    <row r="2497" spans="2:5" ht="14.4">
      <c r="B2497" s="27" t="e">
        <f>VLOOKUP(I2497,raw_OCM!B:C,2,0)</f>
        <v>#N/A</v>
      </c>
      <c r="D2497" t="e">
        <f t="shared" si="38"/>
        <v>#N/A</v>
      </c>
      <c r="E2497" s="27" t="e">
        <f>VLOOKUP(O2497,'user list'!A:B,2,0)</f>
        <v>#N/A</v>
      </c>
    </row>
    <row r="2498" spans="2:5" ht="14.4">
      <c r="B2498" s="27" t="e">
        <f>VLOOKUP(I2498,raw_OCM!B:C,2,0)</f>
        <v>#N/A</v>
      </c>
      <c r="D2498" t="e">
        <f t="shared" si="38"/>
        <v>#N/A</v>
      </c>
      <c r="E2498" s="27" t="e">
        <f>VLOOKUP(O2498,'user list'!A:B,2,0)</f>
        <v>#N/A</v>
      </c>
    </row>
    <row r="2499" spans="2:5" ht="14.4">
      <c r="B2499" s="27" t="e">
        <f>VLOOKUP(I2499,raw_OCM!B:C,2,0)</f>
        <v>#N/A</v>
      </c>
      <c r="D2499" t="e">
        <f t="shared" si="38"/>
        <v>#N/A</v>
      </c>
      <c r="E2499" s="27" t="e">
        <f>VLOOKUP(O2499,'user list'!A:B,2,0)</f>
        <v>#N/A</v>
      </c>
    </row>
    <row r="2500" spans="2:5" ht="14.4">
      <c r="B2500" s="27" t="e">
        <f>VLOOKUP(I2500,raw_OCM!B:C,2,0)</f>
        <v>#N/A</v>
      </c>
      <c r="D2500" t="e">
        <f t="shared" si="38"/>
        <v>#N/A</v>
      </c>
      <c r="E2500" s="27" t="e">
        <f>VLOOKUP(O2500,'user list'!A:B,2,0)</f>
        <v>#N/A</v>
      </c>
    </row>
    <row r="2501" spans="2:5" ht="14.4">
      <c r="B2501" s="27" t="e">
        <f>VLOOKUP(I2501,raw_OCM!B:C,2,0)</f>
        <v>#N/A</v>
      </c>
      <c r="D2501" t="e">
        <f t="shared" si="38"/>
        <v>#N/A</v>
      </c>
      <c r="E2501" s="27" t="e">
        <f>VLOOKUP(O2501,'user list'!A:B,2,0)</f>
        <v>#N/A</v>
      </c>
    </row>
    <row r="2502" spans="2:5" ht="14.4">
      <c r="B2502" s="27" t="e">
        <f>VLOOKUP(I2502,raw_OCM!B:C,2,0)</f>
        <v>#N/A</v>
      </c>
      <c r="D2502" t="e">
        <f t="shared" si="38"/>
        <v>#N/A</v>
      </c>
      <c r="E2502" s="27" t="e">
        <f>VLOOKUP(O2502,'user list'!A:B,2,0)</f>
        <v>#N/A</v>
      </c>
    </row>
    <row r="2503" spans="2:5" ht="14.4">
      <c r="B2503" s="27" t="e">
        <f>VLOOKUP(I2503,raw_OCM!B:C,2,0)</f>
        <v>#N/A</v>
      </c>
      <c r="D2503" t="e">
        <f t="shared" si="38"/>
        <v>#N/A</v>
      </c>
      <c r="E2503" s="27" t="e">
        <f>VLOOKUP(O2503,'user list'!A:B,2,0)</f>
        <v>#N/A</v>
      </c>
    </row>
    <row r="2504" spans="2:5" ht="14.4">
      <c r="B2504" s="27" t="e">
        <f>VLOOKUP(I2504,raw_OCM!B:C,2,0)</f>
        <v>#N/A</v>
      </c>
      <c r="D2504" t="e">
        <f t="shared" si="38"/>
        <v>#N/A</v>
      </c>
      <c r="E2504" s="27" t="e">
        <f>VLOOKUP(O2504,'user list'!A:B,2,0)</f>
        <v>#N/A</v>
      </c>
    </row>
    <row r="2505" spans="2:5" ht="14.4">
      <c r="B2505" s="27" t="e">
        <f>VLOOKUP(I2505,raw_OCM!B:C,2,0)</f>
        <v>#N/A</v>
      </c>
      <c r="D2505" t="e">
        <f t="shared" si="38"/>
        <v>#N/A</v>
      </c>
      <c r="E2505" s="27" t="e">
        <f>VLOOKUP(O2505,'user list'!A:B,2,0)</f>
        <v>#N/A</v>
      </c>
    </row>
    <row r="2506" spans="2:5" ht="14.4">
      <c r="B2506" s="27" t="e">
        <f>VLOOKUP(I2506,raw_OCM!B:C,2,0)</f>
        <v>#N/A</v>
      </c>
      <c r="D2506" t="e">
        <f t="shared" si="38"/>
        <v>#N/A</v>
      </c>
      <c r="E2506" s="27" t="e">
        <f>VLOOKUP(O2506,'user list'!A:B,2,0)</f>
        <v>#N/A</v>
      </c>
    </row>
    <row r="2507" spans="2:5" ht="14.4">
      <c r="B2507" s="27" t="e">
        <f>VLOOKUP(I2507,raw_OCM!B:C,2,0)</f>
        <v>#N/A</v>
      </c>
      <c r="D2507" t="e">
        <f t="shared" si="38"/>
        <v>#N/A</v>
      </c>
      <c r="E2507" s="27" t="e">
        <f>VLOOKUP(O2507,'user list'!A:B,2,0)</f>
        <v>#N/A</v>
      </c>
    </row>
    <row r="2508" spans="2:5" ht="14.4">
      <c r="B2508" s="27" t="e">
        <f>VLOOKUP(I2508,raw_OCM!B:C,2,0)</f>
        <v>#N/A</v>
      </c>
      <c r="D2508" t="e">
        <f t="shared" ref="D2508:D2571" si="39">IF(E2508="X",1)</f>
        <v>#N/A</v>
      </c>
      <c r="E2508" s="27" t="e">
        <f>VLOOKUP(O2508,'user list'!A:B,2,0)</f>
        <v>#N/A</v>
      </c>
    </row>
    <row r="2509" spans="2:5" ht="14.4">
      <c r="B2509" s="27" t="e">
        <f>VLOOKUP(I2509,raw_OCM!B:C,2,0)</f>
        <v>#N/A</v>
      </c>
      <c r="D2509" t="e">
        <f t="shared" si="39"/>
        <v>#N/A</v>
      </c>
      <c r="E2509" s="27" t="e">
        <f>VLOOKUP(O2509,'user list'!A:B,2,0)</f>
        <v>#N/A</v>
      </c>
    </row>
    <row r="2510" spans="2:5" ht="14.4">
      <c r="B2510" s="27" t="e">
        <f>VLOOKUP(I2510,raw_OCM!B:C,2,0)</f>
        <v>#N/A</v>
      </c>
      <c r="D2510" t="e">
        <f t="shared" si="39"/>
        <v>#N/A</v>
      </c>
      <c r="E2510" s="27" t="e">
        <f>VLOOKUP(O2510,'user list'!A:B,2,0)</f>
        <v>#N/A</v>
      </c>
    </row>
    <row r="2511" spans="2:5" ht="14.4">
      <c r="B2511" s="27" t="e">
        <f>VLOOKUP(I2511,raw_OCM!B:C,2,0)</f>
        <v>#N/A</v>
      </c>
      <c r="D2511" t="e">
        <f t="shared" si="39"/>
        <v>#N/A</v>
      </c>
      <c r="E2511" s="27" t="e">
        <f>VLOOKUP(O2511,'user list'!A:B,2,0)</f>
        <v>#N/A</v>
      </c>
    </row>
    <row r="2512" spans="2:5" ht="14.4">
      <c r="B2512" s="27" t="e">
        <f>VLOOKUP(I2512,raw_OCM!B:C,2,0)</f>
        <v>#N/A</v>
      </c>
      <c r="D2512" t="e">
        <f t="shared" si="39"/>
        <v>#N/A</v>
      </c>
      <c r="E2512" s="27" t="e">
        <f>VLOOKUP(O2512,'user list'!A:B,2,0)</f>
        <v>#N/A</v>
      </c>
    </row>
    <row r="2513" spans="2:5" ht="14.4">
      <c r="B2513" s="27" t="e">
        <f>VLOOKUP(I2513,raw_OCM!B:C,2,0)</f>
        <v>#N/A</v>
      </c>
      <c r="D2513" t="e">
        <f t="shared" si="39"/>
        <v>#N/A</v>
      </c>
      <c r="E2513" s="27" t="e">
        <f>VLOOKUP(O2513,'user list'!A:B,2,0)</f>
        <v>#N/A</v>
      </c>
    </row>
    <row r="2514" spans="2:5" ht="14.4">
      <c r="B2514" s="27" t="e">
        <f>VLOOKUP(I2514,raw_OCM!B:C,2,0)</f>
        <v>#N/A</v>
      </c>
      <c r="D2514" t="e">
        <f t="shared" si="39"/>
        <v>#N/A</v>
      </c>
      <c r="E2514" s="27" t="e">
        <f>VLOOKUP(O2514,'user list'!A:B,2,0)</f>
        <v>#N/A</v>
      </c>
    </row>
    <row r="2515" spans="2:5" ht="14.4">
      <c r="B2515" s="27" t="e">
        <f>VLOOKUP(I2515,raw_OCM!B:C,2,0)</f>
        <v>#N/A</v>
      </c>
      <c r="D2515" t="e">
        <f t="shared" si="39"/>
        <v>#N/A</v>
      </c>
      <c r="E2515" s="27" t="e">
        <f>VLOOKUP(O2515,'user list'!A:B,2,0)</f>
        <v>#N/A</v>
      </c>
    </row>
    <row r="2516" spans="2:5" ht="14.4">
      <c r="B2516" s="27" t="e">
        <f>VLOOKUP(I2516,raw_OCM!B:C,2,0)</f>
        <v>#N/A</v>
      </c>
      <c r="D2516" t="e">
        <f t="shared" si="39"/>
        <v>#N/A</v>
      </c>
      <c r="E2516" s="27" t="e">
        <f>VLOOKUP(O2516,'user list'!A:B,2,0)</f>
        <v>#N/A</v>
      </c>
    </row>
    <row r="2517" spans="2:5" ht="14.4">
      <c r="B2517" s="27" t="e">
        <f>VLOOKUP(I2517,raw_OCM!B:C,2,0)</f>
        <v>#N/A</v>
      </c>
      <c r="D2517" t="e">
        <f t="shared" si="39"/>
        <v>#N/A</v>
      </c>
      <c r="E2517" s="27" t="e">
        <f>VLOOKUP(O2517,'user list'!A:B,2,0)</f>
        <v>#N/A</v>
      </c>
    </row>
    <row r="2518" spans="2:5" ht="14.4">
      <c r="B2518" s="27" t="e">
        <f>VLOOKUP(I2518,raw_OCM!B:C,2,0)</f>
        <v>#N/A</v>
      </c>
      <c r="D2518" t="e">
        <f t="shared" si="39"/>
        <v>#N/A</v>
      </c>
      <c r="E2518" s="27" t="e">
        <f>VLOOKUP(O2518,'user list'!A:B,2,0)</f>
        <v>#N/A</v>
      </c>
    </row>
    <row r="2519" spans="2:5" ht="14.4">
      <c r="B2519" s="27" t="e">
        <f>VLOOKUP(I2519,raw_OCM!B:C,2,0)</f>
        <v>#N/A</v>
      </c>
      <c r="D2519" t="e">
        <f t="shared" si="39"/>
        <v>#N/A</v>
      </c>
      <c r="E2519" s="27" t="e">
        <f>VLOOKUP(O2519,'user list'!A:B,2,0)</f>
        <v>#N/A</v>
      </c>
    </row>
    <row r="2520" spans="2:5" ht="14.4">
      <c r="B2520" s="27" t="e">
        <f>VLOOKUP(I2520,raw_OCM!B:C,2,0)</f>
        <v>#N/A</v>
      </c>
      <c r="D2520" t="e">
        <f t="shared" si="39"/>
        <v>#N/A</v>
      </c>
      <c r="E2520" s="27" t="e">
        <f>VLOOKUP(O2520,'user list'!A:B,2,0)</f>
        <v>#N/A</v>
      </c>
    </row>
    <row r="2521" spans="2:5" ht="14.4">
      <c r="B2521" s="27" t="e">
        <f>VLOOKUP(I2521,raw_OCM!B:C,2,0)</f>
        <v>#N/A</v>
      </c>
      <c r="D2521" t="e">
        <f t="shared" si="39"/>
        <v>#N/A</v>
      </c>
      <c r="E2521" s="27" t="e">
        <f>VLOOKUP(O2521,'user list'!A:B,2,0)</f>
        <v>#N/A</v>
      </c>
    </row>
    <row r="2522" spans="2:5" ht="14.4">
      <c r="B2522" s="27" t="e">
        <f>VLOOKUP(I2522,raw_OCM!B:C,2,0)</f>
        <v>#N/A</v>
      </c>
      <c r="D2522" t="e">
        <f t="shared" si="39"/>
        <v>#N/A</v>
      </c>
      <c r="E2522" s="27" t="e">
        <f>VLOOKUP(O2522,'user list'!A:B,2,0)</f>
        <v>#N/A</v>
      </c>
    </row>
    <row r="2523" spans="2:5" ht="14.4">
      <c r="B2523" s="27" t="e">
        <f>VLOOKUP(I2523,raw_OCM!B:C,2,0)</f>
        <v>#N/A</v>
      </c>
      <c r="D2523" t="e">
        <f t="shared" si="39"/>
        <v>#N/A</v>
      </c>
      <c r="E2523" s="27" t="e">
        <f>VLOOKUP(O2523,'user list'!A:B,2,0)</f>
        <v>#N/A</v>
      </c>
    </row>
    <row r="2524" spans="2:5" ht="14.4">
      <c r="B2524" s="27" t="e">
        <f>VLOOKUP(I2524,raw_OCM!B:C,2,0)</f>
        <v>#N/A</v>
      </c>
      <c r="D2524" t="e">
        <f t="shared" si="39"/>
        <v>#N/A</v>
      </c>
      <c r="E2524" s="27" t="e">
        <f>VLOOKUP(O2524,'user list'!A:B,2,0)</f>
        <v>#N/A</v>
      </c>
    </row>
    <row r="2525" spans="2:5" ht="14.4">
      <c r="B2525" s="27" t="e">
        <f>VLOOKUP(I2525,raw_OCM!B:C,2,0)</f>
        <v>#N/A</v>
      </c>
      <c r="D2525" t="e">
        <f t="shared" si="39"/>
        <v>#N/A</v>
      </c>
      <c r="E2525" s="27" t="e">
        <f>VLOOKUP(O2525,'user list'!A:B,2,0)</f>
        <v>#N/A</v>
      </c>
    </row>
    <row r="2526" spans="2:5" ht="14.4">
      <c r="B2526" s="27" t="e">
        <f>VLOOKUP(I2526,raw_OCM!B:C,2,0)</f>
        <v>#N/A</v>
      </c>
      <c r="D2526" t="e">
        <f t="shared" si="39"/>
        <v>#N/A</v>
      </c>
      <c r="E2526" s="27" t="e">
        <f>VLOOKUP(O2526,'user list'!A:B,2,0)</f>
        <v>#N/A</v>
      </c>
    </row>
    <row r="2527" spans="2:5" ht="14.4">
      <c r="B2527" s="27" t="e">
        <f>VLOOKUP(I2527,raw_OCM!B:C,2,0)</f>
        <v>#N/A</v>
      </c>
      <c r="D2527" t="e">
        <f t="shared" si="39"/>
        <v>#N/A</v>
      </c>
      <c r="E2527" s="27" t="e">
        <f>VLOOKUP(O2527,'user list'!A:B,2,0)</f>
        <v>#N/A</v>
      </c>
    </row>
    <row r="2528" spans="2:5" ht="14.4">
      <c r="B2528" s="27" t="e">
        <f>VLOOKUP(I2528,raw_OCM!B:C,2,0)</f>
        <v>#N/A</v>
      </c>
      <c r="D2528" t="e">
        <f t="shared" si="39"/>
        <v>#N/A</v>
      </c>
      <c r="E2528" s="27" t="e">
        <f>VLOOKUP(O2528,'user list'!A:B,2,0)</f>
        <v>#N/A</v>
      </c>
    </row>
    <row r="2529" spans="2:5" ht="14.4">
      <c r="B2529" s="27" t="e">
        <f>VLOOKUP(I2529,raw_OCM!B:C,2,0)</f>
        <v>#N/A</v>
      </c>
      <c r="D2529" t="e">
        <f t="shared" si="39"/>
        <v>#N/A</v>
      </c>
      <c r="E2529" s="27" t="e">
        <f>VLOOKUP(O2529,'user list'!A:B,2,0)</f>
        <v>#N/A</v>
      </c>
    </row>
    <row r="2530" spans="2:5" ht="14.4">
      <c r="B2530" s="27" t="e">
        <f>VLOOKUP(I2530,raw_OCM!B:C,2,0)</f>
        <v>#N/A</v>
      </c>
      <c r="D2530" t="e">
        <f t="shared" si="39"/>
        <v>#N/A</v>
      </c>
      <c r="E2530" s="27" t="e">
        <f>VLOOKUP(O2530,'user list'!A:B,2,0)</f>
        <v>#N/A</v>
      </c>
    </row>
    <row r="2531" spans="2:5" ht="14.4">
      <c r="B2531" s="27" t="e">
        <f>VLOOKUP(I2531,raw_OCM!B:C,2,0)</f>
        <v>#N/A</v>
      </c>
      <c r="D2531" t="e">
        <f t="shared" si="39"/>
        <v>#N/A</v>
      </c>
      <c r="E2531" s="27" t="e">
        <f>VLOOKUP(O2531,'user list'!A:B,2,0)</f>
        <v>#N/A</v>
      </c>
    </row>
    <row r="2532" spans="2:5" ht="14.4">
      <c r="B2532" s="27" t="e">
        <f>VLOOKUP(I2532,raw_OCM!B:C,2,0)</f>
        <v>#N/A</v>
      </c>
      <c r="D2532" t="e">
        <f t="shared" si="39"/>
        <v>#N/A</v>
      </c>
      <c r="E2532" s="27" t="e">
        <f>VLOOKUP(O2532,'user list'!A:B,2,0)</f>
        <v>#N/A</v>
      </c>
    </row>
    <row r="2533" spans="2:5" ht="14.4">
      <c r="B2533" s="27" t="e">
        <f>VLOOKUP(I2533,raw_OCM!B:C,2,0)</f>
        <v>#N/A</v>
      </c>
      <c r="D2533" t="e">
        <f t="shared" si="39"/>
        <v>#N/A</v>
      </c>
      <c r="E2533" s="27" t="e">
        <f>VLOOKUP(O2533,'user list'!A:B,2,0)</f>
        <v>#N/A</v>
      </c>
    </row>
    <row r="2534" spans="2:5" ht="14.4">
      <c r="B2534" s="27" t="e">
        <f>VLOOKUP(I2534,raw_OCM!B:C,2,0)</f>
        <v>#N/A</v>
      </c>
      <c r="D2534" t="e">
        <f t="shared" si="39"/>
        <v>#N/A</v>
      </c>
      <c r="E2534" s="27" t="e">
        <f>VLOOKUP(O2534,'user list'!A:B,2,0)</f>
        <v>#N/A</v>
      </c>
    </row>
    <row r="2535" spans="2:5" ht="14.4">
      <c r="B2535" s="27" t="e">
        <f>VLOOKUP(I2535,raw_OCM!B:C,2,0)</f>
        <v>#N/A</v>
      </c>
      <c r="D2535" t="e">
        <f t="shared" si="39"/>
        <v>#N/A</v>
      </c>
      <c r="E2535" s="27" t="e">
        <f>VLOOKUP(O2535,'user list'!A:B,2,0)</f>
        <v>#N/A</v>
      </c>
    </row>
    <row r="2536" spans="2:5" ht="14.4">
      <c r="B2536" s="27" t="e">
        <f>VLOOKUP(I2536,raw_OCM!B:C,2,0)</f>
        <v>#N/A</v>
      </c>
      <c r="D2536" t="e">
        <f t="shared" si="39"/>
        <v>#N/A</v>
      </c>
      <c r="E2536" s="27" t="e">
        <f>VLOOKUP(O2536,'user list'!A:B,2,0)</f>
        <v>#N/A</v>
      </c>
    </row>
    <row r="2537" spans="2:5" ht="14.4">
      <c r="B2537" s="27" t="e">
        <f>VLOOKUP(I2537,raw_OCM!B:C,2,0)</f>
        <v>#N/A</v>
      </c>
      <c r="D2537" t="e">
        <f t="shared" si="39"/>
        <v>#N/A</v>
      </c>
      <c r="E2537" s="27" t="e">
        <f>VLOOKUP(O2537,'user list'!A:B,2,0)</f>
        <v>#N/A</v>
      </c>
    </row>
    <row r="2538" spans="2:5" ht="14.4">
      <c r="B2538" s="27" t="e">
        <f>VLOOKUP(I2538,raw_OCM!B:C,2,0)</f>
        <v>#N/A</v>
      </c>
      <c r="D2538" t="e">
        <f t="shared" si="39"/>
        <v>#N/A</v>
      </c>
      <c r="E2538" s="27" t="e">
        <f>VLOOKUP(O2538,'user list'!A:B,2,0)</f>
        <v>#N/A</v>
      </c>
    </row>
    <row r="2539" spans="2:5" ht="14.4">
      <c r="B2539" s="27" t="e">
        <f>VLOOKUP(I2539,raw_OCM!B:C,2,0)</f>
        <v>#N/A</v>
      </c>
      <c r="D2539" t="e">
        <f t="shared" si="39"/>
        <v>#N/A</v>
      </c>
      <c r="E2539" s="27" t="e">
        <f>VLOOKUP(O2539,'user list'!A:B,2,0)</f>
        <v>#N/A</v>
      </c>
    </row>
    <row r="2540" spans="2:5" ht="14.4">
      <c r="B2540" s="27" t="e">
        <f>VLOOKUP(I2540,raw_OCM!B:C,2,0)</f>
        <v>#N/A</v>
      </c>
      <c r="D2540" t="e">
        <f t="shared" si="39"/>
        <v>#N/A</v>
      </c>
      <c r="E2540" s="27" t="e">
        <f>VLOOKUP(O2540,'user list'!A:B,2,0)</f>
        <v>#N/A</v>
      </c>
    </row>
    <row r="2541" spans="2:5" ht="14.4">
      <c r="B2541" s="27" t="e">
        <f>VLOOKUP(I2541,raw_OCM!B:C,2,0)</f>
        <v>#N/A</v>
      </c>
      <c r="D2541" t="e">
        <f t="shared" si="39"/>
        <v>#N/A</v>
      </c>
      <c r="E2541" s="27" t="e">
        <f>VLOOKUP(O2541,'user list'!A:B,2,0)</f>
        <v>#N/A</v>
      </c>
    </row>
    <row r="2542" spans="2:5" ht="14.4">
      <c r="B2542" s="27" t="e">
        <f>VLOOKUP(I2542,raw_OCM!B:C,2,0)</f>
        <v>#N/A</v>
      </c>
      <c r="D2542" t="e">
        <f t="shared" si="39"/>
        <v>#N/A</v>
      </c>
      <c r="E2542" s="27" t="e">
        <f>VLOOKUP(O2542,'user list'!A:B,2,0)</f>
        <v>#N/A</v>
      </c>
    </row>
    <row r="2543" spans="2:5" ht="14.4">
      <c r="B2543" s="27" t="e">
        <f>VLOOKUP(I2543,raw_OCM!B:C,2,0)</f>
        <v>#N/A</v>
      </c>
      <c r="D2543" t="e">
        <f t="shared" si="39"/>
        <v>#N/A</v>
      </c>
      <c r="E2543" s="27" t="e">
        <f>VLOOKUP(O2543,'user list'!A:B,2,0)</f>
        <v>#N/A</v>
      </c>
    </row>
    <row r="2544" spans="2:5" ht="14.4">
      <c r="B2544" s="27" t="e">
        <f>VLOOKUP(I2544,raw_OCM!B:C,2,0)</f>
        <v>#N/A</v>
      </c>
      <c r="D2544" t="e">
        <f t="shared" si="39"/>
        <v>#N/A</v>
      </c>
      <c r="E2544" s="27" t="e">
        <f>VLOOKUP(O2544,'user list'!A:B,2,0)</f>
        <v>#N/A</v>
      </c>
    </row>
    <row r="2545" spans="2:5" ht="14.4">
      <c r="B2545" s="27" t="e">
        <f>VLOOKUP(I2545,raw_OCM!B:C,2,0)</f>
        <v>#N/A</v>
      </c>
      <c r="D2545" t="e">
        <f t="shared" si="39"/>
        <v>#N/A</v>
      </c>
      <c r="E2545" s="27" t="e">
        <f>VLOOKUP(O2545,'user list'!A:B,2,0)</f>
        <v>#N/A</v>
      </c>
    </row>
    <row r="2546" spans="2:5" ht="14.4">
      <c r="B2546" s="27" t="e">
        <f>VLOOKUP(I2546,raw_OCM!B:C,2,0)</f>
        <v>#N/A</v>
      </c>
      <c r="D2546" t="e">
        <f t="shared" si="39"/>
        <v>#N/A</v>
      </c>
      <c r="E2546" s="27" t="e">
        <f>VLOOKUP(O2546,'user list'!A:B,2,0)</f>
        <v>#N/A</v>
      </c>
    </row>
    <row r="2547" spans="2:5" ht="14.4">
      <c r="B2547" s="27" t="e">
        <f>VLOOKUP(I2547,raw_OCM!B:C,2,0)</f>
        <v>#N/A</v>
      </c>
      <c r="D2547" t="e">
        <f t="shared" si="39"/>
        <v>#N/A</v>
      </c>
      <c r="E2547" s="27" t="e">
        <f>VLOOKUP(O2547,'user list'!A:B,2,0)</f>
        <v>#N/A</v>
      </c>
    </row>
    <row r="2548" spans="2:5" ht="14.4">
      <c r="B2548" s="27" t="e">
        <f>VLOOKUP(I2548,raw_OCM!B:C,2,0)</f>
        <v>#N/A</v>
      </c>
      <c r="D2548" t="e">
        <f t="shared" si="39"/>
        <v>#N/A</v>
      </c>
      <c r="E2548" s="27" t="e">
        <f>VLOOKUP(O2548,'user list'!A:B,2,0)</f>
        <v>#N/A</v>
      </c>
    </row>
    <row r="2549" spans="2:5" ht="14.4">
      <c r="B2549" s="27" t="e">
        <f>VLOOKUP(I2549,raw_OCM!B:C,2,0)</f>
        <v>#N/A</v>
      </c>
      <c r="D2549" t="e">
        <f t="shared" si="39"/>
        <v>#N/A</v>
      </c>
      <c r="E2549" s="27" t="e">
        <f>VLOOKUP(O2549,'user list'!A:B,2,0)</f>
        <v>#N/A</v>
      </c>
    </row>
    <row r="2550" spans="2:5" ht="14.4">
      <c r="B2550" s="27" t="e">
        <f>VLOOKUP(I2550,raw_OCM!B:C,2,0)</f>
        <v>#N/A</v>
      </c>
      <c r="D2550" t="e">
        <f t="shared" si="39"/>
        <v>#N/A</v>
      </c>
      <c r="E2550" s="27" t="e">
        <f>VLOOKUP(O2550,'user list'!A:B,2,0)</f>
        <v>#N/A</v>
      </c>
    </row>
    <row r="2551" spans="2:5" ht="14.4">
      <c r="B2551" s="27" t="e">
        <f>VLOOKUP(I2551,raw_OCM!B:C,2,0)</f>
        <v>#N/A</v>
      </c>
      <c r="D2551" t="e">
        <f t="shared" si="39"/>
        <v>#N/A</v>
      </c>
      <c r="E2551" s="27" t="e">
        <f>VLOOKUP(O2551,'user list'!A:B,2,0)</f>
        <v>#N/A</v>
      </c>
    </row>
    <row r="2552" spans="2:5" ht="14.4">
      <c r="B2552" s="27" t="e">
        <f>VLOOKUP(I2552,raw_OCM!B:C,2,0)</f>
        <v>#N/A</v>
      </c>
      <c r="D2552" t="e">
        <f t="shared" si="39"/>
        <v>#N/A</v>
      </c>
      <c r="E2552" s="27" t="e">
        <f>VLOOKUP(O2552,'user list'!A:B,2,0)</f>
        <v>#N/A</v>
      </c>
    </row>
    <row r="2553" spans="2:5" ht="14.4">
      <c r="B2553" s="27" t="e">
        <f>VLOOKUP(I2553,raw_OCM!B:C,2,0)</f>
        <v>#N/A</v>
      </c>
      <c r="D2553" t="e">
        <f t="shared" si="39"/>
        <v>#N/A</v>
      </c>
      <c r="E2553" s="27" t="e">
        <f>VLOOKUP(O2553,'user list'!A:B,2,0)</f>
        <v>#N/A</v>
      </c>
    </row>
    <row r="2554" spans="2:5" ht="14.4">
      <c r="B2554" s="27" t="e">
        <f>VLOOKUP(I2554,raw_OCM!B:C,2,0)</f>
        <v>#N/A</v>
      </c>
      <c r="D2554" t="e">
        <f t="shared" si="39"/>
        <v>#N/A</v>
      </c>
      <c r="E2554" s="27" t="e">
        <f>VLOOKUP(O2554,'user list'!A:B,2,0)</f>
        <v>#N/A</v>
      </c>
    </row>
    <row r="2555" spans="2:5" ht="14.4">
      <c r="B2555" s="27" t="e">
        <f>VLOOKUP(I2555,raw_OCM!B:C,2,0)</f>
        <v>#N/A</v>
      </c>
      <c r="D2555" t="e">
        <f t="shared" si="39"/>
        <v>#N/A</v>
      </c>
      <c r="E2555" s="27" t="e">
        <f>VLOOKUP(O2555,'user list'!A:B,2,0)</f>
        <v>#N/A</v>
      </c>
    </row>
    <row r="2556" spans="2:5" ht="14.4">
      <c r="B2556" s="27" t="e">
        <f>VLOOKUP(I2556,raw_OCM!B:C,2,0)</f>
        <v>#N/A</v>
      </c>
      <c r="D2556" t="e">
        <f t="shared" si="39"/>
        <v>#N/A</v>
      </c>
      <c r="E2556" s="27" t="e">
        <f>VLOOKUP(O2556,'user list'!A:B,2,0)</f>
        <v>#N/A</v>
      </c>
    </row>
    <row r="2557" spans="2:5" ht="14.4">
      <c r="B2557" s="27" t="e">
        <f>VLOOKUP(I2557,raw_OCM!B:C,2,0)</f>
        <v>#N/A</v>
      </c>
      <c r="D2557" t="e">
        <f t="shared" si="39"/>
        <v>#N/A</v>
      </c>
      <c r="E2557" s="27" t="e">
        <f>VLOOKUP(O2557,'user list'!A:B,2,0)</f>
        <v>#N/A</v>
      </c>
    </row>
    <row r="2558" spans="2:5" ht="14.4">
      <c r="B2558" s="27" t="e">
        <f>VLOOKUP(I2558,raw_OCM!B:C,2,0)</f>
        <v>#N/A</v>
      </c>
      <c r="D2558" t="e">
        <f t="shared" si="39"/>
        <v>#N/A</v>
      </c>
      <c r="E2558" s="27" t="e">
        <f>VLOOKUP(O2558,'user list'!A:B,2,0)</f>
        <v>#N/A</v>
      </c>
    </row>
    <row r="2559" spans="2:5" ht="14.4">
      <c r="B2559" s="27" t="e">
        <f>VLOOKUP(I2559,raw_OCM!B:C,2,0)</f>
        <v>#N/A</v>
      </c>
      <c r="D2559" t="e">
        <f t="shared" si="39"/>
        <v>#N/A</v>
      </c>
      <c r="E2559" s="27" t="e">
        <f>VLOOKUP(O2559,'user list'!A:B,2,0)</f>
        <v>#N/A</v>
      </c>
    </row>
    <row r="2560" spans="2:5" ht="14.4">
      <c r="B2560" s="27" t="e">
        <f>VLOOKUP(I2560,raw_OCM!B:C,2,0)</f>
        <v>#N/A</v>
      </c>
      <c r="D2560" t="e">
        <f t="shared" si="39"/>
        <v>#N/A</v>
      </c>
      <c r="E2560" s="27" t="e">
        <f>VLOOKUP(O2560,'user list'!A:B,2,0)</f>
        <v>#N/A</v>
      </c>
    </row>
    <row r="2561" spans="2:5" ht="14.4">
      <c r="B2561" s="27" t="e">
        <f>VLOOKUP(I2561,raw_OCM!B:C,2,0)</f>
        <v>#N/A</v>
      </c>
      <c r="D2561" t="e">
        <f t="shared" si="39"/>
        <v>#N/A</v>
      </c>
      <c r="E2561" s="27" t="e">
        <f>VLOOKUP(O2561,'user list'!A:B,2,0)</f>
        <v>#N/A</v>
      </c>
    </row>
    <row r="2562" spans="2:5" ht="14.4">
      <c r="B2562" s="27" t="e">
        <f>VLOOKUP(I2562,raw_OCM!B:C,2,0)</f>
        <v>#N/A</v>
      </c>
      <c r="D2562" t="e">
        <f t="shared" si="39"/>
        <v>#N/A</v>
      </c>
      <c r="E2562" s="27" t="e">
        <f>VLOOKUP(O2562,'user list'!A:B,2,0)</f>
        <v>#N/A</v>
      </c>
    </row>
    <row r="2563" spans="2:5" ht="14.4">
      <c r="B2563" s="27" t="e">
        <f>VLOOKUP(I2563,raw_OCM!B:C,2,0)</f>
        <v>#N/A</v>
      </c>
      <c r="D2563" t="e">
        <f t="shared" si="39"/>
        <v>#N/A</v>
      </c>
      <c r="E2563" s="27" t="e">
        <f>VLOOKUP(O2563,'user list'!A:B,2,0)</f>
        <v>#N/A</v>
      </c>
    </row>
    <row r="2564" spans="2:5" ht="14.4">
      <c r="B2564" s="27" t="e">
        <f>VLOOKUP(I2564,raw_OCM!B:C,2,0)</f>
        <v>#N/A</v>
      </c>
      <c r="D2564" t="e">
        <f t="shared" si="39"/>
        <v>#N/A</v>
      </c>
      <c r="E2564" s="27" t="e">
        <f>VLOOKUP(O2564,'user list'!A:B,2,0)</f>
        <v>#N/A</v>
      </c>
    </row>
    <row r="2565" spans="2:5" ht="14.4">
      <c r="B2565" s="27" t="e">
        <f>VLOOKUP(I2565,raw_OCM!B:C,2,0)</f>
        <v>#N/A</v>
      </c>
      <c r="D2565" t="e">
        <f t="shared" si="39"/>
        <v>#N/A</v>
      </c>
      <c r="E2565" s="27" t="e">
        <f>VLOOKUP(O2565,'user list'!A:B,2,0)</f>
        <v>#N/A</v>
      </c>
    </row>
    <row r="2566" spans="2:5" ht="14.4">
      <c r="B2566" s="27" t="e">
        <f>VLOOKUP(I2566,raw_OCM!B:C,2,0)</f>
        <v>#N/A</v>
      </c>
      <c r="D2566" t="e">
        <f t="shared" si="39"/>
        <v>#N/A</v>
      </c>
      <c r="E2566" s="27" t="e">
        <f>VLOOKUP(O2566,'user list'!A:B,2,0)</f>
        <v>#N/A</v>
      </c>
    </row>
    <row r="2567" spans="2:5" ht="14.4">
      <c r="B2567" s="27" t="e">
        <f>VLOOKUP(I2567,raw_OCM!B:C,2,0)</f>
        <v>#N/A</v>
      </c>
      <c r="D2567" t="e">
        <f t="shared" si="39"/>
        <v>#N/A</v>
      </c>
      <c r="E2567" s="27" t="e">
        <f>VLOOKUP(O2567,'user list'!A:B,2,0)</f>
        <v>#N/A</v>
      </c>
    </row>
    <row r="2568" spans="2:5" ht="14.4">
      <c r="B2568" s="27" t="e">
        <f>VLOOKUP(I2568,raw_OCM!B:C,2,0)</f>
        <v>#N/A</v>
      </c>
      <c r="D2568" t="e">
        <f t="shared" si="39"/>
        <v>#N/A</v>
      </c>
      <c r="E2568" s="27" t="e">
        <f>VLOOKUP(O2568,'user list'!A:B,2,0)</f>
        <v>#N/A</v>
      </c>
    </row>
    <row r="2569" spans="2:5" ht="14.4">
      <c r="B2569" s="27" t="e">
        <f>VLOOKUP(I2569,raw_OCM!B:C,2,0)</f>
        <v>#N/A</v>
      </c>
      <c r="D2569" t="e">
        <f t="shared" si="39"/>
        <v>#N/A</v>
      </c>
      <c r="E2569" s="27" t="e">
        <f>VLOOKUP(O2569,'user list'!A:B,2,0)</f>
        <v>#N/A</v>
      </c>
    </row>
    <row r="2570" spans="2:5" ht="14.4">
      <c r="B2570" s="27" t="e">
        <f>VLOOKUP(I2570,raw_OCM!B:C,2,0)</f>
        <v>#N/A</v>
      </c>
      <c r="D2570" t="e">
        <f t="shared" si="39"/>
        <v>#N/A</v>
      </c>
      <c r="E2570" s="27" t="e">
        <f>VLOOKUP(O2570,'user list'!A:B,2,0)</f>
        <v>#N/A</v>
      </c>
    </row>
    <row r="2571" spans="2:5" ht="14.4">
      <c r="B2571" s="27" t="e">
        <f>VLOOKUP(I2571,raw_OCM!B:C,2,0)</f>
        <v>#N/A</v>
      </c>
      <c r="D2571" t="e">
        <f t="shared" si="39"/>
        <v>#N/A</v>
      </c>
      <c r="E2571" s="27" t="e">
        <f>VLOOKUP(O2571,'user list'!A:B,2,0)</f>
        <v>#N/A</v>
      </c>
    </row>
    <row r="2572" spans="2:5" ht="14.4">
      <c r="B2572" s="27" t="e">
        <f>VLOOKUP(I2572,raw_OCM!B:C,2,0)</f>
        <v>#N/A</v>
      </c>
      <c r="D2572" t="e">
        <f t="shared" ref="D2572:D2635" si="40">IF(E2572="X",1)</f>
        <v>#N/A</v>
      </c>
      <c r="E2572" s="27" t="e">
        <f>VLOOKUP(O2572,'user list'!A:B,2,0)</f>
        <v>#N/A</v>
      </c>
    </row>
    <row r="2573" spans="2:5" ht="14.4">
      <c r="B2573" s="27" t="e">
        <f>VLOOKUP(I2573,raw_OCM!B:C,2,0)</f>
        <v>#N/A</v>
      </c>
      <c r="D2573" t="e">
        <f t="shared" si="40"/>
        <v>#N/A</v>
      </c>
      <c r="E2573" s="27" t="e">
        <f>VLOOKUP(O2573,'user list'!A:B,2,0)</f>
        <v>#N/A</v>
      </c>
    </row>
    <row r="2574" spans="2:5" ht="14.4">
      <c r="B2574" s="27" t="e">
        <f>VLOOKUP(I2574,raw_OCM!B:C,2,0)</f>
        <v>#N/A</v>
      </c>
      <c r="D2574" t="e">
        <f t="shared" si="40"/>
        <v>#N/A</v>
      </c>
      <c r="E2574" s="27" t="e">
        <f>VLOOKUP(O2574,'user list'!A:B,2,0)</f>
        <v>#N/A</v>
      </c>
    </row>
    <row r="2575" spans="2:5" ht="14.4">
      <c r="B2575" s="27" t="e">
        <f>VLOOKUP(I2575,raw_OCM!B:C,2,0)</f>
        <v>#N/A</v>
      </c>
      <c r="D2575" t="e">
        <f t="shared" si="40"/>
        <v>#N/A</v>
      </c>
      <c r="E2575" s="27" t="e">
        <f>VLOOKUP(O2575,'user list'!A:B,2,0)</f>
        <v>#N/A</v>
      </c>
    </row>
    <row r="2576" spans="2:5" ht="14.4">
      <c r="B2576" s="27" t="e">
        <f>VLOOKUP(I2576,raw_OCM!B:C,2,0)</f>
        <v>#N/A</v>
      </c>
      <c r="D2576" t="e">
        <f t="shared" si="40"/>
        <v>#N/A</v>
      </c>
      <c r="E2576" s="27" t="e">
        <f>VLOOKUP(O2576,'user list'!A:B,2,0)</f>
        <v>#N/A</v>
      </c>
    </row>
    <row r="2577" spans="2:5" ht="14.4">
      <c r="B2577" s="27" t="e">
        <f>VLOOKUP(I2577,raw_OCM!B:C,2,0)</f>
        <v>#N/A</v>
      </c>
      <c r="D2577" t="e">
        <f t="shared" si="40"/>
        <v>#N/A</v>
      </c>
      <c r="E2577" s="27" t="e">
        <f>VLOOKUP(O2577,'user list'!A:B,2,0)</f>
        <v>#N/A</v>
      </c>
    </row>
    <row r="2578" spans="2:5" ht="14.4">
      <c r="B2578" s="27" t="e">
        <f>VLOOKUP(I2578,raw_OCM!B:C,2,0)</f>
        <v>#N/A</v>
      </c>
      <c r="D2578" t="e">
        <f t="shared" si="40"/>
        <v>#N/A</v>
      </c>
      <c r="E2578" s="27" t="e">
        <f>VLOOKUP(O2578,'user list'!A:B,2,0)</f>
        <v>#N/A</v>
      </c>
    </row>
    <row r="2579" spans="2:5" ht="14.4">
      <c r="B2579" s="27" t="e">
        <f>VLOOKUP(I2579,raw_OCM!B:C,2,0)</f>
        <v>#N/A</v>
      </c>
      <c r="D2579" t="e">
        <f t="shared" si="40"/>
        <v>#N/A</v>
      </c>
      <c r="E2579" s="27" t="e">
        <f>VLOOKUP(O2579,'user list'!A:B,2,0)</f>
        <v>#N/A</v>
      </c>
    </row>
    <row r="2580" spans="2:5" ht="14.4">
      <c r="B2580" s="27" t="e">
        <f>VLOOKUP(I2580,raw_OCM!B:C,2,0)</f>
        <v>#N/A</v>
      </c>
      <c r="D2580" t="e">
        <f t="shared" si="40"/>
        <v>#N/A</v>
      </c>
      <c r="E2580" s="27" t="e">
        <f>VLOOKUP(O2580,'user list'!A:B,2,0)</f>
        <v>#N/A</v>
      </c>
    </row>
    <row r="2581" spans="2:5" ht="14.4">
      <c r="B2581" s="27" t="e">
        <f>VLOOKUP(I2581,raw_OCM!B:C,2,0)</f>
        <v>#N/A</v>
      </c>
      <c r="D2581" t="e">
        <f t="shared" si="40"/>
        <v>#N/A</v>
      </c>
      <c r="E2581" s="27" t="e">
        <f>VLOOKUP(O2581,'user list'!A:B,2,0)</f>
        <v>#N/A</v>
      </c>
    </row>
    <row r="2582" spans="2:5" ht="14.4">
      <c r="B2582" s="27" t="e">
        <f>VLOOKUP(I2582,raw_OCM!B:C,2,0)</f>
        <v>#N/A</v>
      </c>
      <c r="D2582" t="e">
        <f t="shared" si="40"/>
        <v>#N/A</v>
      </c>
      <c r="E2582" s="27" t="e">
        <f>VLOOKUP(O2582,'user list'!A:B,2,0)</f>
        <v>#N/A</v>
      </c>
    </row>
    <row r="2583" spans="2:5" ht="14.4">
      <c r="B2583" s="27" t="e">
        <f>VLOOKUP(I2583,raw_OCM!B:C,2,0)</f>
        <v>#N/A</v>
      </c>
      <c r="D2583" t="e">
        <f t="shared" si="40"/>
        <v>#N/A</v>
      </c>
      <c r="E2583" s="27" t="e">
        <f>VLOOKUP(O2583,'user list'!A:B,2,0)</f>
        <v>#N/A</v>
      </c>
    </row>
    <row r="2584" spans="2:5" ht="14.4">
      <c r="B2584" s="27" t="e">
        <f>VLOOKUP(I2584,raw_OCM!B:C,2,0)</f>
        <v>#N/A</v>
      </c>
      <c r="D2584" t="e">
        <f t="shared" si="40"/>
        <v>#N/A</v>
      </c>
      <c r="E2584" s="27" t="e">
        <f>VLOOKUP(O2584,'user list'!A:B,2,0)</f>
        <v>#N/A</v>
      </c>
    </row>
    <row r="2585" spans="2:5" ht="14.4">
      <c r="B2585" s="27" t="e">
        <f>VLOOKUP(I2585,raw_OCM!B:C,2,0)</f>
        <v>#N/A</v>
      </c>
      <c r="D2585" t="e">
        <f t="shared" si="40"/>
        <v>#N/A</v>
      </c>
      <c r="E2585" s="27" t="e">
        <f>VLOOKUP(O2585,'user list'!A:B,2,0)</f>
        <v>#N/A</v>
      </c>
    </row>
    <row r="2586" spans="2:5" ht="14.4">
      <c r="B2586" s="27" t="e">
        <f>VLOOKUP(I2586,raw_OCM!B:C,2,0)</f>
        <v>#N/A</v>
      </c>
      <c r="D2586" t="e">
        <f t="shared" si="40"/>
        <v>#N/A</v>
      </c>
      <c r="E2586" s="27" t="e">
        <f>VLOOKUP(O2586,'user list'!A:B,2,0)</f>
        <v>#N/A</v>
      </c>
    </row>
    <row r="2587" spans="2:5" ht="14.4">
      <c r="B2587" s="27" t="e">
        <f>VLOOKUP(I2587,raw_OCM!B:C,2,0)</f>
        <v>#N/A</v>
      </c>
      <c r="D2587" t="e">
        <f t="shared" si="40"/>
        <v>#N/A</v>
      </c>
      <c r="E2587" s="27" t="e">
        <f>VLOOKUP(O2587,'user list'!A:B,2,0)</f>
        <v>#N/A</v>
      </c>
    </row>
    <row r="2588" spans="2:5" ht="14.4">
      <c r="B2588" s="27" t="e">
        <f>VLOOKUP(I2588,raw_OCM!B:C,2,0)</f>
        <v>#N/A</v>
      </c>
      <c r="D2588" t="e">
        <f t="shared" si="40"/>
        <v>#N/A</v>
      </c>
      <c r="E2588" s="27" t="e">
        <f>VLOOKUP(O2588,'user list'!A:B,2,0)</f>
        <v>#N/A</v>
      </c>
    </row>
    <row r="2589" spans="2:5" ht="14.4">
      <c r="B2589" s="27" t="e">
        <f>VLOOKUP(I2589,raw_OCM!B:C,2,0)</f>
        <v>#N/A</v>
      </c>
      <c r="D2589" t="e">
        <f t="shared" si="40"/>
        <v>#N/A</v>
      </c>
      <c r="E2589" s="27" t="e">
        <f>VLOOKUP(O2589,'user list'!A:B,2,0)</f>
        <v>#N/A</v>
      </c>
    </row>
    <row r="2590" spans="2:5" ht="14.4">
      <c r="B2590" s="27" t="e">
        <f>VLOOKUP(I2590,raw_OCM!B:C,2,0)</f>
        <v>#N/A</v>
      </c>
      <c r="D2590" t="e">
        <f t="shared" si="40"/>
        <v>#N/A</v>
      </c>
      <c r="E2590" s="27" t="e">
        <f>VLOOKUP(O2590,'user list'!A:B,2,0)</f>
        <v>#N/A</v>
      </c>
    </row>
    <row r="2591" spans="2:5" ht="14.4">
      <c r="B2591" s="27" t="e">
        <f>VLOOKUP(I2591,raw_OCM!B:C,2,0)</f>
        <v>#N/A</v>
      </c>
      <c r="D2591" t="e">
        <f t="shared" si="40"/>
        <v>#N/A</v>
      </c>
      <c r="E2591" s="27" t="e">
        <f>VLOOKUP(O2591,'user list'!A:B,2,0)</f>
        <v>#N/A</v>
      </c>
    </row>
    <row r="2592" spans="2:5" ht="14.4">
      <c r="B2592" s="27" t="e">
        <f>VLOOKUP(I2592,raw_OCM!B:C,2,0)</f>
        <v>#N/A</v>
      </c>
      <c r="D2592" t="e">
        <f t="shared" si="40"/>
        <v>#N/A</v>
      </c>
      <c r="E2592" s="27" t="e">
        <f>VLOOKUP(O2592,'user list'!A:B,2,0)</f>
        <v>#N/A</v>
      </c>
    </row>
    <row r="2593" spans="2:5" ht="14.4">
      <c r="B2593" s="27" t="e">
        <f>VLOOKUP(I2593,raw_OCM!B:C,2,0)</f>
        <v>#N/A</v>
      </c>
      <c r="D2593" t="e">
        <f t="shared" si="40"/>
        <v>#N/A</v>
      </c>
      <c r="E2593" s="27" t="e">
        <f>VLOOKUP(O2593,'user list'!A:B,2,0)</f>
        <v>#N/A</v>
      </c>
    </row>
    <row r="2594" spans="2:5" ht="14.4">
      <c r="B2594" s="27" t="e">
        <f>VLOOKUP(I2594,raw_OCM!B:C,2,0)</f>
        <v>#N/A</v>
      </c>
      <c r="D2594" t="e">
        <f t="shared" si="40"/>
        <v>#N/A</v>
      </c>
      <c r="E2594" s="27" t="e">
        <f>VLOOKUP(O2594,'user list'!A:B,2,0)</f>
        <v>#N/A</v>
      </c>
    </row>
    <row r="2595" spans="2:5" ht="14.4">
      <c r="B2595" s="27" t="e">
        <f>VLOOKUP(I2595,raw_OCM!B:C,2,0)</f>
        <v>#N/A</v>
      </c>
      <c r="D2595" t="e">
        <f t="shared" si="40"/>
        <v>#N/A</v>
      </c>
      <c r="E2595" s="27" t="e">
        <f>VLOOKUP(O2595,'user list'!A:B,2,0)</f>
        <v>#N/A</v>
      </c>
    </row>
    <row r="2596" spans="2:5" ht="14.4">
      <c r="B2596" s="27" t="e">
        <f>VLOOKUP(I2596,raw_OCM!B:C,2,0)</f>
        <v>#N/A</v>
      </c>
      <c r="D2596" t="e">
        <f t="shared" si="40"/>
        <v>#N/A</v>
      </c>
      <c r="E2596" s="27" t="e">
        <f>VLOOKUP(O2596,'user list'!A:B,2,0)</f>
        <v>#N/A</v>
      </c>
    </row>
    <row r="2597" spans="2:5" ht="14.4">
      <c r="B2597" s="27" t="e">
        <f>VLOOKUP(I2597,raw_OCM!B:C,2,0)</f>
        <v>#N/A</v>
      </c>
      <c r="D2597" t="e">
        <f t="shared" si="40"/>
        <v>#N/A</v>
      </c>
      <c r="E2597" s="27" t="e">
        <f>VLOOKUP(O2597,'user list'!A:B,2,0)</f>
        <v>#N/A</v>
      </c>
    </row>
    <row r="2598" spans="2:5" ht="14.4">
      <c r="B2598" s="27" t="e">
        <f>VLOOKUP(I2598,raw_OCM!B:C,2,0)</f>
        <v>#N/A</v>
      </c>
      <c r="D2598" t="e">
        <f t="shared" si="40"/>
        <v>#N/A</v>
      </c>
      <c r="E2598" s="27" t="e">
        <f>VLOOKUP(O2598,'user list'!A:B,2,0)</f>
        <v>#N/A</v>
      </c>
    </row>
    <row r="2599" spans="2:5" ht="14.4">
      <c r="B2599" s="27" t="e">
        <f>VLOOKUP(I2599,raw_OCM!B:C,2,0)</f>
        <v>#N/A</v>
      </c>
      <c r="D2599" t="e">
        <f t="shared" si="40"/>
        <v>#N/A</v>
      </c>
      <c r="E2599" s="27" t="e">
        <f>VLOOKUP(O2599,'user list'!A:B,2,0)</f>
        <v>#N/A</v>
      </c>
    </row>
    <row r="2600" spans="2:5" ht="14.4">
      <c r="B2600" s="27" t="e">
        <f>VLOOKUP(I2600,raw_OCM!B:C,2,0)</f>
        <v>#N/A</v>
      </c>
      <c r="D2600" t="e">
        <f t="shared" si="40"/>
        <v>#N/A</v>
      </c>
      <c r="E2600" s="27" t="e">
        <f>VLOOKUP(O2600,'user list'!A:B,2,0)</f>
        <v>#N/A</v>
      </c>
    </row>
    <row r="2601" spans="2:5" ht="14.4">
      <c r="B2601" s="27" t="e">
        <f>VLOOKUP(I2601,raw_OCM!B:C,2,0)</f>
        <v>#N/A</v>
      </c>
      <c r="D2601" t="e">
        <f t="shared" si="40"/>
        <v>#N/A</v>
      </c>
      <c r="E2601" s="27" t="e">
        <f>VLOOKUP(O2601,'user list'!A:B,2,0)</f>
        <v>#N/A</v>
      </c>
    </row>
    <row r="2602" spans="2:5" ht="14.4">
      <c r="B2602" s="27" t="e">
        <f>VLOOKUP(I2602,raw_OCM!B:C,2,0)</f>
        <v>#N/A</v>
      </c>
      <c r="D2602" t="e">
        <f t="shared" si="40"/>
        <v>#N/A</v>
      </c>
      <c r="E2602" s="27" t="e">
        <f>VLOOKUP(O2602,'user list'!A:B,2,0)</f>
        <v>#N/A</v>
      </c>
    </row>
    <row r="2603" spans="2:5" ht="14.4">
      <c r="B2603" s="27" t="e">
        <f>VLOOKUP(I2603,raw_OCM!B:C,2,0)</f>
        <v>#N/A</v>
      </c>
      <c r="D2603" t="e">
        <f t="shared" si="40"/>
        <v>#N/A</v>
      </c>
      <c r="E2603" s="27" t="e">
        <f>VLOOKUP(O2603,'user list'!A:B,2,0)</f>
        <v>#N/A</v>
      </c>
    </row>
    <row r="2604" spans="2:5" ht="14.4">
      <c r="B2604" s="27" t="e">
        <f>VLOOKUP(I2604,raw_OCM!B:C,2,0)</f>
        <v>#N/A</v>
      </c>
      <c r="D2604" t="e">
        <f t="shared" si="40"/>
        <v>#N/A</v>
      </c>
      <c r="E2604" s="27" t="e">
        <f>VLOOKUP(O2604,'user list'!A:B,2,0)</f>
        <v>#N/A</v>
      </c>
    </row>
    <row r="2605" spans="2:5" ht="14.4">
      <c r="B2605" s="27" t="e">
        <f>VLOOKUP(I2605,raw_OCM!B:C,2,0)</f>
        <v>#N/A</v>
      </c>
      <c r="D2605" t="e">
        <f t="shared" si="40"/>
        <v>#N/A</v>
      </c>
      <c r="E2605" s="27" t="e">
        <f>VLOOKUP(O2605,'user list'!A:B,2,0)</f>
        <v>#N/A</v>
      </c>
    </row>
    <row r="2606" spans="2:5" ht="14.4">
      <c r="B2606" s="27" t="e">
        <f>VLOOKUP(I2606,raw_OCM!B:C,2,0)</f>
        <v>#N/A</v>
      </c>
      <c r="D2606" t="e">
        <f t="shared" si="40"/>
        <v>#N/A</v>
      </c>
      <c r="E2606" s="27" t="e">
        <f>VLOOKUP(O2606,'user list'!A:B,2,0)</f>
        <v>#N/A</v>
      </c>
    </row>
    <row r="2607" spans="2:5" ht="14.4">
      <c r="B2607" s="27" t="e">
        <f>VLOOKUP(I2607,raw_OCM!B:C,2,0)</f>
        <v>#N/A</v>
      </c>
      <c r="D2607" t="e">
        <f t="shared" si="40"/>
        <v>#N/A</v>
      </c>
      <c r="E2607" s="27" t="e">
        <f>VLOOKUP(O2607,'user list'!A:B,2,0)</f>
        <v>#N/A</v>
      </c>
    </row>
    <row r="2608" spans="2:5" ht="14.4">
      <c r="B2608" s="27" t="e">
        <f>VLOOKUP(I2608,raw_OCM!B:C,2,0)</f>
        <v>#N/A</v>
      </c>
      <c r="D2608" t="e">
        <f t="shared" si="40"/>
        <v>#N/A</v>
      </c>
      <c r="E2608" s="27" t="e">
        <f>VLOOKUP(O2608,'user list'!A:B,2,0)</f>
        <v>#N/A</v>
      </c>
    </row>
    <row r="2609" spans="2:5" ht="14.4">
      <c r="B2609" s="27" t="e">
        <f>VLOOKUP(I2609,raw_OCM!B:C,2,0)</f>
        <v>#N/A</v>
      </c>
      <c r="D2609" t="e">
        <f t="shared" si="40"/>
        <v>#N/A</v>
      </c>
      <c r="E2609" s="27" t="e">
        <f>VLOOKUP(O2609,'user list'!A:B,2,0)</f>
        <v>#N/A</v>
      </c>
    </row>
    <row r="2610" spans="2:5" ht="14.4">
      <c r="B2610" s="27" t="e">
        <f>VLOOKUP(I2610,raw_OCM!B:C,2,0)</f>
        <v>#N/A</v>
      </c>
      <c r="D2610" t="e">
        <f t="shared" si="40"/>
        <v>#N/A</v>
      </c>
      <c r="E2610" s="27" t="e">
        <f>VLOOKUP(O2610,'user list'!A:B,2,0)</f>
        <v>#N/A</v>
      </c>
    </row>
    <row r="2611" spans="2:5" ht="14.4">
      <c r="B2611" s="27" t="e">
        <f>VLOOKUP(I2611,raw_OCM!B:C,2,0)</f>
        <v>#N/A</v>
      </c>
      <c r="D2611" t="e">
        <f t="shared" si="40"/>
        <v>#N/A</v>
      </c>
      <c r="E2611" s="27" t="e">
        <f>VLOOKUP(O2611,'user list'!A:B,2,0)</f>
        <v>#N/A</v>
      </c>
    </row>
    <row r="2612" spans="2:5" ht="14.4">
      <c r="B2612" s="27" t="e">
        <f>VLOOKUP(I2612,raw_OCM!B:C,2,0)</f>
        <v>#N/A</v>
      </c>
      <c r="D2612" t="e">
        <f t="shared" si="40"/>
        <v>#N/A</v>
      </c>
      <c r="E2612" s="27" t="e">
        <f>VLOOKUP(O2612,'user list'!A:B,2,0)</f>
        <v>#N/A</v>
      </c>
    </row>
    <row r="2613" spans="2:5" ht="14.4">
      <c r="B2613" s="27" t="e">
        <f>VLOOKUP(I2613,raw_OCM!B:C,2,0)</f>
        <v>#N/A</v>
      </c>
      <c r="D2613" t="e">
        <f t="shared" si="40"/>
        <v>#N/A</v>
      </c>
      <c r="E2613" s="27" t="e">
        <f>VLOOKUP(O2613,'user list'!A:B,2,0)</f>
        <v>#N/A</v>
      </c>
    </row>
    <row r="2614" spans="2:5" ht="14.4">
      <c r="B2614" s="27" t="e">
        <f>VLOOKUP(I2614,raw_OCM!B:C,2,0)</f>
        <v>#N/A</v>
      </c>
      <c r="D2614" t="e">
        <f t="shared" si="40"/>
        <v>#N/A</v>
      </c>
      <c r="E2614" s="27" t="e">
        <f>VLOOKUP(O2614,'user list'!A:B,2,0)</f>
        <v>#N/A</v>
      </c>
    </row>
    <row r="2615" spans="2:5" ht="14.4">
      <c r="B2615" s="27" t="e">
        <f>VLOOKUP(I2615,raw_OCM!B:C,2,0)</f>
        <v>#N/A</v>
      </c>
      <c r="D2615" t="e">
        <f t="shared" si="40"/>
        <v>#N/A</v>
      </c>
      <c r="E2615" s="27" t="e">
        <f>VLOOKUP(O2615,'user list'!A:B,2,0)</f>
        <v>#N/A</v>
      </c>
    </row>
    <row r="2616" spans="2:5" ht="14.4">
      <c r="B2616" s="27" t="e">
        <f>VLOOKUP(I2616,raw_OCM!B:C,2,0)</f>
        <v>#N/A</v>
      </c>
      <c r="D2616" t="e">
        <f t="shared" si="40"/>
        <v>#N/A</v>
      </c>
      <c r="E2616" s="27" t="e">
        <f>VLOOKUP(O2616,'user list'!A:B,2,0)</f>
        <v>#N/A</v>
      </c>
    </row>
    <row r="2617" spans="2:5" ht="14.4">
      <c r="B2617" s="27" t="e">
        <f>VLOOKUP(I2617,raw_OCM!B:C,2,0)</f>
        <v>#N/A</v>
      </c>
      <c r="D2617" t="e">
        <f t="shared" si="40"/>
        <v>#N/A</v>
      </c>
      <c r="E2617" s="27" t="e">
        <f>VLOOKUP(O2617,'user list'!A:B,2,0)</f>
        <v>#N/A</v>
      </c>
    </row>
    <row r="2618" spans="2:5" ht="14.4">
      <c r="B2618" s="27" t="e">
        <f>VLOOKUP(I2618,raw_OCM!B:C,2,0)</f>
        <v>#N/A</v>
      </c>
      <c r="D2618" t="e">
        <f t="shared" si="40"/>
        <v>#N/A</v>
      </c>
      <c r="E2618" s="27" t="e">
        <f>VLOOKUP(O2618,'user list'!A:B,2,0)</f>
        <v>#N/A</v>
      </c>
    </row>
    <row r="2619" spans="2:5" ht="14.4">
      <c r="B2619" s="27" t="e">
        <f>VLOOKUP(I2619,raw_OCM!B:C,2,0)</f>
        <v>#N/A</v>
      </c>
      <c r="D2619" t="e">
        <f t="shared" si="40"/>
        <v>#N/A</v>
      </c>
      <c r="E2619" s="27" t="e">
        <f>VLOOKUP(O2619,'user list'!A:B,2,0)</f>
        <v>#N/A</v>
      </c>
    </row>
    <row r="2620" spans="2:5" ht="14.4">
      <c r="B2620" s="27" t="e">
        <f>VLOOKUP(I2620,raw_OCM!B:C,2,0)</f>
        <v>#N/A</v>
      </c>
      <c r="D2620" t="e">
        <f t="shared" si="40"/>
        <v>#N/A</v>
      </c>
      <c r="E2620" s="27" t="e">
        <f>VLOOKUP(O2620,'user list'!A:B,2,0)</f>
        <v>#N/A</v>
      </c>
    </row>
    <row r="2621" spans="2:5" ht="14.4">
      <c r="B2621" s="27" t="e">
        <f>VLOOKUP(I2621,raw_OCM!B:C,2,0)</f>
        <v>#N/A</v>
      </c>
      <c r="D2621" t="e">
        <f t="shared" si="40"/>
        <v>#N/A</v>
      </c>
      <c r="E2621" s="27" t="e">
        <f>VLOOKUP(O2621,'user list'!A:B,2,0)</f>
        <v>#N/A</v>
      </c>
    </row>
    <row r="2622" spans="2:5" ht="14.4">
      <c r="B2622" s="27" t="e">
        <f>VLOOKUP(I2622,raw_OCM!B:C,2,0)</f>
        <v>#N/A</v>
      </c>
      <c r="D2622" t="e">
        <f t="shared" si="40"/>
        <v>#N/A</v>
      </c>
      <c r="E2622" s="27" t="e">
        <f>VLOOKUP(O2622,'user list'!A:B,2,0)</f>
        <v>#N/A</v>
      </c>
    </row>
    <row r="2623" spans="2:5" ht="14.4">
      <c r="B2623" s="27" t="e">
        <f>VLOOKUP(I2623,raw_OCM!B:C,2,0)</f>
        <v>#N/A</v>
      </c>
      <c r="D2623" t="e">
        <f t="shared" si="40"/>
        <v>#N/A</v>
      </c>
      <c r="E2623" s="27" t="e">
        <f>VLOOKUP(O2623,'user list'!A:B,2,0)</f>
        <v>#N/A</v>
      </c>
    </row>
    <row r="2624" spans="2:5" ht="14.4">
      <c r="B2624" s="27" t="e">
        <f>VLOOKUP(I2624,raw_OCM!B:C,2,0)</f>
        <v>#N/A</v>
      </c>
      <c r="D2624" t="e">
        <f t="shared" si="40"/>
        <v>#N/A</v>
      </c>
      <c r="E2624" s="27" t="e">
        <f>VLOOKUP(O2624,'user list'!A:B,2,0)</f>
        <v>#N/A</v>
      </c>
    </row>
    <row r="2625" spans="2:5" ht="14.4">
      <c r="B2625" s="27" t="e">
        <f>VLOOKUP(I2625,raw_OCM!B:C,2,0)</f>
        <v>#N/A</v>
      </c>
      <c r="D2625" t="e">
        <f t="shared" si="40"/>
        <v>#N/A</v>
      </c>
      <c r="E2625" s="27" t="e">
        <f>VLOOKUP(O2625,'user list'!A:B,2,0)</f>
        <v>#N/A</v>
      </c>
    </row>
    <row r="2626" spans="2:5" ht="14.4">
      <c r="B2626" s="27" t="e">
        <f>VLOOKUP(I2626,raw_OCM!B:C,2,0)</f>
        <v>#N/A</v>
      </c>
      <c r="D2626" t="e">
        <f t="shared" si="40"/>
        <v>#N/A</v>
      </c>
      <c r="E2626" s="27" t="e">
        <f>VLOOKUP(O2626,'user list'!A:B,2,0)</f>
        <v>#N/A</v>
      </c>
    </row>
    <row r="2627" spans="2:5" ht="14.4">
      <c r="B2627" s="27" t="e">
        <f>VLOOKUP(I2627,raw_OCM!B:C,2,0)</f>
        <v>#N/A</v>
      </c>
      <c r="D2627" t="e">
        <f t="shared" si="40"/>
        <v>#N/A</v>
      </c>
      <c r="E2627" s="27" t="e">
        <f>VLOOKUP(O2627,'user list'!A:B,2,0)</f>
        <v>#N/A</v>
      </c>
    </row>
    <row r="2628" spans="2:5" ht="14.4">
      <c r="B2628" s="27" t="e">
        <f>VLOOKUP(I2628,raw_OCM!B:C,2,0)</f>
        <v>#N/A</v>
      </c>
      <c r="D2628" t="e">
        <f t="shared" si="40"/>
        <v>#N/A</v>
      </c>
      <c r="E2628" s="27" t="e">
        <f>VLOOKUP(O2628,'user list'!A:B,2,0)</f>
        <v>#N/A</v>
      </c>
    </row>
    <row r="2629" spans="2:5" ht="14.4">
      <c r="B2629" s="27" t="e">
        <f>VLOOKUP(I2629,raw_OCM!B:C,2,0)</f>
        <v>#N/A</v>
      </c>
      <c r="D2629" t="e">
        <f t="shared" si="40"/>
        <v>#N/A</v>
      </c>
      <c r="E2629" s="27" t="e">
        <f>VLOOKUP(O2629,'user list'!A:B,2,0)</f>
        <v>#N/A</v>
      </c>
    </row>
    <row r="2630" spans="2:5" ht="14.4">
      <c r="B2630" s="27" t="e">
        <f>VLOOKUP(I2630,raw_OCM!B:C,2,0)</f>
        <v>#N/A</v>
      </c>
      <c r="D2630" t="e">
        <f t="shared" si="40"/>
        <v>#N/A</v>
      </c>
      <c r="E2630" s="27" t="e">
        <f>VLOOKUP(O2630,'user list'!A:B,2,0)</f>
        <v>#N/A</v>
      </c>
    </row>
    <row r="2631" spans="2:5" ht="14.4">
      <c r="B2631" s="27" t="e">
        <f>VLOOKUP(I2631,raw_OCM!B:C,2,0)</f>
        <v>#N/A</v>
      </c>
      <c r="D2631" t="e">
        <f t="shared" si="40"/>
        <v>#N/A</v>
      </c>
      <c r="E2631" s="27" t="e">
        <f>VLOOKUP(O2631,'user list'!A:B,2,0)</f>
        <v>#N/A</v>
      </c>
    </row>
    <row r="2632" spans="2:5" ht="14.4">
      <c r="B2632" s="27" t="e">
        <f>VLOOKUP(I2632,raw_OCM!B:C,2,0)</f>
        <v>#N/A</v>
      </c>
      <c r="D2632" t="e">
        <f t="shared" si="40"/>
        <v>#N/A</v>
      </c>
      <c r="E2632" s="27" t="e">
        <f>VLOOKUP(O2632,'user list'!A:B,2,0)</f>
        <v>#N/A</v>
      </c>
    </row>
    <row r="2633" spans="2:5" ht="14.4">
      <c r="B2633" s="27" t="e">
        <f>VLOOKUP(I2633,raw_OCM!B:C,2,0)</f>
        <v>#N/A</v>
      </c>
      <c r="D2633" t="e">
        <f t="shared" si="40"/>
        <v>#N/A</v>
      </c>
      <c r="E2633" s="27" t="e">
        <f>VLOOKUP(O2633,'user list'!A:B,2,0)</f>
        <v>#N/A</v>
      </c>
    </row>
    <row r="2634" spans="2:5" ht="14.4">
      <c r="B2634" s="27" t="e">
        <f>VLOOKUP(I2634,raw_OCM!B:C,2,0)</f>
        <v>#N/A</v>
      </c>
      <c r="D2634" t="e">
        <f t="shared" si="40"/>
        <v>#N/A</v>
      </c>
      <c r="E2634" s="27" t="e">
        <f>VLOOKUP(O2634,'user list'!A:B,2,0)</f>
        <v>#N/A</v>
      </c>
    </row>
    <row r="2635" spans="2:5" ht="14.4">
      <c r="B2635" s="27" t="e">
        <f>VLOOKUP(I2635,raw_OCM!B:C,2,0)</f>
        <v>#N/A</v>
      </c>
      <c r="D2635" t="e">
        <f t="shared" si="40"/>
        <v>#N/A</v>
      </c>
      <c r="E2635" s="27" t="e">
        <f>VLOOKUP(O2635,'user list'!A:B,2,0)</f>
        <v>#N/A</v>
      </c>
    </row>
    <row r="2636" spans="2:5" ht="14.4">
      <c r="B2636" s="27" t="e">
        <f>VLOOKUP(I2636,raw_OCM!B:C,2,0)</f>
        <v>#N/A</v>
      </c>
      <c r="D2636" t="e">
        <f t="shared" ref="D2636:D2699" si="41">IF(E2636="X",1)</f>
        <v>#N/A</v>
      </c>
      <c r="E2636" s="27" t="e">
        <f>VLOOKUP(O2636,'user list'!A:B,2,0)</f>
        <v>#N/A</v>
      </c>
    </row>
    <row r="2637" spans="2:5" ht="14.4">
      <c r="B2637" s="27" t="e">
        <f>VLOOKUP(I2637,raw_OCM!B:C,2,0)</f>
        <v>#N/A</v>
      </c>
      <c r="D2637" t="e">
        <f t="shared" si="41"/>
        <v>#N/A</v>
      </c>
      <c r="E2637" s="27" t="e">
        <f>VLOOKUP(O2637,'user list'!A:B,2,0)</f>
        <v>#N/A</v>
      </c>
    </row>
    <row r="2638" spans="2:5" ht="14.4">
      <c r="B2638" s="27" t="e">
        <f>VLOOKUP(I2638,raw_OCM!B:C,2,0)</f>
        <v>#N/A</v>
      </c>
      <c r="D2638" t="e">
        <f t="shared" si="41"/>
        <v>#N/A</v>
      </c>
      <c r="E2638" s="27" t="e">
        <f>VLOOKUP(O2638,'user list'!A:B,2,0)</f>
        <v>#N/A</v>
      </c>
    </row>
    <row r="2639" spans="2:5" ht="14.4">
      <c r="B2639" s="27" t="e">
        <f>VLOOKUP(I2639,raw_OCM!B:C,2,0)</f>
        <v>#N/A</v>
      </c>
      <c r="D2639" t="e">
        <f t="shared" si="41"/>
        <v>#N/A</v>
      </c>
      <c r="E2639" s="27" t="e">
        <f>VLOOKUP(O2639,'user list'!A:B,2,0)</f>
        <v>#N/A</v>
      </c>
    </row>
    <row r="2640" spans="2:5" ht="14.4">
      <c r="B2640" s="27" t="e">
        <f>VLOOKUP(I2640,raw_OCM!B:C,2,0)</f>
        <v>#N/A</v>
      </c>
      <c r="D2640" t="e">
        <f t="shared" si="41"/>
        <v>#N/A</v>
      </c>
      <c r="E2640" s="27" t="e">
        <f>VLOOKUP(O2640,'user list'!A:B,2,0)</f>
        <v>#N/A</v>
      </c>
    </row>
    <row r="2641" spans="2:5" ht="14.4">
      <c r="B2641" s="27" t="e">
        <f>VLOOKUP(I2641,raw_OCM!B:C,2,0)</f>
        <v>#N/A</v>
      </c>
      <c r="D2641" t="e">
        <f t="shared" si="41"/>
        <v>#N/A</v>
      </c>
      <c r="E2641" s="27" t="e">
        <f>VLOOKUP(O2641,'user list'!A:B,2,0)</f>
        <v>#N/A</v>
      </c>
    </row>
    <row r="2642" spans="2:5" ht="14.4">
      <c r="B2642" s="27" t="e">
        <f>VLOOKUP(I2642,raw_OCM!B:C,2,0)</f>
        <v>#N/A</v>
      </c>
      <c r="D2642" t="e">
        <f t="shared" si="41"/>
        <v>#N/A</v>
      </c>
      <c r="E2642" s="27" t="e">
        <f>VLOOKUP(O2642,'user list'!A:B,2,0)</f>
        <v>#N/A</v>
      </c>
    </row>
    <row r="2643" spans="2:5" ht="14.4">
      <c r="B2643" s="27" t="e">
        <f>VLOOKUP(I2643,raw_OCM!B:C,2,0)</f>
        <v>#N/A</v>
      </c>
      <c r="D2643" t="e">
        <f t="shared" si="41"/>
        <v>#N/A</v>
      </c>
      <c r="E2643" s="27" t="e">
        <f>VLOOKUP(O2643,'user list'!A:B,2,0)</f>
        <v>#N/A</v>
      </c>
    </row>
    <row r="2644" spans="2:5" ht="14.4">
      <c r="B2644" s="27" t="e">
        <f>VLOOKUP(I2644,raw_OCM!B:C,2,0)</f>
        <v>#N/A</v>
      </c>
      <c r="D2644" t="e">
        <f t="shared" si="41"/>
        <v>#N/A</v>
      </c>
      <c r="E2644" s="27" t="e">
        <f>VLOOKUP(O2644,'user list'!A:B,2,0)</f>
        <v>#N/A</v>
      </c>
    </row>
    <row r="2645" spans="2:5" ht="14.4">
      <c r="B2645" s="27" t="e">
        <f>VLOOKUP(I2645,raw_OCM!B:C,2,0)</f>
        <v>#N/A</v>
      </c>
      <c r="D2645" t="e">
        <f t="shared" si="41"/>
        <v>#N/A</v>
      </c>
      <c r="E2645" s="27" t="e">
        <f>VLOOKUP(O2645,'user list'!A:B,2,0)</f>
        <v>#N/A</v>
      </c>
    </row>
    <row r="2646" spans="2:5" ht="14.4">
      <c r="B2646" s="27" t="e">
        <f>VLOOKUP(I2646,raw_OCM!B:C,2,0)</f>
        <v>#N/A</v>
      </c>
      <c r="D2646" t="e">
        <f t="shared" si="41"/>
        <v>#N/A</v>
      </c>
      <c r="E2646" s="27" t="e">
        <f>VLOOKUP(O2646,'user list'!A:B,2,0)</f>
        <v>#N/A</v>
      </c>
    </row>
    <row r="2647" spans="2:5" ht="14.4">
      <c r="B2647" s="27" t="e">
        <f>VLOOKUP(I2647,raw_OCM!B:C,2,0)</f>
        <v>#N/A</v>
      </c>
      <c r="D2647" t="e">
        <f t="shared" si="41"/>
        <v>#N/A</v>
      </c>
      <c r="E2647" s="27" t="e">
        <f>VLOOKUP(O2647,'user list'!A:B,2,0)</f>
        <v>#N/A</v>
      </c>
    </row>
    <row r="2648" spans="2:5" ht="14.4">
      <c r="B2648" s="27" t="e">
        <f>VLOOKUP(I2648,raw_OCM!B:C,2,0)</f>
        <v>#N/A</v>
      </c>
      <c r="D2648" t="e">
        <f t="shared" si="41"/>
        <v>#N/A</v>
      </c>
      <c r="E2648" s="27" t="e">
        <f>VLOOKUP(O2648,'user list'!A:B,2,0)</f>
        <v>#N/A</v>
      </c>
    </row>
    <row r="2649" spans="2:5" ht="14.4">
      <c r="B2649" s="27" t="e">
        <f>VLOOKUP(I2649,raw_OCM!B:C,2,0)</f>
        <v>#N/A</v>
      </c>
      <c r="D2649" t="e">
        <f t="shared" si="41"/>
        <v>#N/A</v>
      </c>
      <c r="E2649" s="27" t="e">
        <f>VLOOKUP(O2649,'user list'!A:B,2,0)</f>
        <v>#N/A</v>
      </c>
    </row>
    <row r="2650" spans="2:5" ht="14.4">
      <c r="B2650" s="27" t="e">
        <f>VLOOKUP(I2650,raw_OCM!B:C,2,0)</f>
        <v>#N/A</v>
      </c>
      <c r="D2650" t="e">
        <f t="shared" si="41"/>
        <v>#N/A</v>
      </c>
      <c r="E2650" s="27" t="e">
        <f>VLOOKUP(O2650,'user list'!A:B,2,0)</f>
        <v>#N/A</v>
      </c>
    </row>
    <row r="2651" spans="2:5" ht="14.4">
      <c r="B2651" s="27" t="e">
        <f>VLOOKUP(I2651,raw_OCM!B:C,2,0)</f>
        <v>#N/A</v>
      </c>
      <c r="D2651" t="e">
        <f t="shared" si="41"/>
        <v>#N/A</v>
      </c>
      <c r="E2651" s="27" t="e">
        <f>VLOOKUP(O2651,'user list'!A:B,2,0)</f>
        <v>#N/A</v>
      </c>
    </row>
    <row r="2652" spans="2:5" ht="14.4">
      <c r="B2652" s="27" t="e">
        <f>VLOOKUP(I2652,raw_OCM!B:C,2,0)</f>
        <v>#N/A</v>
      </c>
      <c r="D2652" t="e">
        <f t="shared" si="41"/>
        <v>#N/A</v>
      </c>
      <c r="E2652" s="27" t="e">
        <f>VLOOKUP(O2652,'user list'!A:B,2,0)</f>
        <v>#N/A</v>
      </c>
    </row>
    <row r="2653" spans="2:5" ht="14.4">
      <c r="B2653" s="27" t="e">
        <f>VLOOKUP(I2653,raw_OCM!B:C,2,0)</f>
        <v>#N/A</v>
      </c>
      <c r="D2653" t="e">
        <f t="shared" si="41"/>
        <v>#N/A</v>
      </c>
      <c r="E2653" s="27" t="e">
        <f>VLOOKUP(O2653,'user list'!A:B,2,0)</f>
        <v>#N/A</v>
      </c>
    </row>
    <row r="2654" spans="2:5" ht="14.4">
      <c r="B2654" s="27" t="e">
        <f>VLOOKUP(I2654,raw_OCM!B:C,2,0)</f>
        <v>#N/A</v>
      </c>
      <c r="D2654" t="e">
        <f t="shared" si="41"/>
        <v>#N/A</v>
      </c>
      <c r="E2654" s="27" t="e">
        <f>VLOOKUP(O2654,'user list'!A:B,2,0)</f>
        <v>#N/A</v>
      </c>
    </row>
    <row r="2655" spans="2:5" ht="14.4">
      <c r="B2655" s="27" t="e">
        <f>VLOOKUP(I2655,raw_OCM!B:C,2,0)</f>
        <v>#N/A</v>
      </c>
      <c r="D2655" t="e">
        <f t="shared" si="41"/>
        <v>#N/A</v>
      </c>
      <c r="E2655" s="27" t="e">
        <f>VLOOKUP(O2655,'user list'!A:B,2,0)</f>
        <v>#N/A</v>
      </c>
    </row>
    <row r="2656" spans="2:5" ht="14.4">
      <c r="B2656" s="27" t="e">
        <f>VLOOKUP(I2656,raw_OCM!B:C,2,0)</f>
        <v>#N/A</v>
      </c>
      <c r="D2656" t="e">
        <f t="shared" si="41"/>
        <v>#N/A</v>
      </c>
      <c r="E2656" s="27" t="e">
        <f>VLOOKUP(O2656,'user list'!A:B,2,0)</f>
        <v>#N/A</v>
      </c>
    </row>
    <row r="2657" spans="2:5" ht="14.4">
      <c r="B2657" s="27" t="e">
        <f>VLOOKUP(I2657,raw_OCM!B:C,2,0)</f>
        <v>#N/A</v>
      </c>
      <c r="D2657" t="e">
        <f t="shared" si="41"/>
        <v>#N/A</v>
      </c>
      <c r="E2657" s="27" t="e">
        <f>VLOOKUP(O2657,'user list'!A:B,2,0)</f>
        <v>#N/A</v>
      </c>
    </row>
    <row r="2658" spans="2:5" ht="14.4">
      <c r="B2658" s="27" t="e">
        <f>VLOOKUP(I2658,raw_OCM!B:C,2,0)</f>
        <v>#N/A</v>
      </c>
      <c r="D2658" t="e">
        <f t="shared" si="41"/>
        <v>#N/A</v>
      </c>
      <c r="E2658" s="27" t="e">
        <f>VLOOKUP(O2658,'user list'!A:B,2,0)</f>
        <v>#N/A</v>
      </c>
    </row>
    <row r="2659" spans="2:5" ht="14.4">
      <c r="B2659" s="27" t="e">
        <f>VLOOKUP(I2659,raw_OCM!B:C,2,0)</f>
        <v>#N/A</v>
      </c>
      <c r="D2659" t="e">
        <f t="shared" si="41"/>
        <v>#N/A</v>
      </c>
      <c r="E2659" s="27" t="e">
        <f>VLOOKUP(O2659,'user list'!A:B,2,0)</f>
        <v>#N/A</v>
      </c>
    </row>
    <row r="2660" spans="2:5" ht="14.4">
      <c r="B2660" s="27" t="e">
        <f>VLOOKUP(I2660,raw_OCM!B:C,2,0)</f>
        <v>#N/A</v>
      </c>
      <c r="D2660" t="e">
        <f t="shared" si="41"/>
        <v>#N/A</v>
      </c>
      <c r="E2660" s="27" t="e">
        <f>VLOOKUP(O2660,'user list'!A:B,2,0)</f>
        <v>#N/A</v>
      </c>
    </row>
    <row r="2661" spans="2:5" ht="14.4">
      <c r="B2661" s="27" t="e">
        <f>VLOOKUP(I2661,raw_OCM!B:C,2,0)</f>
        <v>#N/A</v>
      </c>
      <c r="D2661" t="e">
        <f t="shared" si="41"/>
        <v>#N/A</v>
      </c>
      <c r="E2661" s="27" t="e">
        <f>VLOOKUP(O2661,'user list'!A:B,2,0)</f>
        <v>#N/A</v>
      </c>
    </row>
    <row r="2662" spans="2:5" ht="14.4">
      <c r="B2662" s="27" t="e">
        <f>VLOOKUP(I2662,raw_OCM!B:C,2,0)</f>
        <v>#N/A</v>
      </c>
      <c r="D2662" t="e">
        <f t="shared" si="41"/>
        <v>#N/A</v>
      </c>
      <c r="E2662" s="27" t="e">
        <f>VLOOKUP(O2662,'user list'!A:B,2,0)</f>
        <v>#N/A</v>
      </c>
    </row>
    <row r="2663" spans="2:5" ht="14.4">
      <c r="B2663" s="27" t="e">
        <f>VLOOKUP(I2663,raw_OCM!B:C,2,0)</f>
        <v>#N/A</v>
      </c>
      <c r="D2663" t="e">
        <f t="shared" si="41"/>
        <v>#N/A</v>
      </c>
      <c r="E2663" s="27" t="e">
        <f>VLOOKUP(O2663,'user list'!A:B,2,0)</f>
        <v>#N/A</v>
      </c>
    </row>
    <row r="2664" spans="2:5" ht="14.4">
      <c r="B2664" s="27" t="e">
        <f>VLOOKUP(I2664,raw_OCM!B:C,2,0)</f>
        <v>#N/A</v>
      </c>
      <c r="D2664" t="e">
        <f t="shared" si="41"/>
        <v>#N/A</v>
      </c>
      <c r="E2664" s="27" t="e">
        <f>VLOOKUP(O2664,'user list'!A:B,2,0)</f>
        <v>#N/A</v>
      </c>
    </row>
    <row r="2665" spans="2:5" ht="14.4">
      <c r="B2665" s="27" t="e">
        <f>VLOOKUP(I2665,raw_OCM!B:C,2,0)</f>
        <v>#N/A</v>
      </c>
      <c r="D2665" t="e">
        <f t="shared" si="41"/>
        <v>#N/A</v>
      </c>
      <c r="E2665" s="27" t="e">
        <f>VLOOKUP(O2665,'user list'!A:B,2,0)</f>
        <v>#N/A</v>
      </c>
    </row>
    <row r="2666" spans="2:5" ht="14.4">
      <c r="B2666" s="27" t="e">
        <f>VLOOKUP(I2666,raw_OCM!B:C,2,0)</f>
        <v>#N/A</v>
      </c>
      <c r="D2666" t="e">
        <f t="shared" si="41"/>
        <v>#N/A</v>
      </c>
      <c r="E2666" s="27" t="e">
        <f>VLOOKUP(O2666,'user list'!A:B,2,0)</f>
        <v>#N/A</v>
      </c>
    </row>
    <row r="2667" spans="2:5" ht="14.4">
      <c r="B2667" s="27" t="e">
        <f>VLOOKUP(I2667,raw_OCM!B:C,2,0)</f>
        <v>#N/A</v>
      </c>
      <c r="D2667" t="e">
        <f t="shared" si="41"/>
        <v>#N/A</v>
      </c>
      <c r="E2667" s="27" t="e">
        <f>VLOOKUP(O2667,'user list'!A:B,2,0)</f>
        <v>#N/A</v>
      </c>
    </row>
    <row r="2668" spans="2:5" ht="14.4">
      <c r="B2668" s="27" t="e">
        <f>VLOOKUP(I2668,raw_OCM!B:C,2,0)</f>
        <v>#N/A</v>
      </c>
      <c r="D2668" t="e">
        <f t="shared" si="41"/>
        <v>#N/A</v>
      </c>
      <c r="E2668" s="27" t="e">
        <f>VLOOKUP(O2668,'user list'!A:B,2,0)</f>
        <v>#N/A</v>
      </c>
    </row>
    <row r="2669" spans="2:5" ht="14.4">
      <c r="B2669" s="27" t="e">
        <f>VLOOKUP(I2669,raw_OCM!B:C,2,0)</f>
        <v>#N/A</v>
      </c>
      <c r="D2669" t="e">
        <f t="shared" si="41"/>
        <v>#N/A</v>
      </c>
      <c r="E2669" s="27" t="e">
        <f>VLOOKUP(O2669,'user list'!A:B,2,0)</f>
        <v>#N/A</v>
      </c>
    </row>
    <row r="2670" spans="2:5" ht="14.4">
      <c r="B2670" s="27" t="e">
        <f>VLOOKUP(I2670,raw_OCM!B:C,2,0)</f>
        <v>#N/A</v>
      </c>
      <c r="D2670" t="e">
        <f t="shared" si="41"/>
        <v>#N/A</v>
      </c>
      <c r="E2670" s="27" t="e">
        <f>VLOOKUP(O2670,'user list'!A:B,2,0)</f>
        <v>#N/A</v>
      </c>
    </row>
    <row r="2671" spans="2:5" ht="14.4">
      <c r="B2671" s="27" t="e">
        <f>VLOOKUP(I2671,raw_OCM!B:C,2,0)</f>
        <v>#N/A</v>
      </c>
      <c r="D2671" t="e">
        <f t="shared" si="41"/>
        <v>#N/A</v>
      </c>
      <c r="E2671" s="27" t="e">
        <f>VLOOKUP(O2671,'user list'!A:B,2,0)</f>
        <v>#N/A</v>
      </c>
    </row>
    <row r="2672" spans="2:5" ht="14.4">
      <c r="B2672" s="27" t="e">
        <f>VLOOKUP(I2672,raw_OCM!B:C,2,0)</f>
        <v>#N/A</v>
      </c>
      <c r="D2672" t="e">
        <f t="shared" si="41"/>
        <v>#N/A</v>
      </c>
      <c r="E2672" s="27" t="e">
        <f>VLOOKUP(O2672,'user list'!A:B,2,0)</f>
        <v>#N/A</v>
      </c>
    </row>
    <row r="2673" spans="2:5" ht="14.4">
      <c r="B2673" s="27" t="e">
        <f>VLOOKUP(I2673,raw_OCM!B:C,2,0)</f>
        <v>#N/A</v>
      </c>
      <c r="D2673" t="e">
        <f t="shared" si="41"/>
        <v>#N/A</v>
      </c>
      <c r="E2673" s="27" t="e">
        <f>VLOOKUP(O2673,'user list'!A:B,2,0)</f>
        <v>#N/A</v>
      </c>
    </row>
    <row r="2674" spans="2:5" ht="14.4">
      <c r="B2674" s="27" t="e">
        <f>VLOOKUP(I2674,raw_OCM!B:C,2,0)</f>
        <v>#N/A</v>
      </c>
      <c r="D2674" t="e">
        <f t="shared" si="41"/>
        <v>#N/A</v>
      </c>
      <c r="E2674" s="27" t="e">
        <f>VLOOKUP(O2674,'user list'!A:B,2,0)</f>
        <v>#N/A</v>
      </c>
    </row>
    <row r="2675" spans="2:5" ht="14.4">
      <c r="B2675" s="27" t="e">
        <f>VLOOKUP(I2675,raw_OCM!B:C,2,0)</f>
        <v>#N/A</v>
      </c>
      <c r="D2675" t="e">
        <f t="shared" si="41"/>
        <v>#N/A</v>
      </c>
      <c r="E2675" s="27" t="e">
        <f>VLOOKUP(O2675,'user list'!A:B,2,0)</f>
        <v>#N/A</v>
      </c>
    </row>
    <row r="2676" spans="2:5" ht="14.4">
      <c r="B2676" s="27" t="e">
        <f>VLOOKUP(I2676,raw_OCM!B:C,2,0)</f>
        <v>#N/A</v>
      </c>
      <c r="D2676" t="e">
        <f t="shared" si="41"/>
        <v>#N/A</v>
      </c>
      <c r="E2676" s="27" t="e">
        <f>VLOOKUP(O2676,'user list'!A:B,2,0)</f>
        <v>#N/A</v>
      </c>
    </row>
    <row r="2677" spans="2:5" ht="14.4">
      <c r="B2677" s="27" t="e">
        <f>VLOOKUP(I2677,raw_OCM!B:C,2,0)</f>
        <v>#N/A</v>
      </c>
      <c r="D2677" t="e">
        <f t="shared" si="41"/>
        <v>#N/A</v>
      </c>
      <c r="E2677" s="27" t="e">
        <f>VLOOKUP(O2677,'user list'!A:B,2,0)</f>
        <v>#N/A</v>
      </c>
    </row>
    <row r="2678" spans="2:5" ht="14.4">
      <c r="B2678" s="27" t="e">
        <f>VLOOKUP(I2678,raw_OCM!B:C,2,0)</f>
        <v>#N/A</v>
      </c>
      <c r="D2678" t="e">
        <f t="shared" si="41"/>
        <v>#N/A</v>
      </c>
      <c r="E2678" s="27" t="e">
        <f>VLOOKUP(O2678,'user list'!A:B,2,0)</f>
        <v>#N/A</v>
      </c>
    </row>
    <row r="2679" spans="2:5" ht="14.4">
      <c r="B2679" s="27" t="e">
        <f>VLOOKUP(I2679,raw_OCM!B:C,2,0)</f>
        <v>#N/A</v>
      </c>
      <c r="D2679" t="e">
        <f t="shared" si="41"/>
        <v>#N/A</v>
      </c>
      <c r="E2679" s="27" t="e">
        <f>VLOOKUP(O2679,'user list'!A:B,2,0)</f>
        <v>#N/A</v>
      </c>
    </row>
    <row r="2680" spans="2:5" ht="14.4">
      <c r="B2680" s="27" t="e">
        <f>VLOOKUP(I2680,raw_OCM!B:C,2,0)</f>
        <v>#N/A</v>
      </c>
      <c r="D2680" t="e">
        <f t="shared" si="41"/>
        <v>#N/A</v>
      </c>
      <c r="E2680" s="27" t="e">
        <f>VLOOKUP(O2680,'user list'!A:B,2,0)</f>
        <v>#N/A</v>
      </c>
    </row>
    <row r="2681" spans="2:5" ht="14.4">
      <c r="B2681" s="27" t="e">
        <f>VLOOKUP(I2681,raw_OCM!B:C,2,0)</f>
        <v>#N/A</v>
      </c>
      <c r="D2681" t="e">
        <f t="shared" si="41"/>
        <v>#N/A</v>
      </c>
      <c r="E2681" s="27" t="e">
        <f>VLOOKUP(O2681,'user list'!A:B,2,0)</f>
        <v>#N/A</v>
      </c>
    </row>
    <row r="2682" spans="2:5" ht="14.4">
      <c r="B2682" s="27" t="e">
        <f>VLOOKUP(I2682,raw_OCM!B:C,2,0)</f>
        <v>#N/A</v>
      </c>
      <c r="D2682" t="e">
        <f t="shared" si="41"/>
        <v>#N/A</v>
      </c>
      <c r="E2682" s="27" t="e">
        <f>VLOOKUP(O2682,'user list'!A:B,2,0)</f>
        <v>#N/A</v>
      </c>
    </row>
    <row r="2683" spans="2:5" ht="14.4">
      <c r="B2683" s="27" t="e">
        <f>VLOOKUP(I2683,raw_OCM!B:C,2,0)</f>
        <v>#N/A</v>
      </c>
      <c r="D2683" t="e">
        <f t="shared" si="41"/>
        <v>#N/A</v>
      </c>
      <c r="E2683" s="27" t="e">
        <f>VLOOKUP(O2683,'user list'!A:B,2,0)</f>
        <v>#N/A</v>
      </c>
    </row>
    <row r="2684" spans="2:5" ht="14.4">
      <c r="B2684" s="27" t="e">
        <f>VLOOKUP(I2684,raw_OCM!B:C,2,0)</f>
        <v>#N/A</v>
      </c>
      <c r="D2684" t="e">
        <f t="shared" si="41"/>
        <v>#N/A</v>
      </c>
      <c r="E2684" s="27" t="e">
        <f>VLOOKUP(O2684,'user list'!A:B,2,0)</f>
        <v>#N/A</v>
      </c>
    </row>
    <row r="2685" spans="2:5" ht="14.4">
      <c r="B2685" s="27" t="e">
        <f>VLOOKUP(I2685,raw_OCM!B:C,2,0)</f>
        <v>#N/A</v>
      </c>
      <c r="D2685" t="e">
        <f t="shared" si="41"/>
        <v>#N/A</v>
      </c>
      <c r="E2685" s="27" t="e">
        <f>VLOOKUP(O2685,'user list'!A:B,2,0)</f>
        <v>#N/A</v>
      </c>
    </row>
    <row r="2686" spans="2:5" ht="14.4">
      <c r="B2686" s="27" t="e">
        <f>VLOOKUP(I2686,raw_OCM!B:C,2,0)</f>
        <v>#N/A</v>
      </c>
      <c r="D2686" t="e">
        <f t="shared" si="41"/>
        <v>#N/A</v>
      </c>
      <c r="E2686" s="27" t="e">
        <f>VLOOKUP(O2686,'user list'!A:B,2,0)</f>
        <v>#N/A</v>
      </c>
    </row>
    <row r="2687" spans="2:5" ht="14.4">
      <c r="B2687" s="27" t="e">
        <f>VLOOKUP(I2687,raw_OCM!B:C,2,0)</f>
        <v>#N/A</v>
      </c>
      <c r="D2687" t="e">
        <f t="shared" si="41"/>
        <v>#N/A</v>
      </c>
      <c r="E2687" s="27" t="e">
        <f>VLOOKUP(O2687,'user list'!A:B,2,0)</f>
        <v>#N/A</v>
      </c>
    </row>
    <row r="2688" spans="2:5" ht="14.4">
      <c r="B2688" s="27" t="e">
        <f>VLOOKUP(I2688,raw_OCM!B:C,2,0)</f>
        <v>#N/A</v>
      </c>
      <c r="D2688" t="e">
        <f t="shared" si="41"/>
        <v>#N/A</v>
      </c>
      <c r="E2688" s="27" t="e">
        <f>VLOOKUP(O2688,'user list'!A:B,2,0)</f>
        <v>#N/A</v>
      </c>
    </row>
    <row r="2689" spans="2:5" ht="14.4">
      <c r="B2689" s="27" t="e">
        <f>VLOOKUP(I2689,raw_OCM!B:C,2,0)</f>
        <v>#N/A</v>
      </c>
      <c r="D2689" t="e">
        <f t="shared" si="41"/>
        <v>#N/A</v>
      </c>
      <c r="E2689" s="27" t="e">
        <f>VLOOKUP(O2689,'user list'!A:B,2,0)</f>
        <v>#N/A</v>
      </c>
    </row>
    <row r="2690" spans="2:5" ht="14.4">
      <c r="B2690" s="27" t="e">
        <f>VLOOKUP(I2690,raw_OCM!B:C,2,0)</f>
        <v>#N/A</v>
      </c>
      <c r="D2690" t="e">
        <f t="shared" si="41"/>
        <v>#N/A</v>
      </c>
      <c r="E2690" s="27" t="e">
        <f>VLOOKUP(O2690,'user list'!A:B,2,0)</f>
        <v>#N/A</v>
      </c>
    </row>
    <row r="2691" spans="2:5" ht="14.4">
      <c r="B2691" s="27" t="e">
        <f>VLOOKUP(I2691,raw_OCM!B:C,2,0)</f>
        <v>#N/A</v>
      </c>
      <c r="D2691" t="e">
        <f t="shared" si="41"/>
        <v>#N/A</v>
      </c>
      <c r="E2691" s="27" t="e">
        <f>VLOOKUP(O2691,'user list'!A:B,2,0)</f>
        <v>#N/A</v>
      </c>
    </row>
    <row r="2692" spans="2:5" ht="14.4">
      <c r="B2692" s="27" t="e">
        <f>VLOOKUP(I2692,raw_OCM!B:C,2,0)</f>
        <v>#N/A</v>
      </c>
      <c r="D2692" t="e">
        <f t="shared" si="41"/>
        <v>#N/A</v>
      </c>
      <c r="E2692" s="27" t="e">
        <f>VLOOKUP(O2692,'user list'!A:B,2,0)</f>
        <v>#N/A</v>
      </c>
    </row>
    <row r="2693" spans="2:5" ht="14.4">
      <c r="B2693" s="27" t="e">
        <f>VLOOKUP(I2693,raw_OCM!B:C,2,0)</f>
        <v>#N/A</v>
      </c>
      <c r="D2693" t="e">
        <f t="shared" si="41"/>
        <v>#N/A</v>
      </c>
      <c r="E2693" s="27" t="e">
        <f>VLOOKUP(O2693,'user list'!A:B,2,0)</f>
        <v>#N/A</v>
      </c>
    </row>
    <row r="2694" spans="2:5" ht="14.4">
      <c r="B2694" s="27" t="e">
        <f>VLOOKUP(I2694,raw_OCM!B:C,2,0)</f>
        <v>#N/A</v>
      </c>
      <c r="D2694" t="e">
        <f t="shared" si="41"/>
        <v>#N/A</v>
      </c>
      <c r="E2694" s="27" t="e">
        <f>VLOOKUP(O2694,'user list'!A:B,2,0)</f>
        <v>#N/A</v>
      </c>
    </row>
    <row r="2695" spans="2:5" ht="14.4">
      <c r="B2695" s="27" t="e">
        <f>VLOOKUP(I2695,raw_OCM!B:C,2,0)</f>
        <v>#N/A</v>
      </c>
      <c r="D2695" t="e">
        <f t="shared" si="41"/>
        <v>#N/A</v>
      </c>
      <c r="E2695" s="27" t="e">
        <f>VLOOKUP(O2695,'user list'!A:B,2,0)</f>
        <v>#N/A</v>
      </c>
    </row>
    <row r="2696" spans="2:5" ht="14.4">
      <c r="B2696" s="27" t="e">
        <f>VLOOKUP(I2696,raw_OCM!B:C,2,0)</f>
        <v>#N/A</v>
      </c>
      <c r="D2696" t="e">
        <f t="shared" si="41"/>
        <v>#N/A</v>
      </c>
      <c r="E2696" s="27" t="e">
        <f>VLOOKUP(O2696,'user list'!A:B,2,0)</f>
        <v>#N/A</v>
      </c>
    </row>
    <row r="2697" spans="2:5" ht="14.4">
      <c r="B2697" s="27" t="e">
        <f>VLOOKUP(I2697,raw_OCM!B:C,2,0)</f>
        <v>#N/A</v>
      </c>
      <c r="D2697" t="e">
        <f t="shared" si="41"/>
        <v>#N/A</v>
      </c>
      <c r="E2697" s="27" t="e">
        <f>VLOOKUP(O2697,'user list'!A:B,2,0)</f>
        <v>#N/A</v>
      </c>
    </row>
    <row r="2698" spans="2:5" ht="14.4">
      <c r="B2698" s="27" t="e">
        <f>VLOOKUP(I2698,raw_OCM!B:C,2,0)</f>
        <v>#N/A</v>
      </c>
      <c r="D2698" t="e">
        <f t="shared" si="41"/>
        <v>#N/A</v>
      </c>
      <c r="E2698" s="27" t="e">
        <f>VLOOKUP(O2698,'user list'!A:B,2,0)</f>
        <v>#N/A</v>
      </c>
    </row>
    <row r="2699" spans="2:5" ht="14.4">
      <c r="B2699" s="27" t="e">
        <f>VLOOKUP(I2699,raw_OCM!B:C,2,0)</f>
        <v>#N/A</v>
      </c>
      <c r="D2699" t="e">
        <f t="shared" si="41"/>
        <v>#N/A</v>
      </c>
      <c r="E2699" s="27" t="e">
        <f>VLOOKUP(O2699,'user list'!A:B,2,0)</f>
        <v>#N/A</v>
      </c>
    </row>
    <row r="2700" spans="2:5" ht="14.4">
      <c r="B2700" s="27" t="e">
        <f>VLOOKUP(I2700,raw_OCM!B:C,2,0)</f>
        <v>#N/A</v>
      </c>
      <c r="D2700" t="e">
        <f t="shared" ref="D2700:D2763" si="42">IF(E2700="X",1)</f>
        <v>#N/A</v>
      </c>
      <c r="E2700" s="27" t="e">
        <f>VLOOKUP(O2700,'user list'!A:B,2,0)</f>
        <v>#N/A</v>
      </c>
    </row>
    <row r="2701" spans="2:5" ht="14.4">
      <c r="B2701" s="27" t="e">
        <f>VLOOKUP(I2701,raw_OCM!B:C,2,0)</f>
        <v>#N/A</v>
      </c>
      <c r="D2701" t="e">
        <f t="shared" si="42"/>
        <v>#N/A</v>
      </c>
      <c r="E2701" s="27" t="e">
        <f>VLOOKUP(O2701,'user list'!A:B,2,0)</f>
        <v>#N/A</v>
      </c>
    </row>
    <row r="2702" spans="2:5" ht="14.4">
      <c r="B2702" s="27" t="e">
        <f>VLOOKUP(I2702,raw_OCM!B:C,2,0)</f>
        <v>#N/A</v>
      </c>
      <c r="D2702" t="e">
        <f t="shared" si="42"/>
        <v>#N/A</v>
      </c>
      <c r="E2702" s="27" t="e">
        <f>VLOOKUP(O2702,'user list'!A:B,2,0)</f>
        <v>#N/A</v>
      </c>
    </row>
    <row r="2703" spans="2:5" ht="14.4">
      <c r="B2703" s="27" t="e">
        <f>VLOOKUP(I2703,raw_OCM!B:C,2,0)</f>
        <v>#N/A</v>
      </c>
      <c r="D2703" t="e">
        <f t="shared" si="42"/>
        <v>#N/A</v>
      </c>
      <c r="E2703" s="27" t="e">
        <f>VLOOKUP(O2703,'user list'!A:B,2,0)</f>
        <v>#N/A</v>
      </c>
    </row>
    <row r="2704" spans="2:5" ht="14.4">
      <c r="B2704" s="27" t="e">
        <f>VLOOKUP(I2704,raw_OCM!B:C,2,0)</f>
        <v>#N/A</v>
      </c>
      <c r="D2704" t="e">
        <f t="shared" si="42"/>
        <v>#N/A</v>
      </c>
      <c r="E2704" s="27" t="e">
        <f>VLOOKUP(O2704,'user list'!A:B,2,0)</f>
        <v>#N/A</v>
      </c>
    </row>
    <row r="2705" spans="2:5" ht="14.4">
      <c r="B2705" s="27" t="e">
        <f>VLOOKUP(I2705,raw_OCM!B:C,2,0)</f>
        <v>#N/A</v>
      </c>
      <c r="D2705" t="e">
        <f t="shared" si="42"/>
        <v>#N/A</v>
      </c>
      <c r="E2705" s="27" t="e">
        <f>VLOOKUP(O2705,'user list'!A:B,2,0)</f>
        <v>#N/A</v>
      </c>
    </row>
    <row r="2706" spans="2:5" ht="14.4">
      <c r="B2706" s="27" t="e">
        <f>VLOOKUP(I2706,raw_OCM!B:C,2,0)</f>
        <v>#N/A</v>
      </c>
      <c r="D2706" t="e">
        <f t="shared" si="42"/>
        <v>#N/A</v>
      </c>
      <c r="E2706" s="27" t="e">
        <f>VLOOKUP(O2706,'user list'!A:B,2,0)</f>
        <v>#N/A</v>
      </c>
    </row>
    <row r="2707" spans="2:5" ht="14.4">
      <c r="B2707" s="27" t="e">
        <f>VLOOKUP(I2707,raw_OCM!B:C,2,0)</f>
        <v>#N/A</v>
      </c>
      <c r="D2707" t="e">
        <f t="shared" si="42"/>
        <v>#N/A</v>
      </c>
      <c r="E2707" s="27" t="e">
        <f>VLOOKUP(O2707,'user list'!A:B,2,0)</f>
        <v>#N/A</v>
      </c>
    </row>
    <row r="2708" spans="2:5" ht="14.4">
      <c r="B2708" s="27" t="e">
        <f>VLOOKUP(I2708,raw_OCM!B:C,2,0)</f>
        <v>#N/A</v>
      </c>
      <c r="D2708" t="e">
        <f t="shared" si="42"/>
        <v>#N/A</v>
      </c>
      <c r="E2708" s="27" t="e">
        <f>VLOOKUP(O2708,'user list'!A:B,2,0)</f>
        <v>#N/A</v>
      </c>
    </row>
    <row r="2709" spans="2:5" ht="14.4">
      <c r="B2709" s="27" t="e">
        <f>VLOOKUP(I2709,raw_OCM!B:C,2,0)</f>
        <v>#N/A</v>
      </c>
      <c r="D2709" t="e">
        <f t="shared" si="42"/>
        <v>#N/A</v>
      </c>
      <c r="E2709" s="27" t="e">
        <f>VLOOKUP(O2709,'user list'!A:B,2,0)</f>
        <v>#N/A</v>
      </c>
    </row>
    <row r="2710" spans="2:5" ht="14.4">
      <c r="B2710" s="27" t="e">
        <f>VLOOKUP(I2710,raw_OCM!B:C,2,0)</f>
        <v>#N/A</v>
      </c>
      <c r="D2710" t="e">
        <f t="shared" si="42"/>
        <v>#N/A</v>
      </c>
      <c r="E2710" s="27" t="e">
        <f>VLOOKUP(O2710,'user list'!A:B,2,0)</f>
        <v>#N/A</v>
      </c>
    </row>
    <row r="2711" spans="2:5" ht="14.4">
      <c r="B2711" s="27" t="e">
        <f>VLOOKUP(I2711,raw_OCM!B:C,2,0)</f>
        <v>#N/A</v>
      </c>
      <c r="D2711" t="e">
        <f t="shared" si="42"/>
        <v>#N/A</v>
      </c>
      <c r="E2711" s="27" t="e">
        <f>VLOOKUP(O2711,'user list'!A:B,2,0)</f>
        <v>#N/A</v>
      </c>
    </row>
    <row r="2712" spans="2:5" ht="14.4">
      <c r="B2712" s="27" t="e">
        <f>VLOOKUP(I2712,raw_OCM!B:C,2,0)</f>
        <v>#N/A</v>
      </c>
      <c r="D2712" t="e">
        <f t="shared" si="42"/>
        <v>#N/A</v>
      </c>
      <c r="E2712" s="27" t="e">
        <f>VLOOKUP(O2712,'user list'!A:B,2,0)</f>
        <v>#N/A</v>
      </c>
    </row>
    <row r="2713" spans="2:5" ht="14.4">
      <c r="B2713" s="27" t="e">
        <f>VLOOKUP(I2713,raw_OCM!B:C,2,0)</f>
        <v>#N/A</v>
      </c>
      <c r="D2713" t="e">
        <f t="shared" si="42"/>
        <v>#N/A</v>
      </c>
      <c r="E2713" s="27" t="e">
        <f>VLOOKUP(O2713,'user list'!A:B,2,0)</f>
        <v>#N/A</v>
      </c>
    </row>
    <row r="2714" spans="2:5" ht="14.4">
      <c r="B2714" s="27" t="e">
        <f>VLOOKUP(I2714,raw_OCM!B:C,2,0)</f>
        <v>#N/A</v>
      </c>
      <c r="D2714" t="e">
        <f t="shared" si="42"/>
        <v>#N/A</v>
      </c>
      <c r="E2714" s="27" t="e">
        <f>VLOOKUP(O2714,'user list'!A:B,2,0)</f>
        <v>#N/A</v>
      </c>
    </row>
    <row r="2715" spans="2:5" ht="14.4">
      <c r="B2715" s="27" t="e">
        <f>VLOOKUP(I2715,raw_OCM!B:C,2,0)</f>
        <v>#N/A</v>
      </c>
      <c r="D2715" t="e">
        <f t="shared" si="42"/>
        <v>#N/A</v>
      </c>
      <c r="E2715" s="27" t="e">
        <f>VLOOKUP(O2715,'user list'!A:B,2,0)</f>
        <v>#N/A</v>
      </c>
    </row>
    <row r="2716" spans="2:5" ht="14.4">
      <c r="B2716" s="27" t="e">
        <f>VLOOKUP(I2716,raw_OCM!B:C,2,0)</f>
        <v>#N/A</v>
      </c>
      <c r="D2716" t="e">
        <f t="shared" si="42"/>
        <v>#N/A</v>
      </c>
      <c r="E2716" s="27" t="e">
        <f>VLOOKUP(O2716,'user list'!A:B,2,0)</f>
        <v>#N/A</v>
      </c>
    </row>
    <row r="2717" spans="2:5" ht="14.4">
      <c r="B2717" s="27" t="e">
        <f>VLOOKUP(I2717,raw_OCM!B:C,2,0)</f>
        <v>#N/A</v>
      </c>
      <c r="D2717" t="e">
        <f t="shared" si="42"/>
        <v>#N/A</v>
      </c>
      <c r="E2717" s="27" t="e">
        <f>VLOOKUP(O2717,'user list'!A:B,2,0)</f>
        <v>#N/A</v>
      </c>
    </row>
    <row r="2718" spans="2:5" ht="14.4">
      <c r="B2718" s="27" t="e">
        <f>VLOOKUP(I2718,raw_OCM!B:C,2,0)</f>
        <v>#N/A</v>
      </c>
      <c r="D2718" t="e">
        <f t="shared" si="42"/>
        <v>#N/A</v>
      </c>
      <c r="E2718" s="27" t="e">
        <f>VLOOKUP(O2718,'user list'!A:B,2,0)</f>
        <v>#N/A</v>
      </c>
    </row>
    <row r="2719" spans="2:5" ht="14.4">
      <c r="B2719" s="27" t="e">
        <f>VLOOKUP(I2719,raw_OCM!B:C,2,0)</f>
        <v>#N/A</v>
      </c>
      <c r="D2719" t="e">
        <f t="shared" si="42"/>
        <v>#N/A</v>
      </c>
      <c r="E2719" s="27" t="e">
        <f>VLOOKUP(O2719,'user list'!A:B,2,0)</f>
        <v>#N/A</v>
      </c>
    </row>
    <row r="2720" spans="2:5" ht="14.4">
      <c r="B2720" s="27" t="e">
        <f>VLOOKUP(I2720,raw_OCM!B:C,2,0)</f>
        <v>#N/A</v>
      </c>
      <c r="D2720" t="e">
        <f t="shared" si="42"/>
        <v>#N/A</v>
      </c>
      <c r="E2720" s="27" t="e">
        <f>VLOOKUP(O2720,'user list'!A:B,2,0)</f>
        <v>#N/A</v>
      </c>
    </row>
    <row r="2721" spans="2:5" ht="14.4">
      <c r="B2721" s="27" t="e">
        <f>VLOOKUP(I2721,raw_OCM!B:C,2,0)</f>
        <v>#N/A</v>
      </c>
      <c r="D2721" t="e">
        <f t="shared" si="42"/>
        <v>#N/A</v>
      </c>
      <c r="E2721" s="27" t="e">
        <f>VLOOKUP(O2721,'user list'!A:B,2,0)</f>
        <v>#N/A</v>
      </c>
    </row>
    <row r="2722" spans="2:5" ht="14.4">
      <c r="B2722" s="27" t="e">
        <f>VLOOKUP(I2722,raw_OCM!B:C,2,0)</f>
        <v>#N/A</v>
      </c>
      <c r="D2722" t="e">
        <f t="shared" si="42"/>
        <v>#N/A</v>
      </c>
      <c r="E2722" s="27" t="e">
        <f>VLOOKUP(O2722,'user list'!A:B,2,0)</f>
        <v>#N/A</v>
      </c>
    </row>
    <row r="2723" spans="2:5" ht="14.4">
      <c r="B2723" s="27" t="e">
        <f>VLOOKUP(I2723,raw_OCM!B:C,2,0)</f>
        <v>#N/A</v>
      </c>
      <c r="D2723" t="e">
        <f t="shared" si="42"/>
        <v>#N/A</v>
      </c>
      <c r="E2723" s="27" t="e">
        <f>VLOOKUP(O2723,'user list'!A:B,2,0)</f>
        <v>#N/A</v>
      </c>
    </row>
    <row r="2724" spans="2:5" ht="14.4">
      <c r="B2724" s="27" t="e">
        <f>VLOOKUP(I2724,raw_OCM!B:C,2,0)</f>
        <v>#N/A</v>
      </c>
      <c r="D2724" t="e">
        <f t="shared" si="42"/>
        <v>#N/A</v>
      </c>
      <c r="E2724" s="27" t="e">
        <f>VLOOKUP(O2724,'user list'!A:B,2,0)</f>
        <v>#N/A</v>
      </c>
    </row>
    <row r="2725" spans="2:5" ht="14.4">
      <c r="B2725" s="27" t="e">
        <f>VLOOKUP(I2725,raw_OCM!B:C,2,0)</f>
        <v>#N/A</v>
      </c>
      <c r="D2725" t="e">
        <f t="shared" si="42"/>
        <v>#N/A</v>
      </c>
      <c r="E2725" s="27" t="e">
        <f>VLOOKUP(O2725,'user list'!A:B,2,0)</f>
        <v>#N/A</v>
      </c>
    </row>
    <row r="2726" spans="2:5" ht="14.4">
      <c r="B2726" s="27" t="e">
        <f>VLOOKUP(I2726,raw_OCM!B:C,2,0)</f>
        <v>#N/A</v>
      </c>
      <c r="D2726" t="e">
        <f t="shared" si="42"/>
        <v>#N/A</v>
      </c>
      <c r="E2726" s="27" t="e">
        <f>VLOOKUP(O2726,'user list'!A:B,2,0)</f>
        <v>#N/A</v>
      </c>
    </row>
    <row r="2727" spans="2:5" ht="14.4">
      <c r="B2727" s="27" t="e">
        <f>VLOOKUP(I2727,raw_OCM!B:C,2,0)</f>
        <v>#N/A</v>
      </c>
      <c r="D2727" t="e">
        <f t="shared" si="42"/>
        <v>#N/A</v>
      </c>
      <c r="E2727" s="27" t="e">
        <f>VLOOKUP(O2727,'user list'!A:B,2,0)</f>
        <v>#N/A</v>
      </c>
    </row>
    <row r="2728" spans="2:5" ht="14.4">
      <c r="B2728" s="27" t="e">
        <f>VLOOKUP(I2728,raw_OCM!B:C,2,0)</f>
        <v>#N/A</v>
      </c>
      <c r="D2728" t="e">
        <f t="shared" si="42"/>
        <v>#N/A</v>
      </c>
      <c r="E2728" s="27" t="e">
        <f>VLOOKUP(O2728,'user list'!A:B,2,0)</f>
        <v>#N/A</v>
      </c>
    </row>
    <row r="2729" spans="2:5" ht="14.4">
      <c r="B2729" s="27" t="e">
        <f>VLOOKUP(I2729,raw_OCM!B:C,2,0)</f>
        <v>#N/A</v>
      </c>
      <c r="D2729" t="e">
        <f t="shared" si="42"/>
        <v>#N/A</v>
      </c>
      <c r="E2729" s="27" t="e">
        <f>VLOOKUP(O2729,'user list'!A:B,2,0)</f>
        <v>#N/A</v>
      </c>
    </row>
    <row r="2730" spans="2:5" ht="14.4">
      <c r="B2730" s="27" t="e">
        <f>VLOOKUP(I2730,raw_OCM!B:C,2,0)</f>
        <v>#N/A</v>
      </c>
      <c r="D2730" t="e">
        <f t="shared" si="42"/>
        <v>#N/A</v>
      </c>
      <c r="E2730" s="27" t="e">
        <f>VLOOKUP(O2730,'user list'!A:B,2,0)</f>
        <v>#N/A</v>
      </c>
    </row>
    <row r="2731" spans="2:5" ht="14.4">
      <c r="B2731" s="27" t="e">
        <f>VLOOKUP(I2731,raw_OCM!B:C,2,0)</f>
        <v>#N/A</v>
      </c>
      <c r="D2731" t="e">
        <f t="shared" si="42"/>
        <v>#N/A</v>
      </c>
      <c r="E2731" s="27" t="e">
        <f>VLOOKUP(O2731,'user list'!A:B,2,0)</f>
        <v>#N/A</v>
      </c>
    </row>
    <row r="2732" spans="2:5" ht="14.4">
      <c r="B2732" s="27" t="e">
        <f>VLOOKUP(I2732,raw_OCM!B:C,2,0)</f>
        <v>#N/A</v>
      </c>
      <c r="D2732" t="e">
        <f t="shared" si="42"/>
        <v>#N/A</v>
      </c>
      <c r="E2732" s="27" t="e">
        <f>VLOOKUP(O2732,'user list'!A:B,2,0)</f>
        <v>#N/A</v>
      </c>
    </row>
    <row r="2733" spans="2:5" ht="14.4">
      <c r="B2733" s="27" t="e">
        <f>VLOOKUP(I2733,raw_OCM!B:C,2,0)</f>
        <v>#N/A</v>
      </c>
      <c r="D2733" t="e">
        <f t="shared" si="42"/>
        <v>#N/A</v>
      </c>
      <c r="E2733" s="27" t="e">
        <f>VLOOKUP(O2733,'user list'!A:B,2,0)</f>
        <v>#N/A</v>
      </c>
    </row>
    <row r="2734" spans="2:5" ht="14.4">
      <c r="B2734" s="27" t="e">
        <f>VLOOKUP(I2734,raw_OCM!B:C,2,0)</f>
        <v>#N/A</v>
      </c>
      <c r="D2734" t="e">
        <f t="shared" si="42"/>
        <v>#N/A</v>
      </c>
      <c r="E2734" s="27" t="e">
        <f>VLOOKUP(O2734,'user list'!A:B,2,0)</f>
        <v>#N/A</v>
      </c>
    </row>
    <row r="2735" spans="2:5" ht="14.4">
      <c r="B2735" s="27" t="e">
        <f>VLOOKUP(I2735,raw_OCM!B:C,2,0)</f>
        <v>#N/A</v>
      </c>
      <c r="D2735" t="e">
        <f t="shared" si="42"/>
        <v>#N/A</v>
      </c>
      <c r="E2735" s="27" t="e">
        <f>VLOOKUP(O2735,'user list'!A:B,2,0)</f>
        <v>#N/A</v>
      </c>
    </row>
    <row r="2736" spans="2:5" ht="14.4">
      <c r="B2736" s="27" t="e">
        <f>VLOOKUP(I2736,raw_OCM!B:C,2,0)</f>
        <v>#N/A</v>
      </c>
      <c r="D2736" t="e">
        <f t="shared" si="42"/>
        <v>#N/A</v>
      </c>
      <c r="E2736" s="27" t="e">
        <f>VLOOKUP(O2736,'user list'!A:B,2,0)</f>
        <v>#N/A</v>
      </c>
    </row>
    <row r="2737" spans="2:5" ht="14.4">
      <c r="B2737" s="27" t="e">
        <f>VLOOKUP(I2737,raw_OCM!B:C,2,0)</f>
        <v>#N/A</v>
      </c>
      <c r="D2737" t="e">
        <f t="shared" si="42"/>
        <v>#N/A</v>
      </c>
      <c r="E2737" s="27" t="e">
        <f>VLOOKUP(O2737,'user list'!A:B,2,0)</f>
        <v>#N/A</v>
      </c>
    </row>
    <row r="2738" spans="2:5" ht="14.4">
      <c r="B2738" s="27" t="e">
        <f>VLOOKUP(I2738,raw_OCM!B:C,2,0)</f>
        <v>#N/A</v>
      </c>
      <c r="D2738" t="e">
        <f t="shared" si="42"/>
        <v>#N/A</v>
      </c>
      <c r="E2738" s="27" t="e">
        <f>VLOOKUP(O2738,'user list'!A:B,2,0)</f>
        <v>#N/A</v>
      </c>
    </row>
    <row r="2739" spans="2:5" ht="14.4">
      <c r="B2739" s="27" t="e">
        <f>VLOOKUP(I2739,raw_OCM!B:C,2,0)</f>
        <v>#N/A</v>
      </c>
      <c r="D2739" t="e">
        <f t="shared" si="42"/>
        <v>#N/A</v>
      </c>
      <c r="E2739" s="27" t="e">
        <f>VLOOKUP(O2739,'user list'!A:B,2,0)</f>
        <v>#N/A</v>
      </c>
    </row>
    <row r="2740" spans="2:5" ht="14.4">
      <c r="B2740" s="27" t="e">
        <f>VLOOKUP(I2740,raw_OCM!B:C,2,0)</f>
        <v>#N/A</v>
      </c>
      <c r="D2740" t="e">
        <f t="shared" si="42"/>
        <v>#N/A</v>
      </c>
      <c r="E2740" s="27" t="e">
        <f>VLOOKUP(O2740,'user list'!A:B,2,0)</f>
        <v>#N/A</v>
      </c>
    </row>
    <row r="2741" spans="2:5" ht="14.4">
      <c r="B2741" s="27" t="e">
        <f>VLOOKUP(I2741,raw_OCM!B:C,2,0)</f>
        <v>#N/A</v>
      </c>
      <c r="D2741" t="e">
        <f t="shared" si="42"/>
        <v>#N/A</v>
      </c>
      <c r="E2741" s="27" t="e">
        <f>VLOOKUP(O2741,'user list'!A:B,2,0)</f>
        <v>#N/A</v>
      </c>
    </row>
    <row r="2742" spans="2:5" ht="14.4">
      <c r="B2742" s="27" t="e">
        <f>VLOOKUP(I2742,raw_OCM!B:C,2,0)</f>
        <v>#N/A</v>
      </c>
      <c r="D2742" t="e">
        <f t="shared" si="42"/>
        <v>#N/A</v>
      </c>
      <c r="E2742" s="27" t="e">
        <f>VLOOKUP(O2742,'user list'!A:B,2,0)</f>
        <v>#N/A</v>
      </c>
    </row>
    <row r="2743" spans="2:5" ht="14.4">
      <c r="B2743" s="27" t="e">
        <f>VLOOKUP(I2743,raw_OCM!B:C,2,0)</f>
        <v>#N/A</v>
      </c>
      <c r="D2743" t="e">
        <f t="shared" si="42"/>
        <v>#N/A</v>
      </c>
      <c r="E2743" s="27" t="e">
        <f>VLOOKUP(O2743,'user list'!A:B,2,0)</f>
        <v>#N/A</v>
      </c>
    </row>
    <row r="2744" spans="2:5" ht="14.4">
      <c r="B2744" s="27" t="e">
        <f>VLOOKUP(I2744,raw_OCM!B:C,2,0)</f>
        <v>#N/A</v>
      </c>
      <c r="D2744" t="e">
        <f t="shared" si="42"/>
        <v>#N/A</v>
      </c>
      <c r="E2744" s="27" t="e">
        <f>VLOOKUP(O2744,'user list'!A:B,2,0)</f>
        <v>#N/A</v>
      </c>
    </row>
    <row r="2745" spans="2:5" ht="14.4">
      <c r="B2745" s="27" t="e">
        <f>VLOOKUP(I2745,raw_OCM!B:C,2,0)</f>
        <v>#N/A</v>
      </c>
      <c r="D2745" t="e">
        <f t="shared" si="42"/>
        <v>#N/A</v>
      </c>
      <c r="E2745" s="27" t="e">
        <f>VLOOKUP(O2745,'user list'!A:B,2,0)</f>
        <v>#N/A</v>
      </c>
    </row>
    <row r="2746" spans="2:5" ht="14.4">
      <c r="B2746" s="27" t="e">
        <f>VLOOKUP(I2746,raw_OCM!B:C,2,0)</f>
        <v>#N/A</v>
      </c>
      <c r="D2746" t="e">
        <f t="shared" si="42"/>
        <v>#N/A</v>
      </c>
      <c r="E2746" s="27" t="e">
        <f>VLOOKUP(O2746,'user list'!A:B,2,0)</f>
        <v>#N/A</v>
      </c>
    </row>
    <row r="2747" spans="2:5" ht="14.4">
      <c r="B2747" s="27" t="e">
        <f>VLOOKUP(I2747,raw_OCM!B:C,2,0)</f>
        <v>#N/A</v>
      </c>
      <c r="D2747" t="e">
        <f t="shared" si="42"/>
        <v>#N/A</v>
      </c>
      <c r="E2747" s="27" t="e">
        <f>VLOOKUP(O2747,'user list'!A:B,2,0)</f>
        <v>#N/A</v>
      </c>
    </row>
    <row r="2748" spans="2:5" ht="14.4">
      <c r="B2748" s="27" t="e">
        <f>VLOOKUP(I2748,raw_OCM!B:C,2,0)</f>
        <v>#N/A</v>
      </c>
      <c r="D2748" t="e">
        <f t="shared" si="42"/>
        <v>#N/A</v>
      </c>
      <c r="E2748" s="27" t="e">
        <f>VLOOKUP(O2748,'user list'!A:B,2,0)</f>
        <v>#N/A</v>
      </c>
    </row>
    <row r="2749" spans="2:5" ht="14.4">
      <c r="B2749" s="27" t="e">
        <f>VLOOKUP(I2749,raw_OCM!B:C,2,0)</f>
        <v>#N/A</v>
      </c>
      <c r="D2749" t="e">
        <f t="shared" si="42"/>
        <v>#N/A</v>
      </c>
      <c r="E2749" s="27" t="e">
        <f>VLOOKUP(O2749,'user list'!A:B,2,0)</f>
        <v>#N/A</v>
      </c>
    </row>
    <row r="2750" spans="2:5" ht="14.4">
      <c r="B2750" s="27" t="e">
        <f>VLOOKUP(I2750,raw_OCM!B:C,2,0)</f>
        <v>#N/A</v>
      </c>
      <c r="D2750" t="e">
        <f t="shared" si="42"/>
        <v>#N/A</v>
      </c>
      <c r="E2750" s="27" t="e">
        <f>VLOOKUP(O2750,'user list'!A:B,2,0)</f>
        <v>#N/A</v>
      </c>
    </row>
    <row r="2751" spans="2:5" ht="14.4">
      <c r="B2751" s="27" t="e">
        <f>VLOOKUP(I2751,raw_OCM!B:C,2,0)</f>
        <v>#N/A</v>
      </c>
      <c r="D2751" t="e">
        <f t="shared" si="42"/>
        <v>#N/A</v>
      </c>
      <c r="E2751" s="27" t="e">
        <f>VLOOKUP(O2751,'user list'!A:B,2,0)</f>
        <v>#N/A</v>
      </c>
    </row>
    <row r="2752" spans="2:5" ht="14.4">
      <c r="B2752" s="27" t="e">
        <f>VLOOKUP(I2752,raw_OCM!B:C,2,0)</f>
        <v>#N/A</v>
      </c>
      <c r="D2752" t="e">
        <f t="shared" si="42"/>
        <v>#N/A</v>
      </c>
      <c r="E2752" s="27" t="e">
        <f>VLOOKUP(O2752,'user list'!A:B,2,0)</f>
        <v>#N/A</v>
      </c>
    </row>
    <row r="2753" spans="2:5" ht="14.4">
      <c r="B2753" s="27" t="e">
        <f>VLOOKUP(I2753,raw_OCM!B:C,2,0)</f>
        <v>#N/A</v>
      </c>
      <c r="D2753" t="e">
        <f t="shared" si="42"/>
        <v>#N/A</v>
      </c>
      <c r="E2753" s="27" t="e">
        <f>VLOOKUP(O2753,'user list'!A:B,2,0)</f>
        <v>#N/A</v>
      </c>
    </row>
    <row r="2754" spans="2:5" ht="14.4">
      <c r="B2754" s="27" t="e">
        <f>VLOOKUP(I2754,raw_OCM!B:C,2,0)</f>
        <v>#N/A</v>
      </c>
      <c r="D2754" t="e">
        <f t="shared" si="42"/>
        <v>#N/A</v>
      </c>
      <c r="E2754" s="27" t="e">
        <f>VLOOKUP(O2754,'user list'!A:B,2,0)</f>
        <v>#N/A</v>
      </c>
    </row>
    <row r="2755" spans="2:5" ht="14.4">
      <c r="B2755" s="27" t="e">
        <f>VLOOKUP(I2755,raw_OCM!B:C,2,0)</f>
        <v>#N/A</v>
      </c>
      <c r="D2755" t="e">
        <f t="shared" si="42"/>
        <v>#N/A</v>
      </c>
      <c r="E2755" s="27" t="e">
        <f>VLOOKUP(O2755,'user list'!A:B,2,0)</f>
        <v>#N/A</v>
      </c>
    </row>
    <row r="2756" spans="2:5" ht="14.4">
      <c r="B2756" s="27" t="e">
        <f>VLOOKUP(I2756,raw_OCM!B:C,2,0)</f>
        <v>#N/A</v>
      </c>
      <c r="D2756" t="e">
        <f t="shared" si="42"/>
        <v>#N/A</v>
      </c>
      <c r="E2756" s="27" t="e">
        <f>VLOOKUP(O2756,'user list'!A:B,2,0)</f>
        <v>#N/A</v>
      </c>
    </row>
    <row r="2757" spans="2:5" ht="14.4">
      <c r="B2757" s="27" t="e">
        <f>VLOOKUP(I2757,raw_OCM!B:C,2,0)</f>
        <v>#N/A</v>
      </c>
      <c r="D2757" t="e">
        <f t="shared" si="42"/>
        <v>#N/A</v>
      </c>
      <c r="E2757" s="27" t="e">
        <f>VLOOKUP(O2757,'user list'!A:B,2,0)</f>
        <v>#N/A</v>
      </c>
    </row>
    <row r="2758" spans="2:5" ht="14.4">
      <c r="B2758" s="27" t="e">
        <f>VLOOKUP(I2758,raw_OCM!B:C,2,0)</f>
        <v>#N/A</v>
      </c>
      <c r="D2758" t="e">
        <f t="shared" si="42"/>
        <v>#N/A</v>
      </c>
      <c r="E2758" s="27" t="e">
        <f>VLOOKUP(O2758,'user list'!A:B,2,0)</f>
        <v>#N/A</v>
      </c>
    </row>
    <row r="2759" spans="2:5" ht="14.4">
      <c r="B2759" s="27" t="e">
        <f>VLOOKUP(I2759,raw_OCM!B:C,2,0)</f>
        <v>#N/A</v>
      </c>
      <c r="D2759" t="e">
        <f t="shared" si="42"/>
        <v>#N/A</v>
      </c>
      <c r="E2759" s="27" t="e">
        <f>VLOOKUP(O2759,'user list'!A:B,2,0)</f>
        <v>#N/A</v>
      </c>
    </row>
    <row r="2760" spans="2:5" ht="14.4">
      <c r="B2760" s="27" t="e">
        <f>VLOOKUP(I2760,raw_OCM!B:C,2,0)</f>
        <v>#N/A</v>
      </c>
      <c r="D2760" t="e">
        <f t="shared" si="42"/>
        <v>#N/A</v>
      </c>
      <c r="E2760" s="27" t="e">
        <f>VLOOKUP(O2760,'user list'!A:B,2,0)</f>
        <v>#N/A</v>
      </c>
    </row>
    <row r="2761" spans="2:5" ht="14.4">
      <c r="B2761" s="27" t="e">
        <f>VLOOKUP(I2761,raw_OCM!B:C,2,0)</f>
        <v>#N/A</v>
      </c>
      <c r="D2761" t="e">
        <f t="shared" si="42"/>
        <v>#N/A</v>
      </c>
      <c r="E2761" s="27" t="e">
        <f>VLOOKUP(O2761,'user list'!A:B,2,0)</f>
        <v>#N/A</v>
      </c>
    </row>
    <row r="2762" spans="2:5" ht="14.4">
      <c r="B2762" s="27" t="e">
        <f>VLOOKUP(I2762,raw_OCM!B:C,2,0)</f>
        <v>#N/A</v>
      </c>
      <c r="D2762" t="e">
        <f t="shared" si="42"/>
        <v>#N/A</v>
      </c>
      <c r="E2762" s="27" t="e">
        <f>VLOOKUP(O2762,'user list'!A:B,2,0)</f>
        <v>#N/A</v>
      </c>
    </row>
    <row r="2763" spans="2:5" ht="14.4">
      <c r="B2763" s="27" t="e">
        <f>VLOOKUP(I2763,raw_OCM!B:C,2,0)</f>
        <v>#N/A</v>
      </c>
      <c r="D2763" t="e">
        <f t="shared" si="42"/>
        <v>#N/A</v>
      </c>
      <c r="E2763" s="27" t="e">
        <f>VLOOKUP(O2763,'user list'!A:B,2,0)</f>
        <v>#N/A</v>
      </c>
    </row>
    <row r="2764" spans="2:5" ht="14.4">
      <c r="B2764" s="27" t="e">
        <f>VLOOKUP(I2764,raw_OCM!B:C,2,0)</f>
        <v>#N/A</v>
      </c>
      <c r="D2764" t="e">
        <f t="shared" ref="D2764:D2827" si="43">IF(E2764="X",1)</f>
        <v>#N/A</v>
      </c>
      <c r="E2764" s="27" t="e">
        <f>VLOOKUP(O2764,'user list'!A:B,2,0)</f>
        <v>#N/A</v>
      </c>
    </row>
    <row r="2765" spans="2:5" ht="14.4">
      <c r="B2765" s="27" t="e">
        <f>VLOOKUP(I2765,raw_OCM!B:C,2,0)</f>
        <v>#N/A</v>
      </c>
      <c r="D2765" t="e">
        <f t="shared" si="43"/>
        <v>#N/A</v>
      </c>
      <c r="E2765" s="27" t="e">
        <f>VLOOKUP(O2765,'user list'!A:B,2,0)</f>
        <v>#N/A</v>
      </c>
    </row>
    <row r="2766" spans="2:5" ht="14.4">
      <c r="B2766" s="27" t="e">
        <f>VLOOKUP(I2766,raw_OCM!B:C,2,0)</f>
        <v>#N/A</v>
      </c>
      <c r="D2766" t="e">
        <f t="shared" si="43"/>
        <v>#N/A</v>
      </c>
      <c r="E2766" s="27" t="e">
        <f>VLOOKUP(O2766,'user list'!A:B,2,0)</f>
        <v>#N/A</v>
      </c>
    </row>
    <row r="2767" spans="2:5" ht="14.4">
      <c r="B2767" s="27" t="e">
        <f>VLOOKUP(I2767,raw_OCM!B:C,2,0)</f>
        <v>#N/A</v>
      </c>
      <c r="D2767" t="e">
        <f t="shared" si="43"/>
        <v>#N/A</v>
      </c>
      <c r="E2767" s="27" t="e">
        <f>VLOOKUP(O2767,'user list'!A:B,2,0)</f>
        <v>#N/A</v>
      </c>
    </row>
    <row r="2768" spans="2:5" ht="14.4">
      <c r="B2768" s="27" t="e">
        <f>VLOOKUP(I2768,raw_OCM!B:C,2,0)</f>
        <v>#N/A</v>
      </c>
      <c r="D2768" t="e">
        <f t="shared" si="43"/>
        <v>#N/A</v>
      </c>
      <c r="E2768" s="27" t="e">
        <f>VLOOKUP(O2768,'user list'!A:B,2,0)</f>
        <v>#N/A</v>
      </c>
    </row>
    <row r="2769" spans="2:5" ht="14.4">
      <c r="B2769" s="27" t="e">
        <f>VLOOKUP(I2769,raw_OCM!B:C,2,0)</f>
        <v>#N/A</v>
      </c>
      <c r="D2769" t="e">
        <f t="shared" si="43"/>
        <v>#N/A</v>
      </c>
      <c r="E2769" s="27" t="e">
        <f>VLOOKUP(O2769,'user list'!A:B,2,0)</f>
        <v>#N/A</v>
      </c>
    </row>
    <row r="2770" spans="2:5" ht="14.4">
      <c r="B2770" s="27" t="e">
        <f>VLOOKUP(I2770,raw_OCM!B:C,2,0)</f>
        <v>#N/A</v>
      </c>
      <c r="D2770" t="e">
        <f t="shared" si="43"/>
        <v>#N/A</v>
      </c>
      <c r="E2770" s="27" t="e">
        <f>VLOOKUP(O2770,'user list'!A:B,2,0)</f>
        <v>#N/A</v>
      </c>
    </row>
    <row r="2771" spans="2:5" ht="14.4">
      <c r="B2771" s="27" t="e">
        <f>VLOOKUP(I2771,raw_OCM!B:C,2,0)</f>
        <v>#N/A</v>
      </c>
      <c r="D2771" t="e">
        <f t="shared" si="43"/>
        <v>#N/A</v>
      </c>
      <c r="E2771" s="27" t="e">
        <f>VLOOKUP(O2771,'user list'!A:B,2,0)</f>
        <v>#N/A</v>
      </c>
    </row>
    <row r="2772" spans="2:5" ht="14.4">
      <c r="B2772" s="27" t="e">
        <f>VLOOKUP(I2772,raw_OCM!B:C,2,0)</f>
        <v>#N/A</v>
      </c>
      <c r="D2772" t="e">
        <f t="shared" si="43"/>
        <v>#N/A</v>
      </c>
      <c r="E2772" s="27" t="e">
        <f>VLOOKUP(O2772,'user list'!A:B,2,0)</f>
        <v>#N/A</v>
      </c>
    </row>
    <row r="2773" spans="2:5" ht="14.4">
      <c r="B2773" s="27" t="e">
        <f>VLOOKUP(I2773,raw_OCM!B:C,2,0)</f>
        <v>#N/A</v>
      </c>
      <c r="D2773" t="e">
        <f t="shared" si="43"/>
        <v>#N/A</v>
      </c>
      <c r="E2773" s="27" t="e">
        <f>VLOOKUP(O2773,'user list'!A:B,2,0)</f>
        <v>#N/A</v>
      </c>
    </row>
    <row r="2774" spans="2:5" ht="14.4">
      <c r="B2774" s="27" t="e">
        <f>VLOOKUP(I2774,raw_OCM!B:C,2,0)</f>
        <v>#N/A</v>
      </c>
      <c r="D2774" t="e">
        <f t="shared" si="43"/>
        <v>#N/A</v>
      </c>
      <c r="E2774" s="27" t="e">
        <f>VLOOKUP(O2774,'user list'!A:B,2,0)</f>
        <v>#N/A</v>
      </c>
    </row>
    <row r="2775" spans="2:5" ht="14.4">
      <c r="B2775" s="27" t="e">
        <f>VLOOKUP(I2775,raw_OCM!B:C,2,0)</f>
        <v>#N/A</v>
      </c>
      <c r="D2775" t="e">
        <f t="shared" si="43"/>
        <v>#N/A</v>
      </c>
      <c r="E2775" s="27" t="e">
        <f>VLOOKUP(O2775,'user list'!A:B,2,0)</f>
        <v>#N/A</v>
      </c>
    </row>
    <row r="2776" spans="2:5" ht="14.4">
      <c r="B2776" s="27" t="e">
        <f>VLOOKUP(I2776,raw_OCM!B:C,2,0)</f>
        <v>#N/A</v>
      </c>
      <c r="D2776" t="e">
        <f t="shared" si="43"/>
        <v>#N/A</v>
      </c>
      <c r="E2776" s="27" t="e">
        <f>VLOOKUP(O2776,'user list'!A:B,2,0)</f>
        <v>#N/A</v>
      </c>
    </row>
    <row r="2777" spans="2:5" ht="14.4">
      <c r="B2777" s="27" t="e">
        <f>VLOOKUP(I2777,raw_OCM!B:C,2,0)</f>
        <v>#N/A</v>
      </c>
      <c r="D2777" t="e">
        <f t="shared" si="43"/>
        <v>#N/A</v>
      </c>
      <c r="E2777" s="27" t="e">
        <f>VLOOKUP(O2777,'user list'!A:B,2,0)</f>
        <v>#N/A</v>
      </c>
    </row>
    <row r="2778" spans="2:5" ht="14.4">
      <c r="B2778" s="27" t="e">
        <f>VLOOKUP(I2778,raw_OCM!B:C,2,0)</f>
        <v>#N/A</v>
      </c>
      <c r="D2778" t="e">
        <f t="shared" si="43"/>
        <v>#N/A</v>
      </c>
      <c r="E2778" s="27" t="e">
        <f>VLOOKUP(O2778,'user list'!A:B,2,0)</f>
        <v>#N/A</v>
      </c>
    </row>
    <row r="2779" spans="2:5" ht="14.4">
      <c r="B2779" s="27" t="e">
        <f>VLOOKUP(I2779,raw_OCM!B:C,2,0)</f>
        <v>#N/A</v>
      </c>
      <c r="D2779" t="e">
        <f t="shared" si="43"/>
        <v>#N/A</v>
      </c>
      <c r="E2779" s="27" t="e">
        <f>VLOOKUP(O2779,'user list'!A:B,2,0)</f>
        <v>#N/A</v>
      </c>
    </row>
    <row r="2780" spans="2:5" ht="14.4">
      <c r="B2780" s="27" t="e">
        <f>VLOOKUP(I2780,raw_OCM!B:C,2,0)</f>
        <v>#N/A</v>
      </c>
      <c r="D2780" t="e">
        <f t="shared" si="43"/>
        <v>#N/A</v>
      </c>
      <c r="E2780" s="27" t="e">
        <f>VLOOKUP(O2780,'user list'!A:B,2,0)</f>
        <v>#N/A</v>
      </c>
    </row>
    <row r="2781" spans="2:5" ht="14.4">
      <c r="B2781" s="27" t="e">
        <f>VLOOKUP(I2781,raw_OCM!B:C,2,0)</f>
        <v>#N/A</v>
      </c>
      <c r="D2781" t="e">
        <f t="shared" si="43"/>
        <v>#N/A</v>
      </c>
      <c r="E2781" s="27" t="e">
        <f>VLOOKUP(O2781,'user list'!A:B,2,0)</f>
        <v>#N/A</v>
      </c>
    </row>
    <row r="2782" spans="2:5" ht="14.4">
      <c r="B2782" s="27" t="e">
        <f>VLOOKUP(I2782,raw_OCM!B:C,2,0)</f>
        <v>#N/A</v>
      </c>
      <c r="D2782" t="e">
        <f t="shared" si="43"/>
        <v>#N/A</v>
      </c>
      <c r="E2782" s="27" t="e">
        <f>VLOOKUP(O2782,'user list'!A:B,2,0)</f>
        <v>#N/A</v>
      </c>
    </row>
    <row r="2783" spans="2:5" ht="14.4">
      <c r="B2783" s="27" t="e">
        <f>VLOOKUP(I2783,raw_OCM!B:C,2,0)</f>
        <v>#N/A</v>
      </c>
      <c r="D2783" t="e">
        <f t="shared" si="43"/>
        <v>#N/A</v>
      </c>
      <c r="E2783" s="27" t="e">
        <f>VLOOKUP(O2783,'user list'!A:B,2,0)</f>
        <v>#N/A</v>
      </c>
    </row>
    <row r="2784" spans="2:5" ht="14.4">
      <c r="B2784" s="27" t="e">
        <f>VLOOKUP(I2784,raw_OCM!B:C,2,0)</f>
        <v>#N/A</v>
      </c>
      <c r="D2784" t="e">
        <f t="shared" si="43"/>
        <v>#N/A</v>
      </c>
      <c r="E2784" s="27" t="e">
        <f>VLOOKUP(O2784,'user list'!A:B,2,0)</f>
        <v>#N/A</v>
      </c>
    </row>
    <row r="2785" spans="2:5" ht="14.4">
      <c r="B2785" s="27" t="e">
        <f>VLOOKUP(I2785,raw_OCM!B:C,2,0)</f>
        <v>#N/A</v>
      </c>
      <c r="D2785" t="e">
        <f t="shared" si="43"/>
        <v>#N/A</v>
      </c>
      <c r="E2785" s="27" t="e">
        <f>VLOOKUP(O2785,'user list'!A:B,2,0)</f>
        <v>#N/A</v>
      </c>
    </row>
    <row r="2786" spans="2:5" ht="14.4">
      <c r="B2786" s="27" t="e">
        <f>VLOOKUP(I2786,raw_OCM!B:C,2,0)</f>
        <v>#N/A</v>
      </c>
      <c r="D2786" t="e">
        <f t="shared" si="43"/>
        <v>#N/A</v>
      </c>
      <c r="E2786" s="27" t="e">
        <f>VLOOKUP(O2786,'user list'!A:B,2,0)</f>
        <v>#N/A</v>
      </c>
    </row>
    <row r="2787" spans="2:5" ht="14.4">
      <c r="B2787" s="27" t="e">
        <f>VLOOKUP(I2787,raw_OCM!B:C,2,0)</f>
        <v>#N/A</v>
      </c>
      <c r="D2787" t="e">
        <f t="shared" si="43"/>
        <v>#N/A</v>
      </c>
      <c r="E2787" s="27" t="e">
        <f>VLOOKUP(O2787,'user list'!A:B,2,0)</f>
        <v>#N/A</v>
      </c>
    </row>
    <row r="2788" spans="2:5" ht="14.4">
      <c r="B2788" s="27" t="e">
        <f>VLOOKUP(I2788,raw_OCM!B:C,2,0)</f>
        <v>#N/A</v>
      </c>
      <c r="D2788" t="e">
        <f t="shared" si="43"/>
        <v>#N/A</v>
      </c>
      <c r="E2788" s="27" t="e">
        <f>VLOOKUP(O2788,'user list'!A:B,2,0)</f>
        <v>#N/A</v>
      </c>
    </row>
    <row r="2789" spans="2:5" ht="14.4">
      <c r="B2789" s="27" t="e">
        <f>VLOOKUP(I2789,raw_OCM!B:C,2,0)</f>
        <v>#N/A</v>
      </c>
      <c r="D2789" t="e">
        <f t="shared" si="43"/>
        <v>#N/A</v>
      </c>
      <c r="E2789" s="27" t="e">
        <f>VLOOKUP(O2789,'user list'!A:B,2,0)</f>
        <v>#N/A</v>
      </c>
    </row>
    <row r="2790" spans="2:5" ht="14.4">
      <c r="B2790" s="27" t="e">
        <f>VLOOKUP(I2790,raw_OCM!B:C,2,0)</f>
        <v>#N/A</v>
      </c>
      <c r="D2790" t="e">
        <f t="shared" si="43"/>
        <v>#N/A</v>
      </c>
      <c r="E2790" s="27" t="e">
        <f>VLOOKUP(O2790,'user list'!A:B,2,0)</f>
        <v>#N/A</v>
      </c>
    </row>
    <row r="2791" spans="2:5" ht="14.4">
      <c r="B2791" s="27" t="e">
        <f>VLOOKUP(I2791,raw_OCM!B:C,2,0)</f>
        <v>#N/A</v>
      </c>
      <c r="D2791" t="e">
        <f t="shared" si="43"/>
        <v>#N/A</v>
      </c>
      <c r="E2791" s="27" t="e">
        <f>VLOOKUP(O2791,'user list'!A:B,2,0)</f>
        <v>#N/A</v>
      </c>
    </row>
    <row r="2792" spans="2:5" ht="14.4">
      <c r="B2792" s="27" t="e">
        <f>VLOOKUP(I2792,raw_OCM!B:C,2,0)</f>
        <v>#N/A</v>
      </c>
      <c r="D2792" t="e">
        <f t="shared" si="43"/>
        <v>#N/A</v>
      </c>
      <c r="E2792" s="27" t="e">
        <f>VLOOKUP(O2792,'user list'!A:B,2,0)</f>
        <v>#N/A</v>
      </c>
    </row>
    <row r="2793" spans="2:5" ht="14.4">
      <c r="B2793" s="27" t="e">
        <f>VLOOKUP(I2793,raw_OCM!B:C,2,0)</f>
        <v>#N/A</v>
      </c>
      <c r="D2793" t="e">
        <f t="shared" si="43"/>
        <v>#N/A</v>
      </c>
      <c r="E2793" s="27" t="e">
        <f>VLOOKUP(O2793,'user list'!A:B,2,0)</f>
        <v>#N/A</v>
      </c>
    </row>
    <row r="2794" spans="2:5" ht="14.4">
      <c r="B2794" s="27" t="e">
        <f>VLOOKUP(I2794,raw_OCM!B:C,2,0)</f>
        <v>#N/A</v>
      </c>
      <c r="D2794" t="e">
        <f t="shared" si="43"/>
        <v>#N/A</v>
      </c>
      <c r="E2794" s="27" t="e">
        <f>VLOOKUP(O2794,'user list'!A:B,2,0)</f>
        <v>#N/A</v>
      </c>
    </row>
    <row r="2795" spans="2:5" ht="14.4">
      <c r="B2795" s="27" t="e">
        <f>VLOOKUP(I2795,raw_OCM!B:C,2,0)</f>
        <v>#N/A</v>
      </c>
      <c r="D2795" t="e">
        <f t="shared" si="43"/>
        <v>#N/A</v>
      </c>
      <c r="E2795" s="27" t="e">
        <f>VLOOKUP(O2795,'user list'!A:B,2,0)</f>
        <v>#N/A</v>
      </c>
    </row>
    <row r="2796" spans="2:5" ht="14.4">
      <c r="B2796" s="27" t="e">
        <f>VLOOKUP(I2796,raw_OCM!B:C,2,0)</f>
        <v>#N/A</v>
      </c>
      <c r="D2796" t="e">
        <f t="shared" si="43"/>
        <v>#N/A</v>
      </c>
      <c r="E2796" s="27" t="e">
        <f>VLOOKUP(O2796,'user list'!A:B,2,0)</f>
        <v>#N/A</v>
      </c>
    </row>
    <row r="2797" spans="2:5" ht="14.4">
      <c r="B2797" s="27" t="e">
        <f>VLOOKUP(I2797,raw_OCM!B:C,2,0)</f>
        <v>#N/A</v>
      </c>
      <c r="D2797" t="e">
        <f t="shared" si="43"/>
        <v>#N/A</v>
      </c>
      <c r="E2797" s="27" t="e">
        <f>VLOOKUP(O2797,'user list'!A:B,2,0)</f>
        <v>#N/A</v>
      </c>
    </row>
    <row r="2798" spans="2:5" ht="14.4">
      <c r="B2798" s="27" t="e">
        <f>VLOOKUP(I2798,raw_OCM!B:C,2,0)</f>
        <v>#N/A</v>
      </c>
      <c r="D2798" t="e">
        <f t="shared" si="43"/>
        <v>#N/A</v>
      </c>
      <c r="E2798" s="27" t="e">
        <f>VLOOKUP(O2798,'user list'!A:B,2,0)</f>
        <v>#N/A</v>
      </c>
    </row>
    <row r="2799" spans="2:5" ht="14.4">
      <c r="B2799" s="27" t="e">
        <f>VLOOKUP(I2799,raw_OCM!B:C,2,0)</f>
        <v>#N/A</v>
      </c>
      <c r="D2799" t="e">
        <f t="shared" si="43"/>
        <v>#N/A</v>
      </c>
      <c r="E2799" s="27" t="e">
        <f>VLOOKUP(O2799,'user list'!A:B,2,0)</f>
        <v>#N/A</v>
      </c>
    </row>
    <row r="2800" spans="2:5" ht="14.4">
      <c r="B2800" s="27" t="e">
        <f>VLOOKUP(I2800,raw_OCM!B:C,2,0)</f>
        <v>#N/A</v>
      </c>
      <c r="D2800" t="e">
        <f t="shared" si="43"/>
        <v>#N/A</v>
      </c>
      <c r="E2800" s="27" t="e">
        <f>VLOOKUP(O2800,'user list'!A:B,2,0)</f>
        <v>#N/A</v>
      </c>
    </row>
    <row r="2801" spans="2:5" ht="14.4">
      <c r="B2801" s="27" t="e">
        <f>VLOOKUP(I2801,raw_OCM!B:C,2,0)</f>
        <v>#N/A</v>
      </c>
      <c r="D2801" t="e">
        <f t="shared" si="43"/>
        <v>#N/A</v>
      </c>
      <c r="E2801" s="27" t="e">
        <f>VLOOKUP(O2801,'user list'!A:B,2,0)</f>
        <v>#N/A</v>
      </c>
    </row>
    <row r="2802" spans="2:5" ht="14.4">
      <c r="B2802" s="27" t="e">
        <f>VLOOKUP(I2802,raw_OCM!B:C,2,0)</f>
        <v>#N/A</v>
      </c>
      <c r="D2802" t="e">
        <f t="shared" si="43"/>
        <v>#N/A</v>
      </c>
      <c r="E2802" s="27" t="e">
        <f>VLOOKUP(O2802,'user list'!A:B,2,0)</f>
        <v>#N/A</v>
      </c>
    </row>
    <row r="2803" spans="2:5" ht="14.4">
      <c r="B2803" s="27" t="e">
        <f>VLOOKUP(I2803,raw_OCM!B:C,2,0)</f>
        <v>#N/A</v>
      </c>
      <c r="D2803" t="e">
        <f t="shared" si="43"/>
        <v>#N/A</v>
      </c>
      <c r="E2803" s="27" t="e">
        <f>VLOOKUP(O2803,'user list'!A:B,2,0)</f>
        <v>#N/A</v>
      </c>
    </row>
    <row r="2804" spans="2:5" ht="14.4">
      <c r="B2804" s="27" t="e">
        <f>VLOOKUP(I2804,raw_OCM!B:C,2,0)</f>
        <v>#N/A</v>
      </c>
      <c r="D2804" t="e">
        <f t="shared" si="43"/>
        <v>#N/A</v>
      </c>
      <c r="E2804" s="27" t="e">
        <f>VLOOKUP(O2804,'user list'!A:B,2,0)</f>
        <v>#N/A</v>
      </c>
    </row>
    <row r="2805" spans="2:5" ht="14.4">
      <c r="B2805" s="27" t="e">
        <f>VLOOKUP(I2805,raw_OCM!B:C,2,0)</f>
        <v>#N/A</v>
      </c>
      <c r="D2805" t="e">
        <f t="shared" si="43"/>
        <v>#N/A</v>
      </c>
      <c r="E2805" s="27" t="e">
        <f>VLOOKUP(O2805,'user list'!A:B,2,0)</f>
        <v>#N/A</v>
      </c>
    </row>
    <row r="2806" spans="2:5" ht="14.4">
      <c r="B2806" s="27" t="e">
        <f>VLOOKUP(I2806,raw_OCM!B:C,2,0)</f>
        <v>#N/A</v>
      </c>
      <c r="D2806" t="e">
        <f t="shared" si="43"/>
        <v>#N/A</v>
      </c>
      <c r="E2806" s="27" t="e">
        <f>VLOOKUP(O2806,'user list'!A:B,2,0)</f>
        <v>#N/A</v>
      </c>
    </row>
    <row r="2807" spans="2:5" ht="14.4">
      <c r="B2807" s="27" t="e">
        <f>VLOOKUP(I2807,raw_OCM!B:C,2,0)</f>
        <v>#N/A</v>
      </c>
      <c r="D2807" t="e">
        <f t="shared" si="43"/>
        <v>#N/A</v>
      </c>
      <c r="E2807" s="27" t="e">
        <f>VLOOKUP(O2807,'user list'!A:B,2,0)</f>
        <v>#N/A</v>
      </c>
    </row>
    <row r="2808" spans="2:5" ht="14.4">
      <c r="B2808" s="27" t="e">
        <f>VLOOKUP(I2808,raw_OCM!B:C,2,0)</f>
        <v>#N/A</v>
      </c>
      <c r="D2808" t="e">
        <f t="shared" si="43"/>
        <v>#N/A</v>
      </c>
      <c r="E2808" s="27" t="e">
        <f>VLOOKUP(O2808,'user list'!A:B,2,0)</f>
        <v>#N/A</v>
      </c>
    </row>
    <row r="2809" spans="2:5" ht="14.4">
      <c r="B2809" s="27" t="e">
        <f>VLOOKUP(I2809,raw_OCM!B:C,2,0)</f>
        <v>#N/A</v>
      </c>
      <c r="D2809" t="e">
        <f t="shared" si="43"/>
        <v>#N/A</v>
      </c>
      <c r="E2809" s="27" t="e">
        <f>VLOOKUP(O2809,'user list'!A:B,2,0)</f>
        <v>#N/A</v>
      </c>
    </row>
    <row r="2810" spans="2:5" ht="14.4">
      <c r="B2810" s="27" t="e">
        <f>VLOOKUP(I2810,raw_OCM!B:C,2,0)</f>
        <v>#N/A</v>
      </c>
      <c r="D2810" t="e">
        <f t="shared" si="43"/>
        <v>#N/A</v>
      </c>
      <c r="E2810" s="27" t="e">
        <f>VLOOKUP(O2810,'user list'!A:B,2,0)</f>
        <v>#N/A</v>
      </c>
    </row>
    <row r="2811" spans="2:5" ht="14.4">
      <c r="B2811" s="27" t="e">
        <f>VLOOKUP(I2811,raw_OCM!B:C,2,0)</f>
        <v>#N/A</v>
      </c>
      <c r="D2811" t="e">
        <f t="shared" si="43"/>
        <v>#N/A</v>
      </c>
      <c r="E2811" s="27" t="e">
        <f>VLOOKUP(O2811,'user list'!A:B,2,0)</f>
        <v>#N/A</v>
      </c>
    </row>
    <row r="2812" spans="2:5" ht="14.4">
      <c r="B2812" s="27" t="e">
        <f>VLOOKUP(I2812,raw_OCM!B:C,2,0)</f>
        <v>#N/A</v>
      </c>
      <c r="D2812" t="e">
        <f t="shared" si="43"/>
        <v>#N/A</v>
      </c>
      <c r="E2812" s="27" t="e">
        <f>VLOOKUP(O2812,'user list'!A:B,2,0)</f>
        <v>#N/A</v>
      </c>
    </row>
    <row r="2813" spans="2:5" ht="14.4">
      <c r="B2813" s="27" t="e">
        <f>VLOOKUP(I2813,raw_OCM!B:C,2,0)</f>
        <v>#N/A</v>
      </c>
      <c r="D2813" t="e">
        <f t="shared" si="43"/>
        <v>#N/A</v>
      </c>
      <c r="E2813" s="27" t="e">
        <f>VLOOKUP(O2813,'user list'!A:B,2,0)</f>
        <v>#N/A</v>
      </c>
    </row>
    <row r="2814" spans="2:5" ht="14.4">
      <c r="B2814" s="27" t="e">
        <f>VLOOKUP(I2814,raw_OCM!B:C,2,0)</f>
        <v>#N/A</v>
      </c>
      <c r="D2814" t="e">
        <f t="shared" si="43"/>
        <v>#N/A</v>
      </c>
      <c r="E2814" s="27" t="e">
        <f>VLOOKUP(O2814,'user list'!A:B,2,0)</f>
        <v>#N/A</v>
      </c>
    </row>
    <row r="2815" spans="2:5" ht="14.4">
      <c r="B2815" s="27" t="e">
        <f>VLOOKUP(I2815,raw_OCM!B:C,2,0)</f>
        <v>#N/A</v>
      </c>
      <c r="D2815" t="e">
        <f t="shared" si="43"/>
        <v>#N/A</v>
      </c>
      <c r="E2815" s="27" t="e">
        <f>VLOOKUP(O2815,'user list'!A:B,2,0)</f>
        <v>#N/A</v>
      </c>
    </row>
    <row r="2816" spans="2:5" ht="14.4">
      <c r="B2816" s="27" t="e">
        <f>VLOOKUP(I2816,raw_OCM!B:C,2,0)</f>
        <v>#N/A</v>
      </c>
      <c r="D2816" t="e">
        <f t="shared" si="43"/>
        <v>#N/A</v>
      </c>
      <c r="E2816" s="27" t="e">
        <f>VLOOKUP(O2816,'user list'!A:B,2,0)</f>
        <v>#N/A</v>
      </c>
    </row>
    <row r="2817" spans="2:5" ht="14.4">
      <c r="B2817" s="27" t="e">
        <f>VLOOKUP(I2817,raw_OCM!B:C,2,0)</f>
        <v>#N/A</v>
      </c>
      <c r="D2817" t="e">
        <f t="shared" si="43"/>
        <v>#N/A</v>
      </c>
      <c r="E2817" s="27" t="e">
        <f>VLOOKUP(O2817,'user list'!A:B,2,0)</f>
        <v>#N/A</v>
      </c>
    </row>
    <row r="2818" spans="2:5" ht="14.4">
      <c r="B2818" s="27" t="e">
        <f>VLOOKUP(I2818,raw_OCM!B:C,2,0)</f>
        <v>#N/A</v>
      </c>
      <c r="D2818" t="e">
        <f t="shared" si="43"/>
        <v>#N/A</v>
      </c>
      <c r="E2818" s="27" t="e">
        <f>VLOOKUP(O2818,'user list'!A:B,2,0)</f>
        <v>#N/A</v>
      </c>
    </row>
    <row r="2819" spans="2:5" ht="14.4">
      <c r="B2819" s="27" t="e">
        <f>VLOOKUP(I2819,raw_OCM!B:C,2,0)</f>
        <v>#N/A</v>
      </c>
      <c r="D2819" t="e">
        <f t="shared" si="43"/>
        <v>#N/A</v>
      </c>
      <c r="E2819" s="27" t="e">
        <f>VLOOKUP(O2819,'user list'!A:B,2,0)</f>
        <v>#N/A</v>
      </c>
    </row>
    <row r="2820" spans="2:5" ht="14.4">
      <c r="B2820" s="27" t="e">
        <f>VLOOKUP(I2820,raw_OCM!B:C,2,0)</f>
        <v>#N/A</v>
      </c>
      <c r="D2820" t="e">
        <f t="shared" si="43"/>
        <v>#N/A</v>
      </c>
      <c r="E2820" s="27" t="e">
        <f>VLOOKUP(O2820,'user list'!A:B,2,0)</f>
        <v>#N/A</v>
      </c>
    </row>
    <row r="2821" spans="2:5" ht="14.4">
      <c r="B2821" s="27" t="e">
        <f>VLOOKUP(I2821,raw_OCM!B:C,2,0)</f>
        <v>#N/A</v>
      </c>
      <c r="D2821" t="e">
        <f t="shared" si="43"/>
        <v>#N/A</v>
      </c>
      <c r="E2821" s="27" t="e">
        <f>VLOOKUP(O2821,'user list'!A:B,2,0)</f>
        <v>#N/A</v>
      </c>
    </row>
    <row r="2822" spans="2:5" ht="14.4">
      <c r="B2822" s="27" t="e">
        <f>VLOOKUP(I2822,raw_OCM!B:C,2,0)</f>
        <v>#N/A</v>
      </c>
      <c r="D2822" t="e">
        <f t="shared" si="43"/>
        <v>#N/A</v>
      </c>
      <c r="E2822" s="27" t="e">
        <f>VLOOKUP(O2822,'user list'!A:B,2,0)</f>
        <v>#N/A</v>
      </c>
    </row>
    <row r="2823" spans="2:5" ht="14.4">
      <c r="B2823" s="27" t="e">
        <f>VLOOKUP(I2823,raw_OCM!B:C,2,0)</f>
        <v>#N/A</v>
      </c>
      <c r="D2823" t="e">
        <f t="shared" si="43"/>
        <v>#N/A</v>
      </c>
      <c r="E2823" s="27" t="e">
        <f>VLOOKUP(O2823,'user list'!A:B,2,0)</f>
        <v>#N/A</v>
      </c>
    </row>
    <row r="2824" spans="2:5" ht="14.4">
      <c r="B2824" s="27" t="e">
        <f>VLOOKUP(I2824,raw_OCM!B:C,2,0)</f>
        <v>#N/A</v>
      </c>
      <c r="D2824" t="e">
        <f t="shared" si="43"/>
        <v>#N/A</v>
      </c>
      <c r="E2824" s="27" t="e">
        <f>VLOOKUP(O2824,'user list'!A:B,2,0)</f>
        <v>#N/A</v>
      </c>
    </row>
    <row r="2825" spans="2:5" ht="14.4">
      <c r="B2825" s="27" t="e">
        <f>VLOOKUP(I2825,raw_OCM!B:C,2,0)</f>
        <v>#N/A</v>
      </c>
      <c r="D2825" t="e">
        <f t="shared" si="43"/>
        <v>#N/A</v>
      </c>
      <c r="E2825" s="27" t="e">
        <f>VLOOKUP(O2825,'user list'!A:B,2,0)</f>
        <v>#N/A</v>
      </c>
    </row>
    <row r="2826" spans="2:5" ht="14.4">
      <c r="B2826" s="27" t="e">
        <f>VLOOKUP(I2826,raw_OCM!B:C,2,0)</f>
        <v>#N/A</v>
      </c>
      <c r="D2826" t="e">
        <f t="shared" si="43"/>
        <v>#N/A</v>
      </c>
      <c r="E2826" s="27" t="e">
        <f>VLOOKUP(O2826,'user list'!A:B,2,0)</f>
        <v>#N/A</v>
      </c>
    </row>
    <row r="2827" spans="2:5" ht="14.4">
      <c r="B2827" s="27" t="e">
        <f>VLOOKUP(I2827,raw_OCM!B:C,2,0)</f>
        <v>#N/A</v>
      </c>
      <c r="D2827" t="e">
        <f t="shared" si="43"/>
        <v>#N/A</v>
      </c>
      <c r="E2827" s="27" t="e">
        <f>VLOOKUP(O2827,'user list'!A:B,2,0)</f>
        <v>#N/A</v>
      </c>
    </row>
    <row r="2828" spans="2:5" ht="14.4">
      <c r="B2828" s="27" t="e">
        <f>VLOOKUP(I2828,raw_OCM!B:C,2,0)</f>
        <v>#N/A</v>
      </c>
      <c r="D2828" t="e">
        <f t="shared" ref="D2828:D2891" si="44">IF(E2828="X",1)</f>
        <v>#N/A</v>
      </c>
      <c r="E2828" s="27" t="e">
        <f>VLOOKUP(O2828,'user list'!A:B,2,0)</f>
        <v>#N/A</v>
      </c>
    </row>
    <row r="2829" spans="2:5" ht="14.4">
      <c r="B2829" s="27" t="e">
        <f>VLOOKUP(I2829,raw_OCM!B:C,2,0)</f>
        <v>#N/A</v>
      </c>
      <c r="D2829" t="e">
        <f t="shared" si="44"/>
        <v>#N/A</v>
      </c>
      <c r="E2829" s="27" t="e">
        <f>VLOOKUP(O2829,'user list'!A:B,2,0)</f>
        <v>#N/A</v>
      </c>
    </row>
    <row r="2830" spans="2:5" ht="14.4">
      <c r="B2830" s="27" t="e">
        <f>VLOOKUP(I2830,raw_OCM!B:C,2,0)</f>
        <v>#N/A</v>
      </c>
      <c r="D2830" t="e">
        <f t="shared" si="44"/>
        <v>#N/A</v>
      </c>
      <c r="E2830" s="27" t="e">
        <f>VLOOKUP(O2830,'user list'!A:B,2,0)</f>
        <v>#N/A</v>
      </c>
    </row>
    <row r="2831" spans="2:5" ht="14.4">
      <c r="B2831" s="27" t="e">
        <f>VLOOKUP(I2831,raw_OCM!B:C,2,0)</f>
        <v>#N/A</v>
      </c>
      <c r="D2831" t="e">
        <f t="shared" si="44"/>
        <v>#N/A</v>
      </c>
      <c r="E2831" s="27" t="e">
        <f>VLOOKUP(O2831,'user list'!A:B,2,0)</f>
        <v>#N/A</v>
      </c>
    </row>
    <row r="2832" spans="2:5" ht="14.4">
      <c r="B2832" s="27" t="e">
        <f>VLOOKUP(I2832,raw_OCM!B:C,2,0)</f>
        <v>#N/A</v>
      </c>
      <c r="D2832" t="e">
        <f t="shared" si="44"/>
        <v>#N/A</v>
      </c>
      <c r="E2832" s="27" t="e">
        <f>VLOOKUP(O2832,'user list'!A:B,2,0)</f>
        <v>#N/A</v>
      </c>
    </row>
    <row r="2833" spans="2:5" ht="14.4">
      <c r="B2833" s="27" t="e">
        <f>VLOOKUP(I2833,raw_OCM!B:C,2,0)</f>
        <v>#N/A</v>
      </c>
      <c r="D2833" t="e">
        <f t="shared" si="44"/>
        <v>#N/A</v>
      </c>
      <c r="E2833" s="27" t="e">
        <f>VLOOKUP(O2833,'user list'!A:B,2,0)</f>
        <v>#N/A</v>
      </c>
    </row>
    <row r="2834" spans="2:5" ht="14.4">
      <c r="B2834" s="27" t="e">
        <f>VLOOKUP(I2834,raw_OCM!B:C,2,0)</f>
        <v>#N/A</v>
      </c>
      <c r="D2834" t="e">
        <f t="shared" si="44"/>
        <v>#N/A</v>
      </c>
      <c r="E2834" s="27" t="e">
        <f>VLOOKUP(O2834,'user list'!A:B,2,0)</f>
        <v>#N/A</v>
      </c>
    </row>
    <row r="2835" spans="2:5" ht="14.4">
      <c r="B2835" s="27" t="e">
        <f>VLOOKUP(I2835,raw_OCM!B:C,2,0)</f>
        <v>#N/A</v>
      </c>
      <c r="D2835" t="e">
        <f t="shared" si="44"/>
        <v>#N/A</v>
      </c>
      <c r="E2835" s="27" t="e">
        <f>VLOOKUP(O2835,'user list'!A:B,2,0)</f>
        <v>#N/A</v>
      </c>
    </row>
    <row r="2836" spans="2:5" ht="14.4">
      <c r="B2836" s="27" t="e">
        <f>VLOOKUP(I2836,raw_OCM!B:C,2,0)</f>
        <v>#N/A</v>
      </c>
      <c r="D2836" t="e">
        <f t="shared" si="44"/>
        <v>#N/A</v>
      </c>
      <c r="E2836" s="27" t="e">
        <f>VLOOKUP(O2836,'user list'!A:B,2,0)</f>
        <v>#N/A</v>
      </c>
    </row>
    <row r="2837" spans="2:5" ht="14.4">
      <c r="B2837" s="27" t="e">
        <f>VLOOKUP(I2837,raw_OCM!B:C,2,0)</f>
        <v>#N/A</v>
      </c>
      <c r="D2837" t="e">
        <f t="shared" si="44"/>
        <v>#N/A</v>
      </c>
      <c r="E2837" s="27" t="e">
        <f>VLOOKUP(O2837,'user list'!A:B,2,0)</f>
        <v>#N/A</v>
      </c>
    </row>
    <row r="2838" spans="2:5" ht="14.4">
      <c r="B2838" s="27" t="e">
        <f>VLOOKUP(I2838,raw_OCM!B:C,2,0)</f>
        <v>#N/A</v>
      </c>
      <c r="D2838" t="e">
        <f t="shared" si="44"/>
        <v>#N/A</v>
      </c>
      <c r="E2838" s="27" t="e">
        <f>VLOOKUP(O2838,'user list'!A:B,2,0)</f>
        <v>#N/A</v>
      </c>
    </row>
    <row r="2839" spans="2:5" ht="14.4">
      <c r="B2839" s="27" t="e">
        <f>VLOOKUP(I2839,raw_OCM!B:C,2,0)</f>
        <v>#N/A</v>
      </c>
      <c r="D2839" t="e">
        <f t="shared" si="44"/>
        <v>#N/A</v>
      </c>
      <c r="E2839" s="27" t="e">
        <f>VLOOKUP(O2839,'user list'!A:B,2,0)</f>
        <v>#N/A</v>
      </c>
    </row>
    <row r="2840" spans="2:5" ht="14.4">
      <c r="B2840" s="27" t="e">
        <f>VLOOKUP(I2840,raw_OCM!B:C,2,0)</f>
        <v>#N/A</v>
      </c>
      <c r="D2840" t="e">
        <f t="shared" si="44"/>
        <v>#N/A</v>
      </c>
      <c r="E2840" s="27" t="e">
        <f>VLOOKUP(O2840,'user list'!A:B,2,0)</f>
        <v>#N/A</v>
      </c>
    </row>
    <row r="2841" spans="2:5" ht="14.4">
      <c r="B2841" s="27" t="e">
        <f>VLOOKUP(I2841,raw_OCM!B:C,2,0)</f>
        <v>#N/A</v>
      </c>
      <c r="D2841" t="e">
        <f t="shared" si="44"/>
        <v>#N/A</v>
      </c>
      <c r="E2841" s="27" t="e">
        <f>VLOOKUP(O2841,'user list'!A:B,2,0)</f>
        <v>#N/A</v>
      </c>
    </row>
    <row r="2842" spans="2:5" ht="14.4">
      <c r="B2842" s="27" t="e">
        <f>VLOOKUP(I2842,raw_OCM!B:C,2,0)</f>
        <v>#N/A</v>
      </c>
      <c r="D2842" t="e">
        <f t="shared" si="44"/>
        <v>#N/A</v>
      </c>
      <c r="E2842" s="27" t="e">
        <f>VLOOKUP(O2842,'user list'!A:B,2,0)</f>
        <v>#N/A</v>
      </c>
    </row>
    <row r="2843" spans="2:5" ht="14.4">
      <c r="B2843" s="27" t="e">
        <f>VLOOKUP(I2843,raw_OCM!B:C,2,0)</f>
        <v>#N/A</v>
      </c>
      <c r="D2843" t="e">
        <f t="shared" si="44"/>
        <v>#N/A</v>
      </c>
      <c r="E2843" s="27" t="e">
        <f>VLOOKUP(O2843,'user list'!A:B,2,0)</f>
        <v>#N/A</v>
      </c>
    </row>
    <row r="2844" spans="2:5" ht="14.4">
      <c r="B2844" s="27" t="e">
        <f>VLOOKUP(I2844,raw_OCM!B:C,2,0)</f>
        <v>#N/A</v>
      </c>
      <c r="D2844" t="e">
        <f t="shared" si="44"/>
        <v>#N/A</v>
      </c>
      <c r="E2844" s="27" t="e">
        <f>VLOOKUP(O2844,'user list'!A:B,2,0)</f>
        <v>#N/A</v>
      </c>
    </row>
    <row r="2845" spans="2:5" ht="14.4">
      <c r="B2845" s="27" t="e">
        <f>VLOOKUP(I2845,raw_OCM!B:C,2,0)</f>
        <v>#N/A</v>
      </c>
      <c r="D2845" t="e">
        <f t="shared" si="44"/>
        <v>#N/A</v>
      </c>
      <c r="E2845" s="27" t="e">
        <f>VLOOKUP(O2845,'user list'!A:B,2,0)</f>
        <v>#N/A</v>
      </c>
    </row>
    <row r="2846" spans="2:5" ht="14.4">
      <c r="B2846" s="27" t="e">
        <f>VLOOKUP(I2846,raw_OCM!B:C,2,0)</f>
        <v>#N/A</v>
      </c>
      <c r="D2846" t="e">
        <f t="shared" si="44"/>
        <v>#N/A</v>
      </c>
      <c r="E2846" s="27" t="e">
        <f>VLOOKUP(O2846,'user list'!A:B,2,0)</f>
        <v>#N/A</v>
      </c>
    </row>
    <row r="2847" spans="2:5" ht="14.4">
      <c r="B2847" s="27" t="e">
        <f>VLOOKUP(I2847,raw_OCM!B:C,2,0)</f>
        <v>#N/A</v>
      </c>
      <c r="D2847" t="e">
        <f t="shared" si="44"/>
        <v>#N/A</v>
      </c>
      <c r="E2847" s="27" t="e">
        <f>VLOOKUP(O2847,'user list'!A:B,2,0)</f>
        <v>#N/A</v>
      </c>
    </row>
    <row r="2848" spans="2:5" ht="14.4">
      <c r="B2848" s="27" t="e">
        <f>VLOOKUP(I2848,raw_OCM!B:C,2,0)</f>
        <v>#N/A</v>
      </c>
      <c r="D2848" t="e">
        <f t="shared" si="44"/>
        <v>#N/A</v>
      </c>
      <c r="E2848" s="27" t="e">
        <f>VLOOKUP(O2848,'user list'!A:B,2,0)</f>
        <v>#N/A</v>
      </c>
    </row>
    <row r="2849" spans="2:5" ht="14.4">
      <c r="B2849" s="27" t="e">
        <f>VLOOKUP(I2849,raw_OCM!B:C,2,0)</f>
        <v>#N/A</v>
      </c>
      <c r="D2849" t="e">
        <f t="shared" si="44"/>
        <v>#N/A</v>
      </c>
      <c r="E2849" s="27" t="e">
        <f>VLOOKUP(O2849,'user list'!A:B,2,0)</f>
        <v>#N/A</v>
      </c>
    </row>
    <row r="2850" spans="2:5" ht="14.4">
      <c r="B2850" s="27" t="e">
        <f>VLOOKUP(I2850,raw_OCM!B:C,2,0)</f>
        <v>#N/A</v>
      </c>
      <c r="D2850" t="e">
        <f t="shared" si="44"/>
        <v>#N/A</v>
      </c>
      <c r="E2850" s="27" t="e">
        <f>VLOOKUP(O2850,'user list'!A:B,2,0)</f>
        <v>#N/A</v>
      </c>
    </row>
    <row r="2851" spans="2:5" ht="14.4">
      <c r="B2851" s="27" t="e">
        <f>VLOOKUP(I2851,raw_OCM!B:C,2,0)</f>
        <v>#N/A</v>
      </c>
      <c r="D2851" t="e">
        <f t="shared" si="44"/>
        <v>#N/A</v>
      </c>
      <c r="E2851" s="27" t="e">
        <f>VLOOKUP(O2851,'user list'!A:B,2,0)</f>
        <v>#N/A</v>
      </c>
    </row>
    <row r="2852" spans="2:5" ht="14.4">
      <c r="B2852" s="27" t="e">
        <f>VLOOKUP(I2852,raw_OCM!B:C,2,0)</f>
        <v>#N/A</v>
      </c>
      <c r="D2852" t="e">
        <f t="shared" si="44"/>
        <v>#N/A</v>
      </c>
      <c r="E2852" s="27" t="e">
        <f>VLOOKUP(O2852,'user list'!A:B,2,0)</f>
        <v>#N/A</v>
      </c>
    </row>
    <row r="2853" spans="2:5" ht="14.4">
      <c r="B2853" s="27" t="e">
        <f>VLOOKUP(I2853,raw_OCM!B:C,2,0)</f>
        <v>#N/A</v>
      </c>
      <c r="D2853" t="e">
        <f t="shared" si="44"/>
        <v>#N/A</v>
      </c>
      <c r="E2853" s="27" t="e">
        <f>VLOOKUP(O2853,'user list'!A:B,2,0)</f>
        <v>#N/A</v>
      </c>
    </row>
    <row r="2854" spans="2:5" ht="14.4">
      <c r="B2854" s="27" t="e">
        <f>VLOOKUP(I2854,raw_OCM!B:C,2,0)</f>
        <v>#N/A</v>
      </c>
      <c r="D2854" t="e">
        <f t="shared" si="44"/>
        <v>#N/A</v>
      </c>
      <c r="E2854" s="27" t="e">
        <f>VLOOKUP(O2854,'user list'!A:B,2,0)</f>
        <v>#N/A</v>
      </c>
    </row>
    <row r="2855" spans="2:5" ht="14.4">
      <c r="B2855" s="27" t="e">
        <f>VLOOKUP(I2855,raw_OCM!B:C,2,0)</f>
        <v>#N/A</v>
      </c>
      <c r="D2855" t="e">
        <f t="shared" si="44"/>
        <v>#N/A</v>
      </c>
      <c r="E2855" s="27" t="e">
        <f>VLOOKUP(O2855,'user list'!A:B,2,0)</f>
        <v>#N/A</v>
      </c>
    </row>
    <row r="2856" spans="2:5" ht="14.4">
      <c r="B2856" s="27" t="e">
        <f>VLOOKUP(I2856,raw_OCM!B:C,2,0)</f>
        <v>#N/A</v>
      </c>
      <c r="D2856" t="e">
        <f t="shared" si="44"/>
        <v>#N/A</v>
      </c>
      <c r="E2856" s="27" t="e">
        <f>VLOOKUP(O2856,'user list'!A:B,2,0)</f>
        <v>#N/A</v>
      </c>
    </row>
    <row r="2857" spans="2:5" ht="14.4">
      <c r="B2857" s="27" t="e">
        <f>VLOOKUP(I2857,raw_OCM!B:C,2,0)</f>
        <v>#N/A</v>
      </c>
      <c r="D2857" t="e">
        <f t="shared" si="44"/>
        <v>#N/A</v>
      </c>
      <c r="E2857" s="27" t="e">
        <f>VLOOKUP(O2857,'user list'!A:B,2,0)</f>
        <v>#N/A</v>
      </c>
    </row>
    <row r="2858" spans="2:5" ht="14.4">
      <c r="B2858" s="27" t="e">
        <f>VLOOKUP(I2858,raw_OCM!B:C,2,0)</f>
        <v>#N/A</v>
      </c>
      <c r="D2858" t="e">
        <f t="shared" si="44"/>
        <v>#N/A</v>
      </c>
      <c r="E2858" s="27" t="e">
        <f>VLOOKUP(O2858,'user list'!A:B,2,0)</f>
        <v>#N/A</v>
      </c>
    </row>
    <row r="2859" spans="2:5" ht="14.4">
      <c r="B2859" s="27" t="e">
        <f>VLOOKUP(I2859,raw_OCM!B:C,2,0)</f>
        <v>#N/A</v>
      </c>
      <c r="D2859" t="e">
        <f t="shared" si="44"/>
        <v>#N/A</v>
      </c>
      <c r="E2859" s="27" t="e">
        <f>VLOOKUP(O2859,'user list'!A:B,2,0)</f>
        <v>#N/A</v>
      </c>
    </row>
    <row r="2860" spans="2:5" ht="14.4">
      <c r="B2860" s="27" t="e">
        <f>VLOOKUP(I2860,raw_OCM!B:C,2,0)</f>
        <v>#N/A</v>
      </c>
      <c r="D2860" t="e">
        <f t="shared" si="44"/>
        <v>#N/A</v>
      </c>
      <c r="E2860" s="27" t="e">
        <f>VLOOKUP(O2860,'user list'!A:B,2,0)</f>
        <v>#N/A</v>
      </c>
    </row>
    <row r="2861" spans="2:5" ht="14.4">
      <c r="B2861" s="27" t="e">
        <f>VLOOKUP(I2861,raw_OCM!B:C,2,0)</f>
        <v>#N/A</v>
      </c>
      <c r="D2861" t="e">
        <f t="shared" si="44"/>
        <v>#N/A</v>
      </c>
      <c r="E2861" s="27" t="e">
        <f>VLOOKUP(O2861,'user list'!A:B,2,0)</f>
        <v>#N/A</v>
      </c>
    </row>
    <row r="2862" spans="2:5" ht="14.4">
      <c r="B2862" s="27" t="e">
        <f>VLOOKUP(I2862,raw_OCM!B:C,2,0)</f>
        <v>#N/A</v>
      </c>
      <c r="D2862" t="e">
        <f t="shared" si="44"/>
        <v>#N/A</v>
      </c>
      <c r="E2862" s="27" t="e">
        <f>VLOOKUP(O2862,'user list'!A:B,2,0)</f>
        <v>#N/A</v>
      </c>
    </row>
    <row r="2863" spans="2:5" ht="14.4">
      <c r="B2863" s="27" t="e">
        <f>VLOOKUP(I2863,raw_OCM!B:C,2,0)</f>
        <v>#N/A</v>
      </c>
      <c r="D2863" t="e">
        <f t="shared" si="44"/>
        <v>#N/A</v>
      </c>
      <c r="E2863" s="27" t="e">
        <f>VLOOKUP(O2863,'user list'!A:B,2,0)</f>
        <v>#N/A</v>
      </c>
    </row>
    <row r="2864" spans="2:5" ht="14.4">
      <c r="B2864" s="27" t="e">
        <f>VLOOKUP(I2864,raw_OCM!B:C,2,0)</f>
        <v>#N/A</v>
      </c>
      <c r="D2864" t="e">
        <f t="shared" si="44"/>
        <v>#N/A</v>
      </c>
      <c r="E2864" s="27" t="e">
        <f>VLOOKUP(O2864,'user list'!A:B,2,0)</f>
        <v>#N/A</v>
      </c>
    </row>
    <row r="2865" spans="2:5" ht="14.4">
      <c r="B2865" s="27" t="e">
        <f>VLOOKUP(I2865,raw_OCM!B:C,2,0)</f>
        <v>#N/A</v>
      </c>
      <c r="D2865" t="e">
        <f t="shared" si="44"/>
        <v>#N/A</v>
      </c>
      <c r="E2865" s="27" t="e">
        <f>VLOOKUP(O2865,'user list'!A:B,2,0)</f>
        <v>#N/A</v>
      </c>
    </row>
    <row r="2866" spans="2:5" ht="14.4">
      <c r="B2866" s="27" t="e">
        <f>VLOOKUP(I2866,raw_OCM!B:C,2,0)</f>
        <v>#N/A</v>
      </c>
      <c r="D2866" t="e">
        <f t="shared" si="44"/>
        <v>#N/A</v>
      </c>
      <c r="E2866" s="27" t="e">
        <f>VLOOKUP(O2866,'user list'!A:B,2,0)</f>
        <v>#N/A</v>
      </c>
    </row>
    <row r="2867" spans="2:5" ht="14.4">
      <c r="B2867" s="27" t="e">
        <f>VLOOKUP(I2867,raw_OCM!B:C,2,0)</f>
        <v>#N/A</v>
      </c>
      <c r="D2867" t="e">
        <f t="shared" si="44"/>
        <v>#N/A</v>
      </c>
      <c r="E2867" s="27" t="e">
        <f>VLOOKUP(O2867,'user list'!A:B,2,0)</f>
        <v>#N/A</v>
      </c>
    </row>
    <row r="2868" spans="2:5" ht="14.4">
      <c r="B2868" s="27" t="e">
        <f>VLOOKUP(I2868,raw_OCM!B:C,2,0)</f>
        <v>#N/A</v>
      </c>
      <c r="D2868" t="e">
        <f t="shared" si="44"/>
        <v>#N/A</v>
      </c>
      <c r="E2868" s="27" t="e">
        <f>VLOOKUP(O2868,'user list'!A:B,2,0)</f>
        <v>#N/A</v>
      </c>
    </row>
    <row r="2869" spans="2:5" ht="14.4">
      <c r="B2869" s="27" t="e">
        <f>VLOOKUP(I2869,raw_OCM!B:C,2,0)</f>
        <v>#N/A</v>
      </c>
      <c r="D2869" t="e">
        <f t="shared" si="44"/>
        <v>#N/A</v>
      </c>
      <c r="E2869" s="27" t="e">
        <f>VLOOKUP(O2869,'user list'!A:B,2,0)</f>
        <v>#N/A</v>
      </c>
    </row>
    <row r="2870" spans="2:5" ht="14.4">
      <c r="B2870" s="27" t="e">
        <f>VLOOKUP(I2870,raw_OCM!B:C,2,0)</f>
        <v>#N/A</v>
      </c>
      <c r="D2870" t="e">
        <f t="shared" si="44"/>
        <v>#N/A</v>
      </c>
      <c r="E2870" s="27" t="e">
        <f>VLOOKUP(O2870,'user list'!A:B,2,0)</f>
        <v>#N/A</v>
      </c>
    </row>
    <row r="2871" spans="2:5" ht="14.4">
      <c r="B2871" s="27" t="e">
        <f>VLOOKUP(I2871,raw_OCM!B:C,2,0)</f>
        <v>#N/A</v>
      </c>
      <c r="D2871" t="e">
        <f t="shared" si="44"/>
        <v>#N/A</v>
      </c>
      <c r="E2871" s="27" t="e">
        <f>VLOOKUP(O2871,'user list'!A:B,2,0)</f>
        <v>#N/A</v>
      </c>
    </row>
    <row r="2872" spans="2:5" ht="14.4">
      <c r="B2872" s="27" t="e">
        <f>VLOOKUP(I2872,raw_OCM!B:C,2,0)</f>
        <v>#N/A</v>
      </c>
      <c r="D2872" t="e">
        <f t="shared" si="44"/>
        <v>#N/A</v>
      </c>
      <c r="E2872" s="27" t="e">
        <f>VLOOKUP(O2872,'user list'!A:B,2,0)</f>
        <v>#N/A</v>
      </c>
    </row>
    <row r="2873" spans="2:5" ht="14.4">
      <c r="B2873" s="27" t="e">
        <f>VLOOKUP(I2873,raw_OCM!B:C,2,0)</f>
        <v>#N/A</v>
      </c>
      <c r="D2873" t="e">
        <f t="shared" si="44"/>
        <v>#N/A</v>
      </c>
      <c r="E2873" s="27" t="e">
        <f>VLOOKUP(O2873,'user list'!A:B,2,0)</f>
        <v>#N/A</v>
      </c>
    </row>
    <row r="2874" spans="2:5" ht="14.4">
      <c r="B2874" s="27" t="e">
        <f>VLOOKUP(I2874,raw_OCM!B:C,2,0)</f>
        <v>#N/A</v>
      </c>
      <c r="D2874" t="e">
        <f t="shared" si="44"/>
        <v>#N/A</v>
      </c>
      <c r="E2874" s="27" t="e">
        <f>VLOOKUP(O2874,'user list'!A:B,2,0)</f>
        <v>#N/A</v>
      </c>
    </row>
    <row r="2875" spans="2:5" ht="14.4">
      <c r="B2875" s="27" t="e">
        <f>VLOOKUP(I2875,raw_OCM!B:C,2,0)</f>
        <v>#N/A</v>
      </c>
      <c r="D2875" t="e">
        <f t="shared" si="44"/>
        <v>#N/A</v>
      </c>
      <c r="E2875" s="27" t="e">
        <f>VLOOKUP(O2875,'user list'!A:B,2,0)</f>
        <v>#N/A</v>
      </c>
    </row>
    <row r="2876" spans="2:5" ht="14.4">
      <c r="B2876" s="27" t="e">
        <f>VLOOKUP(I2876,raw_OCM!B:C,2,0)</f>
        <v>#N/A</v>
      </c>
      <c r="D2876" t="e">
        <f t="shared" si="44"/>
        <v>#N/A</v>
      </c>
      <c r="E2876" s="27" t="e">
        <f>VLOOKUP(O2876,'user list'!A:B,2,0)</f>
        <v>#N/A</v>
      </c>
    </row>
    <row r="2877" spans="2:5" ht="14.4">
      <c r="B2877" s="27" t="e">
        <f>VLOOKUP(I2877,raw_OCM!B:C,2,0)</f>
        <v>#N/A</v>
      </c>
      <c r="D2877" t="e">
        <f t="shared" si="44"/>
        <v>#N/A</v>
      </c>
      <c r="E2877" s="27" t="e">
        <f>VLOOKUP(O2877,'user list'!A:B,2,0)</f>
        <v>#N/A</v>
      </c>
    </row>
    <row r="2878" spans="2:5" ht="14.4">
      <c r="B2878" s="27" t="e">
        <f>VLOOKUP(I2878,raw_OCM!B:C,2,0)</f>
        <v>#N/A</v>
      </c>
      <c r="D2878" t="e">
        <f t="shared" si="44"/>
        <v>#N/A</v>
      </c>
      <c r="E2878" s="27" t="e">
        <f>VLOOKUP(O2878,'user list'!A:B,2,0)</f>
        <v>#N/A</v>
      </c>
    </row>
    <row r="2879" spans="2:5" ht="14.4">
      <c r="B2879" s="27" t="e">
        <f>VLOOKUP(I2879,raw_OCM!B:C,2,0)</f>
        <v>#N/A</v>
      </c>
      <c r="D2879" t="e">
        <f t="shared" si="44"/>
        <v>#N/A</v>
      </c>
      <c r="E2879" s="27" t="e">
        <f>VLOOKUP(O2879,'user list'!A:B,2,0)</f>
        <v>#N/A</v>
      </c>
    </row>
    <row r="2880" spans="2:5" ht="14.4">
      <c r="B2880" s="27" t="e">
        <f>VLOOKUP(I2880,raw_OCM!B:C,2,0)</f>
        <v>#N/A</v>
      </c>
      <c r="D2880" t="e">
        <f t="shared" si="44"/>
        <v>#N/A</v>
      </c>
      <c r="E2880" s="27" t="e">
        <f>VLOOKUP(O2880,'user list'!A:B,2,0)</f>
        <v>#N/A</v>
      </c>
    </row>
    <row r="2881" spans="2:5" ht="14.4">
      <c r="B2881" s="27" t="e">
        <f>VLOOKUP(I2881,raw_OCM!B:C,2,0)</f>
        <v>#N/A</v>
      </c>
      <c r="D2881" t="e">
        <f t="shared" si="44"/>
        <v>#N/A</v>
      </c>
      <c r="E2881" s="27" t="e">
        <f>VLOOKUP(O2881,'user list'!A:B,2,0)</f>
        <v>#N/A</v>
      </c>
    </row>
    <row r="2882" spans="2:5" ht="14.4">
      <c r="B2882" s="27" t="e">
        <f>VLOOKUP(I2882,raw_OCM!B:C,2,0)</f>
        <v>#N/A</v>
      </c>
      <c r="D2882" t="e">
        <f t="shared" si="44"/>
        <v>#N/A</v>
      </c>
      <c r="E2882" s="27" t="e">
        <f>VLOOKUP(O2882,'user list'!A:B,2,0)</f>
        <v>#N/A</v>
      </c>
    </row>
    <row r="2883" spans="2:5" ht="14.4">
      <c r="B2883" s="27" t="e">
        <f>VLOOKUP(I2883,raw_OCM!B:C,2,0)</f>
        <v>#N/A</v>
      </c>
      <c r="D2883" t="e">
        <f t="shared" si="44"/>
        <v>#N/A</v>
      </c>
      <c r="E2883" s="27" t="e">
        <f>VLOOKUP(O2883,'user list'!A:B,2,0)</f>
        <v>#N/A</v>
      </c>
    </row>
    <row r="2884" spans="2:5" ht="14.4">
      <c r="B2884" s="27" t="e">
        <f>VLOOKUP(I2884,raw_OCM!B:C,2,0)</f>
        <v>#N/A</v>
      </c>
      <c r="D2884" t="e">
        <f t="shared" si="44"/>
        <v>#N/A</v>
      </c>
      <c r="E2884" s="27" t="e">
        <f>VLOOKUP(O2884,'user list'!A:B,2,0)</f>
        <v>#N/A</v>
      </c>
    </row>
    <row r="2885" spans="2:5" ht="14.4">
      <c r="B2885" s="27" t="e">
        <f>VLOOKUP(I2885,raw_OCM!B:C,2,0)</f>
        <v>#N/A</v>
      </c>
      <c r="D2885" t="e">
        <f t="shared" si="44"/>
        <v>#N/A</v>
      </c>
      <c r="E2885" s="27" t="e">
        <f>VLOOKUP(O2885,'user list'!A:B,2,0)</f>
        <v>#N/A</v>
      </c>
    </row>
    <row r="2886" spans="2:5" ht="14.4">
      <c r="B2886" s="27" t="e">
        <f>VLOOKUP(I2886,raw_OCM!B:C,2,0)</f>
        <v>#N/A</v>
      </c>
      <c r="D2886" t="e">
        <f t="shared" si="44"/>
        <v>#N/A</v>
      </c>
      <c r="E2886" s="27" t="e">
        <f>VLOOKUP(O2886,'user list'!A:B,2,0)</f>
        <v>#N/A</v>
      </c>
    </row>
    <row r="2887" spans="2:5" ht="14.4">
      <c r="B2887" s="27" t="e">
        <f>VLOOKUP(I2887,raw_OCM!B:C,2,0)</f>
        <v>#N/A</v>
      </c>
      <c r="D2887" t="e">
        <f t="shared" si="44"/>
        <v>#N/A</v>
      </c>
      <c r="E2887" s="27" t="e">
        <f>VLOOKUP(O2887,'user list'!A:B,2,0)</f>
        <v>#N/A</v>
      </c>
    </row>
    <row r="2888" spans="2:5" ht="14.4">
      <c r="B2888" s="27" t="e">
        <f>VLOOKUP(I2888,raw_OCM!B:C,2,0)</f>
        <v>#N/A</v>
      </c>
      <c r="D2888" t="e">
        <f t="shared" si="44"/>
        <v>#N/A</v>
      </c>
      <c r="E2888" s="27" t="e">
        <f>VLOOKUP(O2888,'user list'!A:B,2,0)</f>
        <v>#N/A</v>
      </c>
    </row>
    <row r="2889" spans="2:5" ht="14.4">
      <c r="B2889" s="27" t="e">
        <f>VLOOKUP(I2889,raw_OCM!B:C,2,0)</f>
        <v>#N/A</v>
      </c>
      <c r="D2889" t="e">
        <f t="shared" si="44"/>
        <v>#N/A</v>
      </c>
      <c r="E2889" s="27" t="e">
        <f>VLOOKUP(O2889,'user list'!A:B,2,0)</f>
        <v>#N/A</v>
      </c>
    </row>
    <row r="2890" spans="2:5" ht="14.4">
      <c r="B2890" s="27" t="e">
        <f>VLOOKUP(I2890,raw_OCM!B:C,2,0)</f>
        <v>#N/A</v>
      </c>
      <c r="D2890" t="e">
        <f t="shared" si="44"/>
        <v>#N/A</v>
      </c>
      <c r="E2890" s="27" t="e">
        <f>VLOOKUP(O2890,'user list'!A:B,2,0)</f>
        <v>#N/A</v>
      </c>
    </row>
    <row r="2891" spans="2:5" ht="14.4">
      <c r="B2891" s="27" t="e">
        <f>VLOOKUP(I2891,raw_OCM!B:C,2,0)</f>
        <v>#N/A</v>
      </c>
      <c r="D2891" t="e">
        <f t="shared" si="44"/>
        <v>#N/A</v>
      </c>
      <c r="E2891" s="27" t="e">
        <f>VLOOKUP(O2891,'user list'!A:B,2,0)</f>
        <v>#N/A</v>
      </c>
    </row>
    <row r="2892" spans="2:5" ht="14.4">
      <c r="B2892" s="27" t="e">
        <f>VLOOKUP(I2892,raw_OCM!B:C,2,0)</f>
        <v>#N/A</v>
      </c>
      <c r="D2892" t="e">
        <f t="shared" ref="D2892:D2955" si="45">IF(E2892="X",1)</f>
        <v>#N/A</v>
      </c>
      <c r="E2892" s="27" t="e">
        <f>VLOOKUP(O2892,'user list'!A:B,2,0)</f>
        <v>#N/A</v>
      </c>
    </row>
    <row r="2893" spans="2:5" ht="14.4">
      <c r="B2893" s="27" t="e">
        <f>VLOOKUP(I2893,raw_OCM!B:C,2,0)</f>
        <v>#N/A</v>
      </c>
      <c r="D2893" t="e">
        <f t="shared" si="45"/>
        <v>#N/A</v>
      </c>
      <c r="E2893" s="27" t="e">
        <f>VLOOKUP(O2893,'user list'!A:B,2,0)</f>
        <v>#N/A</v>
      </c>
    </row>
    <row r="2894" spans="2:5" ht="14.4">
      <c r="B2894" s="27" t="e">
        <f>VLOOKUP(I2894,raw_OCM!B:C,2,0)</f>
        <v>#N/A</v>
      </c>
      <c r="D2894" t="e">
        <f t="shared" si="45"/>
        <v>#N/A</v>
      </c>
      <c r="E2894" s="27" t="e">
        <f>VLOOKUP(O2894,'user list'!A:B,2,0)</f>
        <v>#N/A</v>
      </c>
    </row>
    <row r="2895" spans="2:5" ht="14.4">
      <c r="B2895" s="27" t="e">
        <f>VLOOKUP(I2895,raw_OCM!B:C,2,0)</f>
        <v>#N/A</v>
      </c>
      <c r="D2895" t="e">
        <f t="shared" si="45"/>
        <v>#N/A</v>
      </c>
      <c r="E2895" s="27" t="e">
        <f>VLOOKUP(O2895,'user list'!A:B,2,0)</f>
        <v>#N/A</v>
      </c>
    </row>
    <row r="2896" spans="2:5" ht="14.4">
      <c r="B2896" s="27" t="e">
        <f>VLOOKUP(I2896,raw_OCM!B:C,2,0)</f>
        <v>#N/A</v>
      </c>
      <c r="D2896" t="e">
        <f t="shared" si="45"/>
        <v>#N/A</v>
      </c>
      <c r="E2896" s="27" t="e">
        <f>VLOOKUP(O2896,'user list'!A:B,2,0)</f>
        <v>#N/A</v>
      </c>
    </row>
    <row r="2897" spans="2:5" ht="14.4">
      <c r="B2897" s="27" t="e">
        <f>VLOOKUP(I2897,raw_OCM!B:C,2,0)</f>
        <v>#N/A</v>
      </c>
      <c r="D2897" t="e">
        <f t="shared" si="45"/>
        <v>#N/A</v>
      </c>
      <c r="E2897" s="27" t="e">
        <f>VLOOKUP(O2897,'user list'!A:B,2,0)</f>
        <v>#N/A</v>
      </c>
    </row>
    <row r="2898" spans="2:5" ht="14.4">
      <c r="B2898" s="27" t="e">
        <f>VLOOKUP(I2898,raw_OCM!B:C,2,0)</f>
        <v>#N/A</v>
      </c>
      <c r="D2898" t="e">
        <f t="shared" si="45"/>
        <v>#N/A</v>
      </c>
      <c r="E2898" s="27" t="e">
        <f>VLOOKUP(O2898,'user list'!A:B,2,0)</f>
        <v>#N/A</v>
      </c>
    </row>
    <row r="2899" spans="2:5" ht="14.4">
      <c r="B2899" s="27" t="e">
        <f>VLOOKUP(I2899,raw_OCM!B:C,2,0)</f>
        <v>#N/A</v>
      </c>
      <c r="D2899" t="e">
        <f t="shared" si="45"/>
        <v>#N/A</v>
      </c>
      <c r="E2899" s="27" t="e">
        <f>VLOOKUP(O2899,'user list'!A:B,2,0)</f>
        <v>#N/A</v>
      </c>
    </row>
    <row r="2900" spans="2:5" ht="14.4">
      <c r="B2900" s="27" t="e">
        <f>VLOOKUP(I2900,raw_OCM!B:C,2,0)</f>
        <v>#N/A</v>
      </c>
      <c r="D2900" t="e">
        <f t="shared" si="45"/>
        <v>#N/A</v>
      </c>
      <c r="E2900" s="27" t="e">
        <f>VLOOKUP(O2900,'user list'!A:B,2,0)</f>
        <v>#N/A</v>
      </c>
    </row>
    <row r="2901" spans="2:5" ht="14.4">
      <c r="B2901" s="27" t="e">
        <f>VLOOKUP(I2901,raw_OCM!B:C,2,0)</f>
        <v>#N/A</v>
      </c>
      <c r="D2901" t="e">
        <f t="shared" si="45"/>
        <v>#N/A</v>
      </c>
      <c r="E2901" s="27" t="e">
        <f>VLOOKUP(O2901,'user list'!A:B,2,0)</f>
        <v>#N/A</v>
      </c>
    </row>
    <row r="2902" spans="2:5" ht="14.4">
      <c r="B2902" s="27" t="e">
        <f>VLOOKUP(I2902,raw_OCM!B:C,2,0)</f>
        <v>#N/A</v>
      </c>
      <c r="D2902" t="e">
        <f t="shared" si="45"/>
        <v>#N/A</v>
      </c>
      <c r="E2902" s="27" t="e">
        <f>VLOOKUP(O2902,'user list'!A:B,2,0)</f>
        <v>#N/A</v>
      </c>
    </row>
    <row r="2903" spans="2:5" ht="14.4">
      <c r="B2903" s="27" t="e">
        <f>VLOOKUP(I2903,raw_OCM!B:C,2,0)</f>
        <v>#N/A</v>
      </c>
      <c r="D2903" t="e">
        <f t="shared" si="45"/>
        <v>#N/A</v>
      </c>
      <c r="E2903" s="27" t="e">
        <f>VLOOKUP(O2903,'user list'!A:B,2,0)</f>
        <v>#N/A</v>
      </c>
    </row>
    <row r="2904" spans="2:5" ht="14.4">
      <c r="B2904" s="27" t="e">
        <f>VLOOKUP(I2904,raw_OCM!B:C,2,0)</f>
        <v>#N/A</v>
      </c>
      <c r="D2904" t="e">
        <f t="shared" si="45"/>
        <v>#N/A</v>
      </c>
      <c r="E2904" s="27" t="e">
        <f>VLOOKUP(O2904,'user list'!A:B,2,0)</f>
        <v>#N/A</v>
      </c>
    </row>
    <row r="2905" spans="2:5" ht="14.4">
      <c r="B2905" s="27" t="e">
        <f>VLOOKUP(I2905,raw_OCM!B:C,2,0)</f>
        <v>#N/A</v>
      </c>
      <c r="D2905" t="e">
        <f t="shared" si="45"/>
        <v>#N/A</v>
      </c>
      <c r="E2905" s="27" t="e">
        <f>VLOOKUP(O2905,'user list'!A:B,2,0)</f>
        <v>#N/A</v>
      </c>
    </row>
    <row r="2906" spans="2:5" ht="14.4">
      <c r="B2906" s="27" t="e">
        <f>VLOOKUP(I2906,raw_OCM!B:C,2,0)</f>
        <v>#N/A</v>
      </c>
      <c r="D2906" t="e">
        <f t="shared" si="45"/>
        <v>#N/A</v>
      </c>
      <c r="E2906" s="27" t="e">
        <f>VLOOKUP(O2906,'user list'!A:B,2,0)</f>
        <v>#N/A</v>
      </c>
    </row>
    <row r="2907" spans="2:5" ht="14.4">
      <c r="B2907" s="27" t="e">
        <f>VLOOKUP(I2907,raw_OCM!B:C,2,0)</f>
        <v>#N/A</v>
      </c>
      <c r="D2907" t="e">
        <f t="shared" si="45"/>
        <v>#N/A</v>
      </c>
      <c r="E2907" s="27" t="e">
        <f>VLOOKUP(O2907,'user list'!A:B,2,0)</f>
        <v>#N/A</v>
      </c>
    </row>
    <row r="2908" spans="2:5" ht="14.4">
      <c r="B2908" s="27" t="e">
        <f>VLOOKUP(I2908,raw_OCM!B:C,2,0)</f>
        <v>#N/A</v>
      </c>
      <c r="D2908" t="e">
        <f t="shared" si="45"/>
        <v>#N/A</v>
      </c>
      <c r="E2908" s="27" t="e">
        <f>VLOOKUP(O2908,'user list'!A:B,2,0)</f>
        <v>#N/A</v>
      </c>
    </row>
    <row r="2909" spans="2:5" ht="14.4">
      <c r="B2909" s="27" t="e">
        <f>VLOOKUP(I2909,raw_OCM!B:C,2,0)</f>
        <v>#N/A</v>
      </c>
      <c r="D2909" t="e">
        <f t="shared" si="45"/>
        <v>#N/A</v>
      </c>
      <c r="E2909" s="27" t="e">
        <f>VLOOKUP(O2909,'user list'!A:B,2,0)</f>
        <v>#N/A</v>
      </c>
    </row>
    <row r="2910" spans="2:5" ht="14.4">
      <c r="B2910" s="27" t="e">
        <f>VLOOKUP(I2910,raw_OCM!B:C,2,0)</f>
        <v>#N/A</v>
      </c>
      <c r="D2910" t="e">
        <f t="shared" si="45"/>
        <v>#N/A</v>
      </c>
      <c r="E2910" s="27" t="e">
        <f>VLOOKUP(O2910,'user list'!A:B,2,0)</f>
        <v>#N/A</v>
      </c>
    </row>
    <row r="2911" spans="2:5" ht="14.4">
      <c r="B2911" s="27" t="e">
        <f>VLOOKUP(I2911,raw_OCM!B:C,2,0)</f>
        <v>#N/A</v>
      </c>
      <c r="D2911" t="e">
        <f t="shared" si="45"/>
        <v>#N/A</v>
      </c>
      <c r="E2911" s="27" t="e">
        <f>VLOOKUP(O2911,'user list'!A:B,2,0)</f>
        <v>#N/A</v>
      </c>
    </row>
    <row r="2912" spans="2:5" ht="14.4">
      <c r="B2912" s="27" t="e">
        <f>VLOOKUP(I2912,raw_OCM!B:C,2,0)</f>
        <v>#N/A</v>
      </c>
      <c r="D2912" t="e">
        <f t="shared" si="45"/>
        <v>#N/A</v>
      </c>
      <c r="E2912" s="27" t="e">
        <f>VLOOKUP(O2912,'user list'!A:B,2,0)</f>
        <v>#N/A</v>
      </c>
    </row>
    <row r="2913" spans="2:5" ht="14.4">
      <c r="B2913" s="27" t="e">
        <f>VLOOKUP(I2913,raw_OCM!B:C,2,0)</f>
        <v>#N/A</v>
      </c>
      <c r="D2913" t="e">
        <f t="shared" si="45"/>
        <v>#N/A</v>
      </c>
      <c r="E2913" s="27" t="e">
        <f>VLOOKUP(O2913,'user list'!A:B,2,0)</f>
        <v>#N/A</v>
      </c>
    </row>
    <row r="2914" spans="2:5" ht="14.4">
      <c r="B2914" s="27" t="e">
        <f>VLOOKUP(I2914,raw_OCM!B:C,2,0)</f>
        <v>#N/A</v>
      </c>
      <c r="D2914" t="e">
        <f t="shared" si="45"/>
        <v>#N/A</v>
      </c>
      <c r="E2914" s="27" t="e">
        <f>VLOOKUP(O2914,'user list'!A:B,2,0)</f>
        <v>#N/A</v>
      </c>
    </row>
    <row r="2915" spans="2:5" ht="14.4">
      <c r="B2915" s="27" t="e">
        <f>VLOOKUP(I2915,raw_OCM!B:C,2,0)</f>
        <v>#N/A</v>
      </c>
      <c r="D2915" t="e">
        <f t="shared" si="45"/>
        <v>#N/A</v>
      </c>
      <c r="E2915" s="27" t="e">
        <f>VLOOKUP(O2915,'user list'!A:B,2,0)</f>
        <v>#N/A</v>
      </c>
    </row>
    <row r="2916" spans="2:5" ht="14.4">
      <c r="B2916" s="27" t="e">
        <f>VLOOKUP(I2916,raw_OCM!B:C,2,0)</f>
        <v>#N/A</v>
      </c>
      <c r="D2916" t="e">
        <f t="shared" si="45"/>
        <v>#N/A</v>
      </c>
      <c r="E2916" s="27" t="e">
        <f>VLOOKUP(O2916,'user list'!A:B,2,0)</f>
        <v>#N/A</v>
      </c>
    </row>
    <row r="2917" spans="2:5" ht="14.4">
      <c r="B2917" s="27" t="e">
        <f>VLOOKUP(I2917,raw_OCM!B:C,2,0)</f>
        <v>#N/A</v>
      </c>
      <c r="D2917" t="e">
        <f t="shared" si="45"/>
        <v>#N/A</v>
      </c>
      <c r="E2917" s="27" t="e">
        <f>VLOOKUP(O2917,'user list'!A:B,2,0)</f>
        <v>#N/A</v>
      </c>
    </row>
    <row r="2918" spans="2:5" ht="14.4">
      <c r="B2918" s="27" t="e">
        <f>VLOOKUP(I2918,raw_OCM!B:C,2,0)</f>
        <v>#N/A</v>
      </c>
      <c r="D2918" t="e">
        <f t="shared" si="45"/>
        <v>#N/A</v>
      </c>
      <c r="E2918" s="27" t="e">
        <f>VLOOKUP(O2918,'user list'!A:B,2,0)</f>
        <v>#N/A</v>
      </c>
    </row>
    <row r="2919" spans="2:5" ht="14.4">
      <c r="B2919" s="27" t="e">
        <f>VLOOKUP(I2919,raw_OCM!B:C,2,0)</f>
        <v>#N/A</v>
      </c>
      <c r="D2919" t="e">
        <f t="shared" si="45"/>
        <v>#N/A</v>
      </c>
      <c r="E2919" s="27" t="e">
        <f>VLOOKUP(O2919,'user list'!A:B,2,0)</f>
        <v>#N/A</v>
      </c>
    </row>
    <row r="2920" spans="2:5" ht="14.4">
      <c r="B2920" s="27" t="e">
        <f>VLOOKUP(I2920,raw_OCM!B:C,2,0)</f>
        <v>#N/A</v>
      </c>
      <c r="D2920" t="e">
        <f t="shared" si="45"/>
        <v>#N/A</v>
      </c>
      <c r="E2920" s="27" t="e">
        <f>VLOOKUP(O2920,'user list'!A:B,2,0)</f>
        <v>#N/A</v>
      </c>
    </row>
    <row r="2921" spans="2:5" ht="14.4">
      <c r="B2921" s="27" t="e">
        <f>VLOOKUP(I2921,raw_OCM!B:C,2,0)</f>
        <v>#N/A</v>
      </c>
      <c r="D2921" t="e">
        <f t="shared" si="45"/>
        <v>#N/A</v>
      </c>
      <c r="E2921" s="27" t="e">
        <f>VLOOKUP(O2921,'user list'!A:B,2,0)</f>
        <v>#N/A</v>
      </c>
    </row>
    <row r="2922" spans="2:5" ht="14.4">
      <c r="B2922" s="27" t="e">
        <f>VLOOKUP(I2922,raw_OCM!B:C,2,0)</f>
        <v>#N/A</v>
      </c>
      <c r="D2922" t="e">
        <f t="shared" si="45"/>
        <v>#N/A</v>
      </c>
      <c r="E2922" s="27" t="e">
        <f>VLOOKUP(O2922,'user list'!A:B,2,0)</f>
        <v>#N/A</v>
      </c>
    </row>
    <row r="2923" spans="2:5" ht="14.4">
      <c r="B2923" s="27" t="e">
        <f>VLOOKUP(I2923,raw_OCM!B:C,2,0)</f>
        <v>#N/A</v>
      </c>
      <c r="D2923" t="e">
        <f t="shared" si="45"/>
        <v>#N/A</v>
      </c>
      <c r="E2923" s="27" t="e">
        <f>VLOOKUP(O2923,'user list'!A:B,2,0)</f>
        <v>#N/A</v>
      </c>
    </row>
    <row r="2924" spans="2:5" ht="14.4">
      <c r="B2924" s="27" t="e">
        <f>VLOOKUP(I2924,raw_OCM!B:C,2,0)</f>
        <v>#N/A</v>
      </c>
      <c r="D2924" t="e">
        <f t="shared" si="45"/>
        <v>#N/A</v>
      </c>
      <c r="E2924" s="27" t="e">
        <f>VLOOKUP(O2924,'user list'!A:B,2,0)</f>
        <v>#N/A</v>
      </c>
    </row>
    <row r="2925" spans="2:5" ht="14.4">
      <c r="B2925" s="27" t="e">
        <f>VLOOKUP(I2925,raw_OCM!B:C,2,0)</f>
        <v>#N/A</v>
      </c>
      <c r="D2925" t="e">
        <f t="shared" si="45"/>
        <v>#N/A</v>
      </c>
      <c r="E2925" s="27" t="e">
        <f>VLOOKUP(O2925,'user list'!A:B,2,0)</f>
        <v>#N/A</v>
      </c>
    </row>
    <row r="2926" spans="2:5" ht="14.4">
      <c r="B2926" s="27" t="e">
        <f>VLOOKUP(I2926,raw_OCM!B:C,2,0)</f>
        <v>#N/A</v>
      </c>
      <c r="D2926" t="e">
        <f t="shared" si="45"/>
        <v>#N/A</v>
      </c>
      <c r="E2926" s="27" t="e">
        <f>VLOOKUP(O2926,'user list'!A:B,2,0)</f>
        <v>#N/A</v>
      </c>
    </row>
    <row r="2927" spans="2:5" ht="14.4">
      <c r="B2927" s="27" t="e">
        <f>VLOOKUP(I2927,raw_OCM!B:C,2,0)</f>
        <v>#N/A</v>
      </c>
      <c r="D2927" t="e">
        <f t="shared" si="45"/>
        <v>#N/A</v>
      </c>
      <c r="E2927" s="27" t="e">
        <f>VLOOKUP(O2927,'user list'!A:B,2,0)</f>
        <v>#N/A</v>
      </c>
    </row>
    <row r="2928" spans="2:5" ht="14.4">
      <c r="B2928" s="27" t="e">
        <f>VLOOKUP(I2928,raw_OCM!B:C,2,0)</f>
        <v>#N/A</v>
      </c>
      <c r="D2928" t="e">
        <f t="shared" si="45"/>
        <v>#N/A</v>
      </c>
      <c r="E2928" s="27" t="e">
        <f>VLOOKUP(O2928,'user list'!A:B,2,0)</f>
        <v>#N/A</v>
      </c>
    </row>
    <row r="2929" spans="2:5" ht="14.4">
      <c r="B2929" s="27" t="e">
        <f>VLOOKUP(I2929,raw_OCM!B:C,2,0)</f>
        <v>#N/A</v>
      </c>
      <c r="D2929" t="e">
        <f t="shared" si="45"/>
        <v>#N/A</v>
      </c>
      <c r="E2929" s="27" t="e">
        <f>VLOOKUP(O2929,'user list'!A:B,2,0)</f>
        <v>#N/A</v>
      </c>
    </row>
    <row r="2930" spans="2:5" ht="14.4">
      <c r="B2930" s="27" t="e">
        <f>VLOOKUP(I2930,raw_OCM!B:C,2,0)</f>
        <v>#N/A</v>
      </c>
      <c r="D2930" t="e">
        <f t="shared" si="45"/>
        <v>#N/A</v>
      </c>
      <c r="E2930" s="27" t="e">
        <f>VLOOKUP(O2930,'user list'!A:B,2,0)</f>
        <v>#N/A</v>
      </c>
    </row>
    <row r="2931" spans="2:5" ht="14.4">
      <c r="B2931" s="27" t="e">
        <f>VLOOKUP(I2931,raw_OCM!B:C,2,0)</f>
        <v>#N/A</v>
      </c>
      <c r="D2931" t="e">
        <f t="shared" si="45"/>
        <v>#N/A</v>
      </c>
      <c r="E2931" s="27" t="e">
        <f>VLOOKUP(O2931,'user list'!A:B,2,0)</f>
        <v>#N/A</v>
      </c>
    </row>
    <row r="2932" spans="2:5" ht="14.4">
      <c r="B2932" s="27" t="e">
        <f>VLOOKUP(I2932,raw_OCM!B:C,2,0)</f>
        <v>#N/A</v>
      </c>
      <c r="D2932" t="e">
        <f t="shared" si="45"/>
        <v>#N/A</v>
      </c>
      <c r="E2932" s="27" t="e">
        <f>VLOOKUP(O2932,'user list'!A:B,2,0)</f>
        <v>#N/A</v>
      </c>
    </row>
    <row r="2933" spans="2:5" ht="14.4">
      <c r="B2933" s="27" t="e">
        <f>VLOOKUP(I2933,raw_OCM!B:C,2,0)</f>
        <v>#N/A</v>
      </c>
      <c r="D2933" t="e">
        <f t="shared" si="45"/>
        <v>#N/A</v>
      </c>
      <c r="E2933" s="27" t="e">
        <f>VLOOKUP(O2933,'user list'!A:B,2,0)</f>
        <v>#N/A</v>
      </c>
    </row>
    <row r="2934" spans="2:5" ht="14.4">
      <c r="B2934" s="27" t="e">
        <f>VLOOKUP(I2934,raw_OCM!B:C,2,0)</f>
        <v>#N/A</v>
      </c>
      <c r="D2934" t="e">
        <f t="shared" si="45"/>
        <v>#N/A</v>
      </c>
      <c r="E2934" s="27" t="e">
        <f>VLOOKUP(O2934,'user list'!A:B,2,0)</f>
        <v>#N/A</v>
      </c>
    </row>
    <row r="2935" spans="2:5" ht="14.4">
      <c r="B2935" s="27" t="e">
        <f>VLOOKUP(I2935,raw_OCM!B:C,2,0)</f>
        <v>#N/A</v>
      </c>
      <c r="D2935" t="e">
        <f t="shared" si="45"/>
        <v>#N/A</v>
      </c>
      <c r="E2935" s="27" t="e">
        <f>VLOOKUP(O2935,'user list'!A:B,2,0)</f>
        <v>#N/A</v>
      </c>
    </row>
    <row r="2936" spans="2:5" ht="14.4">
      <c r="B2936" s="27" t="e">
        <f>VLOOKUP(I2936,raw_OCM!B:C,2,0)</f>
        <v>#N/A</v>
      </c>
      <c r="D2936" t="e">
        <f t="shared" si="45"/>
        <v>#N/A</v>
      </c>
      <c r="E2936" s="27" t="e">
        <f>VLOOKUP(O2936,'user list'!A:B,2,0)</f>
        <v>#N/A</v>
      </c>
    </row>
    <row r="2937" spans="2:5" ht="14.4">
      <c r="B2937" s="27" t="e">
        <f>VLOOKUP(I2937,raw_OCM!B:C,2,0)</f>
        <v>#N/A</v>
      </c>
      <c r="D2937" t="e">
        <f t="shared" si="45"/>
        <v>#N/A</v>
      </c>
      <c r="E2937" s="27" t="e">
        <f>VLOOKUP(O2937,'user list'!A:B,2,0)</f>
        <v>#N/A</v>
      </c>
    </row>
    <row r="2938" spans="2:5" ht="14.4">
      <c r="B2938" s="27" t="e">
        <f>VLOOKUP(I2938,raw_OCM!B:C,2,0)</f>
        <v>#N/A</v>
      </c>
      <c r="D2938" t="e">
        <f t="shared" si="45"/>
        <v>#N/A</v>
      </c>
      <c r="E2938" s="27" t="e">
        <f>VLOOKUP(O2938,'user list'!A:B,2,0)</f>
        <v>#N/A</v>
      </c>
    </row>
    <row r="2939" spans="2:5" ht="14.4">
      <c r="B2939" s="27" t="e">
        <f>VLOOKUP(I2939,raw_OCM!B:C,2,0)</f>
        <v>#N/A</v>
      </c>
      <c r="D2939" t="e">
        <f t="shared" si="45"/>
        <v>#N/A</v>
      </c>
      <c r="E2939" s="27" t="e">
        <f>VLOOKUP(O2939,'user list'!A:B,2,0)</f>
        <v>#N/A</v>
      </c>
    </row>
    <row r="2940" spans="2:5" ht="14.4">
      <c r="B2940" s="27" t="e">
        <f>VLOOKUP(I2940,raw_OCM!B:C,2,0)</f>
        <v>#N/A</v>
      </c>
      <c r="D2940" t="e">
        <f t="shared" si="45"/>
        <v>#N/A</v>
      </c>
      <c r="E2940" s="27" t="e">
        <f>VLOOKUP(O2940,'user list'!A:B,2,0)</f>
        <v>#N/A</v>
      </c>
    </row>
    <row r="2941" spans="2:5" ht="14.4">
      <c r="B2941" s="27" t="e">
        <f>VLOOKUP(I2941,raw_OCM!B:C,2,0)</f>
        <v>#N/A</v>
      </c>
      <c r="D2941" t="e">
        <f t="shared" si="45"/>
        <v>#N/A</v>
      </c>
      <c r="E2941" s="27" t="e">
        <f>VLOOKUP(O2941,'user list'!A:B,2,0)</f>
        <v>#N/A</v>
      </c>
    </row>
    <row r="2942" spans="2:5" ht="14.4">
      <c r="B2942" s="27" t="e">
        <f>VLOOKUP(I2942,raw_OCM!B:C,2,0)</f>
        <v>#N/A</v>
      </c>
      <c r="D2942" t="e">
        <f t="shared" si="45"/>
        <v>#N/A</v>
      </c>
      <c r="E2942" s="27" t="e">
        <f>VLOOKUP(O2942,'user list'!A:B,2,0)</f>
        <v>#N/A</v>
      </c>
    </row>
    <row r="2943" spans="2:5" ht="14.4">
      <c r="B2943" s="27" t="e">
        <f>VLOOKUP(I2943,raw_OCM!B:C,2,0)</f>
        <v>#N/A</v>
      </c>
      <c r="D2943" t="e">
        <f t="shared" si="45"/>
        <v>#N/A</v>
      </c>
      <c r="E2943" s="27" t="e">
        <f>VLOOKUP(O2943,'user list'!A:B,2,0)</f>
        <v>#N/A</v>
      </c>
    </row>
    <row r="2944" spans="2:5" ht="14.4">
      <c r="B2944" s="27" t="e">
        <f>VLOOKUP(I2944,raw_OCM!B:C,2,0)</f>
        <v>#N/A</v>
      </c>
      <c r="D2944" t="e">
        <f t="shared" si="45"/>
        <v>#N/A</v>
      </c>
      <c r="E2944" s="27" t="e">
        <f>VLOOKUP(O2944,'user list'!A:B,2,0)</f>
        <v>#N/A</v>
      </c>
    </row>
    <row r="2945" spans="2:5" ht="14.4">
      <c r="B2945" s="27" t="e">
        <f>VLOOKUP(I2945,raw_OCM!B:C,2,0)</f>
        <v>#N/A</v>
      </c>
      <c r="D2945" t="e">
        <f t="shared" si="45"/>
        <v>#N/A</v>
      </c>
      <c r="E2945" s="27" t="e">
        <f>VLOOKUP(O2945,'user list'!A:B,2,0)</f>
        <v>#N/A</v>
      </c>
    </row>
    <row r="2946" spans="2:5" ht="14.4">
      <c r="B2946" s="27" t="e">
        <f>VLOOKUP(I2946,raw_OCM!B:C,2,0)</f>
        <v>#N/A</v>
      </c>
      <c r="D2946" t="e">
        <f t="shared" si="45"/>
        <v>#N/A</v>
      </c>
      <c r="E2946" s="27" t="e">
        <f>VLOOKUP(O2946,'user list'!A:B,2,0)</f>
        <v>#N/A</v>
      </c>
    </row>
    <row r="2947" spans="2:5" ht="14.4">
      <c r="B2947" s="27" t="e">
        <f>VLOOKUP(I2947,raw_OCM!B:C,2,0)</f>
        <v>#N/A</v>
      </c>
      <c r="D2947" t="e">
        <f t="shared" si="45"/>
        <v>#N/A</v>
      </c>
      <c r="E2947" s="27" t="e">
        <f>VLOOKUP(O2947,'user list'!A:B,2,0)</f>
        <v>#N/A</v>
      </c>
    </row>
    <row r="2948" spans="2:5" ht="14.4">
      <c r="B2948" s="27" t="e">
        <f>VLOOKUP(I2948,raw_OCM!B:C,2,0)</f>
        <v>#N/A</v>
      </c>
      <c r="D2948" t="e">
        <f t="shared" si="45"/>
        <v>#N/A</v>
      </c>
      <c r="E2948" s="27" t="e">
        <f>VLOOKUP(O2948,'user list'!A:B,2,0)</f>
        <v>#N/A</v>
      </c>
    </row>
    <row r="2949" spans="2:5" ht="14.4">
      <c r="B2949" s="27" t="e">
        <f>VLOOKUP(I2949,raw_OCM!B:C,2,0)</f>
        <v>#N/A</v>
      </c>
      <c r="D2949" t="e">
        <f t="shared" si="45"/>
        <v>#N/A</v>
      </c>
      <c r="E2949" s="27" t="e">
        <f>VLOOKUP(O2949,'user list'!A:B,2,0)</f>
        <v>#N/A</v>
      </c>
    </row>
    <row r="2950" spans="2:5" ht="14.4">
      <c r="B2950" s="27" t="e">
        <f>VLOOKUP(I2950,raw_OCM!B:C,2,0)</f>
        <v>#N/A</v>
      </c>
      <c r="D2950" t="e">
        <f t="shared" si="45"/>
        <v>#N/A</v>
      </c>
      <c r="E2950" s="27" t="e">
        <f>VLOOKUP(O2950,'user list'!A:B,2,0)</f>
        <v>#N/A</v>
      </c>
    </row>
    <row r="2951" spans="2:5" ht="14.4">
      <c r="B2951" s="27" t="e">
        <f>VLOOKUP(I2951,raw_OCM!B:C,2,0)</f>
        <v>#N/A</v>
      </c>
      <c r="D2951" t="e">
        <f t="shared" si="45"/>
        <v>#N/A</v>
      </c>
      <c r="E2951" s="27" t="e">
        <f>VLOOKUP(O2951,'user list'!A:B,2,0)</f>
        <v>#N/A</v>
      </c>
    </row>
    <row r="2952" spans="2:5" ht="14.4">
      <c r="B2952" s="27" t="e">
        <f>VLOOKUP(I2952,raw_OCM!B:C,2,0)</f>
        <v>#N/A</v>
      </c>
      <c r="D2952" t="e">
        <f t="shared" si="45"/>
        <v>#N/A</v>
      </c>
      <c r="E2952" s="27" t="e">
        <f>VLOOKUP(O2952,'user list'!A:B,2,0)</f>
        <v>#N/A</v>
      </c>
    </row>
    <row r="2953" spans="2:5" ht="14.4">
      <c r="B2953" s="27" t="e">
        <f>VLOOKUP(I2953,raw_OCM!B:C,2,0)</f>
        <v>#N/A</v>
      </c>
      <c r="D2953" t="e">
        <f t="shared" si="45"/>
        <v>#N/A</v>
      </c>
      <c r="E2953" s="27" t="e">
        <f>VLOOKUP(O2953,'user list'!A:B,2,0)</f>
        <v>#N/A</v>
      </c>
    </row>
    <row r="2954" spans="2:5" ht="14.4">
      <c r="B2954" s="27" t="e">
        <f>VLOOKUP(I2954,raw_OCM!B:C,2,0)</f>
        <v>#N/A</v>
      </c>
      <c r="D2954" t="e">
        <f t="shared" si="45"/>
        <v>#N/A</v>
      </c>
      <c r="E2954" s="27" t="e">
        <f>VLOOKUP(O2954,'user list'!A:B,2,0)</f>
        <v>#N/A</v>
      </c>
    </row>
    <row r="2955" spans="2:5" ht="14.4">
      <c r="B2955" s="27" t="e">
        <f>VLOOKUP(I2955,raw_OCM!B:C,2,0)</f>
        <v>#N/A</v>
      </c>
      <c r="D2955" t="e">
        <f t="shared" si="45"/>
        <v>#N/A</v>
      </c>
      <c r="E2955" s="27" t="e">
        <f>VLOOKUP(O2955,'user list'!A:B,2,0)</f>
        <v>#N/A</v>
      </c>
    </row>
    <row r="2956" spans="2:5" ht="14.4">
      <c r="B2956" s="27" t="e">
        <f>VLOOKUP(I2956,raw_OCM!B:C,2,0)</f>
        <v>#N/A</v>
      </c>
      <c r="D2956" t="e">
        <f t="shared" ref="D2956:D3000" si="46">IF(E2956="X",1)</f>
        <v>#N/A</v>
      </c>
      <c r="E2956" s="27" t="e">
        <f>VLOOKUP(O2956,'user list'!A:B,2,0)</f>
        <v>#N/A</v>
      </c>
    </row>
    <row r="2957" spans="2:5" ht="14.4">
      <c r="B2957" s="27" t="e">
        <f>VLOOKUP(I2957,raw_OCM!B:C,2,0)</f>
        <v>#N/A</v>
      </c>
      <c r="D2957" t="e">
        <f t="shared" si="46"/>
        <v>#N/A</v>
      </c>
      <c r="E2957" s="27" t="e">
        <f>VLOOKUP(O2957,'user list'!A:B,2,0)</f>
        <v>#N/A</v>
      </c>
    </row>
    <row r="2958" spans="2:5" ht="14.4">
      <c r="B2958" s="27" t="e">
        <f>VLOOKUP(I2958,raw_OCM!B:C,2,0)</f>
        <v>#N/A</v>
      </c>
      <c r="D2958" t="e">
        <f t="shared" si="46"/>
        <v>#N/A</v>
      </c>
      <c r="E2958" s="27" t="e">
        <f>VLOOKUP(O2958,'user list'!A:B,2,0)</f>
        <v>#N/A</v>
      </c>
    </row>
    <row r="2959" spans="2:5" ht="14.4">
      <c r="B2959" s="27" t="e">
        <f>VLOOKUP(I2959,raw_OCM!B:C,2,0)</f>
        <v>#N/A</v>
      </c>
      <c r="D2959" t="e">
        <f t="shared" si="46"/>
        <v>#N/A</v>
      </c>
      <c r="E2959" s="27" t="e">
        <f>VLOOKUP(O2959,'user list'!A:B,2,0)</f>
        <v>#N/A</v>
      </c>
    </row>
    <row r="2960" spans="2:5" ht="14.4">
      <c r="B2960" s="27" t="e">
        <f>VLOOKUP(I2960,raw_OCM!B:C,2,0)</f>
        <v>#N/A</v>
      </c>
      <c r="D2960" t="e">
        <f t="shared" si="46"/>
        <v>#N/A</v>
      </c>
      <c r="E2960" s="27" t="e">
        <f>VLOOKUP(O2960,'user list'!A:B,2,0)</f>
        <v>#N/A</v>
      </c>
    </row>
    <row r="2961" spans="2:5" ht="14.4">
      <c r="B2961" s="27" t="e">
        <f>VLOOKUP(I2961,raw_OCM!B:C,2,0)</f>
        <v>#N/A</v>
      </c>
      <c r="D2961" t="e">
        <f t="shared" si="46"/>
        <v>#N/A</v>
      </c>
      <c r="E2961" s="27" t="e">
        <f>VLOOKUP(O2961,'user list'!A:B,2,0)</f>
        <v>#N/A</v>
      </c>
    </row>
    <row r="2962" spans="2:5" ht="14.4">
      <c r="B2962" s="27" t="e">
        <f>VLOOKUP(I2962,raw_OCM!B:C,2,0)</f>
        <v>#N/A</v>
      </c>
      <c r="D2962" t="e">
        <f t="shared" si="46"/>
        <v>#N/A</v>
      </c>
      <c r="E2962" s="27" t="e">
        <f>VLOOKUP(O2962,'user list'!A:B,2,0)</f>
        <v>#N/A</v>
      </c>
    </row>
    <row r="2963" spans="2:5" ht="14.4">
      <c r="B2963" s="27" t="e">
        <f>VLOOKUP(I2963,raw_OCM!B:C,2,0)</f>
        <v>#N/A</v>
      </c>
      <c r="D2963" t="e">
        <f t="shared" si="46"/>
        <v>#N/A</v>
      </c>
      <c r="E2963" s="27" t="e">
        <f>VLOOKUP(O2963,'user list'!A:B,2,0)</f>
        <v>#N/A</v>
      </c>
    </row>
    <row r="2964" spans="2:5" ht="14.4">
      <c r="B2964" s="27" t="e">
        <f>VLOOKUP(I2964,raw_OCM!B:C,2,0)</f>
        <v>#N/A</v>
      </c>
      <c r="D2964" t="e">
        <f t="shared" si="46"/>
        <v>#N/A</v>
      </c>
      <c r="E2964" s="27" t="e">
        <f>VLOOKUP(O2964,'user list'!A:B,2,0)</f>
        <v>#N/A</v>
      </c>
    </row>
    <row r="2965" spans="2:5" ht="14.4">
      <c r="B2965" s="27" t="e">
        <f>VLOOKUP(I2965,raw_OCM!B:C,2,0)</f>
        <v>#N/A</v>
      </c>
      <c r="D2965" t="e">
        <f t="shared" si="46"/>
        <v>#N/A</v>
      </c>
      <c r="E2965" s="27" t="e">
        <f>VLOOKUP(O2965,'user list'!A:B,2,0)</f>
        <v>#N/A</v>
      </c>
    </row>
    <row r="2966" spans="2:5" ht="14.4">
      <c r="B2966" s="27" t="e">
        <f>VLOOKUP(I2966,raw_OCM!B:C,2,0)</f>
        <v>#N/A</v>
      </c>
      <c r="D2966" t="e">
        <f t="shared" si="46"/>
        <v>#N/A</v>
      </c>
      <c r="E2966" s="27" t="e">
        <f>VLOOKUP(O2966,'user list'!A:B,2,0)</f>
        <v>#N/A</v>
      </c>
    </row>
    <row r="2967" spans="2:5" ht="14.4">
      <c r="B2967" s="27" t="e">
        <f>VLOOKUP(I2967,raw_OCM!B:C,2,0)</f>
        <v>#N/A</v>
      </c>
      <c r="D2967" t="e">
        <f t="shared" si="46"/>
        <v>#N/A</v>
      </c>
      <c r="E2967" s="27" t="e">
        <f>VLOOKUP(O2967,'user list'!A:B,2,0)</f>
        <v>#N/A</v>
      </c>
    </row>
    <row r="2968" spans="2:5" ht="14.4">
      <c r="B2968" s="27" t="e">
        <f>VLOOKUP(I2968,raw_OCM!B:C,2,0)</f>
        <v>#N/A</v>
      </c>
      <c r="D2968" t="e">
        <f t="shared" si="46"/>
        <v>#N/A</v>
      </c>
      <c r="E2968" s="27" t="e">
        <f>VLOOKUP(O2968,'user list'!A:B,2,0)</f>
        <v>#N/A</v>
      </c>
    </row>
    <row r="2969" spans="2:5" ht="14.4">
      <c r="B2969" s="27" t="e">
        <f>VLOOKUP(I2969,raw_OCM!B:C,2,0)</f>
        <v>#N/A</v>
      </c>
      <c r="D2969" t="e">
        <f t="shared" si="46"/>
        <v>#N/A</v>
      </c>
      <c r="E2969" s="27" t="e">
        <f>VLOOKUP(O2969,'user list'!A:B,2,0)</f>
        <v>#N/A</v>
      </c>
    </row>
    <row r="2970" spans="2:5" ht="14.4">
      <c r="B2970" s="27" t="e">
        <f>VLOOKUP(I2970,raw_OCM!B:C,2,0)</f>
        <v>#N/A</v>
      </c>
      <c r="D2970" t="e">
        <f t="shared" si="46"/>
        <v>#N/A</v>
      </c>
      <c r="E2970" s="27" t="e">
        <f>VLOOKUP(O2970,'user list'!A:B,2,0)</f>
        <v>#N/A</v>
      </c>
    </row>
    <row r="2971" spans="2:5" ht="14.4">
      <c r="B2971" s="27" t="e">
        <f>VLOOKUP(I2971,raw_OCM!B:C,2,0)</f>
        <v>#N/A</v>
      </c>
      <c r="D2971" t="e">
        <f t="shared" si="46"/>
        <v>#N/A</v>
      </c>
      <c r="E2971" s="27" t="e">
        <f>VLOOKUP(O2971,'user list'!A:B,2,0)</f>
        <v>#N/A</v>
      </c>
    </row>
    <row r="2972" spans="2:5" ht="14.4">
      <c r="B2972" s="27" t="e">
        <f>VLOOKUP(I2972,raw_OCM!B:C,2,0)</f>
        <v>#N/A</v>
      </c>
      <c r="D2972" t="e">
        <f t="shared" si="46"/>
        <v>#N/A</v>
      </c>
      <c r="E2972" s="27" t="e">
        <f>VLOOKUP(O2972,'user list'!A:B,2,0)</f>
        <v>#N/A</v>
      </c>
    </row>
    <row r="2973" spans="2:5" ht="14.4">
      <c r="B2973" s="27" t="e">
        <f>VLOOKUP(I2973,raw_OCM!B:C,2,0)</f>
        <v>#N/A</v>
      </c>
      <c r="D2973" t="e">
        <f t="shared" si="46"/>
        <v>#N/A</v>
      </c>
      <c r="E2973" s="27" t="e">
        <f>VLOOKUP(O2973,'user list'!A:B,2,0)</f>
        <v>#N/A</v>
      </c>
    </row>
    <row r="2974" spans="2:5" ht="14.4">
      <c r="B2974" s="27" t="e">
        <f>VLOOKUP(I2974,raw_OCM!B:C,2,0)</f>
        <v>#N/A</v>
      </c>
      <c r="D2974" t="e">
        <f t="shared" si="46"/>
        <v>#N/A</v>
      </c>
      <c r="E2974" s="27" t="e">
        <f>VLOOKUP(O2974,'user list'!A:B,2,0)</f>
        <v>#N/A</v>
      </c>
    </row>
    <row r="2975" spans="2:5" ht="14.4">
      <c r="B2975" s="27" t="e">
        <f>VLOOKUP(I2975,raw_OCM!B:C,2,0)</f>
        <v>#N/A</v>
      </c>
      <c r="D2975" t="e">
        <f t="shared" si="46"/>
        <v>#N/A</v>
      </c>
      <c r="E2975" s="27" t="e">
        <f>VLOOKUP(O2975,'user list'!A:B,2,0)</f>
        <v>#N/A</v>
      </c>
    </row>
    <row r="2976" spans="2:5" ht="14.4">
      <c r="B2976" s="27" t="e">
        <f>VLOOKUP(I2976,raw_OCM!B:C,2,0)</f>
        <v>#N/A</v>
      </c>
      <c r="D2976" t="e">
        <f t="shared" si="46"/>
        <v>#N/A</v>
      </c>
      <c r="E2976" s="27" t="e">
        <f>VLOOKUP(O2976,'user list'!A:B,2,0)</f>
        <v>#N/A</v>
      </c>
    </row>
    <row r="2977" spans="2:5" ht="14.4">
      <c r="B2977" s="27" t="e">
        <f>VLOOKUP(I2977,raw_OCM!B:C,2,0)</f>
        <v>#N/A</v>
      </c>
      <c r="D2977" t="e">
        <f t="shared" si="46"/>
        <v>#N/A</v>
      </c>
      <c r="E2977" s="27" t="e">
        <f>VLOOKUP(O2977,'user list'!A:B,2,0)</f>
        <v>#N/A</v>
      </c>
    </row>
    <row r="2978" spans="2:5" ht="14.4">
      <c r="B2978" s="27" t="e">
        <f>VLOOKUP(I2978,raw_OCM!B:C,2,0)</f>
        <v>#N/A</v>
      </c>
      <c r="D2978" t="e">
        <f t="shared" si="46"/>
        <v>#N/A</v>
      </c>
      <c r="E2978" s="27" t="e">
        <f>VLOOKUP(O2978,'user list'!A:B,2,0)</f>
        <v>#N/A</v>
      </c>
    </row>
    <row r="2979" spans="2:5" ht="14.4">
      <c r="B2979" s="27" t="e">
        <f>VLOOKUP(I2979,raw_OCM!B:C,2,0)</f>
        <v>#N/A</v>
      </c>
      <c r="D2979" t="e">
        <f t="shared" si="46"/>
        <v>#N/A</v>
      </c>
      <c r="E2979" s="27" t="e">
        <f>VLOOKUP(O2979,'user list'!A:B,2,0)</f>
        <v>#N/A</v>
      </c>
    </row>
    <row r="2980" spans="2:5" ht="14.4">
      <c r="B2980" s="27" t="e">
        <f>VLOOKUP(I2980,raw_OCM!B:C,2,0)</f>
        <v>#N/A</v>
      </c>
      <c r="D2980" t="e">
        <f t="shared" si="46"/>
        <v>#N/A</v>
      </c>
      <c r="E2980" s="27" t="e">
        <f>VLOOKUP(O2980,'user list'!A:B,2,0)</f>
        <v>#N/A</v>
      </c>
    </row>
    <row r="2981" spans="2:5" ht="14.4">
      <c r="B2981" s="27" t="e">
        <f>VLOOKUP(I2981,raw_OCM!B:C,2,0)</f>
        <v>#N/A</v>
      </c>
      <c r="D2981" t="e">
        <f t="shared" si="46"/>
        <v>#N/A</v>
      </c>
      <c r="E2981" s="27" t="e">
        <f>VLOOKUP(O2981,'user list'!A:B,2,0)</f>
        <v>#N/A</v>
      </c>
    </row>
    <row r="2982" spans="2:5" ht="14.4">
      <c r="B2982" s="27" t="e">
        <f>VLOOKUP(I2982,raw_OCM!B:C,2,0)</f>
        <v>#N/A</v>
      </c>
      <c r="D2982" t="e">
        <f t="shared" si="46"/>
        <v>#N/A</v>
      </c>
      <c r="E2982" s="27" t="e">
        <f>VLOOKUP(O2982,'user list'!A:B,2,0)</f>
        <v>#N/A</v>
      </c>
    </row>
    <row r="2983" spans="2:5" ht="14.4">
      <c r="B2983" s="27" t="e">
        <f>VLOOKUP(I2983,raw_OCM!B:C,2,0)</f>
        <v>#N/A</v>
      </c>
      <c r="D2983" t="e">
        <f t="shared" si="46"/>
        <v>#N/A</v>
      </c>
      <c r="E2983" s="27" t="e">
        <f>VLOOKUP(O2983,'user list'!A:B,2,0)</f>
        <v>#N/A</v>
      </c>
    </row>
    <row r="2984" spans="2:5" ht="14.4">
      <c r="B2984" s="27" t="e">
        <f>VLOOKUP(I2984,raw_OCM!B:C,2,0)</f>
        <v>#N/A</v>
      </c>
      <c r="D2984" t="e">
        <f t="shared" si="46"/>
        <v>#N/A</v>
      </c>
      <c r="E2984" s="27" t="e">
        <f>VLOOKUP(O2984,'user list'!A:B,2,0)</f>
        <v>#N/A</v>
      </c>
    </row>
    <row r="2985" spans="2:5" ht="14.4">
      <c r="B2985" s="27" t="e">
        <f>VLOOKUP(I2985,raw_OCM!B:C,2,0)</f>
        <v>#N/A</v>
      </c>
      <c r="D2985" t="e">
        <f t="shared" si="46"/>
        <v>#N/A</v>
      </c>
      <c r="E2985" s="27" t="e">
        <f>VLOOKUP(O2985,'user list'!A:B,2,0)</f>
        <v>#N/A</v>
      </c>
    </row>
    <row r="2986" spans="2:5" ht="14.4">
      <c r="B2986" s="27" t="e">
        <f>VLOOKUP(I2986,raw_OCM!B:C,2,0)</f>
        <v>#N/A</v>
      </c>
      <c r="D2986" t="e">
        <f t="shared" si="46"/>
        <v>#N/A</v>
      </c>
      <c r="E2986" s="27" t="e">
        <f>VLOOKUP(O2986,'user list'!A:B,2,0)</f>
        <v>#N/A</v>
      </c>
    </row>
    <row r="2987" spans="2:5" ht="14.4">
      <c r="B2987" s="27" t="e">
        <f>VLOOKUP(I2987,raw_OCM!B:C,2,0)</f>
        <v>#N/A</v>
      </c>
      <c r="D2987" t="e">
        <f t="shared" si="46"/>
        <v>#N/A</v>
      </c>
      <c r="E2987" s="27" t="e">
        <f>VLOOKUP(O2987,'user list'!A:B,2,0)</f>
        <v>#N/A</v>
      </c>
    </row>
    <row r="2988" spans="2:5" ht="14.4">
      <c r="B2988" s="27" t="e">
        <f>VLOOKUP(I2988,raw_OCM!B:C,2,0)</f>
        <v>#N/A</v>
      </c>
      <c r="D2988" t="e">
        <f t="shared" si="46"/>
        <v>#N/A</v>
      </c>
      <c r="E2988" s="27" t="e">
        <f>VLOOKUP(O2988,'user list'!A:B,2,0)</f>
        <v>#N/A</v>
      </c>
    </row>
    <row r="2989" spans="2:5" ht="14.4">
      <c r="B2989" s="27" t="e">
        <f>VLOOKUP(I2989,raw_OCM!B:C,2,0)</f>
        <v>#N/A</v>
      </c>
      <c r="D2989" t="e">
        <f t="shared" si="46"/>
        <v>#N/A</v>
      </c>
      <c r="E2989" s="27" t="e">
        <f>VLOOKUP(O2989,'user list'!A:B,2,0)</f>
        <v>#N/A</v>
      </c>
    </row>
    <row r="2990" spans="2:5" ht="14.4">
      <c r="B2990" s="27" t="e">
        <f>VLOOKUP(I2990,raw_OCM!B:C,2,0)</f>
        <v>#N/A</v>
      </c>
      <c r="D2990" t="e">
        <f t="shared" si="46"/>
        <v>#N/A</v>
      </c>
      <c r="E2990" s="27" t="e">
        <f>VLOOKUP(O2990,'user list'!A:B,2,0)</f>
        <v>#N/A</v>
      </c>
    </row>
    <row r="2991" spans="2:5" ht="14.4">
      <c r="B2991" s="27" t="e">
        <f>VLOOKUP(I2991,raw_OCM!B:C,2,0)</f>
        <v>#N/A</v>
      </c>
      <c r="D2991" t="e">
        <f t="shared" si="46"/>
        <v>#N/A</v>
      </c>
      <c r="E2991" s="27" t="e">
        <f>VLOOKUP(O2991,'user list'!A:B,2,0)</f>
        <v>#N/A</v>
      </c>
    </row>
    <row r="2992" spans="2:5" ht="14.4">
      <c r="B2992" s="27" t="e">
        <f>VLOOKUP(I2992,raw_OCM!B:C,2,0)</f>
        <v>#N/A</v>
      </c>
      <c r="D2992" t="e">
        <f t="shared" si="46"/>
        <v>#N/A</v>
      </c>
      <c r="E2992" s="27" t="e">
        <f>VLOOKUP(O2992,'user list'!A:B,2,0)</f>
        <v>#N/A</v>
      </c>
    </row>
    <row r="2993" spans="2:5" ht="14.4">
      <c r="B2993" s="27" t="e">
        <f>VLOOKUP(I2993,raw_OCM!B:C,2,0)</f>
        <v>#N/A</v>
      </c>
      <c r="D2993" t="e">
        <f t="shared" si="46"/>
        <v>#N/A</v>
      </c>
      <c r="E2993" s="27" t="e">
        <f>VLOOKUP(O2993,'user list'!A:B,2,0)</f>
        <v>#N/A</v>
      </c>
    </row>
    <row r="2994" spans="2:5" ht="14.4">
      <c r="B2994" s="27" t="e">
        <f>VLOOKUP(I2994,raw_OCM!B:C,2,0)</f>
        <v>#N/A</v>
      </c>
      <c r="D2994" t="e">
        <f t="shared" si="46"/>
        <v>#N/A</v>
      </c>
      <c r="E2994" s="27" t="e">
        <f>VLOOKUP(O2994,'user list'!A:B,2,0)</f>
        <v>#N/A</v>
      </c>
    </row>
    <row r="2995" spans="2:5" ht="14.4">
      <c r="B2995" s="27" t="e">
        <f>VLOOKUP(I2995,raw_OCM!B:C,2,0)</f>
        <v>#N/A</v>
      </c>
      <c r="D2995" t="e">
        <f t="shared" si="46"/>
        <v>#N/A</v>
      </c>
      <c r="E2995" s="27" t="e">
        <f>VLOOKUP(O2995,'user list'!A:B,2,0)</f>
        <v>#N/A</v>
      </c>
    </row>
    <row r="2996" spans="2:5" ht="14.4">
      <c r="B2996" s="27" t="e">
        <f>VLOOKUP(I2996,raw_OCM!B:C,2,0)</f>
        <v>#N/A</v>
      </c>
      <c r="D2996" t="e">
        <f t="shared" si="46"/>
        <v>#N/A</v>
      </c>
      <c r="E2996" s="27" t="e">
        <f>VLOOKUP(O2996,'user list'!A:B,2,0)</f>
        <v>#N/A</v>
      </c>
    </row>
    <row r="2997" spans="2:5" ht="14.4">
      <c r="B2997" s="27" t="e">
        <f>VLOOKUP(I2997,raw_OCM!B:C,2,0)</f>
        <v>#N/A</v>
      </c>
      <c r="D2997" t="e">
        <f t="shared" si="46"/>
        <v>#N/A</v>
      </c>
      <c r="E2997" s="27" t="e">
        <f>VLOOKUP(O2997,'user list'!A:B,2,0)</f>
        <v>#N/A</v>
      </c>
    </row>
    <row r="2998" spans="2:5" ht="14.4">
      <c r="B2998" s="27" t="e">
        <f>VLOOKUP(I2998,raw_OCM!B:C,2,0)</f>
        <v>#N/A</v>
      </c>
      <c r="D2998" t="e">
        <f t="shared" si="46"/>
        <v>#N/A</v>
      </c>
      <c r="E2998" s="27" t="e">
        <f>VLOOKUP(O2998,'user list'!A:B,2,0)</f>
        <v>#N/A</v>
      </c>
    </row>
    <row r="2999" spans="2:5" ht="14.4">
      <c r="B2999" s="27" t="e">
        <f>VLOOKUP(I2999,raw_OCM!B:C,2,0)</f>
        <v>#N/A</v>
      </c>
      <c r="D2999" t="e">
        <f t="shared" si="46"/>
        <v>#N/A</v>
      </c>
      <c r="E2999" s="27" t="e">
        <f>VLOOKUP(O2999,'user list'!A:B,2,0)</f>
        <v>#N/A</v>
      </c>
    </row>
    <row r="3000" spans="2:5" ht="14.4">
      <c r="B3000" s="27" t="e">
        <f>VLOOKUP(I3000,raw_OCM!B:C,2,0)</f>
        <v>#N/A</v>
      </c>
      <c r="D3000" t="e">
        <f t="shared" si="46"/>
        <v>#N/A</v>
      </c>
      <c r="E3000" s="27" t="e">
        <f>VLOOKUP(O3000,'user list'!A:B,2,0)</f>
        <v>#N/A</v>
      </c>
    </row>
  </sheetData>
  <autoFilter ref="B10:AH10"/>
  <pageMargins left="0.75" right="0.75" top="1" bottom="1" header="0.5" footer="0.5"/>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tabColor theme="2" tint="-9.9978637043366805E-2"/>
  </sheetPr>
  <dimension ref="A1:AW10001"/>
  <sheetViews>
    <sheetView showGridLines="0" workbookViewId="0"/>
  </sheetViews>
  <sheetFormatPr defaultColWidth="8.88671875" defaultRowHeight="13.2"/>
  <cols>
    <col min="1" max="1" width="6.6640625" style="26" customWidth="1"/>
    <col min="2" max="2" width="11.88671875" style="27" customWidth="1"/>
    <col min="3" max="3" width="31" style="27" customWidth="1"/>
    <col min="4" max="5" width="13.33203125" style="27" customWidth="1"/>
    <col min="6" max="13" width="3.33203125" style="27" customWidth="1"/>
    <col min="14" max="18" width="5.33203125" style="27" customWidth="1"/>
    <col min="19" max="19" width="2.6640625" style="27" customWidth="1"/>
    <col min="20" max="32" width="3.77734375" style="45" customWidth="1"/>
    <col min="33" max="33" width="3.44140625" style="27" customWidth="1"/>
    <col min="34" max="34" width="1.44140625" style="27" customWidth="1"/>
    <col min="35" max="35" width="15.88671875" style="27" customWidth="1"/>
    <col min="36" max="48" width="9" style="27" customWidth="1"/>
    <col min="49" max="16384" width="8.88671875" style="27"/>
  </cols>
  <sheetData>
    <row r="1" spans="1:49" ht="14.4">
      <c r="A1" s="72"/>
      <c r="AH1" s="84"/>
      <c r="AI1" s="85"/>
      <c r="AJ1" s="85"/>
      <c r="AK1" s="85"/>
      <c r="AL1" s="85"/>
      <c r="AM1" s="85"/>
      <c r="AN1" s="85"/>
      <c r="AO1" s="85"/>
      <c r="AP1" s="85"/>
      <c r="AQ1" s="85"/>
      <c r="AR1" s="85"/>
      <c r="AS1" s="85"/>
      <c r="AT1" s="85"/>
      <c r="AU1" s="85"/>
      <c r="AV1" s="85"/>
      <c r="AW1" s="84"/>
    </row>
    <row r="2" spans="1:49">
      <c r="T2" s="80"/>
      <c r="U2" s="80"/>
      <c r="V2" s="80"/>
      <c r="W2" s="80"/>
      <c r="X2" s="80"/>
      <c r="Y2" s="80"/>
      <c r="Z2" s="80"/>
      <c r="AA2" s="80"/>
      <c r="AB2" s="80"/>
      <c r="AC2" s="80"/>
      <c r="AD2" s="80"/>
      <c r="AE2" s="80"/>
      <c r="AF2" s="80"/>
      <c r="AH2" s="84"/>
      <c r="AI2" s="84"/>
      <c r="AJ2" s="192" t="s">
        <v>1879</v>
      </c>
      <c r="AK2" s="193"/>
      <c r="AL2" s="193"/>
      <c r="AM2" s="194"/>
      <c r="AN2" s="192" t="s">
        <v>1880</v>
      </c>
      <c r="AO2" s="193"/>
      <c r="AP2" s="193"/>
      <c r="AQ2" s="194"/>
      <c r="AR2" s="187" t="s">
        <v>3077</v>
      </c>
      <c r="AS2" s="188"/>
      <c r="AT2" s="188"/>
      <c r="AU2" s="173"/>
      <c r="AV2" s="165"/>
      <c r="AW2" s="84"/>
    </row>
    <row r="3" spans="1:49">
      <c r="B3" s="76" t="s">
        <v>100</v>
      </c>
      <c r="C3" s="40" t="s">
        <v>101</v>
      </c>
      <c r="D3" s="77" t="s">
        <v>316</v>
      </c>
      <c r="H3" s="26"/>
      <c r="AH3" s="84"/>
      <c r="AI3" s="84"/>
      <c r="AJ3" s="164" t="s">
        <v>1881</v>
      </c>
      <c r="AK3" s="164" t="s">
        <v>1882</v>
      </c>
      <c r="AL3" s="164" t="s">
        <v>1883</v>
      </c>
      <c r="AM3" s="164" t="s">
        <v>1884</v>
      </c>
      <c r="AN3" s="164" t="s">
        <v>1885</v>
      </c>
      <c r="AO3" s="164" t="s">
        <v>1886</v>
      </c>
      <c r="AP3" s="164" t="s">
        <v>1887</v>
      </c>
      <c r="AQ3" s="164" t="s">
        <v>1888</v>
      </c>
      <c r="AR3" s="164" t="s">
        <v>3072</v>
      </c>
      <c r="AS3" s="164" t="s">
        <v>3073</v>
      </c>
      <c r="AT3" s="164" t="s">
        <v>3074</v>
      </c>
      <c r="AU3" s="164" t="s">
        <v>3075</v>
      </c>
      <c r="AV3" s="164" t="s">
        <v>3076</v>
      </c>
      <c r="AW3" s="84"/>
    </row>
    <row r="4" spans="1:49">
      <c r="B4" s="37" t="s">
        <v>78</v>
      </c>
      <c r="C4" s="37" t="s">
        <v>137</v>
      </c>
      <c r="D4" s="49" t="s">
        <v>1889</v>
      </c>
      <c r="AH4" s="84"/>
      <c r="AI4" s="84" t="s">
        <v>1890</v>
      </c>
      <c r="AJ4" s="86">
        <f>54-AJ5</f>
        <v>29</v>
      </c>
      <c r="AK4" s="86">
        <f t="shared" ref="AK4:AQ4" si="0">54-AK5</f>
        <v>40</v>
      </c>
      <c r="AL4" s="86">
        <f t="shared" si="0"/>
        <v>46</v>
      </c>
      <c r="AM4" s="86">
        <f t="shared" si="0"/>
        <v>48</v>
      </c>
      <c r="AN4" s="86">
        <f t="shared" si="0"/>
        <v>48</v>
      </c>
      <c r="AO4" s="86">
        <f t="shared" si="0"/>
        <v>50</v>
      </c>
      <c r="AP4" s="86">
        <f t="shared" si="0"/>
        <v>52</v>
      </c>
      <c r="AQ4" s="86">
        <f t="shared" si="0"/>
        <v>52</v>
      </c>
      <c r="AR4" s="86">
        <f t="shared" ref="AR4:AV4" si="1">54-AR5</f>
        <v>52</v>
      </c>
      <c r="AS4" s="86">
        <f t="shared" si="1"/>
        <v>53</v>
      </c>
      <c r="AT4" s="86">
        <f t="shared" si="1"/>
        <v>53</v>
      </c>
      <c r="AU4" s="86">
        <f t="shared" si="1"/>
        <v>53</v>
      </c>
      <c r="AV4" s="86">
        <f t="shared" si="1"/>
        <v>53</v>
      </c>
      <c r="AW4" s="84"/>
    </row>
    <row r="5" spans="1:49" ht="13.8" thickBot="1">
      <c r="AH5" s="84"/>
      <c r="AI5" s="84" t="s">
        <v>1891</v>
      </c>
      <c r="AJ5" s="87">
        <v>25</v>
      </c>
      <c r="AK5" s="87">
        <f t="shared" ref="AK5:AV5" si="2">COUNTIF(G:G,0)</f>
        <v>14</v>
      </c>
      <c r="AL5" s="87">
        <f t="shared" si="2"/>
        <v>8</v>
      </c>
      <c r="AM5" s="87">
        <f t="shared" si="2"/>
        <v>6</v>
      </c>
      <c r="AN5" s="87">
        <f t="shared" si="2"/>
        <v>6</v>
      </c>
      <c r="AO5" s="86">
        <f t="shared" si="2"/>
        <v>4</v>
      </c>
      <c r="AP5" s="86">
        <f t="shared" si="2"/>
        <v>2</v>
      </c>
      <c r="AQ5" s="86">
        <f t="shared" si="2"/>
        <v>2</v>
      </c>
      <c r="AR5" s="87">
        <f t="shared" si="2"/>
        <v>2</v>
      </c>
      <c r="AS5" s="86">
        <f t="shared" si="2"/>
        <v>1</v>
      </c>
      <c r="AT5" s="86">
        <f t="shared" si="2"/>
        <v>1</v>
      </c>
      <c r="AU5" s="86">
        <f t="shared" si="2"/>
        <v>1</v>
      </c>
      <c r="AV5" s="86">
        <f t="shared" si="2"/>
        <v>1</v>
      </c>
      <c r="AW5" s="84"/>
    </row>
    <row r="6" spans="1:49" ht="17.399999999999999" thickBot="1">
      <c r="AH6" s="84"/>
      <c r="AI6" s="88" t="s">
        <v>1892</v>
      </c>
      <c r="AJ6" s="89">
        <f t="shared" ref="AJ6:AT6" si="3">AJ4/54</f>
        <v>0.53703703703703709</v>
      </c>
      <c r="AK6" s="89">
        <f t="shared" si="3"/>
        <v>0.7407407407407407</v>
      </c>
      <c r="AL6" s="89">
        <f t="shared" si="3"/>
        <v>0.85185185185185186</v>
      </c>
      <c r="AM6" s="89">
        <f t="shared" si="3"/>
        <v>0.88888888888888884</v>
      </c>
      <c r="AN6" s="89">
        <f t="shared" si="3"/>
        <v>0.88888888888888884</v>
      </c>
      <c r="AO6" s="89">
        <f t="shared" si="3"/>
        <v>0.92592592592592593</v>
      </c>
      <c r="AP6" s="89">
        <f t="shared" si="3"/>
        <v>0.96296296296296291</v>
      </c>
      <c r="AQ6" s="89">
        <f t="shared" si="3"/>
        <v>0.96296296296296291</v>
      </c>
      <c r="AR6" s="89">
        <f t="shared" si="3"/>
        <v>0.96296296296296291</v>
      </c>
      <c r="AS6" s="89">
        <f t="shared" si="3"/>
        <v>0.98148148148148151</v>
      </c>
      <c r="AT6" s="95">
        <f t="shared" si="3"/>
        <v>0.98148148148148151</v>
      </c>
      <c r="AU6" s="89">
        <f t="shared" ref="AT6:AV6" si="4">AU4/54</f>
        <v>0.98148148148148151</v>
      </c>
      <c r="AV6" s="89">
        <f t="shared" si="4"/>
        <v>0.98148148148148151</v>
      </c>
      <c r="AW6" s="84"/>
    </row>
    <row r="7" spans="1:49">
      <c r="T7" s="80"/>
      <c r="U7" s="80"/>
      <c r="V7" s="80"/>
      <c r="W7" s="80"/>
      <c r="X7" s="80"/>
      <c r="Y7" s="80"/>
      <c r="Z7" s="80"/>
      <c r="AA7" s="80"/>
      <c r="AB7" s="80"/>
      <c r="AC7" s="80"/>
      <c r="AD7" s="80"/>
      <c r="AE7" s="80"/>
      <c r="AF7" s="80"/>
      <c r="AH7" s="84"/>
      <c r="AI7" s="84" t="s">
        <v>1893</v>
      </c>
      <c r="AJ7" s="90">
        <f t="shared" ref="AJ7:AL7" si="5">AJ5/54</f>
        <v>0.46296296296296297</v>
      </c>
      <c r="AK7" s="90">
        <f t="shared" si="5"/>
        <v>0.25925925925925924</v>
      </c>
      <c r="AL7" s="90">
        <f t="shared" si="5"/>
        <v>0.14814814814814814</v>
      </c>
      <c r="AM7" s="90">
        <f t="shared" ref="AM7:AN7" si="6">AM5/54</f>
        <v>0.1111111111111111</v>
      </c>
      <c r="AN7" s="90">
        <f t="shared" si="6"/>
        <v>0.1111111111111111</v>
      </c>
      <c r="AO7" s="91">
        <f t="shared" ref="AO7:AP7" si="7">AO5/54</f>
        <v>7.407407407407407E-2</v>
      </c>
      <c r="AP7" s="91">
        <f t="shared" si="7"/>
        <v>3.7037037037037035E-2</v>
      </c>
      <c r="AQ7" s="91">
        <f t="shared" ref="AQ7" si="8">AQ5/54</f>
        <v>3.7037037037037035E-2</v>
      </c>
      <c r="AR7" s="90">
        <f t="shared" ref="AR7:AV7" si="9">AR5/54</f>
        <v>3.7037037037037035E-2</v>
      </c>
      <c r="AS7" s="91">
        <f t="shared" si="9"/>
        <v>1.8518518518518517E-2</v>
      </c>
      <c r="AT7" s="91">
        <f t="shared" si="9"/>
        <v>1.8518518518518517E-2</v>
      </c>
      <c r="AU7" s="91">
        <f t="shared" ref="AU7" si="10">AU5/54</f>
        <v>1.8518518518518517E-2</v>
      </c>
      <c r="AV7" s="91">
        <f t="shared" si="9"/>
        <v>1.8518518518518517E-2</v>
      </c>
      <c r="AW7" s="84"/>
    </row>
    <row r="8" spans="1:49" ht="10.35" customHeight="1">
      <c r="T8" s="80"/>
      <c r="U8" s="80"/>
      <c r="V8" s="80"/>
      <c r="W8" s="80"/>
      <c r="X8" s="80"/>
      <c r="Y8" s="80"/>
      <c r="Z8" s="80"/>
      <c r="AA8" s="80"/>
      <c r="AB8" s="80"/>
      <c r="AC8" s="80"/>
      <c r="AD8" s="80"/>
      <c r="AE8" s="80"/>
      <c r="AF8" s="80"/>
      <c r="AH8" s="84"/>
      <c r="AI8" s="84"/>
      <c r="AJ8" s="92"/>
      <c r="AK8" s="92"/>
      <c r="AL8" s="92"/>
      <c r="AM8" s="92"/>
      <c r="AN8" s="84"/>
      <c r="AO8" s="92"/>
      <c r="AP8" s="84"/>
      <c r="AQ8" s="84"/>
      <c r="AR8" s="84"/>
      <c r="AS8" s="92"/>
      <c r="AT8" s="84"/>
      <c r="AU8" s="84"/>
      <c r="AV8" s="84"/>
      <c r="AW8" s="84"/>
    </row>
    <row r="9" spans="1:49">
      <c r="T9" s="80"/>
      <c r="U9" s="80"/>
      <c r="V9" s="80"/>
      <c r="W9" s="80"/>
      <c r="X9" s="80"/>
      <c r="Y9" s="80"/>
      <c r="Z9" s="80"/>
      <c r="AA9" s="80"/>
      <c r="AB9" s="80"/>
      <c r="AC9" s="80"/>
      <c r="AD9" s="80"/>
      <c r="AE9" s="80"/>
      <c r="AF9" s="80"/>
      <c r="AH9" s="84"/>
      <c r="AI9" s="84" t="s">
        <v>1892</v>
      </c>
      <c r="AJ9" s="93">
        <v>0.98148148148148151</v>
      </c>
      <c r="AK9" s="92"/>
      <c r="AL9" s="92"/>
      <c r="AM9" s="92"/>
      <c r="AN9" s="84"/>
      <c r="AO9" s="92"/>
      <c r="AP9" s="84"/>
      <c r="AQ9" s="84"/>
      <c r="AR9" s="84"/>
      <c r="AS9" s="92"/>
      <c r="AT9" s="84"/>
      <c r="AU9" s="84"/>
      <c r="AV9" s="84"/>
      <c r="AW9" s="84"/>
    </row>
    <row r="10" spans="1:49">
      <c r="T10" s="80"/>
      <c r="U10" s="80"/>
      <c r="V10" s="80"/>
      <c r="W10" s="80"/>
      <c r="X10" s="80"/>
      <c r="Y10" s="80"/>
      <c r="Z10" s="80"/>
      <c r="AA10" s="80"/>
      <c r="AB10" s="80"/>
      <c r="AC10" s="80"/>
      <c r="AD10" s="80"/>
      <c r="AE10" s="80"/>
      <c r="AF10" s="80"/>
      <c r="AH10" s="84"/>
      <c r="AI10" s="84" t="s">
        <v>1893</v>
      </c>
      <c r="AJ10" s="93">
        <v>1.8518518518518517E-2</v>
      </c>
      <c r="AK10" s="92"/>
      <c r="AL10" s="92"/>
      <c r="AM10" s="92"/>
      <c r="AN10" s="84"/>
      <c r="AO10" s="92"/>
      <c r="AP10" s="84"/>
      <c r="AQ10" s="84"/>
      <c r="AR10" s="84"/>
      <c r="AS10" s="92"/>
      <c r="AT10" s="84"/>
      <c r="AU10" s="84"/>
      <c r="AV10" s="84"/>
      <c r="AW10" s="84"/>
    </row>
    <row r="11" spans="1:49">
      <c r="T11" s="80"/>
      <c r="U11" s="80"/>
      <c r="V11" s="80"/>
      <c r="W11" s="80"/>
      <c r="X11" s="80"/>
      <c r="Y11" s="80"/>
      <c r="Z11" s="80"/>
      <c r="AA11" s="80"/>
      <c r="AB11" s="80"/>
      <c r="AC11" s="80"/>
      <c r="AD11" s="80"/>
      <c r="AE11" s="80"/>
      <c r="AF11" s="80"/>
      <c r="AH11" s="84"/>
      <c r="AI11" s="84"/>
      <c r="AJ11" s="92"/>
      <c r="AK11" s="92"/>
      <c r="AL11" s="92"/>
      <c r="AM11" s="92"/>
      <c r="AN11" s="84"/>
      <c r="AO11" s="92"/>
      <c r="AP11" s="84"/>
      <c r="AQ11" s="84"/>
      <c r="AR11" s="84"/>
      <c r="AS11" s="92"/>
      <c r="AT11" s="84"/>
      <c r="AU11" s="84"/>
      <c r="AV11" s="84"/>
      <c r="AW11" s="84"/>
    </row>
    <row r="13" spans="1:49" ht="14.4">
      <c r="D13" s="27" t="s">
        <v>1894</v>
      </c>
      <c r="E13" s="27" t="s">
        <v>1895</v>
      </c>
      <c r="F13" s="189" t="s">
        <v>1896</v>
      </c>
      <c r="G13" s="190"/>
      <c r="H13" s="190"/>
      <c r="I13" s="191"/>
      <c r="J13" s="189" t="s">
        <v>1897</v>
      </c>
      <c r="K13" s="190"/>
      <c r="L13" s="190"/>
      <c r="M13" s="191"/>
      <c r="N13" s="189" t="s">
        <v>3078</v>
      </c>
      <c r="O13" s="190"/>
      <c r="P13" s="190"/>
      <c r="Q13" s="190"/>
      <c r="R13" s="191"/>
      <c r="T13" s="189" t="s">
        <v>1896</v>
      </c>
      <c r="U13" s="190"/>
      <c r="V13" s="190"/>
      <c r="W13" s="191"/>
      <c r="X13" s="189" t="s">
        <v>1897</v>
      </c>
      <c r="Y13" s="190"/>
      <c r="Z13" s="190"/>
      <c r="AA13" s="191"/>
      <c r="AB13" s="189" t="s">
        <v>3078</v>
      </c>
      <c r="AC13" s="190"/>
      <c r="AD13" s="190"/>
      <c r="AE13" s="190"/>
      <c r="AF13" s="191"/>
      <c r="AJ13" s="33" t="s">
        <v>1898</v>
      </c>
      <c r="AK13" s="33" t="s">
        <v>1898</v>
      </c>
      <c r="AL13" s="33" t="s">
        <v>1898</v>
      </c>
      <c r="AM13" s="33" t="s">
        <v>1898</v>
      </c>
      <c r="AN13" s="71" t="s">
        <v>297</v>
      </c>
      <c r="AS13" s="96"/>
    </row>
    <row r="14" spans="1:49" ht="14.4">
      <c r="A14" s="41" t="s">
        <v>1899</v>
      </c>
      <c r="B14" s="76" t="s">
        <v>100</v>
      </c>
      <c r="C14" s="40" t="s">
        <v>101</v>
      </c>
      <c r="D14" s="77" t="s">
        <v>316</v>
      </c>
      <c r="E14" s="77" t="s">
        <v>1900</v>
      </c>
      <c r="F14" s="78">
        <v>45810</v>
      </c>
      <c r="G14" s="78">
        <v>45811</v>
      </c>
      <c r="H14" s="78">
        <v>45812</v>
      </c>
      <c r="I14" s="78">
        <v>45813</v>
      </c>
      <c r="J14" s="81">
        <v>45817</v>
      </c>
      <c r="K14" s="81">
        <v>45818</v>
      </c>
      <c r="L14" s="81">
        <v>45819</v>
      </c>
      <c r="M14" s="81">
        <v>45821</v>
      </c>
      <c r="N14" s="81">
        <v>45824</v>
      </c>
      <c r="O14" s="81">
        <v>45825</v>
      </c>
      <c r="P14" s="81">
        <v>45826</v>
      </c>
      <c r="Q14" s="81">
        <v>45827</v>
      </c>
      <c r="R14" s="81">
        <v>45828</v>
      </c>
      <c r="T14" s="82" t="s">
        <v>1901</v>
      </c>
      <c r="U14" s="82" t="s">
        <v>1902</v>
      </c>
      <c r="V14" s="82" t="s">
        <v>1903</v>
      </c>
      <c r="W14" s="82" t="s">
        <v>1904</v>
      </c>
      <c r="X14" s="82" t="s">
        <v>1905</v>
      </c>
      <c r="Y14" s="82" t="s">
        <v>1906</v>
      </c>
      <c r="Z14" s="82" t="s">
        <v>1907</v>
      </c>
      <c r="AA14" s="82" t="s">
        <v>1908</v>
      </c>
      <c r="AB14" s="82" t="s">
        <v>3079</v>
      </c>
      <c r="AC14" s="82" t="s">
        <v>3080</v>
      </c>
      <c r="AD14" s="82" t="s">
        <v>3081</v>
      </c>
      <c r="AE14" s="82" t="s">
        <v>3082</v>
      </c>
      <c r="AF14" s="82" t="s">
        <v>3083</v>
      </c>
      <c r="AJ14" s="26" t="s">
        <v>1689</v>
      </c>
      <c r="AK14" s="26" t="s">
        <v>1909</v>
      </c>
      <c r="AL14" s="26" t="s">
        <v>1910</v>
      </c>
      <c r="AM14" s="94" t="s">
        <v>1911</v>
      </c>
      <c r="AN14" s="69" t="s">
        <v>1912</v>
      </c>
      <c r="AO14" s="69" t="s">
        <v>1913</v>
      </c>
      <c r="AP14" s="69" t="s">
        <v>1914</v>
      </c>
      <c r="AQ14" s="69" t="s">
        <v>166</v>
      </c>
      <c r="AR14" s="69" t="s">
        <v>1915</v>
      </c>
      <c r="AS14" s="96"/>
    </row>
    <row r="15" spans="1:49" ht="14.4" hidden="1">
      <c r="A15" s="30">
        <v>1</v>
      </c>
      <c r="B15" s="37" t="s">
        <v>51</v>
      </c>
      <c r="C15" s="37" t="s">
        <v>106</v>
      </c>
      <c r="D15" s="37" t="str">
        <f>IF(P15=0,"Not Logged","Logged")</f>
        <v>Logged</v>
      </c>
      <c r="E15" s="37" t="str">
        <f>IF(AD15=0,"Not Logged","Logged")</f>
        <v>Logged</v>
      </c>
      <c r="F15" s="79">
        <f>SUM(T15)</f>
        <v>0</v>
      </c>
      <c r="G15" s="79">
        <f>SUM(T15:U15)</f>
        <v>0</v>
      </c>
      <c r="H15" s="79">
        <f>SUM(T15:V15)</f>
        <v>0</v>
      </c>
      <c r="I15" s="79">
        <f>SUM(T15:W15)</f>
        <v>0</v>
      </c>
      <c r="J15" s="79">
        <f>SUM(T15:X15)</f>
        <v>0</v>
      </c>
      <c r="K15" s="79">
        <f>SUM(T15:Y15)</f>
        <v>0</v>
      </c>
      <c r="L15" s="79">
        <f>SUM(T15:Z15)</f>
        <v>1</v>
      </c>
      <c r="M15" s="79">
        <f>SUM(T15:AA15)</f>
        <v>3</v>
      </c>
      <c r="N15" s="79">
        <f>SUM(T15:AB15)</f>
        <v>6</v>
      </c>
      <c r="O15" s="79">
        <f>SUM(T15:AC15)</f>
        <v>12</v>
      </c>
      <c r="P15" s="79">
        <f>SUM(T15:AD15)</f>
        <v>19</v>
      </c>
      <c r="Q15" s="79">
        <f>SUM(T15:AE15)</f>
        <v>19</v>
      </c>
      <c r="R15" s="79">
        <f>SUM(T15:AF15)</f>
        <v>19</v>
      </c>
      <c r="S15" s="83"/>
      <c r="T15" s="47">
        <f t="shared" ref="T15:AF15" si="11">COUNTIFS($AJ:$AJ,$B15,$AM:$AM,T$14)</f>
        <v>0</v>
      </c>
      <c r="U15" s="47">
        <f t="shared" si="11"/>
        <v>0</v>
      </c>
      <c r="V15" s="47">
        <f t="shared" si="11"/>
        <v>0</v>
      </c>
      <c r="W15" s="47">
        <f t="shared" si="11"/>
        <v>0</v>
      </c>
      <c r="X15" s="47">
        <f t="shared" si="11"/>
        <v>0</v>
      </c>
      <c r="Y15" s="47">
        <f t="shared" si="11"/>
        <v>0</v>
      </c>
      <c r="Z15" s="47">
        <f t="shared" si="11"/>
        <v>1</v>
      </c>
      <c r="AA15" s="47">
        <f t="shared" si="11"/>
        <v>2</v>
      </c>
      <c r="AB15" s="47">
        <f t="shared" si="11"/>
        <v>3</v>
      </c>
      <c r="AC15" s="47">
        <f t="shared" si="11"/>
        <v>6</v>
      </c>
      <c r="AD15" s="47">
        <f t="shared" si="11"/>
        <v>7</v>
      </c>
      <c r="AE15" s="47">
        <f t="shared" si="11"/>
        <v>0</v>
      </c>
      <c r="AF15" s="47">
        <f t="shared" si="11"/>
        <v>0</v>
      </c>
      <c r="AJ15" s="26" t="str">
        <f>VLOOKUP(AQ15,'user list'!A:B,2,0)</f>
        <v>CAD</v>
      </c>
      <c r="AK15" s="26">
        <f>MONTH(AN15)</f>
        <v>6</v>
      </c>
      <c r="AL15" s="26">
        <f>DAY(AN15)</f>
        <v>2</v>
      </c>
      <c r="AM15" s="94" t="str">
        <f>AK15&amp;"/"&amp;AL15&amp;" "&amp;AR15</f>
        <v>6/2 Log In</v>
      </c>
      <c r="AN15" s="172">
        <v>45810.309583333335</v>
      </c>
      <c r="AO15" s="69" t="s">
        <v>196</v>
      </c>
      <c r="AP15" s="69" t="s">
        <v>1913</v>
      </c>
      <c r="AQ15" s="69" t="s">
        <v>196</v>
      </c>
      <c r="AR15" s="69" t="s">
        <v>1916</v>
      </c>
      <c r="AS15" s="96"/>
    </row>
    <row r="16" spans="1:49" ht="14.4" hidden="1">
      <c r="A16" s="30">
        <v>2</v>
      </c>
      <c r="B16" s="37" t="s">
        <v>52</v>
      </c>
      <c r="C16" s="37" t="s">
        <v>107</v>
      </c>
      <c r="D16" s="37" t="str">
        <f t="shared" ref="D16:D68" si="12">IF(O16=0,"Not Logged","Logged")</f>
        <v>Logged</v>
      </c>
      <c r="E16" s="37" t="str">
        <f t="shared" ref="E16:E68" si="13">IF(AC16=0,"Not Logged","Logged")</f>
        <v>Not Logged</v>
      </c>
      <c r="F16" s="79">
        <f t="shared" ref="F16:F47" si="14">SUM(T16)</f>
        <v>0</v>
      </c>
      <c r="G16" s="79">
        <f t="shared" ref="G16:G47" si="15">SUM(T16:U16)</f>
        <v>0</v>
      </c>
      <c r="H16" s="79">
        <f t="shared" ref="H16:H47" si="16">SUM(T16:V16)</f>
        <v>0</v>
      </c>
      <c r="I16" s="79">
        <f t="shared" ref="I16:I47" si="17">SUM(T16:W16)</f>
        <v>0</v>
      </c>
      <c r="J16" s="79">
        <f t="shared" ref="J16:J68" si="18">SUM(T16:X16)</f>
        <v>0</v>
      </c>
      <c r="K16" s="79">
        <f t="shared" ref="K16:K68" si="19">SUM(T16:Y16)</f>
        <v>1</v>
      </c>
      <c r="L16" s="79">
        <f t="shared" ref="L16:L68" si="20">SUM(T16:Z16)</f>
        <v>1</v>
      </c>
      <c r="M16" s="79">
        <f t="shared" ref="M16:M68" si="21">SUM(T16:AA16)</f>
        <v>1</v>
      </c>
      <c r="N16" s="79">
        <f t="shared" ref="N16:N68" si="22">SUM(T16:AB16)</f>
        <v>1</v>
      </c>
      <c r="O16" s="79">
        <f t="shared" ref="O16:O68" si="23">SUM(T16:AC16)</f>
        <v>1</v>
      </c>
      <c r="P16" s="79">
        <f t="shared" ref="P16:P68" si="24">SUM(T16:AD16)</f>
        <v>1</v>
      </c>
      <c r="Q16" s="79">
        <f t="shared" ref="Q16:Q68" si="25">SUM(T16:AE16)</f>
        <v>1</v>
      </c>
      <c r="R16" s="79">
        <f t="shared" ref="R16:R68" si="26">SUM(T16:AF16)</f>
        <v>1</v>
      </c>
      <c r="S16" s="83"/>
      <c r="T16" s="47">
        <f t="shared" ref="T16:AD25" si="27">COUNTIFS($AJ:$AJ,$B16,$AM:$AM,T$14)</f>
        <v>0</v>
      </c>
      <c r="U16" s="47">
        <f t="shared" si="27"/>
        <v>0</v>
      </c>
      <c r="V16" s="47">
        <f t="shared" si="27"/>
        <v>0</v>
      </c>
      <c r="W16" s="47">
        <f t="shared" si="27"/>
        <v>0</v>
      </c>
      <c r="X16" s="47">
        <f t="shared" si="27"/>
        <v>0</v>
      </c>
      <c r="Y16" s="47">
        <f t="shared" si="27"/>
        <v>1</v>
      </c>
      <c r="Z16" s="47">
        <f t="shared" si="27"/>
        <v>0</v>
      </c>
      <c r="AA16" s="47">
        <f t="shared" si="27"/>
        <v>0</v>
      </c>
      <c r="AB16" s="47">
        <f t="shared" si="27"/>
        <v>0</v>
      </c>
      <c r="AC16" s="47">
        <f t="shared" si="27"/>
        <v>0</v>
      </c>
      <c r="AD16" s="47">
        <f t="shared" si="27"/>
        <v>0</v>
      </c>
      <c r="AE16" s="47">
        <f t="shared" ref="AE16:AE68" si="28">COUNTIFS($AJ:$AJ,$B16,$AM:$AM,AE$14)</f>
        <v>0</v>
      </c>
      <c r="AF16" s="47">
        <f t="shared" ref="AF16:AF47" si="29">COUNTIFS($AJ:$AJ,$B16,$AM:$AM,AF$14)</f>
        <v>0</v>
      </c>
      <c r="AJ16" s="26" t="str">
        <f>VLOOKUP(AQ16,'user list'!A:B,2,0)</f>
        <v>CAD</v>
      </c>
      <c r="AK16" s="26">
        <f t="shared" ref="AK16:AK79" si="30">MONTH(AN16)</f>
        <v>6</v>
      </c>
      <c r="AL16" s="26">
        <f t="shared" ref="AL16:AL79" si="31">DAY(AN16)</f>
        <v>2</v>
      </c>
      <c r="AM16" s="94" t="str">
        <f t="shared" ref="AM16:AM79" si="32">AK16&amp;"/"&amp;AL16&amp;" "&amp;AR16</f>
        <v>6/2 Log In</v>
      </c>
      <c r="AN16" s="172">
        <v>45810.315196759257</v>
      </c>
      <c r="AO16" s="69" t="s">
        <v>196</v>
      </c>
      <c r="AP16" s="69" t="s">
        <v>1913</v>
      </c>
      <c r="AQ16" s="69" t="s">
        <v>196</v>
      </c>
      <c r="AR16" s="69" t="s">
        <v>1916</v>
      </c>
      <c r="AS16" s="96"/>
    </row>
    <row r="17" spans="1:45" ht="14.4" hidden="1">
      <c r="A17" s="30">
        <v>3</v>
      </c>
      <c r="B17" s="37" t="s">
        <v>53</v>
      </c>
      <c r="C17" s="37" t="s">
        <v>108</v>
      </c>
      <c r="D17" s="37" t="str">
        <f t="shared" si="12"/>
        <v>Logged</v>
      </c>
      <c r="E17" s="37" t="str">
        <f t="shared" si="13"/>
        <v>Logged</v>
      </c>
      <c r="F17" s="79">
        <f t="shared" si="14"/>
        <v>0</v>
      </c>
      <c r="G17" s="79">
        <f t="shared" si="15"/>
        <v>4</v>
      </c>
      <c r="H17" s="79">
        <f t="shared" si="16"/>
        <v>8</v>
      </c>
      <c r="I17" s="79">
        <f t="shared" si="17"/>
        <v>11</v>
      </c>
      <c r="J17" s="79">
        <f t="shared" si="18"/>
        <v>15</v>
      </c>
      <c r="K17" s="79">
        <f t="shared" si="19"/>
        <v>19</v>
      </c>
      <c r="L17" s="79">
        <f t="shared" si="20"/>
        <v>23</v>
      </c>
      <c r="M17" s="79">
        <f t="shared" si="21"/>
        <v>26</v>
      </c>
      <c r="N17" s="79">
        <f t="shared" si="22"/>
        <v>26</v>
      </c>
      <c r="O17" s="79">
        <f t="shared" si="23"/>
        <v>28</v>
      </c>
      <c r="P17" s="79">
        <f t="shared" si="24"/>
        <v>28</v>
      </c>
      <c r="Q17" s="79">
        <f t="shared" si="25"/>
        <v>28</v>
      </c>
      <c r="R17" s="79">
        <f t="shared" si="26"/>
        <v>28</v>
      </c>
      <c r="T17" s="47">
        <f t="shared" si="27"/>
        <v>0</v>
      </c>
      <c r="U17" s="47">
        <f t="shared" si="27"/>
        <v>4</v>
      </c>
      <c r="V17" s="47">
        <f t="shared" si="27"/>
        <v>4</v>
      </c>
      <c r="W17" s="47">
        <f t="shared" si="27"/>
        <v>3</v>
      </c>
      <c r="X17" s="47">
        <f t="shared" si="27"/>
        <v>4</v>
      </c>
      <c r="Y17" s="47">
        <f t="shared" si="27"/>
        <v>4</v>
      </c>
      <c r="Z17" s="47">
        <f t="shared" si="27"/>
        <v>4</v>
      </c>
      <c r="AA17" s="47">
        <f t="shared" si="27"/>
        <v>3</v>
      </c>
      <c r="AB17" s="47">
        <f t="shared" si="27"/>
        <v>0</v>
      </c>
      <c r="AC17" s="47">
        <f t="shared" si="27"/>
        <v>2</v>
      </c>
      <c r="AD17" s="47">
        <f t="shared" si="27"/>
        <v>0</v>
      </c>
      <c r="AE17" s="47">
        <f t="shared" si="28"/>
        <v>0</v>
      </c>
      <c r="AF17" s="47">
        <f t="shared" si="29"/>
        <v>0</v>
      </c>
      <c r="AJ17" s="26" t="str">
        <f>VLOOKUP(AQ17,'user list'!A:B,2,0)</f>
        <v>SPORTS</v>
      </c>
      <c r="AK17" s="26">
        <f t="shared" si="30"/>
        <v>6</v>
      </c>
      <c r="AL17" s="26">
        <f t="shared" si="31"/>
        <v>2</v>
      </c>
      <c r="AM17" s="94" t="str">
        <f t="shared" si="32"/>
        <v>6/2 Log In</v>
      </c>
      <c r="AN17" s="172">
        <v>45810.319513888891</v>
      </c>
      <c r="AO17" s="69" t="s">
        <v>272</v>
      </c>
      <c r="AP17" s="69" t="s">
        <v>1913</v>
      </c>
      <c r="AQ17" s="69" t="s">
        <v>272</v>
      </c>
      <c r="AR17" s="69" t="s">
        <v>1916</v>
      </c>
      <c r="AS17" s="96"/>
    </row>
    <row r="18" spans="1:45" ht="14.4" hidden="1">
      <c r="A18" s="30">
        <v>4</v>
      </c>
      <c r="B18" s="37" t="s">
        <v>54</v>
      </c>
      <c r="C18" s="37" t="s">
        <v>109</v>
      </c>
      <c r="D18" s="37" t="str">
        <f t="shared" si="12"/>
        <v>Logged</v>
      </c>
      <c r="E18" s="37" t="str">
        <f t="shared" si="13"/>
        <v>Logged</v>
      </c>
      <c r="F18" s="79">
        <f t="shared" si="14"/>
        <v>6</v>
      </c>
      <c r="G18" s="79">
        <f t="shared" si="15"/>
        <v>21</v>
      </c>
      <c r="H18" s="79">
        <f t="shared" si="16"/>
        <v>33</v>
      </c>
      <c r="I18" s="79">
        <f t="shared" si="17"/>
        <v>42</v>
      </c>
      <c r="J18" s="79">
        <f t="shared" si="18"/>
        <v>57</v>
      </c>
      <c r="K18" s="79">
        <f t="shared" si="19"/>
        <v>66</v>
      </c>
      <c r="L18" s="79">
        <f t="shared" si="20"/>
        <v>74</v>
      </c>
      <c r="M18" s="79">
        <f t="shared" si="21"/>
        <v>83</v>
      </c>
      <c r="N18" s="79">
        <f t="shared" si="22"/>
        <v>92</v>
      </c>
      <c r="O18" s="79">
        <f t="shared" si="23"/>
        <v>101</v>
      </c>
      <c r="P18" s="79">
        <f t="shared" si="24"/>
        <v>110</v>
      </c>
      <c r="Q18" s="79">
        <f t="shared" si="25"/>
        <v>110</v>
      </c>
      <c r="R18" s="79">
        <f t="shared" si="26"/>
        <v>110</v>
      </c>
      <c r="T18" s="47">
        <f t="shared" si="27"/>
        <v>6</v>
      </c>
      <c r="U18" s="47">
        <f t="shared" si="27"/>
        <v>15</v>
      </c>
      <c r="V18" s="47">
        <f t="shared" si="27"/>
        <v>12</v>
      </c>
      <c r="W18" s="47">
        <f t="shared" si="27"/>
        <v>9</v>
      </c>
      <c r="X18" s="47">
        <f t="shared" si="27"/>
        <v>15</v>
      </c>
      <c r="Y18" s="47">
        <f t="shared" si="27"/>
        <v>9</v>
      </c>
      <c r="Z18" s="47">
        <f t="shared" si="27"/>
        <v>8</v>
      </c>
      <c r="AA18" s="47">
        <f t="shared" si="27"/>
        <v>9</v>
      </c>
      <c r="AB18" s="47">
        <f t="shared" si="27"/>
        <v>9</v>
      </c>
      <c r="AC18" s="47">
        <f t="shared" si="27"/>
        <v>9</v>
      </c>
      <c r="AD18" s="47">
        <f t="shared" si="27"/>
        <v>9</v>
      </c>
      <c r="AE18" s="47">
        <f t="shared" si="28"/>
        <v>0</v>
      </c>
      <c r="AF18" s="47">
        <f t="shared" si="29"/>
        <v>0</v>
      </c>
      <c r="AJ18" s="26" t="str">
        <f>VLOOKUP(AQ18,'user list'!A:B,2,0)</f>
        <v>QCPL</v>
      </c>
      <c r="AK18" s="26">
        <f t="shared" si="30"/>
        <v>6</v>
      </c>
      <c r="AL18" s="26">
        <f t="shared" si="31"/>
        <v>2</v>
      </c>
      <c r="AM18" s="94" t="str">
        <f t="shared" si="32"/>
        <v>6/2 Log In</v>
      </c>
      <c r="AN18" s="172">
        <v>45810.341724537036</v>
      </c>
      <c r="AO18" s="69" t="s">
        <v>268</v>
      </c>
      <c r="AP18" s="69" t="s">
        <v>1913</v>
      </c>
      <c r="AQ18" s="69" t="s">
        <v>268</v>
      </c>
      <c r="AR18" s="69" t="s">
        <v>1916</v>
      </c>
      <c r="AS18" s="96"/>
    </row>
    <row r="19" spans="1:45" ht="14.4" hidden="1">
      <c r="A19" s="30">
        <v>5</v>
      </c>
      <c r="B19" s="37" t="s">
        <v>55</v>
      </c>
      <c r="C19" s="37" t="s">
        <v>110</v>
      </c>
      <c r="D19" s="37" t="str">
        <f t="shared" si="12"/>
        <v>Logged</v>
      </c>
      <c r="E19" s="37" t="str">
        <f t="shared" si="13"/>
        <v>Logged</v>
      </c>
      <c r="F19" s="79">
        <f t="shared" si="14"/>
        <v>8</v>
      </c>
      <c r="G19" s="79">
        <f t="shared" si="15"/>
        <v>17</v>
      </c>
      <c r="H19" s="79">
        <f t="shared" si="16"/>
        <v>24</v>
      </c>
      <c r="I19" s="79">
        <f t="shared" si="17"/>
        <v>40</v>
      </c>
      <c r="J19" s="79">
        <f t="shared" si="18"/>
        <v>40</v>
      </c>
      <c r="K19" s="79">
        <f t="shared" si="19"/>
        <v>61</v>
      </c>
      <c r="L19" s="79">
        <f t="shared" si="20"/>
        <v>73</v>
      </c>
      <c r="M19" s="79">
        <f t="shared" si="21"/>
        <v>79</v>
      </c>
      <c r="N19" s="79">
        <f t="shared" si="22"/>
        <v>85</v>
      </c>
      <c r="O19" s="79">
        <f t="shared" si="23"/>
        <v>93</v>
      </c>
      <c r="P19" s="79">
        <f t="shared" si="24"/>
        <v>99</v>
      </c>
      <c r="Q19" s="79">
        <f t="shared" si="25"/>
        <v>99</v>
      </c>
      <c r="R19" s="79">
        <f t="shared" si="26"/>
        <v>99</v>
      </c>
      <c r="T19" s="47">
        <f t="shared" si="27"/>
        <v>8</v>
      </c>
      <c r="U19" s="47">
        <f t="shared" si="27"/>
        <v>9</v>
      </c>
      <c r="V19" s="47">
        <f t="shared" si="27"/>
        <v>7</v>
      </c>
      <c r="W19" s="47">
        <f t="shared" si="27"/>
        <v>16</v>
      </c>
      <c r="X19" s="47">
        <f t="shared" si="27"/>
        <v>0</v>
      </c>
      <c r="Y19" s="47">
        <f t="shared" si="27"/>
        <v>21</v>
      </c>
      <c r="Z19" s="47">
        <f t="shared" si="27"/>
        <v>12</v>
      </c>
      <c r="AA19" s="47">
        <f t="shared" si="27"/>
        <v>6</v>
      </c>
      <c r="AB19" s="47">
        <f t="shared" si="27"/>
        <v>6</v>
      </c>
      <c r="AC19" s="47">
        <f t="shared" si="27"/>
        <v>8</v>
      </c>
      <c r="AD19" s="47">
        <f t="shared" si="27"/>
        <v>6</v>
      </c>
      <c r="AE19" s="47">
        <f t="shared" si="28"/>
        <v>0</v>
      </c>
      <c r="AF19" s="47">
        <f t="shared" si="29"/>
        <v>0</v>
      </c>
      <c r="AJ19" s="26" t="str">
        <f>VLOOKUP(AQ19,'user list'!A:B,2,0)</f>
        <v>DBO</v>
      </c>
      <c r="AK19" s="26">
        <f t="shared" si="30"/>
        <v>6</v>
      </c>
      <c r="AL19" s="26">
        <f t="shared" si="31"/>
        <v>2</v>
      </c>
      <c r="AM19" s="94" t="str">
        <f t="shared" si="32"/>
        <v>6/2 Log In</v>
      </c>
      <c r="AN19" s="172">
        <v>45810.348946759259</v>
      </c>
      <c r="AO19" s="69" t="s">
        <v>209</v>
      </c>
      <c r="AP19" s="69" t="s">
        <v>1913</v>
      </c>
      <c r="AQ19" s="69" t="s">
        <v>209</v>
      </c>
      <c r="AR19" s="69" t="s">
        <v>1916</v>
      </c>
      <c r="AS19" s="96"/>
    </row>
    <row r="20" spans="1:45" ht="14.4" hidden="1">
      <c r="A20" s="30">
        <v>6</v>
      </c>
      <c r="B20" s="37" t="s">
        <v>56</v>
      </c>
      <c r="C20" s="37" t="s">
        <v>111</v>
      </c>
      <c r="D20" s="37" t="str">
        <f t="shared" si="12"/>
        <v>Logged</v>
      </c>
      <c r="E20" s="37" t="str">
        <f t="shared" si="13"/>
        <v>Logged</v>
      </c>
      <c r="F20" s="79">
        <f t="shared" si="14"/>
        <v>0</v>
      </c>
      <c r="G20" s="79">
        <f t="shared" si="15"/>
        <v>0</v>
      </c>
      <c r="H20" s="79">
        <f t="shared" si="16"/>
        <v>7</v>
      </c>
      <c r="I20" s="79">
        <f t="shared" si="17"/>
        <v>12</v>
      </c>
      <c r="J20" s="79">
        <f t="shared" si="18"/>
        <v>12</v>
      </c>
      <c r="K20" s="79">
        <f t="shared" si="19"/>
        <v>12</v>
      </c>
      <c r="L20" s="79">
        <f t="shared" si="20"/>
        <v>12</v>
      </c>
      <c r="M20" s="79">
        <f t="shared" si="21"/>
        <v>12</v>
      </c>
      <c r="N20" s="79">
        <f t="shared" si="22"/>
        <v>12</v>
      </c>
      <c r="O20" s="79">
        <f t="shared" si="23"/>
        <v>14</v>
      </c>
      <c r="P20" s="79">
        <f t="shared" si="24"/>
        <v>14</v>
      </c>
      <c r="Q20" s="79">
        <f t="shared" si="25"/>
        <v>14</v>
      </c>
      <c r="R20" s="79">
        <f t="shared" si="26"/>
        <v>14</v>
      </c>
      <c r="S20" s="83"/>
      <c r="T20" s="47">
        <f t="shared" si="27"/>
        <v>0</v>
      </c>
      <c r="U20" s="47">
        <f t="shared" si="27"/>
        <v>0</v>
      </c>
      <c r="V20" s="47">
        <f t="shared" si="27"/>
        <v>7</v>
      </c>
      <c r="W20" s="47">
        <f t="shared" si="27"/>
        <v>5</v>
      </c>
      <c r="X20" s="47">
        <f t="shared" si="27"/>
        <v>0</v>
      </c>
      <c r="Y20" s="47">
        <f t="shared" si="27"/>
        <v>0</v>
      </c>
      <c r="Z20" s="47">
        <f t="shared" si="27"/>
        <v>0</v>
      </c>
      <c r="AA20" s="47">
        <f t="shared" si="27"/>
        <v>0</v>
      </c>
      <c r="AB20" s="47">
        <f t="shared" si="27"/>
        <v>0</v>
      </c>
      <c r="AC20" s="47">
        <f t="shared" si="27"/>
        <v>2</v>
      </c>
      <c r="AD20" s="47">
        <f t="shared" si="27"/>
        <v>0</v>
      </c>
      <c r="AE20" s="47">
        <f t="shared" si="28"/>
        <v>0</v>
      </c>
      <c r="AF20" s="47">
        <f t="shared" si="29"/>
        <v>0</v>
      </c>
      <c r="AJ20" s="26" t="str">
        <f>VLOOKUP(AQ20,'user list'!A:B,2,0)</f>
        <v>CGSD</v>
      </c>
      <c r="AK20" s="26">
        <f t="shared" si="30"/>
        <v>6</v>
      </c>
      <c r="AL20" s="26">
        <f t="shared" si="31"/>
        <v>2</v>
      </c>
      <c r="AM20" s="94" t="str">
        <f t="shared" si="32"/>
        <v>6/2 Log In</v>
      </c>
      <c r="AN20" s="172">
        <v>45810.354629629626</v>
      </c>
      <c r="AO20" s="69" t="s">
        <v>200</v>
      </c>
      <c r="AP20" s="69" t="s">
        <v>1913</v>
      </c>
      <c r="AQ20" s="69" t="s">
        <v>200</v>
      </c>
      <c r="AR20" s="69" t="s">
        <v>1916</v>
      </c>
      <c r="AS20" s="96"/>
    </row>
    <row r="21" spans="1:45" ht="14.4" hidden="1">
      <c r="A21" s="30">
        <v>7</v>
      </c>
      <c r="B21" s="37" t="s">
        <v>57</v>
      </c>
      <c r="C21" s="37" t="s">
        <v>112</v>
      </c>
      <c r="D21" s="37" t="str">
        <f t="shared" si="12"/>
        <v>Logged</v>
      </c>
      <c r="E21" s="37" t="str">
        <f t="shared" si="13"/>
        <v>Not Logged</v>
      </c>
      <c r="F21" s="79">
        <f t="shared" si="14"/>
        <v>0</v>
      </c>
      <c r="G21" s="79">
        <f t="shared" si="15"/>
        <v>0</v>
      </c>
      <c r="H21" s="79">
        <f t="shared" si="16"/>
        <v>3</v>
      </c>
      <c r="I21" s="79">
        <f t="shared" si="17"/>
        <v>8</v>
      </c>
      <c r="J21" s="79">
        <f t="shared" si="18"/>
        <v>12</v>
      </c>
      <c r="K21" s="79">
        <f t="shared" si="19"/>
        <v>19</v>
      </c>
      <c r="L21" s="79">
        <f t="shared" si="20"/>
        <v>22</v>
      </c>
      <c r="M21" s="79">
        <f t="shared" si="21"/>
        <v>23</v>
      </c>
      <c r="N21" s="79">
        <f t="shared" si="22"/>
        <v>27</v>
      </c>
      <c r="O21" s="79">
        <f t="shared" si="23"/>
        <v>27</v>
      </c>
      <c r="P21" s="79">
        <f t="shared" si="24"/>
        <v>27</v>
      </c>
      <c r="Q21" s="79">
        <f t="shared" si="25"/>
        <v>27</v>
      </c>
      <c r="R21" s="79">
        <f t="shared" si="26"/>
        <v>27</v>
      </c>
      <c r="S21" s="83"/>
      <c r="T21" s="47">
        <f t="shared" si="27"/>
        <v>0</v>
      </c>
      <c r="U21" s="47">
        <f t="shared" si="27"/>
        <v>0</v>
      </c>
      <c r="V21" s="47">
        <f t="shared" si="27"/>
        <v>3</v>
      </c>
      <c r="W21" s="47">
        <f t="shared" si="27"/>
        <v>5</v>
      </c>
      <c r="X21" s="47">
        <f t="shared" si="27"/>
        <v>4</v>
      </c>
      <c r="Y21" s="47">
        <f t="shared" si="27"/>
        <v>7</v>
      </c>
      <c r="Z21" s="47">
        <f t="shared" si="27"/>
        <v>3</v>
      </c>
      <c r="AA21" s="47">
        <f t="shared" si="27"/>
        <v>1</v>
      </c>
      <c r="AB21" s="47">
        <f t="shared" si="27"/>
        <v>4</v>
      </c>
      <c r="AC21" s="47">
        <f t="shared" si="27"/>
        <v>0</v>
      </c>
      <c r="AD21" s="47">
        <f t="shared" si="27"/>
        <v>0</v>
      </c>
      <c r="AE21" s="47">
        <f t="shared" si="28"/>
        <v>0</v>
      </c>
      <c r="AF21" s="47">
        <f t="shared" si="29"/>
        <v>0</v>
      </c>
      <c r="AJ21" s="26" t="str">
        <f>VLOOKUP(AQ21,'user list'!A:B,2,0)</f>
        <v>CREMCO</v>
      </c>
      <c r="AK21" s="26">
        <f t="shared" si="30"/>
        <v>6</v>
      </c>
      <c r="AL21" s="26">
        <f t="shared" si="31"/>
        <v>2</v>
      </c>
      <c r="AM21" s="94" t="str">
        <f t="shared" si="32"/>
        <v>6/2 Log In</v>
      </c>
      <c r="AN21" s="172">
        <v>45810.357488425929</v>
      </c>
      <c r="AO21" s="69" t="s">
        <v>206</v>
      </c>
      <c r="AP21" s="69" t="s">
        <v>1913</v>
      </c>
      <c r="AQ21" s="69" t="s">
        <v>206</v>
      </c>
      <c r="AR21" s="69" t="s">
        <v>1916</v>
      </c>
      <c r="AS21" s="96"/>
    </row>
    <row r="22" spans="1:45" ht="14.4" hidden="1">
      <c r="A22" s="30">
        <v>8</v>
      </c>
      <c r="B22" s="37" t="s">
        <v>58</v>
      </c>
      <c r="C22" s="37" t="s">
        <v>113</v>
      </c>
      <c r="D22" s="37" t="str">
        <f t="shared" si="12"/>
        <v>Logged</v>
      </c>
      <c r="E22" s="37" t="str">
        <f t="shared" si="13"/>
        <v>Logged</v>
      </c>
      <c r="F22" s="79">
        <f t="shared" si="14"/>
        <v>0</v>
      </c>
      <c r="G22" s="79">
        <f t="shared" si="15"/>
        <v>0</v>
      </c>
      <c r="H22" s="79">
        <f t="shared" si="16"/>
        <v>0</v>
      </c>
      <c r="I22" s="79">
        <f t="shared" si="17"/>
        <v>2</v>
      </c>
      <c r="J22" s="79">
        <f t="shared" si="18"/>
        <v>11</v>
      </c>
      <c r="K22" s="79">
        <f t="shared" si="19"/>
        <v>11</v>
      </c>
      <c r="L22" s="79">
        <f t="shared" si="20"/>
        <v>15</v>
      </c>
      <c r="M22" s="79">
        <f t="shared" si="21"/>
        <v>16</v>
      </c>
      <c r="N22" s="79">
        <f t="shared" si="22"/>
        <v>22</v>
      </c>
      <c r="O22" s="79">
        <f t="shared" si="23"/>
        <v>27</v>
      </c>
      <c r="P22" s="79">
        <f t="shared" si="24"/>
        <v>28</v>
      </c>
      <c r="Q22" s="79">
        <f t="shared" si="25"/>
        <v>28</v>
      </c>
      <c r="R22" s="79">
        <f t="shared" si="26"/>
        <v>28</v>
      </c>
      <c r="S22" s="83"/>
      <c r="T22" s="47">
        <f t="shared" si="27"/>
        <v>0</v>
      </c>
      <c r="U22" s="47">
        <f t="shared" si="27"/>
        <v>0</v>
      </c>
      <c r="V22" s="47">
        <f t="shared" si="27"/>
        <v>0</v>
      </c>
      <c r="W22" s="47">
        <f t="shared" si="27"/>
        <v>2</v>
      </c>
      <c r="X22" s="47">
        <f t="shared" si="27"/>
        <v>9</v>
      </c>
      <c r="Y22" s="47">
        <f t="shared" si="27"/>
        <v>0</v>
      </c>
      <c r="Z22" s="47">
        <f t="shared" si="27"/>
        <v>4</v>
      </c>
      <c r="AA22" s="47">
        <f t="shared" si="27"/>
        <v>1</v>
      </c>
      <c r="AB22" s="47">
        <f t="shared" si="27"/>
        <v>6</v>
      </c>
      <c r="AC22" s="47">
        <f t="shared" si="27"/>
        <v>5</v>
      </c>
      <c r="AD22" s="47">
        <f t="shared" si="27"/>
        <v>1</v>
      </c>
      <c r="AE22" s="47">
        <f t="shared" si="28"/>
        <v>0</v>
      </c>
      <c r="AF22" s="47">
        <f t="shared" si="29"/>
        <v>0</v>
      </c>
      <c r="AJ22" s="26" t="str">
        <f>VLOOKUP(AQ22,'user list'!A:B,2,0)</f>
        <v>Admin</v>
      </c>
      <c r="AK22" s="26">
        <f t="shared" si="30"/>
        <v>6</v>
      </c>
      <c r="AL22" s="26">
        <f t="shared" si="31"/>
        <v>2</v>
      </c>
      <c r="AM22" s="94" t="str">
        <f t="shared" si="32"/>
        <v>6/2 Log In</v>
      </c>
      <c r="AN22" s="172">
        <v>45810.364039351851</v>
      </c>
      <c r="AO22" s="69" t="s">
        <v>186</v>
      </c>
      <c r="AP22" s="69" t="s">
        <v>1913</v>
      </c>
      <c r="AQ22" s="69" t="s">
        <v>186</v>
      </c>
      <c r="AR22" s="69" t="s">
        <v>1916</v>
      </c>
      <c r="AS22" s="96"/>
    </row>
    <row r="23" spans="1:45" ht="14.4" hidden="1">
      <c r="A23" s="30">
        <v>9</v>
      </c>
      <c r="B23" s="37" t="s">
        <v>59</v>
      </c>
      <c r="C23" s="37" t="s">
        <v>114</v>
      </c>
      <c r="D23" s="37" t="str">
        <f t="shared" si="12"/>
        <v>Logged</v>
      </c>
      <c r="E23" s="37" t="str">
        <f t="shared" si="13"/>
        <v>Logged</v>
      </c>
      <c r="F23" s="79">
        <f t="shared" si="14"/>
        <v>2</v>
      </c>
      <c r="G23" s="79">
        <f t="shared" si="15"/>
        <v>3</v>
      </c>
      <c r="H23" s="79">
        <f t="shared" si="16"/>
        <v>8</v>
      </c>
      <c r="I23" s="79">
        <f t="shared" si="17"/>
        <v>13</v>
      </c>
      <c r="J23" s="79">
        <f t="shared" si="18"/>
        <v>14</v>
      </c>
      <c r="K23" s="79">
        <f t="shared" si="19"/>
        <v>18</v>
      </c>
      <c r="L23" s="79">
        <f t="shared" si="20"/>
        <v>21</v>
      </c>
      <c r="M23" s="79">
        <f t="shared" si="21"/>
        <v>25</v>
      </c>
      <c r="N23" s="79">
        <f t="shared" si="22"/>
        <v>28</v>
      </c>
      <c r="O23" s="79">
        <f t="shared" si="23"/>
        <v>29</v>
      </c>
      <c r="P23" s="79">
        <f t="shared" si="24"/>
        <v>30</v>
      </c>
      <c r="Q23" s="79">
        <f t="shared" si="25"/>
        <v>30</v>
      </c>
      <c r="R23" s="79">
        <f t="shared" si="26"/>
        <v>30</v>
      </c>
      <c r="T23" s="47">
        <f t="shared" si="27"/>
        <v>2</v>
      </c>
      <c r="U23" s="47">
        <f t="shared" si="27"/>
        <v>1</v>
      </c>
      <c r="V23" s="47">
        <f t="shared" si="27"/>
        <v>5</v>
      </c>
      <c r="W23" s="47">
        <f t="shared" si="27"/>
        <v>5</v>
      </c>
      <c r="X23" s="47">
        <f t="shared" si="27"/>
        <v>1</v>
      </c>
      <c r="Y23" s="47">
        <f t="shared" si="27"/>
        <v>4</v>
      </c>
      <c r="Z23" s="47">
        <f t="shared" si="27"/>
        <v>3</v>
      </c>
      <c r="AA23" s="47">
        <f t="shared" si="27"/>
        <v>4</v>
      </c>
      <c r="AB23" s="47">
        <f t="shared" si="27"/>
        <v>3</v>
      </c>
      <c r="AC23" s="47">
        <f t="shared" si="27"/>
        <v>1</v>
      </c>
      <c r="AD23" s="47">
        <f t="shared" si="27"/>
        <v>1</v>
      </c>
      <c r="AE23" s="47">
        <f t="shared" si="28"/>
        <v>0</v>
      </c>
      <c r="AF23" s="47">
        <f t="shared" si="29"/>
        <v>0</v>
      </c>
      <c r="AJ23" s="26" t="str">
        <f>VLOOKUP(AQ23,'user list'!A:B,2,0)</f>
        <v>SSDD</v>
      </c>
      <c r="AK23" s="26">
        <f t="shared" si="30"/>
        <v>6</v>
      </c>
      <c r="AL23" s="26">
        <f t="shared" si="31"/>
        <v>2</v>
      </c>
      <c r="AM23" s="94" t="str">
        <f t="shared" si="32"/>
        <v>6/2 Log In</v>
      </c>
      <c r="AN23" s="172">
        <v>45810.370833333334</v>
      </c>
      <c r="AO23" s="69" t="s">
        <v>273</v>
      </c>
      <c r="AP23" s="69" t="s">
        <v>1913</v>
      </c>
      <c r="AQ23" s="69" t="s">
        <v>273</v>
      </c>
      <c r="AR23" s="69" t="s">
        <v>1916</v>
      </c>
      <c r="AS23" s="96"/>
    </row>
    <row r="24" spans="1:45" ht="14.4" hidden="1">
      <c r="A24" s="30">
        <v>10</v>
      </c>
      <c r="B24" s="37" t="s">
        <v>60</v>
      </c>
      <c r="C24" s="37" t="s">
        <v>115</v>
      </c>
      <c r="D24" s="37" t="str">
        <f t="shared" si="12"/>
        <v>Logged</v>
      </c>
      <c r="E24" s="37" t="str">
        <f t="shared" si="13"/>
        <v>Logged</v>
      </c>
      <c r="F24" s="79">
        <f t="shared" si="14"/>
        <v>6</v>
      </c>
      <c r="G24" s="79">
        <f t="shared" si="15"/>
        <v>6</v>
      </c>
      <c r="H24" s="79">
        <f t="shared" si="16"/>
        <v>8</v>
      </c>
      <c r="I24" s="79">
        <f t="shared" si="17"/>
        <v>8</v>
      </c>
      <c r="J24" s="79">
        <f t="shared" si="18"/>
        <v>10</v>
      </c>
      <c r="K24" s="79">
        <f t="shared" si="19"/>
        <v>13</v>
      </c>
      <c r="L24" s="79">
        <f t="shared" si="20"/>
        <v>13</v>
      </c>
      <c r="M24" s="79">
        <f t="shared" si="21"/>
        <v>13</v>
      </c>
      <c r="N24" s="79">
        <f t="shared" si="22"/>
        <v>13</v>
      </c>
      <c r="O24" s="79">
        <f t="shared" si="23"/>
        <v>15</v>
      </c>
      <c r="P24" s="79">
        <f t="shared" si="24"/>
        <v>15</v>
      </c>
      <c r="Q24" s="79">
        <f t="shared" si="25"/>
        <v>15</v>
      </c>
      <c r="R24" s="79">
        <f t="shared" si="26"/>
        <v>15</v>
      </c>
      <c r="T24" s="47">
        <f t="shared" si="27"/>
        <v>6</v>
      </c>
      <c r="U24" s="47">
        <f t="shared" si="27"/>
        <v>0</v>
      </c>
      <c r="V24" s="47">
        <f t="shared" si="27"/>
        <v>2</v>
      </c>
      <c r="W24" s="47">
        <f t="shared" si="27"/>
        <v>0</v>
      </c>
      <c r="X24" s="47">
        <f t="shared" si="27"/>
        <v>2</v>
      </c>
      <c r="Y24" s="47">
        <f t="shared" si="27"/>
        <v>3</v>
      </c>
      <c r="Z24" s="47">
        <f t="shared" si="27"/>
        <v>0</v>
      </c>
      <c r="AA24" s="47">
        <f t="shared" si="27"/>
        <v>0</v>
      </c>
      <c r="AB24" s="47">
        <f t="shared" si="27"/>
        <v>0</v>
      </c>
      <c r="AC24" s="47">
        <f t="shared" si="27"/>
        <v>2</v>
      </c>
      <c r="AD24" s="47">
        <f t="shared" si="27"/>
        <v>0</v>
      </c>
      <c r="AE24" s="47">
        <f t="shared" si="28"/>
        <v>0</v>
      </c>
      <c r="AF24" s="47">
        <f t="shared" si="29"/>
        <v>0</v>
      </c>
      <c r="AJ24" s="26" t="str">
        <f>VLOOKUP(AQ24,'user list'!A:B,2,0)</f>
        <v>CGSD</v>
      </c>
      <c r="AK24" s="26">
        <f t="shared" si="30"/>
        <v>6</v>
      </c>
      <c r="AL24" s="26">
        <f t="shared" si="31"/>
        <v>2</v>
      </c>
      <c r="AM24" s="94" t="str">
        <f t="shared" si="32"/>
        <v>6/2 Log Off</v>
      </c>
      <c r="AN24" s="172">
        <v>45810.373055555552</v>
      </c>
      <c r="AO24" s="69" t="s">
        <v>200</v>
      </c>
      <c r="AP24" s="69" t="s">
        <v>1913</v>
      </c>
      <c r="AQ24" s="69" t="s">
        <v>200</v>
      </c>
      <c r="AR24" s="69" t="s">
        <v>1917</v>
      </c>
      <c r="AS24" s="96"/>
    </row>
    <row r="25" spans="1:45" ht="14.4" hidden="1">
      <c r="A25" s="30">
        <v>11</v>
      </c>
      <c r="B25" s="37" t="s">
        <v>61</v>
      </c>
      <c r="C25" s="37" t="s">
        <v>116</v>
      </c>
      <c r="D25" s="37" t="str">
        <f t="shared" si="12"/>
        <v>Logged</v>
      </c>
      <c r="E25" s="37" t="str">
        <f t="shared" si="13"/>
        <v>Logged</v>
      </c>
      <c r="F25" s="79">
        <f t="shared" si="14"/>
        <v>11</v>
      </c>
      <c r="G25" s="79">
        <f t="shared" si="15"/>
        <v>20</v>
      </c>
      <c r="H25" s="79">
        <f t="shared" si="16"/>
        <v>30</v>
      </c>
      <c r="I25" s="79">
        <f t="shared" si="17"/>
        <v>35</v>
      </c>
      <c r="J25" s="79">
        <f t="shared" si="18"/>
        <v>40</v>
      </c>
      <c r="K25" s="79">
        <f t="shared" si="19"/>
        <v>47</v>
      </c>
      <c r="L25" s="79">
        <f t="shared" si="20"/>
        <v>47</v>
      </c>
      <c r="M25" s="79">
        <f t="shared" si="21"/>
        <v>51</v>
      </c>
      <c r="N25" s="79">
        <f t="shared" si="22"/>
        <v>56</v>
      </c>
      <c r="O25" s="79">
        <f t="shared" si="23"/>
        <v>63</v>
      </c>
      <c r="P25" s="79">
        <f t="shared" si="24"/>
        <v>68</v>
      </c>
      <c r="Q25" s="79">
        <f t="shared" si="25"/>
        <v>68</v>
      </c>
      <c r="R25" s="79">
        <f t="shared" si="26"/>
        <v>68</v>
      </c>
      <c r="T25" s="47">
        <f t="shared" si="27"/>
        <v>11</v>
      </c>
      <c r="U25" s="47">
        <f t="shared" si="27"/>
        <v>9</v>
      </c>
      <c r="V25" s="47">
        <f t="shared" si="27"/>
        <v>10</v>
      </c>
      <c r="W25" s="47">
        <f t="shared" si="27"/>
        <v>5</v>
      </c>
      <c r="X25" s="47">
        <f t="shared" si="27"/>
        <v>5</v>
      </c>
      <c r="Y25" s="47">
        <f t="shared" si="27"/>
        <v>7</v>
      </c>
      <c r="Z25" s="47">
        <f t="shared" si="27"/>
        <v>0</v>
      </c>
      <c r="AA25" s="47">
        <f t="shared" si="27"/>
        <v>4</v>
      </c>
      <c r="AB25" s="47">
        <f t="shared" si="27"/>
        <v>5</v>
      </c>
      <c r="AC25" s="47">
        <f t="shared" si="27"/>
        <v>7</v>
      </c>
      <c r="AD25" s="47">
        <f t="shared" si="27"/>
        <v>5</v>
      </c>
      <c r="AE25" s="47">
        <f t="shared" si="28"/>
        <v>0</v>
      </c>
      <c r="AF25" s="47">
        <f t="shared" si="29"/>
        <v>0</v>
      </c>
      <c r="AJ25" s="26" t="str">
        <f>VLOOKUP(AQ25,'user list'!A:B,2,0)</f>
        <v>OCA</v>
      </c>
      <c r="AK25" s="26">
        <f t="shared" si="30"/>
        <v>6</v>
      </c>
      <c r="AL25" s="26">
        <f t="shared" si="31"/>
        <v>2</v>
      </c>
      <c r="AM25" s="94" t="str">
        <f t="shared" si="32"/>
        <v>6/2 Log In</v>
      </c>
      <c r="AN25" s="172">
        <v>45810.373773148145</v>
      </c>
      <c r="AO25" s="69" t="s">
        <v>226</v>
      </c>
      <c r="AP25" s="69" t="s">
        <v>1913</v>
      </c>
      <c r="AQ25" s="69" t="s">
        <v>226</v>
      </c>
      <c r="AR25" s="69" t="s">
        <v>1916</v>
      </c>
      <c r="AS25" s="96"/>
    </row>
    <row r="26" spans="1:45" ht="14.4" hidden="1">
      <c r="A26" s="30">
        <v>12</v>
      </c>
      <c r="B26" s="37" t="s">
        <v>62</v>
      </c>
      <c r="C26" s="37" t="s">
        <v>117</v>
      </c>
      <c r="D26" s="37" t="str">
        <f t="shared" si="12"/>
        <v>Logged</v>
      </c>
      <c r="E26" s="37" t="str">
        <f t="shared" si="13"/>
        <v>Logged</v>
      </c>
      <c r="F26" s="79">
        <f t="shared" si="14"/>
        <v>2</v>
      </c>
      <c r="G26" s="79">
        <f t="shared" si="15"/>
        <v>4</v>
      </c>
      <c r="H26" s="79">
        <f t="shared" si="16"/>
        <v>9</v>
      </c>
      <c r="I26" s="79">
        <f t="shared" si="17"/>
        <v>19</v>
      </c>
      <c r="J26" s="79">
        <f t="shared" si="18"/>
        <v>26</v>
      </c>
      <c r="K26" s="79">
        <f t="shared" si="19"/>
        <v>33</v>
      </c>
      <c r="L26" s="79">
        <f t="shared" si="20"/>
        <v>47</v>
      </c>
      <c r="M26" s="79">
        <f t="shared" si="21"/>
        <v>47</v>
      </c>
      <c r="N26" s="79">
        <f t="shared" si="22"/>
        <v>54</v>
      </c>
      <c r="O26" s="79">
        <f t="shared" si="23"/>
        <v>62</v>
      </c>
      <c r="P26" s="79">
        <f t="shared" si="24"/>
        <v>68</v>
      </c>
      <c r="Q26" s="79">
        <f t="shared" si="25"/>
        <v>68</v>
      </c>
      <c r="R26" s="79">
        <f t="shared" si="26"/>
        <v>68</v>
      </c>
      <c r="T26" s="47">
        <f t="shared" ref="T26:AD35" si="33">COUNTIFS($AJ:$AJ,$B26,$AM:$AM,T$14)</f>
        <v>2</v>
      </c>
      <c r="U26" s="47">
        <f t="shared" si="33"/>
        <v>2</v>
      </c>
      <c r="V26" s="47">
        <f t="shared" si="33"/>
        <v>5</v>
      </c>
      <c r="W26" s="47">
        <f t="shared" si="33"/>
        <v>10</v>
      </c>
      <c r="X26" s="47">
        <f t="shared" si="33"/>
        <v>7</v>
      </c>
      <c r="Y26" s="47">
        <f t="shared" si="33"/>
        <v>7</v>
      </c>
      <c r="Z26" s="47">
        <f t="shared" si="33"/>
        <v>14</v>
      </c>
      <c r="AA26" s="47">
        <f t="shared" si="33"/>
        <v>0</v>
      </c>
      <c r="AB26" s="47">
        <f t="shared" si="33"/>
        <v>7</v>
      </c>
      <c r="AC26" s="47">
        <f t="shared" si="33"/>
        <v>8</v>
      </c>
      <c r="AD26" s="47">
        <f t="shared" si="33"/>
        <v>6</v>
      </c>
      <c r="AE26" s="47">
        <f t="shared" si="28"/>
        <v>0</v>
      </c>
      <c r="AF26" s="47">
        <f t="shared" si="29"/>
        <v>0</v>
      </c>
      <c r="AJ26" s="26" t="str">
        <f>VLOOKUP(AQ26,'user list'!A:B,2,0)</f>
        <v>Admin</v>
      </c>
      <c r="AK26" s="26">
        <f t="shared" si="30"/>
        <v>6</v>
      </c>
      <c r="AL26" s="26">
        <f t="shared" si="31"/>
        <v>2</v>
      </c>
      <c r="AM26" s="94" t="str">
        <f t="shared" si="32"/>
        <v>6/2 Log Off</v>
      </c>
      <c r="AN26" s="172">
        <v>45810.377557870372</v>
      </c>
      <c r="AO26" s="69" t="s">
        <v>186</v>
      </c>
      <c r="AP26" s="69" t="s">
        <v>1913</v>
      </c>
      <c r="AQ26" s="69" t="s">
        <v>186</v>
      </c>
      <c r="AR26" s="69" t="s">
        <v>1917</v>
      </c>
      <c r="AS26" s="96"/>
    </row>
    <row r="27" spans="1:45" ht="14.4" hidden="1">
      <c r="A27" s="30">
        <v>13</v>
      </c>
      <c r="B27" s="37" t="s">
        <v>63</v>
      </c>
      <c r="C27" s="37" t="s">
        <v>118</v>
      </c>
      <c r="D27" s="37" t="str">
        <f t="shared" si="12"/>
        <v>Logged</v>
      </c>
      <c r="E27" s="37" t="str">
        <f t="shared" si="13"/>
        <v>Not Logged</v>
      </c>
      <c r="F27" s="79">
        <f t="shared" si="14"/>
        <v>0</v>
      </c>
      <c r="G27" s="79">
        <f t="shared" si="15"/>
        <v>1</v>
      </c>
      <c r="H27" s="79">
        <f t="shared" si="16"/>
        <v>2</v>
      </c>
      <c r="I27" s="79">
        <f t="shared" si="17"/>
        <v>3</v>
      </c>
      <c r="J27" s="79">
        <f t="shared" si="18"/>
        <v>4</v>
      </c>
      <c r="K27" s="79">
        <f t="shared" si="19"/>
        <v>4</v>
      </c>
      <c r="L27" s="79">
        <f t="shared" si="20"/>
        <v>5</v>
      </c>
      <c r="M27" s="79">
        <f t="shared" si="21"/>
        <v>5</v>
      </c>
      <c r="N27" s="79">
        <f t="shared" si="22"/>
        <v>6</v>
      </c>
      <c r="O27" s="79">
        <f t="shared" si="23"/>
        <v>6</v>
      </c>
      <c r="P27" s="79">
        <f t="shared" si="24"/>
        <v>6</v>
      </c>
      <c r="Q27" s="79">
        <f t="shared" si="25"/>
        <v>6</v>
      </c>
      <c r="R27" s="79">
        <f t="shared" si="26"/>
        <v>6</v>
      </c>
      <c r="T27" s="47">
        <f t="shared" si="33"/>
        <v>0</v>
      </c>
      <c r="U27" s="47">
        <f t="shared" si="33"/>
        <v>1</v>
      </c>
      <c r="V27" s="47">
        <f t="shared" si="33"/>
        <v>1</v>
      </c>
      <c r="W27" s="47">
        <f t="shared" si="33"/>
        <v>1</v>
      </c>
      <c r="X27" s="47">
        <f t="shared" si="33"/>
        <v>1</v>
      </c>
      <c r="Y27" s="47">
        <f t="shared" si="33"/>
        <v>0</v>
      </c>
      <c r="Z27" s="47">
        <f t="shared" si="33"/>
        <v>1</v>
      </c>
      <c r="AA27" s="47">
        <f t="shared" si="33"/>
        <v>0</v>
      </c>
      <c r="AB27" s="47">
        <f t="shared" si="33"/>
        <v>1</v>
      </c>
      <c r="AC27" s="47">
        <f t="shared" si="33"/>
        <v>0</v>
      </c>
      <c r="AD27" s="47">
        <f t="shared" si="33"/>
        <v>0</v>
      </c>
      <c r="AE27" s="47">
        <f t="shared" si="28"/>
        <v>0</v>
      </c>
      <c r="AF27" s="47">
        <f t="shared" si="29"/>
        <v>0</v>
      </c>
      <c r="AJ27" s="26" t="str">
        <f>VLOOKUP(AQ27,'user list'!A:B,2,0)</f>
        <v>CREMCO</v>
      </c>
      <c r="AK27" s="26">
        <f t="shared" si="30"/>
        <v>6</v>
      </c>
      <c r="AL27" s="26">
        <f t="shared" si="31"/>
        <v>2</v>
      </c>
      <c r="AM27" s="94" t="str">
        <f t="shared" si="32"/>
        <v>6/2 Log Off</v>
      </c>
      <c r="AN27" s="172">
        <v>45810.377604166664</v>
      </c>
      <c r="AO27" s="69" t="s">
        <v>206</v>
      </c>
      <c r="AP27" s="69" t="s">
        <v>1913</v>
      </c>
      <c r="AQ27" s="69" t="s">
        <v>206</v>
      </c>
      <c r="AR27" s="69" t="s">
        <v>1917</v>
      </c>
      <c r="AS27" s="96"/>
    </row>
    <row r="28" spans="1:45" ht="14.4" hidden="1">
      <c r="A28" s="30">
        <v>14</v>
      </c>
      <c r="B28" s="37" t="s">
        <v>64</v>
      </c>
      <c r="C28" s="37" t="s">
        <v>119</v>
      </c>
      <c r="D28" s="37" t="str">
        <f t="shared" si="12"/>
        <v>Logged</v>
      </c>
      <c r="E28" s="37" t="str">
        <f t="shared" si="13"/>
        <v>Logged</v>
      </c>
      <c r="F28" s="79">
        <f t="shared" si="14"/>
        <v>3</v>
      </c>
      <c r="G28" s="79">
        <f t="shared" si="15"/>
        <v>7</v>
      </c>
      <c r="H28" s="79">
        <f t="shared" si="16"/>
        <v>12</v>
      </c>
      <c r="I28" s="79">
        <f t="shared" si="17"/>
        <v>16</v>
      </c>
      <c r="J28" s="79">
        <f t="shared" si="18"/>
        <v>24</v>
      </c>
      <c r="K28" s="79">
        <f t="shared" si="19"/>
        <v>28</v>
      </c>
      <c r="L28" s="79">
        <f t="shared" si="20"/>
        <v>33</v>
      </c>
      <c r="M28" s="79">
        <f t="shared" si="21"/>
        <v>33</v>
      </c>
      <c r="N28" s="79">
        <f t="shared" si="22"/>
        <v>37</v>
      </c>
      <c r="O28" s="79">
        <f t="shared" si="23"/>
        <v>41</v>
      </c>
      <c r="P28" s="79">
        <f t="shared" si="24"/>
        <v>46</v>
      </c>
      <c r="Q28" s="79">
        <f t="shared" si="25"/>
        <v>46</v>
      </c>
      <c r="R28" s="79">
        <f t="shared" si="26"/>
        <v>46</v>
      </c>
      <c r="T28" s="47">
        <f t="shared" si="33"/>
        <v>3</v>
      </c>
      <c r="U28" s="47">
        <f t="shared" si="33"/>
        <v>4</v>
      </c>
      <c r="V28" s="47">
        <f t="shared" si="33"/>
        <v>5</v>
      </c>
      <c r="W28" s="47">
        <f t="shared" si="33"/>
        <v>4</v>
      </c>
      <c r="X28" s="47">
        <f t="shared" si="33"/>
        <v>8</v>
      </c>
      <c r="Y28" s="47">
        <f t="shared" si="33"/>
        <v>4</v>
      </c>
      <c r="Z28" s="47">
        <f t="shared" si="33"/>
        <v>5</v>
      </c>
      <c r="AA28" s="47">
        <f t="shared" si="33"/>
        <v>0</v>
      </c>
      <c r="AB28" s="47">
        <f t="shared" si="33"/>
        <v>4</v>
      </c>
      <c r="AC28" s="47">
        <f t="shared" si="33"/>
        <v>4</v>
      </c>
      <c r="AD28" s="47">
        <f t="shared" si="33"/>
        <v>5</v>
      </c>
      <c r="AE28" s="47">
        <f t="shared" si="28"/>
        <v>0</v>
      </c>
      <c r="AF28" s="47">
        <f t="shared" si="29"/>
        <v>0</v>
      </c>
      <c r="AJ28" s="26" t="str">
        <f>VLOOKUP(AQ28,'user list'!A:B,2,0)</f>
        <v>OCM</v>
      </c>
      <c r="AK28" s="26">
        <f t="shared" si="30"/>
        <v>6</v>
      </c>
      <c r="AL28" s="26">
        <f t="shared" si="31"/>
        <v>2</v>
      </c>
      <c r="AM28" s="94" t="str">
        <f t="shared" si="32"/>
        <v>6/2 Log In</v>
      </c>
      <c r="AN28" s="172">
        <v>45810.377638888887</v>
      </c>
      <c r="AO28" s="69" t="s">
        <v>230</v>
      </c>
      <c r="AP28" s="69" t="s">
        <v>1913</v>
      </c>
      <c r="AQ28" s="69" t="s">
        <v>230</v>
      </c>
      <c r="AR28" s="69" t="s">
        <v>1916</v>
      </c>
      <c r="AS28" s="96"/>
    </row>
    <row r="29" spans="1:45" ht="14.4" hidden="1">
      <c r="A29" s="30">
        <v>15</v>
      </c>
      <c r="B29" s="37" t="s">
        <v>65</v>
      </c>
      <c r="C29" s="37" t="s">
        <v>120</v>
      </c>
      <c r="D29" s="37" t="str">
        <f t="shared" si="12"/>
        <v>Logged</v>
      </c>
      <c r="E29" s="37" t="str">
        <f t="shared" si="13"/>
        <v>Not Logged</v>
      </c>
      <c r="F29" s="79">
        <f t="shared" si="14"/>
        <v>5</v>
      </c>
      <c r="G29" s="79">
        <f t="shared" si="15"/>
        <v>5</v>
      </c>
      <c r="H29" s="79">
        <f t="shared" si="16"/>
        <v>10</v>
      </c>
      <c r="I29" s="79">
        <f t="shared" si="17"/>
        <v>11</v>
      </c>
      <c r="J29" s="79">
        <f t="shared" si="18"/>
        <v>18</v>
      </c>
      <c r="K29" s="79">
        <f t="shared" si="19"/>
        <v>19</v>
      </c>
      <c r="L29" s="79">
        <f t="shared" si="20"/>
        <v>19</v>
      </c>
      <c r="M29" s="79">
        <f t="shared" si="21"/>
        <v>19</v>
      </c>
      <c r="N29" s="79">
        <f t="shared" si="22"/>
        <v>20</v>
      </c>
      <c r="O29" s="79">
        <f t="shared" si="23"/>
        <v>20</v>
      </c>
      <c r="P29" s="79">
        <f t="shared" si="24"/>
        <v>20</v>
      </c>
      <c r="Q29" s="79">
        <f t="shared" si="25"/>
        <v>20</v>
      </c>
      <c r="R29" s="79">
        <f t="shared" si="26"/>
        <v>20</v>
      </c>
      <c r="T29" s="47">
        <f t="shared" si="33"/>
        <v>5</v>
      </c>
      <c r="U29" s="47">
        <f t="shared" si="33"/>
        <v>0</v>
      </c>
      <c r="V29" s="47">
        <f t="shared" si="33"/>
        <v>5</v>
      </c>
      <c r="W29" s="47">
        <f t="shared" si="33"/>
        <v>1</v>
      </c>
      <c r="X29" s="47">
        <f t="shared" si="33"/>
        <v>7</v>
      </c>
      <c r="Y29" s="47">
        <f t="shared" si="33"/>
        <v>1</v>
      </c>
      <c r="Z29" s="47">
        <f t="shared" si="33"/>
        <v>0</v>
      </c>
      <c r="AA29" s="47">
        <f t="shared" si="33"/>
        <v>0</v>
      </c>
      <c r="AB29" s="47">
        <f t="shared" si="33"/>
        <v>1</v>
      </c>
      <c r="AC29" s="47">
        <f t="shared" si="33"/>
        <v>0</v>
      </c>
      <c r="AD29" s="47">
        <f t="shared" si="33"/>
        <v>0</v>
      </c>
      <c r="AE29" s="47">
        <f t="shared" si="28"/>
        <v>0</v>
      </c>
      <c r="AF29" s="47">
        <f t="shared" si="29"/>
        <v>0</v>
      </c>
      <c r="AJ29" s="26" t="str">
        <f>VLOOKUP(AQ29,'user list'!A:B,2,0)</f>
        <v>ITDD</v>
      </c>
      <c r="AK29" s="26">
        <f t="shared" si="30"/>
        <v>6</v>
      </c>
      <c r="AL29" s="26">
        <f t="shared" si="31"/>
        <v>2</v>
      </c>
      <c r="AM29" s="94" t="str">
        <f t="shared" si="32"/>
        <v>6/2 Log In</v>
      </c>
      <c r="AN29" s="172">
        <v>45810.378113425926</v>
      </c>
      <c r="AO29" s="69" t="s">
        <v>219</v>
      </c>
      <c r="AP29" s="69" t="s">
        <v>1913</v>
      </c>
      <c r="AQ29" s="69" t="s">
        <v>219</v>
      </c>
      <c r="AR29" s="69" t="s">
        <v>1916</v>
      </c>
      <c r="AS29" s="96"/>
    </row>
    <row r="30" spans="1:45" ht="14.4" hidden="1">
      <c r="A30" s="30">
        <v>16</v>
      </c>
      <c r="B30" s="37" t="s">
        <v>66</v>
      </c>
      <c r="C30" s="37" t="s">
        <v>121</v>
      </c>
      <c r="D30" s="37" t="str">
        <f t="shared" si="12"/>
        <v>Logged</v>
      </c>
      <c r="E30" s="37" t="str">
        <f t="shared" si="13"/>
        <v>Logged</v>
      </c>
      <c r="F30" s="79">
        <f t="shared" si="14"/>
        <v>12</v>
      </c>
      <c r="G30" s="79">
        <f t="shared" si="15"/>
        <v>21</v>
      </c>
      <c r="H30" s="79">
        <f t="shared" si="16"/>
        <v>33</v>
      </c>
      <c r="I30" s="79">
        <f t="shared" si="17"/>
        <v>41</v>
      </c>
      <c r="J30" s="79">
        <f t="shared" si="18"/>
        <v>51</v>
      </c>
      <c r="K30" s="79">
        <f t="shared" si="19"/>
        <v>63</v>
      </c>
      <c r="L30" s="79">
        <f t="shared" si="20"/>
        <v>70</v>
      </c>
      <c r="M30" s="79">
        <f t="shared" si="21"/>
        <v>81</v>
      </c>
      <c r="N30" s="79">
        <f t="shared" si="22"/>
        <v>96</v>
      </c>
      <c r="O30" s="79">
        <f t="shared" si="23"/>
        <v>106</v>
      </c>
      <c r="P30" s="79">
        <f t="shared" si="24"/>
        <v>112</v>
      </c>
      <c r="Q30" s="79">
        <f t="shared" si="25"/>
        <v>112</v>
      </c>
      <c r="R30" s="79">
        <f t="shared" si="26"/>
        <v>112</v>
      </c>
      <c r="T30" s="47">
        <f t="shared" si="33"/>
        <v>12</v>
      </c>
      <c r="U30" s="47">
        <f t="shared" si="33"/>
        <v>9</v>
      </c>
      <c r="V30" s="47">
        <f t="shared" si="33"/>
        <v>12</v>
      </c>
      <c r="W30" s="47">
        <f t="shared" si="33"/>
        <v>8</v>
      </c>
      <c r="X30" s="47">
        <f t="shared" si="33"/>
        <v>10</v>
      </c>
      <c r="Y30" s="47">
        <f t="shared" si="33"/>
        <v>12</v>
      </c>
      <c r="Z30" s="47">
        <f t="shared" si="33"/>
        <v>7</v>
      </c>
      <c r="AA30" s="47">
        <f t="shared" si="33"/>
        <v>11</v>
      </c>
      <c r="AB30" s="47">
        <f t="shared" si="33"/>
        <v>15</v>
      </c>
      <c r="AC30" s="47">
        <f t="shared" si="33"/>
        <v>10</v>
      </c>
      <c r="AD30" s="47">
        <f t="shared" si="33"/>
        <v>6</v>
      </c>
      <c r="AE30" s="47">
        <f t="shared" si="28"/>
        <v>0</v>
      </c>
      <c r="AF30" s="47">
        <f t="shared" si="29"/>
        <v>0</v>
      </c>
      <c r="AJ30" s="26" t="str">
        <f>VLOOKUP(AQ30,'user list'!A:B,2,0)</f>
        <v>OCM</v>
      </c>
      <c r="AK30" s="26">
        <f t="shared" si="30"/>
        <v>6</v>
      </c>
      <c r="AL30" s="26">
        <f t="shared" si="31"/>
        <v>2</v>
      </c>
      <c r="AM30" s="94" t="str">
        <f t="shared" si="32"/>
        <v>6/2 Log Off</v>
      </c>
      <c r="AN30" s="172">
        <v>45810.378611111111</v>
      </c>
      <c r="AO30" s="69" t="s">
        <v>230</v>
      </c>
      <c r="AP30" s="69" t="s">
        <v>1913</v>
      </c>
      <c r="AQ30" s="69" t="s">
        <v>230</v>
      </c>
      <c r="AR30" s="69" t="s">
        <v>1917</v>
      </c>
      <c r="AS30" s="96"/>
    </row>
    <row r="31" spans="1:45" ht="14.4" hidden="1">
      <c r="A31" s="30">
        <v>17</v>
      </c>
      <c r="B31" s="37" t="s">
        <v>67</v>
      </c>
      <c r="C31" s="37" t="s">
        <v>122</v>
      </c>
      <c r="D31" s="37" t="str">
        <f t="shared" si="12"/>
        <v>Logged</v>
      </c>
      <c r="E31" s="37" t="str">
        <f t="shared" si="13"/>
        <v>Logged</v>
      </c>
      <c r="F31" s="79">
        <f t="shared" si="14"/>
        <v>3</v>
      </c>
      <c r="G31" s="79">
        <f t="shared" si="15"/>
        <v>11</v>
      </c>
      <c r="H31" s="79">
        <f t="shared" si="16"/>
        <v>20</v>
      </c>
      <c r="I31" s="79">
        <f t="shared" si="17"/>
        <v>27</v>
      </c>
      <c r="J31" s="79">
        <f t="shared" si="18"/>
        <v>34</v>
      </c>
      <c r="K31" s="79">
        <f t="shared" si="19"/>
        <v>43</v>
      </c>
      <c r="L31" s="79">
        <f t="shared" si="20"/>
        <v>52</v>
      </c>
      <c r="M31" s="79">
        <f t="shared" si="21"/>
        <v>56</v>
      </c>
      <c r="N31" s="79">
        <f t="shared" si="22"/>
        <v>66</v>
      </c>
      <c r="O31" s="79">
        <f t="shared" si="23"/>
        <v>76</v>
      </c>
      <c r="P31" s="79">
        <f t="shared" si="24"/>
        <v>81</v>
      </c>
      <c r="Q31" s="79">
        <f t="shared" si="25"/>
        <v>81</v>
      </c>
      <c r="R31" s="79">
        <f t="shared" si="26"/>
        <v>81</v>
      </c>
      <c r="T31" s="47">
        <f t="shared" si="33"/>
        <v>3</v>
      </c>
      <c r="U31" s="47">
        <f t="shared" si="33"/>
        <v>8</v>
      </c>
      <c r="V31" s="47">
        <f t="shared" si="33"/>
        <v>9</v>
      </c>
      <c r="W31" s="47">
        <f t="shared" si="33"/>
        <v>7</v>
      </c>
      <c r="X31" s="47">
        <f t="shared" si="33"/>
        <v>7</v>
      </c>
      <c r="Y31" s="47">
        <f t="shared" si="33"/>
        <v>9</v>
      </c>
      <c r="Z31" s="47">
        <f t="shared" si="33"/>
        <v>9</v>
      </c>
      <c r="AA31" s="47">
        <f t="shared" si="33"/>
        <v>4</v>
      </c>
      <c r="AB31" s="47">
        <f t="shared" si="33"/>
        <v>10</v>
      </c>
      <c r="AC31" s="47">
        <f t="shared" si="33"/>
        <v>10</v>
      </c>
      <c r="AD31" s="47">
        <f t="shared" si="33"/>
        <v>5</v>
      </c>
      <c r="AE31" s="47">
        <f t="shared" si="28"/>
        <v>0</v>
      </c>
      <c r="AF31" s="47">
        <f t="shared" si="29"/>
        <v>0</v>
      </c>
      <c r="AJ31" s="26" t="str">
        <f>VLOOKUP(AQ31,'user list'!A:B,2,0)</f>
        <v>Admin</v>
      </c>
      <c r="AK31" s="26">
        <f t="shared" si="30"/>
        <v>6</v>
      </c>
      <c r="AL31" s="26">
        <f t="shared" si="31"/>
        <v>2</v>
      </c>
      <c r="AM31" s="94" t="str">
        <f t="shared" si="32"/>
        <v>6/2 Log In</v>
      </c>
      <c r="AN31" s="172">
        <v>45810.37872685185</v>
      </c>
      <c r="AO31" s="69" t="s">
        <v>186</v>
      </c>
      <c r="AP31" s="69" t="s">
        <v>1913</v>
      </c>
      <c r="AQ31" s="69" t="s">
        <v>186</v>
      </c>
      <c r="AR31" s="69" t="s">
        <v>1916</v>
      </c>
      <c r="AS31" s="96"/>
    </row>
    <row r="32" spans="1:45" ht="14.4" hidden="1">
      <c r="A32" s="30">
        <v>18</v>
      </c>
      <c r="B32" s="37" t="s">
        <v>68</v>
      </c>
      <c r="C32" s="37" t="s">
        <v>123</v>
      </c>
      <c r="D32" s="37" t="str">
        <f t="shared" si="12"/>
        <v>Logged</v>
      </c>
      <c r="E32" s="37" t="str">
        <f t="shared" si="13"/>
        <v>Logged</v>
      </c>
      <c r="F32" s="79">
        <f t="shared" si="14"/>
        <v>8</v>
      </c>
      <c r="G32" s="79">
        <f t="shared" si="15"/>
        <v>14</v>
      </c>
      <c r="H32" s="79">
        <f t="shared" si="16"/>
        <v>19</v>
      </c>
      <c r="I32" s="79">
        <f t="shared" si="17"/>
        <v>22</v>
      </c>
      <c r="J32" s="79">
        <f t="shared" si="18"/>
        <v>27</v>
      </c>
      <c r="K32" s="79">
        <f t="shared" si="19"/>
        <v>28</v>
      </c>
      <c r="L32" s="79">
        <f t="shared" si="20"/>
        <v>38</v>
      </c>
      <c r="M32" s="79">
        <f t="shared" si="21"/>
        <v>40</v>
      </c>
      <c r="N32" s="79">
        <f t="shared" si="22"/>
        <v>47</v>
      </c>
      <c r="O32" s="79">
        <f t="shared" si="23"/>
        <v>55</v>
      </c>
      <c r="P32" s="79">
        <f t="shared" si="24"/>
        <v>58</v>
      </c>
      <c r="Q32" s="79">
        <f t="shared" si="25"/>
        <v>58</v>
      </c>
      <c r="R32" s="79">
        <f t="shared" si="26"/>
        <v>58</v>
      </c>
      <c r="T32" s="47">
        <f t="shared" si="33"/>
        <v>8</v>
      </c>
      <c r="U32" s="47">
        <f t="shared" si="33"/>
        <v>6</v>
      </c>
      <c r="V32" s="47">
        <f t="shared" si="33"/>
        <v>5</v>
      </c>
      <c r="W32" s="47">
        <f t="shared" si="33"/>
        <v>3</v>
      </c>
      <c r="X32" s="47">
        <f t="shared" si="33"/>
        <v>5</v>
      </c>
      <c r="Y32" s="47">
        <f t="shared" si="33"/>
        <v>1</v>
      </c>
      <c r="Z32" s="47">
        <f t="shared" si="33"/>
        <v>10</v>
      </c>
      <c r="AA32" s="47">
        <f t="shared" si="33"/>
        <v>2</v>
      </c>
      <c r="AB32" s="47">
        <f t="shared" si="33"/>
        <v>7</v>
      </c>
      <c r="AC32" s="47">
        <f t="shared" si="33"/>
        <v>8</v>
      </c>
      <c r="AD32" s="47">
        <f t="shared" si="33"/>
        <v>3</v>
      </c>
      <c r="AE32" s="47">
        <f t="shared" si="28"/>
        <v>0</v>
      </c>
      <c r="AF32" s="47">
        <f t="shared" si="29"/>
        <v>0</v>
      </c>
      <c r="AJ32" s="26" t="str">
        <f>VLOOKUP(AQ32,'user list'!A:B,2,0)</f>
        <v>LEDIPO</v>
      </c>
      <c r="AK32" s="26">
        <f t="shared" si="30"/>
        <v>6</v>
      </c>
      <c r="AL32" s="26">
        <f t="shared" si="31"/>
        <v>2</v>
      </c>
      <c r="AM32" s="94" t="str">
        <f t="shared" si="32"/>
        <v>6/2 Log In</v>
      </c>
      <c r="AN32" s="172">
        <v>45810.378981481481</v>
      </c>
      <c r="AO32" s="69" t="s">
        <v>222</v>
      </c>
      <c r="AP32" s="69" t="s">
        <v>1913</v>
      </c>
      <c r="AQ32" s="69" t="s">
        <v>222</v>
      </c>
      <c r="AR32" s="69" t="s">
        <v>1916</v>
      </c>
      <c r="AS32" s="96"/>
    </row>
    <row r="33" spans="1:45" ht="14.4" hidden="1">
      <c r="A33" s="30">
        <v>19</v>
      </c>
      <c r="B33" s="37" t="s">
        <v>69</v>
      </c>
      <c r="C33" s="37" t="s">
        <v>124</v>
      </c>
      <c r="D33" s="37" t="str">
        <f t="shared" si="12"/>
        <v>Logged</v>
      </c>
      <c r="E33" s="37" t="str">
        <f t="shared" si="13"/>
        <v>Logged</v>
      </c>
      <c r="F33" s="79">
        <f t="shared" si="14"/>
        <v>17</v>
      </c>
      <c r="G33" s="79">
        <f t="shared" si="15"/>
        <v>33</v>
      </c>
      <c r="H33" s="79">
        <f t="shared" si="16"/>
        <v>50</v>
      </c>
      <c r="I33" s="79">
        <f t="shared" si="17"/>
        <v>67</v>
      </c>
      <c r="J33" s="79">
        <f t="shared" si="18"/>
        <v>80</v>
      </c>
      <c r="K33" s="79">
        <f t="shared" si="19"/>
        <v>88</v>
      </c>
      <c r="L33" s="79">
        <f t="shared" si="20"/>
        <v>97</v>
      </c>
      <c r="M33" s="79">
        <f t="shared" si="21"/>
        <v>101</v>
      </c>
      <c r="N33" s="79">
        <f t="shared" si="22"/>
        <v>122</v>
      </c>
      <c r="O33" s="79">
        <f t="shared" si="23"/>
        <v>143</v>
      </c>
      <c r="P33" s="79">
        <f t="shared" si="24"/>
        <v>162</v>
      </c>
      <c r="Q33" s="79">
        <f t="shared" si="25"/>
        <v>162</v>
      </c>
      <c r="R33" s="79">
        <f t="shared" si="26"/>
        <v>162</v>
      </c>
      <c r="T33" s="47">
        <f t="shared" si="33"/>
        <v>17</v>
      </c>
      <c r="U33" s="47">
        <f t="shared" si="33"/>
        <v>16</v>
      </c>
      <c r="V33" s="47">
        <f t="shared" si="33"/>
        <v>17</v>
      </c>
      <c r="W33" s="47">
        <f t="shared" si="33"/>
        <v>17</v>
      </c>
      <c r="X33" s="47">
        <f t="shared" si="33"/>
        <v>13</v>
      </c>
      <c r="Y33" s="47">
        <f t="shared" si="33"/>
        <v>8</v>
      </c>
      <c r="Z33" s="47">
        <f t="shared" si="33"/>
        <v>9</v>
      </c>
      <c r="AA33" s="47">
        <f t="shared" si="33"/>
        <v>4</v>
      </c>
      <c r="AB33" s="47">
        <f t="shared" si="33"/>
        <v>21</v>
      </c>
      <c r="AC33" s="47">
        <f t="shared" si="33"/>
        <v>21</v>
      </c>
      <c r="AD33" s="47">
        <f t="shared" si="33"/>
        <v>19</v>
      </c>
      <c r="AE33" s="47">
        <f t="shared" si="28"/>
        <v>0</v>
      </c>
      <c r="AF33" s="47">
        <f t="shared" si="29"/>
        <v>0</v>
      </c>
      <c r="AJ33" s="26" t="str">
        <f>VLOOKUP(AQ33,'user list'!A:B,2,0)</f>
        <v>SPORTS</v>
      </c>
      <c r="AK33" s="26">
        <f t="shared" si="30"/>
        <v>6</v>
      </c>
      <c r="AL33" s="26">
        <f t="shared" si="31"/>
        <v>2</v>
      </c>
      <c r="AM33" s="94" t="str">
        <f t="shared" si="32"/>
        <v>6/2 Log Off</v>
      </c>
      <c r="AN33" s="172">
        <v>45810.381180555552</v>
      </c>
      <c r="AO33" s="69" t="s">
        <v>272</v>
      </c>
      <c r="AP33" s="69" t="s">
        <v>1913</v>
      </c>
      <c r="AQ33" s="69" t="s">
        <v>272</v>
      </c>
      <c r="AR33" s="69" t="s">
        <v>1917</v>
      </c>
      <c r="AS33" s="96"/>
    </row>
    <row r="34" spans="1:45" ht="14.4" hidden="1">
      <c r="A34" s="30">
        <v>20</v>
      </c>
      <c r="B34" s="37" t="s">
        <v>70</v>
      </c>
      <c r="C34" s="37" t="s">
        <v>125</v>
      </c>
      <c r="D34" s="37" t="str">
        <f t="shared" si="12"/>
        <v>Logged</v>
      </c>
      <c r="E34" s="37" t="str">
        <f t="shared" si="13"/>
        <v>Not Logged</v>
      </c>
      <c r="F34" s="79">
        <f t="shared" si="14"/>
        <v>0</v>
      </c>
      <c r="G34" s="79">
        <f t="shared" si="15"/>
        <v>7</v>
      </c>
      <c r="H34" s="79">
        <f t="shared" si="16"/>
        <v>18</v>
      </c>
      <c r="I34" s="79">
        <f t="shared" si="17"/>
        <v>25</v>
      </c>
      <c r="J34" s="79">
        <f t="shared" si="18"/>
        <v>26</v>
      </c>
      <c r="K34" s="79">
        <f t="shared" si="19"/>
        <v>28</v>
      </c>
      <c r="L34" s="79">
        <f t="shared" si="20"/>
        <v>28</v>
      </c>
      <c r="M34" s="79">
        <f t="shared" si="21"/>
        <v>32</v>
      </c>
      <c r="N34" s="79">
        <f t="shared" si="22"/>
        <v>32</v>
      </c>
      <c r="O34" s="79">
        <f t="shared" si="23"/>
        <v>32</v>
      </c>
      <c r="P34" s="79">
        <f t="shared" si="24"/>
        <v>34</v>
      </c>
      <c r="Q34" s="79">
        <f t="shared" si="25"/>
        <v>34</v>
      </c>
      <c r="R34" s="79">
        <f t="shared" si="26"/>
        <v>34</v>
      </c>
      <c r="T34" s="47">
        <f t="shared" si="33"/>
        <v>0</v>
      </c>
      <c r="U34" s="47">
        <f t="shared" si="33"/>
        <v>7</v>
      </c>
      <c r="V34" s="47">
        <f t="shared" si="33"/>
        <v>11</v>
      </c>
      <c r="W34" s="47">
        <f t="shared" si="33"/>
        <v>7</v>
      </c>
      <c r="X34" s="47">
        <f t="shared" si="33"/>
        <v>1</v>
      </c>
      <c r="Y34" s="47">
        <f t="shared" si="33"/>
        <v>2</v>
      </c>
      <c r="Z34" s="47">
        <f t="shared" si="33"/>
        <v>0</v>
      </c>
      <c r="AA34" s="47">
        <f t="shared" si="33"/>
        <v>4</v>
      </c>
      <c r="AB34" s="47">
        <f t="shared" si="33"/>
        <v>0</v>
      </c>
      <c r="AC34" s="47">
        <f t="shared" si="33"/>
        <v>0</v>
      </c>
      <c r="AD34" s="47">
        <f t="shared" si="33"/>
        <v>2</v>
      </c>
      <c r="AE34" s="47">
        <f t="shared" si="28"/>
        <v>0</v>
      </c>
      <c r="AF34" s="47">
        <f t="shared" si="29"/>
        <v>0</v>
      </c>
      <c r="AJ34" s="26" t="str">
        <f>VLOOKUP(AQ34,'user list'!A:B,2,0)</f>
        <v>Admin</v>
      </c>
      <c r="AK34" s="26">
        <f t="shared" si="30"/>
        <v>6</v>
      </c>
      <c r="AL34" s="26">
        <f t="shared" si="31"/>
        <v>2</v>
      </c>
      <c r="AM34" s="94" t="str">
        <f t="shared" si="32"/>
        <v>6/2 Log In</v>
      </c>
      <c r="AN34" s="172">
        <v>45810.381284722222</v>
      </c>
      <c r="AO34" s="69" t="s">
        <v>186</v>
      </c>
      <c r="AP34" s="69" t="s">
        <v>1913</v>
      </c>
      <c r="AQ34" s="69" t="s">
        <v>186</v>
      </c>
      <c r="AR34" s="69" t="s">
        <v>1916</v>
      </c>
      <c r="AS34" s="96"/>
    </row>
    <row r="35" spans="1:45" ht="14.4" hidden="1">
      <c r="A35" s="30">
        <v>21</v>
      </c>
      <c r="B35" s="37" t="s">
        <v>71</v>
      </c>
      <c r="C35" s="37" t="s">
        <v>126</v>
      </c>
      <c r="D35" s="37" t="str">
        <f t="shared" si="12"/>
        <v>Logged</v>
      </c>
      <c r="E35" s="37" t="str">
        <f t="shared" si="13"/>
        <v>Logged</v>
      </c>
      <c r="F35" s="79">
        <f t="shared" si="14"/>
        <v>4</v>
      </c>
      <c r="G35" s="79">
        <f t="shared" si="15"/>
        <v>6</v>
      </c>
      <c r="H35" s="79">
        <f t="shared" si="16"/>
        <v>11</v>
      </c>
      <c r="I35" s="79">
        <f t="shared" si="17"/>
        <v>16</v>
      </c>
      <c r="J35" s="79">
        <f t="shared" si="18"/>
        <v>21</v>
      </c>
      <c r="K35" s="79">
        <f t="shared" si="19"/>
        <v>27</v>
      </c>
      <c r="L35" s="79">
        <f t="shared" si="20"/>
        <v>30</v>
      </c>
      <c r="M35" s="79">
        <f t="shared" si="21"/>
        <v>32</v>
      </c>
      <c r="N35" s="79">
        <f t="shared" si="22"/>
        <v>34</v>
      </c>
      <c r="O35" s="79">
        <f t="shared" si="23"/>
        <v>36</v>
      </c>
      <c r="P35" s="79">
        <f t="shared" si="24"/>
        <v>39</v>
      </c>
      <c r="Q35" s="79">
        <f t="shared" si="25"/>
        <v>39</v>
      </c>
      <c r="R35" s="79">
        <f t="shared" si="26"/>
        <v>39</v>
      </c>
      <c r="T35" s="47">
        <f t="shared" si="33"/>
        <v>4</v>
      </c>
      <c r="U35" s="47">
        <f t="shared" si="33"/>
        <v>2</v>
      </c>
      <c r="V35" s="47">
        <f t="shared" si="33"/>
        <v>5</v>
      </c>
      <c r="W35" s="47">
        <f t="shared" si="33"/>
        <v>5</v>
      </c>
      <c r="X35" s="47">
        <f t="shared" si="33"/>
        <v>5</v>
      </c>
      <c r="Y35" s="47">
        <f t="shared" si="33"/>
        <v>6</v>
      </c>
      <c r="Z35" s="47">
        <f t="shared" si="33"/>
        <v>3</v>
      </c>
      <c r="AA35" s="47">
        <f t="shared" si="33"/>
        <v>2</v>
      </c>
      <c r="AB35" s="47">
        <f t="shared" si="33"/>
        <v>2</v>
      </c>
      <c r="AC35" s="47">
        <f t="shared" si="33"/>
        <v>2</v>
      </c>
      <c r="AD35" s="47">
        <f t="shared" si="33"/>
        <v>3</v>
      </c>
      <c r="AE35" s="47">
        <f t="shared" si="28"/>
        <v>0</v>
      </c>
      <c r="AF35" s="47">
        <f t="shared" si="29"/>
        <v>0</v>
      </c>
      <c r="AJ35" s="26" t="str">
        <f>VLOOKUP(AQ35,'user list'!A:B,2,0)</f>
        <v>Admin</v>
      </c>
      <c r="AK35" s="26">
        <f t="shared" si="30"/>
        <v>6</v>
      </c>
      <c r="AL35" s="26">
        <f t="shared" si="31"/>
        <v>2</v>
      </c>
      <c r="AM35" s="94" t="str">
        <f t="shared" si="32"/>
        <v>6/2 Log In</v>
      </c>
      <c r="AN35" s="172">
        <v>45810.381284722222</v>
      </c>
      <c r="AO35" s="69" t="s">
        <v>186</v>
      </c>
      <c r="AP35" s="69" t="s">
        <v>1913</v>
      </c>
      <c r="AQ35" s="69" t="s">
        <v>186</v>
      </c>
      <c r="AR35" s="69" t="s">
        <v>1916</v>
      </c>
      <c r="AS35" s="96"/>
    </row>
    <row r="36" spans="1:45" ht="14.4" hidden="1">
      <c r="A36" s="30">
        <v>22</v>
      </c>
      <c r="B36" s="37" t="s">
        <v>72</v>
      </c>
      <c r="C36" s="37" t="s">
        <v>127</v>
      </c>
      <c r="D36" s="37" t="str">
        <f t="shared" si="12"/>
        <v>Logged</v>
      </c>
      <c r="E36" s="37" t="str">
        <f t="shared" si="13"/>
        <v>Logged</v>
      </c>
      <c r="F36" s="79">
        <f t="shared" si="14"/>
        <v>1</v>
      </c>
      <c r="G36" s="79">
        <f t="shared" si="15"/>
        <v>2</v>
      </c>
      <c r="H36" s="79">
        <f t="shared" si="16"/>
        <v>2</v>
      </c>
      <c r="I36" s="79">
        <f t="shared" si="17"/>
        <v>2</v>
      </c>
      <c r="J36" s="79">
        <f t="shared" si="18"/>
        <v>2</v>
      </c>
      <c r="K36" s="79">
        <f t="shared" si="19"/>
        <v>3</v>
      </c>
      <c r="L36" s="79">
        <f t="shared" si="20"/>
        <v>4</v>
      </c>
      <c r="M36" s="79">
        <f t="shared" si="21"/>
        <v>4</v>
      </c>
      <c r="N36" s="79">
        <f t="shared" si="22"/>
        <v>4</v>
      </c>
      <c r="O36" s="79">
        <f t="shared" si="23"/>
        <v>5</v>
      </c>
      <c r="P36" s="79">
        <f t="shared" si="24"/>
        <v>5</v>
      </c>
      <c r="Q36" s="79">
        <f t="shared" si="25"/>
        <v>5</v>
      </c>
      <c r="R36" s="79">
        <f t="shared" si="26"/>
        <v>5</v>
      </c>
      <c r="T36" s="47">
        <f t="shared" ref="T36:AD45" si="34">COUNTIFS($AJ:$AJ,$B36,$AM:$AM,T$14)</f>
        <v>1</v>
      </c>
      <c r="U36" s="47">
        <f t="shared" si="34"/>
        <v>1</v>
      </c>
      <c r="V36" s="47">
        <f t="shared" si="34"/>
        <v>0</v>
      </c>
      <c r="W36" s="47">
        <f t="shared" si="34"/>
        <v>0</v>
      </c>
      <c r="X36" s="47">
        <f t="shared" si="34"/>
        <v>0</v>
      </c>
      <c r="Y36" s="47">
        <f t="shared" si="34"/>
        <v>1</v>
      </c>
      <c r="Z36" s="47">
        <f t="shared" si="34"/>
        <v>1</v>
      </c>
      <c r="AA36" s="47">
        <f t="shared" si="34"/>
        <v>0</v>
      </c>
      <c r="AB36" s="47">
        <f t="shared" si="34"/>
        <v>0</v>
      </c>
      <c r="AC36" s="47">
        <f t="shared" si="34"/>
        <v>1</v>
      </c>
      <c r="AD36" s="47">
        <f t="shared" si="34"/>
        <v>0</v>
      </c>
      <c r="AE36" s="47">
        <f t="shared" si="28"/>
        <v>0</v>
      </c>
      <c r="AF36" s="47">
        <f t="shared" si="29"/>
        <v>0</v>
      </c>
      <c r="AJ36" s="26" t="str">
        <f>VLOOKUP(AQ36,'user list'!A:B,2,0)</f>
        <v>SPORTS</v>
      </c>
      <c r="AK36" s="26">
        <f t="shared" si="30"/>
        <v>6</v>
      </c>
      <c r="AL36" s="26">
        <f t="shared" si="31"/>
        <v>2</v>
      </c>
      <c r="AM36" s="94" t="str">
        <f t="shared" si="32"/>
        <v>6/2 Log In</v>
      </c>
      <c r="AN36" s="172">
        <v>45810.38177083333</v>
      </c>
      <c r="AO36" s="69" t="s">
        <v>272</v>
      </c>
      <c r="AP36" s="69" t="s">
        <v>1913</v>
      </c>
      <c r="AQ36" s="69" t="s">
        <v>272</v>
      </c>
      <c r="AR36" s="69" t="s">
        <v>1916</v>
      </c>
      <c r="AS36" s="96"/>
    </row>
    <row r="37" spans="1:45" ht="14.4" hidden="1">
      <c r="A37" s="30">
        <v>23</v>
      </c>
      <c r="B37" s="37" t="s">
        <v>73</v>
      </c>
      <c r="C37" s="37" t="s">
        <v>128</v>
      </c>
      <c r="D37" s="37" t="str">
        <f t="shared" si="12"/>
        <v>Logged</v>
      </c>
      <c r="E37" s="37" t="str">
        <f t="shared" si="13"/>
        <v>Logged</v>
      </c>
      <c r="F37" s="79">
        <f t="shared" si="14"/>
        <v>0</v>
      </c>
      <c r="G37" s="79">
        <f t="shared" si="15"/>
        <v>0</v>
      </c>
      <c r="H37" s="79">
        <f t="shared" si="16"/>
        <v>3</v>
      </c>
      <c r="I37" s="79">
        <f t="shared" si="17"/>
        <v>4</v>
      </c>
      <c r="J37" s="79">
        <f t="shared" si="18"/>
        <v>11</v>
      </c>
      <c r="K37" s="79">
        <f t="shared" si="19"/>
        <v>15</v>
      </c>
      <c r="L37" s="79">
        <f t="shared" si="20"/>
        <v>21</v>
      </c>
      <c r="M37" s="79">
        <f t="shared" si="21"/>
        <v>28</v>
      </c>
      <c r="N37" s="79">
        <f t="shared" si="22"/>
        <v>33</v>
      </c>
      <c r="O37" s="79">
        <f t="shared" si="23"/>
        <v>38</v>
      </c>
      <c r="P37" s="79">
        <f t="shared" si="24"/>
        <v>43</v>
      </c>
      <c r="Q37" s="79">
        <f t="shared" si="25"/>
        <v>43</v>
      </c>
      <c r="R37" s="79">
        <f t="shared" si="26"/>
        <v>43</v>
      </c>
      <c r="S37" s="83"/>
      <c r="T37" s="47">
        <f t="shared" si="34"/>
        <v>0</v>
      </c>
      <c r="U37" s="47">
        <f t="shared" si="34"/>
        <v>0</v>
      </c>
      <c r="V37" s="47">
        <f t="shared" si="34"/>
        <v>3</v>
      </c>
      <c r="W37" s="47">
        <f t="shared" si="34"/>
        <v>1</v>
      </c>
      <c r="X37" s="47">
        <f t="shared" si="34"/>
        <v>7</v>
      </c>
      <c r="Y37" s="47">
        <f t="shared" si="34"/>
        <v>4</v>
      </c>
      <c r="Z37" s="47">
        <f t="shared" si="34"/>
        <v>6</v>
      </c>
      <c r="AA37" s="47">
        <f t="shared" si="34"/>
        <v>7</v>
      </c>
      <c r="AB37" s="47">
        <f t="shared" si="34"/>
        <v>5</v>
      </c>
      <c r="AC37" s="47">
        <f t="shared" si="34"/>
        <v>5</v>
      </c>
      <c r="AD37" s="47">
        <f t="shared" si="34"/>
        <v>5</v>
      </c>
      <c r="AE37" s="47">
        <f t="shared" si="28"/>
        <v>0</v>
      </c>
      <c r="AF37" s="47">
        <f t="shared" si="29"/>
        <v>0</v>
      </c>
      <c r="AJ37" s="26" t="str">
        <f>VLOOKUP(AQ37,'user list'!A:B,2,0)</f>
        <v>Admin</v>
      </c>
      <c r="AK37" s="26">
        <f t="shared" si="30"/>
        <v>6</v>
      </c>
      <c r="AL37" s="26">
        <f t="shared" si="31"/>
        <v>2</v>
      </c>
      <c r="AM37" s="94" t="str">
        <f t="shared" si="32"/>
        <v>6/2 Log Off</v>
      </c>
      <c r="AN37" s="172">
        <v>45810.382013888891</v>
      </c>
      <c r="AO37" s="69" t="s">
        <v>186</v>
      </c>
      <c r="AP37" s="69" t="s">
        <v>1913</v>
      </c>
      <c r="AQ37" s="69" t="s">
        <v>186</v>
      </c>
      <c r="AR37" s="69" t="s">
        <v>1917</v>
      </c>
      <c r="AS37" s="96"/>
    </row>
    <row r="38" spans="1:45" ht="14.4" hidden="1">
      <c r="A38" s="30">
        <v>24</v>
      </c>
      <c r="B38" s="37" t="s">
        <v>74</v>
      </c>
      <c r="C38" s="37" t="s">
        <v>129</v>
      </c>
      <c r="D38" s="37" t="str">
        <f t="shared" si="12"/>
        <v>Logged</v>
      </c>
      <c r="E38" s="37" t="str">
        <f t="shared" si="13"/>
        <v>Not Logged</v>
      </c>
      <c r="F38" s="79">
        <f t="shared" si="14"/>
        <v>0</v>
      </c>
      <c r="G38" s="79">
        <f t="shared" si="15"/>
        <v>1</v>
      </c>
      <c r="H38" s="79">
        <f t="shared" si="16"/>
        <v>1</v>
      </c>
      <c r="I38" s="79">
        <f t="shared" si="17"/>
        <v>3</v>
      </c>
      <c r="J38" s="79">
        <f t="shared" si="18"/>
        <v>3</v>
      </c>
      <c r="K38" s="79">
        <f t="shared" si="19"/>
        <v>10</v>
      </c>
      <c r="L38" s="79">
        <f t="shared" si="20"/>
        <v>10</v>
      </c>
      <c r="M38" s="79">
        <f t="shared" si="21"/>
        <v>10</v>
      </c>
      <c r="N38" s="79">
        <f t="shared" si="22"/>
        <v>10</v>
      </c>
      <c r="O38" s="79">
        <f t="shared" si="23"/>
        <v>10</v>
      </c>
      <c r="P38" s="79">
        <f t="shared" si="24"/>
        <v>10</v>
      </c>
      <c r="Q38" s="79">
        <f t="shared" si="25"/>
        <v>10</v>
      </c>
      <c r="R38" s="79">
        <f t="shared" si="26"/>
        <v>10</v>
      </c>
      <c r="S38" s="83"/>
      <c r="T38" s="47">
        <f t="shared" si="34"/>
        <v>0</v>
      </c>
      <c r="U38" s="47">
        <f t="shared" si="34"/>
        <v>1</v>
      </c>
      <c r="V38" s="47">
        <f t="shared" si="34"/>
        <v>0</v>
      </c>
      <c r="W38" s="47">
        <f t="shared" si="34"/>
        <v>2</v>
      </c>
      <c r="X38" s="47">
        <f t="shared" si="34"/>
        <v>0</v>
      </c>
      <c r="Y38" s="47">
        <f t="shared" si="34"/>
        <v>7</v>
      </c>
      <c r="Z38" s="47">
        <f t="shared" si="34"/>
        <v>0</v>
      </c>
      <c r="AA38" s="47">
        <f t="shared" si="34"/>
        <v>0</v>
      </c>
      <c r="AB38" s="47">
        <f t="shared" si="34"/>
        <v>0</v>
      </c>
      <c r="AC38" s="47">
        <f t="shared" si="34"/>
        <v>0</v>
      </c>
      <c r="AD38" s="47">
        <f t="shared" si="34"/>
        <v>0</v>
      </c>
      <c r="AE38" s="47">
        <f t="shared" si="28"/>
        <v>0</v>
      </c>
      <c r="AF38" s="47">
        <f t="shared" si="29"/>
        <v>0</v>
      </c>
      <c r="AJ38" s="26" t="str">
        <f>VLOOKUP(AQ38,'user list'!A:B,2,0)</f>
        <v>CTO</v>
      </c>
      <c r="AK38" s="26">
        <f t="shared" si="30"/>
        <v>6</v>
      </c>
      <c r="AL38" s="26">
        <f t="shared" si="31"/>
        <v>2</v>
      </c>
      <c r="AM38" s="94" t="str">
        <f t="shared" si="32"/>
        <v>6/2 Log In</v>
      </c>
      <c r="AN38" s="172">
        <v>45810.382118055553</v>
      </c>
      <c r="AO38" s="69" t="s">
        <v>207</v>
      </c>
      <c r="AP38" s="69" t="s">
        <v>1913</v>
      </c>
      <c r="AQ38" s="69" t="s">
        <v>207</v>
      </c>
      <c r="AR38" s="69" t="s">
        <v>1916</v>
      </c>
      <c r="AS38" s="96"/>
    </row>
    <row r="39" spans="1:45" ht="14.4" hidden="1">
      <c r="A39" s="30">
        <v>25</v>
      </c>
      <c r="B39" s="37" t="s">
        <v>75</v>
      </c>
      <c r="C39" s="37" t="s">
        <v>130</v>
      </c>
      <c r="D39" s="37" t="str">
        <f t="shared" si="12"/>
        <v>Logged</v>
      </c>
      <c r="E39" s="37" t="str">
        <f t="shared" si="13"/>
        <v>Not Logged</v>
      </c>
      <c r="F39" s="79">
        <f t="shared" si="14"/>
        <v>3</v>
      </c>
      <c r="G39" s="79">
        <f t="shared" si="15"/>
        <v>3</v>
      </c>
      <c r="H39" s="79">
        <f t="shared" si="16"/>
        <v>3</v>
      </c>
      <c r="I39" s="79">
        <f t="shared" si="17"/>
        <v>3</v>
      </c>
      <c r="J39" s="79">
        <f t="shared" si="18"/>
        <v>3</v>
      </c>
      <c r="K39" s="79">
        <f t="shared" si="19"/>
        <v>3</v>
      </c>
      <c r="L39" s="79">
        <f t="shared" si="20"/>
        <v>4</v>
      </c>
      <c r="M39" s="79">
        <f t="shared" si="21"/>
        <v>6</v>
      </c>
      <c r="N39" s="79">
        <f t="shared" si="22"/>
        <v>9</v>
      </c>
      <c r="O39" s="79">
        <f t="shared" si="23"/>
        <v>9</v>
      </c>
      <c r="P39" s="79">
        <f t="shared" si="24"/>
        <v>9</v>
      </c>
      <c r="Q39" s="79">
        <f t="shared" si="25"/>
        <v>9</v>
      </c>
      <c r="R39" s="79">
        <f t="shared" si="26"/>
        <v>9</v>
      </c>
      <c r="T39" s="47">
        <f t="shared" si="34"/>
        <v>3</v>
      </c>
      <c r="U39" s="47">
        <f t="shared" si="34"/>
        <v>0</v>
      </c>
      <c r="V39" s="47">
        <f t="shared" si="34"/>
        <v>0</v>
      </c>
      <c r="W39" s="47">
        <f t="shared" si="34"/>
        <v>0</v>
      </c>
      <c r="X39" s="47">
        <f t="shared" si="34"/>
        <v>0</v>
      </c>
      <c r="Y39" s="47">
        <f t="shared" si="34"/>
        <v>0</v>
      </c>
      <c r="Z39" s="47">
        <f t="shared" si="34"/>
        <v>1</v>
      </c>
      <c r="AA39" s="47">
        <f t="shared" si="34"/>
        <v>2</v>
      </c>
      <c r="AB39" s="47">
        <f t="shared" si="34"/>
        <v>3</v>
      </c>
      <c r="AC39" s="47">
        <f t="shared" si="34"/>
        <v>0</v>
      </c>
      <c r="AD39" s="47">
        <f t="shared" si="34"/>
        <v>0</v>
      </c>
      <c r="AE39" s="47">
        <f t="shared" si="28"/>
        <v>0</v>
      </c>
      <c r="AF39" s="47">
        <f t="shared" si="29"/>
        <v>0</v>
      </c>
      <c r="AJ39" s="26" t="str">
        <f>VLOOKUP(AQ39,'user list'!A:B,2,0)</f>
        <v>CTO</v>
      </c>
      <c r="AK39" s="26">
        <f t="shared" si="30"/>
        <v>6</v>
      </c>
      <c r="AL39" s="26">
        <f t="shared" si="31"/>
        <v>2</v>
      </c>
      <c r="AM39" s="94" t="str">
        <f t="shared" si="32"/>
        <v>6/2 Log Off</v>
      </c>
      <c r="AN39" s="172">
        <v>45810.383298611108</v>
      </c>
      <c r="AO39" s="69" t="s">
        <v>207</v>
      </c>
      <c r="AP39" s="69" t="s">
        <v>1913</v>
      </c>
      <c r="AQ39" s="69" t="s">
        <v>207</v>
      </c>
      <c r="AR39" s="69" t="s">
        <v>1917</v>
      </c>
      <c r="AS39" s="96"/>
    </row>
    <row r="40" spans="1:45" ht="14.4" hidden="1">
      <c r="A40" s="30">
        <v>26</v>
      </c>
      <c r="B40" s="37" t="s">
        <v>41</v>
      </c>
      <c r="C40" s="37" t="s">
        <v>131</v>
      </c>
      <c r="D40" s="37" t="str">
        <f t="shared" si="12"/>
        <v>Logged</v>
      </c>
      <c r="E40" s="37" t="str">
        <f t="shared" si="13"/>
        <v>Logged</v>
      </c>
      <c r="F40" s="79">
        <f t="shared" si="14"/>
        <v>15</v>
      </c>
      <c r="G40" s="79">
        <f t="shared" si="15"/>
        <v>37</v>
      </c>
      <c r="H40" s="79">
        <f t="shared" si="16"/>
        <v>54</v>
      </c>
      <c r="I40" s="79">
        <f t="shared" si="17"/>
        <v>64</v>
      </c>
      <c r="J40" s="79">
        <f t="shared" si="18"/>
        <v>81</v>
      </c>
      <c r="K40" s="79">
        <f t="shared" si="19"/>
        <v>98</v>
      </c>
      <c r="L40" s="79">
        <f t="shared" si="20"/>
        <v>117</v>
      </c>
      <c r="M40" s="79">
        <f t="shared" si="21"/>
        <v>118</v>
      </c>
      <c r="N40" s="79">
        <f t="shared" si="22"/>
        <v>131</v>
      </c>
      <c r="O40" s="79">
        <f t="shared" si="23"/>
        <v>142</v>
      </c>
      <c r="P40" s="79">
        <f t="shared" si="24"/>
        <v>148</v>
      </c>
      <c r="Q40" s="79">
        <f t="shared" si="25"/>
        <v>148</v>
      </c>
      <c r="R40" s="79">
        <f t="shared" si="26"/>
        <v>148</v>
      </c>
      <c r="T40" s="47">
        <f t="shared" si="34"/>
        <v>15</v>
      </c>
      <c r="U40" s="47">
        <f t="shared" si="34"/>
        <v>22</v>
      </c>
      <c r="V40" s="47">
        <f t="shared" si="34"/>
        <v>17</v>
      </c>
      <c r="W40" s="47">
        <f t="shared" si="34"/>
        <v>10</v>
      </c>
      <c r="X40" s="47">
        <f t="shared" si="34"/>
        <v>17</v>
      </c>
      <c r="Y40" s="47">
        <f t="shared" si="34"/>
        <v>17</v>
      </c>
      <c r="Z40" s="47">
        <f t="shared" si="34"/>
        <v>19</v>
      </c>
      <c r="AA40" s="47">
        <f t="shared" si="34"/>
        <v>1</v>
      </c>
      <c r="AB40" s="47">
        <f t="shared" si="34"/>
        <v>13</v>
      </c>
      <c r="AC40" s="47">
        <f t="shared" si="34"/>
        <v>11</v>
      </c>
      <c r="AD40" s="47">
        <f t="shared" si="34"/>
        <v>6</v>
      </c>
      <c r="AE40" s="47">
        <f t="shared" si="28"/>
        <v>0</v>
      </c>
      <c r="AF40" s="47">
        <f t="shared" si="29"/>
        <v>0</v>
      </c>
      <c r="AJ40" s="26" t="str">
        <f>VLOOKUP(AQ40,'user list'!A:B,2,0)</f>
        <v>DBO</v>
      </c>
      <c r="AK40" s="26">
        <f t="shared" si="30"/>
        <v>6</v>
      </c>
      <c r="AL40" s="26">
        <f t="shared" si="31"/>
        <v>2</v>
      </c>
      <c r="AM40" s="94" t="str">
        <f t="shared" si="32"/>
        <v>6/2 Log Off</v>
      </c>
      <c r="AN40" s="172">
        <v>45810.384652777779</v>
      </c>
      <c r="AO40" s="69" t="s">
        <v>209</v>
      </c>
      <c r="AP40" s="69" t="s">
        <v>1913</v>
      </c>
      <c r="AQ40" s="69" t="s">
        <v>209</v>
      </c>
      <c r="AR40" s="69" t="s">
        <v>1917</v>
      </c>
      <c r="AS40" s="96"/>
    </row>
    <row r="41" spans="1:45" ht="14.4" hidden="1">
      <c r="A41" s="30">
        <v>27</v>
      </c>
      <c r="B41" s="37" t="s">
        <v>76</v>
      </c>
      <c r="C41" s="37" t="s">
        <v>132</v>
      </c>
      <c r="D41" s="37" t="str">
        <f t="shared" si="12"/>
        <v>Logged</v>
      </c>
      <c r="E41" s="37" t="str">
        <f t="shared" si="13"/>
        <v>Logged</v>
      </c>
      <c r="F41" s="79">
        <f t="shared" si="14"/>
        <v>6</v>
      </c>
      <c r="G41" s="79">
        <f t="shared" si="15"/>
        <v>13</v>
      </c>
      <c r="H41" s="79">
        <f t="shared" si="16"/>
        <v>19</v>
      </c>
      <c r="I41" s="79">
        <f t="shared" si="17"/>
        <v>26</v>
      </c>
      <c r="J41" s="79">
        <f t="shared" si="18"/>
        <v>31</v>
      </c>
      <c r="K41" s="79">
        <f t="shared" si="19"/>
        <v>35</v>
      </c>
      <c r="L41" s="79">
        <f t="shared" si="20"/>
        <v>39</v>
      </c>
      <c r="M41" s="79">
        <f t="shared" si="21"/>
        <v>40</v>
      </c>
      <c r="N41" s="79">
        <f t="shared" si="22"/>
        <v>46</v>
      </c>
      <c r="O41" s="79">
        <f t="shared" si="23"/>
        <v>53</v>
      </c>
      <c r="P41" s="79">
        <f t="shared" si="24"/>
        <v>59</v>
      </c>
      <c r="Q41" s="79">
        <f t="shared" si="25"/>
        <v>59</v>
      </c>
      <c r="R41" s="79">
        <f t="shared" si="26"/>
        <v>59</v>
      </c>
      <c r="T41" s="47">
        <f t="shared" si="34"/>
        <v>6</v>
      </c>
      <c r="U41" s="47">
        <f t="shared" si="34"/>
        <v>7</v>
      </c>
      <c r="V41" s="47">
        <f t="shared" si="34"/>
        <v>6</v>
      </c>
      <c r="W41" s="47">
        <f t="shared" si="34"/>
        <v>7</v>
      </c>
      <c r="X41" s="47">
        <f t="shared" si="34"/>
        <v>5</v>
      </c>
      <c r="Y41" s="47">
        <f t="shared" si="34"/>
        <v>4</v>
      </c>
      <c r="Z41" s="47">
        <f t="shared" si="34"/>
        <v>4</v>
      </c>
      <c r="AA41" s="47">
        <f t="shared" si="34"/>
        <v>1</v>
      </c>
      <c r="AB41" s="47">
        <f t="shared" si="34"/>
        <v>6</v>
      </c>
      <c r="AC41" s="47">
        <f t="shared" si="34"/>
        <v>7</v>
      </c>
      <c r="AD41" s="47">
        <f t="shared" si="34"/>
        <v>6</v>
      </c>
      <c r="AE41" s="47">
        <f t="shared" si="28"/>
        <v>0</v>
      </c>
      <c r="AF41" s="47">
        <f t="shared" si="29"/>
        <v>0</v>
      </c>
      <c r="AJ41" s="26" t="str">
        <f>VLOOKUP(AQ41,'user list'!A:B,2,0)</f>
        <v>DBO</v>
      </c>
      <c r="AK41" s="26">
        <f t="shared" si="30"/>
        <v>6</v>
      </c>
      <c r="AL41" s="26">
        <f t="shared" si="31"/>
        <v>2</v>
      </c>
      <c r="AM41" s="94" t="str">
        <f t="shared" si="32"/>
        <v>6/2 Log In</v>
      </c>
      <c r="AN41" s="172">
        <v>45810.384756944448</v>
      </c>
      <c r="AO41" s="69" t="s">
        <v>209</v>
      </c>
      <c r="AP41" s="69" t="s">
        <v>1913</v>
      </c>
      <c r="AQ41" s="69" t="s">
        <v>209</v>
      </c>
      <c r="AR41" s="69" t="s">
        <v>1916</v>
      </c>
      <c r="AS41" s="96"/>
    </row>
    <row r="42" spans="1:45" ht="14.4" hidden="1">
      <c r="A42" s="30">
        <v>28</v>
      </c>
      <c r="B42" s="37" t="s">
        <v>42</v>
      </c>
      <c r="C42" s="37" t="s">
        <v>133</v>
      </c>
      <c r="D42" s="37" t="str">
        <f t="shared" si="12"/>
        <v>Logged</v>
      </c>
      <c r="E42" s="37" t="str">
        <f t="shared" si="13"/>
        <v>Logged</v>
      </c>
      <c r="F42" s="79">
        <f t="shared" si="14"/>
        <v>12</v>
      </c>
      <c r="G42" s="79">
        <f t="shared" si="15"/>
        <v>14</v>
      </c>
      <c r="H42" s="79">
        <f t="shared" si="16"/>
        <v>24</v>
      </c>
      <c r="I42" s="79">
        <f t="shared" si="17"/>
        <v>29</v>
      </c>
      <c r="J42" s="79">
        <f t="shared" si="18"/>
        <v>35</v>
      </c>
      <c r="K42" s="79">
        <f t="shared" si="19"/>
        <v>43</v>
      </c>
      <c r="L42" s="79">
        <f t="shared" si="20"/>
        <v>46</v>
      </c>
      <c r="M42" s="79">
        <f t="shared" si="21"/>
        <v>46</v>
      </c>
      <c r="N42" s="79">
        <f t="shared" si="22"/>
        <v>55</v>
      </c>
      <c r="O42" s="79">
        <f t="shared" si="23"/>
        <v>61</v>
      </c>
      <c r="P42" s="79">
        <f t="shared" si="24"/>
        <v>65</v>
      </c>
      <c r="Q42" s="79">
        <f t="shared" si="25"/>
        <v>65</v>
      </c>
      <c r="R42" s="79">
        <f t="shared" si="26"/>
        <v>65</v>
      </c>
      <c r="T42" s="47">
        <f t="shared" si="34"/>
        <v>12</v>
      </c>
      <c r="U42" s="47">
        <f t="shared" si="34"/>
        <v>2</v>
      </c>
      <c r="V42" s="47">
        <f t="shared" si="34"/>
        <v>10</v>
      </c>
      <c r="W42" s="47">
        <f t="shared" si="34"/>
        <v>5</v>
      </c>
      <c r="X42" s="47">
        <f t="shared" si="34"/>
        <v>6</v>
      </c>
      <c r="Y42" s="47">
        <f t="shared" si="34"/>
        <v>8</v>
      </c>
      <c r="Z42" s="47">
        <f t="shared" si="34"/>
        <v>3</v>
      </c>
      <c r="AA42" s="47">
        <f t="shared" si="34"/>
        <v>0</v>
      </c>
      <c r="AB42" s="47">
        <f t="shared" si="34"/>
        <v>9</v>
      </c>
      <c r="AC42" s="47">
        <f t="shared" si="34"/>
        <v>6</v>
      </c>
      <c r="AD42" s="47">
        <f t="shared" si="34"/>
        <v>4</v>
      </c>
      <c r="AE42" s="47">
        <f t="shared" si="28"/>
        <v>0</v>
      </c>
      <c r="AF42" s="47">
        <f t="shared" si="29"/>
        <v>0</v>
      </c>
      <c r="AJ42" s="26" t="str">
        <f>VLOOKUP(AQ42,'user list'!A:B,2,0)</f>
        <v>MDAD</v>
      </c>
      <c r="AK42" s="26">
        <f t="shared" si="30"/>
        <v>6</v>
      </c>
      <c r="AL42" s="26">
        <f t="shared" si="31"/>
        <v>2</v>
      </c>
      <c r="AM42" s="94" t="str">
        <f t="shared" si="32"/>
        <v>6/2 Log In</v>
      </c>
      <c r="AN42" s="172">
        <v>45810.385671296295</v>
      </c>
      <c r="AO42" s="69" t="s">
        <v>223</v>
      </c>
      <c r="AP42" s="69" t="s">
        <v>1913</v>
      </c>
      <c r="AQ42" s="69" t="s">
        <v>223</v>
      </c>
      <c r="AR42" s="69" t="s">
        <v>1916</v>
      </c>
      <c r="AS42" s="96"/>
    </row>
    <row r="43" spans="1:45" ht="14.4" hidden="1">
      <c r="A43" s="30">
        <v>29</v>
      </c>
      <c r="B43" s="37" t="s">
        <v>44</v>
      </c>
      <c r="C43" s="37" t="s">
        <v>134</v>
      </c>
      <c r="D43" s="37" t="str">
        <f t="shared" si="12"/>
        <v>Logged</v>
      </c>
      <c r="E43" s="37" t="str">
        <f t="shared" si="13"/>
        <v>Logged</v>
      </c>
      <c r="F43" s="79">
        <f t="shared" si="14"/>
        <v>22</v>
      </c>
      <c r="G43" s="79">
        <f t="shared" si="15"/>
        <v>31</v>
      </c>
      <c r="H43" s="79">
        <f t="shared" si="16"/>
        <v>42</v>
      </c>
      <c r="I43" s="79">
        <f t="shared" si="17"/>
        <v>57</v>
      </c>
      <c r="J43" s="79">
        <f t="shared" si="18"/>
        <v>70</v>
      </c>
      <c r="K43" s="79">
        <f t="shared" si="19"/>
        <v>77</v>
      </c>
      <c r="L43" s="79">
        <f t="shared" si="20"/>
        <v>82</v>
      </c>
      <c r="M43" s="79">
        <f t="shared" si="21"/>
        <v>86</v>
      </c>
      <c r="N43" s="79">
        <f t="shared" si="22"/>
        <v>97</v>
      </c>
      <c r="O43" s="79">
        <f t="shared" si="23"/>
        <v>104</v>
      </c>
      <c r="P43" s="79">
        <f t="shared" si="24"/>
        <v>109</v>
      </c>
      <c r="Q43" s="79">
        <f t="shared" si="25"/>
        <v>109</v>
      </c>
      <c r="R43" s="79">
        <f t="shared" si="26"/>
        <v>109</v>
      </c>
      <c r="T43" s="47">
        <f t="shared" si="34"/>
        <v>22</v>
      </c>
      <c r="U43" s="47">
        <f t="shared" si="34"/>
        <v>9</v>
      </c>
      <c r="V43" s="47">
        <f t="shared" si="34"/>
        <v>11</v>
      </c>
      <c r="W43" s="47">
        <f t="shared" si="34"/>
        <v>15</v>
      </c>
      <c r="X43" s="47">
        <f t="shared" si="34"/>
        <v>13</v>
      </c>
      <c r="Y43" s="47">
        <f t="shared" si="34"/>
        <v>7</v>
      </c>
      <c r="Z43" s="47">
        <f t="shared" si="34"/>
        <v>5</v>
      </c>
      <c r="AA43" s="47">
        <f t="shared" si="34"/>
        <v>4</v>
      </c>
      <c r="AB43" s="47">
        <f t="shared" si="34"/>
        <v>11</v>
      </c>
      <c r="AC43" s="47">
        <f t="shared" si="34"/>
        <v>7</v>
      </c>
      <c r="AD43" s="47">
        <f t="shared" si="34"/>
        <v>5</v>
      </c>
      <c r="AE43" s="47">
        <f t="shared" si="28"/>
        <v>0</v>
      </c>
      <c r="AF43" s="47">
        <f t="shared" si="29"/>
        <v>0</v>
      </c>
      <c r="AJ43" s="26" t="str">
        <f>VLOOKUP(AQ43,'user list'!A:B,2,0)</f>
        <v>CTO</v>
      </c>
      <c r="AK43" s="26">
        <f t="shared" si="30"/>
        <v>6</v>
      </c>
      <c r="AL43" s="26">
        <f t="shared" si="31"/>
        <v>2</v>
      </c>
      <c r="AM43" s="94" t="str">
        <f t="shared" si="32"/>
        <v>6/2 Log In</v>
      </c>
      <c r="AN43" s="172">
        <v>45810.386666666665</v>
      </c>
      <c r="AO43" s="69" t="s">
        <v>207</v>
      </c>
      <c r="AP43" s="69" t="s">
        <v>1913</v>
      </c>
      <c r="AQ43" s="69" t="s">
        <v>207</v>
      </c>
      <c r="AR43" s="69" t="s">
        <v>1916</v>
      </c>
      <c r="AS43" s="96"/>
    </row>
    <row r="44" spans="1:45" ht="14.4" hidden="1">
      <c r="A44" s="30">
        <v>30</v>
      </c>
      <c r="B44" s="37" t="s">
        <v>45</v>
      </c>
      <c r="C44" s="37" t="s">
        <v>135</v>
      </c>
      <c r="D44" s="37" t="str">
        <f t="shared" si="12"/>
        <v>Logged</v>
      </c>
      <c r="E44" s="37" t="str">
        <f t="shared" si="13"/>
        <v>Logged</v>
      </c>
      <c r="F44" s="79">
        <f t="shared" si="14"/>
        <v>0</v>
      </c>
      <c r="G44" s="79">
        <f t="shared" si="15"/>
        <v>0</v>
      </c>
      <c r="H44" s="79">
        <f t="shared" si="16"/>
        <v>5</v>
      </c>
      <c r="I44" s="79">
        <f t="shared" si="17"/>
        <v>13</v>
      </c>
      <c r="J44" s="79">
        <f t="shared" si="18"/>
        <v>13</v>
      </c>
      <c r="K44" s="79">
        <f t="shared" si="19"/>
        <v>18</v>
      </c>
      <c r="L44" s="79">
        <f t="shared" si="20"/>
        <v>27</v>
      </c>
      <c r="M44" s="79">
        <f t="shared" si="21"/>
        <v>34</v>
      </c>
      <c r="N44" s="79">
        <f t="shared" si="22"/>
        <v>41</v>
      </c>
      <c r="O44" s="79">
        <f t="shared" si="23"/>
        <v>47</v>
      </c>
      <c r="P44" s="79">
        <f t="shared" si="24"/>
        <v>51</v>
      </c>
      <c r="Q44" s="79">
        <f t="shared" si="25"/>
        <v>51</v>
      </c>
      <c r="R44" s="79">
        <f t="shared" si="26"/>
        <v>51</v>
      </c>
      <c r="S44" s="83"/>
      <c r="T44" s="47">
        <f t="shared" si="34"/>
        <v>0</v>
      </c>
      <c r="U44" s="47">
        <f t="shared" si="34"/>
        <v>0</v>
      </c>
      <c r="V44" s="47">
        <f t="shared" si="34"/>
        <v>5</v>
      </c>
      <c r="W44" s="47">
        <f t="shared" si="34"/>
        <v>8</v>
      </c>
      <c r="X44" s="47">
        <f t="shared" si="34"/>
        <v>0</v>
      </c>
      <c r="Y44" s="47">
        <f t="shared" si="34"/>
        <v>5</v>
      </c>
      <c r="Z44" s="47">
        <f t="shared" si="34"/>
        <v>9</v>
      </c>
      <c r="AA44" s="47">
        <f t="shared" si="34"/>
        <v>7</v>
      </c>
      <c r="AB44" s="47">
        <f t="shared" si="34"/>
        <v>7</v>
      </c>
      <c r="AC44" s="47">
        <f t="shared" si="34"/>
        <v>6</v>
      </c>
      <c r="AD44" s="47">
        <f t="shared" si="34"/>
        <v>4</v>
      </c>
      <c r="AE44" s="47">
        <f t="shared" si="28"/>
        <v>0</v>
      </c>
      <c r="AF44" s="47">
        <f t="shared" si="29"/>
        <v>0</v>
      </c>
      <c r="AJ44" s="26" t="str">
        <f>VLOOKUP(AQ44,'user list'!A:B,2,0)</f>
        <v>Admin</v>
      </c>
      <c r="AK44" s="26">
        <f t="shared" si="30"/>
        <v>6</v>
      </c>
      <c r="AL44" s="26">
        <f t="shared" si="31"/>
        <v>2</v>
      </c>
      <c r="AM44" s="94" t="str">
        <f t="shared" si="32"/>
        <v>6/2 Log In</v>
      </c>
      <c r="AN44" s="172">
        <v>45810.386678240742</v>
      </c>
      <c r="AO44" s="69" t="s">
        <v>186</v>
      </c>
      <c r="AP44" s="69" t="s">
        <v>1913</v>
      </c>
      <c r="AQ44" s="69" t="s">
        <v>186</v>
      </c>
      <c r="AR44" s="69" t="s">
        <v>1916</v>
      </c>
      <c r="AS44" s="96"/>
    </row>
    <row r="45" spans="1:45" ht="14.4" hidden="1">
      <c r="A45" s="30">
        <v>31</v>
      </c>
      <c r="B45" s="37" t="s">
        <v>43</v>
      </c>
      <c r="C45" s="37" t="s">
        <v>105</v>
      </c>
      <c r="D45" s="37" t="str">
        <f t="shared" si="12"/>
        <v>Logged</v>
      </c>
      <c r="E45" s="37" t="str">
        <f t="shared" si="13"/>
        <v>Logged</v>
      </c>
      <c r="F45" s="79">
        <f t="shared" si="14"/>
        <v>40</v>
      </c>
      <c r="G45" s="79">
        <f t="shared" si="15"/>
        <v>95</v>
      </c>
      <c r="H45" s="79">
        <f t="shared" si="16"/>
        <v>120</v>
      </c>
      <c r="I45" s="79">
        <f t="shared" si="17"/>
        <v>181</v>
      </c>
      <c r="J45" s="79">
        <f t="shared" si="18"/>
        <v>234</v>
      </c>
      <c r="K45" s="79">
        <f t="shared" si="19"/>
        <v>264</v>
      </c>
      <c r="L45" s="79">
        <f t="shared" si="20"/>
        <v>301</v>
      </c>
      <c r="M45" s="79">
        <f t="shared" si="21"/>
        <v>343</v>
      </c>
      <c r="N45" s="79">
        <f t="shared" si="22"/>
        <v>377</v>
      </c>
      <c r="O45" s="79">
        <f t="shared" si="23"/>
        <v>399</v>
      </c>
      <c r="P45" s="79">
        <f t="shared" si="24"/>
        <v>421</v>
      </c>
      <c r="Q45" s="79">
        <f t="shared" si="25"/>
        <v>421</v>
      </c>
      <c r="R45" s="79">
        <f t="shared" si="26"/>
        <v>421</v>
      </c>
      <c r="T45" s="47">
        <f t="shared" si="34"/>
        <v>40</v>
      </c>
      <c r="U45" s="47">
        <f t="shared" si="34"/>
        <v>55</v>
      </c>
      <c r="V45" s="47">
        <f t="shared" si="34"/>
        <v>25</v>
      </c>
      <c r="W45" s="47">
        <f t="shared" si="34"/>
        <v>61</v>
      </c>
      <c r="X45" s="47">
        <f t="shared" si="34"/>
        <v>53</v>
      </c>
      <c r="Y45" s="47">
        <f t="shared" si="34"/>
        <v>30</v>
      </c>
      <c r="Z45" s="47">
        <f t="shared" si="34"/>
        <v>37</v>
      </c>
      <c r="AA45" s="47">
        <f t="shared" si="34"/>
        <v>42</v>
      </c>
      <c r="AB45" s="47">
        <f t="shared" si="34"/>
        <v>34</v>
      </c>
      <c r="AC45" s="47">
        <f t="shared" si="34"/>
        <v>22</v>
      </c>
      <c r="AD45" s="47">
        <f t="shared" si="34"/>
        <v>22</v>
      </c>
      <c r="AE45" s="47">
        <f t="shared" si="28"/>
        <v>0</v>
      </c>
      <c r="AF45" s="47">
        <f t="shared" si="29"/>
        <v>0</v>
      </c>
      <c r="AJ45" s="26" t="str">
        <f>VLOOKUP(AQ45,'user list'!A:B,2,0)</f>
        <v>QCPL</v>
      </c>
      <c r="AK45" s="26">
        <f t="shared" si="30"/>
        <v>6</v>
      </c>
      <c r="AL45" s="26">
        <f t="shared" si="31"/>
        <v>2</v>
      </c>
      <c r="AM45" s="94" t="str">
        <f t="shared" si="32"/>
        <v>6/2 Log Off</v>
      </c>
      <c r="AN45" s="172">
        <v>45810.387291666666</v>
      </c>
      <c r="AO45" s="69" t="s">
        <v>268</v>
      </c>
      <c r="AP45" s="69" t="s">
        <v>1913</v>
      </c>
      <c r="AQ45" s="69" t="s">
        <v>268</v>
      </c>
      <c r="AR45" s="69" t="s">
        <v>1917</v>
      </c>
      <c r="AS45" s="96"/>
    </row>
    <row r="46" spans="1:45" ht="14.4" hidden="1">
      <c r="A46" s="30">
        <v>32</v>
      </c>
      <c r="B46" s="37" t="s">
        <v>77</v>
      </c>
      <c r="C46" s="37" t="s">
        <v>136</v>
      </c>
      <c r="D46" s="37" t="str">
        <f t="shared" si="12"/>
        <v>Logged</v>
      </c>
      <c r="E46" s="37" t="str">
        <f t="shared" si="13"/>
        <v>Logged</v>
      </c>
      <c r="F46" s="79">
        <f t="shared" si="14"/>
        <v>0</v>
      </c>
      <c r="G46" s="79">
        <f t="shared" si="15"/>
        <v>3</v>
      </c>
      <c r="H46" s="79">
        <f t="shared" si="16"/>
        <v>3</v>
      </c>
      <c r="I46" s="79">
        <f t="shared" si="17"/>
        <v>5</v>
      </c>
      <c r="J46" s="79">
        <f t="shared" si="18"/>
        <v>5</v>
      </c>
      <c r="K46" s="79">
        <f t="shared" si="19"/>
        <v>5</v>
      </c>
      <c r="L46" s="79">
        <f t="shared" si="20"/>
        <v>8</v>
      </c>
      <c r="M46" s="79">
        <f t="shared" si="21"/>
        <v>16</v>
      </c>
      <c r="N46" s="79">
        <f t="shared" si="22"/>
        <v>22</v>
      </c>
      <c r="O46" s="79">
        <f t="shared" si="23"/>
        <v>24</v>
      </c>
      <c r="P46" s="79">
        <f t="shared" si="24"/>
        <v>26</v>
      </c>
      <c r="Q46" s="79">
        <f t="shared" si="25"/>
        <v>26</v>
      </c>
      <c r="R46" s="79">
        <f t="shared" si="26"/>
        <v>26</v>
      </c>
      <c r="S46" s="83"/>
      <c r="T46" s="47">
        <f t="shared" ref="T46:AD55" si="35">COUNTIFS($AJ:$AJ,$B46,$AM:$AM,T$14)</f>
        <v>0</v>
      </c>
      <c r="U46" s="47">
        <f t="shared" si="35"/>
        <v>3</v>
      </c>
      <c r="V46" s="47">
        <f t="shared" si="35"/>
        <v>0</v>
      </c>
      <c r="W46" s="47">
        <f t="shared" si="35"/>
        <v>2</v>
      </c>
      <c r="X46" s="47">
        <f t="shared" si="35"/>
        <v>0</v>
      </c>
      <c r="Y46" s="47">
        <f t="shared" si="35"/>
        <v>0</v>
      </c>
      <c r="Z46" s="47">
        <f t="shared" si="35"/>
        <v>3</v>
      </c>
      <c r="AA46" s="47">
        <f t="shared" si="35"/>
        <v>8</v>
      </c>
      <c r="AB46" s="47">
        <f t="shared" si="35"/>
        <v>6</v>
      </c>
      <c r="AC46" s="47">
        <f t="shared" si="35"/>
        <v>2</v>
      </c>
      <c r="AD46" s="47">
        <f t="shared" si="35"/>
        <v>2</v>
      </c>
      <c r="AE46" s="47">
        <f t="shared" si="28"/>
        <v>0</v>
      </c>
      <c r="AF46" s="47">
        <f t="shared" si="29"/>
        <v>0</v>
      </c>
      <c r="AJ46" s="26" t="str">
        <f>VLOOKUP(AQ46,'user list'!A:B,2,0)</f>
        <v>OCA</v>
      </c>
      <c r="AK46" s="26">
        <f t="shared" si="30"/>
        <v>6</v>
      </c>
      <c r="AL46" s="26">
        <f t="shared" si="31"/>
        <v>2</v>
      </c>
      <c r="AM46" s="94" t="str">
        <f t="shared" si="32"/>
        <v>6/2 Log In</v>
      </c>
      <c r="AN46" s="172">
        <v>45810.38758101852</v>
      </c>
      <c r="AO46" s="69" t="s">
        <v>225</v>
      </c>
      <c r="AP46" s="69" t="s">
        <v>1913</v>
      </c>
      <c r="AQ46" s="69" t="s">
        <v>225</v>
      </c>
      <c r="AR46" s="69" t="s">
        <v>1916</v>
      </c>
      <c r="AS46" s="96"/>
    </row>
    <row r="47" spans="1:45" ht="14.4">
      <c r="A47" s="30">
        <v>33</v>
      </c>
      <c r="B47" s="37" t="s">
        <v>78</v>
      </c>
      <c r="C47" s="37" t="s">
        <v>137</v>
      </c>
      <c r="D47" s="49" t="s">
        <v>1889</v>
      </c>
      <c r="E47" s="37" t="str">
        <f t="shared" si="13"/>
        <v>Not Logged</v>
      </c>
      <c r="F47" s="79">
        <f t="shared" si="14"/>
        <v>0</v>
      </c>
      <c r="G47" s="79">
        <f t="shared" si="15"/>
        <v>0</v>
      </c>
      <c r="H47" s="79">
        <f t="shared" si="16"/>
        <v>0</v>
      </c>
      <c r="I47" s="79">
        <f t="shared" si="17"/>
        <v>0</v>
      </c>
      <c r="J47" s="79">
        <f t="shared" si="18"/>
        <v>0</v>
      </c>
      <c r="K47" s="79">
        <f t="shared" si="19"/>
        <v>0</v>
      </c>
      <c r="L47" s="79">
        <f t="shared" si="20"/>
        <v>0</v>
      </c>
      <c r="M47" s="79">
        <f t="shared" si="21"/>
        <v>0</v>
      </c>
      <c r="N47" s="79">
        <f t="shared" si="22"/>
        <v>0</v>
      </c>
      <c r="O47" s="79">
        <f t="shared" si="23"/>
        <v>0</v>
      </c>
      <c r="P47" s="79">
        <f t="shared" si="24"/>
        <v>0</v>
      </c>
      <c r="Q47" s="79">
        <f t="shared" si="25"/>
        <v>0</v>
      </c>
      <c r="R47" s="79">
        <f t="shared" si="26"/>
        <v>0</v>
      </c>
      <c r="S47" s="83"/>
      <c r="T47" s="47">
        <f t="shared" si="35"/>
        <v>0</v>
      </c>
      <c r="U47" s="47">
        <f t="shared" si="35"/>
        <v>0</v>
      </c>
      <c r="V47" s="47">
        <f t="shared" si="35"/>
        <v>0</v>
      </c>
      <c r="W47" s="47">
        <f t="shared" si="35"/>
        <v>0</v>
      </c>
      <c r="X47" s="47">
        <f t="shared" si="35"/>
        <v>0</v>
      </c>
      <c r="Y47" s="47">
        <f t="shared" si="35"/>
        <v>0</v>
      </c>
      <c r="Z47" s="47">
        <f t="shared" si="35"/>
        <v>0</v>
      </c>
      <c r="AA47" s="47">
        <f t="shared" si="35"/>
        <v>0</v>
      </c>
      <c r="AB47" s="47">
        <f t="shared" si="35"/>
        <v>0</v>
      </c>
      <c r="AC47" s="47">
        <f t="shared" si="35"/>
        <v>0</v>
      </c>
      <c r="AD47" s="47">
        <f t="shared" si="35"/>
        <v>0</v>
      </c>
      <c r="AE47" s="47">
        <f t="shared" si="28"/>
        <v>0</v>
      </c>
      <c r="AF47" s="47">
        <f t="shared" si="29"/>
        <v>0</v>
      </c>
      <c r="AJ47" s="26" t="str">
        <f>VLOOKUP(AQ47,'user list'!A:B,2,0)</f>
        <v>OCA</v>
      </c>
      <c r="AK47" s="26">
        <f t="shared" si="30"/>
        <v>6</v>
      </c>
      <c r="AL47" s="26">
        <f t="shared" si="31"/>
        <v>2</v>
      </c>
      <c r="AM47" s="94" t="str">
        <f t="shared" si="32"/>
        <v>6/2 Log In</v>
      </c>
      <c r="AN47" s="172">
        <v>45810.387928240743</v>
      </c>
      <c r="AO47" s="69" t="s">
        <v>226</v>
      </c>
      <c r="AP47" s="69" t="s">
        <v>1913</v>
      </c>
      <c r="AQ47" s="69" t="s">
        <v>226</v>
      </c>
      <c r="AR47" s="69" t="s">
        <v>1916</v>
      </c>
      <c r="AS47" s="96"/>
    </row>
    <row r="48" spans="1:45" ht="14.4" hidden="1">
      <c r="A48" s="30">
        <v>34</v>
      </c>
      <c r="B48" s="37" t="s">
        <v>79</v>
      </c>
      <c r="C48" s="37" t="s">
        <v>138</v>
      </c>
      <c r="D48" s="37" t="str">
        <f t="shared" si="12"/>
        <v>Logged</v>
      </c>
      <c r="E48" s="37" t="str">
        <f t="shared" si="13"/>
        <v>Logged</v>
      </c>
      <c r="F48" s="79">
        <f t="shared" ref="F48:F68" si="36">SUM(T48)</f>
        <v>0</v>
      </c>
      <c r="G48" s="79">
        <f t="shared" ref="G48:G68" si="37">SUM(T48:U48)</f>
        <v>0</v>
      </c>
      <c r="H48" s="79">
        <f t="shared" ref="H48:H68" si="38">SUM(T48:V48)</f>
        <v>0</v>
      </c>
      <c r="I48" s="79">
        <f t="shared" ref="I48:I68" si="39">SUM(T48:W48)</f>
        <v>0</v>
      </c>
      <c r="J48" s="79">
        <f t="shared" si="18"/>
        <v>0</v>
      </c>
      <c r="K48" s="79">
        <f t="shared" si="19"/>
        <v>0</v>
      </c>
      <c r="L48" s="79">
        <f t="shared" si="20"/>
        <v>0</v>
      </c>
      <c r="M48" s="79">
        <f t="shared" si="21"/>
        <v>0</v>
      </c>
      <c r="N48" s="79">
        <f t="shared" si="22"/>
        <v>0</v>
      </c>
      <c r="O48" s="79">
        <f t="shared" si="23"/>
        <v>6</v>
      </c>
      <c r="P48" s="79">
        <f t="shared" si="24"/>
        <v>6</v>
      </c>
      <c r="Q48" s="79">
        <f t="shared" si="25"/>
        <v>6</v>
      </c>
      <c r="R48" s="79">
        <f t="shared" si="26"/>
        <v>6</v>
      </c>
      <c r="S48" s="83"/>
      <c r="T48" s="47">
        <f t="shared" si="35"/>
        <v>0</v>
      </c>
      <c r="U48" s="47">
        <f t="shared" si="35"/>
        <v>0</v>
      </c>
      <c r="V48" s="47">
        <f t="shared" si="35"/>
        <v>0</v>
      </c>
      <c r="W48" s="47">
        <f t="shared" si="35"/>
        <v>0</v>
      </c>
      <c r="X48" s="47">
        <f t="shared" si="35"/>
        <v>0</v>
      </c>
      <c r="Y48" s="47">
        <f t="shared" si="35"/>
        <v>0</v>
      </c>
      <c r="Z48" s="47">
        <f t="shared" si="35"/>
        <v>0</v>
      </c>
      <c r="AA48" s="47">
        <f t="shared" si="35"/>
        <v>0</v>
      </c>
      <c r="AB48" s="47">
        <f t="shared" si="35"/>
        <v>0</v>
      </c>
      <c r="AC48" s="47">
        <f t="shared" si="35"/>
        <v>6</v>
      </c>
      <c r="AD48" s="47">
        <f t="shared" si="35"/>
        <v>0</v>
      </c>
      <c r="AE48" s="47">
        <f t="shared" si="28"/>
        <v>0</v>
      </c>
      <c r="AF48" s="47">
        <f t="shared" ref="AF48:AF68" si="40">COUNTIFS($AJ:$AJ,$B48,$AM:$AM,AF$14)</f>
        <v>0</v>
      </c>
      <c r="AJ48" s="26" t="str">
        <f>VLOOKUP(AQ48,'user list'!A:B,2,0)</f>
        <v>Admin</v>
      </c>
      <c r="AK48" s="26">
        <f t="shared" si="30"/>
        <v>6</v>
      </c>
      <c r="AL48" s="26">
        <f t="shared" si="31"/>
        <v>2</v>
      </c>
      <c r="AM48" s="94" t="str">
        <f t="shared" si="32"/>
        <v>6/2 Log In</v>
      </c>
      <c r="AN48" s="172">
        <v>45810.388680555552</v>
      </c>
      <c r="AO48" s="69" t="s">
        <v>186</v>
      </c>
      <c r="AP48" s="69" t="s">
        <v>1913</v>
      </c>
      <c r="AQ48" s="69" t="s">
        <v>186</v>
      </c>
      <c r="AR48" s="69" t="s">
        <v>1916</v>
      </c>
      <c r="AS48" s="96"/>
    </row>
    <row r="49" spans="1:45" ht="14.4" hidden="1">
      <c r="A49" s="30">
        <v>35</v>
      </c>
      <c r="B49" s="37" t="s">
        <v>80</v>
      </c>
      <c r="C49" s="37" t="s">
        <v>139</v>
      </c>
      <c r="D49" s="37" t="str">
        <f t="shared" si="12"/>
        <v>Logged</v>
      </c>
      <c r="E49" s="37" t="str">
        <f t="shared" si="13"/>
        <v>Logged</v>
      </c>
      <c r="F49" s="79">
        <f t="shared" si="36"/>
        <v>8</v>
      </c>
      <c r="G49" s="79">
        <f t="shared" si="37"/>
        <v>17</v>
      </c>
      <c r="H49" s="79">
        <f t="shared" si="38"/>
        <v>28</v>
      </c>
      <c r="I49" s="79">
        <f t="shared" si="39"/>
        <v>36</v>
      </c>
      <c r="J49" s="79">
        <f t="shared" si="18"/>
        <v>40</v>
      </c>
      <c r="K49" s="79">
        <f t="shared" si="19"/>
        <v>48</v>
      </c>
      <c r="L49" s="79">
        <f t="shared" si="20"/>
        <v>57</v>
      </c>
      <c r="M49" s="79">
        <f t="shared" si="21"/>
        <v>62</v>
      </c>
      <c r="N49" s="79">
        <f t="shared" si="22"/>
        <v>69</v>
      </c>
      <c r="O49" s="79">
        <f t="shared" si="23"/>
        <v>73</v>
      </c>
      <c r="P49" s="79">
        <f t="shared" si="24"/>
        <v>74</v>
      </c>
      <c r="Q49" s="79">
        <f t="shared" si="25"/>
        <v>74</v>
      </c>
      <c r="R49" s="79">
        <f t="shared" si="26"/>
        <v>74</v>
      </c>
      <c r="T49" s="47">
        <f t="shared" si="35"/>
        <v>8</v>
      </c>
      <c r="U49" s="47">
        <f t="shared" si="35"/>
        <v>9</v>
      </c>
      <c r="V49" s="47">
        <f t="shared" si="35"/>
        <v>11</v>
      </c>
      <c r="W49" s="47">
        <f t="shared" si="35"/>
        <v>8</v>
      </c>
      <c r="X49" s="47">
        <f t="shared" si="35"/>
        <v>4</v>
      </c>
      <c r="Y49" s="47">
        <f t="shared" si="35"/>
        <v>8</v>
      </c>
      <c r="Z49" s="47">
        <f t="shared" si="35"/>
        <v>9</v>
      </c>
      <c r="AA49" s="47">
        <f t="shared" si="35"/>
        <v>5</v>
      </c>
      <c r="AB49" s="47">
        <f t="shared" si="35"/>
        <v>7</v>
      </c>
      <c r="AC49" s="47">
        <f t="shared" si="35"/>
        <v>4</v>
      </c>
      <c r="AD49" s="47">
        <f t="shared" si="35"/>
        <v>1</v>
      </c>
      <c r="AE49" s="47">
        <f t="shared" si="28"/>
        <v>0</v>
      </c>
      <c r="AF49" s="47">
        <f t="shared" si="40"/>
        <v>0</v>
      </c>
      <c r="AJ49" s="26" t="str">
        <f>VLOOKUP(AQ49,'user list'!A:B,2,0)</f>
        <v>OCA</v>
      </c>
      <c r="AK49" s="26">
        <f t="shared" si="30"/>
        <v>6</v>
      </c>
      <c r="AL49" s="26">
        <f t="shared" si="31"/>
        <v>2</v>
      </c>
      <c r="AM49" s="94" t="str">
        <f t="shared" si="32"/>
        <v>6/2 Log In</v>
      </c>
      <c r="AN49" s="172">
        <v>45810.388749999998</v>
      </c>
      <c r="AO49" s="69" t="s">
        <v>226</v>
      </c>
      <c r="AP49" s="69" t="s">
        <v>1913</v>
      </c>
      <c r="AQ49" s="69" t="s">
        <v>226</v>
      </c>
      <c r="AR49" s="69" t="s">
        <v>1916</v>
      </c>
      <c r="AS49" s="96"/>
    </row>
    <row r="50" spans="1:45" ht="14.4" hidden="1">
      <c r="A50" s="30">
        <v>36</v>
      </c>
      <c r="B50" s="37" t="s">
        <v>81</v>
      </c>
      <c r="C50" s="37" t="s">
        <v>140</v>
      </c>
      <c r="D50" s="37" t="str">
        <f t="shared" si="12"/>
        <v>Logged</v>
      </c>
      <c r="E50" s="37" t="str">
        <f t="shared" si="13"/>
        <v>Logged</v>
      </c>
      <c r="F50" s="79">
        <f t="shared" si="36"/>
        <v>0</v>
      </c>
      <c r="G50" s="79">
        <f t="shared" si="37"/>
        <v>7</v>
      </c>
      <c r="H50" s="79">
        <f t="shared" si="38"/>
        <v>12</v>
      </c>
      <c r="I50" s="79">
        <f t="shared" si="39"/>
        <v>19</v>
      </c>
      <c r="J50" s="79">
        <f t="shared" si="18"/>
        <v>23</v>
      </c>
      <c r="K50" s="79">
        <f t="shared" si="19"/>
        <v>27</v>
      </c>
      <c r="L50" s="79">
        <f t="shared" si="20"/>
        <v>32</v>
      </c>
      <c r="M50" s="79">
        <f t="shared" si="21"/>
        <v>37</v>
      </c>
      <c r="N50" s="79">
        <f t="shared" si="22"/>
        <v>41</v>
      </c>
      <c r="O50" s="79">
        <f t="shared" si="23"/>
        <v>44</v>
      </c>
      <c r="P50" s="79">
        <f t="shared" si="24"/>
        <v>47</v>
      </c>
      <c r="Q50" s="79">
        <f t="shared" si="25"/>
        <v>47</v>
      </c>
      <c r="R50" s="79">
        <f t="shared" si="26"/>
        <v>47</v>
      </c>
      <c r="T50" s="47">
        <f t="shared" si="35"/>
        <v>0</v>
      </c>
      <c r="U50" s="47">
        <f t="shared" si="35"/>
        <v>7</v>
      </c>
      <c r="V50" s="47">
        <f t="shared" si="35"/>
        <v>5</v>
      </c>
      <c r="W50" s="47">
        <f t="shared" si="35"/>
        <v>7</v>
      </c>
      <c r="X50" s="47">
        <f t="shared" si="35"/>
        <v>4</v>
      </c>
      <c r="Y50" s="47">
        <f t="shared" si="35"/>
        <v>4</v>
      </c>
      <c r="Z50" s="47">
        <f t="shared" si="35"/>
        <v>5</v>
      </c>
      <c r="AA50" s="47">
        <f t="shared" si="35"/>
        <v>5</v>
      </c>
      <c r="AB50" s="47">
        <f t="shared" si="35"/>
        <v>4</v>
      </c>
      <c r="AC50" s="47">
        <f t="shared" si="35"/>
        <v>3</v>
      </c>
      <c r="AD50" s="47">
        <f t="shared" si="35"/>
        <v>3</v>
      </c>
      <c r="AE50" s="47">
        <f t="shared" si="28"/>
        <v>0</v>
      </c>
      <c r="AF50" s="47">
        <f t="shared" si="40"/>
        <v>0</v>
      </c>
      <c r="AJ50" s="26" t="str">
        <f>VLOOKUP(AQ50,'user list'!A:B,2,0)</f>
        <v>Admin</v>
      </c>
      <c r="AK50" s="26">
        <f t="shared" si="30"/>
        <v>6</v>
      </c>
      <c r="AL50" s="26">
        <f t="shared" si="31"/>
        <v>2</v>
      </c>
      <c r="AM50" s="94" t="str">
        <f t="shared" si="32"/>
        <v>6/2 Log In</v>
      </c>
      <c r="AN50" s="172">
        <v>45810.388935185183</v>
      </c>
      <c r="AO50" s="69" t="s">
        <v>186</v>
      </c>
      <c r="AP50" s="69" t="s">
        <v>1913</v>
      </c>
      <c r="AQ50" s="69" t="s">
        <v>186</v>
      </c>
      <c r="AR50" s="69" t="s">
        <v>1916</v>
      </c>
      <c r="AS50" s="96"/>
    </row>
    <row r="51" spans="1:45" ht="14.4" hidden="1">
      <c r="A51" s="30">
        <v>37</v>
      </c>
      <c r="B51" s="37" t="s">
        <v>82</v>
      </c>
      <c r="C51" s="37" t="s">
        <v>141</v>
      </c>
      <c r="D51" s="37" t="str">
        <f t="shared" si="12"/>
        <v>Logged</v>
      </c>
      <c r="E51" s="37" t="str">
        <f t="shared" si="13"/>
        <v>Logged</v>
      </c>
      <c r="F51" s="79">
        <f t="shared" si="36"/>
        <v>0</v>
      </c>
      <c r="G51" s="79">
        <f t="shared" si="37"/>
        <v>0</v>
      </c>
      <c r="H51" s="79">
        <f t="shared" si="38"/>
        <v>2</v>
      </c>
      <c r="I51" s="79">
        <f t="shared" si="39"/>
        <v>3</v>
      </c>
      <c r="J51" s="79">
        <f t="shared" si="18"/>
        <v>10</v>
      </c>
      <c r="K51" s="79">
        <f t="shared" si="19"/>
        <v>16</v>
      </c>
      <c r="L51" s="79">
        <f t="shared" si="20"/>
        <v>28</v>
      </c>
      <c r="M51" s="79">
        <f t="shared" si="21"/>
        <v>45</v>
      </c>
      <c r="N51" s="79">
        <f t="shared" si="22"/>
        <v>48</v>
      </c>
      <c r="O51" s="79">
        <f t="shared" si="23"/>
        <v>53</v>
      </c>
      <c r="P51" s="79">
        <f t="shared" si="24"/>
        <v>60</v>
      </c>
      <c r="Q51" s="79">
        <f t="shared" si="25"/>
        <v>60</v>
      </c>
      <c r="R51" s="79">
        <f t="shared" si="26"/>
        <v>60</v>
      </c>
      <c r="S51" s="83"/>
      <c r="T51" s="47">
        <f t="shared" si="35"/>
        <v>0</v>
      </c>
      <c r="U51" s="47">
        <f t="shared" si="35"/>
        <v>0</v>
      </c>
      <c r="V51" s="47">
        <f t="shared" si="35"/>
        <v>2</v>
      </c>
      <c r="W51" s="47">
        <f t="shared" si="35"/>
        <v>1</v>
      </c>
      <c r="X51" s="47">
        <f t="shared" si="35"/>
        <v>7</v>
      </c>
      <c r="Y51" s="47">
        <f t="shared" si="35"/>
        <v>6</v>
      </c>
      <c r="Z51" s="47">
        <f t="shared" si="35"/>
        <v>12</v>
      </c>
      <c r="AA51" s="47">
        <f t="shared" si="35"/>
        <v>17</v>
      </c>
      <c r="AB51" s="47">
        <f t="shared" si="35"/>
        <v>3</v>
      </c>
      <c r="AC51" s="47">
        <f t="shared" si="35"/>
        <v>5</v>
      </c>
      <c r="AD51" s="47">
        <f t="shared" si="35"/>
        <v>7</v>
      </c>
      <c r="AE51" s="47">
        <f t="shared" si="28"/>
        <v>0</v>
      </c>
      <c r="AF51" s="47">
        <f t="shared" si="40"/>
        <v>0</v>
      </c>
      <c r="AJ51" s="26" t="str">
        <f>VLOOKUP(AQ51,'user list'!A:B,2,0)</f>
        <v>Admin</v>
      </c>
      <c r="AK51" s="26">
        <f t="shared" si="30"/>
        <v>6</v>
      </c>
      <c r="AL51" s="26">
        <f t="shared" si="31"/>
        <v>2</v>
      </c>
      <c r="AM51" s="94" t="str">
        <f t="shared" si="32"/>
        <v>6/2 Log In</v>
      </c>
      <c r="AN51" s="172">
        <v>45810.389201388891</v>
      </c>
      <c r="AO51" s="69" t="s">
        <v>186</v>
      </c>
      <c r="AP51" s="69" t="s">
        <v>1913</v>
      </c>
      <c r="AQ51" s="69" t="s">
        <v>186</v>
      </c>
      <c r="AR51" s="69" t="s">
        <v>1916</v>
      </c>
      <c r="AS51" s="96"/>
    </row>
    <row r="52" spans="1:45" ht="14.4" hidden="1">
      <c r="A52" s="30">
        <v>38</v>
      </c>
      <c r="B52" s="37" t="s">
        <v>83</v>
      </c>
      <c r="C52" s="37" t="s">
        <v>142</v>
      </c>
      <c r="D52" s="37" t="str">
        <f t="shared" si="12"/>
        <v>Logged</v>
      </c>
      <c r="E52" s="37" t="str">
        <f t="shared" si="13"/>
        <v>Logged</v>
      </c>
      <c r="F52" s="79">
        <f t="shared" si="36"/>
        <v>0</v>
      </c>
      <c r="G52" s="79">
        <f t="shared" si="37"/>
        <v>0</v>
      </c>
      <c r="H52" s="79">
        <f t="shared" si="38"/>
        <v>0</v>
      </c>
      <c r="I52" s="79">
        <f t="shared" si="39"/>
        <v>0</v>
      </c>
      <c r="J52" s="79">
        <f t="shared" si="18"/>
        <v>0</v>
      </c>
      <c r="K52" s="79">
        <f t="shared" si="19"/>
        <v>2</v>
      </c>
      <c r="L52" s="79">
        <f t="shared" si="20"/>
        <v>3</v>
      </c>
      <c r="M52" s="79">
        <f t="shared" si="21"/>
        <v>4</v>
      </c>
      <c r="N52" s="79">
        <f t="shared" si="22"/>
        <v>5</v>
      </c>
      <c r="O52" s="79">
        <f t="shared" si="23"/>
        <v>8</v>
      </c>
      <c r="P52" s="79">
        <f t="shared" si="24"/>
        <v>9</v>
      </c>
      <c r="Q52" s="79">
        <f t="shared" si="25"/>
        <v>9</v>
      </c>
      <c r="R52" s="79">
        <f t="shared" si="26"/>
        <v>9</v>
      </c>
      <c r="S52" s="83"/>
      <c r="T52" s="47">
        <f t="shared" si="35"/>
        <v>0</v>
      </c>
      <c r="U52" s="47">
        <f t="shared" si="35"/>
        <v>0</v>
      </c>
      <c r="V52" s="47">
        <f t="shared" si="35"/>
        <v>0</v>
      </c>
      <c r="W52" s="47">
        <f t="shared" si="35"/>
        <v>0</v>
      </c>
      <c r="X52" s="47">
        <f t="shared" si="35"/>
        <v>0</v>
      </c>
      <c r="Y52" s="47">
        <f t="shared" si="35"/>
        <v>2</v>
      </c>
      <c r="Z52" s="47">
        <f t="shared" si="35"/>
        <v>1</v>
      </c>
      <c r="AA52" s="47">
        <f t="shared" si="35"/>
        <v>1</v>
      </c>
      <c r="AB52" s="47">
        <f t="shared" si="35"/>
        <v>1</v>
      </c>
      <c r="AC52" s="47">
        <f t="shared" si="35"/>
        <v>3</v>
      </c>
      <c r="AD52" s="47">
        <f t="shared" si="35"/>
        <v>1</v>
      </c>
      <c r="AE52" s="47">
        <f t="shared" si="28"/>
        <v>0</v>
      </c>
      <c r="AF52" s="47">
        <f t="shared" si="40"/>
        <v>0</v>
      </c>
      <c r="AJ52" s="26" t="str">
        <f>VLOOKUP(AQ52,'user list'!A:B,2,0)</f>
        <v>QCPL</v>
      </c>
      <c r="AK52" s="26">
        <f t="shared" si="30"/>
        <v>6</v>
      </c>
      <c r="AL52" s="26">
        <f t="shared" si="31"/>
        <v>2</v>
      </c>
      <c r="AM52" s="94" t="str">
        <f t="shared" si="32"/>
        <v>6/2 Log In</v>
      </c>
      <c r="AN52" s="172">
        <v>45810.390555555554</v>
      </c>
      <c r="AO52" s="69" t="s">
        <v>268</v>
      </c>
      <c r="AP52" s="69" t="s">
        <v>1913</v>
      </c>
      <c r="AQ52" s="69" t="s">
        <v>268</v>
      </c>
      <c r="AR52" s="69" t="s">
        <v>1916</v>
      </c>
      <c r="AS52" s="96"/>
    </row>
    <row r="53" spans="1:45" ht="14.4" hidden="1">
      <c r="A53" s="30">
        <v>39</v>
      </c>
      <c r="B53" s="37" t="s">
        <v>84</v>
      </c>
      <c r="C53" s="37" t="s">
        <v>143</v>
      </c>
      <c r="D53" s="37" t="str">
        <f t="shared" si="12"/>
        <v>Logged</v>
      </c>
      <c r="E53" s="37" t="str">
        <f t="shared" si="13"/>
        <v>Not Logged</v>
      </c>
      <c r="F53" s="79">
        <f t="shared" si="36"/>
        <v>8</v>
      </c>
      <c r="G53" s="79">
        <f t="shared" si="37"/>
        <v>15</v>
      </c>
      <c r="H53" s="79">
        <f t="shared" si="38"/>
        <v>24</v>
      </c>
      <c r="I53" s="79">
        <f t="shared" si="39"/>
        <v>31</v>
      </c>
      <c r="J53" s="79">
        <f t="shared" si="18"/>
        <v>38</v>
      </c>
      <c r="K53" s="79">
        <f t="shared" si="19"/>
        <v>45</v>
      </c>
      <c r="L53" s="79">
        <f t="shared" si="20"/>
        <v>50</v>
      </c>
      <c r="M53" s="79">
        <f t="shared" si="21"/>
        <v>58</v>
      </c>
      <c r="N53" s="79">
        <f t="shared" si="22"/>
        <v>59</v>
      </c>
      <c r="O53" s="79">
        <f t="shared" si="23"/>
        <v>59</v>
      </c>
      <c r="P53" s="79">
        <f t="shared" si="24"/>
        <v>60</v>
      </c>
      <c r="Q53" s="79">
        <f t="shared" si="25"/>
        <v>60</v>
      </c>
      <c r="R53" s="79">
        <f t="shared" si="26"/>
        <v>60</v>
      </c>
      <c r="T53" s="47">
        <f t="shared" si="35"/>
        <v>8</v>
      </c>
      <c r="U53" s="47">
        <f t="shared" si="35"/>
        <v>7</v>
      </c>
      <c r="V53" s="47">
        <f t="shared" si="35"/>
        <v>9</v>
      </c>
      <c r="W53" s="47">
        <f t="shared" si="35"/>
        <v>7</v>
      </c>
      <c r="X53" s="47">
        <f t="shared" si="35"/>
        <v>7</v>
      </c>
      <c r="Y53" s="47">
        <f t="shared" si="35"/>
        <v>7</v>
      </c>
      <c r="Z53" s="47">
        <f t="shared" si="35"/>
        <v>5</v>
      </c>
      <c r="AA53" s="47">
        <f t="shared" si="35"/>
        <v>8</v>
      </c>
      <c r="AB53" s="47">
        <f t="shared" si="35"/>
        <v>1</v>
      </c>
      <c r="AC53" s="47">
        <f t="shared" si="35"/>
        <v>0</v>
      </c>
      <c r="AD53" s="47">
        <f t="shared" si="35"/>
        <v>1</v>
      </c>
      <c r="AE53" s="47">
        <f t="shared" si="28"/>
        <v>0</v>
      </c>
      <c r="AF53" s="47">
        <f t="shared" si="40"/>
        <v>0</v>
      </c>
      <c r="AJ53" s="26" t="str">
        <f>VLOOKUP(AQ53,'user list'!A:B,2,0)</f>
        <v>PLEB</v>
      </c>
      <c r="AK53" s="26">
        <f t="shared" si="30"/>
        <v>6</v>
      </c>
      <c r="AL53" s="26">
        <f t="shared" si="31"/>
        <v>2</v>
      </c>
      <c r="AM53" s="94" t="str">
        <f t="shared" si="32"/>
        <v>6/2 Log In</v>
      </c>
      <c r="AN53" s="172">
        <v>45810.392002314817</v>
      </c>
      <c r="AO53" s="69" t="s">
        <v>260</v>
      </c>
      <c r="AP53" s="69" t="s">
        <v>1913</v>
      </c>
      <c r="AQ53" s="69" t="s">
        <v>260</v>
      </c>
      <c r="AR53" s="69" t="s">
        <v>1916</v>
      </c>
      <c r="AS53" s="96"/>
    </row>
    <row r="54" spans="1:45" ht="14.4" hidden="1">
      <c r="A54" s="30">
        <v>40</v>
      </c>
      <c r="B54" s="37" t="s">
        <v>85</v>
      </c>
      <c r="C54" s="37" t="s">
        <v>144</v>
      </c>
      <c r="D54" s="37" t="str">
        <f t="shared" si="12"/>
        <v>Logged</v>
      </c>
      <c r="E54" s="37" t="str">
        <f t="shared" si="13"/>
        <v>Not Logged</v>
      </c>
      <c r="F54" s="79">
        <f t="shared" si="36"/>
        <v>0</v>
      </c>
      <c r="G54" s="79">
        <f t="shared" si="37"/>
        <v>7</v>
      </c>
      <c r="H54" s="79">
        <f t="shared" si="38"/>
        <v>7</v>
      </c>
      <c r="I54" s="79">
        <f t="shared" si="39"/>
        <v>15</v>
      </c>
      <c r="J54" s="79">
        <f t="shared" si="18"/>
        <v>15</v>
      </c>
      <c r="K54" s="79">
        <f t="shared" si="19"/>
        <v>15</v>
      </c>
      <c r="L54" s="79">
        <f t="shared" si="20"/>
        <v>17</v>
      </c>
      <c r="M54" s="79">
        <f t="shared" si="21"/>
        <v>17</v>
      </c>
      <c r="N54" s="79">
        <f t="shared" si="22"/>
        <v>18</v>
      </c>
      <c r="O54" s="79">
        <f t="shared" si="23"/>
        <v>18</v>
      </c>
      <c r="P54" s="79">
        <f t="shared" si="24"/>
        <v>20</v>
      </c>
      <c r="Q54" s="79">
        <f t="shared" si="25"/>
        <v>20</v>
      </c>
      <c r="R54" s="79">
        <f t="shared" si="26"/>
        <v>20</v>
      </c>
      <c r="T54" s="47">
        <f t="shared" si="35"/>
        <v>0</v>
      </c>
      <c r="U54" s="47">
        <f t="shared" si="35"/>
        <v>7</v>
      </c>
      <c r="V54" s="47">
        <f t="shared" si="35"/>
        <v>0</v>
      </c>
      <c r="W54" s="47">
        <f t="shared" si="35"/>
        <v>8</v>
      </c>
      <c r="X54" s="47">
        <f t="shared" si="35"/>
        <v>0</v>
      </c>
      <c r="Y54" s="47">
        <f t="shared" si="35"/>
        <v>0</v>
      </c>
      <c r="Z54" s="47">
        <f t="shared" si="35"/>
        <v>2</v>
      </c>
      <c r="AA54" s="47">
        <f t="shared" si="35"/>
        <v>0</v>
      </c>
      <c r="AB54" s="47">
        <f t="shared" si="35"/>
        <v>1</v>
      </c>
      <c r="AC54" s="47">
        <f t="shared" si="35"/>
        <v>0</v>
      </c>
      <c r="AD54" s="47">
        <f t="shared" si="35"/>
        <v>2</v>
      </c>
      <c r="AE54" s="47">
        <f t="shared" si="28"/>
        <v>0</v>
      </c>
      <c r="AF54" s="47">
        <f t="shared" si="40"/>
        <v>0</v>
      </c>
      <c r="AJ54" s="26" t="str">
        <f>VLOOKUP(AQ54,'user list'!A:B,2,0)</f>
        <v>DOE</v>
      </c>
      <c r="AK54" s="26">
        <f t="shared" si="30"/>
        <v>6</v>
      </c>
      <c r="AL54" s="26">
        <f t="shared" si="31"/>
        <v>2</v>
      </c>
      <c r="AM54" s="94" t="str">
        <f t="shared" si="32"/>
        <v>6/2 Log In</v>
      </c>
      <c r="AN54" s="172">
        <v>45810.392569444448</v>
      </c>
      <c r="AO54" s="69" t="s">
        <v>212</v>
      </c>
      <c r="AP54" s="69" t="s">
        <v>1913</v>
      </c>
      <c r="AQ54" s="69" t="s">
        <v>212</v>
      </c>
      <c r="AR54" s="69" t="s">
        <v>1916</v>
      </c>
      <c r="AS54" s="96"/>
    </row>
    <row r="55" spans="1:45" ht="14.4" hidden="1">
      <c r="A55" s="30">
        <v>41</v>
      </c>
      <c r="B55" s="37" t="s">
        <v>86</v>
      </c>
      <c r="C55" s="37" t="s">
        <v>145</v>
      </c>
      <c r="D55" s="37" t="str">
        <f t="shared" si="12"/>
        <v>Logged</v>
      </c>
      <c r="E55" s="37" t="str">
        <f t="shared" si="13"/>
        <v>Logged</v>
      </c>
      <c r="F55" s="79">
        <f t="shared" si="36"/>
        <v>0</v>
      </c>
      <c r="G55" s="79">
        <f t="shared" si="37"/>
        <v>3</v>
      </c>
      <c r="H55" s="79">
        <f t="shared" si="38"/>
        <v>3</v>
      </c>
      <c r="I55" s="79">
        <f t="shared" si="39"/>
        <v>3</v>
      </c>
      <c r="J55" s="79">
        <f t="shared" si="18"/>
        <v>6</v>
      </c>
      <c r="K55" s="79">
        <f t="shared" si="19"/>
        <v>8</v>
      </c>
      <c r="L55" s="79">
        <f t="shared" si="20"/>
        <v>9</v>
      </c>
      <c r="M55" s="79">
        <f t="shared" si="21"/>
        <v>9</v>
      </c>
      <c r="N55" s="79">
        <f t="shared" si="22"/>
        <v>11</v>
      </c>
      <c r="O55" s="79">
        <f t="shared" si="23"/>
        <v>13</v>
      </c>
      <c r="P55" s="79">
        <f t="shared" si="24"/>
        <v>13</v>
      </c>
      <c r="Q55" s="79">
        <f t="shared" si="25"/>
        <v>13</v>
      </c>
      <c r="R55" s="79">
        <f t="shared" si="26"/>
        <v>13</v>
      </c>
      <c r="T55" s="47">
        <f t="shared" si="35"/>
        <v>0</v>
      </c>
      <c r="U55" s="47">
        <f t="shared" si="35"/>
        <v>3</v>
      </c>
      <c r="V55" s="47">
        <f t="shared" si="35"/>
        <v>0</v>
      </c>
      <c r="W55" s="47">
        <f t="shared" si="35"/>
        <v>0</v>
      </c>
      <c r="X55" s="47">
        <f t="shared" si="35"/>
        <v>3</v>
      </c>
      <c r="Y55" s="47">
        <f t="shared" si="35"/>
        <v>2</v>
      </c>
      <c r="Z55" s="47">
        <f t="shared" si="35"/>
        <v>1</v>
      </c>
      <c r="AA55" s="47">
        <f t="shared" si="35"/>
        <v>0</v>
      </c>
      <c r="AB55" s="47">
        <f t="shared" si="35"/>
        <v>2</v>
      </c>
      <c r="AC55" s="47">
        <f t="shared" si="35"/>
        <v>2</v>
      </c>
      <c r="AD55" s="47">
        <f t="shared" si="35"/>
        <v>0</v>
      </c>
      <c r="AE55" s="47">
        <f t="shared" si="28"/>
        <v>0</v>
      </c>
      <c r="AF55" s="47">
        <f t="shared" si="40"/>
        <v>0</v>
      </c>
      <c r="AJ55" s="26" t="str">
        <f>VLOOKUP(AQ55,'user list'!A:B,2,0)</f>
        <v>Admin</v>
      </c>
      <c r="AK55" s="26">
        <f t="shared" si="30"/>
        <v>6</v>
      </c>
      <c r="AL55" s="26">
        <f t="shared" si="31"/>
        <v>2</v>
      </c>
      <c r="AM55" s="94" t="str">
        <f t="shared" si="32"/>
        <v>6/2 Log In</v>
      </c>
      <c r="AN55" s="172">
        <v>45810.393877314818</v>
      </c>
      <c r="AO55" s="69" t="s">
        <v>186</v>
      </c>
      <c r="AP55" s="69" t="s">
        <v>1913</v>
      </c>
      <c r="AQ55" s="69" t="s">
        <v>186</v>
      </c>
      <c r="AR55" s="69" t="s">
        <v>1916</v>
      </c>
      <c r="AS55" s="96"/>
    </row>
    <row r="56" spans="1:45" ht="14.4" hidden="1">
      <c r="A56" s="30">
        <v>42</v>
      </c>
      <c r="B56" s="37" t="s">
        <v>87</v>
      </c>
      <c r="C56" s="37" t="s">
        <v>146</v>
      </c>
      <c r="D56" s="37" t="str">
        <f t="shared" si="12"/>
        <v>Logged</v>
      </c>
      <c r="E56" s="37" t="str">
        <f t="shared" si="13"/>
        <v>Not Logged</v>
      </c>
      <c r="F56" s="79">
        <f t="shared" si="36"/>
        <v>3</v>
      </c>
      <c r="G56" s="79">
        <f t="shared" si="37"/>
        <v>3</v>
      </c>
      <c r="H56" s="79">
        <f t="shared" si="38"/>
        <v>4</v>
      </c>
      <c r="I56" s="79">
        <f t="shared" si="39"/>
        <v>5</v>
      </c>
      <c r="J56" s="79">
        <f t="shared" si="18"/>
        <v>5</v>
      </c>
      <c r="K56" s="79">
        <f t="shared" si="19"/>
        <v>6</v>
      </c>
      <c r="L56" s="79">
        <f t="shared" si="20"/>
        <v>6</v>
      </c>
      <c r="M56" s="79">
        <f t="shared" si="21"/>
        <v>6</v>
      </c>
      <c r="N56" s="79">
        <f t="shared" si="22"/>
        <v>9</v>
      </c>
      <c r="O56" s="79">
        <f t="shared" si="23"/>
        <v>9</v>
      </c>
      <c r="P56" s="79">
        <f t="shared" si="24"/>
        <v>10</v>
      </c>
      <c r="Q56" s="79">
        <f t="shared" si="25"/>
        <v>10</v>
      </c>
      <c r="R56" s="79">
        <f t="shared" si="26"/>
        <v>10</v>
      </c>
      <c r="T56" s="47">
        <f t="shared" ref="T56:AD68" si="41">COUNTIFS($AJ:$AJ,$B56,$AM:$AM,T$14)</f>
        <v>3</v>
      </c>
      <c r="U56" s="47">
        <f t="shared" si="41"/>
        <v>0</v>
      </c>
      <c r="V56" s="47">
        <f t="shared" si="41"/>
        <v>1</v>
      </c>
      <c r="W56" s="47">
        <f t="shared" si="41"/>
        <v>1</v>
      </c>
      <c r="X56" s="47">
        <f t="shared" si="41"/>
        <v>0</v>
      </c>
      <c r="Y56" s="47">
        <f t="shared" si="41"/>
        <v>1</v>
      </c>
      <c r="Z56" s="47">
        <f t="shared" si="41"/>
        <v>0</v>
      </c>
      <c r="AA56" s="47">
        <f t="shared" si="41"/>
        <v>0</v>
      </c>
      <c r="AB56" s="47">
        <f t="shared" si="41"/>
        <v>3</v>
      </c>
      <c r="AC56" s="47">
        <f t="shared" si="41"/>
        <v>0</v>
      </c>
      <c r="AD56" s="47">
        <f t="shared" si="41"/>
        <v>1</v>
      </c>
      <c r="AE56" s="47">
        <f t="shared" si="28"/>
        <v>0</v>
      </c>
      <c r="AF56" s="47">
        <f t="shared" si="40"/>
        <v>0</v>
      </c>
      <c r="AJ56" s="26" t="str">
        <f>VLOOKUP(AQ56,'user list'!A:B,2,0)</f>
        <v>CVD</v>
      </c>
      <c r="AK56" s="26">
        <f t="shared" si="30"/>
        <v>6</v>
      </c>
      <c r="AL56" s="26">
        <f t="shared" si="31"/>
        <v>2</v>
      </c>
      <c r="AM56" s="94" t="str">
        <f t="shared" si="32"/>
        <v>6/2 Log In</v>
      </c>
      <c r="AN56" s="172">
        <v>45810.396168981482</v>
      </c>
      <c r="AO56" s="69" t="s">
        <v>208</v>
      </c>
      <c r="AP56" s="69" t="s">
        <v>1913</v>
      </c>
      <c r="AQ56" s="69" t="s">
        <v>208</v>
      </c>
      <c r="AR56" s="69" t="s">
        <v>1916</v>
      </c>
      <c r="AS56" s="96"/>
    </row>
    <row r="57" spans="1:45" ht="14.4" hidden="1">
      <c r="A57" s="30">
        <v>43</v>
      </c>
      <c r="B57" s="50" t="s">
        <v>88</v>
      </c>
      <c r="C57" s="50" t="s">
        <v>147</v>
      </c>
      <c r="D57" s="37" t="str">
        <f t="shared" si="12"/>
        <v>Logged</v>
      </c>
      <c r="E57" s="37" t="str">
        <f t="shared" si="13"/>
        <v>Logged</v>
      </c>
      <c r="F57" s="79">
        <f t="shared" si="36"/>
        <v>9</v>
      </c>
      <c r="G57" s="79">
        <f t="shared" si="37"/>
        <v>14</v>
      </c>
      <c r="H57" s="79">
        <f t="shared" si="38"/>
        <v>17</v>
      </c>
      <c r="I57" s="79">
        <f t="shared" si="39"/>
        <v>19</v>
      </c>
      <c r="J57" s="79">
        <f t="shared" si="18"/>
        <v>24</v>
      </c>
      <c r="K57" s="79">
        <f t="shared" si="19"/>
        <v>24</v>
      </c>
      <c r="L57" s="79">
        <f t="shared" si="20"/>
        <v>24</v>
      </c>
      <c r="M57" s="79">
        <f t="shared" si="21"/>
        <v>24</v>
      </c>
      <c r="N57" s="79">
        <f t="shared" si="22"/>
        <v>28</v>
      </c>
      <c r="O57" s="79">
        <f t="shared" si="23"/>
        <v>32</v>
      </c>
      <c r="P57" s="79">
        <f t="shared" si="24"/>
        <v>36</v>
      </c>
      <c r="Q57" s="79">
        <f t="shared" si="25"/>
        <v>36</v>
      </c>
      <c r="R57" s="79">
        <f t="shared" si="26"/>
        <v>36</v>
      </c>
      <c r="T57" s="47">
        <f t="shared" si="41"/>
        <v>9</v>
      </c>
      <c r="U57" s="47">
        <f t="shared" si="41"/>
        <v>5</v>
      </c>
      <c r="V57" s="47">
        <f t="shared" si="41"/>
        <v>3</v>
      </c>
      <c r="W57" s="47">
        <f t="shared" si="41"/>
        <v>2</v>
      </c>
      <c r="X57" s="47">
        <f t="shared" si="41"/>
        <v>5</v>
      </c>
      <c r="Y57" s="47">
        <f t="shared" si="41"/>
        <v>0</v>
      </c>
      <c r="Z57" s="47">
        <f t="shared" si="41"/>
        <v>0</v>
      </c>
      <c r="AA57" s="47">
        <f t="shared" si="41"/>
        <v>0</v>
      </c>
      <c r="AB57" s="47">
        <f t="shared" si="41"/>
        <v>4</v>
      </c>
      <c r="AC57" s="47">
        <f t="shared" si="41"/>
        <v>4</v>
      </c>
      <c r="AD57" s="47">
        <f t="shared" si="41"/>
        <v>4</v>
      </c>
      <c r="AE57" s="47">
        <f t="shared" si="28"/>
        <v>0</v>
      </c>
      <c r="AF57" s="47">
        <f t="shared" si="40"/>
        <v>0</v>
      </c>
      <c r="AJ57" s="26" t="str">
        <f>VLOOKUP(AQ57,'user list'!A:B,2,0)</f>
        <v>DOE</v>
      </c>
      <c r="AK57" s="26">
        <f t="shared" si="30"/>
        <v>6</v>
      </c>
      <c r="AL57" s="26">
        <f t="shared" si="31"/>
        <v>2</v>
      </c>
      <c r="AM57" s="94" t="str">
        <f t="shared" si="32"/>
        <v>6/2 Log Off</v>
      </c>
      <c r="AN57" s="172">
        <v>45810.397199074076</v>
      </c>
      <c r="AO57" s="69" t="s">
        <v>212</v>
      </c>
      <c r="AP57" s="69" t="s">
        <v>1913</v>
      </c>
      <c r="AQ57" s="69" t="s">
        <v>212</v>
      </c>
      <c r="AR57" s="69" t="s">
        <v>1917</v>
      </c>
      <c r="AS57" s="96"/>
    </row>
    <row r="58" spans="1:45" ht="14.4" hidden="1">
      <c r="A58" s="30">
        <v>44</v>
      </c>
      <c r="B58" s="37" t="s">
        <v>89</v>
      </c>
      <c r="C58" s="37" t="s">
        <v>148</v>
      </c>
      <c r="D58" s="37" t="str">
        <f t="shared" si="12"/>
        <v>Logged</v>
      </c>
      <c r="E58" s="37" t="str">
        <f t="shared" si="13"/>
        <v>Not Logged</v>
      </c>
      <c r="F58" s="79">
        <f t="shared" si="36"/>
        <v>0</v>
      </c>
      <c r="G58" s="79">
        <f t="shared" si="37"/>
        <v>0</v>
      </c>
      <c r="H58" s="79">
        <f t="shared" si="38"/>
        <v>0</v>
      </c>
      <c r="I58" s="79">
        <f t="shared" si="39"/>
        <v>1</v>
      </c>
      <c r="J58" s="79">
        <f t="shared" si="18"/>
        <v>1</v>
      </c>
      <c r="K58" s="79">
        <f t="shared" si="19"/>
        <v>1</v>
      </c>
      <c r="L58" s="79">
        <f t="shared" si="20"/>
        <v>4</v>
      </c>
      <c r="M58" s="79">
        <f t="shared" si="21"/>
        <v>6</v>
      </c>
      <c r="N58" s="79">
        <f t="shared" si="22"/>
        <v>6</v>
      </c>
      <c r="O58" s="79">
        <f t="shared" si="23"/>
        <v>6</v>
      </c>
      <c r="P58" s="79">
        <f t="shared" si="24"/>
        <v>8</v>
      </c>
      <c r="Q58" s="79">
        <f t="shared" si="25"/>
        <v>8</v>
      </c>
      <c r="R58" s="79">
        <f t="shared" si="26"/>
        <v>8</v>
      </c>
      <c r="T58" s="47">
        <f t="shared" si="41"/>
        <v>0</v>
      </c>
      <c r="U58" s="47">
        <f t="shared" si="41"/>
        <v>0</v>
      </c>
      <c r="V58" s="47">
        <f t="shared" si="41"/>
        <v>0</v>
      </c>
      <c r="W58" s="47">
        <f t="shared" si="41"/>
        <v>1</v>
      </c>
      <c r="X58" s="47">
        <f t="shared" si="41"/>
        <v>0</v>
      </c>
      <c r="Y58" s="47">
        <f t="shared" si="41"/>
        <v>0</v>
      </c>
      <c r="Z58" s="47">
        <f t="shared" si="41"/>
        <v>3</v>
      </c>
      <c r="AA58" s="47">
        <f t="shared" si="41"/>
        <v>2</v>
      </c>
      <c r="AB58" s="47">
        <f t="shared" si="41"/>
        <v>0</v>
      </c>
      <c r="AC58" s="47">
        <f t="shared" si="41"/>
        <v>0</v>
      </c>
      <c r="AD58" s="47">
        <f t="shared" si="41"/>
        <v>2</v>
      </c>
      <c r="AE58" s="47">
        <f t="shared" si="28"/>
        <v>0</v>
      </c>
      <c r="AF58" s="47">
        <f t="shared" si="40"/>
        <v>0</v>
      </c>
      <c r="AJ58" s="26" t="str">
        <f>VLOOKUP(AQ58,'user list'!A:B,2,0)</f>
        <v>OCA</v>
      </c>
      <c r="AK58" s="26">
        <f t="shared" si="30"/>
        <v>6</v>
      </c>
      <c r="AL58" s="26">
        <f t="shared" si="31"/>
        <v>2</v>
      </c>
      <c r="AM58" s="94" t="str">
        <f t="shared" si="32"/>
        <v>6/2 Log In</v>
      </c>
      <c r="AN58" s="172">
        <v>45810.39775462963</v>
      </c>
      <c r="AO58" s="69" t="s">
        <v>224</v>
      </c>
      <c r="AP58" s="69" t="s">
        <v>1913</v>
      </c>
      <c r="AQ58" s="69" t="s">
        <v>224</v>
      </c>
      <c r="AR58" s="69" t="s">
        <v>1916</v>
      </c>
      <c r="AS58" s="96"/>
    </row>
    <row r="59" spans="1:45" ht="14.4" hidden="1">
      <c r="A59" s="30">
        <v>45</v>
      </c>
      <c r="B59" s="37" t="s">
        <v>90</v>
      </c>
      <c r="C59" s="37" t="s">
        <v>149</v>
      </c>
      <c r="D59" s="37" t="str">
        <f t="shared" si="12"/>
        <v>Logged</v>
      </c>
      <c r="E59" s="37" t="str">
        <f t="shared" si="13"/>
        <v>Logged</v>
      </c>
      <c r="F59" s="79">
        <f t="shared" si="36"/>
        <v>4</v>
      </c>
      <c r="G59" s="79">
        <f t="shared" si="37"/>
        <v>9</v>
      </c>
      <c r="H59" s="79">
        <f t="shared" si="38"/>
        <v>16</v>
      </c>
      <c r="I59" s="79">
        <f t="shared" si="39"/>
        <v>30</v>
      </c>
      <c r="J59" s="79">
        <f t="shared" si="18"/>
        <v>43</v>
      </c>
      <c r="K59" s="79">
        <f t="shared" si="19"/>
        <v>59</v>
      </c>
      <c r="L59" s="79">
        <f t="shared" si="20"/>
        <v>76</v>
      </c>
      <c r="M59" s="79">
        <f t="shared" si="21"/>
        <v>88</v>
      </c>
      <c r="N59" s="79">
        <f t="shared" si="22"/>
        <v>98</v>
      </c>
      <c r="O59" s="79">
        <f t="shared" si="23"/>
        <v>109</v>
      </c>
      <c r="P59" s="79">
        <f t="shared" si="24"/>
        <v>112</v>
      </c>
      <c r="Q59" s="79">
        <f t="shared" si="25"/>
        <v>112</v>
      </c>
      <c r="R59" s="79">
        <f t="shared" si="26"/>
        <v>112</v>
      </c>
      <c r="T59" s="47">
        <f t="shared" si="41"/>
        <v>4</v>
      </c>
      <c r="U59" s="47">
        <f t="shared" si="41"/>
        <v>5</v>
      </c>
      <c r="V59" s="47">
        <f t="shared" si="41"/>
        <v>7</v>
      </c>
      <c r="W59" s="47">
        <f t="shared" si="41"/>
        <v>14</v>
      </c>
      <c r="X59" s="47">
        <f t="shared" si="41"/>
        <v>13</v>
      </c>
      <c r="Y59" s="47">
        <f t="shared" si="41"/>
        <v>16</v>
      </c>
      <c r="Z59" s="47">
        <f t="shared" si="41"/>
        <v>17</v>
      </c>
      <c r="AA59" s="47">
        <f t="shared" si="41"/>
        <v>12</v>
      </c>
      <c r="AB59" s="47">
        <f t="shared" si="41"/>
        <v>10</v>
      </c>
      <c r="AC59" s="47">
        <f t="shared" si="41"/>
        <v>11</v>
      </c>
      <c r="AD59" s="47">
        <f t="shared" si="41"/>
        <v>3</v>
      </c>
      <c r="AE59" s="47">
        <f t="shared" si="28"/>
        <v>0</v>
      </c>
      <c r="AF59" s="47">
        <f t="shared" si="40"/>
        <v>0</v>
      </c>
      <c r="AJ59" s="26" t="str">
        <f>VLOOKUP(AQ59,'user list'!A:B,2,0)</f>
        <v>ITDD</v>
      </c>
      <c r="AK59" s="26">
        <f t="shared" si="30"/>
        <v>6</v>
      </c>
      <c r="AL59" s="26">
        <f t="shared" si="31"/>
        <v>2</v>
      </c>
      <c r="AM59" s="94" t="str">
        <f t="shared" si="32"/>
        <v>6/2 Log Off</v>
      </c>
      <c r="AN59" s="172">
        <v>45810.398715277777</v>
      </c>
      <c r="AO59" s="69" t="s">
        <v>219</v>
      </c>
      <c r="AP59" s="69" t="s">
        <v>1913</v>
      </c>
      <c r="AQ59" s="69" t="s">
        <v>219</v>
      </c>
      <c r="AR59" s="69" t="s">
        <v>1917</v>
      </c>
      <c r="AS59" s="96"/>
    </row>
    <row r="60" spans="1:45" ht="14.4" hidden="1">
      <c r="A60" s="30">
        <v>46</v>
      </c>
      <c r="B60" s="37" t="s">
        <v>91</v>
      </c>
      <c r="C60" s="37" t="s">
        <v>150</v>
      </c>
      <c r="D60" s="37" t="str">
        <f t="shared" si="12"/>
        <v>Logged</v>
      </c>
      <c r="E60" s="37" t="str">
        <f t="shared" si="13"/>
        <v>Logged</v>
      </c>
      <c r="F60" s="79">
        <f t="shared" si="36"/>
        <v>0</v>
      </c>
      <c r="G60" s="79">
        <f t="shared" si="37"/>
        <v>1</v>
      </c>
      <c r="H60" s="79">
        <f t="shared" si="38"/>
        <v>3</v>
      </c>
      <c r="I60" s="79">
        <f t="shared" si="39"/>
        <v>6</v>
      </c>
      <c r="J60" s="79">
        <f t="shared" si="18"/>
        <v>11</v>
      </c>
      <c r="K60" s="79">
        <f t="shared" si="19"/>
        <v>15</v>
      </c>
      <c r="L60" s="79">
        <f t="shared" si="20"/>
        <v>15</v>
      </c>
      <c r="M60" s="79">
        <f t="shared" si="21"/>
        <v>15</v>
      </c>
      <c r="N60" s="79">
        <f t="shared" si="22"/>
        <v>15</v>
      </c>
      <c r="O60" s="79">
        <f t="shared" si="23"/>
        <v>17</v>
      </c>
      <c r="P60" s="79">
        <f t="shared" si="24"/>
        <v>18</v>
      </c>
      <c r="Q60" s="79">
        <f t="shared" si="25"/>
        <v>18</v>
      </c>
      <c r="R60" s="79">
        <f t="shared" si="26"/>
        <v>18</v>
      </c>
      <c r="T60" s="47">
        <f t="shared" si="41"/>
        <v>0</v>
      </c>
      <c r="U60" s="47">
        <f t="shared" si="41"/>
        <v>1</v>
      </c>
      <c r="V60" s="47">
        <f t="shared" si="41"/>
        <v>2</v>
      </c>
      <c r="W60" s="47">
        <f t="shared" si="41"/>
        <v>3</v>
      </c>
      <c r="X60" s="47">
        <f t="shared" si="41"/>
        <v>5</v>
      </c>
      <c r="Y60" s="47">
        <f t="shared" si="41"/>
        <v>4</v>
      </c>
      <c r="Z60" s="47">
        <f t="shared" si="41"/>
        <v>0</v>
      </c>
      <c r="AA60" s="47">
        <f t="shared" si="41"/>
        <v>0</v>
      </c>
      <c r="AB60" s="47">
        <f t="shared" si="41"/>
        <v>0</v>
      </c>
      <c r="AC60" s="47">
        <f t="shared" si="41"/>
        <v>2</v>
      </c>
      <c r="AD60" s="47">
        <f t="shared" si="41"/>
        <v>1</v>
      </c>
      <c r="AE60" s="47">
        <f t="shared" si="28"/>
        <v>0</v>
      </c>
      <c r="AF60" s="47">
        <f t="shared" si="40"/>
        <v>0</v>
      </c>
      <c r="AJ60" s="26" t="str">
        <f>VLOOKUP(AQ60,'user list'!A:B,2,0)</f>
        <v>ITDD</v>
      </c>
      <c r="AK60" s="26">
        <f t="shared" si="30"/>
        <v>6</v>
      </c>
      <c r="AL60" s="26">
        <f t="shared" si="31"/>
        <v>2</v>
      </c>
      <c r="AM60" s="94" t="str">
        <f t="shared" si="32"/>
        <v>6/2 Log In</v>
      </c>
      <c r="AN60" s="172">
        <v>45810.398773148147</v>
      </c>
      <c r="AO60" s="69" t="s">
        <v>219</v>
      </c>
      <c r="AP60" s="69" t="s">
        <v>1913</v>
      </c>
      <c r="AQ60" s="69" t="s">
        <v>219</v>
      </c>
      <c r="AR60" s="69" t="s">
        <v>1916</v>
      </c>
      <c r="AS60" s="96"/>
    </row>
    <row r="61" spans="1:45" ht="14.4" hidden="1">
      <c r="A61" s="30">
        <v>47</v>
      </c>
      <c r="B61" s="37" t="s">
        <v>92</v>
      </c>
      <c r="C61" s="37" t="s">
        <v>151</v>
      </c>
      <c r="D61" s="37" t="str">
        <f t="shared" si="12"/>
        <v>Logged</v>
      </c>
      <c r="E61" s="37" t="str">
        <f t="shared" si="13"/>
        <v>Logged</v>
      </c>
      <c r="F61" s="79">
        <f t="shared" si="36"/>
        <v>6</v>
      </c>
      <c r="G61" s="79">
        <f t="shared" si="37"/>
        <v>11</v>
      </c>
      <c r="H61" s="79">
        <f t="shared" si="38"/>
        <v>13</v>
      </c>
      <c r="I61" s="79">
        <f t="shared" si="39"/>
        <v>17</v>
      </c>
      <c r="J61" s="79">
        <f t="shared" si="18"/>
        <v>21</v>
      </c>
      <c r="K61" s="79">
        <f t="shared" si="19"/>
        <v>30</v>
      </c>
      <c r="L61" s="79">
        <f t="shared" si="20"/>
        <v>37</v>
      </c>
      <c r="M61" s="79">
        <f t="shared" si="21"/>
        <v>45</v>
      </c>
      <c r="N61" s="79">
        <f t="shared" si="22"/>
        <v>52</v>
      </c>
      <c r="O61" s="79">
        <f t="shared" si="23"/>
        <v>58</v>
      </c>
      <c r="P61" s="79">
        <f t="shared" si="24"/>
        <v>61</v>
      </c>
      <c r="Q61" s="79">
        <f t="shared" si="25"/>
        <v>61</v>
      </c>
      <c r="R61" s="79">
        <f t="shared" si="26"/>
        <v>61</v>
      </c>
      <c r="T61" s="47">
        <f t="shared" si="41"/>
        <v>6</v>
      </c>
      <c r="U61" s="47">
        <f t="shared" si="41"/>
        <v>5</v>
      </c>
      <c r="V61" s="47">
        <f t="shared" si="41"/>
        <v>2</v>
      </c>
      <c r="W61" s="47">
        <f t="shared" si="41"/>
        <v>4</v>
      </c>
      <c r="X61" s="47">
        <f t="shared" si="41"/>
        <v>4</v>
      </c>
      <c r="Y61" s="47">
        <f t="shared" si="41"/>
        <v>9</v>
      </c>
      <c r="Z61" s="47">
        <f t="shared" si="41"/>
        <v>7</v>
      </c>
      <c r="AA61" s="47">
        <f t="shared" si="41"/>
        <v>8</v>
      </c>
      <c r="AB61" s="47">
        <f t="shared" si="41"/>
        <v>7</v>
      </c>
      <c r="AC61" s="47">
        <f t="shared" si="41"/>
        <v>6</v>
      </c>
      <c r="AD61" s="47">
        <f t="shared" si="41"/>
        <v>3</v>
      </c>
      <c r="AE61" s="47">
        <f t="shared" si="28"/>
        <v>0</v>
      </c>
      <c r="AF61" s="47">
        <f t="shared" si="40"/>
        <v>0</v>
      </c>
      <c r="AJ61" s="26" t="str">
        <f>VLOOKUP(AQ61,'user list'!A:B,2,0)</f>
        <v>LEDIPO</v>
      </c>
      <c r="AK61" s="26">
        <f t="shared" si="30"/>
        <v>6</v>
      </c>
      <c r="AL61" s="26">
        <f t="shared" si="31"/>
        <v>2</v>
      </c>
      <c r="AM61" s="94" t="str">
        <f t="shared" si="32"/>
        <v>6/2 Log Off</v>
      </c>
      <c r="AN61" s="172">
        <v>45810.399710648147</v>
      </c>
      <c r="AO61" s="69" t="s">
        <v>222</v>
      </c>
      <c r="AP61" s="69" t="s">
        <v>1913</v>
      </c>
      <c r="AQ61" s="69" t="s">
        <v>222</v>
      </c>
      <c r="AR61" s="69" t="s">
        <v>1917</v>
      </c>
      <c r="AS61" s="96"/>
    </row>
    <row r="62" spans="1:45" ht="14.4" hidden="1">
      <c r="A62" s="30">
        <v>48</v>
      </c>
      <c r="B62" s="37" t="s">
        <v>93</v>
      </c>
      <c r="C62" s="37" t="s">
        <v>152</v>
      </c>
      <c r="D62" s="37" t="str">
        <f t="shared" si="12"/>
        <v>Logged</v>
      </c>
      <c r="E62" s="37" t="str">
        <f t="shared" si="13"/>
        <v>Not Logged</v>
      </c>
      <c r="F62" s="79">
        <f t="shared" si="36"/>
        <v>1</v>
      </c>
      <c r="G62" s="79">
        <f t="shared" si="37"/>
        <v>1</v>
      </c>
      <c r="H62" s="79">
        <f t="shared" si="38"/>
        <v>2</v>
      </c>
      <c r="I62" s="79">
        <f t="shared" si="39"/>
        <v>4</v>
      </c>
      <c r="J62" s="79">
        <f t="shared" si="18"/>
        <v>6</v>
      </c>
      <c r="K62" s="79">
        <f t="shared" si="19"/>
        <v>6</v>
      </c>
      <c r="L62" s="79">
        <f t="shared" si="20"/>
        <v>6</v>
      </c>
      <c r="M62" s="79">
        <f t="shared" si="21"/>
        <v>7</v>
      </c>
      <c r="N62" s="79">
        <f t="shared" si="22"/>
        <v>7</v>
      </c>
      <c r="O62" s="79">
        <f t="shared" si="23"/>
        <v>7</v>
      </c>
      <c r="P62" s="79">
        <f t="shared" si="24"/>
        <v>7</v>
      </c>
      <c r="Q62" s="79">
        <f t="shared" si="25"/>
        <v>7</v>
      </c>
      <c r="R62" s="79">
        <f t="shared" si="26"/>
        <v>7</v>
      </c>
      <c r="S62" s="83"/>
      <c r="T62" s="47">
        <f t="shared" si="41"/>
        <v>1</v>
      </c>
      <c r="U62" s="47">
        <f t="shared" si="41"/>
        <v>0</v>
      </c>
      <c r="V62" s="47">
        <f t="shared" si="41"/>
        <v>1</v>
      </c>
      <c r="W62" s="47">
        <f t="shared" si="41"/>
        <v>2</v>
      </c>
      <c r="X62" s="47">
        <f t="shared" si="41"/>
        <v>2</v>
      </c>
      <c r="Y62" s="47">
        <f t="shared" si="41"/>
        <v>0</v>
      </c>
      <c r="Z62" s="47">
        <f t="shared" si="41"/>
        <v>0</v>
      </c>
      <c r="AA62" s="47">
        <f t="shared" si="41"/>
        <v>1</v>
      </c>
      <c r="AB62" s="47">
        <f t="shared" si="41"/>
        <v>0</v>
      </c>
      <c r="AC62" s="47">
        <f t="shared" si="41"/>
        <v>0</v>
      </c>
      <c r="AD62" s="47">
        <f t="shared" si="41"/>
        <v>0</v>
      </c>
      <c r="AE62" s="47">
        <f t="shared" si="28"/>
        <v>0</v>
      </c>
      <c r="AF62" s="47">
        <f t="shared" si="40"/>
        <v>0</v>
      </c>
      <c r="AJ62" s="26" t="str">
        <f>VLOOKUP(AQ62,'user list'!A:B,2,0)</f>
        <v>Admin</v>
      </c>
      <c r="AK62" s="26">
        <f t="shared" si="30"/>
        <v>6</v>
      </c>
      <c r="AL62" s="26">
        <f t="shared" si="31"/>
        <v>2</v>
      </c>
      <c r="AM62" s="94" t="str">
        <f t="shared" si="32"/>
        <v>6/2 Log Off</v>
      </c>
      <c r="AN62" s="172">
        <v>45810.400069444448</v>
      </c>
      <c r="AO62" s="69" t="s">
        <v>186</v>
      </c>
      <c r="AP62" s="69" t="s">
        <v>1913</v>
      </c>
      <c r="AQ62" s="69" t="s">
        <v>186</v>
      </c>
      <c r="AR62" s="69" t="s">
        <v>1917</v>
      </c>
      <c r="AS62" s="96"/>
    </row>
    <row r="63" spans="1:45" ht="14.4" hidden="1">
      <c r="A63" s="30">
        <v>49</v>
      </c>
      <c r="B63" s="37" t="s">
        <v>94</v>
      </c>
      <c r="C63" s="37" t="s">
        <v>153</v>
      </c>
      <c r="D63" s="37" t="str">
        <f t="shared" si="12"/>
        <v>Logged</v>
      </c>
      <c r="E63" s="37" t="str">
        <f t="shared" si="13"/>
        <v>Logged</v>
      </c>
      <c r="F63" s="79">
        <f t="shared" si="36"/>
        <v>0</v>
      </c>
      <c r="G63" s="79">
        <f t="shared" si="37"/>
        <v>0</v>
      </c>
      <c r="H63" s="79">
        <f t="shared" si="38"/>
        <v>0</v>
      </c>
      <c r="I63" s="79">
        <f t="shared" si="39"/>
        <v>0</v>
      </c>
      <c r="J63" s="79">
        <f t="shared" si="18"/>
        <v>0</v>
      </c>
      <c r="K63" s="79">
        <f t="shared" si="19"/>
        <v>0</v>
      </c>
      <c r="L63" s="79">
        <f t="shared" si="20"/>
        <v>1</v>
      </c>
      <c r="M63" s="79">
        <f t="shared" si="21"/>
        <v>1</v>
      </c>
      <c r="N63" s="79">
        <f t="shared" si="22"/>
        <v>6</v>
      </c>
      <c r="O63" s="79">
        <f t="shared" si="23"/>
        <v>17</v>
      </c>
      <c r="P63" s="79">
        <f t="shared" si="24"/>
        <v>24</v>
      </c>
      <c r="Q63" s="79">
        <f t="shared" si="25"/>
        <v>24</v>
      </c>
      <c r="R63" s="79">
        <f t="shared" si="26"/>
        <v>24</v>
      </c>
      <c r="S63" s="83"/>
      <c r="T63" s="47">
        <f t="shared" si="41"/>
        <v>0</v>
      </c>
      <c r="U63" s="47">
        <f t="shared" si="41"/>
        <v>0</v>
      </c>
      <c r="V63" s="47">
        <f t="shared" si="41"/>
        <v>0</v>
      </c>
      <c r="W63" s="47">
        <f t="shared" si="41"/>
        <v>0</v>
      </c>
      <c r="X63" s="47">
        <f t="shared" si="41"/>
        <v>0</v>
      </c>
      <c r="Y63" s="47">
        <f t="shared" si="41"/>
        <v>0</v>
      </c>
      <c r="Z63" s="47">
        <f t="shared" si="41"/>
        <v>1</v>
      </c>
      <c r="AA63" s="47">
        <f t="shared" si="41"/>
        <v>0</v>
      </c>
      <c r="AB63" s="47">
        <f t="shared" si="41"/>
        <v>5</v>
      </c>
      <c r="AC63" s="47">
        <f t="shared" si="41"/>
        <v>11</v>
      </c>
      <c r="AD63" s="47">
        <f t="shared" si="41"/>
        <v>7</v>
      </c>
      <c r="AE63" s="47">
        <f t="shared" si="28"/>
        <v>0</v>
      </c>
      <c r="AF63" s="47">
        <f t="shared" si="40"/>
        <v>0</v>
      </c>
      <c r="AJ63" s="26" t="str">
        <f>VLOOKUP(AQ63,'user list'!A:B,2,0)</f>
        <v>Admin</v>
      </c>
      <c r="AK63" s="26">
        <f t="shared" si="30"/>
        <v>6</v>
      </c>
      <c r="AL63" s="26">
        <f t="shared" si="31"/>
        <v>2</v>
      </c>
      <c r="AM63" s="94" t="str">
        <f t="shared" si="32"/>
        <v>6/2 Log In</v>
      </c>
      <c r="AN63" s="172">
        <v>45810.40016203704</v>
      </c>
      <c r="AO63" s="69" t="s">
        <v>186</v>
      </c>
      <c r="AP63" s="69" t="s">
        <v>1913</v>
      </c>
      <c r="AQ63" s="69" t="s">
        <v>186</v>
      </c>
      <c r="AR63" s="69" t="s">
        <v>1916</v>
      </c>
      <c r="AS63" s="96"/>
    </row>
    <row r="64" spans="1:45" ht="14.4" hidden="1">
      <c r="A64" s="30">
        <v>50</v>
      </c>
      <c r="B64" s="37" t="s">
        <v>95</v>
      </c>
      <c r="C64" s="37" t="s">
        <v>154</v>
      </c>
      <c r="D64" s="37" t="str">
        <f t="shared" si="12"/>
        <v>Logged</v>
      </c>
      <c r="E64" s="37" t="str">
        <f t="shared" si="13"/>
        <v>Logged</v>
      </c>
      <c r="F64" s="79">
        <f t="shared" si="36"/>
        <v>4</v>
      </c>
      <c r="G64" s="79">
        <f t="shared" si="37"/>
        <v>9</v>
      </c>
      <c r="H64" s="79">
        <f t="shared" si="38"/>
        <v>13</v>
      </c>
      <c r="I64" s="79">
        <f t="shared" si="39"/>
        <v>16</v>
      </c>
      <c r="J64" s="79">
        <f t="shared" si="18"/>
        <v>18</v>
      </c>
      <c r="K64" s="79">
        <f t="shared" si="19"/>
        <v>20</v>
      </c>
      <c r="L64" s="79">
        <f t="shared" si="20"/>
        <v>25</v>
      </c>
      <c r="M64" s="79">
        <f t="shared" si="21"/>
        <v>27</v>
      </c>
      <c r="N64" s="79">
        <f t="shared" si="22"/>
        <v>33</v>
      </c>
      <c r="O64" s="79">
        <f t="shared" si="23"/>
        <v>36</v>
      </c>
      <c r="P64" s="79">
        <f t="shared" si="24"/>
        <v>41</v>
      </c>
      <c r="Q64" s="79">
        <f t="shared" si="25"/>
        <v>41</v>
      </c>
      <c r="R64" s="79">
        <f t="shared" si="26"/>
        <v>41</v>
      </c>
      <c r="S64" s="83"/>
      <c r="T64" s="47">
        <f t="shared" si="41"/>
        <v>4</v>
      </c>
      <c r="U64" s="47">
        <f t="shared" si="41"/>
        <v>5</v>
      </c>
      <c r="V64" s="47">
        <f t="shared" si="41"/>
        <v>4</v>
      </c>
      <c r="W64" s="47">
        <f t="shared" si="41"/>
        <v>3</v>
      </c>
      <c r="X64" s="47">
        <f t="shared" si="41"/>
        <v>2</v>
      </c>
      <c r="Y64" s="47">
        <f t="shared" si="41"/>
        <v>2</v>
      </c>
      <c r="Z64" s="47">
        <f t="shared" si="41"/>
        <v>5</v>
      </c>
      <c r="AA64" s="47">
        <f t="shared" si="41"/>
        <v>2</v>
      </c>
      <c r="AB64" s="47">
        <f t="shared" si="41"/>
        <v>6</v>
      </c>
      <c r="AC64" s="47">
        <f t="shared" si="41"/>
        <v>3</v>
      </c>
      <c r="AD64" s="47">
        <f t="shared" si="41"/>
        <v>5</v>
      </c>
      <c r="AE64" s="47">
        <f t="shared" si="28"/>
        <v>0</v>
      </c>
      <c r="AF64" s="47">
        <f t="shared" si="40"/>
        <v>0</v>
      </c>
      <c r="AJ64" s="26" t="str">
        <f>VLOOKUP(AQ64,'user list'!A:B,2,0)</f>
        <v>Admin</v>
      </c>
      <c r="AK64" s="26">
        <f t="shared" si="30"/>
        <v>6</v>
      </c>
      <c r="AL64" s="26">
        <f t="shared" si="31"/>
        <v>2</v>
      </c>
      <c r="AM64" s="94" t="str">
        <f t="shared" si="32"/>
        <v>6/2 Log Off</v>
      </c>
      <c r="AN64" s="172">
        <v>45810.400300925925</v>
      </c>
      <c r="AO64" s="69" t="s">
        <v>186</v>
      </c>
      <c r="AP64" s="69" t="s">
        <v>1913</v>
      </c>
      <c r="AQ64" s="69" t="s">
        <v>186</v>
      </c>
      <c r="AR64" s="69" t="s">
        <v>1917</v>
      </c>
      <c r="AS64" s="96"/>
    </row>
    <row r="65" spans="1:45" ht="14.4" hidden="1">
      <c r="A65" s="30">
        <v>51</v>
      </c>
      <c r="B65" s="37" t="s">
        <v>96</v>
      </c>
      <c r="C65" s="37" t="s">
        <v>155</v>
      </c>
      <c r="D65" s="37" t="str">
        <f t="shared" si="12"/>
        <v>Logged</v>
      </c>
      <c r="E65" s="37" t="str">
        <f t="shared" si="13"/>
        <v>Logged</v>
      </c>
      <c r="F65" s="79">
        <f t="shared" si="36"/>
        <v>10</v>
      </c>
      <c r="G65" s="79">
        <f t="shared" si="37"/>
        <v>18</v>
      </c>
      <c r="H65" s="79">
        <f t="shared" si="38"/>
        <v>29</v>
      </c>
      <c r="I65" s="79">
        <f t="shared" si="39"/>
        <v>39</v>
      </c>
      <c r="J65" s="79">
        <f t="shared" si="18"/>
        <v>44</v>
      </c>
      <c r="K65" s="79">
        <f t="shared" si="19"/>
        <v>53</v>
      </c>
      <c r="L65" s="79">
        <f t="shared" si="20"/>
        <v>63</v>
      </c>
      <c r="M65" s="79">
        <f t="shared" si="21"/>
        <v>76</v>
      </c>
      <c r="N65" s="79">
        <f t="shared" si="22"/>
        <v>82</v>
      </c>
      <c r="O65" s="79">
        <f t="shared" si="23"/>
        <v>89</v>
      </c>
      <c r="P65" s="79">
        <f t="shared" si="24"/>
        <v>98</v>
      </c>
      <c r="Q65" s="79">
        <f t="shared" si="25"/>
        <v>98</v>
      </c>
      <c r="R65" s="79">
        <f t="shared" si="26"/>
        <v>98</v>
      </c>
      <c r="T65" s="47">
        <f t="shared" si="41"/>
        <v>10</v>
      </c>
      <c r="U65" s="47">
        <f t="shared" si="41"/>
        <v>8</v>
      </c>
      <c r="V65" s="47">
        <f t="shared" si="41"/>
        <v>11</v>
      </c>
      <c r="W65" s="47">
        <f t="shared" si="41"/>
        <v>10</v>
      </c>
      <c r="X65" s="47">
        <f t="shared" si="41"/>
        <v>5</v>
      </c>
      <c r="Y65" s="47">
        <f t="shared" si="41"/>
        <v>9</v>
      </c>
      <c r="Z65" s="47">
        <f t="shared" si="41"/>
        <v>10</v>
      </c>
      <c r="AA65" s="47">
        <f t="shared" si="41"/>
        <v>13</v>
      </c>
      <c r="AB65" s="47">
        <f t="shared" si="41"/>
        <v>6</v>
      </c>
      <c r="AC65" s="47">
        <f t="shared" si="41"/>
        <v>7</v>
      </c>
      <c r="AD65" s="47">
        <f t="shared" si="41"/>
        <v>9</v>
      </c>
      <c r="AE65" s="47">
        <f t="shared" si="28"/>
        <v>0</v>
      </c>
      <c r="AF65" s="47">
        <f t="shared" si="40"/>
        <v>0</v>
      </c>
      <c r="AJ65" s="26" t="str">
        <f>VLOOKUP(AQ65,'user list'!A:B,2,0)</f>
        <v>DOE</v>
      </c>
      <c r="AK65" s="26">
        <f t="shared" si="30"/>
        <v>6</v>
      </c>
      <c r="AL65" s="26">
        <f t="shared" si="31"/>
        <v>2</v>
      </c>
      <c r="AM65" s="94" t="str">
        <f t="shared" si="32"/>
        <v>6/2 Log In</v>
      </c>
      <c r="AN65" s="172">
        <v>45810.400370370371</v>
      </c>
      <c r="AO65" s="69" t="s">
        <v>212</v>
      </c>
      <c r="AP65" s="69" t="s">
        <v>1913</v>
      </c>
      <c r="AQ65" s="69" t="s">
        <v>212</v>
      </c>
      <c r="AR65" s="69" t="s">
        <v>1916</v>
      </c>
      <c r="AS65" s="96"/>
    </row>
    <row r="66" spans="1:45" ht="14.4" hidden="1">
      <c r="A66" s="30">
        <v>52</v>
      </c>
      <c r="B66" s="37" t="s">
        <v>97</v>
      </c>
      <c r="C66" s="37" t="s">
        <v>156</v>
      </c>
      <c r="D66" s="37" t="str">
        <f t="shared" si="12"/>
        <v>Logged</v>
      </c>
      <c r="E66" s="37" t="str">
        <f t="shared" si="13"/>
        <v>Logged</v>
      </c>
      <c r="F66" s="79">
        <f t="shared" si="36"/>
        <v>0</v>
      </c>
      <c r="G66" s="79">
        <f t="shared" si="37"/>
        <v>9</v>
      </c>
      <c r="H66" s="79">
        <f t="shared" si="38"/>
        <v>11</v>
      </c>
      <c r="I66" s="79">
        <f t="shared" si="39"/>
        <v>12</v>
      </c>
      <c r="J66" s="79">
        <f t="shared" si="18"/>
        <v>13</v>
      </c>
      <c r="K66" s="79">
        <f t="shared" si="19"/>
        <v>18</v>
      </c>
      <c r="L66" s="79">
        <f t="shared" si="20"/>
        <v>28</v>
      </c>
      <c r="M66" s="79">
        <f t="shared" si="21"/>
        <v>31</v>
      </c>
      <c r="N66" s="79">
        <f t="shared" si="22"/>
        <v>36</v>
      </c>
      <c r="O66" s="79">
        <f t="shared" si="23"/>
        <v>42</v>
      </c>
      <c r="P66" s="79">
        <f t="shared" si="24"/>
        <v>44</v>
      </c>
      <c r="Q66" s="79">
        <f t="shared" si="25"/>
        <v>44</v>
      </c>
      <c r="R66" s="79">
        <f t="shared" si="26"/>
        <v>44</v>
      </c>
      <c r="T66" s="47">
        <f t="shared" si="41"/>
        <v>0</v>
      </c>
      <c r="U66" s="47">
        <f t="shared" si="41"/>
        <v>9</v>
      </c>
      <c r="V66" s="47">
        <f t="shared" si="41"/>
        <v>2</v>
      </c>
      <c r="W66" s="47">
        <f t="shared" si="41"/>
        <v>1</v>
      </c>
      <c r="X66" s="47">
        <f t="shared" si="41"/>
        <v>1</v>
      </c>
      <c r="Y66" s="47">
        <f t="shared" si="41"/>
        <v>5</v>
      </c>
      <c r="Z66" s="47">
        <f t="shared" si="41"/>
        <v>10</v>
      </c>
      <c r="AA66" s="47">
        <f t="shared" si="41"/>
        <v>3</v>
      </c>
      <c r="AB66" s="47">
        <f t="shared" si="41"/>
        <v>5</v>
      </c>
      <c r="AC66" s="47">
        <f t="shared" si="41"/>
        <v>6</v>
      </c>
      <c r="AD66" s="47">
        <f t="shared" si="41"/>
        <v>2</v>
      </c>
      <c r="AE66" s="47">
        <f t="shared" si="28"/>
        <v>0</v>
      </c>
      <c r="AF66" s="47">
        <f t="shared" si="40"/>
        <v>0</v>
      </c>
      <c r="AJ66" s="26" t="str">
        <f>VLOOKUP(AQ66,'user list'!A:B,2,0)</f>
        <v>DOE</v>
      </c>
      <c r="AK66" s="26">
        <f t="shared" si="30"/>
        <v>6</v>
      </c>
      <c r="AL66" s="26">
        <f t="shared" si="31"/>
        <v>2</v>
      </c>
      <c r="AM66" s="94" t="str">
        <f t="shared" si="32"/>
        <v>6/2 Log In</v>
      </c>
      <c r="AN66" s="172">
        <v>45810.400590277779</v>
      </c>
      <c r="AO66" s="69" t="s">
        <v>212</v>
      </c>
      <c r="AP66" s="69" t="s">
        <v>1913</v>
      </c>
      <c r="AQ66" s="69" t="s">
        <v>212</v>
      </c>
      <c r="AR66" s="69" t="s">
        <v>1916</v>
      </c>
      <c r="AS66" s="96"/>
    </row>
    <row r="67" spans="1:45" ht="14.4" hidden="1">
      <c r="A67" s="30">
        <v>53</v>
      </c>
      <c r="B67" s="37" t="s">
        <v>98</v>
      </c>
      <c r="C67" s="37" t="s">
        <v>157</v>
      </c>
      <c r="D67" s="37" t="str">
        <f t="shared" si="12"/>
        <v>Logged</v>
      </c>
      <c r="E67" s="37" t="str">
        <f t="shared" si="13"/>
        <v>Logged</v>
      </c>
      <c r="F67" s="79">
        <f t="shared" si="36"/>
        <v>0</v>
      </c>
      <c r="G67" s="79">
        <f t="shared" si="37"/>
        <v>0</v>
      </c>
      <c r="H67" s="79">
        <f t="shared" si="38"/>
        <v>2</v>
      </c>
      <c r="I67" s="79">
        <f t="shared" si="39"/>
        <v>3</v>
      </c>
      <c r="J67" s="79">
        <f t="shared" si="18"/>
        <v>7</v>
      </c>
      <c r="K67" s="79">
        <f t="shared" si="19"/>
        <v>7</v>
      </c>
      <c r="L67" s="79">
        <f t="shared" si="20"/>
        <v>8</v>
      </c>
      <c r="M67" s="79">
        <f t="shared" si="21"/>
        <v>8</v>
      </c>
      <c r="N67" s="79">
        <f t="shared" si="22"/>
        <v>11</v>
      </c>
      <c r="O67" s="79">
        <f t="shared" si="23"/>
        <v>12</v>
      </c>
      <c r="P67" s="79">
        <f t="shared" si="24"/>
        <v>12</v>
      </c>
      <c r="Q67" s="79">
        <f t="shared" si="25"/>
        <v>12</v>
      </c>
      <c r="R67" s="79">
        <f t="shared" si="26"/>
        <v>12</v>
      </c>
      <c r="S67" s="83"/>
      <c r="T67" s="47">
        <f t="shared" si="41"/>
        <v>0</v>
      </c>
      <c r="U67" s="47">
        <f t="shared" si="41"/>
        <v>0</v>
      </c>
      <c r="V67" s="47">
        <f t="shared" si="41"/>
        <v>2</v>
      </c>
      <c r="W67" s="47">
        <f t="shared" si="41"/>
        <v>1</v>
      </c>
      <c r="X67" s="47">
        <f t="shared" si="41"/>
        <v>4</v>
      </c>
      <c r="Y67" s="47">
        <f t="shared" si="41"/>
        <v>0</v>
      </c>
      <c r="Z67" s="47">
        <f t="shared" si="41"/>
        <v>1</v>
      </c>
      <c r="AA67" s="47">
        <f t="shared" si="41"/>
        <v>0</v>
      </c>
      <c r="AB67" s="47">
        <f t="shared" si="41"/>
        <v>3</v>
      </c>
      <c r="AC67" s="47">
        <f t="shared" si="41"/>
        <v>1</v>
      </c>
      <c r="AD67" s="47">
        <f t="shared" si="41"/>
        <v>0</v>
      </c>
      <c r="AE67" s="47">
        <f t="shared" si="28"/>
        <v>0</v>
      </c>
      <c r="AF67" s="47">
        <f t="shared" si="40"/>
        <v>0</v>
      </c>
      <c r="AJ67" s="26" t="str">
        <f>VLOOKUP(AQ67,'user list'!A:B,2,0)</f>
        <v>DOE</v>
      </c>
      <c r="AK67" s="26">
        <f t="shared" si="30"/>
        <v>6</v>
      </c>
      <c r="AL67" s="26">
        <f t="shared" si="31"/>
        <v>2</v>
      </c>
      <c r="AM67" s="94" t="str">
        <f t="shared" si="32"/>
        <v>6/2 Log Off</v>
      </c>
      <c r="AN67" s="172">
        <v>45810.400648148148</v>
      </c>
      <c r="AO67" s="69" t="s">
        <v>212</v>
      </c>
      <c r="AP67" s="69" t="s">
        <v>1913</v>
      </c>
      <c r="AQ67" s="69" t="s">
        <v>212</v>
      </c>
      <c r="AR67" s="69" t="s">
        <v>1917</v>
      </c>
      <c r="AS67" s="96"/>
    </row>
    <row r="68" spans="1:45" ht="14.4" hidden="1">
      <c r="A68" s="30">
        <v>54</v>
      </c>
      <c r="B68" s="37" t="s">
        <v>99</v>
      </c>
      <c r="C68" s="37" t="s">
        <v>158</v>
      </c>
      <c r="D68" s="37" t="str">
        <f t="shared" si="12"/>
        <v>Logged</v>
      </c>
      <c r="E68" s="37" t="str">
        <f t="shared" si="13"/>
        <v>Logged</v>
      </c>
      <c r="F68" s="79">
        <f t="shared" si="36"/>
        <v>1</v>
      </c>
      <c r="G68" s="79">
        <f t="shared" si="37"/>
        <v>3</v>
      </c>
      <c r="H68" s="79">
        <f t="shared" si="38"/>
        <v>4</v>
      </c>
      <c r="I68" s="79">
        <f t="shared" si="39"/>
        <v>6</v>
      </c>
      <c r="J68" s="79">
        <f t="shared" si="18"/>
        <v>7</v>
      </c>
      <c r="K68" s="79">
        <f t="shared" si="19"/>
        <v>8</v>
      </c>
      <c r="L68" s="79">
        <f t="shared" si="20"/>
        <v>16</v>
      </c>
      <c r="M68" s="79">
        <f t="shared" si="21"/>
        <v>17</v>
      </c>
      <c r="N68" s="79">
        <f t="shared" si="22"/>
        <v>18</v>
      </c>
      <c r="O68" s="79">
        <f t="shared" si="23"/>
        <v>20</v>
      </c>
      <c r="P68" s="79">
        <f t="shared" si="24"/>
        <v>22</v>
      </c>
      <c r="Q68" s="79">
        <f t="shared" si="25"/>
        <v>22</v>
      </c>
      <c r="R68" s="79">
        <f t="shared" si="26"/>
        <v>22</v>
      </c>
      <c r="T68" s="47">
        <f t="shared" si="41"/>
        <v>1</v>
      </c>
      <c r="U68" s="47">
        <f t="shared" si="41"/>
        <v>2</v>
      </c>
      <c r="V68" s="47">
        <f t="shared" si="41"/>
        <v>1</v>
      </c>
      <c r="W68" s="47">
        <f t="shared" si="41"/>
        <v>2</v>
      </c>
      <c r="X68" s="47">
        <f t="shared" si="41"/>
        <v>1</v>
      </c>
      <c r="Y68" s="47">
        <f t="shared" si="41"/>
        <v>1</v>
      </c>
      <c r="Z68" s="47">
        <f t="shared" si="41"/>
        <v>8</v>
      </c>
      <c r="AA68" s="47">
        <f t="shared" si="41"/>
        <v>1</v>
      </c>
      <c r="AB68" s="47">
        <f t="shared" si="41"/>
        <v>1</v>
      </c>
      <c r="AC68" s="47">
        <f t="shared" si="41"/>
        <v>2</v>
      </c>
      <c r="AD68" s="47">
        <f t="shared" si="41"/>
        <v>2</v>
      </c>
      <c r="AE68" s="47">
        <f t="shared" si="28"/>
        <v>0</v>
      </c>
      <c r="AF68" s="47">
        <f t="shared" si="40"/>
        <v>0</v>
      </c>
      <c r="AJ68" s="26" t="str">
        <f>VLOOKUP(AQ68,'user list'!A:B,2,0)</f>
        <v>DOE</v>
      </c>
      <c r="AK68" s="26">
        <f t="shared" si="30"/>
        <v>6</v>
      </c>
      <c r="AL68" s="26">
        <f t="shared" si="31"/>
        <v>2</v>
      </c>
      <c r="AM68" s="94" t="str">
        <f t="shared" si="32"/>
        <v>6/2 Log Off</v>
      </c>
      <c r="AN68" s="172">
        <v>45810.40084490741</v>
      </c>
      <c r="AO68" s="69" t="s">
        <v>212</v>
      </c>
      <c r="AP68" s="69" t="s">
        <v>1913</v>
      </c>
      <c r="AQ68" s="69" t="s">
        <v>212</v>
      </c>
      <c r="AR68" s="69" t="s">
        <v>1917</v>
      </c>
      <c r="AS68" s="96"/>
    </row>
    <row r="69" spans="1:45" ht="14.4">
      <c r="B69" s="26"/>
      <c r="C69" s="26"/>
      <c r="D69" s="26"/>
      <c r="E69" s="26"/>
      <c r="F69" s="26"/>
      <c r="G69" s="26"/>
      <c r="H69" s="26"/>
      <c r="I69" s="26"/>
      <c r="J69" s="26"/>
      <c r="K69" s="26"/>
      <c r="L69" s="26"/>
      <c r="M69" s="26"/>
      <c r="N69" s="26"/>
      <c r="O69" s="26"/>
      <c r="P69" s="26"/>
      <c r="Q69" s="26"/>
      <c r="R69" s="26"/>
      <c r="S69" s="26"/>
      <c r="AG69" s="26"/>
      <c r="AH69" s="26"/>
      <c r="AJ69" s="26" t="str">
        <f>VLOOKUP(AQ69,'user list'!A:B,2,0)</f>
        <v>DBO</v>
      </c>
      <c r="AK69" s="26">
        <f t="shared" si="30"/>
        <v>6</v>
      </c>
      <c r="AL69" s="26">
        <f t="shared" si="31"/>
        <v>2</v>
      </c>
      <c r="AM69" s="94" t="str">
        <f t="shared" si="32"/>
        <v>6/2 Log Off</v>
      </c>
      <c r="AN69" s="172">
        <v>45810.402719907404</v>
      </c>
      <c r="AO69" s="69" t="s">
        <v>209</v>
      </c>
      <c r="AP69" s="69" t="s">
        <v>1913</v>
      </c>
      <c r="AQ69" s="69" t="s">
        <v>209</v>
      </c>
      <c r="AR69" s="69" t="s">
        <v>1917</v>
      </c>
      <c r="AS69" s="96"/>
    </row>
    <row r="70" spans="1:45" ht="14.4">
      <c r="B70" s="26"/>
      <c r="C70" s="26"/>
      <c r="D70" s="26"/>
      <c r="E70" s="26"/>
      <c r="F70" s="26"/>
      <c r="G70" s="26"/>
      <c r="H70" s="26"/>
      <c r="I70" s="26"/>
      <c r="J70" s="26"/>
      <c r="K70" s="26"/>
      <c r="L70" s="26"/>
      <c r="M70" s="26"/>
      <c r="N70" s="26"/>
      <c r="O70" s="26"/>
      <c r="P70" s="26"/>
      <c r="Q70" s="26"/>
      <c r="R70" s="26"/>
      <c r="S70" s="26"/>
      <c r="AG70" s="26"/>
      <c r="AH70" s="26"/>
      <c r="AJ70" s="26" t="str">
        <f>VLOOKUP(AQ70,'user list'!A:B,2,0)</f>
        <v>DBO</v>
      </c>
      <c r="AK70" s="26">
        <f t="shared" si="30"/>
        <v>6</v>
      </c>
      <c r="AL70" s="26">
        <f t="shared" si="31"/>
        <v>2</v>
      </c>
      <c r="AM70" s="94" t="str">
        <f t="shared" si="32"/>
        <v>6/2 Log In</v>
      </c>
      <c r="AN70" s="172">
        <v>45810.403368055559</v>
      </c>
      <c r="AO70" s="69" t="s">
        <v>209</v>
      </c>
      <c r="AP70" s="69" t="s">
        <v>1913</v>
      </c>
      <c r="AQ70" s="69" t="s">
        <v>209</v>
      </c>
      <c r="AR70" s="69" t="s">
        <v>1916</v>
      </c>
      <c r="AS70" s="96"/>
    </row>
    <row r="71" spans="1:45" ht="14.4">
      <c r="AJ71" s="26" t="str">
        <f>VLOOKUP(AQ71,'user list'!A:B,2,0)</f>
        <v>CAD</v>
      </c>
      <c r="AK71" s="26">
        <f t="shared" si="30"/>
        <v>6</v>
      </c>
      <c r="AL71" s="26">
        <f t="shared" si="31"/>
        <v>2</v>
      </c>
      <c r="AM71" s="94" t="str">
        <f t="shared" si="32"/>
        <v>6/2 Log In</v>
      </c>
      <c r="AN71" s="172">
        <v>45810.403414351851</v>
      </c>
      <c r="AO71" s="69" t="s">
        <v>196</v>
      </c>
      <c r="AP71" s="69" t="s">
        <v>1913</v>
      </c>
      <c r="AQ71" s="69" t="s">
        <v>196</v>
      </c>
      <c r="AR71" s="69" t="s">
        <v>1916</v>
      </c>
      <c r="AS71" s="96"/>
    </row>
    <row r="72" spans="1:45" ht="14.4">
      <c r="AJ72" s="26" t="str">
        <f>VLOOKUP(AQ72,'user list'!A:B,2,0)</f>
        <v>DOE</v>
      </c>
      <c r="AK72" s="26">
        <f t="shared" si="30"/>
        <v>6</v>
      </c>
      <c r="AL72" s="26">
        <f t="shared" si="31"/>
        <v>2</v>
      </c>
      <c r="AM72" s="94" t="str">
        <f t="shared" si="32"/>
        <v>6/2 Log In</v>
      </c>
      <c r="AN72" s="172">
        <v>45810.404108796298</v>
      </c>
      <c r="AO72" s="69" t="s">
        <v>212</v>
      </c>
      <c r="AP72" s="69" t="s">
        <v>1913</v>
      </c>
      <c r="AQ72" s="69" t="s">
        <v>212</v>
      </c>
      <c r="AR72" s="69" t="s">
        <v>1916</v>
      </c>
      <c r="AS72" s="96"/>
    </row>
    <row r="73" spans="1:45" ht="14.4">
      <c r="AJ73" s="26" t="str">
        <f>VLOOKUP(AQ73,'user list'!A:B,2,0)</f>
        <v>Admin</v>
      </c>
      <c r="AK73" s="26">
        <f t="shared" si="30"/>
        <v>6</v>
      </c>
      <c r="AL73" s="26">
        <f t="shared" si="31"/>
        <v>2</v>
      </c>
      <c r="AM73" s="94" t="str">
        <f t="shared" si="32"/>
        <v>6/2 Log Off</v>
      </c>
      <c r="AN73" s="172">
        <v>45810.404247685183</v>
      </c>
      <c r="AO73" s="69" t="s">
        <v>186</v>
      </c>
      <c r="AP73" s="69" t="s">
        <v>1913</v>
      </c>
      <c r="AQ73" s="69" t="s">
        <v>186</v>
      </c>
      <c r="AR73" s="69" t="s">
        <v>1917</v>
      </c>
      <c r="AS73" s="96"/>
    </row>
    <row r="74" spans="1:45" ht="14.4">
      <c r="AJ74" s="26" t="str">
        <f>VLOOKUP(AQ74,'user list'!A:B,2,0)</f>
        <v>MDAD</v>
      </c>
      <c r="AK74" s="26">
        <f t="shared" si="30"/>
        <v>6</v>
      </c>
      <c r="AL74" s="26">
        <f t="shared" si="31"/>
        <v>2</v>
      </c>
      <c r="AM74" s="94" t="str">
        <f t="shared" si="32"/>
        <v>6/2 Log Off</v>
      </c>
      <c r="AN74" s="172">
        <v>45810.404675925929</v>
      </c>
      <c r="AO74" s="69" t="s">
        <v>223</v>
      </c>
      <c r="AP74" s="69" t="s">
        <v>1913</v>
      </c>
      <c r="AQ74" s="69" t="s">
        <v>223</v>
      </c>
      <c r="AR74" s="69" t="s">
        <v>1917</v>
      </c>
      <c r="AS74" s="96"/>
    </row>
    <row r="75" spans="1:45" ht="14.4">
      <c r="AJ75" s="26" t="str">
        <f>VLOOKUP(AQ75,'user list'!A:B,2,0)</f>
        <v>CREMCO</v>
      </c>
      <c r="AK75" s="26">
        <f t="shared" si="30"/>
        <v>6</v>
      </c>
      <c r="AL75" s="26">
        <f t="shared" si="31"/>
        <v>2</v>
      </c>
      <c r="AM75" s="94" t="str">
        <f t="shared" si="32"/>
        <v>6/2 Log In</v>
      </c>
      <c r="AN75" s="172">
        <v>45810.404942129629</v>
      </c>
      <c r="AO75" s="69" t="s">
        <v>206</v>
      </c>
      <c r="AP75" s="69" t="s">
        <v>1913</v>
      </c>
      <c r="AQ75" s="69" t="s">
        <v>206</v>
      </c>
      <c r="AR75" s="69" t="s">
        <v>1916</v>
      </c>
      <c r="AS75" s="96"/>
    </row>
    <row r="76" spans="1:45" ht="14.4">
      <c r="AJ76" s="26" t="str">
        <f>VLOOKUP(AQ76,'user list'!A:B,2,0)</f>
        <v>Admin</v>
      </c>
      <c r="AK76" s="26">
        <f t="shared" si="30"/>
        <v>6</v>
      </c>
      <c r="AL76" s="26">
        <f t="shared" si="31"/>
        <v>2</v>
      </c>
      <c r="AM76" s="94" t="str">
        <f t="shared" si="32"/>
        <v>6/2 Log Off</v>
      </c>
      <c r="AN76" s="172">
        <v>45810.405671296299</v>
      </c>
      <c r="AO76" s="69" t="s">
        <v>186</v>
      </c>
      <c r="AP76" s="69" t="s">
        <v>1913</v>
      </c>
      <c r="AQ76" s="69" t="s">
        <v>186</v>
      </c>
      <c r="AR76" s="69" t="s">
        <v>1917</v>
      </c>
      <c r="AS76" s="96"/>
    </row>
    <row r="77" spans="1:45" ht="14.4">
      <c r="AJ77" s="26" t="str">
        <f>VLOOKUP(AQ77,'user list'!A:B,2,0)</f>
        <v>CAD</v>
      </c>
      <c r="AK77" s="26">
        <f t="shared" si="30"/>
        <v>6</v>
      </c>
      <c r="AL77" s="26">
        <f t="shared" si="31"/>
        <v>2</v>
      </c>
      <c r="AM77" s="94" t="str">
        <f t="shared" si="32"/>
        <v>6/2 Log Off</v>
      </c>
      <c r="AN77" s="172">
        <v>45810.405729166669</v>
      </c>
      <c r="AO77" s="69" t="s">
        <v>196</v>
      </c>
      <c r="AP77" s="69" t="s">
        <v>1913</v>
      </c>
      <c r="AQ77" s="69" t="s">
        <v>196</v>
      </c>
      <c r="AR77" s="69" t="s">
        <v>1917</v>
      </c>
      <c r="AS77" s="96"/>
    </row>
    <row r="78" spans="1:45" ht="14.4">
      <c r="AJ78" s="26" t="str">
        <f>VLOOKUP(AQ78,'user list'!A:B,2,0)</f>
        <v>CAD</v>
      </c>
      <c r="AK78" s="26">
        <f t="shared" si="30"/>
        <v>6</v>
      </c>
      <c r="AL78" s="26">
        <f t="shared" si="31"/>
        <v>2</v>
      </c>
      <c r="AM78" s="94" t="str">
        <f t="shared" si="32"/>
        <v>6/2 Log In</v>
      </c>
      <c r="AN78" s="172">
        <v>45810.405856481484</v>
      </c>
      <c r="AO78" s="69" t="s">
        <v>196</v>
      </c>
      <c r="AP78" s="69" t="s">
        <v>1913</v>
      </c>
      <c r="AQ78" s="69" t="s">
        <v>196</v>
      </c>
      <c r="AR78" s="69" t="s">
        <v>1916</v>
      </c>
      <c r="AS78" s="96"/>
    </row>
    <row r="79" spans="1:45" ht="14.4">
      <c r="AJ79" s="26" t="str">
        <f>VLOOKUP(AQ79,'user list'!A:B,2,0)</f>
        <v>QCPL</v>
      </c>
      <c r="AK79" s="26">
        <f t="shared" si="30"/>
        <v>6</v>
      </c>
      <c r="AL79" s="26">
        <f t="shared" si="31"/>
        <v>2</v>
      </c>
      <c r="AM79" s="94" t="str">
        <f t="shared" si="32"/>
        <v>6/2 Log Off</v>
      </c>
      <c r="AN79" s="172">
        <v>45810.406111111108</v>
      </c>
      <c r="AO79" s="69" t="s">
        <v>268</v>
      </c>
      <c r="AP79" s="69" t="s">
        <v>1913</v>
      </c>
      <c r="AQ79" s="69" t="s">
        <v>268</v>
      </c>
      <c r="AR79" s="69" t="s">
        <v>1917</v>
      </c>
      <c r="AS79" s="96"/>
    </row>
    <row r="80" spans="1:45" ht="14.4">
      <c r="AJ80" s="26" t="str">
        <f>VLOOKUP(AQ80,'user list'!A:B,2,0)</f>
        <v>QCPL</v>
      </c>
      <c r="AK80" s="26">
        <f t="shared" ref="AK80:AK143" si="42">MONTH(AN80)</f>
        <v>6</v>
      </c>
      <c r="AL80" s="26">
        <f t="shared" ref="AL80:AL143" si="43">DAY(AN80)</f>
        <v>2</v>
      </c>
      <c r="AM80" s="94" t="str">
        <f t="shared" ref="AM80:AM143" si="44">AK80&amp;"/"&amp;AL80&amp;" "&amp;AR80</f>
        <v>6/2 Log In</v>
      </c>
      <c r="AN80" s="172">
        <v>45810.406307870369</v>
      </c>
      <c r="AO80" s="69" t="s">
        <v>268</v>
      </c>
      <c r="AP80" s="69" t="s">
        <v>1913</v>
      </c>
      <c r="AQ80" s="69" t="s">
        <v>268</v>
      </c>
      <c r="AR80" s="69" t="s">
        <v>1916</v>
      </c>
      <c r="AS80" s="96"/>
    </row>
    <row r="81" spans="36:45" ht="14.4">
      <c r="AJ81" s="26" t="str">
        <f>VLOOKUP(AQ81,'user list'!A:B,2,0)</f>
        <v>DOE</v>
      </c>
      <c r="AK81" s="26">
        <f t="shared" si="42"/>
        <v>6</v>
      </c>
      <c r="AL81" s="26">
        <f t="shared" si="43"/>
        <v>2</v>
      </c>
      <c r="AM81" s="94" t="str">
        <f t="shared" si="44"/>
        <v>6/2 Log In</v>
      </c>
      <c r="AN81" s="172">
        <v>45810.40662037037</v>
      </c>
      <c r="AO81" s="69" t="s">
        <v>212</v>
      </c>
      <c r="AP81" s="69" t="s">
        <v>1913</v>
      </c>
      <c r="AQ81" s="69" t="s">
        <v>212</v>
      </c>
      <c r="AR81" s="69" t="s">
        <v>1916</v>
      </c>
      <c r="AS81" s="96"/>
    </row>
    <row r="82" spans="36:45" ht="14.4">
      <c r="AJ82" s="26" t="str">
        <f>VLOOKUP(AQ82,'user list'!A:B,2,0)</f>
        <v>DOE</v>
      </c>
      <c r="AK82" s="26">
        <f t="shared" si="42"/>
        <v>6</v>
      </c>
      <c r="AL82" s="26">
        <f t="shared" si="43"/>
        <v>2</v>
      </c>
      <c r="AM82" s="94" t="str">
        <f t="shared" si="44"/>
        <v>6/2 Log In</v>
      </c>
      <c r="AN82" s="172">
        <v>45810.407893518517</v>
      </c>
      <c r="AO82" s="69" t="s">
        <v>212</v>
      </c>
      <c r="AP82" s="69" t="s">
        <v>1913</v>
      </c>
      <c r="AQ82" s="69" t="s">
        <v>212</v>
      </c>
      <c r="AR82" s="69" t="s">
        <v>1916</v>
      </c>
      <c r="AS82" s="96"/>
    </row>
    <row r="83" spans="36:45" ht="14.4">
      <c r="AJ83" s="26" t="str">
        <f>VLOOKUP(AQ83,'user list'!A:B,2,0)</f>
        <v>CREMCO</v>
      </c>
      <c r="AK83" s="26">
        <f t="shared" si="42"/>
        <v>6</v>
      </c>
      <c r="AL83" s="26">
        <f t="shared" si="43"/>
        <v>2</v>
      </c>
      <c r="AM83" s="94" t="str">
        <f t="shared" si="44"/>
        <v>6/2 Log In</v>
      </c>
      <c r="AN83" s="172">
        <v>45810.408078703702</v>
      </c>
      <c r="AO83" s="69" t="s">
        <v>206</v>
      </c>
      <c r="AP83" s="69" t="s">
        <v>1913</v>
      </c>
      <c r="AQ83" s="69" t="s">
        <v>206</v>
      </c>
      <c r="AR83" s="69" t="s">
        <v>1916</v>
      </c>
      <c r="AS83" s="96"/>
    </row>
    <row r="84" spans="36:45" ht="14.4">
      <c r="AJ84" s="26" t="str">
        <f>VLOOKUP(AQ84,'user list'!A:B,2,0)</f>
        <v>OCA</v>
      </c>
      <c r="AK84" s="26">
        <f t="shared" si="42"/>
        <v>6</v>
      </c>
      <c r="AL84" s="26">
        <f t="shared" si="43"/>
        <v>2</v>
      </c>
      <c r="AM84" s="94" t="str">
        <f t="shared" si="44"/>
        <v>6/2 Log Off</v>
      </c>
      <c r="AN84" s="172">
        <v>45810.408206018517</v>
      </c>
      <c r="AO84" s="69" t="s">
        <v>224</v>
      </c>
      <c r="AP84" s="69" t="s">
        <v>1913</v>
      </c>
      <c r="AQ84" s="69" t="s">
        <v>224</v>
      </c>
      <c r="AR84" s="69" t="s">
        <v>1917</v>
      </c>
      <c r="AS84" s="96"/>
    </row>
    <row r="85" spans="36:45" ht="14.4">
      <c r="AJ85" s="26" t="str">
        <f>VLOOKUP(AQ85,'user list'!A:B,2,0)</f>
        <v>DOE</v>
      </c>
      <c r="AK85" s="26">
        <f t="shared" si="42"/>
        <v>6</v>
      </c>
      <c r="AL85" s="26">
        <f t="shared" si="43"/>
        <v>2</v>
      </c>
      <c r="AM85" s="94" t="str">
        <f t="shared" si="44"/>
        <v>6/2 Log In</v>
      </c>
      <c r="AN85" s="172">
        <v>45810.408310185187</v>
      </c>
      <c r="AO85" s="69" t="s">
        <v>211</v>
      </c>
      <c r="AP85" s="69" t="s">
        <v>1913</v>
      </c>
      <c r="AQ85" s="69" t="s">
        <v>211</v>
      </c>
      <c r="AR85" s="69" t="s">
        <v>1916</v>
      </c>
      <c r="AS85" s="96"/>
    </row>
    <row r="86" spans="36:45" ht="14.4">
      <c r="AJ86" s="26" t="str">
        <f>VLOOKUP(AQ86,'user list'!A:B,2,0)</f>
        <v>CESD</v>
      </c>
      <c r="AK86" s="26">
        <f t="shared" si="42"/>
        <v>6</v>
      </c>
      <c r="AL86" s="26">
        <f t="shared" si="43"/>
        <v>2</v>
      </c>
      <c r="AM86" s="94" t="str">
        <f t="shared" si="44"/>
        <v>6/2 Log In</v>
      </c>
      <c r="AN86" s="172">
        <v>45810.408703703702</v>
      </c>
      <c r="AO86" s="69" t="s">
        <v>199</v>
      </c>
      <c r="AP86" s="69" t="s">
        <v>1913</v>
      </c>
      <c r="AQ86" s="69" t="s">
        <v>199</v>
      </c>
      <c r="AR86" s="69" t="s">
        <v>1916</v>
      </c>
      <c r="AS86" s="96"/>
    </row>
    <row r="87" spans="36:45" ht="14.4">
      <c r="AJ87" s="26" t="str">
        <f>VLOOKUP(AQ87,'user list'!A:B,2,0)</f>
        <v>Admin</v>
      </c>
      <c r="AK87" s="26">
        <f t="shared" si="42"/>
        <v>6</v>
      </c>
      <c r="AL87" s="26">
        <f t="shared" si="43"/>
        <v>2</v>
      </c>
      <c r="AM87" s="94" t="str">
        <f t="shared" si="44"/>
        <v>6/2 Log In</v>
      </c>
      <c r="AN87" s="172">
        <v>45810.408715277779</v>
      </c>
      <c r="AO87" s="69" t="s">
        <v>186</v>
      </c>
      <c r="AP87" s="69" t="s">
        <v>1913</v>
      </c>
      <c r="AQ87" s="69" t="s">
        <v>186</v>
      </c>
      <c r="AR87" s="69" t="s">
        <v>1916</v>
      </c>
      <c r="AS87" s="96"/>
    </row>
    <row r="88" spans="36:45" ht="14.4">
      <c r="AJ88" s="26" t="str">
        <f>VLOOKUP(AQ88,'user list'!A:B,2,0)</f>
        <v>Admin</v>
      </c>
      <c r="AK88" s="26">
        <f t="shared" si="42"/>
        <v>6</v>
      </c>
      <c r="AL88" s="26">
        <f t="shared" si="43"/>
        <v>2</v>
      </c>
      <c r="AM88" s="94" t="str">
        <f t="shared" si="44"/>
        <v>6/2 Log Off</v>
      </c>
      <c r="AN88" s="172">
        <v>45810.409699074073</v>
      </c>
      <c r="AO88" s="69" t="s">
        <v>186</v>
      </c>
      <c r="AP88" s="69" t="s">
        <v>1913</v>
      </c>
      <c r="AQ88" s="69" t="s">
        <v>186</v>
      </c>
      <c r="AR88" s="69" t="s">
        <v>1917</v>
      </c>
      <c r="AS88" s="96"/>
    </row>
    <row r="89" spans="36:45" ht="14.4">
      <c r="AJ89" s="26" t="str">
        <f>VLOOKUP(AQ89,'user list'!A:B,2,0)</f>
        <v>DOE</v>
      </c>
      <c r="AK89" s="26">
        <f t="shared" si="42"/>
        <v>6</v>
      </c>
      <c r="AL89" s="26">
        <f t="shared" si="43"/>
        <v>2</v>
      </c>
      <c r="AM89" s="94" t="str">
        <f t="shared" si="44"/>
        <v>6/2 Log In</v>
      </c>
      <c r="AN89" s="172">
        <v>45810.409768518519</v>
      </c>
      <c r="AO89" s="69" t="s">
        <v>212</v>
      </c>
      <c r="AP89" s="69" t="s">
        <v>1913</v>
      </c>
      <c r="AQ89" s="69" t="s">
        <v>212</v>
      </c>
      <c r="AR89" s="69" t="s">
        <v>1916</v>
      </c>
      <c r="AS89" s="96"/>
    </row>
    <row r="90" spans="36:45" ht="14.4">
      <c r="AJ90" s="26" t="str">
        <f>VLOOKUP(AQ90,'user list'!A:B,2,0)</f>
        <v>Admin</v>
      </c>
      <c r="AK90" s="26">
        <f t="shared" si="42"/>
        <v>6</v>
      </c>
      <c r="AL90" s="26">
        <f t="shared" si="43"/>
        <v>2</v>
      </c>
      <c r="AM90" s="94" t="str">
        <f t="shared" si="44"/>
        <v>6/2 Log In</v>
      </c>
      <c r="AN90" s="172">
        <v>45810.409872685188</v>
      </c>
      <c r="AO90" s="69" t="s">
        <v>186</v>
      </c>
      <c r="AP90" s="69" t="s">
        <v>1913</v>
      </c>
      <c r="AQ90" s="69" t="s">
        <v>186</v>
      </c>
      <c r="AR90" s="69" t="s">
        <v>1916</v>
      </c>
      <c r="AS90" s="96"/>
    </row>
    <row r="91" spans="36:45" ht="14.4">
      <c r="AJ91" s="26" t="str">
        <f>VLOOKUP(AQ91,'user list'!A:B,2,0)</f>
        <v>OCA</v>
      </c>
      <c r="AK91" s="26">
        <f t="shared" si="42"/>
        <v>6</v>
      </c>
      <c r="AL91" s="26">
        <f t="shared" si="43"/>
        <v>2</v>
      </c>
      <c r="AM91" s="94" t="str">
        <f t="shared" si="44"/>
        <v>6/2 Log In</v>
      </c>
      <c r="AN91" s="172">
        <v>45810.409895833334</v>
      </c>
      <c r="AO91" s="69" t="s">
        <v>224</v>
      </c>
      <c r="AP91" s="69" t="s">
        <v>1913</v>
      </c>
      <c r="AQ91" s="69" t="s">
        <v>224</v>
      </c>
      <c r="AR91" s="69" t="s">
        <v>1916</v>
      </c>
      <c r="AS91" s="96"/>
    </row>
    <row r="92" spans="36:45" ht="14.4">
      <c r="AJ92" s="26" t="str">
        <f>VLOOKUP(AQ92,'user list'!A:B,2,0)</f>
        <v>Admin</v>
      </c>
      <c r="AK92" s="26">
        <f t="shared" si="42"/>
        <v>6</v>
      </c>
      <c r="AL92" s="26">
        <f t="shared" si="43"/>
        <v>2</v>
      </c>
      <c r="AM92" s="94" t="str">
        <f t="shared" si="44"/>
        <v>6/2 Log Off</v>
      </c>
      <c r="AN92" s="172">
        <v>45810.410231481481</v>
      </c>
      <c r="AO92" s="69" t="s">
        <v>186</v>
      </c>
      <c r="AP92" s="69" t="s">
        <v>1913</v>
      </c>
      <c r="AQ92" s="69" t="s">
        <v>186</v>
      </c>
      <c r="AR92" s="69" t="s">
        <v>1917</v>
      </c>
      <c r="AS92" s="96"/>
    </row>
    <row r="93" spans="36:45" ht="14.4">
      <c r="AJ93" s="26" t="str">
        <f>VLOOKUP(AQ93,'user list'!A:B,2,0)</f>
        <v>OCA</v>
      </c>
      <c r="AK93" s="26">
        <f t="shared" si="42"/>
        <v>6</v>
      </c>
      <c r="AL93" s="26">
        <f t="shared" si="43"/>
        <v>2</v>
      </c>
      <c r="AM93" s="94" t="str">
        <f t="shared" si="44"/>
        <v>6/2 Log In</v>
      </c>
      <c r="AN93" s="172">
        <v>45810.410254629627</v>
      </c>
      <c r="AO93" s="69" t="s">
        <v>225</v>
      </c>
      <c r="AP93" s="69" t="s">
        <v>1913</v>
      </c>
      <c r="AQ93" s="69" t="s">
        <v>225</v>
      </c>
      <c r="AR93" s="69" t="s">
        <v>1916</v>
      </c>
      <c r="AS93" s="96"/>
    </row>
    <row r="94" spans="36:45" ht="14.4">
      <c r="AJ94" s="26" t="str">
        <f>VLOOKUP(AQ94,'user list'!A:B,2,0)</f>
        <v>Admin</v>
      </c>
      <c r="AK94" s="26">
        <f t="shared" si="42"/>
        <v>6</v>
      </c>
      <c r="AL94" s="26">
        <f t="shared" si="43"/>
        <v>2</v>
      </c>
      <c r="AM94" s="94" t="str">
        <f t="shared" si="44"/>
        <v>6/2 Log In</v>
      </c>
      <c r="AN94" s="172">
        <v>45810.410451388889</v>
      </c>
      <c r="AO94" s="69" t="s">
        <v>186</v>
      </c>
      <c r="AP94" s="69" t="s">
        <v>1913</v>
      </c>
      <c r="AQ94" s="69" t="s">
        <v>186</v>
      </c>
      <c r="AR94" s="69" t="s">
        <v>1916</v>
      </c>
      <c r="AS94" s="96"/>
    </row>
    <row r="95" spans="36:45" ht="14.4">
      <c r="AJ95" s="26" t="str">
        <f>VLOOKUP(AQ95,'user list'!A:B,2,0)</f>
        <v>Admin</v>
      </c>
      <c r="AK95" s="26">
        <f t="shared" si="42"/>
        <v>6</v>
      </c>
      <c r="AL95" s="26">
        <f t="shared" si="43"/>
        <v>2</v>
      </c>
      <c r="AM95" s="94" t="str">
        <f t="shared" si="44"/>
        <v>6/2 Log Off</v>
      </c>
      <c r="AN95" s="172">
        <v>45810.410590277781</v>
      </c>
      <c r="AO95" s="69" t="s">
        <v>186</v>
      </c>
      <c r="AP95" s="69" t="s">
        <v>1913</v>
      </c>
      <c r="AQ95" s="69" t="s">
        <v>186</v>
      </c>
      <c r="AR95" s="69" t="s">
        <v>1917</v>
      </c>
      <c r="AS95" s="96"/>
    </row>
    <row r="96" spans="36:45" ht="14.4">
      <c r="AJ96" s="26" t="str">
        <f>VLOOKUP(AQ96,'user list'!A:B,2,0)</f>
        <v>DOE</v>
      </c>
      <c r="AK96" s="26">
        <f t="shared" si="42"/>
        <v>6</v>
      </c>
      <c r="AL96" s="26">
        <f t="shared" si="43"/>
        <v>2</v>
      </c>
      <c r="AM96" s="94" t="str">
        <f t="shared" si="44"/>
        <v>6/2 Log In</v>
      </c>
      <c r="AN96" s="172">
        <v>45810.410717592589</v>
      </c>
      <c r="AO96" s="69" t="s">
        <v>212</v>
      </c>
      <c r="AP96" s="69" t="s">
        <v>1913</v>
      </c>
      <c r="AQ96" s="69" t="s">
        <v>212</v>
      </c>
      <c r="AR96" s="69" t="s">
        <v>1916</v>
      </c>
      <c r="AS96" s="96"/>
    </row>
    <row r="97" spans="36:45" ht="14.4">
      <c r="AJ97" s="26" t="str">
        <f>VLOOKUP(AQ97,'user list'!A:B,2,0)</f>
        <v>Admin</v>
      </c>
      <c r="AK97" s="26">
        <f t="shared" si="42"/>
        <v>6</v>
      </c>
      <c r="AL97" s="26">
        <f t="shared" si="43"/>
        <v>2</v>
      </c>
      <c r="AM97" s="94" t="str">
        <f t="shared" si="44"/>
        <v>6/2 Log In</v>
      </c>
      <c r="AN97" s="172">
        <v>45810.411030092589</v>
      </c>
      <c r="AO97" s="69" t="s">
        <v>186</v>
      </c>
      <c r="AP97" s="69" t="s">
        <v>1913</v>
      </c>
      <c r="AQ97" s="69" t="s">
        <v>186</v>
      </c>
      <c r="AR97" s="69" t="s">
        <v>1916</v>
      </c>
      <c r="AS97" s="96"/>
    </row>
    <row r="98" spans="36:45" ht="14.4">
      <c r="AJ98" s="26" t="str">
        <f>VLOOKUP(AQ98,'user list'!A:B,2,0)</f>
        <v>DBO</v>
      </c>
      <c r="AK98" s="26">
        <f t="shared" si="42"/>
        <v>6</v>
      </c>
      <c r="AL98" s="26">
        <f t="shared" si="43"/>
        <v>2</v>
      </c>
      <c r="AM98" s="94" t="str">
        <f t="shared" si="44"/>
        <v>6/2 Log In</v>
      </c>
      <c r="AN98" s="172">
        <v>45810.412222222221</v>
      </c>
      <c r="AO98" s="69" t="s">
        <v>210</v>
      </c>
      <c r="AP98" s="69" t="s">
        <v>1913</v>
      </c>
      <c r="AQ98" s="69" t="s">
        <v>210</v>
      </c>
      <c r="AR98" s="69" t="s">
        <v>1916</v>
      </c>
      <c r="AS98" s="96"/>
    </row>
    <row r="99" spans="36:45" ht="14.4">
      <c r="AJ99" s="26" t="str">
        <f>VLOOKUP(AQ99,'user list'!A:B,2,0)</f>
        <v>Admin</v>
      </c>
      <c r="AK99" s="26">
        <f t="shared" si="42"/>
        <v>6</v>
      </c>
      <c r="AL99" s="26">
        <f t="shared" si="43"/>
        <v>2</v>
      </c>
      <c r="AM99" s="94" t="str">
        <f t="shared" si="44"/>
        <v>6/2 Log In</v>
      </c>
      <c r="AN99" s="172">
        <v>45810.41300925926</v>
      </c>
      <c r="AO99" s="69" t="s">
        <v>186</v>
      </c>
      <c r="AP99" s="69" t="s">
        <v>1913</v>
      </c>
      <c r="AQ99" s="69" t="s">
        <v>186</v>
      </c>
      <c r="AR99" s="69" t="s">
        <v>1916</v>
      </c>
      <c r="AS99" s="96"/>
    </row>
    <row r="100" spans="36:45" ht="14.4">
      <c r="AJ100" s="26" t="str">
        <f>VLOOKUP(AQ100,'user list'!A:B,2,0)</f>
        <v>ITDD</v>
      </c>
      <c r="AK100" s="26">
        <f t="shared" si="42"/>
        <v>6</v>
      </c>
      <c r="AL100" s="26">
        <f t="shared" si="43"/>
        <v>2</v>
      </c>
      <c r="AM100" s="94" t="str">
        <f t="shared" si="44"/>
        <v>6/2 Log Off</v>
      </c>
      <c r="AN100" s="172">
        <v>45810.41375</v>
      </c>
      <c r="AO100" s="69" t="s">
        <v>219</v>
      </c>
      <c r="AP100" s="69" t="s">
        <v>1913</v>
      </c>
      <c r="AQ100" s="69" t="s">
        <v>219</v>
      </c>
      <c r="AR100" s="69" t="s">
        <v>1917</v>
      </c>
      <c r="AS100" s="96"/>
    </row>
    <row r="101" spans="36:45" ht="14.4">
      <c r="AJ101" s="26" t="str">
        <f>VLOOKUP(AQ101,'user list'!A:B,2,0)</f>
        <v>ITDD</v>
      </c>
      <c r="AK101" s="26">
        <f t="shared" si="42"/>
        <v>6</v>
      </c>
      <c r="AL101" s="26">
        <f t="shared" si="43"/>
        <v>2</v>
      </c>
      <c r="AM101" s="94" t="str">
        <f t="shared" si="44"/>
        <v>6/2 Log In</v>
      </c>
      <c r="AN101" s="172">
        <v>45810.4137962963</v>
      </c>
      <c r="AO101" s="69" t="s">
        <v>219</v>
      </c>
      <c r="AP101" s="69" t="s">
        <v>1913</v>
      </c>
      <c r="AQ101" s="69" t="s">
        <v>219</v>
      </c>
      <c r="AR101" s="69" t="s">
        <v>1916</v>
      </c>
      <c r="AS101" s="96"/>
    </row>
    <row r="102" spans="36:45" ht="14.4">
      <c r="AJ102" s="26" t="str">
        <f>VLOOKUP(AQ102,'user list'!A:B,2,0)</f>
        <v>DOE</v>
      </c>
      <c r="AK102" s="26">
        <f t="shared" si="42"/>
        <v>6</v>
      </c>
      <c r="AL102" s="26">
        <f t="shared" si="43"/>
        <v>2</v>
      </c>
      <c r="AM102" s="94" t="str">
        <f t="shared" si="44"/>
        <v>6/2 Changed</v>
      </c>
      <c r="AN102" s="172">
        <v>45810.414201388892</v>
      </c>
      <c r="AO102" s="69" t="s">
        <v>212</v>
      </c>
      <c r="AP102" s="69" t="s">
        <v>1913</v>
      </c>
      <c r="AQ102" s="69" t="s">
        <v>212</v>
      </c>
      <c r="AR102" s="69" t="s">
        <v>1918</v>
      </c>
      <c r="AS102" s="96"/>
    </row>
    <row r="103" spans="36:45" ht="14.4">
      <c r="AJ103" s="26" t="str">
        <f>VLOOKUP(AQ103,'user list'!A:B,2,0)</f>
        <v>DOE</v>
      </c>
      <c r="AK103" s="26">
        <f t="shared" si="42"/>
        <v>6</v>
      </c>
      <c r="AL103" s="26">
        <f t="shared" si="43"/>
        <v>2</v>
      </c>
      <c r="AM103" s="94" t="str">
        <f t="shared" si="44"/>
        <v>6/2 Changed</v>
      </c>
      <c r="AN103" s="172">
        <v>45810.414340277777</v>
      </c>
      <c r="AO103" s="69" t="s">
        <v>211</v>
      </c>
      <c r="AP103" s="69" t="s">
        <v>1913</v>
      </c>
      <c r="AQ103" s="69" t="s">
        <v>211</v>
      </c>
      <c r="AR103" s="69" t="s">
        <v>1918</v>
      </c>
      <c r="AS103" s="96"/>
    </row>
    <row r="104" spans="36:45" ht="14.4">
      <c r="AJ104" s="26" t="str">
        <f>VLOOKUP(AQ104,'user list'!A:B,2,0)</f>
        <v>CTO</v>
      </c>
      <c r="AK104" s="26">
        <f t="shared" si="42"/>
        <v>6</v>
      </c>
      <c r="AL104" s="26">
        <f t="shared" si="43"/>
        <v>2</v>
      </c>
      <c r="AM104" s="94" t="str">
        <f t="shared" si="44"/>
        <v>6/2 Log Off</v>
      </c>
      <c r="AN104" s="172">
        <v>45810.414421296293</v>
      </c>
      <c r="AO104" s="69" t="s">
        <v>207</v>
      </c>
      <c r="AP104" s="69" t="s">
        <v>1913</v>
      </c>
      <c r="AQ104" s="69" t="s">
        <v>207</v>
      </c>
      <c r="AR104" s="69" t="s">
        <v>1917</v>
      </c>
      <c r="AS104" s="96"/>
    </row>
    <row r="105" spans="36:45" ht="14.4">
      <c r="AJ105" s="26" t="str">
        <f>VLOOKUP(AQ105,'user list'!A:B,2,0)</f>
        <v>CTO</v>
      </c>
      <c r="AK105" s="26">
        <f t="shared" si="42"/>
        <v>6</v>
      </c>
      <c r="AL105" s="26">
        <f t="shared" si="43"/>
        <v>2</v>
      </c>
      <c r="AM105" s="94" t="str">
        <f t="shared" si="44"/>
        <v>6/2 Log In</v>
      </c>
      <c r="AN105" s="172">
        <v>45810.414699074077</v>
      </c>
      <c r="AO105" s="69" t="s">
        <v>207</v>
      </c>
      <c r="AP105" s="69" t="s">
        <v>1913</v>
      </c>
      <c r="AQ105" s="69" t="s">
        <v>207</v>
      </c>
      <c r="AR105" s="69" t="s">
        <v>1916</v>
      </c>
      <c r="AS105" s="96"/>
    </row>
    <row r="106" spans="36:45" ht="14.4">
      <c r="AJ106" s="26" t="str">
        <f>VLOOKUP(AQ106,'user list'!A:B,2,0)</f>
        <v>DOE</v>
      </c>
      <c r="AK106" s="26">
        <f t="shared" si="42"/>
        <v>6</v>
      </c>
      <c r="AL106" s="26">
        <f t="shared" si="43"/>
        <v>2</v>
      </c>
      <c r="AM106" s="94" t="str">
        <f t="shared" si="44"/>
        <v>6/2 Changed</v>
      </c>
      <c r="AN106" s="172">
        <v>45810.414699074077</v>
      </c>
      <c r="AO106" s="69" t="s">
        <v>212</v>
      </c>
      <c r="AP106" s="69" t="s">
        <v>1913</v>
      </c>
      <c r="AQ106" s="69" t="s">
        <v>212</v>
      </c>
      <c r="AR106" s="69" t="s">
        <v>1918</v>
      </c>
      <c r="AS106" s="96"/>
    </row>
    <row r="107" spans="36:45" ht="14.4">
      <c r="AJ107" s="26" t="str">
        <f>VLOOKUP(AQ107,'user list'!A:B,2,0)</f>
        <v>DOE</v>
      </c>
      <c r="AK107" s="26">
        <f t="shared" si="42"/>
        <v>6</v>
      </c>
      <c r="AL107" s="26">
        <f t="shared" si="43"/>
        <v>2</v>
      </c>
      <c r="AM107" s="94" t="str">
        <f t="shared" si="44"/>
        <v>6/2 Changed</v>
      </c>
      <c r="AN107" s="172">
        <v>45810.414756944447</v>
      </c>
      <c r="AO107" s="69" t="s">
        <v>211</v>
      </c>
      <c r="AP107" s="69" t="s">
        <v>1913</v>
      </c>
      <c r="AQ107" s="69" t="s">
        <v>211</v>
      </c>
      <c r="AR107" s="69" t="s">
        <v>1918</v>
      </c>
      <c r="AS107" s="96"/>
    </row>
    <row r="108" spans="36:45" ht="14.4">
      <c r="AJ108" s="26" t="str">
        <f>VLOOKUP(AQ108,'user list'!A:B,2,0)</f>
        <v>LEDIPO</v>
      </c>
      <c r="AK108" s="26">
        <f t="shared" si="42"/>
        <v>6</v>
      </c>
      <c r="AL108" s="26">
        <f t="shared" si="43"/>
        <v>2</v>
      </c>
      <c r="AM108" s="94" t="str">
        <f t="shared" si="44"/>
        <v>6/2 Log In</v>
      </c>
      <c r="AN108" s="172">
        <v>45810.415659722225</v>
      </c>
      <c r="AO108" s="69" t="s">
        <v>222</v>
      </c>
      <c r="AP108" s="69" t="s">
        <v>1913</v>
      </c>
      <c r="AQ108" s="69" t="s">
        <v>222</v>
      </c>
      <c r="AR108" s="69" t="s">
        <v>1916</v>
      </c>
      <c r="AS108" s="96"/>
    </row>
    <row r="109" spans="36:45" ht="14.4">
      <c r="AJ109" s="26" t="str">
        <f>VLOOKUP(AQ109,'user list'!A:B,2,0)</f>
        <v>SPORTS</v>
      </c>
      <c r="AK109" s="26">
        <f t="shared" si="42"/>
        <v>6</v>
      </c>
      <c r="AL109" s="26">
        <f t="shared" si="43"/>
        <v>2</v>
      </c>
      <c r="AM109" s="94" t="str">
        <f t="shared" si="44"/>
        <v>6/2 Log Off</v>
      </c>
      <c r="AN109" s="172">
        <v>45810.416435185187</v>
      </c>
      <c r="AO109" s="69" t="s">
        <v>272</v>
      </c>
      <c r="AP109" s="69" t="s">
        <v>1913</v>
      </c>
      <c r="AQ109" s="69" t="s">
        <v>272</v>
      </c>
      <c r="AR109" s="69" t="s">
        <v>1917</v>
      </c>
      <c r="AS109" s="96"/>
    </row>
    <row r="110" spans="36:45" ht="14.4">
      <c r="AJ110" s="26" t="str">
        <f>VLOOKUP(AQ110,'user list'!A:B,2,0)</f>
        <v>CVD</v>
      </c>
      <c r="AK110" s="26">
        <f t="shared" si="42"/>
        <v>6</v>
      </c>
      <c r="AL110" s="26">
        <f t="shared" si="43"/>
        <v>2</v>
      </c>
      <c r="AM110" s="94" t="str">
        <f t="shared" si="44"/>
        <v>6/2 Log Off</v>
      </c>
      <c r="AN110" s="172">
        <v>45810.416481481479</v>
      </c>
      <c r="AO110" s="69" t="s">
        <v>208</v>
      </c>
      <c r="AP110" s="69" t="s">
        <v>1913</v>
      </c>
      <c r="AQ110" s="69" t="s">
        <v>208</v>
      </c>
      <c r="AR110" s="69" t="s">
        <v>1917</v>
      </c>
      <c r="AS110" s="96"/>
    </row>
    <row r="111" spans="36:45" ht="14.4">
      <c r="AJ111" s="26" t="str">
        <f>VLOOKUP(AQ111,'user list'!A:B,2,0)</f>
        <v>SPORTS</v>
      </c>
      <c r="AK111" s="26">
        <f t="shared" si="42"/>
        <v>6</v>
      </c>
      <c r="AL111" s="26">
        <f t="shared" si="43"/>
        <v>2</v>
      </c>
      <c r="AM111" s="94" t="str">
        <f t="shared" si="44"/>
        <v>6/2 Log In</v>
      </c>
      <c r="AN111" s="172">
        <v>45810.416527777779</v>
      </c>
      <c r="AO111" s="69" t="s">
        <v>272</v>
      </c>
      <c r="AP111" s="69" t="s">
        <v>1913</v>
      </c>
      <c r="AQ111" s="69" t="s">
        <v>272</v>
      </c>
      <c r="AR111" s="69" t="s">
        <v>1916</v>
      </c>
      <c r="AS111" s="96"/>
    </row>
    <row r="112" spans="36:45" ht="14.4">
      <c r="AJ112" s="26" t="str">
        <f>VLOOKUP(AQ112,'user list'!A:B,2,0)</f>
        <v>CVD</v>
      </c>
      <c r="AK112" s="26">
        <f t="shared" si="42"/>
        <v>6</v>
      </c>
      <c r="AL112" s="26">
        <f t="shared" si="43"/>
        <v>2</v>
      </c>
      <c r="AM112" s="94" t="str">
        <f t="shared" si="44"/>
        <v>6/2 Log In</v>
      </c>
      <c r="AN112" s="172">
        <v>45810.41673611111</v>
      </c>
      <c r="AO112" s="69" t="s">
        <v>208</v>
      </c>
      <c r="AP112" s="69" t="s">
        <v>1913</v>
      </c>
      <c r="AQ112" s="69" t="s">
        <v>208</v>
      </c>
      <c r="AR112" s="69" t="s">
        <v>1916</v>
      </c>
      <c r="AS112" s="96"/>
    </row>
    <row r="113" spans="36:45" ht="14.4">
      <c r="AJ113" s="26" t="str">
        <f>VLOOKUP(AQ113,'user list'!A:B,2,0)</f>
        <v>MDAD</v>
      </c>
      <c r="AK113" s="26">
        <f t="shared" si="42"/>
        <v>6</v>
      </c>
      <c r="AL113" s="26">
        <f t="shared" si="43"/>
        <v>2</v>
      </c>
      <c r="AM113" s="94" t="str">
        <f t="shared" si="44"/>
        <v>6/2 Log In</v>
      </c>
      <c r="AN113" s="172">
        <v>45810.417187500003</v>
      </c>
      <c r="AO113" s="69" t="s">
        <v>223</v>
      </c>
      <c r="AP113" s="69" t="s">
        <v>1913</v>
      </c>
      <c r="AQ113" s="69" t="s">
        <v>223</v>
      </c>
      <c r="AR113" s="69" t="s">
        <v>1916</v>
      </c>
      <c r="AS113" s="96"/>
    </row>
    <row r="114" spans="36:45" ht="14.4">
      <c r="AJ114" s="26" t="str">
        <f>VLOOKUP(AQ114,'user list'!A:B,2,0)</f>
        <v>Admin</v>
      </c>
      <c r="AK114" s="26">
        <f t="shared" si="42"/>
        <v>6</v>
      </c>
      <c r="AL114" s="26">
        <f t="shared" si="43"/>
        <v>2</v>
      </c>
      <c r="AM114" s="94" t="str">
        <f t="shared" si="44"/>
        <v>6/2 Log In</v>
      </c>
      <c r="AN114" s="172">
        <v>45810.418090277781</v>
      </c>
      <c r="AO114" s="69" t="s">
        <v>186</v>
      </c>
      <c r="AP114" s="69" t="s">
        <v>1913</v>
      </c>
      <c r="AQ114" s="69" t="s">
        <v>186</v>
      </c>
      <c r="AR114" s="69" t="s">
        <v>1916</v>
      </c>
      <c r="AS114" s="96"/>
    </row>
    <row r="115" spans="36:45" ht="14.4">
      <c r="AJ115" s="26" t="str">
        <f>VLOOKUP(AQ115,'user list'!A:B,2,0)</f>
        <v>Admin</v>
      </c>
      <c r="AK115" s="26">
        <f t="shared" si="42"/>
        <v>6</v>
      </c>
      <c r="AL115" s="26">
        <f t="shared" si="43"/>
        <v>2</v>
      </c>
      <c r="AM115" s="94" t="str">
        <f t="shared" si="44"/>
        <v>6/2 Log Off</v>
      </c>
      <c r="AN115" s="172">
        <v>45810.418668981481</v>
      </c>
      <c r="AO115" s="69" t="s">
        <v>186</v>
      </c>
      <c r="AP115" s="69" t="s">
        <v>1913</v>
      </c>
      <c r="AQ115" s="69" t="s">
        <v>186</v>
      </c>
      <c r="AR115" s="69" t="s">
        <v>1917</v>
      </c>
      <c r="AS115" s="96"/>
    </row>
    <row r="116" spans="36:45" ht="14.4">
      <c r="AJ116" s="26" t="str">
        <f>VLOOKUP(AQ116,'user list'!A:B,2,0)</f>
        <v>QCPL</v>
      </c>
      <c r="AK116" s="26">
        <f t="shared" si="42"/>
        <v>6</v>
      </c>
      <c r="AL116" s="26">
        <f t="shared" si="43"/>
        <v>2</v>
      </c>
      <c r="AM116" s="94" t="str">
        <f t="shared" si="44"/>
        <v>6/2 Log Off</v>
      </c>
      <c r="AN116" s="172">
        <v>45810.418715277781</v>
      </c>
      <c r="AO116" s="69" t="s">
        <v>268</v>
      </c>
      <c r="AP116" s="69" t="s">
        <v>1913</v>
      </c>
      <c r="AQ116" s="69" t="s">
        <v>268</v>
      </c>
      <c r="AR116" s="69" t="s">
        <v>1917</v>
      </c>
      <c r="AS116" s="96"/>
    </row>
    <row r="117" spans="36:45" ht="14.4">
      <c r="AJ117" s="26" t="str">
        <f>VLOOKUP(AQ117,'user list'!A:B,2,0)</f>
        <v>CESD</v>
      </c>
      <c r="AK117" s="26">
        <f t="shared" si="42"/>
        <v>6</v>
      </c>
      <c r="AL117" s="26">
        <f t="shared" si="43"/>
        <v>2</v>
      </c>
      <c r="AM117" s="94" t="str">
        <f t="shared" si="44"/>
        <v>6/2 Log Off</v>
      </c>
      <c r="AN117" s="172">
        <v>45810.419340277775</v>
      </c>
      <c r="AO117" s="69" t="s">
        <v>199</v>
      </c>
      <c r="AP117" s="69" t="s">
        <v>1913</v>
      </c>
      <c r="AQ117" s="69" t="s">
        <v>199</v>
      </c>
      <c r="AR117" s="69" t="s">
        <v>1917</v>
      </c>
      <c r="AS117" s="96"/>
    </row>
    <row r="118" spans="36:45" ht="14.4">
      <c r="AJ118" s="26" t="str">
        <f>VLOOKUP(AQ118,'user list'!A:B,2,0)</f>
        <v>SSDD</v>
      </c>
      <c r="AK118" s="26">
        <f t="shared" si="42"/>
        <v>6</v>
      </c>
      <c r="AL118" s="26">
        <f t="shared" si="43"/>
        <v>2</v>
      </c>
      <c r="AM118" s="94" t="str">
        <f t="shared" si="44"/>
        <v>6/2 Log In</v>
      </c>
      <c r="AN118" s="172">
        <v>45810.421249999999</v>
      </c>
      <c r="AO118" s="69" t="s">
        <v>273</v>
      </c>
      <c r="AP118" s="69" t="s">
        <v>1913</v>
      </c>
      <c r="AQ118" s="69" t="s">
        <v>273</v>
      </c>
      <c r="AR118" s="69" t="s">
        <v>1916</v>
      </c>
      <c r="AS118" s="96"/>
    </row>
    <row r="119" spans="36:45" ht="14.4">
      <c r="AJ119" s="26" t="str">
        <f>VLOOKUP(AQ119,'user list'!A:B,2,0)</f>
        <v>MDAD</v>
      </c>
      <c r="AK119" s="26">
        <f t="shared" si="42"/>
        <v>6</v>
      </c>
      <c r="AL119" s="26">
        <f t="shared" si="43"/>
        <v>2</v>
      </c>
      <c r="AM119" s="94" t="str">
        <f t="shared" si="44"/>
        <v>6/2 Log In</v>
      </c>
      <c r="AN119" s="172">
        <v>45810.423356481479</v>
      </c>
      <c r="AO119" s="69" t="s">
        <v>223</v>
      </c>
      <c r="AP119" s="69" t="s">
        <v>1913</v>
      </c>
      <c r="AQ119" s="69" t="s">
        <v>223</v>
      </c>
      <c r="AR119" s="69" t="s">
        <v>1916</v>
      </c>
      <c r="AS119" s="96"/>
    </row>
    <row r="120" spans="36:45" ht="14.4">
      <c r="AJ120" s="26" t="str">
        <f>VLOOKUP(AQ120,'user list'!A:B,2,0)</f>
        <v>DBO</v>
      </c>
      <c r="AK120" s="26">
        <f t="shared" si="42"/>
        <v>6</v>
      </c>
      <c r="AL120" s="26">
        <f t="shared" si="43"/>
        <v>2</v>
      </c>
      <c r="AM120" s="94" t="str">
        <f t="shared" si="44"/>
        <v>6/2 Log Off</v>
      </c>
      <c r="AN120" s="172">
        <v>45810.42465277778</v>
      </c>
      <c r="AO120" s="69" t="s">
        <v>209</v>
      </c>
      <c r="AP120" s="69" t="s">
        <v>1913</v>
      </c>
      <c r="AQ120" s="69" t="s">
        <v>209</v>
      </c>
      <c r="AR120" s="69" t="s">
        <v>1917</v>
      </c>
      <c r="AS120" s="96"/>
    </row>
    <row r="121" spans="36:45" ht="14.4">
      <c r="AJ121" s="26" t="str">
        <f>VLOOKUP(AQ121,'user list'!A:B,2,0)</f>
        <v>Admin</v>
      </c>
      <c r="AK121" s="26">
        <f t="shared" si="42"/>
        <v>6</v>
      </c>
      <c r="AL121" s="26">
        <f t="shared" si="43"/>
        <v>2</v>
      </c>
      <c r="AM121" s="94" t="str">
        <f t="shared" si="44"/>
        <v>6/2 Log In</v>
      </c>
      <c r="AN121" s="172">
        <v>45810.425671296296</v>
      </c>
      <c r="AO121" s="69" t="s">
        <v>186</v>
      </c>
      <c r="AP121" s="69" t="s">
        <v>1913</v>
      </c>
      <c r="AQ121" s="69" t="s">
        <v>186</v>
      </c>
      <c r="AR121" s="69" t="s">
        <v>1916</v>
      </c>
      <c r="AS121" s="96"/>
    </row>
    <row r="122" spans="36:45" ht="14.4">
      <c r="AJ122" s="26" t="str">
        <f>VLOOKUP(AQ122,'user list'!A:B,2,0)</f>
        <v>Admin</v>
      </c>
      <c r="AK122" s="26">
        <f t="shared" si="42"/>
        <v>6</v>
      </c>
      <c r="AL122" s="26">
        <f t="shared" si="43"/>
        <v>2</v>
      </c>
      <c r="AM122" s="94" t="str">
        <f t="shared" si="44"/>
        <v>6/2 Log In</v>
      </c>
      <c r="AN122" s="172">
        <v>45810.425671296296</v>
      </c>
      <c r="AO122" s="69" t="s">
        <v>186</v>
      </c>
      <c r="AP122" s="69" t="s">
        <v>1913</v>
      </c>
      <c r="AQ122" s="69" t="s">
        <v>186</v>
      </c>
      <c r="AR122" s="69" t="s">
        <v>1916</v>
      </c>
      <c r="AS122" s="96"/>
    </row>
    <row r="123" spans="36:45" ht="14.4">
      <c r="AJ123" s="26" t="str">
        <f>VLOOKUP(AQ123,'user list'!A:B,2,0)</f>
        <v>Admin</v>
      </c>
      <c r="AK123" s="26">
        <f t="shared" si="42"/>
        <v>6</v>
      </c>
      <c r="AL123" s="26">
        <f t="shared" si="43"/>
        <v>2</v>
      </c>
      <c r="AM123" s="94" t="str">
        <f t="shared" si="44"/>
        <v>6/2 Log In</v>
      </c>
      <c r="AN123" s="172">
        <v>45810.425902777781</v>
      </c>
      <c r="AO123" s="69" t="s">
        <v>186</v>
      </c>
      <c r="AP123" s="69" t="s">
        <v>1913</v>
      </c>
      <c r="AQ123" s="69" t="s">
        <v>186</v>
      </c>
      <c r="AR123" s="69" t="s">
        <v>1916</v>
      </c>
      <c r="AS123" s="96"/>
    </row>
    <row r="124" spans="36:45" ht="14.4">
      <c r="AJ124" s="26" t="str">
        <f>VLOOKUP(AQ124,'user list'!A:B,2,0)</f>
        <v>OCA</v>
      </c>
      <c r="AK124" s="26">
        <f t="shared" si="42"/>
        <v>6</v>
      </c>
      <c r="AL124" s="26">
        <f t="shared" si="43"/>
        <v>2</v>
      </c>
      <c r="AM124" s="94" t="str">
        <f t="shared" si="44"/>
        <v>6/2 Log In</v>
      </c>
      <c r="AN124" s="172">
        <v>45810.426504629628</v>
      </c>
      <c r="AO124" s="69" t="s">
        <v>225</v>
      </c>
      <c r="AP124" s="69" t="s">
        <v>1913</v>
      </c>
      <c r="AQ124" s="69" t="s">
        <v>225</v>
      </c>
      <c r="AR124" s="69" t="s">
        <v>1916</v>
      </c>
      <c r="AS124" s="96"/>
    </row>
    <row r="125" spans="36:45" ht="14.4">
      <c r="AJ125" s="26" t="str">
        <f>VLOOKUP(AQ125,'user list'!A:B,2,0)</f>
        <v>OCM</v>
      </c>
      <c r="AK125" s="26">
        <f t="shared" si="42"/>
        <v>6</v>
      </c>
      <c r="AL125" s="26">
        <f t="shared" si="43"/>
        <v>2</v>
      </c>
      <c r="AM125" s="94" t="str">
        <f t="shared" si="44"/>
        <v>6/2 Changed</v>
      </c>
      <c r="AN125" s="172">
        <v>45810.426631944443</v>
      </c>
      <c r="AO125" s="69" t="s">
        <v>186</v>
      </c>
      <c r="AP125" s="69" t="s">
        <v>1913</v>
      </c>
      <c r="AQ125" s="69" t="s">
        <v>232</v>
      </c>
      <c r="AR125" s="69" t="s">
        <v>1918</v>
      </c>
      <c r="AS125" s="96"/>
    </row>
    <row r="126" spans="36:45" ht="14.4">
      <c r="AJ126" s="26" t="str">
        <f>VLOOKUP(AQ126,'user list'!A:B,2,0)</f>
        <v>OCA</v>
      </c>
      <c r="AK126" s="26">
        <f t="shared" si="42"/>
        <v>6</v>
      </c>
      <c r="AL126" s="26">
        <f t="shared" si="43"/>
        <v>2</v>
      </c>
      <c r="AM126" s="94" t="str">
        <f t="shared" si="44"/>
        <v>6/2 Log In</v>
      </c>
      <c r="AN126" s="172">
        <v>45810.427372685182</v>
      </c>
      <c r="AO126" s="69" t="s">
        <v>225</v>
      </c>
      <c r="AP126" s="69" t="s">
        <v>1913</v>
      </c>
      <c r="AQ126" s="69" t="s">
        <v>225</v>
      </c>
      <c r="AR126" s="69" t="s">
        <v>1916</v>
      </c>
      <c r="AS126" s="96"/>
    </row>
    <row r="127" spans="36:45" ht="14.4">
      <c r="AJ127" s="26" t="str">
        <f>VLOOKUP(AQ127,'user list'!A:B,2,0)</f>
        <v>CAD</v>
      </c>
      <c r="AK127" s="26">
        <f t="shared" si="42"/>
        <v>6</v>
      </c>
      <c r="AL127" s="26">
        <f t="shared" si="43"/>
        <v>2</v>
      </c>
      <c r="AM127" s="94" t="str">
        <f t="shared" si="44"/>
        <v>6/2 Log Off</v>
      </c>
      <c r="AN127" s="172">
        <v>45810.428159722222</v>
      </c>
      <c r="AO127" s="69" t="s">
        <v>196</v>
      </c>
      <c r="AP127" s="69" t="s">
        <v>1913</v>
      </c>
      <c r="AQ127" s="69" t="s">
        <v>196</v>
      </c>
      <c r="AR127" s="69" t="s">
        <v>1917</v>
      </c>
      <c r="AS127" s="96"/>
    </row>
    <row r="128" spans="36:45" ht="14.4">
      <c r="AJ128" s="26" t="str">
        <f>VLOOKUP(AQ128,'user list'!A:B,2,0)</f>
        <v>CAD</v>
      </c>
      <c r="AK128" s="26">
        <f t="shared" si="42"/>
        <v>6</v>
      </c>
      <c r="AL128" s="26">
        <f t="shared" si="43"/>
        <v>2</v>
      </c>
      <c r="AM128" s="94" t="str">
        <f t="shared" si="44"/>
        <v>6/2 Log In</v>
      </c>
      <c r="AN128" s="172">
        <v>45810.428263888891</v>
      </c>
      <c r="AO128" s="69" t="s">
        <v>196</v>
      </c>
      <c r="AP128" s="69" t="s">
        <v>1913</v>
      </c>
      <c r="AQ128" s="69" t="s">
        <v>196</v>
      </c>
      <c r="AR128" s="69" t="s">
        <v>1916</v>
      </c>
      <c r="AS128" s="96"/>
    </row>
    <row r="129" spans="36:45" ht="14.4">
      <c r="AJ129" s="26" t="str">
        <f>VLOOKUP(AQ129,'user list'!A:B,2,0)</f>
        <v>SSDD</v>
      </c>
      <c r="AK129" s="26">
        <f t="shared" si="42"/>
        <v>6</v>
      </c>
      <c r="AL129" s="26">
        <f t="shared" si="43"/>
        <v>2</v>
      </c>
      <c r="AM129" s="94" t="str">
        <f t="shared" si="44"/>
        <v>6/2 Log Off</v>
      </c>
      <c r="AN129" s="172">
        <v>45810.428576388891</v>
      </c>
      <c r="AO129" s="69" t="s">
        <v>273</v>
      </c>
      <c r="AP129" s="69" t="s">
        <v>1913</v>
      </c>
      <c r="AQ129" s="69" t="s">
        <v>273</v>
      </c>
      <c r="AR129" s="69" t="s">
        <v>1917</v>
      </c>
      <c r="AS129" s="96"/>
    </row>
    <row r="130" spans="36:45" ht="14.4">
      <c r="AJ130" s="26" t="str">
        <f>VLOOKUP(AQ130,'user list'!A:B,2,0)</f>
        <v>SSDD</v>
      </c>
      <c r="AK130" s="26">
        <f t="shared" si="42"/>
        <v>6</v>
      </c>
      <c r="AL130" s="26">
        <f t="shared" si="43"/>
        <v>2</v>
      </c>
      <c r="AM130" s="94" t="str">
        <f t="shared" si="44"/>
        <v>6/2 Log In</v>
      </c>
      <c r="AN130" s="172">
        <v>45810.428923611114</v>
      </c>
      <c r="AO130" s="69" t="s">
        <v>273</v>
      </c>
      <c r="AP130" s="69" t="s">
        <v>1913</v>
      </c>
      <c r="AQ130" s="69" t="s">
        <v>273</v>
      </c>
      <c r="AR130" s="69" t="s">
        <v>1916</v>
      </c>
      <c r="AS130" s="96"/>
    </row>
    <row r="131" spans="36:45" ht="14.4">
      <c r="AJ131" s="26" t="str">
        <f>VLOOKUP(AQ131,'user list'!A:B,2,0)</f>
        <v>CCRD</v>
      </c>
      <c r="AK131" s="26">
        <f t="shared" si="42"/>
        <v>6</v>
      </c>
      <c r="AL131" s="26">
        <f t="shared" si="43"/>
        <v>2</v>
      </c>
      <c r="AM131" s="94" t="str">
        <f t="shared" si="44"/>
        <v>6/2 Log In</v>
      </c>
      <c r="AN131" s="172">
        <v>45810.432847222219</v>
      </c>
      <c r="AO131" s="69" t="s">
        <v>198</v>
      </c>
      <c r="AP131" s="69" t="s">
        <v>1913</v>
      </c>
      <c r="AQ131" s="69" t="s">
        <v>198</v>
      </c>
      <c r="AR131" s="69" t="s">
        <v>1916</v>
      </c>
      <c r="AS131" s="96"/>
    </row>
    <row r="132" spans="36:45" ht="14.4">
      <c r="AJ132" s="26" t="str">
        <f>VLOOKUP(AQ132,'user list'!A:B,2,0)</f>
        <v>CGSD</v>
      </c>
      <c r="AK132" s="26">
        <f t="shared" si="42"/>
        <v>6</v>
      </c>
      <c r="AL132" s="26">
        <f t="shared" si="43"/>
        <v>2</v>
      </c>
      <c r="AM132" s="94" t="str">
        <f t="shared" si="44"/>
        <v>6/2 Log In</v>
      </c>
      <c r="AN132" s="172">
        <v>45810.433587962965</v>
      </c>
      <c r="AO132" s="69" t="s">
        <v>200</v>
      </c>
      <c r="AP132" s="69" t="s">
        <v>1913</v>
      </c>
      <c r="AQ132" s="69" t="s">
        <v>200</v>
      </c>
      <c r="AR132" s="69" t="s">
        <v>1916</v>
      </c>
      <c r="AS132" s="96"/>
    </row>
    <row r="133" spans="36:45" ht="14.4">
      <c r="AJ133" s="26" t="str">
        <f>VLOOKUP(AQ133,'user list'!A:B,2,0)</f>
        <v>QCCSD</v>
      </c>
      <c r="AK133" s="26">
        <f t="shared" si="42"/>
        <v>6</v>
      </c>
      <c r="AL133" s="26">
        <f t="shared" si="43"/>
        <v>2</v>
      </c>
      <c r="AM133" s="94" t="str">
        <f t="shared" si="44"/>
        <v>6/2 Log In</v>
      </c>
      <c r="AN133" s="172">
        <v>45810.436006944445</v>
      </c>
      <c r="AO133" s="69" t="s">
        <v>264</v>
      </c>
      <c r="AP133" s="69" t="s">
        <v>1913</v>
      </c>
      <c r="AQ133" s="69" t="s">
        <v>264</v>
      </c>
      <c r="AR133" s="69" t="s">
        <v>1916</v>
      </c>
      <c r="AS133" s="96"/>
    </row>
    <row r="134" spans="36:45" ht="14.4">
      <c r="AJ134" s="26" t="str">
        <f>VLOOKUP(AQ134,'user list'!A:B,2,0)</f>
        <v>Admin</v>
      </c>
      <c r="AK134" s="26">
        <f t="shared" si="42"/>
        <v>6</v>
      </c>
      <c r="AL134" s="26">
        <f t="shared" si="43"/>
        <v>2</v>
      </c>
      <c r="AM134" s="94" t="str">
        <f t="shared" si="44"/>
        <v>6/2 Log In</v>
      </c>
      <c r="AN134" s="172">
        <v>45810.436736111114</v>
      </c>
      <c r="AO134" s="69" t="s">
        <v>186</v>
      </c>
      <c r="AP134" s="69" t="s">
        <v>1913</v>
      </c>
      <c r="AQ134" s="69" t="s">
        <v>186</v>
      </c>
      <c r="AR134" s="69" t="s">
        <v>1916</v>
      </c>
      <c r="AS134" s="96"/>
    </row>
    <row r="135" spans="36:45" ht="14.4">
      <c r="AJ135" s="26" t="str">
        <f>VLOOKUP(AQ135,'user list'!A:B,2,0)</f>
        <v>DBO</v>
      </c>
      <c r="AK135" s="26">
        <f t="shared" si="42"/>
        <v>6</v>
      </c>
      <c r="AL135" s="26">
        <f t="shared" si="43"/>
        <v>2</v>
      </c>
      <c r="AM135" s="94" t="str">
        <f t="shared" si="44"/>
        <v>6/2 Log Off</v>
      </c>
      <c r="AN135" s="172">
        <v>45810.43954861111</v>
      </c>
      <c r="AO135" s="69" t="s">
        <v>210</v>
      </c>
      <c r="AP135" s="69" t="s">
        <v>1913</v>
      </c>
      <c r="AQ135" s="69" t="s">
        <v>210</v>
      </c>
      <c r="AR135" s="69" t="s">
        <v>1917</v>
      </c>
      <c r="AS135" s="96"/>
    </row>
    <row r="136" spans="36:45" ht="14.4">
      <c r="AJ136" s="26" t="str">
        <f>VLOOKUP(AQ136,'user list'!A:B,2,0)</f>
        <v>OCA</v>
      </c>
      <c r="AK136" s="26">
        <f t="shared" si="42"/>
        <v>6</v>
      </c>
      <c r="AL136" s="26">
        <f t="shared" si="43"/>
        <v>2</v>
      </c>
      <c r="AM136" s="94" t="str">
        <f t="shared" si="44"/>
        <v>6/2 Log Off</v>
      </c>
      <c r="AN136" s="172">
        <v>45810.440138888887</v>
      </c>
      <c r="AO136" s="69" t="s">
        <v>224</v>
      </c>
      <c r="AP136" s="69" t="s">
        <v>1913</v>
      </c>
      <c r="AQ136" s="69" t="s">
        <v>224</v>
      </c>
      <c r="AR136" s="69" t="s">
        <v>1917</v>
      </c>
      <c r="AS136" s="96"/>
    </row>
    <row r="137" spans="36:45" ht="14.4">
      <c r="AJ137" s="26" t="str">
        <f>VLOOKUP(AQ137,'user list'!A:B,2,0)</f>
        <v>OCA</v>
      </c>
      <c r="AK137" s="26">
        <f t="shared" si="42"/>
        <v>6</v>
      </c>
      <c r="AL137" s="26">
        <f t="shared" si="43"/>
        <v>2</v>
      </c>
      <c r="AM137" s="94" t="str">
        <f t="shared" si="44"/>
        <v>6/2 Log In</v>
      </c>
      <c r="AN137" s="172">
        <v>45810.44021990741</v>
      </c>
      <c r="AO137" s="69" t="s">
        <v>224</v>
      </c>
      <c r="AP137" s="69" t="s">
        <v>1913</v>
      </c>
      <c r="AQ137" s="69" t="s">
        <v>224</v>
      </c>
      <c r="AR137" s="69" t="s">
        <v>1916</v>
      </c>
      <c r="AS137" s="96"/>
    </row>
    <row r="138" spans="36:45" ht="14.4">
      <c r="AJ138" s="26" t="str">
        <f>VLOOKUP(AQ138,'user list'!A:B,2,0)</f>
        <v>CESD</v>
      </c>
      <c r="AK138" s="26">
        <f t="shared" si="42"/>
        <v>6</v>
      </c>
      <c r="AL138" s="26">
        <f t="shared" si="43"/>
        <v>2</v>
      </c>
      <c r="AM138" s="94" t="str">
        <f t="shared" si="44"/>
        <v>6/2 Log In</v>
      </c>
      <c r="AN138" s="172">
        <v>45810.440763888888</v>
      </c>
      <c r="AO138" s="69" t="s">
        <v>199</v>
      </c>
      <c r="AP138" s="69" t="s">
        <v>1913</v>
      </c>
      <c r="AQ138" s="69" t="s">
        <v>199</v>
      </c>
      <c r="AR138" s="69" t="s">
        <v>1916</v>
      </c>
      <c r="AS138" s="96"/>
    </row>
    <row r="139" spans="36:45" ht="14.4">
      <c r="AJ139" s="26" t="str">
        <f>VLOOKUP(AQ139,'user list'!A:B,2,0)</f>
        <v>QCEAU</v>
      </c>
      <c r="AK139" s="26">
        <f t="shared" si="42"/>
        <v>6</v>
      </c>
      <c r="AL139" s="26">
        <f t="shared" si="43"/>
        <v>2</v>
      </c>
      <c r="AM139" s="94" t="str">
        <f t="shared" si="44"/>
        <v>6/2 Log In</v>
      </c>
      <c r="AN139" s="172">
        <v>45810.441701388889</v>
      </c>
      <c r="AO139" s="69" t="s">
        <v>266</v>
      </c>
      <c r="AP139" s="69" t="s">
        <v>1913</v>
      </c>
      <c r="AQ139" s="69" t="s">
        <v>266</v>
      </c>
      <c r="AR139" s="69" t="s">
        <v>1916</v>
      </c>
      <c r="AS139" s="96"/>
    </row>
    <row r="140" spans="36:45" ht="14.4">
      <c r="AJ140" s="26" t="str">
        <f>VLOOKUP(AQ140,'user list'!A:B,2,0)</f>
        <v>OCA</v>
      </c>
      <c r="AK140" s="26">
        <f t="shared" si="42"/>
        <v>6</v>
      </c>
      <c r="AL140" s="26">
        <f t="shared" si="43"/>
        <v>2</v>
      </c>
      <c r="AM140" s="94" t="str">
        <f t="shared" si="44"/>
        <v>6/2 Log Off</v>
      </c>
      <c r="AN140" s="172">
        <v>45810.441886574074</v>
      </c>
      <c r="AO140" s="69" t="s">
        <v>225</v>
      </c>
      <c r="AP140" s="69" t="s">
        <v>1913</v>
      </c>
      <c r="AQ140" s="69" t="s">
        <v>225</v>
      </c>
      <c r="AR140" s="69" t="s">
        <v>1917</v>
      </c>
      <c r="AS140" s="96"/>
    </row>
    <row r="141" spans="36:45" ht="14.4">
      <c r="AJ141" s="26" t="str">
        <f>VLOOKUP(AQ141,'user list'!A:B,2,0)</f>
        <v>QCEAU</v>
      </c>
      <c r="AK141" s="26">
        <f t="shared" si="42"/>
        <v>6</v>
      </c>
      <c r="AL141" s="26">
        <f t="shared" si="43"/>
        <v>2</v>
      </c>
      <c r="AM141" s="94" t="str">
        <f t="shared" si="44"/>
        <v>6/2 Changed</v>
      </c>
      <c r="AN141" s="172">
        <v>45810.442939814813</v>
      </c>
      <c r="AO141" s="69" t="s">
        <v>266</v>
      </c>
      <c r="AP141" s="69" t="s">
        <v>1913</v>
      </c>
      <c r="AQ141" s="69" t="s">
        <v>266</v>
      </c>
      <c r="AR141" s="69" t="s">
        <v>1918</v>
      </c>
      <c r="AS141" s="96"/>
    </row>
    <row r="142" spans="36:45" ht="14.4">
      <c r="AJ142" s="26" t="str">
        <f>VLOOKUP(AQ142,'user list'!A:B,2,0)</f>
        <v>Admin</v>
      </c>
      <c r="AK142" s="26">
        <f t="shared" si="42"/>
        <v>6</v>
      </c>
      <c r="AL142" s="26">
        <f t="shared" si="43"/>
        <v>2</v>
      </c>
      <c r="AM142" s="94" t="str">
        <f t="shared" si="44"/>
        <v>6/2 Log In</v>
      </c>
      <c r="AN142" s="172">
        <v>45810.443842592591</v>
      </c>
      <c r="AO142" s="69" t="s">
        <v>186</v>
      </c>
      <c r="AP142" s="69" t="s">
        <v>1913</v>
      </c>
      <c r="AQ142" s="69" t="s">
        <v>186</v>
      </c>
      <c r="AR142" s="69" t="s">
        <v>1916</v>
      </c>
      <c r="AS142" s="96"/>
    </row>
    <row r="143" spans="36:45" ht="14.4">
      <c r="AJ143" s="26" t="str">
        <f>VLOOKUP(AQ143,'user list'!A:B,2,0)</f>
        <v>PLEB</v>
      </c>
      <c r="AK143" s="26">
        <f t="shared" si="42"/>
        <v>6</v>
      </c>
      <c r="AL143" s="26">
        <f t="shared" si="43"/>
        <v>2</v>
      </c>
      <c r="AM143" s="94" t="str">
        <f t="shared" si="44"/>
        <v>6/2 Log Off</v>
      </c>
      <c r="AN143" s="172">
        <v>45810.444282407407</v>
      </c>
      <c r="AO143" s="69" t="s">
        <v>260</v>
      </c>
      <c r="AP143" s="69" t="s">
        <v>1913</v>
      </c>
      <c r="AQ143" s="69" t="s">
        <v>260</v>
      </c>
      <c r="AR143" s="69" t="s">
        <v>1917</v>
      </c>
      <c r="AS143" s="96"/>
    </row>
    <row r="144" spans="36:45" ht="14.4">
      <c r="AJ144" s="26" t="str">
        <f>VLOOKUP(AQ144,'user list'!A:B,2,0)</f>
        <v>PLEB</v>
      </c>
      <c r="AK144" s="26">
        <f t="shared" ref="AK144:AK207" si="45">MONTH(AN144)</f>
        <v>6</v>
      </c>
      <c r="AL144" s="26">
        <f t="shared" ref="AL144:AL207" si="46">DAY(AN144)</f>
        <v>2</v>
      </c>
      <c r="AM144" s="94" t="str">
        <f t="shared" ref="AM144:AM207" si="47">AK144&amp;"/"&amp;AL144&amp;" "&amp;AR144</f>
        <v>6/2 Log In</v>
      </c>
      <c r="AN144" s="172">
        <v>45810.444537037038</v>
      </c>
      <c r="AO144" s="69" t="s">
        <v>260</v>
      </c>
      <c r="AP144" s="69" t="s">
        <v>1913</v>
      </c>
      <c r="AQ144" s="69" t="s">
        <v>260</v>
      </c>
      <c r="AR144" s="69" t="s">
        <v>1916</v>
      </c>
      <c r="AS144" s="96"/>
    </row>
    <row r="145" spans="36:45" ht="14.4">
      <c r="AJ145" s="26" t="str">
        <f>VLOOKUP(AQ145,'user list'!A:B,2,0)</f>
        <v>DBO</v>
      </c>
      <c r="AK145" s="26">
        <f t="shared" si="45"/>
        <v>6</v>
      </c>
      <c r="AL145" s="26">
        <f t="shared" si="46"/>
        <v>2</v>
      </c>
      <c r="AM145" s="94" t="str">
        <f t="shared" si="47"/>
        <v>6/2 Log In</v>
      </c>
      <c r="AN145" s="172">
        <v>45810.444826388892</v>
      </c>
      <c r="AO145" s="69" t="s">
        <v>209</v>
      </c>
      <c r="AP145" s="69" t="s">
        <v>1913</v>
      </c>
      <c r="AQ145" s="69" t="s">
        <v>209</v>
      </c>
      <c r="AR145" s="69" t="s">
        <v>1916</v>
      </c>
      <c r="AS145" s="96"/>
    </row>
    <row r="146" spans="36:45" ht="14.4">
      <c r="AJ146" s="26" t="str">
        <f>VLOOKUP(AQ146,'user list'!A:B,2,0)</f>
        <v>QCEAU</v>
      </c>
      <c r="AK146" s="26">
        <f t="shared" si="45"/>
        <v>6</v>
      </c>
      <c r="AL146" s="26">
        <f t="shared" si="46"/>
        <v>2</v>
      </c>
      <c r="AM146" s="94" t="str">
        <f t="shared" si="47"/>
        <v>6/2 Changed</v>
      </c>
      <c r="AN146" s="172">
        <v>45810.445254629631</v>
      </c>
      <c r="AO146" s="69" t="s">
        <v>1919</v>
      </c>
      <c r="AP146" s="69" t="s">
        <v>1913</v>
      </c>
      <c r="AQ146" s="69" t="s">
        <v>266</v>
      </c>
      <c r="AR146" s="69" t="s">
        <v>1918</v>
      </c>
      <c r="AS146" s="96"/>
    </row>
    <row r="147" spans="36:45" ht="14.4">
      <c r="AJ147" s="26" t="str">
        <f>VLOOKUP(AQ147,'user list'!A:B,2,0)</f>
        <v>OCM</v>
      </c>
      <c r="AK147" s="26">
        <f t="shared" si="45"/>
        <v>6</v>
      </c>
      <c r="AL147" s="26">
        <f t="shared" si="46"/>
        <v>2</v>
      </c>
      <c r="AM147" s="94" t="str">
        <f t="shared" si="47"/>
        <v>6/2 Log In</v>
      </c>
      <c r="AN147" s="172">
        <v>45810.445324074077</v>
      </c>
      <c r="AO147" s="69" t="s">
        <v>230</v>
      </c>
      <c r="AP147" s="69" t="s">
        <v>1913</v>
      </c>
      <c r="AQ147" s="69" t="s">
        <v>230</v>
      </c>
      <c r="AR147" s="69" t="s">
        <v>1916</v>
      </c>
      <c r="AS147" s="96"/>
    </row>
    <row r="148" spans="36:45" ht="14.4">
      <c r="AJ148" s="26" t="str">
        <f>VLOOKUP(AQ148,'user list'!A:B,2,0)</f>
        <v>OCM</v>
      </c>
      <c r="AK148" s="26">
        <f t="shared" si="45"/>
        <v>6</v>
      </c>
      <c r="AL148" s="26">
        <f t="shared" si="46"/>
        <v>2</v>
      </c>
      <c r="AM148" s="94" t="str">
        <f t="shared" si="47"/>
        <v>6/2 Log In</v>
      </c>
      <c r="AN148" s="172">
        <v>45810.445451388892</v>
      </c>
      <c r="AO148" s="69" t="s">
        <v>230</v>
      </c>
      <c r="AP148" s="69" t="s">
        <v>1913</v>
      </c>
      <c r="AQ148" s="69" t="s">
        <v>230</v>
      </c>
      <c r="AR148" s="69" t="s">
        <v>1916</v>
      </c>
      <c r="AS148" s="96"/>
    </row>
    <row r="149" spans="36:45" ht="14.4">
      <c r="AJ149" s="26" t="str">
        <f>VLOOKUP(AQ149,'user list'!A:B,2,0)</f>
        <v>QCEAU</v>
      </c>
      <c r="AK149" s="26">
        <f t="shared" si="45"/>
        <v>6</v>
      </c>
      <c r="AL149" s="26">
        <f t="shared" si="46"/>
        <v>2</v>
      </c>
      <c r="AM149" s="94" t="str">
        <f t="shared" si="47"/>
        <v>6/2 Log In</v>
      </c>
      <c r="AN149" s="172">
        <v>45810.446469907409</v>
      </c>
      <c r="AO149" s="69" t="s">
        <v>266</v>
      </c>
      <c r="AP149" s="69" t="s">
        <v>1913</v>
      </c>
      <c r="AQ149" s="69" t="s">
        <v>266</v>
      </c>
      <c r="AR149" s="69" t="s">
        <v>1916</v>
      </c>
      <c r="AS149" s="96"/>
    </row>
    <row r="150" spans="36:45" ht="14.4">
      <c r="AJ150" s="26" t="str">
        <f>VLOOKUP(AQ150,'user list'!A:B,2,0)</f>
        <v>ITDD</v>
      </c>
      <c r="AK150" s="26">
        <f t="shared" si="45"/>
        <v>6</v>
      </c>
      <c r="AL150" s="26">
        <f t="shared" si="46"/>
        <v>2</v>
      </c>
      <c r="AM150" s="94" t="str">
        <f t="shared" si="47"/>
        <v>6/2 Log In</v>
      </c>
      <c r="AN150" s="172">
        <v>45810.447696759256</v>
      </c>
      <c r="AO150" s="69" t="s">
        <v>219</v>
      </c>
      <c r="AP150" s="69" t="s">
        <v>1913</v>
      </c>
      <c r="AQ150" s="69" t="s">
        <v>219</v>
      </c>
      <c r="AR150" s="69" t="s">
        <v>1916</v>
      </c>
      <c r="AS150" s="96"/>
    </row>
    <row r="151" spans="36:45" ht="14.4">
      <c r="AJ151" s="26" t="str">
        <f>VLOOKUP(AQ151,'user list'!A:B,2,0)</f>
        <v>Admin</v>
      </c>
      <c r="AK151" s="26">
        <f t="shared" si="45"/>
        <v>6</v>
      </c>
      <c r="AL151" s="26">
        <f t="shared" si="46"/>
        <v>2</v>
      </c>
      <c r="AM151" s="94" t="str">
        <f t="shared" si="47"/>
        <v>6/2 Log Off</v>
      </c>
      <c r="AN151" s="172">
        <v>45810.448414351849</v>
      </c>
      <c r="AO151" s="69" t="s">
        <v>186</v>
      </c>
      <c r="AP151" s="69" t="s">
        <v>1913</v>
      </c>
      <c r="AQ151" s="69" t="s">
        <v>186</v>
      </c>
      <c r="AR151" s="69" t="s">
        <v>1917</v>
      </c>
      <c r="AS151" s="96"/>
    </row>
    <row r="152" spans="36:45" ht="14.4">
      <c r="AJ152" s="26" t="str">
        <f>VLOOKUP(AQ152,'user list'!A:B,2,0)</f>
        <v>CTO</v>
      </c>
      <c r="AK152" s="26">
        <f t="shared" si="45"/>
        <v>6</v>
      </c>
      <c r="AL152" s="26">
        <f t="shared" si="46"/>
        <v>2</v>
      </c>
      <c r="AM152" s="94" t="str">
        <f t="shared" si="47"/>
        <v>6/2 Log In</v>
      </c>
      <c r="AN152" s="172">
        <v>45810.448483796295</v>
      </c>
      <c r="AO152" s="69" t="s">
        <v>207</v>
      </c>
      <c r="AP152" s="69" t="s">
        <v>1913</v>
      </c>
      <c r="AQ152" s="69" t="s">
        <v>207</v>
      </c>
      <c r="AR152" s="69" t="s">
        <v>1916</v>
      </c>
      <c r="AS152" s="96"/>
    </row>
    <row r="153" spans="36:45" ht="14.4">
      <c r="AJ153" s="26" t="str">
        <f>VLOOKUP(AQ153,'user list'!A:B,2,0)</f>
        <v>MDAD</v>
      </c>
      <c r="AK153" s="26">
        <f t="shared" si="45"/>
        <v>6</v>
      </c>
      <c r="AL153" s="26">
        <f t="shared" si="46"/>
        <v>2</v>
      </c>
      <c r="AM153" s="94" t="str">
        <f t="shared" si="47"/>
        <v>6/2 Log Off</v>
      </c>
      <c r="AN153" s="172">
        <v>45810.448807870373</v>
      </c>
      <c r="AO153" s="69" t="s">
        <v>223</v>
      </c>
      <c r="AP153" s="69" t="s">
        <v>1913</v>
      </c>
      <c r="AQ153" s="69" t="s">
        <v>223</v>
      </c>
      <c r="AR153" s="69" t="s">
        <v>1917</v>
      </c>
      <c r="AS153" s="96"/>
    </row>
    <row r="154" spans="36:45" ht="14.4">
      <c r="AJ154" s="26" t="str">
        <f>VLOOKUP(AQ154,'user list'!A:B,2,0)</f>
        <v>QCCSD</v>
      </c>
      <c r="AK154" s="26">
        <f t="shared" si="45"/>
        <v>6</v>
      </c>
      <c r="AL154" s="26">
        <f t="shared" si="46"/>
        <v>2</v>
      </c>
      <c r="AM154" s="94" t="str">
        <f t="shared" si="47"/>
        <v>6/2 Log Off</v>
      </c>
      <c r="AN154" s="172">
        <v>45810.450706018521</v>
      </c>
      <c r="AO154" s="69" t="s">
        <v>264</v>
      </c>
      <c r="AP154" s="69" t="s">
        <v>1913</v>
      </c>
      <c r="AQ154" s="69" t="s">
        <v>264</v>
      </c>
      <c r="AR154" s="69" t="s">
        <v>1917</v>
      </c>
      <c r="AS154" s="96"/>
    </row>
    <row r="155" spans="36:45" ht="14.4">
      <c r="AJ155" s="26" t="str">
        <f>VLOOKUP(AQ155,'user list'!A:B,2,0)</f>
        <v>CTO</v>
      </c>
      <c r="AK155" s="26">
        <f t="shared" si="45"/>
        <v>6</v>
      </c>
      <c r="AL155" s="26">
        <f t="shared" si="46"/>
        <v>2</v>
      </c>
      <c r="AM155" s="94" t="str">
        <f t="shared" si="47"/>
        <v>6/2 Log Off</v>
      </c>
      <c r="AN155" s="172">
        <v>45810.451956018522</v>
      </c>
      <c r="AO155" s="69" t="s">
        <v>207</v>
      </c>
      <c r="AP155" s="69" t="s">
        <v>1913</v>
      </c>
      <c r="AQ155" s="69" t="s">
        <v>207</v>
      </c>
      <c r="AR155" s="69" t="s">
        <v>1917</v>
      </c>
      <c r="AS155" s="96"/>
    </row>
    <row r="156" spans="36:45" ht="14.4">
      <c r="AJ156" s="26" t="str">
        <f>VLOOKUP(AQ156,'user list'!A:B,2,0)</f>
        <v>Admin</v>
      </c>
      <c r="AK156" s="26">
        <f t="shared" si="45"/>
        <v>6</v>
      </c>
      <c r="AL156" s="26">
        <f t="shared" si="46"/>
        <v>2</v>
      </c>
      <c r="AM156" s="94" t="str">
        <f t="shared" si="47"/>
        <v>6/2 Log In</v>
      </c>
      <c r="AN156" s="172">
        <v>45810.452048611114</v>
      </c>
      <c r="AO156" s="69" t="s">
        <v>186</v>
      </c>
      <c r="AP156" s="69" t="s">
        <v>1913</v>
      </c>
      <c r="AQ156" s="69" t="s">
        <v>186</v>
      </c>
      <c r="AR156" s="69" t="s">
        <v>1916</v>
      </c>
      <c r="AS156" s="96"/>
    </row>
    <row r="157" spans="36:45" ht="14.4">
      <c r="AJ157" s="26" t="str">
        <f>VLOOKUP(AQ157,'user list'!A:B,2,0)</f>
        <v>QCYDO</v>
      </c>
      <c r="AK157" s="26">
        <f t="shared" si="45"/>
        <v>6</v>
      </c>
      <c r="AL157" s="26">
        <f t="shared" si="46"/>
        <v>2</v>
      </c>
      <c r="AM157" s="94" t="str">
        <f t="shared" si="47"/>
        <v>6/2 Log In</v>
      </c>
      <c r="AN157" s="172">
        <v>45810.452256944445</v>
      </c>
      <c r="AO157" s="69" t="s">
        <v>270</v>
      </c>
      <c r="AP157" s="69" t="s">
        <v>1913</v>
      </c>
      <c r="AQ157" s="69" t="s">
        <v>270</v>
      </c>
      <c r="AR157" s="69" t="s">
        <v>1916</v>
      </c>
      <c r="AS157" s="96"/>
    </row>
    <row r="158" spans="36:45" ht="14.4">
      <c r="AJ158" s="26" t="str">
        <f>VLOOKUP(AQ158,'user list'!A:B,2,0)</f>
        <v>QCYDO</v>
      </c>
      <c r="AK158" s="26">
        <f t="shared" si="45"/>
        <v>6</v>
      </c>
      <c r="AL158" s="26">
        <f t="shared" si="46"/>
        <v>2</v>
      </c>
      <c r="AM158" s="94" t="str">
        <f t="shared" si="47"/>
        <v>6/2 Changed</v>
      </c>
      <c r="AN158" s="172">
        <v>45810.453483796293</v>
      </c>
      <c r="AO158" s="69" t="s">
        <v>1919</v>
      </c>
      <c r="AP158" s="69" t="s">
        <v>1913</v>
      </c>
      <c r="AQ158" s="69" t="s">
        <v>270</v>
      </c>
      <c r="AR158" s="69" t="s">
        <v>1918</v>
      </c>
      <c r="AS158" s="96"/>
    </row>
    <row r="159" spans="36:45" ht="14.4">
      <c r="AJ159" s="26" t="str">
        <f>VLOOKUP(AQ159,'user list'!A:B,2,0)</f>
        <v>QCYDO</v>
      </c>
      <c r="AK159" s="26">
        <f t="shared" si="45"/>
        <v>6</v>
      </c>
      <c r="AL159" s="26">
        <f t="shared" si="46"/>
        <v>2</v>
      </c>
      <c r="AM159" s="94" t="str">
        <f t="shared" si="47"/>
        <v>6/2 Log Off</v>
      </c>
      <c r="AN159" s="172">
        <v>45810.453530092593</v>
      </c>
      <c r="AO159" s="69" t="s">
        <v>270</v>
      </c>
      <c r="AP159" s="69" t="s">
        <v>1913</v>
      </c>
      <c r="AQ159" s="69" t="s">
        <v>270</v>
      </c>
      <c r="AR159" s="69" t="s">
        <v>1917</v>
      </c>
      <c r="AS159" s="96"/>
    </row>
    <row r="160" spans="36:45" ht="14.4">
      <c r="AJ160" s="26" t="str">
        <f>VLOOKUP(AQ160,'user list'!A:B,2,0)</f>
        <v>QCYDO</v>
      </c>
      <c r="AK160" s="26">
        <f t="shared" si="45"/>
        <v>6</v>
      </c>
      <c r="AL160" s="26">
        <f t="shared" si="46"/>
        <v>2</v>
      </c>
      <c r="AM160" s="94" t="str">
        <f t="shared" si="47"/>
        <v>6/2 Log In</v>
      </c>
      <c r="AN160" s="172">
        <v>45810.453611111108</v>
      </c>
      <c r="AO160" s="69" t="s">
        <v>270</v>
      </c>
      <c r="AP160" s="69" t="s">
        <v>1913</v>
      </c>
      <c r="AQ160" s="69" t="s">
        <v>270</v>
      </c>
      <c r="AR160" s="69" t="s">
        <v>1916</v>
      </c>
      <c r="AS160" s="96"/>
    </row>
    <row r="161" spans="36:45" ht="14.4">
      <c r="AJ161" s="26" t="str">
        <f>VLOOKUP(AQ161,'user list'!A:B,2,0)</f>
        <v>LEDIPO</v>
      </c>
      <c r="AK161" s="26">
        <f t="shared" si="45"/>
        <v>6</v>
      </c>
      <c r="AL161" s="26">
        <f t="shared" si="46"/>
        <v>2</v>
      </c>
      <c r="AM161" s="94" t="str">
        <f t="shared" si="47"/>
        <v>6/2 Log Off</v>
      </c>
      <c r="AN161" s="172">
        <v>45810.453622685185</v>
      </c>
      <c r="AO161" s="69" t="s">
        <v>222</v>
      </c>
      <c r="AP161" s="69" t="s">
        <v>1913</v>
      </c>
      <c r="AQ161" s="69" t="s">
        <v>222</v>
      </c>
      <c r="AR161" s="69" t="s">
        <v>1917</v>
      </c>
      <c r="AS161" s="96"/>
    </row>
    <row r="162" spans="36:45" ht="14.4">
      <c r="AJ162" s="26" t="str">
        <f>VLOOKUP(AQ162,'user list'!A:B,2,0)</f>
        <v>OCA</v>
      </c>
      <c r="AK162" s="26">
        <f t="shared" si="45"/>
        <v>6</v>
      </c>
      <c r="AL162" s="26">
        <f t="shared" si="46"/>
        <v>2</v>
      </c>
      <c r="AM162" s="94" t="str">
        <f t="shared" si="47"/>
        <v>6/2 Log Off</v>
      </c>
      <c r="AN162" s="172">
        <v>45810.455046296294</v>
      </c>
      <c r="AO162" s="69" t="s">
        <v>226</v>
      </c>
      <c r="AP162" s="69" t="s">
        <v>1913</v>
      </c>
      <c r="AQ162" s="69" t="s">
        <v>226</v>
      </c>
      <c r="AR162" s="69" t="s">
        <v>1917</v>
      </c>
      <c r="AS162" s="96"/>
    </row>
    <row r="163" spans="36:45" ht="14.4">
      <c r="AJ163" s="26" t="str">
        <f>VLOOKUP(AQ163,'user list'!A:B,2,0)</f>
        <v>PLEB</v>
      </c>
      <c r="AK163" s="26">
        <f t="shared" si="45"/>
        <v>6</v>
      </c>
      <c r="AL163" s="26">
        <f t="shared" si="46"/>
        <v>2</v>
      </c>
      <c r="AM163" s="94" t="str">
        <f t="shared" si="47"/>
        <v>6/2 Log Off</v>
      </c>
      <c r="AN163" s="172">
        <v>45810.455243055556</v>
      </c>
      <c r="AO163" s="69" t="s">
        <v>260</v>
      </c>
      <c r="AP163" s="69" t="s">
        <v>1913</v>
      </c>
      <c r="AQ163" s="69" t="s">
        <v>260</v>
      </c>
      <c r="AR163" s="69" t="s">
        <v>1917</v>
      </c>
      <c r="AS163" s="96"/>
    </row>
    <row r="164" spans="36:45" ht="14.4">
      <c r="AJ164" s="26" t="str">
        <f>VLOOKUP(AQ164,'user list'!A:B,2,0)</f>
        <v>CESD</v>
      </c>
      <c r="AK164" s="26">
        <f t="shared" si="45"/>
        <v>6</v>
      </c>
      <c r="AL164" s="26">
        <f t="shared" si="46"/>
        <v>2</v>
      </c>
      <c r="AM164" s="94" t="str">
        <f t="shared" si="47"/>
        <v>6/2 Log Off</v>
      </c>
      <c r="AN164" s="172">
        <v>45810.456932870373</v>
      </c>
      <c r="AO164" s="69" t="s">
        <v>199</v>
      </c>
      <c r="AP164" s="69" t="s">
        <v>1913</v>
      </c>
      <c r="AQ164" s="69" t="s">
        <v>199</v>
      </c>
      <c r="AR164" s="69" t="s">
        <v>1917</v>
      </c>
      <c r="AS164" s="96"/>
    </row>
    <row r="165" spans="36:45" ht="14.4">
      <c r="AJ165" s="26" t="str">
        <f>VLOOKUP(AQ165,'user list'!A:B,2,0)</f>
        <v>PLEB</v>
      </c>
      <c r="AK165" s="26">
        <f t="shared" si="45"/>
        <v>6</v>
      </c>
      <c r="AL165" s="26">
        <f t="shared" si="46"/>
        <v>2</v>
      </c>
      <c r="AM165" s="94" t="str">
        <f t="shared" si="47"/>
        <v>6/2 Log In</v>
      </c>
      <c r="AN165" s="172">
        <v>45810.457129629627</v>
      </c>
      <c r="AO165" s="69" t="s">
        <v>260</v>
      </c>
      <c r="AP165" s="69" t="s">
        <v>1913</v>
      </c>
      <c r="AQ165" s="69" t="s">
        <v>260</v>
      </c>
      <c r="AR165" s="69" t="s">
        <v>1916</v>
      </c>
      <c r="AS165" s="96"/>
    </row>
    <row r="166" spans="36:45" ht="14.4">
      <c r="AJ166" s="26" t="str">
        <f>VLOOKUP(AQ166,'user list'!A:B,2,0)</f>
        <v>SSDD</v>
      </c>
      <c r="AK166" s="26">
        <f t="shared" si="45"/>
        <v>6</v>
      </c>
      <c r="AL166" s="26">
        <f t="shared" si="46"/>
        <v>2</v>
      </c>
      <c r="AM166" s="94" t="str">
        <f t="shared" si="47"/>
        <v>6/2 Log In</v>
      </c>
      <c r="AN166" s="172">
        <v>45810.458796296298</v>
      </c>
      <c r="AO166" s="69" t="s">
        <v>273</v>
      </c>
      <c r="AP166" s="69" t="s">
        <v>1913</v>
      </c>
      <c r="AQ166" s="69" t="s">
        <v>273</v>
      </c>
      <c r="AR166" s="69" t="s">
        <v>1916</v>
      </c>
      <c r="AS166" s="96"/>
    </row>
    <row r="167" spans="36:45" ht="14.4">
      <c r="AJ167" s="26" t="str">
        <f>VLOOKUP(AQ167,'user list'!A:B,2,0)</f>
        <v>ITDD</v>
      </c>
      <c r="AK167" s="26">
        <f t="shared" si="45"/>
        <v>6</v>
      </c>
      <c r="AL167" s="26">
        <f t="shared" si="46"/>
        <v>2</v>
      </c>
      <c r="AM167" s="94" t="str">
        <f t="shared" si="47"/>
        <v>6/2 Log Off</v>
      </c>
      <c r="AN167" s="172">
        <v>45810.459074074075</v>
      </c>
      <c r="AO167" s="69" t="s">
        <v>219</v>
      </c>
      <c r="AP167" s="69" t="s">
        <v>1913</v>
      </c>
      <c r="AQ167" s="69" t="s">
        <v>219</v>
      </c>
      <c r="AR167" s="69" t="s">
        <v>1917</v>
      </c>
      <c r="AS167" s="96"/>
    </row>
    <row r="168" spans="36:45" ht="14.4">
      <c r="AJ168" s="26" t="str">
        <f>VLOOKUP(AQ168,'user list'!A:B,2,0)</f>
        <v>CHD</v>
      </c>
      <c r="AK168" s="26">
        <f t="shared" si="45"/>
        <v>6</v>
      </c>
      <c r="AL168" s="26">
        <f t="shared" si="46"/>
        <v>2</v>
      </c>
      <c r="AM168" s="94" t="str">
        <f t="shared" si="47"/>
        <v>6/2 Log In</v>
      </c>
      <c r="AN168" s="172">
        <v>45810.459085648145</v>
      </c>
      <c r="AO168" s="69" t="s">
        <v>203</v>
      </c>
      <c r="AP168" s="69" t="s">
        <v>1913</v>
      </c>
      <c r="AQ168" s="69" t="s">
        <v>203</v>
      </c>
      <c r="AR168" s="69" t="s">
        <v>1916</v>
      </c>
      <c r="AS168" s="96"/>
    </row>
    <row r="169" spans="36:45" ht="14.4">
      <c r="AJ169" s="26" t="str">
        <f>VLOOKUP(AQ169,'user list'!A:B,2,0)</f>
        <v>Admin</v>
      </c>
      <c r="AK169" s="26">
        <f t="shared" si="45"/>
        <v>6</v>
      </c>
      <c r="AL169" s="26">
        <f t="shared" si="46"/>
        <v>2</v>
      </c>
      <c r="AM169" s="94" t="str">
        <f t="shared" si="47"/>
        <v>6/2 Log In</v>
      </c>
      <c r="AN169" s="172">
        <v>45810.459143518521</v>
      </c>
      <c r="AO169" s="69" t="s">
        <v>186</v>
      </c>
      <c r="AP169" s="69" t="s">
        <v>1913</v>
      </c>
      <c r="AQ169" s="69" t="s">
        <v>186</v>
      </c>
      <c r="AR169" s="69" t="s">
        <v>1916</v>
      </c>
      <c r="AS169" s="96"/>
    </row>
    <row r="170" spans="36:45" ht="14.4">
      <c r="AJ170" s="26" t="str">
        <f>VLOOKUP(AQ170,'user list'!A:B,2,0)</f>
        <v>OCA</v>
      </c>
      <c r="AK170" s="26">
        <f t="shared" si="45"/>
        <v>6</v>
      </c>
      <c r="AL170" s="26">
        <f t="shared" si="46"/>
        <v>2</v>
      </c>
      <c r="AM170" s="94" t="str">
        <f t="shared" si="47"/>
        <v>6/2 Log Off</v>
      </c>
      <c r="AN170" s="172">
        <v>45810.45957175926</v>
      </c>
      <c r="AO170" s="69" t="s">
        <v>224</v>
      </c>
      <c r="AP170" s="69" t="s">
        <v>1913</v>
      </c>
      <c r="AQ170" s="69" t="s">
        <v>224</v>
      </c>
      <c r="AR170" s="69" t="s">
        <v>1917</v>
      </c>
      <c r="AS170" s="96"/>
    </row>
    <row r="171" spans="36:45" ht="14.4">
      <c r="AJ171" s="26" t="str">
        <f>VLOOKUP(AQ171,'user list'!A:B,2,0)</f>
        <v>OCA</v>
      </c>
      <c r="AK171" s="26">
        <f t="shared" si="45"/>
        <v>6</v>
      </c>
      <c r="AL171" s="26">
        <f t="shared" si="46"/>
        <v>2</v>
      </c>
      <c r="AM171" s="94" t="str">
        <f t="shared" si="47"/>
        <v>6/2 Log In</v>
      </c>
      <c r="AN171" s="172">
        <v>45810.459664351853</v>
      </c>
      <c r="AO171" s="69" t="s">
        <v>224</v>
      </c>
      <c r="AP171" s="69" t="s">
        <v>1913</v>
      </c>
      <c r="AQ171" s="69" t="s">
        <v>224</v>
      </c>
      <c r="AR171" s="69" t="s">
        <v>1916</v>
      </c>
      <c r="AS171" s="96"/>
    </row>
    <row r="172" spans="36:45" ht="14.4">
      <c r="AJ172" s="26" t="str">
        <f>VLOOKUP(AQ172,'user list'!A:B,2,0)</f>
        <v>OCA</v>
      </c>
      <c r="AK172" s="26">
        <f t="shared" si="45"/>
        <v>6</v>
      </c>
      <c r="AL172" s="26">
        <f t="shared" si="46"/>
        <v>2</v>
      </c>
      <c r="AM172" s="94" t="str">
        <f t="shared" si="47"/>
        <v>6/2 Log In</v>
      </c>
      <c r="AN172" s="172">
        <v>45810.461423611108</v>
      </c>
      <c r="AO172" s="69" t="s">
        <v>225</v>
      </c>
      <c r="AP172" s="69" t="s">
        <v>1913</v>
      </c>
      <c r="AQ172" s="69" t="s">
        <v>225</v>
      </c>
      <c r="AR172" s="69" t="s">
        <v>1916</v>
      </c>
      <c r="AS172" s="96"/>
    </row>
    <row r="173" spans="36:45" ht="14.4">
      <c r="AJ173" s="26" t="str">
        <f>VLOOKUP(AQ173,'user list'!A:B,2,0)</f>
        <v>QCDRRMO</v>
      </c>
      <c r="AK173" s="26">
        <f t="shared" si="45"/>
        <v>6</v>
      </c>
      <c r="AL173" s="26">
        <f t="shared" si="46"/>
        <v>2</v>
      </c>
      <c r="AM173" s="94" t="str">
        <f t="shared" si="47"/>
        <v>6/2 Log In</v>
      </c>
      <c r="AN173" s="172">
        <v>45810.462592592594</v>
      </c>
      <c r="AO173" s="69" t="s">
        <v>265</v>
      </c>
      <c r="AP173" s="69" t="s">
        <v>1913</v>
      </c>
      <c r="AQ173" s="69" t="s">
        <v>265</v>
      </c>
      <c r="AR173" s="69" t="s">
        <v>1916</v>
      </c>
      <c r="AS173" s="96"/>
    </row>
    <row r="174" spans="36:45" ht="14.4">
      <c r="AJ174" s="26" t="str">
        <f>VLOOKUP(AQ174,'user list'!A:B,2,0)</f>
        <v>Admin</v>
      </c>
      <c r="AK174" s="26">
        <f t="shared" si="45"/>
        <v>6</v>
      </c>
      <c r="AL174" s="26">
        <f t="shared" si="46"/>
        <v>2</v>
      </c>
      <c r="AM174" s="94" t="str">
        <f t="shared" si="47"/>
        <v>6/2 Log Off</v>
      </c>
      <c r="AN174" s="172">
        <v>45810.462858796294</v>
      </c>
      <c r="AO174" s="69" t="s">
        <v>186</v>
      </c>
      <c r="AP174" s="69" t="s">
        <v>1913</v>
      </c>
      <c r="AQ174" s="69" t="s">
        <v>186</v>
      </c>
      <c r="AR174" s="69" t="s">
        <v>1917</v>
      </c>
      <c r="AS174" s="96"/>
    </row>
    <row r="175" spans="36:45" ht="14.4">
      <c r="AJ175" s="26" t="str">
        <f>VLOOKUP(AQ175,'user list'!A:B,2,0)</f>
        <v>Admin</v>
      </c>
      <c r="AK175" s="26">
        <f t="shared" si="45"/>
        <v>6</v>
      </c>
      <c r="AL175" s="26">
        <f t="shared" si="46"/>
        <v>2</v>
      </c>
      <c r="AM175" s="94" t="str">
        <f t="shared" si="47"/>
        <v>6/2 Log In</v>
      </c>
      <c r="AN175" s="172">
        <v>45810.46298611111</v>
      </c>
      <c r="AO175" s="69" t="s">
        <v>186</v>
      </c>
      <c r="AP175" s="69" t="s">
        <v>1913</v>
      </c>
      <c r="AQ175" s="69" t="s">
        <v>186</v>
      </c>
      <c r="AR175" s="69" t="s">
        <v>1916</v>
      </c>
      <c r="AS175" s="96"/>
    </row>
    <row r="176" spans="36:45" ht="14.4">
      <c r="AJ176" s="26" t="str">
        <f>VLOOKUP(AQ176,'user list'!A:B,2,0)</f>
        <v>Admin</v>
      </c>
      <c r="AK176" s="26">
        <f t="shared" si="45"/>
        <v>6</v>
      </c>
      <c r="AL176" s="26">
        <f t="shared" si="46"/>
        <v>2</v>
      </c>
      <c r="AM176" s="94" t="str">
        <f t="shared" si="47"/>
        <v>6/2 Log In</v>
      </c>
      <c r="AN176" s="172">
        <v>45810.463194444441</v>
      </c>
      <c r="AO176" s="69" t="s">
        <v>186</v>
      </c>
      <c r="AP176" s="69" t="s">
        <v>1913</v>
      </c>
      <c r="AQ176" s="69" t="s">
        <v>186</v>
      </c>
      <c r="AR176" s="69" t="s">
        <v>1916</v>
      </c>
      <c r="AS176" s="96"/>
    </row>
    <row r="177" spans="36:45" ht="14.4">
      <c r="AJ177" s="26" t="str">
        <f>VLOOKUP(AQ177,'user list'!A:B,2,0)</f>
        <v>Admin</v>
      </c>
      <c r="AK177" s="26">
        <f t="shared" si="45"/>
        <v>6</v>
      </c>
      <c r="AL177" s="26">
        <f t="shared" si="46"/>
        <v>2</v>
      </c>
      <c r="AM177" s="94" t="str">
        <f t="shared" si="47"/>
        <v>6/2 Log Off</v>
      </c>
      <c r="AN177" s="172">
        <v>45810.46329861111</v>
      </c>
      <c r="AO177" s="69" t="s">
        <v>186</v>
      </c>
      <c r="AP177" s="69" t="s">
        <v>1913</v>
      </c>
      <c r="AQ177" s="69" t="s">
        <v>186</v>
      </c>
      <c r="AR177" s="69" t="s">
        <v>1917</v>
      </c>
      <c r="AS177" s="96"/>
    </row>
    <row r="178" spans="36:45" ht="14.4">
      <c r="AJ178" s="26" t="str">
        <f>VLOOKUP(AQ178,'user list'!A:B,2,0)</f>
        <v>ITDD</v>
      </c>
      <c r="AK178" s="26">
        <f t="shared" si="45"/>
        <v>6</v>
      </c>
      <c r="AL178" s="26">
        <f t="shared" si="46"/>
        <v>2</v>
      </c>
      <c r="AM178" s="94" t="str">
        <f t="shared" si="47"/>
        <v>6/2 Log In</v>
      </c>
      <c r="AN178" s="172">
        <v>45810.463379629633</v>
      </c>
      <c r="AO178" s="69" t="s">
        <v>219</v>
      </c>
      <c r="AP178" s="69" t="s">
        <v>1913</v>
      </c>
      <c r="AQ178" s="69" t="s">
        <v>219</v>
      </c>
      <c r="AR178" s="69" t="s">
        <v>1916</v>
      </c>
      <c r="AS178" s="96"/>
    </row>
    <row r="179" spans="36:45" ht="14.4">
      <c r="AJ179" s="26" t="str">
        <f>VLOOKUP(AQ179,'user list'!A:B,2,0)</f>
        <v>ITDD</v>
      </c>
      <c r="AK179" s="26">
        <f t="shared" si="45"/>
        <v>6</v>
      </c>
      <c r="AL179" s="26">
        <f t="shared" si="46"/>
        <v>2</v>
      </c>
      <c r="AM179" s="94" t="str">
        <f t="shared" si="47"/>
        <v>6/2 Log In</v>
      </c>
      <c r="AN179" s="172">
        <v>45810.463506944441</v>
      </c>
      <c r="AO179" s="69" t="s">
        <v>219</v>
      </c>
      <c r="AP179" s="69" t="s">
        <v>1913</v>
      </c>
      <c r="AQ179" s="69" t="s">
        <v>219</v>
      </c>
      <c r="AR179" s="69" t="s">
        <v>1916</v>
      </c>
      <c r="AS179" s="96"/>
    </row>
    <row r="180" spans="36:45" ht="14.4">
      <c r="AJ180" s="26" t="str">
        <f>VLOOKUP(AQ180,'user list'!A:B,2,0)</f>
        <v>ITDD</v>
      </c>
      <c r="AK180" s="26">
        <f t="shared" si="45"/>
        <v>6</v>
      </c>
      <c r="AL180" s="26">
        <f t="shared" si="46"/>
        <v>2</v>
      </c>
      <c r="AM180" s="94" t="str">
        <f t="shared" si="47"/>
        <v>6/2 Log Off</v>
      </c>
      <c r="AN180" s="172">
        <v>45810.464224537034</v>
      </c>
      <c r="AO180" s="69" t="s">
        <v>219</v>
      </c>
      <c r="AP180" s="69" t="s">
        <v>1913</v>
      </c>
      <c r="AQ180" s="69" t="s">
        <v>219</v>
      </c>
      <c r="AR180" s="69" t="s">
        <v>1917</v>
      </c>
      <c r="AS180" s="96"/>
    </row>
    <row r="181" spans="36:45" ht="14.4">
      <c r="AJ181" s="26" t="str">
        <f>VLOOKUP(AQ181,'user list'!A:B,2,0)</f>
        <v>ITDD</v>
      </c>
      <c r="AK181" s="26">
        <f t="shared" si="45"/>
        <v>6</v>
      </c>
      <c r="AL181" s="26">
        <f t="shared" si="46"/>
        <v>2</v>
      </c>
      <c r="AM181" s="94" t="str">
        <f t="shared" si="47"/>
        <v>6/2 Log In</v>
      </c>
      <c r="AN181" s="172">
        <v>45810.465243055558</v>
      </c>
      <c r="AO181" s="69" t="s">
        <v>219</v>
      </c>
      <c r="AP181" s="69" t="s">
        <v>1913</v>
      </c>
      <c r="AQ181" s="69" t="s">
        <v>219</v>
      </c>
      <c r="AR181" s="69" t="s">
        <v>1916</v>
      </c>
      <c r="AS181" s="96"/>
    </row>
    <row r="182" spans="36:45" ht="14.4">
      <c r="AJ182" s="26" t="str">
        <f>VLOOKUP(AQ182,'user list'!A:B,2,0)</f>
        <v>MDAD</v>
      </c>
      <c r="AK182" s="26">
        <f t="shared" si="45"/>
        <v>6</v>
      </c>
      <c r="AL182" s="26">
        <f t="shared" si="46"/>
        <v>2</v>
      </c>
      <c r="AM182" s="94" t="str">
        <f t="shared" si="47"/>
        <v>6/2 Log In</v>
      </c>
      <c r="AN182" s="172">
        <v>45810.465381944443</v>
      </c>
      <c r="AO182" s="69" t="s">
        <v>223</v>
      </c>
      <c r="AP182" s="69" t="s">
        <v>1913</v>
      </c>
      <c r="AQ182" s="69" t="s">
        <v>223</v>
      </c>
      <c r="AR182" s="69" t="s">
        <v>1916</v>
      </c>
      <c r="AS182" s="96"/>
    </row>
    <row r="183" spans="36:45" ht="14.4">
      <c r="AJ183" s="26" t="str">
        <f>VLOOKUP(AQ183,'user list'!A:B,2,0)</f>
        <v>MDAD</v>
      </c>
      <c r="AK183" s="26">
        <f t="shared" si="45"/>
        <v>6</v>
      </c>
      <c r="AL183" s="26">
        <f t="shared" si="46"/>
        <v>2</v>
      </c>
      <c r="AM183" s="94" t="str">
        <f t="shared" si="47"/>
        <v>6/2 Log In</v>
      </c>
      <c r="AN183" s="172">
        <v>45810.465671296297</v>
      </c>
      <c r="AO183" s="69" t="s">
        <v>223</v>
      </c>
      <c r="AP183" s="69" t="s">
        <v>1913</v>
      </c>
      <c r="AQ183" s="69" t="s">
        <v>223</v>
      </c>
      <c r="AR183" s="69" t="s">
        <v>1916</v>
      </c>
      <c r="AS183" s="96"/>
    </row>
    <row r="184" spans="36:45" ht="14.4">
      <c r="AJ184" s="26" t="str">
        <f>VLOOKUP(AQ184,'user list'!A:B,2,0)</f>
        <v>ITDD</v>
      </c>
      <c r="AK184" s="26">
        <f t="shared" si="45"/>
        <v>6</v>
      </c>
      <c r="AL184" s="26">
        <f t="shared" si="46"/>
        <v>2</v>
      </c>
      <c r="AM184" s="94" t="str">
        <f t="shared" si="47"/>
        <v>6/2 Log Off</v>
      </c>
      <c r="AN184" s="172">
        <v>45810.467083333337</v>
      </c>
      <c r="AO184" s="69" t="s">
        <v>219</v>
      </c>
      <c r="AP184" s="69" t="s">
        <v>1913</v>
      </c>
      <c r="AQ184" s="69" t="s">
        <v>219</v>
      </c>
      <c r="AR184" s="69" t="s">
        <v>1917</v>
      </c>
      <c r="AS184" s="96"/>
    </row>
    <row r="185" spans="36:45" ht="14.4">
      <c r="AJ185" s="26" t="str">
        <f>VLOOKUP(AQ185,'user list'!A:B,2,0)</f>
        <v>OCA</v>
      </c>
      <c r="AK185" s="26">
        <f t="shared" si="45"/>
        <v>6</v>
      </c>
      <c r="AL185" s="26">
        <f t="shared" si="46"/>
        <v>2</v>
      </c>
      <c r="AM185" s="94" t="str">
        <f t="shared" si="47"/>
        <v>6/2 Log In</v>
      </c>
      <c r="AN185" s="172">
        <v>45810.467199074075</v>
      </c>
      <c r="AO185" s="69" t="s">
        <v>225</v>
      </c>
      <c r="AP185" s="69" t="s">
        <v>1913</v>
      </c>
      <c r="AQ185" s="69" t="s">
        <v>225</v>
      </c>
      <c r="AR185" s="69" t="s">
        <v>1916</v>
      </c>
      <c r="AS185" s="96"/>
    </row>
    <row r="186" spans="36:45" ht="14.4">
      <c r="AJ186" s="26" t="str">
        <f>VLOOKUP(AQ186,'user list'!A:B,2,0)</f>
        <v>OCA</v>
      </c>
      <c r="AK186" s="26">
        <f t="shared" si="45"/>
        <v>6</v>
      </c>
      <c r="AL186" s="26">
        <f t="shared" si="46"/>
        <v>2</v>
      </c>
      <c r="AM186" s="94" t="str">
        <f t="shared" si="47"/>
        <v>6/2 Log Off</v>
      </c>
      <c r="AN186" s="172">
        <v>45810.468090277776</v>
      </c>
      <c r="AO186" s="69" t="s">
        <v>225</v>
      </c>
      <c r="AP186" s="69" t="s">
        <v>1913</v>
      </c>
      <c r="AQ186" s="69" t="s">
        <v>225</v>
      </c>
      <c r="AR186" s="69" t="s">
        <v>1917</v>
      </c>
      <c r="AS186" s="96"/>
    </row>
    <row r="187" spans="36:45" ht="14.4">
      <c r="AJ187" s="26" t="str">
        <f>VLOOKUP(AQ187,'user list'!A:B,2,0)</f>
        <v>OCM</v>
      </c>
      <c r="AK187" s="26">
        <f t="shared" si="45"/>
        <v>6</v>
      </c>
      <c r="AL187" s="26">
        <f t="shared" si="46"/>
        <v>2</v>
      </c>
      <c r="AM187" s="94" t="str">
        <f t="shared" si="47"/>
        <v>6/2 Log In</v>
      </c>
      <c r="AN187" s="172">
        <v>45810.46947916667</v>
      </c>
      <c r="AO187" s="69" t="s">
        <v>230</v>
      </c>
      <c r="AP187" s="69" t="s">
        <v>1913</v>
      </c>
      <c r="AQ187" s="69" t="s">
        <v>230</v>
      </c>
      <c r="AR187" s="69" t="s">
        <v>1916</v>
      </c>
      <c r="AS187" s="96"/>
    </row>
    <row r="188" spans="36:45" ht="14.4">
      <c r="AJ188" s="26" t="str">
        <f>VLOOKUP(AQ188,'user list'!A:B,2,0)</f>
        <v>CTO</v>
      </c>
      <c r="AK188" s="26">
        <f t="shared" si="45"/>
        <v>6</v>
      </c>
      <c r="AL188" s="26">
        <f t="shared" si="46"/>
        <v>2</v>
      </c>
      <c r="AM188" s="94" t="str">
        <f t="shared" si="47"/>
        <v>6/2 Log Off</v>
      </c>
      <c r="AN188" s="172">
        <v>45810.470069444447</v>
      </c>
      <c r="AO188" s="69" t="s">
        <v>207</v>
      </c>
      <c r="AP188" s="69" t="s">
        <v>1913</v>
      </c>
      <c r="AQ188" s="69" t="s">
        <v>207</v>
      </c>
      <c r="AR188" s="69" t="s">
        <v>1917</v>
      </c>
      <c r="AS188" s="96"/>
    </row>
    <row r="189" spans="36:45" ht="14.4">
      <c r="AJ189" s="26" t="str">
        <f>VLOOKUP(AQ189,'user list'!A:B,2,0)</f>
        <v>CTO</v>
      </c>
      <c r="AK189" s="26">
        <f t="shared" si="45"/>
        <v>6</v>
      </c>
      <c r="AL189" s="26">
        <f t="shared" si="46"/>
        <v>2</v>
      </c>
      <c r="AM189" s="94" t="str">
        <f t="shared" si="47"/>
        <v>6/2 Log In</v>
      </c>
      <c r="AN189" s="172">
        <v>45810.470173611109</v>
      </c>
      <c r="AO189" s="69" t="s">
        <v>207</v>
      </c>
      <c r="AP189" s="69" t="s">
        <v>1913</v>
      </c>
      <c r="AQ189" s="69" t="s">
        <v>207</v>
      </c>
      <c r="AR189" s="69" t="s">
        <v>1916</v>
      </c>
      <c r="AS189" s="96"/>
    </row>
    <row r="190" spans="36:45" ht="14.4">
      <c r="AJ190" s="26" t="str">
        <f>VLOOKUP(AQ190,'user list'!A:B,2,0)</f>
        <v>OCA</v>
      </c>
      <c r="AK190" s="26">
        <f t="shared" si="45"/>
        <v>6</v>
      </c>
      <c r="AL190" s="26">
        <f t="shared" si="46"/>
        <v>2</v>
      </c>
      <c r="AM190" s="94" t="str">
        <f t="shared" si="47"/>
        <v>6/2 Changed</v>
      </c>
      <c r="AN190" s="172">
        <v>45810.470196759263</v>
      </c>
      <c r="AO190" s="69" t="s">
        <v>186</v>
      </c>
      <c r="AP190" s="69" t="s">
        <v>1913</v>
      </c>
      <c r="AQ190" s="69" t="s">
        <v>227</v>
      </c>
      <c r="AR190" s="69" t="s">
        <v>1918</v>
      </c>
      <c r="AS190" s="96"/>
    </row>
    <row r="191" spans="36:45" ht="14.4">
      <c r="AJ191" s="26" t="str">
        <f>VLOOKUP(AQ191,'user list'!A:B,2,0)</f>
        <v>QCEAU</v>
      </c>
      <c r="AK191" s="26">
        <f t="shared" si="45"/>
        <v>6</v>
      </c>
      <c r="AL191" s="26">
        <f t="shared" si="46"/>
        <v>2</v>
      </c>
      <c r="AM191" s="94" t="str">
        <f t="shared" si="47"/>
        <v>6/2 Log Off</v>
      </c>
      <c r="AN191" s="172">
        <v>45810.470208333332</v>
      </c>
      <c r="AO191" s="69" t="s">
        <v>266</v>
      </c>
      <c r="AP191" s="69" t="s">
        <v>1913</v>
      </c>
      <c r="AQ191" s="69" t="s">
        <v>266</v>
      </c>
      <c r="AR191" s="69" t="s">
        <v>1917</v>
      </c>
      <c r="AS191" s="96"/>
    </row>
    <row r="192" spans="36:45" ht="14.4">
      <c r="AJ192" s="26" t="str">
        <f>VLOOKUP(AQ192,'user list'!A:B,2,0)</f>
        <v>SSDD</v>
      </c>
      <c r="AK192" s="26">
        <f t="shared" si="45"/>
        <v>6</v>
      </c>
      <c r="AL192" s="26">
        <f t="shared" si="46"/>
        <v>2</v>
      </c>
      <c r="AM192" s="94" t="str">
        <f t="shared" si="47"/>
        <v>6/2 Log Off</v>
      </c>
      <c r="AN192" s="172">
        <v>45810.470254629632</v>
      </c>
      <c r="AO192" s="69" t="s">
        <v>273</v>
      </c>
      <c r="AP192" s="69" t="s">
        <v>1913</v>
      </c>
      <c r="AQ192" s="69" t="s">
        <v>273</v>
      </c>
      <c r="AR192" s="69" t="s">
        <v>1917</v>
      </c>
      <c r="AS192" s="96"/>
    </row>
    <row r="193" spans="36:45" ht="14.4">
      <c r="AJ193" s="26" t="str">
        <f>VLOOKUP(AQ193,'user list'!A:B,2,0)</f>
        <v>CGSD</v>
      </c>
      <c r="AK193" s="26">
        <f t="shared" si="45"/>
        <v>6</v>
      </c>
      <c r="AL193" s="26">
        <f t="shared" si="46"/>
        <v>2</v>
      </c>
      <c r="AM193" s="94" t="str">
        <f t="shared" si="47"/>
        <v>6/2 Log Off</v>
      </c>
      <c r="AN193" s="172">
        <v>45810.470266203702</v>
      </c>
      <c r="AO193" s="69" t="s">
        <v>200</v>
      </c>
      <c r="AP193" s="69" t="s">
        <v>1913</v>
      </c>
      <c r="AQ193" s="69" t="s">
        <v>200</v>
      </c>
      <c r="AR193" s="69" t="s">
        <v>1917</v>
      </c>
      <c r="AS193" s="96"/>
    </row>
    <row r="194" spans="36:45" ht="14.4">
      <c r="AJ194" s="26" t="str">
        <f>VLOOKUP(AQ194,'user list'!A:B,2,0)</f>
        <v>CVD</v>
      </c>
      <c r="AK194" s="26">
        <f t="shared" si="45"/>
        <v>6</v>
      </c>
      <c r="AL194" s="26">
        <f t="shared" si="46"/>
        <v>2</v>
      </c>
      <c r="AM194" s="94" t="str">
        <f t="shared" si="47"/>
        <v>6/2 Log Off</v>
      </c>
      <c r="AN194" s="172">
        <v>45810.470347222225</v>
      </c>
      <c r="AO194" s="69" t="s">
        <v>208</v>
      </c>
      <c r="AP194" s="69" t="s">
        <v>1913</v>
      </c>
      <c r="AQ194" s="69" t="s">
        <v>208</v>
      </c>
      <c r="AR194" s="69" t="s">
        <v>1917</v>
      </c>
      <c r="AS194" s="96"/>
    </row>
    <row r="195" spans="36:45" ht="14.4">
      <c r="AJ195" s="26" t="str">
        <f>VLOOKUP(AQ195,'user list'!A:B,2,0)</f>
        <v>QCEAU</v>
      </c>
      <c r="AK195" s="26">
        <f t="shared" si="45"/>
        <v>6</v>
      </c>
      <c r="AL195" s="26">
        <f t="shared" si="46"/>
        <v>2</v>
      </c>
      <c r="AM195" s="94" t="str">
        <f t="shared" si="47"/>
        <v>6/2 Log In</v>
      </c>
      <c r="AN195" s="172">
        <v>45810.470381944448</v>
      </c>
      <c r="AO195" s="69" t="s">
        <v>266</v>
      </c>
      <c r="AP195" s="69" t="s">
        <v>1913</v>
      </c>
      <c r="AQ195" s="69" t="s">
        <v>266</v>
      </c>
      <c r="AR195" s="69" t="s">
        <v>1916</v>
      </c>
      <c r="AS195" s="96"/>
    </row>
    <row r="196" spans="36:45" ht="14.4">
      <c r="AJ196" s="26" t="str">
        <f>VLOOKUP(AQ196,'user list'!A:B,2,0)</f>
        <v>CGSD</v>
      </c>
      <c r="AK196" s="26">
        <f t="shared" si="45"/>
        <v>6</v>
      </c>
      <c r="AL196" s="26">
        <f t="shared" si="46"/>
        <v>2</v>
      </c>
      <c r="AM196" s="94" t="str">
        <f t="shared" si="47"/>
        <v>6/2 Log In</v>
      </c>
      <c r="AN196" s="172">
        <v>45810.470393518517</v>
      </c>
      <c r="AO196" s="69" t="s">
        <v>200</v>
      </c>
      <c r="AP196" s="69" t="s">
        <v>1913</v>
      </c>
      <c r="AQ196" s="69" t="s">
        <v>200</v>
      </c>
      <c r="AR196" s="69" t="s">
        <v>1916</v>
      </c>
      <c r="AS196" s="96"/>
    </row>
    <row r="197" spans="36:45" ht="14.4">
      <c r="AJ197" s="26" t="str">
        <f>VLOOKUP(AQ197,'user list'!A:B,2,0)</f>
        <v>SSDD</v>
      </c>
      <c r="AK197" s="26">
        <f t="shared" si="45"/>
        <v>6</v>
      </c>
      <c r="AL197" s="26">
        <f t="shared" si="46"/>
        <v>2</v>
      </c>
      <c r="AM197" s="94" t="str">
        <f t="shared" si="47"/>
        <v>6/2 Log In</v>
      </c>
      <c r="AN197" s="172">
        <v>45810.470393518517</v>
      </c>
      <c r="AO197" s="69" t="s">
        <v>273</v>
      </c>
      <c r="AP197" s="69" t="s">
        <v>1913</v>
      </c>
      <c r="AQ197" s="69" t="s">
        <v>273</v>
      </c>
      <c r="AR197" s="69" t="s">
        <v>1916</v>
      </c>
      <c r="AS197" s="96"/>
    </row>
    <row r="198" spans="36:45" ht="14.4">
      <c r="AJ198" s="26" t="str">
        <f>VLOOKUP(AQ198,'user list'!A:B,2,0)</f>
        <v>OCM</v>
      </c>
      <c r="AK198" s="26">
        <f t="shared" si="45"/>
        <v>6</v>
      </c>
      <c r="AL198" s="26">
        <f t="shared" si="46"/>
        <v>2</v>
      </c>
      <c r="AM198" s="94" t="str">
        <f t="shared" si="47"/>
        <v>6/2 Changed</v>
      </c>
      <c r="AN198" s="172">
        <v>45810.470393518517</v>
      </c>
      <c r="AO198" s="69" t="s">
        <v>186</v>
      </c>
      <c r="AP198" s="69" t="s">
        <v>1913</v>
      </c>
      <c r="AQ198" s="69" t="s">
        <v>233</v>
      </c>
      <c r="AR198" s="69" t="s">
        <v>1918</v>
      </c>
      <c r="AS198" s="96"/>
    </row>
    <row r="199" spans="36:45" ht="14.4">
      <c r="AJ199" s="26" t="str">
        <f>VLOOKUP(AQ199,'user list'!A:B,2,0)</f>
        <v>Admin</v>
      </c>
      <c r="AK199" s="26">
        <f t="shared" si="45"/>
        <v>6</v>
      </c>
      <c r="AL199" s="26">
        <f t="shared" si="46"/>
        <v>2</v>
      </c>
      <c r="AM199" s="94" t="str">
        <f t="shared" si="47"/>
        <v>6/2 Log In</v>
      </c>
      <c r="AN199" s="172">
        <v>45810.47074074074</v>
      </c>
      <c r="AO199" s="69" t="s">
        <v>186</v>
      </c>
      <c r="AP199" s="69" t="s">
        <v>1913</v>
      </c>
      <c r="AQ199" s="69" t="s">
        <v>186</v>
      </c>
      <c r="AR199" s="69" t="s">
        <v>1916</v>
      </c>
      <c r="AS199" s="96"/>
    </row>
    <row r="200" spans="36:45" ht="14.4">
      <c r="AJ200" s="26" t="str">
        <f>VLOOKUP(AQ200,'user list'!A:B,2,0)</f>
        <v>SSDD</v>
      </c>
      <c r="AK200" s="26">
        <f t="shared" si="45"/>
        <v>6</v>
      </c>
      <c r="AL200" s="26">
        <f t="shared" si="46"/>
        <v>2</v>
      </c>
      <c r="AM200" s="94" t="str">
        <f t="shared" si="47"/>
        <v>6/2 Log Off</v>
      </c>
      <c r="AN200" s="172">
        <v>45810.470949074072</v>
      </c>
      <c r="AO200" s="69" t="s">
        <v>273</v>
      </c>
      <c r="AP200" s="69" t="s">
        <v>1913</v>
      </c>
      <c r="AQ200" s="69" t="s">
        <v>273</v>
      </c>
      <c r="AR200" s="69" t="s">
        <v>1917</v>
      </c>
      <c r="AS200" s="96"/>
    </row>
    <row r="201" spans="36:45" ht="14.4">
      <c r="AJ201" s="26" t="str">
        <f>VLOOKUP(AQ201,'user list'!A:B,2,0)</f>
        <v>SSDD</v>
      </c>
      <c r="AK201" s="26">
        <f t="shared" si="45"/>
        <v>6</v>
      </c>
      <c r="AL201" s="26">
        <f t="shared" si="46"/>
        <v>2</v>
      </c>
      <c r="AM201" s="94" t="str">
        <f t="shared" si="47"/>
        <v>6/2 Log In</v>
      </c>
      <c r="AN201" s="172">
        <v>45810.471122685187</v>
      </c>
      <c r="AO201" s="69" t="s">
        <v>273</v>
      </c>
      <c r="AP201" s="69" t="s">
        <v>1913</v>
      </c>
      <c r="AQ201" s="69" t="s">
        <v>273</v>
      </c>
      <c r="AR201" s="69" t="s">
        <v>1916</v>
      </c>
      <c r="AS201" s="96"/>
    </row>
    <row r="202" spans="36:45" ht="14.4">
      <c r="AJ202" s="26" t="str">
        <f>VLOOKUP(AQ202,'user list'!A:B,2,0)</f>
        <v>OCM</v>
      </c>
      <c r="AK202" s="26">
        <f t="shared" si="45"/>
        <v>6</v>
      </c>
      <c r="AL202" s="26">
        <f t="shared" si="46"/>
        <v>2</v>
      </c>
      <c r="AM202" s="94" t="str">
        <f t="shared" si="47"/>
        <v>6/2 Log In</v>
      </c>
      <c r="AN202" s="172">
        <v>45810.471250000002</v>
      </c>
      <c r="AO202" s="69" t="s">
        <v>230</v>
      </c>
      <c r="AP202" s="69" t="s">
        <v>1913</v>
      </c>
      <c r="AQ202" s="69" t="s">
        <v>230</v>
      </c>
      <c r="AR202" s="69" t="s">
        <v>1916</v>
      </c>
      <c r="AS202" s="96"/>
    </row>
    <row r="203" spans="36:45" ht="14.4">
      <c r="AJ203" s="26" t="str">
        <f>VLOOKUP(AQ203,'user list'!A:B,2,0)</f>
        <v>OCA</v>
      </c>
      <c r="AK203" s="26">
        <f t="shared" si="45"/>
        <v>6</v>
      </c>
      <c r="AL203" s="26">
        <f t="shared" si="46"/>
        <v>2</v>
      </c>
      <c r="AM203" s="94" t="str">
        <f t="shared" si="47"/>
        <v>6/2 Changed</v>
      </c>
      <c r="AN203" s="172">
        <v>45810.471377314818</v>
      </c>
      <c r="AO203" s="69" t="s">
        <v>186</v>
      </c>
      <c r="AP203" s="69" t="s">
        <v>1913</v>
      </c>
      <c r="AQ203" s="69" t="s">
        <v>228</v>
      </c>
      <c r="AR203" s="69" t="s">
        <v>1918</v>
      </c>
      <c r="AS203" s="96"/>
    </row>
    <row r="204" spans="36:45" ht="14.4">
      <c r="AJ204" s="26" t="str">
        <f>VLOOKUP(AQ204,'user list'!A:B,2,0)</f>
        <v>CREMCO</v>
      </c>
      <c r="AK204" s="26">
        <f t="shared" si="45"/>
        <v>6</v>
      </c>
      <c r="AL204" s="26">
        <f t="shared" si="46"/>
        <v>2</v>
      </c>
      <c r="AM204" s="94" t="str">
        <f t="shared" si="47"/>
        <v>6/2 Log Off</v>
      </c>
      <c r="AN204" s="172">
        <v>45810.471550925926</v>
      </c>
      <c r="AO204" s="69" t="s">
        <v>206</v>
      </c>
      <c r="AP204" s="69" t="s">
        <v>1913</v>
      </c>
      <c r="AQ204" s="69" t="s">
        <v>206</v>
      </c>
      <c r="AR204" s="69" t="s">
        <v>1917</v>
      </c>
      <c r="AS204" s="96"/>
    </row>
    <row r="205" spans="36:45" ht="14.4">
      <c r="AJ205" s="26" t="str">
        <f>VLOOKUP(AQ205,'user list'!A:B,2,0)</f>
        <v>OCM</v>
      </c>
      <c r="AK205" s="26">
        <f t="shared" si="45"/>
        <v>6</v>
      </c>
      <c r="AL205" s="26">
        <f t="shared" si="46"/>
        <v>2</v>
      </c>
      <c r="AM205" s="94" t="str">
        <f t="shared" si="47"/>
        <v>6/2 Log In</v>
      </c>
      <c r="AN205" s="172">
        <v>45810.47184027778</v>
      </c>
      <c r="AO205" s="69" t="s">
        <v>230</v>
      </c>
      <c r="AP205" s="69" t="s">
        <v>1913</v>
      </c>
      <c r="AQ205" s="69" t="s">
        <v>230</v>
      </c>
      <c r="AR205" s="69" t="s">
        <v>1916</v>
      </c>
      <c r="AS205" s="96"/>
    </row>
    <row r="206" spans="36:45" ht="14.4">
      <c r="AJ206" s="26" t="str">
        <f>VLOOKUP(AQ206,'user list'!A:B,2,0)</f>
        <v>Admin</v>
      </c>
      <c r="AK206" s="26">
        <f t="shared" si="45"/>
        <v>6</v>
      </c>
      <c r="AL206" s="26">
        <f t="shared" si="46"/>
        <v>2</v>
      </c>
      <c r="AM206" s="94" t="str">
        <f t="shared" si="47"/>
        <v>6/2 Log In</v>
      </c>
      <c r="AN206" s="172">
        <v>45810.471932870372</v>
      </c>
      <c r="AO206" s="69" t="s">
        <v>186</v>
      </c>
      <c r="AP206" s="69" t="s">
        <v>1913</v>
      </c>
      <c r="AQ206" s="69" t="s">
        <v>186</v>
      </c>
      <c r="AR206" s="69" t="s">
        <v>1916</v>
      </c>
      <c r="AS206" s="96"/>
    </row>
    <row r="207" spans="36:45" ht="14.4">
      <c r="AJ207" s="26" t="str">
        <f>VLOOKUP(AQ207,'user list'!A:B,2,0)</f>
        <v>Admin</v>
      </c>
      <c r="AK207" s="26">
        <f t="shared" si="45"/>
        <v>6</v>
      </c>
      <c r="AL207" s="26">
        <f t="shared" si="46"/>
        <v>2</v>
      </c>
      <c r="AM207" s="94" t="str">
        <f t="shared" si="47"/>
        <v>6/2 Log In</v>
      </c>
      <c r="AN207" s="172">
        <v>45810.471932870372</v>
      </c>
      <c r="AO207" s="69" t="s">
        <v>186</v>
      </c>
      <c r="AP207" s="69" t="s">
        <v>1913</v>
      </c>
      <c r="AQ207" s="69" t="s">
        <v>186</v>
      </c>
      <c r="AR207" s="69" t="s">
        <v>1916</v>
      </c>
      <c r="AS207" s="96"/>
    </row>
    <row r="208" spans="36:45" ht="14.4">
      <c r="AJ208" s="26" t="str">
        <f>VLOOKUP(AQ208,'user list'!A:B,2,0)</f>
        <v>OCM</v>
      </c>
      <c r="AK208" s="26">
        <f t="shared" ref="AK208:AK271" si="48">MONTH(AN208)</f>
        <v>6</v>
      </c>
      <c r="AL208" s="26">
        <f t="shared" ref="AL208:AL271" si="49">DAY(AN208)</f>
        <v>2</v>
      </c>
      <c r="AM208" s="94" t="str">
        <f t="shared" ref="AM208:AM271" si="50">AK208&amp;"/"&amp;AL208&amp;" "&amp;AR208</f>
        <v>6/2 Log In</v>
      </c>
      <c r="AN208" s="172">
        <v>45810.471990740742</v>
      </c>
      <c r="AO208" s="69" t="s">
        <v>230</v>
      </c>
      <c r="AP208" s="69" t="s">
        <v>1913</v>
      </c>
      <c r="AQ208" s="69" t="s">
        <v>230</v>
      </c>
      <c r="AR208" s="69" t="s">
        <v>1916</v>
      </c>
      <c r="AS208" s="96"/>
    </row>
    <row r="209" spans="36:45" ht="14.4">
      <c r="AJ209" s="26" t="str">
        <f>VLOOKUP(AQ209,'user list'!A:B,2,0)</f>
        <v>Admin</v>
      </c>
      <c r="AK209" s="26">
        <f t="shared" si="48"/>
        <v>6</v>
      </c>
      <c r="AL209" s="26">
        <f t="shared" si="49"/>
        <v>2</v>
      </c>
      <c r="AM209" s="94" t="str">
        <f t="shared" si="50"/>
        <v>6/2 Log In</v>
      </c>
      <c r="AN209" s="172">
        <v>45810.472372685188</v>
      </c>
      <c r="AO209" s="69" t="s">
        <v>186</v>
      </c>
      <c r="AP209" s="69" t="s">
        <v>1913</v>
      </c>
      <c r="AQ209" s="69" t="s">
        <v>186</v>
      </c>
      <c r="AR209" s="69" t="s">
        <v>1916</v>
      </c>
      <c r="AS209" s="96"/>
    </row>
    <row r="210" spans="36:45" ht="14.4">
      <c r="AJ210" s="26" t="str">
        <f>VLOOKUP(AQ210,'user list'!A:B,2,0)</f>
        <v>OCA</v>
      </c>
      <c r="AK210" s="26">
        <f t="shared" si="48"/>
        <v>6</v>
      </c>
      <c r="AL210" s="26">
        <f t="shared" si="49"/>
        <v>2</v>
      </c>
      <c r="AM210" s="94" t="str">
        <f t="shared" si="50"/>
        <v>6/2 Log In</v>
      </c>
      <c r="AN210" s="172">
        <v>45810.472569444442</v>
      </c>
      <c r="AO210" s="69" t="s">
        <v>224</v>
      </c>
      <c r="AP210" s="69" t="s">
        <v>1913</v>
      </c>
      <c r="AQ210" s="69" t="s">
        <v>224</v>
      </c>
      <c r="AR210" s="69" t="s">
        <v>1916</v>
      </c>
      <c r="AS210" s="96"/>
    </row>
    <row r="211" spans="36:45" ht="14.4">
      <c r="AJ211" s="26" t="str">
        <f>VLOOKUP(AQ211,'user list'!A:B,2,0)</f>
        <v>OCM</v>
      </c>
      <c r="AK211" s="26">
        <f t="shared" si="48"/>
        <v>6</v>
      </c>
      <c r="AL211" s="26">
        <f t="shared" si="49"/>
        <v>2</v>
      </c>
      <c r="AM211" s="94" t="str">
        <f t="shared" si="50"/>
        <v>6/2 Log In</v>
      </c>
      <c r="AN211" s="172">
        <v>45810.472951388889</v>
      </c>
      <c r="AO211" s="69" t="s">
        <v>230</v>
      </c>
      <c r="AP211" s="69" t="s">
        <v>1913</v>
      </c>
      <c r="AQ211" s="69" t="s">
        <v>230</v>
      </c>
      <c r="AR211" s="69" t="s">
        <v>1916</v>
      </c>
      <c r="AS211" s="96"/>
    </row>
    <row r="212" spans="36:45" ht="14.4">
      <c r="AJ212" s="26" t="str">
        <f>VLOOKUP(AQ212,'user list'!A:B,2,0)</f>
        <v>ITDD</v>
      </c>
      <c r="AK212" s="26">
        <f t="shared" si="48"/>
        <v>6</v>
      </c>
      <c r="AL212" s="26">
        <f t="shared" si="49"/>
        <v>2</v>
      </c>
      <c r="AM212" s="94" t="str">
        <f t="shared" si="50"/>
        <v>6/2 Log Off</v>
      </c>
      <c r="AN212" s="172">
        <v>45810.475138888891</v>
      </c>
      <c r="AO212" s="69" t="s">
        <v>219</v>
      </c>
      <c r="AP212" s="69" t="s">
        <v>1913</v>
      </c>
      <c r="AQ212" s="69" t="s">
        <v>219</v>
      </c>
      <c r="AR212" s="69" t="s">
        <v>1917</v>
      </c>
      <c r="AS212" s="96"/>
    </row>
    <row r="213" spans="36:45" ht="14.4">
      <c r="AJ213" s="26" t="str">
        <f>VLOOKUP(AQ213,'user list'!A:B,2,0)</f>
        <v>ITDD</v>
      </c>
      <c r="AK213" s="26">
        <f t="shared" si="48"/>
        <v>6</v>
      </c>
      <c r="AL213" s="26">
        <f t="shared" si="49"/>
        <v>2</v>
      </c>
      <c r="AM213" s="94" t="str">
        <f t="shared" si="50"/>
        <v>6/2 Log In</v>
      </c>
      <c r="AN213" s="172">
        <v>45810.47519675926</v>
      </c>
      <c r="AO213" s="69" t="s">
        <v>219</v>
      </c>
      <c r="AP213" s="69" t="s">
        <v>1913</v>
      </c>
      <c r="AQ213" s="69" t="s">
        <v>219</v>
      </c>
      <c r="AR213" s="69" t="s">
        <v>1916</v>
      </c>
      <c r="AS213" s="96"/>
    </row>
    <row r="214" spans="36:45" ht="14.4">
      <c r="AJ214" s="26" t="str">
        <f>VLOOKUP(AQ214,'user list'!A:B,2,0)</f>
        <v>Admin</v>
      </c>
      <c r="AK214" s="26">
        <f t="shared" si="48"/>
        <v>6</v>
      </c>
      <c r="AL214" s="26">
        <f t="shared" si="49"/>
        <v>2</v>
      </c>
      <c r="AM214" s="94" t="str">
        <f t="shared" si="50"/>
        <v>6/2 Log In</v>
      </c>
      <c r="AN214" s="172">
        <v>45810.477719907409</v>
      </c>
      <c r="AO214" s="69" t="s">
        <v>186</v>
      </c>
      <c r="AP214" s="69" t="s">
        <v>1913</v>
      </c>
      <c r="AQ214" s="69" t="s">
        <v>186</v>
      </c>
      <c r="AR214" s="69" t="s">
        <v>1916</v>
      </c>
      <c r="AS214" s="96"/>
    </row>
    <row r="215" spans="36:45" ht="14.4">
      <c r="AJ215" s="26" t="str">
        <f>VLOOKUP(AQ215,'user list'!A:B,2,0)</f>
        <v>QCEAU</v>
      </c>
      <c r="AK215" s="26">
        <f t="shared" si="48"/>
        <v>6</v>
      </c>
      <c r="AL215" s="26">
        <f t="shared" si="49"/>
        <v>2</v>
      </c>
      <c r="AM215" s="94" t="str">
        <f t="shared" si="50"/>
        <v>6/2 Changed</v>
      </c>
      <c r="AN215" s="172">
        <v>45810.478067129632</v>
      </c>
      <c r="AO215" s="69" t="s">
        <v>266</v>
      </c>
      <c r="AP215" s="69" t="s">
        <v>1913</v>
      </c>
      <c r="AQ215" s="69" t="s">
        <v>266</v>
      </c>
      <c r="AR215" s="69" t="s">
        <v>1918</v>
      </c>
      <c r="AS215" s="96"/>
    </row>
    <row r="216" spans="36:45" ht="14.4">
      <c r="AJ216" s="26" t="str">
        <f>VLOOKUP(AQ216,'user list'!A:B,2,0)</f>
        <v>CGSD</v>
      </c>
      <c r="AK216" s="26">
        <f t="shared" si="48"/>
        <v>6</v>
      </c>
      <c r="AL216" s="26">
        <f t="shared" si="49"/>
        <v>2</v>
      </c>
      <c r="AM216" s="94" t="str">
        <f t="shared" si="50"/>
        <v>6/2 Log Off</v>
      </c>
      <c r="AN216" s="172">
        <v>45810.481736111113</v>
      </c>
      <c r="AO216" s="69" t="s">
        <v>200</v>
      </c>
      <c r="AP216" s="69" t="s">
        <v>1913</v>
      </c>
      <c r="AQ216" s="69" t="s">
        <v>200</v>
      </c>
      <c r="AR216" s="69" t="s">
        <v>1917</v>
      </c>
      <c r="AS216" s="96"/>
    </row>
    <row r="217" spans="36:45" ht="14.4">
      <c r="AJ217" s="26" t="str">
        <f>VLOOKUP(AQ217,'user list'!A:B,2,0)</f>
        <v>Admin</v>
      </c>
      <c r="AK217" s="26">
        <f t="shared" si="48"/>
        <v>6</v>
      </c>
      <c r="AL217" s="26">
        <f t="shared" si="49"/>
        <v>2</v>
      </c>
      <c r="AM217" s="94" t="str">
        <f t="shared" si="50"/>
        <v>6/2 Log Off</v>
      </c>
      <c r="AN217" s="172">
        <v>45810.482800925929</v>
      </c>
      <c r="AO217" s="69" t="s">
        <v>186</v>
      </c>
      <c r="AP217" s="69" t="s">
        <v>1913</v>
      </c>
      <c r="AQ217" s="69" t="s">
        <v>186</v>
      </c>
      <c r="AR217" s="69" t="s">
        <v>1917</v>
      </c>
      <c r="AS217" s="96"/>
    </row>
    <row r="218" spans="36:45" ht="14.4">
      <c r="AJ218" s="26" t="str">
        <f>VLOOKUP(AQ218,'user list'!A:B,2,0)</f>
        <v>CGSD</v>
      </c>
      <c r="AK218" s="26">
        <f t="shared" si="48"/>
        <v>6</v>
      </c>
      <c r="AL218" s="26">
        <f t="shared" si="49"/>
        <v>2</v>
      </c>
      <c r="AM218" s="94" t="str">
        <f t="shared" si="50"/>
        <v>6/2 Log In</v>
      </c>
      <c r="AN218" s="172">
        <v>45810.487349537034</v>
      </c>
      <c r="AO218" s="69" t="s">
        <v>200</v>
      </c>
      <c r="AP218" s="69" t="s">
        <v>1913</v>
      </c>
      <c r="AQ218" s="69" t="s">
        <v>200</v>
      </c>
      <c r="AR218" s="69" t="s">
        <v>1916</v>
      </c>
      <c r="AS218" s="96"/>
    </row>
    <row r="219" spans="36:45" ht="14.4">
      <c r="AJ219" s="26" t="str">
        <f>VLOOKUP(AQ219,'user list'!A:B,2,0)</f>
        <v>PAISD</v>
      </c>
      <c r="AK219" s="26">
        <f t="shared" si="48"/>
        <v>6</v>
      </c>
      <c r="AL219" s="26">
        <f t="shared" si="49"/>
        <v>2</v>
      </c>
      <c r="AM219" s="94" t="str">
        <f t="shared" si="50"/>
        <v>6/2 Log In</v>
      </c>
      <c r="AN219" s="172">
        <v>45810.487534722219</v>
      </c>
      <c r="AO219" s="69" t="s">
        <v>256</v>
      </c>
      <c r="AP219" s="69" t="s">
        <v>1913</v>
      </c>
      <c r="AQ219" s="69" t="s">
        <v>256</v>
      </c>
      <c r="AR219" s="69" t="s">
        <v>1916</v>
      </c>
      <c r="AS219" s="96"/>
    </row>
    <row r="220" spans="36:45" ht="14.4">
      <c r="AJ220" s="26" t="str">
        <f>VLOOKUP(AQ220,'user list'!A:B,2,0)</f>
        <v>CTO</v>
      </c>
      <c r="AK220" s="26">
        <f t="shared" si="48"/>
        <v>6</v>
      </c>
      <c r="AL220" s="26">
        <f t="shared" si="49"/>
        <v>2</v>
      </c>
      <c r="AM220" s="94" t="str">
        <f t="shared" si="50"/>
        <v>6/2 Log Off</v>
      </c>
      <c r="AN220" s="172">
        <v>45810.488229166665</v>
      </c>
      <c r="AO220" s="69" t="s">
        <v>207</v>
      </c>
      <c r="AP220" s="69" t="s">
        <v>1913</v>
      </c>
      <c r="AQ220" s="69" t="s">
        <v>207</v>
      </c>
      <c r="AR220" s="69" t="s">
        <v>1917</v>
      </c>
      <c r="AS220" s="96"/>
    </row>
    <row r="221" spans="36:45" ht="14.4">
      <c r="AJ221" s="26" t="str">
        <f>VLOOKUP(AQ221,'user list'!A:B,2,0)</f>
        <v>CTO</v>
      </c>
      <c r="AK221" s="26">
        <f t="shared" si="48"/>
        <v>6</v>
      </c>
      <c r="AL221" s="26">
        <f t="shared" si="49"/>
        <v>2</v>
      </c>
      <c r="AM221" s="94" t="str">
        <f t="shared" si="50"/>
        <v>6/2 Log In</v>
      </c>
      <c r="AN221" s="172">
        <v>45810.488333333335</v>
      </c>
      <c r="AO221" s="69" t="s">
        <v>207</v>
      </c>
      <c r="AP221" s="69" t="s">
        <v>1913</v>
      </c>
      <c r="AQ221" s="69" t="s">
        <v>207</v>
      </c>
      <c r="AR221" s="69" t="s">
        <v>1916</v>
      </c>
      <c r="AS221" s="96"/>
    </row>
    <row r="222" spans="36:45" ht="14.4">
      <c r="AJ222" s="26" t="str">
        <f>VLOOKUP(AQ222,'user list'!A:B,2,0)</f>
        <v>Admin</v>
      </c>
      <c r="AK222" s="26">
        <f t="shared" si="48"/>
        <v>6</v>
      </c>
      <c r="AL222" s="26">
        <f t="shared" si="49"/>
        <v>2</v>
      </c>
      <c r="AM222" s="94" t="str">
        <f t="shared" si="50"/>
        <v>6/2 Log Off</v>
      </c>
      <c r="AN222" s="172">
        <v>45810.488622685189</v>
      </c>
      <c r="AO222" s="69" t="s">
        <v>186</v>
      </c>
      <c r="AP222" s="69" t="s">
        <v>1913</v>
      </c>
      <c r="AQ222" s="69" t="s">
        <v>186</v>
      </c>
      <c r="AR222" s="69" t="s">
        <v>1917</v>
      </c>
      <c r="AS222" s="96"/>
    </row>
    <row r="223" spans="36:45" ht="14.4">
      <c r="AJ223" s="26" t="str">
        <f>VLOOKUP(AQ223,'user list'!A:B,2,0)</f>
        <v>OCA</v>
      </c>
      <c r="AK223" s="26">
        <f t="shared" si="48"/>
        <v>6</v>
      </c>
      <c r="AL223" s="26">
        <f t="shared" si="49"/>
        <v>2</v>
      </c>
      <c r="AM223" s="94" t="str">
        <f t="shared" si="50"/>
        <v>6/2 Log Off</v>
      </c>
      <c r="AN223" s="172">
        <v>45810.488958333335</v>
      </c>
      <c r="AO223" s="69" t="s">
        <v>224</v>
      </c>
      <c r="AP223" s="69" t="s">
        <v>1913</v>
      </c>
      <c r="AQ223" s="69" t="s">
        <v>224</v>
      </c>
      <c r="AR223" s="69" t="s">
        <v>1917</v>
      </c>
      <c r="AS223" s="96"/>
    </row>
    <row r="224" spans="36:45" ht="14.4">
      <c r="AJ224" s="26" t="str">
        <f>VLOOKUP(AQ224,'user list'!A:B,2,0)</f>
        <v>OCA</v>
      </c>
      <c r="AK224" s="26">
        <f t="shared" si="48"/>
        <v>6</v>
      </c>
      <c r="AL224" s="26">
        <f t="shared" si="49"/>
        <v>2</v>
      </c>
      <c r="AM224" s="94" t="str">
        <f t="shared" si="50"/>
        <v>6/2 Log Off</v>
      </c>
      <c r="AN224" s="172">
        <v>45810.494166666664</v>
      </c>
      <c r="AO224" s="69" t="s">
        <v>224</v>
      </c>
      <c r="AP224" s="69" t="s">
        <v>1913</v>
      </c>
      <c r="AQ224" s="69" t="s">
        <v>224</v>
      </c>
      <c r="AR224" s="69" t="s">
        <v>1917</v>
      </c>
      <c r="AS224" s="96"/>
    </row>
    <row r="225" spans="36:45" ht="14.4">
      <c r="AJ225" s="26" t="str">
        <f>VLOOKUP(AQ225,'user list'!A:B,2,0)</f>
        <v>CREMCO</v>
      </c>
      <c r="AK225" s="26">
        <f t="shared" si="48"/>
        <v>6</v>
      </c>
      <c r="AL225" s="26">
        <f t="shared" si="49"/>
        <v>2</v>
      </c>
      <c r="AM225" s="94" t="str">
        <f t="shared" si="50"/>
        <v>6/2 Log Off</v>
      </c>
      <c r="AN225" s="172">
        <v>45810.495462962965</v>
      </c>
      <c r="AO225" s="69" t="s">
        <v>206</v>
      </c>
      <c r="AP225" s="69" t="s">
        <v>1913</v>
      </c>
      <c r="AQ225" s="69" t="s">
        <v>206</v>
      </c>
      <c r="AR225" s="69" t="s">
        <v>1917</v>
      </c>
      <c r="AS225" s="96"/>
    </row>
    <row r="226" spans="36:45" ht="14.4">
      <c r="AJ226" s="26" t="str">
        <f>VLOOKUP(AQ226,'user list'!A:B,2,0)</f>
        <v>QCEAU</v>
      </c>
      <c r="AK226" s="26">
        <f t="shared" si="48"/>
        <v>6</v>
      </c>
      <c r="AL226" s="26">
        <f t="shared" si="49"/>
        <v>2</v>
      </c>
      <c r="AM226" s="94" t="str">
        <f t="shared" si="50"/>
        <v>6/2 Log In</v>
      </c>
      <c r="AN226" s="172">
        <v>45810.496192129627</v>
      </c>
      <c r="AO226" s="69" t="s">
        <v>266</v>
      </c>
      <c r="AP226" s="69" t="s">
        <v>1913</v>
      </c>
      <c r="AQ226" s="69" t="s">
        <v>266</v>
      </c>
      <c r="AR226" s="69" t="s">
        <v>1916</v>
      </c>
      <c r="AS226" s="96"/>
    </row>
    <row r="227" spans="36:45" ht="14.4">
      <c r="AJ227" s="26" t="str">
        <f>VLOOKUP(AQ227,'user list'!A:B,2,0)</f>
        <v>CVD</v>
      </c>
      <c r="AK227" s="26">
        <f t="shared" si="48"/>
        <v>6</v>
      </c>
      <c r="AL227" s="26">
        <f t="shared" si="49"/>
        <v>2</v>
      </c>
      <c r="AM227" s="94" t="str">
        <f t="shared" si="50"/>
        <v>6/2 Log In</v>
      </c>
      <c r="AN227" s="172">
        <v>45810.497175925928</v>
      </c>
      <c r="AO227" s="69" t="s">
        <v>208</v>
      </c>
      <c r="AP227" s="69" t="s">
        <v>1913</v>
      </c>
      <c r="AQ227" s="69" t="s">
        <v>208</v>
      </c>
      <c r="AR227" s="69" t="s">
        <v>1916</v>
      </c>
      <c r="AS227" s="96"/>
    </row>
    <row r="228" spans="36:45" ht="14.4">
      <c r="AJ228" s="26" t="str">
        <f>VLOOKUP(AQ228,'user list'!A:B,2,0)</f>
        <v>CHD</v>
      </c>
      <c r="AK228" s="26">
        <f t="shared" si="48"/>
        <v>6</v>
      </c>
      <c r="AL228" s="26">
        <f t="shared" si="49"/>
        <v>2</v>
      </c>
      <c r="AM228" s="94" t="str">
        <f t="shared" si="50"/>
        <v>6/2 Log Off</v>
      </c>
      <c r="AN228" s="172">
        <v>45810.498495370368</v>
      </c>
      <c r="AO228" s="69" t="s">
        <v>203</v>
      </c>
      <c r="AP228" s="69" t="s">
        <v>1913</v>
      </c>
      <c r="AQ228" s="69" t="s">
        <v>203</v>
      </c>
      <c r="AR228" s="69" t="s">
        <v>1917</v>
      </c>
      <c r="AS228" s="96"/>
    </row>
    <row r="229" spans="36:45" ht="14.4">
      <c r="AJ229" s="26" t="str">
        <f>VLOOKUP(AQ229,'user list'!A:B,2,0)</f>
        <v>SSDD</v>
      </c>
      <c r="AK229" s="26">
        <f t="shared" si="48"/>
        <v>6</v>
      </c>
      <c r="AL229" s="26">
        <f t="shared" si="49"/>
        <v>2</v>
      </c>
      <c r="AM229" s="94" t="str">
        <f t="shared" si="50"/>
        <v>6/2 Log Off</v>
      </c>
      <c r="AN229" s="172">
        <v>45810.498703703706</v>
      </c>
      <c r="AO229" s="69" t="s">
        <v>273</v>
      </c>
      <c r="AP229" s="69" t="s">
        <v>1913</v>
      </c>
      <c r="AQ229" s="69" t="s">
        <v>273</v>
      </c>
      <c r="AR229" s="69" t="s">
        <v>1917</v>
      </c>
      <c r="AS229" s="96"/>
    </row>
    <row r="230" spans="36:45" ht="14.4">
      <c r="AJ230" s="26" t="str">
        <f>VLOOKUP(AQ230,'user list'!A:B,2,0)</f>
        <v>SSDD</v>
      </c>
      <c r="AK230" s="26">
        <f t="shared" si="48"/>
        <v>6</v>
      </c>
      <c r="AL230" s="26">
        <f t="shared" si="49"/>
        <v>2</v>
      </c>
      <c r="AM230" s="94" t="str">
        <f t="shared" si="50"/>
        <v>6/2 Log In</v>
      </c>
      <c r="AN230" s="172">
        <v>45810.498888888891</v>
      </c>
      <c r="AO230" s="69" t="s">
        <v>273</v>
      </c>
      <c r="AP230" s="69" t="s">
        <v>1913</v>
      </c>
      <c r="AQ230" s="69" t="s">
        <v>273</v>
      </c>
      <c r="AR230" s="69" t="s">
        <v>1916</v>
      </c>
      <c r="AS230" s="96"/>
    </row>
    <row r="231" spans="36:45" ht="14.4">
      <c r="AJ231" s="26" t="str">
        <f>VLOOKUP(AQ231,'user list'!A:B,2,0)</f>
        <v>LEDIPO</v>
      </c>
      <c r="AK231" s="26">
        <f t="shared" si="48"/>
        <v>6</v>
      </c>
      <c r="AL231" s="26">
        <f t="shared" si="49"/>
        <v>2</v>
      </c>
      <c r="AM231" s="94" t="str">
        <f t="shared" si="50"/>
        <v>6/2 Log In</v>
      </c>
      <c r="AN231" s="172">
        <v>45810.503333333334</v>
      </c>
      <c r="AO231" s="69" t="s">
        <v>222</v>
      </c>
      <c r="AP231" s="69" t="s">
        <v>1913</v>
      </c>
      <c r="AQ231" s="69" t="s">
        <v>222</v>
      </c>
      <c r="AR231" s="69" t="s">
        <v>1916</v>
      </c>
      <c r="AS231" s="96"/>
    </row>
    <row r="232" spans="36:45" ht="14.4">
      <c r="AJ232" s="26" t="str">
        <f>VLOOKUP(AQ232,'user list'!A:B,2,0)</f>
        <v>OCM</v>
      </c>
      <c r="AK232" s="26">
        <f t="shared" si="48"/>
        <v>6</v>
      </c>
      <c r="AL232" s="26">
        <f t="shared" si="49"/>
        <v>2</v>
      </c>
      <c r="AM232" s="94" t="str">
        <f t="shared" si="50"/>
        <v>6/2 Log Off</v>
      </c>
      <c r="AN232" s="172">
        <v>45810.504502314812</v>
      </c>
      <c r="AO232" s="69" t="s">
        <v>230</v>
      </c>
      <c r="AP232" s="69" t="s">
        <v>1913</v>
      </c>
      <c r="AQ232" s="69" t="s">
        <v>230</v>
      </c>
      <c r="AR232" s="69" t="s">
        <v>1917</v>
      </c>
      <c r="AS232" s="96"/>
    </row>
    <row r="233" spans="36:45" ht="14.4">
      <c r="AJ233" s="26" t="str">
        <f>VLOOKUP(AQ233,'user list'!A:B,2,0)</f>
        <v>OCM</v>
      </c>
      <c r="AK233" s="26">
        <f t="shared" si="48"/>
        <v>6</v>
      </c>
      <c r="AL233" s="26">
        <f t="shared" si="49"/>
        <v>2</v>
      </c>
      <c r="AM233" s="94" t="str">
        <f t="shared" si="50"/>
        <v>6/2 Log In</v>
      </c>
      <c r="AN233" s="172">
        <v>45810.504548611112</v>
      </c>
      <c r="AO233" s="69" t="s">
        <v>231</v>
      </c>
      <c r="AP233" s="69" t="s">
        <v>1913</v>
      </c>
      <c r="AQ233" s="69" t="s">
        <v>231</v>
      </c>
      <c r="AR233" s="69" t="s">
        <v>1916</v>
      </c>
      <c r="AS233" s="96"/>
    </row>
    <row r="234" spans="36:45" ht="14.4">
      <c r="AJ234" s="26" t="str">
        <f>VLOOKUP(AQ234,'user list'!A:B,2,0)</f>
        <v>OCM</v>
      </c>
      <c r="AK234" s="26">
        <f t="shared" si="48"/>
        <v>6</v>
      </c>
      <c r="AL234" s="26">
        <f t="shared" si="49"/>
        <v>2</v>
      </c>
      <c r="AM234" s="94" t="str">
        <f t="shared" si="50"/>
        <v>6/2 Log In</v>
      </c>
      <c r="AN234" s="172">
        <v>45810.504594907405</v>
      </c>
      <c r="AO234" s="69" t="s">
        <v>230</v>
      </c>
      <c r="AP234" s="69" t="s">
        <v>1913</v>
      </c>
      <c r="AQ234" s="69" t="s">
        <v>230</v>
      </c>
      <c r="AR234" s="69" t="s">
        <v>1916</v>
      </c>
      <c r="AS234" s="96"/>
    </row>
    <row r="235" spans="36:45" ht="14.4">
      <c r="AJ235" s="26" t="str">
        <f>VLOOKUP(AQ235,'user list'!A:B,2,0)</f>
        <v>OCM</v>
      </c>
      <c r="AK235" s="26">
        <f t="shared" si="48"/>
        <v>6</v>
      </c>
      <c r="AL235" s="26">
        <f t="shared" si="49"/>
        <v>2</v>
      </c>
      <c r="AM235" s="94" t="str">
        <f t="shared" si="50"/>
        <v>6/2 Log Off</v>
      </c>
      <c r="AN235" s="172">
        <v>45810.509097222224</v>
      </c>
      <c r="AO235" s="69" t="s">
        <v>230</v>
      </c>
      <c r="AP235" s="69" t="s">
        <v>1913</v>
      </c>
      <c r="AQ235" s="69" t="s">
        <v>230</v>
      </c>
      <c r="AR235" s="69" t="s">
        <v>1917</v>
      </c>
      <c r="AS235" s="96"/>
    </row>
    <row r="236" spans="36:45" ht="14.4">
      <c r="AJ236" s="26" t="str">
        <f>VLOOKUP(AQ236,'user list'!A:B,2,0)</f>
        <v>OCM</v>
      </c>
      <c r="AK236" s="26">
        <f t="shared" si="48"/>
        <v>6</v>
      </c>
      <c r="AL236" s="26">
        <f t="shared" si="49"/>
        <v>2</v>
      </c>
      <c r="AM236" s="94" t="str">
        <f t="shared" si="50"/>
        <v>6/2 Log In</v>
      </c>
      <c r="AN236" s="172">
        <v>45810.509270833332</v>
      </c>
      <c r="AO236" s="69" t="s">
        <v>230</v>
      </c>
      <c r="AP236" s="69" t="s">
        <v>1913</v>
      </c>
      <c r="AQ236" s="69" t="s">
        <v>230</v>
      </c>
      <c r="AR236" s="69" t="s">
        <v>1916</v>
      </c>
      <c r="AS236" s="96"/>
    </row>
    <row r="237" spans="36:45" ht="14.4">
      <c r="AJ237" s="26" t="str">
        <f>VLOOKUP(AQ237,'user list'!A:B,2,0)</f>
        <v>OCM</v>
      </c>
      <c r="AK237" s="26">
        <f t="shared" si="48"/>
        <v>6</v>
      </c>
      <c r="AL237" s="26">
        <f t="shared" si="49"/>
        <v>2</v>
      </c>
      <c r="AM237" s="94" t="str">
        <f t="shared" si="50"/>
        <v>6/2 Log In</v>
      </c>
      <c r="AN237" s="172">
        <v>45810.512002314812</v>
      </c>
      <c r="AO237" s="69" t="s">
        <v>230</v>
      </c>
      <c r="AP237" s="69" t="s">
        <v>1913</v>
      </c>
      <c r="AQ237" s="69" t="s">
        <v>230</v>
      </c>
      <c r="AR237" s="69" t="s">
        <v>1916</v>
      </c>
      <c r="AS237" s="96"/>
    </row>
    <row r="238" spans="36:45" ht="14.4">
      <c r="AJ238" s="26" t="str">
        <f>VLOOKUP(AQ238,'user list'!A:B,2,0)</f>
        <v>Admin</v>
      </c>
      <c r="AK238" s="26">
        <f t="shared" si="48"/>
        <v>6</v>
      </c>
      <c r="AL238" s="26">
        <f t="shared" si="49"/>
        <v>2</v>
      </c>
      <c r="AM238" s="94" t="str">
        <f t="shared" si="50"/>
        <v>6/2 Log In</v>
      </c>
      <c r="AN238" s="172">
        <v>45810.512037037035</v>
      </c>
      <c r="AO238" s="69" t="s">
        <v>186</v>
      </c>
      <c r="AP238" s="69" t="s">
        <v>1913</v>
      </c>
      <c r="AQ238" s="69" t="s">
        <v>186</v>
      </c>
      <c r="AR238" s="69" t="s">
        <v>1916</v>
      </c>
      <c r="AS238" s="96"/>
    </row>
    <row r="239" spans="36:45" ht="14.4">
      <c r="AJ239" s="26" t="str">
        <f>VLOOKUP(AQ239,'user list'!A:B,2,0)</f>
        <v>BPLD</v>
      </c>
      <c r="AK239" s="26">
        <f t="shared" si="48"/>
        <v>6</v>
      </c>
      <c r="AL239" s="26">
        <f t="shared" si="49"/>
        <v>2</v>
      </c>
      <c r="AM239" s="94" t="str">
        <f t="shared" si="50"/>
        <v>6/2 Log In</v>
      </c>
      <c r="AN239" s="172">
        <v>45810.512870370374</v>
      </c>
      <c r="AO239" s="69" t="s">
        <v>194</v>
      </c>
      <c r="AP239" s="69" t="s">
        <v>1913</v>
      </c>
      <c r="AQ239" s="69" t="s">
        <v>194</v>
      </c>
      <c r="AR239" s="69" t="s">
        <v>1916</v>
      </c>
      <c r="AS239" s="96"/>
    </row>
    <row r="240" spans="36:45" ht="14.4">
      <c r="AJ240" s="26" t="str">
        <f>VLOOKUP(AQ240,'user list'!A:B,2,0)</f>
        <v>QCDRRMO</v>
      </c>
      <c r="AK240" s="26">
        <f t="shared" si="48"/>
        <v>6</v>
      </c>
      <c r="AL240" s="26">
        <f t="shared" si="49"/>
        <v>2</v>
      </c>
      <c r="AM240" s="94" t="str">
        <f t="shared" si="50"/>
        <v>6/2 Log Off</v>
      </c>
      <c r="AN240" s="172">
        <v>45810.51289351852</v>
      </c>
      <c r="AO240" s="69" t="s">
        <v>265</v>
      </c>
      <c r="AP240" s="69" t="s">
        <v>1913</v>
      </c>
      <c r="AQ240" s="69" t="s">
        <v>265</v>
      </c>
      <c r="AR240" s="69" t="s">
        <v>1917</v>
      </c>
      <c r="AS240" s="96"/>
    </row>
    <row r="241" spans="36:45" ht="14.4">
      <c r="AJ241" s="26" t="str">
        <f>VLOOKUP(AQ241,'user list'!A:B,2,0)</f>
        <v>MDAD</v>
      </c>
      <c r="AK241" s="26">
        <f t="shared" si="48"/>
        <v>6</v>
      </c>
      <c r="AL241" s="26">
        <f t="shared" si="49"/>
        <v>2</v>
      </c>
      <c r="AM241" s="94" t="str">
        <f t="shared" si="50"/>
        <v>6/2 Log Off</v>
      </c>
      <c r="AN241" s="172">
        <v>45810.513032407405</v>
      </c>
      <c r="AO241" s="69" t="s">
        <v>223</v>
      </c>
      <c r="AP241" s="69" t="s">
        <v>1913</v>
      </c>
      <c r="AQ241" s="69" t="s">
        <v>223</v>
      </c>
      <c r="AR241" s="69" t="s">
        <v>1917</v>
      </c>
      <c r="AS241" s="96"/>
    </row>
    <row r="242" spans="36:45" ht="14.4">
      <c r="AJ242" s="26" t="str">
        <f>VLOOKUP(AQ242,'user list'!A:B,2,0)</f>
        <v>Admin</v>
      </c>
      <c r="AK242" s="26">
        <f t="shared" si="48"/>
        <v>6</v>
      </c>
      <c r="AL242" s="26">
        <f t="shared" si="49"/>
        <v>2</v>
      </c>
      <c r="AM242" s="94" t="str">
        <f t="shared" si="50"/>
        <v>6/2 Log In</v>
      </c>
      <c r="AN242" s="172">
        <v>45810.514722222222</v>
      </c>
      <c r="AO242" s="69" t="s">
        <v>186</v>
      </c>
      <c r="AP242" s="69" t="s">
        <v>1913</v>
      </c>
      <c r="AQ242" s="69" t="s">
        <v>186</v>
      </c>
      <c r="AR242" s="69" t="s">
        <v>1916</v>
      </c>
      <c r="AS242" s="96"/>
    </row>
    <row r="243" spans="36:45" ht="14.4">
      <c r="AJ243" s="26" t="str">
        <f>VLOOKUP(AQ243,'user list'!A:B,2,0)</f>
        <v>Admin</v>
      </c>
      <c r="AK243" s="26">
        <f t="shared" si="48"/>
        <v>6</v>
      </c>
      <c r="AL243" s="26">
        <f t="shared" si="49"/>
        <v>2</v>
      </c>
      <c r="AM243" s="94" t="str">
        <f t="shared" si="50"/>
        <v>6/2 Log In</v>
      </c>
      <c r="AN243" s="172">
        <v>45810.518877314818</v>
      </c>
      <c r="AO243" s="69" t="s">
        <v>186</v>
      </c>
      <c r="AP243" s="69" t="s">
        <v>1913</v>
      </c>
      <c r="AQ243" s="69" t="s">
        <v>186</v>
      </c>
      <c r="AR243" s="69" t="s">
        <v>1916</v>
      </c>
      <c r="AS243" s="96"/>
    </row>
    <row r="244" spans="36:45" ht="14.4">
      <c r="AJ244" s="26" t="str">
        <f>VLOOKUP(AQ244,'user list'!A:B,2,0)</f>
        <v>DOE</v>
      </c>
      <c r="AK244" s="26">
        <f t="shared" si="48"/>
        <v>6</v>
      </c>
      <c r="AL244" s="26">
        <f t="shared" si="49"/>
        <v>2</v>
      </c>
      <c r="AM244" s="94" t="str">
        <f t="shared" si="50"/>
        <v>6/2 Log Off</v>
      </c>
      <c r="AN244" s="172">
        <v>45810.518877314818</v>
      </c>
      <c r="AO244" s="69" t="s">
        <v>211</v>
      </c>
      <c r="AP244" s="69" t="s">
        <v>1913</v>
      </c>
      <c r="AQ244" s="69" t="s">
        <v>211</v>
      </c>
      <c r="AR244" s="69" t="s">
        <v>1917</v>
      </c>
      <c r="AS244" s="96"/>
    </row>
    <row r="245" spans="36:45" ht="14.4">
      <c r="AJ245" s="26" t="str">
        <f>VLOOKUP(AQ245,'user list'!A:B,2,0)</f>
        <v>DOE</v>
      </c>
      <c r="AK245" s="26">
        <f t="shared" si="48"/>
        <v>6</v>
      </c>
      <c r="AL245" s="26">
        <f t="shared" si="49"/>
        <v>2</v>
      </c>
      <c r="AM245" s="94" t="str">
        <f t="shared" si="50"/>
        <v>6/2 Log In</v>
      </c>
      <c r="AN245" s="172">
        <v>45810.51903935185</v>
      </c>
      <c r="AO245" s="69" t="s">
        <v>211</v>
      </c>
      <c r="AP245" s="69" t="s">
        <v>1913</v>
      </c>
      <c r="AQ245" s="69" t="s">
        <v>211</v>
      </c>
      <c r="AR245" s="69" t="s">
        <v>1916</v>
      </c>
      <c r="AS245" s="96"/>
    </row>
    <row r="246" spans="36:45" ht="14.4">
      <c r="AJ246" s="26" t="str">
        <f>VLOOKUP(AQ246,'user list'!A:B,2,0)</f>
        <v>PAISD</v>
      </c>
      <c r="AK246" s="26">
        <f t="shared" si="48"/>
        <v>6</v>
      </c>
      <c r="AL246" s="26">
        <f t="shared" si="49"/>
        <v>2</v>
      </c>
      <c r="AM246" s="94" t="str">
        <f t="shared" si="50"/>
        <v>6/2 Log Off</v>
      </c>
      <c r="AN246" s="172">
        <v>45810.521018518521</v>
      </c>
      <c r="AO246" s="69" t="s">
        <v>256</v>
      </c>
      <c r="AP246" s="69" t="s">
        <v>1913</v>
      </c>
      <c r="AQ246" s="69" t="s">
        <v>256</v>
      </c>
      <c r="AR246" s="69" t="s">
        <v>1917</v>
      </c>
      <c r="AS246" s="96"/>
    </row>
    <row r="247" spans="36:45" ht="14.4">
      <c r="AJ247" s="26" t="str">
        <f>VLOOKUP(AQ247,'user list'!A:B,2,0)</f>
        <v>PAISD</v>
      </c>
      <c r="AK247" s="26">
        <f t="shared" si="48"/>
        <v>6</v>
      </c>
      <c r="AL247" s="26">
        <f t="shared" si="49"/>
        <v>2</v>
      </c>
      <c r="AM247" s="94" t="str">
        <f t="shared" si="50"/>
        <v>6/2 Log In</v>
      </c>
      <c r="AN247" s="172">
        <v>45810.521122685182</v>
      </c>
      <c r="AO247" s="69" t="s">
        <v>256</v>
      </c>
      <c r="AP247" s="69" t="s">
        <v>1913</v>
      </c>
      <c r="AQ247" s="69" t="s">
        <v>256</v>
      </c>
      <c r="AR247" s="69" t="s">
        <v>1916</v>
      </c>
      <c r="AS247" s="96"/>
    </row>
    <row r="248" spans="36:45" ht="14.4">
      <c r="AJ248" s="26" t="str">
        <f>VLOOKUP(AQ248,'user list'!A:B,2,0)</f>
        <v>CGSD</v>
      </c>
      <c r="AK248" s="26">
        <f t="shared" si="48"/>
        <v>6</v>
      </c>
      <c r="AL248" s="26">
        <f t="shared" si="49"/>
        <v>2</v>
      </c>
      <c r="AM248" s="94" t="str">
        <f t="shared" si="50"/>
        <v>6/2 Log Off</v>
      </c>
      <c r="AN248" s="172">
        <v>45810.523877314816</v>
      </c>
      <c r="AO248" s="69" t="s">
        <v>200</v>
      </c>
      <c r="AP248" s="69" t="s">
        <v>1913</v>
      </c>
      <c r="AQ248" s="69" t="s">
        <v>200</v>
      </c>
      <c r="AR248" s="69" t="s">
        <v>1917</v>
      </c>
      <c r="AS248" s="96"/>
    </row>
    <row r="249" spans="36:45" ht="14.4">
      <c r="AJ249" s="26" t="str">
        <f>VLOOKUP(AQ249,'user list'!A:B,2,0)</f>
        <v>CGSD</v>
      </c>
      <c r="AK249" s="26">
        <f t="shared" si="48"/>
        <v>6</v>
      </c>
      <c r="AL249" s="26">
        <f t="shared" si="49"/>
        <v>2</v>
      </c>
      <c r="AM249" s="94" t="str">
        <f t="shared" si="50"/>
        <v>6/2 Log In</v>
      </c>
      <c r="AN249" s="172">
        <v>45810.523946759262</v>
      </c>
      <c r="AO249" s="69" t="s">
        <v>200</v>
      </c>
      <c r="AP249" s="69" t="s">
        <v>1913</v>
      </c>
      <c r="AQ249" s="69" t="s">
        <v>200</v>
      </c>
      <c r="AR249" s="69" t="s">
        <v>1916</v>
      </c>
      <c r="AS249" s="96"/>
    </row>
    <row r="250" spans="36:45" ht="14.4">
      <c r="AJ250" s="26" t="str">
        <f>VLOOKUP(AQ250,'user list'!A:B,2,0)</f>
        <v>OCM</v>
      </c>
      <c r="AK250" s="26">
        <f t="shared" si="48"/>
        <v>6</v>
      </c>
      <c r="AL250" s="26">
        <f t="shared" si="49"/>
        <v>2</v>
      </c>
      <c r="AM250" s="94" t="str">
        <f t="shared" si="50"/>
        <v>6/2 Log Off</v>
      </c>
      <c r="AN250" s="172">
        <v>45810.525185185186</v>
      </c>
      <c r="AO250" s="69" t="s">
        <v>230</v>
      </c>
      <c r="AP250" s="69" t="s">
        <v>1913</v>
      </c>
      <c r="AQ250" s="69" t="s">
        <v>230</v>
      </c>
      <c r="AR250" s="69" t="s">
        <v>1917</v>
      </c>
      <c r="AS250" s="96"/>
    </row>
    <row r="251" spans="36:45" ht="14.4">
      <c r="AJ251" s="26" t="str">
        <f>VLOOKUP(AQ251,'user list'!A:B,2,0)</f>
        <v>OCM</v>
      </c>
      <c r="AK251" s="26">
        <f t="shared" si="48"/>
        <v>6</v>
      </c>
      <c r="AL251" s="26">
        <f t="shared" si="49"/>
        <v>2</v>
      </c>
      <c r="AM251" s="94" t="str">
        <f t="shared" si="50"/>
        <v>6/2 Log Off</v>
      </c>
      <c r="AN251" s="172">
        <v>45810.525879629633</v>
      </c>
      <c r="AO251" s="69" t="s">
        <v>230</v>
      </c>
      <c r="AP251" s="69" t="s">
        <v>1913</v>
      </c>
      <c r="AQ251" s="69" t="s">
        <v>230</v>
      </c>
      <c r="AR251" s="69" t="s">
        <v>1917</v>
      </c>
      <c r="AS251" s="96"/>
    </row>
    <row r="252" spans="36:45" ht="14.4">
      <c r="AJ252" s="26" t="str">
        <f>VLOOKUP(AQ252,'user list'!A:B,2,0)</f>
        <v>SSDD</v>
      </c>
      <c r="AK252" s="26">
        <f t="shared" si="48"/>
        <v>6</v>
      </c>
      <c r="AL252" s="26">
        <f t="shared" si="49"/>
        <v>2</v>
      </c>
      <c r="AM252" s="94" t="str">
        <f t="shared" si="50"/>
        <v>6/2 Log Off</v>
      </c>
      <c r="AN252" s="172">
        <v>45810.529050925928</v>
      </c>
      <c r="AO252" s="69" t="s">
        <v>273</v>
      </c>
      <c r="AP252" s="69" t="s">
        <v>1913</v>
      </c>
      <c r="AQ252" s="69" t="s">
        <v>273</v>
      </c>
      <c r="AR252" s="69" t="s">
        <v>1917</v>
      </c>
      <c r="AS252" s="96"/>
    </row>
    <row r="253" spans="36:45" ht="14.4">
      <c r="AJ253" s="26" t="str">
        <f>VLOOKUP(AQ253,'user list'!A:B,2,0)</f>
        <v>SSDD</v>
      </c>
      <c r="AK253" s="26">
        <f t="shared" si="48"/>
        <v>6</v>
      </c>
      <c r="AL253" s="26">
        <f t="shared" si="49"/>
        <v>2</v>
      </c>
      <c r="AM253" s="94" t="str">
        <f t="shared" si="50"/>
        <v>6/2 Log In</v>
      </c>
      <c r="AN253" s="172">
        <v>45810.529293981483</v>
      </c>
      <c r="AO253" s="69" t="s">
        <v>273</v>
      </c>
      <c r="AP253" s="69" t="s">
        <v>1913</v>
      </c>
      <c r="AQ253" s="69" t="s">
        <v>273</v>
      </c>
      <c r="AR253" s="69" t="s">
        <v>1916</v>
      </c>
      <c r="AS253" s="96"/>
    </row>
    <row r="254" spans="36:45" ht="14.4">
      <c r="AJ254" s="26" t="str">
        <f>VLOOKUP(AQ254,'user list'!A:B,2,0)</f>
        <v>PLEB</v>
      </c>
      <c r="AK254" s="26">
        <f t="shared" si="48"/>
        <v>6</v>
      </c>
      <c r="AL254" s="26">
        <f t="shared" si="49"/>
        <v>2</v>
      </c>
      <c r="AM254" s="94" t="str">
        <f t="shared" si="50"/>
        <v>6/2 Log Off</v>
      </c>
      <c r="AN254" s="172">
        <v>45810.530833333331</v>
      </c>
      <c r="AO254" s="69" t="s">
        <v>260</v>
      </c>
      <c r="AP254" s="69" t="s">
        <v>1913</v>
      </c>
      <c r="AQ254" s="69" t="s">
        <v>260</v>
      </c>
      <c r="AR254" s="69" t="s">
        <v>1917</v>
      </c>
      <c r="AS254" s="96"/>
    </row>
    <row r="255" spans="36:45" ht="14.4">
      <c r="AJ255" s="26" t="str">
        <f>VLOOKUP(AQ255,'user list'!A:B,2,0)</f>
        <v>PLEB</v>
      </c>
      <c r="AK255" s="26">
        <f t="shared" si="48"/>
        <v>6</v>
      </c>
      <c r="AL255" s="26">
        <f t="shared" si="49"/>
        <v>2</v>
      </c>
      <c r="AM255" s="94" t="str">
        <f t="shared" si="50"/>
        <v>6/2 Log In</v>
      </c>
      <c r="AN255" s="172">
        <v>45810.531064814815</v>
      </c>
      <c r="AO255" s="69" t="s">
        <v>260</v>
      </c>
      <c r="AP255" s="69" t="s">
        <v>1913</v>
      </c>
      <c r="AQ255" s="69" t="s">
        <v>260</v>
      </c>
      <c r="AR255" s="69" t="s">
        <v>1916</v>
      </c>
      <c r="AS255" s="96"/>
    </row>
    <row r="256" spans="36:45" ht="14.4">
      <c r="AJ256" s="26" t="str">
        <f>VLOOKUP(AQ256,'user list'!A:B,2,0)</f>
        <v>QCEAU</v>
      </c>
      <c r="AK256" s="26">
        <f t="shared" si="48"/>
        <v>6</v>
      </c>
      <c r="AL256" s="26">
        <f t="shared" si="49"/>
        <v>2</v>
      </c>
      <c r="AM256" s="94" t="str">
        <f t="shared" si="50"/>
        <v>6/2 Log Off</v>
      </c>
      <c r="AN256" s="172">
        <v>45810.534212962964</v>
      </c>
      <c r="AO256" s="69" t="s">
        <v>266</v>
      </c>
      <c r="AP256" s="69" t="s">
        <v>1913</v>
      </c>
      <c r="AQ256" s="69" t="s">
        <v>266</v>
      </c>
      <c r="AR256" s="69" t="s">
        <v>1917</v>
      </c>
      <c r="AS256" s="96"/>
    </row>
    <row r="257" spans="36:45" ht="14.4">
      <c r="AJ257" s="26" t="str">
        <f>VLOOKUP(AQ257,'user list'!A:B,2,0)</f>
        <v>QCEAU</v>
      </c>
      <c r="AK257" s="26">
        <f t="shared" si="48"/>
        <v>6</v>
      </c>
      <c r="AL257" s="26">
        <f t="shared" si="49"/>
        <v>2</v>
      </c>
      <c r="AM257" s="94" t="str">
        <f t="shared" si="50"/>
        <v>6/2 Log In</v>
      </c>
      <c r="AN257" s="172">
        <v>45810.534386574072</v>
      </c>
      <c r="AO257" s="69" t="s">
        <v>266</v>
      </c>
      <c r="AP257" s="69" t="s">
        <v>1913</v>
      </c>
      <c r="AQ257" s="69" t="s">
        <v>266</v>
      </c>
      <c r="AR257" s="69" t="s">
        <v>1916</v>
      </c>
      <c r="AS257" s="96"/>
    </row>
    <row r="258" spans="36:45" ht="14.4">
      <c r="AJ258" s="26" t="str">
        <f>VLOOKUP(AQ258,'user list'!A:B,2,0)</f>
        <v>Admin</v>
      </c>
      <c r="AK258" s="26">
        <f t="shared" si="48"/>
        <v>6</v>
      </c>
      <c r="AL258" s="26">
        <f t="shared" si="49"/>
        <v>2</v>
      </c>
      <c r="AM258" s="94" t="str">
        <f t="shared" si="50"/>
        <v>6/2 Log Off</v>
      </c>
      <c r="AN258" s="172">
        <v>45810.53570601852</v>
      </c>
      <c r="AO258" s="69" t="s">
        <v>186</v>
      </c>
      <c r="AP258" s="69" t="s">
        <v>1913</v>
      </c>
      <c r="AQ258" s="69" t="s">
        <v>186</v>
      </c>
      <c r="AR258" s="69" t="s">
        <v>1917</v>
      </c>
      <c r="AS258" s="96"/>
    </row>
    <row r="259" spans="36:45" ht="14.4">
      <c r="AJ259" s="26" t="str">
        <f>VLOOKUP(AQ259,'user list'!A:B,2,0)</f>
        <v>CESD</v>
      </c>
      <c r="AK259" s="26">
        <f t="shared" si="48"/>
        <v>6</v>
      </c>
      <c r="AL259" s="26">
        <f t="shared" si="49"/>
        <v>2</v>
      </c>
      <c r="AM259" s="94" t="str">
        <f t="shared" si="50"/>
        <v>6/2 Log In</v>
      </c>
      <c r="AN259" s="172">
        <v>45810.537858796299</v>
      </c>
      <c r="AO259" s="69" t="s">
        <v>199</v>
      </c>
      <c r="AP259" s="69" t="s">
        <v>1913</v>
      </c>
      <c r="AQ259" s="69" t="s">
        <v>199</v>
      </c>
      <c r="AR259" s="69" t="s">
        <v>1916</v>
      </c>
      <c r="AS259" s="96"/>
    </row>
    <row r="260" spans="36:45" ht="14.4">
      <c r="AJ260" s="26" t="str">
        <f>VLOOKUP(AQ260,'user list'!A:B,2,0)</f>
        <v>DOE</v>
      </c>
      <c r="AK260" s="26">
        <f t="shared" si="48"/>
        <v>6</v>
      </c>
      <c r="AL260" s="26">
        <f t="shared" si="49"/>
        <v>2</v>
      </c>
      <c r="AM260" s="94" t="str">
        <f t="shared" si="50"/>
        <v>6/2 Log Off</v>
      </c>
      <c r="AN260" s="172">
        <v>45810.539652777778</v>
      </c>
      <c r="AO260" s="69" t="s">
        <v>212</v>
      </c>
      <c r="AP260" s="69" t="s">
        <v>1913</v>
      </c>
      <c r="AQ260" s="69" t="s">
        <v>212</v>
      </c>
      <c r="AR260" s="69" t="s">
        <v>1917</v>
      </c>
      <c r="AS260" s="96"/>
    </row>
    <row r="261" spans="36:45" ht="14.4">
      <c r="AJ261" s="26" t="str">
        <f>VLOOKUP(AQ261,'user list'!A:B,2,0)</f>
        <v>DOE</v>
      </c>
      <c r="AK261" s="26">
        <f t="shared" si="48"/>
        <v>6</v>
      </c>
      <c r="AL261" s="26">
        <f t="shared" si="49"/>
        <v>2</v>
      </c>
      <c r="AM261" s="94" t="str">
        <f t="shared" si="50"/>
        <v>6/2 Log In</v>
      </c>
      <c r="AN261" s="172">
        <v>45810.539849537039</v>
      </c>
      <c r="AO261" s="69" t="s">
        <v>212</v>
      </c>
      <c r="AP261" s="69" t="s">
        <v>1913</v>
      </c>
      <c r="AQ261" s="69" t="s">
        <v>212</v>
      </c>
      <c r="AR261" s="69" t="s">
        <v>1916</v>
      </c>
      <c r="AS261" s="96"/>
    </row>
    <row r="262" spans="36:45" ht="14.4">
      <c r="AJ262" s="26" t="str">
        <f>VLOOKUP(AQ262,'user list'!A:B,2,0)</f>
        <v>PLEB</v>
      </c>
      <c r="AK262" s="26">
        <f t="shared" si="48"/>
        <v>6</v>
      </c>
      <c r="AL262" s="26">
        <f t="shared" si="49"/>
        <v>2</v>
      </c>
      <c r="AM262" s="94" t="str">
        <f t="shared" si="50"/>
        <v>6/2 Log Off</v>
      </c>
      <c r="AN262" s="172">
        <v>45810.544236111113</v>
      </c>
      <c r="AO262" s="69" t="s">
        <v>260</v>
      </c>
      <c r="AP262" s="69" t="s">
        <v>1913</v>
      </c>
      <c r="AQ262" s="69" t="s">
        <v>260</v>
      </c>
      <c r="AR262" s="69" t="s">
        <v>1917</v>
      </c>
      <c r="AS262" s="96"/>
    </row>
    <row r="263" spans="36:45" ht="14.4">
      <c r="AJ263" s="26" t="str">
        <f>VLOOKUP(AQ263,'user list'!A:B,2,0)</f>
        <v>PLEB</v>
      </c>
      <c r="AK263" s="26">
        <f t="shared" si="48"/>
        <v>6</v>
      </c>
      <c r="AL263" s="26">
        <f t="shared" si="49"/>
        <v>2</v>
      </c>
      <c r="AM263" s="94" t="str">
        <f t="shared" si="50"/>
        <v>6/2 Log In</v>
      </c>
      <c r="AN263" s="172">
        <v>45810.544421296298</v>
      </c>
      <c r="AO263" s="69" t="s">
        <v>260</v>
      </c>
      <c r="AP263" s="69" t="s">
        <v>1913</v>
      </c>
      <c r="AQ263" s="69" t="s">
        <v>260</v>
      </c>
      <c r="AR263" s="69" t="s">
        <v>1916</v>
      </c>
      <c r="AS263" s="96"/>
    </row>
    <row r="264" spans="36:45" ht="14.4">
      <c r="AJ264" s="26" t="str">
        <f>VLOOKUP(AQ264,'user list'!A:B,2,0)</f>
        <v>Admin</v>
      </c>
      <c r="AK264" s="26">
        <f t="shared" si="48"/>
        <v>6</v>
      </c>
      <c r="AL264" s="26">
        <f t="shared" si="49"/>
        <v>2</v>
      </c>
      <c r="AM264" s="94" t="str">
        <f t="shared" si="50"/>
        <v>6/2 Log In</v>
      </c>
      <c r="AN264" s="172">
        <v>45810.544861111113</v>
      </c>
      <c r="AO264" s="69" t="s">
        <v>186</v>
      </c>
      <c r="AP264" s="69" t="s">
        <v>1913</v>
      </c>
      <c r="AQ264" s="69" t="s">
        <v>186</v>
      </c>
      <c r="AR264" s="69" t="s">
        <v>1916</v>
      </c>
      <c r="AS264" s="96"/>
    </row>
    <row r="265" spans="36:45" ht="14.4">
      <c r="AJ265" s="26" t="str">
        <f>VLOOKUP(AQ265,'user list'!A:B,2,0)</f>
        <v>ITDD</v>
      </c>
      <c r="AK265" s="26">
        <f t="shared" si="48"/>
        <v>6</v>
      </c>
      <c r="AL265" s="26">
        <f t="shared" si="49"/>
        <v>2</v>
      </c>
      <c r="AM265" s="94" t="str">
        <f t="shared" si="50"/>
        <v>6/2 Log Off</v>
      </c>
      <c r="AN265" s="172">
        <v>45810.544861111113</v>
      </c>
      <c r="AO265" s="69" t="s">
        <v>219</v>
      </c>
      <c r="AP265" s="69" t="s">
        <v>1913</v>
      </c>
      <c r="AQ265" s="69" t="s">
        <v>219</v>
      </c>
      <c r="AR265" s="69" t="s">
        <v>1917</v>
      </c>
      <c r="AS265" s="96"/>
    </row>
    <row r="266" spans="36:45" ht="14.4">
      <c r="AJ266" s="26" t="str">
        <f>VLOOKUP(AQ266,'user list'!A:B,2,0)</f>
        <v>ITDD</v>
      </c>
      <c r="AK266" s="26">
        <f t="shared" si="48"/>
        <v>6</v>
      </c>
      <c r="AL266" s="26">
        <f t="shared" si="49"/>
        <v>2</v>
      </c>
      <c r="AM266" s="94" t="str">
        <f t="shared" si="50"/>
        <v>6/2 Log In</v>
      </c>
      <c r="AN266" s="172">
        <v>45810.544918981483</v>
      </c>
      <c r="AO266" s="69" t="s">
        <v>219</v>
      </c>
      <c r="AP266" s="69" t="s">
        <v>1913</v>
      </c>
      <c r="AQ266" s="69" t="s">
        <v>219</v>
      </c>
      <c r="AR266" s="69" t="s">
        <v>1916</v>
      </c>
      <c r="AS266" s="96"/>
    </row>
    <row r="267" spans="36:45" ht="14.4">
      <c r="AJ267" s="26" t="str">
        <f>VLOOKUP(AQ267,'user list'!A:B,2,0)</f>
        <v>OCA</v>
      </c>
      <c r="AK267" s="26">
        <f t="shared" si="48"/>
        <v>6</v>
      </c>
      <c r="AL267" s="26">
        <f t="shared" si="49"/>
        <v>2</v>
      </c>
      <c r="AM267" s="94" t="str">
        <f t="shared" si="50"/>
        <v>6/2 Log In</v>
      </c>
      <c r="AN267" s="172">
        <v>45810.545173611114</v>
      </c>
      <c r="AO267" s="69" t="s">
        <v>224</v>
      </c>
      <c r="AP267" s="69" t="s">
        <v>1913</v>
      </c>
      <c r="AQ267" s="69" t="s">
        <v>224</v>
      </c>
      <c r="AR267" s="69" t="s">
        <v>1916</v>
      </c>
      <c r="AS267" s="96"/>
    </row>
    <row r="268" spans="36:45" ht="14.4">
      <c r="AJ268" s="26" t="str">
        <f>VLOOKUP(AQ268,'user list'!A:B,2,0)</f>
        <v>Admin</v>
      </c>
      <c r="AK268" s="26">
        <f t="shared" si="48"/>
        <v>6</v>
      </c>
      <c r="AL268" s="26">
        <f t="shared" si="49"/>
        <v>2</v>
      </c>
      <c r="AM268" s="94" t="str">
        <f t="shared" si="50"/>
        <v>6/2 Log In</v>
      </c>
      <c r="AN268" s="172">
        <v>45810.545624999999</v>
      </c>
      <c r="AO268" s="69" t="s">
        <v>186</v>
      </c>
      <c r="AP268" s="69" t="s">
        <v>1913</v>
      </c>
      <c r="AQ268" s="69" t="s">
        <v>186</v>
      </c>
      <c r="AR268" s="69" t="s">
        <v>1916</v>
      </c>
      <c r="AS268" s="96"/>
    </row>
    <row r="269" spans="36:45" ht="14.4">
      <c r="AJ269" s="26" t="str">
        <f>VLOOKUP(AQ269,'user list'!A:B,2,0)</f>
        <v>Admin</v>
      </c>
      <c r="AK269" s="26">
        <f t="shared" si="48"/>
        <v>6</v>
      </c>
      <c r="AL269" s="26">
        <f t="shared" si="49"/>
        <v>2</v>
      </c>
      <c r="AM269" s="94" t="str">
        <f t="shared" si="50"/>
        <v>6/2 Log In</v>
      </c>
      <c r="AN269" s="172">
        <v>45810.545624999999</v>
      </c>
      <c r="AO269" s="69" t="s">
        <v>186</v>
      </c>
      <c r="AP269" s="69" t="s">
        <v>1913</v>
      </c>
      <c r="AQ269" s="69" t="s">
        <v>186</v>
      </c>
      <c r="AR269" s="69" t="s">
        <v>1916</v>
      </c>
      <c r="AS269" s="96"/>
    </row>
    <row r="270" spans="36:45" ht="14.4">
      <c r="AJ270" s="26" t="str">
        <f>VLOOKUP(AQ270,'user list'!A:B,2,0)</f>
        <v>ITDD</v>
      </c>
      <c r="AK270" s="26">
        <f t="shared" si="48"/>
        <v>6</v>
      </c>
      <c r="AL270" s="26">
        <f t="shared" si="49"/>
        <v>2</v>
      </c>
      <c r="AM270" s="94" t="str">
        <f t="shared" si="50"/>
        <v>6/2 Log In</v>
      </c>
      <c r="AN270" s="172">
        <v>45810.545694444445</v>
      </c>
      <c r="AO270" s="69" t="s">
        <v>219</v>
      </c>
      <c r="AP270" s="69" t="s">
        <v>1913</v>
      </c>
      <c r="AQ270" s="69" t="s">
        <v>219</v>
      </c>
      <c r="AR270" s="69" t="s">
        <v>1916</v>
      </c>
      <c r="AS270" s="96"/>
    </row>
    <row r="271" spans="36:45" ht="14.4">
      <c r="AJ271" s="26" t="str">
        <f>VLOOKUP(AQ271,'user list'!A:B,2,0)</f>
        <v>MDAD</v>
      </c>
      <c r="AK271" s="26">
        <f t="shared" si="48"/>
        <v>6</v>
      </c>
      <c r="AL271" s="26">
        <f t="shared" si="49"/>
        <v>2</v>
      </c>
      <c r="AM271" s="94" t="str">
        <f t="shared" si="50"/>
        <v>6/2 Log In</v>
      </c>
      <c r="AN271" s="172">
        <v>45810.546782407408</v>
      </c>
      <c r="AO271" s="69" t="s">
        <v>223</v>
      </c>
      <c r="AP271" s="69" t="s">
        <v>1913</v>
      </c>
      <c r="AQ271" s="69" t="s">
        <v>223</v>
      </c>
      <c r="AR271" s="69" t="s">
        <v>1916</v>
      </c>
      <c r="AS271" s="96"/>
    </row>
    <row r="272" spans="36:45" ht="14.4">
      <c r="AJ272" s="26" t="str">
        <f>VLOOKUP(AQ272,'user list'!A:B,2,0)</f>
        <v>OCA</v>
      </c>
      <c r="AK272" s="26">
        <f t="shared" ref="AK272:AK335" si="51">MONTH(AN272)</f>
        <v>6</v>
      </c>
      <c r="AL272" s="26">
        <f t="shared" ref="AL272:AL335" si="52">DAY(AN272)</f>
        <v>2</v>
      </c>
      <c r="AM272" s="94" t="str">
        <f t="shared" ref="AM272:AM335" si="53">AK272&amp;"/"&amp;AL272&amp;" "&amp;AR272</f>
        <v>6/2 Log In</v>
      </c>
      <c r="AN272" s="172">
        <v>45810.546863425923</v>
      </c>
      <c r="AO272" s="69" t="s">
        <v>224</v>
      </c>
      <c r="AP272" s="69" t="s">
        <v>1913</v>
      </c>
      <c r="AQ272" s="69" t="s">
        <v>224</v>
      </c>
      <c r="AR272" s="69" t="s">
        <v>1916</v>
      </c>
      <c r="AS272" s="96"/>
    </row>
    <row r="273" spans="36:45" ht="14.4">
      <c r="AJ273" s="26" t="str">
        <f>VLOOKUP(AQ273,'user list'!A:B,2,0)</f>
        <v>CESD</v>
      </c>
      <c r="AK273" s="26">
        <f t="shared" si="51"/>
        <v>6</v>
      </c>
      <c r="AL273" s="26">
        <f t="shared" si="52"/>
        <v>2</v>
      </c>
      <c r="AM273" s="94" t="str">
        <f t="shared" si="53"/>
        <v>6/2 Log Off</v>
      </c>
      <c r="AN273" s="172">
        <v>45810.548668981479</v>
      </c>
      <c r="AO273" s="69" t="s">
        <v>199</v>
      </c>
      <c r="AP273" s="69" t="s">
        <v>1913</v>
      </c>
      <c r="AQ273" s="69" t="s">
        <v>199</v>
      </c>
      <c r="AR273" s="69" t="s">
        <v>1917</v>
      </c>
      <c r="AS273" s="96"/>
    </row>
    <row r="274" spans="36:45" ht="14.4">
      <c r="AJ274" s="26" t="str">
        <f>VLOOKUP(AQ274,'user list'!A:B,2,0)</f>
        <v>IAS</v>
      </c>
      <c r="AK274" s="26">
        <f t="shared" si="51"/>
        <v>6</v>
      </c>
      <c r="AL274" s="26">
        <f t="shared" si="52"/>
        <v>2</v>
      </c>
      <c r="AM274" s="94" t="str">
        <f t="shared" si="53"/>
        <v>6/2 Log In</v>
      </c>
      <c r="AN274" s="172">
        <v>45810.549386574072</v>
      </c>
      <c r="AO274" s="69" t="s">
        <v>218</v>
      </c>
      <c r="AP274" s="69" t="s">
        <v>1913</v>
      </c>
      <c r="AQ274" s="69" t="s">
        <v>218</v>
      </c>
      <c r="AR274" s="69" t="s">
        <v>1916</v>
      </c>
      <c r="AS274" s="96"/>
    </row>
    <row r="275" spans="36:45" ht="14.4">
      <c r="AJ275" s="26" t="str">
        <f>VLOOKUP(AQ275,'user list'!A:B,2,0)</f>
        <v>IAS</v>
      </c>
      <c r="AK275" s="26">
        <f t="shared" si="51"/>
        <v>6</v>
      </c>
      <c r="AL275" s="26">
        <f t="shared" si="52"/>
        <v>2</v>
      </c>
      <c r="AM275" s="94" t="str">
        <f t="shared" si="53"/>
        <v>6/2 Log In</v>
      </c>
      <c r="AN275" s="172">
        <v>45810.549837962964</v>
      </c>
      <c r="AO275" s="69" t="s">
        <v>218</v>
      </c>
      <c r="AP275" s="69" t="s">
        <v>1913</v>
      </c>
      <c r="AQ275" s="69" t="s">
        <v>218</v>
      </c>
      <c r="AR275" s="69" t="s">
        <v>1916</v>
      </c>
      <c r="AS275" s="96"/>
    </row>
    <row r="276" spans="36:45" ht="14.4">
      <c r="AJ276" s="26" t="str">
        <f>VLOOKUP(AQ276,'user list'!A:B,2,0)</f>
        <v>LEDIPO</v>
      </c>
      <c r="AK276" s="26">
        <f t="shared" si="51"/>
        <v>6</v>
      </c>
      <c r="AL276" s="26">
        <f t="shared" si="52"/>
        <v>2</v>
      </c>
      <c r="AM276" s="94" t="str">
        <f t="shared" si="53"/>
        <v>6/2 Log Off</v>
      </c>
      <c r="AN276" s="172">
        <v>45810.551469907405</v>
      </c>
      <c r="AO276" s="69" t="s">
        <v>222</v>
      </c>
      <c r="AP276" s="69" t="s">
        <v>1913</v>
      </c>
      <c r="AQ276" s="69" t="s">
        <v>222</v>
      </c>
      <c r="AR276" s="69" t="s">
        <v>1917</v>
      </c>
      <c r="AS276" s="96"/>
    </row>
    <row r="277" spans="36:45" ht="14.4">
      <c r="AJ277" s="26" t="str">
        <f>VLOOKUP(AQ277,'user list'!A:B,2,0)</f>
        <v>OCM</v>
      </c>
      <c r="AK277" s="26">
        <f t="shared" si="51"/>
        <v>6</v>
      </c>
      <c r="AL277" s="26">
        <f t="shared" si="52"/>
        <v>2</v>
      </c>
      <c r="AM277" s="94" t="str">
        <f t="shared" si="53"/>
        <v>6/2 Log In</v>
      </c>
      <c r="AN277" s="172">
        <v>45810.552685185183</v>
      </c>
      <c r="AO277" s="69" t="s">
        <v>230</v>
      </c>
      <c r="AP277" s="69" t="s">
        <v>1913</v>
      </c>
      <c r="AQ277" s="69" t="s">
        <v>230</v>
      </c>
      <c r="AR277" s="69" t="s">
        <v>1916</v>
      </c>
      <c r="AS277" s="96"/>
    </row>
    <row r="278" spans="36:45" ht="14.4">
      <c r="AJ278" s="26" t="str">
        <f>VLOOKUP(AQ278,'user list'!A:B,2,0)</f>
        <v>Admin</v>
      </c>
      <c r="AK278" s="26">
        <f t="shared" si="51"/>
        <v>6</v>
      </c>
      <c r="AL278" s="26">
        <f t="shared" si="52"/>
        <v>2</v>
      </c>
      <c r="AM278" s="94" t="str">
        <f t="shared" si="53"/>
        <v>6/2 Log In</v>
      </c>
      <c r="AN278" s="172">
        <v>45810.552800925929</v>
      </c>
      <c r="AO278" s="69" t="s">
        <v>186</v>
      </c>
      <c r="AP278" s="69" t="s">
        <v>1913</v>
      </c>
      <c r="AQ278" s="69" t="s">
        <v>186</v>
      </c>
      <c r="AR278" s="69" t="s">
        <v>1916</v>
      </c>
      <c r="AS278" s="96"/>
    </row>
    <row r="279" spans="36:45" ht="14.4">
      <c r="AJ279" s="26" t="str">
        <f>VLOOKUP(AQ279,'user list'!A:B,2,0)</f>
        <v>OCM</v>
      </c>
      <c r="AK279" s="26">
        <f t="shared" si="51"/>
        <v>6</v>
      </c>
      <c r="AL279" s="26">
        <f t="shared" si="52"/>
        <v>2</v>
      </c>
      <c r="AM279" s="94" t="str">
        <f t="shared" si="53"/>
        <v>6/2 Log In</v>
      </c>
      <c r="AN279" s="172">
        <v>45810.553460648145</v>
      </c>
      <c r="AO279" s="69" t="s">
        <v>230</v>
      </c>
      <c r="AP279" s="69" t="s">
        <v>1913</v>
      </c>
      <c r="AQ279" s="69" t="s">
        <v>230</v>
      </c>
      <c r="AR279" s="69" t="s">
        <v>1916</v>
      </c>
      <c r="AS279" s="96"/>
    </row>
    <row r="280" spans="36:45" ht="14.4">
      <c r="AJ280" s="26" t="str">
        <f>VLOOKUP(AQ280,'user list'!A:B,2,0)</f>
        <v>OCM</v>
      </c>
      <c r="AK280" s="26">
        <f t="shared" si="51"/>
        <v>6</v>
      </c>
      <c r="AL280" s="26">
        <f t="shared" si="52"/>
        <v>2</v>
      </c>
      <c r="AM280" s="94" t="str">
        <f t="shared" si="53"/>
        <v>6/2 Log In</v>
      </c>
      <c r="AN280" s="172">
        <v>45810.553495370368</v>
      </c>
      <c r="AO280" s="69" t="s">
        <v>230</v>
      </c>
      <c r="AP280" s="69" t="s">
        <v>1913</v>
      </c>
      <c r="AQ280" s="69" t="s">
        <v>230</v>
      </c>
      <c r="AR280" s="69" t="s">
        <v>1916</v>
      </c>
      <c r="AS280" s="96"/>
    </row>
    <row r="281" spans="36:45" ht="14.4">
      <c r="AJ281" s="26" t="str">
        <f>VLOOKUP(AQ281,'user list'!A:B,2,0)</f>
        <v>OCM</v>
      </c>
      <c r="AK281" s="26">
        <f t="shared" si="51"/>
        <v>6</v>
      </c>
      <c r="AL281" s="26">
        <f t="shared" si="52"/>
        <v>2</v>
      </c>
      <c r="AM281" s="94" t="str">
        <f t="shared" si="53"/>
        <v>6/2 Log Off</v>
      </c>
      <c r="AN281" s="172">
        <v>45810.553726851853</v>
      </c>
      <c r="AO281" s="69" t="s">
        <v>231</v>
      </c>
      <c r="AP281" s="69" t="s">
        <v>1913</v>
      </c>
      <c r="AQ281" s="69" t="s">
        <v>231</v>
      </c>
      <c r="AR281" s="69" t="s">
        <v>1917</v>
      </c>
      <c r="AS281" s="96"/>
    </row>
    <row r="282" spans="36:45" ht="14.4">
      <c r="AJ282" s="26" t="str">
        <f>VLOOKUP(AQ282,'user list'!A:B,2,0)</f>
        <v>OCM</v>
      </c>
      <c r="AK282" s="26">
        <f t="shared" si="51"/>
        <v>6</v>
      </c>
      <c r="AL282" s="26">
        <f t="shared" si="52"/>
        <v>2</v>
      </c>
      <c r="AM282" s="94" t="str">
        <f t="shared" si="53"/>
        <v>6/2 Log In</v>
      </c>
      <c r="AN282" s="172">
        <v>45810.553796296299</v>
      </c>
      <c r="AO282" s="69" t="s">
        <v>231</v>
      </c>
      <c r="AP282" s="69" t="s">
        <v>1913</v>
      </c>
      <c r="AQ282" s="69" t="s">
        <v>231</v>
      </c>
      <c r="AR282" s="69" t="s">
        <v>1916</v>
      </c>
      <c r="AS282" s="96"/>
    </row>
    <row r="283" spans="36:45" ht="14.4">
      <c r="AJ283" s="26" t="str">
        <f>VLOOKUP(AQ283,'user list'!A:B,2,0)</f>
        <v>Admin</v>
      </c>
      <c r="AK283" s="26">
        <f t="shared" si="51"/>
        <v>6</v>
      </c>
      <c r="AL283" s="26">
        <f t="shared" si="52"/>
        <v>2</v>
      </c>
      <c r="AM283" s="94" t="str">
        <f t="shared" si="53"/>
        <v>6/2 Log In</v>
      </c>
      <c r="AN283" s="172">
        <v>45810.555578703701</v>
      </c>
      <c r="AO283" s="69" t="s">
        <v>186</v>
      </c>
      <c r="AP283" s="69" t="s">
        <v>1913</v>
      </c>
      <c r="AQ283" s="69" t="s">
        <v>186</v>
      </c>
      <c r="AR283" s="69" t="s">
        <v>1916</v>
      </c>
      <c r="AS283" s="96"/>
    </row>
    <row r="284" spans="36:45" ht="14.4">
      <c r="AJ284" s="26" t="str">
        <f>VLOOKUP(AQ284,'user list'!A:B,2,0)</f>
        <v>OCM</v>
      </c>
      <c r="AK284" s="26">
        <f t="shared" si="51"/>
        <v>6</v>
      </c>
      <c r="AL284" s="26">
        <f t="shared" si="52"/>
        <v>2</v>
      </c>
      <c r="AM284" s="94" t="str">
        <f t="shared" si="53"/>
        <v>6/2 Log In</v>
      </c>
      <c r="AN284" s="172">
        <v>45810.556400462963</v>
      </c>
      <c r="AO284" s="69" t="s">
        <v>231</v>
      </c>
      <c r="AP284" s="69" t="s">
        <v>1913</v>
      </c>
      <c r="AQ284" s="69" t="s">
        <v>231</v>
      </c>
      <c r="AR284" s="69" t="s">
        <v>1916</v>
      </c>
      <c r="AS284" s="96"/>
    </row>
    <row r="285" spans="36:45" ht="14.4">
      <c r="AJ285" s="26" t="str">
        <f>VLOOKUP(AQ285,'user list'!A:B,2,0)</f>
        <v>OCM</v>
      </c>
      <c r="AK285" s="26">
        <f t="shared" si="51"/>
        <v>6</v>
      </c>
      <c r="AL285" s="26">
        <f t="shared" si="52"/>
        <v>2</v>
      </c>
      <c r="AM285" s="94" t="str">
        <f t="shared" si="53"/>
        <v>6/2 Log Off</v>
      </c>
      <c r="AN285" s="172">
        <v>45810.558125000003</v>
      </c>
      <c r="AO285" s="69" t="s">
        <v>231</v>
      </c>
      <c r="AP285" s="69" t="s">
        <v>1913</v>
      </c>
      <c r="AQ285" s="69" t="s">
        <v>231</v>
      </c>
      <c r="AR285" s="69" t="s">
        <v>1917</v>
      </c>
      <c r="AS285" s="96"/>
    </row>
    <row r="286" spans="36:45" ht="14.4">
      <c r="AJ286" s="26" t="str">
        <f>VLOOKUP(AQ286,'user list'!A:B,2,0)</f>
        <v>Admin</v>
      </c>
      <c r="AK286" s="26">
        <f t="shared" si="51"/>
        <v>6</v>
      </c>
      <c r="AL286" s="26">
        <f t="shared" si="52"/>
        <v>2</v>
      </c>
      <c r="AM286" s="94" t="str">
        <f t="shared" si="53"/>
        <v>6/2 Log In</v>
      </c>
      <c r="AN286" s="172">
        <v>45810.558240740742</v>
      </c>
      <c r="AO286" s="69" t="s">
        <v>186</v>
      </c>
      <c r="AP286" s="69" t="s">
        <v>1913</v>
      </c>
      <c r="AQ286" s="69" t="s">
        <v>186</v>
      </c>
      <c r="AR286" s="69" t="s">
        <v>1916</v>
      </c>
      <c r="AS286" s="96"/>
    </row>
    <row r="287" spans="36:45" ht="14.4">
      <c r="AJ287" s="26" t="str">
        <f>VLOOKUP(AQ287,'user list'!A:B,2,0)</f>
        <v>BPLD</v>
      </c>
      <c r="AK287" s="26">
        <f t="shared" si="51"/>
        <v>6</v>
      </c>
      <c r="AL287" s="26">
        <f t="shared" si="52"/>
        <v>2</v>
      </c>
      <c r="AM287" s="94" t="str">
        <f t="shared" si="53"/>
        <v>6/2 Log Off</v>
      </c>
      <c r="AN287" s="172">
        <v>45810.558275462965</v>
      </c>
      <c r="AO287" s="69" t="s">
        <v>194</v>
      </c>
      <c r="AP287" s="69" t="s">
        <v>1913</v>
      </c>
      <c r="AQ287" s="69" t="s">
        <v>194</v>
      </c>
      <c r="AR287" s="69" t="s">
        <v>1917</v>
      </c>
      <c r="AS287" s="96"/>
    </row>
    <row r="288" spans="36:45" ht="14.4">
      <c r="AJ288" s="26" t="str">
        <f>VLOOKUP(AQ288,'user list'!A:B,2,0)</f>
        <v>CVD</v>
      </c>
      <c r="AK288" s="26">
        <f t="shared" si="51"/>
        <v>6</v>
      </c>
      <c r="AL288" s="26">
        <f t="shared" si="52"/>
        <v>2</v>
      </c>
      <c r="AM288" s="94" t="str">
        <f t="shared" si="53"/>
        <v>6/2 Log Off</v>
      </c>
      <c r="AN288" s="172">
        <v>45810.558298611111</v>
      </c>
      <c r="AO288" s="69" t="s">
        <v>208</v>
      </c>
      <c r="AP288" s="69" t="s">
        <v>1913</v>
      </c>
      <c r="AQ288" s="69" t="s">
        <v>208</v>
      </c>
      <c r="AR288" s="69" t="s">
        <v>1917</v>
      </c>
      <c r="AS288" s="96"/>
    </row>
    <row r="289" spans="36:45" ht="14.4">
      <c r="AJ289" s="26" t="str">
        <f>VLOOKUP(AQ289,'user list'!A:B,2,0)</f>
        <v>MDAD</v>
      </c>
      <c r="AK289" s="26">
        <f t="shared" si="51"/>
        <v>6</v>
      </c>
      <c r="AL289" s="26">
        <f t="shared" si="52"/>
        <v>2</v>
      </c>
      <c r="AM289" s="94" t="str">
        <f t="shared" si="53"/>
        <v>6/2 Log Off</v>
      </c>
      <c r="AN289" s="172">
        <v>45810.558449074073</v>
      </c>
      <c r="AO289" s="69" t="s">
        <v>223</v>
      </c>
      <c r="AP289" s="69" t="s">
        <v>1913</v>
      </c>
      <c r="AQ289" s="69" t="s">
        <v>223</v>
      </c>
      <c r="AR289" s="69" t="s">
        <v>1917</v>
      </c>
      <c r="AS289" s="96"/>
    </row>
    <row r="290" spans="36:45" ht="14.4">
      <c r="AJ290" s="26" t="str">
        <f>VLOOKUP(AQ290,'user list'!A:B,2,0)</f>
        <v>Admin</v>
      </c>
      <c r="AK290" s="26">
        <f t="shared" si="51"/>
        <v>6</v>
      </c>
      <c r="AL290" s="26">
        <f t="shared" si="52"/>
        <v>2</v>
      </c>
      <c r="AM290" s="94" t="str">
        <f t="shared" si="53"/>
        <v>6/2 Log Off</v>
      </c>
      <c r="AN290" s="172">
        <v>45810.55908564815</v>
      </c>
      <c r="AO290" s="69" t="s">
        <v>186</v>
      </c>
      <c r="AP290" s="69" t="s">
        <v>1913</v>
      </c>
      <c r="AQ290" s="69" t="s">
        <v>186</v>
      </c>
      <c r="AR290" s="69" t="s">
        <v>1917</v>
      </c>
      <c r="AS290" s="96"/>
    </row>
    <row r="291" spans="36:45" ht="14.4">
      <c r="AJ291" s="26" t="str">
        <f>VLOOKUP(AQ291,'user list'!A:B,2,0)</f>
        <v>PAISD</v>
      </c>
      <c r="AK291" s="26">
        <f t="shared" si="51"/>
        <v>6</v>
      </c>
      <c r="AL291" s="26">
        <f t="shared" si="52"/>
        <v>2</v>
      </c>
      <c r="AM291" s="94" t="str">
        <f t="shared" si="53"/>
        <v>6/2 Log Off</v>
      </c>
      <c r="AN291" s="172">
        <v>45810.559421296297</v>
      </c>
      <c r="AO291" s="69" t="s">
        <v>256</v>
      </c>
      <c r="AP291" s="69" t="s">
        <v>1913</v>
      </c>
      <c r="AQ291" s="69" t="s">
        <v>256</v>
      </c>
      <c r="AR291" s="69" t="s">
        <v>1917</v>
      </c>
      <c r="AS291" s="96"/>
    </row>
    <row r="292" spans="36:45" ht="14.4">
      <c r="AJ292" s="26" t="str">
        <f>VLOOKUP(AQ292,'user list'!A:B,2,0)</f>
        <v>PAISD</v>
      </c>
      <c r="AK292" s="26">
        <f t="shared" si="51"/>
        <v>6</v>
      </c>
      <c r="AL292" s="26">
        <f t="shared" si="52"/>
        <v>2</v>
      </c>
      <c r="AM292" s="94" t="str">
        <f t="shared" si="53"/>
        <v>6/2 Log In</v>
      </c>
      <c r="AN292" s="172">
        <v>45810.559594907405</v>
      </c>
      <c r="AO292" s="69" t="s">
        <v>256</v>
      </c>
      <c r="AP292" s="69" t="s">
        <v>1913</v>
      </c>
      <c r="AQ292" s="69" t="s">
        <v>256</v>
      </c>
      <c r="AR292" s="69" t="s">
        <v>1916</v>
      </c>
      <c r="AS292" s="96"/>
    </row>
    <row r="293" spans="36:45" ht="14.4">
      <c r="AJ293" s="26" t="str">
        <f>VLOOKUP(AQ293,'user list'!A:B,2,0)</f>
        <v>OCM</v>
      </c>
      <c r="AK293" s="26">
        <f t="shared" si="51"/>
        <v>6</v>
      </c>
      <c r="AL293" s="26">
        <f t="shared" si="52"/>
        <v>2</v>
      </c>
      <c r="AM293" s="94" t="str">
        <f t="shared" si="53"/>
        <v>6/2 Log In</v>
      </c>
      <c r="AN293" s="172">
        <v>45810.559791666667</v>
      </c>
      <c r="AO293" s="69" t="s">
        <v>231</v>
      </c>
      <c r="AP293" s="69" t="s">
        <v>1913</v>
      </c>
      <c r="AQ293" s="69" t="s">
        <v>231</v>
      </c>
      <c r="AR293" s="69" t="s">
        <v>1916</v>
      </c>
      <c r="AS293" s="96"/>
    </row>
    <row r="294" spans="36:45" ht="14.4">
      <c r="AJ294" s="26" t="str">
        <f>VLOOKUP(AQ294,'user list'!A:B,2,0)</f>
        <v>QCCSD</v>
      </c>
      <c r="AK294" s="26">
        <f t="shared" si="51"/>
        <v>6</v>
      </c>
      <c r="AL294" s="26">
        <f t="shared" si="52"/>
        <v>2</v>
      </c>
      <c r="AM294" s="94" t="str">
        <f t="shared" si="53"/>
        <v>6/2 Log In</v>
      </c>
      <c r="AN294" s="172">
        <v>45810.561585648145</v>
      </c>
      <c r="AO294" s="69" t="s">
        <v>264</v>
      </c>
      <c r="AP294" s="69" t="s">
        <v>1913</v>
      </c>
      <c r="AQ294" s="69" t="s">
        <v>264</v>
      </c>
      <c r="AR294" s="69" t="s">
        <v>1916</v>
      </c>
      <c r="AS294" s="96"/>
    </row>
    <row r="295" spans="36:45" ht="14.4">
      <c r="AJ295" s="26" t="str">
        <f>VLOOKUP(AQ295,'user list'!A:B,2,0)</f>
        <v>Admin</v>
      </c>
      <c r="AK295" s="26">
        <f t="shared" si="51"/>
        <v>6</v>
      </c>
      <c r="AL295" s="26">
        <f t="shared" si="52"/>
        <v>2</v>
      </c>
      <c r="AM295" s="94" t="str">
        <f t="shared" si="53"/>
        <v>6/2 Log Off</v>
      </c>
      <c r="AN295" s="172">
        <v>45810.561689814815</v>
      </c>
      <c r="AO295" s="69" t="s">
        <v>186</v>
      </c>
      <c r="AP295" s="69" t="s">
        <v>1913</v>
      </c>
      <c r="AQ295" s="69" t="s">
        <v>186</v>
      </c>
      <c r="AR295" s="69" t="s">
        <v>1917</v>
      </c>
      <c r="AS295" s="96"/>
    </row>
    <row r="296" spans="36:45" ht="14.4">
      <c r="AJ296" s="26" t="str">
        <f>VLOOKUP(AQ296,'user list'!A:B,2,0)</f>
        <v>DOE</v>
      </c>
      <c r="AK296" s="26">
        <f t="shared" si="51"/>
        <v>6</v>
      </c>
      <c r="AL296" s="26">
        <f t="shared" si="52"/>
        <v>2</v>
      </c>
      <c r="AM296" s="94" t="str">
        <f t="shared" si="53"/>
        <v>6/2 Log Off</v>
      </c>
      <c r="AN296" s="172">
        <v>45810.562835648147</v>
      </c>
      <c r="AO296" s="69" t="s">
        <v>212</v>
      </c>
      <c r="AP296" s="69" t="s">
        <v>1913</v>
      </c>
      <c r="AQ296" s="69" t="s">
        <v>212</v>
      </c>
      <c r="AR296" s="69" t="s">
        <v>1917</v>
      </c>
      <c r="AS296" s="96"/>
    </row>
    <row r="297" spans="36:45" ht="14.4">
      <c r="AJ297" s="26" t="str">
        <f>VLOOKUP(AQ297,'user list'!A:B,2,0)</f>
        <v>Admin</v>
      </c>
      <c r="AK297" s="26">
        <f t="shared" si="51"/>
        <v>6</v>
      </c>
      <c r="AL297" s="26">
        <f t="shared" si="52"/>
        <v>2</v>
      </c>
      <c r="AM297" s="94" t="str">
        <f t="shared" si="53"/>
        <v>6/2 Log In</v>
      </c>
      <c r="AN297" s="172">
        <v>45810.562986111108</v>
      </c>
      <c r="AO297" s="69" t="s">
        <v>186</v>
      </c>
      <c r="AP297" s="69" t="s">
        <v>1913</v>
      </c>
      <c r="AQ297" s="69" t="s">
        <v>186</v>
      </c>
      <c r="AR297" s="69" t="s">
        <v>1916</v>
      </c>
      <c r="AS297" s="96"/>
    </row>
    <row r="298" spans="36:45" ht="14.4">
      <c r="AJ298" s="26" t="str">
        <f>VLOOKUP(AQ298,'user list'!A:B,2,0)</f>
        <v>DOE</v>
      </c>
      <c r="AK298" s="26">
        <f t="shared" si="51"/>
        <v>6</v>
      </c>
      <c r="AL298" s="26">
        <f t="shared" si="52"/>
        <v>2</v>
      </c>
      <c r="AM298" s="94" t="str">
        <f t="shared" si="53"/>
        <v>6/2 Log In</v>
      </c>
      <c r="AN298" s="172">
        <v>45810.562986111108</v>
      </c>
      <c r="AO298" s="69" t="s">
        <v>212</v>
      </c>
      <c r="AP298" s="69" t="s">
        <v>1913</v>
      </c>
      <c r="AQ298" s="69" t="s">
        <v>212</v>
      </c>
      <c r="AR298" s="69" t="s">
        <v>1916</v>
      </c>
      <c r="AS298" s="96"/>
    </row>
    <row r="299" spans="36:45" ht="14.4">
      <c r="AJ299" s="26" t="str">
        <f>VLOOKUP(AQ299,'user list'!A:B,2,0)</f>
        <v>BPLD</v>
      </c>
      <c r="AK299" s="26">
        <f t="shared" si="51"/>
        <v>6</v>
      </c>
      <c r="AL299" s="26">
        <f t="shared" si="52"/>
        <v>2</v>
      </c>
      <c r="AM299" s="94" t="str">
        <f t="shared" si="53"/>
        <v>6/2 Log In</v>
      </c>
      <c r="AN299" s="172">
        <v>45810.564606481479</v>
      </c>
      <c r="AO299" s="69" t="s">
        <v>194</v>
      </c>
      <c r="AP299" s="69" t="s">
        <v>1913</v>
      </c>
      <c r="AQ299" s="69" t="s">
        <v>194</v>
      </c>
      <c r="AR299" s="69" t="s">
        <v>1916</v>
      </c>
      <c r="AS299" s="96"/>
    </row>
    <row r="300" spans="36:45" ht="14.4">
      <c r="AJ300" s="26" t="str">
        <f>VLOOKUP(AQ300,'user list'!A:B,2,0)</f>
        <v>Admin</v>
      </c>
      <c r="AK300" s="26">
        <f t="shared" si="51"/>
        <v>6</v>
      </c>
      <c r="AL300" s="26">
        <f t="shared" si="52"/>
        <v>2</v>
      </c>
      <c r="AM300" s="94" t="str">
        <f t="shared" si="53"/>
        <v>6/2 Log Off</v>
      </c>
      <c r="AN300" s="172">
        <v>45810.565370370372</v>
      </c>
      <c r="AO300" s="69" t="s">
        <v>186</v>
      </c>
      <c r="AP300" s="69" t="s">
        <v>1913</v>
      </c>
      <c r="AQ300" s="69" t="s">
        <v>186</v>
      </c>
      <c r="AR300" s="69" t="s">
        <v>1917</v>
      </c>
      <c r="AS300" s="96"/>
    </row>
    <row r="301" spans="36:45" ht="14.4">
      <c r="AJ301" s="26" t="str">
        <f>VLOOKUP(AQ301,'user list'!A:B,2,0)</f>
        <v>OCM</v>
      </c>
      <c r="AK301" s="26">
        <f t="shared" si="51"/>
        <v>6</v>
      </c>
      <c r="AL301" s="26">
        <f t="shared" si="52"/>
        <v>2</v>
      </c>
      <c r="AM301" s="94" t="str">
        <f t="shared" si="53"/>
        <v>6/2 Log In</v>
      </c>
      <c r="AN301" s="172">
        <v>45810.565509259257</v>
      </c>
      <c r="AO301" s="69" t="s">
        <v>232</v>
      </c>
      <c r="AP301" s="69" t="s">
        <v>1913</v>
      </c>
      <c r="AQ301" s="69" t="s">
        <v>232</v>
      </c>
      <c r="AR301" s="69" t="s">
        <v>1916</v>
      </c>
      <c r="AS301" s="96"/>
    </row>
    <row r="302" spans="36:45" ht="14.4">
      <c r="AJ302" s="26" t="str">
        <f>VLOOKUP(AQ302,'user list'!A:B,2,0)</f>
        <v>QCPL</v>
      </c>
      <c r="AK302" s="26">
        <f t="shared" si="51"/>
        <v>6</v>
      </c>
      <c r="AL302" s="26">
        <f t="shared" si="52"/>
        <v>2</v>
      </c>
      <c r="AM302" s="94" t="str">
        <f t="shared" si="53"/>
        <v>6/2 Log In</v>
      </c>
      <c r="AN302" s="172">
        <v>45810.566608796296</v>
      </c>
      <c r="AO302" s="69" t="s">
        <v>268</v>
      </c>
      <c r="AP302" s="69" t="s">
        <v>1913</v>
      </c>
      <c r="AQ302" s="69" t="s">
        <v>268</v>
      </c>
      <c r="AR302" s="69" t="s">
        <v>1916</v>
      </c>
      <c r="AS302" s="96"/>
    </row>
    <row r="303" spans="36:45" ht="14.4">
      <c r="AJ303" s="26" t="str">
        <f>VLOOKUP(AQ303,'user list'!A:B,2,0)</f>
        <v>Admin</v>
      </c>
      <c r="AK303" s="26">
        <f t="shared" si="51"/>
        <v>6</v>
      </c>
      <c r="AL303" s="26">
        <f t="shared" si="52"/>
        <v>2</v>
      </c>
      <c r="AM303" s="94" t="str">
        <f t="shared" si="53"/>
        <v>6/2 Log Off</v>
      </c>
      <c r="AN303" s="172">
        <v>45810.567858796298</v>
      </c>
      <c r="AO303" s="69" t="s">
        <v>186</v>
      </c>
      <c r="AP303" s="69" t="s">
        <v>1913</v>
      </c>
      <c r="AQ303" s="69" t="s">
        <v>186</v>
      </c>
      <c r="AR303" s="69" t="s">
        <v>1917</v>
      </c>
      <c r="AS303" s="96"/>
    </row>
    <row r="304" spans="36:45" ht="14.4">
      <c r="AJ304" s="26" t="str">
        <f>VLOOKUP(AQ304,'user list'!A:B,2,0)</f>
        <v>SPORTS</v>
      </c>
      <c r="AK304" s="26">
        <f t="shared" si="51"/>
        <v>6</v>
      </c>
      <c r="AL304" s="26">
        <f t="shared" si="52"/>
        <v>2</v>
      </c>
      <c r="AM304" s="94" t="str">
        <f t="shared" si="53"/>
        <v>6/2 Log In</v>
      </c>
      <c r="AN304" s="172">
        <v>45810.569768518515</v>
      </c>
      <c r="AO304" s="69" t="s">
        <v>272</v>
      </c>
      <c r="AP304" s="69" t="s">
        <v>1913</v>
      </c>
      <c r="AQ304" s="69" t="s">
        <v>272</v>
      </c>
      <c r="AR304" s="69" t="s">
        <v>1916</v>
      </c>
      <c r="AS304" s="96"/>
    </row>
    <row r="305" spans="36:45" ht="14.4">
      <c r="AJ305" s="26" t="str">
        <f>VLOOKUP(AQ305,'user list'!A:B,2,0)</f>
        <v>CGSD</v>
      </c>
      <c r="AK305" s="26">
        <f t="shared" si="51"/>
        <v>6</v>
      </c>
      <c r="AL305" s="26">
        <f t="shared" si="52"/>
        <v>2</v>
      </c>
      <c r="AM305" s="94" t="str">
        <f t="shared" si="53"/>
        <v>6/2 Log Off</v>
      </c>
      <c r="AN305" s="172">
        <v>45810.569988425923</v>
      </c>
      <c r="AO305" s="69" t="s">
        <v>200</v>
      </c>
      <c r="AP305" s="69" t="s">
        <v>1913</v>
      </c>
      <c r="AQ305" s="69" t="s">
        <v>200</v>
      </c>
      <c r="AR305" s="69" t="s">
        <v>1917</v>
      </c>
      <c r="AS305" s="96"/>
    </row>
    <row r="306" spans="36:45" ht="14.4">
      <c r="AJ306" s="26" t="str">
        <f>VLOOKUP(AQ306,'user list'!A:B,2,0)</f>
        <v>CGSD</v>
      </c>
      <c r="AK306" s="26">
        <f t="shared" si="51"/>
        <v>6</v>
      </c>
      <c r="AL306" s="26">
        <f t="shared" si="52"/>
        <v>2</v>
      </c>
      <c r="AM306" s="94" t="str">
        <f t="shared" si="53"/>
        <v>6/2 Log In</v>
      </c>
      <c r="AN306" s="172">
        <v>45810.570069444446</v>
      </c>
      <c r="AO306" s="69" t="s">
        <v>200</v>
      </c>
      <c r="AP306" s="69" t="s">
        <v>1913</v>
      </c>
      <c r="AQ306" s="69" t="s">
        <v>200</v>
      </c>
      <c r="AR306" s="69" t="s">
        <v>1916</v>
      </c>
      <c r="AS306" s="96"/>
    </row>
    <row r="307" spans="36:45" ht="14.4">
      <c r="AJ307" s="26" t="str">
        <f>VLOOKUP(AQ307,'user list'!A:B,2,0)</f>
        <v>Admin</v>
      </c>
      <c r="AK307" s="26">
        <f t="shared" si="51"/>
        <v>6</v>
      </c>
      <c r="AL307" s="26">
        <f t="shared" si="52"/>
        <v>2</v>
      </c>
      <c r="AM307" s="94" t="str">
        <f t="shared" si="53"/>
        <v>6/2 Log Off</v>
      </c>
      <c r="AN307" s="172">
        <v>45810.570486111108</v>
      </c>
      <c r="AO307" s="69" t="s">
        <v>186</v>
      </c>
      <c r="AP307" s="69" t="s">
        <v>1913</v>
      </c>
      <c r="AQ307" s="69" t="s">
        <v>186</v>
      </c>
      <c r="AR307" s="69" t="s">
        <v>1917</v>
      </c>
      <c r="AS307" s="96"/>
    </row>
    <row r="308" spans="36:45" ht="14.4">
      <c r="AJ308" s="26" t="str">
        <f>VLOOKUP(AQ308,'user list'!A:B,2,0)</f>
        <v>OCM</v>
      </c>
      <c r="AK308" s="26">
        <f t="shared" si="51"/>
        <v>6</v>
      </c>
      <c r="AL308" s="26">
        <f t="shared" si="52"/>
        <v>2</v>
      </c>
      <c r="AM308" s="94" t="str">
        <f t="shared" si="53"/>
        <v>6/2 Log In</v>
      </c>
      <c r="AN308" s="172">
        <v>45810.570706018516</v>
      </c>
      <c r="AO308" s="69" t="s">
        <v>232</v>
      </c>
      <c r="AP308" s="69" t="s">
        <v>1913</v>
      </c>
      <c r="AQ308" s="69" t="s">
        <v>232</v>
      </c>
      <c r="AR308" s="69" t="s">
        <v>1916</v>
      </c>
      <c r="AS308" s="96"/>
    </row>
    <row r="309" spans="36:45" ht="14.4">
      <c r="AJ309" s="26" t="str">
        <f>VLOOKUP(AQ309,'user list'!A:B,2,0)</f>
        <v>OCM</v>
      </c>
      <c r="AK309" s="26">
        <f t="shared" si="51"/>
        <v>6</v>
      </c>
      <c r="AL309" s="26">
        <f t="shared" si="52"/>
        <v>2</v>
      </c>
      <c r="AM309" s="94" t="str">
        <f t="shared" si="53"/>
        <v>6/2 Log In</v>
      </c>
      <c r="AN309" s="172">
        <v>45810.572418981479</v>
      </c>
      <c r="AO309" s="69" t="s">
        <v>230</v>
      </c>
      <c r="AP309" s="69" t="s">
        <v>1913</v>
      </c>
      <c r="AQ309" s="69" t="s">
        <v>230</v>
      </c>
      <c r="AR309" s="69" t="s">
        <v>1916</v>
      </c>
      <c r="AS309" s="96"/>
    </row>
    <row r="310" spans="36:45" ht="14.4">
      <c r="AJ310" s="26" t="str">
        <f>VLOOKUP(AQ310,'user list'!A:B,2,0)</f>
        <v>Admin</v>
      </c>
      <c r="AK310" s="26">
        <f t="shared" si="51"/>
        <v>6</v>
      </c>
      <c r="AL310" s="26">
        <f t="shared" si="52"/>
        <v>2</v>
      </c>
      <c r="AM310" s="94" t="str">
        <f t="shared" si="53"/>
        <v>6/2 Log In</v>
      </c>
      <c r="AN310" s="172">
        <v>45810.573912037034</v>
      </c>
      <c r="AO310" s="69" t="s">
        <v>186</v>
      </c>
      <c r="AP310" s="69" t="s">
        <v>1913</v>
      </c>
      <c r="AQ310" s="69" t="s">
        <v>186</v>
      </c>
      <c r="AR310" s="69" t="s">
        <v>1916</v>
      </c>
      <c r="AS310" s="96"/>
    </row>
    <row r="311" spans="36:45" ht="14.4">
      <c r="AJ311" s="26" t="str">
        <f>VLOOKUP(AQ311,'user list'!A:B,2,0)</f>
        <v>ITDD</v>
      </c>
      <c r="AK311" s="26">
        <f t="shared" si="51"/>
        <v>6</v>
      </c>
      <c r="AL311" s="26">
        <f t="shared" si="52"/>
        <v>2</v>
      </c>
      <c r="AM311" s="94" t="str">
        <f t="shared" si="53"/>
        <v>6/2 Log Off</v>
      </c>
      <c r="AN311" s="172">
        <v>45810.575416666667</v>
      </c>
      <c r="AO311" s="69" t="s">
        <v>219</v>
      </c>
      <c r="AP311" s="69" t="s">
        <v>1913</v>
      </c>
      <c r="AQ311" s="69" t="s">
        <v>219</v>
      </c>
      <c r="AR311" s="69" t="s">
        <v>1917</v>
      </c>
      <c r="AS311" s="96"/>
    </row>
    <row r="312" spans="36:45" ht="14.4">
      <c r="AJ312" s="26" t="str">
        <f>VLOOKUP(AQ312,'user list'!A:B,2,0)</f>
        <v>Admin</v>
      </c>
      <c r="AK312" s="26">
        <f t="shared" si="51"/>
        <v>6</v>
      </c>
      <c r="AL312" s="26">
        <f t="shared" si="52"/>
        <v>2</v>
      </c>
      <c r="AM312" s="94" t="str">
        <f t="shared" si="53"/>
        <v>6/2 Log In</v>
      </c>
      <c r="AN312" s="172">
        <v>45810.575486111113</v>
      </c>
      <c r="AO312" s="69" t="s">
        <v>186</v>
      </c>
      <c r="AP312" s="69" t="s">
        <v>1913</v>
      </c>
      <c r="AQ312" s="69" t="s">
        <v>186</v>
      </c>
      <c r="AR312" s="69" t="s">
        <v>1916</v>
      </c>
      <c r="AS312" s="96"/>
    </row>
    <row r="313" spans="36:45" ht="14.4">
      <c r="AJ313" s="26" t="str">
        <f>VLOOKUP(AQ313,'user list'!A:B,2,0)</f>
        <v>OCM</v>
      </c>
      <c r="AK313" s="26">
        <f t="shared" si="51"/>
        <v>6</v>
      </c>
      <c r="AL313" s="26">
        <f t="shared" si="52"/>
        <v>2</v>
      </c>
      <c r="AM313" s="94" t="str">
        <f t="shared" si="53"/>
        <v>6/2 Log Off</v>
      </c>
      <c r="AN313" s="172">
        <v>45810.575509259259</v>
      </c>
      <c r="AO313" s="69" t="s">
        <v>231</v>
      </c>
      <c r="AP313" s="69" t="s">
        <v>1913</v>
      </c>
      <c r="AQ313" s="69" t="s">
        <v>231</v>
      </c>
      <c r="AR313" s="69" t="s">
        <v>1917</v>
      </c>
      <c r="AS313" s="96"/>
    </row>
    <row r="314" spans="36:45" ht="14.4">
      <c r="AJ314" s="26" t="str">
        <f>VLOOKUP(AQ314,'user list'!A:B,2,0)</f>
        <v>CPDD</v>
      </c>
      <c r="AK314" s="26">
        <f t="shared" si="51"/>
        <v>6</v>
      </c>
      <c r="AL314" s="26">
        <f t="shared" si="52"/>
        <v>2</v>
      </c>
      <c r="AM314" s="94" t="str">
        <f t="shared" si="53"/>
        <v>6/2 Log In</v>
      </c>
      <c r="AN314" s="172">
        <v>45810.575729166667</v>
      </c>
      <c r="AO314" s="69" t="s">
        <v>205</v>
      </c>
      <c r="AP314" s="69" t="s">
        <v>1913</v>
      </c>
      <c r="AQ314" s="69" t="s">
        <v>205</v>
      </c>
      <c r="AR314" s="69" t="s">
        <v>1916</v>
      </c>
      <c r="AS314" s="96"/>
    </row>
    <row r="315" spans="36:45" ht="14.4">
      <c r="AJ315" s="26" t="str">
        <f>VLOOKUP(AQ315,'user list'!A:B,2,0)</f>
        <v>OCA</v>
      </c>
      <c r="AK315" s="26">
        <f t="shared" si="51"/>
        <v>6</v>
      </c>
      <c r="AL315" s="26">
        <f t="shared" si="52"/>
        <v>2</v>
      </c>
      <c r="AM315" s="94" t="str">
        <f t="shared" si="53"/>
        <v>6/2 Log In</v>
      </c>
      <c r="AN315" s="172">
        <v>45810.575937499998</v>
      </c>
      <c r="AO315" s="69" t="s">
        <v>224</v>
      </c>
      <c r="AP315" s="69" t="s">
        <v>1913</v>
      </c>
      <c r="AQ315" s="69" t="s">
        <v>224</v>
      </c>
      <c r="AR315" s="69" t="s">
        <v>1916</v>
      </c>
      <c r="AS315" s="96"/>
    </row>
    <row r="316" spans="36:45" ht="14.4">
      <c r="AJ316" s="26" t="str">
        <f>VLOOKUP(AQ316,'user list'!A:B,2,0)</f>
        <v>Admin</v>
      </c>
      <c r="AK316" s="26">
        <f t="shared" si="51"/>
        <v>6</v>
      </c>
      <c r="AL316" s="26">
        <f t="shared" si="52"/>
        <v>2</v>
      </c>
      <c r="AM316" s="94" t="str">
        <f t="shared" si="53"/>
        <v>6/2 Log Off</v>
      </c>
      <c r="AN316" s="172">
        <v>45810.576145833336</v>
      </c>
      <c r="AO316" s="69" t="s">
        <v>186</v>
      </c>
      <c r="AP316" s="69" t="s">
        <v>1913</v>
      </c>
      <c r="AQ316" s="69" t="s">
        <v>186</v>
      </c>
      <c r="AR316" s="69" t="s">
        <v>1917</v>
      </c>
      <c r="AS316" s="96"/>
    </row>
    <row r="317" spans="36:45" ht="14.4">
      <c r="AJ317" s="26" t="str">
        <f>VLOOKUP(AQ317,'user list'!A:B,2,0)</f>
        <v>OCM</v>
      </c>
      <c r="AK317" s="26">
        <f t="shared" si="51"/>
        <v>6</v>
      </c>
      <c r="AL317" s="26">
        <f t="shared" si="52"/>
        <v>2</v>
      </c>
      <c r="AM317" s="94" t="str">
        <f t="shared" si="53"/>
        <v>6/2 Log Off</v>
      </c>
      <c r="AN317" s="172">
        <v>45810.576157407406</v>
      </c>
      <c r="AO317" s="69" t="s">
        <v>232</v>
      </c>
      <c r="AP317" s="69" t="s">
        <v>1913</v>
      </c>
      <c r="AQ317" s="69" t="s">
        <v>232</v>
      </c>
      <c r="AR317" s="69" t="s">
        <v>1917</v>
      </c>
      <c r="AS317" s="96"/>
    </row>
    <row r="318" spans="36:45" ht="14.4">
      <c r="AJ318" s="26" t="str">
        <f>VLOOKUP(AQ318,'user list'!A:B,2,0)</f>
        <v>ITDD</v>
      </c>
      <c r="AK318" s="26">
        <f t="shared" si="51"/>
        <v>6</v>
      </c>
      <c r="AL318" s="26">
        <f t="shared" si="52"/>
        <v>2</v>
      </c>
      <c r="AM318" s="94" t="str">
        <f t="shared" si="53"/>
        <v>6/2 Log In</v>
      </c>
      <c r="AN318" s="172">
        <v>45810.576319444444</v>
      </c>
      <c r="AO318" s="69" t="s">
        <v>219</v>
      </c>
      <c r="AP318" s="69" t="s">
        <v>1913</v>
      </c>
      <c r="AQ318" s="69" t="s">
        <v>219</v>
      </c>
      <c r="AR318" s="69" t="s">
        <v>1916</v>
      </c>
      <c r="AS318" s="96"/>
    </row>
    <row r="319" spans="36:45" ht="14.4">
      <c r="AJ319" s="26" t="str">
        <f>VLOOKUP(AQ319,'user list'!A:B,2,0)</f>
        <v>Admin</v>
      </c>
      <c r="AK319" s="26">
        <f t="shared" si="51"/>
        <v>6</v>
      </c>
      <c r="AL319" s="26">
        <f t="shared" si="52"/>
        <v>2</v>
      </c>
      <c r="AM319" s="94" t="str">
        <f t="shared" si="53"/>
        <v>6/2 Log In</v>
      </c>
      <c r="AN319" s="172">
        <v>45810.576435185183</v>
      </c>
      <c r="AO319" s="69" t="s">
        <v>186</v>
      </c>
      <c r="AP319" s="69" t="s">
        <v>1913</v>
      </c>
      <c r="AQ319" s="69" t="s">
        <v>186</v>
      </c>
      <c r="AR319" s="69" t="s">
        <v>1916</v>
      </c>
      <c r="AS319" s="96"/>
    </row>
    <row r="320" spans="36:45" ht="14.4">
      <c r="AJ320" s="26" t="str">
        <f>VLOOKUP(AQ320,'user list'!A:B,2,0)</f>
        <v>Admin</v>
      </c>
      <c r="AK320" s="26">
        <f t="shared" si="51"/>
        <v>6</v>
      </c>
      <c r="AL320" s="26">
        <f t="shared" si="52"/>
        <v>2</v>
      </c>
      <c r="AM320" s="94" t="str">
        <f t="shared" si="53"/>
        <v>6/2 Log Off</v>
      </c>
      <c r="AN320" s="172">
        <v>45810.577337962961</v>
      </c>
      <c r="AO320" s="69" t="s">
        <v>186</v>
      </c>
      <c r="AP320" s="69" t="s">
        <v>1913</v>
      </c>
      <c r="AQ320" s="69" t="s">
        <v>186</v>
      </c>
      <c r="AR320" s="69" t="s">
        <v>1917</v>
      </c>
      <c r="AS320" s="96"/>
    </row>
    <row r="321" spans="36:45" ht="14.4">
      <c r="AJ321" s="26" t="str">
        <f>VLOOKUP(AQ321,'user list'!A:B,2,0)</f>
        <v>SSDD</v>
      </c>
      <c r="AK321" s="26">
        <f t="shared" si="51"/>
        <v>6</v>
      </c>
      <c r="AL321" s="26">
        <f t="shared" si="52"/>
        <v>2</v>
      </c>
      <c r="AM321" s="94" t="str">
        <f t="shared" si="53"/>
        <v>6/2 Log Off</v>
      </c>
      <c r="AN321" s="172">
        <v>45810.577430555553</v>
      </c>
      <c r="AO321" s="69" t="s">
        <v>273</v>
      </c>
      <c r="AP321" s="69" t="s">
        <v>1913</v>
      </c>
      <c r="AQ321" s="69" t="s">
        <v>273</v>
      </c>
      <c r="AR321" s="69" t="s">
        <v>1917</v>
      </c>
      <c r="AS321" s="96"/>
    </row>
    <row r="322" spans="36:45" ht="14.4">
      <c r="AJ322" s="26" t="str">
        <f>VLOOKUP(AQ322,'user list'!A:B,2,0)</f>
        <v>SSDD</v>
      </c>
      <c r="AK322" s="26">
        <f t="shared" si="51"/>
        <v>6</v>
      </c>
      <c r="AL322" s="26">
        <f t="shared" si="52"/>
        <v>2</v>
      </c>
      <c r="AM322" s="94" t="str">
        <f t="shared" si="53"/>
        <v>6/2 Log In</v>
      </c>
      <c r="AN322" s="172">
        <v>45810.577592592592</v>
      </c>
      <c r="AO322" s="69" t="s">
        <v>273</v>
      </c>
      <c r="AP322" s="69" t="s">
        <v>1913</v>
      </c>
      <c r="AQ322" s="69" t="s">
        <v>273</v>
      </c>
      <c r="AR322" s="69" t="s">
        <v>1916</v>
      </c>
      <c r="AS322" s="96"/>
    </row>
    <row r="323" spans="36:45" ht="14.4">
      <c r="AJ323" s="26" t="str">
        <f>VLOOKUP(AQ323,'user list'!A:B,2,0)</f>
        <v>MDAD</v>
      </c>
      <c r="AK323" s="26">
        <f t="shared" si="51"/>
        <v>6</v>
      </c>
      <c r="AL323" s="26">
        <f t="shared" si="52"/>
        <v>2</v>
      </c>
      <c r="AM323" s="94" t="str">
        <f t="shared" si="53"/>
        <v>6/2 Log In</v>
      </c>
      <c r="AN323" s="172">
        <v>45810.577719907407</v>
      </c>
      <c r="AO323" s="69" t="s">
        <v>223</v>
      </c>
      <c r="AP323" s="69" t="s">
        <v>1913</v>
      </c>
      <c r="AQ323" s="69" t="s">
        <v>223</v>
      </c>
      <c r="AR323" s="69" t="s">
        <v>1916</v>
      </c>
      <c r="AS323" s="96"/>
    </row>
    <row r="324" spans="36:45" ht="14.4">
      <c r="AJ324" s="26" t="str">
        <f>VLOOKUP(AQ324,'user list'!A:B,2,0)</f>
        <v>CESD</v>
      </c>
      <c r="AK324" s="26">
        <f t="shared" si="51"/>
        <v>6</v>
      </c>
      <c r="AL324" s="26">
        <f t="shared" si="52"/>
        <v>2</v>
      </c>
      <c r="AM324" s="94" t="str">
        <f t="shared" si="53"/>
        <v>6/2 Log In</v>
      </c>
      <c r="AN324" s="172">
        <v>45810.58017361111</v>
      </c>
      <c r="AO324" s="69" t="s">
        <v>199</v>
      </c>
      <c r="AP324" s="69" t="s">
        <v>1913</v>
      </c>
      <c r="AQ324" s="69" t="s">
        <v>199</v>
      </c>
      <c r="AR324" s="69" t="s">
        <v>1916</v>
      </c>
      <c r="AS324" s="96"/>
    </row>
    <row r="325" spans="36:45" ht="14.4">
      <c r="AJ325" s="26" t="str">
        <f>VLOOKUP(AQ325,'user list'!A:B,2,0)</f>
        <v>PAISD</v>
      </c>
      <c r="AK325" s="26">
        <f t="shared" si="51"/>
        <v>6</v>
      </c>
      <c r="AL325" s="26">
        <f t="shared" si="52"/>
        <v>2</v>
      </c>
      <c r="AM325" s="94" t="str">
        <f t="shared" si="53"/>
        <v>6/2 Log Off</v>
      </c>
      <c r="AN325" s="172">
        <v>45810.580983796295</v>
      </c>
      <c r="AO325" s="69" t="s">
        <v>256</v>
      </c>
      <c r="AP325" s="69" t="s">
        <v>1913</v>
      </c>
      <c r="AQ325" s="69" t="s">
        <v>256</v>
      </c>
      <c r="AR325" s="69" t="s">
        <v>1917</v>
      </c>
      <c r="AS325" s="96"/>
    </row>
    <row r="326" spans="36:45" ht="14.4">
      <c r="AJ326" s="26" t="str">
        <f>VLOOKUP(AQ326,'user list'!A:B,2,0)</f>
        <v>PAISD</v>
      </c>
      <c r="AK326" s="26">
        <f t="shared" si="51"/>
        <v>6</v>
      </c>
      <c r="AL326" s="26">
        <f t="shared" si="52"/>
        <v>2</v>
      </c>
      <c r="AM326" s="94" t="str">
        <f t="shared" si="53"/>
        <v>6/2 Log In</v>
      </c>
      <c r="AN326" s="172">
        <v>45810.581053240741</v>
      </c>
      <c r="AO326" s="69" t="s">
        <v>256</v>
      </c>
      <c r="AP326" s="69" t="s">
        <v>1913</v>
      </c>
      <c r="AQ326" s="69" t="s">
        <v>256</v>
      </c>
      <c r="AR326" s="69" t="s">
        <v>1916</v>
      </c>
      <c r="AS326" s="96"/>
    </row>
    <row r="327" spans="36:45" ht="14.4">
      <c r="AJ327" s="26" t="str">
        <f>VLOOKUP(AQ327,'user list'!A:B,2,0)</f>
        <v>Admin</v>
      </c>
      <c r="AK327" s="26">
        <f t="shared" si="51"/>
        <v>6</v>
      </c>
      <c r="AL327" s="26">
        <f t="shared" si="52"/>
        <v>2</v>
      </c>
      <c r="AM327" s="94" t="str">
        <f t="shared" si="53"/>
        <v>6/2 Log In</v>
      </c>
      <c r="AN327" s="172">
        <v>45810.583981481483</v>
      </c>
      <c r="AO327" s="69" t="s">
        <v>186</v>
      </c>
      <c r="AP327" s="69" t="s">
        <v>1913</v>
      </c>
      <c r="AQ327" s="69" t="s">
        <v>186</v>
      </c>
      <c r="AR327" s="69" t="s">
        <v>1916</v>
      </c>
      <c r="AS327" s="96"/>
    </row>
    <row r="328" spans="36:45" ht="14.4">
      <c r="AJ328" s="26" t="str">
        <f>VLOOKUP(AQ328,'user list'!A:B,2,0)</f>
        <v>CAD</v>
      </c>
      <c r="AK328" s="26">
        <f t="shared" si="51"/>
        <v>6</v>
      </c>
      <c r="AL328" s="26">
        <f t="shared" si="52"/>
        <v>2</v>
      </c>
      <c r="AM328" s="94" t="str">
        <f t="shared" si="53"/>
        <v>6/2 Log In</v>
      </c>
      <c r="AN328" s="172">
        <v>45810.584861111114</v>
      </c>
      <c r="AO328" s="69" t="s">
        <v>196</v>
      </c>
      <c r="AP328" s="69" t="s">
        <v>1913</v>
      </c>
      <c r="AQ328" s="69" t="s">
        <v>196</v>
      </c>
      <c r="AR328" s="69" t="s">
        <v>1916</v>
      </c>
      <c r="AS328" s="96"/>
    </row>
    <row r="329" spans="36:45" ht="14.4">
      <c r="AJ329" s="26" t="str">
        <f>VLOOKUP(AQ329,'user list'!A:B,2,0)</f>
        <v>CAD</v>
      </c>
      <c r="AK329" s="26">
        <f t="shared" si="51"/>
        <v>6</v>
      </c>
      <c r="AL329" s="26">
        <f t="shared" si="52"/>
        <v>2</v>
      </c>
      <c r="AM329" s="94" t="str">
        <f t="shared" si="53"/>
        <v>6/2 Log In</v>
      </c>
      <c r="AN329" s="172">
        <v>45810.585162037038</v>
      </c>
      <c r="AO329" s="69" t="s">
        <v>196</v>
      </c>
      <c r="AP329" s="69" t="s">
        <v>1913</v>
      </c>
      <c r="AQ329" s="69" t="s">
        <v>196</v>
      </c>
      <c r="AR329" s="69" t="s">
        <v>1916</v>
      </c>
      <c r="AS329" s="96"/>
    </row>
    <row r="330" spans="36:45" ht="14.4">
      <c r="AJ330" s="26" t="str">
        <f>VLOOKUP(AQ330,'user list'!A:B,2,0)</f>
        <v>CTO</v>
      </c>
      <c r="AK330" s="26">
        <f t="shared" si="51"/>
        <v>6</v>
      </c>
      <c r="AL330" s="26">
        <f t="shared" si="52"/>
        <v>2</v>
      </c>
      <c r="AM330" s="94" t="str">
        <f t="shared" si="53"/>
        <v>6/2 Log Off</v>
      </c>
      <c r="AN330" s="172">
        <v>45810.586400462962</v>
      </c>
      <c r="AO330" s="69" t="s">
        <v>207</v>
      </c>
      <c r="AP330" s="69" t="s">
        <v>1913</v>
      </c>
      <c r="AQ330" s="69" t="s">
        <v>207</v>
      </c>
      <c r="AR330" s="69" t="s">
        <v>1917</v>
      </c>
      <c r="AS330" s="96"/>
    </row>
    <row r="331" spans="36:45" ht="14.4">
      <c r="AJ331" s="26" t="str">
        <f>VLOOKUP(AQ331,'user list'!A:B,2,0)</f>
        <v>CTO</v>
      </c>
      <c r="AK331" s="26">
        <f t="shared" si="51"/>
        <v>6</v>
      </c>
      <c r="AL331" s="26">
        <f t="shared" si="52"/>
        <v>2</v>
      </c>
      <c r="AM331" s="94" t="str">
        <f t="shared" si="53"/>
        <v>6/2 Log In</v>
      </c>
      <c r="AN331" s="172">
        <v>45810.586516203701</v>
      </c>
      <c r="AO331" s="69" t="s">
        <v>207</v>
      </c>
      <c r="AP331" s="69" t="s">
        <v>1913</v>
      </c>
      <c r="AQ331" s="69" t="s">
        <v>207</v>
      </c>
      <c r="AR331" s="69" t="s">
        <v>1916</v>
      </c>
      <c r="AS331" s="96"/>
    </row>
    <row r="332" spans="36:45" ht="14.4">
      <c r="AJ332" s="26" t="str">
        <f>VLOOKUP(AQ332,'user list'!A:B,2,0)</f>
        <v>ITDD</v>
      </c>
      <c r="AK332" s="26">
        <f t="shared" si="51"/>
        <v>6</v>
      </c>
      <c r="AL332" s="26">
        <f t="shared" si="52"/>
        <v>2</v>
      </c>
      <c r="AM332" s="94" t="str">
        <f t="shared" si="53"/>
        <v>6/2 Log Off</v>
      </c>
      <c r="AN332" s="172">
        <v>45810.586585648147</v>
      </c>
      <c r="AO332" s="69" t="s">
        <v>219</v>
      </c>
      <c r="AP332" s="69" t="s">
        <v>1913</v>
      </c>
      <c r="AQ332" s="69" t="s">
        <v>219</v>
      </c>
      <c r="AR332" s="69" t="s">
        <v>1917</v>
      </c>
      <c r="AS332" s="96"/>
    </row>
    <row r="333" spans="36:45" ht="14.4">
      <c r="AJ333" s="26" t="str">
        <f>VLOOKUP(AQ333,'user list'!A:B,2,0)</f>
        <v>ITDD</v>
      </c>
      <c r="AK333" s="26">
        <f t="shared" si="51"/>
        <v>6</v>
      </c>
      <c r="AL333" s="26">
        <f t="shared" si="52"/>
        <v>2</v>
      </c>
      <c r="AM333" s="94" t="str">
        <f t="shared" si="53"/>
        <v>6/2 Log In</v>
      </c>
      <c r="AN333" s="172">
        <v>45810.586689814816</v>
      </c>
      <c r="AO333" s="69" t="s">
        <v>219</v>
      </c>
      <c r="AP333" s="69" t="s">
        <v>1913</v>
      </c>
      <c r="AQ333" s="69" t="s">
        <v>219</v>
      </c>
      <c r="AR333" s="69" t="s">
        <v>1916</v>
      </c>
      <c r="AS333" s="96"/>
    </row>
    <row r="334" spans="36:45" ht="14.4">
      <c r="AJ334" s="26" t="str">
        <f>VLOOKUP(AQ334,'user list'!A:B,2,0)</f>
        <v>QCEAU</v>
      </c>
      <c r="AK334" s="26">
        <f t="shared" si="51"/>
        <v>6</v>
      </c>
      <c r="AL334" s="26">
        <f t="shared" si="52"/>
        <v>2</v>
      </c>
      <c r="AM334" s="94" t="str">
        <f t="shared" si="53"/>
        <v>6/2 Log In</v>
      </c>
      <c r="AN334" s="172">
        <v>45810.587222222224</v>
      </c>
      <c r="AO334" s="69" t="s">
        <v>266</v>
      </c>
      <c r="AP334" s="69" t="s">
        <v>1913</v>
      </c>
      <c r="AQ334" s="69" t="s">
        <v>266</v>
      </c>
      <c r="AR334" s="69" t="s">
        <v>1916</v>
      </c>
      <c r="AS334" s="96"/>
    </row>
    <row r="335" spans="36:45" ht="14.4">
      <c r="AJ335" s="26" t="str">
        <f>VLOOKUP(AQ335,'user list'!A:B,2,0)</f>
        <v>QCEAU</v>
      </c>
      <c r="AK335" s="26">
        <f t="shared" si="51"/>
        <v>6</v>
      </c>
      <c r="AL335" s="26">
        <f t="shared" si="52"/>
        <v>2</v>
      </c>
      <c r="AM335" s="94" t="str">
        <f t="shared" si="53"/>
        <v>6/2 Log Off</v>
      </c>
      <c r="AN335" s="172">
        <v>45810.588414351849</v>
      </c>
      <c r="AO335" s="69" t="s">
        <v>266</v>
      </c>
      <c r="AP335" s="69" t="s">
        <v>1913</v>
      </c>
      <c r="AQ335" s="69" t="s">
        <v>266</v>
      </c>
      <c r="AR335" s="69" t="s">
        <v>1917</v>
      </c>
      <c r="AS335" s="96"/>
    </row>
    <row r="336" spans="36:45" ht="14.4">
      <c r="AJ336" s="26" t="str">
        <f>VLOOKUP(AQ336,'user list'!A:B,2,0)</f>
        <v>OCM</v>
      </c>
      <c r="AK336" s="26">
        <f t="shared" ref="AK336:AK399" si="54">MONTH(AN336)</f>
        <v>6</v>
      </c>
      <c r="AL336" s="26">
        <f t="shared" ref="AL336:AL399" si="55">DAY(AN336)</f>
        <v>2</v>
      </c>
      <c r="AM336" s="94" t="str">
        <f t="shared" ref="AM336:AM399" si="56">AK336&amp;"/"&amp;AL336&amp;" "&amp;AR336</f>
        <v>6/2 Log In</v>
      </c>
      <c r="AN336" s="172">
        <v>45810.588495370372</v>
      </c>
      <c r="AO336" s="69" t="s">
        <v>231</v>
      </c>
      <c r="AP336" s="69" t="s">
        <v>1913</v>
      </c>
      <c r="AQ336" s="69" t="s">
        <v>231</v>
      </c>
      <c r="AR336" s="69" t="s">
        <v>1916</v>
      </c>
      <c r="AS336" s="96"/>
    </row>
    <row r="337" spans="36:45" ht="14.4">
      <c r="AJ337" s="26" t="str">
        <f>VLOOKUP(AQ337,'user list'!A:B,2,0)</f>
        <v>OCM</v>
      </c>
      <c r="AK337" s="26">
        <f t="shared" si="54"/>
        <v>6</v>
      </c>
      <c r="AL337" s="26">
        <f t="shared" si="55"/>
        <v>2</v>
      </c>
      <c r="AM337" s="94" t="str">
        <f t="shared" si="56"/>
        <v>6/2 Log Off</v>
      </c>
      <c r="AN337" s="172">
        <v>45810.588738425926</v>
      </c>
      <c r="AO337" s="69" t="s">
        <v>231</v>
      </c>
      <c r="AP337" s="69" t="s">
        <v>1913</v>
      </c>
      <c r="AQ337" s="69" t="s">
        <v>231</v>
      </c>
      <c r="AR337" s="69" t="s">
        <v>1917</v>
      </c>
      <c r="AS337" s="96"/>
    </row>
    <row r="338" spans="36:45" ht="14.4">
      <c r="AJ338" s="26" t="str">
        <f>VLOOKUP(AQ338,'user list'!A:B,2,0)</f>
        <v>Admin</v>
      </c>
      <c r="AK338" s="26">
        <f t="shared" si="54"/>
        <v>6</v>
      </c>
      <c r="AL338" s="26">
        <f t="shared" si="55"/>
        <v>2</v>
      </c>
      <c r="AM338" s="94" t="str">
        <f t="shared" si="56"/>
        <v>6/2 Log In</v>
      </c>
      <c r="AN338" s="172">
        <v>45810.588865740741</v>
      </c>
      <c r="AO338" s="69" t="s">
        <v>186</v>
      </c>
      <c r="AP338" s="69" t="s">
        <v>1913</v>
      </c>
      <c r="AQ338" s="69" t="s">
        <v>186</v>
      </c>
      <c r="AR338" s="69" t="s">
        <v>1916</v>
      </c>
      <c r="AS338" s="96"/>
    </row>
    <row r="339" spans="36:45" ht="14.4">
      <c r="AJ339" s="26" t="str">
        <f>VLOOKUP(AQ339,'user list'!A:B,2,0)</f>
        <v>QCYDO</v>
      </c>
      <c r="AK339" s="26">
        <f t="shared" si="54"/>
        <v>6</v>
      </c>
      <c r="AL339" s="26">
        <f t="shared" si="55"/>
        <v>2</v>
      </c>
      <c r="AM339" s="94" t="str">
        <f t="shared" si="56"/>
        <v>6/2 Log In</v>
      </c>
      <c r="AN339" s="172">
        <v>45810.588969907411</v>
      </c>
      <c r="AO339" s="69" t="s">
        <v>270</v>
      </c>
      <c r="AP339" s="69" t="s">
        <v>1913</v>
      </c>
      <c r="AQ339" s="69" t="s">
        <v>270</v>
      </c>
      <c r="AR339" s="69" t="s">
        <v>1916</v>
      </c>
      <c r="AS339" s="96"/>
    </row>
    <row r="340" spans="36:45" ht="14.4">
      <c r="AJ340" s="26" t="str">
        <f>VLOOKUP(AQ340,'user list'!A:B,2,0)</f>
        <v>CGSD</v>
      </c>
      <c r="AK340" s="26">
        <f t="shared" si="54"/>
        <v>6</v>
      </c>
      <c r="AL340" s="26">
        <f t="shared" si="55"/>
        <v>2</v>
      </c>
      <c r="AM340" s="94" t="str">
        <f t="shared" si="56"/>
        <v>6/2 Log Off</v>
      </c>
      <c r="AN340" s="172">
        <v>45810.58898148148</v>
      </c>
      <c r="AO340" s="69" t="s">
        <v>200</v>
      </c>
      <c r="AP340" s="69" t="s">
        <v>1913</v>
      </c>
      <c r="AQ340" s="69" t="s">
        <v>200</v>
      </c>
      <c r="AR340" s="69" t="s">
        <v>1917</v>
      </c>
      <c r="AS340" s="96"/>
    </row>
    <row r="341" spans="36:45" ht="14.4">
      <c r="AJ341" s="26" t="str">
        <f>VLOOKUP(AQ341,'user list'!A:B,2,0)</f>
        <v>QCYDO</v>
      </c>
      <c r="AK341" s="26">
        <f t="shared" si="54"/>
        <v>6</v>
      </c>
      <c r="AL341" s="26">
        <f t="shared" si="55"/>
        <v>2</v>
      </c>
      <c r="AM341" s="94" t="str">
        <f t="shared" si="56"/>
        <v>6/2 Log In</v>
      </c>
      <c r="AN341" s="172">
        <v>45810.589108796295</v>
      </c>
      <c r="AO341" s="69" t="s">
        <v>270</v>
      </c>
      <c r="AP341" s="69" t="s">
        <v>1913</v>
      </c>
      <c r="AQ341" s="69" t="s">
        <v>270</v>
      </c>
      <c r="AR341" s="69" t="s">
        <v>1916</v>
      </c>
      <c r="AS341" s="96"/>
    </row>
    <row r="342" spans="36:45" ht="14.4">
      <c r="AJ342" s="26" t="str">
        <f>VLOOKUP(AQ342,'user list'!A:B,2,0)</f>
        <v>OCM</v>
      </c>
      <c r="AK342" s="26">
        <f t="shared" si="54"/>
        <v>6</v>
      </c>
      <c r="AL342" s="26">
        <f t="shared" si="55"/>
        <v>2</v>
      </c>
      <c r="AM342" s="94" t="str">
        <f t="shared" si="56"/>
        <v>6/2 Log Off</v>
      </c>
      <c r="AN342" s="172">
        <v>45810.590694444443</v>
      </c>
      <c r="AO342" s="69" t="s">
        <v>231</v>
      </c>
      <c r="AP342" s="69" t="s">
        <v>1913</v>
      </c>
      <c r="AQ342" s="69" t="s">
        <v>231</v>
      </c>
      <c r="AR342" s="69" t="s">
        <v>1917</v>
      </c>
      <c r="AS342" s="96"/>
    </row>
    <row r="343" spans="36:45" ht="14.4">
      <c r="AJ343" s="26" t="str">
        <f>VLOOKUP(AQ343,'user list'!A:B,2,0)</f>
        <v>OCM</v>
      </c>
      <c r="AK343" s="26">
        <f t="shared" si="54"/>
        <v>6</v>
      </c>
      <c r="AL343" s="26">
        <f t="shared" si="55"/>
        <v>2</v>
      </c>
      <c r="AM343" s="94" t="str">
        <f t="shared" si="56"/>
        <v>6/2 Log In</v>
      </c>
      <c r="AN343" s="172">
        <v>45810.590763888889</v>
      </c>
      <c r="AO343" s="69" t="s">
        <v>231</v>
      </c>
      <c r="AP343" s="69" t="s">
        <v>1913</v>
      </c>
      <c r="AQ343" s="69" t="s">
        <v>231</v>
      </c>
      <c r="AR343" s="69" t="s">
        <v>1916</v>
      </c>
      <c r="AS343" s="96"/>
    </row>
    <row r="344" spans="36:45" ht="14.4">
      <c r="AJ344" s="26" t="str">
        <f>VLOOKUP(AQ344,'user list'!A:B,2,0)</f>
        <v>Admin</v>
      </c>
      <c r="AK344" s="26">
        <f t="shared" si="54"/>
        <v>6</v>
      </c>
      <c r="AL344" s="26">
        <f t="shared" si="55"/>
        <v>2</v>
      </c>
      <c r="AM344" s="94" t="str">
        <f t="shared" si="56"/>
        <v>6/2 Log In</v>
      </c>
      <c r="AN344" s="172">
        <v>45810.59233796296</v>
      </c>
      <c r="AO344" s="69" t="s">
        <v>186</v>
      </c>
      <c r="AP344" s="69" t="s">
        <v>1913</v>
      </c>
      <c r="AQ344" s="69" t="s">
        <v>186</v>
      </c>
      <c r="AR344" s="69" t="s">
        <v>1916</v>
      </c>
      <c r="AS344" s="96"/>
    </row>
    <row r="345" spans="36:45" ht="14.4">
      <c r="AJ345" s="26" t="str">
        <f>VLOOKUP(AQ345,'user list'!A:B,2,0)</f>
        <v>CGSD</v>
      </c>
      <c r="AK345" s="26">
        <f t="shared" si="54"/>
        <v>6</v>
      </c>
      <c r="AL345" s="26">
        <f t="shared" si="55"/>
        <v>2</v>
      </c>
      <c r="AM345" s="94" t="str">
        <f t="shared" si="56"/>
        <v>6/2 Log In</v>
      </c>
      <c r="AN345" s="172">
        <v>45810.594594907408</v>
      </c>
      <c r="AO345" s="69" t="s">
        <v>200</v>
      </c>
      <c r="AP345" s="69" t="s">
        <v>1913</v>
      </c>
      <c r="AQ345" s="69" t="s">
        <v>200</v>
      </c>
      <c r="AR345" s="69" t="s">
        <v>1916</v>
      </c>
      <c r="AS345" s="96"/>
    </row>
    <row r="346" spans="36:45" ht="14.4">
      <c r="AJ346" s="26" t="str">
        <f>VLOOKUP(AQ346,'user list'!A:B,2,0)</f>
        <v>BPLD</v>
      </c>
      <c r="AK346" s="26">
        <f t="shared" si="54"/>
        <v>6</v>
      </c>
      <c r="AL346" s="26">
        <f t="shared" si="55"/>
        <v>2</v>
      </c>
      <c r="AM346" s="94" t="str">
        <f t="shared" si="56"/>
        <v>6/2 Log Off</v>
      </c>
      <c r="AN346" s="172">
        <v>45810.597303240742</v>
      </c>
      <c r="AO346" s="69" t="s">
        <v>194</v>
      </c>
      <c r="AP346" s="69" t="s">
        <v>1913</v>
      </c>
      <c r="AQ346" s="69" t="s">
        <v>194</v>
      </c>
      <c r="AR346" s="69" t="s">
        <v>1917</v>
      </c>
      <c r="AS346" s="96"/>
    </row>
    <row r="347" spans="36:45" ht="14.4">
      <c r="AJ347" s="26" t="str">
        <f>VLOOKUP(AQ347,'user list'!A:B,2,0)</f>
        <v>PAISD</v>
      </c>
      <c r="AK347" s="26">
        <f t="shared" si="54"/>
        <v>6</v>
      </c>
      <c r="AL347" s="26">
        <f t="shared" si="55"/>
        <v>2</v>
      </c>
      <c r="AM347" s="94" t="str">
        <f t="shared" si="56"/>
        <v>6/2 Log Off</v>
      </c>
      <c r="AN347" s="172">
        <v>45810.598437499997</v>
      </c>
      <c r="AO347" s="69" t="s">
        <v>256</v>
      </c>
      <c r="AP347" s="69" t="s">
        <v>1913</v>
      </c>
      <c r="AQ347" s="69" t="s">
        <v>256</v>
      </c>
      <c r="AR347" s="69" t="s">
        <v>1917</v>
      </c>
      <c r="AS347" s="96"/>
    </row>
    <row r="348" spans="36:45" ht="14.4">
      <c r="AJ348" s="26" t="str">
        <f>VLOOKUP(AQ348,'user list'!A:B,2,0)</f>
        <v>LEDIPO</v>
      </c>
      <c r="AK348" s="26">
        <f t="shared" si="54"/>
        <v>6</v>
      </c>
      <c r="AL348" s="26">
        <f t="shared" si="55"/>
        <v>2</v>
      </c>
      <c r="AM348" s="94" t="str">
        <f t="shared" si="56"/>
        <v>6/2 Log In</v>
      </c>
      <c r="AN348" s="172">
        <v>45810.598495370374</v>
      </c>
      <c r="AO348" s="69" t="s">
        <v>222</v>
      </c>
      <c r="AP348" s="69" t="s">
        <v>1913</v>
      </c>
      <c r="AQ348" s="69" t="s">
        <v>222</v>
      </c>
      <c r="AR348" s="69" t="s">
        <v>1916</v>
      </c>
      <c r="AS348" s="96"/>
    </row>
    <row r="349" spans="36:45" ht="14.4">
      <c r="AJ349" s="26" t="str">
        <f>VLOOKUP(AQ349,'user list'!A:B,2,0)</f>
        <v>PAISD</v>
      </c>
      <c r="AK349" s="26">
        <f t="shared" si="54"/>
        <v>6</v>
      </c>
      <c r="AL349" s="26">
        <f t="shared" si="55"/>
        <v>2</v>
      </c>
      <c r="AM349" s="94" t="str">
        <f t="shared" si="56"/>
        <v>6/2 Log In</v>
      </c>
      <c r="AN349" s="172">
        <v>45810.598506944443</v>
      </c>
      <c r="AO349" s="69" t="s">
        <v>256</v>
      </c>
      <c r="AP349" s="69" t="s">
        <v>1913</v>
      </c>
      <c r="AQ349" s="69" t="s">
        <v>256</v>
      </c>
      <c r="AR349" s="69" t="s">
        <v>1916</v>
      </c>
      <c r="AS349" s="96"/>
    </row>
    <row r="350" spans="36:45" ht="14.4">
      <c r="AJ350" s="26" t="str">
        <f>VLOOKUP(AQ350,'user list'!A:B,2,0)</f>
        <v>DOE</v>
      </c>
      <c r="AK350" s="26">
        <f t="shared" si="54"/>
        <v>6</v>
      </c>
      <c r="AL350" s="26">
        <f t="shared" si="55"/>
        <v>2</v>
      </c>
      <c r="AM350" s="94" t="str">
        <f t="shared" si="56"/>
        <v>6/2 Log Off</v>
      </c>
      <c r="AN350" s="172">
        <v>45810.598587962966</v>
      </c>
      <c r="AO350" s="69" t="s">
        <v>212</v>
      </c>
      <c r="AP350" s="69" t="s">
        <v>1913</v>
      </c>
      <c r="AQ350" s="69" t="s">
        <v>212</v>
      </c>
      <c r="AR350" s="69" t="s">
        <v>1917</v>
      </c>
      <c r="AS350" s="96"/>
    </row>
    <row r="351" spans="36:45" ht="14.4">
      <c r="AJ351" s="26" t="str">
        <f>VLOOKUP(AQ351,'user list'!A:B,2,0)</f>
        <v>DOE</v>
      </c>
      <c r="AK351" s="26">
        <f t="shared" si="54"/>
        <v>6</v>
      </c>
      <c r="AL351" s="26">
        <f t="shared" si="55"/>
        <v>2</v>
      </c>
      <c r="AM351" s="94" t="str">
        <f t="shared" si="56"/>
        <v>6/2 Log In</v>
      </c>
      <c r="AN351" s="172">
        <v>45810.598715277774</v>
      </c>
      <c r="AO351" s="69" t="s">
        <v>212</v>
      </c>
      <c r="AP351" s="69" t="s">
        <v>1913</v>
      </c>
      <c r="AQ351" s="69" t="s">
        <v>212</v>
      </c>
      <c r="AR351" s="69" t="s">
        <v>1916</v>
      </c>
      <c r="AS351" s="96"/>
    </row>
    <row r="352" spans="36:45" ht="14.4">
      <c r="AJ352" s="26" t="str">
        <f>VLOOKUP(AQ352,'user list'!A:B,2,0)</f>
        <v>CESD</v>
      </c>
      <c r="AK352" s="26">
        <f t="shared" si="54"/>
        <v>6</v>
      </c>
      <c r="AL352" s="26">
        <f t="shared" si="55"/>
        <v>2</v>
      </c>
      <c r="AM352" s="94" t="str">
        <f t="shared" si="56"/>
        <v>6/2 Log Off</v>
      </c>
      <c r="AN352" s="172">
        <v>45810.598946759259</v>
      </c>
      <c r="AO352" s="69" t="s">
        <v>199</v>
      </c>
      <c r="AP352" s="69" t="s">
        <v>1913</v>
      </c>
      <c r="AQ352" s="69" t="s">
        <v>199</v>
      </c>
      <c r="AR352" s="69" t="s">
        <v>1917</v>
      </c>
      <c r="AS352" s="96"/>
    </row>
    <row r="353" spans="36:45" ht="14.4">
      <c r="AJ353" s="26" t="str">
        <f>VLOOKUP(AQ353,'user list'!A:B,2,0)</f>
        <v>Admin</v>
      </c>
      <c r="AK353" s="26">
        <f t="shared" si="54"/>
        <v>6</v>
      </c>
      <c r="AL353" s="26">
        <f t="shared" si="55"/>
        <v>2</v>
      </c>
      <c r="AM353" s="94" t="str">
        <f t="shared" si="56"/>
        <v>6/2 Log In</v>
      </c>
      <c r="AN353" s="172">
        <v>45810.601388888892</v>
      </c>
      <c r="AO353" s="69" t="s">
        <v>186</v>
      </c>
      <c r="AP353" s="69" t="s">
        <v>1913</v>
      </c>
      <c r="AQ353" s="69" t="s">
        <v>186</v>
      </c>
      <c r="AR353" s="69" t="s">
        <v>1916</v>
      </c>
      <c r="AS353" s="96"/>
    </row>
    <row r="354" spans="36:45" ht="14.4">
      <c r="AJ354" s="26" t="str">
        <f>VLOOKUP(AQ354,'user list'!A:B,2,0)</f>
        <v>CESD</v>
      </c>
      <c r="AK354" s="26">
        <f t="shared" si="54"/>
        <v>6</v>
      </c>
      <c r="AL354" s="26">
        <f t="shared" si="55"/>
        <v>2</v>
      </c>
      <c r="AM354" s="94" t="str">
        <f t="shared" si="56"/>
        <v>6/2 Log In</v>
      </c>
      <c r="AN354" s="172">
        <v>45810.602002314816</v>
      </c>
      <c r="AO354" s="69" t="s">
        <v>199</v>
      </c>
      <c r="AP354" s="69" t="s">
        <v>1913</v>
      </c>
      <c r="AQ354" s="69" t="s">
        <v>199</v>
      </c>
      <c r="AR354" s="69" t="s">
        <v>1916</v>
      </c>
      <c r="AS354" s="96"/>
    </row>
    <row r="355" spans="36:45" ht="14.4">
      <c r="AJ355" s="26" t="str">
        <f>VLOOKUP(AQ355,'user list'!A:B,2,0)</f>
        <v>Admin</v>
      </c>
      <c r="AK355" s="26">
        <f t="shared" si="54"/>
        <v>6</v>
      </c>
      <c r="AL355" s="26">
        <f t="shared" si="55"/>
        <v>2</v>
      </c>
      <c r="AM355" s="94" t="str">
        <f t="shared" si="56"/>
        <v>6/2 Log Off</v>
      </c>
      <c r="AN355" s="172">
        <v>45810.602141203701</v>
      </c>
      <c r="AO355" s="69" t="s">
        <v>186</v>
      </c>
      <c r="AP355" s="69" t="s">
        <v>1913</v>
      </c>
      <c r="AQ355" s="69" t="s">
        <v>186</v>
      </c>
      <c r="AR355" s="69" t="s">
        <v>1917</v>
      </c>
      <c r="AS355" s="96"/>
    </row>
    <row r="356" spans="36:45" ht="14.4">
      <c r="AJ356" s="26" t="str">
        <f>VLOOKUP(AQ356,'user list'!A:B,2,0)</f>
        <v>OCM</v>
      </c>
      <c r="AK356" s="26">
        <f t="shared" si="54"/>
        <v>6</v>
      </c>
      <c r="AL356" s="26">
        <f t="shared" si="55"/>
        <v>2</v>
      </c>
      <c r="AM356" s="94" t="str">
        <f t="shared" si="56"/>
        <v>6/2 Log In</v>
      </c>
      <c r="AN356" s="172">
        <v>45810.602384259262</v>
      </c>
      <c r="AO356" s="69" t="s">
        <v>231</v>
      </c>
      <c r="AP356" s="69" t="s">
        <v>1913</v>
      </c>
      <c r="AQ356" s="69" t="s">
        <v>231</v>
      </c>
      <c r="AR356" s="69" t="s">
        <v>1916</v>
      </c>
      <c r="AS356" s="96"/>
    </row>
    <row r="357" spans="36:45" ht="14.4">
      <c r="AJ357" s="26" t="str">
        <f>VLOOKUP(AQ357,'user list'!A:B,2,0)</f>
        <v>QCEAU</v>
      </c>
      <c r="AK357" s="26">
        <f t="shared" si="54"/>
        <v>6</v>
      </c>
      <c r="AL357" s="26">
        <f t="shared" si="55"/>
        <v>2</v>
      </c>
      <c r="AM357" s="94" t="str">
        <f t="shared" si="56"/>
        <v>6/2 Log In</v>
      </c>
      <c r="AN357" s="172">
        <v>45810.60328703704</v>
      </c>
      <c r="AO357" s="69" t="s">
        <v>266</v>
      </c>
      <c r="AP357" s="69" t="s">
        <v>1913</v>
      </c>
      <c r="AQ357" s="69" t="s">
        <v>266</v>
      </c>
      <c r="AR357" s="69" t="s">
        <v>1916</v>
      </c>
      <c r="AS357" s="96"/>
    </row>
    <row r="358" spans="36:45" ht="14.4">
      <c r="AJ358" s="26" t="str">
        <f>VLOOKUP(AQ358,'user list'!A:B,2,0)</f>
        <v>OCA</v>
      </c>
      <c r="AK358" s="26">
        <f t="shared" si="54"/>
        <v>6</v>
      </c>
      <c r="AL358" s="26">
        <f t="shared" si="55"/>
        <v>2</v>
      </c>
      <c r="AM358" s="94" t="str">
        <f t="shared" si="56"/>
        <v>6/2 Changed</v>
      </c>
      <c r="AN358" s="172">
        <v>45810.603807870371</v>
      </c>
      <c r="AO358" s="69" t="s">
        <v>186</v>
      </c>
      <c r="AP358" s="69" t="s">
        <v>1913</v>
      </c>
      <c r="AQ358" s="69" t="s">
        <v>229</v>
      </c>
      <c r="AR358" s="69" t="s">
        <v>1918</v>
      </c>
      <c r="AS358" s="96"/>
    </row>
    <row r="359" spans="36:45" ht="14.4">
      <c r="AJ359" s="26" t="str">
        <f>VLOOKUP(AQ359,'user list'!A:B,2,0)</f>
        <v>OCM</v>
      </c>
      <c r="AK359" s="26">
        <f t="shared" si="54"/>
        <v>6</v>
      </c>
      <c r="AL359" s="26">
        <f t="shared" si="55"/>
        <v>2</v>
      </c>
      <c r="AM359" s="94" t="str">
        <f t="shared" si="56"/>
        <v>6/2 Log In</v>
      </c>
      <c r="AN359" s="172">
        <v>45810.604375000003</v>
      </c>
      <c r="AO359" s="69" t="s">
        <v>230</v>
      </c>
      <c r="AP359" s="69" t="s">
        <v>1913</v>
      </c>
      <c r="AQ359" s="69" t="s">
        <v>230</v>
      </c>
      <c r="AR359" s="69" t="s">
        <v>1916</v>
      </c>
      <c r="AS359" s="96"/>
    </row>
    <row r="360" spans="36:45" ht="14.4">
      <c r="AJ360" s="26" t="str">
        <f>VLOOKUP(AQ360,'user list'!A:B,2,0)</f>
        <v>OCM</v>
      </c>
      <c r="AK360" s="26">
        <f t="shared" si="54"/>
        <v>6</v>
      </c>
      <c r="AL360" s="26">
        <f t="shared" si="55"/>
        <v>2</v>
      </c>
      <c r="AM360" s="94" t="str">
        <f t="shared" si="56"/>
        <v>6/2 Log In</v>
      </c>
      <c r="AN360" s="172">
        <v>45810.605300925927</v>
      </c>
      <c r="AO360" s="69" t="s">
        <v>230</v>
      </c>
      <c r="AP360" s="69" t="s">
        <v>1913</v>
      </c>
      <c r="AQ360" s="69" t="s">
        <v>230</v>
      </c>
      <c r="AR360" s="69" t="s">
        <v>1916</v>
      </c>
      <c r="AS360" s="96"/>
    </row>
    <row r="361" spans="36:45" ht="14.4">
      <c r="AJ361" s="26" t="str">
        <f>VLOOKUP(AQ361,'user list'!A:B,2,0)</f>
        <v>ITDD</v>
      </c>
      <c r="AK361" s="26">
        <f t="shared" si="54"/>
        <v>6</v>
      </c>
      <c r="AL361" s="26">
        <f t="shared" si="55"/>
        <v>2</v>
      </c>
      <c r="AM361" s="94" t="str">
        <f t="shared" si="56"/>
        <v>6/2 Log Off</v>
      </c>
      <c r="AN361" s="172">
        <v>45810.605798611112</v>
      </c>
      <c r="AO361" s="69" t="s">
        <v>219</v>
      </c>
      <c r="AP361" s="69" t="s">
        <v>1913</v>
      </c>
      <c r="AQ361" s="69" t="s">
        <v>219</v>
      </c>
      <c r="AR361" s="69" t="s">
        <v>1917</v>
      </c>
      <c r="AS361" s="96"/>
    </row>
    <row r="362" spans="36:45" ht="14.4">
      <c r="AJ362" s="26" t="str">
        <f>VLOOKUP(AQ362,'user list'!A:B,2,0)</f>
        <v>Admin</v>
      </c>
      <c r="AK362" s="26">
        <f t="shared" si="54"/>
        <v>6</v>
      </c>
      <c r="AL362" s="26">
        <f t="shared" si="55"/>
        <v>2</v>
      </c>
      <c r="AM362" s="94" t="str">
        <f t="shared" si="56"/>
        <v>6/2 Log In</v>
      </c>
      <c r="AN362" s="172">
        <v>45810.605902777781</v>
      </c>
      <c r="AO362" s="69" t="s">
        <v>186</v>
      </c>
      <c r="AP362" s="69" t="s">
        <v>1913</v>
      </c>
      <c r="AQ362" s="69" t="s">
        <v>186</v>
      </c>
      <c r="AR362" s="69" t="s">
        <v>1916</v>
      </c>
      <c r="AS362" s="96"/>
    </row>
    <row r="363" spans="36:45" ht="14.4">
      <c r="AJ363" s="26" t="str">
        <f>VLOOKUP(AQ363,'user list'!A:B,2,0)</f>
        <v>Admin</v>
      </c>
      <c r="AK363" s="26">
        <f t="shared" si="54"/>
        <v>6</v>
      </c>
      <c r="AL363" s="26">
        <f t="shared" si="55"/>
        <v>2</v>
      </c>
      <c r="AM363" s="94" t="str">
        <f t="shared" si="56"/>
        <v>6/2 Log In</v>
      </c>
      <c r="AN363" s="172">
        <v>45810.608240740738</v>
      </c>
      <c r="AO363" s="69" t="s">
        <v>186</v>
      </c>
      <c r="AP363" s="69" t="s">
        <v>1913</v>
      </c>
      <c r="AQ363" s="69" t="s">
        <v>186</v>
      </c>
      <c r="AR363" s="69" t="s">
        <v>1916</v>
      </c>
      <c r="AS363" s="96"/>
    </row>
    <row r="364" spans="36:45" ht="14.4">
      <c r="AJ364" s="26" t="str">
        <f>VLOOKUP(AQ364,'user list'!A:B,2,0)</f>
        <v>Admin</v>
      </c>
      <c r="AK364" s="26">
        <f t="shared" si="54"/>
        <v>6</v>
      </c>
      <c r="AL364" s="26">
        <f t="shared" si="55"/>
        <v>2</v>
      </c>
      <c r="AM364" s="94" t="str">
        <f t="shared" si="56"/>
        <v>6/2 Log Off</v>
      </c>
      <c r="AN364" s="172">
        <v>45810.609467592592</v>
      </c>
      <c r="AO364" s="69" t="s">
        <v>186</v>
      </c>
      <c r="AP364" s="69" t="s">
        <v>1913</v>
      </c>
      <c r="AQ364" s="69" t="s">
        <v>186</v>
      </c>
      <c r="AR364" s="69" t="s">
        <v>1917</v>
      </c>
      <c r="AS364" s="96"/>
    </row>
    <row r="365" spans="36:45" ht="14.4">
      <c r="AJ365" s="26" t="str">
        <f>VLOOKUP(AQ365,'user list'!A:B,2,0)</f>
        <v>CTO</v>
      </c>
      <c r="AK365" s="26">
        <f t="shared" si="54"/>
        <v>6</v>
      </c>
      <c r="AL365" s="26">
        <f t="shared" si="55"/>
        <v>2</v>
      </c>
      <c r="AM365" s="94" t="str">
        <f t="shared" si="56"/>
        <v>6/2 Log In</v>
      </c>
      <c r="AN365" s="172">
        <v>45810.609583333331</v>
      </c>
      <c r="AO365" s="69" t="s">
        <v>207</v>
      </c>
      <c r="AP365" s="69" t="s">
        <v>1913</v>
      </c>
      <c r="AQ365" s="69" t="s">
        <v>207</v>
      </c>
      <c r="AR365" s="69" t="s">
        <v>1916</v>
      </c>
      <c r="AS365" s="96"/>
    </row>
    <row r="366" spans="36:45" ht="14.4">
      <c r="AJ366" s="26" t="str">
        <f>VLOOKUP(AQ366,'user list'!A:B,2,0)</f>
        <v>IAS</v>
      </c>
      <c r="AK366" s="26">
        <f t="shared" si="54"/>
        <v>6</v>
      </c>
      <c r="AL366" s="26">
        <f t="shared" si="55"/>
        <v>2</v>
      </c>
      <c r="AM366" s="94" t="str">
        <f t="shared" si="56"/>
        <v>6/2 Log In</v>
      </c>
      <c r="AN366" s="172">
        <v>45810.60974537037</v>
      </c>
      <c r="AO366" s="69" t="s">
        <v>218</v>
      </c>
      <c r="AP366" s="69" t="s">
        <v>1913</v>
      </c>
      <c r="AQ366" s="69" t="s">
        <v>218</v>
      </c>
      <c r="AR366" s="69" t="s">
        <v>1916</v>
      </c>
      <c r="AS366" s="96"/>
    </row>
    <row r="367" spans="36:45" ht="14.4">
      <c r="AJ367" s="26" t="str">
        <f>VLOOKUP(AQ367,'user list'!A:B,2,0)</f>
        <v>OCM</v>
      </c>
      <c r="AK367" s="26">
        <f t="shared" si="54"/>
        <v>6</v>
      </c>
      <c r="AL367" s="26">
        <f t="shared" si="55"/>
        <v>2</v>
      </c>
      <c r="AM367" s="94" t="str">
        <f t="shared" si="56"/>
        <v>6/2 Log In</v>
      </c>
      <c r="AN367" s="172">
        <v>45810.609930555554</v>
      </c>
      <c r="AO367" s="69" t="s">
        <v>230</v>
      </c>
      <c r="AP367" s="69" t="s">
        <v>1913</v>
      </c>
      <c r="AQ367" s="69" t="s">
        <v>230</v>
      </c>
      <c r="AR367" s="69" t="s">
        <v>1916</v>
      </c>
      <c r="AS367" s="96"/>
    </row>
    <row r="368" spans="36:45" ht="14.4">
      <c r="AJ368" s="26" t="str">
        <f>VLOOKUP(AQ368,'user list'!A:B,2,0)</f>
        <v>Admin</v>
      </c>
      <c r="AK368" s="26">
        <f t="shared" si="54"/>
        <v>6</v>
      </c>
      <c r="AL368" s="26">
        <f t="shared" si="55"/>
        <v>2</v>
      </c>
      <c r="AM368" s="94" t="str">
        <f t="shared" si="56"/>
        <v>6/2 Log In</v>
      </c>
      <c r="AN368" s="172">
        <v>45810.610486111109</v>
      </c>
      <c r="AO368" s="69" t="s">
        <v>186</v>
      </c>
      <c r="AP368" s="69" t="s">
        <v>1913</v>
      </c>
      <c r="AQ368" s="69" t="s">
        <v>186</v>
      </c>
      <c r="AR368" s="69" t="s">
        <v>1916</v>
      </c>
      <c r="AS368" s="96"/>
    </row>
    <row r="369" spans="36:45" ht="14.4">
      <c r="AJ369" s="26" t="str">
        <f>VLOOKUP(AQ369,'user list'!A:B,2,0)</f>
        <v>Admin</v>
      </c>
      <c r="AK369" s="26">
        <f t="shared" si="54"/>
        <v>6</v>
      </c>
      <c r="AL369" s="26">
        <f t="shared" si="55"/>
        <v>2</v>
      </c>
      <c r="AM369" s="94" t="str">
        <f t="shared" si="56"/>
        <v>6/2 Log In</v>
      </c>
      <c r="AN369" s="172">
        <v>45810.610486111109</v>
      </c>
      <c r="AO369" s="69" t="s">
        <v>186</v>
      </c>
      <c r="AP369" s="69" t="s">
        <v>1913</v>
      </c>
      <c r="AQ369" s="69" t="s">
        <v>186</v>
      </c>
      <c r="AR369" s="69" t="s">
        <v>1916</v>
      </c>
      <c r="AS369" s="96"/>
    </row>
    <row r="370" spans="36:45" ht="14.4">
      <c r="AJ370" s="26" t="str">
        <f>VLOOKUP(AQ370,'user list'!A:B,2,0)</f>
        <v>CTO</v>
      </c>
      <c r="AK370" s="26">
        <f t="shared" si="54"/>
        <v>6</v>
      </c>
      <c r="AL370" s="26">
        <f t="shared" si="55"/>
        <v>2</v>
      </c>
      <c r="AM370" s="94" t="str">
        <f t="shared" si="56"/>
        <v>6/2 Log Off</v>
      </c>
      <c r="AN370" s="172">
        <v>45810.610659722224</v>
      </c>
      <c r="AO370" s="69" t="s">
        <v>207</v>
      </c>
      <c r="AP370" s="69" t="s">
        <v>1913</v>
      </c>
      <c r="AQ370" s="69" t="s">
        <v>207</v>
      </c>
      <c r="AR370" s="69" t="s">
        <v>1917</v>
      </c>
      <c r="AS370" s="96"/>
    </row>
    <row r="371" spans="36:45" ht="14.4">
      <c r="AJ371" s="26" t="str">
        <f>VLOOKUP(AQ371,'user list'!A:B,2,0)</f>
        <v>Admin</v>
      </c>
      <c r="AK371" s="26">
        <f t="shared" si="54"/>
        <v>6</v>
      </c>
      <c r="AL371" s="26">
        <f t="shared" si="55"/>
        <v>2</v>
      </c>
      <c r="AM371" s="94" t="str">
        <f t="shared" si="56"/>
        <v>6/2 Log In</v>
      </c>
      <c r="AN371" s="172">
        <v>45810.61074074074</v>
      </c>
      <c r="AO371" s="69" t="s">
        <v>186</v>
      </c>
      <c r="AP371" s="69" t="s">
        <v>1913</v>
      </c>
      <c r="AQ371" s="69" t="s">
        <v>186</v>
      </c>
      <c r="AR371" s="69" t="s">
        <v>1916</v>
      </c>
      <c r="AS371" s="96"/>
    </row>
    <row r="372" spans="36:45" ht="14.4">
      <c r="AJ372" s="26" t="str">
        <f>VLOOKUP(AQ372,'user list'!A:B,2,0)</f>
        <v>Admin</v>
      </c>
      <c r="AK372" s="26">
        <f t="shared" si="54"/>
        <v>6</v>
      </c>
      <c r="AL372" s="26">
        <f t="shared" si="55"/>
        <v>2</v>
      </c>
      <c r="AM372" s="94" t="str">
        <f t="shared" si="56"/>
        <v>6/2 Log In</v>
      </c>
      <c r="AN372" s="172">
        <v>45810.611006944448</v>
      </c>
      <c r="AO372" s="69" t="s">
        <v>186</v>
      </c>
      <c r="AP372" s="69" t="s">
        <v>1913</v>
      </c>
      <c r="AQ372" s="69" t="s">
        <v>186</v>
      </c>
      <c r="AR372" s="69" t="s">
        <v>1916</v>
      </c>
      <c r="AS372" s="96"/>
    </row>
    <row r="373" spans="36:45" ht="14.4">
      <c r="AJ373" s="26" t="str">
        <f>VLOOKUP(AQ373,'user list'!A:B,2,0)</f>
        <v>MDAD</v>
      </c>
      <c r="AK373" s="26">
        <f t="shared" si="54"/>
        <v>6</v>
      </c>
      <c r="AL373" s="26">
        <f t="shared" si="55"/>
        <v>2</v>
      </c>
      <c r="AM373" s="94" t="str">
        <f t="shared" si="56"/>
        <v>6/2 Log In</v>
      </c>
      <c r="AN373" s="172">
        <v>45810.611087962963</v>
      </c>
      <c r="AO373" s="69" t="s">
        <v>223</v>
      </c>
      <c r="AP373" s="69" t="s">
        <v>1913</v>
      </c>
      <c r="AQ373" s="69" t="s">
        <v>223</v>
      </c>
      <c r="AR373" s="69" t="s">
        <v>1916</v>
      </c>
      <c r="AS373" s="96"/>
    </row>
    <row r="374" spans="36:45" ht="14.4">
      <c r="AJ374" s="26" t="str">
        <f>VLOOKUP(AQ374,'user list'!A:B,2,0)</f>
        <v>CESD</v>
      </c>
      <c r="AK374" s="26">
        <f t="shared" si="54"/>
        <v>6</v>
      </c>
      <c r="AL374" s="26">
        <f t="shared" si="55"/>
        <v>2</v>
      </c>
      <c r="AM374" s="94" t="str">
        <f t="shared" si="56"/>
        <v>6/2 Log Off</v>
      </c>
      <c r="AN374" s="172">
        <v>45810.612546296295</v>
      </c>
      <c r="AO374" s="69" t="s">
        <v>199</v>
      </c>
      <c r="AP374" s="69" t="s">
        <v>1913</v>
      </c>
      <c r="AQ374" s="69" t="s">
        <v>199</v>
      </c>
      <c r="AR374" s="69" t="s">
        <v>1917</v>
      </c>
      <c r="AS374" s="96"/>
    </row>
    <row r="375" spans="36:45" ht="14.4">
      <c r="AJ375" s="26" t="str">
        <f>VLOOKUP(AQ375,'user list'!A:B,2,0)</f>
        <v>CGSD</v>
      </c>
      <c r="AK375" s="26">
        <f t="shared" si="54"/>
        <v>6</v>
      </c>
      <c r="AL375" s="26">
        <f t="shared" si="55"/>
        <v>2</v>
      </c>
      <c r="AM375" s="94" t="str">
        <f t="shared" si="56"/>
        <v>6/2 Log Off</v>
      </c>
      <c r="AN375" s="172">
        <v>45810.614444444444</v>
      </c>
      <c r="AO375" s="69" t="s">
        <v>200</v>
      </c>
      <c r="AP375" s="69" t="s">
        <v>1913</v>
      </c>
      <c r="AQ375" s="69" t="s">
        <v>200</v>
      </c>
      <c r="AR375" s="69" t="s">
        <v>1917</v>
      </c>
      <c r="AS375" s="96"/>
    </row>
    <row r="376" spans="36:45" ht="14.4">
      <c r="AJ376" s="26" t="str">
        <f>VLOOKUP(AQ376,'user list'!A:B,2,0)</f>
        <v>CTO</v>
      </c>
      <c r="AK376" s="26">
        <f t="shared" si="54"/>
        <v>6</v>
      </c>
      <c r="AL376" s="26">
        <f t="shared" si="55"/>
        <v>2</v>
      </c>
      <c r="AM376" s="94" t="str">
        <f t="shared" si="56"/>
        <v>6/2 Log In</v>
      </c>
      <c r="AN376" s="172">
        <v>45810.614618055559</v>
      </c>
      <c r="AO376" s="69" t="s">
        <v>207</v>
      </c>
      <c r="AP376" s="69" t="s">
        <v>1913</v>
      </c>
      <c r="AQ376" s="69" t="s">
        <v>207</v>
      </c>
      <c r="AR376" s="69" t="s">
        <v>1916</v>
      </c>
      <c r="AS376" s="96"/>
    </row>
    <row r="377" spans="36:45" ht="14.4">
      <c r="AJ377" s="26" t="str">
        <f>VLOOKUP(AQ377,'user list'!A:B,2,0)</f>
        <v>OCA</v>
      </c>
      <c r="AK377" s="26">
        <f t="shared" si="54"/>
        <v>6</v>
      </c>
      <c r="AL377" s="26">
        <f t="shared" si="55"/>
        <v>2</v>
      </c>
      <c r="AM377" s="94" t="str">
        <f t="shared" si="56"/>
        <v>6/2 Log Off</v>
      </c>
      <c r="AN377" s="172">
        <v>45810.614907407406</v>
      </c>
      <c r="AO377" s="69" t="s">
        <v>224</v>
      </c>
      <c r="AP377" s="69" t="s">
        <v>1913</v>
      </c>
      <c r="AQ377" s="69" t="s">
        <v>224</v>
      </c>
      <c r="AR377" s="69" t="s">
        <v>1917</v>
      </c>
      <c r="AS377" s="96"/>
    </row>
    <row r="378" spans="36:45" ht="14.4">
      <c r="AJ378" s="26" t="str">
        <f>VLOOKUP(AQ378,'user list'!A:B,2,0)</f>
        <v>OCA</v>
      </c>
      <c r="AK378" s="26">
        <f t="shared" si="54"/>
        <v>6</v>
      </c>
      <c r="AL378" s="26">
        <f t="shared" si="55"/>
        <v>2</v>
      </c>
      <c r="AM378" s="94" t="str">
        <f t="shared" si="56"/>
        <v>6/2 Log In</v>
      </c>
      <c r="AN378" s="172">
        <v>45810.615046296298</v>
      </c>
      <c r="AO378" s="69" t="s">
        <v>228</v>
      </c>
      <c r="AP378" s="69" t="s">
        <v>1913</v>
      </c>
      <c r="AQ378" s="69" t="s">
        <v>228</v>
      </c>
      <c r="AR378" s="69" t="s">
        <v>1916</v>
      </c>
      <c r="AS378" s="96"/>
    </row>
    <row r="379" spans="36:45" ht="14.4">
      <c r="AJ379" s="26" t="str">
        <f>VLOOKUP(AQ379,'user list'!A:B,2,0)</f>
        <v>OCA</v>
      </c>
      <c r="AK379" s="26">
        <f t="shared" si="54"/>
        <v>6</v>
      </c>
      <c r="AL379" s="26">
        <f t="shared" si="55"/>
        <v>2</v>
      </c>
      <c r="AM379" s="94" t="str">
        <f t="shared" si="56"/>
        <v>6/2 Log Off</v>
      </c>
      <c r="AN379" s="172">
        <v>45810.615219907406</v>
      </c>
      <c r="AO379" s="69" t="s">
        <v>227</v>
      </c>
      <c r="AP379" s="69" t="s">
        <v>1913</v>
      </c>
      <c r="AQ379" s="69" t="s">
        <v>227</v>
      </c>
      <c r="AR379" s="69" t="s">
        <v>1917</v>
      </c>
      <c r="AS379" s="96"/>
    </row>
    <row r="380" spans="36:45" ht="14.4">
      <c r="AJ380" s="26" t="str">
        <f>VLOOKUP(AQ380,'user list'!A:B,2,0)</f>
        <v>OCA</v>
      </c>
      <c r="AK380" s="26">
        <f t="shared" si="54"/>
        <v>6</v>
      </c>
      <c r="AL380" s="26">
        <f t="shared" si="55"/>
        <v>2</v>
      </c>
      <c r="AM380" s="94" t="str">
        <f t="shared" si="56"/>
        <v>6/2 Log Off</v>
      </c>
      <c r="AN380" s="172">
        <v>45810.615277777775</v>
      </c>
      <c r="AO380" s="69" t="s">
        <v>224</v>
      </c>
      <c r="AP380" s="69" t="s">
        <v>1913</v>
      </c>
      <c r="AQ380" s="69" t="s">
        <v>224</v>
      </c>
      <c r="AR380" s="69" t="s">
        <v>1917</v>
      </c>
      <c r="AS380" s="96"/>
    </row>
    <row r="381" spans="36:45" ht="14.4">
      <c r="AJ381" s="26" t="str">
        <f>VLOOKUP(AQ381,'user list'!A:B,2,0)</f>
        <v>OCA</v>
      </c>
      <c r="AK381" s="26">
        <f t="shared" si="54"/>
        <v>6</v>
      </c>
      <c r="AL381" s="26">
        <f t="shared" si="55"/>
        <v>2</v>
      </c>
      <c r="AM381" s="94" t="str">
        <f t="shared" si="56"/>
        <v>6/2 Log In</v>
      </c>
      <c r="AN381" s="172">
        <v>45810.615486111114</v>
      </c>
      <c r="AO381" s="69" t="s">
        <v>227</v>
      </c>
      <c r="AP381" s="69" t="s">
        <v>1913</v>
      </c>
      <c r="AQ381" s="69" t="s">
        <v>227</v>
      </c>
      <c r="AR381" s="69" t="s">
        <v>1916</v>
      </c>
      <c r="AS381" s="96"/>
    </row>
    <row r="382" spans="36:45" ht="14.4">
      <c r="AJ382" s="26" t="str">
        <f>VLOOKUP(AQ382,'user list'!A:B,2,0)</f>
        <v>LEDIPO</v>
      </c>
      <c r="AK382" s="26">
        <f t="shared" si="54"/>
        <v>6</v>
      </c>
      <c r="AL382" s="26">
        <f t="shared" si="55"/>
        <v>2</v>
      </c>
      <c r="AM382" s="94" t="str">
        <f t="shared" si="56"/>
        <v>6/2 Log Off</v>
      </c>
      <c r="AN382" s="172">
        <v>45810.615868055553</v>
      </c>
      <c r="AO382" s="69" t="s">
        <v>222</v>
      </c>
      <c r="AP382" s="69" t="s">
        <v>1913</v>
      </c>
      <c r="AQ382" s="69" t="s">
        <v>222</v>
      </c>
      <c r="AR382" s="69" t="s">
        <v>1917</v>
      </c>
      <c r="AS382" s="96"/>
    </row>
    <row r="383" spans="36:45" ht="14.4">
      <c r="AJ383" s="26" t="str">
        <f>VLOOKUP(AQ383,'user list'!A:B,2,0)</f>
        <v>OCA</v>
      </c>
      <c r="AK383" s="26">
        <f t="shared" si="54"/>
        <v>6</v>
      </c>
      <c r="AL383" s="26">
        <f t="shared" si="55"/>
        <v>2</v>
      </c>
      <c r="AM383" s="94" t="str">
        <f t="shared" si="56"/>
        <v>6/2 Changed</v>
      </c>
      <c r="AN383" s="172">
        <v>45810.616041666668</v>
      </c>
      <c r="AO383" s="69" t="s">
        <v>1919</v>
      </c>
      <c r="AP383" s="69" t="s">
        <v>1913</v>
      </c>
      <c r="AQ383" s="69" t="s">
        <v>228</v>
      </c>
      <c r="AR383" s="69" t="s">
        <v>1918</v>
      </c>
      <c r="AS383" s="96"/>
    </row>
    <row r="384" spans="36:45" ht="14.4">
      <c r="AJ384" s="26" t="str">
        <f>VLOOKUP(AQ384,'user list'!A:B,2,0)</f>
        <v>LEDIPO</v>
      </c>
      <c r="AK384" s="26">
        <f t="shared" si="54"/>
        <v>6</v>
      </c>
      <c r="AL384" s="26">
        <f t="shared" si="55"/>
        <v>2</v>
      </c>
      <c r="AM384" s="94" t="str">
        <f t="shared" si="56"/>
        <v>6/2 Log In</v>
      </c>
      <c r="AN384" s="172">
        <v>45810.61619212963</v>
      </c>
      <c r="AO384" s="69" t="s">
        <v>222</v>
      </c>
      <c r="AP384" s="69" t="s">
        <v>1913</v>
      </c>
      <c r="AQ384" s="69" t="s">
        <v>222</v>
      </c>
      <c r="AR384" s="69" t="s">
        <v>1916</v>
      </c>
      <c r="AS384" s="96"/>
    </row>
    <row r="385" spans="36:45" ht="14.4">
      <c r="AJ385" s="26" t="str">
        <f>VLOOKUP(AQ385,'user list'!A:B,2,0)</f>
        <v>OCA</v>
      </c>
      <c r="AK385" s="26">
        <f t="shared" si="54"/>
        <v>6</v>
      </c>
      <c r="AL385" s="26">
        <f t="shared" si="55"/>
        <v>2</v>
      </c>
      <c r="AM385" s="94" t="str">
        <f t="shared" si="56"/>
        <v>6/2 Log In</v>
      </c>
      <c r="AN385" s="172">
        <v>45810.616631944446</v>
      </c>
      <c r="AO385" s="69" t="s">
        <v>224</v>
      </c>
      <c r="AP385" s="69" t="s">
        <v>1913</v>
      </c>
      <c r="AQ385" s="69" t="s">
        <v>224</v>
      </c>
      <c r="AR385" s="69" t="s">
        <v>1916</v>
      </c>
      <c r="AS385" s="96"/>
    </row>
    <row r="386" spans="36:45" ht="14.4">
      <c r="AJ386" s="26" t="str">
        <f>VLOOKUP(AQ386,'user list'!A:B,2,0)</f>
        <v>DBO</v>
      </c>
      <c r="AK386" s="26">
        <f t="shared" si="54"/>
        <v>6</v>
      </c>
      <c r="AL386" s="26">
        <f t="shared" si="55"/>
        <v>2</v>
      </c>
      <c r="AM386" s="94" t="str">
        <f t="shared" si="56"/>
        <v>6/2 Log Off</v>
      </c>
      <c r="AN386" s="172">
        <v>45810.616770833331</v>
      </c>
      <c r="AO386" s="69" t="s">
        <v>209</v>
      </c>
      <c r="AP386" s="69" t="s">
        <v>1913</v>
      </c>
      <c r="AQ386" s="69" t="s">
        <v>209</v>
      </c>
      <c r="AR386" s="69" t="s">
        <v>1917</v>
      </c>
      <c r="AS386" s="96"/>
    </row>
    <row r="387" spans="36:45" ht="14.4">
      <c r="AJ387" s="26" t="str">
        <f>VLOOKUP(AQ387,'user list'!A:B,2,0)</f>
        <v>OCA</v>
      </c>
      <c r="AK387" s="26">
        <f t="shared" si="54"/>
        <v>6</v>
      </c>
      <c r="AL387" s="26">
        <f t="shared" si="55"/>
        <v>2</v>
      </c>
      <c r="AM387" s="94" t="str">
        <f t="shared" si="56"/>
        <v>6/2 Changed</v>
      </c>
      <c r="AN387" s="172">
        <v>45810.616932870369</v>
      </c>
      <c r="AO387" s="69" t="s">
        <v>224</v>
      </c>
      <c r="AP387" s="69" t="s">
        <v>1913</v>
      </c>
      <c r="AQ387" s="69" t="s">
        <v>224</v>
      </c>
      <c r="AR387" s="69" t="s">
        <v>1918</v>
      </c>
      <c r="AS387" s="96"/>
    </row>
    <row r="388" spans="36:45" ht="14.4">
      <c r="AJ388" s="26" t="str">
        <f>VLOOKUP(AQ388,'user list'!A:B,2,0)</f>
        <v>OCA</v>
      </c>
      <c r="AK388" s="26">
        <f t="shared" si="54"/>
        <v>6</v>
      </c>
      <c r="AL388" s="26">
        <f t="shared" si="55"/>
        <v>2</v>
      </c>
      <c r="AM388" s="94" t="str">
        <f t="shared" si="56"/>
        <v>6/2 Changed</v>
      </c>
      <c r="AN388" s="172">
        <v>45810.619560185187</v>
      </c>
      <c r="AO388" s="69" t="s">
        <v>1919</v>
      </c>
      <c r="AP388" s="69" t="s">
        <v>1913</v>
      </c>
      <c r="AQ388" s="69" t="s">
        <v>227</v>
      </c>
      <c r="AR388" s="69" t="s">
        <v>1918</v>
      </c>
      <c r="AS388" s="96"/>
    </row>
    <row r="389" spans="36:45" ht="14.4">
      <c r="AJ389" s="26" t="str">
        <f>VLOOKUP(AQ389,'user list'!A:B,2,0)</f>
        <v>OCM</v>
      </c>
      <c r="AK389" s="26">
        <f t="shared" si="54"/>
        <v>6</v>
      </c>
      <c r="AL389" s="26">
        <f t="shared" si="55"/>
        <v>2</v>
      </c>
      <c r="AM389" s="94" t="str">
        <f t="shared" si="56"/>
        <v>6/2 Log Off</v>
      </c>
      <c r="AN389" s="172">
        <v>45810.620081018518</v>
      </c>
      <c r="AO389" s="69" t="s">
        <v>230</v>
      </c>
      <c r="AP389" s="69" t="s">
        <v>1913</v>
      </c>
      <c r="AQ389" s="69" t="s">
        <v>230</v>
      </c>
      <c r="AR389" s="69" t="s">
        <v>1917</v>
      </c>
      <c r="AS389" s="96"/>
    </row>
    <row r="390" spans="36:45" ht="14.4">
      <c r="AJ390" s="26" t="str">
        <f>VLOOKUP(AQ390,'user list'!A:B,2,0)</f>
        <v>Admin</v>
      </c>
      <c r="AK390" s="26">
        <f t="shared" si="54"/>
        <v>6</v>
      </c>
      <c r="AL390" s="26">
        <f t="shared" si="55"/>
        <v>2</v>
      </c>
      <c r="AM390" s="94" t="str">
        <f t="shared" si="56"/>
        <v>6/2 Log In</v>
      </c>
      <c r="AN390" s="172">
        <v>45810.620844907404</v>
      </c>
      <c r="AO390" s="69" t="s">
        <v>186</v>
      </c>
      <c r="AP390" s="69" t="s">
        <v>1913</v>
      </c>
      <c r="AQ390" s="69" t="s">
        <v>186</v>
      </c>
      <c r="AR390" s="69" t="s">
        <v>1916</v>
      </c>
      <c r="AS390" s="96"/>
    </row>
    <row r="391" spans="36:45" ht="14.4">
      <c r="AJ391" s="26" t="str">
        <f>VLOOKUP(AQ391,'user list'!A:B,2,0)</f>
        <v>CGSD</v>
      </c>
      <c r="AK391" s="26">
        <f t="shared" si="54"/>
        <v>6</v>
      </c>
      <c r="AL391" s="26">
        <f t="shared" si="55"/>
        <v>2</v>
      </c>
      <c r="AM391" s="94" t="str">
        <f t="shared" si="56"/>
        <v>6/2 Log In</v>
      </c>
      <c r="AN391" s="172">
        <v>45810.62128472222</v>
      </c>
      <c r="AO391" s="69" t="s">
        <v>200</v>
      </c>
      <c r="AP391" s="69" t="s">
        <v>1913</v>
      </c>
      <c r="AQ391" s="69" t="s">
        <v>200</v>
      </c>
      <c r="AR391" s="69" t="s">
        <v>1916</v>
      </c>
      <c r="AS391" s="96"/>
    </row>
    <row r="392" spans="36:45" ht="14.4">
      <c r="AJ392" s="26" t="str">
        <f>VLOOKUP(AQ392,'user list'!A:B,2,0)</f>
        <v>OCM</v>
      </c>
      <c r="AK392" s="26">
        <f t="shared" si="54"/>
        <v>6</v>
      </c>
      <c r="AL392" s="26">
        <f t="shared" si="55"/>
        <v>2</v>
      </c>
      <c r="AM392" s="94" t="str">
        <f t="shared" si="56"/>
        <v>6/2 Log In</v>
      </c>
      <c r="AN392" s="172">
        <v>45810.622199074074</v>
      </c>
      <c r="AO392" s="69" t="s">
        <v>230</v>
      </c>
      <c r="AP392" s="69" t="s">
        <v>1913</v>
      </c>
      <c r="AQ392" s="69" t="s">
        <v>230</v>
      </c>
      <c r="AR392" s="69" t="s">
        <v>1916</v>
      </c>
      <c r="AS392" s="96"/>
    </row>
    <row r="393" spans="36:45" ht="14.4">
      <c r="AJ393" s="26" t="str">
        <f>VLOOKUP(AQ393,'user list'!A:B,2,0)</f>
        <v>IAS</v>
      </c>
      <c r="AK393" s="26">
        <f t="shared" si="54"/>
        <v>6</v>
      </c>
      <c r="AL393" s="26">
        <f t="shared" si="55"/>
        <v>2</v>
      </c>
      <c r="AM393" s="94" t="str">
        <f t="shared" si="56"/>
        <v>6/2 Log Off</v>
      </c>
      <c r="AN393" s="172">
        <v>45810.622199074074</v>
      </c>
      <c r="AO393" s="69" t="s">
        <v>218</v>
      </c>
      <c r="AP393" s="69" t="s">
        <v>1913</v>
      </c>
      <c r="AQ393" s="69" t="s">
        <v>218</v>
      </c>
      <c r="AR393" s="69" t="s">
        <v>1917</v>
      </c>
      <c r="AS393" s="96"/>
    </row>
    <row r="394" spans="36:45" ht="14.4">
      <c r="AJ394" s="26" t="str">
        <f>VLOOKUP(AQ394,'user list'!A:B,2,0)</f>
        <v>OCM</v>
      </c>
      <c r="AK394" s="26">
        <f t="shared" si="54"/>
        <v>6</v>
      </c>
      <c r="AL394" s="26">
        <f t="shared" si="55"/>
        <v>2</v>
      </c>
      <c r="AM394" s="94" t="str">
        <f t="shared" si="56"/>
        <v>6/2 Log In</v>
      </c>
      <c r="AN394" s="172">
        <v>45810.622395833336</v>
      </c>
      <c r="AO394" s="69" t="s">
        <v>230</v>
      </c>
      <c r="AP394" s="69" t="s">
        <v>1913</v>
      </c>
      <c r="AQ394" s="69" t="s">
        <v>230</v>
      </c>
      <c r="AR394" s="69" t="s">
        <v>1916</v>
      </c>
      <c r="AS394" s="96"/>
    </row>
    <row r="395" spans="36:45" ht="14.4">
      <c r="AJ395" s="26" t="str">
        <f>VLOOKUP(AQ395,'user list'!A:B,2,0)</f>
        <v>OCM</v>
      </c>
      <c r="AK395" s="26">
        <f t="shared" si="54"/>
        <v>6</v>
      </c>
      <c r="AL395" s="26">
        <f t="shared" si="55"/>
        <v>2</v>
      </c>
      <c r="AM395" s="94" t="str">
        <f t="shared" si="56"/>
        <v>6/2 Log In</v>
      </c>
      <c r="AN395" s="172">
        <v>45810.623194444444</v>
      </c>
      <c r="AO395" s="69" t="s">
        <v>230</v>
      </c>
      <c r="AP395" s="69" t="s">
        <v>1913</v>
      </c>
      <c r="AQ395" s="69" t="s">
        <v>230</v>
      </c>
      <c r="AR395" s="69" t="s">
        <v>1916</v>
      </c>
      <c r="AS395" s="96"/>
    </row>
    <row r="396" spans="36:45" ht="14.4">
      <c r="AJ396" s="26" t="str">
        <f>VLOOKUP(AQ396,'user list'!A:B,2,0)</f>
        <v>CHD</v>
      </c>
      <c r="AK396" s="26">
        <f t="shared" si="54"/>
        <v>6</v>
      </c>
      <c r="AL396" s="26">
        <f t="shared" si="55"/>
        <v>2</v>
      </c>
      <c r="AM396" s="94" t="str">
        <f t="shared" si="56"/>
        <v>6/2 Log In</v>
      </c>
      <c r="AN396" s="172">
        <v>45810.623472222222</v>
      </c>
      <c r="AO396" s="69" t="s">
        <v>203</v>
      </c>
      <c r="AP396" s="69" t="s">
        <v>1913</v>
      </c>
      <c r="AQ396" s="69" t="s">
        <v>203</v>
      </c>
      <c r="AR396" s="69" t="s">
        <v>1916</v>
      </c>
      <c r="AS396" s="96"/>
    </row>
    <row r="397" spans="36:45" ht="14.4">
      <c r="AJ397" s="26" t="str">
        <f>VLOOKUP(AQ397,'user list'!A:B,2,0)</f>
        <v>QCYDO</v>
      </c>
      <c r="AK397" s="26">
        <f t="shared" si="54"/>
        <v>6</v>
      </c>
      <c r="AL397" s="26">
        <f t="shared" si="55"/>
        <v>2</v>
      </c>
      <c r="AM397" s="94" t="str">
        <f t="shared" si="56"/>
        <v>6/2 Log Off</v>
      </c>
      <c r="AN397" s="172">
        <v>45810.623564814814</v>
      </c>
      <c r="AO397" s="69" t="s">
        <v>270</v>
      </c>
      <c r="AP397" s="69" t="s">
        <v>1913</v>
      </c>
      <c r="AQ397" s="69" t="s">
        <v>270</v>
      </c>
      <c r="AR397" s="69" t="s">
        <v>1917</v>
      </c>
      <c r="AS397" s="96"/>
    </row>
    <row r="398" spans="36:45" ht="14.4">
      <c r="AJ398" s="26" t="str">
        <f>VLOOKUP(AQ398,'user list'!A:B,2,0)</f>
        <v>Admin</v>
      </c>
      <c r="AK398" s="26">
        <f t="shared" si="54"/>
        <v>6</v>
      </c>
      <c r="AL398" s="26">
        <f t="shared" si="55"/>
        <v>2</v>
      </c>
      <c r="AM398" s="94" t="str">
        <f t="shared" si="56"/>
        <v>6/2 Log In</v>
      </c>
      <c r="AN398" s="172">
        <v>45810.623611111114</v>
      </c>
      <c r="AO398" s="69" t="s">
        <v>186</v>
      </c>
      <c r="AP398" s="69" t="s">
        <v>1913</v>
      </c>
      <c r="AQ398" s="69" t="s">
        <v>186</v>
      </c>
      <c r="AR398" s="69" t="s">
        <v>1916</v>
      </c>
      <c r="AS398" s="96"/>
    </row>
    <row r="399" spans="36:45" ht="14.4">
      <c r="AJ399" s="26" t="str">
        <f>VLOOKUP(AQ399,'user list'!A:B,2,0)</f>
        <v>QCYDO</v>
      </c>
      <c r="AK399" s="26">
        <f t="shared" si="54"/>
        <v>6</v>
      </c>
      <c r="AL399" s="26">
        <f t="shared" si="55"/>
        <v>2</v>
      </c>
      <c r="AM399" s="94" t="str">
        <f t="shared" si="56"/>
        <v>6/2 Log In</v>
      </c>
      <c r="AN399" s="172">
        <v>45810.623668981483</v>
      </c>
      <c r="AO399" s="69" t="s">
        <v>270</v>
      </c>
      <c r="AP399" s="69" t="s">
        <v>1913</v>
      </c>
      <c r="AQ399" s="69" t="s">
        <v>270</v>
      </c>
      <c r="AR399" s="69" t="s">
        <v>1916</v>
      </c>
      <c r="AS399" s="96"/>
    </row>
    <row r="400" spans="36:45" ht="14.4">
      <c r="AJ400" s="26" t="str">
        <f>VLOOKUP(AQ400,'user list'!A:B,2,0)</f>
        <v>OCM</v>
      </c>
      <c r="AK400" s="26">
        <f t="shared" ref="AK400:AK463" si="57">MONTH(AN400)</f>
        <v>6</v>
      </c>
      <c r="AL400" s="26">
        <f t="shared" ref="AL400:AL463" si="58">DAY(AN400)</f>
        <v>2</v>
      </c>
      <c r="AM400" s="94" t="str">
        <f t="shared" ref="AM400:AM463" si="59">AK400&amp;"/"&amp;AL400&amp;" "&amp;AR400</f>
        <v>6/2 Log In</v>
      </c>
      <c r="AN400" s="172">
        <v>45810.624016203707</v>
      </c>
      <c r="AO400" s="69" t="s">
        <v>230</v>
      </c>
      <c r="AP400" s="69" t="s">
        <v>1913</v>
      </c>
      <c r="AQ400" s="69" t="s">
        <v>230</v>
      </c>
      <c r="AR400" s="69" t="s">
        <v>1916</v>
      </c>
      <c r="AS400" s="96"/>
    </row>
    <row r="401" spans="36:45" ht="14.4">
      <c r="AJ401" s="26" t="str">
        <f>VLOOKUP(AQ401,'user list'!A:B,2,0)</f>
        <v>CTO</v>
      </c>
      <c r="AK401" s="26">
        <f t="shared" si="57"/>
        <v>6</v>
      </c>
      <c r="AL401" s="26">
        <f t="shared" si="58"/>
        <v>2</v>
      </c>
      <c r="AM401" s="94" t="str">
        <f t="shared" si="59"/>
        <v>6/2 Log Off</v>
      </c>
      <c r="AN401" s="172">
        <v>45810.624421296299</v>
      </c>
      <c r="AO401" s="69" t="s">
        <v>207</v>
      </c>
      <c r="AP401" s="69" t="s">
        <v>1913</v>
      </c>
      <c r="AQ401" s="69" t="s">
        <v>207</v>
      </c>
      <c r="AR401" s="69" t="s">
        <v>1917</v>
      </c>
      <c r="AS401" s="96"/>
    </row>
    <row r="402" spans="36:45" ht="14.4">
      <c r="AJ402" s="26" t="str">
        <f>VLOOKUP(AQ402,'user list'!A:B,2,0)</f>
        <v>OCM</v>
      </c>
      <c r="AK402" s="26">
        <f t="shared" si="57"/>
        <v>6</v>
      </c>
      <c r="AL402" s="26">
        <f t="shared" si="58"/>
        <v>2</v>
      </c>
      <c r="AM402" s="94" t="str">
        <f t="shared" si="59"/>
        <v>6/2 Log In</v>
      </c>
      <c r="AN402" s="172">
        <v>45810.625300925924</v>
      </c>
      <c r="AO402" s="69" t="s">
        <v>230</v>
      </c>
      <c r="AP402" s="69" t="s">
        <v>1913</v>
      </c>
      <c r="AQ402" s="69" t="s">
        <v>230</v>
      </c>
      <c r="AR402" s="69" t="s">
        <v>1916</v>
      </c>
    </row>
    <row r="403" spans="36:45" ht="14.4">
      <c r="AJ403" s="26" t="str">
        <f>VLOOKUP(AQ403,'user list'!A:B,2,0)</f>
        <v>DBO</v>
      </c>
      <c r="AK403" s="26">
        <f t="shared" si="57"/>
        <v>6</v>
      </c>
      <c r="AL403" s="26">
        <f t="shared" si="58"/>
        <v>2</v>
      </c>
      <c r="AM403" s="94" t="str">
        <f t="shared" si="59"/>
        <v>6/2 Log In</v>
      </c>
      <c r="AN403" s="172">
        <v>45810.626064814816</v>
      </c>
      <c r="AO403" s="69" t="s">
        <v>209</v>
      </c>
      <c r="AP403" s="69" t="s">
        <v>1913</v>
      </c>
      <c r="AQ403" s="69" t="s">
        <v>209</v>
      </c>
      <c r="AR403" s="69" t="s">
        <v>1916</v>
      </c>
    </row>
    <row r="404" spans="36:45" ht="14.4">
      <c r="AJ404" s="26" t="str">
        <f>VLOOKUP(AQ404,'user list'!A:B,2,0)</f>
        <v>GAD</v>
      </c>
      <c r="AK404" s="26">
        <f t="shared" si="57"/>
        <v>6</v>
      </c>
      <c r="AL404" s="26">
        <f t="shared" si="58"/>
        <v>2</v>
      </c>
      <c r="AM404" s="94" t="str">
        <f t="shared" si="59"/>
        <v>6/2 Log In</v>
      </c>
      <c r="AN404" s="172">
        <v>45810.628217592595</v>
      </c>
      <c r="AO404" s="69" t="s">
        <v>215</v>
      </c>
      <c r="AP404" s="69" t="s">
        <v>1913</v>
      </c>
      <c r="AQ404" s="69" t="s">
        <v>215</v>
      </c>
      <c r="AR404" s="69" t="s">
        <v>1916</v>
      </c>
    </row>
    <row r="405" spans="36:45" ht="14.4">
      <c r="AJ405" s="26" t="str">
        <f>VLOOKUP(AQ405,'user list'!A:B,2,0)</f>
        <v>CREMCO</v>
      </c>
      <c r="AK405" s="26">
        <f t="shared" si="57"/>
        <v>6</v>
      </c>
      <c r="AL405" s="26">
        <f t="shared" si="58"/>
        <v>2</v>
      </c>
      <c r="AM405" s="94" t="str">
        <f t="shared" si="59"/>
        <v>6/2 Log In</v>
      </c>
      <c r="AN405" s="172">
        <v>45810.62903935185</v>
      </c>
      <c r="AO405" s="69" t="s">
        <v>206</v>
      </c>
      <c r="AP405" s="69" t="s">
        <v>1913</v>
      </c>
      <c r="AQ405" s="69" t="s">
        <v>206</v>
      </c>
      <c r="AR405" s="69" t="s">
        <v>1916</v>
      </c>
    </row>
    <row r="406" spans="36:45" ht="14.4">
      <c r="AJ406" s="26" t="str">
        <f>VLOOKUP(AQ406,'user list'!A:B,2,0)</f>
        <v>DBO</v>
      </c>
      <c r="AK406" s="26">
        <f t="shared" si="57"/>
        <v>6</v>
      </c>
      <c r="AL406" s="26">
        <f t="shared" si="58"/>
        <v>2</v>
      </c>
      <c r="AM406" s="94" t="str">
        <f t="shared" si="59"/>
        <v>6/2 Log In</v>
      </c>
      <c r="AN406" s="172">
        <v>45810.629247685189</v>
      </c>
      <c r="AO406" s="69" t="s">
        <v>210</v>
      </c>
      <c r="AP406" s="69" t="s">
        <v>1913</v>
      </c>
      <c r="AQ406" s="69" t="s">
        <v>210</v>
      </c>
      <c r="AR406" s="69" t="s">
        <v>1916</v>
      </c>
    </row>
    <row r="407" spans="36:45" ht="14.4">
      <c r="AJ407" s="26" t="str">
        <f>VLOOKUP(AQ407,'user list'!A:B,2,0)</f>
        <v>CPDD</v>
      </c>
      <c r="AK407" s="26">
        <f t="shared" si="57"/>
        <v>6</v>
      </c>
      <c r="AL407" s="26">
        <f t="shared" si="58"/>
        <v>2</v>
      </c>
      <c r="AM407" s="94" t="str">
        <f t="shared" si="59"/>
        <v>6/2 Log In</v>
      </c>
      <c r="AN407" s="172">
        <v>45810.629432870373</v>
      </c>
      <c r="AO407" s="69" t="s">
        <v>205</v>
      </c>
      <c r="AP407" s="69" t="s">
        <v>1913</v>
      </c>
      <c r="AQ407" s="69" t="s">
        <v>205</v>
      </c>
      <c r="AR407" s="69" t="s">
        <v>1916</v>
      </c>
    </row>
    <row r="408" spans="36:45" ht="14.4">
      <c r="AJ408" s="26" t="str">
        <f>VLOOKUP(AQ408,'user list'!A:B,2,0)</f>
        <v>MDAD</v>
      </c>
      <c r="AK408" s="26">
        <f t="shared" si="57"/>
        <v>6</v>
      </c>
      <c r="AL408" s="26">
        <f t="shared" si="58"/>
        <v>2</v>
      </c>
      <c r="AM408" s="94" t="str">
        <f t="shared" si="59"/>
        <v>6/2 Log In</v>
      </c>
      <c r="AN408" s="172">
        <v>45810.629953703705</v>
      </c>
      <c r="AO408" s="69" t="s">
        <v>223</v>
      </c>
      <c r="AP408" s="69" t="s">
        <v>1913</v>
      </c>
      <c r="AQ408" s="69" t="s">
        <v>223</v>
      </c>
      <c r="AR408" s="69" t="s">
        <v>1916</v>
      </c>
    </row>
    <row r="409" spans="36:45" ht="14.4">
      <c r="AJ409" s="26" t="str">
        <f>VLOOKUP(AQ409,'user list'!A:B,2,0)</f>
        <v>SSDD</v>
      </c>
      <c r="AK409" s="26">
        <f t="shared" si="57"/>
        <v>6</v>
      </c>
      <c r="AL409" s="26">
        <f t="shared" si="58"/>
        <v>2</v>
      </c>
      <c r="AM409" s="94" t="str">
        <f t="shared" si="59"/>
        <v>6/2 Log Off</v>
      </c>
      <c r="AN409" s="172">
        <v>45810.630104166667</v>
      </c>
      <c r="AO409" s="69" t="s">
        <v>273</v>
      </c>
      <c r="AP409" s="69" t="s">
        <v>1913</v>
      </c>
      <c r="AQ409" s="69" t="s">
        <v>273</v>
      </c>
      <c r="AR409" s="69" t="s">
        <v>1917</v>
      </c>
    </row>
    <row r="410" spans="36:45" ht="14.4">
      <c r="AJ410" s="26" t="str">
        <f>VLOOKUP(AQ410,'user list'!A:B,2,0)</f>
        <v>MDAD</v>
      </c>
      <c r="AK410" s="26">
        <f t="shared" si="57"/>
        <v>6</v>
      </c>
      <c r="AL410" s="26">
        <f t="shared" si="58"/>
        <v>2</v>
      </c>
      <c r="AM410" s="94" t="str">
        <f t="shared" si="59"/>
        <v>6/2 Log In</v>
      </c>
      <c r="AN410" s="172">
        <v>45810.630300925928</v>
      </c>
      <c r="AO410" s="69" t="s">
        <v>223</v>
      </c>
      <c r="AP410" s="69" t="s">
        <v>1913</v>
      </c>
      <c r="AQ410" s="69" t="s">
        <v>223</v>
      </c>
      <c r="AR410" s="69" t="s">
        <v>1916</v>
      </c>
    </row>
    <row r="411" spans="36:45" ht="14.4">
      <c r="AJ411" s="26" t="str">
        <f>VLOOKUP(AQ411,'user list'!A:B,2,0)</f>
        <v>SSDD</v>
      </c>
      <c r="AK411" s="26">
        <f t="shared" si="57"/>
        <v>6</v>
      </c>
      <c r="AL411" s="26">
        <f t="shared" si="58"/>
        <v>2</v>
      </c>
      <c r="AM411" s="94" t="str">
        <f t="shared" si="59"/>
        <v>6/2 Log In</v>
      </c>
      <c r="AN411" s="172">
        <v>45810.630555555559</v>
      </c>
      <c r="AO411" s="69" t="s">
        <v>273</v>
      </c>
      <c r="AP411" s="69" t="s">
        <v>1913</v>
      </c>
      <c r="AQ411" s="69" t="s">
        <v>273</v>
      </c>
      <c r="AR411" s="69" t="s">
        <v>1916</v>
      </c>
    </row>
    <row r="412" spans="36:45" ht="14.4">
      <c r="AJ412" s="26" t="str">
        <f>VLOOKUP(AQ412,'user list'!A:B,2,0)</f>
        <v>CPDD</v>
      </c>
      <c r="AK412" s="26">
        <f t="shared" si="57"/>
        <v>6</v>
      </c>
      <c r="AL412" s="26">
        <f t="shared" si="58"/>
        <v>2</v>
      </c>
      <c r="AM412" s="94" t="str">
        <f t="shared" si="59"/>
        <v>6/2 Log In</v>
      </c>
      <c r="AN412" s="172">
        <v>45810.630706018521</v>
      </c>
      <c r="AO412" s="69" t="s">
        <v>205</v>
      </c>
      <c r="AP412" s="69" t="s">
        <v>1913</v>
      </c>
      <c r="AQ412" s="69" t="s">
        <v>205</v>
      </c>
      <c r="AR412" s="69" t="s">
        <v>1916</v>
      </c>
    </row>
    <row r="413" spans="36:45" ht="14.4">
      <c r="AJ413" s="26" t="str">
        <f>VLOOKUP(AQ413,'user list'!A:B,2,0)</f>
        <v>DOE</v>
      </c>
      <c r="AK413" s="26">
        <f t="shared" si="57"/>
        <v>6</v>
      </c>
      <c r="AL413" s="26">
        <f t="shared" si="58"/>
        <v>2</v>
      </c>
      <c r="AM413" s="94" t="str">
        <f t="shared" si="59"/>
        <v>6/2 Log Off</v>
      </c>
      <c r="AN413" s="172">
        <v>45810.630868055552</v>
      </c>
      <c r="AO413" s="69" t="s">
        <v>212</v>
      </c>
      <c r="AP413" s="69" t="s">
        <v>1913</v>
      </c>
      <c r="AQ413" s="69" t="s">
        <v>212</v>
      </c>
      <c r="AR413" s="69" t="s">
        <v>1917</v>
      </c>
    </row>
    <row r="414" spans="36:45" ht="14.4">
      <c r="AJ414" s="26" t="str">
        <f>VLOOKUP(AQ414,'user list'!A:B,2,0)</f>
        <v>DOE</v>
      </c>
      <c r="AK414" s="26">
        <f t="shared" si="57"/>
        <v>6</v>
      </c>
      <c r="AL414" s="26">
        <f t="shared" si="58"/>
        <v>2</v>
      </c>
      <c r="AM414" s="94" t="str">
        <f t="shared" si="59"/>
        <v>6/2 Log In</v>
      </c>
      <c r="AN414" s="172">
        <v>45810.630983796298</v>
      </c>
      <c r="AO414" s="69" t="s">
        <v>212</v>
      </c>
      <c r="AP414" s="69" t="s">
        <v>1913</v>
      </c>
      <c r="AQ414" s="69" t="s">
        <v>212</v>
      </c>
      <c r="AR414" s="69" t="s">
        <v>1916</v>
      </c>
    </row>
    <row r="415" spans="36:45" ht="14.4">
      <c r="AJ415" s="26" t="str">
        <f>VLOOKUP(AQ415,'user list'!A:B,2,0)</f>
        <v>CTO</v>
      </c>
      <c r="AK415" s="26">
        <f t="shared" si="57"/>
        <v>6</v>
      </c>
      <c r="AL415" s="26">
        <f t="shared" si="58"/>
        <v>2</v>
      </c>
      <c r="AM415" s="94" t="str">
        <f t="shared" si="59"/>
        <v>6/2 Log In</v>
      </c>
      <c r="AN415" s="172">
        <v>45810.632384259261</v>
      </c>
      <c r="AO415" s="69" t="s">
        <v>207</v>
      </c>
      <c r="AP415" s="69" t="s">
        <v>1913</v>
      </c>
      <c r="AQ415" s="69" t="s">
        <v>207</v>
      </c>
      <c r="AR415" s="69" t="s">
        <v>1916</v>
      </c>
    </row>
    <row r="416" spans="36:45" ht="14.4">
      <c r="AJ416" s="26" t="str">
        <f>VLOOKUP(AQ416,'user list'!A:B,2,0)</f>
        <v>CREMCO</v>
      </c>
      <c r="AK416" s="26">
        <f t="shared" si="57"/>
        <v>6</v>
      </c>
      <c r="AL416" s="26">
        <f t="shared" si="58"/>
        <v>2</v>
      </c>
      <c r="AM416" s="94" t="str">
        <f t="shared" si="59"/>
        <v>6/2 Log In</v>
      </c>
      <c r="AN416" s="172">
        <v>45810.632685185185</v>
      </c>
      <c r="AO416" s="69" t="s">
        <v>206</v>
      </c>
      <c r="AP416" s="69" t="s">
        <v>1913</v>
      </c>
      <c r="AQ416" s="69" t="s">
        <v>206</v>
      </c>
      <c r="AR416" s="69" t="s">
        <v>1916</v>
      </c>
    </row>
    <row r="417" spans="36:44" ht="14.4">
      <c r="AJ417" s="26" t="str">
        <f>VLOOKUP(AQ417,'user list'!A:B,2,0)</f>
        <v>MDAD</v>
      </c>
      <c r="AK417" s="26">
        <f t="shared" si="57"/>
        <v>6</v>
      </c>
      <c r="AL417" s="26">
        <f t="shared" si="58"/>
        <v>2</v>
      </c>
      <c r="AM417" s="94" t="str">
        <f t="shared" si="59"/>
        <v>6/2 Log In</v>
      </c>
      <c r="AN417" s="172">
        <v>45810.632743055554</v>
      </c>
      <c r="AO417" s="69" t="s">
        <v>223</v>
      </c>
      <c r="AP417" s="69" t="s">
        <v>1913</v>
      </c>
      <c r="AQ417" s="69" t="s">
        <v>223</v>
      </c>
      <c r="AR417" s="69" t="s">
        <v>1916</v>
      </c>
    </row>
    <row r="418" spans="36:44" ht="14.4">
      <c r="AJ418" s="26" t="str">
        <f>VLOOKUP(AQ418,'user list'!A:B,2,0)</f>
        <v>MDAD</v>
      </c>
      <c r="AK418" s="26">
        <f t="shared" si="57"/>
        <v>6</v>
      </c>
      <c r="AL418" s="26">
        <f t="shared" si="58"/>
        <v>2</v>
      </c>
      <c r="AM418" s="94" t="str">
        <f t="shared" si="59"/>
        <v>6/2 Log Off</v>
      </c>
      <c r="AN418" s="172">
        <v>45810.633564814816</v>
      </c>
      <c r="AO418" s="69" t="s">
        <v>223</v>
      </c>
      <c r="AP418" s="69" t="s">
        <v>1913</v>
      </c>
      <c r="AQ418" s="69" t="s">
        <v>223</v>
      </c>
      <c r="AR418" s="69" t="s">
        <v>1917</v>
      </c>
    </row>
    <row r="419" spans="36:44" ht="14.4">
      <c r="AJ419" s="26" t="str">
        <f>VLOOKUP(AQ419,'user list'!A:B,2,0)</f>
        <v>OCM</v>
      </c>
      <c r="AK419" s="26">
        <f t="shared" si="57"/>
        <v>6</v>
      </c>
      <c r="AL419" s="26">
        <f t="shared" si="58"/>
        <v>2</v>
      </c>
      <c r="AM419" s="94" t="str">
        <f t="shared" si="59"/>
        <v>6/2 Log In</v>
      </c>
      <c r="AN419" s="172">
        <v>45810.635960648149</v>
      </c>
      <c r="AO419" s="69" t="s">
        <v>280</v>
      </c>
      <c r="AP419" s="69" t="s">
        <v>1913</v>
      </c>
      <c r="AQ419" s="69" t="s">
        <v>280</v>
      </c>
      <c r="AR419" s="69" t="s">
        <v>1916</v>
      </c>
    </row>
    <row r="420" spans="36:44" ht="14.4">
      <c r="AJ420" s="26" t="str">
        <f>VLOOKUP(AQ420,'user list'!A:B,2,0)</f>
        <v>PLEB</v>
      </c>
      <c r="AK420" s="26">
        <f t="shared" si="57"/>
        <v>6</v>
      </c>
      <c r="AL420" s="26">
        <f t="shared" si="58"/>
        <v>2</v>
      </c>
      <c r="AM420" s="94" t="str">
        <f t="shared" si="59"/>
        <v>6/2 Log Off</v>
      </c>
      <c r="AN420" s="172">
        <v>45810.63653935185</v>
      </c>
      <c r="AO420" s="69" t="s">
        <v>260</v>
      </c>
      <c r="AP420" s="69" t="s">
        <v>1913</v>
      </c>
      <c r="AQ420" s="69" t="s">
        <v>260</v>
      </c>
      <c r="AR420" s="69" t="s">
        <v>1917</v>
      </c>
    </row>
    <row r="421" spans="36:44" ht="14.4">
      <c r="AJ421" s="26" t="str">
        <f>VLOOKUP(AQ421,'user list'!A:B,2,0)</f>
        <v>PLEB</v>
      </c>
      <c r="AK421" s="26">
        <f t="shared" si="57"/>
        <v>6</v>
      </c>
      <c r="AL421" s="26">
        <f t="shared" si="58"/>
        <v>2</v>
      </c>
      <c r="AM421" s="94" t="str">
        <f t="shared" si="59"/>
        <v>6/2 Log In</v>
      </c>
      <c r="AN421" s="172">
        <v>45810.636828703704</v>
      </c>
      <c r="AO421" s="69" t="s">
        <v>260</v>
      </c>
      <c r="AP421" s="69" t="s">
        <v>1913</v>
      </c>
      <c r="AQ421" s="69" t="s">
        <v>260</v>
      </c>
      <c r="AR421" s="69" t="s">
        <v>1916</v>
      </c>
    </row>
    <row r="422" spans="36:44" ht="14.4">
      <c r="AJ422" s="26" t="str">
        <f>VLOOKUP(AQ422,'user list'!A:B,2,0)</f>
        <v>ZAU</v>
      </c>
      <c r="AK422" s="26">
        <f t="shared" si="57"/>
        <v>6</v>
      </c>
      <c r="AL422" s="26">
        <f t="shared" si="58"/>
        <v>2</v>
      </c>
      <c r="AM422" s="94" t="str">
        <f t="shared" si="59"/>
        <v>6/2 Log In</v>
      </c>
      <c r="AN422" s="172">
        <v>45810.637546296297</v>
      </c>
      <c r="AO422" s="69" t="s">
        <v>275</v>
      </c>
      <c r="AP422" s="69" t="s">
        <v>1913</v>
      </c>
      <c r="AQ422" s="69" t="s">
        <v>275</v>
      </c>
      <c r="AR422" s="69" t="s">
        <v>1916</v>
      </c>
    </row>
    <row r="423" spans="36:44" ht="14.4">
      <c r="AJ423" s="26" t="str">
        <f>VLOOKUP(AQ423,'user list'!A:B,2,0)</f>
        <v>Admin</v>
      </c>
      <c r="AK423" s="26">
        <f t="shared" si="57"/>
        <v>6</v>
      </c>
      <c r="AL423" s="26">
        <f t="shared" si="58"/>
        <v>2</v>
      </c>
      <c r="AM423" s="94" t="str">
        <f t="shared" si="59"/>
        <v>6/2 Log In</v>
      </c>
      <c r="AN423" s="172">
        <v>45810.639560185184</v>
      </c>
      <c r="AO423" s="69" t="s">
        <v>186</v>
      </c>
      <c r="AP423" s="69" t="s">
        <v>1913</v>
      </c>
      <c r="AQ423" s="69" t="s">
        <v>186</v>
      </c>
      <c r="AR423" s="69" t="s">
        <v>1916</v>
      </c>
    </row>
    <row r="424" spans="36:44" ht="14.4">
      <c r="AJ424" s="26" t="str">
        <f>VLOOKUP(AQ424,'user list'!A:B,2,0)</f>
        <v>MDAD</v>
      </c>
      <c r="AK424" s="26">
        <f t="shared" si="57"/>
        <v>6</v>
      </c>
      <c r="AL424" s="26">
        <f t="shared" si="58"/>
        <v>2</v>
      </c>
      <c r="AM424" s="94" t="str">
        <f t="shared" si="59"/>
        <v>6/2 Log In</v>
      </c>
      <c r="AN424" s="172">
        <v>45810.640960648147</v>
      </c>
      <c r="AO424" s="69" t="s">
        <v>223</v>
      </c>
      <c r="AP424" s="69" t="s">
        <v>1913</v>
      </c>
      <c r="AQ424" s="69" t="s">
        <v>223</v>
      </c>
      <c r="AR424" s="69" t="s">
        <v>1916</v>
      </c>
    </row>
    <row r="425" spans="36:44" ht="14.4">
      <c r="AJ425" s="26" t="str">
        <f>VLOOKUP(AQ425,'user list'!A:B,2,0)</f>
        <v>CCRD</v>
      </c>
      <c r="AK425" s="26">
        <f t="shared" si="57"/>
        <v>6</v>
      </c>
      <c r="AL425" s="26">
        <f t="shared" si="58"/>
        <v>2</v>
      </c>
      <c r="AM425" s="94" t="str">
        <f t="shared" si="59"/>
        <v>6/2 Log Off</v>
      </c>
      <c r="AN425" s="172">
        <v>45810.642152777778</v>
      </c>
      <c r="AO425" s="69" t="s">
        <v>198</v>
      </c>
      <c r="AP425" s="69" t="s">
        <v>1913</v>
      </c>
      <c r="AQ425" s="69" t="s">
        <v>198</v>
      </c>
      <c r="AR425" s="69" t="s">
        <v>1917</v>
      </c>
    </row>
    <row r="426" spans="36:44" ht="14.4">
      <c r="AJ426" s="26" t="str">
        <f>VLOOKUP(AQ426,'user list'!A:B,2,0)</f>
        <v>ITDD</v>
      </c>
      <c r="AK426" s="26">
        <f t="shared" si="57"/>
        <v>6</v>
      </c>
      <c r="AL426" s="26">
        <f t="shared" si="58"/>
        <v>2</v>
      </c>
      <c r="AM426" s="94" t="str">
        <f t="shared" si="59"/>
        <v>6/2 Log Off</v>
      </c>
      <c r="AN426" s="172">
        <v>45810.642152777778</v>
      </c>
      <c r="AO426" s="69" t="s">
        <v>219</v>
      </c>
      <c r="AP426" s="69" t="s">
        <v>1913</v>
      </c>
      <c r="AQ426" s="69" t="s">
        <v>219</v>
      </c>
      <c r="AR426" s="69" t="s">
        <v>1917</v>
      </c>
    </row>
    <row r="427" spans="36:44" ht="14.4">
      <c r="AJ427" s="26" t="str">
        <f>VLOOKUP(AQ427,'user list'!A:B,2,0)</f>
        <v>ITDD</v>
      </c>
      <c r="AK427" s="26">
        <f t="shared" si="57"/>
        <v>6</v>
      </c>
      <c r="AL427" s="26">
        <f t="shared" si="58"/>
        <v>2</v>
      </c>
      <c r="AM427" s="94" t="str">
        <f t="shared" si="59"/>
        <v>6/2 Log In</v>
      </c>
      <c r="AN427" s="172">
        <v>45810.642199074071</v>
      </c>
      <c r="AO427" s="69" t="s">
        <v>219</v>
      </c>
      <c r="AP427" s="69" t="s">
        <v>1913</v>
      </c>
      <c r="AQ427" s="69" t="s">
        <v>219</v>
      </c>
      <c r="AR427" s="69" t="s">
        <v>1916</v>
      </c>
    </row>
    <row r="428" spans="36:44" ht="14.4">
      <c r="AJ428" s="26" t="str">
        <f>VLOOKUP(AQ428,'user list'!A:B,2,0)</f>
        <v>CCRD</v>
      </c>
      <c r="AK428" s="26">
        <f t="shared" si="57"/>
        <v>6</v>
      </c>
      <c r="AL428" s="26">
        <f t="shared" si="58"/>
        <v>2</v>
      </c>
      <c r="AM428" s="94" t="str">
        <f t="shared" si="59"/>
        <v>6/2 Log In</v>
      </c>
      <c r="AN428" s="172">
        <v>45810.642314814817</v>
      </c>
      <c r="AO428" s="69" t="s">
        <v>198</v>
      </c>
      <c r="AP428" s="69" t="s">
        <v>1913</v>
      </c>
      <c r="AQ428" s="69" t="s">
        <v>198</v>
      </c>
      <c r="AR428" s="69" t="s">
        <v>1916</v>
      </c>
    </row>
    <row r="429" spans="36:44" ht="14.4">
      <c r="AJ429" s="26" t="str">
        <f>VLOOKUP(AQ429,'user list'!A:B,2,0)</f>
        <v>Admin</v>
      </c>
      <c r="AK429" s="26">
        <f t="shared" si="57"/>
        <v>6</v>
      </c>
      <c r="AL429" s="26">
        <f t="shared" si="58"/>
        <v>2</v>
      </c>
      <c r="AM429" s="94" t="str">
        <f t="shared" si="59"/>
        <v>6/2 Log In</v>
      </c>
      <c r="AN429" s="172">
        <v>45810.642627314817</v>
      </c>
      <c r="AO429" s="69" t="s">
        <v>186</v>
      </c>
      <c r="AP429" s="69" t="s">
        <v>1913</v>
      </c>
      <c r="AQ429" s="69" t="s">
        <v>186</v>
      </c>
      <c r="AR429" s="69" t="s">
        <v>1916</v>
      </c>
    </row>
    <row r="430" spans="36:44" ht="14.4">
      <c r="AJ430" s="26" t="str">
        <f>VLOOKUP(AQ430,'user list'!A:B,2,0)</f>
        <v>OCM</v>
      </c>
      <c r="AK430" s="26">
        <f t="shared" si="57"/>
        <v>6</v>
      </c>
      <c r="AL430" s="26">
        <f t="shared" si="58"/>
        <v>2</v>
      </c>
      <c r="AM430" s="94" t="str">
        <f t="shared" si="59"/>
        <v>6/2 Log In</v>
      </c>
      <c r="AN430" s="172">
        <v>45810.642650462964</v>
      </c>
      <c r="AO430" s="69" t="s">
        <v>232</v>
      </c>
      <c r="AP430" s="69" t="s">
        <v>1913</v>
      </c>
      <c r="AQ430" s="69" t="s">
        <v>232</v>
      </c>
      <c r="AR430" s="69" t="s">
        <v>1916</v>
      </c>
    </row>
    <row r="431" spans="36:44" ht="14.4">
      <c r="AJ431" s="26" t="str">
        <f>VLOOKUP(AQ431,'user list'!A:B,2,0)</f>
        <v>DBO</v>
      </c>
      <c r="AK431" s="26">
        <f t="shared" si="57"/>
        <v>6</v>
      </c>
      <c r="AL431" s="26">
        <f t="shared" si="58"/>
        <v>2</v>
      </c>
      <c r="AM431" s="94" t="str">
        <f t="shared" si="59"/>
        <v>6/2 Log Off</v>
      </c>
      <c r="AN431" s="172">
        <v>45810.64439814815</v>
      </c>
      <c r="AO431" s="69" t="s">
        <v>210</v>
      </c>
      <c r="AP431" s="69" t="s">
        <v>1913</v>
      </c>
      <c r="AQ431" s="69" t="s">
        <v>210</v>
      </c>
      <c r="AR431" s="69" t="s">
        <v>1917</v>
      </c>
    </row>
    <row r="432" spans="36:44" ht="14.4">
      <c r="AJ432" s="26" t="str">
        <f>VLOOKUP(AQ432,'user list'!A:B,2,0)</f>
        <v>CHD</v>
      </c>
      <c r="AK432" s="26">
        <f t="shared" si="57"/>
        <v>6</v>
      </c>
      <c r="AL432" s="26">
        <f t="shared" si="58"/>
        <v>2</v>
      </c>
      <c r="AM432" s="94" t="str">
        <f t="shared" si="59"/>
        <v>6/2 Log Off</v>
      </c>
      <c r="AN432" s="172">
        <v>45810.645428240743</v>
      </c>
      <c r="AO432" s="69" t="s">
        <v>203</v>
      </c>
      <c r="AP432" s="69" t="s">
        <v>1913</v>
      </c>
      <c r="AQ432" s="69" t="s">
        <v>203</v>
      </c>
      <c r="AR432" s="69" t="s">
        <v>1917</v>
      </c>
    </row>
    <row r="433" spans="36:44" ht="14.4">
      <c r="AJ433" s="26" t="str">
        <f>VLOOKUP(AQ433,'user list'!A:B,2,0)</f>
        <v>OCM</v>
      </c>
      <c r="AK433" s="26">
        <f t="shared" si="57"/>
        <v>6</v>
      </c>
      <c r="AL433" s="26">
        <f t="shared" si="58"/>
        <v>2</v>
      </c>
      <c r="AM433" s="94" t="str">
        <f t="shared" si="59"/>
        <v>6/2 Log In</v>
      </c>
      <c r="AN433" s="172">
        <v>45810.646458333336</v>
      </c>
      <c r="AO433" s="69" t="s">
        <v>230</v>
      </c>
      <c r="AP433" s="69" t="s">
        <v>1913</v>
      </c>
      <c r="AQ433" s="69" t="s">
        <v>230</v>
      </c>
      <c r="AR433" s="69" t="s">
        <v>1916</v>
      </c>
    </row>
    <row r="434" spans="36:44" ht="14.4">
      <c r="AJ434" s="26" t="str">
        <f>VLOOKUP(AQ434,'user list'!A:B,2,0)</f>
        <v>CGSD</v>
      </c>
      <c r="AK434" s="26">
        <f t="shared" si="57"/>
        <v>6</v>
      </c>
      <c r="AL434" s="26">
        <f t="shared" si="58"/>
        <v>2</v>
      </c>
      <c r="AM434" s="94" t="str">
        <f t="shared" si="59"/>
        <v>6/2 Log Off</v>
      </c>
      <c r="AN434" s="172">
        <v>45810.64675925926</v>
      </c>
      <c r="AO434" s="69" t="s">
        <v>200</v>
      </c>
      <c r="AP434" s="69" t="s">
        <v>1913</v>
      </c>
      <c r="AQ434" s="69" t="s">
        <v>200</v>
      </c>
      <c r="AR434" s="69" t="s">
        <v>1917</v>
      </c>
    </row>
    <row r="435" spans="36:44" ht="14.4">
      <c r="AJ435" s="26" t="str">
        <f>VLOOKUP(AQ435,'user list'!A:B,2,0)</f>
        <v>DSQC</v>
      </c>
      <c r="AK435" s="26">
        <f t="shared" si="57"/>
        <v>6</v>
      </c>
      <c r="AL435" s="26">
        <f t="shared" si="58"/>
        <v>2</v>
      </c>
      <c r="AM435" s="94" t="str">
        <f t="shared" si="59"/>
        <v>6/2 Log In</v>
      </c>
      <c r="AN435" s="172">
        <v>45810.648136574076</v>
      </c>
      <c r="AO435" s="69" t="s">
        <v>214</v>
      </c>
      <c r="AP435" s="69" t="s">
        <v>1913</v>
      </c>
      <c r="AQ435" s="69" t="s">
        <v>214</v>
      </c>
      <c r="AR435" s="69" t="s">
        <v>1916</v>
      </c>
    </row>
    <row r="436" spans="36:44" ht="14.4">
      <c r="AJ436" s="26" t="str">
        <f>VLOOKUP(AQ436,'user list'!A:B,2,0)</f>
        <v>DOE</v>
      </c>
      <c r="AK436" s="26">
        <f t="shared" si="57"/>
        <v>6</v>
      </c>
      <c r="AL436" s="26">
        <f t="shared" si="58"/>
        <v>2</v>
      </c>
      <c r="AM436" s="94" t="str">
        <f t="shared" si="59"/>
        <v>6/2 Log Off</v>
      </c>
      <c r="AN436" s="172">
        <v>45810.649178240739</v>
      </c>
      <c r="AO436" s="69" t="s">
        <v>212</v>
      </c>
      <c r="AP436" s="69" t="s">
        <v>1913</v>
      </c>
      <c r="AQ436" s="69" t="s">
        <v>212</v>
      </c>
      <c r="AR436" s="69" t="s">
        <v>1917</v>
      </c>
    </row>
    <row r="437" spans="36:44" ht="14.4">
      <c r="AJ437" s="26" t="str">
        <f>VLOOKUP(AQ437,'user list'!A:B,2,0)</f>
        <v>DOE</v>
      </c>
      <c r="AK437" s="26">
        <f t="shared" si="57"/>
        <v>6</v>
      </c>
      <c r="AL437" s="26">
        <f t="shared" si="58"/>
        <v>2</v>
      </c>
      <c r="AM437" s="94" t="str">
        <f t="shared" si="59"/>
        <v>6/2 Log In</v>
      </c>
      <c r="AN437" s="172">
        <v>45810.649270833332</v>
      </c>
      <c r="AO437" s="69" t="s">
        <v>212</v>
      </c>
      <c r="AP437" s="69" t="s">
        <v>1913</v>
      </c>
      <c r="AQ437" s="69" t="s">
        <v>212</v>
      </c>
      <c r="AR437" s="69" t="s">
        <v>1916</v>
      </c>
    </row>
    <row r="438" spans="36:44" ht="14.4">
      <c r="AJ438" s="26" t="str">
        <f>VLOOKUP(AQ438,'user list'!A:B,2,0)</f>
        <v>OCM</v>
      </c>
      <c r="AK438" s="26">
        <f t="shared" si="57"/>
        <v>6</v>
      </c>
      <c r="AL438" s="26">
        <f t="shared" si="58"/>
        <v>2</v>
      </c>
      <c r="AM438" s="94" t="str">
        <f t="shared" si="59"/>
        <v>6/2 Log Off</v>
      </c>
      <c r="AN438" s="172">
        <v>45810.650046296294</v>
      </c>
      <c r="AO438" s="69" t="s">
        <v>280</v>
      </c>
      <c r="AP438" s="69" t="s">
        <v>1913</v>
      </c>
      <c r="AQ438" s="69" t="s">
        <v>280</v>
      </c>
      <c r="AR438" s="69" t="s">
        <v>1917</v>
      </c>
    </row>
    <row r="439" spans="36:44" ht="14.4">
      <c r="AJ439" s="26" t="str">
        <f>VLOOKUP(AQ439,'user list'!A:B,2,0)</f>
        <v>QCEAU</v>
      </c>
      <c r="AK439" s="26">
        <f t="shared" si="57"/>
        <v>6</v>
      </c>
      <c r="AL439" s="26">
        <f t="shared" si="58"/>
        <v>2</v>
      </c>
      <c r="AM439" s="94" t="str">
        <f t="shared" si="59"/>
        <v>6/2 Log Off</v>
      </c>
      <c r="AN439" s="172">
        <v>45810.650254629632</v>
      </c>
      <c r="AO439" s="69" t="s">
        <v>266</v>
      </c>
      <c r="AP439" s="69" t="s">
        <v>1913</v>
      </c>
      <c r="AQ439" s="69" t="s">
        <v>266</v>
      </c>
      <c r="AR439" s="69" t="s">
        <v>1917</v>
      </c>
    </row>
    <row r="440" spans="36:44" ht="14.4">
      <c r="AJ440" s="26" t="str">
        <f>VLOOKUP(AQ440,'user list'!A:B,2,0)</f>
        <v>DSQC</v>
      </c>
      <c r="AK440" s="26">
        <f t="shared" si="57"/>
        <v>6</v>
      </c>
      <c r="AL440" s="26">
        <f t="shared" si="58"/>
        <v>2</v>
      </c>
      <c r="AM440" s="94" t="str">
        <f t="shared" si="59"/>
        <v>6/2 Log In</v>
      </c>
      <c r="AN440" s="172">
        <v>45810.651030092595</v>
      </c>
      <c r="AO440" s="69" t="s">
        <v>214</v>
      </c>
      <c r="AP440" s="69" t="s">
        <v>1913</v>
      </c>
      <c r="AQ440" s="69" t="s">
        <v>214</v>
      </c>
      <c r="AR440" s="69" t="s">
        <v>1916</v>
      </c>
    </row>
    <row r="441" spans="36:44" ht="14.4">
      <c r="AJ441" s="26" t="str">
        <f>VLOOKUP(AQ441,'user list'!A:B,2,0)</f>
        <v>Admin</v>
      </c>
      <c r="AK441" s="26">
        <f t="shared" si="57"/>
        <v>6</v>
      </c>
      <c r="AL441" s="26">
        <f t="shared" si="58"/>
        <v>2</v>
      </c>
      <c r="AM441" s="94" t="str">
        <f t="shared" si="59"/>
        <v>6/2 Log In</v>
      </c>
      <c r="AN441" s="172">
        <v>45810.651932870373</v>
      </c>
      <c r="AO441" s="69" t="s">
        <v>186</v>
      </c>
      <c r="AP441" s="69" t="s">
        <v>1913</v>
      </c>
      <c r="AQ441" s="69" t="s">
        <v>186</v>
      </c>
      <c r="AR441" s="69" t="s">
        <v>1916</v>
      </c>
    </row>
    <row r="442" spans="36:44" ht="14.4">
      <c r="AJ442" s="26" t="str">
        <f>VLOOKUP(AQ442,'user list'!A:B,2,0)</f>
        <v>Admin</v>
      </c>
      <c r="AK442" s="26">
        <f t="shared" si="57"/>
        <v>6</v>
      </c>
      <c r="AL442" s="26">
        <f t="shared" si="58"/>
        <v>2</v>
      </c>
      <c r="AM442" s="94" t="str">
        <f t="shared" si="59"/>
        <v>6/2 Log In</v>
      </c>
      <c r="AN442" s="172">
        <v>45810.651932870373</v>
      </c>
      <c r="AO442" s="69" t="s">
        <v>186</v>
      </c>
      <c r="AP442" s="69" t="s">
        <v>1913</v>
      </c>
      <c r="AQ442" s="69" t="s">
        <v>186</v>
      </c>
      <c r="AR442" s="69" t="s">
        <v>1916</v>
      </c>
    </row>
    <row r="443" spans="36:44" ht="14.4">
      <c r="AJ443" s="26" t="str">
        <f>VLOOKUP(AQ443,'user list'!A:B,2,0)</f>
        <v>CGSD</v>
      </c>
      <c r="AK443" s="26">
        <f t="shared" si="57"/>
        <v>6</v>
      </c>
      <c r="AL443" s="26">
        <f t="shared" si="58"/>
        <v>2</v>
      </c>
      <c r="AM443" s="94" t="str">
        <f t="shared" si="59"/>
        <v>6/2 Log In</v>
      </c>
      <c r="AN443" s="172">
        <v>45810.652384259258</v>
      </c>
      <c r="AO443" s="69" t="s">
        <v>200</v>
      </c>
      <c r="AP443" s="69" t="s">
        <v>1913</v>
      </c>
      <c r="AQ443" s="69" t="s">
        <v>200</v>
      </c>
      <c r="AR443" s="69" t="s">
        <v>1916</v>
      </c>
    </row>
    <row r="444" spans="36:44" ht="14.4">
      <c r="AJ444" s="26" t="str">
        <f>VLOOKUP(AQ444,'user list'!A:B,2,0)</f>
        <v>CCRD</v>
      </c>
      <c r="AK444" s="26">
        <f t="shared" si="57"/>
        <v>6</v>
      </c>
      <c r="AL444" s="26">
        <f t="shared" si="58"/>
        <v>2</v>
      </c>
      <c r="AM444" s="94" t="str">
        <f t="shared" si="59"/>
        <v>6/2 Log Off</v>
      </c>
      <c r="AN444" s="172">
        <v>45810.653414351851</v>
      </c>
      <c r="AO444" s="69" t="s">
        <v>198</v>
      </c>
      <c r="AP444" s="69" t="s">
        <v>1913</v>
      </c>
      <c r="AQ444" s="69" t="s">
        <v>198</v>
      </c>
      <c r="AR444" s="69" t="s">
        <v>1917</v>
      </c>
    </row>
    <row r="445" spans="36:44" ht="14.4">
      <c r="AJ445" s="26" t="str">
        <f>VLOOKUP(AQ445,'user list'!A:B,2,0)</f>
        <v>PAISD</v>
      </c>
      <c r="AK445" s="26">
        <f t="shared" si="57"/>
        <v>6</v>
      </c>
      <c r="AL445" s="26">
        <f t="shared" si="58"/>
        <v>2</v>
      </c>
      <c r="AM445" s="94" t="str">
        <f t="shared" si="59"/>
        <v>6/2 Log Off</v>
      </c>
      <c r="AN445" s="172">
        <v>45810.653807870367</v>
      </c>
      <c r="AO445" s="69" t="s">
        <v>256</v>
      </c>
      <c r="AP445" s="69" t="s">
        <v>1913</v>
      </c>
      <c r="AQ445" s="69" t="s">
        <v>256</v>
      </c>
      <c r="AR445" s="69" t="s">
        <v>1917</v>
      </c>
    </row>
    <row r="446" spans="36:44" ht="14.4">
      <c r="AJ446" s="26" t="str">
        <f>VLOOKUP(AQ446,'user list'!A:B,2,0)</f>
        <v>CTO</v>
      </c>
      <c r="AK446" s="26">
        <f t="shared" si="57"/>
        <v>6</v>
      </c>
      <c r="AL446" s="26">
        <f t="shared" si="58"/>
        <v>2</v>
      </c>
      <c r="AM446" s="94" t="str">
        <f t="shared" si="59"/>
        <v>6/2 Log Off</v>
      </c>
      <c r="AN446" s="172">
        <v>45810.654374999998</v>
      </c>
      <c r="AO446" s="69" t="s">
        <v>207</v>
      </c>
      <c r="AP446" s="69" t="s">
        <v>1913</v>
      </c>
      <c r="AQ446" s="69" t="s">
        <v>207</v>
      </c>
      <c r="AR446" s="69" t="s">
        <v>1917</v>
      </c>
    </row>
    <row r="447" spans="36:44" ht="14.4">
      <c r="AJ447" s="26" t="str">
        <f>VLOOKUP(AQ447,'user list'!A:B,2,0)</f>
        <v>CTO</v>
      </c>
      <c r="AK447" s="26">
        <f t="shared" si="57"/>
        <v>6</v>
      </c>
      <c r="AL447" s="26">
        <f t="shared" si="58"/>
        <v>2</v>
      </c>
      <c r="AM447" s="94" t="str">
        <f t="shared" si="59"/>
        <v>6/2 Log In</v>
      </c>
      <c r="AN447" s="172">
        <v>45810.654490740744</v>
      </c>
      <c r="AO447" s="69" t="s">
        <v>207</v>
      </c>
      <c r="AP447" s="69" t="s">
        <v>1913</v>
      </c>
      <c r="AQ447" s="69" t="s">
        <v>207</v>
      </c>
      <c r="AR447" s="69" t="s">
        <v>1916</v>
      </c>
    </row>
    <row r="448" spans="36:44" ht="14.4">
      <c r="AJ448" s="26" t="str">
        <f>VLOOKUP(AQ448,'user list'!A:B,2,0)</f>
        <v>OCM</v>
      </c>
      <c r="AK448" s="26">
        <f t="shared" si="57"/>
        <v>6</v>
      </c>
      <c r="AL448" s="26">
        <f t="shared" si="58"/>
        <v>2</v>
      </c>
      <c r="AM448" s="94" t="str">
        <f t="shared" si="59"/>
        <v>6/2 Log Off</v>
      </c>
      <c r="AN448" s="172">
        <v>45810.655381944445</v>
      </c>
      <c r="AO448" s="69" t="s">
        <v>232</v>
      </c>
      <c r="AP448" s="69" t="s">
        <v>1913</v>
      </c>
      <c r="AQ448" s="69" t="s">
        <v>232</v>
      </c>
      <c r="AR448" s="69" t="s">
        <v>1917</v>
      </c>
    </row>
    <row r="449" spans="36:44" ht="14.4">
      <c r="AJ449" s="26" t="str">
        <f>VLOOKUP(AQ449,'user list'!A:B,2,0)</f>
        <v>OCM</v>
      </c>
      <c r="AK449" s="26">
        <f t="shared" si="57"/>
        <v>6</v>
      </c>
      <c r="AL449" s="26">
        <f t="shared" si="58"/>
        <v>2</v>
      </c>
      <c r="AM449" s="94" t="str">
        <f t="shared" si="59"/>
        <v>6/2 Log In</v>
      </c>
      <c r="AN449" s="172">
        <v>45810.65552083333</v>
      </c>
      <c r="AO449" s="69" t="s">
        <v>232</v>
      </c>
      <c r="AP449" s="69" t="s">
        <v>1913</v>
      </c>
      <c r="AQ449" s="69" t="s">
        <v>232</v>
      </c>
      <c r="AR449" s="69" t="s">
        <v>1916</v>
      </c>
    </row>
    <row r="450" spans="36:44" ht="14.4">
      <c r="AJ450" s="26" t="str">
        <f>VLOOKUP(AQ450,'user list'!A:B,2,0)</f>
        <v>DBO</v>
      </c>
      <c r="AK450" s="26">
        <f t="shared" si="57"/>
        <v>6</v>
      </c>
      <c r="AL450" s="26">
        <f t="shared" si="58"/>
        <v>2</v>
      </c>
      <c r="AM450" s="94" t="str">
        <f t="shared" si="59"/>
        <v>6/2 Log Off</v>
      </c>
      <c r="AN450" s="172">
        <v>45810.656354166669</v>
      </c>
      <c r="AO450" s="69" t="s">
        <v>209</v>
      </c>
      <c r="AP450" s="69" t="s">
        <v>1913</v>
      </c>
      <c r="AQ450" s="69" t="s">
        <v>209</v>
      </c>
      <c r="AR450" s="69" t="s">
        <v>1917</v>
      </c>
    </row>
    <row r="451" spans="36:44" ht="14.4">
      <c r="AJ451" s="26" t="str">
        <f>VLOOKUP(AQ451,'user list'!A:B,2,0)</f>
        <v>DBO</v>
      </c>
      <c r="AK451" s="26">
        <f t="shared" si="57"/>
        <v>6</v>
      </c>
      <c r="AL451" s="26">
        <f t="shared" si="58"/>
        <v>2</v>
      </c>
      <c r="AM451" s="94" t="str">
        <f t="shared" si="59"/>
        <v>6/2 Log In</v>
      </c>
      <c r="AN451" s="172">
        <v>45810.656759259262</v>
      </c>
      <c r="AO451" s="69" t="s">
        <v>209</v>
      </c>
      <c r="AP451" s="69" t="s">
        <v>1913</v>
      </c>
      <c r="AQ451" s="69" t="s">
        <v>209</v>
      </c>
      <c r="AR451" s="69" t="s">
        <v>1916</v>
      </c>
    </row>
    <row r="452" spans="36:44" ht="14.4">
      <c r="AJ452" s="26" t="str">
        <f>VLOOKUP(AQ452,'user list'!A:B,2,0)</f>
        <v>QCYDO</v>
      </c>
      <c r="AK452" s="26">
        <f t="shared" si="57"/>
        <v>6</v>
      </c>
      <c r="AL452" s="26">
        <f t="shared" si="58"/>
        <v>2</v>
      </c>
      <c r="AM452" s="94" t="str">
        <f t="shared" si="59"/>
        <v>6/2 Log Off</v>
      </c>
      <c r="AN452" s="172">
        <v>45810.657222222224</v>
      </c>
      <c r="AO452" s="69" t="s">
        <v>270</v>
      </c>
      <c r="AP452" s="69" t="s">
        <v>1913</v>
      </c>
      <c r="AQ452" s="69" t="s">
        <v>270</v>
      </c>
      <c r="AR452" s="69" t="s">
        <v>1917</v>
      </c>
    </row>
    <row r="453" spans="36:44" ht="14.4">
      <c r="AJ453" s="26" t="str">
        <f>VLOOKUP(AQ453,'user list'!A:B,2,0)</f>
        <v>QCEAU</v>
      </c>
      <c r="AK453" s="26">
        <f t="shared" si="57"/>
        <v>6</v>
      </c>
      <c r="AL453" s="26">
        <f t="shared" si="58"/>
        <v>2</v>
      </c>
      <c r="AM453" s="94" t="str">
        <f t="shared" si="59"/>
        <v>6/2 Log In</v>
      </c>
      <c r="AN453" s="172">
        <v>45810.657268518517</v>
      </c>
      <c r="AO453" s="69" t="s">
        <v>266</v>
      </c>
      <c r="AP453" s="69" t="s">
        <v>1913</v>
      </c>
      <c r="AQ453" s="69" t="s">
        <v>266</v>
      </c>
      <c r="AR453" s="69" t="s">
        <v>1916</v>
      </c>
    </row>
    <row r="454" spans="36:44" ht="14.4">
      <c r="AJ454" s="26" t="str">
        <f>VLOOKUP(AQ454,'user list'!A:B,2,0)</f>
        <v>QCYDO</v>
      </c>
      <c r="AK454" s="26">
        <f t="shared" si="57"/>
        <v>6</v>
      </c>
      <c r="AL454" s="26">
        <f t="shared" si="58"/>
        <v>2</v>
      </c>
      <c r="AM454" s="94" t="str">
        <f t="shared" si="59"/>
        <v>6/2 Log In</v>
      </c>
      <c r="AN454" s="172">
        <v>45810.657372685186</v>
      </c>
      <c r="AO454" s="69" t="s">
        <v>270</v>
      </c>
      <c r="AP454" s="69" t="s">
        <v>1913</v>
      </c>
      <c r="AQ454" s="69" t="s">
        <v>270</v>
      </c>
      <c r="AR454" s="69" t="s">
        <v>1916</v>
      </c>
    </row>
    <row r="455" spans="36:44" ht="14.4">
      <c r="AJ455" s="26" t="str">
        <f>VLOOKUP(AQ455,'user list'!A:B,2,0)</f>
        <v>QCEAU</v>
      </c>
      <c r="AK455" s="26">
        <f t="shared" si="57"/>
        <v>6</v>
      </c>
      <c r="AL455" s="26">
        <f t="shared" si="58"/>
        <v>2</v>
      </c>
      <c r="AM455" s="94" t="str">
        <f t="shared" si="59"/>
        <v>6/2 Log In</v>
      </c>
      <c r="AN455" s="172">
        <v>45810.657430555555</v>
      </c>
      <c r="AO455" s="69" t="s">
        <v>266</v>
      </c>
      <c r="AP455" s="69" t="s">
        <v>1913</v>
      </c>
      <c r="AQ455" s="69" t="s">
        <v>266</v>
      </c>
      <c r="AR455" s="69" t="s">
        <v>1916</v>
      </c>
    </row>
    <row r="456" spans="36:44" ht="14.4">
      <c r="AJ456" s="26" t="str">
        <f>VLOOKUP(AQ456,'user list'!A:B,2,0)</f>
        <v>CAD</v>
      </c>
      <c r="AK456" s="26">
        <f t="shared" si="57"/>
        <v>6</v>
      </c>
      <c r="AL456" s="26">
        <f t="shared" si="58"/>
        <v>2</v>
      </c>
      <c r="AM456" s="94" t="str">
        <f t="shared" si="59"/>
        <v>6/2 Log Off</v>
      </c>
      <c r="AN456" s="172">
        <v>45810.660115740742</v>
      </c>
      <c r="AO456" s="69" t="s">
        <v>196</v>
      </c>
      <c r="AP456" s="69" t="s">
        <v>1913</v>
      </c>
      <c r="AQ456" s="69" t="s">
        <v>196</v>
      </c>
      <c r="AR456" s="69" t="s">
        <v>1917</v>
      </c>
    </row>
    <row r="457" spans="36:44" ht="14.4">
      <c r="AJ457" s="26" t="str">
        <f>VLOOKUP(AQ457,'user list'!A:B,2,0)</f>
        <v>CAD</v>
      </c>
      <c r="AK457" s="26">
        <f t="shared" si="57"/>
        <v>6</v>
      </c>
      <c r="AL457" s="26">
        <f t="shared" si="58"/>
        <v>2</v>
      </c>
      <c r="AM457" s="94" t="str">
        <f t="shared" si="59"/>
        <v>6/2 Log In</v>
      </c>
      <c r="AN457" s="172">
        <v>45810.660208333335</v>
      </c>
      <c r="AO457" s="69" t="s">
        <v>196</v>
      </c>
      <c r="AP457" s="69" t="s">
        <v>1913</v>
      </c>
      <c r="AQ457" s="69" t="s">
        <v>196</v>
      </c>
      <c r="AR457" s="69" t="s">
        <v>1916</v>
      </c>
    </row>
    <row r="458" spans="36:44" ht="14.4">
      <c r="AJ458" s="26" t="str">
        <f>VLOOKUP(AQ458,'user list'!A:B,2,0)</f>
        <v>PLEB</v>
      </c>
      <c r="AK458" s="26">
        <f t="shared" si="57"/>
        <v>6</v>
      </c>
      <c r="AL458" s="26">
        <f t="shared" si="58"/>
        <v>2</v>
      </c>
      <c r="AM458" s="94" t="str">
        <f t="shared" si="59"/>
        <v>6/2 Log Off</v>
      </c>
      <c r="AN458" s="172">
        <v>45810.661354166667</v>
      </c>
      <c r="AO458" s="69" t="s">
        <v>260</v>
      </c>
      <c r="AP458" s="69" t="s">
        <v>1913</v>
      </c>
      <c r="AQ458" s="69" t="s">
        <v>260</v>
      </c>
      <c r="AR458" s="69" t="s">
        <v>1917</v>
      </c>
    </row>
    <row r="459" spans="36:44" ht="14.4">
      <c r="AJ459" s="26" t="str">
        <f>VLOOKUP(AQ459,'user list'!A:B,2,0)</f>
        <v>PLEB</v>
      </c>
      <c r="AK459" s="26">
        <f t="shared" si="57"/>
        <v>6</v>
      </c>
      <c r="AL459" s="26">
        <f t="shared" si="58"/>
        <v>2</v>
      </c>
      <c r="AM459" s="94" t="str">
        <f t="shared" si="59"/>
        <v>6/2 Log In</v>
      </c>
      <c r="AN459" s="172">
        <v>45810.661574074074</v>
      </c>
      <c r="AO459" s="69" t="s">
        <v>260</v>
      </c>
      <c r="AP459" s="69" t="s">
        <v>1913</v>
      </c>
      <c r="AQ459" s="69" t="s">
        <v>260</v>
      </c>
      <c r="AR459" s="69" t="s">
        <v>1916</v>
      </c>
    </row>
    <row r="460" spans="36:44" ht="14.4">
      <c r="AJ460" s="26" t="str">
        <f>VLOOKUP(AQ460,'user list'!A:B,2,0)</f>
        <v>Admin</v>
      </c>
      <c r="AK460" s="26">
        <f t="shared" si="57"/>
        <v>6</v>
      </c>
      <c r="AL460" s="26">
        <f t="shared" si="58"/>
        <v>2</v>
      </c>
      <c r="AM460" s="94" t="str">
        <f t="shared" si="59"/>
        <v>6/2 Log In</v>
      </c>
      <c r="AN460" s="172">
        <v>45810.663703703707</v>
      </c>
      <c r="AO460" s="69" t="s">
        <v>186</v>
      </c>
      <c r="AP460" s="69" t="s">
        <v>1913</v>
      </c>
      <c r="AQ460" s="69" t="s">
        <v>186</v>
      </c>
      <c r="AR460" s="69" t="s">
        <v>1916</v>
      </c>
    </row>
    <row r="461" spans="36:44" ht="14.4">
      <c r="AJ461" s="26" t="str">
        <f>VLOOKUP(AQ461,'user list'!A:B,2,0)</f>
        <v>SSDD</v>
      </c>
      <c r="AK461" s="26">
        <f t="shared" si="57"/>
        <v>6</v>
      </c>
      <c r="AL461" s="26">
        <f t="shared" si="58"/>
        <v>2</v>
      </c>
      <c r="AM461" s="94" t="str">
        <f t="shared" si="59"/>
        <v>6/2 Log Off</v>
      </c>
      <c r="AN461" s="172">
        <v>45810.663912037038</v>
      </c>
      <c r="AO461" s="69" t="s">
        <v>273</v>
      </c>
      <c r="AP461" s="69" t="s">
        <v>1913</v>
      </c>
      <c r="AQ461" s="69" t="s">
        <v>273</v>
      </c>
      <c r="AR461" s="69" t="s">
        <v>1917</v>
      </c>
    </row>
    <row r="462" spans="36:44" ht="14.4">
      <c r="AJ462" s="26" t="str">
        <f>VLOOKUP(AQ462,'user list'!A:B,2,0)</f>
        <v>OCM</v>
      </c>
      <c r="AK462" s="26">
        <f t="shared" si="57"/>
        <v>6</v>
      </c>
      <c r="AL462" s="26">
        <f t="shared" si="58"/>
        <v>2</v>
      </c>
      <c r="AM462" s="94" t="str">
        <f t="shared" si="59"/>
        <v>6/2 Log In</v>
      </c>
      <c r="AN462" s="172">
        <v>45810.664375</v>
      </c>
      <c r="AO462" s="69" t="s">
        <v>230</v>
      </c>
      <c r="AP462" s="69" t="s">
        <v>1913</v>
      </c>
      <c r="AQ462" s="69" t="s">
        <v>230</v>
      </c>
      <c r="AR462" s="69" t="s">
        <v>1916</v>
      </c>
    </row>
    <row r="463" spans="36:44" ht="14.4">
      <c r="AJ463" s="26" t="str">
        <f>VLOOKUP(AQ463,'user list'!A:B,2,0)</f>
        <v>OCA</v>
      </c>
      <c r="AK463" s="26">
        <f t="shared" si="57"/>
        <v>6</v>
      </c>
      <c r="AL463" s="26">
        <f t="shared" si="58"/>
        <v>2</v>
      </c>
      <c r="AM463" s="94" t="str">
        <f t="shared" si="59"/>
        <v>6/2 Log Off</v>
      </c>
      <c r="AN463" s="172">
        <v>45810.66474537037</v>
      </c>
      <c r="AO463" s="69" t="s">
        <v>228</v>
      </c>
      <c r="AP463" s="69" t="s">
        <v>1913</v>
      </c>
      <c r="AQ463" s="69" t="s">
        <v>228</v>
      </c>
      <c r="AR463" s="69" t="s">
        <v>1917</v>
      </c>
    </row>
    <row r="464" spans="36:44" ht="14.4">
      <c r="AJ464" s="26" t="str">
        <f>VLOOKUP(AQ464,'user list'!A:B,2,0)</f>
        <v>OCA</v>
      </c>
      <c r="AK464" s="26">
        <f t="shared" ref="AK464:AK527" si="60">MONTH(AN464)</f>
        <v>6</v>
      </c>
      <c r="AL464" s="26">
        <f t="shared" ref="AL464:AL527" si="61">DAY(AN464)</f>
        <v>2</v>
      </c>
      <c r="AM464" s="94" t="str">
        <f t="shared" ref="AM464:AM527" si="62">AK464&amp;"/"&amp;AL464&amp;" "&amp;AR464</f>
        <v>6/2 Log In</v>
      </c>
      <c r="AN464" s="172">
        <v>45810.665034722224</v>
      </c>
      <c r="AO464" s="69" t="s">
        <v>228</v>
      </c>
      <c r="AP464" s="69" t="s">
        <v>1913</v>
      </c>
      <c r="AQ464" s="69" t="s">
        <v>228</v>
      </c>
      <c r="AR464" s="69" t="s">
        <v>1916</v>
      </c>
    </row>
    <row r="465" spans="36:44" ht="14.4">
      <c r="AJ465" s="26" t="str">
        <f>VLOOKUP(AQ465,'user list'!A:B,2,0)</f>
        <v>PAISD</v>
      </c>
      <c r="AK465" s="26">
        <f t="shared" si="60"/>
        <v>6</v>
      </c>
      <c r="AL465" s="26">
        <f t="shared" si="61"/>
        <v>2</v>
      </c>
      <c r="AM465" s="94" t="str">
        <f t="shared" si="62"/>
        <v>6/2 Log In</v>
      </c>
      <c r="AN465" s="172">
        <v>45810.667951388888</v>
      </c>
      <c r="AO465" s="69" t="s">
        <v>256</v>
      </c>
      <c r="AP465" s="69" t="s">
        <v>1913</v>
      </c>
      <c r="AQ465" s="69" t="s">
        <v>256</v>
      </c>
      <c r="AR465" s="69" t="s">
        <v>1916</v>
      </c>
    </row>
    <row r="466" spans="36:44" ht="14.4">
      <c r="AJ466" s="26" t="str">
        <f>VLOOKUP(AQ466,'user list'!A:B,2,0)</f>
        <v>LEDIPO</v>
      </c>
      <c r="AK466" s="26">
        <f t="shared" si="60"/>
        <v>6</v>
      </c>
      <c r="AL466" s="26">
        <f t="shared" si="61"/>
        <v>2</v>
      </c>
      <c r="AM466" s="94" t="str">
        <f t="shared" si="62"/>
        <v>6/2 Log Off</v>
      </c>
      <c r="AN466" s="172">
        <v>45810.668379629627</v>
      </c>
      <c r="AO466" s="69" t="s">
        <v>222</v>
      </c>
      <c r="AP466" s="69" t="s">
        <v>1913</v>
      </c>
      <c r="AQ466" s="69" t="s">
        <v>222</v>
      </c>
      <c r="AR466" s="69" t="s">
        <v>1917</v>
      </c>
    </row>
    <row r="467" spans="36:44" ht="14.4">
      <c r="AJ467" s="26" t="str">
        <f>VLOOKUP(AQ467,'user list'!A:B,2,0)</f>
        <v>CGSD</v>
      </c>
      <c r="AK467" s="26">
        <f t="shared" si="60"/>
        <v>6</v>
      </c>
      <c r="AL467" s="26">
        <f t="shared" si="61"/>
        <v>2</v>
      </c>
      <c r="AM467" s="94" t="str">
        <f t="shared" si="62"/>
        <v>6/2 Log Off</v>
      </c>
      <c r="AN467" s="172">
        <v>45810.668622685182</v>
      </c>
      <c r="AO467" s="69" t="s">
        <v>200</v>
      </c>
      <c r="AP467" s="69" t="s">
        <v>1913</v>
      </c>
      <c r="AQ467" s="69" t="s">
        <v>200</v>
      </c>
      <c r="AR467" s="69" t="s">
        <v>1917</v>
      </c>
    </row>
    <row r="468" spans="36:44" ht="14.4">
      <c r="AJ468" s="26" t="str">
        <f>VLOOKUP(AQ468,'user list'!A:B,2,0)</f>
        <v>CGSD</v>
      </c>
      <c r="AK468" s="26">
        <f t="shared" si="60"/>
        <v>6</v>
      </c>
      <c r="AL468" s="26">
        <f t="shared" si="61"/>
        <v>2</v>
      </c>
      <c r="AM468" s="94" t="str">
        <f t="shared" si="62"/>
        <v>6/2 Log In</v>
      </c>
      <c r="AN468" s="172">
        <v>45810.668692129628</v>
      </c>
      <c r="AO468" s="69" t="s">
        <v>200</v>
      </c>
      <c r="AP468" s="69" t="s">
        <v>1913</v>
      </c>
      <c r="AQ468" s="69" t="s">
        <v>200</v>
      </c>
      <c r="AR468" s="69" t="s">
        <v>1916</v>
      </c>
    </row>
    <row r="469" spans="36:44" ht="14.4">
      <c r="AJ469" s="26" t="str">
        <f>VLOOKUP(AQ469,'user list'!A:B,2,0)</f>
        <v>OCA</v>
      </c>
      <c r="AK469" s="26">
        <f t="shared" si="60"/>
        <v>6</v>
      </c>
      <c r="AL469" s="26">
        <f t="shared" si="61"/>
        <v>2</v>
      </c>
      <c r="AM469" s="94" t="str">
        <f t="shared" si="62"/>
        <v>6/2 Log Off</v>
      </c>
      <c r="AN469" s="172">
        <v>45810.668912037036</v>
      </c>
      <c r="AO469" s="69" t="s">
        <v>227</v>
      </c>
      <c r="AP469" s="69" t="s">
        <v>1913</v>
      </c>
      <c r="AQ469" s="69" t="s">
        <v>227</v>
      </c>
      <c r="AR469" s="69" t="s">
        <v>1917</v>
      </c>
    </row>
    <row r="470" spans="36:44" ht="14.4">
      <c r="AJ470" s="26" t="str">
        <f>VLOOKUP(AQ470,'user list'!A:B,2,0)</f>
        <v>OCA</v>
      </c>
      <c r="AK470" s="26">
        <f t="shared" si="60"/>
        <v>6</v>
      </c>
      <c r="AL470" s="26">
        <f t="shared" si="61"/>
        <v>2</v>
      </c>
      <c r="AM470" s="94" t="str">
        <f t="shared" si="62"/>
        <v>6/2 Log Off</v>
      </c>
      <c r="AN470" s="172">
        <v>45810.668912037036</v>
      </c>
      <c r="AO470" s="69" t="s">
        <v>227</v>
      </c>
      <c r="AP470" s="69" t="s">
        <v>1913</v>
      </c>
      <c r="AQ470" s="69" t="s">
        <v>227</v>
      </c>
      <c r="AR470" s="69" t="s">
        <v>1917</v>
      </c>
    </row>
    <row r="471" spans="36:44" ht="14.4">
      <c r="AJ471" s="26" t="str">
        <f>VLOOKUP(AQ471,'user list'!A:B,2,0)</f>
        <v>DBO</v>
      </c>
      <c r="AK471" s="26">
        <f t="shared" si="60"/>
        <v>6</v>
      </c>
      <c r="AL471" s="26">
        <f t="shared" si="61"/>
        <v>2</v>
      </c>
      <c r="AM471" s="94" t="str">
        <f t="shared" si="62"/>
        <v>6/2 Log Off</v>
      </c>
      <c r="AN471" s="172">
        <v>45810.674120370371</v>
      </c>
      <c r="AO471" s="69" t="s">
        <v>209</v>
      </c>
      <c r="AP471" s="69" t="s">
        <v>1913</v>
      </c>
      <c r="AQ471" s="69" t="s">
        <v>209</v>
      </c>
      <c r="AR471" s="69" t="s">
        <v>1917</v>
      </c>
    </row>
    <row r="472" spans="36:44" ht="14.4">
      <c r="AJ472" s="26" t="str">
        <f>VLOOKUP(AQ472,'user list'!A:B,2,0)</f>
        <v>DSQC</v>
      </c>
      <c r="AK472" s="26">
        <f t="shared" si="60"/>
        <v>6</v>
      </c>
      <c r="AL472" s="26">
        <f t="shared" si="61"/>
        <v>2</v>
      </c>
      <c r="AM472" s="94" t="str">
        <f t="shared" si="62"/>
        <v>6/2 Log In</v>
      </c>
      <c r="AN472" s="172">
        <v>45810.675347222219</v>
      </c>
      <c r="AO472" s="69" t="s">
        <v>214</v>
      </c>
      <c r="AP472" s="69" t="s">
        <v>1913</v>
      </c>
      <c r="AQ472" s="69" t="s">
        <v>214</v>
      </c>
      <c r="AR472" s="69" t="s">
        <v>1916</v>
      </c>
    </row>
    <row r="473" spans="36:44" ht="14.4">
      <c r="AJ473" s="26" t="str">
        <f>VLOOKUP(AQ473,'user list'!A:B,2,0)</f>
        <v>ITDD</v>
      </c>
      <c r="AK473" s="26">
        <f t="shared" si="60"/>
        <v>6</v>
      </c>
      <c r="AL473" s="26">
        <f t="shared" si="61"/>
        <v>2</v>
      </c>
      <c r="AM473" s="94" t="str">
        <f t="shared" si="62"/>
        <v>6/2 Log Off</v>
      </c>
      <c r="AN473" s="172">
        <v>45810.676018518519</v>
      </c>
      <c r="AO473" s="69" t="s">
        <v>219</v>
      </c>
      <c r="AP473" s="69" t="s">
        <v>1913</v>
      </c>
      <c r="AQ473" s="69" t="s">
        <v>219</v>
      </c>
      <c r="AR473" s="69" t="s">
        <v>1917</v>
      </c>
    </row>
    <row r="474" spans="36:44" ht="14.4">
      <c r="AJ474" s="26" t="str">
        <f>VLOOKUP(AQ474,'user list'!A:B,2,0)</f>
        <v>OCM</v>
      </c>
      <c r="AK474" s="26">
        <f t="shared" si="60"/>
        <v>6</v>
      </c>
      <c r="AL474" s="26">
        <f t="shared" si="61"/>
        <v>2</v>
      </c>
      <c r="AM474" s="94" t="str">
        <f t="shared" si="62"/>
        <v>6/2 Log Off</v>
      </c>
      <c r="AN474" s="172">
        <v>45810.676354166666</v>
      </c>
      <c r="AO474" s="69" t="s">
        <v>230</v>
      </c>
      <c r="AP474" s="69" t="s">
        <v>1913</v>
      </c>
      <c r="AQ474" s="69" t="s">
        <v>230</v>
      </c>
      <c r="AR474" s="69" t="s">
        <v>1917</v>
      </c>
    </row>
    <row r="475" spans="36:44" ht="14.4">
      <c r="AJ475" s="26" t="str">
        <f>VLOOKUP(AQ475,'user list'!A:B,2,0)</f>
        <v>OCA</v>
      </c>
      <c r="AK475" s="26">
        <f t="shared" si="60"/>
        <v>6</v>
      </c>
      <c r="AL475" s="26">
        <f t="shared" si="61"/>
        <v>2</v>
      </c>
      <c r="AM475" s="94" t="str">
        <f t="shared" si="62"/>
        <v>6/2 Log In</v>
      </c>
      <c r="AN475" s="172">
        <v>45810.677002314813</v>
      </c>
      <c r="AO475" s="69" t="s">
        <v>227</v>
      </c>
      <c r="AP475" s="69" t="s">
        <v>1913</v>
      </c>
      <c r="AQ475" s="69" t="s">
        <v>227</v>
      </c>
      <c r="AR475" s="69" t="s">
        <v>1916</v>
      </c>
    </row>
    <row r="476" spans="36:44" ht="14.4">
      <c r="AJ476" s="26" t="str">
        <f>VLOOKUP(AQ476,'user list'!A:B,2,0)</f>
        <v>OCA</v>
      </c>
      <c r="AK476" s="26">
        <f t="shared" si="60"/>
        <v>6</v>
      </c>
      <c r="AL476" s="26">
        <f t="shared" si="61"/>
        <v>2</v>
      </c>
      <c r="AM476" s="94" t="str">
        <f t="shared" si="62"/>
        <v>6/2 Log Off</v>
      </c>
      <c r="AN476" s="172">
        <v>45810.677685185183</v>
      </c>
      <c r="AO476" s="69" t="s">
        <v>228</v>
      </c>
      <c r="AP476" s="69" t="s">
        <v>1913</v>
      </c>
      <c r="AQ476" s="69" t="s">
        <v>228</v>
      </c>
      <c r="AR476" s="69" t="s">
        <v>1917</v>
      </c>
    </row>
    <row r="477" spans="36:44" ht="14.4">
      <c r="AJ477" s="26" t="str">
        <f>VLOOKUP(AQ477,'user list'!A:B,2,0)</f>
        <v>LEDIPO</v>
      </c>
      <c r="AK477" s="26">
        <f t="shared" si="60"/>
        <v>6</v>
      </c>
      <c r="AL477" s="26">
        <f t="shared" si="61"/>
        <v>2</v>
      </c>
      <c r="AM477" s="94" t="str">
        <f t="shared" si="62"/>
        <v>6/2 Log In</v>
      </c>
      <c r="AN477" s="172">
        <v>45810.678935185184</v>
      </c>
      <c r="AO477" s="69" t="s">
        <v>222</v>
      </c>
      <c r="AP477" s="69" t="s">
        <v>1913</v>
      </c>
      <c r="AQ477" s="69" t="s">
        <v>222</v>
      </c>
      <c r="AR477" s="69" t="s">
        <v>1916</v>
      </c>
    </row>
    <row r="478" spans="36:44" ht="14.4">
      <c r="AJ478" s="26" t="str">
        <f>VLOOKUP(AQ478,'user list'!A:B,2,0)</f>
        <v>OCM</v>
      </c>
      <c r="AK478" s="26">
        <f t="shared" si="60"/>
        <v>6</v>
      </c>
      <c r="AL478" s="26">
        <f t="shared" si="61"/>
        <v>2</v>
      </c>
      <c r="AM478" s="94" t="str">
        <f t="shared" si="62"/>
        <v>6/2 Log Off</v>
      </c>
      <c r="AN478" s="172">
        <v>45810.681886574072</v>
      </c>
      <c r="AO478" s="69" t="s">
        <v>230</v>
      </c>
      <c r="AP478" s="69" t="s">
        <v>1913</v>
      </c>
      <c r="AQ478" s="69" t="s">
        <v>230</v>
      </c>
      <c r="AR478" s="69" t="s">
        <v>1917</v>
      </c>
    </row>
    <row r="479" spans="36:44" ht="14.4">
      <c r="AJ479" s="26" t="str">
        <f>VLOOKUP(AQ479,'user list'!A:B,2,0)</f>
        <v>CGSD</v>
      </c>
      <c r="AK479" s="26">
        <f t="shared" si="60"/>
        <v>6</v>
      </c>
      <c r="AL479" s="26">
        <f t="shared" si="61"/>
        <v>2</v>
      </c>
      <c r="AM479" s="94" t="str">
        <f t="shared" si="62"/>
        <v>6/2 Log Off</v>
      </c>
      <c r="AN479" s="172">
        <v>45810.681921296295</v>
      </c>
      <c r="AO479" s="69" t="s">
        <v>200</v>
      </c>
      <c r="AP479" s="69" t="s">
        <v>1913</v>
      </c>
      <c r="AQ479" s="69" t="s">
        <v>200</v>
      </c>
      <c r="AR479" s="69" t="s">
        <v>1917</v>
      </c>
    </row>
    <row r="480" spans="36:44" ht="14.4">
      <c r="AJ480" s="26" t="str">
        <f>VLOOKUP(AQ480,'user list'!A:B,2,0)</f>
        <v>CTO</v>
      </c>
      <c r="AK480" s="26">
        <f t="shared" si="60"/>
        <v>6</v>
      </c>
      <c r="AL480" s="26">
        <f t="shared" si="61"/>
        <v>2</v>
      </c>
      <c r="AM480" s="94" t="str">
        <f t="shared" si="62"/>
        <v>6/2 Log Off</v>
      </c>
      <c r="AN480" s="172">
        <v>45810.682037037041</v>
      </c>
      <c r="AO480" s="69" t="s">
        <v>207</v>
      </c>
      <c r="AP480" s="69" t="s">
        <v>1913</v>
      </c>
      <c r="AQ480" s="69" t="s">
        <v>207</v>
      </c>
      <c r="AR480" s="69" t="s">
        <v>1917</v>
      </c>
    </row>
    <row r="481" spans="36:44" ht="14.4">
      <c r="AJ481" s="26" t="str">
        <f>VLOOKUP(AQ481,'user list'!A:B,2,0)</f>
        <v>CTO</v>
      </c>
      <c r="AK481" s="26">
        <f t="shared" si="60"/>
        <v>6</v>
      </c>
      <c r="AL481" s="26">
        <f t="shared" si="61"/>
        <v>2</v>
      </c>
      <c r="AM481" s="94" t="str">
        <f t="shared" si="62"/>
        <v>6/2 Log In</v>
      </c>
      <c r="AN481" s="172">
        <v>45810.682152777779</v>
      </c>
      <c r="AO481" s="69" t="s">
        <v>207</v>
      </c>
      <c r="AP481" s="69" t="s">
        <v>1913</v>
      </c>
      <c r="AQ481" s="69" t="s">
        <v>207</v>
      </c>
      <c r="AR481" s="69" t="s">
        <v>1916</v>
      </c>
    </row>
    <row r="482" spans="36:44" ht="14.4">
      <c r="AJ482" s="26" t="str">
        <f>VLOOKUP(AQ482,'user list'!A:B,2,0)</f>
        <v>OCM</v>
      </c>
      <c r="AK482" s="26">
        <f t="shared" si="60"/>
        <v>6</v>
      </c>
      <c r="AL482" s="26">
        <f t="shared" si="61"/>
        <v>2</v>
      </c>
      <c r="AM482" s="94" t="str">
        <f t="shared" si="62"/>
        <v>6/2 Log In</v>
      </c>
      <c r="AN482" s="172">
        <v>45810.682615740741</v>
      </c>
      <c r="AO482" s="69" t="s">
        <v>230</v>
      </c>
      <c r="AP482" s="69" t="s">
        <v>1913</v>
      </c>
      <c r="AQ482" s="69" t="s">
        <v>230</v>
      </c>
      <c r="AR482" s="69" t="s">
        <v>1916</v>
      </c>
    </row>
    <row r="483" spans="36:44" ht="14.4">
      <c r="AJ483" s="26" t="str">
        <f>VLOOKUP(AQ483,'user list'!A:B,2,0)</f>
        <v>ITDD</v>
      </c>
      <c r="AK483" s="26">
        <f t="shared" si="60"/>
        <v>6</v>
      </c>
      <c r="AL483" s="26">
        <f t="shared" si="61"/>
        <v>2</v>
      </c>
      <c r="AM483" s="94" t="str">
        <f t="shared" si="62"/>
        <v>6/2 Log In</v>
      </c>
      <c r="AN483" s="172">
        <v>45810.682650462964</v>
      </c>
      <c r="AO483" s="69" t="s">
        <v>219</v>
      </c>
      <c r="AP483" s="69" t="s">
        <v>1913</v>
      </c>
      <c r="AQ483" s="69" t="s">
        <v>219</v>
      </c>
      <c r="AR483" s="69" t="s">
        <v>1916</v>
      </c>
    </row>
    <row r="484" spans="36:44" ht="14.4">
      <c r="AJ484" s="26" t="str">
        <f>VLOOKUP(AQ484,'user list'!A:B,2,0)</f>
        <v>CREMCO</v>
      </c>
      <c r="AK484" s="26">
        <f t="shared" si="60"/>
        <v>6</v>
      </c>
      <c r="AL484" s="26">
        <f t="shared" si="61"/>
        <v>2</v>
      </c>
      <c r="AM484" s="94" t="str">
        <f t="shared" si="62"/>
        <v>6/2 Log Off</v>
      </c>
      <c r="AN484" s="172">
        <v>45810.682997685188</v>
      </c>
      <c r="AO484" s="69" t="s">
        <v>206</v>
      </c>
      <c r="AP484" s="69" t="s">
        <v>1913</v>
      </c>
      <c r="AQ484" s="69" t="s">
        <v>206</v>
      </c>
      <c r="AR484" s="69" t="s">
        <v>1917</v>
      </c>
    </row>
    <row r="485" spans="36:44" ht="14.4">
      <c r="AJ485" s="26" t="str">
        <f>VLOOKUP(AQ485,'user list'!A:B,2,0)</f>
        <v>PLEB</v>
      </c>
      <c r="AK485" s="26">
        <f t="shared" si="60"/>
        <v>6</v>
      </c>
      <c r="AL485" s="26">
        <f t="shared" si="61"/>
        <v>2</v>
      </c>
      <c r="AM485" s="94" t="str">
        <f t="shared" si="62"/>
        <v>6/2 Log Off</v>
      </c>
      <c r="AN485" s="172">
        <v>45810.683229166665</v>
      </c>
      <c r="AO485" s="69" t="s">
        <v>260</v>
      </c>
      <c r="AP485" s="69" t="s">
        <v>1913</v>
      </c>
      <c r="AQ485" s="69" t="s">
        <v>260</v>
      </c>
      <c r="AR485" s="69" t="s">
        <v>1917</v>
      </c>
    </row>
    <row r="486" spans="36:44" ht="14.4">
      <c r="AJ486" s="26" t="str">
        <f>VLOOKUP(AQ486,'user list'!A:B,2,0)</f>
        <v>PLEB</v>
      </c>
      <c r="AK486" s="26">
        <f t="shared" si="60"/>
        <v>6</v>
      </c>
      <c r="AL486" s="26">
        <f t="shared" si="61"/>
        <v>2</v>
      </c>
      <c r="AM486" s="94" t="str">
        <f t="shared" si="62"/>
        <v>6/2 Log In</v>
      </c>
      <c r="AN486" s="172">
        <v>45810.683344907404</v>
      </c>
      <c r="AO486" s="69" t="s">
        <v>260</v>
      </c>
      <c r="AP486" s="69" t="s">
        <v>1913</v>
      </c>
      <c r="AQ486" s="69" t="s">
        <v>260</v>
      </c>
      <c r="AR486" s="69" t="s">
        <v>1916</v>
      </c>
    </row>
    <row r="487" spans="36:44" ht="14.4">
      <c r="AJ487" s="26" t="str">
        <f>VLOOKUP(AQ487,'user list'!A:B,2,0)</f>
        <v>OCM</v>
      </c>
      <c r="AK487" s="26">
        <f t="shared" si="60"/>
        <v>6</v>
      </c>
      <c r="AL487" s="26">
        <f t="shared" si="61"/>
        <v>2</v>
      </c>
      <c r="AM487" s="94" t="str">
        <f t="shared" si="62"/>
        <v>6/2 Log Off</v>
      </c>
      <c r="AN487" s="172">
        <v>45810.683761574073</v>
      </c>
      <c r="AO487" s="69" t="s">
        <v>232</v>
      </c>
      <c r="AP487" s="69" t="s">
        <v>1913</v>
      </c>
      <c r="AQ487" s="69" t="s">
        <v>232</v>
      </c>
      <c r="AR487" s="69" t="s">
        <v>1917</v>
      </c>
    </row>
    <row r="488" spans="36:44" ht="14.4">
      <c r="AJ488" s="26" t="str">
        <f>VLOOKUP(AQ488,'user list'!A:B,2,0)</f>
        <v>Admin</v>
      </c>
      <c r="AK488" s="26">
        <f t="shared" si="60"/>
        <v>6</v>
      </c>
      <c r="AL488" s="26">
        <f t="shared" si="61"/>
        <v>2</v>
      </c>
      <c r="AM488" s="94" t="str">
        <f t="shared" si="62"/>
        <v>6/2 Log In</v>
      </c>
      <c r="AN488" s="172">
        <v>45810.684583333335</v>
      </c>
      <c r="AO488" s="69" t="s">
        <v>186</v>
      </c>
      <c r="AP488" s="69" t="s">
        <v>1913</v>
      </c>
      <c r="AQ488" s="69" t="s">
        <v>186</v>
      </c>
      <c r="AR488" s="69" t="s">
        <v>1916</v>
      </c>
    </row>
    <row r="489" spans="36:44" ht="14.4">
      <c r="AJ489" s="26" t="str">
        <f>VLOOKUP(AQ489,'user list'!A:B,2,0)</f>
        <v>CGSD</v>
      </c>
      <c r="AK489" s="26">
        <f t="shared" si="60"/>
        <v>6</v>
      </c>
      <c r="AL489" s="26">
        <f t="shared" si="61"/>
        <v>2</v>
      </c>
      <c r="AM489" s="94" t="str">
        <f t="shared" si="62"/>
        <v>6/2 Log In</v>
      </c>
      <c r="AN489" s="172">
        <v>45810.685069444444</v>
      </c>
      <c r="AO489" s="69" t="s">
        <v>200</v>
      </c>
      <c r="AP489" s="69" t="s">
        <v>1913</v>
      </c>
      <c r="AQ489" s="69" t="s">
        <v>200</v>
      </c>
      <c r="AR489" s="69" t="s">
        <v>1916</v>
      </c>
    </row>
    <row r="490" spans="36:44" ht="14.4">
      <c r="AJ490" s="26" t="str">
        <f>VLOOKUP(AQ490,'user list'!A:B,2,0)</f>
        <v>CREMCO</v>
      </c>
      <c r="AK490" s="26">
        <f t="shared" si="60"/>
        <v>6</v>
      </c>
      <c r="AL490" s="26">
        <f t="shared" si="61"/>
        <v>2</v>
      </c>
      <c r="AM490" s="94" t="str">
        <f t="shared" si="62"/>
        <v>6/2 Log Off</v>
      </c>
      <c r="AN490" s="172">
        <v>45810.686979166669</v>
      </c>
      <c r="AO490" s="69" t="s">
        <v>206</v>
      </c>
      <c r="AP490" s="69" t="s">
        <v>1913</v>
      </c>
      <c r="AQ490" s="69" t="s">
        <v>206</v>
      </c>
      <c r="AR490" s="69" t="s">
        <v>1917</v>
      </c>
    </row>
    <row r="491" spans="36:44" ht="14.4">
      <c r="AJ491" s="26" t="str">
        <f>VLOOKUP(AQ491,'user list'!A:B,2,0)</f>
        <v>DOE</v>
      </c>
      <c r="AK491" s="26">
        <f t="shared" si="60"/>
        <v>6</v>
      </c>
      <c r="AL491" s="26">
        <f t="shared" si="61"/>
        <v>2</v>
      </c>
      <c r="AM491" s="94" t="str">
        <f t="shared" si="62"/>
        <v>6/2 Log Off</v>
      </c>
      <c r="AN491" s="172">
        <v>45810.687199074076</v>
      </c>
      <c r="AO491" s="69" t="s">
        <v>212</v>
      </c>
      <c r="AP491" s="69" t="s">
        <v>1913</v>
      </c>
      <c r="AQ491" s="69" t="s">
        <v>212</v>
      </c>
      <c r="AR491" s="69" t="s">
        <v>1917</v>
      </c>
    </row>
    <row r="492" spans="36:44" ht="14.4">
      <c r="AJ492" s="26" t="str">
        <f>VLOOKUP(AQ492,'user list'!A:B,2,0)</f>
        <v>DOE</v>
      </c>
      <c r="AK492" s="26">
        <f t="shared" si="60"/>
        <v>6</v>
      </c>
      <c r="AL492" s="26">
        <f t="shared" si="61"/>
        <v>2</v>
      </c>
      <c r="AM492" s="94" t="str">
        <f t="shared" si="62"/>
        <v>6/2 Log In</v>
      </c>
      <c r="AN492" s="172">
        <v>45810.687337962961</v>
      </c>
      <c r="AO492" s="69" t="s">
        <v>212</v>
      </c>
      <c r="AP492" s="69" t="s">
        <v>1913</v>
      </c>
      <c r="AQ492" s="69" t="s">
        <v>212</v>
      </c>
      <c r="AR492" s="69" t="s">
        <v>1916</v>
      </c>
    </row>
    <row r="493" spans="36:44" ht="14.4">
      <c r="AJ493" s="26" t="str">
        <f>VLOOKUP(AQ493,'user list'!A:B,2,0)</f>
        <v>DSQC</v>
      </c>
      <c r="AK493" s="26">
        <f t="shared" si="60"/>
        <v>6</v>
      </c>
      <c r="AL493" s="26">
        <f t="shared" si="61"/>
        <v>2</v>
      </c>
      <c r="AM493" s="94" t="str">
        <f t="shared" si="62"/>
        <v>6/2 Log Off</v>
      </c>
      <c r="AN493" s="172">
        <v>45810.69226851852</v>
      </c>
      <c r="AO493" s="69" t="s">
        <v>214</v>
      </c>
      <c r="AP493" s="69" t="s">
        <v>1913</v>
      </c>
      <c r="AQ493" s="69" t="s">
        <v>214</v>
      </c>
      <c r="AR493" s="69" t="s">
        <v>1917</v>
      </c>
    </row>
    <row r="494" spans="36:44" ht="14.4">
      <c r="AJ494" s="26" t="str">
        <f>VLOOKUP(AQ494,'user list'!A:B,2,0)</f>
        <v>DSQC</v>
      </c>
      <c r="AK494" s="26">
        <f t="shared" si="60"/>
        <v>6</v>
      </c>
      <c r="AL494" s="26">
        <f t="shared" si="61"/>
        <v>2</v>
      </c>
      <c r="AM494" s="94" t="str">
        <f t="shared" si="62"/>
        <v>6/2 Log In</v>
      </c>
      <c r="AN494" s="172">
        <v>45810.692476851851</v>
      </c>
      <c r="AO494" s="69" t="s">
        <v>214</v>
      </c>
      <c r="AP494" s="69" t="s">
        <v>1913</v>
      </c>
      <c r="AQ494" s="69" t="s">
        <v>214</v>
      </c>
      <c r="AR494" s="69" t="s">
        <v>1916</v>
      </c>
    </row>
    <row r="495" spans="36:44" ht="14.4">
      <c r="AJ495" s="26" t="str">
        <f>VLOOKUP(AQ495,'user list'!A:B,2,0)</f>
        <v>Admin</v>
      </c>
      <c r="AK495" s="26">
        <f t="shared" si="60"/>
        <v>6</v>
      </c>
      <c r="AL495" s="26">
        <f t="shared" si="61"/>
        <v>2</v>
      </c>
      <c r="AM495" s="94" t="str">
        <f t="shared" si="62"/>
        <v>6/2 Log In</v>
      </c>
      <c r="AN495" s="172">
        <v>45810.692881944444</v>
      </c>
      <c r="AO495" s="69" t="s">
        <v>186</v>
      </c>
      <c r="AP495" s="69" t="s">
        <v>1913</v>
      </c>
      <c r="AQ495" s="69" t="s">
        <v>186</v>
      </c>
      <c r="AR495" s="69" t="s">
        <v>1916</v>
      </c>
    </row>
    <row r="496" spans="36:44" ht="14.4">
      <c r="AJ496" s="26" t="str">
        <f>VLOOKUP(AQ496,'user list'!A:B,2,0)</f>
        <v>ITDD</v>
      </c>
      <c r="AK496" s="26">
        <f t="shared" si="60"/>
        <v>6</v>
      </c>
      <c r="AL496" s="26">
        <f t="shared" si="61"/>
        <v>2</v>
      </c>
      <c r="AM496" s="94" t="str">
        <f t="shared" si="62"/>
        <v>6/2 Log In</v>
      </c>
      <c r="AN496" s="172">
        <v>45810.69462962963</v>
      </c>
      <c r="AO496" s="69" t="s">
        <v>219</v>
      </c>
      <c r="AP496" s="69" t="s">
        <v>1913</v>
      </c>
      <c r="AQ496" s="69" t="s">
        <v>219</v>
      </c>
      <c r="AR496" s="69" t="s">
        <v>1916</v>
      </c>
    </row>
    <row r="497" spans="36:44" ht="14.4">
      <c r="AJ497" s="26" t="str">
        <f>VLOOKUP(AQ497,'user list'!A:B,2,0)</f>
        <v>CESD</v>
      </c>
      <c r="AK497" s="26">
        <f t="shared" si="60"/>
        <v>6</v>
      </c>
      <c r="AL497" s="26">
        <f t="shared" si="61"/>
        <v>2</v>
      </c>
      <c r="AM497" s="94" t="str">
        <f t="shared" si="62"/>
        <v>6/2 Log In</v>
      </c>
      <c r="AN497" s="172">
        <v>45810.69804398148</v>
      </c>
      <c r="AO497" s="69" t="s">
        <v>199</v>
      </c>
      <c r="AP497" s="69" t="s">
        <v>1913</v>
      </c>
      <c r="AQ497" s="69" t="s">
        <v>199</v>
      </c>
      <c r="AR497" s="69" t="s">
        <v>1916</v>
      </c>
    </row>
    <row r="498" spans="36:44" ht="14.4">
      <c r="AJ498" s="26" t="str">
        <f>VLOOKUP(AQ498,'user list'!A:B,2,0)</f>
        <v>PAISD</v>
      </c>
      <c r="AK498" s="26">
        <f t="shared" si="60"/>
        <v>6</v>
      </c>
      <c r="AL498" s="26">
        <f t="shared" si="61"/>
        <v>2</v>
      </c>
      <c r="AM498" s="94" t="str">
        <f t="shared" si="62"/>
        <v>6/2 Log Off</v>
      </c>
      <c r="AN498" s="172">
        <v>45810.698298611111</v>
      </c>
      <c r="AO498" s="69" t="s">
        <v>256</v>
      </c>
      <c r="AP498" s="69" t="s">
        <v>1913</v>
      </c>
      <c r="AQ498" s="69" t="s">
        <v>256</v>
      </c>
      <c r="AR498" s="69" t="s">
        <v>1917</v>
      </c>
    </row>
    <row r="499" spans="36:44" ht="14.4">
      <c r="AJ499" s="26" t="str">
        <f>VLOOKUP(AQ499,'user list'!A:B,2,0)</f>
        <v>PAISD</v>
      </c>
      <c r="AK499" s="26">
        <f t="shared" si="60"/>
        <v>6</v>
      </c>
      <c r="AL499" s="26">
        <f t="shared" si="61"/>
        <v>2</v>
      </c>
      <c r="AM499" s="94" t="str">
        <f t="shared" si="62"/>
        <v>6/2 Log In</v>
      </c>
      <c r="AN499" s="172">
        <v>45810.698368055557</v>
      </c>
      <c r="AO499" s="69" t="s">
        <v>256</v>
      </c>
      <c r="AP499" s="69" t="s">
        <v>1913</v>
      </c>
      <c r="AQ499" s="69" t="s">
        <v>256</v>
      </c>
      <c r="AR499" s="69" t="s">
        <v>1916</v>
      </c>
    </row>
    <row r="500" spans="36:44" ht="14.4">
      <c r="AJ500" s="26" t="str">
        <f>VLOOKUP(AQ500,'user list'!A:B,2,0)</f>
        <v>DOE</v>
      </c>
      <c r="AK500" s="26">
        <f t="shared" si="60"/>
        <v>6</v>
      </c>
      <c r="AL500" s="26">
        <f t="shared" si="61"/>
        <v>2</v>
      </c>
      <c r="AM500" s="94" t="str">
        <f t="shared" si="62"/>
        <v>6/2 Log Off</v>
      </c>
      <c r="AN500" s="172">
        <v>45810.698414351849</v>
      </c>
      <c r="AO500" s="69" t="s">
        <v>212</v>
      </c>
      <c r="AP500" s="69" t="s">
        <v>1913</v>
      </c>
      <c r="AQ500" s="69" t="s">
        <v>212</v>
      </c>
      <c r="AR500" s="69" t="s">
        <v>1917</v>
      </c>
    </row>
    <row r="501" spans="36:44" ht="14.4">
      <c r="AJ501" s="26" t="str">
        <f>VLOOKUP(AQ501,'user list'!A:B,2,0)</f>
        <v>DOE</v>
      </c>
      <c r="AK501" s="26">
        <f t="shared" si="60"/>
        <v>6</v>
      </c>
      <c r="AL501" s="26">
        <f t="shared" si="61"/>
        <v>2</v>
      </c>
      <c r="AM501" s="94" t="str">
        <f t="shared" si="62"/>
        <v>6/2 Log In</v>
      </c>
      <c r="AN501" s="172">
        <v>45810.698564814818</v>
      </c>
      <c r="AO501" s="69" t="s">
        <v>212</v>
      </c>
      <c r="AP501" s="69" t="s">
        <v>1913</v>
      </c>
      <c r="AQ501" s="69" t="s">
        <v>212</v>
      </c>
      <c r="AR501" s="69" t="s">
        <v>1916</v>
      </c>
    </row>
    <row r="502" spans="36:44" ht="14.4">
      <c r="AJ502" s="26" t="str">
        <f>VLOOKUP(AQ502,'user list'!A:B,2,0)</f>
        <v>OCA</v>
      </c>
      <c r="AK502" s="26">
        <f t="shared" si="60"/>
        <v>6</v>
      </c>
      <c r="AL502" s="26">
        <f t="shared" si="61"/>
        <v>2</v>
      </c>
      <c r="AM502" s="94" t="str">
        <f t="shared" si="62"/>
        <v>6/2 Log Off</v>
      </c>
      <c r="AN502" s="172">
        <v>45810.69866898148</v>
      </c>
      <c r="AO502" s="69" t="s">
        <v>227</v>
      </c>
      <c r="AP502" s="69" t="s">
        <v>1913</v>
      </c>
      <c r="AQ502" s="69" t="s">
        <v>227</v>
      </c>
      <c r="AR502" s="69" t="s">
        <v>1917</v>
      </c>
    </row>
    <row r="503" spans="36:44" ht="14.4">
      <c r="AJ503" s="26" t="str">
        <f>VLOOKUP(AQ503,'user list'!A:B,2,0)</f>
        <v>Admin</v>
      </c>
      <c r="AK503" s="26">
        <f t="shared" si="60"/>
        <v>6</v>
      </c>
      <c r="AL503" s="26">
        <f t="shared" si="61"/>
        <v>2</v>
      </c>
      <c r="AM503" s="94" t="str">
        <f t="shared" si="62"/>
        <v>6/2 Log In</v>
      </c>
      <c r="AN503" s="172">
        <v>45810.698796296296</v>
      </c>
      <c r="AO503" s="69" t="s">
        <v>186</v>
      </c>
      <c r="AP503" s="69" t="s">
        <v>1913</v>
      </c>
      <c r="AQ503" s="69" t="s">
        <v>186</v>
      </c>
      <c r="AR503" s="69" t="s">
        <v>1916</v>
      </c>
    </row>
    <row r="504" spans="36:44" ht="14.4">
      <c r="AJ504" s="26" t="str">
        <f>VLOOKUP(AQ504,'user list'!A:B,2,0)</f>
        <v>Admin</v>
      </c>
      <c r="AK504" s="26">
        <f t="shared" si="60"/>
        <v>6</v>
      </c>
      <c r="AL504" s="26">
        <f t="shared" si="61"/>
        <v>2</v>
      </c>
      <c r="AM504" s="94" t="str">
        <f t="shared" si="62"/>
        <v>6/2 Log In</v>
      </c>
      <c r="AN504" s="172">
        <v>45810.698796296296</v>
      </c>
      <c r="AO504" s="69" t="s">
        <v>186</v>
      </c>
      <c r="AP504" s="69" t="s">
        <v>1913</v>
      </c>
      <c r="AQ504" s="69" t="s">
        <v>186</v>
      </c>
      <c r="AR504" s="69" t="s">
        <v>1916</v>
      </c>
    </row>
    <row r="505" spans="36:44" ht="14.4">
      <c r="AJ505" s="26" t="str">
        <f>VLOOKUP(AQ505,'user list'!A:B,2,0)</f>
        <v>QCCSD</v>
      </c>
      <c r="AK505" s="26">
        <f t="shared" si="60"/>
        <v>6</v>
      </c>
      <c r="AL505" s="26">
        <f t="shared" si="61"/>
        <v>2</v>
      </c>
      <c r="AM505" s="94" t="str">
        <f t="shared" si="62"/>
        <v>6/2 Log In</v>
      </c>
      <c r="AN505" s="172">
        <v>45810.699699074074</v>
      </c>
      <c r="AO505" s="69" t="s">
        <v>264</v>
      </c>
      <c r="AP505" s="69" t="s">
        <v>1913</v>
      </c>
      <c r="AQ505" s="69" t="s">
        <v>264</v>
      </c>
      <c r="AR505" s="69" t="s">
        <v>1916</v>
      </c>
    </row>
    <row r="506" spans="36:44" ht="14.4">
      <c r="AJ506" s="26" t="str">
        <f>VLOOKUP(AQ506,'user list'!A:B,2,0)</f>
        <v>QCYDO</v>
      </c>
      <c r="AK506" s="26">
        <f t="shared" si="60"/>
        <v>6</v>
      </c>
      <c r="AL506" s="26">
        <f t="shared" si="61"/>
        <v>2</v>
      </c>
      <c r="AM506" s="94" t="str">
        <f t="shared" si="62"/>
        <v>6/2 Log Off</v>
      </c>
      <c r="AN506" s="172">
        <v>45810.699849537035</v>
      </c>
      <c r="AO506" s="69" t="s">
        <v>270</v>
      </c>
      <c r="AP506" s="69" t="s">
        <v>1913</v>
      </c>
      <c r="AQ506" s="69" t="s">
        <v>270</v>
      </c>
      <c r="AR506" s="69" t="s">
        <v>1917</v>
      </c>
    </row>
    <row r="507" spans="36:44" ht="14.4">
      <c r="AJ507" s="26" t="str">
        <f>VLOOKUP(AQ507,'user list'!A:B,2,0)</f>
        <v>OCM</v>
      </c>
      <c r="AK507" s="26">
        <f t="shared" si="60"/>
        <v>6</v>
      </c>
      <c r="AL507" s="26">
        <f t="shared" si="61"/>
        <v>2</v>
      </c>
      <c r="AM507" s="94" t="str">
        <f t="shared" si="62"/>
        <v>6/2 Log In</v>
      </c>
      <c r="AN507" s="172">
        <v>45810.700902777775</v>
      </c>
      <c r="AO507" s="69" t="s">
        <v>232</v>
      </c>
      <c r="AP507" s="69" t="s">
        <v>1913</v>
      </c>
      <c r="AQ507" s="69" t="s">
        <v>232</v>
      </c>
      <c r="AR507" s="69" t="s">
        <v>1916</v>
      </c>
    </row>
    <row r="508" spans="36:44" ht="14.4">
      <c r="AJ508" s="26" t="str">
        <f>VLOOKUP(AQ508,'user list'!A:B,2,0)</f>
        <v>BPLD</v>
      </c>
      <c r="AK508" s="26">
        <f t="shared" si="60"/>
        <v>6</v>
      </c>
      <c r="AL508" s="26">
        <f t="shared" si="61"/>
        <v>2</v>
      </c>
      <c r="AM508" s="94" t="str">
        <f t="shared" si="62"/>
        <v>6/2 Log In</v>
      </c>
      <c r="AN508" s="172">
        <v>45810.702476851853</v>
      </c>
      <c r="AO508" s="69" t="s">
        <v>194</v>
      </c>
      <c r="AP508" s="69" t="s">
        <v>1913</v>
      </c>
      <c r="AQ508" s="69" t="s">
        <v>194</v>
      </c>
      <c r="AR508" s="69" t="s">
        <v>1916</v>
      </c>
    </row>
    <row r="509" spans="36:44" ht="14.4">
      <c r="AJ509" s="26" t="str">
        <f>VLOOKUP(AQ509,'user list'!A:B,2,0)</f>
        <v>OCM</v>
      </c>
      <c r="AK509" s="26">
        <f t="shared" si="60"/>
        <v>6</v>
      </c>
      <c r="AL509" s="26">
        <f t="shared" si="61"/>
        <v>2</v>
      </c>
      <c r="AM509" s="94" t="str">
        <f t="shared" si="62"/>
        <v>6/2 Log In</v>
      </c>
      <c r="AN509" s="172">
        <v>45810.704571759263</v>
      </c>
      <c r="AO509" s="69" t="s">
        <v>280</v>
      </c>
      <c r="AP509" s="69" t="s">
        <v>1913</v>
      </c>
      <c r="AQ509" s="69" t="s">
        <v>280</v>
      </c>
      <c r="AR509" s="69" t="s">
        <v>1916</v>
      </c>
    </row>
    <row r="510" spans="36:44" ht="14.4">
      <c r="AJ510" s="26" t="str">
        <f>VLOOKUP(AQ510,'user list'!A:B,2,0)</f>
        <v>OCM</v>
      </c>
      <c r="AK510" s="26">
        <f t="shared" si="60"/>
        <v>6</v>
      </c>
      <c r="AL510" s="26">
        <f t="shared" si="61"/>
        <v>2</v>
      </c>
      <c r="AM510" s="94" t="str">
        <f t="shared" si="62"/>
        <v>6/2 Log Off</v>
      </c>
      <c r="AN510" s="172">
        <v>45810.70553240741</v>
      </c>
      <c r="AO510" s="69" t="s">
        <v>280</v>
      </c>
      <c r="AP510" s="69" t="s">
        <v>1913</v>
      </c>
      <c r="AQ510" s="69" t="s">
        <v>280</v>
      </c>
      <c r="AR510" s="69" t="s">
        <v>1917</v>
      </c>
    </row>
    <row r="511" spans="36:44" ht="14.4">
      <c r="AJ511" s="26" t="str">
        <f>VLOOKUP(AQ511,'user list'!A:B,2,0)</f>
        <v>PLEB</v>
      </c>
      <c r="AK511" s="26">
        <f t="shared" si="60"/>
        <v>6</v>
      </c>
      <c r="AL511" s="26">
        <f t="shared" si="61"/>
        <v>2</v>
      </c>
      <c r="AM511" s="94" t="str">
        <f t="shared" si="62"/>
        <v>6/2 Log Off</v>
      </c>
      <c r="AN511" s="172">
        <v>45810.705625000002</v>
      </c>
      <c r="AO511" s="69" t="s">
        <v>260</v>
      </c>
      <c r="AP511" s="69" t="s">
        <v>1913</v>
      </c>
      <c r="AQ511" s="69" t="s">
        <v>260</v>
      </c>
      <c r="AR511" s="69" t="s">
        <v>1917</v>
      </c>
    </row>
    <row r="512" spans="36:44" ht="14.4">
      <c r="AJ512" s="26" t="str">
        <f>VLOOKUP(AQ512,'user list'!A:B,2,0)</f>
        <v>BPLD</v>
      </c>
      <c r="AK512" s="26">
        <f t="shared" si="60"/>
        <v>6</v>
      </c>
      <c r="AL512" s="26">
        <f t="shared" si="61"/>
        <v>2</v>
      </c>
      <c r="AM512" s="94" t="str">
        <f t="shared" si="62"/>
        <v>6/2 Log In</v>
      </c>
      <c r="AN512" s="172">
        <v>45810.707870370374</v>
      </c>
      <c r="AO512" s="69" t="s">
        <v>195</v>
      </c>
      <c r="AP512" s="69" t="s">
        <v>1913</v>
      </c>
      <c r="AQ512" s="69" t="s">
        <v>195</v>
      </c>
      <c r="AR512" s="69" t="s">
        <v>1916</v>
      </c>
    </row>
    <row r="513" spans="36:44" ht="14.4">
      <c r="AJ513" s="26" t="str">
        <f>VLOOKUP(AQ513,'user list'!A:B,2,0)</f>
        <v>PAISD</v>
      </c>
      <c r="AK513" s="26">
        <f t="shared" si="60"/>
        <v>6</v>
      </c>
      <c r="AL513" s="26">
        <f t="shared" si="61"/>
        <v>2</v>
      </c>
      <c r="AM513" s="94" t="str">
        <f t="shared" si="62"/>
        <v>6/2 Log Off</v>
      </c>
      <c r="AN513" s="172">
        <v>45810.711261574077</v>
      </c>
      <c r="AO513" s="69" t="s">
        <v>256</v>
      </c>
      <c r="AP513" s="69" t="s">
        <v>1913</v>
      </c>
      <c r="AQ513" s="69" t="s">
        <v>256</v>
      </c>
      <c r="AR513" s="69" t="s">
        <v>1917</v>
      </c>
    </row>
    <row r="514" spans="36:44" ht="14.4">
      <c r="AJ514" s="26" t="str">
        <f>VLOOKUP(AQ514,'user list'!A:B,2,0)</f>
        <v>PAISD</v>
      </c>
      <c r="AK514" s="26">
        <f t="shared" si="60"/>
        <v>6</v>
      </c>
      <c r="AL514" s="26">
        <f t="shared" si="61"/>
        <v>2</v>
      </c>
      <c r="AM514" s="94" t="str">
        <f t="shared" si="62"/>
        <v>6/2 Log In</v>
      </c>
      <c r="AN514" s="172">
        <v>45810.711342592593</v>
      </c>
      <c r="AO514" s="69" t="s">
        <v>256</v>
      </c>
      <c r="AP514" s="69" t="s">
        <v>1913</v>
      </c>
      <c r="AQ514" s="69" t="s">
        <v>256</v>
      </c>
      <c r="AR514" s="69" t="s">
        <v>1916</v>
      </c>
    </row>
    <row r="515" spans="36:44" ht="14.4">
      <c r="AJ515" s="26" t="str">
        <f>VLOOKUP(AQ515,'user list'!A:B,2,0)</f>
        <v>Admin</v>
      </c>
      <c r="AK515" s="26">
        <f t="shared" si="60"/>
        <v>6</v>
      </c>
      <c r="AL515" s="26">
        <f t="shared" si="61"/>
        <v>2</v>
      </c>
      <c r="AM515" s="94" t="str">
        <f t="shared" si="62"/>
        <v>6/2 Log In</v>
      </c>
      <c r="AN515" s="172">
        <v>45810.713310185187</v>
      </c>
      <c r="AO515" s="69" t="s">
        <v>186</v>
      </c>
      <c r="AP515" s="69" t="s">
        <v>1913</v>
      </c>
      <c r="AQ515" s="69" t="s">
        <v>186</v>
      </c>
      <c r="AR515" s="69" t="s">
        <v>1916</v>
      </c>
    </row>
    <row r="516" spans="36:44" ht="14.4">
      <c r="AJ516" s="26" t="str">
        <f>VLOOKUP(AQ516,'user list'!A:B,2,0)</f>
        <v>BPLD</v>
      </c>
      <c r="AK516" s="26">
        <f t="shared" si="60"/>
        <v>6</v>
      </c>
      <c r="AL516" s="26">
        <f t="shared" si="61"/>
        <v>2</v>
      </c>
      <c r="AM516" s="94" t="str">
        <f t="shared" si="62"/>
        <v>6/2 Log In</v>
      </c>
      <c r="AN516" s="172">
        <v>45810.720682870371</v>
      </c>
      <c r="AO516" s="69" t="s">
        <v>194</v>
      </c>
      <c r="AP516" s="69" t="s">
        <v>1913</v>
      </c>
      <c r="AQ516" s="69" t="s">
        <v>194</v>
      </c>
      <c r="AR516" s="69" t="s">
        <v>1916</v>
      </c>
    </row>
    <row r="517" spans="36:44" ht="14.4">
      <c r="AJ517" s="26" t="str">
        <f>VLOOKUP(AQ517,'user list'!A:B,2,0)</f>
        <v>CGSD</v>
      </c>
      <c r="AK517" s="26">
        <f t="shared" si="60"/>
        <v>6</v>
      </c>
      <c r="AL517" s="26">
        <f t="shared" si="61"/>
        <v>2</v>
      </c>
      <c r="AM517" s="94" t="str">
        <f t="shared" si="62"/>
        <v>6/2 Log Off</v>
      </c>
      <c r="AN517" s="172">
        <v>45810.721597222226</v>
      </c>
      <c r="AO517" s="69" t="s">
        <v>200</v>
      </c>
      <c r="AP517" s="69" t="s">
        <v>1913</v>
      </c>
      <c r="AQ517" s="69" t="s">
        <v>200</v>
      </c>
      <c r="AR517" s="69" t="s">
        <v>1917</v>
      </c>
    </row>
    <row r="518" spans="36:44" ht="14.4">
      <c r="AJ518" s="26" t="str">
        <f>VLOOKUP(AQ518,'user list'!A:B,2,0)</f>
        <v>OCM</v>
      </c>
      <c r="AK518" s="26">
        <f t="shared" si="60"/>
        <v>6</v>
      </c>
      <c r="AL518" s="26">
        <f t="shared" si="61"/>
        <v>2</v>
      </c>
      <c r="AM518" s="94" t="str">
        <f t="shared" si="62"/>
        <v>6/2 Log Off</v>
      </c>
      <c r="AN518" s="172">
        <v>45810.724999999999</v>
      </c>
      <c r="AO518" s="69" t="s">
        <v>232</v>
      </c>
      <c r="AP518" s="69" t="s">
        <v>1913</v>
      </c>
      <c r="AQ518" s="69" t="s">
        <v>232</v>
      </c>
      <c r="AR518" s="69" t="s">
        <v>1917</v>
      </c>
    </row>
    <row r="519" spans="36:44" ht="14.4">
      <c r="AJ519" s="26" t="str">
        <f>VLOOKUP(AQ519,'user list'!A:B,2,0)</f>
        <v>LEDIPO</v>
      </c>
      <c r="AK519" s="26">
        <f t="shared" si="60"/>
        <v>6</v>
      </c>
      <c r="AL519" s="26">
        <f t="shared" si="61"/>
        <v>2</v>
      </c>
      <c r="AM519" s="94" t="str">
        <f t="shared" si="62"/>
        <v>6/2 Log Off</v>
      </c>
      <c r="AN519" s="172">
        <v>45810.729305555556</v>
      </c>
      <c r="AO519" s="69" t="s">
        <v>222</v>
      </c>
      <c r="AP519" s="69" t="s">
        <v>1913</v>
      </c>
      <c r="AQ519" s="69" t="s">
        <v>222</v>
      </c>
      <c r="AR519" s="69" t="s">
        <v>1917</v>
      </c>
    </row>
    <row r="520" spans="36:44" ht="14.4">
      <c r="AJ520" s="26" t="str">
        <f>VLOOKUP(AQ520,'user list'!A:B,2,0)</f>
        <v>BPLD</v>
      </c>
      <c r="AK520" s="26">
        <f t="shared" si="60"/>
        <v>6</v>
      </c>
      <c r="AL520" s="26">
        <f t="shared" si="61"/>
        <v>2</v>
      </c>
      <c r="AM520" s="94" t="str">
        <f t="shared" si="62"/>
        <v>6/2 Log Off</v>
      </c>
      <c r="AN520" s="172">
        <v>45810.745810185188</v>
      </c>
      <c r="AO520" s="69" t="s">
        <v>194</v>
      </c>
      <c r="AP520" s="69" t="s">
        <v>1913</v>
      </c>
      <c r="AQ520" s="69" t="s">
        <v>194</v>
      </c>
      <c r="AR520" s="69" t="s">
        <v>1917</v>
      </c>
    </row>
    <row r="521" spans="36:44" ht="14.4">
      <c r="AJ521" s="26" t="str">
        <f>VLOOKUP(AQ521,'user list'!A:B,2,0)</f>
        <v>Admin</v>
      </c>
      <c r="AK521" s="26">
        <f t="shared" si="60"/>
        <v>6</v>
      </c>
      <c r="AL521" s="26">
        <f t="shared" si="61"/>
        <v>2</v>
      </c>
      <c r="AM521" s="94" t="str">
        <f t="shared" si="62"/>
        <v>6/2 Log In</v>
      </c>
      <c r="AN521" s="172">
        <v>45810.747361111113</v>
      </c>
      <c r="AO521" s="69" t="s">
        <v>186</v>
      </c>
      <c r="AP521" s="69" t="s">
        <v>1913</v>
      </c>
      <c r="AQ521" s="69" t="s">
        <v>186</v>
      </c>
      <c r="AR521" s="69" t="s">
        <v>1916</v>
      </c>
    </row>
    <row r="522" spans="36:44" ht="14.4">
      <c r="AJ522" s="26" t="str">
        <f>VLOOKUP(AQ522,'user list'!A:B,2,0)</f>
        <v>BPLD</v>
      </c>
      <c r="AK522" s="26">
        <f t="shared" si="60"/>
        <v>6</v>
      </c>
      <c r="AL522" s="26">
        <f t="shared" si="61"/>
        <v>2</v>
      </c>
      <c r="AM522" s="94" t="str">
        <f t="shared" si="62"/>
        <v>6/2 Log In</v>
      </c>
      <c r="AN522" s="172">
        <v>45810.751655092594</v>
      </c>
      <c r="AO522" s="69" t="s">
        <v>194</v>
      </c>
      <c r="AP522" s="69" t="s">
        <v>1913</v>
      </c>
      <c r="AQ522" s="69" t="s">
        <v>194</v>
      </c>
      <c r="AR522" s="69" t="s">
        <v>1916</v>
      </c>
    </row>
    <row r="523" spans="36:44" ht="14.4">
      <c r="AJ523" s="26" t="str">
        <f>VLOOKUP(AQ523,'user list'!A:B,2,0)</f>
        <v>BPLD</v>
      </c>
      <c r="AK523" s="26">
        <f t="shared" si="60"/>
        <v>6</v>
      </c>
      <c r="AL523" s="26">
        <f t="shared" si="61"/>
        <v>2</v>
      </c>
      <c r="AM523" s="94" t="str">
        <f t="shared" si="62"/>
        <v>6/2 Log Off</v>
      </c>
      <c r="AN523" s="172">
        <v>45810.783368055556</v>
      </c>
      <c r="AO523" s="69" t="s">
        <v>194</v>
      </c>
      <c r="AP523" s="69" t="s">
        <v>1913</v>
      </c>
      <c r="AQ523" s="69" t="s">
        <v>194</v>
      </c>
      <c r="AR523" s="69" t="s">
        <v>1917</v>
      </c>
    </row>
    <row r="524" spans="36:44" ht="14.4">
      <c r="AJ524" s="26" t="str">
        <f>VLOOKUP(AQ524,'user list'!A:B,2,0)</f>
        <v>Admin</v>
      </c>
      <c r="AK524" s="26">
        <f t="shared" si="60"/>
        <v>6</v>
      </c>
      <c r="AL524" s="26">
        <f t="shared" si="61"/>
        <v>2</v>
      </c>
      <c r="AM524" s="94" t="str">
        <f t="shared" si="62"/>
        <v>6/2 Log Off</v>
      </c>
      <c r="AN524" s="172">
        <v>45810.818599537037</v>
      </c>
      <c r="AO524" s="69" t="s">
        <v>186</v>
      </c>
      <c r="AP524" s="69" t="s">
        <v>1913</v>
      </c>
      <c r="AQ524" s="69" t="s">
        <v>186</v>
      </c>
      <c r="AR524" s="69" t="s">
        <v>1917</v>
      </c>
    </row>
    <row r="525" spans="36:44" ht="14.4">
      <c r="AJ525" s="26" t="str">
        <f>VLOOKUP(AQ525,'user list'!A:B,2,0)</f>
        <v>QCPL</v>
      </c>
      <c r="AK525" s="26">
        <f t="shared" si="60"/>
        <v>6</v>
      </c>
      <c r="AL525" s="26">
        <f t="shared" si="61"/>
        <v>3</v>
      </c>
      <c r="AM525" s="94" t="str">
        <f t="shared" si="62"/>
        <v>6/3 Log In</v>
      </c>
      <c r="AN525" s="172">
        <v>45811.278993055559</v>
      </c>
      <c r="AO525" s="69" t="s">
        <v>268</v>
      </c>
      <c r="AP525" s="69" t="s">
        <v>1913</v>
      </c>
      <c r="AQ525" s="69" t="s">
        <v>268</v>
      </c>
      <c r="AR525" s="69" t="s">
        <v>1916</v>
      </c>
    </row>
    <row r="526" spans="36:44" ht="14.4">
      <c r="AJ526" s="26" t="str">
        <f>VLOOKUP(AQ526,'user list'!A:B,2,0)</f>
        <v>CAD</v>
      </c>
      <c r="AK526" s="26">
        <f t="shared" si="60"/>
        <v>6</v>
      </c>
      <c r="AL526" s="26">
        <f t="shared" si="61"/>
        <v>3</v>
      </c>
      <c r="AM526" s="94" t="str">
        <f t="shared" si="62"/>
        <v>6/3 Log In</v>
      </c>
      <c r="AN526" s="172">
        <v>45811.305162037039</v>
      </c>
      <c r="AO526" s="69" t="s">
        <v>196</v>
      </c>
      <c r="AP526" s="69" t="s">
        <v>1913</v>
      </c>
      <c r="AQ526" s="69" t="s">
        <v>196</v>
      </c>
      <c r="AR526" s="69" t="s">
        <v>1916</v>
      </c>
    </row>
    <row r="527" spans="36:44" ht="14.4">
      <c r="AJ527" s="26" t="str">
        <f>VLOOKUP(AQ527,'user list'!A:B,2,0)</f>
        <v>CAD</v>
      </c>
      <c r="AK527" s="26">
        <f t="shared" si="60"/>
        <v>6</v>
      </c>
      <c r="AL527" s="26">
        <f t="shared" si="61"/>
        <v>3</v>
      </c>
      <c r="AM527" s="94" t="str">
        <f t="shared" si="62"/>
        <v>6/3 Log In</v>
      </c>
      <c r="AN527" s="172">
        <v>45811.306284722225</v>
      </c>
      <c r="AO527" s="69" t="s">
        <v>196</v>
      </c>
      <c r="AP527" s="69" t="s">
        <v>1913</v>
      </c>
      <c r="AQ527" s="69" t="s">
        <v>196</v>
      </c>
      <c r="AR527" s="69" t="s">
        <v>1916</v>
      </c>
    </row>
    <row r="528" spans="36:44" ht="14.4">
      <c r="AJ528" s="26" t="str">
        <f>VLOOKUP(AQ528,'user list'!A:B,2,0)</f>
        <v>CAD</v>
      </c>
      <c r="AK528" s="26">
        <f t="shared" ref="AK528:AK591" si="63">MONTH(AN528)</f>
        <v>6</v>
      </c>
      <c r="AL528" s="26">
        <f t="shared" ref="AL528:AL591" si="64">DAY(AN528)</f>
        <v>3</v>
      </c>
      <c r="AM528" s="94" t="str">
        <f t="shared" ref="AM528:AM591" si="65">AK528&amp;"/"&amp;AL528&amp;" "&amp;AR528</f>
        <v>6/3 Log In</v>
      </c>
      <c r="AN528" s="172">
        <v>45811.306527777779</v>
      </c>
      <c r="AO528" s="69" t="s">
        <v>196</v>
      </c>
      <c r="AP528" s="69" t="s">
        <v>1913</v>
      </c>
      <c r="AQ528" s="69" t="s">
        <v>196</v>
      </c>
      <c r="AR528" s="69" t="s">
        <v>1916</v>
      </c>
    </row>
    <row r="529" spans="36:44" ht="14.4">
      <c r="AJ529" s="26" t="str">
        <f>VLOOKUP(AQ529,'user list'!A:B,2,0)</f>
        <v>CAD</v>
      </c>
      <c r="AK529" s="26">
        <f t="shared" si="63"/>
        <v>6</v>
      </c>
      <c r="AL529" s="26">
        <f t="shared" si="64"/>
        <v>3</v>
      </c>
      <c r="AM529" s="94" t="str">
        <f t="shared" si="65"/>
        <v>6/3 Log In</v>
      </c>
      <c r="AN529" s="172">
        <v>45811.311782407407</v>
      </c>
      <c r="AO529" s="69" t="s">
        <v>196</v>
      </c>
      <c r="AP529" s="69" t="s">
        <v>1913</v>
      </c>
      <c r="AQ529" s="69" t="s">
        <v>196</v>
      </c>
      <c r="AR529" s="69" t="s">
        <v>1916</v>
      </c>
    </row>
    <row r="530" spans="36:44" ht="14.4">
      <c r="AJ530" s="26" t="str">
        <f>VLOOKUP(AQ530,'user list'!A:B,2,0)</f>
        <v>SSDD</v>
      </c>
      <c r="AK530" s="26">
        <f t="shared" si="63"/>
        <v>6</v>
      </c>
      <c r="AL530" s="26">
        <f t="shared" si="64"/>
        <v>3</v>
      </c>
      <c r="AM530" s="94" t="str">
        <f t="shared" si="65"/>
        <v>6/3 Log In</v>
      </c>
      <c r="AN530" s="172">
        <v>45811.312858796293</v>
      </c>
      <c r="AO530" s="69" t="s">
        <v>273</v>
      </c>
      <c r="AP530" s="69" t="s">
        <v>1913</v>
      </c>
      <c r="AQ530" s="69" t="s">
        <v>273</v>
      </c>
      <c r="AR530" s="69" t="s">
        <v>1916</v>
      </c>
    </row>
    <row r="531" spans="36:44" ht="14.4">
      <c r="AJ531" s="26" t="str">
        <f>VLOOKUP(AQ531,'user list'!A:B,2,0)</f>
        <v>QCEAU</v>
      </c>
      <c r="AK531" s="26">
        <f t="shared" si="63"/>
        <v>6</v>
      </c>
      <c r="AL531" s="26">
        <f t="shared" si="64"/>
        <v>3</v>
      </c>
      <c r="AM531" s="94" t="str">
        <f t="shared" si="65"/>
        <v>6/3 Log In</v>
      </c>
      <c r="AN531" s="172">
        <v>45811.313009259262</v>
      </c>
      <c r="AO531" s="69" t="s">
        <v>266</v>
      </c>
      <c r="AP531" s="69" t="s">
        <v>1913</v>
      </c>
      <c r="AQ531" s="69" t="s">
        <v>266</v>
      </c>
      <c r="AR531" s="69" t="s">
        <v>1916</v>
      </c>
    </row>
    <row r="532" spans="36:44" ht="14.4">
      <c r="AJ532" s="26" t="str">
        <f>VLOOKUP(AQ532,'user list'!A:B,2,0)</f>
        <v>SPORTS</v>
      </c>
      <c r="AK532" s="26">
        <f t="shared" si="63"/>
        <v>6</v>
      </c>
      <c r="AL532" s="26">
        <f t="shared" si="64"/>
        <v>3</v>
      </c>
      <c r="AM532" s="94" t="str">
        <f t="shared" si="65"/>
        <v>6/3 Log In</v>
      </c>
      <c r="AN532" s="172">
        <v>45811.314305555556</v>
      </c>
      <c r="AO532" s="69" t="s">
        <v>272</v>
      </c>
      <c r="AP532" s="69" t="s">
        <v>1913</v>
      </c>
      <c r="AQ532" s="69" t="s">
        <v>272</v>
      </c>
      <c r="AR532" s="69" t="s">
        <v>1916</v>
      </c>
    </row>
    <row r="533" spans="36:44" ht="14.4">
      <c r="AJ533" s="26" t="str">
        <f>VLOOKUP(AQ533,'user list'!A:B,2,0)</f>
        <v>Admin</v>
      </c>
      <c r="AK533" s="26">
        <f t="shared" si="63"/>
        <v>6</v>
      </c>
      <c r="AL533" s="26">
        <f t="shared" si="64"/>
        <v>3</v>
      </c>
      <c r="AM533" s="94" t="str">
        <f t="shared" si="65"/>
        <v>6/3 Log In</v>
      </c>
      <c r="AN533" s="172">
        <v>45811.314652777779</v>
      </c>
      <c r="AO533" s="69" t="s">
        <v>186</v>
      </c>
      <c r="AP533" s="69" t="s">
        <v>1913</v>
      </c>
      <c r="AQ533" s="69" t="s">
        <v>186</v>
      </c>
      <c r="AR533" s="69" t="s">
        <v>1916</v>
      </c>
    </row>
    <row r="534" spans="36:44" ht="14.4">
      <c r="AJ534" s="26" t="str">
        <f>VLOOKUP(AQ534,'user list'!A:B,2,0)</f>
        <v>Admin</v>
      </c>
      <c r="AK534" s="26">
        <f t="shared" si="63"/>
        <v>6</v>
      </c>
      <c r="AL534" s="26">
        <f t="shared" si="64"/>
        <v>3</v>
      </c>
      <c r="AM534" s="94" t="str">
        <f t="shared" si="65"/>
        <v>6/3 Log In</v>
      </c>
      <c r="AN534" s="172">
        <v>45811.314652777779</v>
      </c>
      <c r="AO534" s="69" t="s">
        <v>186</v>
      </c>
      <c r="AP534" s="69" t="s">
        <v>1913</v>
      </c>
      <c r="AQ534" s="69" t="s">
        <v>186</v>
      </c>
      <c r="AR534" s="69" t="s">
        <v>1916</v>
      </c>
    </row>
    <row r="535" spans="36:44" ht="14.4">
      <c r="AJ535" s="26" t="str">
        <f>VLOOKUP(AQ535,'user list'!A:B,2,0)</f>
        <v>SSDD</v>
      </c>
      <c r="AK535" s="26">
        <f t="shared" si="63"/>
        <v>6</v>
      </c>
      <c r="AL535" s="26">
        <f t="shared" si="64"/>
        <v>3</v>
      </c>
      <c r="AM535" s="94" t="str">
        <f t="shared" si="65"/>
        <v>6/3 Log Off</v>
      </c>
      <c r="AN535" s="172">
        <v>45811.324641203704</v>
      </c>
      <c r="AO535" s="69" t="s">
        <v>273</v>
      </c>
      <c r="AP535" s="69" t="s">
        <v>1913</v>
      </c>
      <c r="AQ535" s="69" t="s">
        <v>273</v>
      </c>
      <c r="AR535" s="69" t="s">
        <v>1917</v>
      </c>
    </row>
    <row r="536" spans="36:44" ht="14.4">
      <c r="AJ536" s="26" t="str">
        <f>VLOOKUP(AQ536,'user list'!A:B,2,0)</f>
        <v>SSDD</v>
      </c>
      <c r="AK536" s="26">
        <f t="shared" si="63"/>
        <v>6</v>
      </c>
      <c r="AL536" s="26">
        <f t="shared" si="64"/>
        <v>3</v>
      </c>
      <c r="AM536" s="94" t="str">
        <f t="shared" si="65"/>
        <v>6/3 Log In</v>
      </c>
      <c r="AN536" s="172">
        <v>45811.324826388889</v>
      </c>
      <c r="AO536" s="69" t="s">
        <v>273</v>
      </c>
      <c r="AP536" s="69" t="s">
        <v>1913</v>
      </c>
      <c r="AQ536" s="69" t="s">
        <v>273</v>
      </c>
      <c r="AR536" s="69" t="s">
        <v>1916</v>
      </c>
    </row>
    <row r="537" spans="36:44" ht="14.4">
      <c r="AJ537" s="26" t="str">
        <f>VLOOKUP(AQ537,'user list'!A:B,2,0)</f>
        <v>BPLD</v>
      </c>
      <c r="AK537" s="26">
        <f t="shared" si="63"/>
        <v>6</v>
      </c>
      <c r="AL537" s="26">
        <f t="shared" si="64"/>
        <v>3</v>
      </c>
      <c r="AM537" s="94" t="str">
        <f t="shared" si="65"/>
        <v>6/3 Log In</v>
      </c>
      <c r="AN537" s="172">
        <v>45811.329143518517</v>
      </c>
      <c r="AO537" s="69" t="s">
        <v>194</v>
      </c>
      <c r="AP537" s="69" t="s">
        <v>1913</v>
      </c>
      <c r="AQ537" s="69" t="s">
        <v>194</v>
      </c>
      <c r="AR537" s="69" t="s">
        <v>1916</v>
      </c>
    </row>
    <row r="538" spans="36:44" ht="14.4">
      <c r="AJ538" s="26" t="str">
        <f>VLOOKUP(AQ538,'user list'!A:B,2,0)</f>
        <v>CGSD</v>
      </c>
      <c r="AK538" s="26">
        <f t="shared" si="63"/>
        <v>6</v>
      </c>
      <c r="AL538" s="26">
        <f t="shared" si="64"/>
        <v>3</v>
      </c>
      <c r="AM538" s="94" t="str">
        <f t="shared" si="65"/>
        <v>6/3 Log In</v>
      </c>
      <c r="AN538" s="172">
        <v>45811.331712962965</v>
      </c>
      <c r="AO538" s="69" t="s">
        <v>200</v>
      </c>
      <c r="AP538" s="69" t="s">
        <v>1913</v>
      </c>
      <c r="AQ538" s="69" t="s">
        <v>200</v>
      </c>
      <c r="AR538" s="69" t="s">
        <v>1916</v>
      </c>
    </row>
    <row r="539" spans="36:44" ht="14.4">
      <c r="AJ539" s="26" t="str">
        <f>VLOOKUP(AQ539,'user list'!A:B,2,0)</f>
        <v>CPDD</v>
      </c>
      <c r="AK539" s="26">
        <f t="shared" si="63"/>
        <v>6</v>
      </c>
      <c r="AL539" s="26">
        <f t="shared" si="64"/>
        <v>3</v>
      </c>
      <c r="AM539" s="94" t="str">
        <f t="shared" si="65"/>
        <v>6/3 Log In</v>
      </c>
      <c r="AN539" s="172">
        <v>45811.334965277776</v>
      </c>
      <c r="AO539" s="69" t="s">
        <v>205</v>
      </c>
      <c r="AP539" s="69" t="s">
        <v>1913</v>
      </c>
      <c r="AQ539" s="69" t="s">
        <v>205</v>
      </c>
      <c r="AR539" s="69" t="s">
        <v>1916</v>
      </c>
    </row>
    <row r="540" spans="36:44" ht="14.4">
      <c r="AJ540" s="26" t="str">
        <f>VLOOKUP(AQ540,'user list'!A:B,2,0)</f>
        <v>SSDD</v>
      </c>
      <c r="AK540" s="26">
        <f t="shared" si="63"/>
        <v>6</v>
      </c>
      <c r="AL540" s="26">
        <f t="shared" si="64"/>
        <v>3</v>
      </c>
      <c r="AM540" s="94" t="str">
        <f t="shared" si="65"/>
        <v>6/3 Log Off</v>
      </c>
      <c r="AN540" s="172">
        <v>45811.339259259257</v>
      </c>
      <c r="AO540" s="69" t="s">
        <v>273</v>
      </c>
      <c r="AP540" s="69" t="s">
        <v>1913</v>
      </c>
      <c r="AQ540" s="69" t="s">
        <v>273</v>
      </c>
      <c r="AR540" s="69" t="s">
        <v>1917</v>
      </c>
    </row>
    <row r="541" spans="36:44" ht="14.4">
      <c r="AJ541" s="26" t="str">
        <f>VLOOKUP(AQ541,'user list'!A:B,2,0)</f>
        <v>SSDD</v>
      </c>
      <c r="AK541" s="26">
        <f t="shared" si="63"/>
        <v>6</v>
      </c>
      <c r="AL541" s="26">
        <f t="shared" si="64"/>
        <v>3</v>
      </c>
      <c r="AM541" s="94" t="str">
        <f t="shared" si="65"/>
        <v>6/3 Log In</v>
      </c>
      <c r="AN541" s="172">
        <v>45811.339537037034</v>
      </c>
      <c r="AO541" s="69" t="s">
        <v>273</v>
      </c>
      <c r="AP541" s="69" t="s">
        <v>1913</v>
      </c>
      <c r="AQ541" s="69" t="s">
        <v>273</v>
      </c>
      <c r="AR541" s="69" t="s">
        <v>1916</v>
      </c>
    </row>
    <row r="542" spans="36:44" ht="14.4">
      <c r="AJ542" s="26" t="str">
        <f>VLOOKUP(AQ542,'user list'!A:B,2,0)</f>
        <v>QCYDO</v>
      </c>
      <c r="AK542" s="26">
        <f t="shared" si="63"/>
        <v>6</v>
      </c>
      <c r="AL542" s="26">
        <f t="shared" si="64"/>
        <v>3</v>
      </c>
      <c r="AM542" s="94" t="str">
        <f t="shared" si="65"/>
        <v>6/3 Log In</v>
      </c>
      <c r="AN542" s="172">
        <v>45811.341874999998</v>
      </c>
      <c r="AO542" s="69" t="s">
        <v>270</v>
      </c>
      <c r="AP542" s="69" t="s">
        <v>1913</v>
      </c>
      <c r="AQ542" s="69" t="s">
        <v>270</v>
      </c>
      <c r="AR542" s="69" t="s">
        <v>1916</v>
      </c>
    </row>
    <row r="543" spans="36:44" ht="14.4">
      <c r="AJ543" s="26" t="str">
        <f>VLOOKUP(AQ543,'user list'!A:B,2,0)</f>
        <v>PDAD</v>
      </c>
      <c r="AK543" s="26">
        <f t="shared" si="63"/>
        <v>6</v>
      </c>
      <c r="AL543" s="26">
        <f t="shared" si="64"/>
        <v>3</v>
      </c>
      <c r="AM543" s="94" t="str">
        <f t="shared" si="65"/>
        <v>6/3 Log In</v>
      </c>
      <c r="AN543" s="172">
        <v>45811.341979166667</v>
      </c>
      <c r="AO543" s="69" t="s">
        <v>257</v>
      </c>
      <c r="AP543" s="69" t="s">
        <v>1913</v>
      </c>
      <c r="AQ543" s="69" t="s">
        <v>257</v>
      </c>
      <c r="AR543" s="69" t="s">
        <v>1916</v>
      </c>
    </row>
    <row r="544" spans="36:44" ht="14.4">
      <c r="AJ544" s="26" t="str">
        <f>VLOOKUP(AQ544,'user list'!A:B,2,0)</f>
        <v>CAD</v>
      </c>
      <c r="AK544" s="26">
        <f t="shared" si="63"/>
        <v>6</v>
      </c>
      <c r="AL544" s="26">
        <f t="shared" si="64"/>
        <v>3</v>
      </c>
      <c r="AM544" s="94" t="str">
        <f t="shared" si="65"/>
        <v>6/3 Log Off</v>
      </c>
      <c r="AN544" s="172">
        <v>45811.342731481483</v>
      </c>
      <c r="AO544" s="69" t="s">
        <v>196</v>
      </c>
      <c r="AP544" s="69" t="s">
        <v>1913</v>
      </c>
      <c r="AQ544" s="69" t="s">
        <v>196</v>
      </c>
      <c r="AR544" s="69" t="s">
        <v>1917</v>
      </c>
    </row>
    <row r="545" spans="36:44" ht="14.4">
      <c r="AJ545" s="26" t="str">
        <f>VLOOKUP(AQ545,'user list'!A:B,2,0)</f>
        <v>CAD</v>
      </c>
      <c r="AK545" s="26">
        <f t="shared" si="63"/>
        <v>6</v>
      </c>
      <c r="AL545" s="26">
        <f t="shared" si="64"/>
        <v>3</v>
      </c>
      <c r="AM545" s="94" t="str">
        <f t="shared" si="65"/>
        <v>6/3 Log In</v>
      </c>
      <c r="AN545" s="172">
        <v>45811.342870370368</v>
      </c>
      <c r="AO545" s="69" t="s">
        <v>196</v>
      </c>
      <c r="AP545" s="69" t="s">
        <v>1913</v>
      </c>
      <c r="AQ545" s="69" t="s">
        <v>196</v>
      </c>
      <c r="AR545" s="69" t="s">
        <v>1916</v>
      </c>
    </row>
    <row r="546" spans="36:44" ht="14.4">
      <c r="AJ546" s="26" t="str">
        <f>VLOOKUP(AQ546,'user list'!A:B,2,0)</f>
        <v>OCM</v>
      </c>
      <c r="AK546" s="26">
        <f t="shared" si="63"/>
        <v>6</v>
      </c>
      <c r="AL546" s="26">
        <f t="shared" si="64"/>
        <v>3</v>
      </c>
      <c r="AM546" s="94" t="str">
        <f t="shared" si="65"/>
        <v>6/3 Log In</v>
      </c>
      <c r="AN546" s="172">
        <v>45811.346909722219</v>
      </c>
      <c r="AO546" s="69" t="s">
        <v>230</v>
      </c>
      <c r="AP546" s="69" t="s">
        <v>1913</v>
      </c>
      <c r="AQ546" s="69" t="s">
        <v>230</v>
      </c>
      <c r="AR546" s="69" t="s">
        <v>1916</v>
      </c>
    </row>
    <row r="547" spans="36:44" ht="14.4">
      <c r="AJ547" s="26" t="str">
        <f>VLOOKUP(AQ547,'user list'!A:B,2,0)</f>
        <v>LEDIPO</v>
      </c>
      <c r="AK547" s="26">
        <f t="shared" si="63"/>
        <v>6</v>
      </c>
      <c r="AL547" s="26">
        <f t="shared" si="64"/>
        <v>3</v>
      </c>
      <c r="AM547" s="94" t="str">
        <f t="shared" si="65"/>
        <v>6/3 Log In</v>
      </c>
      <c r="AN547" s="172">
        <v>45811.347372685188</v>
      </c>
      <c r="AO547" s="69" t="s">
        <v>222</v>
      </c>
      <c r="AP547" s="69" t="s">
        <v>1913</v>
      </c>
      <c r="AQ547" s="69" t="s">
        <v>222</v>
      </c>
      <c r="AR547" s="69" t="s">
        <v>1916</v>
      </c>
    </row>
    <row r="548" spans="36:44" ht="14.4">
      <c r="AJ548" s="26" t="str">
        <f>VLOOKUP(AQ548,'user list'!A:B,2,0)</f>
        <v>BPLD</v>
      </c>
      <c r="AK548" s="26">
        <f t="shared" si="63"/>
        <v>6</v>
      </c>
      <c r="AL548" s="26">
        <f t="shared" si="64"/>
        <v>3</v>
      </c>
      <c r="AM548" s="94" t="str">
        <f t="shared" si="65"/>
        <v>6/3 Log Off</v>
      </c>
      <c r="AN548" s="172">
        <v>45811.352106481485</v>
      </c>
      <c r="AO548" s="69" t="s">
        <v>194</v>
      </c>
      <c r="AP548" s="69" t="s">
        <v>1913</v>
      </c>
      <c r="AQ548" s="69" t="s">
        <v>194</v>
      </c>
      <c r="AR548" s="69" t="s">
        <v>1917</v>
      </c>
    </row>
    <row r="549" spans="36:44" ht="14.4">
      <c r="AJ549" s="26" t="str">
        <f>VLOOKUP(AQ549,'user list'!A:B,2,0)</f>
        <v>PAISD</v>
      </c>
      <c r="AK549" s="26">
        <f t="shared" si="63"/>
        <v>6</v>
      </c>
      <c r="AL549" s="26">
        <f t="shared" si="64"/>
        <v>3</v>
      </c>
      <c r="AM549" s="94" t="str">
        <f t="shared" si="65"/>
        <v>6/3 Log In</v>
      </c>
      <c r="AN549" s="172">
        <v>45811.356365740743</v>
      </c>
      <c r="AO549" s="69" t="s">
        <v>256</v>
      </c>
      <c r="AP549" s="69" t="s">
        <v>1913</v>
      </c>
      <c r="AQ549" s="69" t="s">
        <v>256</v>
      </c>
      <c r="AR549" s="69" t="s">
        <v>1916</v>
      </c>
    </row>
    <row r="550" spans="36:44" ht="14.4">
      <c r="AJ550" s="26" t="str">
        <f>VLOOKUP(AQ550,'user list'!A:B,2,0)</f>
        <v>OSSP</v>
      </c>
      <c r="AK550" s="26">
        <f t="shared" si="63"/>
        <v>6</v>
      </c>
      <c r="AL550" s="26">
        <f t="shared" si="64"/>
        <v>3</v>
      </c>
      <c r="AM550" s="94" t="str">
        <f t="shared" si="65"/>
        <v>6/3 Log In</v>
      </c>
      <c r="AN550" s="172">
        <v>45811.357766203706</v>
      </c>
      <c r="AO550" s="69" t="s">
        <v>255</v>
      </c>
      <c r="AP550" s="69" t="s">
        <v>1913</v>
      </c>
      <c r="AQ550" s="69" t="s">
        <v>255</v>
      </c>
      <c r="AR550" s="69" t="s">
        <v>1916</v>
      </c>
    </row>
    <row r="551" spans="36:44" ht="14.4">
      <c r="AJ551" s="26" t="str">
        <f>VLOOKUP(AQ551,'user list'!A:B,2,0)</f>
        <v>OCM</v>
      </c>
      <c r="AK551" s="26">
        <f t="shared" si="63"/>
        <v>6</v>
      </c>
      <c r="AL551" s="26">
        <f t="shared" si="64"/>
        <v>3</v>
      </c>
      <c r="AM551" s="94" t="str">
        <f t="shared" si="65"/>
        <v>6/3 Log In</v>
      </c>
      <c r="AN551" s="172">
        <v>45811.360127314816</v>
      </c>
      <c r="AO551" s="69" t="s">
        <v>230</v>
      </c>
      <c r="AP551" s="69" t="s">
        <v>1913</v>
      </c>
      <c r="AQ551" s="69" t="s">
        <v>230</v>
      </c>
      <c r="AR551" s="69" t="s">
        <v>1916</v>
      </c>
    </row>
    <row r="552" spans="36:44" ht="14.4">
      <c r="AJ552" s="26" t="str">
        <f>VLOOKUP(AQ552,'user list'!A:B,2,0)</f>
        <v>Admin</v>
      </c>
      <c r="AK552" s="26">
        <f t="shared" si="63"/>
        <v>6</v>
      </c>
      <c r="AL552" s="26">
        <f t="shared" si="64"/>
        <v>3</v>
      </c>
      <c r="AM552" s="94" t="str">
        <f t="shared" si="65"/>
        <v>6/3 Log In</v>
      </c>
      <c r="AN552" s="172">
        <v>45811.360138888886</v>
      </c>
      <c r="AO552" s="69" t="s">
        <v>186</v>
      </c>
      <c r="AP552" s="69" t="s">
        <v>1913</v>
      </c>
      <c r="AQ552" s="69" t="s">
        <v>186</v>
      </c>
      <c r="AR552" s="69" t="s">
        <v>1916</v>
      </c>
    </row>
    <row r="553" spans="36:44" ht="14.4">
      <c r="AJ553" s="26" t="str">
        <f>VLOOKUP(AQ553,'user list'!A:B,2,0)</f>
        <v>Admin</v>
      </c>
      <c r="AK553" s="26">
        <f t="shared" si="63"/>
        <v>6</v>
      </c>
      <c r="AL553" s="26">
        <f t="shared" si="64"/>
        <v>3</v>
      </c>
      <c r="AM553" s="94" t="str">
        <f t="shared" si="65"/>
        <v>6/3 Log In</v>
      </c>
      <c r="AN553" s="172">
        <v>45811.360138888886</v>
      </c>
      <c r="AO553" s="69" t="s">
        <v>186</v>
      </c>
      <c r="AP553" s="69" t="s">
        <v>1913</v>
      </c>
      <c r="AQ553" s="69" t="s">
        <v>186</v>
      </c>
      <c r="AR553" s="69" t="s">
        <v>1916</v>
      </c>
    </row>
    <row r="554" spans="36:44" ht="14.4">
      <c r="AJ554" s="26" t="str">
        <f>VLOOKUP(AQ554,'user list'!A:B,2,0)</f>
        <v>CVD</v>
      </c>
      <c r="AK554" s="26">
        <f t="shared" si="63"/>
        <v>6</v>
      </c>
      <c r="AL554" s="26">
        <f t="shared" si="64"/>
        <v>3</v>
      </c>
      <c r="AM554" s="94" t="str">
        <f t="shared" si="65"/>
        <v>6/3 Log In</v>
      </c>
      <c r="AN554" s="172">
        <v>45811.360543981478</v>
      </c>
      <c r="AO554" s="69" t="s">
        <v>208</v>
      </c>
      <c r="AP554" s="69" t="s">
        <v>1913</v>
      </c>
      <c r="AQ554" s="69" t="s">
        <v>208</v>
      </c>
      <c r="AR554" s="69" t="s">
        <v>1916</v>
      </c>
    </row>
    <row r="555" spans="36:44" ht="14.4">
      <c r="AJ555" s="26" t="str">
        <f>VLOOKUP(AQ555,'user list'!A:B,2,0)</f>
        <v>MDAD</v>
      </c>
      <c r="AK555" s="26">
        <f t="shared" si="63"/>
        <v>6</v>
      </c>
      <c r="AL555" s="26">
        <f t="shared" si="64"/>
        <v>3</v>
      </c>
      <c r="AM555" s="94" t="str">
        <f t="shared" si="65"/>
        <v>6/3 Log In</v>
      </c>
      <c r="AN555" s="172">
        <v>45811.361747685187</v>
      </c>
      <c r="AO555" s="69" t="s">
        <v>223</v>
      </c>
      <c r="AP555" s="69" t="s">
        <v>1913</v>
      </c>
      <c r="AQ555" s="69" t="s">
        <v>223</v>
      </c>
      <c r="AR555" s="69" t="s">
        <v>1916</v>
      </c>
    </row>
    <row r="556" spans="36:44" ht="14.4">
      <c r="AJ556" s="26" t="str">
        <f>VLOOKUP(AQ556,'user list'!A:B,2,0)</f>
        <v>OCM</v>
      </c>
      <c r="AK556" s="26">
        <f t="shared" si="63"/>
        <v>6</v>
      </c>
      <c r="AL556" s="26">
        <f t="shared" si="64"/>
        <v>3</v>
      </c>
      <c r="AM556" s="94" t="str">
        <f t="shared" si="65"/>
        <v>6/3 Log Off</v>
      </c>
      <c r="AN556" s="172">
        <v>45811.361909722225</v>
      </c>
      <c r="AO556" s="69" t="s">
        <v>230</v>
      </c>
      <c r="AP556" s="69" t="s">
        <v>1913</v>
      </c>
      <c r="AQ556" s="69" t="s">
        <v>230</v>
      </c>
      <c r="AR556" s="69" t="s">
        <v>1917</v>
      </c>
    </row>
    <row r="557" spans="36:44" ht="14.4">
      <c r="AJ557" s="26" t="str">
        <f>VLOOKUP(AQ557,'user list'!A:B,2,0)</f>
        <v>DOE</v>
      </c>
      <c r="AK557" s="26">
        <f t="shared" si="63"/>
        <v>6</v>
      </c>
      <c r="AL557" s="26">
        <f t="shared" si="64"/>
        <v>3</v>
      </c>
      <c r="AM557" s="94" t="str">
        <f t="shared" si="65"/>
        <v>6/3 Log Off</v>
      </c>
      <c r="AN557" s="172">
        <v>45811.362361111111</v>
      </c>
      <c r="AO557" s="69" t="s">
        <v>212</v>
      </c>
      <c r="AP557" s="69" t="s">
        <v>1913</v>
      </c>
      <c r="AQ557" s="69" t="s">
        <v>212</v>
      </c>
      <c r="AR557" s="69" t="s">
        <v>1917</v>
      </c>
    </row>
    <row r="558" spans="36:44" ht="14.4">
      <c r="AJ558" s="26" t="str">
        <f>VLOOKUP(AQ558,'user list'!A:B,2,0)</f>
        <v>CGSD</v>
      </c>
      <c r="AK558" s="26">
        <f t="shared" si="63"/>
        <v>6</v>
      </c>
      <c r="AL558" s="26">
        <f t="shared" si="64"/>
        <v>3</v>
      </c>
      <c r="AM558" s="94" t="str">
        <f t="shared" si="65"/>
        <v>6/3 Log Off</v>
      </c>
      <c r="AN558" s="172">
        <v>45811.362407407411</v>
      </c>
      <c r="AO558" s="69" t="s">
        <v>200</v>
      </c>
      <c r="AP558" s="69" t="s">
        <v>1913</v>
      </c>
      <c r="AQ558" s="69" t="s">
        <v>200</v>
      </c>
      <c r="AR558" s="69" t="s">
        <v>1917</v>
      </c>
    </row>
    <row r="559" spans="36:44" ht="14.4">
      <c r="AJ559" s="26" t="str">
        <f>VLOOKUP(AQ559,'user list'!A:B,2,0)</f>
        <v>DOE</v>
      </c>
      <c r="AK559" s="26">
        <f t="shared" si="63"/>
        <v>6</v>
      </c>
      <c r="AL559" s="26">
        <f t="shared" si="64"/>
        <v>3</v>
      </c>
      <c r="AM559" s="94" t="str">
        <f t="shared" si="65"/>
        <v>6/3 Log In</v>
      </c>
      <c r="AN559" s="172">
        <v>45811.362488425926</v>
      </c>
      <c r="AO559" s="69" t="s">
        <v>212</v>
      </c>
      <c r="AP559" s="69" t="s">
        <v>1913</v>
      </c>
      <c r="AQ559" s="69" t="s">
        <v>212</v>
      </c>
      <c r="AR559" s="69" t="s">
        <v>1916</v>
      </c>
    </row>
    <row r="560" spans="36:44" ht="14.4">
      <c r="AJ560" s="26" t="str">
        <f>VLOOKUP(AQ560,'user list'!A:B,2,0)</f>
        <v>CTO</v>
      </c>
      <c r="AK560" s="26">
        <f t="shared" si="63"/>
        <v>6</v>
      </c>
      <c r="AL560" s="26">
        <f t="shared" si="64"/>
        <v>3</v>
      </c>
      <c r="AM560" s="94" t="str">
        <f t="shared" si="65"/>
        <v>6/3 Log Off</v>
      </c>
      <c r="AN560" s="172">
        <v>45811.362523148149</v>
      </c>
      <c r="AO560" s="69" t="s">
        <v>207</v>
      </c>
      <c r="AP560" s="69" t="s">
        <v>1913</v>
      </c>
      <c r="AQ560" s="69" t="s">
        <v>207</v>
      </c>
      <c r="AR560" s="69" t="s">
        <v>1917</v>
      </c>
    </row>
    <row r="561" spans="36:44" ht="14.4">
      <c r="AJ561" s="26" t="str">
        <f>VLOOKUP(AQ561,'user list'!A:B,2,0)</f>
        <v>CTO</v>
      </c>
      <c r="AK561" s="26">
        <f t="shared" si="63"/>
        <v>6</v>
      </c>
      <c r="AL561" s="26">
        <f t="shared" si="64"/>
        <v>3</v>
      </c>
      <c r="AM561" s="94" t="str">
        <f t="shared" si="65"/>
        <v>6/3 Log In</v>
      </c>
      <c r="AN561" s="172">
        <v>45811.362615740742</v>
      </c>
      <c r="AO561" s="69" t="s">
        <v>207</v>
      </c>
      <c r="AP561" s="69" t="s">
        <v>1913</v>
      </c>
      <c r="AQ561" s="69" t="s">
        <v>207</v>
      </c>
      <c r="AR561" s="69" t="s">
        <v>1916</v>
      </c>
    </row>
    <row r="562" spans="36:44" ht="14.4">
      <c r="AJ562" s="26" t="str">
        <f>VLOOKUP(AQ562,'user list'!A:B,2,0)</f>
        <v>DOE</v>
      </c>
      <c r="AK562" s="26">
        <f t="shared" si="63"/>
        <v>6</v>
      </c>
      <c r="AL562" s="26">
        <f t="shared" si="64"/>
        <v>3</v>
      </c>
      <c r="AM562" s="94" t="str">
        <f t="shared" si="65"/>
        <v>6/3 Log Off</v>
      </c>
      <c r="AN562" s="172">
        <v>45811.362951388888</v>
      </c>
      <c r="AO562" s="69" t="s">
        <v>212</v>
      </c>
      <c r="AP562" s="69" t="s">
        <v>1913</v>
      </c>
      <c r="AQ562" s="69" t="s">
        <v>212</v>
      </c>
      <c r="AR562" s="69" t="s">
        <v>1917</v>
      </c>
    </row>
    <row r="563" spans="36:44" ht="14.4">
      <c r="AJ563" s="26" t="str">
        <f>VLOOKUP(AQ563,'user list'!A:B,2,0)</f>
        <v>DOE</v>
      </c>
      <c r="AK563" s="26">
        <f t="shared" si="63"/>
        <v>6</v>
      </c>
      <c r="AL563" s="26">
        <f t="shared" si="64"/>
        <v>3</v>
      </c>
      <c r="AM563" s="94" t="str">
        <f t="shared" si="65"/>
        <v>6/3 Log In</v>
      </c>
      <c r="AN563" s="172">
        <v>45811.363252314812</v>
      </c>
      <c r="AO563" s="69" t="s">
        <v>212</v>
      </c>
      <c r="AP563" s="69" t="s">
        <v>1913</v>
      </c>
      <c r="AQ563" s="69" t="s">
        <v>212</v>
      </c>
      <c r="AR563" s="69" t="s">
        <v>1916</v>
      </c>
    </row>
    <row r="564" spans="36:44" ht="14.4">
      <c r="AJ564" s="26" t="str">
        <f>VLOOKUP(AQ564,'user list'!A:B,2,0)</f>
        <v>LEDIPO</v>
      </c>
      <c r="AK564" s="26">
        <f t="shared" si="63"/>
        <v>6</v>
      </c>
      <c r="AL564" s="26">
        <f t="shared" si="64"/>
        <v>3</v>
      </c>
      <c r="AM564" s="94" t="str">
        <f t="shared" si="65"/>
        <v>6/3 Log Off</v>
      </c>
      <c r="AN564" s="172">
        <v>45811.367152777777</v>
      </c>
      <c r="AO564" s="69" t="s">
        <v>222</v>
      </c>
      <c r="AP564" s="69" t="s">
        <v>1913</v>
      </c>
      <c r="AQ564" s="69" t="s">
        <v>222</v>
      </c>
      <c r="AR564" s="69" t="s">
        <v>1917</v>
      </c>
    </row>
    <row r="565" spans="36:44" ht="14.4">
      <c r="AJ565" s="26" t="str">
        <f>VLOOKUP(AQ565,'user list'!A:B,2,0)</f>
        <v>QCPL</v>
      </c>
      <c r="AK565" s="26">
        <f t="shared" si="63"/>
        <v>6</v>
      </c>
      <c r="AL565" s="26">
        <f t="shared" si="64"/>
        <v>3</v>
      </c>
      <c r="AM565" s="94" t="str">
        <f t="shared" si="65"/>
        <v>6/3 Log Off</v>
      </c>
      <c r="AN565" s="172">
        <v>45811.367199074077</v>
      </c>
      <c r="AO565" s="69" t="s">
        <v>268</v>
      </c>
      <c r="AP565" s="69" t="s">
        <v>1913</v>
      </c>
      <c r="AQ565" s="69" t="s">
        <v>268</v>
      </c>
      <c r="AR565" s="69" t="s">
        <v>1917</v>
      </c>
    </row>
    <row r="566" spans="36:44" ht="14.4">
      <c r="AJ566" s="26" t="str">
        <f>VLOOKUP(AQ566,'user list'!A:B,2,0)</f>
        <v>QCPL</v>
      </c>
      <c r="AK566" s="26">
        <f t="shared" si="63"/>
        <v>6</v>
      </c>
      <c r="AL566" s="26">
        <f t="shared" si="64"/>
        <v>3</v>
      </c>
      <c r="AM566" s="94" t="str">
        <f t="shared" si="65"/>
        <v>6/3 Log In</v>
      </c>
      <c r="AN566" s="172">
        <v>45811.367303240739</v>
      </c>
      <c r="AO566" s="69" t="s">
        <v>268</v>
      </c>
      <c r="AP566" s="69" t="s">
        <v>1913</v>
      </c>
      <c r="AQ566" s="69" t="s">
        <v>268</v>
      </c>
      <c r="AR566" s="69" t="s">
        <v>1916</v>
      </c>
    </row>
    <row r="567" spans="36:44" ht="14.4">
      <c r="AJ567" s="26" t="str">
        <f>VLOOKUP(AQ567,'user list'!A:B,2,0)</f>
        <v>LEDIPO</v>
      </c>
      <c r="AK567" s="26">
        <f t="shared" si="63"/>
        <v>6</v>
      </c>
      <c r="AL567" s="26">
        <f t="shared" si="64"/>
        <v>3</v>
      </c>
      <c r="AM567" s="94" t="str">
        <f t="shared" si="65"/>
        <v>6/3 Log In</v>
      </c>
      <c r="AN567" s="172">
        <v>45811.367407407408</v>
      </c>
      <c r="AO567" s="69" t="s">
        <v>222</v>
      </c>
      <c r="AP567" s="69" t="s">
        <v>1913</v>
      </c>
      <c r="AQ567" s="69" t="s">
        <v>222</v>
      </c>
      <c r="AR567" s="69" t="s">
        <v>1916</v>
      </c>
    </row>
    <row r="568" spans="36:44" ht="14.4">
      <c r="AJ568" s="26" t="str">
        <f>VLOOKUP(AQ568,'user list'!A:B,2,0)</f>
        <v>ITDD</v>
      </c>
      <c r="AK568" s="26">
        <f t="shared" si="63"/>
        <v>6</v>
      </c>
      <c r="AL568" s="26">
        <f t="shared" si="64"/>
        <v>3</v>
      </c>
      <c r="AM568" s="94" t="str">
        <f t="shared" si="65"/>
        <v>6/3 Log In</v>
      </c>
      <c r="AN568" s="172">
        <v>45811.368680555555</v>
      </c>
      <c r="AO568" s="69" t="s">
        <v>219</v>
      </c>
      <c r="AP568" s="69" t="s">
        <v>1913</v>
      </c>
      <c r="AQ568" s="69" t="s">
        <v>219</v>
      </c>
      <c r="AR568" s="69" t="s">
        <v>1916</v>
      </c>
    </row>
    <row r="569" spans="36:44" ht="14.4">
      <c r="AJ569" s="26" t="str">
        <f>VLOOKUP(AQ569,'user list'!A:B,2,0)</f>
        <v>PLEB</v>
      </c>
      <c r="AK569" s="26">
        <f t="shared" si="63"/>
        <v>6</v>
      </c>
      <c r="AL569" s="26">
        <f t="shared" si="64"/>
        <v>3</v>
      </c>
      <c r="AM569" s="94" t="str">
        <f t="shared" si="65"/>
        <v>6/3 Log In</v>
      </c>
      <c r="AN569" s="172">
        <v>45811.370173611111</v>
      </c>
      <c r="AO569" s="69" t="s">
        <v>260</v>
      </c>
      <c r="AP569" s="69" t="s">
        <v>1913</v>
      </c>
      <c r="AQ569" s="69" t="s">
        <v>260</v>
      </c>
      <c r="AR569" s="69" t="s">
        <v>1916</v>
      </c>
    </row>
    <row r="570" spans="36:44" ht="14.4">
      <c r="AJ570" s="26" t="str">
        <f>VLOOKUP(AQ570,'user list'!A:B,2,0)</f>
        <v>OCM</v>
      </c>
      <c r="AK570" s="26">
        <f t="shared" si="63"/>
        <v>6</v>
      </c>
      <c r="AL570" s="26">
        <f t="shared" si="64"/>
        <v>3</v>
      </c>
      <c r="AM570" s="94" t="str">
        <f t="shared" si="65"/>
        <v>6/3 Log Off</v>
      </c>
      <c r="AN570" s="172">
        <v>45811.370567129627</v>
      </c>
      <c r="AO570" s="69" t="s">
        <v>230</v>
      </c>
      <c r="AP570" s="69" t="s">
        <v>1913</v>
      </c>
      <c r="AQ570" s="69" t="s">
        <v>230</v>
      </c>
      <c r="AR570" s="69" t="s">
        <v>1917</v>
      </c>
    </row>
    <row r="571" spans="36:44" ht="14.4">
      <c r="AJ571" s="26" t="str">
        <f>VLOOKUP(AQ571,'user list'!A:B,2,0)</f>
        <v>ZAU</v>
      </c>
      <c r="AK571" s="26">
        <f t="shared" si="63"/>
        <v>6</v>
      </c>
      <c r="AL571" s="26">
        <f t="shared" si="64"/>
        <v>3</v>
      </c>
      <c r="AM571" s="94" t="str">
        <f t="shared" si="65"/>
        <v>6/3 Log In</v>
      </c>
      <c r="AN571" s="172">
        <v>45811.371504629627</v>
      </c>
      <c r="AO571" s="69" t="s">
        <v>275</v>
      </c>
      <c r="AP571" s="69" t="s">
        <v>1913</v>
      </c>
      <c r="AQ571" s="69" t="s">
        <v>275</v>
      </c>
      <c r="AR571" s="69" t="s">
        <v>1916</v>
      </c>
    </row>
    <row r="572" spans="36:44" ht="14.4">
      <c r="AJ572" s="26" t="str">
        <f>VLOOKUP(AQ572,'user list'!A:B,2,0)</f>
        <v>CGSD</v>
      </c>
      <c r="AK572" s="26">
        <f t="shared" si="63"/>
        <v>6</v>
      </c>
      <c r="AL572" s="26">
        <f t="shared" si="64"/>
        <v>3</v>
      </c>
      <c r="AM572" s="94" t="str">
        <f t="shared" si="65"/>
        <v>6/3 Log In</v>
      </c>
      <c r="AN572" s="172">
        <v>45811.37158564815</v>
      </c>
      <c r="AO572" s="69" t="s">
        <v>200</v>
      </c>
      <c r="AP572" s="69" t="s">
        <v>1913</v>
      </c>
      <c r="AQ572" s="69" t="s">
        <v>200</v>
      </c>
      <c r="AR572" s="69" t="s">
        <v>1916</v>
      </c>
    </row>
    <row r="573" spans="36:44" ht="14.4">
      <c r="AJ573" s="26" t="str">
        <f>VLOOKUP(AQ573,'user list'!A:B,2,0)</f>
        <v>PDAD</v>
      </c>
      <c r="AK573" s="26">
        <f t="shared" si="63"/>
        <v>6</v>
      </c>
      <c r="AL573" s="26">
        <f t="shared" si="64"/>
        <v>3</v>
      </c>
      <c r="AM573" s="94" t="str">
        <f t="shared" si="65"/>
        <v>6/3 Log Off</v>
      </c>
      <c r="AN573" s="172">
        <v>45811.371770833335</v>
      </c>
      <c r="AO573" s="69" t="s">
        <v>257</v>
      </c>
      <c r="AP573" s="69" t="s">
        <v>1913</v>
      </c>
      <c r="AQ573" s="69" t="s">
        <v>257</v>
      </c>
      <c r="AR573" s="69" t="s">
        <v>1917</v>
      </c>
    </row>
    <row r="574" spans="36:44" ht="14.4">
      <c r="AJ574" s="26" t="str">
        <f>VLOOKUP(AQ574,'user list'!A:B,2,0)</f>
        <v>PDAD</v>
      </c>
      <c r="AK574" s="26">
        <f t="shared" si="63"/>
        <v>6</v>
      </c>
      <c r="AL574" s="26">
        <f t="shared" si="64"/>
        <v>3</v>
      </c>
      <c r="AM574" s="94" t="str">
        <f t="shared" si="65"/>
        <v>6/3 Log In</v>
      </c>
      <c r="AN574" s="172">
        <v>45811.371967592589</v>
      </c>
      <c r="AO574" s="69" t="s">
        <v>257</v>
      </c>
      <c r="AP574" s="69" t="s">
        <v>1913</v>
      </c>
      <c r="AQ574" s="69" t="s">
        <v>257</v>
      </c>
      <c r="AR574" s="69" t="s">
        <v>1916</v>
      </c>
    </row>
    <row r="575" spans="36:44" ht="14.4">
      <c r="AJ575" s="26" t="str">
        <f>VLOOKUP(AQ575,'user list'!A:B,2,0)</f>
        <v>OCA</v>
      </c>
      <c r="AK575" s="26">
        <f t="shared" si="63"/>
        <v>6</v>
      </c>
      <c r="AL575" s="26">
        <f t="shared" si="64"/>
        <v>3</v>
      </c>
      <c r="AM575" s="94" t="str">
        <f t="shared" si="65"/>
        <v>6/3 Log In</v>
      </c>
      <c r="AN575" s="172">
        <v>45811.372152777774</v>
      </c>
      <c r="AO575" s="69" t="s">
        <v>224</v>
      </c>
      <c r="AP575" s="69" t="s">
        <v>1913</v>
      </c>
      <c r="AQ575" s="69" t="s">
        <v>224</v>
      </c>
      <c r="AR575" s="69" t="s">
        <v>1916</v>
      </c>
    </row>
    <row r="576" spans="36:44" ht="14.4">
      <c r="AJ576" s="26" t="str">
        <f>VLOOKUP(AQ576,'user list'!A:B,2,0)</f>
        <v>PROC</v>
      </c>
      <c r="AK576" s="26">
        <f t="shared" si="63"/>
        <v>6</v>
      </c>
      <c r="AL576" s="26">
        <f t="shared" si="64"/>
        <v>3</v>
      </c>
      <c r="AM576" s="94" t="str">
        <f t="shared" si="65"/>
        <v>6/3 Log In</v>
      </c>
      <c r="AN576" s="172">
        <v>45811.373657407406</v>
      </c>
      <c r="AO576" s="69" t="s">
        <v>262</v>
      </c>
      <c r="AP576" s="69" t="s">
        <v>1913</v>
      </c>
      <c r="AQ576" s="69" t="s">
        <v>262</v>
      </c>
      <c r="AR576" s="69" t="s">
        <v>1916</v>
      </c>
    </row>
    <row r="577" spans="36:44" ht="14.4">
      <c r="AJ577" s="26" t="str">
        <f>VLOOKUP(AQ577,'user list'!A:B,2,0)</f>
        <v>DOE</v>
      </c>
      <c r="AK577" s="26">
        <f t="shared" si="63"/>
        <v>6</v>
      </c>
      <c r="AL577" s="26">
        <f t="shared" si="64"/>
        <v>3</v>
      </c>
      <c r="AM577" s="94" t="str">
        <f t="shared" si="65"/>
        <v>6/3 Log Off</v>
      </c>
      <c r="AN577" s="172">
        <v>45811.374606481484</v>
      </c>
      <c r="AO577" s="69" t="s">
        <v>212</v>
      </c>
      <c r="AP577" s="69" t="s">
        <v>1913</v>
      </c>
      <c r="AQ577" s="69" t="s">
        <v>212</v>
      </c>
      <c r="AR577" s="69" t="s">
        <v>1917</v>
      </c>
    </row>
    <row r="578" spans="36:44" ht="14.4">
      <c r="AJ578" s="26" t="str">
        <f>VLOOKUP(AQ578,'user list'!A:B,2,0)</f>
        <v>PAISD</v>
      </c>
      <c r="AK578" s="26">
        <f t="shared" si="63"/>
        <v>6</v>
      </c>
      <c r="AL578" s="26">
        <f t="shared" si="64"/>
        <v>3</v>
      </c>
      <c r="AM578" s="94" t="str">
        <f t="shared" si="65"/>
        <v>6/3 Log Off</v>
      </c>
      <c r="AN578" s="172">
        <v>45811.374652777777</v>
      </c>
      <c r="AO578" s="69" t="s">
        <v>256</v>
      </c>
      <c r="AP578" s="69" t="s">
        <v>1913</v>
      </c>
      <c r="AQ578" s="69" t="s">
        <v>256</v>
      </c>
      <c r="AR578" s="69" t="s">
        <v>1917</v>
      </c>
    </row>
    <row r="579" spans="36:44" ht="14.4">
      <c r="AJ579" s="26" t="str">
        <f>VLOOKUP(AQ579,'user list'!A:B,2,0)</f>
        <v>DOE</v>
      </c>
      <c r="AK579" s="26">
        <f t="shared" si="63"/>
        <v>6</v>
      </c>
      <c r="AL579" s="26">
        <f t="shared" si="64"/>
        <v>3</v>
      </c>
      <c r="AM579" s="94" t="str">
        <f t="shared" si="65"/>
        <v>6/3 Log In</v>
      </c>
      <c r="AN579" s="172">
        <v>45811.374722222223</v>
      </c>
      <c r="AO579" s="69" t="s">
        <v>212</v>
      </c>
      <c r="AP579" s="69" t="s">
        <v>1913</v>
      </c>
      <c r="AQ579" s="69" t="s">
        <v>212</v>
      </c>
      <c r="AR579" s="69" t="s">
        <v>1916</v>
      </c>
    </row>
    <row r="580" spans="36:44" ht="14.4">
      <c r="AJ580" s="26" t="str">
        <f>VLOOKUP(AQ580,'user list'!A:B,2,0)</f>
        <v>PAISD</v>
      </c>
      <c r="AK580" s="26">
        <f t="shared" si="63"/>
        <v>6</v>
      </c>
      <c r="AL580" s="26">
        <f t="shared" si="64"/>
        <v>3</v>
      </c>
      <c r="AM580" s="94" t="str">
        <f t="shared" si="65"/>
        <v>6/3 Log In</v>
      </c>
      <c r="AN580" s="172">
        <v>45811.374722222223</v>
      </c>
      <c r="AO580" s="69" t="s">
        <v>256</v>
      </c>
      <c r="AP580" s="69" t="s">
        <v>1913</v>
      </c>
      <c r="AQ580" s="69" t="s">
        <v>256</v>
      </c>
      <c r="AR580" s="69" t="s">
        <v>1916</v>
      </c>
    </row>
    <row r="581" spans="36:44" ht="14.4">
      <c r="AJ581" s="26" t="str">
        <f>VLOOKUP(AQ581,'user list'!A:B,2,0)</f>
        <v>Admin</v>
      </c>
      <c r="AK581" s="26">
        <f t="shared" si="63"/>
        <v>6</v>
      </c>
      <c r="AL581" s="26">
        <f t="shared" si="64"/>
        <v>3</v>
      </c>
      <c r="AM581" s="94" t="str">
        <f t="shared" si="65"/>
        <v>6/3 Log In</v>
      </c>
      <c r="AN581" s="172">
        <v>45811.374780092592</v>
      </c>
      <c r="AO581" s="69" t="s">
        <v>186</v>
      </c>
      <c r="AP581" s="69" t="s">
        <v>1913</v>
      </c>
      <c r="AQ581" s="69" t="s">
        <v>186</v>
      </c>
      <c r="AR581" s="69" t="s">
        <v>1916</v>
      </c>
    </row>
    <row r="582" spans="36:44" ht="14.4">
      <c r="AJ582" s="26" t="str">
        <f>VLOOKUP(AQ582,'user list'!A:B,2,0)</f>
        <v>ITDD</v>
      </c>
      <c r="AK582" s="26">
        <f t="shared" si="63"/>
        <v>6</v>
      </c>
      <c r="AL582" s="26">
        <f t="shared" si="64"/>
        <v>3</v>
      </c>
      <c r="AM582" s="94" t="str">
        <f t="shared" si="65"/>
        <v>6/3 Log In</v>
      </c>
      <c r="AN582" s="172">
        <v>45811.375115740739</v>
      </c>
      <c r="AO582" s="69" t="s">
        <v>219</v>
      </c>
      <c r="AP582" s="69" t="s">
        <v>1913</v>
      </c>
      <c r="AQ582" s="69" t="s">
        <v>219</v>
      </c>
      <c r="AR582" s="69" t="s">
        <v>1916</v>
      </c>
    </row>
    <row r="583" spans="36:44" ht="14.4">
      <c r="AJ583" s="26" t="str">
        <f>VLOOKUP(AQ583,'user list'!A:B,2,0)</f>
        <v>BCRD</v>
      </c>
      <c r="AK583" s="26">
        <f t="shared" si="63"/>
        <v>6</v>
      </c>
      <c r="AL583" s="26">
        <f t="shared" si="64"/>
        <v>3</v>
      </c>
      <c r="AM583" s="94" t="str">
        <f t="shared" si="65"/>
        <v>6/3 Log In</v>
      </c>
      <c r="AN583" s="172">
        <v>45811.375428240739</v>
      </c>
      <c r="AO583" s="69" t="s">
        <v>192</v>
      </c>
      <c r="AP583" s="69" t="s">
        <v>1913</v>
      </c>
      <c r="AQ583" s="69" t="s">
        <v>192</v>
      </c>
      <c r="AR583" s="69" t="s">
        <v>1916</v>
      </c>
    </row>
    <row r="584" spans="36:44" ht="14.4">
      <c r="AJ584" s="26" t="str">
        <f>VLOOKUP(AQ584,'user list'!A:B,2,0)</f>
        <v>SSDD</v>
      </c>
      <c r="AK584" s="26">
        <f t="shared" si="63"/>
        <v>6</v>
      </c>
      <c r="AL584" s="26">
        <f t="shared" si="64"/>
        <v>3</v>
      </c>
      <c r="AM584" s="94" t="str">
        <f t="shared" si="65"/>
        <v>6/3 Log In</v>
      </c>
      <c r="AN584" s="172">
        <v>45811.377939814818</v>
      </c>
      <c r="AO584" s="69" t="s">
        <v>273</v>
      </c>
      <c r="AP584" s="69" t="s">
        <v>1913</v>
      </c>
      <c r="AQ584" s="69" t="s">
        <v>273</v>
      </c>
      <c r="AR584" s="69" t="s">
        <v>1916</v>
      </c>
    </row>
    <row r="585" spans="36:44" ht="14.4">
      <c r="AJ585" s="26" t="str">
        <f>VLOOKUP(AQ585,'user list'!A:B,2,0)</f>
        <v>CVD</v>
      </c>
      <c r="AK585" s="26">
        <f t="shared" si="63"/>
        <v>6</v>
      </c>
      <c r="AL585" s="26">
        <f t="shared" si="64"/>
        <v>3</v>
      </c>
      <c r="AM585" s="94" t="str">
        <f t="shared" si="65"/>
        <v>6/3 Log Off</v>
      </c>
      <c r="AN585" s="172">
        <v>45811.378668981481</v>
      </c>
      <c r="AO585" s="69" t="s">
        <v>208</v>
      </c>
      <c r="AP585" s="69" t="s">
        <v>1913</v>
      </c>
      <c r="AQ585" s="69" t="s">
        <v>208</v>
      </c>
      <c r="AR585" s="69" t="s">
        <v>1917</v>
      </c>
    </row>
    <row r="586" spans="36:44" ht="14.4">
      <c r="AJ586" s="26" t="str">
        <f>VLOOKUP(AQ586,'user list'!A:B,2,0)</f>
        <v>CVD</v>
      </c>
      <c r="AK586" s="26">
        <f t="shared" si="63"/>
        <v>6</v>
      </c>
      <c r="AL586" s="26">
        <f t="shared" si="64"/>
        <v>3</v>
      </c>
      <c r="AM586" s="94" t="str">
        <f t="shared" si="65"/>
        <v>6/3 Log In</v>
      </c>
      <c r="AN586" s="172">
        <v>45811.379016203704</v>
      </c>
      <c r="AO586" s="69" t="s">
        <v>208</v>
      </c>
      <c r="AP586" s="69" t="s">
        <v>1913</v>
      </c>
      <c r="AQ586" s="69" t="s">
        <v>208</v>
      </c>
      <c r="AR586" s="69" t="s">
        <v>1916</v>
      </c>
    </row>
    <row r="587" spans="36:44" ht="14.4">
      <c r="AJ587" s="26" t="str">
        <f>VLOOKUP(AQ587,'user list'!A:B,2,0)</f>
        <v>Admin</v>
      </c>
      <c r="AK587" s="26">
        <f t="shared" si="63"/>
        <v>6</v>
      </c>
      <c r="AL587" s="26">
        <f t="shared" si="64"/>
        <v>3</v>
      </c>
      <c r="AM587" s="94" t="str">
        <f t="shared" si="65"/>
        <v>6/3 Log In</v>
      </c>
      <c r="AN587" s="172">
        <v>45811.380624999998</v>
      </c>
      <c r="AO587" s="69" t="s">
        <v>186</v>
      </c>
      <c r="AP587" s="69" t="s">
        <v>1913</v>
      </c>
      <c r="AQ587" s="69" t="s">
        <v>186</v>
      </c>
      <c r="AR587" s="69" t="s">
        <v>1916</v>
      </c>
    </row>
    <row r="588" spans="36:44" ht="14.4">
      <c r="AJ588" s="26" t="str">
        <f>VLOOKUP(AQ588,'user list'!A:B,2,0)</f>
        <v>OCM</v>
      </c>
      <c r="AK588" s="26">
        <f t="shared" si="63"/>
        <v>6</v>
      </c>
      <c r="AL588" s="26">
        <f t="shared" si="64"/>
        <v>3</v>
      </c>
      <c r="AM588" s="94" t="str">
        <f t="shared" si="65"/>
        <v>6/3 Changed</v>
      </c>
      <c r="AN588" s="172">
        <v>45811.384432870371</v>
      </c>
      <c r="AO588" s="69" t="s">
        <v>186</v>
      </c>
      <c r="AP588" s="69" t="s">
        <v>1913</v>
      </c>
      <c r="AQ588" s="69" t="s">
        <v>234</v>
      </c>
      <c r="AR588" s="69" t="s">
        <v>1918</v>
      </c>
    </row>
    <row r="589" spans="36:44" ht="14.4">
      <c r="AJ589" s="26" t="str">
        <f>VLOOKUP(AQ589,'user list'!A:B,2,0)</f>
        <v>OCM</v>
      </c>
      <c r="AK589" s="26">
        <f t="shared" si="63"/>
        <v>6</v>
      </c>
      <c r="AL589" s="26">
        <f t="shared" si="64"/>
        <v>3</v>
      </c>
      <c r="AM589" s="94" t="str">
        <f t="shared" si="65"/>
        <v>6/3 Log In</v>
      </c>
      <c r="AN589" s="172">
        <v>45811.384699074071</v>
      </c>
      <c r="AO589" s="69" t="s">
        <v>230</v>
      </c>
      <c r="AP589" s="69" t="s">
        <v>1913</v>
      </c>
      <c r="AQ589" s="69" t="s">
        <v>230</v>
      </c>
      <c r="AR589" s="69" t="s">
        <v>1916</v>
      </c>
    </row>
    <row r="590" spans="36:44" ht="14.4">
      <c r="AJ590" s="26" t="str">
        <f>VLOOKUP(AQ590,'user list'!A:B,2,0)</f>
        <v>ZAU</v>
      </c>
      <c r="AK590" s="26">
        <f t="shared" si="63"/>
        <v>6</v>
      </c>
      <c r="AL590" s="26">
        <f t="shared" si="64"/>
        <v>3</v>
      </c>
      <c r="AM590" s="94" t="str">
        <f t="shared" si="65"/>
        <v>6/3 Log Off</v>
      </c>
      <c r="AN590" s="172">
        <v>45811.385798611111</v>
      </c>
      <c r="AO590" s="69" t="s">
        <v>275</v>
      </c>
      <c r="AP590" s="69" t="s">
        <v>1913</v>
      </c>
      <c r="AQ590" s="69" t="s">
        <v>275</v>
      </c>
      <c r="AR590" s="69" t="s">
        <v>1917</v>
      </c>
    </row>
    <row r="591" spans="36:44" ht="14.4">
      <c r="AJ591" s="26" t="str">
        <f>VLOOKUP(AQ591,'user list'!A:B,2,0)</f>
        <v>DBO</v>
      </c>
      <c r="AK591" s="26">
        <f t="shared" si="63"/>
        <v>6</v>
      </c>
      <c r="AL591" s="26">
        <f t="shared" si="64"/>
        <v>3</v>
      </c>
      <c r="AM591" s="94" t="str">
        <f t="shared" si="65"/>
        <v>6/3 Log In</v>
      </c>
      <c r="AN591" s="172">
        <v>45811.385868055557</v>
      </c>
      <c r="AO591" s="69" t="s">
        <v>209</v>
      </c>
      <c r="AP591" s="69" t="s">
        <v>1913</v>
      </c>
      <c r="AQ591" s="69" t="s">
        <v>209</v>
      </c>
      <c r="AR591" s="69" t="s">
        <v>1916</v>
      </c>
    </row>
    <row r="592" spans="36:44" ht="14.4">
      <c r="AJ592" s="26" t="str">
        <f>VLOOKUP(AQ592,'user list'!A:B,2,0)</f>
        <v>Admin</v>
      </c>
      <c r="AK592" s="26">
        <f t="shared" ref="AK592:AK655" si="66">MONTH(AN592)</f>
        <v>6</v>
      </c>
      <c r="AL592" s="26">
        <f t="shared" ref="AL592:AL655" si="67">DAY(AN592)</f>
        <v>3</v>
      </c>
      <c r="AM592" s="94" t="str">
        <f t="shared" ref="AM592:AM655" si="68">AK592&amp;"/"&amp;AL592&amp;" "&amp;AR592</f>
        <v>6/3 Log In</v>
      </c>
      <c r="AN592" s="172">
        <v>45811.386053240742</v>
      </c>
      <c r="AO592" s="69" t="s">
        <v>186</v>
      </c>
      <c r="AP592" s="69" t="s">
        <v>1913</v>
      </c>
      <c r="AQ592" s="69" t="s">
        <v>186</v>
      </c>
      <c r="AR592" s="69" t="s">
        <v>1916</v>
      </c>
    </row>
    <row r="593" spans="36:44" ht="14.4">
      <c r="AJ593" s="26" t="str">
        <f>VLOOKUP(AQ593,'user list'!A:B,2,0)</f>
        <v>Admin</v>
      </c>
      <c r="AK593" s="26">
        <f t="shared" si="66"/>
        <v>6</v>
      </c>
      <c r="AL593" s="26">
        <f t="shared" si="67"/>
        <v>3</v>
      </c>
      <c r="AM593" s="94" t="str">
        <f t="shared" si="68"/>
        <v>6/3 Log In</v>
      </c>
      <c r="AN593" s="172">
        <v>45811.38753472222</v>
      </c>
      <c r="AO593" s="69" t="s">
        <v>186</v>
      </c>
      <c r="AP593" s="69" t="s">
        <v>1913</v>
      </c>
      <c r="AQ593" s="69" t="s">
        <v>186</v>
      </c>
      <c r="AR593" s="69" t="s">
        <v>1916</v>
      </c>
    </row>
    <row r="594" spans="36:44" ht="14.4">
      <c r="AJ594" s="26" t="str">
        <f>VLOOKUP(AQ594,'user list'!A:B,2,0)</f>
        <v>CTO</v>
      </c>
      <c r="AK594" s="26">
        <f t="shared" si="66"/>
        <v>6</v>
      </c>
      <c r="AL594" s="26">
        <f t="shared" si="67"/>
        <v>3</v>
      </c>
      <c r="AM594" s="94" t="str">
        <f t="shared" si="68"/>
        <v>6/3 Log Off</v>
      </c>
      <c r="AN594" s="172">
        <v>45811.391516203701</v>
      </c>
      <c r="AO594" s="69" t="s">
        <v>207</v>
      </c>
      <c r="AP594" s="69" t="s">
        <v>1913</v>
      </c>
      <c r="AQ594" s="69" t="s">
        <v>207</v>
      </c>
      <c r="AR594" s="69" t="s">
        <v>1917</v>
      </c>
    </row>
    <row r="595" spans="36:44" ht="14.4">
      <c r="AJ595" s="26" t="str">
        <f>VLOOKUP(AQ595,'user list'!A:B,2,0)</f>
        <v>CTO</v>
      </c>
      <c r="AK595" s="26">
        <f t="shared" si="66"/>
        <v>6</v>
      </c>
      <c r="AL595" s="26">
        <f t="shared" si="67"/>
        <v>3</v>
      </c>
      <c r="AM595" s="94" t="str">
        <f t="shared" si="68"/>
        <v>6/3 Log In</v>
      </c>
      <c r="AN595" s="172">
        <v>45811.391689814816</v>
      </c>
      <c r="AO595" s="69" t="s">
        <v>207</v>
      </c>
      <c r="AP595" s="69" t="s">
        <v>1913</v>
      </c>
      <c r="AQ595" s="69" t="s">
        <v>207</v>
      </c>
      <c r="AR595" s="69" t="s">
        <v>1916</v>
      </c>
    </row>
    <row r="596" spans="36:44" ht="14.4">
      <c r="AJ596" s="26" t="str">
        <f>VLOOKUP(AQ596,'user list'!A:B,2,0)</f>
        <v>SPORTS</v>
      </c>
      <c r="AK596" s="26">
        <f t="shared" si="66"/>
        <v>6</v>
      </c>
      <c r="AL596" s="26">
        <f t="shared" si="67"/>
        <v>3</v>
      </c>
      <c r="AM596" s="94" t="str">
        <f t="shared" si="68"/>
        <v>6/3 Log Off</v>
      </c>
      <c r="AN596" s="172">
        <v>45811.39329861111</v>
      </c>
      <c r="AO596" s="69" t="s">
        <v>272</v>
      </c>
      <c r="AP596" s="69" t="s">
        <v>1913</v>
      </c>
      <c r="AQ596" s="69" t="s">
        <v>272</v>
      </c>
      <c r="AR596" s="69" t="s">
        <v>1917</v>
      </c>
    </row>
    <row r="597" spans="36:44" ht="14.4">
      <c r="AJ597" s="26" t="str">
        <f>VLOOKUP(AQ597,'user list'!A:B,2,0)</f>
        <v>OSSP</v>
      </c>
      <c r="AK597" s="26">
        <f t="shared" si="66"/>
        <v>6</v>
      </c>
      <c r="AL597" s="26">
        <f t="shared" si="67"/>
        <v>3</v>
      </c>
      <c r="AM597" s="94" t="str">
        <f t="shared" si="68"/>
        <v>6/3 Log Off</v>
      </c>
      <c r="AN597" s="172">
        <v>45811.39334490741</v>
      </c>
      <c r="AO597" s="69" t="s">
        <v>255</v>
      </c>
      <c r="AP597" s="69" t="s">
        <v>1913</v>
      </c>
      <c r="AQ597" s="69" t="s">
        <v>255</v>
      </c>
      <c r="AR597" s="69" t="s">
        <v>1917</v>
      </c>
    </row>
    <row r="598" spans="36:44" ht="14.4">
      <c r="AJ598" s="26" t="str">
        <f>VLOOKUP(AQ598,'user list'!A:B,2,0)</f>
        <v>SPORTS</v>
      </c>
      <c r="AK598" s="26">
        <f t="shared" si="66"/>
        <v>6</v>
      </c>
      <c r="AL598" s="26">
        <f t="shared" si="67"/>
        <v>3</v>
      </c>
      <c r="AM598" s="94" t="str">
        <f t="shared" si="68"/>
        <v>6/3 Log In</v>
      </c>
      <c r="AN598" s="172">
        <v>45811.393414351849</v>
      </c>
      <c r="AO598" s="69" t="s">
        <v>272</v>
      </c>
      <c r="AP598" s="69" t="s">
        <v>1913</v>
      </c>
      <c r="AQ598" s="69" t="s">
        <v>272</v>
      </c>
      <c r="AR598" s="69" t="s">
        <v>1916</v>
      </c>
    </row>
    <row r="599" spans="36:44" ht="14.4">
      <c r="AJ599" s="26" t="str">
        <f>VLOOKUP(AQ599,'user list'!A:B,2,0)</f>
        <v>Admin</v>
      </c>
      <c r="AK599" s="26">
        <f t="shared" si="66"/>
        <v>6</v>
      </c>
      <c r="AL599" s="26">
        <f t="shared" si="67"/>
        <v>3</v>
      </c>
      <c r="AM599" s="94" t="str">
        <f t="shared" si="68"/>
        <v>6/3 Log Off</v>
      </c>
      <c r="AN599" s="172">
        <v>45811.396006944444</v>
      </c>
      <c r="AO599" s="69" t="s">
        <v>186</v>
      </c>
      <c r="AP599" s="69" t="s">
        <v>1913</v>
      </c>
      <c r="AQ599" s="69" t="s">
        <v>186</v>
      </c>
      <c r="AR599" s="69" t="s">
        <v>1917</v>
      </c>
    </row>
    <row r="600" spans="36:44" ht="14.4">
      <c r="AJ600" s="26" t="str">
        <f>VLOOKUP(AQ600,'user list'!A:B,2,0)</f>
        <v>DOE</v>
      </c>
      <c r="AK600" s="26">
        <f t="shared" si="66"/>
        <v>6</v>
      </c>
      <c r="AL600" s="26">
        <f t="shared" si="67"/>
        <v>3</v>
      </c>
      <c r="AM600" s="94" t="str">
        <f t="shared" si="68"/>
        <v>6/3 Log In</v>
      </c>
      <c r="AN600" s="172">
        <v>45811.396226851852</v>
      </c>
      <c r="AO600" s="69" t="s">
        <v>212</v>
      </c>
      <c r="AP600" s="69" t="s">
        <v>1913</v>
      </c>
      <c r="AQ600" s="69" t="s">
        <v>212</v>
      </c>
      <c r="AR600" s="69" t="s">
        <v>1916</v>
      </c>
    </row>
    <row r="601" spans="36:44" ht="14.4">
      <c r="AJ601" s="26" t="str">
        <f>VLOOKUP(AQ601,'user list'!A:B,2,0)</f>
        <v>OCM</v>
      </c>
      <c r="AK601" s="26">
        <f t="shared" si="66"/>
        <v>6</v>
      </c>
      <c r="AL601" s="26">
        <f t="shared" si="67"/>
        <v>3</v>
      </c>
      <c r="AM601" s="94" t="str">
        <f t="shared" si="68"/>
        <v>6/3 Log Off</v>
      </c>
      <c r="AN601" s="172">
        <v>45811.396469907406</v>
      </c>
      <c r="AO601" s="69" t="s">
        <v>230</v>
      </c>
      <c r="AP601" s="69" t="s">
        <v>1913</v>
      </c>
      <c r="AQ601" s="69" t="s">
        <v>230</v>
      </c>
      <c r="AR601" s="69" t="s">
        <v>1917</v>
      </c>
    </row>
    <row r="602" spans="36:44" ht="14.4">
      <c r="AJ602" s="26" t="str">
        <f>VLOOKUP(AQ602,'user list'!A:B,2,0)</f>
        <v>OCM</v>
      </c>
      <c r="AK602" s="26">
        <f t="shared" si="66"/>
        <v>6</v>
      </c>
      <c r="AL602" s="26">
        <f t="shared" si="67"/>
        <v>3</v>
      </c>
      <c r="AM602" s="94" t="str">
        <f t="shared" si="68"/>
        <v>6/3 Log In</v>
      </c>
      <c r="AN602" s="172">
        <v>45811.396585648145</v>
      </c>
      <c r="AO602" s="69" t="s">
        <v>230</v>
      </c>
      <c r="AP602" s="69" t="s">
        <v>1913</v>
      </c>
      <c r="AQ602" s="69" t="s">
        <v>230</v>
      </c>
      <c r="AR602" s="69" t="s">
        <v>1916</v>
      </c>
    </row>
    <row r="603" spans="36:44" ht="14.4">
      <c r="AJ603" s="26" t="str">
        <f>VLOOKUP(AQ603,'user list'!A:B,2,0)</f>
        <v>Admin</v>
      </c>
      <c r="AK603" s="26">
        <f t="shared" si="66"/>
        <v>6</v>
      </c>
      <c r="AL603" s="26">
        <f t="shared" si="67"/>
        <v>3</v>
      </c>
      <c r="AM603" s="94" t="str">
        <f t="shared" si="68"/>
        <v>6/3 Log In</v>
      </c>
      <c r="AN603" s="172">
        <v>45811.397175925929</v>
      </c>
      <c r="AO603" s="69" t="s">
        <v>186</v>
      </c>
      <c r="AP603" s="69" t="s">
        <v>1913</v>
      </c>
      <c r="AQ603" s="69" t="s">
        <v>186</v>
      </c>
      <c r="AR603" s="69" t="s">
        <v>1916</v>
      </c>
    </row>
    <row r="604" spans="36:44" ht="14.4">
      <c r="AJ604" s="26" t="str">
        <f>VLOOKUP(AQ604,'user list'!A:B,2,0)</f>
        <v>MDAD</v>
      </c>
      <c r="AK604" s="26">
        <f t="shared" si="66"/>
        <v>6</v>
      </c>
      <c r="AL604" s="26">
        <f t="shared" si="67"/>
        <v>3</v>
      </c>
      <c r="AM604" s="94" t="str">
        <f t="shared" si="68"/>
        <v>6/3 Log Off</v>
      </c>
      <c r="AN604" s="172">
        <v>45811.398472222223</v>
      </c>
      <c r="AO604" s="69" t="s">
        <v>223</v>
      </c>
      <c r="AP604" s="69" t="s">
        <v>1913</v>
      </c>
      <c r="AQ604" s="69" t="s">
        <v>223</v>
      </c>
      <c r="AR604" s="69" t="s">
        <v>1917</v>
      </c>
    </row>
    <row r="605" spans="36:44" ht="14.4">
      <c r="AJ605" s="26" t="str">
        <f>VLOOKUP(AQ605,'user list'!A:B,2,0)</f>
        <v>BCRD</v>
      </c>
      <c r="AK605" s="26">
        <f t="shared" si="66"/>
        <v>6</v>
      </c>
      <c r="AL605" s="26">
        <f t="shared" si="67"/>
        <v>3</v>
      </c>
      <c r="AM605" s="94" t="str">
        <f t="shared" si="68"/>
        <v>6/3 Log Off</v>
      </c>
      <c r="AN605" s="172">
        <v>45811.39875</v>
      </c>
      <c r="AO605" s="69" t="s">
        <v>192</v>
      </c>
      <c r="AP605" s="69" t="s">
        <v>1913</v>
      </c>
      <c r="AQ605" s="69" t="s">
        <v>192</v>
      </c>
      <c r="AR605" s="69" t="s">
        <v>1917</v>
      </c>
    </row>
    <row r="606" spans="36:44" ht="14.4">
      <c r="AJ606" s="26" t="str">
        <f>VLOOKUP(AQ606,'user list'!A:B,2,0)</f>
        <v>BCRD</v>
      </c>
      <c r="AK606" s="26">
        <f t="shared" si="66"/>
        <v>6</v>
      </c>
      <c r="AL606" s="26">
        <f t="shared" si="67"/>
        <v>3</v>
      </c>
      <c r="AM606" s="94" t="str">
        <f t="shared" si="68"/>
        <v>6/3 Log In</v>
      </c>
      <c r="AN606" s="172">
        <v>45811.398842592593</v>
      </c>
      <c r="AO606" s="69" t="s">
        <v>192</v>
      </c>
      <c r="AP606" s="69" t="s">
        <v>1913</v>
      </c>
      <c r="AQ606" s="69" t="s">
        <v>192</v>
      </c>
      <c r="AR606" s="69" t="s">
        <v>1916</v>
      </c>
    </row>
    <row r="607" spans="36:44" ht="14.4">
      <c r="AJ607" s="26" t="str">
        <f>VLOOKUP(AQ607,'user list'!A:B,2,0)</f>
        <v>OCM</v>
      </c>
      <c r="AK607" s="26">
        <f t="shared" si="66"/>
        <v>6</v>
      </c>
      <c r="AL607" s="26">
        <f t="shared" si="67"/>
        <v>3</v>
      </c>
      <c r="AM607" s="94" t="str">
        <f t="shared" si="68"/>
        <v>6/3 Log In</v>
      </c>
      <c r="AN607" s="172">
        <v>45811.401782407411</v>
      </c>
      <c r="AO607" s="69" t="s">
        <v>230</v>
      </c>
      <c r="AP607" s="69" t="s">
        <v>1913</v>
      </c>
      <c r="AQ607" s="69" t="s">
        <v>230</v>
      </c>
      <c r="AR607" s="69" t="s">
        <v>1916</v>
      </c>
    </row>
    <row r="608" spans="36:44" ht="14.4">
      <c r="AJ608" s="26" t="str">
        <f>VLOOKUP(AQ608,'user list'!A:B,2,0)</f>
        <v>QCPL</v>
      </c>
      <c r="AK608" s="26">
        <f t="shared" si="66"/>
        <v>6</v>
      </c>
      <c r="AL608" s="26">
        <f t="shared" si="67"/>
        <v>3</v>
      </c>
      <c r="AM608" s="94" t="str">
        <f t="shared" si="68"/>
        <v>6/3 Log Off</v>
      </c>
      <c r="AN608" s="172">
        <v>45811.402141203704</v>
      </c>
      <c r="AO608" s="69" t="s">
        <v>268</v>
      </c>
      <c r="AP608" s="69" t="s">
        <v>1913</v>
      </c>
      <c r="AQ608" s="69" t="s">
        <v>268</v>
      </c>
      <c r="AR608" s="69" t="s">
        <v>1917</v>
      </c>
    </row>
    <row r="609" spans="36:44" ht="14.4">
      <c r="AJ609" s="26" t="str">
        <f>VLOOKUP(AQ609,'user list'!A:B,2,0)</f>
        <v>OCM</v>
      </c>
      <c r="AK609" s="26">
        <f t="shared" si="66"/>
        <v>6</v>
      </c>
      <c r="AL609" s="26">
        <f t="shared" si="67"/>
        <v>3</v>
      </c>
      <c r="AM609" s="94" t="str">
        <f t="shared" si="68"/>
        <v>6/3 Log In</v>
      </c>
      <c r="AN609" s="172">
        <v>45811.403391203705</v>
      </c>
      <c r="AO609" s="69" t="s">
        <v>231</v>
      </c>
      <c r="AP609" s="69" t="s">
        <v>1913</v>
      </c>
      <c r="AQ609" s="69" t="s">
        <v>231</v>
      </c>
      <c r="AR609" s="69" t="s">
        <v>1916</v>
      </c>
    </row>
    <row r="610" spans="36:44" ht="14.4">
      <c r="AJ610" s="26" t="str">
        <f>VLOOKUP(AQ610,'user list'!A:B,2,0)</f>
        <v>OCM</v>
      </c>
      <c r="AK610" s="26">
        <f t="shared" si="66"/>
        <v>6</v>
      </c>
      <c r="AL610" s="26">
        <f t="shared" si="67"/>
        <v>3</v>
      </c>
      <c r="AM610" s="94" t="str">
        <f t="shared" si="68"/>
        <v>6/3 Log In</v>
      </c>
      <c r="AN610" s="172">
        <v>45811.403680555559</v>
      </c>
      <c r="AO610" s="69" t="s">
        <v>231</v>
      </c>
      <c r="AP610" s="69" t="s">
        <v>1913</v>
      </c>
      <c r="AQ610" s="69" t="s">
        <v>231</v>
      </c>
      <c r="AR610" s="69" t="s">
        <v>1916</v>
      </c>
    </row>
    <row r="611" spans="36:44" ht="14.4">
      <c r="AJ611" s="26" t="str">
        <f>VLOOKUP(AQ611,'user list'!A:B,2,0)</f>
        <v>OCM</v>
      </c>
      <c r="AK611" s="26">
        <f t="shared" si="66"/>
        <v>6</v>
      </c>
      <c r="AL611" s="26">
        <f t="shared" si="67"/>
        <v>3</v>
      </c>
      <c r="AM611" s="94" t="str">
        <f t="shared" si="68"/>
        <v>6/3 Log In</v>
      </c>
      <c r="AN611" s="172">
        <v>45811.403831018521</v>
      </c>
      <c r="AO611" s="69" t="s">
        <v>230</v>
      </c>
      <c r="AP611" s="69" t="s">
        <v>1913</v>
      </c>
      <c r="AQ611" s="69" t="s">
        <v>230</v>
      </c>
      <c r="AR611" s="69" t="s">
        <v>1916</v>
      </c>
    </row>
    <row r="612" spans="36:44" ht="14.4">
      <c r="AJ612" s="26" t="str">
        <f>VLOOKUP(AQ612,'user list'!A:B,2,0)</f>
        <v>OCM</v>
      </c>
      <c r="AK612" s="26">
        <f t="shared" si="66"/>
        <v>6</v>
      </c>
      <c r="AL612" s="26">
        <f t="shared" si="67"/>
        <v>3</v>
      </c>
      <c r="AM612" s="94" t="str">
        <f t="shared" si="68"/>
        <v>6/3 Log In</v>
      </c>
      <c r="AN612" s="172">
        <v>45811.404074074075</v>
      </c>
      <c r="AO612" s="69" t="s">
        <v>231</v>
      </c>
      <c r="AP612" s="69" t="s">
        <v>1913</v>
      </c>
      <c r="AQ612" s="69" t="s">
        <v>231</v>
      </c>
      <c r="AR612" s="69" t="s">
        <v>1916</v>
      </c>
    </row>
    <row r="613" spans="36:44" ht="14.4">
      <c r="AJ613" s="26" t="str">
        <f>VLOOKUP(AQ613,'user list'!A:B,2,0)</f>
        <v>OCM</v>
      </c>
      <c r="AK613" s="26">
        <f t="shared" si="66"/>
        <v>6</v>
      </c>
      <c r="AL613" s="26">
        <f t="shared" si="67"/>
        <v>3</v>
      </c>
      <c r="AM613" s="94" t="str">
        <f t="shared" si="68"/>
        <v>6/3 Log Off</v>
      </c>
      <c r="AN613" s="172">
        <v>45811.404849537037</v>
      </c>
      <c r="AO613" s="69" t="s">
        <v>231</v>
      </c>
      <c r="AP613" s="69" t="s">
        <v>1913</v>
      </c>
      <c r="AQ613" s="69" t="s">
        <v>231</v>
      </c>
      <c r="AR613" s="69" t="s">
        <v>1917</v>
      </c>
    </row>
    <row r="614" spans="36:44" ht="14.4">
      <c r="AJ614" s="26" t="str">
        <f>VLOOKUP(AQ614,'user list'!A:B,2,0)</f>
        <v>OCM</v>
      </c>
      <c r="AK614" s="26">
        <f t="shared" si="66"/>
        <v>6</v>
      </c>
      <c r="AL614" s="26">
        <f t="shared" si="67"/>
        <v>3</v>
      </c>
      <c r="AM614" s="94" t="str">
        <f t="shared" si="68"/>
        <v>6/3 Log In</v>
      </c>
      <c r="AN614" s="172">
        <v>45811.406215277777</v>
      </c>
      <c r="AO614" s="69" t="s">
        <v>231</v>
      </c>
      <c r="AP614" s="69" t="s">
        <v>1913</v>
      </c>
      <c r="AQ614" s="69" t="s">
        <v>231</v>
      </c>
      <c r="AR614" s="69" t="s">
        <v>1916</v>
      </c>
    </row>
    <row r="615" spans="36:44" ht="14.4">
      <c r="AJ615" s="26" t="str">
        <f>VLOOKUP(AQ615,'user list'!A:B,2,0)</f>
        <v>OCM</v>
      </c>
      <c r="AK615" s="26">
        <f t="shared" si="66"/>
        <v>6</v>
      </c>
      <c r="AL615" s="26">
        <f t="shared" si="67"/>
        <v>3</v>
      </c>
      <c r="AM615" s="94" t="str">
        <f t="shared" si="68"/>
        <v>6/3 Log In</v>
      </c>
      <c r="AN615" s="172">
        <v>45811.406736111108</v>
      </c>
      <c r="AO615" s="69" t="s">
        <v>231</v>
      </c>
      <c r="AP615" s="69" t="s">
        <v>1913</v>
      </c>
      <c r="AQ615" s="69" t="s">
        <v>231</v>
      </c>
      <c r="AR615" s="69" t="s">
        <v>1916</v>
      </c>
    </row>
    <row r="616" spans="36:44" ht="14.4">
      <c r="AJ616" s="26" t="str">
        <f>VLOOKUP(AQ616,'user list'!A:B,2,0)</f>
        <v>ITDD</v>
      </c>
      <c r="AK616" s="26">
        <f t="shared" si="66"/>
        <v>6</v>
      </c>
      <c r="AL616" s="26">
        <f t="shared" si="67"/>
        <v>3</v>
      </c>
      <c r="AM616" s="94" t="str">
        <f t="shared" si="68"/>
        <v>6/3 Log Off</v>
      </c>
      <c r="AN616" s="172">
        <v>45811.406805555554</v>
      </c>
      <c r="AO616" s="69" t="s">
        <v>219</v>
      </c>
      <c r="AP616" s="69" t="s">
        <v>1913</v>
      </c>
      <c r="AQ616" s="69" t="s">
        <v>219</v>
      </c>
      <c r="AR616" s="69" t="s">
        <v>1917</v>
      </c>
    </row>
    <row r="617" spans="36:44" ht="14.4">
      <c r="AJ617" s="26" t="str">
        <f>VLOOKUP(AQ617,'user list'!A:B,2,0)</f>
        <v>OCA</v>
      </c>
      <c r="AK617" s="26">
        <f t="shared" si="66"/>
        <v>6</v>
      </c>
      <c r="AL617" s="26">
        <f t="shared" si="67"/>
        <v>3</v>
      </c>
      <c r="AM617" s="94" t="str">
        <f t="shared" si="68"/>
        <v>6/3 Log Off</v>
      </c>
      <c r="AN617" s="172">
        <v>45811.407500000001</v>
      </c>
      <c r="AO617" s="69" t="s">
        <v>224</v>
      </c>
      <c r="AP617" s="69" t="s">
        <v>1913</v>
      </c>
      <c r="AQ617" s="69" t="s">
        <v>224</v>
      </c>
      <c r="AR617" s="69" t="s">
        <v>1917</v>
      </c>
    </row>
    <row r="618" spans="36:44" ht="14.4">
      <c r="AJ618" s="26" t="str">
        <f>VLOOKUP(AQ618,'user list'!A:B,2,0)</f>
        <v>PLEB</v>
      </c>
      <c r="AK618" s="26">
        <f t="shared" si="66"/>
        <v>6</v>
      </c>
      <c r="AL618" s="26">
        <f t="shared" si="67"/>
        <v>3</v>
      </c>
      <c r="AM618" s="94" t="str">
        <f t="shared" si="68"/>
        <v>6/3 Log Off</v>
      </c>
      <c r="AN618" s="172">
        <v>45811.407719907409</v>
      </c>
      <c r="AO618" s="69" t="s">
        <v>260</v>
      </c>
      <c r="AP618" s="69" t="s">
        <v>1913</v>
      </c>
      <c r="AQ618" s="69" t="s">
        <v>260</v>
      </c>
      <c r="AR618" s="69" t="s">
        <v>1917</v>
      </c>
    </row>
    <row r="619" spans="36:44" ht="14.4">
      <c r="AJ619" s="26" t="str">
        <f>VLOOKUP(AQ619,'user list'!A:B,2,0)</f>
        <v>PLEB</v>
      </c>
      <c r="AK619" s="26">
        <f t="shared" si="66"/>
        <v>6</v>
      </c>
      <c r="AL619" s="26">
        <f t="shared" si="67"/>
        <v>3</v>
      </c>
      <c r="AM619" s="94" t="str">
        <f t="shared" si="68"/>
        <v>6/3 Log In</v>
      </c>
      <c r="AN619" s="172">
        <v>45811.407893518517</v>
      </c>
      <c r="AO619" s="69" t="s">
        <v>260</v>
      </c>
      <c r="AP619" s="69" t="s">
        <v>1913</v>
      </c>
      <c r="AQ619" s="69" t="s">
        <v>260</v>
      </c>
      <c r="AR619" s="69" t="s">
        <v>1916</v>
      </c>
    </row>
    <row r="620" spans="36:44" ht="14.4">
      <c r="AJ620" s="26" t="str">
        <f>VLOOKUP(AQ620,'user list'!A:B,2,0)</f>
        <v>Admin</v>
      </c>
      <c r="AK620" s="26">
        <f t="shared" si="66"/>
        <v>6</v>
      </c>
      <c r="AL620" s="26">
        <f t="shared" si="67"/>
        <v>3</v>
      </c>
      <c r="AM620" s="94" t="str">
        <f t="shared" si="68"/>
        <v>6/3 Log Off</v>
      </c>
      <c r="AN620" s="172">
        <v>45811.408518518518</v>
      </c>
      <c r="AO620" s="69" t="s">
        <v>186</v>
      </c>
      <c r="AP620" s="69" t="s">
        <v>1913</v>
      </c>
      <c r="AQ620" s="69" t="s">
        <v>186</v>
      </c>
      <c r="AR620" s="69" t="s">
        <v>1917</v>
      </c>
    </row>
    <row r="621" spans="36:44" ht="14.4">
      <c r="AJ621" s="26" t="str">
        <f>VLOOKUP(AQ621,'user list'!A:B,2,0)</f>
        <v>OCA</v>
      </c>
      <c r="AK621" s="26">
        <f t="shared" si="66"/>
        <v>6</v>
      </c>
      <c r="AL621" s="26">
        <f t="shared" si="67"/>
        <v>3</v>
      </c>
      <c r="AM621" s="94" t="str">
        <f t="shared" si="68"/>
        <v>6/3 Log In</v>
      </c>
      <c r="AN621" s="172">
        <v>45811.408634259256</v>
      </c>
      <c r="AO621" s="69" t="s">
        <v>227</v>
      </c>
      <c r="AP621" s="69" t="s">
        <v>1913</v>
      </c>
      <c r="AQ621" s="69" t="s">
        <v>227</v>
      </c>
      <c r="AR621" s="69" t="s">
        <v>1916</v>
      </c>
    </row>
    <row r="622" spans="36:44" ht="14.4">
      <c r="AJ622" s="26" t="str">
        <f>VLOOKUP(AQ622,'user list'!A:B,2,0)</f>
        <v>Admin</v>
      </c>
      <c r="AK622" s="26">
        <f t="shared" si="66"/>
        <v>6</v>
      </c>
      <c r="AL622" s="26">
        <f t="shared" si="67"/>
        <v>3</v>
      </c>
      <c r="AM622" s="94" t="str">
        <f t="shared" si="68"/>
        <v>6/3 Log In</v>
      </c>
      <c r="AN622" s="172">
        <v>45811.409166666665</v>
      </c>
      <c r="AO622" s="69" t="s">
        <v>186</v>
      </c>
      <c r="AP622" s="69" t="s">
        <v>1913</v>
      </c>
      <c r="AQ622" s="69" t="s">
        <v>186</v>
      </c>
      <c r="AR622" s="69" t="s">
        <v>1916</v>
      </c>
    </row>
    <row r="623" spans="36:44" ht="14.4">
      <c r="AJ623" s="26" t="str">
        <f>VLOOKUP(AQ623,'user list'!A:B,2,0)</f>
        <v>Admin</v>
      </c>
      <c r="AK623" s="26">
        <f t="shared" si="66"/>
        <v>6</v>
      </c>
      <c r="AL623" s="26">
        <f t="shared" si="67"/>
        <v>3</v>
      </c>
      <c r="AM623" s="94" t="str">
        <f t="shared" si="68"/>
        <v>6/3 Log In</v>
      </c>
      <c r="AN623" s="172">
        <v>45811.409166666665</v>
      </c>
      <c r="AO623" s="69" t="s">
        <v>186</v>
      </c>
      <c r="AP623" s="69" t="s">
        <v>1913</v>
      </c>
      <c r="AQ623" s="69" t="s">
        <v>186</v>
      </c>
      <c r="AR623" s="69" t="s">
        <v>1916</v>
      </c>
    </row>
    <row r="624" spans="36:44" ht="14.4">
      <c r="AJ624" s="26" t="str">
        <f>VLOOKUP(AQ624,'user list'!A:B,2,0)</f>
        <v>TFCOPRISS</v>
      </c>
      <c r="AK624" s="26">
        <f t="shared" si="66"/>
        <v>6</v>
      </c>
      <c r="AL624" s="26">
        <f t="shared" si="67"/>
        <v>3</v>
      </c>
      <c r="AM624" s="94" t="str">
        <f t="shared" si="68"/>
        <v>6/3 Log In</v>
      </c>
      <c r="AN624" s="172">
        <v>45811.409201388888</v>
      </c>
      <c r="AO624" s="69" t="s">
        <v>274</v>
      </c>
      <c r="AP624" s="69" t="s">
        <v>1913</v>
      </c>
      <c r="AQ624" s="69" t="s">
        <v>274</v>
      </c>
      <c r="AR624" s="69" t="s">
        <v>1916</v>
      </c>
    </row>
    <row r="625" spans="36:44" ht="14.4">
      <c r="AJ625" s="26" t="str">
        <f>VLOOKUP(AQ625,'user list'!A:B,2,0)</f>
        <v>SPORTS</v>
      </c>
      <c r="AK625" s="26">
        <f t="shared" si="66"/>
        <v>6</v>
      </c>
      <c r="AL625" s="26">
        <f t="shared" si="67"/>
        <v>3</v>
      </c>
      <c r="AM625" s="94" t="str">
        <f t="shared" si="68"/>
        <v>6/3 Log Off</v>
      </c>
      <c r="AN625" s="172">
        <v>45811.409363425926</v>
      </c>
      <c r="AO625" s="69" t="s">
        <v>272</v>
      </c>
      <c r="AP625" s="69" t="s">
        <v>1913</v>
      </c>
      <c r="AQ625" s="69" t="s">
        <v>272</v>
      </c>
      <c r="AR625" s="69" t="s">
        <v>1917</v>
      </c>
    </row>
    <row r="626" spans="36:44" ht="14.4">
      <c r="AJ626" s="26" t="str">
        <f>VLOOKUP(AQ626,'user list'!A:B,2,0)</f>
        <v>CVD</v>
      </c>
      <c r="AK626" s="26">
        <f t="shared" si="66"/>
        <v>6</v>
      </c>
      <c r="AL626" s="26">
        <f t="shared" si="67"/>
        <v>3</v>
      </c>
      <c r="AM626" s="94" t="str">
        <f t="shared" si="68"/>
        <v>6/3 Log Off</v>
      </c>
      <c r="AN626" s="172">
        <v>45811.409490740742</v>
      </c>
      <c r="AO626" s="69" t="s">
        <v>208</v>
      </c>
      <c r="AP626" s="69" t="s">
        <v>1913</v>
      </c>
      <c r="AQ626" s="69" t="s">
        <v>208</v>
      </c>
      <c r="AR626" s="69" t="s">
        <v>1917</v>
      </c>
    </row>
    <row r="627" spans="36:44" ht="14.4">
      <c r="AJ627" s="26" t="str">
        <f>VLOOKUP(AQ627,'user list'!A:B,2,0)</f>
        <v>CVD</v>
      </c>
      <c r="AK627" s="26">
        <f t="shared" si="66"/>
        <v>6</v>
      </c>
      <c r="AL627" s="26">
        <f t="shared" si="67"/>
        <v>3</v>
      </c>
      <c r="AM627" s="94" t="str">
        <f t="shared" si="68"/>
        <v>6/3 Log In</v>
      </c>
      <c r="AN627" s="172">
        <v>45811.40966435185</v>
      </c>
      <c r="AO627" s="69" t="s">
        <v>208</v>
      </c>
      <c r="AP627" s="69" t="s">
        <v>1913</v>
      </c>
      <c r="AQ627" s="69" t="s">
        <v>208</v>
      </c>
      <c r="AR627" s="69" t="s">
        <v>1916</v>
      </c>
    </row>
    <row r="628" spans="36:44" ht="14.4">
      <c r="AJ628" s="26" t="str">
        <f>VLOOKUP(AQ628,'user list'!A:B,2,0)</f>
        <v>SPORTS</v>
      </c>
      <c r="AK628" s="26">
        <f t="shared" si="66"/>
        <v>6</v>
      </c>
      <c r="AL628" s="26">
        <f t="shared" si="67"/>
        <v>3</v>
      </c>
      <c r="AM628" s="94" t="str">
        <f t="shared" si="68"/>
        <v>6/3 Log In</v>
      </c>
      <c r="AN628" s="172">
        <v>45811.409675925926</v>
      </c>
      <c r="AO628" s="69" t="s">
        <v>272</v>
      </c>
      <c r="AP628" s="69" t="s">
        <v>1913</v>
      </c>
      <c r="AQ628" s="69" t="s">
        <v>272</v>
      </c>
      <c r="AR628" s="69" t="s">
        <v>1916</v>
      </c>
    </row>
    <row r="629" spans="36:44" ht="14.4">
      <c r="AJ629" s="26" t="str">
        <f>VLOOKUP(AQ629,'user list'!A:B,2,0)</f>
        <v>PROC</v>
      </c>
      <c r="AK629" s="26">
        <f t="shared" si="66"/>
        <v>6</v>
      </c>
      <c r="AL629" s="26">
        <f t="shared" si="67"/>
        <v>3</v>
      </c>
      <c r="AM629" s="94" t="str">
        <f t="shared" si="68"/>
        <v>6/3 Log In</v>
      </c>
      <c r="AN629" s="172">
        <v>45811.410208333335</v>
      </c>
      <c r="AO629" s="69" t="s">
        <v>261</v>
      </c>
      <c r="AP629" s="69" t="s">
        <v>1913</v>
      </c>
      <c r="AQ629" s="69" t="s">
        <v>261</v>
      </c>
      <c r="AR629" s="69" t="s">
        <v>1916</v>
      </c>
    </row>
    <row r="630" spans="36:44" ht="14.4">
      <c r="AJ630" s="26" t="str">
        <f>VLOOKUP(AQ630,'user list'!A:B,2,0)</f>
        <v>SPORTS</v>
      </c>
      <c r="AK630" s="26">
        <f t="shared" si="66"/>
        <v>6</v>
      </c>
      <c r="AL630" s="26">
        <f t="shared" si="67"/>
        <v>3</v>
      </c>
      <c r="AM630" s="94" t="str">
        <f t="shared" si="68"/>
        <v>6/3 Log In</v>
      </c>
      <c r="AN630" s="172">
        <v>45811.410370370373</v>
      </c>
      <c r="AO630" s="69" t="s">
        <v>272</v>
      </c>
      <c r="AP630" s="69" t="s">
        <v>1913</v>
      </c>
      <c r="AQ630" s="69" t="s">
        <v>272</v>
      </c>
      <c r="AR630" s="69" t="s">
        <v>1916</v>
      </c>
    </row>
    <row r="631" spans="36:44" ht="14.4">
      <c r="AJ631" s="26" t="str">
        <f>VLOOKUP(AQ631,'user list'!A:B,2,0)</f>
        <v>SSDD</v>
      </c>
      <c r="AK631" s="26">
        <f t="shared" si="66"/>
        <v>6</v>
      </c>
      <c r="AL631" s="26">
        <f t="shared" si="67"/>
        <v>3</v>
      </c>
      <c r="AM631" s="94" t="str">
        <f t="shared" si="68"/>
        <v>6/3 Log Off</v>
      </c>
      <c r="AN631" s="172">
        <v>45811.410567129627</v>
      </c>
      <c r="AO631" s="69" t="s">
        <v>273</v>
      </c>
      <c r="AP631" s="69" t="s">
        <v>1913</v>
      </c>
      <c r="AQ631" s="69" t="s">
        <v>273</v>
      </c>
      <c r="AR631" s="69" t="s">
        <v>1917</v>
      </c>
    </row>
    <row r="632" spans="36:44" ht="14.4">
      <c r="AJ632" s="26" t="str">
        <f>VLOOKUP(AQ632,'user list'!A:B,2,0)</f>
        <v>SSDD</v>
      </c>
      <c r="AK632" s="26">
        <f t="shared" si="66"/>
        <v>6</v>
      </c>
      <c r="AL632" s="26">
        <f t="shared" si="67"/>
        <v>3</v>
      </c>
      <c r="AM632" s="94" t="str">
        <f t="shared" si="68"/>
        <v>6/3 Log In</v>
      </c>
      <c r="AN632" s="172">
        <v>45811.410694444443</v>
      </c>
      <c r="AO632" s="69" t="s">
        <v>273</v>
      </c>
      <c r="AP632" s="69" t="s">
        <v>1913</v>
      </c>
      <c r="AQ632" s="69" t="s">
        <v>273</v>
      </c>
      <c r="AR632" s="69" t="s">
        <v>1916</v>
      </c>
    </row>
    <row r="633" spans="36:44" ht="14.4">
      <c r="AJ633" s="26" t="str">
        <f>VLOOKUP(AQ633,'user list'!A:B,2,0)</f>
        <v>LEDIPO</v>
      </c>
      <c r="AK633" s="26">
        <f t="shared" si="66"/>
        <v>6</v>
      </c>
      <c r="AL633" s="26">
        <f t="shared" si="67"/>
        <v>3</v>
      </c>
      <c r="AM633" s="94" t="str">
        <f t="shared" si="68"/>
        <v>6/3 Log Off</v>
      </c>
      <c r="AN633" s="172">
        <v>45811.415023148147</v>
      </c>
      <c r="AO633" s="69" t="s">
        <v>222</v>
      </c>
      <c r="AP633" s="69" t="s">
        <v>1913</v>
      </c>
      <c r="AQ633" s="69" t="s">
        <v>222</v>
      </c>
      <c r="AR633" s="69" t="s">
        <v>1917</v>
      </c>
    </row>
    <row r="634" spans="36:44" ht="14.4">
      <c r="AJ634" s="26" t="str">
        <f>VLOOKUP(AQ634,'user list'!A:B,2,0)</f>
        <v>PAISD</v>
      </c>
      <c r="AK634" s="26">
        <f t="shared" si="66"/>
        <v>6</v>
      </c>
      <c r="AL634" s="26">
        <f t="shared" si="67"/>
        <v>3</v>
      </c>
      <c r="AM634" s="94" t="str">
        <f t="shared" si="68"/>
        <v>6/3 Log Off</v>
      </c>
      <c r="AN634" s="172">
        <v>45811.41505787037</v>
      </c>
      <c r="AO634" s="69" t="s">
        <v>256</v>
      </c>
      <c r="AP634" s="69" t="s">
        <v>1913</v>
      </c>
      <c r="AQ634" s="69" t="s">
        <v>256</v>
      </c>
      <c r="AR634" s="69" t="s">
        <v>1917</v>
      </c>
    </row>
    <row r="635" spans="36:44" ht="14.4">
      <c r="AJ635" s="26" t="str">
        <f>VLOOKUP(AQ635,'user list'!A:B,2,0)</f>
        <v>PAISD</v>
      </c>
      <c r="AK635" s="26">
        <f t="shared" si="66"/>
        <v>6</v>
      </c>
      <c r="AL635" s="26">
        <f t="shared" si="67"/>
        <v>3</v>
      </c>
      <c r="AM635" s="94" t="str">
        <f t="shared" si="68"/>
        <v>6/3 Log In</v>
      </c>
      <c r="AN635" s="172">
        <v>45811.415127314816</v>
      </c>
      <c r="AO635" s="69" t="s">
        <v>256</v>
      </c>
      <c r="AP635" s="69" t="s">
        <v>1913</v>
      </c>
      <c r="AQ635" s="69" t="s">
        <v>256</v>
      </c>
      <c r="AR635" s="69" t="s">
        <v>1916</v>
      </c>
    </row>
    <row r="636" spans="36:44" ht="14.4">
      <c r="AJ636" s="26" t="str">
        <f>VLOOKUP(AQ636,'user list'!A:B,2,0)</f>
        <v>ITDD</v>
      </c>
      <c r="AK636" s="26">
        <f t="shared" si="66"/>
        <v>6</v>
      </c>
      <c r="AL636" s="26">
        <f t="shared" si="67"/>
        <v>3</v>
      </c>
      <c r="AM636" s="94" t="str">
        <f t="shared" si="68"/>
        <v>6/3 Log In</v>
      </c>
      <c r="AN636" s="172">
        <v>45811.415219907409</v>
      </c>
      <c r="AO636" s="69" t="s">
        <v>219</v>
      </c>
      <c r="AP636" s="69" t="s">
        <v>1913</v>
      </c>
      <c r="AQ636" s="69" t="s">
        <v>219</v>
      </c>
      <c r="AR636" s="69" t="s">
        <v>1916</v>
      </c>
    </row>
    <row r="637" spans="36:44" ht="14.4">
      <c r="AJ637" s="26" t="str">
        <f>VLOOKUP(AQ637,'user list'!A:B,2,0)</f>
        <v>LEDIPO</v>
      </c>
      <c r="AK637" s="26">
        <f t="shared" si="66"/>
        <v>6</v>
      </c>
      <c r="AL637" s="26">
        <f t="shared" si="67"/>
        <v>3</v>
      </c>
      <c r="AM637" s="94" t="str">
        <f t="shared" si="68"/>
        <v>6/3 Log In</v>
      </c>
      <c r="AN637" s="172">
        <v>45811.415509259263</v>
      </c>
      <c r="AO637" s="69" t="s">
        <v>222</v>
      </c>
      <c r="AP637" s="69" t="s">
        <v>1913</v>
      </c>
      <c r="AQ637" s="69" t="s">
        <v>222</v>
      </c>
      <c r="AR637" s="69" t="s">
        <v>1916</v>
      </c>
    </row>
    <row r="638" spans="36:44" ht="14.4">
      <c r="AJ638" s="26" t="str">
        <f>VLOOKUP(AQ638,'user list'!A:B,2,0)</f>
        <v>BCRD</v>
      </c>
      <c r="AK638" s="26">
        <f t="shared" si="66"/>
        <v>6</v>
      </c>
      <c r="AL638" s="26">
        <f t="shared" si="67"/>
        <v>3</v>
      </c>
      <c r="AM638" s="94" t="str">
        <f t="shared" si="68"/>
        <v>6/3 Log Off</v>
      </c>
      <c r="AN638" s="172">
        <v>45811.41883101852</v>
      </c>
      <c r="AO638" s="69" t="s">
        <v>192</v>
      </c>
      <c r="AP638" s="69" t="s">
        <v>1913</v>
      </c>
      <c r="AQ638" s="69" t="s">
        <v>192</v>
      </c>
      <c r="AR638" s="69" t="s">
        <v>1917</v>
      </c>
    </row>
    <row r="639" spans="36:44" ht="14.4">
      <c r="AJ639" s="26" t="str">
        <f>VLOOKUP(AQ639,'user list'!A:B,2,0)</f>
        <v>BPLD</v>
      </c>
      <c r="AK639" s="26">
        <f t="shared" si="66"/>
        <v>6</v>
      </c>
      <c r="AL639" s="26">
        <f t="shared" si="67"/>
        <v>3</v>
      </c>
      <c r="AM639" s="94" t="str">
        <f t="shared" si="68"/>
        <v>6/3 Log In</v>
      </c>
      <c r="AN639" s="172">
        <v>45811.418842592589</v>
      </c>
      <c r="AO639" s="69" t="s">
        <v>194</v>
      </c>
      <c r="AP639" s="69" t="s">
        <v>1913</v>
      </c>
      <c r="AQ639" s="69" t="s">
        <v>194</v>
      </c>
      <c r="AR639" s="69" t="s">
        <v>1916</v>
      </c>
    </row>
    <row r="640" spans="36:44" ht="14.4">
      <c r="AJ640" s="26" t="str">
        <f>VLOOKUP(AQ640,'user list'!A:B,2,0)</f>
        <v>CGSD</v>
      </c>
      <c r="AK640" s="26">
        <f t="shared" si="66"/>
        <v>6</v>
      </c>
      <c r="AL640" s="26">
        <f t="shared" si="67"/>
        <v>3</v>
      </c>
      <c r="AM640" s="94" t="str">
        <f t="shared" si="68"/>
        <v>6/3 Log Off</v>
      </c>
      <c r="AN640" s="172">
        <v>45811.420787037037</v>
      </c>
      <c r="AO640" s="69" t="s">
        <v>200</v>
      </c>
      <c r="AP640" s="69" t="s">
        <v>1913</v>
      </c>
      <c r="AQ640" s="69" t="s">
        <v>200</v>
      </c>
      <c r="AR640" s="69" t="s">
        <v>1917</v>
      </c>
    </row>
    <row r="641" spans="36:44" ht="14.4">
      <c r="AJ641" s="26" t="str">
        <f>VLOOKUP(AQ641,'user list'!A:B,2,0)</f>
        <v>DBO</v>
      </c>
      <c r="AK641" s="26">
        <f t="shared" si="66"/>
        <v>6</v>
      </c>
      <c r="AL641" s="26">
        <f t="shared" si="67"/>
        <v>3</v>
      </c>
      <c r="AM641" s="94" t="str">
        <f t="shared" si="68"/>
        <v>6/3 Log Off</v>
      </c>
      <c r="AN641" s="172">
        <v>45811.421249999999</v>
      </c>
      <c r="AO641" s="69" t="s">
        <v>209</v>
      </c>
      <c r="AP641" s="69" t="s">
        <v>1913</v>
      </c>
      <c r="AQ641" s="69" t="s">
        <v>209</v>
      </c>
      <c r="AR641" s="69" t="s">
        <v>1917</v>
      </c>
    </row>
    <row r="642" spans="36:44" ht="14.4">
      <c r="AJ642" s="26" t="str">
        <f>VLOOKUP(AQ642,'user list'!A:B,2,0)</f>
        <v>ITDD</v>
      </c>
      <c r="AK642" s="26">
        <f t="shared" si="66"/>
        <v>6</v>
      </c>
      <c r="AL642" s="26">
        <f t="shared" si="67"/>
        <v>3</v>
      </c>
      <c r="AM642" s="94" t="str">
        <f t="shared" si="68"/>
        <v>6/3 Log Off</v>
      </c>
      <c r="AN642" s="172">
        <v>45811.421435185184</v>
      </c>
      <c r="AO642" s="69" t="s">
        <v>219</v>
      </c>
      <c r="AP642" s="69" t="s">
        <v>1913</v>
      </c>
      <c r="AQ642" s="69" t="s">
        <v>219</v>
      </c>
      <c r="AR642" s="69" t="s">
        <v>1917</v>
      </c>
    </row>
    <row r="643" spans="36:44" ht="14.4">
      <c r="AJ643" s="26" t="str">
        <f>VLOOKUP(AQ643,'user list'!A:B,2,0)</f>
        <v>DBO</v>
      </c>
      <c r="AK643" s="26">
        <f t="shared" si="66"/>
        <v>6</v>
      </c>
      <c r="AL643" s="26">
        <f t="shared" si="67"/>
        <v>3</v>
      </c>
      <c r="AM643" s="94" t="str">
        <f t="shared" si="68"/>
        <v>6/3 Log In</v>
      </c>
      <c r="AN643" s="172">
        <v>45811.421481481484</v>
      </c>
      <c r="AO643" s="69" t="s">
        <v>209</v>
      </c>
      <c r="AP643" s="69" t="s">
        <v>1913</v>
      </c>
      <c r="AQ643" s="69" t="s">
        <v>209</v>
      </c>
      <c r="AR643" s="69" t="s">
        <v>1916</v>
      </c>
    </row>
    <row r="644" spans="36:44" ht="14.4">
      <c r="AJ644" s="26" t="str">
        <f>VLOOKUP(AQ644,'user list'!A:B,2,0)</f>
        <v>ITDD</v>
      </c>
      <c r="AK644" s="26">
        <f t="shared" si="66"/>
        <v>6</v>
      </c>
      <c r="AL644" s="26">
        <f t="shared" si="67"/>
        <v>3</v>
      </c>
      <c r="AM644" s="94" t="str">
        <f t="shared" si="68"/>
        <v>6/3 Log In</v>
      </c>
      <c r="AN644" s="172">
        <v>45811.421527777777</v>
      </c>
      <c r="AO644" s="69" t="s">
        <v>219</v>
      </c>
      <c r="AP644" s="69" t="s">
        <v>1913</v>
      </c>
      <c r="AQ644" s="69" t="s">
        <v>219</v>
      </c>
      <c r="AR644" s="69" t="s">
        <v>1916</v>
      </c>
    </row>
    <row r="645" spans="36:44" ht="14.4">
      <c r="AJ645" s="26" t="str">
        <f>VLOOKUP(AQ645,'user list'!A:B,2,0)</f>
        <v>QCYDO</v>
      </c>
      <c r="AK645" s="26">
        <f t="shared" si="66"/>
        <v>6</v>
      </c>
      <c r="AL645" s="26">
        <f t="shared" si="67"/>
        <v>3</v>
      </c>
      <c r="AM645" s="94" t="str">
        <f t="shared" si="68"/>
        <v>6/3 Log Off</v>
      </c>
      <c r="AN645" s="172">
        <v>45811.422905092593</v>
      </c>
      <c r="AO645" s="69" t="s">
        <v>270</v>
      </c>
      <c r="AP645" s="69" t="s">
        <v>1913</v>
      </c>
      <c r="AQ645" s="69" t="s">
        <v>270</v>
      </c>
      <c r="AR645" s="69" t="s">
        <v>1917</v>
      </c>
    </row>
    <row r="646" spans="36:44" ht="14.4">
      <c r="AJ646" s="26" t="str">
        <f>VLOOKUP(AQ646,'user list'!A:B,2,0)</f>
        <v>Admin</v>
      </c>
      <c r="AK646" s="26">
        <f t="shared" si="66"/>
        <v>6</v>
      </c>
      <c r="AL646" s="26">
        <f t="shared" si="67"/>
        <v>3</v>
      </c>
      <c r="AM646" s="94" t="str">
        <f t="shared" si="68"/>
        <v>6/3 Log In</v>
      </c>
      <c r="AN646" s="172">
        <v>45811.42328703704</v>
      </c>
      <c r="AO646" s="69" t="s">
        <v>186</v>
      </c>
      <c r="AP646" s="69" t="s">
        <v>1913</v>
      </c>
      <c r="AQ646" s="69" t="s">
        <v>186</v>
      </c>
      <c r="AR646" s="69" t="s">
        <v>1916</v>
      </c>
    </row>
    <row r="647" spans="36:44" ht="14.4">
      <c r="AJ647" s="26" t="str">
        <f>VLOOKUP(AQ647,'user list'!A:B,2,0)</f>
        <v>CTO</v>
      </c>
      <c r="AK647" s="26">
        <f t="shared" si="66"/>
        <v>6</v>
      </c>
      <c r="AL647" s="26">
        <f t="shared" si="67"/>
        <v>3</v>
      </c>
      <c r="AM647" s="94" t="str">
        <f t="shared" si="68"/>
        <v>6/3 Log Off</v>
      </c>
      <c r="AN647" s="172">
        <v>45811.42355324074</v>
      </c>
      <c r="AO647" s="69" t="s">
        <v>207</v>
      </c>
      <c r="AP647" s="69" t="s">
        <v>1913</v>
      </c>
      <c r="AQ647" s="69" t="s">
        <v>207</v>
      </c>
      <c r="AR647" s="69" t="s">
        <v>1917</v>
      </c>
    </row>
    <row r="648" spans="36:44" ht="14.4">
      <c r="AJ648" s="26" t="str">
        <f>VLOOKUP(AQ648,'user list'!A:B,2,0)</f>
        <v>ITDD</v>
      </c>
      <c r="AK648" s="26">
        <f t="shared" si="66"/>
        <v>6</v>
      </c>
      <c r="AL648" s="26">
        <f t="shared" si="67"/>
        <v>3</v>
      </c>
      <c r="AM648" s="94" t="str">
        <f t="shared" si="68"/>
        <v>6/3 Log In</v>
      </c>
      <c r="AN648" s="172">
        <v>45811.42386574074</v>
      </c>
      <c r="AO648" s="69" t="s">
        <v>219</v>
      </c>
      <c r="AP648" s="69" t="s">
        <v>1913</v>
      </c>
      <c r="AQ648" s="69" t="s">
        <v>219</v>
      </c>
      <c r="AR648" s="69" t="s">
        <v>1916</v>
      </c>
    </row>
    <row r="649" spans="36:44" ht="14.4">
      <c r="AJ649" s="26" t="str">
        <f>VLOOKUP(AQ649,'user list'!A:B,2,0)</f>
        <v>Admin</v>
      </c>
      <c r="AK649" s="26">
        <f t="shared" si="66"/>
        <v>6</v>
      </c>
      <c r="AL649" s="26">
        <f t="shared" si="67"/>
        <v>3</v>
      </c>
      <c r="AM649" s="94" t="str">
        <f t="shared" si="68"/>
        <v>6/3 Log Off</v>
      </c>
      <c r="AN649" s="172">
        <v>45811.42460648148</v>
      </c>
      <c r="AO649" s="69" t="s">
        <v>186</v>
      </c>
      <c r="AP649" s="69" t="s">
        <v>1913</v>
      </c>
      <c r="AQ649" s="69" t="s">
        <v>186</v>
      </c>
      <c r="AR649" s="69" t="s">
        <v>1917</v>
      </c>
    </row>
    <row r="650" spans="36:44" ht="14.4">
      <c r="AJ650" s="26" t="str">
        <f>VLOOKUP(AQ650,'user list'!A:B,2,0)</f>
        <v>Admin</v>
      </c>
      <c r="AK650" s="26">
        <f t="shared" si="66"/>
        <v>6</v>
      </c>
      <c r="AL650" s="26">
        <f t="shared" si="67"/>
        <v>3</v>
      </c>
      <c r="AM650" s="94" t="str">
        <f t="shared" si="68"/>
        <v>6/3 Log In</v>
      </c>
      <c r="AN650" s="172">
        <v>45811.424722222226</v>
      </c>
      <c r="AO650" s="69" t="s">
        <v>186</v>
      </c>
      <c r="AP650" s="69" t="s">
        <v>1913</v>
      </c>
      <c r="AQ650" s="69" t="s">
        <v>186</v>
      </c>
      <c r="AR650" s="69" t="s">
        <v>1916</v>
      </c>
    </row>
    <row r="651" spans="36:44" ht="14.4">
      <c r="AJ651" s="26" t="str">
        <f>VLOOKUP(AQ651,'user list'!A:B,2,0)</f>
        <v>Admin</v>
      </c>
      <c r="AK651" s="26">
        <f t="shared" si="66"/>
        <v>6</v>
      </c>
      <c r="AL651" s="26">
        <f t="shared" si="67"/>
        <v>3</v>
      </c>
      <c r="AM651" s="94" t="str">
        <f t="shared" si="68"/>
        <v>6/3 Log In</v>
      </c>
      <c r="AN651" s="172">
        <v>45811.424733796295</v>
      </c>
      <c r="AO651" s="69" t="s">
        <v>186</v>
      </c>
      <c r="AP651" s="69" t="s">
        <v>1913</v>
      </c>
      <c r="AQ651" s="69" t="s">
        <v>186</v>
      </c>
      <c r="AR651" s="69" t="s">
        <v>1916</v>
      </c>
    </row>
    <row r="652" spans="36:44" ht="14.4">
      <c r="AJ652" s="26" t="str">
        <f>VLOOKUP(AQ652,'user list'!A:B,2,0)</f>
        <v>PROC</v>
      </c>
      <c r="AK652" s="26">
        <f t="shared" si="66"/>
        <v>6</v>
      </c>
      <c r="AL652" s="26">
        <f t="shared" si="67"/>
        <v>3</v>
      </c>
      <c r="AM652" s="94" t="str">
        <f t="shared" si="68"/>
        <v>6/3 Log Off</v>
      </c>
      <c r="AN652" s="172">
        <v>45811.424976851849</v>
      </c>
      <c r="AO652" s="69" t="s">
        <v>261</v>
      </c>
      <c r="AP652" s="69" t="s">
        <v>1913</v>
      </c>
      <c r="AQ652" s="69" t="s">
        <v>261</v>
      </c>
      <c r="AR652" s="69" t="s">
        <v>1917</v>
      </c>
    </row>
    <row r="653" spans="36:44" ht="14.4">
      <c r="AJ653" s="26" t="str">
        <f>VLOOKUP(AQ653,'user list'!A:B,2,0)</f>
        <v>PROC</v>
      </c>
      <c r="AK653" s="26">
        <f t="shared" si="66"/>
        <v>6</v>
      </c>
      <c r="AL653" s="26">
        <f t="shared" si="67"/>
        <v>3</v>
      </c>
      <c r="AM653" s="94" t="str">
        <f t="shared" si="68"/>
        <v>6/3 Log In</v>
      </c>
      <c r="AN653" s="172">
        <v>45811.425185185188</v>
      </c>
      <c r="AO653" s="69" t="s">
        <v>261</v>
      </c>
      <c r="AP653" s="69" t="s">
        <v>1913</v>
      </c>
      <c r="AQ653" s="69" t="s">
        <v>261</v>
      </c>
      <c r="AR653" s="69" t="s">
        <v>1916</v>
      </c>
    </row>
    <row r="654" spans="36:44" ht="14.4">
      <c r="AJ654" s="26" t="str">
        <f>VLOOKUP(AQ654,'user list'!A:B,2,0)</f>
        <v>DOE</v>
      </c>
      <c r="AK654" s="26">
        <f t="shared" si="66"/>
        <v>6</v>
      </c>
      <c r="AL654" s="26">
        <f t="shared" si="67"/>
        <v>3</v>
      </c>
      <c r="AM654" s="94" t="str">
        <f t="shared" si="68"/>
        <v>6/3 Log Off</v>
      </c>
      <c r="AN654" s="172">
        <v>45811.42560185185</v>
      </c>
      <c r="AO654" s="69" t="s">
        <v>212</v>
      </c>
      <c r="AP654" s="69" t="s">
        <v>1913</v>
      </c>
      <c r="AQ654" s="69" t="s">
        <v>212</v>
      </c>
      <c r="AR654" s="69" t="s">
        <v>1917</v>
      </c>
    </row>
    <row r="655" spans="36:44" ht="14.4">
      <c r="AJ655" s="26" t="str">
        <f>VLOOKUP(AQ655,'user list'!A:B,2,0)</f>
        <v>OCM</v>
      </c>
      <c r="AK655" s="26">
        <f t="shared" si="66"/>
        <v>6</v>
      </c>
      <c r="AL655" s="26">
        <f t="shared" si="67"/>
        <v>3</v>
      </c>
      <c r="AM655" s="94" t="str">
        <f t="shared" si="68"/>
        <v>6/3 Changed</v>
      </c>
      <c r="AN655" s="172">
        <v>45811.427997685183</v>
      </c>
      <c r="AO655" s="69" t="s">
        <v>186</v>
      </c>
      <c r="AP655" s="69" t="s">
        <v>1913</v>
      </c>
      <c r="AQ655" s="69" t="s">
        <v>235</v>
      </c>
      <c r="AR655" s="69" t="s">
        <v>1918</v>
      </c>
    </row>
    <row r="656" spans="36:44" ht="14.4">
      <c r="AJ656" s="26" t="str">
        <f>VLOOKUP(AQ656,'user list'!A:B,2,0)</f>
        <v>OCM</v>
      </c>
      <c r="AK656" s="26">
        <f t="shared" ref="AK656:AK719" si="69">MONTH(AN656)</f>
        <v>6</v>
      </c>
      <c r="AL656" s="26">
        <f t="shared" ref="AL656:AL719" si="70">DAY(AN656)</f>
        <v>3</v>
      </c>
      <c r="AM656" s="94" t="str">
        <f t="shared" ref="AM656:AM719" si="71">AK656&amp;"/"&amp;AL656&amp;" "&amp;AR656</f>
        <v>6/3 Log In</v>
      </c>
      <c r="AN656" s="172">
        <v>45811.428148148145</v>
      </c>
      <c r="AO656" s="69" t="s">
        <v>235</v>
      </c>
      <c r="AP656" s="69" t="s">
        <v>1913</v>
      </c>
      <c r="AQ656" s="69" t="s">
        <v>235</v>
      </c>
      <c r="AR656" s="69" t="s">
        <v>1916</v>
      </c>
    </row>
    <row r="657" spans="36:44" ht="14.4">
      <c r="AJ657" s="26" t="str">
        <f>VLOOKUP(AQ657,'user list'!A:B,2,0)</f>
        <v>OCM</v>
      </c>
      <c r="AK657" s="26">
        <f t="shared" si="69"/>
        <v>6</v>
      </c>
      <c r="AL657" s="26">
        <f t="shared" si="70"/>
        <v>3</v>
      </c>
      <c r="AM657" s="94" t="str">
        <f t="shared" si="71"/>
        <v>6/3 Log In</v>
      </c>
      <c r="AN657" s="172">
        <v>45811.428333333337</v>
      </c>
      <c r="AO657" s="69" t="s">
        <v>235</v>
      </c>
      <c r="AP657" s="69" t="s">
        <v>1913</v>
      </c>
      <c r="AQ657" s="69" t="s">
        <v>235</v>
      </c>
      <c r="AR657" s="69" t="s">
        <v>1916</v>
      </c>
    </row>
    <row r="658" spans="36:44" ht="14.4">
      <c r="AJ658" s="26" t="str">
        <f>VLOOKUP(AQ658,'user list'!A:B,2,0)</f>
        <v>CTO</v>
      </c>
      <c r="AK658" s="26">
        <f t="shared" si="69"/>
        <v>6</v>
      </c>
      <c r="AL658" s="26">
        <f t="shared" si="70"/>
        <v>3</v>
      </c>
      <c r="AM658" s="94" t="str">
        <f t="shared" si="71"/>
        <v>6/3 Log In</v>
      </c>
      <c r="AN658" s="172">
        <v>45811.429143518515</v>
      </c>
      <c r="AO658" s="69" t="s">
        <v>207</v>
      </c>
      <c r="AP658" s="69" t="s">
        <v>1913</v>
      </c>
      <c r="AQ658" s="69" t="s">
        <v>207</v>
      </c>
      <c r="AR658" s="69" t="s">
        <v>1916</v>
      </c>
    </row>
    <row r="659" spans="36:44" ht="14.4">
      <c r="AJ659" s="26" t="str">
        <f>VLOOKUP(AQ659,'user list'!A:B,2,0)</f>
        <v>OCM</v>
      </c>
      <c r="AK659" s="26">
        <f t="shared" si="69"/>
        <v>6</v>
      </c>
      <c r="AL659" s="26">
        <f t="shared" si="70"/>
        <v>3</v>
      </c>
      <c r="AM659" s="94" t="str">
        <f t="shared" si="71"/>
        <v>6/3 Changed</v>
      </c>
      <c r="AN659" s="172">
        <v>45811.429212962961</v>
      </c>
      <c r="AO659" s="69" t="s">
        <v>186</v>
      </c>
      <c r="AP659" s="69" t="s">
        <v>1913</v>
      </c>
      <c r="AQ659" s="69" t="s">
        <v>236</v>
      </c>
      <c r="AR659" s="69" t="s">
        <v>1918</v>
      </c>
    </row>
    <row r="660" spans="36:44" ht="14.4">
      <c r="AJ660" s="26" t="str">
        <f>VLOOKUP(AQ660,'user list'!A:B,2,0)</f>
        <v>OCM</v>
      </c>
      <c r="AK660" s="26">
        <f t="shared" si="69"/>
        <v>6</v>
      </c>
      <c r="AL660" s="26">
        <f t="shared" si="70"/>
        <v>3</v>
      </c>
      <c r="AM660" s="94" t="str">
        <f t="shared" si="71"/>
        <v>6/3 Changed</v>
      </c>
      <c r="AN660" s="172">
        <v>45811.429456018515</v>
      </c>
      <c r="AO660" s="69" t="s">
        <v>186</v>
      </c>
      <c r="AP660" s="69" t="s">
        <v>1913</v>
      </c>
      <c r="AQ660" s="69" t="s">
        <v>237</v>
      </c>
      <c r="AR660" s="69" t="s">
        <v>1918</v>
      </c>
    </row>
    <row r="661" spans="36:44" ht="14.4">
      <c r="AJ661" s="26" t="str">
        <f>VLOOKUP(AQ661,'user list'!A:B,2,0)</f>
        <v>OCM</v>
      </c>
      <c r="AK661" s="26">
        <f t="shared" si="69"/>
        <v>6</v>
      </c>
      <c r="AL661" s="26">
        <f t="shared" si="70"/>
        <v>3</v>
      </c>
      <c r="AM661" s="94" t="str">
        <f t="shared" si="71"/>
        <v>6/3 Changed</v>
      </c>
      <c r="AN661" s="172">
        <v>45811.4296875</v>
      </c>
      <c r="AO661" s="69" t="s">
        <v>186</v>
      </c>
      <c r="AP661" s="69" t="s">
        <v>1913</v>
      </c>
      <c r="AQ661" s="69" t="s">
        <v>238</v>
      </c>
      <c r="AR661" s="69" t="s">
        <v>1918</v>
      </c>
    </row>
    <row r="662" spans="36:44" ht="14.4">
      <c r="AJ662" s="26" t="str">
        <f>VLOOKUP(AQ662,'user list'!A:B,2,0)</f>
        <v>CHD</v>
      </c>
      <c r="AK662" s="26">
        <f t="shared" si="69"/>
        <v>6</v>
      </c>
      <c r="AL662" s="26">
        <f t="shared" si="70"/>
        <v>3</v>
      </c>
      <c r="AM662" s="94" t="str">
        <f t="shared" si="71"/>
        <v>6/3 Log In</v>
      </c>
      <c r="AN662" s="172">
        <v>45811.430358796293</v>
      </c>
      <c r="AO662" s="69" t="s">
        <v>203</v>
      </c>
      <c r="AP662" s="69" t="s">
        <v>1913</v>
      </c>
      <c r="AQ662" s="69" t="s">
        <v>203</v>
      </c>
      <c r="AR662" s="69" t="s">
        <v>1916</v>
      </c>
    </row>
    <row r="663" spans="36:44" ht="14.4">
      <c r="AJ663" s="26">
        <f>VLOOKUP(AQ663,'user list'!A:B,2,0)</f>
        <v>0</v>
      </c>
      <c r="AK663" s="26">
        <f t="shared" si="69"/>
        <v>6</v>
      </c>
      <c r="AL663" s="26">
        <f t="shared" si="70"/>
        <v>3</v>
      </c>
      <c r="AM663" s="94" t="str">
        <f t="shared" si="71"/>
        <v>6/3 Created</v>
      </c>
      <c r="AN663" s="172">
        <v>45811.431215277778</v>
      </c>
      <c r="AO663" s="69" t="s">
        <v>186</v>
      </c>
      <c r="AP663" s="69" t="s">
        <v>1920</v>
      </c>
      <c r="AQ663" s="69" t="s">
        <v>287</v>
      </c>
      <c r="AR663" s="69" t="s">
        <v>1921</v>
      </c>
    </row>
    <row r="664" spans="36:44" ht="14.4">
      <c r="AJ664" s="26">
        <f>VLOOKUP(AQ664,'user list'!A:B,2,0)</f>
        <v>0</v>
      </c>
      <c r="AK664" s="26">
        <f t="shared" si="69"/>
        <v>6</v>
      </c>
      <c r="AL664" s="26">
        <f t="shared" si="70"/>
        <v>3</v>
      </c>
      <c r="AM664" s="94" t="str">
        <f t="shared" si="71"/>
        <v>6/3 Created</v>
      </c>
      <c r="AN664" s="172">
        <v>45811.431215277778</v>
      </c>
      <c r="AO664" s="69" t="s">
        <v>186</v>
      </c>
      <c r="AP664" s="69" t="s">
        <v>1920</v>
      </c>
      <c r="AQ664" s="69" t="s">
        <v>288</v>
      </c>
      <c r="AR664" s="69" t="s">
        <v>1921</v>
      </c>
    </row>
    <row r="665" spans="36:44" ht="14.4">
      <c r="AJ665" s="26">
        <f>VLOOKUP(AQ665,'user list'!A:B,2,0)</f>
        <v>0</v>
      </c>
      <c r="AK665" s="26">
        <f t="shared" si="69"/>
        <v>6</v>
      </c>
      <c r="AL665" s="26">
        <f t="shared" si="70"/>
        <v>3</v>
      </c>
      <c r="AM665" s="94" t="str">
        <f t="shared" si="71"/>
        <v>6/3 Changed</v>
      </c>
      <c r="AN665" s="172">
        <v>45811.431215277778</v>
      </c>
      <c r="AO665" s="69" t="s">
        <v>186</v>
      </c>
      <c r="AP665" s="69" t="s">
        <v>1922</v>
      </c>
      <c r="AQ665" s="69" t="s">
        <v>289</v>
      </c>
      <c r="AR665" s="69" t="s">
        <v>1918</v>
      </c>
    </row>
    <row r="666" spans="36:44" ht="14.4">
      <c r="AJ666" s="26" t="str">
        <f>VLOOKUP(AQ666,'user list'!A:B,2,0)</f>
        <v>OCM</v>
      </c>
      <c r="AK666" s="26">
        <f t="shared" si="69"/>
        <v>6</v>
      </c>
      <c r="AL666" s="26">
        <f t="shared" si="70"/>
        <v>3</v>
      </c>
      <c r="AM666" s="94" t="str">
        <f t="shared" si="71"/>
        <v>6/3 Created</v>
      </c>
      <c r="AN666" s="172">
        <v>45811.431215277778</v>
      </c>
      <c r="AO666" s="69" t="s">
        <v>186</v>
      </c>
      <c r="AP666" s="69" t="s">
        <v>1913</v>
      </c>
      <c r="AQ666" s="69" t="s">
        <v>239</v>
      </c>
      <c r="AR666" s="69" t="s">
        <v>1921</v>
      </c>
    </row>
    <row r="667" spans="36:44" ht="14.4">
      <c r="AJ667" s="26" t="str">
        <f>VLOOKUP(AQ667,'user list'!A:B,2,0)</f>
        <v>OCM</v>
      </c>
      <c r="AK667" s="26">
        <f t="shared" si="69"/>
        <v>6</v>
      </c>
      <c r="AL667" s="26">
        <f t="shared" si="70"/>
        <v>3</v>
      </c>
      <c r="AM667" s="94" t="str">
        <f t="shared" si="71"/>
        <v>6/3 Changed</v>
      </c>
      <c r="AN667" s="172">
        <v>45811.431215277778</v>
      </c>
      <c r="AO667" s="69" t="s">
        <v>186</v>
      </c>
      <c r="AP667" s="69" t="s">
        <v>1913</v>
      </c>
      <c r="AQ667" s="69" t="s">
        <v>239</v>
      </c>
      <c r="AR667" s="69" t="s">
        <v>1918</v>
      </c>
    </row>
    <row r="668" spans="36:44" ht="14.4">
      <c r="AJ668" s="26" t="str">
        <f>VLOOKUP(AQ668,'user list'!A:B,2,0)</f>
        <v>OCM</v>
      </c>
      <c r="AK668" s="26">
        <f t="shared" si="69"/>
        <v>6</v>
      </c>
      <c r="AL668" s="26">
        <f t="shared" si="70"/>
        <v>3</v>
      </c>
      <c r="AM668" s="94" t="str">
        <f t="shared" si="71"/>
        <v>6/3 Changed</v>
      </c>
      <c r="AN668" s="172">
        <v>45811.431215277778</v>
      </c>
      <c r="AO668" s="69" t="s">
        <v>186</v>
      </c>
      <c r="AP668" s="69" t="s">
        <v>1913</v>
      </c>
      <c r="AQ668" s="69" t="s">
        <v>239</v>
      </c>
      <c r="AR668" s="69" t="s">
        <v>1918</v>
      </c>
    </row>
    <row r="669" spans="36:44" ht="14.4">
      <c r="AJ669" s="26" t="str">
        <f>VLOOKUP(AQ669,'user list'!A:B,2,0)</f>
        <v>OCM</v>
      </c>
      <c r="AK669" s="26">
        <f t="shared" si="69"/>
        <v>6</v>
      </c>
      <c r="AL669" s="26">
        <f t="shared" si="70"/>
        <v>3</v>
      </c>
      <c r="AM669" s="94" t="str">
        <f t="shared" si="71"/>
        <v>6/3 Changed</v>
      </c>
      <c r="AN669" s="172">
        <v>45811.432152777779</v>
      </c>
      <c r="AO669" s="69" t="s">
        <v>186</v>
      </c>
      <c r="AP669" s="69" t="s">
        <v>1913</v>
      </c>
      <c r="AQ669" s="69" t="s">
        <v>240</v>
      </c>
      <c r="AR669" s="69" t="s">
        <v>1918</v>
      </c>
    </row>
    <row r="670" spans="36:44" ht="14.4">
      <c r="AJ670" s="26" t="str">
        <f>VLOOKUP(AQ670,'user list'!A:B,2,0)</f>
        <v>OCM</v>
      </c>
      <c r="AK670" s="26">
        <f t="shared" si="69"/>
        <v>6</v>
      </c>
      <c r="AL670" s="26">
        <f t="shared" si="70"/>
        <v>3</v>
      </c>
      <c r="AM670" s="94" t="str">
        <f t="shared" si="71"/>
        <v>6/3 Changed</v>
      </c>
      <c r="AN670" s="172">
        <v>45811.432384259257</v>
      </c>
      <c r="AO670" s="69" t="s">
        <v>186</v>
      </c>
      <c r="AP670" s="69" t="s">
        <v>1913</v>
      </c>
      <c r="AQ670" s="69" t="s">
        <v>241</v>
      </c>
      <c r="AR670" s="69" t="s">
        <v>1918</v>
      </c>
    </row>
    <row r="671" spans="36:44" ht="14.4">
      <c r="AJ671" s="26" t="str">
        <f>VLOOKUP(AQ671,'user list'!A:B,2,0)</f>
        <v>OCM</v>
      </c>
      <c r="AK671" s="26">
        <f t="shared" si="69"/>
        <v>6</v>
      </c>
      <c r="AL671" s="26">
        <f t="shared" si="70"/>
        <v>3</v>
      </c>
      <c r="AM671" s="94" t="str">
        <f t="shared" si="71"/>
        <v>6/3 Changed</v>
      </c>
      <c r="AN671" s="172">
        <v>45811.43273148148</v>
      </c>
      <c r="AO671" s="69" t="s">
        <v>186</v>
      </c>
      <c r="AP671" s="69" t="s">
        <v>1913</v>
      </c>
      <c r="AQ671" s="69" t="s">
        <v>242</v>
      </c>
      <c r="AR671" s="69" t="s">
        <v>1918</v>
      </c>
    </row>
    <row r="672" spans="36:44" ht="14.4">
      <c r="AJ672" s="26" t="str">
        <f>VLOOKUP(AQ672,'user list'!A:B,2,0)</f>
        <v>OCM</v>
      </c>
      <c r="AK672" s="26">
        <f t="shared" si="69"/>
        <v>6</v>
      </c>
      <c r="AL672" s="26">
        <f t="shared" si="70"/>
        <v>3</v>
      </c>
      <c r="AM672" s="94" t="str">
        <f t="shared" si="71"/>
        <v>6/3 Changed</v>
      </c>
      <c r="AN672" s="172">
        <v>45811.433136574073</v>
      </c>
      <c r="AO672" s="69" t="s">
        <v>186</v>
      </c>
      <c r="AP672" s="69" t="s">
        <v>1913</v>
      </c>
      <c r="AQ672" s="69" t="s">
        <v>243</v>
      </c>
      <c r="AR672" s="69" t="s">
        <v>1918</v>
      </c>
    </row>
    <row r="673" spans="36:44" ht="14.4">
      <c r="AJ673" s="26" t="str">
        <f>VLOOKUP(AQ673,'user list'!A:B,2,0)</f>
        <v>OCM</v>
      </c>
      <c r="AK673" s="26">
        <f t="shared" si="69"/>
        <v>6</v>
      </c>
      <c r="AL673" s="26">
        <f t="shared" si="70"/>
        <v>3</v>
      </c>
      <c r="AM673" s="94" t="str">
        <f t="shared" si="71"/>
        <v>6/3 Changed</v>
      </c>
      <c r="AN673" s="172">
        <v>45811.433668981481</v>
      </c>
      <c r="AO673" s="69" t="s">
        <v>186</v>
      </c>
      <c r="AP673" s="69" t="s">
        <v>1913</v>
      </c>
      <c r="AQ673" s="69" t="s">
        <v>244</v>
      </c>
      <c r="AR673" s="69" t="s">
        <v>1918</v>
      </c>
    </row>
    <row r="674" spans="36:44" ht="14.4">
      <c r="AJ674" s="26" t="str">
        <f>VLOOKUP(AQ674,'user list'!A:B,2,0)</f>
        <v>OCM</v>
      </c>
      <c r="AK674" s="26">
        <f t="shared" si="69"/>
        <v>6</v>
      </c>
      <c r="AL674" s="26">
        <f t="shared" si="70"/>
        <v>3</v>
      </c>
      <c r="AM674" s="94" t="str">
        <f t="shared" si="71"/>
        <v>6/3 Changed</v>
      </c>
      <c r="AN674" s="172">
        <v>45811.433888888889</v>
      </c>
      <c r="AO674" s="69" t="s">
        <v>186</v>
      </c>
      <c r="AP674" s="69" t="s">
        <v>1913</v>
      </c>
      <c r="AQ674" s="69" t="s">
        <v>245</v>
      </c>
      <c r="AR674" s="69" t="s">
        <v>1918</v>
      </c>
    </row>
    <row r="675" spans="36:44" ht="14.4">
      <c r="AJ675" s="26" t="str">
        <f>VLOOKUP(AQ675,'user list'!A:B,2,0)</f>
        <v>OCM</v>
      </c>
      <c r="AK675" s="26">
        <f t="shared" si="69"/>
        <v>6</v>
      </c>
      <c r="AL675" s="26">
        <f t="shared" si="70"/>
        <v>3</v>
      </c>
      <c r="AM675" s="94" t="str">
        <f t="shared" si="71"/>
        <v>6/3 Changed</v>
      </c>
      <c r="AN675" s="172">
        <v>45811.434027777781</v>
      </c>
      <c r="AO675" s="69" t="s">
        <v>186</v>
      </c>
      <c r="AP675" s="69" t="s">
        <v>1913</v>
      </c>
      <c r="AQ675" s="69" t="s">
        <v>247</v>
      </c>
      <c r="AR675" s="69" t="s">
        <v>1918</v>
      </c>
    </row>
    <row r="676" spans="36:44" ht="14.4">
      <c r="AJ676" s="26" t="str">
        <f>VLOOKUP(AQ676,'user list'!A:B,2,0)</f>
        <v>OCM</v>
      </c>
      <c r="AK676" s="26">
        <f t="shared" si="69"/>
        <v>6</v>
      </c>
      <c r="AL676" s="26">
        <f t="shared" si="70"/>
        <v>3</v>
      </c>
      <c r="AM676" s="94" t="str">
        <f t="shared" si="71"/>
        <v>6/3 Log In</v>
      </c>
      <c r="AN676" s="172">
        <v>45811.434583333335</v>
      </c>
      <c r="AO676" s="69" t="s">
        <v>235</v>
      </c>
      <c r="AP676" s="69" t="s">
        <v>1913</v>
      </c>
      <c r="AQ676" s="69" t="s">
        <v>235</v>
      </c>
      <c r="AR676" s="69" t="s">
        <v>1916</v>
      </c>
    </row>
    <row r="677" spans="36:44" ht="14.4">
      <c r="AJ677" s="26" t="str">
        <f>VLOOKUP(AQ677,'user list'!A:B,2,0)</f>
        <v>OCA</v>
      </c>
      <c r="AK677" s="26">
        <f t="shared" si="69"/>
        <v>6</v>
      </c>
      <c r="AL677" s="26">
        <f t="shared" si="70"/>
        <v>3</v>
      </c>
      <c r="AM677" s="94" t="str">
        <f t="shared" si="71"/>
        <v>6/3 Log Off</v>
      </c>
      <c r="AN677" s="172">
        <v>45811.434641203705</v>
      </c>
      <c r="AO677" s="69" t="s">
        <v>227</v>
      </c>
      <c r="AP677" s="69" t="s">
        <v>1913</v>
      </c>
      <c r="AQ677" s="69" t="s">
        <v>227</v>
      </c>
      <c r="AR677" s="69" t="s">
        <v>1917</v>
      </c>
    </row>
    <row r="678" spans="36:44" ht="14.4">
      <c r="AJ678" s="26" t="str">
        <f>VLOOKUP(AQ678,'user list'!A:B,2,0)</f>
        <v>TFCOPRISS</v>
      </c>
      <c r="AK678" s="26">
        <f t="shared" si="69"/>
        <v>6</v>
      </c>
      <c r="AL678" s="26">
        <f t="shared" si="70"/>
        <v>3</v>
      </c>
      <c r="AM678" s="94" t="str">
        <f t="shared" si="71"/>
        <v>6/3 Log Off</v>
      </c>
      <c r="AN678" s="172">
        <v>45811.434791666667</v>
      </c>
      <c r="AO678" s="69" t="s">
        <v>274</v>
      </c>
      <c r="AP678" s="69" t="s">
        <v>1913</v>
      </c>
      <c r="AQ678" s="69" t="s">
        <v>274</v>
      </c>
      <c r="AR678" s="69" t="s">
        <v>1917</v>
      </c>
    </row>
    <row r="679" spans="36:44" ht="14.4">
      <c r="AJ679" s="26" t="str">
        <f>VLOOKUP(AQ679,'user list'!A:B,2,0)</f>
        <v>PROC</v>
      </c>
      <c r="AK679" s="26">
        <f t="shared" si="69"/>
        <v>6</v>
      </c>
      <c r="AL679" s="26">
        <f t="shared" si="70"/>
        <v>3</v>
      </c>
      <c r="AM679" s="94" t="str">
        <f t="shared" si="71"/>
        <v>6/3 Log Off</v>
      </c>
      <c r="AN679" s="172">
        <v>45811.435034722221</v>
      </c>
      <c r="AO679" s="69" t="s">
        <v>262</v>
      </c>
      <c r="AP679" s="69" t="s">
        <v>1913</v>
      </c>
      <c r="AQ679" s="69" t="s">
        <v>262</v>
      </c>
      <c r="AR679" s="69" t="s">
        <v>1917</v>
      </c>
    </row>
    <row r="680" spans="36:44" ht="14.4">
      <c r="AJ680" s="26" t="str">
        <f>VLOOKUP(AQ680,'user list'!A:B,2,0)</f>
        <v>OCM</v>
      </c>
      <c r="AK680" s="26">
        <f t="shared" si="69"/>
        <v>6</v>
      </c>
      <c r="AL680" s="26">
        <f t="shared" si="70"/>
        <v>3</v>
      </c>
      <c r="AM680" s="94" t="str">
        <f t="shared" si="71"/>
        <v>6/3 Log In</v>
      </c>
      <c r="AN680" s="172">
        <v>45811.435046296298</v>
      </c>
      <c r="AO680" s="69" t="s">
        <v>237</v>
      </c>
      <c r="AP680" s="69" t="s">
        <v>1913</v>
      </c>
      <c r="AQ680" s="69" t="s">
        <v>237</v>
      </c>
      <c r="AR680" s="69" t="s">
        <v>1916</v>
      </c>
    </row>
    <row r="681" spans="36:44" ht="14.4">
      <c r="AJ681" s="26" t="str">
        <f>VLOOKUP(AQ681,'user list'!A:B,2,0)</f>
        <v>PROC</v>
      </c>
      <c r="AK681" s="26">
        <f t="shared" si="69"/>
        <v>6</v>
      </c>
      <c r="AL681" s="26">
        <f t="shared" si="70"/>
        <v>3</v>
      </c>
      <c r="AM681" s="94" t="str">
        <f t="shared" si="71"/>
        <v>6/3 Log In</v>
      </c>
      <c r="AN681" s="172">
        <v>45811.435347222221</v>
      </c>
      <c r="AO681" s="69" t="s">
        <v>262</v>
      </c>
      <c r="AP681" s="69" t="s">
        <v>1913</v>
      </c>
      <c r="AQ681" s="69" t="s">
        <v>262</v>
      </c>
      <c r="AR681" s="69" t="s">
        <v>1916</v>
      </c>
    </row>
    <row r="682" spans="36:44" ht="14.4">
      <c r="AJ682" s="26" t="str">
        <f>VLOOKUP(AQ682,'user list'!A:B,2,0)</f>
        <v>OCM</v>
      </c>
      <c r="AK682" s="26">
        <f t="shared" si="69"/>
        <v>6</v>
      </c>
      <c r="AL682" s="26">
        <f t="shared" si="70"/>
        <v>3</v>
      </c>
      <c r="AM682" s="94" t="str">
        <f t="shared" si="71"/>
        <v>6/3 Log Off</v>
      </c>
      <c r="AN682" s="172">
        <v>45811.435439814813</v>
      </c>
      <c r="AO682" s="69" t="s">
        <v>237</v>
      </c>
      <c r="AP682" s="69" t="s">
        <v>1913</v>
      </c>
      <c r="AQ682" s="69" t="s">
        <v>237</v>
      </c>
      <c r="AR682" s="69" t="s">
        <v>1917</v>
      </c>
    </row>
    <row r="683" spans="36:44" ht="14.4">
      <c r="AJ683" s="26" t="str">
        <f>VLOOKUP(AQ683,'user list'!A:B,2,0)</f>
        <v>OCM</v>
      </c>
      <c r="AK683" s="26">
        <f t="shared" si="69"/>
        <v>6</v>
      </c>
      <c r="AL683" s="26">
        <f t="shared" si="70"/>
        <v>3</v>
      </c>
      <c r="AM683" s="94" t="str">
        <f t="shared" si="71"/>
        <v>6/3 Changed</v>
      </c>
      <c r="AN683" s="172">
        <v>45811.435902777775</v>
      </c>
      <c r="AO683" s="69" t="s">
        <v>186</v>
      </c>
      <c r="AP683" s="69" t="s">
        <v>1913</v>
      </c>
      <c r="AQ683" s="69" t="s">
        <v>242</v>
      </c>
      <c r="AR683" s="69" t="s">
        <v>1918</v>
      </c>
    </row>
    <row r="684" spans="36:44" ht="14.4">
      <c r="AJ684" s="26" t="str">
        <f>VLOOKUP(AQ684,'user list'!A:B,2,0)</f>
        <v>OCM</v>
      </c>
      <c r="AK684" s="26">
        <f t="shared" si="69"/>
        <v>6</v>
      </c>
      <c r="AL684" s="26">
        <f t="shared" si="70"/>
        <v>3</v>
      </c>
      <c r="AM684" s="94" t="str">
        <f t="shared" si="71"/>
        <v>6/3 Log In</v>
      </c>
      <c r="AN684" s="172">
        <v>45811.43613425926</v>
      </c>
      <c r="AO684" s="69" t="s">
        <v>242</v>
      </c>
      <c r="AP684" s="69" t="s">
        <v>1913</v>
      </c>
      <c r="AQ684" s="69" t="s">
        <v>242</v>
      </c>
      <c r="AR684" s="69" t="s">
        <v>1916</v>
      </c>
    </row>
    <row r="685" spans="36:44" ht="14.4">
      <c r="AJ685" s="26" t="str">
        <f>VLOOKUP(AQ685,'user list'!A:B,2,0)</f>
        <v>CVD</v>
      </c>
      <c r="AK685" s="26">
        <f t="shared" si="69"/>
        <v>6</v>
      </c>
      <c r="AL685" s="26">
        <f t="shared" si="70"/>
        <v>3</v>
      </c>
      <c r="AM685" s="94" t="str">
        <f t="shared" si="71"/>
        <v>6/3 Log Off</v>
      </c>
      <c r="AN685" s="172">
        <v>45811.436990740738</v>
      </c>
      <c r="AO685" s="69" t="s">
        <v>208</v>
      </c>
      <c r="AP685" s="69" t="s">
        <v>1913</v>
      </c>
      <c r="AQ685" s="69" t="s">
        <v>208</v>
      </c>
      <c r="AR685" s="69" t="s">
        <v>1917</v>
      </c>
    </row>
    <row r="686" spans="36:44" ht="14.4">
      <c r="AJ686" s="26" t="str">
        <f>VLOOKUP(AQ686,'user list'!A:B,2,0)</f>
        <v>CVD</v>
      </c>
      <c r="AK686" s="26">
        <f t="shared" si="69"/>
        <v>6</v>
      </c>
      <c r="AL686" s="26">
        <f t="shared" si="70"/>
        <v>3</v>
      </c>
      <c r="AM686" s="94" t="str">
        <f t="shared" si="71"/>
        <v>6/3 Log In</v>
      </c>
      <c r="AN686" s="172">
        <v>45811.437256944446</v>
      </c>
      <c r="AO686" s="69" t="s">
        <v>208</v>
      </c>
      <c r="AP686" s="69" t="s">
        <v>1913</v>
      </c>
      <c r="AQ686" s="69" t="s">
        <v>208</v>
      </c>
      <c r="AR686" s="69" t="s">
        <v>1916</v>
      </c>
    </row>
    <row r="687" spans="36:44" ht="14.4">
      <c r="AJ687" s="26" t="str">
        <f>VLOOKUP(AQ687,'user list'!A:B,2,0)</f>
        <v>TFCOPRISS</v>
      </c>
      <c r="AK687" s="26">
        <f t="shared" si="69"/>
        <v>6</v>
      </c>
      <c r="AL687" s="26">
        <f t="shared" si="70"/>
        <v>3</v>
      </c>
      <c r="AM687" s="94" t="str">
        <f t="shared" si="71"/>
        <v>6/3 Log In</v>
      </c>
      <c r="AN687" s="172">
        <v>45811.437847222223</v>
      </c>
      <c r="AO687" s="69" t="s">
        <v>274</v>
      </c>
      <c r="AP687" s="69" t="s">
        <v>1913</v>
      </c>
      <c r="AQ687" s="69" t="s">
        <v>274</v>
      </c>
      <c r="AR687" s="69" t="s">
        <v>1916</v>
      </c>
    </row>
    <row r="688" spans="36:44" ht="14.4">
      <c r="AJ688" s="26">
        <f>VLOOKUP(AQ688,'user list'!A:B,2,0)</f>
        <v>0</v>
      </c>
      <c r="AK688" s="26">
        <f t="shared" si="69"/>
        <v>6</v>
      </c>
      <c r="AL688" s="26">
        <f t="shared" si="70"/>
        <v>3</v>
      </c>
      <c r="AM688" s="94" t="str">
        <f t="shared" si="71"/>
        <v>6/3 Created</v>
      </c>
      <c r="AN688" s="172">
        <v>45811.437951388885</v>
      </c>
      <c r="AO688" s="69" t="s">
        <v>186</v>
      </c>
      <c r="AP688" s="69" t="s">
        <v>1920</v>
      </c>
      <c r="AQ688" s="69" t="s">
        <v>287</v>
      </c>
      <c r="AR688" s="69" t="s">
        <v>1921</v>
      </c>
    </row>
    <row r="689" spans="36:44" ht="14.4">
      <c r="AJ689" s="26">
        <f>VLOOKUP(AQ689,'user list'!A:B,2,0)</f>
        <v>0</v>
      </c>
      <c r="AK689" s="26">
        <f t="shared" si="69"/>
        <v>6</v>
      </c>
      <c r="AL689" s="26">
        <f t="shared" si="70"/>
        <v>3</v>
      </c>
      <c r="AM689" s="94" t="str">
        <f t="shared" si="71"/>
        <v>6/3 Created</v>
      </c>
      <c r="AN689" s="172">
        <v>45811.437951388885</v>
      </c>
      <c r="AO689" s="69" t="s">
        <v>186</v>
      </c>
      <c r="AP689" s="69" t="s">
        <v>1920</v>
      </c>
      <c r="AQ689" s="69" t="s">
        <v>288</v>
      </c>
      <c r="AR689" s="69" t="s">
        <v>1921</v>
      </c>
    </row>
    <row r="690" spans="36:44" ht="14.4">
      <c r="AJ690" s="26">
        <f>VLOOKUP(AQ690,'user list'!A:B,2,0)</f>
        <v>0</v>
      </c>
      <c r="AK690" s="26">
        <f t="shared" si="69"/>
        <v>6</v>
      </c>
      <c r="AL690" s="26">
        <f t="shared" si="70"/>
        <v>3</v>
      </c>
      <c r="AM690" s="94" t="str">
        <f t="shared" si="71"/>
        <v>6/3 Changed</v>
      </c>
      <c r="AN690" s="172">
        <v>45811.437951388885</v>
      </c>
      <c r="AO690" s="69" t="s">
        <v>186</v>
      </c>
      <c r="AP690" s="69" t="s">
        <v>1922</v>
      </c>
      <c r="AQ690" s="69" t="s">
        <v>289</v>
      </c>
      <c r="AR690" s="69" t="s">
        <v>1918</v>
      </c>
    </row>
    <row r="691" spans="36:44" ht="14.4">
      <c r="AJ691" s="26" t="str">
        <f>VLOOKUP(AQ691,'user list'!A:B,2,0)</f>
        <v>OCM</v>
      </c>
      <c r="AK691" s="26">
        <f t="shared" si="69"/>
        <v>6</v>
      </c>
      <c r="AL691" s="26">
        <f t="shared" si="70"/>
        <v>3</v>
      </c>
      <c r="AM691" s="94" t="str">
        <f t="shared" si="71"/>
        <v>6/3 Created</v>
      </c>
      <c r="AN691" s="172">
        <v>45811.437951388885</v>
      </c>
      <c r="AO691" s="69" t="s">
        <v>186</v>
      </c>
      <c r="AP691" s="69" t="s">
        <v>1913</v>
      </c>
      <c r="AQ691" s="69" t="s">
        <v>249</v>
      </c>
      <c r="AR691" s="69" t="s">
        <v>1921</v>
      </c>
    </row>
    <row r="692" spans="36:44" ht="14.4">
      <c r="AJ692" s="26" t="str">
        <f>VLOOKUP(AQ692,'user list'!A:B,2,0)</f>
        <v>OCM</v>
      </c>
      <c r="AK692" s="26">
        <f t="shared" si="69"/>
        <v>6</v>
      </c>
      <c r="AL692" s="26">
        <f t="shared" si="70"/>
        <v>3</v>
      </c>
      <c r="AM692" s="94" t="str">
        <f t="shared" si="71"/>
        <v>6/3 Changed</v>
      </c>
      <c r="AN692" s="172">
        <v>45811.437951388885</v>
      </c>
      <c r="AO692" s="69" t="s">
        <v>186</v>
      </c>
      <c r="AP692" s="69" t="s">
        <v>1913</v>
      </c>
      <c r="AQ692" s="69" t="s">
        <v>249</v>
      </c>
      <c r="AR692" s="69" t="s">
        <v>1918</v>
      </c>
    </row>
    <row r="693" spans="36:44" ht="14.4">
      <c r="AJ693" s="26" t="str">
        <f>VLOOKUP(AQ693,'user list'!A:B,2,0)</f>
        <v>OCM</v>
      </c>
      <c r="AK693" s="26">
        <f t="shared" si="69"/>
        <v>6</v>
      </c>
      <c r="AL693" s="26">
        <f t="shared" si="70"/>
        <v>3</v>
      </c>
      <c r="AM693" s="94" t="str">
        <f t="shared" si="71"/>
        <v>6/3 Changed</v>
      </c>
      <c r="AN693" s="172">
        <v>45811.437962962962</v>
      </c>
      <c r="AO693" s="69" t="s">
        <v>186</v>
      </c>
      <c r="AP693" s="69" t="s">
        <v>1913</v>
      </c>
      <c r="AQ693" s="69" t="s">
        <v>249</v>
      </c>
      <c r="AR693" s="69" t="s">
        <v>1918</v>
      </c>
    </row>
    <row r="694" spans="36:44" ht="14.4">
      <c r="AJ694" s="26" t="str">
        <f>VLOOKUP(AQ694,'user list'!A:B,2,0)</f>
        <v>CPDD</v>
      </c>
      <c r="AK694" s="26">
        <f t="shared" si="69"/>
        <v>6</v>
      </c>
      <c r="AL694" s="26">
        <f t="shared" si="70"/>
        <v>3</v>
      </c>
      <c r="AM694" s="94" t="str">
        <f t="shared" si="71"/>
        <v>6/3 Log Off</v>
      </c>
      <c r="AN694" s="172">
        <v>45811.439502314817</v>
      </c>
      <c r="AO694" s="69" t="s">
        <v>205</v>
      </c>
      <c r="AP694" s="69" t="s">
        <v>1913</v>
      </c>
      <c r="AQ694" s="69" t="s">
        <v>205</v>
      </c>
      <c r="AR694" s="69" t="s">
        <v>1917</v>
      </c>
    </row>
    <row r="695" spans="36:44" ht="14.4">
      <c r="AJ695" s="26">
        <f>VLOOKUP(AQ695,'user list'!A:B,2,0)</f>
        <v>0</v>
      </c>
      <c r="AK695" s="26">
        <f t="shared" si="69"/>
        <v>6</v>
      </c>
      <c r="AL695" s="26">
        <f t="shared" si="70"/>
        <v>3</v>
      </c>
      <c r="AM695" s="94" t="str">
        <f t="shared" si="71"/>
        <v>6/3 Created</v>
      </c>
      <c r="AN695" s="172">
        <v>45811.43954861111</v>
      </c>
      <c r="AO695" s="69" t="s">
        <v>186</v>
      </c>
      <c r="AP695" s="69" t="s">
        <v>1920</v>
      </c>
      <c r="AQ695" s="69" t="s">
        <v>287</v>
      </c>
      <c r="AR695" s="69" t="s">
        <v>1921</v>
      </c>
    </row>
    <row r="696" spans="36:44" ht="14.4">
      <c r="AJ696" s="26">
        <f>VLOOKUP(AQ696,'user list'!A:B,2,0)</f>
        <v>0</v>
      </c>
      <c r="AK696" s="26">
        <f t="shared" si="69"/>
        <v>6</v>
      </c>
      <c r="AL696" s="26">
        <f t="shared" si="70"/>
        <v>3</v>
      </c>
      <c r="AM696" s="94" t="str">
        <f t="shared" si="71"/>
        <v>6/3 Created</v>
      </c>
      <c r="AN696" s="172">
        <v>45811.43954861111</v>
      </c>
      <c r="AO696" s="69" t="s">
        <v>186</v>
      </c>
      <c r="AP696" s="69" t="s">
        <v>1920</v>
      </c>
      <c r="AQ696" s="69" t="s">
        <v>288</v>
      </c>
      <c r="AR696" s="69" t="s">
        <v>1921</v>
      </c>
    </row>
    <row r="697" spans="36:44" ht="14.4">
      <c r="AJ697" s="26">
        <f>VLOOKUP(AQ697,'user list'!A:B,2,0)</f>
        <v>0</v>
      </c>
      <c r="AK697" s="26">
        <f t="shared" si="69"/>
        <v>6</v>
      </c>
      <c r="AL697" s="26">
        <f t="shared" si="70"/>
        <v>3</v>
      </c>
      <c r="AM697" s="94" t="str">
        <f t="shared" si="71"/>
        <v>6/3 Changed</v>
      </c>
      <c r="AN697" s="172">
        <v>45811.43954861111</v>
      </c>
      <c r="AO697" s="69" t="s">
        <v>186</v>
      </c>
      <c r="AP697" s="69" t="s">
        <v>1922</v>
      </c>
      <c r="AQ697" s="69" t="s">
        <v>289</v>
      </c>
      <c r="AR697" s="69" t="s">
        <v>1918</v>
      </c>
    </row>
    <row r="698" spans="36:44" ht="14.4">
      <c r="AJ698" s="26" t="str">
        <f>VLOOKUP(AQ698,'user list'!A:B,2,0)</f>
        <v>OCM</v>
      </c>
      <c r="AK698" s="26">
        <f t="shared" si="69"/>
        <v>6</v>
      </c>
      <c r="AL698" s="26">
        <f t="shared" si="70"/>
        <v>3</v>
      </c>
      <c r="AM698" s="94" t="str">
        <f t="shared" si="71"/>
        <v>6/3 Created</v>
      </c>
      <c r="AN698" s="172">
        <v>45811.43954861111</v>
      </c>
      <c r="AO698" s="69" t="s">
        <v>186</v>
      </c>
      <c r="AP698" s="69" t="s">
        <v>1913</v>
      </c>
      <c r="AQ698" s="69" t="s">
        <v>250</v>
      </c>
      <c r="AR698" s="69" t="s">
        <v>1921</v>
      </c>
    </row>
    <row r="699" spans="36:44" ht="14.4">
      <c r="AJ699" s="26" t="str">
        <f>VLOOKUP(AQ699,'user list'!A:B,2,0)</f>
        <v>OCM</v>
      </c>
      <c r="AK699" s="26">
        <f t="shared" si="69"/>
        <v>6</v>
      </c>
      <c r="AL699" s="26">
        <f t="shared" si="70"/>
        <v>3</v>
      </c>
      <c r="AM699" s="94" t="str">
        <f t="shared" si="71"/>
        <v>6/3 Changed</v>
      </c>
      <c r="AN699" s="172">
        <v>45811.439560185187</v>
      </c>
      <c r="AO699" s="69" t="s">
        <v>186</v>
      </c>
      <c r="AP699" s="69" t="s">
        <v>1913</v>
      </c>
      <c r="AQ699" s="69" t="s">
        <v>250</v>
      </c>
      <c r="AR699" s="69" t="s">
        <v>1918</v>
      </c>
    </row>
    <row r="700" spans="36:44" ht="14.4">
      <c r="AJ700" s="26" t="str">
        <f>VLOOKUP(AQ700,'user list'!A:B,2,0)</f>
        <v>OCM</v>
      </c>
      <c r="AK700" s="26">
        <f t="shared" si="69"/>
        <v>6</v>
      </c>
      <c r="AL700" s="26">
        <f t="shared" si="70"/>
        <v>3</v>
      </c>
      <c r="AM700" s="94" t="str">
        <f t="shared" si="71"/>
        <v>6/3 Changed</v>
      </c>
      <c r="AN700" s="172">
        <v>45811.439560185187</v>
      </c>
      <c r="AO700" s="69" t="s">
        <v>186</v>
      </c>
      <c r="AP700" s="69" t="s">
        <v>1913</v>
      </c>
      <c r="AQ700" s="69" t="s">
        <v>250</v>
      </c>
      <c r="AR700" s="69" t="s">
        <v>1918</v>
      </c>
    </row>
    <row r="701" spans="36:44" ht="14.4">
      <c r="AJ701" s="26" t="str">
        <f>VLOOKUP(AQ701,'user list'!A:B,2,0)</f>
        <v>OCM</v>
      </c>
      <c r="AK701" s="26">
        <f t="shared" si="69"/>
        <v>6</v>
      </c>
      <c r="AL701" s="26">
        <f t="shared" si="70"/>
        <v>3</v>
      </c>
      <c r="AM701" s="94" t="str">
        <f t="shared" si="71"/>
        <v>6/3 Changed</v>
      </c>
      <c r="AN701" s="172">
        <v>45811.439756944441</v>
      </c>
      <c r="AO701" s="69" t="s">
        <v>186</v>
      </c>
      <c r="AP701" s="69" t="s">
        <v>1913</v>
      </c>
      <c r="AQ701" s="69" t="s">
        <v>249</v>
      </c>
      <c r="AR701" s="69" t="s">
        <v>1918</v>
      </c>
    </row>
    <row r="702" spans="36:44" ht="14.4">
      <c r="AJ702" s="26" t="str">
        <f>VLOOKUP(AQ702,'user list'!A:B,2,0)</f>
        <v>Admin</v>
      </c>
      <c r="AK702" s="26">
        <f t="shared" si="69"/>
        <v>6</v>
      </c>
      <c r="AL702" s="26">
        <f t="shared" si="70"/>
        <v>3</v>
      </c>
      <c r="AM702" s="94" t="str">
        <f t="shared" si="71"/>
        <v>6/3 Log In</v>
      </c>
      <c r="AN702" s="172">
        <v>45811.440104166664</v>
      </c>
      <c r="AO702" s="69" t="s">
        <v>186</v>
      </c>
      <c r="AP702" s="69" t="s">
        <v>1913</v>
      </c>
      <c r="AQ702" s="69" t="s">
        <v>186</v>
      </c>
      <c r="AR702" s="69" t="s">
        <v>1916</v>
      </c>
    </row>
    <row r="703" spans="36:44" ht="14.4">
      <c r="AJ703" s="26" t="str">
        <f>VLOOKUP(AQ703,'user list'!A:B,2,0)</f>
        <v>OCM</v>
      </c>
      <c r="AK703" s="26">
        <f t="shared" si="69"/>
        <v>6</v>
      </c>
      <c r="AL703" s="26">
        <f t="shared" si="70"/>
        <v>3</v>
      </c>
      <c r="AM703" s="94" t="str">
        <f t="shared" si="71"/>
        <v>6/3 Changed</v>
      </c>
      <c r="AN703" s="172">
        <v>45811.440659722219</v>
      </c>
      <c r="AO703" s="69" t="s">
        <v>186</v>
      </c>
      <c r="AP703" s="69" t="s">
        <v>1913</v>
      </c>
      <c r="AQ703" s="69" t="s">
        <v>251</v>
      </c>
      <c r="AR703" s="69" t="s">
        <v>1918</v>
      </c>
    </row>
    <row r="704" spans="36:44" ht="14.4">
      <c r="AJ704" s="26" t="str">
        <f>VLOOKUP(AQ704,'user list'!A:B,2,0)</f>
        <v>OCM</v>
      </c>
      <c r="AK704" s="26">
        <f t="shared" si="69"/>
        <v>6</v>
      </c>
      <c r="AL704" s="26">
        <f t="shared" si="70"/>
        <v>3</v>
      </c>
      <c r="AM704" s="94" t="str">
        <f t="shared" si="71"/>
        <v>6/3 Changed</v>
      </c>
      <c r="AN704" s="172">
        <v>45811.440868055557</v>
      </c>
      <c r="AO704" s="69" t="s">
        <v>186</v>
      </c>
      <c r="AP704" s="69" t="s">
        <v>1913</v>
      </c>
      <c r="AQ704" s="69" t="s">
        <v>241</v>
      </c>
      <c r="AR704" s="69" t="s">
        <v>1918</v>
      </c>
    </row>
    <row r="705" spans="36:44" ht="14.4">
      <c r="AJ705" s="26" t="str">
        <f>VLOOKUP(AQ705,'user list'!A:B,2,0)</f>
        <v>OCM</v>
      </c>
      <c r="AK705" s="26">
        <f t="shared" si="69"/>
        <v>6</v>
      </c>
      <c r="AL705" s="26">
        <f t="shared" si="70"/>
        <v>3</v>
      </c>
      <c r="AM705" s="94" t="str">
        <f t="shared" si="71"/>
        <v>6/3 Log In</v>
      </c>
      <c r="AN705" s="172">
        <v>45811.441284722219</v>
      </c>
      <c r="AO705" s="69" t="s">
        <v>241</v>
      </c>
      <c r="AP705" s="69" t="s">
        <v>1913</v>
      </c>
      <c r="AQ705" s="69" t="s">
        <v>241</v>
      </c>
      <c r="AR705" s="69" t="s">
        <v>1916</v>
      </c>
    </row>
    <row r="706" spans="36:44" ht="14.4">
      <c r="AJ706" s="26" t="str">
        <f>VLOOKUP(AQ706,'user list'!A:B,2,0)</f>
        <v>Admin</v>
      </c>
      <c r="AK706" s="26">
        <f t="shared" si="69"/>
        <v>6</v>
      </c>
      <c r="AL706" s="26">
        <f t="shared" si="70"/>
        <v>3</v>
      </c>
      <c r="AM706" s="94" t="str">
        <f t="shared" si="71"/>
        <v>6/3 Log In</v>
      </c>
      <c r="AN706" s="172">
        <v>45811.441701388889</v>
      </c>
      <c r="AO706" s="69" t="s">
        <v>186</v>
      </c>
      <c r="AP706" s="69" t="s">
        <v>1913</v>
      </c>
      <c r="AQ706" s="69" t="s">
        <v>186</v>
      </c>
      <c r="AR706" s="69" t="s">
        <v>1916</v>
      </c>
    </row>
    <row r="707" spans="36:44" ht="14.4">
      <c r="AJ707" s="26">
        <f>VLOOKUP(AQ707,'user list'!A:B,2,0)</f>
        <v>0</v>
      </c>
      <c r="AK707" s="26">
        <f t="shared" si="69"/>
        <v>6</v>
      </c>
      <c r="AL707" s="26">
        <f t="shared" si="70"/>
        <v>3</v>
      </c>
      <c r="AM707" s="94" t="str">
        <f t="shared" si="71"/>
        <v>6/3 Changed</v>
      </c>
      <c r="AN707" s="172">
        <v>45811.442627314813</v>
      </c>
      <c r="AO707" s="69" t="s">
        <v>186</v>
      </c>
      <c r="AP707" s="69" t="s">
        <v>1922</v>
      </c>
      <c r="AQ707" s="69" t="s">
        <v>289</v>
      </c>
      <c r="AR707" s="69" t="s">
        <v>1918</v>
      </c>
    </row>
    <row r="708" spans="36:44" ht="14.4">
      <c r="AJ708" s="26">
        <f>VLOOKUP(AQ708,'user list'!A:B,2,0)</f>
        <v>0</v>
      </c>
      <c r="AK708" s="26">
        <f t="shared" si="69"/>
        <v>6</v>
      </c>
      <c r="AL708" s="26">
        <f t="shared" si="70"/>
        <v>3</v>
      </c>
      <c r="AM708" s="94" t="str">
        <f t="shared" si="71"/>
        <v>6/3 Changed</v>
      </c>
      <c r="AN708" s="172">
        <v>45811.442627314813</v>
      </c>
      <c r="AO708" s="69" t="s">
        <v>186</v>
      </c>
      <c r="AP708" s="69" t="s">
        <v>1922</v>
      </c>
      <c r="AQ708" s="69" t="s">
        <v>289</v>
      </c>
      <c r="AR708" s="69" t="s">
        <v>1918</v>
      </c>
    </row>
    <row r="709" spans="36:44" ht="14.4">
      <c r="AJ709" s="26">
        <f>VLOOKUP(AQ709,'user list'!A:B,2,0)</f>
        <v>0</v>
      </c>
      <c r="AK709" s="26">
        <f t="shared" si="69"/>
        <v>6</v>
      </c>
      <c r="AL709" s="26">
        <f t="shared" si="70"/>
        <v>3</v>
      </c>
      <c r="AM709" s="94" t="str">
        <f t="shared" si="71"/>
        <v>6/3 Changed</v>
      </c>
      <c r="AN709" s="172">
        <v>45811.442627314813</v>
      </c>
      <c r="AO709" s="69" t="s">
        <v>186</v>
      </c>
      <c r="AP709" s="69" t="s">
        <v>1922</v>
      </c>
      <c r="AQ709" s="69" t="s">
        <v>289</v>
      </c>
      <c r="AR709" s="69" t="s">
        <v>1918</v>
      </c>
    </row>
    <row r="710" spans="36:44" ht="14.4">
      <c r="AJ710" s="26">
        <f>VLOOKUP(AQ710,'user list'!A:B,2,0)</f>
        <v>0</v>
      </c>
      <c r="AK710" s="26">
        <f t="shared" si="69"/>
        <v>6</v>
      </c>
      <c r="AL710" s="26">
        <f t="shared" si="70"/>
        <v>3</v>
      </c>
      <c r="AM710" s="94" t="str">
        <f t="shared" si="71"/>
        <v>6/3 Changed</v>
      </c>
      <c r="AN710" s="172">
        <v>45811.442627314813</v>
      </c>
      <c r="AO710" s="69" t="s">
        <v>186</v>
      </c>
      <c r="AP710" s="69" t="s">
        <v>1922</v>
      </c>
      <c r="AQ710" s="69" t="s">
        <v>289</v>
      </c>
      <c r="AR710" s="69" t="s">
        <v>1918</v>
      </c>
    </row>
    <row r="711" spans="36:44" ht="14.4">
      <c r="AJ711" s="26">
        <f>VLOOKUP(AQ711,'user list'!A:B,2,0)</f>
        <v>0</v>
      </c>
      <c r="AK711" s="26">
        <f t="shared" si="69"/>
        <v>6</v>
      </c>
      <c r="AL711" s="26">
        <f t="shared" si="70"/>
        <v>3</v>
      </c>
      <c r="AM711" s="94" t="str">
        <f t="shared" si="71"/>
        <v>6/3 Changed</v>
      </c>
      <c r="AN711" s="172">
        <v>45811.442627314813</v>
      </c>
      <c r="AO711" s="69" t="s">
        <v>186</v>
      </c>
      <c r="AP711" s="69" t="s">
        <v>1922</v>
      </c>
      <c r="AQ711" s="69" t="s">
        <v>289</v>
      </c>
      <c r="AR711" s="69" t="s">
        <v>1918</v>
      </c>
    </row>
    <row r="712" spans="36:44" ht="14.4">
      <c r="AJ712" s="26">
        <f>VLOOKUP(AQ712,'user list'!A:B,2,0)</f>
        <v>0</v>
      </c>
      <c r="AK712" s="26">
        <f t="shared" si="69"/>
        <v>6</v>
      </c>
      <c r="AL712" s="26">
        <f t="shared" si="70"/>
        <v>3</v>
      </c>
      <c r="AM712" s="94" t="str">
        <f t="shared" si="71"/>
        <v>6/3 Changed</v>
      </c>
      <c r="AN712" s="172">
        <v>45811.442627314813</v>
      </c>
      <c r="AO712" s="69" t="s">
        <v>186</v>
      </c>
      <c r="AP712" s="69" t="s">
        <v>1922</v>
      </c>
      <c r="AQ712" s="69" t="s">
        <v>289</v>
      </c>
      <c r="AR712" s="69" t="s">
        <v>1918</v>
      </c>
    </row>
    <row r="713" spans="36:44" ht="14.4">
      <c r="AJ713" s="26">
        <f>VLOOKUP(AQ713,'user list'!A:B,2,0)</f>
        <v>0</v>
      </c>
      <c r="AK713" s="26">
        <f t="shared" si="69"/>
        <v>6</v>
      </c>
      <c r="AL713" s="26">
        <f t="shared" si="70"/>
        <v>3</v>
      </c>
      <c r="AM713" s="94" t="str">
        <f t="shared" si="71"/>
        <v>6/3 Changed</v>
      </c>
      <c r="AN713" s="172">
        <v>45811.442627314813</v>
      </c>
      <c r="AO713" s="69" t="s">
        <v>186</v>
      </c>
      <c r="AP713" s="69" t="s">
        <v>1922</v>
      </c>
      <c r="AQ713" s="69" t="s">
        <v>289</v>
      </c>
      <c r="AR713" s="69" t="s">
        <v>1918</v>
      </c>
    </row>
    <row r="714" spans="36:44" ht="14.4">
      <c r="AJ714" s="26">
        <f>VLOOKUP(AQ714,'user list'!A:B,2,0)</f>
        <v>0</v>
      </c>
      <c r="AK714" s="26">
        <f t="shared" si="69"/>
        <v>6</v>
      </c>
      <c r="AL714" s="26">
        <f t="shared" si="70"/>
        <v>3</v>
      </c>
      <c r="AM714" s="94" t="str">
        <f t="shared" si="71"/>
        <v>6/3 Changed</v>
      </c>
      <c r="AN714" s="172">
        <v>45811.442627314813</v>
      </c>
      <c r="AO714" s="69" t="s">
        <v>186</v>
      </c>
      <c r="AP714" s="69" t="s">
        <v>1922</v>
      </c>
      <c r="AQ714" s="69" t="s">
        <v>289</v>
      </c>
      <c r="AR714" s="69" t="s">
        <v>1918</v>
      </c>
    </row>
    <row r="715" spans="36:44" ht="14.4">
      <c r="AJ715" s="26">
        <f>VLOOKUP(AQ715,'user list'!A:B,2,0)</f>
        <v>0</v>
      </c>
      <c r="AK715" s="26">
        <f t="shared" si="69"/>
        <v>6</v>
      </c>
      <c r="AL715" s="26">
        <f t="shared" si="70"/>
        <v>3</v>
      </c>
      <c r="AM715" s="94" t="str">
        <f t="shared" si="71"/>
        <v>6/3 Changed</v>
      </c>
      <c r="AN715" s="172">
        <v>45811.442627314813</v>
      </c>
      <c r="AO715" s="69" t="s">
        <v>186</v>
      </c>
      <c r="AP715" s="69" t="s">
        <v>1922</v>
      </c>
      <c r="AQ715" s="69" t="s">
        <v>289</v>
      </c>
      <c r="AR715" s="69" t="s">
        <v>1918</v>
      </c>
    </row>
    <row r="716" spans="36:44" ht="14.4">
      <c r="AJ716" s="26">
        <f>VLOOKUP(AQ716,'user list'!A:B,2,0)</f>
        <v>0</v>
      </c>
      <c r="AK716" s="26">
        <f t="shared" si="69"/>
        <v>6</v>
      </c>
      <c r="AL716" s="26">
        <f t="shared" si="70"/>
        <v>3</v>
      </c>
      <c r="AM716" s="94" t="str">
        <f t="shared" si="71"/>
        <v>6/3 Changed</v>
      </c>
      <c r="AN716" s="172">
        <v>45811.442627314813</v>
      </c>
      <c r="AO716" s="69" t="s">
        <v>186</v>
      </c>
      <c r="AP716" s="69" t="s">
        <v>1922</v>
      </c>
      <c r="AQ716" s="69" t="s">
        <v>289</v>
      </c>
      <c r="AR716" s="69" t="s">
        <v>1918</v>
      </c>
    </row>
    <row r="717" spans="36:44" ht="14.4">
      <c r="AJ717" s="26">
        <f>VLOOKUP(AQ717,'user list'!A:B,2,0)</f>
        <v>0</v>
      </c>
      <c r="AK717" s="26">
        <f t="shared" si="69"/>
        <v>6</v>
      </c>
      <c r="AL717" s="26">
        <f t="shared" si="70"/>
        <v>3</v>
      </c>
      <c r="AM717" s="94" t="str">
        <f t="shared" si="71"/>
        <v>6/3 Changed</v>
      </c>
      <c r="AN717" s="172">
        <v>45811.442627314813</v>
      </c>
      <c r="AO717" s="69" t="s">
        <v>186</v>
      </c>
      <c r="AP717" s="69" t="s">
        <v>1922</v>
      </c>
      <c r="AQ717" s="69" t="s">
        <v>289</v>
      </c>
      <c r="AR717" s="69" t="s">
        <v>1918</v>
      </c>
    </row>
    <row r="718" spans="36:44" ht="14.4">
      <c r="AJ718" s="26">
        <f>VLOOKUP(AQ718,'user list'!A:B,2,0)</f>
        <v>0</v>
      </c>
      <c r="AK718" s="26">
        <f t="shared" si="69"/>
        <v>6</v>
      </c>
      <c r="AL718" s="26">
        <f t="shared" si="70"/>
        <v>3</v>
      </c>
      <c r="AM718" s="94" t="str">
        <f t="shared" si="71"/>
        <v>6/3 Changed</v>
      </c>
      <c r="AN718" s="172">
        <v>45811.442627314813</v>
      </c>
      <c r="AO718" s="69" t="s">
        <v>186</v>
      </c>
      <c r="AP718" s="69" t="s">
        <v>1922</v>
      </c>
      <c r="AQ718" s="69" t="s">
        <v>289</v>
      </c>
      <c r="AR718" s="69" t="s">
        <v>1918</v>
      </c>
    </row>
    <row r="719" spans="36:44" ht="14.4">
      <c r="AJ719" s="26">
        <f>VLOOKUP(AQ719,'user list'!A:B,2,0)</f>
        <v>0</v>
      </c>
      <c r="AK719" s="26">
        <f t="shared" si="69"/>
        <v>6</v>
      </c>
      <c r="AL719" s="26">
        <f t="shared" si="70"/>
        <v>3</v>
      </c>
      <c r="AM719" s="94" t="str">
        <f t="shared" si="71"/>
        <v>6/3 Changed</v>
      </c>
      <c r="AN719" s="172">
        <v>45811.442627314813</v>
      </c>
      <c r="AO719" s="69" t="s">
        <v>186</v>
      </c>
      <c r="AP719" s="69" t="s">
        <v>1922</v>
      </c>
      <c r="AQ719" s="69" t="s">
        <v>289</v>
      </c>
      <c r="AR719" s="69" t="s">
        <v>1918</v>
      </c>
    </row>
    <row r="720" spans="36:44" ht="14.4">
      <c r="AJ720" s="26">
        <f>VLOOKUP(AQ720,'user list'!A:B,2,0)</f>
        <v>0</v>
      </c>
      <c r="AK720" s="26">
        <f t="shared" ref="AK720:AK783" si="72">MONTH(AN720)</f>
        <v>6</v>
      </c>
      <c r="AL720" s="26">
        <f t="shared" ref="AL720:AL783" si="73">DAY(AN720)</f>
        <v>3</v>
      </c>
      <c r="AM720" s="94" t="str">
        <f t="shared" ref="AM720:AM783" si="74">AK720&amp;"/"&amp;AL720&amp;" "&amp;AR720</f>
        <v>6/3 Changed</v>
      </c>
      <c r="AN720" s="172">
        <v>45811.442627314813</v>
      </c>
      <c r="AO720" s="69" t="s">
        <v>186</v>
      </c>
      <c r="AP720" s="69" t="s">
        <v>1922</v>
      </c>
      <c r="AQ720" s="69" t="s">
        <v>289</v>
      </c>
      <c r="AR720" s="69" t="s">
        <v>1918</v>
      </c>
    </row>
    <row r="721" spans="36:44" ht="14.4">
      <c r="AJ721" s="26">
        <f>VLOOKUP(AQ721,'user list'!A:B,2,0)</f>
        <v>0</v>
      </c>
      <c r="AK721" s="26">
        <f t="shared" si="72"/>
        <v>6</v>
      </c>
      <c r="AL721" s="26">
        <f t="shared" si="73"/>
        <v>3</v>
      </c>
      <c r="AM721" s="94" t="str">
        <f t="shared" si="74"/>
        <v>6/3 Changed</v>
      </c>
      <c r="AN721" s="172">
        <v>45811.442627314813</v>
      </c>
      <c r="AO721" s="69" t="s">
        <v>186</v>
      </c>
      <c r="AP721" s="69" t="s">
        <v>1922</v>
      </c>
      <c r="AQ721" s="69" t="s">
        <v>289</v>
      </c>
      <c r="AR721" s="69" t="s">
        <v>1918</v>
      </c>
    </row>
    <row r="722" spans="36:44" ht="14.4">
      <c r="AJ722" s="26">
        <f>VLOOKUP(AQ722,'user list'!A:B,2,0)</f>
        <v>0</v>
      </c>
      <c r="AK722" s="26">
        <f t="shared" si="72"/>
        <v>6</v>
      </c>
      <c r="AL722" s="26">
        <f t="shared" si="73"/>
        <v>3</v>
      </c>
      <c r="AM722" s="94" t="str">
        <f t="shared" si="74"/>
        <v>6/3 Changed</v>
      </c>
      <c r="AN722" s="172">
        <v>45811.442627314813</v>
      </c>
      <c r="AO722" s="69" t="s">
        <v>186</v>
      </c>
      <c r="AP722" s="69" t="s">
        <v>1922</v>
      </c>
      <c r="AQ722" s="69" t="s">
        <v>289</v>
      </c>
      <c r="AR722" s="69" t="s">
        <v>1918</v>
      </c>
    </row>
    <row r="723" spans="36:44" ht="14.4">
      <c r="AJ723" s="26">
        <f>VLOOKUP(AQ723,'user list'!A:B,2,0)</f>
        <v>0</v>
      </c>
      <c r="AK723" s="26">
        <f t="shared" si="72"/>
        <v>6</v>
      </c>
      <c r="AL723" s="26">
        <f t="shared" si="73"/>
        <v>3</v>
      </c>
      <c r="AM723" s="94" t="str">
        <f t="shared" si="74"/>
        <v>6/3 Changed</v>
      </c>
      <c r="AN723" s="172">
        <v>45811.442627314813</v>
      </c>
      <c r="AO723" s="69" t="s">
        <v>186</v>
      </c>
      <c r="AP723" s="69" t="s">
        <v>1922</v>
      </c>
      <c r="AQ723" s="69" t="s">
        <v>289</v>
      </c>
      <c r="AR723" s="69" t="s">
        <v>1918</v>
      </c>
    </row>
    <row r="724" spans="36:44" ht="14.4">
      <c r="AJ724" s="26">
        <f>VLOOKUP(AQ724,'user list'!A:B,2,0)</f>
        <v>0</v>
      </c>
      <c r="AK724" s="26">
        <f t="shared" si="72"/>
        <v>6</v>
      </c>
      <c r="AL724" s="26">
        <f t="shared" si="73"/>
        <v>3</v>
      </c>
      <c r="AM724" s="94" t="str">
        <f t="shared" si="74"/>
        <v>6/3 Changed</v>
      </c>
      <c r="AN724" s="172">
        <v>45811.442627314813</v>
      </c>
      <c r="AO724" s="69" t="s">
        <v>186</v>
      </c>
      <c r="AP724" s="69" t="s">
        <v>1922</v>
      </c>
      <c r="AQ724" s="69" t="s">
        <v>289</v>
      </c>
      <c r="AR724" s="69" t="s">
        <v>1918</v>
      </c>
    </row>
    <row r="725" spans="36:44" ht="14.4">
      <c r="AJ725" s="26">
        <f>VLOOKUP(AQ725,'user list'!A:B,2,0)</f>
        <v>0</v>
      </c>
      <c r="AK725" s="26">
        <f t="shared" si="72"/>
        <v>6</v>
      </c>
      <c r="AL725" s="26">
        <f t="shared" si="73"/>
        <v>3</v>
      </c>
      <c r="AM725" s="94" t="str">
        <f t="shared" si="74"/>
        <v>6/3 Changed</v>
      </c>
      <c r="AN725" s="172">
        <v>45811.442627314813</v>
      </c>
      <c r="AO725" s="69" t="s">
        <v>186</v>
      </c>
      <c r="AP725" s="69" t="s">
        <v>1922</v>
      </c>
      <c r="AQ725" s="69" t="s">
        <v>289</v>
      </c>
      <c r="AR725" s="69" t="s">
        <v>1918</v>
      </c>
    </row>
    <row r="726" spans="36:44" ht="14.4">
      <c r="AJ726" s="26">
        <f>VLOOKUP(AQ726,'user list'!A:B,2,0)</f>
        <v>0</v>
      </c>
      <c r="AK726" s="26">
        <f t="shared" si="72"/>
        <v>6</v>
      </c>
      <c r="AL726" s="26">
        <f t="shared" si="73"/>
        <v>3</v>
      </c>
      <c r="AM726" s="94" t="str">
        <f t="shared" si="74"/>
        <v>6/3 Changed</v>
      </c>
      <c r="AN726" s="172">
        <v>45811.442627314813</v>
      </c>
      <c r="AO726" s="69" t="s">
        <v>186</v>
      </c>
      <c r="AP726" s="69" t="s">
        <v>1922</v>
      </c>
      <c r="AQ726" s="69" t="s">
        <v>289</v>
      </c>
      <c r="AR726" s="69" t="s">
        <v>1918</v>
      </c>
    </row>
    <row r="727" spans="36:44" ht="14.4">
      <c r="AJ727" s="26">
        <f>VLOOKUP(AQ727,'user list'!A:B,2,0)</f>
        <v>0</v>
      </c>
      <c r="AK727" s="26">
        <f t="shared" si="72"/>
        <v>6</v>
      </c>
      <c r="AL727" s="26">
        <f t="shared" si="73"/>
        <v>3</v>
      </c>
      <c r="AM727" s="94" t="str">
        <f t="shared" si="74"/>
        <v>6/3 Changed</v>
      </c>
      <c r="AN727" s="172">
        <v>45811.442627314813</v>
      </c>
      <c r="AO727" s="69" t="s">
        <v>186</v>
      </c>
      <c r="AP727" s="69" t="s">
        <v>1922</v>
      </c>
      <c r="AQ727" s="69" t="s">
        <v>289</v>
      </c>
      <c r="AR727" s="69" t="s">
        <v>1918</v>
      </c>
    </row>
    <row r="728" spans="36:44" ht="14.4">
      <c r="AJ728" s="26">
        <f>VLOOKUP(AQ728,'user list'!A:B,2,0)</f>
        <v>0</v>
      </c>
      <c r="AK728" s="26">
        <f t="shared" si="72"/>
        <v>6</v>
      </c>
      <c r="AL728" s="26">
        <f t="shared" si="73"/>
        <v>3</v>
      </c>
      <c r="AM728" s="94" t="str">
        <f t="shared" si="74"/>
        <v>6/3 Changed</v>
      </c>
      <c r="AN728" s="172">
        <v>45811.442627314813</v>
      </c>
      <c r="AO728" s="69" t="s">
        <v>186</v>
      </c>
      <c r="AP728" s="69" t="s">
        <v>1922</v>
      </c>
      <c r="AQ728" s="69" t="s">
        <v>289</v>
      </c>
      <c r="AR728" s="69" t="s">
        <v>1918</v>
      </c>
    </row>
    <row r="729" spans="36:44" ht="14.4">
      <c r="AJ729" s="26">
        <f>VLOOKUP(AQ729,'user list'!A:B,2,0)</f>
        <v>0</v>
      </c>
      <c r="AK729" s="26">
        <f t="shared" si="72"/>
        <v>6</v>
      </c>
      <c r="AL729" s="26">
        <f t="shared" si="73"/>
        <v>3</v>
      </c>
      <c r="AM729" s="94" t="str">
        <f t="shared" si="74"/>
        <v>6/3 Changed</v>
      </c>
      <c r="AN729" s="172">
        <v>45811.442627314813</v>
      </c>
      <c r="AO729" s="69" t="s">
        <v>186</v>
      </c>
      <c r="AP729" s="69" t="s">
        <v>1922</v>
      </c>
      <c r="AQ729" s="69" t="s">
        <v>289</v>
      </c>
      <c r="AR729" s="69" t="s">
        <v>1918</v>
      </c>
    </row>
    <row r="730" spans="36:44" ht="14.4">
      <c r="AJ730" s="26">
        <f>VLOOKUP(AQ730,'user list'!A:B,2,0)</f>
        <v>0</v>
      </c>
      <c r="AK730" s="26">
        <f t="shared" si="72"/>
        <v>6</v>
      </c>
      <c r="AL730" s="26">
        <f t="shared" si="73"/>
        <v>3</v>
      </c>
      <c r="AM730" s="94" t="str">
        <f t="shared" si="74"/>
        <v>6/3 Changed</v>
      </c>
      <c r="AN730" s="172">
        <v>45811.442627314813</v>
      </c>
      <c r="AO730" s="69" t="s">
        <v>186</v>
      </c>
      <c r="AP730" s="69" t="s">
        <v>1922</v>
      </c>
      <c r="AQ730" s="69" t="s">
        <v>289</v>
      </c>
      <c r="AR730" s="69" t="s">
        <v>1918</v>
      </c>
    </row>
    <row r="731" spans="36:44" ht="14.4">
      <c r="AJ731" s="26">
        <f>VLOOKUP(AQ731,'user list'!A:B,2,0)</f>
        <v>0</v>
      </c>
      <c r="AK731" s="26">
        <f t="shared" si="72"/>
        <v>6</v>
      </c>
      <c r="AL731" s="26">
        <f t="shared" si="73"/>
        <v>3</v>
      </c>
      <c r="AM731" s="94" t="str">
        <f t="shared" si="74"/>
        <v>6/3 Changed</v>
      </c>
      <c r="AN731" s="172">
        <v>45811.442627314813</v>
      </c>
      <c r="AO731" s="69" t="s">
        <v>186</v>
      </c>
      <c r="AP731" s="69" t="s">
        <v>1922</v>
      </c>
      <c r="AQ731" s="69" t="s">
        <v>289</v>
      </c>
      <c r="AR731" s="69" t="s">
        <v>1918</v>
      </c>
    </row>
    <row r="732" spans="36:44" ht="14.4">
      <c r="AJ732" s="26">
        <f>VLOOKUP(AQ732,'user list'!A:B,2,0)</f>
        <v>0</v>
      </c>
      <c r="AK732" s="26">
        <f t="shared" si="72"/>
        <v>6</v>
      </c>
      <c r="AL732" s="26">
        <f t="shared" si="73"/>
        <v>3</v>
      </c>
      <c r="AM732" s="94" t="str">
        <f t="shared" si="74"/>
        <v>6/3 Changed</v>
      </c>
      <c r="AN732" s="172">
        <v>45811.442627314813</v>
      </c>
      <c r="AO732" s="69" t="s">
        <v>186</v>
      </c>
      <c r="AP732" s="69" t="s">
        <v>1922</v>
      </c>
      <c r="AQ732" s="69" t="s">
        <v>289</v>
      </c>
      <c r="AR732" s="69" t="s">
        <v>1918</v>
      </c>
    </row>
    <row r="733" spans="36:44" ht="14.4">
      <c r="AJ733" s="26">
        <f>VLOOKUP(AQ733,'user list'!A:B,2,0)</f>
        <v>0</v>
      </c>
      <c r="AK733" s="26">
        <f t="shared" si="72"/>
        <v>6</v>
      </c>
      <c r="AL733" s="26">
        <f t="shared" si="73"/>
        <v>3</v>
      </c>
      <c r="AM733" s="94" t="str">
        <f t="shared" si="74"/>
        <v>6/3 Changed</v>
      </c>
      <c r="AN733" s="172">
        <v>45811.442627314813</v>
      </c>
      <c r="AO733" s="69" t="s">
        <v>186</v>
      </c>
      <c r="AP733" s="69" t="s">
        <v>1922</v>
      </c>
      <c r="AQ733" s="69" t="s">
        <v>289</v>
      </c>
      <c r="AR733" s="69" t="s">
        <v>1918</v>
      </c>
    </row>
    <row r="734" spans="36:44" ht="14.4">
      <c r="AJ734" s="26">
        <f>VLOOKUP(AQ734,'user list'!A:B,2,0)</f>
        <v>0</v>
      </c>
      <c r="AK734" s="26">
        <f t="shared" si="72"/>
        <v>6</v>
      </c>
      <c r="AL734" s="26">
        <f t="shared" si="73"/>
        <v>3</v>
      </c>
      <c r="AM734" s="94" t="str">
        <f t="shared" si="74"/>
        <v>6/3 Changed</v>
      </c>
      <c r="AN734" s="172">
        <v>45811.442627314813</v>
      </c>
      <c r="AO734" s="69" t="s">
        <v>186</v>
      </c>
      <c r="AP734" s="69" t="s">
        <v>1922</v>
      </c>
      <c r="AQ734" s="69" t="s">
        <v>289</v>
      </c>
      <c r="AR734" s="69" t="s">
        <v>1918</v>
      </c>
    </row>
    <row r="735" spans="36:44" ht="14.4">
      <c r="AJ735" s="26">
        <f>VLOOKUP(AQ735,'user list'!A:B,2,0)</f>
        <v>0</v>
      </c>
      <c r="AK735" s="26">
        <f t="shared" si="72"/>
        <v>6</v>
      </c>
      <c r="AL735" s="26">
        <f t="shared" si="73"/>
        <v>3</v>
      </c>
      <c r="AM735" s="94" t="str">
        <f t="shared" si="74"/>
        <v>6/3 Changed</v>
      </c>
      <c r="AN735" s="172">
        <v>45811.442627314813</v>
      </c>
      <c r="AO735" s="69" t="s">
        <v>186</v>
      </c>
      <c r="AP735" s="69" t="s">
        <v>1922</v>
      </c>
      <c r="AQ735" s="69" t="s">
        <v>289</v>
      </c>
      <c r="AR735" s="69" t="s">
        <v>1918</v>
      </c>
    </row>
    <row r="736" spans="36:44" ht="14.4">
      <c r="AJ736" s="26">
        <f>VLOOKUP(AQ736,'user list'!A:B,2,0)</f>
        <v>0</v>
      </c>
      <c r="AK736" s="26">
        <f t="shared" si="72"/>
        <v>6</v>
      </c>
      <c r="AL736" s="26">
        <f t="shared" si="73"/>
        <v>3</v>
      </c>
      <c r="AM736" s="94" t="str">
        <f t="shared" si="74"/>
        <v>6/3 Changed</v>
      </c>
      <c r="AN736" s="172">
        <v>45811.442627314813</v>
      </c>
      <c r="AO736" s="69" t="s">
        <v>186</v>
      </c>
      <c r="AP736" s="69" t="s">
        <v>1922</v>
      </c>
      <c r="AQ736" s="69" t="s">
        <v>289</v>
      </c>
      <c r="AR736" s="69" t="s">
        <v>1918</v>
      </c>
    </row>
    <row r="737" spans="36:44" ht="14.4">
      <c r="AJ737" s="26">
        <f>VLOOKUP(AQ737,'user list'!A:B,2,0)</f>
        <v>0</v>
      </c>
      <c r="AK737" s="26">
        <f t="shared" si="72"/>
        <v>6</v>
      </c>
      <c r="AL737" s="26">
        <f t="shared" si="73"/>
        <v>3</v>
      </c>
      <c r="AM737" s="94" t="str">
        <f t="shared" si="74"/>
        <v>6/3 Changed</v>
      </c>
      <c r="AN737" s="172">
        <v>45811.442627314813</v>
      </c>
      <c r="AO737" s="69" t="s">
        <v>186</v>
      </c>
      <c r="AP737" s="69" t="s">
        <v>1922</v>
      </c>
      <c r="AQ737" s="69" t="s">
        <v>289</v>
      </c>
      <c r="AR737" s="69" t="s">
        <v>1918</v>
      </c>
    </row>
    <row r="738" spans="36:44" ht="14.4">
      <c r="AJ738" s="26">
        <f>VLOOKUP(AQ738,'user list'!A:B,2,0)</f>
        <v>0</v>
      </c>
      <c r="AK738" s="26">
        <f t="shared" si="72"/>
        <v>6</v>
      </c>
      <c r="AL738" s="26">
        <f t="shared" si="73"/>
        <v>3</v>
      </c>
      <c r="AM738" s="94" t="str">
        <f t="shared" si="74"/>
        <v>6/3 Changed</v>
      </c>
      <c r="AN738" s="172">
        <v>45811.442627314813</v>
      </c>
      <c r="AO738" s="69" t="s">
        <v>186</v>
      </c>
      <c r="AP738" s="69" t="s">
        <v>1922</v>
      </c>
      <c r="AQ738" s="69" t="s">
        <v>289</v>
      </c>
      <c r="AR738" s="69" t="s">
        <v>1918</v>
      </c>
    </row>
    <row r="739" spans="36:44" ht="14.4">
      <c r="AJ739" s="26">
        <f>VLOOKUP(AQ739,'user list'!A:B,2,0)</f>
        <v>0</v>
      </c>
      <c r="AK739" s="26">
        <f t="shared" si="72"/>
        <v>6</v>
      </c>
      <c r="AL739" s="26">
        <f t="shared" si="73"/>
        <v>3</v>
      </c>
      <c r="AM739" s="94" t="str">
        <f t="shared" si="74"/>
        <v>6/3 Changed</v>
      </c>
      <c r="AN739" s="172">
        <v>45811.442627314813</v>
      </c>
      <c r="AO739" s="69" t="s">
        <v>186</v>
      </c>
      <c r="AP739" s="69" t="s">
        <v>1922</v>
      </c>
      <c r="AQ739" s="69" t="s">
        <v>289</v>
      </c>
      <c r="AR739" s="69" t="s">
        <v>1918</v>
      </c>
    </row>
    <row r="740" spans="36:44" ht="14.4">
      <c r="AJ740" s="26">
        <f>VLOOKUP(AQ740,'user list'!A:B,2,0)</f>
        <v>0</v>
      </c>
      <c r="AK740" s="26">
        <f t="shared" si="72"/>
        <v>6</v>
      </c>
      <c r="AL740" s="26">
        <f t="shared" si="73"/>
        <v>3</v>
      </c>
      <c r="AM740" s="94" t="str">
        <f t="shared" si="74"/>
        <v>6/3 Changed</v>
      </c>
      <c r="AN740" s="172">
        <v>45811.442627314813</v>
      </c>
      <c r="AO740" s="69" t="s">
        <v>186</v>
      </c>
      <c r="AP740" s="69" t="s">
        <v>1922</v>
      </c>
      <c r="AQ740" s="69" t="s">
        <v>289</v>
      </c>
      <c r="AR740" s="69" t="s">
        <v>1918</v>
      </c>
    </row>
    <row r="741" spans="36:44" ht="14.4">
      <c r="AJ741" s="26">
        <f>VLOOKUP(AQ741,'user list'!A:B,2,0)</f>
        <v>0</v>
      </c>
      <c r="AK741" s="26">
        <f t="shared" si="72"/>
        <v>6</v>
      </c>
      <c r="AL741" s="26">
        <f t="shared" si="73"/>
        <v>3</v>
      </c>
      <c r="AM741" s="94" t="str">
        <f t="shared" si="74"/>
        <v>6/3 Changed</v>
      </c>
      <c r="AN741" s="172">
        <v>45811.442627314813</v>
      </c>
      <c r="AO741" s="69" t="s">
        <v>186</v>
      </c>
      <c r="AP741" s="69" t="s">
        <v>1922</v>
      </c>
      <c r="AQ741" s="69" t="s">
        <v>289</v>
      </c>
      <c r="AR741" s="69" t="s">
        <v>1918</v>
      </c>
    </row>
    <row r="742" spans="36:44" ht="14.4">
      <c r="AJ742" s="26">
        <f>VLOOKUP(AQ742,'user list'!A:B,2,0)</f>
        <v>0</v>
      </c>
      <c r="AK742" s="26">
        <f t="shared" si="72"/>
        <v>6</v>
      </c>
      <c r="AL742" s="26">
        <f t="shared" si="73"/>
        <v>3</v>
      </c>
      <c r="AM742" s="94" t="str">
        <f t="shared" si="74"/>
        <v>6/3 Changed</v>
      </c>
      <c r="AN742" s="172">
        <v>45811.442627314813</v>
      </c>
      <c r="AO742" s="69" t="s">
        <v>186</v>
      </c>
      <c r="AP742" s="69" t="s">
        <v>1922</v>
      </c>
      <c r="AQ742" s="69" t="s">
        <v>289</v>
      </c>
      <c r="AR742" s="69" t="s">
        <v>1918</v>
      </c>
    </row>
    <row r="743" spans="36:44" ht="14.4">
      <c r="AJ743" s="26">
        <f>VLOOKUP(AQ743,'user list'!A:B,2,0)</f>
        <v>0</v>
      </c>
      <c r="AK743" s="26">
        <f t="shared" si="72"/>
        <v>6</v>
      </c>
      <c r="AL743" s="26">
        <f t="shared" si="73"/>
        <v>3</v>
      </c>
      <c r="AM743" s="94" t="str">
        <f t="shared" si="74"/>
        <v>6/3 Changed</v>
      </c>
      <c r="AN743" s="172">
        <v>45811.442627314813</v>
      </c>
      <c r="AO743" s="69" t="s">
        <v>186</v>
      </c>
      <c r="AP743" s="69" t="s">
        <v>1922</v>
      </c>
      <c r="AQ743" s="69" t="s">
        <v>289</v>
      </c>
      <c r="AR743" s="69" t="s">
        <v>1918</v>
      </c>
    </row>
    <row r="744" spans="36:44" ht="14.4">
      <c r="AJ744" s="26">
        <f>VLOOKUP(AQ744,'user list'!A:B,2,0)</f>
        <v>0</v>
      </c>
      <c r="AK744" s="26">
        <f t="shared" si="72"/>
        <v>6</v>
      </c>
      <c r="AL744" s="26">
        <f t="shared" si="73"/>
        <v>3</v>
      </c>
      <c r="AM744" s="94" t="str">
        <f t="shared" si="74"/>
        <v>6/3 Changed</v>
      </c>
      <c r="AN744" s="172">
        <v>45811.442627314813</v>
      </c>
      <c r="AO744" s="69" t="s">
        <v>186</v>
      </c>
      <c r="AP744" s="69" t="s">
        <v>1922</v>
      </c>
      <c r="AQ744" s="69" t="s">
        <v>289</v>
      </c>
      <c r="AR744" s="69" t="s">
        <v>1918</v>
      </c>
    </row>
    <row r="745" spans="36:44" ht="14.4">
      <c r="AJ745" s="26">
        <f>VLOOKUP(AQ745,'user list'!A:B,2,0)</f>
        <v>0</v>
      </c>
      <c r="AK745" s="26">
        <f t="shared" si="72"/>
        <v>6</v>
      </c>
      <c r="AL745" s="26">
        <f t="shared" si="73"/>
        <v>3</v>
      </c>
      <c r="AM745" s="94" t="str">
        <f t="shared" si="74"/>
        <v>6/3 Changed</v>
      </c>
      <c r="AN745" s="172">
        <v>45811.442627314813</v>
      </c>
      <c r="AO745" s="69" t="s">
        <v>186</v>
      </c>
      <c r="AP745" s="69" t="s">
        <v>1922</v>
      </c>
      <c r="AQ745" s="69" t="s">
        <v>289</v>
      </c>
      <c r="AR745" s="69" t="s">
        <v>1918</v>
      </c>
    </row>
    <row r="746" spans="36:44" ht="14.4">
      <c r="AJ746" s="26">
        <f>VLOOKUP(AQ746,'user list'!A:B,2,0)</f>
        <v>0</v>
      </c>
      <c r="AK746" s="26">
        <f t="shared" si="72"/>
        <v>6</v>
      </c>
      <c r="AL746" s="26">
        <f t="shared" si="73"/>
        <v>3</v>
      </c>
      <c r="AM746" s="94" t="str">
        <f t="shared" si="74"/>
        <v>6/3 Changed</v>
      </c>
      <c r="AN746" s="172">
        <v>45811.442627314813</v>
      </c>
      <c r="AO746" s="69" t="s">
        <v>186</v>
      </c>
      <c r="AP746" s="69" t="s">
        <v>1922</v>
      </c>
      <c r="AQ746" s="69" t="s">
        <v>289</v>
      </c>
      <c r="AR746" s="69" t="s">
        <v>1918</v>
      </c>
    </row>
    <row r="747" spans="36:44" ht="14.4">
      <c r="AJ747" s="26">
        <f>VLOOKUP(AQ747,'user list'!A:B,2,0)</f>
        <v>0</v>
      </c>
      <c r="AK747" s="26">
        <f t="shared" si="72"/>
        <v>6</v>
      </c>
      <c r="AL747" s="26">
        <f t="shared" si="73"/>
        <v>3</v>
      </c>
      <c r="AM747" s="94" t="str">
        <f t="shared" si="74"/>
        <v>6/3 Changed</v>
      </c>
      <c r="AN747" s="172">
        <v>45811.442627314813</v>
      </c>
      <c r="AO747" s="69" t="s">
        <v>186</v>
      </c>
      <c r="AP747" s="69" t="s">
        <v>1922</v>
      </c>
      <c r="AQ747" s="69" t="s">
        <v>289</v>
      </c>
      <c r="AR747" s="69" t="s">
        <v>1918</v>
      </c>
    </row>
    <row r="748" spans="36:44" ht="14.4">
      <c r="AJ748" s="26">
        <f>VLOOKUP(AQ748,'user list'!A:B,2,0)</f>
        <v>0</v>
      </c>
      <c r="AK748" s="26">
        <f t="shared" si="72"/>
        <v>6</v>
      </c>
      <c r="AL748" s="26">
        <f t="shared" si="73"/>
        <v>3</v>
      </c>
      <c r="AM748" s="94" t="str">
        <f t="shared" si="74"/>
        <v>6/3 Changed</v>
      </c>
      <c r="AN748" s="172">
        <v>45811.442627314813</v>
      </c>
      <c r="AO748" s="69" t="s">
        <v>186</v>
      </c>
      <c r="AP748" s="69" t="s">
        <v>1922</v>
      </c>
      <c r="AQ748" s="69" t="s">
        <v>289</v>
      </c>
      <c r="AR748" s="69" t="s">
        <v>1918</v>
      </c>
    </row>
    <row r="749" spans="36:44" ht="14.4">
      <c r="AJ749" s="26">
        <f>VLOOKUP(AQ749,'user list'!A:B,2,0)</f>
        <v>0</v>
      </c>
      <c r="AK749" s="26">
        <f t="shared" si="72"/>
        <v>6</v>
      </c>
      <c r="AL749" s="26">
        <f t="shared" si="73"/>
        <v>3</v>
      </c>
      <c r="AM749" s="94" t="str">
        <f t="shared" si="74"/>
        <v>6/3 Changed</v>
      </c>
      <c r="AN749" s="172">
        <v>45811.442627314813</v>
      </c>
      <c r="AO749" s="69" t="s">
        <v>186</v>
      </c>
      <c r="AP749" s="69" t="s">
        <v>1922</v>
      </c>
      <c r="AQ749" s="69" t="s">
        <v>289</v>
      </c>
      <c r="AR749" s="69" t="s">
        <v>1918</v>
      </c>
    </row>
    <row r="750" spans="36:44" ht="14.4">
      <c r="AJ750" s="26">
        <f>VLOOKUP(AQ750,'user list'!A:B,2,0)</f>
        <v>0</v>
      </c>
      <c r="AK750" s="26">
        <f t="shared" si="72"/>
        <v>6</v>
      </c>
      <c r="AL750" s="26">
        <f t="shared" si="73"/>
        <v>3</v>
      </c>
      <c r="AM750" s="94" t="str">
        <f t="shared" si="74"/>
        <v>6/3 Changed</v>
      </c>
      <c r="AN750" s="172">
        <v>45811.442627314813</v>
      </c>
      <c r="AO750" s="69" t="s">
        <v>186</v>
      </c>
      <c r="AP750" s="69" t="s">
        <v>1922</v>
      </c>
      <c r="AQ750" s="69" t="s">
        <v>289</v>
      </c>
      <c r="AR750" s="69" t="s">
        <v>1918</v>
      </c>
    </row>
    <row r="751" spans="36:44" ht="14.4">
      <c r="AJ751" s="26">
        <f>VLOOKUP(AQ751,'user list'!A:B,2,0)</f>
        <v>0</v>
      </c>
      <c r="AK751" s="26">
        <f t="shared" si="72"/>
        <v>6</v>
      </c>
      <c r="AL751" s="26">
        <f t="shared" si="73"/>
        <v>3</v>
      </c>
      <c r="AM751" s="94" t="str">
        <f t="shared" si="74"/>
        <v>6/3 Changed</v>
      </c>
      <c r="AN751" s="172">
        <v>45811.442627314813</v>
      </c>
      <c r="AO751" s="69" t="s">
        <v>186</v>
      </c>
      <c r="AP751" s="69" t="s">
        <v>1922</v>
      </c>
      <c r="AQ751" s="69" t="s">
        <v>289</v>
      </c>
      <c r="AR751" s="69" t="s">
        <v>1918</v>
      </c>
    </row>
    <row r="752" spans="36:44" ht="14.4">
      <c r="AJ752" s="26">
        <f>VLOOKUP(AQ752,'user list'!A:B,2,0)</f>
        <v>0</v>
      </c>
      <c r="AK752" s="26">
        <f t="shared" si="72"/>
        <v>6</v>
      </c>
      <c r="AL752" s="26">
        <f t="shared" si="73"/>
        <v>3</v>
      </c>
      <c r="AM752" s="94" t="str">
        <f t="shared" si="74"/>
        <v>6/3 Changed</v>
      </c>
      <c r="AN752" s="172">
        <v>45811.442627314813</v>
      </c>
      <c r="AO752" s="69" t="s">
        <v>186</v>
      </c>
      <c r="AP752" s="69" t="s">
        <v>1922</v>
      </c>
      <c r="AQ752" s="69" t="s">
        <v>289</v>
      </c>
      <c r="AR752" s="69" t="s">
        <v>1918</v>
      </c>
    </row>
    <row r="753" spans="36:44" ht="14.4">
      <c r="AJ753" s="26">
        <f>VLOOKUP(AQ753,'user list'!A:B,2,0)</f>
        <v>0</v>
      </c>
      <c r="AK753" s="26">
        <f t="shared" si="72"/>
        <v>6</v>
      </c>
      <c r="AL753" s="26">
        <f t="shared" si="73"/>
        <v>3</v>
      </c>
      <c r="AM753" s="94" t="str">
        <f t="shared" si="74"/>
        <v>6/3 Changed</v>
      </c>
      <c r="AN753" s="172">
        <v>45811.442627314813</v>
      </c>
      <c r="AO753" s="69" t="s">
        <v>186</v>
      </c>
      <c r="AP753" s="69" t="s">
        <v>1922</v>
      </c>
      <c r="AQ753" s="69" t="s">
        <v>289</v>
      </c>
      <c r="AR753" s="69" t="s">
        <v>1918</v>
      </c>
    </row>
    <row r="754" spans="36:44" ht="14.4">
      <c r="AJ754" s="26">
        <f>VLOOKUP(AQ754,'user list'!A:B,2,0)</f>
        <v>0</v>
      </c>
      <c r="AK754" s="26">
        <f t="shared" si="72"/>
        <v>6</v>
      </c>
      <c r="AL754" s="26">
        <f t="shared" si="73"/>
        <v>3</v>
      </c>
      <c r="AM754" s="94" t="str">
        <f t="shared" si="74"/>
        <v>6/3 Changed</v>
      </c>
      <c r="AN754" s="172">
        <v>45811.442627314813</v>
      </c>
      <c r="AO754" s="69" t="s">
        <v>186</v>
      </c>
      <c r="AP754" s="69" t="s">
        <v>1922</v>
      </c>
      <c r="AQ754" s="69" t="s">
        <v>289</v>
      </c>
      <c r="AR754" s="69" t="s">
        <v>1918</v>
      </c>
    </row>
    <row r="755" spans="36:44" ht="14.4">
      <c r="AJ755" s="26">
        <f>VLOOKUP(AQ755,'user list'!A:B,2,0)</f>
        <v>0</v>
      </c>
      <c r="AK755" s="26">
        <f t="shared" si="72"/>
        <v>6</v>
      </c>
      <c r="AL755" s="26">
        <f t="shared" si="73"/>
        <v>3</v>
      </c>
      <c r="AM755" s="94" t="str">
        <f t="shared" si="74"/>
        <v>6/3 Changed</v>
      </c>
      <c r="AN755" s="172">
        <v>45811.442627314813</v>
      </c>
      <c r="AO755" s="69" t="s">
        <v>186</v>
      </c>
      <c r="AP755" s="69" t="s">
        <v>1922</v>
      </c>
      <c r="AQ755" s="69" t="s">
        <v>289</v>
      </c>
      <c r="AR755" s="69" t="s">
        <v>1918</v>
      </c>
    </row>
    <row r="756" spans="36:44" ht="14.4">
      <c r="AJ756" s="26">
        <f>VLOOKUP(AQ756,'user list'!A:B,2,0)</f>
        <v>0</v>
      </c>
      <c r="AK756" s="26">
        <f t="shared" si="72"/>
        <v>6</v>
      </c>
      <c r="AL756" s="26">
        <f t="shared" si="73"/>
        <v>3</v>
      </c>
      <c r="AM756" s="94" t="str">
        <f t="shared" si="74"/>
        <v>6/3 Changed</v>
      </c>
      <c r="AN756" s="172">
        <v>45811.442627314813</v>
      </c>
      <c r="AO756" s="69" t="s">
        <v>186</v>
      </c>
      <c r="AP756" s="69" t="s">
        <v>1922</v>
      </c>
      <c r="AQ756" s="69" t="s">
        <v>289</v>
      </c>
      <c r="AR756" s="69" t="s">
        <v>1918</v>
      </c>
    </row>
    <row r="757" spans="36:44" ht="14.4">
      <c r="AJ757" s="26">
        <f>VLOOKUP(AQ757,'user list'!A:B,2,0)</f>
        <v>0</v>
      </c>
      <c r="AK757" s="26">
        <f t="shared" si="72"/>
        <v>6</v>
      </c>
      <c r="AL757" s="26">
        <f t="shared" si="73"/>
        <v>3</v>
      </c>
      <c r="AM757" s="94" t="str">
        <f t="shared" si="74"/>
        <v>6/3 Changed</v>
      </c>
      <c r="AN757" s="172">
        <v>45811.442627314813</v>
      </c>
      <c r="AO757" s="69" t="s">
        <v>186</v>
      </c>
      <c r="AP757" s="69" t="s">
        <v>1922</v>
      </c>
      <c r="AQ757" s="69" t="s">
        <v>289</v>
      </c>
      <c r="AR757" s="69" t="s">
        <v>1918</v>
      </c>
    </row>
    <row r="758" spans="36:44" ht="14.4">
      <c r="AJ758" s="26">
        <f>VLOOKUP(AQ758,'user list'!A:B,2,0)</f>
        <v>0</v>
      </c>
      <c r="AK758" s="26">
        <f t="shared" si="72"/>
        <v>6</v>
      </c>
      <c r="AL758" s="26">
        <f t="shared" si="73"/>
        <v>3</v>
      </c>
      <c r="AM758" s="94" t="str">
        <f t="shared" si="74"/>
        <v>6/3 Changed</v>
      </c>
      <c r="AN758" s="172">
        <v>45811.442627314813</v>
      </c>
      <c r="AO758" s="69" t="s">
        <v>186</v>
      </c>
      <c r="AP758" s="69" t="s">
        <v>1922</v>
      </c>
      <c r="AQ758" s="69" t="s">
        <v>289</v>
      </c>
      <c r="AR758" s="69" t="s">
        <v>1918</v>
      </c>
    </row>
    <row r="759" spans="36:44" ht="14.4">
      <c r="AJ759" s="26">
        <f>VLOOKUP(AQ759,'user list'!A:B,2,0)</f>
        <v>0</v>
      </c>
      <c r="AK759" s="26">
        <f t="shared" si="72"/>
        <v>6</v>
      </c>
      <c r="AL759" s="26">
        <f t="shared" si="73"/>
        <v>3</v>
      </c>
      <c r="AM759" s="94" t="str">
        <f t="shared" si="74"/>
        <v>6/3 Changed</v>
      </c>
      <c r="AN759" s="172">
        <v>45811.442627314813</v>
      </c>
      <c r="AO759" s="69" t="s">
        <v>186</v>
      </c>
      <c r="AP759" s="69" t="s">
        <v>1922</v>
      </c>
      <c r="AQ759" s="69" t="s">
        <v>289</v>
      </c>
      <c r="AR759" s="69" t="s">
        <v>1918</v>
      </c>
    </row>
    <row r="760" spans="36:44" ht="14.4">
      <c r="AJ760" s="26">
        <f>VLOOKUP(AQ760,'user list'!A:B,2,0)</f>
        <v>0</v>
      </c>
      <c r="AK760" s="26">
        <f t="shared" si="72"/>
        <v>6</v>
      </c>
      <c r="AL760" s="26">
        <f t="shared" si="73"/>
        <v>3</v>
      </c>
      <c r="AM760" s="94" t="str">
        <f t="shared" si="74"/>
        <v>6/3 Changed</v>
      </c>
      <c r="AN760" s="172">
        <v>45811.442627314813</v>
      </c>
      <c r="AO760" s="69" t="s">
        <v>186</v>
      </c>
      <c r="AP760" s="69" t="s">
        <v>1922</v>
      </c>
      <c r="AQ760" s="69" t="s">
        <v>289</v>
      </c>
      <c r="AR760" s="69" t="s">
        <v>1918</v>
      </c>
    </row>
    <row r="761" spans="36:44" ht="14.4">
      <c r="AJ761" s="26">
        <f>VLOOKUP(AQ761,'user list'!A:B,2,0)</f>
        <v>0</v>
      </c>
      <c r="AK761" s="26">
        <f t="shared" si="72"/>
        <v>6</v>
      </c>
      <c r="AL761" s="26">
        <f t="shared" si="73"/>
        <v>3</v>
      </c>
      <c r="AM761" s="94" t="str">
        <f t="shared" si="74"/>
        <v>6/3 Changed</v>
      </c>
      <c r="AN761" s="172">
        <v>45811.442627314813</v>
      </c>
      <c r="AO761" s="69" t="s">
        <v>186</v>
      </c>
      <c r="AP761" s="69" t="s">
        <v>1922</v>
      </c>
      <c r="AQ761" s="69" t="s">
        <v>289</v>
      </c>
      <c r="AR761" s="69" t="s">
        <v>1918</v>
      </c>
    </row>
    <row r="762" spans="36:44" ht="14.4">
      <c r="AJ762" s="26">
        <f>VLOOKUP(AQ762,'user list'!A:B,2,0)</f>
        <v>0</v>
      </c>
      <c r="AK762" s="26">
        <f t="shared" si="72"/>
        <v>6</v>
      </c>
      <c r="AL762" s="26">
        <f t="shared" si="73"/>
        <v>3</v>
      </c>
      <c r="AM762" s="94" t="str">
        <f t="shared" si="74"/>
        <v>6/3 Changed</v>
      </c>
      <c r="AN762" s="172">
        <v>45811.442627314813</v>
      </c>
      <c r="AO762" s="69" t="s">
        <v>186</v>
      </c>
      <c r="AP762" s="69" t="s">
        <v>1922</v>
      </c>
      <c r="AQ762" s="69" t="s">
        <v>289</v>
      </c>
      <c r="AR762" s="69" t="s">
        <v>1918</v>
      </c>
    </row>
    <row r="763" spans="36:44" ht="14.4">
      <c r="AJ763" s="26">
        <f>VLOOKUP(AQ763,'user list'!A:B,2,0)</f>
        <v>0</v>
      </c>
      <c r="AK763" s="26">
        <f t="shared" si="72"/>
        <v>6</v>
      </c>
      <c r="AL763" s="26">
        <f t="shared" si="73"/>
        <v>3</v>
      </c>
      <c r="AM763" s="94" t="str">
        <f t="shared" si="74"/>
        <v>6/3 Changed</v>
      </c>
      <c r="AN763" s="172">
        <v>45811.442627314813</v>
      </c>
      <c r="AO763" s="69" t="s">
        <v>186</v>
      </c>
      <c r="AP763" s="69" t="s">
        <v>1922</v>
      </c>
      <c r="AQ763" s="69" t="s">
        <v>289</v>
      </c>
      <c r="AR763" s="69" t="s">
        <v>1918</v>
      </c>
    </row>
    <row r="764" spans="36:44" ht="14.4">
      <c r="AJ764" s="26">
        <f>VLOOKUP(AQ764,'user list'!A:B,2,0)</f>
        <v>0</v>
      </c>
      <c r="AK764" s="26">
        <f t="shared" si="72"/>
        <v>6</v>
      </c>
      <c r="AL764" s="26">
        <f t="shared" si="73"/>
        <v>3</v>
      </c>
      <c r="AM764" s="94" t="str">
        <f t="shared" si="74"/>
        <v>6/3 Changed</v>
      </c>
      <c r="AN764" s="172">
        <v>45811.442627314813</v>
      </c>
      <c r="AO764" s="69" t="s">
        <v>186</v>
      </c>
      <c r="AP764" s="69" t="s">
        <v>1922</v>
      </c>
      <c r="AQ764" s="69" t="s">
        <v>289</v>
      </c>
      <c r="AR764" s="69" t="s">
        <v>1918</v>
      </c>
    </row>
    <row r="765" spans="36:44" ht="14.4">
      <c r="AJ765" s="26">
        <f>VLOOKUP(AQ765,'user list'!A:B,2,0)</f>
        <v>0</v>
      </c>
      <c r="AK765" s="26">
        <f t="shared" si="72"/>
        <v>6</v>
      </c>
      <c r="AL765" s="26">
        <f t="shared" si="73"/>
        <v>3</v>
      </c>
      <c r="AM765" s="94" t="str">
        <f t="shared" si="74"/>
        <v>6/3 Changed</v>
      </c>
      <c r="AN765" s="172">
        <v>45811.442627314813</v>
      </c>
      <c r="AO765" s="69" t="s">
        <v>186</v>
      </c>
      <c r="AP765" s="69" t="s">
        <v>1922</v>
      </c>
      <c r="AQ765" s="69" t="s">
        <v>289</v>
      </c>
      <c r="AR765" s="69" t="s">
        <v>1918</v>
      </c>
    </row>
    <row r="766" spans="36:44" ht="14.4">
      <c r="AJ766" s="26">
        <f>VLOOKUP(AQ766,'user list'!A:B,2,0)</f>
        <v>0</v>
      </c>
      <c r="AK766" s="26">
        <f t="shared" si="72"/>
        <v>6</v>
      </c>
      <c r="AL766" s="26">
        <f t="shared" si="73"/>
        <v>3</v>
      </c>
      <c r="AM766" s="94" t="str">
        <f t="shared" si="74"/>
        <v>6/3 Changed</v>
      </c>
      <c r="AN766" s="172">
        <v>45811.442627314813</v>
      </c>
      <c r="AO766" s="69" t="s">
        <v>186</v>
      </c>
      <c r="AP766" s="69" t="s">
        <v>1922</v>
      </c>
      <c r="AQ766" s="69" t="s">
        <v>289</v>
      </c>
      <c r="AR766" s="69" t="s">
        <v>1918</v>
      </c>
    </row>
    <row r="767" spans="36:44" ht="14.4">
      <c r="AJ767" s="26">
        <f>VLOOKUP(AQ767,'user list'!A:B,2,0)</f>
        <v>0</v>
      </c>
      <c r="AK767" s="26">
        <f t="shared" si="72"/>
        <v>6</v>
      </c>
      <c r="AL767" s="26">
        <f t="shared" si="73"/>
        <v>3</v>
      </c>
      <c r="AM767" s="94" t="str">
        <f t="shared" si="74"/>
        <v>6/3 Changed</v>
      </c>
      <c r="AN767" s="172">
        <v>45811.442627314813</v>
      </c>
      <c r="AO767" s="69" t="s">
        <v>186</v>
      </c>
      <c r="AP767" s="69" t="s">
        <v>1922</v>
      </c>
      <c r="AQ767" s="69" t="s">
        <v>289</v>
      </c>
      <c r="AR767" s="69" t="s">
        <v>1918</v>
      </c>
    </row>
    <row r="768" spans="36:44" ht="14.4">
      <c r="AJ768" s="26">
        <f>VLOOKUP(AQ768,'user list'!A:B,2,0)</f>
        <v>0</v>
      </c>
      <c r="AK768" s="26">
        <f t="shared" si="72"/>
        <v>6</v>
      </c>
      <c r="AL768" s="26">
        <f t="shared" si="73"/>
        <v>3</v>
      </c>
      <c r="AM768" s="94" t="str">
        <f t="shared" si="74"/>
        <v>6/3 Changed</v>
      </c>
      <c r="AN768" s="172">
        <v>45811.442627314813</v>
      </c>
      <c r="AO768" s="69" t="s">
        <v>186</v>
      </c>
      <c r="AP768" s="69" t="s">
        <v>1922</v>
      </c>
      <c r="AQ768" s="69" t="s">
        <v>289</v>
      </c>
      <c r="AR768" s="69" t="s">
        <v>1918</v>
      </c>
    </row>
    <row r="769" spans="36:44" ht="14.4">
      <c r="AJ769" s="26">
        <f>VLOOKUP(AQ769,'user list'!A:B,2,0)</f>
        <v>0</v>
      </c>
      <c r="AK769" s="26">
        <f t="shared" si="72"/>
        <v>6</v>
      </c>
      <c r="AL769" s="26">
        <f t="shared" si="73"/>
        <v>3</v>
      </c>
      <c r="AM769" s="94" t="str">
        <f t="shared" si="74"/>
        <v>6/3 Changed</v>
      </c>
      <c r="AN769" s="172">
        <v>45811.442627314813</v>
      </c>
      <c r="AO769" s="69" t="s">
        <v>186</v>
      </c>
      <c r="AP769" s="69" t="s">
        <v>1922</v>
      </c>
      <c r="AQ769" s="69" t="s">
        <v>289</v>
      </c>
      <c r="AR769" s="69" t="s">
        <v>1918</v>
      </c>
    </row>
    <row r="770" spans="36:44" ht="14.4">
      <c r="AJ770" s="26">
        <f>VLOOKUP(AQ770,'user list'!A:B,2,0)</f>
        <v>0</v>
      </c>
      <c r="AK770" s="26">
        <f t="shared" si="72"/>
        <v>6</v>
      </c>
      <c r="AL770" s="26">
        <f t="shared" si="73"/>
        <v>3</v>
      </c>
      <c r="AM770" s="94" t="str">
        <f t="shared" si="74"/>
        <v>6/3 Changed</v>
      </c>
      <c r="AN770" s="172">
        <v>45811.442627314813</v>
      </c>
      <c r="AO770" s="69" t="s">
        <v>186</v>
      </c>
      <c r="AP770" s="69" t="s">
        <v>1922</v>
      </c>
      <c r="AQ770" s="69" t="s">
        <v>289</v>
      </c>
      <c r="AR770" s="69" t="s">
        <v>1918</v>
      </c>
    </row>
    <row r="771" spans="36:44" ht="14.4">
      <c r="AJ771" s="26">
        <f>VLOOKUP(AQ771,'user list'!A:B,2,0)</f>
        <v>0</v>
      </c>
      <c r="AK771" s="26">
        <f t="shared" si="72"/>
        <v>6</v>
      </c>
      <c r="AL771" s="26">
        <f t="shared" si="73"/>
        <v>3</v>
      </c>
      <c r="AM771" s="94" t="str">
        <f t="shared" si="74"/>
        <v>6/3 Changed</v>
      </c>
      <c r="AN771" s="172">
        <v>45811.442627314813</v>
      </c>
      <c r="AO771" s="69" t="s">
        <v>186</v>
      </c>
      <c r="AP771" s="69" t="s">
        <v>1922</v>
      </c>
      <c r="AQ771" s="69" t="s">
        <v>289</v>
      </c>
      <c r="AR771" s="69" t="s">
        <v>1918</v>
      </c>
    </row>
    <row r="772" spans="36:44" ht="14.4">
      <c r="AJ772" s="26">
        <f>VLOOKUP(AQ772,'user list'!A:B,2,0)</f>
        <v>0</v>
      </c>
      <c r="AK772" s="26">
        <f t="shared" si="72"/>
        <v>6</v>
      </c>
      <c r="AL772" s="26">
        <f t="shared" si="73"/>
        <v>3</v>
      </c>
      <c r="AM772" s="94" t="str">
        <f t="shared" si="74"/>
        <v>6/3 Changed</v>
      </c>
      <c r="AN772" s="172">
        <v>45811.442627314813</v>
      </c>
      <c r="AO772" s="69" t="s">
        <v>186</v>
      </c>
      <c r="AP772" s="69" t="s">
        <v>1922</v>
      </c>
      <c r="AQ772" s="69" t="s">
        <v>289</v>
      </c>
      <c r="AR772" s="69" t="s">
        <v>1918</v>
      </c>
    </row>
    <row r="773" spans="36:44" ht="14.4">
      <c r="AJ773" s="26">
        <f>VLOOKUP(AQ773,'user list'!A:B,2,0)</f>
        <v>0</v>
      </c>
      <c r="AK773" s="26">
        <f t="shared" si="72"/>
        <v>6</v>
      </c>
      <c r="AL773" s="26">
        <f t="shared" si="73"/>
        <v>3</v>
      </c>
      <c r="AM773" s="94" t="str">
        <f t="shared" si="74"/>
        <v>6/3 Changed</v>
      </c>
      <c r="AN773" s="172">
        <v>45811.442627314813</v>
      </c>
      <c r="AO773" s="69" t="s">
        <v>186</v>
      </c>
      <c r="AP773" s="69" t="s">
        <v>1922</v>
      </c>
      <c r="AQ773" s="69" t="s">
        <v>289</v>
      </c>
      <c r="AR773" s="69" t="s">
        <v>1918</v>
      </c>
    </row>
    <row r="774" spans="36:44" ht="14.4">
      <c r="AJ774" s="26">
        <f>VLOOKUP(AQ774,'user list'!A:B,2,0)</f>
        <v>0</v>
      </c>
      <c r="AK774" s="26">
        <f t="shared" si="72"/>
        <v>6</v>
      </c>
      <c r="AL774" s="26">
        <f t="shared" si="73"/>
        <v>3</v>
      </c>
      <c r="AM774" s="94" t="str">
        <f t="shared" si="74"/>
        <v>6/3 Changed</v>
      </c>
      <c r="AN774" s="172">
        <v>45811.442627314813</v>
      </c>
      <c r="AO774" s="69" t="s">
        <v>186</v>
      </c>
      <c r="AP774" s="69" t="s">
        <v>1922</v>
      </c>
      <c r="AQ774" s="69" t="s">
        <v>289</v>
      </c>
      <c r="AR774" s="69" t="s">
        <v>1918</v>
      </c>
    </row>
    <row r="775" spans="36:44" ht="14.4">
      <c r="AJ775" s="26">
        <f>VLOOKUP(AQ775,'user list'!A:B,2,0)</f>
        <v>0</v>
      </c>
      <c r="AK775" s="26">
        <f t="shared" si="72"/>
        <v>6</v>
      </c>
      <c r="AL775" s="26">
        <f t="shared" si="73"/>
        <v>3</v>
      </c>
      <c r="AM775" s="94" t="str">
        <f t="shared" si="74"/>
        <v>6/3 Changed</v>
      </c>
      <c r="AN775" s="172">
        <v>45811.442627314813</v>
      </c>
      <c r="AO775" s="69" t="s">
        <v>186</v>
      </c>
      <c r="AP775" s="69" t="s">
        <v>1922</v>
      </c>
      <c r="AQ775" s="69" t="s">
        <v>289</v>
      </c>
      <c r="AR775" s="69" t="s">
        <v>1918</v>
      </c>
    </row>
    <row r="776" spans="36:44" ht="14.4">
      <c r="AJ776" s="26">
        <f>VLOOKUP(AQ776,'user list'!A:B,2,0)</f>
        <v>0</v>
      </c>
      <c r="AK776" s="26">
        <f t="shared" si="72"/>
        <v>6</v>
      </c>
      <c r="AL776" s="26">
        <f t="shared" si="73"/>
        <v>3</v>
      </c>
      <c r="AM776" s="94" t="str">
        <f t="shared" si="74"/>
        <v>6/3 Changed</v>
      </c>
      <c r="AN776" s="172">
        <v>45811.442627314813</v>
      </c>
      <c r="AO776" s="69" t="s">
        <v>186</v>
      </c>
      <c r="AP776" s="69" t="s">
        <v>1922</v>
      </c>
      <c r="AQ776" s="69" t="s">
        <v>289</v>
      </c>
      <c r="AR776" s="69" t="s">
        <v>1918</v>
      </c>
    </row>
    <row r="777" spans="36:44" ht="14.4">
      <c r="AJ777" s="26">
        <f>VLOOKUP(AQ777,'user list'!A:B,2,0)</f>
        <v>0</v>
      </c>
      <c r="AK777" s="26">
        <f t="shared" si="72"/>
        <v>6</v>
      </c>
      <c r="AL777" s="26">
        <f t="shared" si="73"/>
        <v>3</v>
      </c>
      <c r="AM777" s="94" t="str">
        <f t="shared" si="74"/>
        <v>6/3 Changed</v>
      </c>
      <c r="AN777" s="172">
        <v>45811.442627314813</v>
      </c>
      <c r="AO777" s="69" t="s">
        <v>186</v>
      </c>
      <c r="AP777" s="69" t="s">
        <v>1922</v>
      </c>
      <c r="AQ777" s="69" t="s">
        <v>289</v>
      </c>
      <c r="AR777" s="69" t="s">
        <v>1918</v>
      </c>
    </row>
    <row r="778" spans="36:44" ht="14.4">
      <c r="AJ778" s="26">
        <f>VLOOKUP(AQ778,'user list'!A:B,2,0)</f>
        <v>0</v>
      </c>
      <c r="AK778" s="26">
        <f t="shared" si="72"/>
        <v>6</v>
      </c>
      <c r="AL778" s="26">
        <f t="shared" si="73"/>
        <v>3</v>
      </c>
      <c r="AM778" s="94" t="str">
        <f t="shared" si="74"/>
        <v>6/3 Changed</v>
      </c>
      <c r="AN778" s="172">
        <v>45811.442627314813</v>
      </c>
      <c r="AO778" s="69" t="s">
        <v>186</v>
      </c>
      <c r="AP778" s="69" t="s">
        <v>1922</v>
      </c>
      <c r="AQ778" s="69" t="s">
        <v>289</v>
      </c>
      <c r="AR778" s="69" t="s">
        <v>1918</v>
      </c>
    </row>
    <row r="779" spans="36:44" ht="14.4">
      <c r="AJ779" s="26">
        <f>VLOOKUP(AQ779,'user list'!A:B,2,0)</f>
        <v>0</v>
      </c>
      <c r="AK779" s="26">
        <f t="shared" si="72"/>
        <v>6</v>
      </c>
      <c r="AL779" s="26">
        <f t="shared" si="73"/>
        <v>3</v>
      </c>
      <c r="AM779" s="94" t="str">
        <f t="shared" si="74"/>
        <v>6/3 Changed</v>
      </c>
      <c r="AN779" s="172">
        <v>45811.442627314813</v>
      </c>
      <c r="AO779" s="69" t="s">
        <v>186</v>
      </c>
      <c r="AP779" s="69" t="s">
        <v>1922</v>
      </c>
      <c r="AQ779" s="69" t="s">
        <v>289</v>
      </c>
      <c r="AR779" s="69" t="s">
        <v>1918</v>
      </c>
    </row>
    <row r="780" spans="36:44" ht="14.4">
      <c r="AJ780" s="26">
        <f>VLOOKUP(AQ780,'user list'!A:B,2,0)</f>
        <v>0</v>
      </c>
      <c r="AK780" s="26">
        <f t="shared" si="72"/>
        <v>6</v>
      </c>
      <c r="AL780" s="26">
        <f t="shared" si="73"/>
        <v>3</v>
      </c>
      <c r="AM780" s="94" t="str">
        <f t="shared" si="74"/>
        <v>6/3 Changed</v>
      </c>
      <c r="AN780" s="172">
        <v>45811.442627314813</v>
      </c>
      <c r="AO780" s="69" t="s">
        <v>186</v>
      </c>
      <c r="AP780" s="69" t="s">
        <v>1922</v>
      </c>
      <c r="AQ780" s="69" t="s">
        <v>289</v>
      </c>
      <c r="AR780" s="69" t="s">
        <v>1918</v>
      </c>
    </row>
    <row r="781" spans="36:44" ht="14.4">
      <c r="AJ781" s="26">
        <f>VLOOKUP(AQ781,'user list'!A:B,2,0)</f>
        <v>0</v>
      </c>
      <c r="AK781" s="26">
        <f t="shared" si="72"/>
        <v>6</v>
      </c>
      <c r="AL781" s="26">
        <f t="shared" si="73"/>
        <v>3</v>
      </c>
      <c r="AM781" s="94" t="str">
        <f t="shared" si="74"/>
        <v>6/3 Changed</v>
      </c>
      <c r="AN781" s="172">
        <v>45811.442627314813</v>
      </c>
      <c r="AO781" s="69" t="s">
        <v>186</v>
      </c>
      <c r="AP781" s="69" t="s">
        <v>1922</v>
      </c>
      <c r="AQ781" s="69" t="s">
        <v>289</v>
      </c>
      <c r="AR781" s="69" t="s">
        <v>1918</v>
      </c>
    </row>
    <row r="782" spans="36:44" ht="14.4">
      <c r="AJ782" s="26">
        <f>VLOOKUP(AQ782,'user list'!A:B,2,0)</f>
        <v>0</v>
      </c>
      <c r="AK782" s="26">
        <f t="shared" si="72"/>
        <v>6</v>
      </c>
      <c r="AL782" s="26">
        <f t="shared" si="73"/>
        <v>3</v>
      </c>
      <c r="AM782" s="94" t="str">
        <f t="shared" si="74"/>
        <v>6/3 Changed</v>
      </c>
      <c r="AN782" s="172">
        <v>45811.442627314813</v>
      </c>
      <c r="AO782" s="69" t="s">
        <v>186</v>
      </c>
      <c r="AP782" s="69" t="s">
        <v>1922</v>
      </c>
      <c r="AQ782" s="69" t="s">
        <v>289</v>
      </c>
      <c r="AR782" s="69" t="s">
        <v>1918</v>
      </c>
    </row>
    <row r="783" spans="36:44" ht="14.4">
      <c r="AJ783" s="26">
        <f>VLOOKUP(AQ783,'user list'!A:B,2,0)</f>
        <v>0</v>
      </c>
      <c r="AK783" s="26">
        <f t="shared" si="72"/>
        <v>6</v>
      </c>
      <c r="AL783" s="26">
        <f t="shared" si="73"/>
        <v>3</v>
      </c>
      <c r="AM783" s="94" t="str">
        <f t="shared" si="74"/>
        <v>6/3 Changed</v>
      </c>
      <c r="AN783" s="172">
        <v>45811.442627314813</v>
      </c>
      <c r="AO783" s="69" t="s">
        <v>186</v>
      </c>
      <c r="AP783" s="69" t="s">
        <v>1922</v>
      </c>
      <c r="AQ783" s="69" t="s">
        <v>289</v>
      </c>
      <c r="AR783" s="69" t="s">
        <v>1918</v>
      </c>
    </row>
    <row r="784" spans="36:44" ht="14.4">
      <c r="AJ784" s="26">
        <f>VLOOKUP(AQ784,'user list'!A:B,2,0)</f>
        <v>0</v>
      </c>
      <c r="AK784" s="26">
        <f t="shared" ref="AK784:AK847" si="75">MONTH(AN784)</f>
        <v>6</v>
      </c>
      <c r="AL784" s="26">
        <f t="shared" ref="AL784:AL847" si="76">DAY(AN784)</f>
        <v>3</v>
      </c>
      <c r="AM784" s="94" t="str">
        <f t="shared" ref="AM784:AM847" si="77">AK784&amp;"/"&amp;AL784&amp;" "&amp;AR784</f>
        <v>6/3 Changed</v>
      </c>
      <c r="AN784" s="172">
        <v>45811.442627314813</v>
      </c>
      <c r="AO784" s="69" t="s">
        <v>186</v>
      </c>
      <c r="AP784" s="69" t="s">
        <v>1922</v>
      </c>
      <c r="AQ784" s="69" t="s">
        <v>289</v>
      </c>
      <c r="AR784" s="69" t="s">
        <v>1918</v>
      </c>
    </row>
    <row r="785" spans="36:44" ht="14.4">
      <c r="AJ785" s="26">
        <f>VLOOKUP(AQ785,'user list'!A:B,2,0)</f>
        <v>0</v>
      </c>
      <c r="AK785" s="26">
        <f t="shared" si="75"/>
        <v>6</v>
      </c>
      <c r="AL785" s="26">
        <f t="shared" si="76"/>
        <v>3</v>
      </c>
      <c r="AM785" s="94" t="str">
        <f t="shared" si="77"/>
        <v>6/3 Changed</v>
      </c>
      <c r="AN785" s="172">
        <v>45811.442627314813</v>
      </c>
      <c r="AO785" s="69" t="s">
        <v>186</v>
      </c>
      <c r="AP785" s="69" t="s">
        <v>1922</v>
      </c>
      <c r="AQ785" s="69" t="s">
        <v>289</v>
      </c>
      <c r="AR785" s="69" t="s">
        <v>1918</v>
      </c>
    </row>
    <row r="786" spans="36:44" ht="14.4">
      <c r="AJ786" s="26">
        <f>VLOOKUP(AQ786,'user list'!A:B,2,0)</f>
        <v>0</v>
      </c>
      <c r="AK786" s="26">
        <f t="shared" si="75"/>
        <v>6</v>
      </c>
      <c r="AL786" s="26">
        <f t="shared" si="76"/>
        <v>3</v>
      </c>
      <c r="AM786" s="94" t="str">
        <f t="shared" si="77"/>
        <v>6/3 Changed</v>
      </c>
      <c r="AN786" s="172">
        <v>45811.442627314813</v>
      </c>
      <c r="AO786" s="69" t="s">
        <v>186</v>
      </c>
      <c r="AP786" s="69" t="s">
        <v>1922</v>
      </c>
      <c r="AQ786" s="69" t="s">
        <v>289</v>
      </c>
      <c r="AR786" s="69" t="s">
        <v>1918</v>
      </c>
    </row>
    <row r="787" spans="36:44" ht="14.4">
      <c r="AJ787" s="26">
        <f>VLOOKUP(AQ787,'user list'!A:B,2,0)</f>
        <v>0</v>
      </c>
      <c r="AK787" s="26">
        <f t="shared" si="75"/>
        <v>6</v>
      </c>
      <c r="AL787" s="26">
        <f t="shared" si="76"/>
        <v>3</v>
      </c>
      <c r="AM787" s="94" t="str">
        <f t="shared" si="77"/>
        <v>6/3 Changed</v>
      </c>
      <c r="AN787" s="172">
        <v>45811.442627314813</v>
      </c>
      <c r="AO787" s="69" t="s">
        <v>186</v>
      </c>
      <c r="AP787" s="69" t="s">
        <v>1922</v>
      </c>
      <c r="AQ787" s="69" t="s">
        <v>289</v>
      </c>
      <c r="AR787" s="69" t="s">
        <v>1918</v>
      </c>
    </row>
    <row r="788" spans="36:44" ht="14.4">
      <c r="AJ788" s="26">
        <f>VLOOKUP(AQ788,'user list'!A:B,2,0)</f>
        <v>0</v>
      </c>
      <c r="AK788" s="26">
        <f t="shared" si="75"/>
        <v>6</v>
      </c>
      <c r="AL788" s="26">
        <f t="shared" si="76"/>
        <v>3</v>
      </c>
      <c r="AM788" s="94" t="str">
        <f t="shared" si="77"/>
        <v>6/3 Changed</v>
      </c>
      <c r="AN788" s="172">
        <v>45811.442627314813</v>
      </c>
      <c r="AO788" s="69" t="s">
        <v>186</v>
      </c>
      <c r="AP788" s="69" t="s">
        <v>1922</v>
      </c>
      <c r="AQ788" s="69" t="s">
        <v>289</v>
      </c>
      <c r="AR788" s="69" t="s">
        <v>1918</v>
      </c>
    </row>
    <row r="789" spans="36:44" ht="14.4">
      <c r="AJ789" s="26">
        <f>VLOOKUP(AQ789,'user list'!A:B,2,0)</f>
        <v>0</v>
      </c>
      <c r="AK789" s="26">
        <f t="shared" si="75"/>
        <v>6</v>
      </c>
      <c r="AL789" s="26">
        <f t="shared" si="76"/>
        <v>3</v>
      </c>
      <c r="AM789" s="94" t="str">
        <f t="shared" si="77"/>
        <v>6/3 Changed</v>
      </c>
      <c r="AN789" s="172">
        <v>45811.442627314813</v>
      </c>
      <c r="AO789" s="69" t="s">
        <v>186</v>
      </c>
      <c r="AP789" s="69" t="s">
        <v>1922</v>
      </c>
      <c r="AQ789" s="69" t="s">
        <v>289</v>
      </c>
      <c r="AR789" s="69" t="s">
        <v>1918</v>
      </c>
    </row>
    <row r="790" spans="36:44" ht="14.4">
      <c r="AJ790" s="26">
        <f>VLOOKUP(AQ790,'user list'!A:B,2,0)</f>
        <v>0</v>
      </c>
      <c r="AK790" s="26">
        <f t="shared" si="75"/>
        <v>6</v>
      </c>
      <c r="AL790" s="26">
        <f t="shared" si="76"/>
        <v>3</v>
      </c>
      <c r="AM790" s="94" t="str">
        <f t="shared" si="77"/>
        <v>6/3 Changed</v>
      </c>
      <c r="AN790" s="172">
        <v>45811.442627314813</v>
      </c>
      <c r="AO790" s="69" t="s">
        <v>186</v>
      </c>
      <c r="AP790" s="69" t="s">
        <v>1922</v>
      </c>
      <c r="AQ790" s="69" t="s">
        <v>289</v>
      </c>
      <c r="AR790" s="69" t="s">
        <v>1918</v>
      </c>
    </row>
    <row r="791" spans="36:44" ht="14.4">
      <c r="AJ791" s="26">
        <f>VLOOKUP(AQ791,'user list'!A:B,2,0)</f>
        <v>0</v>
      </c>
      <c r="AK791" s="26">
        <f t="shared" si="75"/>
        <v>6</v>
      </c>
      <c r="AL791" s="26">
        <f t="shared" si="76"/>
        <v>3</v>
      </c>
      <c r="AM791" s="94" t="str">
        <f t="shared" si="77"/>
        <v>6/3 Changed</v>
      </c>
      <c r="AN791" s="172">
        <v>45811.442627314813</v>
      </c>
      <c r="AO791" s="69" t="s">
        <v>186</v>
      </c>
      <c r="AP791" s="69" t="s">
        <v>1922</v>
      </c>
      <c r="AQ791" s="69" t="s">
        <v>289</v>
      </c>
      <c r="AR791" s="69" t="s">
        <v>1918</v>
      </c>
    </row>
    <row r="792" spans="36:44" ht="14.4">
      <c r="AJ792" s="26">
        <f>VLOOKUP(AQ792,'user list'!A:B,2,0)</f>
        <v>0</v>
      </c>
      <c r="AK792" s="26">
        <f t="shared" si="75"/>
        <v>6</v>
      </c>
      <c r="AL792" s="26">
        <f t="shared" si="76"/>
        <v>3</v>
      </c>
      <c r="AM792" s="94" t="str">
        <f t="shared" si="77"/>
        <v>6/3 Changed</v>
      </c>
      <c r="AN792" s="172">
        <v>45811.442627314813</v>
      </c>
      <c r="AO792" s="69" t="s">
        <v>186</v>
      </c>
      <c r="AP792" s="69" t="s">
        <v>1922</v>
      </c>
      <c r="AQ792" s="69" t="s">
        <v>289</v>
      </c>
      <c r="AR792" s="69" t="s">
        <v>1918</v>
      </c>
    </row>
    <row r="793" spans="36:44" ht="14.4">
      <c r="AJ793" s="26">
        <f>VLOOKUP(AQ793,'user list'!A:B,2,0)</f>
        <v>0</v>
      </c>
      <c r="AK793" s="26">
        <f t="shared" si="75"/>
        <v>6</v>
      </c>
      <c r="AL793" s="26">
        <f t="shared" si="76"/>
        <v>3</v>
      </c>
      <c r="AM793" s="94" t="str">
        <f t="shared" si="77"/>
        <v>6/3 Changed</v>
      </c>
      <c r="AN793" s="172">
        <v>45811.442627314813</v>
      </c>
      <c r="AO793" s="69" t="s">
        <v>186</v>
      </c>
      <c r="AP793" s="69" t="s">
        <v>1922</v>
      </c>
      <c r="AQ793" s="69" t="s">
        <v>289</v>
      </c>
      <c r="AR793" s="69" t="s">
        <v>1918</v>
      </c>
    </row>
    <row r="794" spans="36:44" ht="14.4">
      <c r="AJ794" s="26">
        <f>VLOOKUP(AQ794,'user list'!A:B,2,0)</f>
        <v>0</v>
      </c>
      <c r="AK794" s="26">
        <f t="shared" si="75"/>
        <v>6</v>
      </c>
      <c r="AL794" s="26">
        <f t="shared" si="76"/>
        <v>3</v>
      </c>
      <c r="AM794" s="94" t="str">
        <f t="shared" si="77"/>
        <v>6/3 Changed</v>
      </c>
      <c r="AN794" s="172">
        <v>45811.442627314813</v>
      </c>
      <c r="AO794" s="69" t="s">
        <v>186</v>
      </c>
      <c r="AP794" s="69" t="s">
        <v>1922</v>
      </c>
      <c r="AQ794" s="69" t="s">
        <v>289</v>
      </c>
      <c r="AR794" s="69" t="s">
        <v>1918</v>
      </c>
    </row>
    <row r="795" spans="36:44" ht="14.4">
      <c r="AJ795" s="26">
        <f>VLOOKUP(AQ795,'user list'!A:B,2,0)</f>
        <v>0</v>
      </c>
      <c r="AK795" s="26">
        <f t="shared" si="75"/>
        <v>6</v>
      </c>
      <c r="AL795" s="26">
        <f t="shared" si="76"/>
        <v>3</v>
      </c>
      <c r="AM795" s="94" t="str">
        <f t="shared" si="77"/>
        <v>6/3 Changed</v>
      </c>
      <c r="AN795" s="172">
        <v>45811.442627314813</v>
      </c>
      <c r="AO795" s="69" t="s">
        <v>186</v>
      </c>
      <c r="AP795" s="69" t="s">
        <v>1922</v>
      </c>
      <c r="AQ795" s="69" t="s">
        <v>289</v>
      </c>
      <c r="AR795" s="69" t="s">
        <v>1918</v>
      </c>
    </row>
    <row r="796" spans="36:44" ht="14.4">
      <c r="AJ796" s="26">
        <f>VLOOKUP(AQ796,'user list'!A:B,2,0)</f>
        <v>0</v>
      </c>
      <c r="AK796" s="26">
        <f t="shared" si="75"/>
        <v>6</v>
      </c>
      <c r="AL796" s="26">
        <f t="shared" si="76"/>
        <v>3</v>
      </c>
      <c r="AM796" s="94" t="str">
        <f t="shared" si="77"/>
        <v>6/3 Changed</v>
      </c>
      <c r="AN796" s="172">
        <v>45811.442627314813</v>
      </c>
      <c r="AO796" s="69" t="s">
        <v>186</v>
      </c>
      <c r="AP796" s="69" t="s">
        <v>1922</v>
      </c>
      <c r="AQ796" s="69" t="s">
        <v>289</v>
      </c>
      <c r="AR796" s="69" t="s">
        <v>1918</v>
      </c>
    </row>
    <row r="797" spans="36:44" ht="14.4">
      <c r="AJ797" s="26">
        <f>VLOOKUP(AQ797,'user list'!A:B,2,0)</f>
        <v>0</v>
      </c>
      <c r="AK797" s="26">
        <f t="shared" si="75"/>
        <v>6</v>
      </c>
      <c r="AL797" s="26">
        <f t="shared" si="76"/>
        <v>3</v>
      </c>
      <c r="AM797" s="94" t="str">
        <f t="shared" si="77"/>
        <v>6/3 Changed</v>
      </c>
      <c r="AN797" s="172">
        <v>45811.442627314813</v>
      </c>
      <c r="AO797" s="69" t="s">
        <v>186</v>
      </c>
      <c r="AP797" s="69" t="s">
        <v>1922</v>
      </c>
      <c r="AQ797" s="69" t="s">
        <v>289</v>
      </c>
      <c r="AR797" s="69" t="s">
        <v>1918</v>
      </c>
    </row>
    <row r="798" spans="36:44" ht="14.4">
      <c r="AJ798" s="26">
        <f>VLOOKUP(AQ798,'user list'!A:B,2,0)</f>
        <v>0</v>
      </c>
      <c r="AK798" s="26">
        <f t="shared" si="75"/>
        <v>6</v>
      </c>
      <c r="AL798" s="26">
        <f t="shared" si="76"/>
        <v>3</v>
      </c>
      <c r="AM798" s="94" t="str">
        <f t="shared" si="77"/>
        <v>6/3 Changed</v>
      </c>
      <c r="AN798" s="172">
        <v>45811.442627314813</v>
      </c>
      <c r="AO798" s="69" t="s">
        <v>186</v>
      </c>
      <c r="AP798" s="69" t="s">
        <v>1922</v>
      </c>
      <c r="AQ798" s="69" t="s">
        <v>289</v>
      </c>
      <c r="AR798" s="69" t="s">
        <v>1918</v>
      </c>
    </row>
    <row r="799" spans="36:44" ht="14.4">
      <c r="AJ799" s="26">
        <f>VLOOKUP(AQ799,'user list'!A:B,2,0)</f>
        <v>0</v>
      </c>
      <c r="AK799" s="26">
        <f t="shared" si="75"/>
        <v>6</v>
      </c>
      <c r="AL799" s="26">
        <f t="shared" si="76"/>
        <v>3</v>
      </c>
      <c r="AM799" s="94" t="str">
        <f t="shared" si="77"/>
        <v>6/3 Changed</v>
      </c>
      <c r="AN799" s="172">
        <v>45811.442627314813</v>
      </c>
      <c r="AO799" s="69" t="s">
        <v>186</v>
      </c>
      <c r="AP799" s="69" t="s">
        <v>1922</v>
      </c>
      <c r="AQ799" s="69" t="s">
        <v>289</v>
      </c>
      <c r="AR799" s="69" t="s">
        <v>1918</v>
      </c>
    </row>
    <row r="800" spans="36:44" ht="14.4">
      <c r="AJ800" s="26">
        <f>VLOOKUP(AQ800,'user list'!A:B,2,0)</f>
        <v>0</v>
      </c>
      <c r="AK800" s="26">
        <f t="shared" si="75"/>
        <v>6</v>
      </c>
      <c r="AL800" s="26">
        <f t="shared" si="76"/>
        <v>3</v>
      </c>
      <c r="AM800" s="94" t="str">
        <f t="shared" si="77"/>
        <v>6/3 Changed</v>
      </c>
      <c r="AN800" s="172">
        <v>45811.442627314813</v>
      </c>
      <c r="AO800" s="69" t="s">
        <v>186</v>
      </c>
      <c r="AP800" s="69" t="s">
        <v>1922</v>
      </c>
      <c r="AQ800" s="69" t="s">
        <v>289</v>
      </c>
      <c r="AR800" s="69" t="s">
        <v>1918</v>
      </c>
    </row>
    <row r="801" spans="36:44" ht="14.4">
      <c r="AJ801" s="26">
        <f>VLOOKUP(AQ801,'user list'!A:B,2,0)</f>
        <v>0</v>
      </c>
      <c r="AK801" s="26">
        <f t="shared" si="75"/>
        <v>6</v>
      </c>
      <c r="AL801" s="26">
        <f t="shared" si="76"/>
        <v>3</v>
      </c>
      <c r="AM801" s="94" t="str">
        <f t="shared" si="77"/>
        <v>6/3 Changed</v>
      </c>
      <c r="AN801" s="172">
        <v>45811.442627314813</v>
      </c>
      <c r="AO801" s="69" t="s">
        <v>186</v>
      </c>
      <c r="AP801" s="69" t="s">
        <v>1922</v>
      </c>
      <c r="AQ801" s="69" t="s">
        <v>289</v>
      </c>
      <c r="AR801" s="69" t="s">
        <v>1918</v>
      </c>
    </row>
    <row r="802" spans="36:44" ht="14.4">
      <c r="AJ802" s="26">
        <f>VLOOKUP(AQ802,'user list'!A:B,2,0)</f>
        <v>0</v>
      </c>
      <c r="AK802" s="26">
        <f t="shared" si="75"/>
        <v>6</v>
      </c>
      <c r="AL802" s="26">
        <f t="shared" si="76"/>
        <v>3</v>
      </c>
      <c r="AM802" s="94" t="str">
        <f t="shared" si="77"/>
        <v>6/3 Changed</v>
      </c>
      <c r="AN802" s="172">
        <v>45811.442627314813</v>
      </c>
      <c r="AO802" s="69" t="s">
        <v>186</v>
      </c>
      <c r="AP802" s="69" t="s">
        <v>1922</v>
      </c>
      <c r="AQ802" s="69" t="s">
        <v>289</v>
      </c>
      <c r="AR802" s="69" t="s">
        <v>1918</v>
      </c>
    </row>
    <row r="803" spans="36:44" ht="14.4">
      <c r="AJ803" s="26">
        <f>VLOOKUP(AQ803,'user list'!A:B,2,0)</f>
        <v>0</v>
      </c>
      <c r="AK803" s="26">
        <f t="shared" si="75"/>
        <v>6</v>
      </c>
      <c r="AL803" s="26">
        <f t="shared" si="76"/>
        <v>3</v>
      </c>
      <c r="AM803" s="94" t="str">
        <f t="shared" si="77"/>
        <v>6/3 Changed</v>
      </c>
      <c r="AN803" s="172">
        <v>45811.442627314813</v>
      </c>
      <c r="AO803" s="69" t="s">
        <v>186</v>
      </c>
      <c r="AP803" s="69" t="s">
        <v>1922</v>
      </c>
      <c r="AQ803" s="69" t="s">
        <v>289</v>
      </c>
      <c r="AR803" s="69" t="s">
        <v>1918</v>
      </c>
    </row>
    <row r="804" spans="36:44" ht="14.4">
      <c r="AJ804" s="26">
        <f>VLOOKUP(AQ804,'user list'!A:B,2,0)</f>
        <v>0</v>
      </c>
      <c r="AK804" s="26">
        <f t="shared" si="75"/>
        <v>6</v>
      </c>
      <c r="AL804" s="26">
        <f t="shared" si="76"/>
        <v>3</v>
      </c>
      <c r="AM804" s="94" t="str">
        <f t="shared" si="77"/>
        <v>6/3 Changed</v>
      </c>
      <c r="AN804" s="172">
        <v>45811.442627314813</v>
      </c>
      <c r="AO804" s="69" t="s">
        <v>186</v>
      </c>
      <c r="AP804" s="69" t="s">
        <v>1922</v>
      </c>
      <c r="AQ804" s="69" t="s">
        <v>289</v>
      </c>
      <c r="AR804" s="69" t="s">
        <v>1918</v>
      </c>
    </row>
    <row r="805" spans="36:44" ht="14.4">
      <c r="AJ805" s="26">
        <f>VLOOKUP(AQ805,'user list'!A:B,2,0)</f>
        <v>0</v>
      </c>
      <c r="AK805" s="26">
        <f t="shared" si="75"/>
        <v>6</v>
      </c>
      <c r="AL805" s="26">
        <f t="shared" si="76"/>
        <v>3</v>
      </c>
      <c r="AM805" s="94" t="str">
        <f t="shared" si="77"/>
        <v>6/3 Changed</v>
      </c>
      <c r="AN805" s="172">
        <v>45811.442627314813</v>
      </c>
      <c r="AO805" s="69" t="s">
        <v>186</v>
      </c>
      <c r="AP805" s="69" t="s">
        <v>1922</v>
      </c>
      <c r="AQ805" s="69" t="s">
        <v>289</v>
      </c>
      <c r="AR805" s="69" t="s">
        <v>1918</v>
      </c>
    </row>
    <row r="806" spans="36:44" ht="14.4">
      <c r="AJ806" s="26">
        <f>VLOOKUP(AQ806,'user list'!A:B,2,0)</f>
        <v>0</v>
      </c>
      <c r="AK806" s="26">
        <f t="shared" si="75"/>
        <v>6</v>
      </c>
      <c r="AL806" s="26">
        <f t="shared" si="76"/>
        <v>3</v>
      </c>
      <c r="AM806" s="94" t="str">
        <f t="shared" si="77"/>
        <v>6/3 Changed</v>
      </c>
      <c r="AN806" s="172">
        <v>45811.442627314813</v>
      </c>
      <c r="AO806" s="69" t="s">
        <v>186</v>
      </c>
      <c r="AP806" s="69" t="s">
        <v>1922</v>
      </c>
      <c r="AQ806" s="69" t="s">
        <v>289</v>
      </c>
      <c r="AR806" s="69" t="s">
        <v>1918</v>
      </c>
    </row>
    <row r="807" spans="36:44" ht="14.4">
      <c r="AJ807" s="26">
        <f>VLOOKUP(AQ807,'user list'!A:B,2,0)</f>
        <v>0</v>
      </c>
      <c r="AK807" s="26">
        <f t="shared" si="75"/>
        <v>6</v>
      </c>
      <c r="AL807" s="26">
        <f t="shared" si="76"/>
        <v>3</v>
      </c>
      <c r="AM807" s="94" t="str">
        <f t="shared" si="77"/>
        <v>6/3 Changed</v>
      </c>
      <c r="AN807" s="172">
        <v>45811.442627314813</v>
      </c>
      <c r="AO807" s="69" t="s">
        <v>186</v>
      </c>
      <c r="AP807" s="69" t="s">
        <v>1923</v>
      </c>
      <c r="AQ807" s="69" t="s">
        <v>290</v>
      </c>
      <c r="AR807" s="69" t="s">
        <v>1918</v>
      </c>
    </row>
    <row r="808" spans="36:44" ht="14.4">
      <c r="AJ808" s="26" t="str">
        <f>VLOOKUP(AQ808,'user list'!A:B,2,0)</f>
        <v>PROC</v>
      </c>
      <c r="AK808" s="26">
        <f t="shared" si="75"/>
        <v>6</v>
      </c>
      <c r="AL808" s="26">
        <f t="shared" si="76"/>
        <v>3</v>
      </c>
      <c r="AM808" s="94" t="str">
        <f t="shared" si="77"/>
        <v>6/3 Log Off</v>
      </c>
      <c r="AN808" s="172">
        <v>45811.442789351851</v>
      </c>
      <c r="AO808" s="69" t="s">
        <v>261</v>
      </c>
      <c r="AP808" s="69" t="s">
        <v>1913</v>
      </c>
      <c r="AQ808" s="69" t="s">
        <v>261</v>
      </c>
      <c r="AR808" s="69" t="s">
        <v>1917</v>
      </c>
    </row>
    <row r="809" spans="36:44" ht="14.4">
      <c r="AJ809" s="26">
        <f>VLOOKUP(AQ809,'user list'!A:B,2,0)</f>
        <v>0</v>
      </c>
      <c r="AK809" s="26">
        <f t="shared" si="75"/>
        <v>6</v>
      </c>
      <c r="AL809" s="26">
        <f t="shared" si="76"/>
        <v>3</v>
      </c>
      <c r="AM809" s="94" t="str">
        <f t="shared" si="77"/>
        <v>6/3 Deleted</v>
      </c>
      <c r="AN809" s="172">
        <v>45811.44290509259</v>
      </c>
      <c r="AO809" s="69" t="s">
        <v>186</v>
      </c>
      <c r="AP809" s="69" t="s">
        <v>1922</v>
      </c>
      <c r="AQ809" s="69" t="s">
        <v>289</v>
      </c>
      <c r="AR809" s="69" t="s">
        <v>1924</v>
      </c>
    </row>
    <row r="810" spans="36:44" ht="14.4">
      <c r="AJ810" s="26">
        <f>VLOOKUP(AQ810,'user list'!A:B,2,0)</f>
        <v>0</v>
      </c>
      <c r="AK810" s="26">
        <f t="shared" si="75"/>
        <v>6</v>
      </c>
      <c r="AL810" s="26">
        <f t="shared" si="76"/>
        <v>3</v>
      </c>
      <c r="AM810" s="94" t="str">
        <f t="shared" si="77"/>
        <v>6/3 Deleted</v>
      </c>
      <c r="AN810" s="172">
        <v>45811.44290509259</v>
      </c>
      <c r="AO810" s="69" t="s">
        <v>186</v>
      </c>
      <c r="AP810" s="69" t="s">
        <v>1922</v>
      </c>
      <c r="AQ810" s="69" t="s">
        <v>289</v>
      </c>
      <c r="AR810" s="69" t="s">
        <v>1924</v>
      </c>
    </row>
    <row r="811" spans="36:44" ht="14.4">
      <c r="AJ811" s="26">
        <f>VLOOKUP(AQ811,'user list'!A:B,2,0)</f>
        <v>0</v>
      </c>
      <c r="AK811" s="26">
        <f t="shared" si="75"/>
        <v>6</v>
      </c>
      <c r="AL811" s="26">
        <f t="shared" si="76"/>
        <v>3</v>
      </c>
      <c r="AM811" s="94" t="str">
        <f t="shared" si="77"/>
        <v>6/3 Deleted</v>
      </c>
      <c r="AN811" s="172">
        <v>45811.44290509259</v>
      </c>
      <c r="AO811" s="69" t="s">
        <v>186</v>
      </c>
      <c r="AP811" s="69" t="s">
        <v>1922</v>
      </c>
      <c r="AQ811" s="69" t="s">
        <v>289</v>
      </c>
      <c r="AR811" s="69" t="s">
        <v>1924</v>
      </c>
    </row>
    <row r="812" spans="36:44" ht="14.4">
      <c r="AJ812" s="26">
        <f>VLOOKUP(AQ812,'user list'!A:B,2,0)</f>
        <v>0</v>
      </c>
      <c r="AK812" s="26">
        <f t="shared" si="75"/>
        <v>6</v>
      </c>
      <c r="AL812" s="26">
        <f t="shared" si="76"/>
        <v>3</v>
      </c>
      <c r="AM812" s="94" t="str">
        <f t="shared" si="77"/>
        <v>6/3 Deleted</v>
      </c>
      <c r="AN812" s="172">
        <v>45811.44290509259</v>
      </c>
      <c r="AO812" s="69" t="s">
        <v>186</v>
      </c>
      <c r="AP812" s="69" t="s">
        <v>1922</v>
      </c>
      <c r="AQ812" s="69" t="s">
        <v>289</v>
      </c>
      <c r="AR812" s="69" t="s">
        <v>1924</v>
      </c>
    </row>
    <row r="813" spans="36:44" ht="14.4">
      <c r="AJ813" s="26">
        <f>VLOOKUP(AQ813,'user list'!A:B,2,0)</f>
        <v>0</v>
      </c>
      <c r="AK813" s="26">
        <f t="shared" si="75"/>
        <v>6</v>
      </c>
      <c r="AL813" s="26">
        <f t="shared" si="76"/>
        <v>3</v>
      </c>
      <c r="AM813" s="94" t="str">
        <f t="shared" si="77"/>
        <v>6/3 Deleted</v>
      </c>
      <c r="AN813" s="172">
        <v>45811.44290509259</v>
      </c>
      <c r="AO813" s="69" t="s">
        <v>186</v>
      </c>
      <c r="AP813" s="69" t="s">
        <v>1922</v>
      </c>
      <c r="AQ813" s="69" t="s">
        <v>289</v>
      </c>
      <c r="AR813" s="69" t="s">
        <v>1924</v>
      </c>
    </row>
    <row r="814" spans="36:44" ht="14.4">
      <c r="AJ814" s="26">
        <f>VLOOKUP(AQ814,'user list'!A:B,2,0)</f>
        <v>0</v>
      </c>
      <c r="AK814" s="26">
        <f t="shared" si="75"/>
        <v>6</v>
      </c>
      <c r="AL814" s="26">
        <f t="shared" si="76"/>
        <v>3</v>
      </c>
      <c r="AM814" s="94" t="str">
        <f t="shared" si="77"/>
        <v>6/3 Deleted</v>
      </c>
      <c r="AN814" s="172">
        <v>45811.44290509259</v>
      </c>
      <c r="AO814" s="69" t="s">
        <v>186</v>
      </c>
      <c r="AP814" s="69" t="s">
        <v>1922</v>
      </c>
      <c r="AQ814" s="69" t="s">
        <v>289</v>
      </c>
      <c r="AR814" s="69" t="s">
        <v>1924</v>
      </c>
    </row>
    <row r="815" spans="36:44" ht="14.4">
      <c r="AJ815" s="26">
        <f>VLOOKUP(AQ815,'user list'!A:B,2,0)</f>
        <v>0</v>
      </c>
      <c r="AK815" s="26">
        <f t="shared" si="75"/>
        <v>6</v>
      </c>
      <c r="AL815" s="26">
        <f t="shared" si="76"/>
        <v>3</v>
      </c>
      <c r="AM815" s="94" t="str">
        <f t="shared" si="77"/>
        <v>6/3 Deleted</v>
      </c>
      <c r="AN815" s="172">
        <v>45811.442916666667</v>
      </c>
      <c r="AO815" s="69" t="s">
        <v>186</v>
      </c>
      <c r="AP815" s="69" t="s">
        <v>1922</v>
      </c>
      <c r="AQ815" s="69" t="s">
        <v>289</v>
      </c>
      <c r="AR815" s="69" t="s">
        <v>1924</v>
      </c>
    </row>
    <row r="816" spans="36:44" ht="14.4">
      <c r="AJ816" s="26">
        <f>VLOOKUP(AQ816,'user list'!A:B,2,0)</f>
        <v>0</v>
      </c>
      <c r="AK816" s="26">
        <f t="shared" si="75"/>
        <v>6</v>
      </c>
      <c r="AL816" s="26">
        <f t="shared" si="76"/>
        <v>3</v>
      </c>
      <c r="AM816" s="94" t="str">
        <f t="shared" si="77"/>
        <v>6/3 Deleted</v>
      </c>
      <c r="AN816" s="172">
        <v>45811.442916666667</v>
      </c>
      <c r="AO816" s="69" t="s">
        <v>186</v>
      </c>
      <c r="AP816" s="69" t="s">
        <v>1922</v>
      </c>
      <c r="AQ816" s="69" t="s">
        <v>289</v>
      </c>
      <c r="AR816" s="69" t="s">
        <v>1924</v>
      </c>
    </row>
    <row r="817" spans="36:44" ht="14.4">
      <c r="AJ817" s="26">
        <f>VLOOKUP(AQ817,'user list'!A:B,2,0)</f>
        <v>0</v>
      </c>
      <c r="AK817" s="26">
        <f t="shared" si="75"/>
        <v>6</v>
      </c>
      <c r="AL817" s="26">
        <f t="shared" si="76"/>
        <v>3</v>
      </c>
      <c r="AM817" s="94" t="str">
        <f t="shared" si="77"/>
        <v>6/3 Deleted</v>
      </c>
      <c r="AN817" s="172">
        <v>45811.442916666667</v>
      </c>
      <c r="AO817" s="69" t="s">
        <v>186</v>
      </c>
      <c r="AP817" s="69" t="s">
        <v>1922</v>
      </c>
      <c r="AQ817" s="69" t="s">
        <v>289</v>
      </c>
      <c r="AR817" s="69" t="s">
        <v>1924</v>
      </c>
    </row>
    <row r="818" spans="36:44" ht="14.4">
      <c r="AJ818" s="26">
        <f>VLOOKUP(AQ818,'user list'!A:B,2,0)</f>
        <v>0</v>
      </c>
      <c r="AK818" s="26">
        <f t="shared" si="75"/>
        <v>6</v>
      </c>
      <c r="AL818" s="26">
        <f t="shared" si="76"/>
        <v>3</v>
      </c>
      <c r="AM818" s="94" t="str">
        <f t="shared" si="77"/>
        <v>6/3 Deleted</v>
      </c>
      <c r="AN818" s="172">
        <v>45811.442916666667</v>
      </c>
      <c r="AO818" s="69" t="s">
        <v>186</v>
      </c>
      <c r="AP818" s="69" t="s">
        <v>1922</v>
      </c>
      <c r="AQ818" s="69" t="s">
        <v>289</v>
      </c>
      <c r="AR818" s="69" t="s">
        <v>1924</v>
      </c>
    </row>
    <row r="819" spans="36:44" ht="14.4">
      <c r="AJ819" s="26">
        <f>VLOOKUP(AQ819,'user list'!A:B,2,0)</f>
        <v>0</v>
      </c>
      <c r="AK819" s="26">
        <f t="shared" si="75"/>
        <v>6</v>
      </c>
      <c r="AL819" s="26">
        <f t="shared" si="76"/>
        <v>3</v>
      </c>
      <c r="AM819" s="94" t="str">
        <f t="shared" si="77"/>
        <v>6/3 Deleted</v>
      </c>
      <c r="AN819" s="172">
        <v>45811.442916666667</v>
      </c>
      <c r="AO819" s="69" t="s">
        <v>186</v>
      </c>
      <c r="AP819" s="69" t="s">
        <v>1922</v>
      </c>
      <c r="AQ819" s="69" t="s">
        <v>289</v>
      </c>
      <c r="AR819" s="69" t="s">
        <v>1924</v>
      </c>
    </row>
    <row r="820" spans="36:44" ht="14.4">
      <c r="AJ820" s="26">
        <f>VLOOKUP(AQ820,'user list'!A:B,2,0)</f>
        <v>0</v>
      </c>
      <c r="AK820" s="26">
        <f t="shared" si="75"/>
        <v>6</v>
      </c>
      <c r="AL820" s="26">
        <f t="shared" si="76"/>
        <v>3</v>
      </c>
      <c r="AM820" s="94" t="str">
        <f t="shared" si="77"/>
        <v>6/3 Deleted</v>
      </c>
      <c r="AN820" s="172">
        <v>45811.442916666667</v>
      </c>
      <c r="AO820" s="69" t="s">
        <v>186</v>
      </c>
      <c r="AP820" s="69" t="s">
        <v>1922</v>
      </c>
      <c r="AQ820" s="69" t="s">
        <v>289</v>
      </c>
      <c r="AR820" s="69" t="s">
        <v>1924</v>
      </c>
    </row>
    <row r="821" spans="36:44" ht="14.4">
      <c r="AJ821" s="26">
        <f>VLOOKUP(AQ821,'user list'!A:B,2,0)</f>
        <v>0</v>
      </c>
      <c r="AK821" s="26">
        <f t="shared" si="75"/>
        <v>6</v>
      </c>
      <c r="AL821" s="26">
        <f t="shared" si="76"/>
        <v>3</v>
      </c>
      <c r="AM821" s="94" t="str">
        <f t="shared" si="77"/>
        <v>6/3 Deleted</v>
      </c>
      <c r="AN821" s="172">
        <v>45811.442916666667</v>
      </c>
      <c r="AO821" s="69" t="s">
        <v>186</v>
      </c>
      <c r="AP821" s="69" t="s">
        <v>1922</v>
      </c>
      <c r="AQ821" s="69" t="s">
        <v>289</v>
      </c>
      <c r="AR821" s="69" t="s">
        <v>1924</v>
      </c>
    </row>
    <row r="822" spans="36:44" ht="14.4">
      <c r="AJ822" s="26">
        <f>VLOOKUP(AQ822,'user list'!A:B,2,0)</f>
        <v>0</v>
      </c>
      <c r="AK822" s="26">
        <f t="shared" si="75"/>
        <v>6</v>
      </c>
      <c r="AL822" s="26">
        <f t="shared" si="76"/>
        <v>3</v>
      </c>
      <c r="AM822" s="94" t="str">
        <f t="shared" si="77"/>
        <v>6/3 Deleted</v>
      </c>
      <c r="AN822" s="172">
        <v>45811.442916666667</v>
      </c>
      <c r="AO822" s="69" t="s">
        <v>186</v>
      </c>
      <c r="AP822" s="69" t="s">
        <v>1922</v>
      </c>
      <c r="AQ822" s="69" t="s">
        <v>289</v>
      </c>
      <c r="AR822" s="69" t="s">
        <v>1924</v>
      </c>
    </row>
    <row r="823" spans="36:44" ht="14.4">
      <c r="AJ823" s="26">
        <f>VLOOKUP(AQ823,'user list'!A:B,2,0)</f>
        <v>0</v>
      </c>
      <c r="AK823" s="26">
        <f t="shared" si="75"/>
        <v>6</v>
      </c>
      <c r="AL823" s="26">
        <f t="shared" si="76"/>
        <v>3</v>
      </c>
      <c r="AM823" s="94" t="str">
        <f t="shared" si="77"/>
        <v>6/3 Deleted</v>
      </c>
      <c r="AN823" s="172">
        <v>45811.442916666667</v>
      </c>
      <c r="AO823" s="69" t="s">
        <v>186</v>
      </c>
      <c r="AP823" s="69" t="s">
        <v>1922</v>
      </c>
      <c r="AQ823" s="69" t="s">
        <v>289</v>
      </c>
      <c r="AR823" s="69" t="s">
        <v>1924</v>
      </c>
    </row>
    <row r="824" spans="36:44" ht="14.4">
      <c r="AJ824" s="26">
        <f>VLOOKUP(AQ824,'user list'!A:B,2,0)</f>
        <v>0</v>
      </c>
      <c r="AK824" s="26">
        <f t="shared" si="75"/>
        <v>6</v>
      </c>
      <c r="AL824" s="26">
        <f t="shared" si="76"/>
        <v>3</v>
      </c>
      <c r="AM824" s="94" t="str">
        <f t="shared" si="77"/>
        <v>6/3 Deleted</v>
      </c>
      <c r="AN824" s="172">
        <v>45811.442916666667</v>
      </c>
      <c r="AO824" s="69" t="s">
        <v>186</v>
      </c>
      <c r="AP824" s="69" t="s">
        <v>1922</v>
      </c>
      <c r="AQ824" s="69" t="s">
        <v>289</v>
      </c>
      <c r="AR824" s="69" t="s">
        <v>1924</v>
      </c>
    </row>
    <row r="825" spans="36:44" ht="14.4">
      <c r="AJ825" s="26">
        <f>VLOOKUP(AQ825,'user list'!A:B,2,0)</f>
        <v>0</v>
      </c>
      <c r="AK825" s="26">
        <f t="shared" si="75"/>
        <v>6</v>
      </c>
      <c r="AL825" s="26">
        <f t="shared" si="76"/>
        <v>3</v>
      </c>
      <c r="AM825" s="94" t="str">
        <f t="shared" si="77"/>
        <v>6/3 Deleted</v>
      </c>
      <c r="AN825" s="172">
        <v>45811.442916666667</v>
      </c>
      <c r="AO825" s="69" t="s">
        <v>186</v>
      </c>
      <c r="AP825" s="69" t="s">
        <v>1922</v>
      </c>
      <c r="AQ825" s="69" t="s">
        <v>289</v>
      </c>
      <c r="AR825" s="69" t="s">
        <v>1924</v>
      </c>
    </row>
    <row r="826" spans="36:44" ht="14.4">
      <c r="AJ826" s="26">
        <f>VLOOKUP(AQ826,'user list'!A:B,2,0)</f>
        <v>0</v>
      </c>
      <c r="AK826" s="26">
        <f t="shared" si="75"/>
        <v>6</v>
      </c>
      <c r="AL826" s="26">
        <f t="shared" si="76"/>
        <v>3</v>
      </c>
      <c r="AM826" s="94" t="str">
        <f t="shared" si="77"/>
        <v>6/3 Deleted</v>
      </c>
      <c r="AN826" s="172">
        <v>45811.442916666667</v>
      </c>
      <c r="AO826" s="69" t="s">
        <v>186</v>
      </c>
      <c r="AP826" s="69" t="s">
        <v>1922</v>
      </c>
      <c r="AQ826" s="69" t="s">
        <v>289</v>
      </c>
      <c r="AR826" s="69" t="s">
        <v>1924</v>
      </c>
    </row>
    <row r="827" spans="36:44" ht="14.4">
      <c r="AJ827" s="26">
        <f>VLOOKUP(AQ827,'user list'!A:B,2,0)</f>
        <v>0</v>
      </c>
      <c r="AK827" s="26">
        <f t="shared" si="75"/>
        <v>6</v>
      </c>
      <c r="AL827" s="26">
        <f t="shared" si="76"/>
        <v>3</v>
      </c>
      <c r="AM827" s="94" t="str">
        <f t="shared" si="77"/>
        <v>6/3 Deleted</v>
      </c>
      <c r="AN827" s="172">
        <v>45811.442916666667</v>
      </c>
      <c r="AO827" s="69" t="s">
        <v>186</v>
      </c>
      <c r="AP827" s="69" t="s">
        <v>1922</v>
      </c>
      <c r="AQ827" s="69" t="s">
        <v>289</v>
      </c>
      <c r="AR827" s="69" t="s">
        <v>1924</v>
      </c>
    </row>
    <row r="828" spans="36:44" ht="14.4">
      <c r="AJ828" s="26">
        <f>VLOOKUP(AQ828,'user list'!A:B,2,0)</f>
        <v>0</v>
      </c>
      <c r="AK828" s="26">
        <f t="shared" si="75"/>
        <v>6</v>
      </c>
      <c r="AL828" s="26">
        <f t="shared" si="76"/>
        <v>3</v>
      </c>
      <c r="AM828" s="94" t="str">
        <f t="shared" si="77"/>
        <v>6/3 Deleted</v>
      </c>
      <c r="AN828" s="172">
        <v>45811.442916666667</v>
      </c>
      <c r="AO828" s="69" t="s">
        <v>186</v>
      </c>
      <c r="AP828" s="69" t="s">
        <v>1922</v>
      </c>
      <c r="AQ828" s="69" t="s">
        <v>289</v>
      </c>
      <c r="AR828" s="69" t="s">
        <v>1924</v>
      </c>
    </row>
    <row r="829" spans="36:44" ht="14.4">
      <c r="AJ829" s="26">
        <f>VLOOKUP(AQ829,'user list'!A:B,2,0)</f>
        <v>0</v>
      </c>
      <c r="AK829" s="26">
        <f t="shared" si="75"/>
        <v>6</v>
      </c>
      <c r="AL829" s="26">
        <f t="shared" si="76"/>
        <v>3</v>
      </c>
      <c r="AM829" s="94" t="str">
        <f t="shared" si="77"/>
        <v>6/3 Deleted</v>
      </c>
      <c r="AN829" s="172">
        <v>45811.442916666667</v>
      </c>
      <c r="AO829" s="69" t="s">
        <v>186</v>
      </c>
      <c r="AP829" s="69" t="s">
        <v>1922</v>
      </c>
      <c r="AQ829" s="69" t="s">
        <v>289</v>
      </c>
      <c r="AR829" s="69" t="s">
        <v>1924</v>
      </c>
    </row>
    <row r="830" spans="36:44" ht="14.4">
      <c r="AJ830" s="26">
        <f>VLOOKUP(AQ830,'user list'!A:B,2,0)</f>
        <v>0</v>
      </c>
      <c r="AK830" s="26">
        <f t="shared" si="75"/>
        <v>6</v>
      </c>
      <c r="AL830" s="26">
        <f t="shared" si="76"/>
        <v>3</v>
      </c>
      <c r="AM830" s="94" t="str">
        <f t="shared" si="77"/>
        <v>6/3 Deleted</v>
      </c>
      <c r="AN830" s="172">
        <v>45811.442916666667</v>
      </c>
      <c r="AO830" s="69" t="s">
        <v>186</v>
      </c>
      <c r="AP830" s="69" t="s">
        <v>1922</v>
      </c>
      <c r="AQ830" s="69" t="s">
        <v>289</v>
      </c>
      <c r="AR830" s="69" t="s">
        <v>1924</v>
      </c>
    </row>
    <row r="831" spans="36:44" ht="14.4">
      <c r="AJ831" s="26">
        <f>VLOOKUP(AQ831,'user list'!A:B,2,0)</f>
        <v>0</v>
      </c>
      <c r="AK831" s="26">
        <f t="shared" si="75"/>
        <v>6</v>
      </c>
      <c r="AL831" s="26">
        <f t="shared" si="76"/>
        <v>3</v>
      </c>
      <c r="AM831" s="94" t="str">
        <f t="shared" si="77"/>
        <v>6/3 Deleted</v>
      </c>
      <c r="AN831" s="172">
        <v>45811.442916666667</v>
      </c>
      <c r="AO831" s="69" t="s">
        <v>186</v>
      </c>
      <c r="AP831" s="69" t="s">
        <v>1922</v>
      </c>
      <c r="AQ831" s="69" t="s">
        <v>289</v>
      </c>
      <c r="AR831" s="69" t="s">
        <v>1924</v>
      </c>
    </row>
    <row r="832" spans="36:44" ht="14.4">
      <c r="AJ832" s="26">
        <f>VLOOKUP(AQ832,'user list'!A:B,2,0)</f>
        <v>0</v>
      </c>
      <c r="AK832" s="26">
        <f t="shared" si="75"/>
        <v>6</v>
      </c>
      <c r="AL832" s="26">
        <f t="shared" si="76"/>
        <v>3</v>
      </c>
      <c r="AM832" s="94" t="str">
        <f t="shared" si="77"/>
        <v>6/3 Deleted</v>
      </c>
      <c r="AN832" s="172">
        <v>45811.442916666667</v>
      </c>
      <c r="AO832" s="69" t="s">
        <v>186</v>
      </c>
      <c r="AP832" s="69" t="s">
        <v>1922</v>
      </c>
      <c r="AQ832" s="69" t="s">
        <v>289</v>
      </c>
      <c r="AR832" s="69" t="s">
        <v>1924</v>
      </c>
    </row>
    <row r="833" spans="36:44" ht="14.4">
      <c r="AJ833" s="26">
        <f>VLOOKUP(AQ833,'user list'!A:B,2,0)</f>
        <v>0</v>
      </c>
      <c r="AK833" s="26">
        <f t="shared" si="75"/>
        <v>6</v>
      </c>
      <c r="AL833" s="26">
        <f t="shared" si="76"/>
        <v>3</v>
      </c>
      <c r="AM833" s="94" t="str">
        <f t="shared" si="77"/>
        <v>6/3 Deleted</v>
      </c>
      <c r="AN833" s="172">
        <v>45811.442916666667</v>
      </c>
      <c r="AO833" s="69" t="s">
        <v>186</v>
      </c>
      <c r="AP833" s="69" t="s">
        <v>1922</v>
      </c>
      <c r="AQ833" s="69" t="s">
        <v>289</v>
      </c>
      <c r="AR833" s="69" t="s">
        <v>1924</v>
      </c>
    </row>
    <row r="834" spans="36:44" ht="14.4">
      <c r="AJ834" s="26">
        <f>VLOOKUP(AQ834,'user list'!A:B,2,0)</f>
        <v>0</v>
      </c>
      <c r="AK834" s="26">
        <f t="shared" si="75"/>
        <v>6</v>
      </c>
      <c r="AL834" s="26">
        <f t="shared" si="76"/>
        <v>3</v>
      </c>
      <c r="AM834" s="94" t="str">
        <f t="shared" si="77"/>
        <v>6/3 Deleted</v>
      </c>
      <c r="AN834" s="172">
        <v>45811.442916666667</v>
      </c>
      <c r="AO834" s="69" t="s">
        <v>186</v>
      </c>
      <c r="AP834" s="69" t="s">
        <v>1922</v>
      </c>
      <c r="AQ834" s="69" t="s">
        <v>289</v>
      </c>
      <c r="AR834" s="69" t="s">
        <v>1924</v>
      </c>
    </row>
    <row r="835" spans="36:44" ht="14.4">
      <c r="AJ835" s="26">
        <f>VLOOKUP(AQ835,'user list'!A:B,2,0)</f>
        <v>0</v>
      </c>
      <c r="AK835" s="26">
        <f t="shared" si="75"/>
        <v>6</v>
      </c>
      <c r="AL835" s="26">
        <f t="shared" si="76"/>
        <v>3</v>
      </c>
      <c r="AM835" s="94" t="str">
        <f t="shared" si="77"/>
        <v>6/3 Deleted</v>
      </c>
      <c r="AN835" s="172">
        <v>45811.442916666667</v>
      </c>
      <c r="AO835" s="69" t="s">
        <v>186</v>
      </c>
      <c r="AP835" s="69" t="s">
        <v>1922</v>
      </c>
      <c r="AQ835" s="69" t="s">
        <v>289</v>
      </c>
      <c r="AR835" s="69" t="s">
        <v>1924</v>
      </c>
    </row>
    <row r="836" spans="36:44" ht="14.4">
      <c r="AJ836" s="26">
        <f>VLOOKUP(AQ836,'user list'!A:B,2,0)</f>
        <v>0</v>
      </c>
      <c r="AK836" s="26">
        <f t="shared" si="75"/>
        <v>6</v>
      </c>
      <c r="AL836" s="26">
        <f t="shared" si="76"/>
        <v>3</v>
      </c>
      <c r="AM836" s="94" t="str">
        <f t="shared" si="77"/>
        <v>6/3 Deleted</v>
      </c>
      <c r="AN836" s="172">
        <v>45811.442916666667</v>
      </c>
      <c r="AO836" s="69" t="s">
        <v>186</v>
      </c>
      <c r="AP836" s="69" t="s">
        <v>1922</v>
      </c>
      <c r="AQ836" s="69" t="s">
        <v>289</v>
      </c>
      <c r="AR836" s="69" t="s">
        <v>1924</v>
      </c>
    </row>
    <row r="837" spans="36:44" ht="14.4">
      <c r="AJ837" s="26">
        <f>VLOOKUP(AQ837,'user list'!A:B,2,0)</f>
        <v>0</v>
      </c>
      <c r="AK837" s="26">
        <f t="shared" si="75"/>
        <v>6</v>
      </c>
      <c r="AL837" s="26">
        <f t="shared" si="76"/>
        <v>3</v>
      </c>
      <c r="AM837" s="94" t="str">
        <f t="shared" si="77"/>
        <v>6/3 Deleted</v>
      </c>
      <c r="AN837" s="172">
        <v>45811.442916666667</v>
      </c>
      <c r="AO837" s="69" t="s">
        <v>186</v>
      </c>
      <c r="AP837" s="69" t="s">
        <v>1922</v>
      </c>
      <c r="AQ837" s="69" t="s">
        <v>289</v>
      </c>
      <c r="AR837" s="69" t="s">
        <v>1924</v>
      </c>
    </row>
    <row r="838" spans="36:44" ht="14.4">
      <c r="AJ838" s="26">
        <f>VLOOKUP(AQ838,'user list'!A:B,2,0)</f>
        <v>0</v>
      </c>
      <c r="AK838" s="26">
        <f t="shared" si="75"/>
        <v>6</v>
      </c>
      <c r="AL838" s="26">
        <f t="shared" si="76"/>
        <v>3</v>
      </c>
      <c r="AM838" s="94" t="str">
        <f t="shared" si="77"/>
        <v>6/3 Deleted</v>
      </c>
      <c r="AN838" s="172">
        <v>45811.442916666667</v>
      </c>
      <c r="AO838" s="69" t="s">
        <v>186</v>
      </c>
      <c r="AP838" s="69" t="s">
        <v>1922</v>
      </c>
      <c r="AQ838" s="69" t="s">
        <v>289</v>
      </c>
      <c r="AR838" s="69" t="s">
        <v>1924</v>
      </c>
    </row>
    <row r="839" spans="36:44" ht="14.4">
      <c r="AJ839" s="26">
        <f>VLOOKUP(AQ839,'user list'!A:B,2,0)</f>
        <v>0</v>
      </c>
      <c r="AK839" s="26">
        <f t="shared" si="75"/>
        <v>6</v>
      </c>
      <c r="AL839" s="26">
        <f t="shared" si="76"/>
        <v>3</v>
      </c>
      <c r="AM839" s="94" t="str">
        <f t="shared" si="77"/>
        <v>6/3 Deleted</v>
      </c>
      <c r="AN839" s="172">
        <v>45811.442916666667</v>
      </c>
      <c r="AO839" s="69" t="s">
        <v>186</v>
      </c>
      <c r="AP839" s="69" t="s">
        <v>1922</v>
      </c>
      <c r="AQ839" s="69" t="s">
        <v>289</v>
      </c>
      <c r="AR839" s="69" t="s">
        <v>1924</v>
      </c>
    </row>
    <row r="840" spans="36:44" ht="14.4">
      <c r="AJ840" s="26">
        <f>VLOOKUP(AQ840,'user list'!A:B,2,0)</f>
        <v>0</v>
      </c>
      <c r="AK840" s="26">
        <f t="shared" si="75"/>
        <v>6</v>
      </c>
      <c r="AL840" s="26">
        <f t="shared" si="76"/>
        <v>3</v>
      </c>
      <c r="AM840" s="94" t="str">
        <f t="shared" si="77"/>
        <v>6/3 Deleted</v>
      </c>
      <c r="AN840" s="172">
        <v>45811.442916666667</v>
      </c>
      <c r="AO840" s="69" t="s">
        <v>186</v>
      </c>
      <c r="AP840" s="69" t="s">
        <v>1922</v>
      </c>
      <c r="AQ840" s="69" t="s">
        <v>289</v>
      </c>
      <c r="AR840" s="69" t="s">
        <v>1924</v>
      </c>
    </row>
    <row r="841" spans="36:44" ht="14.4">
      <c r="AJ841" s="26">
        <f>VLOOKUP(AQ841,'user list'!A:B,2,0)</f>
        <v>0</v>
      </c>
      <c r="AK841" s="26">
        <f t="shared" si="75"/>
        <v>6</v>
      </c>
      <c r="AL841" s="26">
        <f t="shared" si="76"/>
        <v>3</v>
      </c>
      <c r="AM841" s="94" t="str">
        <f t="shared" si="77"/>
        <v>6/3 Deleted</v>
      </c>
      <c r="AN841" s="172">
        <v>45811.442916666667</v>
      </c>
      <c r="AO841" s="69" t="s">
        <v>186</v>
      </c>
      <c r="AP841" s="69" t="s">
        <v>1922</v>
      </c>
      <c r="AQ841" s="69" t="s">
        <v>289</v>
      </c>
      <c r="AR841" s="69" t="s">
        <v>1924</v>
      </c>
    </row>
    <row r="842" spans="36:44" ht="14.4">
      <c r="AJ842" s="26">
        <f>VLOOKUP(AQ842,'user list'!A:B,2,0)</f>
        <v>0</v>
      </c>
      <c r="AK842" s="26">
        <f t="shared" si="75"/>
        <v>6</v>
      </c>
      <c r="AL842" s="26">
        <f t="shared" si="76"/>
        <v>3</v>
      </c>
      <c r="AM842" s="94" t="str">
        <f t="shared" si="77"/>
        <v>6/3 Deleted</v>
      </c>
      <c r="AN842" s="172">
        <v>45811.442916666667</v>
      </c>
      <c r="AO842" s="69" t="s">
        <v>186</v>
      </c>
      <c r="AP842" s="69" t="s">
        <v>1922</v>
      </c>
      <c r="AQ842" s="69" t="s">
        <v>289</v>
      </c>
      <c r="AR842" s="69" t="s">
        <v>1924</v>
      </c>
    </row>
    <row r="843" spans="36:44" ht="14.4">
      <c r="AJ843" s="26">
        <f>VLOOKUP(AQ843,'user list'!A:B,2,0)</f>
        <v>0</v>
      </c>
      <c r="AK843" s="26">
        <f t="shared" si="75"/>
        <v>6</v>
      </c>
      <c r="AL843" s="26">
        <f t="shared" si="76"/>
        <v>3</v>
      </c>
      <c r="AM843" s="94" t="str">
        <f t="shared" si="77"/>
        <v>6/3 Deleted</v>
      </c>
      <c r="AN843" s="172">
        <v>45811.442916666667</v>
      </c>
      <c r="AO843" s="69" t="s">
        <v>186</v>
      </c>
      <c r="AP843" s="69" t="s">
        <v>1922</v>
      </c>
      <c r="AQ843" s="69" t="s">
        <v>289</v>
      </c>
      <c r="AR843" s="69" t="s">
        <v>1924</v>
      </c>
    </row>
    <row r="844" spans="36:44" ht="14.4">
      <c r="AJ844" s="26">
        <f>VLOOKUP(AQ844,'user list'!A:B,2,0)</f>
        <v>0</v>
      </c>
      <c r="AK844" s="26">
        <f t="shared" si="75"/>
        <v>6</v>
      </c>
      <c r="AL844" s="26">
        <f t="shared" si="76"/>
        <v>3</v>
      </c>
      <c r="AM844" s="94" t="str">
        <f t="shared" si="77"/>
        <v>6/3 Deleted</v>
      </c>
      <c r="AN844" s="172">
        <v>45811.442916666667</v>
      </c>
      <c r="AO844" s="69" t="s">
        <v>186</v>
      </c>
      <c r="AP844" s="69" t="s">
        <v>1922</v>
      </c>
      <c r="AQ844" s="69" t="s">
        <v>289</v>
      </c>
      <c r="AR844" s="69" t="s">
        <v>1924</v>
      </c>
    </row>
    <row r="845" spans="36:44" ht="14.4">
      <c r="AJ845" s="26">
        <f>VLOOKUP(AQ845,'user list'!A:B,2,0)</f>
        <v>0</v>
      </c>
      <c r="AK845" s="26">
        <f t="shared" si="75"/>
        <v>6</v>
      </c>
      <c r="AL845" s="26">
        <f t="shared" si="76"/>
        <v>3</v>
      </c>
      <c r="AM845" s="94" t="str">
        <f t="shared" si="77"/>
        <v>6/3 Deleted</v>
      </c>
      <c r="AN845" s="172">
        <v>45811.442916666667</v>
      </c>
      <c r="AO845" s="69" t="s">
        <v>186</v>
      </c>
      <c r="AP845" s="69" t="s">
        <v>1922</v>
      </c>
      <c r="AQ845" s="69" t="s">
        <v>289</v>
      </c>
      <c r="AR845" s="69" t="s">
        <v>1924</v>
      </c>
    </row>
    <row r="846" spans="36:44" ht="14.4">
      <c r="AJ846" s="26">
        <f>VLOOKUP(AQ846,'user list'!A:B,2,0)</f>
        <v>0</v>
      </c>
      <c r="AK846" s="26">
        <f t="shared" si="75"/>
        <v>6</v>
      </c>
      <c r="AL846" s="26">
        <f t="shared" si="76"/>
        <v>3</v>
      </c>
      <c r="AM846" s="94" t="str">
        <f t="shared" si="77"/>
        <v>6/3 Deleted</v>
      </c>
      <c r="AN846" s="172">
        <v>45811.442916666667</v>
      </c>
      <c r="AO846" s="69" t="s">
        <v>186</v>
      </c>
      <c r="AP846" s="69" t="s">
        <v>1922</v>
      </c>
      <c r="AQ846" s="69" t="s">
        <v>289</v>
      </c>
      <c r="AR846" s="69" t="s">
        <v>1924</v>
      </c>
    </row>
    <row r="847" spans="36:44" ht="14.4">
      <c r="AJ847" s="26">
        <f>VLOOKUP(AQ847,'user list'!A:B,2,0)</f>
        <v>0</v>
      </c>
      <c r="AK847" s="26">
        <f t="shared" si="75"/>
        <v>6</v>
      </c>
      <c r="AL847" s="26">
        <f t="shared" si="76"/>
        <v>3</v>
      </c>
      <c r="AM847" s="94" t="str">
        <f t="shared" si="77"/>
        <v>6/3 Deleted</v>
      </c>
      <c r="AN847" s="172">
        <v>45811.442916666667</v>
      </c>
      <c r="AO847" s="69" t="s">
        <v>186</v>
      </c>
      <c r="AP847" s="69" t="s">
        <v>1922</v>
      </c>
      <c r="AQ847" s="69" t="s">
        <v>289</v>
      </c>
      <c r="AR847" s="69" t="s">
        <v>1924</v>
      </c>
    </row>
    <row r="848" spans="36:44" ht="14.4">
      <c r="AJ848" s="26">
        <f>VLOOKUP(AQ848,'user list'!A:B,2,0)</f>
        <v>0</v>
      </c>
      <c r="AK848" s="26">
        <f t="shared" ref="AK848:AK911" si="78">MONTH(AN848)</f>
        <v>6</v>
      </c>
      <c r="AL848" s="26">
        <f t="shared" ref="AL848:AL911" si="79">DAY(AN848)</f>
        <v>3</v>
      </c>
      <c r="AM848" s="94" t="str">
        <f t="shared" ref="AM848:AM911" si="80">AK848&amp;"/"&amp;AL848&amp;" "&amp;AR848</f>
        <v>6/3 Deleted</v>
      </c>
      <c r="AN848" s="172">
        <v>45811.442916666667</v>
      </c>
      <c r="AO848" s="69" t="s">
        <v>186</v>
      </c>
      <c r="AP848" s="69" t="s">
        <v>1922</v>
      </c>
      <c r="AQ848" s="69" t="s">
        <v>289</v>
      </c>
      <c r="AR848" s="69" t="s">
        <v>1924</v>
      </c>
    </row>
    <row r="849" spans="36:44" ht="14.4">
      <c r="AJ849" s="26">
        <f>VLOOKUP(AQ849,'user list'!A:B,2,0)</f>
        <v>0</v>
      </c>
      <c r="AK849" s="26">
        <f t="shared" si="78"/>
        <v>6</v>
      </c>
      <c r="AL849" s="26">
        <f t="shared" si="79"/>
        <v>3</v>
      </c>
      <c r="AM849" s="94" t="str">
        <f t="shared" si="80"/>
        <v>6/3 Deleted</v>
      </c>
      <c r="AN849" s="172">
        <v>45811.442916666667</v>
      </c>
      <c r="AO849" s="69" t="s">
        <v>186</v>
      </c>
      <c r="AP849" s="69" t="s">
        <v>1922</v>
      </c>
      <c r="AQ849" s="69" t="s">
        <v>289</v>
      </c>
      <c r="AR849" s="69" t="s">
        <v>1924</v>
      </c>
    </row>
    <row r="850" spans="36:44" ht="14.4">
      <c r="AJ850" s="26">
        <f>VLOOKUP(AQ850,'user list'!A:B,2,0)</f>
        <v>0</v>
      </c>
      <c r="AK850" s="26">
        <f t="shared" si="78"/>
        <v>6</v>
      </c>
      <c r="AL850" s="26">
        <f t="shared" si="79"/>
        <v>3</v>
      </c>
      <c r="AM850" s="94" t="str">
        <f t="shared" si="80"/>
        <v>6/3 Deleted</v>
      </c>
      <c r="AN850" s="172">
        <v>45811.442916666667</v>
      </c>
      <c r="AO850" s="69" t="s">
        <v>186</v>
      </c>
      <c r="AP850" s="69" t="s">
        <v>1922</v>
      </c>
      <c r="AQ850" s="69" t="s">
        <v>289</v>
      </c>
      <c r="AR850" s="69" t="s">
        <v>1924</v>
      </c>
    </row>
    <row r="851" spans="36:44" ht="14.4">
      <c r="AJ851" s="26">
        <f>VLOOKUP(AQ851,'user list'!A:B,2,0)</f>
        <v>0</v>
      </c>
      <c r="AK851" s="26">
        <f t="shared" si="78"/>
        <v>6</v>
      </c>
      <c r="AL851" s="26">
        <f t="shared" si="79"/>
        <v>3</v>
      </c>
      <c r="AM851" s="94" t="str">
        <f t="shared" si="80"/>
        <v>6/3 Deleted</v>
      </c>
      <c r="AN851" s="172">
        <v>45811.442916666667</v>
      </c>
      <c r="AO851" s="69" t="s">
        <v>186</v>
      </c>
      <c r="AP851" s="69" t="s">
        <v>1922</v>
      </c>
      <c r="AQ851" s="69" t="s">
        <v>289</v>
      </c>
      <c r="AR851" s="69" t="s">
        <v>1924</v>
      </c>
    </row>
    <row r="852" spans="36:44" ht="14.4">
      <c r="AJ852" s="26">
        <f>VLOOKUP(AQ852,'user list'!A:B,2,0)</f>
        <v>0</v>
      </c>
      <c r="AK852" s="26">
        <f t="shared" si="78"/>
        <v>6</v>
      </c>
      <c r="AL852" s="26">
        <f t="shared" si="79"/>
        <v>3</v>
      </c>
      <c r="AM852" s="94" t="str">
        <f t="shared" si="80"/>
        <v>6/3 Deleted</v>
      </c>
      <c r="AN852" s="172">
        <v>45811.442916666667</v>
      </c>
      <c r="AO852" s="69" t="s">
        <v>186</v>
      </c>
      <c r="AP852" s="69" t="s">
        <v>1922</v>
      </c>
      <c r="AQ852" s="69" t="s">
        <v>289</v>
      </c>
      <c r="AR852" s="69" t="s">
        <v>1924</v>
      </c>
    </row>
    <row r="853" spans="36:44" ht="14.4">
      <c r="AJ853" s="26">
        <f>VLOOKUP(AQ853,'user list'!A:B,2,0)</f>
        <v>0</v>
      </c>
      <c r="AK853" s="26">
        <f t="shared" si="78"/>
        <v>6</v>
      </c>
      <c r="AL853" s="26">
        <f t="shared" si="79"/>
        <v>3</v>
      </c>
      <c r="AM853" s="94" t="str">
        <f t="shared" si="80"/>
        <v>6/3 Deleted</v>
      </c>
      <c r="AN853" s="172">
        <v>45811.442916666667</v>
      </c>
      <c r="AO853" s="69" t="s">
        <v>186</v>
      </c>
      <c r="AP853" s="69" t="s">
        <v>1922</v>
      </c>
      <c r="AQ853" s="69" t="s">
        <v>289</v>
      </c>
      <c r="AR853" s="69" t="s">
        <v>1924</v>
      </c>
    </row>
    <row r="854" spans="36:44" ht="14.4">
      <c r="AJ854" s="26">
        <f>VLOOKUP(AQ854,'user list'!A:B,2,0)</f>
        <v>0</v>
      </c>
      <c r="AK854" s="26">
        <f t="shared" si="78"/>
        <v>6</v>
      </c>
      <c r="AL854" s="26">
        <f t="shared" si="79"/>
        <v>3</v>
      </c>
      <c r="AM854" s="94" t="str">
        <f t="shared" si="80"/>
        <v>6/3 Deleted</v>
      </c>
      <c r="AN854" s="172">
        <v>45811.442916666667</v>
      </c>
      <c r="AO854" s="69" t="s">
        <v>186</v>
      </c>
      <c r="AP854" s="69" t="s">
        <v>1922</v>
      </c>
      <c r="AQ854" s="69" t="s">
        <v>289</v>
      </c>
      <c r="AR854" s="69" t="s">
        <v>1924</v>
      </c>
    </row>
    <row r="855" spans="36:44" ht="14.4">
      <c r="AJ855" s="26">
        <f>VLOOKUP(AQ855,'user list'!A:B,2,0)</f>
        <v>0</v>
      </c>
      <c r="AK855" s="26">
        <f t="shared" si="78"/>
        <v>6</v>
      </c>
      <c r="AL855" s="26">
        <f t="shared" si="79"/>
        <v>3</v>
      </c>
      <c r="AM855" s="94" t="str">
        <f t="shared" si="80"/>
        <v>6/3 Deleted</v>
      </c>
      <c r="AN855" s="172">
        <v>45811.442916666667</v>
      </c>
      <c r="AO855" s="69" t="s">
        <v>186</v>
      </c>
      <c r="AP855" s="69" t="s">
        <v>1922</v>
      </c>
      <c r="AQ855" s="69" t="s">
        <v>289</v>
      </c>
      <c r="AR855" s="69" t="s">
        <v>1924</v>
      </c>
    </row>
    <row r="856" spans="36:44" ht="14.4">
      <c r="AJ856" s="26">
        <f>VLOOKUP(AQ856,'user list'!A:B,2,0)</f>
        <v>0</v>
      </c>
      <c r="AK856" s="26">
        <f t="shared" si="78"/>
        <v>6</v>
      </c>
      <c r="AL856" s="26">
        <f t="shared" si="79"/>
        <v>3</v>
      </c>
      <c r="AM856" s="94" t="str">
        <f t="shared" si="80"/>
        <v>6/3 Deleted</v>
      </c>
      <c r="AN856" s="172">
        <v>45811.442916666667</v>
      </c>
      <c r="AO856" s="69" t="s">
        <v>186</v>
      </c>
      <c r="AP856" s="69" t="s">
        <v>1922</v>
      </c>
      <c r="AQ856" s="69" t="s">
        <v>289</v>
      </c>
      <c r="AR856" s="69" t="s">
        <v>1924</v>
      </c>
    </row>
    <row r="857" spans="36:44" ht="14.4">
      <c r="AJ857" s="26">
        <f>VLOOKUP(AQ857,'user list'!A:B,2,0)</f>
        <v>0</v>
      </c>
      <c r="AK857" s="26">
        <f t="shared" si="78"/>
        <v>6</v>
      </c>
      <c r="AL857" s="26">
        <f t="shared" si="79"/>
        <v>3</v>
      </c>
      <c r="AM857" s="94" t="str">
        <f t="shared" si="80"/>
        <v>6/3 Deleted</v>
      </c>
      <c r="AN857" s="172">
        <v>45811.442916666667</v>
      </c>
      <c r="AO857" s="69" t="s">
        <v>186</v>
      </c>
      <c r="AP857" s="69" t="s">
        <v>1922</v>
      </c>
      <c r="AQ857" s="69" t="s">
        <v>289</v>
      </c>
      <c r="AR857" s="69" t="s">
        <v>1924</v>
      </c>
    </row>
    <row r="858" spans="36:44" ht="14.4">
      <c r="AJ858" s="26">
        <f>VLOOKUP(AQ858,'user list'!A:B,2,0)</f>
        <v>0</v>
      </c>
      <c r="AK858" s="26">
        <f t="shared" si="78"/>
        <v>6</v>
      </c>
      <c r="AL858" s="26">
        <f t="shared" si="79"/>
        <v>3</v>
      </c>
      <c r="AM858" s="94" t="str">
        <f t="shared" si="80"/>
        <v>6/3 Deleted</v>
      </c>
      <c r="AN858" s="172">
        <v>45811.442916666667</v>
      </c>
      <c r="AO858" s="69" t="s">
        <v>186</v>
      </c>
      <c r="AP858" s="69" t="s">
        <v>1922</v>
      </c>
      <c r="AQ858" s="69" t="s">
        <v>289</v>
      </c>
      <c r="AR858" s="69" t="s">
        <v>1924</v>
      </c>
    </row>
    <row r="859" spans="36:44" ht="14.4">
      <c r="AJ859" s="26">
        <f>VLOOKUP(AQ859,'user list'!A:B,2,0)</f>
        <v>0</v>
      </c>
      <c r="AK859" s="26">
        <f t="shared" si="78"/>
        <v>6</v>
      </c>
      <c r="AL859" s="26">
        <f t="shared" si="79"/>
        <v>3</v>
      </c>
      <c r="AM859" s="94" t="str">
        <f t="shared" si="80"/>
        <v>6/3 Deleted</v>
      </c>
      <c r="AN859" s="172">
        <v>45811.442916666667</v>
      </c>
      <c r="AO859" s="69" t="s">
        <v>186</v>
      </c>
      <c r="AP859" s="69" t="s">
        <v>1922</v>
      </c>
      <c r="AQ859" s="69" t="s">
        <v>289</v>
      </c>
      <c r="AR859" s="69" t="s">
        <v>1924</v>
      </c>
    </row>
    <row r="860" spans="36:44" ht="14.4">
      <c r="AJ860" s="26">
        <f>VLOOKUP(AQ860,'user list'!A:B,2,0)</f>
        <v>0</v>
      </c>
      <c r="AK860" s="26">
        <f t="shared" si="78"/>
        <v>6</v>
      </c>
      <c r="AL860" s="26">
        <f t="shared" si="79"/>
        <v>3</v>
      </c>
      <c r="AM860" s="94" t="str">
        <f t="shared" si="80"/>
        <v>6/3 Deleted</v>
      </c>
      <c r="AN860" s="172">
        <v>45811.442916666667</v>
      </c>
      <c r="AO860" s="69" t="s">
        <v>186</v>
      </c>
      <c r="AP860" s="69" t="s">
        <v>1922</v>
      </c>
      <c r="AQ860" s="69" t="s">
        <v>289</v>
      </c>
      <c r="AR860" s="69" t="s">
        <v>1924</v>
      </c>
    </row>
    <row r="861" spans="36:44" ht="14.4">
      <c r="AJ861" s="26">
        <f>VLOOKUP(AQ861,'user list'!A:B,2,0)</f>
        <v>0</v>
      </c>
      <c r="AK861" s="26">
        <f t="shared" si="78"/>
        <v>6</v>
      </c>
      <c r="AL861" s="26">
        <f t="shared" si="79"/>
        <v>3</v>
      </c>
      <c r="AM861" s="94" t="str">
        <f t="shared" si="80"/>
        <v>6/3 Deleted</v>
      </c>
      <c r="AN861" s="172">
        <v>45811.442916666667</v>
      </c>
      <c r="AO861" s="69" t="s">
        <v>186</v>
      </c>
      <c r="AP861" s="69" t="s">
        <v>1922</v>
      </c>
      <c r="AQ861" s="69" t="s">
        <v>289</v>
      </c>
      <c r="AR861" s="69" t="s">
        <v>1924</v>
      </c>
    </row>
    <row r="862" spans="36:44" ht="14.4">
      <c r="AJ862" s="26">
        <f>VLOOKUP(AQ862,'user list'!A:B,2,0)</f>
        <v>0</v>
      </c>
      <c r="AK862" s="26">
        <f t="shared" si="78"/>
        <v>6</v>
      </c>
      <c r="AL862" s="26">
        <f t="shared" si="79"/>
        <v>3</v>
      </c>
      <c r="AM862" s="94" t="str">
        <f t="shared" si="80"/>
        <v>6/3 Deleted</v>
      </c>
      <c r="AN862" s="172">
        <v>45811.442916666667</v>
      </c>
      <c r="AO862" s="69" t="s">
        <v>186</v>
      </c>
      <c r="AP862" s="69" t="s">
        <v>1922</v>
      </c>
      <c r="AQ862" s="69" t="s">
        <v>289</v>
      </c>
      <c r="AR862" s="69" t="s">
        <v>1924</v>
      </c>
    </row>
    <row r="863" spans="36:44" ht="14.4">
      <c r="AJ863" s="26">
        <f>VLOOKUP(AQ863,'user list'!A:B,2,0)</f>
        <v>0</v>
      </c>
      <c r="AK863" s="26">
        <f t="shared" si="78"/>
        <v>6</v>
      </c>
      <c r="AL863" s="26">
        <f t="shared" si="79"/>
        <v>3</v>
      </c>
      <c r="AM863" s="94" t="str">
        <f t="shared" si="80"/>
        <v>6/3 Deleted</v>
      </c>
      <c r="AN863" s="172">
        <v>45811.442916666667</v>
      </c>
      <c r="AO863" s="69" t="s">
        <v>186</v>
      </c>
      <c r="AP863" s="69" t="s">
        <v>1922</v>
      </c>
      <c r="AQ863" s="69" t="s">
        <v>289</v>
      </c>
      <c r="AR863" s="69" t="s">
        <v>1924</v>
      </c>
    </row>
    <row r="864" spans="36:44" ht="14.4">
      <c r="AJ864" s="26">
        <f>VLOOKUP(AQ864,'user list'!A:B,2,0)</f>
        <v>0</v>
      </c>
      <c r="AK864" s="26">
        <f t="shared" si="78"/>
        <v>6</v>
      </c>
      <c r="AL864" s="26">
        <f t="shared" si="79"/>
        <v>3</v>
      </c>
      <c r="AM864" s="94" t="str">
        <f t="shared" si="80"/>
        <v>6/3 Deleted</v>
      </c>
      <c r="AN864" s="172">
        <v>45811.442916666667</v>
      </c>
      <c r="AO864" s="69" t="s">
        <v>186</v>
      </c>
      <c r="AP864" s="69" t="s">
        <v>1922</v>
      </c>
      <c r="AQ864" s="69" t="s">
        <v>289</v>
      </c>
      <c r="AR864" s="69" t="s">
        <v>1924</v>
      </c>
    </row>
    <row r="865" spans="36:44" ht="14.4">
      <c r="AJ865" s="26">
        <f>VLOOKUP(AQ865,'user list'!A:B,2,0)</f>
        <v>0</v>
      </c>
      <c r="AK865" s="26">
        <f t="shared" si="78"/>
        <v>6</v>
      </c>
      <c r="AL865" s="26">
        <f t="shared" si="79"/>
        <v>3</v>
      </c>
      <c r="AM865" s="94" t="str">
        <f t="shared" si="80"/>
        <v>6/3 Deleted</v>
      </c>
      <c r="AN865" s="172">
        <v>45811.442916666667</v>
      </c>
      <c r="AO865" s="69" t="s">
        <v>186</v>
      </c>
      <c r="AP865" s="69" t="s">
        <v>1922</v>
      </c>
      <c r="AQ865" s="69" t="s">
        <v>289</v>
      </c>
      <c r="AR865" s="69" t="s">
        <v>1924</v>
      </c>
    </row>
    <row r="866" spans="36:44" ht="14.4">
      <c r="AJ866" s="26">
        <f>VLOOKUP(AQ866,'user list'!A:B,2,0)</f>
        <v>0</v>
      </c>
      <c r="AK866" s="26">
        <f t="shared" si="78"/>
        <v>6</v>
      </c>
      <c r="AL866" s="26">
        <f t="shared" si="79"/>
        <v>3</v>
      </c>
      <c r="AM866" s="94" t="str">
        <f t="shared" si="80"/>
        <v>6/3 Deleted</v>
      </c>
      <c r="AN866" s="172">
        <v>45811.442916666667</v>
      </c>
      <c r="AO866" s="69" t="s">
        <v>186</v>
      </c>
      <c r="AP866" s="69" t="s">
        <v>1922</v>
      </c>
      <c r="AQ866" s="69" t="s">
        <v>289</v>
      </c>
      <c r="AR866" s="69" t="s">
        <v>1924</v>
      </c>
    </row>
    <row r="867" spans="36:44" ht="14.4">
      <c r="AJ867" s="26">
        <f>VLOOKUP(AQ867,'user list'!A:B,2,0)</f>
        <v>0</v>
      </c>
      <c r="AK867" s="26">
        <f t="shared" si="78"/>
        <v>6</v>
      </c>
      <c r="AL867" s="26">
        <f t="shared" si="79"/>
        <v>3</v>
      </c>
      <c r="AM867" s="94" t="str">
        <f t="shared" si="80"/>
        <v>6/3 Deleted</v>
      </c>
      <c r="AN867" s="172">
        <v>45811.442916666667</v>
      </c>
      <c r="AO867" s="69" t="s">
        <v>186</v>
      </c>
      <c r="AP867" s="69" t="s">
        <v>1922</v>
      </c>
      <c r="AQ867" s="69" t="s">
        <v>289</v>
      </c>
      <c r="AR867" s="69" t="s">
        <v>1924</v>
      </c>
    </row>
    <row r="868" spans="36:44" ht="14.4">
      <c r="AJ868" s="26">
        <f>VLOOKUP(AQ868,'user list'!A:B,2,0)</f>
        <v>0</v>
      </c>
      <c r="AK868" s="26">
        <f t="shared" si="78"/>
        <v>6</v>
      </c>
      <c r="AL868" s="26">
        <f t="shared" si="79"/>
        <v>3</v>
      </c>
      <c r="AM868" s="94" t="str">
        <f t="shared" si="80"/>
        <v>6/3 Deleted</v>
      </c>
      <c r="AN868" s="172">
        <v>45811.442916666667</v>
      </c>
      <c r="AO868" s="69" t="s">
        <v>186</v>
      </c>
      <c r="AP868" s="69" t="s">
        <v>1922</v>
      </c>
      <c r="AQ868" s="69" t="s">
        <v>289</v>
      </c>
      <c r="AR868" s="69" t="s">
        <v>1924</v>
      </c>
    </row>
    <row r="869" spans="36:44" ht="14.4">
      <c r="AJ869" s="26">
        <f>VLOOKUP(AQ869,'user list'!A:B,2,0)</f>
        <v>0</v>
      </c>
      <c r="AK869" s="26">
        <f t="shared" si="78"/>
        <v>6</v>
      </c>
      <c r="AL869" s="26">
        <f t="shared" si="79"/>
        <v>3</v>
      </c>
      <c r="AM869" s="94" t="str">
        <f t="shared" si="80"/>
        <v>6/3 Deleted</v>
      </c>
      <c r="AN869" s="172">
        <v>45811.442916666667</v>
      </c>
      <c r="AO869" s="69" t="s">
        <v>186</v>
      </c>
      <c r="AP869" s="69" t="s">
        <v>1922</v>
      </c>
      <c r="AQ869" s="69" t="s">
        <v>289</v>
      </c>
      <c r="AR869" s="69" t="s">
        <v>1924</v>
      </c>
    </row>
    <row r="870" spans="36:44" ht="14.4">
      <c r="AJ870" s="26">
        <f>VLOOKUP(AQ870,'user list'!A:B,2,0)</f>
        <v>0</v>
      </c>
      <c r="AK870" s="26">
        <f t="shared" si="78"/>
        <v>6</v>
      </c>
      <c r="AL870" s="26">
        <f t="shared" si="79"/>
        <v>3</v>
      </c>
      <c r="AM870" s="94" t="str">
        <f t="shared" si="80"/>
        <v>6/3 Deleted</v>
      </c>
      <c r="AN870" s="172">
        <v>45811.442916666667</v>
      </c>
      <c r="AO870" s="69" t="s">
        <v>186</v>
      </c>
      <c r="AP870" s="69" t="s">
        <v>1922</v>
      </c>
      <c r="AQ870" s="69" t="s">
        <v>289</v>
      </c>
      <c r="AR870" s="69" t="s">
        <v>1924</v>
      </c>
    </row>
    <row r="871" spans="36:44" ht="14.4">
      <c r="AJ871" s="26">
        <f>VLOOKUP(AQ871,'user list'!A:B,2,0)</f>
        <v>0</v>
      </c>
      <c r="AK871" s="26">
        <f t="shared" si="78"/>
        <v>6</v>
      </c>
      <c r="AL871" s="26">
        <f t="shared" si="79"/>
        <v>3</v>
      </c>
      <c r="AM871" s="94" t="str">
        <f t="shared" si="80"/>
        <v>6/3 Deleted</v>
      </c>
      <c r="AN871" s="172">
        <v>45811.442916666667</v>
      </c>
      <c r="AO871" s="69" t="s">
        <v>186</v>
      </c>
      <c r="AP871" s="69" t="s">
        <v>1922</v>
      </c>
      <c r="AQ871" s="69" t="s">
        <v>289</v>
      </c>
      <c r="AR871" s="69" t="s">
        <v>1924</v>
      </c>
    </row>
    <row r="872" spans="36:44" ht="14.4">
      <c r="AJ872" s="26">
        <f>VLOOKUP(AQ872,'user list'!A:B,2,0)</f>
        <v>0</v>
      </c>
      <c r="AK872" s="26">
        <f t="shared" si="78"/>
        <v>6</v>
      </c>
      <c r="AL872" s="26">
        <f t="shared" si="79"/>
        <v>3</v>
      </c>
      <c r="AM872" s="94" t="str">
        <f t="shared" si="80"/>
        <v>6/3 Deleted</v>
      </c>
      <c r="AN872" s="172">
        <v>45811.442916666667</v>
      </c>
      <c r="AO872" s="69" t="s">
        <v>186</v>
      </c>
      <c r="AP872" s="69" t="s">
        <v>1922</v>
      </c>
      <c r="AQ872" s="69" t="s">
        <v>289</v>
      </c>
      <c r="AR872" s="69" t="s">
        <v>1924</v>
      </c>
    </row>
    <row r="873" spans="36:44" ht="14.4">
      <c r="AJ873" s="26">
        <f>VLOOKUP(AQ873,'user list'!A:B,2,0)</f>
        <v>0</v>
      </c>
      <c r="AK873" s="26">
        <f t="shared" si="78"/>
        <v>6</v>
      </c>
      <c r="AL873" s="26">
        <f t="shared" si="79"/>
        <v>3</v>
      </c>
      <c r="AM873" s="94" t="str">
        <f t="shared" si="80"/>
        <v>6/3 Deleted</v>
      </c>
      <c r="AN873" s="172">
        <v>45811.442916666667</v>
      </c>
      <c r="AO873" s="69" t="s">
        <v>186</v>
      </c>
      <c r="AP873" s="69" t="s">
        <v>1922</v>
      </c>
      <c r="AQ873" s="69" t="s">
        <v>289</v>
      </c>
      <c r="AR873" s="69" t="s">
        <v>1924</v>
      </c>
    </row>
    <row r="874" spans="36:44" ht="14.4">
      <c r="AJ874" s="26">
        <f>VLOOKUP(AQ874,'user list'!A:B,2,0)</f>
        <v>0</v>
      </c>
      <c r="AK874" s="26">
        <f t="shared" si="78"/>
        <v>6</v>
      </c>
      <c r="AL874" s="26">
        <f t="shared" si="79"/>
        <v>3</v>
      </c>
      <c r="AM874" s="94" t="str">
        <f t="shared" si="80"/>
        <v>6/3 Deleted</v>
      </c>
      <c r="AN874" s="172">
        <v>45811.442916666667</v>
      </c>
      <c r="AO874" s="69" t="s">
        <v>186</v>
      </c>
      <c r="AP874" s="69" t="s">
        <v>1922</v>
      </c>
      <c r="AQ874" s="69" t="s">
        <v>289</v>
      </c>
      <c r="AR874" s="69" t="s">
        <v>1924</v>
      </c>
    </row>
    <row r="875" spans="36:44" ht="14.4">
      <c r="AJ875" s="26">
        <f>VLOOKUP(AQ875,'user list'!A:B,2,0)</f>
        <v>0</v>
      </c>
      <c r="AK875" s="26">
        <f t="shared" si="78"/>
        <v>6</v>
      </c>
      <c r="AL875" s="26">
        <f t="shared" si="79"/>
        <v>3</v>
      </c>
      <c r="AM875" s="94" t="str">
        <f t="shared" si="80"/>
        <v>6/3 Deleted</v>
      </c>
      <c r="AN875" s="172">
        <v>45811.442916666667</v>
      </c>
      <c r="AO875" s="69" t="s">
        <v>186</v>
      </c>
      <c r="AP875" s="69" t="s">
        <v>1922</v>
      </c>
      <c r="AQ875" s="69" t="s">
        <v>289</v>
      </c>
      <c r="AR875" s="69" t="s">
        <v>1924</v>
      </c>
    </row>
    <row r="876" spans="36:44" ht="14.4">
      <c r="AJ876" s="26">
        <f>VLOOKUP(AQ876,'user list'!A:B,2,0)</f>
        <v>0</v>
      </c>
      <c r="AK876" s="26">
        <f t="shared" si="78"/>
        <v>6</v>
      </c>
      <c r="AL876" s="26">
        <f t="shared" si="79"/>
        <v>3</v>
      </c>
      <c r="AM876" s="94" t="str">
        <f t="shared" si="80"/>
        <v>6/3 Deleted</v>
      </c>
      <c r="AN876" s="172">
        <v>45811.442916666667</v>
      </c>
      <c r="AO876" s="69" t="s">
        <v>186</v>
      </c>
      <c r="AP876" s="69" t="s">
        <v>1922</v>
      </c>
      <c r="AQ876" s="69" t="s">
        <v>289</v>
      </c>
      <c r="AR876" s="69" t="s">
        <v>1924</v>
      </c>
    </row>
    <row r="877" spans="36:44" ht="14.4">
      <c r="AJ877" s="26">
        <f>VLOOKUP(AQ877,'user list'!A:B,2,0)</f>
        <v>0</v>
      </c>
      <c r="AK877" s="26">
        <f t="shared" si="78"/>
        <v>6</v>
      </c>
      <c r="AL877" s="26">
        <f t="shared" si="79"/>
        <v>3</v>
      </c>
      <c r="AM877" s="94" t="str">
        <f t="shared" si="80"/>
        <v>6/3 Deleted</v>
      </c>
      <c r="AN877" s="172">
        <v>45811.442916666667</v>
      </c>
      <c r="AO877" s="69" t="s">
        <v>186</v>
      </c>
      <c r="AP877" s="69" t="s">
        <v>1922</v>
      </c>
      <c r="AQ877" s="69" t="s">
        <v>289</v>
      </c>
      <c r="AR877" s="69" t="s">
        <v>1924</v>
      </c>
    </row>
    <row r="878" spans="36:44" ht="14.4">
      <c r="AJ878" s="26">
        <f>VLOOKUP(AQ878,'user list'!A:B,2,0)</f>
        <v>0</v>
      </c>
      <c r="AK878" s="26">
        <f t="shared" si="78"/>
        <v>6</v>
      </c>
      <c r="AL878" s="26">
        <f t="shared" si="79"/>
        <v>3</v>
      </c>
      <c r="AM878" s="94" t="str">
        <f t="shared" si="80"/>
        <v>6/3 Deleted</v>
      </c>
      <c r="AN878" s="172">
        <v>45811.442916666667</v>
      </c>
      <c r="AO878" s="69" t="s">
        <v>186</v>
      </c>
      <c r="AP878" s="69" t="s">
        <v>1922</v>
      </c>
      <c r="AQ878" s="69" t="s">
        <v>289</v>
      </c>
      <c r="AR878" s="69" t="s">
        <v>1924</v>
      </c>
    </row>
    <row r="879" spans="36:44" ht="14.4">
      <c r="AJ879" s="26">
        <f>VLOOKUP(AQ879,'user list'!A:B,2,0)</f>
        <v>0</v>
      </c>
      <c r="AK879" s="26">
        <f t="shared" si="78"/>
        <v>6</v>
      </c>
      <c r="AL879" s="26">
        <f t="shared" si="79"/>
        <v>3</v>
      </c>
      <c r="AM879" s="94" t="str">
        <f t="shared" si="80"/>
        <v>6/3 Deleted</v>
      </c>
      <c r="AN879" s="172">
        <v>45811.442916666667</v>
      </c>
      <c r="AO879" s="69" t="s">
        <v>186</v>
      </c>
      <c r="AP879" s="69" t="s">
        <v>1922</v>
      </c>
      <c r="AQ879" s="69" t="s">
        <v>289</v>
      </c>
      <c r="AR879" s="69" t="s">
        <v>1924</v>
      </c>
    </row>
    <row r="880" spans="36:44" ht="14.4">
      <c r="AJ880" s="26">
        <f>VLOOKUP(AQ880,'user list'!A:B,2,0)</f>
        <v>0</v>
      </c>
      <c r="AK880" s="26">
        <f t="shared" si="78"/>
        <v>6</v>
      </c>
      <c r="AL880" s="26">
        <f t="shared" si="79"/>
        <v>3</v>
      </c>
      <c r="AM880" s="94" t="str">
        <f t="shared" si="80"/>
        <v>6/3 Deleted</v>
      </c>
      <c r="AN880" s="172">
        <v>45811.442916666667</v>
      </c>
      <c r="AO880" s="69" t="s">
        <v>186</v>
      </c>
      <c r="AP880" s="69" t="s">
        <v>1922</v>
      </c>
      <c r="AQ880" s="69" t="s">
        <v>289</v>
      </c>
      <c r="AR880" s="69" t="s">
        <v>1924</v>
      </c>
    </row>
    <row r="881" spans="36:44" ht="14.4">
      <c r="AJ881" s="26">
        <f>VLOOKUP(AQ881,'user list'!A:B,2,0)</f>
        <v>0</v>
      </c>
      <c r="AK881" s="26">
        <f t="shared" si="78"/>
        <v>6</v>
      </c>
      <c r="AL881" s="26">
        <f t="shared" si="79"/>
        <v>3</v>
      </c>
      <c r="AM881" s="94" t="str">
        <f t="shared" si="80"/>
        <v>6/3 Deleted</v>
      </c>
      <c r="AN881" s="172">
        <v>45811.442916666667</v>
      </c>
      <c r="AO881" s="69" t="s">
        <v>186</v>
      </c>
      <c r="AP881" s="69" t="s">
        <v>1922</v>
      </c>
      <c r="AQ881" s="69" t="s">
        <v>289</v>
      </c>
      <c r="AR881" s="69" t="s">
        <v>1924</v>
      </c>
    </row>
    <row r="882" spans="36:44" ht="14.4">
      <c r="AJ882" s="26">
        <f>VLOOKUP(AQ882,'user list'!A:B,2,0)</f>
        <v>0</v>
      </c>
      <c r="AK882" s="26">
        <f t="shared" si="78"/>
        <v>6</v>
      </c>
      <c r="AL882" s="26">
        <f t="shared" si="79"/>
        <v>3</v>
      </c>
      <c r="AM882" s="94" t="str">
        <f t="shared" si="80"/>
        <v>6/3 Deleted</v>
      </c>
      <c r="AN882" s="172">
        <v>45811.442916666667</v>
      </c>
      <c r="AO882" s="69" t="s">
        <v>186</v>
      </c>
      <c r="AP882" s="69" t="s">
        <v>1922</v>
      </c>
      <c r="AQ882" s="69" t="s">
        <v>289</v>
      </c>
      <c r="AR882" s="69" t="s">
        <v>1924</v>
      </c>
    </row>
    <row r="883" spans="36:44" ht="14.4">
      <c r="AJ883" s="26">
        <f>VLOOKUP(AQ883,'user list'!A:B,2,0)</f>
        <v>0</v>
      </c>
      <c r="AK883" s="26">
        <f t="shared" si="78"/>
        <v>6</v>
      </c>
      <c r="AL883" s="26">
        <f t="shared" si="79"/>
        <v>3</v>
      </c>
      <c r="AM883" s="94" t="str">
        <f t="shared" si="80"/>
        <v>6/3 Deleted</v>
      </c>
      <c r="AN883" s="172">
        <v>45811.442916666667</v>
      </c>
      <c r="AO883" s="69" t="s">
        <v>186</v>
      </c>
      <c r="AP883" s="69" t="s">
        <v>1922</v>
      </c>
      <c r="AQ883" s="69" t="s">
        <v>289</v>
      </c>
      <c r="AR883" s="69" t="s">
        <v>1924</v>
      </c>
    </row>
    <row r="884" spans="36:44" ht="14.4">
      <c r="AJ884" s="26">
        <f>VLOOKUP(AQ884,'user list'!A:B,2,0)</f>
        <v>0</v>
      </c>
      <c r="AK884" s="26">
        <f t="shared" si="78"/>
        <v>6</v>
      </c>
      <c r="AL884" s="26">
        <f t="shared" si="79"/>
        <v>3</v>
      </c>
      <c r="AM884" s="94" t="str">
        <f t="shared" si="80"/>
        <v>6/3 Deleted</v>
      </c>
      <c r="AN884" s="172">
        <v>45811.442916666667</v>
      </c>
      <c r="AO884" s="69" t="s">
        <v>186</v>
      </c>
      <c r="AP884" s="69" t="s">
        <v>1922</v>
      </c>
      <c r="AQ884" s="69" t="s">
        <v>289</v>
      </c>
      <c r="AR884" s="69" t="s">
        <v>1924</v>
      </c>
    </row>
    <row r="885" spans="36:44" ht="14.4">
      <c r="AJ885" s="26">
        <f>VLOOKUP(AQ885,'user list'!A:B,2,0)</f>
        <v>0</v>
      </c>
      <c r="AK885" s="26">
        <f t="shared" si="78"/>
        <v>6</v>
      </c>
      <c r="AL885" s="26">
        <f t="shared" si="79"/>
        <v>3</v>
      </c>
      <c r="AM885" s="94" t="str">
        <f t="shared" si="80"/>
        <v>6/3 Deleted</v>
      </c>
      <c r="AN885" s="172">
        <v>45811.442916666667</v>
      </c>
      <c r="AO885" s="69" t="s">
        <v>186</v>
      </c>
      <c r="AP885" s="69" t="s">
        <v>1922</v>
      </c>
      <c r="AQ885" s="69" t="s">
        <v>289</v>
      </c>
      <c r="AR885" s="69" t="s">
        <v>1924</v>
      </c>
    </row>
    <row r="886" spans="36:44" ht="14.4">
      <c r="AJ886" s="26">
        <f>VLOOKUP(AQ886,'user list'!A:B,2,0)</f>
        <v>0</v>
      </c>
      <c r="AK886" s="26">
        <f t="shared" si="78"/>
        <v>6</v>
      </c>
      <c r="AL886" s="26">
        <f t="shared" si="79"/>
        <v>3</v>
      </c>
      <c r="AM886" s="94" t="str">
        <f t="shared" si="80"/>
        <v>6/3 Deleted</v>
      </c>
      <c r="AN886" s="172">
        <v>45811.442916666667</v>
      </c>
      <c r="AO886" s="69" t="s">
        <v>186</v>
      </c>
      <c r="AP886" s="69" t="s">
        <v>1922</v>
      </c>
      <c r="AQ886" s="69" t="s">
        <v>289</v>
      </c>
      <c r="AR886" s="69" t="s">
        <v>1924</v>
      </c>
    </row>
    <row r="887" spans="36:44" ht="14.4">
      <c r="AJ887" s="26">
        <f>VLOOKUP(AQ887,'user list'!A:B,2,0)</f>
        <v>0</v>
      </c>
      <c r="AK887" s="26">
        <f t="shared" si="78"/>
        <v>6</v>
      </c>
      <c r="AL887" s="26">
        <f t="shared" si="79"/>
        <v>3</v>
      </c>
      <c r="AM887" s="94" t="str">
        <f t="shared" si="80"/>
        <v>6/3 Deleted</v>
      </c>
      <c r="AN887" s="172">
        <v>45811.442916666667</v>
      </c>
      <c r="AO887" s="69" t="s">
        <v>186</v>
      </c>
      <c r="AP887" s="69" t="s">
        <v>1922</v>
      </c>
      <c r="AQ887" s="69" t="s">
        <v>289</v>
      </c>
      <c r="AR887" s="69" t="s">
        <v>1924</v>
      </c>
    </row>
    <row r="888" spans="36:44" ht="14.4">
      <c r="AJ888" s="26">
        <f>VLOOKUP(AQ888,'user list'!A:B,2,0)</f>
        <v>0</v>
      </c>
      <c r="AK888" s="26">
        <f t="shared" si="78"/>
        <v>6</v>
      </c>
      <c r="AL888" s="26">
        <f t="shared" si="79"/>
        <v>3</v>
      </c>
      <c r="AM888" s="94" t="str">
        <f t="shared" si="80"/>
        <v>6/3 Deleted</v>
      </c>
      <c r="AN888" s="172">
        <v>45811.442916666667</v>
      </c>
      <c r="AO888" s="69" t="s">
        <v>186</v>
      </c>
      <c r="AP888" s="69" t="s">
        <v>1922</v>
      </c>
      <c r="AQ888" s="69" t="s">
        <v>289</v>
      </c>
      <c r="AR888" s="69" t="s">
        <v>1924</v>
      </c>
    </row>
    <row r="889" spans="36:44" ht="14.4">
      <c r="AJ889" s="26">
        <f>VLOOKUP(AQ889,'user list'!A:B,2,0)</f>
        <v>0</v>
      </c>
      <c r="AK889" s="26">
        <f t="shared" si="78"/>
        <v>6</v>
      </c>
      <c r="AL889" s="26">
        <f t="shared" si="79"/>
        <v>3</v>
      </c>
      <c r="AM889" s="94" t="str">
        <f t="shared" si="80"/>
        <v>6/3 Deleted</v>
      </c>
      <c r="AN889" s="172">
        <v>45811.442916666667</v>
      </c>
      <c r="AO889" s="69" t="s">
        <v>186</v>
      </c>
      <c r="AP889" s="69" t="s">
        <v>1922</v>
      </c>
      <c r="AQ889" s="69" t="s">
        <v>289</v>
      </c>
      <c r="AR889" s="69" t="s">
        <v>1924</v>
      </c>
    </row>
    <row r="890" spans="36:44" ht="14.4">
      <c r="AJ890" s="26">
        <f>VLOOKUP(AQ890,'user list'!A:B,2,0)</f>
        <v>0</v>
      </c>
      <c r="AK890" s="26">
        <f t="shared" si="78"/>
        <v>6</v>
      </c>
      <c r="AL890" s="26">
        <f t="shared" si="79"/>
        <v>3</v>
      </c>
      <c r="AM890" s="94" t="str">
        <f t="shared" si="80"/>
        <v>6/3 Deleted</v>
      </c>
      <c r="AN890" s="172">
        <v>45811.442916666667</v>
      </c>
      <c r="AO890" s="69" t="s">
        <v>186</v>
      </c>
      <c r="AP890" s="69" t="s">
        <v>1922</v>
      </c>
      <c r="AQ890" s="69" t="s">
        <v>289</v>
      </c>
      <c r="AR890" s="69" t="s">
        <v>1924</v>
      </c>
    </row>
    <row r="891" spans="36:44" ht="14.4">
      <c r="AJ891" s="26">
        <f>VLOOKUP(AQ891,'user list'!A:B,2,0)</f>
        <v>0</v>
      </c>
      <c r="AK891" s="26">
        <f t="shared" si="78"/>
        <v>6</v>
      </c>
      <c r="AL891" s="26">
        <f t="shared" si="79"/>
        <v>3</v>
      </c>
      <c r="AM891" s="94" t="str">
        <f t="shared" si="80"/>
        <v>6/3 Deleted</v>
      </c>
      <c r="AN891" s="172">
        <v>45811.442916666667</v>
      </c>
      <c r="AO891" s="69" t="s">
        <v>186</v>
      </c>
      <c r="AP891" s="69" t="s">
        <v>1922</v>
      </c>
      <c r="AQ891" s="69" t="s">
        <v>289</v>
      </c>
      <c r="AR891" s="69" t="s">
        <v>1924</v>
      </c>
    </row>
    <row r="892" spans="36:44" ht="14.4">
      <c r="AJ892" s="26">
        <f>VLOOKUP(AQ892,'user list'!A:B,2,0)</f>
        <v>0</v>
      </c>
      <c r="AK892" s="26">
        <f t="shared" si="78"/>
        <v>6</v>
      </c>
      <c r="AL892" s="26">
        <f t="shared" si="79"/>
        <v>3</v>
      </c>
      <c r="AM892" s="94" t="str">
        <f t="shared" si="80"/>
        <v>6/3 Deleted</v>
      </c>
      <c r="AN892" s="172">
        <v>45811.442916666667</v>
      </c>
      <c r="AO892" s="69" t="s">
        <v>186</v>
      </c>
      <c r="AP892" s="69" t="s">
        <v>1922</v>
      </c>
      <c r="AQ892" s="69" t="s">
        <v>289</v>
      </c>
      <c r="AR892" s="69" t="s">
        <v>1924</v>
      </c>
    </row>
    <row r="893" spans="36:44" ht="14.4">
      <c r="AJ893" s="26">
        <f>VLOOKUP(AQ893,'user list'!A:B,2,0)</f>
        <v>0</v>
      </c>
      <c r="AK893" s="26">
        <f t="shared" si="78"/>
        <v>6</v>
      </c>
      <c r="AL893" s="26">
        <f t="shared" si="79"/>
        <v>3</v>
      </c>
      <c r="AM893" s="94" t="str">
        <f t="shared" si="80"/>
        <v>6/3 Deleted</v>
      </c>
      <c r="AN893" s="172">
        <v>45811.442916666667</v>
      </c>
      <c r="AO893" s="69" t="s">
        <v>186</v>
      </c>
      <c r="AP893" s="69" t="s">
        <v>1922</v>
      </c>
      <c r="AQ893" s="69" t="s">
        <v>289</v>
      </c>
      <c r="AR893" s="69" t="s">
        <v>1924</v>
      </c>
    </row>
    <row r="894" spans="36:44" ht="14.4">
      <c r="AJ894" s="26">
        <f>VLOOKUP(AQ894,'user list'!A:B,2,0)</f>
        <v>0</v>
      </c>
      <c r="AK894" s="26">
        <f t="shared" si="78"/>
        <v>6</v>
      </c>
      <c r="AL894" s="26">
        <f t="shared" si="79"/>
        <v>3</v>
      </c>
      <c r="AM894" s="94" t="str">
        <f t="shared" si="80"/>
        <v>6/3 Deleted</v>
      </c>
      <c r="AN894" s="172">
        <v>45811.442916666667</v>
      </c>
      <c r="AO894" s="69" t="s">
        <v>186</v>
      </c>
      <c r="AP894" s="69" t="s">
        <v>1922</v>
      </c>
      <c r="AQ894" s="69" t="s">
        <v>289</v>
      </c>
      <c r="AR894" s="69" t="s">
        <v>1924</v>
      </c>
    </row>
    <row r="895" spans="36:44" ht="14.4">
      <c r="AJ895" s="26">
        <f>VLOOKUP(AQ895,'user list'!A:B,2,0)</f>
        <v>0</v>
      </c>
      <c r="AK895" s="26">
        <f t="shared" si="78"/>
        <v>6</v>
      </c>
      <c r="AL895" s="26">
        <f t="shared" si="79"/>
        <v>3</v>
      </c>
      <c r="AM895" s="94" t="str">
        <f t="shared" si="80"/>
        <v>6/3 Deleted</v>
      </c>
      <c r="AN895" s="172">
        <v>45811.442916666667</v>
      </c>
      <c r="AO895" s="69" t="s">
        <v>186</v>
      </c>
      <c r="AP895" s="69" t="s">
        <v>1922</v>
      </c>
      <c r="AQ895" s="69" t="s">
        <v>289</v>
      </c>
      <c r="AR895" s="69" t="s">
        <v>1924</v>
      </c>
    </row>
    <row r="896" spans="36:44" ht="14.4">
      <c r="AJ896" s="26">
        <f>VLOOKUP(AQ896,'user list'!A:B,2,0)</f>
        <v>0</v>
      </c>
      <c r="AK896" s="26">
        <f t="shared" si="78"/>
        <v>6</v>
      </c>
      <c r="AL896" s="26">
        <f t="shared" si="79"/>
        <v>3</v>
      </c>
      <c r="AM896" s="94" t="str">
        <f t="shared" si="80"/>
        <v>6/3 Deleted</v>
      </c>
      <c r="AN896" s="172">
        <v>45811.442916666667</v>
      </c>
      <c r="AO896" s="69" t="s">
        <v>186</v>
      </c>
      <c r="AP896" s="69" t="s">
        <v>1922</v>
      </c>
      <c r="AQ896" s="69" t="s">
        <v>289</v>
      </c>
      <c r="AR896" s="69" t="s">
        <v>1924</v>
      </c>
    </row>
    <row r="897" spans="36:44" ht="14.4">
      <c r="AJ897" s="26">
        <f>VLOOKUP(AQ897,'user list'!A:B,2,0)</f>
        <v>0</v>
      </c>
      <c r="AK897" s="26">
        <f t="shared" si="78"/>
        <v>6</v>
      </c>
      <c r="AL897" s="26">
        <f t="shared" si="79"/>
        <v>3</v>
      </c>
      <c r="AM897" s="94" t="str">
        <f t="shared" si="80"/>
        <v>6/3 Deleted</v>
      </c>
      <c r="AN897" s="172">
        <v>45811.442916666667</v>
      </c>
      <c r="AO897" s="69" t="s">
        <v>186</v>
      </c>
      <c r="AP897" s="69" t="s">
        <v>1922</v>
      </c>
      <c r="AQ897" s="69" t="s">
        <v>289</v>
      </c>
      <c r="AR897" s="69" t="s">
        <v>1924</v>
      </c>
    </row>
    <row r="898" spans="36:44" ht="14.4">
      <c r="AJ898" s="26">
        <f>VLOOKUP(AQ898,'user list'!A:B,2,0)</f>
        <v>0</v>
      </c>
      <c r="AK898" s="26">
        <f t="shared" si="78"/>
        <v>6</v>
      </c>
      <c r="AL898" s="26">
        <f t="shared" si="79"/>
        <v>3</v>
      </c>
      <c r="AM898" s="94" t="str">
        <f t="shared" si="80"/>
        <v>6/3 Deleted</v>
      </c>
      <c r="AN898" s="172">
        <v>45811.442916666667</v>
      </c>
      <c r="AO898" s="69" t="s">
        <v>186</v>
      </c>
      <c r="AP898" s="69" t="s">
        <v>1922</v>
      </c>
      <c r="AQ898" s="69" t="s">
        <v>289</v>
      </c>
      <c r="AR898" s="69" t="s">
        <v>1924</v>
      </c>
    </row>
    <row r="899" spans="36:44" ht="14.4">
      <c r="AJ899" s="26">
        <f>VLOOKUP(AQ899,'user list'!A:B,2,0)</f>
        <v>0</v>
      </c>
      <c r="AK899" s="26">
        <f t="shared" si="78"/>
        <v>6</v>
      </c>
      <c r="AL899" s="26">
        <f t="shared" si="79"/>
        <v>3</v>
      </c>
      <c r="AM899" s="94" t="str">
        <f t="shared" si="80"/>
        <v>6/3 Deleted</v>
      </c>
      <c r="AN899" s="172">
        <v>45811.442916666667</v>
      </c>
      <c r="AO899" s="69" t="s">
        <v>186</v>
      </c>
      <c r="AP899" s="69" t="s">
        <v>1922</v>
      </c>
      <c r="AQ899" s="69" t="s">
        <v>289</v>
      </c>
      <c r="AR899" s="69" t="s">
        <v>1924</v>
      </c>
    </row>
    <row r="900" spans="36:44" ht="14.4">
      <c r="AJ900" s="26">
        <f>VLOOKUP(AQ900,'user list'!A:B,2,0)</f>
        <v>0</v>
      </c>
      <c r="AK900" s="26">
        <f t="shared" si="78"/>
        <v>6</v>
      </c>
      <c r="AL900" s="26">
        <f t="shared" si="79"/>
        <v>3</v>
      </c>
      <c r="AM900" s="94" t="str">
        <f t="shared" si="80"/>
        <v>6/3 Deleted</v>
      </c>
      <c r="AN900" s="172">
        <v>45811.442916666667</v>
      </c>
      <c r="AO900" s="69" t="s">
        <v>186</v>
      </c>
      <c r="AP900" s="69" t="s">
        <v>1922</v>
      </c>
      <c r="AQ900" s="69" t="s">
        <v>289</v>
      </c>
      <c r="AR900" s="69" t="s">
        <v>1924</v>
      </c>
    </row>
    <row r="901" spans="36:44" ht="14.4">
      <c r="AJ901" s="26">
        <f>VLOOKUP(AQ901,'user list'!A:B,2,0)</f>
        <v>0</v>
      </c>
      <c r="AK901" s="26">
        <f t="shared" si="78"/>
        <v>6</v>
      </c>
      <c r="AL901" s="26">
        <f t="shared" si="79"/>
        <v>3</v>
      </c>
      <c r="AM901" s="94" t="str">
        <f t="shared" si="80"/>
        <v>6/3 Deleted</v>
      </c>
      <c r="AN901" s="172">
        <v>45811.442916666667</v>
      </c>
      <c r="AO901" s="69" t="s">
        <v>186</v>
      </c>
      <c r="AP901" s="69" t="s">
        <v>1922</v>
      </c>
      <c r="AQ901" s="69" t="s">
        <v>289</v>
      </c>
      <c r="AR901" s="69" t="s">
        <v>1924</v>
      </c>
    </row>
    <row r="902" spans="36:44" ht="14.4">
      <c r="AJ902" s="26">
        <f>VLOOKUP(AQ902,'user list'!A:B,2,0)</f>
        <v>0</v>
      </c>
      <c r="AK902" s="26">
        <f t="shared" si="78"/>
        <v>6</v>
      </c>
      <c r="AL902" s="26">
        <f t="shared" si="79"/>
        <v>3</v>
      </c>
      <c r="AM902" s="94" t="str">
        <f t="shared" si="80"/>
        <v>6/3 Deleted</v>
      </c>
      <c r="AN902" s="172">
        <v>45811.442916666667</v>
      </c>
      <c r="AO902" s="69" t="s">
        <v>186</v>
      </c>
      <c r="AP902" s="69" t="s">
        <v>1922</v>
      </c>
      <c r="AQ902" s="69" t="s">
        <v>289</v>
      </c>
      <c r="AR902" s="69" t="s">
        <v>1924</v>
      </c>
    </row>
    <row r="903" spans="36:44" ht="14.4">
      <c r="AJ903" s="26">
        <f>VLOOKUP(AQ903,'user list'!A:B,2,0)</f>
        <v>0</v>
      </c>
      <c r="AK903" s="26">
        <f t="shared" si="78"/>
        <v>6</v>
      </c>
      <c r="AL903" s="26">
        <f t="shared" si="79"/>
        <v>3</v>
      </c>
      <c r="AM903" s="94" t="str">
        <f t="shared" si="80"/>
        <v>6/3 Deleted</v>
      </c>
      <c r="AN903" s="172">
        <v>45811.442916666667</v>
      </c>
      <c r="AO903" s="69" t="s">
        <v>186</v>
      </c>
      <c r="AP903" s="69" t="s">
        <v>1922</v>
      </c>
      <c r="AQ903" s="69" t="s">
        <v>289</v>
      </c>
      <c r="AR903" s="69" t="s">
        <v>1924</v>
      </c>
    </row>
    <row r="904" spans="36:44" ht="14.4">
      <c r="AJ904" s="26">
        <f>VLOOKUP(AQ904,'user list'!A:B,2,0)</f>
        <v>0</v>
      </c>
      <c r="AK904" s="26">
        <f t="shared" si="78"/>
        <v>6</v>
      </c>
      <c r="AL904" s="26">
        <f t="shared" si="79"/>
        <v>3</v>
      </c>
      <c r="AM904" s="94" t="str">
        <f t="shared" si="80"/>
        <v>6/3 Deleted</v>
      </c>
      <c r="AN904" s="172">
        <v>45811.442916666667</v>
      </c>
      <c r="AO904" s="69" t="s">
        <v>186</v>
      </c>
      <c r="AP904" s="69" t="s">
        <v>1922</v>
      </c>
      <c r="AQ904" s="69" t="s">
        <v>289</v>
      </c>
      <c r="AR904" s="69" t="s">
        <v>1924</v>
      </c>
    </row>
    <row r="905" spans="36:44" ht="14.4">
      <c r="AJ905" s="26">
        <f>VLOOKUP(AQ905,'user list'!A:B,2,0)</f>
        <v>0</v>
      </c>
      <c r="AK905" s="26">
        <f t="shared" si="78"/>
        <v>6</v>
      </c>
      <c r="AL905" s="26">
        <f t="shared" si="79"/>
        <v>3</v>
      </c>
      <c r="AM905" s="94" t="str">
        <f t="shared" si="80"/>
        <v>6/3 Deleted</v>
      </c>
      <c r="AN905" s="172">
        <v>45811.442916666667</v>
      </c>
      <c r="AO905" s="69" t="s">
        <v>186</v>
      </c>
      <c r="AP905" s="69" t="s">
        <v>1922</v>
      </c>
      <c r="AQ905" s="69" t="s">
        <v>289</v>
      </c>
      <c r="AR905" s="69" t="s">
        <v>1924</v>
      </c>
    </row>
    <row r="906" spans="36:44" ht="14.4">
      <c r="AJ906" s="26">
        <f>VLOOKUP(AQ906,'user list'!A:B,2,0)</f>
        <v>0</v>
      </c>
      <c r="AK906" s="26">
        <f t="shared" si="78"/>
        <v>6</v>
      </c>
      <c r="AL906" s="26">
        <f t="shared" si="79"/>
        <v>3</v>
      </c>
      <c r="AM906" s="94" t="str">
        <f t="shared" si="80"/>
        <v>6/3 Deleted</v>
      </c>
      <c r="AN906" s="172">
        <v>45811.442916666667</v>
      </c>
      <c r="AO906" s="69" t="s">
        <v>186</v>
      </c>
      <c r="AP906" s="69" t="s">
        <v>1922</v>
      </c>
      <c r="AQ906" s="69" t="s">
        <v>289</v>
      </c>
      <c r="AR906" s="69" t="s">
        <v>1924</v>
      </c>
    </row>
    <row r="907" spans="36:44" ht="14.4">
      <c r="AJ907" s="26">
        <f>VLOOKUP(AQ907,'user list'!A:B,2,0)</f>
        <v>0</v>
      </c>
      <c r="AK907" s="26">
        <f t="shared" si="78"/>
        <v>6</v>
      </c>
      <c r="AL907" s="26">
        <f t="shared" si="79"/>
        <v>3</v>
      </c>
      <c r="AM907" s="94" t="str">
        <f t="shared" si="80"/>
        <v>6/3 Deleted</v>
      </c>
      <c r="AN907" s="172">
        <v>45811.442916666667</v>
      </c>
      <c r="AO907" s="69" t="s">
        <v>186</v>
      </c>
      <c r="AP907" s="69" t="s">
        <v>1922</v>
      </c>
      <c r="AQ907" s="69" t="s">
        <v>289</v>
      </c>
      <c r="AR907" s="69" t="s">
        <v>1924</v>
      </c>
    </row>
    <row r="908" spans="36:44" ht="14.4">
      <c r="AJ908" s="26">
        <f>VLOOKUP(AQ908,'user list'!A:B,2,0)</f>
        <v>0</v>
      </c>
      <c r="AK908" s="26">
        <f t="shared" si="78"/>
        <v>6</v>
      </c>
      <c r="AL908" s="26">
        <f t="shared" si="79"/>
        <v>3</v>
      </c>
      <c r="AM908" s="94" t="str">
        <f t="shared" si="80"/>
        <v>6/3 Deleted</v>
      </c>
      <c r="AN908" s="172">
        <v>45811.442916666667</v>
      </c>
      <c r="AO908" s="69" t="s">
        <v>186</v>
      </c>
      <c r="AP908" s="69" t="s">
        <v>1922</v>
      </c>
      <c r="AQ908" s="69" t="s">
        <v>289</v>
      </c>
      <c r="AR908" s="69" t="s">
        <v>1924</v>
      </c>
    </row>
    <row r="909" spans="36:44" ht="14.4">
      <c r="AJ909" s="26">
        <f>VLOOKUP(AQ909,'user list'!A:B,2,0)</f>
        <v>0</v>
      </c>
      <c r="AK909" s="26">
        <f t="shared" si="78"/>
        <v>6</v>
      </c>
      <c r="AL909" s="26">
        <f t="shared" si="79"/>
        <v>3</v>
      </c>
      <c r="AM909" s="94" t="str">
        <f t="shared" si="80"/>
        <v>6/3 Created</v>
      </c>
      <c r="AN909" s="172">
        <v>45811.442916666667</v>
      </c>
      <c r="AO909" s="69" t="s">
        <v>186</v>
      </c>
      <c r="AP909" s="69" t="s">
        <v>1922</v>
      </c>
      <c r="AQ909" s="69" t="s">
        <v>289</v>
      </c>
      <c r="AR909" s="69" t="s">
        <v>1921</v>
      </c>
    </row>
    <row r="910" spans="36:44" ht="14.4">
      <c r="AJ910" s="26">
        <f>VLOOKUP(AQ910,'user list'!A:B,2,0)</f>
        <v>0</v>
      </c>
      <c r="AK910" s="26">
        <f t="shared" si="78"/>
        <v>6</v>
      </c>
      <c r="AL910" s="26">
        <f t="shared" si="79"/>
        <v>3</v>
      </c>
      <c r="AM910" s="94" t="str">
        <f t="shared" si="80"/>
        <v>6/3 Created</v>
      </c>
      <c r="AN910" s="172">
        <v>45811.442916666667</v>
      </c>
      <c r="AO910" s="69" t="s">
        <v>186</v>
      </c>
      <c r="AP910" s="69" t="s">
        <v>1922</v>
      </c>
      <c r="AQ910" s="69" t="s">
        <v>289</v>
      </c>
      <c r="AR910" s="69" t="s">
        <v>1921</v>
      </c>
    </row>
    <row r="911" spans="36:44" ht="14.4">
      <c r="AJ911" s="26">
        <f>VLOOKUP(AQ911,'user list'!A:B,2,0)</f>
        <v>0</v>
      </c>
      <c r="AK911" s="26">
        <f t="shared" si="78"/>
        <v>6</v>
      </c>
      <c r="AL911" s="26">
        <f t="shared" si="79"/>
        <v>3</v>
      </c>
      <c r="AM911" s="94" t="str">
        <f t="shared" si="80"/>
        <v>6/3 Created</v>
      </c>
      <c r="AN911" s="172">
        <v>45811.442916666667</v>
      </c>
      <c r="AO911" s="69" t="s">
        <v>186</v>
      </c>
      <c r="AP911" s="69" t="s">
        <v>1922</v>
      </c>
      <c r="AQ911" s="69" t="s">
        <v>289</v>
      </c>
      <c r="AR911" s="69" t="s">
        <v>1921</v>
      </c>
    </row>
    <row r="912" spans="36:44" ht="14.4">
      <c r="AJ912" s="26">
        <f>VLOOKUP(AQ912,'user list'!A:B,2,0)</f>
        <v>0</v>
      </c>
      <c r="AK912" s="26">
        <f t="shared" ref="AK912:AK975" si="81">MONTH(AN912)</f>
        <v>6</v>
      </c>
      <c r="AL912" s="26">
        <f t="shared" ref="AL912:AL975" si="82">DAY(AN912)</f>
        <v>3</v>
      </c>
      <c r="AM912" s="94" t="str">
        <f t="shared" ref="AM912:AM975" si="83">AK912&amp;"/"&amp;AL912&amp;" "&amp;AR912</f>
        <v>6/3 Created</v>
      </c>
      <c r="AN912" s="172">
        <v>45811.442916666667</v>
      </c>
      <c r="AO912" s="69" t="s">
        <v>186</v>
      </c>
      <c r="AP912" s="69" t="s">
        <v>1922</v>
      </c>
      <c r="AQ912" s="69" t="s">
        <v>289</v>
      </c>
      <c r="AR912" s="69" t="s">
        <v>1921</v>
      </c>
    </row>
    <row r="913" spans="36:44" ht="14.4">
      <c r="AJ913" s="26">
        <f>VLOOKUP(AQ913,'user list'!A:B,2,0)</f>
        <v>0</v>
      </c>
      <c r="AK913" s="26">
        <f t="shared" si="81"/>
        <v>6</v>
      </c>
      <c r="AL913" s="26">
        <f t="shared" si="82"/>
        <v>3</v>
      </c>
      <c r="AM913" s="94" t="str">
        <f t="shared" si="83"/>
        <v>6/3 Created</v>
      </c>
      <c r="AN913" s="172">
        <v>45811.442916666667</v>
      </c>
      <c r="AO913" s="69" t="s">
        <v>186</v>
      </c>
      <c r="AP913" s="69" t="s">
        <v>1922</v>
      </c>
      <c r="AQ913" s="69" t="s">
        <v>289</v>
      </c>
      <c r="AR913" s="69" t="s">
        <v>1921</v>
      </c>
    </row>
    <row r="914" spans="36:44" ht="14.4">
      <c r="AJ914" s="26">
        <f>VLOOKUP(AQ914,'user list'!A:B,2,0)</f>
        <v>0</v>
      </c>
      <c r="AK914" s="26">
        <f t="shared" si="81"/>
        <v>6</v>
      </c>
      <c r="AL914" s="26">
        <f t="shared" si="82"/>
        <v>3</v>
      </c>
      <c r="AM914" s="94" t="str">
        <f t="shared" si="83"/>
        <v>6/3 Created</v>
      </c>
      <c r="AN914" s="172">
        <v>45811.442916666667</v>
      </c>
      <c r="AO914" s="69" t="s">
        <v>186</v>
      </c>
      <c r="AP914" s="69" t="s">
        <v>1922</v>
      </c>
      <c r="AQ914" s="69" t="s">
        <v>289</v>
      </c>
      <c r="AR914" s="69" t="s">
        <v>1921</v>
      </c>
    </row>
    <row r="915" spans="36:44" ht="14.4">
      <c r="AJ915" s="26">
        <f>VLOOKUP(AQ915,'user list'!A:B,2,0)</f>
        <v>0</v>
      </c>
      <c r="AK915" s="26">
        <f t="shared" si="81"/>
        <v>6</v>
      </c>
      <c r="AL915" s="26">
        <f t="shared" si="82"/>
        <v>3</v>
      </c>
      <c r="AM915" s="94" t="str">
        <f t="shared" si="83"/>
        <v>6/3 Created</v>
      </c>
      <c r="AN915" s="172">
        <v>45811.442916666667</v>
      </c>
      <c r="AO915" s="69" t="s">
        <v>186</v>
      </c>
      <c r="AP915" s="69" t="s">
        <v>1922</v>
      </c>
      <c r="AQ915" s="69" t="s">
        <v>289</v>
      </c>
      <c r="AR915" s="69" t="s">
        <v>1921</v>
      </c>
    </row>
    <row r="916" spans="36:44" ht="14.4">
      <c r="AJ916" s="26">
        <f>VLOOKUP(AQ916,'user list'!A:B,2,0)</f>
        <v>0</v>
      </c>
      <c r="AK916" s="26">
        <f t="shared" si="81"/>
        <v>6</v>
      </c>
      <c r="AL916" s="26">
        <f t="shared" si="82"/>
        <v>3</v>
      </c>
      <c r="AM916" s="94" t="str">
        <f t="shared" si="83"/>
        <v>6/3 Created</v>
      </c>
      <c r="AN916" s="172">
        <v>45811.442916666667</v>
      </c>
      <c r="AO916" s="69" t="s">
        <v>186</v>
      </c>
      <c r="AP916" s="69" t="s">
        <v>1922</v>
      </c>
      <c r="AQ916" s="69" t="s">
        <v>289</v>
      </c>
      <c r="AR916" s="69" t="s">
        <v>1921</v>
      </c>
    </row>
    <row r="917" spans="36:44" ht="14.4">
      <c r="AJ917" s="26">
        <f>VLOOKUP(AQ917,'user list'!A:B,2,0)</f>
        <v>0</v>
      </c>
      <c r="AK917" s="26">
        <f t="shared" si="81"/>
        <v>6</v>
      </c>
      <c r="AL917" s="26">
        <f t="shared" si="82"/>
        <v>3</v>
      </c>
      <c r="AM917" s="94" t="str">
        <f t="shared" si="83"/>
        <v>6/3 Created</v>
      </c>
      <c r="AN917" s="172">
        <v>45811.442916666667</v>
      </c>
      <c r="AO917" s="69" t="s">
        <v>186</v>
      </c>
      <c r="AP917" s="69" t="s">
        <v>1922</v>
      </c>
      <c r="AQ917" s="69" t="s">
        <v>289</v>
      </c>
      <c r="AR917" s="69" t="s">
        <v>1921</v>
      </c>
    </row>
    <row r="918" spans="36:44" ht="14.4">
      <c r="AJ918" s="26">
        <f>VLOOKUP(AQ918,'user list'!A:B,2,0)</f>
        <v>0</v>
      </c>
      <c r="AK918" s="26">
        <f t="shared" si="81"/>
        <v>6</v>
      </c>
      <c r="AL918" s="26">
        <f t="shared" si="82"/>
        <v>3</v>
      </c>
      <c r="AM918" s="94" t="str">
        <f t="shared" si="83"/>
        <v>6/3 Created</v>
      </c>
      <c r="AN918" s="172">
        <v>45811.442916666667</v>
      </c>
      <c r="AO918" s="69" t="s">
        <v>186</v>
      </c>
      <c r="AP918" s="69" t="s">
        <v>1922</v>
      </c>
      <c r="AQ918" s="69" t="s">
        <v>289</v>
      </c>
      <c r="AR918" s="69" t="s">
        <v>1921</v>
      </c>
    </row>
    <row r="919" spans="36:44" ht="14.4">
      <c r="AJ919" s="26">
        <f>VLOOKUP(AQ919,'user list'!A:B,2,0)</f>
        <v>0</v>
      </c>
      <c r="AK919" s="26">
        <f t="shared" si="81"/>
        <v>6</v>
      </c>
      <c r="AL919" s="26">
        <f t="shared" si="82"/>
        <v>3</v>
      </c>
      <c r="AM919" s="94" t="str">
        <f t="shared" si="83"/>
        <v>6/3 Created</v>
      </c>
      <c r="AN919" s="172">
        <v>45811.442916666667</v>
      </c>
      <c r="AO919" s="69" t="s">
        <v>186</v>
      </c>
      <c r="AP919" s="69" t="s">
        <v>1922</v>
      </c>
      <c r="AQ919" s="69" t="s">
        <v>289</v>
      </c>
      <c r="AR919" s="69" t="s">
        <v>1921</v>
      </c>
    </row>
    <row r="920" spans="36:44" ht="14.4">
      <c r="AJ920" s="26">
        <f>VLOOKUP(AQ920,'user list'!A:B,2,0)</f>
        <v>0</v>
      </c>
      <c r="AK920" s="26">
        <f t="shared" si="81"/>
        <v>6</v>
      </c>
      <c r="AL920" s="26">
        <f t="shared" si="82"/>
        <v>3</v>
      </c>
      <c r="AM920" s="94" t="str">
        <f t="shared" si="83"/>
        <v>6/3 Created</v>
      </c>
      <c r="AN920" s="172">
        <v>45811.442916666667</v>
      </c>
      <c r="AO920" s="69" t="s">
        <v>186</v>
      </c>
      <c r="AP920" s="69" t="s">
        <v>1922</v>
      </c>
      <c r="AQ920" s="69" t="s">
        <v>289</v>
      </c>
      <c r="AR920" s="69" t="s">
        <v>1921</v>
      </c>
    </row>
    <row r="921" spans="36:44" ht="14.4">
      <c r="AJ921" s="26">
        <f>VLOOKUP(AQ921,'user list'!A:B,2,0)</f>
        <v>0</v>
      </c>
      <c r="AK921" s="26">
        <f t="shared" si="81"/>
        <v>6</v>
      </c>
      <c r="AL921" s="26">
        <f t="shared" si="82"/>
        <v>3</v>
      </c>
      <c r="AM921" s="94" t="str">
        <f t="shared" si="83"/>
        <v>6/3 Created</v>
      </c>
      <c r="AN921" s="172">
        <v>45811.442916666667</v>
      </c>
      <c r="AO921" s="69" t="s">
        <v>186</v>
      </c>
      <c r="AP921" s="69" t="s">
        <v>1922</v>
      </c>
      <c r="AQ921" s="69" t="s">
        <v>289</v>
      </c>
      <c r="AR921" s="69" t="s">
        <v>1921</v>
      </c>
    </row>
    <row r="922" spans="36:44" ht="14.4">
      <c r="AJ922" s="26">
        <f>VLOOKUP(AQ922,'user list'!A:B,2,0)</f>
        <v>0</v>
      </c>
      <c r="AK922" s="26">
        <f t="shared" si="81"/>
        <v>6</v>
      </c>
      <c r="AL922" s="26">
        <f t="shared" si="82"/>
        <v>3</v>
      </c>
      <c r="AM922" s="94" t="str">
        <f t="shared" si="83"/>
        <v>6/3 Created</v>
      </c>
      <c r="AN922" s="172">
        <v>45811.442916666667</v>
      </c>
      <c r="AO922" s="69" t="s">
        <v>186</v>
      </c>
      <c r="AP922" s="69" t="s">
        <v>1922</v>
      </c>
      <c r="AQ922" s="69" t="s">
        <v>289</v>
      </c>
      <c r="AR922" s="69" t="s">
        <v>1921</v>
      </c>
    </row>
    <row r="923" spans="36:44" ht="14.4">
      <c r="AJ923" s="26">
        <f>VLOOKUP(AQ923,'user list'!A:B,2,0)</f>
        <v>0</v>
      </c>
      <c r="AK923" s="26">
        <f t="shared" si="81"/>
        <v>6</v>
      </c>
      <c r="AL923" s="26">
        <f t="shared" si="82"/>
        <v>3</v>
      </c>
      <c r="AM923" s="94" t="str">
        <f t="shared" si="83"/>
        <v>6/3 Created</v>
      </c>
      <c r="AN923" s="172">
        <v>45811.442916666667</v>
      </c>
      <c r="AO923" s="69" t="s">
        <v>186</v>
      </c>
      <c r="AP923" s="69" t="s">
        <v>1922</v>
      </c>
      <c r="AQ923" s="69" t="s">
        <v>289</v>
      </c>
      <c r="AR923" s="69" t="s">
        <v>1921</v>
      </c>
    </row>
    <row r="924" spans="36:44" ht="14.4">
      <c r="AJ924" s="26">
        <f>VLOOKUP(AQ924,'user list'!A:B,2,0)</f>
        <v>0</v>
      </c>
      <c r="AK924" s="26">
        <f t="shared" si="81"/>
        <v>6</v>
      </c>
      <c r="AL924" s="26">
        <f t="shared" si="82"/>
        <v>3</v>
      </c>
      <c r="AM924" s="94" t="str">
        <f t="shared" si="83"/>
        <v>6/3 Created</v>
      </c>
      <c r="AN924" s="172">
        <v>45811.442916666667</v>
      </c>
      <c r="AO924" s="69" t="s">
        <v>186</v>
      </c>
      <c r="AP924" s="69" t="s">
        <v>1922</v>
      </c>
      <c r="AQ924" s="69" t="s">
        <v>289</v>
      </c>
      <c r="AR924" s="69" t="s">
        <v>1921</v>
      </c>
    </row>
    <row r="925" spans="36:44" ht="14.4">
      <c r="AJ925" s="26">
        <f>VLOOKUP(AQ925,'user list'!A:B,2,0)</f>
        <v>0</v>
      </c>
      <c r="AK925" s="26">
        <f t="shared" si="81"/>
        <v>6</v>
      </c>
      <c r="AL925" s="26">
        <f t="shared" si="82"/>
        <v>3</v>
      </c>
      <c r="AM925" s="94" t="str">
        <f t="shared" si="83"/>
        <v>6/3 Created</v>
      </c>
      <c r="AN925" s="172">
        <v>45811.442916666667</v>
      </c>
      <c r="AO925" s="69" t="s">
        <v>186</v>
      </c>
      <c r="AP925" s="69" t="s">
        <v>1922</v>
      </c>
      <c r="AQ925" s="69" t="s">
        <v>289</v>
      </c>
      <c r="AR925" s="69" t="s">
        <v>1921</v>
      </c>
    </row>
    <row r="926" spans="36:44" ht="14.4">
      <c r="AJ926" s="26">
        <f>VLOOKUP(AQ926,'user list'!A:B,2,0)</f>
        <v>0</v>
      </c>
      <c r="AK926" s="26">
        <f t="shared" si="81"/>
        <v>6</v>
      </c>
      <c r="AL926" s="26">
        <f t="shared" si="82"/>
        <v>3</v>
      </c>
      <c r="AM926" s="94" t="str">
        <f t="shared" si="83"/>
        <v>6/3 Created</v>
      </c>
      <c r="AN926" s="172">
        <v>45811.442916666667</v>
      </c>
      <c r="AO926" s="69" t="s">
        <v>186</v>
      </c>
      <c r="AP926" s="69" t="s">
        <v>1922</v>
      </c>
      <c r="AQ926" s="69" t="s">
        <v>289</v>
      </c>
      <c r="AR926" s="69" t="s">
        <v>1921</v>
      </c>
    </row>
    <row r="927" spans="36:44" ht="14.4">
      <c r="AJ927" s="26">
        <f>VLOOKUP(AQ927,'user list'!A:B,2,0)</f>
        <v>0</v>
      </c>
      <c r="AK927" s="26">
        <f t="shared" si="81"/>
        <v>6</v>
      </c>
      <c r="AL927" s="26">
        <f t="shared" si="82"/>
        <v>3</v>
      </c>
      <c r="AM927" s="94" t="str">
        <f t="shared" si="83"/>
        <v>6/3 Created</v>
      </c>
      <c r="AN927" s="172">
        <v>45811.442916666667</v>
      </c>
      <c r="AO927" s="69" t="s">
        <v>186</v>
      </c>
      <c r="AP927" s="69" t="s">
        <v>1922</v>
      </c>
      <c r="AQ927" s="69" t="s">
        <v>289</v>
      </c>
      <c r="AR927" s="69" t="s">
        <v>1921</v>
      </c>
    </row>
    <row r="928" spans="36:44" ht="14.4">
      <c r="AJ928" s="26">
        <f>VLOOKUP(AQ928,'user list'!A:B,2,0)</f>
        <v>0</v>
      </c>
      <c r="AK928" s="26">
        <f t="shared" si="81"/>
        <v>6</v>
      </c>
      <c r="AL928" s="26">
        <f t="shared" si="82"/>
        <v>3</v>
      </c>
      <c r="AM928" s="94" t="str">
        <f t="shared" si="83"/>
        <v>6/3 Created</v>
      </c>
      <c r="AN928" s="172">
        <v>45811.442916666667</v>
      </c>
      <c r="AO928" s="69" t="s">
        <v>186</v>
      </c>
      <c r="AP928" s="69" t="s">
        <v>1922</v>
      </c>
      <c r="AQ928" s="69" t="s">
        <v>289</v>
      </c>
      <c r="AR928" s="69" t="s">
        <v>1921</v>
      </c>
    </row>
    <row r="929" spans="36:44" ht="14.4">
      <c r="AJ929" s="26">
        <f>VLOOKUP(AQ929,'user list'!A:B,2,0)</f>
        <v>0</v>
      </c>
      <c r="AK929" s="26">
        <f t="shared" si="81"/>
        <v>6</v>
      </c>
      <c r="AL929" s="26">
        <f t="shared" si="82"/>
        <v>3</v>
      </c>
      <c r="AM929" s="94" t="str">
        <f t="shared" si="83"/>
        <v>6/3 Created</v>
      </c>
      <c r="AN929" s="172">
        <v>45811.442916666667</v>
      </c>
      <c r="AO929" s="69" t="s">
        <v>186</v>
      </c>
      <c r="AP929" s="69" t="s">
        <v>1922</v>
      </c>
      <c r="AQ929" s="69" t="s">
        <v>289</v>
      </c>
      <c r="AR929" s="69" t="s">
        <v>1921</v>
      </c>
    </row>
    <row r="930" spans="36:44" ht="14.4">
      <c r="AJ930" s="26">
        <f>VLOOKUP(AQ930,'user list'!A:B,2,0)</f>
        <v>0</v>
      </c>
      <c r="AK930" s="26">
        <f t="shared" si="81"/>
        <v>6</v>
      </c>
      <c r="AL930" s="26">
        <f t="shared" si="82"/>
        <v>3</v>
      </c>
      <c r="AM930" s="94" t="str">
        <f t="shared" si="83"/>
        <v>6/3 Created</v>
      </c>
      <c r="AN930" s="172">
        <v>45811.442916666667</v>
      </c>
      <c r="AO930" s="69" t="s">
        <v>186</v>
      </c>
      <c r="AP930" s="69" t="s">
        <v>1922</v>
      </c>
      <c r="AQ930" s="69" t="s">
        <v>289</v>
      </c>
      <c r="AR930" s="69" t="s">
        <v>1921</v>
      </c>
    </row>
    <row r="931" spans="36:44" ht="14.4">
      <c r="AJ931" s="26">
        <f>VLOOKUP(AQ931,'user list'!A:B,2,0)</f>
        <v>0</v>
      </c>
      <c r="AK931" s="26">
        <f t="shared" si="81"/>
        <v>6</v>
      </c>
      <c r="AL931" s="26">
        <f t="shared" si="82"/>
        <v>3</v>
      </c>
      <c r="AM931" s="94" t="str">
        <f t="shared" si="83"/>
        <v>6/3 Created</v>
      </c>
      <c r="AN931" s="172">
        <v>45811.442916666667</v>
      </c>
      <c r="AO931" s="69" t="s">
        <v>186</v>
      </c>
      <c r="AP931" s="69" t="s">
        <v>1922</v>
      </c>
      <c r="AQ931" s="69" t="s">
        <v>289</v>
      </c>
      <c r="AR931" s="69" t="s">
        <v>1921</v>
      </c>
    </row>
    <row r="932" spans="36:44" ht="14.4">
      <c r="AJ932" s="26">
        <f>VLOOKUP(AQ932,'user list'!A:B,2,0)</f>
        <v>0</v>
      </c>
      <c r="AK932" s="26">
        <f t="shared" si="81"/>
        <v>6</v>
      </c>
      <c r="AL932" s="26">
        <f t="shared" si="82"/>
        <v>3</v>
      </c>
      <c r="AM932" s="94" t="str">
        <f t="shared" si="83"/>
        <v>6/3 Created</v>
      </c>
      <c r="AN932" s="172">
        <v>45811.442916666667</v>
      </c>
      <c r="AO932" s="69" t="s">
        <v>186</v>
      </c>
      <c r="AP932" s="69" t="s">
        <v>1922</v>
      </c>
      <c r="AQ932" s="69" t="s">
        <v>289</v>
      </c>
      <c r="AR932" s="69" t="s">
        <v>1921</v>
      </c>
    </row>
    <row r="933" spans="36:44" ht="14.4">
      <c r="AJ933" s="26">
        <f>VLOOKUP(AQ933,'user list'!A:B,2,0)</f>
        <v>0</v>
      </c>
      <c r="AK933" s="26">
        <f t="shared" si="81"/>
        <v>6</v>
      </c>
      <c r="AL933" s="26">
        <f t="shared" si="82"/>
        <v>3</v>
      </c>
      <c r="AM933" s="94" t="str">
        <f t="shared" si="83"/>
        <v>6/3 Created</v>
      </c>
      <c r="AN933" s="172">
        <v>45811.442916666667</v>
      </c>
      <c r="AO933" s="69" t="s">
        <v>186</v>
      </c>
      <c r="AP933" s="69" t="s">
        <v>1922</v>
      </c>
      <c r="AQ933" s="69" t="s">
        <v>289</v>
      </c>
      <c r="AR933" s="69" t="s">
        <v>1921</v>
      </c>
    </row>
    <row r="934" spans="36:44" ht="14.4">
      <c r="AJ934" s="26">
        <f>VLOOKUP(AQ934,'user list'!A:B,2,0)</f>
        <v>0</v>
      </c>
      <c r="AK934" s="26">
        <f t="shared" si="81"/>
        <v>6</v>
      </c>
      <c r="AL934" s="26">
        <f t="shared" si="82"/>
        <v>3</v>
      </c>
      <c r="AM934" s="94" t="str">
        <f t="shared" si="83"/>
        <v>6/3 Created</v>
      </c>
      <c r="AN934" s="172">
        <v>45811.442916666667</v>
      </c>
      <c r="AO934" s="69" t="s">
        <v>186</v>
      </c>
      <c r="AP934" s="69" t="s">
        <v>1922</v>
      </c>
      <c r="AQ934" s="69" t="s">
        <v>289</v>
      </c>
      <c r="AR934" s="69" t="s">
        <v>1921</v>
      </c>
    </row>
    <row r="935" spans="36:44" ht="14.4">
      <c r="AJ935" s="26">
        <f>VLOOKUP(AQ935,'user list'!A:B,2,0)</f>
        <v>0</v>
      </c>
      <c r="AK935" s="26">
        <f t="shared" si="81"/>
        <v>6</v>
      </c>
      <c r="AL935" s="26">
        <f t="shared" si="82"/>
        <v>3</v>
      </c>
      <c r="AM935" s="94" t="str">
        <f t="shared" si="83"/>
        <v>6/3 Created</v>
      </c>
      <c r="AN935" s="172">
        <v>45811.442916666667</v>
      </c>
      <c r="AO935" s="69" t="s">
        <v>186</v>
      </c>
      <c r="AP935" s="69" t="s">
        <v>1922</v>
      </c>
      <c r="AQ935" s="69" t="s">
        <v>289</v>
      </c>
      <c r="AR935" s="69" t="s">
        <v>1921</v>
      </c>
    </row>
    <row r="936" spans="36:44" ht="14.4">
      <c r="AJ936" s="26">
        <f>VLOOKUP(AQ936,'user list'!A:B,2,0)</f>
        <v>0</v>
      </c>
      <c r="AK936" s="26">
        <f t="shared" si="81"/>
        <v>6</v>
      </c>
      <c r="AL936" s="26">
        <f t="shared" si="82"/>
        <v>3</v>
      </c>
      <c r="AM936" s="94" t="str">
        <f t="shared" si="83"/>
        <v>6/3 Created</v>
      </c>
      <c r="AN936" s="172">
        <v>45811.442916666667</v>
      </c>
      <c r="AO936" s="69" t="s">
        <v>186</v>
      </c>
      <c r="AP936" s="69" t="s">
        <v>1922</v>
      </c>
      <c r="AQ936" s="69" t="s">
        <v>289</v>
      </c>
      <c r="AR936" s="69" t="s">
        <v>1921</v>
      </c>
    </row>
    <row r="937" spans="36:44" ht="14.4">
      <c r="AJ937" s="26">
        <f>VLOOKUP(AQ937,'user list'!A:B,2,0)</f>
        <v>0</v>
      </c>
      <c r="AK937" s="26">
        <f t="shared" si="81"/>
        <v>6</v>
      </c>
      <c r="AL937" s="26">
        <f t="shared" si="82"/>
        <v>3</v>
      </c>
      <c r="AM937" s="94" t="str">
        <f t="shared" si="83"/>
        <v>6/3 Created</v>
      </c>
      <c r="AN937" s="172">
        <v>45811.442916666667</v>
      </c>
      <c r="AO937" s="69" t="s">
        <v>186</v>
      </c>
      <c r="AP937" s="69" t="s">
        <v>1922</v>
      </c>
      <c r="AQ937" s="69" t="s">
        <v>289</v>
      </c>
      <c r="AR937" s="69" t="s">
        <v>1921</v>
      </c>
    </row>
    <row r="938" spans="36:44" ht="14.4">
      <c r="AJ938" s="26">
        <f>VLOOKUP(AQ938,'user list'!A:B,2,0)</f>
        <v>0</v>
      </c>
      <c r="AK938" s="26">
        <f t="shared" si="81"/>
        <v>6</v>
      </c>
      <c r="AL938" s="26">
        <f t="shared" si="82"/>
        <v>3</v>
      </c>
      <c r="AM938" s="94" t="str">
        <f t="shared" si="83"/>
        <v>6/3 Created</v>
      </c>
      <c r="AN938" s="172">
        <v>45811.442916666667</v>
      </c>
      <c r="AO938" s="69" t="s">
        <v>186</v>
      </c>
      <c r="AP938" s="69" t="s">
        <v>1922</v>
      </c>
      <c r="AQ938" s="69" t="s">
        <v>289</v>
      </c>
      <c r="AR938" s="69" t="s">
        <v>1921</v>
      </c>
    </row>
    <row r="939" spans="36:44" ht="14.4">
      <c r="AJ939" s="26">
        <f>VLOOKUP(AQ939,'user list'!A:B,2,0)</f>
        <v>0</v>
      </c>
      <c r="AK939" s="26">
        <f t="shared" si="81"/>
        <v>6</v>
      </c>
      <c r="AL939" s="26">
        <f t="shared" si="82"/>
        <v>3</v>
      </c>
      <c r="AM939" s="94" t="str">
        <f t="shared" si="83"/>
        <v>6/3 Created</v>
      </c>
      <c r="AN939" s="172">
        <v>45811.442916666667</v>
      </c>
      <c r="AO939" s="69" t="s">
        <v>186</v>
      </c>
      <c r="AP939" s="69" t="s">
        <v>1922</v>
      </c>
      <c r="AQ939" s="69" t="s">
        <v>289</v>
      </c>
      <c r="AR939" s="69" t="s">
        <v>1921</v>
      </c>
    </row>
    <row r="940" spans="36:44" ht="14.4">
      <c r="AJ940" s="26">
        <f>VLOOKUP(AQ940,'user list'!A:B,2,0)</f>
        <v>0</v>
      </c>
      <c r="AK940" s="26">
        <f t="shared" si="81"/>
        <v>6</v>
      </c>
      <c r="AL940" s="26">
        <f t="shared" si="82"/>
        <v>3</v>
      </c>
      <c r="AM940" s="94" t="str">
        <f t="shared" si="83"/>
        <v>6/3 Created</v>
      </c>
      <c r="AN940" s="172">
        <v>45811.442916666667</v>
      </c>
      <c r="AO940" s="69" t="s">
        <v>186</v>
      </c>
      <c r="AP940" s="69" t="s">
        <v>1922</v>
      </c>
      <c r="AQ940" s="69" t="s">
        <v>289</v>
      </c>
      <c r="AR940" s="69" t="s">
        <v>1921</v>
      </c>
    </row>
    <row r="941" spans="36:44" ht="14.4">
      <c r="AJ941" s="26">
        <f>VLOOKUP(AQ941,'user list'!A:B,2,0)</f>
        <v>0</v>
      </c>
      <c r="AK941" s="26">
        <f t="shared" si="81"/>
        <v>6</v>
      </c>
      <c r="AL941" s="26">
        <f t="shared" si="82"/>
        <v>3</v>
      </c>
      <c r="AM941" s="94" t="str">
        <f t="shared" si="83"/>
        <v>6/3 Created</v>
      </c>
      <c r="AN941" s="172">
        <v>45811.442916666667</v>
      </c>
      <c r="AO941" s="69" t="s">
        <v>186</v>
      </c>
      <c r="AP941" s="69" t="s">
        <v>1922</v>
      </c>
      <c r="AQ941" s="69" t="s">
        <v>289</v>
      </c>
      <c r="AR941" s="69" t="s">
        <v>1921</v>
      </c>
    </row>
    <row r="942" spans="36:44" ht="14.4">
      <c r="AJ942" s="26">
        <f>VLOOKUP(AQ942,'user list'!A:B,2,0)</f>
        <v>0</v>
      </c>
      <c r="AK942" s="26">
        <f t="shared" si="81"/>
        <v>6</v>
      </c>
      <c r="AL942" s="26">
        <f t="shared" si="82"/>
        <v>3</v>
      </c>
      <c r="AM942" s="94" t="str">
        <f t="shared" si="83"/>
        <v>6/3 Created</v>
      </c>
      <c r="AN942" s="172">
        <v>45811.442916666667</v>
      </c>
      <c r="AO942" s="69" t="s">
        <v>186</v>
      </c>
      <c r="AP942" s="69" t="s">
        <v>1922</v>
      </c>
      <c r="AQ942" s="69" t="s">
        <v>289</v>
      </c>
      <c r="AR942" s="69" t="s">
        <v>1921</v>
      </c>
    </row>
    <row r="943" spans="36:44" ht="14.4">
      <c r="AJ943" s="26">
        <f>VLOOKUP(AQ943,'user list'!A:B,2,0)</f>
        <v>0</v>
      </c>
      <c r="AK943" s="26">
        <f t="shared" si="81"/>
        <v>6</v>
      </c>
      <c r="AL943" s="26">
        <f t="shared" si="82"/>
        <v>3</v>
      </c>
      <c r="AM943" s="94" t="str">
        <f t="shared" si="83"/>
        <v>6/3 Created</v>
      </c>
      <c r="AN943" s="172">
        <v>45811.442916666667</v>
      </c>
      <c r="AO943" s="69" t="s">
        <v>186</v>
      </c>
      <c r="AP943" s="69" t="s">
        <v>1922</v>
      </c>
      <c r="AQ943" s="69" t="s">
        <v>289</v>
      </c>
      <c r="AR943" s="69" t="s">
        <v>1921</v>
      </c>
    </row>
    <row r="944" spans="36:44" ht="14.4">
      <c r="AJ944" s="26">
        <f>VLOOKUP(AQ944,'user list'!A:B,2,0)</f>
        <v>0</v>
      </c>
      <c r="AK944" s="26">
        <f t="shared" si="81"/>
        <v>6</v>
      </c>
      <c r="AL944" s="26">
        <f t="shared" si="82"/>
        <v>3</v>
      </c>
      <c r="AM944" s="94" t="str">
        <f t="shared" si="83"/>
        <v>6/3 Created</v>
      </c>
      <c r="AN944" s="172">
        <v>45811.442916666667</v>
      </c>
      <c r="AO944" s="69" t="s">
        <v>186</v>
      </c>
      <c r="AP944" s="69" t="s">
        <v>1922</v>
      </c>
      <c r="AQ944" s="69" t="s">
        <v>289</v>
      </c>
      <c r="AR944" s="69" t="s">
        <v>1921</v>
      </c>
    </row>
    <row r="945" spans="36:44" ht="14.4">
      <c r="AJ945" s="26">
        <f>VLOOKUP(AQ945,'user list'!A:B,2,0)</f>
        <v>0</v>
      </c>
      <c r="AK945" s="26">
        <f t="shared" si="81"/>
        <v>6</v>
      </c>
      <c r="AL945" s="26">
        <f t="shared" si="82"/>
        <v>3</v>
      </c>
      <c r="AM945" s="94" t="str">
        <f t="shared" si="83"/>
        <v>6/3 Created</v>
      </c>
      <c r="AN945" s="172">
        <v>45811.442916666667</v>
      </c>
      <c r="AO945" s="69" t="s">
        <v>186</v>
      </c>
      <c r="AP945" s="69" t="s">
        <v>1922</v>
      </c>
      <c r="AQ945" s="69" t="s">
        <v>289</v>
      </c>
      <c r="AR945" s="69" t="s">
        <v>1921</v>
      </c>
    </row>
    <row r="946" spans="36:44" ht="14.4">
      <c r="AJ946" s="26">
        <f>VLOOKUP(AQ946,'user list'!A:B,2,0)</f>
        <v>0</v>
      </c>
      <c r="AK946" s="26">
        <f t="shared" si="81"/>
        <v>6</v>
      </c>
      <c r="AL946" s="26">
        <f t="shared" si="82"/>
        <v>3</v>
      </c>
      <c r="AM946" s="94" t="str">
        <f t="shared" si="83"/>
        <v>6/3 Created</v>
      </c>
      <c r="AN946" s="172">
        <v>45811.442916666667</v>
      </c>
      <c r="AO946" s="69" t="s">
        <v>186</v>
      </c>
      <c r="AP946" s="69" t="s">
        <v>1922</v>
      </c>
      <c r="AQ946" s="69" t="s">
        <v>289</v>
      </c>
      <c r="AR946" s="69" t="s">
        <v>1921</v>
      </c>
    </row>
    <row r="947" spans="36:44" ht="14.4">
      <c r="AJ947" s="26">
        <f>VLOOKUP(AQ947,'user list'!A:B,2,0)</f>
        <v>0</v>
      </c>
      <c r="AK947" s="26">
        <f t="shared" si="81"/>
        <v>6</v>
      </c>
      <c r="AL947" s="26">
        <f t="shared" si="82"/>
        <v>3</v>
      </c>
      <c r="AM947" s="94" t="str">
        <f t="shared" si="83"/>
        <v>6/3 Created</v>
      </c>
      <c r="AN947" s="172">
        <v>45811.442916666667</v>
      </c>
      <c r="AO947" s="69" t="s">
        <v>186</v>
      </c>
      <c r="AP947" s="69" t="s">
        <v>1922</v>
      </c>
      <c r="AQ947" s="69" t="s">
        <v>289</v>
      </c>
      <c r="AR947" s="69" t="s">
        <v>1921</v>
      </c>
    </row>
    <row r="948" spans="36:44" ht="14.4">
      <c r="AJ948" s="26">
        <f>VLOOKUP(AQ948,'user list'!A:B,2,0)</f>
        <v>0</v>
      </c>
      <c r="AK948" s="26">
        <f t="shared" si="81"/>
        <v>6</v>
      </c>
      <c r="AL948" s="26">
        <f t="shared" si="82"/>
        <v>3</v>
      </c>
      <c r="AM948" s="94" t="str">
        <f t="shared" si="83"/>
        <v>6/3 Created</v>
      </c>
      <c r="AN948" s="172">
        <v>45811.442916666667</v>
      </c>
      <c r="AO948" s="69" t="s">
        <v>186</v>
      </c>
      <c r="AP948" s="69" t="s">
        <v>1922</v>
      </c>
      <c r="AQ948" s="69" t="s">
        <v>289</v>
      </c>
      <c r="AR948" s="69" t="s">
        <v>1921</v>
      </c>
    </row>
    <row r="949" spans="36:44" ht="14.4">
      <c r="AJ949" s="26">
        <f>VLOOKUP(AQ949,'user list'!A:B,2,0)</f>
        <v>0</v>
      </c>
      <c r="AK949" s="26">
        <f t="shared" si="81"/>
        <v>6</v>
      </c>
      <c r="AL949" s="26">
        <f t="shared" si="82"/>
        <v>3</v>
      </c>
      <c r="AM949" s="94" t="str">
        <f t="shared" si="83"/>
        <v>6/3 Created</v>
      </c>
      <c r="AN949" s="172">
        <v>45811.442916666667</v>
      </c>
      <c r="AO949" s="69" t="s">
        <v>186</v>
      </c>
      <c r="AP949" s="69" t="s">
        <v>1922</v>
      </c>
      <c r="AQ949" s="69" t="s">
        <v>289</v>
      </c>
      <c r="AR949" s="69" t="s">
        <v>1921</v>
      </c>
    </row>
    <row r="950" spans="36:44" ht="14.4">
      <c r="AJ950" s="26">
        <f>VLOOKUP(AQ950,'user list'!A:B,2,0)</f>
        <v>0</v>
      </c>
      <c r="AK950" s="26">
        <f t="shared" si="81"/>
        <v>6</v>
      </c>
      <c r="AL950" s="26">
        <f t="shared" si="82"/>
        <v>3</v>
      </c>
      <c r="AM950" s="94" t="str">
        <f t="shared" si="83"/>
        <v>6/3 Created</v>
      </c>
      <c r="AN950" s="172">
        <v>45811.442916666667</v>
      </c>
      <c r="AO950" s="69" t="s">
        <v>186</v>
      </c>
      <c r="AP950" s="69" t="s">
        <v>1922</v>
      </c>
      <c r="AQ950" s="69" t="s">
        <v>289</v>
      </c>
      <c r="AR950" s="69" t="s">
        <v>1921</v>
      </c>
    </row>
    <row r="951" spans="36:44" ht="14.4">
      <c r="AJ951" s="26">
        <f>VLOOKUP(AQ951,'user list'!A:B,2,0)</f>
        <v>0</v>
      </c>
      <c r="AK951" s="26">
        <f t="shared" si="81"/>
        <v>6</v>
      </c>
      <c r="AL951" s="26">
        <f t="shared" si="82"/>
        <v>3</v>
      </c>
      <c r="AM951" s="94" t="str">
        <f t="shared" si="83"/>
        <v>6/3 Created</v>
      </c>
      <c r="AN951" s="172">
        <v>45811.442916666667</v>
      </c>
      <c r="AO951" s="69" t="s">
        <v>186</v>
      </c>
      <c r="AP951" s="69" t="s">
        <v>1922</v>
      </c>
      <c r="AQ951" s="69" t="s">
        <v>289</v>
      </c>
      <c r="AR951" s="69" t="s">
        <v>1921</v>
      </c>
    </row>
    <row r="952" spans="36:44" ht="14.4">
      <c r="AJ952" s="26">
        <f>VLOOKUP(AQ952,'user list'!A:B,2,0)</f>
        <v>0</v>
      </c>
      <c r="AK952" s="26">
        <f t="shared" si="81"/>
        <v>6</v>
      </c>
      <c r="AL952" s="26">
        <f t="shared" si="82"/>
        <v>3</v>
      </c>
      <c r="AM952" s="94" t="str">
        <f t="shared" si="83"/>
        <v>6/3 Created</v>
      </c>
      <c r="AN952" s="172">
        <v>45811.442916666667</v>
      </c>
      <c r="AO952" s="69" t="s">
        <v>186</v>
      </c>
      <c r="AP952" s="69" t="s">
        <v>1922</v>
      </c>
      <c r="AQ952" s="69" t="s">
        <v>289</v>
      </c>
      <c r="AR952" s="69" t="s">
        <v>1921</v>
      </c>
    </row>
    <row r="953" spans="36:44" ht="14.4">
      <c r="AJ953" s="26">
        <f>VLOOKUP(AQ953,'user list'!A:B,2,0)</f>
        <v>0</v>
      </c>
      <c r="AK953" s="26">
        <f t="shared" si="81"/>
        <v>6</v>
      </c>
      <c r="AL953" s="26">
        <f t="shared" si="82"/>
        <v>3</v>
      </c>
      <c r="AM953" s="94" t="str">
        <f t="shared" si="83"/>
        <v>6/3 Created</v>
      </c>
      <c r="AN953" s="172">
        <v>45811.442916666667</v>
      </c>
      <c r="AO953" s="69" t="s">
        <v>186</v>
      </c>
      <c r="AP953" s="69" t="s">
        <v>1922</v>
      </c>
      <c r="AQ953" s="69" t="s">
        <v>289</v>
      </c>
      <c r="AR953" s="69" t="s">
        <v>1921</v>
      </c>
    </row>
    <row r="954" spans="36:44" ht="14.4">
      <c r="AJ954" s="26">
        <f>VLOOKUP(AQ954,'user list'!A:B,2,0)</f>
        <v>0</v>
      </c>
      <c r="AK954" s="26">
        <f t="shared" si="81"/>
        <v>6</v>
      </c>
      <c r="AL954" s="26">
        <f t="shared" si="82"/>
        <v>3</v>
      </c>
      <c r="AM954" s="94" t="str">
        <f t="shared" si="83"/>
        <v>6/3 Created</v>
      </c>
      <c r="AN954" s="172">
        <v>45811.442916666667</v>
      </c>
      <c r="AO954" s="69" t="s">
        <v>186</v>
      </c>
      <c r="AP954" s="69" t="s">
        <v>1922</v>
      </c>
      <c r="AQ954" s="69" t="s">
        <v>289</v>
      </c>
      <c r="AR954" s="69" t="s">
        <v>1921</v>
      </c>
    </row>
    <row r="955" spans="36:44" ht="14.4">
      <c r="AJ955" s="26">
        <f>VLOOKUP(AQ955,'user list'!A:B,2,0)</f>
        <v>0</v>
      </c>
      <c r="AK955" s="26">
        <f t="shared" si="81"/>
        <v>6</v>
      </c>
      <c r="AL955" s="26">
        <f t="shared" si="82"/>
        <v>3</v>
      </c>
      <c r="AM955" s="94" t="str">
        <f t="shared" si="83"/>
        <v>6/3 Created</v>
      </c>
      <c r="AN955" s="172">
        <v>45811.442916666667</v>
      </c>
      <c r="AO955" s="69" t="s">
        <v>186</v>
      </c>
      <c r="AP955" s="69" t="s">
        <v>1922</v>
      </c>
      <c r="AQ955" s="69" t="s">
        <v>289</v>
      </c>
      <c r="AR955" s="69" t="s">
        <v>1921</v>
      </c>
    </row>
    <row r="956" spans="36:44" ht="14.4">
      <c r="AJ956" s="26">
        <f>VLOOKUP(AQ956,'user list'!A:B,2,0)</f>
        <v>0</v>
      </c>
      <c r="AK956" s="26">
        <f t="shared" si="81"/>
        <v>6</v>
      </c>
      <c r="AL956" s="26">
        <f t="shared" si="82"/>
        <v>3</v>
      </c>
      <c r="AM956" s="94" t="str">
        <f t="shared" si="83"/>
        <v>6/3 Created</v>
      </c>
      <c r="AN956" s="172">
        <v>45811.442916666667</v>
      </c>
      <c r="AO956" s="69" t="s">
        <v>186</v>
      </c>
      <c r="AP956" s="69" t="s">
        <v>1922</v>
      </c>
      <c r="AQ956" s="69" t="s">
        <v>289</v>
      </c>
      <c r="AR956" s="69" t="s">
        <v>1921</v>
      </c>
    </row>
    <row r="957" spans="36:44" ht="14.4">
      <c r="AJ957" s="26">
        <f>VLOOKUP(AQ957,'user list'!A:B,2,0)</f>
        <v>0</v>
      </c>
      <c r="AK957" s="26">
        <f t="shared" si="81"/>
        <v>6</v>
      </c>
      <c r="AL957" s="26">
        <f t="shared" si="82"/>
        <v>3</v>
      </c>
      <c r="AM957" s="94" t="str">
        <f t="shared" si="83"/>
        <v>6/3 Created</v>
      </c>
      <c r="AN957" s="172">
        <v>45811.442916666667</v>
      </c>
      <c r="AO957" s="69" t="s">
        <v>186</v>
      </c>
      <c r="AP957" s="69" t="s">
        <v>1922</v>
      </c>
      <c r="AQ957" s="69" t="s">
        <v>289</v>
      </c>
      <c r="AR957" s="69" t="s">
        <v>1921</v>
      </c>
    </row>
    <row r="958" spans="36:44" ht="14.4">
      <c r="AJ958" s="26">
        <f>VLOOKUP(AQ958,'user list'!A:B,2,0)</f>
        <v>0</v>
      </c>
      <c r="AK958" s="26">
        <f t="shared" si="81"/>
        <v>6</v>
      </c>
      <c r="AL958" s="26">
        <f t="shared" si="82"/>
        <v>3</v>
      </c>
      <c r="AM958" s="94" t="str">
        <f t="shared" si="83"/>
        <v>6/3 Created</v>
      </c>
      <c r="AN958" s="172">
        <v>45811.442916666667</v>
      </c>
      <c r="AO958" s="69" t="s">
        <v>186</v>
      </c>
      <c r="AP958" s="69" t="s">
        <v>1922</v>
      </c>
      <c r="AQ958" s="69" t="s">
        <v>289</v>
      </c>
      <c r="AR958" s="69" t="s">
        <v>1921</v>
      </c>
    </row>
    <row r="959" spans="36:44" ht="14.4">
      <c r="AJ959" s="26">
        <f>VLOOKUP(AQ959,'user list'!A:B,2,0)</f>
        <v>0</v>
      </c>
      <c r="AK959" s="26">
        <f t="shared" si="81"/>
        <v>6</v>
      </c>
      <c r="AL959" s="26">
        <f t="shared" si="82"/>
        <v>3</v>
      </c>
      <c r="AM959" s="94" t="str">
        <f t="shared" si="83"/>
        <v>6/3 Created</v>
      </c>
      <c r="AN959" s="172">
        <v>45811.442916666667</v>
      </c>
      <c r="AO959" s="69" t="s">
        <v>186</v>
      </c>
      <c r="AP959" s="69" t="s">
        <v>1922</v>
      </c>
      <c r="AQ959" s="69" t="s">
        <v>289</v>
      </c>
      <c r="AR959" s="69" t="s">
        <v>1921</v>
      </c>
    </row>
    <row r="960" spans="36:44" ht="14.4">
      <c r="AJ960" s="26">
        <f>VLOOKUP(AQ960,'user list'!A:B,2,0)</f>
        <v>0</v>
      </c>
      <c r="AK960" s="26">
        <f t="shared" si="81"/>
        <v>6</v>
      </c>
      <c r="AL960" s="26">
        <f t="shared" si="82"/>
        <v>3</v>
      </c>
      <c r="AM960" s="94" t="str">
        <f t="shared" si="83"/>
        <v>6/3 Created</v>
      </c>
      <c r="AN960" s="172">
        <v>45811.442916666667</v>
      </c>
      <c r="AO960" s="69" t="s">
        <v>186</v>
      </c>
      <c r="AP960" s="69" t="s">
        <v>1922</v>
      </c>
      <c r="AQ960" s="69" t="s">
        <v>289</v>
      </c>
      <c r="AR960" s="69" t="s">
        <v>1921</v>
      </c>
    </row>
    <row r="961" spans="36:44" ht="14.4">
      <c r="AJ961" s="26">
        <f>VLOOKUP(AQ961,'user list'!A:B,2,0)</f>
        <v>0</v>
      </c>
      <c r="AK961" s="26">
        <f t="shared" si="81"/>
        <v>6</v>
      </c>
      <c r="AL961" s="26">
        <f t="shared" si="82"/>
        <v>3</v>
      </c>
      <c r="AM961" s="94" t="str">
        <f t="shared" si="83"/>
        <v>6/3 Created</v>
      </c>
      <c r="AN961" s="172">
        <v>45811.442916666667</v>
      </c>
      <c r="AO961" s="69" t="s">
        <v>186</v>
      </c>
      <c r="AP961" s="69" t="s">
        <v>1922</v>
      </c>
      <c r="AQ961" s="69" t="s">
        <v>289</v>
      </c>
      <c r="AR961" s="69" t="s">
        <v>1921</v>
      </c>
    </row>
    <row r="962" spans="36:44" ht="14.4">
      <c r="AJ962" s="26">
        <f>VLOOKUP(AQ962,'user list'!A:B,2,0)</f>
        <v>0</v>
      </c>
      <c r="AK962" s="26">
        <f t="shared" si="81"/>
        <v>6</v>
      </c>
      <c r="AL962" s="26">
        <f t="shared" si="82"/>
        <v>3</v>
      </c>
      <c r="AM962" s="94" t="str">
        <f t="shared" si="83"/>
        <v>6/3 Created</v>
      </c>
      <c r="AN962" s="172">
        <v>45811.442916666667</v>
      </c>
      <c r="AO962" s="69" t="s">
        <v>186</v>
      </c>
      <c r="AP962" s="69" t="s">
        <v>1922</v>
      </c>
      <c r="AQ962" s="69" t="s">
        <v>289</v>
      </c>
      <c r="AR962" s="69" t="s">
        <v>1921</v>
      </c>
    </row>
    <row r="963" spans="36:44" ht="14.4">
      <c r="AJ963" s="26">
        <f>VLOOKUP(AQ963,'user list'!A:B,2,0)</f>
        <v>0</v>
      </c>
      <c r="AK963" s="26">
        <f t="shared" si="81"/>
        <v>6</v>
      </c>
      <c r="AL963" s="26">
        <f t="shared" si="82"/>
        <v>3</v>
      </c>
      <c r="AM963" s="94" t="str">
        <f t="shared" si="83"/>
        <v>6/3 Created</v>
      </c>
      <c r="AN963" s="172">
        <v>45811.442916666667</v>
      </c>
      <c r="AO963" s="69" t="s">
        <v>186</v>
      </c>
      <c r="AP963" s="69" t="s">
        <v>1922</v>
      </c>
      <c r="AQ963" s="69" t="s">
        <v>289</v>
      </c>
      <c r="AR963" s="69" t="s">
        <v>1921</v>
      </c>
    </row>
    <row r="964" spans="36:44" ht="14.4">
      <c r="AJ964" s="26">
        <f>VLOOKUP(AQ964,'user list'!A:B,2,0)</f>
        <v>0</v>
      </c>
      <c r="AK964" s="26">
        <f t="shared" si="81"/>
        <v>6</v>
      </c>
      <c r="AL964" s="26">
        <f t="shared" si="82"/>
        <v>3</v>
      </c>
      <c r="AM964" s="94" t="str">
        <f t="shared" si="83"/>
        <v>6/3 Created</v>
      </c>
      <c r="AN964" s="172">
        <v>45811.442916666667</v>
      </c>
      <c r="AO964" s="69" t="s">
        <v>186</v>
      </c>
      <c r="AP964" s="69" t="s">
        <v>1922</v>
      </c>
      <c r="AQ964" s="69" t="s">
        <v>289</v>
      </c>
      <c r="AR964" s="69" t="s">
        <v>1921</v>
      </c>
    </row>
    <row r="965" spans="36:44" ht="14.4">
      <c r="AJ965" s="26">
        <f>VLOOKUP(AQ965,'user list'!A:B,2,0)</f>
        <v>0</v>
      </c>
      <c r="AK965" s="26">
        <f t="shared" si="81"/>
        <v>6</v>
      </c>
      <c r="AL965" s="26">
        <f t="shared" si="82"/>
        <v>3</v>
      </c>
      <c r="AM965" s="94" t="str">
        <f t="shared" si="83"/>
        <v>6/3 Created</v>
      </c>
      <c r="AN965" s="172">
        <v>45811.442916666667</v>
      </c>
      <c r="AO965" s="69" t="s">
        <v>186</v>
      </c>
      <c r="AP965" s="69" t="s">
        <v>1922</v>
      </c>
      <c r="AQ965" s="69" t="s">
        <v>289</v>
      </c>
      <c r="AR965" s="69" t="s">
        <v>1921</v>
      </c>
    </row>
    <row r="966" spans="36:44" ht="14.4">
      <c r="AJ966" s="26">
        <f>VLOOKUP(AQ966,'user list'!A:B,2,0)</f>
        <v>0</v>
      </c>
      <c r="AK966" s="26">
        <f t="shared" si="81"/>
        <v>6</v>
      </c>
      <c r="AL966" s="26">
        <f t="shared" si="82"/>
        <v>3</v>
      </c>
      <c r="AM966" s="94" t="str">
        <f t="shared" si="83"/>
        <v>6/3 Created</v>
      </c>
      <c r="AN966" s="172">
        <v>45811.442916666667</v>
      </c>
      <c r="AO966" s="69" t="s">
        <v>186</v>
      </c>
      <c r="AP966" s="69" t="s">
        <v>1922</v>
      </c>
      <c r="AQ966" s="69" t="s">
        <v>289</v>
      </c>
      <c r="AR966" s="69" t="s">
        <v>1921</v>
      </c>
    </row>
    <row r="967" spans="36:44" ht="14.4">
      <c r="AJ967" s="26">
        <f>VLOOKUP(AQ967,'user list'!A:B,2,0)</f>
        <v>0</v>
      </c>
      <c r="AK967" s="26">
        <f t="shared" si="81"/>
        <v>6</v>
      </c>
      <c r="AL967" s="26">
        <f t="shared" si="82"/>
        <v>3</v>
      </c>
      <c r="AM967" s="94" t="str">
        <f t="shared" si="83"/>
        <v>6/3 Created</v>
      </c>
      <c r="AN967" s="172">
        <v>45811.442916666667</v>
      </c>
      <c r="AO967" s="69" t="s">
        <v>186</v>
      </c>
      <c r="AP967" s="69" t="s">
        <v>1922</v>
      </c>
      <c r="AQ967" s="69" t="s">
        <v>289</v>
      </c>
      <c r="AR967" s="69" t="s">
        <v>1921</v>
      </c>
    </row>
    <row r="968" spans="36:44" ht="14.4">
      <c r="AJ968" s="26">
        <f>VLOOKUP(AQ968,'user list'!A:B,2,0)</f>
        <v>0</v>
      </c>
      <c r="AK968" s="26">
        <f t="shared" si="81"/>
        <v>6</v>
      </c>
      <c r="AL968" s="26">
        <f t="shared" si="82"/>
        <v>3</v>
      </c>
      <c r="AM968" s="94" t="str">
        <f t="shared" si="83"/>
        <v>6/3 Created</v>
      </c>
      <c r="AN968" s="172">
        <v>45811.442916666667</v>
      </c>
      <c r="AO968" s="69" t="s">
        <v>186</v>
      </c>
      <c r="AP968" s="69" t="s">
        <v>1922</v>
      </c>
      <c r="AQ968" s="69" t="s">
        <v>289</v>
      </c>
      <c r="AR968" s="69" t="s">
        <v>1921</v>
      </c>
    </row>
    <row r="969" spans="36:44" ht="14.4">
      <c r="AJ969" s="26">
        <f>VLOOKUP(AQ969,'user list'!A:B,2,0)</f>
        <v>0</v>
      </c>
      <c r="AK969" s="26">
        <f t="shared" si="81"/>
        <v>6</v>
      </c>
      <c r="AL969" s="26">
        <f t="shared" si="82"/>
        <v>3</v>
      </c>
      <c r="AM969" s="94" t="str">
        <f t="shared" si="83"/>
        <v>6/3 Created</v>
      </c>
      <c r="AN969" s="172">
        <v>45811.442916666667</v>
      </c>
      <c r="AO969" s="69" t="s">
        <v>186</v>
      </c>
      <c r="AP969" s="69" t="s">
        <v>1922</v>
      </c>
      <c r="AQ969" s="69" t="s">
        <v>289</v>
      </c>
      <c r="AR969" s="69" t="s">
        <v>1921</v>
      </c>
    </row>
    <row r="970" spans="36:44" ht="14.4">
      <c r="AJ970" s="26">
        <f>VLOOKUP(AQ970,'user list'!A:B,2,0)</f>
        <v>0</v>
      </c>
      <c r="AK970" s="26">
        <f t="shared" si="81"/>
        <v>6</v>
      </c>
      <c r="AL970" s="26">
        <f t="shared" si="82"/>
        <v>3</v>
      </c>
      <c r="AM970" s="94" t="str">
        <f t="shared" si="83"/>
        <v>6/3 Created</v>
      </c>
      <c r="AN970" s="172">
        <v>45811.442916666667</v>
      </c>
      <c r="AO970" s="69" t="s">
        <v>186</v>
      </c>
      <c r="AP970" s="69" t="s">
        <v>1922</v>
      </c>
      <c r="AQ970" s="69" t="s">
        <v>289</v>
      </c>
      <c r="AR970" s="69" t="s">
        <v>1921</v>
      </c>
    </row>
    <row r="971" spans="36:44" ht="14.4">
      <c r="AJ971" s="26">
        <f>VLOOKUP(AQ971,'user list'!A:B,2,0)</f>
        <v>0</v>
      </c>
      <c r="AK971" s="26">
        <f t="shared" si="81"/>
        <v>6</v>
      </c>
      <c r="AL971" s="26">
        <f t="shared" si="82"/>
        <v>3</v>
      </c>
      <c r="AM971" s="94" t="str">
        <f t="shared" si="83"/>
        <v>6/3 Created</v>
      </c>
      <c r="AN971" s="172">
        <v>45811.442916666667</v>
      </c>
      <c r="AO971" s="69" t="s">
        <v>186</v>
      </c>
      <c r="AP971" s="69" t="s">
        <v>1922</v>
      </c>
      <c r="AQ971" s="69" t="s">
        <v>289</v>
      </c>
      <c r="AR971" s="69" t="s">
        <v>1921</v>
      </c>
    </row>
    <row r="972" spans="36:44" ht="14.4">
      <c r="AJ972" s="26">
        <f>VLOOKUP(AQ972,'user list'!A:B,2,0)</f>
        <v>0</v>
      </c>
      <c r="AK972" s="26">
        <f t="shared" si="81"/>
        <v>6</v>
      </c>
      <c r="AL972" s="26">
        <f t="shared" si="82"/>
        <v>3</v>
      </c>
      <c r="AM972" s="94" t="str">
        <f t="shared" si="83"/>
        <v>6/3 Created</v>
      </c>
      <c r="AN972" s="172">
        <v>45811.442916666667</v>
      </c>
      <c r="AO972" s="69" t="s">
        <v>186</v>
      </c>
      <c r="AP972" s="69" t="s">
        <v>1922</v>
      </c>
      <c r="AQ972" s="69" t="s">
        <v>289</v>
      </c>
      <c r="AR972" s="69" t="s">
        <v>1921</v>
      </c>
    </row>
    <row r="973" spans="36:44" ht="14.4">
      <c r="AJ973" s="26">
        <f>VLOOKUP(AQ973,'user list'!A:B,2,0)</f>
        <v>0</v>
      </c>
      <c r="AK973" s="26">
        <f t="shared" si="81"/>
        <v>6</v>
      </c>
      <c r="AL973" s="26">
        <f t="shared" si="82"/>
        <v>3</v>
      </c>
      <c r="AM973" s="94" t="str">
        <f t="shared" si="83"/>
        <v>6/3 Created</v>
      </c>
      <c r="AN973" s="172">
        <v>45811.442916666667</v>
      </c>
      <c r="AO973" s="69" t="s">
        <v>186</v>
      </c>
      <c r="AP973" s="69" t="s">
        <v>1922</v>
      </c>
      <c r="AQ973" s="69" t="s">
        <v>289</v>
      </c>
      <c r="AR973" s="69" t="s">
        <v>1921</v>
      </c>
    </row>
    <row r="974" spans="36:44" ht="14.4">
      <c r="AJ974" s="26">
        <f>VLOOKUP(AQ974,'user list'!A:B,2,0)</f>
        <v>0</v>
      </c>
      <c r="AK974" s="26">
        <f t="shared" si="81"/>
        <v>6</v>
      </c>
      <c r="AL974" s="26">
        <f t="shared" si="82"/>
        <v>3</v>
      </c>
      <c r="AM974" s="94" t="str">
        <f t="shared" si="83"/>
        <v>6/3 Created</v>
      </c>
      <c r="AN974" s="172">
        <v>45811.442916666667</v>
      </c>
      <c r="AO974" s="69" t="s">
        <v>186</v>
      </c>
      <c r="AP974" s="69" t="s">
        <v>1922</v>
      </c>
      <c r="AQ974" s="69" t="s">
        <v>289</v>
      </c>
      <c r="AR974" s="69" t="s">
        <v>1921</v>
      </c>
    </row>
    <row r="975" spans="36:44" ht="14.4">
      <c r="AJ975" s="26">
        <f>VLOOKUP(AQ975,'user list'!A:B,2,0)</f>
        <v>0</v>
      </c>
      <c r="AK975" s="26">
        <f t="shared" si="81"/>
        <v>6</v>
      </c>
      <c r="AL975" s="26">
        <f t="shared" si="82"/>
        <v>3</v>
      </c>
      <c r="AM975" s="94" t="str">
        <f t="shared" si="83"/>
        <v>6/3 Created</v>
      </c>
      <c r="AN975" s="172">
        <v>45811.442916666667</v>
      </c>
      <c r="AO975" s="69" t="s">
        <v>186</v>
      </c>
      <c r="AP975" s="69" t="s">
        <v>1922</v>
      </c>
      <c r="AQ975" s="69" t="s">
        <v>289</v>
      </c>
      <c r="AR975" s="69" t="s">
        <v>1921</v>
      </c>
    </row>
    <row r="976" spans="36:44" ht="14.4">
      <c r="AJ976" s="26">
        <f>VLOOKUP(AQ976,'user list'!A:B,2,0)</f>
        <v>0</v>
      </c>
      <c r="AK976" s="26">
        <f t="shared" ref="AK976:AK1039" si="84">MONTH(AN976)</f>
        <v>6</v>
      </c>
      <c r="AL976" s="26">
        <f t="shared" ref="AL976:AL1039" si="85">DAY(AN976)</f>
        <v>3</v>
      </c>
      <c r="AM976" s="94" t="str">
        <f t="shared" ref="AM976:AM1039" si="86">AK976&amp;"/"&amp;AL976&amp;" "&amp;AR976</f>
        <v>6/3 Created</v>
      </c>
      <c r="AN976" s="172">
        <v>45811.442916666667</v>
      </c>
      <c r="AO976" s="69" t="s">
        <v>186</v>
      </c>
      <c r="AP976" s="69" t="s">
        <v>1922</v>
      </c>
      <c r="AQ976" s="69" t="s">
        <v>289</v>
      </c>
      <c r="AR976" s="69" t="s">
        <v>1921</v>
      </c>
    </row>
    <row r="977" spans="36:44" ht="14.4">
      <c r="AJ977" s="26">
        <f>VLOOKUP(AQ977,'user list'!A:B,2,0)</f>
        <v>0</v>
      </c>
      <c r="AK977" s="26">
        <f t="shared" si="84"/>
        <v>6</v>
      </c>
      <c r="AL977" s="26">
        <f t="shared" si="85"/>
        <v>3</v>
      </c>
      <c r="AM977" s="94" t="str">
        <f t="shared" si="86"/>
        <v>6/3 Created</v>
      </c>
      <c r="AN977" s="172">
        <v>45811.442916666667</v>
      </c>
      <c r="AO977" s="69" t="s">
        <v>186</v>
      </c>
      <c r="AP977" s="69" t="s">
        <v>1922</v>
      </c>
      <c r="AQ977" s="69" t="s">
        <v>289</v>
      </c>
      <c r="AR977" s="69" t="s">
        <v>1921</v>
      </c>
    </row>
    <row r="978" spans="36:44" ht="14.4">
      <c r="AJ978" s="26">
        <f>VLOOKUP(AQ978,'user list'!A:B,2,0)</f>
        <v>0</v>
      </c>
      <c r="AK978" s="26">
        <f t="shared" si="84"/>
        <v>6</v>
      </c>
      <c r="AL978" s="26">
        <f t="shared" si="85"/>
        <v>3</v>
      </c>
      <c r="AM978" s="94" t="str">
        <f t="shared" si="86"/>
        <v>6/3 Created</v>
      </c>
      <c r="AN978" s="172">
        <v>45811.442916666667</v>
      </c>
      <c r="AO978" s="69" t="s">
        <v>186</v>
      </c>
      <c r="AP978" s="69" t="s">
        <v>1922</v>
      </c>
      <c r="AQ978" s="69" t="s">
        <v>289</v>
      </c>
      <c r="AR978" s="69" t="s">
        <v>1921</v>
      </c>
    </row>
    <row r="979" spans="36:44" ht="14.4">
      <c r="AJ979" s="26">
        <f>VLOOKUP(AQ979,'user list'!A:B,2,0)</f>
        <v>0</v>
      </c>
      <c r="AK979" s="26">
        <f t="shared" si="84"/>
        <v>6</v>
      </c>
      <c r="AL979" s="26">
        <f t="shared" si="85"/>
        <v>3</v>
      </c>
      <c r="AM979" s="94" t="str">
        <f t="shared" si="86"/>
        <v>6/3 Created</v>
      </c>
      <c r="AN979" s="172">
        <v>45811.442916666667</v>
      </c>
      <c r="AO979" s="69" t="s">
        <v>186</v>
      </c>
      <c r="AP979" s="69" t="s">
        <v>1922</v>
      </c>
      <c r="AQ979" s="69" t="s">
        <v>289</v>
      </c>
      <c r="AR979" s="69" t="s">
        <v>1921</v>
      </c>
    </row>
    <row r="980" spans="36:44" ht="14.4">
      <c r="AJ980" s="26">
        <f>VLOOKUP(AQ980,'user list'!A:B,2,0)</f>
        <v>0</v>
      </c>
      <c r="AK980" s="26">
        <f t="shared" si="84"/>
        <v>6</v>
      </c>
      <c r="AL980" s="26">
        <f t="shared" si="85"/>
        <v>3</v>
      </c>
      <c r="AM980" s="94" t="str">
        <f t="shared" si="86"/>
        <v>6/3 Created</v>
      </c>
      <c r="AN980" s="172">
        <v>45811.442916666667</v>
      </c>
      <c r="AO980" s="69" t="s">
        <v>186</v>
      </c>
      <c r="AP980" s="69" t="s">
        <v>1922</v>
      </c>
      <c r="AQ980" s="69" t="s">
        <v>289</v>
      </c>
      <c r="AR980" s="69" t="s">
        <v>1921</v>
      </c>
    </row>
    <row r="981" spans="36:44" ht="14.4">
      <c r="AJ981" s="26">
        <f>VLOOKUP(AQ981,'user list'!A:B,2,0)</f>
        <v>0</v>
      </c>
      <c r="AK981" s="26">
        <f t="shared" si="84"/>
        <v>6</v>
      </c>
      <c r="AL981" s="26">
        <f t="shared" si="85"/>
        <v>3</v>
      </c>
      <c r="AM981" s="94" t="str">
        <f t="shared" si="86"/>
        <v>6/3 Created</v>
      </c>
      <c r="AN981" s="172">
        <v>45811.442916666667</v>
      </c>
      <c r="AO981" s="69" t="s">
        <v>186</v>
      </c>
      <c r="AP981" s="69" t="s">
        <v>1922</v>
      </c>
      <c r="AQ981" s="69" t="s">
        <v>289</v>
      </c>
      <c r="AR981" s="69" t="s">
        <v>1921</v>
      </c>
    </row>
    <row r="982" spans="36:44" ht="14.4">
      <c r="AJ982" s="26">
        <f>VLOOKUP(AQ982,'user list'!A:B,2,0)</f>
        <v>0</v>
      </c>
      <c r="AK982" s="26">
        <f t="shared" si="84"/>
        <v>6</v>
      </c>
      <c r="AL982" s="26">
        <f t="shared" si="85"/>
        <v>3</v>
      </c>
      <c r="AM982" s="94" t="str">
        <f t="shared" si="86"/>
        <v>6/3 Created</v>
      </c>
      <c r="AN982" s="172">
        <v>45811.442916666667</v>
      </c>
      <c r="AO982" s="69" t="s">
        <v>186</v>
      </c>
      <c r="AP982" s="69" t="s">
        <v>1922</v>
      </c>
      <c r="AQ982" s="69" t="s">
        <v>289</v>
      </c>
      <c r="AR982" s="69" t="s">
        <v>1921</v>
      </c>
    </row>
    <row r="983" spans="36:44" ht="14.4">
      <c r="AJ983" s="26">
        <f>VLOOKUP(AQ983,'user list'!A:B,2,0)</f>
        <v>0</v>
      </c>
      <c r="AK983" s="26">
        <f t="shared" si="84"/>
        <v>6</v>
      </c>
      <c r="AL983" s="26">
        <f t="shared" si="85"/>
        <v>3</v>
      </c>
      <c r="AM983" s="94" t="str">
        <f t="shared" si="86"/>
        <v>6/3 Created</v>
      </c>
      <c r="AN983" s="172">
        <v>45811.442916666667</v>
      </c>
      <c r="AO983" s="69" t="s">
        <v>186</v>
      </c>
      <c r="AP983" s="69" t="s">
        <v>1922</v>
      </c>
      <c r="AQ983" s="69" t="s">
        <v>289</v>
      </c>
      <c r="AR983" s="69" t="s">
        <v>1921</v>
      </c>
    </row>
    <row r="984" spans="36:44" ht="14.4">
      <c r="AJ984" s="26">
        <f>VLOOKUP(AQ984,'user list'!A:B,2,0)</f>
        <v>0</v>
      </c>
      <c r="AK984" s="26">
        <f t="shared" si="84"/>
        <v>6</v>
      </c>
      <c r="AL984" s="26">
        <f t="shared" si="85"/>
        <v>3</v>
      </c>
      <c r="AM984" s="94" t="str">
        <f t="shared" si="86"/>
        <v>6/3 Created</v>
      </c>
      <c r="AN984" s="172">
        <v>45811.442916666667</v>
      </c>
      <c r="AO984" s="69" t="s">
        <v>186</v>
      </c>
      <c r="AP984" s="69" t="s">
        <v>1922</v>
      </c>
      <c r="AQ984" s="69" t="s">
        <v>289</v>
      </c>
      <c r="AR984" s="69" t="s">
        <v>1921</v>
      </c>
    </row>
    <row r="985" spans="36:44" ht="14.4">
      <c r="AJ985" s="26">
        <f>VLOOKUP(AQ985,'user list'!A:B,2,0)</f>
        <v>0</v>
      </c>
      <c r="AK985" s="26">
        <f t="shared" si="84"/>
        <v>6</v>
      </c>
      <c r="AL985" s="26">
        <f t="shared" si="85"/>
        <v>3</v>
      </c>
      <c r="AM985" s="94" t="str">
        <f t="shared" si="86"/>
        <v>6/3 Created</v>
      </c>
      <c r="AN985" s="172">
        <v>45811.442916666667</v>
      </c>
      <c r="AO985" s="69" t="s">
        <v>186</v>
      </c>
      <c r="AP985" s="69" t="s">
        <v>1922</v>
      </c>
      <c r="AQ985" s="69" t="s">
        <v>289</v>
      </c>
      <c r="AR985" s="69" t="s">
        <v>1921</v>
      </c>
    </row>
    <row r="986" spans="36:44" ht="14.4">
      <c r="AJ986" s="26">
        <f>VLOOKUP(AQ986,'user list'!A:B,2,0)</f>
        <v>0</v>
      </c>
      <c r="AK986" s="26">
        <f t="shared" si="84"/>
        <v>6</v>
      </c>
      <c r="AL986" s="26">
        <f t="shared" si="85"/>
        <v>3</v>
      </c>
      <c r="AM986" s="94" t="str">
        <f t="shared" si="86"/>
        <v>6/3 Created</v>
      </c>
      <c r="AN986" s="172">
        <v>45811.442916666667</v>
      </c>
      <c r="AO986" s="69" t="s">
        <v>186</v>
      </c>
      <c r="AP986" s="69" t="s">
        <v>1922</v>
      </c>
      <c r="AQ986" s="69" t="s">
        <v>289</v>
      </c>
      <c r="AR986" s="69" t="s">
        <v>1921</v>
      </c>
    </row>
    <row r="987" spans="36:44" ht="14.4">
      <c r="AJ987" s="26">
        <f>VLOOKUP(AQ987,'user list'!A:B,2,0)</f>
        <v>0</v>
      </c>
      <c r="AK987" s="26">
        <f t="shared" si="84"/>
        <v>6</v>
      </c>
      <c r="AL987" s="26">
        <f t="shared" si="85"/>
        <v>3</v>
      </c>
      <c r="AM987" s="94" t="str">
        <f t="shared" si="86"/>
        <v>6/3 Created</v>
      </c>
      <c r="AN987" s="172">
        <v>45811.442916666667</v>
      </c>
      <c r="AO987" s="69" t="s">
        <v>186</v>
      </c>
      <c r="AP987" s="69" t="s">
        <v>1922</v>
      </c>
      <c r="AQ987" s="69" t="s">
        <v>289</v>
      </c>
      <c r="AR987" s="69" t="s">
        <v>1921</v>
      </c>
    </row>
    <row r="988" spans="36:44" ht="14.4">
      <c r="AJ988" s="26">
        <f>VLOOKUP(AQ988,'user list'!A:B,2,0)</f>
        <v>0</v>
      </c>
      <c r="AK988" s="26">
        <f t="shared" si="84"/>
        <v>6</v>
      </c>
      <c r="AL988" s="26">
        <f t="shared" si="85"/>
        <v>3</v>
      </c>
      <c r="AM988" s="94" t="str">
        <f t="shared" si="86"/>
        <v>6/3 Created</v>
      </c>
      <c r="AN988" s="172">
        <v>45811.442916666667</v>
      </c>
      <c r="AO988" s="69" t="s">
        <v>186</v>
      </c>
      <c r="AP988" s="69" t="s">
        <v>1922</v>
      </c>
      <c r="AQ988" s="69" t="s">
        <v>289</v>
      </c>
      <c r="AR988" s="69" t="s">
        <v>1921</v>
      </c>
    </row>
    <row r="989" spans="36:44" ht="14.4">
      <c r="AJ989" s="26">
        <f>VLOOKUP(AQ989,'user list'!A:B,2,0)</f>
        <v>0</v>
      </c>
      <c r="AK989" s="26">
        <f t="shared" si="84"/>
        <v>6</v>
      </c>
      <c r="AL989" s="26">
        <f t="shared" si="85"/>
        <v>3</v>
      </c>
      <c r="AM989" s="94" t="str">
        <f t="shared" si="86"/>
        <v>6/3 Created</v>
      </c>
      <c r="AN989" s="172">
        <v>45811.442916666667</v>
      </c>
      <c r="AO989" s="69" t="s">
        <v>186</v>
      </c>
      <c r="AP989" s="69" t="s">
        <v>1922</v>
      </c>
      <c r="AQ989" s="69" t="s">
        <v>289</v>
      </c>
      <c r="AR989" s="69" t="s">
        <v>1921</v>
      </c>
    </row>
    <row r="990" spans="36:44" ht="14.4">
      <c r="AJ990" s="26">
        <f>VLOOKUP(AQ990,'user list'!A:B,2,0)</f>
        <v>0</v>
      </c>
      <c r="AK990" s="26">
        <f t="shared" si="84"/>
        <v>6</v>
      </c>
      <c r="AL990" s="26">
        <f t="shared" si="85"/>
        <v>3</v>
      </c>
      <c r="AM990" s="94" t="str">
        <f t="shared" si="86"/>
        <v>6/3 Created</v>
      </c>
      <c r="AN990" s="172">
        <v>45811.442916666667</v>
      </c>
      <c r="AO990" s="69" t="s">
        <v>186</v>
      </c>
      <c r="AP990" s="69" t="s">
        <v>1922</v>
      </c>
      <c r="AQ990" s="69" t="s">
        <v>289</v>
      </c>
      <c r="AR990" s="69" t="s">
        <v>1921</v>
      </c>
    </row>
    <row r="991" spans="36:44" ht="14.4">
      <c r="AJ991" s="26">
        <f>VLOOKUP(AQ991,'user list'!A:B,2,0)</f>
        <v>0</v>
      </c>
      <c r="AK991" s="26">
        <f t="shared" si="84"/>
        <v>6</v>
      </c>
      <c r="AL991" s="26">
        <f t="shared" si="85"/>
        <v>3</v>
      </c>
      <c r="AM991" s="94" t="str">
        <f t="shared" si="86"/>
        <v>6/3 Created</v>
      </c>
      <c r="AN991" s="172">
        <v>45811.442916666667</v>
      </c>
      <c r="AO991" s="69" t="s">
        <v>186</v>
      </c>
      <c r="AP991" s="69" t="s">
        <v>1922</v>
      </c>
      <c r="AQ991" s="69" t="s">
        <v>289</v>
      </c>
      <c r="AR991" s="69" t="s">
        <v>1921</v>
      </c>
    </row>
    <row r="992" spans="36:44" ht="14.4">
      <c r="AJ992" s="26">
        <f>VLOOKUP(AQ992,'user list'!A:B,2,0)</f>
        <v>0</v>
      </c>
      <c r="AK992" s="26">
        <f t="shared" si="84"/>
        <v>6</v>
      </c>
      <c r="AL992" s="26">
        <f t="shared" si="85"/>
        <v>3</v>
      </c>
      <c r="AM992" s="94" t="str">
        <f t="shared" si="86"/>
        <v>6/3 Created</v>
      </c>
      <c r="AN992" s="172">
        <v>45811.442916666667</v>
      </c>
      <c r="AO992" s="69" t="s">
        <v>186</v>
      </c>
      <c r="AP992" s="69" t="s">
        <v>1922</v>
      </c>
      <c r="AQ992" s="69" t="s">
        <v>289</v>
      </c>
      <c r="AR992" s="69" t="s">
        <v>1921</v>
      </c>
    </row>
    <row r="993" spans="36:44" ht="14.4">
      <c r="AJ993" s="26">
        <f>VLOOKUP(AQ993,'user list'!A:B,2,0)</f>
        <v>0</v>
      </c>
      <c r="AK993" s="26">
        <f t="shared" si="84"/>
        <v>6</v>
      </c>
      <c r="AL993" s="26">
        <f t="shared" si="85"/>
        <v>3</v>
      </c>
      <c r="AM993" s="94" t="str">
        <f t="shared" si="86"/>
        <v>6/3 Created</v>
      </c>
      <c r="AN993" s="172">
        <v>45811.442916666667</v>
      </c>
      <c r="AO993" s="69" t="s">
        <v>186</v>
      </c>
      <c r="AP993" s="69" t="s">
        <v>1922</v>
      </c>
      <c r="AQ993" s="69" t="s">
        <v>289</v>
      </c>
      <c r="AR993" s="69" t="s">
        <v>1921</v>
      </c>
    </row>
    <row r="994" spans="36:44" ht="14.4">
      <c r="AJ994" s="26">
        <f>VLOOKUP(AQ994,'user list'!A:B,2,0)</f>
        <v>0</v>
      </c>
      <c r="AK994" s="26">
        <f t="shared" si="84"/>
        <v>6</v>
      </c>
      <c r="AL994" s="26">
        <f t="shared" si="85"/>
        <v>3</v>
      </c>
      <c r="AM994" s="94" t="str">
        <f t="shared" si="86"/>
        <v>6/3 Created</v>
      </c>
      <c r="AN994" s="172">
        <v>45811.442916666667</v>
      </c>
      <c r="AO994" s="69" t="s">
        <v>186</v>
      </c>
      <c r="AP994" s="69" t="s">
        <v>1922</v>
      </c>
      <c r="AQ994" s="69" t="s">
        <v>289</v>
      </c>
      <c r="AR994" s="69" t="s">
        <v>1921</v>
      </c>
    </row>
    <row r="995" spans="36:44" ht="14.4">
      <c r="AJ995" s="26">
        <f>VLOOKUP(AQ995,'user list'!A:B,2,0)</f>
        <v>0</v>
      </c>
      <c r="AK995" s="26">
        <f t="shared" si="84"/>
        <v>6</v>
      </c>
      <c r="AL995" s="26">
        <f t="shared" si="85"/>
        <v>3</v>
      </c>
      <c r="AM995" s="94" t="str">
        <f t="shared" si="86"/>
        <v>6/3 Created</v>
      </c>
      <c r="AN995" s="172">
        <v>45811.442916666667</v>
      </c>
      <c r="AO995" s="69" t="s">
        <v>186</v>
      </c>
      <c r="AP995" s="69" t="s">
        <v>1922</v>
      </c>
      <c r="AQ995" s="69" t="s">
        <v>289</v>
      </c>
      <c r="AR995" s="69" t="s">
        <v>1921</v>
      </c>
    </row>
    <row r="996" spans="36:44" ht="14.4">
      <c r="AJ996" s="26">
        <f>VLOOKUP(AQ996,'user list'!A:B,2,0)</f>
        <v>0</v>
      </c>
      <c r="AK996" s="26">
        <f t="shared" si="84"/>
        <v>6</v>
      </c>
      <c r="AL996" s="26">
        <f t="shared" si="85"/>
        <v>3</v>
      </c>
      <c r="AM996" s="94" t="str">
        <f t="shared" si="86"/>
        <v>6/3 Created</v>
      </c>
      <c r="AN996" s="172">
        <v>45811.442916666667</v>
      </c>
      <c r="AO996" s="69" t="s">
        <v>186</v>
      </c>
      <c r="AP996" s="69" t="s">
        <v>1922</v>
      </c>
      <c r="AQ996" s="69" t="s">
        <v>289</v>
      </c>
      <c r="AR996" s="69" t="s">
        <v>1921</v>
      </c>
    </row>
    <row r="997" spans="36:44" ht="14.4">
      <c r="AJ997" s="26">
        <f>VLOOKUP(AQ997,'user list'!A:B,2,0)</f>
        <v>0</v>
      </c>
      <c r="AK997" s="26">
        <f t="shared" si="84"/>
        <v>6</v>
      </c>
      <c r="AL997" s="26">
        <f t="shared" si="85"/>
        <v>3</v>
      </c>
      <c r="AM997" s="94" t="str">
        <f t="shared" si="86"/>
        <v>6/3 Created</v>
      </c>
      <c r="AN997" s="172">
        <v>45811.442916666667</v>
      </c>
      <c r="AO997" s="69" t="s">
        <v>186</v>
      </c>
      <c r="AP997" s="69" t="s">
        <v>1922</v>
      </c>
      <c r="AQ997" s="69" t="s">
        <v>289</v>
      </c>
      <c r="AR997" s="69" t="s">
        <v>1921</v>
      </c>
    </row>
    <row r="998" spans="36:44" ht="14.4">
      <c r="AJ998" s="26">
        <f>VLOOKUP(AQ998,'user list'!A:B,2,0)</f>
        <v>0</v>
      </c>
      <c r="AK998" s="26">
        <f t="shared" si="84"/>
        <v>6</v>
      </c>
      <c r="AL998" s="26">
        <f t="shared" si="85"/>
        <v>3</v>
      </c>
      <c r="AM998" s="94" t="str">
        <f t="shared" si="86"/>
        <v>6/3 Created</v>
      </c>
      <c r="AN998" s="172">
        <v>45811.442916666667</v>
      </c>
      <c r="AO998" s="69" t="s">
        <v>186</v>
      </c>
      <c r="AP998" s="69" t="s">
        <v>1922</v>
      </c>
      <c r="AQ998" s="69" t="s">
        <v>289</v>
      </c>
      <c r="AR998" s="69" t="s">
        <v>1921</v>
      </c>
    </row>
    <row r="999" spans="36:44" ht="14.4">
      <c r="AJ999" s="26">
        <f>VLOOKUP(AQ999,'user list'!A:B,2,0)</f>
        <v>0</v>
      </c>
      <c r="AK999" s="26">
        <f t="shared" si="84"/>
        <v>6</v>
      </c>
      <c r="AL999" s="26">
        <f t="shared" si="85"/>
        <v>3</v>
      </c>
      <c r="AM999" s="94" t="str">
        <f t="shared" si="86"/>
        <v>6/3 Created</v>
      </c>
      <c r="AN999" s="172">
        <v>45811.442916666667</v>
      </c>
      <c r="AO999" s="69" t="s">
        <v>186</v>
      </c>
      <c r="AP999" s="69" t="s">
        <v>1922</v>
      </c>
      <c r="AQ999" s="69" t="s">
        <v>289</v>
      </c>
      <c r="AR999" s="69" t="s">
        <v>1921</v>
      </c>
    </row>
    <row r="1000" spans="36:44" ht="14.4">
      <c r="AJ1000" s="26">
        <f>VLOOKUP(AQ1000,'user list'!A:B,2,0)</f>
        <v>0</v>
      </c>
      <c r="AK1000" s="26">
        <f t="shared" si="84"/>
        <v>6</v>
      </c>
      <c r="AL1000" s="26">
        <f t="shared" si="85"/>
        <v>3</v>
      </c>
      <c r="AM1000" s="94" t="str">
        <f t="shared" si="86"/>
        <v>6/3 Created</v>
      </c>
      <c r="AN1000" s="172">
        <v>45811.442916666667</v>
      </c>
      <c r="AO1000" s="69" t="s">
        <v>186</v>
      </c>
      <c r="AP1000" s="69" t="s">
        <v>1922</v>
      </c>
      <c r="AQ1000" s="69" t="s">
        <v>289</v>
      </c>
      <c r="AR1000" s="69" t="s">
        <v>1921</v>
      </c>
    </row>
    <row r="1001" spans="36:44" ht="14.4">
      <c r="AJ1001" s="26">
        <f>VLOOKUP(AQ1001,'user list'!A:B,2,0)</f>
        <v>0</v>
      </c>
      <c r="AK1001" s="26">
        <f t="shared" si="84"/>
        <v>6</v>
      </c>
      <c r="AL1001" s="26">
        <f t="shared" si="85"/>
        <v>3</v>
      </c>
      <c r="AM1001" s="94" t="str">
        <f t="shared" si="86"/>
        <v>6/3 Created</v>
      </c>
      <c r="AN1001" s="172">
        <v>45811.442916666667</v>
      </c>
      <c r="AO1001" s="69" t="s">
        <v>186</v>
      </c>
      <c r="AP1001" s="69" t="s">
        <v>1922</v>
      </c>
      <c r="AQ1001" s="69" t="s">
        <v>289</v>
      </c>
      <c r="AR1001" s="69" t="s">
        <v>1921</v>
      </c>
    </row>
    <row r="1002" spans="36:44" ht="14.4">
      <c r="AJ1002" s="26">
        <f>VLOOKUP(AQ1002,'user list'!A:B,2,0)</f>
        <v>0</v>
      </c>
      <c r="AK1002" s="26">
        <f t="shared" si="84"/>
        <v>6</v>
      </c>
      <c r="AL1002" s="26">
        <f t="shared" si="85"/>
        <v>3</v>
      </c>
      <c r="AM1002" s="94" t="str">
        <f t="shared" si="86"/>
        <v>6/3 Created</v>
      </c>
      <c r="AN1002" s="172">
        <v>45811.442916666667</v>
      </c>
      <c r="AO1002" s="69" t="s">
        <v>186</v>
      </c>
      <c r="AP1002" s="69" t="s">
        <v>1922</v>
      </c>
      <c r="AQ1002" s="69" t="s">
        <v>289</v>
      </c>
      <c r="AR1002" s="69" t="s">
        <v>1921</v>
      </c>
    </row>
    <row r="1003" spans="36:44" ht="14.4">
      <c r="AJ1003" s="26">
        <f>VLOOKUP(AQ1003,'user list'!A:B,2,0)</f>
        <v>0</v>
      </c>
      <c r="AK1003" s="26">
        <f t="shared" si="84"/>
        <v>6</v>
      </c>
      <c r="AL1003" s="26">
        <f t="shared" si="85"/>
        <v>3</v>
      </c>
      <c r="AM1003" s="94" t="str">
        <f t="shared" si="86"/>
        <v>6/3 Created</v>
      </c>
      <c r="AN1003" s="172">
        <v>45811.442916666667</v>
      </c>
      <c r="AO1003" s="69" t="s">
        <v>186</v>
      </c>
      <c r="AP1003" s="69" t="s">
        <v>1922</v>
      </c>
      <c r="AQ1003" s="69" t="s">
        <v>289</v>
      </c>
      <c r="AR1003" s="69" t="s">
        <v>1921</v>
      </c>
    </row>
    <row r="1004" spans="36:44" ht="14.4">
      <c r="AJ1004" s="26">
        <f>VLOOKUP(AQ1004,'user list'!A:B,2,0)</f>
        <v>0</v>
      </c>
      <c r="AK1004" s="26">
        <f t="shared" si="84"/>
        <v>6</v>
      </c>
      <c r="AL1004" s="26">
        <f t="shared" si="85"/>
        <v>3</v>
      </c>
      <c r="AM1004" s="94" t="str">
        <f t="shared" si="86"/>
        <v>6/3 Created</v>
      </c>
      <c r="AN1004" s="172">
        <v>45811.442916666667</v>
      </c>
      <c r="AO1004" s="69" t="s">
        <v>186</v>
      </c>
      <c r="AP1004" s="69" t="s">
        <v>1922</v>
      </c>
      <c r="AQ1004" s="69" t="s">
        <v>289</v>
      </c>
      <c r="AR1004" s="69" t="s">
        <v>1921</v>
      </c>
    </row>
    <row r="1005" spans="36:44" ht="14.4">
      <c r="AJ1005" s="26">
        <f>VLOOKUP(AQ1005,'user list'!A:B,2,0)</f>
        <v>0</v>
      </c>
      <c r="AK1005" s="26">
        <f t="shared" si="84"/>
        <v>6</v>
      </c>
      <c r="AL1005" s="26">
        <f t="shared" si="85"/>
        <v>3</v>
      </c>
      <c r="AM1005" s="94" t="str">
        <f t="shared" si="86"/>
        <v>6/3 Created</v>
      </c>
      <c r="AN1005" s="172">
        <v>45811.442916666667</v>
      </c>
      <c r="AO1005" s="69" t="s">
        <v>186</v>
      </c>
      <c r="AP1005" s="69" t="s">
        <v>1922</v>
      </c>
      <c r="AQ1005" s="69" t="s">
        <v>289</v>
      </c>
      <c r="AR1005" s="69" t="s">
        <v>1921</v>
      </c>
    </row>
    <row r="1006" spans="36:44" ht="14.4">
      <c r="AJ1006" s="26">
        <f>VLOOKUP(AQ1006,'user list'!A:B,2,0)</f>
        <v>0</v>
      </c>
      <c r="AK1006" s="26">
        <f t="shared" si="84"/>
        <v>6</v>
      </c>
      <c r="AL1006" s="26">
        <f t="shared" si="85"/>
        <v>3</v>
      </c>
      <c r="AM1006" s="94" t="str">
        <f t="shared" si="86"/>
        <v>6/3 Created</v>
      </c>
      <c r="AN1006" s="172">
        <v>45811.442916666667</v>
      </c>
      <c r="AO1006" s="69" t="s">
        <v>186</v>
      </c>
      <c r="AP1006" s="69" t="s">
        <v>1922</v>
      </c>
      <c r="AQ1006" s="69" t="s">
        <v>289</v>
      </c>
      <c r="AR1006" s="69" t="s">
        <v>1921</v>
      </c>
    </row>
    <row r="1007" spans="36:44" ht="14.4">
      <c r="AJ1007" s="26">
        <f>VLOOKUP(AQ1007,'user list'!A:B,2,0)</f>
        <v>0</v>
      </c>
      <c r="AK1007" s="26">
        <f t="shared" si="84"/>
        <v>6</v>
      </c>
      <c r="AL1007" s="26">
        <f t="shared" si="85"/>
        <v>3</v>
      </c>
      <c r="AM1007" s="94" t="str">
        <f t="shared" si="86"/>
        <v>6/3 Created</v>
      </c>
      <c r="AN1007" s="172">
        <v>45811.442916666667</v>
      </c>
      <c r="AO1007" s="69" t="s">
        <v>186</v>
      </c>
      <c r="AP1007" s="69" t="s">
        <v>1922</v>
      </c>
      <c r="AQ1007" s="69" t="s">
        <v>289</v>
      </c>
      <c r="AR1007" s="69" t="s">
        <v>1921</v>
      </c>
    </row>
    <row r="1008" spans="36:44" ht="14.4">
      <c r="AJ1008" s="26">
        <f>VLOOKUP(AQ1008,'user list'!A:B,2,0)</f>
        <v>0</v>
      </c>
      <c r="AK1008" s="26">
        <f t="shared" si="84"/>
        <v>6</v>
      </c>
      <c r="AL1008" s="26">
        <f t="shared" si="85"/>
        <v>3</v>
      </c>
      <c r="AM1008" s="94" t="str">
        <f t="shared" si="86"/>
        <v>6/3 Changed</v>
      </c>
      <c r="AN1008" s="172">
        <v>45811.442916666667</v>
      </c>
      <c r="AO1008" s="69" t="s">
        <v>186</v>
      </c>
      <c r="AP1008" s="69" t="s">
        <v>1922</v>
      </c>
      <c r="AQ1008" s="69" t="s">
        <v>291</v>
      </c>
      <c r="AR1008" s="69" t="s">
        <v>1918</v>
      </c>
    </row>
    <row r="1009" spans="36:44" ht="14.4">
      <c r="AJ1009" s="26">
        <f>VLOOKUP(AQ1009,'user list'!A:B,2,0)</f>
        <v>0</v>
      </c>
      <c r="AK1009" s="26">
        <f t="shared" si="84"/>
        <v>6</v>
      </c>
      <c r="AL1009" s="26">
        <f t="shared" si="85"/>
        <v>3</v>
      </c>
      <c r="AM1009" s="94" t="str">
        <f t="shared" si="86"/>
        <v>6/3 Changed</v>
      </c>
      <c r="AN1009" s="172">
        <v>45811.442916666667</v>
      </c>
      <c r="AO1009" s="69" t="s">
        <v>186</v>
      </c>
      <c r="AP1009" s="69" t="s">
        <v>1923</v>
      </c>
      <c r="AQ1009" s="69" t="s">
        <v>290</v>
      </c>
      <c r="AR1009" s="69" t="s">
        <v>1918</v>
      </c>
    </row>
    <row r="1010" spans="36:44" ht="14.4">
      <c r="AJ1010" s="26" t="str">
        <f>VLOOKUP(AQ1010,'user list'!A:B,2,0)</f>
        <v>OCM</v>
      </c>
      <c r="AK1010" s="26">
        <f t="shared" si="84"/>
        <v>6</v>
      </c>
      <c r="AL1010" s="26">
        <f t="shared" si="85"/>
        <v>3</v>
      </c>
      <c r="AM1010" s="94" t="str">
        <f t="shared" si="86"/>
        <v>6/3 Changed</v>
      </c>
      <c r="AN1010" s="172">
        <v>45811.443159722221</v>
      </c>
      <c r="AO1010" s="69" t="s">
        <v>235</v>
      </c>
      <c r="AP1010" s="69" t="s">
        <v>1913</v>
      </c>
      <c r="AQ1010" s="69" t="s">
        <v>235</v>
      </c>
      <c r="AR1010" s="69" t="s">
        <v>1918</v>
      </c>
    </row>
    <row r="1011" spans="36:44" ht="14.4">
      <c r="AJ1011" s="26" t="str">
        <f>VLOOKUP(AQ1011,'user list'!A:B,2,0)</f>
        <v>OCM</v>
      </c>
      <c r="AK1011" s="26">
        <f t="shared" si="84"/>
        <v>6</v>
      </c>
      <c r="AL1011" s="26">
        <f t="shared" si="85"/>
        <v>3</v>
      </c>
      <c r="AM1011" s="94" t="str">
        <f t="shared" si="86"/>
        <v>6/3 Log Off</v>
      </c>
      <c r="AN1011" s="172">
        <v>45811.443692129629</v>
      </c>
      <c r="AO1011" s="69" t="s">
        <v>235</v>
      </c>
      <c r="AP1011" s="69" t="s">
        <v>1913</v>
      </c>
      <c r="AQ1011" s="69" t="s">
        <v>235</v>
      </c>
      <c r="AR1011" s="69" t="s">
        <v>1917</v>
      </c>
    </row>
    <row r="1012" spans="36:44" ht="14.4">
      <c r="AJ1012" s="26" t="str">
        <f>VLOOKUP(AQ1012,'user list'!A:B,2,0)</f>
        <v>OCM</v>
      </c>
      <c r="AK1012" s="26">
        <f t="shared" si="84"/>
        <v>6</v>
      </c>
      <c r="AL1012" s="26">
        <f t="shared" si="85"/>
        <v>3</v>
      </c>
      <c r="AM1012" s="94" t="str">
        <f t="shared" si="86"/>
        <v>6/3 Log In</v>
      </c>
      <c r="AN1012" s="172">
        <v>45811.443784722222</v>
      </c>
      <c r="AO1012" s="69" t="s">
        <v>241</v>
      </c>
      <c r="AP1012" s="69" t="s">
        <v>1913</v>
      </c>
      <c r="AQ1012" s="69" t="s">
        <v>241</v>
      </c>
      <c r="AR1012" s="69" t="s">
        <v>1916</v>
      </c>
    </row>
    <row r="1013" spans="36:44" ht="14.4">
      <c r="AJ1013" s="26" t="str">
        <f>VLOOKUP(AQ1013,'user list'!A:B,2,0)</f>
        <v>PDAD</v>
      </c>
      <c r="AK1013" s="26">
        <f t="shared" si="84"/>
        <v>6</v>
      </c>
      <c r="AL1013" s="26">
        <f t="shared" si="85"/>
        <v>3</v>
      </c>
      <c r="AM1013" s="94" t="str">
        <f t="shared" si="86"/>
        <v>6/3 Log Off</v>
      </c>
      <c r="AN1013" s="172">
        <v>45811.443923611114</v>
      </c>
      <c r="AO1013" s="69" t="s">
        <v>257</v>
      </c>
      <c r="AP1013" s="69" t="s">
        <v>1913</v>
      </c>
      <c r="AQ1013" s="69" t="s">
        <v>257</v>
      </c>
      <c r="AR1013" s="69" t="s">
        <v>1917</v>
      </c>
    </row>
    <row r="1014" spans="36:44" ht="14.4">
      <c r="AJ1014" s="26" t="str">
        <f>VLOOKUP(AQ1014,'user list'!A:B,2,0)</f>
        <v>OCM</v>
      </c>
      <c r="AK1014" s="26">
        <f t="shared" si="84"/>
        <v>6</v>
      </c>
      <c r="AL1014" s="26">
        <f t="shared" si="85"/>
        <v>3</v>
      </c>
      <c r="AM1014" s="94" t="str">
        <f t="shared" si="86"/>
        <v>6/3 Log Off</v>
      </c>
      <c r="AN1014" s="172">
        <v>45811.443935185183</v>
      </c>
      <c r="AO1014" s="69" t="s">
        <v>241</v>
      </c>
      <c r="AP1014" s="69" t="s">
        <v>1913</v>
      </c>
      <c r="AQ1014" s="69" t="s">
        <v>241</v>
      </c>
      <c r="AR1014" s="69" t="s">
        <v>1917</v>
      </c>
    </row>
    <row r="1015" spans="36:44" ht="14.4">
      <c r="AJ1015" s="26" t="str">
        <f>VLOOKUP(AQ1015,'user list'!A:B,2,0)</f>
        <v>PDAD</v>
      </c>
      <c r="AK1015" s="26">
        <f t="shared" si="84"/>
        <v>6</v>
      </c>
      <c r="AL1015" s="26">
        <f t="shared" si="85"/>
        <v>3</v>
      </c>
      <c r="AM1015" s="94" t="str">
        <f t="shared" si="86"/>
        <v>6/3 Log In</v>
      </c>
      <c r="AN1015" s="172">
        <v>45811.444050925929</v>
      </c>
      <c r="AO1015" s="69" t="s">
        <v>257</v>
      </c>
      <c r="AP1015" s="69" t="s">
        <v>1913</v>
      </c>
      <c r="AQ1015" s="69" t="s">
        <v>257</v>
      </c>
      <c r="AR1015" s="69" t="s">
        <v>1916</v>
      </c>
    </row>
    <row r="1016" spans="36:44" ht="14.4">
      <c r="AJ1016" s="26">
        <f>VLOOKUP(AQ1016,'user list'!A:B,2,0)</f>
        <v>0</v>
      </c>
      <c r="AK1016" s="26">
        <f t="shared" si="84"/>
        <v>6</v>
      </c>
      <c r="AL1016" s="26">
        <f t="shared" si="85"/>
        <v>3</v>
      </c>
      <c r="AM1016" s="94" t="str">
        <f t="shared" si="86"/>
        <v>6/3 Deleted</v>
      </c>
      <c r="AN1016" s="172">
        <v>45811.445127314815</v>
      </c>
      <c r="AO1016" s="69" t="s">
        <v>186</v>
      </c>
      <c r="AP1016" s="69" t="s">
        <v>1922</v>
      </c>
      <c r="AQ1016" s="69" t="s">
        <v>289</v>
      </c>
      <c r="AR1016" s="69" t="s">
        <v>1924</v>
      </c>
    </row>
    <row r="1017" spans="36:44" ht="14.4">
      <c r="AJ1017" s="26">
        <f>VLOOKUP(AQ1017,'user list'!A:B,2,0)</f>
        <v>0</v>
      </c>
      <c r="AK1017" s="26">
        <f t="shared" si="84"/>
        <v>6</v>
      </c>
      <c r="AL1017" s="26">
        <f t="shared" si="85"/>
        <v>3</v>
      </c>
      <c r="AM1017" s="94" t="str">
        <f t="shared" si="86"/>
        <v>6/3 Deleted</v>
      </c>
      <c r="AN1017" s="172">
        <v>45811.445127314815</v>
      </c>
      <c r="AO1017" s="69" t="s">
        <v>186</v>
      </c>
      <c r="AP1017" s="69" t="s">
        <v>1922</v>
      </c>
      <c r="AQ1017" s="69" t="s">
        <v>289</v>
      </c>
      <c r="AR1017" s="69" t="s">
        <v>1924</v>
      </c>
    </row>
    <row r="1018" spans="36:44" ht="14.4">
      <c r="AJ1018" s="26">
        <f>VLOOKUP(AQ1018,'user list'!A:B,2,0)</f>
        <v>0</v>
      </c>
      <c r="AK1018" s="26">
        <f t="shared" si="84"/>
        <v>6</v>
      </c>
      <c r="AL1018" s="26">
        <f t="shared" si="85"/>
        <v>3</v>
      </c>
      <c r="AM1018" s="94" t="str">
        <f t="shared" si="86"/>
        <v>6/3 Deleted</v>
      </c>
      <c r="AN1018" s="172">
        <v>45811.445127314815</v>
      </c>
      <c r="AO1018" s="69" t="s">
        <v>186</v>
      </c>
      <c r="AP1018" s="69" t="s">
        <v>1922</v>
      </c>
      <c r="AQ1018" s="69" t="s">
        <v>289</v>
      </c>
      <c r="AR1018" s="69" t="s">
        <v>1924</v>
      </c>
    </row>
    <row r="1019" spans="36:44" ht="14.4">
      <c r="AJ1019" s="26">
        <f>VLOOKUP(AQ1019,'user list'!A:B,2,0)</f>
        <v>0</v>
      </c>
      <c r="AK1019" s="26">
        <f t="shared" si="84"/>
        <v>6</v>
      </c>
      <c r="AL1019" s="26">
        <f t="shared" si="85"/>
        <v>3</v>
      </c>
      <c r="AM1019" s="94" t="str">
        <f t="shared" si="86"/>
        <v>6/3 Deleted</v>
      </c>
      <c r="AN1019" s="172">
        <v>45811.445127314815</v>
      </c>
      <c r="AO1019" s="69" t="s">
        <v>186</v>
      </c>
      <c r="AP1019" s="69" t="s">
        <v>1922</v>
      </c>
      <c r="AQ1019" s="69" t="s">
        <v>289</v>
      </c>
      <c r="AR1019" s="69" t="s">
        <v>1924</v>
      </c>
    </row>
    <row r="1020" spans="36:44" ht="14.4">
      <c r="AJ1020" s="26">
        <f>VLOOKUP(AQ1020,'user list'!A:B,2,0)</f>
        <v>0</v>
      </c>
      <c r="AK1020" s="26">
        <f t="shared" si="84"/>
        <v>6</v>
      </c>
      <c r="AL1020" s="26">
        <f t="shared" si="85"/>
        <v>3</v>
      </c>
      <c r="AM1020" s="94" t="str">
        <f t="shared" si="86"/>
        <v>6/3 Deleted</v>
      </c>
      <c r="AN1020" s="172">
        <v>45811.445127314815</v>
      </c>
      <c r="AO1020" s="69" t="s">
        <v>186</v>
      </c>
      <c r="AP1020" s="69" t="s">
        <v>1922</v>
      </c>
      <c r="AQ1020" s="69" t="s">
        <v>289</v>
      </c>
      <c r="AR1020" s="69" t="s">
        <v>1924</v>
      </c>
    </row>
    <row r="1021" spans="36:44" ht="14.4">
      <c r="AJ1021" s="26">
        <f>VLOOKUP(AQ1021,'user list'!A:B,2,0)</f>
        <v>0</v>
      </c>
      <c r="AK1021" s="26">
        <f t="shared" si="84"/>
        <v>6</v>
      </c>
      <c r="AL1021" s="26">
        <f t="shared" si="85"/>
        <v>3</v>
      </c>
      <c r="AM1021" s="94" t="str">
        <f t="shared" si="86"/>
        <v>6/3 Deleted</v>
      </c>
      <c r="AN1021" s="172">
        <v>45811.445127314815</v>
      </c>
      <c r="AO1021" s="69" t="s">
        <v>186</v>
      </c>
      <c r="AP1021" s="69" t="s">
        <v>1922</v>
      </c>
      <c r="AQ1021" s="69" t="s">
        <v>289</v>
      </c>
      <c r="AR1021" s="69" t="s">
        <v>1924</v>
      </c>
    </row>
    <row r="1022" spans="36:44" ht="14.4">
      <c r="AJ1022" s="26">
        <f>VLOOKUP(AQ1022,'user list'!A:B,2,0)</f>
        <v>0</v>
      </c>
      <c r="AK1022" s="26">
        <f t="shared" si="84"/>
        <v>6</v>
      </c>
      <c r="AL1022" s="26">
        <f t="shared" si="85"/>
        <v>3</v>
      </c>
      <c r="AM1022" s="94" t="str">
        <f t="shared" si="86"/>
        <v>6/3 Deleted</v>
      </c>
      <c r="AN1022" s="172">
        <v>45811.445127314815</v>
      </c>
      <c r="AO1022" s="69" t="s">
        <v>186</v>
      </c>
      <c r="AP1022" s="69" t="s">
        <v>1922</v>
      </c>
      <c r="AQ1022" s="69" t="s">
        <v>289</v>
      </c>
      <c r="AR1022" s="69" t="s">
        <v>1924</v>
      </c>
    </row>
    <row r="1023" spans="36:44" ht="14.4">
      <c r="AJ1023" s="26">
        <f>VLOOKUP(AQ1023,'user list'!A:B,2,0)</f>
        <v>0</v>
      </c>
      <c r="AK1023" s="26">
        <f t="shared" si="84"/>
        <v>6</v>
      </c>
      <c r="AL1023" s="26">
        <f t="shared" si="85"/>
        <v>3</v>
      </c>
      <c r="AM1023" s="94" t="str">
        <f t="shared" si="86"/>
        <v>6/3 Deleted</v>
      </c>
      <c r="AN1023" s="172">
        <v>45811.445127314815</v>
      </c>
      <c r="AO1023" s="69" t="s">
        <v>186</v>
      </c>
      <c r="AP1023" s="69" t="s">
        <v>1922</v>
      </c>
      <c r="AQ1023" s="69" t="s">
        <v>289</v>
      </c>
      <c r="AR1023" s="69" t="s">
        <v>1924</v>
      </c>
    </row>
    <row r="1024" spans="36:44" ht="14.4">
      <c r="AJ1024" s="26">
        <f>VLOOKUP(AQ1024,'user list'!A:B,2,0)</f>
        <v>0</v>
      </c>
      <c r="AK1024" s="26">
        <f t="shared" si="84"/>
        <v>6</v>
      </c>
      <c r="AL1024" s="26">
        <f t="shared" si="85"/>
        <v>3</v>
      </c>
      <c r="AM1024" s="94" t="str">
        <f t="shared" si="86"/>
        <v>6/3 Deleted</v>
      </c>
      <c r="AN1024" s="172">
        <v>45811.445127314815</v>
      </c>
      <c r="AO1024" s="69" t="s">
        <v>186</v>
      </c>
      <c r="AP1024" s="69" t="s">
        <v>1922</v>
      </c>
      <c r="AQ1024" s="69" t="s">
        <v>289</v>
      </c>
      <c r="AR1024" s="69" t="s">
        <v>1924</v>
      </c>
    </row>
    <row r="1025" spans="36:44" ht="14.4">
      <c r="AJ1025" s="26">
        <f>VLOOKUP(AQ1025,'user list'!A:B,2,0)</f>
        <v>0</v>
      </c>
      <c r="AK1025" s="26">
        <f t="shared" si="84"/>
        <v>6</v>
      </c>
      <c r="AL1025" s="26">
        <f t="shared" si="85"/>
        <v>3</v>
      </c>
      <c r="AM1025" s="94" t="str">
        <f t="shared" si="86"/>
        <v>6/3 Deleted</v>
      </c>
      <c r="AN1025" s="172">
        <v>45811.445127314815</v>
      </c>
      <c r="AO1025" s="69" t="s">
        <v>186</v>
      </c>
      <c r="AP1025" s="69" t="s">
        <v>1922</v>
      </c>
      <c r="AQ1025" s="69" t="s">
        <v>289</v>
      </c>
      <c r="AR1025" s="69" t="s">
        <v>1924</v>
      </c>
    </row>
    <row r="1026" spans="36:44" ht="14.4">
      <c r="AJ1026" s="26">
        <f>VLOOKUP(AQ1026,'user list'!A:B,2,0)</f>
        <v>0</v>
      </c>
      <c r="AK1026" s="26">
        <f t="shared" si="84"/>
        <v>6</v>
      </c>
      <c r="AL1026" s="26">
        <f t="shared" si="85"/>
        <v>3</v>
      </c>
      <c r="AM1026" s="94" t="str">
        <f t="shared" si="86"/>
        <v>6/3 Deleted</v>
      </c>
      <c r="AN1026" s="172">
        <v>45811.445127314815</v>
      </c>
      <c r="AO1026" s="69" t="s">
        <v>186</v>
      </c>
      <c r="AP1026" s="69" t="s">
        <v>1922</v>
      </c>
      <c r="AQ1026" s="69" t="s">
        <v>289</v>
      </c>
      <c r="AR1026" s="69" t="s">
        <v>1924</v>
      </c>
    </row>
    <row r="1027" spans="36:44" ht="14.4">
      <c r="AJ1027" s="26">
        <f>VLOOKUP(AQ1027,'user list'!A:B,2,0)</f>
        <v>0</v>
      </c>
      <c r="AK1027" s="26">
        <f t="shared" si="84"/>
        <v>6</v>
      </c>
      <c r="AL1027" s="26">
        <f t="shared" si="85"/>
        <v>3</v>
      </c>
      <c r="AM1027" s="94" t="str">
        <f t="shared" si="86"/>
        <v>6/3 Deleted</v>
      </c>
      <c r="AN1027" s="172">
        <v>45811.445127314815</v>
      </c>
      <c r="AO1027" s="69" t="s">
        <v>186</v>
      </c>
      <c r="AP1027" s="69" t="s">
        <v>1922</v>
      </c>
      <c r="AQ1027" s="69" t="s">
        <v>289</v>
      </c>
      <c r="AR1027" s="69" t="s">
        <v>1924</v>
      </c>
    </row>
    <row r="1028" spans="36:44" ht="14.4">
      <c r="AJ1028" s="26">
        <f>VLOOKUP(AQ1028,'user list'!A:B,2,0)</f>
        <v>0</v>
      </c>
      <c r="AK1028" s="26">
        <f t="shared" si="84"/>
        <v>6</v>
      </c>
      <c r="AL1028" s="26">
        <f t="shared" si="85"/>
        <v>3</v>
      </c>
      <c r="AM1028" s="94" t="str">
        <f t="shared" si="86"/>
        <v>6/3 Deleted</v>
      </c>
      <c r="AN1028" s="172">
        <v>45811.445127314815</v>
      </c>
      <c r="AO1028" s="69" t="s">
        <v>186</v>
      </c>
      <c r="AP1028" s="69" t="s">
        <v>1922</v>
      </c>
      <c r="AQ1028" s="69" t="s">
        <v>289</v>
      </c>
      <c r="AR1028" s="69" t="s">
        <v>1924</v>
      </c>
    </row>
    <row r="1029" spans="36:44" ht="14.4">
      <c r="AJ1029" s="26">
        <f>VLOOKUP(AQ1029,'user list'!A:B,2,0)</f>
        <v>0</v>
      </c>
      <c r="AK1029" s="26">
        <f t="shared" si="84"/>
        <v>6</v>
      </c>
      <c r="AL1029" s="26">
        <f t="shared" si="85"/>
        <v>3</v>
      </c>
      <c r="AM1029" s="94" t="str">
        <f t="shared" si="86"/>
        <v>6/3 Deleted</v>
      </c>
      <c r="AN1029" s="172">
        <v>45811.445127314815</v>
      </c>
      <c r="AO1029" s="69" t="s">
        <v>186</v>
      </c>
      <c r="AP1029" s="69" t="s">
        <v>1922</v>
      </c>
      <c r="AQ1029" s="69" t="s">
        <v>289</v>
      </c>
      <c r="AR1029" s="69" t="s">
        <v>1924</v>
      </c>
    </row>
    <row r="1030" spans="36:44" ht="14.4">
      <c r="AJ1030" s="26">
        <f>VLOOKUP(AQ1030,'user list'!A:B,2,0)</f>
        <v>0</v>
      </c>
      <c r="AK1030" s="26">
        <f t="shared" si="84"/>
        <v>6</v>
      </c>
      <c r="AL1030" s="26">
        <f t="shared" si="85"/>
        <v>3</v>
      </c>
      <c r="AM1030" s="94" t="str">
        <f t="shared" si="86"/>
        <v>6/3 Deleted</v>
      </c>
      <c r="AN1030" s="172">
        <v>45811.445127314815</v>
      </c>
      <c r="AO1030" s="69" t="s">
        <v>186</v>
      </c>
      <c r="AP1030" s="69" t="s">
        <v>1922</v>
      </c>
      <c r="AQ1030" s="69" t="s">
        <v>289</v>
      </c>
      <c r="AR1030" s="69" t="s">
        <v>1924</v>
      </c>
    </row>
    <row r="1031" spans="36:44" ht="14.4">
      <c r="AJ1031" s="26">
        <f>VLOOKUP(AQ1031,'user list'!A:B,2,0)</f>
        <v>0</v>
      </c>
      <c r="AK1031" s="26">
        <f t="shared" si="84"/>
        <v>6</v>
      </c>
      <c r="AL1031" s="26">
        <f t="shared" si="85"/>
        <v>3</v>
      </c>
      <c r="AM1031" s="94" t="str">
        <f t="shared" si="86"/>
        <v>6/3 Deleted</v>
      </c>
      <c r="AN1031" s="172">
        <v>45811.445127314815</v>
      </c>
      <c r="AO1031" s="69" t="s">
        <v>186</v>
      </c>
      <c r="AP1031" s="69" t="s">
        <v>1922</v>
      </c>
      <c r="AQ1031" s="69" t="s">
        <v>289</v>
      </c>
      <c r="AR1031" s="69" t="s">
        <v>1924</v>
      </c>
    </row>
    <row r="1032" spans="36:44" ht="14.4">
      <c r="AJ1032" s="26">
        <f>VLOOKUP(AQ1032,'user list'!A:B,2,0)</f>
        <v>0</v>
      </c>
      <c r="AK1032" s="26">
        <f t="shared" si="84"/>
        <v>6</v>
      </c>
      <c r="AL1032" s="26">
        <f t="shared" si="85"/>
        <v>3</v>
      </c>
      <c r="AM1032" s="94" t="str">
        <f t="shared" si="86"/>
        <v>6/3 Deleted</v>
      </c>
      <c r="AN1032" s="172">
        <v>45811.445127314815</v>
      </c>
      <c r="AO1032" s="69" t="s">
        <v>186</v>
      </c>
      <c r="AP1032" s="69" t="s">
        <v>1922</v>
      </c>
      <c r="AQ1032" s="69" t="s">
        <v>289</v>
      </c>
      <c r="AR1032" s="69" t="s">
        <v>1924</v>
      </c>
    </row>
    <row r="1033" spans="36:44" ht="14.4">
      <c r="AJ1033" s="26">
        <f>VLOOKUP(AQ1033,'user list'!A:B,2,0)</f>
        <v>0</v>
      </c>
      <c r="AK1033" s="26">
        <f t="shared" si="84"/>
        <v>6</v>
      </c>
      <c r="AL1033" s="26">
        <f t="shared" si="85"/>
        <v>3</v>
      </c>
      <c r="AM1033" s="94" t="str">
        <f t="shared" si="86"/>
        <v>6/3 Deleted</v>
      </c>
      <c r="AN1033" s="172">
        <v>45811.445127314815</v>
      </c>
      <c r="AO1033" s="69" t="s">
        <v>186</v>
      </c>
      <c r="AP1033" s="69" t="s">
        <v>1922</v>
      </c>
      <c r="AQ1033" s="69" t="s">
        <v>289</v>
      </c>
      <c r="AR1033" s="69" t="s">
        <v>1924</v>
      </c>
    </row>
    <row r="1034" spans="36:44" ht="14.4">
      <c r="AJ1034" s="26">
        <f>VLOOKUP(AQ1034,'user list'!A:B,2,0)</f>
        <v>0</v>
      </c>
      <c r="AK1034" s="26">
        <f t="shared" si="84"/>
        <v>6</v>
      </c>
      <c r="AL1034" s="26">
        <f t="shared" si="85"/>
        <v>3</v>
      </c>
      <c r="AM1034" s="94" t="str">
        <f t="shared" si="86"/>
        <v>6/3 Deleted</v>
      </c>
      <c r="AN1034" s="172">
        <v>45811.445127314815</v>
      </c>
      <c r="AO1034" s="69" t="s">
        <v>186</v>
      </c>
      <c r="AP1034" s="69" t="s">
        <v>1922</v>
      </c>
      <c r="AQ1034" s="69" t="s">
        <v>289</v>
      </c>
      <c r="AR1034" s="69" t="s">
        <v>1924</v>
      </c>
    </row>
    <row r="1035" spans="36:44" ht="14.4">
      <c r="AJ1035" s="26">
        <f>VLOOKUP(AQ1035,'user list'!A:B,2,0)</f>
        <v>0</v>
      </c>
      <c r="AK1035" s="26">
        <f t="shared" si="84"/>
        <v>6</v>
      </c>
      <c r="AL1035" s="26">
        <f t="shared" si="85"/>
        <v>3</v>
      </c>
      <c r="AM1035" s="94" t="str">
        <f t="shared" si="86"/>
        <v>6/3 Deleted</v>
      </c>
      <c r="AN1035" s="172">
        <v>45811.445127314815</v>
      </c>
      <c r="AO1035" s="69" t="s">
        <v>186</v>
      </c>
      <c r="AP1035" s="69" t="s">
        <v>1922</v>
      </c>
      <c r="AQ1035" s="69" t="s">
        <v>289</v>
      </c>
      <c r="AR1035" s="69" t="s">
        <v>1924</v>
      </c>
    </row>
    <row r="1036" spans="36:44" ht="14.4">
      <c r="AJ1036" s="26">
        <f>VLOOKUP(AQ1036,'user list'!A:B,2,0)</f>
        <v>0</v>
      </c>
      <c r="AK1036" s="26">
        <f t="shared" si="84"/>
        <v>6</v>
      </c>
      <c r="AL1036" s="26">
        <f t="shared" si="85"/>
        <v>3</v>
      </c>
      <c r="AM1036" s="94" t="str">
        <f t="shared" si="86"/>
        <v>6/3 Deleted</v>
      </c>
      <c r="AN1036" s="172">
        <v>45811.445127314815</v>
      </c>
      <c r="AO1036" s="69" t="s">
        <v>186</v>
      </c>
      <c r="AP1036" s="69" t="s">
        <v>1922</v>
      </c>
      <c r="AQ1036" s="69" t="s">
        <v>289</v>
      </c>
      <c r="AR1036" s="69" t="s">
        <v>1924</v>
      </c>
    </row>
    <row r="1037" spans="36:44" ht="14.4">
      <c r="AJ1037" s="26">
        <f>VLOOKUP(AQ1037,'user list'!A:B,2,0)</f>
        <v>0</v>
      </c>
      <c r="AK1037" s="26">
        <f t="shared" si="84"/>
        <v>6</v>
      </c>
      <c r="AL1037" s="26">
        <f t="shared" si="85"/>
        <v>3</v>
      </c>
      <c r="AM1037" s="94" t="str">
        <f t="shared" si="86"/>
        <v>6/3 Deleted</v>
      </c>
      <c r="AN1037" s="172">
        <v>45811.445127314815</v>
      </c>
      <c r="AO1037" s="69" t="s">
        <v>186</v>
      </c>
      <c r="AP1037" s="69" t="s">
        <v>1922</v>
      </c>
      <c r="AQ1037" s="69" t="s">
        <v>289</v>
      </c>
      <c r="AR1037" s="69" t="s">
        <v>1924</v>
      </c>
    </row>
    <row r="1038" spans="36:44" ht="14.4">
      <c r="AJ1038" s="26">
        <f>VLOOKUP(AQ1038,'user list'!A:B,2,0)</f>
        <v>0</v>
      </c>
      <c r="AK1038" s="26">
        <f t="shared" si="84"/>
        <v>6</v>
      </c>
      <c r="AL1038" s="26">
        <f t="shared" si="85"/>
        <v>3</v>
      </c>
      <c r="AM1038" s="94" t="str">
        <f t="shared" si="86"/>
        <v>6/3 Deleted</v>
      </c>
      <c r="AN1038" s="172">
        <v>45811.445127314815</v>
      </c>
      <c r="AO1038" s="69" t="s">
        <v>186</v>
      </c>
      <c r="AP1038" s="69" t="s">
        <v>1922</v>
      </c>
      <c r="AQ1038" s="69" t="s">
        <v>289</v>
      </c>
      <c r="AR1038" s="69" t="s">
        <v>1924</v>
      </c>
    </row>
    <row r="1039" spans="36:44" ht="14.4">
      <c r="AJ1039" s="26">
        <f>VLOOKUP(AQ1039,'user list'!A:B,2,0)</f>
        <v>0</v>
      </c>
      <c r="AK1039" s="26">
        <f t="shared" si="84"/>
        <v>6</v>
      </c>
      <c r="AL1039" s="26">
        <f t="shared" si="85"/>
        <v>3</v>
      </c>
      <c r="AM1039" s="94" t="str">
        <f t="shared" si="86"/>
        <v>6/3 Deleted</v>
      </c>
      <c r="AN1039" s="172">
        <v>45811.445127314815</v>
      </c>
      <c r="AO1039" s="69" t="s">
        <v>186</v>
      </c>
      <c r="AP1039" s="69" t="s">
        <v>1922</v>
      </c>
      <c r="AQ1039" s="69" t="s">
        <v>289</v>
      </c>
      <c r="AR1039" s="69" t="s">
        <v>1924</v>
      </c>
    </row>
    <row r="1040" spans="36:44" ht="14.4">
      <c r="AJ1040" s="26">
        <f>VLOOKUP(AQ1040,'user list'!A:B,2,0)</f>
        <v>0</v>
      </c>
      <c r="AK1040" s="26">
        <f t="shared" ref="AK1040:AK1103" si="87">MONTH(AN1040)</f>
        <v>6</v>
      </c>
      <c r="AL1040" s="26">
        <f t="shared" ref="AL1040:AL1103" si="88">DAY(AN1040)</f>
        <v>3</v>
      </c>
      <c r="AM1040" s="94" t="str">
        <f t="shared" ref="AM1040:AM1103" si="89">AK1040&amp;"/"&amp;AL1040&amp;" "&amp;AR1040</f>
        <v>6/3 Deleted</v>
      </c>
      <c r="AN1040" s="172">
        <v>45811.445127314815</v>
      </c>
      <c r="AO1040" s="69" t="s">
        <v>186</v>
      </c>
      <c r="AP1040" s="69" t="s">
        <v>1922</v>
      </c>
      <c r="AQ1040" s="69" t="s">
        <v>289</v>
      </c>
      <c r="AR1040" s="69" t="s">
        <v>1924</v>
      </c>
    </row>
    <row r="1041" spans="36:44" ht="14.4">
      <c r="AJ1041" s="26">
        <f>VLOOKUP(AQ1041,'user list'!A:B,2,0)</f>
        <v>0</v>
      </c>
      <c r="AK1041" s="26">
        <f t="shared" si="87"/>
        <v>6</v>
      </c>
      <c r="AL1041" s="26">
        <f t="shared" si="88"/>
        <v>3</v>
      </c>
      <c r="AM1041" s="94" t="str">
        <f t="shared" si="89"/>
        <v>6/3 Deleted</v>
      </c>
      <c r="AN1041" s="172">
        <v>45811.445127314815</v>
      </c>
      <c r="AO1041" s="69" t="s">
        <v>186</v>
      </c>
      <c r="AP1041" s="69" t="s">
        <v>1922</v>
      </c>
      <c r="AQ1041" s="69" t="s">
        <v>289</v>
      </c>
      <c r="AR1041" s="69" t="s">
        <v>1924</v>
      </c>
    </row>
    <row r="1042" spans="36:44" ht="14.4">
      <c r="AJ1042" s="26">
        <f>VLOOKUP(AQ1042,'user list'!A:B,2,0)</f>
        <v>0</v>
      </c>
      <c r="AK1042" s="26">
        <f t="shared" si="87"/>
        <v>6</v>
      </c>
      <c r="AL1042" s="26">
        <f t="shared" si="88"/>
        <v>3</v>
      </c>
      <c r="AM1042" s="94" t="str">
        <f t="shared" si="89"/>
        <v>6/3 Deleted</v>
      </c>
      <c r="AN1042" s="172">
        <v>45811.445127314815</v>
      </c>
      <c r="AO1042" s="69" t="s">
        <v>186</v>
      </c>
      <c r="AP1042" s="69" t="s">
        <v>1922</v>
      </c>
      <c r="AQ1042" s="69" t="s">
        <v>289</v>
      </c>
      <c r="AR1042" s="69" t="s">
        <v>1924</v>
      </c>
    </row>
    <row r="1043" spans="36:44" ht="14.4">
      <c r="AJ1043" s="26">
        <f>VLOOKUP(AQ1043,'user list'!A:B,2,0)</f>
        <v>0</v>
      </c>
      <c r="AK1043" s="26">
        <f t="shared" si="87"/>
        <v>6</v>
      </c>
      <c r="AL1043" s="26">
        <f t="shared" si="88"/>
        <v>3</v>
      </c>
      <c r="AM1043" s="94" t="str">
        <f t="shared" si="89"/>
        <v>6/3 Deleted</v>
      </c>
      <c r="AN1043" s="172">
        <v>45811.445127314815</v>
      </c>
      <c r="AO1043" s="69" t="s">
        <v>186</v>
      </c>
      <c r="AP1043" s="69" t="s">
        <v>1922</v>
      </c>
      <c r="AQ1043" s="69" t="s">
        <v>289</v>
      </c>
      <c r="AR1043" s="69" t="s">
        <v>1924</v>
      </c>
    </row>
    <row r="1044" spans="36:44" ht="14.4">
      <c r="AJ1044" s="26">
        <f>VLOOKUP(AQ1044,'user list'!A:B,2,0)</f>
        <v>0</v>
      </c>
      <c r="AK1044" s="26">
        <f t="shared" si="87"/>
        <v>6</v>
      </c>
      <c r="AL1044" s="26">
        <f t="shared" si="88"/>
        <v>3</v>
      </c>
      <c r="AM1044" s="94" t="str">
        <f t="shared" si="89"/>
        <v>6/3 Deleted</v>
      </c>
      <c r="AN1044" s="172">
        <v>45811.445127314815</v>
      </c>
      <c r="AO1044" s="69" t="s">
        <v>186</v>
      </c>
      <c r="AP1044" s="69" t="s">
        <v>1922</v>
      </c>
      <c r="AQ1044" s="69" t="s">
        <v>289</v>
      </c>
      <c r="AR1044" s="69" t="s">
        <v>1924</v>
      </c>
    </row>
    <row r="1045" spans="36:44" ht="14.4">
      <c r="AJ1045" s="26">
        <f>VLOOKUP(AQ1045,'user list'!A:B,2,0)</f>
        <v>0</v>
      </c>
      <c r="AK1045" s="26">
        <f t="shared" si="87"/>
        <v>6</v>
      </c>
      <c r="AL1045" s="26">
        <f t="shared" si="88"/>
        <v>3</v>
      </c>
      <c r="AM1045" s="94" t="str">
        <f t="shared" si="89"/>
        <v>6/3 Deleted</v>
      </c>
      <c r="AN1045" s="172">
        <v>45811.445127314815</v>
      </c>
      <c r="AO1045" s="69" t="s">
        <v>186</v>
      </c>
      <c r="AP1045" s="69" t="s">
        <v>1922</v>
      </c>
      <c r="AQ1045" s="69" t="s">
        <v>289</v>
      </c>
      <c r="AR1045" s="69" t="s">
        <v>1924</v>
      </c>
    </row>
    <row r="1046" spans="36:44" ht="14.4">
      <c r="AJ1046" s="26">
        <f>VLOOKUP(AQ1046,'user list'!A:B,2,0)</f>
        <v>0</v>
      </c>
      <c r="AK1046" s="26">
        <f t="shared" si="87"/>
        <v>6</v>
      </c>
      <c r="AL1046" s="26">
        <f t="shared" si="88"/>
        <v>3</v>
      </c>
      <c r="AM1046" s="94" t="str">
        <f t="shared" si="89"/>
        <v>6/3 Deleted</v>
      </c>
      <c r="AN1046" s="172">
        <v>45811.445127314815</v>
      </c>
      <c r="AO1046" s="69" t="s">
        <v>186</v>
      </c>
      <c r="AP1046" s="69" t="s">
        <v>1922</v>
      </c>
      <c r="AQ1046" s="69" t="s">
        <v>289</v>
      </c>
      <c r="AR1046" s="69" t="s">
        <v>1924</v>
      </c>
    </row>
    <row r="1047" spans="36:44" ht="14.4">
      <c r="AJ1047" s="26">
        <f>VLOOKUP(AQ1047,'user list'!A:B,2,0)</f>
        <v>0</v>
      </c>
      <c r="AK1047" s="26">
        <f t="shared" si="87"/>
        <v>6</v>
      </c>
      <c r="AL1047" s="26">
        <f t="shared" si="88"/>
        <v>3</v>
      </c>
      <c r="AM1047" s="94" t="str">
        <f t="shared" si="89"/>
        <v>6/3 Deleted</v>
      </c>
      <c r="AN1047" s="172">
        <v>45811.445127314815</v>
      </c>
      <c r="AO1047" s="69" t="s">
        <v>186</v>
      </c>
      <c r="AP1047" s="69" t="s">
        <v>1922</v>
      </c>
      <c r="AQ1047" s="69" t="s">
        <v>289</v>
      </c>
      <c r="AR1047" s="69" t="s">
        <v>1924</v>
      </c>
    </row>
    <row r="1048" spans="36:44" ht="14.4">
      <c r="AJ1048" s="26">
        <f>VLOOKUP(AQ1048,'user list'!A:B,2,0)</f>
        <v>0</v>
      </c>
      <c r="AK1048" s="26">
        <f t="shared" si="87"/>
        <v>6</v>
      </c>
      <c r="AL1048" s="26">
        <f t="shared" si="88"/>
        <v>3</v>
      </c>
      <c r="AM1048" s="94" t="str">
        <f t="shared" si="89"/>
        <v>6/3 Deleted</v>
      </c>
      <c r="AN1048" s="172">
        <v>45811.445127314815</v>
      </c>
      <c r="AO1048" s="69" t="s">
        <v>186</v>
      </c>
      <c r="AP1048" s="69" t="s">
        <v>1922</v>
      </c>
      <c r="AQ1048" s="69" t="s">
        <v>289</v>
      </c>
      <c r="AR1048" s="69" t="s">
        <v>1924</v>
      </c>
    </row>
    <row r="1049" spans="36:44" ht="14.4">
      <c r="AJ1049" s="26">
        <f>VLOOKUP(AQ1049,'user list'!A:B,2,0)</f>
        <v>0</v>
      </c>
      <c r="AK1049" s="26">
        <f t="shared" si="87"/>
        <v>6</v>
      </c>
      <c r="AL1049" s="26">
        <f t="shared" si="88"/>
        <v>3</v>
      </c>
      <c r="AM1049" s="94" t="str">
        <f t="shared" si="89"/>
        <v>6/3 Deleted</v>
      </c>
      <c r="AN1049" s="172">
        <v>45811.445127314815</v>
      </c>
      <c r="AO1049" s="69" t="s">
        <v>186</v>
      </c>
      <c r="AP1049" s="69" t="s">
        <v>1922</v>
      </c>
      <c r="AQ1049" s="69" t="s">
        <v>289</v>
      </c>
      <c r="AR1049" s="69" t="s">
        <v>1924</v>
      </c>
    </row>
    <row r="1050" spans="36:44" ht="14.4">
      <c r="AJ1050" s="26">
        <f>VLOOKUP(AQ1050,'user list'!A:B,2,0)</f>
        <v>0</v>
      </c>
      <c r="AK1050" s="26">
        <f t="shared" si="87"/>
        <v>6</v>
      </c>
      <c r="AL1050" s="26">
        <f t="shared" si="88"/>
        <v>3</v>
      </c>
      <c r="AM1050" s="94" t="str">
        <f t="shared" si="89"/>
        <v>6/3 Deleted</v>
      </c>
      <c r="AN1050" s="172">
        <v>45811.445127314815</v>
      </c>
      <c r="AO1050" s="69" t="s">
        <v>186</v>
      </c>
      <c r="AP1050" s="69" t="s">
        <v>1922</v>
      </c>
      <c r="AQ1050" s="69" t="s">
        <v>289</v>
      </c>
      <c r="AR1050" s="69" t="s">
        <v>1924</v>
      </c>
    </row>
    <row r="1051" spans="36:44" ht="14.4">
      <c r="AJ1051" s="26">
        <f>VLOOKUP(AQ1051,'user list'!A:B,2,0)</f>
        <v>0</v>
      </c>
      <c r="AK1051" s="26">
        <f t="shared" si="87"/>
        <v>6</v>
      </c>
      <c r="AL1051" s="26">
        <f t="shared" si="88"/>
        <v>3</v>
      </c>
      <c r="AM1051" s="94" t="str">
        <f t="shared" si="89"/>
        <v>6/3 Deleted</v>
      </c>
      <c r="AN1051" s="172">
        <v>45811.445127314815</v>
      </c>
      <c r="AO1051" s="69" t="s">
        <v>186</v>
      </c>
      <c r="AP1051" s="69" t="s">
        <v>1922</v>
      </c>
      <c r="AQ1051" s="69" t="s">
        <v>289</v>
      </c>
      <c r="AR1051" s="69" t="s">
        <v>1924</v>
      </c>
    </row>
    <row r="1052" spans="36:44" ht="14.4">
      <c r="AJ1052" s="26">
        <f>VLOOKUP(AQ1052,'user list'!A:B,2,0)</f>
        <v>0</v>
      </c>
      <c r="AK1052" s="26">
        <f t="shared" si="87"/>
        <v>6</v>
      </c>
      <c r="AL1052" s="26">
        <f t="shared" si="88"/>
        <v>3</v>
      </c>
      <c r="AM1052" s="94" t="str">
        <f t="shared" si="89"/>
        <v>6/3 Deleted</v>
      </c>
      <c r="AN1052" s="172">
        <v>45811.445127314815</v>
      </c>
      <c r="AO1052" s="69" t="s">
        <v>186</v>
      </c>
      <c r="AP1052" s="69" t="s">
        <v>1922</v>
      </c>
      <c r="AQ1052" s="69" t="s">
        <v>289</v>
      </c>
      <c r="AR1052" s="69" t="s">
        <v>1924</v>
      </c>
    </row>
    <row r="1053" spans="36:44" ht="14.4">
      <c r="AJ1053" s="26">
        <f>VLOOKUP(AQ1053,'user list'!A:B,2,0)</f>
        <v>0</v>
      </c>
      <c r="AK1053" s="26">
        <f t="shared" si="87"/>
        <v>6</v>
      </c>
      <c r="AL1053" s="26">
        <f t="shared" si="88"/>
        <v>3</v>
      </c>
      <c r="AM1053" s="94" t="str">
        <f t="shared" si="89"/>
        <v>6/3 Deleted</v>
      </c>
      <c r="AN1053" s="172">
        <v>45811.445127314815</v>
      </c>
      <c r="AO1053" s="69" t="s">
        <v>186</v>
      </c>
      <c r="AP1053" s="69" t="s">
        <v>1922</v>
      </c>
      <c r="AQ1053" s="69" t="s">
        <v>289</v>
      </c>
      <c r="AR1053" s="69" t="s">
        <v>1924</v>
      </c>
    </row>
    <row r="1054" spans="36:44" ht="14.4">
      <c r="AJ1054" s="26">
        <f>VLOOKUP(AQ1054,'user list'!A:B,2,0)</f>
        <v>0</v>
      </c>
      <c r="AK1054" s="26">
        <f t="shared" si="87"/>
        <v>6</v>
      </c>
      <c r="AL1054" s="26">
        <f t="shared" si="88"/>
        <v>3</v>
      </c>
      <c r="AM1054" s="94" t="str">
        <f t="shared" si="89"/>
        <v>6/3 Deleted</v>
      </c>
      <c r="AN1054" s="172">
        <v>45811.445127314815</v>
      </c>
      <c r="AO1054" s="69" t="s">
        <v>186</v>
      </c>
      <c r="AP1054" s="69" t="s">
        <v>1922</v>
      </c>
      <c r="AQ1054" s="69" t="s">
        <v>289</v>
      </c>
      <c r="AR1054" s="69" t="s">
        <v>1924</v>
      </c>
    </row>
    <row r="1055" spans="36:44" ht="14.4">
      <c r="AJ1055" s="26">
        <f>VLOOKUP(AQ1055,'user list'!A:B,2,0)</f>
        <v>0</v>
      </c>
      <c r="AK1055" s="26">
        <f t="shared" si="87"/>
        <v>6</v>
      </c>
      <c r="AL1055" s="26">
        <f t="shared" si="88"/>
        <v>3</v>
      </c>
      <c r="AM1055" s="94" t="str">
        <f t="shared" si="89"/>
        <v>6/3 Deleted</v>
      </c>
      <c r="AN1055" s="172">
        <v>45811.445127314815</v>
      </c>
      <c r="AO1055" s="69" t="s">
        <v>186</v>
      </c>
      <c r="AP1055" s="69" t="s">
        <v>1922</v>
      </c>
      <c r="AQ1055" s="69" t="s">
        <v>289</v>
      </c>
      <c r="AR1055" s="69" t="s">
        <v>1924</v>
      </c>
    </row>
    <row r="1056" spans="36:44" ht="14.4">
      <c r="AJ1056" s="26">
        <f>VLOOKUP(AQ1056,'user list'!A:B,2,0)</f>
        <v>0</v>
      </c>
      <c r="AK1056" s="26">
        <f t="shared" si="87"/>
        <v>6</v>
      </c>
      <c r="AL1056" s="26">
        <f t="shared" si="88"/>
        <v>3</v>
      </c>
      <c r="AM1056" s="94" t="str">
        <f t="shared" si="89"/>
        <v>6/3 Deleted</v>
      </c>
      <c r="AN1056" s="172">
        <v>45811.445127314815</v>
      </c>
      <c r="AO1056" s="69" t="s">
        <v>186</v>
      </c>
      <c r="AP1056" s="69" t="s">
        <v>1922</v>
      </c>
      <c r="AQ1056" s="69" t="s">
        <v>289</v>
      </c>
      <c r="AR1056" s="69" t="s">
        <v>1924</v>
      </c>
    </row>
    <row r="1057" spans="36:44" ht="14.4">
      <c r="AJ1057" s="26">
        <f>VLOOKUP(AQ1057,'user list'!A:B,2,0)</f>
        <v>0</v>
      </c>
      <c r="AK1057" s="26">
        <f t="shared" si="87"/>
        <v>6</v>
      </c>
      <c r="AL1057" s="26">
        <f t="shared" si="88"/>
        <v>3</v>
      </c>
      <c r="AM1057" s="94" t="str">
        <f t="shared" si="89"/>
        <v>6/3 Deleted</v>
      </c>
      <c r="AN1057" s="172">
        <v>45811.445127314815</v>
      </c>
      <c r="AO1057" s="69" t="s">
        <v>186</v>
      </c>
      <c r="AP1057" s="69" t="s">
        <v>1922</v>
      </c>
      <c r="AQ1057" s="69" t="s">
        <v>289</v>
      </c>
      <c r="AR1057" s="69" t="s">
        <v>1924</v>
      </c>
    </row>
    <row r="1058" spans="36:44" ht="14.4">
      <c r="AJ1058" s="26">
        <f>VLOOKUP(AQ1058,'user list'!A:B,2,0)</f>
        <v>0</v>
      </c>
      <c r="AK1058" s="26">
        <f t="shared" si="87"/>
        <v>6</v>
      </c>
      <c r="AL1058" s="26">
        <f t="shared" si="88"/>
        <v>3</v>
      </c>
      <c r="AM1058" s="94" t="str">
        <f t="shared" si="89"/>
        <v>6/3 Deleted</v>
      </c>
      <c r="AN1058" s="172">
        <v>45811.445127314815</v>
      </c>
      <c r="AO1058" s="69" t="s">
        <v>186</v>
      </c>
      <c r="AP1058" s="69" t="s">
        <v>1922</v>
      </c>
      <c r="AQ1058" s="69" t="s">
        <v>289</v>
      </c>
      <c r="AR1058" s="69" t="s">
        <v>1924</v>
      </c>
    </row>
    <row r="1059" spans="36:44" ht="14.4">
      <c r="AJ1059" s="26">
        <f>VLOOKUP(AQ1059,'user list'!A:B,2,0)</f>
        <v>0</v>
      </c>
      <c r="AK1059" s="26">
        <f t="shared" si="87"/>
        <v>6</v>
      </c>
      <c r="AL1059" s="26">
        <f t="shared" si="88"/>
        <v>3</v>
      </c>
      <c r="AM1059" s="94" t="str">
        <f t="shared" si="89"/>
        <v>6/3 Deleted</v>
      </c>
      <c r="AN1059" s="172">
        <v>45811.445127314815</v>
      </c>
      <c r="AO1059" s="69" t="s">
        <v>186</v>
      </c>
      <c r="AP1059" s="69" t="s">
        <v>1922</v>
      </c>
      <c r="AQ1059" s="69" t="s">
        <v>289</v>
      </c>
      <c r="AR1059" s="69" t="s">
        <v>1924</v>
      </c>
    </row>
    <row r="1060" spans="36:44" ht="14.4">
      <c r="AJ1060" s="26">
        <f>VLOOKUP(AQ1060,'user list'!A:B,2,0)</f>
        <v>0</v>
      </c>
      <c r="AK1060" s="26">
        <f t="shared" si="87"/>
        <v>6</v>
      </c>
      <c r="AL1060" s="26">
        <f t="shared" si="88"/>
        <v>3</v>
      </c>
      <c r="AM1060" s="94" t="str">
        <f t="shared" si="89"/>
        <v>6/3 Deleted</v>
      </c>
      <c r="AN1060" s="172">
        <v>45811.445127314815</v>
      </c>
      <c r="AO1060" s="69" t="s">
        <v>186</v>
      </c>
      <c r="AP1060" s="69" t="s">
        <v>1922</v>
      </c>
      <c r="AQ1060" s="69" t="s">
        <v>289</v>
      </c>
      <c r="AR1060" s="69" t="s">
        <v>1924</v>
      </c>
    </row>
    <row r="1061" spans="36:44" ht="14.4">
      <c r="AJ1061" s="26">
        <f>VLOOKUP(AQ1061,'user list'!A:B,2,0)</f>
        <v>0</v>
      </c>
      <c r="AK1061" s="26">
        <f t="shared" si="87"/>
        <v>6</v>
      </c>
      <c r="AL1061" s="26">
        <f t="shared" si="88"/>
        <v>3</v>
      </c>
      <c r="AM1061" s="94" t="str">
        <f t="shared" si="89"/>
        <v>6/3 Deleted</v>
      </c>
      <c r="AN1061" s="172">
        <v>45811.445127314815</v>
      </c>
      <c r="AO1061" s="69" t="s">
        <v>186</v>
      </c>
      <c r="AP1061" s="69" t="s">
        <v>1922</v>
      </c>
      <c r="AQ1061" s="69" t="s">
        <v>289</v>
      </c>
      <c r="AR1061" s="69" t="s">
        <v>1924</v>
      </c>
    </row>
    <row r="1062" spans="36:44" ht="14.4">
      <c r="AJ1062" s="26">
        <f>VLOOKUP(AQ1062,'user list'!A:B,2,0)</f>
        <v>0</v>
      </c>
      <c r="AK1062" s="26">
        <f t="shared" si="87"/>
        <v>6</v>
      </c>
      <c r="AL1062" s="26">
        <f t="shared" si="88"/>
        <v>3</v>
      </c>
      <c r="AM1062" s="94" t="str">
        <f t="shared" si="89"/>
        <v>6/3 Deleted</v>
      </c>
      <c r="AN1062" s="172">
        <v>45811.445127314815</v>
      </c>
      <c r="AO1062" s="69" t="s">
        <v>186</v>
      </c>
      <c r="AP1062" s="69" t="s">
        <v>1922</v>
      </c>
      <c r="AQ1062" s="69" t="s">
        <v>289</v>
      </c>
      <c r="AR1062" s="69" t="s">
        <v>1924</v>
      </c>
    </row>
    <row r="1063" spans="36:44" ht="14.4">
      <c r="AJ1063" s="26">
        <f>VLOOKUP(AQ1063,'user list'!A:B,2,0)</f>
        <v>0</v>
      </c>
      <c r="AK1063" s="26">
        <f t="shared" si="87"/>
        <v>6</v>
      </c>
      <c r="AL1063" s="26">
        <f t="shared" si="88"/>
        <v>3</v>
      </c>
      <c r="AM1063" s="94" t="str">
        <f t="shared" si="89"/>
        <v>6/3 Deleted</v>
      </c>
      <c r="AN1063" s="172">
        <v>45811.445127314815</v>
      </c>
      <c r="AO1063" s="69" t="s">
        <v>186</v>
      </c>
      <c r="AP1063" s="69" t="s">
        <v>1922</v>
      </c>
      <c r="AQ1063" s="69" t="s">
        <v>289</v>
      </c>
      <c r="AR1063" s="69" t="s">
        <v>1924</v>
      </c>
    </row>
    <row r="1064" spans="36:44" ht="14.4">
      <c r="AJ1064" s="26">
        <f>VLOOKUP(AQ1064,'user list'!A:B,2,0)</f>
        <v>0</v>
      </c>
      <c r="AK1064" s="26">
        <f t="shared" si="87"/>
        <v>6</v>
      </c>
      <c r="AL1064" s="26">
        <f t="shared" si="88"/>
        <v>3</v>
      </c>
      <c r="AM1064" s="94" t="str">
        <f t="shared" si="89"/>
        <v>6/3 Deleted</v>
      </c>
      <c r="AN1064" s="172">
        <v>45811.445127314815</v>
      </c>
      <c r="AO1064" s="69" t="s">
        <v>186</v>
      </c>
      <c r="AP1064" s="69" t="s">
        <v>1922</v>
      </c>
      <c r="AQ1064" s="69" t="s">
        <v>289</v>
      </c>
      <c r="AR1064" s="69" t="s">
        <v>1924</v>
      </c>
    </row>
    <row r="1065" spans="36:44" ht="14.4">
      <c r="AJ1065" s="26">
        <f>VLOOKUP(AQ1065,'user list'!A:B,2,0)</f>
        <v>0</v>
      </c>
      <c r="AK1065" s="26">
        <f t="shared" si="87"/>
        <v>6</v>
      </c>
      <c r="AL1065" s="26">
        <f t="shared" si="88"/>
        <v>3</v>
      </c>
      <c r="AM1065" s="94" t="str">
        <f t="shared" si="89"/>
        <v>6/3 Deleted</v>
      </c>
      <c r="AN1065" s="172">
        <v>45811.445127314815</v>
      </c>
      <c r="AO1065" s="69" t="s">
        <v>186</v>
      </c>
      <c r="AP1065" s="69" t="s">
        <v>1922</v>
      </c>
      <c r="AQ1065" s="69" t="s">
        <v>289</v>
      </c>
      <c r="AR1065" s="69" t="s">
        <v>1924</v>
      </c>
    </row>
    <row r="1066" spans="36:44" ht="14.4">
      <c r="AJ1066" s="26">
        <f>VLOOKUP(AQ1066,'user list'!A:B,2,0)</f>
        <v>0</v>
      </c>
      <c r="AK1066" s="26">
        <f t="shared" si="87"/>
        <v>6</v>
      </c>
      <c r="AL1066" s="26">
        <f t="shared" si="88"/>
        <v>3</v>
      </c>
      <c r="AM1066" s="94" t="str">
        <f t="shared" si="89"/>
        <v>6/3 Deleted</v>
      </c>
      <c r="AN1066" s="172">
        <v>45811.445127314815</v>
      </c>
      <c r="AO1066" s="69" t="s">
        <v>186</v>
      </c>
      <c r="AP1066" s="69" t="s">
        <v>1922</v>
      </c>
      <c r="AQ1066" s="69" t="s">
        <v>289</v>
      </c>
      <c r="AR1066" s="69" t="s">
        <v>1924</v>
      </c>
    </row>
    <row r="1067" spans="36:44" ht="14.4">
      <c r="AJ1067" s="26">
        <f>VLOOKUP(AQ1067,'user list'!A:B,2,0)</f>
        <v>0</v>
      </c>
      <c r="AK1067" s="26">
        <f t="shared" si="87"/>
        <v>6</v>
      </c>
      <c r="AL1067" s="26">
        <f t="shared" si="88"/>
        <v>3</v>
      </c>
      <c r="AM1067" s="94" t="str">
        <f t="shared" si="89"/>
        <v>6/3 Deleted</v>
      </c>
      <c r="AN1067" s="172">
        <v>45811.445127314815</v>
      </c>
      <c r="AO1067" s="69" t="s">
        <v>186</v>
      </c>
      <c r="AP1067" s="69" t="s">
        <v>1922</v>
      </c>
      <c r="AQ1067" s="69" t="s">
        <v>289</v>
      </c>
      <c r="AR1067" s="69" t="s">
        <v>1924</v>
      </c>
    </row>
    <row r="1068" spans="36:44" ht="14.4">
      <c r="AJ1068" s="26">
        <f>VLOOKUP(AQ1068,'user list'!A:B,2,0)</f>
        <v>0</v>
      </c>
      <c r="AK1068" s="26">
        <f t="shared" si="87"/>
        <v>6</v>
      </c>
      <c r="AL1068" s="26">
        <f t="shared" si="88"/>
        <v>3</v>
      </c>
      <c r="AM1068" s="94" t="str">
        <f t="shared" si="89"/>
        <v>6/3 Deleted</v>
      </c>
      <c r="AN1068" s="172">
        <v>45811.445127314815</v>
      </c>
      <c r="AO1068" s="69" t="s">
        <v>186</v>
      </c>
      <c r="AP1068" s="69" t="s">
        <v>1922</v>
      </c>
      <c r="AQ1068" s="69" t="s">
        <v>289</v>
      </c>
      <c r="AR1068" s="69" t="s">
        <v>1924</v>
      </c>
    </row>
    <row r="1069" spans="36:44" ht="14.4">
      <c r="AJ1069" s="26">
        <f>VLOOKUP(AQ1069,'user list'!A:B,2,0)</f>
        <v>0</v>
      </c>
      <c r="AK1069" s="26">
        <f t="shared" si="87"/>
        <v>6</v>
      </c>
      <c r="AL1069" s="26">
        <f t="shared" si="88"/>
        <v>3</v>
      </c>
      <c r="AM1069" s="94" t="str">
        <f t="shared" si="89"/>
        <v>6/3 Deleted</v>
      </c>
      <c r="AN1069" s="172">
        <v>45811.445138888892</v>
      </c>
      <c r="AO1069" s="69" t="s">
        <v>186</v>
      </c>
      <c r="AP1069" s="69" t="s">
        <v>1922</v>
      </c>
      <c r="AQ1069" s="69" t="s">
        <v>289</v>
      </c>
      <c r="AR1069" s="69" t="s">
        <v>1924</v>
      </c>
    </row>
    <row r="1070" spans="36:44" ht="14.4">
      <c r="AJ1070" s="26">
        <f>VLOOKUP(AQ1070,'user list'!A:B,2,0)</f>
        <v>0</v>
      </c>
      <c r="AK1070" s="26">
        <f t="shared" si="87"/>
        <v>6</v>
      </c>
      <c r="AL1070" s="26">
        <f t="shared" si="88"/>
        <v>3</v>
      </c>
      <c r="AM1070" s="94" t="str">
        <f t="shared" si="89"/>
        <v>6/3 Deleted</v>
      </c>
      <c r="AN1070" s="172">
        <v>45811.445138888892</v>
      </c>
      <c r="AO1070" s="69" t="s">
        <v>186</v>
      </c>
      <c r="AP1070" s="69" t="s">
        <v>1922</v>
      </c>
      <c r="AQ1070" s="69" t="s">
        <v>289</v>
      </c>
      <c r="AR1070" s="69" t="s">
        <v>1924</v>
      </c>
    </row>
    <row r="1071" spans="36:44" ht="14.4">
      <c r="AJ1071" s="26">
        <f>VLOOKUP(AQ1071,'user list'!A:B,2,0)</f>
        <v>0</v>
      </c>
      <c r="AK1071" s="26">
        <f t="shared" si="87"/>
        <v>6</v>
      </c>
      <c r="AL1071" s="26">
        <f t="shared" si="88"/>
        <v>3</v>
      </c>
      <c r="AM1071" s="94" t="str">
        <f t="shared" si="89"/>
        <v>6/3 Deleted</v>
      </c>
      <c r="AN1071" s="172">
        <v>45811.445138888892</v>
      </c>
      <c r="AO1071" s="69" t="s">
        <v>186</v>
      </c>
      <c r="AP1071" s="69" t="s">
        <v>1922</v>
      </c>
      <c r="AQ1071" s="69" t="s">
        <v>289</v>
      </c>
      <c r="AR1071" s="69" t="s">
        <v>1924</v>
      </c>
    </row>
    <row r="1072" spans="36:44" ht="14.4">
      <c r="AJ1072" s="26">
        <f>VLOOKUP(AQ1072,'user list'!A:B,2,0)</f>
        <v>0</v>
      </c>
      <c r="AK1072" s="26">
        <f t="shared" si="87"/>
        <v>6</v>
      </c>
      <c r="AL1072" s="26">
        <f t="shared" si="88"/>
        <v>3</v>
      </c>
      <c r="AM1072" s="94" t="str">
        <f t="shared" si="89"/>
        <v>6/3 Deleted</v>
      </c>
      <c r="AN1072" s="172">
        <v>45811.445138888892</v>
      </c>
      <c r="AO1072" s="69" t="s">
        <v>186</v>
      </c>
      <c r="AP1072" s="69" t="s">
        <v>1922</v>
      </c>
      <c r="AQ1072" s="69" t="s">
        <v>289</v>
      </c>
      <c r="AR1072" s="69" t="s">
        <v>1924</v>
      </c>
    </row>
    <row r="1073" spans="36:44" ht="14.4">
      <c r="AJ1073" s="26">
        <f>VLOOKUP(AQ1073,'user list'!A:B,2,0)</f>
        <v>0</v>
      </c>
      <c r="AK1073" s="26">
        <f t="shared" si="87"/>
        <v>6</v>
      </c>
      <c r="AL1073" s="26">
        <f t="shared" si="88"/>
        <v>3</v>
      </c>
      <c r="AM1073" s="94" t="str">
        <f t="shared" si="89"/>
        <v>6/3 Deleted</v>
      </c>
      <c r="AN1073" s="172">
        <v>45811.445138888892</v>
      </c>
      <c r="AO1073" s="69" t="s">
        <v>186</v>
      </c>
      <c r="AP1073" s="69" t="s">
        <v>1922</v>
      </c>
      <c r="AQ1073" s="69" t="s">
        <v>289</v>
      </c>
      <c r="AR1073" s="69" t="s">
        <v>1924</v>
      </c>
    </row>
    <row r="1074" spans="36:44" ht="14.4">
      <c r="AJ1074" s="26">
        <f>VLOOKUP(AQ1074,'user list'!A:B,2,0)</f>
        <v>0</v>
      </c>
      <c r="AK1074" s="26">
        <f t="shared" si="87"/>
        <v>6</v>
      </c>
      <c r="AL1074" s="26">
        <f t="shared" si="88"/>
        <v>3</v>
      </c>
      <c r="AM1074" s="94" t="str">
        <f t="shared" si="89"/>
        <v>6/3 Deleted</v>
      </c>
      <c r="AN1074" s="172">
        <v>45811.445138888892</v>
      </c>
      <c r="AO1074" s="69" t="s">
        <v>186</v>
      </c>
      <c r="AP1074" s="69" t="s">
        <v>1922</v>
      </c>
      <c r="AQ1074" s="69" t="s">
        <v>289</v>
      </c>
      <c r="AR1074" s="69" t="s">
        <v>1924</v>
      </c>
    </row>
    <row r="1075" spans="36:44" ht="14.4">
      <c r="AJ1075" s="26">
        <f>VLOOKUP(AQ1075,'user list'!A:B,2,0)</f>
        <v>0</v>
      </c>
      <c r="AK1075" s="26">
        <f t="shared" si="87"/>
        <v>6</v>
      </c>
      <c r="AL1075" s="26">
        <f t="shared" si="88"/>
        <v>3</v>
      </c>
      <c r="AM1075" s="94" t="str">
        <f t="shared" si="89"/>
        <v>6/3 Deleted</v>
      </c>
      <c r="AN1075" s="172">
        <v>45811.445138888892</v>
      </c>
      <c r="AO1075" s="69" t="s">
        <v>186</v>
      </c>
      <c r="AP1075" s="69" t="s">
        <v>1922</v>
      </c>
      <c r="AQ1075" s="69" t="s">
        <v>289</v>
      </c>
      <c r="AR1075" s="69" t="s">
        <v>1924</v>
      </c>
    </row>
    <row r="1076" spans="36:44" ht="14.4">
      <c r="AJ1076" s="26">
        <f>VLOOKUP(AQ1076,'user list'!A:B,2,0)</f>
        <v>0</v>
      </c>
      <c r="AK1076" s="26">
        <f t="shared" si="87"/>
        <v>6</v>
      </c>
      <c r="AL1076" s="26">
        <f t="shared" si="88"/>
        <v>3</v>
      </c>
      <c r="AM1076" s="94" t="str">
        <f t="shared" si="89"/>
        <v>6/3 Deleted</v>
      </c>
      <c r="AN1076" s="172">
        <v>45811.445138888892</v>
      </c>
      <c r="AO1076" s="69" t="s">
        <v>186</v>
      </c>
      <c r="AP1076" s="69" t="s">
        <v>1922</v>
      </c>
      <c r="AQ1076" s="69" t="s">
        <v>289</v>
      </c>
      <c r="AR1076" s="69" t="s">
        <v>1924</v>
      </c>
    </row>
    <row r="1077" spans="36:44" ht="14.4">
      <c r="AJ1077" s="26">
        <f>VLOOKUP(AQ1077,'user list'!A:B,2,0)</f>
        <v>0</v>
      </c>
      <c r="AK1077" s="26">
        <f t="shared" si="87"/>
        <v>6</v>
      </c>
      <c r="AL1077" s="26">
        <f t="shared" si="88"/>
        <v>3</v>
      </c>
      <c r="AM1077" s="94" t="str">
        <f t="shared" si="89"/>
        <v>6/3 Deleted</v>
      </c>
      <c r="AN1077" s="172">
        <v>45811.445138888892</v>
      </c>
      <c r="AO1077" s="69" t="s">
        <v>186</v>
      </c>
      <c r="AP1077" s="69" t="s">
        <v>1922</v>
      </c>
      <c r="AQ1077" s="69" t="s">
        <v>289</v>
      </c>
      <c r="AR1077" s="69" t="s">
        <v>1924</v>
      </c>
    </row>
    <row r="1078" spans="36:44" ht="14.4">
      <c r="AJ1078" s="26">
        <f>VLOOKUP(AQ1078,'user list'!A:B,2,0)</f>
        <v>0</v>
      </c>
      <c r="AK1078" s="26">
        <f t="shared" si="87"/>
        <v>6</v>
      </c>
      <c r="AL1078" s="26">
        <f t="shared" si="88"/>
        <v>3</v>
      </c>
      <c r="AM1078" s="94" t="str">
        <f t="shared" si="89"/>
        <v>6/3 Deleted</v>
      </c>
      <c r="AN1078" s="172">
        <v>45811.445138888892</v>
      </c>
      <c r="AO1078" s="69" t="s">
        <v>186</v>
      </c>
      <c r="AP1078" s="69" t="s">
        <v>1922</v>
      </c>
      <c r="AQ1078" s="69" t="s">
        <v>289</v>
      </c>
      <c r="AR1078" s="69" t="s">
        <v>1924</v>
      </c>
    </row>
    <row r="1079" spans="36:44" ht="14.4">
      <c r="AJ1079" s="26">
        <f>VLOOKUP(AQ1079,'user list'!A:B,2,0)</f>
        <v>0</v>
      </c>
      <c r="AK1079" s="26">
        <f t="shared" si="87"/>
        <v>6</v>
      </c>
      <c r="AL1079" s="26">
        <f t="shared" si="88"/>
        <v>3</v>
      </c>
      <c r="AM1079" s="94" t="str">
        <f t="shared" si="89"/>
        <v>6/3 Deleted</v>
      </c>
      <c r="AN1079" s="172">
        <v>45811.445138888892</v>
      </c>
      <c r="AO1079" s="69" t="s">
        <v>186</v>
      </c>
      <c r="AP1079" s="69" t="s">
        <v>1922</v>
      </c>
      <c r="AQ1079" s="69" t="s">
        <v>289</v>
      </c>
      <c r="AR1079" s="69" t="s">
        <v>1924</v>
      </c>
    </row>
    <row r="1080" spans="36:44" ht="14.4">
      <c r="AJ1080" s="26">
        <f>VLOOKUP(AQ1080,'user list'!A:B,2,0)</f>
        <v>0</v>
      </c>
      <c r="AK1080" s="26">
        <f t="shared" si="87"/>
        <v>6</v>
      </c>
      <c r="AL1080" s="26">
        <f t="shared" si="88"/>
        <v>3</v>
      </c>
      <c r="AM1080" s="94" t="str">
        <f t="shared" si="89"/>
        <v>6/3 Deleted</v>
      </c>
      <c r="AN1080" s="172">
        <v>45811.445138888892</v>
      </c>
      <c r="AO1080" s="69" t="s">
        <v>186</v>
      </c>
      <c r="AP1080" s="69" t="s">
        <v>1922</v>
      </c>
      <c r="AQ1080" s="69" t="s">
        <v>289</v>
      </c>
      <c r="AR1080" s="69" t="s">
        <v>1924</v>
      </c>
    </row>
    <row r="1081" spans="36:44" ht="14.4">
      <c r="AJ1081" s="26">
        <f>VLOOKUP(AQ1081,'user list'!A:B,2,0)</f>
        <v>0</v>
      </c>
      <c r="AK1081" s="26">
        <f t="shared" si="87"/>
        <v>6</v>
      </c>
      <c r="AL1081" s="26">
        <f t="shared" si="88"/>
        <v>3</v>
      </c>
      <c r="AM1081" s="94" t="str">
        <f t="shared" si="89"/>
        <v>6/3 Deleted</v>
      </c>
      <c r="AN1081" s="172">
        <v>45811.445138888892</v>
      </c>
      <c r="AO1081" s="69" t="s">
        <v>186</v>
      </c>
      <c r="AP1081" s="69" t="s">
        <v>1922</v>
      </c>
      <c r="AQ1081" s="69" t="s">
        <v>289</v>
      </c>
      <c r="AR1081" s="69" t="s">
        <v>1924</v>
      </c>
    </row>
    <row r="1082" spans="36:44" ht="14.4">
      <c r="AJ1082" s="26">
        <f>VLOOKUP(AQ1082,'user list'!A:B,2,0)</f>
        <v>0</v>
      </c>
      <c r="AK1082" s="26">
        <f t="shared" si="87"/>
        <v>6</v>
      </c>
      <c r="AL1082" s="26">
        <f t="shared" si="88"/>
        <v>3</v>
      </c>
      <c r="AM1082" s="94" t="str">
        <f t="shared" si="89"/>
        <v>6/3 Deleted</v>
      </c>
      <c r="AN1082" s="172">
        <v>45811.445138888892</v>
      </c>
      <c r="AO1082" s="69" t="s">
        <v>186</v>
      </c>
      <c r="AP1082" s="69" t="s">
        <v>1922</v>
      </c>
      <c r="AQ1082" s="69" t="s">
        <v>289</v>
      </c>
      <c r="AR1082" s="69" t="s">
        <v>1924</v>
      </c>
    </row>
    <row r="1083" spans="36:44" ht="14.4">
      <c r="AJ1083" s="26">
        <f>VLOOKUP(AQ1083,'user list'!A:B,2,0)</f>
        <v>0</v>
      </c>
      <c r="AK1083" s="26">
        <f t="shared" si="87"/>
        <v>6</v>
      </c>
      <c r="AL1083" s="26">
        <f t="shared" si="88"/>
        <v>3</v>
      </c>
      <c r="AM1083" s="94" t="str">
        <f t="shared" si="89"/>
        <v>6/3 Deleted</v>
      </c>
      <c r="AN1083" s="172">
        <v>45811.445138888892</v>
      </c>
      <c r="AO1083" s="69" t="s">
        <v>186</v>
      </c>
      <c r="AP1083" s="69" t="s">
        <v>1922</v>
      </c>
      <c r="AQ1083" s="69" t="s">
        <v>289</v>
      </c>
      <c r="AR1083" s="69" t="s">
        <v>1924</v>
      </c>
    </row>
    <row r="1084" spans="36:44" ht="14.4">
      <c r="AJ1084" s="26">
        <f>VLOOKUP(AQ1084,'user list'!A:B,2,0)</f>
        <v>0</v>
      </c>
      <c r="AK1084" s="26">
        <f t="shared" si="87"/>
        <v>6</v>
      </c>
      <c r="AL1084" s="26">
        <f t="shared" si="88"/>
        <v>3</v>
      </c>
      <c r="AM1084" s="94" t="str">
        <f t="shared" si="89"/>
        <v>6/3 Deleted</v>
      </c>
      <c r="AN1084" s="172">
        <v>45811.445138888892</v>
      </c>
      <c r="AO1084" s="69" t="s">
        <v>186</v>
      </c>
      <c r="AP1084" s="69" t="s">
        <v>1922</v>
      </c>
      <c r="AQ1084" s="69" t="s">
        <v>289</v>
      </c>
      <c r="AR1084" s="69" t="s">
        <v>1924</v>
      </c>
    </row>
    <row r="1085" spans="36:44" ht="14.4">
      <c r="AJ1085" s="26">
        <f>VLOOKUP(AQ1085,'user list'!A:B,2,0)</f>
        <v>0</v>
      </c>
      <c r="AK1085" s="26">
        <f t="shared" si="87"/>
        <v>6</v>
      </c>
      <c r="AL1085" s="26">
        <f t="shared" si="88"/>
        <v>3</v>
      </c>
      <c r="AM1085" s="94" t="str">
        <f t="shared" si="89"/>
        <v>6/3 Deleted</v>
      </c>
      <c r="AN1085" s="172">
        <v>45811.445138888892</v>
      </c>
      <c r="AO1085" s="69" t="s">
        <v>186</v>
      </c>
      <c r="AP1085" s="69" t="s">
        <v>1922</v>
      </c>
      <c r="AQ1085" s="69" t="s">
        <v>289</v>
      </c>
      <c r="AR1085" s="69" t="s">
        <v>1924</v>
      </c>
    </row>
    <row r="1086" spans="36:44" ht="14.4">
      <c r="AJ1086" s="26">
        <f>VLOOKUP(AQ1086,'user list'!A:B,2,0)</f>
        <v>0</v>
      </c>
      <c r="AK1086" s="26">
        <f t="shared" si="87"/>
        <v>6</v>
      </c>
      <c r="AL1086" s="26">
        <f t="shared" si="88"/>
        <v>3</v>
      </c>
      <c r="AM1086" s="94" t="str">
        <f t="shared" si="89"/>
        <v>6/3 Deleted</v>
      </c>
      <c r="AN1086" s="172">
        <v>45811.445138888892</v>
      </c>
      <c r="AO1086" s="69" t="s">
        <v>186</v>
      </c>
      <c r="AP1086" s="69" t="s">
        <v>1922</v>
      </c>
      <c r="AQ1086" s="69" t="s">
        <v>289</v>
      </c>
      <c r="AR1086" s="69" t="s">
        <v>1924</v>
      </c>
    </row>
    <row r="1087" spans="36:44" ht="14.4">
      <c r="AJ1087" s="26">
        <f>VLOOKUP(AQ1087,'user list'!A:B,2,0)</f>
        <v>0</v>
      </c>
      <c r="AK1087" s="26">
        <f t="shared" si="87"/>
        <v>6</v>
      </c>
      <c r="AL1087" s="26">
        <f t="shared" si="88"/>
        <v>3</v>
      </c>
      <c r="AM1087" s="94" t="str">
        <f t="shared" si="89"/>
        <v>6/3 Deleted</v>
      </c>
      <c r="AN1087" s="172">
        <v>45811.445138888892</v>
      </c>
      <c r="AO1087" s="69" t="s">
        <v>186</v>
      </c>
      <c r="AP1087" s="69" t="s">
        <v>1922</v>
      </c>
      <c r="AQ1087" s="69" t="s">
        <v>289</v>
      </c>
      <c r="AR1087" s="69" t="s">
        <v>1924</v>
      </c>
    </row>
    <row r="1088" spans="36:44" ht="14.4">
      <c r="AJ1088" s="26">
        <f>VLOOKUP(AQ1088,'user list'!A:B,2,0)</f>
        <v>0</v>
      </c>
      <c r="AK1088" s="26">
        <f t="shared" si="87"/>
        <v>6</v>
      </c>
      <c r="AL1088" s="26">
        <f t="shared" si="88"/>
        <v>3</v>
      </c>
      <c r="AM1088" s="94" t="str">
        <f t="shared" si="89"/>
        <v>6/3 Deleted</v>
      </c>
      <c r="AN1088" s="172">
        <v>45811.445138888892</v>
      </c>
      <c r="AO1088" s="69" t="s">
        <v>186</v>
      </c>
      <c r="AP1088" s="69" t="s">
        <v>1922</v>
      </c>
      <c r="AQ1088" s="69" t="s">
        <v>289</v>
      </c>
      <c r="AR1088" s="69" t="s">
        <v>1924</v>
      </c>
    </row>
    <row r="1089" spans="36:44" ht="14.4">
      <c r="AJ1089" s="26">
        <f>VLOOKUP(AQ1089,'user list'!A:B,2,0)</f>
        <v>0</v>
      </c>
      <c r="AK1089" s="26">
        <f t="shared" si="87"/>
        <v>6</v>
      </c>
      <c r="AL1089" s="26">
        <f t="shared" si="88"/>
        <v>3</v>
      </c>
      <c r="AM1089" s="94" t="str">
        <f t="shared" si="89"/>
        <v>6/3 Deleted</v>
      </c>
      <c r="AN1089" s="172">
        <v>45811.445138888892</v>
      </c>
      <c r="AO1089" s="69" t="s">
        <v>186</v>
      </c>
      <c r="AP1089" s="69" t="s">
        <v>1922</v>
      </c>
      <c r="AQ1089" s="69" t="s">
        <v>289</v>
      </c>
      <c r="AR1089" s="69" t="s">
        <v>1924</v>
      </c>
    </row>
    <row r="1090" spans="36:44" ht="14.4">
      <c r="AJ1090" s="26">
        <f>VLOOKUP(AQ1090,'user list'!A:B,2,0)</f>
        <v>0</v>
      </c>
      <c r="AK1090" s="26">
        <f t="shared" si="87"/>
        <v>6</v>
      </c>
      <c r="AL1090" s="26">
        <f t="shared" si="88"/>
        <v>3</v>
      </c>
      <c r="AM1090" s="94" t="str">
        <f t="shared" si="89"/>
        <v>6/3 Deleted</v>
      </c>
      <c r="AN1090" s="172">
        <v>45811.445138888892</v>
      </c>
      <c r="AO1090" s="69" t="s">
        <v>186</v>
      </c>
      <c r="AP1090" s="69" t="s">
        <v>1922</v>
      </c>
      <c r="AQ1090" s="69" t="s">
        <v>289</v>
      </c>
      <c r="AR1090" s="69" t="s">
        <v>1924</v>
      </c>
    </row>
    <row r="1091" spans="36:44" ht="14.4">
      <c r="AJ1091" s="26">
        <f>VLOOKUP(AQ1091,'user list'!A:B,2,0)</f>
        <v>0</v>
      </c>
      <c r="AK1091" s="26">
        <f t="shared" si="87"/>
        <v>6</v>
      </c>
      <c r="AL1091" s="26">
        <f t="shared" si="88"/>
        <v>3</v>
      </c>
      <c r="AM1091" s="94" t="str">
        <f t="shared" si="89"/>
        <v>6/3 Deleted</v>
      </c>
      <c r="AN1091" s="172">
        <v>45811.445138888892</v>
      </c>
      <c r="AO1091" s="69" t="s">
        <v>186</v>
      </c>
      <c r="AP1091" s="69" t="s">
        <v>1922</v>
      </c>
      <c r="AQ1091" s="69" t="s">
        <v>289</v>
      </c>
      <c r="AR1091" s="69" t="s">
        <v>1924</v>
      </c>
    </row>
    <row r="1092" spans="36:44" ht="14.4">
      <c r="AJ1092" s="26">
        <f>VLOOKUP(AQ1092,'user list'!A:B,2,0)</f>
        <v>0</v>
      </c>
      <c r="AK1092" s="26">
        <f t="shared" si="87"/>
        <v>6</v>
      </c>
      <c r="AL1092" s="26">
        <f t="shared" si="88"/>
        <v>3</v>
      </c>
      <c r="AM1092" s="94" t="str">
        <f t="shared" si="89"/>
        <v>6/3 Deleted</v>
      </c>
      <c r="AN1092" s="172">
        <v>45811.445138888892</v>
      </c>
      <c r="AO1092" s="69" t="s">
        <v>186</v>
      </c>
      <c r="AP1092" s="69" t="s">
        <v>1922</v>
      </c>
      <c r="AQ1092" s="69" t="s">
        <v>289</v>
      </c>
      <c r="AR1092" s="69" t="s">
        <v>1924</v>
      </c>
    </row>
    <row r="1093" spans="36:44" ht="14.4">
      <c r="AJ1093" s="26">
        <f>VLOOKUP(AQ1093,'user list'!A:B,2,0)</f>
        <v>0</v>
      </c>
      <c r="AK1093" s="26">
        <f t="shared" si="87"/>
        <v>6</v>
      </c>
      <c r="AL1093" s="26">
        <f t="shared" si="88"/>
        <v>3</v>
      </c>
      <c r="AM1093" s="94" t="str">
        <f t="shared" si="89"/>
        <v>6/3 Deleted</v>
      </c>
      <c r="AN1093" s="172">
        <v>45811.445138888892</v>
      </c>
      <c r="AO1093" s="69" t="s">
        <v>186</v>
      </c>
      <c r="AP1093" s="69" t="s">
        <v>1922</v>
      </c>
      <c r="AQ1093" s="69" t="s">
        <v>289</v>
      </c>
      <c r="AR1093" s="69" t="s">
        <v>1924</v>
      </c>
    </row>
    <row r="1094" spans="36:44" ht="14.4">
      <c r="AJ1094" s="26">
        <f>VLOOKUP(AQ1094,'user list'!A:B,2,0)</f>
        <v>0</v>
      </c>
      <c r="AK1094" s="26">
        <f t="shared" si="87"/>
        <v>6</v>
      </c>
      <c r="AL1094" s="26">
        <f t="shared" si="88"/>
        <v>3</v>
      </c>
      <c r="AM1094" s="94" t="str">
        <f t="shared" si="89"/>
        <v>6/3 Deleted</v>
      </c>
      <c r="AN1094" s="172">
        <v>45811.445138888892</v>
      </c>
      <c r="AO1094" s="69" t="s">
        <v>186</v>
      </c>
      <c r="AP1094" s="69" t="s">
        <v>1922</v>
      </c>
      <c r="AQ1094" s="69" t="s">
        <v>289</v>
      </c>
      <c r="AR1094" s="69" t="s">
        <v>1924</v>
      </c>
    </row>
    <row r="1095" spans="36:44" ht="14.4">
      <c r="AJ1095" s="26">
        <f>VLOOKUP(AQ1095,'user list'!A:B,2,0)</f>
        <v>0</v>
      </c>
      <c r="AK1095" s="26">
        <f t="shared" si="87"/>
        <v>6</v>
      </c>
      <c r="AL1095" s="26">
        <f t="shared" si="88"/>
        <v>3</v>
      </c>
      <c r="AM1095" s="94" t="str">
        <f t="shared" si="89"/>
        <v>6/3 Deleted</v>
      </c>
      <c r="AN1095" s="172">
        <v>45811.445138888892</v>
      </c>
      <c r="AO1095" s="69" t="s">
        <v>186</v>
      </c>
      <c r="AP1095" s="69" t="s">
        <v>1922</v>
      </c>
      <c r="AQ1095" s="69" t="s">
        <v>289</v>
      </c>
      <c r="AR1095" s="69" t="s">
        <v>1924</v>
      </c>
    </row>
    <row r="1096" spans="36:44" ht="14.4">
      <c r="AJ1096" s="26">
        <f>VLOOKUP(AQ1096,'user list'!A:B,2,0)</f>
        <v>0</v>
      </c>
      <c r="AK1096" s="26">
        <f t="shared" si="87"/>
        <v>6</v>
      </c>
      <c r="AL1096" s="26">
        <f t="shared" si="88"/>
        <v>3</v>
      </c>
      <c r="AM1096" s="94" t="str">
        <f t="shared" si="89"/>
        <v>6/3 Deleted</v>
      </c>
      <c r="AN1096" s="172">
        <v>45811.445138888892</v>
      </c>
      <c r="AO1096" s="69" t="s">
        <v>186</v>
      </c>
      <c r="AP1096" s="69" t="s">
        <v>1922</v>
      </c>
      <c r="AQ1096" s="69" t="s">
        <v>289</v>
      </c>
      <c r="AR1096" s="69" t="s">
        <v>1924</v>
      </c>
    </row>
    <row r="1097" spans="36:44" ht="14.4">
      <c r="AJ1097" s="26">
        <f>VLOOKUP(AQ1097,'user list'!A:B,2,0)</f>
        <v>0</v>
      </c>
      <c r="AK1097" s="26">
        <f t="shared" si="87"/>
        <v>6</v>
      </c>
      <c r="AL1097" s="26">
        <f t="shared" si="88"/>
        <v>3</v>
      </c>
      <c r="AM1097" s="94" t="str">
        <f t="shared" si="89"/>
        <v>6/3 Deleted</v>
      </c>
      <c r="AN1097" s="172">
        <v>45811.445138888892</v>
      </c>
      <c r="AO1097" s="69" t="s">
        <v>186</v>
      </c>
      <c r="AP1097" s="69" t="s">
        <v>1922</v>
      </c>
      <c r="AQ1097" s="69" t="s">
        <v>289</v>
      </c>
      <c r="AR1097" s="69" t="s">
        <v>1924</v>
      </c>
    </row>
    <row r="1098" spans="36:44" ht="14.4">
      <c r="AJ1098" s="26">
        <f>VLOOKUP(AQ1098,'user list'!A:B,2,0)</f>
        <v>0</v>
      </c>
      <c r="AK1098" s="26">
        <f t="shared" si="87"/>
        <v>6</v>
      </c>
      <c r="AL1098" s="26">
        <f t="shared" si="88"/>
        <v>3</v>
      </c>
      <c r="AM1098" s="94" t="str">
        <f t="shared" si="89"/>
        <v>6/3 Deleted</v>
      </c>
      <c r="AN1098" s="172">
        <v>45811.445138888892</v>
      </c>
      <c r="AO1098" s="69" t="s">
        <v>186</v>
      </c>
      <c r="AP1098" s="69" t="s">
        <v>1922</v>
      </c>
      <c r="AQ1098" s="69" t="s">
        <v>289</v>
      </c>
      <c r="AR1098" s="69" t="s">
        <v>1924</v>
      </c>
    </row>
    <row r="1099" spans="36:44" ht="14.4">
      <c r="AJ1099" s="26">
        <f>VLOOKUP(AQ1099,'user list'!A:B,2,0)</f>
        <v>0</v>
      </c>
      <c r="AK1099" s="26">
        <f t="shared" si="87"/>
        <v>6</v>
      </c>
      <c r="AL1099" s="26">
        <f t="shared" si="88"/>
        <v>3</v>
      </c>
      <c r="AM1099" s="94" t="str">
        <f t="shared" si="89"/>
        <v>6/3 Deleted</v>
      </c>
      <c r="AN1099" s="172">
        <v>45811.445138888892</v>
      </c>
      <c r="AO1099" s="69" t="s">
        <v>186</v>
      </c>
      <c r="AP1099" s="69" t="s">
        <v>1922</v>
      </c>
      <c r="AQ1099" s="69" t="s">
        <v>289</v>
      </c>
      <c r="AR1099" s="69" t="s">
        <v>1924</v>
      </c>
    </row>
    <row r="1100" spans="36:44" ht="14.4">
      <c r="AJ1100" s="26">
        <f>VLOOKUP(AQ1100,'user list'!A:B,2,0)</f>
        <v>0</v>
      </c>
      <c r="AK1100" s="26">
        <f t="shared" si="87"/>
        <v>6</v>
      </c>
      <c r="AL1100" s="26">
        <f t="shared" si="88"/>
        <v>3</v>
      </c>
      <c r="AM1100" s="94" t="str">
        <f t="shared" si="89"/>
        <v>6/3 Deleted</v>
      </c>
      <c r="AN1100" s="172">
        <v>45811.445138888892</v>
      </c>
      <c r="AO1100" s="69" t="s">
        <v>186</v>
      </c>
      <c r="AP1100" s="69" t="s">
        <v>1922</v>
      </c>
      <c r="AQ1100" s="69" t="s">
        <v>289</v>
      </c>
      <c r="AR1100" s="69" t="s">
        <v>1924</v>
      </c>
    </row>
    <row r="1101" spans="36:44" ht="14.4">
      <c r="AJ1101" s="26">
        <f>VLOOKUP(AQ1101,'user list'!A:B,2,0)</f>
        <v>0</v>
      </c>
      <c r="AK1101" s="26">
        <f t="shared" si="87"/>
        <v>6</v>
      </c>
      <c r="AL1101" s="26">
        <f t="shared" si="88"/>
        <v>3</v>
      </c>
      <c r="AM1101" s="94" t="str">
        <f t="shared" si="89"/>
        <v>6/3 Deleted</v>
      </c>
      <c r="AN1101" s="172">
        <v>45811.445138888892</v>
      </c>
      <c r="AO1101" s="69" t="s">
        <v>186</v>
      </c>
      <c r="AP1101" s="69" t="s">
        <v>1922</v>
      </c>
      <c r="AQ1101" s="69" t="s">
        <v>289</v>
      </c>
      <c r="AR1101" s="69" t="s">
        <v>1924</v>
      </c>
    </row>
    <row r="1102" spans="36:44" ht="14.4">
      <c r="AJ1102" s="26">
        <f>VLOOKUP(AQ1102,'user list'!A:B,2,0)</f>
        <v>0</v>
      </c>
      <c r="AK1102" s="26">
        <f t="shared" si="87"/>
        <v>6</v>
      </c>
      <c r="AL1102" s="26">
        <f t="shared" si="88"/>
        <v>3</v>
      </c>
      <c r="AM1102" s="94" t="str">
        <f t="shared" si="89"/>
        <v>6/3 Deleted</v>
      </c>
      <c r="AN1102" s="172">
        <v>45811.445138888892</v>
      </c>
      <c r="AO1102" s="69" t="s">
        <v>186</v>
      </c>
      <c r="AP1102" s="69" t="s">
        <v>1922</v>
      </c>
      <c r="AQ1102" s="69" t="s">
        <v>289</v>
      </c>
      <c r="AR1102" s="69" t="s">
        <v>1924</v>
      </c>
    </row>
    <row r="1103" spans="36:44" ht="14.4">
      <c r="AJ1103" s="26">
        <f>VLOOKUP(AQ1103,'user list'!A:B,2,0)</f>
        <v>0</v>
      </c>
      <c r="AK1103" s="26">
        <f t="shared" si="87"/>
        <v>6</v>
      </c>
      <c r="AL1103" s="26">
        <f t="shared" si="88"/>
        <v>3</v>
      </c>
      <c r="AM1103" s="94" t="str">
        <f t="shared" si="89"/>
        <v>6/3 Deleted</v>
      </c>
      <c r="AN1103" s="172">
        <v>45811.445138888892</v>
      </c>
      <c r="AO1103" s="69" t="s">
        <v>186</v>
      </c>
      <c r="AP1103" s="69" t="s">
        <v>1922</v>
      </c>
      <c r="AQ1103" s="69" t="s">
        <v>289</v>
      </c>
      <c r="AR1103" s="69" t="s">
        <v>1924</v>
      </c>
    </row>
    <row r="1104" spans="36:44" ht="14.4">
      <c r="AJ1104" s="26">
        <f>VLOOKUP(AQ1104,'user list'!A:B,2,0)</f>
        <v>0</v>
      </c>
      <c r="AK1104" s="26">
        <f t="shared" ref="AK1104:AK1167" si="90">MONTH(AN1104)</f>
        <v>6</v>
      </c>
      <c r="AL1104" s="26">
        <f t="shared" ref="AL1104:AL1167" si="91">DAY(AN1104)</f>
        <v>3</v>
      </c>
      <c r="AM1104" s="94" t="str">
        <f t="shared" ref="AM1104:AM1167" si="92">AK1104&amp;"/"&amp;AL1104&amp;" "&amp;AR1104</f>
        <v>6/3 Deleted</v>
      </c>
      <c r="AN1104" s="172">
        <v>45811.445138888892</v>
      </c>
      <c r="AO1104" s="69" t="s">
        <v>186</v>
      </c>
      <c r="AP1104" s="69" t="s">
        <v>1922</v>
      </c>
      <c r="AQ1104" s="69" t="s">
        <v>289</v>
      </c>
      <c r="AR1104" s="69" t="s">
        <v>1924</v>
      </c>
    </row>
    <row r="1105" spans="36:44" ht="14.4">
      <c r="AJ1105" s="26">
        <f>VLOOKUP(AQ1105,'user list'!A:B,2,0)</f>
        <v>0</v>
      </c>
      <c r="AK1105" s="26">
        <f t="shared" si="90"/>
        <v>6</v>
      </c>
      <c r="AL1105" s="26">
        <f t="shared" si="91"/>
        <v>3</v>
      </c>
      <c r="AM1105" s="94" t="str">
        <f t="shared" si="92"/>
        <v>6/3 Deleted</v>
      </c>
      <c r="AN1105" s="172">
        <v>45811.445138888892</v>
      </c>
      <c r="AO1105" s="69" t="s">
        <v>186</v>
      </c>
      <c r="AP1105" s="69" t="s">
        <v>1922</v>
      </c>
      <c r="AQ1105" s="69" t="s">
        <v>289</v>
      </c>
      <c r="AR1105" s="69" t="s">
        <v>1924</v>
      </c>
    </row>
    <row r="1106" spans="36:44" ht="14.4">
      <c r="AJ1106" s="26">
        <f>VLOOKUP(AQ1106,'user list'!A:B,2,0)</f>
        <v>0</v>
      </c>
      <c r="AK1106" s="26">
        <f t="shared" si="90"/>
        <v>6</v>
      </c>
      <c r="AL1106" s="26">
        <f t="shared" si="91"/>
        <v>3</v>
      </c>
      <c r="AM1106" s="94" t="str">
        <f t="shared" si="92"/>
        <v>6/3 Deleted</v>
      </c>
      <c r="AN1106" s="172">
        <v>45811.445138888892</v>
      </c>
      <c r="AO1106" s="69" t="s">
        <v>186</v>
      </c>
      <c r="AP1106" s="69" t="s">
        <v>1922</v>
      </c>
      <c r="AQ1106" s="69" t="s">
        <v>289</v>
      </c>
      <c r="AR1106" s="69" t="s">
        <v>1924</v>
      </c>
    </row>
    <row r="1107" spans="36:44" ht="14.4">
      <c r="AJ1107" s="26">
        <f>VLOOKUP(AQ1107,'user list'!A:B,2,0)</f>
        <v>0</v>
      </c>
      <c r="AK1107" s="26">
        <f t="shared" si="90"/>
        <v>6</v>
      </c>
      <c r="AL1107" s="26">
        <f t="shared" si="91"/>
        <v>3</v>
      </c>
      <c r="AM1107" s="94" t="str">
        <f t="shared" si="92"/>
        <v>6/3 Deleted</v>
      </c>
      <c r="AN1107" s="172">
        <v>45811.445138888892</v>
      </c>
      <c r="AO1107" s="69" t="s">
        <v>186</v>
      </c>
      <c r="AP1107" s="69" t="s">
        <v>1922</v>
      </c>
      <c r="AQ1107" s="69" t="s">
        <v>289</v>
      </c>
      <c r="AR1107" s="69" t="s">
        <v>1924</v>
      </c>
    </row>
    <row r="1108" spans="36:44" ht="14.4">
      <c r="AJ1108" s="26">
        <f>VLOOKUP(AQ1108,'user list'!A:B,2,0)</f>
        <v>0</v>
      </c>
      <c r="AK1108" s="26">
        <f t="shared" si="90"/>
        <v>6</v>
      </c>
      <c r="AL1108" s="26">
        <f t="shared" si="91"/>
        <v>3</v>
      </c>
      <c r="AM1108" s="94" t="str">
        <f t="shared" si="92"/>
        <v>6/3 Deleted</v>
      </c>
      <c r="AN1108" s="172">
        <v>45811.445138888892</v>
      </c>
      <c r="AO1108" s="69" t="s">
        <v>186</v>
      </c>
      <c r="AP1108" s="69" t="s">
        <v>1922</v>
      </c>
      <c r="AQ1108" s="69" t="s">
        <v>289</v>
      </c>
      <c r="AR1108" s="69" t="s">
        <v>1924</v>
      </c>
    </row>
    <row r="1109" spans="36:44" ht="14.4">
      <c r="AJ1109" s="26">
        <f>VLOOKUP(AQ1109,'user list'!A:B,2,0)</f>
        <v>0</v>
      </c>
      <c r="AK1109" s="26">
        <f t="shared" si="90"/>
        <v>6</v>
      </c>
      <c r="AL1109" s="26">
        <f t="shared" si="91"/>
        <v>3</v>
      </c>
      <c r="AM1109" s="94" t="str">
        <f t="shared" si="92"/>
        <v>6/3 Deleted</v>
      </c>
      <c r="AN1109" s="172">
        <v>45811.445138888892</v>
      </c>
      <c r="AO1109" s="69" t="s">
        <v>186</v>
      </c>
      <c r="AP1109" s="69" t="s">
        <v>1922</v>
      </c>
      <c r="AQ1109" s="69" t="s">
        <v>289</v>
      </c>
      <c r="AR1109" s="69" t="s">
        <v>1924</v>
      </c>
    </row>
    <row r="1110" spans="36:44" ht="14.4">
      <c r="AJ1110" s="26">
        <f>VLOOKUP(AQ1110,'user list'!A:B,2,0)</f>
        <v>0</v>
      </c>
      <c r="AK1110" s="26">
        <f t="shared" si="90"/>
        <v>6</v>
      </c>
      <c r="AL1110" s="26">
        <f t="shared" si="91"/>
        <v>3</v>
      </c>
      <c r="AM1110" s="94" t="str">
        <f t="shared" si="92"/>
        <v>6/3 Deleted</v>
      </c>
      <c r="AN1110" s="172">
        <v>45811.445138888892</v>
      </c>
      <c r="AO1110" s="69" t="s">
        <v>186</v>
      </c>
      <c r="AP1110" s="69" t="s">
        <v>1922</v>
      </c>
      <c r="AQ1110" s="69" t="s">
        <v>289</v>
      </c>
      <c r="AR1110" s="69" t="s">
        <v>1924</v>
      </c>
    </row>
    <row r="1111" spans="36:44" ht="14.4">
      <c r="AJ1111" s="26">
        <f>VLOOKUP(AQ1111,'user list'!A:B,2,0)</f>
        <v>0</v>
      </c>
      <c r="AK1111" s="26">
        <f t="shared" si="90"/>
        <v>6</v>
      </c>
      <c r="AL1111" s="26">
        <f t="shared" si="91"/>
        <v>3</v>
      </c>
      <c r="AM1111" s="94" t="str">
        <f t="shared" si="92"/>
        <v>6/3 Deleted</v>
      </c>
      <c r="AN1111" s="172">
        <v>45811.445138888892</v>
      </c>
      <c r="AO1111" s="69" t="s">
        <v>186</v>
      </c>
      <c r="AP1111" s="69" t="s">
        <v>1922</v>
      </c>
      <c r="AQ1111" s="69" t="s">
        <v>289</v>
      </c>
      <c r="AR1111" s="69" t="s">
        <v>1924</v>
      </c>
    </row>
    <row r="1112" spans="36:44" ht="14.4">
      <c r="AJ1112" s="26">
        <f>VLOOKUP(AQ1112,'user list'!A:B,2,0)</f>
        <v>0</v>
      </c>
      <c r="AK1112" s="26">
        <f t="shared" si="90"/>
        <v>6</v>
      </c>
      <c r="AL1112" s="26">
        <f t="shared" si="91"/>
        <v>3</v>
      </c>
      <c r="AM1112" s="94" t="str">
        <f t="shared" si="92"/>
        <v>6/3 Deleted</v>
      </c>
      <c r="AN1112" s="172">
        <v>45811.445138888892</v>
      </c>
      <c r="AO1112" s="69" t="s">
        <v>186</v>
      </c>
      <c r="AP1112" s="69" t="s">
        <v>1922</v>
      </c>
      <c r="AQ1112" s="69" t="s">
        <v>289</v>
      </c>
      <c r="AR1112" s="69" t="s">
        <v>1924</v>
      </c>
    </row>
    <row r="1113" spans="36:44" ht="14.4">
      <c r="AJ1113" s="26">
        <f>VLOOKUP(AQ1113,'user list'!A:B,2,0)</f>
        <v>0</v>
      </c>
      <c r="AK1113" s="26">
        <f t="shared" si="90"/>
        <v>6</v>
      </c>
      <c r="AL1113" s="26">
        <f t="shared" si="91"/>
        <v>3</v>
      </c>
      <c r="AM1113" s="94" t="str">
        <f t="shared" si="92"/>
        <v>6/3 Deleted</v>
      </c>
      <c r="AN1113" s="172">
        <v>45811.445138888892</v>
      </c>
      <c r="AO1113" s="69" t="s">
        <v>186</v>
      </c>
      <c r="AP1113" s="69" t="s">
        <v>1922</v>
      </c>
      <c r="AQ1113" s="69" t="s">
        <v>289</v>
      </c>
      <c r="AR1113" s="69" t="s">
        <v>1924</v>
      </c>
    </row>
    <row r="1114" spans="36:44" ht="14.4">
      <c r="AJ1114" s="26">
        <f>VLOOKUP(AQ1114,'user list'!A:B,2,0)</f>
        <v>0</v>
      </c>
      <c r="AK1114" s="26">
        <f t="shared" si="90"/>
        <v>6</v>
      </c>
      <c r="AL1114" s="26">
        <f t="shared" si="91"/>
        <v>3</v>
      </c>
      <c r="AM1114" s="94" t="str">
        <f t="shared" si="92"/>
        <v>6/3 Deleted</v>
      </c>
      <c r="AN1114" s="172">
        <v>45811.445138888892</v>
      </c>
      <c r="AO1114" s="69" t="s">
        <v>186</v>
      </c>
      <c r="AP1114" s="69" t="s">
        <v>1922</v>
      </c>
      <c r="AQ1114" s="69" t="s">
        <v>289</v>
      </c>
      <c r="AR1114" s="69" t="s">
        <v>1924</v>
      </c>
    </row>
    <row r="1115" spans="36:44" ht="14.4">
      <c r="AJ1115" s="26">
        <f>VLOOKUP(AQ1115,'user list'!A:B,2,0)</f>
        <v>0</v>
      </c>
      <c r="AK1115" s="26">
        <f t="shared" si="90"/>
        <v>6</v>
      </c>
      <c r="AL1115" s="26">
        <f t="shared" si="91"/>
        <v>3</v>
      </c>
      <c r="AM1115" s="94" t="str">
        <f t="shared" si="92"/>
        <v>6/3 Created</v>
      </c>
      <c r="AN1115" s="172">
        <v>45811.445138888892</v>
      </c>
      <c r="AO1115" s="69" t="s">
        <v>186</v>
      </c>
      <c r="AP1115" s="69" t="s">
        <v>1922</v>
      </c>
      <c r="AQ1115" s="69" t="s">
        <v>289</v>
      </c>
      <c r="AR1115" s="69" t="s">
        <v>1921</v>
      </c>
    </row>
    <row r="1116" spans="36:44" ht="14.4">
      <c r="AJ1116" s="26">
        <f>VLOOKUP(AQ1116,'user list'!A:B,2,0)</f>
        <v>0</v>
      </c>
      <c r="AK1116" s="26">
        <f t="shared" si="90"/>
        <v>6</v>
      </c>
      <c r="AL1116" s="26">
        <f t="shared" si="91"/>
        <v>3</v>
      </c>
      <c r="AM1116" s="94" t="str">
        <f t="shared" si="92"/>
        <v>6/3 Created</v>
      </c>
      <c r="AN1116" s="172">
        <v>45811.445138888892</v>
      </c>
      <c r="AO1116" s="69" t="s">
        <v>186</v>
      </c>
      <c r="AP1116" s="69" t="s">
        <v>1922</v>
      </c>
      <c r="AQ1116" s="69" t="s">
        <v>289</v>
      </c>
      <c r="AR1116" s="69" t="s">
        <v>1921</v>
      </c>
    </row>
    <row r="1117" spans="36:44" ht="14.4">
      <c r="AJ1117" s="26">
        <f>VLOOKUP(AQ1117,'user list'!A:B,2,0)</f>
        <v>0</v>
      </c>
      <c r="AK1117" s="26">
        <f t="shared" si="90"/>
        <v>6</v>
      </c>
      <c r="AL1117" s="26">
        <f t="shared" si="91"/>
        <v>3</v>
      </c>
      <c r="AM1117" s="94" t="str">
        <f t="shared" si="92"/>
        <v>6/3 Created</v>
      </c>
      <c r="AN1117" s="172">
        <v>45811.445138888892</v>
      </c>
      <c r="AO1117" s="69" t="s">
        <v>186</v>
      </c>
      <c r="AP1117" s="69" t="s">
        <v>1922</v>
      </c>
      <c r="AQ1117" s="69" t="s">
        <v>289</v>
      </c>
      <c r="AR1117" s="69" t="s">
        <v>1921</v>
      </c>
    </row>
    <row r="1118" spans="36:44" ht="14.4">
      <c r="AJ1118" s="26">
        <f>VLOOKUP(AQ1118,'user list'!A:B,2,0)</f>
        <v>0</v>
      </c>
      <c r="AK1118" s="26">
        <f t="shared" si="90"/>
        <v>6</v>
      </c>
      <c r="AL1118" s="26">
        <f t="shared" si="91"/>
        <v>3</v>
      </c>
      <c r="AM1118" s="94" t="str">
        <f t="shared" si="92"/>
        <v>6/3 Created</v>
      </c>
      <c r="AN1118" s="172">
        <v>45811.445138888892</v>
      </c>
      <c r="AO1118" s="69" t="s">
        <v>186</v>
      </c>
      <c r="AP1118" s="69" t="s">
        <v>1922</v>
      </c>
      <c r="AQ1118" s="69" t="s">
        <v>289</v>
      </c>
      <c r="AR1118" s="69" t="s">
        <v>1921</v>
      </c>
    </row>
    <row r="1119" spans="36:44" ht="14.4">
      <c r="AJ1119" s="26">
        <f>VLOOKUP(AQ1119,'user list'!A:B,2,0)</f>
        <v>0</v>
      </c>
      <c r="AK1119" s="26">
        <f t="shared" si="90"/>
        <v>6</v>
      </c>
      <c r="AL1119" s="26">
        <f t="shared" si="91"/>
        <v>3</v>
      </c>
      <c r="AM1119" s="94" t="str">
        <f t="shared" si="92"/>
        <v>6/3 Created</v>
      </c>
      <c r="AN1119" s="172">
        <v>45811.445138888892</v>
      </c>
      <c r="AO1119" s="69" t="s">
        <v>186</v>
      </c>
      <c r="AP1119" s="69" t="s">
        <v>1922</v>
      </c>
      <c r="AQ1119" s="69" t="s">
        <v>289</v>
      </c>
      <c r="AR1119" s="69" t="s">
        <v>1921</v>
      </c>
    </row>
    <row r="1120" spans="36:44" ht="14.4">
      <c r="AJ1120" s="26">
        <f>VLOOKUP(AQ1120,'user list'!A:B,2,0)</f>
        <v>0</v>
      </c>
      <c r="AK1120" s="26">
        <f t="shared" si="90"/>
        <v>6</v>
      </c>
      <c r="AL1120" s="26">
        <f t="shared" si="91"/>
        <v>3</v>
      </c>
      <c r="AM1120" s="94" t="str">
        <f t="shared" si="92"/>
        <v>6/3 Created</v>
      </c>
      <c r="AN1120" s="172">
        <v>45811.445138888892</v>
      </c>
      <c r="AO1120" s="69" t="s">
        <v>186</v>
      </c>
      <c r="AP1120" s="69" t="s">
        <v>1922</v>
      </c>
      <c r="AQ1120" s="69" t="s">
        <v>289</v>
      </c>
      <c r="AR1120" s="69" t="s">
        <v>1921</v>
      </c>
    </row>
    <row r="1121" spans="36:44" ht="14.4">
      <c r="AJ1121" s="26">
        <f>VLOOKUP(AQ1121,'user list'!A:B,2,0)</f>
        <v>0</v>
      </c>
      <c r="AK1121" s="26">
        <f t="shared" si="90"/>
        <v>6</v>
      </c>
      <c r="AL1121" s="26">
        <f t="shared" si="91"/>
        <v>3</v>
      </c>
      <c r="AM1121" s="94" t="str">
        <f t="shared" si="92"/>
        <v>6/3 Created</v>
      </c>
      <c r="AN1121" s="172">
        <v>45811.445138888892</v>
      </c>
      <c r="AO1121" s="69" t="s">
        <v>186</v>
      </c>
      <c r="AP1121" s="69" t="s">
        <v>1922</v>
      </c>
      <c r="AQ1121" s="69" t="s">
        <v>289</v>
      </c>
      <c r="AR1121" s="69" t="s">
        <v>1921</v>
      </c>
    </row>
    <row r="1122" spans="36:44" ht="14.4">
      <c r="AJ1122" s="26">
        <f>VLOOKUP(AQ1122,'user list'!A:B,2,0)</f>
        <v>0</v>
      </c>
      <c r="AK1122" s="26">
        <f t="shared" si="90"/>
        <v>6</v>
      </c>
      <c r="AL1122" s="26">
        <f t="shared" si="91"/>
        <v>3</v>
      </c>
      <c r="AM1122" s="94" t="str">
        <f t="shared" si="92"/>
        <v>6/3 Created</v>
      </c>
      <c r="AN1122" s="172">
        <v>45811.445138888892</v>
      </c>
      <c r="AO1122" s="69" t="s">
        <v>186</v>
      </c>
      <c r="AP1122" s="69" t="s">
        <v>1922</v>
      </c>
      <c r="AQ1122" s="69" t="s">
        <v>289</v>
      </c>
      <c r="AR1122" s="69" t="s">
        <v>1921</v>
      </c>
    </row>
    <row r="1123" spans="36:44" ht="14.4">
      <c r="AJ1123" s="26">
        <f>VLOOKUP(AQ1123,'user list'!A:B,2,0)</f>
        <v>0</v>
      </c>
      <c r="AK1123" s="26">
        <f t="shared" si="90"/>
        <v>6</v>
      </c>
      <c r="AL1123" s="26">
        <f t="shared" si="91"/>
        <v>3</v>
      </c>
      <c r="AM1123" s="94" t="str">
        <f t="shared" si="92"/>
        <v>6/3 Created</v>
      </c>
      <c r="AN1123" s="172">
        <v>45811.445138888892</v>
      </c>
      <c r="AO1123" s="69" t="s">
        <v>186</v>
      </c>
      <c r="AP1123" s="69" t="s">
        <v>1922</v>
      </c>
      <c r="AQ1123" s="69" t="s">
        <v>289</v>
      </c>
      <c r="AR1123" s="69" t="s">
        <v>1921</v>
      </c>
    </row>
    <row r="1124" spans="36:44" ht="14.4">
      <c r="AJ1124" s="26">
        <f>VLOOKUP(AQ1124,'user list'!A:B,2,0)</f>
        <v>0</v>
      </c>
      <c r="AK1124" s="26">
        <f t="shared" si="90"/>
        <v>6</v>
      </c>
      <c r="AL1124" s="26">
        <f t="shared" si="91"/>
        <v>3</v>
      </c>
      <c r="AM1124" s="94" t="str">
        <f t="shared" si="92"/>
        <v>6/3 Created</v>
      </c>
      <c r="AN1124" s="172">
        <v>45811.445138888892</v>
      </c>
      <c r="AO1124" s="69" t="s">
        <v>186</v>
      </c>
      <c r="AP1124" s="69" t="s">
        <v>1922</v>
      </c>
      <c r="AQ1124" s="69" t="s">
        <v>289</v>
      </c>
      <c r="AR1124" s="69" t="s">
        <v>1921</v>
      </c>
    </row>
    <row r="1125" spans="36:44" ht="14.4">
      <c r="AJ1125" s="26">
        <f>VLOOKUP(AQ1125,'user list'!A:B,2,0)</f>
        <v>0</v>
      </c>
      <c r="AK1125" s="26">
        <f t="shared" si="90"/>
        <v>6</v>
      </c>
      <c r="AL1125" s="26">
        <f t="shared" si="91"/>
        <v>3</v>
      </c>
      <c r="AM1125" s="94" t="str">
        <f t="shared" si="92"/>
        <v>6/3 Created</v>
      </c>
      <c r="AN1125" s="172">
        <v>45811.445138888892</v>
      </c>
      <c r="AO1125" s="69" t="s">
        <v>186</v>
      </c>
      <c r="AP1125" s="69" t="s">
        <v>1922</v>
      </c>
      <c r="AQ1125" s="69" t="s">
        <v>289</v>
      </c>
      <c r="AR1125" s="69" t="s">
        <v>1921</v>
      </c>
    </row>
    <row r="1126" spans="36:44" ht="14.4">
      <c r="AJ1126" s="26">
        <f>VLOOKUP(AQ1126,'user list'!A:B,2,0)</f>
        <v>0</v>
      </c>
      <c r="AK1126" s="26">
        <f t="shared" si="90"/>
        <v>6</v>
      </c>
      <c r="AL1126" s="26">
        <f t="shared" si="91"/>
        <v>3</v>
      </c>
      <c r="AM1126" s="94" t="str">
        <f t="shared" si="92"/>
        <v>6/3 Created</v>
      </c>
      <c r="AN1126" s="172">
        <v>45811.445138888892</v>
      </c>
      <c r="AO1126" s="69" t="s">
        <v>186</v>
      </c>
      <c r="AP1126" s="69" t="s">
        <v>1922</v>
      </c>
      <c r="AQ1126" s="69" t="s">
        <v>289</v>
      </c>
      <c r="AR1126" s="69" t="s">
        <v>1921</v>
      </c>
    </row>
    <row r="1127" spans="36:44" ht="14.4">
      <c r="AJ1127" s="26">
        <f>VLOOKUP(AQ1127,'user list'!A:B,2,0)</f>
        <v>0</v>
      </c>
      <c r="AK1127" s="26">
        <f t="shared" si="90"/>
        <v>6</v>
      </c>
      <c r="AL1127" s="26">
        <f t="shared" si="91"/>
        <v>3</v>
      </c>
      <c r="AM1127" s="94" t="str">
        <f t="shared" si="92"/>
        <v>6/3 Created</v>
      </c>
      <c r="AN1127" s="172">
        <v>45811.445138888892</v>
      </c>
      <c r="AO1127" s="69" t="s">
        <v>186</v>
      </c>
      <c r="AP1127" s="69" t="s">
        <v>1922</v>
      </c>
      <c r="AQ1127" s="69" t="s">
        <v>289</v>
      </c>
      <c r="AR1127" s="69" t="s">
        <v>1921</v>
      </c>
    </row>
    <row r="1128" spans="36:44" ht="14.4">
      <c r="AJ1128" s="26">
        <f>VLOOKUP(AQ1128,'user list'!A:B,2,0)</f>
        <v>0</v>
      </c>
      <c r="AK1128" s="26">
        <f t="shared" si="90"/>
        <v>6</v>
      </c>
      <c r="AL1128" s="26">
        <f t="shared" si="91"/>
        <v>3</v>
      </c>
      <c r="AM1128" s="94" t="str">
        <f t="shared" si="92"/>
        <v>6/3 Created</v>
      </c>
      <c r="AN1128" s="172">
        <v>45811.445138888892</v>
      </c>
      <c r="AO1128" s="69" t="s">
        <v>186</v>
      </c>
      <c r="AP1128" s="69" t="s">
        <v>1922</v>
      </c>
      <c r="AQ1128" s="69" t="s">
        <v>289</v>
      </c>
      <c r="AR1128" s="69" t="s">
        <v>1921</v>
      </c>
    </row>
    <row r="1129" spans="36:44" ht="14.4">
      <c r="AJ1129" s="26">
        <f>VLOOKUP(AQ1129,'user list'!A:B,2,0)</f>
        <v>0</v>
      </c>
      <c r="AK1129" s="26">
        <f t="shared" si="90"/>
        <v>6</v>
      </c>
      <c r="AL1129" s="26">
        <f t="shared" si="91"/>
        <v>3</v>
      </c>
      <c r="AM1129" s="94" t="str">
        <f t="shared" si="92"/>
        <v>6/3 Created</v>
      </c>
      <c r="AN1129" s="172">
        <v>45811.445138888892</v>
      </c>
      <c r="AO1129" s="69" t="s">
        <v>186</v>
      </c>
      <c r="AP1129" s="69" t="s">
        <v>1922</v>
      </c>
      <c r="AQ1129" s="69" t="s">
        <v>289</v>
      </c>
      <c r="AR1129" s="69" t="s">
        <v>1921</v>
      </c>
    </row>
    <row r="1130" spans="36:44" ht="14.4">
      <c r="AJ1130" s="26">
        <f>VLOOKUP(AQ1130,'user list'!A:B,2,0)</f>
        <v>0</v>
      </c>
      <c r="AK1130" s="26">
        <f t="shared" si="90"/>
        <v>6</v>
      </c>
      <c r="AL1130" s="26">
        <f t="shared" si="91"/>
        <v>3</v>
      </c>
      <c r="AM1130" s="94" t="str">
        <f t="shared" si="92"/>
        <v>6/3 Created</v>
      </c>
      <c r="AN1130" s="172">
        <v>45811.445138888892</v>
      </c>
      <c r="AO1130" s="69" t="s">
        <v>186</v>
      </c>
      <c r="AP1130" s="69" t="s">
        <v>1922</v>
      </c>
      <c r="AQ1130" s="69" t="s">
        <v>289</v>
      </c>
      <c r="AR1130" s="69" t="s">
        <v>1921</v>
      </c>
    </row>
    <row r="1131" spans="36:44" ht="14.4">
      <c r="AJ1131" s="26">
        <f>VLOOKUP(AQ1131,'user list'!A:B,2,0)</f>
        <v>0</v>
      </c>
      <c r="AK1131" s="26">
        <f t="shared" si="90"/>
        <v>6</v>
      </c>
      <c r="AL1131" s="26">
        <f t="shared" si="91"/>
        <v>3</v>
      </c>
      <c r="AM1131" s="94" t="str">
        <f t="shared" si="92"/>
        <v>6/3 Created</v>
      </c>
      <c r="AN1131" s="172">
        <v>45811.445138888892</v>
      </c>
      <c r="AO1131" s="69" t="s">
        <v>186</v>
      </c>
      <c r="AP1131" s="69" t="s">
        <v>1922</v>
      </c>
      <c r="AQ1131" s="69" t="s">
        <v>289</v>
      </c>
      <c r="AR1131" s="69" t="s">
        <v>1921</v>
      </c>
    </row>
    <row r="1132" spans="36:44" ht="14.4">
      <c r="AJ1132" s="26">
        <f>VLOOKUP(AQ1132,'user list'!A:B,2,0)</f>
        <v>0</v>
      </c>
      <c r="AK1132" s="26">
        <f t="shared" si="90"/>
        <v>6</v>
      </c>
      <c r="AL1132" s="26">
        <f t="shared" si="91"/>
        <v>3</v>
      </c>
      <c r="AM1132" s="94" t="str">
        <f t="shared" si="92"/>
        <v>6/3 Created</v>
      </c>
      <c r="AN1132" s="172">
        <v>45811.445138888892</v>
      </c>
      <c r="AO1132" s="69" t="s">
        <v>186</v>
      </c>
      <c r="AP1132" s="69" t="s">
        <v>1922</v>
      </c>
      <c r="AQ1132" s="69" t="s">
        <v>289</v>
      </c>
      <c r="AR1132" s="69" t="s">
        <v>1921</v>
      </c>
    </row>
    <row r="1133" spans="36:44" ht="14.4">
      <c r="AJ1133" s="26">
        <f>VLOOKUP(AQ1133,'user list'!A:B,2,0)</f>
        <v>0</v>
      </c>
      <c r="AK1133" s="26">
        <f t="shared" si="90"/>
        <v>6</v>
      </c>
      <c r="AL1133" s="26">
        <f t="shared" si="91"/>
        <v>3</v>
      </c>
      <c r="AM1133" s="94" t="str">
        <f t="shared" si="92"/>
        <v>6/3 Created</v>
      </c>
      <c r="AN1133" s="172">
        <v>45811.445138888892</v>
      </c>
      <c r="AO1133" s="69" t="s">
        <v>186</v>
      </c>
      <c r="AP1133" s="69" t="s">
        <v>1922</v>
      </c>
      <c r="AQ1133" s="69" t="s">
        <v>289</v>
      </c>
      <c r="AR1133" s="69" t="s">
        <v>1921</v>
      </c>
    </row>
    <row r="1134" spans="36:44" ht="14.4">
      <c r="AJ1134" s="26">
        <f>VLOOKUP(AQ1134,'user list'!A:B,2,0)</f>
        <v>0</v>
      </c>
      <c r="AK1134" s="26">
        <f t="shared" si="90"/>
        <v>6</v>
      </c>
      <c r="AL1134" s="26">
        <f t="shared" si="91"/>
        <v>3</v>
      </c>
      <c r="AM1134" s="94" t="str">
        <f t="shared" si="92"/>
        <v>6/3 Created</v>
      </c>
      <c r="AN1134" s="172">
        <v>45811.445138888892</v>
      </c>
      <c r="AO1134" s="69" t="s">
        <v>186</v>
      </c>
      <c r="AP1134" s="69" t="s">
        <v>1922</v>
      </c>
      <c r="AQ1134" s="69" t="s">
        <v>289</v>
      </c>
      <c r="AR1134" s="69" t="s">
        <v>1921</v>
      </c>
    </row>
    <row r="1135" spans="36:44" ht="14.4">
      <c r="AJ1135" s="26">
        <f>VLOOKUP(AQ1135,'user list'!A:B,2,0)</f>
        <v>0</v>
      </c>
      <c r="AK1135" s="26">
        <f t="shared" si="90"/>
        <v>6</v>
      </c>
      <c r="AL1135" s="26">
        <f t="shared" si="91"/>
        <v>3</v>
      </c>
      <c r="AM1135" s="94" t="str">
        <f t="shared" si="92"/>
        <v>6/3 Created</v>
      </c>
      <c r="AN1135" s="172">
        <v>45811.445138888892</v>
      </c>
      <c r="AO1135" s="69" t="s">
        <v>186</v>
      </c>
      <c r="AP1135" s="69" t="s">
        <v>1922</v>
      </c>
      <c r="AQ1135" s="69" t="s">
        <v>289</v>
      </c>
      <c r="AR1135" s="69" t="s">
        <v>1921</v>
      </c>
    </row>
    <row r="1136" spans="36:44" ht="14.4">
      <c r="AJ1136" s="26">
        <f>VLOOKUP(AQ1136,'user list'!A:B,2,0)</f>
        <v>0</v>
      </c>
      <c r="AK1136" s="26">
        <f t="shared" si="90"/>
        <v>6</v>
      </c>
      <c r="AL1136" s="26">
        <f t="shared" si="91"/>
        <v>3</v>
      </c>
      <c r="AM1136" s="94" t="str">
        <f t="shared" si="92"/>
        <v>6/3 Created</v>
      </c>
      <c r="AN1136" s="172">
        <v>45811.445138888892</v>
      </c>
      <c r="AO1136" s="69" t="s">
        <v>186</v>
      </c>
      <c r="AP1136" s="69" t="s">
        <v>1922</v>
      </c>
      <c r="AQ1136" s="69" t="s">
        <v>289</v>
      </c>
      <c r="AR1136" s="69" t="s">
        <v>1921</v>
      </c>
    </row>
    <row r="1137" spans="36:44" ht="14.4">
      <c r="AJ1137" s="26">
        <f>VLOOKUP(AQ1137,'user list'!A:B,2,0)</f>
        <v>0</v>
      </c>
      <c r="AK1137" s="26">
        <f t="shared" si="90"/>
        <v>6</v>
      </c>
      <c r="AL1137" s="26">
        <f t="shared" si="91"/>
        <v>3</v>
      </c>
      <c r="AM1137" s="94" t="str">
        <f t="shared" si="92"/>
        <v>6/3 Created</v>
      </c>
      <c r="AN1137" s="172">
        <v>45811.445138888892</v>
      </c>
      <c r="AO1137" s="69" t="s">
        <v>186</v>
      </c>
      <c r="AP1137" s="69" t="s">
        <v>1922</v>
      </c>
      <c r="AQ1137" s="69" t="s">
        <v>289</v>
      </c>
      <c r="AR1137" s="69" t="s">
        <v>1921</v>
      </c>
    </row>
    <row r="1138" spans="36:44" ht="14.4">
      <c r="AJ1138" s="26">
        <f>VLOOKUP(AQ1138,'user list'!A:B,2,0)</f>
        <v>0</v>
      </c>
      <c r="AK1138" s="26">
        <f t="shared" si="90"/>
        <v>6</v>
      </c>
      <c r="AL1138" s="26">
        <f t="shared" si="91"/>
        <v>3</v>
      </c>
      <c r="AM1138" s="94" t="str">
        <f t="shared" si="92"/>
        <v>6/3 Created</v>
      </c>
      <c r="AN1138" s="172">
        <v>45811.445138888892</v>
      </c>
      <c r="AO1138" s="69" t="s">
        <v>186</v>
      </c>
      <c r="AP1138" s="69" t="s">
        <v>1922</v>
      </c>
      <c r="AQ1138" s="69" t="s">
        <v>289</v>
      </c>
      <c r="AR1138" s="69" t="s">
        <v>1921</v>
      </c>
    </row>
    <row r="1139" spans="36:44" ht="14.4">
      <c r="AJ1139" s="26">
        <f>VLOOKUP(AQ1139,'user list'!A:B,2,0)</f>
        <v>0</v>
      </c>
      <c r="AK1139" s="26">
        <f t="shared" si="90"/>
        <v>6</v>
      </c>
      <c r="AL1139" s="26">
        <f t="shared" si="91"/>
        <v>3</v>
      </c>
      <c r="AM1139" s="94" t="str">
        <f t="shared" si="92"/>
        <v>6/3 Created</v>
      </c>
      <c r="AN1139" s="172">
        <v>45811.445138888892</v>
      </c>
      <c r="AO1139" s="69" t="s">
        <v>186</v>
      </c>
      <c r="AP1139" s="69" t="s">
        <v>1922</v>
      </c>
      <c r="AQ1139" s="69" t="s">
        <v>289</v>
      </c>
      <c r="AR1139" s="69" t="s">
        <v>1921</v>
      </c>
    </row>
    <row r="1140" spans="36:44" ht="14.4">
      <c r="AJ1140" s="26">
        <f>VLOOKUP(AQ1140,'user list'!A:B,2,0)</f>
        <v>0</v>
      </c>
      <c r="AK1140" s="26">
        <f t="shared" si="90"/>
        <v>6</v>
      </c>
      <c r="AL1140" s="26">
        <f t="shared" si="91"/>
        <v>3</v>
      </c>
      <c r="AM1140" s="94" t="str">
        <f t="shared" si="92"/>
        <v>6/3 Created</v>
      </c>
      <c r="AN1140" s="172">
        <v>45811.445138888892</v>
      </c>
      <c r="AO1140" s="69" t="s">
        <v>186</v>
      </c>
      <c r="AP1140" s="69" t="s">
        <v>1922</v>
      </c>
      <c r="AQ1140" s="69" t="s">
        <v>289</v>
      </c>
      <c r="AR1140" s="69" t="s">
        <v>1921</v>
      </c>
    </row>
    <row r="1141" spans="36:44" ht="14.4">
      <c r="AJ1141" s="26">
        <f>VLOOKUP(AQ1141,'user list'!A:B,2,0)</f>
        <v>0</v>
      </c>
      <c r="AK1141" s="26">
        <f t="shared" si="90"/>
        <v>6</v>
      </c>
      <c r="AL1141" s="26">
        <f t="shared" si="91"/>
        <v>3</v>
      </c>
      <c r="AM1141" s="94" t="str">
        <f t="shared" si="92"/>
        <v>6/3 Created</v>
      </c>
      <c r="AN1141" s="172">
        <v>45811.445138888892</v>
      </c>
      <c r="AO1141" s="69" t="s">
        <v>186</v>
      </c>
      <c r="AP1141" s="69" t="s">
        <v>1922</v>
      </c>
      <c r="AQ1141" s="69" t="s">
        <v>289</v>
      </c>
      <c r="AR1141" s="69" t="s">
        <v>1921</v>
      </c>
    </row>
    <row r="1142" spans="36:44" ht="14.4">
      <c r="AJ1142" s="26">
        <f>VLOOKUP(AQ1142,'user list'!A:B,2,0)</f>
        <v>0</v>
      </c>
      <c r="AK1142" s="26">
        <f t="shared" si="90"/>
        <v>6</v>
      </c>
      <c r="AL1142" s="26">
        <f t="shared" si="91"/>
        <v>3</v>
      </c>
      <c r="AM1142" s="94" t="str">
        <f t="shared" si="92"/>
        <v>6/3 Created</v>
      </c>
      <c r="AN1142" s="172">
        <v>45811.445138888892</v>
      </c>
      <c r="AO1142" s="69" t="s">
        <v>186</v>
      </c>
      <c r="AP1142" s="69" t="s">
        <v>1922</v>
      </c>
      <c r="AQ1142" s="69" t="s">
        <v>289</v>
      </c>
      <c r="AR1142" s="69" t="s">
        <v>1921</v>
      </c>
    </row>
    <row r="1143" spans="36:44" ht="14.4">
      <c r="AJ1143" s="26">
        <f>VLOOKUP(AQ1143,'user list'!A:B,2,0)</f>
        <v>0</v>
      </c>
      <c r="AK1143" s="26">
        <f t="shared" si="90"/>
        <v>6</v>
      </c>
      <c r="AL1143" s="26">
        <f t="shared" si="91"/>
        <v>3</v>
      </c>
      <c r="AM1143" s="94" t="str">
        <f t="shared" si="92"/>
        <v>6/3 Created</v>
      </c>
      <c r="AN1143" s="172">
        <v>45811.445138888892</v>
      </c>
      <c r="AO1143" s="69" t="s">
        <v>186</v>
      </c>
      <c r="AP1143" s="69" t="s">
        <v>1922</v>
      </c>
      <c r="AQ1143" s="69" t="s">
        <v>289</v>
      </c>
      <c r="AR1143" s="69" t="s">
        <v>1921</v>
      </c>
    </row>
    <row r="1144" spans="36:44" ht="14.4">
      <c r="AJ1144" s="26">
        <f>VLOOKUP(AQ1144,'user list'!A:B,2,0)</f>
        <v>0</v>
      </c>
      <c r="AK1144" s="26">
        <f t="shared" si="90"/>
        <v>6</v>
      </c>
      <c r="AL1144" s="26">
        <f t="shared" si="91"/>
        <v>3</v>
      </c>
      <c r="AM1144" s="94" t="str">
        <f t="shared" si="92"/>
        <v>6/3 Created</v>
      </c>
      <c r="AN1144" s="172">
        <v>45811.445138888892</v>
      </c>
      <c r="AO1144" s="69" t="s">
        <v>186</v>
      </c>
      <c r="AP1144" s="69" t="s">
        <v>1922</v>
      </c>
      <c r="AQ1144" s="69" t="s">
        <v>289</v>
      </c>
      <c r="AR1144" s="69" t="s">
        <v>1921</v>
      </c>
    </row>
    <row r="1145" spans="36:44" ht="14.4">
      <c r="AJ1145" s="26">
        <f>VLOOKUP(AQ1145,'user list'!A:B,2,0)</f>
        <v>0</v>
      </c>
      <c r="AK1145" s="26">
        <f t="shared" si="90"/>
        <v>6</v>
      </c>
      <c r="AL1145" s="26">
        <f t="shared" si="91"/>
        <v>3</v>
      </c>
      <c r="AM1145" s="94" t="str">
        <f t="shared" si="92"/>
        <v>6/3 Created</v>
      </c>
      <c r="AN1145" s="172">
        <v>45811.445138888892</v>
      </c>
      <c r="AO1145" s="69" t="s">
        <v>186</v>
      </c>
      <c r="AP1145" s="69" t="s">
        <v>1922</v>
      </c>
      <c r="AQ1145" s="69" t="s">
        <v>289</v>
      </c>
      <c r="AR1145" s="69" t="s">
        <v>1921</v>
      </c>
    </row>
    <row r="1146" spans="36:44" ht="14.4">
      <c r="AJ1146" s="26">
        <f>VLOOKUP(AQ1146,'user list'!A:B,2,0)</f>
        <v>0</v>
      </c>
      <c r="AK1146" s="26">
        <f t="shared" si="90"/>
        <v>6</v>
      </c>
      <c r="AL1146" s="26">
        <f t="shared" si="91"/>
        <v>3</v>
      </c>
      <c r="AM1146" s="94" t="str">
        <f t="shared" si="92"/>
        <v>6/3 Created</v>
      </c>
      <c r="AN1146" s="172">
        <v>45811.445138888892</v>
      </c>
      <c r="AO1146" s="69" t="s">
        <v>186</v>
      </c>
      <c r="AP1146" s="69" t="s">
        <v>1922</v>
      </c>
      <c r="AQ1146" s="69" t="s">
        <v>289</v>
      </c>
      <c r="AR1146" s="69" t="s">
        <v>1921</v>
      </c>
    </row>
    <row r="1147" spans="36:44" ht="14.4">
      <c r="AJ1147" s="26">
        <f>VLOOKUP(AQ1147,'user list'!A:B,2,0)</f>
        <v>0</v>
      </c>
      <c r="AK1147" s="26">
        <f t="shared" si="90"/>
        <v>6</v>
      </c>
      <c r="AL1147" s="26">
        <f t="shared" si="91"/>
        <v>3</v>
      </c>
      <c r="AM1147" s="94" t="str">
        <f t="shared" si="92"/>
        <v>6/3 Created</v>
      </c>
      <c r="AN1147" s="172">
        <v>45811.445138888892</v>
      </c>
      <c r="AO1147" s="69" t="s">
        <v>186</v>
      </c>
      <c r="AP1147" s="69" t="s">
        <v>1922</v>
      </c>
      <c r="AQ1147" s="69" t="s">
        <v>289</v>
      </c>
      <c r="AR1147" s="69" t="s">
        <v>1921</v>
      </c>
    </row>
    <row r="1148" spans="36:44" ht="14.4">
      <c r="AJ1148" s="26">
        <f>VLOOKUP(AQ1148,'user list'!A:B,2,0)</f>
        <v>0</v>
      </c>
      <c r="AK1148" s="26">
        <f t="shared" si="90"/>
        <v>6</v>
      </c>
      <c r="AL1148" s="26">
        <f t="shared" si="91"/>
        <v>3</v>
      </c>
      <c r="AM1148" s="94" t="str">
        <f t="shared" si="92"/>
        <v>6/3 Created</v>
      </c>
      <c r="AN1148" s="172">
        <v>45811.445138888892</v>
      </c>
      <c r="AO1148" s="69" t="s">
        <v>186</v>
      </c>
      <c r="AP1148" s="69" t="s">
        <v>1922</v>
      </c>
      <c r="AQ1148" s="69" t="s">
        <v>289</v>
      </c>
      <c r="AR1148" s="69" t="s">
        <v>1921</v>
      </c>
    </row>
    <row r="1149" spans="36:44" ht="14.4">
      <c r="AJ1149" s="26">
        <f>VLOOKUP(AQ1149,'user list'!A:B,2,0)</f>
        <v>0</v>
      </c>
      <c r="AK1149" s="26">
        <f t="shared" si="90"/>
        <v>6</v>
      </c>
      <c r="AL1149" s="26">
        <f t="shared" si="91"/>
        <v>3</v>
      </c>
      <c r="AM1149" s="94" t="str">
        <f t="shared" si="92"/>
        <v>6/3 Created</v>
      </c>
      <c r="AN1149" s="172">
        <v>45811.445138888892</v>
      </c>
      <c r="AO1149" s="69" t="s">
        <v>186</v>
      </c>
      <c r="AP1149" s="69" t="s">
        <v>1922</v>
      </c>
      <c r="AQ1149" s="69" t="s">
        <v>289</v>
      </c>
      <c r="AR1149" s="69" t="s">
        <v>1921</v>
      </c>
    </row>
    <row r="1150" spans="36:44" ht="14.4">
      <c r="AJ1150" s="26">
        <f>VLOOKUP(AQ1150,'user list'!A:B,2,0)</f>
        <v>0</v>
      </c>
      <c r="AK1150" s="26">
        <f t="shared" si="90"/>
        <v>6</v>
      </c>
      <c r="AL1150" s="26">
        <f t="shared" si="91"/>
        <v>3</v>
      </c>
      <c r="AM1150" s="94" t="str">
        <f t="shared" si="92"/>
        <v>6/3 Created</v>
      </c>
      <c r="AN1150" s="172">
        <v>45811.445138888892</v>
      </c>
      <c r="AO1150" s="69" t="s">
        <v>186</v>
      </c>
      <c r="AP1150" s="69" t="s">
        <v>1922</v>
      </c>
      <c r="AQ1150" s="69" t="s">
        <v>289</v>
      </c>
      <c r="AR1150" s="69" t="s">
        <v>1921</v>
      </c>
    </row>
    <row r="1151" spans="36:44" ht="14.4">
      <c r="AJ1151" s="26">
        <f>VLOOKUP(AQ1151,'user list'!A:B,2,0)</f>
        <v>0</v>
      </c>
      <c r="AK1151" s="26">
        <f t="shared" si="90"/>
        <v>6</v>
      </c>
      <c r="AL1151" s="26">
        <f t="shared" si="91"/>
        <v>3</v>
      </c>
      <c r="AM1151" s="94" t="str">
        <f t="shared" si="92"/>
        <v>6/3 Created</v>
      </c>
      <c r="AN1151" s="172">
        <v>45811.445138888892</v>
      </c>
      <c r="AO1151" s="69" t="s">
        <v>186</v>
      </c>
      <c r="AP1151" s="69" t="s">
        <v>1922</v>
      </c>
      <c r="AQ1151" s="69" t="s">
        <v>289</v>
      </c>
      <c r="AR1151" s="69" t="s">
        <v>1921</v>
      </c>
    </row>
    <row r="1152" spans="36:44" ht="14.4">
      <c r="AJ1152" s="26">
        <f>VLOOKUP(AQ1152,'user list'!A:B,2,0)</f>
        <v>0</v>
      </c>
      <c r="AK1152" s="26">
        <f t="shared" si="90"/>
        <v>6</v>
      </c>
      <c r="AL1152" s="26">
        <f t="shared" si="91"/>
        <v>3</v>
      </c>
      <c r="AM1152" s="94" t="str">
        <f t="shared" si="92"/>
        <v>6/3 Created</v>
      </c>
      <c r="AN1152" s="172">
        <v>45811.445138888892</v>
      </c>
      <c r="AO1152" s="69" t="s">
        <v>186</v>
      </c>
      <c r="AP1152" s="69" t="s">
        <v>1922</v>
      </c>
      <c r="AQ1152" s="69" t="s">
        <v>289</v>
      </c>
      <c r="AR1152" s="69" t="s">
        <v>1921</v>
      </c>
    </row>
    <row r="1153" spans="36:44" ht="14.4">
      <c r="AJ1153" s="26">
        <f>VLOOKUP(AQ1153,'user list'!A:B,2,0)</f>
        <v>0</v>
      </c>
      <c r="AK1153" s="26">
        <f t="shared" si="90"/>
        <v>6</v>
      </c>
      <c r="AL1153" s="26">
        <f t="shared" si="91"/>
        <v>3</v>
      </c>
      <c r="AM1153" s="94" t="str">
        <f t="shared" si="92"/>
        <v>6/3 Created</v>
      </c>
      <c r="AN1153" s="172">
        <v>45811.445138888892</v>
      </c>
      <c r="AO1153" s="69" t="s">
        <v>186</v>
      </c>
      <c r="AP1153" s="69" t="s">
        <v>1922</v>
      </c>
      <c r="AQ1153" s="69" t="s">
        <v>289</v>
      </c>
      <c r="AR1153" s="69" t="s">
        <v>1921</v>
      </c>
    </row>
    <row r="1154" spans="36:44" ht="14.4">
      <c r="AJ1154" s="26">
        <f>VLOOKUP(AQ1154,'user list'!A:B,2,0)</f>
        <v>0</v>
      </c>
      <c r="AK1154" s="26">
        <f t="shared" si="90"/>
        <v>6</v>
      </c>
      <c r="AL1154" s="26">
        <f t="shared" si="91"/>
        <v>3</v>
      </c>
      <c r="AM1154" s="94" t="str">
        <f t="shared" si="92"/>
        <v>6/3 Created</v>
      </c>
      <c r="AN1154" s="172">
        <v>45811.445138888892</v>
      </c>
      <c r="AO1154" s="69" t="s">
        <v>186</v>
      </c>
      <c r="AP1154" s="69" t="s">
        <v>1922</v>
      </c>
      <c r="AQ1154" s="69" t="s">
        <v>289</v>
      </c>
      <c r="AR1154" s="69" t="s">
        <v>1921</v>
      </c>
    </row>
    <row r="1155" spans="36:44" ht="14.4">
      <c r="AJ1155" s="26">
        <f>VLOOKUP(AQ1155,'user list'!A:B,2,0)</f>
        <v>0</v>
      </c>
      <c r="AK1155" s="26">
        <f t="shared" si="90"/>
        <v>6</v>
      </c>
      <c r="AL1155" s="26">
        <f t="shared" si="91"/>
        <v>3</v>
      </c>
      <c r="AM1155" s="94" t="str">
        <f t="shared" si="92"/>
        <v>6/3 Created</v>
      </c>
      <c r="AN1155" s="172">
        <v>45811.445138888892</v>
      </c>
      <c r="AO1155" s="69" t="s">
        <v>186</v>
      </c>
      <c r="AP1155" s="69" t="s">
        <v>1922</v>
      </c>
      <c r="AQ1155" s="69" t="s">
        <v>289</v>
      </c>
      <c r="AR1155" s="69" t="s">
        <v>1921</v>
      </c>
    </row>
    <row r="1156" spans="36:44" ht="14.4">
      <c r="AJ1156" s="26">
        <f>VLOOKUP(AQ1156,'user list'!A:B,2,0)</f>
        <v>0</v>
      </c>
      <c r="AK1156" s="26">
        <f t="shared" si="90"/>
        <v>6</v>
      </c>
      <c r="AL1156" s="26">
        <f t="shared" si="91"/>
        <v>3</v>
      </c>
      <c r="AM1156" s="94" t="str">
        <f t="shared" si="92"/>
        <v>6/3 Created</v>
      </c>
      <c r="AN1156" s="172">
        <v>45811.445138888892</v>
      </c>
      <c r="AO1156" s="69" t="s">
        <v>186</v>
      </c>
      <c r="AP1156" s="69" t="s">
        <v>1922</v>
      </c>
      <c r="AQ1156" s="69" t="s">
        <v>289</v>
      </c>
      <c r="AR1156" s="69" t="s">
        <v>1921</v>
      </c>
    </row>
    <row r="1157" spans="36:44" ht="14.4">
      <c r="AJ1157" s="26">
        <f>VLOOKUP(AQ1157,'user list'!A:B,2,0)</f>
        <v>0</v>
      </c>
      <c r="AK1157" s="26">
        <f t="shared" si="90"/>
        <v>6</v>
      </c>
      <c r="AL1157" s="26">
        <f t="shared" si="91"/>
        <v>3</v>
      </c>
      <c r="AM1157" s="94" t="str">
        <f t="shared" si="92"/>
        <v>6/3 Created</v>
      </c>
      <c r="AN1157" s="172">
        <v>45811.445138888892</v>
      </c>
      <c r="AO1157" s="69" t="s">
        <v>186</v>
      </c>
      <c r="AP1157" s="69" t="s">
        <v>1922</v>
      </c>
      <c r="AQ1157" s="69" t="s">
        <v>289</v>
      </c>
      <c r="AR1157" s="69" t="s">
        <v>1921</v>
      </c>
    </row>
    <row r="1158" spans="36:44" ht="14.4">
      <c r="AJ1158" s="26">
        <f>VLOOKUP(AQ1158,'user list'!A:B,2,0)</f>
        <v>0</v>
      </c>
      <c r="AK1158" s="26">
        <f t="shared" si="90"/>
        <v>6</v>
      </c>
      <c r="AL1158" s="26">
        <f t="shared" si="91"/>
        <v>3</v>
      </c>
      <c r="AM1158" s="94" t="str">
        <f t="shared" si="92"/>
        <v>6/3 Created</v>
      </c>
      <c r="AN1158" s="172">
        <v>45811.445138888892</v>
      </c>
      <c r="AO1158" s="69" t="s">
        <v>186</v>
      </c>
      <c r="AP1158" s="69" t="s">
        <v>1922</v>
      </c>
      <c r="AQ1158" s="69" t="s">
        <v>289</v>
      </c>
      <c r="AR1158" s="69" t="s">
        <v>1921</v>
      </c>
    </row>
    <row r="1159" spans="36:44" ht="14.4">
      <c r="AJ1159" s="26">
        <f>VLOOKUP(AQ1159,'user list'!A:B,2,0)</f>
        <v>0</v>
      </c>
      <c r="AK1159" s="26">
        <f t="shared" si="90"/>
        <v>6</v>
      </c>
      <c r="AL1159" s="26">
        <f t="shared" si="91"/>
        <v>3</v>
      </c>
      <c r="AM1159" s="94" t="str">
        <f t="shared" si="92"/>
        <v>6/3 Created</v>
      </c>
      <c r="AN1159" s="172">
        <v>45811.445138888892</v>
      </c>
      <c r="AO1159" s="69" t="s">
        <v>186</v>
      </c>
      <c r="AP1159" s="69" t="s">
        <v>1922</v>
      </c>
      <c r="AQ1159" s="69" t="s">
        <v>289</v>
      </c>
      <c r="AR1159" s="69" t="s">
        <v>1921</v>
      </c>
    </row>
    <row r="1160" spans="36:44" ht="14.4">
      <c r="AJ1160" s="26">
        <f>VLOOKUP(AQ1160,'user list'!A:B,2,0)</f>
        <v>0</v>
      </c>
      <c r="AK1160" s="26">
        <f t="shared" si="90"/>
        <v>6</v>
      </c>
      <c r="AL1160" s="26">
        <f t="shared" si="91"/>
        <v>3</v>
      </c>
      <c r="AM1160" s="94" t="str">
        <f t="shared" si="92"/>
        <v>6/3 Created</v>
      </c>
      <c r="AN1160" s="172">
        <v>45811.445138888892</v>
      </c>
      <c r="AO1160" s="69" t="s">
        <v>186</v>
      </c>
      <c r="AP1160" s="69" t="s">
        <v>1922</v>
      </c>
      <c r="AQ1160" s="69" t="s">
        <v>289</v>
      </c>
      <c r="AR1160" s="69" t="s">
        <v>1921</v>
      </c>
    </row>
    <row r="1161" spans="36:44" ht="14.4">
      <c r="AJ1161" s="26">
        <f>VLOOKUP(AQ1161,'user list'!A:B,2,0)</f>
        <v>0</v>
      </c>
      <c r="AK1161" s="26">
        <f t="shared" si="90"/>
        <v>6</v>
      </c>
      <c r="AL1161" s="26">
        <f t="shared" si="91"/>
        <v>3</v>
      </c>
      <c r="AM1161" s="94" t="str">
        <f t="shared" si="92"/>
        <v>6/3 Created</v>
      </c>
      <c r="AN1161" s="172">
        <v>45811.445138888892</v>
      </c>
      <c r="AO1161" s="69" t="s">
        <v>186</v>
      </c>
      <c r="AP1161" s="69" t="s">
        <v>1922</v>
      </c>
      <c r="AQ1161" s="69" t="s">
        <v>289</v>
      </c>
      <c r="AR1161" s="69" t="s">
        <v>1921</v>
      </c>
    </row>
    <row r="1162" spans="36:44" ht="14.4">
      <c r="AJ1162" s="26">
        <f>VLOOKUP(AQ1162,'user list'!A:B,2,0)</f>
        <v>0</v>
      </c>
      <c r="AK1162" s="26">
        <f t="shared" si="90"/>
        <v>6</v>
      </c>
      <c r="AL1162" s="26">
        <f t="shared" si="91"/>
        <v>3</v>
      </c>
      <c r="AM1162" s="94" t="str">
        <f t="shared" si="92"/>
        <v>6/3 Created</v>
      </c>
      <c r="AN1162" s="172">
        <v>45811.445138888892</v>
      </c>
      <c r="AO1162" s="69" t="s">
        <v>186</v>
      </c>
      <c r="AP1162" s="69" t="s">
        <v>1922</v>
      </c>
      <c r="AQ1162" s="69" t="s">
        <v>289</v>
      </c>
      <c r="AR1162" s="69" t="s">
        <v>1921</v>
      </c>
    </row>
    <row r="1163" spans="36:44" ht="14.4">
      <c r="AJ1163" s="26">
        <f>VLOOKUP(AQ1163,'user list'!A:B,2,0)</f>
        <v>0</v>
      </c>
      <c r="AK1163" s="26">
        <f t="shared" si="90"/>
        <v>6</v>
      </c>
      <c r="AL1163" s="26">
        <f t="shared" si="91"/>
        <v>3</v>
      </c>
      <c r="AM1163" s="94" t="str">
        <f t="shared" si="92"/>
        <v>6/3 Created</v>
      </c>
      <c r="AN1163" s="172">
        <v>45811.445138888892</v>
      </c>
      <c r="AO1163" s="69" t="s">
        <v>186</v>
      </c>
      <c r="AP1163" s="69" t="s">
        <v>1922</v>
      </c>
      <c r="AQ1163" s="69" t="s">
        <v>289</v>
      </c>
      <c r="AR1163" s="69" t="s">
        <v>1921</v>
      </c>
    </row>
    <row r="1164" spans="36:44" ht="14.4">
      <c r="AJ1164" s="26">
        <f>VLOOKUP(AQ1164,'user list'!A:B,2,0)</f>
        <v>0</v>
      </c>
      <c r="AK1164" s="26">
        <f t="shared" si="90"/>
        <v>6</v>
      </c>
      <c r="AL1164" s="26">
        <f t="shared" si="91"/>
        <v>3</v>
      </c>
      <c r="AM1164" s="94" t="str">
        <f t="shared" si="92"/>
        <v>6/3 Created</v>
      </c>
      <c r="AN1164" s="172">
        <v>45811.445138888892</v>
      </c>
      <c r="AO1164" s="69" t="s">
        <v>186</v>
      </c>
      <c r="AP1164" s="69" t="s">
        <v>1922</v>
      </c>
      <c r="AQ1164" s="69" t="s">
        <v>289</v>
      </c>
      <c r="AR1164" s="69" t="s">
        <v>1921</v>
      </c>
    </row>
    <row r="1165" spans="36:44" ht="14.4">
      <c r="AJ1165" s="26">
        <f>VLOOKUP(AQ1165,'user list'!A:B,2,0)</f>
        <v>0</v>
      </c>
      <c r="AK1165" s="26">
        <f t="shared" si="90"/>
        <v>6</v>
      </c>
      <c r="AL1165" s="26">
        <f t="shared" si="91"/>
        <v>3</v>
      </c>
      <c r="AM1165" s="94" t="str">
        <f t="shared" si="92"/>
        <v>6/3 Created</v>
      </c>
      <c r="AN1165" s="172">
        <v>45811.445138888892</v>
      </c>
      <c r="AO1165" s="69" t="s">
        <v>186</v>
      </c>
      <c r="AP1165" s="69" t="s">
        <v>1922</v>
      </c>
      <c r="AQ1165" s="69" t="s">
        <v>289</v>
      </c>
      <c r="AR1165" s="69" t="s">
        <v>1921</v>
      </c>
    </row>
    <row r="1166" spans="36:44" ht="14.4">
      <c r="AJ1166" s="26">
        <f>VLOOKUP(AQ1166,'user list'!A:B,2,0)</f>
        <v>0</v>
      </c>
      <c r="AK1166" s="26">
        <f t="shared" si="90"/>
        <v>6</v>
      </c>
      <c r="AL1166" s="26">
        <f t="shared" si="91"/>
        <v>3</v>
      </c>
      <c r="AM1166" s="94" t="str">
        <f t="shared" si="92"/>
        <v>6/3 Created</v>
      </c>
      <c r="AN1166" s="172">
        <v>45811.445138888892</v>
      </c>
      <c r="AO1166" s="69" t="s">
        <v>186</v>
      </c>
      <c r="AP1166" s="69" t="s">
        <v>1922</v>
      </c>
      <c r="AQ1166" s="69" t="s">
        <v>289</v>
      </c>
      <c r="AR1166" s="69" t="s">
        <v>1921</v>
      </c>
    </row>
    <row r="1167" spans="36:44" ht="14.4">
      <c r="AJ1167" s="26">
        <f>VLOOKUP(AQ1167,'user list'!A:B,2,0)</f>
        <v>0</v>
      </c>
      <c r="AK1167" s="26">
        <f t="shared" si="90"/>
        <v>6</v>
      </c>
      <c r="AL1167" s="26">
        <f t="shared" si="91"/>
        <v>3</v>
      </c>
      <c r="AM1167" s="94" t="str">
        <f t="shared" si="92"/>
        <v>6/3 Created</v>
      </c>
      <c r="AN1167" s="172">
        <v>45811.445138888892</v>
      </c>
      <c r="AO1167" s="69" t="s">
        <v>186</v>
      </c>
      <c r="AP1167" s="69" t="s">
        <v>1922</v>
      </c>
      <c r="AQ1167" s="69" t="s">
        <v>289</v>
      </c>
      <c r="AR1167" s="69" t="s">
        <v>1921</v>
      </c>
    </row>
    <row r="1168" spans="36:44" ht="14.4">
      <c r="AJ1168" s="26">
        <f>VLOOKUP(AQ1168,'user list'!A:B,2,0)</f>
        <v>0</v>
      </c>
      <c r="AK1168" s="26">
        <f t="shared" ref="AK1168:AK1231" si="93">MONTH(AN1168)</f>
        <v>6</v>
      </c>
      <c r="AL1168" s="26">
        <f t="shared" ref="AL1168:AL1231" si="94">DAY(AN1168)</f>
        <v>3</v>
      </c>
      <c r="AM1168" s="94" t="str">
        <f t="shared" ref="AM1168:AM1231" si="95">AK1168&amp;"/"&amp;AL1168&amp;" "&amp;AR1168</f>
        <v>6/3 Created</v>
      </c>
      <c r="AN1168" s="172">
        <v>45811.445138888892</v>
      </c>
      <c r="AO1168" s="69" t="s">
        <v>186</v>
      </c>
      <c r="AP1168" s="69" t="s">
        <v>1922</v>
      </c>
      <c r="AQ1168" s="69" t="s">
        <v>289</v>
      </c>
      <c r="AR1168" s="69" t="s">
        <v>1921</v>
      </c>
    </row>
    <row r="1169" spans="36:44" ht="14.4">
      <c r="AJ1169" s="26">
        <f>VLOOKUP(AQ1169,'user list'!A:B,2,0)</f>
        <v>0</v>
      </c>
      <c r="AK1169" s="26">
        <f t="shared" si="93"/>
        <v>6</v>
      </c>
      <c r="AL1169" s="26">
        <f t="shared" si="94"/>
        <v>3</v>
      </c>
      <c r="AM1169" s="94" t="str">
        <f t="shared" si="95"/>
        <v>6/3 Created</v>
      </c>
      <c r="AN1169" s="172">
        <v>45811.445138888892</v>
      </c>
      <c r="AO1169" s="69" t="s">
        <v>186</v>
      </c>
      <c r="AP1169" s="69" t="s">
        <v>1922</v>
      </c>
      <c r="AQ1169" s="69" t="s">
        <v>289</v>
      </c>
      <c r="AR1169" s="69" t="s">
        <v>1921</v>
      </c>
    </row>
    <row r="1170" spans="36:44" ht="14.4">
      <c r="AJ1170" s="26">
        <f>VLOOKUP(AQ1170,'user list'!A:B,2,0)</f>
        <v>0</v>
      </c>
      <c r="AK1170" s="26">
        <f t="shared" si="93"/>
        <v>6</v>
      </c>
      <c r="AL1170" s="26">
        <f t="shared" si="94"/>
        <v>3</v>
      </c>
      <c r="AM1170" s="94" t="str">
        <f t="shared" si="95"/>
        <v>6/3 Created</v>
      </c>
      <c r="AN1170" s="172">
        <v>45811.445138888892</v>
      </c>
      <c r="AO1170" s="69" t="s">
        <v>186</v>
      </c>
      <c r="AP1170" s="69" t="s">
        <v>1922</v>
      </c>
      <c r="AQ1170" s="69" t="s">
        <v>289</v>
      </c>
      <c r="AR1170" s="69" t="s">
        <v>1921</v>
      </c>
    </row>
    <row r="1171" spans="36:44" ht="14.4">
      <c r="AJ1171" s="26">
        <f>VLOOKUP(AQ1171,'user list'!A:B,2,0)</f>
        <v>0</v>
      </c>
      <c r="AK1171" s="26">
        <f t="shared" si="93"/>
        <v>6</v>
      </c>
      <c r="AL1171" s="26">
        <f t="shared" si="94"/>
        <v>3</v>
      </c>
      <c r="AM1171" s="94" t="str">
        <f t="shared" si="95"/>
        <v>6/3 Created</v>
      </c>
      <c r="AN1171" s="172">
        <v>45811.445138888892</v>
      </c>
      <c r="AO1171" s="69" t="s">
        <v>186</v>
      </c>
      <c r="AP1171" s="69" t="s">
        <v>1922</v>
      </c>
      <c r="AQ1171" s="69" t="s">
        <v>289</v>
      </c>
      <c r="AR1171" s="69" t="s">
        <v>1921</v>
      </c>
    </row>
    <row r="1172" spans="36:44" ht="14.4">
      <c r="AJ1172" s="26">
        <f>VLOOKUP(AQ1172,'user list'!A:B,2,0)</f>
        <v>0</v>
      </c>
      <c r="AK1172" s="26">
        <f t="shared" si="93"/>
        <v>6</v>
      </c>
      <c r="AL1172" s="26">
        <f t="shared" si="94"/>
        <v>3</v>
      </c>
      <c r="AM1172" s="94" t="str">
        <f t="shared" si="95"/>
        <v>6/3 Created</v>
      </c>
      <c r="AN1172" s="172">
        <v>45811.445138888892</v>
      </c>
      <c r="AO1172" s="69" t="s">
        <v>186</v>
      </c>
      <c r="AP1172" s="69" t="s">
        <v>1922</v>
      </c>
      <c r="AQ1172" s="69" t="s">
        <v>289</v>
      </c>
      <c r="AR1172" s="69" t="s">
        <v>1921</v>
      </c>
    </row>
    <row r="1173" spans="36:44" ht="14.4">
      <c r="AJ1173" s="26">
        <f>VLOOKUP(AQ1173,'user list'!A:B,2,0)</f>
        <v>0</v>
      </c>
      <c r="AK1173" s="26">
        <f t="shared" si="93"/>
        <v>6</v>
      </c>
      <c r="AL1173" s="26">
        <f t="shared" si="94"/>
        <v>3</v>
      </c>
      <c r="AM1173" s="94" t="str">
        <f t="shared" si="95"/>
        <v>6/3 Created</v>
      </c>
      <c r="AN1173" s="172">
        <v>45811.445138888892</v>
      </c>
      <c r="AO1173" s="69" t="s">
        <v>186</v>
      </c>
      <c r="AP1173" s="69" t="s">
        <v>1922</v>
      </c>
      <c r="AQ1173" s="69" t="s">
        <v>289</v>
      </c>
      <c r="AR1173" s="69" t="s">
        <v>1921</v>
      </c>
    </row>
    <row r="1174" spans="36:44" ht="14.4">
      <c r="AJ1174" s="26">
        <f>VLOOKUP(AQ1174,'user list'!A:B,2,0)</f>
        <v>0</v>
      </c>
      <c r="AK1174" s="26">
        <f t="shared" si="93"/>
        <v>6</v>
      </c>
      <c r="AL1174" s="26">
        <f t="shared" si="94"/>
        <v>3</v>
      </c>
      <c r="AM1174" s="94" t="str">
        <f t="shared" si="95"/>
        <v>6/3 Created</v>
      </c>
      <c r="AN1174" s="172">
        <v>45811.445138888892</v>
      </c>
      <c r="AO1174" s="69" t="s">
        <v>186</v>
      </c>
      <c r="AP1174" s="69" t="s">
        <v>1922</v>
      </c>
      <c r="AQ1174" s="69" t="s">
        <v>289</v>
      </c>
      <c r="AR1174" s="69" t="s">
        <v>1921</v>
      </c>
    </row>
    <row r="1175" spans="36:44" ht="14.4">
      <c r="AJ1175" s="26">
        <f>VLOOKUP(AQ1175,'user list'!A:B,2,0)</f>
        <v>0</v>
      </c>
      <c r="AK1175" s="26">
        <f t="shared" si="93"/>
        <v>6</v>
      </c>
      <c r="AL1175" s="26">
        <f t="shared" si="94"/>
        <v>3</v>
      </c>
      <c r="AM1175" s="94" t="str">
        <f t="shared" si="95"/>
        <v>6/3 Created</v>
      </c>
      <c r="AN1175" s="172">
        <v>45811.445138888892</v>
      </c>
      <c r="AO1175" s="69" t="s">
        <v>186</v>
      </c>
      <c r="AP1175" s="69" t="s">
        <v>1922</v>
      </c>
      <c r="AQ1175" s="69" t="s">
        <v>289</v>
      </c>
      <c r="AR1175" s="69" t="s">
        <v>1921</v>
      </c>
    </row>
    <row r="1176" spans="36:44" ht="14.4">
      <c r="AJ1176" s="26">
        <f>VLOOKUP(AQ1176,'user list'!A:B,2,0)</f>
        <v>0</v>
      </c>
      <c r="AK1176" s="26">
        <f t="shared" si="93"/>
        <v>6</v>
      </c>
      <c r="AL1176" s="26">
        <f t="shared" si="94"/>
        <v>3</v>
      </c>
      <c r="AM1176" s="94" t="str">
        <f t="shared" si="95"/>
        <v>6/3 Created</v>
      </c>
      <c r="AN1176" s="172">
        <v>45811.445138888892</v>
      </c>
      <c r="AO1176" s="69" t="s">
        <v>186</v>
      </c>
      <c r="AP1176" s="69" t="s">
        <v>1922</v>
      </c>
      <c r="AQ1176" s="69" t="s">
        <v>289</v>
      </c>
      <c r="AR1176" s="69" t="s">
        <v>1921</v>
      </c>
    </row>
    <row r="1177" spans="36:44" ht="14.4">
      <c r="AJ1177" s="26">
        <f>VLOOKUP(AQ1177,'user list'!A:B,2,0)</f>
        <v>0</v>
      </c>
      <c r="AK1177" s="26">
        <f t="shared" si="93"/>
        <v>6</v>
      </c>
      <c r="AL1177" s="26">
        <f t="shared" si="94"/>
        <v>3</v>
      </c>
      <c r="AM1177" s="94" t="str">
        <f t="shared" si="95"/>
        <v>6/3 Created</v>
      </c>
      <c r="AN1177" s="172">
        <v>45811.445138888892</v>
      </c>
      <c r="AO1177" s="69" t="s">
        <v>186</v>
      </c>
      <c r="AP1177" s="69" t="s">
        <v>1922</v>
      </c>
      <c r="AQ1177" s="69" t="s">
        <v>289</v>
      </c>
      <c r="AR1177" s="69" t="s">
        <v>1921</v>
      </c>
    </row>
    <row r="1178" spans="36:44" ht="14.4">
      <c r="AJ1178" s="26">
        <f>VLOOKUP(AQ1178,'user list'!A:B,2,0)</f>
        <v>0</v>
      </c>
      <c r="AK1178" s="26">
        <f t="shared" si="93"/>
        <v>6</v>
      </c>
      <c r="AL1178" s="26">
        <f t="shared" si="94"/>
        <v>3</v>
      </c>
      <c r="AM1178" s="94" t="str">
        <f t="shared" si="95"/>
        <v>6/3 Created</v>
      </c>
      <c r="AN1178" s="172">
        <v>45811.445138888892</v>
      </c>
      <c r="AO1178" s="69" t="s">
        <v>186</v>
      </c>
      <c r="AP1178" s="69" t="s">
        <v>1922</v>
      </c>
      <c r="AQ1178" s="69" t="s">
        <v>289</v>
      </c>
      <c r="AR1178" s="69" t="s">
        <v>1921</v>
      </c>
    </row>
    <row r="1179" spans="36:44" ht="14.4">
      <c r="AJ1179" s="26">
        <f>VLOOKUP(AQ1179,'user list'!A:B,2,0)</f>
        <v>0</v>
      </c>
      <c r="AK1179" s="26">
        <f t="shared" si="93"/>
        <v>6</v>
      </c>
      <c r="AL1179" s="26">
        <f t="shared" si="94"/>
        <v>3</v>
      </c>
      <c r="AM1179" s="94" t="str">
        <f t="shared" si="95"/>
        <v>6/3 Created</v>
      </c>
      <c r="AN1179" s="172">
        <v>45811.445138888892</v>
      </c>
      <c r="AO1179" s="69" t="s">
        <v>186</v>
      </c>
      <c r="AP1179" s="69" t="s">
        <v>1922</v>
      </c>
      <c r="AQ1179" s="69" t="s">
        <v>289</v>
      </c>
      <c r="AR1179" s="69" t="s">
        <v>1921</v>
      </c>
    </row>
    <row r="1180" spans="36:44" ht="14.4">
      <c r="AJ1180" s="26">
        <f>VLOOKUP(AQ1180,'user list'!A:B,2,0)</f>
        <v>0</v>
      </c>
      <c r="AK1180" s="26">
        <f t="shared" si="93"/>
        <v>6</v>
      </c>
      <c r="AL1180" s="26">
        <f t="shared" si="94"/>
        <v>3</v>
      </c>
      <c r="AM1180" s="94" t="str">
        <f t="shared" si="95"/>
        <v>6/3 Created</v>
      </c>
      <c r="AN1180" s="172">
        <v>45811.445138888892</v>
      </c>
      <c r="AO1180" s="69" t="s">
        <v>186</v>
      </c>
      <c r="AP1180" s="69" t="s">
        <v>1922</v>
      </c>
      <c r="AQ1180" s="69" t="s">
        <v>289</v>
      </c>
      <c r="AR1180" s="69" t="s">
        <v>1921</v>
      </c>
    </row>
    <row r="1181" spans="36:44" ht="14.4">
      <c r="AJ1181" s="26">
        <f>VLOOKUP(AQ1181,'user list'!A:B,2,0)</f>
        <v>0</v>
      </c>
      <c r="AK1181" s="26">
        <f t="shared" si="93"/>
        <v>6</v>
      </c>
      <c r="AL1181" s="26">
        <f t="shared" si="94"/>
        <v>3</v>
      </c>
      <c r="AM1181" s="94" t="str">
        <f t="shared" si="95"/>
        <v>6/3 Created</v>
      </c>
      <c r="AN1181" s="172">
        <v>45811.445138888892</v>
      </c>
      <c r="AO1181" s="69" t="s">
        <v>186</v>
      </c>
      <c r="AP1181" s="69" t="s">
        <v>1922</v>
      </c>
      <c r="AQ1181" s="69" t="s">
        <v>289</v>
      </c>
      <c r="AR1181" s="69" t="s">
        <v>1921</v>
      </c>
    </row>
    <row r="1182" spans="36:44" ht="14.4">
      <c r="AJ1182" s="26">
        <f>VLOOKUP(AQ1182,'user list'!A:B,2,0)</f>
        <v>0</v>
      </c>
      <c r="AK1182" s="26">
        <f t="shared" si="93"/>
        <v>6</v>
      </c>
      <c r="AL1182" s="26">
        <f t="shared" si="94"/>
        <v>3</v>
      </c>
      <c r="AM1182" s="94" t="str">
        <f t="shared" si="95"/>
        <v>6/3 Created</v>
      </c>
      <c r="AN1182" s="172">
        <v>45811.445138888892</v>
      </c>
      <c r="AO1182" s="69" t="s">
        <v>186</v>
      </c>
      <c r="AP1182" s="69" t="s">
        <v>1922</v>
      </c>
      <c r="AQ1182" s="69" t="s">
        <v>289</v>
      </c>
      <c r="AR1182" s="69" t="s">
        <v>1921</v>
      </c>
    </row>
    <row r="1183" spans="36:44" ht="14.4">
      <c r="AJ1183" s="26">
        <f>VLOOKUP(AQ1183,'user list'!A:B,2,0)</f>
        <v>0</v>
      </c>
      <c r="AK1183" s="26">
        <f t="shared" si="93"/>
        <v>6</v>
      </c>
      <c r="AL1183" s="26">
        <f t="shared" si="94"/>
        <v>3</v>
      </c>
      <c r="AM1183" s="94" t="str">
        <f t="shared" si="95"/>
        <v>6/3 Created</v>
      </c>
      <c r="AN1183" s="172">
        <v>45811.445138888892</v>
      </c>
      <c r="AO1183" s="69" t="s">
        <v>186</v>
      </c>
      <c r="AP1183" s="69" t="s">
        <v>1922</v>
      </c>
      <c r="AQ1183" s="69" t="s">
        <v>289</v>
      </c>
      <c r="AR1183" s="69" t="s">
        <v>1921</v>
      </c>
    </row>
    <row r="1184" spans="36:44" ht="14.4">
      <c r="AJ1184" s="26">
        <f>VLOOKUP(AQ1184,'user list'!A:B,2,0)</f>
        <v>0</v>
      </c>
      <c r="AK1184" s="26">
        <f t="shared" si="93"/>
        <v>6</v>
      </c>
      <c r="AL1184" s="26">
        <f t="shared" si="94"/>
        <v>3</v>
      </c>
      <c r="AM1184" s="94" t="str">
        <f t="shared" si="95"/>
        <v>6/3 Created</v>
      </c>
      <c r="AN1184" s="172">
        <v>45811.445138888892</v>
      </c>
      <c r="AO1184" s="69" t="s">
        <v>186</v>
      </c>
      <c r="AP1184" s="69" t="s">
        <v>1922</v>
      </c>
      <c r="AQ1184" s="69" t="s">
        <v>289</v>
      </c>
      <c r="AR1184" s="69" t="s">
        <v>1921</v>
      </c>
    </row>
    <row r="1185" spans="36:44" ht="14.4">
      <c r="AJ1185" s="26">
        <f>VLOOKUP(AQ1185,'user list'!A:B,2,0)</f>
        <v>0</v>
      </c>
      <c r="AK1185" s="26">
        <f t="shared" si="93"/>
        <v>6</v>
      </c>
      <c r="AL1185" s="26">
        <f t="shared" si="94"/>
        <v>3</v>
      </c>
      <c r="AM1185" s="94" t="str">
        <f t="shared" si="95"/>
        <v>6/3 Created</v>
      </c>
      <c r="AN1185" s="172">
        <v>45811.445138888892</v>
      </c>
      <c r="AO1185" s="69" t="s">
        <v>186</v>
      </c>
      <c r="AP1185" s="69" t="s">
        <v>1922</v>
      </c>
      <c r="AQ1185" s="69" t="s">
        <v>289</v>
      </c>
      <c r="AR1185" s="69" t="s">
        <v>1921</v>
      </c>
    </row>
    <row r="1186" spans="36:44" ht="14.4">
      <c r="AJ1186" s="26">
        <f>VLOOKUP(AQ1186,'user list'!A:B,2,0)</f>
        <v>0</v>
      </c>
      <c r="AK1186" s="26">
        <f t="shared" si="93"/>
        <v>6</v>
      </c>
      <c r="AL1186" s="26">
        <f t="shared" si="94"/>
        <v>3</v>
      </c>
      <c r="AM1186" s="94" t="str">
        <f t="shared" si="95"/>
        <v>6/3 Created</v>
      </c>
      <c r="AN1186" s="172">
        <v>45811.445138888892</v>
      </c>
      <c r="AO1186" s="69" t="s">
        <v>186</v>
      </c>
      <c r="AP1186" s="69" t="s">
        <v>1922</v>
      </c>
      <c r="AQ1186" s="69" t="s">
        <v>289</v>
      </c>
      <c r="AR1186" s="69" t="s">
        <v>1921</v>
      </c>
    </row>
    <row r="1187" spans="36:44" ht="14.4">
      <c r="AJ1187" s="26">
        <f>VLOOKUP(AQ1187,'user list'!A:B,2,0)</f>
        <v>0</v>
      </c>
      <c r="AK1187" s="26">
        <f t="shared" si="93"/>
        <v>6</v>
      </c>
      <c r="AL1187" s="26">
        <f t="shared" si="94"/>
        <v>3</v>
      </c>
      <c r="AM1187" s="94" t="str">
        <f t="shared" si="95"/>
        <v>6/3 Created</v>
      </c>
      <c r="AN1187" s="172">
        <v>45811.445138888892</v>
      </c>
      <c r="AO1187" s="69" t="s">
        <v>186</v>
      </c>
      <c r="AP1187" s="69" t="s">
        <v>1922</v>
      </c>
      <c r="AQ1187" s="69" t="s">
        <v>289</v>
      </c>
      <c r="AR1187" s="69" t="s">
        <v>1921</v>
      </c>
    </row>
    <row r="1188" spans="36:44" ht="14.4">
      <c r="AJ1188" s="26">
        <f>VLOOKUP(AQ1188,'user list'!A:B,2,0)</f>
        <v>0</v>
      </c>
      <c r="AK1188" s="26">
        <f t="shared" si="93"/>
        <v>6</v>
      </c>
      <c r="AL1188" s="26">
        <f t="shared" si="94"/>
        <v>3</v>
      </c>
      <c r="AM1188" s="94" t="str">
        <f t="shared" si="95"/>
        <v>6/3 Created</v>
      </c>
      <c r="AN1188" s="172">
        <v>45811.445138888892</v>
      </c>
      <c r="AO1188" s="69" t="s">
        <v>186</v>
      </c>
      <c r="AP1188" s="69" t="s">
        <v>1922</v>
      </c>
      <c r="AQ1188" s="69" t="s">
        <v>289</v>
      </c>
      <c r="AR1188" s="69" t="s">
        <v>1921</v>
      </c>
    </row>
    <row r="1189" spans="36:44" ht="14.4">
      <c r="AJ1189" s="26">
        <f>VLOOKUP(AQ1189,'user list'!A:B,2,0)</f>
        <v>0</v>
      </c>
      <c r="AK1189" s="26">
        <f t="shared" si="93"/>
        <v>6</v>
      </c>
      <c r="AL1189" s="26">
        <f t="shared" si="94"/>
        <v>3</v>
      </c>
      <c r="AM1189" s="94" t="str">
        <f t="shared" si="95"/>
        <v>6/3 Created</v>
      </c>
      <c r="AN1189" s="172">
        <v>45811.445138888892</v>
      </c>
      <c r="AO1189" s="69" t="s">
        <v>186</v>
      </c>
      <c r="AP1189" s="69" t="s">
        <v>1922</v>
      </c>
      <c r="AQ1189" s="69" t="s">
        <v>289</v>
      </c>
      <c r="AR1189" s="69" t="s">
        <v>1921</v>
      </c>
    </row>
    <row r="1190" spans="36:44" ht="14.4">
      <c r="AJ1190" s="26">
        <f>VLOOKUP(AQ1190,'user list'!A:B,2,0)</f>
        <v>0</v>
      </c>
      <c r="AK1190" s="26">
        <f t="shared" si="93"/>
        <v>6</v>
      </c>
      <c r="AL1190" s="26">
        <f t="shared" si="94"/>
        <v>3</v>
      </c>
      <c r="AM1190" s="94" t="str">
        <f t="shared" si="95"/>
        <v>6/3 Created</v>
      </c>
      <c r="AN1190" s="172">
        <v>45811.445138888892</v>
      </c>
      <c r="AO1190" s="69" t="s">
        <v>186</v>
      </c>
      <c r="AP1190" s="69" t="s">
        <v>1922</v>
      </c>
      <c r="AQ1190" s="69" t="s">
        <v>289</v>
      </c>
      <c r="AR1190" s="69" t="s">
        <v>1921</v>
      </c>
    </row>
    <row r="1191" spans="36:44" ht="14.4">
      <c r="AJ1191" s="26">
        <f>VLOOKUP(AQ1191,'user list'!A:B,2,0)</f>
        <v>0</v>
      </c>
      <c r="AK1191" s="26">
        <f t="shared" si="93"/>
        <v>6</v>
      </c>
      <c r="AL1191" s="26">
        <f t="shared" si="94"/>
        <v>3</v>
      </c>
      <c r="AM1191" s="94" t="str">
        <f t="shared" si="95"/>
        <v>6/3 Created</v>
      </c>
      <c r="AN1191" s="172">
        <v>45811.445138888892</v>
      </c>
      <c r="AO1191" s="69" t="s">
        <v>186</v>
      </c>
      <c r="AP1191" s="69" t="s">
        <v>1922</v>
      </c>
      <c r="AQ1191" s="69" t="s">
        <v>289</v>
      </c>
      <c r="AR1191" s="69" t="s">
        <v>1921</v>
      </c>
    </row>
    <row r="1192" spans="36:44" ht="14.4">
      <c r="AJ1192" s="26">
        <f>VLOOKUP(AQ1192,'user list'!A:B,2,0)</f>
        <v>0</v>
      </c>
      <c r="AK1192" s="26">
        <f t="shared" si="93"/>
        <v>6</v>
      </c>
      <c r="AL1192" s="26">
        <f t="shared" si="94"/>
        <v>3</v>
      </c>
      <c r="AM1192" s="94" t="str">
        <f t="shared" si="95"/>
        <v>6/3 Created</v>
      </c>
      <c r="AN1192" s="172">
        <v>45811.445138888892</v>
      </c>
      <c r="AO1192" s="69" t="s">
        <v>186</v>
      </c>
      <c r="AP1192" s="69" t="s">
        <v>1922</v>
      </c>
      <c r="AQ1192" s="69" t="s">
        <v>289</v>
      </c>
      <c r="AR1192" s="69" t="s">
        <v>1921</v>
      </c>
    </row>
    <row r="1193" spans="36:44" ht="14.4">
      <c r="AJ1193" s="26">
        <f>VLOOKUP(AQ1193,'user list'!A:B,2,0)</f>
        <v>0</v>
      </c>
      <c r="AK1193" s="26">
        <f t="shared" si="93"/>
        <v>6</v>
      </c>
      <c r="AL1193" s="26">
        <f t="shared" si="94"/>
        <v>3</v>
      </c>
      <c r="AM1193" s="94" t="str">
        <f t="shared" si="95"/>
        <v>6/3 Created</v>
      </c>
      <c r="AN1193" s="172">
        <v>45811.445138888892</v>
      </c>
      <c r="AO1193" s="69" t="s">
        <v>186</v>
      </c>
      <c r="AP1193" s="69" t="s">
        <v>1922</v>
      </c>
      <c r="AQ1193" s="69" t="s">
        <v>289</v>
      </c>
      <c r="AR1193" s="69" t="s">
        <v>1921</v>
      </c>
    </row>
    <row r="1194" spans="36:44" ht="14.4">
      <c r="AJ1194" s="26">
        <f>VLOOKUP(AQ1194,'user list'!A:B,2,0)</f>
        <v>0</v>
      </c>
      <c r="AK1194" s="26">
        <f t="shared" si="93"/>
        <v>6</v>
      </c>
      <c r="AL1194" s="26">
        <f t="shared" si="94"/>
        <v>3</v>
      </c>
      <c r="AM1194" s="94" t="str">
        <f t="shared" si="95"/>
        <v>6/3 Created</v>
      </c>
      <c r="AN1194" s="172">
        <v>45811.445138888892</v>
      </c>
      <c r="AO1194" s="69" t="s">
        <v>186</v>
      </c>
      <c r="AP1194" s="69" t="s">
        <v>1922</v>
      </c>
      <c r="AQ1194" s="69" t="s">
        <v>289</v>
      </c>
      <c r="AR1194" s="69" t="s">
        <v>1921</v>
      </c>
    </row>
    <row r="1195" spans="36:44" ht="14.4">
      <c r="AJ1195" s="26">
        <f>VLOOKUP(AQ1195,'user list'!A:B,2,0)</f>
        <v>0</v>
      </c>
      <c r="AK1195" s="26">
        <f t="shared" si="93"/>
        <v>6</v>
      </c>
      <c r="AL1195" s="26">
        <f t="shared" si="94"/>
        <v>3</v>
      </c>
      <c r="AM1195" s="94" t="str">
        <f t="shared" si="95"/>
        <v>6/3 Created</v>
      </c>
      <c r="AN1195" s="172">
        <v>45811.445138888892</v>
      </c>
      <c r="AO1195" s="69" t="s">
        <v>186</v>
      </c>
      <c r="AP1195" s="69" t="s">
        <v>1922</v>
      </c>
      <c r="AQ1195" s="69" t="s">
        <v>289</v>
      </c>
      <c r="AR1195" s="69" t="s">
        <v>1921</v>
      </c>
    </row>
    <row r="1196" spans="36:44" ht="14.4">
      <c r="AJ1196" s="26">
        <f>VLOOKUP(AQ1196,'user list'!A:B,2,0)</f>
        <v>0</v>
      </c>
      <c r="AK1196" s="26">
        <f t="shared" si="93"/>
        <v>6</v>
      </c>
      <c r="AL1196" s="26">
        <f t="shared" si="94"/>
        <v>3</v>
      </c>
      <c r="AM1196" s="94" t="str">
        <f t="shared" si="95"/>
        <v>6/3 Created</v>
      </c>
      <c r="AN1196" s="172">
        <v>45811.445138888892</v>
      </c>
      <c r="AO1196" s="69" t="s">
        <v>186</v>
      </c>
      <c r="AP1196" s="69" t="s">
        <v>1922</v>
      </c>
      <c r="AQ1196" s="69" t="s">
        <v>289</v>
      </c>
      <c r="AR1196" s="69" t="s">
        <v>1921</v>
      </c>
    </row>
    <row r="1197" spans="36:44" ht="14.4">
      <c r="AJ1197" s="26">
        <f>VLOOKUP(AQ1197,'user list'!A:B,2,0)</f>
        <v>0</v>
      </c>
      <c r="AK1197" s="26">
        <f t="shared" si="93"/>
        <v>6</v>
      </c>
      <c r="AL1197" s="26">
        <f t="shared" si="94"/>
        <v>3</v>
      </c>
      <c r="AM1197" s="94" t="str">
        <f t="shared" si="95"/>
        <v>6/3 Created</v>
      </c>
      <c r="AN1197" s="172">
        <v>45811.445138888892</v>
      </c>
      <c r="AO1197" s="69" t="s">
        <v>186</v>
      </c>
      <c r="AP1197" s="69" t="s">
        <v>1922</v>
      </c>
      <c r="AQ1197" s="69" t="s">
        <v>289</v>
      </c>
      <c r="AR1197" s="69" t="s">
        <v>1921</v>
      </c>
    </row>
    <row r="1198" spans="36:44" ht="14.4">
      <c r="AJ1198" s="26">
        <f>VLOOKUP(AQ1198,'user list'!A:B,2,0)</f>
        <v>0</v>
      </c>
      <c r="AK1198" s="26">
        <f t="shared" si="93"/>
        <v>6</v>
      </c>
      <c r="AL1198" s="26">
        <f t="shared" si="94"/>
        <v>3</v>
      </c>
      <c r="AM1198" s="94" t="str">
        <f t="shared" si="95"/>
        <v>6/3 Created</v>
      </c>
      <c r="AN1198" s="172">
        <v>45811.445138888892</v>
      </c>
      <c r="AO1198" s="69" t="s">
        <v>186</v>
      </c>
      <c r="AP1198" s="69" t="s">
        <v>1922</v>
      </c>
      <c r="AQ1198" s="69" t="s">
        <v>289</v>
      </c>
      <c r="AR1198" s="69" t="s">
        <v>1921</v>
      </c>
    </row>
    <row r="1199" spans="36:44" ht="14.4">
      <c r="AJ1199" s="26">
        <f>VLOOKUP(AQ1199,'user list'!A:B,2,0)</f>
        <v>0</v>
      </c>
      <c r="AK1199" s="26">
        <f t="shared" si="93"/>
        <v>6</v>
      </c>
      <c r="AL1199" s="26">
        <f t="shared" si="94"/>
        <v>3</v>
      </c>
      <c r="AM1199" s="94" t="str">
        <f t="shared" si="95"/>
        <v>6/3 Created</v>
      </c>
      <c r="AN1199" s="172">
        <v>45811.445138888892</v>
      </c>
      <c r="AO1199" s="69" t="s">
        <v>186</v>
      </c>
      <c r="AP1199" s="69" t="s">
        <v>1922</v>
      </c>
      <c r="AQ1199" s="69" t="s">
        <v>289</v>
      </c>
      <c r="AR1199" s="69" t="s">
        <v>1921</v>
      </c>
    </row>
    <row r="1200" spans="36:44" ht="14.4">
      <c r="AJ1200" s="26">
        <f>VLOOKUP(AQ1200,'user list'!A:B,2,0)</f>
        <v>0</v>
      </c>
      <c r="AK1200" s="26">
        <f t="shared" si="93"/>
        <v>6</v>
      </c>
      <c r="AL1200" s="26">
        <f t="shared" si="94"/>
        <v>3</v>
      </c>
      <c r="AM1200" s="94" t="str">
        <f t="shared" si="95"/>
        <v>6/3 Created</v>
      </c>
      <c r="AN1200" s="172">
        <v>45811.445138888892</v>
      </c>
      <c r="AO1200" s="69" t="s">
        <v>186</v>
      </c>
      <c r="AP1200" s="69" t="s">
        <v>1922</v>
      </c>
      <c r="AQ1200" s="69" t="s">
        <v>289</v>
      </c>
      <c r="AR1200" s="69" t="s">
        <v>1921</v>
      </c>
    </row>
    <row r="1201" spans="36:44" ht="14.4">
      <c r="AJ1201" s="26">
        <f>VLOOKUP(AQ1201,'user list'!A:B,2,0)</f>
        <v>0</v>
      </c>
      <c r="AK1201" s="26">
        <f t="shared" si="93"/>
        <v>6</v>
      </c>
      <c r="AL1201" s="26">
        <f t="shared" si="94"/>
        <v>3</v>
      </c>
      <c r="AM1201" s="94" t="str">
        <f t="shared" si="95"/>
        <v>6/3 Created</v>
      </c>
      <c r="AN1201" s="172">
        <v>45811.445138888892</v>
      </c>
      <c r="AO1201" s="69" t="s">
        <v>186</v>
      </c>
      <c r="AP1201" s="69" t="s">
        <v>1922</v>
      </c>
      <c r="AQ1201" s="69" t="s">
        <v>289</v>
      </c>
      <c r="AR1201" s="69" t="s">
        <v>1921</v>
      </c>
    </row>
    <row r="1202" spans="36:44" ht="14.4">
      <c r="AJ1202" s="26">
        <f>VLOOKUP(AQ1202,'user list'!A:B,2,0)</f>
        <v>0</v>
      </c>
      <c r="AK1202" s="26">
        <f t="shared" si="93"/>
        <v>6</v>
      </c>
      <c r="AL1202" s="26">
        <f t="shared" si="94"/>
        <v>3</v>
      </c>
      <c r="AM1202" s="94" t="str">
        <f t="shared" si="95"/>
        <v>6/3 Created</v>
      </c>
      <c r="AN1202" s="172">
        <v>45811.445138888892</v>
      </c>
      <c r="AO1202" s="69" t="s">
        <v>186</v>
      </c>
      <c r="AP1202" s="69" t="s">
        <v>1922</v>
      </c>
      <c r="AQ1202" s="69" t="s">
        <v>289</v>
      </c>
      <c r="AR1202" s="69" t="s">
        <v>1921</v>
      </c>
    </row>
    <row r="1203" spans="36:44" ht="14.4">
      <c r="AJ1203" s="26">
        <f>VLOOKUP(AQ1203,'user list'!A:B,2,0)</f>
        <v>0</v>
      </c>
      <c r="AK1203" s="26">
        <f t="shared" si="93"/>
        <v>6</v>
      </c>
      <c r="AL1203" s="26">
        <f t="shared" si="94"/>
        <v>3</v>
      </c>
      <c r="AM1203" s="94" t="str">
        <f t="shared" si="95"/>
        <v>6/3 Created</v>
      </c>
      <c r="AN1203" s="172">
        <v>45811.445138888892</v>
      </c>
      <c r="AO1203" s="69" t="s">
        <v>186</v>
      </c>
      <c r="AP1203" s="69" t="s">
        <v>1922</v>
      </c>
      <c r="AQ1203" s="69" t="s">
        <v>289</v>
      </c>
      <c r="AR1203" s="69" t="s">
        <v>1921</v>
      </c>
    </row>
    <row r="1204" spans="36:44" ht="14.4">
      <c r="AJ1204" s="26">
        <f>VLOOKUP(AQ1204,'user list'!A:B,2,0)</f>
        <v>0</v>
      </c>
      <c r="AK1204" s="26">
        <f t="shared" si="93"/>
        <v>6</v>
      </c>
      <c r="AL1204" s="26">
        <f t="shared" si="94"/>
        <v>3</v>
      </c>
      <c r="AM1204" s="94" t="str">
        <f t="shared" si="95"/>
        <v>6/3 Created</v>
      </c>
      <c r="AN1204" s="172">
        <v>45811.445138888892</v>
      </c>
      <c r="AO1204" s="69" t="s">
        <v>186</v>
      </c>
      <c r="AP1204" s="69" t="s">
        <v>1922</v>
      </c>
      <c r="AQ1204" s="69" t="s">
        <v>289</v>
      </c>
      <c r="AR1204" s="69" t="s">
        <v>1921</v>
      </c>
    </row>
    <row r="1205" spans="36:44" ht="14.4">
      <c r="AJ1205" s="26">
        <f>VLOOKUP(AQ1205,'user list'!A:B,2,0)</f>
        <v>0</v>
      </c>
      <c r="AK1205" s="26">
        <f t="shared" si="93"/>
        <v>6</v>
      </c>
      <c r="AL1205" s="26">
        <f t="shared" si="94"/>
        <v>3</v>
      </c>
      <c r="AM1205" s="94" t="str">
        <f t="shared" si="95"/>
        <v>6/3 Created</v>
      </c>
      <c r="AN1205" s="172">
        <v>45811.445138888892</v>
      </c>
      <c r="AO1205" s="69" t="s">
        <v>186</v>
      </c>
      <c r="AP1205" s="69" t="s">
        <v>1922</v>
      </c>
      <c r="AQ1205" s="69" t="s">
        <v>289</v>
      </c>
      <c r="AR1205" s="69" t="s">
        <v>1921</v>
      </c>
    </row>
    <row r="1206" spans="36:44" ht="14.4">
      <c r="AJ1206" s="26">
        <f>VLOOKUP(AQ1206,'user list'!A:B,2,0)</f>
        <v>0</v>
      </c>
      <c r="AK1206" s="26">
        <f t="shared" si="93"/>
        <v>6</v>
      </c>
      <c r="AL1206" s="26">
        <f t="shared" si="94"/>
        <v>3</v>
      </c>
      <c r="AM1206" s="94" t="str">
        <f t="shared" si="95"/>
        <v>6/3 Created</v>
      </c>
      <c r="AN1206" s="172">
        <v>45811.445138888892</v>
      </c>
      <c r="AO1206" s="69" t="s">
        <v>186</v>
      </c>
      <c r="AP1206" s="69" t="s">
        <v>1922</v>
      </c>
      <c r="AQ1206" s="69" t="s">
        <v>289</v>
      </c>
      <c r="AR1206" s="69" t="s">
        <v>1921</v>
      </c>
    </row>
    <row r="1207" spans="36:44" ht="14.4">
      <c r="AJ1207" s="26">
        <f>VLOOKUP(AQ1207,'user list'!A:B,2,0)</f>
        <v>0</v>
      </c>
      <c r="AK1207" s="26">
        <f t="shared" si="93"/>
        <v>6</v>
      </c>
      <c r="AL1207" s="26">
        <f t="shared" si="94"/>
        <v>3</v>
      </c>
      <c r="AM1207" s="94" t="str">
        <f t="shared" si="95"/>
        <v>6/3 Created</v>
      </c>
      <c r="AN1207" s="172">
        <v>45811.445138888892</v>
      </c>
      <c r="AO1207" s="69" t="s">
        <v>186</v>
      </c>
      <c r="AP1207" s="69" t="s">
        <v>1922</v>
      </c>
      <c r="AQ1207" s="69" t="s">
        <v>289</v>
      </c>
      <c r="AR1207" s="69" t="s">
        <v>1921</v>
      </c>
    </row>
    <row r="1208" spans="36:44" ht="14.4">
      <c r="AJ1208" s="26">
        <f>VLOOKUP(AQ1208,'user list'!A:B,2,0)</f>
        <v>0</v>
      </c>
      <c r="AK1208" s="26">
        <f t="shared" si="93"/>
        <v>6</v>
      </c>
      <c r="AL1208" s="26">
        <f t="shared" si="94"/>
        <v>3</v>
      </c>
      <c r="AM1208" s="94" t="str">
        <f t="shared" si="95"/>
        <v>6/3 Created</v>
      </c>
      <c r="AN1208" s="172">
        <v>45811.445138888892</v>
      </c>
      <c r="AO1208" s="69" t="s">
        <v>186</v>
      </c>
      <c r="AP1208" s="69" t="s">
        <v>1922</v>
      </c>
      <c r="AQ1208" s="69" t="s">
        <v>289</v>
      </c>
      <c r="AR1208" s="69" t="s">
        <v>1921</v>
      </c>
    </row>
    <row r="1209" spans="36:44" ht="14.4">
      <c r="AJ1209" s="26">
        <f>VLOOKUP(AQ1209,'user list'!A:B,2,0)</f>
        <v>0</v>
      </c>
      <c r="AK1209" s="26">
        <f t="shared" si="93"/>
        <v>6</v>
      </c>
      <c r="AL1209" s="26">
        <f t="shared" si="94"/>
        <v>3</v>
      </c>
      <c r="AM1209" s="94" t="str">
        <f t="shared" si="95"/>
        <v>6/3 Created</v>
      </c>
      <c r="AN1209" s="172">
        <v>45811.445138888892</v>
      </c>
      <c r="AO1209" s="69" t="s">
        <v>186</v>
      </c>
      <c r="AP1209" s="69" t="s">
        <v>1922</v>
      </c>
      <c r="AQ1209" s="69" t="s">
        <v>289</v>
      </c>
      <c r="AR1209" s="69" t="s">
        <v>1921</v>
      </c>
    </row>
    <row r="1210" spans="36:44" ht="14.4">
      <c r="AJ1210" s="26">
        <f>VLOOKUP(AQ1210,'user list'!A:B,2,0)</f>
        <v>0</v>
      </c>
      <c r="AK1210" s="26">
        <f t="shared" si="93"/>
        <v>6</v>
      </c>
      <c r="AL1210" s="26">
        <f t="shared" si="94"/>
        <v>3</v>
      </c>
      <c r="AM1210" s="94" t="str">
        <f t="shared" si="95"/>
        <v>6/3 Created</v>
      </c>
      <c r="AN1210" s="172">
        <v>45811.445138888892</v>
      </c>
      <c r="AO1210" s="69" t="s">
        <v>186</v>
      </c>
      <c r="AP1210" s="69" t="s">
        <v>1922</v>
      </c>
      <c r="AQ1210" s="69" t="s">
        <v>289</v>
      </c>
      <c r="AR1210" s="69" t="s">
        <v>1921</v>
      </c>
    </row>
    <row r="1211" spans="36:44" ht="14.4">
      <c r="AJ1211" s="26">
        <f>VLOOKUP(AQ1211,'user list'!A:B,2,0)</f>
        <v>0</v>
      </c>
      <c r="AK1211" s="26">
        <f t="shared" si="93"/>
        <v>6</v>
      </c>
      <c r="AL1211" s="26">
        <f t="shared" si="94"/>
        <v>3</v>
      </c>
      <c r="AM1211" s="94" t="str">
        <f t="shared" si="95"/>
        <v>6/3 Created</v>
      </c>
      <c r="AN1211" s="172">
        <v>45811.445138888892</v>
      </c>
      <c r="AO1211" s="69" t="s">
        <v>186</v>
      </c>
      <c r="AP1211" s="69" t="s">
        <v>1922</v>
      </c>
      <c r="AQ1211" s="69" t="s">
        <v>289</v>
      </c>
      <c r="AR1211" s="69" t="s">
        <v>1921</v>
      </c>
    </row>
    <row r="1212" spans="36:44" ht="14.4">
      <c r="AJ1212" s="26">
        <f>VLOOKUP(AQ1212,'user list'!A:B,2,0)</f>
        <v>0</v>
      </c>
      <c r="AK1212" s="26">
        <f t="shared" si="93"/>
        <v>6</v>
      </c>
      <c r="AL1212" s="26">
        <f t="shared" si="94"/>
        <v>3</v>
      </c>
      <c r="AM1212" s="94" t="str">
        <f t="shared" si="95"/>
        <v>6/3 Created</v>
      </c>
      <c r="AN1212" s="172">
        <v>45811.445138888892</v>
      </c>
      <c r="AO1212" s="69" t="s">
        <v>186</v>
      </c>
      <c r="AP1212" s="69" t="s">
        <v>1922</v>
      </c>
      <c r="AQ1212" s="69" t="s">
        <v>289</v>
      </c>
      <c r="AR1212" s="69" t="s">
        <v>1921</v>
      </c>
    </row>
    <row r="1213" spans="36:44" ht="14.4">
      <c r="AJ1213" s="26">
        <f>VLOOKUP(AQ1213,'user list'!A:B,2,0)</f>
        <v>0</v>
      </c>
      <c r="AK1213" s="26">
        <f t="shared" si="93"/>
        <v>6</v>
      </c>
      <c r="AL1213" s="26">
        <f t="shared" si="94"/>
        <v>3</v>
      </c>
      <c r="AM1213" s="94" t="str">
        <f t="shared" si="95"/>
        <v>6/3 Changed</v>
      </c>
      <c r="AN1213" s="172">
        <v>45811.445138888892</v>
      </c>
      <c r="AO1213" s="69" t="s">
        <v>186</v>
      </c>
      <c r="AP1213" s="69" t="s">
        <v>1922</v>
      </c>
      <c r="AQ1213" s="69" t="s">
        <v>291</v>
      </c>
      <c r="AR1213" s="69" t="s">
        <v>1918</v>
      </c>
    </row>
    <row r="1214" spans="36:44" ht="14.4">
      <c r="AJ1214" s="26">
        <f>VLOOKUP(AQ1214,'user list'!A:B,2,0)</f>
        <v>0</v>
      </c>
      <c r="AK1214" s="26">
        <f t="shared" si="93"/>
        <v>6</v>
      </c>
      <c r="AL1214" s="26">
        <f t="shared" si="94"/>
        <v>3</v>
      </c>
      <c r="AM1214" s="94" t="str">
        <f t="shared" si="95"/>
        <v>6/3 Changed</v>
      </c>
      <c r="AN1214" s="172">
        <v>45811.445138888892</v>
      </c>
      <c r="AO1214" s="69" t="s">
        <v>186</v>
      </c>
      <c r="AP1214" s="69" t="s">
        <v>1923</v>
      </c>
      <c r="AQ1214" s="69" t="s">
        <v>290</v>
      </c>
      <c r="AR1214" s="69" t="s">
        <v>1918</v>
      </c>
    </row>
    <row r="1215" spans="36:44" ht="14.4">
      <c r="AJ1215" s="26" t="str">
        <f>VLOOKUP(AQ1215,'user list'!A:B,2,0)</f>
        <v>Admin</v>
      </c>
      <c r="AK1215" s="26">
        <f t="shared" si="93"/>
        <v>6</v>
      </c>
      <c r="AL1215" s="26">
        <f t="shared" si="94"/>
        <v>3</v>
      </c>
      <c r="AM1215" s="94" t="str">
        <f t="shared" si="95"/>
        <v>6/3 Log In</v>
      </c>
      <c r="AN1215" s="172">
        <v>45811.445254629631</v>
      </c>
      <c r="AO1215" s="69" t="s">
        <v>186</v>
      </c>
      <c r="AP1215" s="69" t="s">
        <v>1913</v>
      </c>
      <c r="AQ1215" s="69" t="s">
        <v>186</v>
      </c>
      <c r="AR1215" s="69" t="s">
        <v>1916</v>
      </c>
    </row>
    <row r="1216" spans="36:44" ht="14.4">
      <c r="AJ1216" s="26" t="str">
        <f>VLOOKUP(AQ1216,'user list'!A:B,2,0)</f>
        <v>OCM</v>
      </c>
      <c r="AK1216" s="26">
        <f t="shared" si="93"/>
        <v>6</v>
      </c>
      <c r="AL1216" s="26">
        <f t="shared" si="94"/>
        <v>3</v>
      </c>
      <c r="AM1216" s="94" t="str">
        <f t="shared" si="95"/>
        <v>6/3 Log In</v>
      </c>
      <c r="AN1216" s="172">
        <v>45811.44667824074</v>
      </c>
      <c r="AO1216" s="69" t="s">
        <v>242</v>
      </c>
      <c r="AP1216" s="69" t="s">
        <v>1913</v>
      </c>
      <c r="AQ1216" s="69" t="s">
        <v>242</v>
      </c>
      <c r="AR1216" s="69" t="s">
        <v>1916</v>
      </c>
    </row>
    <row r="1217" spans="36:44" ht="14.4">
      <c r="AJ1217" s="26" t="str">
        <f>VLOOKUP(AQ1217,'user list'!A:B,2,0)</f>
        <v>OCM</v>
      </c>
      <c r="AK1217" s="26">
        <f t="shared" si="93"/>
        <v>6</v>
      </c>
      <c r="AL1217" s="26">
        <f t="shared" si="94"/>
        <v>3</v>
      </c>
      <c r="AM1217" s="94" t="str">
        <f t="shared" si="95"/>
        <v>6/3 Changed</v>
      </c>
      <c r="AN1217" s="172">
        <v>45811.447650462964</v>
      </c>
      <c r="AO1217" s="69" t="s">
        <v>186</v>
      </c>
      <c r="AP1217" s="69" t="s">
        <v>1913</v>
      </c>
      <c r="AQ1217" s="69" t="s">
        <v>252</v>
      </c>
      <c r="AR1217" s="69" t="s">
        <v>1918</v>
      </c>
    </row>
    <row r="1218" spans="36:44" ht="14.4">
      <c r="AJ1218" s="26" t="str">
        <f>VLOOKUP(AQ1218,'user list'!A:B,2,0)</f>
        <v>Admin</v>
      </c>
      <c r="AK1218" s="26">
        <f t="shared" si="93"/>
        <v>6</v>
      </c>
      <c r="AL1218" s="26">
        <f t="shared" si="94"/>
        <v>3</v>
      </c>
      <c r="AM1218" s="94" t="str">
        <f t="shared" si="95"/>
        <v>6/3 Log In</v>
      </c>
      <c r="AN1218" s="172">
        <v>45811.447928240741</v>
      </c>
      <c r="AO1218" s="69" t="s">
        <v>186</v>
      </c>
      <c r="AP1218" s="69" t="s">
        <v>1913</v>
      </c>
      <c r="AQ1218" s="69" t="s">
        <v>186</v>
      </c>
      <c r="AR1218" s="69" t="s">
        <v>1916</v>
      </c>
    </row>
    <row r="1219" spans="36:44" ht="14.4">
      <c r="AJ1219" s="26" t="str">
        <f>VLOOKUP(AQ1219,'user list'!A:B,2,0)</f>
        <v>PAISD</v>
      </c>
      <c r="AK1219" s="26">
        <f t="shared" si="93"/>
        <v>6</v>
      </c>
      <c r="AL1219" s="26">
        <f t="shared" si="94"/>
        <v>3</v>
      </c>
      <c r="AM1219" s="94" t="str">
        <f t="shared" si="95"/>
        <v>6/3 Log Off</v>
      </c>
      <c r="AN1219" s="172">
        <v>45811.448807870373</v>
      </c>
      <c r="AO1219" s="69" t="s">
        <v>256</v>
      </c>
      <c r="AP1219" s="69" t="s">
        <v>1913</v>
      </c>
      <c r="AQ1219" s="69" t="s">
        <v>256</v>
      </c>
      <c r="AR1219" s="69" t="s">
        <v>1917</v>
      </c>
    </row>
    <row r="1220" spans="36:44" ht="14.4">
      <c r="AJ1220" s="26" t="str">
        <f>VLOOKUP(AQ1220,'user list'!A:B,2,0)</f>
        <v>PAISD</v>
      </c>
      <c r="AK1220" s="26">
        <f t="shared" si="93"/>
        <v>6</v>
      </c>
      <c r="AL1220" s="26">
        <f t="shared" si="94"/>
        <v>3</v>
      </c>
      <c r="AM1220" s="94" t="str">
        <f t="shared" si="95"/>
        <v>6/3 Log In</v>
      </c>
      <c r="AN1220" s="172">
        <v>45811.448923611111</v>
      </c>
      <c r="AO1220" s="69" t="s">
        <v>256</v>
      </c>
      <c r="AP1220" s="69" t="s">
        <v>1913</v>
      </c>
      <c r="AQ1220" s="69" t="s">
        <v>256</v>
      </c>
      <c r="AR1220" s="69" t="s">
        <v>1916</v>
      </c>
    </row>
    <row r="1221" spans="36:44" ht="14.4">
      <c r="AJ1221" s="26" t="str">
        <f>VLOOKUP(AQ1221,'user list'!A:B,2,0)</f>
        <v>OCM</v>
      </c>
      <c r="AK1221" s="26">
        <f t="shared" si="93"/>
        <v>6</v>
      </c>
      <c r="AL1221" s="26">
        <f t="shared" si="94"/>
        <v>3</v>
      </c>
      <c r="AM1221" s="94" t="str">
        <f t="shared" si="95"/>
        <v>6/3 Log Off</v>
      </c>
      <c r="AN1221" s="172">
        <v>45811.449062500003</v>
      </c>
      <c r="AO1221" s="69" t="s">
        <v>231</v>
      </c>
      <c r="AP1221" s="69" t="s">
        <v>1913</v>
      </c>
      <c r="AQ1221" s="69" t="s">
        <v>231</v>
      </c>
      <c r="AR1221" s="69" t="s">
        <v>1917</v>
      </c>
    </row>
    <row r="1222" spans="36:44" ht="14.4">
      <c r="AJ1222" s="26" t="str">
        <f>VLOOKUP(AQ1222,'user list'!A:B,2,0)</f>
        <v>OCM</v>
      </c>
      <c r="AK1222" s="26">
        <f t="shared" si="93"/>
        <v>6</v>
      </c>
      <c r="AL1222" s="26">
        <f t="shared" si="94"/>
        <v>3</v>
      </c>
      <c r="AM1222" s="94" t="str">
        <f t="shared" si="95"/>
        <v>6/3 Log Off</v>
      </c>
      <c r="AN1222" s="172">
        <v>45811.449386574073</v>
      </c>
      <c r="AO1222" s="69" t="s">
        <v>230</v>
      </c>
      <c r="AP1222" s="69" t="s">
        <v>1913</v>
      </c>
      <c r="AQ1222" s="69" t="s">
        <v>230</v>
      </c>
      <c r="AR1222" s="69" t="s">
        <v>1917</v>
      </c>
    </row>
    <row r="1223" spans="36:44" ht="14.4">
      <c r="AJ1223" s="26" t="str">
        <f>VLOOKUP(AQ1223,'user list'!A:B,2,0)</f>
        <v>OCM</v>
      </c>
      <c r="AK1223" s="26">
        <f t="shared" si="93"/>
        <v>6</v>
      </c>
      <c r="AL1223" s="26">
        <f t="shared" si="94"/>
        <v>3</v>
      </c>
      <c r="AM1223" s="94" t="str">
        <f t="shared" si="95"/>
        <v>6/3 Log In</v>
      </c>
      <c r="AN1223" s="172">
        <v>45811.449467592596</v>
      </c>
      <c r="AO1223" s="69" t="s">
        <v>231</v>
      </c>
      <c r="AP1223" s="69" t="s">
        <v>1913</v>
      </c>
      <c r="AQ1223" s="69" t="s">
        <v>231</v>
      </c>
      <c r="AR1223" s="69" t="s">
        <v>1916</v>
      </c>
    </row>
    <row r="1224" spans="36:44" ht="14.4">
      <c r="AJ1224" s="26" t="str">
        <f>VLOOKUP(AQ1224,'user list'!A:B,2,0)</f>
        <v>OCM</v>
      </c>
      <c r="AK1224" s="26">
        <f t="shared" si="93"/>
        <v>6</v>
      </c>
      <c r="AL1224" s="26">
        <f t="shared" si="94"/>
        <v>3</v>
      </c>
      <c r="AM1224" s="94" t="str">
        <f t="shared" si="95"/>
        <v>6/3 Changed</v>
      </c>
      <c r="AN1224" s="172">
        <v>45811.449560185189</v>
      </c>
      <c r="AO1224" s="69" t="s">
        <v>242</v>
      </c>
      <c r="AP1224" s="69" t="s">
        <v>1913</v>
      </c>
      <c r="AQ1224" s="69" t="s">
        <v>242</v>
      </c>
      <c r="AR1224" s="69" t="s">
        <v>1918</v>
      </c>
    </row>
    <row r="1225" spans="36:44" ht="14.4">
      <c r="AJ1225" s="26">
        <f>VLOOKUP(AQ1225,'user list'!A:B,2,0)</f>
        <v>0</v>
      </c>
      <c r="AK1225" s="26">
        <f t="shared" si="93"/>
        <v>6</v>
      </c>
      <c r="AL1225" s="26">
        <f t="shared" si="94"/>
        <v>3</v>
      </c>
      <c r="AM1225" s="94" t="str">
        <f t="shared" si="95"/>
        <v>6/3 Changed</v>
      </c>
      <c r="AN1225" s="172">
        <v>45811.450092592589</v>
      </c>
      <c r="AO1225" s="69" t="s">
        <v>186</v>
      </c>
      <c r="AP1225" s="69" t="s">
        <v>1922</v>
      </c>
      <c r="AQ1225" s="69" t="s">
        <v>289</v>
      </c>
      <c r="AR1225" s="69" t="s">
        <v>1918</v>
      </c>
    </row>
    <row r="1226" spans="36:44" ht="14.4">
      <c r="AJ1226" s="26" t="str">
        <f>VLOOKUP(AQ1226,'user list'!A:B,2,0)</f>
        <v>HCDRD</v>
      </c>
      <c r="AK1226" s="26">
        <f t="shared" si="93"/>
        <v>6</v>
      </c>
      <c r="AL1226" s="26">
        <f t="shared" si="94"/>
        <v>3</v>
      </c>
      <c r="AM1226" s="94" t="str">
        <f t="shared" si="95"/>
        <v>6/3 Changed</v>
      </c>
      <c r="AN1226" s="172">
        <v>45811.450092592589</v>
      </c>
      <c r="AO1226" s="69" t="s">
        <v>186</v>
      </c>
      <c r="AP1226" s="69" t="s">
        <v>1913</v>
      </c>
      <c r="AQ1226" s="69" t="s">
        <v>216</v>
      </c>
      <c r="AR1226" s="69" t="s">
        <v>1918</v>
      </c>
    </row>
    <row r="1227" spans="36:44" ht="14.4">
      <c r="AJ1227" s="26" t="str">
        <f>VLOOKUP(AQ1227,'user list'!A:B,2,0)</f>
        <v>OCM</v>
      </c>
      <c r="AK1227" s="26">
        <f t="shared" si="93"/>
        <v>6</v>
      </c>
      <c r="AL1227" s="26">
        <f t="shared" si="94"/>
        <v>3</v>
      </c>
      <c r="AM1227" s="94" t="str">
        <f t="shared" si="95"/>
        <v>6/3 Log In</v>
      </c>
      <c r="AN1227" s="172">
        <v>45811.45071759259</v>
      </c>
      <c r="AO1227" s="69" t="s">
        <v>230</v>
      </c>
      <c r="AP1227" s="69" t="s">
        <v>1913</v>
      </c>
      <c r="AQ1227" s="69" t="s">
        <v>230</v>
      </c>
      <c r="AR1227" s="69" t="s">
        <v>1916</v>
      </c>
    </row>
    <row r="1228" spans="36:44" ht="14.4">
      <c r="AJ1228" s="26" t="str">
        <f>VLOOKUP(AQ1228,'user list'!A:B,2,0)</f>
        <v>PLEB</v>
      </c>
      <c r="AK1228" s="26">
        <f t="shared" si="93"/>
        <v>6</v>
      </c>
      <c r="AL1228" s="26">
        <f t="shared" si="94"/>
        <v>3</v>
      </c>
      <c r="AM1228" s="94" t="str">
        <f t="shared" si="95"/>
        <v>6/3 Log Off</v>
      </c>
      <c r="AN1228" s="172">
        <v>45811.45144675926</v>
      </c>
      <c r="AO1228" s="69" t="s">
        <v>260</v>
      </c>
      <c r="AP1228" s="69" t="s">
        <v>1913</v>
      </c>
      <c r="AQ1228" s="69" t="s">
        <v>260</v>
      </c>
      <c r="AR1228" s="69" t="s">
        <v>1917</v>
      </c>
    </row>
    <row r="1229" spans="36:44" ht="14.4">
      <c r="AJ1229" s="26" t="str">
        <f>VLOOKUP(AQ1229,'user list'!A:B,2,0)</f>
        <v>PLEB</v>
      </c>
      <c r="AK1229" s="26">
        <f t="shared" si="93"/>
        <v>6</v>
      </c>
      <c r="AL1229" s="26">
        <f t="shared" si="94"/>
        <v>3</v>
      </c>
      <c r="AM1229" s="94" t="str">
        <f t="shared" si="95"/>
        <v>6/3 Log In</v>
      </c>
      <c r="AN1229" s="172">
        <v>45811.451655092591</v>
      </c>
      <c r="AO1229" s="69" t="s">
        <v>260</v>
      </c>
      <c r="AP1229" s="69" t="s">
        <v>1913</v>
      </c>
      <c r="AQ1229" s="69" t="s">
        <v>260</v>
      </c>
      <c r="AR1229" s="69" t="s">
        <v>1916</v>
      </c>
    </row>
    <row r="1230" spans="36:44" ht="14.4">
      <c r="AJ1230" s="26" t="str">
        <f>VLOOKUP(AQ1230,'user list'!A:B,2,0)</f>
        <v>OCM</v>
      </c>
      <c r="AK1230" s="26">
        <f t="shared" si="93"/>
        <v>6</v>
      </c>
      <c r="AL1230" s="26">
        <f t="shared" si="94"/>
        <v>3</v>
      </c>
      <c r="AM1230" s="94" t="str">
        <f t="shared" si="95"/>
        <v>6/3 Log Off</v>
      </c>
      <c r="AN1230" s="172">
        <v>45811.452048611114</v>
      </c>
      <c r="AO1230" s="69" t="s">
        <v>242</v>
      </c>
      <c r="AP1230" s="69" t="s">
        <v>1913</v>
      </c>
      <c r="AQ1230" s="69" t="s">
        <v>242</v>
      </c>
      <c r="AR1230" s="69" t="s">
        <v>1917</v>
      </c>
    </row>
    <row r="1231" spans="36:44" ht="14.4">
      <c r="AJ1231" s="26">
        <f>VLOOKUP(AQ1231,'user list'!A:B,2,0)</f>
        <v>0</v>
      </c>
      <c r="AK1231" s="26">
        <f t="shared" si="93"/>
        <v>6</v>
      </c>
      <c r="AL1231" s="26">
        <f t="shared" si="94"/>
        <v>3</v>
      </c>
      <c r="AM1231" s="94" t="str">
        <f t="shared" si="95"/>
        <v>6/3 Changed</v>
      </c>
      <c r="AN1231" s="172">
        <v>45811.452511574076</v>
      </c>
      <c r="AO1231" s="69" t="s">
        <v>186</v>
      </c>
      <c r="AP1231" s="69" t="s">
        <v>1925</v>
      </c>
      <c r="AQ1231" s="69" t="s">
        <v>292</v>
      </c>
      <c r="AR1231" s="69" t="s">
        <v>1918</v>
      </c>
    </row>
    <row r="1232" spans="36:44" ht="14.4">
      <c r="AJ1232" s="26" t="str">
        <f>VLOOKUP(AQ1232,'user list'!A:B,2,0)</f>
        <v>BCRD</v>
      </c>
      <c r="AK1232" s="26">
        <f t="shared" ref="AK1232:AK1295" si="96">MONTH(AN1232)</f>
        <v>6</v>
      </c>
      <c r="AL1232" s="26">
        <f t="shared" ref="AL1232:AL1295" si="97">DAY(AN1232)</f>
        <v>3</v>
      </c>
      <c r="AM1232" s="94" t="str">
        <f t="shared" ref="AM1232:AM1295" si="98">AK1232&amp;"/"&amp;AL1232&amp;" "&amp;AR1232</f>
        <v>6/3 Log In</v>
      </c>
      <c r="AN1232" s="172">
        <v>45811.453020833331</v>
      </c>
      <c r="AO1232" s="69" t="s">
        <v>192</v>
      </c>
      <c r="AP1232" s="69" t="s">
        <v>1913</v>
      </c>
      <c r="AQ1232" s="69" t="s">
        <v>192</v>
      </c>
      <c r="AR1232" s="69" t="s">
        <v>1916</v>
      </c>
    </row>
    <row r="1233" spans="36:44" ht="14.4">
      <c r="AJ1233" s="26" t="str">
        <f>VLOOKUP(AQ1233,'user list'!A:B,2,0)</f>
        <v>OCM</v>
      </c>
      <c r="AK1233" s="26">
        <f t="shared" si="96"/>
        <v>6</v>
      </c>
      <c r="AL1233" s="26">
        <f t="shared" si="97"/>
        <v>3</v>
      </c>
      <c r="AM1233" s="94" t="str">
        <f t="shared" si="98"/>
        <v>6/3 Log In</v>
      </c>
      <c r="AN1233" s="172">
        <v>45811.453067129631</v>
      </c>
      <c r="AO1233" s="69" t="s">
        <v>231</v>
      </c>
      <c r="AP1233" s="69" t="s">
        <v>1913</v>
      </c>
      <c r="AQ1233" s="69" t="s">
        <v>231</v>
      </c>
      <c r="AR1233" s="69" t="s">
        <v>1916</v>
      </c>
    </row>
    <row r="1234" spans="36:44" ht="14.4">
      <c r="AJ1234" s="26" t="str">
        <f>VLOOKUP(AQ1234,'user list'!A:B,2,0)</f>
        <v>CTO</v>
      </c>
      <c r="AK1234" s="26">
        <f t="shared" si="96"/>
        <v>6</v>
      </c>
      <c r="AL1234" s="26">
        <f t="shared" si="97"/>
        <v>3</v>
      </c>
      <c r="AM1234" s="94" t="str">
        <f t="shared" si="98"/>
        <v>6/3 Log Off</v>
      </c>
      <c r="AN1234" s="172">
        <v>45811.45416666667</v>
      </c>
      <c r="AO1234" s="69" t="s">
        <v>207</v>
      </c>
      <c r="AP1234" s="69" t="s">
        <v>1913</v>
      </c>
      <c r="AQ1234" s="69" t="s">
        <v>207</v>
      </c>
      <c r="AR1234" s="69" t="s">
        <v>1917</v>
      </c>
    </row>
    <row r="1235" spans="36:44" ht="14.4">
      <c r="AJ1235" s="26" t="str">
        <f>VLOOKUP(AQ1235,'user list'!A:B,2,0)</f>
        <v>ITDD</v>
      </c>
      <c r="AK1235" s="26">
        <f t="shared" si="96"/>
        <v>6</v>
      </c>
      <c r="AL1235" s="26">
        <f t="shared" si="97"/>
        <v>3</v>
      </c>
      <c r="AM1235" s="94" t="str">
        <f t="shared" si="98"/>
        <v>6/3 Log In</v>
      </c>
      <c r="AN1235" s="172">
        <v>45811.454953703702</v>
      </c>
      <c r="AO1235" s="69" t="s">
        <v>219</v>
      </c>
      <c r="AP1235" s="69" t="s">
        <v>1913</v>
      </c>
      <c r="AQ1235" s="69" t="s">
        <v>219</v>
      </c>
      <c r="AR1235" s="69" t="s">
        <v>1916</v>
      </c>
    </row>
    <row r="1236" spans="36:44" ht="14.4">
      <c r="AJ1236" s="26" t="str">
        <f>VLOOKUP(AQ1236,'user list'!A:B,2,0)</f>
        <v>TFCOPRISS</v>
      </c>
      <c r="AK1236" s="26">
        <f t="shared" si="96"/>
        <v>6</v>
      </c>
      <c r="AL1236" s="26">
        <f t="shared" si="97"/>
        <v>3</v>
      </c>
      <c r="AM1236" s="94" t="str">
        <f t="shared" si="98"/>
        <v>6/3 Log Off</v>
      </c>
      <c r="AN1236" s="172">
        <v>45811.45548611111</v>
      </c>
      <c r="AO1236" s="69" t="s">
        <v>274</v>
      </c>
      <c r="AP1236" s="69" t="s">
        <v>1913</v>
      </c>
      <c r="AQ1236" s="69" t="s">
        <v>274</v>
      </c>
      <c r="AR1236" s="69" t="s">
        <v>1917</v>
      </c>
    </row>
    <row r="1237" spans="36:44" ht="14.4">
      <c r="AJ1237" s="26" t="str">
        <f>VLOOKUP(AQ1237,'user list'!A:B,2,0)</f>
        <v>TFCOPRISS</v>
      </c>
      <c r="AK1237" s="26">
        <f t="shared" si="96"/>
        <v>6</v>
      </c>
      <c r="AL1237" s="26">
        <f t="shared" si="97"/>
        <v>3</v>
      </c>
      <c r="AM1237" s="94" t="str">
        <f t="shared" si="98"/>
        <v>6/3 Log In</v>
      </c>
      <c r="AN1237" s="172">
        <v>45811.455613425926</v>
      </c>
      <c r="AO1237" s="69" t="s">
        <v>274</v>
      </c>
      <c r="AP1237" s="69" t="s">
        <v>1913</v>
      </c>
      <c r="AQ1237" s="69" t="s">
        <v>274</v>
      </c>
      <c r="AR1237" s="69" t="s">
        <v>1916</v>
      </c>
    </row>
    <row r="1238" spans="36:44" ht="14.4">
      <c r="AJ1238" s="26" t="str">
        <f>VLOOKUP(AQ1238,'user list'!A:B,2,0)</f>
        <v>Admin</v>
      </c>
      <c r="AK1238" s="26">
        <f t="shared" si="96"/>
        <v>6</v>
      </c>
      <c r="AL1238" s="26">
        <f t="shared" si="97"/>
        <v>3</v>
      </c>
      <c r="AM1238" s="94" t="str">
        <f t="shared" si="98"/>
        <v>6/3 Log In</v>
      </c>
      <c r="AN1238" s="172">
        <v>45811.455625000002</v>
      </c>
      <c r="AO1238" s="69" t="s">
        <v>186</v>
      </c>
      <c r="AP1238" s="69" t="s">
        <v>1913</v>
      </c>
      <c r="AQ1238" s="69" t="s">
        <v>186</v>
      </c>
      <c r="AR1238" s="69" t="s">
        <v>1916</v>
      </c>
    </row>
    <row r="1239" spans="36:44" ht="14.4">
      <c r="AJ1239" s="26" t="str">
        <f>VLOOKUP(AQ1239,'user list'!A:B,2,0)</f>
        <v>CTO</v>
      </c>
      <c r="AK1239" s="26">
        <f t="shared" si="96"/>
        <v>6</v>
      </c>
      <c r="AL1239" s="26">
        <f t="shared" si="97"/>
        <v>3</v>
      </c>
      <c r="AM1239" s="94" t="str">
        <f t="shared" si="98"/>
        <v>6/3 Log In</v>
      </c>
      <c r="AN1239" s="172">
        <v>45811.455636574072</v>
      </c>
      <c r="AO1239" s="69" t="s">
        <v>207</v>
      </c>
      <c r="AP1239" s="69" t="s">
        <v>1913</v>
      </c>
      <c r="AQ1239" s="69" t="s">
        <v>207</v>
      </c>
      <c r="AR1239" s="69" t="s">
        <v>1916</v>
      </c>
    </row>
    <row r="1240" spans="36:44" ht="14.4">
      <c r="AJ1240" s="26" t="str">
        <f>VLOOKUP(AQ1240,'user list'!A:B,2,0)</f>
        <v>Admin</v>
      </c>
      <c r="AK1240" s="26">
        <f t="shared" si="96"/>
        <v>6</v>
      </c>
      <c r="AL1240" s="26">
        <f t="shared" si="97"/>
        <v>3</v>
      </c>
      <c r="AM1240" s="94" t="str">
        <f t="shared" si="98"/>
        <v>6/3 Log In</v>
      </c>
      <c r="AN1240" s="172">
        <v>45811.456261574072</v>
      </c>
      <c r="AO1240" s="69" t="s">
        <v>186</v>
      </c>
      <c r="AP1240" s="69" t="s">
        <v>1913</v>
      </c>
      <c r="AQ1240" s="69" t="s">
        <v>186</v>
      </c>
      <c r="AR1240" s="69" t="s">
        <v>1916</v>
      </c>
    </row>
    <row r="1241" spans="36:44" ht="14.4">
      <c r="AJ1241" s="26" t="str">
        <f>VLOOKUP(AQ1241,'user list'!A:B,2,0)</f>
        <v>Admin</v>
      </c>
      <c r="AK1241" s="26">
        <f t="shared" si="96"/>
        <v>6</v>
      </c>
      <c r="AL1241" s="26">
        <f t="shared" si="97"/>
        <v>3</v>
      </c>
      <c r="AM1241" s="94" t="str">
        <f t="shared" si="98"/>
        <v>6/3 Log In</v>
      </c>
      <c r="AN1241" s="172">
        <v>45811.456261574072</v>
      </c>
      <c r="AO1241" s="69" t="s">
        <v>186</v>
      </c>
      <c r="AP1241" s="69" t="s">
        <v>1913</v>
      </c>
      <c r="AQ1241" s="69" t="s">
        <v>186</v>
      </c>
      <c r="AR1241" s="69" t="s">
        <v>1916</v>
      </c>
    </row>
    <row r="1242" spans="36:44" ht="14.4">
      <c r="AJ1242" s="26" t="str">
        <f>VLOOKUP(AQ1242,'user list'!A:B,2,0)</f>
        <v>OCM</v>
      </c>
      <c r="AK1242" s="26">
        <f t="shared" si="96"/>
        <v>6</v>
      </c>
      <c r="AL1242" s="26">
        <f t="shared" si="97"/>
        <v>3</v>
      </c>
      <c r="AM1242" s="94" t="str">
        <f t="shared" si="98"/>
        <v>6/3 Log In</v>
      </c>
      <c r="AN1242" s="172">
        <v>45811.456574074073</v>
      </c>
      <c r="AO1242" s="69" t="s">
        <v>232</v>
      </c>
      <c r="AP1242" s="69" t="s">
        <v>1913</v>
      </c>
      <c r="AQ1242" s="69" t="s">
        <v>232</v>
      </c>
      <c r="AR1242" s="69" t="s">
        <v>1916</v>
      </c>
    </row>
    <row r="1243" spans="36:44" ht="14.4">
      <c r="AJ1243" s="26" t="str">
        <f>VLOOKUP(AQ1243,'user list'!A:B,2,0)</f>
        <v>TFCOPRISS</v>
      </c>
      <c r="AK1243" s="26">
        <f t="shared" si="96"/>
        <v>6</v>
      </c>
      <c r="AL1243" s="26">
        <f t="shared" si="97"/>
        <v>3</v>
      </c>
      <c r="AM1243" s="94" t="str">
        <f t="shared" si="98"/>
        <v>6/3 Log In</v>
      </c>
      <c r="AN1243" s="172">
        <v>45811.457152777781</v>
      </c>
      <c r="AO1243" s="69" t="s">
        <v>274</v>
      </c>
      <c r="AP1243" s="69" t="s">
        <v>1913</v>
      </c>
      <c r="AQ1243" s="69" t="s">
        <v>274</v>
      </c>
      <c r="AR1243" s="69" t="s">
        <v>1916</v>
      </c>
    </row>
    <row r="1244" spans="36:44" ht="14.4">
      <c r="AJ1244" s="26" t="str">
        <f>VLOOKUP(AQ1244,'user list'!A:B,2,0)</f>
        <v>OCA</v>
      </c>
      <c r="AK1244" s="26">
        <f t="shared" si="96"/>
        <v>6</v>
      </c>
      <c r="AL1244" s="26">
        <f t="shared" si="97"/>
        <v>3</v>
      </c>
      <c r="AM1244" s="94" t="str">
        <f t="shared" si="98"/>
        <v>6/3 Log In</v>
      </c>
      <c r="AN1244" s="172">
        <v>45811.457418981481</v>
      </c>
      <c r="AO1244" s="69" t="s">
        <v>227</v>
      </c>
      <c r="AP1244" s="69" t="s">
        <v>1913</v>
      </c>
      <c r="AQ1244" s="69" t="s">
        <v>227</v>
      </c>
      <c r="AR1244" s="69" t="s">
        <v>1916</v>
      </c>
    </row>
    <row r="1245" spans="36:44" ht="14.4">
      <c r="AJ1245" s="26" t="str">
        <f>VLOOKUP(AQ1245,'user list'!A:B,2,0)</f>
        <v>TFCOPRISS</v>
      </c>
      <c r="AK1245" s="26">
        <f t="shared" si="96"/>
        <v>6</v>
      </c>
      <c r="AL1245" s="26">
        <f t="shared" si="97"/>
        <v>3</v>
      </c>
      <c r="AM1245" s="94" t="str">
        <f t="shared" si="98"/>
        <v>6/3 Log In</v>
      </c>
      <c r="AN1245" s="172">
        <v>45811.457511574074</v>
      </c>
      <c r="AO1245" s="69" t="s">
        <v>274</v>
      </c>
      <c r="AP1245" s="69" t="s">
        <v>1913</v>
      </c>
      <c r="AQ1245" s="69" t="s">
        <v>274</v>
      </c>
      <c r="AR1245" s="69" t="s">
        <v>1916</v>
      </c>
    </row>
    <row r="1246" spans="36:44" ht="14.4">
      <c r="AJ1246" s="26" t="str">
        <f>VLOOKUP(AQ1246,'user list'!A:B,2,0)</f>
        <v>ITDD</v>
      </c>
      <c r="AK1246" s="26">
        <f t="shared" si="96"/>
        <v>6</v>
      </c>
      <c r="AL1246" s="26">
        <f t="shared" si="97"/>
        <v>3</v>
      </c>
      <c r="AM1246" s="94" t="str">
        <f t="shared" si="98"/>
        <v>6/3 Log Off</v>
      </c>
      <c r="AN1246" s="172">
        <v>45811.458912037036</v>
      </c>
      <c r="AO1246" s="69" t="s">
        <v>219</v>
      </c>
      <c r="AP1246" s="69" t="s">
        <v>1913</v>
      </c>
      <c r="AQ1246" s="69" t="s">
        <v>219</v>
      </c>
      <c r="AR1246" s="69" t="s">
        <v>1917</v>
      </c>
    </row>
    <row r="1247" spans="36:44" ht="14.4">
      <c r="AJ1247" s="26" t="str">
        <f>VLOOKUP(AQ1247,'user list'!A:B,2,0)</f>
        <v>DOE</v>
      </c>
      <c r="AK1247" s="26">
        <f t="shared" si="96"/>
        <v>6</v>
      </c>
      <c r="AL1247" s="26">
        <f t="shared" si="97"/>
        <v>3</v>
      </c>
      <c r="AM1247" s="94" t="str">
        <f t="shared" si="98"/>
        <v>6/3 Log In</v>
      </c>
      <c r="AN1247" s="172">
        <v>45811.458969907406</v>
      </c>
      <c r="AO1247" s="69" t="s">
        <v>212</v>
      </c>
      <c r="AP1247" s="69" t="s">
        <v>1913</v>
      </c>
      <c r="AQ1247" s="69" t="s">
        <v>212</v>
      </c>
      <c r="AR1247" s="69" t="s">
        <v>1916</v>
      </c>
    </row>
    <row r="1248" spans="36:44" ht="14.4">
      <c r="AJ1248" s="26" t="str">
        <f>VLOOKUP(AQ1248,'user list'!A:B,2,0)</f>
        <v>QCYDO</v>
      </c>
      <c r="AK1248" s="26">
        <f t="shared" si="96"/>
        <v>6</v>
      </c>
      <c r="AL1248" s="26">
        <f t="shared" si="97"/>
        <v>3</v>
      </c>
      <c r="AM1248" s="94" t="str">
        <f t="shared" si="98"/>
        <v>6/3 Log In</v>
      </c>
      <c r="AN1248" s="172">
        <v>45811.458981481483</v>
      </c>
      <c r="AO1248" s="69" t="s">
        <v>270</v>
      </c>
      <c r="AP1248" s="69" t="s">
        <v>1913</v>
      </c>
      <c r="AQ1248" s="69" t="s">
        <v>270</v>
      </c>
      <c r="AR1248" s="69" t="s">
        <v>1916</v>
      </c>
    </row>
    <row r="1249" spans="36:44" ht="14.4">
      <c r="AJ1249" s="26" t="str">
        <f>VLOOKUP(AQ1249,'user list'!A:B,2,0)</f>
        <v>BPLD</v>
      </c>
      <c r="AK1249" s="26">
        <f t="shared" si="96"/>
        <v>6</v>
      </c>
      <c r="AL1249" s="26">
        <f t="shared" si="97"/>
        <v>3</v>
      </c>
      <c r="AM1249" s="94" t="str">
        <f t="shared" si="98"/>
        <v>6/3 Log Off</v>
      </c>
      <c r="AN1249" s="172">
        <v>45811.463252314818</v>
      </c>
      <c r="AO1249" s="69" t="s">
        <v>194</v>
      </c>
      <c r="AP1249" s="69" t="s">
        <v>1913</v>
      </c>
      <c r="AQ1249" s="69" t="s">
        <v>194</v>
      </c>
      <c r="AR1249" s="69" t="s">
        <v>1917</v>
      </c>
    </row>
    <row r="1250" spans="36:44" ht="14.4">
      <c r="AJ1250" s="26" t="str">
        <f>VLOOKUP(AQ1250,'user list'!A:B,2,0)</f>
        <v>PAISD</v>
      </c>
      <c r="AK1250" s="26">
        <f t="shared" si="96"/>
        <v>6</v>
      </c>
      <c r="AL1250" s="26">
        <f t="shared" si="97"/>
        <v>3</v>
      </c>
      <c r="AM1250" s="94" t="str">
        <f t="shared" si="98"/>
        <v>6/3 Log Off</v>
      </c>
      <c r="AN1250" s="172">
        <v>45811.465104166666</v>
      </c>
      <c r="AO1250" s="69" t="s">
        <v>256</v>
      </c>
      <c r="AP1250" s="69" t="s">
        <v>1913</v>
      </c>
      <c r="AQ1250" s="69" t="s">
        <v>256</v>
      </c>
      <c r="AR1250" s="69" t="s">
        <v>1917</v>
      </c>
    </row>
    <row r="1251" spans="36:44" ht="14.4">
      <c r="AJ1251" s="26" t="str">
        <f>VLOOKUP(AQ1251,'user list'!A:B,2,0)</f>
        <v>PAISD</v>
      </c>
      <c r="AK1251" s="26">
        <f t="shared" si="96"/>
        <v>6</v>
      </c>
      <c r="AL1251" s="26">
        <f t="shared" si="97"/>
        <v>3</v>
      </c>
      <c r="AM1251" s="94" t="str">
        <f t="shared" si="98"/>
        <v>6/3 Log In</v>
      </c>
      <c r="AN1251" s="172">
        <v>45811.465162037035</v>
      </c>
      <c r="AO1251" s="69" t="s">
        <v>256</v>
      </c>
      <c r="AP1251" s="69" t="s">
        <v>1913</v>
      </c>
      <c r="AQ1251" s="69" t="s">
        <v>256</v>
      </c>
      <c r="AR1251" s="69" t="s">
        <v>1916</v>
      </c>
    </row>
    <row r="1252" spans="36:44" ht="14.4">
      <c r="AJ1252" s="26" t="str">
        <f>VLOOKUP(AQ1252,'user list'!A:B,2,0)</f>
        <v>LEDIPO</v>
      </c>
      <c r="AK1252" s="26">
        <f t="shared" si="96"/>
        <v>6</v>
      </c>
      <c r="AL1252" s="26">
        <f t="shared" si="97"/>
        <v>3</v>
      </c>
      <c r="AM1252" s="94" t="str">
        <f t="shared" si="98"/>
        <v>6/3 Log Off</v>
      </c>
      <c r="AN1252" s="172">
        <v>45811.46638888889</v>
      </c>
      <c r="AO1252" s="69" t="s">
        <v>222</v>
      </c>
      <c r="AP1252" s="69" t="s">
        <v>1913</v>
      </c>
      <c r="AQ1252" s="69" t="s">
        <v>222</v>
      </c>
      <c r="AR1252" s="69" t="s">
        <v>1917</v>
      </c>
    </row>
    <row r="1253" spans="36:44" ht="14.4">
      <c r="AJ1253" s="26" t="str">
        <f>VLOOKUP(AQ1253,'user list'!A:B,2,0)</f>
        <v>DOE</v>
      </c>
      <c r="AK1253" s="26">
        <f t="shared" si="96"/>
        <v>6</v>
      </c>
      <c r="AL1253" s="26">
        <f t="shared" si="97"/>
        <v>3</v>
      </c>
      <c r="AM1253" s="94" t="str">
        <f t="shared" si="98"/>
        <v>6/3 Log Off</v>
      </c>
      <c r="AN1253" s="172">
        <v>45811.467916666668</v>
      </c>
      <c r="AO1253" s="69" t="s">
        <v>212</v>
      </c>
      <c r="AP1253" s="69" t="s">
        <v>1913</v>
      </c>
      <c r="AQ1253" s="69" t="s">
        <v>212</v>
      </c>
      <c r="AR1253" s="69" t="s">
        <v>1917</v>
      </c>
    </row>
    <row r="1254" spans="36:44" ht="14.4">
      <c r="AJ1254" s="26" t="str">
        <f>VLOOKUP(AQ1254,'user list'!A:B,2,0)</f>
        <v>DBO</v>
      </c>
      <c r="AK1254" s="26">
        <f t="shared" si="96"/>
        <v>6</v>
      </c>
      <c r="AL1254" s="26">
        <f t="shared" si="97"/>
        <v>3</v>
      </c>
      <c r="AM1254" s="94" t="str">
        <f t="shared" si="98"/>
        <v>6/3 Log Off</v>
      </c>
      <c r="AN1254" s="172">
        <v>45811.468368055554</v>
      </c>
      <c r="AO1254" s="69" t="s">
        <v>209</v>
      </c>
      <c r="AP1254" s="69" t="s">
        <v>1913</v>
      </c>
      <c r="AQ1254" s="69" t="s">
        <v>209</v>
      </c>
      <c r="AR1254" s="69" t="s">
        <v>1917</v>
      </c>
    </row>
    <row r="1255" spans="36:44" ht="14.4">
      <c r="AJ1255" s="26" t="str">
        <f>VLOOKUP(AQ1255,'user list'!A:B,2,0)</f>
        <v>DBO</v>
      </c>
      <c r="AK1255" s="26">
        <f t="shared" si="96"/>
        <v>6</v>
      </c>
      <c r="AL1255" s="26">
        <f t="shared" si="97"/>
        <v>3</v>
      </c>
      <c r="AM1255" s="94" t="str">
        <f t="shared" si="98"/>
        <v>6/3 Log In</v>
      </c>
      <c r="AN1255" s="172">
        <v>45811.468518518515</v>
      </c>
      <c r="AO1255" s="69" t="s">
        <v>209</v>
      </c>
      <c r="AP1255" s="69" t="s">
        <v>1913</v>
      </c>
      <c r="AQ1255" s="69" t="s">
        <v>209</v>
      </c>
      <c r="AR1255" s="69" t="s">
        <v>1916</v>
      </c>
    </row>
    <row r="1256" spans="36:44" ht="14.4">
      <c r="AJ1256" s="26" t="str">
        <f>VLOOKUP(AQ1256,'user list'!A:B,2,0)</f>
        <v>OCM</v>
      </c>
      <c r="AK1256" s="26">
        <f t="shared" si="96"/>
        <v>6</v>
      </c>
      <c r="AL1256" s="26">
        <f t="shared" si="97"/>
        <v>3</v>
      </c>
      <c r="AM1256" s="94" t="str">
        <f t="shared" si="98"/>
        <v>6/3 Log Off</v>
      </c>
      <c r="AN1256" s="172">
        <v>45811.47320601852</v>
      </c>
      <c r="AO1256" s="69" t="s">
        <v>232</v>
      </c>
      <c r="AP1256" s="69" t="s">
        <v>1913</v>
      </c>
      <c r="AQ1256" s="69" t="s">
        <v>232</v>
      </c>
      <c r="AR1256" s="69" t="s">
        <v>1917</v>
      </c>
    </row>
    <row r="1257" spans="36:44" ht="14.4">
      <c r="AJ1257" s="26" t="str">
        <f>VLOOKUP(AQ1257,'user list'!A:B,2,0)</f>
        <v>QCEAU</v>
      </c>
      <c r="AK1257" s="26">
        <f t="shared" si="96"/>
        <v>6</v>
      </c>
      <c r="AL1257" s="26">
        <f t="shared" si="97"/>
        <v>3</v>
      </c>
      <c r="AM1257" s="94" t="str">
        <f t="shared" si="98"/>
        <v>6/3 Log Off</v>
      </c>
      <c r="AN1257" s="172">
        <v>45811.474745370368</v>
      </c>
      <c r="AO1257" s="69" t="s">
        <v>266</v>
      </c>
      <c r="AP1257" s="69" t="s">
        <v>1913</v>
      </c>
      <c r="AQ1257" s="69" t="s">
        <v>266</v>
      </c>
      <c r="AR1257" s="69" t="s">
        <v>1917</v>
      </c>
    </row>
    <row r="1258" spans="36:44" ht="14.4">
      <c r="AJ1258" s="26" t="str">
        <f>VLOOKUP(AQ1258,'user list'!A:B,2,0)</f>
        <v>QCEAU</v>
      </c>
      <c r="AK1258" s="26">
        <f t="shared" si="96"/>
        <v>6</v>
      </c>
      <c r="AL1258" s="26">
        <f t="shared" si="97"/>
        <v>3</v>
      </c>
      <c r="AM1258" s="94" t="str">
        <f t="shared" si="98"/>
        <v>6/3 Log In</v>
      </c>
      <c r="AN1258" s="172">
        <v>45811.475034722222</v>
      </c>
      <c r="AO1258" s="69" t="s">
        <v>266</v>
      </c>
      <c r="AP1258" s="69" t="s">
        <v>1913</v>
      </c>
      <c r="AQ1258" s="69" t="s">
        <v>266</v>
      </c>
      <c r="AR1258" s="69" t="s">
        <v>1916</v>
      </c>
    </row>
    <row r="1259" spans="36:44" ht="14.4">
      <c r="AJ1259" s="26" t="str">
        <f>VLOOKUP(AQ1259,'user list'!A:B,2,0)</f>
        <v>CPDD</v>
      </c>
      <c r="AK1259" s="26">
        <f t="shared" si="96"/>
        <v>6</v>
      </c>
      <c r="AL1259" s="26">
        <f t="shared" si="97"/>
        <v>3</v>
      </c>
      <c r="AM1259" s="94" t="str">
        <f t="shared" si="98"/>
        <v>6/3 Log In</v>
      </c>
      <c r="AN1259" s="172">
        <v>45811.475358796299</v>
      </c>
      <c r="AO1259" s="69" t="s">
        <v>205</v>
      </c>
      <c r="AP1259" s="69" t="s">
        <v>1913</v>
      </c>
      <c r="AQ1259" s="69" t="s">
        <v>205</v>
      </c>
      <c r="AR1259" s="69" t="s">
        <v>1916</v>
      </c>
    </row>
    <row r="1260" spans="36:44" ht="14.4">
      <c r="AJ1260" s="26" t="str">
        <f>VLOOKUP(AQ1260,'user list'!A:B,2,0)</f>
        <v>TFCOPRISS</v>
      </c>
      <c r="AK1260" s="26">
        <f t="shared" si="96"/>
        <v>6</v>
      </c>
      <c r="AL1260" s="26">
        <f t="shared" si="97"/>
        <v>3</v>
      </c>
      <c r="AM1260" s="94" t="str">
        <f t="shared" si="98"/>
        <v>6/3 Log Off</v>
      </c>
      <c r="AN1260" s="172">
        <v>45811.475451388891</v>
      </c>
      <c r="AO1260" s="69" t="s">
        <v>274</v>
      </c>
      <c r="AP1260" s="69" t="s">
        <v>1913</v>
      </c>
      <c r="AQ1260" s="69" t="s">
        <v>274</v>
      </c>
      <c r="AR1260" s="69" t="s">
        <v>1917</v>
      </c>
    </row>
    <row r="1261" spans="36:44" ht="14.4">
      <c r="AJ1261" s="26" t="str">
        <f>VLOOKUP(AQ1261,'user list'!A:B,2,0)</f>
        <v>CTO</v>
      </c>
      <c r="AK1261" s="26">
        <f t="shared" si="96"/>
        <v>6</v>
      </c>
      <c r="AL1261" s="26">
        <f t="shared" si="97"/>
        <v>3</v>
      </c>
      <c r="AM1261" s="94" t="str">
        <f t="shared" si="98"/>
        <v>6/3 Log Off</v>
      </c>
      <c r="AN1261" s="172">
        <v>45811.476168981484</v>
      </c>
      <c r="AO1261" s="69" t="s">
        <v>207</v>
      </c>
      <c r="AP1261" s="69" t="s">
        <v>1913</v>
      </c>
      <c r="AQ1261" s="69" t="s">
        <v>207</v>
      </c>
      <c r="AR1261" s="69" t="s">
        <v>1917</v>
      </c>
    </row>
    <row r="1262" spans="36:44" ht="14.4">
      <c r="AJ1262" s="26" t="str">
        <f>VLOOKUP(AQ1262,'user list'!A:B,2,0)</f>
        <v>QCPL</v>
      </c>
      <c r="AK1262" s="26">
        <f t="shared" si="96"/>
        <v>6</v>
      </c>
      <c r="AL1262" s="26">
        <f t="shared" si="97"/>
        <v>3</v>
      </c>
      <c r="AM1262" s="94" t="str">
        <f t="shared" si="98"/>
        <v>6/3 Log In</v>
      </c>
      <c r="AN1262" s="172">
        <v>45811.477395833332</v>
      </c>
      <c r="AO1262" s="69" t="s">
        <v>268</v>
      </c>
      <c r="AP1262" s="69" t="s">
        <v>1913</v>
      </c>
      <c r="AQ1262" s="69" t="s">
        <v>268</v>
      </c>
      <c r="AR1262" s="69" t="s">
        <v>1916</v>
      </c>
    </row>
    <row r="1263" spans="36:44" ht="14.4">
      <c r="AJ1263" s="26" t="str">
        <f>VLOOKUP(AQ1263,'user list'!A:B,2,0)</f>
        <v>Admin</v>
      </c>
      <c r="AK1263" s="26">
        <f t="shared" si="96"/>
        <v>6</v>
      </c>
      <c r="AL1263" s="26">
        <f t="shared" si="97"/>
        <v>3</v>
      </c>
      <c r="AM1263" s="94" t="str">
        <f t="shared" si="98"/>
        <v>6/3 Log In</v>
      </c>
      <c r="AN1263" s="172">
        <v>45811.478379629632</v>
      </c>
      <c r="AO1263" s="69" t="s">
        <v>186</v>
      </c>
      <c r="AP1263" s="69" t="s">
        <v>1913</v>
      </c>
      <c r="AQ1263" s="69" t="s">
        <v>186</v>
      </c>
      <c r="AR1263" s="69" t="s">
        <v>1916</v>
      </c>
    </row>
    <row r="1264" spans="36:44" ht="14.4">
      <c r="AJ1264" s="26" t="str">
        <f>VLOOKUP(AQ1264,'user list'!A:B,2,0)</f>
        <v>TFCOPRISS</v>
      </c>
      <c r="AK1264" s="26">
        <f t="shared" si="96"/>
        <v>6</v>
      </c>
      <c r="AL1264" s="26">
        <f t="shared" si="97"/>
        <v>3</v>
      </c>
      <c r="AM1264" s="94" t="str">
        <f t="shared" si="98"/>
        <v>6/3 Log In</v>
      </c>
      <c r="AN1264" s="172">
        <v>45811.479502314818</v>
      </c>
      <c r="AO1264" s="69" t="s">
        <v>274</v>
      </c>
      <c r="AP1264" s="69" t="s">
        <v>1913</v>
      </c>
      <c r="AQ1264" s="69" t="s">
        <v>274</v>
      </c>
      <c r="AR1264" s="69" t="s">
        <v>1916</v>
      </c>
    </row>
    <row r="1265" spans="36:44" ht="14.4">
      <c r="AJ1265" s="26" t="str">
        <f>VLOOKUP(AQ1265,'user list'!A:B,2,0)</f>
        <v>PDAD</v>
      </c>
      <c r="AK1265" s="26">
        <f t="shared" si="96"/>
        <v>6</v>
      </c>
      <c r="AL1265" s="26">
        <f t="shared" si="97"/>
        <v>3</v>
      </c>
      <c r="AM1265" s="94" t="str">
        <f t="shared" si="98"/>
        <v>6/3 Log Off</v>
      </c>
      <c r="AN1265" s="172">
        <v>45811.481319444443</v>
      </c>
      <c r="AO1265" s="69" t="s">
        <v>257</v>
      </c>
      <c r="AP1265" s="69" t="s">
        <v>1913</v>
      </c>
      <c r="AQ1265" s="69" t="s">
        <v>257</v>
      </c>
      <c r="AR1265" s="69" t="s">
        <v>1917</v>
      </c>
    </row>
    <row r="1266" spans="36:44" ht="14.4">
      <c r="AJ1266" s="26" t="str">
        <f>VLOOKUP(AQ1266,'user list'!A:B,2,0)</f>
        <v>PDAD</v>
      </c>
      <c r="AK1266" s="26">
        <f t="shared" si="96"/>
        <v>6</v>
      </c>
      <c r="AL1266" s="26">
        <f t="shared" si="97"/>
        <v>3</v>
      </c>
      <c r="AM1266" s="94" t="str">
        <f t="shared" si="98"/>
        <v>6/3 Log In</v>
      </c>
      <c r="AN1266" s="172">
        <v>45811.481400462966</v>
      </c>
      <c r="AO1266" s="69" t="s">
        <v>257</v>
      </c>
      <c r="AP1266" s="69" t="s">
        <v>1913</v>
      </c>
      <c r="AQ1266" s="69" t="s">
        <v>257</v>
      </c>
      <c r="AR1266" s="69" t="s">
        <v>1916</v>
      </c>
    </row>
    <row r="1267" spans="36:44" ht="14.4">
      <c r="AJ1267" s="26" t="str">
        <f>VLOOKUP(AQ1267,'user list'!A:B,2,0)</f>
        <v>Admin</v>
      </c>
      <c r="AK1267" s="26">
        <f t="shared" si="96"/>
        <v>6</v>
      </c>
      <c r="AL1267" s="26">
        <f t="shared" si="97"/>
        <v>3</v>
      </c>
      <c r="AM1267" s="94" t="str">
        <f t="shared" si="98"/>
        <v>6/3 Log Off</v>
      </c>
      <c r="AN1267" s="172">
        <v>45811.481516203705</v>
      </c>
      <c r="AO1267" s="69" t="s">
        <v>186</v>
      </c>
      <c r="AP1267" s="69" t="s">
        <v>1913</v>
      </c>
      <c r="AQ1267" s="69" t="s">
        <v>186</v>
      </c>
      <c r="AR1267" s="69" t="s">
        <v>1917</v>
      </c>
    </row>
    <row r="1268" spans="36:44" ht="14.4">
      <c r="AJ1268" s="26" t="str">
        <f>VLOOKUP(AQ1268,'user list'!A:B,2,0)</f>
        <v>PROC</v>
      </c>
      <c r="AK1268" s="26">
        <f t="shared" si="96"/>
        <v>6</v>
      </c>
      <c r="AL1268" s="26">
        <f t="shared" si="97"/>
        <v>3</v>
      </c>
      <c r="AM1268" s="94" t="str">
        <f t="shared" si="98"/>
        <v>6/3 Log In</v>
      </c>
      <c r="AN1268" s="172">
        <v>45811.48159722222</v>
      </c>
      <c r="AO1268" s="69" t="s">
        <v>262</v>
      </c>
      <c r="AP1268" s="69" t="s">
        <v>1913</v>
      </c>
      <c r="AQ1268" s="69" t="s">
        <v>262</v>
      </c>
      <c r="AR1268" s="69" t="s">
        <v>1916</v>
      </c>
    </row>
    <row r="1269" spans="36:44" ht="14.4">
      <c r="AJ1269" s="26" t="str">
        <f>VLOOKUP(AQ1269,'user list'!A:B,2,0)</f>
        <v>PROC</v>
      </c>
      <c r="AK1269" s="26">
        <f t="shared" si="96"/>
        <v>6</v>
      </c>
      <c r="AL1269" s="26">
        <f t="shared" si="97"/>
        <v>3</v>
      </c>
      <c r="AM1269" s="94" t="str">
        <f t="shared" si="98"/>
        <v>6/3 Log Off</v>
      </c>
      <c r="AN1269" s="172">
        <v>45811.481724537036</v>
      </c>
      <c r="AO1269" s="69" t="s">
        <v>262</v>
      </c>
      <c r="AP1269" s="69" t="s">
        <v>1913</v>
      </c>
      <c r="AQ1269" s="69" t="s">
        <v>262</v>
      </c>
      <c r="AR1269" s="69" t="s">
        <v>1917</v>
      </c>
    </row>
    <row r="1270" spans="36:44" ht="14.4">
      <c r="AJ1270" s="26" t="str">
        <f>VLOOKUP(AQ1270,'user list'!A:B,2,0)</f>
        <v>DOE</v>
      </c>
      <c r="AK1270" s="26">
        <f t="shared" si="96"/>
        <v>6</v>
      </c>
      <c r="AL1270" s="26">
        <f t="shared" si="97"/>
        <v>3</v>
      </c>
      <c r="AM1270" s="94" t="str">
        <f t="shared" si="98"/>
        <v>6/3 Log In</v>
      </c>
      <c r="AN1270" s="172">
        <v>45811.481793981482</v>
      </c>
      <c r="AO1270" s="69" t="s">
        <v>212</v>
      </c>
      <c r="AP1270" s="69" t="s">
        <v>1913</v>
      </c>
      <c r="AQ1270" s="69" t="s">
        <v>212</v>
      </c>
      <c r="AR1270" s="69" t="s">
        <v>1916</v>
      </c>
    </row>
    <row r="1271" spans="36:44" ht="14.4">
      <c r="AJ1271" s="26" t="str">
        <f>VLOOKUP(AQ1271,'user list'!A:B,2,0)</f>
        <v>DOE</v>
      </c>
      <c r="AK1271" s="26">
        <f t="shared" si="96"/>
        <v>6</v>
      </c>
      <c r="AL1271" s="26">
        <f t="shared" si="97"/>
        <v>3</v>
      </c>
      <c r="AM1271" s="94" t="str">
        <f t="shared" si="98"/>
        <v>6/3 Log Off</v>
      </c>
      <c r="AN1271" s="172">
        <v>45811.482268518521</v>
      </c>
      <c r="AO1271" s="69" t="s">
        <v>212</v>
      </c>
      <c r="AP1271" s="69" t="s">
        <v>1913</v>
      </c>
      <c r="AQ1271" s="69" t="s">
        <v>212</v>
      </c>
      <c r="AR1271" s="69" t="s">
        <v>1917</v>
      </c>
    </row>
    <row r="1272" spans="36:44" ht="14.4">
      <c r="AJ1272" s="26" t="str">
        <f>VLOOKUP(AQ1272,'user list'!A:B,2,0)</f>
        <v>ITDD</v>
      </c>
      <c r="AK1272" s="26">
        <f t="shared" si="96"/>
        <v>6</v>
      </c>
      <c r="AL1272" s="26">
        <f t="shared" si="97"/>
        <v>3</v>
      </c>
      <c r="AM1272" s="94" t="str">
        <f t="shared" si="98"/>
        <v>6/3 Log In</v>
      </c>
      <c r="AN1272" s="172">
        <v>45811.48233796296</v>
      </c>
      <c r="AO1272" s="69" t="s">
        <v>219</v>
      </c>
      <c r="AP1272" s="69" t="s">
        <v>1913</v>
      </c>
      <c r="AQ1272" s="69" t="s">
        <v>219</v>
      </c>
      <c r="AR1272" s="69" t="s">
        <v>1916</v>
      </c>
    </row>
    <row r="1273" spans="36:44" ht="14.4">
      <c r="AJ1273" s="26" t="str">
        <f>VLOOKUP(AQ1273,'user list'!A:B,2,0)</f>
        <v>CTO</v>
      </c>
      <c r="AK1273" s="26">
        <f t="shared" si="96"/>
        <v>6</v>
      </c>
      <c r="AL1273" s="26">
        <f t="shared" si="97"/>
        <v>3</v>
      </c>
      <c r="AM1273" s="94" t="str">
        <f t="shared" si="98"/>
        <v>6/3 Log In</v>
      </c>
      <c r="AN1273" s="172">
        <v>45811.483680555553</v>
      </c>
      <c r="AO1273" s="69" t="s">
        <v>207</v>
      </c>
      <c r="AP1273" s="69" t="s">
        <v>1913</v>
      </c>
      <c r="AQ1273" s="69" t="s">
        <v>207</v>
      </c>
      <c r="AR1273" s="69" t="s">
        <v>1916</v>
      </c>
    </row>
    <row r="1274" spans="36:44" ht="14.4">
      <c r="AJ1274" s="26" t="str">
        <f>VLOOKUP(AQ1274,'user list'!A:B,2,0)</f>
        <v>BPLD</v>
      </c>
      <c r="AK1274" s="26">
        <f t="shared" si="96"/>
        <v>6</v>
      </c>
      <c r="AL1274" s="26">
        <f t="shared" si="97"/>
        <v>3</v>
      </c>
      <c r="AM1274" s="94" t="str">
        <f t="shared" si="98"/>
        <v>6/3 Log In</v>
      </c>
      <c r="AN1274" s="172">
        <v>45811.487604166665</v>
      </c>
      <c r="AO1274" s="69" t="s">
        <v>194</v>
      </c>
      <c r="AP1274" s="69" t="s">
        <v>1913</v>
      </c>
      <c r="AQ1274" s="69" t="s">
        <v>194</v>
      </c>
      <c r="AR1274" s="69" t="s">
        <v>1916</v>
      </c>
    </row>
    <row r="1275" spans="36:44" ht="14.4">
      <c r="AJ1275" s="26" t="str">
        <f>VLOOKUP(AQ1275,'user list'!A:B,2,0)</f>
        <v>QCYDO</v>
      </c>
      <c r="AK1275" s="26">
        <f t="shared" si="96"/>
        <v>6</v>
      </c>
      <c r="AL1275" s="26">
        <f t="shared" si="97"/>
        <v>3</v>
      </c>
      <c r="AM1275" s="94" t="str">
        <f t="shared" si="98"/>
        <v>6/3 Log Off</v>
      </c>
      <c r="AN1275" s="172">
        <v>45811.490324074075</v>
      </c>
      <c r="AO1275" s="69" t="s">
        <v>270</v>
      </c>
      <c r="AP1275" s="69" t="s">
        <v>1913</v>
      </c>
      <c r="AQ1275" s="69" t="s">
        <v>270</v>
      </c>
      <c r="AR1275" s="69" t="s">
        <v>1917</v>
      </c>
    </row>
    <row r="1276" spans="36:44" ht="14.4">
      <c r="AJ1276" s="26" t="str">
        <f>VLOOKUP(AQ1276,'user list'!A:B,2,0)</f>
        <v>QCYDO</v>
      </c>
      <c r="AK1276" s="26">
        <f t="shared" si="96"/>
        <v>6</v>
      </c>
      <c r="AL1276" s="26">
        <f t="shared" si="97"/>
        <v>3</v>
      </c>
      <c r="AM1276" s="94" t="str">
        <f t="shared" si="98"/>
        <v>6/3 Log In</v>
      </c>
      <c r="AN1276" s="172">
        <v>45811.490486111114</v>
      </c>
      <c r="AO1276" s="69" t="s">
        <v>270</v>
      </c>
      <c r="AP1276" s="69" t="s">
        <v>1913</v>
      </c>
      <c r="AQ1276" s="69" t="s">
        <v>270</v>
      </c>
      <c r="AR1276" s="69" t="s">
        <v>1916</v>
      </c>
    </row>
    <row r="1277" spans="36:44" ht="14.4">
      <c r="AJ1277" s="26" t="str">
        <f>VLOOKUP(AQ1277,'user list'!A:B,2,0)</f>
        <v>PROC</v>
      </c>
      <c r="AK1277" s="26">
        <f t="shared" si="96"/>
        <v>6</v>
      </c>
      <c r="AL1277" s="26">
        <f t="shared" si="97"/>
        <v>3</v>
      </c>
      <c r="AM1277" s="94" t="str">
        <f t="shared" si="98"/>
        <v>6/3 Log In</v>
      </c>
      <c r="AN1277" s="172">
        <v>45811.490937499999</v>
      </c>
      <c r="AO1277" s="69" t="s">
        <v>261</v>
      </c>
      <c r="AP1277" s="69" t="s">
        <v>1913</v>
      </c>
      <c r="AQ1277" s="69" t="s">
        <v>261</v>
      </c>
      <c r="AR1277" s="69" t="s">
        <v>1916</v>
      </c>
    </row>
    <row r="1278" spans="36:44" ht="14.4">
      <c r="AJ1278" s="26" t="str">
        <f>VLOOKUP(AQ1278,'user list'!A:B,2,0)</f>
        <v>PDAD</v>
      </c>
      <c r="AK1278" s="26">
        <f t="shared" si="96"/>
        <v>6</v>
      </c>
      <c r="AL1278" s="26">
        <f t="shared" si="97"/>
        <v>3</v>
      </c>
      <c r="AM1278" s="94" t="str">
        <f t="shared" si="98"/>
        <v>6/3 Log Off</v>
      </c>
      <c r="AN1278" s="172">
        <v>45811.491840277777</v>
      </c>
      <c r="AO1278" s="69" t="s">
        <v>257</v>
      </c>
      <c r="AP1278" s="69" t="s">
        <v>1913</v>
      </c>
      <c r="AQ1278" s="69" t="s">
        <v>257</v>
      </c>
      <c r="AR1278" s="69" t="s">
        <v>1917</v>
      </c>
    </row>
    <row r="1279" spans="36:44" ht="14.4">
      <c r="AJ1279" s="26" t="str">
        <f>VLOOKUP(AQ1279,'user list'!A:B,2,0)</f>
        <v>OCA</v>
      </c>
      <c r="AK1279" s="26">
        <f t="shared" si="96"/>
        <v>6</v>
      </c>
      <c r="AL1279" s="26">
        <f t="shared" si="97"/>
        <v>3</v>
      </c>
      <c r="AM1279" s="94" t="str">
        <f t="shared" si="98"/>
        <v>6/3 Log In</v>
      </c>
      <c r="AN1279" s="172">
        <v>45811.492847222224</v>
      </c>
      <c r="AO1279" s="69" t="s">
        <v>224</v>
      </c>
      <c r="AP1279" s="69" t="s">
        <v>1913</v>
      </c>
      <c r="AQ1279" s="69" t="s">
        <v>224</v>
      </c>
      <c r="AR1279" s="69" t="s">
        <v>1916</v>
      </c>
    </row>
    <row r="1280" spans="36:44" ht="14.4">
      <c r="AJ1280" s="26" t="str">
        <f>VLOOKUP(AQ1280,'user list'!A:B,2,0)</f>
        <v>CGSD</v>
      </c>
      <c r="AK1280" s="26">
        <f t="shared" si="96"/>
        <v>6</v>
      </c>
      <c r="AL1280" s="26">
        <f t="shared" si="97"/>
        <v>3</v>
      </c>
      <c r="AM1280" s="94" t="str">
        <f t="shared" si="98"/>
        <v>6/3 Log In</v>
      </c>
      <c r="AN1280" s="172">
        <v>45811.493402777778</v>
      </c>
      <c r="AO1280" s="69" t="s">
        <v>200</v>
      </c>
      <c r="AP1280" s="69" t="s">
        <v>1913</v>
      </c>
      <c r="AQ1280" s="69" t="s">
        <v>200</v>
      </c>
      <c r="AR1280" s="69" t="s">
        <v>1916</v>
      </c>
    </row>
    <row r="1281" spans="36:44" ht="14.4">
      <c r="AJ1281" s="26" t="str">
        <f>VLOOKUP(AQ1281,'user list'!A:B,2,0)</f>
        <v>OCA</v>
      </c>
      <c r="AK1281" s="26">
        <f t="shared" si="96"/>
        <v>6</v>
      </c>
      <c r="AL1281" s="26">
        <f t="shared" si="97"/>
        <v>3</v>
      </c>
      <c r="AM1281" s="94" t="str">
        <f t="shared" si="98"/>
        <v>6/3 Log In</v>
      </c>
      <c r="AN1281" s="172">
        <v>45811.493946759256</v>
      </c>
      <c r="AO1281" s="69" t="s">
        <v>228</v>
      </c>
      <c r="AP1281" s="69" t="s">
        <v>1913</v>
      </c>
      <c r="AQ1281" s="69" t="s">
        <v>228</v>
      </c>
      <c r="AR1281" s="69" t="s">
        <v>1916</v>
      </c>
    </row>
    <row r="1282" spans="36:44" ht="14.4">
      <c r="AJ1282" s="26" t="str">
        <f>VLOOKUP(AQ1282,'user list'!A:B,2,0)</f>
        <v>ITDD</v>
      </c>
      <c r="AK1282" s="26">
        <f t="shared" si="96"/>
        <v>6</v>
      </c>
      <c r="AL1282" s="26">
        <f t="shared" si="97"/>
        <v>3</v>
      </c>
      <c r="AM1282" s="94" t="str">
        <f t="shared" si="98"/>
        <v>6/3 Log Off</v>
      </c>
      <c r="AN1282" s="172">
        <v>45811.494189814817</v>
      </c>
      <c r="AO1282" s="69" t="s">
        <v>219</v>
      </c>
      <c r="AP1282" s="69" t="s">
        <v>1913</v>
      </c>
      <c r="AQ1282" s="69" t="s">
        <v>219</v>
      </c>
      <c r="AR1282" s="69" t="s">
        <v>1917</v>
      </c>
    </row>
    <row r="1283" spans="36:44" ht="14.4">
      <c r="AJ1283" s="26" t="str">
        <f>VLOOKUP(AQ1283,'user list'!A:B,2,0)</f>
        <v>Admin</v>
      </c>
      <c r="AK1283" s="26">
        <f t="shared" si="96"/>
        <v>6</v>
      </c>
      <c r="AL1283" s="26">
        <f t="shared" si="97"/>
        <v>3</v>
      </c>
      <c r="AM1283" s="94" t="str">
        <f t="shared" si="98"/>
        <v>6/3 Log In</v>
      </c>
      <c r="AN1283" s="172">
        <v>45811.49622685185</v>
      </c>
      <c r="AO1283" s="69" t="s">
        <v>186</v>
      </c>
      <c r="AP1283" s="69" t="s">
        <v>1913</v>
      </c>
      <c r="AQ1283" s="69" t="s">
        <v>186</v>
      </c>
      <c r="AR1283" s="69" t="s">
        <v>1916</v>
      </c>
    </row>
    <row r="1284" spans="36:44" ht="14.4">
      <c r="AJ1284" s="26" t="str">
        <f>VLOOKUP(AQ1284,'user list'!A:B,2,0)</f>
        <v>CHD</v>
      </c>
      <c r="AK1284" s="26">
        <f t="shared" si="96"/>
        <v>6</v>
      </c>
      <c r="AL1284" s="26">
        <f t="shared" si="97"/>
        <v>3</v>
      </c>
      <c r="AM1284" s="94" t="str">
        <f t="shared" si="98"/>
        <v>6/3 Log Off</v>
      </c>
      <c r="AN1284" s="172">
        <v>45811.496840277781</v>
      </c>
      <c r="AO1284" s="69" t="s">
        <v>203</v>
      </c>
      <c r="AP1284" s="69" t="s">
        <v>1913</v>
      </c>
      <c r="AQ1284" s="69" t="s">
        <v>203</v>
      </c>
      <c r="AR1284" s="69" t="s">
        <v>1917</v>
      </c>
    </row>
    <row r="1285" spans="36:44" ht="14.4">
      <c r="AJ1285" s="26" t="str">
        <f>VLOOKUP(AQ1285,'user list'!A:B,2,0)</f>
        <v>CHD</v>
      </c>
      <c r="AK1285" s="26">
        <f t="shared" si="96"/>
        <v>6</v>
      </c>
      <c r="AL1285" s="26">
        <f t="shared" si="97"/>
        <v>3</v>
      </c>
      <c r="AM1285" s="94" t="str">
        <f t="shared" si="98"/>
        <v>6/3 Log In</v>
      </c>
      <c r="AN1285" s="172">
        <v>45811.497071759259</v>
      </c>
      <c r="AO1285" s="69" t="s">
        <v>203</v>
      </c>
      <c r="AP1285" s="69" t="s">
        <v>1913</v>
      </c>
      <c r="AQ1285" s="69" t="s">
        <v>203</v>
      </c>
      <c r="AR1285" s="69" t="s">
        <v>1916</v>
      </c>
    </row>
    <row r="1286" spans="36:44" ht="14.4">
      <c r="AJ1286" s="26" t="str">
        <f>VLOOKUP(AQ1286,'user list'!A:B,2,0)</f>
        <v>BCRD</v>
      </c>
      <c r="AK1286" s="26">
        <f t="shared" si="96"/>
        <v>6</v>
      </c>
      <c r="AL1286" s="26">
        <f t="shared" si="97"/>
        <v>3</v>
      </c>
      <c r="AM1286" s="94" t="str">
        <f t="shared" si="98"/>
        <v>6/3 Log Off</v>
      </c>
      <c r="AN1286" s="172">
        <v>45811.504120370373</v>
      </c>
      <c r="AO1286" s="69" t="s">
        <v>192</v>
      </c>
      <c r="AP1286" s="69" t="s">
        <v>1913</v>
      </c>
      <c r="AQ1286" s="69" t="s">
        <v>192</v>
      </c>
      <c r="AR1286" s="69" t="s">
        <v>1917</v>
      </c>
    </row>
    <row r="1287" spans="36:44" ht="14.4">
      <c r="AJ1287" s="26" t="str">
        <f>VLOOKUP(AQ1287,'user list'!A:B,2,0)</f>
        <v>OCA</v>
      </c>
      <c r="AK1287" s="26">
        <f t="shared" si="96"/>
        <v>6</v>
      </c>
      <c r="AL1287" s="26">
        <f t="shared" si="97"/>
        <v>3</v>
      </c>
      <c r="AM1287" s="94" t="str">
        <f t="shared" si="98"/>
        <v>6/3 Log Off</v>
      </c>
      <c r="AN1287" s="172">
        <v>45811.504293981481</v>
      </c>
      <c r="AO1287" s="69" t="s">
        <v>224</v>
      </c>
      <c r="AP1287" s="69" t="s">
        <v>1913</v>
      </c>
      <c r="AQ1287" s="69" t="s">
        <v>224</v>
      </c>
      <c r="AR1287" s="69" t="s">
        <v>1917</v>
      </c>
    </row>
    <row r="1288" spans="36:44" ht="14.4">
      <c r="AJ1288" s="26" t="str">
        <f>VLOOKUP(AQ1288,'user list'!A:B,2,0)</f>
        <v>BPLD</v>
      </c>
      <c r="AK1288" s="26">
        <f t="shared" si="96"/>
        <v>6</v>
      </c>
      <c r="AL1288" s="26">
        <f t="shared" si="97"/>
        <v>3</v>
      </c>
      <c r="AM1288" s="94" t="str">
        <f t="shared" si="98"/>
        <v>6/3 Log Off</v>
      </c>
      <c r="AN1288" s="172">
        <v>45811.504583333335</v>
      </c>
      <c r="AO1288" s="69" t="s">
        <v>194</v>
      </c>
      <c r="AP1288" s="69" t="s">
        <v>1913</v>
      </c>
      <c r="AQ1288" s="69" t="s">
        <v>194</v>
      </c>
      <c r="AR1288" s="69" t="s">
        <v>1917</v>
      </c>
    </row>
    <row r="1289" spans="36:44" ht="14.4">
      <c r="AJ1289" s="26" t="str">
        <f>VLOOKUP(AQ1289,'user list'!A:B,2,0)</f>
        <v>BPLD</v>
      </c>
      <c r="AK1289" s="26">
        <f t="shared" si="96"/>
        <v>6</v>
      </c>
      <c r="AL1289" s="26">
        <f t="shared" si="97"/>
        <v>3</v>
      </c>
      <c r="AM1289" s="94" t="str">
        <f t="shared" si="98"/>
        <v>6/3 Log In</v>
      </c>
      <c r="AN1289" s="172">
        <v>45811.504652777781</v>
      </c>
      <c r="AO1289" s="69" t="s">
        <v>194</v>
      </c>
      <c r="AP1289" s="69" t="s">
        <v>1913</v>
      </c>
      <c r="AQ1289" s="69" t="s">
        <v>194</v>
      </c>
      <c r="AR1289" s="69" t="s">
        <v>1916</v>
      </c>
    </row>
    <row r="1290" spans="36:44" ht="14.4">
      <c r="AJ1290" s="26" t="str">
        <f>VLOOKUP(AQ1290,'user list'!A:B,2,0)</f>
        <v>OCA</v>
      </c>
      <c r="AK1290" s="26">
        <f t="shared" si="96"/>
        <v>6</v>
      </c>
      <c r="AL1290" s="26">
        <f t="shared" si="97"/>
        <v>3</v>
      </c>
      <c r="AM1290" s="94" t="str">
        <f t="shared" si="98"/>
        <v>6/3 Log Off</v>
      </c>
      <c r="AN1290" s="172">
        <v>45811.504803240743</v>
      </c>
      <c r="AO1290" s="69" t="s">
        <v>228</v>
      </c>
      <c r="AP1290" s="69" t="s">
        <v>1913</v>
      </c>
      <c r="AQ1290" s="69" t="s">
        <v>228</v>
      </c>
      <c r="AR1290" s="69" t="s">
        <v>1917</v>
      </c>
    </row>
    <row r="1291" spans="36:44" ht="14.4">
      <c r="AJ1291" s="26" t="str">
        <f>VLOOKUP(AQ1291,'user list'!A:B,2,0)</f>
        <v>OCM</v>
      </c>
      <c r="AK1291" s="26">
        <f t="shared" si="96"/>
        <v>6</v>
      </c>
      <c r="AL1291" s="26">
        <f t="shared" si="97"/>
        <v>3</v>
      </c>
      <c r="AM1291" s="94" t="str">
        <f t="shared" si="98"/>
        <v>6/3 Log Off</v>
      </c>
      <c r="AN1291" s="172">
        <v>45811.505555555559</v>
      </c>
      <c r="AO1291" s="69" t="s">
        <v>230</v>
      </c>
      <c r="AP1291" s="69" t="s">
        <v>1913</v>
      </c>
      <c r="AQ1291" s="69" t="s">
        <v>230</v>
      </c>
      <c r="AR1291" s="69" t="s">
        <v>1917</v>
      </c>
    </row>
    <row r="1292" spans="36:44" ht="14.4">
      <c r="AJ1292" s="26" t="str">
        <f>VLOOKUP(AQ1292,'user list'!A:B,2,0)</f>
        <v>TFCOPRISS</v>
      </c>
      <c r="AK1292" s="26">
        <f t="shared" si="96"/>
        <v>6</v>
      </c>
      <c r="AL1292" s="26">
        <f t="shared" si="97"/>
        <v>3</v>
      </c>
      <c r="AM1292" s="94" t="str">
        <f t="shared" si="98"/>
        <v>6/3 Log Off</v>
      </c>
      <c r="AN1292" s="172">
        <v>45811.505671296298</v>
      </c>
      <c r="AO1292" s="69" t="s">
        <v>274</v>
      </c>
      <c r="AP1292" s="69" t="s">
        <v>1913</v>
      </c>
      <c r="AQ1292" s="69" t="s">
        <v>274</v>
      </c>
      <c r="AR1292" s="69" t="s">
        <v>1917</v>
      </c>
    </row>
    <row r="1293" spans="36:44" ht="14.4">
      <c r="AJ1293" s="26" t="str">
        <f>VLOOKUP(AQ1293,'user list'!A:B,2,0)</f>
        <v>TFCOPRISS</v>
      </c>
      <c r="AK1293" s="26">
        <f t="shared" si="96"/>
        <v>6</v>
      </c>
      <c r="AL1293" s="26">
        <f t="shared" si="97"/>
        <v>3</v>
      </c>
      <c r="AM1293" s="94" t="str">
        <f t="shared" si="98"/>
        <v>6/3 Log In</v>
      </c>
      <c r="AN1293" s="172">
        <v>45811.50577546296</v>
      </c>
      <c r="AO1293" s="69" t="s">
        <v>274</v>
      </c>
      <c r="AP1293" s="69" t="s">
        <v>1913</v>
      </c>
      <c r="AQ1293" s="69" t="s">
        <v>274</v>
      </c>
      <c r="AR1293" s="69" t="s">
        <v>1916</v>
      </c>
    </row>
    <row r="1294" spans="36:44" ht="14.4">
      <c r="AJ1294" s="26" t="str">
        <f>VLOOKUP(AQ1294,'user list'!A:B,2,0)</f>
        <v>CAD</v>
      </c>
      <c r="AK1294" s="26">
        <f t="shared" si="96"/>
        <v>6</v>
      </c>
      <c r="AL1294" s="26">
        <f t="shared" si="97"/>
        <v>3</v>
      </c>
      <c r="AM1294" s="94" t="str">
        <f t="shared" si="98"/>
        <v>6/3 Log In</v>
      </c>
      <c r="AN1294" s="172">
        <v>45811.510671296295</v>
      </c>
      <c r="AO1294" s="69" t="s">
        <v>196</v>
      </c>
      <c r="AP1294" s="69" t="s">
        <v>1913</v>
      </c>
      <c r="AQ1294" s="69" t="s">
        <v>196</v>
      </c>
      <c r="AR1294" s="69" t="s">
        <v>1916</v>
      </c>
    </row>
    <row r="1295" spans="36:44" ht="14.4">
      <c r="AJ1295" s="26" t="str">
        <f>VLOOKUP(AQ1295,'user list'!A:B,2,0)</f>
        <v>BPLD</v>
      </c>
      <c r="AK1295" s="26">
        <f t="shared" si="96"/>
        <v>6</v>
      </c>
      <c r="AL1295" s="26">
        <f t="shared" si="97"/>
        <v>3</v>
      </c>
      <c r="AM1295" s="94" t="str">
        <f t="shared" si="98"/>
        <v>6/3 Log Off</v>
      </c>
      <c r="AN1295" s="172">
        <v>45811.516539351855</v>
      </c>
      <c r="AO1295" s="69" t="s">
        <v>194</v>
      </c>
      <c r="AP1295" s="69" t="s">
        <v>1913</v>
      </c>
      <c r="AQ1295" s="69" t="s">
        <v>194</v>
      </c>
      <c r="AR1295" s="69" t="s">
        <v>1917</v>
      </c>
    </row>
    <row r="1296" spans="36:44" ht="14.4">
      <c r="AJ1296" s="26" t="str">
        <f>VLOOKUP(AQ1296,'user list'!A:B,2,0)</f>
        <v>DSQC</v>
      </c>
      <c r="AK1296" s="26">
        <f t="shared" ref="AK1296:AK1341" si="99">MONTH(AN1296)</f>
        <v>6</v>
      </c>
      <c r="AL1296" s="26">
        <f t="shared" ref="AL1296:AL1341" si="100">DAY(AN1296)</f>
        <v>3</v>
      </c>
      <c r="AM1296" s="94" t="str">
        <f t="shared" ref="AM1296:AM1341" si="101">AK1296&amp;"/"&amp;AL1296&amp;" "&amp;AR1296</f>
        <v>6/3 Log In</v>
      </c>
      <c r="AN1296" s="172">
        <v>45811.521909722222</v>
      </c>
      <c r="AO1296" s="69" t="s">
        <v>214</v>
      </c>
      <c r="AP1296" s="69" t="s">
        <v>1913</v>
      </c>
      <c r="AQ1296" s="69" t="s">
        <v>214</v>
      </c>
      <c r="AR1296" s="69" t="s">
        <v>1916</v>
      </c>
    </row>
    <row r="1297" spans="36:44" ht="14.4">
      <c r="AJ1297" s="26" t="str">
        <f>VLOOKUP(AQ1297,'user list'!A:B,2,0)</f>
        <v>Admin</v>
      </c>
      <c r="AK1297" s="26">
        <f t="shared" si="99"/>
        <v>6</v>
      </c>
      <c r="AL1297" s="26">
        <f t="shared" si="100"/>
        <v>3</v>
      </c>
      <c r="AM1297" s="94" t="str">
        <f t="shared" si="101"/>
        <v>6/3 Log In</v>
      </c>
      <c r="AN1297" s="172">
        <v>45811.522650462961</v>
      </c>
      <c r="AO1297" s="69" t="s">
        <v>186</v>
      </c>
      <c r="AP1297" s="69" t="s">
        <v>1913</v>
      </c>
      <c r="AQ1297" s="69" t="s">
        <v>186</v>
      </c>
      <c r="AR1297" s="69" t="s">
        <v>1916</v>
      </c>
    </row>
    <row r="1298" spans="36:44" ht="14.4">
      <c r="AJ1298" s="26" t="str">
        <f>VLOOKUP(AQ1298,'user list'!A:B,2,0)</f>
        <v>Admin</v>
      </c>
      <c r="AK1298" s="26">
        <f t="shared" si="99"/>
        <v>6</v>
      </c>
      <c r="AL1298" s="26">
        <f t="shared" si="100"/>
        <v>3</v>
      </c>
      <c r="AM1298" s="94" t="str">
        <f t="shared" si="101"/>
        <v>6/3 Log In</v>
      </c>
      <c r="AN1298" s="172">
        <v>45811.522650462961</v>
      </c>
      <c r="AO1298" s="69" t="s">
        <v>186</v>
      </c>
      <c r="AP1298" s="69" t="s">
        <v>1913</v>
      </c>
      <c r="AQ1298" s="69" t="s">
        <v>186</v>
      </c>
      <c r="AR1298" s="69" t="s">
        <v>1916</v>
      </c>
    </row>
    <row r="1299" spans="36:44" ht="14.4">
      <c r="AJ1299" s="26" t="str">
        <f>VLOOKUP(AQ1299,'user list'!A:B,2,0)</f>
        <v>CVD</v>
      </c>
      <c r="AK1299" s="26">
        <f t="shared" si="99"/>
        <v>6</v>
      </c>
      <c r="AL1299" s="26">
        <f t="shared" si="100"/>
        <v>3</v>
      </c>
      <c r="AM1299" s="94" t="str">
        <f t="shared" si="101"/>
        <v>6/3 Log Off</v>
      </c>
      <c r="AN1299" s="172">
        <v>45811.523587962962</v>
      </c>
      <c r="AO1299" s="69" t="s">
        <v>208</v>
      </c>
      <c r="AP1299" s="69" t="s">
        <v>1913</v>
      </c>
      <c r="AQ1299" s="69" t="s">
        <v>208</v>
      </c>
      <c r="AR1299" s="69" t="s">
        <v>1917</v>
      </c>
    </row>
    <row r="1300" spans="36:44" ht="14.4">
      <c r="AJ1300" s="26" t="str">
        <f>VLOOKUP(AQ1300,'user list'!A:B,2,0)</f>
        <v>SSDD</v>
      </c>
      <c r="AK1300" s="26">
        <f t="shared" si="99"/>
        <v>6</v>
      </c>
      <c r="AL1300" s="26">
        <f t="shared" si="100"/>
        <v>3</v>
      </c>
      <c r="AM1300" s="94" t="str">
        <f t="shared" si="101"/>
        <v>6/3 Log Off</v>
      </c>
      <c r="AN1300" s="172">
        <v>45811.524837962963</v>
      </c>
      <c r="AO1300" s="69" t="s">
        <v>273</v>
      </c>
      <c r="AP1300" s="69" t="s">
        <v>1913</v>
      </c>
      <c r="AQ1300" s="69" t="s">
        <v>273</v>
      </c>
      <c r="AR1300" s="69" t="s">
        <v>1917</v>
      </c>
    </row>
    <row r="1301" spans="36:44" ht="14.4">
      <c r="AJ1301" s="26" t="str">
        <f>VLOOKUP(AQ1301,'user list'!A:B,2,0)</f>
        <v>DOE</v>
      </c>
      <c r="AK1301" s="26">
        <f t="shared" si="99"/>
        <v>6</v>
      </c>
      <c r="AL1301" s="26">
        <f t="shared" si="100"/>
        <v>3</v>
      </c>
      <c r="AM1301" s="94" t="str">
        <f t="shared" si="101"/>
        <v>6/3 Log Off</v>
      </c>
      <c r="AN1301" s="172">
        <v>45811.527743055558</v>
      </c>
      <c r="AO1301" s="69" t="s">
        <v>212</v>
      </c>
      <c r="AP1301" s="69" t="s">
        <v>1913</v>
      </c>
      <c r="AQ1301" s="69" t="s">
        <v>212</v>
      </c>
      <c r="AR1301" s="69" t="s">
        <v>1917</v>
      </c>
    </row>
    <row r="1302" spans="36:44" ht="14.4">
      <c r="AJ1302" s="26" t="str">
        <f>VLOOKUP(AQ1302,'user list'!A:B,2,0)</f>
        <v>DOE</v>
      </c>
      <c r="AK1302" s="26">
        <f t="shared" si="99"/>
        <v>6</v>
      </c>
      <c r="AL1302" s="26">
        <f t="shared" si="100"/>
        <v>3</v>
      </c>
      <c r="AM1302" s="94" t="str">
        <f t="shared" si="101"/>
        <v>6/3 Log In</v>
      </c>
      <c r="AN1302" s="172">
        <v>45811.527858796297</v>
      </c>
      <c r="AO1302" s="69" t="s">
        <v>212</v>
      </c>
      <c r="AP1302" s="69" t="s">
        <v>1913</v>
      </c>
      <c r="AQ1302" s="69" t="s">
        <v>212</v>
      </c>
      <c r="AR1302" s="69" t="s">
        <v>1916</v>
      </c>
    </row>
    <row r="1303" spans="36:44" ht="14.4">
      <c r="AJ1303" s="26" t="str">
        <f>VLOOKUP(AQ1303,'user list'!A:B,2,0)</f>
        <v>BCRD</v>
      </c>
      <c r="AK1303" s="26">
        <f t="shared" si="99"/>
        <v>6</v>
      </c>
      <c r="AL1303" s="26">
        <f t="shared" si="100"/>
        <v>3</v>
      </c>
      <c r="AM1303" s="94" t="str">
        <f t="shared" si="101"/>
        <v>6/3 Log In</v>
      </c>
      <c r="AN1303" s="172">
        <v>45811.531597222223</v>
      </c>
      <c r="AO1303" s="69" t="s">
        <v>192</v>
      </c>
      <c r="AP1303" s="69" t="s">
        <v>1913</v>
      </c>
      <c r="AQ1303" s="69" t="s">
        <v>192</v>
      </c>
      <c r="AR1303" s="69" t="s">
        <v>1916</v>
      </c>
    </row>
    <row r="1304" spans="36:44" ht="14.4">
      <c r="AJ1304" s="26" t="str">
        <f>VLOOKUP(AQ1304,'user list'!A:B,2,0)</f>
        <v>CTO</v>
      </c>
      <c r="AK1304" s="26">
        <f t="shared" si="99"/>
        <v>6</v>
      </c>
      <c r="AL1304" s="26">
        <f t="shared" si="100"/>
        <v>3</v>
      </c>
      <c r="AM1304" s="94" t="str">
        <f t="shared" si="101"/>
        <v>6/3 Log Off</v>
      </c>
      <c r="AN1304" s="172">
        <v>45811.532187500001</v>
      </c>
      <c r="AO1304" s="69" t="s">
        <v>207</v>
      </c>
      <c r="AP1304" s="69" t="s">
        <v>1913</v>
      </c>
      <c r="AQ1304" s="69" t="s">
        <v>207</v>
      </c>
      <c r="AR1304" s="69" t="s">
        <v>1917</v>
      </c>
    </row>
    <row r="1305" spans="36:44" ht="14.4">
      <c r="AJ1305" s="26" t="str">
        <f>VLOOKUP(AQ1305,'user list'!A:B,2,0)</f>
        <v>CTO</v>
      </c>
      <c r="AK1305" s="26">
        <f t="shared" si="99"/>
        <v>6</v>
      </c>
      <c r="AL1305" s="26">
        <f t="shared" si="100"/>
        <v>3</v>
      </c>
      <c r="AM1305" s="94" t="str">
        <f t="shared" si="101"/>
        <v>6/3 Log In</v>
      </c>
      <c r="AN1305" s="172">
        <v>45811.532384259262</v>
      </c>
      <c r="AO1305" s="69" t="s">
        <v>207</v>
      </c>
      <c r="AP1305" s="69" t="s">
        <v>1913</v>
      </c>
      <c r="AQ1305" s="69" t="s">
        <v>207</v>
      </c>
      <c r="AR1305" s="69" t="s">
        <v>1916</v>
      </c>
    </row>
    <row r="1306" spans="36:44" ht="14.4">
      <c r="AJ1306" s="26" t="str">
        <f>VLOOKUP(AQ1306,'user list'!A:B,2,0)</f>
        <v>DSQC</v>
      </c>
      <c r="AK1306" s="26">
        <f t="shared" si="99"/>
        <v>6</v>
      </c>
      <c r="AL1306" s="26">
        <f t="shared" si="100"/>
        <v>3</v>
      </c>
      <c r="AM1306" s="94" t="str">
        <f t="shared" si="101"/>
        <v>6/3 Log Off</v>
      </c>
      <c r="AN1306" s="172">
        <v>45811.532465277778</v>
      </c>
      <c r="AO1306" s="69" t="s">
        <v>214</v>
      </c>
      <c r="AP1306" s="69" t="s">
        <v>1913</v>
      </c>
      <c r="AQ1306" s="69" t="s">
        <v>214</v>
      </c>
      <c r="AR1306" s="69" t="s">
        <v>1917</v>
      </c>
    </row>
    <row r="1307" spans="36:44" ht="14.4">
      <c r="AJ1307" s="26" t="str">
        <f>VLOOKUP(AQ1307,'user list'!A:B,2,0)</f>
        <v>Admin</v>
      </c>
      <c r="AK1307" s="26">
        <f t="shared" si="99"/>
        <v>6</v>
      </c>
      <c r="AL1307" s="26">
        <f t="shared" si="100"/>
        <v>3</v>
      </c>
      <c r="AM1307" s="94" t="str">
        <f t="shared" si="101"/>
        <v>6/3 Log Off</v>
      </c>
      <c r="AN1307" s="172">
        <v>45811.533379629633</v>
      </c>
      <c r="AO1307" s="69" t="s">
        <v>186</v>
      </c>
      <c r="AP1307" s="69" t="s">
        <v>1913</v>
      </c>
      <c r="AQ1307" s="69" t="s">
        <v>186</v>
      </c>
      <c r="AR1307" s="69" t="s">
        <v>1917</v>
      </c>
    </row>
    <row r="1308" spans="36:44" ht="14.4">
      <c r="AJ1308" s="26" t="str">
        <f>VLOOKUP(AQ1308,'user list'!A:B,2,0)</f>
        <v>CVD</v>
      </c>
      <c r="AK1308" s="26">
        <f t="shared" si="99"/>
        <v>6</v>
      </c>
      <c r="AL1308" s="26">
        <f t="shared" si="100"/>
        <v>3</v>
      </c>
      <c r="AM1308" s="94" t="str">
        <f t="shared" si="101"/>
        <v>6/3 Log In</v>
      </c>
      <c r="AN1308" s="172">
        <v>45811.535300925927</v>
      </c>
      <c r="AO1308" s="69" t="s">
        <v>208</v>
      </c>
      <c r="AP1308" s="69" t="s">
        <v>1913</v>
      </c>
      <c r="AQ1308" s="69" t="s">
        <v>208</v>
      </c>
      <c r="AR1308" s="69" t="s">
        <v>1916</v>
      </c>
    </row>
    <row r="1309" spans="36:44" ht="14.4">
      <c r="AJ1309" s="26" t="str">
        <f>VLOOKUP(AQ1309,'user list'!A:B,2,0)</f>
        <v>BPLD</v>
      </c>
      <c r="AK1309" s="26">
        <f t="shared" si="99"/>
        <v>6</v>
      </c>
      <c r="AL1309" s="26">
        <f t="shared" si="100"/>
        <v>3</v>
      </c>
      <c r="AM1309" s="94" t="str">
        <f t="shared" si="101"/>
        <v>6/3 Log In</v>
      </c>
      <c r="AN1309" s="172">
        <v>45811.535462962966</v>
      </c>
      <c r="AO1309" s="69" t="s">
        <v>194</v>
      </c>
      <c r="AP1309" s="69" t="s">
        <v>1913</v>
      </c>
      <c r="AQ1309" s="69" t="s">
        <v>194</v>
      </c>
      <c r="AR1309" s="69" t="s">
        <v>1916</v>
      </c>
    </row>
    <row r="1310" spans="36:44" ht="14.4">
      <c r="AJ1310" s="26" t="str">
        <f>VLOOKUP(AQ1310,'user list'!A:B,2,0)</f>
        <v>DSQC</v>
      </c>
      <c r="AK1310" s="26">
        <f t="shared" si="99"/>
        <v>6</v>
      </c>
      <c r="AL1310" s="26">
        <f t="shared" si="100"/>
        <v>3</v>
      </c>
      <c r="AM1310" s="94" t="str">
        <f t="shared" si="101"/>
        <v>6/3 Log In</v>
      </c>
      <c r="AN1310" s="172">
        <v>45811.536863425928</v>
      </c>
      <c r="AO1310" s="69" t="s">
        <v>214</v>
      </c>
      <c r="AP1310" s="69" t="s">
        <v>1913</v>
      </c>
      <c r="AQ1310" s="69" t="s">
        <v>214</v>
      </c>
      <c r="AR1310" s="69" t="s">
        <v>1916</v>
      </c>
    </row>
    <row r="1311" spans="36:44" ht="14.4">
      <c r="AJ1311" s="26" t="str">
        <f>VLOOKUP(AQ1311,'user list'!A:B,2,0)</f>
        <v>QCPL</v>
      </c>
      <c r="AK1311" s="26">
        <f t="shared" si="99"/>
        <v>6</v>
      </c>
      <c r="AL1311" s="26">
        <f t="shared" si="100"/>
        <v>3</v>
      </c>
      <c r="AM1311" s="94" t="str">
        <f t="shared" si="101"/>
        <v>6/3 Log Off</v>
      </c>
      <c r="AN1311" s="172">
        <v>45811.539120370369</v>
      </c>
      <c r="AO1311" s="69" t="s">
        <v>268</v>
      </c>
      <c r="AP1311" s="69" t="s">
        <v>1913</v>
      </c>
      <c r="AQ1311" s="69" t="s">
        <v>268</v>
      </c>
      <c r="AR1311" s="69" t="s">
        <v>1917</v>
      </c>
    </row>
    <row r="1312" spans="36:44" ht="14.4">
      <c r="AJ1312" s="26" t="str">
        <f>VLOOKUP(AQ1312,'user list'!A:B,2,0)</f>
        <v>Admin</v>
      </c>
      <c r="AK1312" s="26">
        <f t="shared" si="99"/>
        <v>6</v>
      </c>
      <c r="AL1312" s="26">
        <f t="shared" si="100"/>
        <v>3</v>
      </c>
      <c r="AM1312" s="94" t="str">
        <f t="shared" si="101"/>
        <v>6/3 Log Off</v>
      </c>
      <c r="AN1312" s="172">
        <v>45811.539247685185</v>
      </c>
      <c r="AO1312" s="69" t="s">
        <v>186</v>
      </c>
      <c r="AP1312" s="69" t="s">
        <v>1913</v>
      </c>
      <c r="AQ1312" s="69" t="s">
        <v>186</v>
      </c>
      <c r="AR1312" s="69" t="s">
        <v>1917</v>
      </c>
    </row>
    <row r="1313" spans="36:44" ht="14.4">
      <c r="AJ1313" s="26" t="str">
        <f>VLOOKUP(AQ1313,'user list'!A:B,2,0)</f>
        <v>QCPL</v>
      </c>
      <c r="AK1313" s="26">
        <f t="shared" si="99"/>
        <v>6</v>
      </c>
      <c r="AL1313" s="26">
        <f t="shared" si="100"/>
        <v>3</v>
      </c>
      <c r="AM1313" s="94" t="str">
        <f t="shared" si="101"/>
        <v>6/3 Log In</v>
      </c>
      <c r="AN1313" s="172">
        <v>45811.539317129631</v>
      </c>
      <c r="AO1313" s="69" t="s">
        <v>268</v>
      </c>
      <c r="AP1313" s="69" t="s">
        <v>1913</v>
      </c>
      <c r="AQ1313" s="69" t="s">
        <v>268</v>
      </c>
      <c r="AR1313" s="69" t="s">
        <v>1916</v>
      </c>
    </row>
    <row r="1314" spans="36:44" ht="14.4">
      <c r="AJ1314" s="26" t="str">
        <f>VLOOKUP(AQ1314,'user list'!A:B,2,0)</f>
        <v>OCM</v>
      </c>
      <c r="AK1314" s="26">
        <f t="shared" si="99"/>
        <v>6</v>
      </c>
      <c r="AL1314" s="26">
        <f t="shared" si="100"/>
        <v>3</v>
      </c>
      <c r="AM1314" s="94" t="str">
        <f t="shared" si="101"/>
        <v>6/3 Log In</v>
      </c>
      <c r="AN1314" s="172">
        <v>45811.540069444447</v>
      </c>
      <c r="AO1314" s="69" t="s">
        <v>230</v>
      </c>
      <c r="AP1314" s="69" t="s">
        <v>1913</v>
      </c>
      <c r="AQ1314" s="69" t="s">
        <v>230</v>
      </c>
      <c r="AR1314" s="69" t="s">
        <v>1916</v>
      </c>
    </row>
    <row r="1315" spans="36:44" ht="14.4">
      <c r="AJ1315" s="26" t="str">
        <f>VLOOKUP(AQ1315,'user list'!A:B,2,0)</f>
        <v>OCA</v>
      </c>
      <c r="AK1315" s="26">
        <f t="shared" si="99"/>
        <v>6</v>
      </c>
      <c r="AL1315" s="26">
        <f t="shared" si="100"/>
        <v>3</v>
      </c>
      <c r="AM1315" s="94" t="str">
        <f t="shared" si="101"/>
        <v>6/3 Log In</v>
      </c>
      <c r="AN1315" s="172">
        <v>45811.540868055556</v>
      </c>
      <c r="AO1315" s="69" t="s">
        <v>228</v>
      </c>
      <c r="AP1315" s="69" t="s">
        <v>1913</v>
      </c>
      <c r="AQ1315" s="69" t="s">
        <v>228</v>
      </c>
      <c r="AR1315" s="69" t="s">
        <v>1916</v>
      </c>
    </row>
    <row r="1316" spans="36:44" ht="14.4">
      <c r="AJ1316" s="26" t="str">
        <f>VLOOKUP(AQ1316,'user list'!A:B,2,0)</f>
        <v>DOE</v>
      </c>
      <c r="AK1316" s="26">
        <f t="shared" si="99"/>
        <v>6</v>
      </c>
      <c r="AL1316" s="26">
        <f t="shared" si="100"/>
        <v>3</v>
      </c>
      <c r="AM1316" s="94" t="str">
        <f t="shared" si="101"/>
        <v>6/3 Log Off</v>
      </c>
      <c r="AN1316" s="172">
        <v>45811.542245370372</v>
      </c>
      <c r="AO1316" s="69" t="s">
        <v>212</v>
      </c>
      <c r="AP1316" s="69" t="s">
        <v>1913</v>
      </c>
      <c r="AQ1316" s="69" t="s">
        <v>212</v>
      </c>
      <c r="AR1316" s="69" t="s">
        <v>1917</v>
      </c>
    </row>
    <row r="1317" spans="36:44" ht="14.4">
      <c r="AJ1317" s="26" t="str">
        <f>VLOOKUP(AQ1317,'user list'!A:B,2,0)</f>
        <v>Admin</v>
      </c>
      <c r="AK1317" s="26">
        <f t="shared" si="99"/>
        <v>6</v>
      </c>
      <c r="AL1317" s="26">
        <f t="shared" si="100"/>
        <v>3</v>
      </c>
      <c r="AM1317" s="94" t="str">
        <f t="shared" si="101"/>
        <v>6/3 Log In</v>
      </c>
      <c r="AN1317" s="172">
        <v>45811.542372685188</v>
      </c>
      <c r="AO1317" s="69" t="s">
        <v>186</v>
      </c>
      <c r="AP1317" s="69" t="s">
        <v>1913</v>
      </c>
      <c r="AQ1317" s="69" t="s">
        <v>186</v>
      </c>
      <c r="AR1317" s="69" t="s">
        <v>1916</v>
      </c>
    </row>
    <row r="1318" spans="36:44" ht="14.4">
      <c r="AJ1318" s="26" t="str">
        <f>VLOOKUP(AQ1318,'user list'!A:B,2,0)</f>
        <v>DOE</v>
      </c>
      <c r="AK1318" s="26">
        <f t="shared" si="99"/>
        <v>6</v>
      </c>
      <c r="AL1318" s="26">
        <f t="shared" si="100"/>
        <v>3</v>
      </c>
      <c r="AM1318" s="94" t="str">
        <f t="shared" si="101"/>
        <v>6/3 Log In</v>
      </c>
      <c r="AN1318" s="172">
        <v>45811.542407407411</v>
      </c>
      <c r="AO1318" s="69" t="s">
        <v>212</v>
      </c>
      <c r="AP1318" s="69" t="s">
        <v>1913</v>
      </c>
      <c r="AQ1318" s="69" t="s">
        <v>212</v>
      </c>
      <c r="AR1318" s="69" t="s">
        <v>1916</v>
      </c>
    </row>
    <row r="1319" spans="36:44" ht="14.4">
      <c r="AJ1319" s="26" t="str">
        <f>VLOOKUP(AQ1319,'user list'!A:B,2,0)</f>
        <v>ITDD</v>
      </c>
      <c r="AK1319" s="26">
        <f t="shared" si="99"/>
        <v>6</v>
      </c>
      <c r="AL1319" s="26">
        <f t="shared" si="100"/>
        <v>3</v>
      </c>
      <c r="AM1319" s="94" t="str">
        <f t="shared" si="101"/>
        <v>6/3 Log Off</v>
      </c>
      <c r="AN1319" s="172">
        <v>45811.542569444442</v>
      </c>
      <c r="AO1319" s="69" t="s">
        <v>219</v>
      </c>
      <c r="AP1319" s="69" t="s">
        <v>1913</v>
      </c>
      <c r="AQ1319" s="69" t="s">
        <v>219</v>
      </c>
      <c r="AR1319" s="69" t="s">
        <v>1917</v>
      </c>
    </row>
    <row r="1320" spans="36:44" ht="14.4">
      <c r="AJ1320" s="26" t="str">
        <f>VLOOKUP(AQ1320,'user list'!A:B,2,0)</f>
        <v>ITDD</v>
      </c>
      <c r="AK1320" s="26">
        <f t="shared" si="99"/>
        <v>6</v>
      </c>
      <c r="AL1320" s="26">
        <f t="shared" si="100"/>
        <v>3</v>
      </c>
      <c r="AM1320" s="94" t="str">
        <f t="shared" si="101"/>
        <v>6/3 Log In</v>
      </c>
      <c r="AN1320" s="172">
        <v>45811.542627314811</v>
      </c>
      <c r="AO1320" s="69" t="s">
        <v>219</v>
      </c>
      <c r="AP1320" s="69" t="s">
        <v>1913</v>
      </c>
      <c r="AQ1320" s="69" t="s">
        <v>219</v>
      </c>
      <c r="AR1320" s="69" t="s">
        <v>1916</v>
      </c>
    </row>
    <row r="1321" spans="36:44" ht="14.4">
      <c r="AJ1321" s="26" t="str">
        <f>VLOOKUP(AQ1321,'user list'!A:B,2,0)</f>
        <v>CGSD</v>
      </c>
      <c r="AK1321" s="26">
        <f t="shared" si="99"/>
        <v>6</v>
      </c>
      <c r="AL1321" s="26">
        <f t="shared" si="100"/>
        <v>3</v>
      </c>
      <c r="AM1321" s="94" t="str">
        <f t="shared" si="101"/>
        <v>6/3 Log Off</v>
      </c>
      <c r="AN1321" s="172">
        <v>45811.543263888889</v>
      </c>
      <c r="AO1321" s="69" t="s">
        <v>200</v>
      </c>
      <c r="AP1321" s="69" t="s">
        <v>1913</v>
      </c>
      <c r="AQ1321" s="69" t="s">
        <v>200</v>
      </c>
      <c r="AR1321" s="69" t="s">
        <v>1917</v>
      </c>
    </row>
    <row r="1322" spans="36:44" ht="14.4">
      <c r="AJ1322" s="26" t="str">
        <f>VLOOKUP(AQ1322,'user list'!A:B,2,0)</f>
        <v>SSDD</v>
      </c>
      <c r="AK1322" s="26">
        <f t="shared" si="99"/>
        <v>6</v>
      </c>
      <c r="AL1322" s="26">
        <f t="shared" si="100"/>
        <v>3</v>
      </c>
      <c r="AM1322" s="94" t="str">
        <f t="shared" si="101"/>
        <v>6/3 Log In</v>
      </c>
      <c r="AN1322" s="172">
        <v>45811.543344907404</v>
      </c>
      <c r="AO1322" s="69" t="s">
        <v>273</v>
      </c>
      <c r="AP1322" s="69" t="s">
        <v>1913</v>
      </c>
      <c r="AQ1322" s="69" t="s">
        <v>273</v>
      </c>
      <c r="AR1322" s="69" t="s">
        <v>1916</v>
      </c>
    </row>
    <row r="1323" spans="36:44" ht="14.4">
      <c r="AJ1323" s="26" t="str">
        <f>VLOOKUP(AQ1323,'user list'!A:B,2,0)</f>
        <v>CGSD</v>
      </c>
      <c r="AK1323" s="26">
        <f t="shared" si="99"/>
        <v>6</v>
      </c>
      <c r="AL1323" s="26">
        <f t="shared" si="100"/>
        <v>3</v>
      </c>
      <c r="AM1323" s="94" t="str">
        <f t="shared" si="101"/>
        <v>6/3 Log In</v>
      </c>
      <c r="AN1323" s="172">
        <v>45811.543425925927</v>
      </c>
      <c r="AO1323" s="69" t="s">
        <v>200</v>
      </c>
      <c r="AP1323" s="69" t="s">
        <v>1913</v>
      </c>
      <c r="AQ1323" s="69" t="s">
        <v>200</v>
      </c>
      <c r="AR1323" s="69" t="s">
        <v>1916</v>
      </c>
    </row>
    <row r="1324" spans="36:44" ht="14.4">
      <c r="AJ1324" s="26" t="str">
        <f>VLOOKUP(AQ1324,'user list'!A:B,2,0)</f>
        <v>OCM</v>
      </c>
      <c r="AK1324" s="26">
        <f t="shared" si="99"/>
        <v>6</v>
      </c>
      <c r="AL1324" s="26">
        <f t="shared" si="100"/>
        <v>3</v>
      </c>
      <c r="AM1324" s="94" t="str">
        <f t="shared" si="101"/>
        <v>6/3 Log In</v>
      </c>
      <c r="AN1324" s="172">
        <v>45811.544699074075</v>
      </c>
      <c r="AO1324" s="69" t="s">
        <v>232</v>
      </c>
      <c r="AP1324" s="69" t="s">
        <v>1913</v>
      </c>
      <c r="AQ1324" s="69" t="s">
        <v>232</v>
      </c>
      <c r="AR1324" s="69" t="s">
        <v>1916</v>
      </c>
    </row>
    <row r="1325" spans="36:44" ht="14.4">
      <c r="AJ1325" s="26" t="str">
        <f>VLOOKUP(AQ1325,'user list'!A:B,2,0)</f>
        <v>BCRD</v>
      </c>
      <c r="AK1325" s="26">
        <f t="shared" si="99"/>
        <v>6</v>
      </c>
      <c r="AL1325" s="26">
        <f t="shared" si="100"/>
        <v>3</v>
      </c>
      <c r="AM1325" s="94" t="str">
        <f t="shared" si="101"/>
        <v>6/3 Log Off</v>
      </c>
      <c r="AN1325" s="172">
        <v>45811.545289351852</v>
      </c>
      <c r="AO1325" s="69" t="s">
        <v>192</v>
      </c>
      <c r="AP1325" s="69" t="s">
        <v>1913</v>
      </c>
      <c r="AQ1325" s="69" t="s">
        <v>192</v>
      </c>
      <c r="AR1325" s="69" t="s">
        <v>1917</v>
      </c>
    </row>
    <row r="1326" spans="36:44" ht="14.4">
      <c r="AJ1326" s="26" t="str">
        <f>VLOOKUP(AQ1326,'user list'!A:B,2,0)</f>
        <v>Admin</v>
      </c>
      <c r="AK1326" s="26">
        <f t="shared" si="99"/>
        <v>6</v>
      </c>
      <c r="AL1326" s="26">
        <f t="shared" si="100"/>
        <v>3</v>
      </c>
      <c r="AM1326" s="94" t="str">
        <f t="shared" si="101"/>
        <v>6/3 Log Off</v>
      </c>
      <c r="AN1326" s="172">
        <v>45811.548206018517</v>
      </c>
      <c r="AO1326" s="69" t="s">
        <v>186</v>
      </c>
      <c r="AP1326" s="69" t="s">
        <v>1913</v>
      </c>
      <c r="AQ1326" s="69" t="s">
        <v>186</v>
      </c>
      <c r="AR1326" s="69" t="s">
        <v>1917</v>
      </c>
    </row>
    <row r="1327" spans="36:44" ht="14.4">
      <c r="AJ1327" s="26" t="str">
        <f>VLOOKUP(AQ1327,'user list'!A:B,2,0)</f>
        <v>Admin</v>
      </c>
      <c r="AK1327" s="26">
        <f t="shared" si="99"/>
        <v>6</v>
      </c>
      <c r="AL1327" s="26">
        <f t="shared" si="100"/>
        <v>3</v>
      </c>
      <c r="AM1327" s="94" t="str">
        <f t="shared" si="101"/>
        <v>6/3 Log In</v>
      </c>
      <c r="AN1327" s="172">
        <v>45811.548541666663</v>
      </c>
      <c r="AO1327" s="69" t="s">
        <v>186</v>
      </c>
      <c r="AP1327" s="69" t="s">
        <v>1913</v>
      </c>
      <c r="AQ1327" s="69" t="s">
        <v>186</v>
      </c>
      <c r="AR1327" s="69" t="s">
        <v>1916</v>
      </c>
    </row>
    <row r="1328" spans="36:44" ht="14.4">
      <c r="AJ1328" s="26" t="str">
        <f>VLOOKUP(AQ1328,'user list'!A:B,2,0)</f>
        <v>OCM</v>
      </c>
      <c r="AK1328" s="26">
        <f t="shared" si="99"/>
        <v>6</v>
      </c>
      <c r="AL1328" s="26">
        <f t="shared" si="100"/>
        <v>3</v>
      </c>
      <c r="AM1328" s="94" t="str">
        <f t="shared" si="101"/>
        <v>6/3 Log In</v>
      </c>
      <c r="AN1328" s="172">
        <v>45811.550243055557</v>
      </c>
      <c r="AO1328" s="69" t="s">
        <v>232</v>
      </c>
      <c r="AP1328" s="69" t="s">
        <v>1913</v>
      </c>
      <c r="AQ1328" s="69" t="s">
        <v>232</v>
      </c>
      <c r="AR1328" s="69" t="s">
        <v>1916</v>
      </c>
    </row>
    <row r="1329" spans="36:44" ht="14.4">
      <c r="AJ1329" s="26" t="str">
        <f>VLOOKUP(AQ1329,'user list'!A:B,2,0)</f>
        <v>OCM</v>
      </c>
      <c r="AK1329" s="26">
        <f t="shared" si="99"/>
        <v>6</v>
      </c>
      <c r="AL1329" s="26">
        <f t="shared" si="100"/>
        <v>3</v>
      </c>
      <c r="AM1329" s="94" t="str">
        <f t="shared" si="101"/>
        <v>6/3 Log Off</v>
      </c>
      <c r="AN1329" s="172">
        <v>45811.550543981481</v>
      </c>
      <c r="AO1329" s="69" t="s">
        <v>232</v>
      </c>
      <c r="AP1329" s="69" t="s">
        <v>1913</v>
      </c>
      <c r="AQ1329" s="69" t="s">
        <v>232</v>
      </c>
      <c r="AR1329" s="69" t="s">
        <v>1917</v>
      </c>
    </row>
    <row r="1330" spans="36:44" ht="14.4">
      <c r="AJ1330" s="26" t="str">
        <f>VLOOKUP(AQ1330,'user list'!A:B,2,0)</f>
        <v>OCM</v>
      </c>
      <c r="AK1330" s="26">
        <f t="shared" si="99"/>
        <v>6</v>
      </c>
      <c r="AL1330" s="26">
        <f t="shared" si="100"/>
        <v>3</v>
      </c>
      <c r="AM1330" s="94" t="str">
        <f t="shared" si="101"/>
        <v>6/3 Log In</v>
      </c>
      <c r="AN1330" s="172">
        <v>45811.550613425927</v>
      </c>
      <c r="AO1330" s="69" t="s">
        <v>230</v>
      </c>
      <c r="AP1330" s="69" t="s">
        <v>1913</v>
      </c>
      <c r="AQ1330" s="69" t="s">
        <v>230</v>
      </c>
      <c r="AR1330" s="69" t="s">
        <v>1916</v>
      </c>
    </row>
    <row r="1331" spans="36:44" ht="14.4">
      <c r="AJ1331" s="26" t="str">
        <f>VLOOKUP(AQ1331,'user list'!A:B,2,0)</f>
        <v>OCM</v>
      </c>
      <c r="AK1331" s="26">
        <f t="shared" si="99"/>
        <v>6</v>
      </c>
      <c r="AL1331" s="26">
        <f t="shared" si="100"/>
        <v>3</v>
      </c>
      <c r="AM1331" s="94" t="str">
        <f t="shared" si="101"/>
        <v>6/3 Log Off</v>
      </c>
      <c r="AN1331" s="172">
        <v>45811.552789351852</v>
      </c>
      <c r="AO1331" s="69" t="s">
        <v>230</v>
      </c>
      <c r="AP1331" s="69" t="s">
        <v>1913</v>
      </c>
      <c r="AQ1331" s="69" t="s">
        <v>230</v>
      </c>
      <c r="AR1331" s="69" t="s">
        <v>1917</v>
      </c>
    </row>
    <row r="1332" spans="36:44" ht="14.4">
      <c r="AJ1332" s="26" t="str">
        <f>VLOOKUP(AQ1332,'user list'!A:B,2,0)</f>
        <v>OCM</v>
      </c>
      <c r="AK1332" s="26">
        <f t="shared" si="99"/>
        <v>6</v>
      </c>
      <c r="AL1332" s="26">
        <f t="shared" si="100"/>
        <v>3</v>
      </c>
      <c r="AM1332" s="94" t="str">
        <f t="shared" si="101"/>
        <v>6/3 Log In</v>
      </c>
      <c r="AN1332" s="172">
        <v>45811.553043981483</v>
      </c>
      <c r="AO1332" s="69" t="s">
        <v>232</v>
      </c>
      <c r="AP1332" s="69" t="s">
        <v>1913</v>
      </c>
      <c r="AQ1332" s="69" t="s">
        <v>232</v>
      </c>
      <c r="AR1332" s="69" t="s">
        <v>1916</v>
      </c>
    </row>
    <row r="1333" spans="36:44" ht="14.4">
      <c r="AJ1333" s="26" t="str">
        <f>VLOOKUP(AQ1333,'user list'!A:B,2,0)</f>
        <v>Admin</v>
      </c>
      <c r="AK1333" s="26">
        <f t="shared" si="99"/>
        <v>6</v>
      </c>
      <c r="AL1333" s="26">
        <f t="shared" si="100"/>
        <v>3</v>
      </c>
      <c r="AM1333" s="94" t="str">
        <f t="shared" si="101"/>
        <v>6/3 Log In</v>
      </c>
      <c r="AN1333" s="172">
        <v>45811.553749999999</v>
      </c>
      <c r="AO1333" s="69" t="s">
        <v>186</v>
      </c>
      <c r="AP1333" s="69" t="s">
        <v>1913</v>
      </c>
      <c r="AQ1333" s="69" t="s">
        <v>186</v>
      </c>
      <c r="AR1333" s="69" t="s">
        <v>1916</v>
      </c>
    </row>
    <row r="1334" spans="36:44" ht="14.4">
      <c r="AJ1334" s="26" t="str">
        <f>VLOOKUP(AQ1334,'user list'!A:B,2,0)</f>
        <v>Admin</v>
      </c>
      <c r="AK1334" s="26">
        <f t="shared" si="99"/>
        <v>6</v>
      </c>
      <c r="AL1334" s="26">
        <f t="shared" si="100"/>
        <v>3</v>
      </c>
      <c r="AM1334" s="94" t="str">
        <f t="shared" si="101"/>
        <v>6/3 Log In</v>
      </c>
      <c r="AN1334" s="172">
        <v>45811.554155092592</v>
      </c>
      <c r="AO1334" s="69" t="s">
        <v>186</v>
      </c>
      <c r="AP1334" s="69" t="s">
        <v>1913</v>
      </c>
      <c r="AQ1334" s="69" t="s">
        <v>186</v>
      </c>
      <c r="AR1334" s="69" t="s">
        <v>1916</v>
      </c>
    </row>
    <row r="1335" spans="36:44" ht="14.4">
      <c r="AJ1335" s="26" t="str">
        <f>VLOOKUP(AQ1335,'user list'!A:B,2,0)</f>
        <v>QCBAS</v>
      </c>
      <c r="AK1335" s="26">
        <f t="shared" si="99"/>
        <v>6</v>
      </c>
      <c r="AL1335" s="26">
        <f t="shared" si="100"/>
        <v>3</v>
      </c>
      <c r="AM1335" s="94" t="str">
        <f t="shared" si="101"/>
        <v>6/3 Log In</v>
      </c>
      <c r="AN1335" s="172">
        <v>45811.55568287037</v>
      </c>
      <c r="AO1335" s="69" t="s">
        <v>263</v>
      </c>
      <c r="AP1335" s="69" t="s">
        <v>1913</v>
      </c>
      <c r="AQ1335" s="69" t="s">
        <v>263</v>
      </c>
      <c r="AR1335" s="69" t="s">
        <v>1916</v>
      </c>
    </row>
    <row r="1336" spans="36:44" ht="14.4">
      <c r="AJ1336" s="26" t="str">
        <f>VLOOKUP(AQ1336,'user list'!A:B,2,0)</f>
        <v>PDAD</v>
      </c>
      <c r="AK1336" s="26">
        <f t="shared" si="99"/>
        <v>6</v>
      </c>
      <c r="AL1336" s="26">
        <f t="shared" si="100"/>
        <v>3</v>
      </c>
      <c r="AM1336" s="94" t="str">
        <f t="shared" si="101"/>
        <v>6/3 Log In</v>
      </c>
      <c r="AN1336" s="172">
        <v>45811.555694444447</v>
      </c>
      <c r="AO1336" s="69" t="s">
        <v>257</v>
      </c>
      <c r="AP1336" s="69" t="s">
        <v>1913</v>
      </c>
      <c r="AQ1336" s="69" t="s">
        <v>257</v>
      </c>
      <c r="AR1336" s="69" t="s">
        <v>1916</v>
      </c>
    </row>
    <row r="1337" spans="36:44" ht="14.4">
      <c r="AJ1337" s="26" t="str">
        <f>VLOOKUP(AQ1337,'user list'!A:B,2,0)</f>
        <v>OCM</v>
      </c>
      <c r="AK1337" s="26">
        <f t="shared" si="99"/>
        <v>6</v>
      </c>
      <c r="AL1337" s="26">
        <f t="shared" si="100"/>
        <v>3</v>
      </c>
      <c r="AM1337" s="94" t="str">
        <f t="shared" si="101"/>
        <v>6/3 Log Off</v>
      </c>
      <c r="AN1337" s="172">
        <v>45811.555925925924</v>
      </c>
      <c r="AO1337" s="69" t="s">
        <v>232</v>
      </c>
      <c r="AP1337" s="69" t="s">
        <v>1913</v>
      </c>
      <c r="AQ1337" s="69" t="s">
        <v>232</v>
      </c>
      <c r="AR1337" s="69" t="s">
        <v>1917</v>
      </c>
    </row>
    <row r="1338" spans="36:44" ht="14.4">
      <c r="AJ1338" s="26" t="str">
        <f>VLOOKUP(AQ1338,'user list'!A:B,2,0)</f>
        <v>OCM</v>
      </c>
      <c r="AK1338" s="26">
        <f t="shared" si="99"/>
        <v>6</v>
      </c>
      <c r="AL1338" s="26">
        <f t="shared" si="100"/>
        <v>3</v>
      </c>
      <c r="AM1338" s="94" t="str">
        <f t="shared" si="101"/>
        <v>6/3 Log In</v>
      </c>
      <c r="AN1338" s="172">
        <v>45811.556018518517</v>
      </c>
      <c r="AO1338" s="69" t="s">
        <v>230</v>
      </c>
      <c r="AP1338" s="69" t="s">
        <v>1913</v>
      </c>
      <c r="AQ1338" s="69" t="s">
        <v>230</v>
      </c>
      <c r="AR1338" s="69" t="s">
        <v>1916</v>
      </c>
    </row>
    <row r="1339" spans="36:44" ht="14.4">
      <c r="AJ1339" s="26" t="str">
        <f>VLOOKUP(AQ1339,'user list'!A:B,2,0)</f>
        <v>OCA</v>
      </c>
      <c r="AK1339" s="26">
        <f t="shared" si="99"/>
        <v>6</v>
      </c>
      <c r="AL1339" s="26">
        <f t="shared" si="100"/>
        <v>3</v>
      </c>
      <c r="AM1339" s="94" t="str">
        <f t="shared" si="101"/>
        <v>6/3 Log In</v>
      </c>
      <c r="AN1339" s="172">
        <v>45811.558483796296</v>
      </c>
      <c r="AO1339" s="69" t="s">
        <v>224</v>
      </c>
      <c r="AP1339" s="69" t="s">
        <v>1913</v>
      </c>
      <c r="AQ1339" s="69" t="s">
        <v>224</v>
      </c>
      <c r="AR1339" s="69" t="s">
        <v>1916</v>
      </c>
    </row>
    <row r="1340" spans="36:44" ht="14.4">
      <c r="AJ1340" s="26" t="str">
        <f>VLOOKUP(AQ1340,'user list'!A:B,2,0)</f>
        <v>PROC</v>
      </c>
      <c r="AK1340" s="26">
        <f t="shared" si="99"/>
        <v>6</v>
      </c>
      <c r="AL1340" s="26">
        <f t="shared" si="100"/>
        <v>3</v>
      </c>
      <c r="AM1340" s="94" t="str">
        <f t="shared" si="101"/>
        <v>6/3 Log Off</v>
      </c>
      <c r="AN1340" s="172">
        <v>45811.558564814812</v>
      </c>
      <c r="AO1340" s="69" t="s">
        <v>261</v>
      </c>
      <c r="AP1340" s="69" t="s">
        <v>1913</v>
      </c>
      <c r="AQ1340" s="69" t="s">
        <v>261</v>
      </c>
      <c r="AR1340" s="69" t="s">
        <v>1917</v>
      </c>
    </row>
    <row r="1341" spans="36:44" ht="14.4">
      <c r="AJ1341" s="26" t="str">
        <f>VLOOKUP(AQ1341,'user list'!A:B,2,0)</f>
        <v>OCM</v>
      </c>
      <c r="AK1341" s="26">
        <f t="shared" si="99"/>
        <v>6</v>
      </c>
      <c r="AL1341" s="26">
        <f t="shared" si="100"/>
        <v>3</v>
      </c>
      <c r="AM1341" s="94" t="str">
        <f t="shared" si="101"/>
        <v>6/3 Log Off</v>
      </c>
      <c r="AN1341" s="172">
        <v>45811.560520833336</v>
      </c>
      <c r="AO1341" s="69" t="s">
        <v>230</v>
      </c>
      <c r="AP1341" s="69" t="s">
        <v>1913</v>
      </c>
      <c r="AQ1341" s="69" t="s">
        <v>230</v>
      </c>
      <c r="AR1341" s="69" t="s">
        <v>1917</v>
      </c>
    </row>
    <row r="1342" spans="36:44" ht="14.4">
      <c r="AJ1342" s="26" t="str">
        <f>VLOOKUP(AQ1342,'user list'!A:B,2,0)</f>
        <v>QCBAS</v>
      </c>
      <c r="AK1342" s="26">
        <f t="shared" ref="AK1342:AK1373" si="102">MONTH(AN1342)</f>
        <v>6</v>
      </c>
      <c r="AL1342" s="26">
        <f t="shared" ref="AL1342:AL1373" si="103">DAY(AN1342)</f>
        <v>3</v>
      </c>
      <c r="AM1342" s="94" t="str">
        <f t="shared" ref="AM1342:AM1373" si="104">AK1342&amp;"/"&amp;AL1342&amp;" "&amp;AR1342</f>
        <v>6/3 Log In</v>
      </c>
      <c r="AN1342" s="172">
        <v>45811.562164351853</v>
      </c>
      <c r="AO1342" s="69" t="s">
        <v>263</v>
      </c>
      <c r="AP1342" s="69" t="s">
        <v>1913</v>
      </c>
      <c r="AQ1342" s="69" t="s">
        <v>263</v>
      </c>
      <c r="AR1342" s="69" t="s">
        <v>1916</v>
      </c>
    </row>
    <row r="1343" spans="36:44" ht="14.4">
      <c r="AJ1343" s="26" t="str">
        <f>VLOOKUP(AQ1343,'user list'!A:B,2,0)</f>
        <v>DOE</v>
      </c>
      <c r="AK1343" s="26">
        <f t="shared" si="102"/>
        <v>6</v>
      </c>
      <c r="AL1343" s="26">
        <f t="shared" si="103"/>
        <v>3</v>
      </c>
      <c r="AM1343" s="94" t="str">
        <f t="shared" si="104"/>
        <v>6/3 Log Off</v>
      </c>
      <c r="AN1343" s="172">
        <v>45811.563043981485</v>
      </c>
      <c r="AO1343" s="69" t="s">
        <v>212</v>
      </c>
      <c r="AP1343" s="69" t="s">
        <v>1913</v>
      </c>
      <c r="AQ1343" s="69" t="s">
        <v>212</v>
      </c>
      <c r="AR1343" s="69" t="s">
        <v>1917</v>
      </c>
    </row>
    <row r="1344" spans="36:44" ht="14.4">
      <c r="AJ1344" s="26" t="str">
        <f>VLOOKUP(AQ1344,'user list'!A:B,2,0)</f>
        <v>DOE</v>
      </c>
      <c r="AK1344" s="26">
        <f t="shared" si="102"/>
        <v>6</v>
      </c>
      <c r="AL1344" s="26">
        <f t="shared" si="103"/>
        <v>3</v>
      </c>
      <c r="AM1344" s="94" t="str">
        <f t="shared" si="104"/>
        <v>6/3 Log In</v>
      </c>
      <c r="AN1344" s="172">
        <v>45811.563159722224</v>
      </c>
      <c r="AO1344" s="69" t="s">
        <v>212</v>
      </c>
      <c r="AP1344" s="69" t="s">
        <v>1913</v>
      </c>
      <c r="AQ1344" s="69" t="s">
        <v>212</v>
      </c>
      <c r="AR1344" s="69" t="s">
        <v>1916</v>
      </c>
    </row>
    <row r="1345" spans="36:44" ht="14.4">
      <c r="AJ1345" s="26" t="str">
        <f>VLOOKUP(AQ1345,'user list'!A:B,2,0)</f>
        <v>OCM</v>
      </c>
      <c r="AK1345" s="26">
        <f t="shared" si="102"/>
        <v>6</v>
      </c>
      <c r="AL1345" s="26">
        <f t="shared" si="103"/>
        <v>3</v>
      </c>
      <c r="AM1345" s="94" t="str">
        <f t="shared" si="104"/>
        <v>6/3 Log Off</v>
      </c>
      <c r="AN1345" s="172">
        <v>45811.563819444447</v>
      </c>
      <c r="AO1345" s="69" t="s">
        <v>232</v>
      </c>
      <c r="AP1345" s="69" t="s">
        <v>1913</v>
      </c>
      <c r="AQ1345" s="69" t="s">
        <v>232</v>
      </c>
      <c r="AR1345" s="69" t="s">
        <v>1917</v>
      </c>
    </row>
    <row r="1346" spans="36:44" ht="14.4">
      <c r="AJ1346" s="26" t="str">
        <f>VLOOKUP(AQ1346,'user list'!A:B,2,0)</f>
        <v>OCM</v>
      </c>
      <c r="AK1346" s="26">
        <f t="shared" si="102"/>
        <v>6</v>
      </c>
      <c r="AL1346" s="26">
        <f t="shared" si="103"/>
        <v>3</v>
      </c>
      <c r="AM1346" s="94" t="str">
        <f t="shared" si="104"/>
        <v>6/3 Log In</v>
      </c>
      <c r="AN1346" s="172">
        <v>45811.56391203704</v>
      </c>
      <c r="AO1346" s="69" t="s">
        <v>232</v>
      </c>
      <c r="AP1346" s="69" t="s">
        <v>1913</v>
      </c>
      <c r="AQ1346" s="69" t="s">
        <v>232</v>
      </c>
      <c r="AR1346" s="69" t="s">
        <v>1916</v>
      </c>
    </row>
    <row r="1347" spans="36:44" ht="14.4">
      <c r="AJ1347" s="26" t="str">
        <f>VLOOKUP(AQ1347,'user list'!A:B,2,0)</f>
        <v>QCEAU</v>
      </c>
      <c r="AK1347" s="26">
        <f t="shared" si="102"/>
        <v>6</v>
      </c>
      <c r="AL1347" s="26">
        <f t="shared" si="103"/>
        <v>3</v>
      </c>
      <c r="AM1347" s="94" t="str">
        <f t="shared" si="104"/>
        <v>6/3 Log Off</v>
      </c>
      <c r="AN1347" s="172">
        <v>45811.565520833334</v>
      </c>
      <c r="AO1347" s="69" t="s">
        <v>266</v>
      </c>
      <c r="AP1347" s="69" t="s">
        <v>1913</v>
      </c>
      <c r="AQ1347" s="69" t="s">
        <v>266</v>
      </c>
      <c r="AR1347" s="69" t="s">
        <v>1917</v>
      </c>
    </row>
    <row r="1348" spans="36:44" ht="14.4">
      <c r="AJ1348" s="26" t="str">
        <f>VLOOKUP(AQ1348,'user list'!A:B,2,0)</f>
        <v>QCEAU</v>
      </c>
      <c r="AK1348" s="26">
        <f t="shared" si="102"/>
        <v>6</v>
      </c>
      <c r="AL1348" s="26">
        <f t="shared" si="103"/>
        <v>3</v>
      </c>
      <c r="AM1348" s="94" t="str">
        <f t="shared" si="104"/>
        <v>6/3 Log In</v>
      </c>
      <c r="AN1348" s="172">
        <v>45811.565925925926</v>
      </c>
      <c r="AO1348" s="69" t="s">
        <v>266</v>
      </c>
      <c r="AP1348" s="69" t="s">
        <v>1913</v>
      </c>
      <c r="AQ1348" s="69" t="s">
        <v>266</v>
      </c>
      <c r="AR1348" s="69" t="s">
        <v>1916</v>
      </c>
    </row>
    <row r="1349" spans="36:44" ht="14.4">
      <c r="AJ1349" s="26" t="str">
        <f>VLOOKUP(AQ1349,'user list'!A:B,2,0)</f>
        <v>OCM</v>
      </c>
      <c r="AK1349" s="26">
        <f t="shared" si="102"/>
        <v>6</v>
      </c>
      <c r="AL1349" s="26">
        <f t="shared" si="103"/>
        <v>3</v>
      </c>
      <c r="AM1349" s="94" t="str">
        <f t="shared" si="104"/>
        <v>6/3 Log In</v>
      </c>
      <c r="AN1349" s="172">
        <v>45811.567141203705</v>
      </c>
      <c r="AO1349" s="69" t="s">
        <v>231</v>
      </c>
      <c r="AP1349" s="69" t="s">
        <v>1913</v>
      </c>
      <c r="AQ1349" s="69" t="s">
        <v>231</v>
      </c>
      <c r="AR1349" s="69" t="s">
        <v>1916</v>
      </c>
    </row>
    <row r="1350" spans="36:44" ht="14.4">
      <c r="AJ1350" s="26" t="str">
        <f>VLOOKUP(AQ1350,'user list'!A:B,2,0)</f>
        <v>OCM</v>
      </c>
      <c r="AK1350" s="26">
        <f t="shared" si="102"/>
        <v>6</v>
      </c>
      <c r="AL1350" s="26">
        <f t="shared" si="103"/>
        <v>3</v>
      </c>
      <c r="AM1350" s="94" t="str">
        <f t="shared" si="104"/>
        <v>6/3 Log In</v>
      </c>
      <c r="AN1350" s="172">
        <v>45811.567777777775</v>
      </c>
      <c r="AO1350" s="69" t="s">
        <v>230</v>
      </c>
      <c r="AP1350" s="69" t="s">
        <v>1913</v>
      </c>
      <c r="AQ1350" s="69" t="s">
        <v>230</v>
      </c>
      <c r="AR1350" s="69" t="s">
        <v>1916</v>
      </c>
    </row>
    <row r="1351" spans="36:44" ht="14.4">
      <c r="AJ1351" s="26" t="str">
        <f>VLOOKUP(AQ1351,'user list'!A:B,2,0)</f>
        <v>TFCOPRISS</v>
      </c>
      <c r="AK1351" s="26">
        <f t="shared" si="102"/>
        <v>6</v>
      </c>
      <c r="AL1351" s="26">
        <f t="shared" si="103"/>
        <v>3</v>
      </c>
      <c r="AM1351" s="94" t="str">
        <f t="shared" si="104"/>
        <v>6/3 Log Off</v>
      </c>
      <c r="AN1351" s="172">
        <v>45811.567893518521</v>
      </c>
      <c r="AO1351" s="69" t="s">
        <v>274</v>
      </c>
      <c r="AP1351" s="69" t="s">
        <v>1913</v>
      </c>
      <c r="AQ1351" s="69" t="s">
        <v>274</v>
      </c>
      <c r="AR1351" s="69" t="s">
        <v>1917</v>
      </c>
    </row>
    <row r="1352" spans="36:44" ht="14.4">
      <c r="AJ1352" s="26" t="str">
        <f>VLOOKUP(AQ1352,'user list'!A:B,2,0)</f>
        <v>TFCOPRISS</v>
      </c>
      <c r="AK1352" s="26">
        <f t="shared" si="102"/>
        <v>6</v>
      </c>
      <c r="AL1352" s="26">
        <f t="shared" si="103"/>
        <v>3</v>
      </c>
      <c r="AM1352" s="94" t="str">
        <f t="shared" si="104"/>
        <v>6/3 Log In</v>
      </c>
      <c r="AN1352" s="172">
        <v>45811.568078703705</v>
      </c>
      <c r="AO1352" s="69" t="s">
        <v>274</v>
      </c>
      <c r="AP1352" s="69" t="s">
        <v>1913</v>
      </c>
      <c r="AQ1352" s="69" t="s">
        <v>274</v>
      </c>
      <c r="AR1352" s="69" t="s">
        <v>1916</v>
      </c>
    </row>
    <row r="1353" spans="36:44" ht="14.4">
      <c r="AJ1353" s="26" t="str">
        <f>VLOOKUP(AQ1353,'user list'!A:B,2,0)</f>
        <v>Admin</v>
      </c>
      <c r="AK1353" s="26">
        <f t="shared" si="102"/>
        <v>6</v>
      </c>
      <c r="AL1353" s="26">
        <f t="shared" si="103"/>
        <v>3</v>
      </c>
      <c r="AM1353" s="94" t="str">
        <f t="shared" si="104"/>
        <v>6/3 Log In</v>
      </c>
      <c r="AN1353" s="172">
        <v>45811.568495370368</v>
      </c>
      <c r="AO1353" s="69" t="s">
        <v>186</v>
      </c>
      <c r="AP1353" s="69" t="s">
        <v>1913</v>
      </c>
      <c r="AQ1353" s="69" t="s">
        <v>186</v>
      </c>
      <c r="AR1353" s="69" t="s">
        <v>1916</v>
      </c>
    </row>
    <row r="1354" spans="36:44" ht="14.4">
      <c r="AJ1354" s="26" t="str">
        <f>VLOOKUP(AQ1354,'user list'!A:B,2,0)</f>
        <v>DBO</v>
      </c>
      <c r="AK1354" s="26">
        <f t="shared" si="102"/>
        <v>6</v>
      </c>
      <c r="AL1354" s="26">
        <f t="shared" si="103"/>
        <v>3</v>
      </c>
      <c r="AM1354" s="94" t="str">
        <f t="shared" si="104"/>
        <v>6/3 Log Off</v>
      </c>
      <c r="AN1354" s="172">
        <v>45811.568761574075</v>
      </c>
      <c r="AO1354" s="69" t="s">
        <v>209</v>
      </c>
      <c r="AP1354" s="69" t="s">
        <v>1913</v>
      </c>
      <c r="AQ1354" s="69" t="s">
        <v>209</v>
      </c>
      <c r="AR1354" s="69" t="s">
        <v>1917</v>
      </c>
    </row>
    <row r="1355" spans="36:44" ht="14.4">
      <c r="AJ1355" s="26" t="str">
        <f>VLOOKUP(AQ1355,'user list'!A:B,2,0)</f>
        <v>BPLD</v>
      </c>
      <c r="AK1355" s="26">
        <f t="shared" si="102"/>
        <v>6</v>
      </c>
      <c r="AL1355" s="26">
        <f t="shared" si="103"/>
        <v>3</v>
      </c>
      <c r="AM1355" s="94" t="str">
        <f t="shared" si="104"/>
        <v>6/3 Log Off</v>
      </c>
      <c r="AN1355" s="172">
        <v>45811.569016203706</v>
      </c>
      <c r="AO1355" s="69" t="s">
        <v>194</v>
      </c>
      <c r="AP1355" s="69" t="s">
        <v>1913</v>
      </c>
      <c r="AQ1355" s="69" t="s">
        <v>194</v>
      </c>
      <c r="AR1355" s="69" t="s">
        <v>1917</v>
      </c>
    </row>
    <row r="1356" spans="36:44" ht="14.4">
      <c r="AJ1356" s="26" t="str">
        <f>VLOOKUP(AQ1356,'user list'!A:B,2,0)</f>
        <v>DBO</v>
      </c>
      <c r="AK1356" s="26">
        <f t="shared" si="102"/>
        <v>6</v>
      </c>
      <c r="AL1356" s="26">
        <f t="shared" si="103"/>
        <v>3</v>
      </c>
      <c r="AM1356" s="94" t="str">
        <f t="shared" si="104"/>
        <v>6/3 Log In</v>
      </c>
      <c r="AN1356" s="172">
        <v>45811.569050925929</v>
      </c>
      <c r="AO1356" s="69" t="s">
        <v>209</v>
      </c>
      <c r="AP1356" s="69" t="s">
        <v>1913</v>
      </c>
      <c r="AQ1356" s="69" t="s">
        <v>209</v>
      </c>
      <c r="AR1356" s="69" t="s">
        <v>1916</v>
      </c>
    </row>
    <row r="1357" spans="36:44" ht="14.4">
      <c r="AJ1357" s="26" t="str">
        <f>VLOOKUP(AQ1357,'user list'!A:B,2,0)</f>
        <v>ITDD</v>
      </c>
      <c r="AK1357" s="26">
        <f t="shared" si="102"/>
        <v>6</v>
      </c>
      <c r="AL1357" s="26">
        <f t="shared" si="103"/>
        <v>3</v>
      </c>
      <c r="AM1357" s="94" t="str">
        <f t="shared" si="104"/>
        <v>6/3 Log Off</v>
      </c>
      <c r="AN1357" s="172">
        <v>45811.569062499999</v>
      </c>
      <c r="AO1357" s="69" t="s">
        <v>219</v>
      </c>
      <c r="AP1357" s="69" t="s">
        <v>1913</v>
      </c>
      <c r="AQ1357" s="69" t="s">
        <v>219</v>
      </c>
      <c r="AR1357" s="69" t="s">
        <v>1917</v>
      </c>
    </row>
    <row r="1358" spans="36:44" ht="14.4">
      <c r="AJ1358" s="26" t="str">
        <f>VLOOKUP(AQ1358,'user list'!A:B,2,0)</f>
        <v>OCM</v>
      </c>
      <c r="AK1358" s="26">
        <f t="shared" si="102"/>
        <v>6</v>
      </c>
      <c r="AL1358" s="26">
        <f t="shared" si="103"/>
        <v>3</v>
      </c>
      <c r="AM1358" s="94" t="str">
        <f t="shared" si="104"/>
        <v>6/3 Log In</v>
      </c>
      <c r="AN1358" s="172">
        <v>45811.569062499999</v>
      </c>
      <c r="AO1358" s="69" t="s">
        <v>230</v>
      </c>
      <c r="AP1358" s="69" t="s">
        <v>1913</v>
      </c>
      <c r="AQ1358" s="69" t="s">
        <v>230</v>
      </c>
      <c r="AR1358" s="69" t="s">
        <v>1916</v>
      </c>
    </row>
    <row r="1359" spans="36:44" ht="14.4">
      <c r="AJ1359" s="26" t="str">
        <f>VLOOKUP(AQ1359,'user list'!A:B,2,0)</f>
        <v>ITDD</v>
      </c>
      <c r="AK1359" s="26">
        <f t="shared" si="102"/>
        <v>6</v>
      </c>
      <c r="AL1359" s="26">
        <f t="shared" si="103"/>
        <v>3</v>
      </c>
      <c r="AM1359" s="94" t="str">
        <f t="shared" si="104"/>
        <v>6/3 Log In</v>
      </c>
      <c r="AN1359" s="172">
        <v>45811.569108796299</v>
      </c>
      <c r="AO1359" s="69" t="s">
        <v>219</v>
      </c>
      <c r="AP1359" s="69" t="s">
        <v>1913</v>
      </c>
      <c r="AQ1359" s="69" t="s">
        <v>219</v>
      </c>
      <c r="AR1359" s="69" t="s">
        <v>1916</v>
      </c>
    </row>
    <row r="1360" spans="36:44" ht="14.4">
      <c r="AJ1360" s="26" t="str">
        <f>VLOOKUP(AQ1360,'user list'!A:B,2,0)</f>
        <v>BPLD</v>
      </c>
      <c r="AK1360" s="26">
        <f t="shared" si="102"/>
        <v>6</v>
      </c>
      <c r="AL1360" s="26">
        <f t="shared" si="103"/>
        <v>3</v>
      </c>
      <c r="AM1360" s="94" t="str">
        <f t="shared" si="104"/>
        <v>6/3 Log In</v>
      </c>
      <c r="AN1360" s="172">
        <v>45811.569108796299</v>
      </c>
      <c r="AO1360" s="69" t="s">
        <v>194</v>
      </c>
      <c r="AP1360" s="69" t="s">
        <v>1913</v>
      </c>
      <c r="AQ1360" s="69" t="s">
        <v>194</v>
      </c>
      <c r="AR1360" s="69" t="s">
        <v>1916</v>
      </c>
    </row>
    <row r="1361" spans="36:44" ht="14.4">
      <c r="AJ1361" s="26" t="str">
        <f>VLOOKUP(AQ1361,'user list'!A:B,2,0)</f>
        <v>Admin</v>
      </c>
      <c r="AK1361" s="26">
        <f t="shared" si="102"/>
        <v>6</v>
      </c>
      <c r="AL1361" s="26">
        <f t="shared" si="103"/>
        <v>3</v>
      </c>
      <c r="AM1361" s="94" t="str">
        <f t="shared" si="104"/>
        <v>6/3 Log Off</v>
      </c>
      <c r="AN1361" s="172">
        <v>45811.573391203703</v>
      </c>
      <c r="AO1361" s="69" t="s">
        <v>186</v>
      </c>
      <c r="AP1361" s="69" t="s">
        <v>1913</v>
      </c>
      <c r="AQ1361" s="69" t="s">
        <v>186</v>
      </c>
      <c r="AR1361" s="69" t="s">
        <v>1917</v>
      </c>
    </row>
    <row r="1362" spans="36:44" ht="14.4">
      <c r="AJ1362" s="26" t="str">
        <f>VLOOKUP(AQ1362,'user list'!A:B,2,0)</f>
        <v>OCM</v>
      </c>
      <c r="AK1362" s="26">
        <f t="shared" si="102"/>
        <v>6</v>
      </c>
      <c r="AL1362" s="26">
        <f t="shared" si="103"/>
        <v>3</v>
      </c>
      <c r="AM1362" s="94" t="str">
        <f t="shared" si="104"/>
        <v>6/3 Log In</v>
      </c>
      <c r="AN1362" s="172">
        <v>45811.573495370372</v>
      </c>
      <c r="AO1362" s="69" t="s">
        <v>231</v>
      </c>
      <c r="AP1362" s="69" t="s">
        <v>1913</v>
      </c>
      <c r="AQ1362" s="69" t="s">
        <v>231</v>
      </c>
      <c r="AR1362" s="69" t="s">
        <v>1916</v>
      </c>
    </row>
    <row r="1363" spans="36:44" ht="14.4">
      <c r="AJ1363" s="26" t="str">
        <f>VLOOKUP(AQ1363,'user list'!A:B,2,0)</f>
        <v>OCM</v>
      </c>
      <c r="AK1363" s="26">
        <f t="shared" si="102"/>
        <v>6</v>
      </c>
      <c r="AL1363" s="26">
        <f t="shared" si="103"/>
        <v>3</v>
      </c>
      <c r="AM1363" s="94" t="str">
        <f t="shared" si="104"/>
        <v>6/3 Log Off</v>
      </c>
      <c r="AN1363" s="172">
        <v>45811.573865740742</v>
      </c>
      <c r="AO1363" s="69" t="s">
        <v>231</v>
      </c>
      <c r="AP1363" s="69" t="s">
        <v>1913</v>
      </c>
      <c r="AQ1363" s="69" t="s">
        <v>231</v>
      </c>
      <c r="AR1363" s="69" t="s">
        <v>1917</v>
      </c>
    </row>
    <row r="1364" spans="36:44" ht="14.4">
      <c r="AJ1364" s="26" t="str">
        <f>VLOOKUP(AQ1364,'user list'!A:B,2,0)</f>
        <v>OCM</v>
      </c>
      <c r="AK1364" s="26">
        <f t="shared" si="102"/>
        <v>6</v>
      </c>
      <c r="AL1364" s="26">
        <f t="shared" si="103"/>
        <v>3</v>
      </c>
      <c r="AM1364" s="94" t="str">
        <f t="shared" si="104"/>
        <v>6/3 Log In</v>
      </c>
      <c r="AN1364" s="172">
        <v>45811.577638888892</v>
      </c>
      <c r="AO1364" s="69" t="s">
        <v>230</v>
      </c>
      <c r="AP1364" s="69" t="s">
        <v>1913</v>
      </c>
      <c r="AQ1364" s="69" t="s">
        <v>230</v>
      </c>
      <c r="AR1364" s="69" t="s">
        <v>1916</v>
      </c>
    </row>
    <row r="1365" spans="36:44" ht="14.4">
      <c r="AJ1365" s="26" t="str">
        <f>VLOOKUP(AQ1365,'user list'!A:B,2,0)</f>
        <v>Admin</v>
      </c>
      <c r="AK1365" s="26">
        <f t="shared" si="102"/>
        <v>6</v>
      </c>
      <c r="AL1365" s="26">
        <f t="shared" si="103"/>
        <v>3</v>
      </c>
      <c r="AM1365" s="94" t="str">
        <f t="shared" si="104"/>
        <v>6/3 Log Off</v>
      </c>
      <c r="AN1365" s="172">
        <v>45811.578530092593</v>
      </c>
      <c r="AO1365" s="69" t="s">
        <v>186</v>
      </c>
      <c r="AP1365" s="69" t="s">
        <v>1913</v>
      </c>
      <c r="AQ1365" s="69" t="s">
        <v>186</v>
      </c>
      <c r="AR1365" s="69" t="s">
        <v>1917</v>
      </c>
    </row>
    <row r="1366" spans="36:44" ht="14.4">
      <c r="AJ1366" s="26" t="str">
        <f>VLOOKUP(AQ1366,'user list'!A:B,2,0)</f>
        <v>OCM</v>
      </c>
      <c r="AK1366" s="26">
        <f t="shared" si="102"/>
        <v>6</v>
      </c>
      <c r="AL1366" s="26">
        <f t="shared" si="103"/>
        <v>3</v>
      </c>
      <c r="AM1366" s="94" t="str">
        <f t="shared" si="104"/>
        <v>6/3 Log In</v>
      </c>
      <c r="AN1366" s="172">
        <v>45811.578819444447</v>
      </c>
      <c r="AO1366" s="69" t="s">
        <v>230</v>
      </c>
      <c r="AP1366" s="69" t="s">
        <v>1913</v>
      </c>
      <c r="AQ1366" s="69" t="s">
        <v>230</v>
      </c>
      <c r="AR1366" s="69" t="s">
        <v>1916</v>
      </c>
    </row>
    <row r="1367" spans="36:44" ht="14.4">
      <c r="AJ1367" s="26" t="str">
        <f>VLOOKUP(AQ1367,'user list'!A:B,2,0)</f>
        <v>OCM</v>
      </c>
      <c r="AK1367" s="26">
        <f t="shared" si="102"/>
        <v>6</v>
      </c>
      <c r="AL1367" s="26">
        <f t="shared" si="103"/>
        <v>3</v>
      </c>
      <c r="AM1367" s="94" t="str">
        <f t="shared" si="104"/>
        <v>6/3 Log In</v>
      </c>
      <c r="AN1367" s="172">
        <v>45811.579571759263</v>
      </c>
      <c r="AO1367" s="69" t="s">
        <v>231</v>
      </c>
      <c r="AP1367" s="69" t="s">
        <v>1913</v>
      </c>
      <c r="AQ1367" s="69" t="s">
        <v>231</v>
      </c>
      <c r="AR1367" s="69" t="s">
        <v>1916</v>
      </c>
    </row>
    <row r="1368" spans="36:44" ht="14.4">
      <c r="AJ1368" s="26" t="str">
        <f>VLOOKUP(AQ1368,'user list'!A:B,2,0)</f>
        <v>CGSD</v>
      </c>
      <c r="AK1368" s="26">
        <f t="shared" si="102"/>
        <v>6</v>
      </c>
      <c r="AL1368" s="26">
        <f t="shared" si="103"/>
        <v>3</v>
      </c>
      <c r="AM1368" s="94" t="str">
        <f t="shared" si="104"/>
        <v>6/3 Log Off</v>
      </c>
      <c r="AN1368" s="172">
        <v>45811.580694444441</v>
      </c>
      <c r="AO1368" s="69" t="s">
        <v>200</v>
      </c>
      <c r="AP1368" s="69" t="s">
        <v>1913</v>
      </c>
      <c r="AQ1368" s="69" t="s">
        <v>200</v>
      </c>
      <c r="AR1368" s="69" t="s">
        <v>1917</v>
      </c>
    </row>
    <row r="1369" spans="36:44" ht="14.4">
      <c r="AJ1369" s="26" t="str">
        <f>VLOOKUP(AQ1369,'user list'!A:B,2,0)</f>
        <v>CPDD</v>
      </c>
      <c r="AK1369" s="26">
        <f t="shared" si="102"/>
        <v>6</v>
      </c>
      <c r="AL1369" s="26">
        <f t="shared" si="103"/>
        <v>3</v>
      </c>
      <c r="AM1369" s="94" t="str">
        <f t="shared" si="104"/>
        <v>6/3 Log Off</v>
      </c>
      <c r="AN1369" s="172">
        <v>45811.583344907405</v>
      </c>
      <c r="AO1369" s="69" t="s">
        <v>205</v>
      </c>
      <c r="AP1369" s="69" t="s">
        <v>1913</v>
      </c>
      <c r="AQ1369" s="69" t="s">
        <v>205</v>
      </c>
      <c r="AR1369" s="69" t="s">
        <v>1917</v>
      </c>
    </row>
    <row r="1370" spans="36:44" ht="14.4">
      <c r="AJ1370" s="26" t="str">
        <f>VLOOKUP(AQ1370,'user list'!A:B,2,0)</f>
        <v>CPDD</v>
      </c>
      <c r="AK1370" s="26">
        <f t="shared" si="102"/>
        <v>6</v>
      </c>
      <c r="AL1370" s="26">
        <f t="shared" si="103"/>
        <v>3</v>
      </c>
      <c r="AM1370" s="94" t="str">
        <f t="shared" si="104"/>
        <v>6/3 Log In</v>
      </c>
      <c r="AN1370" s="172">
        <v>45811.583460648151</v>
      </c>
      <c r="AO1370" s="69" t="s">
        <v>205</v>
      </c>
      <c r="AP1370" s="69" t="s">
        <v>1913</v>
      </c>
      <c r="AQ1370" s="69" t="s">
        <v>205</v>
      </c>
      <c r="AR1370" s="69" t="s">
        <v>1916</v>
      </c>
    </row>
    <row r="1371" spans="36:44" ht="14.4">
      <c r="AJ1371" s="26" t="str">
        <f>VLOOKUP(AQ1371,'user list'!A:B,2,0)</f>
        <v>DPOS</v>
      </c>
      <c r="AK1371" s="26">
        <f t="shared" si="102"/>
        <v>6</v>
      </c>
      <c r="AL1371" s="26">
        <f t="shared" si="103"/>
        <v>3</v>
      </c>
      <c r="AM1371" s="94" t="str">
        <f t="shared" si="104"/>
        <v>6/3 Log In</v>
      </c>
      <c r="AN1371" s="172">
        <v>45811.585358796299</v>
      </c>
      <c r="AO1371" s="69" t="s">
        <v>213</v>
      </c>
      <c r="AP1371" s="69" t="s">
        <v>1913</v>
      </c>
      <c r="AQ1371" s="69" t="s">
        <v>213</v>
      </c>
      <c r="AR1371" s="69" t="s">
        <v>1916</v>
      </c>
    </row>
    <row r="1372" spans="36:44" ht="14.4">
      <c r="AJ1372" s="26" t="str">
        <f>VLOOKUP(AQ1372,'user list'!A:B,2,0)</f>
        <v>BPLD</v>
      </c>
      <c r="AK1372" s="26">
        <f t="shared" si="102"/>
        <v>6</v>
      </c>
      <c r="AL1372" s="26">
        <f t="shared" si="103"/>
        <v>3</v>
      </c>
      <c r="AM1372" s="94" t="str">
        <f t="shared" si="104"/>
        <v>6/3 Log Off</v>
      </c>
      <c r="AN1372" s="172">
        <v>45811.586574074077</v>
      </c>
      <c r="AO1372" s="69" t="s">
        <v>194</v>
      </c>
      <c r="AP1372" s="69" t="s">
        <v>1913</v>
      </c>
      <c r="AQ1372" s="69" t="s">
        <v>194</v>
      </c>
      <c r="AR1372" s="69" t="s">
        <v>1917</v>
      </c>
    </row>
    <row r="1373" spans="36:44" ht="14.4">
      <c r="AJ1373" s="26" t="str">
        <f>VLOOKUP(AQ1373,'user list'!A:B,2,0)</f>
        <v>BPLD</v>
      </c>
      <c r="AK1373" s="26">
        <f t="shared" si="102"/>
        <v>6</v>
      </c>
      <c r="AL1373" s="26">
        <f t="shared" si="103"/>
        <v>3</v>
      </c>
      <c r="AM1373" s="94" t="str">
        <f t="shared" si="104"/>
        <v>6/3 Log In</v>
      </c>
      <c r="AN1373" s="172">
        <v>45811.58666666667</v>
      </c>
      <c r="AO1373" s="69" t="s">
        <v>194</v>
      </c>
      <c r="AP1373" s="69" t="s">
        <v>1913</v>
      </c>
      <c r="AQ1373" s="69" t="s">
        <v>194</v>
      </c>
      <c r="AR1373" s="69" t="s">
        <v>1916</v>
      </c>
    </row>
    <row r="1374" spans="36:44" ht="14.4">
      <c r="AJ1374" s="26" t="str">
        <f>VLOOKUP(AQ1374,'user list'!A:B,2,0)</f>
        <v>PDAD</v>
      </c>
      <c r="AK1374" s="26">
        <f t="shared" ref="AK1374:AK1405" si="105">MONTH(AN1374)</f>
        <v>6</v>
      </c>
      <c r="AL1374" s="26">
        <f t="shared" ref="AL1374:AL1405" si="106">DAY(AN1374)</f>
        <v>3</v>
      </c>
      <c r="AM1374" s="94" t="str">
        <f t="shared" ref="AM1374:AM1405" si="107">AK1374&amp;"/"&amp;AL1374&amp;" "&amp;AR1374</f>
        <v>6/3 Log Off</v>
      </c>
      <c r="AN1374" s="172">
        <v>45811.586759259262</v>
      </c>
      <c r="AO1374" s="69" t="s">
        <v>257</v>
      </c>
      <c r="AP1374" s="69" t="s">
        <v>1913</v>
      </c>
      <c r="AQ1374" s="69" t="s">
        <v>257</v>
      </c>
      <c r="AR1374" s="69" t="s">
        <v>1917</v>
      </c>
    </row>
    <row r="1375" spans="36:44" ht="14.4">
      <c r="AJ1375" s="26" t="str">
        <f>VLOOKUP(AQ1375,'user list'!A:B,2,0)</f>
        <v>PDAD</v>
      </c>
      <c r="AK1375" s="26">
        <f t="shared" si="105"/>
        <v>6</v>
      </c>
      <c r="AL1375" s="26">
        <f t="shared" si="106"/>
        <v>3</v>
      </c>
      <c r="AM1375" s="94" t="str">
        <f t="shared" si="107"/>
        <v>6/3 Log In</v>
      </c>
      <c r="AN1375" s="172">
        <v>45811.586909722224</v>
      </c>
      <c r="AO1375" s="69" t="s">
        <v>257</v>
      </c>
      <c r="AP1375" s="69" t="s">
        <v>1913</v>
      </c>
      <c r="AQ1375" s="69" t="s">
        <v>257</v>
      </c>
      <c r="AR1375" s="69" t="s">
        <v>1916</v>
      </c>
    </row>
    <row r="1376" spans="36:44" ht="14.4">
      <c r="AJ1376" s="26" t="str">
        <f>VLOOKUP(AQ1376,'user list'!A:B,2,0)</f>
        <v>DOE</v>
      </c>
      <c r="AK1376" s="26">
        <f t="shared" si="105"/>
        <v>6</v>
      </c>
      <c r="AL1376" s="26">
        <f t="shared" si="106"/>
        <v>3</v>
      </c>
      <c r="AM1376" s="94" t="str">
        <f t="shared" si="107"/>
        <v>6/3 Log Off</v>
      </c>
      <c r="AN1376" s="172">
        <v>45811.588287037041</v>
      </c>
      <c r="AO1376" s="69" t="s">
        <v>212</v>
      </c>
      <c r="AP1376" s="69" t="s">
        <v>1913</v>
      </c>
      <c r="AQ1376" s="69" t="s">
        <v>212</v>
      </c>
      <c r="AR1376" s="69" t="s">
        <v>1917</v>
      </c>
    </row>
    <row r="1377" spans="36:44" ht="14.4">
      <c r="AJ1377" s="26" t="str">
        <f>VLOOKUP(AQ1377,'user list'!A:B,2,0)</f>
        <v>DOE</v>
      </c>
      <c r="AK1377" s="26">
        <f t="shared" si="105"/>
        <v>6</v>
      </c>
      <c r="AL1377" s="26">
        <f t="shared" si="106"/>
        <v>3</v>
      </c>
      <c r="AM1377" s="94" t="str">
        <f t="shared" si="107"/>
        <v>6/3 Log In</v>
      </c>
      <c r="AN1377" s="172">
        <v>45811.588472222225</v>
      </c>
      <c r="AO1377" s="69" t="s">
        <v>212</v>
      </c>
      <c r="AP1377" s="69" t="s">
        <v>1913</v>
      </c>
      <c r="AQ1377" s="69" t="s">
        <v>212</v>
      </c>
      <c r="AR1377" s="69" t="s">
        <v>1916</v>
      </c>
    </row>
    <row r="1378" spans="36:44" ht="14.4">
      <c r="AJ1378" s="26" t="str">
        <f>VLOOKUP(AQ1378,'user list'!A:B,2,0)</f>
        <v>OCM</v>
      </c>
      <c r="AK1378" s="26">
        <f t="shared" si="105"/>
        <v>6</v>
      </c>
      <c r="AL1378" s="26">
        <f t="shared" si="106"/>
        <v>3</v>
      </c>
      <c r="AM1378" s="94" t="str">
        <f t="shared" si="107"/>
        <v>6/3 Log Off</v>
      </c>
      <c r="AN1378" s="172">
        <v>45811.589965277781</v>
      </c>
      <c r="AO1378" s="69" t="s">
        <v>230</v>
      </c>
      <c r="AP1378" s="69" t="s">
        <v>1913</v>
      </c>
      <c r="AQ1378" s="69" t="s">
        <v>230</v>
      </c>
      <c r="AR1378" s="69" t="s">
        <v>1917</v>
      </c>
    </row>
    <row r="1379" spans="36:44" ht="14.4">
      <c r="AJ1379" s="26" t="str">
        <f>VLOOKUP(AQ1379,'user list'!A:B,2,0)</f>
        <v>QCPL</v>
      </c>
      <c r="AK1379" s="26">
        <f t="shared" si="105"/>
        <v>6</v>
      </c>
      <c r="AL1379" s="26">
        <f t="shared" si="106"/>
        <v>3</v>
      </c>
      <c r="AM1379" s="94" t="str">
        <f t="shared" si="107"/>
        <v>6/3 Log Off</v>
      </c>
      <c r="AN1379" s="172">
        <v>45811.591805555552</v>
      </c>
      <c r="AO1379" s="69" t="s">
        <v>268</v>
      </c>
      <c r="AP1379" s="69" t="s">
        <v>1913</v>
      </c>
      <c r="AQ1379" s="69" t="s">
        <v>268</v>
      </c>
      <c r="AR1379" s="69" t="s">
        <v>1917</v>
      </c>
    </row>
    <row r="1380" spans="36:44" ht="14.4">
      <c r="AJ1380" s="26" t="str">
        <f>VLOOKUP(AQ1380,'user list'!A:B,2,0)</f>
        <v>DBO</v>
      </c>
      <c r="AK1380" s="26">
        <f t="shared" si="105"/>
        <v>6</v>
      </c>
      <c r="AL1380" s="26">
        <f t="shared" si="106"/>
        <v>3</v>
      </c>
      <c r="AM1380" s="94" t="str">
        <f t="shared" si="107"/>
        <v>6/3 Log Off</v>
      </c>
      <c r="AN1380" s="172">
        <v>45811.591921296298</v>
      </c>
      <c r="AO1380" s="69" t="s">
        <v>209</v>
      </c>
      <c r="AP1380" s="69" t="s">
        <v>1913</v>
      </c>
      <c r="AQ1380" s="69" t="s">
        <v>209</v>
      </c>
      <c r="AR1380" s="69" t="s">
        <v>1917</v>
      </c>
    </row>
    <row r="1381" spans="36:44" ht="14.4">
      <c r="AJ1381" s="26" t="str">
        <f>VLOOKUP(AQ1381,'user list'!A:B,2,0)</f>
        <v>QCPL</v>
      </c>
      <c r="AK1381" s="26">
        <f t="shared" si="105"/>
        <v>6</v>
      </c>
      <c r="AL1381" s="26">
        <f t="shared" si="106"/>
        <v>3</v>
      </c>
      <c r="AM1381" s="94" t="str">
        <f t="shared" si="107"/>
        <v>6/3 Log In</v>
      </c>
      <c r="AN1381" s="172">
        <v>45811.592013888891</v>
      </c>
      <c r="AO1381" s="69" t="s">
        <v>268</v>
      </c>
      <c r="AP1381" s="69" t="s">
        <v>1913</v>
      </c>
      <c r="AQ1381" s="69" t="s">
        <v>268</v>
      </c>
      <c r="AR1381" s="69" t="s">
        <v>1916</v>
      </c>
    </row>
    <row r="1382" spans="36:44" ht="14.4">
      <c r="AJ1382" s="26" t="str">
        <f>VLOOKUP(AQ1382,'user list'!A:B,2,0)</f>
        <v>DBO</v>
      </c>
      <c r="AK1382" s="26">
        <f t="shared" si="105"/>
        <v>6</v>
      </c>
      <c r="AL1382" s="26">
        <f t="shared" si="106"/>
        <v>3</v>
      </c>
      <c r="AM1382" s="94" t="str">
        <f t="shared" si="107"/>
        <v>6/3 Log In</v>
      </c>
      <c r="AN1382" s="172">
        <v>45811.592187499999</v>
      </c>
      <c r="AO1382" s="69" t="s">
        <v>209</v>
      </c>
      <c r="AP1382" s="69" t="s">
        <v>1913</v>
      </c>
      <c r="AQ1382" s="69" t="s">
        <v>209</v>
      </c>
      <c r="AR1382" s="69" t="s">
        <v>1916</v>
      </c>
    </row>
    <row r="1383" spans="36:44" ht="14.4">
      <c r="AJ1383" s="26" t="str">
        <f>VLOOKUP(AQ1383,'user list'!A:B,2,0)</f>
        <v>OCM</v>
      </c>
      <c r="AK1383" s="26">
        <f t="shared" si="105"/>
        <v>6</v>
      </c>
      <c r="AL1383" s="26">
        <f t="shared" si="106"/>
        <v>3</v>
      </c>
      <c r="AM1383" s="94" t="str">
        <f t="shared" si="107"/>
        <v>6/3 Log In</v>
      </c>
      <c r="AN1383" s="172">
        <v>45811.593587962961</v>
      </c>
      <c r="AO1383" s="69" t="s">
        <v>230</v>
      </c>
      <c r="AP1383" s="69" t="s">
        <v>1913</v>
      </c>
      <c r="AQ1383" s="69" t="s">
        <v>230</v>
      </c>
      <c r="AR1383" s="69" t="s">
        <v>1916</v>
      </c>
    </row>
    <row r="1384" spans="36:44" ht="14.4">
      <c r="AJ1384" s="26" t="str">
        <f>VLOOKUP(AQ1384,'user list'!A:B,2,0)</f>
        <v>CPDD</v>
      </c>
      <c r="AK1384" s="26">
        <f t="shared" si="105"/>
        <v>6</v>
      </c>
      <c r="AL1384" s="26">
        <f t="shared" si="106"/>
        <v>3</v>
      </c>
      <c r="AM1384" s="94" t="str">
        <f t="shared" si="107"/>
        <v>6/3 Log Off</v>
      </c>
      <c r="AN1384" s="172">
        <v>45811.594178240739</v>
      </c>
      <c r="AO1384" s="69" t="s">
        <v>205</v>
      </c>
      <c r="AP1384" s="69" t="s">
        <v>1913</v>
      </c>
      <c r="AQ1384" s="69" t="s">
        <v>205</v>
      </c>
      <c r="AR1384" s="69" t="s">
        <v>1917</v>
      </c>
    </row>
    <row r="1385" spans="36:44" ht="14.4">
      <c r="AJ1385" s="26" t="str">
        <f>VLOOKUP(AQ1385,'user list'!A:B,2,0)</f>
        <v>OCM</v>
      </c>
      <c r="AK1385" s="26">
        <f t="shared" si="105"/>
        <v>6</v>
      </c>
      <c r="AL1385" s="26">
        <f t="shared" si="106"/>
        <v>3</v>
      </c>
      <c r="AM1385" s="94" t="str">
        <f t="shared" si="107"/>
        <v>6/3 Log In</v>
      </c>
      <c r="AN1385" s="172">
        <v>45811.594733796293</v>
      </c>
      <c r="AO1385" s="69" t="s">
        <v>231</v>
      </c>
      <c r="AP1385" s="69" t="s">
        <v>1913</v>
      </c>
      <c r="AQ1385" s="69" t="s">
        <v>231</v>
      </c>
      <c r="AR1385" s="69" t="s">
        <v>1916</v>
      </c>
    </row>
    <row r="1386" spans="36:44" ht="14.4">
      <c r="AJ1386" s="26" t="str">
        <f>VLOOKUP(AQ1386,'user list'!A:B,2,0)</f>
        <v>PDAD</v>
      </c>
      <c r="AK1386" s="26">
        <f t="shared" si="105"/>
        <v>6</v>
      </c>
      <c r="AL1386" s="26">
        <f t="shared" si="106"/>
        <v>3</v>
      </c>
      <c r="AM1386" s="94" t="str">
        <f t="shared" si="107"/>
        <v>6/3 Log Off</v>
      </c>
      <c r="AN1386" s="172">
        <v>45811.597962962966</v>
      </c>
      <c r="AO1386" s="69" t="s">
        <v>257</v>
      </c>
      <c r="AP1386" s="69" t="s">
        <v>1913</v>
      </c>
      <c r="AQ1386" s="69" t="s">
        <v>257</v>
      </c>
      <c r="AR1386" s="69" t="s">
        <v>1917</v>
      </c>
    </row>
    <row r="1387" spans="36:44" ht="14.4">
      <c r="AJ1387" s="26" t="str">
        <f>VLOOKUP(AQ1387,'user list'!A:B,2,0)</f>
        <v>PDAD</v>
      </c>
      <c r="AK1387" s="26">
        <f t="shared" si="105"/>
        <v>6</v>
      </c>
      <c r="AL1387" s="26">
        <f t="shared" si="106"/>
        <v>3</v>
      </c>
      <c r="AM1387" s="94" t="str">
        <f t="shared" si="107"/>
        <v>6/3 Log In</v>
      </c>
      <c r="AN1387" s="172">
        <v>45811.598078703704</v>
      </c>
      <c r="AO1387" s="69" t="s">
        <v>257</v>
      </c>
      <c r="AP1387" s="69" t="s">
        <v>1913</v>
      </c>
      <c r="AQ1387" s="69" t="s">
        <v>257</v>
      </c>
      <c r="AR1387" s="69" t="s">
        <v>1916</v>
      </c>
    </row>
    <row r="1388" spans="36:44" ht="14.4">
      <c r="AJ1388" s="26" t="str">
        <f>VLOOKUP(AQ1388,'user list'!A:B,2,0)</f>
        <v>DPOS</v>
      </c>
      <c r="AK1388" s="26">
        <f t="shared" si="105"/>
        <v>6</v>
      </c>
      <c r="AL1388" s="26">
        <f t="shared" si="106"/>
        <v>3</v>
      </c>
      <c r="AM1388" s="94" t="str">
        <f t="shared" si="107"/>
        <v>6/3 Log In</v>
      </c>
      <c r="AN1388" s="172">
        <v>45811.598124999997</v>
      </c>
      <c r="AO1388" s="69" t="s">
        <v>213</v>
      </c>
      <c r="AP1388" s="69" t="s">
        <v>1913</v>
      </c>
      <c r="AQ1388" s="69" t="s">
        <v>213</v>
      </c>
      <c r="AR1388" s="69" t="s">
        <v>1916</v>
      </c>
    </row>
    <row r="1389" spans="36:44" ht="14.4">
      <c r="AJ1389" s="26" t="str">
        <f>VLOOKUP(AQ1389,'user list'!A:B,2,0)</f>
        <v>DPOS</v>
      </c>
      <c r="AK1389" s="26">
        <f t="shared" si="105"/>
        <v>6</v>
      </c>
      <c r="AL1389" s="26">
        <f t="shared" si="106"/>
        <v>3</v>
      </c>
      <c r="AM1389" s="94" t="str">
        <f t="shared" si="107"/>
        <v>6/3 Log In</v>
      </c>
      <c r="AN1389" s="172">
        <v>45811.598240740743</v>
      </c>
      <c r="AO1389" s="69" t="s">
        <v>213</v>
      </c>
      <c r="AP1389" s="69" t="s">
        <v>1913</v>
      </c>
      <c r="AQ1389" s="69" t="s">
        <v>213</v>
      </c>
      <c r="AR1389" s="69" t="s">
        <v>1916</v>
      </c>
    </row>
    <row r="1390" spans="36:44" ht="14.4">
      <c r="AJ1390" s="26" t="str">
        <f>VLOOKUP(AQ1390,'user list'!A:B,2,0)</f>
        <v>DPOS</v>
      </c>
      <c r="AK1390" s="26">
        <f t="shared" si="105"/>
        <v>6</v>
      </c>
      <c r="AL1390" s="26">
        <f t="shared" si="106"/>
        <v>3</v>
      </c>
      <c r="AM1390" s="94" t="str">
        <f t="shared" si="107"/>
        <v>6/3 Log In</v>
      </c>
      <c r="AN1390" s="172">
        <v>45811.598587962966</v>
      </c>
      <c r="AO1390" s="69" t="s">
        <v>213</v>
      </c>
      <c r="AP1390" s="69" t="s">
        <v>1913</v>
      </c>
      <c r="AQ1390" s="69" t="s">
        <v>213</v>
      </c>
      <c r="AR1390" s="69" t="s">
        <v>1916</v>
      </c>
    </row>
    <row r="1391" spans="36:44" ht="14.4">
      <c r="AJ1391" s="26" t="str">
        <f>VLOOKUP(AQ1391,'user list'!A:B,2,0)</f>
        <v>DPOS</v>
      </c>
      <c r="AK1391" s="26">
        <f t="shared" si="105"/>
        <v>6</v>
      </c>
      <c r="AL1391" s="26">
        <f t="shared" si="106"/>
        <v>3</v>
      </c>
      <c r="AM1391" s="94" t="str">
        <f t="shared" si="107"/>
        <v>6/3 Log In</v>
      </c>
      <c r="AN1391" s="172">
        <v>45811.599687499998</v>
      </c>
      <c r="AO1391" s="69" t="s">
        <v>213</v>
      </c>
      <c r="AP1391" s="69" t="s">
        <v>1913</v>
      </c>
      <c r="AQ1391" s="69" t="s">
        <v>213</v>
      </c>
      <c r="AR1391" s="69" t="s">
        <v>1916</v>
      </c>
    </row>
    <row r="1392" spans="36:44" ht="14.4">
      <c r="AJ1392" s="26" t="str">
        <f>VLOOKUP(AQ1392,'user list'!A:B,2,0)</f>
        <v>Admin</v>
      </c>
      <c r="AK1392" s="26">
        <f t="shared" si="105"/>
        <v>6</v>
      </c>
      <c r="AL1392" s="26">
        <f t="shared" si="106"/>
        <v>3</v>
      </c>
      <c r="AM1392" s="94" t="str">
        <f t="shared" si="107"/>
        <v>6/3 Log In</v>
      </c>
      <c r="AN1392" s="172">
        <v>45811.600185185183</v>
      </c>
      <c r="AO1392" s="69" t="s">
        <v>186</v>
      </c>
      <c r="AP1392" s="69" t="s">
        <v>1913</v>
      </c>
      <c r="AQ1392" s="69" t="s">
        <v>186</v>
      </c>
      <c r="AR1392" s="69" t="s">
        <v>1916</v>
      </c>
    </row>
    <row r="1393" spans="36:44" ht="14.4">
      <c r="AJ1393" s="26" t="str">
        <f>VLOOKUP(AQ1393,'user list'!A:B,2,0)</f>
        <v>DOE</v>
      </c>
      <c r="AK1393" s="26">
        <f t="shared" si="105"/>
        <v>6</v>
      </c>
      <c r="AL1393" s="26">
        <f t="shared" si="106"/>
        <v>3</v>
      </c>
      <c r="AM1393" s="94" t="str">
        <f t="shared" si="107"/>
        <v>6/3 Log In</v>
      </c>
      <c r="AN1393" s="172">
        <v>45811.600972222222</v>
      </c>
      <c r="AO1393" s="69" t="s">
        <v>212</v>
      </c>
      <c r="AP1393" s="69" t="s">
        <v>1913</v>
      </c>
      <c r="AQ1393" s="69" t="s">
        <v>212</v>
      </c>
      <c r="AR1393" s="69" t="s">
        <v>1916</v>
      </c>
    </row>
    <row r="1394" spans="36:44" ht="14.4">
      <c r="AJ1394" s="26" t="str">
        <f>VLOOKUP(AQ1394,'user list'!A:B,2,0)</f>
        <v>ITDD</v>
      </c>
      <c r="AK1394" s="26">
        <f t="shared" si="105"/>
        <v>6</v>
      </c>
      <c r="AL1394" s="26">
        <f t="shared" si="106"/>
        <v>3</v>
      </c>
      <c r="AM1394" s="94" t="str">
        <f t="shared" si="107"/>
        <v>6/3 Log Off</v>
      </c>
      <c r="AN1394" s="172">
        <v>45811.601145833331</v>
      </c>
      <c r="AO1394" s="69" t="s">
        <v>219</v>
      </c>
      <c r="AP1394" s="69" t="s">
        <v>1913</v>
      </c>
      <c r="AQ1394" s="69" t="s">
        <v>219</v>
      </c>
      <c r="AR1394" s="69" t="s">
        <v>1917</v>
      </c>
    </row>
    <row r="1395" spans="36:44" ht="14.4">
      <c r="AJ1395" s="26" t="str">
        <f>VLOOKUP(AQ1395,'user list'!A:B,2,0)</f>
        <v>ITDD</v>
      </c>
      <c r="AK1395" s="26">
        <f t="shared" si="105"/>
        <v>6</v>
      </c>
      <c r="AL1395" s="26">
        <f t="shared" si="106"/>
        <v>3</v>
      </c>
      <c r="AM1395" s="94" t="str">
        <f t="shared" si="107"/>
        <v>6/3 Log In</v>
      </c>
      <c r="AN1395" s="172">
        <v>45811.601226851853</v>
      </c>
      <c r="AO1395" s="69" t="s">
        <v>219</v>
      </c>
      <c r="AP1395" s="69" t="s">
        <v>1913</v>
      </c>
      <c r="AQ1395" s="69" t="s">
        <v>219</v>
      </c>
      <c r="AR1395" s="69" t="s">
        <v>1916</v>
      </c>
    </row>
    <row r="1396" spans="36:44" ht="14.4">
      <c r="AJ1396" s="26" t="str">
        <f>VLOOKUP(AQ1396,'user list'!A:B,2,0)</f>
        <v>DOE</v>
      </c>
      <c r="AK1396" s="26">
        <f t="shared" si="105"/>
        <v>6</v>
      </c>
      <c r="AL1396" s="26">
        <f t="shared" si="106"/>
        <v>3</v>
      </c>
      <c r="AM1396" s="94" t="str">
        <f t="shared" si="107"/>
        <v>6/3 Log Off</v>
      </c>
      <c r="AN1396" s="172">
        <v>45811.602592592593</v>
      </c>
      <c r="AO1396" s="69" t="s">
        <v>212</v>
      </c>
      <c r="AP1396" s="69" t="s">
        <v>1913</v>
      </c>
      <c r="AQ1396" s="69" t="s">
        <v>212</v>
      </c>
      <c r="AR1396" s="69" t="s">
        <v>1917</v>
      </c>
    </row>
    <row r="1397" spans="36:44" ht="14.4">
      <c r="AJ1397" s="26" t="str">
        <f>VLOOKUP(AQ1397,'user list'!A:B,2,0)</f>
        <v>DOE</v>
      </c>
      <c r="AK1397" s="26">
        <f t="shared" si="105"/>
        <v>6</v>
      </c>
      <c r="AL1397" s="26">
        <f t="shared" si="106"/>
        <v>3</v>
      </c>
      <c r="AM1397" s="94" t="str">
        <f t="shared" si="107"/>
        <v>6/3 Log In</v>
      </c>
      <c r="AN1397" s="172">
        <v>45811.602719907409</v>
      </c>
      <c r="AO1397" s="69" t="s">
        <v>212</v>
      </c>
      <c r="AP1397" s="69" t="s">
        <v>1913</v>
      </c>
      <c r="AQ1397" s="69" t="s">
        <v>212</v>
      </c>
      <c r="AR1397" s="69" t="s">
        <v>1916</v>
      </c>
    </row>
    <row r="1398" spans="36:44" ht="14.4">
      <c r="AJ1398" s="26" t="str">
        <f>VLOOKUP(AQ1398,'user list'!A:B,2,0)</f>
        <v>OCM</v>
      </c>
      <c r="AK1398" s="26">
        <f t="shared" si="105"/>
        <v>6</v>
      </c>
      <c r="AL1398" s="26">
        <f t="shared" si="106"/>
        <v>3</v>
      </c>
      <c r="AM1398" s="94" t="str">
        <f t="shared" si="107"/>
        <v>6/3 Log In</v>
      </c>
      <c r="AN1398" s="172">
        <v>45811.602962962963</v>
      </c>
      <c r="AO1398" s="69" t="s">
        <v>231</v>
      </c>
      <c r="AP1398" s="69" t="s">
        <v>1913</v>
      </c>
      <c r="AQ1398" s="69" t="s">
        <v>231</v>
      </c>
      <c r="AR1398" s="69" t="s">
        <v>1916</v>
      </c>
    </row>
    <row r="1399" spans="36:44" ht="14.4">
      <c r="AJ1399" s="26" t="str">
        <f>VLOOKUP(AQ1399,'user list'!A:B,2,0)</f>
        <v>BPLD</v>
      </c>
      <c r="AK1399" s="26">
        <f t="shared" si="105"/>
        <v>6</v>
      </c>
      <c r="AL1399" s="26">
        <f t="shared" si="106"/>
        <v>3</v>
      </c>
      <c r="AM1399" s="94" t="str">
        <f t="shared" si="107"/>
        <v>6/3 Log Off</v>
      </c>
      <c r="AN1399" s="172">
        <v>45811.603773148148</v>
      </c>
      <c r="AO1399" s="69" t="s">
        <v>194</v>
      </c>
      <c r="AP1399" s="69" t="s">
        <v>1913</v>
      </c>
      <c r="AQ1399" s="69" t="s">
        <v>194</v>
      </c>
      <c r="AR1399" s="69" t="s">
        <v>1917</v>
      </c>
    </row>
    <row r="1400" spans="36:44" ht="14.4">
      <c r="AJ1400" s="26" t="str">
        <f>VLOOKUP(AQ1400,'user list'!A:B,2,0)</f>
        <v>BPLD</v>
      </c>
      <c r="AK1400" s="26">
        <f t="shared" si="105"/>
        <v>6</v>
      </c>
      <c r="AL1400" s="26">
        <f t="shared" si="106"/>
        <v>3</v>
      </c>
      <c r="AM1400" s="94" t="str">
        <f t="shared" si="107"/>
        <v>6/3 Log In</v>
      </c>
      <c r="AN1400" s="172">
        <v>45811.603865740741</v>
      </c>
      <c r="AO1400" s="69" t="s">
        <v>194</v>
      </c>
      <c r="AP1400" s="69" t="s">
        <v>1913</v>
      </c>
      <c r="AQ1400" s="69" t="s">
        <v>194</v>
      </c>
      <c r="AR1400" s="69" t="s">
        <v>1916</v>
      </c>
    </row>
    <row r="1401" spans="36:44" ht="14.4">
      <c r="AJ1401" s="26" t="str">
        <f>VLOOKUP(AQ1401,'user list'!A:B,2,0)</f>
        <v>TFCOPRISS</v>
      </c>
      <c r="AK1401" s="26">
        <f t="shared" si="105"/>
        <v>6</v>
      </c>
      <c r="AL1401" s="26">
        <f t="shared" si="106"/>
        <v>3</v>
      </c>
      <c r="AM1401" s="94" t="str">
        <f t="shared" si="107"/>
        <v>6/3 Log Off</v>
      </c>
      <c r="AN1401" s="172">
        <v>45811.606666666667</v>
      </c>
      <c r="AO1401" s="69" t="s">
        <v>274</v>
      </c>
      <c r="AP1401" s="69" t="s">
        <v>1913</v>
      </c>
      <c r="AQ1401" s="69" t="s">
        <v>274</v>
      </c>
      <c r="AR1401" s="69" t="s">
        <v>1917</v>
      </c>
    </row>
    <row r="1402" spans="36:44" ht="14.4">
      <c r="AJ1402" s="26" t="str">
        <f>VLOOKUP(AQ1402,'user list'!A:B,2,0)</f>
        <v>TFCOPRISS</v>
      </c>
      <c r="AK1402" s="26">
        <f t="shared" si="105"/>
        <v>6</v>
      </c>
      <c r="AL1402" s="26">
        <f t="shared" si="106"/>
        <v>3</v>
      </c>
      <c r="AM1402" s="94" t="str">
        <f t="shared" si="107"/>
        <v>6/3 Log In</v>
      </c>
      <c r="AN1402" s="172">
        <v>45811.606759259259</v>
      </c>
      <c r="AO1402" s="69" t="s">
        <v>274</v>
      </c>
      <c r="AP1402" s="69" t="s">
        <v>1913</v>
      </c>
      <c r="AQ1402" s="69" t="s">
        <v>274</v>
      </c>
      <c r="AR1402" s="69" t="s">
        <v>1916</v>
      </c>
    </row>
    <row r="1403" spans="36:44" ht="14.4">
      <c r="AJ1403" s="26" t="str">
        <f>VLOOKUP(AQ1403,'user list'!A:B,2,0)</f>
        <v>QCEAU</v>
      </c>
      <c r="AK1403" s="26">
        <f t="shared" si="105"/>
        <v>6</v>
      </c>
      <c r="AL1403" s="26">
        <f t="shared" si="106"/>
        <v>3</v>
      </c>
      <c r="AM1403" s="94" t="str">
        <f t="shared" si="107"/>
        <v>6/3 Log Off</v>
      </c>
      <c r="AN1403" s="172">
        <v>45811.609444444446</v>
      </c>
      <c r="AO1403" s="69" t="s">
        <v>266</v>
      </c>
      <c r="AP1403" s="69" t="s">
        <v>1913</v>
      </c>
      <c r="AQ1403" s="69" t="s">
        <v>266</v>
      </c>
      <c r="AR1403" s="69" t="s">
        <v>1917</v>
      </c>
    </row>
    <row r="1404" spans="36:44" ht="14.4">
      <c r="AJ1404" s="26" t="str">
        <f>VLOOKUP(AQ1404,'user list'!A:B,2,0)</f>
        <v>CGSD</v>
      </c>
      <c r="AK1404" s="26">
        <f t="shared" si="105"/>
        <v>6</v>
      </c>
      <c r="AL1404" s="26">
        <f t="shared" si="106"/>
        <v>3</v>
      </c>
      <c r="AM1404" s="94" t="str">
        <f t="shared" si="107"/>
        <v>6/3 Log In</v>
      </c>
      <c r="AN1404" s="172">
        <v>45811.609884259262</v>
      </c>
      <c r="AO1404" s="69" t="s">
        <v>200</v>
      </c>
      <c r="AP1404" s="69" t="s">
        <v>1913</v>
      </c>
      <c r="AQ1404" s="69" t="s">
        <v>200</v>
      </c>
      <c r="AR1404" s="69" t="s">
        <v>1916</v>
      </c>
    </row>
    <row r="1405" spans="36:44" ht="14.4">
      <c r="AJ1405" s="26" t="str">
        <f>VLOOKUP(AQ1405,'user list'!A:B,2,0)</f>
        <v>QCEAU</v>
      </c>
      <c r="AK1405" s="26">
        <f t="shared" si="105"/>
        <v>6</v>
      </c>
      <c r="AL1405" s="26">
        <f t="shared" si="106"/>
        <v>3</v>
      </c>
      <c r="AM1405" s="94" t="str">
        <f t="shared" si="107"/>
        <v>6/3 Log In</v>
      </c>
      <c r="AN1405" s="172">
        <v>45811.61109953704</v>
      </c>
      <c r="AO1405" s="69" t="s">
        <v>266</v>
      </c>
      <c r="AP1405" s="69" t="s">
        <v>1913</v>
      </c>
      <c r="AQ1405" s="69" t="s">
        <v>266</v>
      </c>
      <c r="AR1405" s="69" t="s">
        <v>1916</v>
      </c>
    </row>
    <row r="1406" spans="36:44" ht="14.4">
      <c r="AJ1406" s="26" t="str">
        <f>VLOOKUP(AQ1406,'user list'!A:B,2,0)</f>
        <v>DOE</v>
      </c>
      <c r="AK1406" s="26">
        <f t="shared" ref="AK1406:AK1437" si="108">MONTH(AN1406)</f>
        <v>6</v>
      </c>
      <c r="AL1406" s="26">
        <f t="shared" ref="AL1406:AL1437" si="109">DAY(AN1406)</f>
        <v>3</v>
      </c>
      <c r="AM1406" s="94" t="str">
        <f t="shared" ref="AM1406:AM1437" si="110">AK1406&amp;"/"&amp;AL1406&amp;" "&amp;AR1406</f>
        <v>6/3 Log Off</v>
      </c>
      <c r="AN1406" s="172">
        <v>45811.614131944443</v>
      </c>
      <c r="AO1406" s="69" t="s">
        <v>212</v>
      </c>
      <c r="AP1406" s="69" t="s">
        <v>1913</v>
      </c>
      <c r="AQ1406" s="69" t="s">
        <v>212</v>
      </c>
      <c r="AR1406" s="69" t="s">
        <v>1917</v>
      </c>
    </row>
    <row r="1407" spans="36:44" ht="14.4">
      <c r="AJ1407" s="26" t="str">
        <f>VLOOKUP(AQ1407,'user list'!A:B,2,0)</f>
        <v>DPOS</v>
      </c>
      <c r="AK1407" s="26">
        <f t="shared" si="108"/>
        <v>6</v>
      </c>
      <c r="AL1407" s="26">
        <f t="shared" si="109"/>
        <v>3</v>
      </c>
      <c r="AM1407" s="94" t="str">
        <f t="shared" si="110"/>
        <v>6/3 Log In</v>
      </c>
      <c r="AN1407" s="172">
        <v>45811.61482638889</v>
      </c>
      <c r="AO1407" s="69" t="s">
        <v>213</v>
      </c>
      <c r="AP1407" s="69" t="s">
        <v>1913</v>
      </c>
      <c r="AQ1407" s="69" t="s">
        <v>213</v>
      </c>
      <c r="AR1407" s="69" t="s">
        <v>1916</v>
      </c>
    </row>
    <row r="1408" spans="36:44" ht="14.4">
      <c r="AJ1408" s="26" t="str">
        <f>VLOOKUP(AQ1408,'user list'!A:B,2,0)</f>
        <v>DPOS</v>
      </c>
      <c r="AK1408" s="26">
        <f t="shared" si="108"/>
        <v>6</v>
      </c>
      <c r="AL1408" s="26">
        <f t="shared" si="109"/>
        <v>3</v>
      </c>
      <c r="AM1408" s="94" t="str">
        <f t="shared" si="110"/>
        <v>6/3 Log In</v>
      </c>
      <c r="AN1408" s="172">
        <v>45811.615486111114</v>
      </c>
      <c r="AO1408" s="69" t="s">
        <v>213</v>
      </c>
      <c r="AP1408" s="69" t="s">
        <v>1913</v>
      </c>
      <c r="AQ1408" s="69" t="s">
        <v>213</v>
      </c>
      <c r="AR1408" s="69" t="s">
        <v>1916</v>
      </c>
    </row>
    <row r="1409" spans="36:44" ht="14.4">
      <c r="AJ1409" s="26" t="str">
        <f>VLOOKUP(AQ1409,'user list'!A:B,2,0)</f>
        <v>PLEB</v>
      </c>
      <c r="AK1409" s="26">
        <f t="shared" si="108"/>
        <v>6</v>
      </c>
      <c r="AL1409" s="26">
        <f t="shared" si="109"/>
        <v>3</v>
      </c>
      <c r="AM1409" s="94" t="str">
        <f t="shared" si="110"/>
        <v>6/3 Log Off</v>
      </c>
      <c r="AN1409" s="172">
        <v>45811.616006944445</v>
      </c>
      <c r="AO1409" s="69" t="s">
        <v>260</v>
      </c>
      <c r="AP1409" s="69" t="s">
        <v>1913</v>
      </c>
      <c r="AQ1409" s="69" t="s">
        <v>260</v>
      </c>
      <c r="AR1409" s="69" t="s">
        <v>1917</v>
      </c>
    </row>
    <row r="1410" spans="36:44" ht="14.4">
      <c r="AJ1410" s="26" t="str">
        <f>VLOOKUP(AQ1410,'user list'!A:B,2,0)</f>
        <v>CVD</v>
      </c>
      <c r="AK1410" s="26">
        <f t="shared" si="108"/>
        <v>6</v>
      </c>
      <c r="AL1410" s="26">
        <f t="shared" si="109"/>
        <v>3</v>
      </c>
      <c r="AM1410" s="94" t="str">
        <f t="shared" si="110"/>
        <v>6/3 Log Off</v>
      </c>
      <c r="AN1410" s="172">
        <v>45811.616018518522</v>
      </c>
      <c r="AO1410" s="69" t="s">
        <v>208</v>
      </c>
      <c r="AP1410" s="69" t="s">
        <v>1913</v>
      </c>
      <c r="AQ1410" s="69" t="s">
        <v>208</v>
      </c>
      <c r="AR1410" s="69" t="s">
        <v>1917</v>
      </c>
    </row>
    <row r="1411" spans="36:44" ht="14.4">
      <c r="AJ1411" s="26" t="str">
        <f>VLOOKUP(AQ1411,'user list'!A:B,2,0)</f>
        <v>MDAD</v>
      </c>
      <c r="AK1411" s="26">
        <f t="shared" si="108"/>
        <v>6</v>
      </c>
      <c r="AL1411" s="26">
        <f t="shared" si="109"/>
        <v>3</v>
      </c>
      <c r="AM1411" s="94" t="str">
        <f t="shared" si="110"/>
        <v>6/3 Log In</v>
      </c>
      <c r="AN1411" s="172">
        <v>45811.61613425926</v>
      </c>
      <c r="AO1411" s="69" t="s">
        <v>223</v>
      </c>
      <c r="AP1411" s="69" t="s">
        <v>1913</v>
      </c>
      <c r="AQ1411" s="69" t="s">
        <v>223</v>
      </c>
      <c r="AR1411" s="69" t="s">
        <v>1916</v>
      </c>
    </row>
    <row r="1412" spans="36:44" ht="14.4">
      <c r="AJ1412" s="26" t="str">
        <f>VLOOKUP(AQ1412,'user list'!A:B,2,0)</f>
        <v>CVD</v>
      </c>
      <c r="AK1412" s="26">
        <f t="shared" si="108"/>
        <v>6</v>
      </c>
      <c r="AL1412" s="26">
        <f t="shared" si="109"/>
        <v>3</v>
      </c>
      <c r="AM1412" s="94" t="str">
        <f t="shared" si="110"/>
        <v>6/3 Log In</v>
      </c>
      <c r="AN1412" s="172">
        <v>45811.616203703707</v>
      </c>
      <c r="AO1412" s="69" t="s">
        <v>208</v>
      </c>
      <c r="AP1412" s="69" t="s">
        <v>1913</v>
      </c>
      <c r="AQ1412" s="69" t="s">
        <v>208</v>
      </c>
      <c r="AR1412" s="69" t="s">
        <v>1916</v>
      </c>
    </row>
    <row r="1413" spans="36:44" ht="14.4">
      <c r="AJ1413" s="26" t="str">
        <f>VLOOKUP(AQ1413,'user list'!A:B,2,0)</f>
        <v>OCM</v>
      </c>
      <c r="AK1413" s="26">
        <f t="shared" si="108"/>
        <v>6</v>
      </c>
      <c r="AL1413" s="26">
        <f t="shared" si="109"/>
        <v>3</v>
      </c>
      <c r="AM1413" s="94" t="str">
        <f t="shared" si="110"/>
        <v>6/3 Log Off</v>
      </c>
      <c r="AN1413" s="172">
        <v>45811.616527777776</v>
      </c>
      <c r="AO1413" s="69" t="s">
        <v>230</v>
      </c>
      <c r="AP1413" s="69" t="s">
        <v>1913</v>
      </c>
      <c r="AQ1413" s="69" t="s">
        <v>230</v>
      </c>
      <c r="AR1413" s="69" t="s">
        <v>1917</v>
      </c>
    </row>
    <row r="1414" spans="36:44" ht="14.4">
      <c r="AJ1414" s="26" t="str">
        <f>VLOOKUP(AQ1414,'user list'!A:B,2,0)</f>
        <v>Admin</v>
      </c>
      <c r="AK1414" s="26">
        <f t="shared" si="108"/>
        <v>6</v>
      </c>
      <c r="AL1414" s="26">
        <f t="shared" si="109"/>
        <v>3</v>
      </c>
      <c r="AM1414" s="94" t="str">
        <f t="shared" si="110"/>
        <v>6/3 Log In</v>
      </c>
      <c r="AN1414" s="172">
        <v>45811.617476851854</v>
      </c>
      <c r="AO1414" s="69" t="s">
        <v>186</v>
      </c>
      <c r="AP1414" s="69" t="s">
        <v>1913</v>
      </c>
      <c r="AQ1414" s="69" t="s">
        <v>186</v>
      </c>
      <c r="AR1414" s="69" t="s">
        <v>1916</v>
      </c>
    </row>
    <row r="1415" spans="36:44" ht="14.4">
      <c r="AJ1415" s="26" t="str">
        <f>VLOOKUP(AQ1415,'user list'!A:B,2,0)</f>
        <v>PLEB</v>
      </c>
      <c r="AK1415" s="26">
        <f t="shared" si="108"/>
        <v>6</v>
      </c>
      <c r="AL1415" s="26">
        <f t="shared" si="109"/>
        <v>3</v>
      </c>
      <c r="AM1415" s="94" t="str">
        <f t="shared" si="110"/>
        <v>6/3 Log In</v>
      </c>
      <c r="AN1415" s="172">
        <v>45811.617604166669</v>
      </c>
      <c r="AO1415" s="69" t="s">
        <v>260</v>
      </c>
      <c r="AP1415" s="69" t="s">
        <v>1913</v>
      </c>
      <c r="AQ1415" s="69" t="s">
        <v>260</v>
      </c>
      <c r="AR1415" s="69" t="s">
        <v>1916</v>
      </c>
    </row>
    <row r="1416" spans="36:44" ht="14.4">
      <c r="AJ1416" s="26" t="str">
        <f>VLOOKUP(AQ1416,'user list'!A:B,2,0)</f>
        <v>SSDD</v>
      </c>
      <c r="AK1416" s="26">
        <f t="shared" si="108"/>
        <v>6</v>
      </c>
      <c r="AL1416" s="26">
        <f t="shared" si="109"/>
        <v>3</v>
      </c>
      <c r="AM1416" s="94" t="str">
        <f t="shared" si="110"/>
        <v>6/3 Log Off</v>
      </c>
      <c r="AN1416" s="172">
        <v>45811.617708333331</v>
      </c>
      <c r="AO1416" s="69" t="s">
        <v>273</v>
      </c>
      <c r="AP1416" s="69" t="s">
        <v>1913</v>
      </c>
      <c r="AQ1416" s="69" t="s">
        <v>273</v>
      </c>
      <c r="AR1416" s="69" t="s">
        <v>1917</v>
      </c>
    </row>
    <row r="1417" spans="36:44" ht="14.4">
      <c r="AJ1417" s="26" t="str">
        <f>VLOOKUP(AQ1417,'user list'!A:B,2,0)</f>
        <v>OCM</v>
      </c>
      <c r="AK1417" s="26">
        <f t="shared" si="108"/>
        <v>6</v>
      </c>
      <c r="AL1417" s="26">
        <f t="shared" si="109"/>
        <v>3</v>
      </c>
      <c r="AM1417" s="94" t="str">
        <f t="shared" si="110"/>
        <v>6/3 Log In</v>
      </c>
      <c r="AN1417" s="172">
        <v>45811.617777777778</v>
      </c>
      <c r="AO1417" s="69" t="s">
        <v>230</v>
      </c>
      <c r="AP1417" s="69" t="s">
        <v>1913</v>
      </c>
      <c r="AQ1417" s="69" t="s">
        <v>230</v>
      </c>
      <c r="AR1417" s="69" t="s">
        <v>1916</v>
      </c>
    </row>
    <row r="1418" spans="36:44" ht="14.4">
      <c r="AJ1418" s="26" t="str">
        <f>VLOOKUP(AQ1418,'user list'!A:B,2,0)</f>
        <v>SSDD</v>
      </c>
      <c r="AK1418" s="26">
        <f t="shared" si="108"/>
        <v>6</v>
      </c>
      <c r="AL1418" s="26">
        <f t="shared" si="109"/>
        <v>3</v>
      </c>
      <c r="AM1418" s="94" t="str">
        <f t="shared" si="110"/>
        <v>6/3 Log In</v>
      </c>
      <c r="AN1418" s="172">
        <v>45811.61791666667</v>
      </c>
      <c r="AO1418" s="69" t="s">
        <v>273</v>
      </c>
      <c r="AP1418" s="69" t="s">
        <v>1913</v>
      </c>
      <c r="AQ1418" s="69" t="s">
        <v>273</v>
      </c>
      <c r="AR1418" s="69" t="s">
        <v>1916</v>
      </c>
    </row>
    <row r="1419" spans="36:44" ht="14.4">
      <c r="AJ1419" s="26" t="str">
        <f>VLOOKUP(AQ1419,'user list'!A:B,2,0)</f>
        <v>OCM</v>
      </c>
      <c r="AK1419" s="26">
        <f t="shared" si="108"/>
        <v>6</v>
      </c>
      <c r="AL1419" s="26">
        <f t="shared" si="109"/>
        <v>3</v>
      </c>
      <c r="AM1419" s="94" t="str">
        <f t="shared" si="110"/>
        <v>6/3 Log In</v>
      </c>
      <c r="AN1419" s="172">
        <v>45811.618298611109</v>
      </c>
      <c r="AO1419" s="69" t="s">
        <v>231</v>
      </c>
      <c r="AP1419" s="69" t="s">
        <v>1913</v>
      </c>
      <c r="AQ1419" s="69" t="s">
        <v>231</v>
      </c>
      <c r="AR1419" s="69" t="s">
        <v>1916</v>
      </c>
    </row>
    <row r="1420" spans="36:44" ht="14.4">
      <c r="AJ1420" s="26" t="str">
        <f>VLOOKUP(AQ1420,'user list'!A:B,2,0)</f>
        <v>Admin</v>
      </c>
      <c r="AK1420" s="26">
        <f t="shared" si="108"/>
        <v>6</v>
      </c>
      <c r="AL1420" s="26">
        <f t="shared" si="109"/>
        <v>3</v>
      </c>
      <c r="AM1420" s="94" t="str">
        <f t="shared" si="110"/>
        <v>6/3 Log Off</v>
      </c>
      <c r="AN1420" s="172">
        <v>45811.618368055555</v>
      </c>
      <c r="AO1420" s="69" t="s">
        <v>186</v>
      </c>
      <c r="AP1420" s="69" t="s">
        <v>1913</v>
      </c>
      <c r="AQ1420" s="69" t="s">
        <v>186</v>
      </c>
      <c r="AR1420" s="69" t="s">
        <v>1917</v>
      </c>
    </row>
    <row r="1421" spans="36:44" ht="14.4">
      <c r="AJ1421" s="26" t="str">
        <f>VLOOKUP(AQ1421,'user list'!A:B,2,0)</f>
        <v>OCM</v>
      </c>
      <c r="AK1421" s="26">
        <f t="shared" si="108"/>
        <v>6</v>
      </c>
      <c r="AL1421" s="26">
        <f t="shared" si="109"/>
        <v>3</v>
      </c>
      <c r="AM1421" s="94" t="str">
        <f t="shared" si="110"/>
        <v>6/3 Log In</v>
      </c>
      <c r="AN1421" s="172">
        <v>45811.618576388886</v>
      </c>
      <c r="AO1421" s="69" t="s">
        <v>230</v>
      </c>
      <c r="AP1421" s="69" t="s">
        <v>1913</v>
      </c>
      <c r="AQ1421" s="69" t="s">
        <v>230</v>
      </c>
      <c r="AR1421" s="69" t="s">
        <v>1916</v>
      </c>
    </row>
    <row r="1422" spans="36:44" ht="14.4">
      <c r="AJ1422" s="26" t="str">
        <f>VLOOKUP(AQ1422,'user list'!A:B,2,0)</f>
        <v>OCM</v>
      </c>
      <c r="AK1422" s="26">
        <f t="shared" si="108"/>
        <v>6</v>
      </c>
      <c r="AL1422" s="26">
        <f t="shared" si="109"/>
        <v>3</v>
      </c>
      <c r="AM1422" s="94" t="str">
        <f t="shared" si="110"/>
        <v>6/3 Log In</v>
      </c>
      <c r="AN1422" s="172">
        <v>45811.619143518517</v>
      </c>
      <c r="AO1422" s="69" t="s">
        <v>231</v>
      </c>
      <c r="AP1422" s="69" t="s">
        <v>1913</v>
      </c>
      <c r="AQ1422" s="69" t="s">
        <v>231</v>
      </c>
      <c r="AR1422" s="69" t="s">
        <v>1916</v>
      </c>
    </row>
    <row r="1423" spans="36:44" ht="14.4">
      <c r="AJ1423" s="26" t="str">
        <f>VLOOKUP(AQ1423,'user list'!A:B,2,0)</f>
        <v>LEDIPO</v>
      </c>
      <c r="AK1423" s="26">
        <f t="shared" si="108"/>
        <v>6</v>
      </c>
      <c r="AL1423" s="26">
        <f t="shared" si="109"/>
        <v>3</v>
      </c>
      <c r="AM1423" s="94" t="str">
        <f t="shared" si="110"/>
        <v>6/3 Log In</v>
      </c>
      <c r="AN1423" s="172">
        <v>45811.620636574073</v>
      </c>
      <c r="AO1423" s="69" t="s">
        <v>222</v>
      </c>
      <c r="AP1423" s="69" t="s">
        <v>1913</v>
      </c>
      <c r="AQ1423" s="69" t="s">
        <v>222</v>
      </c>
      <c r="AR1423" s="69" t="s">
        <v>1916</v>
      </c>
    </row>
    <row r="1424" spans="36:44" ht="14.4">
      <c r="AJ1424" s="26" t="str">
        <f>VLOOKUP(AQ1424,'user list'!A:B,2,0)</f>
        <v>Admin</v>
      </c>
      <c r="AK1424" s="26">
        <f t="shared" si="108"/>
        <v>6</v>
      </c>
      <c r="AL1424" s="26">
        <f t="shared" si="109"/>
        <v>3</v>
      </c>
      <c r="AM1424" s="94" t="str">
        <f t="shared" si="110"/>
        <v>6/3 Log In</v>
      </c>
      <c r="AN1424" s="172">
        <v>45811.620891203704</v>
      </c>
      <c r="AO1424" s="69" t="s">
        <v>186</v>
      </c>
      <c r="AP1424" s="69" t="s">
        <v>1913</v>
      </c>
      <c r="AQ1424" s="69" t="s">
        <v>186</v>
      </c>
      <c r="AR1424" s="69" t="s">
        <v>1916</v>
      </c>
    </row>
    <row r="1425" spans="36:44" ht="14.4">
      <c r="AJ1425" s="26" t="str">
        <f>VLOOKUP(AQ1425,'user list'!A:B,2,0)</f>
        <v>PAISD</v>
      </c>
      <c r="AK1425" s="26">
        <f t="shared" si="108"/>
        <v>6</v>
      </c>
      <c r="AL1425" s="26">
        <f t="shared" si="109"/>
        <v>3</v>
      </c>
      <c r="AM1425" s="94" t="str">
        <f t="shared" si="110"/>
        <v>6/3 Log Off</v>
      </c>
      <c r="AN1425" s="172">
        <v>45811.621307870373</v>
      </c>
      <c r="AO1425" s="69" t="s">
        <v>256</v>
      </c>
      <c r="AP1425" s="69" t="s">
        <v>1913</v>
      </c>
      <c r="AQ1425" s="69" t="s">
        <v>256</v>
      </c>
      <c r="AR1425" s="69" t="s">
        <v>1917</v>
      </c>
    </row>
    <row r="1426" spans="36:44" ht="14.4">
      <c r="AJ1426" s="26" t="str">
        <f>VLOOKUP(AQ1426,'user list'!A:B,2,0)</f>
        <v>PAISD</v>
      </c>
      <c r="AK1426" s="26">
        <f t="shared" si="108"/>
        <v>6</v>
      </c>
      <c r="AL1426" s="26">
        <f t="shared" si="109"/>
        <v>3</v>
      </c>
      <c r="AM1426" s="94" t="str">
        <f t="shared" si="110"/>
        <v>6/3 Log In</v>
      </c>
      <c r="AN1426" s="172">
        <v>45811.621365740742</v>
      </c>
      <c r="AO1426" s="69" t="s">
        <v>256</v>
      </c>
      <c r="AP1426" s="69" t="s">
        <v>1913</v>
      </c>
      <c r="AQ1426" s="69" t="s">
        <v>256</v>
      </c>
      <c r="AR1426" s="69" t="s">
        <v>1916</v>
      </c>
    </row>
    <row r="1427" spans="36:44" ht="14.4">
      <c r="AJ1427" s="26" t="str">
        <f>VLOOKUP(AQ1427,'user list'!A:B,2,0)</f>
        <v>OCM</v>
      </c>
      <c r="AK1427" s="26">
        <f t="shared" si="108"/>
        <v>6</v>
      </c>
      <c r="AL1427" s="26">
        <f t="shared" si="109"/>
        <v>3</v>
      </c>
      <c r="AM1427" s="94" t="str">
        <f t="shared" si="110"/>
        <v>6/3 Log Off</v>
      </c>
      <c r="AN1427" s="172">
        <v>45811.621724537035</v>
      </c>
      <c r="AO1427" s="69" t="s">
        <v>231</v>
      </c>
      <c r="AP1427" s="69" t="s">
        <v>1913</v>
      </c>
      <c r="AQ1427" s="69" t="s">
        <v>231</v>
      </c>
      <c r="AR1427" s="69" t="s">
        <v>1917</v>
      </c>
    </row>
    <row r="1428" spans="36:44" ht="14.4">
      <c r="AJ1428" s="26" t="str">
        <f>VLOOKUP(AQ1428,'user list'!A:B,2,0)</f>
        <v>ITDD</v>
      </c>
      <c r="AK1428" s="26">
        <f t="shared" si="108"/>
        <v>6</v>
      </c>
      <c r="AL1428" s="26">
        <f t="shared" si="109"/>
        <v>3</v>
      </c>
      <c r="AM1428" s="94" t="str">
        <f t="shared" si="110"/>
        <v>6/3 Changed</v>
      </c>
      <c r="AN1428" s="172">
        <v>45811.622071759259</v>
      </c>
      <c r="AO1428" s="69" t="s">
        <v>186</v>
      </c>
      <c r="AP1428" s="69" t="s">
        <v>1913</v>
      </c>
      <c r="AQ1428" s="69" t="s">
        <v>220</v>
      </c>
      <c r="AR1428" s="69" t="s">
        <v>1918</v>
      </c>
    </row>
    <row r="1429" spans="36:44" ht="14.4">
      <c r="AJ1429" s="26">
        <f>VLOOKUP(AQ1429,'user list'!A:B,2,0)</f>
        <v>0</v>
      </c>
      <c r="AK1429" s="26">
        <f t="shared" si="108"/>
        <v>6</v>
      </c>
      <c r="AL1429" s="26">
        <f t="shared" si="109"/>
        <v>3</v>
      </c>
      <c r="AM1429" s="94" t="str">
        <f t="shared" si="110"/>
        <v>6/3 Changed</v>
      </c>
      <c r="AN1429" s="172">
        <v>45811.622835648152</v>
      </c>
      <c r="AO1429" s="69" t="s">
        <v>186</v>
      </c>
      <c r="AP1429" s="69" t="s">
        <v>1922</v>
      </c>
      <c r="AQ1429" s="69" t="s">
        <v>289</v>
      </c>
      <c r="AR1429" s="69" t="s">
        <v>1918</v>
      </c>
    </row>
    <row r="1430" spans="36:44" ht="14.4">
      <c r="AJ1430" s="26" t="str">
        <f>VLOOKUP(AQ1430,'user list'!A:B,2,0)</f>
        <v>ITDD</v>
      </c>
      <c r="AK1430" s="26">
        <f t="shared" si="108"/>
        <v>6</v>
      </c>
      <c r="AL1430" s="26">
        <f t="shared" si="109"/>
        <v>3</v>
      </c>
      <c r="AM1430" s="94" t="str">
        <f t="shared" si="110"/>
        <v>6/3 Changed</v>
      </c>
      <c r="AN1430" s="172">
        <v>45811.622835648152</v>
      </c>
      <c r="AO1430" s="69" t="s">
        <v>186</v>
      </c>
      <c r="AP1430" s="69" t="s">
        <v>1913</v>
      </c>
      <c r="AQ1430" s="69" t="s">
        <v>220</v>
      </c>
      <c r="AR1430" s="69" t="s">
        <v>1918</v>
      </c>
    </row>
    <row r="1431" spans="36:44" ht="14.4">
      <c r="AJ1431" s="26" t="str">
        <f>VLOOKUP(AQ1431,'user list'!A:B,2,0)</f>
        <v>ITDD</v>
      </c>
      <c r="AK1431" s="26">
        <f t="shared" si="108"/>
        <v>6</v>
      </c>
      <c r="AL1431" s="26">
        <f t="shared" si="109"/>
        <v>3</v>
      </c>
      <c r="AM1431" s="94" t="str">
        <f t="shared" si="110"/>
        <v>6/3 Log In</v>
      </c>
      <c r="AN1431" s="172">
        <v>45811.622893518521</v>
      </c>
      <c r="AO1431" s="69" t="s">
        <v>220</v>
      </c>
      <c r="AP1431" s="69" t="s">
        <v>1913</v>
      </c>
      <c r="AQ1431" s="69" t="s">
        <v>220</v>
      </c>
      <c r="AR1431" s="69" t="s">
        <v>1916</v>
      </c>
    </row>
    <row r="1432" spans="36:44" ht="14.4">
      <c r="AJ1432" s="26" t="str">
        <f>VLOOKUP(AQ1432,'user list'!A:B,2,0)</f>
        <v>QCYDO</v>
      </c>
      <c r="AK1432" s="26">
        <f t="shared" si="108"/>
        <v>6</v>
      </c>
      <c r="AL1432" s="26">
        <f t="shared" si="109"/>
        <v>3</v>
      </c>
      <c r="AM1432" s="94" t="str">
        <f t="shared" si="110"/>
        <v>6/3 Log Off</v>
      </c>
      <c r="AN1432" s="172">
        <v>45811.62296296296</v>
      </c>
      <c r="AO1432" s="69" t="s">
        <v>270</v>
      </c>
      <c r="AP1432" s="69" t="s">
        <v>1913</v>
      </c>
      <c r="AQ1432" s="69" t="s">
        <v>270</v>
      </c>
      <c r="AR1432" s="69" t="s">
        <v>1917</v>
      </c>
    </row>
    <row r="1433" spans="36:44" ht="14.4">
      <c r="AJ1433" s="26" t="str">
        <f>VLOOKUP(AQ1433,'user list'!A:B,2,0)</f>
        <v>ITDD</v>
      </c>
      <c r="AK1433" s="26">
        <f t="shared" si="108"/>
        <v>6</v>
      </c>
      <c r="AL1433" s="26">
        <f t="shared" si="109"/>
        <v>3</v>
      </c>
      <c r="AM1433" s="94" t="str">
        <f t="shared" si="110"/>
        <v>6/3 Log Off</v>
      </c>
      <c r="AN1433" s="172">
        <v>45811.623668981483</v>
      </c>
      <c r="AO1433" s="69" t="s">
        <v>219</v>
      </c>
      <c r="AP1433" s="69" t="s">
        <v>1913</v>
      </c>
      <c r="AQ1433" s="69" t="s">
        <v>219</v>
      </c>
      <c r="AR1433" s="69" t="s">
        <v>1917</v>
      </c>
    </row>
    <row r="1434" spans="36:44" ht="14.4">
      <c r="AJ1434" s="26" t="str">
        <f>VLOOKUP(AQ1434,'user list'!A:B,2,0)</f>
        <v>ITDD</v>
      </c>
      <c r="AK1434" s="26">
        <f t="shared" si="108"/>
        <v>6</v>
      </c>
      <c r="AL1434" s="26">
        <f t="shared" si="109"/>
        <v>3</v>
      </c>
      <c r="AM1434" s="94" t="str">
        <f t="shared" si="110"/>
        <v>6/3 Log In</v>
      </c>
      <c r="AN1434" s="172">
        <v>45811.623715277776</v>
      </c>
      <c r="AO1434" s="69" t="s">
        <v>219</v>
      </c>
      <c r="AP1434" s="69" t="s">
        <v>1913</v>
      </c>
      <c r="AQ1434" s="69" t="s">
        <v>219</v>
      </c>
      <c r="AR1434" s="69" t="s">
        <v>1916</v>
      </c>
    </row>
    <row r="1435" spans="36:44" ht="14.4">
      <c r="AJ1435" s="26" t="str">
        <f>VLOOKUP(AQ1435,'user list'!A:B,2,0)</f>
        <v>CLD</v>
      </c>
      <c r="AK1435" s="26">
        <f t="shared" si="108"/>
        <v>6</v>
      </c>
      <c r="AL1435" s="26">
        <f t="shared" si="109"/>
        <v>3</v>
      </c>
      <c r="AM1435" s="94" t="str">
        <f t="shared" si="110"/>
        <v>6/3 Log In</v>
      </c>
      <c r="AN1435" s="172">
        <v>45811.623738425929</v>
      </c>
      <c r="AO1435" s="69" t="s">
        <v>204</v>
      </c>
      <c r="AP1435" s="69" t="s">
        <v>1913</v>
      </c>
      <c r="AQ1435" s="69" t="s">
        <v>204</v>
      </c>
      <c r="AR1435" s="69" t="s">
        <v>1916</v>
      </c>
    </row>
    <row r="1436" spans="36:44" ht="14.4">
      <c r="AJ1436" s="26" t="str">
        <f>VLOOKUP(AQ1436,'user list'!A:B,2,0)</f>
        <v>OCM</v>
      </c>
      <c r="AK1436" s="26">
        <f t="shared" si="108"/>
        <v>6</v>
      </c>
      <c r="AL1436" s="26">
        <f t="shared" si="109"/>
        <v>3</v>
      </c>
      <c r="AM1436" s="94" t="str">
        <f t="shared" si="110"/>
        <v>6/3 Changed</v>
      </c>
      <c r="AN1436" s="172">
        <v>45811.623888888891</v>
      </c>
      <c r="AO1436" s="69" t="s">
        <v>186</v>
      </c>
      <c r="AP1436" s="69" t="s">
        <v>1913</v>
      </c>
      <c r="AQ1436" s="69" t="s">
        <v>253</v>
      </c>
      <c r="AR1436" s="69" t="s">
        <v>1918</v>
      </c>
    </row>
    <row r="1437" spans="36:44" ht="14.4">
      <c r="AJ1437" s="26" t="str">
        <f>VLOOKUP(AQ1437,'user list'!A:B,2,0)</f>
        <v>ITDD</v>
      </c>
      <c r="AK1437" s="26">
        <f t="shared" si="108"/>
        <v>6</v>
      </c>
      <c r="AL1437" s="26">
        <f t="shared" si="109"/>
        <v>3</v>
      </c>
      <c r="AM1437" s="94" t="str">
        <f t="shared" si="110"/>
        <v>6/3 Changed</v>
      </c>
      <c r="AN1437" s="172">
        <v>45811.624363425923</v>
      </c>
      <c r="AO1437" s="69" t="s">
        <v>186</v>
      </c>
      <c r="AP1437" s="69" t="s">
        <v>1913</v>
      </c>
      <c r="AQ1437" s="69" t="s">
        <v>221</v>
      </c>
      <c r="AR1437" s="69" t="s">
        <v>1918</v>
      </c>
    </row>
    <row r="1438" spans="36:44" ht="14.4">
      <c r="AJ1438" s="26" t="str">
        <f>VLOOKUP(AQ1438,'user list'!A:B,2,0)</f>
        <v>ITDD</v>
      </c>
      <c r="AK1438" s="26">
        <f t="shared" ref="AK1438:AK1469" si="111">MONTH(AN1438)</f>
        <v>6</v>
      </c>
      <c r="AL1438" s="26">
        <f t="shared" ref="AL1438:AL1469" si="112">DAY(AN1438)</f>
        <v>3</v>
      </c>
      <c r="AM1438" s="94" t="str">
        <f t="shared" ref="AM1438:AM1469" si="113">AK1438&amp;"/"&amp;AL1438&amp;" "&amp;AR1438</f>
        <v>6/3 Log Off</v>
      </c>
      <c r="AN1438" s="172">
        <v>45811.624479166669</v>
      </c>
      <c r="AO1438" s="69" t="s">
        <v>220</v>
      </c>
      <c r="AP1438" s="69" t="s">
        <v>1913</v>
      </c>
      <c r="AQ1438" s="69" t="s">
        <v>220</v>
      </c>
      <c r="AR1438" s="69" t="s">
        <v>1917</v>
      </c>
    </row>
    <row r="1439" spans="36:44" ht="14.4">
      <c r="AJ1439" s="26" t="str">
        <f>VLOOKUP(AQ1439,'user list'!A:B,2,0)</f>
        <v>Admin</v>
      </c>
      <c r="AK1439" s="26">
        <f t="shared" si="111"/>
        <v>6</v>
      </c>
      <c r="AL1439" s="26">
        <f t="shared" si="112"/>
        <v>3</v>
      </c>
      <c r="AM1439" s="94" t="str">
        <f t="shared" si="113"/>
        <v>6/3 Log In</v>
      </c>
      <c r="AN1439" s="172">
        <v>45811.625011574077</v>
      </c>
      <c r="AO1439" s="69" t="s">
        <v>186</v>
      </c>
      <c r="AP1439" s="69" t="s">
        <v>1913</v>
      </c>
      <c r="AQ1439" s="69" t="s">
        <v>186</v>
      </c>
      <c r="AR1439" s="69" t="s">
        <v>1916</v>
      </c>
    </row>
    <row r="1440" spans="36:44" ht="14.4">
      <c r="AJ1440" s="26" t="str">
        <f>VLOOKUP(AQ1440,'user list'!A:B,2,0)</f>
        <v>Admin</v>
      </c>
      <c r="AK1440" s="26">
        <f t="shared" si="111"/>
        <v>6</v>
      </c>
      <c r="AL1440" s="26">
        <f t="shared" si="112"/>
        <v>3</v>
      </c>
      <c r="AM1440" s="94" t="str">
        <f t="shared" si="113"/>
        <v>6/3 Log In</v>
      </c>
      <c r="AN1440" s="172">
        <v>45811.625011574077</v>
      </c>
      <c r="AO1440" s="69" t="s">
        <v>186</v>
      </c>
      <c r="AP1440" s="69" t="s">
        <v>1913</v>
      </c>
      <c r="AQ1440" s="69" t="s">
        <v>186</v>
      </c>
      <c r="AR1440" s="69" t="s">
        <v>1916</v>
      </c>
    </row>
    <row r="1441" spans="36:44" ht="14.4">
      <c r="AJ1441" s="26" t="str">
        <f>VLOOKUP(AQ1441,'user list'!A:B,2,0)</f>
        <v>CTO</v>
      </c>
      <c r="AK1441" s="26">
        <f t="shared" si="111"/>
        <v>6</v>
      </c>
      <c r="AL1441" s="26">
        <f t="shared" si="112"/>
        <v>3</v>
      </c>
      <c r="AM1441" s="94" t="str">
        <f t="shared" si="113"/>
        <v>6/3 Log In</v>
      </c>
      <c r="AN1441" s="172">
        <v>45811.626608796294</v>
      </c>
      <c r="AO1441" s="69" t="s">
        <v>207</v>
      </c>
      <c r="AP1441" s="69" t="s">
        <v>1913</v>
      </c>
      <c r="AQ1441" s="69" t="s">
        <v>207</v>
      </c>
      <c r="AR1441" s="69" t="s">
        <v>1916</v>
      </c>
    </row>
    <row r="1442" spans="36:44" ht="14.4">
      <c r="AJ1442" s="26" t="str">
        <f>VLOOKUP(AQ1442,'user list'!A:B,2,0)</f>
        <v>DOE</v>
      </c>
      <c r="AK1442" s="26">
        <f t="shared" si="111"/>
        <v>6</v>
      </c>
      <c r="AL1442" s="26">
        <f t="shared" si="112"/>
        <v>3</v>
      </c>
      <c r="AM1442" s="94" t="str">
        <f t="shared" si="113"/>
        <v>6/3 Log Off</v>
      </c>
      <c r="AN1442" s="172">
        <v>45811.627800925926</v>
      </c>
      <c r="AO1442" s="69" t="s">
        <v>212</v>
      </c>
      <c r="AP1442" s="69" t="s">
        <v>1913</v>
      </c>
      <c r="AQ1442" s="69" t="s">
        <v>212</v>
      </c>
      <c r="AR1442" s="69" t="s">
        <v>1917</v>
      </c>
    </row>
    <row r="1443" spans="36:44" ht="14.4">
      <c r="AJ1443" s="26" t="str">
        <f>VLOOKUP(AQ1443,'user list'!A:B,2,0)</f>
        <v>DOE</v>
      </c>
      <c r="AK1443" s="26">
        <f t="shared" si="111"/>
        <v>6</v>
      </c>
      <c r="AL1443" s="26">
        <f t="shared" si="112"/>
        <v>3</v>
      </c>
      <c r="AM1443" s="94" t="str">
        <f t="shared" si="113"/>
        <v>6/3 Log In</v>
      </c>
      <c r="AN1443" s="172">
        <v>45811.627905092595</v>
      </c>
      <c r="AO1443" s="69" t="s">
        <v>212</v>
      </c>
      <c r="AP1443" s="69" t="s">
        <v>1913</v>
      </c>
      <c r="AQ1443" s="69" t="s">
        <v>212</v>
      </c>
      <c r="AR1443" s="69" t="s">
        <v>1916</v>
      </c>
    </row>
    <row r="1444" spans="36:44" ht="14.4">
      <c r="AJ1444" s="26" t="str">
        <f>VLOOKUP(AQ1444,'user list'!A:B,2,0)</f>
        <v>SPORTS</v>
      </c>
      <c r="AK1444" s="26">
        <f t="shared" si="111"/>
        <v>6</v>
      </c>
      <c r="AL1444" s="26">
        <f t="shared" si="112"/>
        <v>3</v>
      </c>
      <c r="AM1444" s="94" t="str">
        <f t="shared" si="113"/>
        <v>6/3 Log Off</v>
      </c>
      <c r="AN1444" s="172">
        <v>45811.629166666666</v>
      </c>
      <c r="AO1444" s="69" t="s">
        <v>272</v>
      </c>
      <c r="AP1444" s="69" t="s">
        <v>1913</v>
      </c>
      <c r="AQ1444" s="69" t="s">
        <v>272</v>
      </c>
      <c r="AR1444" s="69" t="s">
        <v>1917</v>
      </c>
    </row>
    <row r="1445" spans="36:44" ht="14.4">
      <c r="AJ1445" s="26" t="str">
        <f>VLOOKUP(AQ1445,'user list'!A:B,2,0)</f>
        <v>SPORTS</v>
      </c>
      <c r="AK1445" s="26">
        <f t="shared" si="111"/>
        <v>6</v>
      </c>
      <c r="AL1445" s="26">
        <f t="shared" si="112"/>
        <v>3</v>
      </c>
      <c r="AM1445" s="94" t="str">
        <f t="shared" si="113"/>
        <v>6/3 Log In</v>
      </c>
      <c r="AN1445" s="172">
        <v>45811.629282407404</v>
      </c>
      <c r="AO1445" s="69" t="s">
        <v>272</v>
      </c>
      <c r="AP1445" s="69" t="s">
        <v>1913</v>
      </c>
      <c r="AQ1445" s="69" t="s">
        <v>272</v>
      </c>
      <c r="AR1445" s="69" t="s">
        <v>1916</v>
      </c>
    </row>
    <row r="1446" spans="36:44" ht="14.4">
      <c r="AJ1446" s="26" t="str">
        <f>VLOOKUP(AQ1446,'user list'!A:B,2,0)</f>
        <v>BPLD</v>
      </c>
      <c r="AK1446" s="26">
        <f t="shared" si="111"/>
        <v>6</v>
      </c>
      <c r="AL1446" s="26">
        <f t="shared" si="112"/>
        <v>3</v>
      </c>
      <c r="AM1446" s="94" t="str">
        <f t="shared" si="113"/>
        <v>6/3 Log Off</v>
      </c>
      <c r="AN1446" s="172">
        <v>45811.631238425929</v>
      </c>
      <c r="AO1446" s="69" t="s">
        <v>194</v>
      </c>
      <c r="AP1446" s="69" t="s">
        <v>1913</v>
      </c>
      <c r="AQ1446" s="69" t="s">
        <v>194</v>
      </c>
      <c r="AR1446" s="69" t="s">
        <v>1917</v>
      </c>
    </row>
    <row r="1447" spans="36:44" ht="14.4">
      <c r="AJ1447" s="26" t="str">
        <f>VLOOKUP(AQ1447,'user list'!A:B,2,0)</f>
        <v>OCA</v>
      </c>
      <c r="AK1447" s="26">
        <f t="shared" si="111"/>
        <v>6</v>
      </c>
      <c r="AL1447" s="26">
        <f t="shared" si="112"/>
        <v>3</v>
      </c>
      <c r="AM1447" s="94" t="str">
        <f t="shared" si="113"/>
        <v>6/3 Log Off</v>
      </c>
      <c r="AN1447" s="172">
        <v>45811.632407407407</v>
      </c>
      <c r="AO1447" s="69" t="s">
        <v>228</v>
      </c>
      <c r="AP1447" s="69" t="s">
        <v>1913</v>
      </c>
      <c r="AQ1447" s="69" t="s">
        <v>228</v>
      </c>
      <c r="AR1447" s="69" t="s">
        <v>1917</v>
      </c>
    </row>
    <row r="1448" spans="36:44" ht="14.4">
      <c r="AJ1448" s="26" t="str">
        <f>VLOOKUP(AQ1448,'user list'!A:B,2,0)</f>
        <v>PAISD</v>
      </c>
      <c r="AK1448" s="26">
        <f t="shared" si="111"/>
        <v>6</v>
      </c>
      <c r="AL1448" s="26">
        <f t="shared" si="112"/>
        <v>3</v>
      </c>
      <c r="AM1448" s="94" t="str">
        <f t="shared" si="113"/>
        <v>6/3 Log Off</v>
      </c>
      <c r="AN1448" s="172">
        <v>45811.632581018515</v>
      </c>
      <c r="AO1448" s="69" t="s">
        <v>256</v>
      </c>
      <c r="AP1448" s="69" t="s">
        <v>1913</v>
      </c>
      <c r="AQ1448" s="69" t="s">
        <v>256</v>
      </c>
      <c r="AR1448" s="69" t="s">
        <v>1917</v>
      </c>
    </row>
    <row r="1449" spans="36:44" ht="14.4">
      <c r="AJ1449" s="26" t="str">
        <f>VLOOKUP(AQ1449,'user list'!A:B,2,0)</f>
        <v>LEDIPO</v>
      </c>
      <c r="AK1449" s="26">
        <f t="shared" si="111"/>
        <v>6</v>
      </c>
      <c r="AL1449" s="26">
        <f t="shared" si="112"/>
        <v>3</v>
      </c>
      <c r="AM1449" s="94" t="str">
        <f t="shared" si="113"/>
        <v>6/3 Log Off</v>
      </c>
      <c r="AN1449" s="172">
        <v>45811.632604166669</v>
      </c>
      <c r="AO1449" s="69" t="s">
        <v>222</v>
      </c>
      <c r="AP1449" s="69" t="s">
        <v>1913</v>
      </c>
      <c r="AQ1449" s="69" t="s">
        <v>222</v>
      </c>
      <c r="AR1449" s="69" t="s">
        <v>1917</v>
      </c>
    </row>
    <row r="1450" spans="36:44" ht="14.4">
      <c r="AJ1450" s="26" t="str">
        <f>VLOOKUP(AQ1450,'user list'!A:B,2,0)</f>
        <v>OCA</v>
      </c>
      <c r="AK1450" s="26">
        <f t="shared" si="111"/>
        <v>6</v>
      </c>
      <c r="AL1450" s="26">
        <f t="shared" si="112"/>
        <v>3</v>
      </c>
      <c r="AM1450" s="94" t="str">
        <f t="shared" si="113"/>
        <v>6/3 Log In</v>
      </c>
      <c r="AN1450" s="172">
        <v>45811.632604166669</v>
      </c>
      <c r="AO1450" s="69" t="s">
        <v>228</v>
      </c>
      <c r="AP1450" s="69" t="s">
        <v>1913</v>
      </c>
      <c r="AQ1450" s="69" t="s">
        <v>228</v>
      </c>
      <c r="AR1450" s="69" t="s">
        <v>1916</v>
      </c>
    </row>
    <row r="1451" spans="36:44" ht="14.4">
      <c r="AJ1451" s="26" t="str">
        <f>VLOOKUP(AQ1451,'user list'!A:B,2,0)</f>
        <v>PAISD</v>
      </c>
      <c r="AK1451" s="26">
        <f t="shared" si="111"/>
        <v>6</v>
      </c>
      <c r="AL1451" s="26">
        <f t="shared" si="112"/>
        <v>3</v>
      </c>
      <c r="AM1451" s="94" t="str">
        <f t="shared" si="113"/>
        <v>6/3 Log In</v>
      </c>
      <c r="AN1451" s="172">
        <v>45811.632638888892</v>
      </c>
      <c r="AO1451" s="69" t="s">
        <v>256</v>
      </c>
      <c r="AP1451" s="69" t="s">
        <v>1913</v>
      </c>
      <c r="AQ1451" s="69" t="s">
        <v>256</v>
      </c>
      <c r="AR1451" s="69" t="s">
        <v>1916</v>
      </c>
    </row>
    <row r="1452" spans="36:44" ht="14.4">
      <c r="AJ1452" s="26" t="str">
        <f>VLOOKUP(AQ1452,'user list'!A:B,2,0)</f>
        <v>QCYDO</v>
      </c>
      <c r="AK1452" s="26">
        <f t="shared" si="111"/>
        <v>6</v>
      </c>
      <c r="AL1452" s="26">
        <f t="shared" si="112"/>
        <v>3</v>
      </c>
      <c r="AM1452" s="94" t="str">
        <f t="shared" si="113"/>
        <v>6/3 Log In</v>
      </c>
      <c r="AN1452" s="172">
        <v>45811.633483796293</v>
      </c>
      <c r="AO1452" s="69" t="s">
        <v>270</v>
      </c>
      <c r="AP1452" s="69" t="s">
        <v>1913</v>
      </c>
      <c r="AQ1452" s="69" t="s">
        <v>270</v>
      </c>
      <c r="AR1452" s="69" t="s">
        <v>1916</v>
      </c>
    </row>
    <row r="1453" spans="36:44" ht="14.4">
      <c r="AJ1453" s="26" t="str">
        <f>VLOOKUP(AQ1453,'user list'!A:B,2,0)</f>
        <v>BPLD</v>
      </c>
      <c r="AK1453" s="26">
        <f t="shared" si="111"/>
        <v>6</v>
      </c>
      <c r="AL1453" s="26">
        <f t="shared" si="112"/>
        <v>3</v>
      </c>
      <c r="AM1453" s="94" t="str">
        <f t="shared" si="113"/>
        <v>6/3 Log In</v>
      </c>
      <c r="AN1453" s="172">
        <v>45811.634513888886</v>
      </c>
      <c r="AO1453" s="69" t="s">
        <v>194</v>
      </c>
      <c r="AP1453" s="69" t="s">
        <v>1913</v>
      </c>
      <c r="AQ1453" s="69" t="s">
        <v>194</v>
      </c>
      <c r="AR1453" s="69" t="s">
        <v>1916</v>
      </c>
    </row>
    <row r="1454" spans="36:44" ht="14.4">
      <c r="AJ1454" s="26" t="str">
        <f>VLOOKUP(AQ1454,'user list'!A:B,2,0)</f>
        <v>CPDD</v>
      </c>
      <c r="AK1454" s="26">
        <f t="shared" si="111"/>
        <v>6</v>
      </c>
      <c r="AL1454" s="26">
        <f t="shared" si="112"/>
        <v>3</v>
      </c>
      <c r="AM1454" s="94" t="str">
        <f t="shared" si="113"/>
        <v>6/3 Log In</v>
      </c>
      <c r="AN1454" s="172">
        <v>45811.634629629632</v>
      </c>
      <c r="AO1454" s="69" t="s">
        <v>205</v>
      </c>
      <c r="AP1454" s="69" t="s">
        <v>1913</v>
      </c>
      <c r="AQ1454" s="69" t="s">
        <v>205</v>
      </c>
      <c r="AR1454" s="69" t="s">
        <v>1916</v>
      </c>
    </row>
    <row r="1455" spans="36:44" ht="14.4">
      <c r="AJ1455" s="26" t="str">
        <f>VLOOKUP(AQ1455,'user list'!A:B,2,0)</f>
        <v>Admin</v>
      </c>
      <c r="AK1455" s="26">
        <f t="shared" si="111"/>
        <v>6</v>
      </c>
      <c r="AL1455" s="26">
        <f t="shared" si="112"/>
        <v>3</v>
      </c>
      <c r="AM1455" s="94" t="str">
        <f t="shared" si="113"/>
        <v>6/3 Log In</v>
      </c>
      <c r="AN1455" s="172">
        <v>45811.634699074071</v>
      </c>
      <c r="AO1455" s="69" t="s">
        <v>186</v>
      </c>
      <c r="AP1455" s="69" t="s">
        <v>1913</v>
      </c>
      <c r="AQ1455" s="69" t="s">
        <v>186</v>
      </c>
      <c r="AR1455" s="69" t="s">
        <v>1916</v>
      </c>
    </row>
    <row r="1456" spans="36:44" ht="14.4">
      <c r="AJ1456" s="26" t="str">
        <f>VLOOKUP(AQ1456,'user list'!A:B,2,0)</f>
        <v>ITDD</v>
      </c>
      <c r="AK1456" s="26">
        <f t="shared" si="111"/>
        <v>6</v>
      </c>
      <c r="AL1456" s="26">
        <f t="shared" si="112"/>
        <v>3</v>
      </c>
      <c r="AM1456" s="94" t="str">
        <f t="shared" si="113"/>
        <v>6/3 Log In</v>
      </c>
      <c r="AN1456" s="172">
        <v>45811.63517361111</v>
      </c>
      <c r="AO1456" s="69" t="s">
        <v>219</v>
      </c>
      <c r="AP1456" s="69" t="s">
        <v>1913</v>
      </c>
      <c r="AQ1456" s="69" t="s">
        <v>219</v>
      </c>
      <c r="AR1456" s="69" t="s">
        <v>1916</v>
      </c>
    </row>
    <row r="1457" spans="36:44" ht="14.4">
      <c r="AJ1457" s="26" t="str">
        <f>VLOOKUP(AQ1457,'user list'!A:B,2,0)</f>
        <v>ITDD</v>
      </c>
      <c r="AK1457" s="26">
        <f t="shared" si="111"/>
        <v>6</v>
      </c>
      <c r="AL1457" s="26">
        <f t="shared" si="112"/>
        <v>3</v>
      </c>
      <c r="AM1457" s="94" t="str">
        <f t="shared" si="113"/>
        <v>6/3 Log Off</v>
      </c>
      <c r="AN1457" s="172">
        <v>45811.635266203702</v>
      </c>
      <c r="AO1457" s="69" t="s">
        <v>219</v>
      </c>
      <c r="AP1457" s="69" t="s">
        <v>1913</v>
      </c>
      <c r="AQ1457" s="69" t="s">
        <v>219</v>
      </c>
      <c r="AR1457" s="69" t="s">
        <v>1917</v>
      </c>
    </row>
    <row r="1458" spans="36:44" ht="14.4">
      <c r="AJ1458" s="26" t="str">
        <f>VLOOKUP(AQ1458,'user list'!A:B,2,0)</f>
        <v>ITDD</v>
      </c>
      <c r="AK1458" s="26">
        <f t="shared" si="111"/>
        <v>6</v>
      </c>
      <c r="AL1458" s="26">
        <f t="shared" si="112"/>
        <v>3</v>
      </c>
      <c r="AM1458" s="94" t="str">
        <f t="shared" si="113"/>
        <v>6/3 Log Off</v>
      </c>
      <c r="AN1458" s="172">
        <v>45811.635879629626</v>
      </c>
      <c r="AO1458" s="69" t="s">
        <v>219</v>
      </c>
      <c r="AP1458" s="69" t="s">
        <v>1913</v>
      </c>
      <c r="AQ1458" s="69" t="s">
        <v>219</v>
      </c>
      <c r="AR1458" s="69" t="s">
        <v>1917</v>
      </c>
    </row>
    <row r="1459" spans="36:44" ht="14.4">
      <c r="AJ1459" s="26" t="str">
        <f>VLOOKUP(AQ1459,'user list'!A:B,2,0)</f>
        <v>ITDD</v>
      </c>
      <c r="AK1459" s="26">
        <f t="shared" si="111"/>
        <v>6</v>
      </c>
      <c r="AL1459" s="26">
        <f t="shared" si="112"/>
        <v>3</v>
      </c>
      <c r="AM1459" s="94" t="str">
        <f t="shared" si="113"/>
        <v>6/3 Log In</v>
      </c>
      <c r="AN1459" s="172">
        <v>45811.636053240742</v>
      </c>
      <c r="AO1459" s="69" t="s">
        <v>219</v>
      </c>
      <c r="AP1459" s="69" t="s">
        <v>1913</v>
      </c>
      <c r="AQ1459" s="69" t="s">
        <v>219</v>
      </c>
      <c r="AR1459" s="69" t="s">
        <v>1916</v>
      </c>
    </row>
    <row r="1460" spans="36:44" ht="14.4">
      <c r="AJ1460" s="26" t="str">
        <f>VLOOKUP(AQ1460,'user list'!A:B,2,0)</f>
        <v>OCA</v>
      </c>
      <c r="AK1460" s="26">
        <f t="shared" si="111"/>
        <v>6</v>
      </c>
      <c r="AL1460" s="26">
        <f t="shared" si="112"/>
        <v>3</v>
      </c>
      <c r="AM1460" s="94" t="str">
        <f t="shared" si="113"/>
        <v>6/3 Log In</v>
      </c>
      <c r="AN1460" s="172">
        <v>45811.636423611111</v>
      </c>
      <c r="AO1460" s="69" t="s">
        <v>228</v>
      </c>
      <c r="AP1460" s="69" t="s">
        <v>1913</v>
      </c>
      <c r="AQ1460" s="69" t="s">
        <v>228</v>
      </c>
      <c r="AR1460" s="69" t="s">
        <v>1916</v>
      </c>
    </row>
    <row r="1461" spans="36:44" ht="14.4">
      <c r="AJ1461" s="26" t="str">
        <f>VLOOKUP(AQ1461,'user list'!A:B,2,0)</f>
        <v>ITDD</v>
      </c>
      <c r="AK1461" s="26">
        <f t="shared" si="111"/>
        <v>6</v>
      </c>
      <c r="AL1461" s="26">
        <f t="shared" si="112"/>
        <v>3</v>
      </c>
      <c r="AM1461" s="94" t="str">
        <f t="shared" si="113"/>
        <v>6/3 Log In</v>
      </c>
      <c r="AN1461" s="172">
        <v>45811.637280092589</v>
      </c>
      <c r="AO1461" s="69" t="s">
        <v>219</v>
      </c>
      <c r="AP1461" s="69" t="s">
        <v>1913</v>
      </c>
      <c r="AQ1461" s="69" t="s">
        <v>219</v>
      </c>
      <c r="AR1461" s="69" t="s">
        <v>1916</v>
      </c>
    </row>
    <row r="1462" spans="36:44" ht="14.4">
      <c r="AJ1462" s="26" t="str">
        <f>VLOOKUP(AQ1462,'user list'!A:B,2,0)</f>
        <v>ITDD</v>
      </c>
      <c r="AK1462" s="26">
        <f t="shared" si="111"/>
        <v>6</v>
      </c>
      <c r="AL1462" s="26">
        <f t="shared" si="112"/>
        <v>3</v>
      </c>
      <c r="AM1462" s="94" t="str">
        <f t="shared" si="113"/>
        <v>6/3 Log In</v>
      </c>
      <c r="AN1462" s="172">
        <v>45811.638101851851</v>
      </c>
      <c r="AO1462" s="69" t="s">
        <v>219</v>
      </c>
      <c r="AP1462" s="69" t="s">
        <v>1913</v>
      </c>
      <c r="AQ1462" s="69" t="s">
        <v>219</v>
      </c>
      <c r="AR1462" s="69" t="s">
        <v>1916</v>
      </c>
    </row>
    <row r="1463" spans="36:44" ht="14.4">
      <c r="AJ1463" s="26" t="str">
        <f>VLOOKUP(AQ1463,'user list'!A:B,2,0)</f>
        <v>TFCOPRISS</v>
      </c>
      <c r="AK1463" s="26">
        <f t="shared" si="111"/>
        <v>6</v>
      </c>
      <c r="AL1463" s="26">
        <f t="shared" si="112"/>
        <v>3</v>
      </c>
      <c r="AM1463" s="94" t="str">
        <f t="shared" si="113"/>
        <v>6/3 Log Off</v>
      </c>
      <c r="AN1463" s="172">
        <v>45811.641493055555</v>
      </c>
      <c r="AO1463" s="69" t="s">
        <v>274</v>
      </c>
      <c r="AP1463" s="69" t="s">
        <v>1913</v>
      </c>
      <c r="AQ1463" s="69" t="s">
        <v>274</v>
      </c>
      <c r="AR1463" s="69" t="s">
        <v>1917</v>
      </c>
    </row>
    <row r="1464" spans="36:44" ht="14.4">
      <c r="AJ1464" s="26" t="str">
        <f>VLOOKUP(AQ1464,'user list'!A:B,2,0)</f>
        <v>OCM</v>
      </c>
      <c r="AK1464" s="26">
        <f t="shared" si="111"/>
        <v>6</v>
      </c>
      <c r="AL1464" s="26">
        <f t="shared" si="112"/>
        <v>3</v>
      </c>
      <c r="AM1464" s="94" t="str">
        <f t="shared" si="113"/>
        <v>6/3 Log Off</v>
      </c>
      <c r="AN1464" s="172">
        <v>45811.641712962963</v>
      </c>
      <c r="AO1464" s="69" t="s">
        <v>232</v>
      </c>
      <c r="AP1464" s="69" t="s">
        <v>1913</v>
      </c>
      <c r="AQ1464" s="69" t="s">
        <v>232</v>
      </c>
      <c r="AR1464" s="69" t="s">
        <v>1917</v>
      </c>
    </row>
    <row r="1465" spans="36:44" ht="14.4">
      <c r="AJ1465" s="26" t="str">
        <f>VLOOKUP(AQ1465,'user list'!A:B,2,0)</f>
        <v>CVD</v>
      </c>
      <c r="AK1465" s="26">
        <f t="shared" si="111"/>
        <v>6</v>
      </c>
      <c r="AL1465" s="26">
        <f t="shared" si="112"/>
        <v>3</v>
      </c>
      <c r="AM1465" s="94" t="str">
        <f t="shared" si="113"/>
        <v>6/3 Log Off</v>
      </c>
      <c r="AN1465" s="172">
        <v>45811.64261574074</v>
      </c>
      <c r="AO1465" s="69" t="s">
        <v>208</v>
      </c>
      <c r="AP1465" s="69" t="s">
        <v>1913</v>
      </c>
      <c r="AQ1465" s="69" t="s">
        <v>208</v>
      </c>
      <c r="AR1465" s="69" t="s">
        <v>1917</v>
      </c>
    </row>
    <row r="1466" spans="36:44" ht="14.4">
      <c r="AJ1466" s="26" t="str">
        <f>VLOOKUP(AQ1466,'user list'!A:B,2,0)</f>
        <v>CTO</v>
      </c>
      <c r="AK1466" s="26">
        <f t="shared" si="111"/>
        <v>6</v>
      </c>
      <c r="AL1466" s="26">
        <f t="shared" si="112"/>
        <v>3</v>
      </c>
      <c r="AM1466" s="94" t="str">
        <f t="shared" si="113"/>
        <v>6/3 Log Off</v>
      </c>
      <c r="AN1466" s="172">
        <v>45811.642708333333</v>
      </c>
      <c r="AO1466" s="69" t="s">
        <v>207</v>
      </c>
      <c r="AP1466" s="69" t="s">
        <v>1913</v>
      </c>
      <c r="AQ1466" s="69" t="s">
        <v>207</v>
      </c>
      <c r="AR1466" s="69" t="s">
        <v>1917</v>
      </c>
    </row>
    <row r="1467" spans="36:44" ht="14.4">
      <c r="AJ1467" s="26" t="str">
        <f>VLOOKUP(AQ1467,'user list'!A:B,2,0)</f>
        <v>HRMD</v>
      </c>
      <c r="AK1467" s="26">
        <f t="shared" si="111"/>
        <v>6</v>
      </c>
      <c r="AL1467" s="26">
        <f t="shared" si="112"/>
        <v>3</v>
      </c>
      <c r="AM1467" s="94" t="str">
        <f t="shared" si="113"/>
        <v>6/3 Log In</v>
      </c>
      <c r="AN1467" s="172">
        <v>45811.642800925925</v>
      </c>
      <c r="AO1467" s="69" t="s">
        <v>217</v>
      </c>
      <c r="AP1467" s="69" t="s">
        <v>1913</v>
      </c>
      <c r="AQ1467" s="69" t="s">
        <v>217</v>
      </c>
      <c r="AR1467" s="69" t="s">
        <v>1916</v>
      </c>
    </row>
    <row r="1468" spans="36:44" ht="14.4">
      <c r="AJ1468" s="26" t="str">
        <f>VLOOKUP(AQ1468,'user list'!A:B,2,0)</f>
        <v>CVD</v>
      </c>
      <c r="AK1468" s="26">
        <f t="shared" si="111"/>
        <v>6</v>
      </c>
      <c r="AL1468" s="26">
        <f t="shared" si="112"/>
        <v>3</v>
      </c>
      <c r="AM1468" s="94" t="str">
        <f t="shared" si="113"/>
        <v>6/3 Log In</v>
      </c>
      <c r="AN1468" s="172">
        <v>45811.642928240741</v>
      </c>
      <c r="AO1468" s="69" t="s">
        <v>208</v>
      </c>
      <c r="AP1468" s="69" t="s">
        <v>1913</v>
      </c>
      <c r="AQ1468" s="69" t="s">
        <v>208</v>
      </c>
      <c r="AR1468" s="69" t="s">
        <v>1916</v>
      </c>
    </row>
    <row r="1469" spans="36:44" ht="14.4">
      <c r="AJ1469" s="26" t="str">
        <f>VLOOKUP(AQ1469,'user list'!A:B,2,0)</f>
        <v>PROC</v>
      </c>
      <c r="AK1469" s="26">
        <f t="shared" si="111"/>
        <v>6</v>
      </c>
      <c r="AL1469" s="26">
        <f t="shared" si="112"/>
        <v>3</v>
      </c>
      <c r="AM1469" s="94" t="str">
        <f t="shared" si="113"/>
        <v>6/3 Log Off</v>
      </c>
      <c r="AN1469" s="172">
        <v>45811.643923611111</v>
      </c>
      <c r="AO1469" s="69" t="s">
        <v>262</v>
      </c>
      <c r="AP1469" s="69" t="s">
        <v>1913</v>
      </c>
      <c r="AQ1469" s="69" t="s">
        <v>262</v>
      </c>
      <c r="AR1469" s="69" t="s">
        <v>1917</v>
      </c>
    </row>
    <row r="1470" spans="36:44" ht="14.4">
      <c r="AJ1470" s="26" t="str">
        <f>VLOOKUP(AQ1470,'user list'!A:B,2,0)</f>
        <v>PROC</v>
      </c>
      <c r="AK1470" s="26">
        <f t="shared" ref="AK1470:AK1501" si="114">MONTH(AN1470)</f>
        <v>6</v>
      </c>
      <c r="AL1470" s="26">
        <f t="shared" ref="AL1470:AL1501" si="115">DAY(AN1470)</f>
        <v>3</v>
      </c>
      <c r="AM1470" s="94" t="str">
        <f t="shared" ref="AM1470:AM1501" si="116">AK1470&amp;"/"&amp;AL1470&amp;" "&amp;AR1470</f>
        <v>6/3 Log In</v>
      </c>
      <c r="AN1470" s="172">
        <v>45811.644074074073</v>
      </c>
      <c r="AO1470" s="69" t="s">
        <v>262</v>
      </c>
      <c r="AP1470" s="69" t="s">
        <v>1913</v>
      </c>
      <c r="AQ1470" s="69" t="s">
        <v>262</v>
      </c>
      <c r="AR1470" s="69" t="s">
        <v>1916</v>
      </c>
    </row>
    <row r="1471" spans="36:44" ht="14.4">
      <c r="AJ1471" s="26" t="str">
        <f>VLOOKUP(AQ1471,'user list'!A:B,2,0)</f>
        <v>OCM</v>
      </c>
      <c r="AK1471" s="26">
        <f t="shared" si="114"/>
        <v>6</v>
      </c>
      <c r="AL1471" s="26">
        <f t="shared" si="115"/>
        <v>3</v>
      </c>
      <c r="AM1471" s="94" t="str">
        <f t="shared" si="116"/>
        <v>6/3 Log Off</v>
      </c>
      <c r="AN1471" s="172">
        <v>45811.644236111111</v>
      </c>
      <c r="AO1471" s="69" t="s">
        <v>231</v>
      </c>
      <c r="AP1471" s="69" t="s">
        <v>1913</v>
      </c>
      <c r="AQ1471" s="69" t="s">
        <v>231</v>
      </c>
      <c r="AR1471" s="69" t="s">
        <v>1917</v>
      </c>
    </row>
    <row r="1472" spans="36:44" ht="14.4">
      <c r="AJ1472" s="26" t="str">
        <f>VLOOKUP(AQ1472,'user list'!A:B,2,0)</f>
        <v>OCM</v>
      </c>
      <c r="AK1472" s="26">
        <f t="shared" si="114"/>
        <v>6</v>
      </c>
      <c r="AL1472" s="26">
        <f t="shared" si="115"/>
        <v>3</v>
      </c>
      <c r="AM1472" s="94" t="str">
        <f t="shared" si="116"/>
        <v>6/3 Log In</v>
      </c>
      <c r="AN1472" s="172">
        <v>45811.644502314812</v>
      </c>
      <c r="AO1472" s="69" t="s">
        <v>231</v>
      </c>
      <c r="AP1472" s="69" t="s">
        <v>1913</v>
      </c>
      <c r="AQ1472" s="69" t="s">
        <v>231</v>
      </c>
      <c r="AR1472" s="69" t="s">
        <v>1916</v>
      </c>
    </row>
    <row r="1473" spans="36:44" ht="14.4">
      <c r="AJ1473" s="26" t="str">
        <f>VLOOKUP(AQ1473,'user list'!A:B,2,0)</f>
        <v>OCM</v>
      </c>
      <c r="AK1473" s="26">
        <f t="shared" si="114"/>
        <v>6</v>
      </c>
      <c r="AL1473" s="26">
        <f t="shared" si="115"/>
        <v>3</v>
      </c>
      <c r="AM1473" s="94" t="str">
        <f t="shared" si="116"/>
        <v>6/3 Log Off</v>
      </c>
      <c r="AN1473" s="172">
        <v>45811.644942129627</v>
      </c>
      <c r="AO1473" s="69" t="s">
        <v>231</v>
      </c>
      <c r="AP1473" s="69" t="s">
        <v>1913</v>
      </c>
      <c r="AQ1473" s="69" t="s">
        <v>231</v>
      </c>
      <c r="AR1473" s="69" t="s">
        <v>1917</v>
      </c>
    </row>
    <row r="1474" spans="36:44" ht="14.4">
      <c r="AJ1474" s="26" t="str">
        <f>VLOOKUP(AQ1474,'user list'!A:B,2,0)</f>
        <v>CHD</v>
      </c>
      <c r="AK1474" s="26">
        <f t="shared" si="114"/>
        <v>6</v>
      </c>
      <c r="AL1474" s="26">
        <f t="shared" si="115"/>
        <v>3</v>
      </c>
      <c r="AM1474" s="94" t="str">
        <f t="shared" si="116"/>
        <v>6/3 Log Off</v>
      </c>
      <c r="AN1474" s="172">
        <v>45811.645011574074</v>
      </c>
      <c r="AO1474" s="69" t="s">
        <v>203</v>
      </c>
      <c r="AP1474" s="69" t="s">
        <v>1913</v>
      </c>
      <c r="AQ1474" s="69" t="s">
        <v>203</v>
      </c>
      <c r="AR1474" s="69" t="s">
        <v>1917</v>
      </c>
    </row>
    <row r="1475" spans="36:44" ht="14.4">
      <c r="AJ1475" s="26" t="str">
        <f>VLOOKUP(AQ1475,'user list'!A:B,2,0)</f>
        <v>OCM</v>
      </c>
      <c r="AK1475" s="26">
        <f t="shared" si="114"/>
        <v>6</v>
      </c>
      <c r="AL1475" s="26">
        <f t="shared" si="115"/>
        <v>3</v>
      </c>
      <c r="AM1475" s="94" t="str">
        <f t="shared" si="116"/>
        <v>6/3 Log In</v>
      </c>
      <c r="AN1475" s="172">
        <v>45811.645138888889</v>
      </c>
      <c r="AO1475" s="69" t="s">
        <v>231</v>
      </c>
      <c r="AP1475" s="69" t="s">
        <v>1913</v>
      </c>
      <c r="AQ1475" s="69" t="s">
        <v>231</v>
      </c>
      <c r="AR1475" s="69" t="s">
        <v>1916</v>
      </c>
    </row>
    <row r="1476" spans="36:44" ht="14.4">
      <c r="AJ1476" s="26" t="str">
        <f>VLOOKUP(AQ1476,'user list'!A:B,2,0)</f>
        <v>CPDD</v>
      </c>
      <c r="AK1476" s="26">
        <f t="shared" si="114"/>
        <v>6</v>
      </c>
      <c r="AL1476" s="26">
        <f t="shared" si="115"/>
        <v>3</v>
      </c>
      <c r="AM1476" s="94" t="str">
        <f t="shared" si="116"/>
        <v>6/3 Log Off</v>
      </c>
      <c r="AN1476" s="172">
        <v>45811.645370370374</v>
      </c>
      <c r="AO1476" s="69" t="s">
        <v>205</v>
      </c>
      <c r="AP1476" s="69" t="s">
        <v>1913</v>
      </c>
      <c r="AQ1476" s="69" t="s">
        <v>205</v>
      </c>
      <c r="AR1476" s="69" t="s">
        <v>1917</v>
      </c>
    </row>
    <row r="1477" spans="36:44" ht="14.4">
      <c r="AJ1477" s="26" t="str">
        <f>VLOOKUP(AQ1477,'user list'!A:B,2,0)</f>
        <v>QCTD</v>
      </c>
      <c r="AK1477" s="26">
        <f t="shared" si="114"/>
        <v>6</v>
      </c>
      <c r="AL1477" s="26">
        <f t="shared" si="115"/>
        <v>3</v>
      </c>
      <c r="AM1477" s="94" t="str">
        <f t="shared" si="116"/>
        <v>6/3 Log In</v>
      </c>
      <c r="AN1477" s="172">
        <v>45811.645740740743</v>
      </c>
      <c r="AO1477" s="69" t="s">
        <v>269</v>
      </c>
      <c r="AP1477" s="69" t="s">
        <v>1913</v>
      </c>
      <c r="AQ1477" s="69" t="s">
        <v>269</v>
      </c>
      <c r="AR1477" s="69" t="s">
        <v>1916</v>
      </c>
    </row>
    <row r="1478" spans="36:44" ht="14.4">
      <c r="AJ1478" s="26" t="str">
        <f>VLOOKUP(AQ1478,'user list'!A:B,2,0)</f>
        <v>BPLD</v>
      </c>
      <c r="AK1478" s="26">
        <f t="shared" si="114"/>
        <v>6</v>
      </c>
      <c r="AL1478" s="26">
        <f t="shared" si="115"/>
        <v>3</v>
      </c>
      <c r="AM1478" s="94" t="str">
        <f t="shared" si="116"/>
        <v>6/3 Log Off</v>
      </c>
      <c r="AN1478" s="172">
        <v>45811.646134259259</v>
      </c>
      <c r="AO1478" s="69" t="s">
        <v>194</v>
      </c>
      <c r="AP1478" s="69" t="s">
        <v>1913</v>
      </c>
      <c r="AQ1478" s="69" t="s">
        <v>194</v>
      </c>
      <c r="AR1478" s="69" t="s">
        <v>1917</v>
      </c>
    </row>
    <row r="1479" spans="36:44" ht="14.4">
      <c r="AJ1479" s="26" t="str">
        <f>VLOOKUP(AQ1479,'user list'!A:B,2,0)</f>
        <v>PLEB</v>
      </c>
      <c r="AK1479" s="26">
        <f t="shared" si="114"/>
        <v>6</v>
      </c>
      <c r="AL1479" s="26">
        <f t="shared" si="115"/>
        <v>3</v>
      </c>
      <c r="AM1479" s="94" t="str">
        <f t="shared" si="116"/>
        <v>6/3 Log Off</v>
      </c>
      <c r="AN1479" s="172">
        <v>45811.646840277775</v>
      </c>
      <c r="AO1479" s="69" t="s">
        <v>260</v>
      </c>
      <c r="AP1479" s="69" t="s">
        <v>1913</v>
      </c>
      <c r="AQ1479" s="69" t="s">
        <v>260</v>
      </c>
      <c r="AR1479" s="69" t="s">
        <v>1917</v>
      </c>
    </row>
    <row r="1480" spans="36:44" ht="14.4">
      <c r="AJ1480" s="26" t="str">
        <f>VLOOKUP(AQ1480,'user list'!A:B,2,0)</f>
        <v>Admin</v>
      </c>
      <c r="AK1480" s="26">
        <f t="shared" si="114"/>
        <v>6</v>
      </c>
      <c r="AL1480" s="26">
        <f t="shared" si="115"/>
        <v>3</v>
      </c>
      <c r="AM1480" s="94" t="str">
        <f t="shared" si="116"/>
        <v>6/3 Log In</v>
      </c>
      <c r="AN1480" s="172">
        <v>45811.646874999999</v>
      </c>
      <c r="AO1480" s="69" t="s">
        <v>186</v>
      </c>
      <c r="AP1480" s="69" t="s">
        <v>1913</v>
      </c>
      <c r="AQ1480" s="69" t="s">
        <v>186</v>
      </c>
      <c r="AR1480" s="69" t="s">
        <v>1916</v>
      </c>
    </row>
    <row r="1481" spans="36:44" ht="14.4">
      <c r="AJ1481" s="26" t="str">
        <f>VLOOKUP(AQ1481,'user list'!A:B,2,0)</f>
        <v>PLEB</v>
      </c>
      <c r="AK1481" s="26">
        <f t="shared" si="114"/>
        <v>6</v>
      </c>
      <c r="AL1481" s="26">
        <f t="shared" si="115"/>
        <v>3</v>
      </c>
      <c r="AM1481" s="94" t="str">
        <f t="shared" si="116"/>
        <v>6/3 Log In</v>
      </c>
      <c r="AN1481" s="172">
        <v>45811.646932870368</v>
      </c>
      <c r="AO1481" s="69" t="s">
        <v>260</v>
      </c>
      <c r="AP1481" s="69" t="s">
        <v>1913</v>
      </c>
      <c r="AQ1481" s="69" t="s">
        <v>260</v>
      </c>
      <c r="AR1481" s="69" t="s">
        <v>1916</v>
      </c>
    </row>
    <row r="1482" spans="36:44" ht="14.4">
      <c r="AJ1482" s="26" t="str">
        <f>VLOOKUP(AQ1482,'user list'!A:B,2,0)</f>
        <v>OCM</v>
      </c>
      <c r="AK1482" s="26">
        <f t="shared" si="114"/>
        <v>6</v>
      </c>
      <c r="AL1482" s="26">
        <f t="shared" si="115"/>
        <v>3</v>
      </c>
      <c r="AM1482" s="94" t="str">
        <f t="shared" si="116"/>
        <v>6/3 Log Off</v>
      </c>
      <c r="AN1482" s="172">
        <v>45811.648206018515</v>
      </c>
      <c r="AO1482" s="69" t="s">
        <v>231</v>
      </c>
      <c r="AP1482" s="69" t="s">
        <v>1913</v>
      </c>
      <c r="AQ1482" s="69" t="s">
        <v>231</v>
      </c>
      <c r="AR1482" s="69" t="s">
        <v>1917</v>
      </c>
    </row>
    <row r="1483" spans="36:44" ht="14.4">
      <c r="AJ1483" s="26" t="str">
        <f>VLOOKUP(AQ1483,'user list'!A:B,2,0)</f>
        <v>DBO</v>
      </c>
      <c r="AK1483" s="26">
        <f t="shared" si="114"/>
        <v>6</v>
      </c>
      <c r="AL1483" s="26">
        <f t="shared" si="115"/>
        <v>3</v>
      </c>
      <c r="AM1483" s="94" t="str">
        <f t="shared" si="116"/>
        <v>6/3 Log Off</v>
      </c>
      <c r="AN1483" s="172">
        <v>45811.650416666664</v>
      </c>
      <c r="AO1483" s="69" t="s">
        <v>209</v>
      </c>
      <c r="AP1483" s="69" t="s">
        <v>1913</v>
      </c>
      <c r="AQ1483" s="69" t="s">
        <v>209</v>
      </c>
      <c r="AR1483" s="69" t="s">
        <v>1917</v>
      </c>
    </row>
    <row r="1484" spans="36:44" ht="14.4">
      <c r="AJ1484" s="26" t="str">
        <f>VLOOKUP(AQ1484,'user list'!A:B,2,0)</f>
        <v>DBO</v>
      </c>
      <c r="AK1484" s="26">
        <f t="shared" si="114"/>
        <v>6</v>
      </c>
      <c r="AL1484" s="26">
        <f t="shared" si="115"/>
        <v>3</v>
      </c>
      <c r="AM1484" s="94" t="str">
        <f t="shared" si="116"/>
        <v>6/3 Log In</v>
      </c>
      <c r="AN1484" s="172">
        <v>45811.650567129633</v>
      </c>
      <c r="AO1484" s="69" t="s">
        <v>209</v>
      </c>
      <c r="AP1484" s="69" t="s">
        <v>1913</v>
      </c>
      <c r="AQ1484" s="69" t="s">
        <v>209</v>
      </c>
      <c r="AR1484" s="69" t="s">
        <v>1916</v>
      </c>
    </row>
    <row r="1485" spans="36:44" ht="14.4">
      <c r="AJ1485" s="26" t="str">
        <f>VLOOKUP(AQ1485,'user list'!A:B,2,0)</f>
        <v>CAD</v>
      </c>
      <c r="AK1485" s="26">
        <f t="shared" si="114"/>
        <v>6</v>
      </c>
      <c r="AL1485" s="26">
        <f t="shared" si="115"/>
        <v>3</v>
      </c>
      <c r="AM1485" s="94" t="str">
        <f t="shared" si="116"/>
        <v>6/3 Log Off</v>
      </c>
      <c r="AN1485" s="172">
        <v>45811.651087962964</v>
      </c>
      <c r="AO1485" s="69" t="s">
        <v>196</v>
      </c>
      <c r="AP1485" s="69" t="s">
        <v>1913</v>
      </c>
      <c r="AQ1485" s="69" t="s">
        <v>196</v>
      </c>
      <c r="AR1485" s="69" t="s">
        <v>1917</v>
      </c>
    </row>
    <row r="1486" spans="36:44" ht="14.4">
      <c r="AJ1486" s="26" t="str">
        <f>VLOOKUP(AQ1486,'user list'!A:B,2,0)</f>
        <v>CAD</v>
      </c>
      <c r="AK1486" s="26">
        <f t="shared" si="114"/>
        <v>6</v>
      </c>
      <c r="AL1486" s="26">
        <f t="shared" si="115"/>
        <v>3</v>
      </c>
      <c r="AM1486" s="94" t="str">
        <f t="shared" si="116"/>
        <v>6/3 Log In</v>
      </c>
      <c r="AN1486" s="172">
        <v>45811.651261574072</v>
      </c>
      <c r="AO1486" s="69" t="s">
        <v>196</v>
      </c>
      <c r="AP1486" s="69" t="s">
        <v>1913</v>
      </c>
      <c r="AQ1486" s="69" t="s">
        <v>196</v>
      </c>
      <c r="AR1486" s="69" t="s">
        <v>1916</v>
      </c>
    </row>
    <row r="1487" spans="36:44" ht="14.4">
      <c r="AJ1487" s="26" t="str">
        <f>VLOOKUP(AQ1487,'user list'!A:B,2,0)</f>
        <v>QCYDO</v>
      </c>
      <c r="AK1487" s="26">
        <f t="shared" si="114"/>
        <v>6</v>
      </c>
      <c r="AL1487" s="26">
        <f t="shared" si="115"/>
        <v>3</v>
      </c>
      <c r="AM1487" s="94" t="str">
        <f t="shared" si="116"/>
        <v>6/3 Log Off</v>
      </c>
      <c r="AN1487" s="172">
        <v>45811.651724537034</v>
      </c>
      <c r="AO1487" s="69" t="s">
        <v>270</v>
      </c>
      <c r="AP1487" s="69" t="s">
        <v>1913</v>
      </c>
      <c r="AQ1487" s="69" t="s">
        <v>270</v>
      </c>
      <c r="AR1487" s="69" t="s">
        <v>1917</v>
      </c>
    </row>
    <row r="1488" spans="36:44" ht="14.4">
      <c r="AJ1488" s="26" t="str">
        <f>VLOOKUP(AQ1488,'user list'!A:B,2,0)</f>
        <v>QCYDO</v>
      </c>
      <c r="AK1488" s="26">
        <f t="shared" si="114"/>
        <v>6</v>
      </c>
      <c r="AL1488" s="26">
        <f t="shared" si="115"/>
        <v>3</v>
      </c>
      <c r="AM1488" s="94" t="str">
        <f t="shared" si="116"/>
        <v>6/3 Log In</v>
      </c>
      <c r="AN1488" s="172">
        <v>45811.651898148149</v>
      </c>
      <c r="AO1488" s="69" t="s">
        <v>270</v>
      </c>
      <c r="AP1488" s="69" t="s">
        <v>1913</v>
      </c>
      <c r="AQ1488" s="69" t="s">
        <v>270</v>
      </c>
      <c r="AR1488" s="69" t="s">
        <v>1916</v>
      </c>
    </row>
    <row r="1489" spans="36:44" ht="14.4">
      <c r="AJ1489" s="26" t="str">
        <f>VLOOKUP(AQ1489,'user list'!A:B,2,0)</f>
        <v>DOE</v>
      </c>
      <c r="AK1489" s="26">
        <f t="shared" si="114"/>
        <v>6</v>
      </c>
      <c r="AL1489" s="26">
        <f t="shared" si="115"/>
        <v>3</v>
      </c>
      <c r="AM1489" s="94" t="str">
        <f t="shared" si="116"/>
        <v>6/3 Log Off</v>
      </c>
      <c r="AN1489" s="172">
        <v>45811.652071759258</v>
      </c>
      <c r="AO1489" s="69" t="s">
        <v>212</v>
      </c>
      <c r="AP1489" s="69" t="s">
        <v>1913</v>
      </c>
      <c r="AQ1489" s="69" t="s">
        <v>212</v>
      </c>
      <c r="AR1489" s="69" t="s">
        <v>1917</v>
      </c>
    </row>
    <row r="1490" spans="36:44" ht="14.4">
      <c r="AJ1490" s="26" t="str">
        <f>VLOOKUP(AQ1490,'user list'!A:B,2,0)</f>
        <v>DOE</v>
      </c>
      <c r="AK1490" s="26">
        <f t="shared" si="114"/>
        <v>6</v>
      </c>
      <c r="AL1490" s="26">
        <f t="shared" si="115"/>
        <v>3</v>
      </c>
      <c r="AM1490" s="94" t="str">
        <f t="shared" si="116"/>
        <v>6/3 Log In</v>
      </c>
      <c r="AN1490" s="172">
        <v>45811.652187500003</v>
      </c>
      <c r="AO1490" s="69" t="s">
        <v>212</v>
      </c>
      <c r="AP1490" s="69" t="s">
        <v>1913</v>
      </c>
      <c r="AQ1490" s="69" t="s">
        <v>212</v>
      </c>
      <c r="AR1490" s="69" t="s">
        <v>1916</v>
      </c>
    </row>
    <row r="1491" spans="36:44" ht="14.4">
      <c r="AJ1491" s="26" t="str">
        <f>VLOOKUP(AQ1491,'user list'!A:B,2,0)</f>
        <v>BPLD</v>
      </c>
      <c r="AK1491" s="26">
        <f t="shared" si="114"/>
        <v>6</v>
      </c>
      <c r="AL1491" s="26">
        <f t="shared" si="115"/>
        <v>3</v>
      </c>
      <c r="AM1491" s="94" t="str">
        <f t="shared" si="116"/>
        <v>6/3 Log In</v>
      </c>
      <c r="AN1491" s="172">
        <v>45811.653437499997</v>
      </c>
      <c r="AO1491" s="69" t="s">
        <v>194</v>
      </c>
      <c r="AP1491" s="69" t="s">
        <v>1913</v>
      </c>
      <c r="AQ1491" s="69" t="s">
        <v>194</v>
      </c>
      <c r="AR1491" s="69" t="s">
        <v>1916</v>
      </c>
    </row>
    <row r="1492" spans="36:44" ht="14.4">
      <c r="AJ1492" s="26" t="str">
        <f>VLOOKUP(AQ1492,'user list'!A:B,2,0)</f>
        <v>CVD</v>
      </c>
      <c r="AK1492" s="26">
        <f t="shared" si="114"/>
        <v>6</v>
      </c>
      <c r="AL1492" s="26">
        <f t="shared" si="115"/>
        <v>3</v>
      </c>
      <c r="AM1492" s="94" t="str">
        <f t="shared" si="116"/>
        <v>6/3 Log Off</v>
      </c>
      <c r="AN1492" s="172">
        <v>45811.655219907407</v>
      </c>
      <c r="AO1492" s="69" t="s">
        <v>208</v>
      </c>
      <c r="AP1492" s="69" t="s">
        <v>1913</v>
      </c>
      <c r="AQ1492" s="69" t="s">
        <v>208</v>
      </c>
      <c r="AR1492" s="69" t="s">
        <v>1917</v>
      </c>
    </row>
    <row r="1493" spans="36:44" ht="14.4">
      <c r="AJ1493" s="26" t="str">
        <f>VLOOKUP(AQ1493,'user list'!A:B,2,0)</f>
        <v>CTO</v>
      </c>
      <c r="AK1493" s="26">
        <f t="shared" si="114"/>
        <v>6</v>
      </c>
      <c r="AL1493" s="26">
        <f t="shared" si="115"/>
        <v>3</v>
      </c>
      <c r="AM1493" s="94" t="str">
        <f t="shared" si="116"/>
        <v>6/3 Log Off</v>
      </c>
      <c r="AN1493" s="172">
        <v>45811.657118055555</v>
      </c>
      <c r="AO1493" s="69" t="s">
        <v>207</v>
      </c>
      <c r="AP1493" s="69" t="s">
        <v>1913</v>
      </c>
      <c r="AQ1493" s="69" t="s">
        <v>207</v>
      </c>
      <c r="AR1493" s="69" t="s">
        <v>1917</v>
      </c>
    </row>
    <row r="1494" spans="36:44" ht="14.4">
      <c r="AJ1494" s="26" t="str">
        <f>VLOOKUP(AQ1494,'user list'!A:B,2,0)</f>
        <v>LEDIPO</v>
      </c>
      <c r="AK1494" s="26">
        <f t="shared" si="114"/>
        <v>6</v>
      </c>
      <c r="AL1494" s="26">
        <f t="shared" si="115"/>
        <v>3</v>
      </c>
      <c r="AM1494" s="94" t="str">
        <f t="shared" si="116"/>
        <v>6/3 Log In</v>
      </c>
      <c r="AN1494" s="172">
        <v>45811.658738425926</v>
      </c>
      <c r="AO1494" s="69" t="s">
        <v>222</v>
      </c>
      <c r="AP1494" s="69" t="s">
        <v>1913</v>
      </c>
      <c r="AQ1494" s="69" t="s">
        <v>222</v>
      </c>
      <c r="AR1494" s="69" t="s">
        <v>1916</v>
      </c>
    </row>
    <row r="1495" spans="36:44" ht="14.4">
      <c r="AJ1495" s="26" t="str">
        <f>VLOOKUP(AQ1495,'user list'!A:B,2,0)</f>
        <v>CCRD</v>
      </c>
      <c r="AK1495" s="26">
        <f t="shared" si="114"/>
        <v>6</v>
      </c>
      <c r="AL1495" s="26">
        <f t="shared" si="115"/>
        <v>3</v>
      </c>
      <c r="AM1495" s="94" t="str">
        <f t="shared" si="116"/>
        <v>6/3 Log In</v>
      </c>
      <c r="AN1495" s="172">
        <v>45811.658773148149</v>
      </c>
      <c r="AO1495" s="69" t="s">
        <v>198</v>
      </c>
      <c r="AP1495" s="69" t="s">
        <v>1913</v>
      </c>
      <c r="AQ1495" s="69" t="s">
        <v>198</v>
      </c>
      <c r="AR1495" s="69" t="s">
        <v>1916</v>
      </c>
    </row>
    <row r="1496" spans="36:44" ht="14.4">
      <c r="AJ1496" s="26" t="str">
        <f>VLOOKUP(AQ1496,'user list'!A:B,2,0)</f>
        <v>QCPL</v>
      </c>
      <c r="AK1496" s="26">
        <f t="shared" si="114"/>
        <v>6</v>
      </c>
      <c r="AL1496" s="26">
        <f t="shared" si="115"/>
        <v>3</v>
      </c>
      <c r="AM1496" s="94" t="str">
        <f t="shared" si="116"/>
        <v>6/3 Log Off</v>
      </c>
      <c r="AN1496" s="172">
        <v>45811.659618055557</v>
      </c>
      <c r="AO1496" s="69" t="s">
        <v>268</v>
      </c>
      <c r="AP1496" s="69" t="s">
        <v>1913</v>
      </c>
      <c r="AQ1496" s="69" t="s">
        <v>268</v>
      </c>
      <c r="AR1496" s="69" t="s">
        <v>1917</v>
      </c>
    </row>
    <row r="1497" spans="36:44" ht="14.4">
      <c r="AJ1497" s="26" t="str">
        <f>VLOOKUP(AQ1497,'user list'!A:B,2,0)</f>
        <v>HRMD</v>
      </c>
      <c r="AK1497" s="26">
        <f t="shared" si="114"/>
        <v>6</v>
      </c>
      <c r="AL1497" s="26">
        <f t="shared" si="115"/>
        <v>3</v>
      </c>
      <c r="AM1497" s="94" t="str">
        <f t="shared" si="116"/>
        <v>6/3 Log Off</v>
      </c>
      <c r="AN1497" s="172">
        <v>45811.660358796296</v>
      </c>
      <c r="AO1497" s="69" t="s">
        <v>217</v>
      </c>
      <c r="AP1497" s="69" t="s">
        <v>1913</v>
      </c>
      <c r="AQ1497" s="69" t="s">
        <v>217</v>
      </c>
      <c r="AR1497" s="69" t="s">
        <v>1917</v>
      </c>
    </row>
    <row r="1498" spans="36:44" ht="14.4">
      <c r="AJ1498" s="26" t="str">
        <f>VLOOKUP(AQ1498,'user list'!A:B,2,0)</f>
        <v>ITDD</v>
      </c>
      <c r="AK1498" s="26">
        <f t="shared" si="114"/>
        <v>6</v>
      </c>
      <c r="AL1498" s="26">
        <f t="shared" si="115"/>
        <v>3</v>
      </c>
      <c r="AM1498" s="94" t="str">
        <f t="shared" si="116"/>
        <v>6/3 Log Off</v>
      </c>
      <c r="AN1498" s="172">
        <v>45811.66097222222</v>
      </c>
      <c r="AO1498" s="69" t="s">
        <v>219</v>
      </c>
      <c r="AP1498" s="69" t="s">
        <v>1913</v>
      </c>
      <c r="AQ1498" s="69" t="s">
        <v>219</v>
      </c>
      <c r="AR1498" s="69" t="s">
        <v>1917</v>
      </c>
    </row>
    <row r="1499" spans="36:44" ht="14.4">
      <c r="AJ1499" s="26" t="str">
        <f>VLOOKUP(AQ1499,'user list'!A:B,2,0)</f>
        <v>ITDD</v>
      </c>
      <c r="AK1499" s="26">
        <f t="shared" si="114"/>
        <v>6</v>
      </c>
      <c r="AL1499" s="26">
        <f t="shared" si="115"/>
        <v>3</v>
      </c>
      <c r="AM1499" s="94" t="str">
        <f t="shared" si="116"/>
        <v>6/3 Log In</v>
      </c>
      <c r="AN1499" s="172">
        <v>45811.66101851852</v>
      </c>
      <c r="AO1499" s="69" t="s">
        <v>219</v>
      </c>
      <c r="AP1499" s="69" t="s">
        <v>1913</v>
      </c>
      <c r="AQ1499" s="69" t="s">
        <v>219</v>
      </c>
      <c r="AR1499" s="69" t="s">
        <v>1916</v>
      </c>
    </row>
    <row r="1500" spans="36:44" ht="14.4">
      <c r="AJ1500" s="26" t="str">
        <f>VLOOKUP(AQ1500,'user list'!A:B,2,0)</f>
        <v>CAD</v>
      </c>
      <c r="AK1500" s="26">
        <f t="shared" si="114"/>
        <v>6</v>
      </c>
      <c r="AL1500" s="26">
        <f t="shared" si="115"/>
        <v>3</v>
      </c>
      <c r="AM1500" s="94" t="str">
        <f t="shared" si="116"/>
        <v>6/3 Log Off</v>
      </c>
      <c r="AN1500" s="172">
        <v>45811.663310185184</v>
      </c>
      <c r="AO1500" s="69" t="s">
        <v>196</v>
      </c>
      <c r="AP1500" s="69" t="s">
        <v>1913</v>
      </c>
      <c r="AQ1500" s="69" t="s">
        <v>196</v>
      </c>
      <c r="AR1500" s="69" t="s">
        <v>1917</v>
      </c>
    </row>
    <row r="1501" spans="36:44" ht="14.4">
      <c r="AJ1501" s="26" t="str">
        <f>VLOOKUP(AQ1501,'user list'!A:B,2,0)</f>
        <v>CAD</v>
      </c>
      <c r="AK1501" s="26">
        <f t="shared" si="114"/>
        <v>6</v>
      </c>
      <c r="AL1501" s="26">
        <f t="shared" si="115"/>
        <v>3</v>
      </c>
      <c r="AM1501" s="94" t="str">
        <f t="shared" si="116"/>
        <v>6/3 Log In</v>
      </c>
      <c r="AN1501" s="172">
        <v>45811.663425925923</v>
      </c>
      <c r="AO1501" s="69" t="s">
        <v>196</v>
      </c>
      <c r="AP1501" s="69" t="s">
        <v>1913</v>
      </c>
      <c r="AQ1501" s="69" t="s">
        <v>196</v>
      </c>
      <c r="AR1501" s="69" t="s">
        <v>1916</v>
      </c>
    </row>
    <row r="1502" spans="36:44" ht="14.4">
      <c r="AJ1502" s="26" t="str">
        <f>VLOOKUP(AQ1502,'user list'!A:B,2,0)</f>
        <v>OCA</v>
      </c>
      <c r="AK1502" s="26">
        <f t="shared" ref="AK1502:AK1538" si="117">MONTH(AN1502)</f>
        <v>6</v>
      </c>
      <c r="AL1502" s="26">
        <f t="shared" ref="AL1502:AL1538" si="118">DAY(AN1502)</f>
        <v>3</v>
      </c>
      <c r="AM1502" s="94" t="str">
        <f t="shared" ref="AM1502:AM1538" si="119">AK1502&amp;"/"&amp;AL1502&amp;" "&amp;AR1502</f>
        <v>6/3 Log Off</v>
      </c>
      <c r="AN1502" s="172">
        <v>45811.664085648146</v>
      </c>
      <c r="AO1502" s="69" t="s">
        <v>228</v>
      </c>
      <c r="AP1502" s="69" t="s">
        <v>1913</v>
      </c>
      <c r="AQ1502" s="69" t="s">
        <v>228</v>
      </c>
      <c r="AR1502" s="69" t="s">
        <v>1917</v>
      </c>
    </row>
    <row r="1503" spans="36:44" ht="14.4">
      <c r="AJ1503" s="26" t="str">
        <f>VLOOKUP(AQ1503,'user list'!A:B,2,0)</f>
        <v>PAISD</v>
      </c>
      <c r="AK1503" s="26">
        <f t="shared" si="117"/>
        <v>6</v>
      </c>
      <c r="AL1503" s="26">
        <f t="shared" si="118"/>
        <v>3</v>
      </c>
      <c r="AM1503" s="94" t="str">
        <f t="shared" si="119"/>
        <v>6/3 Log Off</v>
      </c>
      <c r="AN1503" s="172">
        <v>45811.664641203701</v>
      </c>
      <c r="AO1503" s="69" t="s">
        <v>256</v>
      </c>
      <c r="AP1503" s="69" t="s">
        <v>1913</v>
      </c>
      <c r="AQ1503" s="69" t="s">
        <v>256</v>
      </c>
      <c r="AR1503" s="69" t="s">
        <v>1917</v>
      </c>
    </row>
    <row r="1504" spans="36:44" ht="14.4">
      <c r="AJ1504" s="26" t="str">
        <f>VLOOKUP(AQ1504,'user list'!A:B,2,0)</f>
        <v>PAISD</v>
      </c>
      <c r="AK1504" s="26">
        <f t="shared" si="117"/>
        <v>6</v>
      </c>
      <c r="AL1504" s="26">
        <f t="shared" si="118"/>
        <v>3</v>
      </c>
      <c r="AM1504" s="94" t="str">
        <f t="shared" si="119"/>
        <v>6/3 Log In</v>
      </c>
      <c r="AN1504" s="172">
        <v>45811.664826388886</v>
      </c>
      <c r="AO1504" s="69" t="s">
        <v>256</v>
      </c>
      <c r="AP1504" s="69" t="s">
        <v>1913</v>
      </c>
      <c r="AQ1504" s="69" t="s">
        <v>256</v>
      </c>
      <c r="AR1504" s="69" t="s">
        <v>1916</v>
      </c>
    </row>
    <row r="1505" spans="36:44" ht="14.4">
      <c r="AJ1505" s="26" t="str">
        <f>VLOOKUP(AQ1505,'user list'!A:B,2,0)</f>
        <v>DPOS</v>
      </c>
      <c r="AK1505" s="26">
        <f t="shared" si="117"/>
        <v>6</v>
      </c>
      <c r="AL1505" s="26">
        <f t="shared" si="118"/>
        <v>3</v>
      </c>
      <c r="AM1505" s="94" t="str">
        <f t="shared" si="119"/>
        <v>6/3 Log Off</v>
      </c>
      <c r="AN1505" s="172">
        <v>45811.665416666663</v>
      </c>
      <c r="AO1505" s="69" t="s">
        <v>213</v>
      </c>
      <c r="AP1505" s="69" t="s">
        <v>1913</v>
      </c>
      <c r="AQ1505" s="69" t="s">
        <v>213</v>
      </c>
      <c r="AR1505" s="69" t="s">
        <v>1917</v>
      </c>
    </row>
    <row r="1506" spans="36:44" ht="14.4">
      <c r="AJ1506" s="26" t="str">
        <f>VLOOKUP(AQ1506,'user list'!A:B,2,0)</f>
        <v>Admin</v>
      </c>
      <c r="AK1506" s="26">
        <f t="shared" si="117"/>
        <v>6</v>
      </c>
      <c r="AL1506" s="26">
        <f t="shared" si="118"/>
        <v>3</v>
      </c>
      <c r="AM1506" s="94" t="str">
        <f t="shared" si="119"/>
        <v>6/3 Log In</v>
      </c>
      <c r="AN1506" s="172">
        <v>45811.667951388888</v>
      </c>
      <c r="AO1506" s="69" t="s">
        <v>186</v>
      </c>
      <c r="AP1506" s="69" t="s">
        <v>1913</v>
      </c>
      <c r="AQ1506" s="69" t="s">
        <v>186</v>
      </c>
      <c r="AR1506" s="69" t="s">
        <v>1916</v>
      </c>
    </row>
    <row r="1507" spans="36:44" ht="14.4">
      <c r="AJ1507" s="26" t="str">
        <f>VLOOKUP(AQ1507,'user list'!A:B,2,0)</f>
        <v>Admin</v>
      </c>
      <c r="AK1507" s="26">
        <f t="shared" si="117"/>
        <v>6</v>
      </c>
      <c r="AL1507" s="26">
        <f t="shared" si="118"/>
        <v>3</v>
      </c>
      <c r="AM1507" s="94" t="str">
        <f t="shared" si="119"/>
        <v>6/3 Log In</v>
      </c>
      <c r="AN1507" s="172">
        <v>45811.667951388888</v>
      </c>
      <c r="AO1507" s="69" t="s">
        <v>186</v>
      </c>
      <c r="AP1507" s="69" t="s">
        <v>1913</v>
      </c>
      <c r="AQ1507" s="69" t="s">
        <v>186</v>
      </c>
      <c r="AR1507" s="69" t="s">
        <v>1916</v>
      </c>
    </row>
    <row r="1508" spans="36:44" ht="14.4">
      <c r="AJ1508" s="26" t="str">
        <f>VLOOKUP(AQ1508,'user list'!A:B,2,0)</f>
        <v>OCM</v>
      </c>
      <c r="AK1508" s="26">
        <f t="shared" si="117"/>
        <v>6</v>
      </c>
      <c r="AL1508" s="26">
        <f t="shared" si="118"/>
        <v>3</v>
      </c>
      <c r="AM1508" s="94" t="str">
        <f t="shared" si="119"/>
        <v>6/3 Log Off</v>
      </c>
      <c r="AN1508" s="172">
        <v>45811.669074074074</v>
      </c>
      <c r="AO1508" s="69" t="s">
        <v>231</v>
      </c>
      <c r="AP1508" s="69" t="s">
        <v>1913</v>
      </c>
      <c r="AQ1508" s="69" t="s">
        <v>231</v>
      </c>
      <c r="AR1508" s="69" t="s">
        <v>1917</v>
      </c>
    </row>
    <row r="1509" spans="36:44" ht="14.4">
      <c r="AJ1509" s="26" t="str">
        <f>VLOOKUP(AQ1509,'user list'!A:B,2,0)</f>
        <v>QCEAU</v>
      </c>
      <c r="AK1509" s="26">
        <f t="shared" si="117"/>
        <v>6</v>
      </c>
      <c r="AL1509" s="26">
        <f t="shared" si="118"/>
        <v>3</v>
      </c>
      <c r="AM1509" s="94" t="str">
        <f t="shared" si="119"/>
        <v>6/3 Log Off</v>
      </c>
      <c r="AN1509" s="172">
        <v>45811.669074074074</v>
      </c>
      <c r="AO1509" s="69" t="s">
        <v>266</v>
      </c>
      <c r="AP1509" s="69" t="s">
        <v>1913</v>
      </c>
      <c r="AQ1509" s="69" t="s">
        <v>266</v>
      </c>
      <c r="AR1509" s="69" t="s">
        <v>1917</v>
      </c>
    </row>
    <row r="1510" spans="36:44" ht="14.4">
      <c r="AJ1510" s="26" t="str">
        <f>VLOOKUP(AQ1510,'user list'!A:B,2,0)</f>
        <v>OCM</v>
      </c>
      <c r="AK1510" s="26">
        <f t="shared" si="117"/>
        <v>6</v>
      </c>
      <c r="AL1510" s="26">
        <f t="shared" si="118"/>
        <v>3</v>
      </c>
      <c r="AM1510" s="94" t="str">
        <f t="shared" si="119"/>
        <v>6/3 Log In</v>
      </c>
      <c r="AN1510" s="172">
        <v>45811.66914351852</v>
      </c>
      <c r="AO1510" s="69" t="s">
        <v>231</v>
      </c>
      <c r="AP1510" s="69" t="s">
        <v>1913</v>
      </c>
      <c r="AQ1510" s="69" t="s">
        <v>231</v>
      </c>
      <c r="AR1510" s="69" t="s">
        <v>1916</v>
      </c>
    </row>
    <row r="1511" spans="36:44" ht="14.4">
      <c r="AJ1511" s="26" t="str">
        <f>VLOOKUP(AQ1511,'user list'!A:B,2,0)</f>
        <v>CGSD</v>
      </c>
      <c r="AK1511" s="26">
        <f t="shared" si="117"/>
        <v>6</v>
      </c>
      <c r="AL1511" s="26">
        <f t="shared" si="118"/>
        <v>3</v>
      </c>
      <c r="AM1511" s="94" t="str">
        <f t="shared" si="119"/>
        <v>6/3 Log Off</v>
      </c>
      <c r="AN1511" s="172">
        <v>45811.669178240743</v>
      </c>
      <c r="AO1511" s="69" t="s">
        <v>200</v>
      </c>
      <c r="AP1511" s="69" t="s">
        <v>1913</v>
      </c>
      <c r="AQ1511" s="69" t="s">
        <v>200</v>
      </c>
      <c r="AR1511" s="69" t="s">
        <v>1917</v>
      </c>
    </row>
    <row r="1512" spans="36:44" ht="14.4">
      <c r="AJ1512" s="26" t="str">
        <f>VLOOKUP(AQ1512,'user list'!A:B,2,0)</f>
        <v>CGSD</v>
      </c>
      <c r="AK1512" s="26">
        <f t="shared" si="117"/>
        <v>6</v>
      </c>
      <c r="AL1512" s="26">
        <f t="shared" si="118"/>
        <v>3</v>
      </c>
      <c r="AM1512" s="94" t="str">
        <f t="shared" si="119"/>
        <v>6/3 Log In</v>
      </c>
      <c r="AN1512" s="172">
        <v>45811.669270833336</v>
      </c>
      <c r="AO1512" s="69" t="s">
        <v>200</v>
      </c>
      <c r="AP1512" s="69" t="s">
        <v>1913</v>
      </c>
      <c r="AQ1512" s="69" t="s">
        <v>200</v>
      </c>
      <c r="AR1512" s="69" t="s">
        <v>1916</v>
      </c>
    </row>
    <row r="1513" spans="36:44" ht="14.4">
      <c r="AJ1513" s="26" t="str">
        <f>VLOOKUP(AQ1513,'user list'!A:B,2,0)</f>
        <v>QCEAU</v>
      </c>
      <c r="AK1513" s="26">
        <f t="shared" si="117"/>
        <v>6</v>
      </c>
      <c r="AL1513" s="26">
        <f t="shared" si="118"/>
        <v>3</v>
      </c>
      <c r="AM1513" s="94" t="str">
        <f t="shared" si="119"/>
        <v>6/3 Log In</v>
      </c>
      <c r="AN1513" s="172">
        <v>45811.669421296298</v>
      </c>
      <c r="AO1513" s="69" t="s">
        <v>266</v>
      </c>
      <c r="AP1513" s="69" t="s">
        <v>1913</v>
      </c>
      <c r="AQ1513" s="69" t="s">
        <v>266</v>
      </c>
      <c r="AR1513" s="69" t="s">
        <v>1916</v>
      </c>
    </row>
    <row r="1514" spans="36:44" ht="14.4">
      <c r="AJ1514" s="26" t="str">
        <f>VLOOKUP(AQ1514,'user list'!A:B,2,0)</f>
        <v>SSDD</v>
      </c>
      <c r="AK1514" s="26">
        <f t="shared" si="117"/>
        <v>6</v>
      </c>
      <c r="AL1514" s="26">
        <f t="shared" si="118"/>
        <v>3</v>
      </c>
      <c r="AM1514" s="94" t="str">
        <f t="shared" si="119"/>
        <v>6/3 Log Off</v>
      </c>
      <c r="AN1514" s="172">
        <v>45811.670231481483</v>
      </c>
      <c r="AO1514" s="69" t="s">
        <v>273</v>
      </c>
      <c r="AP1514" s="69" t="s">
        <v>1913</v>
      </c>
      <c r="AQ1514" s="69" t="s">
        <v>273</v>
      </c>
      <c r="AR1514" s="69" t="s">
        <v>1917</v>
      </c>
    </row>
    <row r="1515" spans="36:44" ht="14.4">
      <c r="AJ1515" s="26" t="str">
        <f>VLOOKUP(AQ1515,'user list'!A:B,2,0)</f>
        <v>SSDD</v>
      </c>
      <c r="AK1515" s="26">
        <f t="shared" si="117"/>
        <v>6</v>
      </c>
      <c r="AL1515" s="26">
        <f t="shared" si="118"/>
        <v>3</v>
      </c>
      <c r="AM1515" s="94" t="str">
        <f t="shared" si="119"/>
        <v>6/3 Log In</v>
      </c>
      <c r="AN1515" s="172">
        <v>45811.670428240737</v>
      </c>
      <c r="AO1515" s="69" t="s">
        <v>273</v>
      </c>
      <c r="AP1515" s="69" t="s">
        <v>1913</v>
      </c>
      <c r="AQ1515" s="69" t="s">
        <v>273</v>
      </c>
      <c r="AR1515" s="69" t="s">
        <v>1916</v>
      </c>
    </row>
    <row r="1516" spans="36:44" ht="14.4">
      <c r="AJ1516" s="26" t="str">
        <f>VLOOKUP(AQ1516,'user list'!A:B,2,0)</f>
        <v>OCM</v>
      </c>
      <c r="AK1516" s="26">
        <f t="shared" si="117"/>
        <v>6</v>
      </c>
      <c r="AL1516" s="26">
        <f t="shared" si="118"/>
        <v>3</v>
      </c>
      <c r="AM1516" s="94" t="str">
        <f t="shared" si="119"/>
        <v>6/3 Log In</v>
      </c>
      <c r="AN1516" s="172">
        <v>45811.670995370368</v>
      </c>
      <c r="AO1516" s="69" t="s">
        <v>231</v>
      </c>
      <c r="AP1516" s="69" t="s">
        <v>1913</v>
      </c>
      <c r="AQ1516" s="69" t="s">
        <v>231</v>
      </c>
      <c r="AR1516" s="69" t="s">
        <v>1916</v>
      </c>
    </row>
    <row r="1517" spans="36:44" ht="14.4">
      <c r="AJ1517" s="26" t="str">
        <f>VLOOKUP(AQ1517,'user list'!A:B,2,0)</f>
        <v>Admin</v>
      </c>
      <c r="AK1517" s="26">
        <f t="shared" si="117"/>
        <v>6</v>
      </c>
      <c r="AL1517" s="26">
        <f t="shared" si="118"/>
        <v>3</v>
      </c>
      <c r="AM1517" s="94" t="str">
        <f t="shared" si="119"/>
        <v>6/3 Log Off</v>
      </c>
      <c r="AN1517" s="172">
        <v>45811.671006944445</v>
      </c>
      <c r="AO1517" s="69" t="s">
        <v>186</v>
      </c>
      <c r="AP1517" s="69" t="s">
        <v>1913</v>
      </c>
      <c r="AQ1517" s="69" t="s">
        <v>186</v>
      </c>
      <c r="AR1517" s="69" t="s">
        <v>1917</v>
      </c>
    </row>
    <row r="1518" spans="36:44" ht="14.4">
      <c r="AJ1518" s="26" t="str">
        <f>VLOOKUP(AQ1518,'user list'!A:B,2,0)</f>
        <v>Admin</v>
      </c>
      <c r="AK1518" s="26">
        <f t="shared" si="117"/>
        <v>6</v>
      </c>
      <c r="AL1518" s="26">
        <f t="shared" si="118"/>
        <v>3</v>
      </c>
      <c r="AM1518" s="94" t="str">
        <f t="shared" si="119"/>
        <v>6/3 Log In</v>
      </c>
      <c r="AN1518" s="172">
        <v>45811.671342592592</v>
      </c>
      <c r="AO1518" s="69" t="s">
        <v>186</v>
      </c>
      <c r="AP1518" s="69" t="s">
        <v>1913</v>
      </c>
      <c r="AQ1518" s="69" t="s">
        <v>186</v>
      </c>
      <c r="AR1518" s="69" t="s">
        <v>1916</v>
      </c>
    </row>
    <row r="1519" spans="36:44" ht="14.4">
      <c r="AJ1519" s="26" t="str">
        <f>VLOOKUP(AQ1519,'user list'!A:B,2,0)</f>
        <v>BPLD</v>
      </c>
      <c r="AK1519" s="26">
        <f t="shared" si="117"/>
        <v>6</v>
      </c>
      <c r="AL1519" s="26">
        <f t="shared" si="118"/>
        <v>3</v>
      </c>
      <c r="AM1519" s="94" t="str">
        <f t="shared" si="119"/>
        <v>6/3 Log Off</v>
      </c>
      <c r="AN1519" s="172">
        <v>45811.673564814817</v>
      </c>
      <c r="AO1519" s="69" t="s">
        <v>194</v>
      </c>
      <c r="AP1519" s="69" t="s">
        <v>1913</v>
      </c>
      <c r="AQ1519" s="69" t="s">
        <v>194</v>
      </c>
      <c r="AR1519" s="69" t="s">
        <v>1917</v>
      </c>
    </row>
    <row r="1520" spans="36:44" ht="14.4">
      <c r="AJ1520" s="26" t="str">
        <f>VLOOKUP(AQ1520,'user list'!A:B,2,0)</f>
        <v>OCM</v>
      </c>
      <c r="AK1520" s="26">
        <f t="shared" si="117"/>
        <v>6</v>
      </c>
      <c r="AL1520" s="26">
        <f t="shared" si="118"/>
        <v>3</v>
      </c>
      <c r="AM1520" s="94" t="str">
        <f t="shared" si="119"/>
        <v>6/3 Log Off</v>
      </c>
      <c r="AN1520" s="172">
        <v>45811.673750000002</v>
      </c>
      <c r="AO1520" s="69" t="s">
        <v>231</v>
      </c>
      <c r="AP1520" s="69" t="s">
        <v>1913</v>
      </c>
      <c r="AQ1520" s="69" t="s">
        <v>231</v>
      </c>
      <c r="AR1520" s="69" t="s">
        <v>1917</v>
      </c>
    </row>
    <row r="1521" spans="36:44" ht="14.4">
      <c r="AJ1521" s="26" t="str">
        <f>VLOOKUP(AQ1521,'user list'!A:B,2,0)</f>
        <v>BPLD</v>
      </c>
      <c r="AK1521" s="26">
        <f t="shared" si="117"/>
        <v>6</v>
      </c>
      <c r="AL1521" s="26">
        <f t="shared" si="118"/>
        <v>3</v>
      </c>
      <c r="AM1521" s="94" t="str">
        <f t="shared" si="119"/>
        <v>6/3 Log In</v>
      </c>
      <c r="AN1521" s="172">
        <v>45811.674930555557</v>
      </c>
      <c r="AO1521" s="69" t="s">
        <v>194</v>
      </c>
      <c r="AP1521" s="69" t="s">
        <v>1913</v>
      </c>
      <c r="AQ1521" s="69" t="s">
        <v>194</v>
      </c>
      <c r="AR1521" s="69" t="s">
        <v>1916</v>
      </c>
    </row>
    <row r="1522" spans="36:44" ht="14.4">
      <c r="AJ1522" s="26" t="str">
        <f>VLOOKUP(AQ1522,'user list'!A:B,2,0)</f>
        <v>DOE</v>
      </c>
      <c r="AK1522" s="26">
        <f t="shared" si="117"/>
        <v>6</v>
      </c>
      <c r="AL1522" s="26">
        <f t="shared" si="118"/>
        <v>3</v>
      </c>
      <c r="AM1522" s="94" t="str">
        <f t="shared" si="119"/>
        <v>6/3 Log Off</v>
      </c>
      <c r="AN1522" s="172">
        <v>45811.675138888888</v>
      </c>
      <c r="AO1522" s="69" t="s">
        <v>212</v>
      </c>
      <c r="AP1522" s="69" t="s">
        <v>1913</v>
      </c>
      <c r="AQ1522" s="69" t="s">
        <v>212</v>
      </c>
      <c r="AR1522" s="69" t="s">
        <v>1917</v>
      </c>
    </row>
    <row r="1523" spans="36:44" ht="14.4">
      <c r="AJ1523" s="26" t="str">
        <f>VLOOKUP(AQ1523,'user list'!A:B,2,0)</f>
        <v>DOE</v>
      </c>
      <c r="AK1523" s="26">
        <f t="shared" si="117"/>
        <v>6</v>
      </c>
      <c r="AL1523" s="26">
        <f t="shared" si="118"/>
        <v>3</v>
      </c>
      <c r="AM1523" s="94" t="str">
        <f t="shared" si="119"/>
        <v>6/3 Log In</v>
      </c>
      <c r="AN1523" s="172">
        <v>45811.675243055557</v>
      </c>
      <c r="AO1523" s="69" t="s">
        <v>212</v>
      </c>
      <c r="AP1523" s="69" t="s">
        <v>1913</v>
      </c>
      <c r="AQ1523" s="69" t="s">
        <v>212</v>
      </c>
      <c r="AR1523" s="69" t="s">
        <v>1916</v>
      </c>
    </row>
    <row r="1524" spans="36:44" ht="14.4">
      <c r="AJ1524" s="26" t="str">
        <f>VLOOKUP(AQ1524,'user list'!A:B,2,0)</f>
        <v>Admin</v>
      </c>
      <c r="AK1524" s="26">
        <f t="shared" si="117"/>
        <v>6</v>
      </c>
      <c r="AL1524" s="26">
        <f t="shared" si="118"/>
        <v>3</v>
      </c>
      <c r="AM1524" s="94" t="str">
        <f t="shared" si="119"/>
        <v>6/3 Log In</v>
      </c>
      <c r="AN1524" s="172">
        <v>45811.676458333335</v>
      </c>
      <c r="AO1524" s="69" t="s">
        <v>186</v>
      </c>
      <c r="AP1524" s="69" t="s">
        <v>1913</v>
      </c>
      <c r="AQ1524" s="69" t="s">
        <v>186</v>
      </c>
      <c r="AR1524" s="69" t="s">
        <v>1916</v>
      </c>
    </row>
    <row r="1525" spans="36:44" ht="14.4">
      <c r="AJ1525" s="26" t="str">
        <f>VLOOKUP(AQ1525,'user list'!A:B,2,0)</f>
        <v>OCM</v>
      </c>
      <c r="AK1525" s="26">
        <f t="shared" si="117"/>
        <v>6</v>
      </c>
      <c r="AL1525" s="26">
        <f t="shared" si="118"/>
        <v>3</v>
      </c>
      <c r="AM1525" s="94" t="str">
        <f t="shared" si="119"/>
        <v>6/3 Log In</v>
      </c>
      <c r="AN1525" s="172">
        <v>45811.677604166667</v>
      </c>
      <c r="AO1525" s="69" t="s">
        <v>234</v>
      </c>
      <c r="AP1525" s="69" t="s">
        <v>1913</v>
      </c>
      <c r="AQ1525" s="69" t="s">
        <v>234</v>
      </c>
      <c r="AR1525" s="69" t="s">
        <v>1916</v>
      </c>
    </row>
    <row r="1526" spans="36:44" ht="14.4">
      <c r="AJ1526" s="26" t="str">
        <f>VLOOKUP(AQ1526,'user list'!A:B,2,0)</f>
        <v>Admin</v>
      </c>
      <c r="AK1526" s="26">
        <f t="shared" si="117"/>
        <v>6</v>
      </c>
      <c r="AL1526" s="26">
        <f t="shared" si="118"/>
        <v>3</v>
      </c>
      <c r="AM1526" s="94" t="str">
        <f t="shared" si="119"/>
        <v>6/3 Log Off</v>
      </c>
      <c r="AN1526" s="172">
        <v>45811.679560185185</v>
      </c>
      <c r="AO1526" s="69" t="s">
        <v>186</v>
      </c>
      <c r="AP1526" s="69" t="s">
        <v>1913</v>
      </c>
      <c r="AQ1526" s="69" t="s">
        <v>186</v>
      </c>
      <c r="AR1526" s="69" t="s">
        <v>1917</v>
      </c>
    </row>
    <row r="1527" spans="36:44" ht="14.4">
      <c r="AJ1527" s="26" t="str">
        <f>VLOOKUP(AQ1527,'user list'!A:B,2,0)</f>
        <v>LEDIPO</v>
      </c>
      <c r="AK1527" s="26">
        <f t="shared" si="117"/>
        <v>6</v>
      </c>
      <c r="AL1527" s="26">
        <f t="shared" si="118"/>
        <v>3</v>
      </c>
      <c r="AM1527" s="94" t="str">
        <f t="shared" si="119"/>
        <v>6/3 Log In</v>
      </c>
      <c r="AN1527" s="172">
        <v>45811.679652777777</v>
      </c>
      <c r="AO1527" s="69" t="s">
        <v>222</v>
      </c>
      <c r="AP1527" s="69" t="s">
        <v>1913</v>
      </c>
      <c r="AQ1527" s="69" t="s">
        <v>222</v>
      </c>
      <c r="AR1527" s="69" t="s">
        <v>1916</v>
      </c>
    </row>
    <row r="1528" spans="36:44" ht="14.4">
      <c r="AJ1528" s="26" t="str">
        <f>VLOOKUP(AQ1528,'user list'!A:B,2,0)</f>
        <v>Admin</v>
      </c>
      <c r="AK1528" s="26">
        <f t="shared" si="117"/>
        <v>6</v>
      </c>
      <c r="AL1528" s="26">
        <f t="shared" si="118"/>
        <v>3</v>
      </c>
      <c r="AM1528" s="94" t="str">
        <f t="shared" si="119"/>
        <v>6/3 Log In</v>
      </c>
      <c r="AN1528" s="172">
        <v>45811.680023148147</v>
      </c>
      <c r="AO1528" s="69" t="s">
        <v>186</v>
      </c>
      <c r="AP1528" s="69" t="s">
        <v>1913</v>
      </c>
      <c r="AQ1528" s="69" t="s">
        <v>186</v>
      </c>
      <c r="AR1528" s="69" t="s">
        <v>1916</v>
      </c>
    </row>
    <row r="1529" spans="36:44" ht="14.4">
      <c r="AJ1529" s="26" t="str">
        <f>VLOOKUP(AQ1529,'user list'!A:B,2,0)</f>
        <v>Admin</v>
      </c>
      <c r="AK1529" s="26">
        <f t="shared" si="117"/>
        <v>6</v>
      </c>
      <c r="AL1529" s="26">
        <f t="shared" si="118"/>
        <v>3</v>
      </c>
      <c r="AM1529" s="94" t="str">
        <f t="shared" si="119"/>
        <v>6/3 Log In</v>
      </c>
      <c r="AN1529" s="172">
        <v>45811.680254629631</v>
      </c>
      <c r="AO1529" s="69" t="s">
        <v>186</v>
      </c>
      <c r="AP1529" s="69" t="s">
        <v>1913</v>
      </c>
      <c r="AQ1529" s="69" t="s">
        <v>186</v>
      </c>
      <c r="AR1529" s="69" t="s">
        <v>1916</v>
      </c>
    </row>
    <row r="1530" spans="36:44" ht="14.4">
      <c r="AJ1530" s="26" t="str">
        <f>VLOOKUP(AQ1530,'user list'!A:B,2,0)</f>
        <v>Admin</v>
      </c>
      <c r="AK1530" s="26">
        <f t="shared" si="117"/>
        <v>6</v>
      </c>
      <c r="AL1530" s="26">
        <f t="shared" si="118"/>
        <v>3</v>
      </c>
      <c r="AM1530" s="94" t="str">
        <f t="shared" si="119"/>
        <v>6/3 Log Off</v>
      </c>
      <c r="AN1530" s="172">
        <v>45811.680289351854</v>
      </c>
      <c r="AO1530" s="69" t="s">
        <v>186</v>
      </c>
      <c r="AP1530" s="69" t="s">
        <v>1913</v>
      </c>
      <c r="AQ1530" s="69" t="s">
        <v>186</v>
      </c>
      <c r="AR1530" s="69" t="s">
        <v>1917</v>
      </c>
    </row>
    <row r="1531" spans="36:44" ht="14.4">
      <c r="AJ1531" s="26" t="str">
        <f>VLOOKUP(AQ1531,'user list'!A:B,2,0)</f>
        <v>Admin</v>
      </c>
      <c r="AK1531" s="26">
        <f t="shared" si="117"/>
        <v>6</v>
      </c>
      <c r="AL1531" s="26">
        <f t="shared" si="118"/>
        <v>3</v>
      </c>
      <c r="AM1531" s="94" t="str">
        <f t="shared" si="119"/>
        <v>6/3 Log In</v>
      </c>
      <c r="AN1531" s="172">
        <v>45811.680358796293</v>
      </c>
      <c r="AO1531" s="69" t="s">
        <v>186</v>
      </c>
      <c r="AP1531" s="69" t="s">
        <v>1913</v>
      </c>
      <c r="AQ1531" s="69" t="s">
        <v>186</v>
      </c>
      <c r="AR1531" s="69" t="s">
        <v>1916</v>
      </c>
    </row>
    <row r="1532" spans="36:44" ht="14.4">
      <c r="AJ1532" s="26" t="str">
        <f>VLOOKUP(AQ1532,'user list'!A:B,2,0)</f>
        <v>CGSD</v>
      </c>
      <c r="AK1532" s="26">
        <f t="shared" si="117"/>
        <v>6</v>
      </c>
      <c r="AL1532" s="26">
        <f t="shared" si="118"/>
        <v>3</v>
      </c>
      <c r="AM1532" s="94" t="str">
        <f t="shared" si="119"/>
        <v>6/3 Log Off</v>
      </c>
      <c r="AN1532" s="172">
        <v>45811.68037037037</v>
      </c>
      <c r="AO1532" s="69" t="s">
        <v>200</v>
      </c>
      <c r="AP1532" s="69" t="s">
        <v>1913</v>
      </c>
      <c r="AQ1532" s="69" t="s">
        <v>200</v>
      </c>
      <c r="AR1532" s="69" t="s">
        <v>1917</v>
      </c>
    </row>
    <row r="1533" spans="36:44" ht="14.4">
      <c r="AJ1533" s="26" t="str">
        <f>VLOOKUP(AQ1533,'user list'!A:B,2,0)</f>
        <v>CGSD</v>
      </c>
      <c r="AK1533" s="26">
        <f t="shared" si="117"/>
        <v>6</v>
      </c>
      <c r="AL1533" s="26">
        <f t="shared" si="118"/>
        <v>3</v>
      </c>
      <c r="AM1533" s="94" t="str">
        <f t="shared" si="119"/>
        <v>6/3 Log In</v>
      </c>
      <c r="AN1533" s="172">
        <v>45811.680439814816</v>
      </c>
      <c r="AO1533" s="69" t="s">
        <v>200</v>
      </c>
      <c r="AP1533" s="69" t="s">
        <v>1913</v>
      </c>
      <c r="AQ1533" s="69" t="s">
        <v>200</v>
      </c>
      <c r="AR1533" s="69" t="s">
        <v>1916</v>
      </c>
    </row>
    <row r="1534" spans="36:44" ht="14.4">
      <c r="AJ1534" s="26" t="str">
        <f>VLOOKUP(AQ1534,'user list'!A:B,2,0)</f>
        <v>OCM</v>
      </c>
      <c r="AK1534" s="26">
        <f t="shared" si="117"/>
        <v>6</v>
      </c>
      <c r="AL1534" s="26">
        <f t="shared" si="118"/>
        <v>3</v>
      </c>
      <c r="AM1534" s="94" t="str">
        <f t="shared" si="119"/>
        <v>6/3 Log In</v>
      </c>
      <c r="AN1534" s="172">
        <v>45811.680706018517</v>
      </c>
      <c r="AO1534" s="69" t="s">
        <v>232</v>
      </c>
      <c r="AP1534" s="69" t="s">
        <v>1913</v>
      </c>
      <c r="AQ1534" s="69" t="s">
        <v>232</v>
      </c>
      <c r="AR1534" s="69" t="s">
        <v>1916</v>
      </c>
    </row>
    <row r="1535" spans="36:44" ht="14.4">
      <c r="AJ1535" s="26" t="str">
        <f>VLOOKUP(AQ1535,'user list'!A:B,2,0)</f>
        <v>Admin</v>
      </c>
      <c r="AK1535" s="26">
        <f t="shared" si="117"/>
        <v>6</v>
      </c>
      <c r="AL1535" s="26">
        <f t="shared" si="118"/>
        <v>3</v>
      </c>
      <c r="AM1535" s="94" t="str">
        <f t="shared" si="119"/>
        <v>6/3 Log In</v>
      </c>
      <c r="AN1535" s="172">
        <v>45811.680717592593</v>
      </c>
      <c r="AO1535" s="69" t="s">
        <v>186</v>
      </c>
      <c r="AP1535" s="69" t="s">
        <v>1913</v>
      </c>
      <c r="AQ1535" s="69" t="s">
        <v>186</v>
      </c>
      <c r="AR1535" s="69" t="s">
        <v>1916</v>
      </c>
    </row>
    <row r="1536" spans="36:44" ht="14.4">
      <c r="AJ1536" s="26" t="str">
        <f>VLOOKUP(AQ1536,'user list'!A:B,2,0)</f>
        <v>Admin</v>
      </c>
      <c r="AK1536" s="26">
        <f t="shared" si="117"/>
        <v>6</v>
      </c>
      <c r="AL1536" s="26">
        <f t="shared" si="118"/>
        <v>3</v>
      </c>
      <c r="AM1536" s="94" t="str">
        <f t="shared" si="119"/>
        <v>6/3 Log In</v>
      </c>
      <c r="AN1536" s="172">
        <v>45811.680810185186</v>
      </c>
      <c r="AO1536" s="69" t="s">
        <v>186</v>
      </c>
      <c r="AP1536" s="69" t="s">
        <v>1913</v>
      </c>
      <c r="AQ1536" s="69" t="s">
        <v>186</v>
      </c>
      <c r="AR1536" s="69" t="s">
        <v>1916</v>
      </c>
    </row>
    <row r="1537" spans="36:44" ht="14.4">
      <c r="AJ1537" s="26" t="str">
        <f>VLOOKUP(AQ1537,'user list'!A:B,2,0)</f>
        <v>GAD</v>
      </c>
      <c r="AK1537" s="26">
        <f t="shared" si="117"/>
        <v>6</v>
      </c>
      <c r="AL1537" s="26">
        <f t="shared" si="118"/>
        <v>3</v>
      </c>
      <c r="AM1537" s="94" t="str">
        <f t="shared" si="119"/>
        <v>6/3 Log In</v>
      </c>
      <c r="AN1537" s="172">
        <v>45811.680960648147</v>
      </c>
      <c r="AO1537" s="69" t="s">
        <v>215</v>
      </c>
      <c r="AP1537" s="69" t="s">
        <v>1913</v>
      </c>
      <c r="AQ1537" s="69" t="s">
        <v>215</v>
      </c>
      <c r="AR1537" s="69" t="s">
        <v>1916</v>
      </c>
    </row>
    <row r="1538" spans="36:44" ht="14.4">
      <c r="AJ1538" s="26" t="str">
        <f>VLOOKUP(AQ1538,'user list'!A:B,2,0)</f>
        <v>Admin</v>
      </c>
      <c r="AK1538" s="26">
        <f t="shared" si="117"/>
        <v>6</v>
      </c>
      <c r="AL1538" s="26">
        <f t="shared" si="118"/>
        <v>3</v>
      </c>
      <c r="AM1538" s="94" t="str">
        <f t="shared" si="119"/>
        <v>6/3 Log In</v>
      </c>
      <c r="AN1538" s="172">
        <v>45811.680960648147</v>
      </c>
      <c r="AO1538" s="69" t="s">
        <v>186</v>
      </c>
      <c r="AP1538" s="69" t="s">
        <v>1913</v>
      </c>
      <c r="AQ1538" s="69" t="s">
        <v>186</v>
      </c>
      <c r="AR1538" s="69" t="s">
        <v>1916</v>
      </c>
    </row>
    <row r="1539" spans="36:44" ht="14.4">
      <c r="AJ1539" s="26" t="str">
        <f>VLOOKUP(AQ1539,'user list'!A:B,2,0)</f>
        <v>LEDIPO</v>
      </c>
      <c r="AK1539" s="26">
        <f t="shared" ref="AK1539:AK1602" si="120">MONTH(AN1539)</f>
        <v>6</v>
      </c>
      <c r="AL1539" s="26">
        <f t="shared" ref="AL1539:AL1602" si="121">DAY(AN1539)</f>
        <v>3</v>
      </c>
      <c r="AM1539" s="94" t="str">
        <f t="shared" ref="AM1539:AM1602" si="122">AK1539&amp;"/"&amp;AL1539&amp;" "&amp;AR1539</f>
        <v>6/3 Log Off</v>
      </c>
      <c r="AN1539" s="172">
        <v>45811.682557870372</v>
      </c>
      <c r="AO1539" s="69" t="s">
        <v>222</v>
      </c>
      <c r="AP1539" s="69" t="s">
        <v>1913</v>
      </c>
      <c r="AQ1539" s="69" t="s">
        <v>222</v>
      </c>
      <c r="AR1539" s="69" t="s">
        <v>1917</v>
      </c>
    </row>
    <row r="1540" spans="36:44" ht="14.4">
      <c r="AJ1540" s="26" t="str">
        <f>VLOOKUP(AQ1540,'user list'!A:B,2,0)</f>
        <v>OSSP</v>
      </c>
      <c r="AK1540" s="26">
        <f t="shared" si="120"/>
        <v>6</v>
      </c>
      <c r="AL1540" s="26">
        <f t="shared" si="121"/>
        <v>3</v>
      </c>
      <c r="AM1540" s="94" t="str">
        <f t="shared" si="122"/>
        <v>6/3 Log In</v>
      </c>
      <c r="AN1540" s="172">
        <v>45811.682650462964</v>
      </c>
      <c r="AO1540" s="69" t="s">
        <v>255</v>
      </c>
      <c r="AP1540" s="69" t="s">
        <v>1913</v>
      </c>
      <c r="AQ1540" s="69" t="s">
        <v>255</v>
      </c>
      <c r="AR1540" s="69" t="s">
        <v>1916</v>
      </c>
    </row>
    <row r="1541" spans="36:44" ht="14.4">
      <c r="AJ1541" s="26" t="str">
        <f>VLOOKUP(AQ1541,'user list'!A:B,2,0)</f>
        <v>PLEB</v>
      </c>
      <c r="AK1541" s="26">
        <f t="shared" si="120"/>
        <v>6</v>
      </c>
      <c r="AL1541" s="26">
        <f t="shared" si="121"/>
        <v>3</v>
      </c>
      <c r="AM1541" s="94" t="str">
        <f t="shared" si="122"/>
        <v>6/3 Log Off</v>
      </c>
      <c r="AN1541" s="172">
        <v>45811.682847222219</v>
      </c>
      <c r="AO1541" s="69" t="s">
        <v>260</v>
      </c>
      <c r="AP1541" s="69" t="s">
        <v>1913</v>
      </c>
      <c r="AQ1541" s="69" t="s">
        <v>260</v>
      </c>
      <c r="AR1541" s="69" t="s">
        <v>1917</v>
      </c>
    </row>
    <row r="1542" spans="36:44" ht="14.4">
      <c r="AJ1542" s="26" t="str">
        <f>VLOOKUP(AQ1542,'user list'!A:B,2,0)</f>
        <v>OSSP</v>
      </c>
      <c r="AK1542" s="26">
        <f t="shared" si="120"/>
        <v>6</v>
      </c>
      <c r="AL1542" s="26">
        <f t="shared" si="121"/>
        <v>3</v>
      </c>
      <c r="AM1542" s="94" t="str">
        <f t="shared" si="122"/>
        <v>6/3 Log Off</v>
      </c>
      <c r="AN1542" s="172">
        <v>45811.682847222219</v>
      </c>
      <c r="AO1542" s="69" t="s">
        <v>255</v>
      </c>
      <c r="AP1542" s="69" t="s">
        <v>1913</v>
      </c>
      <c r="AQ1542" s="69" t="s">
        <v>255</v>
      </c>
      <c r="AR1542" s="69" t="s">
        <v>1917</v>
      </c>
    </row>
    <row r="1543" spans="36:44" ht="14.4">
      <c r="AJ1543" s="26" t="str">
        <f>VLOOKUP(AQ1543,'user list'!A:B,2,0)</f>
        <v>PLEB</v>
      </c>
      <c r="AK1543" s="26">
        <f t="shared" si="120"/>
        <v>6</v>
      </c>
      <c r="AL1543" s="26">
        <f t="shared" si="121"/>
        <v>3</v>
      </c>
      <c r="AM1543" s="94" t="str">
        <f t="shared" si="122"/>
        <v>6/3 Log In</v>
      </c>
      <c r="AN1543" s="172">
        <v>45811.682951388888</v>
      </c>
      <c r="AO1543" s="69" t="s">
        <v>260</v>
      </c>
      <c r="AP1543" s="69" t="s">
        <v>1913</v>
      </c>
      <c r="AQ1543" s="69" t="s">
        <v>260</v>
      </c>
      <c r="AR1543" s="69" t="s">
        <v>1916</v>
      </c>
    </row>
    <row r="1544" spans="36:44" ht="14.4">
      <c r="AJ1544" s="26" t="str">
        <f>VLOOKUP(AQ1544,'user list'!A:B,2,0)</f>
        <v>OSSP</v>
      </c>
      <c r="AK1544" s="26">
        <f t="shared" si="120"/>
        <v>6</v>
      </c>
      <c r="AL1544" s="26">
        <f t="shared" si="121"/>
        <v>3</v>
      </c>
      <c r="AM1544" s="94" t="str">
        <f t="shared" si="122"/>
        <v>6/3 Log In</v>
      </c>
      <c r="AN1544" s="172">
        <v>45811.683576388888</v>
      </c>
      <c r="AO1544" s="69" t="s">
        <v>255</v>
      </c>
      <c r="AP1544" s="69" t="s">
        <v>1913</v>
      </c>
      <c r="AQ1544" s="69" t="s">
        <v>255</v>
      </c>
      <c r="AR1544" s="69" t="s">
        <v>1916</v>
      </c>
    </row>
    <row r="1545" spans="36:44" ht="14.4">
      <c r="AJ1545" s="26" t="str">
        <f>VLOOKUP(AQ1545,'user list'!A:B,2,0)</f>
        <v>OSSP</v>
      </c>
      <c r="AK1545" s="26">
        <f t="shared" si="120"/>
        <v>6</v>
      </c>
      <c r="AL1545" s="26">
        <f t="shared" si="121"/>
        <v>3</v>
      </c>
      <c r="AM1545" s="94" t="str">
        <f t="shared" si="122"/>
        <v>6/3 Log Off</v>
      </c>
      <c r="AN1545" s="172">
        <v>45811.683634259258</v>
      </c>
      <c r="AO1545" s="69" t="s">
        <v>255</v>
      </c>
      <c r="AP1545" s="69" t="s">
        <v>1913</v>
      </c>
      <c r="AQ1545" s="69" t="s">
        <v>255</v>
      </c>
      <c r="AR1545" s="69" t="s">
        <v>1917</v>
      </c>
    </row>
    <row r="1546" spans="36:44" ht="14.4">
      <c r="AJ1546" s="26" t="str">
        <f>VLOOKUP(AQ1546,'user list'!A:B,2,0)</f>
        <v>Admin</v>
      </c>
      <c r="AK1546" s="26">
        <f t="shared" si="120"/>
        <v>6</v>
      </c>
      <c r="AL1546" s="26">
        <f t="shared" si="121"/>
        <v>3</v>
      </c>
      <c r="AM1546" s="94" t="str">
        <f t="shared" si="122"/>
        <v>6/3 Log In</v>
      </c>
      <c r="AN1546" s="172">
        <v>45811.683692129627</v>
      </c>
      <c r="AO1546" s="69" t="s">
        <v>186</v>
      </c>
      <c r="AP1546" s="69" t="s">
        <v>1913</v>
      </c>
      <c r="AQ1546" s="69" t="s">
        <v>186</v>
      </c>
      <c r="AR1546" s="69" t="s">
        <v>1916</v>
      </c>
    </row>
    <row r="1547" spans="36:44" ht="14.4">
      <c r="AJ1547" s="26" t="str">
        <f>VLOOKUP(AQ1547,'user list'!A:B,2,0)</f>
        <v>SSDD</v>
      </c>
      <c r="AK1547" s="26">
        <f t="shared" si="120"/>
        <v>6</v>
      </c>
      <c r="AL1547" s="26">
        <f t="shared" si="121"/>
        <v>3</v>
      </c>
      <c r="AM1547" s="94" t="str">
        <f t="shared" si="122"/>
        <v>6/3 Log Off</v>
      </c>
      <c r="AN1547" s="172">
        <v>45811.683877314812</v>
      </c>
      <c r="AO1547" s="69" t="s">
        <v>273</v>
      </c>
      <c r="AP1547" s="69" t="s">
        <v>1913</v>
      </c>
      <c r="AQ1547" s="69" t="s">
        <v>273</v>
      </c>
      <c r="AR1547" s="69" t="s">
        <v>1917</v>
      </c>
    </row>
    <row r="1548" spans="36:44" ht="14.4">
      <c r="AJ1548" s="26" t="str">
        <f>VLOOKUP(AQ1548,'user list'!A:B,2,0)</f>
        <v>OCM</v>
      </c>
      <c r="AK1548" s="26">
        <f t="shared" si="120"/>
        <v>6</v>
      </c>
      <c r="AL1548" s="26">
        <f t="shared" si="121"/>
        <v>3</v>
      </c>
      <c r="AM1548" s="94" t="str">
        <f t="shared" si="122"/>
        <v>6/3 Log Off</v>
      </c>
      <c r="AN1548" s="172">
        <v>45811.683877314812</v>
      </c>
      <c r="AO1548" s="69" t="s">
        <v>234</v>
      </c>
      <c r="AP1548" s="69" t="s">
        <v>1913</v>
      </c>
      <c r="AQ1548" s="69" t="s">
        <v>234</v>
      </c>
      <c r="AR1548" s="69" t="s">
        <v>1917</v>
      </c>
    </row>
    <row r="1549" spans="36:44" ht="14.4">
      <c r="AJ1549" s="26">
        <f>VLOOKUP(AQ1549,'user list'!A:B,2,0)</f>
        <v>0</v>
      </c>
      <c r="AK1549" s="26">
        <f t="shared" si="120"/>
        <v>6</v>
      </c>
      <c r="AL1549" s="26">
        <f t="shared" si="121"/>
        <v>3</v>
      </c>
      <c r="AM1549" s="94" t="str">
        <f t="shared" si="122"/>
        <v>6/3 Changed</v>
      </c>
      <c r="AN1549" s="172">
        <v>45811.683946759258</v>
      </c>
      <c r="AO1549" s="69" t="s">
        <v>186</v>
      </c>
      <c r="AP1549" s="69" t="s">
        <v>1922</v>
      </c>
      <c r="AQ1549" s="69" t="s">
        <v>289</v>
      </c>
      <c r="AR1549" s="69" t="s">
        <v>1918</v>
      </c>
    </row>
    <row r="1550" spans="36:44" ht="14.4">
      <c r="AJ1550" s="26" t="str">
        <f>VLOOKUP(AQ1550,'user list'!A:B,2,0)</f>
        <v>OSSP</v>
      </c>
      <c r="AK1550" s="26">
        <f t="shared" si="120"/>
        <v>6</v>
      </c>
      <c r="AL1550" s="26">
        <f t="shared" si="121"/>
        <v>3</v>
      </c>
      <c r="AM1550" s="94" t="str">
        <f t="shared" si="122"/>
        <v>6/3 Changed</v>
      </c>
      <c r="AN1550" s="172">
        <v>45811.683946759258</v>
      </c>
      <c r="AO1550" s="69" t="s">
        <v>186</v>
      </c>
      <c r="AP1550" s="69" t="s">
        <v>1913</v>
      </c>
      <c r="AQ1550" s="69" t="s">
        <v>255</v>
      </c>
      <c r="AR1550" s="69" t="s">
        <v>1918</v>
      </c>
    </row>
    <row r="1551" spans="36:44" ht="14.4">
      <c r="AJ1551" s="26" t="str">
        <f>VLOOKUP(AQ1551,'user list'!A:B,2,0)</f>
        <v>Admin</v>
      </c>
      <c r="AK1551" s="26">
        <f t="shared" si="120"/>
        <v>6</v>
      </c>
      <c r="AL1551" s="26">
        <f t="shared" si="121"/>
        <v>3</v>
      </c>
      <c r="AM1551" s="94" t="str">
        <f t="shared" si="122"/>
        <v>6/3 Log In</v>
      </c>
      <c r="AN1551" s="172">
        <v>45811.686180555553</v>
      </c>
      <c r="AO1551" s="69" t="s">
        <v>186</v>
      </c>
      <c r="AP1551" s="69" t="s">
        <v>1913</v>
      </c>
      <c r="AQ1551" s="69" t="s">
        <v>186</v>
      </c>
      <c r="AR1551" s="69" t="s">
        <v>1916</v>
      </c>
    </row>
    <row r="1552" spans="36:44" ht="14.4">
      <c r="AJ1552" s="26" t="str">
        <f>VLOOKUP(AQ1552,'user list'!A:B,2,0)</f>
        <v>DOE</v>
      </c>
      <c r="AK1552" s="26">
        <f t="shared" si="120"/>
        <v>6</v>
      </c>
      <c r="AL1552" s="26">
        <f t="shared" si="121"/>
        <v>3</v>
      </c>
      <c r="AM1552" s="94" t="str">
        <f t="shared" si="122"/>
        <v>6/3 Log Off</v>
      </c>
      <c r="AN1552" s="172">
        <v>45811.687037037038</v>
      </c>
      <c r="AO1552" s="69" t="s">
        <v>212</v>
      </c>
      <c r="AP1552" s="69" t="s">
        <v>1913</v>
      </c>
      <c r="AQ1552" s="69" t="s">
        <v>212</v>
      </c>
      <c r="AR1552" s="69" t="s">
        <v>1917</v>
      </c>
    </row>
    <row r="1553" spans="36:44" ht="14.4">
      <c r="AJ1553" s="26" t="str">
        <f>VLOOKUP(AQ1553,'user list'!A:B,2,0)</f>
        <v>DOE</v>
      </c>
      <c r="AK1553" s="26">
        <f t="shared" si="120"/>
        <v>6</v>
      </c>
      <c r="AL1553" s="26">
        <f t="shared" si="121"/>
        <v>3</v>
      </c>
      <c r="AM1553" s="94" t="str">
        <f t="shared" si="122"/>
        <v>6/3 Log In</v>
      </c>
      <c r="AN1553" s="172">
        <v>45811.687141203707</v>
      </c>
      <c r="AO1553" s="69" t="s">
        <v>212</v>
      </c>
      <c r="AP1553" s="69" t="s">
        <v>1913</v>
      </c>
      <c r="AQ1553" s="69" t="s">
        <v>212</v>
      </c>
      <c r="AR1553" s="69" t="s">
        <v>1916</v>
      </c>
    </row>
    <row r="1554" spans="36:44" ht="14.4">
      <c r="AJ1554" s="26" t="str">
        <f>VLOOKUP(AQ1554,'user list'!A:B,2,0)</f>
        <v>OCM</v>
      </c>
      <c r="AK1554" s="26">
        <f t="shared" si="120"/>
        <v>6</v>
      </c>
      <c r="AL1554" s="26">
        <f t="shared" si="121"/>
        <v>3</v>
      </c>
      <c r="AM1554" s="94" t="str">
        <f t="shared" si="122"/>
        <v>6/3 Log Off</v>
      </c>
      <c r="AN1554" s="172">
        <v>45811.688194444447</v>
      </c>
      <c r="AO1554" s="69" t="s">
        <v>230</v>
      </c>
      <c r="AP1554" s="69" t="s">
        <v>1913</v>
      </c>
      <c r="AQ1554" s="69" t="s">
        <v>230</v>
      </c>
      <c r="AR1554" s="69" t="s">
        <v>1917</v>
      </c>
    </row>
    <row r="1555" spans="36:44" ht="14.4">
      <c r="AJ1555" s="26" t="str">
        <f>VLOOKUP(AQ1555,'user list'!A:B,2,0)</f>
        <v>OCM</v>
      </c>
      <c r="AK1555" s="26">
        <f t="shared" si="120"/>
        <v>6</v>
      </c>
      <c r="AL1555" s="26">
        <f t="shared" si="121"/>
        <v>3</v>
      </c>
      <c r="AM1555" s="94" t="str">
        <f t="shared" si="122"/>
        <v>6/3 Log In</v>
      </c>
      <c r="AN1555" s="172">
        <v>45811.688287037039</v>
      </c>
      <c r="AO1555" s="69" t="s">
        <v>230</v>
      </c>
      <c r="AP1555" s="69" t="s">
        <v>1913</v>
      </c>
      <c r="AQ1555" s="69" t="s">
        <v>230</v>
      </c>
      <c r="AR1555" s="69" t="s">
        <v>1916</v>
      </c>
    </row>
    <row r="1556" spans="36:44" ht="14.4">
      <c r="AJ1556" s="26" t="str">
        <f>VLOOKUP(AQ1556,'user list'!A:B,2,0)</f>
        <v>CVD</v>
      </c>
      <c r="AK1556" s="26">
        <f t="shared" si="120"/>
        <v>6</v>
      </c>
      <c r="AL1556" s="26">
        <f t="shared" si="121"/>
        <v>3</v>
      </c>
      <c r="AM1556" s="94" t="str">
        <f t="shared" si="122"/>
        <v>6/3 Log In</v>
      </c>
      <c r="AN1556" s="172">
        <v>45811.688622685186</v>
      </c>
      <c r="AO1556" s="69" t="s">
        <v>208</v>
      </c>
      <c r="AP1556" s="69" t="s">
        <v>1913</v>
      </c>
      <c r="AQ1556" s="69" t="s">
        <v>208</v>
      </c>
      <c r="AR1556" s="69" t="s">
        <v>1916</v>
      </c>
    </row>
    <row r="1557" spans="36:44" ht="14.4">
      <c r="AJ1557" s="26" t="str">
        <f>VLOOKUP(AQ1557,'user list'!A:B,2,0)</f>
        <v>CTO</v>
      </c>
      <c r="AK1557" s="26">
        <f t="shared" si="120"/>
        <v>6</v>
      </c>
      <c r="AL1557" s="26">
        <f t="shared" si="121"/>
        <v>3</v>
      </c>
      <c r="AM1557" s="94" t="str">
        <f t="shared" si="122"/>
        <v>6/3 Log In</v>
      </c>
      <c r="AN1557" s="172">
        <v>45811.689259259256</v>
      </c>
      <c r="AO1557" s="69" t="s">
        <v>207</v>
      </c>
      <c r="AP1557" s="69" t="s">
        <v>1913</v>
      </c>
      <c r="AQ1557" s="69" t="s">
        <v>207</v>
      </c>
      <c r="AR1557" s="69" t="s">
        <v>1916</v>
      </c>
    </row>
    <row r="1558" spans="36:44" ht="14.4">
      <c r="AJ1558" s="26" t="str">
        <f>VLOOKUP(AQ1558,'user list'!A:B,2,0)</f>
        <v>OCM</v>
      </c>
      <c r="AK1558" s="26">
        <f t="shared" si="120"/>
        <v>6</v>
      </c>
      <c r="AL1558" s="26">
        <f t="shared" si="121"/>
        <v>3</v>
      </c>
      <c r="AM1558" s="94" t="str">
        <f t="shared" si="122"/>
        <v>6/3 Log Off</v>
      </c>
      <c r="AN1558" s="172">
        <v>45811.690023148149</v>
      </c>
      <c r="AO1558" s="69" t="s">
        <v>231</v>
      </c>
      <c r="AP1558" s="69" t="s">
        <v>1913</v>
      </c>
      <c r="AQ1558" s="69" t="s">
        <v>231</v>
      </c>
      <c r="AR1558" s="69" t="s">
        <v>1917</v>
      </c>
    </row>
    <row r="1559" spans="36:44" ht="14.4">
      <c r="AJ1559" s="26" t="str">
        <f>VLOOKUP(AQ1559,'user list'!A:B,2,0)</f>
        <v>CAD</v>
      </c>
      <c r="AK1559" s="26">
        <f t="shared" si="120"/>
        <v>6</v>
      </c>
      <c r="AL1559" s="26">
        <f t="shared" si="121"/>
        <v>3</v>
      </c>
      <c r="AM1559" s="94" t="str">
        <f t="shared" si="122"/>
        <v>6/3 Log Off</v>
      </c>
      <c r="AN1559" s="172">
        <v>45811.690451388888</v>
      </c>
      <c r="AO1559" s="69" t="s">
        <v>196</v>
      </c>
      <c r="AP1559" s="69" t="s">
        <v>1913</v>
      </c>
      <c r="AQ1559" s="69" t="s">
        <v>196</v>
      </c>
      <c r="AR1559" s="69" t="s">
        <v>1917</v>
      </c>
    </row>
    <row r="1560" spans="36:44" ht="14.4">
      <c r="AJ1560" s="26" t="str">
        <f>VLOOKUP(AQ1560,'user list'!A:B,2,0)</f>
        <v>BPLD</v>
      </c>
      <c r="AK1560" s="26">
        <f t="shared" si="120"/>
        <v>6</v>
      </c>
      <c r="AL1560" s="26">
        <f t="shared" si="121"/>
        <v>3</v>
      </c>
      <c r="AM1560" s="94" t="str">
        <f t="shared" si="122"/>
        <v>6/3 Log Off</v>
      </c>
      <c r="AN1560" s="172">
        <v>45811.692384259259</v>
      </c>
      <c r="AO1560" s="69" t="s">
        <v>194</v>
      </c>
      <c r="AP1560" s="69" t="s">
        <v>1913</v>
      </c>
      <c r="AQ1560" s="69" t="s">
        <v>194</v>
      </c>
      <c r="AR1560" s="69" t="s">
        <v>1917</v>
      </c>
    </row>
    <row r="1561" spans="36:44" ht="14.4">
      <c r="AJ1561" s="26" t="str">
        <f>VLOOKUP(AQ1561,'user list'!A:B,2,0)</f>
        <v>CGSD</v>
      </c>
      <c r="AK1561" s="26">
        <f t="shared" si="120"/>
        <v>6</v>
      </c>
      <c r="AL1561" s="26">
        <f t="shared" si="121"/>
        <v>3</v>
      </c>
      <c r="AM1561" s="94" t="str">
        <f t="shared" si="122"/>
        <v>6/3 Log Off</v>
      </c>
      <c r="AN1561" s="172">
        <v>45811.692777777775</v>
      </c>
      <c r="AO1561" s="69" t="s">
        <v>200</v>
      </c>
      <c r="AP1561" s="69" t="s">
        <v>1913</v>
      </c>
      <c r="AQ1561" s="69" t="s">
        <v>200</v>
      </c>
      <c r="AR1561" s="69" t="s">
        <v>1917</v>
      </c>
    </row>
    <row r="1562" spans="36:44" ht="14.4">
      <c r="AJ1562" s="26" t="str">
        <f>VLOOKUP(AQ1562,'user list'!A:B,2,0)</f>
        <v>OCA</v>
      </c>
      <c r="AK1562" s="26">
        <f t="shared" si="120"/>
        <v>6</v>
      </c>
      <c r="AL1562" s="26">
        <f t="shared" si="121"/>
        <v>3</v>
      </c>
      <c r="AM1562" s="94" t="str">
        <f t="shared" si="122"/>
        <v>6/3 Log Off</v>
      </c>
      <c r="AN1562" s="172">
        <v>45811.694085648145</v>
      </c>
      <c r="AO1562" s="69" t="s">
        <v>224</v>
      </c>
      <c r="AP1562" s="69" t="s">
        <v>1913</v>
      </c>
      <c r="AQ1562" s="69" t="s">
        <v>224</v>
      </c>
      <c r="AR1562" s="69" t="s">
        <v>1917</v>
      </c>
    </row>
    <row r="1563" spans="36:44" ht="14.4">
      <c r="AJ1563" s="26" t="str">
        <f>VLOOKUP(AQ1563,'user list'!A:B,2,0)</f>
        <v>BPLD</v>
      </c>
      <c r="AK1563" s="26">
        <f t="shared" si="120"/>
        <v>6</v>
      </c>
      <c r="AL1563" s="26">
        <f t="shared" si="121"/>
        <v>3</v>
      </c>
      <c r="AM1563" s="94" t="str">
        <f t="shared" si="122"/>
        <v>6/3 Log In</v>
      </c>
      <c r="AN1563" s="172">
        <v>45811.69635416667</v>
      </c>
      <c r="AO1563" s="69" t="s">
        <v>194</v>
      </c>
      <c r="AP1563" s="69" t="s">
        <v>1913</v>
      </c>
      <c r="AQ1563" s="69" t="s">
        <v>194</v>
      </c>
      <c r="AR1563" s="69" t="s">
        <v>1916</v>
      </c>
    </row>
    <row r="1564" spans="36:44" ht="14.4">
      <c r="AJ1564" s="26" t="str">
        <f>VLOOKUP(AQ1564,'user list'!A:B,2,0)</f>
        <v>CGSD</v>
      </c>
      <c r="AK1564" s="26">
        <f t="shared" si="120"/>
        <v>6</v>
      </c>
      <c r="AL1564" s="26">
        <f t="shared" si="121"/>
        <v>3</v>
      </c>
      <c r="AM1564" s="94" t="str">
        <f t="shared" si="122"/>
        <v>6/3 Log In</v>
      </c>
      <c r="AN1564" s="172">
        <v>45811.696504629632</v>
      </c>
      <c r="AO1564" s="69" t="s">
        <v>200</v>
      </c>
      <c r="AP1564" s="69" t="s">
        <v>1913</v>
      </c>
      <c r="AQ1564" s="69" t="s">
        <v>200</v>
      </c>
      <c r="AR1564" s="69" t="s">
        <v>1916</v>
      </c>
    </row>
    <row r="1565" spans="36:44" ht="14.4">
      <c r="AJ1565" s="26" t="str">
        <f>VLOOKUP(AQ1565,'user list'!A:B,2,0)</f>
        <v>Admin</v>
      </c>
      <c r="AK1565" s="26">
        <f t="shared" si="120"/>
        <v>6</v>
      </c>
      <c r="AL1565" s="26">
        <f t="shared" si="121"/>
        <v>3</v>
      </c>
      <c r="AM1565" s="94" t="str">
        <f t="shared" si="122"/>
        <v>6/3 Log Off</v>
      </c>
      <c r="AN1565" s="172">
        <v>45811.696863425925</v>
      </c>
      <c r="AO1565" s="69" t="s">
        <v>186</v>
      </c>
      <c r="AP1565" s="69" t="s">
        <v>1913</v>
      </c>
      <c r="AQ1565" s="69" t="s">
        <v>186</v>
      </c>
      <c r="AR1565" s="69" t="s">
        <v>1917</v>
      </c>
    </row>
    <row r="1566" spans="36:44" ht="14.4">
      <c r="AJ1566" s="26" t="str">
        <f>VLOOKUP(AQ1566,'user list'!A:B,2,0)</f>
        <v>OCM</v>
      </c>
      <c r="AK1566" s="26">
        <f t="shared" si="120"/>
        <v>6</v>
      </c>
      <c r="AL1566" s="26">
        <f t="shared" si="121"/>
        <v>3</v>
      </c>
      <c r="AM1566" s="94" t="str">
        <f t="shared" si="122"/>
        <v>6/3 Log Off</v>
      </c>
      <c r="AN1566" s="172">
        <v>45811.699895833335</v>
      </c>
      <c r="AO1566" s="69" t="s">
        <v>232</v>
      </c>
      <c r="AP1566" s="69" t="s">
        <v>1913</v>
      </c>
      <c r="AQ1566" s="69" t="s">
        <v>232</v>
      </c>
      <c r="AR1566" s="69" t="s">
        <v>1917</v>
      </c>
    </row>
    <row r="1567" spans="36:44" ht="14.4">
      <c r="AJ1567" s="26" t="str">
        <f>VLOOKUP(AQ1567,'user list'!A:B,2,0)</f>
        <v>PLEB</v>
      </c>
      <c r="AK1567" s="26">
        <f t="shared" si="120"/>
        <v>6</v>
      </c>
      <c r="AL1567" s="26">
        <f t="shared" si="121"/>
        <v>3</v>
      </c>
      <c r="AM1567" s="94" t="str">
        <f t="shared" si="122"/>
        <v>6/3 Log Off</v>
      </c>
      <c r="AN1567" s="172">
        <v>45811.700115740743</v>
      </c>
      <c r="AO1567" s="69" t="s">
        <v>260</v>
      </c>
      <c r="AP1567" s="69" t="s">
        <v>1913</v>
      </c>
      <c r="AQ1567" s="69" t="s">
        <v>260</v>
      </c>
      <c r="AR1567" s="69" t="s">
        <v>1917</v>
      </c>
    </row>
    <row r="1568" spans="36:44" ht="14.4">
      <c r="AJ1568" s="26" t="str">
        <f>VLOOKUP(AQ1568,'user list'!A:B,2,0)</f>
        <v>PLEB</v>
      </c>
      <c r="AK1568" s="26">
        <f t="shared" si="120"/>
        <v>6</v>
      </c>
      <c r="AL1568" s="26">
        <f t="shared" si="121"/>
        <v>3</v>
      </c>
      <c r="AM1568" s="94" t="str">
        <f t="shared" si="122"/>
        <v>6/3 Log In</v>
      </c>
      <c r="AN1568" s="172">
        <v>45811.700358796297</v>
      </c>
      <c r="AO1568" s="69" t="s">
        <v>260</v>
      </c>
      <c r="AP1568" s="69" t="s">
        <v>1913</v>
      </c>
      <c r="AQ1568" s="69" t="s">
        <v>260</v>
      </c>
      <c r="AR1568" s="69" t="s">
        <v>1916</v>
      </c>
    </row>
    <row r="1569" spans="36:44" ht="14.4">
      <c r="AJ1569" s="26" t="str">
        <f>VLOOKUP(AQ1569,'user list'!A:B,2,0)</f>
        <v>DOE</v>
      </c>
      <c r="AK1569" s="26">
        <f t="shared" si="120"/>
        <v>6</v>
      </c>
      <c r="AL1569" s="26">
        <f t="shared" si="121"/>
        <v>3</v>
      </c>
      <c r="AM1569" s="94" t="str">
        <f t="shared" si="122"/>
        <v>6/3 Log Off</v>
      </c>
      <c r="AN1569" s="172">
        <v>45811.701736111114</v>
      </c>
      <c r="AO1569" s="69" t="s">
        <v>212</v>
      </c>
      <c r="AP1569" s="69" t="s">
        <v>1913</v>
      </c>
      <c r="AQ1569" s="69" t="s">
        <v>212</v>
      </c>
      <c r="AR1569" s="69" t="s">
        <v>1917</v>
      </c>
    </row>
    <row r="1570" spans="36:44" ht="14.4">
      <c r="AJ1570" s="26" t="str">
        <f>VLOOKUP(AQ1570,'user list'!A:B,2,0)</f>
        <v>PAISD</v>
      </c>
      <c r="AK1570" s="26">
        <f t="shared" si="120"/>
        <v>6</v>
      </c>
      <c r="AL1570" s="26">
        <f t="shared" si="121"/>
        <v>3</v>
      </c>
      <c r="AM1570" s="94" t="str">
        <f t="shared" si="122"/>
        <v>6/3 Log Off</v>
      </c>
      <c r="AN1570" s="172">
        <v>45811.702476851853</v>
      </c>
      <c r="AO1570" s="69" t="s">
        <v>256</v>
      </c>
      <c r="AP1570" s="69" t="s">
        <v>1913</v>
      </c>
      <c r="AQ1570" s="69" t="s">
        <v>256</v>
      </c>
      <c r="AR1570" s="69" t="s">
        <v>1917</v>
      </c>
    </row>
    <row r="1571" spans="36:44" ht="14.4">
      <c r="AJ1571" s="26" t="str">
        <f>VLOOKUP(AQ1571,'user list'!A:B,2,0)</f>
        <v>PAISD</v>
      </c>
      <c r="AK1571" s="26">
        <f t="shared" si="120"/>
        <v>6</v>
      </c>
      <c r="AL1571" s="26">
        <f t="shared" si="121"/>
        <v>3</v>
      </c>
      <c r="AM1571" s="94" t="str">
        <f t="shared" si="122"/>
        <v>6/3 Log In</v>
      </c>
      <c r="AN1571" s="172">
        <v>45811.702592592592</v>
      </c>
      <c r="AO1571" s="69" t="s">
        <v>256</v>
      </c>
      <c r="AP1571" s="69" t="s">
        <v>1913</v>
      </c>
      <c r="AQ1571" s="69" t="s">
        <v>256</v>
      </c>
      <c r="AR1571" s="69" t="s">
        <v>1916</v>
      </c>
    </row>
    <row r="1572" spans="36:44" ht="14.4">
      <c r="AJ1572" s="26" t="str">
        <f>VLOOKUP(AQ1572,'user list'!A:B,2,0)</f>
        <v>ITDD</v>
      </c>
      <c r="AK1572" s="26">
        <f t="shared" si="120"/>
        <v>6</v>
      </c>
      <c r="AL1572" s="26">
        <f t="shared" si="121"/>
        <v>3</v>
      </c>
      <c r="AM1572" s="94" t="str">
        <f t="shared" si="122"/>
        <v>6/3 Log Off</v>
      </c>
      <c r="AN1572" s="172">
        <v>45811.702777777777</v>
      </c>
      <c r="AO1572" s="69" t="s">
        <v>219</v>
      </c>
      <c r="AP1572" s="69" t="s">
        <v>1913</v>
      </c>
      <c r="AQ1572" s="69" t="s">
        <v>219</v>
      </c>
      <c r="AR1572" s="69" t="s">
        <v>1917</v>
      </c>
    </row>
    <row r="1573" spans="36:44" ht="14.4">
      <c r="AJ1573" s="26" t="str">
        <f>VLOOKUP(AQ1573,'user list'!A:B,2,0)</f>
        <v>ITDD</v>
      </c>
      <c r="AK1573" s="26">
        <f t="shared" si="120"/>
        <v>6</v>
      </c>
      <c r="AL1573" s="26">
        <f t="shared" si="121"/>
        <v>3</v>
      </c>
      <c r="AM1573" s="94" t="str">
        <f t="shared" si="122"/>
        <v>6/3 Log In</v>
      </c>
      <c r="AN1573" s="172">
        <v>45811.702835648146</v>
      </c>
      <c r="AO1573" s="69" t="s">
        <v>219</v>
      </c>
      <c r="AP1573" s="69" t="s">
        <v>1913</v>
      </c>
      <c r="AQ1573" s="69" t="s">
        <v>219</v>
      </c>
      <c r="AR1573" s="69" t="s">
        <v>1916</v>
      </c>
    </row>
    <row r="1574" spans="36:44" ht="14.4">
      <c r="AJ1574" s="26" t="str">
        <f>VLOOKUP(AQ1574,'user list'!A:B,2,0)</f>
        <v>ZAU</v>
      </c>
      <c r="AK1574" s="26">
        <f t="shared" si="120"/>
        <v>6</v>
      </c>
      <c r="AL1574" s="26">
        <f t="shared" si="121"/>
        <v>3</v>
      </c>
      <c r="AM1574" s="94" t="str">
        <f t="shared" si="122"/>
        <v>6/3 Log In</v>
      </c>
      <c r="AN1574" s="172">
        <v>45811.706111111111</v>
      </c>
      <c r="AO1574" s="69" t="s">
        <v>275</v>
      </c>
      <c r="AP1574" s="69" t="s">
        <v>1913</v>
      </c>
      <c r="AQ1574" s="69" t="s">
        <v>275</v>
      </c>
      <c r="AR1574" s="69" t="s">
        <v>1916</v>
      </c>
    </row>
    <row r="1575" spans="36:44" ht="14.4">
      <c r="AJ1575" s="26" t="str">
        <f>VLOOKUP(AQ1575,'user list'!A:B,2,0)</f>
        <v>BPLD</v>
      </c>
      <c r="AK1575" s="26">
        <f t="shared" si="120"/>
        <v>6</v>
      </c>
      <c r="AL1575" s="26">
        <f t="shared" si="121"/>
        <v>3</v>
      </c>
      <c r="AM1575" s="94" t="str">
        <f t="shared" si="122"/>
        <v>6/3 Log Off</v>
      </c>
      <c r="AN1575" s="172">
        <v>45811.707141203704</v>
      </c>
      <c r="AO1575" s="69" t="s">
        <v>194</v>
      </c>
      <c r="AP1575" s="69" t="s">
        <v>1913</v>
      </c>
      <c r="AQ1575" s="69" t="s">
        <v>194</v>
      </c>
      <c r="AR1575" s="69" t="s">
        <v>1917</v>
      </c>
    </row>
    <row r="1576" spans="36:44" ht="14.4">
      <c r="AJ1576" s="26" t="str">
        <f>VLOOKUP(AQ1576,'user list'!A:B,2,0)</f>
        <v>OCM</v>
      </c>
      <c r="AK1576" s="26">
        <f t="shared" si="120"/>
        <v>6</v>
      </c>
      <c r="AL1576" s="26">
        <f t="shared" si="121"/>
        <v>3</v>
      </c>
      <c r="AM1576" s="94" t="str">
        <f t="shared" si="122"/>
        <v>6/3 Log In</v>
      </c>
      <c r="AN1576" s="172">
        <v>45811.707152777781</v>
      </c>
      <c r="AO1576" s="69" t="s">
        <v>232</v>
      </c>
      <c r="AP1576" s="69" t="s">
        <v>1913</v>
      </c>
      <c r="AQ1576" s="69" t="s">
        <v>232</v>
      </c>
      <c r="AR1576" s="69" t="s">
        <v>1916</v>
      </c>
    </row>
    <row r="1577" spans="36:44" ht="14.4">
      <c r="AJ1577" s="26" t="str">
        <f>VLOOKUP(AQ1577,'user list'!A:B,2,0)</f>
        <v>BPLD</v>
      </c>
      <c r="AK1577" s="26">
        <f t="shared" si="120"/>
        <v>6</v>
      </c>
      <c r="AL1577" s="26">
        <f t="shared" si="121"/>
        <v>3</v>
      </c>
      <c r="AM1577" s="94" t="str">
        <f t="shared" si="122"/>
        <v>6/3 Log In</v>
      </c>
      <c r="AN1577" s="172">
        <v>45811.707256944443</v>
      </c>
      <c r="AO1577" s="69" t="s">
        <v>194</v>
      </c>
      <c r="AP1577" s="69" t="s">
        <v>1913</v>
      </c>
      <c r="AQ1577" s="69" t="s">
        <v>194</v>
      </c>
      <c r="AR1577" s="69" t="s">
        <v>1916</v>
      </c>
    </row>
    <row r="1578" spans="36:44" ht="14.4">
      <c r="AJ1578" s="26" t="str">
        <f>VLOOKUP(AQ1578,'user list'!A:B,2,0)</f>
        <v>CGSD</v>
      </c>
      <c r="AK1578" s="26">
        <f t="shared" si="120"/>
        <v>6</v>
      </c>
      <c r="AL1578" s="26">
        <f t="shared" si="121"/>
        <v>3</v>
      </c>
      <c r="AM1578" s="94" t="str">
        <f t="shared" si="122"/>
        <v>6/3 Log Off</v>
      </c>
      <c r="AN1578" s="172">
        <v>45811.707314814812</v>
      </c>
      <c r="AO1578" s="69" t="s">
        <v>200</v>
      </c>
      <c r="AP1578" s="69" t="s">
        <v>1913</v>
      </c>
      <c r="AQ1578" s="69" t="s">
        <v>200</v>
      </c>
      <c r="AR1578" s="69" t="s">
        <v>1917</v>
      </c>
    </row>
    <row r="1579" spans="36:44" ht="14.4">
      <c r="AJ1579" s="26" t="str">
        <f>VLOOKUP(AQ1579,'user list'!A:B,2,0)</f>
        <v>QCBAS</v>
      </c>
      <c r="AK1579" s="26">
        <f t="shared" si="120"/>
        <v>6</v>
      </c>
      <c r="AL1579" s="26">
        <f t="shared" si="121"/>
        <v>3</v>
      </c>
      <c r="AM1579" s="94" t="str">
        <f t="shared" si="122"/>
        <v>6/3 Log In</v>
      </c>
      <c r="AN1579" s="172">
        <v>45811.709016203706</v>
      </c>
      <c r="AO1579" s="69" t="s">
        <v>263</v>
      </c>
      <c r="AP1579" s="69" t="s">
        <v>1913</v>
      </c>
      <c r="AQ1579" s="69" t="s">
        <v>263</v>
      </c>
      <c r="AR1579" s="69" t="s">
        <v>1916</v>
      </c>
    </row>
    <row r="1580" spans="36:44" ht="14.4">
      <c r="AJ1580" s="26" t="str">
        <f>VLOOKUP(AQ1580,'user list'!A:B,2,0)</f>
        <v>OCM</v>
      </c>
      <c r="AK1580" s="26">
        <f t="shared" si="120"/>
        <v>6</v>
      </c>
      <c r="AL1580" s="26">
        <f t="shared" si="121"/>
        <v>3</v>
      </c>
      <c r="AM1580" s="94" t="str">
        <f t="shared" si="122"/>
        <v>6/3 Log Off</v>
      </c>
      <c r="AN1580" s="172">
        <v>45811.710532407407</v>
      </c>
      <c r="AO1580" s="69" t="s">
        <v>232</v>
      </c>
      <c r="AP1580" s="69" t="s">
        <v>1913</v>
      </c>
      <c r="AQ1580" s="69" t="s">
        <v>232</v>
      </c>
      <c r="AR1580" s="69" t="s">
        <v>1917</v>
      </c>
    </row>
    <row r="1581" spans="36:44" ht="14.4">
      <c r="AJ1581" s="26" t="str">
        <f>VLOOKUP(AQ1581,'user list'!A:B,2,0)</f>
        <v>OCM</v>
      </c>
      <c r="AK1581" s="26">
        <f t="shared" si="120"/>
        <v>6</v>
      </c>
      <c r="AL1581" s="26">
        <f t="shared" si="121"/>
        <v>3</v>
      </c>
      <c r="AM1581" s="94" t="str">
        <f t="shared" si="122"/>
        <v>6/3 Log In</v>
      </c>
      <c r="AN1581" s="172">
        <v>45811.710659722223</v>
      </c>
      <c r="AO1581" s="69" t="s">
        <v>232</v>
      </c>
      <c r="AP1581" s="69" t="s">
        <v>1913</v>
      </c>
      <c r="AQ1581" s="69" t="s">
        <v>232</v>
      </c>
      <c r="AR1581" s="69" t="s">
        <v>1916</v>
      </c>
    </row>
    <row r="1582" spans="36:44" ht="14.4">
      <c r="AJ1582" s="26" t="str">
        <f>VLOOKUP(AQ1582,'user list'!A:B,2,0)</f>
        <v>CTO</v>
      </c>
      <c r="AK1582" s="26">
        <f t="shared" si="120"/>
        <v>6</v>
      </c>
      <c r="AL1582" s="26">
        <f t="shared" si="121"/>
        <v>3</v>
      </c>
      <c r="AM1582" s="94" t="str">
        <f t="shared" si="122"/>
        <v>6/3 Log Off</v>
      </c>
      <c r="AN1582" s="172">
        <v>45811.712245370371</v>
      </c>
      <c r="AO1582" s="69" t="s">
        <v>207</v>
      </c>
      <c r="AP1582" s="69" t="s">
        <v>1913</v>
      </c>
      <c r="AQ1582" s="69" t="s">
        <v>207</v>
      </c>
      <c r="AR1582" s="69" t="s">
        <v>1917</v>
      </c>
    </row>
    <row r="1583" spans="36:44" ht="14.4">
      <c r="AJ1583" s="26" t="str">
        <f>VLOOKUP(AQ1583,'user list'!A:B,2,0)</f>
        <v>CTO</v>
      </c>
      <c r="AK1583" s="26">
        <f t="shared" si="120"/>
        <v>6</v>
      </c>
      <c r="AL1583" s="26">
        <f t="shared" si="121"/>
        <v>3</v>
      </c>
      <c r="AM1583" s="94" t="str">
        <f t="shared" si="122"/>
        <v>6/3 Log In</v>
      </c>
      <c r="AN1583" s="172">
        <v>45811.712407407409</v>
      </c>
      <c r="AO1583" s="69" t="s">
        <v>207</v>
      </c>
      <c r="AP1583" s="69" t="s">
        <v>1913</v>
      </c>
      <c r="AQ1583" s="69" t="s">
        <v>207</v>
      </c>
      <c r="AR1583" s="69" t="s">
        <v>1916</v>
      </c>
    </row>
    <row r="1584" spans="36:44" ht="14.4">
      <c r="AJ1584" s="26" t="str">
        <f>VLOOKUP(AQ1584,'user list'!A:B,2,0)</f>
        <v>OCM</v>
      </c>
      <c r="AK1584" s="26">
        <f t="shared" si="120"/>
        <v>6</v>
      </c>
      <c r="AL1584" s="26">
        <f t="shared" si="121"/>
        <v>3</v>
      </c>
      <c r="AM1584" s="94" t="str">
        <f t="shared" si="122"/>
        <v>6/3 Log Off</v>
      </c>
      <c r="AN1584" s="172">
        <v>45811.71943287037</v>
      </c>
      <c r="AO1584" s="69" t="s">
        <v>231</v>
      </c>
      <c r="AP1584" s="69" t="s">
        <v>1913</v>
      </c>
      <c r="AQ1584" s="69" t="s">
        <v>231</v>
      </c>
      <c r="AR1584" s="69" t="s">
        <v>1917</v>
      </c>
    </row>
    <row r="1585" spans="36:44" ht="14.4">
      <c r="AJ1585" s="26" t="str">
        <f>VLOOKUP(AQ1585,'user list'!A:B,2,0)</f>
        <v>OCM</v>
      </c>
      <c r="AK1585" s="26">
        <f t="shared" si="120"/>
        <v>6</v>
      </c>
      <c r="AL1585" s="26">
        <f t="shared" si="121"/>
        <v>3</v>
      </c>
      <c r="AM1585" s="94" t="str">
        <f t="shared" si="122"/>
        <v>6/3 Log In</v>
      </c>
      <c r="AN1585" s="172">
        <v>45811.719548611109</v>
      </c>
      <c r="AO1585" s="69" t="s">
        <v>231</v>
      </c>
      <c r="AP1585" s="69" t="s">
        <v>1913</v>
      </c>
      <c r="AQ1585" s="69" t="s">
        <v>231</v>
      </c>
      <c r="AR1585" s="69" t="s">
        <v>1916</v>
      </c>
    </row>
    <row r="1586" spans="36:44" ht="14.4">
      <c r="AJ1586" s="26" t="str">
        <f>VLOOKUP(AQ1586,'user list'!A:B,2,0)</f>
        <v>LEDIPO</v>
      </c>
      <c r="AK1586" s="26">
        <f t="shared" si="120"/>
        <v>6</v>
      </c>
      <c r="AL1586" s="26">
        <f t="shared" si="121"/>
        <v>3</v>
      </c>
      <c r="AM1586" s="94" t="str">
        <f t="shared" si="122"/>
        <v>6/3 Log Off</v>
      </c>
      <c r="AN1586" s="172">
        <v>45811.719918981478</v>
      </c>
      <c r="AO1586" s="69" t="s">
        <v>222</v>
      </c>
      <c r="AP1586" s="69" t="s">
        <v>1913</v>
      </c>
      <c r="AQ1586" s="69" t="s">
        <v>222</v>
      </c>
      <c r="AR1586" s="69" t="s">
        <v>1917</v>
      </c>
    </row>
    <row r="1587" spans="36:44" ht="14.4">
      <c r="AJ1587" s="26" t="str">
        <f>VLOOKUP(AQ1587,'user list'!A:B,2,0)</f>
        <v>LEDIPO</v>
      </c>
      <c r="AK1587" s="26">
        <f t="shared" si="120"/>
        <v>6</v>
      </c>
      <c r="AL1587" s="26">
        <f t="shared" si="121"/>
        <v>3</v>
      </c>
      <c r="AM1587" s="94" t="str">
        <f t="shared" si="122"/>
        <v>6/3 Log In</v>
      </c>
      <c r="AN1587" s="172">
        <v>45811.720567129632</v>
      </c>
      <c r="AO1587" s="69" t="s">
        <v>222</v>
      </c>
      <c r="AP1587" s="69" t="s">
        <v>1913</v>
      </c>
      <c r="AQ1587" s="69" t="s">
        <v>222</v>
      </c>
      <c r="AR1587" s="69" t="s">
        <v>1916</v>
      </c>
    </row>
    <row r="1588" spans="36:44" ht="14.4">
      <c r="AJ1588" s="26" t="str">
        <f>VLOOKUP(AQ1588,'user list'!A:B,2,0)</f>
        <v>ITDD</v>
      </c>
      <c r="AK1588" s="26">
        <f t="shared" si="120"/>
        <v>6</v>
      </c>
      <c r="AL1588" s="26">
        <f t="shared" si="121"/>
        <v>3</v>
      </c>
      <c r="AM1588" s="94" t="str">
        <f t="shared" si="122"/>
        <v>6/3 Log In</v>
      </c>
      <c r="AN1588" s="172">
        <v>45811.722268518519</v>
      </c>
      <c r="AO1588" s="69" t="s">
        <v>219</v>
      </c>
      <c r="AP1588" s="69" t="s">
        <v>1913</v>
      </c>
      <c r="AQ1588" s="69" t="s">
        <v>219</v>
      </c>
      <c r="AR1588" s="69" t="s">
        <v>1916</v>
      </c>
    </row>
    <row r="1589" spans="36:44" ht="14.4">
      <c r="AJ1589" s="26" t="str">
        <f>VLOOKUP(AQ1589,'user list'!A:B,2,0)</f>
        <v>BPLD</v>
      </c>
      <c r="AK1589" s="26">
        <f t="shared" si="120"/>
        <v>6</v>
      </c>
      <c r="AL1589" s="26">
        <f t="shared" si="121"/>
        <v>3</v>
      </c>
      <c r="AM1589" s="94" t="str">
        <f t="shared" si="122"/>
        <v>6/3 Log Off</v>
      </c>
      <c r="AN1589" s="172">
        <v>45811.723877314813</v>
      </c>
      <c r="AO1589" s="69" t="s">
        <v>194</v>
      </c>
      <c r="AP1589" s="69" t="s">
        <v>1913</v>
      </c>
      <c r="AQ1589" s="69" t="s">
        <v>194</v>
      </c>
      <c r="AR1589" s="69" t="s">
        <v>1917</v>
      </c>
    </row>
    <row r="1590" spans="36:44" ht="14.4">
      <c r="AJ1590" s="26" t="str">
        <f>VLOOKUP(AQ1590,'user list'!A:B,2,0)</f>
        <v>BPLD</v>
      </c>
      <c r="AK1590" s="26">
        <f t="shared" si="120"/>
        <v>6</v>
      </c>
      <c r="AL1590" s="26">
        <f t="shared" si="121"/>
        <v>3</v>
      </c>
      <c r="AM1590" s="94" t="str">
        <f t="shared" si="122"/>
        <v>6/3 Log In</v>
      </c>
      <c r="AN1590" s="172">
        <v>45811.723958333336</v>
      </c>
      <c r="AO1590" s="69" t="s">
        <v>194</v>
      </c>
      <c r="AP1590" s="69" t="s">
        <v>1913</v>
      </c>
      <c r="AQ1590" s="69" t="s">
        <v>194</v>
      </c>
      <c r="AR1590" s="69" t="s">
        <v>1916</v>
      </c>
    </row>
    <row r="1591" spans="36:44" ht="14.4">
      <c r="AJ1591" s="26" t="str">
        <f>VLOOKUP(AQ1591,'user list'!A:B,2,0)</f>
        <v>ITDD</v>
      </c>
      <c r="AK1591" s="26">
        <f t="shared" si="120"/>
        <v>6</v>
      </c>
      <c r="AL1591" s="26">
        <f t="shared" si="121"/>
        <v>3</v>
      </c>
      <c r="AM1591" s="94" t="str">
        <f t="shared" si="122"/>
        <v>6/3 Log Off</v>
      </c>
      <c r="AN1591" s="172">
        <v>45811.724988425929</v>
      </c>
      <c r="AO1591" s="69" t="s">
        <v>219</v>
      </c>
      <c r="AP1591" s="69" t="s">
        <v>1913</v>
      </c>
      <c r="AQ1591" s="69" t="s">
        <v>219</v>
      </c>
      <c r="AR1591" s="69" t="s">
        <v>1917</v>
      </c>
    </row>
    <row r="1592" spans="36:44" ht="14.4">
      <c r="AJ1592" s="26" t="str">
        <f>VLOOKUP(AQ1592,'user list'!A:B,2,0)</f>
        <v>ITDD</v>
      </c>
      <c r="AK1592" s="26">
        <f t="shared" si="120"/>
        <v>6</v>
      </c>
      <c r="AL1592" s="26">
        <f t="shared" si="121"/>
        <v>3</v>
      </c>
      <c r="AM1592" s="94" t="str">
        <f t="shared" si="122"/>
        <v>6/3 Log In</v>
      </c>
      <c r="AN1592" s="172">
        <v>45811.725127314814</v>
      </c>
      <c r="AO1592" s="69" t="s">
        <v>219</v>
      </c>
      <c r="AP1592" s="69" t="s">
        <v>1913</v>
      </c>
      <c r="AQ1592" s="69" t="s">
        <v>219</v>
      </c>
      <c r="AR1592" s="69" t="s">
        <v>1916</v>
      </c>
    </row>
    <row r="1593" spans="36:44" ht="14.4">
      <c r="AJ1593" s="26" t="str">
        <f>VLOOKUP(AQ1593,'user list'!A:B,2,0)</f>
        <v>ITDD</v>
      </c>
      <c r="AK1593" s="26">
        <f t="shared" si="120"/>
        <v>6</v>
      </c>
      <c r="AL1593" s="26">
        <f t="shared" si="121"/>
        <v>3</v>
      </c>
      <c r="AM1593" s="94" t="str">
        <f t="shared" si="122"/>
        <v>6/3 Log Off</v>
      </c>
      <c r="AN1593" s="172">
        <v>45811.72550925926</v>
      </c>
      <c r="AO1593" s="69" t="s">
        <v>219</v>
      </c>
      <c r="AP1593" s="69" t="s">
        <v>1913</v>
      </c>
      <c r="AQ1593" s="69" t="s">
        <v>219</v>
      </c>
      <c r="AR1593" s="69" t="s">
        <v>1917</v>
      </c>
    </row>
    <row r="1594" spans="36:44" ht="14.4">
      <c r="AJ1594" s="26" t="str">
        <f>VLOOKUP(AQ1594,'user list'!A:B,2,0)</f>
        <v>ITDD</v>
      </c>
      <c r="AK1594" s="26">
        <f t="shared" si="120"/>
        <v>6</v>
      </c>
      <c r="AL1594" s="26">
        <f t="shared" si="121"/>
        <v>3</v>
      </c>
      <c r="AM1594" s="94" t="str">
        <f t="shared" si="122"/>
        <v>6/3 Log In</v>
      </c>
      <c r="AN1594" s="172">
        <v>45811.725648148145</v>
      </c>
      <c r="AO1594" s="69" t="s">
        <v>219</v>
      </c>
      <c r="AP1594" s="69" t="s">
        <v>1913</v>
      </c>
      <c r="AQ1594" s="69" t="s">
        <v>219</v>
      </c>
      <c r="AR1594" s="69" t="s">
        <v>1916</v>
      </c>
    </row>
    <row r="1595" spans="36:44" ht="14.4">
      <c r="AJ1595" s="26" t="str">
        <f>VLOOKUP(AQ1595,'user list'!A:B,2,0)</f>
        <v>ITDD</v>
      </c>
      <c r="AK1595" s="26">
        <f t="shared" si="120"/>
        <v>6</v>
      </c>
      <c r="AL1595" s="26">
        <f t="shared" si="121"/>
        <v>3</v>
      </c>
      <c r="AM1595" s="94" t="str">
        <f t="shared" si="122"/>
        <v>6/3 Log Off</v>
      </c>
      <c r="AN1595" s="172">
        <v>45811.727696759262</v>
      </c>
      <c r="AO1595" s="69" t="s">
        <v>219</v>
      </c>
      <c r="AP1595" s="69" t="s">
        <v>1913</v>
      </c>
      <c r="AQ1595" s="69" t="s">
        <v>219</v>
      </c>
      <c r="AR1595" s="69" t="s">
        <v>1917</v>
      </c>
    </row>
    <row r="1596" spans="36:44" ht="14.4">
      <c r="AJ1596" s="26" t="str">
        <f>VLOOKUP(AQ1596,'user list'!A:B,2,0)</f>
        <v>ITDD</v>
      </c>
      <c r="AK1596" s="26">
        <f t="shared" si="120"/>
        <v>6</v>
      </c>
      <c r="AL1596" s="26">
        <f t="shared" si="121"/>
        <v>3</v>
      </c>
      <c r="AM1596" s="94" t="str">
        <f t="shared" si="122"/>
        <v>6/3 Log In</v>
      </c>
      <c r="AN1596" s="172">
        <v>45811.727766203701</v>
      </c>
      <c r="AO1596" s="69" t="s">
        <v>219</v>
      </c>
      <c r="AP1596" s="69" t="s">
        <v>1913</v>
      </c>
      <c r="AQ1596" s="69" t="s">
        <v>219</v>
      </c>
      <c r="AR1596" s="69" t="s">
        <v>1916</v>
      </c>
    </row>
    <row r="1597" spans="36:44" ht="14.4">
      <c r="AJ1597" s="26" t="str">
        <f>VLOOKUP(AQ1597,'user list'!A:B,2,0)</f>
        <v>OCM</v>
      </c>
      <c r="AK1597" s="26">
        <f t="shared" si="120"/>
        <v>6</v>
      </c>
      <c r="AL1597" s="26">
        <f t="shared" si="121"/>
        <v>3</v>
      </c>
      <c r="AM1597" s="94" t="str">
        <f t="shared" si="122"/>
        <v>6/3 Log In</v>
      </c>
      <c r="AN1597" s="172">
        <v>45811.728576388887</v>
      </c>
      <c r="AO1597" s="69" t="s">
        <v>230</v>
      </c>
      <c r="AP1597" s="69" t="s">
        <v>1913</v>
      </c>
      <c r="AQ1597" s="69" t="s">
        <v>230</v>
      </c>
      <c r="AR1597" s="69" t="s">
        <v>1916</v>
      </c>
    </row>
    <row r="1598" spans="36:44" ht="14.4">
      <c r="AJ1598" s="26" t="str">
        <f>VLOOKUP(AQ1598,'user list'!A:B,2,0)</f>
        <v>BPLD</v>
      </c>
      <c r="AK1598" s="26">
        <f t="shared" si="120"/>
        <v>6</v>
      </c>
      <c r="AL1598" s="26">
        <f t="shared" si="121"/>
        <v>3</v>
      </c>
      <c r="AM1598" s="94" t="str">
        <f t="shared" si="122"/>
        <v>6/3 Log Off</v>
      </c>
      <c r="AN1598" s="172">
        <v>45811.731874999998</v>
      </c>
      <c r="AO1598" s="69" t="s">
        <v>194</v>
      </c>
      <c r="AP1598" s="69" t="s">
        <v>1913</v>
      </c>
      <c r="AQ1598" s="69" t="s">
        <v>194</v>
      </c>
      <c r="AR1598" s="69" t="s">
        <v>1917</v>
      </c>
    </row>
    <row r="1599" spans="36:44" ht="14.4">
      <c r="AJ1599" s="26" t="str">
        <f>VLOOKUP(AQ1599,'user list'!A:B,2,0)</f>
        <v>OCM</v>
      </c>
      <c r="AK1599" s="26">
        <f t="shared" si="120"/>
        <v>6</v>
      </c>
      <c r="AL1599" s="26">
        <f t="shared" si="121"/>
        <v>3</v>
      </c>
      <c r="AM1599" s="94" t="str">
        <f t="shared" si="122"/>
        <v>6/3 Log Off</v>
      </c>
      <c r="AN1599" s="172">
        <v>45811.732164351852</v>
      </c>
      <c r="AO1599" s="69" t="s">
        <v>232</v>
      </c>
      <c r="AP1599" s="69" t="s">
        <v>1913</v>
      </c>
      <c r="AQ1599" s="69" t="s">
        <v>232</v>
      </c>
      <c r="AR1599" s="69" t="s">
        <v>1917</v>
      </c>
    </row>
    <row r="1600" spans="36:44" ht="14.4">
      <c r="AJ1600" s="26" t="str">
        <f>VLOOKUP(AQ1600,'user list'!A:B,2,0)</f>
        <v>Admin</v>
      </c>
      <c r="AK1600" s="26">
        <f t="shared" si="120"/>
        <v>6</v>
      </c>
      <c r="AL1600" s="26">
        <f t="shared" si="121"/>
        <v>3</v>
      </c>
      <c r="AM1600" s="94" t="str">
        <f t="shared" si="122"/>
        <v>6/3 Log In</v>
      </c>
      <c r="AN1600" s="172">
        <v>45811.732407407406</v>
      </c>
      <c r="AO1600" s="69" t="s">
        <v>186</v>
      </c>
      <c r="AP1600" s="69" t="s">
        <v>1913</v>
      </c>
      <c r="AQ1600" s="69" t="s">
        <v>186</v>
      </c>
      <c r="AR1600" s="69" t="s">
        <v>1916</v>
      </c>
    </row>
    <row r="1601" spans="36:44" ht="14.4">
      <c r="AJ1601" s="26" t="str">
        <f>VLOOKUP(AQ1601,'user list'!A:B,2,0)</f>
        <v>ITDD</v>
      </c>
      <c r="AK1601" s="26">
        <f t="shared" si="120"/>
        <v>6</v>
      </c>
      <c r="AL1601" s="26">
        <f t="shared" si="121"/>
        <v>3</v>
      </c>
      <c r="AM1601" s="94" t="str">
        <f t="shared" si="122"/>
        <v>6/3 Log Off</v>
      </c>
      <c r="AN1601" s="172">
        <v>45811.7343287037</v>
      </c>
      <c r="AO1601" s="69" t="s">
        <v>219</v>
      </c>
      <c r="AP1601" s="69" t="s">
        <v>1913</v>
      </c>
      <c r="AQ1601" s="69" t="s">
        <v>219</v>
      </c>
      <c r="AR1601" s="69" t="s">
        <v>1917</v>
      </c>
    </row>
    <row r="1602" spans="36:44" ht="14.4">
      <c r="AJ1602" s="26" t="str">
        <f>VLOOKUP(AQ1602,'user list'!A:B,2,0)</f>
        <v>CGSD</v>
      </c>
      <c r="AK1602" s="26">
        <f t="shared" si="120"/>
        <v>6</v>
      </c>
      <c r="AL1602" s="26">
        <f t="shared" si="121"/>
        <v>3</v>
      </c>
      <c r="AM1602" s="94" t="str">
        <f t="shared" si="122"/>
        <v>6/3 Log In</v>
      </c>
      <c r="AN1602" s="172">
        <v>45811.75403935185</v>
      </c>
      <c r="AO1602" s="69" t="s">
        <v>200</v>
      </c>
      <c r="AP1602" s="69" t="s">
        <v>1913</v>
      </c>
      <c r="AQ1602" s="69" t="s">
        <v>200</v>
      </c>
      <c r="AR1602" s="69" t="s">
        <v>1916</v>
      </c>
    </row>
    <row r="1603" spans="36:44" ht="14.4">
      <c r="AJ1603" s="26" t="str">
        <f>VLOOKUP(AQ1603,'user list'!A:B,2,0)</f>
        <v>Admin</v>
      </c>
      <c r="AK1603" s="26">
        <f t="shared" ref="AK1603:AK1666" si="123">MONTH(AN1603)</f>
        <v>6</v>
      </c>
      <c r="AL1603" s="26">
        <f t="shared" ref="AL1603:AL1666" si="124">DAY(AN1603)</f>
        <v>3</v>
      </c>
      <c r="AM1603" s="94" t="str">
        <f t="shared" ref="AM1603:AM1666" si="125">AK1603&amp;"/"&amp;AL1603&amp;" "&amp;AR1603</f>
        <v>6/3 Log In</v>
      </c>
      <c r="AN1603" s="172">
        <v>45811.754432870373</v>
      </c>
      <c r="AO1603" s="69" t="s">
        <v>186</v>
      </c>
      <c r="AP1603" s="69" t="s">
        <v>1913</v>
      </c>
      <c r="AQ1603" s="69" t="s">
        <v>186</v>
      </c>
      <c r="AR1603" s="69" t="s">
        <v>1916</v>
      </c>
    </row>
    <row r="1604" spans="36:44" ht="14.4">
      <c r="AJ1604" s="26" t="str">
        <f>VLOOKUP(AQ1604,'user list'!A:B,2,0)</f>
        <v>Admin</v>
      </c>
      <c r="AK1604" s="26">
        <f t="shared" si="123"/>
        <v>6</v>
      </c>
      <c r="AL1604" s="26">
        <f t="shared" si="124"/>
        <v>3</v>
      </c>
      <c r="AM1604" s="94" t="str">
        <f t="shared" si="125"/>
        <v>6/3 Log In</v>
      </c>
      <c r="AN1604" s="172">
        <v>45811.754444444443</v>
      </c>
      <c r="AO1604" s="69" t="s">
        <v>186</v>
      </c>
      <c r="AP1604" s="69" t="s">
        <v>1913</v>
      </c>
      <c r="AQ1604" s="69" t="s">
        <v>186</v>
      </c>
      <c r="AR1604" s="69" t="s">
        <v>1916</v>
      </c>
    </row>
    <row r="1605" spans="36:44" ht="14.4">
      <c r="AJ1605" s="26" t="str">
        <f>VLOOKUP(AQ1605,'user list'!A:B,2,0)</f>
        <v>DBO</v>
      </c>
      <c r="AK1605" s="26">
        <f t="shared" si="123"/>
        <v>6</v>
      </c>
      <c r="AL1605" s="26">
        <f t="shared" si="124"/>
        <v>3</v>
      </c>
      <c r="AM1605" s="94" t="str">
        <f t="shared" si="125"/>
        <v>6/3 Log Off</v>
      </c>
      <c r="AN1605" s="172">
        <v>45811.757905092592</v>
      </c>
      <c r="AO1605" s="69" t="s">
        <v>209</v>
      </c>
      <c r="AP1605" s="69" t="s">
        <v>1913</v>
      </c>
      <c r="AQ1605" s="69" t="s">
        <v>209</v>
      </c>
      <c r="AR1605" s="69" t="s">
        <v>1917</v>
      </c>
    </row>
    <row r="1606" spans="36:44" ht="14.4">
      <c r="AJ1606" s="26" t="str">
        <f>VLOOKUP(AQ1606,'user list'!A:B,2,0)</f>
        <v>CAD</v>
      </c>
      <c r="AK1606" s="26">
        <f t="shared" si="123"/>
        <v>6</v>
      </c>
      <c r="AL1606" s="26">
        <f t="shared" si="124"/>
        <v>3</v>
      </c>
      <c r="AM1606" s="94" t="str">
        <f t="shared" si="125"/>
        <v>6/3 Log In</v>
      </c>
      <c r="AN1606" s="172">
        <v>45811.762407407405</v>
      </c>
      <c r="AO1606" s="69" t="s">
        <v>196</v>
      </c>
      <c r="AP1606" s="69" t="s">
        <v>1913</v>
      </c>
      <c r="AQ1606" s="69" t="s">
        <v>196</v>
      </c>
      <c r="AR1606" s="69" t="s">
        <v>1916</v>
      </c>
    </row>
    <row r="1607" spans="36:44" ht="14.4">
      <c r="AJ1607" s="26" t="str">
        <f>VLOOKUP(AQ1607,'user list'!A:B,2,0)</f>
        <v>OCA</v>
      </c>
      <c r="AK1607" s="26">
        <f t="shared" si="123"/>
        <v>6</v>
      </c>
      <c r="AL1607" s="26">
        <f t="shared" si="124"/>
        <v>3</v>
      </c>
      <c r="AM1607" s="94" t="str">
        <f t="shared" si="125"/>
        <v>6/3 Log Off</v>
      </c>
      <c r="AN1607" s="172">
        <v>45811.770208333335</v>
      </c>
      <c r="AO1607" s="69" t="s">
        <v>227</v>
      </c>
      <c r="AP1607" s="69" t="s">
        <v>1913</v>
      </c>
      <c r="AQ1607" s="69" t="s">
        <v>227</v>
      </c>
      <c r="AR1607" s="69" t="s">
        <v>1917</v>
      </c>
    </row>
    <row r="1608" spans="36:44" ht="14.4">
      <c r="AJ1608" s="26" t="str">
        <f>VLOOKUP(AQ1608,'user list'!A:B,2,0)</f>
        <v>BPLD</v>
      </c>
      <c r="AK1608" s="26">
        <f t="shared" si="123"/>
        <v>6</v>
      </c>
      <c r="AL1608" s="26">
        <f t="shared" si="124"/>
        <v>3</v>
      </c>
      <c r="AM1608" s="94" t="str">
        <f t="shared" si="125"/>
        <v>6/3 Log In</v>
      </c>
      <c r="AN1608" s="172">
        <v>45811.774861111109</v>
      </c>
      <c r="AO1608" s="69" t="s">
        <v>194</v>
      </c>
      <c r="AP1608" s="69" t="s">
        <v>1913</v>
      </c>
      <c r="AQ1608" s="69" t="s">
        <v>194</v>
      </c>
      <c r="AR1608" s="69" t="s">
        <v>1916</v>
      </c>
    </row>
    <row r="1609" spans="36:44" ht="14.4">
      <c r="AJ1609" s="26" t="str">
        <f>VLOOKUP(AQ1609,'user list'!A:B,2,0)</f>
        <v>BPLD</v>
      </c>
      <c r="AK1609" s="26">
        <f t="shared" si="123"/>
        <v>6</v>
      </c>
      <c r="AL1609" s="26">
        <f t="shared" si="124"/>
        <v>3</v>
      </c>
      <c r="AM1609" s="94" t="str">
        <f t="shared" si="125"/>
        <v>6/3 Log Off</v>
      </c>
      <c r="AN1609" s="172">
        <v>45811.781041666669</v>
      </c>
      <c r="AO1609" s="69" t="s">
        <v>194</v>
      </c>
      <c r="AP1609" s="69" t="s">
        <v>1913</v>
      </c>
      <c r="AQ1609" s="69" t="s">
        <v>194</v>
      </c>
      <c r="AR1609" s="69" t="s">
        <v>1917</v>
      </c>
    </row>
    <row r="1610" spans="36:44" ht="14.4">
      <c r="AJ1610" s="26" t="str">
        <f>VLOOKUP(AQ1610,'user list'!A:B,2,0)</f>
        <v>QCPL</v>
      </c>
      <c r="AK1610" s="26">
        <f t="shared" si="123"/>
        <v>6</v>
      </c>
      <c r="AL1610" s="26">
        <f t="shared" si="124"/>
        <v>4</v>
      </c>
      <c r="AM1610" s="94" t="str">
        <f t="shared" si="125"/>
        <v>6/4 Log In</v>
      </c>
      <c r="AN1610" s="172">
        <v>45812.268703703703</v>
      </c>
      <c r="AO1610" s="69" t="s">
        <v>268</v>
      </c>
      <c r="AP1610" s="69" t="s">
        <v>1913</v>
      </c>
      <c r="AQ1610" s="69" t="s">
        <v>268</v>
      </c>
      <c r="AR1610" s="69" t="s">
        <v>1916</v>
      </c>
    </row>
    <row r="1611" spans="36:44" ht="14.4">
      <c r="AJ1611" s="26" t="str">
        <f>VLOOKUP(AQ1611,'user list'!A:B,2,0)</f>
        <v>QCPL</v>
      </c>
      <c r="AK1611" s="26">
        <f t="shared" si="123"/>
        <v>6</v>
      </c>
      <c r="AL1611" s="26">
        <f t="shared" si="124"/>
        <v>4</v>
      </c>
      <c r="AM1611" s="94" t="str">
        <f t="shared" si="125"/>
        <v>6/4 Log Off</v>
      </c>
      <c r="AN1611" s="172">
        <v>45812.280671296299</v>
      </c>
      <c r="AO1611" s="69" t="s">
        <v>268</v>
      </c>
      <c r="AP1611" s="69" t="s">
        <v>1913</v>
      </c>
      <c r="AQ1611" s="69" t="s">
        <v>268</v>
      </c>
      <c r="AR1611" s="69" t="s">
        <v>1917</v>
      </c>
    </row>
    <row r="1612" spans="36:44" ht="14.4">
      <c r="AJ1612" s="26" t="str">
        <f>VLOOKUP(AQ1612,'user list'!A:B,2,0)</f>
        <v>QCPL</v>
      </c>
      <c r="AK1612" s="26">
        <f t="shared" si="123"/>
        <v>6</v>
      </c>
      <c r="AL1612" s="26">
        <f t="shared" si="124"/>
        <v>4</v>
      </c>
      <c r="AM1612" s="94" t="str">
        <f t="shared" si="125"/>
        <v>6/4 Log In</v>
      </c>
      <c r="AN1612" s="172">
        <v>45812.281770833331</v>
      </c>
      <c r="AO1612" s="69" t="s">
        <v>268</v>
      </c>
      <c r="AP1612" s="69" t="s">
        <v>1913</v>
      </c>
      <c r="AQ1612" s="69" t="s">
        <v>268</v>
      </c>
      <c r="AR1612" s="69" t="s">
        <v>1916</v>
      </c>
    </row>
    <row r="1613" spans="36:44" ht="14.4">
      <c r="AJ1613" s="26" t="str">
        <f>VLOOKUP(AQ1613,'user list'!A:B,2,0)</f>
        <v>QCEAU</v>
      </c>
      <c r="AK1613" s="26">
        <f t="shared" si="123"/>
        <v>6</v>
      </c>
      <c r="AL1613" s="26">
        <f t="shared" si="124"/>
        <v>4</v>
      </c>
      <c r="AM1613" s="94" t="str">
        <f t="shared" si="125"/>
        <v>6/4 Log In</v>
      </c>
      <c r="AN1613" s="172">
        <v>45812.314918981479</v>
      </c>
      <c r="AO1613" s="69" t="s">
        <v>266</v>
      </c>
      <c r="AP1613" s="69" t="s">
        <v>1913</v>
      </c>
      <c r="AQ1613" s="69" t="s">
        <v>266</v>
      </c>
      <c r="AR1613" s="69" t="s">
        <v>1916</v>
      </c>
    </row>
    <row r="1614" spans="36:44" ht="14.4">
      <c r="AJ1614" s="26" t="str">
        <f>VLOOKUP(AQ1614,'user list'!A:B,2,0)</f>
        <v>OCM</v>
      </c>
      <c r="AK1614" s="26">
        <f t="shared" si="123"/>
        <v>6</v>
      </c>
      <c r="AL1614" s="26">
        <f t="shared" si="124"/>
        <v>4</v>
      </c>
      <c r="AM1614" s="94" t="str">
        <f t="shared" si="125"/>
        <v>6/4 Log In</v>
      </c>
      <c r="AN1614" s="172">
        <v>45812.315740740742</v>
      </c>
      <c r="AO1614" s="69" t="s">
        <v>230</v>
      </c>
      <c r="AP1614" s="69" t="s">
        <v>1913</v>
      </c>
      <c r="AQ1614" s="69" t="s">
        <v>230</v>
      </c>
      <c r="AR1614" s="69" t="s">
        <v>1916</v>
      </c>
    </row>
    <row r="1615" spans="36:44" ht="14.4">
      <c r="AJ1615" s="26" t="str">
        <f>VLOOKUP(AQ1615,'user list'!A:B,2,0)</f>
        <v>QCEAU</v>
      </c>
      <c r="AK1615" s="26">
        <f t="shared" si="123"/>
        <v>6</v>
      </c>
      <c r="AL1615" s="26">
        <f t="shared" si="124"/>
        <v>4</v>
      </c>
      <c r="AM1615" s="94" t="str">
        <f t="shared" si="125"/>
        <v>6/4 Log In</v>
      </c>
      <c r="AN1615" s="172">
        <v>45812.31753472222</v>
      </c>
      <c r="AO1615" s="69" t="s">
        <v>266</v>
      </c>
      <c r="AP1615" s="69" t="s">
        <v>1913</v>
      </c>
      <c r="AQ1615" s="69" t="s">
        <v>266</v>
      </c>
      <c r="AR1615" s="69" t="s">
        <v>1916</v>
      </c>
    </row>
    <row r="1616" spans="36:44" ht="14.4">
      <c r="AJ1616" s="26" t="str">
        <f>VLOOKUP(AQ1616,'user list'!A:B,2,0)</f>
        <v>QCEAU</v>
      </c>
      <c r="AK1616" s="26">
        <f t="shared" si="123"/>
        <v>6</v>
      </c>
      <c r="AL1616" s="26">
        <f t="shared" si="124"/>
        <v>4</v>
      </c>
      <c r="AM1616" s="94" t="str">
        <f t="shared" si="125"/>
        <v>6/4 Log In</v>
      </c>
      <c r="AN1616" s="172">
        <v>45812.318888888891</v>
      </c>
      <c r="AO1616" s="69" t="s">
        <v>266</v>
      </c>
      <c r="AP1616" s="69" t="s">
        <v>1913</v>
      </c>
      <c r="AQ1616" s="69" t="s">
        <v>266</v>
      </c>
      <c r="AR1616" s="69" t="s">
        <v>1916</v>
      </c>
    </row>
    <row r="1617" spans="36:44" ht="14.4">
      <c r="AJ1617" s="26" t="str">
        <f>VLOOKUP(AQ1617,'user list'!A:B,2,0)</f>
        <v>QCYDO</v>
      </c>
      <c r="AK1617" s="26">
        <f t="shared" si="123"/>
        <v>6</v>
      </c>
      <c r="AL1617" s="26">
        <f t="shared" si="124"/>
        <v>4</v>
      </c>
      <c r="AM1617" s="94" t="str">
        <f t="shared" si="125"/>
        <v>6/4 Log In</v>
      </c>
      <c r="AN1617" s="172">
        <v>45812.323807870373</v>
      </c>
      <c r="AO1617" s="69" t="s">
        <v>270</v>
      </c>
      <c r="AP1617" s="69" t="s">
        <v>1913</v>
      </c>
      <c r="AQ1617" s="69" t="s">
        <v>270</v>
      </c>
      <c r="AR1617" s="69" t="s">
        <v>1916</v>
      </c>
    </row>
    <row r="1618" spans="36:44" ht="14.4">
      <c r="AJ1618" s="26" t="str">
        <f>VLOOKUP(AQ1618,'user list'!A:B,2,0)</f>
        <v>MDAD</v>
      </c>
      <c r="AK1618" s="26">
        <f t="shared" si="123"/>
        <v>6</v>
      </c>
      <c r="AL1618" s="26">
        <f t="shared" si="124"/>
        <v>4</v>
      </c>
      <c r="AM1618" s="94" t="str">
        <f t="shared" si="125"/>
        <v>6/4 Log In</v>
      </c>
      <c r="AN1618" s="172">
        <v>45812.325138888889</v>
      </c>
      <c r="AO1618" s="69" t="s">
        <v>223</v>
      </c>
      <c r="AP1618" s="69" t="s">
        <v>1913</v>
      </c>
      <c r="AQ1618" s="69" t="s">
        <v>223</v>
      </c>
      <c r="AR1618" s="69" t="s">
        <v>1916</v>
      </c>
    </row>
    <row r="1619" spans="36:44" ht="14.4">
      <c r="AJ1619" s="26" t="str">
        <f>VLOOKUP(AQ1619,'user list'!A:B,2,0)</f>
        <v>DSQC</v>
      </c>
      <c r="AK1619" s="26">
        <f t="shared" si="123"/>
        <v>6</v>
      </c>
      <c r="AL1619" s="26">
        <f t="shared" si="124"/>
        <v>4</v>
      </c>
      <c r="AM1619" s="94" t="str">
        <f t="shared" si="125"/>
        <v>6/4 Log In</v>
      </c>
      <c r="AN1619" s="172">
        <v>45812.326261574075</v>
      </c>
      <c r="AO1619" s="69" t="s">
        <v>214</v>
      </c>
      <c r="AP1619" s="69" t="s">
        <v>1913</v>
      </c>
      <c r="AQ1619" s="69" t="s">
        <v>214</v>
      </c>
      <c r="AR1619" s="69" t="s">
        <v>1916</v>
      </c>
    </row>
    <row r="1620" spans="36:44" ht="14.4">
      <c r="AJ1620" s="26" t="str">
        <f>VLOOKUP(AQ1620,'user list'!A:B,2,0)</f>
        <v>MDAD</v>
      </c>
      <c r="AK1620" s="26">
        <f t="shared" si="123"/>
        <v>6</v>
      </c>
      <c r="AL1620" s="26">
        <f t="shared" si="124"/>
        <v>4</v>
      </c>
      <c r="AM1620" s="94" t="str">
        <f t="shared" si="125"/>
        <v>6/4 Log In</v>
      </c>
      <c r="AN1620" s="172">
        <v>45812.327650462961</v>
      </c>
      <c r="AO1620" s="69" t="s">
        <v>223</v>
      </c>
      <c r="AP1620" s="69" t="s">
        <v>1913</v>
      </c>
      <c r="AQ1620" s="69" t="s">
        <v>223</v>
      </c>
      <c r="AR1620" s="69" t="s">
        <v>1916</v>
      </c>
    </row>
    <row r="1621" spans="36:44" ht="14.4">
      <c r="AJ1621" s="26" t="str">
        <f>VLOOKUP(AQ1621,'user list'!A:B,2,0)</f>
        <v>Admin</v>
      </c>
      <c r="AK1621" s="26">
        <f t="shared" si="123"/>
        <v>6</v>
      </c>
      <c r="AL1621" s="26">
        <f t="shared" si="124"/>
        <v>4</v>
      </c>
      <c r="AM1621" s="94" t="str">
        <f t="shared" si="125"/>
        <v>6/4 Log In</v>
      </c>
      <c r="AN1621" s="172">
        <v>45812.32949074074</v>
      </c>
      <c r="AO1621" s="69" t="s">
        <v>186</v>
      </c>
      <c r="AP1621" s="69" t="s">
        <v>1913</v>
      </c>
      <c r="AQ1621" s="69" t="s">
        <v>186</v>
      </c>
      <c r="AR1621" s="69" t="s">
        <v>1916</v>
      </c>
    </row>
    <row r="1622" spans="36:44" ht="14.4">
      <c r="AJ1622" s="26" t="str">
        <f>VLOOKUP(AQ1622,'user list'!A:B,2,0)</f>
        <v>CTO</v>
      </c>
      <c r="AK1622" s="26">
        <f t="shared" si="123"/>
        <v>6</v>
      </c>
      <c r="AL1622" s="26">
        <f t="shared" si="124"/>
        <v>4</v>
      </c>
      <c r="AM1622" s="94" t="str">
        <f t="shared" si="125"/>
        <v>6/4 Log Off</v>
      </c>
      <c r="AN1622" s="172">
        <v>45812.329560185186</v>
      </c>
      <c r="AO1622" s="69" t="s">
        <v>207</v>
      </c>
      <c r="AP1622" s="69" t="s">
        <v>1913</v>
      </c>
      <c r="AQ1622" s="69" t="s">
        <v>207</v>
      </c>
      <c r="AR1622" s="69" t="s">
        <v>1917</v>
      </c>
    </row>
    <row r="1623" spans="36:44" ht="14.4">
      <c r="AJ1623" s="26" t="str">
        <f>VLOOKUP(AQ1623,'user list'!A:B,2,0)</f>
        <v>CTO</v>
      </c>
      <c r="AK1623" s="26">
        <f t="shared" si="123"/>
        <v>6</v>
      </c>
      <c r="AL1623" s="26">
        <f t="shared" si="124"/>
        <v>4</v>
      </c>
      <c r="AM1623" s="94" t="str">
        <f t="shared" si="125"/>
        <v>6/4 Log In</v>
      </c>
      <c r="AN1623" s="172">
        <v>45812.329652777778</v>
      </c>
      <c r="AO1623" s="69" t="s">
        <v>207</v>
      </c>
      <c r="AP1623" s="69" t="s">
        <v>1913</v>
      </c>
      <c r="AQ1623" s="69" t="s">
        <v>207</v>
      </c>
      <c r="AR1623" s="69" t="s">
        <v>1916</v>
      </c>
    </row>
    <row r="1624" spans="36:44" ht="14.4">
      <c r="AJ1624" s="26" t="str">
        <f>VLOOKUP(AQ1624,'user list'!A:B,2,0)</f>
        <v>CAD</v>
      </c>
      <c r="AK1624" s="26">
        <f t="shared" si="123"/>
        <v>6</v>
      </c>
      <c r="AL1624" s="26">
        <f t="shared" si="124"/>
        <v>4</v>
      </c>
      <c r="AM1624" s="94" t="str">
        <f t="shared" si="125"/>
        <v>6/4 Log In</v>
      </c>
      <c r="AN1624" s="172">
        <v>45812.329907407409</v>
      </c>
      <c r="AO1624" s="69" t="s">
        <v>196</v>
      </c>
      <c r="AP1624" s="69" t="s">
        <v>1913</v>
      </c>
      <c r="AQ1624" s="69" t="s">
        <v>196</v>
      </c>
      <c r="AR1624" s="69" t="s">
        <v>1916</v>
      </c>
    </row>
    <row r="1625" spans="36:44" ht="14.4">
      <c r="AJ1625" s="26" t="str">
        <f>VLOOKUP(AQ1625,'user list'!A:B,2,0)</f>
        <v>QCPL</v>
      </c>
      <c r="AK1625" s="26">
        <f t="shared" si="123"/>
        <v>6</v>
      </c>
      <c r="AL1625" s="26">
        <f t="shared" si="124"/>
        <v>4</v>
      </c>
      <c r="AM1625" s="94" t="str">
        <f t="shared" si="125"/>
        <v>6/4 Log Off</v>
      </c>
      <c r="AN1625" s="172">
        <v>45812.33184027778</v>
      </c>
      <c r="AO1625" s="69" t="s">
        <v>268</v>
      </c>
      <c r="AP1625" s="69" t="s">
        <v>1913</v>
      </c>
      <c r="AQ1625" s="69" t="s">
        <v>268</v>
      </c>
      <c r="AR1625" s="69" t="s">
        <v>1917</v>
      </c>
    </row>
    <row r="1626" spans="36:44" ht="14.4">
      <c r="AJ1626" s="26" t="str">
        <f>VLOOKUP(AQ1626,'user list'!A:B,2,0)</f>
        <v>DSQC</v>
      </c>
      <c r="AK1626" s="26">
        <f t="shared" si="123"/>
        <v>6</v>
      </c>
      <c r="AL1626" s="26">
        <f t="shared" si="124"/>
        <v>4</v>
      </c>
      <c r="AM1626" s="94" t="str">
        <f t="shared" si="125"/>
        <v>6/4 Log In</v>
      </c>
      <c r="AN1626" s="172">
        <v>45812.335821759261</v>
      </c>
      <c r="AO1626" s="69" t="s">
        <v>214</v>
      </c>
      <c r="AP1626" s="69" t="s">
        <v>1913</v>
      </c>
      <c r="AQ1626" s="69" t="s">
        <v>214</v>
      </c>
      <c r="AR1626" s="69" t="s">
        <v>1916</v>
      </c>
    </row>
    <row r="1627" spans="36:44" ht="14.4">
      <c r="AJ1627" s="26" t="str">
        <f>VLOOKUP(AQ1627,'user list'!A:B,2,0)</f>
        <v>OCM</v>
      </c>
      <c r="AK1627" s="26">
        <f t="shared" si="123"/>
        <v>6</v>
      </c>
      <c r="AL1627" s="26">
        <f t="shared" si="124"/>
        <v>4</v>
      </c>
      <c r="AM1627" s="94" t="str">
        <f t="shared" si="125"/>
        <v>6/4 Log In</v>
      </c>
      <c r="AN1627" s="172">
        <v>45812.336898148147</v>
      </c>
      <c r="AO1627" s="69" t="s">
        <v>230</v>
      </c>
      <c r="AP1627" s="69" t="s">
        <v>1913</v>
      </c>
      <c r="AQ1627" s="69" t="s">
        <v>230</v>
      </c>
      <c r="AR1627" s="69" t="s">
        <v>1916</v>
      </c>
    </row>
    <row r="1628" spans="36:44" ht="14.4">
      <c r="AJ1628" s="26" t="str">
        <f>VLOOKUP(AQ1628,'user list'!A:B,2,0)</f>
        <v>OCM</v>
      </c>
      <c r="AK1628" s="26">
        <f t="shared" si="123"/>
        <v>6</v>
      </c>
      <c r="AL1628" s="26">
        <f t="shared" si="124"/>
        <v>4</v>
      </c>
      <c r="AM1628" s="94" t="str">
        <f t="shared" si="125"/>
        <v>6/4 Log In</v>
      </c>
      <c r="AN1628" s="172">
        <v>45812.337500000001</v>
      </c>
      <c r="AO1628" s="69" t="s">
        <v>230</v>
      </c>
      <c r="AP1628" s="69" t="s">
        <v>1913</v>
      </c>
      <c r="AQ1628" s="69" t="s">
        <v>230</v>
      </c>
      <c r="AR1628" s="69" t="s">
        <v>1916</v>
      </c>
    </row>
    <row r="1629" spans="36:44" ht="14.4">
      <c r="AJ1629" s="26" t="str">
        <f>VLOOKUP(AQ1629,'user list'!A:B,2,0)</f>
        <v>ITDD</v>
      </c>
      <c r="AK1629" s="26">
        <f t="shared" si="123"/>
        <v>6</v>
      </c>
      <c r="AL1629" s="26">
        <f t="shared" si="124"/>
        <v>4</v>
      </c>
      <c r="AM1629" s="94" t="str">
        <f t="shared" si="125"/>
        <v>6/4 Log In</v>
      </c>
      <c r="AN1629" s="172">
        <v>45812.338379629633</v>
      </c>
      <c r="AO1629" s="69" t="s">
        <v>219</v>
      </c>
      <c r="AP1629" s="69" t="s">
        <v>1913</v>
      </c>
      <c r="AQ1629" s="69" t="s">
        <v>219</v>
      </c>
      <c r="AR1629" s="69" t="s">
        <v>1916</v>
      </c>
    </row>
    <row r="1630" spans="36:44" ht="14.4">
      <c r="AJ1630" s="26" t="str">
        <f>VLOOKUP(AQ1630,'user list'!A:B,2,0)</f>
        <v>Admin</v>
      </c>
      <c r="AK1630" s="26">
        <f t="shared" si="123"/>
        <v>6</v>
      </c>
      <c r="AL1630" s="26">
        <f t="shared" si="124"/>
        <v>4</v>
      </c>
      <c r="AM1630" s="94" t="str">
        <f t="shared" si="125"/>
        <v>6/4 Log In</v>
      </c>
      <c r="AN1630" s="172">
        <v>45812.339270833334</v>
      </c>
      <c r="AO1630" s="69" t="s">
        <v>186</v>
      </c>
      <c r="AP1630" s="69" t="s">
        <v>1913</v>
      </c>
      <c r="AQ1630" s="69" t="s">
        <v>186</v>
      </c>
      <c r="AR1630" s="69" t="s">
        <v>1916</v>
      </c>
    </row>
    <row r="1631" spans="36:44" ht="14.4">
      <c r="AJ1631" s="26" t="str">
        <f>VLOOKUP(AQ1631,'user list'!A:B,2,0)</f>
        <v>PDAD</v>
      </c>
      <c r="AK1631" s="26">
        <f t="shared" si="123"/>
        <v>6</v>
      </c>
      <c r="AL1631" s="26">
        <f t="shared" si="124"/>
        <v>4</v>
      </c>
      <c r="AM1631" s="94" t="str">
        <f t="shared" si="125"/>
        <v>6/4 Log In</v>
      </c>
      <c r="AN1631" s="172">
        <v>45812.33934027778</v>
      </c>
      <c r="AO1631" s="69" t="s">
        <v>257</v>
      </c>
      <c r="AP1631" s="69" t="s">
        <v>1913</v>
      </c>
      <c r="AQ1631" s="69" t="s">
        <v>257</v>
      </c>
      <c r="AR1631" s="69" t="s">
        <v>1916</v>
      </c>
    </row>
    <row r="1632" spans="36:44" ht="14.4">
      <c r="AJ1632" s="26" t="str">
        <f>VLOOKUP(AQ1632,'user list'!A:B,2,0)</f>
        <v>SSDD</v>
      </c>
      <c r="AK1632" s="26">
        <f t="shared" si="123"/>
        <v>6</v>
      </c>
      <c r="AL1632" s="26">
        <f t="shared" si="124"/>
        <v>4</v>
      </c>
      <c r="AM1632" s="94" t="str">
        <f t="shared" si="125"/>
        <v>6/4 Log In</v>
      </c>
      <c r="AN1632" s="172">
        <v>45812.343692129631</v>
      </c>
      <c r="AO1632" s="69" t="s">
        <v>273</v>
      </c>
      <c r="AP1632" s="69" t="s">
        <v>1913</v>
      </c>
      <c r="AQ1632" s="69" t="s">
        <v>273</v>
      </c>
      <c r="AR1632" s="69" t="s">
        <v>1916</v>
      </c>
    </row>
    <row r="1633" spans="36:44" ht="14.4">
      <c r="AJ1633" s="26" t="str">
        <f>VLOOKUP(AQ1633,'user list'!A:B,2,0)</f>
        <v>Admin</v>
      </c>
      <c r="AK1633" s="26">
        <f t="shared" si="123"/>
        <v>6</v>
      </c>
      <c r="AL1633" s="26">
        <f t="shared" si="124"/>
        <v>4</v>
      </c>
      <c r="AM1633" s="94" t="str">
        <f t="shared" si="125"/>
        <v>6/4 Log In</v>
      </c>
      <c r="AN1633" s="172">
        <v>45812.344675925924</v>
      </c>
      <c r="AO1633" s="69" t="s">
        <v>186</v>
      </c>
      <c r="AP1633" s="69" t="s">
        <v>1913</v>
      </c>
      <c r="AQ1633" s="69" t="s">
        <v>186</v>
      </c>
      <c r="AR1633" s="69" t="s">
        <v>1916</v>
      </c>
    </row>
    <row r="1634" spans="36:44" ht="14.4">
      <c r="AJ1634" s="26" t="str">
        <f>VLOOKUP(AQ1634,'user list'!A:B,2,0)</f>
        <v>Admin</v>
      </c>
      <c r="AK1634" s="26">
        <f t="shared" si="123"/>
        <v>6</v>
      </c>
      <c r="AL1634" s="26">
        <f t="shared" si="124"/>
        <v>4</v>
      </c>
      <c r="AM1634" s="94" t="str">
        <f t="shared" si="125"/>
        <v>6/4 Log In</v>
      </c>
      <c r="AN1634" s="172">
        <v>45812.344687500001</v>
      </c>
      <c r="AO1634" s="69" t="s">
        <v>186</v>
      </c>
      <c r="AP1634" s="69" t="s">
        <v>1913</v>
      </c>
      <c r="AQ1634" s="69" t="s">
        <v>186</v>
      </c>
      <c r="AR1634" s="69" t="s">
        <v>1916</v>
      </c>
    </row>
    <row r="1635" spans="36:44" ht="14.4">
      <c r="AJ1635" s="26" t="str">
        <f>VLOOKUP(AQ1635,'user list'!A:B,2,0)</f>
        <v>CAD</v>
      </c>
      <c r="AK1635" s="26">
        <f t="shared" si="123"/>
        <v>6</v>
      </c>
      <c r="AL1635" s="26">
        <f t="shared" si="124"/>
        <v>4</v>
      </c>
      <c r="AM1635" s="94" t="str">
        <f t="shared" si="125"/>
        <v>6/4 Log Off</v>
      </c>
      <c r="AN1635" s="172">
        <v>45812.346122685187</v>
      </c>
      <c r="AO1635" s="69" t="s">
        <v>196</v>
      </c>
      <c r="AP1635" s="69" t="s">
        <v>1913</v>
      </c>
      <c r="AQ1635" s="69" t="s">
        <v>196</v>
      </c>
      <c r="AR1635" s="69" t="s">
        <v>1917</v>
      </c>
    </row>
    <row r="1636" spans="36:44" ht="14.4">
      <c r="AJ1636" s="26" t="str">
        <f>VLOOKUP(AQ1636,'user list'!A:B,2,0)</f>
        <v>CAD</v>
      </c>
      <c r="AK1636" s="26">
        <f t="shared" si="123"/>
        <v>6</v>
      </c>
      <c r="AL1636" s="26">
        <f t="shared" si="124"/>
        <v>4</v>
      </c>
      <c r="AM1636" s="94" t="str">
        <f t="shared" si="125"/>
        <v>6/4 Log In</v>
      </c>
      <c r="AN1636" s="172">
        <v>45812.346238425926</v>
      </c>
      <c r="AO1636" s="69" t="s">
        <v>196</v>
      </c>
      <c r="AP1636" s="69" t="s">
        <v>1913</v>
      </c>
      <c r="AQ1636" s="69" t="s">
        <v>196</v>
      </c>
      <c r="AR1636" s="69" t="s">
        <v>1916</v>
      </c>
    </row>
    <row r="1637" spans="36:44" ht="14.4">
      <c r="AJ1637" s="26" t="str">
        <f>VLOOKUP(AQ1637,'user list'!A:B,2,0)</f>
        <v>PAISD</v>
      </c>
      <c r="AK1637" s="26">
        <f t="shared" si="123"/>
        <v>6</v>
      </c>
      <c r="AL1637" s="26">
        <f t="shared" si="124"/>
        <v>4</v>
      </c>
      <c r="AM1637" s="94" t="str">
        <f t="shared" si="125"/>
        <v>6/4 Log In</v>
      </c>
      <c r="AN1637" s="172">
        <v>45812.347048611111</v>
      </c>
      <c r="AO1637" s="69" t="s">
        <v>256</v>
      </c>
      <c r="AP1637" s="69" t="s">
        <v>1913</v>
      </c>
      <c r="AQ1637" s="69" t="s">
        <v>256</v>
      </c>
      <c r="AR1637" s="69" t="s">
        <v>1916</v>
      </c>
    </row>
    <row r="1638" spans="36:44" ht="14.4">
      <c r="AJ1638" s="26" t="str">
        <f>VLOOKUP(AQ1638,'user list'!A:B,2,0)</f>
        <v>CBD</v>
      </c>
      <c r="AK1638" s="26">
        <f t="shared" si="123"/>
        <v>6</v>
      </c>
      <c r="AL1638" s="26">
        <f t="shared" si="124"/>
        <v>4</v>
      </c>
      <c r="AM1638" s="94" t="str">
        <f t="shared" si="125"/>
        <v>6/4 Log In</v>
      </c>
      <c r="AN1638" s="172">
        <v>45812.350775462961</v>
      </c>
      <c r="AO1638" s="69" t="s">
        <v>276</v>
      </c>
      <c r="AP1638" s="69" t="s">
        <v>1913</v>
      </c>
      <c r="AQ1638" s="69" t="s">
        <v>276</v>
      </c>
      <c r="AR1638" s="69" t="s">
        <v>1916</v>
      </c>
    </row>
    <row r="1639" spans="36:44" ht="14.4">
      <c r="AJ1639" s="26" t="str">
        <f>VLOOKUP(AQ1639,'user list'!A:B,2,0)</f>
        <v>ITDD</v>
      </c>
      <c r="AK1639" s="26">
        <f t="shared" si="123"/>
        <v>6</v>
      </c>
      <c r="AL1639" s="26">
        <f t="shared" si="124"/>
        <v>4</v>
      </c>
      <c r="AM1639" s="94" t="str">
        <f t="shared" si="125"/>
        <v>6/4 Log Off</v>
      </c>
      <c r="AN1639" s="172">
        <v>45812.352743055555</v>
      </c>
      <c r="AO1639" s="69" t="s">
        <v>219</v>
      </c>
      <c r="AP1639" s="69" t="s">
        <v>1913</v>
      </c>
      <c r="AQ1639" s="69" t="s">
        <v>219</v>
      </c>
      <c r="AR1639" s="69" t="s">
        <v>1917</v>
      </c>
    </row>
    <row r="1640" spans="36:44" ht="14.4">
      <c r="AJ1640" s="26" t="str">
        <f>VLOOKUP(AQ1640,'user list'!A:B,2,0)</f>
        <v>ITDD</v>
      </c>
      <c r="AK1640" s="26">
        <f t="shared" si="123"/>
        <v>6</v>
      </c>
      <c r="AL1640" s="26">
        <f t="shared" si="124"/>
        <v>4</v>
      </c>
      <c r="AM1640" s="94" t="str">
        <f t="shared" si="125"/>
        <v>6/4 Log In</v>
      </c>
      <c r="AN1640" s="172">
        <v>45812.352789351855</v>
      </c>
      <c r="AO1640" s="69" t="s">
        <v>219</v>
      </c>
      <c r="AP1640" s="69" t="s">
        <v>1913</v>
      </c>
      <c r="AQ1640" s="69" t="s">
        <v>219</v>
      </c>
      <c r="AR1640" s="69" t="s">
        <v>1916</v>
      </c>
    </row>
    <row r="1641" spans="36:44" ht="14.4">
      <c r="AJ1641" s="26" t="str">
        <f>VLOOKUP(AQ1641,'user list'!A:B,2,0)</f>
        <v>TFCOPRISS</v>
      </c>
      <c r="AK1641" s="26">
        <f t="shared" si="123"/>
        <v>6</v>
      </c>
      <c r="AL1641" s="26">
        <f t="shared" si="124"/>
        <v>4</v>
      </c>
      <c r="AM1641" s="94" t="str">
        <f t="shared" si="125"/>
        <v>6/4 Log In</v>
      </c>
      <c r="AN1641" s="172">
        <v>45812.357106481482</v>
      </c>
      <c r="AO1641" s="69" t="s">
        <v>274</v>
      </c>
      <c r="AP1641" s="69" t="s">
        <v>1913</v>
      </c>
      <c r="AQ1641" s="69" t="s">
        <v>274</v>
      </c>
      <c r="AR1641" s="69" t="s">
        <v>1916</v>
      </c>
    </row>
    <row r="1642" spans="36:44" ht="14.4">
      <c r="AJ1642" s="26" t="str">
        <f>VLOOKUP(AQ1642,'user list'!A:B,2,0)</f>
        <v>CGSD</v>
      </c>
      <c r="AK1642" s="26">
        <f t="shared" si="123"/>
        <v>6</v>
      </c>
      <c r="AL1642" s="26">
        <f t="shared" si="124"/>
        <v>4</v>
      </c>
      <c r="AM1642" s="94" t="str">
        <f t="shared" si="125"/>
        <v>6/4 Log In</v>
      </c>
      <c r="AN1642" s="172">
        <v>45812.358680555553</v>
      </c>
      <c r="AO1642" s="69" t="s">
        <v>200</v>
      </c>
      <c r="AP1642" s="69" t="s">
        <v>1913</v>
      </c>
      <c r="AQ1642" s="69" t="s">
        <v>200</v>
      </c>
      <c r="AR1642" s="69" t="s">
        <v>1916</v>
      </c>
    </row>
    <row r="1643" spans="36:44" ht="14.4">
      <c r="AJ1643" s="26" t="str">
        <f>VLOOKUP(AQ1643,'user list'!A:B,2,0)</f>
        <v>CBD</v>
      </c>
      <c r="AK1643" s="26">
        <f t="shared" si="123"/>
        <v>6</v>
      </c>
      <c r="AL1643" s="26">
        <f t="shared" si="124"/>
        <v>4</v>
      </c>
      <c r="AM1643" s="94" t="str">
        <f t="shared" si="125"/>
        <v>6/4 Log Off</v>
      </c>
      <c r="AN1643" s="172">
        <v>45812.358946759261</v>
      </c>
      <c r="AO1643" s="69" t="s">
        <v>276</v>
      </c>
      <c r="AP1643" s="69" t="s">
        <v>1913</v>
      </c>
      <c r="AQ1643" s="69" t="s">
        <v>276</v>
      </c>
      <c r="AR1643" s="69" t="s">
        <v>1917</v>
      </c>
    </row>
    <row r="1644" spans="36:44" ht="14.4">
      <c r="AJ1644" s="26" t="str">
        <f>VLOOKUP(AQ1644,'user list'!A:B,2,0)</f>
        <v>CESD</v>
      </c>
      <c r="AK1644" s="26">
        <f t="shared" si="123"/>
        <v>6</v>
      </c>
      <c r="AL1644" s="26">
        <f t="shared" si="124"/>
        <v>4</v>
      </c>
      <c r="AM1644" s="94" t="str">
        <f t="shared" si="125"/>
        <v>6/4 Log In</v>
      </c>
      <c r="AN1644" s="172">
        <v>45812.359849537039</v>
      </c>
      <c r="AO1644" s="69" t="s">
        <v>199</v>
      </c>
      <c r="AP1644" s="69" t="s">
        <v>1913</v>
      </c>
      <c r="AQ1644" s="69" t="s">
        <v>199</v>
      </c>
      <c r="AR1644" s="69" t="s">
        <v>1916</v>
      </c>
    </row>
    <row r="1645" spans="36:44" ht="14.4">
      <c r="AJ1645" s="26" t="str">
        <f>VLOOKUP(AQ1645,'user list'!A:B,2,0)</f>
        <v>PLEB</v>
      </c>
      <c r="AK1645" s="26">
        <f t="shared" si="123"/>
        <v>6</v>
      </c>
      <c r="AL1645" s="26">
        <f t="shared" si="124"/>
        <v>4</v>
      </c>
      <c r="AM1645" s="94" t="str">
        <f t="shared" si="125"/>
        <v>6/4 Log In</v>
      </c>
      <c r="AN1645" s="172">
        <v>45812.363310185188</v>
      </c>
      <c r="AO1645" s="69" t="s">
        <v>260</v>
      </c>
      <c r="AP1645" s="69" t="s">
        <v>1913</v>
      </c>
      <c r="AQ1645" s="69" t="s">
        <v>260</v>
      </c>
      <c r="AR1645" s="69" t="s">
        <v>1916</v>
      </c>
    </row>
    <row r="1646" spans="36:44" ht="14.4">
      <c r="AJ1646" s="26" t="str">
        <f>VLOOKUP(AQ1646,'user list'!A:B,2,0)</f>
        <v>OCM</v>
      </c>
      <c r="AK1646" s="26">
        <f t="shared" si="123"/>
        <v>6</v>
      </c>
      <c r="AL1646" s="26">
        <f t="shared" si="124"/>
        <v>4</v>
      </c>
      <c r="AM1646" s="94" t="str">
        <f t="shared" si="125"/>
        <v>6/4 Log In</v>
      </c>
      <c r="AN1646" s="172">
        <v>45812.363333333335</v>
      </c>
      <c r="AO1646" s="69" t="s">
        <v>230</v>
      </c>
      <c r="AP1646" s="69" t="s">
        <v>1913</v>
      </c>
      <c r="AQ1646" s="69" t="s">
        <v>230</v>
      </c>
      <c r="AR1646" s="69" t="s">
        <v>1916</v>
      </c>
    </row>
    <row r="1647" spans="36:44" ht="14.4">
      <c r="AJ1647" s="26" t="str">
        <f>VLOOKUP(AQ1647,'user list'!A:B,2,0)</f>
        <v>BCRD</v>
      </c>
      <c r="AK1647" s="26">
        <f t="shared" si="123"/>
        <v>6</v>
      </c>
      <c r="AL1647" s="26">
        <f t="shared" si="124"/>
        <v>4</v>
      </c>
      <c r="AM1647" s="94" t="str">
        <f t="shared" si="125"/>
        <v>6/4 Log In</v>
      </c>
      <c r="AN1647" s="172">
        <v>45812.369618055556</v>
      </c>
      <c r="AO1647" s="69" t="s">
        <v>192</v>
      </c>
      <c r="AP1647" s="69" t="s">
        <v>1913</v>
      </c>
      <c r="AQ1647" s="69" t="s">
        <v>192</v>
      </c>
      <c r="AR1647" s="69" t="s">
        <v>1916</v>
      </c>
    </row>
    <row r="1648" spans="36:44" ht="14.4">
      <c r="AJ1648" s="26" t="str">
        <f>VLOOKUP(AQ1648,'user list'!A:B,2,0)</f>
        <v>Admin</v>
      </c>
      <c r="AK1648" s="26">
        <f t="shared" si="123"/>
        <v>6</v>
      </c>
      <c r="AL1648" s="26">
        <f t="shared" si="124"/>
        <v>4</v>
      </c>
      <c r="AM1648" s="94" t="str">
        <f t="shared" si="125"/>
        <v>6/4 Log In</v>
      </c>
      <c r="AN1648" s="172">
        <v>45812.373090277775</v>
      </c>
      <c r="AO1648" s="69" t="s">
        <v>186</v>
      </c>
      <c r="AP1648" s="69" t="s">
        <v>1913</v>
      </c>
      <c r="AQ1648" s="69" t="s">
        <v>186</v>
      </c>
      <c r="AR1648" s="69" t="s">
        <v>1916</v>
      </c>
    </row>
    <row r="1649" spans="36:44" ht="14.4">
      <c r="AJ1649" s="26" t="str">
        <f>VLOOKUP(AQ1649,'user list'!A:B,2,0)</f>
        <v>CTO</v>
      </c>
      <c r="AK1649" s="26">
        <f t="shared" si="123"/>
        <v>6</v>
      </c>
      <c r="AL1649" s="26">
        <f t="shared" si="124"/>
        <v>4</v>
      </c>
      <c r="AM1649" s="94" t="str">
        <f t="shared" si="125"/>
        <v>6/4 Log Off</v>
      </c>
      <c r="AN1649" s="172">
        <v>45812.373159722221</v>
      </c>
      <c r="AO1649" s="69" t="s">
        <v>207</v>
      </c>
      <c r="AP1649" s="69" t="s">
        <v>1913</v>
      </c>
      <c r="AQ1649" s="69" t="s">
        <v>207</v>
      </c>
      <c r="AR1649" s="69" t="s">
        <v>1917</v>
      </c>
    </row>
    <row r="1650" spans="36:44" ht="14.4">
      <c r="AJ1650" s="26" t="str">
        <f>VLOOKUP(AQ1650,'user list'!A:B,2,0)</f>
        <v>DOE</v>
      </c>
      <c r="AK1650" s="26">
        <f t="shared" si="123"/>
        <v>6</v>
      </c>
      <c r="AL1650" s="26">
        <f t="shared" si="124"/>
        <v>4</v>
      </c>
      <c r="AM1650" s="94" t="str">
        <f t="shared" si="125"/>
        <v>6/4 Log In</v>
      </c>
      <c r="AN1650" s="172">
        <v>45812.373171296298</v>
      </c>
      <c r="AO1650" s="69" t="s">
        <v>212</v>
      </c>
      <c r="AP1650" s="69" t="s">
        <v>1913</v>
      </c>
      <c r="AQ1650" s="69" t="s">
        <v>212</v>
      </c>
      <c r="AR1650" s="69" t="s">
        <v>1916</v>
      </c>
    </row>
    <row r="1651" spans="36:44" ht="14.4">
      <c r="AJ1651" s="26" t="str">
        <f>VLOOKUP(AQ1651,'user list'!A:B,2,0)</f>
        <v>CTO</v>
      </c>
      <c r="AK1651" s="26">
        <f t="shared" si="123"/>
        <v>6</v>
      </c>
      <c r="AL1651" s="26">
        <f t="shared" si="124"/>
        <v>4</v>
      </c>
      <c r="AM1651" s="94" t="str">
        <f t="shared" si="125"/>
        <v>6/4 Log In</v>
      </c>
      <c r="AN1651" s="172">
        <v>45812.37332175926</v>
      </c>
      <c r="AO1651" s="69" t="s">
        <v>207</v>
      </c>
      <c r="AP1651" s="69" t="s">
        <v>1913</v>
      </c>
      <c r="AQ1651" s="69" t="s">
        <v>207</v>
      </c>
      <c r="AR1651" s="69" t="s">
        <v>1916</v>
      </c>
    </row>
    <row r="1652" spans="36:44" ht="14.4">
      <c r="AJ1652" s="26" t="str">
        <f>VLOOKUP(AQ1652,'user list'!A:B,2,0)</f>
        <v>OCM</v>
      </c>
      <c r="AK1652" s="26">
        <f t="shared" si="123"/>
        <v>6</v>
      </c>
      <c r="AL1652" s="26">
        <f t="shared" si="124"/>
        <v>4</v>
      </c>
      <c r="AM1652" s="94" t="str">
        <f t="shared" si="125"/>
        <v>6/4 Log In</v>
      </c>
      <c r="AN1652" s="172">
        <v>45812.373888888891</v>
      </c>
      <c r="AO1652" s="69" t="s">
        <v>230</v>
      </c>
      <c r="AP1652" s="69" t="s">
        <v>1913</v>
      </c>
      <c r="AQ1652" s="69" t="s">
        <v>230</v>
      </c>
      <c r="AR1652" s="69" t="s">
        <v>1916</v>
      </c>
    </row>
    <row r="1653" spans="36:44" ht="14.4">
      <c r="AJ1653" s="26" t="str">
        <f>VLOOKUP(AQ1653,'user list'!A:B,2,0)</f>
        <v>OCM</v>
      </c>
      <c r="AK1653" s="26">
        <f t="shared" si="123"/>
        <v>6</v>
      </c>
      <c r="AL1653" s="26">
        <f t="shared" si="124"/>
        <v>4</v>
      </c>
      <c r="AM1653" s="94" t="str">
        <f t="shared" si="125"/>
        <v>6/4 Log In</v>
      </c>
      <c r="AN1653" s="172">
        <v>45812.374351851853</v>
      </c>
      <c r="AO1653" s="69" t="s">
        <v>231</v>
      </c>
      <c r="AP1653" s="69" t="s">
        <v>1913</v>
      </c>
      <c r="AQ1653" s="69" t="s">
        <v>231</v>
      </c>
      <c r="AR1653" s="69" t="s">
        <v>1916</v>
      </c>
    </row>
    <row r="1654" spans="36:44" ht="14.4">
      <c r="AJ1654" s="26" t="str">
        <f>VLOOKUP(AQ1654,'user list'!A:B,2,0)</f>
        <v>SSDD</v>
      </c>
      <c r="AK1654" s="26">
        <f t="shared" si="123"/>
        <v>6</v>
      </c>
      <c r="AL1654" s="26">
        <f t="shared" si="124"/>
        <v>4</v>
      </c>
      <c r="AM1654" s="94" t="str">
        <f t="shared" si="125"/>
        <v>6/4 Log Off</v>
      </c>
      <c r="AN1654" s="172">
        <v>45812.374641203707</v>
      </c>
      <c r="AO1654" s="69" t="s">
        <v>273</v>
      </c>
      <c r="AP1654" s="69" t="s">
        <v>1913</v>
      </c>
      <c r="AQ1654" s="69" t="s">
        <v>273</v>
      </c>
      <c r="AR1654" s="69" t="s">
        <v>1917</v>
      </c>
    </row>
    <row r="1655" spans="36:44" ht="14.4">
      <c r="AJ1655" s="26" t="str">
        <f>VLOOKUP(AQ1655,'user list'!A:B,2,0)</f>
        <v>PDAD</v>
      </c>
      <c r="AK1655" s="26">
        <f t="shared" si="123"/>
        <v>6</v>
      </c>
      <c r="AL1655" s="26">
        <f t="shared" si="124"/>
        <v>4</v>
      </c>
      <c r="AM1655" s="94" t="str">
        <f t="shared" si="125"/>
        <v>6/4 Log Off</v>
      </c>
      <c r="AN1655" s="172">
        <v>45812.375879629632</v>
      </c>
      <c r="AO1655" s="69" t="s">
        <v>257</v>
      </c>
      <c r="AP1655" s="69" t="s">
        <v>1913</v>
      </c>
      <c r="AQ1655" s="69" t="s">
        <v>257</v>
      </c>
      <c r="AR1655" s="69" t="s">
        <v>1917</v>
      </c>
    </row>
    <row r="1656" spans="36:44" ht="14.4">
      <c r="AJ1656" s="26" t="str">
        <f>VLOOKUP(AQ1656,'user list'!A:B,2,0)</f>
        <v>PDAD</v>
      </c>
      <c r="AK1656" s="26">
        <f t="shared" si="123"/>
        <v>6</v>
      </c>
      <c r="AL1656" s="26">
        <f t="shared" si="124"/>
        <v>4</v>
      </c>
      <c r="AM1656" s="94" t="str">
        <f t="shared" si="125"/>
        <v>6/4 Log In</v>
      </c>
      <c r="AN1656" s="172">
        <v>45812.375960648147</v>
      </c>
      <c r="AO1656" s="69" t="s">
        <v>257</v>
      </c>
      <c r="AP1656" s="69" t="s">
        <v>1913</v>
      </c>
      <c r="AQ1656" s="69" t="s">
        <v>257</v>
      </c>
      <c r="AR1656" s="69" t="s">
        <v>1916</v>
      </c>
    </row>
    <row r="1657" spans="36:44" ht="14.4">
      <c r="AJ1657" s="26" t="str">
        <f>VLOOKUP(AQ1657,'user list'!A:B,2,0)</f>
        <v>Admin</v>
      </c>
      <c r="AK1657" s="26">
        <f t="shared" si="123"/>
        <v>6</v>
      </c>
      <c r="AL1657" s="26">
        <f t="shared" si="124"/>
        <v>4</v>
      </c>
      <c r="AM1657" s="94" t="str">
        <f t="shared" si="125"/>
        <v>6/4 Log In</v>
      </c>
      <c r="AN1657" s="172">
        <v>45812.376712962963</v>
      </c>
      <c r="AO1657" s="69" t="s">
        <v>186</v>
      </c>
      <c r="AP1657" s="69" t="s">
        <v>1913</v>
      </c>
      <c r="AQ1657" s="69" t="s">
        <v>186</v>
      </c>
      <c r="AR1657" s="69" t="s">
        <v>1916</v>
      </c>
    </row>
    <row r="1658" spans="36:44" ht="14.4">
      <c r="AJ1658" s="26" t="str">
        <f>VLOOKUP(AQ1658,'user list'!A:B,2,0)</f>
        <v>CHD</v>
      </c>
      <c r="AK1658" s="26">
        <f t="shared" si="123"/>
        <v>6</v>
      </c>
      <c r="AL1658" s="26">
        <f t="shared" si="124"/>
        <v>4</v>
      </c>
      <c r="AM1658" s="94" t="str">
        <f t="shared" si="125"/>
        <v>6/4 Log In</v>
      </c>
      <c r="AN1658" s="172">
        <v>45812.377303240741</v>
      </c>
      <c r="AO1658" s="69" t="s">
        <v>203</v>
      </c>
      <c r="AP1658" s="69" t="s">
        <v>1913</v>
      </c>
      <c r="AQ1658" s="69" t="s">
        <v>203</v>
      </c>
      <c r="AR1658" s="69" t="s">
        <v>1916</v>
      </c>
    </row>
    <row r="1659" spans="36:44" ht="14.4">
      <c r="AJ1659" s="26" t="str">
        <f>VLOOKUP(AQ1659,'user list'!A:B,2,0)</f>
        <v>CGSD</v>
      </c>
      <c r="AK1659" s="26">
        <f t="shared" si="123"/>
        <v>6</v>
      </c>
      <c r="AL1659" s="26">
        <f t="shared" si="124"/>
        <v>4</v>
      </c>
      <c r="AM1659" s="94" t="str">
        <f t="shared" si="125"/>
        <v>6/4 Log In</v>
      </c>
      <c r="AN1659" s="172">
        <v>45812.378148148149</v>
      </c>
      <c r="AO1659" s="69" t="s">
        <v>200</v>
      </c>
      <c r="AP1659" s="69" t="s">
        <v>1913</v>
      </c>
      <c r="AQ1659" s="69" t="s">
        <v>200</v>
      </c>
      <c r="AR1659" s="69" t="s">
        <v>1916</v>
      </c>
    </row>
    <row r="1660" spans="36:44" ht="14.4">
      <c r="AJ1660" s="26" t="str">
        <f>VLOOKUP(AQ1660,'user list'!A:B,2,0)</f>
        <v>DOE</v>
      </c>
      <c r="AK1660" s="26">
        <f t="shared" si="123"/>
        <v>6</v>
      </c>
      <c r="AL1660" s="26">
        <f t="shared" si="124"/>
        <v>4</v>
      </c>
      <c r="AM1660" s="94" t="str">
        <f t="shared" si="125"/>
        <v>6/4 Log In</v>
      </c>
      <c r="AN1660" s="172">
        <v>45812.379270833335</v>
      </c>
      <c r="AO1660" s="69" t="s">
        <v>212</v>
      </c>
      <c r="AP1660" s="69" t="s">
        <v>1913</v>
      </c>
      <c r="AQ1660" s="69" t="s">
        <v>212</v>
      </c>
      <c r="AR1660" s="69" t="s">
        <v>1916</v>
      </c>
    </row>
    <row r="1661" spans="36:44" ht="14.4">
      <c r="AJ1661" s="26" t="str">
        <f>VLOOKUP(AQ1661,'user list'!A:B,2,0)</f>
        <v>DBO</v>
      </c>
      <c r="AK1661" s="26">
        <f t="shared" si="123"/>
        <v>6</v>
      </c>
      <c r="AL1661" s="26">
        <f t="shared" si="124"/>
        <v>4</v>
      </c>
      <c r="AM1661" s="94" t="str">
        <f t="shared" si="125"/>
        <v>6/4 Log In</v>
      </c>
      <c r="AN1661" s="172">
        <v>45812.380833333336</v>
      </c>
      <c r="AO1661" s="69" t="s">
        <v>209</v>
      </c>
      <c r="AP1661" s="69" t="s">
        <v>1913</v>
      </c>
      <c r="AQ1661" s="69" t="s">
        <v>209</v>
      </c>
      <c r="AR1661" s="69" t="s">
        <v>1916</v>
      </c>
    </row>
    <row r="1662" spans="36:44" ht="14.4">
      <c r="AJ1662" s="26" t="str">
        <f>VLOOKUP(AQ1662,'user list'!A:B,2,0)</f>
        <v>CVD</v>
      </c>
      <c r="AK1662" s="26">
        <f t="shared" si="123"/>
        <v>6</v>
      </c>
      <c r="AL1662" s="26">
        <f t="shared" si="124"/>
        <v>4</v>
      </c>
      <c r="AM1662" s="94" t="str">
        <f t="shared" si="125"/>
        <v>6/4 Log In</v>
      </c>
      <c r="AN1662" s="172">
        <v>45812.380868055552</v>
      </c>
      <c r="AO1662" s="69" t="s">
        <v>208</v>
      </c>
      <c r="AP1662" s="69" t="s">
        <v>1913</v>
      </c>
      <c r="AQ1662" s="69" t="s">
        <v>208</v>
      </c>
      <c r="AR1662" s="69" t="s">
        <v>1916</v>
      </c>
    </row>
    <row r="1663" spans="36:44" ht="14.4">
      <c r="AJ1663" s="26" t="str">
        <f>VLOOKUP(AQ1663,'user list'!A:B,2,0)</f>
        <v>CPDD</v>
      </c>
      <c r="AK1663" s="26">
        <f t="shared" si="123"/>
        <v>6</v>
      </c>
      <c r="AL1663" s="26">
        <f t="shared" si="124"/>
        <v>4</v>
      </c>
      <c r="AM1663" s="94" t="str">
        <f t="shared" si="125"/>
        <v>6/4 Log In</v>
      </c>
      <c r="AN1663" s="172">
        <v>45812.381307870368</v>
      </c>
      <c r="AO1663" s="69" t="s">
        <v>205</v>
      </c>
      <c r="AP1663" s="69" t="s">
        <v>1913</v>
      </c>
      <c r="AQ1663" s="69" t="s">
        <v>205</v>
      </c>
      <c r="AR1663" s="69" t="s">
        <v>1916</v>
      </c>
    </row>
    <row r="1664" spans="36:44" ht="14.4">
      <c r="AJ1664" s="26" t="str">
        <f>VLOOKUP(AQ1664,'user list'!A:B,2,0)</f>
        <v>ITDD</v>
      </c>
      <c r="AK1664" s="26">
        <f t="shared" si="123"/>
        <v>6</v>
      </c>
      <c r="AL1664" s="26">
        <f t="shared" si="124"/>
        <v>4</v>
      </c>
      <c r="AM1664" s="94" t="str">
        <f t="shared" si="125"/>
        <v>6/4 Log In</v>
      </c>
      <c r="AN1664" s="172">
        <v>45812.381493055553</v>
      </c>
      <c r="AO1664" s="69" t="s">
        <v>219</v>
      </c>
      <c r="AP1664" s="69" t="s">
        <v>1913</v>
      </c>
      <c r="AQ1664" s="69" t="s">
        <v>219</v>
      </c>
      <c r="AR1664" s="69" t="s">
        <v>1916</v>
      </c>
    </row>
    <row r="1665" spans="36:44" ht="14.4">
      <c r="AJ1665" s="26" t="str">
        <f>VLOOKUP(AQ1665,'user list'!A:B,2,0)</f>
        <v>BCRD</v>
      </c>
      <c r="AK1665" s="26">
        <f t="shared" si="123"/>
        <v>6</v>
      </c>
      <c r="AL1665" s="26">
        <f t="shared" si="124"/>
        <v>4</v>
      </c>
      <c r="AM1665" s="94" t="str">
        <f t="shared" si="125"/>
        <v>6/4 Log Off</v>
      </c>
      <c r="AN1665" s="172">
        <v>45812.381539351853</v>
      </c>
      <c r="AO1665" s="69" t="s">
        <v>192</v>
      </c>
      <c r="AP1665" s="69" t="s">
        <v>1913</v>
      </c>
      <c r="AQ1665" s="69" t="s">
        <v>192</v>
      </c>
      <c r="AR1665" s="69" t="s">
        <v>1917</v>
      </c>
    </row>
    <row r="1666" spans="36:44" ht="14.4">
      <c r="AJ1666" s="26" t="str">
        <f>VLOOKUP(AQ1666,'user list'!A:B,2,0)</f>
        <v>CGSD</v>
      </c>
      <c r="AK1666" s="26">
        <f t="shared" si="123"/>
        <v>6</v>
      </c>
      <c r="AL1666" s="26">
        <f t="shared" si="124"/>
        <v>4</v>
      </c>
      <c r="AM1666" s="94" t="str">
        <f t="shared" si="125"/>
        <v>6/4 Log In</v>
      </c>
      <c r="AN1666" s="172">
        <v>45812.381631944445</v>
      </c>
      <c r="AO1666" s="69" t="s">
        <v>200</v>
      </c>
      <c r="AP1666" s="69" t="s">
        <v>1913</v>
      </c>
      <c r="AQ1666" s="69" t="s">
        <v>200</v>
      </c>
      <c r="AR1666" s="69" t="s">
        <v>1916</v>
      </c>
    </row>
    <row r="1667" spans="36:44" ht="14.4">
      <c r="AJ1667" s="26" t="str">
        <f>VLOOKUP(AQ1667,'user list'!A:B,2,0)</f>
        <v>CESD</v>
      </c>
      <c r="AK1667" s="26">
        <f t="shared" ref="AK1667:AK1730" si="126">MONTH(AN1667)</f>
        <v>6</v>
      </c>
      <c r="AL1667" s="26">
        <f t="shared" ref="AL1667:AL1730" si="127">DAY(AN1667)</f>
        <v>4</v>
      </c>
      <c r="AM1667" s="94" t="str">
        <f t="shared" ref="AM1667:AM1730" si="128">AK1667&amp;"/"&amp;AL1667&amp;" "&amp;AR1667</f>
        <v>6/4 Log Off</v>
      </c>
      <c r="AN1667" s="172">
        <v>45812.381655092591</v>
      </c>
      <c r="AO1667" s="69" t="s">
        <v>199</v>
      </c>
      <c r="AP1667" s="69" t="s">
        <v>1913</v>
      </c>
      <c r="AQ1667" s="69" t="s">
        <v>199</v>
      </c>
      <c r="AR1667" s="69" t="s">
        <v>1917</v>
      </c>
    </row>
    <row r="1668" spans="36:44" ht="14.4">
      <c r="AJ1668" s="26" t="str">
        <f>VLOOKUP(AQ1668,'user list'!A:B,2,0)</f>
        <v>ITDD</v>
      </c>
      <c r="AK1668" s="26">
        <f t="shared" si="126"/>
        <v>6</v>
      </c>
      <c r="AL1668" s="26">
        <f t="shared" si="127"/>
        <v>4</v>
      </c>
      <c r="AM1668" s="94" t="str">
        <f t="shared" si="128"/>
        <v>6/4 Log In</v>
      </c>
      <c r="AN1668" s="172">
        <v>45812.381782407407</v>
      </c>
      <c r="AO1668" s="69" t="s">
        <v>219</v>
      </c>
      <c r="AP1668" s="69" t="s">
        <v>1913</v>
      </c>
      <c r="AQ1668" s="69" t="s">
        <v>219</v>
      </c>
      <c r="AR1668" s="69" t="s">
        <v>1916</v>
      </c>
    </row>
    <row r="1669" spans="36:44" ht="14.4">
      <c r="AJ1669" s="26" t="str">
        <f>VLOOKUP(AQ1669,'user list'!A:B,2,0)</f>
        <v>DOE</v>
      </c>
      <c r="AK1669" s="26">
        <f t="shared" si="126"/>
        <v>6</v>
      </c>
      <c r="AL1669" s="26">
        <f t="shared" si="127"/>
        <v>4</v>
      </c>
      <c r="AM1669" s="94" t="str">
        <f t="shared" si="128"/>
        <v>6/4 Log In</v>
      </c>
      <c r="AN1669" s="172">
        <v>45812.382604166669</v>
      </c>
      <c r="AO1669" s="69" t="s">
        <v>212</v>
      </c>
      <c r="AP1669" s="69" t="s">
        <v>1913</v>
      </c>
      <c r="AQ1669" s="69" t="s">
        <v>212</v>
      </c>
      <c r="AR1669" s="69" t="s">
        <v>1916</v>
      </c>
    </row>
    <row r="1670" spans="36:44" ht="14.4">
      <c r="AJ1670" s="26" t="str">
        <f>VLOOKUP(AQ1670,'user list'!A:B,2,0)</f>
        <v>PLEB</v>
      </c>
      <c r="AK1670" s="26">
        <f t="shared" si="126"/>
        <v>6</v>
      </c>
      <c r="AL1670" s="26">
        <f t="shared" si="127"/>
        <v>4</v>
      </c>
      <c r="AM1670" s="94" t="str">
        <f t="shared" si="128"/>
        <v>6/4 Log Off</v>
      </c>
      <c r="AN1670" s="172">
        <v>45812.384826388887</v>
      </c>
      <c r="AO1670" s="69" t="s">
        <v>260</v>
      </c>
      <c r="AP1670" s="69" t="s">
        <v>1913</v>
      </c>
      <c r="AQ1670" s="69" t="s">
        <v>260</v>
      </c>
      <c r="AR1670" s="69" t="s">
        <v>1917</v>
      </c>
    </row>
    <row r="1671" spans="36:44" ht="14.4">
      <c r="AJ1671" s="26" t="str">
        <f>VLOOKUP(AQ1671,'user list'!A:B,2,0)</f>
        <v>PLEB</v>
      </c>
      <c r="AK1671" s="26">
        <f t="shared" si="126"/>
        <v>6</v>
      </c>
      <c r="AL1671" s="26">
        <f t="shared" si="127"/>
        <v>4</v>
      </c>
      <c r="AM1671" s="94" t="str">
        <f t="shared" si="128"/>
        <v>6/4 Log In</v>
      </c>
      <c r="AN1671" s="172">
        <v>45812.384918981479</v>
      </c>
      <c r="AO1671" s="69" t="s">
        <v>260</v>
      </c>
      <c r="AP1671" s="69" t="s">
        <v>1913</v>
      </c>
      <c r="AQ1671" s="69" t="s">
        <v>260</v>
      </c>
      <c r="AR1671" s="69" t="s">
        <v>1916</v>
      </c>
    </row>
    <row r="1672" spans="36:44" ht="14.4">
      <c r="AJ1672" s="26" t="str">
        <f>VLOOKUP(AQ1672,'user list'!A:B,2,0)</f>
        <v>DOE</v>
      </c>
      <c r="AK1672" s="26">
        <f t="shared" si="126"/>
        <v>6</v>
      </c>
      <c r="AL1672" s="26">
        <f t="shared" si="127"/>
        <v>4</v>
      </c>
      <c r="AM1672" s="94" t="str">
        <f t="shared" si="128"/>
        <v>6/4 Log In</v>
      </c>
      <c r="AN1672" s="172">
        <v>45812.386423611111</v>
      </c>
      <c r="AO1672" s="69" t="s">
        <v>211</v>
      </c>
      <c r="AP1672" s="69" t="s">
        <v>1913</v>
      </c>
      <c r="AQ1672" s="69" t="s">
        <v>211</v>
      </c>
      <c r="AR1672" s="69" t="s">
        <v>1916</v>
      </c>
    </row>
    <row r="1673" spans="36:44" ht="14.4">
      <c r="AJ1673" s="26" t="str">
        <f>VLOOKUP(AQ1673,'user list'!A:B,2,0)</f>
        <v>DSQC</v>
      </c>
      <c r="AK1673" s="26">
        <f t="shared" si="126"/>
        <v>6</v>
      </c>
      <c r="AL1673" s="26">
        <f t="shared" si="127"/>
        <v>4</v>
      </c>
      <c r="AM1673" s="94" t="str">
        <f t="shared" si="128"/>
        <v>6/4 Log Off</v>
      </c>
      <c r="AN1673" s="172">
        <v>45812.387118055558</v>
      </c>
      <c r="AO1673" s="69" t="s">
        <v>214</v>
      </c>
      <c r="AP1673" s="69" t="s">
        <v>1913</v>
      </c>
      <c r="AQ1673" s="69" t="s">
        <v>214</v>
      </c>
      <c r="AR1673" s="69" t="s">
        <v>1917</v>
      </c>
    </row>
    <row r="1674" spans="36:44" ht="14.4">
      <c r="AJ1674" s="26" t="str">
        <f>VLOOKUP(AQ1674,'user list'!A:B,2,0)</f>
        <v>DSQC</v>
      </c>
      <c r="AK1674" s="26">
        <f t="shared" si="126"/>
        <v>6</v>
      </c>
      <c r="AL1674" s="26">
        <f t="shared" si="127"/>
        <v>4</v>
      </c>
      <c r="AM1674" s="94" t="str">
        <f t="shared" si="128"/>
        <v>6/4 Log In</v>
      </c>
      <c r="AN1674" s="172">
        <v>45812.387453703705</v>
      </c>
      <c r="AO1674" s="69" t="s">
        <v>214</v>
      </c>
      <c r="AP1674" s="69" t="s">
        <v>1913</v>
      </c>
      <c r="AQ1674" s="69" t="s">
        <v>214</v>
      </c>
      <c r="AR1674" s="69" t="s">
        <v>1916</v>
      </c>
    </row>
    <row r="1675" spans="36:44" ht="14.4">
      <c r="AJ1675" s="26" t="str">
        <f>VLOOKUP(AQ1675,'user list'!A:B,2,0)</f>
        <v>SPORTS</v>
      </c>
      <c r="AK1675" s="26">
        <f t="shared" si="126"/>
        <v>6</v>
      </c>
      <c r="AL1675" s="26">
        <f t="shared" si="127"/>
        <v>4</v>
      </c>
      <c r="AM1675" s="94" t="str">
        <f t="shared" si="128"/>
        <v>6/4 Log In</v>
      </c>
      <c r="AN1675" s="172">
        <v>45812.389745370368</v>
      </c>
      <c r="AO1675" s="69" t="s">
        <v>272</v>
      </c>
      <c r="AP1675" s="69" t="s">
        <v>1913</v>
      </c>
      <c r="AQ1675" s="69" t="s">
        <v>272</v>
      </c>
      <c r="AR1675" s="69" t="s">
        <v>1916</v>
      </c>
    </row>
    <row r="1676" spans="36:44" ht="14.4">
      <c r="AJ1676" s="26" t="str">
        <f>VLOOKUP(AQ1676,'user list'!A:B,2,0)</f>
        <v>OCM</v>
      </c>
      <c r="AK1676" s="26">
        <f t="shared" si="126"/>
        <v>6</v>
      </c>
      <c r="AL1676" s="26">
        <f t="shared" si="127"/>
        <v>4</v>
      </c>
      <c r="AM1676" s="94" t="str">
        <f t="shared" si="128"/>
        <v>6/4 Log Off</v>
      </c>
      <c r="AN1676" s="172">
        <v>45812.3903125</v>
      </c>
      <c r="AO1676" s="69" t="s">
        <v>231</v>
      </c>
      <c r="AP1676" s="69" t="s">
        <v>1913</v>
      </c>
      <c r="AQ1676" s="69" t="s">
        <v>231</v>
      </c>
      <c r="AR1676" s="69" t="s">
        <v>1917</v>
      </c>
    </row>
    <row r="1677" spans="36:44" ht="14.4">
      <c r="AJ1677" s="26" t="str">
        <f>VLOOKUP(AQ1677,'user list'!A:B,2,0)</f>
        <v>Admin</v>
      </c>
      <c r="AK1677" s="26">
        <f t="shared" si="126"/>
        <v>6</v>
      </c>
      <c r="AL1677" s="26">
        <f t="shared" si="127"/>
        <v>4</v>
      </c>
      <c r="AM1677" s="94" t="str">
        <f t="shared" si="128"/>
        <v>6/4 Log In</v>
      </c>
      <c r="AN1677" s="172">
        <v>45812.391250000001</v>
      </c>
      <c r="AO1677" s="69" t="s">
        <v>186</v>
      </c>
      <c r="AP1677" s="69" t="s">
        <v>1913</v>
      </c>
      <c r="AQ1677" s="69" t="s">
        <v>186</v>
      </c>
      <c r="AR1677" s="69" t="s">
        <v>1916</v>
      </c>
    </row>
    <row r="1678" spans="36:44" ht="14.4">
      <c r="AJ1678" s="26" t="str">
        <f>VLOOKUP(AQ1678,'user list'!A:B,2,0)</f>
        <v>Admin</v>
      </c>
      <c r="AK1678" s="26">
        <f t="shared" si="126"/>
        <v>6</v>
      </c>
      <c r="AL1678" s="26">
        <f t="shared" si="127"/>
        <v>4</v>
      </c>
      <c r="AM1678" s="94" t="str">
        <f t="shared" si="128"/>
        <v>6/4 Log In</v>
      </c>
      <c r="AN1678" s="172">
        <v>45812.392465277779</v>
      </c>
      <c r="AO1678" s="69" t="s">
        <v>186</v>
      </c>
      <c r="AP1678" s="69" t="s">
        <v>1913</v>
      </c>
      <c r="AQ1678" s="69" t="s">
        <v>186</v>
      </c>
      <c r="AR1678" s="69" t="s">
        <v>1916</v>
      </c>
    </row>
    <row r="1679" spans="36:44" ht="14.4">
      <c r="AJ1679" s="26" t="str">
        <f>VLOOKUP(AQ1679,'user list'!A:B,2,0)</f>
        <v>SSDD</v>
      </c>
      <c r="AK1679" s="26">
        <f t="shared" si="126"/>
        <v>6</v>
      </c>
      <c r="AL1679" s="26">
        <f t="shared" si="127"/>
        <v>4</v>
      </c>
      <c r="AM1679" s="94" t="str">
        <f t="shared" si="128"/>
        <v>6/4 Log In</v>
      </c>
      <c r="AN1679" s="172">
        <v>45812.392696759256</v>
      </c>
      <c r="AO1679" s="69" t="s">
        <v>273</v>
      </c>
      <c r="AP1679" s="69" t="s">
        <v>1913</v>
      </c>
      <c r="AQ1679" s="69" t="s">
        <v>273</v>
      </c>
      <c r="AR1679" s="69" t="s">
        <v>1916</v>
      </c>
    </row>
    <row r="1680" spans="36:44" ht="14.4">
      <c r="AJ1680" s="26" t="str">
        <f>VLOOKUP(AQ1680,'user list'!A:B,2,0)</f>
        <v>CHD</v>
      </c>
      <c r="AK1680" s="26">
        <f t="shared" si="126"/>
        <v>6</v>
      </c>
      <c r="AL1680" s="26">
        <f t="shared" si="127"/>
        <v>4</v>
      </c>
      <c r="AM1680" s="94" t="str">
        <f t="shared" si="128"/>
        <v>6/4 Log Off</v>
      </c>
      <c r="AN1680" s="172">
        <v>45812.392789351848</v>
      </c>
      <c r="AO1680" s="69" t="s">
        <v>203</v>
      </c>
      <c r="AP1680" s="69" t="s">
        <v>1913</v>
      </c>
      <c r="AQ1680" s="69" t="s">
        <v>203</v>
      </c>
      <c r="AR1680" s="69" t="s">
        <v>1917</v>
      </c>
    </row>
    <row r="1681" spans="36:44" ht="14.4">
      <c r="AJ1681" s="26" t="str">
        <f>VLOOKUP(AQ1681,'user list'!A:B,2,0)</f>
        <v>PAISD</v>
      </c>
      <c r="AK1681" s="26">
        <f t="shared" si="126"/>
        <v>6</v>
      </c>
      <c r="AL1681" s="26">
        <f t="shared" si="127"/>
        <v>4</v>
      </c>
      <c r="AM1681" s="94" t="str">
        <f t="shared" si="128"/>
        <v>6/4 Log Off</v>
      </c>
      <c r="AN1681" s="172">
        <v>45812.393460648149</v>
      </c>
      <c r="AO1681" s="69" t="s">
        <v>256</v>
      </c>
      <c r="AP1681" s="69" t="s">
        <v>1913</v>
      </c>
      <c r="AQ1681" s="69" t="s">
        <v>256</v>
      </c>
      <c r="AR1681" s="69" t="s">
        <v>1917</v>
      </c>
    </row>
    <row r="1682" spans="36:44" ht="14.4">
      <c r="AJ1682" s="26" t="str">
        <f>VLOOKUP(AQ1682,'user list'!A:B,2,0)</f>
        <v>PAISD</v>
      </c>
      <c r="AK1682" s="26">
        <f t="shared" si="126"/>
        <v>6</v>
      </c>
      <c r="AL1682" s="26">
        <f t="shared" si="127"/>
        <v>4</v>
      </c>
      <c r="AM1682" s="94" t="str">
        <f t="shared" si="128"/>
        <v>6/4 Log In</v>
      </c>
      <c r="AN1682" s="172">
        <v>45812.393553240741</v>
      </c>
      <c r="AO1682" s="69" t="s">
        <v>256</v>
      </c>
      <c r="AP1682" s="69" t="s">
        <v>1913</v>
      </c>
      <c r="AQ1682" s="69" t="s">
        <v>256</v>
      </c>
      <c r="AR1682" s="69" t="s">
        <v>1916</v>
      </c>
    </row>
    <row r="1683" spans="36:44" ht="14.4">
      <c r="AJ1683" s="26" t="str">
        <f>VLOOKUP(AQ1683,'user list'!A:B,2,0)</f>
        <v>CHD</v>
      </c>
      <c r="AK1683" s="26">
        <f t="shared" si="126"/>
        <v>6</v>
      </c>
      <c r="AL1683" s="26">
        <f t="shared" si="127"/>
        <v>4</v>
      </c>
      <c r="AM1683" s="94" t="str">
        <f t="shared" si="128"/>
        <v>6/4 Log In</v>
      </c>
      <c r="AN1683" s="172">
        <v>45812.393923611111</v>
      </c>
      <c r="AO1683" s="69" t="s">
        <v>203</v>
      </c>
      <c r="AP1683" s="69" t="s">
        <v>1913</v>
      </c>
      <c r="AQ1683" s="69" t="s">
        <v>203</v>
      </c>
      <c r="AR1683" s="69" t="s">
        <v>1916</v>
      </c>
    </row>
    <row r="1684" spans="36:44" ht="14.4">
      <c r="AJ1684" s="26" t="str">
        <f>VLOOKUP(AQ1684,'user list'!A:B,2,0)</f>
        <v>LEDIPO</v>
      </c>
      <c r="AK1684" s="26">
        <f t="shared" si="126"/>
        <v>6</v>
      </c>
      <c r="AL1684" s="26">
        <f t="shared" si="127"/>
        <v>4</v>
      </c>
      <c r="AM1684" s="94" t="str">
        <f t="shared" si="128"/>
        <v>6/4 Log In</v>
      </c>
      <c r="AN1684" s="172">
        <v>45812.394085648149</v>
      </c>
      <c r="AO1684" s="69" t="s">
        <v>222</v>
      </c>
      <c r="AP1684" s="69" t="s">
        <v>1913</v>
      </c>
      <c r="AQ1684" s="69" t="s">
        <v>222</v>
      </c>
      <c r="AR1684" s="69" t="s">
        <v>1916</v>
      </c>
    </row>
    <row r="1685" spans="36:44" ht="14.4">
      <c r="AJ1685" s="26" t="str">
        <f>VLOOKUP(AQ1685,'user list'!A:B,2,0)</f>
        <v>CTO</v>
      </c>
      <c r="AK1685" s="26">
        <f t="shared" si="126"/>
        <v>6</v>
      </c>
      <c r="AL1685" s="26">
        <f t="shared" si="127"/>
        <v>4</v>
      </c>
      <c r="AM1685" s="94" t="str">
        <f t="shared" si="128"/>
        <v>6/4 Log Off</v>
      </c>
      <c r="AN1685" s="172">
        <v>45812.394363425927</v>
      </c>
      <c r="AO1685" s="69" t="s">
        <v>207</v>
      </c>
      <c r="AP1685" s="69" t="s">
        <v>1913</v>
      </c>
      <c r="AQ1685" s="69" t="s">
        <v>207</v>
      </c>
      <c r="AR1685" s="69" t="s">
        <v>1917</v>
      </c>
    </row>
    <row r="1686" spans="36:44" ht="14.4">
      <c r="AJ1686" s="26" t="str">
        <f>VLOOKUP(AQ1686,'user list'!A:B,2,0)</f>
        <v>Admin</v>
      </c>
      <c r="AK1686" s="26">
        <f t="shared" si="126"/>
        <v>6</v>
      </c>
      <c r="AL1686" s="26">
        <f t="shared" si="127"/>
        <v>4</v>
      </c>
      <c r="AM1686" s="94" t="str">
        <f t="shared" si="128"/>
        <v>6/4 Log Off</v>
      </c>
      <c r="AN1686" s="172">
        <v>45812.394490740742</v>
      </c>
      <c r="AO1686" s="69" t="s">
        <v>186</v>
      </c>
      <c r="AP1686" s="69" t="s">
        <v>1913</v>
      </c>
      <c r="AQ1686" s="69" t="s">
        <v>186</v>
      </c>
      <c r="AR1686" s="69" t="s">
        <v>1917</v>
      </c>
    </row>
    <row r="1687" spans="36:44" ht="14.4">
      <c r="AJ1687" s="26" t="str">
        <f>VLOOKUP(AQ1687,'user list'!A:B,2,0)</f>
        <v>ASC</v>
      </c>
      <c r="AK1687" s="26">
        <f t="shared" si="126"/>
        <v>6</v>
      </c>
      <c r="AL1687" s="26">
        <f t="shared" si="127"/>
        <v>4</v>
      </c>
      <c r="AM1687" s="94" t="str">
        <f t="shared" si="128"/>
        <v>6/4 Log In</v>
      </c>
      <c r="AN1687" s="172">
        <v>45812.394999999997</v>
      </c>
      <c r="AO1687" s="69" t="s">
        <v>286</v>
      </c>
      <c r="AP1687" s="69" t="s">
        <v>1913</v>
      </c>
      <c r="AQ1687" s="69" t="s">
        <v>286</v>
      </c>
      <c r="AR1687" s="69" t="s">
        <v>1916</v>
      </c>
    </row>
    <row r="1688" spans="36:44" ht="14.4">
      <c r="AJ1688" s="26" t="str">
        <f>VLOOKUP(AQ1688,'user list'!A:B,2,0)</f>
        <v>CTO</v>
      </c>
      <c r="AK1688" s="26">
        <f t="shared" si="126"/>
        <v>6</v>
      </c>
      <c r="AL1688" s="26">
        <f t="shared" si="127"/>
        <v>4</v>
      </c>
      <c r="AM1688" s="94" t="str">
        <f t="shared" si="128"/>
        <v>6/4 Log In</v>
      </c>
      <c r="AN1688" s="172">
        <v>45812.395300925928</v>
      </c>
      <c r="AO1688" s="69" t="s">
        <v>207</v>
      </c>
      <c r="AP1688" s="69" t="s">
        <v>1913</v>
      </c>
      <c r="AQ1688" s="69" t="s">
        <v>207</v>
      </c>
      <c r="AR1688" s="69" t="s">
        <v>1916</v>
      </c>
    </row>
    <row r="1689" spans="36:44" ht="14.4">
      <c r="AJ1689" s="26" t="str">
        <f>VLOOKUP(AQ1689,'user list'!A:B,2,0)</f>
        <v>ITDD</v>
      </c>
      <c r="AK1689" s="26">
        <f t="shared" si="126"/>
        <v>6</v>
      </c>
      <c r="AL1689" s="26">
        <f t="shared" si="127"/>
        <v>4</v>
      </c>
      <c r="AM1689" s="94" t="str">
        <f t="shared" si="128"/>
        <v>6/4 Log Off</v>
      </c>
      <c r="AN1689" s="172">
        <v>45812.397465277776</v>
      </c>
      <c r="AO1689" s="69" t="s">
        <v>219</v>
      </c>
      <c r="AP1689" s="69" t="s">
        <v>1913</v>
      </c>
      <c r="AQ1689" s="69" t="s">
        <v>219</v>
      </c>
      <c r="AR1689" s="69" t="s">
        <v>1917</v>
      </c>
    </row>
    <row r="1690" spans="36:44" ht="14.4">
      <c r="AJ1690" s="26" t="str">
        <f>VLOOKUP(AQ1690,'user list'!A:B,2,0)</f>
        <v>ITDD</v>
      </c>
      <c r="AK1690" s="26">
        <f t="shared" si="126"/>
        <v>6</v>
      </c>
      <c r="AL1690" s="26">
        <f t="shared" si="127"/>
        <v>4</v>
      </c>
      <c r="AM1690" s="94" t="str">
        <f t="shared" si="128"/>
        <v>6/4 Log In</v>
      </c>
      <c r="AN1690" s="172">
        <v>45812.397569444445</v>
      </c>
      <c r="AO1690" s="69" t="s">
        <v>219</v>
      </c>
      <c r="AP1690" s="69" t="s">
        <v>1913</v>
      </c>
      <c r="AQ1690" s="69" t="s">
        <v>219</v>
      </c>
      <c r="AR1690" s="69" t="s">
        <v>1916</v>
      </c>
    </row>
    <row r="1691" spans="36:44" ht="14.4">
      <c r="AJ1691" s="26" t="str">
        <f>VLOOKUP(AQ1691,'user list'!A:B,2,0)</f>
        <v>Admin</v>
      </c>
      <c r="AK1691" s="26">
        <f t="shared" si="126"/>
        <v>6</v>
      </c>
      <c r="AL1691" s="26">
        <f t="shared" si="127"/>
        <v>4</v>
      </c>
      <c r="AM1691" s="94" t="str">
        <f t="shared" si="128"/>
        <v>6/4 Log In</v>
      </c>
      <c r="AN1691" s="172">
        <v>45812.397615740738</v>
      </c>
      <c r="AO1691" s="69" t="s">
        <v>186</v>
      </c>
      <c r="AP1691" s="69" t="s">
        <v>1913</v>
      </c>
      <c r="AQ1691" s="69" t="s">
        <v>186</v>
      </c>
      <c r="AR1691" s="69" t="s">
        <v>1916</v>
      </c>
    </row>
    <row r="1692" spans="36:44" ht="14.4">
      <c r="AJ1692" s="26" t="str">
        <f>VLOOKUP(AQ1692,'user list'!A:B,2,0)</f>
        <v>PLEB</v>
      </c>
      <c r="AK1692" s="26">
        <f t="shared" si="126"/>
        <v>6</v>
      </c>
      <c r="AL1692" s="26">
        <f t="shared" si="127"/>
        <v>4</v>
      </c>
      <c r="AM1692" s="94" t="str">
        <f t="shared" si="128"/>
        <v>6/4 Log Off</v>
      </c>
      <c r="AN1692" s="172">
        <v>45812.399178240739</v>
      </c>
      <c r="AO1692" s="69" t="s">
        <v>260</v>
      </c>
      <c r="AP1692" s="69" t="s">
        <v>1913</v>
      </c>
      <c r="AQ1692" s="69" t="s">
        <v>260</v>
      </c>
      <c r="AR1692" s="69" t="s">
        <v>1917</v>
      </c>
    </row>
    <row r="1693" spans="36:44" ht="14.4">
      <c r="AJ1693" s="26" t="str">
        <f>VLOOKUP(AQ1693,'user list'!A:B,2,0)</f>
        <v>PLEB</v>
      </c>
      <c r="AK1693" s="26">
        <f t="shared" si="126"/>
        <v>6</v>
      </c>
      <c r="AL1693" s="26">
        <f t="shared" si="127"/>
        <v>4</v>
      </c>
      <c r="AM1693" s="94" t="str">
        <f t="shared" si="128"/>
        <v>6/4 Log In</v>
      </c>
      <c r="AN1693" s="172">
        <v>45812.399247685185</v>
      </c>
      <c r="AO1693" s="69" t="s">
        <v>260</v>
      </c>
      <c r="AP1693" s="69" t="s">
        <v>1913</v>
      </c>
      <c r="AQ1693" s="69" t="s">
        <v>260</v>
      </c>
      <c r="AR1693" s="69" t="s">
        <v>1916</v>
      </c>
    </row>
    <row r="1694" spans="36:44" ht="14.4">
      <c r="AJ1694" s="26" t="str">
        <f>VLOOKUP(AQ1694,'user list'!A:B,2,0)</f>
        <v>BPLD</v>
      </c>
      <c r="AK1694" s="26">
        <f t="shared" si="126"/>
        <v>6</v>
      </c>
      <c r="AL1694" s="26">
        <f t="shared" si="127"/>
        <v>4</v>
      </c>
      <c r="AM1694" s="94" t="str">
        <f t="shared" si="128"/>
        <v>6/4 Log In</v>
      </c>
      <c r="AN1694" s="172">
        <v>45812.400868055556</v>
      </c>
      <c r="AO1694" s="69" t="s">
        <v>194</v>
      </c>
      <c r="AP1694" s="69" t="s">
        <v>1913</v>
      </c>
      <c r="AQ1694" s="69" t="s">
        <v>194</v>
      </c>
      <c r="AR1694" s="69" t="s">
        <v>1916</v>
      </c>
    </row>
    <row r="1695" spans="36:44" ht="14.4">
      <c r="AJ1695" s="26" t="str">
        <f>VLOOKUP(AQ1695,'user list'!A:B,2,0)</f>
        <v>Admin</v>
      </c>
      <c r="AK1695" s="26">
        <f t="shared" si="126"/>
        <v>6</v>
      </c>
      <c r="AL1695" s="26">
        <f t="shared" si="127"/>
        <v>4</v>
      </c>
      <c r="AM1695" s="94" t="str">
        <f t="shared" si="128"/>
        <v>6/4 Log In</v>
      </c>
      <c r="AN1695" s="172">
        <v>45812.401099537034</v>
      </c>
      <c r="AO1695" s="69" t="s">
        <v>186</v>
      </c>
      <c r="AP1695" s="69" t="s">
        <v>1913</v>
      </c>
      <c r="AQ1695" s="69" t="s">
        <v>186</v>
      </c>
      <c r="AR1695" s="69" t="s">
        <v>1916</v>
      </c>
    </row>
    <row r="1696" spans="36:44" ht="14.4">
      <c r="AJ1696" s="26" t="str">
        <f>VLOOKUP(AQ1696,'user list'!A:B,2,0)</f>
        <v>Admin</v>
      </c>
      <c r="AK1696" s="26">
        <f t="shared" si="126"/>
        <v>6</v>
      </c>
      <c r="AL1696" s="26">
        <f t="shared" si="127"/>
        <v>4</v>
      </c>
      <c r="AM1696" s="94" t="str">
        <f t="shared" si="128"/>
        <v>6/4 Log In</v>
      </c>
      <c r="AN1696" s="172">
        <v>45812.40111111111</v>
      </c>
      <c r="AO1696" s="69" t="s">
        <v>186</v>
      </c>
      <c r="AP1696" s="69" t="s">
        <v>1913</v>
      </c>
      <c r="AQ1696" s="69" t="s">
        <v>186</v>
      </c>
      <c r="AR1696" s="69" t="s">
        <v>1916</v>
      </c>
    </row>
    <row r="1697" spans="36:44" ht="14.4">
      <c r="AJ1697" s="26" t="str">
        <f>VLOOKUP(AQ1697,'user list'!A:B,2,0)</f>
        <v>SSDD</v>
      </c>
      <c r="AK1697" s="26">
        <f t="shared" si="126"/>
        <v>6</v>
      </c>
      <c r="AL1697" s="26">
        <f t="shared" si="127"/>
        <v>4</v>
      </c>
      <c r="AM1697" s="94" t="str">
        <f t="shared" si="128"/>
        <v>6/4 Log In</v>
      </c>
      <c r="AN1697" s="172">
        <v>45812.403275462966</v>
      </c>
      <c r="AO1697" s="69" t="s">
        <v>273</v>
      </c>
      <c r="AP1697" s="69" t="s">
        <v>1913</v>
      </c>
      <c r="AQ1697" s="69" t="s">
        <v>273</v>
      </c>
      <c r="AR1697" s="69" t="s">
        <v>1916</v>
      </c>
    </row>
    <row r="1698" spans="36:44" ht="14.4">
      <c r="AJ1698" s="26" t="str">
        <f>VLOOKUP(AQ1698,'user list'!A:B,2,0)</f>
        <v>CGSD</v>
      </c>
      <c r="AK1698" s="26">
        <f t="shared" si="126"/>
        <v>6</v>
      </c>
      <c r="AL1698" s="26">
        <f t="shared" si="127"/>
        <v>4</v>
      </c>
      <c r="AM1698" s="94" t="str">
        <f t="shared" si="128"/>
        <v>6/4 Log Off</v>
      </c>
      <c r="AN1698" s="172">
        <v>45812.403946759259</v>
      </c>
      <c r="AO1698" s="69" t="s">
        <v>200</v>
      </c>
      <c r="AP1698" s="69" t="s">
        <v>1913</v>
      </c>
      <c r="AQ1698" s="69" t="s">
        <v>200</v>
      </c>
      <c r="AR1698" s="69" t="s">
        <v>1917</v>
      </c>
    </row>
    <row r="1699" spans="36:44" ht="14.4">
      <c r="AJ1699" s="26" t="str">
        <f>VLOOKUP(AQ1699,'user list'!A:B,2,0)</f>
        <v>CHD</v>
      </c>
      <c r="AK1699" s="26">
        <f t="shared" si="126"/>
        <v>6</v>
      </c>
      <c r="AL1699" s="26">
        <f t="shared" si="127"/>
        <v>4</v>
      </c>
      <c r="AM1699" s="94" t="str">
        <f t="shared" si="128"/>
        <v>6/4 Log Off</v>
      </c>
      <c r="AN1699" s="172">
        <v>45812.405277777776</v>
      </c>
      <c r="AO1699" s="69" t="s">
        <v>203</v>
      </c>
      <c r="AP1699" s="69" t="s">
        <v>1913</v>
      </c>
      <c r="AQ1699" s="69" t="s">
        <v>203</v>
      </c>
      <c r="AR1699" s="69" t="s">
        <v>1917</v>
      </c>
    </row>
    <row r="1700" spans="36:44" ht="14.4">
      <c r="AJ1700" s="26" t="str">
        <f>VLOOKUP(AQ1700,'user list'!A:B,2,0)</f>
        <v>OCA</v>
      </c>
      <c r="AK1700" s="26">
        <f t="shared" si="126"/>
        <v>6</v>
      </c>
      <c r="AL1700" s="26">
        <f t="shared" si="127"/>
        <v>4</v>
      </c>
      <c r="AM1700" s="94" t="str">
        <f t="shared" si="128"/>
        <v>6/4 Log In</v>
      </c>
      <c r="AN1700" s="172">
        <v>45812.407407407409</v>
      </c>
      <c r="AO1700" s="69" t="s">
        <v>228</v>
      </c>
      <c r="AP1700" s="69" t="s">
        <v>1913</v>
      </c>
      <c r="AQ1700" s="69" t="s">
        <v>228</v>
      </c>
      <c r="AR1700" s="69" t="s">
        <v>1916</v>
      </c>
    </row>
    <row r="1701" spans="36:44" ht="14.4">
      <c r="AJ1701" s="26" t="str">
        <f>VLOOKUP(AQ1701,'user list'!A:B,2,0)</f>
        <v>CTO</v>
      </c>
      <c r="AK1701" s="26">
        <f t="shared" si="126"/>
        <v>6</v>
      </c>
      <c r="AL1701" s="26">
        <f t="shared" si="127"/>
        <v>4</v>
      </c>
      <c r="AM1701" s="94" t="str">
        <f t="shared" si="128"/>
        <v>6/4 Log Off</v>
      </c>
      <c r="AN1701" s="172">
        <v>45812.40761574074</v>
      </c>
      <c r="AO1701" s="69" t="s">
        <v>207</v>
      </c>
      <c r="AP1701" s="69" t="s">
        <v>1913</v>
      </c>
      <c r="AQ1701" s="69" t="s">
        <v>207</v>
      </c>
      <c r="AR1701" s="69" t="s">
        <v>1917</v>
      </c>
    </row>
    <row r="1702" spans="36:44" ht="14.4">
      <c r="AJ1702" s="26" t="str">
        <f>VLOOKUP(AQ1702,'user list'!A:B,2,0)</f>
        <v>OCM</v>
      </c>
      <c r="AK1702" s="26">
        <f t="shared" si="126"/>
        <v>6</v>
      </c>
      <c r="AL1702" s="26">
        <f t="shared" si="127"/>
        <v>4</v>
      </c>
      <c r="AM1702" s="94" t="str">
        <f t="shared" si="128"/>
        <v>6/4 Log Off</v>
      </c>
      <c r="AN1702" s="172">
        <v>45812.408958333333</v>
      </c>
      <c r="AO1702" s="69" t="s">
        <v>230</v>
      </c>
      <c r="AP1702" s="69" t="s">
        <v>1913</v>
      </c>
      <c r="AQ1702" s="69" t="s">
        <v>230</v>
      </c>
      <c r="AR1702" s="69" t="s">
        <v>1917</v>
      </c>
    </row>
    <row r="1703" spans="36:44" ht="14.4">
      <c r="AJ1703" s="26" t="str">
        <f>VLOOKUP(AQ1703,'user list'!A:B,2,0)</f>
        <v>OCA</v>
      </c>
      <c r="AK1703" s="26">
        <f t="shared" si="126"/>
        <v>6</v>
      </c>
      <c r="AL1703" s="26">
        <f t="shared" si="127"/>
        <v>4</v>
      </c>
      <c r="AM1703" s="94" t="str">
        <f t="shared" si="128"/>
        <v>6/4 Log In</v>
      </c>
      <c r="AN1703" s="172">
        <v>45812.41002314815</v>
      </c>
      <c r="AO1703" s="69" t="s">
        <v>227</v>
      </c>
      <c r="AP1703" s="69" t="s">
        <v>1913</v>
      </c>
      <c r="AQ1703" s="69" t="s">
        <v>227</v>
      </c>
      <c r="AR1703" s="69" t="s">
        <v>1916</v>
      </c>
    </row>
    <row r="1704" spans="36:44" ht="14.4">
      <c r="AJ1704" s="26" t="str">
        <f>VLOOKUP(AQ1704,'user list'!A:B,2,0)</f>
        <v>CAD</v>
      </c>
      <c r="AK1704" s="26">
        <f t="shared" si="126"/>
        <v>6</v>
      </c>
      <c r="AL1704" s="26">
        <f t="shared" si="127"/>
        <v>4</v>
      </c>
      <c r="AM1704" s="94" t="str">
        <f t="shared" si="128"/>
        <v>6/4 Log Off</v>
      </c>
      <c r="AN1704" s="172">
        <v>45812.410208333335</v>
      </c>
      <c r="AO1704" s="69" t="s">
        <v>196</v>
      </c>
      <c r="AP1704" s="69" t="s">
        <v>1913</v>
      </c>
      <c r="AQ1704" s="69" t="s">
        <v>196</v>
      </c>
      <c r="AR1704" s="69" t="s">
        <v>1917</v>
      </c>
    </row>
    <row r="1705" spans="36:44" ht="14.4">
      <c r="AJ1705" s="26" t="str">
        <f>VLOOKUP(AQ1705,'user list'!A:B,2,0)</f>
        <v>CAD</v>
      </c>
      <c r="AK1705" s="26">
        <f t="shared" si="126"/>
        <v>6</v>
      </c>
      <c r="AL1705" s="26">
        <f t="shared" si="127"/>
        <v>4</v>
      </c>
      <c r="AM1705" s="94" t="str">
        <f t="shared" si="128"/>
        <v>6/4 Log In</v>
      </c>
      <c r="AN1705" s="172">
        <v>45812.410300925927</v>
      </c>
      <c r="AO1705" s="69" t="s">
        <v>196</v>
      </c>
      <c r="AP1705" s="69" t="s">
        <v>1913</v>
      </c>
      <c r="AQ1705" s="69" t="s">
        <v>196</v>
      </c>
      <c r="AR1705" s="69" t="s">
        <v>1916</v>
      </c>
    </row>
    <row r="1706" spans="36:44" ht="14.4">
      <c r="AJ1706" s="26" t="str">
        <f>VLOOKUP(AQ1706,'user list'!A:B,2,0)</f>
        <v>PDAD</v>
      </c>
      <c r="AK1706" s="26">
        <f t="shared" si="126"/>
        <v>6</v>
      </c>
      <c r="AL1706" s="26">
        <f t="shared" si="127"/>
        <v>4</v>
      </c>
      <c r="AM1706" s="94" t="str">
        <f t="shared" si="128"/>
        <v>6/4 Log Off</v>
      </c>
      <c r="AN1706" s="172">
        <v>45812.41034722222</v>
      </c>
      <c r="AO1706" s="69" t="s">
        <v>257</v>
      </c>
      <c r="AP1706" s="69" t="s">
        <v>1913</v>
      </c>
      <c r="AQ1706" s="69" t="s">
        <v>257</v>
      </c>
      <c r="AR1706" s="69" t="s">
        <v>1917</v>
      </c>
    </row>
    <row r="1707" spans="36:44" ht="14.4">
      <c r="AJ1707" s="26" t="str">
        <f>VLOOKUP(AQ1707,'user list'!A:B,2,0)</f>
        <v>PDAD</v>
      </c>
      <c r="AK1707" s="26">
        <f t="shared" si="126"/>
        <v>6</v>
      </c>
      <c r="AL1707" s="26">
        <f t="shared" si="127"/>
        <v>4</v>
      </c>
      <c r="AM1707" s="94" t="str">
        <f t="shared" si="128"/>
        <v>6/4 Log In</v>
      </c>
      <c r="AN1707" s="172">
        <v>45812.410451388889</v>
      </c>
      <c r="AO1707" s="69" t="s">
        <v>257</v>
      </c>
      <c r="AP1707" s="69" t="s">
        <v>1913</v>
      </c>
      <c r="AQ1707" s="69" t="s">
        <v>257</v>
      </c>
      <c r="AR1707" s="69" t="s">
        <v>1916</v>
      </c>
    </row>
    <row r="1708" spans="36:44" ht="14.4">
      <c r="AJ1708" s="26" t="str">
        <f>VLOOKUP(AQ1708,'user list'!A:B,2,0)</f>
        <v>OCA</v>
      </c>
      <c r="AK1708" s="26">
        <f t="shared" si="126"/>
        <v>6</v>
      </c>
      <c r="AL1708" s="26">
        <f t="shared" si="127"/>
        <v>4</v>
      </c>
      <c r="AM1708" s="94" t="str">
        <f t="shared" si="128"/>
        <v>6/4 Log In</v>
      </c>
      <c r="AN1708" s="172">
        <v>45812.410486111112</v>
      </c>
      <c r="AO1708" s="69" t="s">
        <v>228</v>
      </c>
      <c r="AP1708" s="69" t="s">
        <v>1913</v>
      </c>
      <c r="AQ1708" s="69" t="s">
        <v>228</v>
      </c>
      <c r="AR1708" s="69" t="s">
        <v>1916</v>
      </c>
    </row>
    <row r="1709" spans="36:44" ht="14.4">
      <c r="AJ1709" s="26" t="str">
        <f>VLOOKUP(AQ1709,'user list'!A:B,2,0)</f>
        <v>PAISD</v>
      </c>
      <c r="AK1709" s="26">
        <f t="shared" si="126"/>
        <v>6</v>
      </c>
      <c r="AL1709" s="26">
        <f t="shared" si="127"/>
        <v>4</v>
      </c>
      <c r="AM1709" s="94" t="str">
        <f t="shared" si="128"/>
        <v>6/4 Log Off</v>
      </c>
      <c r="AN1709" s="172">
        <v>45812.411168981482</v>
      </c>
      <c r="AO1709" s="69" t="s">
        <v>256</v>
      </c>
      <c r="AP1709" s="69" t="s">
        <v>1913</v>
      </c>
      <c r="AQ1709" s="69" t="s">
        <v>256</v>
      </c>
      <c r="AR1709" s="69" t="s">
        <v>1917</v>
      </c>
    </row>
    <row r="1710" spans="36:44" ht="14.4">
      <c r="AJ1710" s="26" t="str">
        <f>VLOOKUP(AQ1710,'user list'!A:B,2,0)</f>
        <v>PAISD</v>
      </c>
      <c r="AK1710" s="26">
        <f t="shared" si="126"/>
        <v>6</v>
      </c>
      <c r="AL1710" s="26">
        <f t="shared" si="127"/>
        <v>4</v>
      </c>
      <c r="AM1710" s="94" t="str">
        <f t="shared" si="128"/>
        <v>6/4 Log In</v>
      </c>
      <c r="AN1710" s="172">
        <v>45812.411238425928</v>
      </c>
      <c r="AO1710" s="69" t="s">
        <v>256</v>
      </c>
      <c r="AP1710" s="69" t="s">
        <v>1913</v>
      </c>
      <c r="AQ1710" s="69" t="s">
        <v>256</v>
      </c>
      <c r="AR1710" s="69" t="s">
        <v>1916</v>
      </c>
    </row>
    <row r="1711" spans="36:44" ht="14.4">
      <c r="AJ1711" s="26" t="str">
        <f>VLOOKUP(AQ1711,'user list'!A:B,2,0)</f>
        <v>Admin</v>
      </c>
      <c r="AK1711" s="26">
        <f t="shared" si="126"/>
        <v>6</v>
      </c>
      <c r="AL1711" s="26">
        <f t="shared" si="127"/>
        <v>4</v>
      </c>
      <c r="AM1711" s="94" t="str">
        <f t="shared" si="128"/>
        <v>6/4 Log In</v>
      </c>
      <c r="AN1711" s="172">
        <v>45812.414780092593</v>
      </c>
      <c r="AO1711" s="69" t="s">
        <v>186</v>
      </c>
      <c r="AP1711" s="69" t="s">
        <v>1913</v>
      </c>
      <c r="AQ1711" s="69" t="s">
        <v>186</v>
      </c>
      <c r="AR1711" s="69" t="s">
        <v>1916</v>
      </c>
    </row>
    <row r="1712" spans="36:44" ht="14.4">
      <c r="AJ1712" s="26" t="str">
        <f>VLOOKUP(AQ1712,'user list'!A:B,2,0)</f>
        <v>OCAs</v>
      </c>
      <c r="AK1712" s="26">
        <f t="shared" si="126"/>
        <v>6</v>
      </c>
      <c r="AL1712" s="26">
        <f t="shared" si="127"/>
        <v>4</v>
      </c>
      <c r="AM1712" s="94" t="str">
        <f t="shared" si="128"/>
        <v>6/4 Changed</v>
      </c>
      <c r="AN1712" s="172">
        <v>45812.415150462963</v>
      </c>
      <c r="AO1712" s="69" t="s">
        <v>186</v>
      </c>
      <c r="AP1712" s="69" t="s">
        <v>1913</v>
      </c>
      <c r="AQ1712" s="69" t="s">
        <v>279</v>
      </c>
      <c r="AR1712" s="69" t="s">
        <v>1918</v>
      </c>
    </row>
    <row r="1713" spans="36:44" ht="14.4">
      <c r="AJ1713" s="26" t="str">
        <f>VLOOKUP(AQ1713,'user list'!A:B,2,0)</f>
        <v>Admin</v>
      </c>
      <c r="AK1713" s="26">
        <f t="shared" si="126"/>
        <v>6</v>
      </c>
      <c r="AL1713" s="26">
        <f t="shared" si="127"/>
        <v>4</v>
      </c>
      <c r="AM1713" s="94" t="str">
        <f t="shared" si="128"/>
        <v>6/4 Log In</v>
      </c>
      <c r="AN1713" s="172">
        <v>45812.415208333332</v>
      </c>
      <c r="AO1713" s="69" t="s">
        <v>186</v>
      </c>
      <c r="AP1713" s="69" t="s">
        <v>1913</v>
      </c>
      <c r="AQ1713" s="69" t="s">
        <v>186</v>
      </c>
      <c r="AR1713" s="69" t="s">
        <v>1916</v>
      </c>
    </row>
    <row r="1714" spans="36:44" ht="14.4">
      <c r="AJ1714" s="26" t="str">
        <f>VLOOKUP(AQ1714,'user list'!A:B,2,0)</f>
        <v>CGSD</v>
      </c>
      <c r="AK1714" s="26">
        <f t="shared" si="126"/>
        <v>6</v>
      </c>
      <c r="AL1714" s="26">
        <f t="shared" si="127"/>
        <v>4</v>
      </c>
      <c r="AM1714" s="94" t="str">
        <f t="shared" si="128"/>
        <v>6/4 Log In</v>
      </c>
      <c r="AN1714" s="172">
        <v>45812.415324074071</v>
      </c>
      <c r="AO1714" s="69" t="s">
        <v>200</v>
      </c>
      <c r="AP1714" s="69" t="s">
        <v>1913</v>
      </c>
      <c r="AQ1714" s="69" t="s">
        <v>200</v>
      </c>
      <c r="AR1714" s="69" t="s">
        <v>1916</v>
      </c>
    </row>
    <row r="1715" spans="36:44" ht="14.4">
      <c r="AJ1715" s="26" t="str">
        <f>VLOOKUP(AQ1715,'user list'!A:B,2,0)</f>
        <v>BCRD</v>
      </c>
      <c r="AK1715" s="26">
        <f t="shared" si="126"/>
        <v>6</v>
      </c>
      <c r="AL1715" s="26">
        <f t="shared" si="127"/>
        <v>4</v>
      </c>
      <c r="AM1715" s="94" t="str">
        <f t="shared" si="128"/>
        <v>6/4 Log In</v>
      </c>
      <c r="AN1715" s="172">
        <v>45812.417210648149</v>
      </c>
      <c r="AO1715" s="69" t="s">
        <v>192</v>
      </c>
      <c r="AP1715" s="69" t="s">
        <v>1913</v>
      </c>
      <c r="AQ1715" s="69" t="s">
        <v>192</v>
      </c>
      <c r="AR1715" s="69" t="s">
        <v>1916</v>
      </c>
    </row>
    <row r="1716" spans="36:44" ht="14.4">
      <c r="AJ1716" s="26" t="str">
        <f>VLOOKUP(AQ1716,'user list'!A:B,2,0)</f>
        <v>OCM</v>
      </c>
      <c r="AK1716" s="26">
        <f t="shared" si="126"/>
        <v>6</v>
      </c>
      <c r="AL1716" s="26">
        <f t="shared" si="127"/>
        <v>4</v>
      </c>
      <c r="AM1716" s="94" t="str">
        <f t="shared" si="128"/>
        <v>6/4 Log In</v>
      </c>
      <c r="AN1716" s="172">
        <v>45812.417337962965</v>
      </c>
      <c r="AO1716" s="69" t="s">
        <v>232</v>
      </c>
      <c r="AP1716" s="69" t="s">
        <v>1913</v>
      </c>
      <c r="AQ1716" s="69" t="s">
        <v>232</v>
      </c>
      <c r="AR1716" s="69" t="s">
        <v>1916</v>
      </c>
    </row>
    <row r="1717" spans="36:44" ht="14.4">
      <c r="AJ1717" s="26" t="str">
        <f>VLOOKUP(AQ1717,'user list'!A:B,2,0)</f>
        <v>DOE</v>
      </c>
      <c r="AK1717" s="26">
        <f t="shared" si="126"/>
        <v>6</v>
      </c>
      <c r="AL1717" s="26">
        <f t="shared" si="127"/>
        <v>4</v>
      </c>
      <c r="AM1717" s="94" t="str">
        <f t="shared" si="128"/>
        <v>6/4 Log Off</v>
      </c>
      <c r="AN1717" s="172">
        <v>45812.419224537036</v>
      </c>
      <c r="AO1717" s="69" t="s">
        <v>211</v>
      </c>
      <c r="AP1717" s="69" t="s">
        <v>1913</v>
      </c>
      <c r="AQ1717" s="69" t="s">
        <v>211</v>
      </c>
      <c r="AR1717" s="69" t="s">
        <v>1917</v>
      </c>
    </row>
    <row r="1718" spans="36:44" ht="14.4">
      <c r="AJ1718" s="26" t="str">
        <f>VLOOKUP(AQ1718,'user list'!A:B,2,0)</f>
        <v>OCAs</v>
      </c>
      <c r="AK1718" s="26">
        <f t="shared" si="126"/>
        <v>6</v>
      </c>
      <c r="AL1718" s="26">
        <f t="shared" si="127"/>
        <v>4</v>
      </c>
      <c r="AM1718" s="94" t="str">
        <f t="shared" si="128"/>
        <v>6/4 Log In</v>
      </c>
      <c r="AN1718" s="172">
        <v>45812.419444444444</v>
      </c>
      <c r="AO1718" s="69" t="s">
        <v>279</v>
      </c>
      <c r="AP1718" s="69" t="s">
        <v>1913</v>
      </c>
      <c r="AQ1718" s="69" t="s">
        <v>279</v>
      </c>
      <c r="AR1718" s="69" t="s">
        <v>1916</v>
      </c>
    </row>
    <row r="1719" spans="36:44" ht="14.4">
      <c r="AJ1719" s="26" t="str">
        <f>VLOOKUP(AQ1719,'user list'!A:B,2,0)</f>
        <v>OCM</v>
      </c>
      <c r="AK1719" s="26">
        <f t="shared" si="126"/>
        <v>6</v>
      </c>
      <c r="AL1719" s="26">
        <f t="shared" si="127"/>
        <v>4</v>
      </c>
      <c r="AM1719" s="94" t="str">
        <f t="shared" si="128"/>
        <v>6/4 Log In</v>
      </c>
      <c r="AN1719" s="172">
        <v>45812.421643518515</v>
      </c>
      <c r="AO1719" s="69" t="s">
        <v>231</v>
      </c>
      <c r="AP1719" s="69" t="s">
        <v>1913</v>
      </c>
      <c r="AQ1719" s="69" t="s">
        <v>231</v>
      </c>
      <c r="AR1719" s="69" t="s">
        <v>1916</v>
      </c>
    </row>
    <row r="1720" spans="36:44" ht="14.4">
      <c r="AJ1720" s="26" t="str">
        <f>VLOOKUP(AQ1720,'user list'!A:B,2,0)</f>
        <v>PAISD</v>
      </c>
      <c r="AK1720" s="26">
        <f t="shared" si="126"/>
        <v>6</v>
      </c>
      <c r="AL1720" s="26">
        <f t="shared" si="127"/>
        <v>4</v>
      </c>
      <c r="AM1720" s="94" t="str">
        <f t="shared" si="128"/>
        <v>6/4 Log Off</v>
      </c>
      <c r="AN1720" s="172">
        <v>45812.4221875</v>
      </c>
      <c r="AO1720" s="69" t="s">
        <v>256</v>
      </c>
      <c r="AP1720" s="69" t="s">
        <v>1913</v>
      </c>
      <c r="AQ1720" s="69" t="s">
        <v>256</v>
      </c>
      <c r="AR1720" s="69" t="s">
        <v>1917</v>
      </c>
    </row>
    <row r="1721" spans="36:44" ht="14.4">
      <c r="AJ1721" s="26" t="str">
        <f>VLOOKUP(AQ1721,'user list'!A:B,2,0)</f>
        <v>PAISD</v>
      </c>
      <c r="AK1721" s="26">
        <f t="shared" si="126"/>
        <v>6</v>
      </c>
      <c r="AL1721" s="26">
        <f t="shared" si="127"/>
        <v>4</v>
      </c>
      <c r="AM1721" s="94" t="str">
        <f t="shared" si="128"/>
        <v>6/4 Log In</v>
      </c>
      <c r="AN1721" s="172">
        <v>45812.422291666669</v>
      </c>
      <c r="AO1721" s="69" t="s">
        <v>256</v>
      </c>
      <c r="AP1721" s="69" t="s">
        <v>1913</v>
      </c>
      <c r="AQ1721" s="69" t="s">
        <v>256</v>
      </c>
      <c r="AR1721" s="69" t="s">
        <v>1916</v>
      </c>
    </row>
    <row r="1722" spans="36:44" ht="14.4">
      <c r="AJ1722" s="26" t="str">
        <f>VLOOKUP(AQ1722,'user list'!A:B,2,0)</f>
        <v>BPLD</v>
      </c>
      <c r="AK1722" s="26">
        <f t="shared" si="126"/>
        <v>6</v>
      </c>
      <c r="AL1722" s="26">
        <f t="shared" si="127"/>
        <v>4</v>
      </c>
      <c r="AM1722" s="94" t="str">
        <f t="shared" si="128"/>
        <v>6/4 Log Off</v>
      </c>
      <c r="AN1722" s="172">
        <v>45812.422384259262</v>
      </c>
      <c r="AO1722" s="69" t="s">
        <v>194</v>
      </c>
      <c r="AP1722" s="69" t="s">
        <v>1913</v>
      </c>
      <c r="AQ1722" s="69" t="s">
        <v>194</v>
      </c>
      <c r="AR1722" s="69" t="s">
        <v>1917</v>
      </c>
    </row>
    <row r="1723" spans="36:44" ht="14.4">
      <c r="AJ1723" s="26" t="str">
        <f>VLOOKUP(AQ1723,'user list'!A:B,2,0)</f>
        <v>BPLD</v>
      </c>
      <c r="AK1723" s="26">
        <f t="shared" si="126"/>
        <v>6</v>
      </c>
      <c r="AL1723" s="26">
        <f t="shared" si="127"/>
        <v>4</v>
      </c>
      <c r="AM1723" s="94" t="str">
        <f t="shared" si="128"/>
        <v>6/4 Log In</v>
      </c>
      <c r="AN1723" s="172">
        <v>45812.422453703701</v>
      </c>
      <c r="AO1723" s="69" t="s">
        <v>194</v>
      </c>
      <c r="AP1723" s="69" t="s">
        <v>1913</v>
      </c>
      <c r="AQ1723" s="69" t="s">
        <v>194</v>
      </c>
      <c r="AR1723" s="69" t="s">
        <v>1916</v>
      </c>
    </row>
    <row r="1724" spans="36:44" ht="14.4">
      <c r="AJ1724" s="26" t="str">
        <f>VLOOKUP(AQ1724,'user list'!A:B,2,0)</f>
        <v>LEDIPO</v>
      </c>
      <c r="AK1724" s="26">
        <f t="shared" si="126"/>
        <v>6</v>
      </c>
      <c r="AL1724" s="26">
        <f t="shared" si="127"/>
        <v>4</v>
      </c>
      <c r="AM1724" s="94" t="str">
        <f t="shared" si="128"/>
        <v>6/4 Log Off</v>
      </c>
      <c r="AN1724" s="172">
        <v>45812.422754629632</v>
      </c>
      <c r="AO1724" s="69" t="s">
        <v>222</v>
      </c>
      <c r="AP1724" s="69" t="s">
        <v>1913</v>
      </c>
      <c r="AQ1724" s="69" t="s">
        <v>222</v>
      </c>
      <c r="AR1724" s="69" t="s">
        <v>1917</v>
      </c>
    </row>
    <row r="1725" spans="36:44" ht="14.4">
      <c r="AJ1725" s="26" t="str">
        <f>VLOOKUP(AQ1725,'user list'!A:B,2,0)</f>
        <v>Admin</v>
      </c>
      <c r="AK1725" s="26">
        <f t="shared" si="126"/>
        <v>6</v>
      </c>
      <c r="AL1725" s="26">
        <f t="shared" si="127"/>
        <v>4</v>
      </c>
      <c r="AM1725" s="94" t="str">
        <f t="shared" si="128"/>
        <v>6/4 Log In</v>
      </c>
      <c r="AN1725" s="172">
        <v>45812.422905092593</v>
      </c>
      <c r="AO1725" s="69" t="s">
        <v>186</v>
      </c>
      <c r="AP1725" s="69" t="s">
        <v>1913</v>
      </c>
      <c r="AQ1725" s="69" t="s">
        <v>186</v>
      </c>
      <c r="AR1725" s="69" t="s">
        <v>1916</v>
      </c>
    </row>
    <row r="1726" spans="36:44" ht="14.4">
      <c r="AJ1726" s="26" t="str">
        <f>VLOOKUP(AQ1726,'user list'!A:B,2,0)</f>
        <v>OCA</v>
      </c>
      <c r="AK1726" s="26">
        <f t="shared" si="126"/>
        <v>6</v>
      </c>
      <c r="AL1726" s="26">
        <f t="shared" si="127"/>
        <v>4</v>
      </c>
      <c r="AM1726" s="94" t="str">
        <f t="shared" si="128"/>
        <v>6/4 Log Off</v>
      </c>
      <c r="AN1726" s="172">
        <v>45812.424259259256</v>
      </c>
      <c r="AO1726" s="69" t="s">
        <v>228</v>
      </c>
      <c r="AP1726" s="69" t="s">
        <v>1913</v>
      </c>
      <c r="AQ1726" s="69" t="s">
        <v>228</v>
      </c>
      <c r="AR1726" s="69" t="s">
        <v>1917</v>
      </c>
    </row>
    <row r="1727" spans="36:44" ht="14.4">
      <c r="AJ1727" s="26" t="str">
        <f>VLOOKUP(AQ1727,'user list'!A:B,2,0)</f>
        <v>PLEB</v>
      </c>
      <c r="AK1727" s="26">
        <f t="shared" si="126"/>
        <v>6</v>
      </c>
      <c r="AL1727" s="26">
        <f t="shared" si="127"/>
        <v>4</v>
      </c>
      <c r="AM1727" s="94" t="str">
        <f t="shared" si="128"/>
        <v>6/4 Log Off</v>
      </c>
      <c r="AN1727" s="172">
        <v>45812.424618055556</v>
      </c>
      <c r="AO1727" s="69" t="s">
        <v>260</v>
      </c>
      <c r="AP1727" s="69" t="s">
        <v>1913</v>
      </c>
      <c r="AQ1727" s="69" t="s">
        <v>260</v>
      </c>
      <c r="AR1727" s="69" t="s">
        <v>1917</v>
      </c>
    </row>
    <row r="1728" spans="36:44" ht="14.4">
      <c r="AJ1728" s="26" t="str">
        <f>VLOOKUP(AQ1728,'user list'!A:B,2,0)</f>
        <v>PLEB</v>
      </c>
      <c r="AK1728" s="26">
        <f t="shared" si="126"/>
        <v>6</v>
      </c>
      <c r="AL1728" s="26">
        <f t="shared" si="127"/>
        <v>4</v>
      </c>
      <c r="AM1728" s="94" t="str">
        <f t="shared" si="128"/>
        <v>6/4 Log In</v>
      </c>
      <c r="AN1728" s="172">
        <v>45812.424675925926</v>
      </c>
      <c r="AO1728" s="69" t="s">
        <v>260</v>
      </c>
      <c r="AP1728" s="69" t="s">
        <v>1913</v>
      </c>
      <c r="AQ1728" s="69" t="s">
        <v>260</v>
      </c>
      <c r="AR1728" s="69" t="s">
        <v>1916</v>
      </c>
    </row>
    <row r="1729" spans="36:44" ht="14.4">
      <c r="AJ1729" s="26" t="str">
        <f>VLOOKUP(AQ1729,'user list'!A:B,2,0)</f>
        <v>CGSD</v>
      </c>
      <c r="AK1729" s="26">
        <f t="shared" si="126"/>
        <v>6</v>
      </c>
      <c r="AL1729" s="26">
        <f t="shared" si="127"/>
        <v>4</v>
      </c>
      <c r="AM1729" s="94" t="str">
        <f t="shared" si="128"/>
        <v>6/4 Log Off</v>
      </c>
      <c r="AN1729" s="172">
        <v>45812.425104166665</v>
      </c>
      <c r="AO1729" s="69" t="s">
        <v>200</v>
      </c>
      <c r="AP1729" s="69" t="s">
        <v>1913</v>
      </c>
      <c r="AQ1729" s="69" t="s">
        <v>200</v>
      </c>
      <c r="AR1729" s="69" t="s">
        <v>1917</v>
      </c>
    </row>
    <row r="1730" spans="36:44" ht="14.4">
      <c r="AJ1730" s="26" t="str">
        <f>VLOOKUP(AQ1730,'user list'!A:B,2,0)</f>
        <v>QCTD</v>
      </c>
      <c r="AK1730" s="26">
        <f t="shared" si="126"/>
        <v>6</v>
      </c>
      <c r="AL1730" s="26">
        <f t="shared" si="127"/>
        <v>4</v>
      </c>
      <c r="AM1730" s="94" t="str">
        <f t="shared" si="128"/>
        <v>6/4 Log In</v>
      </c>
      <c r="AN1730" s="172">
        <v>45812.426840277774</v>
      </c>
      <c r="AO1730" s="69" t="s">
        <v>269</v>
      </c>
      <c r="AP1730" s="69" t="s">
        <v>1913</v>
      </c>
      <c r="AQ1730" s="69" t="s">
        <v>269</v>
      </c>
      <c r="AR1730" s="69" t="s">
        <v>1916</v>
      </c>
    </row>
    <row r="1731" spans="36:44" ht="14.4">
      <c r="AJ1731" s="26" t="str">
        <f>VLOOKUP(AQ1731,'user list'!A:B,2,0)</f>
        <v>CPDD</v>
      </c>
      <c r="AK1731" s="26">
        <f t="shared" ref="AK1731:AK1794" si="129">MONTH(AN1731)</f>
        <v>6</v>
      </c>
      <c r="AL1731" s="26">
        <f t="shared" ref="AL1731:AL1794" si="130">DAY(AN1731)</f>
        <v>4</v>
      </c>
      <c r="AM1731" s="94" t="str">
        <f t="shared" ref="AM1731:AM1794" si="131">AK1731&amp;"/"&amp;AL1731&amp;" "&amp;AR1731</f>
        <v>6/4 Log Off</v>
      </c>
      <c r="AN1731" s="172">
        <v>45812.427824074075</v>
      </c>
      <c r="AO1731" s="69" t="s">
        <v>205</v>
      </c>
      <c r="AP1731" s="69" t="s">
        <v>1913</v>
      </c>
      <c r="AQ1731" s="69" t="s">
        <v>205</v>
      </c>
      <c r="AR1731" s="69" t="s">
        <v>1917</v>
      </c>
    </row>
    <row r="1732" spans="36:44" ht="14.4">
      <c r="AJ1732" s="26" t="str">
        <f>VLOOKUP(AQ1732,'user list'!A:B,2,0)</f>
        <v>CPDD</v>
      </c>
      <c r="AK1732" s="26">
        <f t="shared" si="129"/>
        <v>6</v>
      </c>
      <c r="AL1732" s="26">
        <f t="shared" si="130"/>
        <v>4</v>
      </c>
      <c r="AM1732" s="94" t="str">
        <f t="shared" si="131"/>
        <v>6/4 Log In</v>
      </c>
      <c r="AN1732" s="172">
        <v>45812.427893518521</v>
      </c>
      <c r="AO1732" s="69" t="s">
        <v>205</v>
      </c>
      <c r="AP1732" s="69" t="s">
        <v>1913</v>
      </c>
      <c r="AQ1732" s="69" t="s">
        <v>205</v>
      </c>
      <c r="AR1732" s="69" t="s">
        <v>1916</v>
      </c>
    </row>
    <row r="1733" spans="36:44" ht="14.4">
      <c r="AJ1733" s="26" t="str">
        <f>VLOOKUP(AQ1733,'user list'!A:B,2,0)</f>
        <v>MDAD</v>
      </c>
      <c r="AK1733" s="26">
        <f t="shared" si="129"/>
        <v>6</v>
      </c>
      <c r="AL1733" s="26">
        <f t="shared" si="130"/>
        <v>4</v>
      </c>
      <c r="AM1733" s="94" t="str">
        <f t="shared" si="131"/>
        <v>6/4 Log Off</v>
      </c>
      <c r="AN1733" s="172">
        <v>45812.428668981483</v>
      </c>
      <c r="AO1733" s="69" t="s">
        <v>223</v>
      </c>
      <c r="AP1733" s="69" t="s">
        <v>1913</v>
      </c>
      <c r="AQ1733" s="69" t="s">
        <v>223</v>
      </c>
      <c r="AR1733" s="69" t="s">
        <v>1917</v>
      </c>
    </row>
    <row r="1734" spans="36:44" ht="14.4">
      <c r="AJ1734" s="26" t="str">
        <f>VLOOKUP(AQ1734,'user list'!A:B,2,0)</f>
        <v>OCM</v>
      </c>
      <c r="AK1734" s="26">
        <f t="shared" si="129"/>
        <v>6</v>
      </c>
      <c r="AL1734" s="26">
        <f t="shared" si="130"/>
        <v>4</v>
      </c>
      <c r="AM1734" s="94" t="str">
        <f t="shared" si="131"/>
        <v>6/4 Log In</v>
      </c>
      <c r="AN1734" s="172">
        <v>45812.429259259261</v>
      </c>
      <c r="AO1734" s="69" t="s">
        <v>230</v>
      </c>
      <c r="AP1734" s="69" t="s">
        <v>1913</v>
      </c>
      <c r="AQ1734" s="69" t="s">
        <v>230</v>
      </c>
      <c r="AR1734" s="69" t="s">
        <v>1916</v>
      </c>
    </row>
    <row r="1735" spans="36:44" ht="14.4">
      <c r="AJ1735" s="26" t="str">
        <f>VLOOKUP(AQ1735,'user list'!A:B,2,0)</f>
        <v>CTO</v>
      </c>
      <c r="AK1735" s="26">
        <f t="shared" si="129"/>
        <v>6</v>
      </c>
      <c r="AL1735" s="26">
        <f t="shared" si="130"/>
        <v>4</v>
      </c>
      <c r="AM1735" s="94" t="str">
        <f t="shared" si="131"/>
        <v>6/4 Log In</v>
      </c>
      <c r="AN1735" s="172">
        <v>45812.430115740739</v>
      </c>
      <c r="AO1735" s="69" t="s">
        <v>207</v>
      </c>
      <c r="AP1735" s="69" t="s">
        <v>1913</v>
      </c>
      <c r="AQ1735" s="69" t="s">
        <v>207</v>
      </c>
      <c r="AR1735" s="69" t="s">
        <v>1916</v>
      </c>
    </row>
    <row r="1736" spans="36:44" ht="14.4">
      <c r="AJ1736" s="26" t="str">
        <f>VLOOKUP(AQ1736,'user list'!A:B,2,0)</f>
        <v>MDAD</v>
      </c>
      <c r="AK1736" s="26">
        <f t="shared" si="129"/>
        <v>6</v>
      </c>
      <c r="AL1736" s="26">
        <f t="shared" si="130"/>
        <v>4</v>
      </c>
      <c r="AM1736" s="94" t="str">
        <f t="shared" si="131"/>
        <v>6/4 Log In</v>
      </c>
      <c r="AN1736" s="172">
        <v>45812.430428240739</v>
      </c>
      <c r="AO1736" s="69" t="s">
        <v>223</v>
      </c>
      <c r="AP1736" s="69" t="s">
        <v>1913</v>
      </c>
      <c r="AQ1736" s="69" t="s">
        <v>223</v>
      </c>
      <c r="AR1736" s="69" t="s">
        <v>1916</v>
      </c>
    </row>
    <row r="1737" spans="36:44" ht="14.4">
      <c r="AJ1737" s="26" t="str">
        <f>VLOOKUP(AQ1737,'user list'!A:B,2,0)</f>
        <v>OCM</v>
      </c>
      <c r="AK1737" s="26">
        <f t="shared" si="129"/>
        <v>6</v>
      </c>
      <c r="AL1737" s="26">
        <f t="shared" si="130"/>
        <v>4</v>
      </c>
      <c r="AM1737" s="94" t="str">
        <f t="shared" si="131"/>
        <v>6/4 Log Off</v>
      </c>
      <c r="AN1737" s="172">
        <v>45812.431817129633</v>
      </c>
      <c r="AO1737" s="69" t="s">
        <v>232</v>
      </c>
      <c r="AP1737" s="69" t="s">
        <v>1913</v>
      </c>
      <c r="AQ1737" s="69" t="s">
        <v>232</v>
      </c>
      <c r="AR1737" s="69" t="s">
        <v>1917</v>
      </c>
    </row>
    <row r="1738" spans="36:44" ht="14.4">
      <c r="AJ1738" s="26" t="str">
        <f>VLOOKUP(AQ1738,'user list'!A:B,2,0)</f>
        <v>BCRD</v>
      </c>
      <c r="AK1738" s="26">
        <f t="shared" si="129"/>
        <v>6</v>
      </c>
      <c r="AL1738" s="26">
        <f t="shared" si="130"/>
        <v>4</v>
      </c>
      <c r="AM1738" s="94" t="str">
        <f t="shared" si="131"/>
        <v>6/4 Log Off</v>
      </c>
      <c r="AN1738" s="172">
        <v>45812.432708333334</v>
      </c>
      <c r="AO1738" s="69" t="s">
        <v>192</v>
      </c>
      <c r="AP1738" s="69" t="s">
        <v>1913</v>
      </c>
      <c r="AQ1738" s="69" t="s">
        <v>192</v>
      </c>
      <c r="AR1738" s="69" t="s">
        <v>1917</v>
      </c>
    </row>
    <row r="1739" spans="36:44" ht="14.4">
      <c r="AJ1739" s="26" t="str">
        <f>VLOOKUP(AQ1739,'user list'!A:B,2,0)</f>
        <v>BCRD</v>
      </c>
      <c r="AK1739" s="26">
        <f t="shared" si="129"/>
        <v>6</v>
      </c>
      <c r="AL1739" s="26">
        <f t="shared" si="130"/>
        <v>4</v>
      </c>
      <c r="AM1739" s="94" t="str">
        <f t="shared" si="131"/>
        <v>6/4 Log In</v>
      </c>
      <c r="AN1739" s="172">
        <v>45812.432789351849</v>
      </c>
      <c r="AO1739" s="69" t="s">
        <v>192</v>
      </c>
      <c r="AP1739" s="69" t="s">
        <v>1913</v>
      </c>
      <c r="AQ1739" s="69" t="s">
        <v>192</v>
      </c>
      <c r="AR1739" s="69" t="s">
        <v>1916</v>
      </c>
    </row>
    <row r="1740" spans="36:44" ht="14.4">
      <c r="AJ1740" s="26" t="str">
        <f>VLOOKUP(AQ1740,'user list'!A:B,2,0)</f>
        <v>OCA</v>
      </c>
      <c r="AK1740" s="26">
        <f t="shared" si="129"/>
        <v>6</v>
      </c>
      <c r="AL1740" s="26">
        <f t="shared" si="130"/>
        <v>4</v>
      </c>
      <c r="AM1740" s="94" t="str">
        <f t="shared" si="131"/>
        <v>6/4 Log Off</v>
      </c>
      <c r="AN1740" s="172">
        <v>45812.433356481481</v>
      </c>
      <c r="AO1740" s="69" t="s">
        <v>227</v>
      </c>
      <c r="AP1740" s="69" t="s">
        <v>1913</v>
      </c>
      <c r="AQ1740" s="69" t="s">
        <v>227</v>
      </c>
      <c r="AR1740" s="69" t="s">
        <v>1917</v>
      </c>
    </row>
    <row r="1741" spans="36:44" ht="14.4">
      <c r="AJ1741" s="26" t="str">
        <f>VLOOKUP(AQ1741,'user list'!A:B,2,0)</f>
        <v>OCA</v>
      </c>
      <c r="AK1741" s="26">
        <f t="shared" si="129"/>
        <v>6</v>
      </c>
      <c r="AL1741" s="26">
        <f t="shared" si="130"/>
        <v>4</v>
      </c>
      <c r="AM1741" s="94" t="str">
        <f t="shared" si="131"/>
        <v>6/4 Log In</v>
      </c>
      <c r="AN1741" s="172">
        <v>45812.433472222219</v>
      </c>
      <c r="AO1741" s="69" t="s">
        <v>227</v>
      </c>
      <c r="AP1741" s="69" t="s">
        <v>1913</v>
      </c>
      <c r="AQ1741" s="69" t="s">
        <v>227</v>
      </c>
      <c r="AR1741" s="69" t="s">
        <v>1916</v>
      </c>
    </row>
    <row r="1742" spans="36:44" ht="14.4">
      <c r="AJ1742" s="26" t="str">
        <f>VLOOKUP(AQ1742,'user list'!A:B,2,0)</f>
        <v>CArD</v>
      </c>
      <c r="AK1742" s="26">
        <f t="shared" si="129"/>
        <v>6</v>
      </c>
      <c r="AL1742" s="26">
        <f t="shared" si="130"/>
        <v>4</v>
      </c>
      <c r="AM1742" s="94" t="str">
        <f t="shared" si="131"/>
        <v>6/4 Log In</v>
      </c>
      <c r="AN1742" s="172">
        <v>45812.433738425927</v>
      </c>
      <c r="AO1742" s="69" t="s">
        <v>277</v>
      </c>
      <c r="AP1742" s="69" t="s">
        <v>1913</v>
      </c>
      <c r="AQ1742" s="69" t="s">
        <v>277</v>
      </c>
      <c r="AR1742" s="69" t="s">
        <v>1916</v>
      </c>
    </row>
    <row r="1743" spans="36:44" ht="14.4">
      <c r="AJ1743" s="26" t="str">
        <f>VLOOKUP(AQ1743,'user list'!A:B,2,0)</f>
        <v>BPLD</v>
      </c>
      <c r="AK1743" s="26">
        <f t="shared" si="129"/>
        <v>6</v>
      </c>
      <c r="AL1743" s="26">
        <f t="shared" si="130"/>
        <v>4</v>
      </c>
      <c r="AM1743" s="94" t="str">
        <f t="shared" si="131"/>
        <v>6/4 Log Off</v>
      </c>
      <c r="AN1743" s="172">
        <v>45812.433923611112</v>
      </c>
      <c r="AO1743" s="69" t="s">
        <v>194</v>
      </c>
      <c r="AP1743" s="69" t="s">
        <v>1913</v>
      </c>
      <c r="AQ1743" s="69" t="s">
        <v>194</v>
      </c>
      <c r="AR1743" s="69" t="s">
        <v>1917</v>
      </c>
    </row>
    <row r="1744" spans="36:44" ht="14.4">
      <c r="AJ1744" s="26" t="str">
        <f>VLOOKUP(AQ1744,'user list'!A:B,2,0)</f>
        <v>CArD</v>
      </c>
      <c r="AK1744" s="26">
        <f t="shared" si="129"/>
        <v>6</v>
      </c>
      <c r="AL1744" s="26">
        <f t="shared" si="130"/>
        <v>4</v>
      </c>
      <c r="AM1744" s="94" t="str">
        <f t="shared" si="131"/>
        <v>6/4 Log In</v>
      </c>
      <c r="AN1744" s="172">
        <v>45812.433946759258</v>
      </c>
      <c r="AO1744" s="69" t="s">
        <v>277</v>
      </c>
      <c r="AP1744" s="69" t="s">
        <v>1913</v>
      </c>
      <c r="AQ1744" s="69" t="s">
        <v>277</v>
      </c>
      <c r="AR1744" s="69" t="s">
        <v>1916</v>
      </c>
    </row>
    <row r="1745" spans="36:44" ht="14.4">
      <c r="AJ1745" s="26" t="str">
        <f>VLOOKUP(AQ1745,'user list'!A:B,2,0)</f>
        <v>BPLD</v>
      </c>
      <c r="AK1745" s="26">
        <f t="shared" si="129"/>
        <v>6</v>
      </c>
      <c r="AL1745" s="26">
        <f t="shared" si="130"/>
        <v>4</v>
      </c>
      <c r="AM1745" s="94" t="str">
        <f t="shared" si="131"/>
        <v>6/4 Log In</v>
      </c>
      <c r="AN1745" s="172">
        <v>45812.433981481481</v>
      </c>
      <c r="AO1745" s="69" t="s">
        <v>194</v>
      </c>
      <c r="AP1745" s="69" t="s">
        <v>1913</v>
      </c>
      <c r="AQ1745" s="69" t="s">
        <v>194</v>
      </c>
      <c r="AR1745" s="69" t="s">
        <v>1916</v>
      </c>
    </row>
    <row r="1746" spans="36:44" ht="14.4">
      <c r="AJ1746" s="26" t="str">
        <f>VLOOKUP(AQ1746,'user list'!A:B,2,0)</f>
        <v>CArD</v>
      </c>
      <c r="AK1746" s="26">
        <f t="shared" si="129"/>
        <v>6</v>
      </c>
      <c r="AL1746" s="26">
        <f t="shared" si="130"/>
        <v>4</v>
      </c>
      <c r="AM1746" s="94" t="str">
        <f t="shared" si="131"/>
        <v>6/4 Log In</v>
      </c>
      <c r="AN1746" s="172">
        <v>45812.434120370373</v>
      </c>
      <c r="AO1746" s="69" t="s">
        <v>277</v>
      </c>
      <c r="AP1746" s="69" t="s">
        <v>1913</v>
      </c>
      <c r="AQ1746" s="69" t="s">
        <v>277</v>
      </c>
      <c r="AR1746" s="69" t="s">
        <v>1916</v>
      </c>
    </row>
    <row r="1747" spans="36:44" ht="14.4">
      <c r="AJ1747" s="26" t="str">
        <f>VLOOKUP(AQ1747,'user list'!A:B,2,0)</f>
        <v>CArD</v>
      </c>
      <c r="AK1747" s="26">
        <f t="shared" si="129"/>
        <v>6</v>
      </c>
      <c r="AL1747" s="26">
        <f t="shared" si="130"/>
        <v>4</v>
      </c>
      <c r="AM1747" s="94" t="str">
        <f t="shared" si="131"/>
        <v>6/4 Log In</v>
      </c>
      <c r="AN1747" s="172">
        <v>45812.434467592589</v>
      </c>
      <c r="AO1747" s="69" t="s">
        <v>277</v>
      </c>
      <c r="AP1747" s="69" t="s">
        <v>1913</v>
      </c>
      <c r="AQ1747" s="69" t="s">
        <v>277</v>
      </c>
      <c r="AR1747" s="69" t="s">
        <v>1916</v>
      </c>
    </row>
    <row r="1748" spans="36:44" ht="14.4">
      <c r="AJ1748" s="26" t="str">
        <f>VLOOKUP(AQ1748,'user list'!A:B,2,0)</f>
        <v>CArD</v>
      </c>
      <c r="AK1748" s="26">
        <f t="shared" si="129"/>
        <v>6</v>
      </c>
      <c r="AL1748" s="26">
        <f t="shared" si="130"/>
        <v>4</v>
      </c>
      <c r="AM1748" s="94" t="str">
        <f t="shared" si="131"/>
        <v>6/4 Log In</v>
      </c>
      <c r="AN1748" s="172">
        <v>45812.434699074074</v>
      </c>
      <c r="AO1748" s="69" t="s">
        <v>277</v>
      </c>
      <c r="AP1748" s="69" t="s">
        <v>1913</v>
      </c>
      <c r="AQ1748" s="69" t="s">
        <v>277</v>
      </c>
      <c r="AR1748" s="69" t="s">
        <v>1916</v>
      </c>
    </row>
    <row r="1749" spans="36:44" ht="14.4">
      <c r="AJ1749" s="26" t="str">
        <f>VLOOKUP(AQ1749,'user list'!A:B,2,0)</f>
        <v>PLEB</v>
      </c>
      <c r="AK1749" s="26">
        <f t="shared" si="129"/>
        <v>6</v>
      </c>
      <c r="AL1749" s="26">
        <f t="shared" si="130"/>
        <v>4</v>
      </c>
      <c r="AM1749" s="94" t="str">
        <f t="shared" si="131"/>
        <v>6/4 Log Off</v>
      </c>
      <c r="AN1749" s="172">
        <v>45812.435196759259</v>
      </c>
      <c r="AO1749" s="69" t="s">
        <v>260</v>
      </c>
      <c r="AP1749" s="69" t="s">
        <v>1913</v>
      </c>
      <c r="AQ1749" s="69" t="s">
        <v>260</v>
      </c>
      <c r="AR1749" s="69" t="s">
        <v>1917</v>
      </c>
    </row>
    <row r="1750" spans="36:44" ht="14.4">
      <c r="AJ1750" s="26" t="str">
        <f>VLOOKUP(AQ1750,'user list'!A:B,2,0)</f>
        <v>CArD</v>
      </c>
      <c r="AK1750" s="26">
        <f t="shared" si="129"/>
        <v>6</v>
      </c>
      <c r="AL1750" s="26">
        <f t="shared" si="130"/>
        <v>4</v>
      </c>
      <c r="AM1750" s="94" t="str">
        <f t="shared" si="131"/>
        <v>6/4 Log In</v>
      </c>
      <c r="AN1750" s="172">
        <v>45812.435208333336</v>
      </c>
      <c r="AO1750" s="69" t="s">
        <v>277</v>
      </c>
      <c r="AP1750" s="69" t="s">
        <v>1913</v>
      </c>
      <c r="AQ1750" s="69" t="s">
        <v>277</v>
      </c>
      <c r="AR1750" s="69" t="s">
        <v>1916</v>
      </c>
    </row>
    <row r="1751" spans="36:44" ht="14.4">
      <c r="AJ1751" s="26" t="str">
        <f>VLOOKUP(AQ1751,'user list'!A:B,2,0)</f>
        <v>CVD</v>
      </c>
      <c r="AK1751" s="26">
        <f t="shared" si="129"/>
        <v>6</v>
      </c>
      <c r="AL1751" s="26">
        <f t="shared" si="130"/>
        <v>4</v>
      </c>
      <c r="AM1751" s="94" t="str">
        <f t="shared" si="131"/>
        <v>6/4 Log In</v>
      </c>
      <c r="AN1751" s="172">
        <v>45812.435277777775</v>
      </c>
      <c r="AO1751" s="69" t="s">
        <v>208</v>
      </c>
      <c r="AP1751" s="69" t="s">
        <v>1913</v>
      </c>
      <c r="AQ1751" s="69" t="s">
        <v>208</v>
      </c>
      <c r="AR1751" s="69" t="s">
        <v>1916</v>
      </c>
    </row>
    <row r="1752" spans="36:44" ht="14.4">
      <c r="AJ1752" s="26" t="str">
        <f>VLOOKUP(AQ1752,'user list'!A:B,2,0)</f>
        <v>OCM</v>
      </c>
      <c r="AK1752" s="26">
        <f t="shared" si="129"/>
        <v>6</v>
      </c>
      <c r="AL1752" s="26">
        <f t="shared" si="130"/>
        <v>4</v>
      </c>
      <c r="AM1752" s="94" t="str">
        <f t="shared" si="131"/>
        <v>6/4 Log In</v>
      </c>
      <c r="AN1752" s="172">
        <v>45812.437951388885</v>
      </c>
      <c r="AO1752" s="69" t="s">
        <v>232</v>
      </c>
      <c r="AP1752" s="69" t="s">
        <v>1913</v>
      </c>
      <c r="AQ1752" s="69" t="s">
        <v>232</v>
      </c>
      <c r="AR1752" s="69" t="s">
        <v>1916</v>
      </c>
    </row>
    <row r="1753" spans="36:44" ht="14.4">
      <c r="AJ1753" s="26" t="str">
        <f>VLOOKUP(AQ1753,'user list'!A:B,2,0)</f>
        <v>PDAD</v>
      </c>
      <c r="AK1753" s="26">
        <f t="shared" si="129"/>
        <v>6</v>
      </c>
      <c r="AL1753" s="26">
        <f t="shared" si="130"/>
        <v>4</v>
      </c>
      <c r="AM1753" s="94" t="str">
        <f t="shared" si="131"/>
        <v>6/4 Log Off</v>
      </c>
      <c r="AN1753" s="172">
        <v>45812.439293981479</v>
      </c>
      <c r="AO1753" s="69" t="s">
        <v>257</v>
      </c>
      <c r="AP1753" s="69" t="s">
        <v>1913</v>
      </c>
      <c r="AQ1753" s="69" t="s">
        <v>257</v>
      </c>
      <c r="AR1753" s="69" t="s">
        <v>1917</v>
      </c>
    </row>
    <row r="1754" spans="36:44" ht="14.4">
      <c r="AJ1754" s="26" t="str">
        <f>VLOOKUP(AQ1754,'user list'!A:B,2,0)</f>
        <v>PDAD</v>
      </c>
      <c r="AK1754" s="26">
        <f t="shared" si="129"/>
        <v>6</v>
      </c>
      <c r="AL1754" s="26">
        <f t="shared" si="130"/>
        <v>4</v>
      </c>
      <c r="AM1754" s="94" t="str">
        <f t="shared" si="131"/>
        <v>6/4 Log In</v>
      </c>
      <c r="AN1754" s="172">
        <v>45812.439375000002</v>
      </c>
      <c r="AO1754" s="69" t="s">
        <v>257</v>
      </c>
      <c r="AP1754" s="69" t="s">
        <v>1913</v>
      </c>
      <c r="AQ1754" s="69" t="s">
        <v>257</v>
      </c>
      <c r="AR1754" s="69" t="s">
        <v>1916</v>
      </c>
    </row>
    <row r="1755" spans="36:44" ht="14.4">
      <c r="AJ1755" s="26" t="str">
        <f>VLOOKUP(AQ1755,'user list'!A:B,2,0)</f>
        <v>PLEB</v>
      </c>
      <c r="AK1755" s="26">
        <f t="shared" si="129"/>
        <v>6</v>
      </c>
      <c r="AL1755" s="26">
        <f t="shared" si="130"/>
        <v>4</v>
      </c>
      <c r="AM1755" s="94" t="str">
        <f t="shared" si="131"/>
        <v>6/4 Log In</v>
      </c>
      <c r="AN1755" s="172">
        <v>45812.440983796296</v>
      </c>
      <c r="AO1755" s="69" t="s">
        <v>260</v>
      </c>
      <c r="AP1755" s="69" t="s">
        <v>1913</v>
      </c>
      <c r="AQ1755" s="69" t="s">
        <v>260</v>
      </c>
      <c r="AR1755" s="69" t="s">
        <v>1916</v>
      </c>
    </row>
    <row r="1756" spans="36:44" ht="14.4">
      <c r="AJ1756" s="26" t="str">
        <f>VLOOKUP(AQ1756,'user list'!A:B,2,0)</f>
        <v>CArD</v>
      </c>
      <c r="AK1756" s="26">
        <f t="shared" si="129"/>
        <v>6</v>
      </c>
      <c r="AL1756" s="26">
        <f t="shared" si="130"/>
        <v>4</v>
      </c>
      <c r="AM1756" s="94" t="str">
        <f t="shared" si="131"/>
        <v>6/4 Log Off</v>
      </c>
      <c r="AN1756" s="172">
        <v>45812.442650462966</v>
      </c>
      <c r="AO1756" s="69" t="s">
        <v>277</v>
      </c>
      <c r="AP1756" s="69" t="s">
        <v>1913</v>
      </c>
      <c r="AQ1756" s="69" t="s">
        <v>277</v>
      </c>
      <c r="AR1756" s="69" t="s">
        <v>1917</v>
      </c>
    </row>
    <row r="1757" spans="36:44" ht="14.4">
      <c r="AJ1757" s="26" t="str">
        <f>VLOOKUP(AQ1757,'user list'!A:B,2,0)</f>
        <v>CArD</v>
      </c>
      <c r="AK1757" s="26">
        <f t="shared" si="129"/>
        <v>6</v>
      </c>
      <c r="AL1757" s="26">
        <f t="shared" si="130"/>
        <v>4</v>
      </c>
      <c r="AM1757" s="94" t="str">
        <f t="shared" si="131"/>
        <v>6/4 Log In</v>
      </c>
      <c r="AN1757" s="172">
        <v>45812.442708333336</v>
      </c>
      <c r="AO1757" s="69" t="s">
        <v>277</v>
      </c>
      <c r="AP1757" s="69" t="s">
        <v>1913</v>
      </c>
      <c r="AQ1757" s="69" t="s">
        <v>277</v>
      </c>
      <c r="AR1757" s="69" t="s">
        <v>1916</v>
      </c>
    </row>
    <row r="1758" spans="36:44" ht="14.4">
      <c r="AJ1758" s="26" t="str">
        <f>VLOOKUP(AQ1758,'user list'!A:B,2,0)</f>
        <v>OCM</v>
      </c>
      <c r="AK1758" s="26">
        <f t="shared" si="129"/>
        <v>6</v>
      </c>
      <c r="AL1758" s="26">
        <f t="shared" si="130"/>
        <v>4</v>
      </c>
      <c r="AM1758" s="94" t="str">
        <f t="shared" si="131"/>
        <v>6/4 Log Off</v>
      </c>
      <c r="AN1758" s="172">
        <v>45812.443020833336</v>
      </c>
      <c r="AO1758" s="69" t="s">
        <v>231</v>
      </c>
      <c r="AP1758" s="69" t="s">
        <v>1913</v>
      </c>
      <c r="AQ1758" s="69" t="s">
        <v>231</v>
      </c>
      <c r="AR1758" s="69" t="s">
        <v>1917</v>
      </c>
    </row>
    <row r="1759" spans="36:44" ht="14.4">
      <c r="AJ1759" s="26" t="str">
        <f>VLOOKUP(AQ1759,'user list'!A:B,2,0)</f>
        <v>Admin</v>
      </c>
      <c r="AK1759" s="26">
        <f t="shared" si="129"/>
        <v>6</v>
      </c>
      <c r="AL1759" s="26">
        <f t="shared" si="130"/>
        <v>4</v>
      </c>
      <c r="AM1759" s="94" t="str">
        <f t="shared" si="131"/>
        <v>6/4 Log Off</v>
      </c>
      <c r="AN1759" s="172">
        <v>45812.443055555559</v>
      </c>
      <c r="AO1759" s="69" t="s">
        <v>186</v>
      </c>
      <c r="AP1759" s="69" t="s">
        <v>1913</v>
      </c>
      <c r="AQ1759" s="69" t="s">
        <v>186</v>
      </c>
      <c r="AR1759" s="69" t="s">
        <v>1917</v>
      </c>
    </row>
    <row r="1760" spans="36:44" ht="14.4">
      <c r="AJ1760" s="26" t="str">
        <f>VLOOKUP(AQ1760,'user list'!A:B,2,0)</f>
        <v>OCM</v>
      </c>
      <c r="AK1760" s="26">
        <f t="shared" si="129"/>
        <v>6</v>
      </c>
      <c r="AL1760" s="26">
        <f t="shared" si="130"/>
        <v>4</v>
      </c>
      <c r="AM1760" s="94" t="str">
        <f t="shared" si="131"/>
        <v>6/4 Log In</v>
      </c>
      <c r="AN1760" s="172">
        <v>45812.443090277775</v>
      </c>
      <c r="AO1760" s="69" t="s">
        <v>231</v>
      </c>
      <c r="AP1760" s="69" t="s">
        <v>1913</v>
      </c>
      <c r="AQ1760" s="69" t="s">
        <v>231</v>
      </c>
      <c r="AR1760" s="69" t="s">
        <v>1916</v>
      </c>
    </row>
    <row r="1761" spans="36:44" ht="14.4">
      <c r="AJ1761" s="26" t="str">
        <f>VLOOKUP(AQ1761,'user list'!A:B,2,0)</f>
        <v>Admin</v>
      </c>
      <c r="AK1761" s="26">
        <f t="shared" si="129"/>
        <v>6</v>
      </c>
      <c r="AL1761" s="26">
        <f t="shared" si="130"/>
        <v>4</v>
      </c>
      <c r="AM1761" s="94" t="str">
        <f t="shared" si="131"/>
        <v>6/4 Log In</v>
      </c>
      <c r="AN1761" s="172">
        <v>45812.444039351853</v>
      </c>
      <c r="AO1761" s="69" t="s">
        <v>186</v>
      </c>
      <c r="AP1761" s="69" t="s">
        <v>1913</v>
      </c>
      <c r="AQ1761" s="69" t="s">
        <v>186</v>
      </c>
      <c r="AR1761" s="69" t="s">
        <v>1916</v>
      </c>
    </row>
    <row r="1762" spans="36:44" ht="14.4">
      <c r="AJ1762" s="26" t="str">
        <f>VLOOKUP(AQ1762,'user list'!A:B,2,0)</f>
        <v>Admin</v>
      </c>
      <c r="AK1762" s="26">
        <f t="shared" si="129"/>
        <v>6</v>
      </c>
      <c r="AL1762" s="26">
        <f t="shared" si="130"/>
        <v>4</v>
      </c>
      <c r="AM1762" s="94" t="str">
        <f t="shared" si="131"/>
        <v>6/4 Log In</v>
      </c>
      <c r="AN1762" s="172">
        <v>45812.444039351853</v>
      </c>
      <c r="AO1762" s="69" t="s">
        <v>186</v>
      </c>
      <c r="AP1762" s="69" t="s">
        <v>1913</v>
      </c>
      <c r="AQ1762" s="69" t="s">
        <v>186</v>
      </c>
      <c r="AR1762" s="69" t="s">
        <v>1916</v>
      </c>
    </row>
    <row r="1763" spans="36:44" ht="14.4">
      <c r="AJ1763" s="26" t="str">
        <f>VLOOKUP(AQ1763,'user list'!A:B,2,0)</f>
        <v>Admin</v>
      </c>
      <c r="AK1763" s="26">
        <f t="shared" si="129"/>
        <v>6</v>
      </c>
      <c r="AL1763" s="26">
        <f t="shared" si="130"/>
        <v>4</v>
      </c>
      <c r="AM1763" s="94" t="str">
        <f t="shared" si="131"/>
        <v>6/4 Log In</v>
      </c>
      <c r="AN1763" s="172">
        <v>45812.444039351853</v>
      </c>
      <c r="AO1763" s="69" t="s">
        <v>186</v>
      </c>
      <c r="AP1763" s="69" t="s">
        <v>1913</v>
      </c>
      <c r="AQ1763" s="69" t="s">
        <v>186</v>
      </c>
      <c r="AR1763" s="69" t="s">
        <v>1916</v>
      </c>
    </row>
    <row r="1764" spans="36:44" ht="14.4">
      <c r="AJ1764" s="26" t="str">
        <f>VLOOKUP(AQ1764,'user list'!A:B,2,0)</f>
        <v>OCM</v>
      </c>
      <c r="AK1764" s="26">
        <f t="shared" si="129"/>
        <v>6</v>
      </c>
      <c r="AL1764" s="26">
        <f t="shared" si="130"/>
        <v>4</v>
      </c>
      <c r="AM1764" s="94" t="str">
        <f t="shared" si="131"/>
        <v>6/4 Log In</v>
      </c>
      <c r="AN1764" s="172">
        <v>45812.445949074077</v>
      </c>
      <c r="AO1764" s="69" t="s">
        <v>236</v>
      </c>
      <c r="AP1764" s="69" t="s">
        <v>1913</v>
      </c>
      <c r="AQ1764" s="69" t="s">
        <v>236</v>
      </c>
      <c r="AR1764" s="69" t="s">
        <v>1916</v>
      </c>
    </row>
    <row r="1765" spans="36:44" ht="14.4">
      <c r="AJ1765" s="26" t="str">
        <f>VLOOKUP(AQ1765,'user list'!A:B,2,0)</f>
        <v>BPLD</v>
      </c>
      <c r="AK1765" s="26">
        <f t="shared" si="129"/>
        <v>6</v>
      </c>
      <c r="AL1765" s="26">
        <f t="shared" si="130"/>
        <v>4</v>
      </c>
      <c r="AM1765" s="94" t="str">
        <f t="shared" si="131"/>
        <v>6/4 Log Off</v>
      </c>
      <c r="AN1765" s="172">
        <v>45812.446157407408</v>
      </c>
      <c r="AO1765" s="69" t="s">
        <v>194</v>
      </c>
      <c r="AP1765" s="69" t="s">
        <v>1913</v>
      </c>
      <c r="AQ1765" s="69" t="s">
        <v>194</v>
      </c>
      <c r="AR1765" s="69" t="s">
        <v>1917</v>
      </c>
    </row>
    <row r="1766" spans="36:44" ht="14.4">
      <c r="AJ1766" s="26" t="str">
        <f>VLOOKUP(AQ1766,'user list'!A:B,2,0)</f>
        <v>BPLD</v>
      </c>
      <c r="AK1766" s="26">
        <f t="shared" si="129"/>
        <v>6</v>
      </c>
      <c r="AL1766" s="26">
        <f t="shared" si="130"/>
        <v>4</v>
      </c>
      <c r="AM1766" s="94" t="str">
        <f t="shared" si="131"/>
        <v>6/4 Log In</v>
      </c>
      <c r="AN1766" s="172">
        <v>45812.446215277778</v>
      </c>
      <c r="AO1766" s="69" t="s">
        <v>194</v>
      </c>
      <c r="AP1766" s="69" t="s">
        <v>1913</v>
      </c>
      <c r="AQ1766" s="69" t="s">
        <v>194</v>
      </c>
      <c r="AR1766" s="69" t="s">
        <v>1916</v>
      </c>
    </row>
    <row r="1767" spans="36:44" ht="14.4">
      <c r="AJ1767" s="26" t="str">
        <f>VLOOKUP(AQ1767,'user list'!A:B,2,0)</f>
        <v>CVD</v>
      </c>
      <c r="AK1767" s="26">
        <f t="shared" si="129"/>
        <v>6</v>
      </c>
      <c r="AL1767" s="26">
        <f t="shared" si="130"/>
        <v>4</v>
      </c>
      <c r="AM1767" s="94" t="str">
        <f t="shared" si="131"/>
        <v>6/4 Log Off</v>
      </c>
      <c r="AN1767" s="172">
        <v>45812.447488425925</v>
      </c>
      <c r="AO1767" s="69" t="s">
        <v>208</v>
      </c>
      <c r="AP1767" s="69" t="s">
        <v>1913</v>
      </c>
      <c r="AQ1767" s="69" t="s">
        <v>208</v>
      </c>
      <c r="AR1767" s="69" t="s">
        <v>1917</v>
      </c>
    </row>
    <row r="1768" spans="36:44" ht="14.4">
      <c r="AJ1768" s="26" t="str">
        <f>VLOOKUP(AQ1768,'user list'!A:B,2,0)</f>
        <v>Admin</v>
      </c>
      <c r="AK1768" s="26">
        <f t="shared" si="129"/>
        <v>6</v>
      </c>
      <c r="AL1768" s="26">
        <f t="shared" si="130"/>
        <v>4</v>
      </c>
      <c r="AM1768" s="94" t="str">
        <f t="shared" si="131"/>
        <v>6/4 Log Off</v>
      </c>
      <c r="AN1768" s="172">
        <v>45812.447557870371</v>
      </c>
      <c r="AO1768" s="69" t="s">
        <v>186</v>
      </c>
      <c r="AP1768" s="69" t="s">
        <v>1913</v>
      </c>
      <c r="AQ1768" s="69" t="s">
        <v>186</v>
      </c>
      <c r="AR1768" s="69" t="s">
        <v>1917</v>
      </c>
    </row>
    <row r="1769" spans="36:44" ht="14.4">
      <c r="AJ1769" s="26" t="str">
        <f>VLOOKUP(AQ1769,'user list'!A:B,2,0)</f>
        <v>Admin</v>
      </c>
      <c r="AK1769" s="26">
        <f t="shared" si="129"/>
        <v>6</v>
      </c>
      <c r="AL1769" s="26">
        <f t="shared" si="130"/>
        <v>4</v>
      </c>
      <c r="AM1769" s="94" t="str">
        <f t="shared" si="131"/>
        <v>6/4 Log In</v>
      </c>
      <c r="AN1769" s="172">
        <v>45812.447662037041</v>
      </c>
      <c r="AO1769" s="69" t="s">
        <v>186</v>
      </c>
      <c r="AP1769" s="69" t="s">
        <v>1913</v>
      </c>
      <c r="AQ1769" s="69" t="s">
        <v>186</v>
      </c>
      <c r="AR1769" s="69" t="s">
        <v>1916</v>
      </c>
    </row>
    <row r="1770" spans="36:44" ht="14.4">
      <c r="AJ1770" s="26" t="str">
        <f>VLOOKUP(AQ1770,'user list'!A:B,2,0)</f>
        <v>DOE</v>
      </c>
      <c r="AK1770" s="26">
        <f t="shared" si="129"/>
        <v>6</v>
      </c>
      <c r="AL1770" s="26">
        <f t="shared" si="130"/>
        <v>4</v>
      </c>
      <c r="AM1770" s="94" t="str">
        <f t="shared" si="131"/>
        <v>6/4 Log Off</v>
      </c>
      <c r="AN1770" s="172">
        <v>45812.447777777779</v>
      </c>
      <c r="AO1770" s="69" t="s">
        <v>212</v>
      </c>
      <c r="AP1770" s="69" t="s">
        <v>1913</v>
      </c>
      <c r="AQ1770" s="69" t="s">
        <v>212</v>
      </c>
      <c r="AR1770" s="69" t="s">
        <v>1917</v>
      </c>
    </row>
    <row r="1771" spans="36:44" ht="14.4">
      <c r="AJ1771" s="26" t="str">
        <f>VLOOKUP(AQ1771,'user list'!A:B,2,0)</f>
        <v>DOE</v>
      </c>
      <c r="AK1771" s="26">
        <f t="shared" si="129"/>
        <v>6</v>
      </c>
      <c r="AL1771" s="26">
        <f t="shared" si="130"/>
        <v>4</v>
      </c>
      <c r="AM1771" s="94" t="str">
        <f t="shared" si="131"/>
        <v>6/4 Log In</v>
      </c>
      <c r="AN1771" s="172">
        <v>45812.447847222225</v>
      </c>
      <c r="AO1771" s="69" t="s">
        <v>212</v>
      </c>
      <c r="AP1771" s="69" t="s">
        <v>1913</v>
      </c>
      <c r="AQ1771" s="69" t="s">
        <v>212</v>
      </c>
      <c r="AR1771" s="69" t="s">
        <v>1916</v>
      </c>
    </row>
    <row r="1772" spans="36:44" ht="14.4">
      <c r="AJ1772" s="26" t="str">
        <f>VLOOKUP(AQ1772,'user list'!A:B,2,0)</f>
        <v>TTMD</v>
      </c>
      <c r="AK1772" s="26">
        <f t="shared" si="129"/>
        <v>6</v>
      </c>
      <c r="AL1772" s="26">
        <f t="shared" si="130"/>
        <v>4</v>
      </c>
      <c r="AM1772" s="94" t="str">
        <f t="shared" si="131"/>
        <v>6/4 Log In</v>
      </c>
      <c r="AN1772" s="172">
        <v>45812.447951388887</v>
      </c>
      <c r="AO1772" s="69" t="s">
        <v>278</v>
      </c>
      <c r="AP1772" s="69" t="s">
        <v>1913</v>
      </c>
      <c r="AQ1772" s="69" t="s">
        <v>278</v>
      </c>
      <c r="AR1772" s="69" t="s">
        <v>1916</v>
      </c>
    </row>
    <row r="1773" spans="36:44" ht="14.4">
      <c r="AJ1773" s="26" t="str">
        <f>VLOOKUP(AQ1773,'user list'!A:B,2,0)</f>
        <v>Admin</v>
      </c>
      <c r="AK1773" s="26">
        <f t="shared" si="129"/>
        <v>6</v>
      </c>
      <c r="AL1773" s="26">
        <f t="shared" si="130"/>
        <v>4</v>
      </c>
      <c r="AM1773" s="94" t="str">
        <f t="shared" si="131"/>
        <v>6/4 Log In</v>
      </c>
      <c r="AN1773" s="172">
        <v>45812.449560185189</v>
      </c>
      <c r="AO1773" s="69" t="s">
        <v>186</v>
      </c>
      <c r="AP1773" s="69" t="s">
        <v>1913</v>
      </c>
      <c r="AQ1773" s="69" t="s">
        <v>186</v>
      </c>
      <c r="AR1773" s="69" t="s">
        <v>1916</v>
      </c>
    </row>
    <row r="1774" spans="36:44" ht="14.4">
      <c r="AJ1774" s="26" t="str">
        <f>VLOOKUP(AQ1774,'user list'!A:B,2,0)</f>
        <v>DSQC</v>
      </c>
      <c r="AK1774" s="26">
        <f t="shared" si="129"/>
        <v>6</v>
      </c>
      <c r="AL1774" s="26">
        <f t="shared" si="130"/>
        <v>4</v>
      </c>
      <c r="AM1774" s="94" t="str">
        <f t="shared" si="131"/>
        <v>6/4 Log Off</v>
      </c>
      <c r="AN1774" s="172">
        <v>45812.45</v>
      </c>
      <c r="AO1774" s="69" t="s">
        <v>214</v>
      </c>
      <c r="AP1774" s="69" t="s">
        <v>1913</v>
      </c>
      <c r="AQ1774" s="69" t="s">
        <v>214</v>
      </c>
      <c r="AR1774" s="69" t="s">
        <v>1917</v>
      </c>
    </row>
    <row r="1775" spans="36:44" ht="14.4">
      <c r="AJ1775" s="26" t="str">
        <f>VLOOKUP(AQ1775,'user list'!A:B,2,0)</f>
        <v>CVD</v>
      </c>
      <c r="AK1775" s="26">
        <f t="shared" si="129"/>
        <v>6</v>
      </c>
      <c r="AL1775" s="26">
        <f t="shared" si="130"/>
        <v>4</v>
      </c>
      <c r="AM1775" s="94" t="str">
        <f t="shared" si="131"/>
        <v>6/4 Log In</v>
      </c>
      <c r="AN1775" s="172">
        <v>45812.450150462966</v>
      </c>
      <c r="AO1775" s="69" t="s">
        <v>208</v>
      </c>
      <c r="AP1775" s="69" t="s">
        <v>1913</v>
      </c>
      <c r="AQ1775" s="69" t="s">
        <v>208</v>
      </c>
      <c r="AR1775" s="69" t="s">
        <v>1916</v>
      </c>
    </row>
    <row r="1776" spans="36:44" ht="14.4">
      <c r="AJ1776" s="26" t="str">
        <f>VLOOKUP(AQ1776,'user list'!A:B,2,0)</f>
        <v>DSQC</v>
      </c>
      <c r="AK1776" s="26">
        <f t="shared" si="129"/>
        <v>6</v>
      </c>
      <c r="AL1776" s="26">
        <f t="shared" si="130"/>
        <v>4</v>
      </c>
      <c r="AM1776" s="94" t="str">
        <f t="shared" si="131"/>
        <v>6/4 Log In</v>
      </c>
      <c r="AN1776" s="172">
        <v>45812.450219907405</v>
      </c>
      <c r="AO1776" s="69" t="s">
        <v>214</v>
      </c>
      <c r="AP1776" s="69" t="s">
        <v>1913</v>
      </c>
      <c r="AQ1776" s="69" t="s">
        <v>214</v>
      </c>
      <c r="AR1776" s="69" t="s">
        <v>1916</v>
      </c>
    </row>
    <row r="1777" spans="36:44" ht="14.4">
      <c r="AJ1777" s="26" t="str">
        <f>VLOOKUP(AQ1777,'user list'!A:B,2,0)</f>
        <v>CHD</v>
      </c>
      <c r="AK1777" s="26">
        <f t="shared" si="129"/>
        <v>6</v>
      </c>
      <c r="AL1777" s="26">
        <f t="shared" si="130"/>
        <v>4</v>
      </c>
      <c r="AM1777" s="94" t="str">
        <f t="shared" si="131"/>
        <v>6/4 Log In</v>
      </c>
      <c r="AN1777" s="172">
        <v>45812.451122685183</v>
      </c>
      <c r="AO1777" s="69" t="s">
        <v>203</v>
      </c>
      <c r="AP1777" s="69" t="s">
        <v>1913</v>
      </c>
      <c r="AQ1777" s="69" t="s">
        <v>203</v>
      </c>
      <c r="AR1777" s="69" t="s">
        <v>1916</v>
      </c>
    </row>
    <row r="1778" spans="36:44" ht="14.4">
      <c r="AJ1778" s="26" t="str">
        <f>VLOOKUP(AQ1778,'user list'!A:B,2,0)</f>
        <v>OCM</v>
      </c>
      <c r="AK1778" s="26">
        <f t="shared" si="129"/>
        <v>6</v>
      </c>
      <c r="AL1778" s="26">
        <f t="shared" si="130"/>
        <v>4</v>
      </c>
      <c r="AM1778" s="94" t="str">
        <f t="shared" si="131"/>
        <v>6/4 Log In</v>
      </c>
      <c r="AN1778" s="172">
        <v>45812.451527777775</v>
      </c>
      <c r="AO1778" s="69" t="s">
        <v>230</v>
      </c>
      <c r="AP1778" s="69" t="s">
        <v>1913</v>
      </c>
      <c r="AQ1778" s="69" t="s">
        <v>230</v>
      </c>
      <c r="AR1778" s="69" t="s">
        <v>1916</v>
      </c>
    </row>
    <row r="1779" spans="36:44" ht="14.4">
      <c r="AJ1779" s="26" t="str">
        <f>VLOOKUP(AQ1779,'user list'!A:B,2,0)</f>
        <v>Admin</v>
      </c>
      <c r="AK1779" s="26">
        <f t="shared" si="129"/>
        <v>6</v>
      </c>
      <c r="AL1779" s="26">
        <f t="shared" si="130"/>
        <v>4</v>
      </c>
      <c r="AM1779" s="94" t="str">
        <f t="shared" si="131"/>
        <v>6/4 Log In</v>
      </c>
      <c r="AN1779" s="172">
        <v>45812.45171296296</v>
      </c>
      <c r="AO1779" s="69" t="s">
        <v>186</v>
      </c>
      <c r="AP1779" s="69" t="s">
        <v>1913</v>
      </c>
      <c r="AQ1779" s="69" t="s">
        <v>186</v>
      </c>
      <c r="AR1779" s="69" t="s">
        <v>1916</v>
      </c>
    </row>
    <row r="1780" spans="36:44" ht="14.4">
      <c r="AJ1780" s="26" t="str">
        <f>VLOOKUP(AQ1780,'user list'!A:B,2,0)</f>
        <v>Admin</v>
      </c>
      <c r="AK1780" s="26">
        <f t="shared" si="129"/>
        <v>6</v>
      </c>
      <c r="AL1780" s="26">
        <f t="shared" si="130"/>
        <v>4</v>
      </c>
      <c r="AM1780" s="94" t="str">
        <f t="shared" si="131"/>
        <v>6/4 Log In</v>
      </c>
      <c r="AN1780" s="172">
        <v>45812.451724537037</v>
      </c>
      <c r="AO1780" s="69" t="s">
        <v>186</v>
      </c>
      <c r="AP1780" s="69" t="s">
        <v>1913</v>
      </c>
      <c r="AQ1780" s="69" t="s">
        <v>186</v>
      </c>
      <c r="AR1780" s="69" t="s">
        <v>1916</v>
      </c>
    </row>
    <row r="1781" spans="36:44" ht="14.4">
      <c r="AJ1781" s="26" t="str">
        <f>VLOOKUP(AQ1781,'user list'!A:B,2,0)</f>
        <v>CTO</v>
      </c>
      <c r="AK1781" s="26">
        <f t="shared" si="129"/>
        <v>6</v>
      </c>
      <c r="AL1781" s="26">
        <f t="shared" si="130"/>
        <v>4</v>
      </c>
      <c r="AM1781" s="94" t="str">
        <f t="shared" si="131"/>
        <v>6/4 Log Off</v>
      </c>
      <c r="AN1781" s="172">
        <v>45812.452881944446</v>
      </c>
      <c r="AO1781" s="69" t="s">
        <v>207</v>
      </c>
      <c r="AP1781" s="69" t="s">
        <v>1913</v>
      </c>
      <c r="AQ1781" s="69" t="s">
        <v>207</v>
      </c>
      <c r="AR1781" s="69" t="s">
        <v>1917</v>
      </c>
    </row>
    <row r="1782" spans="36:44" ht="14.4">
      <c r="AJ1782" s="26" t="str">
        <f>VLOOKUP(AQ1782,'user list'!A:B,2,0)</f>
        <v>CTO</v>
      </c>
      <c r="AK1782" s="26">
        <f t="shared" si="129"/>
        <v>6</v>
      </c>
      <c r="AL1782" s="26">
        <f t="shared" si="130"/>
        <v>4</v>
      </c>
      <c r="AM1782" s="94" t="str">
        <f t="shared" si="131"/>
        <v>6/4 Log In</v>
      </c>
      <c r="AN1782" s="172">
        <v>45812.452997685185</v>
      </c>
      <c r="AO1782" s="69" t="s">
        <v>207</v>
      </c>
      <c r="AP1782" s="69" t="s">
        <v>1913</v>
      </c>
      <c r="AQ1782" s="69" t="s">
        <v>207</v>
      </c>
      <c r="AR1782" s="69" t="s">
        <v>1916</v>
      </c>
    </row>
    <row r="1783" spans="36:44" ht="14.4">
      <c r="AJ1783" s="26" t="str">
        <f>VLOOKUP(AQ1783,'user list'!A:B,2,0)</f>
        <v>DBO</v>
      </c>
      <c r="AK1783" s="26">
        <f t="shared" si="129"/>
        <v>6</v>
      </c>
      <c r="AL1783" s="26">
        <f t="shared" si="130"/>
        <v>4</v>
      </c>
      <c r="AM1783" s="94" t="str">
        <f t="shared" si="131"/>
        <v>6/4 Log Off</v>
      </c>
      <c r="AN1783" s="172">
        <v>45812.453263888892</v>
      </c>
      <c r="AO1783" s="69" t="s">
        <v>209</v>
      </c>
      <c r="AP1783" s="69" t="s">
        <v>1913</v>
      </c>
      <c r="AQ1783" s="69" t="s">
        <v>209</v>
      </c>
      <c r="AR1783" s="69" t="s">
        <v>1917</v>
      </c>
    </row>
    <row r="1784" spans="36:44" ht="14.4">
      <c r="AJ1784" s="26" t="str">
        <f>VLOOKUP(AQ1784,'user list'!A:B,2,0)</f>
        <v>DBO</v>
      </c>
      <c r="AK1784" s="26">
        <f t="shared" si="129"/>
        <v>6</v>
      </c>
      <c r="AL1784" s="26">
        <f t="shared" si="130"/>
        <v>4</v>
      </c>
      <c r="AM1784" s="94" t="str">
        <f t="shared" si="131"/>
        <v>6/4 Log In</v>
      </c>
      <c r="AN1784" s="172">
        <v>45812.453425925924</v>
      </c>
      <c r="AO1784" s="69" t="s">
        <v>209</v>
      </c>
      <c r="AP1784" s="69" t="s">
        <v>1913</v>
      </c>
      <c r="AQ1784" s="69" t="s">
        <v>209</v>
      </c>
      <c r="AR1784" s="69" t="s">
        <v>1916</v>
      </c>
    </row>
    <row r="1785" spans="36:44" ht="14.4">
      <c r="AJ1785" s="26" t="str">
        <f>VLOOKUP(AQ1785,'user list'!A:B,2,0)</f>
        <v>CAD</v>
      </c>
      <c r="AK1785" s="26">
        <f t="shared" si="129"/>
        <v>6</v>
      </c>
      <c r="AL1785" s="26">
        <f t="shared" si="130"/>
        <v>4</v>
      </c>
      <c r="AM1785" s="94" t="str">
        <f t="shared" si="131"/>
        <v>6/4 Log Off</v>
      </c>
      <c r="AN1785" s="172">
        <v>45812.453935185185</v>
      </c>
      <c r="AO1785" s="69" t="s">
        <v>196</v>
      </c>
      <c r="AP1785" s="69" t="s">
        <v>1913</v>
      </c>
      <c r="AQ1785" s="69" t="s">
        <v>196</v>
      </c>
      <c r="AR1785" s="69" t="s">
        <v>1917</v>
      </c>
    </row>
    <row r="1786" spans="36:44" ht="14.4">
      <c r="AJ1786" s="26" t="str">
        <f>VLOOKUP(AQ1786,'user list'!A:B,2,0)</f>
        <v>OCAs</v>
      </c>
      <c r="AK1786" s="26">
        <f t="shared" si="129"/>
        <v>6</v>
      </c>
      <c r="AL1786" s="26">
        <f t="shared" si="130"/>
        <v>4</v>
      </c>
      <c r="AM1786" s="94" t="str">
        <f t="shared" si="131"/>
        <v>6/4 Log Off</v>
      </c>
      <c r="AN1786" s="172">
        <v>45812.454247685186</v>
      </c>
      <c r="AO1786" s="69" t="s">
        <v>279</v>
      </c>
      <c r="AP1786" s="69" t="s">
        <v>1913</v>
      </c>
      <c r="AQ1786" s="69" t="s">
        <v>279</v>
      </c>
      <c r="AR1786" s="69" t="s">
        <v>1917</v>
      </c>
    </row>
    <row r="1787" spans="36:44" ht="14.4">
      <c r="AJ1787" s="26" t="str">
        <f>VLOOKUP(AQ1787,'user list'!A:B,2,0)</f>
        <v>OCAs</v>
      </c>
      <c r="AK1787" s="26">
        <f t="shared" si="129"/>
        <v>6</v>
      </c>
      <c r="AL1787" s="26">
        <f t="shared" si="130"/>
        <v>4</v>
      </c>
      <c r="AM1787" s="94" t="str">
        <f t="shared" si="131"/>
        <v>6/4 Log In</v>
      </c>
      <c r="AN1787" s="172">
        <v>45812.454421296294</v>
      </c>
      <c r="AO1787" s="69" t="s">
        <v>279</v>
      </c>
      <c r="AP1787" s="69" t="s">
        <v>1913</v>
      </c>
      <c r="AQ1787" s="69" t="s">
        <v>279</v>
      </c>
      <c r="AR1787" s="69" t="s">
        <v>1916</v>
      </c>
    </row>
    <row r="1788" spans="36:44" ht="14.4">
      <c r="AJ1788" s="26" t="str">
        <f>VLOOKUP(AQ1788,'user list'!A:B,2,0)</f>
        <v>CBD</v>
      </c>
      <c r="AK1788" s="26">
        <f t="shared" si="129"/>
        <v>6</v>
      </c>
      <c r="AL1788" s="26">
        <f t="shared" si="130"/>
        <v>4</v>
      </c>
      <c r="AM1788" s="94" t="str">
        <f t="shared" si="131"/>
        <v>6/4 Log In</v>
      </c>
      <c r="AN1788" s="172">
        <v>45812.454722222225</v>
      </c>
      <c r="AO1788" s="69" t="s">
        <v>197</v>
      </c>
      <c r="AP1788" s="69" t="s">
        <v>1913</v>
      </c>
      <c r="AQ1788" s="69" t="s">
        <v>197</v>
      </c>
      <c r="AR1788" s="69" t="s">
        <v>1916</v>
      </c>
    </row>
    <row r="1789" spans="36:44" ht="14.4">
      <c r="AJ1789" s="26" t="str">
        <f>VLOOKUP(AQ1789,'user list'!A:B,2,0)</f>
        <v>SPORTS</v>
      </c>
      <c r="AK1789" s="26">
        <f t="shared" si="129"/>
        <v>6</v>
      </c>
      <c r="AL1789" s="26">
        <f t="shared" si="130"/>
        <v>4</v>
      </c>
      <c r="AM1789" s="94" t="str">
        <f t="shared" si="131"/>
        <v>6/4 Log Off</v>
      </c>
      <c r="AN1789" s="172">
        <v>45812.454837962963</v>
      </c>
      <c r="AO1789" s="69" t="s">
        <v>272</v>
      </c>
      <c r="AP1789" s="69" t="s">
        <v>1913</v>
      </c>
      <c r="AQ1789" s="69" t="s">
        <v>272</v>
      </c>
      <c r="AR1789" s="69" t="s">
        <v>1917</v>
      </c>
    </row>
    <row r="1790" spans="36:44" ht="14.4">
      <c r="AJ1790" s="26" t="str">
        <f>VLOOKUP(AQ1790,'user list'!A:B,2,0)</f>
        <v>SPORTS</v>
      </c>
      <c r="AK1790" s="26">
        <f t="shared" si="129"/>
        <v>6</v>
      </c>
      <c r="AL1790" s="26">
        <f t="shared" si="130"/>
        <v>4</v>
      </c>
      <c r="AM1790" s="94" t="str">
        <f t="shared" si="131"/>
        <v>6/4 Log In</v>
      </c>
      <c r="AN1790" s="172">
        <v>45812.455046296294</v>
      </c>
      <c r="AO1790" s="69" t="s">
        <v>272</v>
      </c>
      <c r="AP1790" s="69" t="s">
        <v>1913</v>
      </c>
      <c r="AQ1790" s="69" t="s">
        <v>272</v>
      </c>
      <c r="AR1790" s="69" t="s">
        <v>1916</v>
      </c>
    </row>
    <row r="1791" spans="36:44" ht="14.4">
      <c r="AJ1791" s="26" t="str">
        <f>VLOOKUP(AQ1791,'user list'!A:B,2,0)</f>
        <v>BCRD</v>
      </c>
      <c r="AK1791" s="26">
        <f t="shared" si="129"/>
        <v>6</v>
      </c>
      <c r="AL1791" s="26">
        <f t="shared" si="130"/>
        <v>4</v>
      </c>
      <c r="AM1791" s="94" t="str">
        <f t="shared" si="131"/>
        <v>6/4 Log Off</v>
      </c>
      <c r="AN1791" s="172">
        <v>45812.455104166664</v>
      </c>
      <c r="AO1791" s="69" t="s">
        <v>192</v>
      </c>
      <c r="AP1791" s="69" t="s">
        <v>1913</v>
      </c>
      <c r="AQ1791" s="69" t="s">
        <v>192</v>
      </c>
      <c r="AR1791" s="69" t="s">
        <v>1917</v>
      </c>
    </row>
    <row r="1792" spans="36:44" ht="14.4">
      <c r="AJ1792" s="26" t="str">
        <f>VLOOKUP(AQ1792,'user list'!A:B,2,0)</f>
        <v>ITDD</v>
      </c>
      <c r="AK1792" s="26">
        <f t="shared" si="129"/>
        <v>6</v>
      </c>
      <c r="AL1792" s="26">
        <f t="shared" si="130"/>
        <v>4</v>
      </c>
      <c r="AM1792" s="94" t="str">
        <f t="shared" si="131"/>
        <v>6/4 Log Off</v>
      </c>
      <c r="AN1792" s="172">
        <v>45812.455462962964</v>
      </c>
      <c r="AO1792" s="69" t="s">
        <v>219</v>
      </c>
      <c r="AP1792" s="69" t="s">
        <v>1913</v>
      </c>
      <c r="AQ1792" s="69" t="s">
        <v>219</v>
      </c>
      <c r="AR1792" s="69" t="s">
        <v>1917</v>
      </c>
    </row>
    <row r="1793" spans="36:44" ht="14.4">
      <c r="AJ1793" s="26" t="str">
        <f>VLOOKUP(AQ1793,'user list'!A:B,2,0)</f>
        <v>ITDD</v>
      </c>
      <c r="AK1793" s="26">
        <f t="shared" si="129"/>
        <v>6</v>
      </c>
      <c r="AL1793" s="26">
        <f t="shared" si="130"/>
        <v>4</v>
      </c>
      <c r="AM1793" s="94" t="str">
        <f t="shared" si="131"/>
        <v>6/4 Log In</v>
      </c>
      <c r="AN1793" s="172">
        <v>45812.455543981479</v>
      </c>
      <c r="AO1793" s="69" t="s">
        <v>219</v>
      </c>
      <c r="AP1793" s="69" t="s">
        <v>1913</v>
      </c>
      <c r="AQ1793" s="69" t="s">
        <v>219</v>
      </c>
      <c r="AR1793" s="69" t="s">
        <v>1916</v>
      </c>
    </row>
    <row r="1794" spans="36:44" ht="14.4">
      <c r="AJ1794" s="26" t="str">
        <f>VLOOKUP(AQ1794,'user list'!A:B,2,0)</f>
        <v>CAD</v>
      </c>
      <c r="AK1794" s="26">
        <f t="shared" si="129"/>
        <v>6</v>
      </c>
      <c r="AL1794" s="26">
        <f t="shared" si="130"/>
        <v>4</v>
      </c>
      <c r="AM1794" s="94" t="str">
        <f t="shared" si="131"/>
        <v>6/4 Log In</v>
      </c>
      <c r="AN1794" s="172">
        <v>45812.456643518519</v>
      </c>
      <c r="AO1794" s="69" t="s">
        <v>196</v>
      </c>
      <c r="AP1794" s="69" t="s">
        <v>1913</v>
      </c>
      <c r="AQ1794" s="69" t="s">
        <v>196</v>
      </c>
      <c r="AR1794" s="69" t="s">
        <v>1916</v>
      </c>
    </row>
    <row r="1795" spans="36:44" ht="14.4">
      <c r="AJ1795" s="26" t="str">
        <f>VLOOKUP(AQ1795,'user list'!A:B,2,0)</f>
        <v>Admin</v>
      </c>
      <c r="AK1795" s="26">
        <f t="shared" ref="AK1795:AK1858" si="132">MONTH(AN1795)</f>
        <v>6</v>
      </c>
      <c r="AL1795" s="26">
        <f t="shared" ref="AL1795:AL1858" si="133">DAY(AN1795)</f>
        <v>4</v>
      </c>
      <c r="AM1795" s="94" t="str">
        <f t="shared" ref="AM1795:AM1858" si="134">AK1795&amp;"/"&amp;AL1795&amp;" "&amp;AR1795</f>
        <v>6/4 Log Off</v>
      </c>
      <c r="AN1795" s="172">
        <v>45812.458460648151</v>
      </c>
      <c r="AO1795" s="69" t="s">
        <v>186</v>
      </c>
      <c r="AP1795" s="69" t="s">
        <v>1913</v>
      </c>
      <c r="AQ1795" s="69" t="s">
        <v>186</v>
      </c>
      <c r="AR1795" s="69" t="s">
        <v>1917</v>
      </c>
    </row>
    <row r="1796" spans="36:44" ht="14.4">
      <c r="AJ1796" s="26" t="str">
        <f>VLOOKUP(AQ1796,'user list'!A:B,2,0)</f>
        <v>DPOS</v>
      </c>
      <c r="AK1796" s="26">
        <f t="shared" si="132"/>
        <v>6</v>
      </c>
      <c r="AL1796" s="26">
        <f t="shared" si="133"/>
        <v>4</v>
      </c>
      <c r="AM1796" s="94" t="str">
        <f t="shared" si="134"/>
        <v>6/4 Log In</v>
      </c>
      <c r="AN1796" s="172">
        <v>45812.45853009259</v>
      </c>
      <c r="AO1796" s="69" t="s">
        <v>213</v>
      </c>
      <c r="AP1796" s="69" t="s">
        <v>1913</v>
      </c>
      <c r="AQ1796" s="69" t="s">
        <v>213</v>
      </c>
      <c r="AR1796" s="69" t="s">
        <v>1916</v>
      </c>
    </row>
    <row r="1797" spans="36:44" ht="14.4">
      <c r="AJ1797" s="26" t="str">
        <f>VLOOKUP(AQ1797,'user list'!A:B,2,0)</f>
        <v>CREMCO</v>
      </c>
      <c r="AK1797" s="26">
        <f t="shared" si="132"/>
        <v>6</v>
      </c>
      <c r="AL1797" s="26">
        <f t="shared" si="133"/>
        <v>4</v>
      </c>
      <c r="AM1797" s="94" t="str">
        <f t="shared" si="134"/>
        <v>6/4 Log In</v>
      </c>
      <c r="AN1797" s="172">
        <v>45812.459398148145</v>
      </c>
      <c r="AO1797" s="69" t="s">
        <v>206</v>
      </c>
      <c r="AP1797" s="69" t="s">
        <v>1913</v>
      </c>
      <c r="AQ1797" s="69" t="s">
        <v>206</v>
      </c>
      <c r="AR1797" s="69" t="s">
        <v>1916</v>
      </c>
    </row>
    <row r="1798" spans="36:44" ht="14.4">
      <c r="AJ1798" s="26" t="str">
        <f>VLOOKUP(AQ1798,'user list'!A:B,2,0)</f>
        <v>PAISD</v>
      </c>
      <c r="AK1798" s="26">
        <f t="shared" si="132"/>
        <v>6</v>
      </c>
      <c r="AL1798" s="26">
        <f t="shared" si="133"/>
        <v>4</v>
      </c>
      <c r="AM1798" s="94" t="str">
        <f t="shared" si="134"/>
        <v>6/4 Log Off</v>
      </c>
      <c r="AN1798" s="172">
        <v>45812.460023148145</v>
      </c>
      <c r="AO1798" s="69" t="s">
        <v>256</v>
      </c>
      <c r="AP1798" s="69" t="s">
        <v>1913</v>
      </c>
      <c r="AQ1798" s="69" t="s">
        <v>256</v>
      </c>
      <c r="AR1798" s="69" t="s">
        <v>1917</v>
      </c>
    </row>
    <row r="1799" spans="36:44" ht="14.4">
      <c r="AJ1799" s="26" t="str">
        <f>VLOOKUP(AQ1799,'user list'!A:B,2,0)</f>
        <v>PAISD</v>
      </c>
      <c r="AK1799" s="26">
        <f t="shared" si="132"/>
        <v>6</v>
      </c>
      <c r="AL1799" s="26">
        <f t="shared" si="133"/>
        <v>4</v>
      </c>
      <c r="AM1799" s="94" t="str">
        <f t="shared" si="134"/>
        <v>6/4 Log In</v>
      </c>
      <c r="AN1799" s="172">
        <v>45812.460104166668</v>
      </c>
      <c r="AO1799" s="69" t="s">
        <v>256</v>
      </c>
      <c r="AP1799" s="69" t="s">
        <v>1913</v>
      </c>
      <c r="AQ1799" s="69" t="s">
        <v>256</v>
      </c>
      <c r="AR1799" s="69" t="s">
        <v>1916</v>
      </c>
    </row>
    <row r="1800" spans="36:44" ht="14.4">
      <c r="AJ1800" s="26" t="str">
        <f>VLOOKUP(AQ1800,'user list'!A:B,2,0)</f>
        <v>CCRD</v>
      </c>
      <c r="AK1800" s="26">
        <f t="shared" si="132"/>
        <v>6</v>
      </c>
      <c r="AL1800" s="26">
        <f t="shared" si="133"/>
        <v>4</v>
      </c>
      <c r="AM1800" s="94" t="str">
        <f t="shared" si="134"/>
        <v>6/4 Log In</v>
      </c>
      <c r="AN1800" s="172">
        <v>45812.460509259261</v>
      </c>
      <c r="AO1800" s="69" t="s">
        <v>198</v>
      </c>
      <c r="AP1800" s="69" t="s">
        <v>1913</v>
      </c>
      <c r="AQ1800" s="69" t="s">
        <v>198</v>
      </c>
      <c r="AR1800" s="69" t="s">
        <v>1916</v>
      </c>
    </row>
    <row r="1801" spans="36:44" ht="14.4">
      <c r="AJ1801" s="26" t="str">
        <f>VLOOKUP(AQ1801,'user list'!A:B,2,0)</f>
        <v>Admin</v>
      </c>
      <c r="AK1801" s="26">
        <f t="shared" si="132"/>
        <v>6</v>
      </c>
      <c r="AL1801" s="26">
        <f t="shared" si="133"/>
        <v>4</v>
      </c>
      <c r="AM1801" s="94" t="str">
        <f t="shared" si="134"/>
        <v>6/4 Log Off</v>
      </c>
      <c r="AN1801" s="172">
        <v>45812.4606712963</v>
      </c>
      <c r="AO1801" s="69" t="s">
        <v>186</v>
      </c>
      <c r="AP1801" s="69" t="s">
        <v>1913</v>
      </c>
      <c r="AQ1801" s="69" t="s">
        <v>186</v>
      </c>
      <c r="AR1801" s="69" t="s">
        <v>1917</v>
      </c>
    </row>
    <row r="1802" spans="36:44" ht="14.4">
      <c r="AJ1802" s="26" t="str">
        <f>VLOOKUP(AQ1802,'user list'!A:B,2,0)</f>
        <v>Admin</v>
      </c>
      <c r="AK1802" s="26">
        <f t="shared" si="132"/>
        <v>6</v>
      </c>
      <c r="AL1802" s="26">
        <f t="shared" si="133"/>
        <v>4</v>
      </c>
      <c r="AM1802" s="94" t="str">
        <f t="shared" si="134"/>
        <v>6/4 Log In</v>
      </c>
      <c r="AN1802" s="172">
        <v>45812.460810185185</v>
      </c>
      <c r="AO1802" s="69" t="s">
        <v>186</v>
      </c>
      <c r="AP1802" s="69" t="s">
        <v>1913</v>
      </c>
      <c r="AQ1802" s="69" t="s">
        <v>186</v>
      </c>
      <c r="AR1802" s="69" t="s">
        <v>1916</v>
      </c>
    </row>
    <row r="1803" spans="36:44" ht="14.4">
      <c r="AJ1803" s="26" t="str">
        <f>VLOOKUP(AQ1803,'user list'!A:B,2,0)</f>
        <v>CCRD</v>
      </c>
      <c r="AK1803" s="26">
        <f t="shared" si="132"/>
        <v>6</v>
      </c>
      <c r="AL1803" s="26">
        <f t="shared" si="133"/>
        <v>4</v>
      </c>
      <c r="AM1803" s="94" t="str">
        <f t="shared" si="134"/>
        <v>6/4 Log In</v>
      </c>
      <c r="AN1803" s="172">
        <v>45812.461134259262</v>
      </c>
      <c r="AO1803" s="69" t="s">
        <v>198</v>
      </c>
      <c r="AP1803" s="69" t="s">
        <v>1913</v>
      </c>
      <c r="AQ1803" s="69" t="s">
        <v>198</v>
      </c>
      <c r="AR1803" s="69" t="s">
        <v>1916</v>
      </c>
    </row>
    <row r="1804" spans="36:44" ht="14.4">
      <c r="AJ1804" s="26" t="str">
        <f>VLOOKUP(AQ1804,'user list'!A:B,2,0)</f>
        <v>SSDD</v>
      </c>
      <c r="AK1804" s="26">
        <f t="shared" si="132"/>
        <v>6</v>
      </c>
      <c r="AL1804" s="26">
        <f t="shared" si="133"/>
        <v>4</v>
      </c>
      <c r="AM1804" s="94" t="str">
        <f t="shared" si="134"/>
        <v>6/4 Log In</v>
      </c>
      <c r="AN1804" s="172">
        <v>45812.461423611108</v>
      </c>
      <c r="AO1804" s="69" t="s">
        <v>273</v>
      </c>
      <c r="AP1804" s="69" t="s">
        <v>1913</v>
      </c>
      <c r="AQ1804" s="69" t="s">
        <v>273</v>
      </c>
      <c r="AR1804" s="69" t="s">
        <v>1916</v>
      </c>
    </row>
    <row r="1805" spans="36:44" ht="14.4">
      <c r="AJ1805" s="26" t="str">
        <f>VLOOKUP(AQ1805,'user list'!A:B,2,0)</f>
        <v>Admin</v>
      </c>
      <c r="AK1805" s="26">
        <f t="shared" si="132"/>
        <v>6</v>
      </c>
      <c r="AL1805" s="26">
        <f t="shared" si="133"/>
        <v>4</v>
      </c>
      <c r="AM1805" s="94" t="str">
        <f t="shared" si="134"/>
        <v>6/4 Log Off</v>
      </c>
      <c r="AN1805" s="172">
        <v>45812.461747685185</v>
      </c>
      <c r="AO1805" s="69" t="s">
        <v>186</v>
      </c>
      <c r="AP1805" s="69" t="s">
        <v>1913</v>
      </c>
      <c r="AQ1805" s="69" t="s">
        <v>186</v>
      </c>
      <c r="AR1805" s="69" t="s">
        <v>1917</v>
      </c>
    </row>
    <row r="1806" spans="36:44" ht="14.4">
      <c r="AJ1806" s="26" t="str">
        <f>VLOOKUP(AQ1806,'user list'!A:B,2,0)</f>
        <v>Admin</v>
      </c>
      <c r="AK1806" s="26">
        <f t="shared" si="132"/>
        <v>6</v>
      </c>
      <c r="AL1806" s="26">
        <f t="shared" si="133"/>
        <v>4</v>
      </c>
      <c r="AM1806" s="94" t="str">
        <f t="shared" si="134"/>
        <v>6/4 Log In</v>
      </c>
      <c r="AN1806" s="172">
        <v>45812.461817129632</v>
      </c>
      <c r="AO1806" s="69" t="s">
        <v>186</v>
      </c>
      <c r="AP1806" s="69" t="s">
        <v>1913</v>
      </c>
      <c r="AQ1806" s="69" t="s">
        <v>186</v>
      </c>
      <c r="AR1806" s="69" t="s">
        <v>1916</v>
      </c>
    </row>
    <row r="1807" spans="36:44" ht="14.4">
      <c r="AJ1807" s="26" t="str">
        <f>VLOOKUP(AQ1807,'user list'!A:B,2,0)</f>
        <v>OCM</v>
      </c>
      <c r="AK1807" s="26">
        <f t="shared" si="132"/>
        <v>6</v>
      </c>
      <c r="AL1807" s="26">
        <f t="shared" si="133"/>
        <v>4</v>
      </c>
      <c r="AM1807" s="94" t="str">
        <f t="shared" si="134"/>
        <v>6/4 Log Off</v>
      </c>
      <c r="AN1807" s="172">
        <v>45812.463252314818</v>
      </c>
      <c r="AO1807" s="69" t="s">
        <v>231</v>
      </c>
      <c r="AP1807" s="69" t="s">
        <v>1913</v>
      </c>
      <c r="AQ1807" s="69" t="s">
        <v>231</v>
      </c>
      <c r="AR1807" s="69" t="s">
        <v>1917</v>
      </c>
    </row>
    <row r="1808" spans="36:44" ht="14.4">
      <c r="AJ1808" s="26" t="str">
        <f>VLOOKUP(AQ1808,'user list'!A:B,2,0)</f>
        <v>Admin</v>
      </c>
      <c r="AK1808" s="26">
        <f t="shared" si="132"/>
        <v>6</v>
      </c>
      <c r="AL1808" s="26">
        <f t="shared" si="133"/>
        <v>4</v>
      </c>
      <c r="AM1808" s="94" t="str">
        <f t="shared" si="134"/>
        <v>6/4 Log In</v>
      </c>
      <c r="AN1808" s="172">
        <v>45812.464965277781</v>
      </c>
      <c r="AO1808" s="69" t="s">
        <v>186</v>
      </c>
      <c r="AP1808" s="69" t="s">
        <v>1913</v>
      </c>
      <c r="AQ1808" s="69" t="s">
        <v>186</v>
      </c>
      <c r="AR1808" s="69" t="s">
        <v>1916</v>
      </c>
    </row>
    <row r="1809" spans="36:44" ht="14.4">
      <c r="AJ1809" s="26" t="str">
        <f>VLOOKUP(AQ1809,'user list'!A:B,2,0)</f>
        <v>CGSD</v>
      </c>
      <c r="AK1809" s="26">
        <f t="shared" si="132"/>
        <v>6</v>
      </c>
      <c r="AL1809" s="26">
        <f t="shared" si="133"/>
        <v>4</v>
      </c>
      <c r="AM1809" s="94" t="str">
        <f t="shared" si="134"/>
        <v>6/4 Log Off</v>
      </c>
      <c r="AN1809" s="172">
        <v>45812.465682870374</v>
      </c>
      <c r="AO1809" s="69" t="s">
        <v>200</v>
      </c>
      <c r="AP1809" s="69" t="s">
        <v>1913</v>
      </c>
      <c r="AQ1809" s="69" t="s">
        <v>200</v>
      </c>
      <c r="AR1809" s="69" t="s">
        <v>1917</v>
      </c>
    </row>
    <row r="1810" spans="36:44" ht="14.4">
      <c r="AJ1810" s="26" t="str">
        <f>VLOOKUP(AQ1810,'user list'!A:B,2,0)</f>
        <v>CGSD</v>
      </c>
      <c r="AK1810" s="26">
        <f t="shared" si="132"/>
        <v>6</v>
      </c>
      <c r="AL1810" s="26">
        <f t="shared" si="133"/>
        <v>4</v>
      </c>
      <c r="AM1810" s="94" t="str">
        <f t="shared" si="134"/>
        <v>6/4 Log In</v>
      </c>
      <c r="AN1810" s="172">
        <v>45812.465891203705</v>
      </c>
      <c r="AO1810" s="69" t="s">
        <v>200</v>
      </c>
      <c r="AP1810" s="69" t="s">
        <v>1913</v>
      </c>
      <c r="AQ1810" s="69" t="s">
        <v>200</v>
      </c>
      <c r="AR1810" s="69" t="s">
        <v>1916</v>
      </c>
    </row>
    <row r="1811" spans="36:44" ht="14.4">
      <c r="AJ1811" s="26" t="str">
        <f>VLOOKUP(AQ1811,'user list'!A:B,2,0)</f>
        <v>CREMCO</v>
      </c>
      <c r="AK1811" s="26">
        <f t="shared" si="132"/>
        <v>6</v>
      </c>
      <c r="AL1811" s="26">
        <f t="shared" si="133"/>
        <v>4</v>
      </c>
      <c r="AM1811" s="94" t="str">
        <f t="shared" si="134"/>
        <v>6/4 Log In</v>
      </c>
      <c r="AN1811" s="172">
        <v>45812.468888888892</v>
      </c>
      <c r="AO1811" s="69" t="s">
        <v>206</v>
      </c>
      <c r="AP1811" s="69" t="s">
        <v>1913</v>
      </c>
      <c r="AQ1811" s="69" t="s">
        <v>206</v>
      </c>
      <c r="AR1811" s="69" t="s">
        <v>1916</v>
      </c>
    </row>
    <row r="1812" spans="36:44" ht="14.4">
      <c r="AJ1812" s="26" t="str">
        <f>VLOOKUP(AQ1812,'user list'!A:B,2,0)</f>
        <v>DOE</v>
      </c>
      <c r="AK1812" s="26">
        <f t="shared" si="132"/>
        <v>6</v>
      </c>
      <c r="AL1812" s="26">
        <f t="shared" si="133"/>
        <v>4</v>
      </c>
      <c r="AM1812" s="94" t="str">
        <f t="shared" si="134"/>
        <v>6/4 Log Off</v>
      </c>
      <c r="AN1812" s="172">
        <v>45812.469027777777</v>
      </c>
      <c r="AO1812" s="69" t="s">
        <v>212</v>
      </c>
      <c r="AP1812" s="69" t="s">
        <v>1913</v>
      </c>
      <c r="AQ1812" s="69" t="s">
        <v>212</v>
      </c>
      <c r="AR1812" s="69" t="s">
        <v>1917</v>
      </c>
    </row>
    <row r="1813" spans="36:44" ht="14.4">
      <c r="AJ1813" s="26" t="str">
        <f>VLOOKUP(AQ1813,'user list'!A:B,2,0)</f>
        <v>DOE</v>
      </c>
      <c r="AK1813" s="26">
        <f t="shared" si="132"/>
        <v>6</v>
      </c>
      <c r="AL1813" s="26">
        <f t="shared" si="133"/>
        <v>4</v>
      </c>
      <c r="AM1813" s="94" t="str">
        <f t="shared" si="134"/>
        <v>6/4 Log In</v>
      </c>
      <c r="AN1813" s="172">
        <v>45812.469108796293</v>
      </c>
      <c r="AO1813" s="69" t="s">
        <v>212</v>
      </c>
      <c r="AP1813" s="69" t="s">
        <v>1913</v>
      </c>
      <c r="AQ1813" s="69" t="s">
        <v>212</v>
      </c>
      <c r="AR1813" s="69" t="s">
        <v>1916</v>
      </c>
    </row>
    <row r="1814" spans="36:44" ht="14.4">
      <c r="AJ1814" s="26" t="str">
        <f>VLOOKUP(AQ1814,'user list'!A:B,2,0)</f>
        <v>CCRD</v>
      </c>
      <c r="AK1814" s="26">
        <f t="shared" si="132"/>
        <v>6</v>
      </c>
      <c r="AL1814" s="26">
        <f t="shared" si="133"/>
        <v>4</v>
      </c>
      <c r="AM1814" s="94" t="str">
        <f t="shared" si="134"/>
        <v>6/4 Log In</v>
      </c>
      <c r="AN1814" s="172">
        <v>45812.469212962962</v>
      </c>
      <c r="AO1814" s="69" t="s">
        <v>198</v>
      </c>
      <c r="AP1814" s="69" t="s">
        <v>1913</v>
      </c>
      <c r="AQ1814" s="69" t="s">
        <v>198</v>
      </c>
      <c r="AR1814" s="69" t="s">
        <v>1916</v>
      </c>
    </row>
    <row r="1815" spans="36:44" ht="14.4">
      <c r="AJ1815" s="26" t="str">
        <f>VLOOKUP(AQ1815,'user list'!A:B,2,0)</f>
        <v>BPLD</v>
      </c>
      <c r="AK1815" s="26">
        <f t="shared" si="132"/>
        <v>6</v>
      </c>
      <c r="AL1815" s="26">
        <f t="shared" si="133"/>
        <v>4</v>
      </c>
      <c r="AM1815" s="94" t="str">
        <f t="shared" si="134"/>
        <v>6/4 Log Off</v>
      </c>
      <c r="AN1815" s="172">
        <v>45812.470312500001</v>
      </c>
      <c r="AO1815" s="69" t="s">
        <v>194</v>
      </c>
      <c r="AP1815" s="69" t="s">
        <v>1913</v>
      </c>
      <c r="AQ1815" s="69" t="s">
        <v>194</v>
      </c>
      <c r="AR1815" s="69" t="s">
        <v>1917</v>
      </c>
    </row>
    <row r="1816" spans="36:44" ht="14.4">
      <c r="AJ1816" s="26" t="str">
        <f>VLOOKUP(AQ1816,'user list'!A:B,2,0)</f>
        <v>BPLD</v>
      </c>
      <c r="AK1816" s="26">
        <f t="shared" si="132"/>
        <v>6</v>
      </c>
      <c r="AL1816" s="26">
        <f t="shared" si="133"/>
        <v>4</v>
      </c>
      <c r="AM1816" s="94" t="str">
        <f t="shared" si="134"/>
        <v>6/4 Log In</v>
      </c>
      <c r="AN1816" s="172">
        <v>45812.470370370371</v>
      </c>
      <c r="AO1816" s="69" t="s">
        <v>194</v>
      </c>
      <c r="AP1816" s="69" t="s">
        <v>1913</v>
      </c>
      <c r="AQ1816" s="69" t="s">
        <v>194</v>
      </c>
      <c r="AR1816" s="69" t="s">
        <v>1916</v>
      </c>
    </row>
    <row r="1817" spans="36:44" ht="14.4">
      <c r="AJ1817" s="26" t="str">
        <f>VLOOKUP(AQ1817,'user list'!A:B,2,0)</f>
        <v>DPOS</v>
      </c>
      <c r="AK1817" s="26">
        <f t="shared" si="132"/>
        <v>6</v>
      </c>
      <c r="AL1817" s="26">
        <f t="shared" si="133"/>
        <v>4</v>
      </c>
      <c r="AM1817" s="94" t="str">
        <f t="shared" si="134"/>
        <v>6/4 Log Off</v>
      </c>
      <c r="AN1817" s="172">
        <v>45812.470706018517</v>
      </c>
      <c r="AO1817" s="69" t="s">
        <v>213</v>
      </c>
      <c r="AP1817" s="69" t="s">
        <v>1913</v>
      </c>
      <c r="AQ1817" s="69" t="s">
        <v>213</v>
      </c>
      <c r="AR1817" s="69" t="s">
        <v>1917</v>
      </c>
    </row>
    <row r="1818" spans="36:44" ht="14.4">
      <c r="AJ1818" s="26" t="str">
        <f>VLOOKUP(AQ1818,'user list'!A:B,2,0)</f>
        <v>DPOS</v>
      </c>
      <c r="AK1818" s="26">
        <f t="shared" si="132"/>
        <v>6</v>
      </c>
      <c r="AL1818" s="26">
        <f t="shared" si="133"/>
        <v>4</v>
      </c>
      <c r="AM1818" s="94" t="str">
        <f t="shared" si="134"/>
        <v>6/4 Log In</v>
      </c>
      <c r="AN1818" s="172">
        <v>45812.470856481479</v>
      </c>
      <c r="AO1818" s="69" t="s">
        <v>213</v>
      </c>
      <c r="AP1818" s="69" t="s">
        <v>1913</v>
      </c>
      <c r="AQ1818" s="69" t="s">
        <v>213</v>
      </c>
      <c r="AR1818" s="69" t="s">
        <v>1916</v>
      </c>
    </row>
    <row r="1819" spans="36:44" ht="14.4">
      <c r="AJ1819" s="26" t="str">
        <f>VLOOKUP(AQ1819,'user list'!A:B,2,0)</f>
        <v>CCRD</v>
      </c>
      <c r="AK1819" s="26">
        <f t="shared" si="132"/>
        <v>6</v>
      </c>
      <c r="AL1819" s="26">
        <f t="shared" si="133"/>
        <v>4</v>
      </c>
      <c r="AM1819" s="94" t="str">
        <f t="shared" si="134"/>
        <v>6/4 Log In</v>
      </c>
      <c r="AN1819" s="172">
        <v>45812.471770833334</v>
      </c>
      <c r="AO1819" s="69" t="s">
        <v>198</v>
      </c>
      <c r="AP1819" s="69" t="s">
        <v>1913</v>
      </c>
      <c r="AQ1819" s="69" t="s">
        <v>198</v>
      </c>
      <c r="AR1819" s="69" t="s">
        <v>1916</v>
      </c>
    </row>
    <row r="1820" spans="36:44" ht="14.4">
      <c r="AJ1820" s="26" t="str">
        <f>VLOOKUP(AQ1820,'user list'!A:B,2,0)</f>
        <v>ITDD</v>
      </c>
      <c r="AK1820" s="26">
        <f t="shared" si="132"/>
        <v>6</v>
      </c>
      <c r="AL1820" s="26">
        <f t="shared" si="133"/>
        <v>4</v>
      </c>
      <c r="AM1820" s="94" t="str">
        <f t="shared" si="134"/>
        <v>6/4 Log Off</v>
      </c>
      <c r="AN1820" s="172">
        <v>45812.473773148151</v>
      </c>
      <c r="AO1820" s="69" t="s">
        <v>219</v>
      </c>
      <c r="AP1820" s="69" t="s">
        <v>1913</v>
      </c>
      <c r="AQ1820" s="69" t="s">
        <v>219</v>
      </c>
      <c r="AR1820" s="69" t="s">
        <v>1917</v>
      </c>
    </row>
    <row r="1821" spans="36:44" ht="14.4">
      <c r="AJ1821" s="26" t="str">
        <f>VLOOKUP(AQ1821,'user list'!A:B,2,0)</f>
        <v>ITDD</v>
      </c>
      <c r="AK1821" s="26">
        <f t="shared" si="132"/>
        <v>6</v>
      </c>
      <c r="AL1821" s="26">
        <f t="shared" si="133"/>
        <v>4</v>
      </c>
      <c r="AM1821" s="94" t="str">
        <f t="shared" si="134"/>
        <v>6/4 Log In</v>
      </c>
      <c r="AN1821" s="172">
        <v>45812.47383101852</v>
      </c>
      <c r="AO1821" s="69" t="s">
        <v>219</v>
      </c>
      <c r="AP1821" s="69" t="s">
        <v>1913</v>
      </c>
      <c r="AQ1821" s="69" t="s">
        <v>219</v>
      </c>
      <c r="AR1821" s="69" t="s">
        <v>1916</v>
      </c>
    </row>
    <row r="1822" spans="36:44" ht="14.4">
      <c r="AJ1822" s="26" t="str">
        <f>VLOOKUP(AQ1822,'user list'!A:B,2,0)</f>
        <v>DPOS</v>
      </c>
      <c r="AK1822" s="26">
        <f t="shared" si="132"/>
        <v>6</v>
      </c>
      <c r="AL1822" s="26">
        <f t="shared" si="133"/>
        <v>4</v>
      </c>
      <c r="AM1822" s="94" t="str">
        <f t="shared" si="134"/>
        <v>6/4 Log Off</v>
      </c>
      <c r="AN1822" s="172">
        <v>45812.474456018521</v>
      </c>
      <c r="AO1822" s="69" t="s">
        <v>213</v>
      </c>
      <c r="AP1822" s="69" t="s">
        <v>1913</v>
      </c>
      <c r="AQ1822" s="69" t="s">
        <v>213</v>
      </c>
      <c r="AR1822" s="69" t="s">
        <v>1917</v>
      </c>
    </row>
    <row r="1823" spans="36:44" ht="14.4">
      <c r="AJ1823" s="26" t="str">
        <f>VLOOKUP(AQ1823,'user list'!A:B,2,0)</f>
        <v>DOE</v>
      </c>
      <c r="AK1823" s="26">
        <f t="shared" si="132"/>
        <v>6</v>
      </c>
      <c r="AL1823" s="26">
        <f t="shared" si="133"/>
        <v>4</v>
      </c>
      <c r="AM1823" s="94" t="str">
        <f t="shared" si="134"/>
        <v>6/4 Log In</v>
      </c>
      <c r="AN1823" s="172">
        <v>45812.47452546296</v>
      </c>
      <c r="AO1823" s="69" t="s">
        <v>212</v>
      </c>
      <c r="AP1823" s="69" t="s">
        <v>1913</v>
      </c>
      <c r="AQ1823" s="69" t="s">
        <v>212</v>
      </c>
      <c r="AR1823" s="69" t="s">
        <v>1916</v>
      </c>
    </row>
    <row r="1824" spans="36:44" ht="14.4">
      <c r="AJ1824" s="26" t="str">
        <f>VLOOKUP(AQ1824,'user list'!A:B,2,0)</f>
        <v>CVD</v>
      </c>
      <c r="AK1824" s="26">
        <f t="shared" si="132"/>
        <v>6</v>
      </c>
      <c r="AL1824" s="26">
        <f t="shared" si="133"/>
        <v>4</v>
      </c>
      <c r="AM1824" s="94" t="str">
        <f t="shared" si="134"/>
        <v>6/4 Log Off</v>
      </c>
      <c r="AN1824" s="172">
        <v>45812.474710648145</v>
      </c>
      <c r="AO1824" s="69" t="s">
        <v>208</v>
      </c>
      <c r="AP1824" s="69" t="s">
        <v>1913</v>
      </c>
      <c r="AQ1824" s="69" t="s">
        <v>208</v>
      </c>
      <c r="AR1824" s="69" t="s">
        <v>1917</v>
      </c>
    </row>
    <row r="1825" spans="36:44" ht="14.4">
      <c r="AJ1825" s="26" t="str">
        <f>VLOOKUP(AQ1825,'user list'!A:B,2,0)</f>
        <v>CTO</v>
      </c>
      <c r="AK1825" s="26">
        <f t="shared" si="132"/>
        <v>6</v>
      </c>
      <c r="AL1825" s="26">
        <f t="shared" si="133"/>
        <v>4</v>
      </c>
      <c r="AM1825" s="94" t="str">
        <f t="shared" si="134"/>
        <v>6/4 Log Off</v>
      </c>
      <c r="AN1825" s="172">
        <v>45812.475046296298</v>
      </c>
      <c r="AO1825" s="69" t="s">
        <v>207</v>
      </c>
      <c r="AP1825" s="69" t="s">
        <v>1913</v>
      </c>
      <c r="AQ1825" s="69" t="s">
        <v>207</v>
      </c>
      <c r="AR1825" s="69" t="s">
        <v>1917</v>
      </c>
    </row>
    <row r="1826" spans="36:44" ht="14.4">
      <c r="AJ1826" s="26" t="str">
        <f>VLOOKUP(AQ1826,'user list'!A:B,2,0)</f>
        <v>CVD</v>
      </c>
      <c r="AK1826" s="26">
        <f t="shared" si="132"/>
        <v>6</v>
      </c>
      <c r="AL1826" s="26">
        <f t="shared" si="133"/>
        <v>4</v>
      </c>
      <c r="AM1826" s="94" t="str">
        <f t="shared" si="134"/>
        <v>6/4 Log In</v>
      </c>
      <c r="AN1826" s="172">
        <v>45812.475069444445</v>
      </c>
      <c r="AO1826" s="69" t="s">
        <v>208</v>
      </c>
      <c r="AP1826" s="69" t="s">
        <v>1913</v>
      </c>
      <c r="AQ1826" s="69" t="s">
        <v>208</v>
      </c>
      <c r="AR1826" s="69" t="s">
        <v>1916</v>
      </c>
    </row>
    <row r="1827" spans="36:44" ht="14.4">
      <c r="AJ1827" s="26" t="str">
        <f>VLOOKUP(AQ1827,'user list'!A:B,2,0)</f>
        <v>CBD</v>
      </c>
      <c r="AK1827" s="26">
        <f t="shared" si="132"/>
        <v>6</v>
      </c>
      <c r="AL1827" s="26">
        <f t="shared" si="133"/>
        <v>4</v>
      </c>
      <c r="AM1827" s="94" t="str">
        <f t="shared" si="134"/>
        <v>6/4 Log Off</v>
      </c>
      <c r="AN1827" s="172">
        <v>45812.477442129632</v>
      </c>
      <c r="AO1827" s="69" t="s">
        <v>197</v>
      </c>
      <c r="AP1827" s="69" t="s">
        <v>1913</v>
      </c>
      <c r="AQ1827" s="69" t="s">
        <v>197</v>
      </c>
      <c r="AR1827" s="69" t="s">
        <v>1917</v>
      </c>
    </row>
    <row r="1828" spans="36:44" ht="14.4">
      <c r="AJ1828" s="26" t="str">
        <f>VLOOKUP(AQ1828,'user list'!A:B,2,0)</f>
        <v>TFCOPRISS</v>
      </c>
      <c r="AK1828" s="26">
        <f t="shared" si="132"/>
        <v>6</v>
      </c>
      <c r="AL1828" s="26">
        <f t="shared" si="133"/>
        <v>4</v>
      </c>
      <c r="AM1828" s="94" t="str">
        <f t="shared" si="134"/>
        <v>6/4 Log In</v>
      </c>
      <c r="AN1828" s="172">
        <v>45812.47797453704</v>
      </c>
      <c r="AO1828" s="69" t="s">
        <v>274</v>
      </c>
      <c r="AP1828" s="69" t="s">
        <v>1913</v>
      </c>
      <c r="AQ1828" s="69" t="s">
        <v>274</v>
      </c>
      <c r="AR1828" s="69" t="s">
        <v>1916</v>
      </c>
    </row>
    <row r="1829" spans="36:44" ht="14.4">
      <c r="AJ1829" s="26" t="str">
        <f>VLOOKUP(AQ1829,'user list'!A:B,2,0)</f>
        <v>PAISD</v>
      </c>
      <c r="AK1829" s="26">
        <f t="shared" si="132"/>
        <v>6</v>
      </c>
      <c r="AL1829" s="26">
        <f t="shared" si="133"/>
        <v>4</v>
      </c>
      <c r="AM1829" s="94" t="str">
        <f t="shared" si="134"/>
        <v>6/4 Log Off</v>
      </c>
      <c r="AN1829" s="172">
        <v>45812.478587962964</v>
      </c>
      <c r="AO1829" s="69" t="s">
        <v>256</v>
      </c>
      <c r="AP1829" s="69" t="s">
        <v>1913</v>
      </c>
      <c r="AQ1829" s="69" t="s">
        <v>256</v>
      </c>
      <c r="AR1829" s="69" t="s">
        <v>1917</v>
      </c>
    </row>
    <row r="1830" spans="36:44" ht="14.4">
      <c r="AJ1830" s="26" t="str">
        <f>VLOOKUP(AQ1830,'user list'!A:B,2,0)</f>
        <v>OCM</v>
      </c>
      <c r="AK1830" s="26">
        <f t="shared" si="132"/>
        <v>6</v>
      </c>
      <c r="AL1830" s="26">
        <f t="shared" si="133"/>
        <v>4</v>
      </c>
      <c r="AM1830" s="94" t="str">
        <f t="shared" si="134"/>
        <v>6/4 Log Off</v>
      </c>
      <c r="AN1830" s="172">
        <v>45812.47861111111</v>
      </c>
      <c r="AO1830" s="69" t="s">
        <v>236</v>
      </c>
      <c r="AP1830" s="69" t="s">
        <v>1913</v>
      </c>
      <c r="AQ1830" s="69" t="s">
        <v>236</v>
      </c>
      <c r="AR1830" s="69" t="s">
        <v>1917</v>
      </c>
    </row>
    <row r="1831" spans="36:44" ht="14.4">
      <c r="AJ1831" s="26" t="str">
        <f>VLOOKUP(AQ1831,'user list'!A:B,2,0)</f>
        <v>PAISD</v>
      </c>
      <c r="AK1831" s="26">
        <f t="shared" si="132"/>
        <v>6</v>
      </c>
      <c r="AL1831" s="26">
        <f t="shared" si="133"/>
        <v>4</v>
      </c>
      <c r="AM1831" s="94" t="str">
        <f t="shared" si="134"/>
        <v>6/4 Log In</v>
      </c>
      <c r="AN1831" s="172">
        <v>45812.47865740741</v>
      </c>
      <c r="AO1831" s="69" t="s">
        <v>256</v>
      </c>
      <c r="AP1831" s="69" t="s">
        <v>1913</v>
      </c>
      <c r="AQ1831" s="69" t="s">
        <v>256</v>
      </c>
      <c r="AR1831" s="69" t="s">
        <v>1916</v>
      </c>
    </row>
    <row r="1832" spans="36:44" ht="14.4">
      <c r="AJ1832" s="26" t="str">
        <f>VLOOKUP(AQ1832,'user list'!A:B,2,0)</f>
        <v>PLEB</v>
      </c>
      <c r="AK1832" s="26">
        <f t="shared" si="132"/>
        <v>6</v>
      </c>
      <c r="AL1832" s="26">
        <f t="shared" si="133"/>
        <v>4</v>
      </c>
      <c r="AM1832" s="94" t="str">
        <f t="shared" si="134"/>
        <v>6/4 Log Off</v>
      </c>
      <c r="AN1832" s="172">
        <v>45812.479837962965</v>
      </c>
      <c r="AO1832" s="69" t="s">
        <v>260</v>
      </c>
      <c r="AP1832" s="69" t="s">
        <v>1913</v>
      </c>
      <c r="AQ1832" s="69" t="s">
        <v>260</v>
      </c>
      <c r="AR1832" s="69" t="s">
        <v>1917</v>
      </c>
    </row>
    <row r="1833" spans="36:44" ht="14.4">
      <c r="AJ1833" s="26" t="str">
        <f>VLOOKUP(AQ1833,'user list'!A:B,2,0)</f>
        <v>PLEB</v>
      </c>
      <c r="AK1833" s="26">
        <f t="shared" si="132"/>
        <v>6</v>
      </c>
      <c r="AL1833" s="26">
        <f t="shared" si="133"/>
        <v>4</v>
      </c>
      <c r="AM1833" s="94" t="str">
        <f t="shared" si="134"/>
        <v>6/4 Log In</v>
      </c>
      <c r="AN1833" s="172">
        <v>45812.479907407411</v>
      </c>
      <c r="AO1833" s="69" t="s">
        <v>260</v>
      </c>
      <c r="AP1833" s="69" t="s">
        <v>1913</v>
      </c>
      <c r="AQ1833" s="69" t="s">
        <v>260</v>
      </c>
      <c r="AR1833" s="69" t="s">
        <v>1916</v>
      </c>
    </row>
    <row r="1834" spans="36:44" ht="14.4">
      <c r="AJ1834" s="26" t="str">
        <f>VLOOKUP(AQ1834,'user list'!A:B,2,0)</f>
        <v>ITDD</v>
      </c>
      <c r="AK1834" s="26">
        <f t="shared" si="132"/>
        <v>6</v>
      </c>
      <c r="AL1834" s="26">
        <f t="shared" si="133"/>
        <v>4</v>
      </c>
      <c r="AM1834" s="94" t="str">
        <f t="shared" si="134"/>
        <v>6/4 Log Off</v>
      </c>
      <c r="AN1834" s="172">
        <v>45812.480694444443</v>
      </c>
      <c r="AO1834" s="69" t="s">
        <v>219</v>
      </c>
      <c r="AP1834" s="69" t="s">
        <v>1913</v>
      </c>
      <c r="AQ1834" s="69" t="s">
        <v>219</v>
      </c>
      <c r="AR1834" s="69" t="s">
        <v>1917</v>
      </c>
    </row>
    <row r="1835" spans="36:44" ht="14.4">
      <c r="AJ1835" s="26" t="str">
        <f>VLOOKUP(AQ1835,'user list'!A:B,2,0)</f>
        <v>DOE</v>
      </c>
      <c r="AK1835" s="26">
        <f t="shared" si="132"/>
        <v>6</v>
      </c>
      <c r="AL1835" s="26">
        <f t="shared" si="133"/>
        <v>4</v>
      </c>
      <c r="AM1835" s="94" t="str">
        <f t="shared" si="134"/>
        <v>6/4 Log Off</v>
      </c>
      <c r="AN1835" s="172">
        <v>45812.48165509259</v>
      </c>
      <c r="AO1835" s="69" t="s">
        <v>212</v>
      </c>
      <c r="AP1835" s="69" t="s">
        <v>1913</v>
      </c>
      <c r="AQ1835" s="69" t="s">
        <v>212</v>
      </c>
      <c r="AR1835" s="69" t="s">
        <v>1917</v>
      </c>
    </row>
    <row r="1836" spans="36:44" ht="14.4">
      <c r="AJ1836" s="26" t="str">
        <f>VLOOKUP(AQ1836,'user list'!A:B,2,0)</f>
        <v>DOE</v>
      </c>
      <c r="AK1836" s="26">
        <f t="shared" si="132"/>
        <v>6</v>
      </c>
      <c r="AL1836" s="26">
        <f t="shared" si="133"/>
        <v>4</v>
      </c>
      <c r="AM1836" s="94" t="str">
        <f t="shared" si="134"/>
        <v>6/4 Log In</v>
      </c>
      <c r="AN1836" s="172">
        <v>45812.481724537036</v>
      </c>
      <c r="AO1836" s="69" t="s">
        <v>212</v>
      </c>
      <c r="AP1836" s="69" t="s">
        <v>1913</v>
      </c>
      <c r="AQ1836" s="69" t="s">
        <v>212</v>
      </c>
      <c r="AR1836" s="69" t="s">
        <v>1916</v>
      </c>
    </row>
    <row r="1837" spans="36:44" ht="14.4">
      <c r="AJ1837" s="26" t="str">
        <f>VLOOKUP(AQ1837,'user list'!A:B,2,0)</f>
        <v>CTO</v>
      </c>
      <c r="AK1837" s="26">
        <f t="shared" si="132"/>
        <v>6</v>
      </c>
      <c r="AL1837" s="26">
        <f t="shared" si="133"/>
        <v>4</v>
      </c>
      <c r="AM1837" s="94" t="str">
        <f t="shared" si="134"/>
        <v>6/4 Log In</v>
      </c>
      <c r="AN1837" s="172">
        <v>45812.482754629629</v>
      </c>
      <c r="AO1837" s="69" t="s">
        <v>207</v>
      </c>
      <c r="AP1837" s="69" t="s">
        <v>1913</v>
      </c>
      <c r="AQ1837" s="69" t="s">
        <v>207</v>
      </c>
      <c r="AR1837" s="69" t="s">
        <v>1916</v>
      </c>
    </row>
    <row r="1838" spans="36:44" ht="14.4">
      <c r="AJ1838" s="26" t="str">
        <f>VLOOKUP(AQ1838,'user list'!A:B,2,0)</f>
        <v>ITDD</v>
      </c>
      <c r="AK1838" s="26">
        <f t="shared" si="132"/>
        <v>6</v>
      </c>
      <c r="AL1838" s="26">
        <f t="shared" si="133"/>
        <v>4</v>
      </c>
      <c r="AM1838" s="94" t="str">
        <f t="shared" si="134"/>
        <v>6/4 Log In</v>
      </c>
      <c r="AN1838" s="172">
        <v>45812.485949074071</v>
      </c>
      <c r="AO1838" s="69" t="s">
        <v>219</v>
      </c>
      <c r="AP1838" s="69" t="s">
        <v>1913</v>
      </c>
      <c r="AQ1838" s="69" t="s">
        <v>219</v>
      </c>
      <c r="AR1838" s="69" t="s">
        <v>1916</v>
      </c>
    </row>
    <row r="1839" spans="36:44" ht="14.4">
      <c r="AJ1839" s="26" t="str">
        <f>VLOOKUP(AQ1839,'user list'!A:B,2,0)</f>
        <v>CREMCO</v>
      </c>
      <c r="AK1839" s="26">
        <f t="shared" si="132"/>
        <v>6</v>
      </c>
      <c r="AL1839" s="26">
        <f t="shared" si="133"/>
        <v>4</v>
      </c>
      <c r="AM1839" s="94" t="str">
        <f t="shared" si="134"/>
        <v>6/4 Log Off</v>
      </c>
      <c r="AN1839" s="172">
        <v>45812.48641203704</v>
      </c>
      <c r="AO1839" s="69" t="s">
        <v>206</v>
      </c>
      <c r="AP1839" s="69" t="s">
        <v>1913</v>
      </c>
      <c r="AQ1839" s="69" t="s">
        <v>206</v>
      </c>
      <c r="AR1839" s="69" t="s">
        <v>1917</v>
      </c>
    </row>
    <row r="1840" spans="36:44" ht="14.4">
      <c r="AJ1840" s="26" t="str">
        <f>VLOOKUP(AQ1840,'user list'!A:B,2,0)</f>
        <v>CREMCO</v>
      </c>
      <c r="AK1840" s="26">
        <f t="shared" si="132"/>
        <v>6</v>
      </c>
      <c r="AL1840" s="26">
        <f t="shared" si="133"/>
        <v>4</v>
      </c>
      <c r="AM1840" s="94" t="str">
        <f t="shared" si="134"/>
        <v>6/4 Log In</v>
      </c>
      <c r="AN1840" s="172">
        <v>45812.486574074072</v>
      </c>
      <c r="AO1840" s="69" t="s">
        <v>206</v>
      </c>
      <c r="AP1840" s="69" t="s">
        <v>1913</v>
      </c>
      <c r="AQ1840" s="69" t="s">
        <v>206</v>
      </c>
      <c r="AR1840" s="69" t="s">
        <v>1916</v>
      </c>
    </row>
    <row r="1841" spans="36:44" ht="14.4">
      <c r="AJ1841" s="26" t="str">
        <f>VLOOKUP(AQ1841,'user list'!A:B,2,0)</f>
        <v>MDAD</v>
      </c>
      <c r="AK1841" s="26">
        <f t="shared" si="132"/>
        <v>6</v>
      </c>
      <c r="AL1841" s="26">
        <f t="shared" si="133"/>
        <v>4</v>
      </c>
      <c r="AM1841" s="94" t="str">
        <f t="shared" si="134"/>
        <v>6/4 Log Off</v>
      </c>
      <c r="AN1841" s="172">
        <v>45812.487546296295</v>
      </c>
      <c r="AO1841" s="69" t="s">
        <v>223</v>
      </c>
      <c r="AP1841" s="69" t="s">
        <v>1913</v>
      </c>
      <c r="AQ1841" s="69" t="s">
        <v>223</v>
      </c>
      <c r="AR1841" s="69" t="s">
        <v>1917</v>
      </c>
    </row>
    <row r="1842" spans="36:44" ht="14.4">
      <c r="AJ1842" s="26" t="str">
        <f>VLOOKUP(AQ1842,'user list'!A:B,2,0)</f>
        <v>MDAD</v>
      </c>
      <c r="AK1842" s="26">
        <f t="shared" si="132"/>
        <v>6</v>
      </c>
      <c r="AL1842" s="26">
        <f t="shared" si="133"/>
        <v>4</v>
      </c>
      <c r="AM1842" s="94" t="str">
        <f t="shared" si="134"/>
        <v>6/4 Log In</v>
      </c>
      <c r="AN1842" s="172">
        <v>45812.487673611111</v>
      </c>
      <c r="AO1842" s="69" t="s">
        <v>223</v>
      </c>
      <c r="AP1842" s="69" t="s">
        <v>1913</v>
      </c>
      <c r="AQ1842" s="69" t="s">
        <v>223</v>
      </c>
      <c r="AR1842" s="69" t="s">
        <v>1916</v>
      </c>
    </row>
    <row r="1843" spans="36:44" ht="14.4">
      <c r="AJ1843" s="26" t="str">
        <f>VLOOKUP(AQ1843,'user list'!A:B,2,0)</f>
        <v>Admin</v>
      </c>
      <c r="AK1843" s="26">
        <f t="shared" si="132"/>
        <v>6</v>
      </c>
      <c r="AL1843" s="26">
        <f t="shared" si="133"/>
        <v>4</v>
      </c>
      <c r="AM1843" s="94" t="str">
        <f t="shared" si="134"/>
        <v>6/4 Log In</v>
      </c>
      <c r="AN1843" s="172">
        <v>45812.488194444442</v>
      </c>
      <c r="AO1843" s="69" t="s">
        <v>186</v>
      </c>
      <c r="AP1843" s="69" t="s">
        <v>1913</v>
      </c>
      <c r="AQ1843" s="69" t="s">
        <v>186</v>
      </c>
      <c r="AR1843" s="69" t="s">
        <v>1916</v>
      </c>
    </row>
    <row r="1844" spans="36:44" ht="14.4">
      <c r="AJ1844" s="26" t="str">
        <f>VLOOKUP(AQ1844,'user list'!A:B,2,0)</f>
        <v>Admin</v>
      </c>
      <c r="AK1844" s="26">
        <f t="shared" si="132"/>
        <v>6</v>
      </c>
      <c r="AL1844" s="26">
        <f t="shared" si="133"/>
        <v>4</v>
      </c>
      <c r="AM1844" s="94" t="str">
        <f t="shared" si="134"/>
        <v>6/4 Log In</v>
      </c>
      <c r="AN1844" s="172">
        <v>45812.488194444442</v>
      </c>
      <c r="AO1844" s="69" t="s">
        <v>186</v>
      </c>
      <c r="AP1844" s="69" t="s">
        <v>1913</v>
      </c>
      <c r="AQ1844" s="69" t="s">
        <v>186</v>
      </c>
      <c r="AR1844" s="69" t="s">
        <v>1916</v>
      </c>
    </row>
    <row r="1845" spans="36:44" ht="14.4">
      <c r="AJ1845" s="26" t="str">
        <f>VLOOKUP(AQ1845,'user list'!A:B,2,0)</f>
        <v>LEDIPO</v>
      </c>
      <c r="AK1845" s="26">
        <f t="shared" si="132"/>
        <v>6</v>
      </c>
      <c r="AL1845" s="26">
        <f t="shared" si="133"/>
        <v>4</v>
      </c>
      <c r="AM1845" s="94" t="str">
        <f t="shared" si="134"/>
        <v>6/4 Log In</v>
      </c>
      <c r="AN1845" s="172">
        <v>45812.489328703705</v>
      </c>
      <c r="AO1845" s="69" t="s">
        <v>222</v>
      </c>
      <c r="AP1845" s="69" t="s">
        <v>1913</v>
      </c>
      <c r="AQ1845" s="69" t="s">
        <v>222</v>
      </c>
      <c r="AR1845" s="69" t="s">
        <v>1916</v>
      </c>
    </row>
    <row r="1846" spans="36:44" ht="14.4">
      <c r="AJ1846" s="26" t="str">
        <f>VLOOKUP(AQ1846,'user list'!A:B,2,0)</f>
        <v>CCRD</v>
      </c>
      <c r="AK1846" s="26">
        <f t="shared" si="132"/>
        <v>6</v>
      </c>
      <c r="AL1846" s="26">
        <f t="shared" si="133"/>
        <v>4</v>
      </c>
      <c r="AM1846" s="94" t="str">
        <f t="shared" si="134"/>
        <v>6/4 Log Off</v>
      </c>
      <c r="AN1846" s="172">
        <v>45812.491446759261</v>
      </c>
      <c r="AO1846" s="69" t="s">
        <v>198</v>
      </c>
      <c r="AP1846" s="69" t="s">
        <v>1913</v>
      </c>
      <c r="AQ1846" s="69" t="s">
        <v>198</v>
      </c>
      <c r="AR1846" s="69" t="s">
        <v>1917</v>
      </c>
    </row>
    <row r="1847" spans="36:44" ht="14.4">
      <c r="AJ1847" s="26" t="str">
        <f>VLOOKUP(AQ1847,'user list'!A:B,2,0)</f>
        <v>CCRD</v>
      </c>
      <c r="AK1847" s="26">
        <f t="shared" si="132"/>
        <v>6</v>
      </c>
      <c r="AL1847" s="26">
        <f t="shared" si="133"/>
        <v>4</v>
      </c>
      <c r="AM1847" s="94" t="str">
        <f t="shared" si="134"/>
        <v>6/4 Log In</v>
      </c>
      <c r="AN1847" s="172">
        <v>45812.491562499999</v>
      </c>
      <c r="AO1847" s="69" t="s">
        <v>198</v>
      </c>
      <c r="AP1847" s="69" t="s">
        <v>1913</v>
      </c>
      <c r="AQ1847" s="69" t="s">
        <v>198</v>
      </c>
      <c r="AR1847" s="69" t="s">
        <v>1916</v>
      </c>
    </row>
    <row r="1848" spans="36:44" ht="14.4">
      <c r="AJ1848" s="26" t="str">
        <f>VLOOKUP(AQ1848,'user list'!A:B,2,0)</f>
        <v>CGSD</v>
      </c>
      <c r="AK1848" s="26">
        <f t="shared" si="132"/>
        <v>6</v>
      </c>
      <c r="AL1848" s="26">
        <f t="shared" si="133"/>
        <v>4</v>
      </c>
      <c r="AM1848" s="94" t="str">
        <f t="shared" si="134"/>
        <v>6/4 Log Off</v>
      </c>
      <c r="AN1848" s="172">
        <v>45812.492997685185</v>
      </c>
      <c r="AO1848" s="69" t="s">
        <v>200</v>
      </c>
      <c r="AP1848" s="69" t="s">
        <v>1913</v>
      </c>
      <c r="AQ1848" s="69" t="s">
        <v>200</v>
      </c>
      <c r="AR1848" s="69" t="s">
        <v>1917</v>
      </c>
    </row>
    <row r="1849" spans="36:44" ht="14.4">
      <c r="AJ1849" s="26" t="str">
        <f>VLOOKUP(AQ1849,'user list'!A:B,2,0)</f>
        <v>DOE</v>
      </c>
      <c r="AK1849" s="26">
        <f t="shared" si="132"/>
        <v>6</v>
      </c>
      <c r="AL1849" s="26">
        <f t="shared" si="133"/>
        <v>4</v>
      </c>
      <c r="AM1849" s="94" t="str">
        <f t="shared" si="134"/>
        <v>6/4 Log Off</v>
      </c>
      <c r="AN1849" s="172">
        <v>45812.498182870368</v>
      </c>
      <c r="AO1849" s="69" t="s">
        <v>212</v>
      </c>
      <c r="AP1849" s="69" t="s">
        <v>1913</v>
      </c>
      <c r="AQ1849" s="69" t="s">
        <v>212</v>
      </c>
      <c r="AR1849" s="69" t="s">
        <v>1917</v>
      </c>
    </row>
    <row r="1850" spans="36:44" ht="14.4">
      <c r="AJ1850" s="26" t="str">
        <f>VLOOKUP(AQ1850,'user list'!A:B,2,0)</f>
        <v>DOE</v>
      </c>
      <c r="AK1850" s="26">
        <f t="shared" si="132"/>
        <v>6</v>
      </c>
      <c r="AL1850" s="26">
        <f t="shared" si="133"/>
        <v>4</v>
      </c>
      <c r="AM1850" s="94" t="str">
        <f t="shared" si="134"/>
        <v>6/4 Log In</v>
      </c>
      <c r="AN1850" s="172">
        <v>45812.498252314814</v>
      </c>
      <c r="AO1850" s="69" t="s">
        <v>212</v>
      </c>
      <c r="AP1850" s="69" t="s">
        <v>1913</v>
      </c>
      <c r="AQ1850" s="69" t="s">
        <v>212</v>
      </c>
      <c r="AR1850" s="69" t="s">
        <v>1916</v>
      </c>
    </row>
    <row r="1851" spans="36:44" ht="14.4">
      <c r="AJ1851" s="26" t="str">
        <f>VLOOKUP(AQ1851,'user list'!A:B,2,0)</f>
        <v>QCPL</v>
      </c>
      <c r="AK1851" s="26">
        <f t="shared" si="132"/>
        <v>6</v>
      </c>
      <c r="AL1851" s="26">
        <f t="shared" si="133"/>
        <v>4</v>
      </c>
      <c r="AM1851" s="94" t="str">
        <f t="shared" si="134"/>
        <v>6/4 Log In</v>
      </c>
      <c r="AN1851" s="172">
        <v>45812.498402777775</v>
      </c>
      <c r="AO1851" s="69" t="s">
        <v>268</v>
      </c>
      <c r="AP1851" s="69" t="s">
        <v>1913</v>
      </c>
      <c r="AQ1851" s="69" t="s">
        <v>268</v>
      </c>
      <c r="AR1851" s="69" t="s">
        <v>1916</v>
      </c>
    </row>
    <row r="1852" spans="36:44" ht="14.4">
      <c r="AJ1852" s="26" t="str">
        <f>VLOOKUP(AQ1852,'user list'!A:B,2,0)</f>
        <v>CREMCO</v>
      </c>
      <c r="AK1852" s="26">
        <f t="shared" si="132"/>
        <v>6</v>
      </c>
      <c r="AL1852" s="26">
        <f t="shared" si="133"/>
        <v>4</v>
      </c>
      <c r="AM1852" s="94" t="str">
        <f t="shared" si="134"/>
        <v>6/4 Log Off</v>
      </c>
      <c r="AN1852" s="172">
        <v>45812.500277777777</v>
      </c>
      <c r="AO1852" s="69" t="s">
        <v>206</v>
      </c>
      <c r="AP1852" s="69" t="s">
        <v>1913</v>
      </c>
      <c r="AQ1852" s="69" t="s">
        <v>206</v>
      </c>
      <c r="AR1852" s="69" t="s">
        <v>1917</v>
      </c>
    </row>
    <row r="1853" spans="36:44" ht="14.4">
      <c r="AJ1853" s="26" t="str">
        <f>VLOOKUP(AQ1853,'user list'!A:B,2,0)</f>
        <v>OCM</v>
      </c>
      <c r="AK1853" s="26">
        <f t="shared" si="132"/>
        <v>6</v>
      </c>
      <c r="AL1853" s="26">
        <f t="shared" si="133"/>
        <v>4</v>
      </c>
      <c r="AM1853" s="94" t="str">
        <f t="shared" si="134"/>
        <v>6/4 Log Off</v>
      </c>
      <c r="AN1853" s="172">
        <v>45812.500358796293</v>
      </c>
      <c r="AO1853" s="69" t="s">
        <v>232</v>
      </c>
      <c r="AP1853" s="69" t="s">
        <v>1913</v>
      </c>
      <c r="AQ1853" s="69" t="s">
        <v>232</v>
      </c>
      <c r="AR1853" s="69" t="s">
        <v>1917</v>
      </c>
    </row>
    <row r="1854" spans="36:44" ht="14.4">
      <c r="AJ1854" s="26" t="str">
        <f>VLOOKUP(AQ1854,'user list'!A:B,2,0)</f>
        <v>CREMCO</v>
      </c>
      <c r="AK1854" s="26">
        <f t="shared" si="132"/>
        <v>6</v>
      </c>
      <c r="AL1854" s="26">
        <f t="shared" si="133"/>
        <v>4</v>
      </c>
      <c r="AM1854" s="94" t="str">
        <f t="shared" si="134"/>
        <v>6/4 Log In</v>
      </c>
      <c r="AN1854" s="172">
        <v>45812.500462962962</v>
      </c>
      <c r="AO1854" s="69" t="s">
        <v>206</v>
      </c>
      <c r="AP1854" s="69" t="s">
        <v>1913</v>
      </c>
      <c r="AQ1854" s="69" t="s">
        <v>206</v>
      </c>
      <c r="AR1854" s="69" t="s">
        <v>1916</v>
      </c>
    </row>
    <row r="1855" spans="36:44" ht="14.4">
      <c r="AJ1855" s="26" t="str">
        <f>VLOOKUP(AQ1855,'user list'!A:B,2,0)</f>
        <v>PLEB</v>
      </c>
      <c r="AK1855" s="26">
        <f t="shared" si="132"/>
        <v>6</v>
      </c>
      <c r="AL1855" s="26">
        <f t="shared" si="133"/>
        <v>4</v>
      </c>
      <c r="AM1855" s="94" t="str">
        <f t="shared" si="134"/>
        <v>6/4 Log Off</v>
      </c>
      <c r="AN1855" s="172">
        <v>45812.503206018519</v>
      </c>
      <c r="AO1855" s="69" t="s">
        <v>260</v>
      </c>
      <c r="AP1855" s="69" t="s">
        <v>1913</v>
      </c>
      <c r="AQ1855" s="69" t="s">
        <v>260</v>
      </c>
      <c r="AR1855" s="69" t="s">
        <v>1917</v>
      </c>
    </row>
    <row r="1856" spans="36:44" ht="14.4">
      <c r="AJ1856" s="26" t="str">
        <f>VLOOKUP(AQ1856,'user list'!A:B,2,0)</f>
        <v>PLEB</v>
      </c>
      <c r="AK1856" s="26">
        <f t="shared" si="132"/>
        <v>6</v>
      </c>
      <c r="AL1856" s="26">
        <f t="shared" si="133"/>
        <v>4</v>
      </c>
      <c r="AM1856" s="94" t="str">
        <f t="shared" si="134"/>
        <v>6/4 Log In</v>
      </c>
      <c r="AN1856" s="172">
        <v>45812.503263888888</v>
      </c>
      <c r="AO1856" s="69" t="s">
        <v>260</v>
      </c>
      <c r="AP1856" s="69" t="s">
        <v>1913</v>
      </c>
      <c r="AQ1856" s="69" t="s">
        <v>260</v>
      </c>
      <c r="AR1856" s="69" t="s">
        <v>1916</v>
      </c>
    </row>
    <row r="1857" spans="36:44" ht="14.4">
      <c r="AJ1857" s="26" t="str">
        <f>VLOOKUP(AQ1857,'user list'!A:B,2,0)</f>
        <v>OCAs</v>
      </c>
      <c r="AK1857" s="26">
        <f t="shared" si="132"/>
        <v>6</v>
      </c>
      <c r="AL1857" s="26">
        <f t="shared" si="133"/>
        <v>4</v>
      </c>
      <c r="AM1857" s="94" t="str">
        <f t="shared" si="134"/>
        <v>6/4 Log Off</v>
      </c>
      <c r="AN1857" s="172">
        <v>45812.50571759259</v>
      </c>
      <c r="AO1857" s="69" t="s">
        <v>279</v>
      </c>
      <c r="AP1857" s="69" t="s">
        <v>1913</v>
      </c>
      <c r="AQ1857" s="69" t="s">
        <v>279</v>
      </c>
      <c r="AR1857" s="69" t="s">
        <v>1917</v>
      </c>
    </row>
    <row r="1858" spans="36:44" ht="14.4">
      <c r="AJ1858" s="26" t="str">
        <f>VLOOKUP(AQ1858,'user list'!A:B,2,0)</f>
        <v>MDAD</v>
      </c>
      <c r="AK1858" s="26">
        <f t="shared" si="132"/>
        <v>6</v>
      </c>
      <c r="AL1858" s="26">
        <f t="shared" si="133"/>
        <v>4</v>
      </c>
      <c r="AM1858" s="94" t="str">
        <f t="shared" si="134"/>
        <v>6/4 Log Off</v>
      </c>
      <c r="AN1858" s="172">
        <v>45812.507210648146</v>
      </c>
      <c r="AO1858" s="69" t="s">
        <v>223</v>
      </c>
      <c r="AP1858" s="69" t="s">
        <v>1913</v>
      </c>
      <c r="AQ1858" s="69" t="s">
        <v>223</v>
      </c>
      <c r="AR1858" s="69" t="s">
        <v>1917</v>
      </c>
    </row>
    <row r="1859" spans="36:44" ht="14.4">
      <c r="AJ1859" s="26" t="str">
        <f>VLOOKUP(AQ1859,'user list'!A:B,2,0)</f>
        <v>DPOS</v>
      </c>
      <c r="AK1859" s="26">
        <f t="shared" ref="AK1859:AK1914" si="135">MONTH(AN1859)</f>
        <v>6</v>
      </c>
      <c r="AL1859" s="26">
        <f t="shared" ref="AL1859:AL1914" si="136">DAY(AN1859)</f>
        <v>4</v>
      </c>
      <c r="AM1859" s="94" t="str">
        <f t="shared" ref="AM1859:AM1914" si="137">AK1859&amp;"/"&amp;AL1859&amp;" "&amp;AR1859</f>
        <v>6/4 Log In</v>
      </c>
      <c r="AN1859" s="172">
        <v>45812.507291666669</v>
      </c>
      <c r="AO1859" s="69" t="s">
        <v>213</v>
      </c>
      <c r="AP1859" s="69" t="s">
        <v>1913</v>
      </c>
      <c r="AQ1859" s="69" t="s">
        <v>213</v>
      </c>
      <c r="AR1859" s="69" t="s">
        <v>1916</v>
      </c>
    </row>
    <row r="1860" spans="36:44" ht="14.4">
      <c r="AJ1860" s="26" t="str">
        <f>VLOOKUP(AQ1860,'user list'!A:B,2,0)</f>
        <v>QCPL</v>
      </c>
      <c r="AK1860" s="26">
        <f t="shared" si="135"/>
        <v>6</v>
      </c>
      <c r="AL1860" s="26">
        <f t="shared" si="136"/>
        <v>4</v>
      </c>
      <c r="AM1860" s="94" t="str">
        <f t="shared" si="137"/>
        <v>6/4 Log Off</v>
      </c>
      <c r="AN1860" s="172">
        <v>45812.508842592593</v>
      </c>
      <c r="AO1860" s="69" t="s">
        <v>268</v>
      </c>
      <c r="AP1860" s="69" t="s">
        <v>1913</v>
      </c>
      <c r="AQ1860" s="69" t="s">
        <v>268</v>
      </c>
      <c r="AR1860" s="69" t="s">
        <v>1917</v>
      </c>
    </row>
    <row r="1861" spans="36:44" ht="14.4">
      <c r="AJ1861" s="26" t="str">
        <f>VLOOKUP(AQ1861,'user list'!A:B,2,0)</f>
        <v>DOE</v>
      </c>
      <c r="AK1861" s="26">
        <f t="shared" si="135"/>
        <v>6</v>
      </c>
      <c r="AL1861" s="26">
        <f t="shared" si="136"/>
        <v>4</v>
      </c>
      <c r="AM1861" s="94" t="str">
        <f t="shared" si="137"/>
        <v>6/4 Log Off</v>
      </c>
      <c r="AN1861" s="172">
        <v>45812.510717592595</v>
      </c>
      <c r="AO1861" s="69" t="s">
        <v>212</v>
      </c>
      <c r="AP1861" s="69" t="s">
        <v>1913</v>
      </c>
      <c r="AQ1861" s="69" t="s">
        <v>212</v>
      </c>
      <c r="AR1861" s="69" t="s">
        <v>1917</v>
      </c>
    </row>
    <row r="1862" spans="36:44" ht="14.4">
      <c r="AJ1862" s="26" t="str">
        <f>VLOOKUP(AQ1862,'user list'!A:B,2,0)</f>
        <v>DOE</v>
      </c>
      <c r="AK1862" s="26">
        <f t="shared" si="135"/>
        <v>6</v>
      </c>
      <c r="AL1862" s="26">
        <f t="shared" si="136"/>
        <v>4</v>
      </c>
      <c r="AM1862" s="94" t="str">
        <f t="shared" si="137"/>
        <v>6/4 Log In</v>
      </c>
      <c r="AN1862" s="172">
        <v>45812.510787037034</v>
      </c>
      <c r="AO1862" s="69" t="s">
        <v>212</v>
      </c>
      <c r="AP1862" s="69" t="s">
        <v>1913</v>
      </c>
      <c r="AQ1862" s="69" t="s">
        <v>212</v>
      </c>
      <c r="AR1862" s="69" t="s">
        <v>1916</v>
      </c>
    </row>
    <row r="1863" spans="36:44" ht="14.4">
      <c r="AJ1863" s="26" t="str">
        <f>VLOOKUP(AQ1863,'user list'!A:B,2,0)</f>
        <v>MDAD</v>
      </c>
      <c r="AK1863" s="26">
        <f t="shared" si="135"/>
        <v>6</v>
      </c>
      <c r="AL1863" s="26">
        <f t="shared" si="136"/>
        <v>4</v>
      </c>
      <c r="AM1863" s="94" t="str">
        <f t="shared" si="137"/>
        <v>6/4 Log In</v>
      </c>
      <c r="AN1863" s="172">
        <v>45812.51085648148</v>
      </c>
      <c r="AO1863" s="69" t="s">
        <v>223</v>
      </c>
      <c r="AP1863" s="69" t="s">
        <v>1913</v>
      </c>
      <c r="AQ1863" s="69" t="s">
        <v>223</v>
      </c>
      <c r="AR1863" s="69" t="s">
        <v>1916</v>
      </c>
    </row>
    <row r="1864" spans="36:44" ht="14.4">
      <c r="AJ1864" s="26" t="str">
        <f>VLOOKUP(AQ1864,'user list'!A:B,2,0)</f>
        <v>CREMCO</v>
      </c>
      <c r="AK1864" s="26">
        <f t="shared" si="135"/>
        <v>6</v>
      </c>
      <c r="AL1864" s="26">
        <f t="shared" si="136"/>
        <v>4</v>
      </c>
      <c r="AM1864" s="94" t="str">
        <f t="shared" si="137"/>
        <v>6/4 Log Off</v>
      </c>
      <c r="AN1864" s="172">
        <v>45812.512777777774</v>
      </c>
      <c r="AO1864" s="69" t="s">
        <v>206</v>
      </c>
      <c r="AP1864" s="69" t="s">
        <v>1913</v>
      </c>
      <c r="AQ1864" s="69" t="s">
        <v>206</v>
      </c>
      <c r="AR1864" s="69" t="s">
        <v>1917</v>
      </c>
    </row>
    <row r="1865" spans="36:44" ht="14.4">
      <c r="AJ1865" s="26" t="str">
        <f>VLOOKUP(AQ1865,'user list'!A:B,2,0)</f>
        <v>LEDIPO</v>
      </c>
      <c r="AK1865" s="26">
        <f t="shared" si="135"/>
        <v>6</v>
      </c>
      <c r="AL1865" s="26">
        <f t="shared" si="136"/>
        <v>4</v>
      </c>
      <c r="AM1865" s="94" t="str">
        <f t="shared" si="137"/>
        <v>6/4 Log Off</v>
      </c>
      <c r="AN1865" s="172">
        <v>45812.513715277775</v>
      </c>
      <c r="AO1865" s="69" t="s">
        <v>222</v>
      </c>
      <c r="AP1865" s="69" t="s">
        <v>1913</v>
      </c>
      <c r="AQ1865" s="69" t="s">
        <v>222</v>
      </c>
      <c r="AR1865" s="69" t="s">
        <v>1917</v>
      </c>
    </row>
    <row r="1866" spans="36:44" ht="14.4">
      <c r="AJ1866" s="26" t="str">
        <f>VLOOKUP(AQ1866,'user list'!A:B,2,0)</f>
        <v>Admin</v>
      </c>
      <c r="AK1866" s="26">
        <f t="shared" si="135"/>
        <v>6</v>
      </c>
      <c r="AL1866" s="26">
        <f t="shared" si="136"/>
        <v>4</v>
      </c>
      <c r="AM1866" s="94" t="str">
        <f t="shared" si="137"/>
        <v>6/4 Log In</v>
      </c>
      <c r="AN1866" s="172">
        <v>45812.514189814814</v>
      </c>
      <c r="AO1866" s="69" t="s">
        <v>186</v>
      </c>
      <c r="AP1866" s="69" t="s">
        <v>1913</v>
      </c>
      <c r="AQ1866" s="69" t="s">
        <v>186</v>
      </c>
      <c r="AR1866" s="69" t="s">
        <v>1916</v>
      </c>
    </row>
    <row r="1867" spans="36:44" ht="14.4">
      <c r="AJ1867" s="26" t="str">
        <f>VLOOKUP(AQ1867,'user list'!A:B,2,0)</f>
        <v>SPORTS</v>
      </c>
      <c r="AK1867" s="26">
        <f t="shared" si="135"/>
        <v>6</v>
      </c>
      <c r="AL1867" s="26">
        <f t="shared" si="136"/>
        <v>4</v>
      </c>
      <c r="AM1867" s="94" t="str">
        <f t="shared" si="137"/>
        <v>6/4 Log In</v>
      </c>
      <c r="AN1867" s="172">
        <v>45812.518020833333</v>
      </c>
      <c r="AO1867" s="69" t="s">
        <v>272</v>
      </c>
      <c r="AP1867" s="69" t="s">
        <v>1913</v>
      </c>
      <c r="AQ1867" s="69" t="s">
        <v>272</v>
      </c>
      <c r="AR1867" s="69" t="s">
        <v>1916</v>
      </c>
    </row>
    <row r="1868" spans="36:44" ht="14.4">
      <c r="AJ1868" s="26" t="str">
        <f>VLOOKUP(AQ1868,'user list'!A:B,2,0)</f>
        <v>MDAD</v>
      </c>
      <c r="AK1868" s="26">
        <f t="shared" si="135"/>
        <v>6</v>
      </c>
      <c r="AL1868" s="26">
        <f t="shared" si="136"/>
        <v>4</v>
      </c>
      <c r="AM1868" s="94" t="str">
        <f t="shared" si="137"/>
        <v>6/4 Log Off</v>
      </c>
      <c r="AN1868" s="172">
        <v>45812.521481481483</v>
      </c>
      <c r="AO1868" s="69" t="s">
        <v>223</v>
      </c>
      <c r="AP1868" s="69" t="s">
        <v>1913</v>
      </c>
      <c r="AQ1868" s="69" t="s">
        <v>223</v>
      </c>
      <c r="AR1868" s="69" t="s">
        <v>1917</v>
      </c>
    </row>
    <row r="1869" spans="36:44" ht="14.4">
      <c r="AJ1869" s="26" t="str">
        <f>VLOOKUP(AQ1869,'user list'!A:B,2,0)</f>
        <v>SSDD</v>
      </c>
      <c r="AK1869" s="26">
        <f t="shared" si="135"/>
        <v>6</v>
      </c>
      <c r="AL1869" s="26">
        <f t="shared" si="136"/>
        <v>4</v>
      </c>
      <c r="AM1869" s="94" t="str">
        <f t="shared" si="137"/>
        <v>6/4 Log Off</v>
      </c>
      <c r="AN1869" s="172">
        <v>45812.521817129629</v>
      </c>
      <c r="AO1869" s="69" t="s">
        <v>273</v>
      </c>
      <c r="AP1869" s="69" t="s">
        <v>1913</v>
      </c>
      <c r="AQ1869" s="69" t="s">
        <v>273</v>
      </c>
      <c r="AR1869" s="69" t="s">
        <v>1917</v>
      </c>
    </row>
    <row r="1870" spans="36:44" ht="14.4">
      <c r="AJ1870" s="26" t="str">
        <f>VLOOKUP(AQ1870,'user list'!A:B,2,0)</f>
        <v>SSDD</v>
      </c>
      <c r="AK1870" s="26">
        <f t="shared" si="135"/>
        <v>6</v>
      </c>
      <c r="AL1870" s="26">
        <f t="shared" si="136"/>
        <v>4</v>
      </c>
      <c r="AM1870" s="94" t="str">
        <f t="shared" si="137"/>
        <v>6/4 Log In</v>
      </c>
      <c r="AN1870" s="172">
        <v>45812.522222222222</v>
      </c>
      <c r="AO1870" s="69" t="s">
        <v>273</v>
      </c>
      <c r="AP1870" s="69" t="s">
        <v>1913</v>
      </c>
      <c r="AQ1870" s="69" t="s">
        <v>273</v>
      </c>
      <c r="AR1870" s="69" t="s">
        <v>1916</v>
      </c>
    </row>
    <row r="1871" spans="36:44" ht="14.4">
      <c r="AJ1871" s="26" t="str">
        <f>VLOOKUP(AQ1871,'user list'!A:B,2,0)</f>
        <v>CTO</v>
      </c>
      <c r="AK1871" s="26">
        <f t="shared" si="135"/>
        <v>6</v>
      </c>
      <c r="AL1871" s="26">
        <f t="shared" si="136"/>
        <v>4</v>
      </c>
      <c r="AM1871" s="94" t="str">
        <f t="shared" si="137"/>
        <v>6/4 Log Off</v>
      </c>
      <c r="AN1871" s="172">
        <v>45812.522638888891</v>
      </c>
      <c r="AO1871" s="69" t="s">
        <v>207</v>
      </c>
      <c r="AP1871" s="69" t="s">
        <v>1913</v>
      </c>
      <c r="AQ1871" s="69" t="s">
        <v>207</v>
      </c>
      <c r="AR1871" s="69" t="s">
        <v>1917</v>
      </c>
    </row>
    <row r="1872" spans="36:44" ht="14.4">
      <c r="AJ1872" s="26" t="str">
        <f>VLOOKUP(AQ1872,'user list'!A:B,2,0)</f>
        <v>CTO</v>
      </c>
      <c r="AK1872" s="26">
        <f t="shared" si="135"/>
        <v>6</v>
      </c>
      <c r="AL1872" s="26">
        <f t="shared" si="136"/>
        <v>4</v>
      </c>
      <c r="AM1872" s="94" t="str">
        <f t="shared" si="137"/>
        <v>6/4 Log In</v>
      </c>
      <c r="AN1872" s="172">
        <v>45812.522824074076</v>
      </c>
      <c r="AO1872" s="69" t="s">
        <v>207</v>
      </c>
      <c r="AP1872" s="69" t="s">
        <v>1913</v>
      </c>
      <c r="AQ1872" s="69" t="s">
        <v>207</v>
      </c>
      <c r="AR1872" s="69" t="s">
        <v>1916</v>
      </c>
    </row>
    <row r="1873" spans="36:44" ht="14.4">
      <c r="AJ1873" s="26" t="str">
        <f>VLOOKUP(AQ1873,'user list'!A:B,2,0)</f>
        <v>QCPL</v>
      </c>
      <c r="AK1873" s="26">
        <f t="shared" si="135"/>
        <v>6</v>
      </c>
      <c r="AL1873" s="26">
        <f t="shared" si="136"/>
        <v>4</v>
      </c>
      <c r="AM1873" s="94" t="str">
        <f t="shared" si="137"/>
        <v>6/4 Log In</v>
      </c>
      <c r="AN1873" s="172">
        <v>45812.526134259257</v>
      </c>
      <c r="AO1873" s="69" t="s">
        <v>268</v>
      </c>
      <c r="AP1873" s="69" t="s">
        <v>1913</v>
      </c>
      <c r="AQ1873" s="69" t="s">
        <v>268</v>
      </c>
      <c r="AR1873" s="69" t="s">
        <v>1916</v>
      </c>
    </row>
    <row r="1874" spans="36:44" ht="14.4">
      <c r="AJ1874" s="26" t="str">
        <f>VLOOKUP(AQ1874,'user list'!A:B,2,0)</f>
        <v>BPLD</v>
      </c>
      <c r="AK1874" s="26">
        <f t="shared" si="135"/>
        <v>6</v>
      </c>
      <c r="AL1874" s="26">
        <f t="shared" si="136"/>
        <v>4</v>
      </c>
      <c r="AM1874" s="94" t="str">
        <f t="shared" si="137"/>
        <v>6/4 Log Off</v>
      </c>
      <c r="AN1874" s="172">
        <v>45812.533310185187</v>
      </c>
      <c r="AO1874" s="69" t="s">
        <v>194</v>
      </c>
      <c r="AP1874" s="69" t="s">
        <v>1913</v>
      </c>
      <c r="AQ1874" s="69" t="s">
        <v>194</v>
      </c>
      <c r="AR1874" s="69" t="s">
        <v>1917</v>
      </c>
    </row>
    <row r="1875" spans="36:44" ht="14.4">
      <c r="AJ1875" s="26" t="str">
        <f>VLOOKUP(AQ1875,'user list'!A:B,2,0)</f>
        <v>ITDD</v>
      </c>
      <c r="AK1875" s="26">
        <f t="shared" si="135"/>
        <v>6</v>
      </c>
      <c r="AL1875" s="26">
        <f t="shared" si="136"/>
        <v>4</v>
      </c>
      <c r="AM1875" s="94" t="str">
        <f t="shared" si="137"/>
        <v>6/4 Log Off</v>
      </c>
      <c r="AN1875" s="172">
        <v>45812.53974537037</v>
      </c>
      <c r="AO1875" s="69" t="s">
        <v>219</v>
      </c>
      <c r="AP1875" s="69" t="s">
        <v>1913</v>
      </c>
      <c r="AQ1875" s="69" t="s">
        <v>219</v>
      </c>
      <c r="AR1875" s="69" t="s">
        <v>1917</v>
      </c>
    </row>
    <row r="1876" spans="36:44" ht="14.4">
      <c r="AJ1876" s="26" t="str">
        <f>VLOOKUP(AQ1876,'user list'!A:B,2,0)</f>
        <v>PDAO</v>
      </c>
      <c r="AK1876" s="26">
        <f t="shared" si="135"/>
        <v>6</v>
      </c>
      <c r="AL1876" s="26">
        <f t="shared" si="136"/>
        <v>4</v>
      </c>
      <c r="AM1876" s="94" t="str">
        <f t="shared" si="137"/>
        <v>6/4 Log In</v>
      </c>
      <c r="AN1876" s="172">
        <v>45812.539768518516</v>
      </c>
      <c r="AO1876" s="69" t="s">
        <v>258</v>
      </c>
      <c r="AP1876" s="69" t="s">
        <v>1913</v>
      </c>
      <c r="AQ1876" s="69" t="s">
        <v>258</v>
      </c>
      <c r="AR1876" s="69" t="s">
        <v>1916</v>
      </c>
    </row>
    <row r="1877" spans="36:44" ht="14.4">
      <c r="AJ1877" s="26" t="str">
        <f>VLOOKUP(AQ1877,'user list'!A:B,2,0)</f>
        <v>ITDD</v>
      </c>
      <c r="AK1877" s="26">
        <f t="shared" si="135"/>
        <v>6</v>
      </c>
      <c r="AL1877" s="26">
        <f t="shared" si="136"/>
        <v>4</v>
      </c>
      <c r="AM1877" s="94" t="str">
        <f t="shared" si="137"/>
        <v>6/4 Log In</v>
      </c>
      <c r="AN1877" s="172">
        <v>45812.539803240739</v>
      </c>
      <c r="AO1877" s="69" t="s">
        <v>219</v>
      </c>
      <c r="AP1877" s="69" t="s">
        <v>1913</v>
      </c>
      <c r="AQ1877" s="69" t="s">
        <v>219</v>
      </c>
      <c r="AR1877" s="69" t="s">
        <v>1916</v>
      </c>
    </row>
    <row r="1878" spans="36:44" ht="14.4">
      <c r="AJ1878" s="26" t="str">
        <f>VLOOKUP(AQ1878,'user list'!A:B,2,0)</f>
        <v>Admin</v>
      </c>
      <c r="AK1878" s="26">
        <f t="shared" si="135"/>
        <v>6</v>
      </c>
      <c r="AL1878" s="26">
        <f t="shared" si="136"/>
        <v>4</v>
      </c>
      <c r="AM1878" s="94" t="str">
        <f t="shared" si="137"/>
        <v>6/4 Log In</v>
      </c>
      <c r="AN1878" s="172">
        <v>45812.540277777778</v>
      </c>
      <c r="AO1878" s="69" t="s">
        <v>186</v>
      </c>
      <c r="AP1878" s="69" t="s">
        <v>1913</v>
      </c>
      <c r="AQ1878" s="69" t="s">
        <v>186</v>
      </c>
      <c r="AR1878" s="69" t="s">
        <v>1916</v>
      </c>
    </row>
    <row r="1879" spans="36:44" ht="14.4">
      <c r="AJ1879" s="26" t="str">
        <f>VLOOKUP(AQ1879,'user list'!A:B,2,0)</f>
        <v>Admin</v>
      </c>
      <c r="AK1879" s="26">
        <f t="shared" si="135"/>
        <v>6</v>
      </c>
      <c r="AL1879" s="26">
        <f t="shared" si="136"/>
        <v>4</v>
      </c>
      <c r="AM1879" s="94" t="str">
        <f t="shared" si="137"/>
        <v>6/4 Log In</v>
      </c>
      <c r="AN1879" s="172">
        <v>45812.540277777778</v>
      </c>
      <c r="AO1879" s="69" t="s">
        <v>186</v>
      </c>
      <c r="AP1879" s="69" t="s">
        <v>1913</v>
      </c>
      <c r="AQ1879" s="69" t="s">
        <v>186</v>
      </c>
      <c r="AR1879" s="69" t="s">
        <v>1916</v>
      </c>
    </row>
    <row r="1880" spans="36:44" ht="14.4">
      <c r="AJ1880" s="26" t="str">
        <f>VLOOKUP(AQ1880,'user list'!A:B,2,0)</f>
        <v>CREMCO</v>
      </c>
      <c r="AK1880" s="26">
        <f t="shared" si="135"/>
        <v>6</v>
      </c>
      <c r="AL1880" s="26">
        <f t="shared" si="136"/>
        <v>4</v>
      </c>
      <c r="AM1880" s="94" t="str">
        <f t="shared" si="137"/>
        <v>6/4 Log Off</v>
      </c>
      <c r="AN1880" s="172">
        <v>45812.540752314817</v>
      </c>
      <c r="AO1880" s="69" t="s">
        <v>206</v>
      </c>
      <c r="AP1880" s="69" t="s">
        <v>1913</v>
      </c>
      <c r="AQ1880" s="69" t="s">
        <v>206</v>
      </c>
      <c r="AR1880" s="69" t="s">
        <v>1917</v>
      </c>
    </row>
    <row r="1881" spans="36:44" ht="14.4">
      <c r="AJ1881" s="26" t="str">
        <f>VLOOKUP(AQ1881,'user list'!A:B,2,0)</f>
        <v>QCPL</v>
      </c>
      <c r="AK1881" s="26">
        <f t="shared" si="135"/>
        <v>6</v>
      </c>
      <c r="AL1881" s="26">
        <f t="shared" si="136"/>
        <v>4</v>
      </c>
      <c r="AM1881" s="94" t="str">
        <f t="shared" si="137"/>
        <v>6/4 Log Off</v>
      </c>
      <c r="AN1881" s="172">
        <v>45812.540914351855</v>
      </c>
      <c r="AO1881" s="69" t="s">
        <v>268</v>
      </c>
      <c r="AP1881" s="69" t="s">
        <v>1913</v>
      </c>
      <c r="AQ1881" s="69" t="s">
        <v>268</v>
      </c>
      <c r="AR1881" s="69" t="s">
        <v>1917</v>
      </c>
    </row>
    <row r="1882" spans="36:44" ht="14.4">
      <c r="AJ1882" s="26" t="str">
        <f>VLOOKUP(AQ1882,'user list'!A:B,2,0)</f>
        <v>QCPL</v>
      </c>
      <c r="AK1882" s="26">
        <f t="shared" si="135"/>
        <v>6</v>
      </c>
      <c r="AL1882" s="26">
        <f t="shared" si="136"/>
        <v>4</v>
      </c>
      <c r="AM1882" s="94" t="str">
        <f t="shared" si="137"/>
        <v>6/4 Log In</v>
      </c>
      <c r="AN1882" s="172">
        <v>45812.541076388887</v>
      </c>
      <c r="AO1882" s="69" t="s">
        <v>268</v>
      </c>
      <c r="AP1882" s="69" t="s">
        <v>1913</v>
      </c>
      <c r="AQ1882" s="69" t="s">
        <v>268</v>
      </c>
      <c r="AR1882" s="69" t="s">
        <v>1916</v>
      </c>
    </row>
    <row r="1883" spans="36:44" ht="14.4">
      <c r="AJ1883" s="26" t="str">
        <f>VLOOKUP(AQ1883,'user list'!A:B,2,0)</f>
        <v>SPORTS</v>
      </c>
      <c r="AK1883" s="26">
        <f t="shared" si="135"/>
        <v>6</v>
      </c>
      <c r="AL1883" s="26">
        <f t="shared" si="136"/>
        <v>4</v>
      </c>
      <c r="AM1883" s="94" t="str">
        <f t="shared" si="137"/>
        <v>6/4 Log Off</v>
      </c>
      <c r="AN1883" s="172">
        <v>45812.541689814818</v>
      </c>
      <c r="AO1883" s="69" t="s">
        <v>272</v>
      </c>
      <c r="AP1883" s="69" t="s">
        <v>1913</v>
      </c>
      <c r="AQ1883" s="69" t="s">
        <v>272</v>
      </c>
      <c r="AR1883" s="69" t="s">
        <v>1917</v>
      </c>
    </row>
    <row r="1884" spans="36:44" ht="14.4">
      <c r="AJ1884" s="26" t="str">
        <f>VLOOKUP(AQ1884,'user list'!A:B,2,0)</f>
        <v>SPORTS</v>
      </c>
      <c r="AK1884" s="26">
        <f t="shared" si="135"/>
        <v>6</v>
      </c>
      <c r="AL1884" s="26">
        <f t="shared" si="136"/>
        <v>4</v>
      </c>
      <c r="AM1884" s="94" t="str">
        <f t="shared" si="137"/>
        <v>6/4 Log In</v>
      </c>
      <c r="AN1884" s="172">
        <v>45812.54179398148</v>
      </c>
      <c r="AO1884" s="69" t="s">
        <v>272</v>
      </c>
      <c r="AP1884" s="69" t="s">
        <v>1913</v>
      </c>
      <c r="AQ1884" s="69" t="s">
        <v>272</v>
      </c>
      <c r="AR1884" s="69" t="s">
        <v>1916</v>
      </c>
    </row>
    <row r="1885" spans="36:44" ht="14.4">
      <c r="AJ1885" s="26" t="str">
        <f>VLOOKUP(AQ1885,'user list'!A:B,2,0)</f>
        <v>Admin</v>
      </c>
      <c r="AK1885" s="26">
        <f t="shared" si="135"/>
        <v>6</v>
      </c>
      <c r="AL1885" s="26">
        <f t="shared" si="136"/>
        <v>4</v>
      </c>
      <c r="AM1885" s="94" t="str">
        <f t="shared" si="137"/>
        <v>6/4 Log In</v>
      </c>
      <c r="AN1885" s="172">
        <v>45812.542083333334</v>
      </c>
      <c r="AO1885" s="69" t="s">
        <v>186</v>
      </c>
      <c r="AP1885" s="69" t="s">
        <v>1913</v>
      </c>
      <c r="AQ1885" s="69" t="s">
        <v>186</v>
      </c>
      <c r="AR1885" s="69" t="s">
        <v>1916</v>
      </c>
    </row>
    <row r="1886" spans="36:44" ht="14.4">
      <c r="AJ1886" s="26" t="str">
        <f>VLOOKUP(AQ1886,'user list'!A:B,2,0)</f>
        <v>PAISD</v>
      </c>
      <c r="AK1886" s="26">
        <f t="shared" si="135"/>
        <v>6</v>
      </c>
      <c r="AL1886" s="26">
        <f t="shared" si="136"/>
        <v>4</v>
      </c>
      <c r="AM1886" s="94" t="str">
        <f t="shared" si="137"/>
        <v>6/4 Log Off</v>
      </c>
      <c r="AN1886" s="172">
        <v>45812.543206018519</v>
      </c>
      <c r="AO1886" s="69" t="s">
        <v>256</v>
      </c>
      <c r="AP1886" s="69" t="s">
        <v>1913</v>
      </c>
      <c r="AQ1886" s="69" t="s">
        <v>256</v>
      </c>
      <c r="AR1886" s="69" t="s">
        <v>1917</v>
      </c>
    </row>
    <row r="1887" spans="36:44" ht="14.4">
      <c r="AJ1887" s="26" t="str">
        <f>VLOOKUP(AQ1887,'user list'!A:B,2,0)</f>
        <v>PAISD</v>
      </c>
      <c r="AK1887" s="26">
        <f t="shared" si="135"/>
        <v>6</v>
      </c>
      <c r="AL1887" s="26">
        <f t="shared" si="136"/>
        <v>4</v>
      </c>
      <c r="AM1887" s="94" t="str">
        <f t="shared" si="137"/>
        <v>6/4 Log In</v>
      </c>
      <c r="AN1887" s="172">
        <v>45812.543298611112</v>
      </c>
      <c r="AO1887" s="69" t="s">
        <v>256</v>
      </c>
      <c r="AP1887" s="69" t="s">
        <v>1913</v>
      </c>
      <c r="AQ1887" s="69" t="s">
        <v>256</v>
      </c>
      <c r="AR1887" s="69" t="s">
        <v>1916</v>
      </c>
    </row>
    <row r="1888" spans="36:44" ht="14.4">
      <c r="AJ1888" s="26" t="str">
        <f>VLOOKUP(AQ1888,'user list'!A:B,2,0)</f>
        <v>CPDD</v>
      </c>
      <c r="AK1888" s="26">
        <f t="shared" si="135"/>
        <v>6</v>
      </c>
      <c r="AL1888" s="26">
        <f t="shared" si="136"/>
        <v>4</v>
      </c>
      <c r="AM1888" s="94" t="str">
        <f t="shared" si="137"/>
        <v>6/4 Log In</v>
      </c>
      <c r="AN1888" s="172">
        <v>45812.54346064815</v>
      </c>
      <c r="AO1888" s="69" t="s">
        <v>205</v>
      </c>
      <c r="AP1888" s="69" t="s">
        <v>1913</v>
      </c>
      <c r="AQ1888" s="69" t="s">
        <v>205</v>
      </c>
      <c r="AR1888" s="69" t="s">
        <v>1916</v>
      </c>
    </row>
    <row r="1889" spans="36:44" ht="14.4">
      <c r="AJ1889" s="26" t="str">
        <f>VLOOKUP(AQ1889,'user list'!A:B,2,0)</f>
        <v>TFCOPRISS</v>
      </c>
      <c r="AK1889" s="26">
        <f t="shared" si="135"/>
        <v>6</v>
      </c>
      <c r="AL1889" s="26">
        <f t="shared" si="136"/>
        <v>4</v>
      </c>
      <c r="AM1889" s="94" t="str">
        <f t="shared" si="137"/>
        <v>6/4 Log Off</v>
      </c>
      <c r="AN1889" s="172">
        <v>45812.544629629629</v>
      </c>
      <c r="AO1889" s="69" t="s">
        <v>274</v>
      </c>
      <c r="AP1889" s="69" t="s">
        <v>1913</v>
      </c>
      <c r="AQ1889" s="69" t="s">
        <v>274</v>
      </c>
      <c r="AR1889" s="69" t="s">
        <v>1917</v>
      </c>
    </row>
    <row r="1890" spans="36:44" ht="14.4">
      <c r="AJ1890" s="26" t="str">
        <f>VLOOKUP(AQ1890,'user list'!A:B,2,0)</f>
        <v>DOE</v>
      </c>
      <c r="AK1890" s="26">
        <f t="shared" si="135"/>
        <v>6</v>
      </c>
      <c r="AL1890" s="26">
        <f t="shared" si="136"/>
        <v>4</v>
      </c>
      <c r="AM1890" s="94" t="str">
        <f t="shared" si="137"/>
        <v>6/4 Log Off</v>
      </c>
      <c r="AN1890" s="172">
        <v>45812.545370370368</v>
      </c>
      <c r="AO1890" s="69" t="s">
        <v>212</v>
      </c>
      <c r="AP1890" s="69" t="s">
        <v>1913</v>
      </c>
      <c r="AQ1890" s="69" t="s">
        <v>212</v>
      </c>
      <c r="AR1890" s="69" t="s">
        <v>1917</v>
      </c>
    </row>
    <row r="1891" spans="36:44" ht="14.4">
      <c r="AJ1891" s="26" t="str">
        <f>VLOOKUP(AQ1891,'user list'!A:B,2,0)</f>
        <v>DOE</v>
      </c>
      <c r="AK1891" s="26">
        <f t="shared" si="135"/>
        <v>6</v>
      </c>
      <c r="AL1891" s="26">
        <f t="shared" si="136"/>
        <v>4</v>
      </c>
      <c r="AM1891" s="94" t="str">
        <f t="shared" si="137"/>
        <v>6/4 Log In</v>
      </c>
      <c r="AN1891" s="172">
        <v>45812.545451388891</v>
      </c>
      <c r="AO1891" s="69" t="s">
        <v>212</v>
      </c>
      <c r="AP1891" s="69" t="s">
        <v>1913</v>
      </c>
      <c r="AQ1891" s="69" t="s">
        <v>212</v>
      </c>
      <c r="AR1891" s="69" t="s">
        <v>1916</v>
      </c>
    </row>
    <row r="1892" spans="36:44" ht="14.4">
      <c r="AJ1892" s="26" t="str">
        <f>VLOOKUP(AQ1892,'user list'!A:B,2,0)</f>
        <v>CVD</v>
      </c>
      <c r="AK1892" s="26">
        <f t="shared" si="135"/>
        <v>6</v>
      </c>
      <c r="AL1892" s="26">
        <f t="shared" si="136"/>
        <v>4</v>
      </c>
      <c r="AM1892" s="94" t="str">
        <f t="shared" si="137"/>
        <v>6/4 Log Off</v>
      </c>
      <c r="AN1892" s="172">
        <v>45812.545648148145</v>
      </c>
      <c r="AO1892" s="69" t="s">
        <v>208</v>
      </c>
      <c r="AP1892" s="69" t="s">
        <v>1913</v>
      </c>
      <c r="AQ1892" s="69" t="s">
        <v>208</v>
      </c>
      <c r="AR1892" s="69" t="s">
        <v>1917</v>
      </c>
    </row>
    <row r="1893" spans="36:44" ht="14.4">
      <c r="AJ1893" s="26" t="str">
        <f>VLOOKUP(AQ1893,'user list'!A:B,2,0)</f>
        <v>CVD</v>
      </c>
      <c r="AK1893" s="26">
        <f t="shared" si="135"/>
        <v>6</v>
      </c>
      <c r="AL1893" s="26">
        <f t="shared" si="136"/>
        <v>4</v>
      </c>
      <c r="AM1893" s="94" t="str">
        <f t="shared" si="137"/>
        <v>6/4 Log In</v>
      </c>
      <c r="AN1893" s="172">
        <v>45812.546354166669</v>
      </c>
      <c r="AO1893" s="69" t="s">
        <v>208</v>
      </c>
      <c r="AP1893" s="69" t="s">
        <v>1913</v>
      </c>
      <c r="AQ1893" s="69" t="s">
        <v>208</v>
      </c>
      <c r="AR1893" s="69" t="s">
        <v>1916</v>
      </c>
    </row>
    <row r="1894" spans="36:44" ht="14.4">
      <c r="AJ1894" s="26" t="str">
        <f>VLOOKUP(AQ1894,'user list'!A:B,2,0)</f>
        <v>BPLD</v>
      </c>
      <c r="AK1894" s="26">
        <f t="shared" si="135"/>
        <v>6</v>
      </c>
      <c r="AL1894" s="26">
        <f t="shared" si="136"/>
        <v>4</v>
      </c>
      <c r="AM1894" s="94" t="str">
        <f t="shared" si="137"/>
        <v>6/4 Log In</v>
      </c>
      <c r="AN1894" s="172">
        <v>45812.546550925923</v>
      </c>
      <c r="AO1894" s="69" t="s">
        <v>194</v>
      </c>
      <c r="AP1894" s="69" t="s">
        <v>1913</v>
      </c>
      <c r="AQ1894" s="69" t="s">
        <v>194</v>
      </c>
      <c r="AR1894" s="69" t="s">
        <v>1916</v>
      </c>
    </row>
    <row r="1895" spans="36:44" ht="14.4">
      <c r="AJ1895" s="26" t="str">
        <f>VLOOKUP(AQ1895,'user list'!A:B,2,0)</f>
        <v>DPOS</v>
      </c>
      <c r="AK1895" s="26">
        <f t="shared" si="135"/>
        <v>6</v>
      </c>
      <c r="AL1895" s="26">
        <f t="shared" si="136"/>
        <v>4</v>
      </c>
      <c r="AM1895" s="94" t="str">
        <f t="shared" si="137"/>
        <v>6/4 Log Off</v>
      </c>
      <c r="AN1895" s="172">
        <v>45812.546631944446</v>
      </c>
      <c r="AO1895" s="69" t="s">
        <v>213</v>
      </c>
      <c r="AP1895" s="69" t="s">
        <v>1913</v>
      </c>
      <c r="AQ1895" s="69" t="s">
        <v>213</v>
      </c>
      <c r="AR1895" s="69" t="s">
        <v>1917</v>
      </c>
    </row>
    <row r="1896" spans="36:44" ht="14.4">
      <c r="AJ1896" s="26" t="str">
        <f>VLOOKUP(AQ1896,'user list'!A:B,2,0)</f>
        <v>CAD</v>
      </c>
      <c r="AK1896" s="26">
        <f t="shared" si="135"/>
        <v>6</v>
      </c>
      <c r="AL1896" s="26">
        <f t="shared" si="136"/>
        <v>4</v>
      </c>
      <c r="AM1896" s="94" t="str">
        <f t="shared" si="137"/>
        <v>6/4 Log Off</v>
      </c>
      <c r="AN1896" s="172">
        <v>45812.547465277778</v>
      </c>
      <c r="AO1896" s="69" t="s">
        <v>196</v>
      </c>
      <c r="AP1896" s="69" t="s">
        <v>1913</v>
      </c>
      <c r="AQ1896" s="69" t="s">
        <v>196</v>
      </c>
      <c r="AR1896" s="69" t="s">
        <v>1917</v>
      </c>
    </row>
    <row r="1897" spans="36:44" ht="14.4">
      <c r="AJ1897" s="26" t="str">
        <f>VLOOKUP(AQ1897,'user list'!A:B,2,0)</f>
        <v>CAD</v>
      </c>
      <c r="AK1897" s="26">
        <f t="shared" si="135"/>
        <v>6</v>
      </c>
      <c r="AL1897" s="26">
        <f t="shared" si="136"/>
        <v>4</v>
      </c>
      <c r="AM1897" s="94" t="str">
        <f t="shared" si="137"/>
        <v>6/4 Log In</v>
      </c>
      <c r="AN1897" s="172">
        <v>45812.54755787037</v>
      </c>
      <c r="AO1897" s="69" t="s">
        <v>196</v>
      </c>
      <c r="AP1897" s="69" t="s">
        <v>1913</v>
      </c>
      <c r="AQ1897" s="69" t="s">
        <v>196</v>
      </c>
      <c r="AR1897" s="69" t="s">
        <v>1916</v>
      </c>
    </row>
    <row r="1898" spans="36:44" ht="14.4">
      <c r="AJ1898" s="26" t="str">
        <f>VLOOKUP(AQ1898,'user list'!A:B,2,0)</f>
        <v>CGSD</v>
      </c>
      <c r="AK1898" s="26">
        <f t="shared" si="135"/>
        <v>6</v>
      </c>
      <c r="AL1898" s="26">
        <f t="shared" si="136"/>
        <v>4</v>
      </c>
      <c r="AM1898" s="94" t="str">
        <f t="shared" si="137"/>
        <v>6/4 Log In</v>
      </c>
      <c r="AN1898" s="172">
        <v>45812.547858796293</v>
      </c>
      <c r="AO1898" s="69" t="s">
        <v>200</v>
      </c>
      <c r="AP1898" s="69" t="s">
        <v>1913</v>
      </c>
      <c r="AQ1898" s="69" t="s">
        <v>200</v>
      </c>
      <c r="AR1898" s="69" t="s">
        <v>1916</v>
      </c>
    </row>
    <row r="1899" spans="36:44" ht="14.4">
      <c r="AJ1899" s="26" t="str">
        <f>VLOOKUP(AQ1899,'user list'!A:B,2,0)</f>
        <v>Admin</v>
      </c>
      <c r="AK1899" s="26">
        <f t="shared" si="135"/>
        <v>6</v>
      </c>
      <c r="AL1899" s="26">
        <f t="shared" si="136"/>
        <v>4</v>
      </c>
      <c r="AM1899" s="94" t="str">
        <f t="shared" si="137"/>
        <v>6/4 Log Off</v>
      </c>
      <c r="AN1899" s="172">
        <v>45812.548773148148</v>
      </c>
      <c r="AO1899" s="69" t="s">
        <v>186</v>
      </c>
      <c r="AP1899" s="69" t="s">
        <v>1913</v>
      </c>
      <c r="AQ1899" s="69" t="s">
        <v>186</v>
      </c>
      <c r="AR1899" s="69" t="s">
        <v>1917</v>
      </c>
    </row>
    <row r="1900" spans="36:44" ht="14.4">
      <c r="AJ1900" s="26" t="str">
        <f>VLOOKUP(AQ1900,'user list'!A:B,2,0)</f>
        <v>SSDD</v>
      </c>
      <c r="AK1900" s="26">
        <f t="shared" si="135"/>
        <v>6</v>
      </c>
      <c r="AL1900" s="26">
        <f t="shared" si="136"/>
        <v>4</v>
      </c>
      <c r="AM1900" s="94" t="str">
        <f t="shared" si="137"/>
        <v>6/4 Log Off</v>
      </c>
      <c r="AN1900" s="172">
        <v>45812.550046296295</v>
      </c>
      <c r="AO1900" s="69" t="s">
        <v>273</v>
      </c>
      <c r="AP1900" s="69" t="s">
        <v>1913</v>
      </c>
      <c r="AQ1900" s="69" t="s">
        <v>273</v>
      </c>
      <c r="AR1900" s="69" t="s">
        <v>1917</v>
      </c>
    </row>
    <row r="1901" spans="36:44" ht="14.4">
      <c r="AJ1901" s="26" t="str">
        <f>VLOOKUP(AQ1901,'user list'!A:B,2,0)</f>
        <v>SSDD</v>
      </c>
      <c r="AK1901" s="26">
        <f t="shared" si="135"/>
        <v>6</v>
      </c>
      <c r="AL1901" s="26">
        <f t="shared" si="136"/>
        <v>4</v>
      </c>
      <c r="AM1901" s="94" t="str">
        <f t="shared" si="137"/>
        <v>6/4 Log In</v>
      </c>
      <c r="AN1901" s="172">
        <v>45812.550243055557</v>
      </c>
      <c r="AO1901" s="69" t="s">
        <v>273</v>
      </c>
      <c r="AP1901" s="69" t="s">
        <v>1913</v>
      </c>
      <c r="AQ1901" s="69" t="s">
        <v>273</v>
      </c>
      <c r="AR1901" s="69" t="s">
        <v>1916</v>
      </c>
    </row>
    <row r="1902" spans="36:44" ht="14.4">
      <c r="AJ1902" s="26" t="str">
        <f>VLOOKUP(AQ1902,'user list'!A:B,2,0)</f>
        <v>CTO</v>
      </c>
      <c r="AK1902" s="26">
        <f t="shared" si="135"/>
        <v>6</v>
      </c>
      <c r="AL1902" s="26">
        <f t="shared" si="136"/>
        <v>4</v>
      </c>
      <c r="AM1902" s="94" t="str">
        <f t="shared" si="137"/>
        <v>6/4 Log Off</v>
      </c>
      <c r="AN1902" s="172">
        <v>45812.55091435185</v>
      </c>
      <c r="AO1902" s="69" t="s">
        <v>207</v>
      </c>
      <c r="AP1902" s="69" t="s">
        <v>1913</v>
      </c>
      <c r="AQ1902" s="69" t="s">
        <v>207</v>
      </c>
      <c r="AR1902" s="69" t="s">
        <v>1917</v>
      </c>
    </row>
    <row r="1903" spans="36:44" ht="14.4">
      <c r="AJ1903" s="26" t="str">
        <f>VLOOKUP(AQ1903,'user list'!A:B,2,0)</f>
        <v>Admin</v>
      </c>
      <c r="AK1903" s="26">
        <f t="shared" si="135"/>
        <v>6</v>
      </c>
      <c r="AL1903" s="26">
        <f t="shared" si="136"/>
        <v>4</v>
      </c>
      <c r="AM1903" s="94" t="str">
        <f t="shared" si="137"/>
        <v>6/4 Log Off</v>
      </c>
      <c r="AN1903" s="172">
        <v>45812.551354166666</v>
      </c>
      <c r="AO1903" s="69" t="s">
        <v>186</v>
      </c>
      <c r="AP1903" s="69" t="s">
        <v>1913</v>
      </c>
      <c r="AQ1903" s="69" t="s">
        <v>186</v>
      </c>
      <c r="AR1903" s="69" t="s">
        <v>1917</v>
      </c>
    </row>
    <row r="1904" spans="36:44" ht="14.4">
      <c r="AJ1904" s="26" t="str">
        <f>VLOOKUP(AQ1904,'user list'!A:B,2,0)</f>
        <v>Admin</v>
      </c>
      <c r="AK1904" s="26">
        <f t="shared" si="135"/>
        <v>6</v>
      </c>
      <c r="AL1904" s="26">
        <f t="shared" si="136"/>
        <v>4</v>
      </c>
      <c r="AM1904" s="94" t="str">
        <f t="shared" si="137"/>
        <v>6/4 Log In</v>
      </c>
      <c r="AN1904" s="172">
        <v>45812.55164351852</v>
      </c>
      <c r="AO1904" s="69" t="s">
        <v>186</v>
      </c>
      <c r="AP1904" s="69" t="s">
        <v>1913</v>
      </c>
      <c r="AQ1904" s="69" t="s">
        <v>186</v>
      </c>
      <c r="AR1904" s="69" t="s">
        <v>1916</v>
      </c>
    </row>
    <row r="1905" spans="36:44" ht="14.4">
      <c r="AJ1905" s="26" t="str">
        <f>VLOOKUP(AQ1905,'user list'!A:B,2,0)</f>
        <v>DPOS</v>
      </c>
      <c r="AK1905" s="26">
        <f t="shared" si="135"/>
        <v>6</v>
      </c>
      <c r="AL1905" s="26">
        <f t="shared" si="136"/>
        <v>4</v>
      </c>
      <c r="AM1905" s="94" t="str">
        <f t="shared" si="137"/>
        <v>6/4 Log In</v>
      </c>
      <c r="AN1905" s="172">
        <v>45812.552303240744</v>
      </c>
      <c r="AO1905" s="69" t="s">
        <v>213</v>
      </c>
      <c r="AP1905" s="69" t="s">
        <v>1913</v>
      </c>
      <c r="AQ1905" s="69" t="s">
        <v>213</v>
      </c>
      <c r="AR1905" s="69" t="s">
        <v>1916</v>
      </c>
    </row>
    <row r="1906" spans="36:44" ht="14.4">
      <c r="AJ1906" s="26" t="str">
        <f>VLOOKUP(AQ1906,'user list'!A:B,2,0)</f>
        <v>DPOS</v>
      </c>
      <c r="AK1906" s="26">
        <f t="shared" si="135"/>
        <v>6</v>
      </c>
      <c r="AL1906" s="26">
        <f t="shared" si="136"/>
        <v>4</v>
      </c>
      <c r="AM1906" s="94" t="str">
        <f t="shared" si="137"/>
        <v>6/4 Log In</v>
      </c>
      <c r="AN1906" s="172">
        <v>45812.553136574075</v>
      </c>
      <c r="AO1906" s="69" t="s">
        <v>213</v>
      </c>
      <c r="AP1906" s="69" t="s">
        <v>1913</v>
      </c>
      <c r="AQ1906" s="69" t="s">
        <v>213</v>
      </c>
      <c r="AR1906" s="69" t="s">
        <v>1916</v>
      </c>
    </row>
    <row r="1907" spans="36:44" ht="14.4">
      <c r="AJ1907" s="26" t="str">
        <f>VLOOKUP(AQ1907,'user list'!A:B,2,0)</f>
        <v>DPOS</v>
      </c>
      <c r="AK1907" s="26">
        <f t="shared" si="135"/>
        <v>6</v>
      </c>
      <c r="AL1907" s="26">
        <f t="shared" si="136"/>
        <v>4</v>
      </c>
      <c r="AM1907" s="94" t="str">
        <f t="shared" si="137"/>
        <v>6/4 Log Off</v>
      </c>
      <c r="AN1907" s="172">
        <v>45812.553344907406</v>
      </c>
      <c r="AO1907" s="69" t="s">
        <v>213</v>
      </c>
      <c r="AP1907" s="69" t="s">
        <v>1913</v>
      </c>
      <c r="AQ1907" s="69" t="s">
        <v>213</v>
      </c>
      <c r="AR1907" s="69" t="s">
        <v>1917</v>
      </c>
    </row>
    <row r="1908" spans="36:44" ht="14.4">
      <c r="AJ1908" s="26" t="str">
        <f>VLOOKUP(AQ1908,'user list'!A:B,2,0)</f>
        <v>SSDD</v>
      </c>
      <c r="AK1908" s="26">
        <f t="shared" si="135"/>
        <v>6</v>
      </c>
      <c r="AL1908" s="26">
        <f t="shared" si="136"/>
        <v>4</v>
      </c>
      <c r="AM1908" s="94" t="str">
        <f t="shared" si="137"/>
        <v>6/4 Log In</v>
      </c>
      <c r="AN1908" s="172">
        <v>45812.553414351853</v>
      </c>
      <c r="AO1908" s="69" t="s">
        <v>273</v>
      </c>
      <c r="AP1908" s="69" t="s">
        <v>1913</v>
      </c>
      <c r="AQ1908" s="69" t="s">
        <v>273</v>
      </c>
      <c r="AR1908" s="69" t="s">
        <v>1916</v>
      </c>
    </row>
    <row r="1909" spans="36:44" ht="14.4">
      <c r="AJ1909" s="26" t="str">
        <f>VLOOKUP(AQ1909,'user list'!A:B,2,0)</f>
        <v>OCA</v>
      </c>
      <c r="AK1909" s="26">
        <f t="shared" si="135"/>
        <v>6</v>
      </c>
      <c r="AL1909" s="26">
        <f t="shared" si="136"/>
        <v>4</v>
      </c>
      <c r="AM1909" s="94" t="str">
        <f t="shared" si="137"/>
        <v>6/4 Log In</v>
      </c>
      <c r="AN1909" s="172">
        <v>45812.553993055553</v>
      </c>
      <c r="AO1909" s="69" t="s">
        <v>228</v>
      </c>
      <c r="AP1909" s="69" t="s">
        <v>1913</v>
      </c>
      <c r="AQ1909" s="69" t="s">
        <v>228</v>
      </c>
      <c r="AR1909" s="69" t="s">
        <v>1916</v>
      </c>
    </row>
    <row r="1910" spans="36:44" ht="14.4">
      <c r="AJ1910" s="26" t="str">
        <f>VLOOKUP(AQ1910,'user list'!A:B,2,0)</f>
        <v>QCTD</v>
      </c>
      <c r="AK1910" s="26">
        <f t="shared" si="135"/>
        <v>6</v>
      </c>
      <c r="AL1910" s="26">
        <f t="shared" si="136"/>
        <v>4</v>
      </c>
      <c r="AM1910" s="94" t="str">
        <f t="shared" si="137"/>
        <v>6/4 Log Off</v>
      </c>
      <c r="AN1910" s="172">
        <v>45812.554062499999</v>
      </c>
      <c r="AO1910" s="69" t="s">
        <v>269</v>
      </c>
      <c r="AP1910" s="69" t="s">
        <v>1913</v>
      </c>
      <c r="AQ1910" s="69" t="s">
        <v>269</v>
      </c>
      <c r="AR1910" s="69" t="s">
        <v>1917</v>
      </c>
    </row>
    <row r="1911" spans="36:44" ht="14.4">
      <c r="AJ1911" s="26" t="str">
        <f>VLOOKUP(AQ1911,'user list'!A:B,2,0)</f>
        <v>QCTD</v>
      </c>
      <c r="AK1911" s="26">
        <f t="shared" si="135"/>
        <v>6</v>
      </c>
      <c r="AL1911" s="26">
        <f t="shared" si="136"/>
        <v>4</v>
      </c>
      <c r="AM1911" s="94" t="str">
        <f t="shared" si="137"/>
        <v>6/4 Log In</v>
      </c>
      <c r="AN1911" s="172">
        <v>45812.554236111115</v>
      </c>
      <c r="AO1911" s="69" t="s">
        <v>269</v>
      </c>
      <c r="AP1911" s="69" t="s">
        <v>1913</v>
      </c>
      <c r="AQ1911" s="69" t="s">
        <v>269</v>
      </c>
      <c r="AR1911" s="69" t="s">
        <v>1916</v>
      </c>
    </row>
    <row r="1912" spans="36:44" ht="14.4">
      <c r="AJ1912" s="26" t="str">
        <f>VLOOKUP(AQ1912,'user list'!A:B,2,0)</f>
        <v>DOE</v>
      </c>
      <c r="AK1912" s="26">
        <f t="shared" si="135"/>
        <v>6</v>
      </c>
      <c r="AL1912" s="26">
        <f t="shared" si="136"/>
        <v>4</v>
      </c>
      <c r="AM1912" s="94" t="str">
        <f t="shared" si="137"/>
        <v>6/4 Log Off</v>
      </c>
      <c r="AN1912" s="172">
        <v>45812.554988425924</v>
      </c>
      <c r="AO1912" s="69" t="s">
        <v>212</v>
      </c>
      <c r="AP1912" s="69" t="s">
        <v>1913</v>
      </c>
      <c r="AQ1912" s="69" t="s">
        <v>212</v>
      </c>
      <c r="AR1912" s="69" t="s">
        <v>1917</v>
      </c>
    </row>
    <row r="1913" spans="36:44" ht="14.4">
      <c r="AJ1913" s="26" t="str">
        <f>VLOOKUP(AQ1913,'user list'!A:B,2,0)</f>
        <v>Admin</v>
      </c>
      <c r="AK1913" s="26">
        <f t="shared" si="135"/>
        <v>6</v>
      </c>
      <c r="AL1913" s="26">
        <f t="shared" si="136"/>
        <v>4</v>
      </c>
      <c r="AM1913" s="94" t="str">
        <f t="shared" si="137"/>
        <v>6/4 Log In</v>
      </c>
      <c r="AN1913" s="172">
        <v>45812.555046296293</v>
      </c>
      <c r="AO1913" s="69" t="s">
        <v>186</v>
      </c>
      <c r="AP1913" s="69" t="s">
        <v>1913</v>
      </c>
      <c r="AQ1913" s="69" t="s">
        <v>186</v>
      </c>
      <c r="AR1913" s="69" t="s">
        <v>1916</v>
      </c>
    </row>
    <row r="1914" spans="36:44" ht="14.4">
      <c r="AJ1914" s="26" t="str">
        <f>VLOOKUP(AQ1914,'user list'!A:B,2,0)</f>
        <v>TTMD</v>
      </c>
      <c r="AK1914" s="26">
        <f t="shared" si="135"/>
        <v>6</v>
      </c>
      <c r="AL1914" s="26">
        <f t="shared" si="136"/>
        <v>4</v>
      </c>
      <c r="AM1914" s="94" t="str">
        <f t="shared" si="137"/>
        <v>6/4 Log Off</v>
      </c>
      <c r="AN1914" s="172">
        <v>45812.555196759262</v>
      </c>
      <c r="AO1914" s="69" t="s">
        <v>278</v>
      </c>
      <c r="AP1914" s="69" t="s">
        <v>1913</v>
      </c>
      <c r="AQ1914" s="69" t="s">
        <v>278</v>
      </c>
      <c r="AR1914" s="69" t="s">
        <v>1917</v>
      </c>
    </row>
    <row r="1915" spans="36:44" ht="14.4">
      <c r="AJ1915" s="26" t="str">
        <f>VLOOKUP(AQ1915,'user list'!A:B,2,0)</f>
        <v>TTMD</v>
      </c>
      <c r="AK1915" s="26">
        <f t="shared" ref="AK1915:AK1978" si="138">MONTH(AN1915)</f>
        <v>6</v>
      </c>
      <c r="AL1915" s="26">
        <f t="shared" ref="AL1915:AL1978" si="139">DAY(AN1915)</f>
        <v>4</v>
      </c>
      <c r="AM1915" s="94" t="str">
        <f t="shared" ref="AM1915:AM1978" si="140">AK1915&amp;"/"&amp;AL1915&amp;" "&amp;AR1915</f>
        <v>6/4 Log In</v>
      </c>
      <c r="AN1915" s="172">
        <v>45812.55572916667</v>
      </c>
      <c r="AO1915" s="69" t="s">
        <v>278</v>
      </c>
      <c r="AP1915" s="69" t="s">
        <v>1913</v>
      </c>
      <c r="AQ1915" s="69" t="s">
        <v>278</v>
      </c>
      <c r="AR1915" s="69" t="s">
        <v>1916</v>
      </c>
    </row>
    <row r="1916" spans="36:44" ht="14.4">
      <c r="AJ1916" s="26" t="str">
        <f>VLOOKUP(AQ1916,'user list'!A:B,2,0)</f>
        <v>Admin</v>
      </c>
      <c r="AK1916" s="26">
        <f t="shared" si="138"/>
        <v>6</v>
      </c>
      <c r="AL1916" s="26">
        <f t="shared" si="139"/>
        <v>4</v>
      </c>
      <c r="AM1916" s="94" t="str">
        <f t="shared" si="140"/>
        <v>6/4 Log In</v>
      </c>
      <c r="AN1916" s="172">
        <v>45812.556250000001</v>
      </c>
      <c r="AO1916" s="69" t="s">
        <v>186</v>
      </c>
      <c r="AP1916" s="69" t="s">
        <v>1913</v>
      </c>
      <c r="AQ1916" s="69" t="s">
        <v>186</v>
      </c>
      <c r="AR1916" s="69" t="s">
        <v>1916</v>
      </c>
    </row>
    <row r="1917" spans="36:44" ht="14.4">
      <c r="AJ1917" s="26" t="str">
        <f>VLOOKUP(AQ1917,'user list'!A:B,2,0)</f>
        <v>PAISD</v>
      </c>
      <c r="AK1917" s="26">
        <f t="shared" si="138"/>
        <v>6</v>
      </c>
      <c r="AL1917" s="26">
        <f t="shared" si="139"/>
        <v>4</v>
      </c>
      <c r="AM1917" s="94" t="str">
        <f t="shared" si="140"/>
        <v>6/4 Log Off</v>
      </c>
      <c r="AN1917" s="172">
        <v>45812.556469907409</v>
      </c>
      <c r="AO1917" s="69" t="s">
        <v>256</v>
      </c>
      <c r="AP1917" s="69" t="s">
        <v>1913</v>
      </c>
      <c r="AQ1917" s="69" t="s">
        <v>256</v>
      </c>
      <c r="AR1917" s="69" t="s">
        <v>1917</v>
      </c>
    </row>
    <row r="1918" spans="36:44" ht="14.4">
      <c r="AJ1918" s="26" t="str">
        <f>VLOOKUP(AQ1918,'user list'!A:B,2,0)</f>
        <v>PAISD</v>
      </c>
      <c r="AK1918" s="26">
        <f t="shared" si="138"/>
        <v>6</v>
      </c>
      <c r="AL1918" s="26">
        <f t="shared" si="139"/>
        <v>4</v>
      </c>
      <c r="AM1918" s="94" t="str">
        <f t="shared" si="140"/>
        <v>6/4 Log In</v>
      </c>
      <c r="AN1918" s="172">
        <v>45812.556550925925</v>
      </c>
      <c r="AO1918" s="69" t="s">
        <v>256</v>
      </c>
      <c r="AP1918" s="69" t="s">
        <v>1913</v>
      </c>
      <c r="AQ1918" s="69" t="s">
        <v>256</v>
      </c>
      <c r="AR1918" s="69" t="s">
        <v>1916</v>
      </c>
    </row>
    <row r="1919" spans="36:44" ht="14.4">
      <c r="AJ1919" s="26" t="str">
        <f>VLOOKUP(AQ1919,'user list'!A:B,2,0)</f>
        <v>CTO</v>
      </c>
      <c r="AK1919" s="26">
        <f t="shared" si="138"/>
        <v>6</v>
      </c>
      <c r="AL1919" s="26">
        <f t="shared" si="139"/>
        <v>4</v>
      </c>
      <c r="AM1919" s="94" t="str">
        <f t="shared" si="140"/>
        <v>6/4 Log In</v>
      </c>
      <c r="AN1919" s="172">
        <v>45812.557106481479</v>
      </c>
      <c r="AO1919" s="69" t="s">
        <v>207</v>
      </c>
      <c r="AP1919" s="69" t="s">
        <v>1913</v>
      </c>
      <c r="AQ1919" s="69" t="s">
        <v>207</v>
      </c>
      <c r="AR1919" s="69" t="s">
        <v>1916</v>
      </c>
    </row>
    <row r="1920" spans="36:44" ht="14.4">
      <c r="AJ1920" s="26" t="str">
        <f>VLOOKUP(AQ1920,'user list'!A:B,2,0)</f>
        <v>SSDD</v>
      </c>
      <c r="AK1920" s="26">
        <f t="shared" si="138"/>
        <v>6</v>
      </c>
      <c r="AL1920" s="26">
        <f t="shared" si="139"/>
        <v>4</v>
      </c>
      <c r="AM1920" s="94" t="str">
        <f t="shared" si="140"/>
        <v>6/4 Log Off</v>
      </c>
      <c r="AN1920" s="172">
        <v>45812.557164351849</v>
      </c>
      <c r="AO1920" s="69" t="s">
        <v>273</v>
      </c>
      <c r="AP1920" s="69" t="s">
        <v>1913</v>
      </c>
      <c r="AQ1920" s="69" t="s">
        <v>273</v>
      </c>
      <c r="AR1920" s="69" t="s">
        <v>1917</v>
      </c>
    </row>
    <row r="1921" spans="36:44" ht="14.4">
      <c r="AJ1921" s="26" t="str">
        <f>VLOOKUP(AQ1921,'user list'!A:B,2,0)</f>
        <v>DPOS</v>
      </c>
      <c r="AK1921" s="26">
        <f t="shared" si="138"/>
        <v>6</v>
      </c>
      <c r="AL1921" s="26">
        <f t="shared" si="139"/>
        <v>4</v>
      </c>
      <c r="AM1921" s="94" t="str">
        <f t="shared" si="140"/>
        <v>6/4 Log In</v>
      </c>
      <c r="AN1921" s="172">
        <v>45812.557245370372</v>
      </c>
      <c r="AO1921" s="69" t="s">
        <v>213</v>
      </c>
      <c r="AP1921" s="69" t="s">
        <v>1913</v>
      </c>
      <c r="AQ1921" s="69" t="s">
        <v>213</v>
      </c>
      <c r="AR1921" s="69" t="s">
        <v>1916</v>
      </c>
    </row>
    <row r="1922" spans="36:44" ht="14.4">
      <c r="AJ1922" s="26" t="str">
        <f>VLOOKUP(AQ1922,'user list'!A:B,2,0)</f>
        <v>PDAD</v>
      </c>
      <c r="AK1922" s="26">
        <f t="shared" si="138"/>
        <v>6</v>
      </c>
      <c r="AL1922" s="26">
        <f t="shared" si="139"/>
        <v>4</v>
      </c>
      <c r="AM1922" s="94" t="str">
        <f t="shared" si="140"/>
        <v>6/4 Log Off</v>
      </c>
      <c r="AN1922" s="172">
        <v>45812.558935185189</v>
      </c>
      <c r="AO1922" s="69" t="s">
        <v>257</v>
      </c>
      <c r="AP1922" s="69" t="s">
        <v>1913</v>
      </c>
      <c r="AQ1922" s="69" t="s">
        <v>257</v>
      </c>
      <c r="AR1922" s="69" t="s">
        <v>1917</v>
      </c>
    </row>
    <row r="1923" spans="36:44" ht="14.4">
      <c r="AJ1923" s="26" t="str">
        <f>VLOOKUP(AQ1923,'user list'!A:B,2,0)</f>
        <v>PDAD</v>
      </c>
      <c r="AK1923" s="26">
        <f t="shared" si="138"/>
        <v>6</v>
      </c>
      <c r="AL1923" s="26">
        <f t="shared" si="139"/>
        <v>4</v>
      </c>
      <c r="AM1923" s="94" t="str">
        <f t="shared" si="140"/>
        <v>6/4 Log In</v>
      </c>
      <c r="AN1923" s="172">
        <v>45812.559016203704</v>
      </c>
      <c r="AO1923" s="69" t="s">
        <v>257</v>
      </c>
      <c r="AP1923" s="69" t="s">
        <v>1913</v>
      </c>
      <c r="AQ1923" s="69" t="s">
        <v>257</v>
      </c>
      <c r="AR1923" s="69" t="s">
        <v>1916</v>
      </c>
    </row>
    <row r="1924" spans="36:44" ht="14.4">
      <c r="AJ1924" s="26" t="str">
        <f>VLOOKUP(AQ1924,'user list'!A:B,2,0)</f>
        <v>DPOS</v>
      </c>
      <c r="AK1924" s="26">
        <f t="shared" si="138"/>
        <v>6</v>
      </c>
      <c r="AL1924" s="26">
        <f t="shared" si="139"/>
        <v>4</v>
      </c>
      <c r="AM1924" s="94" t="str">
        <f t="shared" si="140"/>
        <v>6/4 Log Off</v>
      </c>
      <c r="AN1924" s="172">
        <v>45812.559201388889</v>
      </c>
      <c r="AO1924" s="69" t="s">
        <v>213</v>
      </c>
      <c r="AP1924" s="69" t="s">
        <v>1913</v>
      </c>
      <c r="AQ1924" s="69" t="s">
        <v>213</v>
      </c>
      <c r="AR1924" s="69" t="s">
        <v>1917</v>
      </c>
    </row>
    <row r="1925" spans="36:44" ht="14.4">
      <c r="AJ1925" s="26" t="str">
        <f>VLOOKUP(AQ1925,'user list'!A:B,2,0)</f>
        <v>DBO</v>
      </c>
      <c r="AK1925" s="26">
        <f t="shared" si="138"/>
        <v>6</v>
      </c>
      <c r="AL1925" s="26">
        <f t="shared" si="139"/>
        <v>4</v>
      </c>
      <c r="AM1925" s="94" t="str">
        <f t="shared" si="140"/>
        <v>6/4 Log Off</v>
      </c>
      <c r="AN1925" s="172">
        <v>45812.559791666667</v>
      </c>
      <c r="AO1925" s="69" t="s">
        <v>209</v>
      </c>
      <c r="AP1925" s="69" t="s">
        <v>1913</v>
      </c>
      <c r="AQ1925" s="69" t="s">
        <v>209</v>
      </c>
      <c r="AR1925" s="69" t="s">
        <v>1917</v>
      </c>
    </row>
    <row r="1926" spans="36:44" ht="14.4">
      <c r="AJ1926" s="26" t="str">
        <f>VLOOKUP(AQ1926,'user list'!A:B,2,0)</f>
        <v>DBO</v>
      </c>
      <c r="AK1926" s="26">
        <f t="shared" si="138"/>
        <v>6</v>
      </c>
      <c r="AL1926" s="26">
        <f t="shared" si="139"/>
        <v>4</v>
      </c>
      <c r="AM1926" s="94" t="str">
        <f t="shared" si="140"/>
        <v>6/4 Log In</v>
      </c>
      <c r="AN1926" s="172">
        <v>45812.559930555559</v>
      </c>
      <c r="AO1926" s="69" t="s">
        <v>209</v>
      </c>
      <c r="AP1926" s="69" t="s">
        <v>1913</v>
      </c>
      <c r="AQ1926" s="69" t="s">
        <v>209</v>
      </c>
      <c r="AR1926" s="69" t="s">
        <v>1916</v>
      </c>
    </row>
    <row r="1927" spans="36:44" ht="14.4">
      <c r="AJ1927" s="26" t="str">
        <f>VLOOKUP(AQ1927,'user list'!A:B,2,0)</f>
        <v>QCPL</v>
      </c>
      <c r="AK1927" s="26">
        <f t="shared" si="138"/>
        <v>6</v>
      </c>
      <c r="AL1927" s="26">
        <f t="shared" si="139"/>
        <v>4</v>
      </c>
      <c r="AM1927" s="94" t="str">
        <f t="shared" si="140"/>
        <v>6/4 Log Off</v>
      </c>
      <c r="AN1927" s="172">
        <v>45812.560023148151</v>
      </c>
      <c r="AO1927" s="69" t="s">
        <v>268</v>
      </c>
      <c r="AP1927" s="69" t="s">
        <v>1913</v>
      </c>
      <c r="AQ1927" s="69" t="s">
        <v>268</v>
      </c>
      <c r="AR1927" s="69" t="s">
        <v>1917</v>
      </c>
    </row>
    <row r="1928" spans="36:44" ht="14.4">
      <c r="AJ1928" s="26" t="str">
        <f>VLOOKUP(AQ1928,'user list'!A:B,2,0)</f>
        <v>ITDD</v>
      </c>
      <c r="AK1928" s="26">
        <f t="shared" si="138"/>
        <v>6</v>
      </c>
      <c r="AL1928" s="26">
        <f t="shared" si="139"/>
        <v>4</v>
      </c>
      <c r="AM1928" s="94" t="str">
        <f t="shared" si="140"/>
        <v>6/4 Log In</v>
      </c>
      <c r="AN1928" s="172">
        <v>45812.560162037036</v>
      </c>
      <c r="AO1928" s="69" t="s">
        <v>219</v>
      </c>
      <c r="AP1928" s="69" t="s">
        <v>1913</v>
      </c>
      <c r="AQ1928" s="69" t="s">
        <v>219</v>
      </c>
      <c r="AR1928" s="69" t="s">
        <v>1916</v>
      </c>
    </row>
    <row r="1929" spans="36:44" ht="14.4">
      <c r="AJ1929" s="26" t="str">
        <f>VLOOKUP(AQ1929,'user list'!A:B,2,0)</f>
        <v>ITDD</v>
      </c>
      <c r="AK1929" s="26">
        <f t="shared" si="138"/>
        <v>6</v>
      </c>
      <c r="AL1929" s="26">
        <f t="shared" si="139"/>
        <v>4</v>
      </c>
      <c r="AM1929" s="94" t="str">
        <f t="shared" si="140"/>
        <v>6/4 Log Off</v>
      </c>
      <c r="AN1929" s="172">
        <v>45812.561585648145</v>
      </c>
      <c r="AO1929" s="69" t="s">
        <v>219</v>
      </c>
      <c r="AP1929" s="69" t="s">
        <v>1913</v>
      </c>
      <c r="AQ1929" s="69" t="s">
        <v>219</v>
      </c>
      <c r="AR1929" s="69" t="s">
        <v>1917</v>
      </c>
    </row>
    <row r="1930" spans="36:44" ht="14.4">
      <c r="AJ1930" s="26" t="str">
        <f>VLOOKUP(AQ1930,'user list'!A:B,2,0)</f>
        <v>CTO</v>
      </c>
      <c r="AK1930" s="26">
        <f t="shared" si="138"/>
        <v>6</v>
      </c>
      <c r="AL1930" s="26">
        <f t="shared" si="139"/>
        <v>4</v>
      </c>
      <c r="AM1930" s="94" t="str">
        <f t="shared" si="140"/>
        <v>6/4 Log In</v>
      </c>
      <c r="AN1930" s="172">
        <v>45812.561655092592</v>
      </c>
      <c r="AO1930" s="69" t="s">
        <v>207</v>
      </c>
      <c r="AP1930" s="69" t="s">
        <v>1913</v>
      </c>
      <c r="AQ1930" s="69" t="s">
        <v>207</v>
      </c>
      <c r="AR1930" s="69" t="s">
        <v>1916</v>
      </c>
    </row>
    <row r="1931" spans="36:44" ht="14.4">
      <c r="AJ1931" s="26" t="str">
        <f>VLOOKUP(AQ1931,'user list'!A:B,2,0)</f>
        <v>BPLD</v>
      </c>
      <c r="AK1931" s="26">
        <f t="shared" si="138"/>
        <v>6</v>
      </c>
      <c r="AL1931" s="26">
        <f t="shared" si="139"/>
        <v>4</v>
      </c>
      <c r="AM1931" s="94" t="str">
        <f t="shared" si="140"/>
        <v>6/4 Log Off</v>
      </c>
      <c r="AN1931" s="172">
        <v>45812.56212962963</v>
      </c>
      <c r="AO1931" s="69" t="s">
        <v>194</v>
      </c>
      <c r="AP1931" s="69" t="s">
        <v>1913</v>
      </c>
      <c r="AQ1931" s="69" t="s">
        <v>194</v>
      </c>
      <c r="AR1931" s="69" t="s">
        <v>1917</v>
      </c>
    </row>
    <row r="1932" spans="36:44" ht="14.4">
      <c r="AJ1932" s="26" t="str">
        <f>VLOOKUP(AQ1932,'user list'!A:B,2,0)</f>
        <v>MDAD</v>
      </c>
      <c r="AK1932" s="26">
        <f t="shared" si="138"/>
        <v>6</v>
      </c>
      <c r="AL1932" s="26">
        <f t="shared" si="139"/>
        <v>4</v>
      </c>
      <c r="AM1932" s="94" t="str">
        <f t="shared" si="140"/>
        <v>6/4 Log In</v>
      </c>
      <c r="AN1932" s="172">
        <v>45812.562268518515</v>
      </c>
      <c r="AO1932" s="69" t="s">
        <v>223</v>
      </c>
      <c r="AP1932" s="69" t="s">
        <v>1913</v>
      </c>
      <c r="AQ1932" s="69" t="s">
        <v>223</v>
      </c>
      <c r="AR1932" s="69" t="s">
        <v>1916</v>
      </c>
    </row>
    <row r="1933" spans="36:44" ht="14.4">
      <c r="AJ1933" s="26" t="str">
        <f>VLOOKUP(AQ1933,'user list'!A:B,2,0)</f>
        <v>Admin</v>
      </c>
      <c r="AK1933" s="26">
        <f t="shared" si="138"/>
        <v>6</v>
      </c>
      <c r="AL1933" s="26">
        <f t="shared" si="139"/>
        <v>4</v>
      </c>
      <c r="AM1933" s="94" t="str">
        <f t="shared" si="140"/>
        <v>6/4 Log In</v>
      </c>
      <c r="AN1933" s="172">
        <v>45812.563090277778</v>
      </c>
      <c r="AO1933" s="69" t="s">
        <v>186</v>
      </c>
      <c r="AP1933" s="69" t="s">
        <v>1913</v>
      </c>
      <c r="AQ1933" s="69" t="s">
        <v>186</v>
      </c>
      <c r="AR1933" s="69" t="s">
        <v>1916</v>
      </c>
    </row>
    <row r="1934" spans="36:44" ht="14.4">
      <c r="AJ1934" s="26" t="str">
        <f>VLOOKUP(AQ1934,'user list'!A:B,2,0)</f>
        <v>CHD</v>
      </c>
      <c r="AK1934" s="26">
        <f t="shared" si="138"/>
        <v>6</v>
      </c>
      <c r="AL1934" s="26">
        <f t="shared" si="139"/>
        <v>4</v>
      </c>
      <c r="AM1934" s="94" t="str">
        <f t="shared" si="140"/>
        <v>6/4 Log Off</v>
      </c>
      <c r="AN1934" s="172">
        <v>45812.563159722224</v>
      </c>
      <c r="AO1934" s="69" t="s">
        <v>203</v>
      </c>
      <c r="AP1934" s="69" t="s">
        <v>1913</v>
      </c>
      <c r="AQ1934" s="69" t="s">
        <v>203</v>
      </c>
      <c r="AR1934" s="69" t="s">
        <v>1917</v>
      </c>
    </row>
    <row r="1935" spans="36:44" ht="14.4">
      <c r="AJ1935" s="26" t="str">
        <f>VLOOKUP(AQ1935,'user list'!A:B,2,0)</f>
        <v>CHD</v>
      </c>
      <c r="AK1935" s="26">
        <f t="shared" si="138"/>
        <v>6</v>
      </c>
      <c r="AL1935" s="26">
        <f t="shared" si="139"/>
        <v>4</v>
      </c>
      <c r="AM1935" s="94" t="str">
        <f t="shared" si="140"/>
        <v>6/4 Log In</v>
      </c>
      <c r="AN1935" s="172">
        <v>45812.563356481478</v>
      </c>
      <c r="AO1935" s="69" t="s">
        <v>203</v>
      </c>
      <c r="AP1935" s="69" t="s">
        <v>1913</v>
      </c>
      <c r="AQ1935" s="69" t="s">
        <v>203</v>
      </c>
      <c r="AR1935" s="69" t="s">
        <v>1916</v>
      </c>
    </row>
    <row r="1936" spans="36:44" ht="14.4">
      <c r="AJ1936" s="26" t="str">
        <f>VLOOKUP(AQ1936,'user list'!A:B,2,0)</f>
        <v>ITDD</v>
      </c>
      <c r="AK1936" s="26">
        <f t="shared" si="138"/>
        <v>6</v>
      </c>
      <c r="AL1936" s="26">
        <f t="shared" si="139"/>
        <v>4</v>
      </c>
      <c r="AM1936" s="94" t="str">
        <f t="shared" si="140"/>
        <v>6/4 Log Off</v>
      </c>
      <c r="AN1936" s="172">
        <v>45812.565370370372</v>
      </c>
      <c r="AO1936" s="69" t="s">
        <v>219</v>
      </c>
      <c r="AP1936" s="69" t="s">
        <v>1913</v>
      </c>
      <c r="AQ1936" s="69" t="s">
        <v>219</v>
      </c>
      <c r="AR1936" s="69" t="s">
        <v>1917</v>
      </c>
    </row>
    <row r="1937" spans="36:44" ht="14.4">
      <c r="AJ1937" s="26" t="str">
        <f>VLOOKUP(AQ1937,'user list'!A:B,2,0)</f>
        <v>ITDD</v>
      </c>
      <c r="AK1937" s="26">
        <f t="shared" si="138"/>
        <v>6</v>
      </c>
      <c r="AL1937" s="26">
        <f t="shared" si="139"/>
        <v>4</v>
      </c>
      <c r="AM1937" s="94" t="str">
        <f t="shared" si="140"/>
        <v>6/4 Log In</v>
      </c>
      <c r="AN1937" s="172">
        <v>45812.565405092595</v>
      </c>
      <c r="AO1937" s="69" t="s">
        <v>219</v>
      </c>
      <c r="AP1937" s="69" t="s">
        <v>1913</v>
      </c>
      <c r="AQ1937" s="69" t="s">
        <v>219</v>
      </c>
      <c r="AR1937" s="69" t="s">
        <v>1916</v>
      </c>
    </row>
    <row r="1938" spans="36:44" ht="14.4">
      <c r="AJ1938" s="26" t="str">
        <f>VLOOKUP(AQ1938,'user list'!A:B,2,0)</f>
        <v>CESD</v>
      </c>
      <c r="AK1938" s="26">
        <f t="shared" si="138"/>
        <v>6</v>
      </c>
      <c r="AL1938" s="26">
        <f t="shared" si="139"/>
        <v>4</v>
      </c>
      <c r="AM1938" s="94" t="str">
        <f t="shared" si="140"/>
        <v>6/4 Log In</v>
      </c>
      <c r="AN1938" s="172">
        <v>45812.566238425927</v>
      </c>
      <c r="AO1938" s="69" t="s">
        <v>199</v>
      </c>
      <c r="AP1938" s="69" t="s">
        <v>1913</v>
      </c>
      <c r="AQ1938" s="69" t="s">
        <v>199</v>
      </c>
      <c r="AR1938" s="69" t="s">
        <v>1916</v>
      </c>
    </row>
    <row r="1939" spans="36:44" ht="14.4">
      <c r="AJ1939" s="26" t="str">
        <f>VLOOKUP(AQ1939,'user list'!A:B,2,0)</f>
        <v>ASC</v>
      </c>
      <c r="AK1939" s="26">
        <f t="shared" si="138"/>
        <v>6</v>
      </c>
      <c r="AL1939" s="26">
        <f t="shared" si="139"/>
        <v>4</v>
      </c>
      <c r="AM1939" s="94" t="str">
        <f t="shared" si="140"/>
        <v>6/4 Log Off</v>
      </c>
      <c r="AN1939" s="172">
        <v>45812.567847222221</v>
      </c>
      <c r="AO1939" s="69" t="s">
        <v>286</v>
      </c>
      <c r="AP1939" s="69" t="s">
        <v>1913</v>
      </c>
      <c r="AQ1939" s="69" t="s">
        <v>286</v>
      </c>
      <c r="AR1939" s="69" t="s">
        <v>1917</v>
      </c>
    </row>
    <row r="1940" spans="36:44" ht="14.4">
      <c r="AJ1940" s="26" t="str">
        <f>VLOOKUP(AQ1940,'user list'!A:B,2,0)</f>
        <v>LEDIPO</v>
      </c>
      <c r="AK1940" s="26">
        <f t="shared" si="138"/>
        <v>6</v>
      </c>
      <c r="AL1940" s="26">
        <f t="shared" si="139"/>
        <v>4</v>
      </c>
      <c r="AM1940" s="94" t="str">
        <f t="shared" si="140"/>
        <v>6/4 Log In</v>
      </c>
      <c r="AN1940" s="172">
        <v>45812.568229166667</v>
      </c>
      <c r="AO1940" s="69" t="s">
        <v>222</v>
      </c>
      <c r="AP1940" s="69" t="s">
        <v>1913</v>
      </c>
      <c r="AQ1940" s="69" t="s">
        <v>222</v>
      </c>
      <c r="AR1940" s="69" t="s">
        <v>1916</v>
      </c>
    </row>
    <row r="1941" spans="36:44" ht="14.4">
      <c r="AJ1941" s="26" t="str">
        <f>VLOOKUP(AQ1941,'user list'!A:B,2,0)</f>
        <v>BPLD</v>
      </c>
      <c r="AK1941" s="26">
        <f t="shared" si="138"/>
        <v>6</v>
      </c>
      <c r="AL1941" s="26">
        <f t="shared" si="139"/>
        <v>4</v>
      </c>
      <c r="AM1941" s="94" t="str">
        <f t="shared" si="140"/>
        <v>6/4 Log In</v>
      </c>
      <c r="AN1941" s="172">
        <v>45812.568865740737</v>
      </c>
      <c r="AO1941" s="69" t="s">
        <v>194</v>
      </c>
      <c r="AP1941" s="69" t="s">
        <v>1913</v>
      </c>
      <c r="AQ1941" s="69" t="s">
        <v>194</v>
      </c>
      <c r="AR1941" s="69" t="s">
        <v>1916</v>
      </c>
    </row>
    <row r="1942" spans="36:44" ht="14.4">
      <c r="AJ1942" s="26" t="str">
        <f>VLOOKUP(AQ1942,'user list'!A:B,2,0)</f>
        <v>DPOS</v>
      </c>
      <c r="AK1942" s="26">
        <f t="shared" si="138"/>
        <v>6</v>
      </c>
      <c r="AL1942" s="26">
        <f t="shared" si="139"/>
        <v>4</v>
      </c>
      <c r="AM1942" s="94" t="str">
        <f t="shared" si="140"/>
        <v>6/4 Log Off</v>
      </c>
      <c r="AN1942" s="172">
        <v>45812.569745370369</v>
      </c>
      <c r="AO1942" s="69" t="s">
        <v>213</v>
      </c>
      <c r="AP1942" s="69" t="s">
        <v>1913</v>
      </c>
      <c r="AQ1942" s="69" t="s">
        <v>213</v>
      </c>
      <c r="AR1942" s="69" t="s">
        <v>1917</v>
      </c>
    </row>
    <row r="1943" spans="36:44" ht="14.4">
      <c r="AJ1943" s="26" t="str">
        <f>VLOOKUP(AQ1943,'user list'!A:B,2,0)</f>
        <v>DPOS</v>
      </c>
      <c r="AK1943" s="26">
        <f t="shared" si="138"/>
        <v>6</v>
      </c>
      <c r="AL1943" s="26">
        <f t="shared" si="139"/>
        <v>4</v>
      </c>
      <c r="AM1943" s="94" t="str">
        <f t="shared" si="140"/>
        <v>6/4 Log In</v>
      </c>
      <c r="AN1943" s="172">
        <v>45812.569861111115</v>
      </c>
      <c r="AO1943" s="69" t="s">
        <v>213</v>
      </c>
      <c r="AP1943" s="69" t="s">
        <v>1913</v>
      </c>
      <c r="AQ1943" s="69" t="s">
        <v>213</v>
      </c>
      <c r="AR1943" s="69" t="s">
        <v>1916</v>
      </c>
    </row>
    <row r="1944" spans="36:44" ht="14.4">
      <c r="AJ1944" s="26" t="str">
        <f>VLOOKUP(AQ1944,'user list'!A:B,2,0)</f>
        <v>DOE</v>
      </c>
      <c r="AK1944" s="26">
        <f t="shared" si="138"/>
        <v>6</v>
      </c>
      <c r="AL1944" s="26">
        <f t="shared" si="139"/>
        <v>4</v>
      </c>
      <c r="AM1944" s="94" t="str">
        <f t="shared" si="140"/>
        <v>6/4 Log Off</v>
      </c>
      <c r="AN1944" s="172">
        <v>45812.571134259262</v>
      </c>
      <c r="AO1944" s="69" t="s">
        <v>212</v>
      </c>
      <c r="AP1944" s="69" t="s">
        <v>1913</v>
      </c>
      <c r="AQ1944" s="69" t="s">
        <v>212</v>
      </c>
      <c r="AR1944" s="69" t="s">
        <v>1917</v>
      </c>
    </row>
    <row r="1945" spans="36:44" ht="14.4">
      <c r="AJ1945" s="26" t="str">
        <f>VLOOKUP(AQ1945,'user list'!A:B,2,0)</f>
        <v>DOE</v>
      </c>
      <c r="AK1945" s="26">
        <f t="shared" si="138"/>
        <v>6</v>
      </c>
      <c r="AL1945" s="26">
        <f t="shared" si="139"/>
        <v>4</v>
      </c>
      <c r="AM1945" s="94" t="str">
        <f t="shared" si="140"/>
        <v>6/4 Log In</v>
      </c>
      <c r="AN1945" s="172">
        <v>45812.571203703701</v>
      </c>
      <c r="AO1945" s="69" t="s">
        <v>212</v>
      </c>
      <c r="AP1945" s="69" t="s">
        <v>1913</v>
      </c>
      <c r="AQ1945" s="69" t="s">
        <v>212</v>
      </c>
      <c r="AR1945" s="69" t="s">
        <v>1916</v>
      </c>
    </row>
    <row r="1946" spans="36:44" ht="14.4">
      <c r="AJ1946" s="26" t="str">
        <f>VLOOKUP(AQ1946,'user list'!A:B,2,0)</f>
        <v>OCAs</v>
      </c>
      <c r="AK1946" s="26">
        <f t="shared" si="138"/>
        <v>6</v>
      </c>
      <c r="AL1946" s="26">
        <f t="shared" si="139"/>
        <v>4</v>
      </c>
      <c r="AM1946" s="94" t="str">
        <f t="shared" si="140"/>
        <v>6/4 Log In</v>
      </c>
      <c r="AN1946" s="172">
        <v>45812.571689814817</v>
      </c>
      <c r="AO1946" s="69" t="s">
        <v>279</v>
      </c>
      <c r="AP1946" s="69" t="s">
        <v>1913</v>
      </c>
      <c r="AQ1946" s="69" t="s">
        <v>279</v>
      </c>
      <c r="AR1946" s="69" t="s">
        <v>1916</v>
      </c>
    </row>
    <row r="1947" spans="36:44" ht="14.4">
      <c r="AJ1947" s="26" t="str">
        <f>VLOOKUP(AQ1947,'user list'!A:B,2,0)</f>
        <v>CTO</v>
      </c>
      <c r="AK1947" s="26">
        <f t="shared" si="138"/>
        <v>6</v>
      </c>
      <c r="AL1947" s="26">
        <f t="shared" si="139"/>
        <v>4</v>
      </c>
      <c r="AM1947" s="94" t="str">
        <f t="shared" si="140"/>
        <v>6/4 Log Off</v>
      </c>
      <c r="AN1947" s="172">
        <v>45812.572418981479</v>
      </c>
      <c r="AO1947" s="69" t="s">
        <v>207</v>
      </c>
      <c r="AP1947" s="69" t="s">
        <v>1913</v>
      </c>
      <c r="AQ1947" s="69" t="s">
        <v>207</v>
      </c>
      <c r="AR1947" s="69" t="s">
        <v>1917</v>
      </c>
    </row>
    <row r="1948" spans="36:44" ht="14.4">
      <c r="AJ1948" s="26" t="str">
        <f>VLOOKUP(AQ1948,'user list'!A:B,2,0)</f>
        <v>MDAD</v>
      </c>
      <c r="AK1948" s="26">
        <f t="shared" si="138"/>
        <v>6</v>
      </c>
      <c r="AL1948" s="26">
        <f t="shared" si="139"/>
        <v>4</v>
      </c>
      <c r="AM1948" s="94" t="str">
        <f t="shared" si="140"/>
        <v>6/4 Log Off</v>
      </c>
      <c r="AN1948" s="172">
        <v>45812.572731481479</v>
      </c>
      <c r="AO1948" s="69" t="s">
        <v>223</v>
      </c>
      <c r="AP1948" s="69" t="s">
        <v>1913</v>
      </c>
      <c r="AQ1948" s="69" t="s">
        <v>223</v>
      </c>
      <c r="AR1948" s="69" t="s">
        <v>1917</v>
      </c>
    </row>
    <row r="1949" spans="36:44" ht="14.4">
      <c r="AJ1949" s="26" t="str">
        <f>VLOOKUP(AQ1949,'user list'!A:B,2,0)</f>
        <v>PDAO</v>
      </c>
      <c r="AK1949" s="26">
        <f t="shared" si="138"/>
        <v>6</v>
      </c>
      <c r="AL1949" s="26">
        <f t="shared" si="139"/>
        <v>4</v>
      </c>
      <c r="AM1949" s="94" t="str">
        <f t="shared" si="140"/>
        <v>6/4 Log Off</v>
      </c>
      <c r="AN1949" s="172">
        <v>45812.573113425926</v>
      </c>
      <c r="AO1949" s="69" t="s">
        <v>258</v>
      </c>
      <c r="AP1949" s="69" t="s">
        <v>1913</v>
      </c>
      <c r="AQ1949" s="69" t="s">
        <v>258</v>
      </c>
      <c r="AR1949" s="69" t="s">
        <v>1917</v>
      </c>
    </row>
    <row r="1950" spans="36:44" ht="14.4">
      <c r="AJ1950" s="26" t="str">
        <f>VLOOKUP(AQ1950,'user list'!A:B,2,0)</f>
        <v>PDAO</v>
      </c>
      <c r="AK1950" s="26">
        <f t="shared" si="138"/>
        <v>6</v>
      </c>
      <c r="AL1950" s="26">
        <f t="shared" si="139"/>
        <v>4</v>
      </c>
      <c r="AM1950" s="94" t="str">
        <f t="shared" si="140"/>
        <v>6/4 Log In</v>
      </c>
      <c r="AN1950" s="172">
        <v>45812.573287037034</v>
      </c>
      <c r="AO1950" s="69" t="s">
        <v>258</v>
      </c>
      <c r="AP1950" s="69" t="s">
        <v>1913</v>
      </c>
      <c r="AQ1950" s="69" t="s">
        <v>258</v>
      </c>
      <c r="AR1950" s="69" t="s">
        <v>1916</v>
      </c>
    </row>
    <row r="1951" spans="36:44" ht="14.4">
      <c r="AJ1951" s="26" t="str">
        <f>VLOOKUP(AQ1951,'user list'!A:B,2,0)</f>
        <v>CVD</v>
      </c>
      <c r="AK1951" s="26">
        <f t="shared" si="138"/>
        <v>6</v>
      </c>
      <c r="AL1951" s="26">
        <f t="shared" si="139"/>
        <v>4</v>
      </c>
      <c r="AM1951" s="94" t="str">
        <f t="shared" si="140"/>
        <v>6/4 Log Off</v>
      </c>
      <c r="AN1951" s="172">
        <v>45812.574490740742</v>
      </c>
      <c r="AO1951" s="69" t="s">
        <v>208</v>
      </c>
      <c r="AP1951" s="69" t="s">
        <v>1913</v>
      </c>
      <c r="AQ1951" s="69" t="s">
        <v>208</v>
      </c>
      <c r="AR1951" s="69" t="s">
        <v>1917</v>
      </c>
    </row>
    <row r="1952" spans="36:44" ht="14.4">
      <c r="AJ1952" s="26" t="str">
        <f>VLOOKUP(AQ1952,'user list'!A:B,2,0)</f>
        <v>CVD</v>
      </c>
      <c r="AK1952" s="26">
        <f t="shared" si="138"/>
        <v>6</v>
      </c>
      <c r="AL1952" s="26">
        <f t="shared" si="139"/>
        <v>4</v>
      </c>
      <c r="AM1952" s="94" t="str">
        <f t="shared" si="140"/>
        <v>6/4 Log In</v>
      </c>
      <c r="AN1952" s="172">
        <v>45812.574687499997</v>
      </c>
      <c r="AO1952" s="69" t="s">
        <v>208</v>
      </c>
      <c r="AP1952" s="69" t="s">
        <v>1913</v>
      </c>
      <c r="AQ1952" s="69" t="s">
        <v>208</v>
      </c>
      <c r="AR1952" s="69" t="s">
        <v>1916</v>
      </c>
    </row>
    <row r="1953" spans="36:44" ht="14.4">
      <c r="AJ1953" s="26" t="str">
        <f>VLOOKUP(AQ1953,'user list'!A:B,2,0)</f>
        <v>CGSD</v>
      </c>
      <c r="AK1953" s="26">
        <f t="shared" si="138"/>
        <v>6</v>
      </c>
      <c r="AL1953" s="26">
        <f t="shared" si="139"/>
        <v>4</v>
      </c>
      <c r="AM1953" s="94" t="str">
        <f t="shared" si="140"/>
        <v>6/4 Log Off</v>
      </c>
      <c r="AN1953" s="172">
        <v>45812.576956018522</v>
      </c>
      <c r="AO1953" s="69" t="s">
        <v>200</v>
      </c>
      <c r="AP1953" s="69" t="s">
        <v>1913</v>
      </c>
      <c r="AQ1953" s="69" t="s">
        <v>200</v>
      </c>
      <c r="AR1953" s="69" t="s">
        <v>1917</v>
      </c>
    </row>
    <row r="1954" spans="36:44" ht="14.4">
      <c r="AJ1954" s="26" t="str">
        <f>VLOOKUP(AQ1954,'user list'!A:B,2,0)</f>
        <v>CGSD</v>
      </c>
      <c r="AK1954" s="26">
        <f t="shared" si="138"/>
        <v>6</v>
      </c>
      <c r="AL1954" s="26">
        <f t="shared" si="139"/>
        <v>4</v>
      </c>
      <c r="AM1954" s="94" t="str">
        <f t="shared" si="140"/>
        <v>6/4 Log In</v>
      </c>
      <c r="AN1954" s="172">
        <v>45812.579618055555</v>
      </c>
      <c r="AO1954" s="69" t="s">
        <v>200</v>
      </c>
      <c r="AP1954" s="69" t="s">
        <v>1913</v>
      </c>
      <c r="AQ1954" s="69" t="s">
        <v>200</v>
      </c>
      <c r="AR1954" s="69" t="s">
        <v>1916</v>
      </c>
    </row>
    <row r="1955" spans="36:44" ht="14.4">
      <c r="AJ1955" s="26" t="str">
        <f>VLOOKUP(AQ1955,'user list'!A:B,2,0)</f>
        <v>SSDD</v>
      </c>
      <c r="AK1955" s="26">
        <f t="shared" si="138"/>
        <v>6</v>
      </c>
      <c r="AL1955" s="26">
        <f t="shared" si="139"/>
        <v>4</v>
      </c>
      <c r="AM1955" s="94" t="str">
        <f t="shared" si="140"/>
        <v>6/4 Log Off</v>
      </c>
      <c r="AN1955" s="172">
        <v>45812.581307870372</v>
      </c>
      <c r="AO1955" s="69" t="s">
        <v>273</v>
      </c>
      <c r="AP1955" s="69" t="s">
        <v>1913</v>
      </c>
      <c r="AQ1955" s="69" t="s">
        <v>273</v>
      </c>
      <c r="AR1955" s="69" t="s">
        <v>1917</v>
      </c>
    </row>
    <row r="1956" spans="36:44" ht="14.4">
      <c r="AJ1956" s="26" t="str">
        <f>VLOOKUP(AQ1956,'user list'!A:B,2,0)</f>
        <v>SSDD</v>
      </c>
      <c r="AK1956" s="26">
        <f t="shared" si="138"/>
        <v>6</v>
      </c>
      <c r="AL1956" s="26">
        <f t="shared" si="139"/>
        <v>4</v>
      </c>
      <c r="AM1956" s="94" t="str">
        <f t="shared" si="140"/>
        <v>6/4 Log In</v>
      </c>
      <c r="AN1956" s="172">
        <v>45812.581469907411</v>
      </c>
      <c r="AO1956" s="69" t="s">
        <v>273</v>
      </c>
      <c r="AP1956" s="69" t="s">
        <v>1913</v>
      </c>
      <c r="AQ1956" s="69" t="s">
        <v>273</v>
      </c>
      <c r="AR1956" s="69" t="s">
        <v>1916</v>
      </c>
    </row>
    <row r="1957" spans="36:44" ht="14.4">
      <c r="AJ1957" s="26" t="str">
        <f>VLOOKUP(AQ1957,'user list'!A:B,2,0)</f>
        <v>ITDD</v>
      </c>
      <c r="AK1957" s="26">
        <f t="shared" si="138"/>
        <v>6</v>
      </c>
      <c r="AL1957" s="26">
        <f t="shared" si="139"/>
        <v>4</v>
      </c>
      <c r="AM1957" s="94" t="str">
        <f t="shared" si="140"/>
        <v>6/4 Log Off</v>
      </c>
      <c r="AN1957" s="172">
        <v>45812.581990740742</v>
      </c>
      <c r="AO1957" s="69" t="s">
        <v>219</v>
      </c>
      <c r="AP1957" s="69" t="s">
        <v>1913</v>
      </c>
      <c r="AQ1957" s="69" t="s">
        <v>219</v>
      </c>
      <c r="AR1957" s="69" t="s">
        <v>1917</v>
      </c>
    </row>
    <row r="1958" spans="36:44" ht="14.4">
      <c r="AJ1958" s="26" t="str">
        <f>VLOOKUP(AQ1958,'user list'!A:B,2,0)</f>
        <v>ITDD</v>
      </c>
      <c r="AK1958" s="26">
        <f t="shared" si="138"/>
        <v>6</v>
      </c>
      <c r="AL1958" s="26">
        <f t="shared" si="139"/>
        <v>4</v>
      </c>
      <c r="AM1958" s="94" t="str">
        <f t="shared" si="140"/>
        <v>6/4 Log In</v>
      </c>
      <c r="AN1958" s="172">
        <v>45812.582048611112</v>
      </c>
      <c r="AO1958" s="69" t="s">
        <v>219</v>
      </c>
      <c r="AP1958" s="69" t="s">
        <v>1913</v>
      </c>
      <c r="AQ1958" s="69" t="s">
        <v>219</v>
      </c>
      <c r="AR1958" s="69" t="s">
        <v>1916</v>
      </c>
    </row>
    <row r="1959" spans="36:44" ht="14.4">
      <c r="AJ1959" s="26" t="str">
        <f>VLOOKUP(AQ1959,'user list'!A:B,2,0)</f>
        <v>BPLD</v>
      </c>
      <c r="AK1959" s="26">
        <f t="shared" si="138"/>
        <v>6</v>
      </c>
      <c r="AL1959" s="26">
        <f t="shared" si="139"/>
        <v>4</v>
      </c>
      <c r="AM1959" s="94" t="str">
        <f t="shared" si="140"/>
        <v>6/4 Log Off</v>
      </c>
      <c r="AN1959" s="172">
        <v>45812.584085648145</v>
      </c>
      <c r="AO1959" s="69" t="s">
        <v>194</v>
      </c>
      <c r="AP1959" s="69" t="s">
        <v>1913</v>
      </c>
      <c r="AQ1959" s="69" t="s">
        <v>194</v>
      </c>
      <c r="AR1959" s="69" t="s">
        <v>1917</v>
      </c>
    </row>
    <row r="1960" spans="36:44" ht="14.4">
      <c r="AJ1960" s="26" t="str">
        <f>VLOOKUP(AQ1960,'user list'!A:B,2,0)</f>
        <v>BPLD</v>
      </c>
      <c r="AK1960" s="26">
        <f t="shared" si="138"/>
        <v>6</v>
      </c>
      <c r="AL1960" s="26">
        <f t="shared" si="139"/>
        <v>4</v>
      </c>
      <c r="AM1960" s="94" t="str">
        <f t="shared" si="140"/>
        <v>6/4 Log In</v>
      </c>
      <c r="AN1960" s="172">
        <v>45812.584155092591</v>
      </c>
      <c r="AO1960" s="69" t="s">
        <v>194</v>
      </c>
      <c r="AP1960" s="69" t="s">
        <v>1913</v>
      </c>
      <c r="AQ1960" s="69" t="s">
        <v>194</v>
      </c>
      <c r="AR1960" s="69" t="s">
        <v>1916</v>
      </c>
    </row>
    <row r="1961" spans="36:44" ht="14.4">
      <c r="AJ1961" s="26" t="str">
        <f>VLOOKUP(AQ1961,'user list'!A:B,2,0)</f>
        <v>ITDD</v>
      </c>
      <c r="AK1961" s="26">
        <f t="shared" si="138"/>
        <v>6</v>
      </c>
      <c r="AL1961" s="26">
        <f t="shared" si="139"/>
        <v>4</v>
      </c>
      <c r="AM1961" s="94" t="str">
        <f t="shared" si="140"/>
        <v>6/4 Log In</v>
      </c>
      <c r="AN1961" s="172">
        <v>45812.585520833331</v>
      </c>
      <c r="AO1961" s="69" t="s">
        <v>219</v>
      </c>
      <c r="AP1961" s="69" t="s">
        <v>1913</v>
      </c>
      <c r="AQ1961" s="69" t="s">
        <v>219</v>
      </c>
      <c r="AR1961" s="69" t="s">
        <v>1916</v>
      </c>
    </row>
    <row r="1962" spans="36:44" ht="14.4">
      <c r="AJ1962" s="26" t="str">
        <f>VLOOKUP(AQ1962,'user list'!A:B,2,0)</f>
        <v>Admin</v>
      </c>
      <c r="AK1962" s="26">
        <f t="shared" si="138"/>
        <v>6</v>
      </c>
      <c r="AL1962" s="26">
        <f t="shared" si="139"/>
        <v>4</v>
      </c>
      <c r="AM1962" s="94" t="str">
        <f t="shared" si="140"/>
        <v>6/4 Log In</v>
      </c>
      <c r="AN1962" s="172">
        <v>45812.585787037038</v>
      </c>
      <c r="AO1962" s="69" t="s">
        <v>186</v>
      </c>
      <c r="AP1962" s="69" t="s">
        <v>1913</v>
      </c>
      <c r="AQ1962" s="69" t="s">
        <v>186</v>
      </c>
      <c r="AR1962" s="69" t="s">
        <v>1916</v>
      </c>
    </row>
    <row r="1963" spans="36:44" ht="14.4">
      <c r="AJ1963" s="26" t="str">
        <f>VLOOKUP(AQ1963,'user list'!A:B,2,0)</f>
        <v>Admin</v>
      </c>
      <c r="AK1963" s="26">
        <f t="shared" si="138"/>
        <v>6</v>
      </c>
      <c r="AL1963" s="26">
        <f t="shared" si="139"/>
        <v>4</v>
      </c>
      <c r="AM1963" s="94" t="str">
        <f t="shared" si="140"/>
        <v>6/4 Log In</v>
      </c>
      <c r="AN1963" s="172">
        <v>45812.585787037038</v>
      </c>
      <c r="AO1963" s="69" t="s">
        <v>186</v>
      </c>
      <c r="AP1963" s="69" t="s">
        <v>1913</v>
      </c>
      <c r="AQ1963" s="69" t="s">
        <v>186</v>
      </c>
      <c r="AR1963" s="69" t="s">
        <v>1916</v>
      </c>
    </row>
    <row r="1964" spans="36:44" ht="14.4">
      <c r="AJ1964" s="26" t="str">
        <f>VLOOKUP(AQ1964,'user list'!A:B,2,0)</f>
        <v>MDAD</v>
      </c>
      <c r="AK1964" s="26">
        <f t="shared" si="138"/>
        <v>6</v>
      </c>
      <c r="AL1964" s="26">
        <f t="shared" si="139"/>
        <v>4</v>
      </c>
      <c r="AM1964" s="94" t="str">
        <f t="shared" si="140"/>
        <v>6/4 Log In</v>
      </c>
      <c r="AN1964" s="172">
        <v>45812.585798611108</v>
      </c>
      <c r="AO1964" s="69" t="s">
        <v>223</v>
      </c>
      <c r="AP1964" s="69" t="s">
        <v>1913</v>
      </c>
      <c r="AQ1964" s="69" t="s">
        <v>223</v>
      </c>
      <c r="AR1964" s="69" t="s">
        <v>1916</v>
      </c>
    </row>
    <row r="1965" spans="36:44" ht="14.4">
      <c r="AJ1965" s="26" t="str">
        <f>VLOOKUP(AQ1965,'user list'!A:B,2,0)</f>
        <v>Admin</v>
      </c>
      <c r="AK1965" s="26">
        <f t="shared" si="138"/>
        <v>6</v>
      </c>
      <c r="AL1965" s="26">
        <f t="shared" si="139"/>
        <v>4</v>
      </c>
      <c r="AM1965" s="94" t="str">
        <f t="shared" si="140"/>
        <v>6/4 Log Off</v>
      </c>
      <c r="AN1965" s="172">
        <v>45812.585856481484</v>
      </c>
      <c r="AO1965" s="69" t="s">
        <v>186</v>
      </c>
      <c r="AP1965" s="69" t="s">
        <v>1913</v>
      </c>
      <c r="AQ1965" s="69" t="s">
        <v>186</v>
      </c>
      <c r="AR1965" s="69" t="s">
        <v>1917</v>
      </c>
    </row>
    <row r="1966" spans="36:44" ht="14.4">
      <c r="AJ1966" s="26" t="str">
        <f>VLOOKUP(AQ1966,'user list'!A:B,2,0)</f>
        <v>CESD</v>
      </c>
      <c r="AK1966" s="26">
        <f t="shared" si="138"/>
        <v>6</v>
      </c>
      <c r="AL1966" s="26">
        <f t="shared" si="139"/>
        <v>4</v>
      </c>
      <c r="AM1966" s="94" t="str">
        <f t="shared" si="140"/>
        <v>6/4 Log Off</v>
      </c>
      <c r="AN1966" s="172">
        <v>45812.585960648146</v>
      </c>
      <c r="AO1966" s="69" t="s">
        <v>199</v>
      </c>
      <c r="AP1966" s="69" t="s">
        <v>1913</v>
      </c>
      <c r="AQ1966" s="69" t="s">
        <v>199</v>
      </c>
      <c r="AR1966" s="69" t="s">
        <v>1917</v>
      </c>
    </row>
    <row r="1967" spans="36:44" ht="14.4">
      <c r="AJ1967" s="26" t="str">
        <f>VLOOKUP(AQ1967,'user list'!A:B,2,0)</f>
        <v>Admin</v>
      </c>
      <c r="AK1967" s="26">
        <f t="shared" si="138"/>
        <v>6</v>
      </c>
      <c r="AL1967" s="26">
        <f t="shared" si="139"/>
        <v>4</v>
      </c>
      <c r="AM1967" s="94" t="str">
        <f t="shared" si="140"/>
        <v>6/4 Log In</v>
      </c>
      <c r="AN1967" s="172">
        <v>45812.585972222223</v>
      </c>
      <c r="AO1967" s="69" t="s">
        <v>186</v>
      </c>
      <c r="AP1967" s="69" t="s">
        <v>1913</v>
      </c>
      <c r="AQ1967" s="69" t="s">
        <v>186</v>
      </c>
      <c r="AR1967" s="69" t="s">
        <v>1916</v>
      </c>
    </row>
    <row r="1968" spans="36:44" ht="14.4">
      <c r="AJ1968" s="26" t="str">
        <f>VLOOKUP(AQ1968,'user list'!A:B,2,0)</f>
        <v>OCAs</v>
      </c>
      <c r="AK1968" s="26">
        <f t="shared" si="138"/>
        <v>6</v>
      </c>
      <c r="AL1968" s="26">
        <f t="shared" si="139"/>
        <v>4</v>
      </c>
      <c r="AM1968" s="94" t="str">
        <f t="shared" si="140"/>
        <v>6/4 Log Off</v>
      </c>
      <c r="AN1968" s="172">
        <v>45812.587604166663</v>
      </c>
      <c r="AO1968" s="69" t="s">
        <v>279</v>
      </c>
      <c r="AP1968" s="69" t="s">
        <v>1913</v>
      </c>
      <c r="AQ1968" s="69" t="s">
        <v>279</v>
      </c>
      <c r="AR1968" s="69" t="s">
        <v>1917</v>
      </c>
    </row>
    <row r="1969" spans="36:44" ht="14.4">
      <c r="AJ1969" s="26" t="str">
        <f>VLOOKUP(AQ1969,'user list'!A:B,2,0)</f>
        <v>DPOS</v>
      </c>
      <c r="AK1969" s="26">
        <f t="shared" si="138"/>
        <v>6</v>
      </c>
      <c r="AL1969" s="26">
        <f t="shared" si="139"/>
        <v>4</v>
      </c>
      <c r="AM1969" s="94" t="str">
        <f t="shared" si="140"/>
        <v>6/4 Log Off</v>
      </c>
      <c r="AN1969" s="172">
        <v>45812.588472222225</v>
      </c>
      <c r="AO1969" s="69" t="s">
        <v>213</v>
      </c>
      <c r="AP1969" s="69" t="s">
        <v>1913</v>
      </c>
      <c r="AQ1969" s="69" t="s">
        <v>213</v>
      </c>
      <c r="AR1969" s="69" t="s">
        <v>1917</v>
      </c>
    </row>
    <row r="1970" spans="36:44" ht="14.4">
      <c r="AJ1970" s="26" t="str">
        <f>VLOOKUP(AQ1970,'user list'!A:B,2,0)</f>
        <v>CTO</v>
      </c>
      <c r="AK1970" s="26">
        <f t="shared" si="138"/>
        <v>6</v>
      </c>
      <c r="AL1970" s="26">
        <f t="shared" si="139"/>
        <v>4</v>
      </c>
      <c r="AM1970" s="94" t="str">
        <f t="shared" si="140"/>
        <v>6/4 Log Off</v>
      </c>
      <c r="AN1970" s="172">
        <v>45812.588541666664</v>
      </c>
      <c r="AO1970" s="69" t="s">
        <v>207</v>
      </c>
      <c r="AP1970" s="69" t="s">
        <v>1913</v>
      </c>
      <c r="AQ1970" s="69" t="s">
        <v>207</v>
      </c>
      <c r="AR1970" s="69" t="s">
        <v>1917</v>
      </c>
    </row>
    <row r="1971" spans="36:44" ht="14.4">
      <c r="AJ1971" s="26" t="str">
        <f>VLOOKUP(AQ1971,'user list'!A:B,2,0)</f>
        <v>DPOS</v>
      </c>
      <c r="AK1971" s="26">
        <f t="shared" si="138"/>
        <v>6</v>
      </c>
      <c r="AL1971" s="26">
        <f t="shared" si="139"/>
        <v>4</v>
      </c>
      <c r="AM1971" s="94" t="str">
        <f t="shared" si="140"/>
        <v>6/4 Log In</v>
      </c>
      <c r="AN1971" s="172">
        <v>45812.58865740741</v>
      </c>
      <c r="AO1971" s="69" t="s">
        <v>213</v>
      </c>
      <c r="AP1971" s="69" t="s">
        <v>1913</v>
      </c>
      <c r="AQ1971" s="69" t="s">
        <v>213</v>
      </c>
      <c r="AR1971" s="69" t="s">
        <v>1916</v>
      </c>
    </row>
    <row r="1972" spans="36:44" ht="14.4">
      <c r="AJ1972" s="26" t="str">
        <f>VLOOKUP(AQ1972,'user list'!A:B,2,0)</f>
        <v>DOE</v>
      </c>
      <c r="AK1972" s="26">
        <f t="shared" si="138"/>
        <v>6</v>
      </c>
      <c r="AL1972" s="26">
        <f t="shared" si="139"/>
        <v>4</v>
      </c>
      <c r="AM1972" s="94" t="str">
        <f t="shared" si="140"/>
        <v>6/4 Log Off</v>
      </c>
      <c r="AN1972" s="172">
        <v>45812.588796296295</v>
      </c>
      <c r="AO1972" s="69" t="s">
        <v>212</v>
      </c>
      <c r="AP1972" s="69" t="s">
        <v>1913</v>
      </c>
      <c r="AQ1972" s="69" t="s">
        <v>212</v>
      </c>
      <c r="AR1972" s="69" t="s">
        <v>1917</v>
      </c>
    </row>
    <row r="1973" spans="36:44" ht="14.4">
      <c r="AJ1973" s="26" t="str">
        <f>VLOOKUP(AQ1973,'user list'!A:B,2,0)</f>
        <v>BCRD</v>
      </c>
      <c r="AK1973" s="26">
        <f t="shared" si="138"/>
        <v>6</v>
      </c>
      <c r="AL1973" s="26">
        <f t="shared" si="139"/>
        <v>4</v>
      </c>
      <c r="AM1973" s="94" t="str">
        <f t="shared" si="140"/>
        <v>6/4 Log In</v>
      </c>
      <c r="AN1973" s="172">
        <v>45812.589259259257</v>
      </c>
      <c r="AO1973" s="69" t="s">
        <v>192</v>
      </c>
      <c r="AP1973" s="69" t="s">
        <v>1913</v>
      </c>
      <c r="AQ1973" s="69" t="s">
        <v>192</v>
      </c>
      <c r="AR1973" s="69" t="s">
        <v>1916</v>
      </c>
    </row>
    <row r="1974" spans="36:44" ht="14.4">
      <c r="AJ1974" s="26" t="str">
        <f>VLOOKUP(AQ1974,'user list'!A:B,2,0)</f>
        <v>ZAU</v>
      </c>
      <c r="AK1974" s="26">
        <f t="shared" si="138"/>
        <v>6</v>
      </c>
      <c r="AL1974" s="26">
        <f t="shared" si="139"/>
        <v>4</v>
      </c>
      <c r="AM1974" s="94" t="str">
        <f t="shared" si="140"/>
        <v>6/4 Log In</v>
      </c>
      <c r="AN1974" s="172">
        <v>45812.589722222219</v>
      </c>
      <c r="AO1974" s="69" t="s">
        <v>275</v>
      </c>
      <c r="AP1974" s="69" t="s">
        <v>1913</v>
      </c>
      <c r="AQ1974" s="69" t="s">
        <v>275</v>
      </c>
      <c r="AR1974" s="69" t="s">
        <v>1916</v>
      </c>
    </row>
    <row r="1975" spans="36:44" ht="14.4">
      <c r="AJ1975" s="26" t="str">
        <f>VLOOKUP(AQ1975,'user list'!A:B,2,0)</f>
        <v>CGSD</v>
      </c>
      <c r="AK1975" s="26">
        <f t="shared" si="138"/>
        <v>6</v>
      </c>
      <c r="AL1975" s="26">
        <f t="shared" si="139"/>
        <v>4</v>
      </c>
      <c r="AM1975" s="94" t="str">
        <f t="shared" si="140"/>
        <v>6/4 Log Off</v>
      </c>
      <c r="AN1975" s="172">
        <v>45812.590081018519</v>
      </c>
      <c r="AO1975" s="69" t="s">
        <v>200</v>
      </c>
      <c r="AP1975" s="69" t="s">
        <v>1913</v>
      </c>
      <c r="AQ1975" s="69" t="s">
        <v>200</v>
      </c>
      <c r="AR1975" s="69" t="s">
        <v>1917</v>
      </c>
    </row>
    <row r="1976" spans="36:44" ht="14.4">
      <c r="AJ1976" s="26" t="str">
        <f>VLOOKUP(AQ1976,'user list'!A:B,2,0)</f>
        <v>OCA</v>
      </c>
      <c r="AK1976" s="26">
        <f t="shared" si="138"/>
        <v>6</v>
      </c>
      <c r="AL1976" s="26">
        <f t="shared" si="139"/>
        <v>4</v>
      </c>
      <c r="AM1976" s="94" t="str">
        <f t="shared" si="140"/>
        <v>6/4 Log Off</v>
      </c>
      <c r="AN1976" s="172">
        <v>45812.590254629627</v>
      </c>
      <c r="AO1976" s="69" t="s">
        <v>227</v>
      </c>
      <c r="AP1976" s="69" t="s">
        <v>1913</v>
      </c>
      <c r="AQ1976" s="69" t="s">
        <v>227</v>
      </c>
      <c r="AR1976" s="69" t="s">
        <v>1917</v>
      </c>
    </row>
    <row r="1977" spans="36:44" ht="14.4">
      <c r="AJ1977" s="26" t="str">
        <f>VLOOKUP(AQ1977,'user list'!A:B,2,0)</f>
        <v>OCA</v>
      </c>
      <c r="AK1977" s="26">
        <f t="shared" si="138"/>
        <v>6</v>
      </c>
      <c r="AL1977" s="26">
        <f t="shared" si="139"/>
        <v>4</v>
      </c>
      <c r="AM1977" s="94" t="str">
        <f t="shared" si="140"/>
        <v>6/4 Log In</v>
      </c>
      <c r="AN1977" s="172">
        <v>45812.59033564815</v>
      </c>
      <c r="AO1977" s="69" t="s">
        <v>227</v>
      </c>
      <c r="AP1977" s="69" t="s">
        <v>1913</v>
      </c>
      <c r="AQ1977" s="69" t="s">
        <v>227</v>
      </c>
      <c r="AR1977" s="69" t="s">
        <v>1916</v>
      </c>
    </row>
    <row r="1978" spans="36:44" ht="14.4">
      <c r="AJ1978" s="26" t="str">
        <f>VLOOKUP(AQ1978,'user list'!A:B,2,0)</f>
        <v>ITDD</v>
      </c>
      <c r="AK1978" s="26">
        <f t="shared" si="138"/>
        <v>6</v>
      </c>
      <c r="AL1978" s="26">
        <f t="shared" si="139"/>
        <v>4</v>
      </c>
      <c r="AM1978" s="94" t="str">
        <f t="shared" si="140"/>
        <v>6/4 Log Off</v>
      </c>
      <c r="AN1978" s="172">
        <v>45812.591666666667</v>
      </c>
      <c r="AO1978" s="69" t="s">
        <v>219</v>
      </c>
      <c r="AP1978" s="69" t="s">
        <v>1913</v>
      </c>
      <c r="AQ1978" s="69" t="s">
        <v>219</v>
      </c>
      <c r="AR1978" s="69" t="s">
        <v>1917</v>
      </c>
    </row>
    <row r="1979" spans="36:44" ht="14.4">
      <c r="AJ1979" s="26" t="str">
        <f>VLOOKUP(AQ1979,'user list'!A:B,2,0)</f>
        <v>MDAD</v>
      </c>
      <c r="AK1979" s="26">
        <f t="shared" ref="AK1979:AK2042" si="141">MONTH(AN1979)</f>
        <v>6</v>
      </c>
      <c r="AL1979" s="26">
        <f t="shared" ref="AL1979:AL2042" si="142">DAY(AN1979)</f>
        <v>4</v>
      </c>
      <c r="AM1979" s="94" t="str">
        <f t="shared" ref="AM1979:AM2042" si="143">AK1979&amp;"/"&amp;AL1979&amp;" "&amp;AR1979</f>
        <v>6/4 Log In</v>
      </c>
      <c r="AN1979" s="172">
        <v>45812.59175925926</v>
      </c>
      <c r="AO1979" s="69" t="s">
        <v>223</v>
      </c>
      <c r="AP1979" s="69" t="s">
        <v>1913</v>
      </c>
      <c r="AQ1979" s="69" t="s">
        <v>223</v>
      </c>
      <c r="AR1979" s="69" t="s">
        <v>1916</v>
      </c>
    </row>
    <row r="1980" spans="36:44" ht="14.4">
      <c r="AJ1980" s="26" t="str">
        <f>VLOOKUP(AQ1980,'user list'!A:B,2,0)</f>
        <v>MDAD</v>
      </c>
      <c r="AK1980" s="26">
        <f t="shared" si="141"/>
        <v>6</v>
      </c>
      <c r="AL1980" s="26">
        <f t="shared" si="142"/>
        <v>4</v>
      </c>
      <c r="AM1980" s="94" t="str">
        <f t="shared" si="143"/>
        <v>6/4 Log Off</v>
      </c>
      <c r="AN1980" s="172">
        <v>45812.591944444444</v>
      </c>
      <c r="AO1980" s="69" t="s">
        <v>223</v>
      </c>
      <c r="AP1980" s="69" t="s">
        <v>1913</v>
      </c>
      <c r="AQ1980" s="69" t="s">
        <v>223</v>
      </c>
      <c r="AR1980" s="69" t="s">
        <v>1917</v>
      </c>
    </row>
    <row r="1981" spans="36:44" ht="14.4">
      <c r="AJ1981" s="26" t="str">
        <f>VLOOKUP(AQ1981,'user list'!A:B,2,0)</f>
        <v>DBO</v>
      </c>
      <c r="AK1981" s="26">
        <f t="shared" si="141"/>
        <v>6</v>
      </c>
      <c r="AL1981" s="26">
        <f t="shared" si="142"/>
        <v>4</v>
      </c>
      <c r="AM1981" s="94" t="str">
        <f t="shared" si="143"/>
        <v>6/4 Log In</v>
      </c>
      <c r="AN1981" s="172">
        <v>45812.59207175926</v>
      </c>
      <c r="AO1981" s="69" t="s">
        <v>209</v>
      </c>
      <c r="AP1981" s="69" t="s">
        <v>1913</v>
      </c>
      <c r="AQ1981" s="69" t="s">
        <v>209</v>
      </c>
      <c r="AR1981" s="69" t="s">
        <v>1916</v>
      </c>
    </row>
    <row r="1982" spans="36:44" ht="14.4">
      <c r="AJ1982" s="26" t="str">
        <f>VLOOKUP(AQ1982,'user list'!A:B,2,0)</f>
        <v>DSQC</v>
      </c>
      <c r="AK1982" s="26">
        <f t="shared" si="141"/>
        <v>6</v>
      </c>
      <c r="AL1982" s="26">
        <f t="shared" si="142"/>
        <v>4</v>
      </c>
      <c r="AM1982" s="94" t="str">
        <f t="shared" si="143"/>
        <v>6/4 Log Off</v>
      </c>
      <c r="AN1982" s="172">
        <v>45812.592303240737</v>
      </c>
      <c r="AO1982" s="69" t="s">
        <v>214</v>
      </c>
      <c r="AP1982" s="69" t="s">
        <v>1913</v>
      </c>
      <c r="AQ1982" s="69" t="s">
        <v>214</v>
      </c>
      <c r="AR1982" s="69" t="s">
        <v>1917</v>
      </c>
    </row>
    <row r="1983" spans="36:44" ht="14.4">
      <c r="AJ1983" s="26" t="str">
        <f>VLOOKUP(AQ1983,'user list'!A:B,2,0)</f>
        <v>CTO</v>
      </c>
      <c r="AK1983" s="26">
        <f t="shared" si="141"/>
        <v>6</v>
      </c>
      <c r="AL1983" s="26">
        <f t="shared" si="142"/>
        <v>4</v>
      </c>
      <c r="AM1983" s="94" t="str">
        <f t="shared" si="143"/>
        <v>6/4 Log In</v>
      </c>
      <c r="AN1983" s="172">
        <v>45812.592476851853</v>
      </c>
      <c r="AO1983" s="69" t="s">
        <v>207</v>
      </c>
      <c r="AP1983" s="69" t="s">
        <v>1913</v>
      </c>
      <c r="AQ1983" s="69" t="s">
        <v>207</v>
      </c>
      <c r="AR1983" s="69" t="s">
        <v>1916</v>
      </c>
    </row>
    <row r="1984" spans="36:44" ht="14.4">
      <c r="AJ1984" s="26" t="str">
        <f>VLOOKUP(AQ1984,'user list'!A:B,2,0)</f>
        <v>DSQC</v>
      </c>
      <c r="AK1984" s="26">
        <f t="shared" si="141"/>
        <v>6</v>
      </c>
      <c r="AL1984" s="26">
        <f t="shared" si="142"/>
        <v>4</v>
      </c>
      <c r="AM1984" s="94" t="str">
        <f t="shared" si="143"/>
        <v>6/4 Log In</v>
      </c>
      <c r="AN1984" s="172">
        <v>45812.592569444445</v>
      </c>
      <c r="AO1984" s="69" t="s">
        <v>214</v>
      </c>
      <c r="AP1984" s="69" t="s">
        <v>1913</v>
      </c>
      <c r="AQ1984" s="69" t="s">
        <v>214</v>
      </c>
      <c r="AR1984" s="69" t="s">
        <v>1916</v>
      </c>
    </row>
    <row r="1985" spans="36:44" ht="14.4">
      <c r="AJ1985" s="26" t="str">
        <f>VLOOKUP(AQ1985,'user list'!A:B,2,0)</f>
        <v>Admin</v>
      </c>
      <c r="AK1985" s="26">
        <f t="shared" si="141"/>
        <v>6</v>
      </c>
      <c r="AL1985" s="26">
        <f t="shared" si="142"/>
        <v>4</v>
      </c>
      <c r="AM1985" s="94" t="str">
        <f t="shared" si="143"/>
        <v>6/4 Log In</v>
      </c>
      <c r="AN1985" s="172">
        <v>45812.592997685184</v>
      </c>
      <c r="AO1985" s="69" t="s">
        <v>186</v>
      </c>
      <c r="AP1985" s="69" t="s">
        <v>1913</v>
      </c>
      <c r="AQ1985" s="69" t="s">
        <v>186</v>
      </c>
      <c r="AR1985" s="69" t="s">
        <v>1916</v>
      </c>
    </row>
    <row r="1986" spans="36:44" ht="14.4">
      <c r="AJ1986" s="26" t="str">
        <f>VLOOKUP(AQ1986,'user list'!A:B,2,0)</f>
        <v>Admin</v>
      </c>
      <c r="AK1986" s="26">
        <f t="shared" si="141"/>
        <v>6</v>
      </c>
      <c r="AL1986" s="26">
        <f t="shared" si="142"/>
        <v>4</v>
      </c>
      <c r="AM1986" s="94" t="str">
        <f t="shared" si="143"/>
        <v>6/4 Log Off</v>
      </c>
      <c r="AN1986" s="172">
        <v>45812.595891203702</v>
      </c>
      <c r="AO1986" s="69" t="s">
        <v>186</v>
      </c>
      <c r="AP1986" s="69" t="s">
        <v>1913</v>
      </c>
      <c r="AQ1986" s="69" t="s">
        <v>186</v>
      </c>
      <c r="AR1986" s="69" t="s">
        <v>1917</v>
      </c>
    </row>
    <row r="1987" spans="36:44" ht="14.4">
      <c r="AJ1987" s="26" t="str">
        <f>VLOOKUP(AQ1987,'user list'!A:B,2,0)</f>
        <v>LEDIPO</v>
      </c>
      <c r="AK1987" s="26">
        <f t="shared" si="141"/>
        <v>6</v>
      </c>
      <c r="AL1987" s="26">
        <f t="shared" si="142"/>
        <v>4</v>
      </c>
      <c r="AM1987" s="94" t="str">
        <f t="shared" si="143"/>
        <v>6/4 Log Off</v>
      </c>
      <c r="AN1987" s="172">
        <v>45812.596817129626</v>
      </c>
      <c r="AO1987" s="69" t="s">
        <v>222</v>
      </c>
      <c r="AP1987" s="69" t="s">
        <v>1913</v>
      </c>
      <c r="AQ1987" s="69" t="s">
        <v>222</v>
      </c>
      <c r="AR1987" s="69" t="s">
        <v>1917</v>
      </c>
    </row>
    <row r="1988" spans="36:44" ht="14.4">
      <c r="AJ1988" s="26" t="str">
        <f>VLOOKUP(AQ1988,'user list'!A:B,2,0)</f>
        <v>ITDD</v>
      </c>
      <c r="AK1988" s="26">
        <f t="shared" si="141"/>
        <v>6</v>
      </c>
      <c r="AL1988" s="26">
        <f t="shared" si="142"/>
        <v>4</v>
      </c>
      <c r="AM1988" s="94" t="str">
        <f t="shared" si="143"/>
        <v>6/4 Log Off</v>
      </c>
      <c r="AN1988" s="172">
        <v>45812.596828703703</v>
      </c>
      <c r="AO1988" s="69" t="s">
        <v>219</v>
      </c>
      <c r="AP1988" s="69" t="s">
        <v>1913</v>
      </c>
      <c r="AQ1988" s="69" t="s">
        <v>219</v>
      </c>
      <c r="AR1988" s="69" t="s">
        <v>1917</v>
      </c>
    </row>
    <row r="1989" spans="36:44" ht="14.4">
      <c r="AJ1989" s="26" t="str">
        <f>VLOOKUP(AQ1989,'user list'!A:B,2,0)</f>
        <v>ITDD</v>
      </c>
      <c r="AK1989" s="26">
        <f t="shared" si="141"/>
        <v>6</v>
      </c>
      <c r="AL1989" s="26">
        <f t="shared" si="142"/>
        <v>4</v>
      </c>
      <c r="AM1989" s="94" t="str">
        <f t="shared" si="143"/>
        <v>6/4 Log In</v>
      </c>
      <c r="AN1989" s="172">
        <v>45812.599004629628</v>
      </c>
      <c r="AO1989" s="69" t="s">
        <v>219</v>
      </c>
      <c r="AP1989" s="69" t="s">
        <v>1913</v>
      </c>
      <c r="AQ1989" s="69" t="s">
        <v>219</v>
      </c>
      <c r="AR1989" s="69" t="s">
        <v>1916</v>
      </c>
    </row>
    <row r="1990" spans="36:44" ht="14.4">
      <c r="AJ1990" s="26" t="str">
        <f>VLOOKUP(AQ1990,'user list'!A:B,2,0)</f>
        <v>QCPL</v>
      </c>
      <c r="AK1990" s="26">
        <f t="shared" si="141"/>
        <v>6</v>
      </c>
      <c r="AL1990" s="26">
        <f t="shared" si="142"/>
        <v>4</v>
      </c>
      <c r="AM1990" s="94" t="str">
        <f t="shared" si="143"/>
        <v>6/4 Log In</v>
      </c>
      <c r="AN1990" s="172">
        <v>45812.599270833336</v>
      </c>
      <c r="AO1990" s="69" t="s">
        <v>268</v>
      </c>
      <c r="AP1990" s="69" t="s">
        <v>1913</v>
      </c>
      <c r="AQ1990" s="69" t="s">
        <v>268</v>
      </c>
      <c r="AR1990" s="69" t="s">
        <v>1916</v>
      </c>
    </row>
    <row r="1991" spans="36:44" ht="14.4">
      <c r="AJ1991" s="26" t="str">
        <f>VLOOKUP(AQ1991,'user list'!A:B,2,0)</f>
        <v>CArD</v>
      </c>
      <c r="AK1991" s="26">
        <f t="shared" si="141"/>
        <v>6</v>
      </c>
      <c r="AL1991" s="26">
        <f t="shared" si="142"/>
        <v>4</v>
      </c>
      <c r="AM1991" s="94" t="str">
        <f t="shared" si="143"/>
        <v>6/4 Log Off</v>
      </c>
      <c r="AN1991" s="172">
        <v>45812.599409722221</v>
      </c>
      <c r="AO1991" s="69" t="s">
        <v>277</v>
      </c>
      <c r="AP1991" s="69" t="s">
        <v>1913</v>
      </c>
      <c r="AQ1991" s="69" t="s">
        <v>277</v>
      </c>
      <c r="AR1991" s="69" t="s">
        <v>1917</v>
      </c>
    </row>
    <row r="1992" spans="36:44" ht="14.4">
      <c r="AJ1992" s="26" t="str">
        <f>VLOOKUP(AQ1992,'user list'!A:B,2,0)</f>
        <v>DBO</v>
      </c>
      <c r="AK1992" s="26">
        <f t="shared" si="141"/>
        <v>6</v>
      </c>
      <c r="AL1992" s="26">
        <f t="shared" si="142"/>
        <v>4</v>
      </c>
      <c r="AM1992" s="94" t="str">
        <f t="shared" si="143"/>
        <v>6/4 Log Off</v>
      </c>
      <c r="AN1992" s="172">
        <v>45812.600370370368</v>
      </c>
      <c r="AO1992" s="69" t="s">
        <v>209</v>
      </c>
      <c r="AP1992" s="69" t="s">
        <v>1913</v>
      </c>
      <c r="AQ1992" s="69" t="s">
        <v>209</v>
      </c>
      <c r="AR1992" s="69" t="s">
        <v>1917</v>
      </c>
    </row>
    <row r="1993" spans="36:44" ht="14.4">
      <c r="AJ1993" s="26" t="str">
        <f>VLOOKUP(AQ1993,'user list'!A:B,2,0)</f>
        <v>OCM</v>
      </c>
      <c r="AK1993" s="26">
        <f t="shared" si="141"/>
        <v>6</v>
      </c>
      <c r="AL1993" s="26">
        <f t="shared" si="142"/>
        <v>4</v>
      </c>
      <c r="AM1993" s="94" t="str">
        <f t="shared" si="143"/>
        <v>6/4 Log In</v>
      </c>
      <c r="AN1993" s="172">
        <v>45812.601736111108</v>
      </c>
      <c r="AO1993" s="69" t="s">
        <v>231</v>
      </c>
      <c r="AP1993" s="69" t="s">
        <v>1913</v>
      </c>
      <c r="AQ1993" s="69" t="s">
        <v>231</v>
      </c>
      <c r="AR1993" s="69" t="s">
        <v>1916</v>
      </c>
    </row>
    <row r="1994" spans="36:44" ht="14.4">
      <c r="AJ1994" s="26" t="str">
        <f>VLOOKUP(AQ1994,'user list'!A:B,2,0)</f>
        <v>BCRD</v>
      </c>
      <c r="AK1994" s="26">
        <f t="shared" si="141"/>
        <v>6</v>
      </c>
      <c r="AL1994" s="26">
        <f t="shared" si="142"/>
        <v>4</v>
      </c>
      <c r="AM1994" s="94" t="str">
        <f t="shared" si="143"/>
        <v>6/4 Log Off</v>
      </c>
      <c r="AN1994" s="172">
        <v>45812.603460648148</v>
      </c>
      <c r="AO1994" s="69" t="s">
        <v>192</v>
      </c>
      <c r="AP1994" s="69" t="s">
        <v>1913</v>
      </c>
      <c r="AQ1994" s="69" t="s">
        <v>192</v>
      </c>
      <c r="AR1994" s="69" t="s">
        <v>1917</v>
      </c>
    </row>
    <row r="1995" spans="36:44" ht="14.4">
      <c r="AJ1995" s="26" t="str">
        <f>VLOOKUP(AQ1995,'user list'!A:B,2,0)</f>
        <v>LEDIPO</v>
      </c>
      <c r="AK1995" s="26">
        <f t="shared" si="141"/>
        <v>6</v>
      </c>
      <c r="AL1995" s="26">
        <f t="shared" si="142"/>
        <v>4</v>
      </c>
      <c r="AM1995" s="94" t="str">
        <f t="shared" si="143"/>
        <v>6/4 Log In</v>
      </c>
      <c r="AN1995" s="172">
        <v>45812.606238425928</v>
      </c>
      <c r="AO1995" s="69" t="s">
        <v>222</v>
      </c>
      <c r="AP1995" s="69" t="s">
        <v>1913</v>
      </c>
      <c r="AQ1995" s="69" t="s">
        <v>222</v>
      </c>
      <c r="AR1995" s="69" t="s">
        <v>1916</v>
      </c>
    </row>
    <row r="1996" spans="36:44" ht="14.4">
      <c r="AJ1996" s="26" t="str">
        <f>VLOOKUP(AQ1996,'user list'!A:B,2,0)</f>
        <v>SPORTS</v>
      </c>
      <c r="AK1996" s="26">
        <f t="shared" si="141"/>
        <v>6</v>
      </c>
      <c r="AL1996" s="26">
        <f t="shared" si="142"/>
        <v>4</v>
      </c>
      <c r="AM1996" s="94" t="str">
        <f t="shared" si="143"/>
        <v>6/4 Log Off</v>
      </c>
      <c r="AN1996" s="172">
        <v>45812.607106481482</v>
      </c>
      <c r="AO1996" s="69" t="s">
        <v>272</v>
      </c>
      <c r="AP1996" s="69" t="s">
        <v>1913</v>
      </c>
      <c r="AQ1996" s="69" t="s">
        <v>272</v>
      </c>
      <c r="AR1996" s="69" t="s">
        <v>1917</v>
      </c>
    </row>
    <row r="1997" spans="36:44" ht="14.4">
      <c r="AJ1997" s="26" t="str">
        <f>VLOOKUP(AQ1997,'user list'!A:B,2,0)</f>
        <v>Admin</v>
      </c>
      <c r="AK1997" s="26">
        <f t="shared" si="141"/>
        <v>6</v>
      </c>
      <c r="AL1997" s="26">
        <f t="shared" si="142"/>
        <v>4</v>
      </c>
      <c r="AM1997" s="94" t="str">
        <f t="shared" si="143"/>
        <v>6/4 Log Off</v>
      </c>
      <c r="AN1997" s="172">
        <v>45812.607256944444</v>
      </c>
      <c r="AO1997" s="69" t="s">
        <v>186</v>
      </c>
      <c r="AP1997" s="69" t="s">
        <v>1913</v>
      </c>
      <c r="AQ1997" s="69" t="s">
        <v>186</v>
      </c>
      <c r="AR1997" s="69" t="s">
        <v>1917</v>
      </c>
    </row>
    <row r="1998" spans="36:44" ht="14.4">
      <c r="AJ1998" s="26" t="str">
        <f>VLOOKUP(AQ1998,'user list'!A:B,2,0)</f>
        <v>PLEB</v>
      </c>
      <c r="AK1998" s="26">
        <f t="shared" si="141"/>
        <v>6</v>
      </c>
      <c r="AL1998" s="26">
        <f t="shared" si="142"/>
        <v>4</v>
      </c>
      <c r="AM1998" s="94" t="str">
        <f t="shared" si="143"/>
        <v>6/4 Log Off</v>
      </c>
      <c r="AN1998" s="172">
        <v>45812.608055555553</v>
      </c>
      <c r="AO1998" s="69" t="s">
        <v>260</v>
      </c>
      <c r="AP1998" s="69" t="s">
        <v>1913</v>
      </c>
      <c r="AQ1998" s="69" t="s">
        <v>260</v>
      </c>
      <c r="AR1998" s="69" t="s">
        <v>1917</v>
      </c>
    </row>
    <row r="1999" spans="36:44" ht="14.4">
      <c r="AJ1999" s="26" t="str">
        <f>VLOOKUP(AQ1999,'user list'!A:B,2,0)</f>
        <v>DPOS</v>
      </c>
      <c r="AK1999" s="26">
        <f t="shared" si="141"/>
        <v>6</v>
      </c>
      <c r="AL1999" s="26">
        <f t="shared" si="142"/>
        <v>4</v>
      </c>
      <c r="AM1999" s="94" t="str">
        <f t="shared" si="143"/>
        <v>6/4 Log Off</v>
      </c>
      <c r="AN1999" s="172">
        <v>45812.608483796299</v>
      </c>
      <c r="AO1999" s="69" t="s">
        <v>213</v>
      </c>
      <c r="AP1999" s="69" t="s">
        <v>1913</v>
      </c>
      <c r="AQ1999" s="69" t="s">
        <v>213</v>
      </c>
      <c r="AR1999" s="69" t="s">
        <v>1917</v>
      </c>
    </row>
    <row r="2000" spans="36:44" ht="14.4">
      <c r="AJ2000" s="26" t="str">
        <f>VLOOKUP(AQ2000,'user list'!A:B,2,0)</f>
        <v>DPOS</v>
      </c>
      <c r="AK2000" s="26">
        <f t="shared" si="141"/>
        <v>6</v>
      </c>
      <c r="AL2000" s="26">
        <f t="shared" si="142"/>
        <v>4</v>
      </c>
      <c r="AM2000" s="94" t="str">
        <f t="shared" si="143"/>
        <v>6/4 Log In</v>
      </c>
      <c r="AN2000" s="172">
        <v>45812.608599537038</v>
      </c>
      <c r="AO2000" s="69" t="s">
        <v>213</v>
      </c>
      <c r="AP2000" s="69" t="s">
        <v>1913</v>
      </c>
      <c r="AQ2000" s="69" t="s">
        <v>213</v>
      </c>
      <c r="AR2000" s="69" t="s">
        <v>1916</v>
      </c>
    </row>
    <row r="2001" spans="36:44" ht="14.4">
      <c r="AJ2001" s="26" t="str">
        <f>VLOOKUP(AQ2001,'user list'!A:B,2,0)</f>
        <v>PLEB</v>
      </c>
      <c r="AK2001" s="26">
        <f t="shared" si="141"/>
        <v>6</v>
      </c>
      <c r="AL2001" s="26">
        <f t="shared" si="142"/>
        <v>4</v>
      </c>
      <c r="AM2001" s="94" t="str">
        <f t="shared" si="143"/>
        <v>6/4 Log In</v>
      </c>
      <c r="AN2001" s="172">
        <v>45812.609351851854</v>
      </c>
      <c r="AO2001" s="69" t="s">
        <v>260</v>
      </c>
      <c r="AP2001" s="69" t="s">
        <v>1913</v>
      </c>
      <c r="AQ2001" s="69" t="s">
        <v>260</v>
      </c>
      <c r="AR2001" s="69" t="s">
        <v>1916</v>
      </c>
    </row>
    <row r="2002" spans="36:44" ht="14.4">
      <c r="AJ2002" s="26" t="str">
        <f>VLOOKUP(AQ2002,'user list'!A:B,2,0)</f>
        <v>CAD</v>
      </c>
      <c r="AK2002" s="26">
        <f t="shared" si="141"/>
        <v>6</v>
      </c>
      <c r="AL2002" s="26">
        <f t="shared" si="142"/>
        <v>4</v>
      </c>
      <c r="AM2002" s="94" t="str">
        <f t="shared" si="143"/>
        <v>6/4 Log Off</v>
      </c>
      <c r="AN2002" s="172">
        <v>45812.610115740739</v>
      </c>
      <c r="AO2002" s="69" t="s">
        <v>196</v>
      </c>
      <c r="AP2002" s="69" t="s">
        <v>1913</v>
      </c>
      <c r="AQ2002" s="69" t="s">
        <v>196</v>
      </c>
      <c r="AR2002" s="69" t="s">
        <v>1917</v>
      </c>
    </row>
    <row r="2003" spans="36:44" ht="14.4">
      <c r="AJ2003" s="26" t="str">
        <f>VLOOKUP(AQ2003,'user list'!A:B,2,0)</f>
        <v>CAD</v>
      </c>
      <c r="AK2003" s="26">
        <f t="shared" si="141"/>
        <v>6</v>
      </c>
      <c r="AL2003" s="26">
        <f t="shared" si="142"/>
        <v>4</v>
      </c>
      <c r="AM2003" s="94" t="str">
        <f t="shared" si="143"/>
        <v>6/4 Log In</v>
      </c>
      <c r="AN2003" s="172">
        <v>45812.610300925924</v>
      </c>
      <c r="AO2003" s="69" t="s">
        <v>196</v>
      </c>
      <c r="AP2003" s="69" t="s">
        <v>1913</v>
      </c>
      <c r="AQ2003" s="69" t="s">
        <v>196</v>
      </c>
      <c r="AR2003" s="69" t="s">
        <v>1916</v>
      </c>
    </row>
    <row r="2004" spans="36:44" ht="14.4">
      <c r="AJ2004" s="26" t="str">
        <f>VLOOKUP(AQ2004,'user list'!A:B,2,0)</f>
        <v>MDAD</v>
      </c>
      <c r="AK2004" s="26">
        <f t="shared" si="141"/>
        <v>6</v>
      </c>
      <c r="AL2004" s="26">
        <f t="shared" si="142"/>
        <v>4</v>
      </c>
      <c r="AM2004" s="94" t="str">
        <f t="shared" si="143"/>
        <v>6/4 Log Off</v>
      </c>
      <c r="AN2004" s="172">
        <v>45812.610520833332</v>
      </c>
      <c r="AO2004" s="69" t="s">
        <v>223</v>
      </c>
      <c r="AP2004" s="69" t="s">
        <v>1913</v>
      </c>
      <c r="AQ2004" s="69" t="s">
        <v>223</v>
      </c>
      <c r="AR2004" s="69" t="s">
        <v>1917</v>
      </c>
    </row>
    <row r="2005" spans="36:44" ht="14.4">
      <c r="AJ2005" s="26" t="str">
        <f>VLOOKUP(AQ2005,'user list'!A:B,2,0)</f>
        <v>DOE</v>
      </c>
      <c r="AK2005" s="26">
        <f t="shared" si="141"/>
        <v>6</v>
      </c>
      <c r="AL2005" s="26">
        <f t="shared" si="142"/>
        <v>4</v>
      </c>
      <c r="AM2005" s="94" t="str">
        <f t="shared" si="143"/>
        <v>6/4 Log Off</v>
      </c>
      <c r="AN2005" s="172">
        <v>45812.611631944441</v>
      </c>
      <c r="AO2005" s="69" t="s">
        <v>212</v>
      </c>
      <c r="AP2005" s="69" t="s">
        <v>1913</v>
      </c>
      <c r="AQ2005" s="69" t="s">
        <v>212</v>
      </c>
      <c r="AR2005" s="69" t="s">
        <v>1917</v>
      </c>
    </row>
    <row r="2006" spans="36:44" ht="14.4">
      <c r="AJ2006" s="26" t="str">
        <f>VLOOKUP(AQ2006,'user list'!A:B,2,0)</f>
        <v>DOE</v>
      </c>
      <c r="AK2006" s="26">
        <f t="shared" si="141"/>
        <v>6</v>
      </c>
      <c r="AL2006" s="26">
        <f t="shared" si="142"/>
        <v>4</v>
      </c>
      <c r="AM2006" s="94" t="str">
        <f t="shared" si="143"/>
        <v>6/4 Log In</v>
      </c>
      <c r="AN2006" s="172">
        <v>45812.611701388887</v>
      </c>
      <c r="AO2006" s="69" t="s">
        <v>212</v>
      </c>
      <c r="AP2006" s="69" t="s">
        <v>1913</v>
      </c>
      <c r="AQ2006" s="69" t="s">
        <v>212</v>
      </c>
      <c r="AR2006" s="69" t="s">
        <v>1916</v>
      </c>
    </row>
    <row r="2007" spans="36:44" ht="14.4">
      <c r="AJ2007" s="26" t="str">
        <f>VLOOKUP(AQ2007,'user list'!A:B,2,0)</f>
        <v>OCM</v>
      </c>
      <c r="AK2007" s="26">
        <f t="shared" si="141"/>
        <v>6</v>
      </c>
      <c r="AL2007" s="26">
        <f t="shared" si="142"/>
        <v>4</v>
      </c>
      <c r="AM2007" s="94" t="str">
        <f t="shared" si="143"/>
        <v>6/4 Log In</v>
      </c>
      <c r="AN2007" s="172">
        <v>45812.611747685187</v>
      </c>
      <c r="AO2007" s="69" t="s">
        <v>231</v>
      </c>
      <c r="AP2007" s="69" t="s">
        <v>1913</v>
      </c>
      <c r="AQ2007" s="69" t="s">
        <v>231</v>
      </c>
      <c r="AR2007" s="69" t="s">
        <v>1916</v>
      </c>
    </row>
    <row r="2008" spans="36:44" ht="14.4">
      <c r="AJ2008" s="26" t="str">
        <f>VLOOKUP(AQ2008,'user list'!A:B,2,0)</f>
        <v>OCA</v>
      </c>
      <c r="AK2008" s="26">
        <f t="shared" si="141"/>
        <v>6</v>
      </c>
      <c r="AL2008" s="26">
        <f t="shared" si="142"/>
        <v>4</v>
      </c>
      <c r="AM2008" s="94" t="str">
        <f t="shared" si="143"/>
        <v>6/4 Log Off</v>
      </c>
      <c r="AN2008" s="172">
        <v>45812.612708333334</v>
      </c>
      <c r="AO2008" s="69" t="s">
        <v>227</v>
      </c>
      <c r="AP2008" s="69" t="s">
        <v>1913</v>
      </c>
      <c r="AQ2008" s="69" t="s">
        <v>227</v>
      </c>
      <c r="AR2008" s="69" t="s">
        <v>1917</v>
      </c>
    </row>
    <row r="2009" spans="36:44" ht="14.4">
      <c r="AJ2009" s="26" t="str">
        <f>VLOOKUP(AQ2009,'user list'!A:B,2,0)</f>
        <v>OCA</v>
      </c>
      <c r="AK2009" s="26">
        <f t="shared" si="141"/>
        <v>6</v>
      </c>
      <c r="AL2009" s="26">
        <f t="shared" si="142"/>
        <v>4</v>
      </c>
      <c r="AM2009" s="94" t="str">
        <f t="shared" si="143"/>
        <v>6/4 Log In</v>
      </c>
      <c r="AN2009" s="172">
        <v>45812.612800925926</v>
      </c>
      <c r="AO2009" s="69" t="s">
        <v>227</v>
      </c>
      <c r="AP2009" s="69" t="s">
        <v>1913</v>
      </c>
      <c r="AQ2009" s="69" t="s">
        <v>227</v>
      </c>
      <c r="AR2009" s="69" t="s">
        <v>1916</v>
      </c>
    </row>
    <row r="2010" spans="36:44" ht="14.4">
      <c r="AJ2010" s="26" t="str">
        <f>VLOOKUP(AQ2010,'user list'!A:B,2,0)</f>
        <v>BPLD</v>
      </c>
      <c r="AK2010" s="26">
        <f t="shared" si="141"/>
        <v>6</v>
      </c>
      <c r="AL2010" s="26">
        <f t="shared" si="142"/>
        <v>4</v>
      </c>
      <c r="AM2010" s="94" t="str">
        <f t="shared" si="143"/>
        <v>6/4 Log Off</v>
      </c>
      <c r="AN2010" s="172">
        <v>45812.613275462965</v>
      </c>
      <c r="AO2010" s="69" t="s">
        <v>194</v>
      </c>
      <c r="AP2010" s="69" t="s">
        <v>1913</v>
      </c>
      <c r="AQ2010" s="69" t="s">
        <v>194</v>
      </c>
      <c r="AR2010" s="69" t="s">
        <v>1917</v>
      </c>
    </row>
    <row r="2011" spans="36:44" ht="14.4">
      <c r="AJ2011" s="26" t="str">
        <f>VLOOKUP(AQ2011,'user list'!A:B,2,0)</f>
        <v>BPLD</v>
      </c>
      <c r="AK2011" s="26">
        <f t="shared" si="141"/>
        <v>6</v>
      </c>
      <c r="AL2011" s="26">
        <f t="shared" si="142"/>
        <v>4</v>
      </c>
      <c r="AM2011" s="94" t="str">
        <f t="shared" si="143"/>
        <v>6/4 Log In</v>
      </c>
      <c r="AN2011" s="172">
        <v>45812.613344907404</v>
      </c>
      <c r="AO2011" s="69" t="s">
        <v>194</v>
      </c>
      <c r="AP2011" s="69" t="s">
        <v>1913</v>
      </c>
      <c r="AQ2011" s="69" t="s">
        <v>194</v>
      </c>
      <c r="AR2011" s="69" t="s">
        <v>1916</v>
      </c>
    </row>
    <row r="2012" spans="36:44" ht="14.4">
      <c r="AJ2012" s="26" t="str">
        <f>VLOOKUP(AQ2012,'user list'!A:B,2,0)</f>
        <v>OCM</v>
      </c>
      <c r="AK2012" s="26">
        <f t="shared" si="141"/>
        <v>6</v>
      </c>
      <c r="AL2012" s="26">
        <f t="shared" si="142"/>
        <v>4</v>
      </c>
      <c r="AM2012" s="94" t="str">
        <f t="shared" si="143"/>
        <v>6/4 Changed</v>
      </c>
      <c r="AN2012" s="172">
        <v>45812.613634259258</v>
      </c>
      <c r="AO2012" s="69" t="s">
        <v>186</v>
      </c>
      <c r="AP2012" s="69" t="s">
        <v>1913</v>
      </c>
      <c r="AQ2012" s="69" t="s">
        <v>281</v>
      </c>
      <c r="AR2012" s="69" t="s">
        <v>1918</v>
      </c>
    </row>
    <row r="2013" spans="36:44" ht="14.4">
      <c r="AJ2013" s="26" t="str">
        <f>VLOOKUP(AQ2013,'user list'!A:B,2,0)</f>
        <v>Admin</v>
      </c>
      <c r="AK2013" s="26">
        <f t="shared" si="141"/>
        <v>6</v>
      </c>
      <c r="AL2013" s="26">
        <f t="shared" si="142"/>
        <v>4</v>
      </c>
      <c r="AM2013" s="94" t="str">
        <f t="shared" si="143"/>
        <v>6/4 Log In</v>
      </c>
      <c r="AN2013" s="172">
        <v>45812.614270833335</v>
      </c>
      <c r="AO2013" s="69" t="s">
        <v>186</v>
      </c>
      <c r="AP2013" s="69" t="s">
        <v>1913</v>
      </c>
      <c r="AQ2013" s="69" t="s">
        <v>186</v>
      </c>
      <c r="AR2013" s="69" t="s">
        <v>1916</v>
      </c>
    </row>
    <row r="2014" spans="36:44" ht="14.4">
      <c r="AJ2014" s="26" t="str">
        <f>VLOOKUP(AQ2014,'user list'!A:B,2,0)</f>
        <v>DBO</v>
      </c>
      <c r="AK2014" s="26">
        <f t="shared" si="141"/>
        <v>6</v>
      </c>
      <c r="AL2014" s="26">
        <f t="shared" si="142"/>
        <v>4</v>
      </c>
      <c r="AM2014" s="94" t="str">
        <f t="shared" si="143"/>
        <v>6/4 Log Off</v>
      </c>
      <c r="AN2014" s="172">
        <v>45812.614803240744</v>
      </c>
      <c r="AO2014" s="69" t="s">
        <v>209</v>
      </c>
      <c r="AP2014" s="69" t="s">
        <v>1913</v>
      </c>
      <c r="AQ2014" s="69" t="s">
        <v>209</v>
      </c>
      <c r="AR2014" s="69" t="s">
        <v>1917</v>
      </c>
    </row>
    <row r="2015" spans="36:44" ht="14.4">
      <c r="AJ2015" s="26" t="str">
        <f>VLOOKUP(AQ2015,'user list'!A:B,2,0)</f>
        <v>CVD</v>
      </c>
      <c r="AK2015" s="26">
        <f t="shared" si="141"/>
        <v>6</v>
      </c>
      <c r="AL2015" s="26">
        <f t="shared" si="142"/>
        <v>4</v>
      </c>
      <c r="AM2015" s="94" t="str">
        <f t="shared" si="143"/>
        <v>6/4 Log Off</v>
      </c>
      <c r="AN2015" s="172">
        <v>45812.616469907407</v>
      </c>
      <c r="AO2015" s="69" t="s">
        <v>208</v>
      </c>
      <c r="AP2015" s="69" t="s">
        <v>1913</v>
      </c>
      <c r="AQ2015" s="69" t="s">
        <v>208</v>
      </c>
      <c r="AR2015" s="69" t="s">
        <v>1917</v>
      </c>
    </row>
    <row r="2016" spans="36:44" ht="14.4">
      <c r="AJ2016" s="26" t="str">
        <f>VLOOKUP(AQ2016,'user list'!A:B,2,0)</f>
        <v>CVD</v>
      </c>
      <c r="AK2016" s="26">
        <f t="shared" si="141"/>
        <v>6</v>
      </c>
      <c r="AL2016" s="26">
        <f t="shared" si="142"/>
        <v>4</v>
      </c>
      <c r="AM2016" s="94" t="str">
        <f t="shared" si="143"/>
        <v>6/4 Log In</v>
      </c>
      <c r="AN2016" s="172">
        <v>45812.616793981484</v>
      </c>
      <c r="AO2016" s="69" t="s">
        <v>208</v>
      </c>
      <c r="AP2016" s="69" t="s">
        <v>1913</v>
      </c>
      <c r="AQ2016" s="69" t="s">
        <v>208</v>
      </c>
      <c r="AR2016" s="69" t="s">
        <v>1916</v>
      </c>
    </row>
    <row r="2017" spans="36:44" ht="14.4">
      <c r="AJ2017" s="26">
        <f>VLOOKUP(AQ2017,'user list'!A:B,2,0)</f>
        <v>0</v>
      </c>
      <c r="AK2017" s="26">
        <f t="shared" si="141"/>
        <v>6</v>
      </c>
      <c r="AL2017" s="26">
        <f t="shared" si="142"/>
        <v>4</v>
      </c>
      <c r="AM2017" s="94" t="str">
        <f t="shared" si="143"/>
        <v>6/4 Changed</v>
      </c>
      <c r="AN2017" s="172">
        <v>45812.616956018515</v>
      </c>
      <c r="AO2017" s="69" t="s">
        <v>186</v>
      </c>
      <c r="AP2017" s="69" t="s">
        <v>1922</v>
      </c>
      <c r="AQ2017" s="69" t="s">
        <v>289</v>
      </c>
      <c r="AR2017" s="69" t="s">
        <v>1918</v>
      </c>
    </row>
    <row r="2018" spans="36:44" ht="14.4">
      <c r="AJ2018" s="26" t="str">
        <f>VLOOKUP(AQ2018,'user list'!A:B,2,0)</f>
        <v>HCDRD</v>
      </c>
      <c r="AK2018" s="26">
        <f t="shared" si="141"/>
        <v>6</v>
      </c>
      <c r="AL2018" s="26">
        <f t="shared" si="142"/>
        <v>4</v>
      </c>
      <c r="AM2018" s="94" t="str">
        <f t="shared" si="143"/>
        <v>6/4 Changed</v>
      </c>
      <c r="AN2018" s="172">
        <v>45812.616956018515</v>
      </c>
      <c r="AO2018" s="69" t="s">
        <v>186</v>
      </c>
      <c r="AP2018" s="69" t="s">
        <v>1913</v>
      </c>
      <c r="AQ2018" s="69" t="s">
        <v>216</v>
      </c>
      <c r="AR2018" s="69" t="s">
        <v>1918</v>
      </c>
    </row>
    <row r="2019" spans="36:44" ht="14.4">
      <c r="AJ2019" s="26" t="str">
        <f>VLOOKUP(AQ2019,'user list'!A:B,2,0)</f>
        <v>HCDRD</v>
      </c>
      <c r="AK2019" s="26">
        <f t="shared" si="141"/>
        <v>6</v>
      </c>
      <c r="AL2019" s="26">
        <f t="shared" si="142"/>
        <v>4</v>
      </c>
      <c r="AM2019" s="94" t="str">
        <f t="shared" si="143"/>
        <v>6/4 Log In</v>
      </c>
      <c r="AN2019" s="172">
        <v>45812.617048611108</v>
      </c>
      <c r="AO2019" s="69" t="s">
        <v>216</v>
      </c>
      <c r="AP2019" s="69" t="s">
        <v>1913</v>
      </c>
      <c r="AQ2019" s="69" t="s">
        <v>216</v>
      </c>
      <c r="AR2019" s="69" t="s">
        <v>1916</v>
      </c>
    </row>
    <row r="2020" spans="36:44" ht="14.4">
      <c r="AJ2020" s="26" t="str">
        <f>VLOOKUP(AQ2020,'user list'!A:B,2,0)</f>
        <v>HCDRD</v>
      </c>
      <c r="AK2020" s="26">
        <f t="shared" si="141"/>
        <v>6</v>
      </c>
      <c r="AL2020" s="26">
        <f t="shared" si="142"/>
        <v>4</v>
      </c>
      <c r="AM2020" s="94" t="str">
        <f t="shared" si="143"/>
        <v>6/4 Log Off</v>
      </c>
      <c r="AN2020" s="172">
        <v>45812.617094907408</v>
      </c>
      <c r="AO2020" s="69" t="s">
        <v>216</v>
      </c>
      <c r="AP2020" s="69" t="s">
        <v>1913</v>
      </c>
      <c r="AQ2020" s="69" t="s">
        <v>216</v>
      </c>
      <c r="AR2020" s="69" t="s">
        <v>1917</v>
      </c>
    </row>
    <row r="2021" spans="36:44" ht="14.4">
      <c r="AJ2021" s="26" t="str">
        <f>VLOOKUP(AQ2021,'user list'!A:B,2,0)</f>
        <v>HCDRD</v>
      </c>
      <c r="AK2021" s="26">
        <f t="shared" si="141"/>
        <v>6</v>
      </c>
      <c r="AL2021" s="26">
        <f t="shared" si="142"/>
        <v>4</v>
      </c>
      <c r="AM2021" s="94" t="str">
        <f t="shared" si="143"/>
        <v>6/4 Log In</v>
      </c>
      <c r="AN2021" s="172">
        <v>45812.617418981485</v>
      </c>
      <c r="AO2021" s="69" t="s">
        <v>216</v>
      </c>
      <c r="AP2021" s="69" t="s">
        <v>1913</v>
      </c>
      <c r="AQ2021" s="69" t="s">
        <v>216</v>
      </c>
      <c r="AR2021" s="69" t="s">
        <v>1916</v>
      </c>
    </row>
    <row r="2022" spans="36:44" ht="14.4">
      <c r="AJ2022" s="26" t="str">
        <f>VLOOKUP(AQ2022,'user list'!A:B,2,0)</f>
        <v>LEDIPO</v>
      </c>
      <c r="AK2022" s="26">
        <f t="shared" si="141"/>
        <v>6</v>
      </c>
      <c r="AL2022" s="26">
        <f t="shared" si="142"/>
        <v>4</v>
      </c>
      <c r="AM2022" s="94" t="str">
        <f t="shared" si="143"/>
        <v>6/4 Log Off</v>
      </c>
      <c r="AN2022" s="172">
        <v>45812.619062500002</v>
      </c>
      <c r="AO2022" s="69" t="s">
        <v>222</v>
      </c>
      <c r="AP2022" s="69" t="s">
        <v>1913</v>
      </c>
      <c r="AQ2022" s="69" t="s">
        <v>222</v>
      </c>
      <c r="AR2022" s="69" t="s">
        <v>1917</v>
      </c>
    </row>
    <row r="2023" spans="36:44" ht="14.4">
      <c r="AJ2023" s="26" t="str">
        <f>VLOOKUP(AQ2023,'user list'!A:B,2,0)</f>
        <v>CPDD</v>
      </c>
      <c r="AK2023" s="26">
        <f t="shared" si="141"/>
        <v>6</v>
      </c>
      <c r="AL2023" s="26">
        <f t="shared" si="142"/>
        <v>4</v>
      </c>
      <c r="AM2023" s="94" t="str">
        <f t="shared" si="143"/>
        <v>6/4 Log Off</v>
      </c>
      <c r="AN2023" s="172">
        <v>45812.620069444441</v>
      </c>
      <c r="AO2023" s="69" t="s">
        <v>205</v>
      </c>
      <c r="AP2023" s="69" t="s">
        <v>1913</v>
      </c>
      <c r="AQ2023" s="69" t="s">
        <v>205</v>
      </c>
      <c r="AR2023" s="69" t="s">
        <v>1917</v>
      </c>
    </row>
    <row r="2024" spans="36:44" ht="14.4">
      <c r="AJ2024" s="26" t="str">
        <f>VLOOKUP(AQ2024,'user list'!A:B,2,0)</f>
        <v>DPOS</v>
      </c>
      <c r="AK2024" s="26">
        <f t="shared" si="141"/>
        <v>6</v>
      </c>
      <c r="AL2024" s="26">
        <f t="shared" si="142"/>
        <v>4</v>
      </c>
      <c r="AM2024" s="94" t="str">
        <f t="shared" si="143"/>
        <v>6/4 Log Off</v>
      </c>
      <c r="AN2024" s="172">
        <v>45812.620462962965</v>
      </c>
      <c r="AO2024" s="69" t="s">
        <v>213</v>
      </c>
      <c r="AP2024" s="69" t="s">
        <v>1913</v>
      </c>
      <c r="AQ2024" s="69" t="s">
        <v>213</v>
      </c>
      <c r="AR2024" s="69" t="s">
        <v>1917</v>
      </c>
    </row>
    <row r="2025" spans="36:44" ht="14.4">
      <c r="AJ2025" s="26" t="str">
        <f>VLOOKUP(AQ2025,'user list'!A:B,2,0)</f>
        <v>TTMD</v>
      </c>
      <c r="AK2025" s="26">
        <f t="shared" si="141"/>
        <v>6</v>
      </c>
      <c r="AL2025" s="26">
        <f t="shared" si="142"/>
        <v>4</v>
      </c>
      <c r="AM2025" s="94" t="str">
        <f t="shared" si="143"/>
        <v>6/4 Log Off</v>
      </c>
      <c r="AN2025" s="172">
        <v>45812.620833333334</v>
      </c>
      <c r="AO2025" s="69" t="s">
        <v>278</v>
      </c>
      <c r="AP2025" s="69" t="s">
        <v>1913</v>
      </c>
      <c r="AQ2025" s="69" t="s">
        <v>278</v>
      </c>
      <c r="AR2025" s="69" t="s">
        <v>1917</v>
      </c>
    </row>
    <row r="2026" spans="36:44" ht="14.4">
      <c r="AJ2026" s="26" t="str">
        <f>VLOOKUP(AQ2026,'user list'!A:B,2,0)</f>
        <v>CPDD</v>
      </c>
      <c r="AK2026" s="26">
        <f t="shared" si="141"/>
        <v>6</v>
      </c>
      <c r="AL2026" s="26">
        <f t="shared" si="142"/>
        <v>4</v>
      </c>
      <c r="AM2026" s="94" t="str">
        <f t="shared" si="143"/>
        <v>6/4 Log In</v>
      </c>
      <c r="AN2026" s="172">
        <v>45812.621782407405</v>
      </c>
      <c r="AO2026" s="69" t="s">
        <v>205</v>
      </c>
      <c r="AP2026" s="69" t="s">
        <v>1913</v>
      </c>
      <c r="AQ2026" s="69" t="s">
        <v>205</v>
      </c>
      <c r="AR2026" s="69" t="s">
        <v>1916</v>
      </c>
    </row>
    <row r="2027" spans="36:44" ht="14.4">
      <c r="AJ2027" s="26" t="str">
        <f>VLOOKUP(AQ2027,'user list'!A:B,2,0)</f>
        <v>DPOS</v>
      </c>
      <c r="AK2027" s="26">
        <f t="shared" si="141"/>
        <v>6</v>
      </c>
      <c r="AL2027" s="26">
        <f t="shared" si="142"/>
        <v>4</v>
      </c>
      <c r="AM2027" s="94" t="str">
        <f t="shared" si="143"/>
        <v>6/4 Log In</v>
      </c>
      <c r="AN2027" s="172">
        <v>45812.624224537038</v>
      </c>
      <c r="AO2027" s="69" t="s">
        <v>213</v>
      </c>
      <c r="AP2027" s="69" t="s">
        <v>1913</v>
      </c>
      <c r="AQ2027" s="69" t="s">
        <v>213</v>
      </c>
      <c r="AR2027" s="69" t="s">
        <v>1916</v>
      </c>
    </row>
    <row r="2028" spans="36:44" ht="14.4">
      <c r="AJ2028" s="26" t="str">
        <f>VLOOKUP(AQ2028,'user list'!A:B,2,0)</f>
        <v>ITDD</v>
      </c>
      <c r="AK2028" s="26">
        <f t="shared" si="141"/>
        <v>6</v>
      </c>
      <c r="AL2028" s="26">
        <f t="shared" si="142"/>
        <v>4</v>
      </c>
      <c r="AM2028" s="94" t="str">
        <f t="shared" si="143"/>
        <v>6/4 Log In</v>
      </c>
      <c r="AN2028" s="172">
        <v>45812.625763888886</v>
      </c>
      <c r="AO2028" s="69" t="s">
        <v>219</v>
      </c>
      <c r="AP2028" s="69" t="s">
        <v>1913</v>
      </c>
      <c r="AQ2028" s="69" t="s">
        <v>219</v>
      </c>
      <c r="AR2028" s="69" t="s">
        <v>1916</v>
      </c>
    </row>
    <row r="2029" spans="36:44" ht="14.4">
      <c r="AJ2029" s="26" t="str">
        <f>VLOOKUP(AQ2029,'user list'!A:B,2,0)</f>
        <v>ITDD</v>
      </c>
      <c r="AK2029" s="26">
        <f t="shared" si="141"/>
        <v>6</v>
      </c>
      <c r="AL2029" s="26">
        <f t="shared" si="142"/>
        <v>4</v>
      </c>
      <c r="AM2029" s="94" t="str">
        <f t="shared" si="143"/>
        <v>6/4 Log Off</v>
      </c>
      <c r="AN2029" s="172">
        <v>45812.626168981478</v>
      </c>
      <c r="AO2029" s="69" t="s">
        <v>219</v>
      </c>
      <c r="AP2029" s="69" t="s">
        <v>1913</v>
      </c>
      <c r="AQ2029" s="69" t="s">
        <v>219</v>
      </c>
      <c r="AR2029" s="69" t="s">
        <v>1917</v>
      </c>
    </row>
    <row r="2030" spans="36:44" ht="14.4">
      <c r="AJ2030" s="26" t="str">
        <f>VLOOKUP(AQ2030,'user list'!A:B,2,0)</f>
        <v>OCM</v>
      </c>
      <c r="AK2030" s="26">
        <f t="shared" si="141"/>
        <v>6</v>
      </c>
      <c r="AL2030" s="26">
        <f t="shared" si="142"/>
        <v>4</v>
      </c>
      <c r="AM2030" s="94" t="str">
        <f t="shared" si="143"/>
        <v>6/4 Log Off</v>
      </c>
      <c r="AN2030" s="172">
        <v>45812.626736111109</v>
      </c>
      <c r="AO2030" s="69" t="s">
        <v>231</v>
      </c>
      <c r="AP2030" s="69" t="s">
        <v>1913</v>
      </c>
      <c r="AQ2030" s="69" t="s">
        <v>231</v>
      </c>
      <c r="AR2030" s="69" t="s">
        <v>1917</v>
      </c>
    </row>
    <row r="2031" spans="36:44" ht="14.4">
      <c r="AJ2031" s="26" t="str">
        <f>VLOOKUP(AQ2031,'user list'!A:B,2,0)</f>
        <v>OCAs</v>
      </c>
      <c r="AK2031" s="26">
        <f t="shared" si="141"/>
        <v>6</v>
      </c>
      <c r="AL2031" s="26">
        <f t="shared" si="142"/>
        <v>4</v>
      </c>
      <c r="AM2031" s="94" t="str">
        <f t="shared" si="143"/>
        <v>6/4 Log In</v>
      </c>
      <c r="AN2031" s="172">
        <v>45812.627662037034</v>
      </c>
      <c r="AO2031" s="69" t="s">
        <v>279</v>
      </c>
      <c r="AP2031" s="69" t="s">
        <v>1913</v>
      </c>
      <c r="AQ2031" s="69" t="s">
        <v>279</v>
      </c>
      <c r="AR2031" s="69" t="s">
        <v>1916</v>
      </c>
    </row>
    <row r="2032" spans="36:44" ht="14.4">
      <c r="AJ2032" s="26" t="str">
        <f>VLOOKUP(AQ2032,'user list'!A:B,2,0)</f>
        <v>Admin</v>
      </c>
      <c r="AK2032" s="26">
        <f t="shared" si="141"/>
        <v>6</v>
      </c>
      <c r="AL2032" s="26">
        <f t="shared" si="142"/>
        <v>4</v>
      </c>
      <c r="AM2032" s="94" t="str">
        <f t="shared" si="143"/>
        <v>6/4 Log In</v>
      </c>
      <c r="AN2032" s="172">
        <v>45812.627800925926</v>
      </c>
      <c r="AO2032" s="69" t="s">
        <v>186</v>
      </c>
      <c r="AP2032" s="69" t="s">
        <v>1913</v>
      </c>
      <c r="AQ2032" s="69" t="s">
        <v>186</v>
      </c>
      <c r="AR2032" s="69" t="s">
        <v>1916</v>
      </c>
    </row>
    <row r="2033" spans="36:44" ht="14.4">
      <c r="AJ2033" s="26" t="str">
        <f>VLOOKUP(AQ2033,'user list'!A:B,2,0)</f>
        <v>Admin</v>
      </c>
      <c r="AK2033" s="26">
        <f t="shared" si="141"/>
        <v>6</v>
      </c>
      <c r="AL2033" s="26">
        <f t="shared" si="142"/>
        <v>4</v>
      </c>
      <c r="AM2033" s="94" t="str">
        <f t="shared" si="143"/>
        <v>6/4 Log In</v>
      </c>
      <c r="AN2033" s="172">
        <v>45812.627800925926</v>
      </c>
      <c r="AO2033" s="69" t="s">
        <v>186</v>
      </c>
      <c r="AP2033" s="69" t="s">
        <v>1913</v>
      </c>
      <c r="AQ2033" s="69" t="s">
        <v>186</v>
      </c>
      <c r="AR2033" s="69" t="s">
        <v>1916</v>
      </c>
    </row>
    <row r="2034" spans="36:44" ht="14.4">
      <c r="AJ2034" s="26" t="str">
        <f>VLOOKUP(AQ2034,'user list'!A:B,2,0)</f>
        <v>LEDIPO</v>
      </c>
      <c r="AK2034" s="26">
        <f t="shared" si="141"/>
        <v>6</v>
      </c>
      <c r="AL2034" s="26">
        <f t="shared" si="142"/>
        <v>4</v>
      </c>
      <c r="AM2034" s="94" t="str">
        <f t="shared" si="143"/>
        <v>6/4 Log In</v>
      </c>
      <c r="AN2034" s="172">
        <v>45812.627893518518</v>
      </c>
      <c r="AO2034" s="69" t="s">
        <v>222</v>
      </c>
      <c r="AP2034" s="69" t="s">
        <v>1913</v>
      </c>
      <c r="AQ2034" s="69" t="s">
        <v>222</v>
      </c>
      <c r="AR2034" s="69" t="s">
        <v>1916</v>
      </c>
    </row>
    <row r="2035" spans="36:44" ht="14.4">
      <c r="AJ2035" s="26" t="str">
        <f>VLOOKUP(AQ2035,'user list'!A:B,2,0)</f>
        <v>DOE</v>
      </c>
      <c r="AK2035" s="26">
        <f t="shared" si="141"/>
        <v>6</v>
      </c>
      <c r="AL2035" s="26">
        <f t="shared" si="142"/>
        <v>4</v>
      </c>
      <c r="AM2035" s="94" t="str">
        <f t="shared" si="143"/>
        <v>6/4 Log Off</v>
      </c>
      <c r="AN2035" s="172">
        <v>45812.62804398148</v>
      </c>
      <c r="AO2035" s="69" t="s">
        <v>212</v>
      </c>
      <c r="AP2035" s="69" t="s">
        <v>1913</v>
      </c>
      <c r="AQ2035" s="69" t="s">
        <v>212</v>
      </c>
      <c r="AR2035" s="69" t="s">
        <v>1917</v>
      </c>
    </row>
    <row r="2036" spans="36:44" ht="14.4">
      <c r="AJ2036" s="26" t="str">
        <f>VLOOKUP(AQ2036,'user list'!A:B,2,0)</f>
        <v>DOE</v>
      </c>
      <c r="AK2036" s="26">
        <f t="shared" si="141"/>
        <v>6</v>
      </c>
      <c r="AL2036" s="26">
        <f t="shared" si="142"/>
        <v>4</v>
      </c>
      <c r="AM2036" s="94" t="str">
        <f t="shared" si="143"/>
        <v>6/4 Log In</v>
      </c>
      <c r="AN2036" s="172">
        <v>45812.628101851849</v>
      </c>
      <c r="AO2036" s="69" t="s">
        <v>212</v>
      </c>
      <c r="AP2036" s="69" t="s">
        <v>1913</v>
      </c>
      <c r="AQ2036" s="69" t="s">
        <v>212</v>
      </c>
      <c r="AR2036" s="69" t="s">
        <v>1916</v>
      </c>
    </row>
    <row r="2037" spans="36:44" ht="14.4">
      <c r="AJ2037" s="26" t="str">
        <f>VLOOKUP(AQ2037,'user list'!A:B,2,0)</f>
        <v>OCA</v>
      </c>
      <c r="AK2037" s="26">
        <f t="shared" si="141"/>
        <v>6</v>
      </c>
      <c r="AL2037" s="26">
        <f t="shared" si="142"/>
        <v>4</v>
      </c>
      <c r="AM2037" s="94" t="str">
        <f t="shared" si="143"/>
        <v>6/4 Log In</v>
      </c>
      <c r="AN2037" s="172">
        <v>45812.628796296296</v>
      </c>
      <c r="AO2037" s="69" t="s">
        <v>224</v>
      </c>
      <c r="AP2037" s="69" t="s">
        <v>1913</v>
      </c>
      <c r="AQ2037" s="69" t="s">
        <v>224</v>
      </c>
      <c r="AR2037" s="69" t="s">
        <v>1916</v>
      </c>
    </row>
    <row r="2038" spans="36:44" ht="14.4">
      <c r="AJ2038" s="26" t="str">
        <f>VLOOKUP(AQ2038,'user list'!A:B,2,0)</f>
        <v>CBD</v>
      </c>
      <c r="AK2038" s="26">
        <f t="shared" si="141"/>
        <v>6</v>
      </c>
      <c r="AL2038" s="26">
        <f t="shared" si="142"/>
        <v>4</v>
      </c>
      <c r="AM2038" s="94" t="str">
        <f t="shared" si="143"/>
        <v>6/4 Log In</v>
      </c>
      <c r="AN2038" s="172">
        <v>45812.629652777781</v>
      </c>
      <c r="AO2038" s="69" t="s">
        <v>197</v>
      </c>
      <c r="AP2038" s="69" t="s">
        <v>1913</v>
      </c>
      <c r="AQ2038" s="69" t="s">
        <v>197</v>
      </c>
      <c r="AR2038" s="69" t="s">
        <v>1916</v>
      </c>
    </row>
    <row r="2039" spans="36:44" ht="14.4">
      <c r="AJ2039" s="26" t="str">
        <f>VLOOKUP(AQ2039,'user list'!A:B,2,0)</f>
        <v>SSDD</v>
      </c>
      <c r="AK2039" s="26">
        <f t="shared" si="141"/>
        <v>6</v>
      </c>
      <c r="AL2039" s="26">
        <f t="shared" si="142"/>
        <v>4</v>
      </c>
      <c r="AM2039" s="94" t="str">
        <f t="shared" si="143"/>
        <v>6/4 Log Off</v>
      </c>
      <c r="AN2039" s="172">
        <v>45812.629872685182</v>
      </c>
      <c r="AO2039" s="69" t="s">
        <v>273</v>
      </c>
      <c r="AP2039" s="69" t="s">
        <v>1913</v>
      </c>
      <c r="AQ2039" s="69" t="s">
        <v>273</v>
      </c>
      <c r="AR2039" s="69" t="s">
        <v>1917</v>
      </c>
    </row>
    <row r="2040" spans="36:44" ht="14.4">
      <c r="AJ2040" s="26" t="str">
        <f>VLOOKUP(AQ2040,'user list'!A:B,2,0)</f>
        <v>SSDD</v>
      </c>
      <c r="AK2040" s="26">
        <f t="shared" si="141"/>
        <v>6</v>
      </c>
      <c r="AL2040" s="26">
        <f t="shared" si="142"/>
        <v>4</v>
      </c>
      <c r="AM2040" s="94" t="str">
        <f t="shared" si="143"/>
        <v>6/4 Log In</v>
      </c>
      <c r="AN2040" s="172">
        <v>45812.630011574074</v>
      </c>
      <c r="AO2040" s="69" t="s">
        <v>273</v>
      </c>
      <c r="AP2040" s="69" t="s">
        <v>1913</v>
      </c>
      <c r="AQ2040" s="69" t="s">
        <v>273</v>
      </c>
      <c r="AR2040" s="69" t="s">
        <v>1916</v>
      </c>
    </row>
    <row r="2041" spans="36:44" ht="14.4">
      <c r="AJ2041" s="26" t="str">
        <f>VLOOKUP(AQ2041,'user list'!A:B,2,0)</f>
        <v>DSQC</v>
      </c>
      <c r="AK2041" s="26">
        <f t="shared" si="141"/>
        <v>6</v>
      </c>
      <c r="AL2041" s="26">
        <f t="shared" si="142"/>
        <v>4</v>
      </c>
      <c r="AM2041" s="94" t="str">
        <f t="shared" si="143"/>
        <v>6/4 Log Off</v>
      </c>
      <c r="AN2041" s="172">
        <v>45812.630509259259</v>
      </c>
      <c r="AO2041" s="69" t="s">
        <v>214</v>
      </c>
      <c r="AP2041" s="69" t="s">
        <v>1913</v>
      </c>
      <c r="AQ2041" s="69" t="s">
        <v>214</v>
      </c>
      <c r="AR2041" s="69" t="s">
        <v>1917</v>
      </c>
    </row>
    <row r="2042" spans="36:44" ht="14.4">
      <c r="AJ2042" s="26" t="str">
        <f>VLOOKUP(AQ2042,'user list'!A:B,2,0)</f>
        <v>QCCSD</v>
      </c>
      <c r="AK2042" s="26">
        <f t="shared" si="141"/>
        <v>6</v>
      </c>
      <c r="AL2042" s="26">
        <f t="shared" si="142"/>
        <v>4</v>
      </c>
      <c r="AM2042" s="94" t="str">
        <f t="shared" si="143"/>
        <v>6/4 Log In</v>
      </c>
      <c r="AN2042" s="172">
        <v>45812.630578703705</v>
      </c>
      <c r="AO2042" s="69" t="s">
        <v>264</v>
      </c>
      <c r="AP2042" s="69" t="s">
        <v>1913</v>
      </c>
      <c r="AQ2042" s="69" t="s">
        <v>264</v>
      </c>
      <c r="AR2042" s="69" t="s">
        <v>1916</v>
      </c>
    </row>
    <row r="2043" spans="36:44" ht="14.4">
      <c r="AJ2043" s="26" t="str">
        <f>VLOOKUP(AQ2043,'user list'!A:B,2,0)</f>
        <v>QCPL</v>
      </c>
      <c r="AK2043" s="26">
        <f t="shared" ref="AK2043:AK2106" si="144">MONTH(AN2043)</f>
        <v>6</v>
      </c>
      <c r="AL2043" s="26">
        <f t="shared" ref="AL2043:AL2106" si="145">DAY(AN2043)</f>
        <v>4</v>
      </c>
      <c r="AM2043" s="94" t="str">
        <f t="shared" ref="AM2043:AM2106" si="146">AK2043&amp;"/"&amp;AL2043&amp;" "&amp;AR2043</f>
        <v>6/4 Log Off</v>
      </c>
      <c r="AN2043" s="172">
        <v>45812.631377314814</v>
      </c>
      <c r="AO2043" s="69" t="s">
        <v>268</v>
      </c>
      <c r="AP2043" s="69" t="s">
        <v>1913</v>
      </c>
      <c r="AQ2043" s="69" t="s">
        <v>268</v>
      </c>
      <c r="AR2043" s="69" t="s">
        <v>1917</v>
      </c>
    </row>
    <row r="2044" spans="36:44" ht="14.4">
      <c r="AJ2044" s="26" t="str">
        <f>VLOOKUP(AQ2044,'user list'!A:B,2,0)</f>
        <v>CGSD</v>
      </c>
      <c r="AK2044" s="26">
        <f t="shared" si="144"/>
        <v>6</v>
      </c>
      <c r="AL2044" s="26">
        <f t="shared" si="145"/>
        <v>4</v>
      </c>
      <c r="AM2044" s="94" t="str">
        <f t="shared" si="146"/>
        <v>6/4 Log In</v>
      </c>
      <c r="AN2044" s="172">
        <v>45812.632175925923</v>
      </c>
      <c r="AO2044" s="69" t="s">
        <v>200</v>
      </c>
      <c r="AP2044" s="69" t="s">
        <v>1913</v>
      </c>
      <c r="AQ2044" s="69" t="s">
        <v>200</v>
      </c>
      <c r="AR2044" s="69" t="s">
        <v>1916</v>
      </c>
    </row>
    <row r="2045" spans="36:44" ht="14.4">
      <c r="AJ2045" s="26" t="str">
        <f>VLOOKUP(AQ2045,'user list'!A:B,2,0)</f>
        <v>PAISD</v>
      </c>
      <c r="AK2045" s="26">
        <f t="shared" si="144"/>
        <v>6</v>
      </c>
      <c r="AL2045" s="26">
        <f t="shared" si="145"/>
        <v>4</v>
      </c>
      <c r="AM2045" s="94" t="str">
        <f t="shared" si="146"/>
        <v>6/4 Log Off</v>
      </c>
      <c r="AN2045" s="172">
        <v>45812.633738425924</v>
      </c>
      <c r="AO2045" s="69" t="s">
        <v>256</v>
      </c>
      <c r="AP2045" s="69" t="s">
        <v>1913</v>
      </c>
      <c r="AQ2045" s="69" t="s">
        <v>256</v>
      </c>
      <c r="AR2045" s="69" t="s">
        <v>1917</v>
      </c>
    </row>
    <row r="2046" spans="36:44" ht="14.4">
      <c r="AJ2046" s="26" t="str">
        <f>VLOOKUP(AQ2046,'user list'!A:B,2,0)</f>
        <v>PAISD</v>
      </c>
      <c r="AK2046" s="26">
        <f t="shared" si="144"/>
        <v>6</v>
      </c>
      <c r="AL2046" s="26">
        <f t="shared" si="145"/>
        <v>4</v>
      </c>
      <c r="AM2046" s="94" t="str">
        <f t="shared" si="146"/>
        <v>6/4 Log In</v>
      </c>
      <c r="AN2046" s="172">
        <v>45812.633819444447</v>
      </c>
      <c r="AO2046" s="69" t="s">
        <v>256</v>
      </c>
      <c r="AP2046" s="69" t="s">
        <v>1913</v>
      </c>
      <c r="AQ2046" s="69" t="s">
        <v>256</v>
      </c>
      <c r="AR2046" s="69" t="s">
        <v>1916</v>
      </c>
    </row>
    <row r="2047" spans="36:44" ht="14.4">
      <c r="AJ2047" s="26" t="str">
        <f>VLOOKUP(AQ2047,'user list'!A:B,2,0)</f>
        <v>MDAD</v>
      </c>
      <c r="AK2047" s="26">
        <f t="shared" si="144"/>
        <v>6</v>
      </c>
      <c r="AL2047" s="26">
        <f t="shared" si="145"/>
        <v>4</v>
      </c>
      <c r="AM2047" s="94" t="str">
        <f t="shared" si="146"/>
        <v>6/4 Log In</v>
      </c>
      <c r="AN2047" s="172">
        <v>45812.634733796294</v>
      </c>
      <c r="AO2047" s="69" t="s">
        <v>223</v>
      </c>
      <c r="AP2047" s="69" t="s">
        <v>1913</v>
      </c>
      <c r="AQ2047" s="69" t="s">
        <v>223</v>
      </c>
      <c r="AR2047" s="69" t="s">
        <v>1916</v>
      </c>
    </row>
    <row r="2048" spans="36:44" ht="14.4">
      <c r="AJ2048" s="26" t="str">
        <f>VLOOKUP(AQ2048,'user list'!A:B,2,0)</f>
        <v>OCM</v>
      </c>
      <c r="AK2048" s="26">
        <f t="shared" si="144"/>
        <v>6</v>
      </c>
      <c r="AL2048" s="26">
        <f t="shared" si="145"/>
        <v>4</v>
      </c>
      <c r="AM2048" s="94" t="str">
        <f t="shared" si="146"/>
        <v>6/4 Log In</v>
      </c>
      <c r="AN2048" s="172">
        <v>45812.63690972222</v>
      </c>
      <c r="AO2048" s="69" t="s">
        <v>230</v>
      </c>
      <c r="AP2048" s="69" t="s">
        <v>1913</v>
      </c>
      <c r="AQ2048" s="69" t="s">
        <v>230</v>
      </c>
      <c r="AR2048" s="69" t="s">
        <v>1916</v>
      </c>
    </row>
    <row r="2049" spans="36:44" ht="14.4">
      <c r="AJ2049" s="26" t="str">
        <f>VLOOKUP(AQ2049,'user list'!A:B,2,0)</f>
        <v>BPLD</v>
      </c>
      <c r="AK2049" s="26">
        <f t="shared" si="144"/>
        <v>6</v>
      </c>
      <c r="AL2049" s="26">
        <f t="shared" si="145"/>
        <v>4</v>
      </c>
      <c r="AM2049" s="94" t="str">
        <f t="shared" si="146"/>
        <v>6/4 Log Off</v>
      </c>
      <c r="AN2049" s="172">
        <v>45812.638067129628</v>
      </c>
      <c r="AO2049" s="69" t="s">
        <v>194</v>
      </c>
      <c r="AP2049" s="69" t="s">
        <v>1913</v>
      </c>
      <c r="AQ2049" s="69" t="s">
        <v>194</v>
      </c>
      <c r="AR2049" s="69" t="s">
        <v>1917</v>
      </c>
    </row>
    <row r="2050" spans="36:44" ht="14.4">
      <c r="AJ2050" s="26" t="str">
        <f>VLOOKUP(AQ2050,'user list'!A:B,2,0)</f>
        <v>BPLD</v>
      </c>
      <c r="AK2050" s="26">
        <f t="shared" si="144"/>
        <v>6</v>
      </c>
      <c r="AL2050" s="26">
        <f t="shared" si="145"/>
        <v>4</v>
      </c>
      <c r="AM2050" s="94" t="str">
        <f t="shared" si="146"/>
        <v>6/4 Log In</v>
      </c>
      <c r="AN2050" s="172">
        <v>45812.638136574074</v>
      </c>
      <c r="AO2050" s="69" t="s">
        <v>194</v>
      </c>
      <c r="AP2050" s="69" t="s">
        <v>1913</v>
      </c>
      <c r="AQ2050" s="69" t="s">
        <v>194</v>
      </c>
      <c r="AR2050" s="69" t="s">
        <v>1916</v>
      </c>
    </row>
    <row r="2051" spans="36:44" ht="14.4">
      <c r="AJ2051" s="26" t="str">
        <f>VLOOKUP(AQ2051,'user list'!A:B,2,0)</f>
        <v>CAD</v>
      </c>
      <c r="AK2051" s="26">
        <f t="shared" si="144"/>
        <v>6</v>
      </c>
      <c r="AL2051" s="26">
        <f t="shared" si="145"/>
        <v>4</v>
      </c>
      <c r="AM2051" s="94" t="str">
        <f t="shared" si="146"/>
        <v>6/4 Log Off</v>
      </c>
      <c r="AN2051" s="172">
        <v>45812.63821759259</v>
      </c>
      <c r="AO2051" s="69" t="s">
        <v>196</v>
      </c>
      <c r="AP2051" s="69" t="s">
        <v>1913</v>
      </c>
      <c r="AQ2051" s="69" t="s">
        <v>196</v>
      </c>
      <c r="AR2051" s="69" t="s">
        <v>1917</v>
      </c>
    </row>
    <row r="2052" spans="36:44" ht="14.4">
      <c r="AJ2052" s="26" t="str">
        <f>VLOOKUP(AQ2052,'user list'!A:B,2,0)</f>
        <v>CAD</v>
      </c>
      <c r="AK2052" s="26">
        <f t="shared" si="144"/>
        <v>6</v>
      </c>
      <c r="AL2052" s="26">
        <f t="shared" si="145"/>
        <v>4</v>
      </c>
      <c r="AM2052" s="94" t="str">
        <f t="shared" si="146"/>
        <v>6/4 Log In</v>
      </c>
      <c r="AN2052" s="172">
        <v>45812.638356481482</v>
      </c>
      <c r="AO2052" s="69" t="s">
        <v>196</v>
      </c>
      <c r="AP2052" s="69" t="s">
        <v>1913</v>
      </c>
      <c r="AQ2052" s="69" t="s">
        <v>196</v>
      </c>
      <c r="AR2052" s="69" t="s">
        <v>1916</v>
      </c>
    </row>
    <row r="2053" spans="36:44" ht="14.4">
      <c r="AJ2053" s="26" t="str">
        <f>VLOOKUP(AQ2053,'user list'!A:B,2,0)</f>
        <v>OCM</v>
      </c>
      <c r="AK2053" s="26">
        <f t="shared" si="144"/>
        <v>6</v>
      </c>
      <c r="AL2053" s="26">
        <f t="shared" si="145"/>
        <v>4</v>
      </c>
      <c r="AM2053" s="94" t="str">
        <f t="shared" si="146"/>
        <v>6/4 Log In</v>
      </c>
      <c r="AN2053" s="172">
        <v>45812.642141203702</v>
      </c>
      <c r="AO2053" s="69" t="s">
        <v>231</v>
      </c>
      <c r="AP2053" s="69" t="s">
        <v>1913</v>
      </c>
      <c r="AQ2053" s="69" t="s">
        <v>231</v>
      </c>
      <c r="AR2053" s="69" t="s">
        <v>1916</v>
      </c>
    </row>
    <row r="2054" spans="36:44" ht="14.4">
      <c r="AJ2054" s="26" t="str">
        <f>VLOOKUP(AQ2054,'user list'!A:B,2,0)</f>
        <v>CPDD</v>
      </c>
      <c r="AK2054" s="26">
        <f t="shared" si="144"/>
        <v>6</v>
      </c>
      <c r="AL2054" s="26">
        <f t="shared" si="145"/>
        <v>4</v>
      </c>
      <c r="AM2054" s="94" t="str">
        <f t="shared" si="146"/>
        <v>6/4 Log Off</v>
      </c>
      <c r="AN2054" s="172">
        <v>45812.642881944441</v>
      </c>
      <c r="AO2054" s="69" t="s">
        <v>205</v>
      </c>
      <c r="AP2054" s="69" t="s">
        <v>1913</v>
      </c>
      <c r="AQ2054" s="69" t="s">
        <v>205</v>
      </c>
      <c r="AR2054" s="69" t="s">
        <v>1917</v>
      </c>
    </row>
    <row r="2055" spans="36:44" ht="14.4">
      <c r="AJ2055" s="26" t="str">
        <f>VLOOKUP(AQ2055,'user list'!A:B,2,0)</f>
        <v>CPDD</v>
      </c>
      <c r="AK2055" s="26">
        <f t="shared" si="144"/>
        <v>6</v>
      </c>
      <c r="AL2055" s="26">
        <f t="shared" si="145"/>
        <v>4</v>
      </c>
      <c r="AM2055" s="94" t="str">
        <f t="shared" si="146"/>
        <v>6/4 Log In</v>
      </c>
      <c r="AN2055" s="172">
        <v>45812.64298611111</v>
      </c>
      <c r="AO2055" s="69" t="s">
        <v>205</v>
      </c>
      <c r="AP2055" s="69" t="s">
        <v>1913</v>
      </c>
      <c r="AQ2055" s="69" t="s">
        <v>205</v>
      </c>
      <c r="AR2055" s="69" t="s">
        <v>1916</v>
      </c>
    </row>
    <row r="2056" spans="36:44" ht="14.4">
      <c r="AJ2056" s="26" t="str">
        <f>VLOOKUP(AQ2056,'user list'!A:B,2,0)</f>
        <v>QCDRRMO</v>
      </c>
      <c r="AK2056" s="26">
        <f t="shared" si="144"/>
        <v>6</v>
      </c>
      <c r="AL2056" s="26">
        <f t="shared" si="145"/>
        <v>4</v>
      </c>
      <c r="AM2056" s="94" t="str">
        <f t="shared" si="146"/>
        <v>6/4 Log In</v>
      </c>
      <c r="AN2056" s="172">
        <v>45812.643148148149</v>
      </c>
      <c r="AO2056" s="69" t="s">
        <v>265</v>
      </c>
      <c r="AP2056" s="69" t="s">
        <v>1913</v>
      </c>
      <c r="AQ2056" s="69" t="s">
        <v>265</v>
      </c>
      <c r="AR2056" s="69" t="s">
        <v>1916</v>
      </c>
    </row>
    <row r="2057" spans="36:44" ht="14.4">
      <c r="AJ2057" s="26" t="str">
        <f>VLOOKUP(AQ2057,'user list'!A:B,2,0)</f>
        <v>HCDRD</v>
      </c>
      <c r="AK2057" s="26">
        <f t="shared" si="144"/>
        <v>6</v>
      </c>
      <c r="AL2057" s="26">
        <f t="shared" si="145"/>
        <v>4</v>
      </c>
      <c r="AM2057" s="94" t="str">
        <f t="shared" si="146"/>
        <v>6/4 Log Off</v>
      </c>
      <c r="AN2057" s="172">
        <v>45812.643611111111</v>
      </c>
      <c r="AO2057" s="69" t="s">
        <v>216</v>
      </c>
      <c r="AP2057" s="69" t="s">
        <v>1913</v>
      </c>
      <c r="AQ2057" s="69" t="s">
        <v>216</v>
      </c>
      <c r="AR2057" s="69" t="s">
        <v>1917</v>
      </c>
    </row>
    <row r="2058" spans="36:44" ht="14.4">
      <c r="AJ2058" s="26" t="str">
        <f>VLOOKUP(AQ2058,'user list'!A:B,2,0)</f>
        <v>CTO</v>
      </c>
      <c r="AK2058" s="26">
        <f t="shared" si="144"/>
        <v>6</v>
      </c>
      <c r="AL2058" s="26">
        <f t="shared" si="145"/>
        <v>4</v>
      </c>
      <c r="AM2058" s="94" t="str">
        <f t="shared" si="146"/>
        <v>6/4 Log Off</v>
      </c>
      <c r="AN2058" s="172">
        <v>45812.643761574072</v>
      </c>
      <c r="AO2058" s="69" t="s">
        <v>207</v>
      </c>
      <c r="AP2058" s="69" t="s">
        <v>1913</v>
      </c>
      <c r="AQ2058" s="69" t="s">
        <v>207</v>
      </c>
      <c r="AR2058" s="69" t="s">
        <v>1917</v>
      </c>
    </row>
    <row r="2059" spans="36:44" ht="14.4">
      <c r="AJ2059" s="26" t="str">
        <f>VLOOKUP(AQ2059,'user list'!A:B,2,0)</f>
        <v>PDAD</v>
      </c>
      <c r="AK2059" s="26">
        <f t="shared" si="144"/>
        <v>6</v>
      </c>
      <c r="AL2059" s="26">
        <f t="shared" si="145"/>
        <v>4</v>
      </c>
      <c r="AM2059" s="94" t="str">
        <f t="shared" si="146"/>
        <v>6/4 Log Off</v>
      </c>
      <c r="AN2059" s="172">
        <v>45812.643831018519</v>
      </c>
      <c r="AO2059" s="69" t="s">
        <v>257</v>
      </c>
      <c r="AP2059" s="69" t="s">
        <v>1913</v>
      </c>
      <c r="AQ2059" s="69" t="s">
        <v>257</v>
      </c>
      <c r="AR2059" s="69" t="s">
        <v>1917</v>
      </c>
    </row>
    <row r="2060" spans="36:44" ht="14.4">
      <c r="AJ2060" s="26" t="str">
        <f>VLOOKUP(AQ2060,'user list'!A:B,2,0)</f>
        <v>CTO</v>
      </c>
      <c r="AK2060" s="26">
        <f t="shared" si="144"/>
        <v>6</v>
      </c>
      <c r="AL2060" s="26">
        <f t="shared" si="145"/>
        <v>4</v>
      </c>
      <c r="AM2060" s="94" t="str">
        <f t="shared" si="146"/>
        <v>6/4 Log In</v>
      </c>
      <c r="AN2060" s="172">
        <v>45812.643854166665</v>
      </c>
      <c r="AO2060" s="69" t="s">
        <v>207</v>
      </c>
      <c r="AP2060" s="69" t="s">
        <v>1913</v>
      </c>
      <c r="AQ2060" s="69" t="s">
        <v>207</v>
      </c>
      <c r="AR2060" s="69" t="s">
        <v>1916</v>
      </c>
    </row>
    <row r="2061" spans="36:44" ht="14.4">
      <c r="AJ2061" s="26" t="str">
        <f>VLOOKUP(AQ2061,'user list'!A:B,2,0)</f>
        <v>CHD</v>
      </c>
      <c r="AK2061" s="26">
        <f t="shared" si="144"/>
        <v>6</v>
      </c>
      <c r="AL2061" s="26">
        <f t="shared" si="145"/>
        <v>4</v>
      </c>
      <c r="AM2061" s="94" t="str">
        <f t="shared" si="146"/>
        <v>6/4 Log Off</v>
      </c>
      <c r="AN2061" s="172">
        <v>45812.644305555557</v>
      </c>
      <c r="AO2061" s="69" t="s">
        <v>203</v>
      </c>
      <c r="AP2061" s="69" t="s">
        <v>1913</v>
      </c>
      <c r="AQ2061" s="69" t="s">
        <v>203</v>
      </c>
      <c r="AR2061" s="69" t="s">
        <v>1917</v>
      </c>
    </row>
    <row r="2062" spans="36:44" ht="14.4">
      <c r="AJ2062" s="26" t="str">
        <f>VLOOKUP(AQ2062,'user list'!A:B,2,0)</f>
        <v>CHD</v>
      </c>
      <c r="AK2062" s="26">
        <f t="shared" si="144"/>
        <v>6</v>
      </c>
      <c r="AL2062" s="26">
        <f t="shared" si="145"/>
        <v>4</v>
      </c>
      <c r="AM2062" s="94" t="str">
        <f t="shared" si="146"/>
        <v>6/4 Log In</v>
      </c>
      <c r="AN2062" s="172">
        <v>45812.644560185188</v>
      </c>
      <c r="AO2062" s="69" t="s">
        <v>203</v>
      </c>
      <c r="AP2062" s="69" t="s">
        <v>1913</v>
      </c>
      <c r="AQ2062" s="69" t="s">
        <v>203</v>
      </c>
      <c r="AR2062" s="69" t="s">
        <v>1916</v>
      </c>
    </row>
    <row r="2063" spans="36:44" ht="14.4">
      <c r="AJ2063" s="26" t="str">
        <f>VLOOKUP(AQ2063,'user list'!A:B,2,0)</f>
        <v>HCDRD</v>
      </c>
      <c r="AK2063" s="26">
        <f t="shared" si="144"/>
        <v>6</v>
      </c>
      <c r="AL2063" s="26">
        <f t="shared" si="145"/>
        <v>4</v>
      </c>
      <c r="AM2063" s="94" t="str">
        <f t="shared" si="146"/>
        <v>6/4 Log In</v>
      </c>
      <c r="AN2063" s="172">
        <v>45812.645011574074</v>
      </c>
      <c r="AO2063" s="69" t="s">
        <v>216</v>
      </c>
      <c r="AP2063" s="69" t="s">
        <v>1913</v>
      </c>
      <c r="AQ2063" s="69" t="s">
        <v>216</v>
      </c>
      <c r="AR2063" s="69" t="s">
        <v>1916</v>
      </c>
    </row>
    <row r="2064" spans="36:44" ht="14.4">
      <c r="AJ2064" s="26" t="str">
        <f>VLOOKUP(AQ2064,'user list'!A:B,2,0)</f>
        <v>CGSD</v>
      </c>
      <c r="AK2064" s="26">
        <f t="shared" si="144"/>
        <v>6</v>
      </c>
      <c r="AL2064" s="26">
        <f t="shared" si="145"/>
        <v>4</v>
      </c>
      <c r="AM2064" s="94" t="str">
        <f t="shared" si="146"/>
        <v>6/4 Log Off</v>
      </c>
      <c r="AN2064" s="172">
        <v>45812.646249999998</v>
      </c>
      <c r="AO2064" s="69" t="s">
        <v>200</v>
      </c>
      <c r="AP2064" s="69" t="s">
        <v>1913</v>
      </c>
      <c r="AQ2064" s="69" t="s">
        <v>200</v>
      </c>
      <c r="AR2064" s="69" t="s">
        <v>1917</v>
      </c>
    </row>
    <row r="2065" spans="36:44" ht="14.4">
      <c r="AJ2065" s="26" t="str">
        <f>VLOOKUP(AQ2065,'user list'!A:B,2,0)</f>
        <v>CGSD</v>
      </c>
      <c r="AK2065" s="26">
        <f t="shared" si="144"/>
        <v>6</v>
      </c>
      <c r="AL2065" s="26">
        <f t="shared" si="145"/>
        <v>4</v>
      </c>
      <c r="AM2065" s="94" t="str">
        <f t="shared" si="146"/>
        <v>6/4 Log In</v>
      </c>
      <c r="AN2065" s="172">
        <v>45812.646319444444</v>
      </c>
      <c r="AO2065" s="69" t="s">
        <v>200</v>
      </c>
      <c r="AP2065" s="69" t="s">
        <v>1913</v>
      </c>
      <c r="AQ2065" s="69" t="s">
        <v>200</v>
      </c>
      <c r="AR2065" s="69" t="s">
        <v>1916</v>
      </c>
    </row>
    <row r="2066" spans="36:44" ht="14.4">
      <c r="AJ2066" s="26" t="str">
        <f>VLOOKUP(AQ2066,'user list'!A:B,2,0)</f>
        <v>DOE</v>
      </c>
      <c r="AK2066" s="26">
        <f t="shared" si="144"/>
        <v>6</v>
      </c>
      <c r="AL2066" s="26">
        <f t="shared" si="145"/>
        <v>4</v>
      </c>
      <c r="AM2066" s="94" t="str">
        <f t="shared" si="146"/>
        <v>6/4 Log Off</v>
      </c>
      <c r="AN2066" s="172">
        <v>45812.647060185183</v>
      </c>
      <c r="AO2066" s="69" t="s">
        <v>212</v>
      </c>
      <c r="AP2066" s="69" t="s">
        <v>1913</v>
      </c>
      <c r="AQ2066" s="69" t="s">
        <v>212</v>
      </c>
      <c r="AR2066" s="69" t="s">
        <v>1917</v>
      </c>
    </row>
    <row r="2067" spans="36:44" ht="14.4">
      <c r="AJ2067" s="26" t="str">
        <f>VLOOKUP(AQ2067,'user list'!A:B,2,0)</f>
        <v>DOE</v>
      </c>
      <c r="AK2067" s="26">
        <f t="shared" si="144"/>
        <v>6</v>
      </c>
      <c r="AL2067" s="26">
        <f t="shared" si="145"/>
        <v>4</v>
      </c>
      <c r="AM2067" s="94" t="str">
        <f t="shared" si="146"/>
        <v>6/4 Log In</v>
      </c>
      <c r="AN2067" s="172">
        <v>45812.647118055553</v>
      </c>
      <c r="AO2067" s="69" t="s">
        <v>212</v>
      </c>
      <c r="AP2067" s="69" t="s">
        <v>1913</v>
      </c>
      <c r="AQ2067" s="69" t="s">
        <v>212</v>
      </c>
      <c r="AR2067" s="69" t="s">
        <v>1916</v>
      </c>
    </row>
    <row r="2068" spans="36:44" ht="14.4">
      <c r="AJ2068" s="26" t="str">
        <f>VLOOKUP(AQ2068,'user list'!A:B,2,0)</f>
        <v>OCM</v>
      </c>
      <c r="AK2068" s="26">
        <f t="shared" si="144"/>
        <v>6</v>
      </c>
      <c r="AL2068" s="26">
        <f t="shared" si="145"/>
        <v>4</v>
      </c>
      <c r="AM2068" s="94" t="str">
        <f t="shared" si="146"/>
        <v>6/4 Log In</v>
      </c>
      <c r="AN2068" s="172">
        <v>45812.648425925923</v>
      </c>
      <c r="AO2068" s="69" t="s">
        <v>230</v>
      </c>
      <c r="AP2068" s="69" t="s">
        <v>1913</v>
      </c>
      <c r="AQ2068" s="69" t="s">
        <v>230</v>
      </c>
      <c r="AR2068" s="69" t="s">
        <v>1916</v>
      </c>
    </row>
    <row r="2069" spans="36:44" ht="14.4">
      <c r="AJ2069" s="26" t="str">
        <f>VLOOKUP(AQ2069,'user list'!A:B,2,0)</f>
        <v>OCM</v>
      </c>
      <c r="AK2069" s="26">
        <f t="shared" si="144"/>
        <v>6</v>
      </c>
      <c r="AL2069" s="26">
        <f t="shared" si="145"/>
        <v>4</v>
      </c>
      <c r="AM2069" s="94" t="str">
        <f t="shared" si="146"/>
        <v>6/4 Log In</v>
      </c>
      <c r="AN2069" s="172">
        <v>45812.648645833331</v>
      </c>
      <c r="AO2069" s="69" t="s">
        <v>230</v>
      </c>
      <c r="AP2069" s="69" t="s">
        <v>1913</v>
      </c>
      <c r="AQ2069" s="69" t="s">
        <v>230</v>
      </c>
      <c r="AR2069" s="69" t="s">
        <v>1916</v>
      </c>
    </row>
    <row r="2070" spans="36:44" ht="14.4">
      <c r="AJ2070" s="26" t="str">
        <f>VLOOKUP(AQ2070,'user list'!A:B,2,0)</f>
        <v>CLD</v>
      </c>
      <c r="AK2070" s="26">
        <f t="shared" si="144"/>
        <v>6</v>
      </c>
      <c r="AL2070" s="26">
        <f t="shared" si="145"/>
        <v>4</v>
      </c>
      <c r="AM2070" s="94" t="str">
        <f t="shared" si="146"/>
        <v>6/4 Log In</v>
      </c>
      <c r="AN2070" s="172">
        <v>45812.649328703701</v>
      </c>
      <c r="AO2070" s="69" t="s">
        <v>204</v>
      </c>
      <c r="AP2070" s="69" t="s">
        <v>1913</v>
      </c>
      <c r="AQ2070" s="69" t="s">
        <v>204</v>
      </c>
      <c r="AR2070" s="69" t="s">
        <v>1916</v>
      </c>
    </row>
    <row r="2071" spans="36:44" ht="14.4">
      <c r="AJ2071" s="26" t="str">
        <f>VLOOKUP(AQ2071,'user list'!A:B,2,0)</f>
        <v>PLEB</v>
      </c>
      <c r="AK2071" s="26">
        <f t="shared" si="144"/>
        <v>6</v>
      </c>
      <c r="AL2071" s="26">
        <f t="shared" si="145"/>
        <v>4</v>
      </c>
      <c r="AM2071" s="94" t="str">
        <f t="shared" si="146"/>
        <v>6/4 Log Off</v>
      </c>
      <c r="AN2071" s="172">
        <v>45812.650856481479</v>
      </c>
      <c r="AO2071" s="69" t="s">
        <v>260</v>
      </c>
      <c r="AP2071" s="69" t="s">
        <v>1913</v>
      </c>
      <c r="AQ2071" s="69" t="s">
        <v>260</v>
      </c>
      <c r="AR2071" s="69" t="s">
        <v>1917</v>
      </c>
    </row>
    <row r="2072" spans="36:44" ht="14.4">
      <c r="AJ2072" s="26" t="str">
        <f>VLOOKUP(AQ2072,'user list'!A:B,2,0)</f>
        <v>PAISD</v>
      </c>
      <c r="AK2072" s="26">
        <f t="shared" si="144"/>
        <v>6</v>
      </c>
      <c r="AL2072" s="26">
        <f t="shared" si="145"/>
        <v>4</v>
      </c>
      <c r="AM2072" s="94" t="str">
        <f t="shared" si="146"/>
        <v>6/4 Log Off</v>
      </c>
      <c r="AN2072" s="172">
        <v>45812.652557870373</v>
      </c>
      <c r="AO2072" s="69" t="s">
        <v>256</v>
      </c>
      <c r="AP2072" s="69" t="s">
        <v>1913</v>
      </c>
      <c r="AQ2072" s="69" t="s">
        <v>256</v>
      </c>
      <c r="AR2072" s="69" t="s">
        <v>1917</v>
      </c>
    </row>
    <row r="2073" spans="36:44" ht="14.4">
      <c r="AJ2073" s="26" t="str">
        <f>VLOOKUP(AQ2073,'user list'!A:B,2,0)</f>
        <v>PAISD</v>
      </c>
      <c r="AK2073" s="26">
        <f t="shared" si="144"/>
        <v>6</v>
      </c>
      <c r="AL2073" s="26">
        <f t="shared" si="145"/>
        <v>4</v>
      </c>
      <c r="AM2073" s="94" t="str">
        <f t="shared" si="146"/>
        <v>6/4 Log In</v>
      </c>
      <c r="AN2073" s="172">
        <v>45812.652662037035</v>
      </c>
      <c r="AO2073" s="69" t="s">
        <v>256</v>
      </c>
      <c r="AP2073" s="69" t="s">
        <v>1913</v>
      </c>
      <c r="AQ2073" s="69" t="s">
        <v>256</v>
      </c>
      <c r="AR2073" s="69" t="s">
        <v>1916</v>
      </c>
    </row>
    <row r="2074" spans="36:44" ht="14.4">
      <c r="AJ2074" s="26" t="str">
        <f>VLOOKUP(AQ2074,'user list'!A:B,2,0)</f>
        <v>BPLD</v>
      </c>
      <c r="AK2074" s="26">
        <f t="shared" si="144"/>
        <v>6</v>
      </c>
      <c r="AL2074" s="26">
        <f t="shared" si="145"/>
        <v>4</v>
      </c>
      <c r="AM2074" s="94" t="str">
        <f t="shared" si="146"/>
        <v>6/4 Log Off</v>
      </c>
      <c r="AN2074" s="172">
        <v>45812.657152777778</v>
      </c>
      <c r="AO2074" s="69" t="s">
        <v>194</v>
      </c>
      <c r="AP2074" s="69" t="s">
        <v>1913</v>
      </c>
      <c r="AQ2074" s="69" t="s">
        <v>194</v>
      </c>
      <c r="AR2074" s="69" t="s">
        <v>1917</v>
      </c>
    </row>
    <row r="2075" spans="36:44" ht="14.4">
      <c r="AJ2075" s="26" t="str">
        <f>VLOOKUP(AQ2075,'user list'!A:B,2,0)</f>
        <v>BPLD</v>
      </c>
      <c r="AK2075" s="26">
        <f t="shared" si="144"/>
        <v>6</v>
      </c>
      <c r="AL2075" s="26">
        <f t="shared" si="145"/>
        <v>4</v>
      </c>
      <c r="AM2075" s="94" t="str">
        <f t="shared" si="146"/>
        <v>6/4 Log In</v>
      </c>
      <c r="AN2075" s="172">
        <v>45812.657222222224</v>
      </c>
      <c r="AO2075" s="69" t="s">
        <v>194</v>
      </c>
      <c r="AP2075" s="69" t="s">
        <v>1913</v>
      </c>
      <c r="AQ2075" s="69" t="s">
        <v>194</v>
      </c>
      <c r="AR2075" s="69" t="s">
        <v>1916</v>
      </c>
    </row>
    <row r="2076" spans="36:44" ht="14.4">
      <c r="AJ2076" s="26" t="str">
        <f>VLOOKUP(AQ2076,'user list'!A:B,2,0)</f>
        <v>SSDD</v>
      </c>
      <c r="AK2076" s="26">
        <f t="shared" si="144"/>
        <v>6</v>
      </c>
      <c r="AL2076" s="26">
        <f t="shared" si="145"/>
        <v>4</v>
      </c>
      <c r="AM2076" s="94" t="str">
        <f t="shared" si="146"/>
        <v>6/4 Log Off</v>
      </c>
      <c r="AN2076" s="172">
        <v>45812.657546296294</v>
      </c>
      <c r="AO2076" s="69" t="s">
        <v>273</v>
      </c>
      <c r="AP2076" s="69" t="s">
        <v>1913</v>
      </c>
      <c r="AQ2076" s="69" t="s">
        <v>273</v>
      </c>
      <c r="AR2076" s="69" t="s">
        <v>1917</v>
      </c>
    </row>
    <row r="2077" spans="36:44" ht="14.4">
      <c r="AJ2077" s="26" t="str">
        <f>VLOOKUP(AQ2077,'user list'!A:B,2,0)</f>
        <v>SSDD</v>
      </c>
      <c r="AK2077" s="26">
        <f t="shared" si="144"/>
        <v>6</v>
      </c>
      <c r="AL2077" s="26">
        <f t="shared" si="145"/>
        <v>4</v>
      </c>
      <c r="AM2077" s="94" t="str">
        <f t="shared" si="146"/>
        <v>6/4 Log In</v>
      </c>
      <c r="AN2077" s="172">
        <v>45812.657673611109</v>
      </c>
      <c r="AO2077" s="69" t="s">
        <v>273</v>
      </c>
      <c r="AP2077" s="69" t="s">
        <v>1913</v>
      </c>
      <c r="AQ2077" s="69" t="s">
        <v>273</v>
      </c>
      <c r="AR2077" s="69" t="s">
        <v>1916</v>
      </c>
    </row>
    <row r="2078" spans="36:44" ht="14.4">
      <c r="AJ2078" s="26" t="str">
        <f>VLOOKUP(AQ2078,'user list'!A:B,2,0)</f>
        <v>ITDD</v>
      </c>
      <c r="AK2078" s="26">
        <f t="shared" si="144"/>
        <v>6</v>
      </c>
      <c r="AL2078" s="26">
        <f t="shared" si="145"/>
        <v>4</v>
      </c>
      <c r="AM2078" s="94" t="str">
        <f t="shared" si="146"/>
        <v>6/4 Log Off</v>
      </c>
      <c r="AN2078" s="172">
        <v>45812.657858796294</v>
      </c>
      <c r="AO2078" s="69" t="s">
        <v>219</v>
      </c>
      <c r="AP2078" s="69" t="s">
        <v>1913</v>
      </c>
      <c r="AQ2078" s="69" t="s">
        <v>219</v>
      </c>
      <c r="AR2078" s="69" t="s">
        <v>1917</v>
      </c>
    </row>
    <row r="2079" spans="36:44" ht="14.4">
      <c r="AJ2079" s="26" t="str">
        <f>VLOOKUP(AQ2079,'user list'!A:B,2,0)</f>
        <v>QCPL</v>
      </c>
      <c r="AK2079" s="26">
        <f t="shared" si="144"/>
        <v>6</v>
      </c>
      <c r="AL2079" s="26">
        <f t="shared" si="145"/>
        <v>4</v>
      </c>
      <c r="AM2079" s="94" t="str">
        <f t="shared" si="146"/>
        <v>6/4 Log In</v>
      </c>
      <c r="AN2079" s="172">
        <v>45812.657893518517</v>
      </c>
      <c r="AO2079" s="69" t="s">
        <v>268</v>
      </c>
      <c r="AP2079" s="69" t="s">
        <v>1913</v>
      </c>
      <c r="AQ2079" s="69" t="s">
        <v>268</v>
      </c>
      <c r="AR2079" s="69" t="s">
        <v>1916</v>
      </c>
    </row>
    <row r="2080" spans="36:44" ht="14.4">
      <c r="AJ2080" s="26" t="str">
        <f>VLOOKUP(AQ2080,'user list'!A:B,2,0)</f>
        <v>ITDD</v>
      </c>
      <c r="AK2080" s="26">
        <f t="shared" si="144"/>
        <v>6</v>
      </c>
      <c r="AL2080" s="26">
        <f t="shared" si="145"/>
        <v>4</v>
      </c>
      <c r="AM2080" s="94" t="str">
        <f t="shared" si="146"/>
        <v>6/4 Log In</v>
      </c>
      <c r="AN2080" s="172">
        <v>45812.657905092594</v>
      </c>
      <c r="AO2080" s="69" t="s">
        <v>219</v>
      </c>
      <c r="AP2080" s="69" t="s">
        <v>1913</v>
      </c>
      <c r="AQ2080" s="69" t="s">
        <v>219</v>
      </c>
      <c r="AR2080" s="69" t="s">
        <v>1916</v>
      </c>
    </row>
    <row r="2081" spans="36:44" ht="14.4">
      <c r="AJ2081" s="26" t="str">
        <f>VLOOKUP(AQ2081,'user list'!A:B,2,0)</f>
        <v>Admin</v>
      </c>
      <c r="AK2081" s="26">
        <f t="shared" si="144"/>
        <v>6</v>
      </c>
      <c r="AL2081" s="26">
        <f t="shared" si="145"/>
        <v>4</v>
      </c>
      <c r="AM2081" s="94" t="str">
        <f t="shared" si="146"/>
        <v>6/4 Log In</v>
      </c>
      <c r="AN2081" s="172">
        <v>45812.659502314818</v>
      </c>
      <c r="AO2081" s="69" t="s">
        <v>186</v>
      </c>
      <c r="AP2081" s="69" t="s">
        <v>1913</v>
      </c>
      <c r="AQ2081" s="69" t="s">
        <v>186</v>
      </c>
      <c r="AR2081" s="69" t="s">
        <v>1916</v>
      </c>
    </row>
    <row r="2082" spans="36:44" ht="14.4">
      <c r="AJ2082" s="26" t="str">
        <f>VLOOKUP(AQ2082,'user list'!A:B,2,0)</f>
        <v>OCM</v>
      </c>
      <c r="AK2082" s="26">
        <f t="shared" si="144"/>
        <v>6</v>
      </c>
      <c r="AL2082" s="26">
        <f t="shared" si="145"/>
        <v>4</v>
      </c>
      <c r="AM2082" s="94" t="str">
        <f t="shared" si="146"/>
        <v>6/4 Log In</v>
      </c>
      <c r="AN2082" s="172">
        <v>45812.661099537036</v>
      </c>
      <c r="AO2082" s="69" t="s">
        <v>230</v>
      </c>
      <c r="AP2082" s="69" t="s">
        <v>1913</v>
      </c>
      <c r="AQ2082" s="69" t="s">
        <v>230</v>
      </c>
      <c r="AR2082" s="69" t="s">
        <v>1916</v>
      </c>
    </row>
    <row r="2083" spans="36:44" ht="14.4">
      <c r="AJ2083" s="26" t="str">
        <f>VLOOKUP(AQ2083,'user list'!A:B,2,0)</f>
        <v>MDAD</v>
      </c>
      <c r="AK2083" s="26">
        <f t="shared" si="144"/>
        <v>6</v>
      </c>
      <c r="AL2083" s="26">
        <f t="shared" si="145"/>
        <v>4</v>
      </c>
      <c r="AM2083" s="94" t="str">
        <f t="shared" si="146"/>
        <v>6/4 Log Off</v>
      </c>
      <c r="AN2083" s="172">
        <v>45812.662534722222</v>
      </c>
      <c r="AO2083" s="69" t="s">
        <v>223</v>
      </c>
      <c r="AP2083" s="69" t="s">
        <v>1913</v>
      </c>
      <c r="AQ2083" s="69" t="s">
        <v>223</v>
      </c>
      <c r="AR2083" s="69" t="s">
        <v>1917</v>
      </c>
    </row>
    <row r="2084" spans="36:44" ht="14.4">
      <c r="AJ2084" s="26" t="str">
        <f>VLOOKUP(AQ2084,'user list'!A:B,2,0)</f>
        <v>OCM</v>
      </c>
      <c r="AK2084" s="26">
        <f t="shared" si="144"/>
        <v>6</v>
      </c>
      <c r="AL2084" s="26">
        <f t="shared" si="145"/>
        <v>4</v>
      </c>
      <c r="AM2084" s="94" t="str">
        <f t="shared" si="146"/>
        <v>6/4 Log Off</v>
      </c>
      <c r="AN2084" s="172">
        <v>45812.665416666663</v>
      </c>
      <c r="AO2084" s="69" t="s">
        <v>231</v>
      </c>
      <c r="AP2084" s="69" t="s">
        <v>1913</v>
      </c>
      <c r="AQ2084" s="69" t="s">
        <v>231</v>
      </c>
      <c r="AR2084" s="69" t="s">
        <v>1917</v>
      </c>
    </row>
    <row r="2085" spans="36:44" ht="14.4">
      <c r="AJ2085" s="26" t="str">
        <f>VLOOKUP(AQ2085,'user list'!A:B,2,0)</f>
        <v>OCM</v>
      </c>
      <c r="AK2085" s="26">
        <f t="shared" si="144"/>
        <v>6</v>
      </c>
      <c r="AL2085" s="26">
        <f t="shared" si="145"/>
        <v>4</v>
      </c>
      <c r="AM2085" s="94" t="str">
        <f t="shared" si="146"/>
        <v>6/4 Log In</v>
      </c>
      <c r="AN2085" s="172">
        <v>45812.66547453704</v>
      </c>
      <c r="AO2085" s="69" t="s">
        <v>231</v>
      </c>
      <c r="AP2085" s="69" t="s">
        <v>1913</v>
      </c>
      <c r="AQ2085" s="69" t="s">
        <v>231</v>
      </c>
      <c r="AR2085" s="69" t="s">
        <v>1916</v>
      </c>
    </row>
    <row r="2086" spans="36:44" ht="14.4">
      <c r="AJ2086" s="26" t="str">
        <f>VLOOKUP(AQ2086,'user list'!A:B,2,0)</f>
        <v>Admin</v>
      </c>
      <c r="AK2086" s="26">
        <f t="shared" si="144"/>
        <v>6</v>
      </c>
      <c r="AL2086" s="26">
        <f t="shared" si="145"/>
        <v>4</v>
      </c>
      <c r="AM2086" s="94" t="str">
        <f t="shared" si="146"/>
        <v>6/4 Log In</v>
      </c>
      <c r="AN2086" s="172">
        <v>45812.666643518518</v>
      </c>
      <c r="AO2086" s="69" t="s">
        <v>186</v>
      </c>
      <c r="AP2086" s="69" t="s">
        <v>1913</v>
      </c>
      <c r="AQ2086" s="69" t="s">
        <v>186</v>
      </c>
      <c r="AR2086" s="69" t="s">
        <v>1916</v>
      </c>
    </row>
    <row r="2087" spans="36:44" ht="14.4">
      <c r="AJ2087" s="26" t="str">
        <f>VLOOKUP(AQ2087,'user list'!A:B,2,0)</f>
        <v>CTO</v>
      </c>
      <c r="AK2087" s="26">
        <f t="shared" si="144"/>
        <v>6</v>
      </c>
      <c r="AL2087" s="26">
        <f t="shared" si="145"/>
        <v>4</v>
      </c>
      <c r="AM2087" s="94" t="str">
        <f t="shared" si="146"/>
        <v>6/4 Log Off</v>
      </c>
      <c r="AN2087" s="172">
        <v>45812.667280092595</v>
      </c>
      <c r="AO2087" s="69" t="s">
        <v>207</v>
      </c>
      <c r="AP2087" s="69" t="s">
        <v>1913</v>
      </c>
      <c r="AQ2087" s="69" t="s">
        <v>207</v>
      </c>
      <c r="AR2087" s="69" t="s">
        <v>1917</v>
      </c>
    </row>
    <row r="2088" spans="36:44" ht="14.4">
      <c r="AJ2088" s="26" t="str">
        <f>VLOOKUP(AQ2088,'user list'!A:B,2,0)</f>
        <v>CTO</v>
      </c>
      <c r="AK2088" s="26">
        <f t="shared" si="144"/>
        <v>6</v>
      </c>
      <c r="AL2088" s="26">
        <f t="shared" si="145"/>
        <v>4</v>
      </c>
      <c r="AM2088" s="94" t="str">
        <f t="shared" si="146"/>
        <v>6/4 Log In</v>
      </c>
      <c r="AN2088" s="172">
        <v>45812.667384259257</v>
      </c>
      <c r="AO2088" s="69" t="s">
        <v>207</v>
      </c>
      <c r="AP2088" s="69" t="s">
        <v>1913</v>
      </c>
      <c r="AQ2088" s="69" t="s">
        <v>207</v>
      </c>
      <c r="AR2088" s="69" t="s">
        <v>1916</v>
      </c>
    </row>
    <row r="2089" spans="36:44" ht="14.4">
      <c r="AJ2089" s="26" t="str">
        <f>VLOOKUP(AQ2089,'user list'!A:B,2,0)</f>
        <v>DPOS</v>
      </c>
      <c r="AK2089" s="26">
        <f t="shared" si="144"/>
        <v>6</v>
      </c>
      <c r="AL2089" s="26">
        <f t="shared" si="145"/>
        <v>4</v>
      </c>
      <c r="AM2089" s="94" t="str">
        <f t="shared" si="146"/>
        <v>6/4 Log Off</v>
      </c>
      <c r="AN2089" s="172">
        <v>45812.66951388889</v>
      </c>
      <c r="AO2089" s="69" t="s">
        <v>213</v>
      </c>
      <c r="AP2089" s="69" t="s">
        <v>1913</v>
      </c>
      <c r="AQ2089" s="69" t="s">
        <v>213</v>
      </c>
      <c r="AR2089" s="69" t="s">
        <v>1917</v>
      </c>
    </row>
    <row r="2090" spans="36:44" ht="14.4">
      <c r="AJ2090" s="26" t="str">
        <f>VLOOKUP(AQ2090,'user list'!A:B,2,0)</f>
        <v>DPOS</v>
      </c>
      <c r="AK2090" s="26">
        <f t="shared" si="144"/>
        <v>6</v>
      </c>
      <c r="AL2090" s="26">
        <f t="shared" si="145"/>
        <v>4</v>
      </c>
      <c r="AM2090" s="94" t="str">
        <f t="shared" si="146"/>
        <v>6/4 Log In</v>
      </c>
      <c r="AN2090" s="172">
        <v>45812.670069444444</v>
      </c>
      <c r="AO2090" s="69" t="s">
        <v>213</v>
      </c>
      <c r="AP2090" s="69" t="s">
        <v>1913</v>
      </c>
      <c r="AQ2090" s="69" t="s">
        <v>213</v>
      </c>
      <c r="AR2090" s="69" t="s">
        <v>1916</v>
      </c>
    </row>
    <row r="2091" spans="36:44" ht="14.4">
      <c r="AJ2091" s="26" t="str">
        <f>VLOOKUP(AQ2091,'user list'!A:B,2,0)</f>
        <v>DOE</v>
      </c>
      <c r="AK2091" s="26">
        <f t="shared" si="144"/>
        <v>6</v>
      </c>
      <c r="AL2091" s="26">
        <f t="shared" si="145"/>
        <v>4</v>
      </c>
      <c r="AM2091" s="94" t="str">
        <f t="shared" si="146"/>
        <v>6/4 Log Off</v>
      </c>
      <c r="AN2091" s="172">
        <v>45812.670300925929</v>
      </c>
      <c r="AO2091" s="69" t="s">
        <v>212</v>
      </c>
      <c r="AP2091" s="69" t="s">
        <v>1913</v>
      </c>
      <c r="AQ2091" s="69" t="s">
        <v>212</v>
      </c>
      <c r="AR2091" s="69" t="s">
        <v>1917</v>
      </c>
    </row>
    <row r="2092" spans="36:44" ht="14.4">
      <c r="AJ2092" s="26" t="str">
        <f>VLOOKUP(AQ2092,'user list'!A:B,2,0)</f>
        <v>DOE</v>
      </c>
      <c r="AK2092" s="26">
        <f t="shared" si="144"/>
        <v>6</v>
      </c>
      <c r="AL2092" s="26">
        <f t="shared" si="145"/>
        <v>4</v>
      </c>
      <c r="AM2092" s="94" t="str">
        <f t="shared" si="146"/>
        <v>6/4 Log In</v>
      </c>
      <c r="AN2092" s="172">
        <v>45812.670358796298</v>
      </c>
      <c r="AO2092" s="69" t="s">
        <v>212</v>
      </c>
      <c r="AP2092" s="69" t="s">
        <v>1913</v>
      </c>
      <c r="AQ2092" s="69" t="s">
        <v>212</v>
      </c>
      <c r="AR2092" s="69" t="s">
        <v>1916</v>
      </c>
    </row>
    <row r="2093" spans="36:44" ht="14.4">
      <c r="AJ2093" s="26" t="str">
        <f>VLOOKUP(AQ2093,'user list'!A:B,2,0)</f>
        <v>CVD</v>
      </c>
      <c r="AK2093" s="26">
        <f t="shared" si="144"/>
        <v>6</v>
      </c>
      <c r="AL2093" s="26">
        <f t="shared" si="145"/>
        <v>4</v>
      </c>
      <c r="AM2093" s="94" t="str">
        <f t="shared" si="146"/>
        <v>6/4 Log Off</v>
      </c>
      <c r="AN2093" s="172">
        <v>45812.671342592592</v>
      </c>
      <c r="AO2093" s="69" t="s">
        <v>208</v>
      </c>
      <c r="AP2093" s="69" t="s">
        <v>1913</v>
      </c>
      <c r="AQ2093" s="69" t="s">
        <v>208</v>
      </c>
      <c r="AR2093" s="69" t="s">
        <v>1917</v>
      </c>
    </row>
    <row r="2094" spans="36:44" ht="14.4">
      <c r="AJ2094" s="26" t="str">
        <f>VLOOKUP(AQ2094,'user list'!A:B,2,0)</f>
        <v>Admin</v>
      </c>
      <c r="AK2094" s="26">
        <f t="shared" si="144"/>
        <v>6</v>
      </c>
      <c r="AL2094" s="26">
        <f t="shared" si="145"/>
        <v>4</v>
      </c>
      <c r="AM2094" s="94" t="str">
        <f t="shared" si="146"/>
        <v>6/4 Log In</v>
      </c>
      <c r="AN2094" s="172">
        <v>45812.6719212963</v>
      </c>
      <c r="AO2094" s="69" t="s">
        <v>186</v>
      </c>
      <c r="AP2094" s="69" t="s">
        <v>1913</v>
      </c>
      <c r="AQ2094" s="69" t="s">
        <v>186</v>
      </c>
      <c r="AR2094" s="69" t="s">
        <v>1916</v>
      </c>
    </row>
    <row r="2095" spans="36:44" ht="14.4">
      <c r="AJ2095" s="26" t="str">
        <f>VLOOKUP(AQ2095,'user list'!A:B,2,0)</f>
        <v>Admin</v>
      </c>
      <c r="AK2095" s="26">
        <f t="shared" si="144"/>
        <v>6</v>
      </c>
      <c r="AL2095" s="26">
        <f t="shared" si="145"/>
        <v>4</v>
      </c>
      <c r="AM2095" s="94" t="str">
        <f t="shared" si="146"/>
        <v>6/4 Log In</v>
      </c>
      <c r="AN2095" s="172">
        <v>45812.6719212963</v>
      </c>
      <c r="AO2095" s="69" t="s">
        <v>186</v>
      </c>
      <c r="AP2095" s="69" t="s">
        <v>1913</v>
      </c>
      <c r="AQ2095" s="69" t="s">
        <v>186</v>
      </c>
      <c r="AR2095" s="69" t="s">
        <v>1916</v>
      </c>
    </row>
    <row r="2096" spans="36:44" ht="14.4">
      <c r="AJ2096" s="26" t="str">
        <f>VLOOKUP(AQ2096,'user list'!A:B,2,0)</f>
        <v>CVD</v>
      </c>
      <c r="AK2096" s="26">
        <f t="shared" si="144"/>
        <v>6</v>
      </c>
      <c r="AL2096" s="26">
        <f t="shared" si="145"/>
        <v>4</v>
      </c>
      <c r="AM2096" s="94" t="str">
        <f t="shared" si="146"/>
        <v>6/4 Log In</v>
      </c>
      <c r="AN2096" s="172">
        <v>45812.672199074077</v>
      </c>
      <c r="AO2096" s="69" t="s">
        <v>208</v>
      </c>
      <c r="AP2096" s="69" t="s">
        <v>1913</v>
      </c>
      <c r="AQ2096" s="69" t="s">
        <v>208</v>
      </c>
      <c r="AR2096" s="69" t="s">
        <v>1916</v>
      </c>
    </row>
    <row r="2097" spans="36:44" ht="14.4">
      <c r="AJ2097" s="26" t="str">
        <f>VLOOKUP(AQ2097,'user list'!A:B,2,0)</f>
        <v>DBO</v>
      </c>
      <c r="AK2097" s="26">
        <f t="shared" si="144"/>
        <v>6</v>
      </c>
      <c r="AL2097" s="26">
        <f t="shared" si="145"/>
        <v>4</v>
      </c>
      <c r="AM2097" s="94" t="str">
        <f t="shared" si="146"/>
        <v>6/4 Log In</v>
      </c>
      <c r="AN2097" s="172">
        <v>45812.673229166663</v>
      </c>
      <c r="AO2097" s="69" t="s">
        <v>209</v>
      </c>
      <c r="AP2097" s="69" t="s">
        <v>1913</v>
      </c>
      <c r="AQ2097" s="69" t="s">
        <v>209</v>
      </c>
      <c r="AR2097" s="69" t="s">
        <v>1916</v>
      </c>
    </row>
    <row r="2098" spans="36:44" ht="14.4">
      <c r="AJ2098" s="26" t="str">
        <f>VLOOKUP(AQ2098,'user list'!A:B,2,0)</f>
        <v>QCYDO</v>
      </c>
      <c r="AK2098" s="26">
        <f t="shared" si="144"/>
        <v>6</v>
      </c>
      <c r="AL2098" s="26">
        <f t="shared" si="145"/>
        <v>4</v>
      </c>
      <c r="AM2098" s="94" t="str">
        <f t="shared" si="146"/>
        <v>6/4 Log Off</v>
      </c>
      <c r="AN2098" s="172">
        <v>45812.674444444441</v>
      </c>
      <c r="AO2098" s="69" t="s">
        <v>270</v>
      </c>
      <c r="AP2098" s="69" t="s">
        <v>1913</v>
      </c>
      <c r="AQ2098" s="69" t="s">
        <v>270</v>
      </c>
      <c r="AR2098" s="69" t="s">
        <v>1917</v>
      </c>
    </row>
    <row r="2099" spans="36:44" ht="14.4">
      <c r="AJ2099" s="26" t="str">
        <f>VLOOKUP(AQ2099,'user list'!A:B,2,0)</f>
        <v>QCYDO</v>
      </c>
      <c r="AK2099" s="26">
        <f t="shared" si="144"/>
        <v>6</v>
      </c>
      <c r="AL2099" s="26">
        <f t="shared" si="145"/>
        <v>4</v>
      </c>
      <c r="AM2099" s="94" t="str">
        <f t="shared" si="146"/>
        <v>6/4 Log In</v>
      </c>
      <c r="AN2099" s="172">
        <v>45812.674583333333</v>
      </c>
      <c r="AO2099" s="69" t="s">
        <v>270</v>
      </c>
      <c r="AP2099" s="69" t="s">
        <v>1913</v>
      </c>
      <c r="AQ2099" s="69" t="s">
        <v>270</v>
      </c>
      <c r="AR2099" s="69" t="s">
        <v>1916</v>
      </c>
    </row>
    <row r="2100" spans="36:44" ht="14.4">
      <c r="AJ2100" s="26" t="str">
        <f>VLOOKUP(AQ2100,'user list'!A:B,2,0)</f>
        <v>ITDD</v>
      </c>
      <c r="AK2100" s="26">
        <f t="shared" si="144"/>
        <v>6</v>
      </c>
      <c r="AL2100" s="26">
        <f t="shared" si="145"/>
        <v>4</v>
      </c>
      <c r="AM2100" s="94" t="str">
        <f t="shared" si="146"/>
        <v>6/4 Log Off</v>
      </c>
      <c r="AN2100" s="172">
        <v>45812.675081018519</v>
      </c>
      <c r="AO2100" s="69" t="s">
        <v>219</v>
      </c>
      <c r="AP2100" s="69" t="s">
        <v>1913</v>
      </c>
      <c r="AQ2100" s="69" t="s">
        <v>219</v>
      </c>
      <c r="AR2100" s="69" t="s">
        <v>1917</v>
      </c>
    </row>
    <row r="2101" spans="36:44" ht="14.4">
      <c r="AJ2101" s="26" t="str">
        <f>VLOOKUP(AQ2101,'user list'!A:B,2,0)</f>
        <v>ITDD</v>
      </c>
      <c r="AK2101" s="26">
        <f t="shared" si="144"/>
        <v>6</v>
      </c>
      <c r="AL2101" s="26">
        <f t="shared" si="145"/>
        <v>4</v>
      </c>
      <c r="AM2101" s="94" t="str">
        <f t="shared" si="146"/>
        <v>6/4 Log In</v>
      </c>
      <c r="AN2101" s="172">
        <v>45812.675127314818</v>
      </c>
      <c r="AO2101" s="69" t="s">
        <v>219</v>
      </c>
      <c r="AP2101" s="69" t="s">
        <v>1913</v>
      </c>
      <c r="AQ2101" s="69" t="s">
        <v>219</v>
      </c>
      <c r="AR2101" s="69" t="s">
        <v>1916</v>
      </c>
    </row>
    <row r="2102" spans="36:44" ht="14.4">
      <c r="AJ2102" s="26" t="str">
        <f>VLOOKUP(AQ2102,'user list'!A:B,2,0)</f>
        <v>Admin</v>
      </c>
      <c r="AK2102" s="26">
        <f t="shared" si="144"/>
        <v>6</v>
      </c>
      <c r="AL2102" s="26">
        <f t="shared" si="145"/>
        <v>4</v>
      </c>
      <c r="AM2102" s="94" t="str">
        <f t="shared" si="146"/>
        <v>6/4 Log In</v>
      </c>
      <c r="AN2102" s="172">
        <v>45812.675775462965</v>
      </c>
      <c r="AO2102" s="69" t="s">
        <v>186</v>
      </c>
      <c r="AP2102" s="69" t="s">
        <v>1913</v>
      </c>
      <c r="AQ2102" s="69" t="s">
        <v>186</v>
      </c>
      <c r="AR2102" s="69" t="s">
        <v>1916</v>
      </c>
    </row>
    <row r="2103" spans="36:44" ht="14.4">
      <c r="AJ2103" s="26" t="str">
        <f>VLOOKUP(AQ2103,'user list'!A:B,2,0)</f>
        <v>CGSD</v>
      </c>
      <c r="AK2103" s="26">
        <f t="shared" si="144"/>
        <v>6</v>
      </c>
      <c r="AL2103" s="26">
        <f t="shared" si="145"/>
        <v>4</v>
      </c>
      <c r="AM2103" s="94" t="str">
        <f t="shared" si="146"/>
        <v>6/4 Log Off</v>
      </c>
      <c r="AN2103" s="172">
        <v>45812.680150462962</v>
      </c>
      <c r="AO2103" s="69" t="s">
        <v>200</v>
      </c>
      <c r="AP2103" s="69" t="s">
        <v>1913</v>
      </c>
      <c r="AQ2103" s="69" t="s">
        <v>200</v>
      </c>
      <c r="AR2103" s="69" t="s">
        <v>1917</v>
      </c>
    </row>
    <row r="2104" spans="36:44" ht="14.4">
      <c r="AJ2104" s="26" t="str">
        <f>VLOOKUP(AQ2104,'user list'!A:B,2,0)</f>
        <v>QCYDO</v>
      </c>
      <c r="AK2104" s="26">
        <f t="shared" si="144"/>
        <v>6</v>
      </c>
      <c r="AL2104" s="26">
        <f t="shared" si="145"/>
        <v>4</v>
      </c>
      <c r="AM2104" s="94" t="str">
        <f t="shared" si="146"/>
        <v>6/4 Log Off</v>
      </c>
      <c r="AN2104" s="172">
        <v>45812.68167824074</v>
      </c>
      <c r="AO2104" s="69" t="s">
        <v>270</v>
      </c>
      <c r="AP2104" s="69" t="s">
        <v>1913</v>
      </c>
      <c r="AQ2104" s="69" t="s">
        <v>270</v>
      </c>
      <c r="AR2104" s="69" t="s">
        <v>1917</v>
      </c>
    </row>
    <row r="2105" spans="36:44" ht="14.4">
      <c r="AJ2105" s="26" t="str">
        <f>VLOOKUP(AQ2105,'user list'!A:B,2,0)</f>
        <v>CVD</v>
      </c>
      <c r="AK2105" s="26">
        <f t="shared" si="144"/>
        <v>6</v>
      </c>
      <c r="AL2105" s="26">
        <f t="shared" si="145"/>
        <v>4</v>
      </c>
      <c r="AM2105" s="94" t="str">
        <f t="shared" si="146"/>
        <v>6/4 Log Off</v>
      </c>
      <c r="AN2105" s="172">
        <v>45812.683078703703</v>
      </c>
      <c r="AO2105" s="69" t="s">
        <v>208</v>
      </c>
      <c r="AP2105" s="69" t="s">
        <v>1913</v>
      </c>
      <c r="AQ2105" s="69" t="s">
        <v>208</v>
      </c>
      <c r="AR2105" s="69" t="s">
        <v>1917</v>
      </c>
    </row>
    <row r="2106" spans="36:44" ht="14.4">
      <c r="AJ2106" s="26" t="str">
        <f>VLOOKUP(AQ2106,'user list'!A:B,2,0)</f>
        <v>OCAs</v>
      </c>
      <c r="AK2106" s="26">
        <f t="shared" si="144"/>
        <v>6</v>
      </c>
      <c r="AL2106" s="26">
        <f t="shared" si="145"/>
        <v>4</v>
      </c>
      <c r="AM2106" s="94" t="str">
        <f t="shared" si="146"/>
        <v>6/4 Log Off</v>
      </c>
      <c r="AN2106" s="172">
        <v>45812.683217592596</v>
      </c>
      <c r="AO2106" s="69" t="s">
        <v>279</v>
      </c>
      <c r="AP2106" s="69" t="s">
        <v>1913</v>
      </c>
      <c r="AQ2106" s="69" t="s">
        <v>279</v>
      </c>
      <c r="AR2106" s="69" t="s">
        <v>1917</v>
      </c>
    </row>
    <row r="2107" spans="36:44" ht="14.4">
      <c r="AJ2107" s="26" t="str">
        <f>VLOOKUP(AQ2107,'user list'!A:B,2,0)</f>
        <v>OCA</v>
      </c>
      <c r="AK2107" s="26">
        <f t="shared" ref="AK2107:AK2146" si="147">MONTH(AN2107)</f>
        <v>6</v>
      </c>
      <c r="AL2107" s="26">
        <f t="shared" ref="AL2107:AL2146" si="148">DAY(AN2107)</f>
        <v>4</v>
      </c>
      <c r="AM2107" s="94" t="str">
        <f t="shared" ref="AM2107:AM2146" si="149">AK2107&amp;"/"&amp;AL2107&amp;" "&amp;AR2107</f>
        <v>6/4 Log Off</v>
      </c>
      <c r="AN2107" s="172">
        <v>45812.685115740744</v>
      </c>
      <c r="AO2107" s="69" t="s">
        <v>227</v>
      </c>
      <c r="AP2107" s="69" t="s">
        <v>1913</v>
      </c>
      <c r="AQ2107" s="69" t="s">
        <v>227</v>
      </c>
      <c r="AR2107" s="69" t="s">
        <v>1917</v>
      </c>
    </row>
    <row r="2108" spans="36:44" ht="14.4">
      <c r="AJ2108" s="26" t="str">
        <f>VLOOKUP(AQ2108,'user list'!A:B,2,0)</f>
        <v>OCA</v>
      </c>
      <c r="AK2108" s="26">
        <f t="shared" si="147"/>
        <v>6</v>
      </c>
      <c r="AL2108" s="26">
        <f t="shared" si="148"/>
        <v>4</v>
      </c>
      <c r="AM2108" s="94" t="str">
        <f t="shared" si="149"/>
        <v>6/4 Log In</v>
      </c>
      <c r="AN2108" s="172">
        <v>45812.687002314815</v>
      </c>
      <c r="AO2108" s="69" t="s">
        <v>227</v>
      </c>
      <c r="AP2108" s="69" t="s">
        <v>1913</v>
      </c>
      <c r="AQ2108" s="69" t="s">
        <v>227</v>
      </c>
      <c r="AR2108" s="69" t="s">
        <v>1916</v>
      </c>
    </row>
    <row r="2109" spans="36:44" ht="14.4">
      <c r="AJ2109" s="26" t="str">
        <f>VLOOKUP(AQ2109,'user list'!A:B,2,0)</f>
        <v>PAISD</v>
      </c>
      <c r="AK2109" s="26">
        <f t="shared" si="147"/>
        <v>6</v>
      </c>
      <c r="AL2109" s="26">
        <f t="shared" si="148"/>
        <v>4</v>
      </c>
      <c r="AM2109" s="94" t="str">
        <f t="shared" si="149"/>
        <v>6/4 Log Off</v>
      </c>
      <c r="AN2109" s="172">
        <v>45812.688530092593</v>
      </c>
      <c r="AO2109" s="69" t="s">
        <v>256</v>
      </c>
      <c r="AP2109" s="69" t="s">
        <v>1913</v>
      </c>
      <c r="AQ2109" s="69" t="s">
        <v>256</v>
      </c>
      <c r="AR2109" s="69" t="s">
        <v>1917</v>
      </c>
    </row>
    <row r="2110" spans="36:44" ht="14.4">
      <c r="AJ2110" s="26" t="str">
        <f>VLOOKUP(AQ2110,'user list'!A:B,2,0)</f>
        <v>PAISD</v>
      </c>
      <c r="AK2110" s="26">
        <f t="shared" si="147"/>
        <v>6</v>
      </c>
      <c r="AL2110" s="26">
        <f t="shared" si="148"/>
        <v>4</v>
      </c>
      <c r="AM2110" s="94" t="str">
        <f t="shared" si="149"/>
        <v>6/4 Log In</v>
      </c>
      <c r="AN2110" s="172">
        <v>45812.688611111109</v>
      </c>
      <c r="AO2110" s="69" t="s">
        <v>256</v>
      </c>
      <c r="AP2110" s="69" t="s">
        <v>1913</v>
      </c>
      <c r="AQ2110" s="69" t="s">
        <v>256</v>
      </c>
      <c r="AR2110" s="69" t="s">
        <v>1916</v>
      </c>
    </row>
    <row r="2111" spans="36:44" ht="14.4">
      <c r="AJ2111" s="26" t="str">
        <f>VLOOKUP(AQ2111,'user list'!A:B,2,0)</f>
        <v>OCA</v>
      </c>
      <c r="AK2111" s="26">
        <f t="shared" si="147"/>
        <v>6</v>
      </c>
      <c r="AL2111" s="26">
        <f t="shared" si="148"/>
        <v>4</v>
      </c>
      <c r="AM2111" s="94" t="str">
        <f t="shared" si="149"/>
        <v>6/4 Log Off</v>
      </c>
      <c r="AN2111" s="172">
        <v>45812.689270833333</v>
      </c>
      <c r="AO2111" s="69" t="s">
        <v>228</v>
      </c>
      <c r="AP2111" s="69" t="s">
        <v>1913</v>
      </c>
      <c r="AQ2111" s="69" t="s">
        <v>228</v>
      </c>
      <c r="AR2111" s="69" t="s">
        <v>1917</v>
      </c>
    </row>
    <row r="2112" spans="36:44" ht="14.4">
      <c r="AJ2112" s="26" t="str">
        <f>VLOOKUP(AQ2112,'user list'!A:B,2,0)</f>
        <v>OCA</v>
      </c>
      <c r="AK2112" s="26">
        <f t="shared" si="147"/>
        <v>6</v>
      </c>
      <c r="AL2112" s="26">
        <f t="shared" si="148"/>
        <v>4</v>
      </c>
      <c r="AM2112" s="94" t="str">
        <f t="shared" si="149"/>
        <v>6/4 Log In</v>
      </c>
      <c r="AN2112" s="172">
        <v>45812.689398148148</v>
      </c>
      <c r="AO2112" s="69" t="s">
        <v>228</v>
      </c>
      <c r="AP2112" s="69" t="s">
        <v>1913</v>
      </c>
      <c r="AQ2112" s="69" t="s">
        <v>228</v>
      </c>
      <c r="AR2112" s="69" t="s">
        <v>1916</v>
      </c>
    </row>
    <row r="2113" spans="36:44" ht="14.4">
      <c r="AJ2113" s="26" t="str">
        <f>VLOOKUP(AQ2113,'user list'!A:B,2,0)</f>
        <v>DOE</v>
      </c>
      <c r="AK2113" s="26">
        <f t="shared" si="147"/>
        <v>6</v>
      </c>
      <c r="AL2113" s="26">
        <f t="shared" si="148"/>
        <v>4</v>
      </c>
      <c r="AM2113" s="94" t="str">
        <f t="shared" si="149"/>
        <v>6/4 Log Off</v>
      </c>
      <c r="AN2113" s="172">
        <v>45812.689803240741</v>
      </c>
      <c r="AO2113" s="69" t="s">
        <v>212</v>
      </c>
      <c r="AP2113" s="69" t="s">
        <v>1913</v>
      </c>
      <c r="AQ2113" s="69" t="s">
        <v>212</v>
      </c>
      <c r="AR2113" s="69" t="s">
        <v>1917</v>
      </c>
    </row>
    <row r="2114" spans="36:44" ht="14.4">
      <c r="AJ2114" s="26" t="str">
        <f>VLOOKUP(AQ2114,'user list'!A:B,2,0)</f>
        <v>DOE</v>
      </c>
      <c r="AK2114" s="26">
        <f t="shared" si="147"/>
        <v>6</v>
      </c>
      <c r="AL2114" s="26">
        <f t="shared" si="148"/>
        <v>4</v>
      </c>
      <c r="AM2114" s="94" t="str">
        <f t="shared" si="149"/>
        <v>6/4 Log In</v>
      </c>
      <c r="AN2114" s="172">
        <v>45812.689872685187</v>
      </c>
      <c r="AO2114" s="69" t="s">
        <v>212</v>
      </c>
      <c r="AP2114" s="69" t="s">
        <v>1913</v>
      </c>
      <c r="AQ2114" s="69" t="s">
        <v>212</v>
      </c>
      <c r="AR2114" s="69" t="s">
        <v>1916</v>
      </c>
    </row>
    <row r="2115" spans="36:44" ht="14.4">
      <c r="AJ2115" s="26" t="str">
        <f>VLOOKUP(AQ2115,'user list'!A:B,2,0)</f>
        <v>PLEB</v>
      </c>
      <c r="AK2115" s="26">
        <f t="shared" si="147"/>
        <v>6</v>
      </c>
      <c r="AL2115" s="26">
        <f t="shared" si="148"/>
        <v>4</v>
      </c>
      <c r="AM2115" s="94" t="str">
        <f t="shared" si="149"/>
        <v>6/4 Log In</v>
      </c>
      <c r="AN2115" s="172">
        <v>45812.690115740741</v>
      </c>
      <c r="AO2115" s="69" t="s">
        <v>260</v>
      </c>
      <c r="AP2115" s="69" t="s">
        <v>1913</v>
      </c>
      <c r="AQ2115" s="69" t="s">
        <v>260</v>
      </c>
      <c r="AR2115" s="69" t="s">
        <v>1916</v>
      </c>
    </row>
    <row r="2116" spans="36:44" ht="14.4">
      <c r="AJ2116" s="26" t="str">
        <f>VLOOKUP(AQ2116,'user list'!A:B,2,0)</f>
        <v>CREMCO</v>
      </c>
      <c r="AK2116" s="26">
        <f t="shared" si="147"/>
        <v>6</v>
      </c>
      <c r="AL2116" s="26">
        <f t="shared" si="148"/>
        <v>4</v>
      </c>
      <c r="AM2116" s="94" t="str">
        <f t="shared" si="149"/>
        <v>6/4 Log In</v>
      </c>
      <c r="AN2116" s="172">
        <v>45812.69122685185</v>
      </c>
      <c r="AO2116" s="69" t="s">
        <v>206</v>
      </c>
      <c r="AP2116" s="69" t="s">
        <v>1913</v>
      </c>
      <c r="AQ2116" s="69" t="s">
        <v>206</v>
      </c>
      <c r="AR2116" s="69" t="s">
        <v>1916</v>
      </c>
    </row>
    <row r="2117" spans="36:44" ht="14.4">
      <c r="AJ2117" s="26" t="str">
        <f>VLOOKUP(AQ2117,'user list'!A:B,2,0)</f>
        <v>MDAD</v>
      </c>
      <c r="AK2117" s="26">
        <f t="shared" si="147"/>
        <v>6</v>
      </c>
      <c r="AL2117" s="26">
        <f t="shared" si="148"/>
        <v>4</v>
      </c>
      <c r="AM2117" s="94" t="str">
        <f t="shared" si="149"/>
        <v>6/4 Log In</v>
      </c>
      <c r="AN2117" s="172">
        <v>45812.69189814815</v>
      </c>
      <c r="AO2117" s="69" t="s">
        <v>223</v>
      </c>
      <c r="AP2117" s="69" t="s">
        <v>1913</v>
      </c>
      <c r="AQ2117" s="69" t="s">
        <v>223</v>
      </c>
      <c r="AR2117" s="69" t="s">
        <v>1916</v>
      </c>
    </row>
    <row r="2118" spans="36:44" ht="14.4">
      <c r="AJ2118" s="26" t="str">
        <f>VLOOKUP(AQ2118,'user list'!A:B,2,0)</f>
        <v>OCM</v>
      </c>
      <c r="AK2118" s="26">
        <f t="shared" si="147"/>
        <v>6</v>
      </c>
      <c r="AL2118" s="26">
        <f t="shared" si="148"/>
        <v>4</v>
      </c>
      <c r="AM2118" s="94" t="str">
        <f t="shared" si="149"/>
        <v>6/4 Log In</v>
      </c>
      <c r="AN2118" s="172">
        <v>45812.692685185182</v>
      </c>
      <c r="AO2118" s="69" t="s">
        <v>231</v>
      </c>
      <c r="AP2118" s="69" t="s">
        <v>1913</v>
      </c>
      <c r="AQ2118" s="69" t="s">
        <v>231</v>
      </c>
      <c r="AR2118" s="69" t="s">
        <v>1916</v>
      </c>
    </row>
    <row r="2119" spans="36:44" ht="14.4">
      <c r="AJ2119" s="26" t="str">
        <f>VLOOKUP(AQ2119,'user list'!A:B,2,0)</f>
        <v>OCM</v>
      </c>
      <c r="AK2119" s="26">
        <f t="shared" si="147"/>
        <v>6</v>
      </c>
      <c r="AL2119" s="26">
        <f t="shared" si="148"/>
        <v>4</v>
      </c>
      <c r="AM2119" s="94" t="str">
        <f t="shared" si="149"/>
        <v>6/4 Log In</v>
      </c>
      <c r="AN2119" s="172">
        <v>45812.697141203702</v>
      </c>
      <c r="AO2119" s="69" t="s">
        <v>230</v>
      </c>
      <c r="AP2119" s="69" t="s">
        <v>1913</v>
      </c>
      <c r="AQ2119" s="69" t="s">
        <v>230</v>
      </c>
      <c r="AR2119" s="69" t="s">
        <v>1916</v>
      </c>
    </row>
    <row r="2120" spans="36:44" ht="14.4">
      <c r="AJ2120" s="26" t="str">
        <f>VLOOKUP(AQ2120,'user list'!A:B,2,0)</f>
        <v>CVD</v>
      </c>
      <c r="AK2120" s="26">
        <f t="shared" si="147"/>
        <v>6</v>
      </c>
      <c r="AL2120" s="26">
        <f t="shared" si="148"/>
        <v>4</v>
      </c>
      <c r="AM2120" s="94" t="str">
        <f t="shared" si="149"/>
        <v>6/4 Log In</v>
      </c>
      <c r="AN2120" s="172">
        <v>45812.697638888887</v>
      </c>
      <c r="AO2120" s="69" t="s">
        <v>208</v>
      </c>
      <c r="AP2120" s="69" t="s">
        <v>1913</v>
      </c>
      <c r="AQ2120" s="69" t="s">
        <v>208</v>
      </c>
      <c r="AR2120" s="69" t="s">
        <v>1916</v>
      </c>
    </row>
    <row r="2121" spans="36:44" ht="14.4">
      <c r="AJ2121" s="26" t="str">
        <f>VLOOKUP(AQ2121,'user list'!A:B,2,0)</f>
        <v>OCM</v>
      </c>
      <c r="AK2121" s="26">
        <f t="shared" si="147"/>
        <v>6</v>
      </c>
      <c r="AL2121" s="26">
        <f t="shared" si="148"/>
        <v>4</v>
      </c>
      <c r="AM2121" s="94" t="str">
        <f t="shared" si="149"/>
        <v>6/4 Log Off</v>
      </c>
      <c r="AN2121" s="172">
        <v>45812.698634259257</v>
      </c>
      <c r="AO2121" s="69" t="s">
        <v>231</v>
      </c>
      <c r="AP2121" s="69" t="s">
        <v>1913</v>
      </c>
      <c r="AQ2121" s="69" t="s">
        <v>231</v>
      </c>
      <c r="AR2121" s="69" t="s">
        <v>1917</v>
      </c>
    </row>
    <row r="2122" spans="36:44" ht="14.4">
      <c r="AJ2122" s="26" t="str">
        <f>VLOOKUP(AQ2122,'user list'!A:B,2,0)</f>
        <v>OCM</v>
      </c>
      <c r="AK2122" s="26">
        <f t="shared" si="147"/>
        <v>6</v>
      </c>
      <c r="AL2122" s="26">
        <f t="shared" si="148"/>
        <v>4</v>
      </c>
      <c r="AM2122" s="94" t="str">
        <f t="shared" si="149"/>
        <v>6/4 Log In</v>
      </c>
      <c r="AN2122" s="172">
        <v>45812.698692129627</v>
      </c>
      <c r="AO2122" s="69" t="s">
        <v>231</v>
      </c>
      <c r="AP2122" s="69" t="s">
        <v>1913</v>
      </c>
      <c r="AQ2122" s="69" t="s">
        <v>231</v>
      </c>
      <c r="AR2122" s="69" t="s">
        <v>1916</v>
      </c>
    </row>
    <row r="2123" spans="36:44" ht="14.4">
      <c r="AJ2123" s="26" t="str">
        <f>VLOOKUP(AQ2123,'user list'!A:B,2,0)</f>
        <v>HCDRD</v>
      </c>
      <c r="AK2123" s="26">
        <f t="shared" si="147"/>
        <v>6</v>
      </c>
      <c r="AL2123" s="26">
        <f t="shared" si="148"/>
        <v>4</v>
      </c>
      <c r="AM2123" s="94" t="str">
        <f t="shared" si="149"/>
        <v>6/4 Log Off</v>
      </c>
      <c r="AN2123" s="172">
        <v>45812.698773148149</v>
      </c>
      <c r="AO2123" s="69" t="s">
        <v>216</v>
      </c>
      <c r="AP2123" s="69" t="s">
        <v>1913</v>
      </c>
      <c r="AQ2123" s="69" t="s">
        <v>216</v>
      </c>
      <c r="AR2123" s="69" t="s">
        <v>1917</v>
      </c>
    </row>
    <row r="2124" spans="36:44" ht="14.4">
      <c r="AJ2124" s="26" t="str">
        <f>VLOOKUP(AQ2124,'user list'!A:B,2,0)</f>
        <v>SSDD</v>
      </c>
      <c r="AK2124" s="26">
        <f t="shared" si="147"/>
        <v>6</v>
      </c>
      <c r="AL2124" s="26">
        <f t="shared" si="148"/>
        <v>4</v>
      </c>
      <c r="AM2124" s="94" t="str">
        <f t="shared" si="149"/>
        <v>6/4 Log In</v>
      </c>
      <c r="AN2124" s="172">
        <v>45812.704606481479</v>
      </c>
      <c r="AO2124" s="69" t="s">
        <v>273</v>
      </c>
      <c r="AP2124" s="69" t="s">
        <v>1913</v>
      </c>
      <c r="AQ2124" s="69" t="s">
        <v>273</v>
      </c>
      <c r="AR2124" s="69" t="s">
        <v>1916</v>
      </c>
    </row>
    <row r="2125" spans="36:44" ht="14.4">
      <c r="AJ2125" s="26" t="str">
        <f>VLOOKUP(AQ2125,'user list'!A:B,2,0)</f>
        <v>LEDIPO</v>
      </c>
      <c r="AK2125" s="26">
        <f t="shared" si="147"/>
        <v>6</v>
      </c>
      <c r="AL2125" s="26">
        <f t="shared" si="148"/>
        <v>4</v>
      </c>
      <c r="AM2125" s="94" t="str">
        <f t="shared" si="149"/>
        <v>6/4 Log Off</v>
      </c>
      <c r="AN2125" s="172">
        <v>45812.706076388888</v>
      </c>
      <c r="AO2125" s="69" t="s">
        <v>222</v>
      </c>
      <c r="AP2125" s="69" t="s">
        <v>1913</v>
      </c>
      <c r="AQ2125" s="69" t="s">
        <v>222</v>
      </c>
      <c r="AR2125" s="69" t="s">
        <v>1917</v>
      </c>
    </row>
    <row r="2126" spans="36:44" ht="14.4">
      <c r="AJ2126" s="26" t="str">
        <f>VLOOKUP(AQ2126,'user list'!A:B,2,0)</f>
        <v>LEDIPO</v>
      </c>
      <c r="AK2126" s="26">
        <f t="shared" si="147"/>
        <v>6</v>
      </c>
      <c r="AL2126" s="26">
        <f t="shared" si="148"/>
        <v>4</v>
      </c>
      <c r="AM2126" s="94" t="str">
        <f t="shared" si="149"/>
        <v>6/4 Log In</v>
      </c>
      <c r="AN2126" s="172">
        <v>45812.706365740742</v>
      </c>
      <c r="AO2126" s="69" t="s">
        <v>222</v>
      </c>
      <c r="AP2126" s="69" t="s">
        <v>1913</v>
      </c>
      <c r="AQ2126" s="69" t="s">
        <v>222</v>
      </c>
      <c r="AR2126" s="69" t="s">
        <v>1916</v>
      </c>
    </row>
    <row r="2127" spans="36:44" ht="14.4">
      <c r="AJ2127" s="26" t="str">
        <f>VLOOKUP(AQ2127,'user list'!A:B,2,0)</f>
        <v>OCA</v>
      </c>
      <c r="AK2127" s="26">
        <f t="shared" si="147"/>
        <v>6</v>
      </c>
      <c r="AL2127" s="26">
        <f t="shared" si="148"/>
        <v>4</v>
      </c>
      <c r="AM2127" s="94" t="str">
        <f t="shared" si="149"/>
        <v>6/4 Log Off</v>
      </c>
      <c r="AN2127" s="172">
        <v>45812.713078703702</v>
      </c>
      <c r="AO2127" s="69" t="s">
        <v>228</v>
      </c>
      <c r="AP2127" s="69" t="s">
        <v>1913</v>
      </c>
      <c r="AQ2127" s="69" t="s">
        <v>228</v>
      </c>
      <c r="AR2127" s="69" t="s">
        <v>1917</v>
      </c>
    </row>
    <row r="2128" spans="36:44" ht="14.4">
      <c r="AJ2128" s="26" t="str">
        <f>VLOOKUP(AQ2128,'user list'!A:B,2,0)</f>
        <v>OCA</v>
      </c>
      <c r="AK2128" s="26">
        <f t="shared" si="147"/>
        <v>6</v>
      </c>
      <c r="AL2128" s="26">
        <f t="shared" si="148"/>
        <v>4</v>
      </c>
      <c r="AM2128" s="94" t="str">
        <f t="shared" si="149"/>
        <v>6/4 Log In</v>
      </c>
      <c r="AN2128" s="172">
        <v>45812.713437500002</v>
      </c>
      <c r="AO2128" s="69" t="s">
        <v>228</v>
      </c>
      <c r="AP2128" s="69" t="s">
        <v>1913</v>
      </c>
      <c r="AQ2128" s="69" t="s">
        <v>228</v>
      </c>
      <c r="AR2128" s="69" t="s">
        <v>1916</v>
      </c>
    </row>
    <row r="2129" spans="36:44" ht="14.4">
      <c r="AJ2129" s="26" t="str">
        <f>VLOOKUP(AQ2129,'user list'!A:B,2,0)</f>
        <v>QCDRRMO</v>
      </c>
      <c r="AK2129" s="26">
        <f t="shared" si="147"/>
        <v>6</v>
      </c>
      <c r="AL2129" s="26">
        <f t="shared" si="148"/>
        <v>4</v>
      </c>
      <c r="AM2129" s="94" t="str">
        <f t="shared" si="149"/>
        <v>6/4 Log Off</v>
      </c>
      <c r="AN2129" s="172">
        <v>45812.715474537035</v>
      </c>
      <c r="AO2129" s="69" t="s">
        <v>265</v>
      </c>
      <c r="AP2129" s="69" t="s">
        <v>1913</v>
      </c>
      <c r="AQ2129" s="69" t="s">
        <v>265</v>
      </c>
      <c r="AR2129" s="69" t="s">
        <v>1917</v>
      </c>
    </row>
    <row r="2130" spans="36:44" ht="14.4">
      <c r="AJ2130" s="26" t="str">
        <f>VLOOKUP(AQ2130,'user list'!A:B,2,0)</f>
        <v>MDAD</v>
      </c>
      <c r="AK2130" s="26">
        <f t="shared" si="147"/>
        <v>6</v>
      </c>
      <c r="AL2130" s="26">
        <f t="shared" si="148"/>
        <v>4</v>
      </c>
      <c r="AM2130" s="94" t="str">
        <f t="shared" si="149"/>
        <v>6/4 Log Off</v>
      </c>
      <c r="AN2130" s="172">
        <v>45812.719687500001</v>
      </c>
      <c r="AO2130" s="69" t="s">
        <v>223</v>
      </c>
      <c r="AP2130" s="69" t="s">
        <v>1913</v>
      </c>
      <c r="AQ2130" s="69" t="s">
        <v>223</v>
      </c>
      <c r="AR2130" s="69" t="s">
        <v>1917</v>
      </c>
    </row>
    <row r="2131" spans="36:44" ht="14.4">
      <c r="AJ2131" s="26" t="str">
        <f>VLOOKUP(AQ2131,'user list'!A:B,2,0)</f>
        <v>BPLD</v>
      </c>
      <c r="AK2131" s="26">
        <f t="shared" si="147"/>
        <v>6</v>
      </c>
      <c r="AL2131" s="26">
        <f t="shared" si="148"/>
        <v>4</v>
      </c>
      <c r="AM2131" s="94" t="str">
        <f t="shared" si="149"/>
        <v>6/4 Log Off</v>
      </c>
      <c r="AN2131" s="172">
        <v>45812.721597222226</v>
      </c>
      <c r="AO2131" s="69" t="s">
        <v>194</v>
      </c>
      <c r="AP2131" s="69" t="s">
        <v>1913</v>
      </c>
      <c r="AQ2131" s="69" t="s">
        <v>194</v>
      </c>
      <c r="AR2131" s="69" t="s">
        <v>1917</v>
      </c>
    </row>
    <row r="2132" spans="36:44" ht="14.4">
      <c r="AJ2132" s="26" t="str">
        <f>VLOOKUP(AQ2132,'user list'!A:B,2,0)</f>
        <v>BPLD</v>
      </c>
      <c r="AK2132" s="26">
        <f t="shared" si="147"/>
        <v>6</v>
      </c>
      <c r="AL2132" s="26">
        <f t="shared" si="148"/>
        <v>4</v>
      </c>
      <c r="AM2132" s="94" t="str">
        <f t="shared" si="149"/>
        <v>6/4 Log In</v>
      </c>
      <c r="AN2132" s="172">
        <v>45812.721678240741</v>
      </c>
      <c r="AO2132" s="69" t="s">
        <v>194</v>
      </c>
      <c r="AP2132" s="69" t="s">
        <v>1913</v>
      </c>
      <c r="AQ2132" s="69" t="s">
        <v>194</v>
      </c>
      <c r="AR2132" s="69" t="s">
        <v>1916</v>
      </c>
    </row>
    <row r="2133" spans="36:44" ht="14.4">
      <c r="AJ2133" s="26" t="str">
        <f>VLOOKUP(AQ2133,'user list'!A:B,2,0)</f>
        <v>Admin</v>
      </c>
      <c r="AK2133" s="26">
        <f t="shared" si="147"/>
        <v>6</v>
      </c>
      <c r="AL2133" s="26">
        <f t="shared" si="148"/>
        <v>4</v>
      </c>
      <c r="AM2133" s="94" t="str">
        <f t="shared" si="149"/>
        <v>6/4 Log In</v>
      </c>
      <c r="AN2133" s="172">
        <v>45812.727777777778</v>
      </c>
      <c r="AO2133" s="69" t="s">
        <v>186</v>
      </c>
      <c r="AP2133" s="69" t="s">
        <v>1913</v>
      </c>
      <c r="AQ2133" s="69" t="s">
        <v>186</v>
      </c>
      <c r="AR2133" s="69" t="s">
        <v>1916</v>
      </c>
    </row>
    <row r="2134" spans="36:44" ht="14.4">
      <c r="AJ2134" s="26" t="str">
        <f>VLOOKUP(AQ2134,'user list'!A:B,2,0)</f>
        <v>BPLD</v>
      </c>
      <c r="AK2134" s="26">
        <f t="shared" si="147"/>
        <v>6</v>
      </c>
      <c r="AL2134" s="26">
        <f t="shared" si="148"/>
        <v>4</v>
      </c>
      <c r="AM2134" s="94" t="str">
        <f t="shared" si="149"/>
        <v>6/4 Log Off</v>
      </c>
      <c r="AN2134" s="172">
        <v>45812.731076388889</v>
      </c>
      <c r="AO2134" s="69" t="s">
        <v>194</v>
      </c>
      <c r="AP2134" s="69" t="s">
        <v>1913</v>
      </c>
      <c r="AQ2134" s="69" t="s">
        <v>194</v>
      </c>
      <c r="AR2134" s="69" t="s">
        <v>1917</v>
      </c>
    </row>
    <row r="2135" spans="36:44" ht="14.4">
      <c r="AJ2135" s="26" t="str">
        <f>VLOOKUP(AQ2135,'user list'!A:B,2,0)</f>
        <v>OCA</v>
      </c>
      <c r="AK2135" s="26">
        <f t="shared" si="147"/>
        <v>6</v>
      </c>
      <c r="AL2135" s="26">
        <f t="shared" si="148"/>
        <v>4</v>
      </c>
      <c r="AM2135" s="94" t="str">
        <f t="shared" si="149"/>
        <v>6/4 Log Off</v>
      </c>
      <c r="AN2135" s="172">
        <v>45812.737488425926</v>
      </c>
      <c r="AO2135" s="69" t="s">
        <v>227</v>
      </c>
      <c r="AP2135" s="69" t="s">
        <v>1913</v>
      </c>
      <c r="AQ2135" s="69" t="s">
        <v>227</v>
      </c>
      <c r="AR2135" s="69" t="s">
        <v>1917</v>
      </c>
    </row>
    <row r="2136" spans="36:44" ht="14.4">
      <c r="AJ2136" s="26" t="str">
        <f>VLOOKUP(AQ2136,'user list'!A:B,2,0)</f>
        <v>CGSD</v>
      </c>
      <c r="AK2136" s="26">
        <f t="shared" si="147"/>
        <v>6</v>
      </c>
      <c r="AL2136" s="26">
        <f t="shared" si="148"/>
        <v>4</v>
      </c>
      <c r="AM2136" s="94" t="str">
        <f t="shared" si="149"/>
        <v>6/4 Log In</v>
      </c>
      <c r="AN2136" s="172">
        <v>45812.743020833332</v>
      </c>
      <c r="AO2136" s="69" t="s">
        <v>200</v>
      </c>
      <c r="AP2136" s="69" t="s">
        <v>1913</v>
      </c>
      <c r="AQ2136" s="69" t="s">
        <v>200</v>
      </c>
      <c r="AR2136" s="69" t="s">
        <v>1916</v>
      </c>
    </row>
    <row r="2137" spans="36:44" ht="14.4">
      <c r="AJ2137" s="26" t="str">
        <f>VLOOKUP(AQ2137,'user list'!A:B,2,0)</f>
        <v>Admin</v>
      </c>
      <c r="AK2137" s="26">
        <f t="shared" si="147"/>
        <v>6</v>
      </c>
      <c r="AL2137" s="26">
        <f t="shared" si="148"/>
        <v>4</v>
      </c>
      <c r="AM2137" s="94" t="str">
        <f t="shared" si="149"/>
        <v>6/4 Log In</v>
      </c>
      <c r="AN2137" s="172">
        <v>45812.74355324074</v>
      </c>
      <c r="AO2137" s="69" t="s">
        <v>186</v>
      </c>
      <c r="AP2137" s="69" t="s">
        <v>1913</v>
      </c>
      <c r="AQ2137" s="69" t="s">
        <v>186</v>
      </c>
      <c r="AR2137" s="69" t="s">
        <v>1916</v>
      </c>
    </row>
    <row r="2138" spans="36:44" ht="14.4">
      <c r="AJ2138" s="26" t="str">
        <f>VLOOKUP(AQ2138,'user list'!A:B,2,0)</f>
        <v>Admin</v>
      </c>
      <c r="AK2138" s="26">
        <f t="shared" si="147"/>
        <v>6</v>
      </c>
      <c r="AL2138" s="26">
        <f t="shared" si="148"/>
        <v>4</v>
      </c>
      <c r="AM2138" s="94" t="str">
        <f t="shared" si="149"/>
        <v>6/4 Log In</v>
      </c>
      <c r="AN2138" s="172">
        <v>45812.74355324074</v>
      </c>
      <c r="AO2138" s="69" t="s">
        <v>186</v>
      </c>
      <c r="AP2138" s="69" t="s">
        <v>1913</v>
      </c>
      <c r="AQ2138" s="69" t="s">
        <v>186</v>
      </c>
      <c r="AR2138" s="69" t="s">
        <v>1916</v>
      </c>
    </row>
    <row r="2139" spans="36:44" ht="14.4">
      <c r="AJ2139" s="26" t="str">
        <f>VLOOKUP(AQ2139,'user list'!A:B,2,0)</f>
        <v>OCM</v>
      </c>
      <c r="AK2139" s="26">
        <f t="shared" si="147"/>
        <v>6</v>
      </c>
      <c r="AL2139" s="26">
        <f t="shared" si="148"/>
        <v>4</v>
      </c>
      <c r="AM2139" s="94" t="str">
        <f t="shared" si="149"/>
        <v>6/4 Log In</v>
      </c>
      <c r="AN2139" s="172">
        <v>45812.743703703702</v>
      </c>
      <c r="AO2139" s="69" t="s">
        <v>232</v>
      </c>
      <c r="AP2139" s="69" t="s">
        <v>1913</v>
      </c>
      <c r="AQ2139" s="69" t="s">
        <v>232</v>
      </c>
      <c r="AR2139" s="69" t="s">
        <v>1916</v>
      </c>
    </row>
    <row r="2140" spans="36:44" ht="14.4">
      <c r="AJ2140" s="26" t="str">
        <f>VLOOKUP(AQ2140,'user list'!A:B,2,0)</f>
        <v>OCM</v>
      </c>
      <c r="AK2140" s="26">
        <f t="shared" si="147"/>
        <v>6</v>
      </c>
      <c r="AL2140" s="26">
        <f t="shared" si="148"/>
        <v>4</v>
      </c>
      <c r="AM2140" s="94" t="str">
        <f t="shared" si="149"/>
        <v>6/4 Log Off</v>
      </c>
      <c r="AN2140" s="172">
        <v>45812.750821759262</v>
      </c>
      <c r="AO2140" s="69" t="s">
        <v>232</v>
      </c>
      <c r="AP2140" s="69" t="s">
        <v>1913</v>
      </c>
      <c r="AQ2140" s="69" t="s">
        <v>232</v>
      </c>
      <c r="AR2140" s="69" t="s">
        <v>1917</v>
      </c>
    </row>
    <row r="2141" spans="36:44" ht="14.4">
      <c r="AJ2141" s="26" t="str">
        <f>VLOOKUP(AQ2141,'user list'!A:B,2,0)</f>
        <v>OCA</v>
      </c>
      <c r="AK2141" s="26">
        <f t="shared" si="147"/>
        <v>6</v>
      </c>
      <c r="AL2141" s="26">
        <f t="shared" si="148"/>
        <v>4</v>
      </c>
      <c r="AM2141" s="94" t="str">
        <f t="shared" si="149"/>
        <v>6/4 Log Off</v>
      </c>
      <c r="AN2141" s="172">
        <v>45812.751319444447</v>
      </c>
      <c r="AO2141" s="69" t="s">
        <v>228</v>
      </c>
      <c r="AP2141" s="69" t="s">
        <v>1913</v>
      </c>
      <c r="AQ2141" s="69" t="s">
        <v>228</v>
      </c>
      <c r="AR2141" s="69" t="s">
        <v>1917</v>
      </c>
    </row>
    <row r="2142" spans="36:44" ht="14.4">
      <c r="AJ2142" s="26" t="str">
        <f>VLOOKUP(AQ2142,'user list'!A:B,2,0)</f>
        <v>OCAs</v>
      </c>
      <c r="AK2142" s="26">
        <f t="shared" si="147"/>
        <v>6</v>
      </c>
      <c r="AL2142" s="26">
        <f t="shared" si="148"/>
        <v>4</v>
      </c>
      <c r="AM2142" s="94" t="str">
        <f t="shared" si="149"/>
        <v>6/4 Log In</v>
      </c>
      <c r="AN2142" s="172">
        <v>45812.757430555554</v>
      </c>
      <c r="AO2142" s="69" t="s">
        <v>279</v>
      </c>
      <c r="AP2142" s="69" t="s">
        <v>1913</v>
      </c>
      <c r="AQ2142" s="69" t="s">
        <v>279</v>
      </c>
      <c r="AR2142" s="69" t="s">
        <v>1916</v>
      </c>
    </row>
    <row r="2143" spans="36:44" ht="14.4">
      <c r="AJ2143" s="26" t="str">
        <f>VLOOKUP(AQ2143,'user list'!A:B,2,0)</f>
        <v>Admin</v>
      </c>
      <c r="AK2143" s="26">
        <f t="shared" si="147"/>
        <v>6</v>
      </c>
      <c r="AL2143" s="26">
        <f t="shared" si="148"/>
        <v>4</v>
      </c>
      <c r="AM2143" s="94" t="str">
        <f t="shared" si="149"/>
        <v>6/4 Log In</v>
      </c>
      <c r="AN2143" s="172">
        <v>45812.779548611114</v>
      </c>
      <c r="AO2143" s="69" t="s">
        <v>186</v>
      </c>
      <c r="AP2143" s="69" t="s">
        <v>1913</v>
      </c>
      <c r="AQ2143" s="69" t="s">
        <v>186</v>
      </c>
      <c r="AR2143" s="69" t="s">
        <v>1916</v>
      </c>
    </row>
    <row r="2144" spans="36:44" ht="14.4">
      <c r="AJ2144" s="26" t="str">
        <f>VLOOKUP(AQ2144,'user list'!A:B,2,0)</f>
        <v>CGSD</v>
      </c>
      <c r="AK2144" s="26">
        <f t="shared" si="147"/>
        <v>6</v>
      </c>
      <c r="AL2144" s="26">
        <f t="shared" si="148"/>
        <v>4</v>
      </c>
      <c r="AM2144" s="94" t="str">
        <f t="shared" si="149"/>
        <v>6/4 Log Off</v>
      </c>
      <c r="AN2144" s="172">
        <v>45812.780057870368</v>
      </c>
      <c r="AO2144" s="69" t="s">
        <v>200</v>
      </c>
      <c r="AP2144" s="69" t="s">
        <v>1913</v>
      </c>
      <c r="AQ2144" s="69" t="s">
        <v>200</v>
      </c>
      <c r="AR2144" s="69" t="s">
        <v>1917</v>
      </c>
    </row>
    <row r="2145" spans="36:44" ht="14.4">
      <c r="AJ2145" s="26" t="str">
        <f>VLOOKUP(AQ2145,'user list'!A:B,2,0)</f>
        <v>OCAs</v>
      </c>
      <c r="AK2145" s="26">
        <f t="shared" si="147"/>
        <v>6</v>
      </c>
      <c r="AL2145" s="26">
        <f t="shared" si="148"/>
        <v>4</v>
      </c>
      <c r="AM2145" s="94" t="str">
        <f t="shared" si="149"/>
        <v>6/4 Changed</v>
      </c>
      <c r="AN2145" s="172">
        <v>45812.782638888886</v>
      </c>
      <c r="AO2145" s="69" t="s">
        <v>279</v>
      </c>
      <c r="AP2145" s="69" t="s">
        <v>1913</v>
      </c>
      <c r="AQ2145" s="69" t="s">
        <v>279</v>
      </c>
      <c r="AR2145" s="69" t="s">
        <v>1918</v>
      </c>
    </row>
    <row r="2146" spans="36:44" ht="14.4">
      <c r="AJ2146" s="26" t="str">
        <f>VLOOKUP(AQ2146,'user list'!A:B,2,0)</f>
        <v>OCAs</v>
      </c>
      <c r="AK2146" s="26">
        <f t="shared" si="147"/>
        <v>6</v>
      </c>
      <c r="AL2146" s="26">
        <f t="shared" si="148"/>
        <v>4</v>
      </c>
      <c r="AM2146" s="94" t="str">
        <f t="shared" si="149"/>
        <v>6/4 Log Off</v>
      </c>
      <c r="AN2146" s="172">
        <v>45812.794062499997</v>
      </c>
      <c r="AO2146" s="69" t="s">
        <v>279</v>
      </c>
      <c r="AP2146" s="69" t="s">
        <v>1913</v>
      </c>
      <c r="AQ2146" s="69" t="s">
        <v>279</v>
      </c>
      <c r="AR2146" s="69" t="s">
        <v>1917</v>
      </c>
    </row>
    <row r="2147" spans="36:44" ht="14.4">
      <c r="AJ2147" s="26" t="str">
        <f>VLOOKUP(AQ2147,'user list'!A:B,2,0)</f>
        <v>QCPL</v>
      </c>
      <c r="AK2147" s="26">
        <f t="shared" ref="AK2147:AK2210" si="150">MONTH(AN2147)</f>
        <v>6</v>
      </c>
      <c r="AL2147" s="26">
        <f t="shared" ref="AL2147:AL2210" si="151">DAY(AN2147)</f>
        <v>5</v>
      </c>
      <c r="AM2147" s="94" t="str">
        <f t="shared" ref="AM2147:AM2210" si="152">AK2147&amp;"/"&amp;AL2147&amp;" "&amp;AR2147</f>
        <v>6/5 Log In</v>
      </c>
      <c r="AN2147" s="172">
        <v>45813.270578703705</v>
      </c>
      <c r="AO2147" s="69" t="s">
        <v>268</v>
      </c>
      <c r="AP2147" s="69" t="s">
        <v>1913</v>
      </c>
      <c r="AQ2147" s="69" t="s">
        <v>268</v>
      </c>
      <c r="AR2147" s="69" t="s">
        <v>1916</v>
      </c>
    </row>
    <row r="2148" spans="36:44" ht="14.4">
      <c r="AJ2148" s="26" t="str">
        <f>VLOOKUP(AQ2148,'user list'!A:B,2,0)</f>
        <v>QCPL</v>
      </c>
      <c r="AK2148" s="26">
        <f t="shared" si="150"/>
        <v>6</v>
      </c>
      <c r="AL2148" s="26">
        <f t="shared" si="151"/>
        <v>5</v>
      </c>
      <c r="AM2148" s="94" t="str">
        <f t="shared" si="152"/>
        <v>6/5 Log Off</v>
      </c>
      <c r="AN2148" s="172">
        <v>45813.284016203703</v>
      </c>
      <c r="AO2148" s="69" t="s">
        <v>268</v>
      </c>
      <c r="AP2148" s="69" t="s">
        <v>1913</v>
      </c>
      <c r="AQ2148" s="69" t="s">
        <v>268</v>
      </c>
      <c r="AR2148" s="69" t="s">
        <v>1917</v>
      </c>
    </row>
    <row r="2149" spans="36:44" ht="14.4">
      <c r="AJ2149" s="26" t="str">
        <f>VLOOKUP(AQ2149,'user list'!A:B,2,0)</f>
        <v>QCPL</v>
      </c>
      <c r="AK2149" s="26">
        <f t="shared" si="150"/>
        <v>6</v>
      </c>
      <c r="AL2149" s="26">
        <f t="shared" si="151"/>
        <v>5</v>
      </c>
      <c r="AM2149" s="94" t="str">
        <f t="shared" si="152"/>
        <v>6/5 Log In</v>
      </c>
      <c r="AN2149" s="172">
        <v>45813.301550925928</v>
      </c>
      <c r="AO2149" s="69" t="s">
        <v>268</v>
      </c>
      <c r="AP2149" s="69" t="s">
        <v>1913</v>
      </c>
      <c r="AQ2149" s="69" t="s">
        <v>268</v>
      </c>
      <c r="AR2149" s="69" t="s">
        <v>1916</v>
      </c>
    </row>
    <row r="2150" spans="36:44" ht="14.4">
      <c r="AJ2150" s="26" t="str">
        <f>VLOOKUP(AQ2150,'user list'!A:B,2,0)</f>
        <v>DSQC</v>
      </c>
      <c r="AK2150" s="26">
        <f t="shared" si="150"/>
        <v>6</v>
      </c>
      <c r="AL2150" s="26">
        <f t="shared" si="151"/>
        <v>5</v>
      </c>
      <c r="AM2150" s="94" t="str">
        <f t="shared" si="152"/>
        <v>6/5 Log In</v>
      </c>
      <c r="AN2150" s="172">
        <v>45813.312905092593</v>
      </c>
      <c r="AO2150" s="69" t="s">
        <v>214</v>
      </c>
      <c r="AP2150" s="69" t="s">
        <v>1913</v>
      </c>
      <c r="AQ2150" s="69" t="s">
        <v>214</v>
      </c>
      <c r="AR2150" s="69" t="s">
        <v>1916</v>
      </c>
    </row>
    <row r="2151" spans="36:44" ht="14.4">
      <c r="AJ2151" s="26" t="str">
        <f>VLOOKUP(AQ2151,'user list'!A:B,2,0)</f>
        <v>MDAD</v>
      </c>
      <c r="AK2151" s="26">
        <f t="shared" si="150"/>
        <v>6</v>
      </c>
      <c r="AL2151" s="26">
        <f t="shared" si="151"/>
        <v>5</v>
      </c>
      <c r="AM2151" s="94" t="str">
        <f t="shared" si="152"/>
        <v>6/5 Log In</v>
      </c>
      <c r="AN2151" s="172">
        <v>45813.314259259256</v>
      </c>
      <c r="AO2151" s="69" t="s">
        <v>223</v>
      </c>
      <c r="AP2151" s="69" t="s">
        <v>1913</v>
      </c>
      <c r="AQ2151" s="69" t="s">
        <v>223</v>
      </c>
      <c r="AR2151" s="69" t="s">
        <v>1916</v>
      </c>
    </row>
    <row r="2152" spans="36:44" ht="14.4">
      <c r="AJ2152" s="26" t="str">
        <f>VLOOKUP(AQ2152,'user list'!A:B,2,0)</f>
        <v>Admin</v>
      </c>
      <c r="AK2152" s="26">
        <f t="shared" si="150"/>
        <v>6</v>
      </c>
      <c r="AL2152" s="26">
        <f t="shared" si="151"/>
        <v>5</v>
      </c>
      <c r="AM2152" s="94" t="str">
        <f t="shared" si="152"/>
        <v>6/5 Log In</v>
      </c>
      <c r="AN2152" s="172">
        <v>45813.315057870372</v>
      </c>
      <c r="AO2152" s="69" t="s">
        <v>186</v>
      </c>
      <c r="AP2152" s="69" t="s">
        <v>1913</v>
      </c>
      <c r="AQ2152" s="69" t="s">
        <v>186</v>
      </c>
      <c r="AR2152" s="69" t="s">
        <v>1916</v>
      </c>
    </row>
    <row r="2153" spans="36:44" ht="14.4">
      <c r="AJ2153" s="26" t="str">
        <f>VLOOKUP(AQ2153,'user list'!A:B,2,0)</f>
        <v>Admin</v>
      </c>
      <c r="AK2153" s="26">
        <f t="shared" si="150"/>
        <v>6</v>
      </c>
      <c r="AL2153" s="26">
        <f t="shared" si="151"/>
        <v>5</v>
      </c>
      <c r="AM2153" s="94" t="str">
        <f t="shared" si="152"/>
        <v>6/5 Log In</v>
      </c>
      <c r="AN2153" s="172">
        <v>45813.315057870372</v>
      </c>
      <c r="AO2153" s="69" t="s">
        <v>186</v>
      </c>
      <c r="AP2153" s="69" t="s">
        <v>1913</v>
      </c>
      <c r="AQ2153" s="69" t="s">
        <v>186</v>
      </c>
      <c r="AR2153" s="69" t="s">
        <v>1916</v>
      </c>
    </row>
    <row r="2154" spans="36:44" ht="14.4">
      <c r="AJ2154" s="26" t="str">
        <f>VLOOKUP(AQ2154,'user list'!A:B,2,0)</f>
        <v>SSDD</v>
      </c>
      <c r="AK2154" s="26">
        <f t="shared" si="150"/>
        <v>6</v>
      </c>
      <c r="AL2154" s="26">
        <f t="shared" si="151"/>
        <v>5</v>
      </c>
      <c r="AM2154" s="94" t="str">
        <f t="shared" si="152"/>
        <v>6/5 Log In</v>
      </c>
      <c r="AN2154" s="172">
        <v>45813.319247685184</v>
      </c>
      <c r="AO2154" s="69" t="s">
        <v>273</v>
      </c>
      <c r="AP2154" s="69" t="s">
        <v>1913</v>
      </c>
      <c r="AQ2154" s="69" t="s">
        <v>273</v>
      </c>
      <c r="AR2154" s="69" t="s">
        <v>1916</v>
      </c>
    </row>
    <row r="2155" spans="36:44" ht="14.4">
      <c r="AJ2155" s="26" t="str">
        <f>VLOOKUP(AQ2155,'user list'!A:B,2,0)</f>
        <v>CAD</v>
      </c>
      <c r="AK2155" s="26">
        <f t="shared" si="150"/>
        <v>6</v>
      </c>
      <c r="AL2155" s="26">
        <f t="shared" si="151"/>
        <v>5</v>
      </c>
      <c r="AM2155" s="94" t="str">
        <f t="shared" si="152"/>
        <v>6/5 Log In</v>
      </c>
      <c r="AN2155" s="172">
        <v>45813.323240740741</v>
      </c>
      <c r="AO2155" s="69" t="s">
        <v>196</v>
      </c>
      <c r="AP2155" s="69" t="s">
        <v>1913</v>
      </c>
      <c r="AQ2155" s="69" t="s">
        <v>196</v>
      </c>
      <c r="AR2155" s="69" t="s">
        <v>1916</v>
      </c>
    </row>
    <row r="2156" spans="36:44" ht="14.4">
      <c r="AJ2156" s="26" t="str">
        <f>VLOOKUP(AQ2156,'user list'!A:B,2,0)</f>
        <v>MDAD</v>
      </c>
      <c r="AK2156" s="26">
        <f t="shared" si="150"/>
        <v>6</v>
      </c>
      <c r="AL2156" s="26">
        <f t="shared" si="151"/>
        <v>5</v>
      </c>
      <c r="AM2156" s="94" t="str">
        <f t="shared" si="152"/>
        <v>6/5 Log Off</v>
      </c>
      <c r="AN2156" s="172">
        <v>45813.326608796298</v>
      </c>
      <c r="AO2156" s="69" t="s">
        <v>223</v>
      </c>
      <c r="AP2156" s="69" t="s">
        <v>1913</v>
      </c>
      <c r="AQ2156" s="69" t="s">
        <v>223</v>
      </c>
      <c r="AR2156" s="69" t="s">
        <v>1917</v>
      </c>
    </row>
    <row r="2157" spans="36:44" ht="14.4">
      <c r="AJ2157" s="26" t="str">
        <f>VLOOKUP(AQ2157,'user list'!A:B,2,0)</f>
        <v>QCYDO</v>
      </c>
      <c r="AK2157" s="26">
        <f t="shared" si="150"/>
        <v>6</v>
      </c>
      <c r="AL2157" s="26">
        <f t="shared" si="151"/>
        <v>5</v>
      </c>
      <c r="AM2157" s="94" t="str">
        <f t="shared" si="152"/>
        <v>6/5 Log In</v>
      </c>
      <c r="AN2157" s="172">
        <v>45813.328576388885</v>
      </c>
      <c r="AO2157" s="69" t="s">
        <v>270</v>
      </c>
      <c r="AP2157" s="69" t="s">
        <v>1913</v>
      </c>
      <c r="AQ2157" s="69" t="s">
        <v>270</v>
      </c>
      <c r="AR2157" s="69" t="s">
        <v>1916</v>
      </c>
    </row>
    <row r="2158" spans="36:44" ht="14.4">
      <c r="AJ2158" s="26" t="str">
        <f>VLOOKUP(AQ2158,'user list'!A:B,2,0)</f>
        <v>QCYDO</v>
      </c>
      <c r="AK2158" s="26">
        <f t="shared" si="150"/>
        <v>6</v>
      </c>
      <c r="AL2158" s="26">
        <f t="shared" si="151"/>
        <v>5</v>
      </c>
      <c r="AM2158" s="94" t="str">
        <f t="shared" si="152"/>
        <v>6/5 Log In</v>
      </c>
      <c r="AN2158" s="172">
        <v>45813.328784722224</v>
      </c>
      <c r="AO2158" s="69" t="s">
        <v>270</v>
      </c>
      <c r="AP2158" s="69" t="s">
        <v>1913</v>
      </c>
      <c r="AQ2158" s="69" t="s">
        <v>270</v>
      </c>
      <c r="AR2158" s="69" t="s">
        <v>1916</v>
      </c>
    </row>
    <row r="2159" spans="36:44" ht="14.4">
      <c r="AJ2159" s="26" t="str">
        <f>VLOOKUP(AQ2159,'user list'!A:B,2,0)</f>
        <v>QCPL</v>
      </c>
      <c r="AK2159" s="26">
        <f t="shared" si="150"/>
        <v>6</v>
      </c>
      <c r="AL2159" s="26">
        <f t="shared" si="151"/>
        <v>5</v>
      </c>
      <c r="AM2159" s="94" t="str">
        <f t="shared" si="152"/>
        <v>6/5 Log Off</v>
      </c>
      <c r="AN2159" s="172">
        <v>45813.332060185188</v>
      </c>
      <c r="AO2159" s="69" t="s">
        <v>268</v>
      </c>
      <c r="AP2159" s="69" t="s">
        <v>1913</v>
      </c>
      <c r="AQ2159" s="69" t="s">
        <v>268</v>
      </c>
      <c r="AR2159" s="69" t="s">
        <v>1917</v>
      </c>
    </row>
    <row r="2160" spans="36:44" ht="14.4">
      <c r="AJ2160" s="26" t="str">
        <f>VLOOKUP(AQ2160,'user list'!A:B,2,0)</f>
        <v>QCPL</v>
      </c>
      <c r="AK2160" s="26">
        <f t="shared" si="150"/>
        <v>6</v>
      </c>
      <c r="AL2160" s="26">
        <f t="shared" si="151"/>
        <v>5</v>
      </c>
      <c r="AM2160" s="94" t="str">
        <f t="shared" si="152"/>
        <v>6/5 Log In</v>
      </c>
      <c r="AN2160" s="172">
        <v>45813.332430555558</v>
      </c>
      <c r="AO2160" s="69" t="s">
        <v>268</v>
      </c>
      <c r="AP2160" s="69" t="s">
        <v>1913</v>
      </c>
      <c r="AQ2160" s="69" t="s">
        <v>268</v>
      </c>
      <c r="AR2160" s="69" t="s">
        <v>1916</v>
      </c>
    </row>
    <row r="2161" spans="36:44" ht="14.4">
      <c r="AJ2161" s="26" t="str">
        <f>VLOOKUP(AQ2161,'user list'!A:B,2,0)</f>
        <v>OCM</v>
      </c>
      <c r="AK2161" s="26">
        <f t="shared" si="150"/>
        <v>6</v>
      </c>
      <c r="AL2161" s="26">
        <f t="shared" si="151"/>
        <v>5</v>
      </c>
      <c r="AM2161" s="94" t="str">
        <f t="shared" si="152"/>
        <v>6/5 Log In</v>
      </c>
      <c r="AN2161" s="172">
        <v>45813.333368055559</v>
      </c>
      <c r="AO2161" s="69" t="s">
        <v>230</v>
      </c>
      <c r="AP2161" s="69" t="s">
        <v>1913</v>
      </c>
      <c r="AQ2161" s="69" t="s">
        <v>230</v>
      </c>
      <c r="AR2161" s="69" t="s">
        <v>1916</v>
      </c>
    </row>
    <row r="2162" spans="36:44" ht="14.4">
      <c r="AJ2162" s="26" t="str">
        <f>VLOOKUP(AQ2162,'user list'!A:B,2,0)</f>
        <v>OCM</v>
      </c>
      <c r="AK2162" s="26">
        <f t="shared" si="150"/>
        <v>6</v>
      </c>
      <c r="AL2162" s="26">
        <f t="shared" si="151"/>
        <v>5</v>
      </c>
      <c r="AM2162" s="94" t="str">
        <f t="shared" si="152"/>
        <v>6/5 Log In</v>
      </c>
      <c r="AN2162" s="172">
        <v>45813.336238425924</v>
      </c>
      <c r="AO2162" s="69" t="s">
        <v>230</v>
      </c>
      <c r="AP2162" s="69" t="s">
        <v>1913</v>
      </c>
      <c r="AQ2162" s="69" t="s">
        <v>230</v>
      </c>
      <c r="AR2162" s="69" t="s">
        <v>1916</v>
      </c>
    </row>
    <row r="2163" spans="36:44" ht="14.4">
      <c r="AJ2163" s="26" t="str">
        <f>VLOOKUP(AQ2163,'user list'!A:B,2,0)</f>
        <v>Admin</v>
      </c>
      <c r="AK2163" s="26">
        <f t="shared" si="150"/>
        <v>6</v>
      </c>
      <c r="AL2163" s="26">
        <f t="shared" si="151"/>
        <v>5</v>
      </c>
      <c r="AM2163" s="94" t="str">
        <f t="shared" si="152"/>
        <v>6/5 Log In</v>
      </c>
      <c r="AN2163" s="172">
        <v>45813.337569444448</v>
      </c>
      <c r="AO2163" s="69" t="s">
        <v>186</v>
      </c>
      <c r="AP2163" s="69" t="s">
        <v>1913</v>
      </c>
      <c r="AQ2163" s="69" t="s">
        <v>186</v>
      </c>
      <c r="AR2163" s="69" t="s">
        <v>1916</v>
      </c>
    </row>
    <row r="2164" spans="36:44" ht="14.4">
      <c r="AJ2164" s="26" t="str">
        <f>VLOOKUP(AQ2164,'user list'!A:B,2,0)</f>
        <v>OCA</v>
      </c>
      <c r="AK2164" s="26">
        <f t="shared" si="150"/>
        <v>6</v>
      </c>
      <c r="AL2164" s="26">
        <f t="shared" si="151"/>
        <v>5</v>
      </c>
      <c r="AM2164" s="94" t="str">
        <f t="shared" si="152"/>
        <v>6/5 Log In</v>
      </c>
      <c r="AN2164" s="172">
        <v>45813.339016203703</v>
      </c>
      <c r="AO2164" s="69" t="s">
        <v>228</v>
      </c>
      <c r="AP2164" s="69" t="s">
        <v>1913</v>
      </c>
      <c r="AQ2164" s="69" t="s">
        <v>228</v>
      </c>
      <c r="AR2164" s="69" t="s">
        <v>1916</v>
      </c>
    </row>
    <row r="2165" spans="36:44" ht="14.4">
      <c r="AJ2165" s="26" t="str">
        <f>VLOOKUP(AQ2165,'user list'!A:B,2,0)</f>
        <v>PLEB</v>
      </c>
      <c r="AK2165" s="26">
        <f t="shared" si="150"/>
        <v>6</v>
      </c>
      <c r="AL2165" s="26">
        <f t="shared" si="151"/>
        <v>5</v>
      </c>
      <c r="AM2165" s="94" t="str">
        <f t="shared" si="152"/>
        <v>6/5 Log In</v>
      </c>
      <c r="AN2165" s="172">
        <v>45813.340289351851</v>
      </c>
      <c r="AO2165" s="69" t="s">
        <v>260</v>
      </c>
      <c r="AP2165" s="69" t="s">
        <v>1913</v>
      </c>
      <c r="AQ2165" s="69" t="s">
        <v>260</v>
      </c>
      <c r="AR2165" s="69" t="s">
        <v>1916</v>
      </c>
    </row>
    <row r="2166" spans="36:44" ht="14.4">
      <c r="AJ2166" s="26" t="str">
        <f>VLOOKUP(AQ2166,'user list'!A:B,2,0)</f>
        <v>CTO</v>
      </c>
      <c r="AK2166" s="26">
        <f t="shared" si="150"/>
        <v>6</v>
      </c>
      <c r="AL2166" s="26">
        <f t="shared" si="151"/>
        <v>5</v>
      </c>
      <c r="AM2166" s="94" t="str">
        <f t="shared" si="152"/>
        <v>6/5 Log Off</v>
      </c>
      <c r="AN2166" s="172">
        <v>45813.342557870368</v>
      </c>
      <c r="AO2166" s="69" t="s">
        <v>207</v>
      </c>
      <c r="AP2166" s="69" t="s">
        <v>1913</v>
      </c>
      <c r="AQ2166" s="69" t="s">
        <v>207</v>
      </c>
      <c r="AR2166" s="69" t="s">
        <v>1917</v>
      </c>
    </row>
    <row r="2167" spans="36:44" ht="14.4">
      <c r="AJ2167" s="26" t="str">
        <f>VLOOKUP(AQ2167,'user list'!A:B,2,0)</f>
        <v>PDAD</v>
      </c>
      <c r="AK2167" s="26">
        <f t="shared" si="150"/>
        <v>6</v>
      </c>
      <c r="AL2167" s="26">
        <f t="shared" si="151"/>
        <v>5</v>
      </c>
      <c r="AM2167" s="94" t="str">
        <f t="shared" si="152"/>
        <v>6/5 Log In</v>
      </c>
      <c r="AN2167" s="172">
        <v>45813.342650462961</v>
      </c>
      <c r="AO2167" s="69" t="s">
        <v>257</v>
      </c>
      <c r="AP2167" s="69" t="s">
        <v>1913</v>
      </c>
      <c r="AQ2167" s="69" t="s">
        <v>257</v>
      </c>
      <c r="AR2167" s="69" t="s">
        <v>1916</v>
      </c>
    </row>
    <row r="2168" spans="36:44" ht="14.4">
      <c r="AJ2168" s="26" t="str">
        <f>VLOOKUP(AQ2168,'user list'!A:B,2,0)</f>
        <v>CTO</v>
      </c>
      <c r="AK2168" s="26">
        <f t="shared" si="150"/>
        <v>6</v>
      </c>
      <c r="AL2168" s="26">
        <f t="shared" si="151"/>
        <v>5</v>
      </c>
      <c r="AM2168" s="94" t="str">
        <f t="shared" si="152"/>
        <v>6/5 Log In</v>
      </c>
      <c r="AN2168" s="172">
        <v>45813.342673611114</v>
      </c>
      <c r="AO2168" s="69" t="s">
        <v>207</v>
      </c>
      <c r="AP2168" s="69" t="s">
        <v>1913</v>
      </c>
      <c r="AQ2168" s="69" t="s">
        <v>207</v>
      </c>
      <c r="AR2168" s="69" t="s">
        <v>1916</v>
      </c>
    </row>
    <row r="2169" spans="36:44" ht="14.4">
      <c r="AJ2169" s="26" t="str">
        <f>VLOOKUP(AQ2169,'user list'!A:B,2,0)</f>
        <v>Admin</v>
      </c>
      <c r="AK2169" s="26">
        <f t="shared" si="150"/>
        <v>6</v>
      </c>
      <c r="AL2169" s="26">
        <f t="shared" si="151"/>
        <v>5</v>
      </c>
      <c r="AM2169" s="94" t="str">
        <f t="shared" si="152"/>
        <v>6/5 Log In</v>
      </c>
      <c r="AN2169" s="172">
        <v>45813.343530092592</v>
      </c>
      <c r="AO2169" s="69" t="s">
        <v>186</v>
      </c>
      <c r="AP2169" s="69" t="s">
        <v>1913</v>
      </c>
      <c r="AQ2169" s="69" t="s">
        <v>186</v>
      </c>
      <c r="AR2169" s="69" t="s">
        <v>1916</v>
      </c>
    </row>
    <row r="2170" spans="36:44" ht="14.4">
      <c r="AJ2170" s="26" t="str">
        <f>VLOOKUP(AQ2170,'user list'!A:B,2,0)</f>
        <v>LEDIPO</v>
      </c>
      <c r="AK2170" s="26">
        <f t="shared" si="150"/>
        <v>6</v>
      </c>
      <c r="AL2170" s="26">
        <f t="shared" si="151"/>
        <v>5</v>
      </c>
      <c r="AM2170" s="94" t="str">
        <f t="shared" si="152"/>
        <v>6/5 Log In</v>
      </c>
      <c r="AN2170" s="172">
        <v>45813.345196759263</v>
      </c>
      <c r="AO2170" s="69" t="s">
        <v>222</v>
      </c>
      <c r="AP2170" s="69" t="s">
        <v>1913</v>
      </c>
      <c r="AQ2170" s="69" t="s">
        <v>222</v>
      </c>
      <c r="AR2170" s="69" t="s">
        <v>1916</v>
      </c>
    </row>
    <row r="2171" spans="36:44" ht="14.4">
      <c r="AJ2171" s="26" t="str">
        <f>VLOOKUP(AQ2171,'user list'!A:B,2,0)</f>
        <v>CCRD</v>
      </c>
      <c r="AK2171" s="26">
        <f t="shared" si="150"/>
        <v>6</v>
      </c>
      <c r="AL2171" s="26">
        <f t="shared" si="151"/>
        <v>5</v>
      </c>
      <c r="AM2171" s="94" t="str">
        <f t="shared" si="152"/>
        <v>6/5 Log In</v>
      </c>
      <c r="AN2171" s="172">
        <v>45813.34547453704</v>
      </c>
      <c r="AO2171" s="69" t="s">
        <v>198</v>
      </c>
      <c r="AP2171" s="69" t="s">
        <v>1913</v>
      </c>
      <c r="AQ2171" s="69" t="s">
        <v>198</v>
      </c>
      <c r="AR2171" s="69" t="s">
        <v>1916</v>
      </c>
    </row>
    <row r="2172" spans="36:44" ht="14.4">
      <c r="AJ2172" s="26" t="str">
        <f>VLOOKUP(AQ2172,'user list'!A:B,2,0)</f>
        <v>SSDD</v>
      </c>
      <c r="AK2172" s="26">
        <f t="shared" si="150"/>
        <v>6</v>
      </c>
      <c r="AL2172" s="26">
        <f t="shared" si="151"/>
        <v>5</v>
      </c>
      <c r="AM2172" s="94" t="str">
        <f t="shared" si="152"/>
        <v>6/5 Log Off</v>
      </c>
      <c r="AN2172" s="172">
        <v>45813.345555555556</v>
      </c>
      <c r="AO2172" s="69" t="s">
        <v>273</v>
      </c>
      <c r="AP2172" s="69" t="s">
        <v>1913</v>
      </c>
      <c r="AQ2172" s="69" t="s">
        <v>273</v>
      </c>
      <c r="AR2172" s="69" t="s">
        <v>1917</v>
      </c>
    </row>
    <row r="2173" spans="36:44" ht="14.4">
      <c r="AJ2173" s="26" t="str">
        <f>VLOOKUP(AQ2173,'user list'!A:B,2,0)</f>
        <v>SSDD</v>
      </c>
      <c r="AK2173" s="26">
        <f t="shared" si="150"/>
        <v>6</v>
      </c>
      <c r="AL2173" s="26">
        <f t="shared" si="151"/>
        <v>5</v>
      </c>
      <c r="AM2173" s="94" t="str">
        <f t="shared" si="152"/>
        <v>6/5 Log In</v>
      </c>
      <c r="AN2173" s="172">
        <v>45813.34579861111</v>
      </c>
      <c r="AO2173" s="69" t="s">
        <v>273</v>
      </c>
      <c r="AP2173" s="69" t="s">
        <v>1913</v>
      </c>
      <c r="AQ2173" s="69" t="s">
        <v>273</v>
      </c>
      <c r="AR2173" s="69" t="s">
        <v>1916</v>
      </c>
    </row>
    <row r="2174" spans="36:44" ht="14.4">
      <c r="AJ2174" s="26" t="str">
        <f>VLOOKUP(AQ2174,'user list'!A:B,2,0)</f>
        <v>DPOS</v>
      </c>
      <c r="AK2174" s="26">
        <f t="shared" si="150"/>
        <v>6</v>
      </c>
      <c r="AL2174" s="26">
        <f t="shared" si="151"/>
        <v>5</v>
      </c>
      <c r="AM2174" s="94" t="str">
        <f t="shared" si="152"/>
        <v>6/5 Log In</v>
      </c>
      <c r="AN2174" s="172">
        <v>45813.348136574074</v>
      </c>
      <c r="AO2174" s="69" t="s">
        <v>213</v>
      </c>
      <c r="AP2174" s="69" t="s">
        <v>1913</v>
      </c>
      <c r="AQ2174" s="69" t="s">
        <v>213</v>
      </c>
      <c r="AR2174" s="69" t="s">
        <v>1916</v>
      </c>
    </row>
    <row r="2175" spans="36:44" ht="14.4">
      <c r="AJ2175" s="26" t="str">
        <f>VLOOKUP(AQ2175,'user list'!A:B,2,0)</f>
        <v>SPORTS</v>
      </c>
      <c r="AK2175" s="26">
        <f t="shared" si="150"/>
        <v>6</v>
      </c>
      <c r="AL2175" s="26">
        <f t="shared" si="151"/>
        <v>5</v>
      </c>
      <c r="AM2175" s="94" t="str">
        <f t="shared" si="152"/>
        <v>6/5 Log In</v>
      </c>
      <c r="AN2175" s="172">
        <v>45813.349016203705</v>
      </c>
      <c r="AO2175" s="69" t="s">
        <v>272</v>
      </c>
      <c r="AP2175" s="69" t="s">
        <v>1913</v>
      </c>
      <c r="AQ2175" s="69" t="s">
        <v>272</v>
      </c>
      <c r="AR2175" s="69" t="s">
        <v>1916</v>
      </c>
    </row>
    <row r="2176" spans="36:44" ht="14.4">
      <c r="AJ2176" s="26" t="str">
        <f>VLOOKUP(AQ2176,'user list'!A:B,2,0)</f>
        <v>CVD</v>
      </c>
      <c r="AK2176" s="26">
        <f t="shared" si="150"/>
        <v>6</v>
      </c>
      <c r="AL2176" s="26">
        <f t="shared" si="151"/>
        <v>5</v>
      </c>
      <c r="AM2176" s="94" t="str">
        <f t="shared" si="152"/>
        <v>6/5 Log In</v>
      </c>
      <c r="AN2176" s="172">
        <v>45813.350069444445</v>
      </c>
      <c r="AO2176" s="69" t="s">
        <v>208</v>
      </c>
      <c r="AP2176" s="69" t="s">
        <v>1913</v>
      </c>
      <c r="AQ2176" s="69" t="s">
        <v>208</v>
      </c>
      <c r="AR2176" s="69" t="s">
        <v>1916</v>
      </c>
    </row>
    <row r="2177" spans="36:44" ht="14.4">
      <c r="AJ2177" s="26" t="str">
        <f>VLOOKUP(AQ2177,'user list'!A:B,2,0)</f>
        <v>DSQC</v>
      </c>
      <c r="AK2177" s="26">
        <f t="shared" si="150"/>
        <v>6</v>
      </c>
      <c r="AL2177" s="26">
        <f t="shared" si="151"/>
        <v>5</v>
      </c>
      <c r="AM2177" s="94" t="str">
        <f t="shared" si="152"/>
        <v>6/5 Log Off</v>
      </c>
      <c r="AN2177" s="172">
        <v>45813.356666666667</v>
      </c>
      <c r="AO2177" s="69" t="s">
        <v>214</v>
      </c>
      <c r="AP2177" s="69" t="s">
        <v>1913</v>
      </c>
      <c r="AQ2177" s="69" t="s">
        <v>214</v>
      </c>
      <c r="AR2177" s="69" t="s">
        <v>1917</v>
      </c>
    </row>
    <row r="2178" spans="36:44" ht="14.4">
      <c r="AJ2178" s="26" t="str">
        <f>VLOOKUP(AQ2178,'user list'!A:B,2,0)</f>
        <v>Admin</v>
      </c>
      <c r="AK2178" s="26">
        <f t="shared" si="150"/>
        <v>6</v>
      </c>
      <c r="AL2178" s="26">
        <f t="shared" si="151"/>
        <v>5</v>
      </c>
      <c r="AM2178" s="94" t="str">
        <f t="shared" si="152"/>
        <v>6/5 Log In</v>
      </c>
      <c r="AN2178" s="172">
        <v>45813.356666666667</v>
      </c>
      <c r="AO2178" s="69" t="s">
        <v>186</v>
      </c>
      <c r="AP2178" s="69" t="s">
        <v>1913</v>
      </c>
      <c r="AQ2178" s="69" t="s">
        <v>186</v>
      </c>
      <c r="AR2178" s="69" t="s">
        <v>1916</v>
      </c>
    </row>
    <row r="2179" spans="36:44" ht="14.4">
      <c r="AJ2179" s="26" t="str">
        <f>VLOOKUP(AQ2179,'user list'!A:B,2,0)</f>
        <v>Admin</v>
      </c>
      <c r="AK2179" s="26">
        <f t="shared" si="150"/>
        <v>6</v>
      </c>
      <c r="AL2179" s="26">
        <f t="shared" si="151"/>
        <v>5</v>
      </c>
      <c r="AM2179" s="94" t="str">
        <f t="shared" si="152"/>
        <v>6/5 Log In</v>
      </c>
      <c r="AN2179" s="172">
        <v>45813.356666666667</v>
      </c>
      <c r="AO2179" s="69" t="s">
        <v>186</v>
      </c>
      <c r="AP2179" s="69" t="s">
        <v>1913</v>
      </c>
      <c r="AQ2179" s="69" t="s">
        <v>186</v>
      </c>
      <c r="AR2179" s="69" t="s">
        <v>1916</v>
      </c>
    </row>
    <row r="2180" spans="36:44" ht="14.4">
      <c r="AJ2180" s="26" t="str">
        <f>VLOOKUP(AQ2180,'user list'!A:B,2,0)</f>
        <v>DSQC</v>
      </c>
      <c r="AK2180" s="26">
        <f t="shared" si="150"/>
        <v>6</v>
      </c>
      <c r="AL2180" s="26">
        <f t="shared" si="151"/>
        <v>5</v>
      </c>
      <c r="AM2180" s="94" t="str">
        <f t="shared" si="152"/>
        <v>6/5 Log In</v>
      </c>
      <c r="AN2180" s="172">
        <v>45813.356944444444</v>
      </c>
      <c r="AO2180" s="69" t="s">
        <v>214</v>
      </c>
      <c r="AP2180" s="69" t="s">
        <v>1913</v>
      </c>
      <c r="AQ2180" s="69" t="s">
        <v>214</v>
      </c>
      <c r="AR2180" s="69" t="s">
        <v>1916</v>
      </c>
    </row>
    <row r="2181" spans="36:44" ht="14.4">
      <c r="AJ2181" s="26" t="str">
        <f>VLOOKUP(AQ2181,'user list'!A:B,2,0)</f>
        <v>QCPL</v>
      </c>
      <c r="AK2181" s="26">
        <f t="shared" si="150"/>
        <v>6</v>
      </c>
      <c r="AL2181" s="26">
        <f t="shared" si="151"/>
        <v>5</v>
      </c>
      <c r="AM2181" s="94" t="str">
        <f t="shared" si="152"/>
        <v>6/5 Log Off</v>
      </c>
      <c r="AN2181" s="172">
        <v>45813.357638888891</v>
      </c>
      <c r="AO2181" s="69" t="s">
        <v>268</v>
      </c>
      <c r="AP2181" s="69" t="s">
        <v>1913</v>
      </c>
      <c r="AQ2181" s="69" t="s">
        <v>268</v>
      </c>
      <c r="AR2181" s="69" t="s">
        <v>1917</v>
      </c>
    </row>
    <row r="2182" spans="36:44" ht="14.4">
      <c r="AJ2182" s="26" t="str">
        <f>VLOOKUP(AQ2182,'user list'!A:B,2,0)</f>
        <v>QCPL</v>
      </c>
      <c r="AK2182" s="26">
        <f t="shared" si="150"/>
        <v>6</v>
      </c>
      <c r="AL2182" s="26">
        <f t="shared" si="151"/>
        <v>5</v>
      </c>
      <c r="AM2182" s="94" t="str">
        <f t="shared" si="152"/>
        <v>6/5 Log In</v>
      </c>
      <c r="AN2182" s="172">
        <v>45813.357870370368</v>
      </c>
      <c r="AO2182" s="69" t="s">
        <v>268</v>
      </c>
      <c r="AP2182" s="69" t="s">
        <v>1913</v>
      </c>
      <c r="AQ2182" s="69" t="s">
        <v>268</v>
      </c>
      <c r="AR2182" s="69" t="s">
        <v>1916</v>
      </c>
    </row>
    <row r="2183" spans="36:44" ht="14.4">
      <c r="AJ2183" s="26" t="str">
        <f>VLOOKUP(AQ2183,'user list'!A:B,2,0)</f>
        <v>PAISD</v>
      </c>
      <c r="AK2183" s="26">
        <f t="shared" si="150"/>
        <v>6</v>
      </c>
      <c r="AL2183" s="26">
        <f t="shared" si="151"/>
        <v>5</v>
      </c>
      <c r="AM2183" s="94" t="str">
        <f t="shared" si="152"/>
        <v>6/5 Log In</v>
      </c>
      <c r="AN2183" s="172">
        <v>45813.359293981484</v>
      </c>
      <c r="AO2183" s="69" t="s">
        <v>256</v>
      </c>
      <c r="AP2183" s="69" t="s">
        <v>1913</v>
      </c>
      <c r="AQ2183" s="69" t="s">
        <v>256</v>
      </c>
      <c r="AR2183" s="69" t="s">
        <v>1916</v>
      </c>
    </row>
    <row r="2184" spans="36:44" ht="14.4">
      <c r="AJ2184" s="26" t="str">
        <f>VLOOKUP(AQ2184,'user list'!A:B,2,0)</f>
        <v>CBD</v>
      </c>
      <c r="AK2184" s="26">
        <f t="shared" si="150"/>
        <v>6</v>
      </c>
      <c r="AL2184" s="26">
        <f t="shared" si="151"/>
        <v>5</v>
      </c>
      <c r="AM2184" s="94" t="str">
        <f t="shared" si="152"/>
        <v>6/5 Log In</v>
      </c>
      <c r="AN2184" s="172">
        <v>45813.3596875</v>
      </c>
      <c r="AO2184" s="69" t="s">
        <v>197</v>
      </c>
      <c r="AP2184" s="69" t="s">
        <v>1913</v>
      </c>
      <c r="AQ2184" s="69" t="s">
        <v>197</v>
      </c>
      <c r="AR2184" s="69" t="s">
        <v>1916</v>
      </c>
    </row>
    <row r="2185" spans="36:44" ht="14.4">
      <c r="AJ2185" s="26" t="str">
        <f>VLOOKUP(AQ2185,'user list'!A:B,2,0)</f>
        <v>OCA</v>
      </c>
      <c r="AK2185" s="26">
        <f t="shared" si="150"/>
        <v>6</v>
      </c>
      <c r="AL2185" s="26">
        <f t="shared" si="151"/>
        <v>5</v>
      </c>
      <c r="AM2185" s="94" t="str">
        <f t="shared" si="152"/>
        <v>6/5 Changed</v>
      </c>
      <c r="AN2185" s="172">
        <v>45813.362361111111</v>
      </c>
      <c r="AO2185" s="69" t="s">
        <v>228</v>
      </c>
      <c r="AP2185" s="69" t="s">
        <v>1913</v>
      </c>
      <c r="AQ2185" s="69" t="s">
        <v>228</v>
      </c>
      <c r="AR2185" s="69" t="s">
        <v>1918</v>
      </c>
    </row>
    <row r="2186" spans="36:44" ht="14.4">
      <c r="AJ2186" s="26" t="str">
        <f>VLOOKUP(AQ2186,'user list'!A:B,2,0)</f>
        <v>OCA</v>
      </c>
      <c r="AK2186" s="26">
        <f t="shared" si="150"/>
        <v>6</v>
      </c>
      <c r="AL2186" s="26">
        <f t="shared" si="151"/>
        <v>5</v>
      </c>
      <c r="AM2186" s="94" t="str">
        <f t="shared" si="152"/>
        <v>6/5 Log In</v>
      </c>
      <c r="AN2186" s="172">
        <v>45813.362476851849</v>
      </c>
      <c r="AO2186" s="69" t="s">
        <v>228</v>
      </c>
      <c r="AP2186" s="69" t="s">
        <v>1913</v>
      </c>
      <c r="AQ2186" s="69" t="s">
        <v>228</v>
      </c>
      <c r="AR2186" s="69" t="s">
        <v>1916</v>
      </c>
    </row>
    <row r="2187" spans="36:44" ht="14.4">
      <c r="AJ2187" s="26" t="str">
        <f>VLOOKUP(AQ2187,'user list'!A:B,2,0)</f>
        <v>ITDD</v>
      </c>
      <c r="AK2187" s="26">
        <f t="shared" si="150"/>
        <v>6</v>
      </c>
      <c r="AL2187" s="26">
        <f t="shared" si="151"/>
        <v>5</v>
      </c>
      <c r="AM2187" s="94" t="str">
        <f t="shared" si="152"/>
        <v>6/5 Log In</v>
      </c>
      <c r="AN2187" s="172">
        <v>45813.363344907404</v>
      </c>
      <c r="AO2187" s="69" t="s">
        <v>219</v>
      </c>
      <c r="AP2187" s="69" t="s">
        <v>1913</v>
      </c>
      <c r="AQ2187" s="69" t="s">
        <v>219</v>
      </c>
      <c r="AR2187" s="69" t="s">
        <v>1916</v>
      </c>
    </row>
    <row r="2188" spans="36:44" ht="14.4">
      <c r="AJ2188" s="26" t="str">
        <f>VLOOKUP(AQ2188,'user list'!A:B,2,0)</f>
        <v>OCM</v>
      </c>
      <c r="AK2188" s="26">
        <f t="shared" si="150"/>
        <v>6</v>
      </c>
      <c r="AL2188" s="26">
        <f t="shared" si="151"/>
        <v>5</v>
      </c>
      <c r="AM2188" s="94" t="str">
        <f t="shared" si="152"/>
        <v>6/5 Log In</v>
      </c>
      <c r="AN2188" s="172">
        <v>45813.363356481481</v>
      </c>
      <c r="AO2188" s="69" t="s">
        <v>230</v>
      </c>
      <c r="AP2188" s="69" t="s">
        <v>1913</v>
      </c>
      <c r="AQ2188" s="69" t="s">
        <v>230</v>
      </c>
      <c r="AR2188" s="69" t="s">
        <v>1916</v>
      </c>
    </row>
    <row r="2189" spans="36:44" ht="14.4">
      <c r="AJ2189" s="26" t="str">
        <f>VLOOKUP(AQ2189,'user list'!A:B,2,0)</f>
        <v>BCRD</v>
      </c>
      <c r="AK2189" s="26">
        <f t="shared" si="150"/>
        <v>6</v>
      </c>
      <c r="AL2189" s="26">
        <f t="shared" si="151"/>
        <v>5</v>
      </c>
      <c r="AM2189" s="94" t="str">
        <f t="shared" si="152"/>
        <v>6/5 Log In</v>
      </c>
      <c r="AN2189" s="172">
        <v>45813.365879629629</v>
      </c>
      <c r="AO2189" s="69" t="s">
        <v>192</v>
      </c>
      <c r="AP2189" s="69" t="s">
        <v>1913</v>
      </c>
      <c r="AQ2189" s="69" t="s">
        <v>192</v>
      </c>
      <c r="AR2189" s="69" t="s">
        <v>1916</v>
      </c>
    </row>
    <row r="2190" spans="36:44" ht="14.4">
      <c r="AJ2190" s="26" t="str">
        <f>VLOOKUP(AQ2190,'user list'!A:B,2,0)</f>
        <v>PDAD</v>
      </c>
      <c r="AK2190" s="26">
        <f t="shared" si="150"/>
        <v>6</v>
      </c>
      <c r="AL2190" s="26">
        <f t="shared" si="151"/>
        <v>5</v>
      </c>
      <c r="AM2190" s="94" t="str">
        <f t="shared" si="152"/>
        <v>6/5 Log Off</v>
      </c>
      <c r="AN2190" s="172">
        <v>45813.366284722222</v>
      </c>
      <c r="AO2190" s="69" t="s">
        <v>257</v>
      </c>
      <c r="AP2190" s="69" t="s">
        <v>1913</v>
      </c>
      <c r="AQ2190" s="69" t="s">
        <v>257</v>
      </c>
      <c r="AR2190" s="69" t="s">
        <v>1917</v>
      </c>
    </row>
    <row r="2191" spans="36:44" ht="14.4">
      <c r="AJ2191" s="26" t="str">
        <f>VLOOKUP(AQ2191,'user list'!A:B,2,0)</f>
        <v>PDAD</v>
      </c>
      <c r="AK2191" s="26">
        <f t="shared" si="150"/>
        <v>6</v>
      </c>
      <c r="AL2191" s="26">
        <f t="shared" si="151"/>
        <v>5</v>
      </c>
      <c r="AM2191" s="94" t="str">
        <f t="shared" si="152"/>
        <v>6/5 Log In</v>
      </c>
      <c r="AN2191" s="172">
        <v>45813.366539351853</v>
      </c>
      <c r="AO2191" s="69" t="s">
        <v>257</v>
      </c>
      <c r="AP2191" s="69" t="s">
        <v>1913</v>
      </c>
      <c r="AQ2191" s="69" t="s">
        <v>257</v>
      </c>
      <c r="AR2191" s="69" t="s">
        <v>1916</v>
      </c>
    </row>
    <row r="2192" spans="36:44" ht="14.4">
      <c r="AJ2192" s="26" t="str">
        <f>VLOOKUP(AQ2192,'user list'!A:B,2,0)</f>
        <v>SSDD</v>
      </c>
      <c r="AK2192" s="26">
        <f t="shared" si="150"/>
        <v>6</v>
      </c>
      <c r="AL2192" s="26">
        <f t="shared" si="151"/>
        <v>5</v>
      </c>
      <c r="AM2192" s="94" t="str">
        <f t="shared" si="152"/>
        <v>6/5 Log Off</v>
      </c>
      <c r="AN2192" s="172">
        <v>45813.367731481485</v>
      </c>
      <c r="AO2192" s="69" t="s">
        <v>273</v>
      </c>
      <c r="AP2192" s="69" t="s">
        <v>1913</v>
      </c>
      <c r="AQ2192" s="69" t="s">
        <v>273</v>
      </c>
      <c r="AR2192" s="69" t="s">
        <v>1917</v>
      </c>
    </row>
    <row r="2193" spans="36:44" ht="14.4">
      <c r="AJ2193" s="26" t="str">
        <f>VLOOKUP(AQ2193,'user list'!A:B,2,0)</f>
        <v>SSDD</v>
      </c>
      <c r="AK2193" s="26">
        <f t="shared" si="150"/>
        <v>6</v>
      </c>
      <c r="AL2193" s="26">
        <f t="shared" si="151"/>
        <v>5</v>
      </c>
      <c r="AM2193" s="94" t="str">
        <f t="shared" si="152"/>
        <v>6/5 Log In</v>
      </c>
      <c r="AN2193" s="172">
        <v>45813.368125000001</v>
      </c>
      <c r="AO2193" s="69" t="s">
        <v>273</v>
      </c>
      <c r="AP2193" s="69" t="s">
        <v>1913</v>
      </c>
      <c r="AQ2193" s="69" t="s">
        <v>273</v>
      </c>
      <c r="AR2193" s="69" t="s">
        <v>1916</v>
      </c>
    </row>
    <row r="2194" spans="36:44" ht="14.4">
      <c r="AJ2194" s="26" t="str">
        <f>VLOOKUP(AQ2194,'user list'!A:B,2,0)</f>
        <v>CAD</v>
      </c>
      <c r="AK2194" s="26">
        <f t="shared" si="150"/>
        <v>6</v>
      </c>
      <c r="AL2194" s="26">
        <f t="shared" si="151"/>
        <v>5</v>
      </c>
      <c r="AM2194" s="94" t="str">
        <f t="shared" si="152"/>
        <v>6/5 Log Off</v>
      </c>
      <c r="AN2194" s="172">
        <v>45813.370324074072</v>
      </c>
      <c r="AO2194" s="69" t="s">
        <v>196</v>
      </c>
      <c r="AP2194" s="69" t="s">
        <v>1913</v>
      </c>
      <c r="AQ2194" s="69" t="s">
        <v>196</v>
      </c>
      <c r="AR2194" s="69" t="s">
        <v>1917</v>
      </c>
    </row>
    <row r="2195" spans="36:44" ht="14.4">
      <c r="AJ2195" s="26" t="str">
        <f>VLOOKUP(AQ2195,'user list'!A:B,2,0)</f>
        <v>CAD</v>
      </c>
      <c r="AK2195" s="26">
        <f t="shared" si="150"/>
        <v>6</v>
      </c>
      <c r="AL2195" s="26">
        <f t="shared" si="151"/>
        <v>5</v>
      </c>
      <c r="AM2195" s="94" t="str">
        <f t="shared" si="152"/>
        <v>6/5 Log In</v>
      </c>
      <c r="AN2195" s="172">
        <v>45813.370405092595</v>
      </c>
      <c r="AO2195" s="69" t="s">
        <v>196</v>
      </c>
      <c r="AP2195" s="69" t="s">
        <v>1913</v>
      </c>
      <c r="AQ2195" s="69" t="s">
        <v>196</v>
      </c>
      <c r="AR2195" s="69" t="s">
        <v>1916</v>
      </c>
    </row>
    <row r="2196" spans="36:44" ht="14.4">
      <c r="AJ2196" s="26" t="str">
        <f>VLOOKUP(AQ2196,'user list'!A:B,2,0)</f>
        <v>OCAs</v>
      </c>
      <c r="AK2196" s="26">
        <f t="shared" si="150"/>
        <v>6</v>
      </c>
      <c r="AL2196" s="26">
        <f t="shared" si="151"/>
        <v>5</v>
      </c>
      <c r="AM2196" s="94" t="str">
        <f t="shared" si="152"/>
        <v>6/5 Log In</v>
      </c>
      <c r="AN2196" s="172">
        <v>45813.371157407404</v>
      </c>
      <c r="AO2196" s="69" t="s">
        <v>279</v>
      </c>
      <c r="AP2196" s="69" t="s">
        <v>1913</v>
      </c>
      <c r="AQ2196" s="69" t="s">
        <v>279</v>
      </c>
      <c r="AR2196" s="69" t="s">
        <v>1916</v>
      </c>
    </row>
    <row r="2197" spans="36:44" ht="14.4">
      <c r="AJ2197" s="26" t="str">
        <f>VLOOKUP(AQ2197,'user list'!A:B,2,0)</f>
        <v>TFCOPRISS</v>
      </c>
      <c r="AK2197" s="26">
        <f t="shared" si="150"/>
        <v>6</v>
      </c>
      <c r="AL2197" s="26">
        <f t="shared" si="151"/>
        <v>5</v>
      </c>
      <c r="AM2197" s="94" t="str">
        <f t="shared" si="152"/>
        <v>6/5 Log In</v>
      </c>
      <c r="AN2197" s="172">
        <v>45813.371550925927</v>
      </c>
      <c r="AO2197" s="69" t="s">
        <v>274</v>
      </c>
      <c r="AP2197" s="69" t="s">
        <v>1913</v>
      </c>
      <c r="AQ2197" s="69" t="s">
        <v>274</v>
      </c>
      <c r="AR2197" s="69" t="s">
        <v>1916</v>
      </c>
    </row>
    <row r="2198" spans="36:44" ht="14.4">
      <c r="AJ2198" s="26" t="str">
        <f>VLOOKUP(AQ2198,'user list'!A:B,2,0)</f>
        <v>PAISD</v>
      </c>
      <c r="AK2198" s="26">
        <f t="shared" si="150"/>
        <v>6</v>
      </c>
      <c r="AL2198" s="26">
        <f t="shared" si="151"/>
        <v>5</v>
      </c>
      <c r="AM2198" s="94" t="str">
        <f t="shared" si="152"/>
        <v>6/5 Log Off</v>
      </c>
      <c r="AN2198" s="172">
        <v>45813.37228009259</v>
      </c>
      <c r="AO2198" s="69" t="s">
        <v>256</v>
      </c>
      <c r="AP2198" s="69" t="s">
        <v>1913</v>
      </c>
      <c r="AQ2198" s="69" t="s">
        <v>256</v>
      </c>
      <c r="AR2198" s="69" t="s">
        <v>1917</v>
      </c>
    </row>
    <row r="2199" spans="36:44" ht="14.4">
      <c r="AJ2199" s="26" t="str">
        <f>VLOOKUP(AQ2199,'user list'!A:B,2,0)</f>
        <v>PAISD</v>
      </c>
      <c r="AK2199" s="26">
        <f t="shared" si="150"/>
        <v>6</v>
      </c>
      <c r="AL2199" s="26">
        <f t="shared" si="151"/>
        <v>5</v>
      </c>
      <c r="AM2199" s="94" t="str">
        <f t="shared" si="152"/>
        <v>6/5 Log In</v>
      </c>
      <c r="AN2199" s="172">
        <v>45813.372349537036</v>
      </c>
      <c r="AO2199" s="69" t="s">
        <v>256</v>
      </c>
      <c r="AP2199" s="69" t="s">
        <v>1913</v>
      </c>
      <c r="AQ2199" s="69" t="s">
        <v>256</v>
      </c>
      <c r="AR2199" s="69" t="s">
        <v>1916</v>
      </c>
    </row>
    <row r="2200" spans="36:44" ht="14.4">
      <c r="AJ2200" s="26" t="str">
        <f>VLOOKUP(AQ2200,'user list'!A:B,2,0)</f>
        <v>CHD</v>
      </c>
      <c r="AK2200" s="26">
        <f t="shared" si="150"/>
        <v>6</v>
      </c>
      <c r="AL2200" s="26">
        <f t="shared" si="151"/>
        <v>5</v>
      </c>
      <c r="AM2200" s="94" t="str">
        <f t="shared" si="152"/>
        <v>6/5 Log In</v>
      </c>
      <c r="AN2200" s="172">
        <v>45813.372384259259</v>
      </c>
      <c r="AO2200" s="69" t="s">
        <v>203</v>
      </c>
      <c r="AP2200" s="69" t="s">
        <v>1913</v>
      </c>
      <c r="AQ2200" s="69" t="s">
        <v>203</v>
      </c>
      <c r="AR2200" s="69" t="s">
        <v>1916</v>
      </c>
    </row>
    <row r="2201" spans="36:44" ht="14.4">
      <c r="AJ2201" s="26" t="str">
        <f>VLOOKUP(AQ2201,'user list'!A:B,2,0)</f>
        <v>QCPL</v>
      </c>
      <c r="AK2201" s="26">
        <f t="shared" si="150"/>
        <v>6</v>
      </c>
      <c r="AL2201" s="26">
        <f t="shared" si="151"/>
        <v>5</v>
      </c>
      <c r="AM2201" s="94" t="str">
        <f t="shared" si="152"/>
        <v>6/5 Log Off</v>
      </c>
      <c r="AN2201" s="172">
        <v>45813.373564814814</v>
      </c>
      <c r="AO2201" s="69" t="s">
        <v>268</v>
      </c>
      <c r="AP2201" s="69" t="s">
        <v>1913</v>
      </c>
      <c r="AQ2201" s="69" t="s">
        <v>268</v>
      </c>
      <c r="AR2201" s="69" t="s">
        <v>1917</v>
      </c>
    </row>
    <row r="2202" spans="36:44" ht="14.4">
      <c r="AJ2202" s="26" t="str">
        <f>VLOOKUP(AQ2202,'user list'!A:B,2,0)</f>
        <v>OCM</v>
      </c>
      <c r="AK2202" s="26">
        <f t="shared" si="150"/>
        <v>6</v>
      </c>
      <c r="AL2202" s="26">
        <f t="shared" si="151"/>
        <v>5</v>
      </c>
      <c r="AM2202" s="94" t="str">
        <f t="shared" si="152"/>
        <v>6/5 Log Off</v>
      </c>
      <c r="AN2202" s="172">
        <v>45813.373819444445</v>
      </c>
      <c r="AO2202" s="69" t="s">
        <v>230</v>
      </c>
      <c r="AP2202" s="69" t="s">
        <v>1913</v>
      </c>
      <c r="AQ2202" s="69" t="s">
        <v>230</v>
      </c>
      <c r="AR2202" s="69" t="s">
        <v>1917</v>
      </c>
    </row>
    <row r="2203" spans="36:44" ht="14.4">
      <c r="AJ2203" s="26" t="str">
        <f>VLOOKUP(AQ2203,'user list'!A:B,2,0)</f>
        <v>QCPL</v>
      </c>
      <c r="AK2203" s="26">
        <f t="shared" si="150"/>
        <v>6</v>
      </c>
      <c r="AL2203" s="26">
        <f t="shared" si="151"/>
        <v>5</v>
      </c>
      <c r="AM2203" s="94" t="str">
        <f t="shared" si="152"/>
        <v>6/5 Log In</v>
      </c>
      <c r="AN2203" s="172">
        <v>45813.374039351853</v>
      </c>
      <c r="AO2203" s="69" t="s">
        <v>268</v>
      </c>
      <c r="AP2203" s="69" t="s">
        <v>1913</v>
      </c>
      <c r="AQ2203" s="69" t="s">
        <v>268</v>
      </c>
      <c r="AR2203" s="69" t="s">
        <v>1916</v>
      </c>
    </row>
    <row r="2204" spans="36:44" ht="14.4">
      <c r="AJ2204" s="26" t="str">
        <f>VLOOKUP(AQ2204,'user list'!A:B,2,0)</f>
        <v>HCDRD</v>
      </c>
      <c r="AK2204" s="26">
        <f t="shared" si="150"/>
        <v>6</v>
      </c>
      <c r="AL2204" s="26">
        <f t="shared" si="151"/>
        <v>5</v>
      </c>
      <c r="AM2204" s="94" t="str">
        <f t="shared" si="152"/>
        <v>6/5 Log In</v>
      </c>
      <c r="AN2204" s="172">
        <v>45813.375532407408</v>
      </c>
      <c r="AO2204" s="69" t="s">
        <v>216</v>
      </c>
      <c r="AP2204" s="69" t="s">
        <v>1913</v>
      </c>
      <c r="AQ2204" s="69" t="s">
        <v>216</v>
      </c>
      <c r="AR2204" s="69" t="s">
        <v>1916</v>
      </c>
    </row>
    <row r="2205" spans="36:44" ht="14.4">
      <c r="AJ2205" s="26" t="str">
        <f>VLOOKUP(AQ2205,'user list'!A:B,2,0)</f>
        <v>DPOS</v>
      </c>
      <c r="AK2205" s="26">
        <f t="shared" si="150"/>
        <v>6</v>
      </c>
      <c r="AL2205" s="26">
        <f t="shared" si="151"/>
        <v>5</v>
      </c>
      <c r="AM2205" s="94" t="str">
        <f t="shared" si="152"/>
        <v>6/5 Log Off</v>
      </c>
      <c r="AN2205" s="172">
        <v>45813.376087962963</v>
      </c>
      <c r="AO2205" s="69" t="s">
        <v>213</v>
      </c>
      <c r="AP2205" s="69" t="s">
        <v>1913</v>
      </c>
      <c r="AQ2205" s="69" t="s">
        <v>213</v>
      </c>
      <c r="AR2205" s="69" t="s">
        <v>1917</v>
      </c>
    </row>
    <row r="2206" spans="36:44" ht="14.4">
      <c r="AJ2206" s="26" t="str">
        <f>VLOOKUP(AQ2206,'user list'!A:B,2,0)</f>
        <v>DPOS</v>
      </c>
      <c r="AK2206" s="26">
        <f t="shared" si="150"/>
        <v>6</v>
      </c>
      <c r="AL2206" s="26">
        <f t="shared" si="151"/>
        <v>5</v>
      </c>
      <c r="AM2206" s="94" t="str">
        <f t="shared" si="152"/>
        <v>6/5 Log In</v>
      </c>
      <c r="AN2206" s="172">
        <v>45813.376215277778</v>
      </c>
      <c r="AO2206" s="69" t="s">
        <v>213</v>
      </c>
      <c r="AP2206" s="69" t="s">
        <v>1913</v>
      </c>
      <c r="AQ2206" s="69" t="s">
        <v>213</v>
      </c>
      <c r="AR2206" s="69" t="s">
        <v>1916</v>
      </c>
    </row>
    <row r="2207" spans="36:44" ht="14.4">
      <c r="AJ2207" s="26" t="str">
        <f>VLOOKUP(AQ2207,'user list'!A:B,2,0)</f>
        <v>OCM</v>
      </c>
      <c r="AK2207" s="26">
        <f t="shared" si="150"/>
        <v>6</v>
      </c>
      <c r="AL2207" s="26">
        <f t="shared" si="151"/>
        <v>5</v>
      </c>
      <c r="AM2207" s="94" t="str">
        <f t="shared" si="152"/>
        <v>6/5 Log In</v>
      </c>
      <c r="AN2207" s="172">
        <v>45813.378530092596</v>
      </c>
      <c r="AO2207" s="69" t="s">
        <v>231</v>
      </c>
      <c r="AP2207" s="69" t="s">
        <v>1913</v>
      </c>
      <c r="AQ2207" s="69" t="s">
        <v>231</v>
      </c>
      <c r="AR2207" s="69" t="s">
        <v>1916</v>
      </c>
    </row>
    <row r="2208" spans="36:44" ht="14.4">
      <c r="AJ2208" s="26" t="str">
        <f>VLOOKUP(AQ2208,'user list'!A:B,2,0)</f>
        <v>SPORTS</v>
      </c>
      <c r="AK2208" s="26">
        <f t="shared" si="150"/>
        <v>6</v>
      </c>
      <c r="AL2208" s="26">
        <f t="shared" si="151"/>
        <v>5</v>
      </c>
      <c r="AM2208" s="94" t="str">
        <f t="shared" si="152"/>
        <v>6/5 Log Off</v>
      </c>
      <c r="AN2208" s="172">
        <v>45813.382685185185</v>
      </c>
      <c r="AO2208" s="69" t="s">
        <v>272</v>
      </c>
      <c r="AP2208" s="69" t="s">
        <v>1913</v>
      </c>
      <c r="AQ2208" s="69" t="s">
        <v>272</v>
      </c>
      <c r="AR2208" s="69" t="s">
        <v>1917</v>
      </c>
    </row>
    <row r="2209" spans="36:44" ht="14.4">
      <c r="AJ2209" s="26" t="str">
        <f>VLOOKUP(AQ2209,'user list'!A:B,2,0)</f>
        <v>SPORTS</v>
      </c>
      <c r="AK2209" s="26">
        <f t="shared" si="150"/>
        <v>6</v>
      </c>
      <c r="AL2209" s="26">
        <f t="shared" si="151"/>
        <v>5</v>
      </c>
      <c r="AM2209" s="94" t="str">
        <f t="shared" si="152"/>
        <v>6/5 Log In</v>
      </c>
      <c r="AN2209" s="172">
        <v>45813.382777777777</v>
      </c>
      <c r="AO2209" s="69" t="s">
        <v>272</v>
      </c>
      <c r="AP2209" s="69" t="s">
        <v>1913</v>
      </c>
      <c r="AQ2209" s="69" t="s">
        <v>272</v>
      </c>
      <c r="AR2209" s="69" t="s">
        <v>1916</v>
      </c>
    </row>
    <row r="2210" spans="36:44" ht="14.4">
      <c r="AJ2210" s="26" t="str">
        <f>VLOOKUP(AQ2210,'user list'!A:B,2,0)</f>
        <v>Admin</v>
      </c>
      <c r="AK2210" s="26">
        <f t="shared" si="150"/>
        <v>6</v>
      </c>
      <c r="AL2210" s="26">
        <f t="shared" si="151"/>
        <v>5</v>
      </c>
      <c r="AM2210" s="94" t="str">
        <f t="shared" si="152"/>
        <v>6/5 Log In</v>
      </c>
      <c r="AN2210" s="172">
        <v>45813.382824074077</v>
      </c>
      <c r="AO2210" s="69" t="s">
        <v>186</v>
      </c>
      <c r="AP2210" s="69" t="s">
        <v>1913</v>
      </c>
      <c r="AQ2210" s="69" t="s">
        <v>186</v>
      </c>
      <c r="AR2210" s="69" t="s">
        <v>1916</v>
      </c>
    </row>
    <row r="2211" spans="36:44" ht="14.4">
      <c r="AJ2211" s="26" t="str">
        <f>VLOOKUP(AQ2211,'user list'!A:B,2,0)</f>
        <v>ZAU</v>
      </c>
      <c r="AK2211" s="26">
        <f t="shared" ref="AK2211:AK2274" si="153">MONTH(AN2211)</f>
        <v>6</v>
      </c>
      <c r="AL2211" s="26">
        <f t="shared" ref="AL2211:AL2274" si="154">DAY(AN2211)</f>
        <v>5</v>
      </c>
      <c r="AM2211" s="94" t="str">
        <f t="shared" ref="AM2211:AM2274" si="155">AK2211&amp;"/"&amp;AL2211&amp;" "&amp;AR2211</f>
        <v>6/5 Log In</v>
      </c>
      <c r="AN2211" s="172">
        <v>45813.3830787037</v>
      </c>
      <c r="AO2211" s="69" t="s">
        <v>275</v>
      </c>
      <c r="AP2211" s="69" t="s">
        <v>1913</v>
      </c>
      <c r="AQ2211" s="69" t="s">
        <v>275</v>
      </c>
      <c r="AR2211" s="69" t="s">
        <v>1916</v>
      </c>
    </row>
    <row r="2212" spans="36:44" ht="14.4">
      <c r="AJ2212" s="26" t="str">
        <f>VLOOKUP(AQ2212,'user list'!A:B,2,0)</f>
        <v>BCRD</v>
      </c>
      <c r="AK2212" s="26">
        <f t="shared" si="153"/>
        <v>6</v>
      </c>
      <c r="AL2212" s="26">
        <f t="shared" si="154"/>
        <v>5</v>
      </c>
      <c r="AM2212" s="94" t="str">
        <f t="shared" si="155"/>
        <v>6/5 Log Off</v>
      </c>
      <c r="AN2212" s="172">
        <v>45813.384444444448</v>
      </c>
      <c r="AO2212" s="69" t="s">
        <v>192</v>
      </c>
      <c r="AP2212" s="69" t="s">
        <v>1913</v>
      </c>
      <c r="AQ2212" s="69" t="s">
        <v>192</v>
      </c>
      <c r="AR2212" s="69" t="s">
        <v>1917</v>
      </c>
    </row>
    <row r="2213" spans="36:44" ht="14.4">
      <c r="AJ2213" s="26" t="str">
        <f>VLOOKUP(AQ2213,'user list'!A:B,2,0)</f>
        <v>PDAD</v>
      </c>
      <c r="AK2213" s="26">
        <f t="shared" si="153"/>
        <v>6</v>
      </c>
      <c r="AL2213" s="26">
        <f t="shared" si="154"/>
        <v>5</v>
      </c>
      <c r="AM2213" s="94" t="str">
        <f t="shared" si="155"/>
        <v>6/5 Log Off</v>
      </c>
      <c r="AN2213" s="172">
        <v>45813.384502314817</v>
      </c>
      <c r="AO2213" s="69" t="s">
        <v>257</v>
      </c>
      <c r="AP2213" s="69" t="s">
        <v>1913</v>
      </c>
      <c r="AQ2213" s="69" t="s">
        <v>257</v>
      </c>
      <c r="AR2213" s="69" t="s">
        <v>1917</v>
      </c>
    </row>
    <row r="2214" spans="36:44" ht="14.4">
      <c r="AJ2214" s="26" t="str">
        <f>VLOOKUP(AQ2214,'user list'!A:B,2,0)</f>
        <v>PDAD</v>
      </c>
      <c r="AK2214" s="26">
        <f t="shared" si="153"/>
        <v>6</v>
      </c>
      <c r="AL2214" s="26">
        <f t="shared" si="154"/>
        <v>5</v>
      </c>
      <c r="AM2214" s="94" t="str">
        <f t="shared" si="155"/>
        <v>6/5 Log In</v>
      </c>
      <c r="AN2214" s="172">
        <v>45813.384606481479</v>
      </c>
      <c r="AO2214" s="69" t="s">
        <v>257</v>
      </c>
      <c r="AP2214" s="69" t="s">
        <v>1913</v>
      </c>
      <c r="AQ2214" s="69" t="s">
        <v>257</v>
      </c>
      <c r="AR2214" s="69" t="s">
        <v>1916</v>
      </c>
    </row>
    <row r="2215" spans="36:44" ht="14.4">
      <c r="AJ2215" s="26" t="str">
        <f>VLOOKUP(AQ2215,'user list'!A:B,2,0)</f>
        <v>SSDD</v>
      </c>
      <c r="AK2215" s="26">
        <f t="shared" si="153"/>
        <v>6</v>
      </c>
      <c r="AL2215" s="26">
        <f t="shared" si="154"/>
        <v>5</v>
      </c>
      <c r="AM2215" s="94" t="str">
        <f t="shared" si="155"/>
        <v>6/5 Log Off</v>
      </c>
      <c r="AN2215" s="172">
        <v>45813.38590277778</v>
      </c>
      <c r="AO2215" s="69" t="s">
        <v>273</v>
      </c>
      <c r="AP2215" s="69" t="s">
        <v>1913</v>
      </c>
      <c r="AQ2215" s="69" t="s">
        <v>273</v>
      </c>
      <c r="AR2215" s="69" t="s">
        <v>1917</v>
      </c>
    </row>
    <row r="2216" spans="36:44" ht="14.4">
      <c r="AJ2216" s="26" t="str">
        <f>VLOOKUP(AQ2216,'user list'!A:B,2,0)</f>
        <v>OCA</v>
      </c>
      <c r="AK2216" s="26">
        <f t="shared" si="153"/>
        <v>6</v>
      </c>
      <c r="AL2216" s="26">
        <f t="shared" si="154"/>
        <v>5</v>
      </c>
      <c r="AM2216" s="94" t="str">
        <f t="shared" si="155"/>
        <v>6/5 Log In</v>
      </c>
      <c r="AN2216" s="172">
        <v>45813.38621527778</v>
      </c>
      <c r="AO2216" s="69" t="s">
        <v>228</v>
      </c>
      <c r="AP2216" s="69" t="s">
        <v>1913</v>
      </c>
      <c r="AQ2216" s="69" t="s">
        <v>228</v>
      </c>
      <c r="AR2216" s="69" t="s">
        <v>1916</v>
      </c>
    </row>
    <row r="2217" spans="36:44" ht="14.4">
      <c r="AJ2217" s="26" t="str">
        <f>VLOOKUP(AQ2217,'user list'!A:B,2,0)</f>
        <v>SSDD</v>
      </c>
      <c r="AK2217" s="26">
        <f t="shared" si="153"/>
        <v>6</v>
      </c>
      <c r="AL2217" s="26">
        <f t="shared" si="154"/>
        <v>5</v>
      </c>
      <c r="AM2217" s="94" t="str">
        <f t="shared" si="155"/>
        <v>6/5 Log In</v>
      </c>
      <c r="AN2217" s="172">
        <v>45813.386388888888</v>
      </c>
      <c r="AO2217" s="69" t="s">
        <v>273</v>
      </c>
      <c r="AP2217" s="69" t="s">
        <v>1913</v>
      </c>
      <c r="AQ2217" s="69" t="s">
        <v>273</v>
      </c>
      <c r="AR2217" s="69" t="s">
        <v>1916</v>
      </c>
    </row>
    <row r="2218" spans="36:44" ht="14.4">
      <c r="AJ2218" s="26" t="str">
        <f>VLOOKUP(AQ2218,'user list'!A:B,2,0)</f>
        <v>QCPL</v>
      </c>
      <c r="AK2218" s="26">
        <f t="shared" si="153"/>
        <v>6</v>
      </c>
      <c r="AL2218" s="26">
        <f t="shared" si="154"/>
        <v>5</v>
      </c>
      <c r="AM2218" s="94" t="str">
        <f t="shared" si="155"/>
        <v>6/5 Log Off</v>
      </c>
      <c r="AN2218" s="172">
        <v>45813.386550925927</v>
      </c>
      <c r="AO2218" s="69" t="s">
        <v>268</v>
      </c>
      <c r="AP2218" s="69" t="s">
        <v>1913</v>
      </c>
      <c r="AQ2218" s="69" t="s">
        <v>268</v>
      </c>
      <c r="AR2218" s="69" t="s">
        <v>1917</v>
      </c>
    </row>
    <row r="2219" spans="36:44" ht="14.4">
      <c r="AJ2219" s="26" t="str">
        <f>VLOOKUP(AQ2219,'user list'!A:B,2,0)</f>
        <v>Admin</v>
      </c>
      <c r="AK2219" s="26">
        <f t="shared" si="153"/>
        <v>6</v>
      </c>
      <c r="AL2219" s="26">
        <f t="shared" si="154"/>
        <v>5</v>
      </c>
      <c r="AM2219" s="94" t="str">
        <f t="shared" si="155"/>
        <v>6/5 Log In</v>
      </c>
      <c r="AN2219" s="172">
        <v>45813.389421296299</v>
      </c>
      <c r="AO2219" s="69" t="s">
        <v>186</v>
      </c>
      <c r="AP2219" s="69" t="s">
        <v>1913</v>
      </c>
      <c r="AQ2219" s="69" t="s">
        <v>186</v>
      </c>
      <c r="AR2219" s="69" t="s">
        <v>1916</v>
      </c>
    </row>
    <row r="2220" spans="36:44" ht="14.4">
      <c r="AJ2220" s="26" t="str">
        <f>VLOOKUP(AQ2220,'user list'!A:B,2,0)</f>
        <v>LEDIPO</v>
      </c>
      <c r="AK2220" s="26">
        <f t="shared" si="153"/>
        <v>6</v>
      </c>
      <c r="AL2220" s="26">
        <f t="shared" si="154"/>
        <v>5</v>
      </c>
      <c r="AM2220" s="94" t="str">
        <f t="shared" si="155"/>
        <v>6/5 Log Off</v>
      </c>
      <c r="AN2220" s="172">
        <v>45813.389664351853</v>
      </c>
      <c r="AO2220" s="69" t="s">
        <v>222</v>
      </c>
      <c r="AP2220" s="69" t="s">
        <v>1913</v>
      </c>
      <c r="AQ2220" s="69" t="s">
        <v>222</v>
      </c>
      <c r="AR2220" s="69" t="s">
        <v>1917</v>
      </c>
    </row>
    <row r="2221" spans="36:44" ht="14.4">
      <c r="AJ2221" s="26" t="str">
        <f>VLOOKUP(AQ2221,'user list'!A:B,2,0)</f>
        <v>OCM</v>
      </c>
      <c r="AK2221" s="26">
        <f t="shared" si="153"/>
        <v>6</v>
      </c>
      <c r="AL2221" s="26">
        <f t="shared" si="154"/>
        <v>5</v>
      </c>
      <c r="AM2221" s="94" t="str">
        <f t="shared" si="155"/>
        <v>6/5 Log Off</v>
      </c>
      <c r="AN2221" s="172">
        <v>45813.390879629631</v>
      </c>
      <c r="AO2221" s="69" t="s">
        <v>230</v>
      </c>
      <c r="AP2221" s="69" t="s">
        <v>1913</v>
      </c>
      <c r="AQ2221" s="69" t="s">
        <v>230</v>
      </c>
      <c r="AR2221" s="69" t="s">
        <v>1917</v>
      </c>
    </row>
    <row r="2222" spans="36:44" ht="14.4">
      <c r="AJ2222" s="26" t="str">
        <f>VLOOKUP(AQ2222,'user list'!A:B,2,0)</f>
        <v>CAD</v>
      </c>
      <c r="AK2222" s="26">
        <f t="shared" si="153"/>
        <v>6</v>
      </c>
      <c r="AL2222" s="26">
        <f t="shared" si="154"/>
        <v>5</v>
      </c>
      <c r="AM2222" s="94" t="str">
        <f t="shared" si="155"/>
        <v>6/5 Log Off</v>
      </c>
      <c r="AN2222" s="172">
        <v>45813.391423611109</v>
      </c>
      <c r="AO2222" s="69" t="s">
        <v>196</v>
      </c>
      <c r="AP2222" s="69" t="s">
        <v>1913</v>
      </c>
      <c r="AQ2222" s="69" t="s">
        <v>196</v>
      </c>
      <c r="AR2222" s="69" t="s">
        <v>1917</v>
      </c>
    </row>
    <row r="2223" spans="36:44" ht="14.4">
      <c r="AJ2223" s="26" t="str">
        <f>VLOOKUP(AQ2223,'user list'!A:B,2,0)</f>
        <v>CAD</v>
      </c>
      <c r="AK2223" s="26">
        <f t="shared" si="153"/>
        <v>6</v>
      </c>
      <c r="AL2223" s="26">
        <f t="shared" si="154"/>
        <v>5</v>
      </c>
      <c r="AM2223" s="94" t="str">
        <f t="shared" si="155"/>
        <v>6/5 Log In</v>
      </c>
      <c r="AN2223" s="172">
        <v>45813.391527777778</v>
      </c>
      <c r="AO2223" s="69" t="s">
        <v>196</v>
      </c>
      <c r="AP2223" s="69" t="s">
        <v>1913</v>
      </c>
      <c r="AQ2223" s="69" t="s">
        <v>196</v>
      </c>
      <c r="AR2223" s="69" t="s">
        <v>1916</v>
      </c>
    </row>
    <row r="2224" spans="36:44" ht="14.4">
      <c r="AJ2224" s="26" t="str">
        <f>VLOOKUP(AQ2224,'user list'!A:B,2,0)</f>
        <v>QCTD</v>
      </c>
      <c r="AK2224" s="26">
        <f t="shared" si="153"/>
        <v>6</v>
      </c>
      <c r="AL2224" s="26">
        <f t="shared" si="154"/>
        <v>5</v>
      </c>
      <c r="AM2224" s="94" t="str">
        <f t="shared" si="155"/>
        <v>6/5 Log In</v>
      </c>
      <c r="AN2224" s="172">
        <v>45813.391527777778</v>
      </c>
      <c r="AO2224" s="69" t="s">
        <v>269</v>
      </c>
      <c r="AP2224" s="69" t="s">
        <v>1913</v>
      </c>
      <c r="AQ2224" s="69" t="s">
        <v>269</v>
      </c>
      <c r="AR2224" s="69" t="s">
        <v>1916</v>
      </c>
    </row>
    <row r="2225" spans="36:44" ht="14.4">
      <c r="AJ2225" s="26" t="str">
        <f>VLOOKUP(AQ2225,'user list'!A:B,2,0)</f>
        <v>CVD</v>
      </c>
      <c r="AK2225" s="26">
        <f t="shared" si="153"/>
        <v>6</v>
      </c>
      <c r="AL2225" s="26">
        <f t="shared" si="154"/>
        <v>5</v>
      </c>
      <c r="AM2225" s="94" t="str">
        <f t="shared" si="155"/>
        <v>6/5 Log Off</v>
      </c>
      <c r="AN2225" s="172">
        <v>45813.39167824074</v>
      </c>
      <c r="AO2225" s="69" t="s">
        <v>208</v>
      </c>
      <c r="AP2225" s="69" t="s">
        <v>1913</v>
      </c>
      <c r="AQ2225" s="69" t="s">
        <v>208</v>
      </c>
      <c r="AR2225" s="69" t="s">
        <v>1917</v>
      </c>
    </row>
    <row r="2226" spans="36:44" ht="14.4">
      <c r="AJ2226" s="26" t="str">
        <f>VLOOKUP(AQ2226,'user list'!A:B,2,0)</f>
        <v>CVD</v>
      </c>
      <c r="AK2226" s="26">
        <f t="shared" si="153"/>
        <v>6</v>
      </c>
      <c r="AL2226" s="26">
        <f t="shared" si="154"/>
        <v>5</v>
      </c>
      <c r="AM2226" s="94" t="str">
        <f t="shared" si="155"/>
        <v>6/5 Log In</v>
      </c>
      <c r="AN2226" s="172">
        <v>45813.391886574071</v>
      </c>
      <c r="AO2226" s="69" t="s">
        <v>208</v>
      </c>
      <c r="AP2226" s="69" t="s">
        <v>1913</v>
      </c>
      <c r="AQ2226" s="69" t="s">
        <v>208</v>
      </c>
      <c r="AR2226" s="69" t="s">
        <v>1916</v>
      </c>
    </row>
    <row r="2227" spans="36:44" ht="14.4">
      <c r="AJ2227" s="26" t="str">
        <f>VLOOKUP(AQ2227,'user list'!A:B,2,0)</f>
        <v>OCM</v>
      </c>
      <c r="AK2227" s="26">
        <f t="shared" si="153"/>
        <v>6</v>
      </c>
      <c r="AL2227" s="26">
        <f t="shared" si="154"/>
        <v>5</v>
      </c>
      <c r="AM2227" s="94" t="str">
        <f t="shared" si="155"/>
        <v>6/5 Log Off</v>
      </c>
      <c r="AN2227" s="172">
        <v>45813.393229166664</v>
      </c>
      <c r="AO2227" s="69" t="s">
        <v>231</v>
      </c>
      <c r="AP2227" s="69" t="s">
        <v>1913</v>
      </c>
      <c r="AQ2227" s="69" t="s">
        <v>231</v>
      </c>
      <c r="AR2227" s="69" t="s">
        <v>1917</v>
      </c>
    </row>
    <row r="2228" spans="36:44" ht="14.4">
      <c r="AJ2228" s="26" t="str">
        <f>VLOOKUP(AQ2228,'user list'!A:B,2,0)</f>
        <v>Admin</v>
      </c>
      <c r="AK2228" s="26">
        <f t="shared" si="153"/>
        <v>6</v>
      </c>
      <c r="AL2228" s="26">
        <f t="shared" si="154"/>
        <v>5</v>
      </c>
      <c r="AM2228" s="94" t="str">
        <f t="shared" si="155"/>
        <v>6/5 Log In</v>
      </c>
      <c r="AN2228" s="172">
        <v>45813.393587962964</v>
      </c>
      <c r="AO2228" s="69" t="s">
        <v>186</v>
      </c>
      <c r="AP2228" s="69" t="s">
        <v>1913</v>
      </c>
      <c r="AQ2228" s="69" t="s">
        <v>186</v>
      </c>
      <c r="AR2228" s="69" t="s">
        <v>1916</v>
      </c>
    </row>
    <row r="2229" spans="36:44" ht="14.4">
      <c r="AJ2229" s="26" t="str">
        <f>VLOOKUP(AQ2229,'user list'!A:B,2,0)</f>
        <v>SSDD</v>
      </c>
      <c r="AK2229" s="26">
        <f t="shared" si="153"/>
        <v>6</v>
      </c>
      <c r="AL2229" s="26">
        <f t="shared" si="154"/>
        <v>5</v>
      </c>
      <c r="AM2229" s="94" t="str">
        <f t="shared" si="155"/>
        <v>6/5 Log In</v>
      </c>
      <c r="AN2229" s="172">
        <v>45813.393750000003</v>
      </c>
      <c r="AO2229" s="69" t="s">
        <v>273</v>
      </c>
      <c r="AP2229" s="69" t="s">
        <v>1913</v>
      </c>
      <c r="AQ2229" s="69" t="s">
        <v>273</v>
      </c>
      <c r="AR2229" s="69" t="s">
        <v>1916</v>
      </c>
    </row>
    <row r="2230" spans="36:44" ht="14.4">
      <c r="AJ2230" s="26" t="str">
        <f>VLOOKUP(AQ2230,'user list'!A:B,2,0)</f>
        <v>DBO</v>
      </c>
      <c r="AK2230" s="26">
        <f t="shared" si="153"/>
        <v>6</v>
      </c>
      <c r="AL2230" s="26">
        <f t="shared" si="154"/>
        <v>5</v>
      </c>
      <c r="AM2230" s="94" t="str">
        <f t="shared" si="155"/>
        <v>6/5 Log Off</v>
      </c>
      <c r="AN2230" s="172">
        <v>45813.395219907405</v>
      </c>
      <c r="AO2230" s="69" t="s">
        <v>209</v>
      </c>
      <c r="AP2230" s="69" t="s">
        <v>1913</v>
      </c>
      <c r="AQ2230" s="69" t="s">
        <v>209</v>
      </c>
      <c r="AR2230" s="69" t="s">
        <v>1917</v>
      </c>
    </row>
    <row r="2231" spans="36:44" ht="14.4">
      <c r="AJ2231" s="26" t="str">
        <f>VLOOKUP(AQ2231,'user list'!A:B,2,0)</f>
        <v>QCPL</v>
      </c>
      <c r="AK2231" s="26">
        <f t="shared" si="153"/>
        <v>6</v>
      </c>
      <c r="AL2231" s="26">
        <f t="shared" si="154"/>
        <v>5</v>
      </c>
      <c r="AM2231" s="94" t="str">
        <f t="shared" si="155"/>
        <v>6/5 Log In</v>
      </c>
      <c r="AN2231" s="172">
        <v>45813.395243055558</v>
      </c>
      <c r="AO2231" s="69" t="s">
        <v>268</v>
      </c>
      <c r="AP2231" s="69" t="s">
        <v>1913</v>
      </c>
      <c r="AQ2231" s="69" t="s">
        <v>268</v>
      </c>
      <c r="AR2231" s="69" t="s">
        <v>1916</v>
      </c>
    </row>
    <row r="2232" spans="36:44" ht="14.4">
      <c r="AJ2232" s="26" t="str">
        <f>VLOOKUP(AQ2232,'user list'!A:B,2,0)</f>
        <v>DBO</v>
      </c>
      <c r="AK2232" s="26">
        <f t="shared" si="153"/>
        <v>6</v>
      </c>
      <c r="AL2232" s="26">
        <f t="shared" si="154"/>
        <v>5</v>
      </c>
      <c r="AM2232" s="94" t="str">
        <f t="shared" si="155"/>
        <v>6/5 Log In</v>
      </c>
      <c r="AN2232" s="172">
        <v>45813.395381944443</v>
      </c>
      <c r="AO2232" s="69" t="s">
        <v>209</v>
      </c>
      <c r="AP2232" s="69" t="s">
        <v>1913</v>
      </c>
      <c r="AQ2232" s="69" t="s">
        <v>209</v>
      </c>
      <c r="AR2232" s="69" t="s">
        <v>1916</v>
      </c>
    </row>
    <row r="2233" spans="36:44" ht="14.4">
      <c r="AJ2233" s="26" t="str">
        <f>VLOOKUP(AQ2233,'user list'!A:B,2,0)</f>
        <v>CBD</v>
      </c>
      <c r="AK2233" s="26">
        <f t="shared" si="153"/>
        <v>6</v>
      </c>
      <c r="AL2233" s="26">
        <f t="shared" si="154"/>
        <v>5</v>
      </c>
      <c r="AM2233" s="94" t="str">
        <f t="shared" si="155"/>
        <v>6/5 Log Off</v>
      </c>
      <c r="AN2233" s="172">
        <v>45813.396979166668</v>
      </c>
      <c r="AO2233" s="69" t="s">
        <v>197</v>
      </c>
      <c r="AP2233" s="69" t="s">
        <v>1913</v>
      </c>
      <c r="AQ2233" s="69" t="s">
        <v>197</v>
      </c>
      <c r="AR2233" s="69" t="s">
        <v>1917</v>
      </c>
    </row>
    <row r="2234" spans="36:44" ht="14.4">
      <c r="AJ2234" s="26" t="str">
        <f>VLOOKUP(AQ2234,'user list'!A:B,2,0)</f>
        <v>CHD</v>
      </c>
      <c r="AK2234" s="26">
        <f t="shared" si="153"/>
        <v>6</v>
      </c>
      <c r="AL2234" s="26">
        <f t="shared" si="154"/>
        <v>5</v>
      </c>
      <c r="AM2234" s="94" t="str">
        <f t="shared" si="155"/>
        <v>6/5 Log Off</v>
      </c>
      <c r="AN2234" s="172">
        <v>45813.397581018522</v>
      </c>
      <c r="AO2234" s="69" t="s">
        <v>203</v>
      </c>
      <c r="AP2234" s="69" t="s">
        <v>1913</v>
      </c>
      <c r="AQ2234" s="69" t="s">
        <v>203</v>
      </c>
      <c r="AR2234" s="69" t="s">
        <v>1917</v>
      </c>
    </row>
    <row r="2235" spans="36:44" ht="14.4">
      <c r="AJ2235" s="26" t="str">
        <f>VLOOKUP(AQ2235,'user list'!A:B,2,0)</f>
        <v>CHD</v>
      </c>
      <c r="AK2235" s="26">
        <f t="shared" si="153"/>
        <v>6</v>
      </c>
      <c r="AL2235" s="26">
        <f t="shared" si="154"/>
        <v>5</v>
      </c>
      <c r="AM2235" s="94" t="str">
        <f t="shared" si="155"/>
        <v>6/5 Log In</v>
      </c>
      <c r="AN2235" s="172">
        <v>45813.397858796299</v>
      </c>
      <c r="AO2235" s="69" t="s">
        <v>203</v>
      </c>
      <c r="AP2235" s="69" t="s">
        <v>1913</v>
      </c>
      <c r="AQ2235" s="69" t="s">
        <v>203</v>
      </c>
      <c r="AR2235" s="69" t="s">
        <v>1916</v>
      </c>
    </row>
    <row r="2236" spans="36:44" ht="14.4">
      <c r="AJ2236" s="26" t="str">
        <f>VLOOKUP(AQ2236,'user list'!A:B,2,0)</f>
        <v>DSQC</v>
      </c>
      <c r="AK2236" s="26">
        <f t="shared" si="153"/>
        <v>6</v>
      </c>
      <c r="AL2236" s="26">
        <f t="shared" si="154"/>
        <v>5</v>
      </c>
      <c r="AM2236" s="94" t="str">
        <f t="shared" si="155"/>
        <v>6/5 Log Off</v>
      </c>
      <c r="AN2236" s="172">
        <v>45813.3981712963</v>
      </c>
      <c r="AO2236" s="69" t="s">
        <v>214</v>
      </c>
      <c r="AP2236" s="69" t="s">
        <v>1913</v>
      </c>
      <c r="AQ2236" s="69" t="s">
        <v>214</v>
      </c>
      <c r="AR2236" s="69" t="s">
        <v>1917</v>
      </c>
    </row>
    <row r="2237" spans="36:44" ht="14.4">
      <c r="AJ2237" s="26" t="str">
        <f>VLOOKUP(AQ2237,'user list'!A:B,2,0)</f>
        <v>DSQC</v>
      </c>
      <c r="AK2237" s="26">
        <f t="shared" si="153"/>
        <v>6</v>
      </c>
      <c r="AL2237" s="26">
        <f t="shared" si="154"/>
        <v>5</v>
      </c>
      <c r="AM2237" s="94" t="str">
        <f t="shared" si="155"/>
        <v>6/5 Log In</v>
      </c>
      <c r="AN2237" s="172">
        <v>45813.398425925923</v>
      </c>
      <c r="AO2237" s="69" t="s">
        <v>214</v>
      </c>
      <c r="AP2237" s="69" t="s">
        <v>1913</v>
      </c>
      <c r="AQ2237" s="69" t="s">
        <v>214</v>
      </c>
      <c r="AR2237" s="69" t="s">
        <v>1916</v>
      </c>
    </row>
    <row r="2238" spans="36:44" ht="14.4">
      <c r="AJ2238" s="26" t="str">
        <f>VLOOKUP(AQ2238,'user list'!A:B,2,0)</f>
        <v>LEDIPO</v>
      </c>
      <c r="AK2238" s="26">
        <f t="shared" si="153"/>
        <v>6</v>
      </c>
      <c r="AL2238" s="26">
        <f t="shared" si="154"/>
        <v>5</v>
      </c>
      <c r="AM2238" s="94" t="str">
        <f t="shared" si="155"/>
        <v>6/5 Log In</v>
      </c>
      <c r="AN2238" s="172">
        <v>45813.398425925923</v>
      </c>
      <c r="AO2238" s="69" t="s">
        <v>222</v>
      </c>
      <c r="AP2238" s="69" t="s">
        <v>1913</v>
      </c>
      <c r="AQ2238" s="69" t="s">
        <v>222</v>
      </c>
      <c r="AR2238" s="69" t="s">
        <v>1916</v>
      </c>
    </row>
    <row r="2239" spans="36:44" ht="14.4">
      <c r="AJ2239" s="26" t="str">
        <f>VLOOKUP(AQ2239,'user list'!A:B,2,0)</f>
        <v>OCA</v>
      </c>
      <c r="AK2239" s="26">
        <f t="shared" si="153"/>
        <v>6</v>
      </c>
      <c r="AL2239" s="26">
        <f t="shared" si="154"/>
        <v>5</v>
      </c>
      <c r="AM2239" s="94" t="str">
        <f t="shared" si="155"/>
        <v>6/5 Log In</v>
      </c>
      <c r="AN2239" s="172">
        <v>45813.398773148147</v>
      </c>
      <c r="AO2239" s="69" t="s">
        <v>227</v>
      </c>
      <c r="AP2239" s="69" t="s">
        <v>1913</v>
      </c>
      <c r="AQ2239" s="69" t="s">
        <v>227</v>
      </c>
      <c r="AR2239" s="69" t="s">
        <v>1916</v>
      </c>
    </row>
    <row r="2240" spans="36:44" ht="14.4">
      <c r="AJ2240" s="26" t="str">
        <f>VLOOKUP(AQ2240,'user list'!A:B,2,0)</f>
        <v>Admin</v>
      </c>
      <c r="AK2240" s="26">
        <f t="shared" si="153"/>
        <v>6</v>
      </c>
      <c r="AL2240" s="26">
        <f t="shared" si="154"/>
        <v>5</v>
      </c>
      <c r="AM2240" s="94" t="str">
        <f t="shared" si="155"/>
        <v>6/5 Log In</v>
      </c>
      <c r="AN2240" s="172">
        <v>45813.39916666667</v>
      </c>
      <c r="AO2240" s="69" t="s">
        <v>186</v>
      </c>
      <c r="AP2240" s="69" t="s">
        <v>1913</v>
      </c>
      <c r="AQ2240" s="69" t="s">
        <v>186</v>
      </c>
      <c r="AR2240" s="69" t="s">
        <v>1916</v>
      </c>
    </row>
    <row r="2241" spans="36:44" ht="14.4">
      <c r="AJ2241" s="26" t="str">
        <f>VLOOKUP(AQ2241,'user list'!A:B,2,0)</f>
        <v>Admin</v>
      </c>
      <c r="AK2241" s="26">
        <f t="shared" si="153"/>
        <v>6</v>
      </c>
      <c r="AL2241" s="26">
        <f t="shared" si="154"/>
        <v>5</v>
      </c>
      <c r="AM2241" s="94" t="str">
        <f t="shared" si="155"/>
        <v>6/5 Log In</v>
      </c>
      <c r="AN2241" s="172">
        <v>45813.39916666667</v>
      </c>
      <c r="AO2241" s="69" t="s">
        <v>186</v>
      </c>
      <c r="AP2241" s="69" t="s">
        <v>1913</v>
      </c>
      <c r="AQ2241" s="69" t="s">
        <v>186</v>
      </c>
      <c r="AR2241" s="69" t="s">
        <v>1916</v>
      </c>
    </row>
    <row r="2242" spans="36:44" ht="14.4">
      <c r="AJ2242" s="26" t="str">
        <f>VLOOKUP(AQ2242,'user list'!A:B,2,0)</f>
        <v>CREMCO</v>
      </c>
      <c r="AK2242" s="26">
        <f t="shared" si="153"/>
        <v>6</v>
      </c>
      <c r="AL2242" s="26">
        <f t="shared" si="154"/>
        <v>5</v>
      </c>
      <c r="AM2242" s="94" t="str">
        <f t="shared" si="155"/>
        <v>6/5 Log In</v>
      </c>
      <c r="AN2242" s="172">
        <v>45813.399351851855</v>
      </c>
      <c r="AO2242" s="69" t="s">
        <v>206</v>
      </c>
      <c r="AP2242" s="69" t="s">
        <v>1913</v>
      </c>
      <c r="AQ2242" s="69" t="s">
        <v>206</v>
      </c>
      <c r="AR2242" s="69" t="s">
        <v>1916</v>
      </c>
    </row>
    <row r="2243" spans="36:44" ht="14.4">
      <c r="AJ2243" s="26" t="str">
        <f>VLOOKUP(AQ2243,'user list'!A:B,2,0)</f>
        <v>OCM</v>
      </c>
      <c r="AK2243" s="26">
        <f t="shared" si="153"/>
        <v>6</v>
      </c>
      <c r="AL2243" s="26">
        <f t="shared" si="154"/>
        <v>5</v>
      </c>
      <c r="AM2243" s="94" t="str">
        <f t="shared" si="155"/>
        <v>6/5 Log In</v>
      </c>
      <c r="AN2243" s="172">
        <v>45813.401030092595</v>
      </c>
      <c r="AO2243" s="69" t="s">
        <v>231</v>
      </c>
      <c r="AP2243" s="69" t="s">
        <v>1913</v>
      </c>
      <c r="AQ2243" s="69" t="s">
        <v>231</v>
      </c>
      <c r="AR2243" s="69" t="s">
        <v>1916</v>
      </c>
    </row>
    <row r="2244" spans="36:44" ht="14.4">
      <c r="AJ2244" s="26" t="str">
        <f>VLOOKUP(AQ2244,'user list'!A:B,2,0)</f>
        <v>QCDRRMO</v>
      </c>
      <c r="AK2244" s="26">
        <f t="shared" si="153"/>
        <v>6</v>
      </c>
      <c r="AL2244" s="26">
        <f t="shared" si="154"/>
        <v>5</v>
      </c>
      <c r="AM2244" s="94" t="str">
        <f t="shared" si="155"/>
        <v>6/5 Log In</v>
      </c>
      <c r="AN2244" s="172">
        <v>45813.40116898148</v>
      </c>
      <c r="AO2244" s="69" t="s">
        <v>265</v>
      </c>
      <c r="AP2244" s="69" t="s">
        <v>1913</v>
      </c>
      <c r="AQ2244" s="69" t="s">
        <v>265</v>
      </c>
      <c r="AR2244" s="69" t="s">
        <v>1916</v>
      </c>
    </row>
    <row r="2245" spans="36:44" ht="14.4">
      <c r="AJ2245" s="26" t="str">
        <f>VLOOKUP(AQ2245,'user list'!A:B,2,0)</f>
        <v>Admin</v>
      </c>
      <c r="AK2245" s="26">
        <f t="shared" si="153"/>
        <v>6</v>
      </c>
      <c r="AL2245" s="26">
        <f t="shared" si="154"/>
        <v>5</v>
      </c>
      <c r="AM2245" s="94" t="str">
        <f t="shared" si="155"/>
        <v>6/5 Log In</v>
      </c>
      <c r="AN2245" s="172">
        <v>45813.401805555557</v>
      </c>
      <c r="AO2245" s="69" t="s">
        <v>186</v>
      </c>
      <c r="AP2245" s="69" t="s">
        <v>1913</v>
      </c>
      <c r="AQ2245" s="69" t="s">
        <v>186</v>
      </c>
      <c r="AR2245" s="69" t="s">
        <v>1916</v>
      </c>
    </row>
    <row r="2246" spans="36:44" ht="14.4">
      <c r="AJ2246" s="26" t="str">
        <f>VLOOKUP(AQ2246,'user list'!A:B,2,0)</f>
        <v>Admin</v>
      </c>
      <c r="AK2246" s="26">
        <f t="shared" si="153"/>
        <v>6</v>
      </c>
      <c r="AL2246" s="26">
        <f t="shared" si="154"/>
        <v>5</v>
      </c>
      <c r="AM2246" s="94" t="str">
        <f t="shared" si="155"/>
        <v>6/5 Log In</v>
      </c>
      <c r="AN2246" s="172">
        <v>45813.402256944442</v>
      </c>
      <c r="AO2246" s="69" t="s">
        <v>186</v>
      </c>
      <c r="AP2246" s="69" t="s">
        <v>1913</v>
      </c>
      <c r="AQ2246" s="69" t="s">
        <v>186</v>
      </c>
      <c r="AR2246" s="69" t="s">
        <v>1916</v>
      </c>
    </row>
    <row r="2247" spans="36:44" ht="14.4">
      <c r="AJ2247" s="26" t="str">
        <f>VLOOKUP(AQ2247,'user list'!A:B,2,0)</f>
        <v>CTO</v>
      </c>
      <c r="AK2247" s="26">
        <f t="shared" si="153"/>
        <v>6</v>
      </c>
      <c r="AL2247" s="26">
        <f t="shared" si="154"/>
        <v>5</v>
      </c>
      <c r="AM2247" s="94" t="str">
        <f t="shared" si="155"/>
        <v>6/5 Log Off</v>
      </c>
      <c r="AN2247" s="172">
        <v>45813.402546296296</v>
      </c>
      <c r="AO2247" s="69" t="s">
        <v>207</v>
      </c>
      <c r="AP2247" s="69" t="s">
        <v>1913</v>
      </c>
      <c r="AQ2247" s="69" t="s">
        <v>207</v>
      </c>
      <c r="AR2247" s="69" t="s">
        <v>1917</v>
      </c>
    </row>
    <row r="2248" spans="36:44" ht="14.4">
      <c r="AJ2248" s="26" t="str">
        <f>VLOOKUP(AQ2248,'user list'!A:B,2,0)</f>
        <v>CTO</v>
      </c>
      <c r="AK2248" s="26">
        <f t="shared" si="153"/>
        <v>6</v>
      </c>
      <c r="AL2248" s="26">
        <f t="shared" si="154"/>
        <v>5</v>
      </c>
      <c r="AM2248" s="94" t="str">
        <f t="shared" si="155"/>
        <v>6/5 Log In</v>
      </c>
      <c r="AN2248" s="172">
        <v>45813.402627314812</v>
      </c>
      <c r="AO2248" s="69" t="s">
        <v>207</v>
      </c>
      <c r="AP2248" s="69" t="s">
        <v>1913</v>
      </c>
      <c r="AQ2248" s="69" t="s">
        <v>207</v>
      </c>
      <c r="AR2248" s="69" t="s">
        <v>1916</v>
      </c>
    </row>
    <row r="2249" spans="36:44" ht="14.4">
      <c r="AJ2249" s="26" t="str">
        <f>VLOOKUP(AQ2249,'user list'!A:B,2,0)</f>
        <v>Admin</v>
      </c>
      <c r="AK2249" s="26">
        <f t="shared" si="153"/>
        <v>6</v>
      </c>
      <c r="AL2249" s="26">
        <f t="shared" si="154"/>
        <v>5</v>
      </c>
      <c r="AM2249" s="94" t="str">
        <f t="shared" si="155"/>
        <v>6/5 Log Off</v>
      </c>
      <c r="AN2249" s="172">
        <v>45813.40353009259</v>
      </c>
      <c r="AO2249" s="69" t="s">
        <v>186</v>
      </c>
      <c r="AP2249" s="69" t="s">
        <v>1913</v>
      </c>
      <c r="AQ2249" s="69" t="s">
        <v>186</v>
      </c>
      <c r="AR2249" s="69" t="s">
        <v>1917</v>
      </c>
    </row>
    <row r="2250" spans="36:44" ht="14.4">
      <c r="AJ2250" s="26" t="str">
        <f>VLOOKUP(AQ2250,'user list'!A:B,2,0)</f>
        <v>Admin</v>
      </c>
      <c r="AK2250" s="26">
        <f t="shared" si="153"/>
        <v>6</v>
      </c>
      <c r="AL2250" s="26">
        <f t="shared" si="154"/>
        <v>5</v>
      </c>
      <c r="AM2250" s="94" t="str">
        <f t="shared" si="155"/>
        <v>6/5 Log In</v>
      </c>
      <c r="AN2250" s="172">
        <v>45813.403611111113</v>
      </c>
      <c r="AO2250" s="69" t="s">
        <v>186</v>
      </c>
      <c r="AP2250" s="69" t="s">
        <v>1913</v>
      </c>
      <c r="AQ2250" s="69" t="s">
        <v>186</v>
      </c>
      <c r="AR2250" s="69" t="s">
        <v>1916</v>
      </c>
    </row>
    <row r="2251" spans="36:44" ht="14.4">
      <c r="AJ2251" s="26" t="str">
        <f>VLOOKUP(AQ2251,'user list'!A:B,2,0)</f>
        <v>DBO</v>
      </c>
      <c r="AK2251" s="26">
        <f t="shared" si="153"/>
        <v>6</v>
      </c>
      <c r="AL2251" s="26">
        <f t="shared" si="154"/>
        <v>5</v>
      </c>
      <c r="AM2251" s="94" t="str">
        <f t="shared" si="155"/>
        <v>6/5 Log Off</v>
      </c>
      <c r="AN2251" s="172">
        <v>45813.408217592594</v>
      </c>
      <c r="AO2251" s="69" t="s">
        <v>209</v>
      </c>
      <c r="AP2251" s="69" t="s">
        <v>1913</v>
      </c>
      <c r="AQ2251" s="69" t="s">
        <v>209</v>
      </c>
      <c r="AR2251" s="69" t="s">
        <v>1917</v>
      </c>
    </row>
    <row r="2252" spans="36:44" ht="14.4">
      <c r="AJ2252" s="26" t="str">
        <f>VLOOKUP(AQ2252,'user list'!A:B,2,0)</f>
        <v>PLEB</v>
      </c>
      <c r="AK2252" s="26">
        <f t="shared" si="153"/>
        <v>6</v>
      </c>
      <c r="AL2252" s="26">
        <f t="shared" si="154"/>
        <v>5</v>
      </c>
      <c r="AM2252" s="94" t="str">
        <f t="shared" si="155"/>
        <v>6/5 Log Off</v>
      </c>
      <c r="AN2252" s="172">
        <v>45813.408229166664</v>
      </c>
      <c r="AO2252" s="69" t="s">
        <v>260</v>
      </c>
      <c r="AP2252" s="69" t="s">
        <v>1913</v>
      </c>
      <c r="AQ2252" s="69" t="s">
        <v>260</v>
      </c>
      <c r="AR2252" s="69" t="s">
        <v>1917</v>
      </c>
    </row>
    <row r="2253" spans="36:44" ht="14.4">
      <c r="AJ2253" s="26" t="str">
        <f>VLOOKUP(AQ2253,'user list'!A:B,2,0)</f>
        <v>PROC</v>
      </c>
      <c r="AK2253" s="26">
        <f t="shared" si="153"/>
        <v>6</v>
      </c>
      <c r="AL2253" s="26">
        <f t="shared" si="154"/>
        <v>5</v>
      </c>
      <c r="AM2253" s="94" t="str">
        <f t="shared" si="155"/>
        <v>6/5 Log In</v>
      </c>
      <c r="AN2253" s="172">
        <v>45813.408356481479</v>
      </c>
      <c r="AO2253" s="69" t="s">
        <v>262</v>
      </c>
      <c r="AP2253" s="69" t="s">
        <v>1913</v>
      </c>
      <c r="AQ2253" s="69" t="s">
        <v>262</v>
      </c>
      <c r="AR2253" s="69" t="s">
        <v>1916</v>
      </c>
    </row>
    <row r="2254" spans="36:44" ht="14.4">
      <c r="AJ2254" s="26" t="str">
        <f>VLOOKUP(AQ2254,'user list'!A:B,2,0)</f>
        <v>PLEB</v>
      </c>
      <c r="AK2254" s="26">
        <f t="shared" si="153"/>
        <v>6</v>
      </c>
      <c r="AL2254" s="26">
        <f t="shared" si="154"/>
        <v>5</v>
      </c>
      <c r="AM2254" s="94" t="str">
        <f t="shared" si="155"/>
        <v>6/5 Log In</v>
      </c>
      <c r="AN2254" s="172">
        <v>45813.408437500002</v>
      </c>
      <c r="AO2254" s="69" t="s">
        <v>260</v>
      </c>
      <c r="AP2254" s="69" t="s">
        <v>1913</v>
      </c>
      <c r="AQ2254" s="69" t="s">
        <v>260</v>
      </c>
      <c r="AR2254" s="69" t="s">
        <v>1916</v>
      </c>
    </row>
    <row r="2255" spans="36:44" ht="14.4">
      <c r="AJ2255" s="26" t="str">
        <f>VLOOKUP(AQ2255,'user list'!A:B,2,0)</f>
        <v>ZAU</v>
      </c>
      <c r="AK2255" s="26">
        <f t="shared" si="153"/>
        <v>6</v>
      </c>
      <c r="AL2255" s="26">
        <f t="shared" si="154"/>
        <v>5</v>
      </c>
      <c r="AM2255" s="94" t="str">
        <f t="shared" si="155"/>
        <v>6/5 Log Off</v>
      </c>
      <c r="AN2255" s="172">
        <v>45813.408449074072</v>
      </c>
      <c r="AO2255" s="69" t="s">
        <v>275</v>
      </c>
      <c r="AP2255" s="69" t="s">
        <v>1913</v>
      </c>
      <c r="AQ2255" s="69" t="s">
        <v>275</v>
      </c>
      <c r="AR2255" s="69" t="s">
        <v>1917</v>
      </c>
    </row>
    <row r="2256" spans="36:44" ht="14.4">
      <c r="AJ2256" s="26" t="str">
        <f>VLOOKUP(AQ2256,'user list'!A:B,2,0)</f>
        <v>CArD</v>
      </c>
      <c r="AK2256" s="26">
        <f t="shared" si="153"/>
        <v>6</v>
      </c>
      <c r="AL2256" s="26">
        <f t="shared" si="154"/>
        <v>5</v>
      </c>
      <c r="AM2256" s="94" t="str">
        <f t="shared" si="155"/>
        <v>6/5 Log In</v>
      </c>
      <c r="AN2256" s="172">
        <v>45813.40898148148</v>
      </c>
      <c r="AO2256" s="69" t="s">
        <v>277</v>
      </c>
      <c r="AP2256" s="69" t="s">
        <v>1913</v>
      </c>
      <c r="AQ2256" s="69" t="s">
        <v>277</v>
      </c>
      <c r="AR2256" s="69" t="s">
        <v>1916</v>
      </c>
    </row>
    <row r="2257" spans="36:44" ht="14.4">
      <c r="AJ2257" s="26" t="str">
        <f>VLOOKUP(AQ2257,'user list'!A:B,2,0)</f>
        <v>OCM</v>
      </c>
      <c r="AK2257" s="26">
        <f t="shared" si="153"/>
        <v>6</v>
      </c>
      <c r="AL2257" s="26">
        <f t="shared" si="154"/>
        <v>5</v>
      </c>
      <c r="AM2257" s="94" t="str">
        <f t="shared" si="155"/>
        <v>6/5 Log In</v>
      </c>
      <c r="AN2257" s="172">
        <v>45813.411608796298</v>
      </c>
      <c r="AO2257" s="69" t="s">
        <v>230</v>
      </c>
      <c r="AP2257" s="69" t="s">
        <v>1913</v>
      </c>
      <c r="AQ2257" s="69" t="s">
        <v>230</v>
      </c>
      <c r="AR2257" s="69" t="s">
        <v>1916</v>
      </c>
    </row>
    <row r="2258" spans="36:44" ht="14.4">
      <c r="AJ2258" s="26" t="str">
        <f>VLOOKUP(AQ2258,'user list'!A:B,2,0)</f>
        <v>LEDIPO</v>
      </c>
      <c r="AK2258" s="26">
        <f t="shared" si="153"/>
        <v>6</v>
      </c>
      <c r="AL2258" s="26">
        <f t="shared" si="154"/>
        <v>5</v>
      </c>
      <c r="AM2258" s="94" t="str">
        <f t="shared" si="155"/>
        <v>6/5 Log Off</v>
      </c>
      <c r="AN2258" s="172">
        <v>45813.413148148145</v>
      </c>
      <c r="AO2258" s="69" t="s">
        <v>222</v>
      </c>
      <c r="AP2258" s="69" t="s">
        <v>1913</v>
      </c>
      <c r="AQ2258" s="69" t="s">
        <v>222</v>
      </c>
      <c r="AR2258" s="69" t="s">
        <v>1917</v>
      </c>
    </row>
    <row r="2259" spans="36:44" ht="14.4">
      <c r="AJ2259" s="26" t="str">
        <f>VLOOKUP(AQ2259,'user list'!A:B,2,0)</f>
        <v>CBD</v>
      </c>
      <c r="AK2259" s="26">
        <f t="shared" si="153"/>
        <v>6</v>
      </c>
      <c r="AL2259" s="26">
        <f t="shared" si="154"/>
        <v>5</v>
      </c>
      <c r="AM2259" s="94" t="str">
        <f t="shared" si="155"/>
        <v>6/5 Log In</v>
      </c>
      <c r="AN2259" s="172">
        <v>45813.41333333333</v>
      </c>
      <c r="AO2259" s="69" t="s">
        <v>197</v>
      </c>
      <c r="AP2259" s="69" t="s">
        <v>1913</v>
      </c>
      <c r="AQ2259" s="69" t="s">
        <v>197</v>
      </c>
      <c r="AR2259" s="69" t="s">
        <v>1916</v>
      </c>
    </row>
    <row r="2260" spans="36:44" ht="14.4">
      <c r="AJ2260" s="26" t="str">
        <f>VLOOKUP(AQ2260,'user list'!A:B,2,0)</f>
        <v>ITDD</v>
      </c>
      <c r="AK2260" s="26">
        <f t="shared" si="153"/>
        <v>6</v>
      </c>
      <c r="AL2260" s="26">
        <f t="shared" si="154"/>
        <v>5</v>
      </c>
      <c r="AM2260" s="94" t="str">
        <f t="shared" si="155"/>
        <v>6/5 Log Off</v>
      </c>
      <c r="AN2260" s="172">
        <v>45813.413541666669</v>
      </c>
      <c r="AO2260" s="69" t="s">
        <v>219</v>
      </c>
      <c r="AP2260" s="69" t="s">
        <v>1913</v>
      </c>
      <c r="AQ2260" s="69" t="s">
        <v>219</v>
      </c>
      <c r="AR2260" s="69" t="s">
        <v>1917</v>
      </c>
    </row>
    <row r="2261" spans="36:44" ht="14.4">
      <c r="AJ2261" s="26" t="str">
        <f>VLOOKUP(AQ2261,'user list'!A:B,2,0)</f>
        <v>CAD</v>
      </c>
      <c r="AK2261" s="26">
        <f t="shared" si="153"/>
        <v>6</v>
      </c>
      <c r="AL2261" s="26">
        <f t="shared" si="154"/>
        <v>5</v>
      </c>
      <c r="AM2261" s="94" t="str">
        <f t="shared" si="155"/>
        <v>6/5 Log Off</v>
      </c>
      <c r="AN2261" s="172">
        <v>45813.413680555554</v>
      </c>
      <c r="AO2261" s="69" t="s">
        <v>196</v>
      </c>
      <c r="AP2261" s="69" t="s">
        <v>1913</v>
      </c>
      <c r="AQ2261" s="69" t="s">
        <v>196</v>
      </c>
      <c r="AR2261" s="69" t="s">
        <v>1917</v>
      </c>
    </row>
    <row r="2262" spans="36:44" ht="14.4">
      <c r="AJ2262" s="26" t="str">
        <f>VLOOKUP(AQ2262,'user list'!A:B,2,0)</f>
        <v>CAD</v>
      </c>
      <c r="AK2262" s="26">
        <f t="shared" si="153"/>
        <v>6</v>
      </c>
      <c r="AL2262" s="26">
        <f t="shared" si="154"/>
        <v>5</v>
      </c>
      <c r="AM2262" s="94" t="str">
        <f t="shared" si="155"/>
        <v>6/5 Log In</v>
      </c>
      <c r="AN2262" s="172">
        <v>45813.413773148146</v>
      </c>
      <c r="AO2262" s="69" t="s">
        <v>196</v>
      </c>
      <c r="AP2262" s="69" t="s">
        <v>1913</v>
      </c>
      <c r="AQ2262" s="69" t="s">
        <v>196</v>
      </c>
      <c r="AR2262" s="69" t="s">
        <v>1916</v>
      </c>
    </row>
    <row r="2263" spans="36:44" ht="14.4">
      <c r="AJ2263" s="26" t="str">
        <f>VLOOKUP(AQ2263,'user list'!A:B,2,0)</f>
        <v>ITDD</v>
      </c>
      <c r="AK2263" s="26">
        <f t="shared" si="153"/>
        <v>6</v>
      </c>
      <c r="AL2263" s="26">
        <f t="shared" si="154"/>
        <v>5</v>
      </c>
      <c r="AM2263" s="94" t="str">
        <f t="shared" si="155"/>
        <v>6/5 Log In</v>
      </c>
      <c r="AN2263" s="172">
        <v>45813.413958333331</v>
      </c>
      <c r="AO2263" s="69" t="s">
        <v>219</v>
      </c>
      <c r="AP2263" s="69" t="s">
        <v>1913</v>
      </c>
      <c r="AQ2263" s="69" t="s">
        <v>219</v>
      </c>
      <c r="AR2263" s="69" t="s">
        <v>1916</v>
      </c>
    </row>
    <row r="2264" spans="36:44" ht="14.4">
      <c r="AJ2264" s="26" t="str">
        <f>VLOOKUP(AQ2264,'user list'!A:B,2,0)</f>
        <v>Admin</v>
      </c>
      <c r="AK2264" s="26">
        <f t="shared" si="153"/>
        <v>6</v>
      </c>
      <c r="AL2264" s="26">
        <f t="shared" si="154"/>
        <v>5</v>
      </c>
      <c r="AM2264" s="94" t="str">
        <f t="shared" si="155"/>
        <v>6/5 Log In</v>
      </c>
      <c r="AN2264" s="172">
        <v>45813.414178240739</v>
      </c>
      <c r="AO2264" s="69" t="s">
        <v>186</v>
      </c>
      <c r="AP2264" s="69" t="s">
        <v>1913</v>
      </c>
      <c r="AQ2264" s="69" t="s">
        <v>186</v>
      </c>
      <c r="AR2264" s="69" t="s">
        <v>1916</v>
      </c>
    </row>
    <row r="2265" spans="36:44" ht="14.4">
      <c r="AJ2265" s="26" t="str">
        <f>VLOOKUP(AQ2265,'user list'!A:B,2,0)</f>
        <v>PAISD</v>
      </c>
      <c r="AK2265" s="26">
        <f t="shared" si="153"/>
        <v>6</v>
      </c>
      <c r="AL2265" s="26">
        <f t="shared" si="154"/>
        <v>5</v>
      </c>
      <c r="AM2265" s="94" t="str">
        <f t="shared" si="155"/>
        <v>6/5 Log Off</v>
      </c>
      <c r="AN2265" s="172">
        <v>45813.415011574078</v>
      </c>
      <c r="AO2265" s="69" t="s">
        <v>256</v>
      </c>
      <c r="AP2265" s="69" t="s">
        <v>1913</v>
      </c>
      <c r="AQ2265" s="69" t="s">
        <v>256</v>
      </c>
      <c r="AR2265" s="69" t="s">
        <v>1917</v>
      </c>
    </row>
    <row r="2266" spans="36:44" ht="14.4">
      <c r="AJ2266" s="26" t="str">
        <f>VLOOKUP(AQ2266,'user list'!A:B,2,0)</f>
        <v>Admin</v>
      </c>
      <c r="AK2266" s="26">
        <f t="shared" si="153"/>
        <v>6</v>
      </c>
      <c r="AL2266" s="26">
        <f t="shared" si="154"/>
        <v>5</v>
      </c>
      <c r="AM2266" s="94" t="str">
        <f t="shared" si="155"/>
        <v>6/5 Log Off</v>
      </c>
      <c r="AN2266" s="172">
        <v>45813.415150462963</v>
      </c>
      <c r="AO2266" s="69" t="s">
        <v>186</v>
      </c>
      <c r="AP2266" s="69" t="s">
        <v>1913</v>
      </c>
      <c r="AQ2266" s="69" t="s">
        <v>186</v>
      </c>
      <c r="AR2266" s="69" t="s">
        <v>1917</v>
      </c>
    </row>
    <row r="2267" spans="36:44" ht="14.4">
      <c r="AJ2267" s="26" t="str">
        <f>VLOOKUP(AQ2267,'user list'!A:B,2,0)</f>
        <v>OCA</v>
      </c>
      <c r="AK2267" s="26">
        <f t="shared" si="153"/>
        <v>6</v>
      </c>
      <c r="AL2267" s="26">
        <f t="shared" si="154"/>
        <v>5</v>
      </c>
      <c r="AM2267" s="94" t="str">
        <f t="shared" si="155"/>
        <v>6/5 Log Off</v>
      </c>
      <c r="AN2267" s="172">
        <v>45813.41542824074</v>
      </c>
      <c r="AO2267" s="69" t="s">
        <v>227</v>
      </c>
      <c r="AP2267" s="69" t="s">
        <v>1913</v>
      </c>
      <c r="AQ2267" s="69" t="s">
        <v>227</v>
      </c>
      <c r="AR2267" s="69" t="s">
        <v>1917</v>
      </c>
    </row>
    <row r="2268" spans="36:44" ht="14.4">
      <c r="AJ2268" s="26" t="str">
        <f>VLOOKUP(AQ2268,'user list'!A:B,2,0)</f>
        <v>OCA</v>
      </c>
      <c r="AK2268" s="26">
        <f t="shared" si="153"/>
        <v>6</v>
      </c>
      <c r="AL2268" s="26">
        <f t="shared" si="154"/>
        <v>5</v>
      </c>
      <c r="AM2268" s="94" t="str">
        <f t="shared" si="155"/>
        <v>6/5 Log In</v>
      </c>
      <c r="AN2268" s="172">
        <v>45813.415497685186</v>
      </c>
      <c r="AO2268" s="69" t="s">
        <v>227</v>
      </c>
      <c r="AP2268" s="69" t="s">
        <v>1913</v>
      </c>
      <c r="AQ2268" s="69" t="s">
        <v>227</v>
      </c>
      <c r="AR2268" s="69" t="s">
        <v>1916</v>
      </c>
    </row>
    <row r="2269" spans="36:44" ht="14.4">
      <c r="AJ2269" s="26" t="str">
        <f>VLOOKUP(AQ2269,'user list'!A:B,2,0)</f>
        <v>PAISD</v>
      </c>
      <c r="AK2269" s="26">
        <f t="shared" si="153"/>
        <v>6</v>
      </c>
      <c r="AL2269" s="26">
        <f t="shared" si="154"/>
        <v>5</v>
      </c>
      <c r="AM2269" s="94" t="str">
        <f t="shared" si="155"/>
        <v>6/5 Log In</v>
      </c>
      <c r="AN2269" s="172">
        <v>45813.415590277778</v>
      </c>
      <c r="AO2269" s="69" t="s">
        <v>256</v>
      </c>
      <c r="AP2269" s="69" t="s">
        <v>1913</v>
      </c>
      <c r="AQ2269" s="69" t="s">
        <v>256</v>
      </c>
      <c r="AR2269" s="69" t="s">
        <v>1916</v>
      </c>
    </row>
    <row r="2270" spans="36:44" ht="14.4">
      <c r="AJ2270" s="26" t="str">
        <f>VLOOKUP(AQ2270,'user list'!A:B,2,0)</f>
        <v>LEDIPO</v>
      </c>
      <c r="AK2270" s="26">
        <f t="shared" si="153"/>
        <v>6</v>
      </c>
      <c r="AL2270" s="26">
        <f t="shared" si="154"/>
        <v>5</v>
      </c>
      <c r="AM2270" s="94" t="str">
        <f t="shared" si="155"/>
        <v>6/5 Log In</v>
      </c>
      <c r="AN2270" s="172">
        <v>45813.416851851849</v>
      </c>
      <c r="AO2270" s="69" t="s">
        <v>222</v>
      </c>
      <c r="AP2270" s="69" t="s">
        <v>1913</v>
      </c>
      <c r="AQ2270" s="69" t="s">
        <v>222</v>
      </c>
      <c r="AR2270" s="69" t="s">
        <v>1916</v>
      </c>
    </row>
    <row r="2271" spans="36:44" ht="14.4">
      <c r="AJ2271" s="26" t="str">
        <f>VLOOKUP(AQ2271,'user list'!A:B,2,0)</f>
        <v>OCM</v>
      </c>
      <c r="AK2271" s="26">
        <f t="shared" si="153"/>
        <v>6</v>
      </c>
      <c r="AL2271" s="26">
        <f t="shared" si="154"/>
        <v>5</v>
      </c>
      <c r="AM2271" s="94" t="str">
        <f t="shared" si="155"/>
        <v>6/5 Log In</v>
      </c>
      <c r="AN2271" s="172">
        <v>45813.419259259259</v>
      </c>
      <c r="AO2271" s="69" t="s">
        <v>232</v>
      </c>
      <c r="AP2271" s="69" t="s">
        <v>1913</v>
      </c>
      <c r="AQ2271" s="69" t="s">
        <v>232</v>
      </c>
      <c r="AR2271" s="69" t="s">
        <v>1916</v>
      </c>
    </row>
    <row r="2272" spans="36:44" ht="14.4">
      <c r="AJ2272" s="26" t="str">
        <f>VLOOKUP(AQ2272,'user list'!A:B,2,0)</f>
        <v>OCM</v>
      </c>
      <c r="AK2272" s="26">
        <f t="shared" si="153"/>
        <v>6</v>
      </c>
      <c r="AL2272" s="26">
        <f t="shared" si="154"/>
        <v>5</v>
      </c>
      <c r="AM2272" s="94" t="str">
        <f t="shared" si="155"/>
        <v>6/5 Log In</v>
      </c>
      <c r="AN2272" s="172">
        <v>45813.419594907406</v>
      </c>
      <c r="AO2272" s="69" t="s">
        <v>231</v>
      </c>
      <c r="AP2272" s="69" t="s">
        <v>1913</v>
      </c>
      <c r="AQ2272" s="69" t="s">
        <v>231</v>
      </c>
      <c r="AR2272" s="69" t="s">
        <v>1916</v>
      </c>
    </row>
    <row r="2273" spans="36:44" ht="14.4">
      <c r="AJ2273" s="26" t="str">
        <f>VLOOKUP(AQ2273,'user list'!A:B,2,0)</f>
        <v>PDAD</v>
      </c>
      <c r="AK2273" s="26">
        <f t="shared" si="153"/>
        <v>6</v>
      </c>
      <c r="AL2273" s="26">
        <f t="shared" si="154"/>
        <v>5</v>
      </c>
      <c r="AM2273" s="94" t="str">
        <f t="shared" si="155"/>
        <v>6/5 Log Off</v>
      </c>
      <c r="AN2273" s="172">
        <v>45813.422800925924</v>
      </c>
      <c r="AO2273" s="69" t="s">
        <v>257</v>
      </c>
      <c r="AP2273" s="69" t="s">
        <v>1913</v>
      </c>
      <c r="AQ2273" s="69" t="s">
        <v>257</v>
      </c>
      <c r="AR2273" s="69" t="s">
        <v>1917</v>
      </c>
    </row>
    <row r="2274" spans="36:44" ht="14.4">
      <c r="AJ2274" s="26" t="str">
        <f>VLOOKUP(AQ2274,'user list'!A:B,2,0)</f>
        <v>PDAD</v>
      </c>
      <c r="AK2274" s="26">
        <f t="shared" si="153"/>
        <v>6</v>
      </c>
      <c r="AL2274" s="26">
        <f t="shared" si="154"/>
        <v>5</v>
      </c>
      <c r="AM2274" s="94" t="str">
        <f t="shared" si="155"/>
        <v>6/5 Log In</v>
      </c>
      <c r="AN2274" s="172">
        <v>45813.422905092593</v>
      </c>
      <c r="AO2274" s="69" t="s">
        <v>257</v>
      </c>
      <c r="AP2274" s="69" t="s">
        <v>1913</v>
      </c>
      <c r="AQ2274" s="69" t="s">
        <v>257</v>
      </c>
      <c r="AR2274" s="69" t="s">
        <v>1916</v>
      </c>
    </row>
    <row r="2275" spans="36:44" ht="14.4">
      <c r="AJ2275" s="26" t="str">
        <f>VLOOKUP(AQ2275,'user list'!A:B,2,0)</f>
        <v>DPOS</v>
      </c>
      <c r="AK2275" s="26">
        <f t="shared" ref="AK2275:AK2338" si="156">MONTH(AN2275)</f>
        <v>6</v>
      </c>
      <c r="AL2275" s="26">
        <f t="shared" ref="AL2275:AL2338" si="157">DAY(AN2275)</f>
        <v>5</v>
      </c>
      <c r="AM2275" s="94" t="str">
        <f t="shared" ref="AM2275:AM2338" si="158">AK2275&amp;"/"&amp;AL2275&amp;" "&amp;AR2275</f>
        <v>6/5 Log Off</v>
      </c>
      <c r="AN2275" s="172">
        <v>45813.423425925925</v>
      </c>
      <c r="AO2275" s="69" t="s">
        <v>213</v>
      </c>
      <c r="AP2275" s="69" t="s">
        <v>1913</v>
      </c>
      <c r="AQ2275" s="69" t="s">
        <v>213</v>
      </c>
      <c r="AR2275" s="69" t="s">
        <v>1917</v>
      </c>
    </row>
    <row r="2276" spans="36:44" ht="14.4">
      <c r="AJ2276" s="26" t="str">
        <f>VLOOKUP(AQ2276,'user list'!A:B,2,0)</f>
        <v>DPOS</v>
      </c>
      <c r="AK2276" s="26">
        <f t="shared" si="156"/>
        <v>6</v>
      </c>
      <c r="AL2276" s="26">
        <f t="shared" si="157"/>
        <v>5</v>
      </c>
      <c r="AM2276" s="94" t="str">
        <f t="shared" si="158"/>
        <v>6/5 Log In</v>
      </c>
      <c r="AN2276" s="172">
        <v>45813.423587962963</v>
      </c>
      <c r="AO2276" s="69" t="s">
        <v>213</v>
      </c>
      <c r="AP2276" s="69" t="s">
        <v>1913</v>
      </c>
      <c r="AQ2276" s="69" t="s">
        <v>213</v>
      </c>
      <c r="AR2276" s="69" t="s">
        <v>1916</v>
      </c>
    </row>
    <row r="2277" spans="36:44" ht="14.4">
      <c r="AJ2277" s="26" t="str">
        <f>VLOOKUP(AQ2277,'user list'!A:B,2,0)</f>
        <v>Admin</v>
      </c>
      <c r="AK2277" s="26">
        <f t="shared" si="156"/>
        <v>6</v>
      </c>
      <c r="AL2277" s="26">
        <f t="shared" si="157"/>
        <v>5</v>
      </c>
      <c r="AM2277" s="94" t="str">
        <f t="shared" si="158"/>
        <v>6/5 Log In</v>
      </c>
      <c r="AN2277" s="172">
        <v>45813.423807870371</v>
      </c>
      <c r="AO2277" s="69" t="s">
        <v>186</v>
      </c>
      <c r="AP2277" s="69" t="s">
        <v>1913</v>
      </c>
      <c r="AQ2277" s="69" t="s">
        <v>186</v>
      </c>
      <c r="AR2277" s="69" t="s">
        <v>1916</v>
      </c>
    </row>
    <row r="2278" spans="36:44" ht="14.4">
      <c r="AJ2278" s="26" t="str">
        <f>VLOOKUP(AQ2278,'user list'!A:B,2,0)</f>
        <v>MDAD</v>
      </c>
      <c r="AK2278" s="26">
        <f t="shared" si="156"/>
        <v>6</v>
      </c>
      <c r="AL2278" s="26">
        <f t="shared" si="157"/>
        <v>5</v>
      </c>
      <c r="AM2278" s="94" t="str">
        <f t="shared" si="158"/>
        <v>6/5 Log In</v>
      </c>
      <c r="AN2278" s="172">
        <v>45813.425162037034</v>
      </c>
      <c r="AO2278" s="69" t="s">
        <v>223</v>
      </c>
      <c r="AP2278" s="69" t="s">
        <v>1913</v>
      </c>
      <c r="AQ2278" s="69" t="s">
        <v>223</v>
      </c>
      <c r="AR2278" s="69" t="s">
        <v>1916</v>
      </c>
    </row>
    <row r="2279" spans="36:44" ht="14.4">
      <c r="AJ2279" s="26" t="str">
        <f>VLOOKUP(AQ2279,'user list'!A:B,2,0)</f>
        <v>CCRD</v>
      </c>
      <c r="AK2279" s="26">
        <f t="shared" si="156"/>
        <v>6</v>
      </c>
      <c r="AL2279" s="26">
        <f t="shared" si="157"/>
        <v>5</v>
      </c>
      <c r="AM2279" s="94" t="str">
        <f t="shared" si="158"/>
        <v>6/5 Log In</v>
      </c>
      <c r="AN2279" s="172">
        <v>45813.427974537037</v>
      </c>
      <c r="AO2279" s="69" t="s">
        <v>198</v>
      </c>
      <c r="AP2279" s="69" t="s">
        <v>1913</v>
      </c>
      <c r="AQ2279" s="69" t="s">
        <v>198</v>
      </c>
      <c r="AR2279" s="69" t="s">
        <v>1916</v>
      </c>
    </row>
    <row r="2280" spans="36:44" ht="14.4">
      <c r="AJ2280" s="26" t="str">
        <f>VLOOKUP(AQ2280,'user list'!A:B,2,0)</f>
        <v>QCPL</v>
      </c>
      <c r="AK2280" s="26">
        <f t="shared" si="156"/>
        <v>6</v>
      </c>
      <c r="AL2280" s="26">
        <f t="shared" si="157"/>
        <v>5</v>
      </c>
      <c r="AM2280" s="94" t="str">
        <f t="shared" si="158"/>
        <v>6/5 Log Off</v>
      </c>
      <c r="AN2280" s="172">
        <v>45813.428553240738</v>
      </c>
      <c r="AO2280" s="69" t="s">
        <v>268</v>
      </c>
      <c r="AP2280" s="69" t="s">
        <v>1913</v>
      </c>
      <c r="AQ2280" s="69" t="s">
        <v>268</v>
      </c>
      <c r="AR2280" s="69" t="s">
        <v>1917</v>
      </c>
    </row>
    <row r="2281" spans="36:44" ht="14.4">
      <c r="AJ2281" s="26" t="str">
        <f>VLOOKUP(AQ2281,'user list'!A:B,2,0)</f>
        <v>OCAs</v>
      </c>
      <c r="AK2281" s="26">
        <f t="shared" si="156"/>
        <v>6</v>
      </c>
      <c r="AL2281" s="26">
        <f t="shared" si="157"/>
        <v>5</v>
      </c>
      <c r="AM2281" s="94" t="str">
        <f t="shared" si="158"/>
        <v>6/5 Log Off</v>
      </c>
      <c r="AN2281" s="172">
        <v>45813.430983796294</v>
      </c>
      <c r="AO2281" s="69" t="s">
        <v>279</v>
      </c>
      <c r="AP2281" s="69" t="s">
        <v>1913</v>
      </c>
      <c r="AQ2281" s="69" t="s">
        <v>279</v>
      </c>
      <c r="AR2281" s="69" t="s">
        <v>1917</v>
      </c>
    </row>
    <row r="2282" spans="36:44" ht="14.4">
      <c r="AJ2282" s="26" t="str">
        <f>VLOOKUP(AQ2282,'user list'!A:B,2,0)</f>
        <v>QCPL</v>
      </c>
      <c r="AK2282" s="26">
        <f t="shared" si="156"/>
        <v>6</v>
      </c>
      <c r="AL2282" s="26">
        <f t="shared" si="157"/>
        <v>5</v>
      </c>
      <c r="AM2282" s="94" t="str">
        <f t="shared" si="158"/>
        <v>6/5 Log In</v>
      </c>
      <c r="AN2282" s="172">
        <v>45813.431030092594</v>
      </c>
      <c r="AO2282" s="69" t="s">
        <v>268</v>
      </c>
      <c r="AP2282" s="69" t="s">
        <v>1913</v>
      </c>
      <c r="AQ2282" s="69" t="s">
        <v>268</v>
      </c>
      <c r="AR2282" s="69" t="s">
        <v>1916</v>
      </c>
    </row>
    <row r="2283" spans="36:44" ht="14.4">
      <c r="AJ2283" s="26" t="str">
        <f>VLOOKUP(AQ2283,'user list'!A:B,2,0)</f>
        <v>OCA</v>
      </c>
      <c r="AK2283" s="26">
        <f t="shared" si="156"/>
        <v>6</v>
      </c>
      <c r="AL2283" s="26">
        <f t="shared" si="157"/>
        <v>5</v>
      </c>
      <c r="AM2283" s="94" t="str">
        <f t="shared" si="158"/>
        <v>6/5 Log Off</v>
      </c>
      <c r="AN2283" s="172">
        <v>45813.431527777779</v>
      </c>
      <c r="AO2283" s="69" t="s">
        <v>228</v>
      </c>
      <c r="AP2283" s="69" t="s">
        <v>1913</v>
      </c>
      <c r="AQ2283" s="69" t="s">
        <v>228</v>
      </c>
      <c r="AR2283" s="69" t="s">
        <v>1917</v>
      </c>
    </row>
    <row r="2284" spans="36:44" ht="14.4">
      <c r="AJ2284" s="26" t="str">
        <f>VLOOKUP(AQ2284,'user list'!A:B,2,0)</f>
        <v>OCAs</v>
      </c>
      <c r="AK2284" s="26">
        <f t="shared" si="156"/>
        <v>6</v>
      </c>
      <c r="AL2284" s="26">
        <f t="shared" si="157"/>
        <v>5</v>
      </c>
      <c r="AM2284" s="94" t="str">
        <f t="shared" si="158"/>
        <v>6/5 Log In</v>
      </c>
      <c r="AN2284" s="172">
        <v>45813.431805555556</v>
      </c>
      <c r="AO2284" s="69" t="s">
        <v>279</v>
      </c>
      <c r="AP2284" s="69" t="s">
        <v>1913</v>
      </c>
      <c r="AQ2284" s="69" t="s">
        <v>279</v>
      </c>
      <c r="AR2284" s="69" t="s">
        <v>1916</v>
      </c>
    </row>
    <row r="2285" spans="36:44" ht="14.4">
      <c r="AJ2285" s="26" t="str">
        <f>VLOOKUP(AQ2285,'user list'!A:B,2,0)</f>
        <v>CHD</v>
      </c>
      <c r="AK2285" s="26">
        <f t="shared" si="156"/>
        <v>6</v>
      </c>
      <c r="AL2285" s="26">
        <f t="shared" si="157"/>
        <v>5</v>
      </c>
      <c r="AM2285" s="94" t="str">
        <f t="shared" si="158"/>
        <v>6/5 Log Off</v>
      </c>
      <c r="AN2285" s="172">
        <v>45813.434259259258</v>
      </c>
      <c r="AO2285" s="69" t="s">
        <v>203</v>
      </c>
      <c r="AP2285" s="69" t="s">
        <v>1913</v>
      </c>
      <c r="AQ2285" s="69" t="s">
        <v>203</v>
      </c>
      <c r="AR2285" s="69" t="s">
        <v>1917</v>
      </c>
    </row>
    <row r="2286" spans="36:44" ht="14.4">
      <c r="AJ2286" s="26" t="str">
        <f>VLOOKUP(AQ2286,'user list'!A:B,2,0)</f>
        <v>CHD</v>
      </c>
      <c r="AK2286" s="26">
        <f t="shared" si="156"/>
        <v>6</v>
      </c>
      <c r="AL2286" s="26">
        <f t="shared" si="157"/>
        <v>5</v>
      </c>
      <c r="AM2286" s="94" t="str">
        <f t="shared" si="158"/>
        <v>6/5 Log In</v>
      </c>
      <c r="AN2286" s="172">
        <v>45813.434374999997</v>
      </c>
      <c r="AO2286" s="69" t="s">
        <v>203</v>
      </c>
      <c r="AP2286" s="69" t="s">
        <v>1913</v>
      </c>
      <c r="AQ2286" s="69" t="s">
        <v>203</v>
      </c>
      <c r="AR2286" s="69" t="s">
        <v>1916</v>
      </c>
    </row>
    <row r="2287" spans="36:44" ht="14.4">
      <c r="AJ2287" s="26" t="str">
        <f>VLOOKUP(AQ2287,'user list'!A:B,2,0)</f>
        <v>PAISD</v>
      </c>
      <c r="AK2287" s="26">
        <f t="shared" si="156"/>
        <v>6</v>
      </c>
      <c r="AL2287" s="26">
        <f t="shared" si="157"/>
        <v>5</v>
      </c>
      <c r="AM2287" s="94" t="str">
        <f t="shared" si="158"/>
        <v>6/5 Log Off</v>
      </c>
      <c r="AN2287" s="172">
        <v>45813.434745370374</v>
      </c>
      <c r="AO2287" s="69" t="s">
        <v>256</v>
      </c>
      <c r="AP2287" s="69" t="s">
        <v>1913</v>
      </c>
      <c r="AQ2287" s="69" t="s">
        <v>256</v>
      </c>
      <c r="AR2287" s="69" t="s">
        <v>1917</v>
      </c>
    </row>
    <row r="2288" spans="36:44" ht="14.4">
      <c r="AJ2288" s="26" t="str">
        <f>VLOOKUP(AQ2288,'user list'!A:B,2,0)</f>
        <v>PAISD</v>
      </c>
      <c r="AK2288" s="26">
        <f t="shared" si="156"/>
        <v>6</v>
      </c>
      <c r="AL2288" s="26">
        <f t="shared" si="157"/>
        <v>5</v>
      </c>
      <c r="AM2288" s="94" t="str">
        <f t="shared" si="158"/>
        <v>6/5 Log In</v>
      </c>
      <c r="AN2288" s="172">
        <v>45813.43482638889</v>
      </c>
      <c r="AO2288" s="69" t="s">
        <v>256</v>
      </c>
      <c r="AP2288" s="69" t="s">
        <v>1913</v>
      </c>
      <c r="AQ2288" s="69" t="s">
        <v>256</v>
      </c>
      <c r="AR2288" s="69" t="s">
        <v>1916</v>
      </c>
    </row>
    <row r="2289" spans="36:44" ht="14.4">
      <c r="AJ2289" s="26" t="str">
        <f>VLOOKUP(AQ2289,'user list'!A:B,2,0)</f>
        <v>Admin</v>
      </c>
      <c r="AK2289" s="26">
        <f t="shared" si="156"/>
        <v>6</v>
      </c>
      <c r="AL2289" s="26">
        <f t="shared" si="157"/>
        <v>5</v>
      </c>
      <c r="AM2289" s="94" t="str">
        <f t="shared" si="158"/>
        <v>6/5 Log Off</v>
      </c>
      <c r="AN2289" s="172">
        <v>45813.4371875</v>
      </c>
      <c r="AO2289" s="69" t="s">
        <v>186</v>
      </c>
      <c r="AP2289" s="69" t="s">
        <v>1913</v>
      </c>
      <c r="AQ2289" s="69" t="s">
        <v>186</v>
      </c>
      <c r="AR2289" s="69" t="s">
        <v>1917</v>
      </c>
    </row>
    <row r="2290" spans="36:44" ht="14.4">
      <c r="AJ2290" s="26" t="str">
        <f>VLOOKUP(AQ2290,'user list'!A:B,2,0)</f>
        <v>Admin</v>
      </c>
      <c r="AK2290" s="26">
        <f t="shared" si="156"/>
        <v>6</v>
      </c>
      <c r="AL2290" s="26">
        <f t="shared" si="157"/>
        <v>5</v>
      </c>
      <c r="AM2290" s="94" t="str">
        <f t="shared" si="158"/>
        <v>6/5 Log In</v>
      </c>
      <c r="AN2290" s="172">
        <v>45813.437326388892</v>
      </c>
      <c r="AO2290" s="69" t="s">
        <v>186</v>
      </c>
      <c r="AP2290" s="69" t="s">
        <v>1913</v>
      </c>
      <c r="AQ2290" s="69" t="s">
        <v>186</v>
      </c>
      <c r="AR2290" s="69" t="s">
        <v>1916</v>
      </c>
    </row>
    <row r="2291" spans="36:44" ht="14.4">
      <c r="AJ2291" s="26" t="str">
        <f>VLOOKUP(AQ2291,'user list'!A:B,2,0)</f>
        <v>OCM</v>
      </c>
      <c r="AK2291" s="26">
        <f t="shared" si="156"/>
        <v>6</v>
      </c>
      <c r="AL2291" s="26">
        <f t="shared" si="157"/>
        <v>5</v>
      </c>
      <c r="AM2291" s="94" t="str">
        <f t="shared" si="158"/>
        <v>6/5 Log Off</v>
      </c>
      <c r="AN2291" s="172">
        <v>45813.437858796293</v>
      </c>
      <c r="AO2291" s="69" t="s">
        <v>232</v>
      </c>
      <c r="AP2291" s="69" t="s">
        <v>1913</v>
      </c>
      <c r="AQ2291" s="69" t="s">
        <v>232</v>
      </c>
      <c r="AR2291" s="69" t="s">
        <v>1917</v>
      </c>
    </row>
    <row r="2292" spans="36:44" ht="14.4">
      <c r="AJ2292" s="26" t="str">
        <f>VLOOKUP(AQ2292,'user list'!A:B,2,0)</f>
        <v>CPDD</v>
      </c>
      <c r="AK2292" s="26">
        <f t="shared" si="156"/>
        <v>6</v>
      </c>
      <c r="AL2292" s="26">
        <f t="shared" si="157"/>
        <v>5</v>
      </c>
      <c r="AM2292" s="94" t="str">
        <f t="shared" si="158"/>
        <v>6/5 Log In</v>
      </c>
      <c r="AN2292" s="172">
        <v>45813.438101851854</v>
      </c>
      <c r="AO2292" s="69" t="s">
        <v>205</v>
      </c>
      <c r="AP2292" s="69" t="s">
        <v>1913</v>
      </c>
      <c r="AQ2292" s="69" t="s">
        <v>205</v>
      </c>
      <c r="AR2292" s="69" t="s">
        <v>1916</v>
      </c>
    </row>
    <row r="2293" spans="36:44" ht="14.4">
      <c r="AJ2293" s="26" t="str">
        <f>VLOOKUP(AQ2293,'user list'!A:B,2,0)</f>
        <v>CPDD</v>
      </c>
      <c r="AK2293" s="26">
        <f t="shared" si="156"/>
        <v>6</v>
      </c>
      <c r="AL2293" s="26">
        <f t="shared" si="157"/>
        <v>5</v>
      </c>
      <c r="AM2293" s="94" t="str">
        <f t="shared" si="158"/>
        <v>6/5 Log Off</v>
      </c>
      <c r="AN2293" s="172">
        <v>45813.438171296293</v>
      </c>
      <c r="AO2293" s="69" t="s">
        <v>205</v>
      </c>
      <c r="AP2293" s="69" t="s">
        <v>1913</v>
      </c>
      <c r="AQ2293" s="69" t="s">
        <v>205</v>
      </c>
      <c r="AR2293" s="69" t="s">
        <v>1917</v>
      </c>
    </row>
    <row r="2294" spans="36:44" ht="14.4">
      <c r="AJ2294" s="26" t="str">
        <f>VLOOKUP(AQ2294,'user list'!A:B,2,0)</f>
        <v>DPOS</v>
      </c>
      <c r="AK2294" s="26">
        <f t="shared" si="156"/>
        <v>6</v>
      </c>
      <c r="AL2294" s="26">
        <f t="shared" si="157"/>
        <v>5</v>
      </c>
      <c r="AM2294" s="94" t="str">
        <f t="shared" si="158"/>
        <v>6/5 Log In</v>
      </c>
      <c r="AN2294" s="172">
        <v>45813.438263888886</v>
      </c>
      <c r="AO2294" s="69" t="s">
        <v>213</v>
      </c>
      <c r="AP2294" s="69" t="s">
        <v>1913</v>
      </c>
      <c r="AQ2294" s="69" t="s">
        <v>213</v>
      </c>
      <c r="AR2294" s="69" t="s">
        <v>1916</v>
      </c>
    </row>
    <row r="2295" spans="36:44" ht="14.4">
      <c r="AJ2295" s="26" t="str">
        <f>VLOOKUP(AQ2295,'user list'!A:B,2,0)</f>
        <v>CCRD</v>
      </c>
      <c r="AK2295" s="26">
        <f t="shared" si="156"/>
        <v>6</v>
      </c>
      <c r="AL2295" s="26">
        <f t="shared" si="157"/>
        <v>5</v>
      </c>
      <c r="AM2295" s="94" t="str">
        <f t="shared" si="158"/>
        <v>6/5 Log In</v>
      </c>
      <c r="AN2295" s="172">
        <v>45813.440567129626</v>
      </c>
      <c r="AO2295" s="69" t="s">
        <v>282</v>
      </c>
      <c r="AP2295" s="69" t="s">
        <v>1913</v>
      </c>
      <c r="AQ2295" s="69" t="s">
        <v>282</v>
      </c>
      <c r="AR2295" s="69" t="s">
        <v>1916</v>
      </c>
    </row>
    <row r="2296" spans="36:44" ht="14.4">
      <c r="AJ2296" s="26" t="str">
        <f>VLOOKUP(AQ2296,'user list'!A:B,2,0)</f>
        <v>Admin</v>
      </c>
      <c r="AK2296" s="26">
        <f t="shared" si="156"/>
        <v>6</v>
      </c>
      <c r="AL2296" s="26">
        <f t="shared" si="157"/>
        <v>5</v>
      </c>
      <c r="AM2296" s="94" t="str">
        <f t="shared" si="158"/>
        <v>6/5 Log In</v>
      </c>
      <c r="AN2296" s="172">
        <v>45813.440960648149</v>
      </c>
      <c r="AO2296" s="69" t="s">
        <v>186</v>
      </c>
      <c r="AP2296" s="69" t="s">
        <v>1913</v>
      </c>
      <c r="AQ2296" s="69" t="s">
        <v>186</v>
      </c>
      <c r="AR2296" s="69" t="s">
        <v>1916</v>
      </c>
    </row>
    <row r="2297" spans="36:44" ht="14.4">
      <c r="AJ2297" s="26" t="str">
        <f>VLOOKUP(AQ2297,'user list'!A:B,2,0)</f>
        <v>Admin</v>
      </c>
      <c r="AK2297" s="26">
        <f t="shared" si="156"/>
        <v>6</v>
      </c>
      <c r="AL2297" s="26">
        <f t="shared" si="157"/>
        <v>5</v>
      </c>
      <c r="AM2297" s="94" t="str">
        <f t="shared" si="158"/>
        <v>6/5 Log In</v>
      </c>
      <c r="AN2297" s="172">
        <v>45813.440960648149</v>
      </c>
      <c r="AO2297" s="69" t="s">
        <v>186</v>
      </c>
      <c r="AP2297" s="69" t="s">
        <v>1913</v>
      </c>
      <c r="AQ2297" s="69" t="s">
        <v>186</v>
      </c>
      <c r="AR2297" s="69" t="s">
        <v>1916</v>
      </c>
    </row>
    <row r="2298" spans="36:44" ht="14.4">
      <c r="AJ2298" s="26" t="str">
        <f>VLOOKUP(AQ2298,'user list'!A:B,2,0)</f>
        <v>QCTD</v>
      </c>
      <c r="AK2298" s="26">
        <f t="shared" si="156"/>
        <v>6</v>
      </c>
      <c r="AL2298" s="26">
        <f t="shared" si="157"/>
        <v>5</v>
      </c>
      <c r="AM2298" s="94" t="str">
        <f t="shared" si="158"/>
        <v>6/5 Log Off</v>
      </c>
      <c r="AN2298" s="172">
        <v>45813.441574074073</v>
      </c>
      <c r="AO2298" s="69" t="s">
        <v>269</v>
      </c>
      <c r="AP2298" s="69" t="s">
        <v>1913</v>
      </c>
      <c r="AQ2298" s="69" t="s">
        <v>269</v>
      </c>
      <c r="AR2298" s="69" t="s">
        <v>1917</v>
      </c>
    </row>
    <row r="2299" spans="36:44" ht="14.4">
      <c r="AJ2299" s="26" t="str">
        <f>VLOOKUP(AQ2299,'user list'!A:B,2,0)</f>
        <v>QCTD</v>
      </c>
      <c r="AK2299" s="26">
        <f t="shared" si="156"/>
        <v>6</v>
      </c>
      <c r="AL2299" s="26">
        <f t="shared" si="157"/>
        <v>5</v>
      </c>
      <c r="AM2299" s="94" t="str">
        <f t="shared" si="158"/>
        <v>6/5 Log In</v>
      </c>
      <c r="AN2299" s="172">
        <v>45813.441770833335</v>
      </c>
      <c r="AO2299" s="69" t="s">
        <v>269</v>
      </c>
      <c r="AP2299" s="69" t="s">
        <v>1913</v>
      </c>
      <c r="AQ2299" s="69" t="s">
        <v>269</v>
      </c>
      <c r="AR2299" s="69" t="s">
        <v>1916</v>
      </c>
    </row>
    <row r="2300" spans="36:44" ht="14.4">
      <c r="AJ2300" s="26" t="str">
        <f>VLOOKUP(AQ2300,'user list'!A:B,2,0)</f>
        <v>CArD</v>
      </c>
      <c r="AK2300" s="26">
        <f t="shared" si="156"/>
        <v>6</v>
      </c>
      <c r="AL2300" s="26">
        <f t="shared" si="157"/>
        <v>5</v>
      </c>
      <c r="AM2300" s="94" t="str">
        <f t="shared" si="158"/>
        <v>6/5 Log Off</v>
      </c>
      <c r="AN2300" s="172">
        <v>45813.442175925928</v>
      </c>
      <c r="AO2300" s="69" t="s">
        <v>277</v>
      </c>
      <c r="AP2300" s="69" t="s">
        <v>1913</v>
      </c>
      <c r="AQ2300" s="69" t="s">
        <v>277</v>
      </c>
      <c r="AR2300" s="69" t="s">
        <v>1917</v>
      </c>
    </row>
    <row r="2301" spans="36:44" ht="14.4">
      <c r="AJ2301" s="26" t="str">
        <f>VLOOKUP(AQ2301,'user list'!A:B,2,0)</f>
        <v>CArD</v>
      </c>
      <c r="AK2301" s="26">
        <f t="shared" si="156"/>
        <v>6</v>
      </c>
      <c r="AL2301" s="26">
        <f t="shared" si="157"/>
        <v>5</v>
      </c>
      <c r="AM2301" s="94" t="str">
        <f t="shared" si="158"/>
        <v>6/5 Log In</v>
      </c>
      <c r="AN2301" s="172">
        <v>45813.442233796297</v>
      </c>
      <c r="AO2301" s="69" t="s">
        <v>277</v>
      </c>
      <c r="AP2301" s="69" t="s">
        <v>1913</v>
      </c>
      <c r="AQ2301" s="69" t="s">
        <v>277</v>
      </c>
      <c r="AR2301" s="69" t="s">
        <v>1916</v>
      </c>
    </row>
    <row r="2302" spans="36:44" ht="14.4">
      <c r="AJ2302" s="26" t="str">
        <f>VLOOKUP(AQ2302,'user list'!A:B,2,0)</f>
        <v>MDAD</v>
      </c>
      <c r="AK2302" s="26">
        <f t="shared" si="156"/>
        <v>6</v>
      </c>
      <c r="AL2302" s="26">
        <f t="shared" si="157"/>
        <v>5</v>
      </c>
      <c r="AM2302" s="94" t="str">
        <f t="shared" si="158"/>
        <v>6/5 Log In</v>
      </c>
      <c r="AN2302" s="172">
        <v>45813.444340277776</v>
      </c>
      <c r="AO2302" s="69" t="s">
        <v>223</v>
      </c>
      <c r="AP2302" s="69" t="s">
        <v>1913</v>
      </c>
      <c r="AQ2302" s="69" t="s">
        <v>223</v>
      </c>
      <c r="AR2302" s="69" t="s">
        <v>1916</v>
      </c>
    </row>
    <row r="2303" spans="36:44" ht="14.4">
      <c r="AJ2303" s="26" t="str">
        <f>VLOOKUP(AQ2303,'user list'!A:B,2,0)</f>
        <v>OCM</v>
      </c>
      <c r="AK2303" s="26">
        <f t="shared" si="156"/>
        <v>6</v>
      </c>
      <c r="AL2303" s="26">
        <f t="shared" si="157"/>
        <v>5</v>
      </c>
      <c r="AM2303" s="94" t="str">
        <f t="shared" si="158"/>
        <v>6/5 Log In</v>
      </c>
      <c r="AN2303" s="172">
        <v>45813.445208333331</v>
      </c>
      <c r="AO2303" s="69" t="s">
        <v>231</v>
      </c>
      <c r="AP2303" s="69" t="s">
        <v>1913</v>
      </c>
      <c r="AQ2303" s="69" t="s">
        <v>231</v>
      </c>
      <c r="AR2303" s="69" t="s">
        <v>1916</v>
      </c>
    </row>
    <row r="2304" spans="36:44" ht="14.4">
      <c r="AJ2304" s="26" t="str">
        <f>VLOOKUP(AQ2304,'user list'!A:B,2,0)</f>
        <v>CVD</v>
      </c>
      <c r="AK2304" s="26">
        <f t="shared" si="156"/>
        <v>6</v>
      </c>
      <c r="AL2304" s="26">
        <f t="shared" si="157"/>
        <v>5</v>
      </c>
      <c r="AM2304" s="94" t="str">
        <f t="shared" si="158"/>
        <v>6/5 Log Off</v>
      </c>
      <c r="AN2304" s="172">
        <v>45813.446886574071</v>
      </c>
      <c r="AO2304" s="69" t="s">
        <v>208</v>
      </c>
      <c r="AP2304" s="69" t="s">
        <v>1913</v>
      </c>
      <c r="AQ2304" s="69" t="s">
        <v>208</v>
      </c>
      <c r="AR2304" s="69" t="s">
        <v>1917</v>
      </c>
    </row>
    <row r="2305" spans="36:44" ht="14.4">
      <c r="AJ2305" s="26" t="str">
        <f>VLOOKUP(AQ2305,'user list'!A:B,2,0)</f>
        <v>DPOS</v>
      </c>
      <c r="AK2305" s="26">
        <f t="shared" si="156"/>
        <v>6</v>
      </c>
      <c r="AL2305" s="26">
        <f t="shared" si="157"/>
        <v>5</v>
      </c>
      <c r="AM2305" s="94" t="str">
        <f t="shared" si="158"/>
        <v>6/5 Log Off</v>
      </c>
      <c r="AN2305" s="172">
        <v>45813.446944444448</v>
      </c>
      <c r="AO2305" s="69" t="s">
        <v>213</v>
      </c>
      <c r="AP2305" s="69" t="s">
        <v>1913</v>
      </c>
      <c r="AQ2305" s="69" t="s">
        <v>213</v>
      </c>
      <c r="AR2305" s="69" t="s">
        <v>1917</v>
      </c>
    </row>
    <row r="2306" spans="36:44" ht="14.4">
      <c r="AJ2306" s="26" t="str">
        <f>VLOOKUP(AQ2306,'user list'!A:B,2,0)</f>
        <v>OCM</v>
      </c>
      <c r="AK2306" s="26">
        <f t="shared" si="156"/>
        <v>6</v>
      </c>
      <c r="AL2306" s="26">
        <f t="shared" si="157"/>
        <v>5</v>
      </c>
      <c r="AM2306" s="94" t="str">
        <f t="shared" si="158"/>
        <v>6/5 Log In</v>
      </c>
      <c r="AN2306" s="172">
        <v>45813.447939814818</v>
      </c>
      <c r="AO2306" s="69" t="s">
        <v>232</v>
      </c>
      <c r="AP2306" s="69" t="s">
        <v>1913</v>
      </c>
      <c r="AQ2306" s="69" t="s">
        <v>232</v>
      </c>
      <c r="AR2306" s="69" t="s">
        <v>1916</v>
      </c>
    </row>
    <row r="2307" spans="36:44" ht="14.4">
      <c r="AJ2307" s="26" t="str">
        <f>VLOOKUP(AQ2307,'user list'!A:B,2,0)</f>
        <v>OCAs</v>
      </c>
      <c r="AK2307" s="26">
        <f t="shared" si="156"/>
        <v>6</v>
      </c>
      <c r="AL2307" s="26">
        <f t="shared" si="157"/>
        <v>5</v>
      </c>
      <c r="AM2307" s="94" t="str">
        <f t="shared" si="158"/>
        <v>6/5 Log Off</v>
      </c>
      <c r="AN2307" s="172">
        <v>45813.448206018518</v>
      </c>
      <c r="AO2307" s="69" t="s">
        <v>279</v>
      </c>
      <c r="AP2307" s="69" t="s">
        <v>1913</v>
      </c>
      <c r="AQ2307" s="69" t="s">
        <v>279</v>
      </c>
      <c r="AR2307" s="69" t="s">
        <v>1917</v>
      </c>
    </row>
    <row r="2308" spans="36:44" ht="14.4">
      <c r="AJ2308" s="26" t="str">
        <f>VLOOKUP(AQ2308,'user list'!A:B,2,0)</f>
        <v>Admin</v>
      </c>
      <c r="AK2308" s="26">
        <f t="shared" si="156"/>
        <v>6</v>
      </c>
      <c r="AL2308" s="26">
        <f t="shared" si="157"/>
        <v>5</v>
      </c>
      <c r="AM2308" s="94" t="str">
        <f t="shared" si="158"/>
        <v>6/5 Log In</v>
      </c>
      <c r="AN2308" s="172">
        <v>45813.448240740741</v>
      </c>
      <c r="AO2308" s="69" t="s">
        <v>186</v>
      </c>
      <c r="AP2308" s="69" t="s">
        <v>1913</v>
      </c>
      <c r="AQ2308" s="69" t="s">
        <v>186</v>
      </c>
      <c r="AR2308" s="69" t="s">
        <v>1916</v>
      </c>
    </row>
    <row r="2309" spans="36:44" ht="14.4">
      <c r="AJ2309" s="26" t="str">
        <f>VLOOKUP(AQ2309,'user list'!A:B,2,0)</f>
        <v>OCAs</v>
      </c>
      <c r="AK2309" s="26">
        <f t="shared" si="156"/>
        <v>6</v>
      </c>
      <c r="AL2309" s="26">
        <f t="shared" si="157"/>
        <v>5</v>
      </c>
      <c r="AM2309" s="94" t="str">
        <f t="shared" si="158"/>
        <v>6/5 Log In</v>
      </c>
      <c r="AN2309" s="172">
        <v>45813.448287037034</v>
      </c>
      <c r="AO2309" s="69" t="s">
        <v>279</v>
      </c>
      <c r="AP2309" s="69" t="s">
        <v>1913</v>
      </c>
      <c r="AQ2309" s="69" t="s">
        <v>279</v>
      </c>
      <c r="AR2309" s="69" t="s">
        <v>1916</v>
      </c>
    </row>
    <row r="2310" spans="36:44" ht="14.4">
      <c r="AJ2310" s="26" t="str">
        <f>VLOOKUP(AQ2310,'user list'!A:B,2,0)</f>
        <v>Admin</v>
      </c>
      <c r="AK2310" s="26">
        <f t="shared" si="156"/>
        <v>6</v>
      </c>
      <c r="AL2310" s="26">
        <f t="shared" si="157"/>
        <v>5</v>
      </c>
      <c r="AM2310" s="94" t="str">
        <f t="shared" si="158"/>
        <v>6/5 Log In</v>
      </c>
      <c r="AN2310" s="172">
        <v>45813.449560185189</v>
      </c>
      <c r="AO2310" s="69" t="s">
        <v>186</v>
      </c>
      <c r="AP2310" s="69" t="s">
        <v>1913</v>
      </c>
      <c r="AQ2310" s="69" t="s">
        <v>186</v>
      </c>
      <c r="AR2310" s="69" t="s">
        <v>1916</v>
      </c>
    </row>
    <row r="2311" spans="36:44" ht="14.4">
      <c r="AJ2311" s="26" t="str">
        <f>VLOOKUP(AQ2311,'user list'!A:B,2,0)</f>
        <v>PLEB</v>
      </c>
      <c r="AK2311" s="26">
        <f t="shared" si="156"/>
        <v>6</v>
      </c>
      <c r="AL2311" s="26">
        <f t="shared" si="157"/>
        <v>5</v>
      </c>
      <c r="AM2311" s="94" t="str">
        <f t="shared" si="158"/>
        <v>6/5 Log Off</v>
      </c>
      <c r="AN2311" s="172">
        <v>45813.450995370367</v>
      </c>
      <c r="AO2311" s="69" t="s">
        <v>260</v>
      </c>
      <c r="AP2311" s="69" t="s">
        <v>1913</v>
      </c>
      <c r="AQ2311" s="69" t="s">
        <v>260</v>
      </c>
      <c r="AR2311" s="69" t="s">
        <v>1917</v>
      </c>
    </row>
    <row r="2312" spans="36:44" ht="14.4">
      <c r="AJ2312" s="26" t="str">
        <f>VLOOKUP(AQ2312,'user list'!A:B,2,0)</f>
        <v>PLEB</v>
      </c>
      <c r="AK2312" s="26">
        <f t="shared" si="156"/>
        <v>6</v>
      </c>
      <c r="AL2312" s="26">
        <f t="shared" si="157"/>
        <v>5</v>
      </c>
      <c r="AM2312" s="94" t="str">
        <f t="shared" si="158"/>
        <v>6/5 Log In</v>
      </c>
      <c r="AN2312" s="172">
        <v>45813.451111111113</v>
      </c>
      <c r="AO2312" s="69" t="s">
        <v>260</v>
      </c>
      <c r="AP2312" s="69" t="s">
        <v>1913</v>
      </c>
      <c r="AQ2312" s="69" t="s">
        <v>260</v>
      </c>
      <c r="AR2312" s="69" t="s">
        <v>1916</v>
      </c>
    </row>
    <row r="2313" spans="36:44" ht="14.4">
      <c r="AJ2313" s="26" t="str">
        <f>VLOOKUP(AQ2313,'user list'!A:B,2,0)</f>
        <v>OCM</v>
      </c>
      <c r="AK2313" s="26">
        <f t="shared" si="156"/>
        <v>6</v>
      </c>
      <c r="AL2313" s="26">
        <f t="shared" si="157"/>
        <v>5</v>
      </c>
      <c r="AM2313" s="94" t="str">
        <f t="shared" si="158"/>
        <v>6/5 Log In</v>
      </c>
      <c r="AN2313" s="172">
        <v>45813.451296296298</v>
      </c>
      <c r="AO2313" s="69" t="s">
        <v>234</v>
      </c>
      <c r="AP2313" s="69" t="s">
        <v>1913</v>
      </c>
      <c r="AQ2313" s="69" t="s">
        <v>234</v>
      </c>
      <c r="AR2313" s="69" t="s">
        <v>1916</v>
      </c>
    </row>
    <row r="2314" spans="36:44" ht="14.4">
      <c r="AJ2314" s="26" t="str">
        <f>VLOOKUP(AQ2314,'user list'!A:B,2,0)</f>
        <v>PAISD</v>
      </c>
      <c r="AK2314" s="26">
        <f t="shared" si="156"/>
        <v>6</v>
      </c>
      <c r="AL2314" s="26">
        <f t="shared" si="157"/>
        <v>5</v>
      </c>
      <c r="AM2314" s="94" t="str">
        <f t="shared" si="158"/>
        <v>6/5 Log Off</v>
      </c>
      <c r="AN2314" s="172">
        <v>45813.451608796298</v>
      </c>
      <c r="AO2314" s="69" t="s">
        <v>256</v>
      </c>
      <c r="AP2314" s="69" t="s">
        <v>1913</v>
      </c>
      <c r="AQ2314" s="69" t="s">
        <v>256</v>
      </c>
      <c r="AR2314" s="69" t="s">
        <v>1917</v>
      </c>
    </row>
    <row r="2315" spans="36:44" ht="14.4">
      <c r="AJ2315" s="26" t="str">
        <f>VLOOKUP(AQ2315,'user list'!A:B,2,0)</f>
        <v>PAISD</v>
      </c>
      <c r="AK2315" s="26">
        <f t="shared" si="156"/>
        <v>6</v>
      </c>
      <c r="AL2315" s="26">
        <f t="shared" si="157"/>
        <v>5</v>
      </c>
      <c r="AM2315" s="94" t="str">
        <f t="shared" si="158"/>
        <v>6/5 Log In</v>
      </c>
      <c r="AN2315" s="172">
        <v>45813.45171296296</v>
      </c>
      <c r="AO2315" s="69" t="s">
        <v>256</v>
      </c>
      <c r="AP2315" s="69" t="s">
        <v>1913</v>
      </c>
      <c r="AQ2315" s="69" t="s">
        <v>256</v>
      </c>
      <c r="AR2315" s="69" t="s">
        <v>1916</v>
      </c>
    </row>
    <row r="2316" spans="36:44" ht="14.4">
      <c r="AJ2316" s="26" t="str">
        <f>VLOOKUP(AQ2316,'user list'!A:B,2,0)</f>
        <v>OCM</v>
      </c>
      <c r="AK2316" s="26">
        <f t="shared" si="156"/>
        <v>6</v>
      </c>
      <c r="AL2316" s="26">
        <f t="shared" si="157"/>
        <v>5</v>
      </c>
      <c r="AM2316" s="94" t="str">
        <f t="shared" si="158"/>
        <v>6/5 Log Off</v>
      </c>
      <c r="AN2316" s="172">
        <v>45813.451840277776</v>
      </c>
      <c r="AO2316" s="69" t="s">
        <v>232</v>
      </c>
      <c r="AP2316" s="69" t="s">
        <v>1913</v>
      </c>
      <c r="AQ2316" s="69" t="s">
        <v>232</v>
      </c>
      <c r="AR2316" s="69" t="s">
        <v>1917</v>
      </c>
    </row>
    <row r="2317" spans="36:44" ht="14.4">
      <c r="AJ2317" s="26" t="str">
        <f>VLOOKUP(AQ2317,'user list'!A:B,2,0)</f>
        <v>DOE</v>
      </c>
      <c r="AK2317" s="26">
        <f t="shared" si="156"/>
        <v>6</v>
      </c>
      <c r="AL2317" s="26">
        <f t="shared" si="157"/>
        <v>5</v>
      </c>
      <c r="AM2317" s="94" t="str">
        <f t="shared" si="158"/>
        <v>6/5 Log In</v>
      </c>
      <c r="AN2317" s="172">
        <v>45813.451921296299</v>
      </c>
      <c r="AO2317" s="69" t="s">
        <v>212</v>
      </c>
      <c r="AP2317" s="69" t="s">
        <v>1913</v>
      </c>
      <c r="AQ2317" s="69" t="s">
        <v>212</v>
      </c>
      <c r="AR2317" s="69" t="s">
        <v>1916</v>
      </c>
    </row>
    <row r="2318" spans="36:44" ht="14.4">
      <c r="AJ2318" s="26" t="str">
        <f>VLOOKUP(AQ2318,'user list'!A:B,2,0)</f>
        <v>BPLD</v>
      </c>
      <c r="AK2318" s="26">
        <f t="shared" si="156"/>
        <v>6</v>
      </c>
      <c r="AL2318" s="26">
        <f t="shared" si="157"/>
        <v>5</v>
      </c>
      <c r="AM2318" s="94" t="str">
        <f t="shared" si="158"/>
        <v>6/5 Log In</v>
      </c>
      <c r="AN2318" s="172">
        <v>45813.452708333331</v>
      </c>
      <c r="AO2318" s="69" t="s">
        <v>194</v>
      </c>
      <c r="AP2318" s="69" t="s">
        <v>1913</v>
      </c>
      <c r="AQ2318" s="69" t="s">
        <v>194</v>
      </c>
      <c r="AR2318" s="69" t="s">
        <v>1916</v>
      </c>
    </row>
    <row r="2319" spans="36:44" ht="14.4">
      <c r="AJ2319" s="26" t="str">
        <f>VLOOKUP(AQ2319,'user list'!A:B,2,0)</f>
        <v>OCM</v>
      </c>
      <c r="AK2319" s="26">
        <f t="shared" si="156"/>
        <v>6</v>
      </c>
      <c r="AL2319" s="26">
        <f t="shared" si="157"/>
        <v>5</v>
      </c>
      <c r="AM2319" s="94" t="str">
        <f t="shared" si="158"/>
        <v>6/5 Log Off</v>
      </c>
      <c r="AN2319" s="172">
        <v>45813.452870370369</v>
      </c>
      <c r="AO2319" s="69" t="s">
        <v>234</v>
      </c>
      <c r="AP2319" s="69" t="s">
        <v>1913</v>
      </c>
      <c r="AQ2319" s="69" t="s">
        <v>234</v>
      </c>
      <c r="AR2319" s="69" t="s">
        <v>1917</v>
      </c>
    </row>
    <row r="2320" spans="36:44" ht="14.4">
      <c r="AJ2320" s="26" t="str">
        <f>VLOOKUP(AQ2320,'user list'!A:B,2,0)</f>
        <v>OCM</v>
      </c>
      <c r="AK2320" s="26">
        <f t="shared" si="156"/>
        <v>6</v>
      </c>
      <c r="AL2320" s="26">
        <f t="shared" si="157"/>
        <v>5</v>
      </c>
      <c r="AM2320" s="94" t="str">
        <f t="shared" si="158"/>
        <v>6/5 Log In</v>
      </c>
      <c r="AN2320" s="172">
        <v>45813.455960648149</v>
      </c>
      <c r="AO2320" s="69" t="s">
        <v>236</v>
      </c>
      <c r="AP2320" s="69" t="s">
        <v>1913</v>
      </c>
      <c r="AQ2320" s="69" t="s">
        <v>236</v>
      </c>
      <c r="AR2320" s="69" t="s">
        <v>1916</v>
      </c>
    </row>
    <row r="2321" spans="36:44" ht="14.4">
      <c r="AJ2321" s="26" t="str">
        <f>VLOOKUP(AQ2321,'user list'!A:B,2,0)</f>
        <v>BCRD</v>
      </c>
      <c r="AK2321" s="26">
        <f t="shared" si="156"/>
        <v>6</v>
      </c>
      <c r="AL2321" s="26">
        <f t="shared" si="157"/>
        <v>5</v>
      </c>
      <c r="AM2321" s="94" t="str">
        <f t="shared" si="158"/>
        <v>6/5 Log In</v>
      </c>
      <c r="AN2321" s="172">
        <v>45813.455972222226</v>
      </c>
      <c r="AO2321" s="69" t="s">
        <v>192</v>
      </c>
      <c r="AP2321" s="69" t="s">
        <v>1913</v>
      </c>
      <c r="AQ2321" s="69" t="s">
        <v>192</v>
      </c>
      <c r="AR2321" s="69" t="s">
        <v>1916</v>
      </c>
    </row>
    <row r="2322" spans="36:44" ht="14.4">
      <c r="AJ2322" s="26" t="str">
        <f>VLOOKUP(AQ2322,'user list'!A:B,2,0)</f>
        <v>OCM</v>
      </c>
      <c r="AK2322" s="26">
        <f t="shared" si="156"/>
        <v>6</v>
      </c>
      <c r="AL2322" s="26">
        <f t="shared" si="157"/>
        <v>5</v>
      </c>
      <c r="AM2322" s="94" t="str">
        <f t="shared" si="158"/>
        <v>6/5 Log Off</v>
      </c>
      <c r="AN2322" s="172">
        <v>45813.457662037035</v>
      </c>
      <c r="AO2322" s="69" t="s">
        <v>231</v>
      </c>
      <c r="AP2322" s="69" t="s">
        <v>1913</v>
      </c>
      <c r="AQ2322" s="69" t="s">
        <v>231</v>
      </c>
      <c r="AR2322" s="69" t="s">
        <v>1917</v>
      </c>
    </row>
    <row r="2323" spans="36:44" ht="14.4">
      <c r="AJ2323" s="26" t="str">
        <f>VLOOKUP(AQ2323,'user list'!A:B,2,0)</f>
        <v>OCM</v>
      </c>
      <c r="AK2323" s="26">
        <f t="shared" si="156"/>
        <v>6</v>
      </c>
      <c r="AL2323" s="26">
        <f t="shared" si="157"/>
        <v>5</v>
      </c>
      <c r="AM2323" s="94" t="str">
        <f t="shared" si="158"/>
        <v>6/5 Log In</v>
      </c>
      <c r="AN2323" s="172">
        <v>45813.457835648151</v>
      </c>
      <c r="AO2323" s="69" t="s">
        <v>231</v>
      </c>
      <c r="AP2323" s="69" t="s">
        <v>1913</v>
      </c>
      <c r="AQ2323" s="69" t="s">
        <v>231</v>
      </c>
      <c r="AR2323" s="69" t="s">
        <v>1916</v>
      </c>
    </row>
    <row r="2324" spans="36:44" ht="14.4">
      <c r="AJ2324" s="26" t="str">
        <f>VLOOKUP(AQ2324,'user list'!A:B,2,0)</f>
        <v>OCM</v>
      </c>
      <c r="AK2324" s="26">
        <f t="shared" si="156"/>
        <v>6</v>
      </c>
      <c r="AL2324" s="26">
        <f t="shared" si="157"/>
        <v>5</v>
      </c>
      <c r="AM2324" s="94" t="str">
        <f t="shared" si="158"/>
        <v>6/5 Log In</v>
      </c>
      <c r="AN2324" s="172">
        <v>45813.459386574075</v>
      </c>
      <c r="AO2324" s="69" t="s">
        <v>232</v>
      </c>
      <c r="AP2324" s="69" t="s">
        <v>1913</v>
      </c>
      <c r="AQ2324" s="69" t="s">
        <v>232</v>
      </c>
      <c r="AR2324" s="69" t="s">
        <v>1916</v>
      </c>
    </row>
    <row r="2325" spans="36:44" ht="14.4">
      <c r="AJ2325" s="26" t="str">
        <f>VLOOKUP(AQ2325,'user list'!A:B,2,0)</f>
        <v>DPOS</v>
      </c>
      <c r="AK2325" s="26">
        <f t="shared" si="156"/>
        <v>6</v>
      </c>
      <c r="AL2325" s="26">
        <f t="shared" si="157"/>
        <v>5</v>
      </c>
      <c r="AM2325" s="94" t="str">
        <f t="shared" si="158"/>
        <v>6/5 Log Off</v>
      </c>
      <c r="AN2325" s="172">
        <v>45813.459398148145</v>
      </c>
      <c r="AO2325" s="69" t="s">
        <v>213</v>
      </c>
      <c r="AP2325" s="69" t="s">
        <v>1913</v>
      </c>
      <c r="AQ2325" s="69" t="s">
        <v>213</v>
      </c>
      <c r="AR2325" s="69" t="s">
        <v>1917</v>
      </c>
    </row>
    <row r="2326" spans="36:44" ht="14.4">
      <c r="AJ2326" s="26" t="str">
        <f>VLOOKUP(AQ2326,'user list'!A:B,2,0)</f>
        <v>DPOS</v>
      </c>
      <c r="AK2326" s="26">
        <f t="shared" si="156"/>
        <v>6</v>
      </c>
      <c r="AL2326" s="26">
        <f t="shared" si="157"/>
        <v>5</v>
      </c>
      <c r="AM2326" s="94" t="str">
        <f t="shared" si="158"/>
        <v>6/5 Log In</v>
      </c>
      <c r="AN2326" s="172">
        <v>45813.459664351853</v>
      </c>
      <c r="AO2326" s="69" t="s">
        <v>213</v>
      </c>
      <c r="AP2326" s="69" t="s">
        <v>1913</v>
      </c>
      <c r="AQ2326" s="69" t="s">
        <v>213</v>
      </c>
      <c r="AR2326" s="69" t="s">
        <v>1916</v>
      </c>
    </row>
    <row r="2327" spans="36:44" ht="14.4">
      <c r="AJ2327" s="26" t="str">
        <f>VLOOKUP(AQ2327,'user list'!A:B,2,0)</f>
        <v>OCAs</v>
      </c>
      <c r="AK2327" s="26">
        <f t="shared" si="156"/>
        <v>6</v>
      </c>
      <c r="AL2327" s="26">
        <f t="shared" si="157"/>
        <v>5</v>
      </c>
      <c r="AM2327" s="94" t="str">
        <f t="shared" si="158"/>
        <v>6/5 Log Off</v>
      </c>
      <c r="AN2327" s="172">
        <v>45813.462812500002</v>
      </c>
      <c r="AO2327" s="69" t="s">
        <v>279</v>
      </c>
      <c r="AP2327" s="69" t="s">
        <v>1913</v>
      </c>
      <c r="AQ2327" s="69" t="s">
        <v>279</v>
      </c>
      <c r="AR2327" s="69" t="s">
        <v>1917</v>
      </c>
    </row>
    <row r="2328" spans="36:44" ht="14.4">
      <c r="AJ2328" s="26" t="str">
        <f>VLOOKUP(AQ2328,'user list'!A:B,2,0)</f>
        <v>OCA</v>
      </c>
      <c r="AK2328" s="26">
        <f t="shared" si="156"/>
        <v>6</v>
      </c>
      <c r="AL2328" s="26">
        <f t="shared" si="157"/>
        <v>5</v>
      </c>
      <c r="AM2328" s="94" t="str">
        <f t="shared" si="158"/>
        <v>6/5 Log Off</v>
      </c>
      <c r="AN2328" s="172">
        <v>45813.463819444441</v>
      </c>
      <c r="AO2328" s="69" t="s">
        <v>227</v>
      </c>
      <c r="AP2328" s="69" t="s">
        <v>1913</v>
      </c>
      <c r="AQ2328" s="69" t="s">
        <v>227</v>
      </c>
      <c r="AR2328" s="69" t="s">
        <v>1917</v>
      </c>
    </row>
    <row r="2329" spans="36:44" ht="14.4">
      <c r="AJ2329" s="26" t="str">
        <f>VLOOKUP(AQ2329,'user list'!A:B,2,0)</f>
        <v>OCA</v>
      </c>
      <c r="AK2329" s="26">
        <f t="shared" si="156"/>
        <v>6</v>
      </c>
      <c r="AL2329" s="26">
        <f t="shared" si="157"/>
        <v>5</v>
      </c>
      <c r="AM2329" s="94" t="str">
        <f t="shared" si="158"/>
        <v>6/5 Log In</v>
      </c>
      <c r="AN2329" s="172">
        <v>45813.463958333334</v>
      </c>
      <c r="AO2329" s="69" t="s">
        <v>227</v>
      </c>
      <c r="AP2329" s="69" t="s">
        <v>1913</v>
      </c>
      <c r="AQ2329" s="69" t="s">
        <v>227</v>
      </c>
      <c r="AR2329" s="69" t="s">
        <v>1916</v>
      </c>
    </row>
    <row r="2330" spans="36:44" ht="14.4">
      <c r="AJ2330" s="26" t="str">
        <f>VLOOKUP(AQ2330,'user list'!A:B,2,0)</f>
        <v>CArD</v>
      </c>
      <c r="AK2330" s="26">
        <f t="shared" si="156"/>
        <v>6</v>
      </c>
      <c r="AL2330" s="26">
        <f t="shared" si="157"/>
        <v>5</v>
      </c>
      <c r="AM2330" s="94" t="str">
        <f t="shared" si="158"/>
        <v>6/5 Log Off</v>
      </c>
      <c r="AN2330" s="172">
        <v>45813.464479166665</v>
      </c>
      <c r="AO2330" s="69" t="s">
        <v>277</v>
      </c>
      <c r="AP2330" s="69" t="s">
        <v>1913</v>
      </c>
      <c r="AQ2330" s="69" t="s">
        <v>277</v>
      </c>
      <c r="AR2330" s="69" t="s">
        <v>1917</v>
      </c>
    </row>
    <row r="2331" spans="36:44" ht="14.4">
      <c r="AJ2331" s="26" t="str">
        <f>VLOOKUP(AQ2331,'user list'!A:B,2,0)</f>
        <v>CArD</v>
      </c>
      <c r="AK2331" s="26">
        <f t="shared" si="156"/>
        <v>6</v>
      </c>
      <c r="AL2331" s="26">
        <f t="shared" si="157"/>
        <v>5</v>
      </c>
      <c r="AM2331" s="94" t="str">
        <f t="shared" si="158"/>
        <v>6/5 Log In</v>
      </c>
      <c r="AN2331" s="172">
        <v>45813.464537037034</v>
      </c>
      <c r="AO2331" s="69" t="s">
        <v>277</v>
      </c>
      <c r="AP2331" s="69" t="s">
        <v>1913</v>
      </c>
      <c r="AQ2331" s="69" t="s">
        <v>277</v>
      </c>
      <c r="AR2331" s="69" t="s">
        <v>1916</v>
      </c>
    </row>
    <row r="2332" spans="36:44" ht="14.4">
      <c r="AJ2332" s="26" t="str">
        <f>VLOOKUP(AQ2332,'user list'!A:B,2,0)</f>
        <v>PROC</v>
      </c>
      <c r="AK2332" s="26">
        <f t="shared" si="156"/>
        <v>6</v>
      </c>
      <c r="AL2332" s="26">
        <f t="shared" si="157"/>
        <v>5</v>
      </c>
      <c r="AM2332" s="94" t="str">
        <f t="shared" si="158"/>
        <v>6/5 Log Off</v>
      </c>
      <c r="AN2332" s="172">
        <v>45813.465370370373</v>
      </c>
      <c r="AO2332" s="69" t="s">
        <v>262</v>
      </c>
      <c r="AP2332" s="69" t="s">
        <v>1913</v>
      </c>
      <c r="AQ2332" s="69" t="s">
        <v>262</v>
      </c>
      <c r="AR2332" s="69" t="s">
        <v>1917</v>
      </c>
    </row>
    <row r="2333" spans="36:44" ht="14.4">
      <c r="AJ2333" s="26" t="str">
        <f>VLOOKUP(AQ2333,'user list'!A:B,2,0)</f>
        <v>PROC</v>
      </c>
      <c r="AK2333" s="26">
        <f t="shared" si="156"/>
        <v>6</v>
      </c>
      <c r="AL2333" s="26">
        <f t="shared" si="157"/>
        <v>5</v>
      </c>
      <c r="AM2333" s="94" t="str">
        <f t="shared" si="158"/>
        <v>6/5 Log In</v>
      </c>
      <c r="AN2333" s="172">
        <v>45813.465497685182</v>
      </c>
      <c r="AO2333" s="69" t="s">
        <v>262</v>
      </c>
      <c r="AP2333" s="69" t="s">
        <v>1913</v>
      </c>
      <c r="AQ2333" s="69" t="s">
        <v>262</v>
      </c>
      <c r="AR2333" s="69" t="s">
        <v>1916</v>
      </c>
    </row>
    <row r="2334" spans="36:44" ht="14.4">
      <c r="AJ2334" s="26" t="str">
        <f>VLOOKUP(AQ2334,'user list'!A:B,2,0)</f>
        <v>DOE</v>
      </c>
      <c r="AK2334" s="26">
        <f t="shared" si="156"/>
        <v>6</v>
      </c>
      <c r="AL2334" s="26">
        <f t="shared" si="157"/>
        <v>5</v>
      </c>
      <c r="AM2334" s="94" t="str">
        <f t="shared" si="158"/>
        <v>6/5 Log Off</v>
      </c>
      <c r="AN2334" s="172">
        <v>45813.465763888889</v>
      </c>
      <c r="AO2334" s="69" t="s">
        <v>212</v>
      </c>
      <c r="AP2334" s="69" t="s">
        <v>1913</v>
      </c>
      <c r="AQ2334" s="69" t="s">
        <v>212</v>
      </c>
      <c r="AR2334" s="69" t="s">
        <v>1917</v>
      </c>
    </row>
    <row r="2335" spans="36:44" ht="14.4">
      <c r="AJ2335" s="26" t="str">
        <f>VLOOKUP(AQ2335,'user list'!A:B,2,0)</f>
        <v>OCM</v>
      </c>
      <c r="AK2335" s="26">
        <f t="shared" si="156"/>
        <v>6</v>
      </c>
      <c r="AL2335" s="26">
        <f t="shared" si="157"/>
        <v>5</v>
      </c>
      <c r="AM2335" s="94" t="str">
        <f t="shared" si="158"/>
        <v>6/5 Log In</v>
      </c>
      <c r="AN2335" s="172">
        <v>45813.465844907405</v>
      </c>
      <c r="AO2335" s="69" t="s">
        <v>231</v>
      </c>
      <c r="AP2335" s="69" t="s">
        <v>1913</v>
      </c>
      <c r="AQ2335" s="69" t="s">
        <v>231</v>
      </c>
      <c r="AR2335" s="69" t="s">
        <v>1916</v>
      </c>
    </row>
    <row r="2336" spans="36:44" ht="14.4">
      <c r="AJ2336" s="26" t="str">
        <f>VLOOKUP(AQ2336,'user list'!A:B,2,0)</f>
        <v>ITDD</v>
      </c>
      <c r="AK2336" s="26">
        <f t="shared" si="156"/>
        <v>6</v>
      </c>
      <c r="AL2336" s="26">
        <f t="shared" si="157"/>
        <v>5</v>
      </c>
      <c r="AM2336" s="94" t="str">
        <f t="shared" si="158"/>
        <v>6/5 Log In</v>
      </c>
      <c r="AN2336" s="172">
        <v>45813.465891203705</v>
      </c>
      <c r="AO2336" s="69" t="s">
        <v>219</v>
      </c>
      <c r="AP2336" s="69" t="s">
        <v>1913</v>
      </c>
      <c r="AQ2336" s="69" t="s">
        <v>219</v>
      </c>
      <c r="AR2336" s="69" t="s">
        <v>1916</v>
      </c>
    </row>
    <row r="2337" spans="36:44" ht="14.4">
      <c r="AJ2337" s="26" t="str">
        <f>VLOOKUP(AQ2337,'user list'!A:B,2,0)</f>
        <v>ITDD</v>
      </c>
      <c r="AK2337" s="26">
        <f t="shared" si="156"/>
        <v>6</v>
      </c>
      <c r="AL2337" s="26">
        <f t="shared" si="157"/>
        <v>5</v>
      </c>
      <c r="AM2337" s="94" t="str">
        <f t="shared" si="158"/>
        <v>6/5 Log Off</v>
      </c>
      <c r="AN2337" s="172">
        <v>45813.467187499999</v>
      </c>
      <c r="AO2337" s="69" t="s">
        <v>219</v>
      </c>
      <c r="AP2337" s="69" t="s">
        <v>1913</v>
      </c>
      <c r="AQ2337" s="69" t="s">
        <v>219</v>
      </c>
      <c r="AR2337" s="69" t="s">
        <v>1917</v>
      </c>
    </row>
    <row r="2338" spans="36:44" ht="14.4">
      <c r="AJ2338" s="26" t="str">
        <f>VLOOKUP(AQ2338,'user list'!A:B,2,0)</f>
        <v>OCM</v>
      </c>
      <c r="AK2338" s="26">
        <f t="shared" si="156"/>
        <v>6</v>
      </c>
      <c r="AL2338" s="26">
        <f t="shared" si="157"/>
        <v>5</v>
      </c>
      <c r="AM2338" s="94" t="str">
        <f t="shared" si="158"/>
        <v>6/5 Log In</v>
      </c>
      <c r="AN2338" s="172">
        <v>45813.467291666668</v>
      </c>
      <c r="AO2338" s="69" t="s">
        <v>230</v>
      </c>
      <c r="AP2338" s="69" t="s">
        <v>1913</v>
      </c>
      <c r="AQ2338" s="69" t="s">
        <v>230</v>
      </c>
      <c r="AR2338" s="69" t="s">
        <v>1916</v>
      </c>
    </row>
    <row r="2339" spans="36:44" ht="14.4">
      <c r="AJ2339" s="26" t="str">
        <f>VLOOKUP(AQ2339,'user list'!A:B,2,0)</f>
        <v>OCM</v>
      </c>
      <c r="AK2339" s="26">
        <f t="shared" ref="AK2339:AK2402" si="159">MONTH(AN2339)</f>
        <v>6</v>
      </c>
      <c r="AL2339" s="26">
        <f t="shared" ref="AL2339:AL2402" si="160">DAY(AN2339)</f>
        <v>5</v>
      </c>
      <c r="AM2339" s="94" t="str">
        <f t="shared" ref="AM2339:AM2402" si="161">AK2339&amp;"/"&amp;AL2339&amp;" "&amp;AR2339</f>
        <v>6/5 Log Off</v>
      </c>
      <c r="AN2339" s="172">
        <v>45813.46769675926</v>
      </c>
      <c r="AO2339" s="69" t="s">
        <v>231</v>
      </c>
      <c r="AP2339" s="69" t="s">
        <v>1913</v>
      </c>
      <c r="AQ2339" s="69" t="s">
        <v>231</v>
      </c>
      <c r="AR2339" s="69" t="s">
        <v>1917</v>
      </c>
    </row>
    <row r="2340" spans="36:44" ht="14.4">
      <c r="AJ2340" s="26" t="str">
        <f>VLOOKUP(AQ2340,'user list'!A:B,2,0)</f>
        <v>CCRD</v>
      </c>
      <c r="AK2340" s="26">
        <f t="shared" si="159"/>
        <v>6</v>
      </c>
      <c r="AL2340" s="26">
        <f t="shared" si="160"/>
        <v>5</v>
      </c>
      <c r="AM2340" s="94" t="str">
        <f t="shared" si="161"/>
        <v>6/5 Log Off</v>
      </c>
      <c r="AN2340" s="172">
        <v>45813.468182870369</v>
      </c>
      <c r="AO2340" s="69" t="s">
        <v>282</v>
      </c>
      <c r="AP2340" s="69" t="s">
        <v>1913</v>
      </c>
      <c r="AQ2340" s="69" t="s">
        <v>282</v>
      </c>
      <c r="AR2340" s="69" t="s">
        <v>1917</v>
      </c>
    </row>
    <row r="2341" spans="36:44" ht="14.4">
      <c r="AJ2341" s="26" t="str">
        <f>VLOOKUP(AQ2341,'user list'!A:B,2,0)</f>
        <v>OCM</v>
      </c>
      <c r="AK2341" s="26">
        <f t="shared" si="159"/>
        <v>6</v>
      </c>
      <c r="AL2341" s="26">
        <f t="shared" si="160"/>
        <v>5</v>
      </c>
      <c r="AM2341" s="94" t="str">
        <f t="shared" si="161"/>
        <v>6/5 Log In</v>
      </c>
      <c r="AN2341" s="172">
        <v>45813.4687037037</v>
      </c>
      <c r="AO2341" s="69" t="s">
        <v>230</v>
      </c>
      <c r="AP2341" s="69" t="s">
        <v>1913</v>
      </c>
      <c r="AQ2341" s="69" t="s">
        <v>230</v>
      </c>
      <c r="AR2341" s="69" t="s">
        <v>1916</v>
      </c>
    </row>
    <row r="2342" spans="36:44" ht="14.4">
      <c r="AJ2342" s="26" t="str">
        <f>VLOOKUP(AQ2342,'user list'!A:B,2,0)</f>
        <v>Admin</v>
      </c>
      <c r="AK2342" s="26">
        <f t="shared" si="159"/>
        <v>6</v>
      </c>
      <c r="AL2342" s="26">
        <f t="shared" si="160"/>
        <v>5</v>
      </c>
      <c r="AM2342" s="94" t="str">
        <f t="shared" si="161"/>
        <v>6/5 Log In</v>
      </c>
      <c r="AN2342" s="172">
        <v>45813.469039351854</v>
      </c>
      <c r="AO2342" s="69" t="s">
        <v>186</v>
      </c>
      <c r="AP2342" s="69" t="s">
        <v>1913</v>
      </c>
      <c r="AQ2342" s="69" t="s">
        <v>186</v>
      </c>
      <c r="AR2342" s="69" t="s">
        <v>1916</v>
      </c>
    </row>
    <row r="2343" spans="36:44" ht="14.4">
      <c r="AJ2343" s="26" t="str">
        <f>VLOOKUP(AQ2343,'user list'!A:B,2,0)</f>
        <v>OCM</v>
      </c>
      <c r="AK2343" s="26">
        <f t="shared" si="159"/>
        <v>6</v>
      </c>
      <c r="AL2343" s="26">
        <f t="shared" si="160"/>
        <v>5</v>
      </c>
      <c r="AM2343" s="94" t="str">
        <f t="shared" si="161"/>
        <v>6/5 Log Off</v>
      </c>
      <c r="AN2343" s="172">
        <v>45813.469050925924</v>
      </c>
      <c r="AO2343" s="69" t="s">
        <v>230</v>
      </c>
      <c r="AP2343" s="69" t="s">
        <v>1913</v>
      </c>
      <c r="AQ2343" s="69" t="s">
        <v>230</v>
      </c>
      <c r="AR2343" s="69" t="s">
        <v>1917</v>
      </c>
    </row>
    <row r="2344" spans="36:44" ht="14.4">
      <c r="AJ2344" s="26" t="str">
        <f>VLOOKUP(AQ2344,'user list'!A:B,2,0)</f>
        <v>OCM</v>
      </c>
      <c r="AK2344" s="26">
        <f t="shared" si="159"/>
        <v>6</v>
      </c>
      <c r="AL2344" s="26">
        <f t="shared" si="160"/>
        <v>5</v>
      </c>
      <c r="AM2344" s="94" t="str">
        <f t="shared" si="161"/>
        <v>6/5 Log In</v>
      </c>
      <c r="AN2344" s="172">
        <v>45813.469108796293</v>
      </c>
      <c r="AO2344" s="69" t="s">
        <v>230</v>
      </c>
      <c r="AP2344" s="69" t="s">
        <v>1913</v>
      </c>
      <c r="AQ2344" s="69" t="s">
        <v>230</v>
      </c>
      <c r="AR2344" s="69" t="s">
        <v>1916</v>
      </c>
    </row>
    <row r="2345" spans="36:44" ht="14.4">
      <c r="AJ2345" s="26" t="str">
        <f>VLOOKUP(AQ2345,'user list'!A:B,2,0)</f>
        <v>PROC</v>
      </c>
      <c r="AK2345" s="26">
        <f t="shared" si="159"/>
        <v>6</v>
      </c>
      <c r="AL2345" s="26">
        <f t="shared" si="160"/>
        <v>5</v>
      </c>
      <c r="AM2345" s="94" t="str">
        <f t="shared" si="161"/>
        <v>6/5 Log In</v>
      </c>
      <c r="AN2345" s="172">
        <v>45813.470219907409</v>
      </c>
      <c r="AO2345" s="69" t="s">
        <v>261</v>
      </c>
      <c r="AP2345" s="69" t="s">
        <v>1913</v>
      </c>
      <c r="AQ2345" s="69" t="s">
        <v>261</v>
      </c>
      <c r="AR2345" s="69" t="s">
        <v>1916</v>
      </c>
    </row>
    <row r="2346" spans="36:44" ht="14.4">
      <c r="AJ2346" s="26" t="str">
        <f>VLOOKUP(AQ2346,'user list'!A:B,2,0)</f>
        <v>DOE</v>
      </c>
      <c r="AK2346" s="26">
        <f t="shared" si="159"/>
        <v>6</v>
      </c>
      <c r="AL2346" s="26">
        <f t="shared" si="160"/>
        <v>5</v>
      </c>
      <c r="AM2346" s="94" t="str">
        <f t="shared" si="161"/>
        <v>6/5 Log Off</v>
      </c>
      <c r="AN2346" s="172">
        <v>45813.470335648148</v>
      </c>
      <c r="AO2346" s="69" t="s">
        <v>212</v>
      </c>
      <c r="AP2346" s="69" t="s">
        <v>1913</v>
      </c>
      <c r="AQ2346" s="69" t="s">
        <v>212</v>
      </c>
      <c r="AR2346" s="69" t="s">
        <v>1917</v>
      </c>
    </row>
    <row r="2347" spans="36:44" ht="14.4">
      <c r="AJ2347" s="26" t="str">
        <f>VLOOKUP(AQ2347,'user list'!A:B,2,0)</f>
        <v>DOE</v>
      </c>
      <c r="AK2347" s="26">
        <f t="shared" si="159"/>
        <v>6</v>
      </c>
      <c r="AL2347" s="26">
        <f t="shared" si="160"/>
        <v>5</v>
      </c>
      <c r="AM2347" s="94" t="str">
        <f t="shared" si="161"/>
        <v>6/5 Log In</v>
      </c>
      <c r="AN2347" s="172">
        <v>45813.470393518517</v>
      </c>
      <c r="AO2347" s="69" t="s">
        <v>212</v>
      </c>
      <c r="AP2347" s="69" t="s">
        <v>1913</v>
      </c>
      <c r="AQ2347" s="69" t="s">
        <v>212</v>
      </c>
      <c r="AR2347" s="69" t="s">
        <v>1916</v>
      </c>
    </row>
    <row r="2348" spans="36:44" ht="14.4">
      <c r="AJ2348" s="26" t="str">
        <f>VLOOKUP(AQ2348,'user list'!A:B,2,0)</f>
        <v>QCTD</v>
      </c>
      <c r="AK2348" s="26">
        <f t="shared" si="159"/>
        <v>6</v>
      </c>
      <c r="AL2348" s="26">
        <f t="shared" si="160"/>
        <v>5</v>
      </c>
      <c r="AM2348" s="94" t="str">
        <f t="shared" si="161"/>
        <v>6/5 Log Off</v>
      </c>
      <c r="AN2348" s="172">
        <v>45813.473124999997</v>
      </c>
      <c r="AO2348" s="69" t="s">
        <v>269</v>
      </c>
      <c r="AP2348" s="69" t="s">
        <v>1913</v>
      </c>
      <c r="AQ2348" s="69" t="s">
        <v>269</v>
      </c>
      <c r="AR2348" s="69" t="s">
        <v>1917</v>
      </c>
    </row>
    <row r="2349" spans="36:44" ht="14.4">
      <c r="AJ2349" s="26" t="str">
        <f>VLOOKUP(AQ2349,'user list'!A:B,2,0)</f>
        <v>OCM</v>
      </c>
      <c r="AK2349" s="26">
        <f t="shared" si="159"/>
        <v>6</v>
      </c>
      <c r="AL2349" s="26">
        <f t="shared" si="160"/>
        <v>5</v>
      </c>
      <c r="AM2349" s="94" t="str">
        <f t="shared" si="161"/>
        <v>6/5 Log In</v>
      </c>
      <c r="AN2349" s="172">
        <v>45813.474143518521</v>
      </c>
      <c r="AO2349" s="69" t="s">
        <v>231</v>
      </c>
      <c r="AP2349" s="69" t="s">
        <v>1913</v>
      </c>
      <c r="AQ2349" s="69" t="s">
        <v>231</v>
      </c>
      <c r="AR2349" s="69" t="s">
        <v>1916</v>
      </c>
    </row>
    <row r="2350" spans="36:44" ht="14.4">
      <c r="AJ2350" s="26" t="str">
        <f>VLOOKUP(AQ2350,'user list'!A:B,2,0)</f>
        <v>OCM</v>
      </c>
      <c r="AK2350" s="26">
        <f t="shared" si="159"/>
        <v>6</v>
      </c>
      <c r="AL2350" s="26">
        <f t="shared" si="160"/>
        <v>5</v>
      </c>
      <c r="AM2350" s="94" t="str">
        <f t="shared" si="161"/>
        <v>6/5 Log Off</v>
      </c>
      <c r="AN2350" s="172">
        <v>45813.475543981483</v>
      </c>
      <c r="AO2350" s="69" t="s">
        <v>236</v>
      </c>
      <c r="AP2350" s="69" t="s">
        <v>1913</v>
      </c>
      <c r="AQ2350" s="69" t="s">
        <v>236</v>
      </c>
      <c r="AR2350" s="69" t="s">
        <v>1917</v>
      </c>
    </row>
    <row r="2351" spans="36:44" ht="14.4">
      <c r="AJ2351" s="26" t="str">
        <f>VLOOKUP(AQ2351,'user list'!A:B,2,0)</f>
        <v>QCTD</v>
      </c>
      <c r="AK2351" s="26">
        <f t="shared" si="159"/>
        <v>6</v>
      </c>
      <c r="AL2351" s="26">
        <f t="shared" si="160"/>
        <v>5</v>
      </c>
      <c r="AM2351" s="94" t="str">
        <f t="shared" si="161"/>
        <v>6/5 Log In</v>
      </c>
      <c r="AN2351" s="172">
        <v>45813.475613425922</v>
      </c>
      <c r="AO2351" s="69" t="s">
        <v>269</v>
      </c>
      <c r="AP2351" s="69" t="s">
        <v>1913</v>
      </c>
      <c r="AQ2351" s="69" t="s">
        <v>269</v>
      </c>
      <c r="AR2351" s="69" t="s">
        <v>1916</v>
      </c>
    </row>
    <row r="2352" spans="36:44" ht="14.4">
      <c r="AJ2352" s="26" t="str">
        <f>VLOOKUP(AQ2352,'user list'!A:B,2,0)</f>
        <v>OCM</v>
      </c>
      <c r="AK2352" s="26">
        <f t="shared" si="159"/>
        <v>6</v>
      </c>
      <c r="AL2352" s="26">
        <f t="shared" si="160"/>
        <v>5</v>
      </c>
      <c r="AM2352" s="94" t="str">
        <f t="shared" si="161"/>
        <v>6/5 Log In</v>
      </c>
      <c r="AN2352" s="172">
        <v>45813.475682870368</v>
      </c>
      <c r="AO2352" s="69" t="s">
        <v>236</v>
      </c>
      <c r="AP2352" s="69" t="s">
        <v>1913</v>
      </c>
      <c r="AQ2352" s="69" t="s">
        <v>236</v>
      </c>
      <c r="AR2352" s="69" t="s">
        <v>1916</v>
      </c>
    </row>
    <row r="2353" spans="36:44" ht="14.4">
      <c r="AJ2353" s="26" t="str">
        <f>VLOOKUP(AQ2353,'user list'!A:B,2,0)</f>
        <v>OCM</v>
      </c>
      <c r="AK2353" s="26">
        <f t="shared" si="159"/>
        <v>6</v>
      </c>
      <c r="AL2353" s="26">
        <f t="shared" si="160"/>
        <v>5</v>
      </c>
      <c r="AM2353" s="94" t="str">
        <f t="shared" si="161"/>
        <v>6/5 Log Off</v>
      </c>
      <c r="AN2353" s="172">
        <v>45813.4765162037</v>
      </c>
      <c r="AO2353" s="69" t="s">
        <v>231</v>
      </c>
      <c r="AP2353" s="69" t="s">
        <v>1913</v>
      </c>
      <c r="AQ2353" s="69" t="s">
        <v>231</v>
      </c>
      <c r="AR2353" s="69" t="s">
        <v>1917</v>
      </c>
    </row>
    <row r="2354" spans="36:44" ht="14.4">
      <c r="AJ2354" s="26" t="str">
        <f>VLOOKUP(AQ2354,'user list'!A:B,2,0)</f>
        <v>OCM</v>
      </c>
      <c r="AK2354" s="26">
        <f t="shared" si="159"/>
        <v>6</v>
      </c>
      <c r="AL2354" s="26">
        <f t="shared" si="160"/>
        <v>5</v>
      </c>
      <c r="AM2354" s="94" t="str">
        <f t="shared" si="161"/>
        <v>6/5 Log In</v>
      </c>
      <c r="AN2354" s="172">
        <v>45813.476574074077</v>
      </c>
      <c r="AO2354" s="69" t="s">
        <v>231</v>
      </c>
      <c r="AP2354" s="69" t="s">
        <v>1913</v>
      </c>
      <c r="AQ2354" s="69" t="s">
        <v>231</v>
      </c>
      <c r="AR2354" s="69" t="s">
        <v>1916</v>
      </c>
    </row>
    <row r="2355" spans="36:44" ht="14.4">
      <c r="AJ2355" s="26" t="str">
        <f>VLOOKUP(AQ2355,'user list'!A:B,2,0)</f>
        <v>OCM</v>
      </c>
      <c r="AK2355" s="26">
        <f t="shared" si="159"/>
        <v>6</v>
      </c>
      <c r="AL2355" s="26">
        <f t="shared" si="160"/>
        <v>5</v>
      </c>
      <c r="AM2355" s="94" t="str">
        <f t="shared" si="161"/>
        <v>6/5 Log In</v>
      </c>
      <c r="AN2355" s="172">
        <v>45813.476909722223</v>
      </c>
      <c r="AO2355" s="69" t="s">
        <v>231</v>
      </c>
      <c r="AP2355" s="69" t="s">
        <v>1913</v>
      </c>
      <c r="AQ2355" s="69" t="s">
        <v>231</v>
      </c>
      <c r="AR2355" s="69" t="s">
        <v>1916</v>
      </c>
    </row>
    <row r="2356" spans="36:44" ht="14.4">
      <c r="AJ2356" s="26" t="str">
        <f>VLOOKUP(AQ2356,'user list'!A:B,2,0)</f>
        <v>OCM</v>
      </c>
      <c r="AK2356" s="26">
        <f t="shared" si="159"/>
        <v>6</v>
      </c>
      <c r="AL2356" s="26">
        <f t="shared" si="160"/>
        <v>5</v>
      </c>
      <c r="AM2356" s="94" t="str">
        <f t="shared" si="161"/>
        <v>6/5 Log Off</v>
      </c>
      <c r="AN2356" s="172">
        <v>45813.477210648147</v>
      </c>
      <c r="AO2356" s="69" t="s">
        <v>230</v>
      </c>
      <c r="AP2356" s="69" t="s">
        <v>1913</v>
      </c>
      <c r="AQ2356" s="69" t="s">
        <v>230</v>
      </c>
      <c r="AR2356" s="69" t="s">
        <v>1917</v>
      </c>
    </row>
    <row r="2357" spans="36:44" ht="14.4">
      <c r="AJ2357" s="26" t="str">
        <f>VLOOKUP(AQ2357,'user list'!A:B,2,0)</f>
        <v>Admin</v>
      </c>
      <c r="AK2357" s="26">
        <f t="shared" si="159"/>
        <v>6</v>
      </c>
      <c r="AL2357" s="26">
        <f t="shared" si="160"/>
        <v>5</v>
      </c>
      <c r="AM2357" s="94" t="str">
        <f t="shared" si="161"/>
        <v>6/5 Log Off</v>
      </c>
      <c r="AN2357" s="172">
        <v>45813.477256944447</v>
      </c>
      <c r="AO2357" s="69" t="s">
        <v>186</v>
      </c>
      <c r="AP2357" s="69" t="s">
        <v>1913</v>
      </c>
      <c r="AQ2357" s="69" t="s">
        <v>186</v>
      </c>
      <c r="AR2357" s="69" t="s">
        <v>1917</v>
      </c>
    </row>
    <row r="2358" spans="36:44" ht="14.4">
      <c r="AJ2358" s="26" t="str">
        <f>VLOOKUP(AQ2358,'user list'!A:B,2,0)</f>
        <v>Admin</v>
      </c>
      <c r="AK2358" s="26">
        <f t="shared" si="159"/>
        <v>6</v>
      </c>
      <c r="AL2358" s="26">
        <f t="shared" si="160"/>
        <v>5</v>
      </c>
      <c r="AM2358" s="94" t="str">
        <f t="shared" si="161"/>
        <v>6/5 Log In</v>
      </c>
      <c r="AN2358" s="172">
        <v>45813.477314814816</v>
      </c>
      <c r="AO2358" s="69" t="s">
        <v>186</v>
      </c>
      <c r="AP2358" s="69" t="s">
        <v>1913</v>
      </c>
      <c r="AQ2358" s="69" t="s">
        <v>186</v>
      </c>
      <c r="AR2358" s="69" t="s">
        <v>1916</v>
      </c>
    </row>
    <row r="2359" spans="36:44" ht="14.4">
      <c r="AJ2359" s="26" t="str">
        <f>VLOOKUP(AQ2359,'user list'!A:B,2,0)</f>
        <v>OCM</v>
      </c>
      <c r="AK2359" s="26">
        <f t="shared" si="159"/>
        <v>6</v>
      </c>
      <c r="AL2359" s="26">
        <f t="shared" si="160"/>
        <v>5</v>
      </c>
      <c r="AM2359" s="94" t="str">
        <f t="shared" si="161"/>
        <v>6/5 Log In</v>
      </c>
      <c r="AN2359" s="172">
        <v>45813.477534722224</v>
      </c>
      <c r="AO2359" s="69" t="s">
        <v>235</v>
      </c>
      <c r="AP2359" s="69" t="s">
        <v>1913</v>
      </c>
      <c r="AQ2359" s="69" t="s">
        <v>235</v>
      </c>
      <c r="AR2359" s="69" t="s">
        <v>1916</v>
      </c>
    </row>
    <row r="2360" spans="36:44" ht="14.4">
      <c r="AJ2360" s="26" t="str">
        <f>VLOOKUP(AQ2360,'user list'!A:B,2,0)</f>
        <v>OCAs</v>
      </c>
      <c r="AK2360" s="26">
        <f t="shared" si="159"/>
        <v>6</v>
      </c>
      <c r="AL2360" s="26">
        <f t="shared" si="160"/>
        <v>5</v>
      </c>
      <c r="AM2360" s="94" t="str">
        <f t="shared" si="161"/>
        <v>6/5 Log In</v>
      </c>
      <c r="AN2360" s="172">
        <v>45813.478020833332</v>
      </c>
      <c r="AO2360" s="69" t="s">
        <v>279</v>
      </c>
      <c r="AP2360" s="69" t="s">
        <v>1913</v>
      </c>
      <c r="AQ2360" s="69" t="s">
        <v>279</v>
      </c>
      <c r="AR2360" s="69" t="s">
        <v>1916</v>
      </c>
    </row>
    <row r="2361" spans="36:44" ht="14.4">
      <c r="AJ2361" s="26" t="str">
        <f>VLOOKUP(AQ2361,'user list'!A:B,2,0)</f>
        <v>Admin</v>
      </c>
      <c r="AK2361" s="26">
        <f t="shared" si="159"/>
        <v>6</v>
      </c>
      <c r="AL2361" s="26">
        <f t="shared" si="160"/>
        <v>5</v>
      </c>
      <c r="AM2361" s="94" t="str">
        <f t="shared" si="161"/>
        <v>6/5 Log In</v>
      </c>
      <c r="AN2361" s="172">
        <v>45813.478310185186</v>
      </c>
      <c r="AO2361" s="69" t="s">
        <v>186</v>
      </c>
      <c r="AP2361" s="69" t="s">
        <v>1913</v>
      </c>
      <c r="AQ2361" s="69" t="s">
        <v>186</v>
      </c>
      <c r="AR2361" s="69" t="s">
        <v>1916</v>
      </c>
    </row>
    <row r="2362" spans="36:44" ht="14.4">
      <c r="AJ2362" s="26" t="str">
        <f>VLOOKUP(AQ2362,'user list'!A:B,2,0)</f>
        <v>Admin</v>
      </c>
      <c r="AK2362" s="26">
        <f t="shared" si="159"/>
        <v>6</v>
      </c>
      <c r="AL2362" s="26">
        <f t="shared" si="160"/>
        <v>5</v>
      </c>
      <c r="AM2362" s="94" t="str">
        <f t="shared" si="161"/>
        <v>6/5 Log In</v>
      </c>
      <c r="AN2362" s="172">
        <v>45813.478310185186</v>
      </c>
      <c r="AO2362" s="69" t="s">
        <v>186</v>
      </c>
      <c r="AP2362" s="69" t="s">
        <v>1913</v>
      </c>
      <c r="AQ2362" s="69" t="s">
        <v>186</v>
      </c>
      <c r="AR2362" s="69" t="s">
        <v>1916</v>
      </c>
    </row>
    <row r="2363" spans="36:44" ht="14.4">
      <c r="AJ2363" s="26" t="str">
        <f>VLOOKUP(AQ2363,'user list'!A:B,2,0)</f>
        <v>Admin</v>
      </c>
      <c r="AK2363" s="26">
        <f t="shared" si="159"/>
        <v>6</v>
      </c>
      <c r="AL2363" s="26">
        <f t="shared" si="160"/>
        <v>5</v>
      </c>
      <c r="AM2363" s="94" t="str">
        <f t="shared" si="161"/>
        <v>6/5 Log In</v>
      </c>
      <c r="AN2363" s="172">
        <v>45813.478321759256</v>
      </c>
      <c r="AO2363" s="69" t="s">
        <v>186</v>
      </c>
      <c r="AP2363" s="69" t="s">
        <v>1913</v>
      </c>
      <c r="AQ2363" s="69" t="s">
        <v>186</v>
      </c>
      <c r="AR2363" s="69" t="s">
        <v>1916</v>
      </c>
    </row>
    <row r="2364" spans="36:44" ht="14.4">
      <c r="AJ2364" s="26" t="str">
        <f>VLOOKUP(AQ2364,'user list'!A:B,2,0)</f>
        <v>OCM</v>
      </c>
      <c r="AK2364" s="26">
        <f t="shared" si="159"/>
        <v>6</v>
      </c>
      <c r="AL2364" s="26">
        <f t="shared" si="160"/>
        <v>5</v>
      </c>
      <c r="AM2364" s="94" t="str">
        <f t="shared" si="161"/>
        <v>6/5 Log Off</v>
      </c>
      <c r="AN2364" s="172">
        <v>45813.479548611111</v>
      </c>
      <c r="AO2364" s="69" t="s">
        <v>230</v>
      </c>
      <c r="AP2364" s="69" t="s">
        <v>1913</v>
      </c>
      <c r="AQ2364" s="69" t="s">
        <v>230</v>
      </c>
      <c r="AR2364" s="69" t="s">
        <v>1917</v>
      </c>
    </row>
    <row r="2365" spans="36:44" ht="14.4">
      <c r="AJ2365" s="26" t="str">
        <f>VLOOKUP(AQ2365,'user list'!A:B,2,0)</f>
        <v>CTO</v>
      </c>
      <c r="AK2365" s="26">
        <f t="shared" si="159"/>
        <v>6</v>
      </c>
      <c r="AL2365" s="26">
        <f t="shared" si="160"/>
        <v>5</v>
      </c>
      <c r="AM2365" s="94" t="str">
        <f t="shared" si="161"/>
        <v>6/5 Log Off</v>
      </c>
      <c r="AN2365" s="172">
        <v>45813.485729166663</v>
      </c>
      <c r="AO2365" s="69" t="s">
        <v>207</v>
      </c>
      <c r="AP2365" s="69" t="s">
        <v>1913</v>
      </c>
      <c r="AQ2365" s="69" t="s">
        <v>207</v>
      </c>
      <c r="AR2365" s="69" t="s">
        <v>1917</v>
      </c>
    </row>
    <row r="2366" spans="36:44" ht="14.4">
      <c r="AJ2366" s="26" t="str">
        <f>VLOOKUP(AQ2366,'user list'!A:B,2,0)</f>
        <v>CTO</v>
      </c>
      <c r="AK2366" s="26">
        <f t="shared" si="159"/>
        <v>6</v>
      </c>
      <c r="AL2366" s="26">
        <f t="shared" si="160"/>
        <v>5</v>
      </c>
      <c r="AM2366" s="94" t="str">
        <f t="shared" si="161"/>
        <v>6/5 Log In</v>
      </c>
      <c r="AN2366" s="172">
        <v>45813.485821759263</v>
      </c>
      <c r="AO2366" s="69" t="s">
        <v>207</v>
      </c>
      <c r="AP2366" s="69" t="s">
        <v>1913</v>
      </c>
      <c r="AQ2366" s="69" t="s">
        <v>207</v>
      </c>
      <c r="AR2366" s="69" t="s">
        <v>1916</v>
      </c>
    </row>
    <row r="2367" spans="36:44" ht="14.4">
      <c r="AJ2367" s="26" t="str">
        <f>VLOOKUP(AQ2367,'user list'!A:B,2,0)</f>
        <v>Admin</v>
      </c>
      <c r="AK2367" s="26">
        <f t="shared" si="159"/>
        <v>6</v>
      </c>
      <c r="AL2367" s="26">
        <f t="shared" si="160"/>
        <v>5</v>
      </c>
      <c r="AM2367" s="94" t="str">
        <f t="shared" si="161"/>
        <v>6/5 Log In</v>
      </c>
      <c r="AN2367" s="172">
        <v>45813.486134259256</v>
      </c>
      <c r="AO2367" s="69" t="s">
        <v>186</v>
      </c>
      <c r="AP2367" s="69" t="s">
        <v>1913</v>
      </c>
      <c r="AQ2367" s="69" t="s">
        <v>186</v>
      </c>
      <c r="AR2367" s="69" t="s">
        <v>1916</v>
      </c>
    </row>
    <row r="2368" spans="36:44" ht="14.4">
      <c r="AJ2368" s="26" t="str">
        <f>VLOOKUP(AQ2368,'user list'!A:B,2,0)</f>
        <v>Admin</v>
      </c>
      <c r="AK2368" s="26">
        <f t="shared" si="159"/>
        <v>6</v>
      </c>
      <c r="AL2368" s="26">
        <f t="shared" si="160"/>
        <v>5</v>
      </c>
      <c r="AM2368" s="94" t="str">
        <f t="shared" si="161"/>
        <v>6/5 Log In</v>
      </c>
      <c r="AN2368" s="172">
        <v>45813.486134259256</v>
      </c>
      <c r="AO2368" s="69" t="s">
        <v>186</v>
      </c>
      <c r="AP2368" s="69" t="s">
        <v>1913</v>
      </c>
      <c r="AQ2368" s="69" t="s">
        <v>186</v>
      </c>
      <c r="AR2368" s="69" t="s">
        <v>1916</v>
      </c>
    </row>
    <row r="2369" spans="36:44" ht="14.4">
      <c r="AJ2369" s="26" t="str">
        <f>VLOOKUP(AQ2369,'user list'!A:B,2,0)</f>
        <v>OCM</v>
      </c>
      <c r="AK2369" s="26">
        <f t="shared" si="159"/>
        <v>6</v>
      </c>
      <c r="AL2369" s="26">
        <f t="shared" si="160"/>
        <v>5</v>
      </c>
      <c r="AM2369" s="94" t="str">
        <f t="shared" si="161"/>
        <v>6/5 Log In</v>
      </c>
      <c r="AN2369" s="172">
        <v>45813.488194444442</v>
      </c>
      <c r="AO2369" s="69" t="s">
        <v>230</v>
      </c>
      <c r="AP2369" s="69" t="s">
        <v>1913</v>
      </c>
      <c r="AQ2369" s="69" t="s">
        <v>230</v>
      </c>
      <c r="AR2369" s="69" t="s">
        <v>1916</v>
      </c>
    </row>
    <row r="2370" spans="36:44" ht="14.4">
      <c r="AJ2370" s="26" t="str">
        <f>VLOOKUP(AQ2370,'user list'!A:B,2,0)</f>
        <v>CPDD</v>
      </c>
      <c r="AK2370" s="26">
        <f t="shared" si="159"/>
        <v>6</v>
      </c>
      <c r="AL2370" s="26">
        <f t="shared" si="160"/>
        <v>5</v>
      </c>
      <c r="AM2370" s="94" t="str">
        <f t="shared" si="161"/>
        <v>6/5 Log In</v>
      </c>
      <c r="AN2370" s="172">
        <v>45813.489629629628</v>
      </c>
      <c r="AO2370" s="69" t="s">
        <v>205</v>
      </c>
      <c r="AP2370" s="69" t="s">
        <v>1913</v>
      </c>
      <c r="AQ2370" s="69" t="s">
        <v>205</v>
      </c>
      <c r="AR2370" s="69" t="s">
        <v>1916</v>
      </c>
    </row>
    <row r="2371" spans="36:44" ht="14.4">
      <c r="AJ2371" s="26" t="str">
        <f>VLOOKUP(AQ2371,'user list'!A:B,2,0)</f>
        <v>OCA</v>
      </c>
      <c r="AK2371" s="26">
        <f t="shared" si="159"/>
        <v>6</v>
      </c>
      <c r="AL2371" s="26">
        <f t="shared" si="160"/>
        <v>5</v>
      </c>
      <c r="AM2371" s="94" t="str">
        <f t="shared" si="161"/>
        <v>6/5 Log In</v>
      </c>
      <c r="AN2371" s="172">
        <v>45813.492384259262</v>
      </c>
      <c r="AO2371" s="69" t="s">
        <v>228</v>
      </c>
      <c r="AP2371" s="69" t="s">
        <v>1913</v>
      </c>
      <c r="AQ2371" s="69" t="s">
        <v>228</v>
      </c>
      <c r="AR2371" s="69" t="s">
        <v>1916</v>
      </c>
    </row>
    <row r="2372" spans="36:44" ht="14.4">
      <c r="AJ2372" s="26" t="str">
        <f>VLOOKUP(AQ2372,'user list'!A:B,2,0)</f>
        <v>BCRD</v>
      </c>
      <c r="AK2372" s="26">
        <f t="shared" si="159"/>
        <v>6</v>
      </c>
      <c r="AL2372" s="26">
        <f t="shared" si="160"/>
        <v>5</v>
      </c>
      <c r="AM2372" s="94" t="str">
        <f t="shared" si="161"/>
        <v>6/5 Log Off</v>
      </c>
      <c r="AN2372" s="172">
        <v>45813.492685185185</v>
      </c>
      <c r="AO2372" s="69" t="s">
        <v>192</v>
      </c>
      <c r="AP2372" s="69" t="s">
        <v>1913</v>
      </c>
      <c r="AQ2372" s="69" t="s">
        <v>192</v>
      </c>
      <c r="AR2372" s="69" t="s">
        <v>1917</v>
      </c>
    </row>
    <row r="2373" spans="36:44" ht="14.4">
      <c r="AJ2373" s="26" t="str">
        <f>VLOOKUP(AQ2373,'user list'!A:B,2,0)</f>
        <v>OCM</v>
      </c>
      <c r="AK2373" s="26">
        <f t="shared" si="159"/>
        <v>6</v>
      </c>
      <c r="AL2373" s="26">
        <f t="shared" si="160"/>
        <v>5</v>
      </c>
      <c r="AM2373" s="94" t="str">
        <f t="shared" si="161"/>
        <v>6/5 Log Off</v>
      </c>
      <c r="AN2373" s="172">
        <v>45813.492847222224</v>
      </c>
      <c r="AO2373" s="69" t="s">
        <v>232</v>
      </c>
      <c r="AP2373" s="69" t="s">
        <v>1913</v>
      </c>
      <c r="AQ2373" s="69" t="s">
        <v>232</v>
      </c>
      <c r="AR2373" s="69" t="s">
        <v>1917</v>
      </c>
    </row>
    <row r="2374" spans="36:44" ht="14.4">
      <c r="AJ2374" s="26" t="str">
        <f>VLOOKUP(AQ2374,'user list'!A:B,2,0)</f>
        <v>OCA</v>
      </c>
      <c r="AK2374" s="26">
        <f t="shared" si="159"/>
        <v>6</v>
      </c>
      <c r="AL2374" s="26">
        <f t="shared" si="160"/>
        <v>5</v>
      </c>
      <c r="AM2374" s="94" t="str">
        <f t="shared" si="161"/>
        <v>6/5 Log In</v>
      </c>
      <c r="AN2374" s="172">
        <v>45813.493472222224</v>
      </c>
      <c r="AO2374" s="69" t="s">
        <v>224</v>
      </c>
      <c r="AP2374" s="69" t="s">
        <v>1913</v>
      </c>
      <c r="AQ2374" s="69" t="s">
        <v>224</v>
      </c>
      <c r="AR2374" s="69" t="s">
        <v>1916</v>
      </c>
    </row>
    <row r="2375" spans="36:44" ht="14.4">
      <c r="AJ2375" s="26" t="str">
        <f>VLOOKUP(AQ2375,'user list'!A:B,2,0)</f>
        <v>CAD</v>
      </c>
      <c r="AK2375" s="26">
        <f t="shared" si="159"/>
        <v>6</v>
      </c>
      <c r="AL2375" s="26">
        <f t="shared" si="160"/>
        <v>5</v>
      </c>
      <c r="AM2375" s="94" t="str">
        <f t="shared" si="161"/>
        <v>6/5 Log Off</v>
      </c>
      <c r="AN2375" s="172">
        <v>45813.494456018518</v>
      </c>
      <c r="AO2375" s="69" t="s">
        <v>196</v>
      </c>
      <c r="AP2375" s="69" t="s">
        <v>1913</v>
      </c>
      <c r="AQ2375" s="69" t="s">
        <v>196</v>
      </c>
      <c r="AR2375" s="69" t="s">
        <v>1917</v>
      </c>
    </row>
    <row r="2376" spans="36:44" ht="14.4">
      <c r="AJ2376" s="26" t="str">
        <f>VLOOKUP(AQ2376,'user list'!A:B,2,0)</f>
        <v>Admin</v>
      </c>
      <c r="AK2376" s="26">
        <f t="shared" si="159"/>
        <v>6</v>
      </c>
      <c r="AL2376" s="26">
        <f t="shared" si="160"/>
        <v>5</v>
      </c>
      <c r="AM2376" s="94" t="str">
        <f t="shared" si="161"/>
        <v>6/5 Log In</v>
      </c>
      <c r="AN2376" s="172">
        <v>45813.494629629633</v>
      </c>
      <c r="AO2376" s="69" t="s">
        <v>186</v>
      </c>
      <c r="AP2376" s="69" t="s">
        <v>1913</v>
      </c>
      <c r="AQ2376" s="69" t="s">
        <v>186</v>
      </c>
      <c r="AR2376" s="69" t="s">
        <v>1916</v>
      </c>
    </row>
    <row r="2377" spans="36:44" ht="14.4">
      <c r="AJ2377" s="26" t="str">
        <f>VLOOKUP(AQ2377,'user list'!A:B,2,0)</f>
        <v>OCM</v>
      </c>
      <c r="AK2377" s="26">
        <f t="shared" si="159"/>
        <v>6</v>
      </c>
      <c r="AL2377" s="26">
        <f t="shared" si="160"/>
        <v>5</v>
      </c>
      <c r="AM2377" s="94" t="str">
        <f t="shared" si="161"/>
        <v>6/5 Log Off</v>
      </c>
      <c r="AN2377" s="172">
        <v>45813.49628472222</v>
      </c>
      <c r="AO2377" s="69" t="s">
        <v>236</v>
      </c>
      <c r="AP2377" s="69" t="s">
        <v>1913</v>
      </c>
      <c r="AQ2377" s="69" t="s">
        <v>236</v>
      </c>
      <c r="AR2377" s="69" t="s">
        <v>1917</v>
      </c>
    </row>
    <row r="2378" spans="36:44" ht="14.4">
      <c r="AJ2378" s="26" t="str">
        <f>VLOOKUP(AQ2378,'user list'!A:B,2,0)</f>
        <v>OCA</v>
      </c>
      <c r="AK2378" s="26">
        <f t="shared" si="159"/>
        <v>6</v>
      </c>
      <c r="AL2378" s="26">
        <f t="shared" si="160"/>
        <v>5</v>
      </c>
      <c r="AM2378" s="94" t="str">
        <f t="shared" si="161"/>
        <v>6/5 Log Off</v>
      </c>
      <c r="AN2378" s="172">
        <v>45813.496747685182</v>
      </c>
      <c r="AO2378" s="69" t="s">
        <v>227</v>
      </c>
      <c r="AP2378" s="69" t="s">
        <v>1913</v>
      </c>
      <c r="AQ2378" s="69" t="s">
        <v>227</v>
      </c>
      <c r="AR2378" s="69" t="s">
        <v>1917</v>
      </c>
    </row>
    <row r="2379" spans="36:44" ht="14.4">
      <c r="AJ2379" s="26" t="str">
        <f>VLOOKUP(AQ2379,'user list'!A:B,2,0)</f>
        <v>OCA</v>
      </c>
      <c r="AK2379" s="26">
        <f t="shared" si="159"/>
        <v>6</v>
      </c>
      <c r="AL2379" s="26">
        <f t="shared" si="160"/>
        <v>5</v>
      </c>
      <c r="AM2379" s="94" t="str">
        <f t="shared" si="161"/>
        <v>6/5 Log In</v>
      </c>
      <c r="AN2379" s="172">
        <v>45813.496828703705</v>
      </c>
      <c r="AO2379" s="69" t="s">
        <v>227</v>
      </c>
      <c r="AP2379" s="69" t="s">
        <v>1913</v>
      </c>
      <c r="AQ2379" s="69" t="s">
        <v>227</v>
      </c>
      <c r="AR2379" s="69" t="s">
        <v>1916</v>
      </c>
    </row>
    <row r="2380" spans="36:44" ht="14.4">
      <c r="AJ2380" s="26" t="str">
        <f>VLOOKUP(AQ2380,'user list'!A:B,2,0)</f>
        <v>BPLD</v>
      </c>
      <c r="AK2380" s="26">
        <f t="shared" si="159"/>
        <v>6</v>
      </c>
      <c r="AL2380" s="26">
        <f t="shared" si="160"/>
        <v>5</v>
      </c>
      <c r="AM2380" s="94" t="str">
        <f t="shared" si="161"/>
        <v>6/5 Log Off</v>
      </c>
      <c r="AN2380" s="172">
        <v>45813.497094907405</v>
      </c>
      <c r="AO2380" s="69" t="s">
        <v>194</v>
      </c>
      <c r="AP2380" s="69" t="s">
        <v>1913</v>
      </c>
      <c r="AQ2380" s="69" t="s">
        <v>194</v>
      </c>
      <c r="AR2380" s="69" t="s">
        <v>1917</v>
      </c>
    </row>
    <row r="2381" spans="36:44" ht="14.4">
      <c r="AJ2381" s="26" t="str">
        <f>VLOOKUP(AQ2381,'user list'!A:B,2,0)</f>
        <v>CTO</v>
      </c>
      <c r="AK2381" s="26">
        <f t="shared" si="159"/>
        <v>6</v>
      </c>
      <c r="AL2381" s="26">
        <f t="shared" si="160"/>
        <v>5</v>
      </c>
      <c r="AM2381" s="94" t="str">
        <f t="shared" si="161"/>
        <v>6/5 Log Off</v>
      </c>
      <c r="AN2381" s="172">
        <v>45813.499641203707</v>
      </c>
      <c r="AO2381" s="69" t="s">
        <v>207</v>
      </c>
      <c r="AP2381" s="69" t="s">
        <v>1913</v>
      </c>
      <c r="AQ2381" s="69" t="s">
        <v>207</v>
      </c>
      <c r="AR2381" s="69" t="s">
        <v>1917</v>
      </c>
    </row>
    <row r="2382" spans="36:44" ht="14.4">
      <c r="AJ2382" s="26" t="str">
        <f>VLOOKUP(AQ2382,'user list'!A:B,2,0)</f>
        <v>DOE</v>
      </c>
      <c r="AK2382" s="26">
        <f t="shared" si="159"/>
        <v>6</v>
      </c>
      <c r="AL2382" s="26">
        <f t="shared" si="160"/>
        <v>5</v>
      </c>
      <c r="AM2382" s="94" t="str">
        <f t="shared" si="161"/>
        <v>6/5 Log In</v>
      </c>
      <c r="AN2382" s="172">
        <v>45813.503900462965</v>
      </c>
      <c r="AO2382" s="69" t="s">
        <v>212</v>
      </c>
      <c r="AP2382" s="69" t="s">
        <v>1913</v>
      </c>
      <c r="AQ2382" s="69" t="s">
        <v>212</v>
      </c>
      <c r="AR2382" s="69" t="s">
        <v>1916</v>
      </c>
    </row>
    <row r="2383" spans="36:44" ht="14.4">
      <c r="AJ2383" s="26" t="str">
        <f>VLOOKUP(AQ2383,'user list'!A:B,2,0)</f>
        <v>CHD</v>
      </c>
      <c r="AK2383" s="26">
        <f t="shared" si="159"/>
        <v>6</v>
      </c>
      <c r="AL2383" s="26">
        <f t="shared" si="160"/>
        <v>5</v>
      </c>
      <c r="AM2383" s="94" t="str">
        <f t="shared" si="161"/>
        <v>6/5 Log Off</v>
      </c>
      <c r="AN2383" s="172">
        <v>45813.50440972222</v>
      </c>
      <c r="AO2383" s="69" t="s">
        <v>203</v>
      </c>
      <c r="AP2383" s="69" t="s">
        <v>1913</v>
      </c>
      <c r="AQ2383" s="69" t="s">
        <v>203</v>
      </c>
      <c r="AR2383" s="69" t="s">
        <v>1917</v>
      </c>
    </row>
    <row r="2384" spans="36:44" ht="14.4">
      <c r="AJ2384" s="26" t="str">
        <f>VLOOKUP(AQ2384,'user list'!A:B,2,0)</f>
        <v>CHD</v>
      </c>
      <c r="AK2384" s="26">
        <f t="shared" si="159"/>
        <v>6</v>
      </c>
      <c r="AL2384" s="26">
        <f t="shared" si="160"/>
        <v>5</v>
      </c>
      <c r="AM2384" s="94" t="str">
        <f t="shared" si="161"/>
        <v>6/5 Log In</v>
      </c>
      <c r="AN2384" s="172">
        <v>45813.504710648151</v>
      </c>
      <c r="AO2384" s="69" t="s">
        <v>203</v>
      </c>
      <c r="AP2384" s="69" t="s">
        <v>1913</v>
      </c>
      <c r="AQ2384" s="69" t="s">
        <v>203</v>
      </c>
      <c r="AR2384" s="69" t="s">
        <v>1916</v>
      </c>
    </row>
    <row r="2385" spans="36:44" ht="14.4">
      <c r="AJ2385" s="26" t="str">
        <f>VLOOKUP(AQ2385,'user list'!A:B,2,0)</f>
        <v>MDAD</v>
      </c>
      <c r="AK2385" s="26">
        <f t="shared" si="159"/>
        <v>6</v>
      </c>
      <c r="AL2385" s="26">
        <f t="shared" si="160"/>
        <v>5</v>
      </c>
      <c r="AM2385" s="94" t="str">
        <f t="shared" si="161"/>
        <v>6/5 Log Off</v>
      </c>
      <c r="AN2385" s="172">
        <v>45813.504895833335</v>
      </c>
      <c r="AO2385" s="69" t="s">
        <v>223</v>
      </c>
      <c r="AP2385" s="69" t="s">
        <v>1913</v>
      </c>
      <c r="AQ2385" s="69" t="s">
        <v>223</v>
      </c>
      <c r="AR2385" s="69" t="s">
        <v>1917</v>
      </c>
    </row>
    <row r="2386" spans="36:44" ht="14.4">
      <c r="AJ2386" s="26" t="str">
        <f>VLOOKUP(AQ2386,'user list'!A:B,2,0)</f>
        <v>OCM</v>
      </c>
      <c r="AK2386" s="26">
        <f t="shared" si="159"/>
        <v>6</v>
      </c>
      <c r="AL2386" s="26">
        <f t="shared" si="160"/>
        <v>5</v>
      </c>
      <c r="AM2386" s="94" t="str">
        <f t="shared" si="161"/>
        <v>6/5 Log In</v>
      </c>
      <c r="AN2386" s="172">
        <v>45813.505671296298</v>
      </c>
      <c r="AO2386" s="69" t="s">
        <v>251</v>
      </c>
      <c r="AP2386" s="69" t="s">
        <v>1913</v>
      </c>
      <c r="AQ2386" s="69" t="s">
        <v>251</v>
      </c>
      <c r="AR2386" s="69" t="s">
        <v>1916</v>
      </c>
    </row>
    <row r="2387" spans="36:44" ht="14.4">
      <c r="AJ2387" s="26" t="str">
        <f>VLOOKUP(AQ2387,'user list'!A:B,2,0)</f>
        <v>OCM</v>
      </c>
      <c r="AK2387" s="26">
        <f t="shared" si="159"/>
        <v>6</v>
      </c>
      <c r="AL2387" s="26">
        <f t="shared" si="160"/>
        <v>5</v>
      </c>
      <c r="AM2387" s="94" t="str">
        <f t="shared" si="161"/>
        <v>6/5 Log In</v>
      </c>
      <c r="AN2387" s="172">
        <v>45813.506435185183</v>
      </c>
      <c r="AO2387" s="69" t="s">
        <v>232</v>
      </c>
      <c r="AP2387" s="69" t="s">
        <v>1913</v>
      </c>
      <c r="AQ2387" s="69" t="s">
        <v>232</v>
      </c>
      <c r="AR2387" s="69" t="s">
        <v>1916</v>
      </c>
    </row>
    <row r="2388" spans="36:44" ht="14.4">
      <c r="AJ2388" s="26" t="str">
        <f>VLOOKUP(AQ2388,'user list'!A:B,2,0)</f>
        <v>DPOS</v>
      </c>
      <c r="AK2388" s="26">
        <f t="shared" si="159"/>
        <v>6</v>
      </c>
      <c r="AL2388" s="26">
        <f t="shared" si="160"/>
        <v>5</v>
      </c>
      <c r="AM2388" s="94" t="str">
        <f t="shared" si="161"/>
        <v>6/5 Log Off</v>
      </c>
      <c r="AN2388" s="172">
        <v>45813.507152777776</v>
      </c>
      <c r="AO2388" s="69" t="s">
        <v>213</v>
      </c>
      <c r="AP2388" s="69" t="s">
        <v>1913</v>
      </c>
      <c r="AQ2388" s="69" t="s">
        <v>213</v>
      </c>
      <c r="AR2388" s="69" t="s">
        <v>1917</v>
      </c>
    </row>
    <row r="2389" spans="36:44" ht="14.4">
      <c r="AJ2389" s="26" t="str">
        <f>VLOOKUP(AQ2389,'user list'!A:B,2,0)</f>
        <v>DPOS</v>
      </c>
      <c r="AK2389" s="26">
        <f t="shared" si="159"/>
        <v>6</v>
      </c>
      <c r="AL2389" s="26">
        <f t="shared" si="160"/>
        <v>5</v>
      </c>
      <c r="AM2389" s="94" t="str">
        <f t="shared" si="161"/>
        <v>6/5 Log In</v>
      </c>
      <c r="AN2389" s="172">
        <v>45813.507291666669</v>
      </c>
      <c r="AO2389" s="69" t="s">
        <v>213</v>
      </c>
      <c r="AP2389" s="69" t="s">
        <v>1913</v>
      </c>
      <c r="AQ2389" s="69" t="s">
        <v>213</v>
      </c>
      <c r="AR2389" s="69" t="s">
        <v>1916</v>
      </c>
    </row>
    <row r="2390" spans="36:44" ht="14.4">
      <c r="AJ2390" s="26" t="str">
        <f>VLOOKUP(AQ2390,'user list'!A:B,2,0)</f>
        <v>CPDD</v>
      </c>
      <c r="AK2390" s="26">
        <f t="shared" si="159"/>
        <v>6</v>
      </c>
      <c r="AL2390" s="26">
        <f t="shared" si="160"/>
        <v>5</v>
      </c>
      <c r="AM2390" s="94" t="str">
        <f t="shared" si="161"/>
        <v>6/5 Log Off</v>
      </c>
      <c r="AN2390" s="172">
        <v>45813.507754629631</v>
      </c>
      <c r="AO2390" s="69" t="s">
        <v>205</v>
      </c>
      <c r="AP2390" s="69" t="s">
        <v>1913</v>
      </c>
      <c r="AQ2390" s="69" t="s">
        <v>205</v>
      </c>
      <c r="AR2390" s="69" t="s">
        <v>1917</v>
      </c>
    </row>
    <row r="2391" spans="36:44" ht="14.4">
      <c r="AJ2391" s="26" t="str">
        <f>VLOOKUP(AQ2391,'user list'!A:B,2,0)</f>
        <v>CTO</v>
      </c>
      <c r="AK2391" s="26">
        <f t="shared" si="159"/>
        <v>6</v>
      </c>
      <c r="AL2391" s="26">
        <f t="shared" si="160"/>
        <v>5</v>
      </c>
      <c r="AM2391" s="94" t="str">
        <f t="shared" si="161"/>
        <v>6/5 Log In</v>
      </c>
      <c r="AN2391" s="172">
        <v>45813.509085648147</v>
      </c>
      <c r="AO2391" s="69" t="s">
        <v>207</v>
      </c>
      <c r="AP2391" s="69" t="s">
        <v>1913</v>
      </c>
      <c r="AQ2391" s="69" t="s">
        <v>207</v>
      </c>
      <c r="AR2391" s="69" t="s">
        <v>1916</v>
      </c>
    </row>
    <row r="2392" spans="36:44" ht="14.4">
      <c r="AJ2392" s="26" t="str">
        <f>VLOOKUP(AQ2392,'user list'!A:B,2,0)</f>
        <v>QCPL</v>
      </c>
      <c r="AK2392" s="26">
        <f t="shared" si="159"/>
        <v>6</v>
      </c>
      <c r="AL2392" s="26">
        <f t="shared" si="160"/>
        <v>5</v>
      </c>
      <c r="AM2392" s="94" t="str">
        <f t="shared" si="161"/>
        <v>6/5 Log Off</v>
      </c>
      <c r="AN2392" s="172">
        <v>45813.510115740741</v>
      </c>
      <c r="AO2392" s="69" t="s">
        <v>268</v>
      </c>
      <c r="AP2392" s="69" t="s">
        <v>1913</v>
      </c>
      <c r="AQ2392" s="69" t="s">
        <v>268</v>
      </c>
      <c r="AR2392" s="69" t="s">
        <v>1917</v>
      </c>
    </row>
    <row r="2393" spans="36:44" ht="14.4">
      <c r="AJ2393" s="26" t="str">
        <f>VLOOKUP(AQ2393,'user list'!A:B,2,0)</f>
        <v>OCA</v>
      </c>
      <c r="AK2393" s="26">
        <f t="shared" si="159"/>
        <v>6</v>
      </c>
      <c r="AL2393" s="26">
        <f t="shared" si="160"/>
        <v>5</v>
      </c>
      <c r="AM2393" s="94" t="str">
        <f t="shared" si="161"/>
        <v>6/5 Log Off</v>
      </c>
      <c r="AN2393" s="172">
        <v>45813.510138888887</v>
      </c>
      <c r="AO2393" s="69" t="s">
        <v>227</v>
      </c>
      <c r="AP2393" s="69" t="s">
        <v>1913</v>
      </c>
      <c r="AQ2393" s="69" t="s">
        <v>227</v>
      </c>
      <c r="AR2393" s="69" t="s">
        <v>1917</v>
      </c>
    </row>
    <row r="2394" spans="36:44" ht="14.4">
      <c r="AJ2394" s="26" t="str">
        <f>VLOOKUP(AQ2394,'user list'!A:B,2,0)</f>
        <v>QCPL</v>
      </c>
      <c r="AK2394" s="26">
        <f t="shared" si="159"/>
        <v>6</v>
      </c>
      <c r="AL2394" s="26">
        <f t="shared" si="160"/>
        <v>5</v>
      </c>
      <c r="AM2394" s="94" t="str">
        <f t="shared" si="161"/>
        <v>6/5 Log In</v>
      </c>
      <c r="AN2394" s="172">
        <v>45813.510648148149</v>
      </c>
      <c r="AO2394" s="69" t="s">
        <v>268</v>
      </c>
      <c r="AP2394" s="69" t="s">
        <v>1913</v>
      </c>
      <c r="AQ2394" s="69" t="s">
        <v>268</v>
      </c>
      <c r="AR2394" s="69" t="s">
        <v>1916</v>
      </c>
    </row>
    <row r="2395" spans="36:44" ht="14.4">
      <c r="AJ2395" s="26" t="str">
        <f>VLOOKUP(AQ2395,'user list'!A:B,2,0)</f>
        <v>DOE</v>
      </c>
      <c r="AK2395" s="26">
        <f t="shared" si="159"/>
        <v>6</v>
      </c>
      <c r="AL2395" s="26">
        <f t="shared" si="160"/>
        <v>5</v>
      </c>
      <c r="AM2395" s="94" t="str">
        <f t="shared" si="161"/>
        <v>6/5 Log Off</v>
      </c>
      <c r="AN2395" s="172">
        <v>45813.512071759258</v>
      </c>
      <c r="AO2395" s="69" t="s">
        <v>212</v>
      </c>
      <c r="AP2395" s="69" t="s">
        <v>1913</v>
      </c>
      <c r="AQ2395" s="69" t="s">
        <v>212</v>
      </c>
      <c r="AR2395" s="69" t="s">
        <v>1917</v>
      </c>
    </row>
    <row r="2396" spans="36:44" ht="14.4">
      <c r="AJ2396" s="26" t="str">
        <f>VLOOKUP(AQ2396,'user list'!A:B,2,0)</f>
        <v>DOE</v>
      </c>
      <c r="AK2396" s="26">
        <f t="shared" si="159"/>
        <v>6</v>
      </c>
      <c r="AL2396" s="26">
        <f t="shared" si="160"/>
        <v>5</v>
      </c>
      <c r="AM2396" s="94" t="str">
        <f t="shared" si="161"/>
        <v>6/5 Log In</v>
      </c>
      <c r="AN2396" s="172">
        <v>45813.512129629627</v>
      </c>
      <c r="AO2396" s="69" t="s">
        <v>212</v>
      </c>
      <c r="AP2396" s="69" t="s">
        <v>1913</v>
      </c>
      <c r="AQ2396" s="69" t="s">
        <v>212</v>
      </c>
      <c r="AR2396" s="69" t="s">
        <v>1916</v>
      </c>
    </row>
    <row r="2397" spans="36:44" ht="14.4">
      <c r="AJ2397" s="26" t="str">
        <f>VLOOKUP(AQ2397,'user list'!A:B,2,0)</f>
        <v>OCA</v>
      </c>
      <c r="AK2397" s="26">
        <f t="shared" si="159"/>
        <v>6</v>
      </c>
      <c r="AL2397" s="26">
        <f t="shared" si="160"/>
        <v>5</v>
      </c>
      <c r="AM2397" s="94" t="str">
        <f t="shared" si="161"/>
        <v>6/5 Log In</v>
      </c>
      <c r="AN2397" s="172">
        <v>45813.513055555559</v>
      </c>
      <c r="AO2397" s="69" t="s">
        <v>227</v>
      </c>
      <c r="AP2397" s="69" t="s">
        <v>1913</v>
      </c>
      <c r="AQ2397" s="69" t="s">
        <v>227</v>
      </c>
      <c r="AR2397" s="69" t="s">
        <v>1916</v>
      </c>
    </row>
    <row r="2398" spans="36:44" ht="14.4">
      <c r="AJ2398" s="26" t="str">
        <f>VLOOKUP(AQ2398,'user list'!A:B,2,0)</f>
        <v>OCM</v>
      </c>
      <c r="AK2398" s="26">
        <f t="shared" si="159"/>
        <v>6</v>
      </c>
      <c r="AL2398" s="26">
        <f t="shared" si="160"/>
        <v>5</v>
      </c>
      <c r="AM2398" s="94" t="str">
        <f t="shared" si="161"/>
        <v>6/5 Log Off</v>
      </c>
      <c r="AN2398" s="172">
        <v>45813.514409722222</v>
      </c>
      <c r="AO2398" s="69" t="s">
        <v>231</v>
      </c>
      <c r="AP2398" s="69" t="s">
        <v>1913</v>
      </c>
      <c r="AQ2398" s="69" t="s">
        <v>231</v>
      </c>
      <c r="AR2398" s="69" t="s">
        <v>1917</v>
      </c>
    </row>
    <row r="2399" spans="36:44" ht="14.4">
      <c r="AJ2399" s="26" t="str">
        <f>VLOOKUP(AQ2399,'user list'!A:B,2,0)</f>
        <v>BPLD</v>
      </c>
      <c r="AK2399" s="26">
        <f t="shared" si="159"/>
        <v>6</v>
      </c>
      <c r="AL2399" s="26">
        <f t="shared" si="160"/>
        <v>5</v>
      </c>
      <c r="AM2399" s="94" t="str">
        <f t="shared" si="161"/>
        <v>6/5 Log In</v>
      </c>
      <c r="AN2399" s="172">
        <v>45813.514791666668</v>
      </c>
      <c r="AO2399" s="69" t="s">
        <v>194</v>
      </c>
      <c r="AP2399" s="69" t="s">
        <v>1913</v>
      </c>
      <c r="AQ2399" s="69" t="s">
        <v>194</v>
      </c>
      <c r="AR2399" s="69" t="s">
        <v>1916</v>
      </c>
    </row>
    <row r="2400" spans="36:44" ht="14.4">
      <c r="AJ2400" s="26" t="str">
        <f>VLOOKUP(AQ2400,'user list'!A:B,2,0)</f>
        <v>OCM</v>
      </c>
      <c r="AK2400" s="26">
        <f t="shared" si="159"/>
        <v>6</v>
      </c>
      <c r="AL2400" s="26">
        <f t="shared" si="160"/>
        <v>5</v>
      </c>
      <c r="AM2400" s="94" t="str">
        <f t="shared" si="161"/>
        <v>6/5 Log Off</v>
      </c>
      <c r="AN2400" s="172">
        <v>45813.519108796296</v>
      </c>
      <c r="AO2400" s="69" t="s">
        <v>235</v>
      </c>
      <c r="AP2400" s="69" t="s">
        <v>1913</v>
      </c>
      <c r="AQ2400" s="69" t="s">
        <v>235</v>
      </c>
      <c r="AR2400" s="69" t="s">
        <v>1917</v>
      </c>
    </row>
    <row r="2401" spans="36:44" ht="14.4">
      <c r="AJ2401" s="26" t="str">
        <f>VLOOKUP(AQ2401,'user list'!A:B,2,0)</f>
        <v>Admin</v>
      </c>
      <c r="AK2401" s="26">
        <f t="shared" si="159"/>
        <v>6</v>
      </c>
      <c r="AL2401" s="26">
        <f t="shared" si="160"/>
        <v>5</v>
      </c>
      <c r="AM2401" s="94" t="str">
        <f t="shared" si="161"/>
        <v>6/5 Log In</v>
      </c>
      <c r="AN2401" s="172">
        <v>45813.519189814811</v>
      </c>
      <c r="AO2401" s="69" t="s">
        <v>186</v>
      </c>
      <c r="AP2401" s="69" t="s">
        <v>1913</v>
      </c>
      <c r="AQ2401" s="69" t="s">
        <v>186</v>
      </c>
      <c r="AR2401" s="69" t="s">
        <v>1916</v>
      </c>
    </row>
    <row r="2402" spans="36:44" ht="14.4">
      <c r="AJ2402" s="26" t="str">
        <f>VLOOKUP(AQ2402,'user list'!A:B,2,0)</f>
        <v>OSSP</v>
      </c>
      <c r="AK2402" s="26">
        <f t="shared" si="159"/>
        <v>6</v>
      </c>
      <c r="AL2402" s="26">
        <f t="shared" si="160"/>
        <v>5</v>
      </c>
      <c r="AM2402" s="94" t="str">
        <f t="shared" si="161"/>
        <v>6/5 Changed</v>
      </c>
      <c r="AN2402" s="172">
        <v>45813.519525462965</v>
      </c>
      <c r="AO2402" s="69" t="s">
        <v>186</v>
      </c>
      <c r="AP2402" s="69" t="s">
        <v>1913</v>
      </c>
      <c r="AQ2402" s="69" t="s">
        <v>255</v>
      </c>
      <c r="AR2402" s="69" t="s">
        <v>1918</v>
      </c>
    </row>
    <row r="2403" spans="36:44" ht="14.4">
      <c r="AJ2403" s="26" t="str">
        <f>VLOOKUP(AQ2403,'user list'!A:B,2,0)</f>
        <v>Admin</v>
      </c>
      <c r="AK2403" s="26">
        <f t="shared" ref="AK2403:AK2466" si="162">MONTH(AN2403)</f>
        <v>6</v>
      </c>
      <c r="AL2403" s="26">
        <f t="shared" ref="AL2403:AL2466" si="163">DAY(AN2403)</f>
        <v>5</v>
      </c>
      <c r="AM2403" s="94" t="str">
        <f t="shared" ref="AM2403:AM2466" si="164">AK2403&amp;"/"&amp;AL2403&amp;" "&amp;AR2403</f>
        <v>6/5 Log Off</v>
      </c>
      <c r="AN2403" s="172">
        <v>45813.520046296297</v>
      </c>
      <c r="AO2403" s="69" t="s">
        <v>186</v>
      </c>
      <c r="AP2403" s="69" t="s">
        <v>1913</v>
      </c>
      <c r="AQ2403" s="69" t="s">
        <v>186</v>
      </c>
      <c r="AR2403" s="69" t="s">
        <v>1917</v>
      </c>
    </row>
    <row r="2404" spans="36:44" ht="14.4">
      <c r="AJ2404" s="26" t="str">
        <f>VLOOKUP(AQ2404,'user list'!A:B,2,0)</f>
        <v>OSSP</v>
      </c>
      <c r="AK2404" s="26">
        <f t="shared" si="162"/>
        <v>6</v>
      </c>
      <c r="AL2404" s="26">
        <f t="shared" si="163"/>
        <v>5</v>
      </c>
      <c r="AM2404" s="94" t="str">
        <f t="shared" si="164"/>
        <v>6/5 Log In</v>
      </c>
      <c r="AN2404" s="172">
        <v>45813.520277777781</v>
      </c>
      <c r="AO2404" s="69" t="s">
        <v>255</v>
      </c>
      <c r="AP2404" s="69" t="s">
        <v>1913</v>
      </c>
      <c r="AQ2404" s="69" t="s">
        <v>255</v>
      </c>
      <c r="AR2404" s="69" t="s">
        <v>1916</v>
      </c>
    </row>
    <row r="2405" spans="36:44" ht="14.4">
      <c r="AJ2405" s="26" t="str">
        <f>VLOOKUP(AQ2405,'user list'!A:B,2,0)</f>
        <v>OSSP</v>
      </c>
      <c r="AK2405" s="26">
        <f t="shared" si="162"/>
        <v>6</v>
      </c>
      <c r="AL2405" s="26">
        <f t="shared" si="163"/>
        <v>5</v>
      </c>
      <c r="AM2405" s="94" t="str">
        <f t="shared" si="164"/>
        <v>6/5 Log In</v>
      </c>
      <c r="AN2405" s="172">
        <v>45813.520532407405</v>
      </c>
      <c r="AO2405" s="69" t="s">
        <v>255</v>
      </c>
      <c r="AP2405" s="69" t="s">
        <v>1913</v>
      </c>
      <c r="AQ2405" s="69" t="s">
        <v>255</v>
      </c>
      <c r="AR2405" s="69" t="s">
        <v>1916</v>
      </c>
    </row>
    <row r="2406" spans="36:44" ht="14.4">
      <c r="AJ2406" s="26" t="str">
        <f>VLOOKUP(AQ2406,'user list'!A:B,2,0)</f>
        <v>OCM</v>
      </c>
      <c r="AK2406" s="26">
        <f t="shared" si="162"/>
        <v>6</v>
      </c>
      <c r="AL2406" s="26">
        <f t="shared" si="163"/>
        <v>5</v>
      </c>
      <c r="AM2406" s="94" t="str">
        <f t="shared" si="164"/>
        <v>6/5 Log Off</v>
      </c>
      <c r="AN2406" s="172">
        <v>45813.520636574074</v>
      </c>
      <c r="AO2406" s="69" t="s">
        <v>251</v>
      </c>
      <c r="AP2406" s="69" t="s">
        <v>1913</v>
      </c>
      <c r="AQ2406" s="69" t="s">
        <v>251</v>
      </c>
      <c r="AR2406" s="69" t="s">
        <v>1917</v>
      </c>
    </row>
    <row r="2407" spans="36:44" ht="14.4">
      <c r="AJ2407" s="26" t="str">
        <f>VLOOKUP(AQ2407,'user list'!A:B,2,0)</f>
        <v>SSDD</v>
      </c>
      <c r="AK2407" s="26">
        <f t="shared" si="162"/>
        <v>6</v>
      </c>
      <c r="AL2407" s="26">
        <f t="shared" si="163"/>
        <v>5</v>
      </c>
      <c r="AM2407" s="94" t="str">
        <f t="shared" si="164"/>
        <v>6/5 Log Off</v>
      </c>
      <c r="AN2407" s="172">
        <v>45813.522094907406</v>
      </c>
      <c r="AO2407" s="69" t="s">
        <v>273</v>
      </c>
      <c r="AP2407" s="69" t="s">
        <v>1913</v>
      </c>
      <c r="AQ2407" s="69" t="s">
        <v>273</v>
      </c>
      <c r="AR2407" s="69" t="s">
        <v>1917</v>
      </c>
    </row>
    <row r="2408" spans="36:44" ht="14.4">
      <c r="AJ2408" s="26" t="str">
        <f>VLOOKUP(AQ2408,'user list'!A:B,2,0)</f>
        <v>OCM</v>
      </c>
      <c r="AK2408" s="26">
        <f t="shared" si="162"/>
        <v>6</v>
      </c>
      <c r="AL2408" s="26">
        <f t="shared" si="163"/>
        <v>5</v>
      </c>
      <c r="AM2408" s="94" t="str">
        <f t="shared" si="164"/>
        <v>6/5 Changed</v>
      </c>
      <c r="AN2408" s="172">
        <v>45813.522245370368</v>
      </c>
      <c r="AO2408" s="69" t="s">
        <v>186</v>
      </c>
      <c r="AP2408" s="69" t="s">
        <v>1913</v>
      </c>
      <c r="AQ2408" s="69" t="s">
        <v>283</v>
      </c>
      <c r="AR2408" s="69" t="s">
        <v>1918</v>
      </c>
    </row>
    <row r="2409" spans="36:44" ht="14.4">
      <c r="AJ2409" s="26" t="str">
        <f>VLOOKUP(AQ2409,'user list'!A:B,2,0)</f>
        <v>SSDD</v>
      </c>
      <c r="AK2409" s="26">
        <f t="shared" si="162"/>
        <v>6</v>
      </c>
      <c r="AL2409" s="26">
        <f t="shared" si="163"/>
        <v>5</v>
      </c>
      <c r="AM2409" s="94" t="str">
        <f t="shared" si="164"/>
        <v>6/5 Log In</v>
      </c>
      <c r="AN2409" s="172">
        <v>45813.522326388891</v>
      </c>
      <c r="AO2409" s="69" t="s">
        <v>273</v>
      </c>
      <c r="AP2409" s="69" t="s">
        <v>1913</v>
      </c>
      <c r="AQ2409" s="69" t="s">
        <v>273</v>
      </c>
      <c r="AR2409" s="69" t="s">
        <v>1916</v>
      </c>
    </row>
    <row r="2410" spans="36:44" ht="14.4">
      <c r="AJ2410" s="26" t="str">
        <f>VLOOKUP(AQ2410,'user list'!A:B,2,0)</f>
        <v>OCA</v>
      </c>
      <c r="AK2410" s="26">
        <f t="shared" si="162"/>
        <v>6</v>
      </c>
      <c r="AL2410" s="26">
        <f t="shared" si="163"/>
        <v>5</v>
      </c>
      <c r="AM2410" s="94" t="str">
        <f t="shared" si="164"/>
        <v>6/5 Log Off</v>
      </c>
      <c r="AN2410" s="172">
        <v>45813.522777777776</v>
      </c>
      <c r="AO2410" s="69" t="s">
        <v>224</v>
      </c>
      <c r="AP2410" s="69" t="s">
        <v>1913</v>
      </c>
      <c r="AQ2410" s="69" t="s">
        <v>224</v>
      </c>
      <c r="AR2410" s="69" t="s">
        <v>1917</v>
      </c>
    </row>
    <row r="2411" spans="36:44" ht="14.4">
      <c r="AJ2411" s="26" t="str">
        <f>VLOOKUP(AQ2411,'user list'!A:B,2,0)</f>
        <v>SPORTS</v>
      </c>
      <c r="AK2411" s="26">
        <f t="shared" si="162"/>
        <v>6</v>
      </c>
      <c r="AL2411" s="26">
        <f t="shared" si="163"/>
        <v>5</v>
      </c>
      <c r="AM2411" s="94" t="str">
        <f t="shared" si="164"/>
        <v>6/5 Log Off</v>
      </c>
      <c r="AN2411" s="172">
        <v>45813.522847222222</v>
      </c>
      <c r="AO2411" s="69" t="s">
        <v>272</v>
      </c>
      <c r="AP2411" s="69" t="s">
        <v>1913</v>
      </c>
      <c r="AQ2411" s="69" t="s">
        <v>272</v>
      </c>
      <c r="AR2411" s="69" t="s">
        <v>1917</v>
      </c>
    </row>
    <row r="2412" spans="36:44" ht="14.4">
      <c r="AJ2412" s="26" t="str">
        <f>VLOOKUP(AQ2412,'user list'!A:B,2,0)</f>
        <v>SPORTS</v>
      </c>
      <c r="AK2412" s="26">
        <f t="shared" si="162"/>
        <v>6</v>
      </c>
      <c r="AL2412" s="26">
        <f t="shared" si="163"/>
        <v>5</v>
      </c>
      <c r="AM2412" s="94" t="str">
        <f t="shared" si="164"/>
        <v>6/5 Log In</v>
      </c>
      <c r="AN2412" s="172">
        <v>45813.522951388892</v>
      </c>
      <c r="AO2412" s="69" t="s">
        <v>272</v>
      </c>
      <c r="AP2412" s="69" t="s">
        <v>1913</v>
      </c>
      <c r="AQ2412" s="69" t="s">
        <v>272</v>
      </c>
      <c r="AR2412" s="69" t="s">
        <v>1916</v>
      </c>
    </row>
    <row r="2413" spans="36:44" ht="14.4">
      <c r="AJ2413" s="26" t="str">
        <f>VLOOKUP(AQ2413,'user list'!A:B,2,0)</f>
        <v>OCM</v>
      </c>
      <c r="AK2413" s="26">
        <f t="shared" si="162"/>
        <v>6</v>
      </c>
      <c r="AL2413" s="26">
        <f t="shared" si="163"/>
        <v>5</v>
      </c>
      <c r="AM2413" s="94" t="str">
        <f t="shared" si="164"/>
        <v>6/5 Changed</v>
      </c>
      <c r="AN2413" s="172">
        <v>45813.523738425924</v>
      </c>
      <c r="AO2413" s="69" t="s">
        <v>186</v>
      </c>
      <c r="AP2413" s="69" t="s">
        <v>1913</v>
      </c>
      <c r="AQ2413" s="69" t="s">
        <v>283</v>
      </c>
      <c r="AR2413" s="69" t="s">
        <v>1918</v>
      </c>
    </row>
    <row r="2414" spans="36:44" ht="14.4">
      <c r="AJ2414" s="26" t="str">
        <f>VLOOKUP(AQ2414,'user list'!A:B,2,0)</f>
        <v>OSSP</v>
      </c>
      <c r="AK2414" s="26">
        <f t="shared" si="162"/>
        <v>6</v>
      </c>
      <c r="AL2414" s="26">
        <f t="shared" si="163"/>
        <v>5</v>
      </c>
      <c r="AM2414" s="94" t="str">
        <f t="shared" si="164"/>
        <v>6/5 Log Off</v>
      </c>
      <c r="AN2414" s="172">
        <v>45813.523842592593</v>
      </c>
      <c r="AO2414" s="69" t="s">
        <v>255</v>
      </c>
      <c r="AP2414" s="69" t="s">
        <v>1913</v>
      </c>
      <c r="AQ2414" s="69" t="s">
        <v>255</v>
      </c>
      <c r="AR2414" s="69" t="s">
        <v>1917</v>
      </c>
    </row>
    <row r="2415" spans="36:44" ht="14.4">
      <c r="AJ2415" s="26" t="str">
        <f>VLOOKUP(AQ2415,'user list'!A:B,2,0)</f>
        <v>OCM</v>
      </c>
      <c r="AK2415" s="26">
        <f t="shared" si="162"/>
        <v>6</v>
      </c>
      <c r="AL2415" s="26">
        <f t="shared" si="163"/>
        <v>5</v>
      </c>
      <c r="AM2415" s="94" t="str">
        <f t="shared" si="164"/>
        <v>6/5 Log In</v>
      </c>
      <c r="AN2415" s="172">
        <v>45813.523900462962</v>
      </c>
      <c r="AO2415" s="69" t="s">
        <v>283</v>
      </c>
      <c r="AP2415" s="69" t="s">
        <v>1913</v>
      </c>
      <c r="AQ2415" s="69" t="s">
        <v>283</v>
      </c>
      <c r="AR2415" s="69" t="s">
        <v>1916</v>
      </c>
    </row>
    <row r="2416" spans="36:44" ht="14.4">
      <c r="AJ2416" s="26">
        <f>VLOOKUP(AQ2416,'user list'!A:B,2,0)</f>
        <v>0</v>
      </c>
      <c r="AK2416" s="26">
        <f t="shared" si="162"/>
        <v>6</v>
      </c>
      <c r="AL2416" s="26">
        <f t="shared" si="163"/>
        <v>5</v>
      </c>
      <c r="AM2416" s="94" t="str">
        <f t="shared" si="164"/>
        <v>6/5 Changed</v>
      </c>
      <c r="AN2416" s="172">
        <v>45813.524178240739</v>
      </c>
      <c r="AO2416" s="69" t="s">
        <v>186</v>
      </c>
      <c r="AP2416" s="69" t="s">
        <v>1922</v>
      </c>
      <c r="AQ2416" s="69" t="s">
        <v>289</v>
      </c>
      <c r="AR2416" s="69" t="s">
        <v>1918</v>
      </c>
    </row>
    <row r="2417" spans="36:44" ht="14.4">
      <c r="AJ2417" s="26" t="str">
        <f>VLOOKUP(AQ2417,'user list'!A:B,2,0)</f>
        <v>OCM</v>
      </c>
      <c r="AK2417" s="26">
        <f t="shared" si="162"/>
        <v>6</v>
      </c>
      <c r="AL2417" s="26">
        <f t="shared" si="163"/>
        <v>5</v>
      </c>
      <c r="AM2417" s="94" t="str">
        <f t="shared" si="164"/>
        <v>6/5 Changed</v>
      </c>
      <c r="AN2417" s="172">
        <v>45813.524178240739</v>
      </c>
      <c r="AO2417" s="69" t="s">
        <v>186</v>
      </c>
      <c r="AP2417" s="69" t="s">
        <v>1913</v>
      </c>
      <c r="AQ2417" s="69" t="s">
        <v>247</v>
      </c>
      <c r="AR2417" s="69" t="s">
        <v>1918</v>
      </c>
    </row>
    <row r="2418" spans="36:44" ht="14.4">
      <c r="AJ2418" s="26">
        <f>VLOOKUP(AQ2418,'user list'!A:B,2,0)</f>
        <v>0</v>
      </c>
      <c r="AK2418" s="26">
        <f t="shared" si="162"/>
        <v>6</v>
      </c>
      <c r="AL2418" s="26">
        <f t="shared" si="163"/>
        <v>5</v>
      </c>
      <c r="AM2418" s="94" t="str">
        <f t="shared" si="164"/>
        <v>6/5 Changed</v>
      </c>
      <c r="AN2418" s="172">
        <v>45813.524212962962</v>
      </c>
      <c r="AO2418" s="69" t="s">
        <v>186</v>
      </c>
      <c r="AP2418" s="69" t="s">
        <v>1922</v>
      </c>
      <c r="AQ2418" s="69" t="s">
        <v>289</v>
      </c>
      <c r="AR2418" s="69" t="s">
        <v>1918</v>
      </c>
    </row>
    <row r="2419" spans="36:44" ht="14.4">
      <c r="AJ2419" s="26" t="str">
        <f>VLOOKUP(AQ2419,'user list'!A:B,2,0)</f>
        <v>OCA</v>
      </c>
      <c r="AK2419" s="26">
        <f t="shared" si="162"/>
        <v>6</v>
      </c>
      <c r="AL2419" s="26">
        <f t="shared" si="163"/>
        <v>5</v>
      </c>
      <c r="AM2419" s="94" t="str">
        <f t="shared" si="164"/>
        <v>6/5 Changed</v>
      </c>
      <c r="AN2419" s="172">
        <v>45813.524212962962</v>
      </c>
      <c r="AO2419" s="69" t="s">
        <v>186</v>
      </c>
      <c r="AP2419" s="69" t="s">
        <v>1913</v>
      </c>
      <c r="AQ2419" s="69" t="s">
        <v>229</v>
      </c>
      <c r="AR2419" s="69" t="s">
        <v>1918</v>
      </c>
    </row>
    <row r="2420" spans="36:44" ht="14.4">
      <c r="AJ2420" s="26" t="str">
        <f>VLOOKUP(AQ2420,'user list'!A:B,2,0)</f>
        <v>CBD</v>
      </c>
      <c r="AK2420" s="26">
        <f t="shared" si="162"/>
        <v>6</v>
      </c>
      <c r="AL2420" s="26">
        <f t="shared" si="163"/>
        <v>5</v>
      </c>
      <c r="AM2420" s="94" t="str">
        <f t="shared" si="164"/>
        <v>6/5 Log Off</v>
      </c>
      <c r="AN2420" s="172">
        <v>45813.524340277778</v>
      </c>
      <c r="AO2420" s="69" t="s">
        <v>197</v>
      </c>
      <c r="AP2420" s="69" t="s">
        <v>1913</v>
      </c>
      <c r="AQ2420" s="69" t="s">
        <v>197</v>
      </c>
      <c r="AR2420" s="69" t="s">
        <v>1917</v>
      </c>
    </row>
    <row r="2421" spans="36:44" ht="14.4">
      <c r="AJ2421" s="26" t="e">
        <f>VLOOKUP(AQ2421,'user list'!A:B,2,0)</f>
        <v>#N/A</v>
      </c>
      <c r="AK2421" s="26">
        <f t="shared" si="162"/>
        <v>6</v>
      </c>
      <c r="AL2421" s="26">
        <f t="shared" si="163"/>
        <v>5</v>
      </c>
      <c r="AM2421" s="94" t="str">
        <f t="shared" si="164"/>
        <v>6/5 Changed</v>
      </c>
      <c r="AN2421" s="172">
        <v>45813.524351851855</v>
      </c>
      <c r="AO2421" s="69" t="s">
        <v>186</v>
      </c>
      <c r="AP2421" s="69" t="s">
        <v>1913</v>
      </c>
      <c r="AQ2421" s="69" t="s">
        <v>1926</v>
      </c>
      <c r="AR2421" s="69" t="s">
        <v>1918</v>
      </c>
    </row>
    <row r="2422" spans="36:44" ht="14.4">
      <c r="AJ2422" s="26" t="str">
        <f>VLOOKUP(AQ2422,'user list'!A:B,2,0)</f>
        <v>CBD</v>
      </c>
      <c r="AK2422" s="26">
        <f t="shared" si="162"/>
        <v>6</v>
      </c>
      <c r="AL2422" s="26">
        <f t="shared" si="163"/>
        <v>5</v>
      </c>
      <c r="AM2422" s="94" t="str">
        <f t="shared" si="164"/>
        <v>6/5 Log In</v>
      </c>
      <c r="AN2422" s="172">
        <v>45813.524386574078</v>
      </c>
      <c r="AO2422" s="69" t="s">
        <v>197</v>
      </c>
      <c r="AP2422" s="69" t="s">
        <v>1913</v>
      </c>
      <c r="AQ2422" s="69" t="s">
        <v>197</v>
      </c>
      <c r="AR2422" s="69" t="s">
        <v>1916</v>
      </c>
    </row>
    <row r="2423" spans="36:44" ht="14.4">
      <c r="AJ2423" s="26" t="e">
        <f>VLOOKUP(AQ2423,'user list'!A:B,2,0)</f>
        <v>#N/A</v>
      </c>
      <c r="AK2423" s="26">
        <f t="shared" si="162"/>
        <v>6</v>
      </c>
      <c r="AL2423" s="26">
        <f t="shared" si="163"/>
        <v>5</v>
      </c>
      <c r="AM2423" s="94" t="str">
        <f t="shared" si="164"/>
        <v>6/5 Changed</v>
      </c>
      <c r="AN2423" s="172">
        <v>45813.524409722224</v>
      </c>
      <c r="AO2423" s="69" t="s">
        <v>186</v>
      </c>
      <c r="AP2423" s="69" t="s">
        <v>1913</v>
      </c>
      <c r="AQ2423" s="69" t="s">
        <v>1927</v>
      </c>
      <c r="AR2423" s="69" t="s">
        <v>1918</v>
      </c>
    </row>
    <row r="2424" spans="36:44" ht="14.4">
      <c r="AJ2424" s="26">
        <f>VLOOKUP(AQ2424,'user list'!A:B,2,0)</f>
        <v>0</v>
      </c>
      <c r="AK2424" s="26">
        <f t="shared" si="162"/>
        <v>6</v>
      </c>
      <c r="AL2424" s="26">
        <f t="shared" si="163"/>
        <v>5</v>
      </c>
      <c r="AM2424" s="94" t="str">
        <f t="shared" si="164"/>
        <v>6/5 Changed</v>
      </c>
      <c r="AN2424" s="172">
        <v>45813.524629629632</v>
      </c>
      <c r="AO2424" s="69" t="s">
        <v>186</v>
      </c>
      <c r="AP2424" s="69" t="s">
        <v>1922</v>
      </c>
      <c r="AQ2424" s="69" t="s">
        <v>289</v>
      </c>
      <c r="AR2424" s="69" t="s">
        <v>1918</v>
      </c>
    </row>
    <row r="2425" spans="36:44" ht="14.4">
      <c r="AJ2425" s="26" t="str">
        <f>VLOOKUP(AQ2425,'user list'!A:B,2,0)</f>
        <v>ASC</v>
      </c>
      <c r="AK2425" s="26">
        <f t="shared" si="162"/>
        <v>6</v>
      </c>
      <c r="AL2425" s="26">
        <f t="shared" si="163"/>
        <v>5</v>
      </c>
      <c r="AM2425" s="94" t="str">
        <f t="shared" si="164"/>
        <v>6/5 Changed</v>
      </c>
      <c r="AN2425" s="172">
        <v>45813.524629629632</v>
      </c>
      <c r="AO2425" s="69" t="s">
        <v>186</v>
      </c>
      <c r="AP2425" s="69" t="s">
        <v>1913</v>
      </c>
      <c r="AQ2425" s="69" t="s">
        <v>286</v>
      </c>
      <c r="AR2425" s="69" t="s">
        <v>1918</v>
      </c>
    </row>
    <row r="2426" spans="36:44" ht="14.4">
      <c r="AJ2426" s="26" t="str">
        <f>VLOOKUP(AQ2426,'user list'!A:B,2,0)</f>
        <v>OCA</v>
      </c>
      <c r="AK2426" s="26">
        <f t="shared" si="162"/>
        <v>6</v>
      </c>
      <c r="AL2426" s="26">
        <f t="shared" si="163"/>
        <v>5</v>
      </c>
      <c r="AM2426" s="94" t="str">
        <f t="shared" si="164"/>
        <v>6/5 Log Off</v>
      </c>
      <c r="AN2426" s="172">
        <v>45813.525173611109</v>
      </c>
      <c r="AO2426" s="69" t="s">
        <v>227</v>
      </c>
      <c r="AP2426" s="69" t="s">
        <v>1913</v>
      </c>
      <c r="AQ2426" s="69" t="s">
        <v>227</v>
      </c>
      <c r="AR2426" s="69" t="s">
        <v>1917</v>
      </c>
    </row>
    <row r="2427" spans="36:44" ht="14.4">
      <c r="AJ2427" s="26" t="str">
        <f>VLOOKUP(AQ2427,'user list'!A:B,2,0)</f>
        <v>OCM</v>
      </c>
      <c r="AK2427" s="26">
        <f t="shared" si="162"/>
        <v>6</v>
      </c>
      <c r="AL2427" s="26">
        <f t="shared" si="163"/>
        <v>5</v>
      </c>
      <c r="AM2427" s="94" t="str">
        <f t="shared" si="164"/>
        <v>6/5 Log Off</v>
      </c>
      <c r="AN2427" s="172">
        <v>45813.525358796294</v>
      </c>
      <c r="AO2427" s="69" t="s">
        <v>230</v>
      </c>
      <c r="AP2427" s="69" t="s">
        <v>1913</v>
      </c>
      <c r="AQ2427" s="69" t="s">
        <v>230</v>
      </c>
      <c r="AR2427" s="69" t="s">
        <v>1917</v>
      </c>
    </row>
    <row r="2428" spans="36:44" ht="14.4">
      <c r="AJ2428" s="26" t="str">
        <f>VLOOKUP(AQ2428,'user list'!A:B,2,0)</f>
        <v>OCA</v>
      </c>
      <c r="AK2428" s="26">
        <f t="shared" si="162"/>
        <v>6</v>
      </c>
      <c r="AL2428" s="26">
        <f t="shared" si="163"/>
        <v>5</v>
      </c>
      <c r="AM2428" s="94" t="str">
        <f t="shared" si="164"/>
        <v>6/5 Log Off</v>
      </c>
      <c r="AN2428" s="172">
        <v>45813.525370370371</v>
      </c>
      <c r="AO2428" s="69" t="s">
        <v>228</v>
      </c>
      <c r="AP2428" s="69" t="s">
        <v>1913</v>
      </c>
      <c r="AQ2428" s="69" t="s">
        <v>228</v>
      </c>
      <c r="AR2428" s="69" t="s">
        <v>1917</v>
      </c>
    </row>
    <row r="2429" spans="36:44" ht="14.4">
      <c r="AJ2429" s="26" t="str">
        <f>VLOOKUP(AQ2429,'user list'!A:B,2,0)</f>
        <v>Admin</v>
      </c>
      <c r="AK2429" s="26">
        <f t="shared" si="162"/>
        <v>6</v>
      </c>
      <c r="AL2429" s="26">
        <f t="shared" si="163"/>
        <v>5</v>
      </c>
      <c r="AM2429" s="94" t="str">
        <f t="shared" si="164"/>
        <v>6/5 Log In</v>
      </c>
      <c r="AN2429" s="172">
        <v>45813.525451388887</v>
      </c>
      <c r="AO2429" s="69" t="s">
        <v>186</v>
      </c>
      <c r="AP2429" s="69" t="s">
        <v>1913</v>
      </c>
      <c r="AQ2429" s="69" t="s">
        <v>186</v>
      </c>
      <c r="AR2429" s="69" t="s">
        <v>1916</v>
      </c>
    </row>
    <row r="2430" spans="36:44" ht="14.4">
      <c r="AJ2430" s="26" t="str">
        <f>VLOOKUP(AQ2430,'user list'!A:B,2,0)</f>
        <v>OCM</v>
      </c>
      <c r="AK2430" s="26">
        <f t="shared" si="162"/>
        <v>6</v>
      </c>
      <c r="AL2430" s="26">
        <f t="shared" si="163"/>
        <v>5</v>
      </c>
      <c r="AM2430" s="94" t="str">
        <f t="shared" si="164"/>
        <v>6/5 Log In</v>
      </c>
      <c r="AN2430" s="172">
        <v>45813.525740740741</v>
      </c>
      <c r="AO2430" s="69" t="s">
        <v>283</v>
      </c>
      <c r="AP2430" s="69" t="s">
        <v>1913</v>
      </c>
      <c r="AQ2430" s="69" t="s">
        <v>283</v>
      </c>
      <c r="AR2430" s="69" t="s">
        <v>1916</v>
      </c>
    </row>
    <row r="2431" spans="36:44" ht="14.4">
      <c r="AJ2431" s="26">
        <f>VLOOKUP(AQ2431,'user list'!A:B,2,0)</f>
        <v>0</v>
      </c>
      <c r="AK2431" s="26">
        <f t="shared" si="162"/>
        <v>6</v>
      </c>
      <c r="AL2431" s="26">
        <f t="shared" si="163"/>
        <v>5</v>
      </c>
      <c r="AM2431" s="94" t="str">
        <f t="shared" si="164"/>
        <v>6/5 Deleted</v>
      </c>
      <c r="AN2431" s="172">
        <v>45813.526400462964</v>
      </c>
      <c r="AO2431" s="69" t="s">
        <v>186</v>
      </c>
      <c r="AP2431" s="69" t="s">
        <v>1920</v>
      </c>
      <c r="AQ2431" s="69" t="s">
        <v>287</v>
      </c>
      <c r="AR2431" s="69" t="s">
        <v>1924</v>
      </c>
    </row>
    <row r="2432" spans="36:44" ht="14.4">
      <c r="AJ2432" s="26">
        <f>VLOOKUP(AQ2432,'user list'!A:B,2,0)</f>
        <v>0</v>
      </c>
      <c r="AK2432" s="26">
        <f t="shared" si="162"/>
        <v>6</v>
      </c>
      <c r="AL2432" s="26">
        <f t="shared" si="163"/>
        <v>5</v>
      </c>
      <c r="AM2432" s="94" t="str">
        <f t="shared" si="164"/>
        <v>6/5 Deleted</v>
      </c>
      <c r="AN2432" s="172">
        <v>45813.526400462964</v>
      </c>
      <c r="AO2432" s="69" t="s">
        <v>186</v>
      </c>
      <c r="AP2432" s="69" t="s">
        <v>1920</v>
      </c>
      <c r="AQ2432" s="69" t="s">
        <v>288</v>
      </c>
      <c r="AR2432" s="69" t="s">
        <v>1924</v>
      </c>
    </row>
    <row r="2433" spans="36:44" ht="14.4">
      <c r="AJ2433" s="26" t="str">
        <f>VLOOKUP(AQ2433,'user list'!A:B,2,0)</f>
        <v>OCM</v>
      </c>
      <c r="AK2433" s="26">
        <f t="shared" si="162"/>
        <v>6</v>
      </c>
      <c r="AL2433" s="26">
        <f t="shared" si="163"/>
        <v>5</v>
      </c>
      <c r="AM2433" s="94" t="str">
        <f t="shared" si="164"/>
        <v>6/5 Deleted</v>
      </c>
      <c r="AN2433" s="172">
        <v>45813.526400462964</v>
      </c>
      <c r="AO2433" s="69" t="s">
        <v>186</v>
      </c>
      <c r="AP2433" s="69" t="s">
        <v>1913</v>
      </c>
      <c r="AQ2433" s="69" t="s">
        <v>243</v>
      </c>
      <c r="AR2433" s="69" t="s">
        <v>1924</v>
      </c>
    </row>
    <row r="2434" spans="36:44" ht="14.4">
      <c r="AJ2434" s="26" t="str">
        <f>VLOOKUP(AQ2434,'user list'!A:B,2,0)</f>
        <v>Admin</v>
      </c>
      <c r="AK2434" s="26">
        <f t="shared" si="162"/>
        <v>6</v>
      </c>
      <c r="AL2434" s="26">
        <f t="shared" si="163"/>
        <v>5</v>
      </c>
      <c r="AM2434" s="94" t="str">
        <f t="shared" si="164"/>
        <v>6/5 Log In</v>
      </c>
      <c r="AN2434" s="172">
        <v>45813.526574074072</v>
      </c>
      <c r="AO2434" s="69" t="s">
        <v>186</v>
      </c>
      <c r="AP2434" s="69" t="s">
        <v>1913</v>
      </c>
      <c r="AQ2434" s="69" t="s">
        <v>186</v>
      </c>
      <c r="AR2434" s="69" t="s">
        <v>1916</v>
      </c>
    </row>
    <row r="2435" spans="36:44" ht="14.4">
      <c r="AJ2435" s="26" t="str">
        <f>VLOOKUP(AQ2435,'user list'!A:B,2,0)</f>
        <v>OCM</v>
      </c>
      <c r="AK2435" s="26">
        <f t="shared" si="162"/>
        <v>6</v>
      </c>
      <c r="AL2435" s="26">
        <f t="shared" si="163"/>
        <v>5</v>
      </c>
      <c r="AM2435" s="94" t="str">
        <f t="shared" si="164"/>
        <v>6/5 Log In</v>
      </c>
      <c r="AN2435" s="172">
        <v>45813.526805555557</v>
      </c>
      <c r="AO2435" s="69" t="s">
        <v>230</v>
      </c>
      <c r="AP2435" s="69" t="s">
        <v>1913</v>
      </c>
      <c r="AQ2435" s="69" t="s">
        <v>230</v>
      </c>
      <c r="AR2435" s="69" t="s">
        <v>1916</v>
      </c>
    </row>
    <row r="2436" spans="36:44" ht="14.4">
      <c r="AJ2436" s="26">
        <f>VLOOKUP(AQ2436,'user list'!A:B,2,0)</f>
        <v>0</v>
      </c>
      <c r="AK2436" s="26">
        <f t="shared" si="162"/>
        <v>6</v>
      </c>
      <c r="AL2436" s="26">
        <f t="shared" si="163"/>
        <v>5</v>
      </c>
      <c r="AM2436" s="94" t="str">
        <f t="shared" si="164"/>
        <v>6/5 Changed</v>
      </c>
      <c r="AN2436" s="172">
        <v>45813.526886574073</v>
      </c>
      <c r="AO2436" s="69" t="s">
        <v>186</v>
      </c>
      <c r="AP2436" s="69" t="s">
        <v>1922</v>
      </c>
      <c r="AQ2436" s="69" t="s">
        <v>289</v>
      </c>
      <c r="AR2436" s="69" t="s">
        <v>1918</v>
      </c>
    </row>
    <row r="2437" spans="36:44" ht="14.4">
      <c r="AJ2437" s="26">
        <f>VLOOKUP(AQ2437,'user list'!A:B,2,0)</f>
        <v>0</v>
      </c>
      <c r="AK2437" s="26">
        <f t="shared" si="162"/>
        <v>6</v>
      </c>
      <c r="AL2437" s="26">
        <f t="shared" si="163"/>
        <v>5</v>
      </c>
      <c r="AM2437" s="94" t="str">
        <f t="shared" si="164"/>
        <v>6/5 Changed</v>
      </c>
      <c r="AN2437" s="172">
        <v>45813.526886574073</v>
      </c>
      <c r="AO2437" s="69" t="s">
        <v>186</v>
      </c>
      <c r="AP2437" s="69" t="s">
        <v>1922</v>
      </c>
      <c r="AQ2437" s="69" t="s">
        <v>289</v>
      </c>
      <c r="AR2437" s="69" t="s">
        <v>1918</v>
      </c>
    </row>
    <row r="2438" spans="36:44" ht="14.4">
      <c r="AJ2438" s="26">
        <f>VLOOKUP(AQ2438,'user list'!A:B,2,0)</f>
        <v>0</v>
      </c>
      <c r="AK2438" s="26">
        <f t="shared" si="162"/>
        <v>6</v>
      </c>
      <c r="AL2438" s="26">
        <f t="shared" si="163"/>
        <v>5</v>
      </c>
      <c r="AM2438" s="94" t="str">
        <f t="shared" si="164"/>
        <v>6/5 Changed</v>
      </c>
      <c r="AN2438" s="172">
        <v>45813.526886574073</v>
      </c>
      <c r="AO2438" s="69" t="s">
        <v>186</v>
      </c>
      <c r="AP2438" s="69" t="s">
        <v>1922</v>
      </c>
      <c r="AQ2438" s="69" t="s">
        <v>289</v>
      </c>
      <c r="AR2438" s="69" t="s">
        <v>1918</v>
      </c>
    </row>
    <row r="2439" spans="36:44" ht="14.4">
      <c r="AJ2439" s="26">
        <f>VLOOKUP(AQ2439,'user list'!A:B,2,0)</f>
        <v>0</v>
      </c>
      <c r="AK2439" s="26">
        <f t="shared" si="162"/>
        <v>6</v>
      </c>
      <c r="AL2439" s="26">
        <f t="shared" si="163"/>
        <v>5</v>
      </c>
      <c r="AM2439" s="94" t="str">
        <f t="shared" si="164"/>
        <v>6/5 Changed</v>
      </c>
      <c r="AN2439" s="172">
        <v>45813.526886574073</v>
      </c>
      <c r="AO2439" s="69" t="s">
        <v>186</v>
      </c>
      <c r="AP2439" s="69" t="s">
        <v>1922</v>
      </c>
      <c r="AQ2439" s="69" t="s">
        <v>289</v>
      </c>
      <c r="AR2439" s="69" t="s">
        <v>1918</v>
      </c>
    </row>
    <row r="2440" spans="36:44" ht="14.4">
      <c r="AJ2440" s="26">
        <f>VLOOKUP(AQ2440,'user list'!A:B,2,0)</f>
        <v>0</v>
      </c>
      <c r="AK2440" s="26">
        <f t="shared" si="162"/>
        <v>6</v>
      </c>
      <c r="AL2440" s="26">
        <f t="shared" si="163"/>
        <v>5</v>
      </c>
      <c r="AM2440" s="94" t="str">
        <f t="shared" si="164"/>
        <v>6/5 Changed</v>
      </c>
      <c r="AN2440" s="172">
        <v>45813.526886574073</v>
      </c>
      <c r="AO2440" s="69" t="s">
        <v>186</v>
      </c>
      <c r="AP2440" s="69" t="s">
        <v>1922</v>
      </c>
      <c r="AQ2440" s="69" t="s">
        <v>289</v>
      </c>
      <c r="AR2440" s="69" t="s">
        <v>1918</v>
      </c>
    </row>
    <row r="2441" spans="36:44" ht="14.4">
      <c r="AJ2441" s="26">
        <f>VLOOKUP(AQ2441,'user list'!A:B,2,0)</f>
        <v>0</v>
      </c>
      <c r="AK2441" s="26">
        <f t="shared" si="162"/>
        <v>6</v>
      </c>
      <c r="AL2441" s="26">
        <f t="shared" si="163"/>
        <v>5</v>
      </c>
      <c r="AM2441" s="94" t="str">
        <f t="shared" si="164"/>
        <v>6/5 Changed</v>
      </c>
      <c r="AN2441" s="172">
        <v>45813.526886574073</v>
      </c>
      <c r="AO2441" s="69" t="s">
        <v>186</v>
      </c>
      <c r="AP2441" s="69" t="s">
        <v>1922</v>
      </c>
      <c r="AQ2441" s="69" t="s">
        <v>289</v>
      </c>
      <c r="AR2441" s="69" t="s">
        <v>1918</v>
      </c>
    </row>
    <row r="2442" spans="36:44" ht="14.4">
      <c r="AJ2442" s="26">
        <f>VLOOKUP(AQ2442,'user list'!A:B,2,0)</f>
        <v>0</v>
      </c>
      <c r="AK2442" s="26">
        <f t="shared" si="162"/>
        <v>6</v>
      </c>
      <c r="AL2442" s="26">
        <f t="shared" si="163"/>
        <v>5</v>
      </c>
      <c r="AM2442" s="94" t="str">
        <f t="shared" si="164"/>
        <v>6/5 Changed</v>
      </c>
      <c r="AN2442" s="172">
        <v>45813.526886574073</v>
      </c>
      <c r="AO2442" s="69" t="s">
        <v>186</v>
      </c>
      <c r="AP2442" s="69" t="s">
        <v>1922</v>
      </c>
      <c r="AQ2442" s="69" t="s">
        <v>289</v>
      </c>
      <c r="AR2442" s="69" t="s">
        <v>1918</v>
      </c>
    </row>
    <row r="2443" spans="36:44" ht="14.4">
      <c r="AJ2443" s="26">
        <f>VLOOKUP(AQ2443,'user list'!A:B,2,0)</f>
        <v>0</v>
      </c>
      <c r="AK2443" s="26">
        <f t="shared" si="162"/>
        <v>6</v>
      </c>
      <c r="AL2443" s="26">
        <f t="shared" si="163"/>
        <v>5</v>
      </c>
      <c r="AM2443" s="94" t="str">
        <f t="shared" si="164"/>
        <v>6/5 Changed</v>
      </c>
      <c r="AN2443" s="172">
        <v>45813.526886574073</v>
      </c>
      <c r="AO2443" s="69" t="s">
        <v>186</v>
      </c>
      <c r="AP2443" s="69" t="s">
        <v>1922</v>
      </c>
      <c r="AQ2443" s="69" t="s">
        <v>289</v>
      </c>
      <c r="AR2443" s="69" t="s">
        <v>1918</v>
      </c>
    </row>
    <row r="2444" spans="36:44" ht="14.4">
      <c r="AJ2444" s="26">
        <f>VLOOKUP(AQ2444,'user list'!A:B,2,0)</f>
        <v>0</v>
      </c>
      <c r="AK2444" s="26">
        <f t="shared" si="162"/>
        <v>6</v>
      </c>
      <c r="AL2444" s="26">
        <f t="shared" si="163"/>
        <v>5</v>
      </c>
      <c r="AM2444" s="94" t="str">
        <f t="shared" si="164"/>
        <v>6/5 Changed</v>
      </c>
      <c r="AN2444" s="172">
        <v>45813.526886574073</v>
      </c>
      <c r="AO2444" s="69" t="s">
        <v>186</v>
      </c>
      <c r="AP2444" s="69" t="s">
        <v>1922</v>
      </c>
      <c r="AQ2444" s="69" t="s">
        <v>289</v>
      </c>
      <c r="AR2444" s="69" t="s">
        <v>1918</v>
      </c>
    </row>
    <row r="2445" spans="36:44" ht="14.4">
      <c r="AJ2445" s="26">
        <f>VLOOKUP(AQ2445,'user list'!A:B,2,0)</f>
        <v>0</v>
      </c>
      <c r="AK2445" s="26">
        <f t="shared" si="162"/>
        <v>6</v>
      </c>
      <c r="AL2445" s="26">
        <f t="shared" si="163"/>
        <v>5</v>
      </c>
      <c r="AM2445" s="94" t="str">
        <f t="shared" si="164"/>
        <v>6/5 Changed</v>
      </c>
      <c r="AN2445" s="172">
        <v>45813.526886574073</v>
      </c>
      <c r="AO2445" s="69" t="s">
        <v>186</v>
      </c>
      <c r="AP2445" s="69" t="s">
        <v>1922</v>
      </c>
      <c r="AQ2445" s="69" t="s">
        <v>289</v>
      </c>
      <c r="AR2445" s="69" t="s">
        <v>1918</v>
      </c>
    </row>
    <row r="2446" spans="36:44" ht="14.4">
      <c r="AJ2446" s="26">
        <f>VLOOKUP(AQ2446,'user list'!A:B,2,0)</f>
        <v>0</v>
      </c>
      <c r="AK2446" s="26">
        <f t="shared" si="162"/>
        <v>6</v>
      </c>
      <c r="AL2446" s="26">
        <f t="shared" si="163"/>
        <v>5</v>
      </c>
      <c r="AM2446" s="94" t="str">
        <f t="shared" si="164"/>
        <v>6/5 Changed</v>
      </c>
      <c r="AN2446" s="172">
        <v>45813.526886574073</v>
      </c>
      <c r="AO2446" s="69" t="s">
        <v>186</v>
      </c>
      <c r="AP2446" s="69" t="s">
        <v>1922</v>
      </c>
      <c r="AQ2446" s="69" t="s">
        <v>289</v>
      </c>
      <c r="AR2446" s="69" t="s">
        <v>1918</v>
      </c>
    </row>
    <row r="2447" spans="36:44" ht="14.4">
      <c r="AJ2447" s="26">
        <f>VLOOKUP(AQ2447,'user list'!A:B,2,0)</f>
        <v>0</v>
      </c>
      <c r="AK2447" s="26">
        <f t="shared" si="162"/>
        <v>6</v>
      </c>
      <c r="AL2447" s="26">
        <f t="shared" si="163"/>
        <v>5</v>
      </c>
      <c r="AM2447" s="94" t="str">
        <f t="shared" si="164"/>
        <v>6/5 Changed</v>
      </c>
      <c r="AN2447" s="172">
        <v>45813.526886574073</v>
      </c>
      <c r="AO2447" s="69" t="s">
        <v>186</v>
      </c>
      <c r="AP2447" s="69" t="s">
        <v>1922</v>
      </c>
      <c r="AQ2447" s="69" t="s">
        <v>289</v>
      </c>
      <c r="AR2447" s="69" t="s">
        <v>1918</v>
      </c>
    </row>
    <row r="2448" spans="36:44" ht="14.4">
      <c r="AJ2448" s="26">
        <f>VLOOKUP(AQ2448,'user list'!A:B,2,0)</f>
        <v>0</v>
      </c>
      <c r="AK2448" s="26">
        <f t="shared" si="162"/>
        <v>6</v>
      </c>
      <c r="AL2448" s="26">
        <f t="shared" si="163"/>
        <v>5</v>
      </c>
      <c r="AM2448" s="94" t="str">
        <f t="shared" si="164"/>
        <v>6/5 Changed</v>
      </c>
      <c r="AN2448" s="172">
        <v>45813.526886574073</v>
      </c>
      <c r="AO2448" s="69" t="s">
        <v>186</v>
      </c>
      <c r="AP2448" s="69" t="s">
        <v>1922</v>
      </c>
      <c r="AQ2448" s="69" t="s">
        <v>289</v>
      </c>
      <c r="AR2448" s="69" t="s">
        <v>1918</v>
      </c>
    </row>
    <row r="2449" spans="36:44" ht="14.4">
      <c r="AJ2449" s="26">
        <f>VLOOKUP(AQ2449,'user list'!A:B,2,0)</f>
        <v>0</v>
      </c>
      <c r="AK2449" s="26">
        <f t="shared" si="162"/>
        <v>6</v>
      </c>
      <c r="AL2449" s="26">
        <f t="shared" si="163"/>
        <v>5</v>
      </c>
      <c r="AM2449" s="94" t="str">
        <f t="shared" si="164"/>
        <v>6/5 Changed</v>
      </c>
      <c r="AN2449" s="172">
        <v>45813.526886574073</v>
      </c>
      <c r="AO2449" s="69" t="s">
        <v>186</v>
      </c>
      <c r="AP2449" s="69" t="s">
        <v>1922</v>
      </c>
      <c r="AQ2449" s="69" t="s">
        <v>289</v>
      </c>
      <c r="AR2449" s="69" t="s">
        <v>1918</v>
      </c>
    </row>
    <row r="2450" spans="36:44" ht="14.4">
      <c r="AJ2450" s="26">
        <f>VLOOKUP(AQ2450,'user list'!A:B,2,0)</f>
        <v>0</v>
      </c>
      <c r="AK2450" s="26">
        <f t="shared" si="162"/>
        <v>6</v>
      </c>
      <c r="AL2450" s="26">
        <f t="shared" si="163"/>
        <v>5</v>
      </c>
      <c r="AM2450" s="94" t="str">
        <f t="shared" si="164"/>
        <v>6/5 Changed</v>
      </c>
      <c r="AN2450" s="172">
        <v>45813.526886574073</v>
      </c>
      <c r="AO2450" s="69" t="s">
        <v>186</v>
      </c>
      <c r="AP2450" s="69" t="s">
        <v>1922</v>
      </c>
      <c r="AQ2450" s="69" t="s">
        <v>289</v>
      </c>
      <c r="AR2450" s="69" t="s">
        <v>1918</v>
      </c>
    </row>
    <row r="2451" spans="36:44" ht="14.4">
      <c r="AJ2451" s="26">
        <f>VLOOKUP(AQ2451,'user list'!A:B,2,0)</f>
        <v>0</v>
      </c>
      <c r="AK2451" s="26">
        <f t="shared" si="162"/>
        <v>6</v>
      </c>
      <c r="AL2451" s="26">
        <f t="shared" si="163"/>
        <v>5</v>
      </c>
      <c r="AM2451" s="94" t="str">
        <f t="shared" si="164"/>
        <v>6/5 Changed</v>
      </c>
      <c r="AN2451" s="172">
        <v>45813.526886574073</v>
      </c>
      <c r="AO2451" s="69" t="s">
        <v>186</v>
      </c>
      <c r="AP2451" s="69" t="s">
        <v>1922</v>
      </c>
      <c r="AQ2451" s="69" t="s">
        <v>289</v>
      </c>
      <c r="AR2451" s="69" t="s">
        <v>1918</v>
      </c>
    </row>
    <row r="2452" spans="36:44" ht="14.4">
      <c r="AJ2452" s="26">
        <f>VLOOKUP(AQ2452,'user list'!A:B,2,0)</f>
        <v>0</v>
      </c>
      <c r="AK2452" s="26">
        <f t="shared" si="162"/>
        <v>6</v>
      </c>
      <c r="AL2452" s="26">
        <f t="shared" si="163"/>
        <v>5</v>
      </c>
      <c r="AM2452" s="94" t="str">
        <f t="shared" si="164"/>
        <v>6/5 Changed</v>
      </c>
      <c r="AN2452" s="172">
        <v>45813.526886574073</v>
      </c>
      <c r="AO2452" s="69" t="s">
        <v>186</v>
      </c>
      <c r="AP2452" s="69" t="s">
        <v>1922</v>
      </c>
      <c r="AQ2452" s="69" t="s">
        <v>289</v>
      </c>
      <c r="AR2452" s="69" t="s">
        <v>1918</v>
      </c>
    </row>
    <row r="2453" spans="36:44" ht="14.4">
      <c r="AJ2453" s="26">
        <f>VLOOKUP(AQ2453,'user list'!A:B,2,0)</f>
        <v>0</v>
      </c>
      <c r="AK2453" s="26">
        <f t="shared" si="162"/>
        <v>6</v>
      </c>
      <c r="AL2453" s="26">
        <f t="shared" si="163"/>
        <v>5</v>
      </c>
      <c r="AM2453" s="94" t="str">
        <f t="shared" si="164"/>
        <v>6/5 Changed</v>
      </c>
      <c r="AN2453" s="172">
        <v>45813.526886574073</v>
      </c>
      <c r="AO2453" s="69" t="s">
        <v>186</v>
      </c>
      <c r="AP2453" s="69" t="s">
        <v>1922</v>
      </c>
      <c r="AQ2453" s="69" t="s">
        <v>289</v>
      </c>
      <c r="AR2453" s="69" t="s">
        <v>1918</v>
      </c>
    </row>
    <row r="2454" spans="36:44" ht="14.4">
      <c r="AJ2454" s="26">
        <f>VLOOKUP(AQ2454,'user list'!A:B,2,0)</f>
        <v>0</v>
      </c>
      <c r="AK2454" s="26">
        <f t="shared" si="162"/>
        <v>6</v>
      </c>
      <c r="AL2454" s="26">
        <f t="shared" si="163"/>
        <v>5</v>
      </c>
      <c r="AM2454" s="94" t="str">
        <f t="shared" si="164"/>
        <v>6/5 Changed</v>
      </c>
      <c r="AN2454" s="172">
        <v>45813.526886574073</v>
      </c>
      <c r="AO2454" s="69" t="s">
        <v>186</v>
      </c>
      <c r="AP2454" s="69" t="s">
        <v>1922</v>
      </c>
      <c r="AQ2454" s="69" t="s">
        <v>289</v>
      </c>
      <c r="AR2454" s="69" t="s">
        <v>1918</v>
      </c>
    </row>
    <row r="2455" spans="36:44" ht="14.4">
      <c r="AJ2455" s="26">
        <f>VLOOKUP(AQ2455,'user list'!A:B,2,0)</f>
        <v>0</v>
      </c>
      <c r="AK2455" s="26">
        <f t="shared" si="162"/>
        <v>6</v>
      </c>
      <c r="AL2455" s="26">
        <f t="shared" si="163"/>
        <v>5</v>
      </c>
      <c r="AM2455" s="94" t="str">
        <f t="shared" si="164"/>
        <v>6/5 Changed</v>
      </c>
      <c r="AN2455" s="172">
        <v>45813.526886574073</v>
      </c>
      <c r="AO2455" s="69" t="s">
        <v>186</v>
      </c>
      <c r="AP2455" s="69" t="s">
        <v>1922</v>
      </c>
      <c r="AQ2455" s="69" t="s">
        <v>289</v>
      </c>
      <c r="AR2455" s="69" t="s">
        <v>1918</v>
      </c>
    </row>
    <row r="2456" spans="36:44" ht="14.4">
      <c r="AJ2456" s="26">
        <f>VLOOKUP(AQ2456,'user list'!A:B,2,0)</f>
        <v>0</v>
      </c>
      <c r="AK2456" s="26">
        <f t="shared" si="162"/>
        <v>6</v>
      </c>
      <c r="AL2456" s="26">
        <f t="shared" si="163"/>
        <v>5</v>
      </c>
      <c r="AM2456" s="94" t="str">
        <f t="shared" si="164"/>
        <v>6/5 Changed</v>
      </c>
      <c r="AN2456" s="172">
        <v>45813.526886574073</v>
      </c>
      <c r="AO2456" s="69" t="s">
        <v>186</v>
      </c>
      <c r="AP2456" s="69" t="s">
        <v>1922</v>
      </c>
      <c r="AQ2456" s="69" t="s">
        <v>289</v>
      </c>
      <c r="AR2456" s="69" t="s">
        <v>1918</v>
      </c>
    </row>
    <row r="2457" spans="36:44" ht="14.4">
      <c r="AJ2457" s="26">
        <f>VLOOKUP(AQ2457,'user list'!A:B,2,0)</f>
        <v>0</v>
      </c>
      <c r="AK2457" s="26">
        <f t="shared" si="162"/>
        <v>6</v>
      </c>
      <c r="AL2457" s="26">
        <f t="shared" si="163"/>
        <v>5</v>
      </c>
      <c r="AM2457" s="94" t="str">
        <f t="shared" si="164"/>
        <v>6/5 Changed</v>
      </c>
      <c r="AN2457" s="172">
        <v>45813.526886574073</v>
      </c>
      <c r="AO2457" s="69" t="s">
        <v>186</v>
      </c>
      <c r="AP2457" s="69" t="s">
        <v>1922</v>
      </c>
      <c r="AQ2457" s="69" t="s">
        <v>289</v>
      </c>
      <c r="AR2457" s="69" t="s">
        <v>1918</v>
      </c>
    </row>
    <row r="2458" spans="36:44" ht="14.4">
      <c r="AJ2458" s="26">
        <f>VLOOKUP(AQ2458,'user list'!A:B,2,0)</f>
        <v>0</v>
      </c>
      <c r="AK2458" s="26">
        <f t="shared" si="162"/>
        <v>6</v>
      </c>
      <c r="AL2458" s="26">
        <f t="shared" si="163"/>
        <v>5</v>
      </c>
      <c r="AM2458" s="94" t="str">
        <f t="shared" si="164"/>
        <v>6/5 Changed</v>
      </c>
      <c r="AN2458" s="172">
        <v>45813.526886574073</v>
      </c>
      <c r="AO2458" s="69" t="s">
        <v>186</v>
      </c>
      <c r="AP2458" s="69" t="s">
        <v>1922</v>
      </c>
      <c r="AQ2458" s="69" t="s">
        <v>289</v>
      </c>
      <c r="AR2458" s="69" t="s">
        <v>1918</v>
      </c>
    </row>
    <row r="2459" spans="36:44" ht="14.4">
      <c r="AJ2459" s="26">
        <f>VLOOKUP(AQ2459,'user list'!A:B,2,0)</f>
        <v>0</v>
      </c>
      <c r="AK2459" s="26">
        <f t="shared" si="162"/>
        <v>6</v>
      </c>
      <c r="AL2459" s="26">
        <f t="shared" si="163"/>
        <v>5</v>
      </c>
      <c r="AM2459" s="94" t="str">
        <f t="shared" si="164"/>
        <v>6/5 Changed</v>
      </c>
      <c r="AN2459" s="172">
        <v>45813.526886574073</v>
      </c>
      <c r="AO2459" s="69" t="s">
        <v>186</v>
      </c>
      <c r="AP2459" s="69" t="s">
        <v>1922</v>
      </c>
      <c r="AQ2459" s="69" t="s">
        <v>289</v>
      </c>
      <c r="AR2459" s="69" t="s">
        <v>1918</v>
      </c>
    </row>
    <row r="2460" spans="36:44" ht="14.4">
      <c r="AJ2460" s="26">
        <f>VLOOKUP(AQ2460,'user list'!A:B,2,0)</f>
        <v>0</v>
      </c>
      <c r="AK2460" s="26">
        <f t="shared" si="162"/>
        <v>6</v>
      </c>
      <c r="AL2460" s="26">
        <f t="shared" si="163"/>
        <v>5</v>
      </c>
      <c r="AM2460" s="94" t="str">
        <f t="shared" si="164"/>
        <v>6/5 Changed</v>
      </c>
      <c r="AN2460" s="172">
        <v>45813.526886574073</v>
      </c>
      <c r="AO2460" s="69" t="s">
        <v>186</v>
      </c>
      <c r="AP2460" s="69" t="s">
        <v>1922</v>
      </c>
      <c r="AQ2460" s="69" t="s">
        <v>289</v>
      </c>
      <c r="AR2460" s="69" t="s">
        <v>1918</v>
      </c>
    </row>
    <row r="2461" spans="36:44" ht="14.4">
      <c r="AJ2461" s="26">
        <f>VLOOKUP(AQ2461,'user list'!A:B,2,0)</f>
        <v>0</v>
      </c>
      <c r="AK2461" s="26">
        <f t="shared" si="162"/>
        <v>6</v>
      </c>
      <c r="AL2461" s="26">
        <f t="shared" si="163"/>
        <v>5</v>
      </c>
      <c r="AM2461" s="94" t="str">
        <f t="shared" si="164"/>
        <v>6/5 Changed</v>
      </c>
      <c r="AN2461" s="172">
        <v>45813.526886574073</v>
      </c>
      <c r="AO2461" s="69" t="s">
        <v>186</v>
      </c>
      <c r="AP2461" s="69" t="s">
        <v>1922</v>
      </c>
      <c r="AQ2461" s="69" t="s">
        <v>289</v>
      </c>
      <c r="AR2461" s="69" t="s">
        <v>1918</v>
      </c>
    </row>
    <row r="2462" spans="36:44" ht="14.4">
      <c r="AJ2462" s="26">
        <f>VLOOKUP(AQ2462,'user list'!A:B,2,0)</f>
        <v>0</v>
      </c>
      <c r="AK2462" s="26">
        <f t="shared" si="162"/>
        <v>6</v>
      </c>
      <c r="AL2462" s="26">
        <f t="shared" si="163"/>
        <v>5</v>
      </c>
      <c r="AM2462" s="94" t="str">
        <f t="shared" si="164"/>
        <v>6/5 Changed</v>
      </c>
      <c r="AN2462" s="172">
        <v>45813.526886574073</v>
      </c>
      <c r="AO2462" s="69" t="s">
        <v>186</v>
      </c>
      <c r="AP2462" s="69" t="s">
        <v>1922</v>
      </c>
      <c r="AQ2462" s="69" t="s">
        <v>289</v>
      </c>
      <c r="AR2462" s="69" t="s">
        <v>1918</v>
      </c>
    </row>
    <row r="2463" spans="36:44" ht="14.4">
      <c r="AJ2463" s="26">
        <f>VLOOKUP(AQ2463,'user list'!A:B,2,0)</f>
        <v>0</v>
      </c>
      <c r="AK2463" s="26">
        <f t="shared" si="162"/>
        <v>6</v>
      </c>
      <c r="AL2463" s="26">
        <f t="shared" si="163"/>
        <v>5</v>
      </c>
      <c r="AM2463" s="94" t="str">
        <f t="shared" si="164"/>
        <v>6/5 Changed</v>
      </c>
      <c r="AN2463" s="172">
        <v>45813.526886574073</v>
      </c>
      <c r="AO2463" s="69" t="s">
        <v>186</v>
      </c>
      <c r="AP2463" s="69" t="s">
        <v>1922</v>
      </c>
      <c r="AQ2463" s="69" t="s">
        <v>289</v>
      </c>
      <c r="AR2463" s="69" t="s">
        <v>1918</v>
      </c>
    </row>
    <row r="2464" spans="36:44" ht="14.4">
      <c r="AJ2464" s="26">
        <f>VLOOKUP(AQ2464,'user list'!A:B,2,0)</f>
        <v>0</v>
      </c>
      <c r="AK2464" s="26">
        <f t="shared" si="162"/>
        <v>6</v>
      </c>
      <c r="AL2464" s="26">
        <f t="shared" si="163"/>
        <v>5</v>
      </c>
      <c r="AM2464" s="94" t="str">
        <f t="shared" si="164"/>
        <v>6/5 Changed</v>
      </c>
      <c r="AN2464" s="172">
        <v>45813.526886574073</v>
      </c>
      <c r="AO2464" s="69" t="s">
        <v>186</v>
      </c>
      <c r="AP2464" s="69" t="s">
        <v>1922</v>
      </c>
      <c r="AQ2464" s="69" t="s">
        <v>289</v>
      </c>
      <c r="AR2464" s="69" t="s">
        <v>1918</v>
      </c>
    </row>
    <row r="2465" spans="36:44" ht="14.4">
      <c r="AJ2465" s="26">
        <f>VLOOKUP(AQ2465,'user list'!A:B,2,0)</f>
        <v>0</v>
      </c>
      <c r="AK2465" s="26">
        <f t="shared" si="162"/>
        <v>6</v>
      </c>
      <c r="AL2465" s="26">
        <f t="shared" si="163"/>
        <v>5</v>
      </c>
      <c r="AM2465" s="94" t="str">
        <f t="shared" si="164"/>
        <v>6/5 Changed</v>
      </c>
      <c r="AN2465" s="172">
        <v>45813.526886574073</v>
      </c>
      <c r="AO2465" s="69" t="s">
        <v>186</v>
      </c>
      <c r="AP2465" s="69" t="s">
        <v>1922</v>
      </c>
      <c r="AQ2465" s="69" t="s">
        <v>289</v>
      </c>
      <c r="AR2465" s="69" t="s">
        <v>1918</v>
      </c>
    </row>
    <row r="2466" spans="36:44" ht="14.4">
      <c r="AJ2466" s="26">
        <f>VLOOKUP(AQ2466,'user list'!A:B,2,0)</f>
        <v>0</v>
      </c>
      <c r="AK2466" s="26">
        <f t="shared" si="162"/>
        <v>6</v>
      </c>
      <c r="AL2466" s="26">
        <f t="shared" si="163"/>
        <v>5</v>
      </c>
      <c r="AM2466" s="94" t="str">
        <f t="shared" si="164"/>
        <v>6/5 Changed</v>
      </c>
      <c r="AN2466" s="172">
        <v>45813.526886574073</v>
      </c>
      <c r="AO2466" s="69" t="s">
        <v>186</v>
      </c>
      <c r="AP2466" s="69" t="s">
        <v>1922</v>
      </c>
      <c r="AQ2466" s="69" t="s">
        <v>289</v>
      </c>
      <c r="AR2466" s="69" t="s">
        <v>1918</v>
      </c>
    </row>
    <row r="2467" spans="36:44" ht="14.4">
      <c r="AJ2467" s="26">
        <f>VLOOKUP(AQ2467,'user list'!A:B,2,0)</f>
        <v>0</v>
      </c>
      <c r="AK2467" s="26">
        <f t="shared" ref="AK2467:AK2530" si="165">MONTH(AN2467)</f>
        <v>6</v>
      </c>
      <c r="AL2467" s="26">
        <f t="shared" ref="AL2467:AL2530" si="166">DAY(AN2467)</f>
        <v>5</v>
      </c>
      <c r="AM2467" s="94" t="str">
        <f t="shared" ref="AM2467:AM2530" si="167">AK2467&amp;"/"&amp;AL2467&amp;" "&amp;AR2467</f>
        <v>6/5 Changed</v>
      </c>
      <c r="AN2467" s="172">
        <v>45813.526886574073</v>
      </c>
      <c r="AO2467" s="69" t="s">
        <v>186</v>
      </c>
      <c r="AP2467" s="69" t="s">
        <v>1922</v>
      </c>
      <c r="AQ2467" s="69" t="s">
        <v>289</v>
      </c>
      <c r="AR2467" s="69" t="s">
        <v>1918</v>
      </c>
    </row>
    <row r="2468" spans="36:44" ht="14.4">
      <c r="AJ2468" s="26">
        <f>VLOOKUP(AQ2468,'user list'!A:B,2,0)</f>
        <v>0</v>
      </c>
      <c r="AK2468" s="26">
        <f t="shared" si="165"/>
        <v>6</v>
      </c>
      <c r="AL2468" s="26">
        <f t="shared" si="166"/>
        <v>5</v>
      </c>
      <c r="AM2468" s="94" t="str">
        <f t="shared" si="167"/>
        <v>6/5 Changed</v>
      </c>
      <c r="AN2468" s="172">
        <v>45813.526886574073</v>
      </c>
      <c r="AO2468" s="69" t="s">
        <v>186</v>
      </c>
      <c r="AP2468" s="69" t="s">
        <v>1922</v>
      </c>
      <c r="AQ2468" s="69" t="s">
        <v>289</v>
      </c>
      <c r="AR2468" s="69" t="s">
        <v>1918</v>
      </c>
    </row>
    <row r="2469" spans="36:44" ht="14.4">
      <c r="AJ2469" s="26">
        <f>VLOOKUP(AQ2469,'user list'!A:B,2,0)</f>
        <v>0</v>
      </c>
      <c r="AK2469" s="26">
        <f t="shared" si="165"/>
        <v>6</v>
      </c>
      <c r="AL2469" s="26">
        <f t="shared" si="166"/>
        <v>5</v>
      </c>
      <c r="AM2469" s="94" t="str">
        <f t="shared" si="167"/>
        <v>6/5 Changed</v>
      </c>
      <c r="AN2469" s="172">
        <v>45813.526886574073</v>
      </c>
      <c r="AO2469" s="69" t="s">
        <v>186</v>
      </c>
      <c r="AP2469" s="69" t="s">
        <v>1922</v>
      </c>
      <c r="AQ2469" s="69" t="s">
        <v>289</v>
      </c>
      <c r="AR2469" s="69" t="s">
        <v>1918</v>
      </c>
    </row>
    <row r="2470" spans="36:44" ht="14.4">
      <c r="AJ2470" s="26">
        <f>VLOOKUP(AQ2470,'user list'!A:B,2,0)</f>
        <v>0</v>
      </c>
      <c r="AK2470" s="26">
        <f t="shared" si="165"/>
        <v>6</v>
      </c>
      <c r="AL2470" s="26">
        <f t="shared" si="166"/>
        <v>5</v>
      </c>
      <c r="AM2470" s="94" t="str">
        <f t="shared" si="167"/>
        <v>6/5 Changed</v>
      </c>
      <c r="AN2470" s="172">
        <v>45813.526886574073</v>
      </c>
      <c r="AO2470" s="69" t="s">
        <v>186</v>
      </c>
      <c r="AP2470" s="69" t="s">
        <v>1922</v>
      </c>
      <c r="AQ2470" s="69" t="s">
        <v>289</v>
      </c>
      <c r="AR2470" s="69" t="s">
        <v>1918</v>
      </c>
    </row>
    <row r="2471" spans="36:44" ht="14.4">
      <c r="AJ2471" s="26">
        <f>VLOOKUP(AQ2471,'user list'!A:B,2,0)</f>
        <v>0</v>
      </c>
      <c r="AK2471" s="26">
        <f t="shared" si="165"/>
        <v>6</v>
      </c>
      <c r="AL2471" s="26">
        <f t="shared" si="166"/>
        <v>5</v>
      </c>
      <c r="AM2471" s="94" t="str">
        <f t="shared" si="167"/>
        <v>6/5 Changed</v>
      </c>
      <c r="AN2471" s="172">
        <v>45813.526886574073</v>
      </c>
      <c r="AO2471" s="69" t="s">
        <v>186</v>
      </c>
      <c r="AP2471" s="69" t="s">
        <v>1922</v>
      </c>
      <c r="AQ2471" s="69" t="s">
        <v>289</v>
      </c>
      <c r="AR2471" s="69" t="s">
        <v>1918</v>
      </c>
    </row>
    <row r="2472" spans="36:44" ht="14.4">
      <c r="AJ2472" s="26">
        <f>VLOOKUP(AQ2472,'user list'!A:B,2,0)</f>
        <v>0</v>
      </c>
      <c r="AK2472" s="26">
        <f t="shared" si="165"/>
        <v>6</v>
      </c>
      <c r="AL2472" s="26">
        <f t="shared" si="166"/>
        <v>5</v>
      </c>
      <c r="AM2472" s="94" t="str">
        <f t="shared" si="167"/>
        <v>6/5 Changed</v>
      </c>
      <c r="AN2472" s="172">
        <v>45813.526886574073</v>
      </c>
      <c r="AO2472" s="69" t="s">
        <v>186</v>
      </c>
      <c r="AP2472" s="69" t="s">
        <v>1922</v>
      </c>
      <c r="AQ2472" s="69" t="s">
        <v>289</v>
      </c>
      <c r="AR2472" s="69" t="s">
        <v>1918</v>
      </c>
    </row>
    <row r="2473" spans="36:44" ht="14.4">
      <c r="AJ2473" s="26">
        <f>VLOOKUP(AQ2473,'user list'!A:B,2,0)</f>
        <v>0</v>
      </c>
      <c r="AK2473" s="26">
        <f t="shared" si="165"/>
        <v>6</v>
      </c>
      <c r="AL2473" s="26">
        <f t="shared" si="166"/>
        <v>5</v>
      </c>
      <c r="AM2473" s="94" t="str">
        <f t="shared" si="167"/>
        <v>6/5 Changed</v>
      </c>
      <c r="AN2473" s="172">
        <v>45813.526886574073</v>
      </c>
      <c r="AO2473" s="69" t="s">
        <v>186</v>
      </c>
      <c r="AP2473" s="69" t="s">
        <v>1922</v>
      </c>
      <c r="AQ2473" s="69" t="s">
        <v>289</v>
      </c>
      <c r="AR2473" s="69" t="s">
        <v>1918</v>
      </c>
    </row>
    <row r="2474" spans="36:44" ht="14.4">
      <c r="AJ2474" s="26">
        <f>VLOOKUP(AQ2474,'user list'!A:B,2,0)</f>
        <v>0</v>
      </c>
      <c r="AK2474" s="26">
        <f t="shared" si="165"/>
        <v>6</v>
      </c>
      <c r="AL2474" s="26">
        <f t="shared" si="166"/>
        <v>5</v>
      </c>
      <c r="AM2474" s="94" t="str">
        <f t="shared" si="167"/>
        <v>6/5 Changed</v>
      </c>
      <c r="AN2474" s="172">
        <v>45813.526886574073</v>
      </c>
      <c r="AO2474" s="69" t="s">
        <v>186</v>
      </c>
      <c r="AP2474" s="69" t="s">
        <v>1922</v>
      </c>
      <c r="AQ2474" s="69" t="s">
        <v>289</v>
      </c>
      <c r="AR2474" s="69" t="s">
        <v>1918</v>
      </c>
    </row>
    <row r="2475" spans="36:44" ht="14.4">
      <c r="AJ2475" s="26">
        <f>VLOOKUP(AQ2475,'user list'!A:B,2,0)</f>
        <v>0</v>
      </c>
      <c r="AK2475" s="26">
        <f t="shared" si="165"/>
        <v>6</v>
      </c>
      <c r="AL2475" s="26">
        <f t="shared" si="166"/>
        <v>5</v>
      </c>
      <c r="AM2475" s="94" t="str">
        <f t="shared" si="167"/>
        <v>6/5 Changed</v>
      </c>
      <c r="AN2475" s="172">
        <v>45813.526886574073</v>
      </c>
      <c r="AO2475" s="69" t="s">
        <v>186</v>
      </c>
      <c r="AP2475" s="69" t="s">
        <v>1922</v>
      </c>
      <c r="AQ2475" s="69" t="s">
        <v>289</v>
      </c>
      <c r="AR2475" s="69" t="s">
        <v>1918</v>
      </c>
    </row>
    <row r="2476" spans="36:44" ht="14.4">
      <c r="AJ2476" s="26">
        <f>VLOOKUP(AQ2476,'user list'!A:B,2,0)</f>
        <v>0</v>
      </c>
      <c r="AK2476" s="26">
        <f t="shared" si="165"/>
        <v>6</v>
      </c>
      <c r="AL2476" s="26">
        <f t="shared" si="166"/>
        <v>5</v>
      </c>
      <c r="AM2476" s="94" t="str">
        <f t="shared" si="167"/>
        <v>6/5 Changed</v>
      </c>
      <c r="AN2476" s="172">
        <v>45813.526886574073</v>
      </c>
      <c r="AO2476" s="69" t="s">
        <v>186</v>
      </c>
      <c r="AP2476" s="69" t="s">
        <v>1922</v>
      </c>
      <c r="AQ2476" s="69" t="s">
        <v>289</v>
      </c>
      <c r="AR2476" s="69" t="s">
        <v>1918</v>
      </c>
    </row>
    <row r="2477" spans="36:44" ht="14.4">
      <c r="AJ2477" s="26">
        <f>VLOOKUP(AQ2477,'user list'!A:B,2,0)</f>
        <v>0</v>
      </c>
      <c r="AK2477" s="26">
        <f t="shared" si="165"/>
        <v>6</v>
      </c>
      <c r="AL2477" s="26">
        <f t="shared" si="166"/>
        <v>5</v>
      </c>
      <c r="AM2477" s="94" t="str">
        <f t="shared" si="167"/>
        <v>6/5 Changed</v>
      </c>
      <c r="AN2477" s="172">
        <v>45813.526886574073</v>
      </c>
      <c r="AO2477" s="69" t="s">
        <v>186</v>
      </c>
      <c r="AP2477" s="69" t="s">
        <v>1922</v>
      </c>
      <c r="AQ2477" s="69" t="s">
        <v>289</v>
      </c>
      <c r="AR2477" s="69" t="s">
        <v>1918</v>
      </c>
    </row>
    <row r="2478" spans="36:44" ht="14.4">
      <c r="AJ2478" s="26">
        <f>VLOOKUP(AQ2478,'user list'!A:B,2,0)</f>
        <v>0</v>
      </c>
      <c r="AK2478" s="26">
        <f t="shared" si="165"/>
        <v>6</v>
      </c>
      <c r="AL2478" s="26">
        <f t="shared" si="166"/>
        <v>5</v>
      </c>
      <c r="AM2478" s="94" t="str">
        <f t="shared" si="167"/>
        <v>6/5 Changed</v>
      </c>
      <c r="AN2478" s="172">
        <v>45813.526886574073</v>
      </c>
      <c r="AO2478" s="69" t="s">
        <v>186</v>
      </c>
      <c r="AP2478" s="69" t="s">
        <v>1922</v>
      </c>
      <c r="AQ2478" s="69" t="s">
        <v>289</v>
      </c>
      <c r="AR2478" s="69" t="s">
        <v>1918</v>
      </c>
    </row>
    <row r="2479" spans="36:44" ht="14.4">
      <c r="AJ2479" s="26">
        <f>VLOOKUP(AQ2479,'user list'!A:B,2,0)</f>
        <v>0</v>
      </c>
      <c r="AK2479" s="26">
        <f t="shared" si="165"/>
        <v>6</v>
      </c>
      <c r="AL2479" s="26">
        <f t="shared" si="166"/>
        <v>5</v>
      </c>
      <c r="AM2479" s="94" t="str">
        <f t="shared" si="167"/>
        <v>6/5 Changed</v>
      </c>
      <c r="AN2479" s="172">
        <v>45813.526886574073</v>
      </c>
      <c r="AO2479" s="69" t="s">
        <v>186</v>
      </c>
      <c r="AP2479" s="69" t="s">
        <v>1922</v>
      </c>
      <c r="AQ2479" s="69" t="s">
        <v>289</v>
      </c>
      <c r="AR2479" s="69" t="s">
        <v>1918</v>
      </c>
    </row>
    <row r="2480" spans="36:44" ht="14.4">
      <c r="AJ2480" s="26">
        <f>VLOOKUP(AQ2480,'user list'!A:B,2,0)</f>
        <v>0</v>
      </c>
      <c r="AK2480" s="26">
        <f t="shared" si="165"/>
        <v>6</v>
      </c>
      <c r="AL2480" s="26">
        <f t="shared" si="166"/>
        <v>5</v>
      </c>
      <c r="AM2480" s="94" t="str">
        <f t="shared" si="167"/>
        <v>6/5 Changed</v>
      </c>
      <c r="AN2480" s="172">
        <v>45813.526886574073</v>
      </c>
      <c r="AO2480" s="69" t="s">
        <v>186</v>
      </c>
      <c r="AP2480" s="69" t="s">
        <v>1922</v>
      </c>
      <c r="AQ2480" s="69" t="s">
        <v>289</v>
      </c>
      <c r="AR2480" s="69" t="s">
        <v>1918</v>
      </c>
    </row>
    <row r="2481" spans="36:44" ht="14.4">
      <c r="AJ2481" s="26">
        <f>VLOOKUP(AQ2481,'user list'!A:B,2,0)</f>
        <v>0</v>
      </c>
      <c r="AK2481" s="26">
        <f t="shared" si="165"/>
        <v>6</v>
      </c>
      <c r="AL2481" s="26">
        <f t="shared" si="166"/>
        <v>5</v>
      </c>
      <c r="AM2481" s="94" t="str">
        <f t="shared" si="167"/>
        <v>6/5 Changed</v>
      </c>
      <c r="AN2481" s="172">
        <v>45813.526886574073</v>
      </c>
      <c r="AO2481" s="69" t="s">
        <v>186</v>
      </c>
      <c r="AP2481" s="69" t="s">
        <v>1922</v>
      </c>
      <c r="AQ2481" s="69" t="s">
        <v>289</v>
      </c>
      <c r="AR2481" s="69" t="s">
        <v>1918</v>
      </c>
    </row>
    <row r="2482" spans="36:44" ht="14.4">
      <c r="AJ2482" s="26">
        <f>VLOOKUP(AQ2482,'user list'!A:B,2,0)</f>
        <v>0</v>
      </c>
      <c r="AK2482" s="26">
        <f t="shared" si="165"/>
        <v>6</v>
      </c>
      <c r="AL2482" s="26">
        <f t="shared" si="166"/>
        <v>5</v>
      </c>
      <c r="AM2482" s="94" t="str">
        <f t="shared" si="167"/>
        <v>6/5 Changed</v>
      </c>
      <c r="AN2482" s="172">
        <v>45813.526886574073</v>
      </c>
      <c r="AO2482" s="69" t="s">
        <v>186</v>
      </c>
      <c r="AP2482" s="69" t="s">
        <v>1922</v>
      </c>
      <c r="AQ2482" s="69" t="s">
        <v>289</v>
      </c>
      <c r="AR2482" s="69" t="s">
        <v>1918</v>
      </c>
    </row>
    <row r="2483" spans="36:44" ht="14.4">
      <c r="AJ2483" s="26">
        <f>VLOOKUP(AQ2483,'user list'!A:B,2,0)</f>
        <v>0</v>
      </c>
      <c r="AK2483" s="26">
        <f t="shared" si="165"/>
        <v>6</v>
      </c>
      <c r="AL2483" s="26">
        <f t="shared" si="166"/>
        <v>5</v>
      </c>
      <c r="AM2483" s="94" t="str">
        <f t="shared" si="167"/>
        <v>6/5 Changed</v>
      </c>
      <c r="AN2483" s="172">
        <v>45813.526886574073</v>
      </c>
      <c r="AO2483" s="69" t="s">
        <v>186</v>
      </c>
      <c r="AP2483" s="69" t="s">
        <v>1922</v>
      </c>
      <c r="AQ2483" s="69" t="s">
        <v>289</v>
      </c>
      <c r="AR2483" s="69" t="s">
        <v>1918</v>
      </c>
    </row>
    <row r="2484" spans="36:44" ht="14.4">
      <c r="AJ2484" s="26">
        <f>VLOOKUP(AQ2484,'user list'!A:B,2,0)</f>
        <v>0</v>
      </c>
      <c r="AK2484" s="26">
        <f t="shared" si="165"/>
        <v>6</v>
      </c>
      <c r="AL2484" s="26">
        <f t="shared" si="166"/>
        <v>5</v>
      </c>
      <c r="AM2484" s="94" t="str">
        <f t="shared" si="167"/>
        <v>6/5 Changed</v>
      </c>
      <c r="AN2484" s="172">
        <v>45813.526886574073</v>
      </c>
      <c r="AO2484" s="69" t="s">
        <v>186</v>
      </c>
      <c r="AP2484" s="69" t="s">
        <v>1922</v>
      </c>
      <c r="AQ2484" s="69" t="s">
        <v>289</v>
      </c>
      <c r="AR2484" s="69" t="s">
        <v>1918</v>
      </c>
    </row>
    <row r="2485" spans="36:44" ht="14.4">
      <c r="AJ2485" s="26">
        <f>VLOOKUP(AQ2485,'user list'!A:B,2,0)</f>
        <v>0</v>
      </c>
      <c r="AK2485" s="26">
        <f t="shared" si="165"/>
        <v>6</v>
      </c>
      <c r="AL2485" s="26">
        <f t="shared" si="166"/>
        <v>5</v>
      </c>
      <c r="AM2485" s="94" t="str">
        <f t="shared" si="167"/>
        <v>6/5 Changed</v>
      </c>
      <c r="AN2485" s="172">
        <v>45813.526886574073</v>
      </c>
      <c r="AO2485" s="69" t="s">
        <v>186</v>
      </c>
      <c r="AP2485" s="69" t="s">
        <v>1922</v>
      </c>
      <c r="AQ2485" s="69" t="s">
        <v>289</v>
      </c>
      <c r="AR2485" s="69" t="s">
        <v>1918</v>
      </c>
    </row>
    <row r="2486" spans="36:44" ht="14.4">
      <c r="AJ2486" s="26">
        <f>VLOOKUP(AQ2486,'user list'!A:B,2,0)</f>
        <v>0</v>
      </c>
      <c r="AK2486" s="26">
        <f t="shared" si="165"/>
        <v>6</v>
      </c>
      <c r="AL2486" s="26">
        <f t="shared" si="166"/>
        <v>5</v>
      </c>
      <c r="AM2486" s="94" t="str">
        <f t="shared" si="167"/>
        <v>6/5 Changed</v>
      </c>
      <c r="AN2486" s="172">
        <v>45813.526886574073</v>
      </c>
      <c r="AO2486" s="69" t="s">
        <v>186</v>
      </c>
      <c r="AP2486" s="69" t="s">
        <v>1922</v>
      </c>
      <c r="AQ2486" s="69" t="s">
        <v>289</v>
      </c>
      <c r="AR2486" s="69" t="s">
        <v>1918</v>
      </c>
    </row>
    <row r="2487" spans="36:44" ht="14.4">
      <c r="AJ2487" s="26">
        <f>VLOOKUP(AQ2487,'user list'!A:B,2,0)</f>
        <v>0</v>
      </c>
      <c r="AK2487" s="26">
        <f t="shared" si="165"/>
        <v>6</v>
      </c>
      <c r="AL2487" s="26">
        <f t="shared" si="166"/>
        <v>5</v>
      </c>
      <c r="AM2487" s="94" t="str">
        <f t="shared" si="167"/>
        <v>6/5 Changed</v>
      </c>
      <c r="AN2487" s="172">
        <v>45813.526886574073</v>
      </c>
      <c r="AO2487" s="69" t="s">
        <v>186</v>
      </c>
      <c r="AP2487" s="69" t="s">
        <v>1922</v>
      </c>
      <c r="AQ2487" s="69" t="s">
        <v>289</v>
      </c>
      <c r="AR2487" s="69" t="s">
        <v>1918</v>
      </c>
    </row>
    <row r="2488" spans="36:44" ht="14.4">
      <c r="AJ2488" s="26">
        <f>VLOOKUP(AQ2488,'user list'!A:B,2,0)</f>
        <v>0</v>
      </c>
      <c r="AK2488" s="26">
        <f t="shared" si="165"/>
        <v>6</v>
      </c>
      <c r="AL2488" s="26">
        <f t="shared" si="166"/>
        <v>5</v>
      </c>
      <c r="AM2488" s="94" t="str">
        <f t="shared" si="167"/>
        <v>6/5 Changed</v>
      </c>
      <c r="AN2488" s="172">
        <v>45813.526886574073</v>
      </c>
      <c r="AO2488" s="69" t="s">
        <v>186</v>
      </c>
      <c r="AP2488" s="69" t="s">
        <v>1922</v>
      </c>
      <c r="AQ2488" s="69" t="s">
        <v>289</v>
      </c>
      <c r="AR2488" s="69" t="s">
        <v>1918</v>
      </c>
    </row>
    <row r="2489" spans="36:44" ht="14.4">
      <c r="AJ2489" s="26">
        <f>VLOOKUP(AQ2489,'user list'!A:B,2,0)</f>
        <v>0</v>
      </c>
      <c r="AK2489" s="26">
        <f t="shared" si="165"/>
        <v>6</v>
      </c>
      <c r="AL2489" s="26">
        <f t="shared" si="166"/>
        <v>5</v>
      </c>
      <c r="AM2489" s="94" t="str">
        <f t="shared" si="167"/>
        <v>6/5 Changed</v>
      </c>
      <c r="AN2489" s="172">
        <v>45813.526886574073</v>
      </c>
      <c r="AO2489" s="69" t="s">
        <v>186</v>
      </c>
      <c r="AP2489" s="69" t="s">
        <v>1922</v>
      </c>
      <c r="AQ2489" s="69" t="s">
        <v>289</v>
      </c>
      <c r="AR2489" s="69" t="s">
        <v>1918</v>
      </c>
    </row>
    <row r="2490" spans="36:44" ht="14.4">
      <c r="AJ2490" s="26">
        <f>VLOOKUP(AQ2490,'user list'!A:B,2,0)</f>
        <v>0</v>
      </c>
      <c r="AK2490" s="26">
        <f t="shared" si="165"/>
        <v>6</v>
      </c>
      <c r="AL2490" s="26">
        <f t="shared" si="166"/>
        <v>5</v>
      </c>
      <c r="AM2490" s="94" t="str">
        <f t="shared" si="167"/>
        <v>6/5 Changed</v>
      </c>
      <c r="AN2490" s="172">
        <v>45813.526886574073</v>
      </c>
      <c r="AO2490" s="69" t="s">
        <v>186</v>
      </c>
      <c r="AP2490" s="69" t="s">
        <v>1922</v>
      </c>
      <c r="AQ2490" s="69" t="s">
        <v>289</v>
      </c>
      <c r="AR2490" s="69" t="s">
        <v>1918</v>
      </c>
    </row>
    <row r="2491" spans="36:44" ht="14.4">
      <c r="AJ2491" s="26">
        <f>VLOOKUP(AQ2491,'user list'!A:B,2,0)</f>
        <v>0</v>
      </c>
      <c r="AK2491" s="26">
        <f t="shared" si="165"/>
        <v>6</v>
      </c>
      <c r="AL2491" s="26">
        <f t="shared" si="166"/>
        <v>5</v>
      </c>
      <c r="AM2491" s="94" t="str">
        <f t="shared" si="167"/>
        <v>6/5 Changed</v>
      </c>
      <c r="AN2491" s="172">
        <v>45813.526886574073</v>
      </c>
      <c r="AO2491" s="69" t="s">
        <v>186</v>
      </c>
      <c r="AP2491" s="69" t="s">
        <v>1922</v>
      </c>
      <c r="AQ2491" s="69" t="s">
        <v>289</v>
      </c>
      <c r="AR2491" s="69" t="s">
        <v>1918</v>
      </c>
    </row>
    <row r="2492" spans="36:44" ht="14.4">
      <c r="AJ2492" s="26">
        <f>VLOOKUP(AQ2492,'user list'!A:B,2,0)</f>
        <v>0</v>
      </c>
      <c r="AK2492" s="26">
        <f t="shared" si="165"/>
        <v>6</v>
      </c>
      <c r="AL2492" s="26">
        <f t="shared" si="166"/>
        <v>5</v>
      </c>
      <c r="AM2492" s="94" t="str">
        <f t="shared" si="167"/>
        <v>6/5 Changed</v>
      </c>
      <c r="AN2492" s="172">
        <v>45813.526886574073</v>
      </c>
      <c r="AO2492" s="69" t="s">
        <v>186</v>
      </c>
      <c r="AP2492" s="69" t="s">
        <v>1922</v>
      </c>
      <c r="AQ2492" s="69" t="s">
        <v>289</v>
      </c>
      <c r="AR2492" s="69" t="s">
        <v>1918</v>
      </c>
    </row>
    <row r="2493" spans="36:44" ht="14.4">
      <c r="AJ2493" s="26">
        <f>VLOOKUP(AQ2493,'user list'!A:B,2,0)</f>
        <v>0</v>
      </c>
      <c r="AK2493" s="26">
        <f t="shared" si="165"/>
        <v>6</v>
      </c>
      <c r="AL2493" s="26">
        <f t="shared" si="166"/>
        <v>5</v>
      </c>
      <c r="AM2493" s="94" t="str">
        <f t="shared" si="167"/>
        <v>6/5 Changed</v>
      </c>
      <c r="AN2493" s="172">
        <v>45813.526886574073</v>
      </c>
      <c r="AO2493" s="69" t="s">
        <v>186</v>
      </c>
      <c r="AP2493" s="69" t="s">
        <v>1922</v>
      </c>
      <c r="AQ2493" s="69" t="s">
        <v>289</v>
      </c>
      <c r="AR2493" s="69" t="s">
        <v>1918</v>
      </c>
    </row>
    <row r="2494" spans="36:44" ht="14.4">
      <c r="AJ2494" s="26">
        <f>VLOOKUP(AQ2494,'user list'!A:B,2,0)</f>
        <v>0</v>
      </c>
      <c r="AK2494" s="26">
        <f t="shared" si="165"/>
        <v>6</v>
      </c>
      <c r="AL2494" s="26">
        <f t="shared" si="166"/>
        <v>5</v>
      </c>
      <c r="AM2494" s="94" t="str">
        <f t="shared" si="167"/>
        <v>6/5 Changed</v>
      </c>
      <c r="AN2494" s="172">
        <v>45813.526886574073</v>
      </c>
      <c r="AO2494" s="69" t="s">
        <v>186</v>
      </c>
      <c r="AP2494" s="69" t="s">
        <v>1922</v>
      </c>
      <c r="AQ2494" s="69" t="s">
        <v>289</v>
      </c>
      <c r="AR2494" s="69" t="s">
        <v>1918</v>
      </c>
    </row>
    <row r="2495" spans="36:44" ht="14.4">
      <c r="AJ2495" s="26">
        <f>VLOOKUP(AQ2495,'user list'!A:B,2,0)</f>
        <v>0</v>
      </c>
      <c r="AK2495" s="26">
        <f t="shared" si="165"/>
        <v>6</v>
      </c>
      <c r="AL2495" s="26">
        <f t="shared" si="166"/>
        <v>5</v>
      </c>
      <c r="AM2495" s="94" t="str">
        <f t="shared" si="167"/>
        <v>6/5 Changed</v>
      </c>
      <c r="AN2495" s="172">
        <v>45813.526886574073</v>
      </c>
      <c r="AO2495" s="69" t="s">
        <v>186</v>
      </c>
      <c r="AP2495" s="69" t="s">
        <v>1922</v>
      </c>
      <c r="AQ2495" s="69" t="s">
        <v>289</v>
      </c>
      <c r="AR2495" s="69" t="s">
        <v>1918</v>
      </c>
    </row>
    <row r="2496" spans="36:44" ht="14.4">
      <c r="AJ2496" s="26">
        <f>VLOOKUP(AQ2496,'user list'!A:B,2,0)</f>
        <v>0</v>
      </c>
      <c r="AK2496" s="26">
        <f t="shared" si="165"/>
        <v>6</v>
      </c>
      <c r="AL2496" s="26">
        <f t="shared" si="166"/>
        <v>5</v>
      </c>
      <c r="AM2496" s="94" t="str">
        <f t="shared" si="167"/>
        <v>6/5 Changed</v>
      </c>
      <c r="AN2496" s="172">
        <v>45813.526886574073</v>
      </c>
      <c r="AO2496" s="69" t="s">
        <v>186</v>
      </c>
      <c r="AP2496" s="69" t="s">
        <v>1922</v>
      </c>
      <c r="AQ2496" s="69" t="s">
        <v>289</v>
      </c>
      <c r="AR2496" s="69" t="s">
        <v>1918</v>
      </c>
    </row>
    <row r="2497" spans="36:44" ht="14.4">
      <c r="AJ2497" s="26">
        <f>VLOOKUP(AQ2497,'user list'!A:B,2,0)</f>
        <v>0</v>
      </c>
      <c r="AK2497" s="26">
        <f t="shared" si="165"/>
        <v>6</v>
      </c>
      <c r="AL2497" s="26">
        <f t="shared" si="166"/>
        <v>5</v>
      </c>
      <c r="AM2497" s="94" t="str">
        <f t="shared" si="167"/>
        <v>6/5 Changed</v>
      </c>
      <c r="AN2497" s="172">
        <v>45813.526886574073</v>
      </c>
      <c r="AO2497" s="69" t="s">
        <v>186</v>
      </c>
      <c r="AP2497" s="69" t="s">
        <v>1922</v>
      </c>
      <c r="AQ2497" s="69" t="s">
        <v>289</v>
      </c>
      <c r="AR2497" s="69" t="s">
        <v>1918</v>
      </c>
    </row>
    <row r="2498" spans="36:44" ht="14.4">
      <c r="AJ2498" s="26">
        <f>VLOOKUP(AQ2498,'user list'!A:B,2,0)</f>
        <v>0</v>
      </c>
      <c r="AK2498" s="26">
        <f t="shared" si="165"/>
        <v>6</v>
      </c>
      <c r="AL2498" s="26">
        <f t="shared" si="166"/>
        <v>5</v>
      </c>
      <c r="AM2498" s="94" t="str">
        <f t="shared" si="167"/>
        <v>6/5 Changed</v>
      </c>
      <c r="AN2498" s="172">
        <v>45813.526886574073</v>
      </c>
      <c r="AO2498" s="69" t="s">
        <v>186</v>
      </c>
      <c r="AP2498" s="69" t="s">
        <v>1922</v>
      </c>
      <c r="AQ2498" s="69" t="s">
        <v>289</v>
      </c>
      <c r="AR2498" s="69" t="s">
        <v>1918</v>
      </c>
    </row>
    <row r="2499" spans="36:44" ht="14.4">
      <c r="AJ2499" s="26">
        <f>VLOOKUP(AQ2499,'user list'!A:B,2,0)</f>
        <v>0</v>
      </c>
      <c r="AK2499" s="26">
        <f t="shared" si="165"/>
        <v>6</v>
      </c>
      <c r="AL2499" s="26">
        <f t="shared" si="166"/>
        <v>5</v>
      </c>
      <c r="AM2499" s="94" t="str">
        <f t="shared" si="167"/>
        <v>6/5 Changed</v>
      </c>
      <c r="AN2499" s="172">
        <v>45813.526886574073</v>
      </c>
      <c r="AO2499" s="69" t="s">
        <v>186</v>
      </c>
      <c r="AP2499" s="69" t="s">
        <v>1922</v>
      </c>
      <c r="AQ2499" s="69" t="s">
        <v>289</v>
      </c>
      <c r="AR2499" s="69" t="s">
        <v>1918</v>
      </c>
    </row>
    <row r="2500" spans="36:44" ht="14.4">
      <c r="AJ2500" s="26">
        <f>VLOOKUP(AQ2500,'user list'!A:B,2,0)</f>
        <v>0</v>
      </c>
      <c r="AK2500" s="26">
        <f t="shared" si="165"/>
        <v>6</v>
      </c>
      <c r="AL2500" s="26">
        <f t="shared" si="166"/>
        <v>5</v>
      </c>
      <c r="AM2500" s="94" t="str">
        <f t="shared" si="167"/>
        <v>6/5 Changed</v>
      </c>
      <c r="AN2500" s="172">
        <v>45813.526886574073</v>
      </c>
      <c r="AO2500" s="69" t="s">
        <v>186</v>
      </c>
      <c r="AP2500" s="69" t="s">
        <v>1922</v>
      </c>
      <c r="AQ2500" s="69" t="s">
        <v>289</v>
      </c>
      <c r="AR2500" s="69" t="s">
        <v>1918</v>
      </c>
    </row>
    <row r="2501" spans="36:44" ht="14.4">
      <c r="AJ2501" s="26">
        <f>VLOOKUP(AQ2501,'user list'!A:B,2,0)</f>
        <v>0</v>
      </c>
      <c r="AK2501" s="26">
        <f t="shared" si="165"/>
        <v>6</v>
      </c>
      <c r="AL2501" s="26">
        <f t="shared" si="166"/>
        <v>5</v>
      </c>
      <c r="AM2501" s="94" t="str">
        <f t="shared" si="167"/>
        <v>6/5 Changed</v>
      </c>
      <c r="AN2501" s="172">
        <v>45813.526886574073</v>
      </c>
      <c r="AO2501" s="69" t="s">
        <v>186</v>
      </c>
      <c r="AP2501" s="69" t="s">
        <v>1922</v>
      </c>
      <c r="AQ2501" s="69" t="s">
        <v>289</v>
      </c>
      <c r="AR2501" s="69" t="s">
        <v>1918</v>
      </c>
    </row>
    <row r="2502" spans="36:44" ht="14.4">
      <c r="AJ2502" s="26">
        <f>VLOOKUP(AQ2502,'user list'!A:B,2,0)</f>
        <v>0</v>
      </c>
      <c r="AK2502" s="26">
        <f t="shared" si="165"/>
        <v>6</v>
      </c>
      <c r="AL2502" s="26">
        <f t="shared" si="166"/>
        <v>5</v>
      </c>
      <c r="AM2502" s="94" t="str">
        <f t="shared" si="167"/>
        <v>6/5 Changed</v>
      </c>
      <c r="AN2502" s="172">
        <v>45813.526886574073</v>
      </c>
      <c r="AO2502" s="69" t="s">
        <v>186</v>
      </c>
      <c r="AP2502" s="69" t="s">
        <v>1922</v>
      </c>
      <c r="AQ2502" s="69" t="s">
        <v>289</v>
      </c>
      <c r="AR2502" s="69" t="s">
        <v>1918</v>
      </c>
    </row>
    <row r="2503" spans="36:44" ht="14.4">
      <c r="AJ2503" s="26">
        <f>VLOOKUP(AQ2503,'user list'!A:B,2,0)</f>
        <v>0</v>
      </c>
      <c r="AK2503" s="26">
        <f t="shared" si="165"/>
        <v>6</v>
      </c>
      <c r="AL2503" s="26">
        <f t="shared" si="166"/>
        <v>5</v>
      </c>
      <c r="AM2503" s="94" t="str">
        <f t="shared" si="167"/>
        <v>6/5 Changed</v>
      </c>
      <c r="AN2503" s="172">
        <v>45813.526886574073</v>
      </c>
      <c r="AO2503" s="69" t="s">
        <v>186</v>
      </c>
      <c r="AP2503" s="69" t="s">
        <v>1922</v>
      </c>
      <c r="AQ2503" s="69" t="s">
        <v>289</v>
      </c>
      <c r="AR2503" s="69" t="s">
        <v>1918</v>
      </c>
    </row>
    <row r="2504" spans="36:44" ht="14.4">
      <c r="AJ2504" s="26">
        <f>VLOOKUP(AQ2504,'user list'!A:B,2,0)</f>
        <v>0</v>
      </c>
      <c r="AK2504" s="26">
        <f t="shared" si="165"/>
        <v>6</v>
      </c>
      <c r="AL2504" s="26">
        <f t="shared" si="166"/>
        <v>5</v>
      </c>
      <c r="AM2504" s="94" t="str">
        <f t="shared" si="167"/>
        <v>6/5 Changed</v>
      </c>
      <c r="AN2504" s="172">
        <v>45813.526886574073</v>
      </c>
      <c r="AO2504" s="69" t="s">
        <v>186</v>
      </c>
      <c r="AP2504" s="69" t="s">
        <v>1922</v>
      </c>
      <c r="AQ2504" s="69" t="s">
        <v>289</v>
      </c>
      <c r="AR2504" s="69" t="s">
        <v>1918</v>
      </c>
    </row>
    <row r="2505" spans="36:44" ht="14.4">
      <c r="AJ2505" s="26">
        <f>VLOOKUP(AQ2505,'user list'!A:B,2,0)</f>
        <v>0</v>
      </c>
      <c r="AK2505" s="26">
        <f t="shared" si="165"/>
        <v>6</v>
      </c>
      <c r="AL2505" s="26">
        <f t="shared" si="166"/>
        <v>5</v>
      </c>
      <c r="AM2505" s="94" t="str">
        <f t="shared" si="167"/>
        <v>6/5 Changed</v>
      </c>
      <c r="AN2505" s="172">
        <v>45813.526886574073</v>
      </c>
      <c r="AO2505" s="69" t="s">
        <v>186</v>
      </c>
      <c r="AP2505" s="69" t="s">
        <v>1922</v>
      </c>
      <c r="AQ2505" s="69" t="s">
        <v>289</v>
      </c>
      <c r="AR2505" s="69" t="s">
        <v>1918</v>
      </c>
    </row>
    <row r="2506" spans="36:44" ht="14.4">
      <c r="AJ2506" s="26">
        <f>VLOOKUP(AQ2506,'user list'!A:B,2,0)</f>
        <v>0</v>
      </c>
      <c r="AK2506" s="26">
        <f t="shared" si="165"/>
        <v>6</v>
      </c>
      <c r="AL2506" s="26">
        <f t="shared" si="166"/>
        <v>5</v>
      </c>
      <c r="AM2506" s="94" t="str">
        <f t="shared" si="167"/>
        <v>6/5 Changed</v>
      </c>
      <c r="AN2506" s="172">
        <v>45813.526886574073</v>
      </c>
      <c r="AO2506" s="69" t="s">
        <v>186</v>
      </c>
      <c r="AP2506" s="69" t="s">
        <v>1922</v>
      </c>
      <c r="AQ2506" s="69" t="s">
        <v>289</v>
      </c>
      <c r="AR2506" s="69" t="s">
        <v>1918</v>
      </c>
    </row>
    <row r="2507" spans="36:44" ht="14.4">
      <c r="AJ2507" s="26">
        <f>VLOOKUP(AQ2507,'user list'!A:B,2,0)</f>
        <v>0</v>
      </c>
      <c r="AK2507" s="26">
        <f t="shared" si="165"/>
        <v>6</v>
      </c>
      <c r="AL2507" s="26">
        <f t="shared" si="166"/>
        <v>5</v>
      </c>
      <c r="AM2507" s="94" t="str">
        <f t="shared" si="167"/>
        <v>6/5 Changed</v>
      </c>
      <c r="AN2507" s="172">
        <v>45813.526886574073</v>
      </c>
      <c r="AO2507" s="69" t="s">
        <v>186</v>
      </c>
      <c r="AP2507" s="69" t="s">
        <v>1922</v>
      </c>
      <c r="AQ2507" s="69" t="s">
        <v>289</v>
      </c>
      <c r="AR2507" s="69" t="s">
        <v>1918</v>
      </c>
    </row>
    <row r="2508" spans="36:44" ht="14.4">
      <c r="AJ2508" s="26">
        <f>VLOOKUP(AQ2508,'user list'!A:B,2,0)</f>
        <v>0</v>
      </c>
      <c r="AK2508" s="26">
        <f t="shared" si="165"/>
        <v>6</v>
      </c>
      <c r="AL2508" s="26">
        <f t="shared" si="166"/>
        <v>5</v>
      </c>
      <c r="AM2508" s="94" t="str">
        <f t="shared" si="167"/>
        <v>6/5 Changed</v>
      </c>
      <c r="AN2508" s="172">
        <v>45813.526886574073</v>
      </c>
      <c r="AO2508" s="69" t="s">
        <v>186</v>
      </c>
      <c r="AP2508" s="69" t="s">
        <v>1922</v>
      </c>
      <c r="AQ2508" s="69" t="s">
        <v>289</v>
      </c>
      <c r="AR2508" s="69" t="s">
        <v>1918</v>
      </c>
    </row>
    <row r="2509" spans="36:44" ht="14.4">
      <c r="AJ2509" s="26">
        <f>VLOOKUP(AQ2509,'user list'!A:B,2,0)</f>
        <v>0</v>
      </c>
      <c r="AK2509" s="26">
        <f t="shared" si="165"/>
        <v>6</v>
      </c>
      <c r="AL2509" s="26">
        <f t="shared" si="166"/>
        <v>5</v>
      </c>
      <c r="AM2509" s="94" t="str">
        <f t="shared" si="167"/>
        <v>6/5 Changed</v>
      </c>
      <c r="AN2509" s="172">
        <v>45813.526886574073</v>
      </c>
      <c r="AO2509" s="69" t="s">
        <v>186</v>
      </c>
      <c r="AP2509" s="69" t="s">
        <v>1922</v>
      </c>
      <c r="AQ2509" s="69" t="s">
        <v>289</v>
      </c>
      <c r="AR2509" s="69" t="s">
        <v>1918</v>
      </c>
    </row>
    <row r="2510" spans="36:44" ht="14.4">
      <c r="AJ2510" s="26">
        <f>VLOOKUP(AQ2510,'user list'!A:B,2,0)</f>
        <v>0</v>
      </c>
      <c r="AK2510" s="26">
        <f t="shared" si="165"/>
        <v>6</v>
      </c>
      <c r="AL2510" s="26">
        <f t="shared" si="166"/>
        <v>5</v>
      </c>
      <c r="AM2510" s="94" t="str">
        <f t="shared" si="167"/>
        <v>6/5 Changed</v>
      </c>
      <c r="AN2510" s="172">
        <v>45813.526886574073</v>
      </c>
      <c r="AO2510" s="69" t="s">
        <v>186</v>
      </c>
      <c r="AP2510" s="69" t="s">
        <v>1922</v>
      </c>
      <c r="AQ2510" s="69" t="s">
        <v>289</v>
      </c>
      <c r="AR2510" s="69" t="s">
        <v>1918</v>
      </c>
    </row>
    <row r="2511" spans="36:44" ht="14.4">
      <c r="AJ2511" s="26">
        <f>VLOOKUP(AQ2511,'user list'!A:B,2,0)</f>
        <v>0</v>
      </c>
      <c r="AK2511" s="26">
        <f t="shared" si="165"/>
        <v>6</v>
      </c>
      <c r="AL2511" s="26">
        <f t="shared" si="166"/>
        <v>5</v>
      </c>
      <c r="AM2511" s="94" t="str">
        <f t="shared" si="167"/>
        <v>6/5 Changed</v>
      </c>
      <c r="AN2511" s="172">
        <v>45813.526886574073</v>
      </c>
      <c r="AO2511" s="69" t="s">
        <v>186</v>
      </c>
      <c r="AP2511" s="69" t="s">
        <v>1922</v>
      </c>
      <c r="AQ2511" s="69" t="s">
        <v>289</v>
      </c>
      <c r="AR2511" s="69" t="s">
        <v>1918</v>
      </c>
    </row>
    <row r="2512" spans="36:44" ht="14.4">
      <c r="AJ2512" s="26">
        <f>VLOOKUP(AQ2512,'user list'!A:B,2,0)</f>
        <v>0</v>
      </c>
      <c r="AK2512" s="26">
        <f t="shared" si="165"/>
        <v>6</v>
      </c>
      <c r="AL2512" s="26">
        <f t="shared" si="166"/>
        <v>5</v>
      </c>
      <c r="AM2512" s="94" t="str">
        <f t="shared" si="167"/>
        <v>6/5 Changed</v>
      </c>
      <c r="AN2512" s="172">
        <v>45813.526886574073</v>
      </c>
      <c r="AO2512" s="69" t="s">
        <v>186</v>
      </c>
      <c r="AP2512" s="69" t="s">
        <v>1922</v>
      </c>
      <c r="AQ2512" s="69" t="s">
        <v>289</v>
      </c>
      <c r="AR2512" s="69" t="s">
        <v>1918</v>
      </c>
    </row>
    <row r="2513" spans="36:44" ht="14.4">
      <c r="AJ2513" s="26">
        <f>VLOOKUP(AQ2513,'user list'!A:B,2,0)</f>
        <v>0</v>
      </c>
      <c r="AK2513" s="26">
        <f t="shared" si="165"/>
        <v>6</v>
      </c>
      <c r="AL2513" s="26">
        <f t="shared" si="166"/>
        <v>5</v>
      </c>
      <c r="AM2513" s="94" t="str">
        <f t="shared" si="167"/>
        <v>6/5 Changed</v>
      </c>
      <c r="AN2513" s="172">
        <v>45813.526886574073</v>
      </c>
      <c r="AO2513" s="69" t="s">
        <v>186</v>
      </c>
      <c r="AP2513" s="69" t="s">
        <v>1922</v>
      </c>
      <c r="AQ2513" s="69" t="s">
        <v>289</v>
      </c>
      <c r="AR2513" s="69" t="s">
        <v>1918</v>
      </c>
    </row>
    <row r="2514" spans="36:44" ht="14.4">
      <c r="AJ2514" s="26">
        <f>VLOOKUP(AQ2514,'user list'!A:B,2,0)</f>
        <v>0</v>
      </c>
      <c r="AK2514" s="26">
        <f t="shared" si="165"/>
        <v>6</v>
      </c>
      <c r="AL2514" s="26">
        <f t="shared" si="166"/>
        <v>5</v>
      </c>
      <c r="AM2514" s="94" t="str">
        <f t="shared" si="167"/>
        <v>6/5 Changed</v>
      </c>
      <c r="AN2514" s="172">
        <v>45813.526886574073</v>
      </c>
      <c r="AO2514" s="69" t="s">
        <v>186</v>
      </c>
      <c r="AP2514" s="69" t="s">
        <v>1922</v>
      </c>
      <c r="AQ2514" s="69" t="s">
        <v>289</v>
      </c>
      <c r="AR2514" s="69" t="s">
        <v>1918</v>
      </c>
    </row>
    <row r="2515" spans="36:44" ht="14.4">
      <c r="AJ2515" s="26">
        <f>VLOOKUP(AQ2515,'user list'!A:B,2,0)</f>
        <v>0</v>
      </c>
      <c r="AK2515" s="26">
        <f t="shared" si="165"/>
        <v>6</v>
      </c>
      <c r="AL2515" s="26">
        <f t="shared" si="166"/>
        <v>5</v>
      </c>
      <c r="AM2515" s="94" t="str">
        <f t="shared" si="167"/>
        <v>6/5 Changed</v>
      </c>
      <c r="AN2515" s="172">
        <v>45813.526886574073</v>
      </c>
      <c r="AO2515" s="69" t="s">
        <v>186</v>
      </c>
      <c r="AP2515" s="69" t="s">
        <v>1922</v>
      </c>
      <c r="AQ2515" s="69" t="s">
        <v>289</v>
      </c>
      <c r="AR2515" s="69" t="s">
        <v>1918</v>
      </c>
    </row>
    <row r="2516" spans="36:44" ht="14.4">
      <c r="AJ2516" s="26">
        <f>VLOOKUP(AQ2516,'user list'!A:B,2,0)</f>
        <v>0</v>
      </c>
      <c r="AK2516" s="26">
        <f t="shared" si="165"/>
        <v>6</v>
      </c>
      <c r="AL2516" s="26">
        <f t="shared" si="166"/>
        <v>5</v>
      </c>
      <c r="AM2516" s="94" t="str">
        <f t="shared" si="167"/>
        <v>6/5 Changed</v>
      </c>
      <c r="AN2516" s="172">
        <v>45813.526886574073</v>
      </c>
      <c r="AO2516" s="69" t="s">
        <v>186</v>
      </c>
      <c r="AP2516" s="69" t="s">
        <v>1922</v>
      </c>
      <c r="AQ2516" s="69" t="s">
        <v>289</v>
      </c>
      <c r="AR2516" s="69" t="s">
        <v>1918</v>
      </c>
    </row>
    <row r="2517" spans="36:44" ht="14.4">
      <c r="AJ2517" s="26">
        <f>VLOOKUP(AQ2517,'user list'!A:B,2,0)</f>
        <v>0</v>
      </c>
      <c r="AK2517" s="26">
        <f t="shared" si="165"/>
        <v>6</v>
      </c>
      <c r="AL2517" s="26">
        <f t="shared" si="166"/>
        <v>5</v>
      </c>
      <c r="AM2517" s="94" t="str">
        <f t="shared" si="167"/>
        <v>6/5 Changed</v>
      </c>
      <c r="AN2517" s="172">
        <v>45813.526886574073</v>
      </c>
      <c r="AO2517" s="69" t="s">
        <v>186</v>
      </c>
      <c r="AP2517" s="69" t="s">
        <v>1922</v>
      </c>
      <c r="AQ2517" s="69" t="s">
        <v>289</v>
      </c>
      <c r="AR2517" s="69" t="s">
        <v>1918</v>
      </c>
    </row>
    <row r="2518" spans="36:44" ht="14.4">
      <c r="AJ2518" s="26">
        <f>VLOOKUP(AQ2518,'user list'!A:B,2,0)</f>
        <v>0</v>
      </c>
      <c r="AK2518" s="26">
        <f t="shared" si="165"/>
        <v>6</v>
      </c>
      <c r="AL2518" s="26">
        <f t="shared" si="166"/>
        <v>5</v>
      </c>
      <c r="AM2518" s="94" t="str">
        <f t="shared" si="167"/>
        <v>6/5 Changed</v>
      </c>
      <c r="AN2518" s="172">
        <v>45813.526886574073</v>
      </c>
      <c r="AO2518" s="69" t="s">
        <v>186</v>
      </c>
      <c r="AP2518" s="69" t="s">
        <v>1922</v>
      </c>
      <c r="AQ2518" s="69" t="s">
        <v>289</v>
      </c>
      <c r="AR2518" s="69" t="s">
        <v>1918</v>
      </c>
    </row>
    <row r="2519" spans="36:44" ht="14.4">
      <c r="AJ2519" s="26">
        <f>VLOOKUP(AQ2519,'user list'!A:B,2,0)</f>
        <v>0</v>
      </c>
      <c r="AK2519" s="26">
        <f t="shared" si="165"/>
        <v>6</v>
      </c>
      <c r="AL2519" s="26">
        <f t="shared" si="166"/>
        <v>5</v>
      </c>
      <c r="AM2519" s="94" t="str">
        <f t="shared" si="167"/>
        <v>6/5 Changed</v>
      </c>
      <c r="AN2519" s="172">
        <v>45813.526886574073</v>
      </c>
      <c r="AO2519" s="69" t="s">
        <v>186</v>
      </c>
      <c r="AP2519" s="69" t="s">
        <v>1922</v>
      </c>
      <c r="AQ2519" s="69" t="s">
        <v>289</v>
      </c>
      <c r="AR2519" s="69" t="s">
        <v>1918</v>
      </c>
    </row>
    <row r="2520" spans="36:44" ht="14.4">
      <c r="AJ2520" s="26">
        <f>VLOOKUP(AQ2520,'user list'!A:B,2,0)</f>
        <v>0</v>
      </c>
      <c r="AK2520" s="26">
        <f t="shared" si="165"/>
        <v>6</v>
      </c>
      <c r="AL2520" s="26">
        <f t="shared" si="166"/>
        <v>5</v>
      </c>
      <c r="AM2520" s="94" t="str">
        <f t="shared" si="167"/>
        <v>6/5 Changed</v>
      </c>
      <c r="AN2520" s="172">
        <v>45813.526886574073</v>
      </c>
      <c r="AO2520" s="69" t="s">
        <v>186</v>
      </c>
      <c r="AP2520" s="69" t="s">
        <v>1922</v>
      </c>
      <c r="AQ2520" s="69" t="s">
        <v>289</v>
      </c>
      <c r="AR2520" s="69" t="s">
        <v>1918</v>
      </c>
    </row>
    <row r="2521" spans="36:44" ht="14.4">
      <c r="AJ2521" s="26">
        <f>VLOOKUP(AQ2521,'user list'!A:B,2,0)</f>
        <v>0</v>
      </c>
      <c r="AK2521" s="26">
        <f t="shared" si="165"/>
        <v>6</v>
      </c>
      <c r="AL2521" s="26">
        <f t="shared" si="166"/>
        <v>5</v>
      </c>
      <c r="AM2521" s="94" t="str">
        <f t="shared" si="167"/>
        <v>6/5 Changed</v>
      </c>
      <c r="AN2521" s="172">
        <v>45813.526886574073</v>
      </c>
      <c r="AO2521" s="69" t="s">
        <v>186</v>
      </c>
      <c r="AP2521" s="69" t="s">
        <v>1922</v>
      </c>
      <c r="AQ2521" s="69" t="s">
        <v>289</v>
      </c>
      <c r="AR2521" s="69" t="s">
        <v>1918</v>
      </c>
    </row>
    <row r="2522" spans="36:44" ht="14.4">
      <c r="AJ2522" s="26">
        <f>VLOOKUP(AQ2522,'user list'!A:B,2,0)</f>
        <v>0</v>
      </c>
      <c r="AK2522" s="26">
        <f t="shared" si="165"/>
        <v>6</v>
      </c>
      <c r="AL2522" s="26">
        <f t="shared" si="166"/>
        <v>5</v>
      </c>
      <c r="AM2522" s="94" t="str">
        <f t="shared" si="167"/>
        <v>6/5 Changed</v>
      </c>
      <c r="AN2522" s="172">
        <v>45813.526886574073</v>
      </c>
      <c r="AO2522" s="69" t="s">
        <v>186</v>
      </c>
      <c r="AP2522" s="69" t="s">
        <v>1922</v>
      </c>
      <c r="AQ2522" s="69" t="s">
        <v>289</v>
      </c>
      <c r="AR2522" s="69" t="s">
        <v>1918</v>
      </c>
    </row>
    <row r="2523" spans="36:44" ht="14.4">
      <c r="AJ2523" s="26">
        <f>VLOOKUP(AQ2523,'user list'!A:B,2,0)</f>
        <v>0</v>
      </c>
      <c r="AK2523" s="26">
        <f t="shared" si="165"/>
        <v>6</v>
      </c>
      <c r="AL2523" s="26">
        <f t="shared" si="166"/>
        <v>5</v>
      </c>
      <c r="AM2523" s="94" t="str">
        <f t="shared" si="167"/>
        <v>6/5 Changed</v>
      </c>
      <c r="AN2523" s="172">
        <v>45813.526886574073</v>
      </c>
      <c r="AO2523" s="69" t="s">
        <v>186</v>
      </c>
      <c r="AP2523" s="69" t="s">
        <v>1922</v>
      </c>
      <c r="AQ2523" s="69" t="s">
        <v>289</v>
      </c>
      <c r="AR2523" s="69" t="s">
        <v>1918</v>
      </c>
    </row>
    <row r="2524" spans="36:44" ht="14.4">
      <c r="AJ2524" s="26">
        <f>VLOOKUP(AQ2524,'user list'!A:B,2,0)</f>
        <v>0</v>
      </c>
      <c r="AK2524" s="26">
        <f t="shared" si="165"/>
        <v>6</v>
      </c>
      <c r="AL2524" s="26">
        <f t="shared" si="166"/>
        <v>5</v>
      </c>
      <c r="AM2524" s="94" t="str">
        <f t="shared" si="167"/>
        <v>6/5 Changed</v>
      </c>
      <c r="AN2524" s="172">
        <v>45813.526886574073</v>
      </c>
      <c r="AO2524" s="69" t="s">
        <v>186</v>
      </c>
      <c r="AP2524" s="69" t="s">
        <v>1922</v>
      </c>
      <c r="AQ2524" s="69" t="s">
        <v>289</v>
      </c>
      <c r="AR2524" s="69" t="s">
        <v>1918</v>
      </c>
    </row>
    <row r="2525" spans="36:44" ht="14.4">
      <c r="AJ2525" s="26">
        <f>VLOOKUP(AQ2525,'user list'!A:B,2,0)</f>
        <v>0</v>
      </c>
      <c r="AK2525" s="26">
        <f t="shared" si="165"/>
        <v>6</v>
      </c>
      <c r="AL2525" s="26">
        <f t="shared" si="166"/>
        <v>5</v>
      </c>
      <c r="AM2525" s="94" t="str">
        <f t="shared" si="167"/>
        <v>6/5 Changed</v>
      </c>
      <c r="AN2525" s="172">
        <v>45813.526886574073</v>
      </c>
      <c r="AO2525" s="69" t="s">
        <v>186</v>
      </c>
      <c r="AP2525" s="69" t="s">
        <v>1922</v>
      </c>
      <c r="AQ2525" s="69" t="s">
        <v>289</v>
      </c>
      <c r="AR2525" s="69" t="s">
        <v>1918</v>
      </c>
    </row>
    <row r="2526" spans="36:44" ht="14.4">
      <c r="AJ2526" s="26">
        <f>VLOOKUP(AQ2526,'user list'!A:B,2,0)</f>
        <v>0</v>
      </c>
      <c r="AK2526" s="26">
        <f t="shared" si="165"/>
        <v>6</v>
      </c>
      <c r="AL2526" s="26">
        <f t="shared" si="166"/>
        <v>5</v>
      </c>
      <c r="AM2526" s="94" t="str">
        <f t="shared" si="167"/>
        <v>6/5 Changed</v>
      </c>
      <c r="AN2526" s="172">
        <v>45813.526886574073</v>
      </c>
      <c r="AO2526" s="69" t="s">
        <v>186</v>
      </c>
      <c r="AP2526" s="69" t="s">
        <v>1922</v>
      </c>
      <c r="AQ2526" s="69" t="s">
        <v>289</v>
      </c>
      <c r="AR2526" s="69" t="s">
        <v>1918</v>
      </c>
    </row>
    <row r="2527" spans="36:44" ht="14.4">
      <c r="AJ2527" s="26">
        <f>VLOOKUP(AQ2527,'user list'!A:B,2,0)</f>
        <v>0</v>
      </c>
      <c r="AK2527" s="26">
        <f t="shared" si="165"/>
        <v>6</v>
      </c>
      <c r="AL2527" s="26">
        <f t="shared" si="166"/>
        <v>5</v>
      </c>
      <c r="AM2527" s="94" t="str">
        <f t="shared" si="167"/>
        <v>6/5 Changed</v>
      </c>
      <c r="AN2527" s="172">
        <v>45813.526886574073</v>
      </c>
      <c r="AO2527" s="69" t="s">
        <v>186</v>
      </c>
      <c r="AP2527" s="69" t="s">
        <v>1922</v>
      </c>
      <c r="AQ2527" s="69" t="s">
        <v>289</v>
      </c>
      <c r="AR2527" s="69" t="s">
        <v>1918</v>
      </c>
    </row>
    <row r="2528" spans="36:44" ht="14.4">
      <c r="AJ2528" s="26">
        <f>VLOOKUP(AQ2528,'user list'!A:B,2,0)</f>
        <v>0</v>
      </c>
      <c r="AK2528" s="26">
        <f t="shared" si="165"/>
        <v>6</v>
      </c>
      <c r="AL2528" s="26">
        <f t="shared" si="166"/>
        <v>5</v>
      </c>
      <c r="AM2528" s="94" t="str">
        <f t="shared" si="167"/>
        <v>6/5 Changed</v>
      </c>
      <c r="AN2528" s="172">
        <v>45813.526886574073</v>
      </c>
      <c r="AO2528" s="69" t="s">
        <v>186</v>
      </c>
      <c r="AP2528" s="69" t="s">
        <v>1922</v>
      </c>
      <c r="AQ2528" s="69" t="s">
        <v>289</v>
      </c>
      <c r="AR2528" s="69" t="s">
        <v>1918</v>
      </c>
    </row>
    <row r="2529" spans="36:44" ht="14.4">
      <c r="AJ2529" s="26">
        <f>VLOOKUP(AQ2529,'user list'!A:B,2,0)</f>
        <v>0</v>
      </c>
      <c r="AK2529" s="26">
        <f t="shared" si="165"/>
        <v>6</v>
      </c>
      <c r="AL2529" s="26">
        <f t="shared" si="166"/>
        <v>5</v>
      </c>
      <c r="AM2529" s="94" t="str">
        <f t="shared" si="167"/>
        <v>6/5 Changed</v>
      </c>
      <c r="AN2529" s="172">
        <v>45813.526886574073</v>
      </c>
      <c r="AO2529" s="69" t="s">
        <v>186</v>
      </c>
      <c r="AP2529" s="69" t="s">
        <v>1922</v>
      </c>
      <c r="AQ2529" s="69" t="s">
        <v>289</v>
      </c>
      <c r="AR2529" s="69" t="s">
        <v>1918</v>
      </c>
    </row>
    <row r="2530" spans="36:44" ht="14.4">
      <c r="AJ2530" s="26">
        <f>VLOOKUP(AQ2530,'user list'!A:B,2,0)</f>
        <v>0</v>
      </c>
      <c r="AK2530" s="26">
        <f t="shared" si="165"/>
        <v>6</v>
      </c>
      <c r="AL2530" s="26">
        <f t="shared" si="166"/>
        <v>5</v>
      </c>
      <c r="AM2530" s="94" t="str">
        <f t="shared" si="167"/>
        <v>6/5 Changed</v>
      </c>
      <c r="AN2530" s="172">
        <v>45813.526886574073</v>
      </c>
      <c r="AO2530" s="69" t="s">
        <v>186</v>
      </c>
      <c r="AP2530" s="69" t="s">
        <v>1922</v>
      </c>
      <c r="AQ2530" s="69" t="s">
        <v>289</v>
      </c>
      <c r="AR2530" s="69" t="s">
        <v>1918</v>
      </c>
    </row>
    <row r="2531" spans="36:44" ht="14.4">
      <c r="AJ2531" s="26">
        <f>VLOOKUP(AQ2531,'user list'!A:B,2,0)</f>
        <v>0</v>
      </c>
      <c r="AK2531" s="26">
        <f t="shared" ref="AK2531:AK2594" si="168">MONTH(AN2531)</f>
        <v>6</v>
      </c>
      <c r="AL2531" s="26">
        <f t="shared" ref="AL2531:AL2594" si="169">DAY(AN2531)</f>
        <v>5</v>
      </c>
      <c r="AM2531" s="94" t="str">
        <f t="shared" ref="AM2531:AM2594" si="170">AK2531&amp;"/"&amp;AL2531&amp;" "&amp;AR2531</f>
        <v>6/5 Changed</v>
      </c>
      <c r="AN2531" s="172">
        <v>45813.526886574073</v>
      </c>
      <c r="AO2531" s="69" t="s">
        <v>186</v>
      </c>
      <c r="AP2531" s="69" t="s">
        <v>1922</v>
      </c>
      <c r="AQ2531" s="69" t="s">
        <v>289</v>
      </c>
      <c r="AR2531" s="69" t="s">
        <v>1918</v>
      </c>
    </row>
    <row r="2532" spans="36:44" ht="14.4">
      <c r="AJ2532" s="26">
        <f>VLOOKUP(AQ2532,'user list'!A:B,2,0)</f>
        <v>0</v>
      </c>
      <c r="AK2532" s="26">
        <f t="shared" si="168"/>
        <v>6</v>
      </c>
      <c r="AL2532" s="26">
        <f t="shared" si="169"/>
        <v>5</v>
      </c>
      <c r="AM2532" s="94" t="str">
        <f t="shared" si="170"/>
        <v>6/5 Changed</v>
      </c>
      <c r="AN2532" s="172">
        <v>45813.526886574073</v>
      </c>
      <c r="AO2532" s="69" t="s">
        <v>186</v>
      </c>
      <c r="AP2532" s="69" t="s">
        <v>1922</v>
      </c>
      <c r="AQ2532" s="69" t="s">
        <v>289</v>
      </c>
      <c r="AR2532" s="69" t="s">
        <v>1918</v>
      </c>
    </row>
    <row r="2533" spans="36:44" ht="14.4">
      <c r="AJ2533" s="26">
        <f>VLOOKUP(AQ2533,'user list'!A:B,2,0)</f>
        <v>0</v>
      </c>
      <c r="AK2533" s="26">
        <f t="shared" si="168"/>
        <v>6</v>
      </c>
      <c r="AL2533" s="26">
        <f t="shared" si="169"/>
        <v>5</v>
      </c>
      <c r="AM2533" s="94" t="str">
        <f t="shared" si="170"/>
        <v>6/5 Changed</v>
      </c>
      <c r="AN2533" s="172">
        <v>45813.526886574073</v>
      </c>
      <c r="AO2533" s="69" t="s">
        <v>186</v>
      </c>
      <c r="AP2533" s="69" t="s">
        <v>1922</v>
      </c>
      <c r="AQ2533" s="69" t="s">
        <v>289</v>
      </c>
      <c r="AR2533" s="69" t="s">
        <v>1918</v>
      </c>
    </row>
    <row r="2534" spans="36:44" ht="14.4">
      <c r="AJ2534" s="26">
        <f>VLOOKUP(AQ2534,'user list'!A:B,2,0)</f>
        <v>0</v>
      </c>
      <c r="AK2534" s="26">
        <f t="shared" si="168"/>
        <v>6</v>
      </c>
      <c r="AL2534" s="26">
        <f t="shared" si="169"/>
        <v>5</v>
      </c>
      <c r="AM2534" s="94" t="str">
        <f t="shared" si="170"/>
        <v>6/5 Changed</v>
      </c>
      <c r="AN2534" s="172">
        <v>45813.526886574073</v>
      </c>
      <c r="AO2534" s="69" t="s">
        <v>186</v>
      </c>
      <c r="AP2534" s="69" t="s">
        <v>1923</v>
      </c>
      <c r="AQ2534" s="69" t="s">
        <v>290</v>
      </c>
      <c r="AR2534" s="69" t="s">
        <v>1918</v>
      </c>
    </row>
    <row r="2535" spans="36:44" ht="14.4">
      <c r="AJ2535" s="26" t="str">
        <f>VLOOKUP(AQ2535,'user list'!A:B,2,0)</f>
        <v>OCM</v>
      </c>
      <c r="AK2535" s="26">
        <f t="shared" si="168"/>
        <v>6</v>
      </c>
      <c r="AL2535" s="26">
        <f t="shared" si="169"/>
        <v>5</v>
      </c>
      <c r="AM2535" s="94" t="str">
        <f t="shared" si="170"/>
        <v>6/5 Changed</v>
      </c>
      <c r="AN2535" s="172">
        <v>45813.527071759258</v>
      </c>
      <c r="AO2535" s="69" t="s">
        <v>283</v>
      </c>
      <c r="AP2535" s="69" t="s">
        <v>1913</v>
      </c>
      <c r="AQ2535" s="69" t="s">
        <v>283</v>
      </c>
      <c r="AR2535" s="69" t="s">
        <v>1918</v>
      </c>
    </row>
    <row r="2536" spans="36:44" ht="14.4">
      <c r="AJ2536" s="26" t="str">
        <f>VLOOKUP(AQ2536,'user list'!A:B,2,0)</f>
        <v>OCM</v>
      </c>
      <c r="AK2536" s="26">
        <f t="shared" si="168"/>
        <v>6</v>
      </c>
      <c r="AL2536" s="26">
        <f t="shared" si="169"/>
        <v>5</v>
      </c>
      <c r="AM2536" s="94" t="str">
        <f t="shared" si="170"/>
        <v>6/5 Log Off</v>
      </c>
      <c r="AN2536" s="172">
        <v>45813.52721064815</v>
      </c>
      <c r="AO2536" s="69" t="s">
        <v>283</v>
      </c>
      <c r="AP2536" s="69" t="s">
        <v>1913</v>
      </c>
      <c r="AQ2536" s="69" t="s">
        <v>283</v>
      </c>
      <c r="AR2536" s="69" t="s">
        <v>1917</v>
      </c>
    </row>
    <row r="2537" spans="36:44" ht="14.4">
      <c r="AJ2537" s="26" t="str">
        <f>VLOOKUP(AQ2537,'user list'!A:B,2,0)</f>
        <v>OCM</v>
      </c>
      <c r="AK2537" s="26">
        <f t="shared" si="168"/>
        <v>6</v>
      </c>
      <c r="AL2537" s="26">
        <f t="shared" si="169"/>
        <v>5</v>
      </c>
      <c r="AM2537" s="94" t="str">
        <f t="shared" si="170"/>
        <v>6/5 Log In</v>
      </c>
      <c r="AN2537" s="172">
        <v>45813.527337962965</v>
      </c>
      <c r="AO2537" s="69" t="s">
        <v>249</v>
      </c>
      <c r="AP2537" s="69" t="s">
        <v>1913</v>
      </c>
      <c r="AQ2537" s="69" t="s">
        <v>249</v>
      </c>
      <c r="AR2537" s="69" t="s">
        <v>1916</v>
      </c>
    </row>
    <row r="2538" spans="36:44" ht="14.4">
      <c r="AJ2538" s="26" t="str">
        <f>VLOOKUP(AQ2538,'user list'!A:B,2,0)</f>
        <v>OCM</v>
      </c>
      <c r="AK2538" s="26">
        <f t="shared" si="168"/>
        <v>6</v>
      </c>
      <c r="AL2538" s="26">
        <f t="shared" si="169"/>
        <v>5</v>
      </c>
      <c r="AM2538" s="94" t="str">
        <f t="shared" si="170"/>
        <v>6/5 Changed</v>
      </c>
      <c r="AN2538" s="172">
        <v>45813.527349537035</v>
      </c>
      <c r="AO2538" s="69" t="s">
        <v>249</v>
      </c>
      <c r="AP2538" s="69" t="s">
        <v>1913</v>
      </c>
      <c r="AQ2538" s="69" t="s">
        <v>249</v>
      </c>
      <c r="AR2538" s="69" t="s">
        <v>1918</v>
      </c>
    </row>
    <row r="2539" spans="36:44" ht="14.4">
      <c r="AJ2539" s="26" t="str">
        <f>VLOOKUP(AQ2539,'user list'!A:B,2,0)</f>
        <v>ITDD</v>
      </c>
      <c r="AK2539" s="26">
        <f t="shared" si="168"/>
        <v>6</v>
      </c>
      <c r="AL2539" s="26">
        <f t="shared" si="169"/>
        <v>5</v>
      </c>
      <c r="AM2539" s="94" t="str">
        <f t="shared" si="170"/>
        <v>6/5 Log Off</v>
      </c>
      <c r="AN2539" s="172">
        <v>45813.527581018519</v>
      </c>
      <c r="AO2539" s="69" t="s">
        <v>219</v>
      </c>
      <c r="AP2539" s="69" t="s">
        <v>1913</v>
      </c>
      <c r="AQ2539" s="69" t="s">
        <v>219</v>
      </c>
      <c r="AR2539" s="69" t="s">
        <v>1917</v>
      </c>
    </row>
    <row r="2540" spans="36:44" ht="14.4">
      <c r="AJ2540" s="26" t="str">
        <f>VLOOKUP(AQ2540,'user list'!A:B,2,0)</f>
        <v>ITDD</v>
      </c>
      <c r="AK2540" s="26">
        <f t="shared" si="168"/>
        <v>6</v>
      </c>
      <c r="AL2540" s="26">
        <f t="shared" si="169"/>
        <v>5</v>
      </c>
      <c r="AM2540" s="94" t="str">
        <f t="shared" si="170"/>
        <v>6/5 Log In</v>
      </c>
      <c r="AN2540" s="172">
        <v>45813.527627314812</v>
      </c>
      <c r="AO2540" s="69" t="s">
        <v>219</v>
      </c>
      <c r="AP2540" s="69" t="s">
        <v>1913</v>
      </c>
      <c r="AQ2540" s="69" t="s">
        <v>219</v>
      </c>
      <c r="AR2540" s="69" t="s">
        <v>1916</v>
      </c>
    </row>
    <row r="2541" spans="36:44" ht="14.4">
      <c r="AJ2541" s="26" t="str">
        <f>VLOOKUP(AQ2541,'user list'!A:B,2,0)</f>
        <v>Admin</v>
      </c>
      <c r="AK2541" s="26">
        <f t="shared" si="168"/>
        <v>6</v>
      </c>
      <c r="AL2541" s="26">
        <f t="shared" si="169"/>
        <v>5</v>
      </c>
      <c r="AM2541" s="94" t="str">
        <f t="shared" si="170"/>
        <v>6/5 Log In</v>
      </c>
      <c r="AN2541" s="172">
        <v>45813.527731481481</v>
      </c>
      <c r="AO2541" s="69" t="s">
        <v>186</v>
      </c>
      <c r="AP2541" s="69" t="s">
        <v>1913</v>
      </c>
      <c r="AQ2541" s="69" t="s">
        <v>186</v>
      </c>
      <c r="AR2541" s="69" t="s">
        <v>1916</v>
      </c>
    </row>
    <row r="2542" spans="36:44" ht="14.4">
      <c r="AJ2542" s="26" t="str">
        <f>VLOOKUP(AQ2542,'user list'!A:B,2,0)</f>
        <v>Admin</v>
      </c>
      <c r="AK2542" s="26">
        <f t="shared" si="168"/>
        <v>6</v>
      </c>
      <c r="AL2542" s="26">
        <f t="shared" si="169"/>
        <v>5</v>
      </c>
      <c r="AM2542" s="94" t="str">
        <f t="shared" si="170"/>
        <v>6/5 Log In</v>
      </c>
      <c r="AN2542" s="172">
        <v>45813.527905092589</v>
      </c>
      <c r="AO2542" s="69" t="s">
        <v>186</v>
      </c>
      <c r="AP2542" s="69" t="s">
        <v>1913</v>
      </c>
      <c r="AQ2542" s="69" t="s">
        <v>186</v>
      </c>
      <c r="AR2542" s="69" t="s">
        <v>1916</v>
      </c>
    </row>
    <row r="2543" spans="36:44" ht="14.4">
      <c r="AJ2543" s="26" t="str">
        <f>VLOOKUP(AQ2543,'user list'!A:B,2,0)</f>
        <v>Admin</v>
      </c>
      <c r="AK2543" s="26">
        <f t="shared" si="168"/>
        <v>6</v>
      </c>
      <c r="AL2543" s="26">
        <f t="shared" si="169"/>
        <v>5</v>
      </c>
      <c r="AM2543" s="94" t="str">
        <f t="shared" si="170"/>
        <v>6/5 Log In</v>
      </c>
      <c r="AN2543" s="172">
        <v>45813.527916666666</v>
      </c>
      <c r="AO2543" s="69" t="s">
        <v>186</v>
      </c>
      <c r="AP2543" s="69" t="s">
        <v>1913</v>
      </c>
      <c r="AQ2543" s="69" t="s">
        <v>186</v>
      </c>
      <c r="AR2543" s="69" t="s">
        <v>1916</v>
      </c>
    </row>
    <row r="2544" spans="36:44" ht="14.4">
      <c r="AJ2544" s="26" t="str">
        <f>VLOOKUP(AQ2544,'user list'!A:B,2,0)</f>
        <v>OCM</v>
      </c>
      <c r="AK2544" s="26">
        <f t="shared" si="168"/>
        <v>6</v>
      </c>
      <c r="AL2544" s="26">
        <f t="shared" si="169"/>
        <v>5</v>
      </c>
      <c r="AM2544" s="94" t="str">
        <f t="shared" si="170"/>
        <v>6/5 Log Off</v>
      </c>
      <c r="AN2544" s="172">
        <v>45813.528009259258</v>
      </c>
      <c r="AO2544" s="69" t="s">
        <v>249</v>
      </c>
      <c r="AP2544" s="69" t="s">
        <v>1913</v>
      </c>
      <c r="AQ2544" s="69" t="s">
        <v>249</v>
      </c>
      <c r="AR2544" s="69" t="s">
        <v>1917</v>
      </c>
    </row>
    <row r="2545" spans="36:44" ht="14.4">
      <c r="AJ2545" s="26" t="str">
        <f>VLOOKUP(AQ2545,'user list'!A:B,2,0)</f>
        <v>OCM</v>
      </c>
      <c r="AK2545" s="26">
        <f t="shared" si="168"/>
        <v>6</v>
      </c>
      <c r="AL2545" s="26">
        <f t="shared" si="169"/>
        <v>5</v>
      </c>
      <c r="AM2545" s="94" t="str">
        <f t="shared" si="170"/>
        <v>6/5 Log In</v>
      </c>
      <c r="AN2545" s="172">
        <v>45813.528437499997</v>
      </c>
      <c r="AO2545" s="69" t="s">
        <v>241</v>
      </c>
      <c r="AP2545" s="69" t="s">
        <v>1913</v>
      </c>
      <c r="AQ2545" s="69" t="s">
        <v>241</v>
      </c>
      <c r="AR2545" s="69" t="s">
        <v>1916</v>
      </c>
    </row>
    <row r="2546" spans="36:44" ht="14.4">
      <c r="AJ2546" s="26" t="str">
        <f>VLOOKUP(AQ2546,'user list'!A:B,2,0)</f>
        <v>OCM</v>
      </c>
      <c r="AK2546" s="26">
        <f t="shared" si="168"/>
        <v>6</v>
      </c>
      <c r="AL2546" s="26">
        <f t="shared" si="169"/>
        <v>5</v>
      </c>
      <c r="AM2546" s="94" t="str">
        <f t="shared" si="170"/>
        <v>6/5 Log Off</v>
      </c>
      <c r="AN2546" s="172">
        <v>45813.528645833336</v>
      </c>
      <c r="AO2546" s="69" t="s">
        <v>241</v>
      </c>
      <c r="AP2546" s="69" t="s">
        <v>1913</v>
      </c>
      <c r="AQ2546" s="69" t="s">
        <v>241</v>
      </c>
      <c r="AR2546" s="69" t="s">
        <v>1917</v>
      </c>
    </row>
    <row r="2547" spans="36:44" ht="14.4">
      <c r="AJ2547" s="26" t="str">
        <f>VLOOKUP(AQ2547,'user list'!A:B,2,0)</f>
        <v>OCM</v>
      </c>
      <c r="AK2547" s="26">
        <f t="shared" si="168"/>
        <v>6</v>
      </c>
      <c r="AL2547" s="26">
        <f t="shared" si="169"/>
        <v>5</v>
      </c>
      <c r="AM2547" s="94" t="str">
        <f t="shared" si="170"/>
        <v>6/5 Log In</v>
      </c>
      <c r="AN2547" s="172">
        <v>45813.528726851851</v>
      </c>
      <c r="AO2547" s="69" t="s">
        <v>242</v>
      </c>
      <c r="AP2547" s="69" t="s">
        <v>1913</v>
      </c>
      <c r="AQ2547" s="69" t="s">
        <v>242</v>
      </c>
      <c r="AR2547" s="69" t="s">
        <v>1916</v>
      </c>
    </row>
    <row r="2548" spans="36:44" ht="14.4">
      <c r="AJ2548" s="26">
        <f>VLOOKUP(AQ2548,'user list'!A:B,2,0)</f>
        <v>0</v>
      </c>
      <c r="AK2548" s="26">
        <f t="shared" si="168"/>
        <v>6</v>
      </c>
      <c r="AL2548" s="26">
        <f t="shared" si="169"/>
        <v>5</v>
      </c>
      <c r="AM2548" s="94" t="str">
        <f t="shared" si="170"/>
        <v>6/5 Changed</v>
      </c>
      <c r="AN2548" s="172">
        <v>45813.528831018521</v>
      </c>
      <c r="AO2548" s="69" t="s">
        <v>186</v>
      </c>
      <c r="AP2548" s="69" t="s">
        <v>1922</v>
      </c>
      <c r="AQ2548" s="69" t="s">
        <v>289</v>
      </c>
      <c r="AR2548" s="69" t="s">
        <v>1918</v>
      </c>
    </row>
    <row r="2549" spans="36:44" ht="14.4">
      <c r="AJ2549" s="26">
        <f>VLOOKUP(AQ2549,'user list'!A:B,2,0)</f>
        <v>0</v>
      </c>
      <c r="AK2549" s="26">
        <f t="shared" si="168"/>
        <v>6</v>
      </c>
      <c r="AL2549" s="26">
        <f t="shared" si="169"/>
        <v>5</v>
      </c>
      <c r="AM2549" s="94" t="str">
        <f t="shared" si="170"/>
        <v>6/5 Changed</v>
      </c>
      <c r="AN2549" s="172">
        <v>45813.528831018521</v>
      </c>
      <c r="AO2549" s="69" t="s">
        <v>186</v>
      </c>
      <c r="AP2549" s="69" t="s">
        <v>1922</v>
      </c>
      <c r="AQ2549" s="69" t="s">
        <v>289</v>
      </c>
      <c r="AR2549" s="69" t="s">
        <v>1918</v>
      </c>
    </row>
    <row r="2550" spans="36:44" ht="14.4">
      <c r="AJ2550" s="26">
        <f>VLOOKUP(AQ2550,'user list'!A:B,2,0)</f>
        <v>0</v>
      </c>
      <c r="AK2550" s="26">
        <f t="shared" si="168"/>
        <v>6</v>
      </c>
      <c r="AL2550" s="26">
        <f t="shared" si="169"/>
        <v>5</v>
      </c>
      <c r="AM2550" s="94" t="str">
        <f t="shared" si="170"/>
        <v>6/5 Changed</v>
      </c>
      <c r="AN2550" s="172">
        <v>45813.528831018521</v>
      </c>
      <c r="AO2550" s="69" t="s">
        <v>186</v>
      </c>
      <c r="AP2550" s="69" t="s">
        <v>1922</v>
      </c>
      <c r="AQ2550" s="69" t="s">
        <v>289</v>
      </c>
      <c r="AR2550" s="69" t="s">
        <v>1918</v>
      </c>
    </row>
    <row r="2551" spans="36:44" ht="14.4">
      <c r="AJ2551" s="26">
        <f>VLOOKUP(AQ2551,'user list'!A:B,2,0)</f>
        <v>0</v>
      </c>
      <c r="AK2551" s="26">
        <f t="shared" si="168"/>
        <v>6</v>
      </c>
      <c r="AL2551" s="26">
        <f t="shared" si="169"/>
        <v>5</v>
      </c>
      <c r="AM2551" s="94" t="str">
        <f t="shared" si="170"/>
        <v>6/5 Changed</v>
      </c>
      <c r="AN2551" s="172">
        <v>45813.528831018521</v>
      </c>
      <c r="AO2551" s="69" t="s">
        <v>186</v>
      </c>
      <c r="AP2551" s="69" t="s">
        <v>1922</v>
      </c>
      <c r="AQ2551" s="69" t="s">
        <v>289</v>
      </c>
      <c r="AR2551" s="69" t="s">
        <v>1918</v>
      </c>
    </row>
    <row r="2552" spans="36:44" ht="14.4">
      <c r="AJ2552" s="26">
        <f>VLOOKUP(AQ2552,'user list'!A:B,2,0)</f>
        <v>0</v>
      </c>
      <c r="AK2552" s="26">
        <f t="shared" si="168"/>
        <v>6</v>
      </c>
      <c r="AL2552" s="26">
        <f t="shared" si="169"/>
        <v>5</v>
      </c>
      <c r="AM2552" s="94" t="str">
        <f t="shared" si="170"/>
        <v>6/5 Changed</v>
      </c>
      <c r="AN2552" s="172">
        <v>45813.528831018521</v>
      </c>
      <c r="AO2552" s="69" t="s">
        <v>186</v>
      </c>
      <c r="AP2552" s="69" t="s">
        <v>1922</v>
      </c>
      <c r="AQ2552" s="69" t="s">
        <v>289</v>
      </c>
      <c r="AR2552" s="69" t="s">
        <v>1918</v>
      </c>
    </row>
    <row r="2553" spans="36:44" ht="14.4">
      <c r="AJ2553" s="26">
        <f>VLOOKUP(AQ2553,'user list'!A:B,2,0)</f>
        <v>0</v>
      </c>
      <c r="AK2553" s="26">
        <f t="shared" si="168"/>
        <v>6</v>
      </c>
      <c r="AL2553" s="26">
        <f t="shared" si="169"/>
        <v>5</v>
      </c>
      <c r="AM2553" s="94" t="str">
        <f t="shared" si="170"/>
        <v>6/5 Changed</v>
      </c>
      <c r="AN2553" s="172">
        <v>45813.528831018521</v>
      </c>
      <c r="AO2553" s="69" t="s">
        <v>186</v>
      </c>
      <c r="AP2553" s="69" t="s">
        <v>1922</v>
      </c>
      <c r="AQ2553" s="69" t="s">
        <v>289</v>
      </c>
      <c r="AR2553" s="69" t="s">
        <v>1918</v>
      </c>
    </row>
    <row r="2554" spans="36:44" ht="14.4">
      <c r="AJ2554" s="26">
        <f>VLOOKUP(AQ2554,'user list'!A:B,2,0)</f>
        <v>0</v>
      </c>
      <c r="AK2554" s="26">
        <f t="shared" si="168"/>
        <v>6</v>
      </c>
      <c r="AL2554" s="26">
        <f t="shared" si="169"/>
        <v>5</v>
      </c>
      <c r="AM2554" s="94" t="str">
        <f t="shared" si="170"/>
        <v>6/5 Changed</v>
      </c>
      <c r="AN2554" s="172">
        <v>45813.528831018521</v>
      </c>
      <c r="AO2554" s="69" t="s">
        <v>186</v>
      </c>
      <c r="AP2554" s="69" t="s">
        <v>1922</v>
      </c>
      <c r="AQ2554" s="69" t="s">
        <v>289</v>
      </c>
      <c r="AR2554" s="69" t="s">
        <v>1918</v>
      </c>
    </row>
    <row r="2555" spans="36:44" ht="14.4">
      <c r="AJ2555" s="26">
        <f>VLOOKUP(AQ2555,'user list'!A:B,2,0)</f>
        <v>0</v>
      </c>
      <c r="AK2555" s="26">
        <f t="shared" si="168"/>
        <v>6</v>
      </c>
      <c r="AL2555" s="26">
        <f t="shared" si="169"/>
        <v>5</v>
      </c>
      <c r="AM2555" s="94" t="str">
        <f t="shared" si="170"/>
        <v>6/5 Changed</v>
      </c>
      <c r="AN2555" s="172">
        <v>45813.528831018521</v>
      </c>
      <c r="AO2555" s="69" t="s">
        <v>186</v>
      </c>
      <c r="AP2555" s="69" t="s">
        <v>1922</v>
      </c>
      <c r="AQ2555" s="69" t="s">
        <v>289</v>
      </c>
      <c r="AR2555" s="69" t="s">
        <v>1918</v>
      </c>
    </row>
    <row r="2556" spans="36:44" ht="14.4">
      <c r="AJ2556" s="26">
        <f>VLOOKUP(AQ2556,'user list'!A:B,2,0)</f>
        <v>0</v>
      </c>
      <c r="AK2556" s="26">
        <f t="shared" si="168"/>
        <v>6</v>
      </c>
      <c r="AL2556" s="26">
        <f t="shared" si="169"/>
        <v>5</v>
      </c>
      <c r="AM2556" s="94" t="str">
        <f t="shared" si="170"/>
        <v>6/5 Changed</v>
      </c>
      <c r="AN2556" s="172">
        <v>45813.528831018521</v>
      </c>
      <c r="AO2556" s="69" t="s">
        <v>186</v>
      </c>
      <c r="AP2556" s="69" t="s">
        <v>1922</v>
      </c>
      <c r="AQ2556" s="69" t="s">
        <v>289</v>
      </c>
      <c r="AR2556" s="69" t="s">
        <v>1918</v>
      </c>
    </row>
    <row r="2557" spans="36:44" ht="14.4">
      <c r="AJ2557" s="26">
        <f>VLOOKUP(AQ2557,'user list'!A:B,2,0)</f>
        <v>0</v>
      </c>
      <c r="AK2557" s="26">
        <f t="shared" si="168"/>
        <v>6</v>
      </c>
      <c r="AL2557" s="26">
        <f t="shared" si="169"/>
        <v>5</v>
      </c>
      <c r="AM2557" s="94" t="str">
        <f t="shared" si="170"/>
        <v>6/5 Changed</v>
      </c>
      <c r="AN2557" s="172">
        <v>45813.528831018521</v>
      </c>
      <c r="AO2557" s="69" t="s">
        <v>186</v>
      </c>
      <c r="AP2557" s="69" t="s">
        <v>1922</v>
      </c>
      <c r="AQ2557" s="69" t="s">
        <v>289</v>
      </c>
      <c r="AR2557" s="69" t="s">
        <v>1918</v>
      </c>
    </row>
    <row r="2558" spans="36:44" ht="14.4">
      <c r="AJ2558" s="26">
        <f>VLOOKUP(AQ2558,'user list'!A:B,2,0)</f>
        <v>0</v>
      </c>
      <c r="AK2558" s="26">
        <f t="shared" si="168"/>
        <v>6</v>
      </c>
      <c r="AL2558" s="26">
        <f t="shared" si="169"/>
        <v>5</v>
      </c>
      <c r="AM2558" s="94" t="str">
        <f t="shared" si="170"/>
        <v>6/5 Changed</v>
      </c>
      <c r="AN2558" s="172">
        <v>45813.528831018521</v>
      </c>
      <c r="AO2558" s="69" t="s">
        <v>186</v>
      </c>
      <c r="AP2558" s="69" t="s">
        <v>1922</v>
      </c>
      <c r="AQ2558" s="69" t="s">
        <v>289</v>
      </c>
      <c r="AR2558" s="69" t="s">
        <v>1918</v>
      </c>
    </row>
    <row r="2559" spans="36:44" ht="14.4">
      <c r="AJ2559" s="26">
        <f>VLOOKUP(AQ2559,'user list'!A:B,2,0)</f>
        <v>0</v>
      </c>
      <c r="AK2559" s="26">
        <f t="shared" si="168"/>
        <v>6</v>
      </c>
      <c r="AL2559" s="26">
        <f t="shared" si="169"/>
        <v>5</v>
      </c>
      <c r="AM2559" s="94" t="str">
        <f t="shared" si="170"/>
        <v>6/5 Changed</v>
      </c>
      <c r="AN2559" s="172">
        <v>45813.528831018521</v>
      </c>
      <c r="AO2559" s="69" t="s">
        <v>186</v>
      </c>
      <c r="AP2559" s="69" t="s">
        <v>1922</v>
      </c>
      <c r="AQ2559" s="69" t="s">
        <v>289</v>
      </c>
      <c r="AR2559" s="69" t="s">
        <v>1918</v>
      </c>
    </row>
    <row r="2560" spans="36:44" ht="14.4">
      <c r="AJ2560" s="26">
        <f>VLOOKUP(AQ2560,'user list'!A:B,2,0)</f>
        <v>0</v>
      </c>
      <c r="AK2560" s="26">
        <f t="shared" si="168"/>
        <v>6</v>
      </c>
      <c r="AL2560" s="26">
        <f t="shared" si="169"/>
        <v>5</v>
      </c>
      <c r="AM2560" s="94" t="str">
        <f t="shared" si="170"/>
        <v>6/5 Changed</v>
      </c>
      <c r="AN2560" s="172">
        <v>45813.528831018521</v>
      </c>
      <c r="AO2560" s="69" t="s">
        <v>186</v>
      </c>
      <c r="AP2560" s="69" t="s">
        <v>1922</v>
      </c>
      <c r="AQ2560" s="69" t="s">
        <v>289</v>
      </c>
      <c r="AR2560" s="69" t="s">
        <v>1918</v>
      </c>
    </row>
    <row r="2561" spans="36:44" ht="14.4">
      <c r="AJ2561" s="26">
        <f>VLOOKUP(AQ2561,'user list'!A:B,2,0)</f>
        <v>0</v>
      </c>
      <c r="AK2561" s="26">
        <f t="shared" si="168"/>
        <v>6</v>
      </c>
      <c r="AL2561" s="26">
        <f t="shared" si="169"/>
        <v>5</v>
      </c>
      <c r="AM2561" s="94" t="str">
        <f t="shared" si="170"/>
        <v>6/5 Changed</v>
      </c>
      <c r="AN2561" s="172">
        <v>45813.528831018521</v>
      </c>
      <c r="AO2561" s="69" t="s">
        <v>186</v>
      </c>
      <c r="AP2561" s="69" t="s">
        <v>1922</v>
      </c>
      <c r="AQ2561" s="69" t="s">
        <v>289</v>
      </c>
      <c r="AR2561" s="69" t="s">
        <v>1918</v>
      </c>
    </row>
    <row r="2562" spans="36:44" ht="14.4">
      <c r="AJ2562" s="26">
        <f>VLOOKUP(AQ2562,'user list'!A:B,2,0)</f>
        <v>0</v>
      </c>
      <c r="AK2562" s="26">
        <f t="shared" si="168"/>
        <v>6</v>
      </c>
      <c r="AL2562" s="26">
        <f t="shared" si="169"/>
        <v>5</v>
      </c>
      <c r="AM2562" s="94" t="str">
        <f t="shared" si="170"/>
        <v>6/5 Changed</v>
      </c>
      <c r="AN2562" s="172">
        <v>45813.528831018521</v>
      </c>
      <c r="AO2562" s="69" t="s">
        <v>186</v>
      </c>
      <c r="AP2562" s="69" t="s">
        <v>1922</v>
      </c>
      <c r="AQ2562" s="69" t="s">
        <v>289</v>
      </c>
      <c r="AR2562" s="69" t="s">
        <v>1918</v>
      </c>
    </row>
    <row r="2563" spans="36:44" ht="14.4">
      <c r="AJ2563" s="26">
        <f>VLOOKUP(AQ2563,'user list'!A:B,2,0)</f>
        <v>0</v>
      </c>
      <c r="AK2563" s="26">
        <f t="shared" si="168"/>
        <v>6</v>
      </c>
      <c r="AL2563" s="26">
        <f t="shared" si="169"/>
        <v>5</v>
      </c>
      <c r="AM2563" s="94" t="str">
        <f t="shared" si="170"/>
        <v>6/5 Changed</v>
      </c>
      <c r="AN2563" s="172">
        <v>45813.528831018521</v>
      </c>
      <c r="AO2563" s="69" t="s">
        <v>186</v>
      </c>
      <c r="AP2563" s="69" t="s">
        <v>1922</v>
      </c>
      <c r="AQ2563" s="69" t="s">
        <v>289</v>
      </c>
      <c r="AR2563" s="69" t="s">
        <v>1918</v>
      </c>
    </row>
    <row r="2564" spans="36:44" ht="14.4">
      <c r="AJ2564" s="26">
        <f>VLOOKUP(AQ2564,'user list'!A:B,2,0)</f>
        <v>0</v>
      </c>
      <c r="AK2564" s="26">
        <f t="shared" si="168"/>
        <v>6</v>
      </c>
      <c r="AL2564" s="26">
        <f t="shared" si="169"/>
        <v>5</v>
      </c>
      <c r="AM2564" s="94" t="str">
        <f t="shared" si="170"/>
        <v>6/5 Changed</v>
      </c>
      <c r="AN2564" s="172">
        <v>45813.528831018521</v>
      </c>
      <c r="AO2564" s="69" t="s">
        <v>186</v>
      </c>
      <c r="AP2564" s="69" t="s">
        <v>1922</v>
      </c>
      <c r="AQ2564" s="69" t="s">
        <v>289</v>
      </c>
      <c r="AR2564" s="69" t="s">
        <v>1918</v>
      </c>
    </row>
    <row r="2565" spans="36:44" ht="14.4">
      <c r="AJ2565" s="26">
        <f>VLOOKUP(AQ2565,'user list'!A:B,2,0)</f>
        <v>0</v>
      </c>
      <c r="AK2565" s="26">
        <f t="shared" si="168"/>
        <v>6</v>
      </c>
      <c r="AL2565" s="26">
        <f t="shared" si="169"/>
        <v>5</v>
      </c>
      <c r="AM2565" s="94" t="str">
        <f t="shared" si="170"/>
        <v>6/5 Changed</v>
      </c>
      <c r="AN2565" s="172">
        <v>45813.528831018521</v>
      </c>
      <c r="AO2565" s="69" t="s">
        <v>186</v>
      </c>
      <c r="AP2565" s="69" t="s">
        <v>1922</v>
      </c>
      <c r="AQ2565" s="69" t="s">
        <v>289</v>
      </c>
      <c r="AR2565" s="69" t="s">
        <v>1918</v>
      </c>
    </row>
    <row r="2566" spans="36:44" ht="14.4">
      <c r="AJ2566" s="26">
        <f>VLOOKUP(AQ2566,'user list'!A:B,2,0)</f>
        <v>0</v>
      </c>
      <c r="AK2566" s="26">
        <f t="shared" si="168"/>
        <v>6</v>
      </c>
      <c r="AL2566" s="26">
        <f t="shared" si="169"/>
        <v>5</v>
      </c>
      <c r="AM2566" s="94" t="str">
        <f t="shared" si="170"/>
        <v>6/5 Changed</v>
      </c>
      <c r="AN2566" s="172">
        <v>45813.528831018521</v>
      </c>
      <c r="AO2566" s="69" t="s">
        <v>186</v>
      </c>
      <c r="AP2566" s="69" t="s">
        <v>1922</v>
      </c>
      <c r="AQ2566" s="69" t="s">
        <v>289</v>
      </c>
      <c r="AR2566" s="69" t="s">
        <v>1918</v>
      </c>
    </row>
    <row r="2567" spans="36:44" ht="14.4">
      <c r="AJ2567" s="26">
        <f>VLOOKUP(AQ2567,'user list'!A:B,2,0)</f>
        <v>0</v>
      </c>
      <c r="AK2567" s="26">
        <f t="shared" si="168"/>
        <v>6</v>
      </c>
      <c r="AL2567" s="26">
        <f t="shared" si="169"/>
        <v>5</v>
      </c>
      <c r="AM2567" s="94" t="str">
        <f t="shared" si="170"/>
        <v>6/5 Changed</v>
      </c>
      <c r="AN2567" s="172">
        <v>45813.528831018521</v>
      </c>
      <c r="AO2567" s="69" t="s">
        <v>186</v>
      </c>
      <c r="AP2567" s="69" t="s">
        <v>1922</v>
      </c>
      <c r="AQ2567" s="69" t="s">
        <v>289</v>
      </c>
      <c r="AR2567" s="69" t="s">
        <v>1918</v>
      </c>
    </row>
    <row r="2568" spans="36:44" ht="14.4">
      <c r="AJ2568" s="26">
        <f>VLOOKUP(AQ2568,'user list'!A:B,2,0)</f>
        <v>0</v>
      </c>
      <c r="AK2568" s="26">
        <f t="shared" si="168"/>
        <v>6</v>
      </c>
      <c r="AL2568" s="26">
        <f t="shared" si="169"/>
        <v>5</v>
      </c>
      <c r="AM2568" s="94" t="str">
        <f t="shared" si="170"/>
        <v>6/5 Changed</v>
      </c>
      <c r="AN2568" s="172">
        <v>45813.528831018521</v>
      </c>
      <c r="AO2568" s="69" t="s">
        <v>186</v>
      </c>
      <c r="AP2568" s="69" t="s">
        <v>1922</v>
      </c>
      <c r="AQ2568" s="69" t="s">
        <v>289</v>
      </c>
      <c r="AR2568" s="69" t="s">
        <v>1918</v>
      </c>
    </row>
    <row r="2569" spans="36:44" ht="14.4">
      <c r="AJ2569" s="26">
        <f>VLOOKUP(AQ2569,'user list'!A:B,2,0)</f>
        <v>0</v>
      </c>
      <c r="AK2569" s="26">
        <f t="shared" si="168"/>
        <v>6</v>
      </c>
      <c r="AL2569" s="26">
        <f t="shared" si="169"/>
        <v>5</v>
      </c>
      <c r="AM2569" s="94" t="str">
        <f t="shared" si="170"/>
        <v>6/5 Changed</v>
      </c>
      <c r="AN2569" s="172">
        <v>45813.528831018521</v>
      </c>
      <c r="AO2569" s="69" t="s">
        <v>186</v>
      </c>
      <c r="AP2569" s="69" t="s">
        <v>1922</v>
      </c>
      <c r="AQ2569" s="69" t="s">
        <v>289</v>
      </c>
      <c r="AR2569" s="69" t="s">
        <v>1918</v>
      </c>
    </row>
    <row r="2570" spans="36:44" ht="14.4">
      <c r="AJ2570" s="26">
        <f>VLOOKUP(AQ2570,'user list'!A:B,2,0)</f>
        <v>0</v>
      </c>
      <c r="AK2570" s="26">
        <f t="shared" si="168"/>
        <v>6</v>
      </c>
      <c r="AL2570" s="26">
        <f t="shared" si="169"/>
        <v>5</v>
      </c>
      <c r="AM2570" s="94" t="str">
        <f t="shared" si="170"/>
        <v>6/5 Changed</v>
      </c>
      <c r="AN2570" s="172">
        <v>45813.528831018521</v>
      </c>
      <c r="AO2570" s="69" t="s">
        <v>186</v>
      </c>
      <c r="AP2570" s="69" t="s">
        <v>1922</v>
      </c>
      <c r="AQ2570" s="69" t="s">
        <v>289</v>
      </c>
      <c r="AR2570" s="69" t="s">
        <v>1918</v>
      </c>
    </row>
    <row r="2571" spans="36:44" ht="14.4">
      <c r="AJ2571" s="26">
        <f>VLOOKUP(AQ2571,'user list'!A:B,2,0)</f>
        <v>0</v>
      </c>
      <c r="AK2571" s="26">
        <f t="shared" si="168"/>
        <v>6</v>
      </c>
      <c r="AL2571" s="26">
        <f t="shared" si="169"/>
        <v>5</v>
      </c>
      <c r="AM2571" s="94" t="str">
        <f t="shared" si="170"/>
        <v>6/5 Changed</v>
      </c>
      <c r="AN2571" s="172">
        <v>45813.528831018521</v>
      </c>
      <c r="AO2571" s="69" t="s">
        <v>186</v>
      </c>
      <c r="AP2571" s="69" t="s">
        <v>1922</v>
      </c>
      <c r="AQ2571" s="69" t="s">
        <v>289</v>
      </c>
      <c r="AR2571" s="69" t="s">
        <v>1918</v>
      </c>
    </row>
    <row r="2572" spans="36:44" ht="14.4">
      <c r="AJ2572" s="26">
        <f>VLOOKUP(AQ2572,'user list'!A:B,2,0)</f>
        <v>0</v>
      </c>
      <c r="AK2572" s="26">
        <f t="shared" si="168"/>
        <v>6</v>
      </c>
      <c r="AL2572" s="26">
        <f t="shared" si="169"/>
        <v>5</v>
      </c>
      <c r="AM2572" s="94" t="str">
        <f t="shared" si="170"/>
        <v>6/5 Changed</v>
      </c>
      <c r="AN2572" s="172">
        <v>45813.528831018521</v>
      </c>
      <c r="AO2572" s="69" t="s">
        <v>186</v>
      </c>
      <c r="AP2572" s="69" t="s">
        <v>1922</v>
      </c>
      <c r="AQ2572" s="69" t="s">
        <v>289</v>
      </c>
      <c r="AR2572" s="69" t="s">
        <v>1918</v>
      </c>
    </row>
    <row r="2573" spans="36:44" ht="14.4">
      <c r="AJ2573" s="26">
        <f>VLOOKUP(AQ2573,'user list'!A:B,2,0)</f>
        <v>0</v>
      </c>
      <c r="AK2573" s="26">
        <f t="shared" si="168"/>
        <v>6</v>
      </c>
      <c r="AL2573" s="26">
        <f t="shared" si="169"/>
        <v>5</v>
      </c>
      <c r="AM2573" s="94" t="str">
        <f t="shared" si="170"/>
        <v>6/5 Changed</v>
      </c>
      <c r="AN2573" s="172">
        <v>45813.528831018521</v>
      </c>
      <c r="AO2573" s="69" t="s">
        <v>186</v>
      </c>
      <c r="AP2573" s="69" t="s">
        <v>1922</v>
      </c>
      <c r="AQ2573" s="69" t="s">
        <v>289</v>
      </c>
      <c r="AR2573" s="69" t="s">
        <v>1918</v>
      </c>
    </row>
    <row r="2574" spans="36:44" ht="14.4">
      <c r="AJ2574" s="26">
        <f>VLOOKUP(AQ2574,'user list'!A:B,2,0)</f>
        <v>0</v>
      </c>
      <c r="AK2574" s="26">
        <f t="shared" si="168"/>
        <v>6</v>
      </c>
      <c r="AL2574" s="26">
        <f t="shared" si="169"/>
        <v>5</v>
      </c>
      <c r="AM2574" s="94" t="str">
        <f t="shared" si="170"/>
        <v>6/5 Changed</v>
      </c>
      <c r="AN2574" s="172">
        <v>45813.528831018521</v>
      </c>
      <c r="AO2574" s="69" t="s">
        <v>186</v>
      </c>
      <c r="AP2574" s="69" t="s">
        <v>1922</v>
      </c>
      <c r="AQ2574" s="69" t="s">
        <v>289</v>
      </c>
      <c r="AR2574" s="69" t="s">
        <v>1918</v>
      </c>
    </row>
    <row r="2575" spans="36:44" ht="14.4">
      <c r="AJ2575" s="26">
        <f>VLOOKUP(AQ2575,'user list'!A:B,2,0)</f>
        <v>0</v>
      </c>
      <c r="AK2575" s="26">
        <f t="shared" si="168"/>
        <v>6</v>
      </c>
      <c r="AL2575" s="26">
        <f t="shared" si="169"/>
        <v>5</v>
      </c>
      <c r="AM2575" s="94" t="str">
        <f t="shared" si="170"/>
        <v>6/5 Changed</v>
      </c>
      <c r="AN2575" s="172">
        <v>45813.528831018521</v>
      </c>
      <c r="AO2575" s="69" t="s">
        <v>186</v>
      </c>
      <c r="AP2575" s="69" t="s">
        <v>1922</v>
      </c>
      <c r="AQ2575" s="69" t="s">
        <v>289</v>
      </c>
      <c r="AR2575" s="69" t="s">
        <v>1918</v>
      </c>
    </row>
    <row r="2576" spans="36:44" ht="14.4">
      <c r="AJ2576" s="26">
        <f>VLOOKUP(AQ2576,'user list'!A:B,2,0)</f>
        <v>0</v>
      </c>
      <c r="AK2576" s="26">
        <f t="shared" si="168"/>
        <v>6</v>
      </c>
      <c r="AL2576" s="26">
        <f t="shared" si="169"/>
        <v>5</v>
      </c>
      <c r="AM2576" s="94" t="str">
        <f t="shared" si="170"/>
        <v>6/5 Changed</v>
      </c>
      <c r="AN2576" s="172">
        <v>45813.528831018521</v>
      </c>
      <c r="AO2576" s="69" t="s">
        <v>186</v>
      </c>
      <c r="AP2576" s="69" t="s">
        <v>1922</v>
      </c>
      <c r="AQ2576" s="69" t="s">
        <v>289</v>
      </c>
      <c r="AR2576" s="69" t="s">
        <v>1918</v>
      </c>
    </row>
    <row r="2577" spans="36:44" ht="14.4">
      <c r="AJ2577" s="26">
        <f>VLOOKUP(AQ2577,'user list'!A:B,2,0)</f>
        <v>0</v>
      </c>
      <c r="AK2577" s="26">
        <f t="shared" si="168"/>
        <v>6</v>
      </c>
      <c r="AL2577" s="26">
        <f t="shared" si="169"/>
        <v>5</v>
      </c>
      <c r="AM2577" s="94" t="str">
        <f t="shared" si="170"/>
        <v>6/5 Changed</v>
      </c>
      <c r="AN2577" s="172">
        <v>45813.528831018521</v>
      </c>
      <c r="AO2577" s="69" t="s">
        <v>186</v>
      </c>
      <c r="AP2577" s="69" t="s">
        <v>1922</v>
      </c>
      <c r="AQ2577" s="69" t="s">
        <v>289</v>
      </c>
      <c r="AR2577" s="69" t="s">
        <v>1918</v>
      </c>
    </row>
    <row r="2578" spans="36:44" ht="14.4">
      <c r="AJ2578" s="26">
        <f>VLOOKUP(AQ2578,'user list'!A:B,2,0)</f>
        <v>0</v>
      </c>
      <c r="AK2578" s="26">
        <f t="shared" si="168"/>
        <v>6</v>
      </c>
      <c r="AL2578" s="26">
        <f t="shared" si="169"/>
        <v>5</v>
      </c>
      <c r="AM2578" s="94" t="str">
        <f t="shared" si="170"/>
        <v>6/5 Changed</v>
      </c>
      <c r="AN2578" s="172">
        <v>45813.528831018521</v>
      </c>
      <c r="AO2578" s="69" t="s">
        <v>186</v>
      </c>
      <c r="AP2578" s="69" t="s">
        <v>1922</v>
      </c>
      <c r="AQ2578" s="69" t="s">
        <v>289</v>
      </c>
      <c r="AR2578" s="69" t="s">
        <v>1918</v>
      </c>
    </row>
    <row r="2579" spans="36:44" ht="14.4">
      <c r="AJ2579" s="26">
        <f>VLOOKUP(AQ2579,'user list'!A:B,2,0)</f>
        <v>0</v>
      </c>
      <c r="AK2579" s="26">
        <f t="shared" si="168"/>
        <v>6</v>
      </c>
      <c r="AL2579" s="26">
        <f t="shared" si="169"/>
        <v>5</v>
      </c>
      <c r="AM2579" s="94" t="str">
        <f t="shared" si="170"/>
        <v>6/5 Changed</v>
      </c>
      <c r="AN2579" s="172">
        <v>45813.528831018521</v>
      </c>
      <c r="AO2579" s="69" t="s">
        <v>186</v>
      </c>
      <c r="AP2579" s="69" t="s">
        <v>1922</v>
      </c>
      <c r="AQ2579" s="69" t="s">
        <v>289</v>
      </c>
      <c r="AR2579" s="69" t="s">
        <v>1918</v>
      </c>
    </row>
    <row r="2580" spans="36:44" ht="14.4">
      <c r="AJ2580" s="26">
        <f>VLOOKUP(AQ2580,'user list'!A:B,2,0)</f>
        <v>0</v>
      </c>
      <c r="AK2580" s="26">
        <f t="shared" si="168"/>
        <v>6</v>
      </c>
      <c r="AL2580" s="26">
        <f t="shared" si="169"/>
        <v>5</v>
      </c>
      <c r="AM2580" s="94" t="str">
        <f t="shared" si="170"/>
        <v>6/5 Changed</v>
      </c>
      <c r="AN2580" s="172">
        <v>45813.528831018521</v>
      </c>
      <c r="AO2580" s="69" t="s">
        <v>186</v>
      </c>
      <c r="AP2580" s="69" t="s">
        <v>1922</v>
      </c>
      <c r="AQ2580" s="69" t="s">
        <v>289</v>
      </c>
      <c r="AR2580" s="69" t="s">
        <v>1918</v>
      </c>
    </row>
    <row r="2581" spans="36:44" ht="14.4">
      <c r="AJ2581" s="26">
        <f>VLOOKUP(AQ2581,'user list'!A:B,2,0)</f>
        <v>0</v>
      </c>
      <c r="AK2581" s="26">
        <f t="shared" si="168"/>
        <v>6</v>
      </c>
      <c r="AL2581" s="26">
        <f t="shared" si="169"/>
        <v>5</v>
      </c>
      <c r="AM2581" s="94" t="str">
        <f t="shared" si="170"/>
        <v>6/5 Changed</v>
      </c>
      <c r="AN2581" s="172">
        <v>45813.528831018521</v>
      </c>
      <c r="AO2581" s="69" t="s">
        <v>186</v>
      </c>
      <c r="AP2581" s="69" t="s">
        <v>1922</v>
      </c>
      <c r="AQ2581" s="69" t="s">
        <v>289</v>
      </c>
      <c r="AR2581" s="69" t="s">
        <v>1918</v>
      </c>
    </row>
    <row r="2582" spans="36:44" ht="14.4">
      <c r="AJ2582" s="26">
        <f>VLOOKUP(AQ2582,'user list'!A:B,2,0)</f>
        <v>0</v>
      </c>
      <c r="AK2582" s="26">
        <f t="shared" si="168"/>
        <v>6</v>
      </c>
      <c r="AL2582" s="26">
        <f t="shared" si="169"/>
        <v>5</v>
      </c>
      <c r="AM2582" s="94" t="str">
        <f t="shared" si="170"/>
        <v>6/5 Changed</v>
      </c>
      <c r="AN2582" s="172">
        <v>45813.528831018521</v>
      </c>
      <c r="AO2582" s="69" t="s">
        <v>186</v>
      </c>
      <c r="AP2582" s="69" t="s">
        <v>1922</v>
      </c>
      <c r="AQ2582" s="69" t="s">
        <v>289</v>
      </c>
      <c r="AR2582" s="69" t="s">
        <v>1918</v>
      </c>
    </row>
    <row r="2583" spans="36:44" ht="14.4">
      <c r="AJ2583" s="26">
        <f>VLOOKUP(AQ2583,'user list'!A:B,2,0)</f>
        <v>0</v>
      </c>
      <c r="AK2583" s="26">
        <f t="shared" si="168"/>
        <v>6</v>
      </c>
      <c r="AL2583" s="26">
        <f t="shared" si="169"/>
        <v>5</v>
      </c>
      <c r="AM2583" s="94" t="str">
        <f t="shared" si="170"/>
        <v>6/5 Changed</v>
      </c>
      <c r="AN2583" s="172">
        <v>45813.528831018521</v>
      </c>
      <c r="AO2583" s="69" t="s">
        <v>186</v>
      </c>
      <c r="AP2583" s="69" t="s">
        <v>1922</v>
      </c>
      <c r="AQ2583" s="69" t="s">
        <v>289</v>
      </c>
      <c r="AR2583" s="69" t="s">
        <v>1918</v>
      </c>
    </row>
    <row r="2584" spans="36:44" ht="14.4">
      <c r="AJ2584" s="26">
        <f>VLOOKUP(AQ2584,'user list'!A:B,2,0)</f>
        <v>0</v>
      </c>
      <c r="AK2584" s="26">
        <f t="shared" si="168"/>
        <v>6</v>
      </c>
      <c r="AL2584" s="26">
        <f t="shared" si="169"/>
        <v>5</v>
      </c>
      <c r="AM2584" s="94" t="str">
        <f t="shared" si="170"/>
        <v>6/5 Changed</v>
      </c>
      <c r="AN2584" s="172">
        <v>45813.528831018521</v>
      </c>
      <c r="AO2584" s="69" t="s">
        <v>186</v>
      </c>
      <c r="AP2584" s="69" t="s">
        <v>1922</v>
      </c>
      <c r="AQ2584" s="69" t="s">
        <v>289</v>
      </c>
      <c r="AR2584" s="69" t="s">
        <v>1918</v>
      </c>
    </row>
    <row r="2585" spans="36:44" ht="14.4">
      <c r="AJ2585" s="26">
        <f>VLOOKUP(AQ2585,'user list'!A:B,2,0)</f>
        <v>0</v>
      </c>
      <c r="AK2585" s="26">
        <f t="shared" si="168"/>
        <v>6</v>
      </c>
      <c r="AL2585" s="26">
        <f t="shared" si="169"/>
        <v>5</v>
      </c>
      <c r="AM2585" s="94" t="str">
        <f t="shared" si="170"/>
        <v>6/5 Changed</v>
      </c>
      <c r="AN2585" s="172">
        <v>45813.528831018521</v>
      </c>
      <c r="AO2585" s="69" t="s">
        <v>186</v>
      </c>
      <c r="AP2585" s="69" t="s">
        <v>1922</v>
      </c>
      <c r="AQ2585" s="69" t="s">
        <v>289</v>
      </c>
      <c r="AR2585" s="69" t="s">
        <v>1918</v>
      </c>
    </row>
    <row r="2586" spans="36:44" ht="14.4">
      <c r="AJ2586" s="26">
        <f>VLOOKUP(AQ2586,'user list'!A:B,2,0)</f>
        <v>0</v>
      </c>
      <c r="AK2586" s="26">
        <f t="shared" si="168"/>
        <v>6</v>
      </c>
      <c r="AL2586" s="26">
        <f t="shared" si="169"/>
        <v>5</v>
      </c>
      <c r="AM2586" s="94" t="str">
        <f t="shared" si="170"/>
        <v>6/5 Changed</v>
      </c>
      <c r="AN2586" s="172">
        <v>45813.528831018521</v>
      </c>
      <c r="AO2586" s="69" t="s">
        <v>186</v>
      </c>
      <c r="AP2586" s="69" t="s">
        <v>1922</v>
      </c>
      <c r="AQ2586" s="69" t="s">
        <v>289</v>
      </c>
      <c r="AR2586" s="69" t="s">
        <v>1918</v>
      </c>
    </row>
    <row r="2587" spans="36:44" ht="14.4">
      <c r="AJ2587" s="26">
        <f>VLOOKUP(AQ2587,'user list'!A:B,2,0)</f>
        <v>0</v>
      </c>
      <c r="AK2587" s="26">
        <f t="shared" si="168"/>
        <v>6</v>
      </c>
      <c r="AL2587" s="26">
        <f t="shared" si="169"/>
        <v>5</v>
      </c>
      <c r="AM2587" s="94" t="str">
        <f t="shared" si="170"/>
        <v>6/5 Changed</v>
      </c>
      <c r="AN2587" s="172">
        <v>45813.528831018521</v>
      </c>
      <c r="AO2587" s="69" t="s">
        <v>186</v>
      </c>
      <c r="AP2587" s="69" t="s">
        <v>1922</v>
      </c>
      <c r="AQ2587" s="69" t="s">
        <v>289</v>
      </c>
      <c r="AR2587" s="69" t="s">
        <v>1918</v>
      </c>
    </row>
    <row r="2588" spans="36:44" ht="14.4">
      <c r="AJ2588" s="26">
        <f>VLOOKUP(AQ2588,'user list'!A:B,2,0)</f>
        <v>0</v>
      </c>
      <c r="AK2588" s="26">
        <f t="shared" si="168"/>
        <v>6</v>
      </c>
      <c r="AL2588" s="26">
        <f t="shared" si="169"/>
        <v>5</v>
      </c>
      <c r="AM2588" s="94" t="str">
        <f t="shared" si="170"/>
        <v>6/5 Changed</v>
      </c>
      <c r="AN2588" s="172">
        <v>45813.528831018521</v>
      </c>
      <c r="AO2588" s="69" t="s">
        <v>186</v>
      </c>
      <c r="AP2588" s="69" t="s">
        <v>1922</v>
      </c>
      <c r="AQ2588" s="69" t="s">
        <v>289</v>
      </c>
      <c r="AR2588" s="69" t="s">
        <v>1918</v>
      </c>
    </row>
    <row r="2589" spans="36:44" ht="14.4">
      <c r="AJ2589" s="26">
        <f>VLOOKUP(AQ2589,'user list'!A:B,2,0)</f>
        <v>0</v>
      </c>
      <c r="AK2589" s="26">
        <f t="shared" si="168"/>
        <v>6</v>
      </c>
      <c r="AL2589" s="26">
        <f t="shared" si="169"/>
        <v>5</v>
      </c>
      <c r="AM2589" s="94" t="str">
        <f t="shared" si="170"/>
        <v>6/5 Changed</v>
      </c>
      <c r="AN2589" s="172">
        <v>45813.528831018521</v>
      </c>
      <c r="AO2589" s="69" t="s">
        <v>186</v>
      </c>
      <c r="AP2589" s="69" t="s">
        <v>1922</v>
      </c>
      <c r="AQ2589" s="69" t="s">
        <v>289</v>
      </c>
      <c r="AR2589" s="69" t="s">
        <v>1918</v>
      </c>
    </row>
    <row r="2590" spans="36:44" ht="14.4">
      <c r="AJ2590" s="26">
        <f>VLOOKUP(AQ2590,'user list'!A:B,2,0)</f>
        <v>0</v>
      </c>
      <c r="AK2590" s="26">
        <f t="shared" si="168"/>
        <v>6</v>
      </c>
      <c r="AL2590" s="26">
        <f t="shared" si="169"/>
        <v>5</v>
      </c>
      <c r="AM2590" s="94" t="str">
        <f t="shared" si="170"/>
        <v>6/5 Changed</v>
      </c>
      <c r="AN2590" s="172">
        <v>45813.528831018521</v>
      </c>
      <c r="AO2590" s="69" t="s">
        <v>186</v>
      </c>
      <c r="AP2590" s="69" t="s">
        <v>1922</v>
      </c>
      <c r="AQ2590" s="69" t="s">
        <v>289</v>
      </c>
      <c r="AR2590" s="69" t="s">
        <v>1918</v>
      </c>
    </row>
    <row r="2591" spans="36:44" ht="14.4">
      <c r="AJ2591" s="26">
        <f>VLOOKUP(AQ2591,'user list'!A:B,2,0)</f>
        <v>0</v>
      </c>
      <c r="AK2591" s="26">
        <f t="shared" si="168"/>
        <v>6</v>
      </c>
      <c r="AL2591" s="26">
        <f t="shared" si="169"/>
        <v>5</v>
      </c>
      <c r="AM2591" s="94" t="str">
        <f t="shared" si="170"/>
        <v>6/5 Changed</v>
      </c>
      <c r="AN2591" s="172">
        <v>45813.528831018521</v>
      </c>
      <c r="AO2591" s="69" t="s">
        <v>186</v>
      </c>
      <c r="AP2591" s="69" t="s">
        <v>1922</v>
      </c>
      <c r="AQ2591" s="69" t="s">
        <v>289</v>
      </c>
      <c r="AR2591" s="69" t="s">
        <v>1918</v>
      </c>
    </row>
    <row r="2592" spans="36:44" ht="14.4">
      <c r="AJ2592" s="26">
        <f>VLOOKUP(AQ2592,'user list'!A:B,2,0)</f>
        <v>0</v>
      </c>
      <c r="AK2592" s="26">
        <f t="shared" si="168"/>
        <v>6</v>
      </c>
      <c r="AL2592" s="26">
        <f t="shared" si="169"/>
        <v>5</v>
      </c>
      <c r="AM2592" s="94" t="str">
        <f t="shared" si="170"/>
        <v>6/5 Changed</v>
      </c>
      <c r="AN2592" s="172">
        <v>45813.528831018521</v>
      </c>
      <c r="AO2592" s="69" t="s">
        <v>186</v>
      </c>
      <c r="AP2592" s="69" t="s">
        <v>1922</v>
      </c>
      <c r="AQ2592" s="69" t="s">
        <v>289</v>
      </c>
      <c r="AR2592" s="69" t="s">
        <v>1918</v>
      </c>
    </row>
    <row r="2593" spans="36:44" ht="14.4">
      <c r="AJ2593" s="26">
        <f>VLOOKUP(AQ2593,'user list'!A:B,2,0)</f>
        <v>0</v>
      </c>
      <c r="AK2593" s="26">
        <f t="shared" si="168"/>
        <v>6</v>
      </c>
      <c r="AL2593" s="26">
        <f t="shared" si="169"/>
        <v>5</v>
      </c>
      <c r="AM2593" s="94" t="str">
        <f t="shared" si="170"/>
        <v>6/5 Changed</v>
      </c>
      <c r="AN2593" s="172">
        <v>45813.528831018521</v>
      </c>
      <c r="AO2593" s="69" t="s">
        <v>186</v>
      </c>
      <c r="AP2593" s="69" t="s">
        <v>1922</v>
      </c>
      <c r="AQ2593" s="69" t="s">
        <v>289</v>
      </c>
      <c r="AR2593" s="69" t="s">
        <v>1918</v>
      </c>
    </row>
    <row r="2594" spans="36:44" ht="14.4">
      <c r="AJ2594" s="26">
        <f>VLOOKUP(AQ2594,'user list'!A:B,2,0)</f>
        <v>0</v>
      </c>
      <c r="AK2594" s="26">
        <f t="shared" si="168"/>
        <v>6</v>
      </c>
      <c r="AL2594" s="26">
        <f t="shared" si="169"/>
        <v>5</v>
      </c>
      <c r="AM2594" s="94" t="str">
        <f t="shared" si="170"/>
        <v>6/5 Changed</v>
      </c>
      <c r="AN2594" s="172">
        <v>45813.528831018521</v>
      </c>
      <c r="AO2594" s="69" t="s">
        <v>186</v>
      </c>
      <c r="AP2594" s="69" t="s">
        <v>1922</v>
      </c>
      <c r="AQ2594" s="69" t="s">
        <v>289</v>
      </c>
      <c r="AR2594" s="69" t="s">
        <v>1918</v>
      </c>
    </row>
    <row r="2595" spans="36:44" ht="14.4">
      <c r="AJ2595" s="26">
        <f>VLOOKUP(AQ2595,'user list'!A:B,2,0)</f>
        <v>0</v>
      </c>
      <c r="AK2595" s="26">
        <f t="shared" ref="AK2595:AK2658" si="171">MONTH(AN2595)</f>
        <v>6</v>
      </c>
      <c r="AL2595" s="26">
        <f t="shared" ref="AL2595:AL2658" si="172">DAY(AN2595)</f>
        <v>5</v>
      </c>
      <c r="AM2595" s="94" t="str">
        <f t="shared" ref="AM2595:AM2658" si="173">AK2595&amp;"/"&amp;AL2595&amp;" "&amp;AR2595</f>
        <v>6/5 Changed</v>
      </c>
      <c r="AN2595" s="172">
        <v>45813.52884259259</v>
      </c>
      <c r="AO2595" s="69" t="s">
        <v>186</v>
      </c>
      <c r="AP2595" s="69" t="s">
        <v>1922</v>
      </c>
      <c r="AQ2595" s="69" t="s">
        <v>289</v>
      </c>
      <c r="AR2595" s="69" t="s">
        <v>1918</v>
      </c>
    </row>
    <row r="2596" spans="36:44" ht="14.4">
      <c r="AJ2596" s="26">
        <f>VLOOKUP(AQ2596,'user list'!A:B,2,0)</f>
        <v>0</v>
      </c>
      <c r="AK2596" s="26">
        <f t="shared" si="171"/>
        <v>6</v>
      </c>
      <c r="AL2596" s="26">
        <f t="shared" si="172"/>
        <v>5</v>
      </c>
      <c r="AM2596" s="94" t="str">
        <f t="shared" si="173"/>
        <v>6/5 Changed</v>
      </c>
      <c r="AN2596" s="172">
        <v>45813.52884259259</v>
      </c>
      <c r="AO2596" s="69" t="s">
        <v>186</v>
      </c>
      <c r="AP2596" s="69" t="s">
        <v>1922</v>
      </c>
      <c r="AQ2596" s="69" t="s">
        <v>289</v>
      </c>
      <c r="AR2596" s="69" t="s">
        <v>1918</v>
      </c>
    </row>
    <row r="2597" spans="36:44" ht="14.4">
      <c r="AJ2597" s="26">
        <f>VLOOKUP(AQ2597,'user list'!A:B,2,0)</f>
        <v>0</v>
      </c>
      <c r="AK2597" s="26">
        <f t="shared" si="171"/>
        <v>6</v>
      </c>
      <c r="AL2597" s="26">
        <f t="shared" si="172"/>
        <v>5</v>
      </c>
      <c r="AM2597" s="94" t="str">
        <f t="shared" si="173"/>
        <v>6/5 Changed</v>
      </c>
      <c r="AN2597" s="172">
        <v>45813.52884259259</v>
      </c>
      <c r="AO2597" s="69" t="s">
        <v>186</v>
      </c>
      <c r="AP2597" s="69" t="s">
        <v>1922</v>
      </c>
      <c r="AQ2597" s="69" t="s">
        <v>289</v>
      </c>
      <c r="AR2597" s="69" t="s">
        <v>1918</v>
      </c>
    </row>
    <row r="2598" spans="36:44" ht="14.4">
      <c r="AJ2598" s="26">
        <f>VLOOKUP(AQ2598,'user list'!A:B,2,0)</f>
        <v>0</v>
      </c>
      <c r="AK2598" s="26">
        <f t="shared" si="171"/>
        <v>6</v>
      </c>
      <c r="AL2598" s="26">
        <f t="shared" si="172"/>
        <v>5</v>
      </c>
      <c r="AM2598" s="94" t="str">
        <f t="shared" si="173"/>
        <v>6/5 Changed</v>
      </c>
      <c r="AN2598" s="172">
        <v>45813.52884259259</v>
      </c>
      <c r="AO2598" s="69" t="s">
        <v>186</v>
      </c>
      <c r="AP2598" s="69" t="s">
        <v>1922</v>
      </c>
      <c r="AQ2598" s="69" t="s">
        <v>289</v>
      </c>
      <c r="AR2598" s="69" t="s">
        <v>1918</v>
      </c>
    </row>
    <row r="2599" spans="36:44" ht="14.4">
      <c r="AJ2599" s="26">
        <f>VLOOKUP(AQ2599,'user list'!A:B,2,0)</f>
        <v>0</v>
      </c>
      <c r="AK2599" s="26">
        <f t="shared" si="171"/>
        <v>6</v>
      </c>
      <c r="AL2599" s="26">
        <f t="shared" si="172"/>
        <v>5</v>
      </c>
      <c r="AM2599" s="94" t="str">
        <f t="shared" si="173"/>
        <v>6/5 Changed</v>
      </c>
      <c r="AN2599" s="172">
        <v>45813.52884259259</v>
      </c>
      <c r="AO2599" s="69" t="s">
        <v>186</v>
      </c>
      <c r="AP2599" s="69" t="s">
        <v>1922</v>
      </c>
      <c r="AQ2599" s="69" t="s">
        <v>289</v>
      </c>
      <c r="AR2599" s="69" t="s">
        <v>1918</v>
      </c>
    </row>
    <row r="2600" spans="36:44" ht="14.4">
      <c r="AJ2600" s="26">
        <f>VLOOKUP(AQ2600,'user list'!A:B,2,0)</f>
        <v>0</v>
      </c>
      <c r="AK2600" s="26">
        <f t="shared" si="171"/>
        <v>6</v>
      </c>
      <c r="AL2600" s="26">
        <f t="shared" si="172"/>
        <v>5</v>
      </c>
      <c r="AM2600" s="94" t="str">
        <f t="shared" si="173"/>
        <v>6/5 Changed</v>
      </c>
      <c r="AN2600" s="172">
        <v>45813.52884259259</v>
      </c>
      <c r="AO2600" s="69" t="s">
        <v>186</v>
      </c>
      <c r="AP2600" s="69" t="s">
        <v>1922</v>
      </c>
      <c r="AQ2600" s="69" t="s">
        <v>289</v>
      </c>
      <c r="AR2600" s="69" t="s">
        <v>1918</v>
      </c>
    </row>
    <row r="2601" spans="36:44" ht="14.4">
      <c r="AJ2601" s="26">
        <f>VLOOKUP(AQ2601,'user list'!A:B,2,0)</f>
        <v>0</v>
      </c>
      <c r="AK2601" s="26">
        <f t="shared" si="171"/>
        <v>6</v>
      </c>
      <c r="AL2601" s="26">
        <f t="shared" si="172"/>
        <v>5</v>
      </c>
      <c r="AM2601" s="94" t="str">
        <f t="shared" si="173"/>
        <v>6/5 Changed</v>
      </c>
      <c r="AN2601" s="172">
        <v>45813.52884259259</v>
      </c>
      <c r="AO2601" s="69" t="s">
        <v>186</v>
      </c>
      <c r="AP2601" s="69" t="s">
        <v>1922</v>
      </c>
      <c r="AQ2601" s="69" t="s">
        <v>289</v>
      </c>
      <c r="AR2601" s="69" t="s">
        <v>1918</v>
      </c>
    </row>
    <row r="2602" spans="36:44" ht="14.4">
      <c r="AJ2602" s="26">
        <f>VLOOKUP(AQ2602,'user list'!A:B,2,0)</f>
        <v>0</v>
      </c>
      <c r="AK2602" s="26">
        <f t="shared" si="171"/>
        <v>6</v>
      </c>
      <c r="AL2602" s="26">
        <f t="shared" si="172"/>
        <v>5</v>
      </c>
      <c r="AM2602" s="94" t="str">
        <f t="shared" si="173"/>
        <v>6/5 Changed</v>
      </c>
      <c r="AN2602" s="172">
        <v>45813.52884259259</v>
      </c>
      <c r="AO2602" s="69" t="s">
        <v>186</v>
      </c>
      <c r="AP2602" s="69" t="s">
        <v>1922</v>
      </c>
      <c r="AQ2602" s="69" t="s">
        <v>289</v>
      </c>
      <c r="AR2602" s="69" t="s">
        <v>1918</v>
      </c>
    </row>
    <row r="2603" spans="36:44" ht="14.4">
      <c r="AJ2603" s="26">
        <f>VLOOKUP(AQ2603,'user list'!A:B,2,0)</f>
        <v>0</v>
      </c>
      <c r="AK2603" s="26">
        <f t="shared" si="171"/>
        <v>6</v>
      </c>
      <c r="AL2603" s="26">
        <f t="shared" si="172"/>
        <v>5</v>
      </c>
      <c r="AM2603" s="94" t="str">
        <f t="shared" si="173"/>
        <v>6/5 Changed</v>
      </c>
      <c r="AN2603" s="172">
        <v>45813.52884259259</v>
      </c>
      <c r="AO2603" s="69" t="s">
        <v>186</v>
      </c>
      <c r="AP2603" s="69" t="s">
        <v>1922</v>
      </c>
      <c r="AQ2603" s="69" t="s">
        <v>289</v>
      </c>
      <c r="AR2603" s="69" t="s">
        <v>1918</v>
      </c>
    </row>
    <row r="2604" spans="36:44" ht="14.4">
      <c r="AJ2604" s="26">
        <f>VLOOKUP(AQ2604,'user list'!A:B,2,0)</f>
        <v>0</v>
      </c>
      <c r="AK2604" s="26">
        <f t="shared" si="171"/>
        <v>6</v>
      </c>
      <c r="AL2604" s="26">
        <f t="shared" si="172"/>
        <v>5</v>
      </c>
      <c r="AM2604" s="94" t="str">
        <f t="shared" si="173"/>
        <v>6/5 Changed</v>
      </c>
      <c r="AN2604" s="172">
        <v>45813.52884259259</v>
      </c>
      <c r="AO2604" s="69" t="s">
        <v>186</v>
      </c>
      <c r="AP2604" s="69" t="s">
        <v>1922</v>
      </c>
      <c r="AQ2604" s="69" t="s">
        <v>289</v>
      </c>
      <c r="AR2604" s="69" t="s">
        <v>1918</v>
      </c>
    </row>
    <row r="2605" spans="36:44" ht="14.4">
      <c r="AJ2605" s="26">
        <f>VLOOKUP(AQ2605,'user list'!A:B,2,0)</f>
        <v>0</v>
      </c>
      <c r="AK2605" s="26">
        <f t="shared" si="171"/>
        <v>6</v>
      </c>
      <c r="AL2605" s="26">
        <f t="shared" si="172"/>
        <v>5</v>
      </c>
      <c r="AM2605" s="94" t="str">
        <f t="shared" si="173"/>
        <v>6/5 Changed</v>
      </c>
      <c r="AN2605" s="172">
        <v>45813.52884259259</v>
      </c>
      <c r="AO2605" s="69" t="s">
        <v>186</v>
      </c>
      <c r="AP2605" s="69" t="s">
        <v>1922</v>
      </c>
      <c r="AQ2605" s="69" t="s">
        <v>289</v>
      </c>
      <c r="AR2605" s="69" t="s">
        <v>1918</v>
      </c>
    </row>
    <row r="2606" spans="36:44" ht="14.4">
      <c r="AJ2606" s="26">
        <f>VLOOKUP(AQ2606,'user list'!A:B,2,0)</f>
        <v>0</v>
      </c>
      <c r="AK2606" s="26">
        <f t="shared" si="171"/>
        <v>6</v>
      </c>
      <c r="AL2606" s="26">
        <f t="shared" si="172"/>
        <v>5</v>
      </c>
      <c r="AM2606" s="94" t="str">
        <f t="shared" si="173"/>
        <v>6/5 Changed</v>
      </c>
      <c r="AN2606" s="172">
        <v>45813.52884259259</v>
      </c>
      <c r="AO2606" s="69" t="s">
        <v>186</v>
      </c>
      <c r="AP2606" s="69" t="s">
        <v>1922</v>
      </c>
      <c r="AQ2606" s="69" t="s">
        <v>289</v>
      </c>
      <c r="AR2606" s="69" t="s">
        <v>1918</v>
      </c>
    </row>
    <row r="2607" spans="36:44" ht="14.4">
      <c r="AJ2607" s="26">
        <f>VLOOKUP(AQ2607,'user list'!A:B,2,0)</f>
        <v>0</v>
      </c>
      <c r="AK2607" s="26">
        <f t="shared" si="171"/>
        <v>6</v>
      </c>
      <c r="AL2607" s="26">
        <f t="shared" si="172"/>
        <v>5</v>
      </c>
      <c r="AM2607" s="94" t="str">
        <f t="shared" si="173"/>
        <v>6/5 Changed</v>
      </c>
      <c r="AN2607" s="172">
        <v>45813.52884259259</v>
      </c>
      <c r="AO2607" s="69" t="s">
        <v>186</v>
      </c>
      <c r="AP2607" s="69" t="s">
        <v>1922</v>
      </c>
      <c r="AQ2607" s="69" t="s">
        <v>289</v>
      </c>
      <c r="AR2607" s="69" t="s">
        <v>1918</v>
      </c>
    </row>
    <row r="2608" spans="36:44" ht="14.4">
      <c r="AJ2608" s="26">
        <f>VLOOKUP(AQ2608,'user list'!A:B,2,0)</f>
        <v>0</v>
      </c>
      <c r="AK2608" s="26">
        <f t="shared" si="171"/>
        <v>6</v>
      </c>
      <c r="AL2608" s="26">
        <f t="shared" si="172"/>
        <v>5</v>
      </c>
      <c r="AM2608" s="94" t="str">
        <f t="shared" si="173"/>
        <v>6/5 Changed</v>
      </c>
      <c r="AN2608" s="172">
        <v>45813.52884259259</v>
      </c>
      <c r="AO2608" s="69" t="s">
        <v>186</v>
      </c>
      <c r="AP2608" s="69" t="s">
        <v>1922</v>
      </c>
      <c r="AQ2608" s="69" t="s">
        <v>289</v>
      </c>
      <c r="AR2608" s="69" t="s">
        <v>1918</v>
      </c>
    </row>
    <row r="2609" spans="36:44" ht="14.4">
      <c r="AJ2609" s="26">
        <f>VLOOKUP(AQ2609,'user list'!A:B,2,0)</f>
        <v>0</v>
      </c>
      <c r="AK2609" s="26">
        <f t="shared" si="171"/>
        <v>6</v>
      </c>
      <c r="AL2609" s="26">
        <f t="shared" si="172"/>
        <v>5</v>
      </c>
      <c r="AM2609" s="94" t="str">
        <f t="shared" si="173"/>
        <v>6/5 Changed</v>
      </c>
      <c r="AN2609" s="172">
        <v>45813.52884259259</v>
      </c>
      <c r="AO2609" s="69" t="s">
        <v>186</v>
      </c>
      <c r="AP2609" s="69" t="s">
        <v>1922</v>
      </c>
      <c r="AQ2609" s="69" t="s">
        <v>289</v>
      </c>
      <c r="AR2609" s="69" t="s">
        <v>1918</v>
      </c>
    </row>
    <row r="2610" spans="36:44" ht="14.4">
      <c r="AJ2610" s="26">
        <f>VLOOKUP(AQ2610,'user list'!A:B,2,0)</f>
        <v>0</v>
      </c>
      <c r="AK2610" s="26">
        <f t="shared" si="171"/>
        <v>6</v>
      </c>
      <c r="AL2610" s="26">
        <f t="shared" si="172"/>
        <v>5</v>
      </c>
      <c r="AM2610" s="94" t="str">
        <f t="shared" si="173"/>
        <v>6/5 Changed</v>
      </c>
      <c r="AN2610" s="172">
        <v>45813.52884259259</v>
      </c>
      <c r="AO2610" s="69" t="s">
        <v>186</v>
      </c>
      <c r="AP2610" s="69" t="s">
        <v>1922</v>
      </c>
      <c r="AQ2610" s="69" t="s">
        <v>289</v>
      </c>
      <c r="AR2610" s="69" t="s">
        <v>1918</v>
      </c>
    </row>
    <row r="2611" spans="36:44" ht="14.4">
      <c r="AJ2611" s="26">
        <f>VLOOKUP(AQ2611,'user list'!A:B,2,0)</f>
        <v>0</v>
      </c>
      <c r="AK2611" s="26">
        <f t="shared" si="171"/>
        <v>6</v>
      </c>
      <c r="AL2611" s="26">
        <f t="shared" si="172"/>
        <v>5</v>
      </c>
      <c r="AM2611" s="94" t="str">
        <f t="shared" si="173"/>
        <v>6/5 Changed</v>
      </c>
      <c r="AN2611" s="172">
        <v>45813.52884259259</v>
      </c>
      <c r="AO2611" s="69" t="s">
        <v>186</v>
      </c>
      <c r="AP2611" s="69" t="s">
        <v>1922</v>
      </c>
      <c r="AQ2611" s="69" t="s">
        <v>289</v>
      </c>
      <c r="AR2611" s="69" t="s">
        <v>1918</v>
      </c>
    </row>
    <row r="2612" spans="36:44" ht="14.4">
      <c r="AJ2612" s="26">
        <f>VLOOKUP(AQ2612,'user list'!A:B,2,0)</f>
        <v>0</v>
      </c>
      <c r="AK2612" s="26">
        <f t="shared" si="171"/>
        <v>6</v>
      </c>
      <c r="AL2612" s="26">
        <f t="shared" si="172"/>
        <v>5</v>
      </c>
      <c r="AM2612" s="94" t="str">
        <f t="shared" si="173"/>
        <v>6/5 Changed</v>
      </c>
      <c r="AN2612" s="172">
        <v>45813.52884259259</v>
      </c>
      <c r="AO2612" s="69" t="s">
        <v>186</v>
      </c>
      <c r="AP2612" s="69" t="s">
        <v>1922</v>
      </c>
      <c r="AQ2612" s="69" t="s">
        <v>289</v>
      </c>
      <c r="AR2612" s="69" t="s">
        <v>1918</v>
      </c>
    </row>
    <row r="2613" spans="36:44" ht="14.4">
      <c r="AJ2613" s="26">
        <f>VLOOKUP(AQ2613,'user list'!A:B,2,0)</f>
        <v>0</v>
      </c>
      <c r="AK2613" s="26">
        <f t="shared" si="171"/>
        <v>6</v>
      </c>
      <c r="AL2613" s="26">
        <f t="shared" si="172"/>
        <v>5</v>
      </c>
      <c r="AM2613" s="94" t="str">
        <f t="shared" si="173"/>
        <v>6/5 Changed</v>
      </c>
      <c r="AN2613" s="172">
        <v>45813.52884259259</v>
      </c>
      <c r="AO2613" s="69" t="s">
        <v>186</v>
      </c>
      <c r="AP2613" s="69" t="s">
        <v>1922</v>
      </c>
      <c r="AQ2613" s="69" t="s">
        <v>289</v>
      </c>
      <c r="AR2613" s="69" t="s">
        <v>1918</v>
      </c>
    </row>
    <row r="2614" spans="36:44" ht="14.4">
      <c r="AJ2614" s="26">
        <f>VLOOKUP(AQ2614,'user list'!A:B,2,0)</f>
        <v>0</v>
      </c>
      <c r="AK2614" s="26">
        <f t="shared" si="171"/>
        <v>6</v>
      </c>
      <c r="AL2614" s="26">
        <f t="shared" si="172"/>
        <v>5</v>
      </c>
      <c r="AM2614" s="94" t="str">
        <f t="shared" si="173"/>
        <v>6/5 Changed</v>
      </c>
      <c r="AN2614" s="172">
        <v>45813.52884259259</v>
      </c>
      <c r="AO2614" s="69" t="s">
        <v>186</v>
      </c>
      <c r="AP2614" s="69" t="s">
        <v>1922</v>
      </c>
      <c r="AQ2614" s="69" t="s">
        <v>289</v>
      </c>
      <c r="AR2614" s="69" t="s">
        <v>1918</v>
      </c>
    </row>
    <row r="2615" spans="36:44" ht="14.4">
      <c r="AJ2615" s="26">
        <f>VLOOKUP(AQ2615,'user list'!A:B,2,0)</f>
        <v>0</v>
      </c>
      <c r="AK2615" s="26">
        <f t="shared" si="171"/>
        <v>6</v>
      </c>
      <c r="AL2615" s="26">
        <f t="shared" si="172"/>
        <v>5</v>
      </c>
      <c r="AM2615" s="94" t="str">
        <f t="shared" si="173"/>
        <v>6/5 Changed</v>
      </c>
      <c r="AN2615" s="172">
        <v>45813.52884259259</v>
      </c>
      <c r="AO2615" s="69" t="s">
        <v>186</v>
      </c>
      <c r="AP2615" s="69" t="s">
        <v>1922</v>
      </c>
      <c r="AQ2615" s="69" t="s">
        <v>289</v>
      </c>
      <c r="AR2615" s="69" t="s">
        <v>1918</v>
      </c>
    </row>
    <row r="2616" spans="36:44" ht="14.4">
      <c r="AJ2616" s="26">
        <f>VLOOKUP(AQ2616,'user list'!A:B,2,0)</f>
        <v>0</v>
      </c>
      <c r="AK2616" s="26">
        <f t="shared" si="171"/>
        <v>6</v>
      </c>
      <c r="AL2616" s="26">
        <f t="shared" si="172"/>
        <v>5</v>
      </c>
      <c r="AM2616" s="94" t="str">
        <f t="shared" si="173"/>
        <v>6/5 Changed</v>
      </c>
      <c r="AN2616" s="172">
        <v>45813.52884259259</v>
      </c>
      <c r="AO2616" s="69" t="s">
        <v>186</v>
      </c>
      <c r="AP2616" s="69" t="s">
        <v>1922</v>
      </c>
      <c r="AQ2616" s="69" t="s">
        <v>289</v>
      </c>
      <c r="AR2616" s="69" t="s">
        <v>1918</v>
      </c>
    </row>
    <row r="2617" spans="36:44" ht="14.4">
      <c r="AJ2617" s="26">
        <f>VLOOKUP(AQ2617,'user list'!A:B,2,0)</f>
        <v>0</v>
      </c>
      <c r="AK2617" s="26">
        <f t="shared" si="171"/>
        <v>6</v>
      </c>
      <c r="AL2617" s="26">
        <f t="shared" si="172"/>
        <v>5</v>
      </c>
      <c r="AM2617" s="94" t="str">
        <f t="shared" si="173"/>
        <v>6/5 Changed</v>
      </c>
      <c r="AN2617" s="172">
        <v>45813.52884259259</v>
      </c>
      <c r="AO2617" s="69" t="s">
        <v>186</v>
      </c>
      <c r="AP2617" s="69" t="s">
        <v>1922</v>
      </c>
      <c r="AQ2617" s="69" t="s">
        <v>289</v>
      </c>
      <c r="AR2617" s="69" t="s">
        <v>1918</v>
      </c>
    </row>
    <row r="2618" spans="36:44" ht="14.4">
      <c r="AJ2618" s="26">
        <f>VLOOKUP(AQ2618,'user list'!A:B,2,0)</f>
        <v>0</v>
      </c>
      <c r="AK2618" s="26">
        <f t="shared" si="171"/>
        <v>6</v>
      </c>
      <c r="AL2618" s="26">
        <f t="shared" si="172"/>
        <v>5</v>
      </c>
      <c r="AM2618" s="94" t="str">
        <f t="shared" si="173"/>
        <v>6/5 Changed</v>
      </c>
      <c r="AN2618" s="172">
        <v>45813.52884259259</v>
      </c>
      <c r="AO2618" s="69" t="s">
        <v>186</v>
      </c>
      <c r="AP2618" s="69" t="s">
        <v>1922</v>
      </c>
      <c r="AQ2618" s="69" t="s">
        <v>289</v>
      </c>
      <c r="AR2618" s="69" t="s">
        <v>1918</v>
      </c>
    </row>
    <row r="2619" spans="36:44" ht="14.4">
      <c r="AJ2619" s="26">
        <f>VLOOKUP(AQ2619,'user list'!A:B,2,0)</f>
        <v>0</v>
      </c>
      <c r="AK2619" s="26">
        <f t="shared" si="171"/>
        <v>6</v>
      </c>
      <c r="AL2619" s="26">
        <f t="shared" si="172"/>
        <v>5</v>
      </c>
      <c r="AM2619" s="94" t="str">
        <f t="shared" si="173"/>
        <v>6/5 Changed</v>
      </c>
      <c r="AN2619" s="172">
        <v>45813.52884259259</v>
      </c>
      <c r="AO2619" s="69" t="s">
        <v>186</v>
      </c>
      <c r="AP2619" s="69" t="s">
        <v>1922</v>
      </c>
      <c r="AQ2619" s="69" t="s">
        <v>289</v>
      </c>
      <c r="AR2619" s="69" t="s">
        <v>1918</v>
      </c>
    </row>
    <row r="2620" spans="36:44" ht="14.4">
      <c r="AJ2620" s="26">
        <f>VLOOKUP(AQ2620,'user list'!A:B,2,0)</f>
        <v>0</v>
      </c>
      <c r="AK2620" s="26">
        <f t="shared" si="171"/>
        <v>6</v>
      </c>
      <c r="AL2620" s="26">
        <f t="shared" si="172"/>
        <v>5</v>
      </c>
      <c r="AM2620" s="94" t="str">
        <f t="shared" si="173"/>
        <v>6/5 Changed</v>
      </c>
      <c r="AN2620" s="172">
        <v>45813.52884259259</v>
      </c>
      <c r="AO2620" s="69" t="s">
        <v>186</v>
      </c>
      <c r="AP2620" s="69" t="s">
        <v>1922</v>
      </c>
      <c r="AQ2620" s="69" t="s">
        <v>289</v>
      </c>
      <c r="AR2620" s="69" t="s">
        <v>1918</v>
      </c>
    </row>
    <row r="2621" spans="36:44" ht="14.4">
      <c r="AJ2621" s="26">
        <f>VLOOKUP(AQ2621,'user list'!A:B,2,0)</f>
        <v>0</v>
      </c>
      <c r="AK2621" s="26">
        <f t="shared" si="171"/>
        <v>6</v>
      </c>
      <c r="AL2621" s="26">
        <f t="shared" si="172"/>
        <v>5</v>
      </c>
      <c r="AM2621" s="94" t="str">
        <f t="shared" si="173"/>
        <v>6/5 Changed</v>
      </c>
      <c r="AN2621" s="172">
        <v>45813.52884259259</v>
      </c>
      <c r="AO2621" s="69" t="s">
        <v>186</v>
      </c>
      <c r="AP2621" s="69" t="s">
        <v>1922</v>
      </c>
      <c r="AQ2621" s="69" t="s">
        <v>289</v>
      </c>
      <c r="AR2621" s="69" t="s">
        <v>1918</v>
      </c>
    </row>
    <row r="2622" spans="36:44" ht="14.4">
      <c r="AJ2622" s="26">
        <f>VLOOKUP(AQ2622,'user list'!A:B,2,0)</f>
        <v>0</v>
      </c>
      <c r="AK2622" s="26">
        <f t="shared" si="171"/>
        <v>6</v>
      </c>
      <c r="AL2622" s="26">
        <f t="shared" si="172"/>
        <v>5</v>
      </c>
      <c r="AM2622" s="94" t="str">
        <f t="shared" si="173"/>
        <v>6/5 Changed</v>
      </c>
      <c r="AN2622" s="172">
        <v>45813.52884259259</v>
      </c>
      <c r="AO2622" s="69" t="s">
        <v>186</v>
      </c>
      <c r="AP2622" s="69" t="s">
        <v>1922</v>
      </c>
      <c r="AQ2622" s="69" t="s">
        <v>289</v>
      </c>
      <c r="AR2622" s="69" t="s">
        <v>1918</v>
      </c>
    </row>
    <row r="2623" spans="36:44" ht="14.4">
      <c r="AJ2623" s="26">
        <f>VLOOKUP(AQ2623,'user list'!A:B,2,0)</f>
        <v>0</v>
      </c>
      <c r="AK2623" s="26">
        <f t="shared" si="171"/>
        <v>6</v>
      </c>
      <c r="AL2623" s="26">
        <f t="shared" si="172"/>
        <v>5</v>
      </c>
      <c r="AM2623" s="94" t="str">
        <f t="shared" si="173"/>
        <v>6/5 Changed</v>
      </c>
      <c r="AN2623" s="172">
        <v>45813.52884259259</v>
      </c>
      <c r="AO2623" s="69" t="s">
        <v>186</v>
      </c>
      <c r="AP2623" s="69" t="s">
        <v>1922</v>
      </c>
      <c r="AQ2623" s="69" t="s">
        <v>289</v>
      </c>
      <c r="AR2623" s="69" t="s">
        <v>1918</v>
      </c>
    </row>
    <row r="2624" spans="36:44" ht="14.4">
      <c r="AJ2624" s="26">
        <f>VLOOKUP(AQ2624,'user list'!A:B,2,0)</f>
        <v>0</v>
      </c>
      <c r="AK2624" s="26">
        <f t="shared" si="171"/>
        <v>6</v>
      </c>
      <c r="AL2624" s="26">
        <f t="shared" si="172"/>
        <v>5</v>
      </c>
      <c r="AM2624" s="94" t="str">
        <f t="shared" si="173"/>
        <v>6/5 Changed</v>
      </c>
      <c r="AN2624" s="172">
        <v>45813.52884259259</v>
      </c>
      <c r="AO2624" s="69" t="s">
        <v>186</v>
      </c>
      <c r="AP2624" s="69" t="s">
        <v>1922</v>
      </c>
      <c r="AQ2624" s="69" t="s">
        <v>289</v>
      </c>
      <c r="AR2624" s="69" t="s">
        <v>1918</v>
      </c>
    </row>
    <row r="2625" spans="36:44" ht="14.4">
      <c r="AJ2625" s="26">
        <f>VLOOKUP(AQ2625,'user list'!A:B,2,0)</f>
        <v>0</v>
      </c>
      <c r="AK2625" s="26">
        <f t="shared" si="171"/>
        <v>6</v>
      </c>
      <c r="AL2625" s="26">
        <f t="shared" si="172"/>
        <v>5</v>
      </c>
      <c r="AM2625" s="94" t="str">
        <f t="shared" si="173"/>
        <v>6/5 Changed</v>
      </c>
      <c r="AN2625" s="172">
        <v>45813.52884259259</v>
      </c>
      <c r="AO2625" s="69" t="s">
        <v>186</v>
      </c>
      <c r="AP2625" s="69" t="s">
        <v>1922</v>
      </c>
      <c r="AQ2625" s="69" t="s">
        <v>289</v>
      </c>
      <c r="AR2625" s="69" t="s">
        <v>1918</v>
      </c>
    </row>
    <row r="2626" spans="36:44" ht="14.4">
      <c r="AJ2626" s="26">
        <f>VLOOKUP(AQ2626,'user list'!A:B,2,0)</f>
        <v>0</v>
      </c>
      <c r="AK2626" s="26">
        <f t="shared" si="171"/>
        <v>6</v>
      </c>
      <c r="AL2626" s="26">
        <f t="shared" si="172"/>
        <v>5</v>
      </c>
      <c r="AM2626" s="94" t="str">
        <f t="shared" si="173"/>
        <v>6/5 Changed</v>
      </c>
      <c r="AN2626" s="172">
        <v>45813.52884259259</v>
      </c>
      <c r="AO2626" s="69" t="s">
        <v>186</v>
      </c>
      <c r="AP2626" s="69" t="s">
        <v>1922</v>
      </c>
      <c r="AQ2626" s="69" t="s">
        <v>289</v>
      </c>
      <c r="AR2626" s="69" t="s">
        <v>1918</v>
      </c>
    </row>
    <row r="2627" spans="36:44" ht="14.4">
      <c r="AJ2627" s="26">
        <f>VLOOKUP(AQ2627,'user list'!A:B,2,0)</f>
        <v>0</v>
      </c>
      <c r="AK2627" s="26">
        <f t="shared" si="171"/>
        <v>6</v>
      </c>
      <c r="AL2627" s="26">
        <f t="shared" si="172"/>
        <v>5</v>
      </c>
      <c r="AM2627" s="94" t="str">
        <f t="shared" si="173"/>
        <v>6/5 Changed</v>
      </c>
      <c r="AN2627" s="172">
        <v>45813.52884259259</v>
      </c>
      <c r="AO2627" s="69" t="s">
        <v>186</v>
      </c>
      <c r="AP2627" s="69" t="s">
        <v>1922</v>
      </c>
      <c r="AQ2627" s="69" t="s">
        <v>289</v>
      </c>
      <c r="AR2627" s="69" t="s">
        <v>1918</v>
      </c>
    </row>
    <row r="2628" spans="36:44" ht="14.4">
      <c r="AJ2628" s="26">
        <f>VLOOKUP(AQ2628,'user list'!A:B,2,0)</f>
        <v>0</v>
      </c>
      <c r="AK2628" s="26">
        <f t="shared" si="171"/>
        <v>6</v>
      </c>
      <c r="AL2628" s="26">
        <f t="shared" si="172"/>
        <v>5</v>
      </c>
      <c r="AM2628" s="94" t="str">
        <f t="shared" si="173"/>
        <v>6/5 Changed</v>
      </c>
      <c r="AN2628" s="172">
        <v>45813.52884259259</v>
      </c>
      <c r="AO2628" s="69" t="s">
        <v>186</v>
      </c>
      <c r="AP2628" s="69" t="s">
        <v>1922</v>
      </c>
      <c r="AQ2628" s="69" t="s">
        <v>289</v>
      </c>
      <c r="AR2628" s="69" t="s">
        <v>1918</v>
      </c>
    </row>
    <row r="2629" spans="36:44" ht="14.4">
      <c r="AJ2629" s="26">
        <f>VLOOKUP(AQ2629,'user list'!A:B,2,0)</f>
        <v>0</v>
      </c>
      <c r="AK2629" s="26">
        <f t="shared" si="171"/>
        <v>6</v>
      </c>
      <c r="AL2629" s="26">
        <f t="shared" si="172"/>
        <v>5</v>
      </c>
      <c r="AM2629" s="94" t="str">
        <f t="shared" si="173"/>
        <v>6/5 Changed</v>
      </c>
      <c r="AN2629" s="172">
        <v>45813.52884259259</v>
      </c>
      <c r="AO2629" s="69" t="s">
        <v>186</v>
      </c>
      <c r="AP2629" s="69" t="s">
        <v>1922</v>
      </c>
      <c r="AQ2629" s="69" t="s">
        <v>289</v>
      </c>
      <c r="AR2629" s="69" t="s">
        <v>1918</v>
      </c>
    </row>
    <row r="2630" spans="36:44" ht="14.4">
      <c r="AJ2630" s="26">
        <f>VLOOKUP(AQ2630,'user list'!A:B,2,0)</f>
        <v>0</v>
      </c>
      <c r="AK2630" s="26">
        <f t="shared" si="171"/>
        <v>6</v>
      </c>
      <c r="AL2630" s="26">
        <f t="shared" si="172"/>
        <v>5</v>
      </c>
      <c r="AM2630" s="94" t="str">
        <f t="shared" si="173"/>
        <v>6/5 Changed</v>
      </c>
      <c r="AN2630" s="172">
        <v>45813.52884259259</v>
      </c>
      <c r="AO2630" s="69" t="s">
        <v>186</v>
      </c>
      <c r="AP2630" s="69" t="s">
        <v>1922</v>
      </c>
      <c r="AQ2630" s="69" t="s">
        <v>289</v>
      </c>
      <c r="AR2630" s="69" t="s">
        <v>1918</v>
      </c>
    </row>
    <row r="2631" spans="36:44" ht="14.4">
      <c r="AJ2631" s="26">
        <f>VLOOKUP(AQ2631,'user list'!A:B,2,0)</f>
        <v>0</v>
      </c>
      <c r="AK2631" s="26">
        <f t="shared" si="171"/>
        <v>6</v>
      </c>
      <c r="AL2631" s="26">
        <f t="shared" si="172"/>
        <v>5</v>
      </c>
      <c r="AM2631" s="94" t="str">
        <f t="shared" si="173"/>
        <v>6/5 Changed</v>
      </c>
      <c r="AN2631" s="172">
        <v>45813.52884259259</v>
      </c>
      <c r="AO2631" s="69" t="s">
        <v>186</v>
      </c>
      <c r="AP2631" s="69" t="s">
        <v>1922</v>
      </c>
      <c r="AQ2631" s="69" t="s">
        <v>289</v>
      </c>
      <c r="AR2631" s="69" t="s">
        <v>1918</v>
      </c>
    </row>
    <row r="2632" spans="36:44" ht="14.4">
      <c r="AJ2632" s="26">
        <f>VLOOKUP(AQ2632,'user list'!A:B,2,0)</f>
        <v>0</v>
      </c>
      <c r="AK2632" s="26">
        <f t="shared" si="171"/>
        <v>6</v>
      </c>
      <c r="AL2632" s="26">
        <f t="shared" si="172"/>
        <v>5</v>
      </c>
      <c r="AM2632" s="94" t="str">
        <f t="shared" si="173"/>
        <v>6/5 Changed</v>
      </c>
      <c r="AN2632" s="172">
        <v>45813.52884259259</v>
      </c>
      <c r="AO2632" s="69" t="s">
        <v>186</v>
      </c>
      <c r="AP2632" s="69" t="s">
        <v>1922</v>
      </c>
      <c r="AQ2632" s="69" t="s">
        <v>289</v>
      </c>
      <c r="AR2632" s="69" t="s">
        <v>1918</v>
      </c>
    </row>
    <row r="2633" spans="36:44" ht="14.4">
      <c r="AJ2633" s="26">
        <f>VLOOKUP(AQ2633,'user list'!A:B,2,0)</f>
        <v>0</v>
      </c>
      <c r="AK2633" s="26">
        <f t="shared" si="171"/>
        <v>6</v>
      </c>
      <c r="AL2633" s="26">
        <f t="shared" si="172"/>
        <v>5</v>
      </c>
      <c r="AM2633" s="94" t="str">
        <f t="shared" si="173"/>
        <v>6/5 Changed</v>
      </c>
      <c r="AN2633" s="172">
        <v>45813.52884259259</v>
      </c>
      <c r="AO2633" s="69" t="s">
        <v>186</v>
      </c>
      <c r="AP2633" s="69" t="s">
        <v>1922</v>
      </c>
      <c r="AQ2633" s="69" t="s">
        <v>289</v>
      </c>
      <c r="AR2633" s="69" t="s">
        <v>1918</v>
      </c>
    </row>
    <row r="2634" spans="36:44" ht="14.4">
      <c r="AJ2634" s="26">
        <f>VLOOKUP(AQ2634,'user list'!A:B,2,0)</f>
        <v>0</v>
      </c>
      <c r="AK2634" s="26">
        <f t="shared" si="171"/>
        <v>6</v>
      </c>
      <c r="AL2634" s="26">
        <f t="shared" si="172"/>
        <v>5</v>
      </c>
      <c r="AM2634" s="94" t="str">
        <f t="shared" si="173"/>
        <v>6/5 Changed</v>
      </c>
      <c r="AN2634" s="172">
        <v>45813.52884259259</v>
      </c>
      <c r="AO2634" s="69" t="s">
        <v>186</v>
      </c>
      <c r="AP2634" s="69" t="s">
        <v>1922</v>
      </c>
      <c r="AQ2634" s="69" t="s">
        <v>289</v>
      </c>
      <c r="AR2634" s="69" t="s">
        <v>1918</v>
      </c>
    </row>
    <row r="2635" spans="36:44" ht="14.4">
      <c r="AJ2635" s="26">
        <f>VLOOKUP(AQ2635,'user list'!A:B,2,0)</f>
        <v>0</v>
      </c>
      <c r="AK2635" s="26">
        <f t="shared" si="171"/>
        <v>6</v>
      </c>
      <c r="AL2635" s="26">
        <f t="shared" si="172"/>
        <v>5</v>
      </c>
      <c r="AM2635" s="94" t="str">
        <f t="shared" si="173"/>
        <v>6/5 Changed</v>
      </c>
      <c r="AN2635" s="172">
        <v>45813.52884259259</v>
      </c>
      <c r="AO2635" s="69" t="s">
        <v>186</v>
      </c>
      <c r="AP2635" s="69" t="s">
        <v>1922</v>
      </c>
      <c r="AQ2635" s="69" t="s">
        <v>289</v>
      </c>
      <c r="AR2635" s="69" t="s">
        <v>1918</v>
      </c>
    </row>
    <row r="2636" spans="36:44" ht="14.4">
      <c r="AJ2636" s="26">
        <f>VLOOKUP(AQ2636,'user list'!A:B,2,0)</f>
        <v>0</v>
      </c>
      <c r="AK2636" s="26">
        <f t="shared" si="171"/>
        <v>6</v>
      </c>
      <c r="AL2636" s="26">
        <f t="shared" si="172"/>
        <v>5</v>
      </c>
      <c r="AM2636" s="94" t="str">
        <f t="shared" si="173"/>
        <v>6/5 Changed</v>
      </c>
      <c r="AN2636" s="172">
        <v>45813.52884259259</v>
      </c>
      <c r="AO2636" s="69" t="s">
        <v>186</v>
      </c>
      <c r="AP2636" s="69" t="s">
        <v>1922</v>
      </c>
      <c r="AQ2636" s="69" t="s">
        <v>289</v>
      </c>
      <c r="AR2636" s="69" t="s">
        <v>1918</v>
      </c>
    </row>
    <row r="2637" spans="36:44" ht="14.4">
      <c r="AJ2637" s="26">
        <f>VLOOKUP(AQ2637,'user list'!A:B,2,0)</f>
        <v>0</v>
      </c>
      <c r="AK2637" s="26">
        <f t="shared" si="171"/>
        <v>6</v>
      </c>
      <c r="AL2637" s="26">
        <f t="shared" si="172"/>
        <v>5</v>
      </c>
      <c r="AM2637" s="94" t="str">
        <f t="shared" si="173"/>
        <v>6/5 Changed</v>
      </c>
      <c r="AN2637" s="172">
        <v>45813.52884259259</v>
      </c>
      <c r="AO2637" s="69" t="s">
        <v>186</v>
      </c>
      <c r="AP2637" s="69" t="s">
        <v>1922</v>
      </c>
      <c r="AQ2637" s="69" t="s">
        <v>289</v>
      </c>
      <c r="AR2637" s="69" t="s">
        <v>1918</v>
      </c>
    </row>
    <row r="2638" spans="36:44" ht="14.4">
      <c r="AJ2638" s="26">
        <f>VLOOKUP(AQ2638,'user list'!A:B,2,0)</f>
        <v>0</v>
      </c>
      <c r="AK2638" s="26">
        <f t="shared" si="171"/>
        <v>6</v>
      </c>
      <c r="AL2638" s="26">
        <f t="shared" si="172"/>
        <v>5</v>
      </c>
      <c r="AM2638" s="94" t="str">
        <f t="shared" si="173"/>
        <v>6/5 Changed</v>
      </c>
      <c r="AN2638" s="172">
        <v>45813.52884259259</v>
      </c>
      <c r="AO2638" s="69" t="s">
        <v>186</v>
      </c>
      <c r="AP2638" s="69" t="s">
        <v>1922</v>
      </c>
      <c r="AQ2638" s="69" t="s">
        <v>289</v>
      </c>
      <c r="AR2638" s="69" t="s">
        <v>1918</v>
      </c>
    </row>
    <row r="2639" spans="36:44" ht="14.4">
      <c r="AJ2639" s="26">
        <f>VLOOKUP(AQ2639,'user list'!A:B,2,0)</f>
        <v>0</v>
      </c>
      <c r="AK2639" s="26">
        <f t="shared" si="171"/>
        <v>6</v>
      </c>
      <c r="AL2639" s="26">
        <f t="shared" si="172"/>
        <v>5</v>
      </c>
      <c r="AM2639" s="94" t="str">
        <f t="shared" si="173"/>
        <v>6/5 Changed</v>
      </c>
      <c r="AN2639" s="172">
        <v>45813.52884259259</v>
      </c>
      <c r="AO2639" s="69" t="s">
        <v>186</v>
      </c>
      <c r="AP2639" s="69" t="s">
        <v>1922</v>
      </c>
      <c r="AQ2639" s="69" t="s">
        <v>289</v>
      </c>
      <c r="AR2639" s="69" t="s">
        <v>1918</v>
      </c>
    </row>
    <row r="2640" spans="36:44" ht="14.4">
      <c r="AJ2640" s="26">
        <f>VLOOKUP(AQ2640,'user list'!A:B,2,0)</f>
        <v>0</v>
      </c>
      <c r="AK2640" s="26">
        <f t="shared" si="171"/>
        <v>6</v>
      </c>
      <c r="AL2640" s="26">
        <f t="shared" si="172"/>
        <v>5</v>
      </c>
      <c r="AM2640" s="94" t="str">
        <f t="shared" si="173"/>
        <v>6/5 Changed</v>
      </c>
      <c r="AN2640" s="172">
        <v>45813.52884259259</v>
      </c>
      <c r="AO2640" s="69" t="s">
        <v>186</v>
      </c>
      <c r="AP2640" s="69" t="s">
        <v>1922</v>
      </c>
      <c r="AQ2640" s="69" t="s">
        <v>289</v>
      </c>
      <c r="AR2640" s="69" t="s">
        <v>1918</v>
      </c>
    </row>
    <row r="2641" spans="36:44" ht="14.4">
      <c r="AJ2641" s="26">
        <f>VLOOKUP(AQ2641,'user list'!A:B,2,0)</f>
        <v>0</v>
      </c>
      <c r="AK2641" s="26">
        <f t="shared" si="171"/>
        <v>6</v>
      </c>
      <c r="AL2641" s="26">
        <f t="shared" si="172"/>
        <v>5</v>
      </c>
      <c r="AM2641" s="94" t="str">
        <f t="shared" si="173"/>
        <v>6/5 Changed</v>
      </c>
      <c r="AN2641" s="172">
        <v>45813.52884259259</v>
      </c>
      <c r="AO2641" s="69" t="s">
        <v>186</v>
      </c>
      <c r="AP2641" s="69" t="s">
        <v>1922</v>
      </c>
      <c r="AQ2641" s="69" t="s">
        <v>289</v>
      </c>
      <c r="AR2641" s="69" t="s">
        <v>1918</v>
      </c>
    </row>
    <row r="2642" spans="36:44" ht="14.4">
      <c r="AJ2642" s="26">
        <f>VLOOKUP(AQ2642,'user list'!A:B,2,0)</f>
        <v>0</v>
      </c>
      <c r="AK2642" s="26">
        <f t="shared" si="171"/>
        <v>6</v>
      </c>
      <c r="AL2642" s="26">
        <f t="shared" si="172"/>
        <v>5</v>
      </c>
      <c r="AM2642" s="94" t="str">
        <f t="shared" si="173"/>
        <v>6/5 Changed</v>
      </c>
      <c r="AN2642" s="172">
        <v>45813.52884259259</v>
      </c>
      <c r="AO2642" s="69" t="s">
        <v>186</v>
      </c>
      <c r="AP2642" s="69" t="s">
        <v>1922</v>
      </c>
      <c r="AQ2642" s="69" t="s">
        <v>289</v>
      </c>
      <c r="AR2642" s="69" t="s">
        <v>1918</v>
      </c>
    </row>
    <row r="2643" spans="36:44" ht="14.4">
      <c r="AJ2643" s="26">
        <f>VLOOKUP(AQ2643,'user list'!A:B,2,0)</f>
        <v>0</v>
      </c>
      <c r="AK2643" s="26">
        <f t="shared" si="171"/>
        <v>6</v>
      </c>
      <c r="AL2643" s="26">
        <f t="shared" si="172"/>
        <v>5</v>
      </c>
      <c r="AM2643" s="94" t="str">
        <f t="shared" si="173"/>
        <v>6/5 Changed</v>
      </c>
      <c r="AN2643" s="172">
        <v>45813.52884259259</v>
      </c>
      <c r="AO2643" s="69" t="s">
        <v>186</v>
      </c>
      <c r="AP2643" s="69" t="s">
        <v>1922</v>
      </c>
      <c r="AQ2643" s="69" t="s">
        <v>289</v>
      </c>
      <c r="AR2643" s="69" t="s">
        <v>1918</v>
      </c>
    </row>
    <row r="2644" spans="36:44" ht="14.4">
      <c r="AJ2644" s="26">
        <f>VLOOKUP(AQ2644,'user list'!A:B,2,0)</f>
        <v>0</v>
      </c>
      <c r="AK2644" s="26">
        <f t="shared" si="171"/>
        <v>6</v>
      </c>
      <c r="AL2644" s="26">
        <f t="shared" si="172"/>
        <v>5</v>
      </c>
      <c r="AM2644" s="94" t="str">
        <f t="shared" si="173"/>
        <v>6/5 Changed</v>
      </c>
      <c r="AN2644" s="172">
        <v>45813.52884259259</v>
      </c>
      <c r="AO2644" s="69" t="s">
        <v>186</v>
      </c>
      <c r="AP2644" s="69" t="s">
        <v>1922</v>
      </c>
      <c r="AQ2644" s="69" t="s">
        <v>289</v>
      </c>
      <c r="AR2644" s="69" t="s">
        <v>1918</v>
      </c>
    </row>
    <row r="2645" spans="36:44" ht="14.4">
      <c r="AJ2645" s="26">
        <f>VLOOKUP(AQ2645,'user list'!A:B,2,0)</f>
        <v>0</v>
      </c>
      <c r="AK2645" s="26">
        <f t="shared" si="171"/>
        <v>6</v>
      </c>
      <c r="AL2645" s="26">
        <f t="shared" si="172"/>
        <v>5</v>
      </c>
      <c r="AM2645" s="94" t="str">
        <f t="shared" si="173"/>
        <v>6/5 Changed</v>
      </c>
      <c r="AN2645" s="172">
        <v>45813.52884259259</v>
      </c>
      <c r="AO2645" s="69" t="s">
        <v>186</v>
      </c>
      <c r="AP2645" s="69" t="s">
        <v>1922</v>
      </c>
      <c r="AQ2645" s="69" t="s">
        <v>289</v>
      </c>
      <c r="AR2645" s="69" t="s">
        <v>1918</v>
      </c>
    </row>
    <row r="2646" spans="36:44" ht="14.4">
      <c r="AJ2646" s="26">
        <f>VLOOKUP(AQ2646,'user list'!A:B,2,0)</f>
        <v>0</v>
      </c>
      <c r="AK2646" s="26">
        <f t="shared" si="171"/>
        <v>6</v>
      </c>
      <c r="AL2646" s="26">
        <f t="shared" si="172"/>
        <v>5</v>
      </c>
      <c r="AM2646" s="94" t="str">
        <f t="shared" si="173"/>
        <v>6/5 Changed</v>
      </c>
      <c r="AN2646" s="172">
        <v>45813.52884259259</v>
      </c>
      <c r="AO2646" s="69" t="s">
        <v>186</v>
      </c>
      <c r="AP2646" s="69" t="s">
        <v>1923</v>
      </c>
      <c r="AQ2646" s="69" t="s">
        <v>290</v>
      </c>
      <c r="AR2646" s="69" t="s">
        <v>1918</v>
      </c>
    </row>
    <row r="2647" spans="36:44" ht="14.4">
      <c r="AJ2647" s="26" t="str">
        <f>VLOOKUP(AQ2647,'user list'!A:B,2,0)</f>
        <v>OCM</v>
      </c>
      <c r="AK2647" s="26">
        <f t="shared" si="171"/>
        <v>6</v>
      </c>
      <c r="AL2647" s="26">
        <f t="shared" si="172"/>
        <v>5</v>
      </c>
      <c r="AM2647" s="94" t="str">
        <f t="shared" si="173"/>
        <v>6/5 Log Off</v>
      </c>
      <c r="AN2647" s="172">
        <v>45813.529120370367</v>
      </c>
      <c r="AO2647" s="69" t="s">
        <v>231</v>
      </c>
      <c r="AP2647" s="69" t="s">
        <v>1913</v>
      </c>
      <c r="AQ2647" s="69" t="s">
        <v>231</v>
      </c>
      <c r="AR2647" s="69" t="s">
        <v>1917</v>
      </c>
    </row>
    <row r="2648" spans="36:44" ht="14.4">
      <c r="AJ2648" s="26" t="str">
        <f>VLOOKUP(AQ2648,'user list'!A:B,2,0)</f>
        <v>OCM</v>
      </c>
      <c r="AK2648" s="26">
        <f t="shared" si="171"/>
        <v>6</v>
      </c>
      <c r="AL2648" s="26">
        <f t="shared" si="172"/>
        <v>5</v>
      </c>
      <c r="AM2648" s="94" t="str">
        <f t="shared" si="173"/>
        <v>6/5 Log In</v>
      </c>
      <c r="AN2648" s="172">
        <v>45813.52921296296</v>
      </c>
      <c r="AO2648" s="69" t="s">
        <v>231</v>
      </c>
      <c r="AP2648" s="69" t="s">
        <v>1913</v>
      </c>
      <c r="AQ2648" s="69" t="s">
        <v>231</v>
      </c>
      <c r="AR2648" s="69" t="s">
        <v>1916</v>
      </c>
    </row>
    <row r="2649" spans="36:44" ht="14.4">
      <c r="AJ2649" s="26" t="str">
        <f>VLOOKUP(AQ2649,'user list'!A:B,2,0)</f>
        <v>OCM</v>
      </c>
      <c r="AK2649" s="26">
        <f t="shared" si="171"/>
        <v>6</v>
      </c>
      <c r="AL2649" s="26">
        <f t="shared" si="172"/>
        <v>5</v>
      </c>
      <c r="AM2649" s="94" t="str">
        <f t="shared" si="173"/>
        <v>6/5 Log Off</v>
      </c>
      <c r="AN2649" s="172">
        <v>45813.531504629631</v>
      </c>
      <c r="AO2649" s="69" t="s">
        <v>242</v>
      </c>
      <c r="AP2649" s="69" t="s">
        <v>1913</v>
      </c>
      <c r="AQ2649" s="69" t="s">
        <v>242</v>
      </c>
      <c r="AR2649" s="69" t="s">
        <v>1917</v>
      </c>
    </row>
    <row r="2650" spans="36:44" ht="14.4">
      <c r="AJ2650" s="26" t="str">
        <f>VLOOKUP(AQ2650,'user list'!A:B,2,0)</f>
        <v>OCM</v>
      </c>
      <c r="AK2650" s="26">
        <f t="shared" si="171"/>
        <v>6</v>
      </c>
      <c r="AL2650" s="26">
        <f t="shared" si="172"/>
        <v>5</v>
      </c>
      <c r="AM2650" s="94" t="str">
        <f t="shared" si="173"/>
        <v>6/5 Log In</v>
      </c>
      <c r="AN2650" s="172">
        <v>45813.531550925924</v>
      </c>
      <c r="AO2650" s="69" t="s">
        <v>240</v>
      </c>
      <c r="AP2650" s="69" t="s">
        <v>1913</v>
      </c>
      <c r="AQ2650" s="69" t="s">
        <v>240</v>
      </c>
      <c r="AR2650" s="69" t="s">
        <v>1916</v>
      </c>
    </row>
    <row r="2651" spans="36:44" ht="14.4">
      <c r="AJ2651" s="26" t="str">
        <f>VLOOKUP(AQ2651,'user list'!A:B,2,0)</f>
        <v>OCM</v>
      </c>
      <c r="AK2651" s="26">
        <f t="shared" si="171"/>
        <v>6</v>
      </c>
      <c r="AL2651" s="26">
        <f t="shared" si="172"/>
        <v>5</v>
      </c>
      <c r="AM2651" s="94" t="str">
        <f t="shared" si="173"/>
        <v>6/5 Log Off</v>
      </c>
      <c r="AN2651" s="172">
        <v>45813.53193287037</v>
      </c>
      <c r="AO2651" s="69" t="s">
        <v>240</v>
      </c>
      <c r="AP2651" s="69" t="s">
        <v>1913</v>
      </c>
      <c r="AQ2651" s="69" t="s">
        <v>240</v>
      </c>
      <c r="AR2651" s="69" t="s">
        <v>1917</v>
      </c>
    </row>
    <row r="2652" spans="36:44" ht="14.4">
      <c r="AJ2652" s="26" t="str">
        <f>VLOOKUP(AQ2652,'user list'!A:B,2,0)</f>
        <v>OCM</v>
      </c>
      <c r="AK2652" s="26">
        <f t="shared" si="171"/>
        <v>6</v>
      </c>
      <c r="AL2652" s="26">
        <f t="shared" si="172"/>
        <v>5</v>
      </c>
      <c r="AM2652" s="94" t="str">
        <f t="shared" si="173"/>
        <v>6/5 Log In</v>
      </c>
      <c r="AN2652" s="172">
        <v>45813.532013888886</v>
      </c>
      <c r="AO2652" s="69" t="s">
        <v>230</v>
      </c>
      <c r="AP2652" s="69" t="s">
        <v>1913</v>
      </c>
      <c r="AQ2652" s="69" t="s">
        <v>230</v>
      </c>
      <c r="AR2652" s="69" t="s">
        <v>1916</v>
      </c>
    </row>
    <row r="2653" spans="36:44" ht="14.4">
      <c r="AJ2653" s="26" t="str">
        <f>VLOOKUP(AQ2653,'user list'!A:B,2,0)</f>
        <v>OCM</v>
      </c>
      <c r="AK2653" s="26">
        <f t="shared" si="171"/>
        <v>6</v>
      </c>
      <c r="AL2653" s="26">
        <f t="shared" si="172"/>
        <v>5</v>
      </c>
      <c r="AM2653" s="94" t="str">
        <f t="shared" si="173"/>
        <v>6/5 Log In</v>
      </c>
      <c r="AN2653" s="172">
        <v>45813.532025462962</v>
      </c>
      <c r="AO2653" s="69" t="s">
        <v>250</v>
      </c>
      <c r="AP2653" s="69" t="s">
        <v>1913</v>
      </c>
      <c r="AQ2653" s="69" t="s">
        <v>250</v>
      </c>
      <c r="AR2653" s="69" t="s">
        <v>1916</v>
      </c>
    </row>
    <row r="2654" spans="36:44" ht="14.4">
      <c r="AJ2654" s="26" t="str">
        <f>VLOOKUP(AQ2654,'user list'!A:B,2,0)</f>
        <v>PROC</v>
      </c>
      <c r="AK2654" s="26">
        <f t="shared" si="171"/>
        <v>6</v>
      </c>
      <c r="AL2654" s="26">
        <f t="shared" si="172"/>
        <v>5</v>
      </c>
      <c r="AM2654" s="94" t="str">
        <f t="shared" si="173"/>
        <v>6/5 Log Off</v>
      </c>
      <c r="AN2654" s="172">
        <v>45813.532025462962</v>
      </c>
      <c r="AO2654" s="69" t="s">
        <v>262</v>
      </c>
      <c r="AP2654" s="69" t="s">
        <v>1913</v>
      </c>
      <c r="AQ2654" s="69" t="s">
        <v>262</v>
      </c>
      <c r="AR2654" s="69" t="s">
        <v>1917</v>
      </c>
    </row>
    <row r="2655" spans="36:44" ht="14.4">
      <c r="AJ2655" s="26" t="str">
        <f>VLOOKUP(AQ2655,'user list'!A:B,2,0)</f>
        <v>OCM</v>
      </c>
      <c r="AK2655" s="26">
        <f t="shared" si="171"/>
        <v>6</v>
      </c>
      <c r="AL2655" s="26">
        <f t="shared" si="172"/>
        <v>5</v>
      </c>
      <c r="AM2655" s="94" t="str">
        <f t="shared" si="173"/>
        <v>6/5 Changed</v>
      </c>
      <c r="AN2655" s="172">
        <v>45813.532037037039</v>
      </c>
      <c r="AO2655" s="69" t="s">
        <v>250</v>
      </c>
      <c r="AP2655" s="69" t="s">
        <v>1913</v>
      </c>
      <c r="AQ2655" s="69" t="s">
        <v>250</v>
      </c>
      <c r="AR2655" s="69" t="s">
        <v>1918</v>
      </c>
    </row>
    <row r="2656" spans="36:44" ht="14.4">
      <c r="AJ2656" s="26" t="str">
        <f>VLOOKUP(AQ2656,'user list'!A:B,2,0)</f>
        <v>PROC</v>
      </c>
      <c r="AK2656" s="26">
        <f t="shared" si="171"/>
        <v>6</v>
      </c>
      <c r="AL2656" s="26">
        <f t="shared" si="172"/>
        <v>5</v>
      </c>
      <c r="AM2656" s="94" t="str">
        <f t="shared" si="173"/>
        <v>6/5 Log In</v>
      </c>
      <c r="AN2656" s="172">
        <v>45813.53230324074</v>
      </c>
      <c r="AO2656" s="69" t="s">
        <v>262</v>
      </c>
      <c r="AP2656" s="69" t="s">
        <v>1913</v>
      </c>
      <c r="AQ2656" s="69" t="s">
        <v>262</v>
      </c>
      <c r="AR2656" s="69" t="s">
        <v>1916</v>
      </c>
    </row>
    <row r="2657" spans="36:44" ht="14.4">
      <c r="AJ2657" s="26" t="str">
        <f>VLOOKUP(AQ2657,'user list'!A:B,2,0)</f>
        <v>OCM</v>
      </c>
      <c r="AK2657" s="26">
        <f t="shared" si="171"/>
        <v>6</v>
      </c>
      <c r="AL2657" s="26">
        <f t="shared" si="172"/>
        <v>5</v>
      </c>
      <c r="AM2657" s="94" t="str">
        <f t="shared" si="173"/>
        <v>6/5 Log Off</v>
      </c>
      <c r="AN2657" s="172">
        <v>45813.532384259262</v>
      </c>
      <c r="AO2657" s="69" t="s">
        <v>250</v>
      </c>
      <c r="AP2657" s="69" t="s">
        <v>1913</v>
      </c>
      <c r="AQ2657" s="69" t="s">
        <v>250</v>
      </c>
      <c r="AR2657" s="69" t="s">
        <v>1917</v>
      </c>
    </row>
    <row r="2658" spans="36:44" ht="14.4">
      <c r="AJ2658" s="26" t="str">
        <f>VLOOKUP(AQ2658,'user list'!A:B,2,0)</f>
        <v>QCPL</v>
      </c>
      <c r="AK2658" s="26">
        <f t="shared" si="171"/>
        <v>6</v>
      </c>
      <c r="AL2658" s="26">
        <f t="shared" si="172"/>
        <v>5</v>
      </c>
      <c r="AM2658" s="94" t="str">
        <f t="shared" si="173"/>
        <v>6/5 Log Off</v>
      </c>
      <c r="AN2658" s="172">
        <v>45813.534513888888</v>
      </c>
      <c r="AO2658" s="69" t="s">
        <v>268</v>
      </c>
      <c r="AP2658" s="69" t="s">
        <v>1913</v>
      </c>
      <c r="AQ2658" s="69" t="s">
        <v>268</v>
      </c>
      <c r="AR2658" s="69" t="s">
        <v>1917</v>
      </c>
    </row>
    <row r="2659" spans="36:44" ht="14.4">
      <c r="AJ2659" s="26" t="str">
        <f>VLOOKUP(AQ2659,'user list'!A:B,2,0)</f>
        <v>DOE</v>
      </c>
      <c r="AK2659" s="26">
        <f t="shared" ref="AK2659:AK2722" si="174">MONTH(AN2659)</f>
        <v>6</v>
      </c>
      <c r="AL2659" s="26">
        <f t="shared" ref="AL2659:AL2722" si="175">DAY(AN2659)</f>
        <v>5</v>
      </c>
      <c r="AM2659" s="94" t="str">
        <f t="shared" ref="AM2659:AM2722" si="176">AK2659&amp;"/"&amp;AL2659&amp;" "&amp;AR2659</f>
        <v>6/5 Log Off</v>
      </c>
      <c r="AN2659" s="172">
        <v>45813.536446759259</v>
      </c>
      <c r="AO2659" s="69" t="s">
        <v>212</v>
      </c>
      <c r="AP2659" s="69" t="s">
        <v>1913</v>
      </c>
      <c r="AQ2659" s="69" t="s">
        <v>212</v>
      </c>
      <c r="AR2659" s="69" t="s">
        <v>1917</v>
      </c>
    </row>
    <row r="2660" spans="36:44" ht="14.4">
      <c r="AJ2660" s="26" t="str">
        <f>VLOOKUP(AQ2660,'user list'!A:B,2,0)</f>
        <v>DOE</v>
      </c>
      <c r="AK2660" s="26">
        <f t="shared" si="174"/>
        <v>6</v>
      </c>
      <c r="AL2660" s="26">
        <f t="shared" si="175"/>
        <v>5</v>
      </c>
      <c r="AM2660" s="94" t="str">
        <f t="shared" si="176"/>
        <v>6/5 Log In</v>
      </c>
      <c r="AN2660" s="172">
        <v>45813.536527777775</v>
      </c>
      <c r="AO2660" s="69" t="s">
        <v>212</v>
      </c>
      <c r="AP2660" s="69" t="s">
        <v>1913</v>
      </c>
      <c r="AQ2660" s="69" t="s">
        <v>212</v>
      </c>
      <c r="AR2660" s="69" t="s">
        <v>1916</v>
      </c>
    </row>
    <row r="2661" spans="36:44" ht="14.4">
      <c r="AJ2661" s="26" t="str">
        <f>VLOOKUP(AQ2661,'user list'!A:B,2,0)</f>
        <v>QCPL</v>
      </c>
      <c r="AK2661" s="26">
        <f t="shared" si="174"/>
        <v>6</v>
      </c>
      <c r="AL2661" s="26">
        <f t="shared" si="175"/>
        <v>5</v>
      </c>
      <c r="AM2661" s="94" t="str">
        <f t="shared" si="176"/>
        <v>6/5 Log In</v>
      </c>
      <c r="AN2661" s="172">
        <v>45813.536574074074</v>
      </c>
      <c r="AO2661" s="69" t="s">
        <v>268</v>
      </c>
      <c r="AP2661" s="69" t="s">
        <v>1913</v>
      </c>
      <c r="AQ2661" s="69" t="s">
        <v>268</v>
      </c>
      <c r="AR2661" s="69" t="s">
        <v>1916</v>
      </c>
    </row>
    <row r="2662" spans="36:44" ht="14.4">
      <c r="AJ2662" s="26" t="str">
        <f>VLOOKUP(AQ2662,'user list'!A:B,2,0)</f>
        <v>CVD</v>
      </c>
      <c r="AK2662" s="26">
        <f t="shared" si="174"/>
        <v>6</v>
      </c>
      <c r="AL2662" s="26">
        <f t="shared" si="175"/>
        <v>5</v>
      </c>
      <c r="AM2662" s="94" t="str">
        <f t="shared" si="176"/>
        <v>6/5 Log In</v>
      </c>
      <c r="AN2662" s="172">
        <v>45813.537291666667</v>
      </c>
      <c r="AO2662" s="69" t="s">
        <v>208</v>
      </c>
      <c r="AP2662" s="69" t="s">
        <v>1913</v>
      </c>
      <c r="AQ2662" s="69" t="s">
        <v>208</v>
      </c>
      <c r="AR2662" s="69" t="s">
        <v>1916</v>
      </c>
    </row>
    <row r="2663" spans="36:44" ht="14.4">
      <c r="AJ2663" s="26" t="str">
        <f>VLOOKUP(AQ2663,'user list'!A:B,2,0)</f>
        <v>BPLD</v>
      </c>
      <c r="AK2663" s="26">
        <f t="shared" si="174"/>
        <v>6</v>
      </c>
      <c r="AL2663" s="26">
        <f t="shared" si="175"/>
        <v>5</v>
      </c>
      <c r="AM2663" s="94" t="str">
        <f t="shared" si="176"/>
        <v>6/5 Log Off</v>
      </c>
      <c r="AN2663" s="172">
        <v>45813.538090277776</v>
      </c>
      <c r="AO2663" s="69" t="s">
        <v>194</v>
      </c>
      <c r="AP2663" s="69" t="s">
        <v>1913</v>
      </c>
      <c r="AQ2663" s="69" t="s">
        <v>194</v>
      </c>
      <c r="AR2663" s="69" t="s">
        <v>1917</v>
      </c>
    </row>
    <row r="2664" spans="36:44" ht="14.4">
      <c r="AJ2664" s="26" t="str">
        <f>VLOOKUP(AQ2664,'user list'!A:B,2,0)</f>
        <v>Admin</v>
      </c>
      <c r="AK2664" s="26">
        <f t="shared" si="174"/>
        <v>6</v>
      </c>
      <c r="AL2664" s="26">
        <f t="shared" si="175"/>
        <v>5</v>
      </c>
      <c r="AM2664" s="94" t="str">
        <f t="shared" si="176"/>
        <v>6/5 Log Off</v>
      </c>
      <c r="AN2664" s="172">
        <v>45813.539953703701</v>
      </c>
      <c r="AO2664" s="69" t="s">
        <v>186</v>
      </c>
      <c r="AP2664" s="69" t="s">
        <v>1913</v>
      </c>
      <c r="AQ2664" s="69" t="s">
        <v>186</v>
      </c>
      <c r="AR2664" s="69" t="s">
        <v>1917</v>
      </c>
    </row>
    <row r="2665" spans="36:44" ht="14.4">
      <c r="AJ2665" s="26" t="str">
        <f>VLOOKUP(AQ2665,'user list'!A:B,2,0)</f>
        <v>CPDD</v>
      </c>
      <c r="AK2665" s="26">
        <f t="shared" si="174"/>
        <v>6</v>
      </c>
      <c r="AL2665" s="26">
        <f t="shared" si="175"/>
        <v>5</v>
      </c>
      <c r="AM2665" s="94" t="str">
        <f t="shared" si="176"/>
        <v>6/5 Log In</v>
      </c>
      <c r="AN2665" s="172">
        <v>45813.540289351855</v>
      </c>
      <c r="AO2665" s="69" t="s">
        <v>205</v>
      </c>
      <c r="AP2665" s="69" t="s">
        <v>1913</v>
      </c>
      <c r="AQ2665" s="69" t="s">
        <v>205</v>
      </c>
      <c r="AR2665" s="69" t="s">
        <v>1916</v>
      </c>
    </row>
    <row r="2666" spans="36:44" ht="14.4">
      <c r="AJ2666" s="26" t="str">
        <f>VLOOKUP(AQ2666,'user list'!A:B,2,0)</f>
        <v>Admin</v>
      </c>
      <c r="AK2666" s="26">
        <f t="shared" si="174"/>
        <v>6</v>
      </c>
      <c r="AL2666" s="26">
        <f t="shared" si="175"/>
        <v>5</v>
      </c>
      <c r="AM2666" s="94" t="str">
        <f t="shared" si="176"/>
        <v>6/5 Log In</v>
      </c>
      <c r="AN2666" s="172">
        <v>45813.540405092594</v>
      </c>
      <c r="AO2666" s="69" t="s">
        <v>186</v>
      </c>
      <c r="AP2666" s="69" t="s">
        <v>1913</v>
      </c>
      <c r="AQ2666" s="69" t="s">
        <v>186</v>
      </c>
      <c r="AR2666" s="69" t="s">
        <v>1916</v>
      </c>
    </row>
    <row r="2667" spans="36:44" ht="14.4">
      <c r="AJ2667" s="26" t="str">
        <f>VLOOKUP(AQ2667,'user list'!A:B,2,0)</f>
        <v>Admin</v>
      </c>
      <c r="AK2667" s="26">
        <f t="shared" si="174"/>
        <v>6</v>
      </c>
      <c r="AL2667" s="26">
        <f t="shared" si="175"/>
        <v>5</v>
      </c>
      <c r="AM2667" s="94" t="str">
        <f t="shared" si="176"/>
        <v>6/5 Log Off</v>
      </c>
      <c r="AN2667" s="172">
        <v>45813.540729166663</v>
      </c>
      <c r="AO2667" s="69" t="s">
        <v>186</v>
      </c>
      <c r="AP2667" s="69" t="s">
        <v>1913</v>
      </c>
      <c r="AQ2667" s="69" t="s">
        <v>186</v>
      </c>
      <c r="AR2667" s="69" t="s">
        <v>1917</v>
      </c>
    </row>
    <row r="2668" spans="36:44" ht="14.4">
      <c r="AJ2668" s="26" t="str">
        <f>VLOOKUP(AQ2668,'user list'!A:B,2,0)</f>
        <v>OCA</v>
      </c>
      <c r="AK2668" s="26">
        <f t="shared" si="174"/>
        <v>6</v>
      </c>
      <c r="AL2668" s="26">
        <f t="shared" si="175"/>
        <v>5</v>
      </c>
      <c r="AM2668" s="94" t="str">
        <f t="shared" si="176"/>
        <v>6/5 Log In</v>
      </c>
      <c r="AN2668" s="172">
        <v>45813.542326388888</v>
      </c>
      <c r="AO2668" s="69" t="s">
        <v>228</v>
      </c>
      <c r="AP2668" s="69" t="s">
        <v>1913</v>
      </c>
      <c r="AQ2668" s="69" t="s">
        <v>228</v>
      </c>
      <c r="AR2668" s="69" t="s">
        <v>1916</v>
      </c>
    </row>
    <row r="2669" spans="36:44" ht="14.4">
      <c r="AJ2669" s="26" t="str">
        <f>VLOOKUP(AQ2669,'user list'!A:B,2,0)</f>
        <v>LEDIPO</v>
      </c>
      <c r="AK2669" s="26">
        <f t="shared" si="174"/>
        <v>6</v>
      </c>
      <c r="AL2669" s="26">
        <f t="shared" si="175"/>
        <v>5</v>
      </c>
      <c r="AM2669" s="94" t="str">
        <f t="shared" si="176"/>
        <v>6/5 Log Off</v>
      </c>
      <c r="AN2669" s="172">
        <v>45813.543043981481</v>
      </c>
      <c r="AO2669" s="69" t="s">
        <v>222</v>
      </c>
      <c r="AP2669" s="69" t="s">
        <v>1913</v>
      </c>
      <c r="AQ2669" s="69" t="s">
        <v>222</v>
      </c>
      <c r="AR2669" s="69" t="s">
        <v>1917</v>
      </c>
    </row>
    <row r="2670" spans="36:44" ht="14.4">
      <c r="AJ2670" s="26" t="str">
        <f>VLOOKUP(AQ2670,'user list'!A:B,2,0)</f>
        <v>CHD</v>
      </c>
      <c r="AK2670" s="26">
        <f t="shared" si="174"/>
        <v>6</v>
      </c>
      <c r="AL2670" s="26">
        <f t="shared" si="175"/>
        <v>5</v>
      </c>
      <c r="AM2670" s="94" t="str">
        <f t="shared" si="176"/>
        <v>6/5 Log Off</v>
      </c>
      <c r="AN2670" s="172">
        <v>45813.544583333336</v>
      </c>
      <c r="AO2670" s="69" t="s">
        <v>203</v>
      </c>
      <c r="AP2670" s="69" t="s">
        <v>1913</v>
      </c>
      <c r="AQ2670" s="69" t="s">
        <v>203</v>
      </c>
      <c r="AR2670" s="69" t="s">
        <v>1917</v>
      </c>
    </row>
    <row r="2671" spans="36:44" ht="14.4">
      <c r="AJ2671" s="26" t="str">
        <f>VLOOKUP(AQ2671,'user list'!A:B,2,0)</f>
        <v>CHD</v>
      </c>
      <c r="AK2671" s="26">
        <f t="shared" si="174"/>
        <v>6</v>
      </c>
      <c r="AL2671" s="26">
        <f t="shared" si="175"/>
        <v>5</v>
      </c>
      <c r="AM2671" s="94" t="str">
        <f t="shared" si="176"/>
        <v>6/5 Log In</v>
      </c>
      <c r="AN2671" s="172">
        <v>45813.544722222221</v>
      </c>
      <c r="AO2671" s="69" t="s">
        <v>203</v>
      </c>
      <c r="AP2671" s="69" t="s">
        <v>1913</v>
      </c>
      <c r="AQ2671" s="69" t="s">
        <v>203</v>
      </c>
      <c r="AR2671" s="69" t="s">
        <v>1916</v>
      </c>
    </row>
    <row r="2672" spans="36:44" ht="14.4">
      <c r="AJ2672" s="26" t="str">
        <f>VLOOKUP(AQ2672,'user list'!A:B,2,0)</f>
        <v>SSDD</v>
      </c>
      <c r="AK2672" s="26">
        <f t="shared" si="174"/>
        <v>6</v>
      </c>
      <c r="AL2672" s="26">
        <f t="shared" si="175"/>
        <v>5</v>
      </c>
      <c r="AM2672" s="94" t="str">
        <f t="shared" si="176"/>
        <v>6/5 Log Off</v>
      </c>
      <c r="AN2672" s="172">
        <v>45813.546076388891</v>
      </c>
      <c r="AO2672" s="69" t="s">
        <v>273</v>
      </c>
      <c r="AP2672" s="69" t="s">
        <v>1913</v>
      </c>
      <c r="AQ2672" s="69" t="s">
        <v>273</v>
      </c>
      <c r="AR2672" s="69" t="s">
        <v>1917</v>
      </c>
    </row>
    <row r="2673" spans="36:44" ht="14.4">
      <c r="AJ2673" s="26" t="str">
        <f>VLOOKUP(AQ2673,'user list'!A:B,2,0)</f>
        <v>SSDD</v>
      </c>
      <c r="AK2673" s="26">
        <f t="shared" si="174"/>
        <v>6</v>
      </c>
      <c r="AL2673" s="26">
        <f t="shared" si="175"/>
        <v>5</v>
      </c>
      <c r="AM2673" s="94" t="str">
        <f t="shared" si="176"/>
        <v>6/5 Log In</v>
      </c>
      <c r="AN2673" s="172">
        <v>45813.546331018515</v>
      </c>
      <c r="AO2673" s="69" t="s">
        <v>273</v>
      </c>
      <c r="AP2673" s="69" t="s">
        <v>1913</v>
      </c>
      <c r="AQ2673" s="69" t="s">
        <v>273</v>
      </c>
      <c r="AR2673" s="69" t="s">
        <v>1916</v>
      </c>
    </row>
    <row r="2674" spans="36:44" ht="14.4">
      <c r="AJ2674" s="26" t="str">
        <f>VLOOKUP(AQ2674,'user list'!A:B,2,0)</f>
        <v>ITDD</v>
      </c>
      <c r="AK2674" s="26">
        <f t="shared" si="174"/>
        <v>6</v>
      </c>
      <c r="AL2674" s="26">
        <f t="shared" si="175"/>
        <v>5</v>
      </c>
      <c r="AM2674" s="94" t="str">
        <f t="shared" si="176"/>
        <v>6/5 Log Off</v>
      </c>
      <c r="AN2674" s="172">
        <v>45813.546469907407</v>
      </c>
      <c r="AO2674" s="69" t="s">
        <v>219</v>
      </c>
      <c r="AP2674" s="69" t="s">
        <v>1913</v>
      </c>
      <c r="AQ2674" s="69" t="s">
        <v>219</v>
      </c>
      <c r="AR2674" s="69" t="s">
        <v>1917</v>
      </c>
    </row>
    <row r="2675" spans="36:44" ht="14.4">
      <c r="AJ2675" s="26" t="str">
        <f>VLOOKUP(AQ2675,'user list'!A:B,2,0)</f>
        <v>ITDD</v>
      </c>
      <c r="AK2675" s="26">
        <f t="shared" si="174"/>
        <v>6</v>
      </c>
      <c r="AL2675" s="26">
        <f t="shared" si="175"/>
        <v>5</v>
      </c>
      <c r="AM2675" s="94" t="str">
        <f t="shared" si="176"/>
        <v>6/5 Log In</v>
      </c>
      <c r="AN2675" s="172">
        <v>45813.546516203707</v>
      </c>
      <c r="AO2675" s="69" t="s">
        <v>219</v>
      </c>
      <c r="AP2675" s="69" t="s">
        <v>1913</v>
      </c>
      <c r="AQ2675" s="69" t="s">
        <v>219</v>
      </c>
      <c r="AR2675" s="69" t="s">
        <v>1916</v>
      </c>
    </row>
    <row r="2676" spans="36:44" ht="14.4">
      <c r="AJ2676" s="26" t="str">
        <f>VLOOKUP(AQ2676,'user list'!A:B,2,0)</f>
        <v>CCESD</v>
      </c>
      <c r="AK2676" s="26">
        <f t="shared" si="174"/>
        <v>6</v>
      </c>
      <c r="AL2676" s="26">
        <f t="shared" si="175"/>
        <v>5</v>
      </c>
      <c r="AM2676" s="94" t="str">
        <f t="shared" si="176"/>
        <v>6/5 Log In</v>
      </c>
      <c r="AN2676" s="172">
        <v>45813.5466087963</v>
      </c>
      <c r="AO2676" s="69" t="s">
        <v>284</v>
      </c>
      <c r="AP2676" s="69" t="s">
        <v>1913</v>
      </c>
      <c r="AQ2676" s="69" t="s">
        <v>284</v>
      </c>
      <c r="AR2676" s="69" t="s">
        <v>1916</v>
      </c>
    </row>
    <row r="2677" spans="36:44" ht="14.4">
      <c r="AJ2677" s="26" t="str">
        <f>VLOOKUP(AQ2677,'user list'!A:B,2,0)</f>
        <v>Admin</v>
      </c>
      <c r="AK2677" s="26">
        <f t="shared" si="174"/>
        <v>6</v>
      </c>
      <c r="AL2677" s="26">
        <f t="shared" si="175"/>
        <v>5</v>
      </c>
      <c r="AM2677" s="94" t="str">
        <f t="shared" si="176"/>
        <v>6/5 Log In</v>
      </c>
      <c r="AN2677" s="172">
        <v>45813.547511574077</v>
      </c>
      <c r="AO2677" s="69" t="s">
        <v>186</v>
      </c>
      <c r="AP2677" s="69" t="s">
        <v>1913</v>
      </c>
      <c r="AQ2677" s="69" t="s">
        <v>186</v>
      </c>
      <c r="AR2677" s="69" t="s">
        <v>1916</v>
      </c>
    </row>
    <row r="2678" spans="36:44" ht="14.4">
      <c r="AJ2678" s="26" t="str">
        <f>VLOOKUP(AQ2678,'user list'!A:B,2,0)</f>
        <v>QCPL</v>
      </c>
      <c r="AK2678" s="26">
        <f t="shared" si="174"/>
        <v>6</v>
      </c>
      <c r="AL2678" s="26">
        <f t="shared" si="175"/>
        <v>5</v>
      </c>
      <c r="AM2678" s="94" t="str">
        <f t="shared" si="176"/>
        <v>6/5 Log Off</v>
      </c>
      <c r="AN2678" s="172">
        <v>45813.547905092593</v>
      </c>
      <c r="AO2678" s="69" t="s">
        <v>268</v>
      </c>
      <c r="AP2678" s="69" t="s">
        <v>1913</v>
      </c>
      <c r="AQ2678" s="69" t="s">
        <v>268</v>
      </c>
      <c r="AR2678" s="69" t="s">
        <v>1917</v>
      </c>
    </row>
    <row r="2679" spans="36:44" ht="14.4">
      <c r="AJ2679" s="26" t="str">
        <f>VLOOKUP(AQ2679,'user list'!A:B,2,0)</f>
        <v>QCPL</v>
      </c>
      <c r="AK2679" s="26">
        <f t="shared" si="174"/>
        <v>6</v>
      </c>
      <c r="AL2679" s="26">
        <f t="shared" si="175"/>
        <v>5</v>
      </c>
      <c r="AM2679" s="94" t="str">
        <f t="shared" si="176"/>
        <v>6/5 Log In</v>
      </c>
      <c r="AN2679" s="172">
        <v>45813.54824074074</v>
      </c>
      <c r="AO2679" s="69" t="s">
        <v>268</v>
      </c>
      <c r="AP2679" s="69" t="s">
        <v>1913</v>
      </c>
      <c r="AQ2679" s="69" t="s">
        <v>268</v>
      </c>
      <c r="AR2679" s="69" t="s">
        <v>1916</v>
      </c>
    </row>
    <row r="2680" spans="36:44" ht="14.4">
      <c r="AJ2680" s="26" t="str">
        <f>VLOOKUP(AQ2680,'user list'!A:B,2,0)</f>
        <v>CGSD</v>
      </c>
      <c r="AK2680" s="26">
        <f t="shared" si="174"/>
        <v>6</v>
      </c>
      <c r="AL2680" s="26">
        <f t="shared" si="175"/>
        <v>5</v>
      </c>
      <c r="AM2680" s="94" t="str">
        <f t="shared" si="176"/>
        <v>6/5 Log In</v>
      </c>
      <c r="AN2680" s="172">
        <v>45813.54859953704</v>
      </c>
      <c r="AO2680" s="69" t="s">
        <v>200</v>
      </c>
      <c r="AP2680" s="69" t="s">
        <v>1913</v>
      </c>
      <c r="AQ2680" s="69" t="s">
        <v>200</v>
      </c>
      <c r="AR2680" s="69" t="s">
        <v>1916</v>
      </c>
    </row>
    <row r="2681" spans="36:44" ht="14.4">
      <c r="AJ2681" s="26" t="str">
        <f>VLOOKUP(AQ2681,'user list'!A:B,2,0)</f>
        <v>OCAs</v>
      </c>
      <c r="AK2681" s="26">
        <f t="shared" si="174"/>
        <v>6</v>
      </c>
      <c r="AL2681" s="26">
        <f t="shared" si="175"/>
        <v>5</v>
      </c>
      <c r="AM2681" s="94" t="str">
        <f t="shared" si="176"/>
        <v>6/5 Log Off</v>
      </c>
      <c r="AN2681" s="172">
        <v>45813.549826388888</v>
      </c>
      <c r="AO2681" s="69" t="s">
        <v>279</v>
      </c>
      <c r="AP2681" s="69" t="s">
        <v>1913</v>
      </c>
      <c r="AQ2681" s="69" t="s">
        <v>279</v>
      </c>
      <c r="AR2681" s="69" t="s">
        <v>1917</v>
      </c>
    </row>
    <row r="2682" spans="36:44" ht="14.4">
      <c r="AJ2682" s="26" t="str">
        <f>VLOOKUP(AQ2682,'user list'!A:B,2,0)</f>
        <v>Admin</v>
      </c>
      <c r="AK2682" s="26">
        <f t="shared" si="174"/>
        <v>6</v>
      </c>
      <c r="AL2682" s="26">
        <f t="shared" si="175"/>
        <v>5</v>
      </c>
      <c r="AM2682" s="94" t="str">
        <f t="shared" si="176"/>
        <v>6/5 Log In</v>
      </c>
      <c r="AN2682" s="172">
        <v>45813.549861111111</v>
      </c>
      <c r="AO2682" s="69" t="s">
        <v>186</v>
      </c>
      <c r="AP2682" s="69" t="s">
        <v>1913</v>
      </c>
      <c r="AQ2682" s="69" t="s">
        <v>186</v>
      </c>
      <c r="AR2682" s="69" t="s">
        <v>1916</v>
      </c>
    </row>
    <row r="2683" spans="36:44" ht="14.4">
      <c r="AJ2683" s="26" t="str">
        <f>VLOOKUP(AQ2683,'user list'!A:B,2,0)</f>
        <v>Admin</v>
      </c>
      <c r="AK2683" s="26">
        <f t="shared" si="174"/>
        <v>6</v>
      </c>
      <c r="AL2683" s="26">
        <f t="shared" si="175"/>
        <v>5</v>
      </c>
      <c r="AM2683" s="94" t="str">
        <f t="shared" si="176"/>
        <v>6/5 Log Off</v>
      </c>
      <c r="AN2683" s="172">
        <v>45813.551539351851</v>
      </c>
      <c r="AO2683" s="69" t="s">
        <v>186</v>
      </c>
      <c r="AP2683" s="69" t="s">
        <v>1913</v>
      </c>
      <c r="AQ2683" s="69" t="s">
        <v>186</v>
      </c>
      <c r="AR2683" s="69" t="s">
        <v>1917</v>
      </c>
    </row>
    <row r="2684" spans="36:44" ht="14.4">
      <c r="AJ2684" s="26" t="str">
        <f>VLOOKUP(AQ2684,'user list'!A:B,2,0)</f>
        <v>LEDIPO</v>
      </c>
      <c r="AK2684" s="26">
        <f t="shared" si="174"/>
        <v>6</v>
      </c>
      <c r="AL2684" s="26">
        <f t="shared" si="175"/>
        <v>5</v>
      </c>
      <c r="AM2684" s="94" t="str">
        <f t="shared" si="176"/>
        <v>6/5 Log In</v>
      </c>
      <c r="AN2684" s="172">
        <v>45813.55164351852</v>
      </c>
      <c r="AO2684" s="69" t="s">
        <v>222</v>
      </c>
      <c r="AP2684" s="69" t="s">
        <v>1913</v>
      </c>
      <c r="AQ2684" s="69" t="s">
        <v>222</v>
      </c>
      <c r="AR2684" s="69" t="s">
        <v>1916</v>
      </c>
    </row>
    <row r="2685" spans="36:44" ht="14.4">
      <c r="AJ2685" s="26" t="str">
        <f>VLOOKUP(AQ2685,'user list'!A:B,2,0)</f>
        <v>LEDIPO</v>
      </c>
      <c r="AK2685" s="26">
        <f t="shared" si="174"/>
        <v>6</v>
      </c>
      <c r="AL2685" s="26">
        <f t="shared" si="175"/>
        <v>5</v>
      </c>
      <c r="AM2685" s="94" t="str">
        <f t="shared" si="176"/>
        <v>6/5 Log Off</v>
      </c>
      <c r="AN2685" s="172">
        <v>45813.551817129628</v>
      </c>
      <c r="AO2685" s="69" t="s">
        <v>222</v>
      </c>
      <c r="AP2685" s="69" t="s">
        <v>1913</v>
      </c>
      <c r="AQ2685" s="69" t="s">
        <v>222</v>
      </c>
      <c r="AR2685" s="69" t="s">
        <v>1917</v>
      </c>
    </row>
    <row r="2686" spans="36:44" ht="14.4">
      <c r="AJ2686" s="26" t="str">
        <f>VLOOKUP(AQ2686,'user list'!A:B,2,0)</f>
        <v>DOE</v>
      </c>
      <c r="AK2686" s="26">
        <f t="shared" si="174"/>
        <v>6</v>
      </c>
      <c r="AL2686" s="26">
        <f t="shared" si="175"/>
        <v>5</v>
      </c>
      <c r="AM2686" s="94" t="str">
        <f t="shared" si="176"/>
        <v>6/5 Log In</v>
      </c>
      <c r="AN2686" s="172">
        <v>45813.551921296297</v>
      </c>
      <c r="AO2686" s="69" t="s">
        <v>212</v>
      </c>
      <c r="AP2686" s="69" t="s">
        <v>1913</v>
      </c>
      <c r="AQ2686" s="69" t="s">
        <v>212</v>
      </c>
      <c r="AR2686" s="69" t="s">
        <v>1916</v>
      </c>
    </row>
    <row r="2687" spans="36:44" ht="14.4">
      <c r="AJ2687" s="26" t="str">
        <f>VLOOKUP(AQ2687,'user list'!A:B,2,0)</f>
        <v>QCCSD</v>
      </c>
      <c r="AK2687" s="26">
        <f t="shared" si="174"/>
        <v>6</v>
      </c>
      <c r="AL2687" s="26">
        <f t="shared" si="175"/>
        <v>5</v>
      </c>
      <c r="AM2687" s="94" t="str">
        <f t="shared" si="176"/>
        <v>6/5 Log In</v>
      </c>
      <c r="AN2687" s="172">
        <v>45813.552025462966</v>
      </c>
      <c r="AO2687" s="69" t="s">
        <v>264</v>
      </c>
      <c r="AP2687" s="69" t="s">
        <v>1913</v>
      </c>
      <c r="AQ2687" s="69" t="s">
        <v>264</v>
      </c>
      <c r="AR2687" s="69" t="s">
        <v>1916</v>
      </c>
    </row>
    <row r="2688" spans="36:44" ht="14.4">
      <c r="AJ2688" s="26" t="str">
        <f>VLOOKUP(AQ2688,'user list'!A:B,2,0)</f>
        <v>CAD</v>
      </c>
      <c r="AK2688" s="26">
        <f t="shared" si="174"/>
        <v>6</v>
      </c>
      <c r="AL2688" s="26">
        <f t="shared" si="175"/>
        <v>5</v>
      </c>
      <c r="AM2688" s="94" t="str">
        <f t="shared" si="176"/>
        <v>6/5 Log In</v>
      </c>
      <c r="AN2688" s="172">
        <v>45813.552060185182</v>
      </c>
      <c r="AO2688" s="69" t="s">
        <v>196</v>
      </c>
      <c r="AP2688" s="69" t="s">
        <v>1913</v>
      </c>
      <c r="AQ2688" s="69" t="s">
        <v>196</v>
      </c>
      <c r="AR2688" s="69" t="s">
        <v>1916</v>
      </c>
    </row>
    <row r="2689" spans="36:44" ht="14.4">
      <c r="AJ2689" s="26" t="str">
        <f>VLOOKUP(AQ2689,'user list'!A:B,2,0)</f>
        <v>PDAD</v>
      </c>
      <c r="AK2689" s="26">
        <f t="shared" si="174"/>
        <v>6</v>
      </c>
      <c r="AL2689" s="26">
        <f t="shared" si="175"/>
        <v>5</v>
      </c>
      <c r="AM2689" s="94" t="str">
        <f t="shared" si="176"/>
        <v>6/5 Log Off</v>
      </c>
      <c r="AN2689" s="172">
        <v>45813.552430555559</v>
      </c>
      <c r="AO2689" s="69" t="s">
        <v>257</v>
      </c>
      <c r="AP2689" s="69" t="s">
        <v>1913</v>
      </c>
      <c r="AQ2689" s="69" t="s">
        <v>257</v>
      </c>
      <c r="AR2689" s="69" t="s">
        <v>1917</v>
      </c>
    </row>
    <row r="2690" spans="36:44" ht="14.4">
      <c r="AJ2690" s="26" t="str">
        <f>VLOOKUP(AQ2690,'user list'!A:B,2,0)</f>
        <v>PDAD</v>
      </c>
      <c r="AK2690" s="26">
        <f t="shared" si="174"/>
        <v>6</v>
      </c>
      <c r="AL2690" s="26">
        <f t="shared" si="175"/>
        <v>5</v>
      </c>
      <c r="AM2690" s="94" t="str">
        <f t="shared" si="176"/>
        <v>6/5 Log In</v>
      </c>
      <c r="AN2690" s="172">
        <v>45813.552557870367</v>
      </c>
      <c r="AO2690" s="69" t="s">
        <v>257</v>
      </c>
      <c r="AP2690" s="69" t="s">
        <v>1913</v>
      </c>
      <c r="AQ2690" s="69" t="s">
        <v>257</v>
      </c>
      <c r="AR2690" s="69" t="s">
        <v>1916</v>
      </c>
    </row>
    <row r="2691" spans="36:44" ht="14.4">
      <c r="AJ2691" s="26" t="str">
        <f>VLOOKUP(AQ2691,'user list'!A:B,2,0)</f>
        <v>DOE</v>
      </c>
      <c r="AK2691" s="26">
        <f t="shared" si="174"/>
        <v>6</v>
      </c>
      <c r="AL2691" s="26">
        <f t="shared" si="175"/>
        <v>5</v>
      </c>
      <c r="AM2691" s="94" t="str">
        <f t="shared" si="176"/>
        <v>6/5 Log Off</v>
      </c>
      <c r="AN2691" s="172">
        <v>45813.55296296296</v>
      </c>
      <c r="AO2691" s="69" t="s">
        <v>212</v>
      </c>
      <c r="AP2691" s="69" t="s">
        <v>1913</v>
      </c>
      <c r="AQ2691" s="69" t="s">
        <v>212</v>
      </c>
      <c r="AR2691" s="69" t="s">
        <v>1917</v>
      </c>
    </row>
    <row r="2692" spans="36:44" ht="14.4">
      <c r="AJ2692" s="26" t="str">
        <f>VLOOKUP(AQ2692,'user list'!A:B,2,0)</f>
        <v>BPLD</v>
      </c>
      <c r="AK2692" s="26">
        <f t="shared" si="174"/>
        <v>6</v>
      </c>
      <c r="AL2692" s="26">
        <f t="shared" si="175"/>
        <v>5</v>
      </c>
      <c r="AM2692" s="94" t="str">
        <f t="shared" si="176"/>
        <v>6/5 Log In</v>
      </c>
      <c r="AN2692" s="172">
        <v>45813.553124999999</v>
      </c>
      <c r="AO2692" s="69" t="s">
        <v>194</v>
      </c>
      <c r="AP2692" s="69" t="s">
        <v>1913</v>
      </c>
      <c r="AQ2692" s="69" t="s">
        <v>194</v>
      </c>
      <c r="AR2692" s="69" t="s">
        <v>1916</v>
      </c>
    </row>
    <row r="2693" spans="36:44" ht="14.4">
      <c r="AJ2693" s="26" t="str">
        <f>VLOOKUP(AQ2693,'user list'!A:B,2,0)</f>
        <v>CCRD</v>
      </c>
      <c r="AK2693" s="26">
        <f t="shared" si="174"/>
        <v>6</v>
      </c>
      <c r="AL2693" s="26">
        <f t="shared" si="175"/>
        <v>5</v>
      </c>
      <c r="AM2693" s="94" t="str">
        <f t="shared" si="176"/>
        <v>6/5 Log Off</v>
      </c>
      <c r="AN2693" s="172">
        <v>45813.555069444446</v>
      </c>
      <c r="AO2693" s="69" t="s">
        <v>198</v>
      </c>
      <c r="AP2693" s="69" t="s">
        <v>1913</v>
      </c>
      <c r="AQ2693" s="69" t="s">
        <v>198</v>
      </c>
      <c r="AR2693" s="69" t="s">
        <v>1917</v>
      </c>
    </row>
    <row r="2694" spans="36:44" ht="14.4">
      <c r="AJ2694" s="26" t="str">
        <f>VLOOKUP(AQ2694,'user list'!A:B,2,0)</f>
        <v>CCRD</v>
      </c>
      <c r="AK2694" s="26">
        <f t="shared" si="174"/>
        <v>6</v>
      </c>
      <c r="AL2694" s="26">
        <f t="shared" si="175"/>
        <v>5</v>
      </c>
      <c r="AM2694" s="94" t="str">
        <f t="shared" si="176"/>
        <v>6/5 Log In</v>
      </c>
      <c r="AN2694" s="172">
        <v>45813.555150462962</v>
      </c>
      <c r="AO2694" s="69" t="s">
        <v>198</v>
      </c>
      <c r="AP2694" s="69" t="s">
        <v>1913</v>
      </c>
      <c r="AQ2694" s="69" t="s">
        <v>198</v>
      </c>
      <c r="AR2694" s="69" t="s">
        <v>1916</v>
      </c>
    </row>
    <row r="2695" spans="36:44" ht="14.4">
      <c r="AJ2695" s="26" t="str">
        <f>VLOOKUP(AQ2695,'user list'!A:B,2,0)</f>
        <v>CArD</v>
      </c>
      <c r="AK2695" s="26">
        <f t="shared" si="174"/>
        <v>6</v>
      </c>
      <c r="AL2695" s="26">
        <f t="shared" si="175"/>
        <v>5</v>
      </c>
      <c r="AM2695" s="94" t="str">
        <f t="shared" si="176"/>
        <v>6/5 Log In</v>
      </c>
      <c r="AN2695" s="172">
        <v>45813.555474537039</v>
      </c>
      <c r="AO2695" s="69" t="s">
        <v>277</v>
      </c>
      <c r="AP2695" s="69" t="s">
        <v>1913</v>
      </c>
      <c r="AQ2695" s="69" t="s">
        <v>277</v>
      </c>
      <c r="AR2695" s="69" t="s">
        <v>1916</v>
      </c>
    </row>
    <row r="2696" spans="36:44" ht="14.4">
      <c r="AJ2696" s="26" t="str">
        <f>VLOOKUP(AQ2696,'user list'!A:B,2,0)</f>
        <v>OCAs</v>
      </c>
      <c r="AK2696" s="26">
        <f t="shared" si="174"/>
        <v>6</v>
      </c>
      <c r="AL2696" s="26">
        <f t="shared" si="175"/>
        <v>5</v>
      </c>
      <c r="AM2696" s="94" t="str">
        <f t="shared" si="176"/>
        <v>6/5 Log In</v>
      </c>
      <c r="AN2696" s="172">
        <v>45813.555613425924</v>
      </c>
      <c r="AO2696" s="69" t="s">
        <v>279</v>
      </c>
      <c r="AP2696" s="69" t="s">
        <v>1913</v>
      </c>
      <c r="AQ2696" s="69" t="s">
        <v>279</v>
      </c>
      <c r="AR2696" s="69" t="s">
        <v>1916</v>
      </c>
    </row>
    <row r="2697" spans="36:44" ht="14.4">
      <c r="AJ2697" s="26" t="str">
        <f>VLOOKUP(AQ2697,'user list'!A:B,2,0)</f>
        <v>Admin</v>
      </c>
      <c r="AK2697" s="26">
        <f t="shared" si="174"/>
        <v>6</v>
      </c>
      <c r="AL2697" s="26">
        <f t="shared" si="175"/>
        <v>5</v>
      </c>
      <c r="AM2697" s="94" t="str">
        <f t="shared" si="176"/>
        <v>6/5 Log In</v>
      </c>
      <c r="AN2697" s="172">
        <v>45813.557847222219</v>
      </c>
      <c r="AO2697" s="69" t="s">
        <v>186</v>
      </c>
      <c r="AP2697" s="69" t="s">
        <v>1913</v>
      </c>
      <c r="AQ2697" s="69" t="s">
        <v>186</v>
      </c>
      <c r="AR2697" s="69" t="s">
        <v>1916</v>
      </c>
    </row>
    <row r="2698" spans="36:44" ht="14.4">
      <c r="AJ2698" s="26" t="str">
        <f>VLOOKUP(AQ2698,'user list'!A:B,2,0)</f>
        <v>DOE</v>
      </c>
      <c r="AK2698" s="26">
        <f t="shared" si="174"/>
        <v>6</v>
      </c>
      <c r="AL2698" s="26">
        <f t="shared" si="175"/>
        <v>5</v>
      </c>
      <c r="AM2698" s="94" t="str">
        <f t="shared" si="176"/>
        <v>6/5 Log In</v>
      </c>
      <c r="AN2698" s="172">
        <v>45813.560486111113</v>
      </c>
      <c r="AO2698" s="69" t="s">
        <v>212</v>
      </c>
      <c r="AP2698" s="69" t="s">
        <v>1913</v>
      </c>
      <c r="AQ2698" s="69" t="s">
        <v>212</v>
      </c>
      <c r="AR2698" s="69" t="s">
        <v>1916</v>
      </c>
    </row>
    <row r="2699" spans="36:44" ht="14.4">
      <c r="AJ2699" s="26" t="str">
        <f>VLOOKUP(AQ2699,'user list'!A:B,2,0)</f>
        <v>CGSD</v>
      </c>
      <c r="AK2699" s="26">
        <f t="shared" si="174"/>
        <v>6</v>
      </c>
      <c r="AL2699" s="26">
        <f t="shared" si="175"/>
        <v>5</v>
      </c>
      <c r="AM2699" s="94" t="str">
        <f t="shared" si="176"/>
        <v>6/5 Log Off</v>
      </c>
      <c r="AN2699" s="172">
        <v>45813.562615740739</v>
      </c>
      <c r="AO2699" s="69" t="s">
        <v>200</v>
      </c>
      <c r="AP2699" s="69" t="s">
        <v>1913</v>
      </c>
      <c r="AQ2699" s="69" t="s">
        <v>200</v>
      </c>
      <c r="AR2699" s="69" t="s">
        <v>1917</v>
      </c>
    </row>
    <row r="2700" spans="36:44" ht="14.4">
      <c r="AJ2700" s="26" t="str">
        <f>VLOOKUP(AQ2700,'user list'!A:B,2,0)</f>
        <v>QCDRRMO</v>
      </c>
      <c r="AK2700" s="26">
        <f t="shared" si="174"/>
        <v>6</v>
      </c>
      <c r="AL2700" s="26">
        <f t="shared" si="175"/>
        <v>5</v>
      </c>
      <c r="AM2700" s="94" t="str">
        <f t="shared" si="176"/>
        <v>6/5 Log Off</v>
      </c>
      <c r="AN2700" s="172">
        <v>45813.564363425925</v>
      </c>
      <c r="AO2700" s="69" t="s">
        <v>265</v>
      </c>
      <c r="AP2700" s="69" t="s">
        <v>1913</v>
      </c>
      <c r="AQ2700" s="69" t="s">
        <v>265</v>
      </c>
      <c r="AR2700" s="69" t="s">
        <v>1917</v>
      </c>
    </row>
    <row r="2701" spans="36:44" ht="14.4">
      <c r="AJ2701" s="26" t="str">
        <f>VLOOKUP(AQ2701,'user list'!A:B,2,0)</f>
        <v>PLEB</v>
      </c>
      <c r="AK2701" s="26">
        <f t="shared" si="174"/>
        <v>6</v>
      </c>
      <c r="AL2701" s="26">
        <f t="shared" si="175"/>
        <v>5</v>
      </c>
      <c r="AM2701" s="94" t="str">
        <f t="shared" si="176"/>
        <v>6/5 Log Off</v>
      </c>
      <c r="AN2701" s="172">
        <v>45813.566527777781</v>
      </c>
      <c r="AO2701" s="69" t="s">
        <v>260</v>
      </c>
      <c r="AP2701" s="69" t="s">
        <v>1913</v>
      </c>
      <c r="AQ2701" s="69" t="s">
        <v>260</v>
      </c>
      <c r="AR2701" s="69" t="s">
        <v>1917</v>
      </c>
    </row>
    <row r="2702" spans="36:44" ht="14.4">
      <c r="AJ2702" s="26" t="str">
        <f>VLOOKUP(AQ2702,'user list'!A:B,2,0)</f>
        <v>PLEB</v>
      </c>
      <c r="AK2702" s="26">
        <f t="shared" si="174"/>
        <v>6</v>
      </c>
      <c r="AL2702" s="26">
        <f t="shared" si="175"/>
        <v>5</v>
      </c>
      <c r="AM2702" s="94" t="str">
        <f t="shared" si="176"/>
        <v>6/5 Log In</v>
      </c>
      <c r="AN2702" s="172">
        <v>45813.566770833335</v>
      </c>
      <c r="AO2702" s="69" t="s">
        <v>260</v>
      </c>
      <c r="AP2702" s="69" t="s">
        <v>1913</v>
      </c>
      <c r="AQ2702" s="69" t="s">
        <v>260</v>
      </c>
      <c r="AR2702" s="69" t="s">
        <v>1916</v>
      </c>
    </row>
    <row r="2703" spans="36:44" ht="14.4">
      <c r="AJ2703" s="26" t="str">
        <f>VLOOKUP(AQ2703,'user list'!A:B,2,0)</f>
        <v>Admin</v>
      </c>
      <c r="AK2703" s="26">
        <f t="shared" si="174"/>
        <v>6</v>
      </c>
      <c r="AL2703" s="26">
        <f t="shared" si="175"/>
        <v>5</v>
      </c>
      <c r="AM2703" s="94" t="str">
        <f t="shared" si="176"/>
        <v>6/5 Log In</v>
      </c>
      <c r="AN2703" s="172">
        <v>45813.568888888891</v>
      </c>
      <c r="AO2703" s="69" t="s">
        <v>186</v>
      </c>
      <c r="AP2703" s="69" t="s">
        <v>1913</v>
      </c>
      <c r="AQ2703" s="69" t="s">
        <v>186</v>
      </c>
      <c r="AR2703" s="69" t="s">
        <v>1916</v>
      </c>
    </row>
    <row r="2704" spans="36:44" ht="14.4">
      <c r="AJ2704" s="26" t="str">
        <f>VLOOKUP(AQ2704,'user list'!A:B,2,0)</f>
        <v>Admin</v>
      </c>
      <c r="AK2704" s="26">
        <f t="shared" si="174"/>
        <v>6</v>
      </c>
      <c r="AL2704" s="26">
        <f t="shared" si="175"/>
        <v>5</v>
      </c>
      <c r="AM2704" s="94" t="str">
        <f t="shared" si="176"/>
        <v>6/5 Log In</v>
      </c>
      <c r="AN2704" s="172">
        <v>45813.568888888891</v>
      </c>
      <c r="AO2704" s="69" t="s">
        <v>186</v>
      </c>
      <c r="AP2704" s="69" t="s">
        <v>1913</v>
      </c>
      <c r="AQ2704" s="69" t="s">
        <v>186</v>
      </c>
      <c r="AR2704" s="69" t="s">
        <v>1916</v>
      </c>
    </row>
    <row r="2705" spans="36:44" ht="14.4">
      <c r="AJ2705" s="26" t="str">
        <f>VLOOKUP(AQ2705,'user list'!A:B,2,0)</f>
        <v>Admin</v>
      </c>
      <c r="AK2705" s="26">
        <f t="shared" si="174"/>
        <v>6</v>
      </c>
      <c r="AL2705" s="26">
        <f t="shared" si="175"/>
        <v>5</v>
      </c>
      <c r="AM2705" s="94" t="str">
        <f t="shared" si="176"/>
        <v>6/5 Log In</v>
      </c>
      <c r="AN2705" s="172">
        <v>45813.568888888891</v>
      </c>
      <c r="AO2705" s="69" t="s">
        <v>186</v>
      </c>
      <c r="AP2705" s="69" t="s">
        <v>1913</v>
      </c>
      <c r="AQ2705" s="69" t="s">
        <v>186</v>
      </c>
      <c r="AR2705" s="69" t="s">
        <v>1916</v>
      </c>
    </row>
    <row r="2706" spans="36:44" ht="14.4">
      <c r="AJ2706" s="26" t="str">
        <f>VLOOKUP(AQ2706,'user list'!A:B,2,0)</f>
        <v>QCEAU</v>
      </c>
      <c r="AK2706" s="26">
        <f t="shared" si="174"/>
        <v>6</v>
      </c>
      <c r="AL2706" s="26">
        <f t="shared" si="175"/>
        <v>5</v>
      </c>
      <c r="AM2706" s="94" t="str">
        <f t="shared" si="176"/>
        <v>6/5 Log In</v>
      </c>
      <c r="AN2706" s="172">
        <v>45813.570787037039</v>
      </c>
      <c r="AO2706" s="69" t="s">
        <v>266</v>
      </c>
      <c r="AP2706" s="69" t="s">
        <v>1913</v>
      </c>
      <c r="AQ2706" s="69" t="s">
        <v>266</v>
      </c>
      <c r="AR2706" s="69" t="s">
        <v>1916</v>
      </c>
    </row>
    <row r="2707" spans="36:44" ht="14.4">
      <c r="AJ2707" s="26" t="str">
        <f>VLOOKUP(AQ2707,'user list'!A:B,2,0)</f>
        <v>Admin</v>
      </c>
      <c r="AK2707" s="26">
        <f t="shared" si="174"/>
        <v>6</v>
      </c>
      <c r="AL2707" s="26">
        <f t="shared" si="175"/>
        <v>5</v>
      </c>
      <c r="AM2707" s="94" t="str">
        <f t="shared" si="176"/>
        <v>6/5 Log Off</v>
      </c>
      <c r="AN2707" s="172">
        <v>45813.571458333332</v>
      </c>
      <c r="AO2707" s="69" t="s">
        <v>186</v>
      </c>
      <c r="AP2707" s="69" t="s">
        <v>1913</v>
      </c>
      <c r="AQ2707" s="69" t="s">
        <v>186</v>
      </c>
      <c r="AR2707" s="69" t="s">
        <v>1917</v>
      </c>
    </row>
    <row r="2708" spans="36:44" ht="14.4">
      <c r="AJ2708" s="26" t="str">
        <f>VLOOKUP(AQ2708,'user list'!A:B,2,0)</f>
        <v>Admin</v>
      </c>
      <c r="AK2708" s="26">
        <f t="shared" si="174"/>
        <v>6</v>
      </c>
      <c r="AL2708" s="26">
        <f t="shared" si="175"/>
        <v>5</v>
      </c>
      <c r="AM2708" s="94" t="str">
        <f t="shared" si="176"/>
        <v>6/5 Log In</v>
      </c>
      <c r="AN2708" s="172">
        <v>45813.571574074071</v>
      </c>
      <c r="AO2708" s="69" t="s">
        <v>186</v>
      </c>
      <c r="AP2708" s="69" t="s">
        <v>1913</v>
      </c>
      <c r="AQ2708" s="69" t="s">
        <v>186</v>
      </c>
      <c r="AR2708" s="69" t="s">
        <v>1916</v>
      </c>
    </row>
    <row r="2709" spans="36:44" ht="14.4">
      <c r="AJ2709" s="26" t="str">
        <f>VLOOKUP(AQ2709,'user list'!A:B,2,0)</f>
        <v>QCEAU</v>
      </c>
      <c r="AK2709" s="26">
        <f t="shared" si="174"/>
        <v>6</v>
      </c>
      <c r="AL2709" s="26">
        <f t="shared" si="175"/>
        <v>5</v>
      </c>
      <c r="AM2709" s="94" t="str">
        <f t="shared" si="176"/>
        <v>6/5 Log In</v>
      </c>
      <c r="AN2709" s="172">
        <v>45813.571875000001</v>
      </c>
      <c r="AO2709" s="69" t="s">
        <v>266</v>
      </c>
      <c r="AP2709" s="69" t="s">
        <v>1913</v>
      </c>
      <c r="AQ2709" s="69" t="s">
        <v>266</v>
      </c>
      <c r="AR2709" s="69" t="s">
        <v>1916</v>
      </c>
    </row>
    <row r="2710" spans="36:44" ht="14.4">
      <c r="AJ2710" s="26" t="str">
        <f>VLOOKUP(AQ2710,'user list'!A:B,2,0)</f>
        <v>QCYDO</v>
      </c>
      <c r="AK2710" s="26">
        <f t="shared" si="174"/>
        <v>6</v>
      </c>
      <c r="AL2710" s="26">
        <f t="shared" si="175"/>
        <v>5</v>
      </c>
      <c r="AM2710" s="94" t="str">
        <f t="shared" si="176"/>
        <v>6/5 Log Off</v>
      </c>
      <c r="AN2710" s="172">
        <v>45813.57199074074</v>
      </c>
      <c r="AO2710" s="69" t="s">
        <v>270</v>
      </c>
      <c r="AP2710" s="69" t="s">
        <v>1913</v>
      </c>
      <c r="AQ2710" s="69" t="s">
        <v>270</v>
      </c>
      <c r="AR2710" s="69" t="s">
        <v>1917</v>
      </c>
    </row>
    <row r="2711" spans="36:44" ht="14.4">
      <c r="AJ2711" s="26" t="str">
        <f>VLOOKUP(AQ2711,'user list'!A:B,2,0)</f>
        <v>QCYDO</v>
      </c>
      <c r="AK2711" s="26">
        <f t="shared" si="174"/>
        <v>6</v>
      </c>
      <c r="AL2711" s="26">
        <f t="shared" si="175"/>
        <v>5</v>
      </c>
      <c r="AM2711" s="94" t="str">
        <f t="shared" si="176"/>
        <v>6/5 Log In</v>
      </c>
      <c r="AN2711" s="172">
        <v>45813.574571759258</v>
      </c>
      <c r="AO2711" s="69" t="s">
        <v>270</v>
      </c>
      <c r="AP2711" s="69" t="s">
        <v>1913</v>
      </c>
      <c r="AQ2711" s="69" t="s">
        <v>270</v>
      </c>
      <c r="AR2711" s="69" t="s">
        <v>1916</v>
      </c>
    </row>
    <row r="2712" spans="36:44" ht="14.4">
      <c r="AJ2712" s="26" t="str">
        <f>VLOOKUP(AQ2712,'user list'!A:B,2,0)</f>
        <v>OCA</v>
      </c>
      <c r="AK2712" s="26">
        <f t="shared" si="174"/>
        <v>6</v>
      </c>
      <c r="AL2712" s="26">
        <f t="shared" si="175"/>
        <v>5</v>
      </c>
      <c r="AM2712" s="94" t="str">
        <f t="shared" si="176"/>
        <v>6/5 Log Off</v>
      </c>
      <c r="AN2712" s="172">
        <v>45813.574999999997</v>
      </c>
      <c r="AO2712" s="69" t="s">
        <v>228</v>
      </c>
      <c r="AP2712" s="69" t="s">
        <v>1913</v>
      </c>
      <c r="AQ2712" s="69" t="s">
        <v>228</v>
      </c>
      <c r="AR2712" s="69" t="s">
        <v>1917</v>
      </c>
    </row>
    <row r="2713" spans="36:44" ht="14.4">
      <c r="AJ2713" s="26" t="str">
        <f>VLOOKUP(AQ2713,'user list'!A:B,2,0)</f>
        <v>BPLD</v>
      </c>
      <c r="AK2713" s="26">
        <f t="shared" si="174"/>
        <v>6</v>
      </c>
      <c r="AL2713" s="26">
        <f t="shared" si="175"/>
        <v>5</v>
      </c>
      <c r="AM2713" s="94" t="str">
        <f t="shared" si="176"/>
        <v>6/5 Log Off</v>
      </c>
      <c r="AN2713" s="172">
        <v>45813.575208333335</v>
      </c>
      <c r="AO2713" s="69" t="s">
        <v>194</v>
      </c>
      <c r="AP2713" s="69" t="s">
        <v>1913</v>
      </c>
      <c r="AQ2713" s="69" t="s">
        <v>194</v>
      </c>
      <c r="AR2713" s="69" t="s">
        <v>1917</v>
      </c>
    </row>
    <row r="2714" spans="36:44" ht="14.4">
      <c r="AJ2714" s="26" t="str">
        <f>VLOOKUP(AQ2714,'user list'!A:B,2,0)</f>
        <v>CVD</v>
      </c>
      <c r="AK2714" s="26">
        <f t="shared" si="174"/>
        <v>6</v>
      </c>
      <c r="AL2714" s="26">
        <f t="shared" si="175"/>
        <v>5</v>
      </c>
      <c r="AM2714" s="94" t="str">
        <f t="shared" si="176"/>
        <v>6/5 Log Off</v>
      </c>
      <c r="AN2714" s="172">
        <v>45813.57571759259</v>
      </c>
      <c r="AO2714" s="69" t="s">
        <v>208</v>
      </c>
      <c r="AP2714" s="69" t="s">
        <v>1913</v>
      </c>
      <c r="AQ2714" s="69" t="s">
        <v>208</v>
      </c>
      <c r="AR2714" s="69" t="s">
        <v>1917</v>
      </c>
    </row>
    <row r="2715" spans="36:44" ht="14.4">
      <c r="AJ2715" s="26" t="str">
        <f>VLOOKUP(AQ2715,'user list'!A:B,2,0)</f>
        <v>CVD</v>
      </c>
      <c r="AK2715" s="26">
        <f t="shared" si="174"/>
        <v>6</v>
      </c>
      <c r="AL2715" s="26">
        <f t="shared" si="175"/>
        <v>5</v>
      </c>
      <c r="AM2715" s="94" t="str">
        <f t="shared" si="176"/>
        <v>6/5 Log In</v>
      </c>
      <c r="AN2715" s="172">
        <v>45813.575833333336</v>
      </c>
      <c r="AO2715" s="69" t="s">
        <v>208</v>
      </c>
      <c r="AP2715" s="69" t="s">
        <v>1913</v>
      </c>
      <c r="AQ2715" s="69" t="s">
        <v>208</v>
      </c>
      <c r="AR2715" s="69" t="s">
        <v>1916</v>
      </c>
    </row>
    <row r="2716" spans="36:44" ht="14.4">
      <c r="AJ2716" s="26" t="str">
        <f>VLOOKUP(AQ2716,'user list'!A:B,2,0)</f>
        <v>SSDD</v>
      </c>
      <c r="AK2716" s="26">
        <f t="shared" si="174"/>
        <v>6</v>
      </c>
      <c r="AL2716" s="26">
        <f t="shared" si="175"/>
        <v>5</v>
      </c>
      <c r="AM2716" s="94" t="str">
        <f t="shared" si="176"/>
        <v>6/5 Log Off</v>
      </c>
      <c r="AN2716" s="172">
        <v>45813.578055555554</v>
      </c>
      <c r="AO2716" s="69" t="s">
        <v>273</v>
      </c>
      <c r="AP2716" s="69" t="s">
        <v>1913</v>
      </c>
      <c r="AQ2716" s="69" t="s">
        <v>273</v>
      </c>
      <c r="AR2716" s="69" t="s">
        <v>1917</v>
      </c>
    </row>
    <row r="2717" spans="36:44" ht="14.4">
      <c r="AJ2717" s="26" t="str">
        <f>VLOOKUP(AQ2717,'user list'!A:B,2,0)</f>
        <v>SSDD</v>
      </c>
      <c r="AK2717" s="26">
        <f t="shared" si="174"/>
        <v>6</v>
      </c>
      <c r="AL2717" s="26">
        <f t="shared" si="175"/>
        <v>5</v>
      </c>
      <c r="AM2717" s="94" t="str">
        <f t="shared" si="176"/>
        <v>6/5 Log In</v>
      </c>
      <c r="AN2717" s="172">
        <v>45813.578310185185</v>
      </c>
      <c r="AO2717" s="69" t="s">
        <v>273</v>
      </c>
      <c r="AP2717" s="69" t="s">
        <v>1913</v>
      </c>
      <c r="AQ2717" s="69" t="s">
        <v>273</v>
      </c>
      <c r="AR2717" s="69" t="s">
        <v>1916</v>
      </c>
    </row>
    <row r="2718" spans="36:44" ht="14.4">
      <c r="AJ2718" s="26" t="str">
        <f>VLOOKUP(AQ2718,'user list'!A:B,2,0)</f>
        <v>OCM</v>
      </c>
      <c r="AK2718" s="26">
        <f t="shared" si="174"/>
        <v>6</v>
      </c>
      <c r="AL2718" s="26">
        <f t="shared" si="175"/>
        <v>5</v>
      </c>
      <c r="AM2718" s="94" t="str">
        <f t="shared" si="176"/>
        <v>6/5 Log In</v>
      </c>
      <c r="AN2718" s="172">
        <v>45813.578506944446</v>
      </c>
      <c r="AO2718" s="69" t="s">
        <v>230</v>
      </c>
      <c r="AP2718" s="69" t="s">
        <v>1913</v>
      </c>
      <c r="AQ2718" s="69" t="s">
        <v>230</v>
      </c>
      <c r="AR2718" s="69" t="s">
        <v>1916</v>
      </c>
    </row>
    <row r="2719" spans="36:44" ht="14.4">
      <c r="AJ2719" s="26" t="str">
        <f>VLOOKUP(AQ2719,'user list'!A:B,2,0)</f>
        <v>CAD</v>
      </c>
      <c r="AK2719" s="26">
        <f t="shared" si="174"/>
        <v>6</v>
      </c>
      <c r="AL2719" s="26">
        <f t="shared" si="175"/>
        <v>5</v>
      </c>
      <c r="AM2719" s="94" t="str">
        <f t="shared" si="176"/>
        <v>6/5 Log In</v>
      </c>
      <c r="AN2719" s="172">
        <v>45813.579189814816</v>
      </c>
      <c r="AO2719" s="69" t="s">
        <v>196</v>
      </c>
      <c r="AP2719" s="69" t="s">
        <v>1913</v>
      </c>
      <c r="AQ2719" s="69" t="s">
        <v>196</v>
      </c>
      <c r="AR2719" s="69" t="s">
        <v>1916</v>
      </c>
    </row>
    <row r="2720" spans="36:44" ht="14.4">
      <c r="AJ2720" s="26" t="str">
        <f>VLOOKUP(AQ2720,'user list'!A:B,2,0)</f>
        <v>CAD</v>
      </c>
      <c r="AK2720" s="26">
        <f t="shared" si="174"/>
        <v>6</v>
      </c>
      <c r="AL2720" s="26">
        <f t="shared" si="175"/>
        <v>5</v>
      </c>
      <c r="AM2720" s="94" t="str">
        <f t="shared" si="176"/>
        <v>6/5 Log In</v>
      </c>
      <c r="AN2720" s="172">
        <v>45813.579398148147</v>
      </c>
      <c r="AO2720" s="69" t="s">
        <v>196</v>
      </c>
      <c r="AP2720" s="69" t="s">
        <v>1913</v>
      </c>
      <c r="AQ2720" s="69" t="s">
        <v>196</v>
      </c>
      <c r="AR2720" s="69" t="s">
        <v>1916</v>
      </c>
    </row>
    <row r="2721" spans="36:44" ht="14.4">
      <c r="AJ2721" s="26" t="str">
        <f>VLOOKUP(AQ2721,'user list'!A:B,2,0)</f>
        <v>OCM</v>
      </c>
      <c r="AK2721" s="26">
        <f t="shared" si="174"/>
        <v>6</v>
      </c>
      <c r="AL2721" s="26">
        <f t="shared" si="175"/>
        <v>5</v>
      </c>
      <c r="AM2721" s="94" t="str">
        <f t="shared" si="176"/>
        <v>6/5 Log In</v>
      </c>
      <c r="AN2721" s="172">
        <v>45813.579756944448</v>
      </c>
      <c r="AO2721" s="69" t="s">
        <v>230</v>
      </c>
      <c r="AP2721" s="69" t="s">
        <v>1913</v>
      </c>
      <c r="AQ2721" s="69" t="s">
        <v>230</v>
      </c>
      <c r="AR2721" s="69" t="s">
        <v>1916</v>
      </c>
    </row>
    <row r="2722" spans="36:44" ht="14.4">
      <c r="AJ2722" s="26" t="str">
        <f>VLOOKUP(AQ2722,'user list'!A:B,2,0)</f>
        <v>CAD</v>
      </c>
      <c r="AK2722" s="26">
        <f t="shared" si="174"/>
        <v>6</v>
      </c>
      <c r="AL2722" s="26">
        <f t="shared" si="175"/>
        <v>5</v>
      </c>
      <c r="AM2722" s="94" t="str">
        <f t="shared" si="176"/>
        <v>6/5 Log In</v>
      </c>
      <c r="AN2722" s="172">
        <v>45813.579768518517</v>
      </c>
      <c r="AO2722" s="69" t="s">
        <v>196</v>
      </c>
      <c r="AP2722" s="69" t="s">
        <v>1913</v>
      </c>
      <c r="AQ2722" s="69" t="s">
        <v>196</v>
      </c>
      <c r="AR2722" s="69" t="s">
        <v>1916</v>
      </c>
    </row>
    <row r="2723" spans="36:44" ht="14.4">
      <c r="AJ2723" s="26" t="str">
        <f>VLOOKUP(AQ2723,'user list'!A:B,2,0)</f>
        <v>PDAD</v>
      </c>
      <c r="AK2723" s="26">
        <f t="shared" ref="AK2723:AK2786" si="177">MONTH(AN2723)</f>
        <v>6</v>
      </c>
      <c r="AL2723" s="26">
        <f t="shared" ref="AL2723:AL2786" si="178">DAY(AN2723)</f>
        <v>5</v>
      </c>
      <c r="AM2723" s="94" t="str">
        <f t="shared" ref="AM2723:AM2786" si="179">AK2723&amp;"/"&amp;AL2723&amp;" "&amp;AR2723</f>
        <v>6/5 Log Off</v>
      </c>
      <c r="AN2723" s="172">
        <v>45813.580833333333</v>
      </c>
      <c r="AO2723" s="69" t="s">
        <v>257</v>
      </c>
      <c r="AP2723" s="69" t="s">
        <v>1913</v>
      </c>
      <c r="AQ2723" s="69" t="s">
        <v>257</v>
      </c>
      <c r="AR2723" s="69" t="s">
        <v>1917</v>
      </c>
    </row>
    <row r="2724" spans="36:44" ht="14.4">
      <c r="AJ2724" s="26" t="str">
        <f>VLOOKUP(AQ2724,'user list'!A:B,2,0)</f>
        <v>PDAD</v>
      </c>
      <c r="AK2724" s="26">
        <f t="shared" si="177"/>
        <v>6</v>
      </c>
      <c r="AL2724" s="26">
        <f t="shared" si="178"/>
        <v>5</v>
      </c>
      <c r="AM2724" s="94" t="str">
        <f t="shared" si="179"/>
        <v>6/5 Log In</v>
      </c>
      <c r="AN2724" s="172">
        <v>45813.580914351849</v>
      </c>
      <c r="AO2724" s="69" t="s">
        <v>257</v>
      </c>
      <c r="AP2724" s="69" t="s">
        <v>1913</v>
      </c>
      <c r="AQ2724" s="69" t="s">
        <v>257</v>
      </c>
      <c r="AR2724" s="69" t="s">
        <v>1916</v>
      </c>
    </row>
    <row r="2725" spans="36:44" ht="14.4">
      <c r="AJ2725" s="26" t="str">
        <f>VLOOKUP(AQ2725,'user list'!A:B,2,0)</f>
        <v>OCM</v>
      </c>
      <c r="AK2725" s="26">
        <f t="shared" si="177"/>
        <v>6</v>
      </c>
      <c r="AL2725" s="26">
        <f t="shared" si="178"/>
        <v>5</v>
      </c>
      <c r="AM2725" s="94" t="str">
        <f t="shared" si="179"/>
        <v>6/5 Log In</v>
      </c>
      <c r="AN2725" s="172">
        <v>45813.581469907411</v>
      </c>
      <c r="AO2725" s="69" t="s">
        <v>242</v>
      </c>
      <c r="AP2725" s="69" t="s">
        <v>1913</v>
      </c>
      <c r="AQ2725" s="69" t="s">
        <v>242</v>
      </c>
      <c r="AR2725" s="69" t="s">
        <v>1916</v>
      </c>
    </row>
    <row r="2726" spans="36:44" ht="14.4">
      <c r="AJ2726" s="26" t="str">
        <f>VLOOKUP(AQ2726,'user list'!A:B,2,0)</f>
        <v>CCESD</v>
      </c>
      <c r="AK2726" s="26">
        <f t="shared" si="177"/>
        <v>6</v>
      </c>
      <c r="AL2726" s="26">
        <f t="shared" si="178"/>
        <v>5</v>
      </c>
      <c r="AM2726" s="94" t="str">
        <f t="shared" si="179"/>
        <v>6/5 Log Off</v>
      </c>
      <c r="AN2726" s="172">
        <v>45813.58153935185</v>
      </c>
      <c r="AO2726" s="69" t="s">
        <v>284</v>
      </c>
      <c r="AP2726" s="69" t="s">
        <v>1913</v>
      </c>
      <c r="AQ2726" s="69" t="s">
        <v>284</v>
      </c>
      <c r="AR2726" s="69" t="s">
        <v>1917</v>
      </c>
    </row>
    <row r="2727" spans="36:44" ht="14.4">
      <c r="AJ2727" s="26" t="str">
        <f>VLOOKUP(AQ2727,'user list'!A:B,2,0)</f>
        <v>CHD</v>
      </c>
      <c r="AK2727" s="26">
        <f t="shared" si="177"/>
        <v>6</v>
      </c>
      <c r="AL2727" s="26">
        <f t="shared" si="178"/>
        <v>5</v>
      </c>
      <c r="AM2727" s="94" t="str">
        <f t="shared" si="179"/>
        <v>6/5 Log Off</v>
      </c>
      <c r="AN2727" s="172">
        <v>45813.582013888888</v>
      </c>
      <c r="AO2727" s="69" t="s">
        <v>203</v>
      </c>
      <c r="AP2727" s="69" t="s">
        <v>1913</v>
      </c>
      <c r="AQ2727" s="69" t="s">
        <v>203</v>
      </c>
      <c r="AR2727" s="69" t="s">
        <v>1917</v>
      </c>
    </row>
    <row r="2728" spans="36:44" ht="14.4">
      <c r="AJ2728" s="26" t="str">
        <f>VLOOKUP(AQ2728,'user list'!A:B,2,0)</f>
        <v>CHD</v>
      </c>
      <c r="AK2728" s="26">
        <f t="shared" si="177"/>
        <v>6</v>
      </c>
      <c r="AL2728" s="26">
        <f t="shared" si="178"/>
        <v>5</v>
      </c>
      <c r="AM2728" s="94" t="str">
        <f t="shared" si="179"/>
        <v>6/5 Log In</v>
      </c>
      <c r="AN2728" s="172">
        <v>45813.58221064815</v>
      </c>
      <c r="AO2728" s="69" t="s">
        <v>203</v>
      </c>
      <c r="AP2728" s="69" t="s">
        <v>1913</v>
      </c>
      <c r="AQ2728" s="69" t="s">
        <v>203</v>
      </c>
      <c r="AR2728" s="69" t="s">
        <v>1916</v>
      </c>
    </row>
    <row r="2729" spans="36:44" ht="14.4">
      <c r="AJ2729" s="26" t="str">
        <f>VLOOKUP(AQ2729,'user list'!A:B,2,0)</f>
        <v>CAD</v>
      </c>
      <c r="AK2729" s="26">
        <f t="shared" si="177"/>
        <v>6</v>
      </c>
      <c r="AL2729" s="26">
        <f t="shared" si="178"/>
        <v>5</v>
      </c>
      <c r="AM2729" s="94" t="str">
        <f t="shared" si="179"/>
        <v>6/5 Log In</v>
      </c>
      <c r="AN2729" s="172">
        <v>45813.582986111112</v>
      </c>
      <c r="AO2729" s="69" t="s">
        <v>196</v>
      </c>
      <c r="AP2729" s="69" t="s">
        <v>1913</v>
      </c>
      <c r="AQ2729" s="69" t="s">
        <v>196</v>
      </c>
      <c r="AR2729" s="69" t="s">
        <v>1916</v>
      </c>
    </row>
    <row r="2730" spans="36:44" ht="14.4">
      <c r="AJ2730" s="26" t="str">
        <f>VLOOKUP(AQ2730,'user list'!A:B,2,0)</f>
        <v>CAD</v>
      </c>
      <c r="AK2730" s="26">
        <f t="shared" si="177"/>
        <v>6</v>
      </c>
      <c r="AL2730" s="26">
        <f t="shared" si="178"/>
        <v>5</v>
      </c>
      <c r="AM2730" s="94" t="str">
        <f t="shared" si="179"/>
        <v>6/5 Log In</v>
      </c>
      <c r="AN2730" s="172">
        <v>45813.584143518521</v>
      </c>
      <c r="AO2730" s="69" t="s">
        <v>196</v>
      </c>
      <c r="AP2730" s="69" t="s">
        <v>1913</v>
      </c>
      <c r="AQ2730" s="69" t="s">
        <v>196</v>
      </c>
      <c r="AR2730" s="69" t="s">
        <v>1916</v>
      </c>
    </row>
    <row r="2731" spans="36:44" ht="14.4">
      <c r="AJ2731" s="26" t="str">
        <f>VLOOKUP(AQ2731,'user list'!A:B,2,0)</f>
        <v>OCAs</v>
      </c>
      <c r="AK2731" s="26">
        <f t="shared" si="177"/>
        <v>6</v>
      </c>
      <c r="AL2731" s="26">
        <f t="shared" si="178"/>
        <v>5</v>
      </c>
      <c r="AM2731" s="94" t="str">
        <f t="shared" si="179"/>
        <v>6/5 Log Off</v>
      </c>
      <c r="AN2731" s="172">
        <v>45813.585347222222</v>
      </c>
      <c r="AO2731" s="69" t="s">
        <v>279</v>
      </c>
      <c r="AP2731" s="69" t="s">
        <v>1913</v>
      </c>
      <c r="AQ2731" s="69" t="s">
        <v>279</v>
      </c>
      <c r="AR2731" s="69" t="s">
        <v>1917</v>
      </c>
    </row>
    <row r="2732" spans="36:44" ht="14.4">
      <c r="AJ2732" s="26" t="str">
        <f>VLOOKUP(AQ2732,'user list'!A:B,2,0)</f>
        <v>OCAs</v>
      </c>
      <c r="AK2732" s="26">
        <f t="shared" si="177"/>
        <v>6</v>
      </c>
      <c r="AL2732" s="26">
        <f t="shared" si="178"/>
        <v>5</v>
      </c>
      <c r="AM2732" s="94" t="str">
        <f t="shared" si="179"/>
        <v>6/5 Log In</v>
      </c>
      <c r="AN2732" s="172">
        <v>45813.585428240738</v>
      </c>
      <c r="AO2732" s="69" t="s">
        <v>279</v>
      </c>
      <c r="AP2732" s="69" t="s">
        <v>1913</v>
      </c>
      <c r="AQ2732" s="69" t="s">
        <v>279</v>
      </c>
      <c r="AR2732" s="69" t="s">
        <v>1916</v>
      </c>
    </row>
    <row r="2733" spans="36:44" ht="14.4">
      <c r="AJ2733" s="26" t="str">
        <f>VLOOKUP(AQ2733,'user list'!A:B,2,0)</f>
        <v>OSSP</v>
      </c>
      <c r="AK2733" s="26">
        <f t="shared" si="177"/>
        <v>6</v>
      </c>
      <c r="AL2733" s="26">
        <f t="shared" si="178"/>
        <v>5</v>
      </c>
      <c r="AM2733" s="94" t="str">
        <f t="shared" si="179"/>
        <v>6/5 Log Off</v>
      </c>
      <c r="AN2733" s="172">
        <v>45813.587523148148</v>
      </c>
      <c r="AO2733" s="69" t="s">
        <v>255</v>
      </c>
      <c r="AP2733" s="69" t="s">
        <v>1913</v>
      </c>
      <c r="AQ2733" s="69" t="s">
        <v>255</v>
      </c>
      <c r="AR2733" s="69" t="s">
        <v>1917</v>
      </c>
    </row>
    <row r="2734" spans="36:44" ht="14.4">
      <c r="AJ2734" s="26" t="str">
        <f>VLOOKUP(AQ2734,'user list'!A:B,2,0)</f>
        <v>QCPL</v>
      </c>
      <c r="AK2734" s="26">
        <f t="shared" si="177"/>
        <v>6</v>
      </c>
      <c r="AL2734" s="26">
        <f t="shared" si="178"/>
        <v>5</v>
      </c>
      <c r="AM2734" s="94" t="str">
        <f t="shared" si="179"/>
        <v>6/5 Log Off</v>
      </c>
      <c r="AN2734" s="172">
        <v>45813.587546296294</v>
      </c>
      <c r="AO2734" s="69" t="s">
        <v>268</v>
      </c>
      <c r="AP2734" s="69" t="s">
        <v>1913</v>
      </c>
      <c r="AQ2734" s="69" t="s">
        <v>268</v>
      </c>
      <c r="AR2734" s="69" t="s">
        <v>1917</v>
      </c>
    </row>
    <row r="2735" spans="36:44" ht="14.4">
      <c r="AJ2735" s="26" t="str">
        <f>VLOOKUP(AQ2735,'user list'!A:B,2,0)</f>
        <v>BPLD</v>
      </c>
      <c r="AK2735" s="26">
        <f t="shared" si="177"/>
        <v>6</v>
      </c>
      <c r="AL2735" s="26">
        <f t="shared" si="178"/>
        <v>5</v>
      </c>
      <c r="AM2735" s="94" t="str">
        <f t="shared" si="179"/>
        <v>6/5 Log In</v>
      </c>
      <c r="AN2735" s="172">
        <v>45813.587581018517</v>
      </c>
      <c r="AO2735" s="69" t="s">
        <v>194</v>
      </c>
      <c r="AP2735" s="69" t="s">
        <v>1913</v>
      </c>
      <c r="AQ2735" s="69" t="s">
        <v>194</v>
      </c>
      <c r="AR2735" s="69" t="s">
        <v>1916</v>
      </c>
    </row>
    <row r="2736" spans="36:44" ht="14.4">
      <c r="AJ2736" s="26" t="str">
        <f>VLOOKUP(AQ2736,'user list'!A:B,2,0)</f>
        <v>DOE</v>
      </c>
      <c r="AK2736" s="26">
        <f t="shared" si="177"/>
        <v>6</v>
      </c>
      <c r="AL2736" s="26">
        <f t="shared" si="178"/>
        <v>5</v>
      </c>
      <c r="AM2736" s="94" t="str">
        <f t="shared" si="179"/>
        <v>6/5 Log Off</v>
      </c>
      <c r="AN2736" s="172">
        <v>45813.587766203702</v>
      </c>
      <c r="AO2736" s="69" t="s">
        <v>212</v>
      </c>
      <c r="AP2736" s="69" t="s">
        <v>1913</v>
      </c>
      <c r="AQ2736" s="69" t="s">
        <v>212</v>
      </c>
      <c r="AR2736" s="69" t="s">
        <v>1917</v>
      </c>
    </row>
    <row r="2737" spans="36:44" ht="14.4">
      <c r="AJ2737" s="26" t="str">
        <f>VLOOKUP(AQ2737,'user list'!A:B,2,0)</f>
        <v>QCPL</v>
      </c>
      <c r="AK2737" s="26">
        <f t="shared" si="177"/>
        <v>6</v>
      </c>
      <c r="AL2737" s="26">
        <f t="shared" si="178"/>
        <v>5</v>
      </c>
      <c r="AM2737" s="94" t="str">
        <f t="shared" si="179"/>
        <v>6/5 Log In</v>
      </c>
      <c r="AN2737" s="172">
        <v>45813.589120370372</v>
      </c>
      <c r="AO2737" s="69" t="s">
        <v>268</v>
      </c>
      <c r="AP2737" s="69" t="s">
        <v>1913</v>
      </c>
      <c r="AQ2737" s="69" t="s">
        <v>268</v>
      </c>
      <c r="AR2737" s="69" t="s">
        <v>1916</v>
      </c>
    </row>
    <row r="2738" spans="36:44" ht="14.4">
      <c r="AJ2738" s="26" t="str">
        <f>VLOOKUP(AQ2738,'user list'!A:B,2,0)</f>
        <v>PROC</v>
      </c>
      <c r="AK2738" s="26">
        <f t="shared" si="177"/>
        <v>6</v>
      </c>
      <c r="AL2738" s="26">
        <f t="shared" si="178"/>
        <v>5</v>
      </c>
      <c r="AM2738" s="94" t="str">
        <f t="shared" si="179"/>
        <v>6/5 Log Off</v>
      </c>
      <c r="AN2738" s="172">
        <v>45813.590578703705</v>
      </c>
      <c r="AO2738" s="69" t="s">
        <v>262</v>
      </c>
      <c r="AP2738" s="69" t="s">
        <v>1913</v>
      </c>
      <c r="AQ2738" s="69" t="s">
        <v>262</v>
      </c>
      <c r="AR2738" s="69" t="s">
        <v>1917</v>
      </c>
    </row>
    <row r="2739" spans="36:44" ht="14.4">
      <c r="AJ2739" s="26" t="str">
        <f>VLOOKUP(AQ2739,'user list'!A:B,2,0)</f>
        <v>PROC</v>
      </c>
      <c r="AK2739" s="26">
        <f t="shared" si="177"/>
        <v>6</v>
      </c>
      <c r="AL2739" s="26">
        <f t="shared" si="178"/>
        <v>5</v>
      </c>
      <c r="AM2739" s="94" t="str">
        <f t="shared" si="179"/>
        <v>6/5 Log In</v>
      </c>
      <c r="AN2739" s="172">
        <v>45813.59065972222</v>
      </c>
      <c r="AO2739" s="69" t="s">
        <v>262</v>
      </c>
      <c r="AP2739" s="69" t="s">
        <v>1913</v>
      </c>
      <c r="AQ2739" s="69" t="s">
        <v>262</v>
      </c>
      <c r="AR2739" s="69" t="s">
        <v>1916</v>
      </c>
    </row>
    <row r="2740" spans="36:44" ht="14.4">
      <c r="AJ2740" s="26" t="str">
        <f>VLOOKUP(AQ2740,'user list'!A:B,2,0)</f>
        <v>DBO</v>
      </c>
      <c r="AK2740" s="26">
        <f t="shared" si="177"/>
        <v>6</v>
      </c>
      <c r="AL2740" s="26">
        <f t="shared" si="178"/>
        <v>5</v>
      </c>
      <c r="AM2740" s="94" t="str">
        <f t="shared" si="179"/>
        <v>6/5 Log In</v>
      </c>
      <c r="AN2740" s="172">
        <v>45813.591828703706</v>
      </c>
      <c r="AO2740" s="69" t="s">
        <v>209</v>
      </c>
      <c r="AP2740" s="69" t="s">
        <v>1913</v>
      </c>
      <c r="AQ2740" s="69" t="s">
        <v>209</v>
      </c>
      <c r="AR2740" s="69" t="s">
        <v>1916</v>
      </c>
    </row>
    <row r="2741" spans="36:44" ht="14.4">
      <c r="AJ2741" s="26" t="str">
        <f>VLOOKUP(AQ2741,'user list'!A:B,2,0)</f>
        <v>CVD</v>
      </c>
      <c r="AK2741" s="26">
        <f t="shared" si="177"/>
        <v>6</v>
      </c>
      <c r="AL2741" s="26">
        <f t="shared" si="178"/>
        <v>5</v>
      </c>
      <c r="AM2741" s="94" t="str">
        <f t="shared" si="179"/>
        <v>6/5 Log Off</v>
      </c>
      <c r="AN2741" s="172">
        <v>45813.593564814815</v>
      </c>
      <c r="AO2741" s="69" t="s">
        <v>208</v>
      </c>
      <c r="AP2741" s="69" t="s">
        <v>1913</v>
      </c>
      <c r="AQ2741" s="69" t="s">
        <v>208</v>
      </c>
      <c r="AR2741" s="69" t="s">
        <v>1917</v>
      </c>
    </row>
    <row r="2742" spans="36:44" ht="14.4">
      <c r="AJ2742" s="26" t="str">
        <f>VLOOKUP(AQ2742,'user list'!A:B,2,0)</f>
        <v>CVD</v>
      </c>
      <c r="AK2742" s="26">
        <f t="shared" si="177"/>
        <v>6</v>
      </c>
      <c r="AL2742" s="26">
        <f t="shared" si="178"/>
        <v>5</v>
      </c>
      <c r="AM2742" s="94" t="str">
        <f t="shared" si="179"/>
        <v>6/5 Log In</v>
      </c>
      <c r="AN2742" s="172">
        <v>45813.593854166669</v>
      </c>
      <c r="AO2742" s="69" t="s">
        <v>208</v>
      </c>
      <c r="AP2742" s="69" t="s">
        <v>1913</v>
      </c>
      <c r="AQ2742" s="69" t="s">
        <v>208</v>
      </c>
      <c r="AR2742" s="69" t="s">
        <v>1916</v>
      </c>
    </row>
    <row r="2743" spans="36:44" ht="14.4">
      <c r="AJ2743" s="26" t="str">
        <f>VLOOKUP(AQ2743,'user list'!A:B,2,0)</f>
        <v>CGSD</v>
      </c>
      <c r="AK2743" s="26">
        <f t="shared" si="177"/>
        <v>6</v>
      </c>
      <c r="AL2743" s="26">
        <f t="shared" si="178"/>
        <v>5</v>
      </c>
      <c r="AM2743" s="94" t="str">
        <f t="shared" si="179"/>
        <v>6/5 Log In</v>
      </c>
      <c r="AN2743" s="172">
        <v>45813.594618055555</v>
      </c>
      <c r="AO2743" s="69" t="s">
        <v>200</v>
      </c>
      <c r="AP2743" s="69" t="s">
        <v>1913</v>
      </c>
      <c r="AQ2743" s="69" t="s">
        <v>200</v>
      </c>
      <c r="AR2743" s="69" t="s">
        <v>1916</v>
      </c>
    </row>
    <row r="2744" spans="36:44" ht="14.4">
      <c r="AJ2744" s="26" t="str">
        <f>VLOOKUP(AQ2744,'user list'!A:B,2,0)</f>
        <v>DOE</v>
      </c>
      <c r="AK2744" s="26">
        <f t="shared" si="177"/>
        <v>6</v>
      </c>
      <c r="AL2744" s="26">
        <f t="shared" si="178"/>
        <v>5</v>
      </c>
      <c r="AM2744" s="94" t="str">
        <f t="shared" si="179"/>
        <v>6/5 Log Off</v>
      </c>
      <c r="AN2744" s="172">
        <v>45813.595694444448</v>
      </c>
      <c r="AO2744" s="69" t="s">
        <v>212</v>
      </c>
      <c r="AP2744" s="69" t="s">
        <v>1913</v>
      </c>
      <c r="AQ2744" s="69" t="s">
        <v>212</v>
      </c>
      <c r="AR2744" s="69" t="s">
        <v>1917</v>
      </c>
    </row>
    <row r="2745" spans="36:44" ht="14.4">
      <c r="AJ2745" s="26" t="str">
        <f>VLOOKUP(AQ2745,'user list'!A:B,2,0)</f>
        <v>DOE</v>
      </c>
      <c r="AK2745" s="26">
        <f t="shared" si="177"/>
        <v>6</v>
      </c>
      <c r="AL2745" s="26">
        <f t="shared" si="178"/>
        <v>5</v>
      </c>
      <c r="AM2745" s="94" t="str">
        <f t="shared" si="179"/>
        <v>6/5 Log In</v>
      </c>
      <c r="AN2745" s="172">
        <v>45813.595879629633</v>
      </c>
      <c r="AO2745" s="69" t="s">
        <v>212</v>
      </c>
      <c r="AP2745" s="69" t="s">
        <v>1913</v>
      </c>
      <c r="AQ2745" s="69" t="s">
        <v>212</v>
      </c>
      <c r="AR2745" s="69" t="s">
        <v>1916</v>
      </c>
    </row>
    <row r="2746" spans="36:44" ht="14.4">
      <c r="AJ2746" s="26" t="str">
        <f>VLOOKUP(AQ2746,'user list'!A:B,2,0)</f>
        <v>Admin</v>
      </c>
      <c r="AK2746" s="26">
        <f t="shared" si="177"/>
        <v>6</v>
      </c>
      <c r="AL2746" s="26">
        <f t="shared" si="178"/>
        <v>5</v>
      </c>
      <c r="AM2746" s="94" t="str">
        <f t="shared" si="179"/>
        <v>6/5 Log Off</v>
      </c>
      <c r="AN2746" s="172">
        <v>45813.597384259258</v>
      </c>
      <c r="AO2746" s="69" t="s">
        <v>186</v>
      </c>
      <c r="AP2746" s="69" t="s">
        <v>1913</v>
      </c>
      <c r="AQ2746" s="69" t="s">
        <v>186</v>
      </c>
      <c r="AR2746" s="69" t="s">
        <v>1917</v>
      </c>
    </row>
    <row r="2747" spans="36:44" ht="14.4">
      <c r="AJ2747" s="26" t="str">
        <f>VLOOKUP(AQ2747,'user list'!A:B,2,0)</f>
        <v>CPDD</v>
      </c>
      <c r="AK2747" s="26">
        <f t="shared" si="177"/>
        <v>6</v>
      </c>
      <c r="AL2747" s="26">
        <f t="shared" si="178"/>
        <v>5</v>
      </c>
      <c r="AM2747" s="94" t="str">
        <f t="shared" si="179"/>
        <v>6/5 Log Off</v>
      </c>
      <c r="AN2747" s="172">
        <v>45813.600752314815</v>
      </c>
      <c r="AO2747" s="69" t="s">
        <v>205</v>
      </c>
      <c r="AP2747" s="69" t="s">
        <v>1913</v>
      </c>
      <c r="AQ2747" s="69" t="s">
        <v>205</v>
      </c>
      <c r="AR2747" s="69" t="s">
        <v>1917</v>
      </c>
    </row>
    <row r="2748" spans="36:44" ht="14.4">
      <c r="AJ2748" s="26" t="str">
        <f>VLOOKUP(AQ2748,'user list'!A:B,2,0)</f>
        <v>Admin</v>
      </c>
      <c r="AK2748" s="26">
        <f t="shared" si="177"/>
        <v>6</v>
      </c>
      <c r="AL2748" s="26">
        <f t="shared" si="178"/>
        <v>5</v>
      </c>
      <c r="AM2748" s="94" t="str">
        <f t="shared" si="179"/>
        <v>6/5 Log Off</v>
      </c>
      <c r="AN2748" s="172">
        <v>45813.601400462961</v>
      </c>
      <c r="AO2748" s="69" t="s">
        <v>186</v>
      </c>
      <c r="AP2748" s="69" t="s">
        <v>1913</v>
      </c>
      <c r="AQ2748" s="69" t="s">
        <v>186</v>
      </c>
      <c r="AR2748" s="69" t="s">
        <v>1917</v>
      </c>
    </row>
    <row r="2749" spans="36:44" ht="14.4">
      <c r="AJ2749" s="26" t="str">
        <f>VLOOKUP(AQ2749,'user list'!A:B,2,0)</f>
        <v>Admin</v>
      </c>
      <c r="AK2749" s="26">
        <f t="shared" si="177"/>
        <v>6</v>
      </c>
      <c r="AL2749" s="26">
        <f t="shared" si="178"/>
        <v>5</v>
      </c>
      <c r="AM2749" s="94" t="str">
        <f t="shared" si="179"/>
        <v>6/5 Log In</v>
      </c>
      <c r="AN2749" s="172">
        <v>45813.6018287037</v>
      </c>
      <c r="AO2749" s="69" t="s">
        <v>186</v>
      </c>
      <c r="AP2749" s="69" t="s">
        <v>1913</v>
      </c>
      <c r="AQ2749" s="69" t="s">
        <v>186</v>
      </c>
      <c r="AR2749" s="69" t="s">
        <v>1916</v>
      </c>
    </row>
    <row r="2750" spans="36:44" ht="14.4">
      <c r="AJ2750" s="26" t="str">
        <f>VLOOKUP(AQ2750,'user list'!A:B,2,0)</f>
        <v>LEDIPO</v>
      </c>
      <c r="AK2750" s="26">
        <f t="shared" si="177"/>
        <v>6</v>
      </c>
      <c r="AL2750" s="26">
        <f t="shared" si="178"/>
        <v>5</v>
      </c>
      <c r="AM2750" s="94" t="str">
        <f t="shared" si="179"/>
        <v>6/5 Log In</v>
      </c>
      <c r="AN2750" s="172">
        <v>45813.602754629632</v>
      </c>
      <c r="AO2750" s="69" t="s">
        <v>222</v>
      </c>
      <c r="AP2750" s="69" t="s">
        <v>1913</v>
      </c>
      <c r="AQ2750" s="69" t="s">
        <v>222</v>
      </c>
      <c r="AR2750" s="69" t="s">
        <v>1916</v>
      </c>
    </row>
    <row r="2751" spans="36:44" ht="14.4">
      <c r="AJ2751" s="26" t="str">
        <f>VLOOKUP(AQ2751,'user list'!A:B,2,0)</f>
        <v>Admin</v>
      </c>
      <c r="AK2751" s="26">
        <f t="shared" si="177"/>
        <v>6</v>
      </c>
      <c r="AL2751" s="26">
        <f t="shared" si="178"/>
        <v>5</v>
      </c>
      <c r="AM2751" s="94" t="str">
        <f t="shared" si="179"/>
        <v>6/5 Log In</v>
      </c>
      <c r="AN2751" s="172">
        <v>45813.603263888886</v>
      </c>
      <c r="AO2751" s="69" t="s">
        <v>186</v>
      </c>
      <c r="AP2751" s="69" t="s">
        <v>1913</v>
      </c>
      <c r="AQ2751" s="69" t="s">
        <v>186</v>
      </c>
      <c r="AR2751" s="69" t="s">
        <v>1916</v>
      </c>
    </row>
    <row r="2752" spans="36:44" ht="14.4">
      <c r="AJ2752" s="26" t="str">
        <f>VLOOKUP(AQ2752,'user list'!A:B,2,0)</f>
        <v>QCYDO</v>
      </c>
      <c r="AK2752" s="26">
        <f t="shared" si="177"/>
        <v>6</v>
      </c>
      <c r="AL2752" s="26">
        <f t="shared" si="178"/>
        <v>5</v>
      </c>
      <c r="AM2752" s="94" t="str">
        <f t="shared" si="179"/>
        <v>6/5 Log Off</v>
      </c>
      <c r="AN2752" s="172">
        <v>45813.604062500002</v>
      </c>
      <c r="AO2752" s="69" t="s">
        <v>270</v>
      </c>
      <c r="AP2752" s="69" t="s">
        <v>1913</v>
      </c>
      <c r="AQ2752" s="69" t="s">
        <v>270</v>
      </c>
      <c r="AR2752" s="69" t="s">
        <v>1917</v>
      </c>
    </row>
    <row r="2753" spans="36:44" ht="14.4">
      <c r="AJ2753" s="26" t="str">
        <f>VLOOKUP(AQ2753,'user list'!A:B,2,0)</f>
        <v>QCYDO</v>
      </c>
      <c r="AK2753" s="26">
        <f t="shared" si="177"/>
        <v>6</v>
      </c>
      <c r="AL2753" s="26">
        <f t="shared" si="178"/>
        <v>5</v>
      </c>
      <c r="AM2753" s="94" t="str">
        <f t="shared" si="179"/>
        <v>6/5 Log In</v>
      </c>
      <c r="AN2753" s="172">
        <v>45813.604247685187</v>
      </c>
      <c r="AO2753" s="69" t="s">
        <v>270</v>
      </c>
      <c r="AP2753" s="69" t="s">
        <v>1913</v>
      </c>
      <c r="AQ2753" s="69" t="s">
        <v>270</v>
      </c>
      <c r="AR2753" s="69" t="s">
        <v>1916</v>
      </c>
    </row>
    <row r="2754" spans="36:44" ht="14.4">
      <c r="AJ2754" s="26" t="str">
        <f>VLOOKUP(AQ2754,'user list'!A:B,2,0)</f>
        <v>OCM</v>
      </c>
      <c r="AK2754" s="26">
        <f t="shared" si="177"/>
        <v>6</v>
      </c>
      <c r="AL2754" s="26">
        <f t="shared" si="178"/>
        <v>5</v>
      </c>
      <c r="AM2754" s="94" t="str">
        <f t="shared" si="179"/>
        <v>6/5 Log Off</v>
      </c>
      <c r="AN2754" s="172">
        <v>45813.60465277778</v>
      </c>
      <c r="AO2754" s="69" t="s">
        <v>232</v>
      </c>
      <c r="AP2754" s="69" t="s">
        <v>1913</v>
      </c>
      <c r="AQ2754" s="69" t="s">
        <v>232</v>
      </c>
      <c r="AR2754" s="69" t="s">
        <v>1917</v>
      </c>
    </row>
    <row r="2755" spans="36:44" ht="14.4">
      <c r="AJ2755" s="26" t="str">
        <f>VLOOKUP(AQ2755,'user list'!A:B,2,0)</f>
        <v>OCM</v>
      </c>
      <c r="AK2755" s="26">
        <f t="shared" si="177"/>
        <v>6</v>
      </c>
      <c r="AL2755" s="26">
        <f t="shared" si="178"/>
        <v>5</v>
      </c>
      <c r="AM2755" s="94" t="str">
        <f t="shared" si="179"/>
        <v>6/5 Log In</v>
      </c>
      <c r="AN2755" s="172">
        <v>45813.604745370372</v>
      </c>
      <c r="AO2755" s="69" t="s">
        <v>232</v>
      </c>
      <c r="AP2755" s="69" t="s">
        <v>1913</v>
      </c>
      <c r="AQ2755" s="69" t="s">
        <v>232</v>
      </c>
      <c r="AR2755" s="69" t="s">
        <v>1916</v>
      </c>
    </row>
    <row r="2756" spans="36:44" ht="14.4">
      <c r="AJ2756" s="26" t="str">
        <f>VLOOKUP(AQ2756,'user list'!A:B,2,0)</f>
        <v>CPDD</v>
      </c>
      <c r="AK2756" s="26">
        <f t="shared" si="177"/>
        <v>6</v>
      </c>
      <c r="AL2756" s="26">
        <f t="shared" si="178"/>
        <v>5</v>
      </c>
      <c r="AM2756" s="94" t="str">
        <f t="shared" si="179"/>
        <v>6/5 Log In</v>
      </c>
      <c r="AN2756" s="172">
        <v>45813.604849537034</v>
      </c>
      <c r="AO2756" s="69" t="s">
        <v>205</v>
      </c>
      <c r="AP2756" s="69" t="s">
        <v>1913</v>
      </c>
      <c r="AQ2756" s="69" t="s">
        <v>205</v>
      </c>
      <c r="AR2756" s="69" t="s">
        <v>1916</v>
      </c>
    </row>
    <row r="2757" spans="36:44" ht="14.4">
      <c r="AJ2757" s="26" t="str">
        <f>VLOOKUP(AQ2757,'user list'!A:B,2,0)</f>
        <v>DOE</v>
      </c>
      <c r="AK2757" s="26">
        <f t="shared" si="177"/>
        <v>6</v>
      </c>
      <c r="AL2757" s="26">
        <f t="shared" si="178"/>
        <v>5</v>
      </c>
      <c r="AM2757" s="94" t="str">
        <f t="shared" si="179"/>
        <v>6/5 Log Off</v>
      </c>
      <c r="AN2757" s="172">
        <v>45813.605486111112</v>
      </c>
      <c r="AO2757" s="69" t="s">
        <v>212</v>
      </c>
      <c r="AP2757" s="69" t="s">
        <v>1913</v>
      </c>
      <c r="AQ2757" s="69" t="s">
        <v>212</v>
      </c>
      <c r="AR2757" s="69" t="s">
        <v>1917</v>
      </c>
    </row>
    <row r="2758" spans="36:44" ht="14.4">
      <c r="AJ2758" s="26" t="str">
        <f>VLOOKUP(AQ2758,'user list'!A:B,2,0)</f>
        <v>OCA</v>
      </c>
      <c r="AK2758" s="26">
        <f t="shared" si="177"/>
        <v>6</v>
      </c>
      <c r="AL2758" s="26">
        <f t="shared" si="178"/>
        <v>5</v>
      </c>
      <c r="AM2758" s="94" t="str">
        <f t="shared" si="179"/>
        <v>6/5 Log In</v>
      </c>
      <c r="AN2758" s="172">
        <v>45813.605740740742</v>
      </c>
      <c r="AO2758" s="69" t="s">
        <v>228</v>
      </c>
      <c r="AP2758" s="69" t="s">
        <v>1913</v>
      </c>
      <c r="AQ2758" s="69" t="s">
        <v>228</v>
      </c>
      <c r="AR2758" s="69" t="s">
        <v>1916</v>
      </c>
    </row>
    <row r="2759" spans="36:44" ht="14.4">
      <c r="AJ2759" s="26" t="str">
        <f>VLOOKUP(AQ2759,'user list'!A:B,2,0)</f>
        <v>DOE</v>
      </c>
      <c r="AK2759" s="26">
        <f t="shared" si="177"/>
        <v>6</v>
      </c>
      <c r="AL2759" s="26">
        <f t="shared" si="178"/>
        <v>5</v>
      </c>
      <c r="AM2759" s="94" t="str">
        <f t="shared" si="179"/>
        <v>6/5 Log In</v>
      </c>
      <c r="AN2759" s="172">
        <v>45813.605752314812</v>
      </c>
      <c r="AO2759" s="69" t="s">
        <v>212</v>
      </c>
      <c r="AP2759" s="69" t="s">
        <v>1913</v>
      </c>
      <c r="AQ2759" s="69" t="s">
        <v>212</v>
      </c>
      <c r="AR2759" s="69" t="s">
        <v>1916</v>
      </c>
    </row>
    <row r="2760" spans="36:44" ht="14.4">
      <c r="AJ2760" s="26" t="str">
        <f>VLOOKUP(AQ2760,'user list'!A:B,2,0)</f>
        <v>Admin</v>
      </c>
      <c r="AK2760" s="26">
        <f t="shared" si="177"/>
        <v>6</v>
      </c>
      <c r="AL2760" s="26">
        <f t="shared" si="178"/>
        <v>5</v>
      </c>
      <c r="AM2760" s="94" t="str">
        <f t="shared" si="179"/>
        <v>6/5 Log In</v>
      </c>
      <c r="AN2760" s="172">
        <v>45813.606053240743</v>
      </c>
      <c r="AO2760" s="69" t="s">
        <v>186</v>
      </c>
      <c r="AP2760" s="69" t="s">
        <v>1913</v>
      </c>
      <c r="AQ2760" s="69" t="s">
        <v>186</v>
      </c>
      <c r="AR2760" s="69" t="s">
        <v>1916</v>
      </c>
    </row>
    <row r="2761" spans="36:44" ht="14.4">
      <c r="AJ2761" s="26" t="str">
        <f>VLOOKUP(AQ2761,'user list'!A:B,2,0)</f>
        <v>ITDD</v>
      </c>
      <c r="AK2761" s="26">
        <f t="shared" si="177"/>
        <v>6</v>
      </c>
      <c r="AL2761" s="26">
        <f t="shared" si="178"/>
        <v>5</v>
      </c>
      <c r="AM2761" s="94" t="str">
        <f t="shared" si="179"/>
        <v>6/5 Log Off</v>
      </c>
      <c r="AN2761" s="172">
        <v>45813.606678240743</v>
      </c>
      <c r="AO2761" s="69" t="s">
        <v>219</v>
      </c>
      <c r="AP2761" s="69" t="s">
        <v>1913</v>
      </c>
      <c r="AQ2761" s="69" t="s">
        <v>219</v>
      </c>
      <c r="AR2761" s="69" t="s">
        <v>1917</v>
      </c>
    </row>
    <row r="2762" spans="36:44" ht="14.4">
      <c r="AJ2762" s="26" t="str">
        <f>VLOOKUP(AQ2762,'user list'!A:B,2,0)</f>
        <v>ITDD</v>
      </c>
      <c r="AK2762" s="26">
        <f t="shared" si="177"/>
        <v>6</v>
      </c>
      <c r="AL2762" s="26">
        <f t="shared" si="178"/>
        <v>5</v>
      </c>
      <c r="AM2762" s="94" t="str">
        <f t="shared" si="179"/>
        <v>6/5 Log In</v>
      </c>
      <c r="AN2762" s="172">
        <v>45813.606782407405</v>
      </c>
      <c r="AO2762" s="69" t="s">
        <v>219</v>
      </c>
      <c r="AP2762" s="69" t="s">
        <v>1913</v>
      </c>
      <c r="AQ2762" s="69" t="s">
        <v>219</v>
      </c>
      <c r="AR2762" s="69" t="s">
        <v>1916</v>
      </c>
    </row>
    <row r="2763" spans="36:44" ht="14.4">
      <c r="AJ2763" s="26" t="str">
        <f>VLOOKUP(AQ2763,'user list'!A:B,2,0)</f>
        <v>OCM</v>
      </c>
      <c r="AK2763" s="26">
        <f t="shared" si="177"/>
        <v>6</v>
      </c>
      <c r="AL2763" s="26">
        <f t="shared" si="178"/>
        <v>5</v>
      </c>
      <c r="AM2763" s="94" t="str">
        <f t="shared" si="179"/>
        <v>6/5 Log In</v>
      </c>
      <c r="AN2763" s="172">
        <v>45813.608159722222</v>
      </c>
      <c r="AO2763" s="69" t="s">
        <v>236</v>
      </c>
      <c r="AP2763" s="69" t="s">
        <v>1913</v>
      </c>
      <c r="AQ2763" s="69" t="s">
        <v>236</v>
      </c>
      <c r="AR2763" s="69" t="s">
        <v>1916</v>
      </c>
    </row>
    <row r="2764" spans="36:44" ht="14.4">
      <c r="AJ2764" s="26" t="str">
        <f>VLOOKUP(AQ2764,'user list'!A:B,2,0)</f>
        <v>CTO</v>
      </c>
      <c r="AK2764" s="26">
        <f t="shared" si="177"/>
        <v>6</v>
      </c>
      <c r="AL2764" s="26">
        <f t="shared" si="178"/>
        <v>5</v>
      </c>
      <c r="AM2764" s="94" t="str">
        <f t="shared" si="179"/>
        <v>6/5 Log In</v>
      </c>
      <c r="AN2764" s="172">
        <v>45813.608680555553</v>
      </c>
      <c r="AO2764" s="69" t="s">
        <v>207</v>
      </c>
      <c r="AP2764" s="69" t="s">
        <v>1913</v>
      </c>
      <c r="AQ2764" s="69" t="s">
        <v>207</v>
      </c>
      <c r="AR2764" s="69" t="s">
        <v>1916</v>
      </c>
    </row>
    <row r="2765" spans="36:44" ht="14.4">
      <c r="AJ2765" s="26" t="str">
        <f>VLOOKUP(AQ2765,'user list'!A:B,2,0)</f>
        <v>CGSD</v>
      </c>
      <c r="AK2765" s="26">
        <f t="shared" si="177"/>
        <v>6</v>
      </c>
      <c r="AL2765" s="26">
        <f t="shared" si="178"/>
        <v>5</v>
      </c>
      <c r="AM2765" s="94" t="str">
        <f t="shared" si="179"/>
        <v>6/5 Log Off</v>
      </c>
      <c r="AN2765" s="172">
        <v>45813.608680555553</v>
      </c>
      <c r="AO2765" s="69" t="s">
        <v>200</v>
      </c>
      <c r="AP2765" s="69" t="s">
        <v>1913</v>
      </c>
      <c r="AQ2765" s="69" t="s">
        <v>200</v>
      </c>
      <c r="AR2765" s="69" t="s">
        <v>1917</v>
      </c>
    </row>
    <row r="2766" spans="36:44" ht="14.4">
      <c r="AJ2766" s="26" t="str">
        <f>VLOOKUP(AQ2766,'user list'!A:B,2,0)</f>
        <v>BPLD</v>
      </c>
      <c r="AK2766" s="26">
        <f t="shared" si="177"/>
        <v>6</v>
      </c>
      <c r="AL2766" s="26">
        <f t="shared" si="178"/>
        <v>5</v>
      </c>
      <c r="AM2766" s="94" t="str">
        <f t="shared" si="179"/>
        <v>6/5 Log Off</v>
      </c>
      <c r="AN2766" s="172">
        <v>45813.610659722224</v>
      </c>
      <c r="AO2766" s="69" t="s">
        <v>194</v>
      </c>
      <c r="AP2766" s="69" t="s">
        <v>1913</v>
      </c>
      <c r="AQ2766" s="69" t="s">
        <v>194</v>
      </c>
      <c r="AR2766" s="69" t="s">
        <v>1917</v>
      </c>
    </row>
    <row r="2767" spans="36:44" ht="14.4">
      <c r="AJ2767" s="26" t="str">
        <f>VLOOKUP(AQ2767,'user list'!A:B,2,0)</f>
        <v>BPLD</v>
      </c>
      <c r="AK2767" s="26">
        <f t="shared" si="177"/>
        <v>6</v>
      </c>
      <c r="AL2767" s="26">
        <f t="shared" si="178"/>
        <v>5</v>
      </c>
      <c r="AM2767" s="94" t="str">
        <f t="shared" si="179"/>
        <v>6/5 Log In</v>
      </c>
      <c r="AN2767" s="172">
        <v>45813.613055555557</v>
      </c>
      <c r="AO2767" s="69" t="s">
        <v>194</v>
      </c>
      <c r="AP2767" s="69" t="s">
        <v>1913</v>
      </c>
      <c r="AQ2767" s="69" t="s">
        <v>194</v>
      </c>
      <c r="AR2767" s="69" t="s">
        <v>1916</v>
      </c>
    </row>
    <row r="2768" spans="36:44" ht="14.4">
      <c r="AJ2768" s="26" t="str">
        <f>VLOOKUP(AQ2768,'user list'!A:B,2,0)</f>
        <v>BCRD</v>
      </c>
      <c r="AK2768" s="26">
        <f t="shared" si="177"/>
        <v>6</v>
      </c>
      <c r="AL2768" s="26">
        <f t="shared" si="178"/>
        <v>5</v>
      </c>
      <c r="AM2768" s="94" t="str">
        <f t="shared" si="179"/>
        <v>6/5 Log In</v>
      </c>
      <c r="AN2768" s="172">
        <v>45813.61314814815</v>
      </c>
      <c r="AO2768" s="69" t="s">
        <v>192</v>
      </c>
      <c r="AP2768" s="69" t="s">
        <v>1913</v>
      </c>
      <c r="AQ2768" s="69" t="s">
        <v>192</v>
      </c>
      <c r="AR2768" s="69" t="s">
        <v>1916</v>
      </c>
    </row>
    <row r="2769" spans="36:44" ht="14.4">
      <c r="AJ2769" s="26" t="str">
        <f>VLOOKUP(AQ2769,'user list'!A:B,2,0)</f>
        <v>Admin</v>
      </c>
      <c r="AK2769" s="26">
        <f t="shared" si="177"/>
        <v>6</v>
      </c>
      <c r="AL2769" s="26">
        <f t="shared" si="178"/>
        <v>5</v>
      </c>
      <c r="AM2769" s="94" t="str">
        <f t="shared" si="179"/>
        <v>6/5 Log In</v>
      </c>
      <c r="AN2769" s="172">
        <v>45813.61346064815</v>
      </c>
      <c r="AO2769" s="69" t="s">
        <v>186</v>
      </c>
      <c r="AP2769" s="69" t="s">
        <v>1913</v>
      </c>
      <c r="AQ2769" s="69" t="s">
        <v>186</v>
      </c>
      <c r="AR2769" s="69" t="s">
        <v>1916</v>
      </c>
    </row>
    <row r="2770" spans="36:44" ht="14.4">
      <c r="AJ2770" s="26" t="str">
        <f>VLOOKUP(AQ2770,'user list'!A:B,2,0)</f>
        <v>Admin</v>
      </c>
      <c r="AK2770" s="26">
        <f t="shared" si="177"/>
        <v>6</v>
      </c>
      <c r="AL2770" s="26">
        <f t="shared" si="178"/>
        <v>5</v>
      </c>
      <c r="AM2770" s="94" t="str">
        <f t="shared" si="179"/>
        <v>6/5 Log In</v>
      </c>
      <c r="AN2770" s="172">
        <v>45813.61346064815</v>
      </c>
      <c r="AO2770" s="69" t="s">
        <v>186</v>
      </c>
      <c r="AP2770" s="69" t="s">
        <v>1913</v>
      </c>
      <c r="AQ2770" s="69" t="s">
        <v>186</v>
      </c>
      <c r="AR2770" s="69" t="s">
        <v>1916</v>
      </c>
    </row>
    <row r="2771" spans="36:44" ht="14.4">
      <c r="AJ2771" s="26" t="str">
        <f>VLOOKUP(AQ2771,'user list'!A:B,2,0)</f>
        <v>Admin</v>
      </c>
      <c r="AK2771" s="26">
        <f t="shared" si="177"/>
        <v>6</v>
      </c>
      <c r="AL2771" s="26">
        <f t="shared" si="178"/>
        <v>5</v>
      </c>
      <c r="AM2771" s="94" t="str">
        <f t="shared" si="179"/>
        <v>6/5 Log In</v>
      </c>
      <c r="AN2771" s="172">
        <v>45813.61346064815</v>
      </c>
      <c r="AO2771" s="69" t="s">
        <v>186</v>
      </c>
      <c r="AP2771" s="69" t="s">
        <v>1913</v>
      </c>
      <c r="AQ2771" s="69" t="s">
        <v>186</v>
      </c>
      <c r="AR2771" s="69" t="s">
        <v>1916</v>
      </c>
    </row>
    <row r="2772" spans="36:44" ht="14.4">
      <c r="AJ2772" s="26" t="str">
        <f>VLOOKUP(AQ2772,'user list'!A:B,2,0)</f>
        <v>MDAD</v>
      </c>
      <c r="AK2772" s="26">
        <f t="shared" si="177"/>
        <v>6</v>
      </c>
      <c r="AL2772" s="26">
        <f t="shared" si="178"/>
        <v>5</v>
      </c>
      <c r="AM2772" s="94" t="str">
        <f t="shared" si="179"/>
        <v>6/5 Log In</v>
      </c>
      <c r="AN2772" s="172">
        <v>45813.613611111112</v>
      </c>
      <c r="AO2772" s="69" t="s">
        <v>223</v>
      </c>
      <c r="AP2772" s="69" t="s">
        <v>1913</v>
      </c>
      <c r="AQ2772" s="69" t="s">
        <v>223</v>
      </c>
      <c r="AR2772" s="69" t="s">
        <v>1916</v>
      </c>
    </row>
    <row r="2773" spans="36:44" ht="14.4">
      <c r="AJ2773" s="26" t="str">
        <f>VLOOKUP(AQ2773,'user list'!A:B,2,0)</f>
        <v>QCPL</v>
      </c>
      <c r="AK2773" s="26">
        <f t="shared" si="177"/>
        <v>6</v>
      </c>
      <c r="AL2773" s="26">
        <f t="shared" si="178"/>
        <v>5</v>
      </c>
      <c r="AM2773" s="94" t="str">
        <f t="shared" si="179"/>
        <v>6/5 Log Off</v>
      </c>
      <c r="AN2773" s="172">
        <v>45813.613993055558</v>
      </c>
      <c r="AO2773" s="69" t="s">
        <v>268</v>
      </c>
      <c r="AP2773" s="69" t="s">
        <v>1913</v>
      </c>
      <c r="AQ2773" s="69" t="s">
        <v>268</v>
      </c>
      <c r="AR2773" s="69" t="s">
        <v>1917</v>
      </c>
    </row>
    <row r="2774" spans="36:44" ht="14.4">
      <c r="AJ2774" s="26" t="str">
        <f>VLOOKUP(AQ2774,'user list'!A:B,2,0)</f>
        <v>QCPL</v>
      </c>
      <c r="AK2774" s="26">
        <f t="shared" si="177"/>
        <v>6</v>
      </c>
      <c r="AL2774" s="26">
        <f t="shared" si="178"/>
        <v>5</v>
      </c>
      <c r="AM2774" s="94" t="str">
        <f t="shared" si="179"/>
        <v>6/5 Log In</v>
      </c>
      <c r="AN2774" s="172">
        <v>45813.614351851851</v>
      </c>
      <c r="AO2774" s="69" t="s">
        <v>268</v>
      </c>
      <c r="AP2774" s="69" t="s">
        <v>1913</v>
      </c>
      <c r="AQ2774" s="69" t="s">
        <v>268</v>
      </c>
      <c r="AR2774" s="69" t="s">
        <v>1916</v>
      </c>
    </row>
    <row r="2775" spans="36:44" ht="14.4">
      <c r="AJ2775" s="26" t="str">
        <f>VLOOKUP(AQ2775,'user list'!A:B,2,0)</f>
        <v>CTO</v>
      </c>
      <c r="AK2775" s="26">
        <f t="shared" si="177"/>
        <v>6</v>
      </c>
      <c r="AL2775" s="26">
        <f t="shared" si="178"/>
        <v>5</v>
      </c>
      <c r="AM2775" s="94" t="str">
        <f t="shared" si="179"/>
        <v>6/5 Log Off</v>
      </c>
      <c r="AN2775" s="172">
        <v>45813.615486111114</v>
      </c>
      <c r="AO2775" s="69" t="s">
        <v>207</v>
      </c>
      <c r="AP2775" s="69" t="s">
        <v>1913</v>
      </c>
      <c r="AQ2775" s="69" t="s">
        <v>207</v>
      </c>
      <c r="AR2775" s="69" t="s">
        <v>1917</v>
      </c>
    </row>
    <row r="2776" spans="36:44" ht="14.4">
      <c r="AJ2776" s="26" t="str">
        <f>VLOOKUP(AQ2776,'user list'!A:B,2,0)</f>
        <v>DOE</v>
      </c>
      <c r="AK2776" s="26">
        <f t="shared" si="177"/>
        <v>6</v>
      </c>
      <c r="AL2776" s="26">
        <f t="shared" si="178"/>
        <v>5</v>
      </c>
      <c r="AM2776" s="94" t="str">
        <f t="shared" si="179"/>
        <v>6/5 Log In</v>
      </c>
      <c r="AN2776" s="172">
        <v>45813.615567129629</v>
      </c>
      <c r="AO2776" s="69" t="s">
        <v>212</v>
      </c>
      <c r="AP2776" s="69" t="s">
        <v>1913</v>
      </c>
      <c r="AQ2776" s="69" t="s">
        <v>212</v>
      </c>
      <c r="AR2776" s="69" t="s">
        <v>1916</v>
      </c>
    </row>
    <row r="2777" spans="36:44" ht="14.4">
      <c r="AJ2777" s="26" t="str">
        <f>VLOOKUP(AQ2777,'user list'!A:B,2,0)</f>
        <v>CArD</v>
      </c>
      <c r="AK2777" s="26">
        <f t="shared" si="177"/>
        <v>6</v>
      </c>
      <c r="AL2777" s="26">
        <f t="shared" si="178"/>
        <v>5</v>
      </c>
      <c r="AM2777" s="94" t="str">
        <f t="shared" si="179"/>
        <v>6/5 Log Off</v>
      </c>
      <c r="AN2777" s="172">
        <v>45813.615995370368</v>
      </c>
      <c r="AO2777" s="69" t="s">
        <v>277</v>
      </c>
      <c r="AP2777" s="69" t="s">
        <v>1913</v>
      </c>
      <c r="AQ2777" s="69" t="s">
        <v>277</v>
      </c>
      <c r="AR2777" s="69" t="s">
        <v>1917</v>
      </c>
    </row>
    <row r="2778" spans="36:44" ht="14.4">
      <c r="AJ2778" s="26" t="str">
        <f>VLOOKUP(AQ2778,'user list'!A:B,2,0)</f>
        <v>PDAO</v>
      </c>
      <c r="AK2778" s="26">
        <f t="shared" si="177"/>
        <v>6</v>
      </c>
      <c r="AL2778" s="26">
        <f t="shared" si="178"/>
        <v>5</v>
      </c>
      <c r="AM2778" s="94" t="str">
        <f t="shared" si="179"/>
        <v>6/5 Log In</v>
      </c>
      <c r="AN2778" s="172">
        <v>45813.617974537039</v>
      </c>
      <c r="AO2778" s="69" t="s">
        <v>258</v>
      </c>
      <c r="AP2778" s="69" t="s">
        <v>1913</v>
      </c>
      <c r="AQ2778" s="69" t="s">
        <v>258</v>
      </c>
      <c r="AR2778" s="69" t="s">
        <v>1916</v>
      </c>
    </row>
    <row r="2779" spans="36:44" ht="14.4">
      <c r="AJ2779" s="26" t="str">
        <f>VLOOKUP(AQ2779,'user list'!A:B,2,0)</f>
        <v>PDAD</v>
      </c>
      <c r="AK2779" s="26">
        <f t="shared" si="177"/>
        <v>6</v>
      </c>
      <c r="AL2779" s="26">
        <f t="shared" si="178"/>
        <v>5</v>
      </c>
      <c r="AM2779" s="94" t="str">
        <f t="shared" si="179"/>
        <v>6/5 Log Off</v>
      </c>
      <c r="AN2779" s="172">
        <v>45813.618402777778</v>
      </c>
      <c r="AO2779" s="69" t="s">
        <v>257</v>
      </c>
      <c r="AP2779" s="69" t="s">
        <v>1913</v>
      </c>
      <c r="AQ2779" s="69" t="s">
        <v>257</v>
      </c>
      <c r="AR2779" s="69" t="s">
        <v>1917</v>
      </c>
    </row>
    <row r="2780" spans="36:44" ht="14.4">
      <c r="AJ2780" s="26" t="str">
        <f>VLOOKUP(AQ2780,'user list'!A:B,2,0)</f>
        <v>OCM</v>
      </c>
      <c r="AK2780" s="26">
        <f t="shared" si="177"/>
        <v>6</v>
      </c>
      <c r="AL2780" s="26">
        <f t="shared" si="178"/>
        <v>5</v>
      </c>
      <c r="AM2780" s="94" t="str">
        <f t="shared" si="179"/>
        <v>6/5 Log In</v>
      </c>
      <c r="AN2780" s="172">
        <v>45813.618437500001</v>
      </c>
      <c r="AO2780" s="69" t="s">
        <v>234</v>
      </c>
      <c r="AP2780" s="69" t="s">
        <v>1913</v>
      </c>
      <c r="AQ2780" s="69" t="s">
        <v>234</v>
      </c>
      <c r="AR2780" s="69" t="s">
        <v>1916</v>
      </c>
    </row>
    <row r="2781" spans="36:44" ht="14.4">
      <c r="AJ2781" s="26" t="str">
        <f>VLOOKUP(AQ2781,'user list'!A:B,2,0)</f>
        <v>DOE</v>
      </c>
      <c r="AK2781" s="26">
        <f t="shared" si="177"/>
        <v>6</v>
      </c>
      <c r="AL2781" s="26">
        <f t="shared" si="178"/>
        <v>5</v>
      </c>
      <c r="AM2781" s="94" t="str">
        <f t="shared" si="179"/>
        <v>6/5 Log Off</v>
      </c>
      <c r="AN2781" s="172">
        <v>45813.618622685186</v>
      </c>
      <c r="AO2781" s="69" t="s">
        <v>212</v>
      </c>
      <c r="AP2781" s="69" t="s">
        <v>1913</v>
      </c>
      <c r="AQ2781" s="69" t="s">
        <v>212</v>
      </c>
      <c r="AR2781" s="69" t="s">
        <v>1917</v>
      </c>
    </row>
    <row r="2782" spans="36:44" ht="14.4">
      <c r="AJ2782" s="26" t="str">
        <f>VLOOKUP(AQ2782,'user list'!A:B,2,0)</f>
        <v>DOE</v>
      </c>
      <c r="AK2782" s="26">
        <f t="shared" si="177"/>
        <v>6</v>
      </c>
      <c r="AL2782" s="26">
        <f t="shared" si="178"/>
        <v>5</v>
      </c>
      <c r="AM2782" s="94" t="str">
        <f t="shared" si="179"/>
        <v>6/5 Log In</v>
      </c>
      <c r="AN2782" s="172">
        <v>45813.618692129632</v>
      </c>
      <c r="AO2782" s="69" t="s">
        <v>212</v>
      </c>
      <c r="AP2782" s="69" t="s">
        <v>1913</v>
      </c>
      <c r="AQ2782" s="69" t="s">
        <v>212</v>
      </c>
      <c r="AR2782" s="69" t="s">
        <v>1916</v>
      </c>
    </row>
    <row r="2783" spans="36:44" ht="14.4">
      <c r="AJ2783" s="26" t="str">
        <f>VLOOKUP(AQ2783,'user list'!A:B,2,0)</f>
        <v>DSQC</v>
      </c>
      <c r="AK2783" s="26">
        <f t="shared" si="177"/>
        <v>6</v>
      </c>
      <c r="AL2783" s="26">
        <f t="shared" si="178"/>
        <v>5</v>
      </c>
      <c r="AM2783" s="94" t="str">
        <f t="shared" si="179"/>
        <v>6/5 Log Off</v>
      </c>
      <c r="AN2783" s="172">
        <v>45813.618726851855</v>
      </c>
      <c r="AO2783" s="69" t="s">
        <v>214</v>
      </c>
      <c r="AP2783" s="69" t="s">
        <v>1913</v>
      </c>
      <c r="AQ2783" s="69" t="s">
        <v>214</v>
      </c>
      <c r="AR2783" s="69" t="s">
        <v>1917</v>
      </c>
    </row>
    <row r="2784" spans="36:44" ht="14.4">
      <c r="AJ2784" s="26" t="str">
        <f>VLOOKUP(AQ2784,'user list'!A:B,2,0)</f>
        <v>CCRD</v>
      </c>
      <c r="AK2784" s="26">
        <f t="shared" si="177"/>
        <v>6</v>
      </c>
      <c r="AL2784" s="26">
        <f t="shared" si="178"/>
        <v>5</v>
      </c>
      <c r="AM2784" s="94" t="str">
        <f t="shared" si="179"/>
        <v>6/5 Log In</v>
      </c>
      <c r="AN2784" s="172">
        <v>45813.618761574071</v>
      </c>
      <c r="AO2784" s="69" t="s">
        <v>282</v>
      </c>
      <c r="AP2784" s="69" t="s">
        <v>1913</v>
      </c>
      <c r="AQ2784" s="69" t="s">
        <v>282</v>
      </c>
      <c r="AR2784" s="69" t="s">
        <v>1916</v>
      </c>
    </row>
    <row r="2785" spans="36:44" ht="14.4">
      <c r="AJ2785" s="26" t="str">
        <f>VLOOKUP(AQ2785,'user list'!A:B,2,0)</f>
        <v>OCM</v>
      </c>
      <c r="AK2785" s="26">
        <f t="shared" si="177"/>
        <v>6</v>
      </c>
      <c r="AL2785" s="26">
        <f t="shared" si="178"/>
        <v>5</v>
      </c>
      <c r="AM2785" s="94" t="str">
        <f t="shared" si="179"/>
        <v>6/5 Log Off</v>
      </c>
      <c r="AN2785" s="172">
        <v>45813.61891203704</v>
      </c>
      <c r="AO2785" s="69" t="s">
        <v>234</v>
      </c>
      <c r="AP2785" s="69" t="s">
        <v>1913</v>
      </c>
      <c r="AQ2785" s="69" t="s">
        <v>234</v>
      </c>
      <c r="AR2785" s="69" t="s">
        <v>1917</v>
      </c>
    </row>
    <row r="2786" spans="36:44" ht="14.4">
      <c r="AJ2786" s="26" t="str">
        <f>VLOOKUP(AQ2786,'user list'!A:B,2,0)</f>
        <v>DOE</v>
      </c>
      <c r="AK2786" s="26">
        <f t="shared" si="177"/>
        <v>6</v>
      </c>
      <c r="AL2786" s="26">
        <f t="shared" si="178"/>
        <v>5</v>
      </c>
      <c r="AM2786" s="94" t="str">
        <f t="shared" si="179"/>
        <v>6/5 Log In</v>
      </c>
      <c r="AN2786" s="172">
        <v>45813.619062500002</v>
      </c>
      <c r="AO2786" s="69" t="s">
        <v>211</v>
      </c>
      <c r="AP2786" s="69" t="s">
        <v>1913</v>
      </c>
      <c r="AQ2786" s="69" t="s">
        <v>211</v>
      </c>
      <c r="AR2786" s="69" t="s">
        <v>1916</v>
      </c>
    </row>
    <row r="2787" spans="36:44" ht="14.4">
      <c r="AJ2787" s="26" t="str">
        <f>VLOOKUP(AQ2787,'user list'!A:B,2,0)</f>
        <v>Admin</v>
      </c>
      <c r="AK2787" s="26">
        <f t="shared" ref="AK2787:AK2850" si="180">MONTH(AN2787)</f>
        <v>6</v>
      </c>
      <c r="AL2787" s="26">
        <f t="shared" ref="AL2787:AL2850" si="181">DAY(AN2787)</f>
        <v>5</v>
      </c>
      <c r="AM2787" s="94" t="str">
        <f t="shared" ref="AM2787:AM2850" si="182">AK2787&amp;"/"&amp;AL2787&amp;" "&amp;AR2787</f>
        <v>6/5 Log In</v>
      </c>
      <c r="AN2787" s="172">
        <v>45813.619884259257</v>
      </c>
      <c r="AO2787" s="69" t="s">
        <v>186</v>
      </c>
      <c r="AP2787" s="69" t="s">
        <v>1913</v>
      </c>
      <c r="AQ2787" s="69" t="s">
        <v>186</v>
      </c>
      <c r="AR2787" s="69" t="s">
        <v>1916</v>
      </c>
    </row>
    <row r="2788" spans="36:44" ht="14.4">
      <c r="AJ2788" s="26" t="str">
        <f>VLOOKUP(AQ2788,'user list'!A:B,2,0)</f>
        <v>Admin</v>
      </c>
      <c r="AK2788" s="26">
        <f t="shared" si="180"/>
        <v>6</v>
      </c>
      <c r="AL2788" s="26">
        <f t="shared" si="181"/>
        <v>5</v>
      </c>
      <c r="AM2788" s="94" t="str">
        <f t="shared" si="182"/>
        <v>6/5 Log In</v>
      </c>
      <c r="AN2788" s="172">
        <v>45813.619884259257</v>
      </c>
      <c r="AO2788" s="69" t="s">
        <v>186</v>
      </c>
      <c r="AP2788" s="69" t="s">
        <v>1913</v>
      </c>
      <c r="AQ2788" s="69" t="s">
        <v>186</v>
      </c>
      <c r="AR2788" s="69" t="s">
        <v>1916</v>
      </c>
    </row>
    <row r="2789" spans="36:44" ht="14.4">
      <c r="AJ2789" s="26" t="str">
        <f>VLOOKUP(AQ2789,'user list'!A:B,2,0)</f>
        <v>Admin</v>
      </c>
      <c r="AK2789" s="26">
        <f t="shared" si="180"/>
        <v>6</v>
      </c>
      <c r="AL2789" s="26">
        <f t="shared" si="181"/>
        <v>5</v>
      </c>
      <c r="AM2789" s="94" t="str">
        <f t="shared" si="182"/>
        <v>6/5 Log Off</v>
      </c>
      <c r="AN2789" s="172">
        <v>45813.620138888888</v>
      </c>
      <c r="AO2789" s="69" t="s">
        <v>186</v>
      </c>
      <c r="AP2789" s="69" t="s">
        <v>1913</v>
      </c>
      <c r="AQ2789" s="69" t="s">
        <v>186</v>
      </c>
      <c r="AR2789" s="69" t="s">
        <v>1917</v>
      </c>
    </row>
    <row r="2790" spans="36:44" ht="14.4">
      <c r="AJ2790" s="26" t="str">
        <f>VLOOKUP(AQ2790,'user list'!A:B,2,0)</f>
        <v>DOE</v>
      </c>
      <c r="AK2790" s="26">
        <f t="shared" si="180"/>
        <v>6</v>
      </c>
      <c r="AL2790" s="26">
        <f t="shared" si="181"/>
        <v>5</v>
      </c>
      <c r="AM2790" s="94" t="str">
        <f t="shared" si="182"/>
        <v>6/5 Log Off</v>
      </c>
      <c r="AN2790" s="172">
        <v>45813.620671296296</v>
      </c>
      <c r="AO2790" s="69" t="s">
        <v>212</v>
      </c>
      <c r="AP2790" s="69" t="s">
        <v>1913</v>
      </c>
      <c r="AQ2790" s="69" t="s">
        <v>212</v>
      </c>
      <c r="AR2790" s="69" t="s">
        <v>1917</v>
      </c>
    </row>
    <row r="2791" spans="36:44" ht="14.4">
      <c r="AJ2791" s="26" t="str">
        <f>VLOOKUP(AQ2791,'user list'!A:B,2,0)</f>
        <v>DOE</v>
      </c>
      <c r="AK2791" s="26">
        <f t="shared" si="180"/>
        <v>6</v>
      </c>
      <c r="AL2791" s="26">
        <f t="shared" si="181"/>
        <v>5</v>
      </c>
      <c r="AM2791" s="94" t="str">
        <f t="shared" si="182"/>
        <v>6/5 Log Off</v>
      </c>
      <c r="AN2791" s="172">
        <v>45813.620729166665</v>
      </c>
      <c r="AO2791" s="69" t="s">
        <v>212</v>
      </c>
      <c r="AP2791" s="69" t="s">
        <v>1913</v>
      </c>
      <c r="AQ2791" s="69" t="s">
        <v>212</v>
      </c>
      <c r="AR2791" s="69" t="s">
        <v>1917</v>
      </c>
    </row>
    <row r="2792" spans="36:44" ht="14.4">
      <c r="AJ2792" s="26" t="str">
        <f>VLOOKUP(AQ2792,'user list'!A:B,2,0)</f>
        <v>OCM</v>
      </c>
      <c r="AK2792" s="26">
        <f t="shared" si="180"/>
        <v>6</v>
      </c>
      <c r="AL2792" s="26">
        <f t="shared" si="181"/>
        <v>5</v>
      </c>
      <c r="AM2792" s="94" t="str">
        <f t="shared" si="182"/>
        <v>6/5 Log In</v>
      </c>
      <c r="AN2792" s="172">
        <v>45813.620763888888</v>
      </c>
      <c r="AO2792" s="69" t="s">
        <v>232</v>
      </c>
      <c r="AP2792" s="69" t="s">
        <v>1913</v>
      </c>
      <c r="AQ2792" s="69" t="s">
        <v>232</v>
      </c>
      <c r="AR2792" s="69" t="s">
        <v>1916</v>
      </c>
    </row>
    <row r="2793" spans="36:44" ht="14.4">
      <c r="AJ2793" s="26" t="str">
        <f>VLOOKUP(AQ2793,'user list'!A:B,2,0)</f>
        <v>DOE</v>
      </c>
      <c r="AK2793" s="26">
        <f t="shared" si="180"/>
        <v>6</v>
      </c>
      <c r="AL2793" s="26">
        <f t="shared" si="181"/>
        <v>5</v>
      </c>
      <c r="AM2793" s="94" t="str">
        <f t="shared" si="182"/>
        <v>6/5 Log In</v>
      </c>
      <c r="AN2793" s="172">
        <v>45813.620856481481</v>
      </c>
      <c r="AO2793" s="69" t="s">
        <v>212</v>
      </c>
      <c r="AP2793" s="69" t="s">
        <v>1913</v>
      </c>
      <c r="AQ2793" s="69" t="s">
        <v>212</v>
      </c>
      <c r="AR2793" s="69" t="s">
        <v>1916</v>
      </c>
    </row>
    <row r="2794" spans="36:44" ht="14.4">
      <c r="AJ2794" s="26" t="str">
        <f>VLOOKUP(AQ2794,'user list'!A:B,2,0)</f>
        <v>LEDIPO</v>
      </c>
      <c r="AK2794" s="26">
        <f t="shared" si="180"/>
        <v>6</v>
      </c>
      <c r="AL2794" s="26">
        <f t="shared" si="181"/>
        <v>5</v>
      </c>
      <c r="AM2794" s="94" t="str">
        <f t="shared" si="182"/>
        <v>6/5 Log Off</v>
      </c>
      <c r="AN2794" s="172">
        <v>45813.621817129628</v>
      </c>
      <c r="AO2794" s="69" t="s">
        <v>222</v>
      </c>
      <c r="AP2794" s="69" t="s">
        <v>1913</v>
      </c>
      <c r="AQ2794" s="69" t="s">
        <v>222</v>
      </c>
      <c r="AR2794" s="69" t="s">
        <v>1917</v>
      </c>
    </row>
    <row r="2795" spans="36:44" ht="14.4">
      <c r="AJ2795" s="26" t="str">
        <f>VLOOKUP(AQ2795,'user list'!A:B,2,0)</f>
        <v>CGSD</v>
      </c>
      <c r="AK2795" s="26">
        <f t="shared" si="180"/>
        <v>6</v>
      </c>
      <c r="AL2795" s="26">
        <f t="shared" si="181"/>
        <v>5</v>
      </c>
      <c r="AM2795" s="94" t="str">
        <f t="shared" si="182"/>
        <v>6/5 Log In</v>
      </c>
      <c r="AN2795" s="172">
        <v>45813.62190972222</v>
      </c>
      <c r="AO2795" s="69" t="s">
        <v>200</v>
      </c>
      <c r="AP2795" s="69" t="s">
        <v>1913</v>
      </c>
      <c r="AQ2795" s="69" t="s">
        <v>200</v>
      </c>
      <c r="AR2795" s="69" t="s">
        <v>1916</v>
      </c>
    </row>
    <row r="2796" spans="36:44" ht="14.4">
      <c r="AJ2796" s="26" t="str">
        <f>VLOOKUP(AQ2796,'user list'!A:B,2,0)</f>
        <v>OCM</v>
      </c>
      <c r="AK2796" s="26">
        <f t="shared" si="180"/>
        <v>6</v>
      </c>
      <c r="AL2796" s="26">
        <f t="shared" si="181"/>
        <v>5</v>
      </c>
      <c r="AM2796" s="94" t="str">
        <f t="shared" si="182"/>
        <v>6/5 Log Off</v>
      </c>
      <c r="AN2796" s="172">
        <v>45813.625671296293</v>
      </c>
      <c r="AO2796" s="69" t="s">
        <v>232</v>
      </c>
      <c r="AP2796" s="69" t="s">
        <v>1913</v>
      </c>
      <c r="AQ2796" s="69" t="s">
        <v>232</v>
      </c>
      <c r="AR2796" s="69" t="s">
        <v>1917</v>
      </c>
    </row>
    <row r="2797" spans="36:44" ht="14.4">
      <c r="AJ2797" s="26" t="str">
        <f>VLOOKUP(AQ2797,'user list'!A:B,2,0)</f>
        <v>PROC</v>
      </c>
      <c r="AK2797" s="26">
        <f t="shared" si="180"/>
        <v>6</v>
      </c>
      <c r="AL2797" s="26">
        <f t="shared" si="181"/>
        <v>5</v>
      </c>
      <c r="AM2797" s="94" t="str">
        <f t="shared" si="182"/>
        <v>6/5 Log Off</v>
      </c>
      <c r="AN2797" s="172">
        <v>45813.625949074078</v>
      </c>
      <c r="AO2797" s="69" t="s">
        <v>262</v>
      </c>
      <c r="AP2797" s="69" t="s">
        <v>1913</v>
      </c>
      <c r="AQ2797" s="69" t="s">
        <v>262</v>
      </c>
      <c r="AR2797" s="69" t="s">
        <v>1917</v>
      </c>
    </row>
    <row r="2798" spans="36:44" ht="14.4">
      <c r="AJ2798" s="26" t="str">
        <f>VLOOKUP(AQ2798,'user list'!A:B,2,0)</f>
        <v>PROC</v>
      </c>
      <c r="AK2798" s="26">
        <f t="shared" si="180"/>
        <v>6</v>
      </c>
      <c r="AL2798" s="26">
        <f t="shared" si="181"/>
        <v>5</v>
      </c>
      <c r="AM2798" s="94" t="str">
        <f t="shared" si="182"/>
        <v>6/5 Log In</v>
      </c>
      <c r="AN2798" s="172">
        <v>45813.626215277778</v>
      </c>
      <c r="AO2798" s="69" t="s">
        <v>262</v>
      </c>
      <c r="AP2798" s="69" t="s">
        <v>1913</v>
      </c>
      <c r="AQ2798" s="69" t="s">
        <v>262</v>
      </c>
      <c r="AR2798" s="69" t="s">
        <v>1916</v>
      </c>
    </row>
    <row r="2799" spans="36:44" ht="14.4">
      <c r="AJ2799" s="26" t="str">
        <f>VLOOKUP(AQ2799,'user list'!A:B,2,0)</f>
        <v>OCM</v>
      </c>
      <c r="AK2799" s="26">
        <f t="shared" si="180"/>
        <v>6</v>
      </c>
      <c r="AL2799" s="26">
        <f t="shared" si="181"/>
        <v>5</v>
      </c>
      <c r="AM2799" s="94" t="str">
        <f t="shared" si="182"/>
        <v>6/5 Log In</v>
      </c>
      <c r="AN2799" s="172">
        <v>45813.626481481479</v>
      </c>
      <c r="AO2799" s="69" t="s">
        <v>232</v>
      </c>
      <c r="AP2799" s="69" t="s">
        <v>1913</v>
      </c>
      <c r="AQ2799" s="69" t="s">
        <v>232</v>
      </c>
      <c r="AR2799" s="69" t="s">
        <v>1916</v>
      </c>
    </row>
    <row r="2800" spans="36:44" ht="14.4">
      <c r="AJ2800" s="26" t="str">
        <f>VLOOKUP(AQ2800,'user list'!A:B,2,0)</f>
        <v>ITDD</v>
      </c>
      <c r="AK2800" s="26">
        <f t="shared" si="180"/>
        <v>6</v>
      </c>
      <c r="AL2800" s="26">
        <f t="shared" si="181"/>
        <v>5</v>
      </c>
      <c r="AM2800" s="94" t="str">
        <f t="shared" si="182"/>
        <v>6/5 Log Off</v>
      </c>
      <c r="AN2800" s="172">
        <v>45813.627638888887</v>
      </c>
      <c r="AO2800" s="69" t="s">
        <v>219</v>
      </c>
      <c r="AP2800" s="69" t="s">
        <v>1913</v>
      </c>
      <c r="AQ2800" s="69" t="s">
        <v>219</v>
      </c>
      <c r="AR2800" s="69" t="s">
        <v>1917</v>
      </c>
    </row>
    <row r="2801" spans="36:44" ht="14.4">
      <c r="AJ2801" s="26" t="str">
        <f>VLOOKUP(AQ2801,'user list'!A:B,2,0)</f>
        <v>ITDD</v>
      </c>
      <c r="AK2801" s="26">
        <f t="shared" si="180"/>
        <v>6</v>
      </c>
      <c r="AL2801" s="26">
        <f t="shared" si="181"/>
        <v>5</v>
      </c>
      <c r="AM2801" s="94" t="str">
        <f t="shared" si="182"/>
        <v>6/5 Log In</v>
      </c>
      <c r="AN2801" s="172">
        <v>45813.627685185187</v>
      </c>
      <c r="AO2801" s="69" t="s">
        <v>219</v>
      </c>
      <c r="AP2801" s="69" t="s">
        <v>1913</v>
      </c>
      <c r="AQ2801" s="69" t="s">
        <v>219</v>
      </c>
      <c r="AR2801" s="69" t="s">
        <v>1916</v>
      </c>
    </row>
    <row r="2802" spans="36:44" ht="14.4">
      <c r="AJ2802" s="26" t="str">
        <f>VLOOKUP(AQ2802,'user list'!A:B,2,0)</f>
        <v>CHD</v>
      </c>
      <c r="AK2802" s="26">
        <f t="shared" si="180"/>
        <v>6</v>
      </c>
      <c r="AL2802" s="26">
        <f t="shared" si="181"/>
        <v>5</v>
      </c>
      <c r="AM2802" s="94" t="str">
        <f t="shared" si="182"/>
        <v>6/5 Log Off</v>
      </c>
      <c r="AN2802" s="172">
        <v>45813.627962962964</v>
      </c>
      <c r="AO2802" s="69" t="s">
        <v>203</v>
      </c>
      <c r="AP2802" s="69" t="s">
        <v>1913</v>
      </c>
      <c r="AQ2802" s="69" t="s">
        <v>203</v>
      </c>
      <c r="AR2802" s="69" t="s">
        <v>1917</v>
      </c>
    </row>
    <row r="2803" spans="36:44" ht="14.4">
      <c r="AJ2803" s="26" t="str">
        <f>VLOOKUP(AQ2803,'user list'!A:B,2,0)</f>
        <v>CHD</v>
      </c>
      <c r="AK2803" s="26">
        <f t="shared" si="180"/>
        <v>6</v>
      </c>
      <c r="AL2803" s="26">
        <f t="shared" si="181"/>
        <v>5</v>
      </c>
      <c r="AM2803" s="94" t="str">
        <f t="shared" si="182"/>
        <v>6/5 Log In</v>
      </c>
      <c r="AN2803" s="172">
        <v>45813.628078703703</v>
      </c>
      <c r="AO2803" s="69" t="s">
        <v>203</v>
      </c>
      <c r="AP2803" s="69" t="s">
        <v>1913</v>
      </c>
      <c r="AQ2803" s="69" t="s">
        <v>203</v>
      </c>
      <c r="AR2803" s="69" t="s">
        <v>1916</v>
      </c>
    </row>
    <row r="2804" spans="36:44" ht="14.4">
      <c r="AJ2804" s="26" t="str">
        <f>VLOOKUP(AQ2804,'user list'!A:B,2,0)</f>
        <v>OCA</v>
      </c>
      <c r="AK2804" s="26">
        <f t="shared" si="180"/>
        <v>6</v>
      </c>
      <c r="AL2804" s="26">
        <f t="shared" si="181"/>
        <v>5</v>
      </c>
      <c r="AM2804" s="94" t="str">
        <f t="shared" si="182"/>
        <v>6/5 Log In</v>
      </c>
      <c r="AN2804" s="172">
        <v>45813.628449074073</v>
      </c>
      <c r="AO2804" s="69" t="s">
        <v>227</v>
      </c>
      <c r="AP2804" s="69" t="s">
        <v>1913</v>
      </c>
      <c r="AQ2804" s="69" t="s">
        <v>227</v>
      </c>
      <c r="AR2804" s="69" t="s">
        <v>1916</v>
      </c>
    </row>
    <row r="2805" spans="36:44" ht="14.4">
      <c r="AJ2805" s="26" t="str">
        <f>VLOOKUP(AQ2805,'user list'!A:B,2,0)</f>
        <v>CAD</v>
      </c>
      <c r="AK2805" s="26">
        <f t="shared" si="180"/>
        <v>6</v>
      </c>
      <c r="AL2805" s="26">
        <f t="shared" si="181"/>
        <v>5</v>
      </c>
      <c r="AM2805" s="94" t="str">
        <f t="shared" si="182"/>
        <v>6/5 Log Off</v>
      </c>
      <c r="AN2805" s="172">
        <v>45813.628877314812</v>
      </c>
      <c r="AO2805" s="69" t="s">
        <v>196</v>
      </c>
      <c r="AP2805" s="69" t="s">
        <v>1913</v>
      </c>
      <c r="AQ2805" s="69" t="s">
        <v>196</v>
      </c>
      <c r="AR2805" s="69" t="s">
        <v>1917</v>
      </c>
    </row>
    <row r="2806" spans="36:44" ht="14.4">
      <c r="AJ2806" s="26" t="str">
        <f>VLOOKUP(AQ2806,'user list'!A:B,2,0)</f>
        <v>CAD</v>
      </c>
      <c r="AK2806" s="26">
        <f t="shared" si="180"/>
        <v>6</v>
      </c>
      <c r="AL2806" s="26">
        <f t="shared" si="181"/>
        <v>5</v>
      </c>
      <c r="AM2806" s="94" t="str">
        <f t="shared" si="182"/>
        <v>6/5 Log In</v>
      </c>
      <c r="AN2806" s="172">
        <v>45813.628993055558</v>
      </c>
      <c r="AO2806" s="69" t="s">
        <v>196</v>
      </c>
      <c r="AP2806" s="69" t="s">
        <v>1913</v>
      </c>
      <c r="AQ2806" s="69" t="s">
        <v>196</v>
      </c>
      <c r="AR2806" s="69" t="s">
        <v>1916</v>
      </c>
    </row>
    <row r="2807" spans="36:44" ht="14.4">
      <c r="AJ2807" s="26" t="str">
        <f>VLOOKUP(AQ2807,'user list'!A:B,2,0)</f>
        <v>PROC</v>
      </c>
      <c r="AK2807" s="26">
        <f t="shared" si="180"/>
        <v>6</v>
      </c>
      <c r="AL2807" s="26">
        <f t="shared" si="181"/>
        <v>5</v>
      </c>
      <c r="AM2807" s="94" t="str">
        <f t="shared" si="182"/>
        <v>6/5 Log Off</v>
      </c>
      <c r="AN2807" s="172">
        <v>45813.629560185182</v>
      </c>
      <c r="AO2807" s="69" t="s">
        <v>261</v>
      </c>
      <c r="AP2807" s="69" t="s">
        <v>1913</v>
      </c>
      <c r="AQ2807" s="69" t="s">
        <v>261</v>
      </c>
      <c r="AR2807" s="69" t="s">
        <v>1917</v>
      </c>
    </row>
    <row r="2808" spans="36:44" ht="14.4">
      <c r="AJ2808" s="26" t="str">
        <f>VLOOKUP(AQ2808,'user list'!A:B,2,0)</f>
        <v>CTO</v>
      </c>
      <c r="AK2808" s="26">
        <f t="shared" si="180"/>
        <v>6</v>
      </c>
      <c r="AL2808" s="26">
        <f t="shared" si="181"/>
        <v>5</v>
      </c>
      <c r="AM2808" s="94" t="str">
        <f t="shared" si="182"/>
        <v>6/5 Log Off</v>
      </c>
      <c r="AN2808" s="172">
        <v>45813.62976851852</v>
      </c>
      <c r="AO2808" s="69" t="s">
        <v>207</v>
      </c>
      <c r="AP2808" s="69" t="s">
        <v>1913</v>
      </c>
      <c r="AQ2808" s="69" t="s">
        <v>207</v>
      </c>
      <c r="AR2808" s="69" t="s">
        <v>1917</v>
      </c>
    </row>
    <row r="2809" spans="36:44" ht="14.4">
      <c r="AJ2809" s="26" t="str">
        <f>VLOOKUP(AQ2809,'user list'!A:B,2,0)</f>
        <v>PROC</v>
      </c>
      <c r="AK2809" s="26">
        <f t="shared" si="180"/>
        <v>6</v>
      </c>
      <c r="AL2809" s="26">
        <f t="shared" si="181"/>
        <v>5</v>
      </c>
      <c r="AM2809" s="94" t="str">
        <f t="shared" si="182"/>
        <v>6/5 Log In</v>
      </c>
      <c r="AN2809" s="172">
        <v>45813.629930555559</v>
      </c>
      <c r="AO2809" s="69" t="s">
        <v>261</v>
      </c>
      <c r="AP2809" s="69" t="s">
        <v>1913</v>
      </c>
      <c r="AQ2809" s="69" t="s">
        <v>261</v>
      </c>
      <c r="AR2809" s="69" t="s">
        <v>1916</v>
      </c>
    </row>
    <row r="2810" spans="36:44" ht="14.4">
      <c r="AJ2810" s="26" t="str">
        <f>VLOOKUP(AQ2810,'user list'!A:B,2,0)</f>
        <v>CTO</v>
      </c>
      <c r="AK2810" s="26">
        <f t="shared" si="180"/>
        <v>6</v>
      </c>
      <c r="AL2810" s="26">
        <f t="shared" si="181"/>
        <v>5</v>
      </c>
      <c r="AM2810" s="94" t="str">
        <f t="shared" si="182"/>
        <v>6/5 Log In</v>
      </c>
      <c r="AN2810" s="172">
        <v>45813.629930555559</v>
      </c>
      <c r="AO2810" s="69" t="s">
        <v>207</v>
      </c>
      <c r="AP2810" s="69" t="s">
        <v>1913</v>
      </c>
      <c r="AQ2810" s="69" t="s">
        <v>207</v>
      </c>
      <c r="AR2810" s="69" t="s">
        <v>1916</v>
      </c>
    </row>
    <row r="2811" spans="36:44" ht="14.4">
      <c r="AJ2811" s="26" t="str">
        <f>VLOOKUP(AQ2811,'user list'!A:B,2,0)</f>
        <v>OCAs</v>
      </c>
      <c r="AK2811" s="26">
        <f t="shared" si="180"/>
        <v>6</v>
      </c>
      <c r="AL2811" s="26">
        <f t="shared" si="181"/>
        <v>5</v>
      </c>
      <c r="AM2811" s="94" t="str">
        <f t="shared" si="182"/>
        <v>6/5 Log Off</v>
      </c>
      <c r="AN2811" s="172">
        <v>45813.630601851852</v>
      </c>
      <c r="AO2811" s="69" t="s">
        <v>279</v>
      </c>
      <c r="AP2811" s="69" t="s">
        <v>1913</v>
      </c>
      <c r="AQ2811" s="69" t="s">
        <v>279</v>
      </c>
      <c r="AR2811" s="69" t="s">
        <v>1917</v>
      </c>
    </row>
    <row r="2812" spans="36:44" ht="14.4">
      <c r="AJ2812" s="26" t="str">
        <f>VLOOKUP(AQ2812,'user list'!A:B,2,0)</f>
        <v>OCAs</v>
      </c>
      <c r="AK2812" s="26">
        <f t="shared" si="180"/>
        <v>6</v>
      </c>
      <c r="AL2812" s="26">
        <f t="shared" si="181"/>
        <v>5</v>
      </c>
      <c r="AM2812" s="94" t="str">
        <f t="shared" si="182"/>
        <v>6/5 Log In</v>
      </c>
      <c r="AN2812" s="172">
        <v>45813.63071759259</v>
      </c>
      <c r="AO2812" s="69" t="s">
        <v>279</v>
      </c>
      <c r="AP2812" s="69" t="s">
        <v>1913</v>
      </c>
      <c r="AQ2812" s="69" t="s">
        <v>279</v>
      </c>
      <c r="AR2812" s="69" t="s">
        <v>1916</v>
      </c>
    </row>
    <row r="2813" spans="36:44" ht="14.4">
      <c r="AJ2813" s="26" t="str">
        <f>VLOOKUP(AQ2813,'user list'!A:B,2,0)</f>
        <v>CVD</v>
      </c>
      <c r="AK2813" s="26">
        <f t="shared" si="180"/>
        <v>6</v>
      </c>
      <c r="AL2813" s="26">
        <f t="shared" si="181"/>
        <v>5</v>
      </c>
      <c r="AM2813" s="94" t="str">
        <f t="shared" si="182"/>
        <v>6/5 Log Off</v>
      </c>
      <c r="AN2813" s="172">
        <v>45813.631458333337</v>
      </c>
      <c r="AO2813" s="69" t="s">
        <v>208</v>
      </c>
      <c r="AP2813" s="69" t="s">
        <v>1913</v>
      </c>
      <c r="AQ2813" s="69" t="s">
        <v>208</v>
      </c>
      <c r="AR2813" s="69" t="s">
        <v>1917</v>
      </c>
    </row>
    <row r="2814" spans="36:44" ht="14.4">
      <c r="AJ2814" s="26" t="str">
        <f>VLOOKUP(AQ2814,'user list'!A:B,2,0)</f>
        <v>MDAD</v>
      </c>
      <c r="AK2814" s="26">
        <f t="shared" si="180"/>
        <v>6</v>
      </c>
      <c r="AL2814" s="26">
        <f t="shared" si="181"/>
        <v>5</v>
      </c>
      <c r="AM2814" s="94" t="str">
        <f t="shared" si="182"/>
        <v>6/5 Log Off</v>
      </c>
      <c r="AN2814" s="172">
        <v>45813.631828703707</v>
      </c>
      <c r="AO2814" s="69" t="s">
        <v>223</v>
      </c>
      <c r="AP2814" s="69" t="s">
        <v>1913</v>
      </c>
      <c r="AQ2814" s="69" t="s">
        <v>223</v>
      </c>
      <c r="AR2814" s="69" t="s">
        <v>1917</v>
      </c>
    </row>
    <row r="2815" spans="36:44" ht="14.4">
      <c r="AJ2815" s="26" t="str">
        <f>VLOOKUP(AQ2815,'user list'!A:B,2,0)</f>
        <v>CCESD</v>
      </c>
      <c r="AK2815" s="26">
        <f t="shared" si="180"/>
        <v>6</v>
      </c>
      <c r="AL2815" s="26">
        <f t="shared" si="181"/>
        <v>5</v>
      </c>
      <c r="AM2815" s="94" t="str">
        <f t="shared" si="182"/>
        <v>6/5 Log In</v>
      </c>
      <c r="AN2815" s="172">
        <v>45813.632002314815</v>
      </c>
      <c r="AO2815" s="69" t="s">
        <v>284</v>
      </c>
      <c r="AP2815" s="69" t="s">
        <v>1913</v>
      </c>
      <c r="AQ2815" s="69" t="s">
        <v>284</v>
      </c>
      <c r="AR2815" s="69" t="s">
        <v>1916</v>
      </c>
    </row>
    <row r="2816" spans="36:44" ht="14.4">
      <c r="AJ2816" s="26" t="str">
        <f>VLOOKUP(AQ2816,'user list'!A:B,2,0)</f>
        <v>CVD</v>
      </c>
      <c r="AK2816" s="26">
        <f t="shared" si="180"/>
        <v>6</v>
      </c>
      <c r="AL2816" s="26">
        <f t="shared" si="181"/>
        <v>5</v>
      </c>
      <c r="AM2816" s="94" t="str">
        <f t="shared" si="182"/>
        <v>6/5 Log In</v>
      </c>
      <c r="AN2816" s="172">
        <v>45813.632326388892</v>
      </c>
      <c r="AO2816" s="69" t="s">
        <v>208</v>
      </c>
      <c r="AP2816" s="69" t="s">
        <v>1913</v>
      </c>
      <c r="AQ2816" s="69" t="s">
        <v>208</v>
      </c>
      <c r="AR2816" s="69" t="s">
        <v>1916</v>
      </c>
    </row>
    <row r="2817" spans="36:44" ht="14.4">
      <c r="AJ2817" s="26" t="str">
        <f>VLOOKUP(AQ2817,'user list'!A:B,2,0)</f>
        <v>OCM</v>
      </c>
      <c r="AK2817" s="26">
        <f t="shared" si="180"/>
        <v>6</v>
      </c>
      <c r="AL2817" s="26">
        <f t="shared" si="181"/>
        <v>5</v>
      </c>
      <c r="AM2817" s="94" t="str">
        <f t="shared" si="182"/>
        <v>6/5 Log Off</v>
      </c>
      <c r="AN2817" s="172">
        <v>45813.6328587963</v>
      </c>
      <c r="AO2817" s="69" t="s">
        <v>230</v>
      </c>
      <c r="AP2817" s="69" t="s">
        <v>1913</v>
      </c>
      <c r="AQ2817" s="69" t="s">
        <v>230</v>
      </c>
      <c r="AR2817" s="69" t="s">
        <v>1917</v>
      </c>
    </row>
    <row r="2818" spans="36:44" ht="14.4">
      <c r="AJ2818" s="26" t="str">
        <f>VLOOKUP(AQ2818,'user list'!A:B,2,0)</f>
        <v>OCM</v>
      </c>
      <c r="AK2818" s="26">
        <f t="shared" si="180"/>
        <v>6</v>
      </c>
      <c r="AL2818" s="26">
        <f t="shared" si="181"/>
        <v>5</v>
      </c>
      <c r="AM2818" s="94" t="str">
        <f t="shared" si="182"/>
        <v>6/5 Log In</v>
      </c>
      <c r="AN2818" s="172">
        <v>45813.632928240739</v>
      </c>
      <c r="AO2818" s="69" t="s">
        <v>230</v>
      </c>
      <c r="AP2818" s="69" t="s">
        <v>1913</v>
      </c>
      <c r="AQ2818" s="69" t="s">
        <v>230</v>
      </c>
      <c r="AR2818" s="69" t="s">
        <v>1916</v>
      </c>
    </row>
    <row r="2819" spans="36:44" ht="14.4">
      <c r="AJ2819" s="26" t="str">
        <f>VLOOKUP(AQ2819,'user list'!A:B,2,0)</f>
        <v>OCM</v>
      </c>
      <c r="AK2819" s="26">
        <f t="shared" si="180"/>
        <v>6</v>
      </c>
      <c r="AL2819" s="26">
        <f t="shared" si="181"/>
        <v>5</v>
      </c>
      <c r="AM2819" s="94" t="str">
        <f t="shared" si="182"/>
        <v>6/5 Log Off</v>
      </c>
      <c r="AN2819" s="172">
        <v>45813.633171296293</v>
      </c>
      <c r="AO2819" s="69" t="s">
        <v>232</v>
      </c>
      <c r="AP2819" s="69" t="s">
        <v>1913</v>
      </c>
      <c r="AQ2819" s="69" t="s">
        <v>232</v>
      </c>
      <c r="AR2819" s="69" t="s">
        <v>1917</v>
      </c>
    </row>
    <row r="2820" spans="36:44" ht="14.4">
      <c r="AJ2820" s="26" t="str">
        <f>VLOOKUP(AQ2820,'user list'!A:B,2,0)</f>
        <v>OCM</v>
      </c>
      <c r="AK2820" s="26">
        <f t="shared" si="180"/>
        <v>6</v>
      </c>
      <c r="AL2820" s="26">
        <f t="shared" si="181"/>
        <v>5</v>
      </c>
      <c r="AM2820" s="94" t="str">
        <f t="shared" si="182"/>
        <v>6/5 Log Off</v>
      </c>
      <c r="AN2820" s="172">
        <v>45813.633356481485</v>
      </c>
      <c r="AO2820" s="69" t="s">
        <v>236</v>
      </c>
      <c r="AP2820" s="69" t="s">
        <v>1913</v>
      </c>
      <c r="AQ2820" s="69" t="s">
        <v>236</v>
      </c>
      <c r="AR2820" s="69" t="s">
        <v>1917</v>
      </c>
    </row>
    <row r="2821" spans="36:44" ht="14.4">
      <c r="AJ2821" s="26" t="str">
        <f>VLOOKUP(AQ2821,'user list'!A:B,2,0)</f>
        <v>DOE</v>
      </c>
      <c r="AK2821" s="26">
        <f t="shared" si="180"/>
        <v>6</v>
      </c>
      <c r="AL2821" s="26">
        <f t="shared" si="181"/>
        <v>5</v>
      </c>
      <c r="AM2821" s="94" t="str">
        <f t="shared" si="182"/>
        <v>6/5 Log Off</v>
      </c>
      <c r="AN2821" s="172">
        <v>45813.633379629631</v>
      </c>
      <c r="AO2821" s="69" t="s">
        <v>211</v>
      </c>
      <c r="AP2821" s="69" t="s">
        <v>1913</v>
      </c>
      <c r="AQ2821" s="69" t="s">
        <v>211</v>
      </c>
      <c r="AR2821" s="69" t="s">
        <v>1917</v>
      </c>
    </row>
    <row r="2822" spans="36:44" ht="14.4">
      <c r="AJ2822" s="26" t="str">
        <f>VLOOKUP(AQ2822,'user list'!A:B,2,0)</f>
        <v>OCM</v>
      </c>
      <c r="AK2822" s="26">
        <f t="shared" si="180"/>
        <v>6</v>
      </c>
      <c r="AL2822" s="26">
        <f t="shared" si="181"/>
        <v>5</v>
      </c>
      <c r="AM2822" s="94" t="str">
        <f t="shared" si="182"/>
        <v>6/5 Log In</v>
      </c>
      <c r="AN2822" s="172">
        <v>45813.633483796293</v>
      </c>
      <c r="AO2822" s="69" t="s">
        <v>232</v>
      </c>
      <c r="AP2822" s="69" t="s">
        <v>1913</v>
      </c>
      <c r="AQ2822" s="69" t="s">
        <v>232</v>
      </c>
      <c r="AR2822" s="69" t="s">
        <v>1916</v>
      </c>
    </row>
    <row r="2823" spans="36:44" ht="14.4">
      <c r="AJ2823" s="26" t="str">
        <f>VLOOKUP(AQ2823,'user list'!A:B,2,0)</f>
        <v>DOE</v>
      </c>
      <c r="AK2823" s="26">
        <f t="shared" si="180"/>
        <v>6</v>
      </c>
      <c r="AL2823" s="26">
        <f t="shared" si="181"/>
        <v>5</v>
      </c>
      <c r="AM2823" s="94" t="str">
        <f t="shared" si="182"/>
        <v>6/5 Log In</v>
      </c>
      <c r="AN2823" s="172">
        <v>45813.633506944447</v>
      </c>
      <c r="AO2823" s="69" t="s">
        <v>211</v>
      </c>
      <c r="AP2823" s="69" t="s">
        <v>1913</v>
      </c>
      <c r="AQ2823" s="69" t="s">
        <v>211</v>
      </c>
      <c r="AR2823" s="69" t="s">
        <v>1916</v>
      </c>
    </row>
    <row r="2824" spans="36:44" ht="14.4">
      <c r="AJ2824" s="26" t="str">
        <f>VLOOKUP(AQ2824,'user list'!A:B,2,0)</f>
        <v>BPLD</v>
      </c>
      <c r="AK2824" s="26">
        <f t="shared" si="180"/>
        <v>6</v>
      </c>
      <c r="AL2824" s="26">
        <f t="shared" si="181"/>
        <v>5</v>
      </c>
      <c r="AM2824" s="94" t="str">
        <f t="shared" si="182"/>
        <v>6/5 Log Off</v>
      </c>
      <c r="AN2824" s="172">
        <v>45813.634143518517</v>
      </c>
      <c r="AO2824" s="69" t="s">
        <v>194</v>
      </c>
      <c r="AP2824" s="69" t="s">
        <v>1913</v>
      </c>
      <c r="AQ2824" s="69" t="s">
        <v>194</v>
      </c>
      <c r="AR2824" s="69" t="s">
        <v>1917</v>
      </c>
    </row>
    <row r="2825" spans="36:44" ht="14.4">
      <c r="AJ2825" s="26" t="str">
        <f>VLOOKUP(AQ2825,'user list'!A:B,2,0)</f>
        <v>BPLD</v>
      </c>
      <c r="AK2825" s="26">
        <f t="shared" si="180"/>
        <v>6</v>
      </c>
      <c r="AL2825" s="26">
        <f t="shared" si="181"/>
        <v>5</v>
      </c>
      <c r="AM2825" s="94" t="str">
        <f t="shared" si="182"/>
        <v>6/5 Log In</v>
      </c>
      <c r="AN2825" s="172">
        <v>45813.634201388886</v>
      </c>
      <c r="AO2825" s="69" t="s">
        <v>194</v>
      </c>
      <c r="AP2825" s="69" t="s">
        <v>1913</v>
      </c>
      <c r="AQ2825" s="69" t="s">
        <v>194</v>
      </c>
      <c r="AR2825" s="69" t="s">
        <v>1916</v>
      </c>
    </row>
    <row r="2826" spans="36:44" ht="14.4">
      <c r="AJ2826" s="26" t="str">
        <f>VLOOKUP(AQ2826,'user list'!A:B,2,0)</f>
        <v>CGSD</v>
      </c>
      <c r="AK2826" s="26">
        <f t="shared" si="180"/>
        <v>6</v>
      </c>
      <c r="AL2826" s="26">
        <f t="shared" si="181"/>
        <v>5</v>
      </c>
      <c r="AM2826" s="94" t="str">
        <f t="shared" si="182"/>
        <v>6/5 Log Off</v>
      </c>
      <c r="AN2826" s="172">
        <v>45813.635995370372</v>
      </c>
      <c r="AO2826" s="69" t="s">
        <v>200</v>
      </c>
      <c r="AP2826" s="69" t="s">
        <v>1913</v>
      </c>
      <c r="AQ2826" s="69" t="s">
        <v>200</v>
      </c>
      <c r="AR2826" s="69" t="s">
        <v>1917</v>
      </c>
    </row>
    <row r="2827" spans="36:44" ht="14.4">
      <c r="AJ2827" s="26" t="str">
        <f>VLOOKUP(AQ2827,'user list'!A:B,2,0)</f>
        <v>SSDD</v>
      </c>
      <c r="AK2827" s="26">
        <f t="shared" si="180"/>
        <v>6</v>
      </c>
      <c r="AL2827" s="26">
        <f t="shared" si="181"/>
        <v>5</v>
      </c>
      <c r="AM2827" s="94" t="str">
        <f t="shared" si="182"/>
        <v>6/5 Log Off</v>
      </c>
      <c r="AN2827" s="172">
        <v>45813.636134259257</v>
      </c>
      <c r="AO2827" s="69" t="s">
        <v>273</v>
      </c>
      <c r="AP2827" s="69" t="s">
        <v>1913</v>
      </c>
      <c r="AQ2827" s="69" t="s">
        <v>273</v>
      </c>
      <c r="AR2827" s="69" t="s">
        <v>1917</v>
      </c>
    </row>
    <row r="2828" spans="36:44" ht="14.4">
      <c r="AJ2828" s="26" t="str">
        <f>VLOOKUP(AQ2828,'user list'!A:B,2,0)</f>
        <v>SSDD</v>
      </c>
      <c r="AK2828" s="26">
        <f t="shared" si="180"/>
        <v>6</v>
      </c>
      <c r="AL2828" s="26">
        <f t="shared" si="181"/>
        <v>5</v>
      </c>
      <c r="AM2828" s="94" t="str">
        <f t="shared" si="182"/>
        <v>6/5 Log In</v>
      </c>
      <c r="AN2828" s="172">
        <v>45813.636423611111</v>
      </c>
      <c r="AO2828" s="69" t="s">
        <v>273</v>
      </c>
      <c r="AP2828" s="69" t="s">
        <v>1913</v>
      </c>
      <c r="AQ2828" s="69" t="s">
        <v>273</v>
      </c>
      <c r="AR2828" s="69" t="s">
        <v>1916</v>
      </c>
    </row>
    <row r="2829" spans="36:44" ht="14.4">
      <c r="AJ2829" s="26" t="str">
        <f>VLOOKUP(AQ2829,'user list'!A:B,2,0)</f>
        <v>DOE</v>
      </c>
      <c r="AK2829" s="26">
        <f t="shared" si="180"/>
        <v>6</v>
      </c>
      <c r="AL2829" s="26">
        <f t="shared" si="181"/>
        <v>5</v>
      </c>
      <c r="AM2829" s="94" t="str">
        <f t="shared" si="182"/>
        <v>6/5 Log Off</v>
      </c>
      <c r="AN2829" s="172">
        <v>45813.63652777778</v>
      </c>
      <c r="AO2829" s="69" t="s">
        <v>212</v>
      </c>
      <c r="AP2829" s="69" t="s">
        <v>1913</v>
      </c>
      <c r="AQ2829" s="69" t="s">
        <v>212</v>
      </c>
      <c r="AR2829" s="69" t="s">
        <v>1917</v>
      </c>
    </row>
    <row r="2830" spans="36:44" ht="14.4">
      <c r="AJ2830" s="26" t="str">
        <f>VLOOKUP(AQ2830,'user list'!A:B,2,0)</f>
        <v>LEDIPO</v>
      </c>
      <c r="AK2830" s="26">
        <f t="shared" si="180"/>
        <v>6</v>
      </c>
      <c r="AL2830" s="26">
        <f t="shared" si="181"/>
        <v>5</v>
      </c>
      <c r="AM2830" s="94" t="str">
        <f t="shared" si="182"/>
        <v>6/5 Log In</v>
      </c>
      <c r="AN2830" s="172">
        <v>45813.637754629628</v>
      </c>
      <c r="AO2830" s="69" t="s">
        <v>222</v>
      </c>
      <c r="AP2830" s="69" t="s">
        <v>1913</v>
      </c>
      <c r="AQ2830" s="69" t="s">
        <v>222</v>
      </c>
      <c r="AR2830" s="69" t="s">
        <v>1916</v>
      </c>
    </row>
    <row r="2831" spans="36:44" ht="14.4">
      <c r="AJ2831" s="26" t="str">
        <f>VLOOKUP(AQ2831,'user list'!A:B,2,0)</f>
        <v>QCYDO</v>
      </c>
      <c r="AK2831" s="26">
        <f t="shared" si="180"/>
        <v>6</v>
      </c>
      <c r="AL2831" s="26">
        <f t="shared" si="181"/>
        <v>5</v>
      </c>
      <c r="AM2831" s="94" t="str">
        <f t="shared" si="182"/>
        <v>6/5 Log Off</v>
      </c>
      <c r="AN2831" s="172">
        <v>45813.640069444446</v>
      </c>
      <c r="AO2831" s="69" t="s">
        <v>270</v>
      </c>
      <c r="AP2831" s="69" t="s">
        <v>1913</v>
      </c>
      <c r="AQ2831" s="69" t="s">
        <v>270</v>
      </c>
      <c r="AR2831" s="69" t="s">
        <v>1917</v>
      </c>
    </row>
    <row r="2832" spans="36:44" ht="14.4">
      <c r="AJ2832" s="26" t="str">
        <f>VLOOKUP(AQ2832,'user list'!A:B,2,0)</f>
        <v>CTO</v>
      </c>
      <c r="AK2832" s="26">
        <f t="shared" si="180"/>
        <v>6</v>
      </c>
      <c r="AL2832" s="26">
        <f t="shared" si="181"/>
        <v>5</v>
      </c>
      <c r="AM2832" s="94" t="str">
        <f t="shared" si="182"/>
        <v>6/5 Log Off</v>
      </c>
      <c r="AN2832" s="172">
        <v>45813.641805555555</v>
      </c>
      <c r="AO2832" s="69" t="s">
        <v>207</v>
      </c>
      <c r="AP2832" s="69" t="s">
        <v>1913</v>
      </c>
      <c r="AQ2832" s="69" t="s">
        <v>207</v>
      </c>
      <c r="AR2832" s="69" t="s">
        <v>1917</v>
      </c>
    </row>
    <row r="2833" spans="36:44" ht="14.4">
      <c r="AJ2833" s="26" t="str">
        <f>VLOOKUP(AQ2833,'user list'!A:B,2,0)</f>
        <v>DSQC</v>
      </c>
      <c r="AK2833" s="26">
        <f t="shared" si="180"/>
        <v>6</v>
      </c>
      <c r="AL2833" s="26">
        <f t="shared" si="181"/>
        <v>5</v>
      </c>
      <c r="AM2833" s="94" t="str">
        <f t="shared" si="182"/>
        <v>6/5 Log In</v>
      </c>
      <c r="AN2833" s="172">
        <v>45813.642500000002</v>
      </c>
      <c r="AO2833" s="69" t="s">
        <v>214</v>
      </c>
      <c r="AP2833" s="69" t="s">
        <v>1913</v>
      </c>
      <c r="AQ2833" s="69" t="s">
        <v>214</v>
      </c>
      <c r="AR2833" s="69" t="s">
        <v>1916</v>
      </c>
    </row>
    <row r="2834" spans="36:44" ht="14.4">
      <c r="AJ2834" s="26" t="str">
        <f>VLOOKUP(AQ2834,'user list'!A:B,2,0)</f>
        <v>PLEB</v>
      </c>
      <c r="AK2834" s="26">
        <f t="shared" si="180"/>
        <v>6</v>
      </c>
      <c r="AL2834" s="26">
        <f t="shared" si="181"/>
        <v>5</v>
      </c>
      <c r="AM2834" s="94" t="str">
        <f t="shared" si="182"/>
        <v>6/5 Log Off</v>
      </c>
      <c r="AN2834" s="172">
        <v>45813.642546296294</v>
      </c>
      <c r="AO2834" s="69" t="s">
        <v>260</v>
      </c>
      <c r="AP2834" s="69" t="s">
        <v>1913</v>
      </c>
      <c r="AQ2834" s="69" t="s">
        <v>260</v>
      </c>
      <c r="AR2834" s="69" t="s">
        <v>1917</v>
      </c>
    </row>
    <row r="2835" spans="36:44" ht="14.4">
      <c r="AJ2835" s="26" t="str">
        <f>VLOOKUP(AQ2835,'user list'!A:B,2,0)</f>
        <v>PLEB</v>
      </c>
      <c r="AK2835" s="26">
        <f t="shared" si="180"/>
        <v>6</v>
      </c>
      <c r="AL2835" s="26">
        <f t="shared" si="181"/>
        <v>5</v>
      </c>
      <c r="AM2835" s="94" t="str">
        <f t="shared" si="182"/>
        <v>6/5 Log In</v>
      </c>
      <c r="AN2835" s="172">
        <v>45813.642731481479</v>
      </c>
      <c r="AO2835" s="69" t="s">
        <v>260</v>
      </c>
      <c r="AP2835" s="69" t="s">
        <v>1913</v>
      </c>
      <c r="AQ2835" s="69" t="s">
        <v>260</v>
      </c>
      <c r="AR2835" s="69" t="s">
        <v>1916</v>
      </c>
    </row>
    <row r="2836" spans="36:44" ht="14.4">
      <c r="AJ2836" s="26" t="str">
        <f>VLOOKUP(AQ2836,'user list'!A:B,2,0)</f>
        <v>Admin</v>
      </c>
      <c r="AK2836" s="26">
        <f t="shared" si="180"/>
        <v>6</v>
      </c>
      <c r="AL2836" s="26">
        <f t="shared" si="181"/>
        <v>5</v>
      </c>
      <c r="AM2836" s="94" t="str">
        <f t="shared" si="182"/>
        <v>6/5 Log In</v>
      </c>
      <c r="AN2836" s="172">
        <v>45813.644016203703</v>
      </c>
      <c r="AO2836" s="69" t="s">
        <v>186</v>
      </c>
      <c r="AP2836" s="69" t="s">
        <v>1913</v>
      </c>
      <c r="AQ2836" s="69" t="s">
        <v>186</v>
      </c>
      <c r="AR2836" s="69" t="s">
        <v>1916</v>
      </c>
    </row>
    <row r="2837" spans="36:44" ht="14.4">
      <c r="AJ2837" s="26" t="str">
        <f>VLOOKUP(AQ2837,'user list'!A:B,2,0)</f>
        <v>DBO</v>
      </c>
      <c r="AK2837" s="26">
        <f t="shared" si="180"/>
        <v>6</v>
      </c>
      <c r="AL2837" s="26">
        <f t="shared" si="181"/>
        <v>5</v>
      </c>
      <c r="AM2837" s="94" t="str">
        <f t="shared" si="182"/>
        <v>6/5 Log Off</v>
      </c>
      <c r="AN2837" s="172">
        <v>45813.644016203703</v>
      </c>
      <c r="AO2837" s="69" t="s">
        <v>209</v>
      </c>
      <c r="AP2837" s="69" t="s">
        <v>1913</v>
      </c>
      <c r="AQ2837" s="69" t="s">
        <v>209</v>
      </c>
      <c r="AR2837" s="69" t="s">
        <v>1917</v>
      </c>
    </row>
    <row r="2838" spans="36:44" ht="14.4">
      <c r="AJ2838" s="26" t="str">
        <f>VLOOKUP(AQ2838,'user list'!A:B,2,0)</f>
        <v>DBO</v>
      </c>
      <c r="AK2838" s="26">
        <f t="shared" si="180"/>
        <v>6</v>
      </c>
      <c r="AL2838" s="26">
        <f t="shared" si="181"/>
        <v>5</v>
      </c>
      <c r="AM2838" s="94" t="str">
        <f t="shared" si="182"/>
        <v>6/5 Log In</v>
      </c>
      <c r="AN2838" s="172">
        <v>45813.644201388888</v>
      </c>
      <c r="AO2838" s="69" t="s">
        <v>209</v>
      </c>
      <c r="AP2838" s="69" t="s">
        <v>1913</v>
      </c>
      <c r="AQ2838" s="69" t="s">
        <v>209</v>
      </c>
      <c r="AR2838" s="69" t="s">
        <v>1916</v>
      </c>
    </row>
    <row r="2839" spans="36:44" ht="14.4">
      <c r="AJ2839" s="26" t="str">
        <f>VLOOKUP(AQ2839,'user list'!A:B,2,0)</f>
        <v>OCM</v>
      </c>
      <c r="AK2839" s="26">
        <f t="shared" si="180"/>
        <v>6</v>
      </c>
      <c r="AL2839" s="26">
        <f t="shared" si="181"/>
        <v>5</v>
      </c>
      <c r="AM2839" s="94" t="str">
        <f t="shared" si="182"/>
        <v>6/5 Log Off</v>
      </c>
      <c r="AN2839" s="172">
        <v>45813.645370370374</v>
      </c>
      <c r="AO2839" s="69" t="s">
        <v>232</v>
      </c>
      <c r="AP2839" s="69" t="s">
        <v>1913</v>
      </c>
      <c r="AQ2839" s="69" t="s">
        <v>232</v>
      </c>
      <c r="AR2839" s="69" t="s">
        <v>1917</v>
      </c>
    </row>
    <row r="2840" spans="36:44" ht="14.4">
      <c r="AJ2840" s="26" t="str">
        <f>VLOOKUP(AQ2840,'user list'!A:B,2,0)</f>
        <v>OCM</v>
      </c>
      <c r="AK2840" s="26">
        <f t="shared" si="180"/>
        <v>6</v>
      </c>
      <c r="AL2840" s="26">
        <f t="shared" si="181"/>
        <v>5</v>
      </c>
      <c r="AM2840" s="94" t="str">
        <f t="shared" si="182"/>
        <v>6/5 Log In</v>
      </c>
      <c r="AN2840" s="172">
        <v>45813.645636574074</v>
      </c>
      <c r="AO2840" s="69" t="s">
        <v>253</v>
      </c>
      <c r="AP2840" s="69" t="s">
        <v>1913</v>
      </c>
      <c r="AQ2840" s="69" t="s">
        <v>253</v>
      </c>
      <c r="AR2840" s="69" t="s">
        <v>1916</v>
      </c>
    </row>
    <row r="2841" spans="36:44" ht="14.4">
      <c r="AJ2841" s="26" t="str">
        <f>VLOOKUP(AQ2841,'user list'!A:B,2,0)</f>
        <v>OCM</v>
      </c>
      <c r="AK2841" s="26">
        <f t="shared" si="180"/>
        <v>6</v>
      </c>
      <c r="AL2841" s="26">
        <f t="shared" si="181"/>
        <v>5</v>
      </c>
      <c r="AM2841" s="94" t="str">
        <f t="shared" si="182"/>
        <v>6/5 Changed</v>
      </c>
      <c r="AN2841" s="172">
        <v>45813.645648148151</v>
      </c>
      <c r="AO2841" s="69" t="s">
        <v>253</v>
      </c>
      <c r="AP2841" s="69" t="s">
        <v>1913</v>
      </c>
      <c r="AQ2841" s="69" t="s">
        <v>253</v>
      </c>
      <c r="AR2841" s="69" t="s">
        <v>1918</v>
      </c>
    </row>
    <row r="2842" spans="36:44" ht="14.4">
      <c r="AJ2842" s="26" t="str">
        <f>VLOOKUP(AQ2842,'user list'!A:B,2,0)</f>
        <v>OCM</v>
      </c>
      <c r="AK2842" s="26">
        <f t="shared" si="180"/>
        <v>6</v>
      </c>
      <c r="AL2842" s="26">
        <f t="shared" si="181"/>
        <v>5</v>
      </c>
      <c r="AM2842" s="94" t="str">
        <f t="shared" si="182"/>
        <v>6/5 Log Off</v>
      </c>
      <c r="AN2842" s="172">
        <v>45813.647210648145</v>
      </c>
      <c r="AO2842" s="69" t="s">
        <v>230</v>
      </c>
      <c r="AP2842" s="69" t="s">
        <v>1913</v>
      </c>
      <c r="AQ2842" s="69" t="s">
        <v>230</v>
      </c>
      <c r="AR2842" s="69" t="s">
        <v>1917</v>
      </c>
    </row>
    <row r="2843" spans="36:44" ht="14.4">
      <c r="AJ2843" s="26" t="str">
        <f>VLOOKUP(AQ2843,'user list'!A:B,2,0)</f>
        <v>OCM</v>
      </c>
      <c r="AK2843" s="26">
        <f t="shared" si="180"/>
        <v>6</v>
      </c>
      <c r="AL2843" s="26">
        <f t="shared" si="181"/>
        <v>5</v>
      </c>
      <c r="AM2843" s="94" t="str">
        <f t="shared" si="182"/>
        <v>6/5 Log Off</v>
      </c>
      <c r="AN2843" s="172">
        <v>45813.647615740738</v>
      </c>
      <c r="AO2843" s="69" t="s">
        <v>232</v>
      </c>
      <c r="AP2843" s="69" t="s">
        <v>1913</v>
      </c>
      <c r="AQ2843" s="69" t="s">
        <v>232</v>
      </c>
      <c r="AR2843" s="69" t="s">
        <v>1917</v>
      </c>
    </row>
    <row r="2844" spans="36:44" ht="14.4">
      <c r="AJ2844" s="26" t="str">
        <f>VLOOKUP(AQ2844,'user list'!A:B,2,0)</f>
        <v>OCM</v>
      </c>
      <c r="AK2844" s="26">
        <f t="shared" si="180"/>
        <v>6</v>
      </c>
      <c r="AL2844" s="26">
        <f t="shared" si="181"/>
        <v>5</v>
      </c>
      <c r="AM2844" s="94" t="str">
        <f t="shared" si="182"/>
        <v>6/5 Log In</v>
      </c>
      <c r="AN2844" s="172">
        <v>45813.64770833333</v>
      </c>
      <c r="AO2844" s="69" t="s">
        <v>232</v>
      </c>
      <c r="AP2844" s="69" t="s">
        <v>1913</v>
      </c>
      <c r="AQ2844" s="69" t="s">
        <v>232</v>
      </c>
      <c r="AR2844" s="69" t="s">
        <v>1916</v>
      </c>
    </row>
    <row r="2845" spans="36:44" ht="14.4">
      <c r="AJ2845" s="26" t="str">
        <f>VLOOKUP(AQ2845,'user list'!A:B,2,0)</f>
        <v>OCM</v>
      </c>
      <c r="AK2845" s="26">
        <f t="shared" si="180"/>
        <v>6</v>
      </c>
      <c r="AL2845" s="26">
        <f t="shared" si="181"/>
        <v>5</v>
      </c>
      <c r="AM2845" s="94" t="str">
        <f t="shared" si="182"/>
        <v>6/5 Log Off</v>
      </c>
      <c r="AN2845" s="172">
        <v>45813.650208333333</v>
      </c>
      <c r="AO2845" s="69" t="s">
        <v>253</v>
      </c>
      <c r="AP2845" s="69" t="s">
        <v>1913</v>
      </c>
      <c r="AQ2845" s="69" t="s">
        <v>253</v>
      </c>
      <c r="AR2845" s="69" t="s">
        <v>1917</v>
      </c>
    </row>
    <row r="2846" spans="36:44" ht="14.4">
      <c r="AJ2846" s="26" t="str">
        <f>VLOOKUP(AQ2846,'user list'!A:B,2,0)</f>
        <v>ZAU</v>
      </c>
      <c r="AK2846" s="26">
        <f t="shared" si="180"/>
        <v>6</v>
      </c>
      <c r="AL2846" s="26">
        <f t="shared" si="181"/>
        <v>5</v>
      </c>
      <c r="AM2846" s="94" t="str">
        <f t="shared" si="182"/>
        <v>6/5 Log In</v>
      </c>
      <c r="AN2846" s="172">
        <v>45813.650335648148</v>
      </c>
      <c r="AO2846" s="69" t="s">
        <v>275</v>
      </c>
      <c r="AP2846" s="69" t="s">
        <v>1913</v>
      </c>
      <c r="AQ2846" s="69" t="s">
        <v>275</v>
      </c>
      <c r="AR2846" s="69" t="s">
        <v>1916</v>
      </c>
    </row>
    <row r="2847" spans="36:44" ht="14.4">
      <c r="AJ2847" s="26" t="str">
        <f>VLOOKUP(AQ2847,'user list'!A:B,2,0)</f>
        <v>OCM</v>
      </c>
      <c r="AK2847" s="26">
        <f t="shared" si="180"/>
        <v>6</v>
      </c>
      <c r="AL2847" s="26">
        <f t="shared" si="181"/>
        <v>5</v>
      </c>
      <c r="AM2847" s="94" t="str">
        <f t="shared" si="182"/>
        <v>6/5 Log In</v>
      </c>
      <c r="AN2847" s="172">
        <v>45813.650416666664</v>
      </c>
      <c r="AO2847" s="69" t="s">
        <v>236</v>
      </c>
      <c r="AP2847" s="69" t="s">
        <v>1913</v>
      </c>
      <c r="AQ2847" s="69" t="s">
        <v>236</v>
      </c>
      <c r="AR2847" s="69" t="s">
        <v>1916</v>
      </c>
    </row>
    <row r="2848" spans="36:44" ht="14.4">
      <c r="AJ2848" s="26" t="str">
        <f>VLOOKUP(AQ2848,'user list'!A:B,2,0)</f>
        <v>PAISD</v>
      </c>
      <c r="AK2848" s="26">
        <f t="shared" si="180"/>
        <v>6</v>
      </c>
      <c r="AL2848" s="26">
        <f t="shared" si="181"/>
        <v>5</v>
      </c>
      <c r="AM2848" s="94" t="str">
        <f t="shared" si="182"/>
        <v>6/5 Log Off</v>
      </c>
      <c r="AN2848" s="172">
        <v>45813.650891203702</v>
      </c>
      <c r="AO2848" s="69" t="s">
        <v>256</v>
      </c>
      <c r="AP2848" s="69" t="s">
        <v>1913</v>
      </c>
      <c r="AQ2848" s="69" t="s">
        <v>256</v>
      </c>
      <c r="AR2848" s="69" t="s">
        <v>1917</v>
      </c>
    </row>
    <row r="2849" spans="36:44" ht="14.4">
      <c r="AJ2849" s="26" t="str">
        <f>VLOOKUP(AQ2849,'user list'!A:B,2,0)</f>
        <v>PAISD</v>
      </c>
      <c r="AK2849" s="26">
        <f t="shared" si="180"/>
        <v>6</v>
      </c>
      <c r="AL2849" s="26">
        <f t="shared" si="181"/>
        <v>5</v>
      </c>
      <c r="AM2849" s="94" t="str">
        <f t="shared" si="182"/>
        <v>6/5 Log In</v>
      </c>
      <c r="AN2849" s="172">
        <v>45813.650960648149</v>
      </c>
      <c r="AO2849" s="69" t="s">
        <v>256</v>
      </c>
      <c r="AP2849" s="69" t="s">
        <v>1913</v>
      </c>
      <c r="AQ2849" s="69" t="s">
        <v>256</v>
      </c>
      <c r="AR2849" s="69" t="s">
        <v>1916</v>
      </c>
    </row>
    <row r="2850" spans="36:44" ht="14.4">
      <c r="AJ2850" s="26" t="str">
        <f>VLOOKUP(AQ2850,'user list'!A:B,2,0)</f>
        <v>DOE</v>
      </c>
      <c r="AK2850" s="26">
        <f t="shared" si="180"/>
        <v>6</v>
      </c>
      <c r="AL2850" s="26">
        <f t="shared" si="181"/>
        <v>5</v>
      </c>
      <c r="AM2850" s="94" t="str">
        <f t="shared" si="182"/>
        <v>6/5 Log Off</v>
      </c>
      <c r="AN2850" s="172">
        <v>45813.652187500003</v>
      </c>
      <c r="AO2850" s="69" t="s">
        <v>212</v>
      </c>
      <c r="AP2850" s="69" t="s">
        <v>1913</v>
      </c>
      <c r="AQ2850" s="69" t="s">
        <v>212</v>
      </c>
      <c r="AR2850" s="69" t="s">
        <v>1917</v>
      </c>
    </row>
    <row r="2851" spans="36:44" ht="14.4">
      <c r="AJ2851" s="26" t="str">
        <f>VLOOKUP(AQ2851,'user list'!A:B,2,0)</f>
        <v>DOE</v>
      </c>
      <c r="AK2851" s="26">
        <f t="shared" ref="AK2851:AK2914" si="183">MONTH(AN2851)</f>
        <v>6</v>
      </c>
      <c r="AL2851" s="26">
        <f t="shared" ref="AL2851:AL2914" si="184">DAY(AN2851)</f>
        <v>5</v>
      </c>
      <c r="AM2851" s="94" t="str">
        <f t="shared" ref="AM2851:AM2914" si="185">AK2851&amp;"/"&amp;AL2851&amp;" "&amp;AR2851</f>
        <v>6/5 Log In</v>
      </c>
      <c r="AN2851" s="172">
        <v>45813.652384259258</v>
      </c>
      <c r="AO2851" s="69" t="s">
        <v>212</v>
      </c>
      <c r="AP2851" s="69" t="s">
        <v>1913</v>
      </c>
      <c r="AQ2851" s="69" t="s">
        <v>212</v>
      </c>
      <c r="AR2851" s="69" t="s">
        <v>1916</v>
      </c>
    </row>
    <row r="2852" spans="36:44" ht="14.4">
      <c r="AJ2852" s="26" t="str">
        <f>VLOOKUP(AQ2852,'user list'!A:B,2,0)</f>
        <v>CHD</v>
      </c>
      <c r="AK2852" s="26">
        <f t="shared" si="183"/>
        <v>6</v>
      </c>
      <c r="AL2852" s="26">
        <f t="shared" si="184"/>
        <v>5</v>
      </c>
      <c r="AM2852" s="94" t="str">
        <f t="shared" si="185"/>
        <v>6/5 Log Off</v>
      </c>
      <c r="AN2852" s="172">
        <v>45813.65252314815</v>
      </c>
      <c r="AO2852" s="69" t="s">
        <v>203</v>
      </c>
      <c r="AP2852" s="69" t="s">
        <v>1913</v>
      </c>
      <c r="AQ2852" s="69" t="s">
        <v>203</v>
      </c>
      <c r="AR2852" s="69" t="s">
        <v>1917</v>
      </c>
    </row>
    <row r="2853" spans="36:44" ht="14.4">
      <c r="AJ2853" s="26" t="str">
        <f>VLOOKUP(AQ2853,'user list'!A:B,2,0)</f>
        <v>BCRD</v>
      </c>
      <c r="AK2853" s="26">
        <f t="shared" si="183"/>
        <v>6</v>
      </c>
      <c r="AL2853" s="26">
        <f t="shared" si="184"/>
        <v>5</v>
      </c>
      <c r="AM2853" s="94" t="str">
        <f t="shared" si="185"/>
        <v>6/5 Log Off</v>
      </c>
      <c r="AN2853" s="172">
        <v>45813.65252314815</v>
      </c>
      <c r="AO2853" s="69" t="s">
        <v>192</v>
      </c>
      <c r="AP2853" s="69" t="s">
        <v>1913</v>
      </c>
      <c r="AQ2853" s="69" t="s">
        <v>192</v>
      </c>
      <c r="AR2853" s="69" t="s">
        <v>1917</v>
      </c>
    </row>
    <row r="2854" spans="36:44" ht="14.4">
      <c r="AJ2854" s="26" t="str">
        <f>VLOOKUP(AQ2854,'user list'!A:B,2,0)</f>
        <v>CLD</v>
      </c>
      <c r="AK2854" s="26">
        <f t="shared" si="183"/>
        <v>6</v>
      </c>
      <c r="AL2854" s="26">
        <f t="shared" si="184"/>
        <v>5</v>
      </c>
      <c r="AM2854" s="94" t="str">
        <f t="shared" si="185"/>
        <v>6/5 Log Off</v>
      </c>
      <c r="AN2854" s="172">
        <v>45813.652546296296</v>
      </c>
      <c r="AO2854" s="69" t="s">
        <v>204</v>
      </c>
      <c r="AP2854" s="69" t="s">
        <v>1913</v>
      </c>
      <c r="AQ2854" s="69" t="s">
        <v>204</v>
      </c>
      <c r="AR2854" s="69" t="s">
        <v>1917</v>
      </c>
    </row>
    <row r="2855" spans="36:44" ht="14.4">
      <c r="AJ2855" s="26" t="str">
        <f>VLOOKUP(AQ2855,'user list'!A:B,2,0)</f>
        <v>QCPL</v>
      </c>
      <c r="AK2855" s="26">
        <f t="shared" si="183"/>
        <v>6</v>
      </c>
      <c r="AL2855" s="26">
        <f t="shared" si="184"/>
        <v>5</v>
      </c>
      <c r="AM2855" s="94" t="str">
        <f t="shared" si="185"/>
        <v>6/5 Log In</v>
      </c>
      <c r="AN2855" s="172">
        <v>45813.652569444443</v>
      </c>
      <c r="AO2855" s="69" t="s">
        <v>268</v>
      </c>
      <c r="AP2855" s="69" t="s">
        <v>1913</v>
      </c>
      <c r="AQ2855" s="69" t="s">
        <v>268</v>
      </c>
      <c r="AR2855" s="69" t="s">
        <v>1916</v>
      </c>
    </row>
    <row r="2856" spans="36:44" ht="14.4">
      <c r="AJ2856" s="26" t="str">
        <f>VLOOKUP(AQ2856,'user list'!A:B,2,0)</f>
        <v>CLD</v>
      </c>
      <c r="AK2856" s="26">
        <f t="shared" si="183"/>
        <v>6</v>
      </c>
      <c r="AL2856" s="26">
        <f t="shared" si="184"/>
        <v>5</v>
      </c>
      <c r="AM2856" s="94" t="str">
        <f t="shared" si="185"/>
        <v>6/5 Log In</v>
      </c>
      <c r="AN2856" s="172">
        <v>45813.652638888889</v>
      </c>
      <c r="AO2856" s="69" t="s">
        <v>204</v>
      </c>
      <c r="AP2856" s="69" t="s">
        <v>1913</v>
      </c>
      <c r="AQ2856" s="69" t="s">
        <v>204</v>
      </c>
      <c r="AR2856" s="69" t="s">
        <v>1916</v>
      </c>
    </row>
    <row r="2857" spans="36:44" ht="14.4">
      <c r="AJ2857" s="26" t="str">
        <f>VLOOKUP(AQ2857,'user list'!A:B,2,0)</f>
        <v>CHD</v>
      </c>
      <c r="AK2857" s="26">
        <f t="shared" si="183"/>
        <v>6</v>
      </c>
      <c r="AL2857" s="26">
        <f t="shared" si="184"/>
        <v>5</v>
      </c>
      <c r="AM2857" s="94" t="str">
        <f t="shared" si="185"/>
        <v>6/5 Log In</v>
      </c>
      <c r="AN2857" s="172">
        <v>45813.652719907404</v>
      </c>
      <c r="AO2857" s="69" t="s">
        <v>203</v>
      </c>
      <c r="AP2857" s="69" t="s">
        <v>1913</v>
      </c>
      <c r="AQ2857" s="69" t="s">
        <v>203</v>
      </c>
      <c r="AR2857" s="69" t="s">
        <v>1916</v>
      </c>
    </row>
    <row r="2858" spans="36:44" ht="14.4">
      <c r="AJ2858" s="26" t="str">
        <f>VLOOKUP(AQ2858,'user list'!A:B,2,0)</f>
        <v>CBD</v>
      </c>
      <c r="AK2858" s="26">
        <f t="shared" si="183"/>
        <v>6</v>
      </c>
      <c r="AL2858" s="26">
        <f t="shared" si="184"/>
        <v>5</v>
      </c>
      <c r="AM2858" s="94" t="str">
        <f t="shared" si="185"/>
        <v>6/5 Log Off</v>
      </c>
      <c r="AN2858" s="172">
        <v>45813.652731481481</v>
      </c>
      <c r="AO2858" s="69" t="s">
        <v>197</v>
      </c>
      <c r="AP2858" s="69" t="s">
        <v>1913</v>
      </c>
      <c r="AQ2858" s="69" t="s">
        <v>197</v>
      </c>
      <c r="AR2858" s="69" t="s">
        <v>1917</v>
      </c>
    </row>
    <row r="2859" spans="36:44" ht="14.4">
      <c r="AJ2859" s="26" t="str">
        <f>VLOOKUP(AQ2859,'user list'!A:B,2,0)</f>
        <v>CBD</v>
      </c>
      <c r="AK2859" s="26">
        <f t="shared" si="183"/>
        <v>6</v>
      </c>
      <c r="AL2859" s="26">
        <f t="shared" si="184"/>
        <v>5</v>
      </c>
      <c r="AM2859" s="94" t="str">
        <f t="shared" si="185"/>
        <v>6/5 Log In</v>
      </c>
      <c r="AN2859" s="172">
        <v>45813.652789351851</v>
      </c>
      <c r="AO2859" s="69" t="s">
        <v>197</v>
      </c>
      <c r="AP2859" s="69" t="s">
        <v>1913</v>
      </c>
      <c r="AQ2859" s="69" t="s">
        <v>197</v>
      </c>
      <c r="AR2859" s="69" t="s">
        <v>1916</v>
      </c>
    </row>
    <row r="2860" spans="36:44" ht="14.4">
      <c r="AJ2860" s="26" t="str">
        <f>VLOOKUP(AQ2860,'user list'!A:B,2,0)</f>
        <v>OCM</v>
      </c>
      <c r="AK2860" s="26">
        <f t="shared" si="183"/>
        <v>6</v>
      </c>
      <c r="AL2860" s="26">
        <f t="shared" si="184"/>
        <v>5</v>
      </c>
      <c r="AM2860" s="94" t="str">
        <f t="shared" si="185"/>
        <v>6/5 Log In</v>
      </c>
      <c r="AN2860" s="172">
        <v>45813.654097222221</v>
      </c>
      <c r="AO2860" s="69" t="s">
        <v>235</v>
      </c>
      <c r="AP2860" s="69" t="s">
        <v>1913</v>
      </c>
      <c r="AQ2860" s="69" t="s">
        <v>235</v>
      </c>
      <c r="AR2860" s="69" t="s">
        <v>1916</v>
      </c>
    </row>
    <row r="2861" spans="36:44" ht="14.4">
      <c r="AJ2861" s="26" t="str">
        <f>VLOOKUP(AQ2861,'user list'!A:B,2,0)</f>
        <v>Admin</v>
      </c>
      <c r="AK2861" s="26">
        <f t="shared" si="183"/>
        <v>6</v>
      </c>
      <c r="AL2861" s="26">
        <f t="shared" si="184"/>
        <v>5</v>
      </c>
      <c r="AM2861" s="94" t="str">
        <f t="shared" si="185"/>
        <v>6/5 Log In</v>
      </c>
      <c r="AN2861" s="172">
        <v>45813.654340277775</v>
      </c>
      <c r="AO2861" s="69" t="s">
        <v>186</v>
      </c>
      <c r="AP2861" s="69" t="s">
        <v>1913</v>
      </c>
      <c r="AQ2861" s="69" t="s">
        <v>186</v>
      </c>
      <c r="AR2861" s="69" t="s">
        <v>1916</v>
      </c>
    </row>
    <row r="2862" spans="36:44" ht="14.4">
      <c r="AJ2862" s="26" t="str">
        <f>VLOOKUP(AQ2862,'user list'!A:B,2,0)</f>
        <v>BPLD</v>
      </c>
      <c r="AK2862" s="26">
        <f t="shared" si="183"/>
        <v>6</v>
      </c>
      <c r="AL2862" s="26">
        <f t="shared" si="184"/>
        <v>5</v>
      </c>
      <c r="AM2862" s="94" t="str">
        <f t="shared" si="185"/>
        <v>6/5 Log Off</v>
      </c>
      <c r="AN2862" s="172">
        <v>45813.655416666668</v>
      </c>
      <c r="AO2862" s="69" t="s">
        <v>194</v>
      </c>
      <c r="AP2862" s="69" t="s">
        <v>1913</v>
      </c>
      <c r="AQ2862" s="69" t="s">
        <v>194</v>
      </c>
      <c r="AR2862" s="69" t="s">
        <v>1917</v>
      </c>
    </row>
    <row r="2863" spans="36:44" ht="14.4">
      <c r="AJ2863" s="26" t="str">
        <f>VLOOKUP(AQ2863,'user list'!A:B,2,0)</f>
        <v>BPLD</v>
      </c>
      <c r="AK2863" s="26">
        <f t="shared" si="183"/>
        <v>6</v>
      </c>
      <c r="AL2863" s="26">
        <f t="shared" si="184"/>
        <v>5</v>
      </c>
      <c r="AM2863" s="94" t="str">
        <f t="shared" si="185"/>
        <v>6/5 Log In</v>
      </c>
      <c r="AN2863" s="172">
        <v>45813.655486111114</v>
      </c>
      <c r="AO2863" s="69" t="s">
        <v>194</v>
      </c>
      <c r="AP2863" s="69" t="s">
        <v>1913</v>
      </c>
      <c r="AQ2863" s="69" t="s">
        <v>194</v>
      </c>
      <c r="AR2863" s="69" t="s">
        <v>1916</v>
      </c>
    </row>
    <row r="2864" spans="36:44" ht="14.4">
      <c r="AJ2864" s="26" t="str">
        <f>VLOOKUP(AQ2864,'user list'!A:B,2,0)</f>
        <v>LEDIPO</v>
      </c>
      <c r="AK2864" s="26">
        <f t="shared" si="183"/>
        <v>6</v>
      </c>
      <c r="AL2864" s="26">
        <f t="shared" si="184"/>
        <v>5</v>
      </c>
      <c r="AM2864" s="94" t="str">
        <f t="shared" si="185"/>
        <v>6/5 Log Off</v>
      </c>
      <c r="AN2864" s="172">
        <v>45813.656215277777</v>
      </c>
      <c r="AO2864" s="69" t="s">
        <v>222</v>
      </c>
      <c r="AP2864" s="69" t="s">
        <v>1913</v>
      </c>
      <c r="AQ2864" s="69" t="s">
        <v>222</v>
      </c>
      <c r="AR2864" s="69" t="s">
        <v>1917</v>
      </c>
    </row>
    <row r="2865" spans="36:44" ht="14.4">
      <c r="AJ2865" s="26" t="str">
        <f>VLOOKUP(AQ2865,'user list'!A:B,2,0)</f>
        <v>OCA</v>
      </c>
      <c r="AK2865" s="26">
        <f t="shared" si="183"/>
        <v>6</v>
      </c>
      <c r="AL2865" s="26">
        <f t="shared" si="184"/>
        <v>5</v>
      </c>
      <c r="AM2865" s="94" t="str">
        <f t="shared" si="185"/>
        <v>6/5 Log Off</v>
      </c>
      <c r="AN2865" s="172">
        <v>45813.656481481485</v>
      </c>
      <c r="AO2865" s="69" t="s">
        <v>228</v>
      </c>
      <c r="AP2865" s="69" t="s">
        <v>1913</v>
      </c>
      <c r="AQ2865" s="69" t="s">
        <v>228</v>
      </c>
      <c r="AR2865" s="69" t="s">
        <v>1917</v>
      </c>
    </row>
    <row r="2866" spans="36:44" ht="14.4">
      <c r="AJ2866" s="26" t="str">
        <f>VLOOKUP(AQ2866,'user list'!A:B,2,0)</f>
        <v>OCA</v>
      </c>
      <c r="AK2866" s="26">
        <f t="shared" si="183"/>
        <v>6</v>
      </c>
      <c r="AL2866" s="26">
        <f t="shared" si="184"/>
        <v>5</v>
      </c>
      <c r="AM2866" s="94" t="str">
        <f t="shared" si="185"/>
        <v>6/5 Log In</v>
      </c>
      <c r="AN2866" s="172">
        <v>45813.656736111108</v>
      </c>
      <c r="AO2866" s="69" t="s">
        <v>228</v>
      </c>
      <c r="AP2866" s="69" t="s">
        <v>1913</v>
      </c>
      <c r="AQ2866" s="69" t="s">
        <v>228</v>
      </c>
      <c r="AR2866" s="69" t="s">
        <v>1916</v>
      </c>
    </row>
    <row r="2867" spans="36:44" ht="14.4">
      <c r="AJ2867" s="26" t="str">
        <f>VLOOKUP(AQ2867,'user list'!A:B,2,0)</f>
        <v>ZAU</v>
      </c>
      <c r="AK2867" s="26">
        <f t="shared" si="183"/>
        <v>6</v>
      </c>
      <c r="AL2867" s="26">
        <f t="shared" si="184"/>
        <v>5</v>
      </c>
      <c r="AM2867" s="94" t="str">
        <f t="shared" si="185"/>
        <v>6/5 Log Off</v>
      </c>
      <c r="AN2867" s="172">
        <v>45813.659212962964</v>
      </c>
      <c r="AO2867" s="69" t="s">
        <v>275</v>
      </c>
      <c r="AP2867" s="69" t="s">
        <v>1913</v>
      </c>
      <c r="AQ2867" s="69" t="s">
        <v>275</v>
      </c>
      <c r="AR2867" s="69" t="s">
        <v>1917</v>
      </c>
    </row>
    <row r="2868" spans="36:44" ht="14.4">
      <c r="AJ2868" s="26" t="str">
        <f>VLOOKUP(AQ2868,'user list'!A:B,2,0)</f>
        <v>OCM</v>
      </c>
      <c r="AK2868" s="26">
        <f t="shared" si="183"/>
        <v>6</v>
      </c>
      <c r="AL2868" s="26">
        <f t="shared" si="184"/>
        <v>5</v>
      </c>
      <c r="AM2868" s="94" t="str">
        <f t="shared" si="185"/>
        <v>6/5 Log In</v>
      </c>
      <c r="AN2868" s="172">
        <v>45813.659351851849</v>
      </c>
      <c r="AO2868" s="69" t="s">
        <v>230</v>
      </c>
      <c r="AP2868" s="69" t="s">
        <v>1913</v>
      </c>
      <c r="AQ2868" s="69" t="s">
        <v>230</v>
      </c>
      <c r="AR2868" s="69" t="s">
        <v>1916</v>
      </c>
    </row>
    <row r="2869" spans="36:44" ht="14.4">
      <c r="AJ2869" s="26" t="str">
        <f>VLOOKUP(AQ2869,'user list'!A:B,2,0)</f>
        <v>OCA</v>
      </c>
      <c r="AK2869" s="26">
        <f t="shared" si="183"/>
        <v>6</v>
      </c>
      <c r="AL2869" s="26">
        <f t="shared" si="184"/>
        <v>5</v>
      </c>
      <c r="AM2869" s="94" t="str">
        <f t="shared" si="185"/>
        <v>6/5 Log Off</v>
      </c>
      <c r="AN2869" s="172">
        <v>45813.661817129629</v>
      </c>
      <c r="AO2869" s="69" t="s">
        <v>227</v>
      </c>
      <c r="AP2869" s="69" t="s">
        <v>1913</v>
      </c>
      <c r="AQ2869" s="69" t="s">
        <v>227</v>
      </c>
      <c r="AR2869" s="69" t="s">
        <v>1917</v>
      </c>
    </row>
    <row r="2870" spans="36:44" ht="14.4">
      <c r="AJ2870" s="26" t="str">
        <f>VLOOKUP(AQ2870,'user list'!A:B,2,0)</f>
        <v>OCA</v>
      </c>
      <c r="AK2870" s="26">
        <f t="shared" si="183"/>
        <v>6</v>
      </c>
      <c r="AL2870" s="26">
        <f t="shared" si="184"/>
        <v>5</v>
      </c>
      <c r="AM2870" s="94" t="str">
        <f t="shared" si="185"/>
        <v>6/5 Log In</v>
      </c>
      <c r="AN2870" s="172">
        <v>45813.661921296298</v>
      </c>
      <c r="AO2870" s="69" t="s">
        <v>227</v>
      </c>
      <c r="AP2870" s="69" t="s">
        <v>1913</v>
      </c>
      <c r="AQ2870" s="69" t="s">
        <v>227</v>
      </c>
      <c r="AR2870" s="69" t="s">
        <v>1916</v>
      </c>
    </row>
    <row r="2871" spans="36:44" ht="14.4">
      <c r="AJ2871" s="26" t="str">
        <f>VLOOKUP(AQ2871,'user list'!A:B,2,0)</f>
        <v>PDAO</v>
      </c>
      <c r="AK2871" s="26">
        <f t="shared" si="183"/>
        <v>6</v>
      </c>
      <c r="AL2871" s="26">
        <f t="shared" si="184"/>
        <v>5</v>
      </c>
      <c r="AM2871" s="94" t="str">
        <f t="shared" si="185"/>
        <v>6/5 Log Off</v>
      </c>
      <c r="AN2871" s="172">
        <v>45813.662488425929</v>
      </c>
      <c r="AO2871" s="69" t="s">
        <v>258</v>
      </c>
      <c r="AP2871" s="69" t="s">
        <v>1913</v>
      </c>
      <c r="AQ2871" s="69" t="s">
        <v>258</v>
      </c>
      <c r="AR2871" s="69" t="s">
        <v>1917</v>
      </c>
    </row>
    <row r="2872" spans="36:44" ht="14.4">
      <c r="AJ2872" s="26" t="str">
        <f>VLOOKUP(AQ2872,'user list'!A:B,2,0)</f>
        <v>DSQC</v>
      </c>
      <c r="AK2872" s="26">
        <f t="shared" si="183"/>
        <v>6</v>
      </c>
      <c r="AL2872" s="26">
        <f t="shared" si="184"/>
        <v>5</v>
      </c>
      <c r="AM2872" s="94" t="str">
        <f t="shared" si="185"/>
        <v>6/5 Log Off</v>
      </c>
      <c r="AN2872" s="172">
        <v>45813.662511574075</v>
      </c>
      <c r="AO2872" s="69" t="s">
        <v>214</v>
      </c>
      <c r="AP2872" s="69" t="s">
        <v>1913</v>
      </c>
      <c r="AQ2872" s="69" t="s">
        <v>214</v>
      </c>
      <c r="AR2872" s="69" t="s">
        <v>1917</v>
      </c>
    </row>
    <row r="2873" spans="36:44" ht="14.4">
      <c r="AJ2873" s="26" t="str">
        <f>VLOOKUP(AQ2873,'user list'!A:B,2,0)</f>
        <v>DSQC</v>
      </c>
      <c r="AK2873" s="26">
        <f t="shared" si="183"/>
        <v>6</v>
      </c>
      <c r="AL2873" s="26">
        <f t="shared" si="184"/>
        <v>5</v>
      </c>
      <c r="AM2873" s="94" t="str">
        <f t="shared" si="185"/>
        <v>6/5 Log In</v>
      </c>
      <c r="AN2873" s="172">
        <v>45813.662986111114</v>
      </c>
      <c r="AO2873" s="69" t="s">
        <v>214</v>
      </c>
      <c r="AP2873" s="69" t="s">
        <v>1913</v>
      </c>
      <c r="AQ2873" s="69" t="s">
        <v>214</v>
      </c>
      <c r="AR2873" s="69" t="s">
        <v>1916</v>
      </c>
    </row>
    <row r="2874" spans="36:44" ht="14.4">
      <c r="AJ2874" s="26" t="str">
        <f>VLOOKUP(AQ2874,'user list'!A:B,2,0)</f>
        <v>QCPL</v>
      </c>
      <c r="AK2874" s="26">
        <f t="shared" si="183"/>
        <v>6</v>
      </c>
      <c r="AL2874" s="26">
        <f t="shared" si="184"/>
        <v>5</v>
      </c>
      <c r="AM2874" s="94" t="str">
        <f t="shared" si="185"/>
        <v>6/5 Log Off</v>
      </c>
      <c r="AN2874" s="172">
        <v>45813.663043981483</v>
      </c>
      <c r="AO2874" s="69" t="s">
        <v>268</v>
      </c>
      <c r="AP2874" s="69" t="s">
        <v>1913</v>
      </c>
      <c r="AQ2874" s="69" t="s">
        <v>268</v>
      </c>
      <c r="AR2874" s="69" t="s">
        <v>1917</v>
      </c>
    </row>
    <row r="2875" spans="36:44" ht="14.4">
      <c r="AJ2875" s="26" t="str">
        <f>VLOOKUP(AQ2875,'user list'!A:B,2,0)</f>
        <v>CHD</v>
      </c>
      <c r="AK2875" s="26">
        <f t="shared" si="183"/>
        <v>6</v>
      </c>
      <c r="AL2875" s="26">
        <f t="shared" si="184"/>
        <v>5</v>
      </c>
      <c r="AM2875" s="94" t="str">
        <f t="shared" si="185"/>
        <v>6/5 Log Off</v>
      </c>
      <c r="AN2875" s="172">
        <v>45813.663807870369</v>
      </c>
      <c r="AO2875" s="69" t="s">
        <v>203</v>
      </c>
      <c r="AP2875" s="69" t="s">
        <v>1913</v>
      </c>
      <c r="AQ2875" s="69" t="s">
        <v>203</v>
      </c>
      <c r="AR2875" s="69" t="s">
        <v>1917</v>
      </c>
    </row>
    <row r="2876" spans="36:44" ht="14.4">
      <c r="AJ2876" s="26" t="str">
        <f>VLOOKUP(AQ2876,'user list'!A:B,2,0)</f>
        <v>CHD</v>
      </c>
      <c r="AK2876" s="26">
        <f t="shared" si="183"/>
        <v>6</v>
      </c>
      <c r="AL2876" s="26">
        <f t="shared" si="184"/>
        <v>5</v>
      </c>
      <c r="AM2876" s="94" t="str">
        <f t="shared" si="185"/>
        <v>6/5 Log In</v>
      </c>
      <c r="AN2876" s="172">
        <v>45813.663923611108</v>
      </c>
      <c r="AO2876" s="69" t="s">
        <v>203</v>
      </c>
      <c r="AP2876" s="69" t="s">
        <v>1913</v>
      </c>
      <c r="AQ2876" s="69" t="s">
        <v>203</v>
      </c>
      <c r="AR2876" s="69" t="s">
        <v>1916</v>
      </c>
    </row>
    <row r="2877" spans="36:44" ht="14.4">
      <c r="AJ2877" s="26" t="str">
        <f>VLOOKUP(AQ2877,'user list'!A:B,2,0)</f>
        <v>Admin</v>
      </c>
      <c r="AK2877" s="26">
        <f t="shared" si="183"/>
        <v>6</v>
      </c>
      <c r="AL2877" s="26">
        <f t="shared" si="184"/>
        <v>5</v>
      </c>
      <c r="AM2877" s="94" t="str">
        <f t="shared" si="185"/>
        <v>6/5 Log Off</v>
      </c>
      <c r="AN2877" s="172">
        <v>45813.664502314816</v>
      </c>
      <c r="AO2877" s="69" t="s">
        <v>186</v>
      </c>
      <c r="AP2877" s="69" t="s">
        <v>1913</v>
      </c>
      <c r="AQ2877" s="69" t="s">
        <v>186</v>
      </c>
      <c r="AR2877" s="69" t="s">
        <v>1917</v>
      </c>
    </row>
    <row r="2878" spans="36:44" ht="14.4">
      <c r="AJ2878" s="26" t="str">
        <f>VLOOKUP(AQ2878,'user list'!A:B,2,0)</f>
        <v>OCM</v>
      </c>
      <c r="AK2878" s="26">
        <f t="shared" si="183"/>
        <v>6</v>
      </c>
      <c r="AL2878" s="26">
        <f t="shared" si="184"/>
        <v>5</v>
      </c>
      <c r="AM2878" s="94" t="str">
        <f t="shared" si="185"/>
        <v>6/5 Log In</v>
      </c>
      <c r="AN2878" s="172">
        <v>45813.665405092594</v>
      </c>
      <c r="AO2878" s="69" t="s">
        <v>230</v>
      </c>
      <c r="AP2878" s="69" t="s">
        <v>1913</v>
      </c>
      <c r="AQ2878" s="69" t="s">
        <v>230</v>
      </c>
      <c r="AR2878" s="69" t="s">
        <v>1916</v>
      </c>
    </row>
    <row r="2879" spans="36:44" ht="14.4">
      <c r="AJ2879" s="26" t="str">
        <f>VLOOKUP(AQ2879,'user list'!A:B,2,0)</f>
        <v>CTO</v>
      </c>
      <c r="AK2879" s="26">
        <f t="shared" si="183"/>
        <v>6</v>
      </c>
      <c r="AL2879" s="26">
        <f t="shared" si="184"/>
        <v>5</v>
      </c>
      <c r="AM2879" s="94" t="str">
        <f t="shared" si="185"/>
        <v>6/5 Log In</v>
      </c>
      <c r="AN2879" s="172">
        <v>45813.665891203702</v>
      </c>
      <c r="AO2879" s="69" t="s">
        <v>207</v>
      </c>
      <c r="AP2879" s="69" t="s">
        <v>1913</v>
      </c>
      <c r="AQ2879" s="69" t="s">
        <v>207</v>
      </c>
      <c r="AR2879" s="69" t="s">
        <v>1916</v>
      </c>
    </row>
    <row r="2880" spans="36:44" ht="14.4">
      <c r="AJ2880" s="26" t="str">
        <f>VLOOKUP(AQ2880,'user list'!A:B,2,0)</f>
        <v>OCM</v>
      </c>
      <c r="AK2880" s="26">
        <f t="shared" si="183"/>
        <v>6</v>
      </c>
      <c r="AL2880" s="26">
        <f t="shared" si="184"/>
        <v>5</v>
      </c>
      <c r="AM2880" s="94" t="str">
        <f t="shared" si="185"/>
        <v>6/5 Log Off</v>
      </c>
      <c r="AN2880" s="172">
        <v>45813.665925925925</v>
      </c>
      <c r="AO2880" s="69" t="s">
        <v>231</v>
      </c>
      <c r="AP2880" s="69" t="s">
        <v>1913</v>
      </c>
      <c r="AQ2880" s="69" t="s">
        <v>231</v>
      </c>
      <c r="AR2880" s="69" t="s">
        <v>1917</v>
      </c>
    </row>
    <row r="2881" spans="36:44" ht="14.4">
      <c r="AJ2881" s="26" t="str">
        <f>VLOOKUP(AQ2881,'user list'!A:B,2,0)</f>
        <v>OCM</v>
      </c>
      <c r="AK2881" s="26">
        <f t="shared" si="183"/>
        <v>6</v>
      </c>
      <c r="AL2881" s="26">
        <f t="shared" si="184"/>
        <v>5</v>
      </c>
      <c r="AM2881" s="94" t="str">
        <f t="shared" si="185"/>
        <v>6/5 Log In</v>
      </c>
      <c r="AN2881" s="172">
        <v>45813.666018518517</v>
      </c>
      <c r="AO2881" s="69" t="s">
        <v>231</v>
      </c>
      <c r="AP2881" s="69" t="s">
        <v>1913</v>
      </c>
      <c r="AQ2881" s="69" t="s">
        <v>231</v>
      </c>
      <c r="AR2881" s="69" t="s">
        <v>1916</v>
      </c>
    </row>
    <row r="2882" spans="36:44" ht="14.4">
      <c r="AJ2882" s="26" t="str">
        <f>VLOOKUP(AQ2882,'user list'!A:B,2,0)</f>
        <v>Admin</v>
      </c>
      <c r="AK2882" s="26">
        <f t="shared" si="183"/>
        <v>6</v>
      </c>
      <c r="AL2882" s="26">
        <f t="shared" si="184"/>
        <v>5</v>
      </c>
      <c r="AM2882" s="94" t="str">
        <f t="shared" si="185"/>
        <v>6/5 Log In</v>
      </c>
      <c r="AN2882" s="172">
        <v>45813.66615740741</v>
      </c>
      <c r="AO2882" s="69" t="s">
        <v>186</v>
      </c>
      <c r="AP2882" s="69" t="s">
        <v>1913</v>
      </c>
      <c r="AQ2882" s="69" t="s">
        <v>186</v>
      </c>
      <c r="AR2882" s="69" t="s">
        <v>1916</v>
      </c>
    </row>
    <row r="2883" spans="36:44" ht="14.4">
      <c r="AJ2883" s="26" t="str">
        <f>VLOOKUP(AQ2883,'user list'!A:B,2,0)</f>
        <v>Admin</v>
      </c>
      <c r="AK2883" s="26">
        <f t="shared" si="183"/>
        <v>6</v>
      </c>
      <c r="AL2883" s="26">
        <f t="shared" si="184"/>
        <v>5</v>
      </c>
      <c r="AM2883" s="94" t="str">
        <f t="shared" si="185"/>
        <v>6/5 Log In</v>
      </c>
      <c r="AN2883" s="172">
        <v>45813.66615740741</v>
      </c>
      <c r="AO2883" s="69" t="s">
        <v>186</v>
      </c>
      <c r="AP2883" s="69" t="s">
        <v>1913</v>
      </c>
      <c r="AQ2883" s="69" t="s">
        <v>186</v>
      </c>
      <c r="AR2883" s="69" t="s">
        <v>1916</v>
      </c>
    </row>
    <row r="2884" spans="36:44" ht="14.4">
      <c r="AJ2884" s="26" t="str">
        <f>VLOOKUP(AQ2884,'user list'!A:B,2,0)</f>
        <v>OCM</v>
      </c>
      <c r="AK2884" s="26">
        <f t="shared" si="183"/>
        <v>6</v>
      </c>
      <c r="AL2884" s="26">
        <f t="shared" si="184"/>
        <v>5</v>
      </c>
      <c r="AM2884" s="94" t="str">
        <f t="shared" si="185"/>
        <v>6/5 Log Off</v>
      </c>
      <c r="AN2884" s="172">
        <v>45813.667268518519</v>
      </c>
      <c r="AO2884" s="69" t="s">
        <v>236</v>
      </c>
      <c r="AP2884" s="69" t="s">
        <v>1913</v>
      </c>
      <c r="AQ2884" s="69" t="s">
        <v>236</v>
      </c>
      <c r="AR2884" s="69" t="s">
        <v>1917</v>
      </c>
    </row>
    <row r="2885" spans="36:44" ht="14.4">
      <c r="AJ2885" s="26" t="str">
        <f>VLOOKUP(AQ2885,'user list'!A:B,2,0)</f>
        <v>DOE</v>
      </c>
      <c r="AK2885" s="26">
        <f t="shared" si="183"/>
        <v>6</v>
      </c>
      <c r="AL2885" s="26">
        <f t="shared" si="184"/>
        <v>5</v>
      </c>
      <c r="AM2885" s="94" t="str">
        <f t="shared" si="185"/>
        <v>6/5 Log Off</v>
      </c>
      <c r="AN2885" s="172">
        <v>45813.667650462965</v>
      </c>
      <c r="AO2885" s="69" t="s">
        <v>212</v>
      </c>
      <c r="AP2885" s="69" t="s">
        <v>1913</v>
      </c>
      <c r="AQ2885" s="69" t="s">
        <v>212</v>
      </c>
      <c r="AR2885" s="69" t="s">
        <v>1917</v>
      </c>
    </row>
    <row r="2886" spans="36:44" ht="14.4">
      <c r="AJ2886" s="26" t="str">
        <f>VLOOKUP(AQ2886,'user list'!A:B,2,0)</f>
        <v>DOE</v>
      </c>
      <c r="AK2886" s="26">
        <f t="shared" si="183"/>
        <v>6</v>
      </c>
      <c r="AL2886" s="26">
        <f t="shared" si="184"/>
        <v>5</v>
      </c>
      <c r="AM2886" s="94" t="str">
        <f t="shared" si="185"/>
        <v>6/5 Log In</v>
      </c>
      <c r="AN2886" s="172">
        <v>45813.667731481481</v>
      </c>
      <c r="AO2886" s="69" t="s">
        <v>212</v>
      </c>
      <c r="AP2886" s="69" t="s">
        <v>1913</v>
      </c>
      <c r="AQ2886" s="69" t="s">
        <v>212</v>
      </c>
      <c r="AR2886" s="69" t="s">
        <v>1916</v>
      </c>
    </row>
    <row r="2887" spans="36:44" ht="14.4">
      <c r="AJ2887" s="26" t="str">
        <f>VLOOKUP(AQ2887,'user list'!A:B,2,0)</f>
        <v>PLEB</v>
      </c>
      <c r="AK2887" s="26">
        <f t="shared" si="183"/>
        <v>6</v>
      </c>
      <c r="AL2887" s="26">
        <f t="shared" si="184"/>
        <v>5</v>
      </c>
      <c r="AM2887" s="94" t="str">
        <f t="shared" si="185"/>
        <v>6/5 Log Off</v>
      </c>
      <c r="AN2887" s="172">
        <v>45813.66783564815</v>
      </c>
      <c r="AO2887" s="69" t="s">
        <v>260</v>
      </c>
      <c r="AP2887" s="69" t="s">
        <v>1913</v>
      </c>
      <c r="AQ2887" s="69" t="s">
        <v>260</v>
      </c>
      <c r="AR2887" s="69" t="s">
        <v>1917</v>
      </c>
    </row>
    <row r="2888" spans="36:44" ht="14.4">
      <c r="AJ2888" s="26" t="str">
        <f>VLOOKUP(AQ2888,'user list'!A:B,2,0)</f>
        <v>QCPL</v>
      </c>
      <c r="AK2888" s="26">
        <f t="shared" si="183"/>
        <v>6</v>
      </c>
      <c r="AL2888" s="26">
        <f t="shared" si="184"/>
        <v>5</v>
      </c>
      <c r="AM2888" s="94" t="str">
        <f t="shared" si="185"/>
        <v>6/5 Log In</v>
      </c>
      <c r="AN2888" s="172">
        <v>45813.667928240742</v>
      </c>
      <c r="AO2888" s="69" t="s">
        <v>268</v>
      </c>
      <c r="AP2888" s="69" t="s">
        <v>1913</v>
      </c>
      <c r="AQ2888" s="69" t="s">
        <v>268</v>
      </c>
      <c r="AR2888" s="69" t="s">
        <v>1916</v>
      </c>
    </row>
    <row r="2889" spans="36:44" ht="14.4">
      <c r="AJ2889" s="26" t="str">
        <f>VLOOKUP(AQ2889,'user list'!A:B,2,0)</f>
        <v>PLEB</v>
      </c>
      <c r="AK2889" s="26">
        <f t="shared" si="183"/>
        <v>6</v>
      </c>
      <c r="AL2889" s="26">
        <f t="shared" si="184"/>
        <v>5</v>
      </c>
      <c r="AM2889" s="94" t="str">
        <f t="shared" si="185"/>
        <v>6/5 Log In</v>
      </c>
      <c r="AN2889" s="172">
        <v>45813.668090277781</v>
      </c>
      <c r="AO2889" s="69" t="s">
        <v>260</v>
      </c>
      <c r="AP2889" s="69" t="s">
        <v>1913</v>
      </c>
      <c r="AQ2889" s="69" t="s">
        <v>260</v>
      </c>
      <c r="AR2889" s="69" t="s">
        <v>1916</v>
      </c>
    </row>
    <row r="2890" spans="36:44" ht="14.4">
      <c r="AJ2890" s="26" t="str">
        <f>VLOOKUP(AQ2890,'user list'!A:B,2,0)</f>
        <v>CBD</v>
      </c>
      <c r="AK2890" s="26">
        <f t="shared" si="183"/>
        <v>6</v>
      </c>
      <c r="AL2890" s="26">
        <f t="shared" si="184"/>
        <v>5</v>
      </c>
      <c r="AM2890" s="94" t="str">
        <f t="shared" si="185"/>
        <v>6/5 Log Off</v>
      </c>
      <c r="AN2890" s="172">
        <v>45813.671851851854</v>
      </c>
      <c r="AO2890" s="69" t="s">
        <v>197</v>
      </c>
      <c r="AP2890" s="69" t="s">
        <v>1913</v>
      </c>
      <c r="AQ2890" s="69" t="s">
        <v>197</v>
      </c>
      <c r="AR2890" s="69" t="s">
        <v>1917</v>
      </c>
    </row>
    <row r="2891" spans="36:44" ht="14.4">
      <c r="AJ2891" s="26" t="str">
        <f>VLOOKUP(AQ2891,'user list'!A:B,2,0)</f>
        <v>OCA</v>
      </c>
      <c r="AK2891" s="26">
        <f t="shared" si="183"/>
        <v>6</v>
      </c>
      <c r="AL2891" s="26">
        <f t="shared" si="184"/>
        <v>5</v>
      </c>
      <c r="AM2891" s="94" t="str">
        <f t="shared" si="185"/>
        <v>6/5 Log Off</v>
      </c>
      <c r="AN2891" s="172">
        <v>45813.6721412037</v>
      </c>
      <c r="AO2891" s="69" t="s">
        <v>228</v>
      </c>
      <c r="AP2891" s="69" t="s">
        <v>1913</v>
      </c>
      <c r="AQ2891" s="69" t="s">
        <v>228</v>
      </c>
      <c r="AR2891" s="69" t="s">
        <v>1917</v>
      </c>
    </row>
    <row r="2892" spans="36:44" ht="14.4">
      <c r="AJ2892" s="26" t="str">
        <f>VLOOKUP(AQ2892,'user list'!A:B,2,0)</f>
        <v>OCM</v>
      </c>
      <c r="AK2892" s="26">
        <f t="shared" si="183"/>
        <v>6</v>
      </c>
      <c r="AL2892" s="26">
        <f t="shared" si="184"/>
        <v>5</v>
      </c>
      <c r="AM2892" s="94" t="str">
        <f t="shared" si="185"/>
        <v>6/5 Log In</v>
      </c>
      <c r="AN2892" s="172">
        <v>45813.67423611111</v>
      </c>
      <c r="AO2892" s="69" t="s">
        <v>230</v>
      </c>
      <c r="AP2892" s="69" t="s">
        <v>1913</v>
      </c>
      <c r="AQ2892" s="69" t="s">
        <v>230</v>
      </c>
      <c r="AR2892" s="69" t="s">
        <v>1916</v>
      </c>
    </row>
    <row r="2893" spans="36:44" ht="14.4">
      <c r="AJ2893" s="26" t="str">
        <f>VLOOKUP(AQ2893,'user list'!A:B,2,0)</f>
        <v>CCESD</v>
      </c>
      <c r="AK2893" s="26">
        <f t="shared" si="183"/>
        <v>6</v>
      </c>
      <c r="AL2893" s="26">
        <f t="shared" si="184"/>
        <v>5</v>
      </c>
      <c r="AM2893" s="94" t="str">
        <f t="shared" si="185"/>
        <v>6/5 Log Off</v>
      </c>
      <c r="AN2893" s="172">
        <v>45813.674791666665</v>
      </c>
      <c r="AO2893" s="69" t="s">
        <v>284</v>
      </c>
      <c r="AP2893" s="69" t="s">
        <v>1913</v>
      </c>
      <c r="AQ2893" s="69" t="s">
        <v>284</v>
      </c>
      <c r="AR2893" s="69" t="s">
        <v>1917</v>
      </c>
    </row>
    <row r="2894" spans="36:44" ht="14.4">
      <c r="AJ2894" s="26" t="str">
        <f>VLOOKUP(AQ2894,'user list'!A:B,2,0)</f>
        <v>PAISD</v>
      </c>
      <c r="AK2894" s="26">
        <f t="shared" si="183"/>
        <v>6</v>
      </c>
      <c r="AL2894" s="26">
        <f t="shared" si="184"/>
        <v>5</v>
      </c>
      <c r="AM2894" s="94" t="str">
        <f t="shared" si="185"/>
        <v>6/5 Log Off</v>
      </c>
      <c r="AN2894" s="172">
        <v>45813.675949074073</v>
      </c>
      <c r="AO2894" s="69" t="s">
        <v>256</v>
      </c>
      <c r="AP2894" s="69" t="s">
        <v>1913</v>
      </c>
      <c r="AQ2894" s="69" t="s">
        <v>256</v>
      </c>
      <c r="AR2894" s="69" t="s">
        <v>1917</v>
      </c>
    </row>
    <row r="2895" spans="36:44" ht="14.4">
      <c r="AJ2895" s="26" t="str">
        <f>VLOOKUP(AQ2895,'user list'!A:B,2,0)</f>
        <v>Admin</v>
      </c>
      <c r="AK2895" s="26">
        <f t="shared" si="183"/>
        <v>6</v>
      </c>
      <c r="AL2895" s="26">
        <f t="shared" si="184"/>
        <v>5</v>
      </c>
      <c r="AM2895" s="94" t="str">
        <f t="shared" si="185"/>
        <v>6/5 Log In</v>
      </c>
      <c r="AN2895" s="172">
        <v>45813.675983796296</v>
      </c>
      <c r="AO2895" s="69" t="s">
        <v>186</v>
      </c>
      <c r="AP2895" s="69" t="s">
        <v>1913</v>
      </c>
      <c r="AQ2895" s="69" t="s">
        <v>186</v>
      </c>
      <c r="AR2895" s="69" t="s">
        <v>1916</v>
      </c>
    </row>
    <row r="2896" spans="36:44" ht="14.4">
      <c r="AJ2896" s="26" t="str">
        <f>VLOOKUP(AQ2896,'user list'!A:B,2,0)</f>
        <v>PAISD</v>
      </c>
      <c r="AK2896" s="26">
        <f t="shared" si="183"/>
        <v>6</v>
      </c>
      <c r="AL2896" s="26">
        <f t="shared" si="184"/>
        <v>5</v>
      </c>
      <c r="AM2896" s="94" t="str">
        <f t="shared" si="185"/>
        <v>6/5 Log In</v>
      </c>
      <c r="AN2896" s="172">
        <v>45813.676030092596</v>
      </c>
      <c r="AO2896" s="69" t="s">
        <v>256</v>
      </c>
      <c r="AP2896" s="69" t="s">
        <v>1913</v>
      </c>
      <c r="AQ2896" s="69" t="s">
        <v>256</v>
      </c>
      <c r="AR2896" s="69" t="s">
        <v>1916</v>
      </c>
    </row>
    <row r="2897" spans="36:44" ht="14.4">
      <c r="AJ2897" s="26" t="str">
        <f>VLOOKUP(AQ2897,'user list'!A:B,2,0)</f>
        <v>SSDD</v>
      </c>
      <c r="AK2897" s="26">
        <f t="shared" si="183"/>
        <v>6</v>
      </c>
      <c r="AL2897" s="26">
        <f t="shared" si="184"/>
        <v>5</v>
      </c>
      <c r="AM2897" s="94" t="str">
        <f t="shared" si="185"/>
        <v>6/5 Log Off</v>
      </c>
      <c r="AN2897" s="172">
        <v>45813.677499999998</v>
      </c>
      <c r="AO2897" s="69" t="s">
        <v>273</v>
      </c>
      <c r="AP2897" s="69" t="s">
        <v>1913</v>
      </c>
      <c r="AQ2897" s="69" t="s">
        <v>273</v>
      </c>
      <c r="AR2897" s="69" t="s">
        <v>1917</v>
      </c>
    </row>
    <row r="2898" spans="36:44" ht="14.4">
      <c r="AJ2898" s="26" t="str">
        <f>VLOOKUP(AQ2898,'user list'!A:B,2,0)</f>
        <v>SSDD</v>
      </c>
      <c r="AK2898" s="26">
        <f t="shared" si="183"/>
        <v>6</v>
      </c>
      <c r="AL2898" s="26">
        <f t="shared" si="184"/>
        <v>5</v>
      </c>
      <c r="AM2898" s="94" t="str">
        <f t="shared" si="185"/>
        <v>6/5 Log In</v>
      </c>
      <c r="AN2898" s="172">
        <v>45813.677685185183</v>
      </c>
      <c r="AO2898" s="69" t="s">
        <v>273</v>
      </c>
      <c r="AP2898" s="69" t="s">
        <v>1913</v>
      </c>
      <c r="AQ2898" s="69" t="s">
        <v>273</v>
      </c>
      <c r="AR2898" s="69" t="s">
        <v>1916</v>
      </c>
    </row>
    <row r="2899" spans="36:44" ht="14.4">
      <c r="AJ2899" s="26" t="str">
        <f>VLOOKUP(AQ2899,'user list'!A:B,2,0)</f>
        <v>CBD</v>
      </c>
      <c r="AK2899" s="26">
        <f t="shared" si="183"/>
        <v>6</v>
      </c>
      <c r="AL2899" s="26">
        <f t="shared" si="184"/>
        <v>5</v>
      </c>
      <c r="AM2899" s="94" t="str">
        <f t="shared" si="185"/>
        <v>6/5 Log In</v>
      </c>
      <c r="AN2899" s="172">
        <v>45813.677951388891</v>
      </c>
      <c r="AO2899" s="69" t="s">
        <v>197</v>
      </c>
      <c r="AP2899" s="69" t="s">
        <v>1913</v>
      </c>
      <c r="AQ2899" s="69" t="s">
        <v>197</v>
      </c>
      <c r="AR2899" s="69" t="s">
        <v>1916</v>
      </c>
    </row>
    <row r="2900" spans="36:44" ht="14.4">
      <c r="AJ2900" s="26" t="str">
        <f>VLOOKUP(AQ2900,'user list'!A:B,2,0)</f>
        <v>OCM</v>
      </c>
      <c r="AK2900" s="26">
        <f t="shared" si="183"/>
        <v>6</v>
      </c>
      <c r="AL2900" s="26">
        <f t="shared" si="184"/>
        <v>5</v>
      </c>
      <c r="AM2900" s="94" t="str">
        <f t="shared" si="185"/>
        <v>6/5 Log In</v>
      </c>
      <c r="AN2900" s="172">
        <v>45813.679976851854</v>
      </c>
      <c r="AO2900" s="69" t="s">
        <v>230</v>
      </c>
      <c r="AP2900" s="69" t="s">
        <v>1913</v>
      </c>
      <c r="AQ2900" s="69" t="s">
        <v>230</v>
      </c>
      <c r="AR2900" s="69" t="s">
        <v>1916</v>
      </c>
    </row>
    <row r="2901" spans="36:44" ht="14.4">
      <c r="AJ2901" s="26" t="str">
        <f>VLOOKUP(AQ2901,'user list'!A:B,2,0)</f>
        <v>CArD</v>
      </c>
      <c r="AK2901" s="26">
        <f t="shared" si="183"/>
        <v>6</v>
      </c>
      <c r="AL2901" s="26">
        <f t="shared" si="184"/>
        <v>5</v>
      </c>
      <c r="AM2901" s="94" t="str">
        <f t="shared" si="185"/>
        <v>6/5 Log In</v>
      </c>
      <c r="AN2901" s="172">
        <v>45813.680775462963</v>
      </c>
      <c r="AO2901" s="69" t="s">
        <v>277</v>
      </c>
      <c r="AP2901" s="69" t="s">
        <v>1913</v>
      </c>
      <c r="AQ2901" s="69" t="s">
        <v>277</v>
      </c>
      <c r="AR2901" s="69" t="s">
        <v>1916</v>
      </c>
    </row>
    <row r="2902" spans="36:44" ht="14.4">
      <c r="AJ2902" s="26" t="str">
        <f>VLOOKUP(AQ2902,'user list'!A:B,2,0)</f>
        <v>DSQC</v>
      </c>
      <c r="AK2902" s="26">
        <f t="shared" si="183"/>
        <v>6</v>
      </c>
      <c r="AL2902" s="26">
        <f t="shared" si="184"/>
        <v>5</v>
      </c>
      <c r="AM2902" s="94" t="str">
        <f t="shared" si="185"/>
        <v>6/5 Log Off</v>
      </c>
      <c r="AN2902" s="172">
        <v>45813.680972222224</v>
      </c>
      <c r="AO2902" s="69" t="s">
        <v>214</v>
      </c>
      <c r="AP2902" s="69" t="s">
        <v>1913</v>
      </c>
      <c r="AQ2902" s="69" t="s">
        <v>214</v>
      </c>
      <c r="AR2902" s="69" t="s">
        <v>1917</v>
      </c>
    </row>
    <row r="2903" spans="36:44" ht="14.4">
      <c r="AJ2903" s="26" t="str">
        <f>VLOOKUP(AQ2903,'user list'!A:B,2,0)</f>
        <v>BPLD</v>
      </c>
      <c r="AK2903" s="26">
        <f t="shared" si="183"/>
        <v>6</v>
      </c>
      <c r="AL2903" s="26">
        <f t="shared" si="184"/>
        <v>5</v>
      </c>
      <c r="AM2903" s="94" t="str">
        <f t="shared" si="185"/>
        <v>6/5 Log Off</v>
      </c>
      <c r="AN2903" s="172">
        <v>45813.680995370371</v>
      </c>
      <c r="AO2903" s="69" t="s">
        <v>194</v>
      </c>
      <c r="AP2903" s="69" t="s">
        <v>1913</v>
      </c>
      <c r="AQ2903" s="69" t="s">
        <v>194</v>
      </c>
      <c r="AR2903" s="69" t="s">
        <v>1917</v>
      </c>
    </row>
    <row r="2904" spans="36:44" ht="14.4">
      <c r="AJ2904" s="26" t="str">
        <f>VLOOKUP(AQ2904,'user list'!A:B,2,0)</f>
        <v>BPLD</v>
      </c>
      <c r="AK2904" s="26">
        <f t="shared" si="183"/>
        <v>6</v>
      </c>
      <c r="AL2904" s="26">
        <f t="shared" si="184"/>
        <v>5</v>
      </c>
      <c r="AM2904" s="94" t="str">
        <f t="shared" si="185"/>
        <v>6/5 Log In</v>
      </c>
      <c r="AN2904" s="172">
        <v>45813.681064814817</v>
      </c>
      <c r="AO2904" s="69" t="s">
        <v>194</v>
      </c>
      <c r="AP2904" s="69" t="s">
        <v>1913</v>
      </c>
      <c r="AQ2904" s="69" t="s">
        <v>194</v>
      </c>
      <c r="AR2904" s="69" t="s">
        <v>1916</v>
      </c>
    </row>
    <row r="2905" spans="36:44" ht="14.4">
      <c r="AJ2905" s="26" t="str">
        <f>VLOOKUP(AQ2905,'user list'!A:B,2,0)</f>
        <v>PLEB</v>
      </c>
      <c r="AK2905" s="26">
        <f t="shared" si="183"/>
        <v>6</v>
      </c>
      <c r="AL2905" s="26">
        <f t="shared" si="184"/>
        <v>5</v>
      </c>
      <c r="AM2905" s="94" t="str">
        <f t="shared" si="185"/>
        <v>6/5 Log Off</v>
      </c>
      <c r="AN2905" s="172">
        <v>45813.68340277778</v>
      </c>
      <c r="AO2905" s="69" t="s">
        <v>260</v>
      </c>
      <c r="AP2905" s="69" t="s">
        <v>1913</v>
      </c>
      <c r="AQ2905" s="69" t="s">
        <v>260</v>
      </c>
      <c r="AR2905" s="69" t="s">
        <v>1917</v>
      </c>
    </row>
    <row r="2906" spans="36:44" ht="14.4">
      <c r="AJ2906" s="26" t="str">
        <f>VLOOKUP(AQ2906,'user list'!A:B,2,0)</f>
        <v>PLEB</v>
      </c>
      <c r="AK2906" s="26">
        <f t="shared" si="183"/>
        <v>6</v>
      </c>
      <c r="AL2906" s="26">
        <f t="shared" si="184"/>
        <v>5</v>
      </c>
      <c r="AM2906" s="94" t="str">
        <f t="shared" si="185"/>
        <v>6/5 Log In</v>
      </c>
      <c r="AN2906" s="172">
        <v>45813.683703703704</v>
      </c>
      <c r="AO2906" s="69" t="s">
        <v>260</v>
      </c>
      <c r="AP2906" s="69" t="s">
        <v>1913</v>
      </c>
      <c r="AQ2906" s="69" t="s">
        <v>260</v>
      </c>
      <c r="AR2906" s="69" t="s">
        <v>1916</v>
      </c>
    </row>
    <row r="2907" spans="36:44" ht="14.4">
      <c r="AJ2907" s="26" t="str">
        <f>VLOOKUP(AQ2907,'user list'!A:B,2,0)</f>
        <v>CHD</v>
      </c>
      <c r="AK2907" s="26">
        <f t="shared" si="183"/>
        <v>6</v>
      </c>
      <c r="AL2907" s="26">
        <f t="shared" si="184"/>
        <v>5</v>
      </c>
      <c r="AM2907" s="94" t="str">
        <f t="shared" si="185"/>
        <v>6/5 Log Off</v>
      </c>
      <c r="AN2907" s="172">
        <v>45813.686041666668</v>
      </c>
      <c r="AO2907" s="69" t="s">
        <v>203</v>
      </c>
      <c r="AP2907" s="69" t="s">
        <v>1913</v>
      </c>
      <c r="AQ2907" s="69" t="s">
        <v>203</v>
      </c>
      <c r="AR2907" s="69" t="s">
        <v>1917</v>
      </c>
    </row>
    <row r="2908" spans="36:44" ht="14.4">
      <c r="AJ2908" s="26" t="str">
        <f>VLOOKUP(AQ2908,'user list'!A:B,2,0)</f>
        <v>CHD</v>
      </c>
      <c r="AK2908" s="26">
        <f t="shared" si="183"/>
        <v>6</v>
      </c>
      <c r="AL2908" s="26">
        <f t="shared" si="184"/>
        <v>5</v>
      </c>
      <c r="AM2908" s="94" t="str">
        <f t="shared" si="185"/>
        <v>6/5 Log In</v>
      </c>
      <c r="AN2908" s="172">
        <v>45813.686122685183</v>
      </c>
      <c r="AO2908" s="69" t="s">
        <v>203</v>
      </c>
      <c r="AP2908" s="69" t="s">
        <v>1913</v>
      </c>
      <c r="AQ2908" s="69" t="s">
        <v>203</v>
      </c>
      <c r="AR2908" s="69" t="s">
        <v>1916</v>
      </c>
    </row>
    <row r="2909" spans="36:44" ht="14.4">
      <c r="AJ2909" s="26" t="str">
        <f>VLOOKUP(AQ2909,'user list'!A:B,2,0)</f>
        <v>OCM</v>
      </c>
      <c r="AK2909" s="26">
        <f t="shared" si="183"/>
        <v>6</v>
      </c>
      <c r="AL2909" s="26">
        <f t="shared" si="184"/>
        <v>5</v>
      </c>
      <c r="AM2909" s="94" t="str">
        <f t="shared" si="185"/>
        <v>6/5 Log In</v>
      </c>
      <c r="AN2909" s="172">
        <v>45813.687349537038</v>
      </c>
      <c r="AO2909" s="69" t="s">
        <v>230</v>
      </c>
      <c r="AP2909" s="69" t="s">
        <v>1913</v>
      </c>
      <c r="AQ2909" s="69" t="s">
        <v>230</v>
      </c>
      <c r="AR2909" s="69" t="s">
        <v>1916</v>
      </c>
    </row>
    <row r="2910" spans="36:44" ht="14.4">
      <c r="AJ2910" s="26" t="str">
        <f>VLOOKUP(AQ2910,'user list'!A:B,2,0)</f>
        <v>PROC</v>
      </c>
      <c r="AK2910" s="26">
        <f t="shared" si="183"/>
        <v>6</v>
      </c>
      <c r="AL2910" s="26">
        <f t="shared" si="184"/>
        <v>5</v>
      </c>
      <c r="AM2910" s="94" t="str">
        <f t="shared" si="185"/>
        <v>6/5 Log Off</v>
      </c>
      <c r="AN2910" s="172">
        <v>45813.687361111108</v>
      </c>
      <c r="AO2910" s="69" t="s">
        <v>262</v>
      </c>
      <c r="AP2910" s="69" t="s">
        <v>1913</v>
      </c>
      <c r="AQ2910" s="69" t="s">
        <v>262</v>
      </c>
      <c r="AR2910" s="69" t="s">
        <v>1917</v>
      </c>
    </row>
    <row r="2911" spans="36:44" ht="14.4">
      <c r="AJ2911" s="26" t="str">
        <f>VLOOKUP(AQ2911,'user list'!A:B,2,0)</f>
        <v>OCM</v>
      </c>
      <c r="AK2911" s="26">
        <f t="shared" si="183"/>
        <v>6</v>
      </c>
      <c r="AL2911" s="26">
        <f t="shared" si="184"/>
        <v>5</v>
      </c>
      <c r="AM2911" s="94" t="str">
        <f t="shared" si="185"/>
        <v>6/5 Log In</v>
      </c>
      <c r="AN2911" s="172">
        <v>45813.6874537037</v>
      </c>
      <c r="AO2911" s="69" t="s">
        <v>236</v>
      </c>
      <c r="AP2911" s="69" t="s">
        <v>1913</v>
      </c>
      <c r="AQ2911" s="69" t="s">
        <v>236</v>
      </c>
      <c r="AR2911" s="69" t="s">
        <v>1916</v>
      </c>
    </row>
    <row r="2912" spans="36:44" ht="14.4">
      <c r="AJ2912" s="26" t="str">
        <f>VLOOKUP(AQ2912,'user list'!A:B,2,0)</f>
        <v>PROC</v>
      </c>
      <c r="AK2912" s="26">
        <f t="shared" si="183"/>
        <v>6</v>
      </c>
      <c r="AL2912" s="26">
        <f t="shared" si="184"/>
        <v>5</v>
      </c>
      <c r="AM2912" s="94" t="str">
        <f t="shared" si="185"/>
        <v>6/5 Log In</v>
      </c>
      <c r="AN2912" s="172">
        <v>45813.687465277777</v>
      </c>
      <c r="AO2912" s="69" t="s">
        <v>262</v>
      </c>
      <c r="AP2912" s="69" t="s">
        <v>1913</v>
      </c>
      <c r="AQ2912" s="69" t="s">
        <v>262</v>
      </c>
      <c r="AR2912" s="69" t="s">
        <v>1916</v>
      </c>
    </row>
    <row r="2913" spans="36:44" ht="14.4">
      <c r="AJ2913" s="26" t="str">
        <f>VLOOKUP(AQ2913,'user list'!A:B,2,0)</f>
        <v>OCM</v>
      </c>
      <c r="AK2913" s="26">
        <f t="shared" si="183"/>
        <v>6</v>
      </c>
      <c r="AL2913" s="26">
        <f t="shared" si="184"/>
        <v>5</v>
      </c>
      <c r="AM2913" s="94" t="str">
        <f t="shared" si="185"/>
        <v>6/5 Log In</v>
      </c>
      <c r="AN2913" s="172">
        <v>45813.687662037039</v>
      </c>
      <c r="AO2913" s="69" t="s">
        <v>236</v>
      </c>
      <c r="AP2913" s="69" t="s">
        <v>1913</v>
      </c>
      <c r="AQ2913" s="69" t="s">
        <v>236</v>
      </c>
      <c r="AR2913" s="69" t="s">
        <v>1916</v>
      </c>
    </row>
    <row r="2914" spans="36:44" ht="14.4">
      <c r="AJ2914" s="26" t="str">
        <f>VLOOKUP(AQ2914,'user list'!A:B,2,0)</f>
        <v>CTO</v>
      </c>
      <c r="AK2914" s="26">
        <f t="shared" si="183"/>
        <v>6</v>
      </c>
      <c r="AL2914" s="26">
        <f t="shared" si="184"/>
        <v>5</v>
      </c>
      <c r="AM2914" s="94" t="str">
        <f t="shared" si="185"/>
        <v>6/5 Log Off</v>
      </c>
      <c r="AN2914" s="172">
        <v>45813.693171296298</v>
      </c>
      <c r="AO2914" s="69" t="s">
        <v>207</v>
      </c>
      <c r="AP2914" s="69" t="s">
        <v>1913</v>
      </c>
      <c r="AQ2914" s="69" t="s">
        <v>207</v>
      </c>
      <c r="AR2914" s="69" t="s">
        <v>1917</v>
      </c>
    </row>
    <row r="2915" spans="36:44" ht="14.4">
      <c r="AJ2915" s="26" t="str">
        <f>VLOOKUP(AQ2915,'user list'!A:B,2,0)</f>
        <v>CTO</v>
      </c>
      <c r="AK2915" s="26">
        <f t="shared" ref="AK2915:AK2978" si="186">MONTH(AN2915)</f>
        <v>6</v>
      </c>
      <c r="AL2915" s="26">
        <f t="shared" ref="AL2915:AL2978" si="187">DAY(AN2915)</f>
        <v>5</v>
      </c>
      <c r="AM2915" s="94" t="str">
        <f t="shared" ref="AM2915:AM2978" si="188">AK2915&amp;"/"&amp;AL2915&amp;" "&amp;AR2915</f>
        <v>6/5 Log In</v>
      </c>
      <c r="AN2915" s="172">
        <v>45813.693310185183</v>
      </c>
      <c r="AO2915" s="69" t="s">
        <v>207</v>
      </c>
      <c r="AP2915" s="69" t="s">
        <v>1913</v>
      </c>
      <c r="AQ2915" s="69" t="s">
        <v>207</v>
      </c>
      <c r="AR2915" s="69" t="s">
        <v>1916</v>
      </c>
    </row>
    <row r="2916" spans="36:44" ht="14.4">
      <c r="AJ2916" s="26" t="str">
        <f>VLOOKUP(AQ2916,'user list'!A:B,2,0)</f>
        <v>DOE</v>
      </c>
      <c r="AK2916" s="26">
        <f t="shared" si="186"/>
        <v>6</v>
      </c>
      <c r="AL2916" s="26">
        <f t="shared" si="187"/>
        <v>5</v>
      </c>
      <c r="AM2916" s="94" t="str">
        <f t="shared" si="188"/>
        <v>6/5 Log Off</v>
      </c>
      <c r="AN2916" s="172">
        <v>45813.694120370368</v>
      </c>
      <c r="AO2916" s="69" t="s">
        <v>212</v>
      </c>
      <c r="AP2916" s="69" t="s">
        <v>1913</v>
      </c>
      <c r="AQ2916" s="69" t="s">
        <v>212</v>
      </c>
      <c r="AR2916" s="69" t="s">
        <v>1917</v>
      </c>
    </row>
    <row r="2917" spans="36:44" ht="14.4">
      <c r="AJ2917" s="26" t="str">
        <f>VLOOKUP(AQ2917,'user list'!A:B,2,0)</f>
        <v>DOE</v>
      </c>
      <c r="AK2917" s="26">
        <f t="shared" si="186"/>
        <v>6</v>
      </c>
      <c r="AL2917" s="26">
        <f t="shared" si="187"/>
        <v>5</v>
      </c>
      <c r="AM2917" s="94" t="str">
        <f t="shared" si="188"/>
        <v>6/5 Log In</v>
      </c>
      <c r="AN2917" s="172">
        <v>45813.69427083333</v>
      </c>
      <c r="AO2917" s="69" t="s">
        <v>212</v>
      </c>
      <c r="AP2917" s="69" t="s">
        <v>1913</v>
      </c>
      <c r="AQ2917" s="69" t="s">
        <v>212</v>
      </c>
      <c r="AR2917" s="69" t="s">
        <v>1916</v>
      </c>
    </row>
    <row r="2918" spans="36:44" ht="14.4">
      <c r="AJ2918" s="26" t="str">
        <f>VLOOKUP(AQ2918,'user list'!A:B,2,0)</f>
        <v>PDAD</v>
      </c>
      <c r="AK2918" s="26">
        <f t="shared" si="186"/>
        <v>6</v>
      </c>
      <c r="AL2918" s="26">
        <f t="shared" si="187"/>
        <v>5</v>
      </c>
      <c r="AM2918" s="94" t="str">
        <f t="shared" si="188"/>
        <v>6/5 Log In</v>
      </c>
      <c r="AN2918" s="172">
        <v>45813.695370370369</v>
      </c>
      <c r="AO2918" s="69" t="s">
        <v>257</v>
      </c>
      <c r="AP2918" s="69" t="s">
        <v>1913</v>
      </c>
      <c r="AQ2918" s="69" t="s">
        <v>257</v>
      </c>
      <c r="AR2918" s="69" t="s">
        <v>1916</v>
      </c>
    </row>
    <row r="2919" spans="36:44" ht="14.4">
      <c r="AJ2919" s="26" t="str">
        <f>VLOOKUP(AQ2919,'user list'!A:B,2,0)</f>
        <v>OCM</v>
      </c>
      <c r="AK2919" s="26">
        <f t="shared" si="186"/>
        <v>6</v>
      </c>
      <c r="AL2919" s="26">
        <f t="shared" si="187"/>
        <v>5</v>
      </c>
      <c r="AM2919" s="94" t="str">
        <f t="shared" si="188"/>
        <v>6/5 Log Off</v>
      </c>
      <c r="AN2919" s="172">
        <v>45813.695428240739</v>
      </c>
      <c r="AO2919" s="69" t="s">
        <v>236</v>
      </c>
      <c r="AP2919" s="69" t="s">
        <v>1913</v>
      </c>
      <c r="AQ2919" s="69" t="s">
        <v>236</v>
      </c>
      <c r="AR2919" s="69" t="s">
        <v>1917</v>
      </c>
    </row>
    <row r="2920" spans="36:44" ht="14.4">
      <c r="AJ2920" s="26" t="str">
        <f>VLOOKUP(AQ2920,'user list'!A:B,2,0)</f>
        <v>OCM</v>
      </c>
      <c r="AK2920" s="26">
        <f t="shared" si="186"/>
        <v>6</v>
      </c>
      <c r="AL2920" s="26">
        <f t="shared" si="187"/>
        <v>5</v>
      </c>
      <c r="AM2920" s="94" t="str">
        <f t="shared" si="188"/>
        <v>6/5 Log Off</v>
      </c>
      <c r="AN2920" s="172">
        <v>45813.696296296293</v>
      </c>
      <c r="AO2920" s="69" t="s">
        <v>232</v>
      </c>
      <c r="AP2920" s="69" t="s">
        <v>1913</v>
      </c>
      <c r="AQ2920" s="69" t="s">
        <v>232</v>
      </c>
      <c r="AR2920" s="69" t="s">
        <v>1917</v>
      </c>
    </row>
    <row r="2921" spans="36:44" ht="14.4">
      <c r="AJ2921" s="26" t="str">
        <f>VLOOKUP(AQ2921,'user list'!A:B,2,0)</f>
        <v>OCM</v>
      </c>
      <c r="AK2921" s="26">
        <f t="shared" si="186"/>
        <v>6</v>
      </c>
      <c r="AL2921" s="26">
        <f t="shared" si="187"/>
        <v>5</v>
      </c>
      <c r="AM2921" s="94" t="str">
        <f t="shared" si="188"/>
        <v>6/5 Log In</v>
      </c>
      <c r="AN2921" s="172">
        <v>45813.696388888886</v>
      </c>
      <c r="AO2921" s="69" t="s">
        <v>232</v>
      </c>
      <c r="AP2921" s="69" t="s">
        <v>1913</v>
      </c>
      <c r="AQ2921" s="69" t="s">
        <v>232</v>
      </c>
      <c r="AR2921" s="69" t="s">
        <v>1916</v>
      </c>
    </row>
    <row r="2922" spans="36:44" ht="14.4">
      <c r="AJ2922" s="26" t="str">
        <f>VLOOKUP(AQ2922,'user list'!A:B,2,0)</f>
        <v>LEDIPO</v>
      </c>
      <c r="AK2922" s="26">
        <f t="shared" si="186"/>
        <v>6</v>
      </c>
      <c r="AL2922" s="26">
        <f t="shared" si="187"/>
        <v>5</v>
      </c>
      <c r="AM2922" s="94" t="str">
        <f t="shared" si="188"/>
        <v>6/5 Log In</v>
      </c>
      <c r="AN2922" s="172">
        <v>45813.698310185187</v>
      </c>
      <c r="AO2922" s="69" t="s">
        <v>222</v>
      </c>
      <c r="AP2922" s="69" t="s">
        <v>1913</v>
      </c>
      <c r="AQ2922" s="69" t="s">
        <v>222</v>
      </c>
      <c r="AR2922" s="69" t="s">
        <v>1916</v>
      </c>
    </row>
    <row r="2923" spans="36:44" ht="14.4">
      <c r="AJ2923" s="26" t="str">
        <f>VLOOKUP(AQ2923,'user list'!A:B,2,0)</f>
        <v>CGSD</v>
      </c>
      <c r="AK2923" s="26">
        <f t="shared" si="186"/>
        <v>6</v>
      </c>
      <c r="AL2923" s="26">
        <f t="shared" si="187"/>
        <v>5</v>
      </c>
      <c r="AM2923" s="94" t="str">
        <f t="shared" si="188"/>
        <v>6/5 Log In</v>
      </c>
      <c r="AN2923" s="172">
        <v>45813.698888888888</v>
      </c>
      <c r="AO2923" s="69" t="s">
        <v>200</v>
      </c>
      <c r="AP2923" s="69" t="s">
        <v>1913</v>
      </c>
      <c r="AQ2923" s="69" t="s">
        <v>200</v>
      </c>
      <c r="AR2923" s="69" t="s">
        <v>1916</v>
      </c>
    </row>
    <row r="2924" spans="36:44" ht="14.4">
      <c r="AJ2924" s="26" t="str">
        <f>VLOOKUP(AQ2924,'user list'!A:B,2,0)</f>
        <v>BPLD</v>
      </c>
      <c r="AK2924" s="26">
        <f t="shared" si="186"/>
        <v>6</v>
      </c>
      <c r="AL2924" s="26">
        <f t="shared" si="187"/>
        <v>5</v>
      </c>
      <c r="AM2924" s="94" t="str">
        <f t="shared" si="188"/>
        <v>6/5 Log Off</v>
      </c>
      <c r="AN2924" s="172">
        <v>45813.699004629627</v>
      </c>
      <c r="AO2924" s="69" t="s">
        <v>194</v>
      </c>
      <c r="AP2924" s="69" t="s">
        <v>1913</v>
      </c>
      <c r="AQ2924" s="69" t="s">
        <v>194</v>
      </c>
      <c r="AR2924" s="69" t="s">
        <v>1917</v>
      </c>
    </row>
    <row r="2925" spans="36:44" ht="14.4">
      <c r="AJ2925" s="26" t="str">
        <f>VLOOKUP(AQ2925,'user list'!A:B,2,0)</f>
        <v>OCM</v>
      </c>
      <c r="AK2925" s="26">
        <f t="shared" si="186"/>
        <v>6</v>
      </c>
      <c r="AL2925" s="26">
        <f t="shared" si="187"/>
        <v>5</v>
      </c>
      <c r="AM2925" s="94" t="str">
        <f t="shared" si="188"/>
        <v>6/5 Log Off</v>
      </c>
      <c r="AN2925" s="172">
        <v>45813.69903935185</v>
      </c>
      <c r="AO2925" s="69" t="s">
        <v>235</v>
      </c>
      <c r="AP2925" s="69" t="s">
        <v>1913</v>
      </c>
      <c r="AQ2925" s="69" t="s">
        <v>235</v>
      </c>
      <c r="AR2925" s="69" t="s">
        <v>1917</v>
      </c>
    </row>
    <row r="2926" spans="36:44" ht="14.4">
      <c r="AJ2926" s="26" t="str">
        <f>VLOOKUP(AQ2926,'user list'!A:B,2,0)</f>
        <v>BPLD</v>
      </c>
      <c r="AK2926" s="26">
        <f t="shared" si="186"/>
        <v>6</v>
      </c>
      <c r="AL2926" s="26">
        <f t="shared" si="187"/>
        <v>5</v>
      </c>
      <c r="AM2926" s="94" t="str">
        <f t="shared" si="188"/>
        <v>6/5 Log In</v>
      </c>
      <c r="AN2926" s="172">
        <v>45813.699062500003</v>
      </c>
      <c r="AO2926" s="69" t="s">
        <v>194</v>
      </c>
      <c r="AP2926" s="69" t="s">
        <v>1913</v>
      </c>
      <c r="AQ2926" s="69" t="s">
        <v>194</v>
      </c>
      <c r="AR2926" s="69" t="s">
        <v>1916</v>
      </c>
    </row>
    <row r="2927" spans="36:44" ht="14.4">
      <c r="AJ2927" s="26" t="str">
        <f>VLOOKUP(AQ2927,'user list'!A:B,2,0)</f>
        <v>OCM</v>
      </c>
      <c r="AK2927" s="26">
        <f t="shared" si="186"/>
        <v>6</v>
      </c>
      <c r="AL2927" s="26">
        <f t="shared" si="187"/>
        <v>5</v>
      </c>
      <c r="AM2927" s="94" t="str">
        <f t="shared" si="188"/>
        <v>6/5 Log In</v>
      </c>
      <c r="AN2927" s="172">
        <v>45813.699108796296</v>
      </c>
      <c r="AO2927" s="69" t="s">
        <v>235</v>
      </c>
      <c r="AP2927" s="69" t="s">
        <v>1913</v>
      </c>
      <c r="AQ2927" s="69" t="s">
        <v>235</v>
      </c>
      <c r="AR2927" s="69" t="s">
        <v>1916</v>
      </c>
    </row>
    <row r="2928" spans="36:44" ht="14.4">
      <c r="AJ2928" s="26" t="str">
        <f>VLOOKUP(AQ2928,'user list'!A:B,2,0)</f>
        <v>CAD</v>
      </c>
      <c r="AK2928" s="26">
        <f t="shared" si="186"/>
        <v>6</v>
      </c>
      <c r="AL2928" s="26">
        <f t="shared" si="187"/>
        <v>5</v>
      </c>
      <c r="AM2928" s="94" t="str">
        <f t="shared" si="188"/>
        <v>6/5 Log Off</v>
      </c>
      <c r="AN2928" s="172">
        <v>45813.699189814812</v>
      </c>
      <c r="AO2928" s="69" t="s">
        <v>196</v>
      </c>
      <c r="AP2928" s="69" t="s">
        <v>1913</v>
      </c>
      <c r="AQ2928" s="69" t="s">
        <v>196</v>
      </c>
      <c r="AR2928" s="69" t="s">
        <v>1917</v>
      </c>
    </row>
    <row r="2929" spans="36:44" ht="14.4">
      <c r="AJ2929" s="26" t="str">
        <f>VLOOKUP(AQ2929,'user list'!A:B,2,0)</f>
        <v>CAD</v>
      </c>
      <c r="AK2929" s="26">
        <f t="shared" si="186"/>
        <v>6</v>
      </c>
      <c r="AL2929" s="26">
        <f t="shared" si="187"/>
        <v>5</v>
      </c>
      <c r="AM2929" s="94" t="str">
        <f t="shared" si="188"/>
        <v>6/5 Log In</v>
      </c>
      <c r="AN2929" s="172">
        <v>45813.699293981481</v>
      </c>
      <c r="AO2929" s="69" t="s">
        <v>196</v>
      </c>
      <c r="AP2929" s="69" t="s">
        <v>1913</v>
      </c>
      <c r="AQ2929" s="69" t="s">
        <v>196</v>
      </c>
      <c r="AR2929" s="69" t="s">
        <v>1916</v>
      </c>
    </row>
    <row r="2930" spans="36:44" ht="14.4">
      <c r="AJ2930" s="26" t="str">
        <f>VLOOKUP(AQ2930,'user list'!A:B,2,0)</f>
        <v>CVD</v>
      </c>
      <c r="AK2930" s="26">
        <f t="shared" si="186"/>
        <v>6</v>
      </c>
      <c r="AL2930" s="26">
        <f t="shared" si="187"/>
        <v>5</v>
      </c>
      <c r="AM2930" s="94" t="str">
        <f t="shared" si="188"/>
        <v>6/5 Log Off</v>
      </c>
      <c r="AN2930" s="172">
        <v>45813.700289351851</v>
      </c>
      <c r="AO2930" s="69" t="s">
        <v>208</v>
      </c>
      <c r="AP2930" s="69" t="s">
        <v>1913</v>
      </c>
      <c r="AQ2930" s="69" t="s">
        <v>208</v>
      </c>
      <c r="AR2930" s="69" t="s">
        <v>1917</v>
      </c>
    </row>
    <row r="2931" spans="36:44" ht="14.4">
      <c r="AJ2931" s="26" t="str">
        <f>VLOOKUP(AQ2931,'user list'!A:B,2,0)</f>
        <v>Admin</v>
      </c>
      <c r="AK2931" s="26">
        <f t="shared" si="186"/>
        <v>6</v>
      </c>
      <c r="AL2931" s="26">
        <f t="shared" si="187"/>
        <v>5</v>
      </c>
      <c r="AM2931" s="94" t="str">
        <f t="shared" si="188"/>
        <v>6/5 Log In</v>
      </c>
      <c r="AN2931" s="172">
        <v>45813.700462962966</v>
      </c>
      <c r="AO2931" s="69" t="s">
        <v>186</v>
      </c>
      <c r="AP2931" s="69" t="s">
        <v>1913</v>
      </c>
      <c r="AQ2931" s="69" t="s">
        <v>186</v>
      </c>
      <c r="AR2931" s="69" t="s">
        <v>1916</v>
      </c>
    </row>
    <row r="2932" spans="36:44" ht="14.4">
      <c r="AJ2932" s="26" t="str">
        <f>VLOOKUP(AQ2932,'user list'!A:B,2,0)</f>
        <v>CVD</v>
      </c>
      <c r="AK2932" s="26">
        <f t="shared" si="186"/>
        <v>6</v>
      </c>
      <c r="AL2932" s="26">
        <f t="shared" si="187"/>
        <v>5</v>
      </c>
      <c r="AM2932" s="94" t="str">
        <f t="shared" si="188"/>
        <v>6/5 Log In</v>
      </c>
      <c r="AN2932" s="172">
        <v>45813.700497685182</v>
      </c>
      <c r="AO2932" s="69" t="s">
        <v>208</v>
      </c>
      <c r="AP2932" s="69" t="s">
        <v>1913</v>
      </c>
      <c r="AQ2932" s="69" t="s">
        <v>208</v>
      </c>
      <c r="AR2932" s="69" t="s">
        <v>1916</v>
      </c>
    </row>
    <row r="2933" spans="36:44" ht="14.4">
      <c r="AJ2933" s="26" t="str">
        <f>VLOOKUP(AQ2933,'user list'!A:B,2,0)</f>
        <v>DPOS</v>
      </c>
      <c r="AK2933" s="26">
        <f t="shared" si="186"/>
        <v>6</v>
      </c>
      <c r="AL2933" s="26">
        <f t="shared" si="187"/>
        <v>5</v>
      </c>
      <c r="AM2933" s="94" t="str">
        <f t="shared" si="188"/>
        <v>6/5 Log Off</v>
      </c>
      <c r="AN2933" s="172">
        <v>45813.703333333331</v>
      </c>
      <c r="AO2933" s="69" t="s">
        <v>213</v>
      </c>
      <c r="AP2933" s="69" t="s">
        <v>1913</v>
      </c>
      <c r="AQ2933" s="69" t="s">
        <v>213</v>
      </c>
      <c r="AR2933" s="69" t="s">
        <v>1917</v>
      </c>
    </row>
    <row r="2934" spans="36:44" ht="14.4">
      <c r="AJ2934" s="26" t="str">
        <f>VLOOKUP(AQ2934,'user list'!A:B,2,0)</f>
        <v>DPOS</v>
      </c>
      <c r="AK2934" s="26">
        <f t="shared" si="186"/>
        <v>6</v>
      </c>
      <c r="AL2934" s="26">
        <f t="shared" si="187"/>
        <v>5</v>
      </c>
      <c r="AM2934" s="94" t="str">
        <f t="shared" si="188"/>
        <v>6/5 Log In</v>
      </c>
      <c r="AN2934" s="172">
        <v>45813.703449074077</v>
      </c>
      <c r="AO2934" s="69" t="s">
        <v>213</v>
      </c>
      <c r="AP2934" s="69" t="s">
        <v>1913</v>
      </c>
      <c r="AQ2934" s="69" t="s">
        <v>213</v>
      </c>
      <c r="AR2934" s="69" t="s">
        <v>1916</v>
      </c>
    </row>
    <row r="2935" spans="36:44" ht="14.4">
      <c r="AJ2935" s="26" t="str">
        <f>VLOOKUP(AQ2935,'user list'!A:B,2,0)</f>
        <v>OCAs</v>
      </c>
      <c r="AK2935" s="26">
        <f t="shared" si="186"/>
        <v>6</v>
      </c>
      <c r="AL2935" s="26">
        <f t="shared" si="187"/>
        <v>5</v>
      </c>
      <c r="AM2935" s="94" t="str">
        <f t="shared" si="188"/>
        <v>6/5 Log Off</v>
      </c>
      <c r="AN2935" s="172">
        <v>45813.703530092593</v>
      </c>
      <c r="AO2935" s="69" t="s">
        <v>279</v>
      </c>
      <c r="AP2935" s="69" t="s">
        <v>1913</v>
      </c>
      <c r="AQ2935" s="69" t="s">
        <v>279</v>
      </c>
      <c r="AR2935" s="69" t="s">
        <v>1917</v>
      </c>
    </row>
    <row r="2936" spans="36:44" ht="14.4">
      <c r="AJ2936" s="26" t="str">
        <f>VLOOKUP(AQ2936,'user list'!A:B,2,0)</f>
        <v>OCAs</v>
      </c>
      <c r="AK2936" s="26">
        <f t="shared" si="186"/>
        <v>6</v>
      </c>
      <c r="AL2936" s="26">
        <f t="shared" si="187"/>
        <v>5</v>
      </c>
      <c r="AM2936" s="94" t="str">
        <f t="shared" si="188"/>
        <v>6/5 Log In</v>
      </c>
      <c r="AN2936" s="172">
        <v>45813.703622685185</v>
      </c>
      <c r="AO2936" s="69" t="s">
        <v>279</v>
      </c>
      <c r="AP2936" s="69" t="s">
        <v>1913</v>
      </c>
      <c r="AQ2936" s="69" t="s">
        <v>279</v>
      </c>
      <c r="AR2936" s="69" t="s">
        <v>1916</v>
      </c>
    </row>
    <row r="2937" spans="36:44" ht="14.4">
      <c r="AJ2937" s="26" t="str">
        <f>VLOOKUP(AQ2937,'user list'!A:B,2,0)</f>
        <v>TTMD</v>
      </c>
      <c r="AK2937" s="26">
        <f t="shared" si="186"/>
        <v>6</v>
      </c>
      <c r="AL2937" s="26">
        <f t="shared" si="187"/>
        <v>5</v>
      </c>
      <c r="AM2937" s="94" t="str">
        <f t="shared" si="188"/>
        <v>6/5 Log In</v>
      </c>
      <c r="AN2937" s="172">
        <v>45813.704594907409</v>
      </c>
      <c r="AO2937" s="69" t="s">
        <v>278</v>
      </c>
      <c r="AP2937" s="69" t="s">
        <v>1913</v>
      </c>
      <c r="AQ2937" s="69" t="s">
        <v>278</v>
      </c>
      <c r="AR2937" s="69" t="s">
        <v>1916</v>
      </c>
    </row>
    <row r="2938" spans="36:44" ht="14.4">
      <c r="AJ2938" s="26" t="str">
        <f>VLOOKUP(AQ2938,'user list'!A:B,2,0)</f>
        <v>ITDD</v>
      </c>
      <c r="AK2938" s="26">
        <f t="shared" si="186"/>
        <v>6</v>
      </c>
      <c r="AL2938" s="26">
        <f t="shared" si="187"/>
        <v>5</v>
      </c>
      <c r="AM2938" s="94" t="str">
        <f t="shared" si="188"/>
        <v>6/5 Log Off</v>
      </c>
      <c r="AN2938" s="172">
        <v>45813.705416666664</v>
      </c>
      <c r="AO2938" s="69" t="s">
        <v>219</v>
      </c>
      <c r="AP2938" s="69" t="s">
        <v>1913</v>
      </c>
      <c r="AQ2938" s="69" t="s">
        <v>219</v>
      </c>
      <c r="AR2938" s="69" t="s">
        <v>1917</v>
      </c>
    </row>
    <row r="2939" spans="36:44" ht="14.4">
      <c r="AJ2939" s="26" t="str">
        <f>VLOOKUP(AQ2939,'user list'!A:B,2,0)</f>
        <v>ITDD</v>
      </c>
      <c r="AK2939" s="26">
        <f t="shared" si="186"/>
        <v>6</v>
      </c>
      <c r="AL2939" s="26">
        <f t="shared" si="187"/>
        <v>5</v>
      </c>
      <c r="AM2939" s="94" t="str">
        <f t="shared" si="188"/>
        <v>6/5 Log In</v>
      </c>
      <c r="AN2939" s="172">
        <v>45813.705462962964</v>
      </c>
      <c r="AO2939" s="69" t="s">
        <v>219</v>
      </c>
      <c r="AP2939" s="69" t="s">
        <v>1913</v>
      </c>
      <c r="AQ2939" s="69" t="s">
        <v>219</v>
      </c>
      <c r="AR2939" s="69" t="s">
        <v>1916</v>
      </c>
    </row>
    <row r="2940" spans="36:44" ht="14.4">
      <c r="AJ2940" s="26" t="str">
        <f>VLOOKUP(AQ2940,'user list'!A:B,2,0)</f>
        <v>DOE</v>
      </c>
      <c r="AK2940" s="26">
        <f t="shared" si="186"/>
        <v>6</v>
      </c>
      <c r="AL2940" s="26">
        <f t="shared" si="187"/>
        <v>5</v>
      </c>
      <c r="AM2940" s="94" t="str">
        <f t="shared" si="188"/>
        <v>6/5 Log Off</v>
      </c>
      <c r="AN2940" s="172">
        <v>45813.706747685188</v>
      </c>
      <c r="AO2940" s="69" t="s">
        <v>211</v>
      </c>
      <c r="AP2940" s="69" t="s">
        <v>1913</v>
      </c>
      <c r="AQ2940" s="69" t="s">
        <v>211</v>
      </c>
      <c r="AR2940" s="69" t="s">
        <v>1917</v>
      </c>
    </row>
    <row r="2941" spans="36:44" ht="14.4">
      <c r="AJ2941" s="26" t="str">
        <f>VLOOKUP(AQ2941,'user list'!A:B,2,0)</f>
        <v>ITDD</v>
      </c>
      <c r="AK2941" s="26">
        <f t="shared" si="186"/>
        <v>6</v>
      </c>
      <c r="AL2941" s="26">
        <f t="shared" si="187"/>
        <v>5</v>
      </c>
      <c r="AM2941" s="94" t="str">
        <f t="shared" si="188"/>
        <v>6/5 Log In</v>
      </c>
      <c r="AN2941" s="172">
        <v>45813.708738425928</v>
      </c>
      <c r="AO2941" s="69" t="s">
        <v>219</v>
      </c>
      <c r="AP2941" s="69" t="s">
        <v>1913</v>
      </c>
      <c r="AQ2941" s="69" t="s">
        <v>219</v>
      </c>
      <c r="AR2941" s="69" t="s">
        <v>1916</v>
      </c>
    </row>
    <row r="2942" spans="36:44" ht="14.4">
      <c r="AJ2942" s="26" t="str">
        <f>VLOOKUP(AQ2942,'user list'!A:B,2,0)</f>
        <v>ITDD</v>
      </c>
      <c r="AK2942" s="26">
        <f t="shared" si="186"/>
        <v>6</v>
      </c>
      <c r="AL2942" s="26">
        <f t="shared" si="187"/>
        <v>5</v>
      </c>
      <c r="AM2942" s="94" t="str">
        <f t="shared" si="188"/>
        <v>6/5 Log Off</v>
      </c>
      <c r="AN2942" s="172">
        <v>45813.710416666669</v>
      </c>
      <c r="AO2942" s="69" t="s">
        <v>219</v>
      </c>
      <c r="AP2942" s="69" t="s">
        <v>1913</v>
      </c>
      <c r="AQ2942" s="69" t="s">
        <v>219</v>
      </c>
      <c r="AR2942" s="69" t="s">
        <v>1917</v>
      </c>
    </row>
    <row r="2943" spans="36:44" ht="14.4">
      <c r="AJ2943" s="26" t="str">
        <f>VLOOKUP(AQ2943,'user list'!A:B,2,0)</f>
        <v>QCDRRMO</v>
      </c>
      <c r="AK2943" s="26">
        <f t="shared" si="186"/>
        <v>6</v>
      </c>
      <c r="AL2943" s="26">
        <f t="shared" si="187"/>
        <v>5</v>
      </c>
      <c r="AM2943" s="94" t="str">
        <f t="shared" si="188"/>
        <v>6/5 Log In</v>
      </c>
      <c r="AN2943" s="172">
        <v>45813.710625</v>
      </c>
      <c r="AO2943" s="69" t="s">
        <v>265</v>
      </c>
      <c r="AP2943" s="69" t="s">
        <v>1913</v>
      </c>
      <c r="AQ2943" s="69" t="s">
        <v>265</v>
      </c>
      <c r="AR2943" s="69" t="s">
        <v>1916</v>
      </c>
    </row>
    <row r="2944" spans="36:44" ht="14.4">
      <c r="AJ2944" s="26" t="str">
        <f>VLOOKUP(AQ2944,'user list'!A:B,2,0)</f>
        <v>CAD</v>
      </c>
      <c r="AK2944" s="26">
        <f t="shared" si="186"/>
        <v>6</v>
      </c>
      <c r="AL2944" s="26">
        <f t="shared" si="187"/>
        <v>5</v>
      </c>
      <c r="AM2944" s="94" t="str">
        <f t="shared" si="188"/>
        <v>6/5 Log Off</v>
      </c>
      <c r="AN2944" s="172">
        <v>45813.710648148146</v>
      </c>
      <c r="AO2944" s="69" t="s">
        <v>196</v>
      </c>
      <c r="AP2944" s="69" t="s">
        <v>1913</v>
      </c>
      <c r="AQ2944" s="69" t="s">
        <v>196</v>
      </c>
      <c r="AR2944" s="69" t="s">
        <v>1917</v>
      </c>
    </row>
    <row r="2945" spans="36:44" ht="14.4">
      <c r="AJ2945" s="26" t="str">
        <f>VLOOKUP(AQ2945,'user list'!A:B,2,0)</f>
        <v>MDAD</v>
      </c>
      <c r="AK2945" s="26">
        <f t="shared" si="186"/>
        <v>6</v>
      </c>
      <c r="AL2945" s="26">
        <f t="shared" si="187"/>
        <v>5</v>
      </c>
      <c r="AM2945" s="94" t="str">
        <f t="shared" si="188"/>
        <v>6/5 Log In</v>
      </c>
      <c r="AN2945" s="172">
        <v>45813.712094907409</v>
      </c>
      <c r="AO2945" s="69" t="s">
        <v>223</v>
      </c>
      <c r="AP2945" s="69" t="s">
        <v>1913</v>
      </c>
      <c r="AQ2945" s="69" t="s">
        <v>223</v>
      </c>
      <c r="AR2945" s="69" t="s">
        <v>1916</v>
      </c>
    </row>
    <row r="2946" spans="36:44" ht="14.4">
      <c r="AJ2946" s="26" t="str">
        <f>VLOOKUP(AQ2946,'user list'!A:B,2,0)</f>
        <v>PROC</v>
      </c>
      <c r="AK2946" s="26">
        <f t="shared" si="186"/>
        <v>6</v>
      </c>
      <c r="AL2946" s="26">
        <f t="shared" si="187"/>
        <v>5</v>
      </c>
      <c r="AM2946" s="94" t="str">
        <f t="shared" si="188"/>
        <v>6/5 Log Off</v>
      </c>
      <c r="AN2946" s="172">
        <v>45813.712372685186</v>
      </c>
      <c r="AO2946" s="69" t="s">
        <v>262</v>
      </c>
      <c r="AP2946" s="69" t="s">
        <v>1913</v>
      </c>
      <c r="AQ2946" s="69" t="s">
        <v>262</v>
      </c>
      <c r="AR2946" s="69" t="s">
        <v>1917</v>
      </c>
    </row>
    <row r="2947" spans="36:44" ht="14.4">
      <c r="AJ2947" s="26" t="str">
        <f>VLOOKUP(AQ2947,'user list'!A:B,2,0)</f>
        <v>PAISD</v>
      </c>
      <c r="AK2947" s="26">
        <f t="shared" si="186"/>
        <v>6</v>
      </c>
      <c r="AL2947" s="26">
        <f t="shared" si="187"/>
        <v>5</v>
      </c>
      <c r="AM2947" s="94" t="str">
        <f t="shared" si="188"/>
        <v>6/5 Log Off</v>
      </c>
      <c r="AN2947" s="172">
        <v>45813.714629629627</v>
      </c>
      <c r="AO2947" s="69" t="s">
        <v>256</v>
      </c>
      <c r="AP2947" s="69" t="s">
        <v>1913</v>
      </c>
      <c r="AQ2947" s="69" t="s">
        <v>256</v>
      </c>
      <c r="AR2947" s="69" t="s">
        <v>1917</v>
      </c>
    </row>
    <row r="2948" spans="36:44" ht="14.4">
      <c r="AJ2948" s="26" t="str">
        <f>VLOOKUP(AQ2948,'user list'!A:B,2,0)</f>
        <v>LEDIPO</v>
      </c>
      <c r="AK2948" s="26">
        <f t="shared" si="186"/>
        <v>6</v>
      </c>
      <c r="AL2948" s="26">
        <f t="shared" si="187"/>
        <v>5</v>
      </c>
      <c r="AM2948" s="94" t="str">
        <f t="shared" si="188"/>
        <v>6/5 Log Off</v>
      </c>
      <c r="AN2948" s="172">
        <v>45813.714733796296</v>
      </c>
      <c r="AO2948" s="69" t="s">
        <v>222</v>
      </c>
      <c r="AP2948" s="69" t="s">
        <v>1913</v>
      </c>
      <c r="AQ2948" s="69" t="s">
        <v>222</v>
      </c>
      <c r="AR2948" s="69" t="s">
        <v>1917</v>
      </c>
    </row>
    <row r="2949" spans="36:44" ht="14.4">
      <c r="AJ2949" s="26" t="str">
        <f>VLOOKUP(AQ2949,'user list'!A:B,2,0)</f>
        <v>PAISD</v>
      </c>
      <c r="AK2949" s="26">
        <f t="shared" si="186"/>
        <v>6</v>
      </c>
      <c r="AL2949" s="26">
        <f t="shared" si="187"/>
        <v>5</v>
      </c>
      <c r="AM2949" s="94" t="str">
        <f t="shared" si="188"/>
        <v>6/5 Log In</v>
      </c>
      <c r="AN2949" s="172">
        <v>45813.714745370373</v>
      </c>
      <c r="AO2949" s="69" t="s">
        <v>256</v>
      </c>
      <c r="AP2949" s="69" t="s">
        <v>1913</v>
      </c>
      <c r="AQ2949" s="69" t="s">
        <v>256</v>
      </c>
      <c r="AR2949" s="69" t="s">
        <v>1916</v>
      </c>
    </row>
    <row r="2950" spans="36:44" ht="14.4">
      <c r="AJ2950" s="26" t="str">
        <f>VLOOKUP(AQ2950,'user list'!A:B,2,0)</f>
        <v>Admin</v>
      </c>
      <c r="AK2950" s="26">
        <f t="shared" si="186"/>
        <v>6</v>
      </c>
      <c r="AL2950" s="26">
        <f t="shared" si="187"/>
        <v>5</v>
      </c>
      <c r="AM2950" s="94" t="str">
        <f t="shared" si="188"/>
        <v>6/5 Log In</v>
      </c>
      <c r="AN2950" s="172">
        <v>45813.714965277781</v>
      </c>
      <c r="AO2950" s="69" t="s">
        <v>186</v>
      </c>
      <c r="AP2950" s="69" t="s">
        <v>1913</v>
      </c>
      <c r="AQ2950" s="69" t="s">
        <v>186</v>
      </c>
      <c r="AR2950" s="69" t="s">
        <v>1916</v>
      </c>
    </row>
    <row r="2951" spans="36:44" ht="14.4">
      <c r="AJ2951" s="26" t="str">
        <f>VLOOKUP(AQ2951,'user list'!A:B,2,0)</f>
        <v>Admin</v>
      </c>
      <c r="AK2951" s="26">
        <f t="shared" si="186"/>
        <v>6</v>
      </c>
      <c r="AL2951" s="26">
        <f t="shared" si="187"/>
        <v>5</v>
      </c>
      <c r="AM2951" s="94" t="str">
        <f t="shared" si="188"/>
        <v>6/5 Log In</v>
      </c>
      <c r="AN2951" s="172">
        <v>45813.714965277781</v>
      </c>
      <c r="AO2951" s="69" t="s">
        <v>186</v>
      </c>
      <c r="AP2951" s="69" t="s">
        <v>1913</v>
      </c>
      <c r="AQ2951" s="69" t="s">
        <v>186</v>
      </c>
      <c r="AR2951" s="69" t="s">
        <v>1916</v>
      </c>
    </row>
    <row r="2952" spans="36:44" ht="14.4">
      <c r="AJ2952" s="26" t="str">
        <f>VLOOKUP(AQ2952,'user list'!A:B,2,0)</f>
        <v>OCM</v>
      </c>
      <c r="AK2952" s="26">
        <f t="shared" si="186"/>
        <v>6</v>
      </c>
      <c r="AL2952" s="26">
        <f t="shared" si="187"/>
        <v>5</v>
      </c>
      <c r="AM2952" s="94" t="str">
        <f t="shared" si="188"/>
        <v>6/5 Log Off</v>
      </c>
      <c r="AN2952" s="172">
        <v>45813.716296296298</v>
      </c>
      <c r="AO2952" s="69" t="s">
        <v>235</v>
      </c>
      <c r="AP2952" s="69" t="s">
        <v>1913</v>
      </c>
      <c r="AQ2952" s="69" t="s">
        <v>235</v>
      </c>
      <c r="AR2952" s="69" t="s">
        <v>1917</v>
      </c>
    </row>
    <row r="2953" spans="36:44" ht="14.4">
      <c r="AJ2953" s="26" t="str">
        <f>VLOOKUP(AQ2953,'user list'!A:B,2,0)</f>
        <v>CPDD</v>
      </c>
      <c r="AK2953" s="26">
        <f t="shared" si="186"/>
        <v>6</v>
      </c>
      <c r="AL2953" s="26">
        <f t="shared" si="187"/>
        <v>5</v>
      </c>
      <c r="AM2953" s="94" t="str">
        <f t="shared" si="188"/>
        <v>6/5 Log Off</v>
      </c>
      <c r="AN2953" s="172">
        <v>45813.716689814813</v>
      </c>
      <c r="AO2953" s="69" t="s">
        <v>205</v>
      </c>
      <c r="AP2953" s="69" t="s">
        <v>1913</v>
      </c>
      <c r="AQ2953" s="69" t="s">
        <v>205</v>
      </c>
      <c r="AR2953" s="69" t="s">
        <v>1917</v>
      </c>
    </row>
    <row r="2954" spans="36:44" ht="14.4">
      <c r="AJ2954" s="26" t="str">
        <f>VLOOKUP(AQ2954,'user list'!A:B,2,0)</f>
        <v>CGSD</v>
      </c>
      <c r="AK2954" s="26">
        <f t="shared" si="186"/>
        <v>6</v>
      </c>
      <c r="AL2954" s="26">
        <f t="shared" si="187"/>
        <v>5</v>
      </c>
      <c r="AM2954" s="94" t="str">
        <f t="shared" si="188"/>
        <v>6/5 Log Off</v>
      </c>
      <c r="AN2954" s="172">
        <v>45813.719340277778</v>
      </c>
      <c r="AO2954" s="69" t="s">
        <v>200</v>
      </c>
      <c r="AP2954" s="69" t="s">
        <v>1913</v>
      </c>
      <c r="AQ2954" s="69" t="s">
        <v>200</v>
      </c>
      <c r="AR2954" s="69" t="s">
        <v>1917</v>
      </c>
    </row>
    <row r="2955" spans="36:44" ht="14.4">
      <c r="AJ2955" s="26" t="str">
        <f>VLOOKUP(AQ2955,'user list'!A:B,2,0)</f>
        <v>CGSD</v>
      </c>
      <c r="AK2955" s="26">
        <f t="shared" si="186"/>
        <v>6</v>
      </c>
      <c r="AL2955" s="26">
        <f t="shared" si="187"/>
        <v>5</v>
      </c>
      <c r="AM2955" s="94" t="str">
        <f t="shared" si="188"/>
        <v>6/5 Log In</v>
      </c>
      <c r="AN2955" s="172">
        <v>45813.719421296293</v>
      </c>
      <c r="AO2955" s="69" t="s">
        <v>200</v>
      </c>
      <c r="AP2955" s="69" t="s">
        <v>1913</v>
      </c>
      <c r="AQ2955" s="69" t="s">
        <v>200</v>
      </c>
      <c r="AR2955" s="69" t="s">
        <v>1916</v>
      </c>
    </row>
    <row r="2956" spans="36:44" ht="14.4">
      <c r="AJ2956" s="26" t="str">
        <f>VLOOKUP(AQ2956,'user list'!A:B,2,0)</f>
        <v>MDAD</v>
      </c>
      <c r="AK2956" s="26">
        <f t="shared" si="186"/>
        <v>6</v>
      </c>
      <c r="AL2956" s="26">
        <f t="shared" si="187"/>
        <v>5</v>
      </c>
      <c r="AM2956" s="94" t="str">
        <f t="shared" si="188"/>
        <v>6/5 Log Off</v>
      </c>
      <c r="AN2956" s="172">
        <v>45813.722557870373</v>
      </c>
      <c r="AO2956" s="69" t="s">
        <v>223</v>
      </c>
      <c r="AP2956" s="69" t="s">
        <v>1913</v>
      </c>
      <c r="AQ2956" s="69" t="s">
        <v>223</v>
      </c>
      <c r="AR2956" s="69" t="s">
        <v>1917</v>
      </c>
    </row>
    <row r="2957" spans="36:44" ht="14.4">
      <c r="AJ2957" s="26" t="str">
        <f>VLOOKUP(AQ2957,'user list'!A:B,2,0)</f>
        <v>QCDRRMO</v>
      </c>
      <c r="AK2957" s="26">
        <f t="shared" si="186"/>
        <v>6</v>
      </c>
      <c r="AL2957" s="26">
        <f t="shared" si="187"/>
        <v>5</v>
      </c>
      <c r="AM2957" s="94" t="str">
        <f t="shared" si="188"/>
        <v>6/5 Log Off</v>
      </c>
      <c r="AN2957" s="172">
        <v>45813.724074074074</v>
      </c>
      <c r="AO2957" s="69" t="s">
        <v>265</v>
      </c>
      <c r="AP2957" s="69" t="s">
        <v>1913</v>
      </c>
      <c r="AQ2957" s="69" t="s">
        <v>265</v>
      </c>
      <c r="AR2957" s="69" t="s">
        <v>1917</v>
      </c>
    </row>
    <row r="2958" spans="36:44" ht="14.4">
      <c r="AJ2958" s="26" t="str">
        <f>VLOOKUP(AQ2958,'user list'!A:B,2,0)</f>
        <v>OCM</v>
      </c>
      <c r="AK2958" s="26">
        <f t="shared" si="186"/>
        <v>6</v>
      </c>
      <c r="AL2958" s="26">
        <f t="shared" si="187"/>
        <v>5</v>
      </c>
      <c r="AM2958" s="94" t="str">
        <f t="shared" si="188"/>
        <v>6/5 Log Off</v>
      </c>
      <c r="AN2958" s="172">
        <v>45813.724247685182</v>
      </c>
      <c r="AO2958" s="69" t="s">
        <v>232</v>
      </c>
      <c r="AP2958" s="69" t="s">
        <v>1913</v>
      </c>
      <c r="AQ2958" s="69" t="s">
        <v>232</v>
      </c>
      <c r="AR2958" s="69" t="s">
        <v>1917</v>
      </c>
    </row>
    <row r="2959" spans="36:44" ht="14.4">
      <c r="AJ2959" s="26" t="str">
        <f>VLOOKUP(AQ2959,'user list'!A:B,2,0)</f>
        <v>OCM</v>
      </c>
      <c r="AK2959" s="26">
        <f t="shared" si="186"/>
        <v>6</v>
      </c>
      <c r="AL2959" s="26">
        <f t="shared" si="187"/>
        <v>5</v>
      </c>
      <c r="AM2959" s="94" t="str">
        <f t="shared" si="188"/>
        <v>6/5 Log In</v>
      </c>
      <c r="AN2959" s="172">
        <v>45813.724363425928</v>
      </c>
      <c r="AO2959" s="69" t="s">
        <v>232</v>
      </c>
      <c r="AP2959" s="69" t="s">
        <v>1913</v>
      </c>
      <c r="AQ2959" s="69" t="s">
        <v>232</v>
      </c>
      <c r="AR2959" s="69" t="s">
        <v>1916</v>
      </c>
    </row>
    <row r="2960" spans="36:44" ht="14.4">
      <c r="AJ2960" s="26" t="str">
        <f>VLOOKUP(AQ2960,'user list'!A:B,2,0)</f>
        <v>BPLD</v>
      </c>
      <c r="AK2960" s="26">
        <f t="shared" si="186"/>
        <v>6</v>
      </c>
      <c r="AL2960" s="26">
        <f t="shared" si="187"/>
        <v>5</v>
      </c>
      <c r="AM2960" s="94" t="str">
        <f t="shared" si="188"/>
        <v>6/5 Log Off</v>
      </c>
      <c r="AN2960" s="172">
        <v>45813.725300925929</v>
      </c>
      <c r="AO2960" s="69" t="s">
        <v>194</v>
      </c>
      <c r="AP2960" s="69" t="s">
        <v>1913</v>
      </c>
      <c r="AQ2960" s="69" t="s">
        <v>194</v>
      </c>
      <c r="AR2960" s="69" t="s">
        <v>1917</v>
      </c>
    </row>
    <row r="2961" spans="36:44" ht="14.4">
      <c r="AJ2961" s="26" t="str">
        <f>VLOOKUP(AQ2961,'user list'!A:B,2,0)</f>
        <v>QCID</v>
      </c>
      <c r="AK2961" s="26">
        <f t="shared" si="186"/>
        <v>6</v>
      </c>
      <c r="AL2961" s="26">
        <f t="shared" si="187"/>
        <v>5</v>
      </c>
      <c r="AM2961" s="94" t="str">
        <f t="shared" si="188"/>
        <v>6/5 Log In</v>
      </c>
      <c r="AN2961" s="172">
        <v>45813.734236111108</v>
      </c>
      <c r="AO2961" s="69" t="s">
        <v>267</v>
      </c>
      <c r="AP2961" s="69" t="s">
        <v>1913</v>
      </c>
      <c r="AQ2961" s="69" t="s">
        <v>267</v>
      </c>
      <c r="AR2961" s="69" t="s">
        <v>1916</v>
      </c>
    </row>
    <row r="2962" spans="36:44" ht="14.4">
      <c r="AJ2962" s="26" t="str">
        <f>VLOOKUP(AQ2962,'user list'!A:B,2,0)</f>
        <v>OCM</v>
      </c>
      <c r="AK2962" s="26">
        <f t="shared" si="186"/>
        <v>6</v>
      </c>
      <c r="AL2962" s="26">
        <f t="shared" si="187"/>
        <v>5</v>
      </c>
      <c r="AM2962" s="94" t="str">
        <f t="shared" si="188"/>
        <v>6/5 Log Off</v>
      </c>
      <c r="AN2962" s="172">
        <v>45813.737905092596</v>
      </c>
      <c r="AO2962" s="69" t="s">
        <v>232</v>
      </c>
      <c r="AP2962" s="69" t="s">
        <v>1913</v>
      </c>
      <c r="AQ2962" s="69" t="s">
        <v>232</v>
      </c>
      <c r="AR2962" s="69" t="s">
        <v>1917</v>
      </c>
    </row>
    <row r="2963" spans="36:44" ht="14.4">
      <c r="AJ2963" s="26" t="str">
        <f>VLOOKUP(AQ2963,'user list'!A:B,2,0)</f>
        <v>HRMD</v>
      </c>
      <c r="AK2963" s="26">
        <f t="shared" si="186"/>
        <v>6</v>
      </c>
      <c r="AL2963" s="26">
        <f t="shared" si="187"/>
        <v>5</v>
      </c>
      <c r="AM2963" s="94" t="str">
        <f t="shared" si="188"/>
        <v>6/5 Log In</v>
      </c>
      <c r="AN2963" s="172">
        <v>45813.738819444443</v>
      </c>
      <c r="AO2963" s="69" t="s">
        <v>217</v>
      </c>
      <c r="AP2963" s="69" t="s">
        <v>1913</v>
      </c>
      <c r="AQ2963" s="69" t="s">
        <v>217</v>
      </c>
      <c r="AR2963" s="69" t="s">
        <v>1916</v>
      </c>
    </row>
    <row r="2964" spans="36:44" ht="14.4">
      <c r="AJ2964" s="26" t="str">
        <f>VLOOKUP(AQ2964,'user list'!A:B,2,0)</f>
        <v>TTMD</v>
      </c>
      <c r="AK2964" s="26">
        <f t="shared" si="186"/>
        <v>6</v>
      </c>
      <c r="AL2964" s="26">
        <f t="shared" si="187"/>
        <v>5</v>
      </c>
      <c r="AM2964" s="94" t="str">
        <f t="shared" si="188"/>
        <v>6/5 Log Off</v>
      </c>
      <c r="AN2964" s="172">
        <v>45813.748414351852</v>
      </c>
      <c r="AO2964" s="69" t="s">
        <v>278</v>
      </c>
      <c r="AP2964" s="69" t="s">
        <v>1913</v>
      </c>
      <c r="AQ2964" s="69" t="s">
        <v>278</v>
      </c>
      <c r="AR2964" s="69" t="s">
        <v>1917</v>
      </c>
    </row>
    <row r="2965" spans="36:44" ht="14.4">
      <c r="AJ2965" s="26" t="str">
        <f>VLOOKUP(AQ2965,'user list'!A:B,2,0)</f>
        <v>QCID</v>
      </c>
      <c r="AK2965" s="26">
        <f t="shared" si="186"/>
        <v>6</v>
      </c>
      <c r="AL2965" s="26">
        <f t="shared" si="187"/>
        <v>5</v>
      </c>
      <c r="AM2965" s="94" t="str">
        <f t="shared" si="188"/>
        <v>6/5 Log Off</v>
      </c>
      <c r="AN2965" s="172">
        <v>45813.749467592592</v>
      </c>
      <c r="AO2965" s="69" t="s">
        <v>267</v>
      </c>
      <c r="AP2965" s="69" t="s">
        <v>1913</v>
      </c>
      <c r="AQ2965" s="69" t="s">
        <v>267</v>
      </c>
      <c r="AR2965" s="69" t="s">
        <v>1917</v>
      </c>
    </row>
    <row r="2966" spans="36:44" ht="14.4">
      <c r="AJ2966" s="26" t="str">
        <f>VLOOKUP(AQ2966,'user list'!A:B,2,0)</f>
        <v>ITDD</v>
      </c>
      <c r="AK2966" s="26">
        <f t="shared" si="186"/>
        <v>6</v>
      </c>
      <c r="AL2966" s="26">
        <f t="shared" si="187"/>
        <v>5</v>
      </c>
      <c r="AM2966" s="94" t="str">
        <f t="shared" si="188"/>
        <v>6/5 Log Off</v>
      </c>
      <c r="AN2966" s="172">
        <v>45813.76226851852</v>
      </c>
      <c r="AO2966" s="69" t="s">
        <v>219</v>
      </c>
      <c r="AP2966" s="69" t="s">
        <v>1913</v>
      </c>
      <c r="AQ2966" s="69" t="s">
        <v>219</v>
      </c>
      <c r="AR2966" s="69" t="s">
        <v>1917</v>
      </c>
    </row>
    <row r="2967" spans="36:44" ht="14.4">
      <c r="AJ2967" s="26" t="str">
        <f>VLOOKUP(AQ2967,'user list'!A:B,2,0)</f>
        <v>ITDD</v>
      </c>
      <c r="AK2967" s="26">
        <f t="shared" si="186"/>
        <v>6</v>
      </c>
      <c r="AL2967" s="26">
        <f t="shared" si="187"/>
        <v>5</v>
      </c>
      <c r="AM2967" s="94" t="str">
        <f t="shared" si="188"/>
        <v>6/5 Log In</v>
      </c>
      <c r="AN2967" s="172">
        <v>45813.762326388889</v>
      </c>
      <c r="AO2967" s="69" t="s">
        <v>219</v>
      </c>
      <c r="AP2967" s="69" t="s">
        <v>1913</v>
      </c>
      <c r="AQ2967" s="69" t="s">
        <v>219</v>
      </c>
      <c r="AR2967" s="69" t="s">
        <v>1916</v>
      </c>
    </row>
    <row r="2968" spans="36:44" ht="14.4">
      <c r="AJ2968" s="26" t="str">
        <f>VLOOKUP(AQ2968,'user list'!A:B,2,0)</f>
        <v>ITDD</v>
      </c>
      <c r="AK2968" s="26">
        <f t="shared" si="186"/>
        <v>6</v>
      </c>
      <c r="AL2968" s="26">
        <f t="shared" si="187"/>
        <v>5</v>
      </c>
      <c r="AM2968" s="94" t="str">
        <f t="shared" si="188"/>
        <v>6/5 Log Off</v>
      </c>
      <c r="AN2968" s="172">
        <v>45813.76253472222</v>
      </c>
      <c r="AO2968" s="69" t="s">
        <v>219</v>
      </c>
      <c r="AP2968" s="69" t="s">
        <v>1913</v>
      </c>
      <c r="AQ2968" s="69" t="s">
        <v>219</v>
      </c>
      <c r="AR2968" s="69" t="s">
        <v>1917</v>
      </c>
    </row>
    <row r="2969" spans="36:44" ht="14.4">
      <c r="AJ2969" s="26" t="str">
        <f>VLOOKUP(AQ2969,'user list'!A:B,2,0)</f>
        <v>CAD</v>
      </c>
      <c r="AK2969" s="26">
        <f t="shared" si="186"/>
        <v>6</v>
      </c>
      <c r="AL2969" s="26">
        <f t="shared" si="187"/>
        <v>5</v>
      </c>
      <c r="AM2969" s="94" t="str">
        <f t="shared" si="188"/>
        <v>6/5 Log In</v>
      </c>
      <c r="AN2969" s="172">
        <v>45813.797268518516</v>
      </c>
      <c r="AO2969" s="69" t="s">
        <v>196</v>
      </c>
      <c r="AP2969" s="69" t="s">
        <v>1913</v>
      </c>
      <c r="AQ2969" s="69" t="s">
        <v>196</v>
      </c>
      <c r="AR2969" s="69" t="s">
        <v>1916</v>
      </c>
    </row>
    <row r="2970" spans="36:44" ht="14.4">
      <c r="AJ2970" s="26" t="str">
        <f>VLOOKUP(AQ2970,'user list'!A:B,2,0)</f>
        <v>CAD</v>
      </c>
      <c r="AK2970" s="26">
        <f t="shared" si="186"/>
        <v>6</v>
      </c>
      <c r="AL2970" s="26">
        <f t="shared" si="187"/>
        <v>5</v>
      </c>
      <c r="AM2970" s="94" t="str">
        <f t="shared" si="188"/>
        <v>6/5 Log In</v>
      </c>
      <c r="AN2970" s="172">
        <v>45813.797442129631</v>
      </c>
      <c r="AO2970" s="69" t="s">
        <v>196</v>
      </c>
      <c r="AP2970" s="69" t="s">
        <v>1913</v>
      </c>
      <c r="AQ2970" s="69" t="s">
        <v>196</v>
      </c>
      <c r="AR2970" s="69" t="s">
        <v>1916</v>
      </c>
    </row>
    <row r="2971" spans="36:44" ht="14.4">
      <c r="AJ2971" s="26" t="str">
        <f>VLOOKUP(AQ2971,'user list'!A:B,2,0)</f>
        <v>CAD</v>
      </c>
      <c r="AK2971" s="26">
        <f t="shared" si="186"/>
        <v>6</v>
      </c>
      <c r="AL2971" s="26">
        <f t="shared" si="187"/>
        <v>5</v>
      </c>
      <c r="AM2971" s="94" t="str">
        <f t="shared" si="188"/>
        <v>6/5 Log In</v>
      </c>
      <c r="AN2971" s="172">
        <v>45813.801053240742</v>
      </c>
      <c r="AO2971" s="69" t="s">
        <v>196</v>
      </c>
      <c r="AP2971" s="69" t="s">
        <v>1913</v>
      </c>
      <c r="AQ2971" s="69" t="s">
        <v>196</v>
      </c>
      <c r="AR2971" s="69" t="s">
        <v>1916</v>
      </c>
    </row>
    <row r="2972" spans="36:44" ht="14.4">
      <c r="AJ2972" s="26" t="str">
        <f>VLOOKUP(AQ2972,'user list'!A:B,2,0)</f>
        <v>CAD</v>
      </c>
      <c r="AK2972" s="26">
        <f t="shared" si="186"/>
        <v>6</v>
      </c>
      <c r="AL2972" s="26">
        <f t="shared" si="187"/>
        <v>5</v>
      </c>
      <c r="AM2972" s="94" t="str">
        <f t="shared" si="188"/>
        <v>6/5 Log In</v>
      </c>
      <c r="AN2972" s="172">
        <v>45813.801180555558</v>
      </c>
      <c r="AO2972" s="69" t="s">
        <v>196</v>
      </c>
      <c r="AP2972" s="69" t="s">
        <v>1913</v>
      </c>
      <c r="AQ2972" s="69" t="s">
        <v>196</v>
      </c>
      <c r="AR2972" s="69" t="s">
        <v>1916</v>
      </c>
    </row>
    <row r="2973" spans="36:44" ht="14.4">
      <c r="AJ2973" s="26" t="str">
        <f>VLOOKUP(AQ2973,'user list'!A:B,2,0)</f>
        <v>HRMD</v>
      </c>
      <c r="AK2973" s="26">
        <f t="shared" si="186"/>
        <v>6</v>
      </c>
      <c r="AL2973" s="26">
        <f t="shared" si="187"/>
        <v>5</v>
      </c>
      <c r="AM2973" s="94" t="str">
        <f t="shared" si="188"/>
        <v>6/5 Log Off</v>
      </c>
      <c r="AN2973" s="172">
        <v>45813.805613425924</v>
      </c>
      <c r="AO2973" s="69" t="s">
        <v>217</v>
      </c>
      <c r="AP2973" s="69" t="s">
        <v>1913</v>
      </c>
      <c r="AQ2973" s="69" t="s">
        <v>217</v>
      </c>
      <c r="AR2973" s="69" t="s">
        <v>1917</v>
      </c>
    </row>
    <row r="2974" spans="36:44" ht="14.4">
      <c r="AJ2974" s="26" t="str">
        <f>VLOOKUP(AQ2974,'user list'!A:B,2,0)</f>
        <v>HRMD</v>
      </c>
      <c r="AK2974" s="26">
        <f t="shared" si="186"/>
        <v>6</v>
      </c>
      <c r="AL2974" s="26">
        <f t="shared" si="187"/>
        <v>5</v>
      </c>
      <c r="AM2974" s="94" t="str">
        <f t="shared" si="188"/>
        <v>6/5 Log In</v>
      </c>
      <c r="AN2974" s="172">
        <v>45813.810844907406</v>
      </c>
      <c r="AO2974" s="69" t="s">
        <v>217</v>
      </c>
      <c r="AP2974" s="69" t="s">
        <v>1913</v>
      </c>
      <c r="AQ2974" s="69" t="s">
        <v>217</v>
      </c>
      <c r="AR2974" s="69" t="s">
        <v>1916</v>
      </c>
    </row>
    <row r="2975" spans="36:44" ht="14.4">
      <c r="AJ2975" s="26" t="str">
        <f>VLOOKUP(AQ2975,'user list'!A:B,2,0)</f>
        <v>Admin</v>
      </c>
      <c r="AK2975" s="26">
        <f t="shared" si="186"/>
        <v>6</v>
      </c>
      <c r="AL2975" s="26">
        <f t="shared" si="187"/>
        <v>5</v>
      </c>
      <c r="AM2975" s="94" t="str">
        <f t="shared" si="188"/>
        <v>6/5 Log In</v>
      </c>
      <c r="AN2975" s="172">
        <v>45813.811111111114</v>
      </c>
      <c r="AO2975" s="69" t="s">
        <v>186</v>
      </c>
      <c r="AP2975" s="69" t="s">
        <v>1913</v>
      </c>
      <c r="AQ2975" s="69" t="s">
        <v>186</v>
      </c>
      <c r="AR2975" s="69" t="s">
        <v>1916</v>
      </c>
    </row>
    <row r="2976" spans="36:44" ht="14.4">
      <c r="AJ2976" s="26" t="str">
        <f>VLOOKUP(AQ2976,'user list'!A:B,2,0)</f>
        <v>Admin</v>
      </c>
      <c r="AK2976" s="26">
        <f t="shared" si="186"/>
        <v>6</v>
      </c>
      <c r="AL2976" s="26">
        <f t="shared" si="187"/>
        <v>5</v>
      </c>
      <c r="AM2976" s="94" t="str">
        <f t="shared" si="188"/>
        <v>6/5 Log In</v>
      </c>
      <c r="AN2976" s="172">
        <v>45813.811111111114</v>
      </c>
      <c r="AO2976" s="69" t="s">
        <v>186</v>
      </c>
      <c r="AP2976" s="69" t="s">
        <v>1913</v>
      </c>
      <c r="AQ2976" s="69" t="s">
        <v>186</v>
      </c>
      <c r="AR2976" s="69" t="s">
        <v>1916</v>
      </c>
    </row>
    <row r="2977" spans="36:44" ht="14.4">
      <c r="AJ2977" s="26" t="str">
        <f>VLOOKUP(AQ2977,'user list'!A:B,2,0)</f>
        <v>CGSD</v>
      </c>
      <c r="AK2977" s="26">
        <f t="shared" si="186"/>
        <v>6</v>
      </c>
      <c r="AL2977" s="26">
        <f t="shared" si="187"/>
        <v>6</v>
      </c>
      <c r="AM2977" s="94" t="str">
        <f t="shared" si="188"/>
        <v>6/6 Log In</v>
      </c>
      <c r="AN2977" s="172">
        <v>45814.373749999999</v>
      </c>
      <c r="AO2977" s="69" t="s">
        <v>200</v>
      </c>
      <c r="AP2977" s="69" t="s">
        <v>1913</v>
      </c>
      <c r="AQ2977" s="69" t="s">
        <v>200</v>
      </c>
      <c r="AR2977" s="69" t="s">
        <v>1916</v>
      </c>
    </row>
    <row r="2978" spans="36:44" ht="14.4">
      <c r="AJ2978" s="26" t="str">
        <f>VLOOKUP(AQ2978,'user list'!A:B,2,0)</f>
        <v>Admin</v>
      </c>
      <c r="AK2978" s="26">
        <f t="shared" si="186"/>
        <v>6</v>
      </c>
      <c r="AL2978" s="26">
        <f t="shared" si="187"/>
        <v>6</v>
      </c>
      <c r="AM2978" s="94" t="str">
        <f t="shared" si="188"/>
        <v>6/6 Log In</v>
      </c>
      <c r="AN2978" s="172">
        <v>45814.551608796297</v>
      </c>
      <c r="AO2978" s="69" t="s">
        <v>186</v>
      </c>
      <c r="AP2978" s="69" t="s">
        <v>1913</v>
      </c>
      <c r="AQ2978" s="69" t="s">
        <v>186</v>
      </c>
      <c r="AR2978" s="69" t="s">
        <v>1916</v>
      </c>
    </row>
    <row r="2979" spans="36:44" ht="14.4">
      <c r="AJ2979" s="26" t="str">
        <f>VLOOKUP(AQ2979,'user list'!A:B,2,0)</f>
        <v>CGSD</v>
      </c>
      <c r="AK2979" s="26">
        <f t="shared" ref="AK2979:AK3042" si="189">MONTH(AN2979)</f>
        <v>6</v>
      </c>
      <c r="AL2979" s="26">
        <f t="shared" ref="AL2979:AL3042" si="190">DAY(AN2979)</f>
        <v>6</v>
      </c>
      <c r="AM2979" s="94" t="str">
        <f t="shared" ref="AM2979:AM3042" si="191">AK2979&amp;"/"&amp;AL2979&amp;" "&amp;AR2979</f>
        <v>6/6 Log Off</v>
      </c>
      <c r="AN2979" s="172">
        <v>45814.615173611113</v>
      </c>
      <c r="AO2979" s="69" t="s">
        <v>200</v>
      </c>
      <c r="AP2979" s="69" t="s">
        <v>1913</v>
      </c>
      <c r="AQ2979" s="69" t="s">
        <v>200</v>
      </c>
      <c r="AR2979" s="69" t="s">
        <v>1917</v>
      </c>
    </row>
    <row r="2980" spans="36:44" ht="14.4">
      <c r="AJ2980" s="26" t="str">
        <f>VLOOKUP(AQ2980,'user list'!A:B,2,0)</f>
        <v>CGSD</v>
      </c>
      <c r="AK2980" s="26">
        <f t="shared" si="189"/>
        <v>6</v>
      </c>
      <c r="AL2980" s="26">
        <f t="shared" si="190"/>
        <v>6</v>
      </c>
      <c r="AM2980" s="94" t="str">
        <f t="shared" si="191"/>
        <v>6/6 Log In</v>
      </c>
      <c r="AN2980" s="172">
        <v>45814.615243055552</v>
      </c>
      <c r="AO2980" s="69" t="s">
        <v>200</v>
      </c>
      <c r="AP2980" s="69" t="s">
        <v>1913</v>
      </c>
      <c r="AQ2980" s="69" t="s">
        <v>200</v>
      </c>
      <c r="AR2980" s="69" t="s">
        <v>1916</v>
      </c>
    </row>
    <row r="2981" spans="36:44" ht="14.4">
      <c r="AJ2981" s="26" t="str">
        <f>VLOOKUP(AQ2981,'user list'!A:B,2,0)</f>
        <v>CGSD</v>
      </c>
      <c r="AK2981" s="26">
        <f t="shared" si="189"/>
        <v>6</v>
      </c>
      <c r="AL2981" s="26">
        <f t="shared" si="190"/>
        <v>6</v>
      </c>
      <c r="AM2981" s="94" t="str">
        <f t="shared" si="191"/>
        <v>6/6 Log Off</v>
      </c>
      <c r="AN2981" s="172">
        <v>45814.626331018517</v>
      </c>
      <c r="AO2981" s="69" t="s">
        <v>200</v>
      </c>
      <c r="AP2981" s="69" t="s">
        <v>1913</v>
      </c>
      <c r="AQ2981" s="69" t="s">
        <v>200</v>
      </c>
      <c r="AR2981" s="69" t="s">
        <v>1917</v>
      </c>
    </row>
    <row r="2982" spans="36:44" ht="14.4">
      <c r="AJ2982" s="26" t="str">
        <f>VLOOKUP(AQ2982,'user list'!A:B,2,0)</f>
        <v>CTO</v>
      </c>
      <c r="AK2982" s="26">
        <f t="shared" si="189"/>
        <v>6</v>
      </c>
      <c r="AL2982" s="26">
        <f t="shared" si="190"/>
        <v>7</v>
      </c>
      <c r="AM2982" s="94" t="str">
        <f t="shared" si="191"/>
        <v>6/7 Log Off</v>
      </c>
      <c r="AN2982" s="172">
        <v>45815.570208333331</v>
      </c>
      <c r="AO2982" s="69" t="s">
        <v>207</v>
      </c>
      <c r="AP2982" s="69" t="s">
        <v>1913</v>
      </c>
      <c r="AQ2982" s="69" t="s">
        <v>207</v>
      </c>
      <c r="AR2982" s="69" t="s">
        <v>1917</v>
      </c>
    </row>
    <row r="2983" spans="36:44" ht="14.4">
      <c r="AJ2983" s="26" t="str">
        <f>VLOOKUP(AQ2983,'user list'!A:B,2,0)</f>
        <v>QCPL</v>
      </c>
      <c r="AK2983" s="26">
        <f t="shared" si="189"/>
        <v>6</v>
      </c>
      <c r="AL2983" s="26">
        <f t="shared" si="190"/>
        <v>9</v>
      </c>
      <c r="AM2983" s="94" t="str">
        <f t="shared" si="191"/>
        <v>6/9 Log In</v>
      </c>
      <c r="AN2983" s="172">
        <v>45817.263101851851</v>
      </c>
      <c r="AO2983" s="69" t="s">
        <v>268</v>
      </c>
      <c r="AP2983" s="69" t="s">
        <v>1913</v>
      </c>
      <c r="AQ2983" s="69" t="s">
        <v>268</v>
      </c>
      <c r="AR2983" s="69" t="s">
        <v>1916</v>
      </c>
    </row>
    <row r="2984" spans="36:44" ht="14.4">
      <c r="AJ2984" s="26" t="str">
        <f>VLOOKUP(AQ2984,'user list'!A:B,2,0)</f>
        <v>QCPL</v>
      </c>
      <c r="AK2984" s="26">
        <f t="shared" si="189"/>
        <v>6</v>
      </c>
      <c r="AL2984" s="26">
        <f t="shared" si="190"/>
        <v>9</v>
      </c>
      <c r="AM2984" s="94" t="str">
        <f t="shared" si="191"/>
        <v>6/9 Log Off</v>
      </c>
      <c r="AN2984" s="172">
        <v>45817.29105324074</v>
      </c>
      <c r="AO2984" s="69" t="s">
        <v>268</v>
      </c>
      <c r="AP2984" s="69" t="s">
        <v>1913</v>
      </c>
      <c r="AQ2984" s="69" t="s">
        <v>268</v>
      </c>
      <c r="AR2984" s="69" t="s">
        <v>1917</v>
      </c>
    </row>
    <row r="2985" spans="36:44" ht="14.4">
      <c r="AJ2985" s="26" t="str">
        <f>VLOOKUP(AQ2985,'user list'!A:B,2,0)</f>
        <v>QCPL</v>
      </c>
      <c r="AK2985" s="26">
        <f t="shared" si="189"/>
        <v>6</v>
      </c>
      <c r="AL2985" s="26">
        <f t="shared" si="190"/>
        <v>9</v>
      </c>
      <c r="AM2985" s="94" t="str">
        <f t="shared" si="191"/>
        <v>6/9 Log In</v>
      </c>
      <c r="AN2985" s="172">
        <v>45817.291331018518</v>
      </c>
      <c r="AO2985" s="69" t="s">
        <v>268</v>
      </c>
      <c r="AP2985" s="69" t="s">
        <v>1913</v>
      </c>
      <c r="AQ2985" s="69" t="s">
        <v>268</v>
      </c>
      <c r="AR2985" s="69" t="s">
        <v>1916</v>
      </c>
    </row>
    <row r="2986" spans="36:44" ht="14.4">
      <c r="AJ2986" s="26" t="str">
        <f>VLOOKUP(AQ2986,'user list'!A:B,2,0)</f>
        <v>BPLD</v>
      </c>
      <c r="AK2986" s="26">
        <f t="shared" si="189"/>
        <v>6</v>
      </c>
      <c r="AL2986" s="26">
        <f t="shared" si="190"/>
        <v>9</v>
      </c>
      <c r="AM2986" s="94" t="str">
        <f t="shared" si="191"/>
        <v>6/9 Log In</v>
      </c>
      <c r="AN2986" s="172">
        <v>45817.293668981481</v>
      </c>
      <c r="AO2986" s="69" t="s">
        <v>194</v>
      </c>
      <c r="AP2986" s="69" t="s">
        <v>1913</v>
      </c>
      <c r="AQ2986" s="69" t="s">
        <v>194</v>
      </c>
      <c r="AR2986" s="69" t="s">
        <v>1916</v>
      </c>
    </row>
    <row r="2987" spans="36:44" ht="14.4">
      <c r="AJ2987" s="26" t="str">
        <f>VLOOKUP(AQ2987,'user list'!A:B,2,0)</f>
        <v>Admin</v>
      </c>
      <c r="AK2987" s="26">
        <f t="shared" si="189"/>
        <v>6</v>
      </c>
      <c r="AL2987" s="26">
        <f t="shared" si="190"/>
        <v>9</v>
      </c>
      <c r="AM2987" s="94" t="str">
        <f t="shared" si="191"/>
        <v>6/9 Log In</v>
      </c>
      <c r="AN2987" s="172">
        <v>45817.295115740744</v>
      </c>
      <c r="AO2987" s="69" t="s">
        <v>186</v>
      </c>
      <c r="AP2987" s="69" t="s">
        <v>1913</v>
      </c>
      <c r="AQ2987" s="69" t="s">
        <v>186</v>
      </c>
      <c r="AR2987" s="69" t="s">
        <v>1916</v>
      </c>
    </row>
    <row r="2988" spans="36:44" ht="14.4">
      <c r="AJ2988" s="26" t="str">
        <f>VLOOKUP(AQ2988,'user list'!A:B,2,0)</f>
        <v>Admin</v>
      </c>
      <c r="AK2988" s="26">
        <f t="shared" si="189"/>
        <v>6</v>
      </c>
      <c r="AL2988" s="26">
        <f t="shared" si="190"/>
        <v>9</v>
      </c>
      <c r="AM2988" s="94" t="str">
        <f t="shared" si="191"/>
        <v>6/9 Log In</v>
      </c>
      <c r="AN2988" s="172">
        <v>45817.295115740744</v>
      </c>
      <c r="AO2988" s="69" t="s">
        <v>186</v>
      </c>
      <c r="AP2988" s="69" t="s">
        <v>1913</v>
      </c>
      <c r="AQ2988" s="69" t="s">
        <v>186</v>
      </c>
      <c r="AR2988" s="69" t="s">
        <v>1916</v>
      </c>
    </row>
    <row r="2989" spans="36:44" ht="14.4">
      <c r="AJ2989" s="26" t="str">
        <f>VLOOKUP(AQ2989,'user list'!A:B,2,0)</f>
        <v>QCPL</v>
      </c>
      <c r="AK2989" s="26">
        <f t="shared" si="189"/>
        <v>6</v>
      </c>
      <c r="AL2989" s="26">
        <f t="shared" si="190"/>
        <v>9</v>
      </c>
      <c r="AM2989" s="94" t="str">
        <f t="shared" si="191"/>
        <v>6/9 Log Off</v>
      </c>
      <c r="AN2989" s="172">
        <v>45817.303726851853</v>
      </c>
      <c r="AO2989" s="69" t="s">
        <v>268</v>
      </c>
      <c r="AP2989" s="69" t="s">
        <v>1913</v>
      </c>
      <c r="AQ2989" s="69" t="s">
        <v>268</v>
      </c>
      <c r="AR2989" s="69" t="s">
        <v>1917</v>
      </c>
    </row>
    <row r="2990" spans="36:44" ht="14.4">
      <c r="AJ2990" s="26" t="str">
        <f>VLOOKUP(AQ2990,'user list'!A:B,2,0)</f>
        <v>SSDD</v>
      </c>
      <c r="AK2990" s="26">
        <f t="shared" si="189"/>
        <v>6</v>
      </c>
      <c r="AL2990" s="26">
        <f t="shared" si="190"/>
        <v>9</v>
      </c>
      <c r="AM2990" s="94" t="str">
        <f t="shared" si="191"/>
        <v>6/9 Log In</v>
      </c>
      <c r="AN2990" s="172">
        <v>45817.304050925923</v>
      </c>
      <c r="AO2990" s="69" t="s">
        <v>273</v>
      </c>
      <c r="AP2990" s="69" t="s">
        <v>1913</v>
      </c>
      <c r="AQ2990" s="69" t="s">
        <v>273</v>
      </c>
      <c r="AR2990" s="69" t="s">
        <v>1916</v>
      </c>
    </row>
    <row r="2991" spans="36:44" ht="14.4">
      <c r="AJ2991" s="26" t="str">
        <f>VLOOKUP(AQ2991,'user list'!A:B,2,0)</f>
        <v>SSDD</v>
      </c>
      <c r="AK2991" s="26">
        <f t="shared" si="189"/>
        <v>6</v>
      </c>
      <c r="AL2991" s="26">
        <f t="shared" si="190"/>
        <v>9</v>
      </c>
      <c r="AM2991" s="94" t="str">
        <f t="shared" si="191"/>
        <v>6/9 Log Off</v>
      </c>
      <c r="AN2991" s="172">
        <v>45817.317997685182</v>
      </c>
      <c r="AO2991" s="69" t="s">
        <v>273</v>
      </c>
      <c r="AP2991" s="69" t="s">
        <v>1913</v>
      </c>
      <c r="AQ2991" s="69" t="s">
        <v>273</v>
      </c>
      <c r="AR2991" s="69" t="s">
        <v>1917</v>
      </c>
    </row>
    <row r="2992" spans="36:44" ht="14.4">
      <c r="AJ2992" s="26" t="str">
        <f>VLOOKUP(AQ2992,'user list'!A:B,2,0)</f>
        <v>CPDD</v>
      </c>
      <c r="AK2992" s="26">
        <f t="shared" si="189"/>
        <v>6</v>
      </c>
      <c r="AL2992" s="26">
        <f t="shared" si="190"/>
        <v>9</v>
      </c>
      <c r="AM2992" s="94" t="str">
        <f t="shared" si="191"/>
        <v>6/9 Log In</v>
      </c>
      <c r="AN2992" s="172">
        <v>45817.324166666665</v>
      </c>
      <c r="AO2992" s="69" t="s">
        <v>205</v>
      </c>
      <c r="AP2992" s="69" t="s">
        <v>1913</v>
      </c>
      <c r="AQ2992" s="69" t="s">
        <v>205</v>
      </c>
      <c r="AR2992" s="69" t="s">
        <v>1916</v>
      </c>
    </row>
    <row r="2993" spans="36:44" ht="14.4">
      <c r="AJ2993" s="26" t="str">
        <f>VLOOKUP(AQ2993,'user list'!A:B,2,0)</f>
        <v>DSQC</v>
      </c>
      <c r="AK2993" s="26">
        <f t="shared" si="189"/>
        <v>6</v>
      </c>
      <c r="AL2993" s="26">
        <f t="shared" si="190"/>
        <v>9</v>
      </c>
      <c r="AM2993" s="94" t="str">
        <f t="shared" si="191"/>
        <v>6/9 Log In</v>
      </c>
      <c r="AN2993" s="172">
        <v>45817.328541666669</v>
      </c>
      <c r="AO2993" s="69" t="s">
        <v>214</v>
      </c>
      <c r="AP2993" s="69" t="s">
        <v>1913</v>
      </c>
      <c r="AQ2993" s="69" t="s">
        <v>214</v>
      </c>
      <c r="AR2993" s="69" t="s">
        <v>1916</v>
      </c>
    </row>
    <row r="2994" spans="36:44" ht="14.4">
      <c r="AJ2994" s="26" t="str">
        <f>VLOOKUP(AQ2994,'user list'!A:B,2,0)</f>
        <v>BPLD</v>
      </c>
      <c r="AK2994" s="26">
        <f t="shared" si="189"/>
        <v>6</v>
      </c>
      <c r="AL2994" s="26">
        <f t="shared" si="190"/>
        <v>9</v>
      </c>
      <c r="AM2994" s="94" t="str">
        <f t="shared" si="191"/>
        <v>6/9 Log Off</v>
      </c>
      <c r="AN2994" s="172">
        <v>45817.329942129632</v>
      </c>
      <c r="AO2994" s="69" t="s">
        <v>194</v>
      </c>
      <c r="AP2994" s="69" t="s">
        <v>1913</v>
      </c>
      <c r="AQ2994" s="69" t="s">
        <v>194</v>
      </c>
      <c r="AR2994" s="69" t="s">
        <v>1917</v>
      </c>
    </row>
    <row r="2995" spans="36:44" ht="14.4">
      <c r="AJ2995" s="26" t="str">
        <f>VLOOKUP(AQ2995,'user list'!A:B,2,0)</f>
        <v>BPLD</v>
      </c>
      <c r="AK2995" s="26">
        <f t="shared" si="189"/>
        <v>6</v>
      </c>
      <c r="AL2995" s="26">
        <f t="shared" si="190"/>
        <v>9</v>
      </c>
      <c r="AM2995" s="94" t="str">
        <f t="shared" si="191"/>
        <v>6/9 Log In</v>
      </c>
      <c r="AN2995" s="172">
        <v>45817.33</v>
      </c>
      <c r="AO2995" s="69" t="s">
        <v>194</v>
      </c>
      <c r="AP2995" s="69" t="s">
        <v>1913</v>
      </c>
      <c r="AQ2995" s="69" t="s">
        <v>194</v>
      </c>
      <c r="AR2995" s="69" t="s">
        <v>1916</v>
      </c>
    </row>
    <row r="2996" spans="36:44" ht="14.4">
      <c r="AJ2996" s="26" t="str">
        <f>VLOOKUP(AQ2996,'user list'!A:B,2,0)</f>
        <v>QCPL</v>
      </c>
      <c r="AK2996" s="26">
        <f t="shared" si="189"/>
        <v>6</v>
      </c>
      <c r="AL2996" s="26">
        <f t="shared" si="190"/>
        <v>9</v>
      </c>
      <c r="AM2996" s="94" t="str">
        <f t="shared" si="191"/>
        <v>6/9 Log In</v>
      </c>
      <c r="AN2996" s="172">
        <v>45817.330925925926</v>
      </c>
      <c r="AO2996" s="69" t="s">
        <v>268</v>
      </c>
      <c r="AP2996" s="69" t="s">
        <v>1913</v>
      </c>
      <c r="AQ2996" s="69" t="s">
        <v>268</v>
      </c>
      <c r="AR2996" s="69" t="s">
        <v>1916</v>
      </c>
    </row>
    <row r="2997" spans="36:44" ht="14.4">
      <c r="AJ2997" s="26" t="str">
        <f>VLOOKUP(AQ2997,'user list'!A:B,2,0)</f>
        <v>Admin</v>
      </c>
      <c r="AK2997" s="26">
        <f t="shared" si="189"/>
        <v>6</v>
      </c>
      <c r="AL2997" s="26">
        <f t="shared" si="190"/>
        <v>9</v>
      </c>
      <c r="AM2997" s="94" t="str">
        <f t="shared" si="191"/>
        <v>6/9 Log In</v>
      </c>
      <c r="AN2997" s="172">
        <v>45817.339606481481</v>
      </c>
      <c r="AO2997" s="69" t="s">
        <v>186</v>
      </c>
      <c r="AP2997" s="69" t="s">
        <v>1913</v>
      </c>
      <c r="AQ2997" s="69" t="s">
        <v>186</v>
      </c>
      <c r="AR2997" s="69" t="s">
        <v>1916</v>
      </c>
    </row>
    <row r="2998" spans="36:44" ht="14.4">
      <c r="AJ2998" s="26" t="str">
        <f>VLOOKUP(AQ2998,'user list'!A:B,2,0)</f>
        <v>Admin</v>
      </c>
      <c r="AK2998" s="26">
        <f t="shared" si="189"/>
        <v>6</v>
      </c>
      <c r="AL2998" s="26">
        <f t="shared" si="190"/>
        <v>9</v>
      </c>
      <c r="AM2998" s="94" t="str">
        <f t="shared" si="191"/>
        <v>6/9 Log In</v>
      </c>
      <c r="AN2998" s="172">
        <v>45817.339606481481</v>
      </c>
      <c r="AO2998" s="69" t="s">
        <v>186</v>
      </c>
      <c r="AP2998" s="69" t="s">
        <v>1913</v>
      </c>
      <c r="AQ2998" s="69" t="s">
        <v>186</v>
      </c>
      <c r="AR2998" s="69" t="s">
        <v>1916</v>
      </c>
    </row>
    <row r="2999" spans="36:44" ht="14.4">
      <c r="AJ2999" s="26" t="str">
        <f>VLOOKUP(AQ2999,'user list'!A:B,2,0)</f>
        <v>DBO</v>
      </c>
      <c r="AK2999" s="26">
        <f t="shared" si="189"/>
        <v>6</v>
      </c>
      <c r="AL2999" s="26">
        <f t="shared" si="190"/>
        <v>9</v>
      </c>
      <c r="AM2999" s="94" t="str">
        <f t="shared" si="191"/>
        <v>6/9 Log Off</v>
      </c>
      <c r="AN2999" s="172">
        <v>45817.340277777781</v>
      </c>
      <c r="AO2999" s="69" t="s">
        <v>209</v>
      </c>
      <c r="AP2999" s="69" t="s">
        <v>1913</v>
      </c>
      <c r="AQ2999" s="69" t="s">
        <v>209</v>
      </c>
      <c r="AR2999" s="69" t="s">
        <v>1917</v>
      </c>
    </row>
    <row r="3000" spans="36:44" ht="14.4">
      <c r="AJ3000" s="26" t="str">
        <f>VLOOKUP(AQ3000,'user list'!A:B,2,0)</f>
        <v>ITDD</v>
      </c>
      <c r="AK3000" s="26">
        <f t="shared" si="189"/>
        <v>6</v>
      </c>
      <c r="AL3000" s="26">
        <f t="shared" si="190"/>
        <v>9</v>
      </c>
      <c r="AM3000" s="94" t="str">
        <f t="shared" si="191"/>
        <v>6/9 Log In</v>
      </c>
      <c r="AN3000" s="172">
        <v>45817.343055555553</v>
      </c>
      <c r="AO3000" s="69" t="s">
        <v>219</v>
      </c>
      <c r="AP3000" s="69" t="s">
        <v>1913</v>
      </c>
      <c r="AQ3000" s="69" t="s">
        <v>219</v>
      </c>
      <c r="AR3000" s="69" t="s">
        <v>1916</v>
      </c>
    </row>
    <row r="3001" spans="36:44" ht="14.4">
      <c r="AJ3001" s="26" t="str">
        <f>VLOOKUP(AQ3001,'user list'!A:B,2,0)</f>
        <v>Admin</v>
      </c>
      <c r="AK3001" s="26">
        <f t="shared" si="189"/>
        <v>6</v>
      </c>
      <c r="AL3001" s="26">
        <f t="shared" si="190"/>
        <v>9</v>
      </c>
      <c r="AM3001" s="94" t="str">
        <f t="shared" si="191"/>
        <v>6/9 Log In</v>
      </c>
      <c r="AN3001" s="172">
        <v>45817.344583333332</v>
      </c>
      <c r="AO3001" s="69" t="s">
        <v>186</v>
      </c>
      <c r="AP3001" s="69" t="s">
        <v>1913</v>
      </c>
      <c r="AQ3001" s="69" t="s">
        <v>186</v>
      </c>
      <c r="AR3001" s="69" t="s">
        <v>1916</v>
      </c>
    </row>
    <row r="3002" spans="36:44" ht="14.4">
      <c r="AJ3002" s="26" t="str">
        <f>VLOOKUP(AQ3002,'user list'!A:B,2,0)</f>
        <v>DSQC</v>
      </c>
      <c r="AK3002" s="26">
        <f t="shared" si="189"/>
        <v>6</v>
      </c>
      <c r="AL3002" s="26">
        <f t="shared" si="190"/>
        <v>9</v>
      </c>
      <c r="AM3002" s="94" t="str">
        <f t="shared" si="191"/>
        <v>6/9 Log In</v>
      </c>
      <c r="AN3002" s="172">
        <v>45817.345567129632</v>
      </c>
      <c r="AO3002" s="69" t="s">
        <v>214</v>
      </c>
      <c r="AP3002" s="69" t="s">
        <v>1913</v>
      </c>
      <c r="AQ3002" s="69" t="s">
        <v>214</v>
      </c>
      <c r="AR3002" s="69" t="s">
        <v>1916</v>
      </c>
    </row>
    <row r="3003" spans="36:44" ht="14.4">
      <c r="AJ3003" s="26" t="str">
        <f>VLOOKUP(AQ3003,'user list'!A:B,2,0)</f>
        <v>CCESD</v>
      </c>
      <c r="AK3003" s="26">
        <f t="shared" si="189"/>
        <v>6</v>
      </c>
      <c r="AL3003" s="26">
        <f t="shared" si="190"/>
        <v>9</v>
      </c>
      <c r="AM3003" s="94" t="str">
        <f t="shared" si="191"/>
        <v>6/9 Log In</v>
      </c>
      <c r="AN3003" s="172">
        <v>45817.34716435185</v>
      </c>
      <c r="AO3003" s="69" t="s">
        <v>284</v>
      </c>
      <c r="AP3003" s="69" t="s">
        <v>1913</v>
      </c>
      <c r="AQ3003" s="69" t="s">
        <v>284</v>
      </c>
      <c r="AR3003" s="69" t="s">
        <v>1916</v>
      </c>
    </row>
    <row r="3004" spans="36:44" ht="14.4">
      <c r="AJ3004" s="26" t="str">
        <f>VLOOKUP(AQ3004,'user list'!A:B,2,0)</f>
        <v>CGSD</v>
      </c>
      <c r="AK3004" s="26">
        <f t="shared" si="189"/>
        <v>6</v>
      </c>
      <c r="AL3004" s="26">
        <f t="shared" si="190"/>
        <v>9</v>
      </c>
      <c r="AM3004" s="94" t="str">
        <f t="shared" si="191"/>
        <v>6/9 Log In</v>
      </c>
      <c r="AN3004" s="172">
        <v>45817.348923611113</v>
      </c>
      <c r="AO3004" s="69" t="s">
        <v>200</v>
      </c>
      <c r="AP3004" s="69" t="s">
        <v>1913</v>
      </c>
      <c r="AQ3004" s="69" t="s">
        <v>200</v>
      </c>
      <c r="AR3004" s="69" t="s">
        <v>1916</v>
      </c>
    </row>
    <row r="3005" spans="36:44" ht="14.4">
      <c r="AJ3005" s="26" t="str">
        <f>VLOOKUP(AQ3005,'user list'!A:B,2,0)</f>
        <v>CPDD</v>
      </c>
      <c r="AK3005" s="26">
        <f t="shared" si="189"/>
        <v>6</v>
      </c>
      <c r="AL3005" s="26">
        <f t="shared" si="190"/>
        <v>9</v>
      </c>
      <c r="AM3005" s="94" t="str">
        <f t="shared" si="191"/>
        <v>6/9 Log Off</v>
      </c>
      <c r="AN3005" s="172">
        <v>45817.350555555553</v>
      </c>
      <c r="AO3005" s="69" t="s">
        <v>205</v>
      </c>
      <c r="AP3005" s="69" t="s">
        <v>1913</v>
      </c>
      <c r="AQ3005" s="69" t="s">
        <v>205</v>
      </c>
      <c r="AR3005" s="69" t="s">
        <v>1917</v>
      </c>
    </row>
    <row r="3006" spans="36:44" ht="14.4">
      <c r="AJ3006" s="26" t="str">
        <f>VLOOKUP(AQ3006,'user list'!A:B,2,0)</f>
        <v>CPDD</v>
      </c>
      <c r="AK3006" s="26">
        <f t="shared" si="189"/>
        <v>6</v>
      </c>
      <c r="AL3006" s="26">
        <f t="shared" si="190"/>
        <v>9</v>
      </c>
      <c r="AM3006" s="94" t="str">
        <f t="shared" si="191"/>
        <v>6/9 Log In</v>
      </c>
      <c r="AN3006" s="172">
        <v>45817.350729166668</v>
      </c>
      <c r="AO3006" s="69" t="s">
        <v>205</v>
      </c>
      <c r="AP3006" s="69" t="s">
        <v>1913</v>
      </c>
      <c r="AQ3006" s="69" t="s">
        <v>205</v>
      </c>
      <c r="AR3006" s="69" t="s">
        <v>1916</v>
      </c>
    </row>
    <row r="3007" spans="36:44" ht="14.4">
      <c r="AJ3007" s="26" t="str">
        <f>VLOOKUP(AQ3007,'user list'!A:B,2,0)</f>
        <v>PAISD</v>
      </c>
      <c r="AK3007" s="26">
        <f t="shared" si="189"/>
        <v>6</v>
      </c>
      <c r="AL3007" s="26">
        <f t="shared" si="190"/>
        <v>9</v>
      </c>
      <c r="AM3007" s="94" t="str">
        <f t="shared" si="191"/>
        <v>6/9 Log In</v>
      </c>
      <c r="AN3007" s="172">
        <v>45817.352627314816</v>
      </c>
      <c r="AO3007" s="69" t="s">
        <v>256</v>
      </c>
      <c r="AP3007" s="69" t="s">
        <v>1913</v>
      </c>
      <c r="AQ3007" s="69" t="s">
        <v>256</v>
      </c>
      <c r="AR3007" s="69" t="s">
        <v>1916</v>
      </c>
    </row>
    <row r="3008" spans="36:44" ht="14.4">
      <c r="AJ3008" s="26" t="str">
        <f>VLOOKUP(AQ3008,'user list'!A:B,2,0)</f>
        <v>CCESD</v>
      </c>
      <c r="AK3008" s="26">
        <f t="shared" si="189"/>
        <v>6</v>
      </c>
      <c r="AL3008" s="26">
        <f t="shared" si="190"/>
        <v>9</v>
      </c>
      <c r="AM3008" s="94" t="str">
        <f t="shared" si="191"/>
        <v>6/9 Log In</v>
      </c>
      <c r="AN3008" s="172">
        <v>45817.353194444448</v>
      </c>
      <c r="AO3008" s="69" t="s">
        <v>284</v>
      </c>
      <c r="AP3008" s="69" t="s">
        <v>1913</v>
      </c>
      <c r="AQ3008" s="69" t="s">
        <v>284</v>
      </c>
      <c r="AR3008" s="69" t="s">
        <v>1916</v>
      </c>
    </row>
    <row r="3009" spans="36:44" ht="14.4">
      <c r="AJ3009" s="26" t="str">
        <f>VLOOKUP(AQ3009,'user list'!A:B,2,0)</f>
        <v>CBD</v>
      </c>
      <c r="AK3009" s="26">
        <f t="shared" si="189"/>
        <v>6</v>
      </c>
      <c r="AL3009" s="26">
        <f t="shared" si="190"/>
        <v>9</v>
      </c>
      <c r="AM3009" s="94" t="str">
        <f t="shared" si="191"/>
        <v>6/9 Log In</v>
      </c>
      <c r="AN3009" s="172">
        <v>45817.353194444448</v>
      </c>
      <c r="AO3009" s="69" t="s">
        <v>197</v>
      </c>
      <c r="AP3009" s="69" t="s">
        <v>1913</v>
      </c>
      <c r="AQ3009" s="69" t="s">
        <v>197</v>
      </c>
      <c r="AR3009" s="69" t="s">
        <v>1916</v>
      </c>
    </row>
    <row r="3010" spans="36:44" ht="14.4">
      <c r="AJ3010" s="26" t="str">
        <f>VLOOKUP(AQ3010,'user list'!A:B,2,0)</f>
        <v>BPLD</v>
      </c>
      <c r="AK3010" s="26">
        <f t="shared" si="189"/>
        <v>6</v>
      </c>
      <c r="AL3010" s="26">
        <f t="shared" si="190"/>
        <v>9</v>
      </c>
      <c r="AM3010" s="94" t="str">
        <f t="shared" si="191"/>
        <v>6/9 Log Off</v>
      </c>
      <c r="AN3010" s="172">
        <v>45817.353854166664</v>
      </c>
      <c r="AO3010" s="69" t="s">
        <v>194</v>
      </c>
      <c r="AP3010" s="69" t="s">
        <v>1913</v>
      </c>
      <c r="AQ3010" s="69" t="s">
        <v>194</v>
      </c>
      <c r="AR3010" s="69" t="s">
        <v>1917</v>
      </c>
    </row>
    <row r="3011" spans="36:44" ht="14.4">
      <c r="AJ3011" s="26" t="str">
        <f>VLOOKUP(AQ3011,'user list'!A:B,2,0)</f>
        <v>BPLD</v>
      </c>
      <c r="AK3011" s="26">
        <f t="shared" si="189"/>
        <v>6</v>
      </c>
      <c r="AL3011" s="26">
        <f t="shared" si="190"/>
        <v>9</v>
      </c>
      <c r="AM3011" s="94" t="str">
        <f t="shared" si="191"/>
        <v>6/9 Log In</v>
      </c>
      <c r="AN3011" s="172">
        <v>45817.355219907404</v>
      </c>
      <c r="AO3011" s="69" t="s">
        <v>194</v>
      </c>
      <c r="AP3011" s="69" t="s">
        <v>1913</v>
      </c>
      <c r="AQ3011" s="69" t="s">
        <v>194</v>
      </c>
      <c r="AR3011" s="69" t="s">
        <v>1916</v>
      </c>
    </row>
    <row r="3012" spans="36:44" ht="14.4">
      <c r="AJ3012" s="26" t="str">
        <f>VLOOKUP(AQ3012,'user list'!A:B,2,0)</f>
        <v>QCPL</v>
      </c>
      <c r="AK3012" s="26">
        <f t="shared" si="189"/>
        <v>6</v>
      </c>
      <c r="AL3012" s="26">
        <f t="shared" si="190"/>
        <v>9</v>
      </c>
      <c r="AM3012" s="94" t="str">
        <f t="shared" si="191"/>
        <v>6/9 Log Off</v>
      </c>
      <c r="AN3012" s="172">
        <v>45817.357824074075</v>
      </c>
      <c r="AO3012" s="69" t="s">
        <v>268</v>
      </c>
      <c r="AP3012" s="69" t="s">
        <v>1913</v>
      </c>
      <c r="AQ3012" s="69" t="s">
        <v>268</v>
      </c>
      <c r="AR3012" s="69" t="s">
        <v>1917</v>
      </c>
    </row>
    <row r="3013" spans="36:44" ht="14.4">
      <c r="AJ3013" s="26" t="str">
        <f>VLOOKUP(AQ3013,'user list'!A:B,2,0)</f>
        <v>QCPL</v>
      </c>
      <c r="AK3013" s="26">
        <f t="shared" si="189"/>
        <v>6</v>
      </c>
      <c r="AL3013" s="26">
        <f t="shared" si="190"/>
        <v>9</v>
      </c>
      <c r="AM3013" s="94" t="str">
        <f t="shared" si="191"/>
        <v>6/9 Log In</v>
      </c>
      <c r="AN3013" s="172">
        <v>45817.358078703706</v>
      </c>
      <c r="AO3013" s="69" t="s">
        <v>268</v>
      </c>
      <c r="AP3013" s="69" t="s">
        <v>1913</v>
      </c>
      <c r="AQ3013" s="69" t="s">
        <v>268</v>
      </c>
      <c r="AR3013" s="69" t="s">
        <v>1916</v>
      </c>
    </row>
    <row r="3014" spans="36:44" ht="14.4">
      <c r="AJ3014" s="26" t="str">
        <f>VLOOKUP(AQ3014,'user list'!A:B,2,0)</f>
        <v>OCM</v>
      </c>
      <c r="AK3014" s="26">
        <f t="shared" si="189"/>
        <v>6</v>
      </c>
      <c r="AL3014" s="26">
        <f t="shared" si="190"/>
        <v>9</v>
      </c>
      <c r="AM3014" s="94" t="str">
        <f t="shared" si="191"/>
        <v>6/9 Log In</v>
      </c>
      <c r="AN3014" s="172">
        <v>45817.358819444446</v>
      </c>
      <c r="AO3014" s="69" t="s">
        <v>230</v>
      </c>
      <c r="AP3014" s="69" t="s">
        <v>1913</v>
      </c>
      <c r="AQ3014" s="69" t="s">
        <v>230</v>
      </c>
      <c r="AR3014" s="69" t="s">
        <v>1916</v>
      </c>
    </row>
    <row r="3015" spans="36:44" ht="14.4">
      <c r="AJ3015" s="26" t="str">
        <f>VLOOKUP(AQ3015,'user list'!A:B,2,0)</f>
        <v>LEDIPO</v>
      </c>
      <c r="AK3015" s="26">
        <f t="shared" si="189"/>
        <v>6</v>
      </c>
      <c r="AL3015" s="26">
        <f t="shared" si="190"/>
        <v>9</v>
      </c>
      <c r="AM3015" s="94" t="str">
        <f t="shared" si="191"/>
        <v>6/9 Log In</v>
      </c>
      <c r="AN3015" s="172">
        <v>45817.358923611115</v>
      </c>
      <c r="AO3015" s="69" t="s">
        <v>222</v>
      </c>
      <c r="AP3015" s="69" t="s">
        <v>1913</v>
      </c>
      <c r="AQ3015" s="69" t="s">
        <v>222</v>
      </c>
      <c r="AR3015" s="69" t="s">
        <v>1916</v>
      </c>
    </row>
    <row r="3016" spans="36:44" ht="14.4">
      <c r="AJ3016" s="26" t="str">
        <f>VLOOKUP(AQ3016,'user list'!A:B,2,0)</f>
        <v>DPOS</v>
      </c>
      <c r="AK3016" s="26">
        <f t="shared" si="189"/>
        <v>6</v>
      </c>
      <c r="AL3016" s="26">
        <f t="shared" si="190"/>
        <v>9</v>
      </c>
      <c r="AM3016" s="94" t="str">
        <f t="shared" si="191"/>
        <v>6/9 Log In</v>
      </c>
      <c r="AN3016" s="172">
        <v>45817.359039351853</v>
      </c>
      <c r="AO3016" s="69" t="s">
        <v>213</v>
      </c>
      <c r="AP3016" s="69" t="s">
        <v>1913</v>
      </c>
      <c r="AQ3016" s="69" t="s">
        <v>213</v>
      </c>
      <c r="AR3016" s="69" t="s">
        <v>1916</v>
      </c>
    </row>
    <row r="3017" spans="36:44" ht="14.4">
      <c r="AJ3017" s="26" t="str">
        <f>VLOOKUP(AQ3017,'user list'!A:B,2,0)</f>
        <v>CTO</v>
      </c>
      <c r="AK3017" s="26">
        <f t="shared" si="189"/>
        <v>6</v>
      </c>
      <c r="AL3017" s="26">
        <f t="shared" si="190"/>
        <v>9</v>
      </c>
      <c r="AM3017" s="94" t="str">
        <f t="shared" si="191"/>
        <v>6/9 Log In</v>
      </c>
      <c r="AN3017" s="172">
        <v>45817.360462962963</v>
      </c>
      <c r="AO3017" s="69" t="s">
        <v>207</v>
      </c>
      <c r="AP3017" s="69" t="s">
        <v>1913</v>
      </c>
      <c r="AQ3017" s="69" t="s">
        <v>207</v>
      </c>
      <c r="AR3017" s="69" t="s">
        <v>1916</v>
      </c>
    </row>
    <row r="3018" spans="36:44" ht="14.4">
      <c r="AJ3018" s="26" t="str">
        <f>VLOOKUP(AQ3018,'user list'!A:B,2,0)</f>
        <v>CCESD</v>
      </c>
      <c r="AK3018" s="26">
        <f t="shared" si="189"/>
        <v>6</v>
      </c>
      <c r="AL3018" s="26">
        <f t="shared" si="190"/>
        <v>9</v>
      </c>
      <c r="AM3018" s="94" t="str">
        <f t="shared" si="191"/>
        <v>6/9 Log In</v>
      </c>
      <c r="AN3018" s="172">
        <v>45817.361041666663</v>
      </c>
      <c r="AO3018" s="69" t="s">
        <v>284</v>
      </c>
      <c r="AP3018" s="69" t="s">
        <v>1913</v>
      </c>
      <c r="AQ3018" s="69" t="s">
        <v>284</v>
      </c>
      <c r="AR3018" s="69" t="s">
        <v>1916</v>
      </c>
    </row>
    <row r="3019" spans="36:44" ht="14.4">
      <c r="AJ3019" s="26" t="str">
        <f>VLOOKUP(AQ3019,'user list'!A:B,2,0)</f>
        <v>OCA</v>
      </c>
      <c r="AK3019" s="26">
        <f t="shared" si="189"/>
        <v>6</v>
      </c>
      <c r="AL3019" s="26">
        <f t="shared" si="190"/>
        <v>9</v>
      </c>
      <c r="AM3019" s="94" t="str">
        <f t="shared" si="191"/>
        <v>6/9 Log In</v>
      </c>
      <c r="AN3019" s="172">
        <v>45817.36383101852</v>
      </c>
      <c r="AO3019" s="69" t="s">
        <v>227</v>
      </c>
      <c r="AP3019" s="69" t="s">
        <v>1913</v>
      </c>
      <c r="AQ3019" s="69" t="s">
        <v>227</v>
      </c>
      <c r="AR3019" s="69" t="s">
        <v>1916</v>
      </c>
    </row>
    <row r="3020" spans="36:44" ht="14.4">
      <c r="AJ3020" s="26" t="str">
        <f>VLOOKUP(AQ3020,'user list'!A:B,2,0)</f>
        <v>ITDD</v>
      </c>
      <c r="AK3020" s="26">
        <f t="shared" si="189"/>
        <v>6</v>
      </c>
      <c r="AL3020" s="26">
        <f t="shared" si="190"/>
        <v>9</v>
      </c>
      <c r="AM3020" s="94" t="str">
        <f t="shared" si="191"/>
        <v>6/9 Log In</v>
      </c>
      <c r="AN3020" s="172">
        <v>45817.364386574074</v>
      </c>
      <c r="AO3020" s="69" t="s">
        <v>219</v>
      </c>
      <c r="AP3020" s="69" t="s">
        <v>1913</v>
      </c>
      <c r="AQ3020" s="69" t="s">
        <v>219</v>
      </c>
      <c r="AR3020" s="69" t="s">
        <v>1916</v>
      </c>
    </row>
    <row r="3021" spans="36:44" ht="14.4">
      <c r="AJ3021" s="26" t="str">
        <f>VLOOKUP(AQ3021,'user list'!A:B,2,0)</f>
        <v>PDAD</v>
      </c>
      <c r="AK3021" s="26">
        <f t="shared" si="189"/>
        <v>6</v>
      </c>
      <c r="AL3021" s="26">
        <f t="shared" si="190"/>
        <v>9</v>
      </c>
      <c r="AM3021" s="94" t="str">
        <f t="shared" si="191"/>
        <v>6/9 Log In</v>
      </c>
      <c r="AN3021" s="172">
        <v>45817.36478009259</v>
      </c>
      <c r="AO3021" s="69" t="s">
        <v>257</v>
      </c>
      <c r="AP3021" s="69" t="s">
        <v>1913</v>
      </c>
      <c r="AQ3021" s="69" t="s">
        <v>257</v>
      </c>
      <c r="AR3021" s="69" t="s">
        <v>1916</v>
      </c>
    </row>
    <row r="3022" spans="36:44" ht="14.4">
      <c r="AJ3022" s="26" t="str">
        <f>VLOOKUP(AQ3022,'user list'!A:B,2,0)</f>
        <v>CVD</v>
      </c>
      <c r="AK3022" s="26">
        <f t="shared" si="189"/>
        <v>6</v>
      </c>
      <c r="AL3022" s="26">
        <f t="shared" si="190"/>
        <v>9</v>
      </c>
      <c r="AM3022" s="94" t="str">
        <f t="shared" si="191"/>
        <v>6/9 Log In</v>
      </c>
      <c r="AN3022" s="172">
        <v>45817.365879629629</v>
      </c>
      <c r="AO3022" s="69" t="s">
        <v>208</v>
      </c>
      <c r="AP3022" s="69" t="s">
        <v>1913</v>
      </c>
      <c r="AQ3022" s="69" t="s">
        <v>208</v>
      </c>
      <c r="AR3022" s="69" t="s">
        <v>1916</v>
      </c>
    </row>
    <row r="3023" spans="36:44" ht="14.4">
      <c r="AJ3023" s="26" t="str">
        <f>VLOOKUP(AQ3023,'user list'!A:B,2,0)</f>
        <v>QCPL</v>
      </c>
      <c r="AK3023" s="26">
        <f t="shared" si="189"/>
        <v>6</v>
      </c>
      <c r="AL3023" s="26">
        <f t="shared" si="190"/>
        <v>9</v>
      </c>
      <c r="AM3023" s="94" t="str">
        <f t="shared" si="191"/>
        <v>6/9 Log Off</v>
      </c>
      <c r="AN3023" s="172">
        <v>45817.370636574073</v>
      </c>
      <c r="AO3023" s="69" t="s">
        <v>268</v>
      </c>
      <c r="AP3023" s="69" t="s">
        <v>1913</v>
      </c>
      <c r="AQ3023" s="69" t="s">
        <v>268</v>
      </c>
      <c r="AR3023" s="69" t="s">
        <v>1917</v>
      </c>
    </row>
    <row r="3024" spans="36:44" ht="14.4">
      <c r="AJ3024" s="26" t="str">
        <f>VLOOKUP(AQ3024,'user list'!A:B,2,0)</f>
        <v>CPDD</v>
      </c>
      <c r="AK3024" s="26">
        <f t="shared" si="189"/>
        <v>6</v>
      </c>
      <c r="AL3024" s="26">
        <f t="shared" si="190"/>
        <v>9</v>
      </c>
      <c r="AM3024" s="94" t="str">
        <f t="shared" si="191"/>
        <v>6/9 Log Off</v>
      </c>
      <c r="AN3024" s="172">
        <v>45817.370810185188</v>
      </c>
      <c r="AO3024" s="69" t="s">
        <v>205</v>
      </c>
      <c r="AP3024" s="69" t="s">
        <v>1913</v>
      </c>
      <c r="AQ3024" s="69" t="s">
        <v>205</v>
      </c>
      <c r="AR3024" s="69" t="s">
        <v>1917</v>
      </c>
    </row>
    <row r="3025" spans="36:44" ht="14.4">
      <c r="AJ3025" s="26" t="str">
        <f>VLOOKUP(AQ3025,'user list'!A:B,2,0)</f>
        <v>CPDD</v>
      </c>
      <c r="AK3025" s="26">
        <f t="shared" si="189"/>
        <v>6</v>
      </c>
      <c r="AL3025" s="26">
        <f t="shared" si="190"/>
        <v>9</v>
      </c>
      <c r="AM3025" s="94" t="str">
        <f t="shared" si="191"/>
        <v>6/9 Log In</v>
      </c>
      <c r="AN3025" s="172">
        <v>45817.37091435185</v>
      </c>
      <c r="AO3025" s="69" t="s">
        <v>205</v>
      </c>
      <c r="AP3025" s="69" t="s">
        <v>1913</v>
      </c>
      <c r="AQ3025" s="69" t="s">
        <v>205</v>
      </c>
      <c r="AR3025" s="69" t="s">
        <v>1916</v>
      </c>
    </row>
    <row r="3026" spans="36:44" ht="14.4">
      <c r="AJ3026" s="26" t="str">
        <f>VLOOKUP(AQ3026,'user list'!A:B,2,0)</f>
        <v>QCPL</v>
      </c>
      <c r="AK3026" s="26">
        <f t="shared" si="189"/>
        <v>6</v>
      </c>
      <c r="AL3026" s="26">
        <f t="shared" si="190"/>
        <v>9</v>
      </c>
      <c r="AM3026" s="94" t="str">
        <f t="shared" si="191"/>
        <v>6/9 Log In</v>
      </c>
      <c r="AN3026" s="172">
        <v>45817.370972222219</v>
      </c>
      <c r="AO3026" s="69" t="s">
        <v>268</v>
      </c>
      <c r="AP3026" s="69" t="s">
        <v>1913</v>
      </c>
      <c r="AQ3026" s="69" t="s">
        <v>268</v>
      </c>
      <c r="AR3026" s="69" t="s">
        <v>1916</v>
      </c>
    </row>
    <row r="3027" spans="36:44" ht="14.4">
      <c r="AJ3027" s="26" t="str">
        <f>VLOOKUP(AQ3027,'user list'!A:B,2,0)</f>
        <v>DBO</v>
      </c>
      <c r="AK3027" s="26">
        <f t="shared" si="189"/>
        <v>6</v>
      </c>
      <c r="AL3027" s="26">
        <f t="shared" si="190"/>
        <v>9</v>
      </c>
      <c r="AM3027" s="94" t="str">
        <f t="shared" si="191"/>
        <v>6/9 Log In</v>
      </c>
      <c r="AN3027" s="172">
        <v>45817.371203703704</v>
      </c>
      <c r="AO3027" s="69" t="s">
        <v>209</v>
      </c>
      <c r="AP3027" s="69" t="s">
        <v>1913</v>
      </c>
      <c r="AQ3027" s="69" t="s">
        <v>209</v>
      </c>
      <c r="AR3027" s="69" t="s">
        <v>1916</v>
      </c>
    </row>
    <row r="3028" spans="36:44" ht="14.4">
      <c r="AJ3028" s="26" t="str">
        <f>VLOOKUP(AQ3028,'user list'!A:B,2,0)</f>
        <v>CBD</v>
      </c>
      <c r="AK3028" s="26">
        <f t="shared" si="189"/>
        <v>6</v>
      </c>
      <c r="AL3028" s="26">
        <f t="shared" si="190"/>
        <v>9</v>
      </c>
      <c r="AM3028" s="94" t="str">
        <f t="shared" si="191"/>
        <v>6/9 Log Off</v>
      </c>
      <c r="AN3028" s="172">
        <v>45817.371782407405</v>
      </c>
      <c r="AO3028" s="69" t="s">
        <v>197</v>
      </c>
      <c r="AP3028" s="69" t="s">
        <v>1913</v>
      </c>
      <c r="AQ3028" s="69" t="s">
        <v>197</v>
      </c>
      <c r="AR3028" s="69" t="s">
        <v>1917</v>
      </c>
    </row>
    <row r="3029" spans="36:44" ht="14.4">
      <c r="AJ3029" s="26" t="str">
        <f>VLOOKUP(AQ3029,'user list'!A:B,2,0)</f>
        <v>CBD</v>
      </c>
      <c r="AK3029" s="26">
        <f t="shared" si="189"/>
        <v>6</v>
      </c>
      <c r="AL3029" s="26">
        <f t="shared" si="190"/>
        <v>9</v>
      </c>
      <c r="AM3029" s="94" t="str">
        <f t="shared" si="191"/>
        <v>6/9 Log In</v>
      </c>
      <c r="AN3029" s="172">
        <v>45817.372083333335</v>
      </c>
      <c r="AO3029" s="69" t="s">
        <v>197</v>
      </c>
      <c r="AP3029" s="69" t="s">
        <v>1913</v>
      </c>
      <c r="AQ3029" s="69" t="s">
        <v>197</v>
      </c>
      <c r="AR3029" s="69" t="s">
        <v>1916</v>
      </c>
    </row>
    <row r="3030" spans="36:44" ht="14.4">
      <c r="AJ3030" s="26" t="str">
        <f>VLOOKUP(AQ3030,'user list'!A:B,2,0)</f>
        <v>DSQC</v>
      </c>
      <c r="AK3030" s="26">
        <f t="shared" si="189"/>
        <v>6</v>
      </c>
      <c r="AL3030" s="26">
        <f t="shared" si="190"/>
        <v>9</v>
      </c>
      <c r="AM3030" s="94" t="str">
        <f t="shared" si="191"/>
        <v>6/9 Log Off</v>
      </c>
      <c r="AN3030" s="172">
        <v>45817.372291666667</v>
      </c>
      <c r="AO3030" s="69" t="s">
        <v>214</v>
      </c>
      <c r="AP3030" s="69" t="s">
        <v>1913</v>
      </c>
      <c r="AQ3030" s="69" t="s">
        <v>214</v>
      </c>
      <c r="AR3030" s="69" t="s">
        <v>1917</v>
      </c>
    </row>
    <row r="3031" spans="36:44" ht="14.4">
      <c r="AJ3031" s="26" t="str">
        <f>VLOOKUP(AQ3031,'user list'!A:B,2,0)</f>
        <v>OCM</v>
      </c>
      <c r="AK3031" s="26">
        <f t="shared" si="189"/>
        <v>6</v>
      </c>
      <c r="AL3031" s="26">
        <f t="shared" si="190"/>
        <v>9</v>
      </c>
      <c r="AM3031" s="94" t="str">
        <f t="shared" si="191"/>
        <v>6/9 Log In</v>
      </c>
      <c r="AN3031" s="172">
        <v>45817.372534722221</v>
      </c>
      <c r="AO3031" s="69" t="s">
        <v>236</v>
      </c>
      <c r="AP3031" s="69" t="s">
        <v>1913</v>
      </c>
      <c r="AQ3031" s="69" t="s">
        <v>236</v>
      </c>
      <c r="AR3031" s="69" t="s">
        <v>1916</v>
      </c>
    </row>
    <row r="3032" spans="36:44" ht="14.4">
      <c r="AJ3032" s="26" t="str">
        <f>VLOOKUP(AQ3032,'user list'!A:B,2,0)</f>
        <v>CGSD</v>
      </c>
      <c r="AK3032" s="26">
        <f t="shared" si="189"/>
        <v>6</v>
      </c>
      <c r="AL3032" s="26">
        <f t="shared" si="190"/>
        <v>9</v>
      </c>
      <c r="AM3032" s="94" t="str">
        <f t="shared" si="191"/>
        <v>6/9 Log Off</v>
      </c>
      <c r="AN3032" s="172">
        <v>45817.37263888889</v>
      </c>
      <c r="AO3032" s="69" t="s">
        <v>200</v>
      </c>
      <c r="AP3032" s="69" t="s">
        <v>1913</v>
      </c>
      <c r="AQ3032" s="69" t="s">
        <v>200</v>
      </c>
      <c r="AR3032" s="69" t="s">
        <v>1917</v>
      </c>
    </row>
    <row r="3033" spans="36:44" ht="14.4">
      <c r="AJ3033" s="26" t="str">
        <f>VLOOKUP(AQ3033,'user list'!A:B,2,0)</f>
        <v>DSQC</v>
      </c>
      <c r="AK3033" s="26">
        <f t="shared" si="189"/>
        <v>6</v>
      </c>
      <c r="AL3033" s="26">
        <f t="shared" si="190"/>
        <v>9</v>
      </c>
      <c r="AM3033" s="94" t="str">
        <f t="shared" si="191"/>
        <v>6/9 Log In</v>
      </c>
      <c r="AN3033" s="172">
        <v>45817.372766203705</v>
      </c>
      <c r="AO3033" s="69" t="s">
        <v>214</v>
      </c>
      <c r="AP3033" s="69" t="s">
        <v>1913</v>
      </c>
      <c r="AQ3033" s="69" t="s">
        <v>214</v>
      </c>
      <c r="AR3033" s="69" t="s">
        <v>1916</v>
      </c>
    </row>
    <row r="3034" spans="36:44" ht="14.4">
      <c r="AJ3034" s="26" t="str">
        <f>VLOOKUP(AQ3034,'user list'!A:B,2,0)</f>
        <v>CCESD</v>
      </c>
      <c r="AK3034" s="26">
        <f t="shared" si="189"/>
        <v>6</v>
      </c>
      <c r="AL3034" s="26">
        <f t="shared" si="190"/>
        <v>9</v>
      </c>
      <c r="AM3034" s="94" t="str">
        <f t="shared" si="191"/>
        <v>6/9 Log In</v>
      </c>
      <c r="AN3034" s="172">
        <v>45817.374386574076</v>
      </c>
      <c r="AO3034" s="69" t="s">
        <v>284</v>
      </c>
      <c r="AP3034" s="69" t="s">
        <v>1913</v>
      </c>
      <c r="AQ3034" s="69" t="s">
        <v>284</v>
      </c>
      <c r="AR3034" s="69" t="s">
        <v>1916</v>
      </c>
    </row>
    <row r="3035" spans="36:44" ht="14.4">
      <c r="AJ3035" s="26" t="str">
        <f>VLOOKUP(AQ3035,'user list'!A:B,2,0)</f>
        <v>PDAO</v>
      </c>
      <c r="AK3035" s="26">
        <f t="shared" si="189"/>
        <v>6</v>
      </c>
      <c r="AL3035" s="26">
        <f t="shared" si="190"/>
        <v>9</v>
      </c>
      <c r="AM3035" s="94" t="str">
        <f t="shared" si="191"/>
        <v>6/9 Log In</v>
      </c>
      <c r="AN3035" s="172">
        <v>45817.375486111108</v>
      </c>
      <c r="AO3035" s="69" t="s">
        <v>258</v>
      </c>
      <c r="AP3035" s="69" t="s">
        <v>1913</v>
      </c>
      <c r="AQ3035" s="69" t="s">
        <v>258</v>
      </c>
      <c r="AR3035" s="69" t="s">
        <v>1916</v>
      </c>
    </row>
    <row r="3036" spans="36:44" ht="14.4">
      <c r="AJ3036" s="26" t="str">
        <f>VLOOKUP(AQ3036,'user list'!A:B,2,0)</f>
        <v>QCTD</v>
      </c>
      <c r="AK3036" s="26">
        <f t="shared" si="189"/>
        <v>6</v>
      </c>
      <c r="AL3036" s="26">
        <f t="shared" si="190"/>
        <v>9</v>
      </c>
      <c r="AM3036" s="94" t="str">
        <f t="shared" si="191"/>
        <v>6/9 Log In</v>
      </c>
      <c r="AN3036" s="172">
        <v>45817.378206018519</v>
      </c>
      <c r="AO3036" s="69" t="s">
        <v>269</v>
      </c>
      <c r="AP3036" s="69" t="s">
        <v>1913</v>
      </c>
      <c r="AQ3036" s="69" t="s">
        <v>269</v>
      </c>
      <c r="AR3036" s="69" t="s">
        <v>1916</v>
      </c>
    </row>
    <row r="3037" spans="36:44" ht="14.4">
      <c r="AJ3037" s="26" t="str">
        <f>VLOOKUP(AQ3037,'user list'!A:B,2,0)</f>
        <v>PDAO</v>
      </c>
      <c r="AK3037" s="26">
        <f t="shared" si="189"/>
        <v>6</v>
      </c>
      <c r="AL3037" s="26">
        <f t="shared" si="190"/>
        <v>9</v>
      </c>
      <c r="AM3037" s="94" t="str">
        <f t="shared" si="191"/>
        <v>6/9 Log In</v>
      </c>
      <c r="AN3037" s="172">
        <v>45817.378310185188</v>
      </c>
      <c r="AO3037" s="69" t="s">
        <v>258</v>
      </c>
      <c r="AP3037" s="69" t="s">
        <v>1913</v>
      </c>
      <c r="AQ3037" s="69" t="s">
        <v>258</v>
      </c>
      <c r="AR3037" s="69" t="s">
        <v>1916</v>
      </c>
    </row>
    <row r="3038" spans="36:44" ht="14.4">
      <c r="AJ3038" s="26" t="str">
        <f>VLOOKUP(AQ3038,'user list'!A:B,2,0)</f>
        <v>Admin</v>
      </c>
      <c r="AK3038" s="26">
        <f t="shared" si="189"/>
        <v>6</v>
      </c>
      <c r="AL3038" s="26">
        <f t="shared" si="190"/>
        <v>9</v>
      </c>
      <c r="AM3038" s="94" t="str">
        <f t="shared" si="191"/>
        <v>6/9 Log In</v>
      </c>
      <c r="AN3038" s="172">
        <v>45817.38013888889</v>
      </c>
      <c r="AO3038" s="69" t="s">
        <v>186</v>
      </c>
      <c r="AP3038" s="69" t="s">
        <v>1913</v>
      </c>
      <c r="AQ3038" s="69" t="s">
        <v>186</v>
      </c>
      <c r="AR3038" s="69" t="s">
        <v>1916</v>
      </c>
    </row>
    <row r="3039" spans="36:44" ht="14.4">
      <c r="AJ3039" s="26" t="str">
        <f>VLOOKUP(AQ3039,'user list'!A:B,2,0)</f>
        <v>CHD</v>
      </c>
      <c r="AK3039" s="26">
        <f t="shared" si="189"/>
        <v>6</v>
      </c>
      <c r="AL3039" s="26">
        <f t="shared" si="190"/>
        <v>9</v>
      </c>
      <c r="AM3039" s="94" t="str">
        <f t="shared" si="191"/>
        <v>6/9 Log In</v>
      </c>
      <c r="AN3039" s="172">
        <v>45817.381180555552</v>
      </c>
      <c r="AO3039" s="69" t="s">
        <v>203</v>
      </c>
      <c r="AP3039" s="69" t="s">
        <v>1913</v>
      </c>
      <c r="AQ3039" s="69" t="s">
        <v>203</v>
      </c>
      <c r="AR3039" s="69" t="s">
        <v>1916</v>
      </c>
    </row>
    <row r="3040" spans="36:44" ht="14.4">
      <c r="AJ3040" s="26" t="str">
        <f>VLOOKUP(AQ3040,'user list'!A:B,2,0)</f>
        <v>OCM</v>
      </c>
      <c r="AK3040" s="26">
        <f t="shared" si="189"/>
        <v>6</v>
      </c>
      <c r="AL3040" s="26">
        <f t="shared" si="190"/>
        <v>9</v>
      </c>
      <c r="AM3040" s="94" t="str">
        <f t="shared" si="191"/>
        <v>6/9 Log In</v>
      </c>
      <c r="AN3040" s="172">
        <v>45817.381481481483</v>
      </c>
      <c r="AO3040" s="69" t="s">
        <v>230</v>
      </c>
      <c r="AP3040" s="69" t="s">
        <v>1913</v>
      </c>
      <c r="AQ3040" s="69" t="s">
        <v>230</v>
      </c>
      <c r="AR3040" s="69" t="s">
        <v>1916</v>
      </c>
    </row>
    <row r="3041" spans="36:44" ht="14.4">
      <c r="AJ3041" s="26" t="str">
        <f>VLOOKUP(AQ3041,'user list'!A:B,2,0)</f>
        <v>CPDD</v>
      </c>
      <c r="AK3041" s="26">
        <f t="shared" si="189"/>
        <v>6</v>
      </c>
      <c r="AL3041" s="26">
        <f t="shared" si="190"/>
        <v>9</v>
      </c>
      <c r="AM3041" s="94" t="str">
        <f t="shared" si="191"/>
        <v>6/9 Log In</v>
      </c>
      <c r="AN3041" s="172">
        <v>45817.381712962961</v>
      </c>
      <c r="AO3041" s="69" t="s">
        <v>205</v>
      </c>
      <c r="AP3041" s="69" t="s">
        <v>1913</v>
      </c>
      <c r="AQ3041" s="69" t="s">
        <v>205</v>
      </c>
      <c r="AR3041" s="69" t="s">
        <v>1916</v>
      </c>
    </row>
    <row r="3042" spans="36:44" ht="14.4">
      <c r="AJ3042" s="26" t="str">
        <f>VLOOKUP(AQ3042,'user list'!A:B,2,0)</f>
        <v>Admin</v>
      </c>
      <c r="AK3042" s="26">
        <f t="shared" si="189"/>
        <v>6</v>
      </c>
      <c r="AL3042" s="26">
        <f t="shared" si="190"/>
        <v>9</v>
      </c>
      <c r="AM3042" s="94" t="str">
        <f t="shared" si="191"/>
        <v>6/9 Log In</v>
      </c>
      <c r="AN3042" s="172">
        <v>45817.383043981485</v>
      </c>
      <c r="AO3042" s="69" t="s">
        <v>186</v>
      </c>
      <c r="AP3042" s="69" t="s">
        <v>1913</v>
      </c>
      <c r="AQ3042" s="69" t="s">
        <v>186</v>
      </c>
      <c r="AR3042" s="69" t="s">
        <v>1916</v>
      </c>
    </row>
    <row r="3043" spans="36:44" ht="14.4">
      <c r="AJ3043" s="26" t="str">
        <f>VLOOKUP(AQ3043,'user list'!A:B,2,0)</f>
        <v>CVD</v>
      </c>
      <c r="AK3043" s="26">
        <f t="shared" ref="AK3043:AK3106" si="192">MONTH(AN3043)</f>
        <v>6</v>
      </c>
      <c r="AL3043" s="26">
        <f t="shared" ref="AL3043:AL3106" si="193">DAY(AN3043)</f>
        <v>9</v>
      </c>
      <c r="AM3043" s="94" t="str">
        <f t="shared" ref="AM3043:AM3106" si="194">AK3043&amp;"/"&amp;AL3043&amp;" "&amp;AR3043</f>
        <v>6/9 Log Off</v>
      </c>
      <c r="AN3043" s="172">
        <v>45817.383194444446</v>
      </c>
      <c r="AO3043" s="69" t="s">
        <v>208</v>
      </c>
      <c r="AP3043" s="69" t="s">
        <v>1913</v>
      </c>
      <c r="AQ3043" s="69" t="s">
        <v>208</v>
      </c>
      <c r="AR3043" s="69" t="s">
        <v>1917</v>
      </c>
    </row>
    <row r="3044" spans="36:44" ht="14.4">
      <c r="AJ3044" s="26" t="str">
        <f>VLOOKUP(AQ3044,'user list'!A:B,2,0)</f>
        <v>BCRD</v>
      </c>
      <c r="AK3044" s="26">
        <f t="shared" si="192"/>
        <v>6</v>
      </c>
      <c r="AL3044" s="26">
        <f t="shared" si="193"/>
        <v>9</v>
      </c>
      <c r="AM3044" s="94" t="str">
        <f t="shared" si="194"/>
        <v>6/9 Log In</v>
      </c>
      <c r="AN3044" s="172">
        <v>45817.383518518516</v>
      </c>
      <c r="AO3044" s="69" t="s">
        <v>192</v>
      </c>
      <c r="AP3044" s="69" t="s">
        <v>1913</v>
      </c>
      <c r="AQ3044" s="69" t="s">
        <v>192</v>
      </c>
      <c r="AR3044" s="69" t="s">
        <v>1916</v>
      </c>
    </row>
    <row r="3045" spans="36:44" ht="14.4">
      <c r="AJ3045" s="26" t="str">
        <f>VLOOKUP(AQ3045,'user list'!A:B,2,0)</f>
        <v>OCA</v>
      </c>
      <c r="AK3045" s="26">
        <f t="shared" si="192"/>
        <v>6</v>
      </c>
      <c r="AL3045" s="26">
        <f t="shared" si="193"/>
        <v>9</v>
      </c>
      <c r="AM3045" s="94" t="str">
        <f t="shared" si="194"/>
        <v>6/9 Log In</v>
      </c>
      <c r="AN3045" s="172">
        <v>45817.383703703701</v>
      </c>
      <c r="AO3045" s="69" t="s">
        <v>228</v>
      </c>
      <c r="AP3045" s="69" t="s">
        <v>1913</v>
      </c>
      <c r="AQ3045" s="69" t="s">
        <v>228</v>
      </c>
      <c r="AR3045" s="69" t="s">
        <v>1916</v>
      </c>
    </row>
    <row r="3046" spans="36:44" ht="14.4">
      <c r="AJ3046" s="26" t="str">
        <f>VLOOKUP(AQ3046,'user list'!A:B,2,0)</f>
        <v>CTO</v>
      </c>
      <c r="AK3046" s="26">
        <f t="shared" si="192"/>
        <v>6</v>
      </c>
      <c r="AL3046" s="26">
        <f t="shared" si="193"/>
        <v>9</v>
      </c>
      <c r="AM3046" s="94" t="str">
        <f t="shared" si="194"/>
        <v>6/9 Log Off</v>
      </c>
      <c r="AN3046" s="172">
        <v>45817.384201388886</v>
      </c>
      <c r="AO3046" s="69" t="s">
        <v>207</v>
      </c>
      <c r="AP3046" s="69" t="s">
        <v>1913</v>
      </c>
      <c r="AQ3046" s="69" t="s">
        <v>207</v>
      </c>
      <c r="AR3046" s="69" t="s">
        <v>1917</v>
      </c>
    </row>
    <row r="3047" spans="36:44" ht="14.4">
      <c r="AJ3047" s="26" t="str">
        <f>VLOOKUP(AQ3047,'user list'!A:B,2,0)</f>
        <v>CTO</v>
      </c>
      <c r="AK3047" s="26">
        <f t="shared" si="192"/>
        <v>6</v>
      </c>
      <c r="AL3047" s="26">
        <f t="shared" si="193"/>
        <v>9</v>
      </c>
      <c r="AM3047" s="94" t="str">
        <f t="shared" si="194"/>
        <v>6/9 Log In</v>
      </c>
      <c r="AN3047" s="172">
        <v>45817.384305555555</v>
      </c>
      <c r="AO3047" s="69" t="s">
        <v>207</v>
      </c>
      <c r="AP3047" s="69" t="s">
        <v>1913</v>
      </c>
      <c r="AQ3047" s="69" t="s">
        <v>207</v>
      </c>
      <c r="AR3047" s="69" t="s">
        <v>1916</v>
      </c>
    </row>
    <row r="3048" spans="36:44" ht="14.4">
      <c r="AJ3048" s="26" t="str">
        <f>VLOOKUP(AQ3048,'user list'!A:B,2,0)</f>
        <v>CVD</v>
      </c>
      <c r="AK3048" s="26">
        <f t="shared" si="192"/>
        <v>6</v>
      </c>
      <c r="AL3048" s="26">
        <f t="shared" si="193"/>
        <v>9</v>
      </c>
      <c r="AM3048" s="94" t="str">
        <f t="shared" si="194"/>
        <v>6/9 Log In</v>
      </c>
      <c r="AN3048" s="172">
        <v>45817.384386574071</v>
      </c>
      <c r="AO3048" s="69" t="s">
        <v>208</v>
      </c>
      <c r="AP3048" s="69" t="s">
        <v>1913</v>
      </c>
      <c r="AQ3048" s="69" t="s">
        <v>208</v>
      </c>
      <c r="AR3048" s="69" t="s">
        <v>1916</v>
      </c>
    </row>
    <row r="3049" spans="36:44" ht="14.4">
      <c r="AJ3049" s="26" t="str">
        <f>VLOOKUP(AQ3049,'user list'!A:B,2,0)</f>
        <v>SSDD</v>
      </c>
      <c r="AK3049" s="26">
        <f t="shared" si="192"/>
        <v>6</v>
      </c>
      <c r="AL3049" s="26">
        <f t="shared" si="193"/>
        <v>9</v>
      </c>
      <c r="AM3049" s="94" t="str">
        <f t="shared" si="194"/>
        <v>6/9 Log In</v>
      </c>
      <c r="AN3049" s="172">
        <v>45817.384837962964</v>
      </c>
      <c r="AO3049" s="69" t="s">
        <v>273</v>
      </c>
      <c r="AP3049" s="69" t="s">
        <v>1913</v>
      </c>
      <c r="AQ3049" s="69" t="s">
        <v>273</v>
      </c>
      <c r="AR3049" s="69" t="s">
        <v>1916</v>
      </c>
    </row>
    <row r="3050" spans="36:44" ht="14.4">
      <c r="AJ3050" s="26" t="str">
        <f>VLOOKUP(AQ3050,'user list'!A:B,2,0)</f>
        <v>OCM</v>
      </c>
      <c r="AK3050" s="26">
        <f t="shared" si="192"/>
        <v>6</v>
      </c>
      <c r="AL3050" s="26">
        <f t="shared" si="193"/>
        <v>9</v>
      </c>
      <c r="AM3050" s="94" t="str">
        <f t="shared" si="194"/>
        <v>6/9 Log In</v>
      </c>
      <c r="AN3050" s="172">
        <v>45817.385046296295</v>
      </c>
      <c r="AO3050" s="69" t="s">
        <v>230</v>
      </c>
      <c r="AP3050" s="69" t="s">
        <v>1913</v>
      </c>
      <c r="AQ3050" s="69" t="s">
        <v>230</v>
      </c>
      <c r="AR3050" s="69" t="s">
        <v>1916</v>
      </c>
    </row>
    <row r="3051" spans="36:44" ht="14.4">
      <c r="AJ3051" s="26" t="str">
        <f>VLOOKUP(AQ3051,'user list'!A:B,2,0)</f>
        <v>HCDRD</v>
      </c>
      <c r="AK3051" s="26">
        <f t="shared" si="192"/>
        <v>6</v>
      </c>
      <c r="AL3051" s="26">
        <f t="shared" si="193"/>
        <v>9</v>
      </c>
      <c r="AM3051" s="94" t="str">
        <f t="shared" si="194"/>
        <v>6/9 Log In</v>
      </c>
      <c r="AN3051" s="172">
        <v>45817.387175925927</v>
      </c>
      <c r="AO3051" s="69" t="s">
        <v>216</v>
      </c>
      <c r="AP3051" s="69" t="s">
        <v>1913</v>
      </c>
      <c r="AQ3051" s="69" t="s">
        <v>216</v>
      </c>
      <c r="AR3051" s="69" t="s">
        <v>1916</v>
      </c>
    </row>
    <row r="3052" spans="36:44" ht="14.4">
      <c r="AJ3052" s="26" t="str">
        <f>VLOOKUP(AQ3052,'user list'!A:B,2,0)</f>
        <v>Admin</v>
      </c>
      <c r="AK3052" s="26">
        <f t="shared" si="192"/>
        <v>6</v>
      </c>
      <c r="AL3052" s="26">
        <f t="shared" si="193"/>
        <v>9</v>
      </c>
      <c r="AM3052" s="94" t="str">
        <f t="shared" si="194"/>
        <v>6/9 Log In</v>
      </c>
      <c r="AN3052" s="172">
        <v>45817.387881944444</v>
      </c>
      <c r="AO3052" s="69" t="s">
        <v>186</v>
      </c>
      <c r="AP3052" s="69" t="s">
        <v>1913</v>
      </c>
      <c r="AQ3052" s="69" t="s">
        <v>186</v>
      </c>
      <c r="AR3052" s="69" t="s">
        <v>1916</v>
      </c>
    </row>
    <row r="3053" spans="36:44" ht="14.4">
      <c r="AJ3053" s="26" t="str">
        <f>VLOOKUP(AQ3053,'user list'!A:B,2,0)</f>
        <v>Admin</v>
      </c>
      <c r="AK3053" s="26">
        <f t="shared" si="192"/>
        <v>6</v>
      </c>
      <c r="AL3053" s="26">
        <f t="shared" si="193"/>
        <v>9</v>
      </c>
      <c r="AM3053" s="94" t="str">
        <f t="shared" si="194"/>
        <v>6/9 Log In</v>
      </c>
      <c r="AN3053" s="172">
        <v>45817.387881944444</v>
      </c>
      <c r="AO3053" s="69" t="s">
        <v>186</v>
      </c>
      <c r="AP3053" s="69" t="s">
        <v>1913</v>
      </c>
      <c r="AQ3053" s="69" t="s">
        <v>186</v>
      </c>
      <c r="AR3053" s="69" t="s">
        <v>1916</v>
      </c>
    </row>
    <row r="3054" spans="36:44" ht="14.4">
      <c r="AJ3054" s="26" t="str">
        <f>VLOOKUP(AQ3054,'user list'!A:B,2,0)</f>
        <v>LEDIPO</v>
      </c>
      <c r="AK3054" s="26">
        <f t="shared" si="192"/>
        <v>6</v>
      </c>
      <c r="AL3054" s="26">
        <f t="shared" si="193"/>
        <v>9</v>
      </c>
      <c r="AM3054" s="94" t="str">
        <f t="shared" si="194"/>
        <v>6/9 Log Off</v>
      </c>
      <c r="AN3054" s="172">
        <v>45817.388020833336</v>
      </c>
      <c r="AO3054" s="69" t="s">
        <v>222</v>
      </c>
      <c r="AP3054" s="69" t="s">
        <v>1913</v>
      </c>
      <c r="AQ3054" s="69" t="s">
        <v>222</v>
      </c>
      <c r="AR3054" s="69" t="s">
        <v>1917</v>
      </c>
    </row>
    <row r="3055" spans="36:44" ht="14.4">
      <c r="AJ3055" s="26" t="str">
        <f>VLOOKUP(AQ3055,'user list'!A:B,2,0)</f>
        <v>Admin</v>
      </c>
      <c r="AK3055" s="26">
        <f t="shared" si="192"/>
        <v>6</v>
      </c>
      <c r="AL3055" s="26">
        <f t="shared" si="193"/>
        <v>9</v>
      </c>
      <c r="AM3055" s="94" t="str">
        <f t="shared" si="194"/>
        <v>6/9 Log In</v>
      </c>
      <c r="AN3055" s="172">
        <v>45817.389432870368</v>
      </c>
      <c r="AO3055" s="69" t="s">
        <v>186</v>
      </c>
      <c r="AP3055" s="69" t="s">
        <v>1913</v>
      </c>
      <c r="AQ3055" s="69" t="s">
        <v>186</v>
      </c>
      <c r="AR3055" s="69" t="s">
        <v>1916</v>
      </c>
    </row>
    <row r="3056" spans="36:44" ht="14.4">
      <c r="AJ3056" s="26" t="str">
        <f>VLOOKUP(AQ3056,'user list'!A:B,2,0)</f>
        <v>OCA</v>
      </c>
      <c r="AK3056" s="26">
        <f t="shared" si="192"/>
        <v>6</v>
      </c>
      <c r="AL3056" s="26">
        <f t="shared" si="193"/>
        <v>9</v>
      </c>
      <c r="AM3056" s="94" t="str">
        <f t="shared" si="194"/>
        <v>6/9 Log Off</v>
      </c>
      <c r="AN3056" s="172">
        <v>45817.389456018522</v>
      </c>
      <c r="AO3056" s="69" t="s">
        <v>227</v>
      </c>
      <c r="AP3056" s="69" t="s">
        <v>1913</v>
      </c>
      <c r="AQ3056" s="69" t="s">
        <v>227</v>
      </c>
      <c r="AR3056" s="69" t="s">
        <v>1917</v>
      </c>
    </row>
    <row r="3057" spans="36:44" ht="14.4">
      <c r="AJ3057" s="26" t="str">
        <f>VLOOKUP(AQ3057,'user list'!A:B,2,0)</f>
        <v>OCA</v>
      </c>
      <c r="AK3057" s="26">
        <f t="shared" si="192"/>
        <v>6</v>
      </c>
      <c r="AL3057" s="26">
        <f t="shared" si="193"/>
        <v>9</v>
      </c>
      <c r="AM3057" s="94" t="str">
        <f t="shared" si="194"/>
        <v>6/9 Log In</v>
      </c>
      <c r="AN3057" s="172">
        <v>45817.38994212963</v>
      </c>
      <c r="AO3057" s="69" t="s">
        <v>227</v>
      </c>
      <c r="AP3057" s="69" t="s">
        <v>1913</v>
      </c>
      <c r="AQ3057" s="69" t="s">
        <v>227</v>
      </c>
      <c r="AR3057" s="69" t="s">
        <v>1916</v>
      </c>
    </row>
    <row r="3058" spans="36:44" ht="14.4">
      <c r="AJ3058" s="26" t="str">
        <f>VLOOKUP(AQ3058,'user list'!A:B,2,0)</f>
        <v>Admin</v>
      </c>
      <c r="AK3058" s="26">
        <f t="shared" si="192"/>
        <v>6</v>
      </c>
      <c r="AL3058" s="26">
        <f t="shared" si="193"/>
        <v>9</v>
      </c>
      <c r="AM3058" s="94" t="str">
        <f t="shared" si="194"/>
        <v>6/9 Log In</v>
      </c>
      <c r="AN3058" s="172">
        <v>45817.389965277776</v>
      </c>
      <c r="AO3058" s="69" t="s">
        <v>186</v>
      </c>
      <c r="AP3058" s="69" t="s">
        <v>1913</v>
      </c>
      <c r="AQ3058" s="69" t="s">
        <v>186</v>
      </c>
      <c r="AR3058" s="69" t="s">
        <v>1916</v>
      </c>
    </row>
    <row r="3059" spans="36:44" ht="14.4">
      <c r="AJ3059" s="26" t="str">
        <f>VLOOKUP(AQ3059,'user list'!A:B,2,0)</f>
        <v>QCBAS</v>
      </c>
      <c r="AK3059" s="26">
        <f t="shared" si="192"/>
        <v>6</v>
      </c>
      <c r="AL3059" s="26">
        <f t="shared" si="193"/>
        <v>9</v>
      </c>
      <c r="AM3059" s="94" t="str">
        <f t="shared" si="194"/>
        <v>6/9 Log In</v>
      </c>
      <c r="AN3059" s="172">
        <v>45817.392997685187</v>
      </c>
      <c r="AO3059" s="69" t="s">
        <v>263</v>
      </c>
      <c r="AP3059" s="69" t="s">
        <v>1913</v>
      </c>
      <c r="AQ3059" s="69" t="s">
        <v>263</v>
      </c>
      <c r="AR3059" s="69" t="s">
        <v>1916</v>
      </c>
    </row>
    <row r="3060" spans="36:44" ht="14.4">
      <c r="AJ3060" s="26" t="str">
        <f>VLOOKUP(AQ3060,'user list'!A:B,2,0)</f>
        <v>ITDD</v>
      </c>
      <c r="AK3060" s="26">
        <f t="shared" si="192"/>
        <v>6</v>
      </c>
      <c r="AL3060" s="26">
        <f t="shared" si="193"/>
        <v>9</v>
      </c>
      <c r="AM3060" s="94" t="str">
        <f t="shared" si="194"/>
        <v>6/9 Log In</v>
      </c>
      <c r="AN3060" s="172">
        <v>45817.393090277779</v>
      </c>
      <c r="AO3060" s="69" t="s">
        <v>219</v>
      </c>
      <c r="AP3060" s="69" t="s">
        <v>1913</v>
      </c>
      <c r="AQ3060" s="69" t="s">
        <v>219</v>
      </c>
      <c r="AR3060" s="69" t="s">
        <v>1916</v>
      </c>
    </row>
    <row r="3061" spans="36:44" ht="14.4">
      <c r="AJ3061" s="26" t="str">
        <f>VLOOKUP(AQ3061,'user list'!A:B,2,0)</f>
        <v>ITDD</v>
      </c>
      <c r="AK3061" s="26">
        <f t="shared" si="192"/>
        <v>6</v>
      </c>
      <c r="AL3061" s="26">
        <f t="shared" si="193"/>
        <v>9</v>
      </c>
      <c r="AM3061" s="94" t="str">
        <f t="shared" si="194"/>
        <v>6/9 Log In</v>
      </c>
      <c r="AN3061" s="172">
        <v>45817.39366898148</v>
      </c>
      <c r="AO3061" s="69" t="s">
        <v>219</v>
      </c>
      <c r="AP3061" s="69" t="s">
        <v>1913</v>
      </c>
      <c r="AQ3061" s="69" t="s">
        <v>219</v>
      </c>
      <c r="AR3061" s="69" t="s">
        <v>1916</v>
      </c>
    </row>
    <row r="3062" spans="36:44" ht="14.4">
      <c r="AJ3062" s="26" t="str">
        <f>VLOOKUP(AQ3062,'user list'!A:B,2,0)</f>
        <v>SPORTS</v>
      </c>
      <c r="AK3062" s="26">
        <f t="shared" si="192"/>
        <v>6</v>
      </c>
      <c r="AL3062" s="26">
        <f t="shared" si="193"/>
        <v>9</v>
      </c>
      <c r="AM3062" s="94" t="str">
        <f t="shared" si="194"/>
        <v>6/9 Log In</v>
      </c>
      <c r="AN3062" s="172">
        <v>45817.39439814815</v>
      </c>
      <c r="AO3062" s="69" t="s">
        <v>272</v>
      </c>
      <c r="AP3062" s="69" t="s">
        <v>1913</v>
      </c>
      <c r="AQ3062" s="69" t="s">
        <v>272</v>
      </c>
      <c r="AR3062" s="69" t="s">
        <v>1916</v>
      </c>
    </row>
    <row r="3063" spans="36:44" ht="14.4">
      <c r="AJ3063" s="26" t="str">
        <f>VLOOKUP(AQ3063,'user list'!A:B,2,0)</f>
        <v>PLEB</v>
      </c>
      <c r="AK3063" s="26">
        <f t="shared" si="192"/>
        <v>6</v>
      </c>
      <c r="AL3063" s="26">
        <f t="shared" si="193"/>
        <v>9</v>
      </c>
      <c r="AM3063" s="94" t="str">
        <f t="shared" si="194"/>
        <v>6/9 Log In</v>
      </c>
      <c r="AN3063" s="172">
        <v>45817.394479166665</v>
      </c>
      <c r="AO3063" s="69" t="s">
        <v>260</v>
      </c>
      <c r="AP3063" s="69" t="s">
        <v>1913</v>
      </c>
      <c r="AQ3063" s="69" t="s">
        <v>260</v>
      </c>
      <c r="AR3063" s="69" t="s">
        <v>1916</v>
      </c>
    </row>
    <row r="3064" spans="36:44" ht="14.4">
      <c r="AJ3064" s="26" t="str">
        <f>VLOOKUP(AQ3064,'user list'!A:B,2,0)</f>
        <v>CVD</v>
      </c>
      <c r="AK3064" s="26">
        <f t="shared" si="192"/>
        <v>6</v>
      </c>
      <c r="AL3064" s="26">
        <f t="shared" si="193"/>
        <v>9</v>
      </c>
      <c r="AM3064" s="94" t="str">
        <f t="shared" si="194"/>
        <v>6/9 Log Off</v>
      </c>
      <c r="AN3064" s="172">
        <v>45817.394976851851</v>
      </c>
      <c r="AO3064" s="69" t="s">
        <v>208</v>
      </c>
      <c r="AP3064" s="69" t="s">
        <v>1913</v>
      </c>
      <c r="AQ3064" s="69" t="s">
        <v>208</v>
      </c>
      <c r="AR3064" s="69" t="s">
        <v>1917</v>
      </c>
    </row>
    <row r="3065" spans="36:44" ht="14.4">
      <c r="AJ3065" s="26" t="str">
        <f>VLOOKUP(AQ3065,'user list'!A:B,2,0)</f>
        <v>BCRD</v>
      </c>
      <c r="AK3065" s="26">
        <f t="shared" si="192"/>
        <v>6</v>
      </c>
      <c r="AL3065" s="26">
        <f t="shared" si="193"/>
        <v>9</v>
      </c>
      <c r="AM3065" s="94" t="str">
        <f t="shared" si="194"/>
        <v>6/9 Log Off</v>
      </c>
      <c r="AN3065" s="172">
        <v>45817.395428240743</v>
      </c>
      <c r="AO3065" s="69" t="s">
        <v>192</v>
      </c>
      <c r="AP3065" s="69" t="s">
        <v>1913</v>
      </c>
      <c r="AQ3065" s="69" t="s">
        <v>192</v>
      </c>
      <c r="AR3065" s="69" t="s">
        <v>1917</v>
      </c>
    </row>
    <row r="3066" spans="36:44" ht="14.4">
      <c r="AJ3066" s="26" t="str">
        <f>VLOOKUP(AQ3066,'user list'!A:B,2,0)</f>
        <v>PDAO</v>
      </c>
      <c r="AK3066" s="26">
        <f t="shared" si="192"/>
        <v>6</v>
      </c>
      <c r="AL3066" s="26">
        <f t="shared" si="193"/>
        <v>9</v>
      </c>
      <c r="AM3066" s="94" t="str">
        <f t="shared" si="194"/>
        <v>6/9 Log In</v>
      </c>
      <c r="AN3066" s="172">
        <v>45817.395624999997</v>
      </c>
      <c r="AO3066" s="69" t="s">
        <v>258</v>
      </c>
      <c r="AP3066" s="69" t="s">
        <v>1913</v>
      </c>
      <c r="AQ3066" s="69" t="s">
        <v>258</v>
      </c>
      <c r="AR3066" s="69" t="s">
        <v>1916</v>
      </c>
    </row>
    <row r="3067" spans="36:44" ht="14.4">
      <c r="AJ3067" s="26" t="str">
        <f>VLOOKUP(AQ3067,'user list'!A:B,2,0)</f>
        <v>PDAO</v>
      </c>
      <c r="AK3067" s="26">
        <f t="shared" si="192"/>
        <v>6</v>
      </c>
      <c r="AL3067" s="26">
        <f t="shared" si="193"/>
        <v>9</v>
      </c>
      <c r="AM3067" s="94" t="str">
        <f t="shared" si="194"/>
        <v>6/9 Log In</v>
      </c>
      <c r="AN3067" s="172">
        <v>45817.395960648151</v>
      </c>
      <c r="AO3067" s="69" t="s">
        <v>258</v>
      </c>
      <c r="AP3067" s="69" t="s">
        <v>1913</v>
      </c>
      <c r="AQ3067" s="69" t="s">
        <v>258</v>
      </c>
      <c r="AR3067" s="69" t="s">
        <v>1916</v>
      </c>
    </row>
    <row r="3068" spans="36:44" ht="14.4">
      <c r="AJ3068" s="26" t="str">
        <f>VLOOKUP(AQ3068,'user list'!A:B,2,0)</f>
        <v>CHD</v>
      </c>
      <c r="AK3068" s="26">
        <f t="shared" si="192"/>
        <v>6</v>
      </c>
      <c r="AL3068" s="26">
        <f t="shared" si="193"/>
        <v>9</v>
      </c>
      <c r="AM3068" s="94" t="str">
        <f t="shared" si="194"/>
        <v>6/9 Log Off</v>
      </c>
      <c r="AN3068" s="172">
        <v>45817.396365740744</v>
      </c>
      <c r="AO3068" s="69" t="s">
        <v>203</v>
      </c>
      <c r="AP3068" s="69" t="s">
        <v>1913</v>
      </c>
      <c r="AQ3068" s="69" t="s">
        <v>203</v>
      </c>
      <c r="AR3068" s="69" t="s">
        <v>1917</v>
      </c>
    </row>
    <row r="3069" spans="36:44" ht="14.4">
      <c r="AJ3069" s="26" t="str">
        <f>VLOOKUP(AQ3069,'user list'!A:B,2,0)</f>
        <v>OCM</v>
      </c>
      <c r="AK3069" s="26">
        <f t="shared" si="192"/>
        <v>6</v>
      </c>
      <c r="AL3069" s="26">
        <f t="shared" si="193"/>
        <v>9</v>
      </c>
      <c r="AM3069" s="94" t="str">
        <f t="shared" si="194"/>
        <v>6/9 Log In</v>
      </c>
      <c r="AN3069" s="172">
        <v>45817.398715277777</v>
      </c>
      <c r="AO3069" s="69" t="s">
        <v>230</v>
      </c>
      <c r="AP3069" s="69" t="s">
        <v>1913</v>
      </c>
      <c r="AQ3069" s="69" t="s">
        <v>230</v>
      </c>
      <c r="AR3069" s="69" t="s">
        <v>1916</v>
      </c>
    </row>
    <row r="3070" spans="36:44" ht="14.4">
      <c r="AJ3070" s="26" t="str">
        <f>VLOOKUP(AQ3070,'user list'!A:B,2,0)</f>
        <v>DBO</v>
      </c>
      <c r="AK3070" s="26">
        <f t="shared" si="192"/>
        <v>6</v>
      </c>
      <c r="AL3070" s="26">
        <f t="shared" si="193"/>
        <v>9</v>
      </c>
      <c r="AM3070" s="94" t="str">
        <f t="shared" si="194"/>
        <v>6/9 Log In</v>
      </c>
      <c r="AN3070" s="172">
        <v>45817.399074074077</v>
      </c>
      <c r="AO3070" s="69" t="s">
        <v>210</v>
      </c>
      <c r="AP3070" s="69" t="s">
        <v>1913</v>
      </c>
      <c r="AQ3070" s="69" t="s">
        <v>210</v>
      </c>
      <c r="AR3070" s="69" t="s">
        <v>1916</v>
      </c>
    </row>
    <row r="3071" spans="36:44" ht="14.4">
      <c r="AJ3071" s="26" t="str">
        <f>VLOOKUP(AQ3071,'user list'!A:B,2,0)</f>
        <v>CCESD</v>
      </c>
      <c r="AK3071" s="26">
        <f t="shared" si="192"/>
        <v>6</v>
      </c>
      <c r="AL3071" s="26">
        <f t="shared" si="193"/>
        <v>9</v>
      </c>
      <c r="AM3071" s="94" t="str">
        <f t="shared" si="194"/>
        <v>6/9 Log In</v>
      </c>
      <c r="AN3071" s="172">
        <v>45817.399236111109</v>
      </c>
      <c r="AO3071" s="69" t="s">
        <v>284</v>
      </c>
      <c r="AP3071" s="69" t="s">
        <v>1913</v>
      </c>
      <c r="AQ3071" s="69" t="s">
        <v>284</v>
      </c>
      <c r="AR3071" s="69" t="s">
        <v>1916</v>
      </c>
    </row>
    <row r="3072" spans="36:44" ht="14.4">
      <c r="AJ3072" s="26" t="str">
        <f>VLOOKUP(AQ3072,'user list'!A:B,2,0)</f>
        <v>DOE</v>
      </c>
      <c r="AK3072" s="26">
        <f t="shared" si="192"/>
        <v>6</v>
      </c>
      <c r="AL3072" s="26">
        <f t="shared" si="193"/>
        <v>9</v>
      </c>
      <c r="AM3072" s="94" t="str">
        <f t="shared" si="194"/>
        <v>6/9 Log Off</v>
      </c>
      <c r="AN3072" s="172">
        <v>45817.399386574078</v>
      </c>
      <c r="AO3072" s="69" t="s">
        <v>212</v>
      </c>
      <c r="AP3072" s="69" t="s">
        <v>1913</v>
      </c>
      <c r="AQ3072" s="69" t="s">
        <v>212</v>
      </c>
      <c r="AR3072" s="69" t="s">
        <v>1917</v>
      </c>
    </row>
    <row r="3073" spans="36:44" ht="14.4">
      <c r="AJ3073" s="26" t="str">
        <f>VLOOKUP(AQ3073,'user list'!A:B,2,0)</f>
        <v>DOE</v>
      </c>
      <c r="AK3073" s="26">
        <f t="shared" si="192"/>
        <v>6</v>
      </c>
      <c r="AL3073" s="26">
        <f t="shared" si="193"/>
        <v>9</v>
      </c>
      <c r="AM3073" s="94" t="str">
        <f t="shared" si="194"/>
        <v>6/9 Log In</v>
      </c>
      <c r="AN3073" s="172">
        <v>45817.399456018517</v>
      </c>
      <c r="AO3073" s="69" t="s">
        <v>212</v>
      </c>
      <c r="AP3073" s="69" t="s">
        <v>1913</v>
      </c>
      <c r="AQ3073" s="69" t="s">
        <v>212</v>
      </c>
      <c r="AR3073" s="69" t="s">
        <v>1916</v>
      </c>
    </row>
    <row r="3074" spans="36:44" ht="14.4">
      <c r="AJ3074" s="26" t="str">
        <f>VLOOKUP(AQ3074,'user list'!A:B,2,0)</f>
        <v>QCEAU</v>
      </c>
      <c r="AK3074" s="26">
        <f t="shared" si="192"/>
        <v>6</v>
      </c>
      <c r="AL3074" s="26">
        <f t="shared" si="193"/>
        <v>9</v>
      </c>
      <c r="AM3074" s="94" t="str">
        <f t="shared" si="194"/>
        <v>6/9 Log In</v>
      </c>
      <c r="AN3074" s="172">
        <v>45817.401828703703</v>
      </c>
      <c r="AO3074" s="69" t="s">
        <v>266</v>
      </c>
      <c r="AP3074" s="69" t="s">
        <v>1913</v>
      </c>
      <c r="AQ3074" s="69" t="s">
        <v>266</v>
      </c>
      <c r="AR3074" s="69" t="s">
        <v>1916</v>
      </c>
    </row>
    <row r="3075" spans="36:44" ht="14.4">
      <c r="AJ3075" s="26" t="str">
        <f>VLOOKUP(AQ3075,'user list'!A:B,2,0)</f>
        <v>CCRD</v>
      </c>
      <c r="AK3075" s="26">
        <f t="shared" si="192"/>
        <v>6</v>
      </c>
      <c r="AL3075" s="26">
        <f t="shared" si="193"/>
        <v>9</v>
      </c>
      <c r="AM3075" s="94" t="str">
        <f t="shared" si="194"/>
        <v>6/9 Log In</v>
      </c>
      <c r="AN3075" s="172">
        <v>45817.402256944442</v>
      </c>
      <c r="AO3075" s="69" t="s">
        <v>198</v>
      </c>
      <c r="AP3075" s="69" t="s">
        <v>1913</v>
      </c>
      <c r="AQ3075" s="69" t="s">
        <v>198</v>
      </c>
      <c r="AR3075" s="69" t="s">
        <v>1916</v>
      </c>
    </row>
    <row r="3076" spans="36:44" ht="14.4">
      <c r="AJ3076" s="26" t="str">
        <f>VLOOKUP(AQ3076,'user list'!A:B,2,0)</f>
        <v>PAISD</v>
      </c>
      <c r="AK3076" s="26">
        <f t="shared" si="192"/>
        <v>6</v>
      </c>
      <c r="AL3076" s="26">
        <f t="shared" si="193"/>
        <v>9</v>
      </c>
      <c r="AM3076" s="94" t="str">
        <f t="shared" si="194"/>
        <v>6/9 Log Off</v>
      </c>
      <c r="AN3076" s="172">
        <v>45817.403796296298</v>
      </c>
      <c r="AO3076" s="69" t="s">
        <v>256</v>
      </c>
      <c r="AP3076" s="69" t="s">
        <v>1913</v>
      </c>
      <c r="AQ3076" s="69" t="s">
        <v>256</v>
      </c>
      <c r="AR3076" s="69" t="s">
        <v>1917</v>
      </c>
    </row>
    <row r="3077" spans="36:44" ht="14.4">
      <c r="AJ3077" s="26" t="str">
        <f>VLOOKUP(AQ3077,'user list'!A:B,2,0)</f>
        <v>PAISD</v>
      </c>
      <c r="AK3077" s="26">
        <f t="shared" si="192"/>
        <v>6</v>
      </c>
      <c r="AL3077" s="26">
        <f t="shared" si="193"/>
        <v>9</v>
      </c>
      <c r="AM3077" s="94" t="str">
        <f t="shared" si="194"/>
        <v>6/9 Log In</v>
      </c>
      <c r="AN3077" s="172">
        <v>45817.403900462959</v>
      </c>
      <c r="AO3077" s="69" t="s">
        <v>256</v>
      </c>
      <c r="AP3077" s="69" t="s">
        <v>1913</v>
      </c>
      <c r="AQ3077" s="69" t="s">
        <v>256</v>
      </c>
      <c r="AR3077" s="69" t="s">
        <v>1916</v>
      </c>
    </row>
    <row r="3078" spans="36:44" ht="14.4">
      <c r="AJ3078" s="26" t="str">
        <f>VLOOKUP(AQ3078,'user list'!A:B,2,0)</f>
        <v>OCM</v>
      </c>
      <c r="AK3078" s="26">
        <f t="shared" si="192"/>
        <v>6</v>
      </c>
      <c r="AL3078" s="26">
        <f t="shared" si="193"/>
        <v>9</v>
      </c>
      <c r="AM3078" s="94" t="str">
        <f t="shared" si="194"/>
        <v>6/9 Log In</v>
      </c>
      <c r="AN3078" s="172">
        <v>45817.404189814813</v>
      </c>
      <c r="AO3078" s="69" t="s">
        <v>230</v>
      </c>
      <c r="AP3078" s="69" t="s">
        <v>1913</v>
      </c>
      <c r="AQ3078" s="69" t="s">
        <v>230</v>
      </c>
      <c r="AR3078" s="69" t="s">
        <v>1916</v>
      </c>
    </row>
    <row r="3079" spans="36:44" ht="14.4">
      <c r="AJ3079" s="26" t="str">
        <f>VLOOKUP(AQ3079,'user list'!A:B,2,0)</f>
        <v>BPLD</v>
      </c>
      <c r="AK3079" s="26">
        <f t="shared" si="192"/>
        <v>6</v>
      </c>
      <c r="AL3079" s="26">
        <f t="shared" si="193"/>
        <v>9</v>
      </c>
      <c r="AM3079" s="94" t="str">
        <f t="shared" si="194"/>
        <v>6/9 Log Off</v>
      </c>
      <c r="AN3079" s="172">
        <v>45817.405613425923</v>
      </c>
      <c r="AO3079" s="69" t="s">
        <v>194</v>
      </c>
      <c r="AP3079" s="69" t="s">
        <v>1913</v>
      </c>
      <c r="AQ3079" s="69" t="s">
        <v>194</v>
      </c>
      <c r="AR3079" s="69" t="s">
        <v>1917</v>
      </c>
    </row>
    <row r="3080" spans="36:44" ht="14.4">
      <c r="AJ3080" s="26" t="str">
        <f>VLOOKUP(AQ3080,'user list'!A:B,2,0)</f>
        <v>Admin</v>
      </c>
      <c r="AK3080" s="26">
        <f t="shared" si="192"/>
        <v>6</v>
      </c>
      <c r="AL3080" s="26">
        <f t="shared" si="193"/>
        <v>9</v>
      </c>
      <c r="AM3080" s="94" t="str">
        <f t="shared" si="194"/>
        <v>6/9 Log Off</v>
      </c>
      <c r="AN3080" s="172">
        <v>45817.405624999999</v>
      </c>
      <c r="AO3080" s="69" t="s">
        <v>186</v>
      </c>
      <c r="AP3080" s="69" t="s">
        <v>1913</v>
      </c>
      <c r="AQ3080" s="69" t="s">
        <v>186</v>
      </c>
      <c r="AR3080" s="69" t="s">
        <v>1917</v>
      </c>
    </row>
    <row r="3081" spans="36:44" ht="14.4">
      <c r="AJ3081" s="26" t="str">
        <f>VLOOKUP(AQ3081,'user list'!A:B,2,0)</f>
        <v>BPLD</v>
      </c>
      <c r="AK3081" s="26">
        <f t="shared" si="192"/>
        <v>6</v>
      </c>
      <c r="AL3081" s="26">
        <f t="shared" si="193"/>
        <v>9</v>
      </c>
      <c r="AM3081" s="94" t="str">
        <f t="shared" si="194"/>
        <v>6/9 Log In</v>
      </c>
      <c r="AN3081" s="172">
        <v>45817.405682870369</v>
      </c>
      <c r="AO3081" s="69" t="s">
        <v>194</v>
      </c>
      <c r="AP3081" s="69" t="s">
        <v>1913</v>
      </c>
      <c r="AQ3081" s="69" t="s">
        <v>194</v>
      </c>
      <c r="AR3081" s="69" t="s">
        <v>1916</v>
      </c>
    </row>
    <row r="3082" spans="36:44" ht="14.4">
      <c r="AJ3082" s="26" t="str">
        <f>VLOOKUP(AQ3082,'user list'!A:B,2,0)</f>
        <v>OCM</v>
      </c>
      <c r="AK3082" s="26">
        <f t="shared" si="192"/>
        <v>6</v>
      </c>
      <c r="AL3082" s="26">
        <f t="shared" si="193"/>
        <v>9</v>
      </c>
      <c r="AM3082" s="94" t="str">
        <f t="shared" si="194"/>
        <v>6/9 Log In</v>
      </c>
      <c r="AN3082" s="172">
        <v>45817.405960648146</v>
      </c>
      <c r="AO3082" s="69" t="s">
        <v>232</v>
      </c>
      <c r="AP3082" s="69" t="s">
        <v>1913</v>
      </c>
      <c r="AQ3082" s="69" t="s">
        <v>232</v>
      </c>
      <c r="AR3082" s="69" t="s">
        <v>1916</v>
      </c>
    </row>
    <row r="3083" spans="36:44" ht="14.4">
      <c r="AJ3083" s="26" t="str">
        <f>VLOOKUP(AQ3083,'user list'!A:B,2,0)</f>
        <v>OCM</v>
      </c>
      <c r="AK3083" s="26">
        <f t="shared" si="192"/>
        <v>6</v>
      </c>
      <c r="AL3083" s="26">
        <f t="shared" si="193"/>
        <v>9</v>
      </c>
      <c r="AM3083" s="94" t="str">
        <f t="shared" si="194"/>
        <v>6/9 Log Off</v>
      </c>
      <c r="AN3083" s="172">
        <v>45817.407835648148</v>
      </c>
      <c r="AO3083" s="69" t="s">
        <v>236</v>
      </c>
      <c r="AP3083" s="69" t="s">
        <v>1913</v>
      </c>
      <c r="AQ3083" s="69" t="s">
        <v>236</v>
      </c>
      <c r="AR3083" s="69" t="s">
        <v>1917</v>
      </c>
    </row>
    <row r="3084" spans="36:44" ht="14.4">
      <c r="AJ3084" s="26" t="str">
        <f>VLOOKUP(AQ3084,'user list'!A:B,2,0)</f>
        <v>OCM</v>
      </c>
      <c r="AK3084" s="26">
        <f t="shared" si="192"/>
        <v>6</v>
      </c>
      <c r="AL3084" s="26">
        <f t="shared" si="193"/>
        <v>9</v>
      </c>
      <c r="AM3084" s="94" t="str">
        <f t="shared" si="194"/>
        <v>6/9 Log In</v>
      </c>
      <c r="AN3084" s="172">
        <v>45817.407916666663</v>
      </c>
      <c r="AO3084" s="69" t="s">
        <v>236</v>
      </c>
      <c r="AP3084" s="69" t="s">
        <v>1913</v>
      </c>
      <c r="AQ3084" s="69" t="s">
        <v>236</v>
      </c>
      <c r="AR3084" s="69" t="s">
        <v>1916</v>
      </c>
    </row>
    <row r="3085" spans="36:44" ht="14.4">
      <c r="AJ3085" s="26" t="str">
        <f>VLOOKUP(AQ3085,'user list'!A:B,2,0)</f>
        <v>PDAO</v>
      </c>
      <c r="AK3085" s="26">
        <f t="shared" si="192"/>
        <v>6</v>
      </c>
      <c r="AL3085" s="26">
        <f t="shared" si="193"/>
        <v>9</v>
      </c>
      <c r="AM3085" s="94" t="str">
        <f t="shared" si="194"/>
        <v>6/9 Log Off</v>
      </c>
      <c r="AN3085" s="172">
        <v>45817.409143518518</v>
      </c>
      <c r="AO3085" s="69" t="s">
        <v>258</v>
      </c>
      <c r="AP3085" s="69" t="s">
        <v>1913</v>
      </c>
      <c r="AQ3085" s="69" t="s">
        <v>258</v>
      </c>
      <c r="AR3085" s="69" t="s">
        <v>1917</v>
      </c>
    </row>
    <row r="3086" spans="36:44" ht="14.4">
      <c r="AJ3086" s="26" t="str">
        <f>VLOOKUP(AQ3086,'user list'!A:B,2,0)</f>
        <v>PDAD</v>
      </c>
      <c r="AK3086" s="26">
        <f t="shared" si="192"/>
        <v>6</v>
      </c>
      <c r="AL3086" s="26">
        <f t="shared" si="193"/>
        <v>9</v>
      </c>
      <c r="AM3086" s="94" t="str">
        <f t="shared" si="194"/>
        <v>6/9 Log Off</v>
      </c>
      <c r="AN3086" s="172">
        <v>45817.40965277778</v>
      </c>
      <c r="AO3086" s="69" t="s">
        <v>257</v>
      </c>
      <c r="AP3086" s="69" t="s">
        <v>1913</v>
      </c>
      <c r="AQ3086" s="69" t="s">
        <v>257</v>
      </c>
      <c r="AR3086" s="69" t="s">
        <v>1917</v>
      </c>
    </row>
    <row r="3087" spans="36:44" ht="14.4">
      <c r="AJ3087" s="26" t="str">
        <f>VLOOKUP(AQ3087,'user list'!A:B,2,0)</f>
        <v>HCDRD</v>
      </c>
      <c r="AK3087" s="26">
        <f t="shared" si="192"/>
        <v>6</v>
      </c>
      <c r="AL3087" s="26">
        <f t="shared" si="193"/>
        <v>9</v>
      </c>
      <c r="AM3087" s="94" t="str">
        <f t="shared" si="194"/>
        <v>6/9 Log Off</v>
      </c>
      <c r="AN3087" s="172">
        <v>45817.409814814811</v>
      </c>
      <c r="AO3087" s="69" t="s">
        <v>216</v>
      </c>
      <c r="AP3087" s="69" t="s">
        <v>1913</v>
      </c>
      <c r="AQ3087" s="69" t="s">
        <v>216</v>
      </c>
      <c r="AR3087" s="69" t="s">
        <v>1917</v>
      </c>
    </row>
    <row r="3088" spans="36:44" ht="14.4">
      <c r="AJ3088" s="26" t="str">
        <f>VLOOKUP(AQ3088,'user list'!A:B,2,0)</f>
        <v>HCDRD</v>
      </c>
      <c r="AK3088" s="26">
        <f t="shared" si="192"/>
        <v>6</v>
      </c>
      <c r="AL3088" s="26">
        <f t="shared" si="193"/>
        <v>9</v>
      </c>
      <c r="AM3088" s="94" t="str">
        <f t="shared" si="194"/>
        <v>6/9 Log In</v>
      </c>
      <c r="AN3088" s="172">
        <v>45817.409884259258</v>
      </c>
      <c r="AO3088" s="69" t="s">
        <v>216</v>
      </c>
      <c r="AP3088" s="69" t="s">
        <v>1913</v>
      </c>
      <c r="AQ3088" s="69" t="s">
        <v>216</v>
      </c>
      <c r="AR3088" s="69" t="s">
        <v>1916</v>
      </c>
    </row>
    <row r="3089" spans="36:44" ht="14.4">
      <c r="AJ3089" s="26" t="str">
        <f>VLOOKUP(AQ3089,'user list'!A:B,2,0)</f>
        <v>PDAD</v>
      </c>
      <c r="AK3089" s="26">
        <f t="shared" si="192"/>
        <v>6</v>
      </c>
      <c r="AL3089" s="26">
        <f t="shared" si="193"/>
        <v>9</v>
      </c>
      <c r="AM3089" s="94" t="str">
        <f t="shared" si="194"/>
        <v>6/9 Log In</v>
      </c>
      <c r="AN3089" s="172">
        <v>45817.409953703704</v>
      </c>
      <c r="AO3089" s="69" t="s">
        <v>257</v>
      </c>
      <c r="AP3089" s="69" t="s">
        <v>1913</v>
      </c>
      <c r="AQ3089" s="69" t="s">
        <v>257</v>
      </c>
      <c r="AR3089" s="69" t="s">
        <v>1916</v>
      </c>
    </row>
    <row r="3090" spans="36:44" ht="14.4">
      <c r="AJ3090" s="26" t="str">
        <f>VLOOKUP(AQ3090,'user list'!A:B,2,0)</f>
        <v>ITDD</v>
      </c>
      <c r="AK3090" s="26">
        <f t="shared" si="192"/>
        <v>6</v>
      </c>
      <c r="AL3090" s="26">
        <f t="shared" si="193"/>
        <v>9</v>
      </c>
      <c r="AM3090" s="94" t="str">
        <f t="shared" si="194"/>
        <v>6/9 Log Off</v>
      </c>
      <c r="AN3090" s="172">
        <v>45817.412222222221</v>
      </c>
      <c r="AO3090" s="69" t="s">
        <v>219</v>
      </c>
      <c r="AP3090" s="69" t="s">
        <v>1913</v>
      </c>
      <c r="AQ3090" s="69" t="s">
        <v>219</v>
      </c>
      <c r="AR3090" s="69" t="s">
        <v>1917</v>
      </c>
    </row>
    <row r="3091" spans="36:44" ht="14.4">
      <c r="AJ3091" s="26" t="str">
        <f>VLOOKUP(AQ3091,'user list'!A:B,2,0)</f>
        <v>ITDD</v>
      </c>
      <c r="AK3091" s="26">
        <f t="shared" si="192"/>
        <v>6</v>
      </c>
      <c r="AL3091" s="26">
        <f t="shared" si="193"/>
        <v>9</v>
      </c>
      <c r="AM3091" s="94" t="str">
        <f t="shared" si="194"/>
        <v>6/9 Log In</v>
      </c>
      <c r="AN3091" s="172">
        <v>45817.412326388891</v>
      </c>
      <c r="AO3091" s="69" t="s">
        <v>219</v>
      </c>
      <c r="AP3091" s="69" t="s">
        <v>1913</v>
      </c>
      <c r="AQ3091" s="69" t="s">
        <v>219</v>
      </c>
      <c r="AR3091" s="69" t="s">
        <v>1916</v>
      </c>
    </row>
    <row r="3092" spans="36:44" ht="14.4">
      <c r="AJ3092" s="26" t="str">
        <f>VLOOKUP(AQ3092,'user list'!A:B,2,0)</f>
        <v>QCTD</v>
      </c>
      <c r="AK3092" s="26">
        <f t="shared" si="192"/>
        <v>6</v>
      </c>
      <c r="AL3092" s="26">
        <f t="shared" si="193"/>
        <v>9</v>
      </c>
      <c r="AM3092" s="94" t="str">
        <f t="shared" si="194"/>
        <v>6/9 Log Off</v>
      </c>
      <c r="AN3092" s="172">
        <v>45817.413032407407</v>
      </c>
      <c r="AO3092" s="69" t="s">
        <v>269</v>
      </c>
      <c r="AP3092" s="69" t="s">
        <v>1913</v>
      </c>
      <c r="AQ3092" s="69" t="s">
        <v>269</v>
      </c>
      <c r="AR3092" s="69" t="s">
        <v>1917</v>
      </c>
    </row>
    <row r="3093" spans="36:44" ht="14.4">
      <c r="AJ3093" s="26" t="str">
        <f>VLOOKUP(AQ3093,'user list'!A:B,2,0)</f>
        <v>QCTD</v>
      </c>
      <c r="AK3093" s="26">
        <f t="shared" si="192"/>
        <v>6</v>
      </c>
      <c r="AL3093" s="26">
        <f t="shared" si="193"/>
        <v>9</v>
      </c>
      <c r="AM3093" s="94" t="str">
        <f t="shared" si="194"/>
        <v>6/9 Log In</v>
      </c>
      <c r="AN3093" s="172">
        <v>45817.413449074076</v>
      </c>
      <c r="AO3093" s="69" t="s">
        <v>269</v>
      </c>
      <c r="AP3093" s="69" t="s">
        <v>1913</v>
      </c>
      <c r="AQ3093" s="69" t="s">
        <v>269</v>
      </c>
      <c r="AR3093" s="69" t="s">
        <v>1916</v>
      </c>
    </row>
    <row r="3094" spans="36:44" ht="14.4">
      <c r="AJ3094" s="26" t="str">
        <f>VLOOKUP(AQ3094,'user list'!A:B,2,0)</f>
        <v>CCRD</v>
      </c>
      <c r="AK3094" s="26">
        <f t="shared" si="192"/>
        <v>6</v>
      </c>
      <c r="AL3094" s="26">
        <f t="shared" si="193"/>
        <v>9</v>
      </c>
      <c r="AM3094" s="94" t="str">
        <f t="shared" si="194"/>
        <v>6/9 Log Off</v>
      </c>
      <c r="AN3094" s="172">
        <v>45817.41369212963</v>
      </c>
      <c r="AO3094" s="69" t="s">
        <v>198</v>
      </c>
      <c r="AP3094" s="69" t="s">
        <v>1913</v>
      </c>
      <c r="AQ3094" s="69" t="s">
        <v>198</v>
      </c>
      <c r="AR3094" s="69" t="s">
        <v>1917</v>
      </c>
    </row>
    <row r="3095" spans="36:44" ht="14.4">
      <c r="AJ3095" s="26" t="str">
        <f>VLOOKUP(AQ3095,'user list'!A:B,2,0)</f>
        <v>ITDD</v>
      </c>
      <c r="AK3095" s="26">
        <f t="shared" si="192"/>
        <v>6</v>
      </c>
      <c r="AL3095" s="26">
        <f t="shared" si="193"/>
        <v>9</v>
      </c>
      <c r="AM3095" s="94" t="str">
        <f t="shared" si="194"/>
        <v>6/9 Log Off</v>
      </c>
      <c r="AN3095" s="172">
        <v>45817.413912037038</v>
      </c>
      <c r="AO3095" s="69" t="s">
        <v>219</v>
      </c>
      <c r="AP3095" s="69" t="s">
        <v>1913</v>
      </c>
      <c r="AQ3095" s="69" t="s">
        <v>219</v>
      </c>
      <c r="AR3095" s="69" t="s">
        <v>1917</v>
      </c>
    </row>
    <row r="3096" spans="36:44" ht="14.4">
      <c r="AJ3096" s="26" t="str">
        <f>VLOOKUP(AQ3096,'user list'!A:B,2,0)</f>
        <v>ITDD</v>
      </c>
      <c r="AK3096" s="26">
        <f t="shared" si="192"/>
        <v>6</v>
      </c>
      <c r="AL3096" s="26">
        <f t="shared" si="193"/>
        <v>9</v>
      </c>
      <c r="AM3096" s="94" t="str">
        <f t="shared" si="194"/>
        <v>6/9 Log In</v>
      </c>
      <c r="AN3096" s="172">
        <v>45817.413946759261</v>
      </c>
      <c r="AO3096" s="69" t="s">
        <v>219</v>
      </c>
      <c r="AP3096" s="69" t="s">
        <v>1913</v>
      </c>
      <c r="AQ3096" s="69" t="s">
        <v>219</v>
      </c>
      <c r="AR3096" s="69" t="s">
        <v>1916</v>
      </c>
    </row>
    <row r="3097" spans="36:44" ht="14.4">
      <c r="AJ3097" s="26" t="str">
        <f>VLOOKUP(AQ3097,'user list'!A:B,2,0)</f>
        <v>CCESD</v>
      </c>
      <c r="AK3097" s="26">
        <f t="shared" si="192"/>
        <v>6</v>
      </c>
      <c r="AL3097" s="26">
        <f t="shared" si="193"/>
        <v>9</v>
      </c>
      <c r="AM3097" s="94" t="str">
        <f t="shared" si="194"/>
        <v>6/9 Log Off</v>
      </c>
      <c r="AN3097" s="172">
        <v>45817.415289351855</v>
      </c>
      <c r="AO3097" s="69" t="s">
        <v>284</v>
      </c>
      <c r="AP3097" s="69" t="s">
        <v>1913</v>
      </c>
      <c r="AQ3097" s="69" t="s">
        <v>284</v>
      </c>
      <c r="AR3097" s="69" t="s">
        <v>1917</v>
      </c>
    </row>
    <row r="3098" spans="36:44" ht="14.4">
      <c r="AJ3098" s="26" t="str">
        <f>VLOOKUP(AQ3098,'user list'!A:B,2,0)</f>
        <v>PLEB</v>
      </c>
      <c r="AK3098" s="26">
        <f t="shared" si="192"/>
        <v>6</v>
      </c>
      <c r="AL3098" s="26">
        <f t="shared" si="193"/>
        <v>9</v>
      </c>
      <c r="AM3098" s="94" t="str">
        <f t="shared" si="194"/>
        <v>6/9 Log Off</v>
      </c>
      <c r="AN3098" s="172">
        <v>45817.415509259263</v>
      </c>
      <c r="AO3098" s="69" t="s">
        <v>260</v>
      </c>
      <c r="AP3098" s="69" t="s">
        <v>1913</v>
      </c>
      <c r="AQ3098" s="69" t="s">
        <v>260</v>
      </c>
      <c r="AR3098" s="69" t="s">
        <v>1917</v>
      </c>
    </row>
    <row r="3099" spans="36:44" ht="14.4">
      <c r="AJ3099" s="26" t="str">
        <f>VLOOKUP(AQ3099,'user list'!A:B,2,0)</f>
        <v>CCESD</v>
      </c>
      <c r="AK3099" s="26">
        <f t="shared" si="192"/>
        <v>6</v>
      </c>
      <c r="AL3099" s="26">
        <f t="shared" si="193"/>
        <v>9</v>
      </c>
      <c r="AM3099" s="94" t="str">
        <f t="shared" si="194"/>
        <v>6/9 Log Off</v>
      </c>
      <c r="AN3099" s="172">
        <v>45817.415983796294</v>
      </c>
      <c r="AO3099" s="69" t="s">
        <v>284</v>
      </c>
      <c r="AP3099" s="69" t="s">
        <v>1913</v>
      </c>
      <c r="AQ3099" s="69" t="s">
        <v>284</v>
      </c>
      <c r="AR3099" s="69" t="s">
        <v>1917</v>
      </c>
    </row>
    <row r="3100" spans="36:44" ht="14.4">
      <c r="AJ3100" s="26" t="str">
        <f>VLOOKUP(AQ3100,'user list'!A:B,2,0)</f>
        <v>PAISD</v>
      </c>
      <c r="AK3100" s="26">
        <f t="shared" si="192"/>
        <v>6</v>
      </c>
      <c r="AL3100" s="26">
        <f t="shared" si="193"/>
        <v>9</v>
      </c>
      <c r="AM3100" s="94" t="str">
        <f t="shared" si="194"/>
        <v>6/9 Log Off</v>
      </c>
      <c r="AN3100" s="172">
        <v>45817.418634259258</v>
      </c>
      <c r="AO3100" s="69" t="s">
        <v>256</v>
      </c>
      <c r="AP3100" s="69" t="s">
        <v>1913</v>
      </c>
      <c r="AQ3100" s="69" t="s">
        <v>256</v>
      </c>
      <c r="AR3100" s="69" t="s">
        <v>1917</v>
      </c>
    </row>
    <row r="3101" spans="36:44" ht="14.4">
      <c r="AJ3101" s="26" t="str">
        <f>VLOOKUP(AQ3101,'user list'!A:B,2,0)</f>
        <v>CVD</v>
      </c>
      <c r="AK3101" s="26">
        <f t="shared" si="192"/>
        <v>6</v>
      </c>
      <c r="AL3101" s="26">
        <f t="shared" si="193"/>
        <v>9</v>
      </c>
      <c r="AM3101" s="94" t="str">
        <f t="shared" si="194"/>
        <v>6/9 Log In</v>
      </c>
      <c r="AN3101" s="172">
        <v>45817.421493055554</v>
      </c>
      <c r="AO3101" s="69" t="s">
        <v>208</v>
      </c>
      <c r="AP3101" s="69" t="s">
        <v>1913</v>
      </c>
      <c r="AQ3101" s="69" t="s">
        <v>208</v>
      </c>
      <c r="AR3101" s="69" t="s">
        <v>1916</v>
      </c>
    </row>
    <row r="3102" spans="36:44" ht="14.4">
      <c r="AJ3102" s="26" t="str">
        <f>VLOOKUP(AQ3102,'user list'!A:B,2,0)</f>
        <v>OCM</v>
      </c>
      <c r="AK3102" s="26">
        <f t="shared" si="192"/>
        <v>6</v>
      </c>
      <c r="AL3102" s="26">
        <f t="shared" si="193"/>
        <v>9</v>
      </c>
      <c r="AM3102" s="94" t="str">
        <f t="shared" si="194"/>
        <v>6/9 Log In</v>
      </c>
      <c r="AN3102" s="172">
        <v>45817.422372685185</v>
      </c>
      <c r="AO3102" s="69" t="s">
        <v>230</v>
      </c>
      <c r="AP3102" s="69" t="s">
        <v>1913</v>
      </c>
      <c r="AQ3102" s="69" t="s">
        <v>230</v>
      </c>
      <c r="AR3102" s="69" t="s">
        <v>1916</v>
      </c>
    </row>
    <row r="3103" spans="36:44" ht="14.4">
      <c r="AJ3103" s="26" t="str">
        <f>VLOOKUP(AQ3103,'user list'!A:B,2,0)</f>
        <v>PDAO</v>
      </c>
      <c r="AK3103" s="26">
        <f t="shared" si="192"/>
        <v>6</v>
      </c>
      <c r="AL3103" s="26">
        <f t="shared" si="193"/>
        <v>9</v>
      </c>
      <c r="AM3103" s="94" t="str">
        <f t="shared" si="194"/>
        <v>6/9 Log Off</v>
      </c>
      <c r="AN3103" s="172">
        <v>45817.423055555555</v>
      </c>
      <c r="AO3103" s="69" t="s">
        <v>258</v>
      </c>
      <c r="AP3103" s="69" t="s">
        <v>1913</v>
      </c>
      <c r="AQ3103" s="69" t="s">
        <v>258</v>
      </c>
      <c r="AR3103" s="69" t="s">
        <v>1917</v>
      </c>
    </row>
    <row r="3104" spans="36:44" ht="14.4">
      <c r="AJ3104" s="26" t="str">
        <f>VLOOKUP(AQ3104,'user list'!A:B,2,0)</f>
        <v>HCDRD</v>
      </c>
      <c r="AK3104" s="26">
        <f t="shared" si="192"/>
        <v>6</v>
      </c>
      <c r="AL3104" s="26">
        <f t="shared" si="193"/>
        <v>9</v>
      </c>
      <c r="AM3104" s="94" t="str">
        <f t="shared" si="194"/>
        <v>6/9 Log Off</v>
      </c>
      <c r="AN3104" s="172">
        <v>45817.423148148147</v>
      </c>
      <c r="AO3104" s="69" t="s">
        <v>216</v>
      </c>
      <c r="AP3104" s="69" t="s">
        <v>1913</v>
      </c>
      <c r="AQ3104" s="69" t="s">
        <v>216</v>
      </c>
      <c r="AR3104" s="69" t="s">
        <v>1917</v>
      </c>
    </row>
    <row r="3105" spans="36:44" ht="14.4">
      <c r="AJ3105" s="26" t="str">
        <f>VLOOKUP(AQ3105,'user list'!A:B,2,0)</f>
        <v>BPLD</v>
      </c>
      <c r="AK3105" s="26">
        <f t="shared" si="192"/>
        <v>6</v>
      </c>
      <c r="AL3105" s="26">
        <f t="shared" si="193"/>
        <v>9</v>
      </c>
      <c r="AM3105" s="94" t="str">
        <f t="shared" si="194"/>
        <v>6/9 Log Off</v>
      </c>
      <c r="AN3105" s="172">
        <v>45817.423437500001</v>
      </c>
      <c r="AO3105" s="69" t="s">
        <v>194</v>
      </c>
      <c r="AP3105" s="69" t="s">
        <v>1913</v>
      </c>
      <c r="AQ3105" s="69" t="s">
        <v>194</v>
      </c>
      <c r="AR3105" s="69" t="s">
        <v>1917</v>
      </c>
    </row>
    <row r="3106" spans="36:44" ht="14.4">
      <c r="AJ3106" s="26" t="str">
        <f>VLOOKUP(AQ3106,'user list'!A:B,2,0)</f>
        <v>BPLD</v>
      </c>
      <c r="AK3106" s="26">
        <f t="shared" si="192"/>
        <v>6</v>
      </c>
      <c r="AL3106" s="26">
        <f t="shared" si="193"/>
        <v>9</v>
      </c>
      <c r="AM3106" s="94" t="str">
        <f t="shared" si="194"/>
        <v>6/9 Log In</v>
      </c>
      <c r="AN3106" s="172">
        <v>45817.423495370371</v>
      </c>
      <c r="AO3106" s="69" t="s">
        <v>194</v>
      </c>
      <c r="AP3106" s="69" t="s">
        <v>1913</v>
      </c>
      <c r="AQ3106" s="69" t="s">
        <v>194</v>
      </c>
      <c r="AR3106" s="69" t="s">
        <v>1916</v>
      </c>
    </row>
    <row r="3107" spans="36:44" ht="14.4">
      <c r="AJ3107" s="26" t="str">
        <f>VLOOKUP(AQ3107,'user list'!A:B,2,0)</f>
        <v>CCESD</v>
      </c>
      <c r="AK3107" s="26">
        <f t="shared" ref="AK3107:AK3170" si="195">MONTH(AN3107)</f>
        <v>6</v>
      </c>
      <c r="AL3107" s="26">
        <f t="shared" ref="AL3107:AL3170" si="196">DAY(AN3107)</f>
        <v>9</v>
      </c>
      <c r="AM3107" s="94" t="str">
        <f t="shared" ref="AM3107:AM3170" si="197">AK3107&amp;"/"&amp;AL3107&amp;" "&amp;AR3107</f>
        <v>6/9 Log In</v>
      </c>
      <c r="AN3107" s="172">
        <v>45817.424456018518</v>
      </c>
      <c r="AO3107" s="69" t="s">
        <v>284</v>
      </c>
      <c r="AP3107" s="69" t="s">
        <v>1913</v>
      </c>
      <c r="AQ3107" s="69" t="s">
        <v>284</v>
      </c>
      <c r="AR3107" s="69" t="s">
        <v>1916</v>
      </c>
    </row>
    <row r="3108" spans="36:44" ht="14.4">
      <c r="AJ3108" s="26" t="str">
        <f>VLOOKUP(AQ3108,'user list'!A:B,2,0)</f>
        <v>MDAD</v>
      </c>
      <c r="AK3108" s="26">
        <f t="shared" si="195"/>
        <v>6</v>
      </c>
      <c r="AL3108" s="26">
        <f t="shared" si="196"/>
        <v>9</v>
      </c>
      <c r="AM3108" s="94" t="str">
        <f t="shared" si="197"/>
        <v>6/9 Log In</v>
      </c>
      <c r="AN3108" s="172">
        <v>45817.425208333334</v>
      </c>
      <c r="AO3108" s="69" t="s">
        <v>223</v>
      </c>
      <c r="AP3108" s="69" t="s">
        <v>1913</v>
      </c>
      <c r="AQ3108" s="69" t="s">
        <v>223</v>
      </c>
      <c r="AR3108" s="69" t="s">
        <v>1916</v>
      </c>
    </row>
    <row r="3109" spans="36:44" ht="14.4">
      <c r="AJ3109" s="26" t="str">
        <f>VLOOKUP(AQ3109,'user list'!A:B,2,0)</f>
        <v>QCEAU</v>
      </c>
      <c r="AK3109" s="26">
        <f t="shared" si="195"/>
        <v>6</v>
      </c>
      <c r="AL3109" s="26">
        <f t="shared" si="196"/>
        <v>9</v>
      </c>
      <c r="AM3109" s="94" t="str">
        <f t="shared" si="197"/>
        <v>6/9 Log Off</v>
      </c>
      <c r="AN3109" s="172">
        <v>45817.425347222219</v>
      </c>
      <c r="AO3109" s="69" t="s">
        <v>266</v>
      </c>
      <c r="AP3109" s="69" t="s">
        <v>1913</v>
      </c>
      <c r="AQ3109" s="69" t="s">
        <v>266</v>
      </c>
      <c r="AR3109" s="69" t="s">
        <v>1917</v>
      </c>
    </row>
    <row r="3110" spans="36:44" ht="14.4">
      <c r="AJ3110" s="26" t="str">
        <f>VLOOKUP(AQ3110,'user list'!A:B,2,0)</f>
        <v>MDAD</v>
      </c>
      <c r="AK3110" s="26">
        <f t="shared" si="195"/>
        <v>6</v>
      </c>
      <c r="AL3110" s="26">
        <f t="shared" si="196"/>
        <v>9</v>
      </c>
      <c r="AM3110" s="94" t="str">
        <f t="shared" si="197"/>
        <v>6/9 Log In</v>
      </c>
      <c r="AN3110" s="172">
        <v>45817.425486111111</v>
      </c>
      <c r="AO3110" s="69" t="s">
        <v>223</v>
      </c>
      <c r="AP3110" s="69" t="s">
        <v>1913</v>
      </c>
      <c r="AQ3110" s="69" t="s">
        <v>223</v>
      </c>
      <c r="AR3110" s="69" t="s">
        <v>1916</v>
      </c>
    </row>
    <row r="3111" spans="36:44" ht="14.4">
      <c r="AJ3111" s="26" t="str">
        <f>VLOOKUP(AQ3111,'user list'!A:B,2,0)</f>
        <v>DSQC</v>
      </c>
      <c r="AK3111" s="26">
        <f t="shared" si="195"/>
        <v>6</v>
      </c>
      <c r="AL3111" s="26">
        <f t="shared" si="196"/>
        <v>9</v>
      </c>
      <c r="AM3111" s="94" t="str">
        <f t="shared" si="197"/>
        <v>6/9 Log Off</v>
      </c>
      <c r="AN3111" s="172">
        <v>45817.425706018519</v>
      </c>
      <c r="AO3111" s="69" t="s">
        <v>214</v>
      </c>
      <c r="AP3111" s="69" t="s">
        <v>1913</v>
      </c>
      <c r="AQ3111" s="69" t="s">
        <v>214</v>
      </c>
      <c r="AR3111" s="69" t="s">
        <v>1917</v>
      </c>
    </row>
    <row r="3112" spans="36:44" ht="14.4">
      <c r="AJ3112" s="26" t="str">
        <f>VLOOKUP(AQ3112,'user list'!A:B,2,0)</f>
        <v>DSQC</v>
      </c>
      <c r="AK3112" s="26">
        <f t="shared" si="195"/>
        <v>6</v>
      </c>
      <c r="AL3112" s="26">
        <f t="shared" si="196"/>
        <v>9</v>
      </c>
      <c r="AM3112" s="94" t="str">
        <f t="shared" si="197"/>
        <v>6/9 Log In</v>
      </c>
      <c r="AN3112" s="172">
        <v>45817.425937499997</v>
      </c>
      <c r="AO3112" s="69" t="s">
        <v>214</v>
      </c>
      <c r="AP3112" s="69" t="s">
        <v>1913</v>
      </c>
      <c r="AQ3112" s="69" t="s">
        <v>214</v>
      </c>
      <c r="AR3112" s="69" t="s">
        <v>1916</v>
      </c>
    </row>
    <row r="3113" spans="36:44" ht="14.4">
      <c r="AJ3113" s="26" t="str">
        <f>VLOOKUP(AQ3113,'user list'!A:B,2,0)</f>
        <v>Admin</v>
      </c>
      <c r="AK3113" s="26">
        <f t="shared" si="195"/>
        <v>6</v>
      </c>
      <c r="AL3113" s="26">
        <f t="shared" si="196"/>
        <v>9</v>
      </c>
      <c r="AM3113" s="94" t="str">
        <f t="shared" si="197"/>
        <v>6/9 Log Off</v>
      </c>
      <c r="AN3113" s="172">
        <v>45817.426157407404</v>
      </c>
      <c r="AO3113" s="69" t="s">
        <v>186</v>
      </c>
      <c r="AP3113" s="69" t="s">
        <v>1913</v>
      </c>
      <c r="AQ3113" s="69" t="s">
        <v>186</v>
      </c>
      <c r="AR3113" s="69" t="s">
        <v>1917</v>
      </c>
    </row>
    <row r="3114" spans="36:44" ht="14.4">
      <c r="AJ3114" s="26" t="str">
        <f>VLOOKUP(AQ3114,'user list'!A:B,2,0)</f>
        <v>MDAD</v>
      </c>
      <c r="AK3114" s="26">
        <f t="shared" si="195"/>
        <v>6</v>
      </c>
      <c r="AL3114" s="26">
        <f t="shared" si="196"/>
        <v>9</v>
      </c>
      <c r="AM3114" s="94" t="str">
        <f t="shared" si="197"/>
        <v>6/9 Log In</v>
      </c>
      <c r="AN3114" s="172">
        <v>45817.426759259259</v>
      </c>
      <c r="AO3114" s="69" t="s">
        <v>223</v>
      </c>
      <c r="AP3114" s="69" t="s">
        <v>1913</v>
      </c>
      <c r="AQ3114" s="69" t="s">
        <v>223</v>
      </c>
      <c r="AR3114" s="69" t="s">
        <v>1916</v>
      </c>
    </row>
    <row r="3115" spans="36:44" ht="14.4">
      <c r="AJ3115" s="26" t="str">
        <f>VLOOKUP(AQ3115,'user list'!A:B,2,0)</f>
        <v>TTMD</v>
      </c>
      <c r="AK3115" s="26">
        <f t="shared" si="195"/>
        <v>6</v>
      </c>
      <c r="AL3115" s="26">
        <f t="shared" si="196"/>
        <v>9</v>
      </c>
      <c r="AM3115" s="94" t="str">
        <f t="shared" si="197"/>
        <v>6/9 Log In</v>
      </c>
      <c r="AN3115" s="172">
        <v>45817.427222222221</v>
      </c>
      <c r="AO3115" s="69" t="s">
        <v>278</v>
      </c>
      <c r="AP3115" s="69" t="s">
        <v>1913</v>
      </c>
      <c r="AQ3115" s="69" t="s">
        <v>278</v>
      </c>
      <c r="AR3115" s="69" t="s">
        <v>1916</v>
      </c>
    </row>
    <row r="3116" spans="36:44" ht="14.4">
      <c r="AJ3116" s="26" t="str">
        <f>VLOOKUP(AQ3116,'user list'!A:B,2,0)</f>
        <v>QCEAU</v>
      </c>
      <c r="AK3116" s="26">
        <f t="shared" si="195"/>
        <v>6</v>
      </c>
      <c r="AL3116" s="26">
        <f t="shared" si="196"/>
        <v>9</v>
      </c>
      <c r="AM3116" s="94" t="str">
        <f t="shared" si="197"/>
        <v>6/9 Log In</v>
      </c>
      <c r="AN3116" s="172">
        <v>45817.427222222221</v>
      </c>
      <c r="AO3116" s="69" t="s">
        <v>266</v>
      </c>
      <c r="AP3116" s="69" t="s">
        <v>1913</v>
      </c>
      <c r="AQ3116" s="69" t="s">
        <v>266</v>
      </c>
      <c r="AR3116" s="69" t="s">
        <v>1916</v>
      </c>
    </row>
    <row r="3117" spans="36:44" ht="14.4">
      <c r="AJ3117" s="26" t="str">
        <f>VLOOKUP(AQ3117,'user list'!A:B,2,0)</f>
        <v>Admin</v>
      </c>
      <c r="AK3117" s="26">
        <f t="shared" si="195"/>
        <v>6</v>
      </c>
      <c r="AL3117" s="26">
        <f t="shared" si="196"/>
        <v>9</v>
      </c>
      <c r="AM3117" s="94" t="str">
        <f t="shared" si="197"/>
        <v>6/9 Log In</v>
      </c>
      <c r="AN3117" s="172">
        <v>45817.429872685185</v>
      </c>
      <c r="AO3117" s="69" t="s">
        <v>186</v>
      </c>
      <c r="AP3117" s="69" t="s">
        <v>1913</v>
      </c>
      <c r="AQ3117" s="69" t="s">
        <v>186</v>
      </c>
      <c r="AR3117" s="69" t="s">
        <v>1916</v>
      </c>
    </row>
    <row r="3118" spans="36:44" ht="14.4">
      <c r="AJ3118" s="26" t="str">
        <f>VLOOKUP(AQ3118,'user list'!A:B,2,0)</f>
        <v>Admin</v>
      </c>
      <c r="AK3118" s="26">
        <f t="shared" si="195"/>
        <v>6</v>
      </c>
      <c r="AL3118" s="26">
        <f t="shared" si="196"/>
        <v>9</v>
      </c>
      <c r="AM3118" s="94" t="str">
        <f t="shared" si="197"/>
        <v>6/9 Log In</v>
      </c>
      <c r="AN3118" s="172">
        <v>45817.429872685185</v>
      </c>
      <c r="AO3118" s="69" t="s">
        <v>186</v>
      </c>
      <c r="AP3118" s="69" t="s">
        <v>1913</v>
      </c>
      <c r="AQ3118" s="69" t="s">
        <v>186</v>
      </c>
      <c r="AR3118" s="69" t="s">
        <v>1916</v>
      </c>
    </row>
    <row r="3119" spans="36:44" ht="14.4">
      <c r="AJ3119" s="26" t="str">
        <f>VLOOKUP(AQ3119,'user list'!A:B,2,0)</f>
        <v>Admin</v>
      </c>
      <c r="AK3119" s="26">
        <f t="shared" si="195"/>
        <v>6</v>
      </c>
      <c r="AL3119" s="26">
        <f t="shared" si="196"/>
        <v>9</v>
      </c>
      <c r="AM3119" s="94" t="str">
        <f t="shared" si="197"/>
        <v>6/9 Log In</v>
      </c>
      <c r="AN3119" s="172">
        <v>45817.431273148148</v>
      </c>
      <c r="AO3119" s="69" t="s">
        <v>186</v>
      </c>
      <c r="AP3119" s="69" t="s">
        <v>1913</v>
      </c>
      <c r="AQ3119" s="69" t="s">
        <v>186</v>
      </c>
      <c r="AR3119" s="69" t="s">
        <v>1916</v>
      </c>
    </row>
    <row r="3120" spans="36:44" ht="14.4">
      <c r="AJ3120" s="26" t="str">
        <f>VLOOKUP(AQ3120,'user list'!A:B,2,0)</f>
        <v>SSDD</v>
      </c>
      <c r="AK3120" s="26">
        <f t="shared" si="195"/>
        <v>6</v>
      </c>
      <c r="AL3120" s="26">
        <f t="shared" si="196"/>
        <v>9</v>
      </c>
      <c r="AM3120" s="94" t="str">
        <f t="shared" si="197"/>
        <v>6/9 Log Off</v>
      </c>
      <c r="AN3120" s="172">
        <v>45817.431481481479</v>
      </c>
      <c r="AO3120" s="69" t="s">
        <v>273</v>
      </c>
      <c r="AP3120" s="69" t="s">
        <v>1913</v>
      </c>
      <c r="AQ3120" s="69" t="s">
        <v>273</v>
      </c>
      <c r="AR3120" s="69" t="s">
        <v>1917</v>
      </c>
    </row>
    <row r="3121" spans="36:44" ht="14.4">
      <c r="AJ3121" s="26" t="str">
        <f>VLOOKUP(AQ3121,'user list'!A:B,2,0)</f>
        <v>OCA</v>
      </c>
      <c r="AK3121" s="26">
        <f t="shared" si="195"/>
        <v>6</v>
      </c>
      <c r="AL3121" s="26">
        <f t="shared" si="196"/>
        <v>9</v>
      </c>
      <c r="AM3121" s="94" t="str">
        <f t="shared" si="197"/>
        <v>6/9 Log Off</v>
      </c>
      <c r="AN3121" s="172">
        <v>45817.432175925926</v>
      </c>
      <c r="AO3121" s="69" t="s">
        <v>227</v>
      </c>
      <c r="AP3121" s="69" t="s">
        <v>1913</v>
      </c>
      <c r="AQ3121" s="69" t="s">
        <v>227</v>
      </c>
      <c r="AR3121" s="69" t="s">
        <v>1917</v>
      </c>
    </row>
    <row r="3122" spans="36:44" ht="14.4">
      <c r="AJ3122" s="26" t="str">
        <f>VLOOKUP(AQ3122,'user list'!A:B,2,0)</f>
        <v>OCA</v>
      </c>
      <c r="AK3122" s="26">
        <f t="shared" si="195"/>
        <v>6</v>
      </c>
      <c r="AL3122" s="26">
        <f t="shared" si="196"/>
        <v>9</v>
      </c>
      <c r="AM3122" s="94" t="str">
        <f t="shared" si="197"/>
        <v>6/9 Log In</v>
      </c>
      <c r="AN3122" s="172">
        <v>45817.432245370372</v>
      </c>
      <c r="AO3122" s="69" t="s">
        <v>227</v>
      </c>
      <c r="AP3122" s="69" t="s">
        <v>1913</v>
      </c>
      <c r="AQ3122" s="69" t="s">
        <v>227</v>
      </c>
      <c r="AR3122" s="69" t="s">
        <v>1916</v>
      </c>
    </row>
    <row r="3123" spans="36:44" ht="14.4">
      <c r="AJ3123" s="26" t="str">
        <f>VLOOKUP(AQ3123,'user list'!A:B,2,0)</f>
        <v>DOE</v>
      </c>
      <c r="AK3123" s="26">
        <f t="shared" si="195"/>
        <v>6</v>
      </c>
      <c r="AL3123" s="26">
        <f t="shared" si="196"/>
        <v>9</v>
      </c>
      <c r="AM3123" s="94" t="str">
        <f t="shared" si="197"/>
        <v>6/9 Log Off</v>
      </c>
      <c r="AN3123" s="172">
        <v>45817.433171296296</v>
      </c>
      <c r="AO3123" s="69" t="s">
        <v>212</v>
      </c>
      <c r="AP3123" s="69" t="s">
        <v>1913</v>
      </c>
      <c r="AQ3123" s="69" t="s">
        <v>212</v>
      </c>
      <c r="AR3123" s="69" t="s">
        <v>1917</v>
      </c>
    </row>
    <row r="3124" spans="36:44" ht="14.4">
      <c r="AJ3124" s="26" t="str">
        <f>VLOOKUP(AQ3124,'user list'!A:B,2,0)</f>
        <v>DOE</v>
      </c>
      <c r="AK3124" s="26">
        <f t="shared" si="195"/>
        <v>6</v>
      </c>
      <c r="AL3124" s="26">
        <f t="shared" si="196"/>
        <v>9</v>
      </c>
      <c r="AM3124" s="94" t="str">
        <f t="shared" si="197"/>
        <v>6/9 Log In</v>
      </c>
      <c r="AN3124" s="172">
        <v>45817.433240740742</v>
      </c>
      <c r="AO3124" s="69" t="s">
        <v>212</v>
      </c>
      <c r="AP3124" s="69" t="s">
        <v>1913</v>
      </c>
      <c r="AQ3124" s="69" t="s">
        <v>212</v>
      </c>
      <c r="AR3124" s="69" t="s">
        <v>1916</v>
      </c>
    </row>
    <row r="3125" spans="36:44" ht="14.4">
      <c r="AJ3125" s="26" t="str">
        <f>VLOOKUP(AQ3125,'user list'!A:B,2,0)</f>
        <v>SSDD</v>
      </c>
      <c r="AK3125" s="26">
        <f t="shared" si="195"/>
        <v>6</v>
      </c>
      <c r="AL3125" s="26">
        <f t="shared" si="196"/>
        <v>9</v>
      </c>
      <c r="AM3125" s="94" t="str">
        <f t="shared" si="197"/>
        <v>6/9 Log In</v>
      </c>
      <c r="AN3125" s="172">
        <v>45817.434016203704</v>
      </c>
      <c r="AO3125" s="69" t="s">
        <v>273</v>
      </c>
      <c r="AP3125" s="69" t="s">
        <v>1913</v>
      </c>
      <c r="AQ3125" s="69" t="s">
        <v>273</v>
      </c>
      <c r="AR3125" s="69" t="s">
        <v>1916</v>
      </c>
    </row>
    <row r="3126" spans="36:44" ht="14.4">
      <c r="AJ3126" s="26" t="str">
        <f>VLOOKUP(AQ3126,'user list'!A:B,2,0)</f>
        <v>DBO</v>
      </c>
      <c r="AK3126" s="26">
        <f t="shared" si="195"/>
        <v>6</v>
      </c>
      <c r="AL3126" s="26">
        <f t="shared" si="196"/>
        <v>9</v>
      </c>
      <c r="AM3126" s="94" t="str">
        <f t="shared" si="197"/>
        <v>6/9 Log Off</v>
      </c>
      <c r="AN3126" s="172">
        <v>45817.434525462966</v>
      </c>
      <c r="AO3126" s="69" t="s">
        <v>209</v>
      </c>
      <c r="AP3126" s="69" t="s">
        <v>1913</v>
      </c>
      <c r="AQ3126" s="69" t="s">
        <v>209</v>
      </c>
      <c r="AR3126" s="69" t="s">
        <v>1917</v>
      </c>
    </row>
    <row r="3127" spans="36:44" ht="14.4">
      <c r="AJ3127" s="26" t="str">
        <f>VLOOKUP(AQ3127,'user list'!A:B,2,0)</f>
        <v>MDAD</v>
      </c>
      <c r="AK3127" s="26">
        <f t="shared" si="195"/>
        <v>6</v>
      </c>
      <c r="AL3127" s="26">
        <f t="shared" si="196"/>
        <v>9</v>
      </c>
      <c r="AM3127" s="94" t="str">
        <f t="shared" si="197"/>
        <v>6/9 Log In</v>
      </c>
      <c r="AN3127" s="172">
        <v>45817.435578703706</v>
      </c>
      <c r="AO3127" s="69" t="s">
        <v>223</v>
      </c>
      <c r="AP3127" s="69" t="s">
        <v>1913</v>
      </c>
      <c r="AQ3127" s="69" t="s">
        <v>223</v>
      </c>
      <c r="AR3127" s="69" t="s">
        <v>1916</v>
      </c>
    </row>
    <row r="3128" spans="36:44" ht="14.4">
      <c r="AJ3128" s="26" t="str">
        <f>VLOOKUP(AQ3128,'user list'!A:B,2,0)</f>
        <v>CESD</v>
      </c>
      <c r="AK3128" s="26">
        <f t="shared" si="195"/>
        <v>6</v>
      </c>
      <c r="AL3128" s="26">
        <f t="shared" si="196"/>
        <v>9</v>
      </c>
      <c r="AM3128" s="94" t="str">
        <f t="shared" si="197"/>
        <v>6/9 Log In</v>
      </c>
      <c r="AN3128" s="172">
        <v>45817.435624999998</v>
      </c>
      <c r="AO3128" s="69" t="s">
        <v>199</v>
      </c>
      <c r="AP3128" s="69" t="s">
        <v>1913</v>
      </c>
      <c r="AQ3128" s="69" t="s">
        <v>199</v>
      </c>
      <c r="AR3128" s="69" t="s">
        <v>1916</v>
      </c>
    </row>
    <row r="3129" spans="36:44" ht="14.4">
      <c r="AJ3129" s="26" t="str">
        <f>VLOOKUP(AQ3129,'user list'!A:B,2,0)</f>
        <v>ITDD</v>
      </c>
      <c r="AK3129" s="26">
        <f t="shared" si="195"/>
        <v>6</v>
      </c>
      <c r="AL3129" s="26">
        <f t="shared" si="196"/>
        <v>9</v>
      </c>
      <c r="AM3129" s="94" t="str">
        <f t="shared" si="197"/>
        <v>6/9 Log Off</v>
      </c>
      <c r="AN3129" s="172">
        <v>45817.437430555554</v>
      </c>
      <c r="AO3129" s="69" t="s">
        <v>219</v>
      </c>
      <c r="AP3129" s="69" t="s">
        <v>1913</v>
      </c>
      <c r="AQ3129" s="69" t="s">
        <v>219</v>
      </c>
      <c r="AR3129" s="69" t="s">
        <v>1917</v>
      </c>
    </row>
    <row r="3130" spans="36:44" ht="14.4">
      <c r="AJ3130" s="26" t="str">
        <f>VLOOKUP(AQ3130,'user list'!A:B,2,0)</f>
        <v>ITDD</v>
      </c>
      <c r="AK3130" s="26">
        <f t="shared" si="195"/>
        <v>6</v>
      </c>
      <c r="AL3130" s="26">
        <f t="shared" si="196"/>
        <v>9</v>
      </c>
      <c r="AM3130" s="94" t="str">
        <f t="shared" si="197"/>
        <v>6/9 Log In</v>
      </c>
      <c r="AN3130" s="172">
        <v>45817.437476851854</v>
      </c>
      <c r="AO3130" s="69" t="s">
        <v>219</v>
      </c>
      <c r="AP3130" s="69" t="s">
        <v>1913</v>
      </c>
      <c r="AQ3130" s="69" t="s">
        <v>219</v>
      </c>
      <c r="AR3130" s="69" t="s">
        <v>1916</v>
      </c>
    </row>
    <row r="3131" spans="36:44" ht="14.4">
      <c r="AJ3131" s="26" t="str">
        <f>VLOOKUP(AQ3131,'user list'!A:B,2,0)</f>
        <v>OCM</v>
      </c>
      <c r="AK3131" s="26">
        <f t="shared" si="195"/>
        <v>6</v>
      </c>
      <c r="AL3131" s="26">
        <f t="shared" si="196"/>
        <v>9</v>
      </c>
      <c r="AM3131" s="94" t="str">
        <f t="shared" si="197"/>
        <v>6/9 Log In</v>
      </c>
      <c r="AN3131" s="172">
        <v>45817.438310185185</v>
      </c>
      <c r="AO3131" s="69" t="s">
        <v>235</v>
      </c>
      <c r="AP3131" s="69" t="s">
        <v>1913</v>
      </c>
      <c r="AQ3131" s="69" t="s">
        <v>235</v>
      </c>
      <c r="AR3131" s="69" t="s">
        <v>1916</v>
      </c>
    </row>
    <row r="3132" spans="36:44" ht="14.4">
      <c r="AJ3132" s="26" t="str">
        <f>VLOOKUP(AQ3132,'user list'!A:B,2,0)</f>
        <v>QCBAS</v>
      </c>
      <c r="AK3132" s="26">
        <f t="shared" si="195"/>
        <v>6</v>
      </c>
      <c r="AL3132" s="26">
        <f t="shared" si="196"/>
        <v>9</v>
      </c>
      <c r="AM3132" s="94" t="str">
        <f t="shared" si="197"/>
        <v>6/9 Log In</v>
      </c>
      <c r="AN3132" s="172">
        <v>45817.438622685186</v>
      </c>
      <c r="AO3132" s="69" t="s">
        <v>263</v>
      </c>
      <c r="AP3132" s="69" t="s">
        <v>1913</v>
      </c>
      <c r="AQ3132" s="69" t="s">
        <v>263</v>
      </c>
      <c r="AR3132" s="69" t="s">
        <v>1916</v>
      </c>
    </row>
    <row r="3133" spans="36:44" ht="14.4">
      <c r="AJ3133" s="26" t="str">
        <f>VLOOKUP(AQ3133,'user list'!A:B,2,0)</f>
        <v>OCM</v>
      </c>
      <c r="AK3133" s="26">
        <f t="shared" si="195"/>
        <v>6</v>
      </c>
      <c r="AL3133" s="26">
        <f t="shared" si="196"/>
        <v>9</v>
      </c>
      <c r="AM3133" s="94" t="str">
        <f t="shared" si="197"/>
        <v>6/9 Log Off</v>
      </c>
      <c r="AN3133" s="172">
        <v>45817.43891203704</v>
      </c>
      <c r="AO3133" s="69" t="s">
        <v>232</v>
      </c>
      <c r="AP3133" s="69" t="s">
        <v>1913</v>
      </c>
      <c r="AQ3133" s="69" t="s">
        <v>232</v>
      </c>
      <c r="AR3133" s="69" t="s">
        <v>1917</v>
      </c>
    </row>
    <row r="3134" spans="36:44" ht="14.4">
      <c r="AJ3134" s="26" t="str">
        <f>VLOOKUP(AQ3134,'user list'!A:B,2,0)</f>
        <v>QCBAS</v>
      </c>
      <c r="AK3134" s="26">
        <f t="shared" si="195"/>
        <v>6</v>
      </c>
      <c r="AL3134" s="26">
        <f t="shared" si="196"/>
        <v>9</v>
      </c>
      <c r="AM3134" s="94" t="str">
        <f t="shared" si="197"/>
        <v>6/9 Log In</v>
      </c>
      <c r="AN3134" s="172">
        <v>45817.43949074074</v>
      </c>
      <c r="AO3134" s="69" t="s">
        <v>263</v>
      </c>
      <c r="AP3134" s="69" t="s">
        <v>1913</v>
      </c>
      <c r="AQ3134" s="69" t="s">
        <v>263</v>
      </c>
      <c r="AR3134" s="69" t="s">
        <v>1916</v>
      </c>
    </row>
    <row r="3135" spans="36:44" ht="14.4">
      <c r="AJ3135" s="26" t="str">
        <f>VLOOKUP(AQ3135,'user list'!A:B,2,0)</f>
        <v>Admin</v>
      </c>
      <c r="AK3135" s="26">
        <f t="shared" si="195"/>
        <v>6</v>
      </c>
      <c r="AL3135" s="26">
        <f t="shared" si="196"/>
        <v>9</v>
      </c>
      <c r="AM3135" s="94" t="str">
        <f t="shared" si="197"/>
        <v>6/9 Log In</v>
      </c>
      <c r="AN3135" s="172">
        <v>45817.439583333333</v>
      </c>
      <c r="AO3135" s="69" t="s">
        <v>186</v>
      </c>
      <c r="AP3135" s="69" t="s">
        <v>1913</v>
      </c>
      <c r="AQ3135" s="69" t="s">
        <v>186</v>
      </c>
      <c r="AR3135" s="69" t="s">
        <v>1916</v>
      </c>
    </row>
    <row r="3136" spans="36:44" ht="14.4">
      <c r="AJ3136" s="26" t="str">
        <f>VLOOKUP(AQ3136,'user list'!A:B,2,0)</f>
        <v>OCM</v>
      </c>
      <c r="AK3136" s="26">
        <f t="shared" si="195"/>
        <v>6</v>
      </c>
      <c r="AL3136" s="26">
        <f t="shared" si="196"/>
        <v>9</v>
      </c>
      <c r="AM3136" s="94" t="str">
        <f t="shared" si="197"/>
        <v>6/9 Log Off</v>
      </c>
      <c r="AN3136" s="172">
        <v>45817.440613425926</v>
      </c>
      <c r="AO3136" s="69" t="s">
        <v>230</v>
      </c>
      <c r="AP3136" s="69" t="s">
        <v>1913</v>
      </c>
      <c r="AQ3136" s="69" t="s">
        <v>230</v>
      </c>
      <c r="AR3136" s="69" t="s">
        <v>1917</v>
      </c>
    </row>
    <row r="3137" spans="36:44" ht="14.4">
      <c r="AJ3137" s="26" t="str">
        <f>VLOOKUP(AQ3137,'user list'!A:B,2,0)</f>
        <v>OCM</v>
      </c>
      <c r="AK3137" s="26">
        <f t="shared" si="195"/>
        <v>6</v>
      </c>
      <c r="AL3137" s="26">
        <f t="shared" si="196"/>
        <v>9</v>
      </c>
      <c r="AM3137" s="94" t="str">
        <f t="shared" si="197"/>
        <v>6/9 Log In</v>
      </c>
      <c r="AN3137" s="172">
        <v>45817.441423611112</v>
      </c>
      <c r="AO3137" s="69" t="s">
        <v>230</v>
      </c>
      <c r="AP3137" s="69" t="s">
        <v>1913</v>
      </c>
      <c r="AQ3137" s="69" t="s">
        <v>230</v>
      </c>
      <c r="AR3137" s="69" t="s">
        <v>1916</v>
      </c>
    </row>
    <row r="3138" spans="36:44" ht="14.4">
      <c r="AJ3138" s="26" t="str">
        <f>VLOOKUP(AQ3138,'user list'!A:B,2,0)</f>
        <v>PAISD</v>
      </c>
      <c r="AK3138" s="26">
        <f t="shared" si="195"/>
        <v>6</v>
      </c>
      <c r="AL3138" s="26">
        <f t="shared" si="196"/>
        <v>9</v>
      </c>
      <c r="AM3138" s="94" t="str">
        <f t="shared" si="197"/>
        <v>6/9 Log In</v>
      </c>
      <c r="AN3138" s="172">
        <v>45817.442673611113</v>
      </c>
      <c r="AO3138" s="69" t="s">
        <v>256</v>
      </c>
      <c r="AP3138" s="69" t="s">
        <v>1913</v>
      </c>
      <c r="AQ3138" s="69" t="s">
        <v>256</v>
      </c>
      <c r="AR3138" s="69" t="s">
        <v>1916</v>
      </c>
    </row>
    <row r="3139" spans="36:44" ht="14.4">
      <c r="AJ3139" s="26" t="str">
        <f>VLOOKUP(AQ3139,'user list'!A:B,2,0)</f>
        <v>TFCOPRISS</v>
      </c>
      <c r="AK3139" s="26">
        <f t="shared" si="195"/>
        <v>6</v>
      </c>
      <c r="AL3139" s="26">
        <f t="shared" si="196"/>
        <v>9</v>
      </c>
      <c r="AM3139" s="94" t="str">
        <f t="shared" si="197"/>
        <v>6/9 Log In</v>
      </c>
      <c r="AN3139" s="172">
        <v>45817.442893518521</v>
      </c>
      <c r="AO3139" s="69" t="s">
        <v>274</v>
      </c>
      <c r="AP3139" s="69" t="s">
        <v>1913</v>
      </c>
      <c r="AQ3139" s="69" t="s">
        <v>274</v>
      </c>
      <c r="AR3139" s="69" t="s">
        <v>1916</v>
      </c>
    </row>
    <row r="3140" spans="36:44" ht="14.4">
      <c r="AJ3140" s="26" t="str">
        <f>VLOOKUP(AQ3140,'user list'!A:B,2,0)</f>
        <v>DOE</v>
      </c>
      <c r="AK3140" s="26">
        <f t="shared" si="195"/>
        <v>6</v>
      </c>
      <c r="AL3140" s="26">
        <f t="shared" si="196"/>
        <v>9</v>
      </c>
      <c r="AM3140" s="94" t="str">
        <f t="shared" si="197"/>
        <v>6/9 Log Off</v>
      </c>
      <c r="AN3140" s="172">
        <v>45817.443935185183</v>
      </c>
      <c r="AO3140" s="69" t="s">
        <v>212</v>
      </c>
      <c r="AP3140" s="69" t="s">
        <v>1913</v>
      </c>
      <c r="AQ3140" s="69" t="s">
        <v>212</v>
      </c>
      <c r="AR3140" s="69" t="s">
        <v>1917</v>
      </c>
    </row>
    <row r="3141" spans="36:44" ht="14.4">
      <c r="AJ3141" s="26" t="str">
        <f>VLOOKUP(AQ3141,'user list'!A:B,2,0)</f>
        <v>DOE</v>
      </c>
      <c r="AK3141" s="26">
        <f t="shared" si="195"/>
        <v>6</v>
      </c>
      <c r="AL3141" s="26">
        <f t="shared" si="196"/>
        <v>9</v>
      </c>
      <c r="AM3141" s="94" t="str">
        <f t="shared" si="197"/>
        <v>6/9 Log In</v>
      </c>
      <c r="AN3141" s="172">
        <v>45817.444004629629</v>
      </c>
      <c r="AO3141" s="69" t="s">
        <v>212</v>
      </c>
      <c r="AP3141" s="69" t="s">
        <v>1913</v>
      </c>
      <c r="AQ3141" s="69" t="s">
        <v>212</v>
      </c>
      <c r="AR3141" s="69" t="s">
        <v>1916</v>
      </c>
    </row>
    <row r="3142" spans="36:44" ht="14.4">
      <c r="AJ3142" s="26" t="str">
        <f>VLOOKUP(AQ3142,'user list'!A:B,2,0)</f>
        <v>PLEB</v>
      </c>
      <c r="AK3142" s="26">
        <f t="shared" si="195"/>
        <v>6</v>
      </c>
      <c r="AL3142" s="26">
        <f t="shared" si="196"/>
        <v>9</v>
      </c>
      <c r="AM3142" s="94" t="str">
        <f t="shared" si="197"/>
        <v>6/9 Log In</v>
      </c>
      <c r="AN3142" s="172">
        <v>45817.444166666668</v>
      </c>
      <c r="AO3142" s="69" t="s">
        <v>260</v>
      </c>
      <c r="AP3142" s="69" t="s">
        <v>1913</v>
      </c>
      <c r="AQ3142" s="69" t="s">
        <v>260</v>
      </c>
      <c r="AR3142" s="69" t="s">
        <v>1916</v>
      </c>
    </row>
    <row r="3143" spans="36:44" ht="14.4">
      <c r="AJ3143" s="26" t="str">
        <f>VLOOKUP(AQ3143,'user list'!A:B,2,0)</f>
        <v>CTO</v>
      </c>
      <c r="AK3143" s="26">
        <f t="shared" si="195"/>
        <v>6</v>
      </c>
      <c r="AL3143" s="26">
        <f t="shared" si="196"/>
        <v>9</v>
      </c>
      <c r="AM3143" s="94" t="str">
        <f t="shared" si="197"/>
        <v>6/9 Log Off</v>
      </c>
      <c r="AN3143" s="172">
        <v>45817.444699074076</v>
      </c>
      <c r="AO3143" s="69" t="s">
        <v>207</v>
      </c>
      <c r="AP3143" s="69" t="s">
        <v>1913</v>
      </c>
      <c r="AQ3143" s="69" t="s">
        <v>207</v>
      </c>
      <c r="AR3143" s="69" t="s">
        <v>1917</v>
      </c>
    </row>
    <row r="3144" spans="36:44" ht="14.4">
      <c r="AJ3144" s="26" t="str">
        <f>VLOOKUP(AQ3144,'user list'!A:B,2,0)</f>
        <v>CTO</v>
      </c>
      <c r="AK3144" s="26">
        <f t="shared" si="195"/>
        <v>6</v>
      </c>
      <c r="AL3144" s="26">
        <f t="shared" si="196"/>
        <v>9</v>
      </c>
      <c r="AM3144" s="94" t="str">
        <f t="shared" si="197"/>
        <v>6/9 Log In</v>
      </c>
      <c r="AN3144" s="172">
        <v>45817.444872685184</v>
      </c>
      <c r="AO3144" s="69" t="s">
        <v>207</v>
      </c>
      <c r="AP3144" s="69" t="s">
        <v>1913</v>
      </c>
      <c r="AQ3144" s="69" t="s">
        <v>207</v>
      </c>
      <c r="AR3144" s="69" t="s">
        <v>1916</v>
      </c>
    </row>
    <row r="3145" spans="36:44" ht="14.4">
      <c r="AJ3145" s="26" t="str">
        <f>VLOOKUP(AQ3145,'user list'!A:B,2,0)</f>
        <v>CPDD</v>
      </c>
      <c r="AK3145" s="26">
        <f t="shared" si="195"/>
        <v>6</v>
      </c>
      <c r="AL3145" s="26">
        <f t="shared" si="196"/>
        <v>9</v>
      </c>
      <c r="AM3145" s="94" t="str">
        <f t="shared" si="197"/>
        <v>6/9 Log Off</v>
      </c>
      <c r="AN3145" s="172">
        <v>45817.446898148148</v>
      </c>
      <c r="AO3145" s="69" t="s">
        <v>205</v>
      </c>
      <c r="AP3145" s="69" t="s">
        <v>1913</v>
      </c>
      <c r="AQ3145" s="69" t="s">
        <v>205</v>
      </c>
      <c r="AR3145" s="69" t="s">
        <v>1917</v>
      </c>
    </row>
    <row r="3146" spans="36:44" ht="14.4">
      <c r="AJ3146" s="26" t="str">
        <f>VLOOKUP(AQ3146,'user list'!A:B,2,0)</f>
        <v>CPDD</v>
      </c>
      <c r="AK3146" s="26">
        <f t="shared" si="195"/>
        <v>6</v>
      </c>
      <c r="AL3146" s="26">
        <f t="shared" si="196"/>
        <v>9</v>
      </c>
      <c r="AM3146" s="94" t="str">
        <f t="shared" si="197"/>
        <v>6/9 Log In</v>
      </c>
      <c r="AN3146" s="172">
        <v>45817.446967592594</v>
      </c>
      <c r="AO3146" s="69" t="s">
        <v>205</v>
      </c>
      <c r="AP3146" s="69" t="s">
        <v>1913</v>
      </c>
      <c r="AQ3146" s="69" t="s">
        <v>205</v>
      </c>
      <c r="AR3146" s="69" t="s">
        <v>1916</v>
      </c>
    </row>
    <row r="3147" spans="36:44" ht="14.4">
      <c r="AJ3147" s="26" t="str">
        <f>VLOOKUP(AQ3147,'user list'!A:B,2,0)</f>
        <v>Admin</v>
      </c>
      <c r="AK3147" s="26">
        <f t="shared" si="195"/>
        <v>6</v>
      </c>
      <c r="AL3147" s="26">
        <f t="shared" si="196"/>
        <v>9</v>
      </c>
      <c r="AM3147" s="94" t="str">
        <f t="shared" si="197"/>
        <v>6/9 Log In</v>
      </c>
      <c r="AN3147" s="172">
        <v>45817.447048611109</v>
      </c>
      <c r="AO3147" s="69" t="s">
        <v>186</v>
      </c>
      <c r="AP3147" s="69" t="s">
        <v>1913</v>
      </c>
      <c r="AQ3147" s="69" t="s">
        <v>186</v>
      </c>
      <c r="AR3147" s="69" t="s">
        <v>1916</v>
      </c>
    </row>
    <row r="3148" spans="36:44" ht="14.4">
      <c r="AJ3148" s="26" t="str">
        <f>VLOOKUP(AQ3148,'user list'!A:B,2,0)</f>
        <v>QCPL</v>
      </c>
      <c r="AK3148" s="26">
        <f t="shared" si="195"/>
        <v>6</v>
      </c>
      <c r="AL3148" s="26">
        <f t="shared" si="196"/>
        <v>9</v>
      </c>
      <c r="AM3148" s="94" t="str">
        <f t="shared" si="197"/>
        <v>6/9 Log Off</v>
      </c>
      <c r="AN3148" s="172">
        <v>45817.447627314818</v>
      </c>
      <c r="AO3148" s="69" t="s">
        <v>268</v>
      </c>
      <c r="AP3148" s="69" t="s">
        <v>1913</v>
      </c>
      <c r="AQ3148" s="69" t="s">
        <v>268</v>
      </c>
      <c r="AR3148" s="69" t="s">
        <v>1917</v>
      </c>
    </row>
    <row r="3149" spans="36:44" ht="14.4">
      <c r="AJ3149" s="26" t="str">
        <f>VLOOKUP(AQ3149,'user list'!A:B,2,0)</f>
        <v>QCPL</v>
      </c>
      <c r="AK3149" s="26">
        <f t="shared" si="195"/>
        <v>6</v>
      </c>
      <c r="AL3149" s="26">
        <f t="shared" si="196"/>
        <v>9</v>
      </c>
      <c r="AM3149" s="94" t="str">
        <f t="shared" si="197"/>
        <v>6/9 Log In</v>
      </c>
      <c r="AN3149" s="172">
        <v>45817.44803240741</v>
      </c>
      <c r="AO3149" s="69" t="s">
        <v>268</v>
      </c>
      <c r="AP3149" s="69" t="s">
        <v>1913</v>
      </c>
      <c r="AQ3149" s="69" t="s">
        <v>268</v>
      </c>
      <c r="AR3149" s="69" t="s">
        <v>1916</v>
      </c>
    </row>
    <row r="3150" spans="36:44" ht="14.4">
      <c r="AJ3150" s="26" t="str">
        <f>VLOOKUP(AQ3150,'user list'!A:B,2,0)</f>
        <v>CVD</v>
      </c>
      <c r="AK3150" s="26">
        <f t="shared" si="195"/>
        <v>6</v>
      </c>
      <c r="AL3150" s="26">
        <f t="shared" si="196"/>
        <v>9</v>
      </c>
      <c r="AM3150" s="94" t="str">
        <f t="shared" si="197"/>
        <v>6/9 Log Off</v>
      </c>
      <c r="AN3150" s="172">
        <v>45817.448993055557</v>
      </c>
      <c r="AO3150" s="69" t="s">
        <v>208</v>
      </c>
      <c r="AP3150" s="69" t="s">
        <v>1913</v>
      </c>
      <c r="AQ3150" s="69" t="s">
        <v>208</v>
      </c>
      <c r="AR3150" s="69" t="s">
        <v>1917</v>
      </c>
    </row>
    <row r="3151" spans="36:44" ht="14.4">
      <c r="AJ3151" s="26" t="str">
        <f>VLOOKUP(AQ3151,'user list'!A:B,2,0)</f>
        <v>CVD</v>
      </c>
      <c r="AK3151" s="26">
        <f t="shared" si="195"/>
        <v>6</v>
      </c>
      <c r="AL3151" s="26">
        <f t="shared" si="196"/>
        <v>9</v>
      </c>
      <c r="AM3151" s="94" t="str">
        <f t="shared" si="197"/>
        <v>6/9 Log In</v>
      </c>
      <c r="AN3151" s="172">
        <v>45817.449293981481</v>
      </c>
      <c r="AO3151" s="69" t="s">
        <v>208</v>
      </c>
      <c r="AP3151" s="69" t="s">
        <v>1913</v>
      </c>
      <c r="AQ3151" s="69" t="s">
        <v>208</v>
      </c>
      <c r="AR3151" s="69" t="s">
        <v>1916</v>
      </c>
    </row>
    <row r="3152" spans="36:44" ht="14.4">
      <c r="AJ3152" s="26" t="str">
        <f>VLOOKUP(AQ3152,'user list'!A:B,2,0)</f>
        <v>CCESD</v>
      </c>
      <c r="AK3152" s="26">
        <f t="shared" si="195"/>
        <v>6</v>
      </c>
      <c r="AL3152" s="26">
        <f t="shared" si="196"/>
        <v>9</v>
      </c>
      <c r="AM3152" s="94" t="str">
        <f t="shared" si="197"/>
        <v>6/9 Log Off</v>
      </c>
      <c r="AN3152" s="172">
        <v>45817.45008101852</v>
      </c>
      <c r="AO3152" s="69" t="s">
        <v>284</v>
      </c>
      <c r="AP3152" s="69" t="s">
        <v>1913</v>
      </c>
      <c r="AQ3152" s="69" t="s">
        <v>284</v>
      </c>
      <c r="AR3152" s="69" t="s">
        <v>1917</v>
      </c>
    </row>
    <row r="3153" spans="36:44" ht="14.4">
      <c r="AJ3153" s="26" t="str">
        <f>VLOOKUP(AQ3153,'user list'!A:B,2,0)</f>
        <v>CESD</v>
      </c>
      <c r="AK3153" s="26">
        <f t="shared" si="195"/>
        <v>6</v>
      </c>
      <c r="AL3153" s="26">
        <f t="shared" si="196"/>
        <v>9</v>
      </c>
      <c r="AM3153" s="94" t="str">
        <f t="shared" si="197"/>
        <v>6/9 Log In</v>
      </c>
      <c r="AN3153" s="172">
        <v>45817.450543981482</v>
      </c>
      <c r="AO3153" s="69" t="s">
        <v>199</v>
      </c>
      <c r="AP3153" s="69" t="s">
        <v>1913</v>
      </c>
      <c r="AQ3153" s="69" t="s">
        <v>199</v>
      </c>
      <c r="AR3153" s="69" t="s">
        <v>1916</v>
      </c>
    </row>
    <row r="3154" spans="36:44" ht="14.4">
      <c r="AJ3154" s="26" t="str">
        <f>VLOOKUP(AQ3154,'user list'!A:B,2,0)</f>
        <v>OCA</v>
      </c>
      <c r="AK3154" s="26">
        <f t="shared" si="195"/>
        <v>6</v>
      </c>
      <c r="AL3154" s="26">
        <f t="shared" si="196"/>
        <v>9</v>
      </c>
      <c r="AM3154" s="94" t="str">
        <f t="shared" si="197"/>
        <v>6/9 Log Off</v>
      </c>
      <c r="AN3154" s="172">
        <v>45817.456782407404</v>
      </c>
      <c r="AO3154" s="69" t="s">
        <v>227</v>
      </c>
      <c r="AP3154" s="69" t="s">
        <v>1913</v>
      </c>
      <c r="AQ3154" s="69" t="s">
        <v>227</v>
      </c>
      <c r="AR3154" s="69" t="s">
        <v>1917</v>
      </c>
    </row>
    <row r="3155" spans="36:44" ht="14.4">
      <c r="AJ3155" s="26" t="str">
        <f>VLOOKUP(AQ3155,'user list'!A:B,2,0)</f>
        <v>OCA</v>
      </c>
      <c r="AK3155" s="26">
        <f t="shared" si="195"/>
        <v>6</v>
      </c>
      <c r="AL3155" s="26">
        <f t="shared" si="196"/>
        <v>9</v>
      </c>
      <c r="AM3155" s="94" t="str">
        <f t="shared" si="197"/>
        <v>6/9 Log In</v>
      </c>
      <c r="AN3155" s="172">
        <v>45817.45685185185</v>
      </c>
      <c r="AO3155" s="69" t="s">
        <v>227</v>
      </c>
      <c r="AP3155" s="69" t="s">
        <v>1913</v>
      </c>
      <c r="AQ3155" s="69" t="s">
        <v>227</v>
      </c>
      <c r="AR3155" s="69" t="s">
        <v>1916</v>
      </c>
    </row>
    <row r="3156" spans="36:44" ht="14.4">
      <c r="AJ3156" s="26" t="str">
        <f>VLOOKUP(AQ3156,'user list'!A:B,2,0)</f>
        <v>TTMD</v>
      </c>
      <c r="AK3156" s="26">
        <f t="shared" si="195"/>
        <v>6</v>
      </c>
      <c r="AL3156" s="26">
        <f t="shared" si="196"/>
        <v>9</v>
      </c>
      <c r="AM3156" s="94" t="str">
        <f t="shared" si="197"/>
        <v>6/9 Log In</v>
      </c>
      <c r="AN3156" s="172">
        <v>45817.45988425926</v>
      </c>
      <c r="AO3156" s="69" t="s">
        <v>278</v>
      </c>
      <c r="AP3156" s="69" t="s">
        <v>1913</v>
      </c>
      <c r="AQ3156" s="69" t="s">
        <v>278</v>
      </c>
      <c r="AR3156" s="69" t="s">
        <v>1916</v>
      </c>
    </row>
    <row r="3157" spans="36:44" ht="14.4">
      <c r="AJ3157" s="26" t="str">
        <f>VLOOKUP(AQ3157,'user list'!A:B,2,0)</f>
        <v>QCPL</v>
      </c>
      <c r="AK3157" s="26">
        <f t="shared" si="195"/>
        <v>6</v>
      </c>
      <c r="AL3157" s="26">
        <f t="shared" si="196"/>
        <v>9</v>
      </c>
      <c r="AM3157" s="94" t="str">
        <f t="shared" si="197"/>
        <v>6/9 Log Off</v>
      </c>
      <c r="AN3157" s="172">
        <v>45817.46020833333</v>
      </c>
      <c r="AO3157" s="69" t="s">
        <v>268</v>
      </c>
      <c r="AP3157" s="69" t="s">
        <v>1913</v>
      </c>
      <c r="AQ3157" s="69" t="s">
        <v>268</v>
      </c>
      <c r="AR3157" s="69" t="s">
        <v>1917</v>
      </c>
    </row>
    <row r="3158" spans="36:44" ht="14.4">
      <c r="AJ3158" s="26" t="str">
        <f>VLOOKUP(AQ3158,'user list'!A:B,2,0)</f>
        <v>QCPL</v>
      </c>
      <c r="AK3158" s="26">
        <f t="shared" si="195"/>
        <v>6</v>
      </c>
      <c r="AL3158" s="26">
        <f t="shared" si="196"/>
        <v>9</v>
      </c>
      <c r="AM3158" s="94" t="str">
        <f t="shared" si="197"/>
        <v>6/9 Log In</v>
      </c>
      <c r="AN3158" s="172">
        <v>45817.460428240738</v>
      </c>
      <c r="AO3158" s="69" t="s">
        <v>268</v>
      </c>
      <c r="AP3158" s="69" t="s">
        <v>1913</v>
      </c>
      <c r="AQ3158" s="69" t="s">
        <v>268</v>
      </c>
      <c r="AR3158" s="69" t="s">
        <v>1916</v>
      </c>
    </row>
    <row r="3159" spans="36:44" ht="14.4">
      <c r="AJ3159" s="26" t="str">
        <f>VLOOKUP(AQ3159,'user list'!A:B,2,0)</f>
        <v>OCM</v>
      </c>
      <c r="AK3159" s="26">
        <f t="shared" si="195"/>
        <v>6</v>
      </c>
      <c r="AL3159" s="26">
        <f t="shared" si="196"/>
        <v>9</v>
      </c>
      <c r="AM3159" s="94" t="str">
        <f t="shared" si="197"/>
        <v>6/9 Log In</v>
      </c>
      <c r="AN3159" s="172">
        <v>45817.460590277777</v>
      </c>
      <c r="AO3159" s="69" t="s">
        <v>230</v>
      </c>
      <c r="AP3159" s="69" t="s">
        <v>1913</v>
      </c>
      <c r="AQ3159" s="69" t="s">
        <v>230</v>
      </c>
      <c r="AR3159" s="69" t="s">
        <v>1916</v>
      </c>
    </row>
    <row r="3160" spans="36:44" ht="14.4">
      <c r="AJ3160" s="26" t="str">
        <f>VLOOKUP(AQ3160,'user list'!A:B,2,0)</f>
        <v>OCM</v>
      </c>
      <c r="AK3160" s="26">
        <f t="shared" si="195"/>
        <v>6</v>
      </c>
      <c r="AL3160" s="26">
        <f t="shared" si="196"/>
        <v>9</v>
      </c>
      <c r="AM3160" s="94" t="str">
        <f t="shared" si="197"/>
        <v>6/9 Log In</v>
      </c>
      <c r="AN3160" s="172">
        <v>45817.461909722224</v>
      </c>
      <c r="AO3160" s="69" t="s">
        <v>230</v>
      </c>
      <c r="AP3160" s="69" t="s">
        <v>1913</v>
      </c>
      <c r="AQ3160" s="69" t="s">
        <v>230</v>
      </c>
      <c r="AR3160" s="69" t="s">
        <v>1916</v>
      </c>
    </row>
    <row r="3161" spans="36:44" ht="14.4">
      <c r="AJ3161" s="26" t="str">
        <f>VLOOKUP(AQ3161,'user list'!A:B,2,0)</f>
        <v>DOE</v>
      </c>
      <c r="AK3161" s="26">
        <f t="shared" si="195"/>
        <v>6</v>
      </c>
      <c r="AL3161" s="26">
        <f t="shared" si="196"/>
        <v>9</v>
      </c>
      <c r="AM3161" s="94" t="str">
        <f t="shared" si="197"/>
        <v>6/9 Log Off</v>
      </c>
      <c r="AN3161" s="172">
        <v>45817.462766203702</v>
      </c>
      <c r="AO3161" s="69" t="s">
        <v>212</v>
      </c>
      <c r="AP3161" s="69" t="s">
        <v>1913</v>
      </c>
      <c r="AQ3161" s="69" t="s">
        <v>212</v>
      </c>
      <c r="AR3161" s="69" t="s">
        <v>1917</v>
      </c>
    </row>
    <row r="3162" spans="36:44" ht="14.4">
      <c r="AJ3162" s="26" t="str">
        <f>VLOOKUP(AQ3162,'user list'!A:B,2,0)</f>
        <v>DOE</v>
      </c>
      <c r="AK3162" s="26">
        <f t="shared" si="195"/>
        <v>6</v>
      </c>
      <c r="AL3162" s="26">
        <f t="shared" si="196"/>
        <v>9</v>
      </c>
      <c r="AM3162" s="94" t="str">
        <f t="shared" si="197"/>
        <v>6/9 Log In</v>
      </c>
      <c r="AN3162" s="172">
        <v>45817.462835648148</v>
      </c>
      <c r="AO3162" s="69" t="s">
        <v>212</v>
      </c>
      <c r="AP3162" s="69" t="s">
        <v>1913</v>
      </c>
      <c r="AQ3162" s="69" t="s">
        <v>212</v>
      </c>
      <c r="AR3162" s="69" t="s">
        <v>1916</v>
      </c>
    </row>
    <row r="3163" spans="36:44" ht="14.4">
      <c r="AJ3163" s="26" t="str">
        <f>VLOOKUP(AQ3163,'user list'!A:B,2,0)</f>
        <v>OCA</v>
      </c>
      <c r="AK3163" s="26">
        <f t="shared" si="195"/>
        <v>6</v>
      </c>
      <c r="AL3163" s="26">
        <f t="shared" si="196"/>
        <v>9</v>
      </c>
      <c r="AM3163" s="94" t="str">
        <f t="shared" si="197"/>
        <v>6/9 Log Off</v>
      </c>
      <c r="AN3163" s="172">
        <v>45817.467581018522</v>
      </c>
      <c r="AO3163" s="69" t="s">
        <v>228</v>
      </c>
      <c r="AP3163" s="69" t="s">
        <v>1913</v>
      </c>
      <c r="AQ3163" s="69" t="s">
        <v>228</v>
      </c>
      <c r="AR3163" s="69" t="s">
        <v>1917</v>
      </c>
    </row>
    <row r="3164" spans="36:44" ht="14.4">
      <c r="AJ3164" s="26" t="str">
        <f>VLOOKUP(AQ3164,'user list'!A:B,2,0)</f>
        <v>LEDIPO</v>
      </c>
      <c r="AK3164" s="26">
        <f t="shared" si="195"/>
        <v>6</v>
      </c>
      <c r="AL3164" s="26">
        <f t="shared" si="196"/>
        <v>9</v>
      </c>
      <c r="AM3164" s="94" t="str">
        <f t="shared" si="197"/>
        <v>6/9 Log In</v>
      </c>
      <c r="AN3164" s="172">
        <v>45817.468043981484</v>
      </c>
      <c r="AO3164" s="69" t="s">
        <v>222</v>
      </c>
      <c r="AP3164" s="69" t="s">
        <v>1913</v>
      </c>
      <c r="AQ3164" s="69" t="s">
        <v>222</v>
      </c>
      <c r="AR3164" s="69" t="s">
        <v>1916</v>
      </c>
    </row>
    <row r="3165" spans="36:44" ht="14.4">
      <c r="AJ3165" s="26" t="str">
        <f>VLOOKUP(AQ3165,'user list'!A:B,2,0)</f>
        <v>PAISD</v>
      </c>
      <c r="AK3165" s="26">
        <f t="shared" si="195"/>
        <v>6</v>
      </c>
      <c r="AL3165" s="26">
        <f t="shared" si="196"/>
        <v>9</v>
      </c>
      <c r="AM3165" s="94" t="str">
        <f t="shared" si="197"/>
        <v>6/9 Log Off</v>
      </c>
      <c r="AN3165" s="172">
        <v>45817.469606481478</v>
      </c>
      <c r="AO3165" s="69" t="s">
        <v>256</v>
      </c>
      <c r="AP3165" s="69" t="s">
        <v>1913</v>
      </c>
      <c r="AQ3165" s="69" t="s">
        <v>256</v>
      </c>
      <c r="AR3165" s="69" t="s">
        <v>1917</v>
      </c>
    </row>
    <row r="3166" spans="36:44" ht="14.4">
      <c r="AJ3166" s="26" t="str">
        <f>VLOOKUP(AQ3166,'user list'!A:B,2,0)</f>
        <v>PAISD</v>
      </c>
      <c r="AK3166" s="26">
        <f t="shared" si="195"/>
        <v>6</v>
      </c>
      <c r="AL3166" s="26">
        <f t="shared" si="196"/>
        <v>9</v>
      </c>
      <c r="AM3166" s="94" t="str">
        <f t="shared" si="197"/>
        <v>6/9 Log In</v>
      </c>
      <c r="AN3166" s="172">
        <v>45817.469664351855</v>
      </c>
      <c r="AO3166" s="69" t="s">
        <v>256</v>
      </c>
      <c r="AP3166" s="69" t="s">
        <v>1913</v>
      </c>
      <c r="AQ3166" s="69" t="s">
        <v>256</v>
      </c>
      <c r="AR3166" s="69" t="s">
        <v>1916</v>
      </c>
    </row>
    <row r="3167" spans="36:44" ht="14.4">
      <c r="AJ3167" s="26" t="str">
        <f>VLOOKUP(AQ3167,'user list'!A:B,2,0)</f>
        <v>OCM</v>
      </c>
      <c r="AK3167" s="26">
        <f t="shared" si="195"/>
        <v>6</v>
      </c>
      <c r="AL3167" s="26">
        <f t="shared" si="196"/>
        <v>9</v>
      </c>
      <c r="AM3167" s="94" t="str">
        <f t="shared" si="197"/>
        <v>6/9 Log Off</v>
      </c>
      <c r="AN3167" s="172">
        <v>45817.471273148149</v>
      </c>
      <c r="AO3167" s="69" t="s">
        <v>235</v>
      </c>
      <c r="AP3167" s="69" t="s">
        <v>1913</v>
      </c>
      <c r="AQ3167" s="69" t="s">
        <v>235</v>
      </c>
      <c r="AR3167" s="69" t="s">
        <v>1917</v>
      </c>
    </row>
    <row r="3168" spans="36:44" ht="14.4">
      <c r="AJ3168" s="26" t="str">
        <f>VLOOKUP(AQ3168,'user list'!A:B,2,0)</f>
        <v>OCM</v>
      </c>
      <c r="AK3168" s="26">
        <f t="shared" si="195"/>
        <v>6</v>
      </c>
      <c r="AL3168" s="26">
        <f t="shared" si="196"/>
        <v>9</v>
      </c>
      <c r="AM3168" s="94" t="str">
        <f t="shared" si="197"/>
        <v>6/9 Log In</v>
      </c>
      <c r="AN3168" s="172">
        <v>45817.471412037034</v>
      </c>
      <c r="AO3168" s="69" t="s">
        <v>235</v>
      </c>
      <c r="AP3168" s="69" t="s">
        <v>1913</v>
      </c>
      <c r="AQ3168" s="69" t="s">
        <v>235</v>
      </c>
      <c r="AR3168" s="69" t="s">
        <v>1916</v>
      </c>
    </row>
    <row r="3169" spans="36:44" ht="14.4">
      <c r="AJ3169" s="26" t="str">
        <f>VLOOKUP(AQ3169,'user list'!A:B,2,0)</f>
        <v>CTO</v>
      </c>
      <c r="AK3169" s="26">
        <f t="shared" si="195"/>
        <v>6</v>
      </c>
      <c r="AL3169" s="26">
        <f t="shared" si="196"/>
        <v>9</v>
      </c>
      <c r="AM3169" s="94" t="str">
        <f t="shared" si="197"/>
        <v>6/9 Log Off</v>
      </c>
      <c r="AN3169" s="172">
        <v>45817.47184027778</v>
      </c>
      <c r="AO3169" s="69" t="s">
        <v>207</v>
      </c>
      <c r="AP3169" s="69" t="s">
        <v>1913</v>
      </c>
      <c r="AQ3169" s="69" t="s">
        <v>207</v>
      </c>
      <c r="AR3169" s="69" t="s">
        <v>1917</v>
      </c>
    </row>
    <row r="3170" spans="36:44" ht="14.4">
      <c r="AJ3170" s="26" t="str">
        <f>VLOOKUP(AQ3170,'user list'!A:B,2,0)</f>
        <v>CESD</v>
      </c>
      <c r="AK3170" s="26">
        <f t="shared" si="195"/>
        <v>6</v>
      </c>
      <c r="AL3170" s="26">
        <f t="shared" si="196"/>
        <v>9</v>
      </c>
      <c r="AM3170" s="94" t="str">
        <f t="shared" si="197"/>
        <v>6/9 Log Off</v>
      </c>
      <c r="AN3170" s="172">
        <v>45817.472037037034</v>
      </c>
      <c r="AO3170" s="69" t="s">
        <v>199</v>
      </c>
      <c r="AP3170" s="69" t="s">
        <v>1913</v>
      </c>
      <c r="AQ3170" s="69" t="s">
        <v>199</v>
      </c>
      <c r="AR3170" s="69" t="s">
        <v>1917</v>
      </c>
    </row>
    <row r="3171" spans="36:44" ht="14.4">
      <c r="AJ3171" s="26" t="str">
        <f>VLOOKUP(AQ3171,'user list'!A:B,2,0)</f>
        <v>CHD</v>
      </c>
      <c r="AK3171" s="26">
        <f t="shared" ref="AK3171:AK3234" si="198">MONTH(AN3171)</f>
        <v>6</v>
      </c>
      <c r="AL3171" s="26">
        <f t="shared" ref="AL3171:AL3234" si="199">DAY(AN3171)</f>
        <v>9</v>
      </c>
      <c r="AM3171" s="94" t="str">
        <f t="shared" ref="AM3171:AM3234" si="200">AK3171&amp;"/"&amp;AL3171&amp;" "&amp;AR3171</f>
        <v>6/9 Log In</v>
      </c>
      <c r="AN3171" s="172">
        <v>45817.472314814811</v>
      </c>
      <c r="AO3171" s="69" t="s">
        <v>203</v>
      </c>
      <c r="AP3171" s="69" t="s">
        <v>1913</v>
      </c>
      <c r="AQ3171" s="69" t="s">
        <v>203</v>
      </c>
      <c r="AR3171" s="69" t="s">
        <v>1916</v>
      </c>
    </row>
    <row r="3172" spans="36:44" ht="14.4">
      <c r="AJ3172" s="26" t="str">
        <f>VLOOKUP(AQ3172,'user list'!A:B,2,0)</f>
        <v>OCM</v>
      </c>
      <c r="AK3172" s="26">
        <f t="shared" si="198"/>
        <v>6</v>
      </c>
      <c r="AL3172" s="26">
        <f t="shared" si="199"/>
        <v>9</v>
      </c>
      <c r="AM3172" s="94" t="str">
        <f t="shared" si="200"/>
        <v>6/9 Log Off</v>
      </c>
      <c r="AN3172" s="172">
        <v>45817.472384259258</v>
      </c>
      <c r="AO3172" s="69" t="s">
        <v>230</v>
      </c>
      <c r="AP3172" s="69" t="s">
        <v>1913</v>
      </c>
      <c r="AQ3172" s="69" t="s">
        <v>230</v>
      </c>
      <c r="AR3172" s="69" t="s">
        <v>1917</v>
      </c>
    </row>
    <row r="3173" spans="36:44" ht="14.4">
      <c r="AJ3173" s="26" t="str">
        <f>VLOOKUP(AQ3173,'user list'!A:B,2,0)</f>
        <v>Admin</v>
      </c>
      <c r="AK3173" s="26">
        <f t="shared" si="198"/>
        <v>6</v>
      </c>
      <c r="AL3173" s="26">
        <f t="shared" si="199"/>
        <v>9</v>
      </c>
      <c r="AM3173" s="94" t="str">
        <f t="shared" si="200"/>
        <v>6/9 Log In</v>
      </c>
      <c r="AN3173" s="172">
        <v>45817.473599537036</v>
      </c>
      <c r="AO3173" s="69" t="s">
        <v>186</v>
      </c>
      <c r="AP3173" s="69" t="s">
        <v>1913</v>
      </c>
      <c r="AQ3173" s="69" t="s">
        <v>186</v>
      </c>
      <c r="AR3173" s="69" t="s">
        <v>1916</v>
      </c>
    </row>
    <row r="3174" spans="36:44" ht="14.4">
      <c r="AJ3174" s="26" t="str">
        <f>VLOOKUP(AQ3174,'user list'!A:B,2,0)</f>
        <v>TTMD</v>
      </c>
      <c r="AK3174" s="26">
        <f t="shared" si="198"/>
        <v>6</v>
      </c>
      <c r="AL3174" s="26">
        <f t="shared" si="199"/>
        <v>9</v>
      </c>
      <c r="AM3174" s="94" t="str">
        <f t="shared" si="200"/>
        <v>6/9 Log Off</v>
      </c>
      <c r="AN3174" s="172">
        <v>45817.474409722221</v>
      </c>
      <c r="AO3174" s="69" t="s">
        <v>278</v>
      </c>
      <c r="AP3174" s="69" t="s">
        <v>1913</v>
      </c>
      <c r="AQ3174" s="69" t="s">
        <v>278</v>
      </c>
      <c r="AR3174" s="69" t="s">
        <v>1917</v>
      </c>
    </row>
    <row r="3175" spans="36:44" ht="14.4">
      <c r="AJ3175" s="26" t="str">
        <f>VLOOKUP(AQ3175,'user list'!A:B,2,0)</f>
        <v>CTO</v>
      </c>
      <c r="AK3175" s="26">
        <f t="shared" si="198"/>
        <v>6</v>
      </c>
      <c r="AL3175" s="26">
        <f t="shared" si="199"/>
        <v>9</v>
      </c>
      <c r="AM3175" s="94" t="str">
        <f t="shared" si="200"/>
        <v>6/9 Log In</v>
      </c>
      <c r="AN3175" s="172">
        <v>45817.474490740744</v>
      </c>
      <c r="AO3175" s="69" t="s">
        <v>207</v>
      </c>
      <c r="AP3175" s="69" t="s">
        <v>1913</v>
      </c>
      <c r="AQ3175" s="69" t="s">
        <v>207</v>
      </c>
      <c r="AR3175" s="69" t="s">
        <v>1916</v>
      </c>
    </row>
    <row r="3176" spans="36:44" ht="14.4">
      <c r="AJ3176" s="26" t="str">
        <f>VLOOKUP(AQ3176,'user list'!A:B,2,0)</f>
        <v>QCEAU</v>
      </c>
      <c r="AK3176" s="26">
        <f t="shared" si="198"/>
        <v>6</v>
      </c>
      <c r="AL3176" s="26">
        <f t="shared" si="199"/>
        <v>9</v>
      </c>
      <c r="AM3176" s="94" t="str">
        <f t="shared" si="200"/>
        <v>6/9 Log Off</v>
      </c>
      <c r="AN3176" s="172">
        <v>45817.474537037036</v>
      </c>
      <c r="AO3176" s="69" t="s">
        <v>266</v>
      </c>
      <c r="AP3176" s="69" t="s">
        <v>1913</v>
      </c>
      <c r="AQ3176" s="69" t="s">
        <v>266</v>
      </c>
      <c r="AR3176" s="69" t="s">
        <v>1917</v>
      </c>
    </row>
    <row r="3177" spans="36:44" ht="14.4">
      <c r="AJ3177" s="26" t="str">
        <f>VLOOKUP(AQ3177,'user list'!A:B,2,0)</f>
        <v>DOE</v>
      </c>
      <c r="AK3177" s="26">
        <f t="shared" si="198"/>
        <v>6</v>
      </c>
      <c r="AL3177" s="26">
        <f t="shared" si="199"/>
        <v>9</v>
      </c>
      <c r="AM3177" s="94" t="str">
        <f t="shared" si="200"/>
        <v>6/9 Log Off</v>
      </c>
      <c r="AN3177" s="172">
        <v>45817.475092592591</v>
      </c>
      <c r="AO3177" s="69" t="s">
        <v>212</v>
      </c>
      <c r="AP3177" s="69" t="s">
        <v>1913</v>
      </c>
      <c r="AQ3177" s="69" t="s">
        <v>212</v>
      </c>
      <c r="AR3177" s="69" t="s">
        <v>1917</v>
      </c>
    </row>
    <row r="3178" spans="36:44" ht="14.4">
      <c r="AJ3178" s="26" t="str">
        <f>VLOOKUP(AQ3178,'user list'!A:B,2,0)</f>
        <v>DOE</v>
      </c>
      <c r="AK3178" s="26">
        <f t="shared" si="198"/>
        <v>6</v>
      </c>
      <c r="AL3178" s="26">
        <f t="shared" si="199"/>
        <v>9</v>
      </c>
      <c r="AM3178" s="94" t="str">
        <f t="shared" si="200"/>
        <v>6/9 Log In</v>
      </c>
      <c r="AN3178" s="172">
        <v>45817.475162037037</v>
      </c>
      <c r="AO3178" s="69" t="s">
        <v>212</v>
      </c>
      <c r="AP3178" s="69" t="s">
        <v>1913</v>
      </c>
      <c r="AQ3178" s="69" t="s">
        <v>212</v>
      </c>
      <c r="AR3178" s="69" t="s">
        <v>1916</v>
      </c>
    </row>
    <row r="3179" spans="36:44" ht="14.4">
      <c r="AJ3179" s="26" t="str">
        <f>VLOOKUP(AQ3179,'user list'!A:B,2,0)</f>
        <v>OCA</v>
      </c>
      <c r="AK3179" s="26">
        <f t="shared" si="198"/>
        <v>6</v>
      </c>
      <c r="AL3179" s="26">
        <f t="shared" si="199"/>
        <v>9</v>
      </c>
      <c r="AM3179" s="94" t="str">
        <f t="shared" si="200"/>
        <v>6/9 Log Off</v>
      </c>
      <c r="AN3179" s="172">
        <v>45817.47519675926</v>
      </c>
      <c r="AO3179" s="69" t="s">
        <v>227</v>
      </c>
      <c r="AP3179" s="69" t="s">
        <v>1913</v>
      </c>
      <c r="AQ3179" s="69" t="s">
        <v>227</v>
      </c>
      <c r="AR3179" s="69" t="s">
        <v>1917</v>
      </c>
    </row>
    <row r="3180" spans="36:44" ht="14.4">
      <c r="AJ3180" s="26" t="str">
        <f>VLOOKUP(AQ3180,'user list'!A:B,2,0)</f>
        <v>CTO</v>
      </c>
      <c r="AK3180" s="26">
        <f t="shared" si="198"/>
        <v>6</v>
      </c>
      <c r="AL3180" s="26">
        <f t="shared" si="199"/>
        <v>9</v>
      </c>
      <c r="AM3180" s="94" t="str">
        <f t="shared" si="200"/>
        <v>6/9 Log In</v>
      </c>
      <c r="AN3180" s="172">
        <v>45817.477256944447</v>
      </c>
      <c r="AO3180" s="69" t="s">
        <v>207</v>
      </c>
      <c r="AP3180" s="69" t="s">
        <v>1913</v>
      </c>
      <c r="AQ3180" s="69" t="s">
        <v>207</v>
      </c>
      <c r="AR3180" s="69" t="s">
        <v>1916</v>
      </c>
    </row>
    <row r="3181" spans="36:44" ht="14.4">
      <c r="AJ3181" s="26" t="str">
        <f>VLOOKUP(AQ3181,'user list'!A:B,2,0)</f>
        <v>CTO</v>
      </c>
      <c r="AK3181" s="26">
        <f t="shared" si="198"/>
        <v>6</v>
      </c>
      <c r="AL3181" s="26">
        <f t="shared" si="199"/>
        <v>9</v>
      </c>
      <c r="AM3181" s="94" t="str">
        <f t="shared" si="200"/>
        <v>6/9 Log Off</v>
      </c>
      <c r="AN3181" s="172">
        <v>45817.478078703702</v>
      </c>
      <c r="AO3181" s="69" t="s">
        <v>207</v>
      </c>
      <c r="AP3181" s="69" t="s">
        <v>1913</v>
      </c>
      <c r="AQ3181" s="69" t="s">
        <v>207</v>
      </c>
      <c r="AR3181" s="69" t="s">
        <v>1917</v>
      </c>
    </row>
    <row r="3182" spans="36:44" ht="14.4">
      <c r="AJ3182" s="26" t="str">
        <f>VLOOKUP(AQ3182,'user list'!A:B,2,0)</f>
        <v>TTMD</v>
      </c>
      <c r="AK3182" s="26">
        <f t="shared" si="198"/>
        <v>6</v>
      </c>
      <c r="AL3182" s="26">
        <f t="shared" si="199"/>
        <v>9</v>
      </c>
      <c r="AM3182" s="94" t="str">
        <f t="shared" si="200"/>
        <v>6/9 Log In</v>
      </c>
      <c r="AN3182" s="172">
        <v>45817.478148148148</v>
      </c>
      <c r="AO3182" s="69" t="s">
        <v>278</v>
      </c>
      <c r="AP3182" s="69" t="s">
        <v>1913</v>
      </c>
      <c r="AQ3182" s="69" t="s">
        <v>278</v>
      </c>
      <c r="AR3182" s="69" t="s">
        <v>1916</v>
      </c>
    </row>
    <row r="3183" spans="36:44" ht="14.4">
      <c r="AJ3183" s="26" t="str">
        <f>VLOOKUP(AQ3183,'user list'!A:B,2,0)</f>
        <v>TTMD</v>
      </c>
      <c r="AK3183" s="26">
        <f t="shared" si="198"/>
        <v>6</v>
      </c>
      <c r="AL3183" s="26">
        <f t="shared" si="199"/>
        <v>9</v>
      </c>
      <c r="AM3183" s="94" t="str">
        <f t="shared" si="200"/>
        <v>6/9 Log Off</v>
      </c>
      <c r="AN3183" s="172">
        <v>45817.478206018517</v>
      </c>
      <c r="AO3183" s="69" t="s">
        <v>278</v>
      </c>
      <c r="AP3183" s="69" t="s">
        <v>1913</v>
      </c>
      <c r="AQ3183" s="69" t="s">
        <v>278</v>
      </c>
      <c r="AR3183" s="69" t="s">
        <v>1917</v>
      </c>
    </row>
    <row r="3184" spans="36:44" ht="14.4">
      <c r="AJ3184" s="26" t="str">
        <f>VLOOKUP(AQ3184,'user list'!A:B,2,0)</f>
        <v>Admin</v>
      </c>
      <c r="AK3184" s="26">
        <f t="shared" si="198"/>
        <v>6</v>
      </c>
      <c r="AL3184" s="26">
        <f t="shared" si="199"/>
        <v>9</v>
      </c>
      <c r="AM3184" s="94" t="str">
        <f t="shared" si="200"/>
        <v>6/9 Log In</v>
      </c>
      <c r="AN3184" s="172">
        <v>45817.478275462963</v>
      </c>
      <c r="AO3184" s="69" t="s">
        <v>186</v>
      </c>
      <c r="AP3184" s="69" t="s">
        <v>1913</v>
      </c>
      <c r="AQ3184" s="69" t="s">
        <v>186</v>
      </c>
      <c r="AR3184" s="69" t="s">
        <v>1916</v>
      </c>
    </row>
    <row r="3185" spans="36:44" ht="14.4">
      <c r="AJ3185" s="26" t="str">
        <f>VLOOKUP(AQ3185,'user list'!A:B,2,0)</f>
        <v>CREMCO</v>
      </c>
      <c r="AK3185" s="26">
        <f t="shared" si="198"/>
        <v>6</v>
      </c>
      <c r="AL3185" s="26">
        <f t="shared" si="199"/>
        <v>9</v>
      </c>
      <c r="AM3185" s="94" t="str">
        <f t="shared" si="200"/>
        <v>6/9 Log In</v>
      </c>
      <c r="AN3185" s="172">
        <v>45817.478414351855</v>
      </c>
      <c r="AO3185" s="69" t="s">
        <v>206</v>
      </c>
      <c r="AP3185" s="69" t="s">
        <v>1913</v>
      </c>
      <c r="AQ3185" s="69" t="s">
        <v>206</v>
      </c>
      <c r="AR3185" s="69" t="s">
        <v>1916</v>
      </c>
    </row>
    <row r="3186" spans="36:44" ht="14.4">
      <c r="AJ3186" s="26" t="str">
        <f>VLOOKUP(AQ3186,'user list'!A:B,2,0)</f>
        <v>ITDD</v>
      </c>
      <c r="AK3186" s="26">
        <f t="shared" si="198"/>
        <v>6</v>
      </c>
      <c r="AL3186" s="26">
        <f t="shared" si="199"/>
        <v>9</v>
      </c>
      <c r="AM3186" s="94" t="str">
        <f t="shared" si="200"/>
        <v>6/9 Log Off</v>
      </c>
      <c r="AN3186" s="172">
        <v>45817.479247685187</v>
      </c>
      <c r="AO3186" s="69" t="s">
        <v>219</v>
      </c>
      <c r="AP3186" s="69" t="s">
        <v>1913</v>
      </c>
      <c r="AQ3186" s="69" t="s">
        <v>219</v>
      </c>
      <c r="AR3186" s="69" t="s">
        <v>1917</v>
      </c>
    </row>
    <row r="3187" spans="36:44" ht="14.4">
      <c r="AJ3187" s="26" t="str">
        <f>VLOOKUP(AQ3187,'user list'!A:B,2,0)</f>
        <v>ITDD</v>
      </c>
      <c r="AK3187" s="26">
        <f t="shared" si="198"/>
        <v>6</v>
      </c>
      <c r="AL3187" s="26">
        <f t="shared" si="199"/>
        <v>9</v>
      </c>
      <c r="AM3187" s="94" t="str">
        <f t="shared" si="200"/>
        <v>6/9 Log In</v>
      </c>
      <c r="AN3187" s="172">
        <v>45817.47929398148</v>
      </c>
      <c r="AO3187" s="69" t="s">
        <v>219</v>
      </c>
      <c r="AP3187" s="69" t="s">
        <v>1913</v>
      </c>
      <c r="AQ3187" s="69" t="s">
        <v>219</v>
      </c>
      <c r="AR3187" s="69" t="s">
        <v>1916</v>
      </c>
    </row>
    <row r="3188" spans="36:44" ht="14.4">
      <c r="AJ3188" s="26" t="str">
        <f>VLOOKUP(AQ3188,'user list'!A:B,2,0)</f>
        <v>OCM</v>
      </c>
      <c r="AK3188" s="26">
        <f t="shared" si="198"/>
        <v>6</v>
      </c>
      <c r="AL3188" s="26">
        <f t="shared" si="199"/>
        <v>9</v>
      </c>
      <c r="AM3188" s="94" t="str">
        <f t="shared" si="200"/>
        <v>6/9 Log In</v>
      </c>
      <c r="AN3188" s="172">
        <v>45817.479317129626</v>
      </c>
      <c r="AO3188" s="69" t="s">
        <v>230</v>
      </c>
      <c r="AP3188" s="69" t="s">
        <v>1913</v>
      </c>
      <c r="AQ3188" s="69" t="s">
        <v>230</v>
      </c>
      <c r="AR3188" s="69" t="s">
        <v>1916</v>
      </c>
    </row>
    <row r="3189" spans="36:44" ht="14.4">
      <c r="AJ3189" s="26" t="str">
        <f>VLOOKUP(AQ3189,'user list'!A:B,2,0)</f>
        <v>Admin</v>
      </c>
      <c r="AK3189" s="26">
        <f t="shared" si="198"/>
        <v>6</v>
      </c>
      <c r="AL3189" s="26">
        <f t="shared" si="199"/>
        <v>9</v>
      </c>
      <c r="AM3189" s="94" t="str">
        <f t="shared" si="200"/>
        <v>6/9 Log In</v>
      </c>
      <c r="AN3189" s="172">
        <v>45817.481851851851</v>
      </c>
      <c r="AO3189" s="69" t="s">
        <v>186</v>
      </c>
      <c r="AP3189" s="69" t="s">
        <v>1913</v>
      </c>
      <c r="AQ3189" s="69" t="s">
        <v>186</v>
      </c>
      <c r="AR3189" s="69" t="s">
        <v>1916</v>
      </c>
    </row>
    <row r="3190" spans="36:44" ht="14.4">
      <c r="AJ3190" s="26" t="str">
        <f>VLOOKUP(AQ3190,'user list'!A:B,2,0)</f>
        <v>Admin</v>
      </c>
      <c r="AK3190" s="26">
        <f t="shared" si="198"/>
        <v>6</v>
      </c>
      <c r="AL3190" s="26">
        <f t="shared" si="199"/>
        <v>9</v>
      </c>
      <c r="AM3190" s="94" t="str">
        <f t="shared" si="200"/>
        <v>6/9 Log In</v>
      </c>
      <c r="AN3190" s="172">
        <v>45817.481851851851</v>
      </c>
      <c r="AO3190" s="69" t="s">
        <v>186</v>
      </c>
      <c r="AP3190" s="69" t="s">
        <v>1913</v>
      </c>
      <c r="AQ3190" s="69" t="s">
        <v>186</v>
      </c>
      <c r="AR3190" s="69" t="s">
        <v>1916</v>
      </c>
    </row>
    <row r="3191" spans="36:44" ht="14.4">
      <c r="AJ3191" s="26" t="str">
        <f>VLOOKUP(AQ3191,'user list'!A:B,2,0)</f>
        <v>HCDRD</v>
      </c>
      <c r="AK3191" s="26">
        <f t="shared" si="198"/>
        <v>6</v>
      </c>
      <c r="AL3191" s="26">
        <f t="shared" si="199"/>
        <v>9</v>
      </c>
      <c r="AM3191" s="94" t="str">
        <f t="shared" si="200"/>
        <v>6/9 Log In</v>
      </c>
      <c r="AN3191" s="172">
        <v>45817.482800925929</v>
      </c>
      <c r="AO3191" s="69" t="s">
        <v>216</v>
      </c>
      <c r="AP3191" s="69" t="s">
        <v>1913</v>
      </c>
      <c r="AQ3191" s="69" t="s">
        <v>216</v>
      </c>
      <c r="AR3191" s="69" t="s">
        <v>1916</v>
      </c>
    </row>
    <row r="3192" spans="36:44" ht="14.4">
      <c r="AJ3192" s="26" t="str">
        <f>VLOOKUP(AQ3192,'user list'!A:B,2,0)</f>
        <v>CREMCO</v>
      </c>
      <c r="AK3192" s="26">
        <f t="shared" si="198"/>
        <v>6</v>
      </c>
      <c r="AL3192" s="26">
        <f t="shared" si="199"/>
        <v>9</v>
      </c>
      <c r="AM3192" s="94" t="str">
        <f t="shared" si="200"/>
        <v>6/9 Log In</v>
      </c>
      <c r="AN3192" s="172">
        <v>45817.483726851853</v>
      </c>
      <c r="AO3192" s="69" t="s">
        <v>206</v>
      </c>
      <c r="AP3192" s="69" t="s">
        <v>1913</v>
      </c>
      <c r="AQ3192" s="69" t="s">
        <v>206</v>
      </c>
      <c r="AR3192" s="69" t="s">
        <v>1916</v>
      </c>
    </row>
    <row r="3193" spans="36:44" ht="14.4">
      <c r="AJ3193" s="26" t="str">
        <f>VLOOKUP(AQ3193,'user list'!A:B,2,0)</f>
        <v>PLEB</v>
      </c>
      <c r="AK3193" s="26">
        <f t="shared" si="198"/>
        <v>6</v>
      </c>
      <c r="AL3193" s="26">
        <f t="shared" si="199"/>
        <v>9</v>
      </c>
      <c r="AM3193" s="94" t="str">
        <f t="shared" si="200"/>
        <v>6/9 Log Off</v>
      </c>
      <c r="AN3193" s="172">
        <v>45817.485289351855</v>
      </c>
      <c r="AO3193" s="69" t="s">
        <v>260</v>
      </c>
      <c r="AP3193" s="69" t="s">
        <v>1913</v>
      </c>
      <c r="AQ3193" s="69" t="s">
        <v>260</v>
      </c>
      <c r="AR3193" s="69" t="s">
        <v>1917</v>
      </c>
    </row>
    <row r="3194" spans="36:44" ht="14.4">
      <c r="AJ3194" s="26" t="str">
        <f>VLOOKUP(AQ3194,'user list'!A:B,2,0)</f>
        <v>CCESD</v>
      </c>
      <c r="AK3194" s="26">
        <f t="shared" si="198"/>
        <v>6</v>
      </c>
      <c r="AL3194" s="26">
        <f t="shared" si="199"/>
        <v>9</v>
      </c>
      <c r="AM3194" s="94" t="str">
        <f t="shared" si="200"/>
        <v>6/9 Log In</v>
      </c>
      <c r="AN3194" s="172">
        <v>45817.485474537039</v>
      </c>
      <c r="AO3194" s="69" t="s">
        <v>284</v>
      </c>
      <c r="AP3194" s="69" t="s">
        <v>1913</v>
      </c>
      <c r="AQ3194" s="69" t="s">
        <v>284</v>
      </c>
      <c r="AR3194" s="69" t="s">
        <v>1916</v>
      </c>
    </row>
    <row r="3195" spans="36:44" ht="14.4">
      <c r="AJ3195" s="26" t="str">
        <f>VLOOKUP(AQ3195,'user list'!A:B,2,0)</f>
        <v>PLEB</v>
      </c>
      <c r="AK3195" s="26">
        <f t="shared" si="198"/>
        <v>6</v>
      </c>
      <c r="AL3195" s="26">
        <f t="shared" si="199"/>
        <v>9</v>
      </c>
      <c r="AM3195" s="94" t="str">
        <f t="shared" si="200"/>
        <v>6/9 Log In</v>
      </c>
      <c r="AN3195" s="172">
        <v>45817.485949074071</v>
      </c>
      <c r="AO3195" s="69" t="s">
        <v>260</v>
      </c>
      <c r="AP3195" s="69" t="s">
        <v>1913</v>
      </c>
      <c r="AQ3195" s="69" t="s">
        <v>260</v>
      </c>
      <c r="AR3195" s="69" t="s">
        <v>1916</v>
      </c>
    </row>
    <row r="3196" spans="36:44" ht="14.4">
      <c r="AJ3196" s="26" t="str">
        <f>VLOOKUP(AQ3196,'user list'!A:B,2,0)</f>
        <v>DBO</v>
      </c>
      <c r="AK3196" s="26">
        <f t="shared" si="198"/>
        <v>6</v>
      </c>
      <c r="AL3196" s="26">
        <f t="shared" si="199"/>
        <v>9</v>
      </c>
      <c r="AM3196" s="94" t="str">
        <f t="shared" si="200"/>
        <v>6/9 Log In</v>
      </c>
      <c r="AN3196" s="172">
        <v>45817.486261574071</v>
      </c>
      <c r="AO3196" s="69" t="s">
        <v>209</v>
      </c>
      <c r="AP3196" s="69" t="s">
        <v>1913</v>
      </c>
      <c r="AQ3196" s="69" t="s">
        <v>209</v>
      </c>
      <c r="AR3196" s="69" t="s">
        <v>1916</v>
      </c>
    </row>
    <row r="3197" spans="36:44" ht="14.4">
      <c r="AJ3197" s="26" t="str">
        <f>VLOOKUP(AQ3197,'user list'!A:B,2,0)</f>
        <v>Admin</v>
      </c>
      <c r="AK3197" s="26">
        <f t="shared" si="198"/>
        <v>6</v>
      </c>
      <c r="AL3197" s="26">
        <f t="shared" si="199"/>
        <v>9</v>
      </c>
      <c r="AM3197" s="94" t="str">
        <f t="shared" si="200"/>
        <v>6/9 Log Off</v>
      </c>
      <c r="AN3197" s="172">
        <v>45817.486400462964</v>
      </c>
      <c r="AO3197" s="69" t="s">
        <v>186</v>
      </c>
      <c r="AP3197" s="69" t="s">
        <v>1913</v>
      </c>
      <c r="AQ3197" s="69" t="s">
        <v>186</v>
      </c>
      <c r="AR3197" s="69" t="s">
        <v>1917</v>
      </c>
    </row>
    <row r="3198" spans="36:44" ht="14.4">
      <c r="AJ3198" s="26" t="str">
        <f>VLOOKUP(AQ3198,'user list'!A:B,2,0)</f>
        <v>BPLD</v>
      </c>
      <c r="AK3198" s="26">
        <f t="shared" si="198"/>
        <v>6</v>
      </c>
      <c r="AL3198" s="26">
        <f t="shared" si="199"/>
        <v>9</v>
      </c>
      <c r="AM3198" s="94" t="str">
        <f t="shared" si="200"/>
        <v>6/9 Log Off</v>
      </c>
      <c r="AN3198" s="172">
        <v>45817.487824074073</v>
      </c>
      <c r="AO3198" s="69" t="s">
        <v>194</v>
      </c>
      <c r="AP3198" s="69" t="s">
        <v>1913</v>
      </c>
      <c r="AQ3198" s="69" t="s">
        <v>194</v>
      </c>
      <c r="AR3198" s="69" t="s">
        <v>1917</v>
      </c>
    </row>
    <row r="3199" spans="36:44" ht="14.4">
      <c r="AJ3199" s="26" t="str">
        <f>VLOOKUP(AQ3199,'user list'!A:B,2,0)</f>
        <v>BPLD</v>
      </c>
      <c r="AK3199" s="26">
        <f t="shared" si="198"/>
        <v>6</v>
      </c>
      <c r="AL3199" s="26">
        <f t="shared" si="199"/>
        <v>9</v>
      </c>
      <c r="AM3199" s="94" t="str">
        <f t="shared" si="200"/>
        <v>6/9 Log In</v>
      </c>
      <c r="AN3199" s="172">
        <v>45817.487881944442</v>
      </c>
      <c r="AO3199" s="69" t="s">
        <v>194</v>
      </c>
      <c r="AP3199" s="69" t="s">
        <v>1913</v>
      </c>
      <c r="AQ3199" s="69" t="s">
        <v>194</v>
      </c>
      <c r="AR3199" s="69" t="s">
        <v>1916</v>
      </c>
    </row>
    <row r="3200" spans="36:44" ht="14.4">
      <c r="AJ3200" s="26" t="str">
        <f>VLOOKUP(AQ3200,'user list'!A:B,2,0)</f>
        <v>OCM</v>
      </c>
      <c r="AK3200" s="26">
        <f t="shared" si="198"/>
        <v>6</v>
      </c>
      <c r="AL3200" s="26">
        <f t="shared" si="199"/>
        <v>9</v>
      </c>
      <c r="AM3200" s="94" t="str">
        <f t="shared" si="200"/>
        <v>6/9 Log Off</v>
      </c>
      <c r="AN3200" s="172">
        <v>45817.49009259259</v>
      </c>
      <c r="AO3200" s="69" t="s">
        <v>230</v>
      </c>
      <c r="AP3200" s="69" t="s">
        <v>1913</v>
      </c>
      <c r="AQ3200" s="69" t="s">
        <v>230</v>
      </c>
      <c r="AR3200" s="69" t="s">
        <v>1917</v>
      </c>
    </row>
    <row r="3201" spans="36:44" ht="14.4">
      <c r="AJ3201" s="26" t="str">
        <f>VLOOKUP(AQ3201,'user list'!A:B,2,0)</f>
        <v>CVD</v>
      </c>
      <c r="AK3201" s="26">
        <f t="shared" si="198"/>
        <v>6</v>
      </c>
      <c r="AL3201" s="26">
        <f t="shared" si="199"/>
        <v>9</v>
      </c>
      <c r="AM3201" s="94" t="str">
        <f t="shared" si="200"/>
        <v>6/9 Log Off</v>
      </c>
      <c r="AN3201" s="172">
        <v>45817.49386574074</v>
      </c>
      <c r="AO3201" s="69" t="s">
        <v>208</v>
      </c>
      <c r="AP3201" s="69" t="s">
        <v>1913</v>
      </c>
      <c r="AQ3201" s="69" t="s">
        <v>208</v>
      </c>
      <c r="AR3201" s="69" t="s">
        <v>1917</v>
      </c>
    </row>
    <row r="3202" spans="36:44" ht="14.4">
      <c r="AJ3202" s="26" t="str">
        <f>VLOOKUP(AQ3202,'user list'!A:B,2,0)</f>
        <v>ITDD</v>
      </c>
      <c r="AK3202" s="26">
        <f t="shared" si="198"/>
        <v>6</v>
      </c>
      <c r="AL3202" s="26">
        <f t="shared" si="199"/>
        <v>9</v>
      </c>
      <c r="AM3202" s="94" t="str">
        <f t="shared" si="200"/>
        <v>6/9 Log Off</v>
      </c>
      <c r="AN3202" s="172">
        <v>45817.493900462963</v>
      </c>
      <c r="AO3202" s="69" t="s">
        <v>219</v>
      </c>
      <c r="AP3202" s="69" t="s">
        <v>1913</v>
      </c>
      <c r="AQ3202" s="69" t="s">
        <v>219</v>
      </c>
      <c r="AR3202" s="69" t="s">
        <v>1917</v>
      </c>
    </row>
    <row r="3203" spans="36:44" ht="14.4">
      <c r="AJ3203" s="26" t="str">
        <f>VLOOKUP(AQ3203,'user list'!A:B,2,0)</f>
        <v>ITDD</v>
      </c>
      <c r="AK3203" s="26">
        <f t="shared" si="198"/>
        <v>6</v>
      </c>
      <c r="AL3203" s="26">
        <f t="shared" si="199"/>
        <v>9</v>
      </c>
      <c r="AM3203" s="94" t="str">
        <f t="shared" si="200"/>
        <v>6/9 Log In</v>
      </c>
      <c r="AN3203" s="172">
        <v>45817.493993055556</v>
      </c>
      <c r="AO3203" s="69" t="s">
        <v>219</v>
      </c>
      <c r="AP3203" s="69" t="s">
        <v>1913</v>
      </c>
      <c r="AQ3203" s="69" t="s">
        <v>219</v>
      </c>
      <c r="AR3203" s="69" t="s">
        <v>1916</v>
      </c>
    </row>
    <row r="3204" spans="36:44" ht="14.4">
      <c r="AJ3204" s="26" t="str">
        <f>VLOOKUP(AQ3204,'user list'!A:B,2,0)</f>
        <v>CREMCO</v>
      </c>
      <c r="AK3204" s="26">
        <f t="shared" si="198"/>
        <v>6</v>
      </c>
      <c r="AL3204" s="26">
        <f t="shared" si="199"/>
        <v>9</v>
      </c>
      <c r="AM3204" s="94" t="str">
        <f t="shared" si="200"/>
        <v>6/9 Log Off</v>
      </c>
      <c r="AN3204" s="172">
        <v>45817.494351851848</v>
      </c>
      <c r="AO3204" s="69" t="s">
        <v>206</v>
      </c>
      <c r="AP3204" s="69" t="s">
        <v>1913</v>
      </c>
      <c r="AQ3204" s="69" t="s">
        <v>206</v>
      </c>
      <c r="AR3204" s="69" t="s">
        <v>1917</v>
      </c>
    </row>
    <row r="3205" spans="36:44" ht="14.4">
      <c r="AJ3205" s="26" t="str">
        <f>VLOOKUP(AQ3205,'user list'!A:B,2,0)</f>
        <v>CCESD</v>
      </c>
      <c r="AK3205" s="26">
        <f t="shared" si="198"/>
        <v>6</v>
      </c>
      <c r="AL3205" s="26">
        <f t="shared" si="199"/>
        <v>9</v>
      </c>
      <c r="AM3205" s="94" t="str">
        <f t="shared" si="200"/>
        <v>6/9 Log In</v>
      </c>
      <c r="AN3205" s="172">
        <v>45817.49732638889</v>
      </c>
      <c r="AO3205" s="69" t="s">
        <v>284</v>
      </c>
      <c r="AP3205" s="69" t="s">
        <v>1913</v>
      </c>
      <c r="AQ3205" s="69" t="s">
        <v>284</v>
      </c>
      <c r="AR3205" s="69" t="s">
        <v>1916</v>
      </c>
    </row>
    <row r="3206" spans="36:44" ht="14.4">
      <c r="AJ3206" s="26" t="str">
        <f>VLOOKUP(AQ3206,'user list'!A:B,2,0)</f>
        <v>OCM</v>
      </c>
      <c r="AK3206" s="26">
        <f t="shared" si="198"/>
        <v>6</v>
      </c>
      <c r="AL3206" s="26">
        <f t="shared" si="199"/>
        <v>9</v>
      </c>
      <c r="AM3206" s="94" t="str">
        <f t="shared" si="200"/>
        <v>6/9 Log Off</v>
      </c>
      <c r="AN3206" s="172">
        <v>45817.498749999999</v>
      </c>
      <c r="AO3206" s="69" t="s">
        <v>235</v>
      </c>
      <c r="AP3206" s="69" t="s">
        <v>1913</v>
      </c>
      <c r="AQ3206" s="69" t="s">
        <v>235</v>
      </c>
      <c r="AR3206" s="69" t="s">
        <v>1917</v>
      </c>
    </row>
    <row r="3207" spans="36:44" ht="14.4">
      <c r="AJ3207" s="26" t="str">
        <f>VLOOKUP(AQ3207,'user list'!A:B,2,0)</f>
        <v>OCM</v>
      </c>
      <c r="AK3207" s="26">
        <f t="shared" si="198"/>
        <v>6</v>
      </c>
      <c r="AL3207" s="26">
        <f t="shared" si="199"/>
        <v>9</v>
      </c>
      <c r="AM3207" s="94" t="str">
        <f t="shared" si="200"/>
        <v>6/9 Log In</v>
      </c>
      <c r="AN3207" s="172">
        <v>45817.499374999999</v>
      </c>
      <c r="AO3207" s="69" t="s">
        <v>230</v>
      </c>
      <c r="AP3207" s="69" t="s">
        <v>1913</v>
      </c>
      <c r="AQ3207" s="69" t="s">
        <v>230</v>
      </c>
      <c r="AR3207" s="69" t="s">
        <v>1916</v>
      </c>
    </row>
    <row r="3208" spans="36:44" ht="14.4">
      <c r="AJ3208" s="26" t="str">
        <f>VLOOKUP(AQ3208,'user list'!A:B,2,0)</f>
        <v>Admin</v>
      </c>
      <c r="AK3208" s="26">
        <f t="shared" si="198"/>
        <v>6</v>
      </c>
      <c r="AL3208" s="26">
        <f t="shared" si="199"/>
        <v>9</v>
      </c>
      <c r="AM3208" s="94" t="str">
        <f t="shared" si="200"/>
        <v>6/9 Log In</v>
      </c>
      <c r="AN3208" s="172">
        <v>45817.506006944444</v>
      </c>
      <c r="AO3208" s="69" t="s">
        <v>186</v>
      </c>
      <c r="AP3208" s="69" t="s">
        <v>1913</v>
      </c>
      <c r="AQ3208" s="69" t="s">
        <v>186</v>
      </c>
      <c r="AR3208" s="69" t="s">
        <v>1916</v>
      </c>
    </row>
    <row r="3209" spans="36:44" ht="14.4">
      <c r="AJ3209" s="26" t="str">
        <f>VLOOKUP(AQ3209,'user list'!A:B,2,0)</f>
        <v>QCPL</v>
      </c>
      <c r="AK3209" s="26">
        <f t="shared" si="198"/>
        <v>6</v>
      </c>
      <c r="AL3209" s="26">
        <f t="shared" si="199"/>
        <v>9</v>
      </c>
      <c r="AM3209" s="94" t="str">
        <f t="shared" si="200"/>
        <v>6/9 Log Off</v>
      </c>
      <c r="AN3209" s="172">
        <v>45817.507175925923</v>
      </c>
      <c r="AO3209" s="69" t="s">
        <v>268</v>
      </c>
      <c r="AP3209" s="69" t="s">
        <v>1913</v>
      </c>
      <c r="AQ3209" s="69" t="s">
        <v>268</v>
      </c>
      <c r="AR3209" s="69" t="s">
        <v>1917</v>
      </c>
    </row>
    <row r="3210" spans="36:44" ht="14.4">
      <c r="AJ3210" s="26" t="str">
        <f>VLOOKUP(AQ3210,'user list'!A:B,2,0)</f>
        <v>QCPL</v>
      </c>
      <c r="AK3210" s="26">
        <f t="shared" si="198"/>
        <v>6</v>
      </c>
      <c r="AL3210" s="26">
        <f t="shared" si="199"/>
        <v>9</v>
      </c>
      <c r="AM3210" s="94" t="str">
        <f t="shared" si="200"/>
        <v>6/9 Log In</v>
      </c>
      <c r="AN3210" s="172">
        <v>45817.507372685184</v>
      </c>
      <c r="AO3210" s="69" t="s">
        <v>268</v>
      </c>
      <c r="AP3210" s="69" t="s">
        <v>1913</v>
      </c>
      <c r="AQ3210" s="69" t="s">
        <v>268</v>
      </c>
      <c r="AR3210" s="69" t="s">
        <v>1916</v>
      </c>
    </row>
    <row r="3211" spans="36:44" ht="14.4">
      <c r="AJ3211" s="26" t="str">
        <f>VLOOKUP(AQ3211,'user list'!A:B,2,0)</f>
        <v>HCDRD</v>
      </c>
      <c r="AK3211" s="26">
        <f t="shared" si="198"/>
        <v>6</v>
      </c>
      <c r="AL3211" s="26">
        <f t="shared" si="199"/>
        <v>9</v>
      </c>
      <c r="AM3211" s="94" t="str">
        <f t="shared" si="200"/>
        <v>6/9 Log Off</v>
      </c>
      <c r="AN3211" s="172">
        <v>45817.508020833331</v>
      </c>
      <c r="AO3211" s="69" t="s">
        <v>216</v>
      </c>
      <c r="AP3211" s="69" t="s">
        <v>1913</v>
      </c>
      <c r="AQ3211" s="69" t="s">
        <v>216</v>
      </c>
      <c r="AR3211" s="69" t="s">
        <v>1917</v>
      </c>
    </row>
    <row r="3212" spans="36:44" ht="14.4">
      <c r="AJ3212" s="26" t="str">
        <f>VLOOKUP(AQ3212,'user list'!A:B,2,0)</f>
        <v>HCDRD</v>
      </c>
      <c r="AK3212" s="26">
        <f t="shared" si="198"/>
        <v>6</v>
      </c>
      <c r="AL3212" s="26">
        <f t="shared" si="199"/>
        <v>9</v>
      </c>
      <c r="AM3212" s="94" t="str">
        <f t="shared" si="200"/>
        <v>6/9 Log In</v>
      </c>
      <c r="AN3212" s="172">
        <v>45817.5080787037</v>
      </c>
      <c r="AO3212" s="69" t="s">
        <v>216</v>
      </c>
      <c r="AP3212" s="69" t="s">
        <v>1913</v>
      </c>
      <c r="AQ3212" s="69" t="s">
        <v>216</v>
      </c>
      <c r="AR3212" s="69" t="s">
        <v>1916</v>
      </c>
    </row>
    <row r="3213" spans="36:44" ht="14.4">
      <c r="AJ3213" s="26" t="str">
        <f>VLOOKUP(AQ3213,'user list'!A:B,2,0)</f>
        <v>CVD</v>
      </c>
      <c r="AK3213" s="26">
        <f t="shared" si="198"/>
        <v>6</v>
      </c>
      <c r="AL3213" s="26">
        <f t="shared" si="199"/>
        <v>9</v>
      </c>
      <c r="AM3213" s="94" t="str">
        <f t="shared" si="200"/>
        <v>6/9 Log In</v>
      </c>
      <c r="AN3213" s="172">
        <v>45817.511990740742</v>
      </c>
      <c r="AO3213" s="69" t="s">
        <v>208</v>
      </c>
      <c r="AP3213" s="69" t="s">
        <v>1913</v>
      </c>
      <c r="AQ3213" s="69" t="s">
        <v>208</v>
      </c>
      <c r="AR3213" s="69" t="s">
        <v>1916</v>
      </c>
    </row>
    <row r="3214" spans="36:44" ht="14.4">
      <c r="AJ3214" s="26" t="str">
        <f>VLOOKUP(AQ3214,'user list'!A:B,2,0)</f>
        <v>SSDD</v>
      </c>
      <c r="AK3214" s="26">
        <f t="shared" si="198"/>
        <v>6</v>
      </c>
      <c r="AL3214" s="26">
        <f t="shared" si="199"/>
        <v>9</v>
      </c>
      <c r="AM3214" s="94" t="str">
        <f t="shared" si="200"/>
        <v>6/9 Log Off</v>
      </c>
      <c r="AN3214" s="172">
        <v>45817.515057870369</v>
      </c>
      <c r="AO3214" s="69" t="s">
        <v>273</v>
      </c>
      <c r="AP3214" s="69" t="s">
        <v>1913</v>
      </c>
      <c r="AQ3214" s="69" t="s">
        <v>273</v>
      </c>
      <c r="AR3214" s="69" t="s">
        <v>1917</v>
      </c>
    </row>
    <row r="3215" spans="36:44" ht="14.4">
      <c r="AJ3215" s="26" t="str">
        <f>VLOOKUP(AQ3215,'user list'!A:B,2,0)</f>
        <v>DOE</v>
      </c>
      <c r="AK3215" s="26">
        <f t="shared" si="198"/>
        <v>6</v>
      </c>
      <c r="AL3215" s="26">
        <f t="shared" si="199"/>
        <v>9</v>
      </c>
      <c r="AM3215" s="94" t="str">
        <f t="shared" si="200"/>
        <v>6/9 Log Off</v>
      </c>
      <c r="AN3215" s="172">
        <v>45817.516400462962</v>
      </c>
      <c r="AO3215" s="69" t="s">
        <v>212</v>
      </c>
      <c r="AP3215" s="69" t="s">
        <v>1913</v>
      </c>
      <c r="AQ3215" s="69" t="s">
        <v>212</v>
      </c>
      <c r="AR3215" s="69" t="s">
        <v>1917</v>
      </c>
    </row>
    <row r="3216" spans="36:44" ht="14.4">
      <c r="AJ3216" s="26" t="str">
        <f>VLOOKUP(AQ3216,'user list'!A:B,2,0)</f>
        <v>DOE</v>
      </c>
      <c r="AK3216" s="26">
        <f t="shared" si="198"/>
        <v>6</v>
      </c>
      <c r="AL3216" s="26">
        <f t="shared" si="199"/>
        <v>9</v>
      </c>
      <c r="AM3216" s="94" t="str">
        <f t="shared" si="200"/>
        <v>6/9 Log In</v>
      </c>
      <c r="AN3216" s="172">
        <v>45817.516458333332</v>
      </c>
      <c r="AO3216" s="69" t="s">
        <v>212</v>
      </c>
      <c r="AP3216" s="69" t="s">
        <v>1913</v>
      </c>
      <c r="AQ3216" s="69" t="s">
        <v>212</v>
      </c>
      <c r="AR3216" s="69" t="s">
        <v>1916</v>
      </c>
    </row>
    <row r="3217" spans="36:44" ht="14.4">
      <c r="AJ3217" s="26" t="str">
        <f>VLOOKUP(AQ3217,'user list'!A:B,2,0)</f>
        <v>BPLD</v>
      </c>
      <c r="AK3217" s="26">
        <f t="shared" si="198"/>
        <v>6</v>
      </c>
      <c r="AL3217" s="26">
        <f t="shared" si="199"/>
        <v>9</v>
      </c>
      <c r="AM3217" s="94" t="str">
        <f t="shared" si="200"/>
        <v>6/9 Log Off</v>
      </c>
      <c r="AN3217" s="172">
        <v>45817.517118055555</v>
      </c>
      <c r="AO3217" s="69" t="s">
        <v>194</v>
      </c>
      <c r="AP3217" s="69" t="s">
        <v>1913</v>
      </c>
      <c r="AQ3217" s="69" t="s">
        <v>194</v>
      </c>
      <c r="AR3217" s="69" t="s">
        <v>1917</v>
      </c>
    </row>
    <row r="3218" spans="36:44" ht="14.4">
      <c r="AJ3218" s="26" t="str">
        <f>VLOOKUP(AQ3218,'user list'!A:B,2,0)</f>
        <v>BPLD</v>
      </c>
      <c r="AK3218" s="26">
        <f t="shared" si="198"/>
        <v>6</v>
      </c>
      <c r="AL3218" s="26">
        <f t="shared" si="199"/>
        <v>9</v>
      </c>
      <c r="AM3218" s="94" t="str">
        <f t="shared" si="200"/>
        <v>6/9 Log In</v>
      </c>
      <c r="AN3218" s="172">
        <v>45817.517175925925</v>
      </c>
      <c r="AO3218" s="69" t="s">
        <v>194</v>
      </c>
      <c r="AP3218" s="69" t="s">
        <v>1913</v>
      </c>
      <c r="AQ3218" s="69" t="s">
        <v>194</v>
      </c>
      <c r="AR3218" s="69" t="s">
        <v>1916</v>
      </c>
    </row>
    <row r="3219" spans="36:44" ht="14.4">
      <c r="AJ3219" s="26" t="str">
        <f>VLOOKUP(AQ3219,'user list'!A:B,2,0)</f>
        <v>CHD</v>
      </c>
      <c r="AK3219" s="26">
        <f t="shared" si="198"/>
        <v>6</v>
      </c>
      <c r="AL3219" s="26">
        <f t="shared" si="199"/>
        <v>9</v>
      </c>
      <c r="AM3219" s="94" t="str">
        <f t="shared" si="200"/>
        <v>6/9 Log Off</v>
      </c>
      <c r="AN3219" s="172">
        <v>45817.52003472222</v>
      </c>
      <c r="AO3219" s="69" t="s">
        <v>203</v>
      </c>
      <c r="AP3219" s="69" t="s">
        <v>1913</v>
      </c>
      <c r="AQ3219" s="69" t="s">
        <v>203</v>
      </c>
      <c r="AR3219" s="69" t="s">
        <v>1917</v>
      </c>
    </row>
    <row r="3220" spans="36:44" ht="14.4">
      <c r="AJ3220" s="26" t="str">
        <f>VLOOKUP(AQ3220,'user list'!A:B,2,0)</f>
        <v>CHD</v>
      </c>
      <c r="AK3220" s="26">
        <f t="shared" si="198"/>
        <v>6</v>
      </c>
      <c r="AL3220" s="26">
        <f t="shared" si="199"/>
        <v>9</v>
      </c>
      <c r="AM3220" s="94" t="str">
        <f t="shared" si="200"/>
        <v>6/9 Log In</v>
      </c>
      <c r="AN3220" s="172">
        <v>45817.520219907405</v>
      </c>
      <c r="AO3220" s="69" t="s">
        <v>203</v>
      </c>
      <c r="AP3220" s="69" t="s">
        <v>1913</v>
      </c>
      <c r="AQ3220" s="69" t="s">
        <v>203</v>
      </c>
      <c r="AR3220" s="69" t="s">
        <v>1916</v>
      </c>
    </row>
    <row r="3221" spans="36:44" ht="14.4">
      <c r="AJ3221" s="26" t="str">
        <f>VLOOKUP(AQ3221,'user list'!A:B,2,0)</f>
        <v>HCDRD</v>
      </c>
      <c r="AK3221" s="26">
        <f t="shared" si="198"/>
        <v>6</v>
      </c>
      <c r="AL3221" s="26">
        <f t="shared" si="199"/>
        <v>9</v>
      </c>
      <c r="AM3221" s="94" t="str">
        <f t="shared" si="200"/>
        <v>6/9 Log Off</v>
      </c>
      <c r="AN3221" s="172">
        <v>45817.522800925923</v>
      </c>
      <c r="AO3221" s="69" t="s">
        <v>216</v>
      </c>
      <c r="AP3221" s="69" t="s">
        <v>1913</v>
      </c>
      <c r="AQ3221" s="69" t="s">
        <v>216</v>
      </c>
      <c r="AR3221" s="69" t="s">
        <v>1917</v>
      </c>
    </row>
    <row r="3222" spans="36:44" ht="14.4">
      <c r="AJ3222" s="26" t="str">
        <f>VLOOKUP(AQ3222,'user list'!A:B,2,0)</f>
        <v>OCM</v>
      </c>
      <c r="AK3222" s="26">
        <f t="shared" si="198"/>
        <v>6</v>
      </c>
      <c r="AL3222" s="26">
        <f t="shared" si="199"/>
        <v>9</v>
      </c>
      <c r="AM3222" s="94" t="str">
        <f t="shared" si="200"/>
        <v>6/9 Log In</v>
      </c>
      <c r="AN3222" s="172">
        <v>45817.523425925923</v>
      </c>
      <c r="AO3222" s="69" t="s">
        <v>235</v>
      </c>
      <c r="AP3222" s="69" t="s">
        <v>1913</v>
      </c>
      <c r="AQ3222" s="69" t="s">
        <v>235</v>
      </c>
      <c r="AR3222" s="69" t="s">
        <v>1916</v>
      </c>
    </row>
    <row r="3223" spans="36:44" ht="14.4">
      <c r="AJ3223" s="26" t="str">
        <f>VLOOKUP(AQ3223,'user list'!A:B,2,0)</f>
        <v>Admin</v>
      </c>
      <c r="AK3223" s="26">
        <f t="shared" si="198"/>
        <v>6</v>
      </c>
      <c r="AL3223" s="26">
        <f t="shared" si="199"/>
        <v>9</v>
      </c>
      <c r="AM3223" s="94" t="str">
        <f t="shared" si="200"/>
        <v>6/9 Log In</v>
      </c>
      <c r="AN3223" s="172">
        <v>45817.525185185186</v>
      </c>
      <c r="AO3223" s="69" t="s">
        <v>186</v>
      </c>
      <c r="AP3223" s="69" t="s">
        <v>1913</v>
      </c>
      <c r="AQ3223" s="69" t="s">
        <v>186</v>
      </c>
      <c r="AR3223" s="69" t="s">
        <v>1916</v>
      </c>
    </row>
    <row r="3224" spans="36:44" ht="14.4">
      <c r="AJ3224" s="26" t="str">
        <f>VLOOKUP(AQ3224,'user list'!A:B,2,0)</f>
        <v>HCDRD</v>
      </c>
      <c r="AK3224" s="26">
        <f t="shared" si="198"/>
        <v>6</v>
      </c>
      <c r="AL3224" s="26">
        <f t="shared" si="199"/>
        <v>9</v>
      </c>
      <c r="AM3224" s="94" t="str">
        <f t="shared" si="200"/>
        <v>6/9 Log In</v>
      </c>
      <c r="AN3224" s="172">
        <v>45817.527800925927</v>
      </c>
      <c r="AO3224" s="69" t="s">
        <v>216</v>
      </c>
      <c r="AP3224" s="69" t="s">
        <v>1913</v>
      </c>
      <c r="AQ3224" s="69" t="s">
        <v>216</v>
      </c>
      <c r="AR3224" s="69" t="s">
        <v>1916</v>
      </c>
    </row>
    <row r="3225" spans="36:44" ht="14.4">
      <c r="AJ3225" s="26" t="str">
        <f>VLOOKUP(AQ3225,'user list'!A:B,2,0)</f>
        <v>OCM</v>
      </c>
      <c r="AK3225" s="26">
        <f t="shared" si="198"/>
        <v>6</v>
      </c>
      <c r="AL3225" s="26">
        <f t="shared" si="199"/>
        <v>9</v>
      </c>
      <c r="AM3225" s="94" t="str">
        <f t="shared" si="200"/>
        <v>6/9 Log Off</v>
      </c>
      <c r="AN3225" s="172">
        <v>45817.527870370373</v>
      </c>
      <c r="AO3225" s="69" t="s">
        <v>230</v>
      </c>
      <c r="AP3225" s="69" t="s">
        <v>1913</v>
      </c>
      <c r="AQ3225" s="69" t="s">
        <v>230</v>
      </c>
      <c r="AR3225" s="69" t="s">
        <v>1917</v>
      </c>
    </row>
    <row r="3226" spans="36:44" ht="14.4">
      <c r="AJ3226" s="26" t="str">
        <f>VLOOKUP(AQ3226,'user list'!A:B,2,0)</f>
        <v>OCM</v>
      </c>
      <c r="AK3226" s="26">
        <f t="shared" si="198"/>
        <v>6</v>
      </c>
      <c r="AL3226" s="26">
        <f t="shared" si="199"/>
        <v>9</v>
      </c>
      <c r="AM3226" s="94" t="str">
        <f t="shared" si="200"/>
        <v>6/9 Log In</v>
      </c>
      <c r="AN3226" s="172">
        <v>45817.528101851851</v>
      </c>
      <c r="AO3226" s="69" t="s">
        <v>230</v>
      </c>
      <c r="AP3226" s="69" t="s">
        <v>1913</v>
      </c>
      <c r="AQ3226" s="69" t="s">
        <v>230</v>
      </c>
      <c r="AR3226" s="69" t="s">
        <v>1916</v>
      </c>
    </row>
    <row r="3227" spans="36:44" ht="14.4">
      <c r="AJ3227" s="26" t="str">
        <f>VLOOKUP(AQ3227,'user list'!A:B,2,0)</f>
        <v>DOE</v>
      </c>
      <c r="AK3227" s="26">
        <f t="shared" si="198"/>
        <v>6</v>
      </c>
      <c r="AL3227" s="26">
        <f t="shared" si="199"/>
        <v>9</v>
      </c>
      <c r="AM3227" s="94" t="str">
        <f t="shared" si="200"/>
        <v>6/9 Log Off</v>
      </c>
      <c r="AN3227" s="172">
        <v>45817.528483796297</v>
      </c>
      <c r="AO3227" s="69" t="s">
        <v>212</v>
      </c>
      <c r="AP3227" s="69" t="s">
        <v>1913</v>
      </c>
      <c r="AQ3227" s="69" t="s">
        <v>212</v>
      </c>
      <c r="AR3227" s="69" t="s">
        <v>1917</v>
      </c>
    </row>
    <row r="3228" spans="36:44" ht="14.4">
      <c r="AJ3228" s="26" t="str">
        <f>VLOOKUP(AQ3228,'user list'!A:B,2,0)</f>
        <v>DOE</v>
      </c>
      <c r="AK3228" s="26">
        <f t="shared" si="198"/>
        <v>6</v>
      </c>
      <c r="AL3228" s="26">
        <f t="shared" si="199"/>
        <v>9</v>
      </c>
      <c r="AM3228" s="94" t="str">
        <f t="shared" si="200"/>
        <v>6/9 Log In</v>
      </c>
      <c r="AN3228" s="172">
        <v>45817.528564814813</v>
      </c>
      <c r="AO3228" s="69" t="s">
        <v>212</v>
      </c>
      <c r="AP3228" s="69" t="s">
        <v>1913</v>
      </c>
      <c r="AQ3228" s="69" t="s">
        <v>212</v>
      </c>
      <c r="AR3228" s="69" t="s">
        <v>1916</v>
      </c>
    </row>
    <row r="3229" spans="36:44" ht="14.4">
      <c r="AJ3229" s="26" t="str">
        <f>VLOOKUP(AQ3229,'user list'!A:B,2,0)</f>
        <v>ITDD</v>
      </c>
      <c r="AK3229" s="26">
        <f t="shared" si="198"/>
        <v>6</v>
      </c>
      <c r="AL3229" s="26">
        <f t="shared" si="199"/>
        <v>9</v>
      </c>
      <c r="AM3229" s="94" t="str">
        <f t="shared" si="200"/>
        <v>6/9 Log Off</v>
      </c>
      <c r="AN3229" s="172">
        <v>45817.530902777777</v>
      </c>
      <c r="AO3229" s="69" t="s">
        <v>219</v>
      </c>
      <c r="AP3229" s="69" t="s">
        <v>1913</v>
      </c>
      <c r="AQ3229" s="69" t="s">
        <v>219</v>
      </c>
      <c r="AR3229" s="69" t="s">
        <v>1917</v>
      </c>
    </row>
    <row r="3230" spans="36:44" ht="14.4">
      <c r="AJ3230" s="26" t="str">
        <f>VLOOKUP(AQ3230,'user list'!A:B,2,0)</f>
        <v>Admin</v>
      </c>
      <c r="AK3230" s="26">
        <f t="shared" si="198"/>
        <v>6</v>
      </c>
      <c r="AL3230" s="26">
        <f t="shared" si="199"/>
        <v>9</v>
      </c>
      <c r="AM3230" s="94" t="str">
        <f t="shared" si="200"/>
        <v>6/9 Log In</v>
      </c>
      <c r="AN3230" s="172">
        <v>45817.534155092595</v>
      </c>
      <c r="AO3230" s="69" t="s">
        <v>186</v>
      </c>
      <c r="AP3230" s="69" t="s">
        <v>1913</v>
      </c>
      <c r="AQ3230" s="69" t="s">
        <v>186</v>
      </c>
      <c r="AR3230" s="69" t="s">
        <v>1916</v>
      </c>
    </row>
    <row r="3231" spans="36:44" ht="14.4">
      <c r="AJ3231" s="26" t="str">
        <f>VLOOKUP(AQ3231,'user list'!A:B,2,0)</f>
        <v>QCDRRMO</v>
      </c>
      <c r="AK3231" s="26">
        <f t="shared" si="198"/>
        <v>6</v>
      </c>
      <c r="AL3231" s="26">
        <f t="shared" si="199"/>
        <v>9</v>
      </c>
      <c r="AM3231" s="94" t="str">
        <f t="shared" si="200"/>
        <v>6/9 Log In</v>
      </c>
      <c r="AN3231" s="172">
        <v>45817.535717592589</v>
      </c>
      <c r="AO3231" s="69" t="s">
        <v>265</v>
      </c>
      <c r="AP3231" s="69" t="s">
        <v>1913</v>
      </c>
      <c r="AQ3231" s="69" t="s">
        <v>265</v>
      </c>
      <c r="AR3231" s="69" t="s">
        <v>1916</v>
      </c>
    </row>
    <row r="3232" spans="36:44" ht="14.4">
      <c r="AJ3232" s="26" t="str">
        <f>VLOOKUP(AQ3232,'user list'!A:B,2,0)</f>
        <v>TTMD</v>
      </c>
      <c r="AK3232" s="26">
        <f t="shared" si="198"/>
        <v>6</v>
      </c>
      <c r="AL3232" s="26">
        <f t="shared" si="199"/>
        <v>9</v>
      </c>
      <c r="AM3232" s="94" t="str">
        <f t="shared" si="200"/>
        <v>6/9 Log Off</v>
      </c>
      <c r="AN3232" s="172">
        <v>45817.535729166666</v>
      </c>
      <c r="AO3232" s="69" t="s">
        <v>278</v>
      </c>
      <c r="AP3232" s="69" t="s">
        <v>1913</v>
      </c>
      <c r="AQ3232" s="69" t="s">
        <v>278</v>
      </c>
      <c r="AR3232" s="69" t="s">
        <v>1917</v>
      </c>
    </row>
    <row r="3233" spans="36:44" ht="14.4">
      <c r="AJ3233" s="26" t="str">
        <f>VLOOKUP(AQ3233,'user list'!A:B,2,0)</f>
        <v>TTMD</v>
      </c>
      <c r="AK3233" s="26">
        <f t="shared" si="198"/>
        <v>6</v>
      </c>
      <c r="AL3233" s="26">
        <f t="shared" si="199"/>
        <v>9</v>
      </c>
      <c r="AM3233" s="94" t="str">
        <f t="shared" si="200"/>
        <v>6/9 Log In</v>
      </c>
      <c r="AN3233" s="172">
        <v>45817.535844907405</v>
      </c>
      <c r="AO3233" s="69" t="s">
        <v>278</v>
      </c>
      <c r="AP3233" s="69" t="s">
        <v>1913</v>
      </c>
      <c r="AQ3233" s="69" t="s">
        <v>278</v>
      </c>
      <c r="AR3233" s="69" t="s">
        <v>1916</v>
      </c>
    </row>
    <row r="3234" spans="36:44" ht="14.4">
      <c r="AJ3234" s="26" t="str">
        <f>VLOOKUP(AQ3234,'user list'!A:B,2,0)</f>
        <v>Admin</v>
      </c>
      <c r="AK3234" s="26">
        <f t="shared" si="198"/>
        <v>6</v>
      </c>
      <c r="AL3234" s="26">
        <f t="shared" si="199"/>
        <v>9</v>
      </c>
      <c r="AM3234" s="94" t="str">
        <f t="shared" si="200"/>
        <v>6/9 Log In</v>
      </c>
      <c r="AN3234" s="172">
        <v>45817.537592592591</v>
      </c>
      <c r="AO3234" s="69" t="s">
        <v>186</v>
      </c>
      <c r="AP3234" s="69" t="s">
        <v>1913</v>
      </c>
      <c r="AQ3234" s="69" t="s">
        <v>186</v>
      </c>
      <c r="AR3234" s="69" t="s">
        <v>1916</v>
      </c>
    </row>
    <row r="3235" spans="36:44" ht="14.4">
      <c r="AJ3235" s="26" t="str">
        <f>VLOOKUP(AQ3235,'user list'!A:B,2,0)</f>
        <v>Admin</v>
      </c>
      <c r="AK3235" s="26">
        <f t="shared" ref="AK3235:AK3298" si="201">MONTH(AN3235)</f>
        <v>6</v>
      </c>
      <c r="AL3235" s="26">
        <f t="shared" ref="AL3235:AL3298" si="202">DAY(AN3235)</f>
        <v>9</v>
      </c>
      <c r="AM3235" s="94" t="str">
        <f t="shared" ref="AM3235:AM3298" si="203">AK3235&amp;"/"&amp;AL3235&amp;" "&amp;AR3235</f>
        <v>6/9 Log In</v>
      </c>
      <c r="AN3235" s="172">
        <v>45817.537592592591</v>
      </c>
      <c r="AO3235" s="69" t="s">
        <v>186</v>
      </c>
      <c r="AP3235" s="69" t="s">
        <v>1913</v>
      </c>
      <c r="AQ3235" s="69" t="s">
        <v>186</v>
      </c>
      <c r="AR3235" s="69" t="s">
        <v>1916</v>
      </c>
    </row>
    <row r="3236" spans="36:44" ht="14.4">
      <c r="AJ3236" s="26" t="str">
        <f>VLOOKUP(AQ3236,'user list'!A:B,2,0)</f>
        <v>QCPL</v>
      </c>
      <c r="AK3236" s="26">
        <f t="shared" si="201"/>
        <v>6</v>
      </c>
      <c r="AL3236" s="26">
        <f t="shared" si="202"/>
        <v>9</v>
      </c>
      <c r="AM3236" s="94" t="str">
        <f t="shared" si="203"/>
        <v>6/9 Log Off</v>
      </c>
      <c r="AN3236" s="172">
        <v>45817.539525462962</v>
      </c>
      <c r="AO3236" s="69" t="s">
        <v>268</v>
      </c>
      <c r="AP3236" s="69" t="s">
        <v>1913</v>
      </c>
      <c r="AQ3236" s="69" t="s">
        <v>268</v>
      </c>
      <c r="AR3236" s="69" t="s">
        <v>1917</v>
      </c>
    </row>
    <row r="3237" spans="36:44" ht="14.4">
      <c r="AJ3237" s="26" t="str">
        <f>VLOOKUP(AQ3237,'user list'!A:B,2,0)</f>
        <v>QCPL</v>
      </c>
      <c r="AK3237" s="26">
        <f t="shared" si="201"/>
        <v>6</v>
      </c>
      <c r="AL3237" s="26">
        <f t="shared" si="202"/>
        <v>9</v>
      </c>
      <c r="AM3237" s="94" t="str">
        <f t="shared" si="203"/>
        <v>6/9 Log In</v>
      </c>
      <c r="AN3237" s="172">
        <v>45817.539814814816</v>
      </c>
      <c r="AO3237" s="69" t="s">
        <v>268</v>
      </c>
      <c r="AP3237" s="69" t="s">
        <v>1913</v>
      </c>
      <c r="AQ3237" s="69" t="s">
        <v>268</v>
      </c>
      <c r="AR3237" s="69" t="s">
        <v>1916</v>
      </c>
    </row>
    <row r="3238" spans="36:44" ht="14.4">
      <c r="AJ3238" s="26" t="str">
        <f>VLOOKUP(AQ3238,'user list'!A:B,2,0)</f>
        <v>PDAD</v>
      </c>
      <c r="AK3238" s="26">
        <f t="shared" si="201"/>
        <v>6</v>
      </c>
      <c r="AL3238" s="26">
        <f t="shared" si="202"/>
        <v>9</v>
      </c>
      <c r="AM3238" s="94" t="str">
        <f t="shared" si="203"/>
        <v>6/9 Log Off</v>
      </c>
      <c r="AN3238" s="172">
        <v>45817.540138888886</v>
      </c>
      <c r="AO3238" s="69" t="s">
        <v>257</v>
      </c>
      <c r="AP3238" s="69" t="s">
        <v>1913</v>
      </c>
      <c r="AQ3238" s="69" t="s">
        <v>257</v>
      </c>
      <c r="AR3238" s="69" t="s">
        <v>1917</v>
      </c>
    </row>
    <row r="3239" spans="36:44" ht="14.4">
      <c r="AJ3239" s="26" t="str">
        <f>VLOOKUP(AQ3239,'user list'!A:B,2,0)</f>
        <v>PDAD</v>
      </c>
      <c r="AK3239" s="26">
        <f t="shared" si="201"/>
        <v>6</v>
      </c>
      <c r="AL3239" s="26">
        <f t="shared" si="202"/>
        <v>9</v>
      </c>
      <c r="AM3239" s="94" t="str">
        <f t="shared" si="203"/>
        <v>6/9 Log In</v>
      </c>
      <c r="AN3239" s="172">
        <v>45817.540266203701</v>
      </c>
      <c r="AO3239" s="69" t="s">
        <v>257</v>
      </c>
      <c r="AP3239" s="69" t="s">
        <v>1913</v>
      </c>
      <c r="AQ3239" s="69" t="s">
        <v>257</v>
      </c>
      <c r="AR3239" s="69" t="s">
        <v>1916</v>
      </c>
    </row>
    <row r="3240" spans="36:44" ht="14.4">
      <c r="AJ3240" s="26" t="str">
        <f>VLOOKUP(AQ3240,'user list'!A:B,2,0)</f>
        <v>CTO</v>
      </c>
      <c r="AK3240" s="26">
        <f t="shared" si="201"/>
        <v>6</v>
      </c>
      <c r="AL3240" s="26">
        <f t="shared" si="202"/>
        <v>9</v>
      </c>
      <c r="AM3240" s="94" t="str">
        <f t="shared" si="203"/>
        <v>6/9 Log Off</v>
      </c>
      <c r="AN3240" s="172">
        <v>45817.540625000001</v>
      </c>
      <c r="AO3240" s="69" t="s">
        <v>207</v>
      </c>
      <c r="AP3240" s="69" t="s">
        <v>1913</v>
      </c>
      <c r="AQ3240" s="69" t="s">
        <v>207</v>
      </c>
      <c r="AR3240" s="69" t="s">
        <v>1917</v>
      </c>
    </row>
    <row r="3241" spans="36:44" ht="14.4">
      <c r="AJ3241" s="26" t="str">
        <f>VLOOKUP(AQ3241,'user list'!A:B,2,0)</f>
        <v>CTO</v>
      </c>
      <c r="AK3241" s="26">
        <f t="shared" si="201"/>
        <v>6</v>
      </c>
      <c r="AL3241" s="26">
        <f t="shared" si="202"/>
        <v>9</v>
      </c>
      <c r="AM3241" s="94" t="str">
        <f t="shared" si="203"/>
        <v>6/9 Log In</v>
      </c>
      <c r="AN3241" s="172">
        <v>45817.540844907409</v>
      </c>
      <c r="AO3241" s="69" t="s">
        <v>207</v>
      </c>
      <c r="AP3241" s="69" t="s">
        <v>1913</v>
      </c>
      <c r="AQ3241" s="69" t="s">
        <v>207</v>
      </c>
      <c r="AR3241" s="69" t="s">
        <v>1916</v>
      </c>
    </row>
    <row r="3242" spans="36:44" ht="14.4">
      <c r="AJ3242" s="26" t="str">
        <f>VLOOKUP(AQ3242,'user list'!A:B,2,0)</f>
        <v>OCM</v>
      </c>
      <c r="AK3242" s="26">
        <f t="shared" si="201"/>
        <v>6</v>
      </c>
      <c r="AL3242" s="26">
        <f t="shared" si="202"/>
        <v>9</v>
      </c>
      <c r="AM3242" s="94" t="str">
        <f t="shared" si="203"/>
        <v>6/9 Log Off</v>
      </c>
      <c r="AN3242" s="172">
        <v>45817.541678240741</v>
      </c>
      <c r="AO3242" s="69" t="s">
        <v>230</v>
      </c>
      <c r="AP3242" s="69" t="s">
        <v>1913</v>
      </c>
      <c r="AQ3242" s="69" t="s">
        <v>230</v>
      </c>
      <c r="AR3242" s="69" t="s">
        <v>1917</v>
      </c>
    </row>
    <row r="3243" spans="36:44" ht="14.4">
      <c r="AJ3243" s="26" t="str">
        <f>VLOOKUP(AQ3243,'user list'!A:B,2,0)</f>
        <v>BPLD</v>
      </c>
      <c r="AK3243" s="26">
        <f t="shared" si="201"/>
        <v>6</v>
      </c>
      <c r="AL3243" s="26">
        <f t="shared" si="202"/>
        <v>9</v>
      </c>
      <c r="AM3243" s="94" t="str">
        <f t="shared" si="203"/>
        <v>6/9 Log Off</v>
      </c>
      <c r="AN3243" s="172">
        <v>45817.542083333334</v>
      </c>
      <c r="AO3243" s="69" t="s">
        <v>194</v>
      </c>
      <c r="AP3243" s="69" t="s">
        <v>1913</v>
      </c>
      <c r="AQ3243" s="69" t="s">
        <v>194</v>
      </c>
      <c r="AR3243" s="69" t="s">
        <v>1917</v>
      </c>
    </row>
    <row r="3244" spans="36:44" ht="14.4">
      <c r="AJ3244" s="26" t="str">
        <f>VLOOKUP(AQ3244,'user list'!A:B,2,0)</f>
        <v>BPLD</v>
      </c>
      <c r="AK3244" s="26">
        <f t="shared" si="201"/>
        <v>6</v>
      </c>
      <c r="AL3244" s="26">
        <f t="shared" si="202"/>
        <v>9</v>
      </c>
      <c r="AM3244" s="94" t="str">
        <f t="shared" si="203"/>
        <v>6/9 Log In</v>
      </c>
      <c r="AN3244" s="172">
        <v>45817.54215277778</v>
      </c>
      <c r="AO3244" s="69" t="s">
        <v>194</v>
      </c>
      <c r="AP3244" s="69" t="s">
        <v>1913</v>
      </c>
      <c r="AQ3244" s="69" t="s">
        <v>194</v>
      </c>
      <c r="AR3244" s="69" t="s">
        <v>1916</v>
      </c>
    </row>
    <row r="3245" spans="36:44" ht="14.4">
      <c r="AJ3245" s="26" t="str">
        <f>VLOOKUP(AQ3245,'user list'!A:B,2,0)</f>
        <v>QCEAU</v>
      </c>
      <c r="AK3245" s="26">
        <f t="shared" si="201"/>
        <v>6</v>
      </c>
      <c r="AL3245" s="26">
        <f t="shared" si="202"/>
        <v>9</v>
      </c>
      <c r="AM3245" s="94" t="str">
        <f t="shared" si="203"/>
        <v>6/9 Log In</v>
      </c>
      <c r="AN3245" s="172">
        <v>45817.543807870374</v>
      </c>
      <c r="AO3245" s="69" t="s">
        <v>266</v>
      </c>
      <c r="AP3245" s="69" t="s">
        <v>1913</v>
      </c>
      <c r="AQ3245" s="69" t="s">
        <v>266</v>
      </c>
      <c r="AR3245" s="69" t="s">
        <v>1916</v>
      </c>
    </row>
    <row r="3246" spans="36:44" ht="14.4">
      <c r="AJ3246" s="26">
        <f>VLOOKUP(AQ3246,'user list'!A:B,2,0)</f>
        <v>0</v>
      </c>
      <c r="AK3246" s="26">
        <f t="shared" si="201"/>
        <v>6</v>
      </c>
      <c r="AL3246" s="26">
        <f t="shared" si="202"/>
        <v>9</v>
      </c>
      <c r="AM3246" s="94" t="str">
        <f t="shared" si="203"/>
        <v>6/9 Created</v>
      </c>
      <c r="AN3246" s="172">
        <v>45817.544525462959</v>
      </c>
      <c r="AO3246" s="69" t="s">
        <v>186</v>
      </c>
      <c r="AP3246" s="69" t="s">
        <v>1920</v>
      </c>
      <c r="AQ3246" s="69" t="s">
        <v>287</v>
      </c>
      <c r="AR3246" s="69" t="s">
        <v>1921</v>
      </c>
    </row>
    <row r="3247" spans="36:44" ht="14.4">
      <c r="AJ3247" s="26">
        <f>VLOOKUP(AQ3247,'user list'!A:B,2,0)</f>
        <v>0</v>
      </c>
      <c r="AK3247" s="26">
        <f t="shared" si="201"/>
        <v>6</v>
      </c>
      <c r="AL3247" s="26">
        <f t="shared" si="202"/>
        <v>9</v>
      </c>
      <c r="AM3247" s="94" t="str">
        <f t="shared" si="203"/>
        <v>6/9 Created</v>
      </c>
      <c r="AN3247" s="172">
        <v>45817.544525462959</v>
      </c>
      <c r="AO3247" s="69" t="s">
        <v>186</v>
      </c>
      <c r="AP3247" s="69" t="s">
        <v>1920</v>
      </c>
      <c r="AQ3247" s="69" t="s">
        <v>288</v>
      </c>
      <c r="AR3247" s="69" t="s">
        <v>1921</v>
      </c>
    </row>
    <row r="3248" spans="36:44" ht="14.4">
      <c r="AJ3248" s="26">
        <f>VLOOKUP(AQ3248,'user list'!A:B,2,0)</f>
        <v>0</v>
      </c>
      <c r="AK3248" s="26">
        <f t="shared" si="201"/>
        <v>6</v>
      </c>
      <c r="AL3248" s="26">
        <f t="shared" si="202"/>
        <v>9</v>
      </c>
      <c r="AM3248" s="94" t="str">
        <f t="shared" si="203"/>
        <v>6/9 Changed</v>
      </c>
      <c r="AN3248" s="172">
        <v>45817.544525462959</v>
      </c>
      <c r="AO3248" s="69" t="s">
        <v>186</v>
      </c>
      <c r="AP3248" s="69" t="s">
        <v>1922</v>
      </c>
      <c r="AQ3248" s="69" t="s">
        <v>289</v>
      </c>
      <c r="AR3248" s="69" t="s">
        <v>1918</v>
      </c>
    </row>
    <row r="3249" spans="36:44" ht="14.4">
      <c r="AJ3249" s="26" t="e">
        <f>VLOOKUP(AQ3249,'user list'!A:B,2,0)</f>
        <v>#N/A</v>
      </c>
      <c r="AK3249" s="26">
        <f t="shared" si="201"/>
        <v>6</v>
      </c>
      <c r="AL3249" s="26">
        <f t="shared" si="202"/>
        <v>9</v>
      </c>
      <c r="AM3249" s="94" t="str">
        <f t="shared" si="203"/>
        <v>6/9 Created</v>
      </c>
      <c r="AN3249" s="172">
        <v>45817.544525462959</v>
      </c>
      <c r="AO3249" s="69" t="s">
        <v>186</v>
      </c>
      <c r="AP3249" s="69" t="s">
        <v>1913</v>
      </c>
      <c r="AQ3249" s="69" t="s">
        <v>1928</v>
      </c>
      <c r="AR3249" s="69" t="s">
        <v>1921</v>
      </c>
    </row>
    <row r="3250" spans="36:44" ht="14.4">
      <c r="AJ3250" s="26" t="e">
        <f>VLOOKUP(AQ3250,'user list'!A:B,2,0)</f>
        <v>#N/A</v>
      </c>
      <c r="AK3250" s="26">
        <f t="shared" si="201"/>
        <v>6</v>
      </c>
      <c r="AL3250" s="26">
        <f t="shared" si="202"/>
        <v>9</v>
      </c>
      <c r="AM3250" s="94" t="str">
        <f t="shared" si="203"/>
        <v>6/9 Changed</v>
      </c>
      <c r="AN3250" s="172">
        <v>45817.544525462959</v>
      </c>
      <c r="AO3250" s="69" t="s">
        <v>186</v>
      </c>
      <c r="AP3250" s="69" t="s">
        <v>1913</v>
      </c>
      <c r="AQ3250" s="69" t="s">
        <v>1928</v>
      </c>
      <c r="AR3250" s="69" t="s">
        <v>1918</v>
      </c>
    </row>
    <row r="3251" spans="36:44" ht="14.4">
      <c r="AJ3251" s="26" t="e">
        <f>VLOOKUP(AQ3251,'user list'!A:B,2,0)</f>
        <v>#N/A</v>
      </c>
      <c r="AK3251" s="26">
        <f t="shared" si="201"/>
        <v>6</v>
      </c>
      <c r="AL3251" s="26">
        <f t="shared" si="202"/>
        <v>9</v>
      </c>
      <c r="AM3251" s="94" t="str">
        <f t="shared" si="203"/>
        <v>6/9 Changed</v>
      </c>
      <c r="AN3251" s="172">
        <v>45817.544525462959</v>
      </c>
      <c r="AO3251" s="69" t="s">
        <v>186</v>
      </c>
      <c r="AP3251" s="69" t="s">
        <v>1913</v>
      </c>
      <c r="AQ3251" s="69" t="s">
        <v>1928</v>
      </c>
      <c r="AR3251" s="69" t="s">
        <v>1918</v>
      </c>
    </row>
    <row r="3252" spans="36:44" ht="14.4">
      <c r="AJ3252" s="26" t="str">
        <f>VLOOKUP(AQ3252,'user list'!A:B,2,0)</f>
        <v>MDAD</v>
      </c>
      <c r="AK3252" s="26">
        <f t="shared" si="201"/>
        <v>6</v>
      </c>
      <c r="AL3252" s="26">
        <f t="shared" si="202"/>
        <v>9</v>
      </c>
      <c r="AM3252" s="94" t="str">
        <f t="shared" si="203"/>
        <v>6/9 Log In</v>
      </c>
      <c r="AN3252" s="172">
        <v>45817.544745370367</v>
      </c>
      <c r="AO3252" s="69" t="s">
        <v>223</v>
      </c>
      <c r="AP3252" s="69" t="s">
        <v>1913</v>
      </c>
      <c r="AQ3252" s="69" t="s">
        <v>223</v>
      </c>
      <c r="AR3252" s="69" t="s">
        <v>1916</v>
      </c>
    </row>
    <row r="3253" spans="36:44" ht="14.4">
      <c r="AJ3253" s="26" t="str">
        <f>VLOOKUP(AQ3253,'user list'!A:B,2,0)</f>
        <v>CVD</v>
      </c>
      <c r="AK3253" s="26">
        <f t="shared" si="201"/>
        <v>6</v>
      </c>
      <c r="AL3253" s="26">
        <f t="shared" si="202"/>
        <v>9</v>
      </c>
      <c r="AM3253" s="94" t="str">
        <f t="shared" si="203"/>
        <v>6/9 Log Off</v>
      </c>
      <c r="AN3253" s="172">
        <v>45817.545763888891</v>
      </c>
      <c r="AO3253" s="69" t="s">
        <v>208</v>
      </c>
      <c r="AP3253" s="69" t="s">
        <v>1913</v>
      </c>
      <c r="AQ3253" s="69" t="s">
        <v>208</v>
      </c>
      <c r="AR3253" s="69" t="s">
        <v>1917</v>
      </c>
    </row>
    <row r="3254" spans="36:44" ht="14.4">
      <c r="AJ3254" s="26" t="str">
        <f>VLOOKUP(AQ3254,'user list'!A:B,2,0)</f>
        <v>Admin</v>
      </c>
      <c r="AK3254" s="26">
        <f t="shared" si="201"/>
        <v>6</v>
      </c>
      <c r="AL3254" s="26">
        <f t="shared" si="202"/>
        <v>9</v>
      </c>
      <c r="AM3254" s="94" t="str">
        <f t="shared" si="203"/>
        <v>6/9 Log In</v>
      </c>
      <c r="AN3254" s="172">
        <v>45817.546018518522</v>
      </c>
      <c r="AO3254" s="69" t="s">
        <v>186</v>
      </c>
      <c r="AP3254" s="69" t="s">
        <v>1913</v>
      </c>
      <c r="AQ3254" s="69" t="s">
        <v>186</v>
      </c>
      <c r="AR3254" s="69" t="s">
        <v>1916</v>
      </c>
    </row>
    <row r="3255" spans="36:44" ht="14.4">
      <c r="AJ3255" s="26" t="str">
        <f>VLOOKUP(AQ3255,'user list'!A:B,2,0)</f>
        <v>CVD</v>
      </c>
      <c r="AK3255" s="26">
        <f t="shared" si="201"/>
        <v>6</v>
      </c>
      <c r="AL3255" s="26">
        <f t="shared" si="202"/>
        <v>9</v>
      </c>
      <c r="AM3255" s="94" t="str">
        <f t="shared" si="203"/>
        <v>6/9 Log In</v>
      </c>
      <c r="AN3255" s="172">
        <v>45817.546550925923</v>
      </c>
      <c r="AO3255" s="69" t="s">
        <v>208</v>
      </c>
      <c r="AP3255" s="69" t="s">
        <v>1913</v>
      </c>
      <c r="AQ3255" s="69" t="s">
        <v>208</v>
      </c>
      <c r="AR3255" s="69" t="s">
        <v>1916</v>
      </c>
    </row>
    <row r="3256" spans="36:44" ht="14.4">
      <c r="AJ3256" s="26">
        <f>VLOOKUP(AQ3256,'user list'!A:B,2,0)</f>
        <v>0</v>
      </c>
      <c r="AK3256" s="26">
        <f t="shared" si="201"/>
        <v>6</v>
      </c>
      <c r="AL3256" s="26">
        <f t="shared" si="202"/>
        <v>9</v>
      </c>
      <c r="AM3256" s="94" t="str">
        <f t="shared" si="203"/>
        <v>6/9 Created</v>
      </c>
      <c r="AN3256" s="172">
        <v>45817.547037037039</v>
      </c>
      <c r="AO3256" s="69" t="s">
        <v>186</v>
      </c>
      <c r="AP3256" s="69" t="s">
        <v>1920</v>
      </c>
      <c r="AQ3256" s="69" t="s">
        <v>287</v>
      </c>
      <c r="AR3256" s="69" t="s">
        <v>1921</v>
      </c>
    </row>
    <row r="3257" spans="36:44" ht="14.4">
      <c r="AJ3257" s="26">
        <f>VLOOKUP(AQ3257,'user list'!A:B,2,0)</f>
        <v>0</v>
      </c>
      <c r="AK3257" s="26">
        <f t="shared" si="201"/>
        <v>6</v>
      </c>
      <c r="AL3257" s="26">
        <f t="shared" si="202"/>
        <v>9</v>
      </c>
      <c r="AM3257" s="94" t="str">
        <f t="shared" si="203"/>
        <v>6/9 Created</v>
      </c>
      <c r="AN3257" s="172">
        <v>45817.547037037039</v>
      </c>
      <c r="AO3257" s="69" t="s">
        <v>186</v>
      </c>
      <c r="AP3257" s="69" t="s">
        <v>1920</v>
      </c>
      <c r="AQ3257" s="69" t="s">
        <v>288</v>
      </c>
      <c r="AR3257" s="69" t="s">
        <v>1921</v>
      </c>
    </row>
    <row r="3258" spans="36:44" ht="14.4">
      <c r="AJ3258" s="26" t="e">
        <f>VLOOKUP(AQ3258,'user list'!A:B,2,0)</f>
        <v>#N/A</v>
      </c>
      <c r="AK3258" s="26">
        <f t="shared" si="201"/>
        <v>6</v>
      </c>
      <c r="AL3258" s="26">
        <f t="shared" si="202"/>
        <v>9</v>
      </c>
      <c r="AM3258" s="94" t="str">
        <f t="shared" si="203"/>
        <v>6/9 Created</v>
      </c>
      <c r="AN3258" s="172">
        <v>45817.547048611108</v>
      </c>
      <c r="AO3258" s="69" t="s">
        <v>186</v>
      </c>
      <c r="AP3258" s="69" t="s">
        <v>1913</v>
      </c>
      <c r="AQ3258" s="69" t="s">
        <v>1929</v>
      </c>
      <c r="AR3258" s="69" t="s">
        <v>1921</v>
      </c>
    </row>
    <row r="3259" spans="36:44" ht="14.4">
      <c r="AJ3259" s="26" t="e">
        <f>VLOOKUP(AQ3259,'user list'!A:B,2,0)</f>
        <v>#N/A</v>
      </c>
      <c r="AK3259" s="26">
        <f t="shared" si="201"/>
        <v>6</v>
      </c>
      <c r="AL3259" s="26">
        <f t="shared" si="202"/>
        <v>9</v>
      </c>
      <c r="AM3259" s="94" t="str">
        <f t="shared" si="203"/>
        <v>6/9 Changed</v>
      </c>
      <c r="AN3259" s="172">
        <v>45817.547048611108</v>
      </c>
      <c r="AO3259" s="69" t="s">
        <v>186</v>
      </c>
      <c r="AP3259" s="69" t="s">
        <v>1913</v>
      </c>
      <c r="AQ3259" s="69" t="s">
        <v>1929</v>
      </c>
      <c r="AR3259" s="69" t="s">
        <v>1918</v>
      </c>
    </row>
    <row r="3260" spans="36:44" ht="14.4">
      <c r="AJ3260" s="26" t="e">
        <f>VLOOKUP(AQ3260,'user list'!A:B,2,0)</f>
        <v>#N/A</v>
      </c>
      <c r="AK3260" s="26">
        <f t="shared" si="201"/>
        <v>6</v>
      </c>
      <c r="AL3260" s="26">
        <f t="shared" si="202"/>
        <v>9</v>
      </c>
      <c r="AM3260" s="94" t="str">
        <f t="shared" si="203"/>
        <v>6/9 Changed</v>
      </c>
      <c r="AN3260" s="172">
        <v>45817.547048611108</v>
      </c>
      <c r="AO3260" s="69" t="s">
        <v>186</v>
      </c>
      <c r="AP3260" s="69" t="s">
        <v>1913</v>
      </c>
      <c r="AQ3260" s="69" t="s">
        <v>1929</v>
      </c>
      <c r="AR3260" s="69" t="s">
        <v>1918</v>
      </c>
    </row>
    <row r="3261" spans="36:44" ht="14.4">
      <c r="AJ3261" s="26" t="e">
        <f>VLOOKUP(AQ3261,'user list'!A:B,2,0)</f>
        <v>#N/A</v>
      </c>
      <c r="AK3261" s="26">
        <f t="shared" si="201"/>
        <v>6</v>
      </c>
      <c r="AL3261" s="26">
        <f t="shared" si="202"/>
        <v>9</v>
      </c>
      <c r="AM3261" s="94" t="str">
        <f t="shared" si="203"/>
        <v>6/9 Changed</v>
      </c>
      <c r="AN3261" s="172">
        <v>45817.54724537037</v>
      </c>
      <c r="AO3261" s="69" t="s">
        <v>186</v>
      </c>
      <c r="AP3261" s="69" t="s">
        <v>1913</v>
      </c>
      <c r="AQ3261" s="69" t="s">
        <v>1929</v>
      </c>
      <c r="AR3261" s="69" t="s">
        <v>1918</v>
      </c>
    </row>
    <row r="3262" spans="36:44" ht="14.4">
      <c r="AJ3262" s="26" t="str">
        <f>VLOOKUP(AQ3262,'user list'!A:B,2,0)</f>
        <v>OCM</v>
      </c>
      <c r="AK3262" s="26">
        <f t="shared" si="201"/>
        <v>6</v>
      </c>
      <c r="AL3262" s="26">
        <f t="shared" si="202"/>
        <v>9</v>
      </c>
      <c r="AM3262" s="94" t="str">
        <f t="shared" si="203"/>
        <v>6/9 Log Off</v>
      </c>
      <c r="AN3262" s="172">
        <v>45817.547395833331</v>
      </c>
      <c r="AO3262" s="69" t="s">
        <v>230</v>
      </c>
      <c r="AP3262" s="69" t="s">
        <v>1913</v>
      </c>
      <c r="AQ3262" s="69" t="s">
        <v>230</v>
      </c>
      <c r="AR3262" s="69" t="s">
        <v>1917</v>
      </c>
    </row>
    <row r="3263" spans="36:44" ht="14.4">
      <c r="AJ3263" s="26">
        <f>VLOOKUP(AQ3263,'user list'!A:B,2,0)</f>
        <v>0</v>
      </c>
      <c r="AK3263" s="26">
        <f t="shared" si="201"/>
        <v>6</v>
      </c>
      <c r="AL3263" s="26">
        <f t="shared" si="202"/>
        <v>9</v>
      </c>
      <c r="AM3263" s="94" t="str">
        <f t="shared" si="203"/>
        <v>6/9 Deleted</v>
      </c>
      <c r="AN3263" s="172">
        <v>45817.547905092593</v>
      </c>
      <c r="AO3263" s="69" t="s">
        <v>186</v>
      </c>
      <c r="AP3263" s="69" t="s">
        <v>1920</v>
      </c>
      <c r="AQ3263" s="69" t="s">
        <v>287</v>
      </c>
      <c r="AR3263" s="69" t="s">
        <v>1924</v>
      </c>
    </row>
    <row r="3264" spans="36:44" ht="14.4">
      <c r="AJ3264" s="26">
        <f>VLOOKUP(AQ3264,'user list'!A:B,2,0)</f>
        <v>0</v>
      </c>
      <c r="AK3264" s="26">
        <f t="shared" si="201"/>
        <v>6</v>
      </c>
      <c r="AL3264" s="26">
        <f t="shared" si="202"/>
        <v>9</v>
      </c>
      <c r="AM3264" s="94" t="str">
        <f t="shared" si="203"/>
        <v>6/9 Deleted</v>
      </c>
      <c r="AN3264" s="172">
        <v>45817.547905092593</v>
      </c>
      <c r="AO3264" s="69" t="s">
        <v>186</v>
      </c>
      <c r="AP3264" s="69" t="s">
        <v>1920</v>
      </c>
      <c r="AQ3264" s="69" t="s">
        <v>288</v>
      </c>
      <c r="AR3264" s="69" t="s">
        <v>1924</v>
      </c>
    </row>
    <row r="3265" spans="36:44" ht="14.4">
      <c r="AJ3265" s="26" t="e">
        <f>VLOOKUP(AQ3265,'user list'!A:B,2,0)</f>
        <v>#N/A</v>
      </c>
      <c r="AK3265" s="26">
        <f t="shared" si="201"/>
        <v>6</v>
      </c>
      <c r="AL3265" s="26">
        <f t="shared" si="202"/>
        <v>9</v>
      </c>
      <c r="AM3265" s="94" t="str">
        <f t="shared" si="203"/>
        <v>6/9 Deleted</v>
      </c>
      <c r="AN3265" s="172">
        <v>45817.547905092593</v>
      </c>
      <c r="AO3265" s="69" t="s">
        <v>186</v>
      </c>
      <c r="AP3265" s="69" t="s">
        <v>1913</v>
      </c>
      <c r="AQ3265" s="69" t="s">
        <v>1929</v>
      </c>
      <c r="AR3265" s="69" t="s">
        <v>1924</v>
      </c>
    </row>
    <row r="3266" spans="36:44" ht="14.4">
      <c r="AJ3266" s="26" t="str">
        <f>VLOOKUP(AQ3266,'user list'!A:B,2,0)</f>
        <v>LEDIPO</v>
      </c>
      <c r="AK3266" s="26">
        <f t="shared" si="201"/>
        <v>6</v>
      </c>
      <c r="AL3266" s="26">
        <f t="shared" si="202"/>
        <v>9</v>
      </c>
      <c r="AM3266" s="94" t="str">
        <f t="shared" si="203"/>
        <v>6/9 Log Off</v>
      </c>
      <c r="AN3266" s="172">
        <v>45817.548275462963</v>
      </c>
      <c r="AO3266" s="69" t="s">
        <v>222</v>
      </c>
      <c r="AP3266" s="69" t="s">
        <v>1913</v>
      </c>
      <c r="AQ3266" s="69" t="s">
        <v>222</v>
      </c>
      <c r="AR3266" s="69" t="s">
        <v>1917</v>
      </c>
    </row>
    <row r="3267" spans="36:44" ht="14.4">
      <c r="AJ3267" s="26" t="str">
        <f>VLOOKUP(AQ3267,'user list'!A:B,2,0)</f>
        <v>ZAU</v>
      </c>
      <c r="AK3267" s="26">
        <f t="shared" si="201"/>
        <v>6</v>
      </c>
      <c r="AL3267" s="26">
        <f t="shared" si="202"/>
        <v>9</v>
      </c>
      <c r="AM3267" s="94" t="str">
        <f t="shared" si="203"/>
        <v>6/9 Log In</v>
      </c>
      <c r="AN3267" s="172">
        <v>45817.549131944441</v>
      </c>
      <c r="AO3267" s="69" t="s">
        <v>275</v>
      </c>
      <c r="AP3267" s="69" t="s">
        <v>1913</v>
      </c>
      <c r="AQ3267" s="69" t="s">
        <v>275</v>
      </c>
      <c r="AR3267" s="69" t="s">
        <v>1916</v>
      </c>
    </row>
    <row r="3268" spans="36:44" ht="14.4">
      <c r="AJ3268" s="26" t="str">
        <f>VLOOKUP(AQ3268,'user list'!A:B,2,0)</f>
        <v>OCM</v>
      </c>
      <c r="AK3268" s="26">
        <f t="shared" si="201"/>
        <v>6</v>
      </c>
      <c r="AL3268" s="26">
        <f t="shared" si="202"/>
        <v>9</v>
      </c>
      <c r="AM3268" s="94" t="str">
        <f t="shared" si="203"/>
        <v>6/9 Log In</v>
      </c>
      <c r="AN3268" s="172">
        <v>45817.552743055552</v>
      </c>
      <c r="AO3268" s="69" t="s">
        <v>236</v>
      </c>
      <c r="AP3268" s="69" t="s">
        <v>1913</v>
      </c>
      <c r="AQ3268" s="69" t="s">
        <v>236</v>
      </c>
      <c r="AR3268" s="69" t="s">
        <v>1916</v>
      </c>
    </row>
    <row r="3269" spans="36:44" ht="14.4">
      <c r="AJ3269" s="26" t="str">
        <f>VLOOKUP(AQ3269,'user list'!A:B,2,0)</f>
        <v>ITDD</v>
      </c>
      <c r="AK3269" s="26">
        <f t="shared" si="201"/>
        <v>6</v>
      </c>
      <c r="AL3269" s="26">
        <f t="shared" si="202"/>
        <v>9</v>
      </c>
      <c r="AM3269" s="94" t="str">
        <f t="shared" si="203"/>
        <v>6/9 Log Off</v>
      </c>
      <c r="AN3269" s="172">
        <v>45817.554143518515</v>
      </c>
      <c r="AO3269" s="69" t="s">
        <v>219</v>
      </c>
      <c r="AP3269" s="69" t="s">
        <v>1913</v>
      </c>
      <c r="AQ3269" s="69" t="s">
        <v>219</v>
      </c>
      <c r="AR3269" s="69" t="s">
        <v>1917</v>
      </c>
    </row>
    <row r="3270" spans="36:44" ht="14.4">
      <c r="AJ3270" s="26" t="str">
        <f>VLOOKUP(AQ3270,'user list'!A:B,2,0)</f>
        <v>ITDD</v>
      </c>
      <c r="AK3270" s="26">
        <f t="shared" si="201"/>
        <v>6</v>
      </c>
      <c r="AL3270" s="26">
        <f t="shared" si="202"/>
        <v>9</v>
      </c>
      <c r="AM3270" s="94" t="str">
        <f t="shared" si="203"/>
        <v>6/9 Log In</v>
      </c>
      <c r="AN3270" s="172">
        <v>45817.554189814815</v>
      </c>
      <c r="AO3270" s="69" t="s">
        <v>219</v>
      </c>
      <c r="AP3270" s="69" t="s">
        <v>1913</v>
      </c>
      <c r="AQ3270" s="69" t="s">
        <v>219</v>
      </c>
      <c r="AR3270" s="69" t="s">
        <v>1916</v>
      </c>
    </row>
    <row r="3271" spans="36:44" ht="14.4">
      <c r="AJ3271" s="26" t="str">
        <f>VLOOKUP(AQ3271,'user list'!A:B,2,0)</f>
        <v>OCM</v>
      </c>
      <c r="AK3271" s="26">
        <f t="shared" si="201"/>
        <v>6</v>
      </c>
      <c r="AL3271" s="26">
        <f t="shared" si="202"/>
        <v>9</v>
      </c>
      <c r="AM3271" s="94" t="str">
        <f t="shared" si="203"/>
        <v>6/9 Log In</v>
      </c>
      <c r="AN3271" s="172">
        <v>45817.554386574076</v>
      </c>
      <c r="AO3271" s="69" t="s">
        <v>230</v>
      </c>
      <c r="AP3271" s="69" t="s">
        <v>1913</v>
      </c>
      <c r="AQ3271" s="69" t="s">
        <v>230</v>
      </c>
      <c r="AR3271" s="69" t="s">
        <v>1916</v>
      </c>
    </row>
    <row r="3272" spans="36:44" ht="14.4">
      <c r="AJ3272" s="26" t="str">
        <f>VLOOKUP(AQ3272,'user list'!A:B,2,0)</f>
        <v>PLEB</v>
      </c>
      <c r="AK3272" s="26">
        <f t="shared" si="201"/>
        <v>6</v>
      </c>
      <c r="AL3272" s="26">
        <f t="shared" si="202"/>
        <v>9</v>
      </c>
      <c r="AM3272" s="94" t="str">
        <f t="shared" si="203"/>
        <v>6/9 Log Off</v>
      </c>
      <c r="AN3272" s="172">
        <v>45817.5544212963</v>
      </c>
      <c r="AO3272" s="69" t="s">
        <v>260</v>
      </c>
      <c r="AP3272" s="69" t="s">
        <v>1913</v>
      </c>
      <c r="AQ3272" s="69" t="s">
        <v>260</v>
      </c>
      <c r="AR3272" s="69" t="s">
        <v>1917</v>
      </c>
    </row>
    <row r="3273" spans="36:44" ht="14.4">
      <c r="AJ3273" s="26" t="str">
        <f>VLOOKUP(AQ3273,'user list'!A:B,2,0)</f>
        <v>LEDIPO</v>
      </c>
      <c r="AK3273" s="26">
        <f t="shared" si="201"/>
        <v>6</v>
      </c>
      <c r="AL3273" s="26">
        <f t="shared" si="202"/>
        <v>9</v>
      </c>
      <c r="AM3273" s="94" t="str">
        <f t="shared" si="203"/>
        <v>6/9 Log In</v>
      </c>
      <c r="AN3273" s="172">
        <v>45817.554432870369</v>
      </c>
      <c r="AO3273" s="69" t="s">
        <v>222</v>
      </c>
      <c r="AP3273" s="69" t="s">
        <v>1913</v>
      </c>
      <c r="AQ3273" s="69" t="s">
        <v>222</v>
      </c>
      <c r="AR3273" s="69" t="s">
        <v>1916</v>
      </c>
    </row>
    <row r="3274" spans="36:44" ht="14.4">
      <c r="AJ3274" s="26" t="str">
        <f>VLOOKUP(AQ3274,'user list'!A:B,2,0)</f>
        <v>PLEB</v>
      </c>
      <c r="AK3274" s="26">
        <f t="shared" si="201"/>
        <v>6</v>
      </c>
      <c r="AL3274" s="26">
        <f t="shared" si="202"/>
        <v>9</v>
      </c>
      <c r="AM3274" s="94" t="str">
        <f t="shared" si="203"/>
        <v>6/9 Log In</v>
      </c>
      <c r="AN3274" s="172">
        <v>45817.5546412037</v>
      </c>
      <c r="AO3274" s="69" t="s">
        <v>260</v>
      </c>
      <c r="AP3274" s="69" t="s">
        <v>1913</v>
      </c>
      <c r="AQ3274" s="69" t="s">
        <v>260</v>
      </c>
      <c r="AR3274" s="69" t="s">
        <v>1916</v>
      </c>
    </row>
    <row r="3275" spans="36:44" ht="14.4">
      <c r="AJ3275" s="26" t="str">
        <f>VLOOKUP(AQ3275,'user list'!A:B,2,0)</f>
        <v>OCM</v>
      </c>
      <c r="AK3275" s="26">
        <f t="shared" si="201"/>
        <v>6</v>
      </c>
      <c r="AL3275" s="26">
        <f t="shared" si="202"/>
        <v>9</v>
      </c>
      <c r="AM3275" s="94" t="str">
        <f t="shared" si="203"/>
        <v>6/9 Log In</v>
      </c>
      <c r="AN3275" s="172">
        <v>45817.554745370369</v>
      </c>
      <c r="AO3275" s="69" t="s">
        <v>230</v>
      </c>
      <c r="AP3275" s="69" t="s">
        <v>1913</v>
      </c>
      <c r="AQ3275" s="69" t="s">
        <v>230</v>
      </c>
      <c r="AR3275" s="69" t="s">
        <v>1916</v>
      </c>
    </row>
    <row r="3276" spans="36:44" ht="14.4">
      <c r="AJ3276" s="26" t="str">
        <f>VLOOKUP(AQ3276,'user list'!A:B,2,0)</f>
        <v>DOE</v>
      </c>
      <c r="AK3276" s="26">
        <f t="shared" si="201"/>
        <v>6</v>
      </c>
      <c r="AL3276" s="26">
        <f t="shared" si="202"/>
        <v>9</v>
      </c>
      <c r="AM3276" s="94" t="str">
        <f t="shared" si="203"/>
        <v>6/9 Log Off</v>
      </c>
      <c r="AN3276" s="172">
        <v>45817.555590277778</v>
      </c>
      <c r="AO3276" s="69" t="s">
        <v>212</v>
      </c>
      <c r="AP3276" s="69" t="s">
        <v>1913</v>
      </c>
      <c r="AQ3276" s="69" t="s">
        <v>212</v>
      </c>
      <c r="AR3276" s="69" t="s">
        <v>1917</v>
      </c>
    </row>
    <row r="3277" spans="36:44" ht="14.4">
      <c r="AJ3277" s="26" t="str">
        <f>VLOOKUP(AQ3277,'user list'!A:B,2,0)</f>
        <v>DOE</v>
      </c>
      <c r="AK3277" s="26">
        <f t="shared" si="201"/>
        <v>6</v>
      </c>
      <c r="AL3277" s="26">
        <f t="shared" si="202"/>
        <v>9</v>
      </c>
      <c r="AM3277" s="94" t="str">
        <f t="shared" si="203"/>
        <v>6/9 Log In</v>
      </c>
      <c r="AN3277" s="172">
        <v>45817.555648148147</v>
      </c>
      <c r="AO3277" s="69" t="s">
        <v>212</v>
      </c>
      <c r="AP3277" s="69" t="s">
        <v>1913</v>
      </c>
      <c r="AQ3277" s="69" t="s">
        <v>212</v>
      </c>
      <c r="AR3277" s="69" t="s">
        <v>1916</v>
      </c>
    </row>
    <row r="3278" spans="36:44" ht="14.4">
      <c r="AJ3278" s="26">
        <f>VLOOKUP(AQ3278,'user list'!A:B,2,0)</f>
        <v>0</v>
      </c>
      <c r="AK3278" s="26">
        <f t="shared" si="201"/>
        <v>6</v>
      </c>
      <c r="AL3278" s="26">
        <f t="shared" si="202"/>
        <v>9</v>
      </c>
      <c r="AM3278" s="94" t="str">
        <f t="shared" si="203"/>
        <v>6/9 Changed</v>
      </c>
      <c r="AN3278" s="172">
        <v>45817.557511574072</v>
      </c>
      <c r="AO3278" s="69" t="s">
        <v>186</v>
      </c>
      <c r="AP3278" s="69" t="s">
        <v>1922</v>
      </c>
      <c r="AQ3278" s="69" t="s">
        <v>289</v>
      </c>
      <c r="AR3278" s="69" t="s">
        <v>1918</v>
      </c>
    </row>
    <row r="3279" spans="36:44" ht="14.4">
      <c r="AJ3279" s="26" t="str">
        <f>VLOOKUP(AQ3279,'user list'!A:B,2,0)</f>
        <v>ITDD</v>
      </c>
      <c r="AK3279" s="26">
        <f t="shared" si="201"/>
        <v>6</v>
      </c>
      <c r="AL3279" s="26">
        <f t="shared" si="202"/>
        <v>9</v>
      </c>
      <c r="AM3279" s="94" t="str">
        <f t="shared" si="203"/>
        <v>6/9 Changed</v>
      </c>
      <c r="AN3279" s="172">
        <v>45817.557511574072</v>
      </c>
      <c r="AO3279" s="69" t="s">
        <v>186</v>
      </c>
      <c r="AP3279" s="69" t="s">
        <v>1913</v>
      </c>
      <c r="AQ3279" s="69" t="s">
        <v>220</v>
      </c>
      <c r="AR3279" s="69" t="s">
        <v>1918</v>
      </c>
    </row>
    <row r="3280" spans="36:44" ht="14.4">
      <c r="AJ3280" s="26" t="str">
        <f>VLOOKUP(AQ3280,'user list'!A:B,2,0)</f>
        <v>CTO</v>
      </c>
      <c r="AK3280" s="26">
        <f t="shared" si="201"/>
        <v>6</v>
      </c>
      <c r="AL3280" s="26">
        <f t="shared" si="202"/>
        <v>9</v>
      </c>
      <c r="AM3280" s="94" t="str">
        <f t="shared" si="203"/>
        <v>6/9 Log Off</v>
      </c>
      <c r="AN3280" s="172">
        <v>45817.558368055557</v>
      </c>
      <c r="AO3280" s="69" t="s">
        <v>207</v>
      </c>
      <c r="AP3280" s="69" t="s">
        <v>1913</v>
      </c>
      <c r="AQ3280" s="69" t="s">
        <v>207</v>
      </c>
      <c r="AR3280" s="69" t="s">
        <v>1917</v>
      </c>
    </row>
    <row r="3281" spans="36:44" ht="14.4">
      <c r="AJ3281" s="26" t="str">
        <f>VLOOKUP(AQ3281,'user list'!A:B,2,0)</f>
        <v>TTMD</v>
      </c>
      <c r="AK3281" s="26">
        <f t="shared" si="201"/>
        <v>6</v>
      </c>
      <c r="AL3281" s="26">
        <f t="shared" si="202"/>
        <v>9</v>
      </c>
      <c r="AM3281" s="94" t="str">
        <f t="shared" si="203"/>
        <v>6/9 Log Off</v>
      </c>
      <c r="AN3281" s="172">
        <v>45817.559421296297</v>
      </c>
      <c r="AO3281" s="69" t="s">
        <v>278</v>
      </c>
      <c r="AP3281" s="69" t="s">
        <v>1913</v>
      </c>
      <c r="AQ3281" s="69" t="s">
        <v>278</v>
      </c>
      <c r="AR3281" s="69" t="s">
        <v>1917</v>
      </c>
    </row>
    <row r="3282" spans="36:44" ht="14.4">
      <c r="AJ3282" s="26" t="str">
        <f>VLOOKUP(AQ3282,'user list'!A:B,2,0)</f>
        <v>Admin</v>
      </c>
      <c r="AK3282" s="26">
        <f t="shared" si="201"/>
        <v>6</v>
      </c>
      <c r="AL3282" s="26">
        <f t="shared" si="202"/>
        <v>9</v>
      </c>
      <c r="AM3282" s="94" t="str">
        <f t="shared" si="203"/>
        <v>6/9 Log In</v>
      </c>
      <c r="AN3282" s="172">
        <v>45817.559872685182</v>
      </c>
      <c r="AO3282" s="69" t="s">
        <v>186</v>
      </c>
      <c r="AP3282" s="69" t="s">
        <v>1913</v>
      </c>
      <c r="AQ3282" s="69" t="s">
        <v>186</v>
      </c>
      <c r="AR3282" s="69" t="s">
        <v>1916</v>
      </c>
    </row>
    <row r="3283" spans="36:44" ht="14.4">
      <c r="AJ3283" s="26" t="str">
        <f>VLOOKUP(AQ3283,'user list'!A:B,2,0)</f>
        <v>CTO</v>
      </c>
      <c r="AK3283" s="26">
        <f t="shared" si="201"/>
        <v>6</v>
      </c>
      <c r="AL3283" s="26">
        <f t="shared" si="202"/>
        <v>9</v>
      </c>
      <c r="AM3283" s="94" t="str">
        <f t="shared" si="203"/>
        <v>6/9 Log In</v>
      </c>
      <c r="AN3283" s="172">
        <v>45817.560277777775</v>
      </c>
      <c r="AO3283" s="69" t="s">
        <v>207</v>
      </c>
      <c r="AP3283" s="69" t="s">
        <v>1913</v>
      </c>
      <c r="AQ3283" s="69" t="s">
        <v>207</v>
      </c>
      <c r="AR3283" s="69" t="s">
        <v>1916</v>
      </c>
    </row>
    <row r="3284" spans="36:44" ht="14.4">
      <c r="AJ3284" s="26" t="str">
        <f>VLOOKUP(AQ3284,'user list'!A:B,2,0)</f>
        <v>QCTD</v>
      </c>
      <c r="AK3284" s="26">
        <f t="shared" si="201"/>
        <v>6</v>
      </c>
      <c r="AL3284" s="26">
        <f t="shared" si="202"/>
        <v>9</v>
      </c>
      <c r="AM3284" s="94" t="str">
        <f t="shared" si="203"/>
        <v>6/9 Log Off</v>
      </c>
      <c r="AN3284" s="172">
        <v>45817.561226851853</v>
      </c>
      <c r="AO3284" s="69" t="s">
        <v>269</v>
      </c>
      <c r="AP3284" s="69" t="s">
        <v>1913</v>
      </c>
      <c r="AQ3284" s="69" t="s">
        <v>269</v>
      </c>
      <c r="AR3284" s="69" t="s">
        <v>1917</v>
      </c>
    </row>
    <row r="3285" spans="36:44" ht="14.4">
      <c r="AJ3285" s="26" t="str">
        <f>VLOOKUP(AQ3285,'user list'!A:B,2,0)</f>
        <v>QCDRRMO</v>
      </c>
      <c r="AK3285" s="26">
        <f t="shared" si="201"/>
        <v>6</v>
      </c>
      <c r="AL3285" s="26">
        <f t="shared" si="202"/>
        <v>9</v>
      </c>
      <c r="AM3285" s="94" t="str">
        <f t="shared" si="203"/>
        <v>6/9 Log Off</v>
      </c>
      <c r="AN3285" s="172">
        <v>45817.561273148145</v>
      </c>
      <c r="AO3285" s="69" t="s">
        <v>265</v>
      </c>
      <c r="AP3285" s="69" t="s">
        <v>1913</v>
      </c>
      <c r="AQ3285" s="69" t="s">
        <v>265</v>
      </c>
      <c r="AR3285" s="69" t="s">
        <v>1917</v>
      </c>
    </row>
    <row r="3286" spans="36:44" ht="14.4">
      <c r="AJ3286" s="26" t="str">
        <f>VLOOKUP(AQ3286,'user list'!A:B,2,0)</f>
        <v>QCDRRMO</v>
      </c>
      <c r="AK3286" s="26">
        <f t="shared" si="201"/>
        <v>6</v>
      </c>
      <c r="AL3286" s="26">
        <f t="shared" si="202"/>
        <v>9</v>
      </c>
      <c r="AM3286" s="94" t="str">
        <f t="shared" si="203"/>
        <v>6/9 Log In</v>
      </c>
      <c r="AN3286" s="172">
        <v>45817.561423611114</v>
      </c>
      <c r="AO3286" s="69" t="s">
        <v>265</v>
      </c>
      <c r="AP3286" s="69" t="s">
        <v>1913</v>
      </c>
      <c r="AQ3286" s="69" t="s">
        <v>265</v>
      </c>
      <c r="AR3286" s="69" t="s">
        <v>1916</v>
      </c>
    </row>
    <row r="3287" spans="36:44" ht="14.4">
      <c r="AJ3287" s="26" t="str">
        <f>VLOOKUP(AQ3287,'user list'!A:B,2,0)</f>
        <v>QCTD</v>
      </c>
      <c r="AK3287" s="26">
        <f t="shared" si="201"/>
        <v>6</v>
      </c>
      <c r="AL3287" s="26">
        <f t="shared" si="202"/>
        <v>9</v>
      </c>
      <c r="AM3287" s="94" t="str">
        <f t="shared" si="203"/>
        <v>6/9 Log In</v>
      </c>
      <c r="AN3287" s="172">
        <v>45817.56144675926</v>
      </c>
      <c r="AO3287" s="69" t="s">
        <v>269</v>
      </c>
      <c r="AP3287" s="69" t="s">
        <v>1913</v>
      </c>
      <c r="AQ3287" s="69" t="s">
        <v>269</v>
      </c>
      <c r="AR3287" s="69" t="s">
        <v>1916</v>
      </c>
    </row>
    <row r="3288" spans="36:44" ht="14.4">
      <c r="AJ3288" s="26" t="str">
        <f>VLOOKUP(AQ3288,'user list'!A:B,2,0)</f>
        <v>OCM</v>
      </c>
      <c r="AK3288" s="26">
        <f t="shared" si="201"/>
        <v>6</v>
      </c>
      <c r="AL3288" s="26">
        <f t="shared" si="202"/>
        <v>9</v>
      </c>
      <c r="AM3288" s="94" t="str">
        <f t="shared" si="203"/>
        <v>6/9 Log Off</v>
      </c>
      <c r="AN3288" s="172">
        <v>45817.563726851855</v>
      </c>
      <c r="AO3288" s="69" t="s">
        <v>236</v>
      </c>
      <c r="AP3288" s="69" t="s">
        <v>1913</v>
      </c>
      <c r="AQ3288" s="69" t="s">
        <v>236</v>
      </c>
      <c r="AR3288" s="69" t="s">
        <v>1917</v>
      </c>
    </row>
    <row r="3289" spans="36:44" ht="14.4">
      <c r="AJ3289" s="26" t="str">
        <f>VLOOKUP(AQ3289,'user list'!A:B,2,0)</f>
        <v>OCA</v>
      </c>
      <c r="AK3289" s="26">
        <f t="shared" si="201"/>
        <v>6</v>
      </c>
      <c r="AL3289" s="26">
        <f t="shared" si="202"/>
        <v>9</v>
      </c>
      <c r="AM3289" s="94" t="str">
        <f t="shared" si="203"/>
        <v>6/9 Log In</v>
      </c>
      <c r="AN3289" s="172">
        <v>45817.564525462964</v>
      </c>
      <c r="AO3289" s="69" t="s">
        <v>227</v>
      </c>
      <c r="AP3289" s="69" t="s">
        <v>1913</v>
      </c>
      <c r="AQ3289" s="69" t="s">
        <v>227</v>
      </c>
      <c r="AR3289" s="69" t="s">
        <v>1916</v>
      </c>
    </row>
    <row r="3290" spans="36:44" ht="14.4">
      <c r="AJ3290" s="26" t="str">
        <f>VLOOKUP(AQ3290,'user list'!A:B,2,0)</f>
        <v>OCM</v>
      </c>
      <c r="AK3290" s="26">
        <f t="shared" si="201"/>
        <v>6</v>
      </c>
      <c r="AL3290" s="26">
        <f t="shared" si="202"/>
        <v>9</v>
      </c>
      <c r="AM3290" s="94" t="str">
        <f t="shared" si="203"/>
        <v>6/9 Log In</v>
      </c>
      <c r="AN3290" s="172">
        <v>45817.565127314818</v>
      </c>
      <c r="AO3290" s="69" t="s">
        <v>236</v>
      </c>
      <c r="AP3290" s="69" t="s">
        <v>1913</v>
      </c>
      <c r="AQ3290" s="69" t="s">
        <v>236</v>
      </c>
      <c r="AR3290" s="69" t="s">
        <v>1916</v>
      </c>
    </row>
    <row r="3291" spans="36:44" ht="14.4">
      <c r="AJ3291" s="26" t="str">
        <f>VLOOKUP(AQ3291,'user list'!A:B,2,0)</f>
        <v>QCPL</v>
      </c>
      <c r="AK3291" s="26">
        <f t="shared" si="201"/>
        <v>6</v>
      </c>
      <c r="AL3291" s="26">
        <f t="shared" si="202"/>
        <v>9</v>
      </c>
      <c r="AM3291" s="94" t="str">
        <f t="shared" si="203"/>
        <v>6/9 Log Off</v>
      </c>
      <c r="AN3291" s="172">
        <v>45817.566874999997</v>
      </c>
      <c r="AO3291" s="69" t="s">
        <v>268</v>
      </c>
      <c r="AP3291" s="69" t="s">
        <v>1913</v>
      </c>
      <c r="AQ3291" s="69" t="s">
        <v>268</v>
      </c>
      <c r="AR3291" s="69" t="s">
        <v>1917</v>
      </c>
    </row>
    <row r="3292" spans="36:44" ht="14.4">
      <c r="AJ3292" s="26" t="str">
        <f>VLOOKUP(AQ3292,'user list'!A:B,2,0)</f>
        <v>CREMCO</v>
      </c>
      <c r="AK3292" s="26">
        <f t="shared" si="201"/>
        <v>6</v>
      </c>
      <c r="AL3292" s="26">
        <f t="shared" si="202"/>
        <v>9</v>
      </c>
      <c r="AM3292" s="94" t="str">
        <f t="shared" si="203"/>
        <v>6/9 Log In</v>
      </c>
      <c r="AN3292" s="172">
        <v>45817.567349537036</v>
      </c>
      <c r="AO3292" s="69" t="s">
        <v>206</v>
      </c>
      <c r="AP3292" s="69" t="s">
        <v>1913</v>
      </c>
      <c r="AQ3292" s="69" t="s">
        <v>206</v>
      </c>
      <c r="AR3292" s="69" t="s">
        <v>1916</v>
      </c>
    </row>
    <row r="3293" spans="36:44" ht="14.4">
      <c r="AJ3293" s="26" t="str">
        <f>VLOOKUP(AQ3293,'user list'!A:B,2,0)</f>
        <v>CCESD</v>
      </c>
      <c r="AK3293" s="26">
        <f t="shared" si="201"/>
        <v>6</v>
      </c>
      <c r="AL3293" s="26">
        <f t="shared" si="202"/>
        <v>9</v>
      </c>
      <c r="AM3293" s="94" t="str">
        <f t="shared" si="203"/>
        <v>6/9 Log Off</v>
      </c>
      <c r="AN3293" s="172">
        <v>45817.569305555553</v>
      </c>
      <c r="AO3293" s="69" t="s">
        <v>284</v>
      </c>
      <c r="AP3293" s="69" t="s">
        <v>1913</v>
      </c>
      <c r="AQ3293" s="69" t="s">
        <v>284</v>
      </c>
      <c r="AR3293" s="69" t="s">
        <v>1917</v>
      </c>
    </row>
    <row r="3294" spans="36:44" ht="14.4">
      <c r="AJ3294" s="26" t="str">
        <f>VLOOKUP(AQ3294,'user list'!A:B,2,0)</f>
        <v>ITDD</v>
      </c>
      <c r="AK3294" s="26">
        <f t="shared" si="201"/>
        <v>6</v>
      </c>
      <c r="AL3294" s="26">
        <f t="shared" si="202"/>
        <v>9</v>
      </c>
      <c r="AM3294" s="94" t="str">
        <f t="shared" si="203"/>
        <v>6/9 Log Off</v>
      </c>
      <c r="AN3294" s="172">
        <v>45817.569374999999</v>
      </c>
      <c r="AO3294" s="69" t="s">
        <v>219</v>
      </c>
      <c r="AP3294" s="69" t="s">
        <v>1913</v>
      </c>
      <c r="AQ3294" s="69" t="s">
        <v>219</v>
      </c>
      <c r="AR3294" s="69" t="s">
        <v>1917</v>
      </c>
    </row>
    <row r="3295" spans="36:44" ht="14.4">
      <c r="AJ3295" s="26" t="str">
        <f>VLOOKUP(AQ3295,'user list'!A:B,2,0)</f>
        <v>ITDD</v>
      </c>
      <c r="AK3295" s="26">
        <f t="shared" si="201"/>
        <v>6</v>
      </c>
      <c r="AL3295" s="26">
        <f t="shared" si="202"/>
        <v>9</v>
      </c>
      <c r="AM3295" s="94" t="str">
        <f t="shared" si="203"/>
        <v>6/9 Log In</v>
      </c>
      <c r="AN3295" s="172">
        <v>45817.569444444445</v>
      </c>
      <c r="AO3295" s="69" t="s">
        <v>219</v>
      </c>
      <c r="AP3295" s="69" t="s">
        <v>1913</v>
      </c>
      <c r="AQ3295" s="69" t="s">
        <v>219</v>
      </c>
      <c r="AR3295" s="69" t="s">
        <v>1916</v>
      </c>
    </row>
    <row r="3296" spans="36:44" ht="14.4">
      <c r="AJ3296" s="26" t="str">
        <f>VLOOKUP(AQ3296,'user list'!A:B,2,0)</f>
        <v>HCDRD</v>
      </c>
      <c r="AK3296" s="26">
        <f t="shared" si="201"/>
        <v>6</v>
      </c>
      <c r="AL3296" s="26">
        <f t="shared" si="202"/>
        <v>9</v>
      </c>
      <c r="AM3296" s="94" t="str">
        <f t="shared" si="203"/>
        <v>6/9 Log Off</v>
      </c>
      <c r="AN3296" s="172">
        <v>45817.572280092594</v>
      </c>
      <c r="AO3296" s="69" t="s">
        <v>216</v>
      </c>
      <c r="AP3296" s="69" t="s">
        <v>1913</v>
      </c>
      <c r="AQ3296" s="69" t="s">
        <v>216</v>
      </c>
      <c r="AR3296" s="69" t="s">
        <v>1917</v>
      </c>
    </row>
    <row r="3297" spans="36:44" ht="14.4">
      <c r="AJ3297" s="26" t="str">
        <f>VLOOKUP(AQ3297,'user list'!A:B,2,0)</f>
        <v>HCDRD</v>
      </c>
      <c r="AK3297" s="26">
        <f t="shared" si="201"/>
        <v>6</v>
      </c>
      <c r="AL3297" s="26">
        <f t="shared" si="202"/>
        <v>9</v>
      </c>
      <c r="AM3297" s="94" t="str">
        <f t="shared" si="203"/>
        <v>6/9 Log In</v>
      </c>
      <c r="AN3297" s="172">
        <v>45817.57234953704</v>
      </c>
      <c r="AO3297" s="69" t="s">
        <v>216</v>
      </c>
      <c r="AP3297" s="69" t="s">
        <v>1913</v>
      </c>
      <c r="AQ3297" s="69" t="s">
        <v>216</v>
      </c>
      <c r="AR3297" s="69" t="s">
        <v>1916</v>
      </c>
    </row>
    <row r="3298" spans="36:44" ht="14.4">
      <c r="AJ3298" s="26" t="str">
        <f>VLOOKUP(AQ3298,'user list'!A:B,2,0)</f>
        <v>CCESD</v>
      </c>
      <c r="AK3298" s="26">
        <f t="shared" si="201"/>
        <v>6</v>
      </c>
      <c r="AL3298" s="26">
        <f t="shared" si="202"/>
        <v>9</v>
      </c>
      <c r="AM3298" s="94" t="str">
        <f t="shared" si="203"/>
        <v>6/9 Log Off</v>
      </c>
      <c r="AN3298" s="172">
        <v>45817.573171296295</v>
      </c>
      <c r="AO3298" s="69" t="s">
        <v>284</v>
      </c>
      <c r="AP3298" s="69" t="s">
        <v>1913</v>
      </c>
      <c r="AQ3298" s="69" t="s">
        <v>284</v>
      </c>
      <c r="AR3298" s="69" t="s">
        <v>1917</v>
      </c>
    </row>
    <row r="3299" spans="36:44" ht="14.4">
      <c r="AJ3299" s="26" t="str">
        <f>VLOOKUP(AQ3299,'user list'!A:B,2,0)</f>
        <v>BPLD</v>
      </c>
      <c r="AK3299" s="26">
        <f t="shared" ref="AK3299:AK3362" si="204">MONTH(AN3299)</f>
        <v>6</v>
      </c>
      <c r="AL3299" s="26">
        <f t="shared" ref="AL3299:AL3362" si="205">DAY(AN3299)</f>
        <v>9</v>
      </c>
      <c r="AM3299" s="94" t="str">
        <f t="shared" ref="AM3299:AM3362" si="206">AK3299&amp;"/"&amp;AL3299&amp;" "&amp;AR3299</f>
        <v>6/9 Log Off</v>
      </c>
      <c r="AN3299" s="172">
        <v>45817.573344907411</v>
      </c>
      <c r="AO3299" s="69" t="s">
        <v>194</v>
      </c>
      <c r="AP3299" s="69" t="s">
        <v>1913</v>
      </c>
      <c r="AQ3299" s="69" t="s">
        <v>194</v>
      </c>
      <c r="AR3299" s="69" t="s">
        <v>1917</v>
      </c>
    </row>
    <row r="3300" spans="36:44" ht="14.4">
      <c r="AJ3300" s="26" t="str">
        <f>VLOOKUP(AQ3300,'user list'!A:B,2,0)</f>
        <v>QCTD</v>
      </c>
      <c r="AK3300" s="26">
        <f t="shared" si="204"/>
        <v>6</v>
      </c>
      <c r="AL3300" s="26">
        <f t="shared" si="205"/>
        <v>9</v>
      </c>
      <c r="AM3300" s="94" t="str">
        <f t="shared" si="206"/>
        <v>6/9 Log Off</v>
      </c>
      <c r="AN3300" s="172">
        <v>45817.57371527778</v>
      </c>
      <c r="AO3300" s="69" t="s">
        <v>269</v>
      </c>
      <c r="AP3300" s="69" t="s">
        <v>1913</v>
      </c>
      <c r="AQ3300" s="69" t="s">
        <v>269</v>
      </c>
      <c r="AR3300" s="69" t="s">
        <v>1917</v>
      </c>
    </row>
    <row r="3301" spans="36:44" ht="14.4">
      <c r="AJ3301" s="26" t="str">
        <f>VLOOKUP(AQ3301,'user list'!A:B,2,0)</f>
        <v>QCTD</v>
      </c>
      <c r="AK3301" s="26">
        <f t="shared" si="204"/>
        <v>6</v>
      </c>
      <c r="AL3301" s="26">
        <f t="shared" si="205"/>
        <v>9</v>
      </c>
      <c r="AM3301" s="94" t="str">
        <f t="shared" si="206"/>
        <v>6/9 Log In</v>
      </c>
      <c r="AN3301" s="172">
        <v>45817.573854166665</v>
      </c>
      <c r="AO3301" s="69" t="s">
        <v>269</v>
      </c>
      <c r="AP3301" s="69" t="s">
        <v>1913</v>
      </c>
      <c r="AQ3301" s="69" t="s">
        <v>269</v>
      </c>
      <c r="AR3301" s="69" t="s">
        <v>1916</v>
      </c>
    </row>
    <row r="3302" spans="36:44" ht="14.4">
      <c r="AJ3302" s="26" t="str">
        <f>VLOOKUP(AQ3302,'user list'!A:B,2,0)</f>
        <v>OCM</v>
      </c>
      <c r="AK3302" s="26">
        <f t="shared" si="204"/>
        <v>6</v>
      </c>
      <c r="AL3302" s="26">
        <f t="shared" si="205"/>
        <v>9</v>
      </c>
      <c r="AM3302" s="94" t="str">
        <f t="shared" si="206"/>
        <v>6/9 Log Off</v>
      </c>
      <c r="AN3302" s="172">
        <v>45817.574305555558</v>
      </c>
      <c r="AO3302" s="69" t="s">
        <v>236</v>
      </c>
      <c r="AP3302" s="69" t="s">
        <v>1913</v>
      </c>
      <c r="AQ3302" s="69" t="s">
        <v>236</v>
      </c>
      <c r="AR3302" s="69" t="s">
        <v>1917</v>
      </c>
    </row>
    <row r="3303" spans="36:44" ht="14.4">
      <c r="AJ3303" s="26" t="str">
        <f>VLOOKUP(AQ3303,'user list'!A:B,2,0)</f>
        <v>OCM</v>
      </c>
      <c r="AK3303" s="26">
        <f t="shared" si="204"/>
        <v>6</v>
      </c>
      <c r="AL3303" s="26">
        <f t="shared" si="205"/>
        <v>9</v>
      </c>
      <c r="AM3303" s="94" t="str">
        <f t="shared" si="206"/>
        <v>6/9 Log Off</v>
      </c>
      <c r="AN3303" s="172">
        <v>45817.57435185185</v>
      </c>
      <c r="AO3303" s="69" t="s">
        <v>235</v>
      </c>
      <c r="AP3303" s="69" t="s">
        <v>1913</v>
      </c>
      <c r="AQ3303" s="69" t="s">
        <v>235</v>
      </c>
      <c r="AR3303" s="69" t="s">
        <v>1917</v>
      </c>
    </row>
    <row r="3304" spans="36:44" ht="14.4">
      <c r="AJ3304" s="26" t="str">
        <f>VLOOKUP(AQ3304,'user list'!A:B,2,0)</f>
        <v>OCM</v>
      </c>
      <c r="AK3304" s="26">
        <f t="shared" si="204"/>
        <v>6</v>
      </c>
      <c r="AL3304" s="26">
        <f t="shared" si="205"/>
        <v>9</v>
      </c>
      <c r="AM3304" s="94" t="str">
        <f t="shared" si="206"/>
        <v>6/9 Log In</v>
      </c>
      <c r="AN3304" s="172">
        <v>45817.57440972222</v>
      </c>
      <c r="AO3304" s="69" t="s">
        <v>235</v>
      </c>
      <c r="AP3304" s="69" t="s">
        <v>1913</v>
      </c>
      <c r="AQ3304" s="69" t="s">
        <v>235</v>
      </c>
      <c r="AR3304" s="69" t="s">
        <v>1916</v>
      </c>
    </row>
    <row r="3305" spans="36:44" ht="14.4">
      <c r="AJ3305" s="26" t="str">
        <f>VLOOKUP(AQ3305,'user list'!A:B,2,0)</f>
        <v>OCM</v>
      </c>
      <c r="AK3305" s="26">
        <f t="shared" si="204"/>
        <v>6</v>
      </c>
      <c r="AL3305" s="26">
        <f t="shared" si="205"/>
        <v>9</v>
      </c>
      <c r="AM3305" s="94" t="str">
        <f t="shared" si="206"/>
        <v>6/9 Log In</v>
      </c>
      <c r="AN3305" s="172">
        <v>45817.57440972222</v>
      </c>
      <c r="AO3305" s="69" t="s">
        <v>236</v>
      </c>
      <c r="AP3305" s="69" t="s">
        <v>1913</v>
      </c>
      <c r="AQ3305" s="69" t="s">
        <v>236</v>
      </c>
      <c r="AR3305" s="69" t="s">
        <v>1916</v>
      </c>
    </row>
    <row r="3306" spans="36:44" ht="14.4">
      <c r="AJ3306" s="26" t="str">
        <f>VLOOKUP(AQ3306,'user list'!A:B,2,0)</f>
        <v>LEDIPO</v>
      </c>
      <c r="AK3306" s="26">
        <f t="shared" si="204"/>
        <v>6</v>
      </c>
      <c r="AL3306" s="26">
        <f t="shared" si="205"/>
        <v>9</v>
      </c>
      <c r="AM3306" s="94" t="str">
        <f t="shared" si="206"/>
        <v>6/9 Log Off</v>
      </c>
      <c r="AN3306" s="172">
        <v>45817.574837962966</v>
      </c>
      <c r="AO3306" s="69" t="s">
        <v>222</v>
      </c>
      <c r="AP3306" s="69" t="s">
        <v>1913</v>
      </c>
      <c r="AQ3306" s="69" t="s">
        <v>222</v>
      </c>
      <c r="AR3306" s="69" t="s">
        <v>1917</v>
      </c>
    </row>
    <row r="3307" spans="36:44" ht="14.4">
      <c r="AJ3307" s="26" t="str">
        <f>VLOOKUP(AQ3307,'user list'!A:B,2,0)</f>
        <v>BPLD</v>
      </c>
      <c r="AK3307" s="26">
        <f t="shared" si="204"/>
        <v>6</v>
      </c>
      <c r="AL3307" s="26">
        <f t="shared" si="205"/>
        <v>9</v>
      </c>
      <c r="AM3307" s="94" t="str">
        <f t="shared" si="206"/>
        <v>6/9 Log In</v>
      </c>
      <c r="AN3307" s="172">
        <v>45817.574907407405</v>
      </c>
      <c r="AO3307" s="69" t="s">
        <v>194</v>
      </c>
      <c r="AP3307" s="69" t="s">
        <v>1913</v>
      </c>
      <c r="AQ3307" s="69" t="s">
        <v>194</v>
      </c>
      <c r="AR3307" s="69" t="s">
        <v>1916</v>
      </c>
    </row>
    <row r="3308" spans="36:44" ht="14.4">
      <c r="AJ3308" s="26" t="str">
        <f>VLOOKUP(AQ3308,'user list'!A:B,2,0)</f>
        <v>LEDIPO</v>
      </c>
      <c r="AK3308" s="26">
        <f t="shared" si="204"/>
        <v>6</v>
      </c>
      <c r="AL3308" s="26">
        <f t="shared" si="205"/>
        <v>9</v>
      </c>
      <c r="AM3308" s="94" t="str">
        <f t="shared" si="206"/>
        <v>6/9 Log In</v>
      </c>
      <c r="AN3308" s="172">
        <v>45817.575381944444</v>
      </c>
      <c r="AO3308" s="69" t="s">
        <v>222</v>
      </c>
      <c r="AP3308" s="69" t="s">
        <v>1913</v>
      </c>
      <c r="AQ3308" s="69" t="s">
        <v>222</v>
      </c>
      <c r="AR3308" s="69" t="s">
        <v>1916</v>
      </c>
    </row>
    <row r="3309" spans="36:44" ht="14.4">
      <c r="AJ3309" s="26" t="str">
        <f>VLOOKUP(AQ3309,'user list'!A:B,2,0)</f>
        <v>Admin</v>
      </c>
      <c r="AK3309" s="26">
        <f t="shared" si="204"/>
        <v>6</v>
      </c>
      <c r="AL3309" s="26">
        <f t="shared" si="205"/>
        <v>9</v>
      </c>
      <c r="AM3309" s="94" t="str">
        <f t="shared" si="206"/>
        <v>6/9 Log In</v>
      </c>
      <c r="AN3309" s="172">
        <v>45817.575949074075</v>
      </c>
      <c r="AO3309" s="69" t="s">
        <v>186</v>
      </c>
      <c r="AP3309" s="69" t="s">
        <v>1913</v>
      </c>
      <c r="AQ3309" s="69" t="s">
        <v>186</v>
      </c>
      <c r="AR3309" s="69" t="s">
        <v>1916</v>
      </c>
    </row>
    <row r="3310" spans="36:44" ht="14.4">
      <c r="AJ3310" s="26" t="str">
        <f>VLOOKUP(AQ3310,'user list'!A:B,2,0)</f>
        <v>QCPL</v>
      </c>
      <c r="AK3310" s="26">
        <f t="shared" si="204"/>
        <v>6</v>
      </c>
      <c r="AL3310" s="26">
        <f t="shared" si="205"/>
        <v>9</v>
      </c>
      <c r="AM3310" s="94" t="str">
        <f t="shared" si="206"/>
        <v>6/9 Log In</v>
      </c>
      <c r="AN3310" s="172">
        <v>45817.577511574076</v>
      </c>
      <c r="AO3310" s="69" t="s">
        <v>268</v>
      </c>
      <c r="AP3310" s="69" t="s">
        <v>1913</v>
      </c>
      <c r="AQ3310" s="69" t="s">
        <v>268</v>
      </c>
      <c r="AR3310" s="69" t="s">
        <v>1916</v>
      </c>
    </row>
    <row r="3311" spans="36:44" ht="14.4">
      <c r="AJ3311" s="26" t="str">
        <f>VLOOKUP(AQ3311,'user list'!A:B,2,0)</f>
        <v>CVD</v>
      </c>
      <c r="AK3311" s="26">
        <f t="shared" si="204"/>
        <v>6</v>
      </c>
      <c r="AL3311" s="26">
        <f t="shared" si="205"/>
        <v>9</v>
      </c>
      <c r="AM3311" s="94" t="str">
        <f t="shared" si="206"/>
        <v>6/9 Log Off</v>
      </c>
      <c r="AN3311" s="172">
        <v>45817.578946759262</v>
      </c>
      <c r="AO3311" s="69" t="s">
        <v>208</v>
      </c>
      <c r="AP3311" s="69" t="s">
        <v>1913</v>
      </c>
      <c r="AQ3311" s="69" t="s">
        <v>208</v>
      </c>
      <c r="AR3311" s="69" t="s">
        <v>1917</v>
      </c>
    </row>
    <row r="3312" spans="36:44" ht="14.4">
      <c r="AJ3312" s="26" t="str">
        <f>VLOOKUP(AQ3312,'user list'!A:B,2,0)</f>
        <v>SSDD</v>
      </c>
      <c r="AK3312" s="26">
        <f t="shared" si="204"/>
        <v>6</v>
      </c>
      <c r="AL3312" s="26">
        <f t="shared" si="205"/>
        <v>9</v>
      </c>
      <c r="AM3312" s="94" t="str">
        <f t="shared" si="206"/>
        <v>6/9 Log In</v>
      </c>
      <c r="AN3312" s="172">
        <v>45817.579733796294</v>
      </c>
      <c r="AO3312" s="69" t="s">
        <v>273</v>
      </c>
      <c r="AP3312" s="69" t="s">
        <v>1913</v>
      </c>
      <c r="AQ3312" s="69" t="s">
        <v>273</v>
      </c>
      <c r="AR3312" s="69" t="s">
        <v>1916</v>
      </c>
    </row>
    <row r="3313" spans="36:44" ht="14.4">
      <c r="AJ3313" s="26" t="str">
        <f>VLOOKUP(AQ3313,'user list'!A:B,2,0)</f>
        <v>CTO</v>
      </c>
      <c r="AK3313" s="26">
        <f t="shared" si="204"/>
        <v>6</v>
      </c>
      <c r="AL3313" s="26">
        <f t="shared" si="205"/>
        <v>9</v>
      </c>
      <c r="AM3313" s="94" t="str">
        <f t="shared" si="206"/>
        <v>6/9 Log Off</v>
      </c>
      <c r="AN3313" s="172">
        <v>45817.580601851849</v>
      </c>
      <c r="AO3313" s="69" t="s">
        <v>207</v>
      </c>
      <c r="AP3313" s="69" t="s">
        <v>1913</v>
      </c>
      <c r="AQ3313" s="69" t="s">
        <v>207</v>
      </c>
      <c r="AR3313" s="69" t="s">
        <v>1917</v>
      </c>
    </row>
    <row r="3314" spans="36:44" ht="14.4">
      <c r="AJ3314" s="26" t="str">
        <f>VLOOKUP(AQ3314,'user list'!A:B,2,0)</f>
        <v>Admin</v>
      </c>
      <c r="AK3314" s="26">
        <f t="shared" si="204"/>
        <v>6</v>
      </c>
      <c r="AL3314" s="26">
        <f t="shared" si="205"/>
        <v>9</v>
      </c>
      <c r="AM3314" s="94" t="str">
        <f t="shared" si="206"/>
        <v>6/9 Log In</v>
      </c>
      <c r="AN3314" s="172">
        <v>45817.580995370372</v>
      </c>
      <c r="AO3314" s="69" t="s">
        <v>186</v>
      </c>
      <c r="AP3314" s="69" t="s">
        <v>1913</v>
      </c>
      <c r="AQ3314" s="69" t="s">
        <v>186</v>
      </c>
      <c r="AR3314" s="69" t="s">
        <v>1916</v>
      </c>
    </row>
    <row r="3315" spans="36:44" ht="14.4">
      <c r="AJ3315" s="26" t="str">
        <f>VLOOKUP(AQ3315,'user list'!A:B,2,0)</f>
        <v>Admin</v>
      </c>
      <c r="AK3315" s="26">
        <f t="shared" si="204"/>
        <v>6</v>
      </c>
      <c r="AL3315" s="26">
        <f t="shared" si="205"/>
        <v>9</v>
      </c>
      <c r="AM3315" s="94" t="str">
        <f t="shared" si="206"/>
        <v>6/9 Log In</v>
      </c>
      <c r="AN3315" s="172">
        <v>45817.580995370372</v>
      </c>
      <c r="AO3315" s="69" t="s">
        <v>186</v>
      </c>
      <c r="AP3315" s="69" t="s">
        <v>1913</v>
      </c>
      <c r="AQ3315" s="69" t="s">
        <v>186</v>
      </c>
      <c r="AR3315" s="69" t="s">
        <v>1916</v>
      </c>
    </row>
    <row r="3316" spans="36:44" ht="14.4">
      <c r="AJ3316" s="26" t="str">
        <f>VLOOKUP(AQ3316,'user list'!A:B,2,0)</f>
        <v>BPLD</v>
      </c>
      <c r="AK3316" s="26">
        <f t="shared" si="204"/>
        <v>6</v>
      </c>
      <c r="AL3316" s="26">
        <f t="shared" si="205"/>
        <v>9</v>
      </c>
      <c r="AM3316" s="94" t="str">
        <f t="shared" si="206"/>
        <v>6/9 Log In</v>
      </c>
      <c r="AN3316" s="172">
        <v>45817.581342592595</v>
      </c>
      <c r="AO3316" s="69" t="s">
        <v>194</v>
      </c>
      <c r="AP3316" s="69" t="s">
        <v>1913</v>
      </c>
      <c r="AQ3316" s="69" t="s">
        <v>194</v>
      </c>
      <c r="AR3316" s="69" t="s">
        <v>1916</v>
      </c>
    </row>
    <row r="3317" spans="36:44" ht="14.4">
      <c r="AJ3317" s="26" t="str">
        <f>VLOOKUP(AQ3317,'user list'!A:B,2,0)</f>
        <v>BPLD</v>
      </c>
      <c r="AK3317" s="26">
        <f t="shared" si="204"/>
        <v>6</v>
      </c>
      <c r="AL3317" s="26">
        <f t="shared" si="205"/>
        <v>9</v>
      </c>
      <c r="AM3317" s="94" t="str">
        <f t="shared" si="206"/>
        <v>6/9 Log In</v>
      </c>
      <c r="AN3317" s="172">
        <v>45817.581747685188</v>
      </c>
      <c r="AO3317" s="69" t="s">
        <v>194</v>
      </c>
      <c r="AP3317" s="69" t="s">
        <v>1913</v>
      </c>
      <c r="AQ3317" s="69" t="s">
        <v>194</v>
      </c>
      <c r="AR3317" s="69" t="s">
        <v>1916</v>
      </c>
    </row>
    <row r="3318" spans="36:44" ht="14.4">
      <c r="AJ3318" s="26" t="str">
        <f>VLOOKUP(AQ3318,'user list'!A:B,2,0)</f>
        <v>BPLD</v>
      </c>
      <c r="AK3318" s="26">
        <f t="shared" si="204"/>
        <v>6</v>
      </c>
      <c r="AL3318" s="26">
        <f t="shared" si="205"/>
        <v>9</v>
      </c>
      <c r="AM3318" s="94" t="str">
        <f t="shared" si="206"/>
        <v>6/9 Log In</v>
      </c>
      <c r="AN3318" s="172">
        <v>45817.582233796296</v>
      </c>
      <c r="AO3318" s="69" t="s">
        <v>194</v>
      </c>
      <c r="AP3318" s="69" t="s">
        <v>1913</v>
      </c>
      <c r="AQ3318" s="69" t="s">
        <v>194</v>
      </c>
      <c r="AR3318" s="69" t="s">
        <v>1916</v>
      </c>
    </row>
    <row r="3319" spans="36:44" ht="14.4">
      <c r="AJ3319" s="26" t="str">
        <f>VLOOKUP(AQ3319,'user list'!A:B,2,0)</f>
        <v>DSQC</v>
      </c>
      <c r="AK3319" s="26">
        <f t="shared" si="204"/>
        <v>6</v>
      </c>
      <c r="AL3319" s="26">
        <f t="shared" si="205"/>
        <v>9</v>
      </c>
      <c r="AM3319" s="94" t="str">
        <f t="shared" si="206"/>
        <v>6/9 Log Off</v>
      </c>
      <c r="AN3319" s="172">
        <v>45817.582812499997</v>
      </c>
      <c r="AO3319" s="69" t="s">
        <v>214</v>
      </c>
      <c r="AP3319" s="69" t="s">
        <v>1913</v>
      </c>
      <c r="AQ3319" s="69" t="s">
        <v>214</v>
      </c>
      <c r="AR3319" s="69" t="s">
        <v>1917</v>
      </c>
    </row>
    <row r="3320" spans="36:44" ht="14.4">
      <c r="AJ3320" s="26" t="str">
        <f>VLOOKUP(AQ3320,'user list'!A:B,2,0)</f>
        <v>BPLD</v>
      </c>
      <c r="AK3320" s="26">
        <f t="shared" si="204"/>
        <v>6</v>
      </c>
      <c r="AL3320" s="26">
        <f t="shared" si="205"/>
        <v>9</v>
      </c>
      <c r="AM3320" s="94" t="str">
        <f t="shared" si="206"/>
        <v>6/9 Log In</v>
      </c>
      <c r="AN3320" s="172">
        <v>45817.583321759259</v>
      </c>
      <c r="AO3320" s="69" t="s">
        <v>194</v>
      </c>
      <c r="AP3320" s="69" t="s">
        <v>1913</v>
      </c>
      <c r="AQ3320" s="69" t="s">
        <v>194</v>
      </c>
      <c r="AR3320" s="69" t="s">
        <v>1916</v>
      </c>
    </row>
    <row r="3321" spans="36:44" ht="14.4">
      <c r="AJ3321" s="26" t="str">
        <f>VLOOKUP(AQ3321,'user list'!A:B,2,0)</f>
        <v>OCM</v>
      </c>
      <c r="AK3321" s="26">
        <f t="shared" si="204"/>
        <v>6</v>
      </c>
      <c r="AL3321" s="26">
        <f t="shared" si="205"/>
        <v>9</v>
      </c>
      <c r="AM3321" s="94" t="str">
        <f t="shared" si="206"/>
        <v>6/9 Log Off</v>
      </c>
      <c r="AN3321" s="172">
        <v>45817.583321759259</v>
      </c>
      <c r="AO3321" s="69" t="s">
        <v>230</v>
      </c>
      <c r="AP3321" s="69" t="s">
        <v>1913</v>
      </c>
      <c r="AQ3321" s="69" t="s">
        <v>230</v>
      </c>
      <c r="AR3321" s="69" t="s">
        <v>1917</v>
      </c>
    </row>
    <row r="3322" spans="36:44" ht="14.4">
      <c r="AJ3322" s="26" t="str">
        <f>VLOOKUP(AQ3322,'user list'!A:B,2,0)</f>
        <v>BPLD</v>
      </c>
      <c r="AK3322" s="26">
        <f t="shared" si="204"/>
        <v>6</v>
      </c>
      <c r="AL3322" s="26">
        <f t="shared" si="205"/>
        <v>9</v>
      </c>
      <c r="AM3322" s="94" t="str">
        <f t="shared" si="206"/>
        <v>6/9 Log In</v>
      </c>
      <c r="AN3322" s="172">
        <v>45817.583564814813</v>
      </c>
      <c r="AO3322" s="69" t="s">
        <v>195</v>
      </c>
      <c r="AP3322" s="69" t="s">
        <v>1913</v>
      </c>
      <c r="AQ3322" s="69" t="s">
        <v>195</v>
      </c>
      <c r="AR3322" s="69" t="s">
        <v>1916</v>
      </c>
    </row>
    <row r="3323" spans="36:44" ht="14.4">
      <c r="AJ3323" s="26" t="str">
        <f>VLOOKUP(AQ3323,'user list'!A:B,2,0)</f>
        <v>CBD</v>
      </c>
      <c r="AK3323" s="26">
        <f t="shared" si="204"/>
        <v>6</v>
      </c>
      <c r="AL3323" s="26">
        <f t="shared" si="205"/>
        <v>9</v>
      </c>
      <c r="AM3323" s="94" t="str">
        <f t="shared" si="206"/>
        <v>6/9 Log Off</v>
      </c>
      <c r="AN3323" s="172">
        <v>45817.583657407406</v>
      </c>
      <c r="AO3323" s="69" t="s">
        <v>197</v>
      </c>
      <c r="AP3323" s="69" t="s">
        <v>1913</v>
      </c>
      <c r="AQ3323" s="69" t="s">
        <v>197</v>
      </c>
      <c r="AR3323" s="69" t="s">
        <v>1917</v>
      </c>
    </row>
    <row r="3324" spans="36:44" ht="14.4">
      <c r="AJ3324" s="26" t="str">
        <f>VLOOKUP(AQ3324,'user list'!A:B,2,0)</f>
        <v>CBD</v>
      </c>
      <c r="AK3324" s="26">
        <f t="shared" si="204"/>
        <v>6</v>
      </c>
      <c r="AL3324" s="26">
        <f t="shared" si="205"/>
        <v>9</v>
      </c>
      <c r="AM3324" s="94" t="str">
        <f t="shared" si="206"/>
        <v>6/9 Log In</v>
      </c>
      <c r="AN3324" s="172">
        <v>45817.583738425928</v>
      </c>
      <c r="AO3324" s="69" t="s">
        <v>197</v>
      </c>
      <c r="AP3324" s="69" t="s">
        <v>1913</v>
      </c>
      <c r="AQ3324" s="69" t="s">
        <v>197</v>
      </c>
      <c r="AR3324" s="69" t="s">
        <v>1916</v>
      </c>
    </row>
    <row r="3325" spans="36:44" ht="14.4">
      <c r="AJ3325" s="26" t="str">
        <f>VLOOKUP(AQ3325,'user list'!A:B,2,0)</f>
        <v>OCM</v>
      </c>
      <c r="AK3325" s="26">
        <f t="shared" si="204"/>
        <v>6</v>
      </c>
      <c r="AL3325" s="26">
        <f t="shared" si="205"/>
        <v>9</v>
      </c>
      <c r="AM3325" s="94" t="str">
        <f t="shared" si="206"/>
        <v>6/9 Log In</v>
      </c>
      <c r="AN3325" s="172">
        <v>45817.584166666667</v>
      </c>
      <c r="AO3325" s="69" t="s">
        <v>230</v>
      </c>
      <c r="AP3325" s="69" t="s">
        <v>1913</v>
      </c>
      <c r="AQ3325" s="69" t="s">
        <v>230</v>
      </c>
      <c r="AR3325" s="69" t="s">
        <v>1916</v>
      </c>
    </row>
    <row r="3326" spans="36:44" ht="14.4">
      <c r="AJ3326" s="26" t="str">
        <f>VLOOKUP(AQ3326,'user list'!A:B,2,0)</f>
        <v>BPLD</v>
      </c>
      <c r="AK3326" s="26">
        <f t="shared" si="204"/>
        <v>6</v>
      </c>
      <c r="AL3326" s="26">
        <f t="shared" si="205"/>
        <v>9</v>
      </c>
      <c r="AM3326" s="94" t="str">
        <f t="shared" si="206"/>
        <v>6/9 Log In</v>
      </c>
      <c r="AN3326" s="172">
        <v>45817.584664351853</v>
      </c>
      <c r="AO3326" s="69" t="s">
        <v>195</v>
      </c>
      <c r="AP3326" s="69" t="s">
        <v>1913</v>
      </c>
      <c r="AQ3326" s="69" t="s">
        <v>195</v>
      </c>
      <c r="AR3326" s="69" t="s">
        <v>1916</v>
      </c>
    </row>
    <row r="3327" spans="36:44" ht="14.4">
      <c r="AJ3327" s="26" t="str">
        <f>VLOOKUP(AQ3327,'user list'!A:B,2,0)</f>
        <v>OCM</v>
      </c>
      <c r="AK3327" s="26">
        <f t="shared" si="204"/>
        <v>6</v>
      </c>
      <c r="AL3327" s="26">
        <f t="shared" si="205"/>
        <v>9</v>
      </c>
      <c r="AM3327" s="94" t="str">
        <f t="shared" si="206"/>
        <v>6/9 Log In</v>
      </c>
      <c r="AN3327" s="172">
        <v>45817.58625</v>
      </c>
      <c r="AO3327" s="69" t="s">
        <v>230</v>
      </c>
      <c r="AP3327" s="69" t="s">
        <v>1913</v>
      </c>
      <c r="AQ3327" s="69" t="s">
        <v>230</v>
      </c>
      <c r="AR3327" s="69" t="s">
        <v>1916</v>
      </c>
    </row>
    <row r="3328" spans="36:44" ht="14.4">
      <c r="AJ3328" s="26" t="str">
        <f>VLOOKUP(AQ3328,'user list'!A:B,2,0)</f>
        <v>Admin</v>
      </c>
      <c r="AK3328" s="26">
        <f t="shared" si="204"/>
        <v>6</v>
      </c>
      <c r="AL3328" s="26">
        <f t="shared" si="205"/>
        <v>9</v>
      </c>
      <c r="AM3328" s="94" t="str">
        <f t="shared" si="206"/>
        <v>6/9 Log In</v>
      </c>
      <c r="AN3328" s="172">
        <v>45817.587187500001</v>
      </c>
      <c r="AO3328" s="69" t="s">
        <v>186</v>
      </c>
      <c r="AP3328" s="69" t="s">
        <v>1913</v>
      </c>
      <c r="AQ3328" s="69" t="s">
        <v>186</v>
      </c>
      <c r="AR3328" s="69" t="s">
        <v>1916</v>
      </c>
    </row>
    <row r="3329" spans="36:44" ht="14.4">
      <c r="AJ3329" s="26" t="str">
        <f>VLOOKUP(AQ3329,'user list'!A:B,2,0)</f>
        <v>BCRD</v>
      </c>
      <c r="AK3329" s="26">
        <f t="shared" si="204"/>
        <v>6</v>
      </c>
      <c r="AL3329" s="26">
        <f t="shared" si="205"/>
        <v>9</v>
      </c>
      <c r="AM3329" s="94" t="str">
        <f t="shared" si="206"/>
        <v>6/9 Log In</v>
      </c>
      <c r="AN3329" s="172">
        <v>45817.58834490741</v>
      </c>
      <c r="AO3329" s="69" t="s">
        <v>192</v>
      </c>
      <c r="AP3329" s="69" t="s">
        <v>1913</v>
      </c>
      <c r="AQ3329" s="69" t="s">
        <v>192</v>
      </c>
      <c r="AR3329" s="69" t="s">
        <v>1916</v>
      </c>
    </row>
    <row r="3330" spans="36:44" ht="14.4">
      <c r="AJ3330" s="26" t="str">
        <f>VLOOKUP(AQ3330,'user list'!A:B,2,0)</f>
        <v>ZAU</v>
      </c>
      <c r="AK3330" s="26">
        <f t="shared" si="204"/>
        <v>6</v>
      </c>
      <c r="AL3330" s="26">
        <f t="shared" si="205"/>
        <v>9</v>
      </c>
      <c r="AM3330" s="94" t="str">
        <f t="shared" si="206"/>
        <v>6/9 Log Off</v>
      </c>
      <c r="AN3330" s="172">
        <v>45817.588738425926</v>
      </c>
      <c r="AO3330" s="69" t="s">
        <v>275</v>
      </c>
      <c r="AP3330" s="69" t="s">
        <v>1913</v>
      </c>
      <c r="AQ3330" s="69" t="s">
        <v>275</v>
      </c>
      <c r="AR3330" s="69" t="s">
        <v>1917</v>
      </c>
    </row>
    <row r="3331" spans="36:44" ht="14.4">
      <c r="AJ3331" s="26" t="str">
        <f>VLOOKUP(AQ3331,'user list'!A:B,2,0)</f>
        <v>MDAD</v>
      </c>
      <c r="AK3331" s="26">
        <f t="shared" si="204"/>
        <v>6</v>
      </c>
      <c r="AL3331" s="26">
        <f t="shared" si="205"/>
        <v>9</v>
      </c>
      <c r="AM3331" s="94" t="str">
        <f t="shared" si="206"/>
        <v>6/9 Log Off</v>
      </c>
      <c r="AN3331" s="172">
        <v>45817.591041666667</v>
      </c>
      <c r="AO3331" s="69" t="s">
        <v>223</v>
      </c>
      <c r="AP3331" s="69" t="s">
        <v>1913</v>
      </c>
      <c r="AQ3331" s="69" t="s">
        <v>223</v>
      </c>
      <c r="AR3331" s="69" t="s">
        <v>1917</v>
      </c>
    </row>
    <row r="3332" spans="36:44" ht="14.4">
      <c r="AJ3332" s="26" t="str">
        <f>VLOOKUP(AQ3332,'user list'!A:B,2,0)</f>
        <v>Admin</v>
      </c>
      <c r="AK3332" s="26">
        <f t="shared" si="204"/>
        <v>6</v>
      </c>
      <c r="AL3332" s="26">
        <f t="shared" si="205"/>
        <v>9</v>
      </c>
      <c r="AM3332" s="94" t="str">
        <f t="shared" si="206"/>
        <v>6/9 Log In</v>
      </c>
      <c r="AN3332" s="172">
        <v>45817.591747685183</v>
      </c>
      <c r="AO3332" s="69" t="s">
        <v>186</v>
      </c>
      <c r="AP3332" s="69" t="s">
        <v>1913</v>
      </c>
      <c r="AQ3332" s="69" t="s">
        <v>186</v>
      </c>
      <c r="AR3332" s="69" t="s">
        <v>1916</v>
      </c>
    </row>
    <row r="3333" spans="36:44" ht="14.4">
      <c r="AJ3333" s="26" t="str">
        <f>VLOOKUP(AQ3333,'user list'!A:B,2,0)</f>
        <v>OCM</v>
      </c>
      <c r="AK3333" s="26">
        <f t="shared" si="204"/>
        <v>6</v>
      </c>
      <c r="AL3333" s="26">
        <f t="shared" si="205"/>
        <v>9</v>
      </c>
      <c r="AM3333" s="94" t="str">
        <f t="shared" si="206"/>
        <v>6/9 Log Off</v>
      </c>
      <c r="AN3333" s="172">
        <v>45817.592673611114</v>
      </c>
      <c r="AO3333" s="69" t="s">
        <v>230</v>
      </c>
      <c r="AP3333" s="69" t="s">
        <v>1913</v>
      </c>
      <c r="AQ3333" s="69" t="s">
        <v>230</v>
      </c>
      <c r="AR3333" s="69" t="s">
        <v>1917</v>
      </c>
    </row>
    <row r="3334" spans="36:44" ht="14.4">
      <c r="AJ3334" s="26" t="str">
        <f>VLOOKUP(AQ3334,'user list'!A:B,2,0)</f>
        <v>OCM</v>
      </c>
      <c r="AK3334" s="26">
        <f t="shared" si="204"/>
        <v>6</v>
      </c>
      <c r="AL3334" s="26">
        <f t="shared" si="205"/>
        <v>9</v>
      </c>
      <c r="AM3334" s="94" t="str">
        <f t="shared" si="206"/>
        <v>6/9 Log Off</v>
      </c>
      <c r="AN3334" s="172">
        <v>45817.592974537038</v>
      </c>
      <c r="AO3334" s="69" t="s">
        <v>236</v>
      </c>
      <c r="AP3334" s="69" t="s">
        <v>1913</v>
      </c>
      <c r="AQ3334" s="69" t="s">
        <v>236</v>
      </c>
      <c r="AR3334" s="69" t="s">
        <v>1917</v>
      </c>
    </row>
    <row r="3335" spans="36:44" ht="14.4">
      <c r="AJ3335" s="26" t="str">
        <f>VLOOKUP(AQ3335,'user list'!A:B,2,0)</f>
        <v>OCM</v>
      </c>
      <c r="AK3335" s="26">
        <f t="shared" si="204"/>
        <v>6</v>
      </c>
      <c r="AL3335" s="26">
        <f t="shared" si="205"/>
        <v>9</v>
      </c>
      <c r="AM3335" s="94" t="str">
        <f t="shared" si="206"/>
        <v>6/9 Log In</v>
      </c>
      <c r="AN3335" s="172">
        <v>45817.593055555553</v>
      </c>
      <c r="AO3335" s="69" t="s">
        <v>236</v>
      </c>
      <c r="AP3335" s="69" t="s">
        <v>1913</v>
      </c>
      <c r="AQ3335" s="69" t="s">
        <v>236</v>
      </c>
      <c r="AR3335" s="69" t="s">
        <v>1916</v>
      </c>
    </row>
    <row r="3336" spans="36:44" ht="14.4">
      <c r="AJ3336" s="26" t="str">
        <f>VLOOKUP(AQ3336,'user list'!A:B,2,0)</f>
        <v>OCM</v>
      </c>
      <c r="AK3336" s="26">
        <f t="shared" si="204"/>
        <v>6</v>
      </c>
      <c r="AL3336" s="26">
        <f t="shared" si="205"/>
        <v>9</v>
      </c>
      <c r="AM3336" s="94" t="str">
        <f t="shared" si="206"/>
        <v>6/9 Log Off</v>
      </c>
      <c r="AN3336" s="172">
        <v>45817.593356481484</v>
      </c>
      <c r="AO3336" s="69" t="s">
        <v>230</v>
      </c>
      <c r="AP3336" s="69" t="s">
        <v>1913</v>
      </c>
      <c r="AQ3336" s="69" t="s">
        <v>230</v>
      </c>
      <c r="AR3336" s="69" t="s">
        <v>1917</v>
      </c>
    </row>
    <row r="3337" spans="36:44" ht="14.4">
      <c r="AJ3337" s="26" t="str">
        <f>VLOOKUP(AQ3337,'user list'!A:B,2,0)</f>
        <v>QCPL</v>
      </c>
      <c r="AK3337" s="26">
        <f t="shared" si="204"/>
        <v>6</v>
      </c>
      <c r="AL3337" s="26">
        <f t="shared" si="205"/>
        <v>9</v>
      </c>
      <c r="AM3337" s="94" t="str">
        <f t="shared" si="206"/>
        <v>6/9 Log Off</v>
      </c>
      <c r="AN3337" s="172">
        <v>45817.593784722223</v>
      </c>
      <c r="AO3337" s="69" t="s">
        <v>268</v>
      </c>
      <c r="AP3337" s="69" t="s">
        <v>1913</v>
      </c>
      <c r="AQ3337" s="69" t="s">
        <v>268</v>
      </c>
      <c r="AR3337" s="69" t="s">
        <v>1917</v>
      </c>
    </row>
    <row r="3338" spans="36:44" ht="14.4">
      <c r="AJ3338" s="26" t="str">
        <f>VLOOKUP(AQ3338,'user list'!A:B,2,0)</f>
        <v>Admin</v>
      </c>
      <c r="AK3338" s="26">
        <f t="shared" si="204"/>
        <v>6</v>
      </c>
      <c r="AL3338" s="26">
        <f t="shared" si="205"/>
        <v>9</v>
      </c>
      <c r="AM3338" s="94" t="str">
        <f t="shared" si="206"/>
        <v>6/9 Log In</v>
      </c>
      <c r="AN3338" s="172">
        <v>45817.594155092593</v>
      </c>
      <c r="AO3338" s="69" t="s">
        <v>186</v>
      </c>
      <c r="AP3338" s="69" t="s">
        <v>1913</v>
      </c>
      <c r="AQ3338" s="69" t="s">
        <v>186</v>
      </c>
      <c r="AR3338" s="69" t="s">
        <v>1916</v>
      </c>
    </row>
    <row r="3339" spans="36:44" ht="14.4">
      <c r="AJ3339" s="26" t="str">
        <f>VLOOKUP(AQ3339,'user list'!A:B,2,0)</f>
        <v>Admin</v>
      </c>
      <c r="AK3339" s="26">
        <f t="shared" si="204"/>
        <v>6</v>
      </c>
      <c r="AL3339" s="26">
        <f t="shared" si="205"/>
        <v>9</v>
      </c>
      <c r="AM3339" s="94" t="str">
        <f t="shared" si="206"/>
        <v>6/9 Log In</v>
      </c>
      <c r="AN3339" s="172">
        <v>45817.594166666669</v>
      </c>
      <c r="AO3339" s="69" t="s">
        <v>186</v>
      </c>
      <c r="AP3339" s="69" t="s">
        <v>1913</v>
      </c>
      <c r="AQ3339" s="69" t="s">
        <v>186</v>
      </c>
      <c r="AR3339" s="69" t="s">
        <v>1916</v>
      </c>
    </row>
    <row r="3340" spans="36:44" ht="14.4">
      <c r="AJ3340" s="26" t="str">
        <f>VLOOKUP(AQ3340,'user list'!A:B,2,0)</f>
        <v>CBD</v>
      </c>
      <c r="AK3340" s="26">
        <f t="shared" si="204"/>
        <v>6</v>
      </c>
      <c r="AL3340" s="26">
        <f t="shared" si="205"/>
        <v>9</v>
      </c>
      <c r="AM3340" s="94" t="str">
        <f t="shared" si="206"/>
        <v>6/9 Log Off</v>
      </c>
      <c r="AN3340" s="172">
        <v>45817.594641203701</v>
      </c>
      <c r="AO3340" s="69" t="s">
        <v>197</v>
      </c>
      <c r="AP3340" s="69" t="s">
        <v>1913</v>
      </c>
      <c r="AQ3340" s="69" t="s">
        <v>197</v>
      </c>
      <c r="AR3340" s="69" t="s">
        <v>1917</v>
      </c>
    </row>
    <row r="3341" spans="36:44" ht="14.4">
      <c r="AJ3341" s="26" t="str">
        <f>VLOOKUP(AQ3341,'user list'!A:B,2,0)</f>
        <v>QCPL</v>
      </c>
      <c r="AK3341" s="26">
        <f t="shared" si="204"/>
        <v>6</v>
      </c>
      <c r="AL3341" s="26">
        <f t="shared" si="205"/>
        <v>9</v>
      </c>
      <c r="AM3341" s="94" t="str">
        <f t="shared" si="206"/>
        <v>6/9 Log In</v>
      </c>
      <c r="AN3341" s="172">
        <v>45817.594664351855</v>
      </c>
      <c r="AO3341" s="69" t="s">
        <v>268</v>
      </c>
      <c r="AP3341" s="69" t="s">
        <v>1913</v>
      </c>
      <c r="AQ3341" s="69" t="s">
        <v>268</v>
      </c>
      <c r="AR3341" s="69" t="s">
        <v>1916</v>
      </c>
    </row>
    <row r="3342" spans="36:44" ht="14.4">
      <c r="AJ3342" s="26" t="str">
        <f>VLOOKUP(AQ3342,'user list'!A:B,2,0)</f>
        <v>OCM</v>
      </c>
      <c r="AK3342" s="26">
        <f t="shared" si="204"/>
        <v>6</v>
      </c>
      <c r="AL3342" s="26">
        <f t="shared" si="205"/>
        <v>9</v>
      </c>
      <c r="AM3342" s="94" t="str">
        <f t="shared" si="206"/>
        <v>6/9 Log Off</v>
      </c>
      <c r="AN3342" s="172">
        <v>45817.599733796298</v>
      </c>
      <c r="AO3342" s="69" t="s">
        <v>236</v>
      </c>
      <c r="AP3342" s="69" t="s">
        <v>1913</v>
      </c>
      <c r="AQ3342" s="69" t="s">
        <v>236</v>
      </c>
      <c r="AR3342" s="69" t="s">
        <v>1917</v>
      </c>
    </row>
    <row r="3343" spans="36:44" ht="14.4">
      <c r="AJ3343" s="26" t="str">
        <f>VLOOKUP(AQ3343,'user list'!A:B,2,0)</f>
        <v>Admin</v>
      </c>
      <c r="AK3343" s="26">
        <f t="shared" si="204"/>
        <v>6</v>
      </c>
      <c r="AL3343" s="26">
        <f t="shared" si="205"/>
        <v>9</v>
      </c>
      <c r="AM3343" s="94" t="str">
        <f t="shared" si="206"/>
        <v>6/9 Log Off</v>
      </c>
      <c r="AN3343" s="172">
        <v>45817.600335648145</v>
      </c>
      <c r="AO3343" s="69" t="s">
        <v>186</v>
      </c>
      <c r="AP3343" s="69" t="s">
        <v>1913</v>
      </c>
      <c r="AQ3343" s="69" t="s">
        <v>186</v>
      </c>
      <c r="AR3343" s="69" t="s">
        <v>1917</v>
      </c>
    </row>
    <row r="3344" spans="36:44" ht="14.4">
      <c r="AJ3344" s="26" t="str">
        <f>VLOOKUP(AQ3344,'user list'!A:B,2,0)</f>
        <v>OCA</v>
      </c>
      <c r="AK3344" s="26">
        <f t="shared" si="204"/>
        <v>6</v>
      </c>
      <c r="AL3344" s="26">
        <f t="shared" si="205"/>
        <v>9</v>
      </c>
      <c r="AM3344" s="94" t="str">
        <f t="shared" si="206"/>
        <v>6/9 Log In</v>
      </c>
      <c r="AN3344" s="172">
        <v>45817.600624999999</v>
      </c>
      <c r="AO3344" s="69" t="s">
        <v>228</v>
      </c>
      <c r="AP3344" s="69" t="s">
        <v>1913</v>
      </c>
      <c r="AQ3344" s="69" t="s">
        <v>228</v>
      </c>
      <c r="AR3344" s="69" t="s">
        <v>1916</v>
      </c>
    </row>
    <row r="3345" spans="36:44" ht="14.4">
      <c r="AJ3345" s="26" t="str">
        <f>VLOOKUP(AQ3345,'user list'!A:B,2,0)</f>
        <v>OCM</v>
      </c>
      <c r="AK3345" s="26">
        <f t="shared" si="204"/>
        <v>6</v>
      </c>
      <c r="AL3345" s="26">
        <f t="shared" si="205"/>
        <v>9</v>
      </c>
      <c r="AM3345" s="94" t="str">
        <f t="shared" si="206"/>
        <v>6/9 Log In</v>
      </c>
      <c r="AN3345" s="172">
        <v>45817.601064814815</v>
      </c>
      <c r="AO3345" s="69" t="s">
        <v>236</v>
      </c>
      <c r="AP3345" s="69" t="s">
        <v>1913</v>
      </c>
      <c r="AQ3345" s="69" t="s">
        <v>236</v>
      </c>
      <c r="AR3345" s="69" t="s">
        <v>1916</v>
      </c>
    </row>
    <row r="3346" spans="36:44" ht="14.4">
      <c r="AJ3346" s="26" t="str">
        <f>VLOOKUP(AQ3346,'user list'!A:B,2,0)</f>
        <v>CHD</v>
      </c>
      <c r="AK3346" s="26">
        <f t="shared" si="204"/>
        <v>6</v>
      </c>
      <c r="AL3346" s="26">
        <f t="shared" si="205"/>
        <v>9</v>
      </c>
      <c r="AM3346" s="94" t="str">
        <f t="shared" si="206"/>
        <v>6/9 Log Off</v>
      </c>
      <c r="AN3346" s="172">
        <v>45817.602731481478</v>
      </c>
      <c r="AO3346" s="69" t="s">
        <v>203</v>
      </c>
      <c r="AP3346" s="69" t="s">
        <v>1913</v>
      </c>
      <c r="AQ3346" s="69" t="s">
        <v>203</v>
      </c>
      <c r="AR3346" s="69" t="s">
        <v>1917</v>
      </c>
    </row>
    <row r="3347" spans="36:44" ht="14.4">
      <c r="AJ3347" s="26" t="str">
        <f>VLOOKUP(AQ3347,'user list'!A:B,2,0)</f>
        <v>CHD</v>
      </c>
      <c r="AK3347" s="26">
        <f t="shared" si="204"/>
        <v>6</v>
      </c>
      <c r="AL3347" s="26">
        <f t="shared" si="205"/>
        <v>9</v>
      </c>
      <c r="AM3347" s="94" t="str">
        <f t="shared" si="206"/>
        <v>6/9 Log In</v>
      </c>
      <c r="AN3347" s="172">
        <v>45817.60292824074</v>
      </c>
      <c r="AO3347" s="69" t="s">
        <v>203</v>
      </c>
      <c r="AP3347" s="69" t="s">
        <v>1913</v>
      </c>
      <c r="AQ3347" s="69" t="s">
        <v>203</v>
      </c>
      <c r="AR3347" s="69" t="s">
        <v>1916</v>
      </c>
    </row>
    <row r="3348" spans="36:44" ht="14.4">
      <c r="AJ3348" s="26" t="str">
        <f>VLOOKUP(AQ3348,'user list'!A:B,2,0)</f>
        <v>OCM</v>
      </c>
      <c r="AK3348" s="26">
        <f t="shared" si="204"/>
        <v>6</v>
      </c>
      <c r="AL3348" s="26">
        <f t="shared" si="205"/>
        <v>9</v>
      </c>
      <c r="AM3348" s="94" t="str">
        <f t="shared" si="206"/>
        <v>6/9 Log In</v>
      </c>
      <c r="AN3348" s="172">
        <v>45817.603229166663</v>
      </c>
      <c r="AO3348" s="69" t="s">
        <v>231</v>
      </c>
      <c r="AP3348" s="69" t="s">
        <v>1913</v>
      </c>
      <c r="AQ3348" s="69" t="s">
        <v>231</v>
      </c>
      <c r="AR3348" s="69" t="s">
        <v>1916</v>
      </c>
    </row>
    <row r="3349" spans="36:44" ht="14.4">
      <c r="AJ3349" s="26" t="str">
        <f>VLOOKUP(AQ3349,'user list'!A:B,2,0)</f>
        <v>OCM</v>
      </c>
      <c r="AK3349" s="26">
        <f t="shared" si="204"/>
        <v>6</v>
      </c>
      <c r="AL3349" s="26">
        <f t="shared" si="205"/>
        <v>9</v>
      </c>
      <c r="AM3349" s="94" t="str">
        <f t="shared" si="206"/>
        <v>6/9 Log Off</v>
      </c>
      <c r="AN3349" s="172">
        <v>45817.603495370371</v>
      </c>
      <c r="AO3349" s="69" t="s">
        <v>231</v>
      </c>
      <c r="AP3349" s="69" t="s">
        <v>1913</v>
      </c>
      <c r="AQ3349" s="69" t="s">
        <v>231</v>
      </c>
      <c r="AR3349" s="69" t="s">
        <v>1917</v>
      </c>
    </row>
    <row r="3350" spans="36:44" ht="14.4">
      <c r="AJ3350" s="26" t="str">
        <f>VLOOKUP(AQ3350,'user list'!A:B,2,0)</f>
        <v>OCM</v>
      </c>
      <c r="AK3350" s="26">
        <f t="shared" si="204"/>
        <v>6</v>
      </c>
      <c r="AL3350" s="26">
        <f t="shared" si="205"/>
        <v>9</v>
      </c>
      <c r="AM3350" s="94" t="str">
        <f t="shared" si="206"/>
        <v>6/9 Log In</v>
      </c>
      <c r="AN3350" s="172">
        <v>45817.603576388887</v>
      </c>
      <c r="AO3350" s="69" t="s">
        <v>230</v>
      </c>
      <c r="AP3350" s="69" t="s">
        <v>1913</v>
      </c>
      <c r="AQ3350" s="69" t="s">
        <v>230</v>
      </c>
      <c r="AR3350" s="69" t="s">
        <v>1916</v>
      </c>
    </row>
    <row r="3351" spans="36:44" ht="14.4">
      <c r="AJ3351" s="26" t="str">
        <f>VLOOKUP(AQ3351,'user list'!A:B,2,0)</f>
        <v>ITDD</v>
      </c>
      <c r="AK3351" s="26">
        <f t="shared" si="204"/>
        <v>6</v>
      </c>
      <c r="AL3351" s="26">
        <f t="shared" si="205"/>
        <v>9</v>
      </c>
      <c r="AM3351" s="94" t="str">
        <f t="shared" si="206"/>
        <v>6/9 Log Off</v>
      </c>
      <c r="AN3351" s="172">
        <v>45817.604097222225</v>
      </c>
      <c r="AO3351" s="69" t="s">
        <v>219</v>
      </c>
      <c r="AP3351" s="69" t="s">
        <v>1913</v>
      </c>
      <c r="AQ3351" s="69" t="s">
        <v>219</v>
      </c>
      <c r="AR3351" s="69" t="s">
        <v>1917</v>
      </c>
    </row>
    <row r="3352" spans="36:44" ht="14.4">
      <c r="AJ3352" s="26" t="str">
        <f>VLOOKUP(AQ3352,'user list'!A:B,2,0)</f>
        <v>ITDD</v>
      </c>
      <c r="AK3352" s="26">
        <f t="shared" si="204"/>
        <v>6</v>
      </c>
      <c r="AL3352" s="26">
        <f t="shared" si="205"/>
        <v>9</v>
      </c>
      <c r="AM3352" s="94" t="str">
        <f t="shared" si="206"/>
        <v>6/9 Log In</v>
      </c>
      <c r="AN3352" s="172">
        <v>45817.604143518518</v>
      </c>
      <c r="AO3352" s="69" t="s">
        <v>219</v>
      </c>
      <c r="AP3352" s="69" t="s">
        <v>1913</v>
      </c>
      <c r="AQ3352" s="69" t="s">
        <v>219</v>
      </c>
      <c r="AR3352" s="69" t="s">
        <v>1916</v>
      </c>
    </row>
    <row r="3353" spans="36:44" ht="14.4">
      <c r="AJ3353" s="26" t="str">
        <f>VLOOKUP(AQ3353,'user list'!A:B,2,0)</f>
        <v>OCM</v>
      </c>
      <c r="AK3353" s="26">
        <f t="shared" si="204"/>
        <v>6</v>
      </c>
      <c r="AL3353" s="26">
        <f t="shared" si="205"/>
        <v>9</v>
      </c>
      <c r="AM3353" s="94" t="str">
        <f t="shared" si="206"/>
        <v>6/9 Log Off</v>
      </c>
      <c r="AN3353" s="172">
        <v>45817.604814814818</v>
      </c>
      <c r="AO3353" s="69" t="s">
        <v>230</v>
      </c>
      <c r="AP3353" s="69" t="s">
        <v>1913</v>
      </c>
      <c r="AQ3353" s="69" t="s">
        <v>230</v>
      </c>
      <c r="AR3353" s="69" t="s">
        <v>1917</v>
      </c>
    </row>
    <row r="3354" spans="36:44" ht="14.4">
      <c r="AJ3354" s="26" t="str">
        <f>VLOOKUP(AQ3354,'user list'!A:B,2,0)</f>
        <v>OCM</v>
      </c>
      <c r="AK3354" s="26">
        <f t="shared" si="204"/>
        <v>6</v>
      </c>
      <c r="AL3354" s="26">
        <f t="shared" si="205"/>
        <v>9</v>
      </c>
      <c r="AM3354" s="94" t="str">
        <f t="shared" si="206"/>
        <v>6/9 Log Off</v>
      </c>
      <c r="AN3354" s="172">
        <v>45817.604907407411</v>
      </c>
      <c r="AO3354" s="69" t="s">
        <v>235</v>
      </c>
      <c r="AP3354" s="69" t="s">
        <v>1913</v>
      </c>
      <c r="AQ3354" s="69" t="s">
        <v>235</v>
      </c>
      <c r="AR3354" s="69" t="s">
        <v>1917</v>
      </c>
    </row>
    <row r="3355" spans="36:44" ht="14.4">
      <c r="AJ3355" s="26" t="str">
        <f>VLOOKUP(AQ3355,'user list'!A:B,2,0)</f>
        <v>OCM</v>
      </c>
      <c r="AK3355" s="26">
        <f t="shared" si="204"/>
        <v>6</v>
      </c>
      <c r="AL3355" s="26">
        <f t="shared" si="205"/>
        <v>9</v>
      </c>
      <c r="AM3355" s="94" t="str">
        <f t="shared" si="206"/>
        <v>6/9 Log In</v>
      </c>
      <c r="AN3355" s="172">
        <v>45817.604953703703</v>
      </c>
      <c r="AO3355" s="69" t="s">
        <v>235</v>
      </c>
      <c r="AP3355" s="69" t="s">
        <v>1913</v>
      </c>
      <c r="AQ3355" s="69" t="s">
        <v>235</v>
      </c>
      <c r="AR3355" s="69" t="s">
        <v>1916</v>
      </c>
    </row>
    <row r="3356" spans="36:44" ht="14.4">
      <c r="AJ3356" s="26" t="str">
        <f>VLOOKUP(AQ3356,'user list'!A:B,2,0)</f>
        <v>Admin</v>
      </c>
      <c r="AK3356" s="26">
        <f t="shared" si="204"/>
        <v>6</v>
      </c>
      <c r="AL3356" s="26">
        <f t="shared" si="205"/>
        <v>9</v>
      </c>
      <c r="AM3356" s="94" t="str">
        <f t="shared" si="206"/>
        <v>6/9 Log In</v>
      </c>
      <c r="AN3356" s="172">
        <v>45817.605208333334</v>
      </c>
      <c r="AO3356" s="69" t="s">
        <v>186</v>
      </c>
      <c r="AP3356" s="69" t="s">
        <v>1913</v>
      </c>
      <c r="AQ3356" s="69" t="s">
        <v>186</v>
      </c>
      <c r="AR3356" s="69" t="s">
        <v>1916</v>
      </c>
    </row>
    <row r="3357" spans="36:44" ht="14.4">
      <c r="AJ3357" s="26" t="str">
        <f>VLOOKUP(AQ3357,'user list'!A:B,2,0)</f>
        <v>Admin</v>
      </c>
      <c r="AK3357" s="26">
        <f t="shared" si="204"/>
        <v>6</v>
      </c>
      <c r="AL3357" s="26">
        <f t="shared" si="205"/>
        <v>9</v>
      </c>
      <c r="AM3357" s="94" t="str">
        <f t="shared" si="206"/>
        <v>6/9 Log Off</v>
      </c>
      <c r="AN3357" s="172">
        <v>45817.606006944443</v>
      </c>
      <c r="AO3357" s="69" t="s">
        <v>186</v>
      </c>
      <c r="AP3357" s="69" t="s">
        <v>1913</v>
      </c>
      <c r="AQ3357" s="69" t="s">
        <v>186</v>
      </c>
      <c r="AR3357" s="69" t="s">
        <v>1917</v>
      </c>
    </row>
    <row r="3358" spans="36:44" ht="14.4">
      <c r="AJ3358" s="26" t="str">
        <f>VLOOKUP(AQ3358,'user list'!A:B,2,0)</f>
        <v>Admin</v>
      </c>
      <c r="AK3358" s="26">
        <f t="shared" si="204"/>
        <v>6</v>
      </c>
      <c r="AL3358" s="26">
        <f t="shared" si="205"/>
        <v>9</v>
      </c>
      <c r="AM3358" s="94" t="str">
        <f t="shared" si="206"/>
        <v>6/9 Log In</v>
      </c>
      <c r="AN3358" s="172">
        <v>45817.606076388889</v>
      </c>
      <c r="AO3358" s="69" t="s">
        <v>186</v>
      </c>
      <c r="AP3358" s="69" t="s">
        <v>1913</v>
      </c>
      <c r="AQ3358" s="69" t="s">
        <v>186</v>
      </c>
      <c r="AR3358" s="69" t="s">
        <v>1916</v>
      </c>
    </row>
    <row r="3359" spans="36:44" ht="14.4">
      <c r="AJ3359" s="26" t="str">
        <f>VLOOKUP(AQ3359,'user list'!A:B,2,0)</f>
        <v>OCM</v>
      </c>
      <c r="AK3359" s="26">
        <f t="shared" si="204"/>
        <v>6</v>
      </c>
      <c r="AL3359" s="26">
        <f t="shared" si="205"/>
        <v>9</v>
      </c>
      <c r="AM3359" s="94" t="str">
        <f t="shared" si="206"/>
        <v>6/9 Log In</v>
      </c>
      <c r="AN3359" s="172">
        <v>45817.606099537035</v>
      </c>
      <c r="AO3359" s="69" t="s">
        <v>231</v>
      </c>
      <c r="AP3359" s="69" t="s">
        <v>1913</v>
      </c>
      <c r="AQ3359" s="69" t="s">
        <v>231</v>
      </c>
      <c r="AR3359" s="69" t="s">
        <v>1916</v>
      </c>
    </row>
    <row r="3360" spans="36:44" ht="14.4">
      <c r="AJ3360" s="26" t="str">
        <f>VLOOKUP(AQ3360,'user list'!A:B,2,0)</f>
        <v>OCM</v>
      </c>
      <c r="AK3360" s="26">
        <f t="shared" si="204"/>
        <v>6</v>
      </c>
      <c r="AL3360" s="26">
        <f t="shared" si="205"/>
        <v>9</v>
      </c>
      <c r="AM3360" s="94" t="str">
        <f t="shared" si="206"/>
        <v>6/9 Log Off</v>
      </c>
      <c r="AN3360" s="172">
        <v>45817.606261574074</v>
      </c>
      <c r="AO3360" s="69" t="s">
        <v>231</v>
      </c>
      <c r="AP3360" s="69" t="s">
        <v>1913</v>
      </c>
      <c r="AQ3360" s="69" t="s">
        <v>231</v>
      </c>
      <c r="AR3360" s="69" t="s">
        <v>1917</v>
      </c>
    </row>
    <row r="3361" spans="36:44" ht="14.4">
      <c r="AJ3361" s="26" t="str">
        <f>VLOOKUP(AQ3361,'user list'!A:B,2,0)</f>
        <v>OCM</v>
      </c>
      <c r="AK3361" s="26">
        <f t="shared" si="204"/>
        <v>6</v>
      </c>
      <c r="AL3361" s="26">
        <f t="shared" si="205"/>
        <v>9</v>
      </c>
      <c r="AM3361" s="94" t="str">
        <f t="shared" si="206"/>
        <v>6/9 Log In</v>
      </c>
      <c r="AN3361" s="172">
        <v>45817.606666666667</v>
      </c>
      <c r="AO3361" s="69" t="s">
        <v>242</v>
      </c>
      <c r="AP3361" s="69" t="s">
        <v>1913</v>
      </c>
      <c r="AQ3361" s="69" t="s">
        <v>242</v>
      </c>
      <c r="AR3361" s="69" t="s">
        <v>1916</v>
      </c>
    </row>
    <row r="3362" spans="36:44" ht="14.4">
      <c r="AJ3362" s="26" t="str">
        <f>VLOOKUP(AQ3362,'user list'!A:B,2,0)</f>
        <v>OCM</v>
      </c>
      <c r="AK3362" s="26">
        <f t="shared" si="204"/>
        <v>6</v>
      </c>
      <c r="AL3362" s="26">
        <f t="shared" si="205"/>
        <v>9</v>
      </c>
      <c r="AM3362" s="94" t="str">
        <f t="shared" si="206"/>
        <v>6/9 Log Off</v>
      </c>
      <c r="AN3362" s="172">
        <v>45817.606793981482</v>
      </c>
      <c r="AO3362" s="69" t="s">
        <v>242</v>
      </c>
      <c r="AP3362" s="69" t="s">
        <v>1913</v>
      </c>
      <c r="AQ3362" s="69" t="s">
        <v>242</v>
      </c>
      <c r="AR3362" s="69" t="s">
        <v>1917</v>
      </c>
    </row>
    <row r="3363" spans="36:44" ht="14.4">
      <c r="AJ3363" s="26" t="str">
        <f>VLOOKUP(AQ3363,'user list'!A:B,2,0)</f>
        <v>OCM</v>
      </c>
      <c r="AK3363" s="26">
        <f t="shared" ref="AK3363:AK3426" si="207">MONTH(AN3363)</f>
        <v>6</v>
      </c>
      <c r="AL3363" s="26">
        <f t="shared" ref="AL3363:AL3426" si="208">DAY(AN3363)</f>
        <v>9</v>
      </c>
      <c r="AM3363" s="94" t="str">
        <f t="shared" ref="AM3363:AM3426" si="209">AK3363&amp;"/"&amp;AL3363&amp;" "&amp;AR3363</f>
        <v>6/9 Log Off</v>
      </c>
      <c r="AN3363" s="172">
        <v>45817.607118055559</v>
      </c>
      <c r="AO3363" s="69" t="s">
        <v>235</v>
      </c>
      <c r="AP3363" s="69" t="s">
        <v>1913</v>
      </c>
      <c r="AQ3363" s="69" t="s">
        <v>235</v>
      </c>
      <c r="AR3363" s="69" t="s">
        <v>1917</v>
      </c>
    </row>
    <row r="3364" spans="36:44" ht="14.4">
      <c r="AJ3364" s="26" t="str">
        <f>VLOOKUP(AQ3364,'user list'!A:B,2,0)</f>
        <v>OCM</v>
      </c>
      <c r="AK3364" s="26">
        <f t="shared" si="207"/>
        <v>6</v>
      </c>
      <c r="AL3364" s="26">
        <f t="shared" si="208"/>
        <v>9</v>
      </c>
      <c r="AM3364" s="94" t="str">
        <f t="shared" si="209"/>
        <v>6/9 Log In</v>
      </c>
      <c r="AN3364" s="172">
        <v>45817.607222222221</v>
      </c>
      <c r="AO3364" s="69" t="s">
        <v>230</v>
      </c>
      <c r="AP3364" s="69" t="s">
        <v>1913</v>
      </c>
      <c r="AQ3364" s="69" t="s">
        <v>230</v>
      </c>
      <c r="AR3364" s="69" t="s">
        <v>1916</v>
      </c>
    </row>
    <row r="3365" spans="36:44" ht="14.4">
      <c r="AJ3365" s="26" t="str">
        <f>VLOOKUP(AQ3365,'user list'!A:B,2,0)</f>
        <v>PLEB</v>
      </c>
      <c r="AK3365" s="26">
        <f t="shared" si="207"/>
        <v>6</v>
      </c>
      <c r="AL3365" s="26">
        <f t="shared" si="208"/>
        <v>9</v>
      </c>
      <c r="AM3365" s="94" t="str">
        <f t="shared" si="209"/>
        <v>6/9 Log Off</v>
      </c>
      <c r="AN3365" s="172">
        <v>45817.607233796298</v>
      </c>
      <c r="AO3365" s="69" t="s">
        <v>260</v>
      </c>
      <c r="AP3365" s="69" t="s">
        <v>1913</v>
      </c>
      <c r="AQ3365" s="69" t="s">
        <v>260</v>
      </c>
      <c r="AR3365" s="69" t="s">
        <v>1917</v>
      </c>
    </row>
    <row r="3366" spans="36:44" ht="14.4">
      <c r="AJ3366" s="26" t="str">
        <f>VLOOKUP(AQ3366,'user list'!A:B,2,0)</f>
        <v>PLEB</v>
      </c>
      <c r="AK3366" s="26">
        <f t="shared" si="207"/>
        <v>6</v>
      </c>
      <c r="AL3366" s="26">
        <f t="shared" si="208"/>
        <v>9</v>
      </c>
      <c r="AM3366" s="94" t="str">
        <f t="shared" si="209"/>
        <v>6/9 Log In</v>
      </c>
      <c r="AN3366" s="172">
        <v>45817.607418981483</v>
      </c>
      <c r="AO3366" s="69" t="s">
        <v>260</v>
      </c>
      <c r="AP3366" s="69" t="s">
        <v>1913</v>
      </c>
      <c r="AQ3366" s="69" t="s">
        <v>260</v>
      </c>
      <c r="AR3366" s="69" t="s">
        <v>1916</v>
      </c>
    </row>
    <row r="3367" spans="36:44" ht="14.4">
      <c r="AJ3367" s="26" t="str">
        <f>VLOOKUP(AQ3367,'user list'!A:B,2,0)</f>
        <v>QCPL</v>
      </c>
      <c r="AK3367" s="26">
        <f t="shared" si="207"/>
        <v>6</v>
      </c>
      <c r="AL3367" s="26">
        <f t="shared" si="208"/>
        <v>9</v>
      </c>
      <c r="AM3367" s="94" t="str">
        <f t="shared" si="209"/>
        <v>6/9 Log Off</v>
      </c>
      <c r="AN3367" s="172">
        <v>45817.607847222222</v>
      </c>
      <c r="AO3367" s="69" t="s">
        <v>268</v>
      </c>
      <c r="AP3367" s="69" t="s">
        <v>1913</v>
      </c>
      <c r="AQ3367" s="69" t="s">
        <v>268</v>
      </c>
      <c r="AR3367" s="69" t="s">
        <v>1917</v>
      </c>
    </row>
    <row r="3368" spans="36:44" ht="14.4">
      <c r="AJ3368" s="26" t="str">
        <f>VLOOKUP(AQ3368,'user list'!A:B,2,0)</f>
        <v>QCPL</v>
      </c>
      <c r="AK3368" s="26">
        <f t="shared" si="207"/>
        <v>6</v>
      </c>
      <c r="AL3368" s="26">
        <f t="shared" si="208"/>
        <v>9</v>
      </c>
      <c r="AM3368" s="94" t="str">
        <f t="shared" si="209"/>
        <v>6/9 Log In</v>
      </c>
      <c r="AN3368" s="172">
        <v>45817.608148148145</v>
      </c>
      <c r="AO3368" s="69" t="s">
        <v>268</v>
      </c>
      <c r="AP3368" s="69" t="s">
        <v>1913</v>
      </c>
      <c r="AQ3368" s="69" t="s">
        <v>268</v>
      </c>
      <c r="AR3368" s="69" t="s">
        <v>1916</v>
      </c>
    </row>
    <row r="3369" spans="36:44" ht="14.4">
      <c r="AJ3369" s="26" t="str">
        <f>VLOOKUP(AQ3369,'user list'!A:B,2,0)</f>
        <v>OCA</v>
      </c>
      <c r="AK3369" s="26">
        <f t="shared" si="207"/>
        <v>6</v>
      </c>
      <c r="AL3369" s="26">
        <f t="shared" si="208"/>
        <v>9</v>
      </c>
      <c r="AM3369" s="94" t="str">
        <f t="shared" si="209"/>
        <v>6/9 Log Off</v>
      </c>
      <c r="AN3369" s="172">
        <v>45817.608194444445</v>
      </c>
      <c r="AO3369" s="69" t="s">
        <v>227</v>
      </c>
      <c r="AP3369" s="69" t="s">
        <v>1913</v>
      </c>
      <c r="AQ3369" s="69" t="s">
        <v>227</v>
      </c>
      <c r="AR3369" s="69" t="s">
        <v>1917</v>
      </c>
    </row>
    <row r="3370" spans="36:44" ht="14.4">
      <c r="AJ3370" s="26" t="str">
        <f>VLOOKUP(AQ3370,'user list'!A:B,2,0)</f>
        <v>OCA</v>
      </c>
      <c r="AK3370" s="26">
        <f t="shared" si="207"/>
        <v>6</v>
      </c>
      <c r="AL3370" s="26">
        <f t="shared" si="208"/>
        <v>9</v>
      </c>
      <c r="AM3370" s="94" t="str">
        <f t="shared" si="209"/>
        <v>6/9 Log In</v>
      </c>
      <c r="AN3370" s="172">
        <v>45817.608263888891</v>
      </c>
      <c r="AO3370" s="69" t="s">
        <v>227</v>
      </c>
      <c r="AP3370" s="69" t="s">
        <v>1913</v>
      </c>
      <c r="AQ3370" s="69" t="s">
        <v>227</v>
      </c>
      <c r="AR3370" s="69" t="s">
        <v>1916</v>
      </c>
    </row>
    <row r="3371" spans="36:44" ht="14.4">
      <c r="AJ3371" s="26" t="str">
        <f>VLOOKUP(AQ3371,'user list'!A:B,2,0)</f>
        <v>Admin</v>
      </c>
      <c r="AK3371" s="26">
        <f t="shared" si="207"/>
        <v>6</v>
      </c>
      <c r="AL3371" s="26">
        <f t="shared" si="208"/>
        <v>9</v>
      </c>
      <c r="AM3371" s="94" t="str">
        <f t="shared" si="209"/>
        <v>6/9 Log In</v>
      </c>
      <c r="AN3371" s="172">
        <v>45817.60832175926</v>
      </c>
      <c r="AO3371" s="69" t="s">
        <v>186</v>
      </c>
      <c r="AP3371" s="69" t="s">
        <v>1913</v>
      </c>
      <c r="AQ3371" s="69" t="s">
        <v>186</v>
      </c>
      <c r="AR3371" s="69" t="s">
        <v>1916</v>
      </c>
    </row>
    <row r="3372" spans="36:44" ht="14.4">
      <c r="AJ3372" s="26" t="str">
        <f>VLOOKUP(AQ3372,'user list'!A:B,2,0)</f>
        <v>QCEAU</v>
      </c>
      <c r="AK3372" s="26">
        <f t="shared" si="207"/>
        <v>6</v>
      </c>
      <c r="AL3372" s="26">
        <f t="shared" si="208"/>
        <v>9</v>
      </c>
      <c r="AM3372" s="94" t="str">
        <f t="shared" si="209"/>
        <v>6/9 Log Off</v>
      </c>
      <c r="AN3372" s="172">
        <v>45817.609166666669</v>
      </c>
      <c r="AO3372" s="69" t="s">
        <v>266</v>
      </c>
      <c r="AP3372" s="69" t="s">
        <v>1913</v>
      </c>
      <c r="AQ3372" s="69" t="s">
        <v>266</v>
      </c>
      <c r="AR3372" s="69" t="s">
        <v>1917</v>
      </c>
    </row>
    <row r="3373" spans="36:44" ht="14.4">
      <c r="AJ3373" s="26" t="str">
        <f>VLOOKUP(AQ3373,'user list'!A:B,2,0)</f>
        <v>QCEAU</v>
      </c>
      <c r="AK3373" s="26">
        <f t="shared" si="207"/>
        <v>6</v>
      </c>
      <c r="AL3373" s="26">
        <f t="shared" si="208"/>
        <v>9</v>
      </c>
      <c r="AM3373" s="94" t="str">
        <f t="shared" si="209"/>
        <v>6/9 Log In</v>
      </c>
      <c r="AN3373" s="172">
        <v>45817.609583333331</v>
      </c>
      <c r="AO3373" s="69" t="s">
        <v>266</v>
      </c>
      <c r="AP3373" s="69" t="s">
        <v>1913</v>
      </c>
      <c r="AQ3373" s="69" t="s">
        <v>266</v>
      </c>
      <c r="AR3373" s="69" t="s">
        <v>1916</v>
      </c>
    </row>
    <row r="3374" spans="36:44" ht="14.4">
      <c r="AJ3374" s="26" t="str">
        <f>VLOOKUP(AQ3374,'user list'!A:B,2,0)</f>
        <v>CBD</v>
      </c>
      <c r="AK3374" s="26">
        <f t="shared" si="207"/>
        <v>6</v>
      </c>
      <c r="AL3374" s="26">
        <f t="shared" si="208"/>
        <v>9</v>
      </c>
      <c r="AM3374" s="94" t="str">
        <f t="shared" si="209"/>
        <v>6/9 Log In</v>
      </c>
      <c r="AN3374" s="172">
        <v>45817.611250000002</v>
      </c>
      <c r="AO3374" s="69" t="s">
        <v>197</v>
      </c>
      <c r="AP3374" s="69" t="s">
        <v>1913</v>
      </c>
      <c r="AQ3374" s="69" t="s">
        <v>197</v>
      </c>
      <c r="AR3374" s="69" t="s">
        <v>1916</v>
      </c>
    </row>
    <row r="3375" spans="36:44" ht="14.4">
      <c r="AJ3375" s="26" t="str">
        <f>VLOOKUP(AQ3375,'user list'!A:B,2,0)</f>
        <v>PDAD</v>
      </c>
      <c r="AK3375" s="26">
        <f t="shared" si="207"/>
        <v>6</v>
      </c>
      <c r="AL3375" s="26">
        <f t="shared" si="208"/>
        <v>9</v>
      </c>
      <c r="AM3375" s="94" t="str">
        <f t="shared" si="209"/>
        <v>6/9 Log In</v>
      </c>
      <c r="AN3375" s="172">
        <v>45817.612650462965</v>
      </c>
      <c r="AO3375" s="69" t="s">
        <v>257</v>
      </c>
      <c r="AP3375" s="69" t="s">
        <v>1913</v>
      </c>
      <c r="AQ3375" s="69" t="s">
        <v>257</v>
      </c>
      <c r="AR3375" s="69" t="s">
        <v>1916</v>
      </c>
    </row>
    <row r="3376" spans="36:44" ht="14.4">
      <c r="AJ3376" s="26" t="str">
        <f>VLOOKUP(AQ3376,'user list'!A:B,2,0)</f>
        <v>OCA</v>
      </c>
      <c r="AK3376" s="26">
        <f t="shared" si="207"/>
        <v>6</v>
      </c>
      <c r="AL3376" s="26">
        <f t="shared" si="208"/>
        <v>9</v>
      </c>
      <c r="AM3376" s="94" t="str">
        <f t="shared" si="209"/>
        <v>6/9 Log Off</v>
      </c>
      <c r="AN3376" s="172">
        <v>45817.61787037037</v>
      </c>
      <c r="AO3376" s="69" t="s">
        <v>228</v>
      </c>
      <c r="AP3376" s="69" t="s">
        <v>1913</v>
      </c>
      <c r="AQ3376" s="69" t="s">
        <v>228</v>
      </c>
      <c r="AR3376" s="69" t="s">
        <v>1917</v>
      </c>
    </row>
    <row r="3377" spans="36:44" ht="14.4">
      <c r="AJ3377" s="26" t="str">
        <f>VLOOKUP(AQ3377,'user list'!A:B,2,0)</f>
        <v>PLEB</v>
      </c>
      <c r="AK3377" s="26">
        <f t="shared" si="207"/>
        <v>6</v>
      </c>
      <c r="AL3377" s="26">
        <f t="shared" si="208"/>
        <v>9</v>
      </c>
      <c r="AM3377" s="94" t="str">
        <f t="shared" si="209"/>
        <v>6/9 Log Off</v>
      </c>
      <c r="AN3377" s="172">
        <v>45817.618379629632</v>
      </c>
      <c r="AO3377" s="69" t="s">
        <v>260</v>
      </c>
      <c r="AP3377" s="69" t="s">
        <v>1913</v>
      </c>
      <c r="AQ3377" s="69" t="s">
        <v>260</v>
      </c>
      <c r="AR3377" s="69" t="s">
        <v>1917</v>
      </c>
    </row>
    <row r="3378" spans="36:44" ht="14.4">
      <c r="AJ3378" s="26" t="str">
        <f>VLOOKUP(AQ3378,'user list'!A:B,2,0)</f>
        <v>CREMCO</v>
      </c>
      <c r="AK3378" s="26">
        <f t="shared" si="207"/>
        <v>6</v>
      </c>
      <c r="AL3378" s="26">
        <f t="shared" si="208"/>
        <v>9</v>
      </c>
      <c r="AM3378" s="94" t="str">
        <f t="shared" si="209"/>
        <v>6/9 Log Off</v>
      </c>
      <c r="AN3378" s="172">
        <v>45817.618483796294</v>
      </c>
      <c r="AO3378" s="69" t="s">
        <v>206</v>
      </c>
      <c r="AP3378" s="69" t="s">
        <v>1913</v>
      </c>
      <c r="AQ3378" s="69" t="s">
        <v>206</v>
      </c>
      <c r="AR3378" s="69" t="s">
        <v>1917</v>
      </c>
    </row>
    <row r="3379" spans="36:44" ht="14.4">
      <c r="AJ3379" s="26" t="str">
        <f>VLOOKUP(AQ3379,'user list'!A:B,2,0)</f>
        <v>DOE</v>
      </c>
      <c r="AK3379" s="26">
        <f t="shared" si="207"/>
        <v>6</v>
      </c>
      <c r="AL3379" s="26">
        <f t="shared" si="208"/>
        <v>9</v>
      </c>
      <c r="AM3379" s="94" t="str">
        <f t="shared" si="209"/>
        <v>6/9 Log Off</v>
      </c>
      <c r="AN3379" s="172">
        <v>45817.618645833332</v>
      </c>
      <c r="AO3379" s="69" t="s">
        <v>212</v>
      </c>
      <c r="AP3379" s="69" t="s">
        <v>1913</v>
      </c>
      <c r="AQ3379" s="69" t="s">
        <v>212</v>
      </c>
      <c r="AR3379" s="69" t="s">
        <v>1917</v>
      </c>
    </row>
    <row r="3380" spans="36:44" ht="14.4">
      <c r="AJ3380" s="26" t="str">
        <f>VLOOKUP(AQ3380,'user list'!A:B,2,0)</f>
        <v>DOE</v>
      </c>
      <c r="AK3380" s="26">
        <f t="shared" si="207"/>
        <v>6</v>
      </c>
      <c r="AL3380" s="26">
        <f t="shared" si="208"/>
        <v>9</v>
      </c>
      <c r="AM3380" s="94" t="str">
        <f t="shared" si="209"/>
        <v>6/9 Log In</v>
      </c>
      <c r="AN3380" s="172">
        <v>45817.618738425925</v>
      </c>
      <c r="AO3380" s="69" t="s">
        <v>212</v>
      </c>
      <c r="AP3380" s="69" t="s">
        <v>1913</v>
      </c>
      <c r="AQ3380" s="69" t="s">
        <v>212</v>
      </c>
      <c r="AR3380" s="69" t="s">
        <v>1916</v>
      </c>
    </row>
    <row r="3381" spans="36:44" ht="14.4">
      <c r="AJ3381" s="26" t="str">
        <f>VLOOKUP(AQ3381,'user list'!A:B,2,0)</f>
        <v>OCA</v>
      </c>
      <c r="AK3381" s="26">
        <f t="shared" si="207"/>
        <v>6</v>
      </c>
      <c r="AL3381" s="26">
        <f t="shared" si="208"/>
        <v>9</v>
      </c>
      <c r="AM3381" s="94" t="str">
        <f t="shared" si="209"/>
        <v>6/9 Log Off</v>
      </c>
      <c r="AN3381" s="172">
        <v>45817.619432870371</v>
      </c>
      <c r="AO3381" s="69" t="s">
        <v>227</v>
      </c>
      <c r="AP3381" s="69" t="s">
        <v>1913</v>
      </c>
      <c r="AQ3381" s="69" t="s">
        <v>227</v>
      </c>
      <c r="AR3381" s="69" t="s">
        <v>1917</v>
      </c>
    </row>
    <row r="3382" spans="36:44" ht="14.4">
      <c r="AJ3382" s="26" t="str">
        <f>VLOOKUP(AQ3382,'user list'!A:B,2,0)</f>
        <v>CREMCO</v>
      </c>
      <c r="AK3382" s="26">
        <f t="shared" si="207"/>
        <v>6</v>
      </c>
      <c r="AL3382" s="26">
        <f t="shared" si="208"/>
        <v>9</v>
      </c>
      <c r="AM3382" s="94" t="str">
        <f t="shared" si="209"/>
        <v>6/9 Log In</v>
      </c>
      <c r="AN3382" s="172">
        <v>45817.619710648149</v>
      </c>
      <c r="AO3382" s="69" t="s">
        <v>206</v>
      </c>
      <c r="AP3382" s="69" t="s">
        <v>1913</v>
      </c>
      <c r="AQ3382" s="69" t="s">
        <v>206</v>
      </c>
      <c r="AR3382" s="69" t="s">
        <v>1916</v>
      </c>
    </row>
    <row r="3383" spans="36:44" ht="14.4">
      <c r="AJ3383" s="26" t="str">
        <f>VLOOKUP(AQ3383,'user list'!A:B,2,0)</f>
        <v>PLEB</v>
      </c>
      <c r="AK3383" s="26">
        <f t="shared" si="207"/>
        <v>6</v>
      </c>
      <c r="AL3383" s="26">
        <f t="shared" si="208"/>
        <v>9</v>
      </c>
      <c r="AM3383" s="94" t="str">
        <f t="shared" si="209"/>
        <v>6/9 Log In</v>
      </c>
      <c r="AN3383" s="172">
        <v>45817.619872685187</v>
      </c>
      <c r="AO3383" s="69" t="s">
        <v>260</v>
      </c>
      <c r="AP3383" s="69" t="s">
        <v>1913</v>
      </c>
      <c r="AQ3383" s="69" t="s">
        <v>260</v>
      </c>
      <c r="AR3383" s="69" t="s">
        <v>1916</v>
      </c>
    </row>
    <row r="3384" spans="36:44" ht="14.4">
      <c r="AJ3384" s="26" t="str">
        <f>VLOOKUP(AQ3384,'user list'!A:B,2,0)</f>
        <v>OCM</v>
      </c>
      <c r="AK3384" s="26">
        <f t="shared" si="207"/>
        <v>6</v>
      </c>
      <c r="AL3384" s="26">
        <f t="shared" si="208"/>
        <v>9</v>
      </c>
      <c r="AM3384" s="94" t="str">
        <f t="shared" si="209"/>
        <v>6/9 Log Off</v>
      </c>
      <c r="AN3384" s="172">
        <v>45817.62027777778</v>
      </c>
      <c r="AO3384" s="69" t="s">
        <v>230</v>
      </c>
      <c r="AP3384" s="69" t="s">
        <v>1913</v>
      </c>
      <c r="AQ3384" s="69" t="s">
        <v>230</v>
      </c>
      <c r="AR3384" s="69" t="s">
        <v>1917</v>
      </c>
    </row>
    <row r="3385" spans="36:44" ht="14.4">
      <c r="AJ3385" s="26" t="str">
        <f>VLOOKUP(AQ3385,'user list'!A:B,2,0)</f>
        <v>OCM</v>
      </c>
      <c r="AK3385" s="26">
        <f t="shared" si="207"/>
        <v>6</v>
      </c>
      <c r="AL3385" s="26">
        <f t="shared" si="208"/>
        <v>9</v>
      </c>
      <c r="AM3385" s="94" t="str">
        <f t="shared" si="209"/>
        <v>6/9 Log In</v>
      </c>
      <c r="AN3385" s="172">
        <v>45817.620347222219</v>
      </c>
      <c r="AO3385" s="69" t="s">
        <v>235</v>
      </c>
      <c r="AP3385" s="69" t="s">
        <v>1913</v>
      </c>
      <c r="AQ3385" s="69" t="s">
        <v>235</v>
      </c>
      <c r="AR3385" s="69" t="s">
        <v>1916</v>
      </c>
    </row>
    <row r="3386" spans="36:44" ht="14.4">
      <c r="AJ3386" s="26" t="str">
        <f>VLOOKUP(AQ3386,'user list'!A:B,2,0)</f>
        <v>OCM</v>
      </c>
      <c r="AK3386" s="26">
        <f t="shared" si="207"/>
        <v>6</v>
      </c>
      <c r="AL3386" s="26">
        <f t="shared" si="208"/>
        <v>9</v>
      </c>
      <c r="AM3386" s="94" t="str">
        <f t="shared" si="209"/>
        <v>6/9 Log In</v>
      </c>
      <c r="AN3386" s="172">
        <v>45817.620682870373</v>
      </c>
      <c r="AO3386" s="69" t="s">
        <v>242</v>
      </c>
      <c r="AP3386" s="69" t="s">
        <v>1913</v>
      </c>
      <c r="AQ3386" s="69" t="s">
        <v>242</v>
      </c>
      <c r="AR3386" s="69" t="s">
        <v>1916</v>
      </c>
    </row>
    <row r="3387" spans="36:44" ht="14.4">
      <c r="AJ3387" s="26" t="str">
        <f>VLOOKUP(AQ3387,'user list'!A:B,2,0)</f>
        <v>OCM</v>
      </c>
      <c r="AK3387" s="26">
        <f t="shared" si="207"/>
        <v>6</v>
      </c>
      <c r="AL3387" s="26">
        <f t="shared" si="208"/>
        <v>9</v>
      </c>
      <c r="AM3387" s="94" t="str">
        <f t="shared" si="209"/>
        <v>6/9 Log In</v>
      </c>
      <c r="AN3387" s="172">
        <v>45817.621168981481</v>
      </c>
      <c r="AO3387" s="69" t="s">
        <v>242</v>
      </c>
      <c r="AP3387" s="69" t="s">
        <v>1913</v>
      </c>
      <c r="AQ3387" s="69" t="s">
        <v>242</v>
      </c>
      <c r="AR3387" s="69" t="s">
        <v>1916</v>
      </c>
    </row>
    <row r="3388" spans="36:44" ht="14.4">
      <c r="AJ3388" s="26" t="str">
        <f>VLOOKUP(AQ3388,'user list'!A:B,2,0)</f>
        <v>BCRD</v>
      </c>
      <c r="AK3388" s="26">
        <f t="shared" si="207"/>
        <v>6</v>
      </c>
      <c r="AL3388" s="26">
        <f t="shared" si="208"/>
        <v>9</v>
      </c>
      <c r="AM3388" s="94" t="str">
        <f t="shared" si="209"/>
        <v>6/9 Log Off</v>
      </c>
      <c r="AN3388" s="172">
        <v>45817.621180555558</v>
      </c>
      <c r="AO3388" s="69" t="s">
        <v>192</v>
      </c>
      <c r="AP3388" s="69" t="s">
        <v>1913</v>
      </c>
      <c r="AQ3388" s="69" t="s">
        <v>192</v>
      </c>
      <c r="AR3388" s="69" t="s">
        <v>1917</v>
      </c>
    </row>
    <row r="3389" spans="36:44" ht="14.4">
      <c r="AJ3389" s="26" t="str">
        <f>VLOOKUP(AQ3389,'user list'!A:B,2,0)</f>
        <v>OCM</v>
      </c>
      <c r="AK3389" s="26">
        <f t="shared" si="207"/>
        <v>6</v>
      </c>
      <c r="AL3389" s="26">
        <f t="shared" si="208"/>
        <v>9</v>
      </c>
      <c r="AM3389" s="94" t="str">
        <f t="shared" si="209"/>
        <v>6/9 Log In</v>
      </c>
      <c r="AN3389" s="172">
        <v>45817.621296296296</v>
      </c>
      <c r="AO3389" s="69" t="s">
        <v>242</v>
      </c>
      <c r="AP3389" s="69" t="s">
        <v>1913</v>
      </c>
      <c r="AQ3389" s="69" t="s">
        <v>242</v>
      </c>
      <c r="AR3389" s="69" t="s">
        <v>1916</v>
      </c>
    </row>
    <row r="3390" spans="36:44" ht="14.4">
      <c r="AJ3390" s="26" t="str">
        <f>VLOOKUP(AQ3390,'user list'!A:B,2,0)</f>
        <v>OCM</v>
      </c>
      <c r="AK3390" s="26">
        <f t="shared" si="207"/>
        <v>6</v>
      </c>
      <c r="AL3390" s="26">
        <f t="shared" si="208"/>
        <v>9</v>
      </c>
      <c r="AM3390" s="94" t="str">
        <f t="shared" si="209"/>
        <v>6/9 Log In</v>
      </c>
      <c r="AN3390" s="172">
        <v>45817.621481481481</v>
      </c>
      <c r="AO3390" s="69" t="s">
        <v>242</v>
      </c>
      <c r="AP3390" s="69" t="s">
        <v>1913</v>
      </c>
      <c r="AQ3390" s="69" t="s">
        <v>242</v>
      </c>
      <c r="AR3390" s="69" t="s">
        <v>1916</v>
      </c>
    </row>
    <row r="3391" spans="36:44" ht="14.4">
      <c r="AJ3391" s="26" t="str">
        <f>VLOOKUP(AQ3391,'user list'!A:B,2,0)</f>
        <v>CGSD</v>
      </c>
      <c r="AK3391" s="26">
        <f t="shared" si="207"/>
        <v>6</v>
      </c>
      <c r="AL3391" s="26">
        <f t="shared" si="208"/>
        <v>9</v>
      </c>
      <c r="AM3391" s="94" t="str">
        <f t="shared" si="209"/>
        <v>6/9 Log In</v>
      </c>
      <c r="AN3391" s="172">
        <v>45817.623414351852</v>
      </c>
      <c r="AO3391" s="69" t="s">
        <v>200</v>
      </c>
      <c r="AP3391" s="69" t="s">
        <v>1913</v>
      </c>
      <c r="AQ3391" s="69" t="s">
        <v>200</v>
      </c>
      <c r="AR3391" s="69" t="s">
        <v>1916</v>
      </c>
    </row>
    <row r="3392" spans="36:44" ht="14.4">
      <c r="AJ3392" s="26" t="str">
        <f>VLOOKUP(AQ3392,'user list'!A:B,2,0)</f>
        <v>Admin</v>
      </c>
      <c r="AK3392" s="26">
        <f t="shared" si="207"/>
        <v>6</v>
      </c>
      <c r="AL3392" s="26">
        <f t="shared" si="208"/>
        <v>9</v>
      </c>
      <c r="AM3392" s="94" t="str">
        <f t="shared" si="209"/>
        <v>6/9 Log Off</v>
      </c>
      <c r="AN3392" s="172">
        <v>45817.627280092594</v>
      </c>
      <c r="AO3392" s="69" t="s">
        <v>186</v>
      </c>
      <c r="AP3392" s="69" t="s">
        <v>1913</v>
      </c>
      <c r="AQ3392" s="69" t="s">
        <v>186</v>
      </c>
      <c r="AR3392" s="69" t="s">
        <v>1917</v>
      </c>
    </row>
    <row r="3393" spans="36:44" ht="14.4">
      <c r="AJ3393" s="26" t="str">
        <f>VLOOKUP(AQ3393,'user list'!A:B,2,0)</f>
        <v>Admin</v>
      </c>
      <c r="AK3393" s="26">
        <f t="shared" si="207"/>
        <v>6</v>
      </c>
      <c r="AL3393" s="26">
        <f t="shared" si="208"/>
        <v>9</v>
      </c>
      <c r="AM3393" s="94" t="str">
        <f t="shared" si="209"/>
        <v>6/9 Log In</v>
      </c>
      <c r="AN3393" s="172">
        <v>45817.627418981479</v>
      </c>
      <c r="AO3393" s="69" t="s">
        <v>186</v>
      </c>
      <c r="AP3393" s="69" t="s">
        <v>1913</v>
      </c>
      <c r="AQ3393" s="69" t="s">
        <v>186</v>
      </c>
      <c r="AR3393" s="69" t="s">
        <v>1916</v>
      </c>
    </row>
    <row r="3394" spans="36:44" ht="14.4">
      <c r="AJ3394" s="26" t="str">
        <f>VLOOKUP(AQ3394,'user list'!A:B,2,0)</f>
        <v>CHD</v>
      </c>
      <c r="AK3394" s="26">
        <f t="shared" si="207"/>
        <v>6</v>
      </c>
      <c r="AL3394" s="26">
        <f t="shared" si="208"/>
        <v>9</v>
      </c>
      <c r="AM3394" s="94" t="str">
        <f t="shared" si="209"/>
        <v>6/9 Log Off</v>
      </c>
      <c r="AN3394" s="172">
        <v>45817.628136574072</v>
      </c>
      <c r="AO3394" s="69" t="s">
        <v>203</v>
      </c>
      <c r="AP3394" s="69" t="s">
        <v>1913</v>
      </c>
      <c r="AQ3394" s="69" t="s">
        <v>203</v>
      </c>
      <c r="AR3394" s="69" t="s">
        <v>1917</v>
      </c>
    </row>
    <row r="3395" spans="36:44" ht="14.4">
      <c r="AJ3395" s="26" t="str">
        <f>VLOOKUP(AQ3395,'user list'!A:B,2,0)</f>
        <v>CHD</v>
      </c>
      <c r="AK3395" s="26">
        <f t="shared" si="207"/>
        <v>6</v>
      </c>
      <c r="AL3395" s="26">
        <f t="shared" si="208"/>
        <v>9</v>
      </c>
      <c r="AM3395" s="94" t="str">
        <f t="shared" si="209"/>
        <v>6/9 Log In</v>
      </c>
      <c r="AN3395" s="172">
        <v>45817.628298611111</v>
      </c>
      <c r="AO3395" s="69" t="s">
        <v>203</v>
      </c>
      <c r="AP3395" s="69" t="s">
        <v>1913</v>
      </c>
      <c r="AQ3395" s="69" t="s">
        <v>203</v>
      </c>
      <c r="AR3395" s="69" t="s">
        <v>1916</v>
      </c>
    </row>
    <row r="3396" spans="36:44" ht="14.4">
      <c r="AJ3396" s="26" t="str">
        <f>VLOOKUP(AQ3396,'user list'!A:B,2,0)</f>
        <v>DBO</v>
      </c>
      <c r="AK3396" s="26">
        <f t="shared" si="207"/>
        <v>6</v>
      </c>
      <c r="AL3396" s="26">
        <f t="shared" si="208"/>
        <v>9</v>
      </c>
      <c r="AM3396" s="94" t="str">
        <f t="shared" si="209"/>
        <v>6/9 Log Off</v>
      </c>
      <c r="AN3396" s="172">
        <v>45817.630011574074</v>
      </c>
      <c r="AO3396" s="69" t="s">
        <v>209</v>
      </c>
      <c r="AP3396" s="69" t="s">
        <v>1913</v>
      </c>
      <c r="AQ3396" s="69" t="s">
        <v>209</v>
      </c>
      <c r="AR3396" s="69" t="s">
        <v>1917</v>
      </c>
    </row>
    <row r="3397" spans="36:44" ht="14.4">
      <c r="AJ3397" s="26" t="str">
        <f>VLOOKUP(AQ3397,'user list'!A:B,2,0)</f>
        <v>ITDD</v>
      </c>
      <c r="AK3397" s="26">
        <f t="shared" si="207"/>
        <v>6</v>
      </c>
      <c r="AL3397" s="26">
        <f t="shared" si="208"/>
        <v>9</v>
      </c>
      <c r="AM3397" s="94" t="str">
        <f t="shared" si="209"/>
        <v>6/9 Log Off</v>
      </c>
      <c r="AN3397" s="172">
        <v>45817.630115740743</v>
      </c>
      <c r="AO3397" s="69" t="s">
        <v>219</v>
      </c>
      <c r="AP3397" s="69" t="s">
        <v>1913</v>
      </c>
      <c r="AQ3397" s="69" t="s">
        <v>219</v>
      </c>
      <c r="AR3397" s="69" t="s">
        <v>1917</v>
      </c>
    </row>
    <row r="3398" spans="36:44" ht="14.4">
      <c r="AJ3398" s="26" t="str">
        <f>VLOOKUP(AQ3398,'user list'!A:B,2,0)</f>
        <v>ITDD</v>
      </c>
      <c r="AK3398" s="26">
        <f t="shared" si="207"/>
        <v>6</v>
      </c>
      <c r="AL3398" s="26">
        <f t="shared" si="208"/>
        <v>9</v>
      </c>
      <c r="AM3398" s="94" t="str">
        <f t="shared" si="209"/>
        <v>6/9 Log In</v>
      </c>
      <c r="AN3398" s="172">
        <v>45817.630173611113</v>
      </c>
      <c r="AO3398" s="69" t="s">
        <v>219</v>
      </c>
      <c r="AP3398" s="69" t="s">
        <v>1913</v>
      </c>
      <c r="AQ3398" s="69" t="s">
        <v>219</v>
      </c>
      <c r="AR3398" s="69" t="s">
        <v>1916</v>
      </c>
    </row>
    <row r="3399" spans="36:44" ht="14.4">
      <c r="AJ3399" s="26" t="str">
        <f>VLOOKUP(AQ3399,'user list'!A:B,2,0)</f>
        <v>DBO</v>
      </c>
      <c r="AK3399" s="26">
        <f t="shared" si="207"/>
        <v>6</v>
      </c>
      <c r="AL3399" s="26">
        <f t="shared" si="208"/>
        <v>9</v>
      </c>
      <c r="AM3399" s="94" t="str">
        <f t="shared" si="209"/>
        <v>6/9 Log In</v>
      </c>
      <c r="AN3399" s="172">
        <v>45817.630173611113</v>
      </c>
      <c r="AO3399" s="69" t="s">
        <v>209</v>
      </c>
      <c r="AP3399" s="69" t="s">
        <v>1913</v>
      </c>
      <c r="AQ3399" s="69" t="s">
        <v>209</v>
      </c>
      <c r="AR3399" s="69" t="s">
        <v>1916</v>
      </c>
    </row>
    <row r="3400" spans="36:44" ht="14.4">
      <c r="AJ3400" s="26" t="str">
        <f>VLOOKUP(AQ3400,'user list'!A:B,2,0)</f>
        <v>Admin</v>
      </c>
      <c r="AK3400" s="26">
        <f t="shared" si="207"/>
        <v>6</v>
      </c>
      <c r="AL3400" s="26">
        <f t="shared" si="208"/>
        <v>9</v>
      </c>
      <c r="AM3400" s="94" t="str">
        <f t="shared" si="209"/>
        <v>6/9 Log Off</v>
      </c>
      <c r="AN3400" s="172">
        <v>45817.630185185182</v>
      </c>
      <c r="AO3400" s="69" t="s">
        <v>186</v>
      </c>
      <c r="AP3400" s="69" t="s">
        <v>1913</v>
      </c>
      <c r="AQ3400" s="69" t="s">
        <v>186</v>
      </c>
      <c r="AR3400" s="69" t="s">
        <v>1917</v>
      </c>
    </row>
    <row r="3401" spans="36:44" ht="14.4">
      <c r="AJ3401" s="26" t="str">
        <f>VLOOKUP(AQ3401,'user list'!A:B,2,0)</f>
        <v>OCM</v>
      </c>
      <c r="AK3401" s="26">
        <f t="shared" si="207"/>
        <v>6</v>
      </c>
      <c r="AL3401" s="26">
        <f t="shared" si="208"/>
        <v>9</v>
      </c>
      <c r="AM3401" s="94" t="str">
        <f t="shared" si="209"/>
        <v>6/9 Log In</v>
      </c>
      <c r="AN3401" s="172">
        <v>45817.630266203705</v>
      </c>
      <c r="AO3401" s="69" t="s">
        <v>232</v>
      </c>
      <c r="AP3401" s="69" t="s">
        <v>1913</v>
      </c>
      <c r="AQ3401" s="69" t="s">
        <v>232</v>
      </c>
      <c r="AR3401" s="69" t="s">
        <v>1916</v>
      </c>
    </row>
    <row r="3402" spans="36:44" ht="14.4">
      <c r="AJ3402" s="26" t="str">
        <f>VLOOKUP(AQ3402,'user list'!A:B,2,0)</f>
        <v>Admin</v>
      </c>
      <c r="AK3402" s="26">
        <f t="shared" si="207"/>
        <v>6</v>
      </c>
      <c r="AL3402" s="26">
        <f t="shared" si="208"/>
        <v>9</v>
      </c>
      <c r="AM3402" s="94" t="str">
        <f t="shared" si="209"/>
        <v>6/9 Log In</v>
      </c>
      <c r="AN3402" s="172">
        <v>45817.630555555559</v>
      </c>
      <c r="AO3402" s="69" t="s">
        <v>186</v>
      </c>
      <c r="AP3402" s="69" t="s">
        <v>1913</v>
      </c>
      <c r="AQ3402" s="69" t="s">
        <v>186</v>
      </c>
      <c r="AR3402" s="69" t="s">
        <v>1916</v>
      </c>
    </row>
    <row r="3403" spans="36:44" ht="14.4">
      <c r="AJ3403" s="26" t="str">
        <f>VLOOKUP(AQ3403,'user list'!A:B,2,0)</f>
        <v>CTO</v>
      </c>
      <c r="AK3403" s="26">
        <f t="shared" si="207"/>
        <v>6</v>
      </c>
      <c r="AL3403" s="26">
        <f t="shared" si="208"/>
        <v>9</v>
      </c>
      <c r="AM3403" s="94" t="str">
        <f t="shared" si="209"/>
        <v>6/9 Log In</v>
      </c>
      <c r="AN3403" s="172">
        <v>45817.63082175926</v>
      </c>
      <c r="AO3403" s="69" t="s">
        <v>207</v>
      </c>
      <c r="AP3403" s="69" t="s">
        <v>1913</v>
      </c>
      <c r="AQ3403" s="69" t="s">
        <v>207</v>
      </c>
      <c r="AR3403" s="69" t="s">
        <v>1916</v>
      </c>
    </row>
    <row r="3404" spans="36:44" ht="14.4">
      <c r="AJ3404" s="26" t="str">
        <f>VLOOKUP(AQ3404,'user list'!A:B,2,0)</f>
        <v>Admin</v>
      </c>
      <c r="AK3404" s="26">
        <f t="shared" si="207"/>
        <v>6</v>
      </c>
      <c r="AL3404" s="26">
        <f t="shared" si="208"/>
        <v>9</v>
      </c>
      <c r="AM3404" s="94" t="str">
        <f t="shared" si="209"/>
        <v>6/9 Log In</v>
      </c>
      <c r="AN3404" s="172">
        <v>45817.631157407406</v>
      </c>
      <c r="AO3404" s="69" t="s">
        <v>186</v>
      </c>
      <c r="AP3404" s="69" t="s">
        <v>1913</v>
      </c>
      <c r="AQ3404" s="69" t="s">
        <v>186</v>
      </c>
      <c r="AR3404" s="69" t="s">
        <v>1916</v>
      </c>
    </row>
    <row r="3405" spans="36:44" ht="14.4">
      <c r="AJ3405" s="26" t="str">
        <f>VLOOKUP(AQ3405,'user list'!A:B,2,0)</f>
        <v>Admin</v>
      </c>
      <c r="AK3405" s="26">
        <f t="shared" si="207"/>
        <v>6</v>
      </c>
      <c r="AL3405" s="26">
        <f t="shared" si="208"/>
        <v>9</v>
      </c>
      <c r="AM3405" s="94" t="str">
        <f t="shared" si="209"/>
        <v>6/9 Log In</v>
      </c>
      <c r="AN3405" s="172">
        <v>45817.631157407406</v>
      </c>
      <c r="AO3405" s="69" t="s">
        <v>186</v>
      </c>
      <c r="AP3405" s="69" t="s">
        <v>1913</v>
      </c>
      <c r="AQ3405" s="69" t="s">
        <v>186</v>
      </c>
      <c r="AR3405" s="69" t="s">
        <v>1916</v>
      </c>
    </row>
    <row r="3406" spans="36:44" ht="14.4">
      <c r="AJ3406" s="26" t="str">
        <f>VLOOKUP(AQ3406,'user list'!A:B,2,0)</f>
        <v>Admin</v>
      </c>
      <c r="AK3406" s="26">
        <f t="shared" si="207"/>
        <v>6</v>
      </c>
      <c r="AL3406" s="26">
        <f t="shared" si="208"/>
        <v>9</v>
      </c>
      <c r="AM3406" s="94" t="str">
        <f t="shared" si="209"/>
        <v>6/9 Log In</v>
      </c>
      <c r="AN3406" s="172">
        <v>45817.631180555552</v>
      </c>
      <c r="AO3406" s="69" t="s">
        <v>186</v>
      </c>
      <c r="AP3406" s="69" t="s">
        <v>1913</v>
      </c>
      <c r="AQ3406" s="69" t="s">
        <v>186</v>
      </c>
      <c r="AR3406" s="69" t="s">
        <v>1916</v>
      </c>
    </row>
    <row r="3407" spans="36:44" ht="14.4">
      <c r="AJ3407" s="26" t="str">
        <f>VLOOKUP(AQ3407,'user list'!A:B,2,0)</f>
        <v>OCM</v>
      </c>
      <c r="AK3407" s="26">
        <f t="shared" si="207"/>
        <v>6</v>
      </c>
      <c r="AL3407" s="26">
        <f t="shared" si="208"/>
        <v>9</v>
      </c>
      <c r="AM3407" s="94" t="str">
        <f t="shared" si="209"/>
        <v>6/9 Log Off</v>
      </c>
      <c r="AN3407" s="172">
        <v>45817.633796296293</v>
      </c>
      <c r="AO3407" s="69" t="s">
        <v>236</v>
      </c>
      <c r="AP3407" s="69" t="s">
        <v>1913</v>
      </c>
      <c r="AQ3407" s="69" t="s">
        <v>236</v>
      </c>
      <c r="AR3407" s="69" t="s">
        <v>1917</v>
      </c>
    </row>
    <row r="3408" spans="36:44" ht="14.4">
      <c r="AJ3408" s="26" t="str">
        <f>VLOOKUP(AQ3408,'user list'!A:B,2,0)</f>
        <v>OCM</v>
      </c>
      <c r="AK3408" s="26">
        <f t="shared" si="207"/>
        <v>6</v>
      </c>
      <c r="AL3408" s="26">
        <f t="shared" si="208"/>
        <v>9</v>
      </c>
      <c r="AM3408" s="94" t="str">
        <f t="shared" si="209"/>
        <v>6/9 Log In</v>
      </c>
      <c r="AN3408" s="172">
        <v>45817.633877314816</v>
      </c>
      <c r="AO3408" s="69" t="s">
        <v>236</v>
      </c>
      <c r="AP3408" s="69" t="s">
        <v>1913</v>
      </c>
      <c r="AQ3408" s="69" t="s">
        <v>236</v>
      </c>
      <c r="AR3408" s="69" t="s">
        <v>1916</v>
      </c>
    </row>
    <row r="3409" spans="36:44" ht="14.4">
      <c r="AJ3409" s="26" t="str">
        <f>VLOOKUP(AQ3409,'user list'!A:B,2,0)</f>
        <v>DOE</v>
      </c>
      <c r="AK3409" s="26">
        <f t="shared" si="207"/>
        <v>6</v>
      </c>
      <c r="AL3409" s="26">
        <f t="shared" si="208"/>
        <v>9</v>
      </c>
      <c r="AM3409" s="94" t="str">
        <f t="shared" si="209"/>
        <v>6/9 Log Off</v>
      </c>
      <c r="AN3409" s="172">
        <v>45817.634085648147</v>
      </c>
      <c r="AO3409" s="69" t="s">
        <v>212</v>
      </c>
      <c r="AP3409" s="69" t="s">
        <v>1913</v>
      </c>
      <c r="AQ3409" s="69" t="s">
        <v>212</v>
      </c>
      <c r="AR3409" s="69" t="s">
        <v>1917</v>
      </c>
    </row>
    <row r="3410" spans="36:44" ht="14.4">
      <c r="AJ3410" s="26" t="str">
        <f>VLOOKUP(AQ3410,'user list'!A:B,2,0)</f>
        <v>DOE</v>
      </c>
      <c r="AK3410" s="26">
        <f t="shared" si="207"/>
        <v>6</v>
      </c>
      <c r="AL3410" s="26">
        <f t="shared" si="208"/>
        <v>9</v>
      </c>
      <c r="AM3410" s="94" t="str">
        <f t="shared" si="209"/>
        <v>6/9 Log In</v>
      </c>
      <c r="AN3410" s="172">
        <v>45817.634155092594</v>
      </c>
      <c r="AO3410" s="69" t="s">
        <v>212</v>
      </c>
      <c r="AP3410" s="69" t="s">
        <v>1913</v>
      </c>
      <c r="AQ3410" s="69" t="s">
        <v>212</v>
      </c>
      <c r="AR3410" s="69" t="s">
        <v>1916</v>
      </c>
    </row>
    <row r="3411" spans="36:44" ht="14.4">
      <c r="AJ3411" s="26" t="str">
        <f>VLOOKUP(AQ3411,'user list'!A:B,2,0)</f>
        <v>CPDD</v>
      </c>
      <c r="AK3411" s="26">
        <f t="shared" si="207"/>
        <v>6</v>
      </c>
      <c r="AL3411" s="26">
        <f t="shared" si="208"/>
        <v>9</v>
      </c>
      <c r="AM3411" s="94" t="str">
        <f t="shared" si="209"/>
        <v>6/9 Log Off</v>
      </c>
      <c r="AN3411" s="172">
        <v>45817.634479166663</v>
      </c>
      <c r="AO3411" s="69" t="s">
        <v>205</v>
      </c>
      <c r="AP3411" s="69" t="s">
        <v>1913</v>
      </c>
      <c r="AQ3411" s="69" t="s">
        <v>205</v>
      </c>
      <c r="AR3411" s="69" t="s">
        <v>1917</v>
      </c>
    </row>
    <row r="3412" spans="36:44" ht="14.4">
      <c r="AJ3412" s="26" t="str">
        <f>VLOOKUP(AQ3412,'user list'!A:B,2,0)</f>
        <v>BCRD</v>
      </c>
      <c r="AK3412" s="26">
        <f t="shared" si="207"/>
        <v>6</v>
      </c>
      <c r="AL3412" s="26">
        <f t="shared" si="208"/>
        <v>9</v>
      </c>
      <c r="AM3412" s="94" t="str">
        <f t="shared" si="209"/>
        <v>6/9 Log In</v>
      </c>
      <c r="AN3412" s="172">
        <v>45817.63449074074</v>
      </c>
      <c r="AO3412" s="69" t="s">
        <v>192</v>
      </c>
      <c r="AP3412" s="69" t="s">
        <v>1913</v>
      </c>
      <c r="AQ3412" s="69" t="s">
        <v>192</v>
      </c>
      <c r="AR3412" s="69" t="s">
        <v>1916</v>
      </c>
    </row>
    <row r="3413" spans="36:44" ht="14.4">
      <c r="AJ3413" s="26" t="str">
        <f>VLOOKUP(AQ3413,'user list'!A:B,2,0)</f>
        <v>QCEAU</v>
      </c>
      <c r="AK3413" s="26">
        <f t="shared" si="207"/>
        <v>6</v>
      </c>
      <c r="AL3413" s="26">
        <f t="shared" si="208"/>
        <v>9</v>
      </c>
      <c r="AM3413" s="94" t="str">
        <f t="shared" si="209"/>
        <v>6/9 Log Off</v>
      </c>
      <c r="AN3413" s="172">
        <v>45817.634768518517</v>
      </c>
      <c r="AO3413" s="69" t="s">
        <v>266</v>
      </c>
      <c r="AP3413" s="69" t="s">
        <v>1913</v>
      </c>
      <c r="AQ3413" s="69" t="s">
        <v>266</v>
      </c>
      <c r="AR3413" s="69" t="s">
        <v>1917</v>
      </c>
    </row>
    <row r="3414" spans="36:44" ht="14.4">
      <c r="AJ3414" s="26" t="str">
        <f>VLOOKUP(AQ3414,'user list'!A:B,2,0)</f>
        <v>CPDD</v>
      </c>
      <c r="AK3414" s="26">
        <f t="shared" si="207"/>
        <v>6</v>
      </c>
      <c r="AL3414" s="26">
        <f t="shared" si="208"/>
        <v>9</v>
      </c>
      <c r="AM3414" s="94" t="str">
        <f t="shared" si="209"/>
        <v>6/9 Log In</v>
      </c>
      <c r="AN3414" s="172">
        <v>45817.634814814817</v>
      </c>
      <c r="AO3414" s="69" t="s">
        <v>205</v>
      </c>
      <c r="AP3414" s="69" t="s">
        <v>1913</v>
      </c>
      <c r="AQ3414" s="69" t="s">
        <v>205</v>
      </c>
      <c r="AR3414" s="69" t="s">
        <v>1916</v>
      </c>
    </row>
    <row r="3415" spans="36:44" ht="14.4">
      <c r="AJ3415" s="26" t="str">
        <f>VLOOKUP(AQ3415,'user list'!A:B,2,0)</f>
        <v>QCEAU</v>
      </c>
      <c r="AK3415" s="26">
        <f t="shared" si="207"/>
        <v>6</v>
      </c>
      <c r="AL3415" s="26">
        <f t="shared" si="208"/>
        <v>9</v>
      </c>
      <c r="AM3415" s="94" t="str">
        <f t="shared" si="209"/>
        <v>6/9 Log In</v>
      </c>
      <c r="AN3415" s="172">
        <v>45817.635057870371</v>
      </c>
      <c r="AO3415" s="69" t="s">
        <v>266</v>
      </c>
      <c r="AP3415" s="69" t="s">
        <v>1913</v>
      </c>
      <c r="AQ3415" s="69" t="s">
        <v>266</v>
      </c>
      <c r="AR3415" s="69" t="s">
        <v>1916</v>
      </c>
    </row>
    <row r="3416" spans="36:44" ht="14.4">
      <c r="AJ3416" s="26" t="str">
        <f>VLOOKUP(AQ3416,'user list'!A:B,2,0)</f>
        <v>HCDRD</v>
      </c>
      <c r="AK3416" s="26">
        <f t="shared" si="207"/>
        <v>6</v>
      </c>
      <c r="AL3416" s="26">
        <f t="shared" si="208"/>
        <v>9</v>
      </c>
      <c r="AM3416" s="94" t="str">
        <f t="shared" si="209"/>
        <v>6/9 Log Off</v>
      </c>
      <c r="AN3416" s="172">
        <v>45817.635243055556</v>
      </c>
      <c r="AO3416" s="69" t="s">
        <v>216</v>
      </c>
      <c r="AP3416" s="69" t="s">
        <v>1913</v>
      </c>
      <c r="AQ3416" s="69" t="s">
        <v>216</v>
      </c>
      <c r="AR3416" s="69" t="s">
        <v>1917</v>
      </c>
    </row>
    <row r="3417" spans="36:44" ht="14.4">
      <c r="AJ3417" s="26" t="str">
        <f>VLOOKUP(AQ3417,'user list'!A:B,2,0)</f>
        <v>OCM</v>
      </c>
      <c r="AK3417" s="26">
        <f t="shared" si="207"/>
        <v>6</v>
      </c>
      <c r="AL3417" s="26">
        <f t="shared" si="208"/>
        <v>9</v>
      </c>
      <c r="AM3417" s="94" t="str">
        <f t="shared" si="209"/>
        <v>6/9 Log Off</v>
      </c>
      <c r="AN3417" s="172">
        <v>45817.635787037034</v>
      </c>
      <c r="AO3417" s="69" t="s">
        <v>230</v>
      </c>
      <c r="AP3417" s="69" t="s">
        <v>1913</v>
      </c>
      <c r="AQ3417" s="69" t="s">
        <v>230</v>
      </c>
      <c r="AR3417" s="69" t="s">
        <v>1917</v>
      </c>
    </row>
    <row r="3418" spans="36:44" ht="14.4">
      <c r="AJ3418" s="26" t="str">
        <f>VLOOKUP(AQ3418,'user list'!A:B,2,0)</f>
        <v>QCPL</v>
      </c>
      <c r="AK3418" s="26">
        <f t="shared" si="207"/>
        <v>6</v>
      </c>
      <c r="AL3418" s="26">
        <f t="shared" si="208"/>
        <v>9</v>
      </c>
      <c r="AM3418" s="94" t="str">
        <f t="shared" si="209"/>
        <v>6/9 Log Off</v>
      </c>
      <c r="AN3418" s="172">
        <v>45817.636006944442</v>
      </c>
      <c r="AO3418" s="69" t="s">
        <v>268</v>
      </c>
      <c r="AP3418" s="69" t="s">
        <v>1913</v>
      </c>
      <c r="AQ3418" s="69" t="s">
        <v>268</v>
      </c>
      <c r="AR3418" s="69" t="s">
        <v>1917</v>
      </c>
    </row>
    <row r="3419" spans="36:44" ht="14.4">
      <c r="AJ3419" s="26" t="str">
        <f>VLOOKUP(AQ3419,'user list'!A:B,2,0)</f>
        <v>OCM</v>
      </c>
      <c r="AK3419" s="26">
        <f t="shared" si="207"/>
        <v>6</v>
      </c>
      <c r="AL3419" s="26">
        <f t="shared" si="208"/>
        <v>9</v>
      </c>
      <c r="AM3419" s="94" t="str">
        <f t="shared" si="209"/>
        <v>6/9 Log In</v>
      </c>
      <c r="AN3419" s="172">
        <v>45817.636053240742</v>
      </c>
      <c r="AO3419" s="69" t="s">
        <v>230</v>
      </c>
      <c r="AP3419" s="69" t="s">
        <v>1913</v>
      </c>
      <c r="AQ3419" s="69" t="s">
        <v>230</v>
      </c>
      <c r="AR3419" s="69" t="s">
        <v>1916</v>
      </c>
    </row>
    <row r="3420" spans="36:44" ht="14.4">
      <c r="AJ3420" s="26" t="str">
        <f>VLOOKUP(AQ3420,'user list'!A:B,2,0)</f>
        <v>OCA</v>
      </c>
      <c r="AK3420" s="26">
        <f t="shared" si="207"/>
        <v>6</v>
      </c>
      <c r="AL3420" s="26">
        <f t="shared" si="208"/>
        <v>9</v>
      </c>
      <c r="AM3420" s="94" t="str">
        <f t="shared" si="209"/>
        <v>6/9 Log In</v>
      </c>
      <c r="AN3420" s="172">
        <v>45817.636365740742</v>
      </c>
      <c r="AO3420" s="69" t="s">
        <v>228</v>
      </c>
      <c r="AP3420" s="69" t="s">
        <v>1913</v>
      </c>
      <c r="AQ3420" s="69" t="s">
        <v>228</v>
      </c>
      <c r="AR3420" s="69" t="s">
        <v>1916</v>
      </c>
    </row>
    <row r="3421" spans="36:44" ht="14.4">
      <c r="AJ3421" s="26" t="str">
        <f>VLOOKUP(AQ3421,'user list'!A:B,2,0)</f>
        <v>Admin</v>
      </c>
      <c r="AK3421" s="26">
        <f t="shared" si="207"/>
        <v>6</v>
      </c>
      <c r="AL3421" s="26">
        <f t="shared" si="208"/>
        <v>9</v>
      </c>
      <c r="AM3421" s="94" t="str">
        <f t="shared" si="209"/>
        <v>6/9 Log In</v>
      </c>
      <c r="AN3421" s="172">
        <v>45817.63721064815</v>
      </c>
      <c r="AO3421" s="69" t="s">
        <v>186</v>
      </c>
      <c r="AP3421" s="69" t="s">
        <v>1913</v>
      </c>
      <c r="AQ3421" s="69" t="s">
        <v>186</v>
      </c>
      <c r="AR3421" s="69" t="s">
        <v>1916</v>
      </c>
    </row>
    <row r="3422" spans="36:44" ht="14.4">
      <c r="AJ3422" s="26" t="str">
        <f>VLOOKUP(AQ3422,'user list'!A:B,2,0)</f>
        <v>OCM</v>
      </c>
      <c r="AK3422" s="26">
        <f t="shared" si="207"/>
        <v>6</v>
      </c>
      <c r="AL3422" s="26">
        <f t="shared" si="208"/>
        <v>9</v>
      </c>
      <c r="AM3422" s="94" t="str">
        <f t="shared" si="209"/>
        <v>6/9 Log Off</v>
      </c>
      <c r="AN3422" s="172">
        <v>45817.639560185184</v>
      </c>
      <c r="AO3422" s="69" t="s">
        <v>235</v>
      </c>
      <c r="AP3422" s="69" t="s">
        <v>1913</v>
      </c>
      <c r="AQ3422" s="69" t="s">
        <v>235</v>
      </c>
      <c r="AR3422" s="69" t="s">
        <v>1917</v>
      </c>
    </row>
    <row r="3423" spans="36:44" ht="14.4">
      <c r="AJ3423" s="26" t="str">
        <f>VLOOKUP(AQ3423,'user list'!A:B,2,0)</f>
        <v>OCM</v>
      </c>
      <c r="AK3423" s="26">
        <f t="shared" si="207"/>
        <v>6</v>
      </c>
      <c r="AL3423" s="26">
        <f t="shared" si="208"/>
        <v>9</v>
      </c>
      <c r="AM3423" s="94" t="str">
        <f t="shared" si="209"/>
        <v>6/9 Log In</v>
      </c>
      <c r="AN3423" s="172">
        <v>45817.639618055553</v>
      </c>
      <c r="AO3423" s="69" t="s">
        <v>235</v>
      </c>
      <c r="AP3423" s="69" t="s">
        <v>1913</v>
      </c>
      <c r="AQ3423" s="69" t="s">
        <v>235</v>
      </c>
      <c r="AR3423" s="69" t="s">
        <v>1916</v>
      </c>
    </row>
    <row r="3424" spans="36:44" ht="14.4">
      <c r="AJ3424" s="26" t="str">
        <f>VLOOKUP(AQ3424,'user list'!A:B,2,0)</f>
        <v>OCM</v>
      </c>
      <c r="AK3424" s="26">
        <f t="shared" si="207"/>
        <v>6</v>
      </c>
      <c r="AL3424" s="26">
        <f t="shared" si="208"/>
        <v>9</v>
      </c>
      <c r="AM3424" s="94" t="str">
        <f t="shared" si="209"/>
        <v>6/9 Log Off</v>
      </c>
      <c r="AN3424" s="172">
        <v>45817.640636574077</v>
      </c>
      <c r="AO3424" s="69" t="s">
        <v>232</v>
      </c>
      <c r="AP3424" s="69" t="s">
        <v>1913</v>
      </c>
      <c r="AQ3424" s="69" t="s">
        <v>232</v>
      </c>
      <c r="AR3424" s="69" t="s">
        <v>1917</v>
      </c>
    </row>
    <row r="3425" spans="36:44" ht="14.4">
      <c r="AJ3425" s="26" t="str">
        <f>VLOOKUP(AQ3425,'user list'!A:B,2,0)</f>
        <v>ITDD</v>
      </c>
      <c r="AK3425" s="26">
        <f t="shared" si="207"/>
        <v>6</v>
      </c>
      <c r="AL3425" s="26">
        <f t="shared" si="208"/>
        <v>9</v>
      </c>
      <c r="AM3425" s="94" t="str">
        <f t="shared" si="209"/>
        <v>6/9 Log In</v>
      </c>
      <c r="AN3425" s="172">
        <v>45817.640717592592</v>
      </c>
      <c r="AO3425" s="69" t="s">
        <v>219</v>
      </c>
      <c r="AP3425" s="69" t="s">
        <v>1913</v>
      </c>
      <c r="AQ3425" s="69" t="s">
        <v>219</v>
      </c>
      <c r="AR3425" s="69" t="s">
        <v>1916</v>
      </c>
    </row>
    <row r="3426" spans="36:44" ht="14.4">
      <c r="AJ3426" s="26" t="str">
        <f>VLOOKUP(AQ3426,'user list'!A:B,2,0)</f>
        <v>CREMCO</v>
      </c>
      <c r="AK3426" s="26">
        <f t="shared" si="207"/>
        <v>6</v>
      </c>
      <c r="AL3426" s="26">
        <f t="shared" si="208"/>
        <v>9</v>
      </c>
      <c r="AM3426" s="94" t="str">
        <f t="shared" si="209"/>
        <v>6/9 Log In</v>
      </c>
      <c r="AN3426" s="172">
        <v>45817.643599537034</v>
      </c>
      <c r="AO3426" s="69" t="s">
        <v>206</v>
      </c>
      <c r="AP3426" s="69" t="s">
        <v>1913</v>
      </c>
      <c r="AQ3426" s="69" t="s">
        <v>206</v>
      </c>
      <c r="AR3426" s="69" t="s">
        <v>1916</v>
      </c>
    </row>
    <row r="3427" spans="36:44" ht="14.4">
      <c r="AJ3427" s="26" t="str">
        <f>VLOOKUP(AQ3427,'user list'!A:B,2,0)</f>
        <v>OCM</v>
      </c>
      <c r="AK3427" s="26">
        <f t="shared" ref="AK3427:AK3490" si="210">MONTH(AN3427)</f>
        <v>6</v>
      </c>
      <c r="AL3427" s="26">
        <f t="shared" ref="AL3427:AL3490" si="211">DAY(AN3427)</f>
        <v>9</v>
      </c>
      <c r="AM3427" s="94" t="str">
        <f t="shared" ref="AM3427:AM3490" si="212">AK3427&amp;"/"&amp;AL3427&amp;" "&amp;AR3427</f>
        <v>6/9 Log Off</v>
      </c>
      <c r="AN3427" s="172">
        <v>45817.644050925926</v>
      </c>
      <c r="AO3427" s="69" t="s">
        <v>242</v>
      </c>
      <c r="AP3427" s="69" t="s">
        <v>1913</v>
      </c>
      <c r="AQ3427" s="69" t="s">
        <v>242</v>
      </c>
      <c r="AR3427" s="69" t="s">
        <v>1917</v>
      </c>
    </row>
    <row r="3428" spans="36:44" ht="14.4">
      <c r="AJ3428" s="26" t="str">
        <f>VLOOKUP(AQ3428,'user list'!A:B,2,0)</f>
        <v>OCM</v>
      </c>
      <c r="AK3428" s="26">
        <f t="shared" si="210"/>
        <v>6</v>
      </c>
      <c r="AL3428" s="26">
        <f t="shared" si="211"/>
        <v>9</v>
      </c>
      <c r="AM3428" s="94" t="str">
        <f t="shared" si="212"/>
        <v>6/9 Log In</v>
      </c>
      <c r="AN3428" s="172">
        <v>45817.644247685188</v>
      </c>
      <c r="AO3428" s="69" t="s">
        <v>242</v>
      </c>
      <c r="AP3428" s="69" t="s">
        <v>1913</v>
      </c>
      <c r="AQ3428" s="69" t="s">
        <v>242</v>
      </c>
      <c r="AR3428" s="69" t="s">
        <v>1916</v>
      </c>
    </row>
    <row r="3429" spans="36:44" ht="14.4">
      <c r="AJ3429" s="26" t="str">
        <f>VLOOKUP(AQ3429,'user list'!A:B,2,0)</f>
        <v>OCM</v>
      </c>
      <c r="AK3429" s="26">
        <f t="shared" si="210"/>
        <v>6</v>
      </c>
      <c r="AL3429" s="26">
        <f t="shared" si="211"/>
        <v>9</v>
      </c>
      <c r="AM3429" s="94" t="str">
        <f t="shared" si="212"/>
        <v>6/9 Log Off</v>
      </c>
      <c r="AN3429" s="172">
        <v>45817.646562499998</v>
      </c>
      <c r="AO3429" s="69" t="s">
        <v>230</v>
      </c>
      <c r="AP3429" s="69" t="s">
        <v>1913</v>
      </c>
      <c r="AQ3429" s="69" t="s">
        <v>230</v>
      </c>
      <c r="AR3429" s="69" t="s">
        <v>1917</v>
      </c>
    </row>
    <row r="3430" spans="36:44" ht="14.4">
      <c r="AJ3430" s="26" t="str">
        <f>VLOOKUP(AQ3430,'user list'!A:B,2,0)</f>
        <v>OCM</v>
      </c>
      <c r="AK3430" s="26">
        <f t="shared" si="210"/>
        <v>6</v>
      </c>
      <c r="AL3430" s="26">
        <f t="shared" si="211"/>
        <v>9</v>
      </c>
      <c r="AM3430" s="94" t="str">
        <f t="shared" si="212"/>
        <v>6/9 Log In</v>
      </c>
      <c r="AN3430" s="172">
        <v>45817.648113425923</v>
      </c>
      <c r="AO3430" s="69" t="s">
        <v>230</v>
      </c>
      <c r="AP3430" s="69" t="s">
        <v>1913</v>
      </c>
      <c r="AQ3430" s="69" t="s">
        <v>230</v>
      </c>
      <c r="AR3430" s="69" t="s">
        <v>1916</v>
      </c>
    </row>
    <row r="3431" spans="36:44" ht="14.4">
      <c r="AJ3431" s="26" t="str">
        <f>VLOOKUP(AQ3431,'user list'!A:B,2,0)</f>
        <v>CTO</v>
      </c>
      <c r="AK3431" s="26">
        <f t="shared" si="210"/>
        <v>6</v>
      </c>
      <c r="AL3431" s="26">
        <f t="shared" si="211"/>
        <v>9</v>
      </c>
      <c r="AM3431" s="94" t="str">
        <f t="shared" si="212"/>
        <v>6/9 Log Off</v>
      </c>
      <c r="AN3431" s="172">
        <v>45817.648206018515</v>
      </c>
      <c r="AO3431" s="69" t="s">
        <v>207</v>
      </c>
      <c r="AP3431" s="69" t="s">
        <v>1913</v>
      </c>
      <c r="AQ3431" s="69" t="s">
        <v>207</v>
      </c>
      <c r="AR3431" s="69" t="s">
        <v>1917</v>
      </c>
    </row>
    <row r="3432" spans="36:44" ht="14.4">
      <c r="AJ3432" s="26" t="str">
        <f>VLOOKUP(AQ3432,'user list'!A:B,2,0)</f>
        <v>CTO</v>
      </c>
      <c r="AK3432" s="26">
        <f t="shared" si="210"/>
        <v>6</v>
      </c>
      <c r="AL3432" s="26">
        <f t="shared" si="211"/>
        <v>9</v>
      </c>
      <c r="AM3432" s="94" t="str">
        <f t="shared" si="212"/>
        <v>6/9 Log In</v>
      </c>
      <c r="AN3432" s="172">
        <v>45817.648298611108</v>
      </c>
      <c r="AO3432" s="69" t="s">
        <v>207</v>
      </c>
      <c r="AP3432" s="69" t="s">
        <v>1913</v>
      </c>
      <c r="AQ3432" s="69" t="s">
        <v>207</v>
      </c>
      <c r="AR3432" s="69" t="s">
        <v>1916</v>
      </c>
    </row>
    <row r="3433" spans="36:44" ht="14.4">
      <c r="AJ3433" s="26" t="str">
        <f>VLOOKUP(AQ3433,'user list'!A:B,2,0)</f>
        <v>OCM</v>
      </c>
      <c r="AK3433" s="26">
        <f t="shared" si="210"/>
        <v>6</v>
      </c>
      <c r="AL3433" s="26">
        <f t="shared" si="211"/>
        <v>9</v>
      </c>
      <c r="AM3433" s="94" t="str">
        <f t="shared" si="212"/>
        <v>6/9 Log In</v>
      </c>
      <c r="AN3433" s="172">
        <v>45817.649085648147</v>
      </c>
      <c r="AO3433" s="69" t="s">
        <v>234</v>
      </c>
      <c r="AP3433" s="69" t="s">
        <v>1913</v>
      </c>
      <c r="AQ3433" s="69" t="s">
        <v>234</v>
      </c>
      <c r="AR3433" s="69" t="s">
        <v>1916</v>
      </c>
    </row>
    <row r="3434" spans="36:44" ht="14.4">
      <c r="AJ3434" s="26" t="str">
        <f>VLOOKUP(AQ3434,'user list'!A:B,2,0)</f>
        <v>OCM</v>
      </c>
      <c r="AK3434" s="26">
        <f t="shared" si="210"/>
        <v>6</v>
      </c>
      <c r="AL3434" s="26">
        <f t="shared" si="211"/>
        <v>9</v>
      </c>
      <c r="AM3434" s="94" t="str">
        <f t="shared" si="212"/>
        <v>6/9 Log Off</v>
      </c>
      <c r="AN3434" s="172">
        <v>45817.650405092594</v>
      </c>
      <c r="AO3434" s="69" t="s">
        <v>234</v>
      </c>
      <c r="AP3434" s="69" t="s">
        <v>1913</v>
      </c>
      <c r="AQ3434" s="69" t="s">
        <v>234</v>
      </c>
      <c r="AR3434" s="69" t="s">
        <v>1917</v>
      </c>
    </row>
    <row r="3435" spans="36:44" ht="14.4">
      <c r="AJ3435" s="26" t="str">
        <f>VLOOKUP(AQ3435,'user list'!A:B,2,0)</f>
        <v>DOE</v>
      </c>
      <c r="AK3435" s="26">
        <f t="shared" si="210"/>
        <v>6</v>
      </c>
      <c r="AL3435" s="26">
        <f t="shared" si="211"/>
        <v>9</v>
      </c>
      <c r="AM3435" s="94" t="str">
        <f t="shared" si="212"/>
        <v>6/9 Log Off</v>
      </c>
      <c r="AN3435" s="172">
        <v>45817.65116898148</v>
      </c>
      <c r="AO3435" s="69" t="s">
        <v>212</v>
      </c>
      <c r="AP3435" s="69" t="s">
        <v>1913</v>
      </c>
      <c r="AQ3435" s="69" t="s">
        <v>212</v>
      </c>
      <c r="AR3435" s="69" t="s">
        <v>1917</v>
      </c>
    </row>
    <row r="3436" spans="36:44" ht="14.4">
      <c r="AJ3436" s="26" t="str">
        <f>VLOOKUP(AQ3436,'user list'!A:B,2,0)</f>
        <v>DOE</v>
      </c>
      <c r="AK3436" s="26">
        <f t="shared" si="210"/>
        <v>6</v>
      </c>
      <c r="AL3436" s="26">
        <f t="shared" si="211"/>
        <v>9</v>
      </c>
      <c r="AM3436" s="94" t="str">
        <f t="shared" si="212"/>
        <v>6/9 Log In</v>
      </c>
      <c r="AN3436" s="172">
        <v>45817.651307870372</v>
      </c>
      <c r="AO3436" s="69" t="s">
        <v>212</v>
      </c>
      <c r="AP3436" s="69" t="s">
        <v>1913</v>
      </c>
      <c r="AQ3436" s="69" t="s">
        <v>212</v>
      </c>
      <c r="AR3436" s="69" t="s">
        <v>1916</v>
      </c>
    </row>
    <row r="3437" spans="36:44" ht="14.4">
      <c r="AJ3437" s="26" t="str">
        <f>VLOOKUP(AQ3437,'user list'!A:B,2,0)</f>
        <v>ITDD</v>
      </c>
      <c r="AK3437" s="26">
        <f t="shared" si="210"/>
        <v>6</v>
      </c>
      <c r="AL3437" s="26">
        <f t="shared" si="211"/>
        <v>9</v>
      </c>
      <c r="AM3437" s="94" t="str">
        <f t="shared" si="212"/>
        <v>6/9 Log Off</v>
      </c>
      <c r="AN3437" s="172">
        <v>45817.65253472222</v>
      </c>
      <c r="AO3437" s="69" t="s">
        <v>219</v>
      </c>
      <c r="AP3437" s="69" t="s">
        <v>1913</v>
      </c>
      <c r="AQ3437" s="69" t="s">
        <v>219</v>
      </c>
      <c r="AR3437" s="69" t="s">
        <v>1917</v>
      </c>
    </row>
    <row r="3438" spans="36:44" ht="14.4">
      <c r="AJ3438" s="26" t="str">
        <f>VLOOKUP(AQ3438,'user list'!A:B,2,0)</f>
        <v>MDAD</v>
      </c>
      <c r="AK3438" s="26">
        <f t="shared" si="210"/>
        <v>6</v>
      </c>
      <c r="AL3438" s="26">
        <f t="shared" si="211"/>
        <v>9</v>
      </c>
      <c r="AM3438" s="94" t="str">
        <f t="shared" si="212"/>
        <v>6/9 Log In</v>
      </c>
      <c r="AN3438" s="172">
        <v>45817.652615740742</v>
      </c>
      <c r="AO3438" s="69" t="s">
        <v>223</v>
      </c>
      <c r="AP3438" s="69" t="s">
        <v>1913</v>
      </c>
      <c r="AQ3438" s="69" t="s">
        <v>223</v>
      </c>
      <c r="AR3438" s="69" t="s">
        <v>1916</v>
      </c>
    </row>
    <row r="3439" spans="36:44" ht="14.4">
      <c r="AJ3439" s="26" t="str">
        <f>VLOOKUP(AQ3439,'user list'!A:B,2,0)</f>
        <v>CHD</v>
      </c>
      <c r="AK3439" s="26">
        <f t="shared" si="210"/>
        <v>6</v>
      </c>
      <c r="AL3439" s="26">
        <f t="shared" si="211"/>
        <v>9</v>
      </c>
      <c r="AM3439" s="94" t="str">
        <f t="shared" si="212"/>
        <v>6/9 Log Off</v>
      </c>
      <c r="AN3439" s="172">
        <v>45817.653564814813</v>
      </c>
      <c r="AO3439" s="69" t="s">
        <v>203</v>
      </c>
      <c r="AP3439" s="69" t="s">
        <v>1913</v>
      </c>
      <c r="AQ3439" s="69" t="s">
        <v>203</v>
      </c>
      <c r="AR3439" s="69" t="s">
        <v>1917</v>
      </c>
    </row>
    <row r="3440" spans="36:44" ht="14.4">
      <c r="AJ3440" s="26" t="str">
        <f>VLOOKUP(AQ3440,'user list'!A:B,2,0)</f>
        <v>MDAD</v>
      </c>
      <c r="AK3440" s="26">
        <f t="shared" si="210"/>
        <v>6</v>
      </c>
      <c r="AL3440" s="26">
        <f t="shared" si="211"/>
        <v>9</v>
      </c>
      <c r="AM3440" s="94" t="str">
        <f t="shared" si="212"/>
        <v>6/9 Log Off</v>
      </c>
      <c r="AN3440" s="172">
        <v>45817.653611111113</v>
      </c>
      <c r="AO3440" s="69" t="s">
        <v>223</v>
      </c>
      <c r="AP3440" s="69" t="s">
        <v>1913</v>
      </c>
      <c r="AQ3440" s="69" t="s">
        <v>223</v>
      </c>
      <c r="AR3440" s="69" t="s">
        <v>1917</v>
      </c>
    </row>
    <row r="3441" spans="36:44" ht="14.4">
      <c r="AJ3441" s="26" t="str">
        <f>VLOOKUP(AQ3441,'user list'!A:B,2,0)</f>
        <v>CHD</v>
      </c>
      <c r="AK3441" s="26">
        <f t="shared" si="210"/>
        <v>6</v>
      </c>
      <c r="AL3441" s="26">
        <f t="shared" si="211"/>
        <v>9</v>
      </c>
      <c r="AM3441" s="94" t="str">
        <f t="shared" si="212"/>
        <v>6/9 Log In</v>
      </c>
      <c r="AN3441" s="172">
        <v>45817.653680555559</v>
      </c>
      <c r="AO3441" s="69" t="s">
        <v>203</v>
      </c>
      <c r="AP3441" s="69" t="s">
        <v>1913</v>
      </c>
      <c r="AQ3441" s="69" t="s">
        <v>203</v>
      </c>
      <c r="AR3441" s="69" t="s">
        <v>1916</v>
      </c>
    </row>
    <row r="3442" spans="36:44" ht="14.4">
      <c r="AJ3442" s="26" t="str">
        <f>VLOOKUP(AQ3442,'user list'!A:B,2,0)</f>
        <v>CCESD</v>
      </c>
      <c r="AK3442" s="26">
        <f t="shared" si="210"/>
        <v>6</v>
      </c>
      <c r="AL3442" s="26">
        <f t="shared" si="211"/>
        <v>9</v>
      </c>
      <c r="AM3442" s="94" t="str">
        <f t="shared" si="212"/>
        <v>6/9 Log In</v>
      </c>
      <c r="AN3442" s="172">
        <v>45817.653738425928</v>
      </c>
      <c r="AO3442" s="69" t="s">
        <v>284</v>
      </c>
      <c r="AP3442" s="69" t="s">
        <v>1913</v>
      </c>
      <c r="AQ3442" s="69" t="s">
        <v>284</v>
      </c>
      <c r="AR3442" s="69" t="s">
        <v>1916</v>
      </c>
    </row>
    <row r="3443" spans="36:44" ht="14.4">
      <c r="AJ3443" s="26" t="str">
        <f>VLOOKUP(AQ3443,'user list'!A:B,2,0)</f>
        <v>CGSD</v>
      </c>
      <c r="AK3443" s="26">
        <f t="shared" si="210"/>
        <v>6</v>
      </c>
      <c r="AL3443" s="26">
        <f t="shared" si="211"/>
        <v>9</v>
      </c>
      <c r="AM3443" s="94" t="str">
        <f t="shared" si="212"/>
        <v>6/9 Log Off</v>
      </c>
      <c r="AN3443" s="172">
        <v>45817.655034722222</v>
      </c>
      <c r="AO3443" s="69" t="s">
        <v>200</v>
      </c>
      <c r="AP3443" s="69" t="s">
        <v>1913</v>
      </c>
      <c r="AQ3443" s="69" t="s">
        <v>200</v>
      </c>
      <c r="AR3443" s="69" t="s">
        <v>1917</v>
      </c>
    </row>
    <row r="3444" spans="36:44" ht="14.4">
      <c r="AJ3444" s="26" t="str">
        <f>VLOOKUP(AQ3444,'user list'!A:B,2,0)</f>
        <v>CGSD</v>
      </c>
      <c r="AK3444" s="26">
        <f t="shared" si="210"/>
        <v>6</v>
      </c>
      <c r="AL3444" s="26">
        <f t="shared" si="211"/>
        <v>9</v>
      </c>
      <c r="AM3444" s="94" t="str">
        <f t="shared" si="212"/>
        <v>6/9 Log In</v>
      </c>
      <c r="AN3444" s="172">
        <v>45817.655486111114</v>
      </c>
      <c r="AO3444" s="69" t="s">
        <v>200</v>
      </c>
      <c r="AP3444" s="69" t="s">
        <v>1913</v>
      </c>
      <c r="AQ3444" s="69" t="s">
        <v>200</v>
      </c>
      <c r="AR3444" s="69" t="s">
        <v>1916</v>
      </c>
    </row>
    <row r="3445" spans="36:44" ht="14.4">
      <c r="AJ3445" s="26" t="str">
        <f>VLOOKUP(AQ3445,'user list'!A:B,2,0)</f>
        <v>SSDD</v>
      </c>
      <c r="AK3445" s="26">
        <f t="shared" si="210"/>
        <v>6</v>
      </c>
      <c r="AL3445" s="26">
        <f t="shared" si="211"/>
        <v>9</v>
      </c>
      <c r="AM3445" s="94" t="str">
        <f t="shared" si="212"/>
        <v>6/9 Log Off</v>
      </c>
      <c r="AN3445" s="172">
        <v>45817.656886574077</v>
      </c>
      <c r="AO3445" s="69" t="s">
        <v>273</v>
      </c>
      <c r="AP3445" s="69" t="s">
        <v>1913</v>
      </c>
      <c r="AQ3445" s="69" t="s">
        <v>273</v>
      </c>
      <c r="AR3445" s="69" t="s">
        <v>1917</v>
      </c>
    </row>
    <row r="3446" spans="36:44" ht="14.4">
      <c r="AJ3446" s="26" t="str">
        <f>VLOOKUP(AQ3446,'user list'!A:B,2,0)</f>
        <v>SPORTS</v>
      </c>
      <c r="AK3446" s="26">
        <f t="shared" si="210"/>
        <v>6</v>
      </c>
      <c r="AL3446" s="26">
        <f t="shared" si="211"/>
        <v>9</v>
      </c>
      <c r="AM3446" s="94" t="str">
        <f t="shared" si="212"/>
        <v>6/9 Log Off</v>
      </c>
      <c r="AN3446" s="172">
        <v>45817.656886574077</v>
      </c>
      <c r="AO3446" s="69" t="s">
        <v>272</v>
      </c>
      <c r="AP3446" s="69" t="s">
        <v>1913</v>
      </c>
      <c r="AQ3446" s="69" t="s">
        <v>272</v>
      </c>
      <c r="AR3446" s="69" t="s">
        <v>1917</v>
      </c>
    </row>
    <row r="3447" spans="36:44" ht="14.4">
      <c r="AJ3447" s="26" t="str">
        <f>VLOOKUP(AQ3447,'user list'!A:B,2,0)</f>
        <v>SPORTS</v>
      </c>
      <c r="AK3447" s="26">
        <f t="shared" si="210"/>
        <v>6</v>
      </c>
      <c r="AL3447" s="26">
        <f t="shared" si="211"/>
        <v>9</v>
      </c>
      <c r="AM3447" s="94" t="str">
        <f t="shared" si="212"/>
        <v>6/9 Log In</v>
      </c>
      <c r="AN3447" s="172">
        <v>45817.657094907408</v>
      </c>
      <c r="AO3447" s="69" t="s">
        <v>272</v>
      </c>
      <c r="AP3447" s="69" t="s">
        <v>1913</v>
      </c>
      <c r="AQ3447" s="69" t="s">
        <v>272</v>
      </c>
      <c r="AR3447" s="69" t="s">
        <v>1916</v>
      </c>
    </row>
    <row r="3448" spans="36:44" ht="14.4">
      <c r="AJ3448" s="26" t="str">
        <f>VLOOKUP(AQ3448,'user list'!A:B,2,0)</f>
        <v>QCTD</v>
      </c>
      <c r="AK3448" s="26">
        <f t="shared" si="210"/>
        <v>6</v>
      </c>
      <c r="AL3448" s="26">
        <f t="shared" si="211"/>
        <v>9</v>
      </c>
      <c r="AM3448" s="94" t="str">
        <f t="shared" si="212"/>
        <v>6/9 Log Off</v>
      </c>
      <c r="AN3448" s="172">
        <v>45817.657210648147</v>
      </c>
      <c r="AO3448" s="69" t="s">
        <v>269</v>
      </c>
      <c r="AP3448" s="69" t="s">
        <v>1913</v>
      </c>
      <c r="AQ3448" s="69" t="s">
        <v>269</v>
      </c>
      <c r="AR3448" s="69" t="s">
        <v>1917</v>
      </c>
    </row>
    <row r="3449" spans="36:44" ht="14.4">
      <c r="AJ3449" s="26" t="str">
        <f>VLOOKUP(AQ3449,'user list'!A:B,2,0)</f>
        <v>QCTD</v>
      </c>
      <c r="AK3449" s="26">
        <f t="shared" si="210"/>
        <v>6</v>
      </c>
      <c r="AL3449" s="26">
        <f t="shared" si="211"/>
        <v>9</v>
      </c>
      <c r="AM3449" s="94" t="str">
        <f t="shared" si="212"/>
        <v>6/9 Log In</v>
      </c>
      <c r="AN3449" s="172">
        <v>45817.657384259262</v>
      </c>
      <c r="AO3449" s="69" t="s">
        <v>269</v>
      </c>
      <c r="AP3449" s="69" t="s">
        <v>1913</v>
      </c>
      <c r="AQ3449" s="69" t="s">
        <v>269</v>
      </c>
      <c r="AR3449" s="69" t="s">
        <v>1916</v>
      </c>
    </row>
    <row r="3450" spans="36:44" ht="14.4">
      <c r="AJ3450" s="26" t="str">
        <f>VLOOKUP(AQ3450,'user list'!A:B,2,0)</f>
        <v>CLD</v>
      </c>
      <c r="AK3450" s="26">
        <f t="shared" si="210"/>
        <v>6</v>
      </c>
      <c r="AL3450" s="26">
        <f t="shared" si="211"/>
        <v>9</v>
      </c>
      <c r="AM3450" s="94" t="str">
        <f t="shared" si="212"/>
        <v>6/9 Log Off</v>
      </c>
      <c r="AN3450" s="172">
        <v>45817.658437500002</v>
      </c>
      <c r="AO3450" s="69" t="s">
        <v>204</v>
      </c>
      <c r="AP3450" s="69" t="s">
        <v>1913</v>
      </c>
      <c r="AQ3450" s="69" t="s">
        <v>204</v>
      </c>
      <c r="AR3450" s="69" t="s">
        <v>1917</v>
      </c>
    </row>
    <row r="3451" spans="36:44" ht="14.4">
      <c r="AJ3451" s="26" t="str">
        <f>VLOOKUP(AQ3451,'user list'!A:B,2,0)</f>
        <v>CLD</v>
      </c>
      <c r="AK3451" s="26">
        <f t="shared" si="210"/>
        <v>6</v>
      </c>
      <c r="AL3451" s="26">
        <f t="shared" si="211"/>
        <v>9</v>
      </c>
      <c r="AM3451" s="94" t="str">
        <f t="shared" si="212"/>
        <v>6/9 Log In</v>
      </c>
      <c r="AN3451" s="172">
        <v>45817.658495370371</v>
      </c>
      <c r="AO3451" s="69" t="s">
        <v>204</v>
      </c>
      <c r="AP3451" s="69" t="s">
        <v>1913</v>
      </c>
      <c r="AQ3451" s="69" t="s">
        <v>204</v>
      </c>
      <c r="AR3451" s="69" t="s">
        <v>1916</v>
      </c>
    </row>
    <row r="3452" spans="36:44" ht="14.4">
      <c r="AJ3452" s="26" t="str">
        <f>VLOOKUP(AQ3452,'user list'!A:B,2,0)</f>
        <v>QCYDO</v>
      </c>
      <c r="AK3452" s="26">
        <f t="shared" si="210"/>
        <v>6</v>
      </c>
      <c r="AL3452" s="26">
        <f t="shared" si="211"/>
        <v>9</v>
      </c>
      <c r="AM3452" s="94" t="str">
        <f t="shared" si="212"/>
        <v>6/9 Log In</v>
      </c>
      <c r="AN3452" s="172">
        <v>45817.659259259257</v>
      </c>
      <c r="AO3452" s="69" t="s">
        <v>270</v>
      </c>
      <c r="AP3452" s="69" t="s">
        <v>1913</v>
      </c>
      <c r="AQ3452" s="69" t="s">
        <v>270</v>
      </c>
      <c r="AR3452" s="69" t="s">
        <v>1916</v>
      </c>
    </row>
    <row r="3453" spans="36:44" ht="14.4">
      <c r="AJ3453" s="26" t="str">
        <f>VLOOKUP(AQ3453,'user list'!A:B,2,0)</f>
        <v>DPOS</v>
      </c>
      <c r="AK3453" s="26">
        <f t="shared" si="210"/>
        <v>6</v>
      </c>
      <c r="AL3453" s="26">
        <f t="shared" si="211"/>
        <v>9</v>
      </c>
      <c r="AM3453" s="94" t="str">
        <f t="shared" si="212"/>
        <v>6/9 Log Off</v>
      </c>
      <c r="AN3453" s="172">
        <v>45817.660613425927</v>
      </c>
      <c r="AO3453" s="69" t="s">
        <v>213</v>
      </c>
      <c r="AP3453" s="69" t="s">
        <v>1913</v>
      </c>
      <c r="AQ3453" s="69" t="s">
        <v>213</v>
      </c>
      <c r="AR3453" s="69" t="s">
        <v>1917</v>
      </c>
    </row>
    <row r="3454" spans="36:44" ht="14.4">
      <c r="AJ3454" s="26" t="str">
        <f>VLOOKUP(AQ3454,'user list'!A:B,2,0)</f>
        <v>OCM</v>
      </c>
      <c r="AK3454" s="26">
        <f t="shared" si="210"/>
        <v>6</v>
      </c>
      <c r="AL3454" s="26">
        <f t="shared" si="211"/>
        <v>9</v>
      </c>
      <c r="AM3454" s="94" t="str">
        <f t="shared" si="212"/>
        <v>6/9 Log Off</v>
      </c>
      <c r="AN3454" s="172">
        <v>45817.662106481483</v>
      </c>
      <c r="AO3454" s="69" t="s">
        <v>242</v>
      </c>
      <c r="AP3454" s="69" t="s">
        <v>1913</v>
      </c>
      <c r="AQ3454" s="69" t="s">
        <v>242</v>
      </c>
      <c r="AR3454" s="69" t="s">
        <v>1917</v>
      </c>
    </row>
    <row r="3455" spans="36:44" ht="14.4">
      <c r="AJ3455" s="26" t="str">
        <f>VLOOKUP(AQ3455,'user list'!A:B,2,0)</f>
        <v>OCM</v>
      </c>
      <c r="AK3455" s="26">
        <f t="shared" si="210"/>
        <v>6</v>
      </c>
      <c r="AL3455" s="26">
        <f t="shared" si="211"/>
        <v>9</v>
      </c>
      <c r="AM3455" s="94" t="str">
        <f t="shared" si="212"/>
        <v>6/9 Log In</v>
      </c>
      <c r="AN3455" s="172">
        <v>45817.662210648145</v>
      </c>
      <c r="AO3455" s="69" t="s">
        <v>242</v>
      </c>
      <c r="AP3455" s="69" t="s">
        <v>1913</v>
      </c>
      <c r="AQ3455" s="69" t="s">
        <v>242</v>
      </c>
      <c r="AR3455" s="69" t="s">
        <v>1916</v>
      </c>
    </row>
    <row r="3456" spans="36:44" ht="14.4">
      <c r="AJ3456" s="26" t="str">
        <f>VLOOKUP(AQ3456,'user list'!A:B,2,0)</f>
        <v>QCYDO</v>
      </c>
      <c r="AK3456" s="26">
        <f t="shared" si="210"/>
        <v>6</v>
      </c>
      <c r="AL3456" s="26">
        <f t="shared" si="211"/>
        <v>9</v>
      </c>
      <c r="AM3456" s="94" t="str">
        <f t="shared" si="212"/>
        <v>6/9 Log In</v>
      </c>
      <c r="AN3456" s="172">
        <v>45817.662233796298</v>
      </c>
      <c r="AO3456" s="69" t="s">
        <v>270</v>
      </c>
      <c r="AP3456" s="69" t="s">
        <v>1913</v>
      </c>
      <c r="AQ3456" s="69" t="s">
        <v>270</v>
      </c>
      <c r="AR3456" s="69" t="s">
        <v>1916</v>
      </c>
    </row>
    <row r="3457" spans="36:44" ht="14.4">
      <c r="AJ3457" s="26" t="str">
        <f>VLOOKUP(AQ3457,'user list'!A:B,2,0)</f>
        <v>QCYDO</v>
      </c>
      <c r="AK3457" s="26">
        <f t="shared" si="210"/>
        <v>6</v>
      </c>
      <c r="AL3457" s="26">
        <f t="shared" si="211"/>
        <v>9</v>
      </c>
      <c r="AM3457" s="94" t="str">
        <f t="shared" si="212"/>
        <v>6/9 Log In</v>
      </c>
      <c r="AN3457" s="172">
        <v>45817.662395833337</v>
      </c>
      <c r="AO3457" s="69" t="s">
        <v>270</v>
      </c>
      <c r="AP3457" s="69" t="s">
        <v>1913</v>
      </c>
      <c r="AQ3457" s="69" t="s">
        <v>270</v>
      </c>
      <c r="AR3457" s="69" t="s">
        <v>1916</v>
      </c>
    </row>
    <row r="3458" spans="36:44" ht="14.4">
      <c r="AJ3458" s="26" t="str">
        <f>VLOOKUP(AQ3458,'user list'!A:B,2,0)</f>
        <v>LEDIPO</v>
      </c>
      <c r="AK3458" s="26">
        <f t="shared" si="210"/>
        <v>6</v>
      </c>
      <c r="AL3458" s="26">
        <f t="shared" si="211"/>
        <v>9</v>
      </c>
      <c r="AM3458" s="94" t="str">
        <f t="shared" si="212"/>
        <v>6/9 Log Off</v>
      </c>
      <c r="AN3458" s="172">
        <v>45817.662407407406</v>
      </c>
      <c r="AO3458" s="69" t="s">
        <v>222</v>
      </c>
      <c r="AP3458" s="69" t="s">
        <v>1913</v>
      </c>
      <c r="AQ3458" s="69" t="s">
        <v>222</v>
      </c>
      <c r="AR3458" s="69" t="s">
        <v>1917</v>
      </c>
    </row>
    <row r="3459" spans="36:44" ht="14.4">
      <c r="AJ3459" s="26" t="str">
        <f>VLOOKUP(AQ3459,'user list'!A:B,2,0)</f>
        <v>Admin</v>
      </c>
      <c r="AK3459" s="26">
        <f t="shared" si="210"/>
        <v>6</v>
      </c>
      <c r="AL3459" s="26">
        <f t="shared" si="211"/>
        <v>9</v>
      </c>
      <c r="AM3459" s="94" t="str">
        <f t="shared" si="212"/>
        <v>6/9 Log In</v>
      </c>
      <c r="AN3459" s="172">
        <v>45817.665381944447</v>
      </c>
      <c r="AO3459" s="69" t="s">
        <v>186</v>
      </c>
      <c r="AP3459" s="69" t="s">
        <v>1913</v>
      </c>
      <c r="AQ3459" s="69" t="s">
        <v>186</v>
      </c>
      <c r="AR3459" s="69" t="s">
        <v>1916</v>
      </c>
    </row>
    <row r="3460" spans="36:44" ht="14.4">
      <c r="AJ3460" s="26" t="str">
        <f>VLOOKUP(AQ3460,'user list'!A:B,2,0)</f>
        <v>CGSD</v>
      </c>
      <c r="AK3460" s="26">
        <f t="shared" si="210"/>
        <v>6</v>
      </c>
      <c r="AL3460" s="26">
        <f t="shared" si="211"/>
        <v>9</v>
      </c>
      <c r="AM3460" s="94" t="str">
        <f t="shared" si="212"/>
        <v>6/9 Log Off</v>
      </c>
      <c r="AN3460" s="172">
        <v>45817.666284722225</v>
      </c>
      <c r="AO3460" s="69" t="s">
        <v>200</v>
      </c>
      <c r="AP3460" s="69" t="s">
        <v>1913</v>
      </c>
      <c r="AQ3460" s="69" t="s">
        <v>200</v>
      </c>
      <c r="AR3460" s="69" t="s">
        <v>1917</v>
      </c>
    </row>
    <row r="3461" spans="36:44" ht="14.4">
      <c r="AJ3461" s="26" t="str">
        <f>VLOOKUP(AQ3461,'user list'!A:B,2,0)</f>
        <v>CGSD</v>
      </c>
      <c r="AK3461" s="26">
        <f t="shared" si="210"/>
        <v>6</v>
      </c>
      <c r="AL3461" s="26">
        <f t="shared" si="211"/>
        <v>9</v>
      </c>
      <c r="AM3461" s="94" t="str">
        <f t="shared" si="212"/>
        <v>6/9 Log In</v>
      </c>
      <c r="AN3461" s="172">
        <v>45817.666574074072</v>
      </c>
      <c r="AO3461" s="69" t="s">
        <v>200</v>
      </c>
      <c r="AP3461" s="69" t="s">
        <v>1913</v>
      </c>
      <c r="AQ3461" s="69" t="s">
        <v>200</v>
      </c>
      <c r="AR3461" s="69" t="s">
        <v>1916</v>
      </c>
    </row>
    <row r="3462" spans="36:44" ht="14.4">
      <c r="AJ3462" s="26" t="str">
        <f>VLOOKUP(AQ3462,'user list'!A:B,2,0)</f>
        <v>OCM</v>
      </c>
      <c r="AK3462" s="26">
        <f t="shared" si="210"/>
        <v>6</v>
      </c>
      <c r="AL3462" s="26">
        <f t="shared" si="211"/>
        <v>9</v>
      </c>
      <c r="AM3462" s="94" t="str">
        <f t="shared" si="212"/>
        <v>6/9 Log Off</v>
      </c>
      <c r="AN3462" s="172">
        <v>45817.667037037034</v>
      </c>
      <c r="AO3462" s="69" t="s">
        <v>236</v>
      </c>
      <c r="AP3462" s="69" t="s">
        <v>1913</v>
      </c>
      <c r="AQ3462" s="69" t="s">
        <v>236</v>
      </c>
      <c r="AR3462" s="69" t="s">
        <v>1917</v>
      </c>
    </row>
    <row r="3463" spans="36:44" ht="14.4">
      <c r="AJ3463" s="26" t="str">
        <f>VLOOKUP(AQ3463,'user list'!A:B,2,0)</f>
        <v>OCM</v>
      </c>
      <c r="AK3463" s="26">
        <f t="shared" si="210"/>
        <v>6</v>
      </c>
      <c r="AL3463" s="26">
        <f t="shared" si="211"/>
        <v>9</v>
      </c>
      <c r="AM3463" s="94" t="str">
        <f t="shared" si="212"/>
        <v>6/9 Log In</v>
      </c>
      <c r="AN3463" s="172">
        <v>45817.667129629626</v>
      </c>
      <c r="AO3463" s="69" t="s">
        <v>236</v>
      </c>
      <c r="AP3463" s="69" t="s">
        <v>1913</v>
      </c>
      <c r="AQ3463" s="69" t="s">
        <v>236</v>
      </c>
      <c r="AR3463" s="69" t="s">
        <v>1916</v>
      </c>
    </row>
    <row r="3464" spans="36:44" ht="14.4">
      <c r="AJ3464" s="26" t="str">
        <f>VLOOKUP(AQ3464,'user list'!A:B,2,0)</f>
        <v>CPDD</v>
      </c>
      <c r="AK3464" s="26">
        <f t="shared" si="210"/>
        <v>6</v>
      </c>
      <c r="AL3464" s="26">
        <f t="shared" si="211"/>
        <v>9</v>
      </c>
      <c r="AM3464" s="94" t="str">
        <f t="shared" si="212"/>
        <v>6/9 Log Off</v>
      </c>
      <c r="AN3464" s="172">
        <v>45817.667581018519</v>
      </c>
      <c r="AO3464" s="69" t="s">
        <v>205</v>
      </c>
      <c r="AP3464" s="69" t="s">
        <v>1913</v>
      </c>
      <c r="AQ3464" s="69" t="s">
        <v>205</v>
      </c>
      <c r="AR3464" s="69" t="s">
        <v>1917</v>
      </c>
    </row>
    <row r="3465" spans="36:44" ht="14.4">
      <c r="AJ3465" s="26" t="str">
        <f>VLOOKUP(AQ3465,'user list'!A:B,2,0)</f>
        <v>BCRD</v>
      </c>
      <c r="AK3465" s="26">
        <f t="shared" si="210"/>
        <v>6</v>
      </c>
      <c r="AL3465" s="26">
        <f t="shared" si="211"/>
        <v>9</v>
      </c>
      <c r="AM3465" s="94" t="str">
        <f t="shared" si="212"/>
        <v>6/9 Log In</v>
      </c>
      <c r="AN3465" s="172">
        <v>45817.66778935185</v>
      </c>
      <c r="AO3465" s="69" t="s">
        <v>192</v>
      </c>
      <c r="AP3465" s="69" t="s">
        <v>1913</v>
      </c>
      <c r="AQ3465" s="69" t="s">
        <v>192</v>
      </c>
      <c r="AR3465" s="69" t="s">
        <v>1916</v>
      </c>
    </row>
    <row r="3466" spans="36:44" ht="14.4">
      <c r="AJ3466" s="26" t="str">
        <f>VLOOKUP(AQ3466,'user list'!A:B,2,0)</f>
        <v>Admin</v>
      </c>
      <c r="AK3466" s="26">
        <f t="shared" si="210"/>
        <v>6</v>
      </c>
      <c r="AL3466" s="26">
        <f t="shared" si="211"/>
        <v>9</v>
      </c>
      <c r="AM3466" s="94" t="str">
        <f t="shared" si="212"/>
        <v>6/9 Log In</v>
      </c>
      <c r="AN3466" s="172">
        <v>45817.667800925927</v>
      </c>
      <c r="AO3466" s="69" t="s">
        <v>186</v>
      </c>
      <c r="AP3466" s="69" t="s">
        <v>1913</v>
      </c>
      <c r="AQ3466" s="69" t="s">
        <v>186</v>
      </c>
      <c r="AR3466" s="69" t="s">
        <v>1916</v>
      </c>
    </row>
    <row r="3467" spans="36:44" ht="14.4">
      <c r="AJ3467" s="26" t="str">
        <f>VLOOKUP(AQ3467,'user list'!A:B,2,0)</f>
        <v>Admin</v>
      </c>
      <c r="AK3467" s="26">
        <f t="shared" si="210"/>
        <v>6</v>
      </c>
      <c r="AL3467" s="26">
        <f t="shared" si="211"/>
        <v>9</v>
      </c>
      <c r="AM3467" s="94" t="str">
        <f t="shared" si="212"/>
        <v>6/9 Log In</v>
      </c>
      <c r="AN3467" s="172">
        <v>45817.667800925927</v>
      </c>
      <c r="AO3467" s="69" t="s">
        <v>186</v>
      </c>
      <c r="AP3467" s="69" t="s">
        <v>1913</v>
      </c>
      <c r="AQ3467" s="69" t="s">
        <v>186</v>
      </c>
      <c r="AR3467" s="69" t="s">
        <v>1916</v>
      </c>
    </row>
    <row r="3468" spans="36:44" ht="14.4">
      <c r="AJ3468" s="26" t="str">
        <f>VLOOKUP(AQ3468,'user list'!A:B,2,0)</f>
        <v>CPDD</v>
      </c>
      <c r="AK3468" s="26">
        <f t="shared" si="210"/>
        <v>6</v>
      </c>
      <c r="AL3468" s="26">
        <f t="shared" si="211"/>
        <v>9</v>
      </c>
      <c r="AM3468" s="94" t="str">
        <f t="shared" si="212"/>
        <v>6/9 Log In</v>
      </c>
      <c r="AN3468" s="172">
        <v>45817.667951388888</v>
      </c>
      <c r="AO3468" s="69" t="s">
        <v>205</v>
      </c>
      <c r="AP3468" s="69" t="s">
        <v>1913</v>
      </c>
      <c r="AQ3468" s="69" t="s">
        <v>205</v>
      </c>
      <c r="AR3468" s="69" t="s">
        <v>1916</v>
      </c>
    </row>
    <row r="3469" spans="36:44" ht="14.4">
      <c r="AJ3469" s="26" t="str">
        <f>VLOOKUP(AQ3469,'user list'!A:B,2,0)</f>
        <v>DSQC</v>
      </c>
      <c r="AK3469" s="26">
        <f t="shared" si="210"/>
        <v>6</v>
      </c>
      <c r="AL3469" s="26">
        <f t="shared" si="211"/>
        <v>9</v>
      </c>
      <c r="AM3469" s="94" t="str">
        <f t="shared" si="212"/>
        <v>6/9 Log In</v>
      </c>
      <c r="AN3469" s="172">
        <v>45817.66815972222</v>
      </c>
      <c r="AO3469" s="69" t="s">
        <v>214</v>
      </c>
      <c r="AP3469" s="69" t="s">
        <v>1913</v>
      </c>
      <c r="AQ3469" s="69" t="s">
        <v>214</v>
      </c>
      <c r="AR3469" s="69" t="s">
        <v>1916</v>
      </c>
    </row>
    <row r="3470" spans="36:44" ht="14.4">
      <c r="AJ3470" s="26" t="str">
        <f>VLOOKUP(AQ3470,'user list'!A:B,2,0)</f>
        <v>SSDD</v>
      </c>
      <c r="AK3470" s="26">
        <f t="shared" si="210"/>
        <v>6</v>
      </c>
      <c r="AL3470" s="26">
        <f t="shared" si="211"/>
        <v>9</v>
      </c>
      <c r="AM3470" s="94" t="str">
        <f t="shared" si="212"/>
        <v>6/9 Log In</v>
      </c>
      <c r="AN3470" s="172">
        <v>45817.669120370374</v>
      </c>
      <c r="AO3470" s="69" t="s">
        <v>273</v>
      </c>
      <c r="AP3470" s="69" t="s">
        <v>1913</v>
      </c>
      <c r="AQ3470" s="69" t="s">
        <v>273</v>
      </c>
      <c r="AR3470" s="69" t="s">
        <v>1916</v>
      </c>
    </row>
    <row r="3471" spans="36:44" ht="14.4">
      <c r="AJ3471" s="26" t="str">
        <f>VLOOKUP(AQ3471,'user list'!A:B,2,0)</f>
        <v>CVD</v>
      </c>
      <c r="AK3471" s="26">
        <f t="shared" si="210"/>
        <v>6</v>
      </c>
      <c r="AL3471" s="26">
        <f t="shared" si="211"/>
        <v>9</v>
      </c>
      <c r="AM3471" s="94" t="str">
        <f t="shared" si="212"/>
        <v>6/9 Log In</v>
      </c>
      <c r="AN3471" s="172">
        <v>45817.671423611115</v>
      </c>
      <c r="AO3471" s="69" t="s">
        <v>208</v>
      </c>
      <c r="AP3471" s="69" t="s">
        <v>1913</v>
      </c>
      <c r="AQ3471" s="69" t="s">
        <v>208</v>
      </c>
      <c r="AR3471" s="69" t="s">
        <v>1916</v>
      </c>
    </row>
    <row r="3472" spans="36:44" ht="14.4">
      <c r="AJ3472" s="26" t="str">
        <f>VLOOKUP(AQ3472,'user list'!A:B,2,0)</f>
        <v>DOE</v>
      </c>
      <c r="AK3472" s="26">
        <f t="shared" si="210"/>
        <v>6</v>
      </c>
      <c r="AL3472" s="26">
        <f t="shared" si="211"/>
        <v>9</v>
      </c>
      <c r="AM3472" s="94" t="str">
        <f t="shared" si="212"/>
        <v>6/9 Log In</v>
      </c>
      <c r="AN3472" s="172">
        <v>45817.671620370369</v>
      </c>
      <c r="AO3472" s="69" t="s">
        <v>212</v>
      </c>
      <c r="AP3472" s="69" t="s">
        <v>1913</v>
      </c>
      <c r="AQ3472" s="69" t="s">
        <v>212</v>
      </c>
      <c r="AR3472" s="69" t="s">
        <v>1916</v>
      </c>
    </row>
    <row r="3473" spans="36:44" ht="14.4">
      <c r="AJ3473" s="26" t="str">
        <f>VLOOKUP(AQ3473,'user list'!A:B,2,0)</f>
        <v>OCA</v>
      </c>
      <c r="AK3473" s="26">
        <f t="shared" si="210"/>
        <v>6</v>
      </c>
      <c r="AL3473" s="26">
        <f t="shared" si="211"/>
        <v>9</v>
      </c>
      <c r="AM3473" s="94" t="str">
        <f t="shared" si="212"/>
        <v>6/9 Log Off</v>
      </c>
      <c r="AN3473" s="172">
        <v>45817.671724537038</v>
      </c>
      <c r="AO3473" s="69" t="s">
        <v>228</v>
      </c>
      <c r="AP3473" s="69" t="s">
        <v>1913</v>
      </c>
      <c r="AQ3473" s="69" t="s">
        <v>228</v>
      </c>
      <c r="AR3473" s="69" t="s">
        <v>1917</v>
      </c>
    </row>
    <row r="3474" spans="36:44" ht="14.4">
      <c r="AJ3474" s="26" t="str">
        <f>VLOOKUP(AQ3474,'user list'!A:B,2,0)</f>
        <v>OCA</v>
      </c>
      <c r="AK3474" s="26">
        <f t="shared" si="210"/>
        <v>6</v>
      </c>
      <c r="AL3474" s="26">
        <f t="shared" si="211"/>
        <v>9</v>
      </c>
      <c r="AM3474" s="94" t="str">
        <f t="shared" si="212"/>
        <v>6/9 Log In</v>
      </c>
      <c r="AN3474" s="172">
        <v>45817.6718287037</v>
      </c>
      <c r="AO3474" s="69" t="s">
        <v>228</v>
      </c>
      <c r="AP3474" s="69" t="s">
        <v>1913</v>
      </c>
      <c r="AQ3474" s="69" t="s">
        <v>228</v>
      </c>
      <c r="AR3474" s="69" t="s">
        <v>1916</v>
      </c>
    </row>
    <row r="3475" spans="36:44" ht="14.4">
      <c r="AJ3475" s="26" t="str">
        <f>VLOOKUP(AQ3475,'user list'!A:B,2,0)</f>
        <v>Admin</v>
      </c>
      <c r="AK3475" s="26">
        <f t="shared" si="210"/>
        <v>6</v>
      </c>
      <c r="AL3475" s="26">
        <f t="shared" si="211"/>
        <v>9</v>
      </c>
      <c r="AM3475" s="94" t="str">
        <f t="shared" si="212"/>
        <v>6/9 Log In</v>
      </c>
      <c r="AN3475" s="172">
        <v>45817.671967592592</v>
      </c>
      <c r="AO3475" s="69" t="s">
        <v>186</v>
      </c>
      <c r="AP3475" s="69" t="s">
        <v>1913</v>
      </c>
      <c r="AQ3475" s="69" t="s">
        <v>186</v>
      </c>
      <c r="AR3475" s="69" t="s">
        <v>1916</v>
      </c>
    </row>
    <row r="3476" spans="36:44" ht="14.4">
      <c r="AJ3476" s="26" t="str">
        <f>VLOOKUP(AQ3476,'user list'!A:B,2,0)</f>
        <v>QCPL</v>
      </c>
      <c r="AK3476" s="26">
        <f t="shared" si="210"/>
        <v>6</v>
      </c>
      <c r="AL3476" s="26">
        <f t="shared" si="211"/>
        <v>9</v>
      </c>
      <c r="AM3476" s="94" t="str">
        <f t="shared" si="212"/>
        <v>6/9 Log In</v>
      </c>
      <c r="AN3476" s="172">
        <v>45817.672083333331</v>
      </c>
      <c r="AO3476" s="69" t="s">
        <v>268</v>
      </c>
      <c r="AP3476" s="69" t="s">
        <v>1913</v>
      </c>
      <c r="AQ3476" s="69" t="s">
        <v>268</v>
      </c>
      <c r="AR3476" s="69" t="s">
        <v>1916</v>
      </c>
    </row>
    <row r="3477" spans="36:44" ht="14.4">
      <c r="AJ3477" s="26" t="str">
        <f>VLOOKUP(AQ3477,'user list'!A:B,2,0)</f>
        <v>OCM</v>
      </c>
      <c r="AK3477" s="26">
        <f t="shared" si="210"/>
        <v>6</v>
      </c>
      <c r="AL3477" s="26">
        <f t="shared" si="211"/>
        <v>9</v>
      </c>
      <c r="AM3477" s="94" t="str">
        <f t="shared" si="212"/>
        <v>6/9 Log Off</v>
      </c>
      <c r="AN3477" s="172">
        <v>45817.672847222224</v>
      </c>
      <c r="AO3477" s="69" t="s">
        <v>230</v>
      </c>
      <c r="AP3477" s="69" t="s">
        <v>1913</v>
      </c>
      <c r="AQ3477" s="69" t="s">
        <v>230</v>
      </c>
      <c r="AR3477" s="69" t="s">
        <v>1917</v>
      </c>
    </row>
    <row r="3478" spans="36:44" ht="14.4">
      <c r="AJ3478" s="26" t="str">
        <f>VLOOKUP(AQ3478,'user list'!A:B,2,0)</f>
        <v>PDAD</v>
      </c>
      <c r="AK3478" s="26">
        <f t="shared" si="210"/>
        <v>6</v>
      </c>
      <c r="AL3478" s="26">
        <f t="shared" si="211"/>
        <v>9</v>
      </c>
      <c r="AM3478" s="94" t="str">
        <f t="shared" si="212"/>
        <v>6/9 Log Off</v>
      </c>
      <c r="AN3478" s="172">
        <v>45817.674479166664</v>
      </c>
      <c r="AO3478" s="69" t="s">
        <v>257</v>
      </c>
      <c r="AP3478" s="69" t="s">
        <v>1913</v>
      </c>
      <c r="AQ3478" s="69" t="s">
        <v>257</v>
      </c>
      <c r="AR3478" s="69" t="s">
        <v>1917</v>
      </c>
    </row>
    <row r="3479" spans="36:44" ht="14.4">
      <c r="AJ3479" s="26" t="str">
        <f>VLOOKUP(AQ3479,'user list'!A:B,2,0)</f>
        <v>Admin</v>
      </c>
      <c r="AK3479" s="26">
        <f t="shared" si="210"/>
        <v>6</v>
      </c>
      <c r="AL3479" s="26">
        <f t="shared" si="211"/>
        <v>9</v>
      </c>
      <c r="AM3479" s="94" t="str">
        <f t="shared" si="212"/>
        <v>6/9 Log In</v>
      </c>
      <c r="AN3479" s="172">
        <v>45817.675023148149</v>
      </c>
      <c r="AO3479" s="69" t="s">
        <v>186</v>
      </c>
      <c r="AP3479" s="69" t="s">
        <v>1913</v>
      </c>
      <c r="AQ3479" s="69" t="s">
        <v>186</v>
      </c>
      <c r="AR3479" s="69" t="s">
        <v>1916</v>
      </c>
    </row>
    <row r="3480" spans="36:44" ht="14.4">
      <c r="AJ3480" s="26" t="str">
        <f>VLOOKUP(AQ3480,'user list'!A:B,2,0)</f>
        <v>Admin</v>
      </c>
      <c r="AK3480" s="26">
        <f t="shared" si="210"/>
        <v>6</v>
      </c>
      <c r="AL3480" s="26">
        <f t="shared" si="211"/>
        <v>9</v>
      </c>
      <c r="AM3480" s="94" t="str">
        <f t="shared" si="212"/>
        <v>6/9 Log In</v>
      </c>
      <c r="AN3480" s="172">
        <v>45817.675023148149</v>
      </c>
      <c r="AO3480" s="69" t="s">
        <v>186</v>
      </c>
      <c r="AP3480" s="69" t="s">
        <v>1913</v>
      </c>
      <c r="AQ3480" s="69" t="s">
        <v>186</v>
      </c>
      <c r="AR3480" s="69" t="s">
        <v>1916</v>
      </c>
    </row>
    <row r="3481" spans="36:44" ht="14.4">
      <c r="AJ3481" s="26" t="str">
        <f>VLOOKUP(AQ3481,'user list'!A:B,2,0)</f>
        <v>HCDRD</v>
      </c>
      <c r="AK3481" s="26">
        <f t="shared" si="210"/>
        <v>6</v>
      </c>
      <c r="AL3481" s="26">
        <f t="shared" si="211"/>
        <v>9</v>
      </c>
      <c r="AM3481" s="94" t="str">
        <f t="shared" si="212"/>
        <v>6/9 Log In</v>
      </c>
      <c r="AN3481" s="172">
        <v>45817.676377314812</v>
      </c>
      <c r="AO3481" s="69" t="s">
        <v>216</v>
      </c>
      <c r="AP3481" s="69" t="s">
        <v>1913</v>
      </c>
      <c r="AQ3481" s="69" t="s">
        <v>216</v>
      </c>
      <c r="AR3481" s="69" t="s">
        <v>1916</v>
      </c>
    </row>
    <row r="3482" spans="36:44" ht="14.4">
      <c r="AJ3482" s="26" t="str">
        <f>VLOOKUP(AQ3482,'user list'!A:B,2,0)</f>
        <v>OCM</v>
      </c>
      <c r="AK3482" s="26">
        <f t="shared" si="210"/>
        <v>6</v>
      </c>
      <c r="AL3482" s="26">
        <f t="shared" si="211"/>
        <v>9</v>
      </c>
      <c r="AM3482" s="94" t="str">
        <f t="shared" si="212"/>
        <v>6/9 Log Off</v>
      </c>
      <c r="AN3482" s="172">
        <v>45817.677025462966</v>
      </c>
      <c r="AO3482" s="69" t="s">
        <v>235</v>
      </c>
      <c r="AP3482" s="69" t="s">
        <v>1913</v>
      </c>
      <c r="AQ3482" s="69" t="s">
        <v>235</v>
      </c>
      <c r="AR3482" s="69" t="s">
        <v>1917</v>
      </c>
    </row>
    <row r="3483" spans="36:44" ht="14.4">
      <c r="AJ3483" s="26" t="str">
        <f>VLOOKUP(AQ3483,'user list'!A:B,2,0)</f>
        <v>OCM</v>
      </c>
      <c r="AK3483" s="26">
        <f t="shared" si="210"/>
        <v>6</v>
      </c>
      <c r="AL3483" s="26">
        <f t="shared" si="211"/>
        <v>9</v>
      </c>
      <c r="AM3483" s="94" t="str">
        <f t="shared" si="212"/>
        <v>6/9 Log In</v>
      </c>
      <c r="AN3483" s="172">
        <v>45817.677083333336</v>
      </c>
      <c r="AO3483" s="69" t="s">
        <v>235</v>
      </c>
      <c r="AP3483" s="69" t="s">
        <v>1913</v>
      </c>
      <c r="AQ3483" s="69" t="s">
        <v>235</v>
      </c>
      <c r="AR3483" s="69" t="s">
        <v>1916</v>
      </c>
    </row>
    <row r="3484" spans="36:44" ht="14.4">
      <c r="AJ3484" s="26" t="str">
        <f>VLOOKUP(AQ3484,'user list'!A:B,2,0)</f>
        <v>QCYDO</v>
      </c>
      <c r="AK3484" s="26">
        <f t="shared" si="210"/>
        <v>6</v>
      </c>
      <c r="AL3484" s="26">
        <f t="shared" si="211"/>
        <v>9</v>
      </c>
      <c r="AM3484" s="94" t="str">
        <f t="shared" si="212"/>
        <v>6/9 Log Off</v>
      </c>
      <c r="AN3484" s="172">
        <v>45817.677708333336</v>
      </c>
      <c r="AO3484" s="69" t="s">
        <v>270</v>
      </c>
      <c r="AP3484" s="69" t="s">
        <v>1913</v>
      </c>
      <c r="AQ3484" s="69" t="s">
        <v>270</v>
      </c>
      <c r="AR3484" s="69" t="s">
        <v>1917</v>
      </c>
    </row>
    <row r="3485" spans="36:44" ht="14.4">
      <c r="AJ3485" s="26" t="str">
        <f>VLOOKUP(AQ3485,'user list'!A:B,2,0)</f>
        <v>QCYDO</v>
      </c>
      <c r="AK3485" s="26">
        <f t="shared" si="210"/>
        <v>6</v>
      </c>
      <c r="AL3485" s="26">
        <f t="shared" si="211"/>
        <v>9</v>
      </c>
      <c r="AM3485" s="94" t="str">
        <f t="shared" si="212"/>
        <v>6/9 Log In</v>
      </c>
      <c r="AN3485" s="172">
        <v>45817.677835648145</v>
      </c>
      <c r="AO3485" s="69" t="s">
        <v>270</v>
      </c>
      <c r="AP3485" s="69" t="s">
        <v>1913</v>
      </c>
      <c r="AQ3485" s="69" t="s">
        <v>270</v>
      </c>
      <c r="AR3485" s="69" t="s">
        <v>1916</v>
      </c>
    </row>
    <row r="3486" spans="36:44" ht="14.4">
      <c r="AJ3486" s="26" t="str">
        <f>VLOOKUP(AQ3486,'user list'!A:B,2,0)</f>
        <v>Admin</v>
      </c>
      <c r="AK3486" s="26">
        <f t="shared" si="210"/>
        <v>6</v>
      </c>
      <c r="AL3486" s="26">
        <f t="shared" si="211"/>
        <v>9</v>
      </c>
      <c r="AM3486" s="94" t="str">
        <f t="shared" si="212"/>
        <v>6/9 Log In</v>
      </c>
      <c r="AN3486" s="172">
        <v>45817.678090277775</v>
      </c>
      <c r="AO3486" s="69" t="s">
        <v>186</v>
      </c>
      <c r="AP3486" s="69" t="s">
        <v>1913</v>
      </c>
      <c r="AQ3486" s="69" t="s">
        <v>186</v>
      </c>
      <c r="AR3486" s="69" t="s">
        <v>1916</v>
      </c>
    </row>
    <row r="3487" spans="36:44" ht="14.4">
      <c r="AJ3487" s="26" t="str">
        <f>VLOOKUP(AQ3487,'user list'!A:B,2,0)</f>
        <v>OCM</v>
      </c>
      <c r="AK3487" s="26">
        <f t="shared" si="210"/>
        <v>6</v>
      </c>
      <c r="AL3487" s="26">
        <f t="shared" si="211"/>
        <v>9</v>
      </c>
      <c r="AM3487" s="94" t="str">
        <f t="shared" si="212"/>
        <v>6/9 Log In</v>
      </c>
      <c r="AN3487" s="172">
        <v>45817.678310185183</v>
      </c>
      <c r="AO3487" s="69" t="s">
        <v>232</v>
      </c>
      <c r="AP3487" s="69" t="s">
        <v>1913</v>
      </c>
      <c r="AQ3487" s="69" t="s">
        <v>232</v>
      </c>
      <c r="AR3487" s="69" t="s">
        <v>1916</v>
      </c>
    </row>
    <row r="3488" spans="36:44" ht="14.4">
      <c r="AJ3488" s="26" t="str">
        <f>VLOOKUP(AQ3488,'user list'!A:B,2,0)</f>
        <v>LEDIPO</v>
      </c>
      <c r="AK3488" s="26">
        <f t="shared" si="210"/>
        <v>6</v>
      </c>
      <c r="AL3488" s="26">
        <f t="shared" si="211"/>
        <v>9</v>
      </c>
      <c r="AM3488" s="94" t="str">
        <f t="shared" si="212"/>
        <v>6/9 Log In</v>
      </c>
      <c r="AN3488" s="172">
        <v>45817.680590277778</v>
      </c>
      <c r="AO3488" s="69" t="s">
        <v>222</v>
      </c>
      <c r="AP3488" s="69" t="s">
        <v>1913</v>
      </c>
      <c r="AQ3488" s="69" t="s">
        <v>222</v>
      </c>
      <c r="AR3488" s="69" t="s">
        <v>1916</v>
      </c>
    </row>
    <row r="3489" spans="36:44" ht="14.4">
      <c r="AJ3489" s="26" t="str">
        <f>VLOOKUP(AQ3489,'user list'!A:B,2,0)</f>
        <v>CHD</v>
      </c>
      <c r="AK3489" s="26">
        <f t="shared" si="210"/>
        <v>6</v>
      </c>
      <c r="AL3489" s="26">
        <f t="shared" si="211"/>
        <v>9</v>
      </c>
      <c r="AM3489" s="94" t="str">
        <f t="shared" si="212"/>
        <v>6/9 Log Off</v>
      </c>
      <c r="AN3489" s="172">
        <v>45817.684259259258</v>
      </c>
      <c r="AO3489" s="69" t="s">
        <v>203</v>
      </c>
      <c r="AP3489" s="69" t="s">
        <v>1913</v>
      </c>
      <c r="AQ3489" s="69" t="s">
        <v>203</v>
      </c>
      <c r="AR3489" s="69" t="s">
        <v>1917</v>
      </c>
    </row>
    <row r="3490" spans="36:44" ht="14.4">
      <c r="AJ3490" s="26" t="str">
        <f>VLOOKUP(AQ3490,'user list'!A:B,2,0)</f>
        <v>CHD</v>
      </c>
      <c r="AK3490" s="26">
        <f t="shared" si="210"/>
        <v>6</v>
      </c>
      <c r="AL3490" s="26">
        <f t="shared" si="211"/>
        <v>9</v>
      </c>
      <c r="AM3490" s="94" t="str">
        <f t="shared" si="212"/>
        <v>6/9 Log In</v>
      </c>
      <c r="AN3490" s="172">
        <v>45817.684444444443</v>
      </c>
      <c r="AO3490" s="69" t="s">
        <v>203</v>
      </c>
      <c r="AP3490" s="69" t="s">
        <v>1913</v>
      </c>
      <c r="AQ3490" s="69" t="s">
        <v>203</v>
      </c>
      <c r="AR3490" s="69" t="s">
        <v>1916</v>
      </c>
    </row>
    <row r="3491" spans="36:44" ht="14.4">
      <c r="AJ3491" s="26" t="str">
        <f>VLOOKUP(AQ3491,'user list'!A:B,2,0)</f>
        <v>DBO</v>
      </c>
      <c r="AK3491" s="26">
        <f t="shared" ref="AK3491:AK3554" si="213">MONTH(AN3491)</f>
        <v>6</v>
      </c>
      <c r="AL3491" s="26">
        <f t="shared" ref="AL3491:AL3554" si="214">DAY(AN3491)</f>
        <v>9</v>
      </c>
      <c r="AM3491" s="94" t="str">
        <f t="shared" ref="AM3491:AM3554" si="215">AK3491&amp;"/"&amp;AL3491&amp;" "&amp;AR3491</f>
        <v>6/9 Log Off</v>
      </c>
      <c r="AN3491" s="172">
        <v>45817.684930555559</v>
      </c>
      <c r="AO3491" s="69" t="s">
        <v>209</v>
      </c>
      <c r="AP3491" s="69" t="s">
        <v>1913</v>
      </c>
      <c r="AQ3491" s="69" t="s">
        <v>209</v>
      </c>
      <c r="AR3491" s="69" t="s">
        <v>1917</v>
      </c>
    </row>
    <row r="3492" spans="36:44" ht="14.4">
      <c r="AJ3492" s="26" t="str">
        <f>VLOOKUP(AQ3492,'user list'!A:B,2,0)</f>
        <v>DBO</v>
      </c>
      <c r="AK3492" s="26">
        <f t="shared" si="213"/>
        <v>6</v>
      </c>
      <c r="AL3492" s="26">
        <f t="shared" si="214"/>
        <v>9</v>
      </c>
      <c r="AM3492" s="94" t="str">
        <f t="shared" si="215"/>
        <v>6/9 Log In</v>
      </c>
      <c r="AN3492" s="172">
        <v>45817.685196759259</v>
      </c>
      <c r="AO3492" s="69" t="s">
        <v>209</v>
      </c>
      <c r="AP3492" s="69" t="s">
        <v>1913</v>
      </c>
      <c r="AQ3492" s="69" t="s">
        <v>209</v>
      </c>
      <c r="AR3492" s="69" t="s">
        <v>1916</v>
      </c>
    </row>
    <row r="3493" spans="36:44" ht="14.4">
      <c r="AJ3493" s="26" t="str">
        <f>VLOOKUP(AQ3493,'user list'!A:B,2,0)</f>
        <v>CPDD</v>
      </c>
      <c r="AK3493" s="26">
        <f t="shared" si="213"/>
        <v>6</v>
      </c>
      <c r="AL3493" s="26">
        <f t="shared" si="214"/>
        <v>9</v>
      </c>
      <c r="AM3493" s="94" t="str">
        <f t="shared" si="215"/>
        <v>6/9 Log Off</v>
      </c>
      <c r="AN3493" s="172">
        <v>45817.685254629629</v>
      </c>
      <c r="AO3493" s="69" t="s">
        <v>205</v>
      </c>
      <c r="AP3493" s="69" t="s">
        <v>1913</v>
      </c>
      <c r="AQ3493" s="69" t="s">
        <v>205</v>
      </c>
      <c r="AR3493" s="69" t="s">
        <v>1917</v>
      </c>
    </row>
    <row r="3494" spans="36:44" ht="14.4">
      <c r="AJ3494" s="26" t="str">
        <f>VLOOKUP(AQ3494,'user list'!A:B,2,0)</f>
        <v>QCYDO</v>
      </c>
      <c r="AK3494" s="26">
        <f t="shared" si="213"/>
        <v>6</v>
      </c>
      <c r="AL3494" s="26">
        <f t="shared" si="214"/>
        <v>9</v>
      </c>
      <c r="AM3494" s="94" t="str">
        <f t="shared" si="215"/>
        <v>6/9 Log Off</v>
      </c>
      <c r="AN3494" s="172">
        <v>45817.685636574075</v>
      </c>
      <c r="AO3494" s="69" t="s">
        <v>270</v>
      </c>
      <c r="AP3494" s="69" t="s">
        <v>1913</v>
      </c>
      <c r="AQ3494" s="69" t="s">
        <v>270</v>
      </c>
      <c r="AR3494" s="69" t="s">
        <v>1917</v>
      </c>
    </row>
    <row r="3495" spans="36:44" ht="14.4">
      <c r="AJ3495" s="26" t="str">
        <f>VLOOKUP(AQ3495,'user list'!A:B,2,0)</f>
        <v>OCA</v>
      </c>
      <c r="AK3495" s="26">
        <f t="shared" si="213"/>
        <v>6</v>
      </c>
      <c r="AL3495" s="26">
        <f t="shared" si="214"/>
        <v>9</v>
      </c>
      <c r="AM3495" s="94" t="str">
        <f t="shared" si="215"/>
        <v>6/9 Log In</v>
      </c>
      <c r="AN3495" s="172">
        <v>45817.686215277776</v>
      </c>
      <c r="AO3495" s="69" t="s">
        <v>227</v>
      </c>
      <c r="AP3495" s="69" t="s">
        <v>1913</v>
      </c>
      <c r="AQ3495" s="69" t="s">
        <v>227</v>
      </c>
      <c r="AR3495" s="69" t="s">
        <v>1916</v>
      </c>
    </row>
    <row r="3496" spans="36:44" ht="14.4">
      <c r="AJ3496" s="26" t="str">
        <f>VLOOKUP(AQ3496,'user list'!A:B,2,0)</f>
        <v>ITDD</v>
      </c>
      <c r="AK3496" s="26">
        <f t="shared" si="213"/>
        <v>6</v>
      </c>
      <c r="AL3496" s="26">
        <f t="shared" si="214"/>
        <v>9</v>
      </c>
      <c r="AM3496" s="94" t="str">
        <f t="shared" si="215"/>
        <v>6/9 Log In</v>
      </c>
      <c r="AN3496" s="172">
        <v>45817.686620370368</v>
      </c>
      <c r="AO3496" s="69" t="s">
        <v>219</v>
      </c>
      <c r="AP3496" s="69" t="s">
        <v>1913</v>
      </c>
      <c r="AQ3496" s="69" t="s">
        <v>219</v>
      </c>
      <c r="AR3496" s="69" t="s">
        <v>1916</v>
      </c>
    </row>
    <row r="3497" spans="36:44" ht="14.4">
      <c r="AJ3497" s="26" t="str">
        <f>VLOOKUP(AQ3497,'user list'!A:B,2,0)</f>
        <v>HCDRD</v>
      </c>
      <c r="AK3497" s="26">
        <f t="shared" si="213"/>
        <v>6</v>
      </c>
      <c r="AL3497" s="26">
        <f t="shared" si="214"/>
        <v>9</v>
      </c>
      <c r="AM3497" s="94" t="str">
        <f t="shared" si="215"/>
        <v>6/9 Log Off</v>
      </c>
      <c r="AN3497" s="172">
        <v>45817.68681712963</v>
      </c>
      <c r="AO3497" s="69" t="s">
        <v>216</v>
      </c>
      <c r="AP3497" s="69" t="s">
        <v>1913</v>
      </c>
      <c r="AQ3497" s="69" t="s">
        <v>216</v>
      </c>
      <c r="AR3497" s="69" t="s">
        <v>1917</v>
      </c>
    </row>
    <row r="3498" spans="36:44" ht="14.4">
      <c r="AJ3498" s="26" t="str">
        <f>VLOOKUP(AQ3498,'user list'!A:B,2,0)</f>
        <v>ITDD</v>
      </c>
      <c r="AK3498" s="26">
        <f t="shared" si="213"/>
        <v>6</v>
      </c>
      <c r="AL3498" s="26">
        <f t="shared" si="214"/>
        <v>9</v>
      </c>
      <c r="AM3498" s="94" t="str">
        <f t="shared" si="215"/>
        <v>6/9 Log Off</v>
      </c>
      <c r="AN3498" s="172">
        <v>45817.686874999999</v>
      </c>
      <c r="AO3498" s="69" t="s">
        <v>219</v>
      </c>
      <c r="AP3498" s="69" t="s">
        <v>1913</v>
      </c>
      <c r="AQ3498" s="69" t="s">
        <v>219</v>
      </c>
      <c r="AR3498" s="69" t="s">
        <v>1917</v>
      </c>
    </row>
    <row r="3499" spans="36:44" ht="14.4">
      <c r="AJ3499" s="26" t="str">
        <f>VLOOKUP(AQ3499,'user list'!A:B,2,0)</f>
        <v>Admin</v>
      </c>
      <c r="AK3499" s="26">
        <f t="shared" si="213"/>
        <v>6</v>
      </c>
      <c r="AL3499" s="26">
        <f t="shared" si="214"/>
        <v>9</v>
      </c>
      <c r="AM3499" s="94" t="str">
        <f t="shared" si="215"/>
        <v>6/9 Log In</v>
      </c>
      <c r="AN3499" s="172">
        <v>45817.686944444446</v>
      </c>
      <c r="AO3499" s="69" t="s">
        <v>186</v>
      </c>
      <c r="AP3499" s="69" t="s">
        <v>1913</v>
      </c>
      <c r="AQ3499" s="69" t="s">
        <v>186</v>
      </c>
      <c r="AR3499" s="69" t="s">
        <v>1916</v>
      </c>
    </row>
    <row r="3500" spans="36:44" ht="14.4">
      <c r="AJ3500" s="26" t="str">
        <f>VLOOKUP(AQ3500,'user list'!A:B,2,0)</f>
        <v>DOE</v>
      </c>
      <c r="AK3500" s="26">
        <f t="shared" si="213"/>
        <v>6</v>
      </c>
      <c r="AL3500" s="26">
        <f t="shared" si="214"/>
        <v>9</v>
      </c>
      <c r="AM3500" s="94" t="str">
        <f t="shared" si="215"/>
        <v>6/9 Log Off</v>
      </c>
      <c r="AN3500" s="172">
        <v>45817.688657407409</v>
      </c>
      <c r="AO3500" s="69" t="s">
        <v>212</v>
      </c>
      <c r="AP3500" s="69" t="s">
        <v>1913</v>
      </c>
      <c r="AQ3500" s="69" t="s">
        <v>212</v>
      </c>
      <c r="AR3500" s="69" t="s">
        <v>1917</v>
      </c>
    </row>
    <row r="3501" spans="36:44" ht="14.4">
      <c r="AJ3501" s="26" t="str">
        <f>VLOOKUP(AQ3501,'user list'!A:B,2,0)</f>
        <v>DOE</v>
      </c>
      <c r="AK3501" s="26">
        <f t="shared" si="213"/>
        <v>6</v>
      </c>
      <c r="AL3501" s="26">
        <f t="shared" si="214"/>
        <v>9</v>
      </c>
      <c r="AM3501" s="94" t="str">
        <f t="shared" si="215"/>
        <v>6/9 Log In</v>
      </c>
      <c r="AN3501" s="172">
        <v>45817.688726851855</v>
      </c>
      <c r="AO3501" s="69" t="s">
        <v>212</v>
      </c>
      <c r="AP3501" s="69" t="s">
        <v>1913</v>
      </c>
      <c r="AQ3501" s="69" t="s">
        <v>212</v>
      </c>
      <c r="AR3501" s="69" t="s">
        <v>1916</v>
      </c>
    </row>
    <row r="3502" spans="36:44" ht="14.4">
      <c r="AJ3502" s="26" t="str">
        <f>VLOOKUP(AQ3502,'user list'!A:B,2,0)</f>
        <v>CREMCO</v>
      </c>
      <c r="AK3502" s="26">
        <f t="shared" si="213"/>
        <v>6</v>
      </c>
      <c r="AL3502" s="26">
        <f t="shared" si="214"/>
        <v>9</v>
      </c>
      <c r="AM3502" s="94" t="str">
        <f t="shared" si="215"/>
        <v>6/9 Log Off</v>
      </c>
      <c r="AN3502" s="172">
        <v>45817.689629629633</v>
      </c>
      <c r="AO3502" s="69" t="s">
        <v>206</v>
      </c>
      <c r="AP3502" s="69" t="s">
        <v>1913</v>
      </c>
      <c r="AQ3502" s="69" t="s">
        <v>206</v>
      </c>
      <c r="AR3502" s="69" t="s">
        <v>1917</v>
      </c>
    </row>
    <row r="3503" spans="36:44" ht="14.4">
      <c r="AJ3503" s="26" t="str">
        <f>VLOOKUP(AQ3503,'user list'!A:B,2,0)</f>
        <v>CREMCO</v>
      </c>
      <c r="AK3503" s="26">
        <f t="shared" si="213"/>
        <v>6</v>
      </c>
      <c r="AL3503" s="26">
        <f t="shared" si="214"/>
        <v>9</v>
      </c>
      <c r="AM3503" s="94" t="str">
        <f t="shared" si="215"/>
        <v>6/9 Log In</v>
      </c>
      <c r="AN3503" s="172">
        <v>45817.689814814818</v>
      </c>
      <c r="AO3503" s="69" t="s">
        <v>206</v>
      </c>
      <c r="AP3503" s="69" t="s">
        <v>1913</v>
      </c>
      <c r="AQ3503" s="69" t="s">
        <v>206</v>
      </c>
      <c r="AR3503" s="69" t="s">
        <v>1916</v>
      </c>
    </row>
    <row r="3504" spans="36:44" ht="14.4">
      <c r="AJ3504" s="26" t="str">
        <f>VLOOKUP(AQ3504,'user list'!A:B,2,0)</f>
        <v>CPDD</v>
      </c>
      <c r="AK3504" s="26">
        <f t="shared" si="213"/>
        <v>6</v>
      </c>
      <c r="AL3504" s="26">
        <f t="shared" si="214"/>
        <v>9</v>
      </c>
      <c r="AM3504" s="94" t="str">
        <f t="shared" si="215"/>
        <v>6/9 Log In</v>
      </c>
      <c r="AN3504" s="172">
        <v>45817.690393518518</v>
      </c>
      <c r="AO3504" s="69" t="s">
        <v>205</v>
      </c>
      <c r="AP3504" s="69" t="s">
        <v>1913</v>
      </c>
      <c r="AQ3504" s="69" t="s">
        <v>205</v>
      </c>
      <c r="AR3504" s="69" t="s">
        <v>1916</v>
      </c>
    </row>
    <row r="3505" spans="36:44" ht="14.4">
      <c r="AJ3505" s="26" t="str">
        <f>VLOOKUP(AQ3505,'user list'!A:B,2,0)</f>
        <v>QCPL</v>
      </c>
      <c r="AK3505" s="26">
        <f t="shared" si="213"/>
        <v>6</v>
      </c>
      <c r="AL3505" s="26">
        <f t="shared" si="214"/>
        <v>9</v>
      </c>
      <c r="AM3505" s="94" t="str">
        <f t="shared" si="215"/>
        <v>6/9 Log Off</v>
      </c>
      <c r="AN3505" s="172">
        <v>45817.691099537034</v>
      </c>
      <c r="AO3505" s="69" t="s">
        <v>268</v>
      </c>
      <c r="AP3505" s="69" t="s">
        <v>1913</v>
      </c>
      <c r="AQ3505" s="69" t="s">
        <v>268</v>
      </c>
      <c r="AR3505" s="69" t="s">
        <v>1917</v>
      </c>
    </row>
    <row r="3506" spans="36:44" ht="14.4">
      <c r="AJ3506" s="26" t="str">
        <f>VLOOKUP(AQ3506,'user list'!A:B,2,0)</f>
        <v>Admin</v>
      </c>
      <c r="AK3506" s="26">
        <f t="shared" si="213"/>
        <v>6</v>
      </c>
      <c r="AL3506" s="26">
        <f t="shared" si="214"/>
        <v>9</v>
      </c>
      <c r="AM3506" s="94" t="str">
        <f t="shared" si="215"/>
        <v>6/9 Log Off</v>
      </c>
      <c r="AN3506" s="172">
        <v>45817.691261574073</v>
      </c>
      <c r="AO3506" s="69" t="s">
        <v>186</v>
      </c>
      <c r="AP3506" s="69" t="s">
        <v>1913</v>
      </c>
      <c r="AQ3506" s="69" t="s">
        <v>186</v>
      </c>
      <c r="AR3506" s="69" t="s">
        <v>1917</v>
      </c>
    </row>
    <row r="3507" spans="36:44" ht="14.4">
      <c r="AJ3507" s="26" t="str">
        <f>VLOOKUP(AQ3507,'user list'!A:B,2,0)</f>
        <v>OCM</v>
      </c>
      <c r="AK3507" s="26">
        <f t="shared" si="213"/>
        <v>6</v>
      </c>
      <c r="AL3507" s="26">
        <f t="shared" si="214"/>
        <v>9</v>
      </c>
      <c r="AM3507" s="94" t="str">
        <f t="shared" si="215"/>
        <v>6/9 Log Off</v>
      </c>
      <c r="AN3507" s="172">
        <v>45817.69253472222</v>
      </c>
      <c r="AO3507" s="69" t="s">
        <v>236</v>
      </c>
      <c r="AP3507" s="69" t="s">
        <v>1913</v>
      </c>
      <c r="AQ3507" s="69" t="s">
        <v>236</v>
      </c>
      <c r="AR3507" s="69" t="s">
        <v>1917</v>
      </c>
    </row>
    <row r="3508" spans="36:44" ht="14.4">
      <c r="AJ3508" s="26" t="str">
        <f>VLOOKUP(AQ3508,'user list'!A:B,2,0)</f>
        <v>CTO</v>
      </c>
      <c r="AK3508" s="26">
        <f t="shared" si="213"/>
        <v>6</v>
      </c>
      <c r="AL3508" s="26">
        <f t="shared" si="214"/>
        <v>9</v>
      </c>
      <c r="AM3508" s="94" t="str">
        <f t="shared" si="215"/>
        <v>6/9 Log Off</v>
      </c>
      <c r="AN3508" s="172">
        <v>45817.693819444445</v>
      </c>
      <c r="AO3508" s="69" t="s">
        <v>207</v>
      </c>
      <c r="AP3508" s="69" t="s">
        <v>1913</v>
      </c>
      <c r="AQ3508" s="69" t="s">
        <v>207</v>
      </c>
      <c r="AR3508" s="69" t="s">
        <v>1917</v>
      </c>
    </row>
    <row r="3509" spans="36:44" ht="14.4">
      <c r="AJ3509" s="26" t="str">
        <f>VLOOKUP(AQ3509,'user list'!A:B,2,0)</f>
        <v>OCA</v>
      </c>
      <c r="AK3509" s="26">
        <f t="shared" si="213"/>
        <v>6</v>
      </c>
      <c r="AL3509" s="26">
        <f t="shared" si="214"/>
        <v>9</v>
      </c>
      <c r="AM3509" s="94" t="str">
        <f t="shared" si="215"/>
        <v>6/9 Log In</v>
      </c>
      <c r="AN3509" s="172">
        <v>45817.693923611114</v>
      </c>
      <c r="AO3509" s="69" t="s">
        <v>228</v>
      </c>
      <c r="AP3509" s="69" t="s">
        <v>1913</v>
      </c>
      <c r="AQ3509" s="69" t="s">
        <v>228</v>
      </c>
      <c r="AR3509" s="69" t="s">
        <v>1916</v>
      </c>
    </row>
    <row r="3510" spans="36:44" ht="14.4">
      <c r="AJ3510" s="26" t="str">
        <f>VLOOKUP(AQ3510,'user list'!A:B,2,0)</f>
        <v>QCTD</v>
      </c>
      <c r="AK3510" s="26">
        <f t="shared" si="213"/>
        <v>6</v>
      </c>
      <c r="AL3510" s="26">
        <f t="shared" si="214"/>
        <v>9</v>
      </c>
      <c r="AM3510" s="94" t="str">
        <f t="shared" si="215"/>
        <v>6/9 Log Off</v>
      </c>
      <c r="AN3510" s="172">
        <v>45817.695057870369</v>
      </c>
      <c r="AO3510" s="69" t="s">
        <v>269</v>
      </c>
      <c r="AP3510" s="69" t="s">
        <v>1913</v>
      </c>
      <c r="AQ3510" s="69" t="s">
        <v>269</v>
      </c>
      <c r="AR3510" s="69" t="s">
        <v>1917</v>
      </c>
    </row>
    <row r="3511" spans="36:44" ht="14.4">
      <c r="AJ3511" s="26" t="str">
        <f>VLOOKUP(AQ3511,'user list'!A:B,2,0)</f>
        <v>CGSD</v>
      </c>
      <c r="AK3511" s="26">
        <f t="shared" si="213"/>
        <v>6</v>
      </c>
      <c r="AL3511" s="26">
        <f t="shared" si="214"/>
        <v>9</v>
      </c>
      <c r="AM3511" s="94" t="str">
        <f t="shared" si="215"/>
        <v>6/9 Log Off</v>
      </c>
      <c r="AN3511" s="172">
        <v>45817.695300925923</v>
      </c>
      <c r="AO3511" s="69" t="s">
        <v>200</v>
      </c>
      <c r="AP3511" s="69" t="s">
        <v>1913</v>
      </c>
      <c r="AQ3511" s="69" t="s">
        <v>200</v>
      </c>
      <c r="AR3511" s="69" t="s">
        <v>1917</v>
      </c>
    </row>
    <row r="3512" spans="36:44" ht="14.4">
      <c r="AJ3512" s="26" t="str">
        <f>VLOOKUP(AQ3512,'user list'!A:B,2,0)</f>
        <v>CREMCO</v>
      </c>
      <c r="AK3512" s="26">
        <f t="shared" si="213"/>
        <v>6</v>
      </c>
      <c r="AL3512" s="26">
        <f t="shared" si="214"/>
        <v>9</v>
      </c>
      <c r="AM3512" s="94" t="str">
        <f t="shared" si="215"/>
        <v>6/9 Log In</v>
      </c>
      <c r="AN3512" s="172">
        <v>45817.6953587963</v>
      </c>
      <c r="AO3512" s="69" t="s">
        <v>206</v>
      </c>
      <c r="AP3512" s="69" t="s">
        <v>1913</v>
      </c>
      <c r="AQ3512" s="69" t="s">
        <v>206</v>
      </c>
      <c r="AR3512" s="69" t="s">
        <v>1916</v>
      </c>
    </row>
    <row r="3513" spans="36:44" ht="14.4">
      <c r="AJ3513" s="26" t="str">
        <f>VLOOKUP(AQ3513,'user list'!A:B,2,0)</f>
        <v>PLEB</v>
      </c>
      <c r="AK3513" s="26">
        <f t="shared" si="213"/>
        <v>6</v>
      </c>
      <c r="AL3513" s="26">
        <f t="shared" si="214"/>
        <v>9</v>
      </c>
      <c r="AM3513" s="94" t="str">
        <f t="shared" si="215"/>
        <v>6/9 Log Off</v>
      </c>
      <c r="AN3513" s="172">
        <v>45817.695381944446</v>
      </c>
      <c r="AO3513" s="69" t="s">
        <v>260</v>
      </c>
      <c r="AP3513" s="69" t="s">
        <v>1913</v>
      </c>
      <c r="AQ3513" s="69" t="s">
        <v>260</v>
      </c>
      <c r="AR3513" s="69" t="s">
        <v>1917</v>
      </c>
    </row>
    <row r="3514" spans="36:44" ht="14.4">
      <c r="AJ3514" s="26" t="str">
        <f>VLOOKUP(AQ3514,'user list'!A:B,2,0)</f>
        <v>CGSD</v>
      </c>
      <c r="AK3514" s="26">
        <f t="shared" si="213"/>
        <v>6</v>
      </c>
      <c r="AL3514" s="26">
        <f t="shared" si="214"/>
        <v>9</v>
      </c>
      <c r="AM3514" s="94" t="str">
        <f t="shared" si="215"/>
        <v>6/9 Log In</v>
      </c>
      <c r="AN3514" s="172">
        <v>45817.695451388892</v>
      </c>
      <c r="AO3514" s="69" t="s">
        <v>200</v>
      </c>
      <c r="AP3514" s="69" t="s">
        <v>1913</v>
      </c>
      <c r="AQ3514" s="69" t="s">
        <v>200</v>
      </c>
      <c r="AR3514" s="69" t="s">
        <v>1916</v>
      </c>
    </row>
    <row r="3515" spans="36:44" ht="14.4">
      <c r="AJ3515" s="26" t="str">
        <f>VLOOKUP(AQ3515,'user list'!A:B,2,0)</f>
        <v>PLEB</v>
      </c>
      <c r="AK3515" s="26">
        <f t="shared" si="213"/>
        <v>6</v>
      </c>
      <c r="AL3515" s="26">
        <f t="shared" si="214"/>
        <v>9</v>
      </c>
      <c r="AM3515" s="94" t="str">
        <f t="shared" si="215"/>
        <v>6/9 Log In</v>
      </c>
      <c r="AN3515" s="172">
        <v>45817.6955787037</v>
      </c>
      <c r="AO3515" s="69" t="s">
        <v>260</v>
      </c>
      <c r="AP3515" s="69" t="s">
        <v>1913</v>
      </c>
      <c r="AQ3515" s="69" t="s">
        <v>260</v>
      </c>
      <c r="AR3515" s="69" t="s">
        <v>1916</v>
      </c>
    </row>
    <row r="3516" spans="36:44" ht="14.4">
      <c r="AJ3516" s="26" t="str">
        <f>VLOOKUP(AQ3516,'user list'!A:B,2,0)</f>
        <v>CTO</v>
      </c>
      <c r="AK3516" s="26">
        <f t="shared" si="213"/>
        <v>6</v>
      </c>
      <c r="AL3516" s="26">
        <f t="shared" si="214"/>
        <v>9</v>
      </c>
      <c r="AM3516" s="94" t="str">
        <f t="shared" si="215"/>
        <v>6/9 Log In</v>
      </c>
      <c r="AN3516" s="172">
        <v>45817.695613425924</v>
      </c>
      <c r="AO3516" s="69" t="s">
        <v>207</v>
      </c>
      <c r="AP3516" s="69" t="s">
        <v>1913</v>
      </c>
      <c r="AQ3516" s="69" t="s">
        <v>207</v>
      </c>
      <c r="AR3516" s="69" t="s">
        <v>1916</v>
      </c>
    </row>
    <row r="3517" spans="36:44" ht="14.4">
      <c r="AJ3517" s="26" t="str">
        <f>VLOOKUP(AQ3517,'user list'!A:B,2,0)</f>
        <v>CHD</v>
      </c>
      <c r="AK3517" s="26">
        <f t="shared" si="213"/>
        <v>6</v>
      </c>
      <c r="AL3517" s="26">
        <f t="shared" si="214"/>
        <v>9</v>
      </c>
      <c r="AM3517" s="94" t="str">
        <f t="shared" si="215"/>
        <v>6/9 Log Off</v>
      </c>
      <c r="AN3517" s="172">
        <v>45817.696400462963</v>
      </c>
      <c r="AO3517" s="69" t="s">
        <v>203</v>
      </c>
      <c r="AP3517" s="69" t="s">
        <v>1913</v>
      </c>
      <c r="AQ3517" s="69" t="s">
        <v>203</v>
      </c>
      <c r="AR3517" s="69" t="s">
        <v>1917</v>
      </c>
    </row>
    <row r="3518" spans="36:44" ht="14.4">
      <c r="AJ3518" s="26" t="str">
        <f>VLOOKUP(AQ3518,'user list'!A:B,2,0)</f>
        <v>ITDD</v>
      </c>
      <c r="AK3518" s="26">
        <f t="shared" si="213"/>
        <v>6</v>
      </c>
      <c r="AL3518" s="26">
        <f t="shared" si="214"/>
        <v>9</v>
      </c>
      <c r="AM3518" s="94" t="str">
        <f t="shared" si="215"/>
        <v>6/9 Log Off</v>
      </c>
      <c r="AN3518" s="172">
        <v>45817.696712962963</v>
      </c>
      <c r="AO3518" s="69" t="s">
        <v>219</v>
      </c>
      <c r="AP3518" s="69" t="s">
        <v>1913</v>
      </c>
      <c r="AQ3518" s="69" t="s">
        <v>219</v>
      </c>
      <c r="AR3518" s="69" t="s">
        <v>1917</v>
      </c>
    </row>
    <row r="3519" spans="36:44" ht="14.4">
      <c r="AJ3519" s="26" t="str">
        <f>VLOOKUP(AQ3519,'user list'!A:B,2,0)</f>
        <v>ITDD</v>
      </c>
      <c r="AK3519" s="26">
        <f t="shared" si="213"/>
        <v>6</v>
      </c>
      <c r="AL3519" s="26">
        <f t="shared" si="214"/>
        <v>9</v>
      </c>
      <c r="AM3519" s="94" t="str">
        <f t="shared" si="215"/>
        <v>6/9 Log In</v>
      </c>
      <c r="AN3519" s="172">
        <v>45817.696759259263</v>
      </c>
      <c r="AO3519" s="69" t="s">
        <v>219</v>
      </c>
      <c r="AP3519" s="69" t="s">
        <v>1913</v>
      </c>
      <c r="AQ3519" s="69" t="s">
        <v>219</v>
      </c>
      <c r="AR3519" s="69" t="s">
        <v>1916</v>
      </c>
    </row>
    <row r="3520" spans="36:44" ht="14.4">
      <c r="AJ3520" s="26" t="str">
        <f>VLOOKUP(AQ3520,'user list'!A:B,2,0)</f>
        <v>Admin</v>
      </c>
      <c r="AK3520" s="26">
        <f t="shared" si="213"/>
        <v>6</v>
      </c>
      <c r="AL3520" s="26">
        <f t="shared" si="214"/>
        <v>9</v>
      </c>
      <c r="AM3520" s="94" t="str">
        <f t="shared" si="215"/>
        <v>6/9 Log In</v>
      </c>
      <c r="AN3520" s="172">
        <v>45817.698391203703</v>
      </c>
      <c r="AO3520" s="69" t="s">
        <v>186</v>
      </c>
      <c r="AP3520" s="69" t="s">
        <v>1913</v>
      </c>
      <c r="AQ3520" s="69" t="s">
        <v>186</v>
      </c>
      <c r="AR3520" s="69" t="s">
        <v>1916</v>
      </c>
    </row>
    <row r="3521" spans="36:44" ht="14.4">
      <c r="AJ3521" s="26" t="str">
        <f>VLOOKUP(AQ3521,'user list'!A:B,2,0)</f>
        <v>DBO</v>
      </c>
      <c r="AK3521" s="26">
        <f t="shared" si="213"/>
        <v>6</v>
      </c>
      <c r="AL3521" s="26">
        <f t="shared" si="214"/>
        <v>9</v>
      </c>
      <c r="AM3521" s="94" t="str">
        <f t="shared" si="215"/>
        <v>6/9 Log Off</v>
      </c>
      <c r="AN3521" s="172">
        <v>45817.704837962963</v>
      </c>
      <c r="AO3521" s="69" t="s">
        <v>209</v>
      </c>
      <c r="AP3521" s="69" t="s">
        <v>1913</v>
      </c>
      <c r="AQ3521" s="69" t="s">
        <v>209</v>
      </c>
      <c r="AR3521" s="69" t="s">
        <v>1917</v>
      </c>
    </row>
    <row r="3522" spans="36:44" ht="14.4">
      <c r="AJ3522" s="26" t="str">
        <f>VLOOKUP(AQ3522,'user list'!A:B,2,0)</f>
        <v>OCA</v>
      </c>
      <c r="AK3522" s="26">
        <f t="shared" si="213"/>
        <v>6</v>
      </c>
      <c r="AL3522" s="26">
        <f t="shared" si="214"/>
        <v>9</v>
      </c>
      <c r="AM3522" s="94" t="str">
        <f t="shared" si="215"/>
        <v>6/9 Log Off</v>
      </c>
      <c r="AN3522" s="172">
        <v>45817.705613425926</v>
      </c>
      <c r="AO3522" s="69" t="s">
        <v>228</v>
      </c>
      <c r="AP3522" s="69" t="s">
        <v>1913</v>
      </c>
      <c r="AQ3522" s="69" t="s">
        <v>228</v>
      </c>
      <c r="AR3522" s="69" t="s">
        <v>1917</v>
      </c>
    </row>
    <row r="3523" spans="36:44" ht="14.4">
      <c r="AJ3523" s="26" t="str">
        <f>VLOOKUP(AQ3523,'user list'!A:B,2,0)</f>
        <v>OCA</v>
      </c>
      <c r="AK3523" s="26">
        <f t="shared" si="213"/>
        <v>6</v>
      </c>
      <c r="AL3523" s="26">
        <f t="shared" si="214"/>
        <v>9</v>
      </c>
      <c r="AM3523" s="94" t="str">
        <f t="shared" si="215"/>
        <v>6/9 Log In</v>
      </c>
      <c r="AN3523" s="172">
        <v>45817.709699074076</v>
      </c>
      <c r="AO3523" s="69" t="s">
        <v>228</v>
      </c>
      <c r="AP3523" s="69" t="s">
        <v>1913</v>
      </c>
      <c r="AQ3523" s="69" t="s">
        <v>228</v>
      </c>
      <c r="AR3523" s="69" t="s">
        <v>1916</v>
      </c>
    </row>
    <row r="3524" spans="36:44" ht="14.4">
      <c r="AJ3524" s="26" t="str">
        <f>VLOOKUP(AQ3524,'user list'!A:B,2,0)</f>
        <v>Admin</v>
      </c>
      <c r="AK3524" s="26">
        <f t="shared" si="213"/>
        <v>6</v>
      </c>
      <c r="AL3524" s="26">
        <f t="shared" si="214"/>
        <v>9</v>
      </c>
      <c r="AM3524" s="94" t="str">
        <f t="shared" si="215"/>
        <v>6/9 Log In</v>
      </c>
      <c r="AN3524" s="172">
        <v>45817.709745370368</v>
      </c>
      <c r="AO3524" s="69" t="s">
        <v>186</v>
      </c>
      <c r="AP3524" s="69" t="s">
        <v>1913</v>
      </c>
      <c r="AQ3524" s="69" t="s">
        <v>186</v>
      </c>
      <c r="AR3524" s="69" t="s">
        <v>1916</v>
      </c>
    </row>
    <row r="3525" spans="36:44" ht="14.4">
      <c r="AJ3525" s="26" t="str">
        <f>VLOOKUP(AQ3525,'user list'!A:B,2,0)</f>
        <v>OCM</v>
      </c>
      <c r="AK3525" s="26">
        <f t="shared" si="213"/>
        <v>6</v>
      </c>
      <c r="AL3525" s="26">
        <f t="shared" si="214"/>
        <v>9</v>
      </c>
      <c r="AM3525" s="94" t="str">
        <f t="shared" si="215"/>
        <v>6/9 Log Off</v>
      </c>
      <c r="AN3525" s="172">
        <v>45817.710393518515</v>
      </c>
      <c r="AO3525" s="69" t="s">
        <v>232</v>
      </c>
      <c r="AP3525" s="69" t="s">
        <v>1913</v>
      </c>
      <c r="AQ3525" s="69" t="s">
        <v>232</v>
      </c>
      <c r="AR3525" s="69" t="s">
        <v>1917</v>
      </c>
    </row>
    <row r="3526" spans="36:44" ht="14.4">
      <c r="AJ3526" s="26" t="str">
        <f>VLOOKUP(AQ3526,'user list'!A:B,2,0)</f>
        <v>OCM</v>
      </c>
      <c r="AK3526" s="26">
        <f t="shared" si="213"/>
        <v>6</v>
      </c>
      <c r="AL3526" s="26">
        <f t="shared" si="214"/>
        <v>9</v>
      </c>
      <c r="AM3526" s="94" t="str">
        <f t="shared" si="215"/>
        <v>6/9 Log In</v>
      </c>
      <c r="AN3526" s="172">
        <v>45817.710555555554</v>
      </c>
      <c r="AO3526" s="69" t="s">
        <v>232</v>
      </c>
      <c r="AP3526" s="69" t="s">
        <v>1913</v>
      </c>
      <c r="AQ3526" s="69" t="s">
        <v>232</v>
      </c>
      <c r="AR3526" s="69" t="s">
        <v>1916</v>
      </c>
    </row>
    <row r="3527" spans="36:44" ht="14.4">
      <c r="AJ3527" s="26" t="str">
        <f>VLOOKUP(AQ3527,'user list'!A:B,2,0)</f>
        <v>PDAO</v>
      </c>
      <c r="AK3527" s="26">
        <f t="shared" si="213"/>
        <v>6</v>
      </c>
      <c r="AL3527" s="26">
        <f t="shared" si="214"/>
        <v>9</v>
      </c>
      <c r="AM3527" s="94" t="str">
        <f t="shared" si="215"/>
        <v>6/9 Log In</v>
      </c>
      <c r="AN3527" s="172">
        <v>45817.713113425925</v>
      </c>
      <c r="AO3527" s="69" t="s">
        <v>258</v>
      </c>
      <c r="AP3527" s="69" t="s">
        <v>1913</v>
      </c>
      <c r="AQ3527" s="69" t="s">
        <v>258</v>
      </c>
      <c r="AR3527" s="69" t="s">
        <v>1916</v>
      </c>
    </row>
    <row r="3528" spans="36:44" ht="14.4">
      <c r="AJ3528" s="26" t="str">
        <f>VLOOKUP(AQ3528,'user list'!A:B,2,0)</f>
        <v>PDAO</v>
      </c>
      <c r="AK3528" s="26">
        <f t="shared" si="213"/>
        <v>6</v>
      </c>
      <c r="AL3528" s="26">
        <f t="shared" si="214"/>
        <v>9</v>
      </c>
      <c r="AM3528" s="94" t="str">
        <f t="shared" si="215"/>
        <v>6/9 Log Off</v>
      </c>
      <c r="AN3528" s="172">
        <v>45817.714618055557</v>
      </c>
      <c r="AO3528" s="69" t="s">
        <v>258</v>
      </c>
      <c r="AP3528" s="69" t="s">
        <v>1913</v>
      </c>
      <c r="AQ3528" s="69" t="s">
        <v>258</v>
      </c>
      <c r="AR3528" s="69" t="s">
        <v>1917</v>
      </c>
    </row>
    <row r="3529" spans="36:44" ht="14.4">
      <c r="AJ3529" s="26" t="str">
        <f>VLOOKUP(AQ3529,'user list'!A:B,2,0)</f>
        <v>PDAO</v>
      </c>
      <c r="AK3529" s="26">
        <f t="shared" si="213"/>
        <v>6</v>
      </c>
      <c r="AL3529" s="26">
        <f t="shared" si="214"/>
        <v>9</v>
      </c>
      <c r="AM3529" s="94" t="str">
        <f t="shared" si="215"/>
        <v>6/9 Log In</v>
      </c>
      <c r="AN3529" s="172">
        <v>45817.714814814812</v>
      </c>
      <c r="AO3529" s="69" t="s">
        <v>258</v>
      </c>
      <c r="AP3529" s="69" t="s">
        <v>1913</v>
      </c>
      <c r="AQ3529" s="69" t="s">
        <v>258</v>
      </c>
      <c r="AR3529" s="69" t="s">
        <v>1916</v>
      </c>
    </row>
    <row r="3530" spans="36:44" ht="14.4">
      <c r="AJ3530" s="26" t="str">
        <f>VLOOKUP(AQ3530,'user list'!A:B,2,0)</f>
        <v>PDAO</v>
      </c>
      <c r="AK3530" s="26">
        <f t="shared" si="213"/>
        <v>6</v>
      </c>
      <c r="AL3530" s="26">
        <f t="shared" si="214"/>
        <v>9</v>
      </c>
      <c r="AM3530" s="94" t="str">
        <f t="shared" si="215"/>
        <v>6/9 Log In</v>
      </c>
      <c r="AN3530" s="172">
        <v>45817.715150462966</v>
      </c>
      <c r="AO3530" s="69" t="s">
        <v>258</v>
      </c>
      <c r="AP3530" s="69" t="s">
        <v>1913</v>
      </c>
      <c r="AQ3530" s="69" t="s">
        <v>258</v>
      </c>
      <c r="AR3530" s="69" t="s">
        <v>1916</v>
      </c>
    </row>
    <row r="3531" spans="36:44" ht="14.4">
      <c r="AJ3531" s="26" t="str">
        <f>VLOOKUP(AQ3531,'user list'!A:B,2,0)</f>
        <v>OCM</v>
      </c>
      <c r="AK3531" s="26">
        <f t="shared" si="213"/>
        <v>6</v>
      </c>
      <c r="AL3531" s="26">
        <f t="shared" si="214"/>
        <v>9</v>
      </c>
      <c r="AM3531" s="94" t="str">
        <f t="shared" si="215"/>
        <v>6/9 Log Off</v>
      </c>
      <c r="AN3531" s="172">
        <v>45817.721863425926</v>
      </c>
      <c r="AO3531" s="69" t="s">
        <v>235</v>
      </c>
      <c r="AP3531" s="69" t="s">
        <v>1913</v>
      </c>
      <c r="AQ3531" s="69" t="s">
        <v>235</v>
      </c>
      <c r="AR3531" s="69" t="s">
        <v>1917</v>
      </c>
    </row>
    <row r="3532" spans="36:44" ht="14.4">
      <c r="AJ3532" s="26" t="str">
        <f>VLOOKUP(AQ3532,'user list'!A:B,2,0)</f>
        <v>OCM</v>
      </c>
      <c r="AK3532" s="26">
        <f t="shared" si="213"/>
        <v>6</v>
      </c>
      <c r="AL3532" s="26">
        <f t="shared" si="214"/>
        <v>9</v>
      </c>
      <c r="AM3532" s="94" t="str">
        <f t="shared" si="215"/>
        <v>6/9 Log In</v>
      </c>
      <c r="AN3532" s="172">
        <v>45817.721921296295</v>
      </c>
      <c r="AO3532" s="69" t="s">
        <v>235</v>
      </c>
      <c r="AP3532" s="69" t="s">
        <v>1913</v>
      </c>
      <c r="AQ3532" s="69" t="s">
        <v>235</v>
      </c>
      <c r="AR3532" s="69" t="s">
        <v>1916</v>
      </c>
    </row>
    <row r="3533" spans="36:44" ht="14.4">
      <c r="AJ3533" s="26" t="str">
        <f>VLOOKUP(AQ3533,'user list'!A:B,2,0)</f>
        <v>OCM</v>
      </c>
      <c r="AK3533" s="26">
        <f t="shared" si="213"/>
        <v>6</v>
      </c>
      <c r="AL3533" s="26">
        <f t="shared" si="214"/>
        <v>9</v>
      </c>
      <c r="AM3533" s="94" t="str">
        <f t="shared" si="215"/>
        <v>6/9 Log Off</v>
      </c>
      <c r="AN3533" s="172">
        <v>45817.732662037037</v>
      </c>
      <c r="AO3533" s="69" t="s">
        <v>232</v>
      </c>
      <c r="AP3533" s="69" t="s">
        <v>1913</v>
      </c>
      <c r="AQ3533" s="69" t="s">
        <v>232</v>
      </c>
      <c r="AR3533" s="69" t="s">
        <v>1917</v>
      </c>
    </row>
    <row r="3534" spans="36:44" ht="14.4">
      <c r="AJ3534" s="26" t="str">
        <f>VLOOKUP(AQ3534,'user list'!A:B,2,0)</f>
        <v>OCM</v>
      </c>
      <c r="AK3534" s="26">
        <f t="shared" si="213"/>
        <v>6</v>
      </c>
      <c r="AL3534" s="26">
        <f t="shared" si="214"/>
        <v>9</v>
      </c>
      <c r="AM3534" s="94" t="str">
        <f t="shared" si="215"/>
        <v>6/9 Log In</v>
      </c>
      <c r="AN3534" s="172">
        <v>45817.732835648145</v>
      </c>
      <c r="AO3534" s="69" t="s">
        <v>232</v>
      </c>
      <c r="AP3534" s="69" t="s">
        <v>1913</v>
      </c>
      <c r="AQ3534" s="69" t="s">
        <v>232</v>
      </c>
      <c r="AR3534" s="69" t="s">
        <v>1916</v>
      </c>
    </row>
    <row r="3535" spans="36:44" ht="14.4">
      <c r="AJ3535" s="26" t="str">
        <f>VLOOKUP(AQ3535,'user list'!A:B,2,0)</f>
        <v>QCDRRMO</v>
      </c>
      <c r="AK3535" s="26">
        <f t="shared" si="213"/>
        <v>6</v>
      </c>
      <c r="AL3535" s="26">
        <f t="shared" si="214"/>
        <v>9</v>
      </c>
      <c r="AM3535" s="94" t="str">
        <f t="shared" si="215"/>
        <v>6/9 Log Off</v>
      </c>
      <c r="AN3535" s="172">
        <v>45817.7344212963</v>
      </c>
      <c r="AO3535" s="69" t="s">
        <v>265</v>
      </c>
      <c r="AP3535" s="69" t="s">
        <v>1913</v>
      </c>
      <c r="AQ3535" s="69" t="s">
        <v>265</v>
      </c>
      <c r="AR3535" s="69" t="s">
        <v>1917</v>
      </c>
    </row>
    <row r="3536" spans="36:44" ht="14.4">
      <c r="AJ3536" s="26" t="str">
        <f>VLOOKUP(AQ3536,'user list'!A:B,2,0)</f>
        <v>CGSD</v>
      </c>
      <c r="AK3536" s="26">
        <f t="shared" si="213"/>
        <v>6</v>
      </c>
      <c r="AL3536" s="26">
        <f t="shared" si="214"/>
        <v>9</v>
      </c>
      <c r="AM3536" s="94" t="str">
        <f t="shared" si="215"/>
        <v>6/9 Log Off</v>
      </c>
      <c r="AN3536" s="172">
        <v>45817.736354166664</v>
      </c>
      <c r="AO3536" s="69" t="s">
        <v>200</v>
      </c>
      <c r="AP3536" s="69" t="s">
        <v>1913</v>
      </c>
      <c r="AQ3536" s="69" t="s">
        <v>200</v>
      </c>
      <c r="AR3536" s="69" t="s">
        <v>1917</v>
      </c>
    </row>
    <row r="3537" spans="36:44" ht="14.4">
      <c r="AJ3537" s="26" t="str">
        <f>VLOOKUP(AQ3537,'user list'!A:B,2,0)</f>
        <v>ITDD</v>
      </c>
      <c r="AK3537" s="26">
        <f t="shared" si="213"/>
        <v>6</v>
      </c>
      <c r="AL3537" s="26">
        <f t="shared" si="214"/>
        <v>9</v>
      </c>
      <c r="AM3537" s="94" t="str">
        <f t="shared" si="215"/>
        <v>6/9 Log In</v>
      </c>
      <c r="AN3537" s="172">
        <v>45817.746712962966</v>
      </c>
      <c r="AO3537" s="69" t="s">
        <v>219</v>
      </c>
      <c r="AP3537" s="69" t="s">
        <v>1913</v>
      </c>
      <c r="AQ3537" s="69" t="s">
        <v>219</v>
      </c>
      <c r="AR3537" s="69" t="s">
        <v>1916</v>
      </c>
    </row>
    <row r="3538" spans="36:44" ht="14.4">
      <c r="AJ3538" s="26" t="str">
        <f>VLOOKUP(AQ3538,'user list'!A:B,2,0)</f>
        <v>OCM</v>
      </c>
      <c r="AK3538" s="26">
        <f t="shared" si="213"/>
        <v>6</v>
      </c>
      <c r="AL3538" s="26">
        <f t="shared" si="214"/>
        <v>9</v>
      </c>
      <c r="AM3538" s="94" t="str">
        <f t="shared" si="215"/>
        <v>6/9 Log Off</v>
      </c>
      <c r="AN3538" s="172">
        <v>45817.75608796296</v>
      </c>
      <c r="AO3538" s="69" t="s">
        <v>232</v>
      </c>
      <c r="AP3538" s="69" t="s">
        <v>1913</v>
      </c>
      <c r="AQ3538" s="69" t="s">
        <v>232</v>
      </c>
      <c r="AR3538" s="69" t="s">
        <v>1917</v>
      </c>
    </row>
    <row r="3539" spans="36:44" ht="14.4">
      <c r="AJ3539" s="26" t="str">
        <f>VLOOKUP(AQ3539,'user list'!A:B,2,0)</f>
        <v>QCPL</v>
      </c>
      <c r="AK3539" s="26">
        <f t="shared" si="213"/>
        <v>6</v>
      </c>
      <c r="AL3539" s="26">
        <f t="shared" si="214"/>
        <v>10</v>
      </c>
      <c r="AM3539" s="94" t="str">
        <f t="shared" si="215"/>
        <v>6/10 Log In</v>
      </c>
      <c r="AN3539" s="172">
        <v>45818.253194444442</v>
      </c>
      <c r="AO3539" s="69" t="s">
        <v>268</v>
      </c>
      <c r="AP3539" s="69" t="s">
        <v>1913</v>
      </c>
      <c r="AQ3539" s="69" t="s">
        <v>268</v>
      </c>
      <c r="AR3539" s="69" t="s">
        <v>1916</v>
      </c>
    </row>
    <row r="3540" spans="36:44" ht="14.4">
      <c r="AJ3540" s="26" t="str">
        <f>VLOOKUP(AQ3540,'user list'!A:B,2,0)</f>
        <v>QCPL</v>
      </c>
      <c r="AK3540" s="26">
        <f t="shared" si="213"/>
        <v>6</v>
      </c>
      <c r="AL3540" s="26">
        <f t="shared" si="214"/>
        <v>10</v>
      </c>
      <c r="AM3540" s="94" t="str">
        <f t="shared" si="215"/>
        <v>6/10 Log Off</v>
      </c>
      <c r="AN3540" s="172">
        <v>45818.280775462961</v>
      </c>
      <c r="AO3540" s="69" t="s">
        <v>268</v>
      </c>
      <c r="AP3540" s="69" t="s">
        <v>1913</v>
      </c>
      <c r="AQ3540" s="69" t="s">
        <v>268</v>
      </c>
      <c r="AR3540" s="69" t="s">
        <v>1917</v>
      </c>
    </row>
    <row r="3541" spans="36:44" ht="14.4">
      <c r="AJ3541" s="26" t="str">
        <f>VLOOKUP(AQ3541,'user list'!A:B,2,0)</f>
        <v>QCPL</v>
      </c>
      <c r="AK3541" s="26">
        <f t="shared" si="213"/>
        <v>6</v>
      </c>
      <c r="AL3541" s="26">
        <f t="shared" si="214"/>
        <v>10</v>
      </c>
      <c r="AM3541" s="94" t="str">
        <f t="shared" si="215"/>
        <v>6/10 Log In</v>
      </c>
      <c r="AN3541" s="172">
        <v>45818.281018518515</v>
      </c>
      <c r="AO3541" s="69" t="s">
        <v>268</v>
      </c>
      <c r="AP3541" s="69" t="s">
        <v>1913</v>
      </c>
      <c r="AQ3541" s="69" t="s">
        <v>268</v>
      </c>
      <c r="AR3541" s="69" t="s">
        <v>1916</v>
      </c>
    </row>
    <row r="3542" spans="36:44" ht="14.4">
      <c r="AJ3542" s="26" t="str">
        <f>VLOOKUP(AQ3542,'user list'!A:B,2,0)</f>
        <v>CAD</v>
      </c>
      <c r="AK3542" s="26">
        <f t="shared" si="213"/>
        <v>6</v>
      </c>
      <c r="AL3542" s="26">
        <f t="shared" si="214"/>
        <v>10</v>
      </c>
      <c r="AM3542" s="94" t="str">
        <f t="shared" si="215"/>
        <v>6/10 Log In</v>
      </c>
      <c r="AN3542" s="172">
        <v>45818.298356481479</v>
      </c>
      <c r="AO3542" s="69" t="s">
        <v>196</v>
      </c>
      <c r="AP3542" s="69" t="s">
        <v>1913</v>
      </c>
      <c r="AQ3542" s="69" t="s">
        <v>196</v>
      </c>
      <c r="AR3542" s="69" t="s">
        <v>1916</v>
      </c>
    </row>
    <row r="3543" spans="36:44" ht="14.4">
      <c r="AJ3543" s="26" t="str">
        <f>VLOOKUP(AQ3543,'user list'!A:B,2,0)</f>
        <v>CAD</v>
      </c>
      <c r="AK3543" s="26">
        <f t="shared" si="213"/>
        <v>6</v>
      </c>
      <c r="AL3543" s="26">
        <f t="shared" si="214"/>
        <v>10</v>
      </c>
      <c r="AM3543" s="94" t="str">
        <f t="shared" si="215"/>
        <v>6/10 Log In</v>
      </c>
      <c r="AN3543" s="172">
        <v>45818.298611111109</v>
      </c>
      <c r="AO3543" s="69" t="s">
        <v>196</v>
      </c>
      <c r="AP3543" s="69" t="s">
        <v>1913</v>
      </c>
      <c r="AQ3543" s="69" t="s">
        <v>196</v>
      </c>
      <c r="AR3543" s="69" t="s">
        <v>1916</v>
      </c>
    </row>
    <row r="3544" spans="36:44" ht="14.4">
      <c r="AJ3544" s="26" t="str">
        <f>VLOOKUP(AQ3544,'user list'!A:B,2,0)</f>
        <v>CAD</v>
      </c>
      <c r="AK3544" s="26">
        <f t="shared" si="213"/>
        <v>6</v>
      </c>
      <c r="AL3544" s="26">
        <f t="shared" si="214"/>
        <v>10</v>
      </c>
      <c r="AM3544" s="94" t="str">
        <f t="shared" si="215"/>
        <v>6/10 Log In</v>
      </c>
      <c r="AN3544" s="172">
        <v>45818.302557870367</v>
      </c>
      <c r="AO3544" s="69" t="s">
        <v>196</v>
      </c>
      <c r="AP3544" s="69" t="s">
        <v>1913</v>
      </c>
      <c r="AQ3544" s="69" t="s">
        <v>196</v>
      </c>
      <c r="AR3544" s="69" t="s">
        <v>1916</v>
      </c>
    </row>
    <row r="3545" spans="36:44" ht="14.4">
      <c r="AJ3545" s="26" t="str">
        <f>VLOOKUP(AQ3545,'user list'!A:B,2,0)</f>
        <v>Admin</v>
      </c>
      <c r="AK3545" s="26">
        <f t="shared" si="213"/>
        <v>6</v>
      </c>
      <c r="AL3545" s="26">
        <f t="shared" si="214"/>
        <v>10</v>
      </c>
      <c r="AM3545" s="94" t="str">
        <f t="shared" si="215"/>
        <v>6/10 Log In</v>
      </c>
      <c r="AN3545" s="172">
        <v>45818.303148148145</v>
      </c>
      <c r="AO3545" s="69" t="s">
        <v>186</v>
      </c>
      <c r="AP3545" s="69" t="s">
        <v>1913</v>
      </c>
      <c r="AQ3545" s="69" t="s">
        <v>186</v>
      </c>
      <c r="AR3545" s="69" t="s">
        <v>1916</v>
      </c>
    </row>
    <row r="3546" spans="36:44" ht="14.4">
      <c r="AJ3546" s="26" t="str">
        <f>VLOOKUP(AQ3546,'user list'!A:B,2,0)</f>
        <v>Admin</v>
      </c>
      <c r="AK3546" s="26">
        <f t="shared" si="213"/>
        <v>6</v>
      </c>
      <c r="AL3546" s="26">
        <f t="shared" si="214"/>
        <v>10</v>
      </c>
      <c r="AM3546" s="94" t="str">
        <f t="shared" si="215"/>
        <v>6/10 Log In</v>
      </c>
      <c r="AN3546" s="172">
        <v>45818.303148148145</v>
      </c>
      <c r="AO3546" s="69" t="s">
        <v>186</v>
      </c>
      <c r="AP3546" s="69" t="s">
        <v>1913</v>
      </c>
      <c r="AQ3546" s="69" t="s">
        <v>186</v>
      </c>
      <c r="AR3546" s="69" t="s">
        <v>1916</v>
      </c>
    </row>
    <row r="3547" spans="36:44" ht="14.4">
      <c r="AJ3547" s="26" t="str">
        <f>VLOOKUP(AQ3547,'user list'!A:B,2,0)</f>
        <v>SSDD</v>
      </c>
      <c r="AK3547" s="26">
        <f t="shared" si="213"/>
        <v>6</v>
      </c>
      <c r="AL3547" s="26">
        <f t="shared" si="214"/>
        <v>10</v>
      </c>
      <c r="AM3547" s="94" t="str">
        <f t="shared" si="215"/>
        <v>6/10 Log In</v>
      </c>
      <c r="AN3547" s="172">
        <v>45818.320150462961</v>
      </c>
      <c r="AO3547" s="69" t="s">
        <v>273</v>
      </c>
      <c r="AP3547" s="69" t="s">
        <v>1913</v>
      </c>
      <c r="AQ3547" s="69" t="s">
        <v>273</v>
      </c>
      <c r="AR3547" s="69" t="s">
        <v>1916</v>
      </c>
    </row>
    <row r="3548" spans="36:44" ht="14.4">
      <c r="AJ3548" s="26" t="str">
        <f>VLOOKUP(AQ3548,'user list'!A:B,2,0)</f>
        <v>QCPL</v>
      </c>
      <c r="AK3548" s="26">
        <f t="shared" si="213"/>
        <v>6</v>
      </c>
      <c r="AL3548" s="26">
        <f t="shared" si="214"/>
        <v>10</v>
      </c>
      <c r="AM3548" s="94" t="str">
        <f t="shared" si="215"/>
        <v>6/10 Log Off</v>
      </c>
      <c r="AN3548" s="172">
        <v>45818.320416666669</v>
      </c>
      <c r="AO3548" s="69" t="s">
        <v>268</v>
      </c>
      <c r="AP3548" s="69" t="s">
        <v>1913</v>
      </c>
      <c r="AQ3548" s="69" t="s">
        <v>268</v>
      </c>
      <c r="AR3548" s="69" t="s">
        <v>1917</v>
      </c>
    </row>
    <row r="3549" spans="36:44" ht="14.4">
      <c r="AJ3549" s="26" t="str">
        <f>VLOOKUP(AQ3549,'user list'!A:B,2,0)</f>
        <v>QCPL</v>
      </c>
      <c r="AK3549" s="26">
        <f t="shared" si="213"/>
        <v>6</v>
      </c>
      <c r="AL3549" s="26">
        <f t="shared" si="214"/>
        <v>10</v>
      </c>
      <c r="AM3549" s="94" t="str">
        <f t="shared" si="215"/>
        <v>6/10 Log In</v>
      </c>
      <c r="AN3549" s="172">
        <v>45818.320543981485</v>
      </c>
      <c r="AO3549" s="69" t="s">
        <v>268</v>
      </c>
      <c r="AP3549" s="69" t="s">
        <v>1913</v>
      </c>
      <c r="AQ3549" s="69" t="s">
        <v>268</v>
      </c>
      <c r="AR3549" s="69" t="s">
        <v>1916</v>
      </c>
    </row>
    <row r="3550" spans="36:44" ht="14.4">
      <c r="AJ3550" s="26" t="str">
        <f>VLOOKUP(AQ3550,'user list'!A:B,2,0)</f>
        <v>PAISD</v>
      </c>
      <c r="AK3550" s="26">
        <f t="shared" si="213"/>
        <v>6</v>
      </c>
      <c r="AL3550" s="26">
        <f t="shared" si="214"/>
        <v>10</v>
      </c>
      <c r="AM3550" s="94" t="str">
        <f t="shared" si="215"/>
        <v>6/10 Log In</v>
      </c>
      <c r="AN3550" s="172">
        <v>45818.323993055557</v>
      </c>
      <c r="AO3550" s="69" t="s">
        <v>256</v>
      </c>
      <c r="AP3550" s="69" t="s">
        <v>1913</v>
      </c>
      <c r="AQ3550" s="69" t="s">
        <v>256</v>
      </c>
      <c r="AR3550" s="69" t="s">
        <v>1916</v>
      </c>
    </row>
    <row r="3551" spans="36:44" ht="14.4">
      <c r="AJ3551" s="26" t="str">
        <f>VLOOKUP(AQ3551,'user list'!A:B,2,0)</f>
        <v>ITDD</v>
      </c>
      <c r="AK3551" s="26">
        <f t="shared" si="213"/>
        <v>6</v>
      </c>
      <c r="AL3551" s="26">
        <f t="shared" si="214"/>
        <v>10</v>
      </c>
      <c r="AM3551" s="94" t="str">
        <f t="shared" si="215"/>
        <v>6/10 Log In</v>
      </c>
      <c r="AN3551" s="172">
        <v>45818.336006944446</v>
      </c>
      <c r="AO3551" s="69" t="s">
        <v>219</v>
      </c>
      <c r="AP3551" s="69" t="s">
        <v>1913</v>
      </c>
      <c r="AQ3551" s="69" t="s">
        <v>219</v>
      </c>
      <c r="AR3551" s="69" t="s">
        <v>1916</v>
      </c>
    </row>
    <row r="3552" spans="36:44" ht="14.4">
      <c r="AJ3552" s="26" t="str">
        <f>VLOOKUP(AQ3552,'user list'!A:B,2,0)</f>
        <v>ITDD</v>
      </c>
      <c r="AK3552" s="26">
        <f t="shared" si="213"/>
        <v>6</v>
      </c>
      <c r="AL3552" s="26">
        <f t="shared" si="214"/>
        <v>10</v>
      </c>
      <c r="AM3552" s="94" t="str">
        <f t="shared" si="215"/>
        <v>6/10 Log In</v>
      </c>
      <c r="AN3552" s="172">
        <v>45818.336365740739</v>
      </c>
      <c r="AO3552" s="69" t="s">
        <v>219</v>
      </c>
      <c r="AP3552" s="69" t="s">
        <v>1913</v>
      </c>
      <c r="AQ3552" s="69" t="s">
        <v>219</v>
      </c>
      <c r="AR3552" s="69" t="s">
        <v>1916</v>
      </c>
    </row>
    <row r="3553" spans="36:44" ht="14.4">
      <c r="AJ3553" s="26" t="str">
        <f>VLOOKUP(AQ3553,'user list'!A:B,2,0)</f>
        <v>Admin</v>
      </c>
      <c r="AK3553" s="26">
        <f t="shared" si="213"/>
        <v>6</v>
      </c>
      <c r="AL3553" s="26">
        <f t="shared" si="214"/>
        <v>10</v>
      </c>
      <c r="AM3553" s="94" t="str">
        <f t="shared" si="215"/>
        <v>6/10 Log In</v>
      </c>
      <c r="AN3553" s="172">
        <v>45818.338842592595</v>
      </c>
      <c r="AO3553" s="69" t="s">
        <v>186</v>
      </c>
      <c r="AP3553" s="69" t="s">
        <v>1913</v>
      </c>
      <c r="AQ3553" s="69" t="s">
        <v>186</v>
      </c>
      <c r="AR3553" s="69" t="s">
        <v>1916</v>
      </c>
    </row>
    <row r="3554" spans="36:44" ht="14.4">
      <c r="AJ3554" s="26" t="str">
        <f>VLOOKUP(AQ3554,'user list'!A:B,2,0)</f>
        <v>DPOS</v>
      </c>
      <c r="AK3554" s="26">
        <f t="shared" si="213"/>
        <v>6</v>
      </c>
      <c r="AL3554" s="26">
        <f t="shared" si="214"/>
        <v>10</v>
      </c>
      <c r="AM3554" s="94" t="str">
        <f t="shared" si="215"/>
        <v>6/10 Log In</v>
      </c>
      <c r="AN3554" s="172">
        <v>45818.34302083333</v>
      </c>
      <c r="AO3554" s="69" t="s">
        <v>213</v>
      </c>
      <c r="AP3554" s="69" t="s">
        <v>1913</v>
      </c>
      <c r="AQ3554" s="69" t="s">
        <v>213</v>
      </c>
      <c r="AR3554" s="69" t="s">
        <v>1916</v>
      </c>
    </row>
    <row r="3555" spans="36:44" ht="14.4">
      <c r="AJ3555" s="26" t="str">
        <f>VLOOKUP(AQ3555,'user list'!A:B,2,0)</f>
        <v>TFCOPRISS</v>
      </c>
      <c r="AK3555" s="26">
        <f t="shared" ref="AK3555:AK3618" si="216">MONTH(AN3555)</f>
        <v>6</v>
      </c>
      <c r="AL3555" s="26">
        <f t="shared" ref="AL3555:AL3618" si="217">DAY(AN3555)</f>
        <v>10</v>
      </c>
      <c r="AM3555" s="94" t="str">
        <f t="shared" ref="AM3555:AM3618" si="218">AK3555&amp;"/"&amp;AL3555&amp;" "&amp;AR3555</f>
        <v>6/10 Log Off</v>
      </c>
      <c r="AN3555" s="172">
        <v>45818.343344907407</v>
      </c>
      <c r="AO3555" s="69" t="s">
        <v>274</v>
      </c>
      <c r="AP3555" s="69" t="s">
        <v>1913</v>
      </c>
      <c r="AQ3555" s="69" t="s">
        <v>274</v>
      </c>
      <c r="AR3555" s="69" t="s">
        <v>1917</v>
      </c>
    </row>
    <row r="3556" spans="36:44" ht="14.4">
      <c r="AJ3556" s="26" t="str">
        <f>VLOOKUP(AQ3556,'user list'!A:B,2,0)</f>
        <v>TFCOPRISS</v>
      </c>
      <c r="AK3556" s="26">
        <f t="shared" si="216"/>
        <v>6</v>
      </c>
      <c r="AL3556" s="26">
        <f t="shared" si="217"/>
        <v>10</v>
      </c>
      <c r="AM3556" s="94" t="str">
        <f t="shared" si="218"/>
        <v>6/10 Log In</v>
      </c>
      <c r="AN3556" s="172">
        <v>45818.343472222223</v>
      </c>
      <c r="AO3556" s="69" t="s">
        <v>274</v>
      </c>
      <c r="AP3556" s="69" t="s">
        <v>1913</v>
      </c>
      <c r="AQ3556" s="69" t="s">
        <v>274</v>
      </c>
      <c r="AR3556" s="69" t="s">
        <v>1916</v>
      </c>
    </row>
    <row r="3557" spans="36:44" ht="14.4">
      <c r="AJ3557" s="26" t="str">
        <f>VLOOKUP(AQ3557,'user list'!A:B,2,0)</f>
        <v>QCYDO</v>
      </c>
      <c r="AK3557" s="26">
        <f t="shared" si="216"/>
        <v>6</v>
      </c>
      <c r="AL3557" s="26">
        <f t="shared" si="217"/>
        <v>10</v>
      </c>
      <c r="AM3557" s="94" t="str">
        <f t="shared" si="218"/>
        <v>6/10 Log In</v>
      </c>
      <c r="AN3557" s="172">
        <v>45818.345590277779</v>
      </c>
      <c r="AO3557" s="69" t="s">
        <v>270</v>
      </c>
      <c r="AP3557" s="69" t="s">
        <v>1913</v>
      </c>
      <c r="AQ3557" s="69" t="s">
        <v>270</v>
      </c>
      <c r="AR3557" s="69" t="s">
        <v>1916</v>
      </c>
    </row>
    <row r="3558" spans="36:44" ht="14.4">
      <c r="AJ3558" s="26" t="str">
        <f>VLOOKUP(AQ3558,'user list'!A:B,2,0)</f>
        <v>QCYDO</v>
      </c>
      <c r="AK3558" s="26">
        <f t="shared" si="216"/>
        <v>6</v>
      </c>
      <c r="AL3558" s="26">
        <f t="shared" si="217"/>
        <v>10</v>
      </c>
      <c r="AM3558" s="94" t="str">
        <f t="shared" si="218"/>
        <v>6/10 Log In</v>
      </c>
      <c r="AN3558" s="172">
        <v>45818.345752314817</v>
      </c>
      <c r="AO3558" s="69" t="s">
        <v>270</v>
      </c>
      <c r="AP3558" s="69" t="s">
        <v>1913</v>
      </c>
      <c r="AQ3558" s="69" t="s">
        <v>270</v>
      </c>
      <c r="AR3558" s="69" t="s">
        <v>1916</v>
      </c>
    </row>
    <row r="3559" spans="36:44" ht="14.4">
      <c r="AJ3559" s="26" t="str">
        <f>VLOOKUP(AQ3559,'user list'!A:B,2,0)</f>
        <v>SSDD</v>
      </c>
      <c r="AK3559" s="26">
        <f t="shared" si="216"/>
        <v>6</v>
      </c>
      <c r="AL3559" s="26">
        <f t="shared" si="217"/>
        <v>10</v>
      </c>
      <c r="AM3559" s="94" t="str">
        <f t="shared" si="218"/>
        <v>6/10 Log Off</v>
      </c>
      <c r="AN3559" s="172">
        <v>45818.346076388887</v>
      </c>
      <c r="AO3559" s="69" t="s">
        <v>273</v>
      </c>
      <c r="AP3559" s="69" t="s">
        <v>1913</v>
      </c>
      <c r="AQ3559" s="69" t="s">
        <v>273</v>
      </c>
      <c r="AR3559" s="69" t="s">
        <v>1917</v>
      </c>
    </row>
    <row r="3560" spans="36:44" ht="14.4">
      <c r="AJ3560" s="26" t="str">
        <f>VLOOKUP(AQ3560,'user list'!A:B,2,0)</f>
        <v>SSDD</v>
      </c>
      <c r="AK3560" s="26">
        <f t="shared" si="216"/>
        <v>6</v>
      </c>
      <c r="AL3560" s="26">
        <f t="shared" si="217"/>
        <v>10</v>
      </c>
      <c r="AM3560" s="94" t="str">
        <f t="shared" si="218"/>
        <v>6/10 Log In</v>
      </c>
      <c r="AN3560" s="172">
        <v>45818.346238425926</v>
      </c>
      <c r="AO3560" s="69" t="s">
        <v>273</v>
      </c>
      <c r="AP3560" s="69" t="s">
        <v>1913</v>
      </c>
      <c r="AQ3560" s="69" t="s">
        <v>273</v>
      </c>
      <c r="AR3560" s="69" t="s">
        <v>1916</v>
      </c>
    </row>
    <row r="3561" spans="36:44" ht="14.4">
      <c r="AJ3561" s="26" t="str">
        <f>VLOOKUP(AQ3561,'user list'!A:B,2,0)</f>
        <v>OCA</v>
      </c>
      <c r="AK3561" s="26">
        <f t="shared" si="216"/>
        <v>6</v>
      </c>
      <c r="AL3561" s="26">
        <f t="shared" si="217"/>
        <v>10</v>
      </c>
      <c r="AM3561" s="94" t="str">
        <f t="shared" si="218"/>
        <v>6/10 Log In</v>
      </c>
      <c r="AN3561" s="172">
        <v>45818.346516203703</v>
      </c>
      <c r="AO3561" s="69" t="s">
        <v>228</v>
      </c>
      <c r="AP3561" s="69" t="s">
        <v>1913</v>
      </c>
      <c r="AQ3561" s="69" t="s">
        <v>228</v>
      </c>
      <c r="AR3561" s="69" t="s">
        <v>1916</v>
      </c>
    </row>
    <row r="3562" spans="36:44" ht="14.4">
      <c r="AJ3562" s="26" t="str">
        <f>VLOOKUP(AQ3562,'user list'!A:B,2,0)</f>
        <v>HRMD</v>
      </c>
      <c r="AK3562" s="26">
        <f t="shared" si="216"/>
        <v>6</v>
      </c>
      <c r="AL3562" s="26">
        <f t="shared" si="217"/>
        <v>10</v>
      </c>
      <c r="AM3562" s="94" t="str">
        <f t="shared" si="218"/>
        <v>6/10 Log In</v>
      </c>
      <c r="AN3562" s="172">
        <v>45818.347013888888</v>
      </c>
      <c r="AO3562" s="69" t="s">
        <v>217</v>
      </c>
      <c r="AP3562" s="69" t="s">
        <v>1913</v>
      </c>
      <c r="AQ3562" s="69" t="s">
        <v>217</v>
      </c>
      <c r="AR3562" s="69" t="s">
        <v>1916</v>
      </c>
    </row>
    <row r="3563" spans="36:44" ht="14.4">
      <c r="AJ3563" s="26" t="str">
        <f>VLOOKUP(AQ3563,'user list'!A:B,2,0)</f>
        <v>HRMD</v>
      </c>
      <c r="AK3563" s="26">
        <f t="shared" si="216"/>
        <v>6</v>
      </c>
      <c r="AL3563" s="26">
        <f t="shared" si="217"/>
        <v>10</v>
      </c>
      <c r="AM3563" s="94" t="str">
        <f t="shared" si="218"/>
        <v>6/10 Log In</v>
      </c>
      <c r="AN3563" s="172">
        <v>45818.347268518519</v>
      </c>
      <c r="AO3563" s="69" t="s">
        <v>217</v>
      </c>
      <c r="AP3563" s="69" t="s">
        <v>1913</v>
      </c>
      <c r="AQ3563" s="69" t="s">
        <v>217</v>
      </c>
      <c r="AR3563" s="69" t="s">
        <v>1916</v>
      </c>
    </row>
    <row r="3564" spans="36:44" ht="14.4">
      <c r="AJ3564" s="26" t="str">
        <f>VLOOKUP(AQ3564,'user list'!A:B,2,0)</f>
        <v>Admin</v>
      </c>
      <c r="AK3564" s="26">
        <f t="shared" si="216"/>
        <v>6</v>
      </c>
      <c r="AL3564" s="26">
        <f t="shared" si="217"/>
        <v>10</v>
      </c>
      <c r="AM3564" s="94" t="str">
        <f t="shared" si="218"/>
        <v>6/10 Log In</v>
      </c>
      <c r="AN3564" s="172">
        <v>45818.348587962966</v>
      </c>
      <c r="AO3564" s="69" t="s">
        <v>186</v>
      </c>
      <c r="AP3564" s="69" t="s">
        <v>1913</v>
      </c>
      <c r="AQ3564" s="69" t="s">
        <v>186</v>
      </c>
      <c r="AR3564" s="69" t="s">
        <v>1916</v>
      </c>
    </row>
    <row r="3565" spans="36:44" ht="14.4">
      <c r="AJ3565" s="26" t="str">
        <f>VLOOKUP(AQ3565,'user list'!A:B,2,0)</f>
        <v>Admin</v>
      </c>
      <c r="AK3565" s="26">
        <f t="shared" si="216"/>
        <v>6</v>
      </c>
      <c r="AL3565" s="26">
        <f t="shared" si="217"/>
        <v>10</v>
      </c>
      <c r="AM3565" s="94" t="str">
        <f t="shared" si="218"/>
        <v>6/10 Log In</v>
      </c>
      <c r="AN3565" s="172">
        <v>45818.348599537036</v>
      </c>
      <c r="AO3565" s="69" t="s">
        <v>186</v>
      </c>
      <c r="AP3565" s="69" t="s">
        <v>1913</v>
      </c>
      <c r="AQ3565" s="69" t="s">
        <v>186</v>
      </c>
      <c r="AR3565" s="69" t="s">
        <v>1916</v>
      </c>
    </row>
    <row r="3566" spans="36:44" ht="14.4">
      <c r="AJ3566" s="26" t="str">
        <f>VLOOKUP(AQ3566,'user list'!A:B,2,0)</f>
        <v>CVD</v>
      </c>
      <c r="AK3566" s="26">
        <f t="shared" si="216"/>
        <v>6</v>
      </c>
      <c r="AL3566" s="26">
        <f t="shared" si="217"/>
        <v>10</v>
      </c>
      <c r="AM3566" s="94" t="str">
        <f t="shared" si="218"/>
        <v>6/10 Log In</v>
      </c>
      <c r="AN3566" s="172">
        <v>45818.350104166668</v>
      </c>
      <c r="AO3566" s="69" t="s">
        <v>208</v>
      </c>
      <c r="AP3566" s="69" t="s">
        <v>1913</v>
      </c>
      <c r="AQ3566" s="69" t="s">
        <v>208</v>
      </c>
      <c r="AR3566" s="69" t="s">
        <v>1916</v>
      </c>
    </row>
    <row r="3567" spans="36:44" ht="14.4">
      <c r="AJ3567" s="26" t="str">
        <f>VLOOKUP(AQ3567,'user list'!A:B,2,0)</f>
        <v>Admin</v>
      </c>
      <c r="AK3567" s="26">
        <f t="shared" si="216"/>
        <v>6</v>
      </c>
      <c r="AL3567" s="26">
        <f t="shared" si="217"/>
        <v>10</v>
      </c>
      <c r="AM3567" s="94" t="str">
        <f t="shared" si="218"/>
        <v>6/10 Log In</v>
      </c>
      <c r="AN3567" s="172">
        <v>45818.352129629631</v>
      </c>
      <c r="AO3567" s="69" t="s">
        <v>186</v>
      </c>
      <c r="AP3567" s="69" t="s">
        <v>1913</v>
      </c>
      <c r="AQ3567" s="69" t="s">
        <v>186</v>
      </c>
      <c r="AR3567" s="69" t="s">
        <v>1916</v>
      </c>
    </row>
    <row r="3568" spans="36:44" ht="14.4">
      <c r="AJ3568" s="26" t="str">
        <f>VLOOKUP(AQ3568,'user list'!A:B,2,0)</f>
        <v>PDAD</v>
      </c>
      <c r="AK3568" s="26">
        <f t="shared" si="216"/>
        <v>6</v>
      </c>
      <c r="AL3568" s="26">
        <f t="shared" si="217"/>
        <v>10</v>
      </c>
      <c r="AM3568" s="94" t="str">
        <f t="shared" si="218"/>
        <v>6/10 Log In</v>
      </c>
      <c r="AN3568" s="172">
        <v>45818.35328703704</v>
      </c>
      <c r="AO3568" s="69" t="s">
        <v>257</v>
      </c>
      <c r="AP3568" s="69" t="s">
        <v>1913</v>
      </c>
      <c r="AQ3568" s="69" t="s">
        <v>257</v>
      </c>
      <c r="AR3568" s="69" t="s">
        <v>1916</v>
      </c>
    </row>
    <row r="3569" spans="36:44" ht="14.4">
      <c r="AJ3569" s="26" t="str">
        <f>VLOOKUP(AQ3569,'user list'!A:B,2,0)</f>
        <v>DSQC</v>
      </c>
      <c r="AK3569" s="26">
        <f t="shared" si="216"/>
        <v>6</v>
      </c>
      <c r="AL3569" s="26">
        <f t="shared" si="217"/>
        <v>10</v>
      </c>
      <c r="AM3569" s="94" t="str">
        <f t="shared" si="218"/>
        <v>6/10 Log In</v>
      </c>
      <c r="AN3569" s="172">
        <v>45818.354050925926</v>
      </c>
      <c r="AO3569" s="69" t="s">
        <v>214</v>
      </c>
      <c r="AP3569" s="69" t="s">
        <v>1913</v>
      </c>
      <c r="AQ3569" s="69" t="s">
        <v>214</v>
      </c>
      <c r="AR3569" s="69" t="s">
        <v>1916</v>
      </c>
    </row>
    <row r="3570" spans="36:44" ht="14.4">
      <c r="AJ3570" s="26" t="str">
        <f>VLOOKUP(AQ3570,'user list'!A:B,2,0)</f>
        <v>CGSD</v>
      </c>
      <c r="AK3570" s="26">
        <f t="shared" si="216"/>
        <v>6</v>
      </c>
      <c r="AL3570" s="26">
        <f t="shared" si="217"/>
        <v>10</v>
      </c>
      <c r="AM3570" s="94" t="str">
        <f t="shared" si="218"/>
        <v>6/10 Log In</v>
      </c>
      <c r="AN3570" s="172">
        <v>45818.355092592596</v>
      </c>
      <c r="AO3570" s="69" t="s">
        <v>200</v>
      </c>
      <c r="AP3570" s="69" t="s">
        <v>1913</v>
      </c>
      <c r="AQ3570" s="69" t="s">
        <v>200</v>
      </c>
      <c r="AR3570" s="69" t="s">
        <v>1916</v>
      </c>
    </row>
    <row r="3571" spans="36:44" ht="14.4">
      <c r="AJ3571" s="26" t="str">
        <f>VLOOKUP(AQ3571,'user list'!A:B,2,0)</f>
        <v>ITDD</v>
      </c>
      <c r="AK3571" s="26">
        <f t="shared" si="216"/>
        <v>6</v>
      </c>
      <c r="AL3571" s="26">
        <f t="shared" si="217"/>
        <v>10</v>
      </c>
      <c r="AM3571" s="94" t="str">
        <f t="shared" si="218"/>
        <v>6/10 Log In</v>
      </c>
      <c r="AN3571" s="172">
        <v>45818.35564814815</v>
      </c>
      <c r="AO3571" s="69" t="s">
        <v>219</v>
      </c>
      <c r="AP3571" s="69" t="s">
        <v>1913</v>
      </c>
      <c r="AQ3571" s="69" t="s">
        <v>219</v>
      </c>
      <c r="AR3571" s="69" t="s">
        <v>1916</v>
      </c>
    </row>
    <row r="3572" spans="36:44" ht="14.4">
      <c r="AJ3572" s="26" t="str">
        <f>VLOOKUP(AQ3572,'user list'!A:B,2,0)</f>
        <v>PAISD</v>
      </c>
      <c r="AK3572" s="26">
        <f t="shared" si="216"/>
        <v>6</v>
      </c>
      <c r="AL3572" s="26">
        <f t="shared" si="217"/>
        <v>10</v>
      </c>
      <c r="AM3572" s="94" t="str">
        <f t="shared" si="218"/>
        <v>6/10 Log Off</v>
      </c>
      <c r="AN3572" s="172">
        <v>45818.35701388889</v>
      </c>
      <c r="AO3572" s="69" t="s">
        <v>256</v>
      </c>
      <c r="AP3572" s="69" t="s">
        <v>1913</v>
      </c>
      <c r="AQ3572" s="69" t="s">
        <v>256</v>
      </c>
      <c r="AR3572" s="69" t="s">
        <v>1917</v>
      </c>
    </row>
    <row r="3573" spans="36:44" ht="14.4">
      <c r="AJ3573" s="26" t="str">
        <f>VLOOKUP(AQ3573,'user list'!A:B,2,0)</f>
        <v>PAISD</v>
      </c>
      <c r="AK3573" s="26">
        <f t="shared" si="216"/>
        <v>6</v>
      </c>
      <c r="AL3573" s="26">
        <f t="shared" si="217"/>
        <v>10</v>
      </c>
      <c r="AM3573" s="94" t="str">
        <f t="shared" si="218"/>
        <v>6/10 Log In</v>
      </c>
      <c r="AN3573" s="172">
        <v>45818.357106481482</v>
      </c>
      <c r="AO3573" s="69" t="s">
        <v>256</v>
      </c>
      <c r="AP3573" s="69" t="s">
        <v>1913</v>
      </c>
      <c r="AQ3573" s="69" t="s">
        <v>256</v>
      </c>
      <c r="AR3573" s="69" t="s">
        <v>1916</v>
      </c>
    </row>
    <row r="3574" spans="36:44" ht="14.4">
      <c r="AJ3574" s="26" t="str">
        <f>VLOOKUP(AQ3574,'user list'!A:B,2,0)</f>
        <v>CAD</v>
      </c>
      <c r="AK3574" s="26">
        <f t="shared" si="216"/>
        <v>6</v>
      </c>
      <c r="AL3574" s="26">
        <f t="shared" si="217"/>
        <v>10</v>
      </c>
      <c r="AM3574" s="94" t="str">
        <f t="shared" si="218"/>
        <v>6/10 Log Off</v>
      </c>
      <c r="AN3574" s="172">
        <v>45818.358819444446</v>
      </c>
      <c r="AO3574" s="69" t="s">
        <v>196</v>
      </c>
      <c r="AP3574" s="69" t="s">
        <v>1913</v>
      </c>
      <c r="AQ3574" s="69" t="s">
        <v>196</v>
      </c>
      <c r="AR3574" s="69" t="s">
        <v>1917</v>
      </c>
    </row>
    <row r="3575" spans="36:44" ht="14.4">
      <c r="AJ3575" s="26" t="str">
        <f>VLOOKUP(AQ3575,'user list'!A:B,2,0)</f>
        <v>CAD</v>
      </c>
      <c r="AK3575" s="26">
        <f t="shared" si="216"/>
        <v>6</v>
      </c>
      <c r="AL3575" s="26">
        <f t="shared" si="217"/>
        <v>10</v>
      </c>
      <c r="AM3575" s="94" t="str">
        <f t="shared" si="218"/>
        <v>6/10 Log In</v>
      </c>
      <c r="AN3575" s="172">
        <v>45818.358946759261</v>
      </c>
      <c r="AO3575" s="69" t="s">
        <v>196</v>
      </c>
      <c r="AP3575" s="69" t="s">
        <v>1913</v>
      </c>
      <c r="AQ3575" s="69" t="s">
        <v>196</v>
      </c>
      <c r="AR3575" s="69" t="s">
        <v>1916</v>
      </c>
    </row>
    <row r="3576" spans="36:44" ht="14.4">
      <c r="AJ3576" s="26" t="str">
        <f>VLOOKUP(AQ3576,'user list'!A:B,2,0)</f>
        <v>CBD</v>
      </c>
      <c r="AK3576" s="26">
        <f t="shared" si="216"/>
        <v>6</v>
      </c>
      <c r="AL3576" s="26">
        <f t="shared" si="217"/>
        <v>10</v>
      </c>
      <c r="AM3576" s="94" t="str">
        <f t="shared" si="218"/>
        <v>6/10 Log In</v>
      </c>
      <c r="AN3576" s="172">
        <v>45818.360648148147</v>
      </c>
      <c r="AO3576" s="69" t="s">
        <v>197</v>
      </c>
      <c r="AP3576" s="69" t="s">
        <v>1913</v>
      </c>
      <c r="AQ3576" s="69" t="s">
        <v>197</v>
      </c>
      <c r="AR3576" s="69" t="s">
        <v>1916</v>
      </c>
    </row>
    <row r="3577" spans="36:44" ht="14.4">
      <c r="AJ3577" s="26" t="str">
        <f>VLOOKUP(AQ3577,'user list'!A:B,2,0)</f>
        <v>TFCOPRISS</v>
      </c>
      <c r="AK3577" s="26">
        <f t="shared" si="216"/>
        <v>6</v>
      </c>
      <c r="AL3577" s="26">
        <f t="shared" si="217"/>
        <v>10</v>
      </c>
      <c r="AM3577" s="94" t="str">
        <f t="shared" si="218"/>
        <v>6/10 Log Off</v>
      </c>
      <c r="AN3577" s="172">
        <v>45818.361504629633</v>
      </c>
      <c r="AO3577" s="69" t="s">
        <v>274</v>
      </c>
      <c r="AP3577" s="69" t="s">
        <v>1913</v>
      </c>
      <c r="AQ3577" s="69" t="s">
        <v>274</v>
      </c>
      <c r="AR3577" s="69" t="s">
        <v>1917</v>
      </c>
    </row>
    <row r="3578" spans="36:44" ht="14.4">
      <c r="AJ3578" s="26" t="str">
        <f>VLOOKUP(AQ3578,'user list'!A:B,2,0)</f>
        <v>TFCOPRISS</v>
      </c>
      <c r="AK3578" s="26">
        <f t="shared" si="216"/>
        <v>6</v>
      </c>
      <c r="AL3578" s="26">
        <f t="shared" si="217"/>
        <v>10</v>
      </c>
      <c r="AM3578" s="94" t="str">
        <f t="shared" si="218"/>
        <v>6/10 Log In</v>
      </c>
      <c r="AN3578" s="172">
        <v>45818.361608796295</v>
      </c>
      <c r="AO3578" s="69" t="s">
        <v>274</v>
      </c>
      <c r="AP3578" s="69" t="s">
        <v>1913</v>
      </c>
      <c r="AQ3578" s="69" t="s">
        <v>274</v>
      </c>
      <c r="AR3578" s="69" t="s">
        <v>1916</v>
      </c>
    </row>
    <row r="3579" spans="36:44" ht="14.4">
      <c r="AJ3579" s="26" t="str">
        <f>VLOOKUP(AQ3579,'user list'!A:B,2,0)</f>
        <v>CHD</v>
      </c>
      <c r="AK3579" s="26">
        <f t="shared" si="216"/>
        <v>6</v>
      </c>
      <c r="AL3579" s="26">
        <f t="shared" si="217"/>
        <v>10</v>
      </c>
      <c r="AM3579" s="94" t="str">
        <f t="shared" si="218"/>
        <v>6/10 Log In</v>
      </c>
      <c r="AN3579" s="172">
        <v>45818.362384259257</v>
      </c>
      <c r="AO3579" s="69" t="s">
        <v>203</v>
      </c>
      <c r="AP3579" s="69" t="s">
        <v>1913</v>
      </c>
      <c r="AQ3579" s="69" t="s">
        <v>203</v>
      </c>
      <c r="AR3579" s="69" t="s">
        <v>1916</v>
      </c>
    </row>
    <row r="3580" spans="36:44" ht="14.4">
      <c r="AJ3580" s="26" t="str">
        <f>VLOOKUP(AQ3580,'user list'!A:B,2,0)</f>
        <v>HRMD</v>
      </c>
      <c r="AK3580" s="26">
        <f t="shared" si="216"/>
        <v>6</v>
      </c>
      <c r="AL3580" s="26">
        <f t="shared" si="217"/>
        <v>10</v>
      </c>
      <c r="AM3580" s="94" t="str">
        <f t="shared" si="218"/>
        <v>6/10 Log Off</v>
      </c>
      <c r="AN3580" s="172">
        <v>45818.365289351852</v>
      </c>
      <c r="AO3580" s="69" t="s">
        <v>217</v>
      </c>
      <c r="AP3580" s="69" t="s">
        <v>1913</v>
      </c>
      <c r="AQ3580" s="69" t="s">
        <v>217</v>
      </c>
      <c r="AR3580" s="69" t="s">
        <v>1917</v>
      </c>
    </row>
    <row r="3581" spans="36:44" ht="14.4">
      <c r="AJ3581" s="26" t="str">
        <f>VLOOKUP(AQ3581,'user list'!A:B,2,0)</f>
        <v>PDAD</v>
      </c>
      <c r="AK3581" s="26">
        <f t="shared" si="216"/>
        <v>6</v>
      </c>
      <c r="AL3581" s="26">
        <f t="shared" si="217"/>
        <v>10</v>
      </c>
      <c r="AM3581" s="94" t="str">
        <f t="shared" si="218"/>
        <v>6/10 Log Off</v>
      </c>
      <c r="AN3581" s="172">
        <v>45818.369201388887</v>
      </c>
      <c r="AO3581" s="69" t="s">
        <v>257</v>
      </c>
      <c r="AP3581" s="69" t="s">
        <v>1913</v>
      </c>
      <c r="AQ3581" s="69" t="s">
        <v>257</v>
      </c>
      <c r="AR3581" s="69" t="s">
        <v>1917</v>
      </c>
    </row>
    <row r="3582" spans="36:44" ht="14.4">
      <c r="AJ3582" s="26" t="str">
        <f>VLOOKUP(AQ3582,'user list'!A:B,2,0)</f>
        <v>PDAD</v>
      </c>
      <c r="AK3582" s="26">
        <f t="shared" si="216"/>
        <v>6</v>
      </c>
      <c r="AL3582" s="26">
        <f t="shared" si="217"/>
        <v>10</v>
      </c>
      <c r="AM3582" s="94" t="str">
        <f t="shared" si="218"/>
        <v>6/10 Log In</v>
      </c>
      <c r="AN3582" s="172">
        <v>45818.369363425925</v>
      </c>
      <c r="AO3582" s="69" t="s">
        <v>257</v>
      </c>
      <c r="AP3582" s="69" t="s">
        <v>1913</v>
      </c>
      <c r="AQ3582" s="69" t="s">
        <v>257</v>
      </c>
      <c r="AR3582" s="69" t="s">
        <v>1916</v>
      </c>
    </row>
    <row r="3583" spans="36:44" ht="14.4">
      <c r="AJ3583" s="26" t="str">
        <f>VLOOKUP(AQ3583,'user list'!A:B,2,0)</f>
        <v>OCA</v>
      </c>
      <c r="AK3583" s="26">
        <f t="shared" si="216"/>
        <v>6</v>
      </c>
      <c r="AL3583" s="26">
        <f t="shared" si="217"/>
        <v>10</v>
      </c>
      <c r="AM3583" s="94" t="str">
        <f t="shared" si="218"/>
        <v>6/10 Log Off</v>
      </c>
      <c r="AN3583" s="172">
        <v>45818.370868055557</v>
      </c>
      <c r="AO3583" s="69" t="s">
        <v>228</v>
      </c>
      <c r="AP3583" s="69" t="s">
        <v>1913</v>
      </c>
      <c r="AQ3583" s="69" t="s">
        <v>228</v>
      </c>
      <c r="AR3583" s="69" t="s">
        <v>1917</v>
      </c>
    </row>
    <row r="3584" spans="36:44" ht="14.4">
      <c r="AJ3584" s="26" t="str">
        <f>VLOOKUP(AQ3584,'user list'!A:B,2,0)</f>
        <v>OCA</v>
      </c>
      <c r="AK3584" s="26">
        <f t="shared" si="216"/>
        <v>6</v>
      </c>
      <c r="AL3584" s="26">
        <f t="shared" si="217"/>
        <v>10</v>
      </c>
      <c r="AM3584" s="94" t="str">
        <f t="shared" si="218"/>
        <v>6/10 Log In</v>
      </c>
      <c r="AN3584" s="172">
        <v>45818.372442129628</v>
      </c>
      <c r="AO3584" s="69" t="s">
        <v>224</v>
      </c>
      <c r="AP3584" s="69" t="s">
        <v>1913</v>
      </c>
      <c r="AQ3584" s="69" t="s">
        <v>224</v>
      </c>
      <c r="AR3584" s="69" t="s">
        <v>1916</v>
      </c>
    </row>
    <row r="3585" spans="36:44" ht="14.4">
      <c r="AJ3585" s="26" t="str">
        <f>VLOOKUP(AQ3585,'user list'!A:B,2,0)</f>
        <v>HRMD</v>
      </c>
      <c r="AK3585" s="26">
        <f t="shared" si="216"/>
        <v>6</v>
      </c>
      <c r="AL3585" s="26">
        <f t="shared" si="217"/>
        <v>10</v>
      </c>
      <c r="AM3585" s="94" t="str">
        <f t="shared" si="218"/>
        <v>6/10 Log In</v>
      </c>
      <c r="AN3585" s="172">
        <v>45818.37290509259</v>
      </c>
      <c r="AO3585" s="69" t="s">
        <v>217</v>
      </c>
      <c r="AP3585" s="69" t="s">
        <v>1913</v>
      </c>
      <c r="AQ3585" s="69" t="s">
        <v>217</v>
      </c>
      <c r="AR3585" s="69" t="s">
        <v>1916</v>
      </c>
    </row>
    <row r="3586" spans="36:44" ht="14.4">
      <c r="AJ3586" s="26" t="str">
        <f>VLOOKUP(AQ3586,'user list'!A:B,2,0)</f>
        <v>CBD</v>
      </c>
      <c r="AK3586" s="26">
        <f t="shared" si="216"/>
        <v>6</v>
      </c>
      <c r="AL3586" s="26">
        <f t="shared" si="217"/>
        <v>10</v>
      </c>
      <c r="AM3586" s="94" t="str">
        <f t="shared" si="218"/>
        <v>6/10 Log Off</v>
      </c>
      <c r="AN3586" s="172">
        <v>45818.373171296298</v>
      </c>
      <c r="AO3586" s="69" t="s">
        <v>197</v>
      </c>
      <c r="AP3586" s="69" t="s">
        <v>1913</v>
      </c>
      <c r="AQ3586" s="69" t="s">
        <v>197</v>
      </c>
      <c r="AR3586" s="69" t="s">
        <v>1917</v>
      </c>
    </row>
    <row r="3587" spans="36:44" ht="14.4">
      <c r="AJ3587" s="26" t="str">
        <f>VLOOKUP(AQ3587,'user list'!A:B,2,0)</f>
        <v>TFCOPRISS</v>
      </c>
      <c r="AK3587" s="26">
        <f t="shared" si="216"/>
        <v>6</v>
      </c>
      <c r="AL3587" s="26">
        <f t="shared" si="217"/>
        <v>10</v>
      </c>
      <c r="AM3587" s="94" t="str">
        <f t="shared" si="218"/>
        <v>6/10 Log Off</v>
      </c>
      <c r="AN3587" s="172">
        <v>45818.373333333337</v>
      </c>
      <c r="AO3587" s="69" t="s">
        <v>274</v>
      </c>
      <c r="AP3587" s="69" t="s">
        <v>1913</v>
      </c>
      <c r="AQ3587" s="69" t="s">
        <v>274</v>
      </c>
      <c r="AR3587" s="69" t="s">
        <v>1917</v>
      </c>
    </row>
    <row r="3588" spans="36:44" ht="14.4">
      <c r="AJ3588" s="26" t="str">
        <f>VLOOKUP(AQ3588,'user list'!A:B,2,0)</f>
        <v>CHD</v>
      </c>
      <c r="AK3588" s="26">
        <f t="shared" si="216"/>
        <v>6</v>
      </c>
      <c r="AL3588" s="26">
        <f t="shared" si="217"/>
        <v>10</v>
      </c>
      <c r="AM3588" s="94" t="str">
        <f t="shared" si="218"/>
        <v>6/10 Log Off</v>
      </c>
      <c r="AN3588" s="172">
        <v>45818.374976851854</v>
      </c>
      <c r="AO3588" s="69" t="s">
        <v>203</v>
      </c>
      <c r="AP3588" s="69" t="s">
        <v>1913</v>
      </c>
      <c r="AQ3588" s="69" t="s">
        <v>203</v>
      </c>
      <c r="AR3588" s="69" t="s">
        <v>1917</v>
      </c>
    </row>
    <row r="3589" spans="36:44" ht="14.4">
      <c r="AJ3589" s="26" t="str">
        <f>VLOOKUP(AQ3589,'user list'!A:B,2,0)</f>
        <v>TFCOPRISS</v>
      </c>
      <c r="AK3589" s="26">
        <f t="shared" si="216"/>
        <v>6</v>
      </c>
      <c r="AL3589" s="26">
        <f t="shared" si="217"/>
        <v>10</v>
      </c>
      <c r="AM3589" s="94" t="str">
        <f t="shared" si="218"/>
        <v>6/10 Log In</v>
      </c>
      <c r="AN3589" s="172">
        <v>45818.375150462962</v>
      </c>
      <c r="AO3589" s="69" t="s">
        <v>274</v>
      </c>
      <c r="AP3589" s="69" t="s">
        <v>1913</v>
      </c>
      <c r="AQ3589" s="69" t="s">
        <v>274</v>
      </c>
      <c r="AR3589" s="69" t="s">
        <v>1916</v>
      </c>
    </row>
    <row r="3590" spans="36:44" ht="14.4">
      <c r="AJ3590" s="26" t="str">
        <f>VLOOKUP(AQ3590,'user list'!A:B,2,0)</f>
        <v>CBD</v>
      </c>
      <c r="AK3590" s="26">
        <f t="shared" si="216"/>
        <v>6</v>
      </c>
      <c r="AL3590" s="26">
        <f t="shared" si="217"/>
        <v>10</v>
      </c>
      <c r="AM3590" s="94" t="str">
        <f t="shared" si="218"/>
        <v>6/10 Log In</v>
      </c>
      <c r="AN3590" s="172">
        <v>45818.375497685185</v>
      </c>
      <c r="AO3590" s="69" t="s">
        <v>197</v>
      </c>
      <c r="AP3590" s="69" t="s">
        <v>1913</v>
      </c>
      <c r="AQ3590" s="69" t="s">
        <v>197</v>
      </c>
      <c r="AR3590" s="69" t="s">
        <v>1916</v>
      </c>
    </row>
    <row r="3591" spans="36:44" ht="14.4">
      <c r="AJ3591" s="26" t="str">
        <f>VLOOKUP(AQ3591,'user list'!A:B,2,0)</f>
        <v>CHD</v>
      </c>
      <c r="AK3591" s="26">
        <f t="shared" si="216"/>
        <v>6</v>
      </c>
      <c r="AL3591" s="26">
        <f t="shared" si="217"/>
        <v>10</v>
      </c>
      <c r="AM3591" s="94" t="str">
        <f t="shared" si="218"/>
        <v>6/10 Log In</v>
      </c>
      <c r="AN3591" s="172">
        <v>45818.376620370371</v>
      </c>
      <c r="AO3591" s="69" t="s">
        <v>203</v>
      </c>
      <c r="AP3591" s="69" t="s">
        <v>1913</v>
      </c>
      <c r="AQ3591" s="69" t="s">
        <v>203</v>
      </c>
      <c r="AR3591" s="69" t="s">
        <v>1916</v>
      </c>
    </row>
    <row r="3592" spans="36:44" ht="14.4">
      <c r="AJ3592" s="26" t="str">
        <f>VLOOKUP(AQ3592,'user list'!A:B,2,0)</f>
        <v>ZAU</v>
      </c>
      <c r="AK3592" s="26">
        <f t="shared" si="216"/>
        <v>6</v>
      </c>
      <c r="AL3592" s="26">
        <f t="shared" si="217"/>
        <v>10</v>
      </c>
      <c r="AM3592" s="94" t="str">
        <f t="shared" si="218"/>
        <v>6/10 Log In</v>
      </c>
      <c r="AN3592" s="172">
        <v>45818.37672453704</v>
      </c>
      <c r="AO3592" s="69" t="s">
        <v>275</v>
      </c>
      <c r="AP3592" s="69" t="s">
        <v>1913</v>
      </c>
      <c r="AQ3592" s="69" t="s">
        <v>275</v>
      </c>
      <c r="AR3592" s="69" t="s">
        <v>1916</v>
      </c>
    </row>
    <row r="3593" spans="36:44" ht="14.4">
      <c r="AJ3593" s="26" t="str">
        <f>VLOOKUP(AQ3593,'user list'!A:B,2,0)</f>
        <v>OCA</v>
      </c>
      <c r="AK3593" s="26">
        <f t="shared" si="216"/>
        <v>6</v>
      </c>
      <c r="AL3593" s="26">
        <f t="shared" si="217"/>
        <v>10</v>
      </c>
      <c r="AM3593" s="94" t="str">
        <f t="shared" si="218"/>
        <v>6/10 Log In</v>
      </c>
      <c r="AN3593" s="172">
        <v>45818.379641203705</v>
      </c>
      <c r="AO3593" s="69" t="s">
        <v>228</v>
      </c>
      <c r="AP3593" s="69" t="s">
        <v>1913</v>
      </c>
      <c r="AQ3593" s="69" t="s">
        <v>228</v>
      </c>
      <c r="AR3593" s="69" t="s">
        <v>1916</v>
      </c>
    </row>
    <row r="3594" spans="36:44" ht="14.4">
      <c r="AJ3594" s="26" t="str">
        <f>VLOOKUP(AQ3594,'user list'!A:B,2,0)</f>
        <v>CVD</v>
      </c>
      <c r="AK3594" s="26">
        <f t="shared" si="216"/>
        <v>6</v>
      </c>
      <c r="AL3594" s="26">
        <f t="shared" si="217"/>
        <v>10</v>
      </c>
      <c r="AM3594" s="94" t="str">
        <f t="shared" si="218"/>
        <v>6/10 Log Off</v>
      </c>
      <c r="AN3594" s="172">
        <v>45818.380150462966</v>
      </c>
      <c r="AO3594" s="69" t="s">
        <v>208</v>
      </c>
      <c r="AP3594" s="69" t="s">
        <v>1913</v>
      </c>
      <c r="AQ3594" s="69" t="s">
        <v>208</v>
      </c>
      <c r="AR3594" s="69" t="s">
        <v>1917</v>
      </c>
    </row>
    <row r="3595" spans="36:44" ht="14.4">
      <c r="AJ3595" s="26" t="str">
        <f>VLOOKUP(AQ3595,'user list'!A:B,2,0)</f>
        <v>CVD</v>
      </c>
      <c r="AK3595" s="26">
        <f t="shared" si="216"/>
        <v>6</v>
      </c>
      <c r="AL3595" s="26">
        <f t="shared" si="217"/>
        <v>10</v>
      </c>
      <c r="AM3595" s="94" t="str">
        <f t="shared" si="218"/>
        <v>6/10 Log In</v>
      </c>
      <c r="AN3595" s="172">
        <v>45818.380659722221</v>
      </c>
      <c r="AO3595" s="69" t="s">
        <v>208</v>
      </c>
      <c r="AP3595" s="69" t="s">
        <v>1913</v>
      </c>
      <c r="AQ3595" s="69" t="s">
        <v>208</v>
      </c>
      <c r="AR3595" s="69" t="s">
        <v>1916</v>
      </c>
    </row>
    <row r="3596" spans="36:44" ht="14.4">
      <c r="AJ3596" s="26" t="str">
        <f>VLOOKUP(AQ3596,'user list'!A:B,2,0)</f>
        <v>CAD</v>
      </c>
      <c r="AK3596" s="26">
        <f t="shared" si="216"/>
        <v>6</v>
      </c>
      <c r="AL3596" s="26">
        <f t="shared" si="217"/>
        <v>10</v>
      </c>
      <c r="AM3596" s="94" t="str">
        <f t="shared" si="218"/>
        <v>6/10 Log Off</v>
      </c>
      <c r="AN3596" s="172">
        <v>45818.381099537037</v>
      </c>
      <c r="AO3596" s="69" t="s">
        <v>196</v>
      </c>
      <c r="AP3596" s="69" t="s">
        <v>1913</v>
      </c>
      <c r="AQ3596" s="69" t="s">
        <v>196</v>
      </c>
      <c r="AR3596" s="69" t="s">
        <v>1917</v>
      </c>
    </row>
    <row r="3597" spans="36:44" ht="14.4">
      <c r="AJ3597" s="26" t="str">
        <f>VLOOKUP(AQ3597,'user list'!A:B,2,0)</f>
        <v>CPDD</v>
      </c>
      <c r="AK3597" s="26">
        <f t="shared" si="216"/>
        <v>6</v>
      </c>
      <c r="AL3597" s="26">
        <f t="shared" si="217"/>
        <v>10</v>
      </c>
      <c r="AM3597" s="94" t="str">
        <f t="shared" si="218"/>
        <v>6/10 Log In</v>
      </c>
      <c r="AN3597" s="172">
        <v>45818.381678240738</v>
      </c>
      <c r="AO3597" s="69" t="s">
        <v>205</v>
      </c>
      <c r="AP3597" s="69" t="s">
        <v>1913</v>
      </c>
      <c r="AQ3597" s="69" t="s">
        <v>205</v>
      </c>
      <c r="AR3597" s="69" t="s">
        <v>1916</v>
      </c>
    </row>
    <row r="3598" spans="36:44" ht="14.4">
      <c r="AJ3598" s="26" t="str">
        <f>VLOOKUP(AQ3598,'user list'!A:B,2,0)</f>
        <v>DOE</v>
      </c>
      <c r="AK3598" s="26">
        <f t="shared" si="216"/>
        <v>6</v>
      </c>
      <c r="AL3598" s="26">
        <f t="shared" si="217"/>
        <v>10</v>
      </c>
      <c r="AM3598" s="94" t="str">
        <f t="shared" si="218"/>
        <v>6/10 Log Off</v>
      </c>
      <c r="AN3598" s="172">
        <v>45818.382384259261</v>
      </c>
      <c r="AO3598" s="69" t="s">
        <v>212</v>
      </c>
      <c r="AP3598" s="69" t="s">
        <v>1913</v>
      </c>
      <c r="AQ3598" s="69" t="s">
        <v>212</v>
      </c>
      <c r="AR3598" s="69" t="s">
        <v>1917</v>
      </c>
    </row>
    <row r="3599" spans="36:44" ht="14.4">
      <c r="AJ3599" s="26" t="str">
        <f>VLOOKUP(AQ3599,'user list'!A:B,2,0)</f>
        <v>DOE</v>
      </c>
      <c r="AK3599" s="26">
        <f t="shared" si="216"/>
        <v>6</v>
      </c>
      <c r="AL3599" s="26">
        <f t="shared" si="217"/>
        <v>10</v>
      </c>
      <c r="AM3599" s="94" t="str">
        <f t="shared" si="218"/>
        <v>6/10 Log In</v>
      </c>
      <c r="AN3599" s="172">
        <v>45818.382453703707</v>
      </c>
      <c r="AO3599" s="69" t="s">
        <v>212</v>
      </c>
      <c r="AP3599" s="69" t="s">
        <v>1913</v>
      </c>
      <c r="AQ3599" s="69" t="s">
        <v>212</v>
      </c>
      <c r="AR3599" s="69" t="s">
        <v>1916</v>
      </c>
    </row>
    <row r="3600" spans="36:44" ht="14.4">
      <c r="AJ3600" s="26" t="str">
        <f>VLOOKUP(AQ3600,'user list'!A:B,2,0)</f>
        <v>SSDD</v>
      </c>
      <c r="AK3600" s="26">
        <f t="shared" si="216"/>
        <v>6</v>
      </c>
      <c r="AL3600" s="26">
        <f t="shared" si="217"/>
        <v>10</v>
      </c>
      <c r="AM3600" s="94" t="str">
        <f t="shared" si="218"/>
        <v>6/10 Log Off</v>
      </c>
      <c r="AN3600" s="172">
        <v>45818.383287037039</v>
      </c>
      <c r="AO3600" s="69" t="s">
        <v>273</v>
      </c>
      <c r="AP3600" s="69" t="s">
        <v>1913</v>
      </c>
      <c r="AQ3600" s="69" t="s">
        <v>273</v>
      </c>
      <c r="AR3600" s="69" t="s">
        <v>1917</v>
      </c>
    </row>
    <row r="3601" spans="36:44" ht="14.4">
      <c r="AJ3601" s="26" t="str">
        <f>VLOOKUP(AQ3601,'user list'!A:B,2,0)</f>
        <v>Admin</v>
      </c>
      <c r="AK3601" s="26">
        <f t="shared" si="216"/>
        <v>6</v>
      </c>
      <c r="AL3601" s="26">
        <f t="shared" si="217"/>
        <v>10</v>
      </c>
      <c r="AM3601" s="94" t="str">
        <f t="shared" si="218"/>
        <v>6/10 Log In</v>
      </c>
      <c r="AN3601" s="172">
        <v>45818.383298611108</v>
      </c>
      <c r="AO3601" s="69" t="s">
        <v>186</v>
      </c>
      <c r="AP3601" s="69" t="s">
        <v>1913</v>
      </c>
      <c r="AQ3601" s="69" t="s">
        <v>186</v>
      </c>
      <c r="AR3601" s="69" t="s">
        <v>1916</v>
      </c>
    </row>
    <row r="3602" spans="36:44" ht="14.4">
      <c r="AJ3602" s="26" t="str">
        <f>VLOOKUP(AQ3602,'user list'!A:B,2,0)</f>
        <v>CTO</v>
      </c>
      <c r="AK3602" s="26">
        <f t="shared" si="216"/>
        <v>6</v>
      </c>
      <c r="AL3602" s="26">
        <f t="shared" si="217"/>
        <v>10</v>
      </c>
      <c r="AM3602" s="94" t="str">
        <f t="shared" si="218"/>
        <v>6/10 Log Off</v>
      </c>
      <c r="AN3602" s="172">
        <v>45818.383333333331</v>
      </c>
      <c r="AO3602" s="69" t="s">
        <v>207</v>
      </c>
      <c r="AP3602" s="69" t="s">
        <v>1913</v>
      </c>
      <c r="AQ3602" s="69" t="s">
        <v>207</v>
      </c>
      <c r="AR3602" s="69" t="s">
        <v>1917</v>
      </c>
    </row>
    <row r="3603" spans="36:44" ht="14.4">
      <c r="AJ3603" s="26" t="str">
        <f>VLOOKUP(AQ3603,'user list'!A:B,2,0)</f>
        <v>CTO</v>
      </c>
      <c r="AK3603" s="26">
        <f t="shared" si="216"/>
        <v>6</v>
      </c>
      <c r="AL3603" s="26">
        <f t="shared" si="217"/>
        <v>10</v>
      </c>
      <c r="AM3603" s="94" t="str">
        <f t="shared" si="218"/>
        <v>6/10 Log In</v>
      </c>
      <c r="AN3603" s="172">
        <v>45818.383460648147</v>
      </c>
      <c r="AO3603" s="69" t="s">
        <v>207</v>
      </c>
      <c r="AP3603" s="69" t="s">
        <v>1913</v>
      </c>
      <c r="AQ3603" s="69" t="s">
        <v>207</v>
      </c>
      <c r="AR3603" s="69" t="s">
        <v>1916</v>
      </c>
    </row>
    <row r="3604" spans="36:44" ht="14.4">
      <c r="AJ3604" s="26" t="str">
        <f>VLOOKUP(AQ3604,'user list'!A:B,2,0)</f>
        <v>SSDD</v>
      </c>
      <c r="AK3604" s="26">
        <f t="shared" si="216"/>
        <v>6</v>
      </c>
      <c r="AL3604" s="26">
        <f t="shared" si="217"/>
        <v>10</v>
      </c>
      <c r="AM3604" s="94" t="str">
        <f t="shared" si="218"/>
        <v>6/10 Log In</v>
      </c>
      <c r="AN3604" s="172">
        <v>45818.383506944447</v>
      </c>
      <c r="AO3604" s="69" t="s">
        <v>273</v>
      </c>
      <c r="AP3604" s="69" t="s">
        <v>1913</v>
      </c>
      <c r="AQ3604" s="69" t="s">
        <v>273</v>
      </c>
      <c r="AR3604" s="69" t="s">
        <v>1916</v>
      </c>
    </row>
    <row r="3605" spans="36:44" ht="14.4">
      <c r="AJ3605" s="26" t="str">
        <f>VLOOKUP(AQ3605,'user list'!A:B,2,0)</f>
        <v>OCM</v>
      </c>
      <c r="AK3605" s="26">
        <f t="shared" si="216"/>
        <v>6</v>
      </c>
      <c r="AL3605" s="26">
        <f t="shared" si="217"/>
        <v>10</v>
      </c>
      <c r="AM3605" s="94" t="str">
        <f t="shared" si="218"/>
        <v>6/10 Log In</v>
      </c>
      <c r="AN3605" s="172">
        <v>45818.384525462963</v>
      </c>
      <c r="AO3605" s="69" t="s">
        <v>251</v>
      </c>
      <c r="AP3605" s="69" t="s">
        <v>1913</v>
      </c>
      <c r="AQ3605" s="69" t="s">
        <v>251</v>
      </c>
      <c r="AR3605" s="69" t="s">
        <v>1916</v>
      </c>
    </row>
    <row r="3606" spans="36:44" ht="14.4">
      <c r="AJ3606" s="26" t="str">
        <f>VLOOKUP(AQ3606,'user list'!A:B,2,0)</f>
        <v>QCYDO</v>
      </c>
      <c r="AK3606" s="26">
        <f t="shared" si="216"/>
        <v>6</v>
      </c>
      <c r="AL3606" s="26">
        <f t="shared" si="217"/>
        <v>10</v>
      </c>
      <c r="AM3606" s="94" t="str">
        <f t="shared" si="218"/>
        <v>6/10 Log Off</v>
      </c>
      <c r="AN3606" s="172">
        <v>45818.384594907409</v>
      </c>
      <c r="AO3606" s="69" t="s">
        <v>270</v>
      </c>
      <c r="AP3606" s="69" t="s">
        <v>1913</v>
      </c>
      <c r="AQ3606" s="69" t="s">
        <v>270</v>
      </c>
      <c r="AR3606" s="69" t="s">
        <v>1917</v>
      </c>
    </row>
    <row r="3607" spans="36:44" ht="14.4">
      <c r="AJ3607" s="26" t="str">
        <f>VLOOKUP(AQ3607,'user list'!A:B,2,0)</f>
        <v>QCYDO</v>
      </c>
      <c r="AK3607" s="26">
        <f t="shared" si="216"/>
        <v>6</v>
      </c>
      <c r="AL3607" s="26">
        <f t="shared" si="217"/>
        <v>10</v>
      </c>
      <c r="AM3607" s="94" t="str">
        <f t="shared" si="218"/>
        <v>6/10 Log In</v>
      </c>
      <c r="AN3607" s="172">
        <v>45818.384722222225</v>
      </c>
      <c r="AO3607" s="69" t="s">
        <v>270</v>
      </c>
      <c r="AP3607" s="69" t="s">
        <v>1913</v>
      </c>
      <c r="AQ3607" s="69" t="s">
        <v>270</v>
      </c>
      <c r="AR3607" s="69" t="s">
        <v>1916</v>
      </c>
    </row>
    <row r="3608" spans="36:44" ht="14.4">
      <c r="AJ3608" s="26" t="str">
        <f>VLOOKUP(AQ3608,'user list'!A:B,2,0)</f>
        <v>LEDIPO</v>
      </c>
      <c r="AK3608" s="26">
        <f t="shared" si="216"/>
        <v>6</v>
      </c>
      <c r="AL3608" s="26">
        <f t="shared" si="217"/>
        <v>10</v>
      </c>
      <c r="AM3608" s="94" t="str">
        <f t="shared" si="218"/>
        <v>6/10 Log In</v>
      </c>
      <c r="AN3608" s="172">
        <v>45818.384953703702</v>
      </c>
      <c r="AO3608" s="69" t="s">
        <v>222</v>
      </c>
      <c r="AP3608" s="69" t="s">
        <v>1913</v>
      </c>
      <c r="AQ3608" s="69" t="s">
        <v>222</v>
      </c>
      <c r="AR3608" s="69" t="s">
        <v>1916</v>
      </c>
    </row>
    <row r="3609" spans="36:44" ht="14.4">
      <c r="AJ3609" s="26" t="str">
        <f>VLOOKUP(AQ3609,'user list'!A:B,2,0)</f>
        <v>PDAD</v>
      </c>
      <c r="AK3609" s="26">
        <f t="shared" si="216"/>
        <v>6</v>
      </c>
      <c r="AL3609" s="26">
        <f t="shared" si="217"/>
        <v>10</v>
      </c>
      <c r="AM3609" s="94" t="str">
        <f t="shared" si="218"/>
        <v>6/10 Log Off</v>
      </c>
      <c r="AN3609" s="172">
        <v>45818.38690972222</v>
      </c>
      <c r="AO3609" s="69" t="s">
        <v>257</v>
      </c>
      <c r="AP3609" s="69" t="s">
        <v>1913</v>
      </c>
      <c r="AQ3609" s="69" t="s">
        <v>257</v>
      </c>
      <c r="AR3609" s="69" t="s">
        <v>1917</v>
      </c>
    </row>
    <row r="3610" spans="36:44" ht="14.4">
      <c r="AJ3610" s="26" t="str">
        <f>VLOOKUP(AQ3610,'user list'!A:B,2,0)</f>
        <v>PDAD</v>
      </c>
      <c r="AK3610" s="26">
        <f t="shared" si="216"/>
        <v>6</v>
      </c>
      <c r="AL3610" s="26">
        <f t="shared" si="217"/>
        <v>10</v>
      </c>
      <c r="AM3610" s="94" t="str">
        <f t="shared" si="218"/>
        <v>6/10 Log In</v>
      </c>
      <c r="AN3610" s="172">
        <v>45818.387013888889</v>
      </c>
      <c r="AO3610" s="69" t="s">
        <v>257</v>
      </c>
      <c r="AP3610" s="69" t="s">
        <v>1913</v>
      </c>
      <c r="AQ3610" s="69" t="s">
        <v>257</v>
      </c>
      <c r="AR3610" s="69" t="s">
        <v>1916</v>
      </c>
    </row>
    <row r="3611" spans="36:44" ht="14.4">
      <c r="AJ3611" s="26" t="str">
        <f>VLOOKUP(AQ3611,'user list'!A:B,2,0)</f>
        <v>Admin</v>
      </c>
      <c r="AK3611" s="26">
        <f t="shared" si="216"/>
        <v>6</v>
      </c>
      <c r="AL3611" s="26">
        <f t="shared" si="217"/>
        <v>10</v>
      </c>
      <c r="AM3611" s="94" t="str">
        <f t="shared" si="218"/>
        <v>6/10 Log In</v>
      </c>
      <c r="AN3611" s="172">
        <v>45818.387870370374</v>
      </c>
      <c r="AO3611" s="69" t="s">
        <v>186</v>
      </c>
      <c r="AP3611" s="69" t="s">
        <v>1913</v>
      </c>
      <c r="AQ3611" s="69" t="s">
        <v>186</v>
      </c>
      <c r="AR3611" s="69" t="s">
        <v>1916</v>
      </c>
    </row>
    <row r="3612" spans="36:44" ht="14.4">
      <c r="AJ3612" s="26" t="str">
        <f>VLOOKUP(AQ3612,'user list'!A:B,2,0)</f>
        <v>PDAO</v>
      </c>
      <c r="AK3612" s="26">
        <f t="shared" si="216"/>
        <v>6</v>
      </c>
      <c r="AL3612" s="26">
        <f t="shared" si="217"/>
        <v>10</v>
      </c>
      <c r="AM3612" s="94" t="str">
        <f t="shared" si="218"/>
        <v>6/10 Log In</v>
      </c>
      <c r="AN3612" s="172">
        <v>45818.38795138889</v>
      </c>
      <c r="AO3612" s="69" t="s">
        <v>258</v>
      </c>
      <c r="AP3612" s="69" t="s">
        <v>1913</v>
      </c>
      <c r="AQ3612" s="69" t="s">
        <v>258</v>
      </c>
      <c r="AR3612" s="69" t="s">
        <v>1916</v>
      </c>
    </row>
    <row r="3613" spans="36:44" ht="14.4">
      <c r="AJ3613" s="26" t="str">
        <f>VLOOKUP(AQ3613,'user list'!A:B,2,0)</f>
        <v>BCRD</v>
      </c>
      <c r="AK3613" s="26">
        <f t="shared" si="216"/>
        <v>6</v>
      </c>
      <c r="AL3613" s="26">
        <f t="shared" si="217"/>
        <v>10</v>
      </c>
      <c r="AM3613" s="94" t="str">
        <f t="shared" si="218"/>
        <v>6/10 Log In</v>
      </c>
      <c r="AN3613" s="172">
        <v>45818.391145833331</v>
      </c>
      <c r="AO3613" s="69" t="s">
        <v>192</v>
      </c>
      <c r="AP3613" s="69" t="s">
        <v>1913</v>
      </c>
      <c r="AQ3613" s="69" t="s">
        <v>192</v>
      </c>
      <c r="AR3613" s="69" t="s">
        <v>1916</v>
      </c>
    </row>
    <row r="3614" spans="36:44" ht="14.4">
      <c r="AJ3614" s="26" t="str">
        <f>VLOOKUP(AQ3614,'user list'!A:B,2,0)</f>
        <v>CAD</v>
      </c>
      <c r="AK3614" s="26">
        <f t="shared" si="216"/>
        <v>6</v>
      </c>
      <c r="AL3614" s="26">
        <f t="shared" si="217"/>
        <v>10</v>
      </c>
      <c r="AM3614" s="94" t="str">
        <f t="shared" si="218"/>
        <v>6/10 Log In</v>
      </c>
      <c r="AN3614" s="172">
        <v>45818.391215277778</v>
      </c>
      <c r="AO3614" s="69" t="s">
        <v>196</v>
      </c>
      <c r="AP3614" s="69" t="s">
        <v>1913</v>
      </c>
      <c r="AQ3614" s="69" t="s">
        <v>196</v>
      </c>
      <c r="AR3614" s="69" t="s">
        <v>1916</v>
      </c>
    </row>
    <row r="3615" spans="36:44" ht="14.4">
      <c r="AJ3615" s="26" t="str">
        <f>VLOOKUP(AQ3615,'user list'!A:B,2,0)</f>
        <v>Admin</v>
      </c>
      <c r="AK3615" s="26">
        <f t="shared" si="216"/>
        <v>6</v>
      </c>
      <c r="AL3615" s="26">
        <f t="shared" si="217"/>
        <v>10</v>
      </c>
      <c r="AM3615" s="94" t="str">
        <f t="shared" si="218"/>
        <v>6/10 Log In</v>
      </c>
      <c r="AN3615" s="172">
        <v>45818.391550925924</v>
      </c>
      <c r="AO3615" s="69" t="s">
        <v>186</v>
      </c>
      <c r="AP3615" s="69" t="s">
        <v>1913</v>
      </c>
      <c r="AQ3615" s="69" t="s">
        <v>186</v>
      </c>
      <c r="AR3615" s="69" t="s">
        <v>1916</v>
      </c>
    </row>
    <row r="3616" spans="36:44" ht="14.4">
      <c r="AJ3616" s="26" t="str">
        <f>VLOOKUP(AQ3616,'user list'!A:B,2,0)</f>
        <v>Admin</v>
      </c>
      <c r="AK3616" s="26">
        <f t="shared" si="216"/>
        <v>6</v>
      </c>
      <c r="AL3616" s="26">
        <f t="shared" si="217"/>
        <v>10</v>
      </c>
      <c r="AM3616" s="94" t="str">
        <f t="shared" si="218"/>
        <v>6/10 Log In</v>
      </c>
      <c r="AN3616" s="172">
        <v>45818.391550925924</v>
      </c>
      <c r="AO3616" s="69" t="s">
        <v>186</v>
      </c>
      <c r="AP3616" s="69" t="s">
        <v>1913</v>
      </c>
      <c r="AQ3616" s="69" t="s">
        <v>186</v>
      </c>
      <c r="AR3616" s="69" t="s">
        <v>1916</v>
      </c>
    </row>
    <row r="3617" spans="36:44" ht="14.4">
      <c r="AJ3617" s="26" t="str">
        <f>VLOOKUP(AQ3617,'user list'!A:B,2,0)</f>
        <v>CAD</v>
      </c>
      <c r="AK3617" s="26">
        <f t="shared" si="216"/>
        <v>6</v>
      </c>
      <c r="AL3617" s="26">
        <f t="shared" si="217"/>
        <v>10</v>
      </c>
      <c r="AM3617" s="94" t="str">
        <f t="shared" si="218"/>
        <v>6/10 Log In</v>
      </c>
      <c r="AN3617" s="172">
        <v>45818.391898148147</v>
      </c>
      <c r="AO3617" s="69" t="s">
        <v>196</v>
      </c>
      <c r="AP3617" s="69" t="s">
        <v>1913</v>
      </c>
      <c r="AQ3617" s="69" t="s">
        <v>196</v>
      </c>
      <c r="AR3617" s="69" t="s">
        <v>1916</v>
      </c>
    </row>
    <row r="3618" spans="36:44" ht="14.4">
      <c r="AJ3618" s="26" t="str">
        <f>VLOOKUP(AQ3618,'user list'!A:B,2,0)</f>
        <v>HRMD</v>
      </c>
      <c r="AK3618" s="26">
        <f t="shared" si="216"/>
        <v>6</v>
      </c>
      <c r="AL3618" s="26">
        <f t="shared" si="217"/>
        <v>10</v>
      </c>
      <c r="AM3618" s="94" t="str">
        <f t="shared" si="218"/>
        <v>6/10 Log Off</v>
      </c>
      <c r="AN3618" s="172">
        <v>45818.392152777778</v>
      </c>
      <c r="AO3618" s="69" t="s">
        <v>217</v>
      </c>
      <c r="AP3618" s="69" t="s">
        <v>1913</v>
      </c>
      <c r="AQ3618" s="69" t="s">
        <v>217</v>
      </c>
      <c r="AR3618" s="69" t="s">
        <v>1917</v>
      </c>
    </row>
    <row r="3619" spans="36:44" ht="14.4">
      <c r="AJ3619" s="26" t="str">
        <f>VLOOKUP(AQ3619,'user list'!A:B,2,0)</f>
        <v>OCM</v>
      </c>
      <c r="AK3619" s="26">
        <f t="shared" ref="AK3619:AK3682" si="219">MONTH(AN3619)</f>
        <v>6</v>
      </c>
      <c r="AL3619" s="26">
        <f t="shared" ref="AL3619:AL3682" si="220">DAY(AN3619)</f>
        <v>10</v>
      </c>
      <c r="AM3619" s="94" t="str">
        <f t="shared" ref="AM3619:AM3682" si="221">AK3619&amp;"/"&amp;AL3619&amp;" "&amp;AR3619</f>
        <v>6/10 Log In</v>
      </c>
      <c r="AN3619" s="172">
        <v>45818.393263888887</v>
      </c>
      <c r="AO3619" s="69" t="s">
        <v>230</v>
      </c>
      <c r="AP3619" s="69" t="s">
        <v>1913</v>
      </c>
      <c r="AQ3619" s="69" t="s">
        <v>230</v>
      </c>
      <c r="AR3619" s="69" t="s">
        <v>1916</v>
      </c>
    </row>
    <row r="3620" spans="36:44" ht="14.4">
      <c r="AJ3620" s="26" t="str">
        <f>VLOOKUP(AQ3620,'user list'!A:B,2,0)</f>
        <v>CAD</v>
      </c>
      <c r="AK3620" s="26">
        <f t="shared" si="219"/>
        <v>6</v>
      </c>
      <c r="AL3620" s="26">
        <f t="shared" si="220"/>
        <v>10</v>
      </c>
      <c r="AM3620" s="94" t="str">
        <f t="shared" si="221"/>
        <v>6/10 Log In</v>
      </c>
      <c r="AN3620" s="172">
        <v>45818.393738425926</v>
      </c>
      <c r="AO3620" s="69" t="s">
        <v>196</v>
      </c>
      <c r="AP3620" s="69" t="s">
        <v>1913</v>
      </c>
      <c r="AQ3620" s="69" t="s">
        <v>196</v>
      </c>
      <c r="AR3620" s="69" t="s">
        <v>1916</v>
      </c>
    </row>
    <row r="3621" spans="36:44" ht="14.4">
      <c r="AJ3621" s="26" t="str">
        <f>VLOOKUP(AQ3621,'user list'!A:B,2,0)</f>
        <v>CCRD</v>
      </c>
      <c r="AK3621" s="26">
        <f t="shared" si="219"/>
        <v>6</v>
      </c>
      <c r="AL3621" s="26">
        <f t="shared" si="220"/>
        <v>10</v>
      </c>
      <c r="AM3621" s="94" t="str">
        <f t="shared" si="221"/>
        <v>6/10 Log In</v>
      </c>
      <c r="AN3621" s="172">
        <v>45818.393923611111</v>
      </c>
      <c r="AO3621" s="69" t="s">
        <v>198</v>
      </c>
      <c r="AP3621" s="69" t="s">
        <v>1913</v>
      </c>
      <c r="AQ3621" s="69" t="s">
        <v>198</v>
      </c>
      <c r="AR3621" s="69" t="s">
        <v>1916</v>
      </c>
    </row>
    <row r="3622" spans="36:44" ht="14.4">
      <c r="AJ3622" s="26" t="str">
        <f>VLOOKUP(AQ3622,'user list'!A:B,2,0)</f>
        <v>CAD</v>
      </c>
      <c r="AK3622" s="26">
        <f t="shared" si="219"/>
        <v>6</v>
      </c>
      <c r="AL3622" s="26">
        <f t="shared" si="220"/>
        <v>10</v>
      </c>
      <c r="AM3622" s="94" t="str">
        <f t="shared" si="221"/>
        <v>6/10 Log In</v>
      </c>
      <c r="AN3622" s="172">
        <v>45818.39403935185</v>
      </c>
      <c r="AO3622" s="69" t="s">
        <v>196</v>
      </c>
      <c r="AP3622" s="69" t="s">
        <v>1913</v>
      </c>
      <c r="AQ3622" s="69" t="s">
        <v>196</v>
      </c>
      <c r="AR3622" s="69" t="s">
        <v>1916</v>
      </c>
    </row>
    <row r="3623" spans="36:44" ht="14.4">
      <c r="AJ3623" s="26" t="str">
        <f>VLOOKUP(AQ3623,'user list'!A:B,2,0)</f>
        <v>CAD</v>
      </c>
      <c r="AK3623" s="26">
        <f t="shared" si="219"/>
        <v>6</v>
      </c>
      <c r="AL3623" s="26">
        <f t="shared" si="220"/>
        <v>10</v>
      </c>
      <c r="AM3623" s="94" t="str">
        <f t="shared" si="221"/>
        <v>6/10 Log In</v>
      </c>
      <c r="AN3623" s="172">
        <v>45818.395601851851</v>
      </c>
      <c r="AO3623" s="69" t="s">
        <v>196</v>
      </c>
      <c r="AP3623" s="69" t="s">
        <v>1913</v>
      </c>
      <c r="AQ3623" s="69" t="s">
        <v>196</v>
      </c>
      <c r="AR3623" s="69" t="s">
        <v>1916</v>
      </c>
    </row>
    <row r="3624" spans="36:44" ht="14.4">
      <c r="AJ3624" s="26" t="str">
        <f>VLOOKUP(AQ3624,'user list'!A:B,2,0)</f>
        <v>DPOS</v>
      </c>
      <c r="AK3624" s="26">
        <f t="shared" si="219"/>
        <v>6</v>
      </c>
      <c r="AL3624" s="26">
        <f t="shared" si="220"/>
        <v>10</v>
      </c>
      <c r="AM3624" s="94" t="str">
        <f t="shared" si="221"/>
        <v>6/10 Log Off</v>
      </c>
      <c r="AN3624" s="172">
        <v>45818.396354166667</v>
      </c>
      <c r="AO3624" s="69" t="s">
        <v>213</v>
      </c>
      <c r="AP3624" s="69" t="s">
        <v>1913</v>
      </c>
      <c r="AQ3624" s="69" t="s">
        <v>213</v>
      </c>
      <c r="AR3624" s="69" t="s">
        <v>1917</v>
      </c>
    </row>
    <row r="3625" spans="36:44" ht="14.4">
      <c r="AJ3625" s="26" t="str">
        <f>VLOOKUP(AQ3625,'user list'!A:B,2,0)</f>
        <v>DPOS</v>
      </c>
      <c r="AK3625" s="26">
        <f t="shared" si="219"/>
        <v>6</v>
      </c>
      <c r="AL3625" s="26">
        <f t="shared" si="220"/>
        <v>10</v>
      </c>
      <c r="AM3625" s="94" t="str">
        <f t="shared" si="221"/>
        <v>6/10 Log In</v>
      </c>
      <c r="AN3625" s="172">
        <v>45818.396527777775</v>
      </c>
      <c r="AO3625" s="69" t="s">
        <v>213</v>
      </c>
      <c r="AP3625" s="69" t="s">
        <v>1913</v>
      </c>
      <c r="AQ3625" s="69" t="s">
        <v>213</v>
      </c>
      <c r="AR3625" s="69" t="s">
        <v>1916</v>
      </c>
    </row>
    <row r="3626" spans="36:44" ht="14.4">
      <c r="AJ3626" s="26" t="str">
        <f>VLOOKUP(AQ3626,'user list'!A:B,2,0)</f>
        <v>Admin</v>
      </c>
      <c r="AK3626" s="26">
        <f t="shared" si="219"/>
        <v>6</v>
      </c>
      <c r="AL3626" s="26">
        <f t="shared" si="220"/>
        <v>10</v>
      </c>
      <c r="AM3626" s="94" t="str">
        <f t="shared" si="221"/>
        <v>6/10 Log In</v>
      </c>
      <c r="AN3626" s="172">
        <v>45818.396689814814</v>
      </c>
      <c r="AO3626" s="69" t="s">
        <v>186</v>
      </c>
      <c r="AP3626" s="69" t="s">
        <v>1913</v>
      </c>
      <c r="AQ3626" s="69" t="s">
        <v>186</v>
      </c>
      <c r="AR3626" s="69" t="s">
        <v>1916</v>
      </c>
    </row>
    <row r="3627" spans="36:44" ht="14.4">
      <c r="AJ3627" s="26" t="str">
        <f>VLOOKUP(AQ3627,'user list'!A:B,2,0)</f>
        <v>DSQC</v>
      </c>
      <c r="AK3627" s="26">
        <f t="shared" si="219"/>
        <v>6</v>
      </c>
      <c r="AL3627" s="26">
        <f t="shared" si="220"/>
        <v>10</v>
      </c>
      <c r="AM3627" s="94" t="str">
        <f t="shared" si="221"/>
        <v>6/10 Log Off</v>
      </c>
      <c r="AN3627" s="172">
        <v>45818.39675925926</v>
      </c>
      <c r="AO3627" s="69" t="s">
        <v>214</v>
      </c>
      <c r="AP3627" s="69" t="s">
        <v>1913</v>
      </c>
      <c r="AQ3627" s="69" t="s">
        <v>214</v>
      </c>
      <c r="AR3627" s="69" t="s">
        <v>1917</v>
      </c>
    </row>
    <row r="3628" spans="36:44" ht="14.4">
      <c r="AJ3628" s="26" t="str">
        <f>VLOOKUP(AQ3628,'user list'!A:B,2,0)</f>
        <v>DSQC</v>
      </c>
      <c r="AK3628" s="26">
        <f t="shared" si="219"/>
        <v>6</v>
      </c>
      <c r="AL3628" s="26">
        <f t="shared" si="220"/>
        <v>10</v>
      </c>
      <c r="AM3628" s="94" t="str">
        <f t="shared" si="221"/>
        <v>6/10 Log In</v>
      </c>
      <c r="AN3628" s="172">
        <v>45818.396956018521</v>
      </c>
      <c r="AO3628" s="69" t="s">
        <v>214</v>
      </c>
      <c r="AP3628" s="69" t="s">
        <v>1913</v>
      </c>
      <c r="AQ3628" s="69" t="s">
        <v>214</v>
      </c>
      <c r="AR3628" s="69" t="s">
        <v>1916</v>
      </c>
    </row>
    <row r="3629" spans="36:44" ht="14.4">
      <c r="AJ3629" s="26" t="str">
        <f>VLOOKUP(AQ3629,'user list'!A:B,2,0)</f>
        <v>CBD</v>
      </c>
      <c r="AK3629" s="26">
        <f t="shared" si="219"/>
        <v>6</v>
      </c>
      <c r="AL3629" s="26">
        <f t="shared" si="220"/>
        <v>10</v>
      </c>
      <c r="AM3629" s="94" t="str">
        <f t="shared" si="221"/>
        <v>6/10 Log Off</v>
      </c>
      <c r="AN3629" s="172">
        <v>45818.396967592591</v>
      </c>
      <c r="AO3629" s="69" t="s">
        <v>197</v>
      </c>
      <c r="AP3629" s="69" t="s">
        <v>1913</v>
      </c>
      <c r="AQ3629" s="69" t="s">
        <v>197</v>
      </c>
      <c r="AR3629" s="69" t="s">
        <v>1917</v>
      </c>
    </row>
    <row r="3630" spans="36:44" ht="14.4">
      <c r="AJ3630" s="26" t="str">
        <f>VLOOKUP(AQ3630,'user list'!A:B,2,0)</f>
        <v>CBD</v>
      </c>
      <c r="AK3630" s="26">
        <f t="shared" si="219"/>
        <v>6</v>
      </c>
      <c r="AL3630" s="26">
        <f t="shared" si="220"/>
        <v>10</v>
      </c>
      <c r="AM3630" s="94" t="str">
        <f t="shared" si="221"/>
        <v>6/10 Log In</v>
      </c>
      <c r="AN3630" s="172">
        <v>45818.397013888891</v>
      </c>
      <c r="AO3630" s="69" t="s">
        <v>197</v>
      </c>
      <c r="AP3630" s="69" t="s">
        <v>1913</v>
      </c>
      <c r="AQ3630" s="69" t="s">
        <v>197</v>
      </c>
      <c r="AR3630" s="69" t="s">
        <v>1916</v>
      </c>
    </row>
    <row r="3631" spans="36:44" ht="14.4">
      <c r="AJ3631" s="26" t="str">
        <f>VLOOKUP(AQ3631,'user list'!A:B,2,0)</f>
        <v>QCTD</v>
      </c>
      <c r="AK3631" s="26">
        <f t="shared" si="219"/>
        <v>6</v>
      </c>
      <c r="AL3631" s="26">
        <f t="shared" si="220"/>
        <v>10</v>
      </c>
      <c r="AM3631" s="94" t="str">
        <f t="shared" si="221"/>
        <v>6/10 Log In</v>
      </c>
      <c r="AN3631" s="172">
        <v>45818.397743055553</v>
      </c>
      <c r="AO3631" s="69" t="s">
        <v>269</v>
      </c>
      <c r="AP3631" s="69" t="s">
        <v>1913</v>
      </c>
      <c r="AQ3631" s="69" t="s">
        <v>269</v>
      </c>
      <c r="AR3631" s="69" t="s">
        <v>1916</v>
      </c>
    </row>
    <row r="3632" spans="36:44" ht="14.4">
      <c r="AJ3632" s="26" t="str">
        <f>VLOOKUP(AQ3632,'user list'!A:B,2,0)</f>
        <v>ITDD</v>
      </c>
      <c r="AK3632" s="26">
        <f t="shared" si="219"/>
        <v>6</v>
      </c>
      <c r="AL3632" s="26">
        <f t="shared" si="220"/>
        <v>10</v>
      </c>
      <c r="AM3632" s="94" t="str">
        <f t="shared" si="221"/>
        <v>6/10 Log Off</v>
      </c>
      <c r="AN3632" s="172">
        <v>45818.399687500001</v>
      </c>
      <c r="AO3632" s="69" t="s">
        <v>219</v>
      </c>
      <c r="AP3632" s="69" t="s">
        <v>1913</v>
      </c>
      <c r="AQ3632" s="69" t="s">
        <v>219</v>
      </c>
      <c r="AR3632" s="69" t="s">
        <v>1917</v>
      </c>
    </row>
    <row r="3633" spans="36:44" ht="14.4">
      <c r="AJ3633" s="26" t="str">
        <f>VLOOKUP(AQ3633,'user list'!A:B,2,0)</f>
        <v>ITDD</v>
      </c>
      <c r="AK3633" s="26">
        <f t="shared" si="219"/>
        <v>6</v>
      </c>
      <c r="AL3633" s="26">
        <f t="shared" si="220"/>
        <v>10</v>
      </c>
      <c r="AM3633" s="94" t="str">
        <f t="shared" si="221"/>
        <v>6/10 Log In</v>
      </c>
      <c r="AN3633" s="172">
        <v>45818.39984953704</v>
      </c>
      <c r="AO3633" s="69" t="s">
        <v>219</v>
      </c>
      <c r="AP3633" s="69" t="s">
        <v>1913</v>
      </c>
      <c r="AQ3633" s="69" t="s">
        <v>219</v>
      </c>
      <c r="AR3633" s="69" t="s">
        <v>1916</v>
      </c>
    </row>
    <row r="3634" spans="36:44" ht="14.4">
      <c r="AJ3634" s="26" t="str">
        <f>VLOOKUP(AQ3634,'user list'!A:B,2,0)</f>
        <v>CCRD</v>
      </c>
      <c r="AK3634" s="26">
        <f t="shared" si="219"/>
        <v>6</v>
      </c>
      <c r="AL3634" s="26">
        <f t="shared" si="220"/>
        <v>10</v>
      </c>
      <c r="AM3634" s="94" t="str">
        <f t="shared" si="221"/>
        <v>6/10 Log In</v>
      </c>
      <c r="AN3634" s="172">
        <v>45818.399942129632</v>
      </c>
      <c r="AO3634" s="69" t="s">
        <v>282</v>
      </c>
      <c r="AP3634" s="69" t="s">
        <v>1913</v>
      </c>
      <c r="AQ3634" s="69" t="s">
        <v>282</v>
      </c>
      <c r="AR3634" s="69" t="s">
        <v>1916</v>
      </c>
    </row>
    <row r="3635" spans="36:44" ht="14.4">
      <c r="AJ3635" s="26" t="str">
        <f>VLOOKUP(AQ3635,'user list'!A:B,2,0)</f>
        <v>CAD</v>
      </c>
      <c r="AK3635" s="26">
        <f t="shared" si="219"/>
        <v>6</v>
      </c>
      <c r="AL3635" s="26">
        <f t="shared" si="220"/>
        <v>10</v>
      </c>
      <c r="AM3635" s="94" t="str">
        <f t="shared" si="221"/>
        <v>6/10 Log In</v>
      </c>
      <c r="AN3635" s="172">
        <v>45818.400625000002</v>
      </c>
      <c r="AO3635" s="69" t="s">
        <v>196</v>
      </c>
      <c r="AP3635" s="69" t="s">
        <v>1913</v>
      </c>
      <c r="AQ3635" s="69" t="s">
        <v>196</v>
      </c>
      <c r="AR3635" s="69" t="s">
        <v>1916</v>
      </c>
    </row>
    <row r="3636" spans="36:44" ht="14.4">
      <c r="AJ3636" s="26" t="str">
        <f>VLOOKUP(AQ3636,'user list'!A:B,2,0)</f>
        <v>QCPL</v>
      </c>
      <c r="AK3636" s="26">
        <f t="shared" si="219"/>
        <v>6</v>
      </c>
      <c r="AL3636" s="26">
        <f t="shared" si="220"/>
        <v>10</v>
      </c>
      <c r="AM3636" s="94" t="str">
        <f t="shared" si="221"/>
        <v>6/10 Log Off</v>
      </c>
      <c r="AN3636" s="172">
        <v>45818.401469907411</v>
      </c>
      <c r="AO3636" s="69" t="s">
        <v>268</v>
      </c>
      <c r="AP3636" s="69" t="s">
        <v>1913</v>
      </c>
      <c r="AQ3636" s="69" t="s">
        <v>268</v>
      </c>
      <c r="AR3636" s="69" t="s">
        <v>1917</v>
      </c>
    </row>
    <row r="3637" spans="36:44" ht="14.4">
      <c r="AJ3637" s="26" t="str">
        <f>VLOOKUP(AQ3637,'user list'!A:B,2,0)</f>
        <v>QCPL</v>
      </c>
      <c r="AK3637" s="26">
        <f t="shared" si="219"/>
        <v>6</v>
      </c>
      <c r="AL3637" s="26">
        <f t="shared" si="220"/>
        <v>10</v>
      </c>
      <c r="AM3637" s="94" t="str">
        <f t="shared" si="221"/>
        <v>6/10 Log In</v>
      </c>
      <c r="AN3637" s="172">
        <v>45818.402025462965</v>
      </c>
      <c r="AO3637" s="69" t="s">
        <v>268</v>
      </c>
      <c r="AP3637" s="69" t="s">
        <v>1913</v>
      </c>
      <c r="AQ3637" s="69" t="s">
        <v>268</v>
      </c>
      <c r="AR3637" s="69" t="s">
        <v>1916</v>
      </c>
    </row>
    <row r="3638" spans="36:44" ht="14.4">
      <c r="AJ3638" s="26" t="str">
        <f>VLOOKUP(AQ3638,'user list'!A:B,2,0)</f>
        <v>ITDD</v>
      </c>
      <c r="AK3638" s="26">
        <f t="shared" si="219"/>
        <v>6</v>
      </c>
      <c r="AL3638" s="26">
        <f t="shared" si="220"/>
        <v>10</v>
      </c>
      <c r="AM3638" s="94" t="str">
        <f t="shared" si="221"/>
        <v>6/10 Log Off</v>
      </c>
      <c r="AN3638" s="172">
        <v>45818.404236111113</v>
      </c>
      <c r="AO3638" s="69" t="s">
        <v>219</v>
      </c>
      <c r="AP3638" s="69" t="s">
        <v>1913</v>
      </c>
      <c r="AQ3638" s="69" t="s">
        <v>219</v>
      </c>
      <c r="AR3638" s="69" t="s">
        <v>1917</v>
      </c>
    </row>
    <row r="3639" spans="36:44" ht="14.4">
      <c r="AJ3639" s="26" t="str">
        <f>VLOOKUP(AQ3639,'user list'!A:B,2,0)</f>
        <v>ITDD</v>
      </c>
      <c r="AK3639" s="26">
        <f t="shared" si="219"/>
        <v>6</v>
      </c>
      <c r="AL3639" s="26">
        <f t="shared" si="220"/>
        <v>10</v>
      </c>
      <c r="AM3639" s="94" t="str">
        <f t="shared" si="221"/>
        <v>6/10 Log In</v>
      </c>
      <c r="AN3639" s="172">
        <v>45818.404340277775</v>
      </c>
      <c r="AO3639" s="69" t="s">
        <v>219</v>
      </c>
      <c r="AP3639" s="69" t="s">
        <v>1913</v>
      </c>
      <c r="AQ3639" s="69" t="s">
        <v>219</v>
      </c>
      <c r="AR3639" s="69" t="s">
        <v>1916</v>
      </c>
    </row>
    <row r="3640" spans="36:44" ht="14.4">
      <c r="AJ3640" s="26" t="str">
        <f>VLOOKUP(AQ3640,'user list'!A:B,2,0)</f>
        <v>PDAO</v>
      </c>
      <c r="AK3640" s="26">
        <f t="shared" si="219"/>
        <v>6</v>
      </c>
      <c r="AL3640" s="26">
        <f t="shared" si="220"/>
        <v>10</v>
      </c>
      <c r="AM3640" s="94" t="str">
        <f t="shared" si="221"/>
        <v>6/10 Log Off</v>
      </c>
      <c r="AN3640" s="172">
        <v>45818.406331018516</v>
      </c>
      <c r="AO3640" s="69" t="s">
        <v>258</v>
      </c>
      <c r="AP3640" s="69" t="s">
        <v>1913</v>
      </c>
      <c r="AQ3640" s="69" t="s">
        <v>258</v>
      </c>
      <c r="AR3640" s="69" t="s">
        <v>1917</v>
      </c>
    </row>
    <row r="3641" spans="36:44" ht="14.4">
      <c r="AJ3641" s="26" t="str">
        <f>VLOOKUP(AQ3641,'user list'!A:B,2,0)</f>
        <v>TFCOPRISS</v>
      </c>
      <c r="AK3641" s="26">
        <f t="shared" si="219"/>
        <v>6</v>
      </c>
      <c r="AL3641" s="26">
        <f t="shared" si="220"/>
        <v>10</v>
      </c>
      <c r="AM3641" s="94" t="str">
        <f t="shared" si="221"/>
        <v>6/10 Log Off</v>
      </c>
      <c r="AN3641" s="172">
        <v>45818.407650462963</v>
      </c>
      <c r="AO3641" s="69" t="s">
        <v>274</v>
      </c>
      <c r="AP3641" s="69" t="s">
        <v>1913</v>
      </c>
      <c r="AQ3641" s="69" t="s">
        <v>274</v>
      </c>
      <c r="AR3641" s="69" t="s">
        <v>1917</v>
      </c>
    </row>
    <row r="3642" spans="36:44" ht="14.4">
      <c r="AJ3642" s="26" t="str">
        <f>VLOOKUP(AQ3642,'user list'!A:B,2,0)</f>
        <v>PDAO</v>
      </c>
      <c r="AK3642" s="26">
        <f t="shared" si="219"/>
        <v>6</v>
      </c>
      <c r="AL3642" s="26">
        <f t="shared" si="220"/>
        <v>10</v>
      </c>
      <c r="AM3642" s="94" t="str">
        <f t="shared" si="221"/>
        <v>6/10 Log In</v>
      </c>
      <c r="AN3642" s="172">
        <v>45818.408310185187</v>
      </c>
      <c r="AO3642" s="69" t="s">
        <v>258</v>
      </c>
      <c r="AP3642" s="69" t="s">
        <v>1913</v>
      </c>
      <c r="AQ3642" s="69" t="s">
        <v>258</v>
      </c>
      <c r="AR3642" s="69" t="s">
        <v>1916</v>
      </c>
    </row>
    <row r="3643" spans="36:44" ht="14.4">
      <c r="AJ3643" s="26" t="str">
        <f>VLOOKUP(AQ3643,'user list'!A:B,2,0)</f>
        <v>Admin</v>
      </c>
      <c r="AK3643" s="26">
        <f t="shared" si="219"/>
        <v>6</v>
      </c>
      <c r="AL3643" s="26">
        <f t="shared" si="220"/>
        <v>10</v>
      </c>
      <c r="AM3643" s="94" t="str">
        <f t="shared" si="221"/>
        <v>6/10 Log Off</v>
      </c>
      <c r="AN3643" s="172">
        <v>45818.409895833334</v>
      </c>
      <c r="AO3643" s="69" t="s">
        <v>186</v>
      </c>
      <c r="AP3643" s="69" t="s">
        <v>1913</v>
      </c>
      <c r="AQ3643" s="69" t="s">
        <v>186</v>
      </c>
      <c r="AR3643" s="69" t="s">
        <v>1917</v>
      </c>
    </row>
    <row r="3644" spans="36:44" ht="14.4">
      <c r="AJ3644" s="26" t="str">
        <f>VLOOKUP(AQ3644,'user list'!A:B,2,0)</f>
        <v>OCM</v>
      </c>
      <c r="AK3644" s="26">
        <f t="shared" si="219"/>
        <v>6</v>
      </c>
      <c r="AL3644" s="26">
        <f t="shared" si="220"/>
        <v>10</v>
      </c>
      <c r="AM3644" s="94" t="str">
        <f t="shared" si="221"/>
        <v>6/10 Log Off</v>
      </c>
      <c r="AN3644" s="172">
        <v>45818.410104166665</v>
      </c>
      <c r="AO3644" s="69" t="s">
        <v>230</v>
      </c>
      <c r="AP3644" s="69" t="s">
        <v>1913</v>
      </c>
      <c r="AQ3644" s="69" t="s">
        <v>230</v>
      </c>
      <c r="AR3644" s="69" t="s">
        <v>1917</v>
      </c>
    </row>
    <row r="3645" spans="36:44" ht="14.4">
      <c r="AJ3645" s="26" t="str">
        <f>VLOOKUP(AQ3645,'user list'!A:B,2,0)</f>
        <v>OCA</v>
      </c>
      <c r="AK3645" s="26">
        <f t="shared" si="219"/>
        <v>6</v>
      </c>
      <c r="AL3645" s="26">
        <f t="shared" si="220"/>
        <v>10</v>
      </c>
      <c r="AM3645" s="94" t="str">
        <f t="shared" si="221"/>
        <v>6/10 Log Off</v>
      </c>
      <c r="AN3645" s="172">
        <v>45818.410196759258</v>
      </c>
      <c r="AO3645" s="69" t="s">
        <v>228</v>
      </c>
      <c r="AP3645" s="69" t="s">
        <v>1913</v>
      </c>
      <c r="AQ3645" s="69" t="s">
        <v>228</v>
      </c>
      <c r="AR3645" s="69" t="s">
        <v>1917</v>
      </c>
    </row>
    <row r="3646" spans="36:44" ht="14.4">
      <c r="AJ3646" s="26" t="str">
        <f>VLOOKUP(AQ3646,'user list'!A:B,2,0)</f>
        <v>HCDRD</v>
      </c>
      <c r="AK3646" s="26">
        <f t="shared" si="219"/>
        <v>6</v>
      </c>
      <c r="AL3646" s="26">
        <f t="shared" si="220"/>
        <v>10</v>
      </c>
      <c r="AM3646" s="94" t="str">
        <f t="shared" si="221"/>
        <v>6/10 Log In</v>
      </c>
      <c r="AN3646" s="172">
        <v>45818.410208333335</v>
      </c>
      <c r="AO3646" s="69" t="s">
        <v>216</v>
      </c>
      <c r="AP3646" s="69" t="s">
        <v>1913</v>
      </c>
      <c r="AQ3646" s="69" t="s">
        <v>216</v>
      </c>
      <c r="AR3646" s="69" t="s">
        <v>1916</v>
      </c>
    </row>
    <row r="3647" spans="36:44" ht="14.4">
      <c r="AJ3647" s="26" t="str">
        <f>VLOOKUP(AQ3647,'user list'!A:B,2,0)</f>
        <v>OCM</v>
      </c>
      <c r="AK3647" s="26">
        <f t="shared" si="219"/>
        <v>6</v>
      </c>
      <c r="AL3647" s="26">
        <f t="shared" si="220"/>
        <v>10</v>
      </c>
      <c r="AM3647" s="94" t="str">
        <f t="shared" si="221"/>
        <v>6/10 Log In</v>
      </c>
      <c r="AN3647" s="172">
        <v>45818.411226851851</v>
      </c>
      <c r="AO3647" s="69" t="s">
        <v>230</v>
      </c>
      <c r="AP3647" s="69" t="s">
        <v>1913</v>
      </c>
      <c r="AQ3647" s="69" t="s">
        <v>230</v>
      </c>
      <c r="AR3647" s="69" t="s">
        <v>1916</v>
      </c>
    </row>
    <row r="3648" spans="36:44" ht="14.4">
      <c r="AJ3648" s="26" t="str">
        <f>VLOOKUP(AQ3648,'user list'!A:B,2,0)</f>
        <v>SSDD</v>
      </c>
      <c r="AK3648" s="26">
        <f t="shared" si="219"/>
        <v>6</v>
      </c>
      <c r="AL3648" s="26">
        <f t="shared" si="220"/>
        <v>10</v>
      </c>
      <c r="AM3648" s="94" t="str">
        <f t="shared" si="221"/>
        <v>6/10 Log Off</v>
      </c>
      <c r="AN3648" s="172">
        <v>45818.411527777775</v>
      </c>
      <c r="AO3648" s="69" t="s">
        <v>273</v>
      </c>
      <c r="AP3648" s="69" t="s">
        <v>1913</v>
      </c>
      <c r="AQ3648" s="69" t="s">
        <v>273</v>
      </c>
      <c r="AR3648" s="69" t="s">
        <v>1917</v>
      </c>
    </row>
    <row r="3649" spans="36:44" ht="14.4">
      <c r="AJ3649" s="26" t="str">
        <f>VLOOKUP(AQ3649,'user list'!A:B,2,0)</f>
        <v>SSDD</v>
      </c>
      <c r="AK3649" s="26">
        <f t="shared" si="219"/>
        <v>6</v>
      </c>
      <c r="AL3649" s="26">
        <f t="shared" si="220"/>
        <v>10</v>
      </c>
      <c r="AM3649" s="94" t="str">
        <f t="shared" si="221"/>
        <v>6/10 Log In</v>
      </c>
      <c r="AN3649" s="172">
        <v>45818.411770833336</v>
      </c>
      <c r="AO3649" s="69" t="s">
        <v>273</v>
      </c>
      <c r="AP3649" s="69" t="s">
        <v>1913</v>
      </c>
      <c r="AQ3649" s="69" t="s">
        <v>273</v>
      </c>
      <c r="AR3649" s="69" t="s">
        <v>1916</v>
      </c>
    </row>
    <row r="3650" spans="36:44" ht="14.4">
      <c r="AJ3650" s="26" t="str">
        <f>VLOOKUP(AQ3650,'user list'!A:B,2,0)</f>
        <v>CCRD</v>
      </c>
      <c r="AK3650" s="26">
        <f t="shared" si="219"/>
        <v>6</v>
      </c>
      <c r="AL3650" s="26">
        <f t="shared" si="220"/>
        <v>10</v>
      </c>
      <c r="AM3650" s="94" t="str">
        <f t="shared" si="221"/>
        <v>6/10 Log Off</v>
      </c>
      <c r="AN3650" s="172">
        <v>45818.413032407407</v>
      </c>
      <c r="AO3650" s="69" t="s">
        <v>198</v>
      </c>
      <c r="AP3650" s="69" t="s">
        <v>1913</v>
      </c>
      <c r="AQ3650" s="69" t="s">
        <v>198</v>
      </c>
      <c r="AR3650" s="69" t="s">
        <v>1917</v>
      </c>
    </row>
    <row r="3651" spans="36:44" ht="14.4">
      <c r="AJ3651" s="26" t="str">
        <f>VLOOKUP(AQ3651,'user list'!A:B,2,0)</f>
        <v>Admin</v>
      </c>
      <c r="AK3651" s="26">
        <f t="shared" si="219"/>
        <v>6</v>
      </c>
      <c r="AL3651" s="26">
        <f t="shared" si="220"/>
        <v>10</v>
      </c>
      <c r="AM3651" s="94" t="str">
        <f t="shared" si="221"/>
        <v>6/10 Log In</v>
      </c>
      <c r="AN3651" s="172">
        <v>45818.41547453704</v>
      </c>
      <c r="AO3651" s="69" t="s">
        <v>186</v>
      </c>
      <c r="AP3651" s="69" t="s">
        <v>1913</v>
      </c>
      <c r="AQ3651" s="69" t="s">
        <v>186</v>
      </c>
      <c r="AR3651" s="69" t="s">
        <v>1916</v>
      </c>
    </row>
    <row r="3652" spans="36:44" ht="14.4">
      <c r="AJ3652" s="26" t="str">
        <f>VLOOKUP(AQ3652,'user list'!A:B,2,0)</f>
        <v>QCPL</v>
      </c>
      <c r="AK3652" s="26">
        <f t="shared" si="219"/>
        <v>6</v>
      </c>
      <c r="AL3652" s="26">
        <f t="shared" si="220"/>
        <v>10</v>
      </c>
      <c r="AM3652" s="94" t="str">
        <f t="shared" si="221"/>
        <v>6/10 Log Off</v>
      </c>
      <c r="AN3652" s="172">
        <v>45818.417650462965</v>
      </c>
      <c r="AO3652" s="69" t="s">
        <v>268</v>
      </c>
      <c r="AP3652" s="69" t="s">
        <v>1913</v>
      </c>
      <c r="AQ3652" s="69" t="s">
        <v>268</v>
      </c>
      <c r="AR3652" s="69" t="s">
        <v>1917</v>
      </c>
    </row>
    <row r="3653" spans="36:44" ht="14.4">
      <c r="AJ3653" s="26" t="str">
        <f>VLOOKUP(AQ3653,'user list'!A:B,2,0)</f>
        <v>QCPL</v>
      </c>
      <c r="AK3653" s="26">
        <f t="shared" si="219"/>
        <v>6</v>
      </c>
      <c r="AL3653" s="26">
        <f t="shared" si="220"/>
        <v>10</v>
      </c>
      <c r="AM3653" s="94" t="str">
        <f t="shared" si="221"/>
        <v>6/10 Log In</v>
      </c>
      <c r="AN3653" s="172">
        <v>45818.417743055557</v>
      </c>
      <c r="AO3653" s="69" t="s">
        <v>268</v>
      </c>
      <c r="AP3653" s="69" t="s">
        <v>1913</v>
      </c>
      <c r="AQ3653" s="69" t="s">
        <v>268</v>
      </c>
      <c r="AR3653" s="69" t="s">
        <v>1916</v>
      </c>
    </row>
    <row r="3654" spans="36:44" ht="14.4">
      <c r="AJ3654" s="26" t="str">
        <f>VLOOKUP(AQ3654,'user list'!A:B,2,0)</f>
        <v>CTO</v>
      </c>
      <c r="AK3654" s="26">
        <f t="shared" si="219"/>
        <v>6</v>
      </c>
      <c r="AL3654" s="26">
        <f t="shared" si="220"/>
        <v>10</v>
      </c>
      <c r="AM3654" s="94" t="str">
        <f t="shared" si="221"/>
        <v>6/10 Log Off</v>
      </c>
      <c r="AN3654" s="172">
        <v>45818.418136574073</v>
      </c>
      <c r="AO3654" s="69" t="s">
        <v>207</v>
      </c>
      <c r="AP3654" s="69" t="s">
        <v>1913</v>
      </c>
      <c r="AQ3654" s="69" t="s">
        <v>207</v>
      </c>
      <c r="AR3654" s="69" t="s">
        <v>1917</v>
      </c>
    </row>
    <row r="3655" spans="36:44" ht="14.4">
      <c r="AJ3655" s="26" t="str">
        <f>VLOOKUP(AQ3655,'user list'!A:B,2,0)</f>
        <v>CCRD</v>
      </c>
      <c r="AK3655" s="26">
        <f t="shared" si="219"/>
        <v>6</v>
      </c>
      <c r="AL3655" s="26">
        <f t="shared" si="220"/>
        <v>10</v>
      </c>
      <c r="AM3655" s="94" t="str">
        <f t="shared" si="221"/>
        <v>6/10 Log Off</v>
      </c>
      <c r="AN3655" s="172">
        <v>45818.420127314814</v>
      </c>
      <c r="AO3655" s="69" t="s">
        <v>282</v>
      </c>
      <c r="AP3655" s="69" t="s">
        <v>1913</v>
      </c>
      <c r="AQ3655" s="69" t="s">
        <v>282</v>
      </c>
      <c r="AR3655" s="69" t="s">
        <v>1917</v>
      </c>
    </row>
    <row r="3656" spans="36:44" ht="14.4">
      <c r="AJ3656" s="26" t="str">
        <f>VLOOKUP(AQ3656,'user list'!A:B,2,0)</f>
        <v>OCM</v>
      </c>
      <c r="AK3656" s="26">
        <f t="shared" si="219"/>
        <v>6</v>
      </c>
      <c r="AL3656" s="26">
        <f t="shared" si="220"/>
        <v>10</v>
      </c>
      <c r="AM3656" s="94" t="str">
        <f t="shared" si="221"/>
        <v>6/10 Log In</v>
      </c>
      <c r="AN3656" s="172">
        <v>45818.420856481483</v>
      </c>
      <c r="AO3656" s="69" t="s">
        <v>235</v>
      </c>
      <c r="AP3656" s="69" t="s">
        <v>1913</v>
      </c>
      <c r="AQ3656" s="69" t="s">
        <v>235</v>
      </c>
      <c r="AR3656" s="69" t="s">
        <v>1916</v>
      </c>
    </row>
    <row r="3657" spans="36:44" ht="14.4">
      <c r="AJ3657" s="26" t="str">
        <f>VLOOKUP(AQ3657,'user list'!A:B,2,0)</f>
        <v>ITDD</v>
      </c>
      <c r="AK3657" s="26">
        <f t="shared" si="219"/>
        <v>6</v>
      </c>
      <c r="AL3657" s="26">
        <f t="shared" si="220"/>
        <v>10</v>
      </c>
      <c r="AM3657" s="94" t="str">
        <f t="shared" si="221"/>
        <v>6/10 Log Off</v>
      </c>
      <c r="AN3657" s="172">
        <v>45818.421307870369</v>
      </c>
      <c r="AO3657" s="69" t="s">
        <v>219</v>
      </c>
      <c r="AP3657" s="69" t="s">
        <v>1913</v>
      </c>
      <c r="AQ3657" s="69" t="s">
        <v>219</v>
      </c>
      <c r="AR3657" s="69" t="s">
        <v>1917</v>
      </c>
    </row>
    <row r="3658" spans="36:44" ht="14.4">
      <c r="AJ3658" s="26" t="str">
        <f>VLOOKUP(AQ3658,'user list'!A:B,2,0)</f>
        <v>ITDD</v>
      </c>
      <c r="AK3658" s="26">
        <f t="shared" si="219"/>
        <v>6</v>
      </c>
      <c r="AL3658" s="26">
        <f t="shared" si="220"/>
        <v>10</v>
      </c>
      <c r="AM3658" s="94" t="str">
        <f t="shared" si="221"/>
        <v>6/10 Log In</v>
      </c>
      <c r="AN3658" s="172">
        <v>45818.421354166669</v>
      </c>
      <c r="AO3658" s="69" t="s">
        <v>219</v>
      </c>
      <c r="AP3658" s="69" t="s">
        <v>1913</v>
      </c>
      <c r="AQ3658" s="69" t="s">
        <v>219</v>
      </c>
      <c r="AR3658" s="69" t="s">
        <v>1916</v>
      </c>
    </row>
    <row r="3659" spans="36:44" ht="14.4">
      <c r="AJ3659" s="26" t="str">
        <f>VLOOKUP(AQ3659,'user list'!A:B,2,0)</f>
        <v>PDAO</v>
      </c>
      <c r="AK3659" s="26">
        <f t="shared" si="219"/>
        <v>6</v>
      </c>
      <c r="AL3659" s="26">
        <f t="shared" si="220"/>
        <v>10</v>
      </c>
      <c r="AM3659" s="94" t="str">
        <f t="shared" si="221"/>
        <v>6/10 Log Off</v>
      </c>
      <c r="AN3659" s="172">
        <v>45818.421736111108</v>
      </c>
      <c r="AO3659" s="69" t="s">
        <v>258</v>
      </c>
      <c r="AP3659" s="69" t="s">
        <v>1913</v>
      </c>
      <c r="AQ3659" s="69" t="s">
        <v>258</v>
      </c>
      <c r="AR3659" s="69" t="s">
        <v>1917</v>
      </c>
    </row>
    <row r="3660" spans="36:44" ht="14.4">
      <c r="AJ3660" s="26" t="str">
        <f>VLOOKUP(AQ3660,'user list'!A:B,2,0)</f>
        <v>Admin</v>
      </c>
      <c r="AK3660" s="26">
        <f t="shared" si="219"/>
        <v>6</v>
      </c>
      <c r="AL3660" s="26">
        <f t="shared" si="220"/>
        <v>10</v>
      </c>
      <c r="AM3660" s="94" t="str">
        <f t="shared" si="221"/>
        <v>6/10 Log In</v>
      </c>
      <c r="AN3660" s="172">
        <v>45818.422372685185</v>
      </c>
      <c r="AO3660" s="69" t="s">
        <v>186</v>
      </c>
      <c r="AP3660" s="69" t="s">
        <v>1913</v>
      </c>
      <c r="AQ3660" s="69" t="s">
        <v>186</v>
      </c>
      <c r="AR3660" s="69" t="s">
        <v>1916</v>
      </c>
    </row>
    <row r="3661" spans="36:44" ht="14.4">
      <c r="AJ3661" s="26" t="str">
        <f>VLOOKUP(AQ3661,'user list'!A:B,2,0)</f>
        <v>SSDD</v>
      </c>
      <c r="AK3661" s="26">
        <f t="shared" si="219"/>
        <v>6</v>
      </c>
      <c r="AL3661" s="26">
        <f t="shared" si="220"/>
        <v>10</v>
      </c>
      <c r="AM3661" s="94" t="str">
        <f t="shared" si="221"/>
        <v>6/10 Log Off</v>
      </c>
      <c r="AN3661" s="172">
        <v>45818.423460648148</v>
      </c>
      <c r="AO3661" s="69" t="s">
        <v>273</v>
      </c>
      <c r="AP3661" s="69" t="s">
        <v>1913</v>
      </c>
      <c r="AQ3661" s="69" t="s">
        <v>273</v>
      </c>
      <c r="AR3661" s="69" t="s">
        <v>1917</v>
      </c>
    </row>
    <row r="3662" spans="36:44" ht="14.4">
      <c r="AJ3662" s="26" t="str">
        <f>VLOOKUP(AQ3662,'user list'!A:B,2,0)</f>
        <v>SSDD</v>
      </c>
      <c r="AK3662" s="26">
        <f t="shared" si="219"/>
        <v>6</v>
      </c>
      <c r="AL3662" s="26">
        <f t="shared" si="220"/>
        <v>10</v>
      </c>
      <c r="AM3662" s="94" t="str">
        <f t="shared" si="221"/>
        <v>6/10 Log In</v>
      </c>
      <c r="AN3662" s="172">
        <v>45818.423611111109</v>
      </c>
      <c r="AO3662" s="69" t="s">
        <v>273</v>
      </c>
      <c r="AP3662" s="69" t="s">
        <v>1913</v>
      </c>
      <c r="AQ3662" s="69" t="s">
        <v>273</v>
      </c>
      <c r="AR3662" s="69" t="s">
        <v>1916</v>
      </c>
    </row>
    <row r="3663" spans="36:44" ht="14.4">
      <c r="AJ3663" s="26" t="str">
        <f>VLOOKUP(AQ3663,'user list'!A:B,2,0)</f>
        <v>CCRD</v>
      </c>
      <c r="AK3663" s="26">
        <f t="shared" si="219"/>
        <v>6</v>
      </c>
      <c r="AL3663" s="26">
        <f t="shared" si="220"/>
        <v>10</v>
      </c>
      <c r="AM3663" s="94" t="str">
        <f t="shared" si="221"/>
        <v>6/10 Log In</v>
      </c>
      <c r="AN3663" s="172">
        <v>45818.426192129627</v>
      </c>
      <c r="AO3663" s="69" t="s">
        <v>198</v>
      </c>
      <c r="AP3663" s="69" t="s">
        <v>1913</v>
      </c>
      <c r="AQ3663" s="69" t="s">
        <v>198</v>
      </c>
      <c r="AR3663" s="69" t="s">
        <v>1916</v>
      </c>
    </row>
    <row r="3664" spans="36:44" ht="14.4">
      <c r="AJ3664" s="26" t="str">
        <f>VLOOKUP(AQ3664,'user list'!A:B,2,0)</f>
        <v>Admin</v>
      </c>
      <c r="AK3664" s="26">
        <f t="shared" si="219"/>
        <v>6</v>
      </c>
      <c r="AL3664" s="26">
        <f t="shared" si="220"/>
        <v>10</v>
      </c>
      <c r="AM3664" s="94" t="str">
        <f t="shared" si="221"/>
        <v>6/10 Log In</v>
      </c>
      <c r="AN3664" s="172">
        <v>45818.426782407405</v>
      </c>
      <c r="AO3664" s="69" t="s">
        <v>186</v>
      </c>
      <c r="AP3664" s="69" t="s">
        <v>1913</v>
      </c>
      <c r="AQ3664" s="69" t="s">
        <v>186</v>
      </c>
      <c r="AR3664" s="69" t="s">
        <v>1916</v>
      </c>
    </row>
    <row r="3665" spans="36:44" ht="14.4">
      <c r="AJ3665" s="26" t="str">
        <f>VLOOKUP(AQ3665,'user list'!A:B,2,0)</f>
        <v>DSQC</v>
      </c>
      <c r="AK3665" s="26">
        <f t="shared" si="219"/>
        <v>6</v>
      </c>
      <c r="AL3665" s="26">
        <f t="shared" si="220"/>
        <v>10</v>
      </c>
      <c r="AM3665" s="94" t="str">
        <f t="shared" si="221"/>
        <v>6/10 Log Off</v>
      </c>
      <c r="AN3665" s="172">
        <v>45818.427557870367</v>
      </c>
      <c r="AO3665" s="69" t="s">
        <v>214</v>
      </c>
      <c r="AP3665" s="69" t="s">
        <v>1913</v>
      </c>
      <c r="AQ3665" s="69" t="s">
        <v>214</v>
      </c>
      <c r="AR3665" s="69" t="s">
        <v>1917</v>
      </c>
    </row>
    <row r="3666" spans="36:44" ht="14.4">
      <c r="AJ3666" s="26" t="str">
        <f>VLOOKUP(AQ3666,'user list'!A:B,2,0)</f>
        <v>QCTD</v>
      </c>
      <c r="AK3666" s="26">
        <f t="shared" si="219"/>
        <v>6</v>
      </c>
      <c r="AL3666" s="26">
        <f t="shared" si="220"/>
        <v>10</v>
      </c>
      <c r="AM3666" s="94" t="str">
        <f t="shared" si="221"/>
        <v>6/10 Log Off</v>
      </c>
      <c r="AN3666" s="172">
        <v>45818.430046296293</v>
      </c>
      <c r="AO3666" s="69" t="s">
        <v>269</v>
      </c>
      <c r="AP3666" s="69" t="s">
        <v>1913</v>
      </c>
      <c r="AQ3666" s="69" t="s">
        <v>269</v>
      </c>
      <c r="AR3666" s="69" t="s">
        <v>1917</v>
      </c>
    </row>
    <row r="3667" spans="36:44" ht="14.4">
      <c r="AJ3667" s="26" t="str">
        <f>VLOOKUP(AQ3667,'user list'!A:B,2,0)</f>
        <v>QCTD</v>
      </c>
      <c r="AK3667" s="26">
        <f t="shared" si="219"/>
        <v>6</v>
      </c>
      <c r="AL3667" s="26">
        <f t="shared" si="220"/>
        <v>10</v>
      </c>
      <c r="AM3667" s="94" t="str">
        <f t="shared" si="221"/>
        <v>6/10 Log In</v>
      </c>
      <c r="AN3667" s="172">
        <v>45818.430358796293</v>
      </c>
      <c r="AO3667" s="69" t="s">
        <v>269</v>
      </c>
      <c r="AP3667" s="69" t="s">
        <v>1913</v>
      </c>
      <c r="AQ3667" s="69" t="s">
        <v>269</v>
      </c>
      <c r="AR3667" s="69" t="s">
        <v>1916</v>
      </c>
    </row>
    <row r="3668" spans="36:44" ht="14.4">
      <c r="AJ3668" s="26" t="str">
        <f>VLOOKUP(AQ3668,'user list'!A:B,2,0)</f>
        <v>MDAD</v>
      </c>
      <c r="AK3668" s="26">
        <f t="shared" si="219"/>
        <v>6</v>
      </c>
      <c r="AL3668" s="26">
        <f t="shared" si="220"/>
        <v>10</v>
      </c>
      <c r="AM3668" s="94" t="str">
        <f t="shared" si="221"/>
        <v>6/10 Log In</v>
      </c>
      <c r="AN3668" s="172">
        <v>45818.431863425925</v>
      </c>
      <c r="AO3668" s="69" t="s">
        <v>223</v>
      </c>
      <c r="AP3668" s="69" t="s">
        <v>1913</v>
      </c>
      <c r="AQ3668" s="69" t="s">
        <v>223</v>
      </c>
      <c r="AR3668" s="69" t="s">
        <v>1916</v>
      </c>
    </row>
    <row r="3669" spans="36:44" ht="14.4">
      <c r="AJ3669" s="26" t="str">
        <f>VLOOKUP(AQ3669,'user list'!A:B,2,0)</f>
        <v>Admin</v>
      </c>
      <c r="AK3669" s="26">
        <f t="shared" si="219"/>
        <v>6</v>
      </c>
      <c r="AL3669" s="26">
        <f t="shared" si="220"/>
        <v>10</v>
      </c>
      <c r="AM3669" s="94" t="str">
        <f t="shared" si="221"/>
        <v>6/10 Log Off</v>
      </c>
      <c r="AN3669" s="172">
        <v>45818.432511574072</v>
      </c>
      <c r="AO3669" s="69" t="s">
        <v>186</v>
      </c>
      <c r="AP3669" s="69" t="s">
        <v>1913</v>
      </c>
      <c r="AQ3669" s="69" t="s">
        <v>186</v>
      </c>
      <c r="AR3669" s="69" t="s">
        <v>1917</v>
      </c>
    </row>
    <row r="3670" spans="36:44" ht="14.4">
      <c r="AJ3670" s="26" t="str">
        <f>VLOOKUP(AQ3670,'user list'!A:B,2,0)</f>
        <v>MDAD</v>
      </c>
      <c r="AK3670" s="26">
        <f t="shared" si="219"/>
        <v>6</v>
      </c>
      <c r="AL3670" s="26">
        <f t="shared" si="220"/>
        <v>10</v>
      </c>
      <c r="AM3670" s="94" t="str">
        <f t="shared" si="221"/>
        <v>6/10 Log In</v>
      </c>
      <c r="AN3670" s="172">
        <v>45818.432997685188</v>
      </c>
      <c r="AO3670" s="69" t="s">
        <v>223</v>
      </c>
      <c r="AP3670" s="69" t="s">
        <v>1913</v>
      </c>
      <c r="AQ3670" s="69" t="s">
        <v>223</v>
      </c>
      <c r="AR3670" s="69" t="s">
        <v>1916</v>
      </c>
    </row>
    <row r="3671" spans="36:44" ht="14.4">
      <c r="AJ3671" s="26" t="str">
        <f>VLOOKUP(AQ3671,'user list'!A:B,2,0)</f>
        <v>MDAD</v>
      </c>
      <c r="AK3671" s="26">
        <f t="shared" si="219"/>
        <v>6</v>
      </c>
      <c r="AL3671" s="26">
        <f t="shared" si="220"/>
        <v>10</v>
      </c>
      <c r="AM3671" s="94" t="str">
        <f t="shared" si="221"/>
        <v>6/10 Log In</v>
      </c>
      <c r="AN3671" s="172">
        <v>45818.433391203704</v>
      </c>
      <c r="AO3671" s="69" t="s">
        <v>223</v>
      </c>
      <c r="AP3671" s="69" t="s">
        <v>1913</v>
      </c>
      <c r="AQ3671" s="69" t="s">
        <v>223</v>
      </c>
      <c r="AR3671" s="69" t="s">
        <v>1916</v>
      </c>
    </row>
    <row r="3672" spans="36:44" ht="14.4">
      <c r="AJ3672" s="26" t="str">
        <f>VLOOKUP(AQ3672,'user list'!A:B,2,0)</f>
        <v>BCRD</v>
      </c>
      <c r="AK3672" s="26">
        <f t="shared" si="219"/>
        <v>6</v>
      </c>
      <c r="AL3672" s="26">
        <f t="shared" si="220"/>
        <v>10</v>
      </c>
      <c r="AM3672" s="94" t="str">
        <f t="shared" si="221"/>
        <v>6/10 Log Off</v>
      </c>
      <c r="AN3672" s="172">
        <v>45818.433819444443</v>
      </c>
      <c r="AO3672" s="69" t="s">
        <v>192</v>
      </c>
      <c r="AP3672" s="69" t="s">
        <v>1913</v>
      </c>
      <c r="AQ3672" s="69" t="s">
        <v>192</v>
      </c>
      <c r="AR3672" s="69" t="s">
        <v>1917</v>
      </c>
    </row>
    <row r="3673" spans="36:44" ht="14.4">
      <c r="AJ3673" s="26" t="str">
        <f>VLOOKUP(AQ3673,'user list'!A:B,2,0)</f>
        <v>BCRD</v>
      </c>
      <c r="AK3673" s="26">
        <f t="shared" si="219"/>
        <v>6</v>
      </c>
      <c r="AL3673" s="26">
        <f t="shared" si="220"/>
        <v>10</v>
      </c>
      <c r="AM3673" s="94" t="str">
        <f t="shared" si="221"/>
        <v>6/10 Log In</v>
      </c>
      <c r="AN3673" s="172">
        <v>45818.433900462966</v>
      </c>
      <c r="AO3673" s="69" t="s">
        <v>192</v>
      </c>
      <c r="AP3673" s="69" t="s">
        <v>1913</v>
      </c>
      <c r="AQ3673" s="69" t="s">
        <v>192</v>
      </c>
      <c r="AR3673" s="69" t="s">
        <v>1916</v>
      </c>
    </row>
    <row r="3674" spans="36:44" ht="14.4">
      <c r="AJ3674" s="26" t="str">
        <f>VLOOKUP(AQ3674,'user list'!A:B,2,0)</f>
        <v>Admin</v>
      </c>
      <c r="AK3674" s="26">
        <f t="shared" si="219"/>
        <v>6</v>
      </c>
      <c r="AL3674" s="26">
        <f t="shared" si="220"/>
        <v>10</v>
      </c>
      <c r="AM3674" s="94" t="str">
        <f t="shared" si="221"/>
        <v>6/10 Log In</v>
      </c>
      <c r="AN3674" s="172">
        <v>45818.435023148151</v>
      </c>
      <c r="AO3674" s="69" t="s">
        <v>186</v>
      </c>
      <c r="AP3674" s="69" t="s">
        <v>1913</v>
      </c>
      <c r="AQ3674" s="69" t="s">
        <v>186</v>
      </c>
      <c r="AR3674" s="69" t="s">
        <v>1916</v>
      </c>
    </row>
    <row r="3675" spans="36:44" ht="14.4">
      <c r="AJ3675" s="26" t="str">
        <f>VLOOKUP(AQ3675,'user list'!A:B,2,0)</f>
        <v>MDAD</v>
      </c>
      <c r="AK3675" s="26">
        <f t="shared" si="219"/>
        <v>6</v>
      </c>
      <c r="AL3675" s="26">
        <f t="shared" si="220"/>
        <v>10</v>
      </c>
      <c r="AM3675" s="94" t="str">
        <f t="shared" si="221"/>
        <v>6/10 Log In</v>
      </c>
      <c r="AN3675" s="172">
        <v>45818.435150462959</v>
      </c>
      <c r="AO3675" s="69" t="s">
        <v>223</v>
      </c>
      <c r="AP3675" s="69" t="s">
        <v>1913</v>
      </c>
      <c r="AQ3675" s="69" t="s">
        <v>223</v>
      </c>
      <c r="AR3675" s="69" t="s">
        <v>1916</v>
      </c>
    </row>
    <row r="3676" spans="36:44" ht="14.4">
      <c r="AJ3676" s="26" t="str">
        <f>VLOOKUP(AQ3676,'user list'!A:B,2,0)</f>
        <v>MDAD</v>
      </c>
      <c r="AK3676" s="26">
        <f t="shared" si="219"/>
        <v>6</v>
      </c>
      <c r="AL3676" s="26">
        <f t="shared" si="220"/>
        <v>10</v>
      </c>
      <c r="AM3676" s="94" t="str">
        <f t="shared" si="221"/>
        <v>6/10 Log In</v>
      </c>
      <c r="AN3676" s="172">
        <v>45818.43546296296</v>
      </c>
      <c r="AO3676" s="69" t="s">
        <v>223</v>
      </c>
      <c r="AP3676" s="69" t="s">
        <v>1913</v>
      </c>
      <c r="AQ3676" s="69" t="s">
        <v>223</v>
      </c>
      <c r="AR3676" s="69" t="s">
        <v>1916</v>
      </c>
    </row>
    <row r="3677" spans="36:44" ht="14.4">
      <c r="AJ3677" s="26" t="str">
        <f>VLOOKUP(AQ3677,'user list'!A:B,2,0)</f>
        <v>DOE</v>
      </c>
      <c r="AK3677" s="26">
        <f t="shared" si="219"/>
        <v>6</v>
      </c>
      <c r="AL3677" s="26">
        <f t="shared" si="220"/>
        <v>10</v>
      </c>
      <c r="AM3677" s="94" t="str">
        <f t="shared" si="221"/>
        <v>6/10 Log Off</v>
      </c>
      <c r="AN3677" s="172">
        <v>45818.436782407407</v>
      </c>
      <c r="AO3677" s="69" t="s">
        <v>212</v>
      </c>
      <c r="AP3677" s="69" t="s">
        <v>1913</v>
      </c>
      <c r="AQ3677" s="69" t="s">
        <v>212</v>
      </c>
      <c r="AR3677" s="69" t="s">
        <v>1917</v>
      </c>
    </row>
    <row r="3678" spans="36:44" ht="14.4">
      <c r="AJ3678" s="26" t="str">
        <f>VLOOKUP(AQ3678,'user list'!A:B,2,0)</f>
        <v>DOE</v>
      </c>
      <c r="AK3678" s="26">
        <f t="shared" si="219"/>
        <v>6</v>
      </c>
      <c r="AL3678" s="26">
        <f t="shared" si="220"/>
        <v>10</v>
      </c>
      <c r="AM3678" s="94" t="str">
        <f t="shared" si="221"/>
        <v>6/10 Log In</v>
      </c>
      <c r="AN3678" s="172">
        <v>45818.436886574076</v>
      </c>
      <c r="AO3678" s="69" t="s">
        <v>212</v>
      </c>
      <c r="AP3678" s="69" t="s">
        <v>1913</v>
      </c>
      <c r="AQ3678" s="69" t="s">
        <v>212</v>
      </c>
      <c r="AR3678" s="69" t="s">
        <v>1916</v>
      </c>
    </row>
    <row r="3679" spans="36:44" ht="14.4">
      <c r="AJ3679" s="26" t="str">
        <f>VLOOKUP(AQ3679,'user list'!A:B,2,0)</f>
        <v>BPLD</v>
      </c>
      <c r="AK3679" s="26">
        <f t="shared" si="219"/>
        <v>6</v>
      </c>
      <c r="AL3679" s="26">
        <f t="shared" si="220"/>
        <v>10</v>
      </c>
      <c r="AM3679" s="94" t="str">
        <f t="shared" si="221"/>
        <v>6/10 Log In</v>
      </c>
      <c r="AN3679" s="172">
        <v>45818.438518518517</v>
      </c>
      <c r="AO3679" s="69" t="s">
        <v>194</v>
      </c>
      <c r="AP3679" s="69" t="s">
        <v>1913</v>
      </c>
      <c r="AQ3679" s="69" t="s">
        <v>194</v>
      </c>
      <c r="AR3679" s="69" t="s">
        <v>1916</v>
      </c>
    </row>
    <row r="3680" spans="36:44" ht="14.4">
      <c r="AJ3680" s="26" t="str">
        <f>VLOOKUP(AQ3680,'user list'!A:B,2,0)</f>
        <v>HRMD</v>
      </c>
      <c r="AK3680" s="26">
        <f t="shared" si="219"/>
        <v>6</v>
      </c>
      <c r="AL3680" s="26">
        <f t="shared" si="220"/>
        <v>10</v>
      </c>
      <c r="AM3680" s="94" t="str">
        <f t="shared" si="221"/>
        <v>6/10 Log In</v>
      </c>
      <c r="AN3680" s="172">
        <v>45818.438819444447</v>
      </c>
      <c r="AO3680" s="69" t="s">
        <v>217</v>
      </c>
      <c r="AP3680" s="69" t="s">
        <v>1913</v>
      </c>
      <c r="AQ3680" s="69" t="s">
        <v>217</v>
      </c>
      <c r="AR3680" s="69" t="s">
        <v>1916</v>
      </c>
    </row>
    <row r="3681" spans="36:44" ht="14.4">
      <c r="AJ3681" s="26" t="str">
        <f>VLOOKUP(AQ3681,'user list'!A:B,2,0)</f>
        <v>DBO</v>
      </c>
      <c r="AK3681" s="26">
        <f t="shared" si="219"/>
        <v>6</v>
      </c>
      <c r="AL3681" s="26">
        <f t="shared" si="220"/>
        <v>10</v>
      </c>
      <c r="AM3681" s="94" t="str">
        <f t="shared" si="221"/>
        <v>6/10 Log In</v>
      </c>
      <c r="AN3681" s="172">
        <v>45818.43886574074</v>
      </c>
      <c r="AO3681" s="69" t="s">
        <v>209</v>
      </c>
      <c r="AP3681" s="69" t="s">
        <v>1913</v>
      </c>
      <c r="AQ3681" s="69" t="s">
        <v>209</v>
      </c>
      <c r="AR3681" s="69" t="s">
        <v>1916</v>
      </c>
    </row>
    <row r="3682" spans="36:44" ht="14.4">
      <c r="AJ3682" s="26" t="str">
        <f>VLOOKUP(AQ3682,'user list'!A:B,2,0)</f>
        <v>Admin</v>
      </c>
      <c r="AK3682" s="26">
        <f t="shared" si="219"/>
        <v>6</v>
      </c>
      <c r="AL3682" s="26">
        <f t="shared" si="220"/>
        <v>10</v>
      </c>
      <c r="AM3682" s="94" t="str">
        <f t="shared" si="221"/>
        <v>6/10 Log In</v>
      </c>
      <c r="AN3682" s="172">
        <v>45818.439108796294</v>
      </c>
      <c r="AO3682" s="69" t="s">
        <v>186</v>
      </c>
      <c r="AP3682" s="69" t="s">
        <v>1913</v>
      </c>
      <c r="AQ3682" s="69" t="s">
        <v>186</v>
      </c>
      <c r="AR3682" s="69" t="s">
        <v>1916</v>
      </c>
    </row>
    <row r="3683" spans="36:44" ht="14.4">
      <c r="AJ3683" s="26" t="str">
        <f>VLOOKUP(AQ3683,'user list'!A:B,2,0)</f>
        <v>Admin</v>
      </c>
      <c r="AK3683" s="26">
        <f t="shared" ref="AK3683:AK3746" si="222">MONTH(AN3683)</f>
        <v>6</v>
      </c>
      <c r="AL3683" s="26">
        <f t="shared" ref="AL3683:AL3746" si="223">DAY(AN3683)</f>
        <v>10</v>
      </c>
      <c r="AM3683" s="94" t="str">
        <f t="shared" ref="AM3683:AM3746" si="224">AK3683&amp;"/"&amp;AL3683&amp;" "&amp;AR3683</f>
        <v>6/10 Log In</v>
      </c>
      <c r="AN3683" s="172">
        <v>45818.439108796294</v>
      </c>
      <c r="AO3683" s="69" t="s">
        <v>186</v>
      </c>
      <c r="AP3683" s="69" t="s">
        <v>1913</v>
      </c>
      <c r="AQ3683" s="69" t="s">
        <v>186</v>
      </c>
      <c r="AR3683" s="69" t="s">
        <v>1916</v>
      </c>
    </row>
    <row r="3684" spans="36:44" ht="14.4">
      <c r="AJ3684" s="26" t="str">
        <f>VLOOKUP(AQ3684,'user list'!A:B,2,0)</f>
        <v>QCYDO</v>
      </c>
      <c r="AK3684" s="26">
        <f t="shared" si="222"/>
        <v>6</v>
      </c>
      <c r="AL3684" s="26">
        <f t="shared" si="223"/>
        <v>10</v>
      </c>
      <c r="AM3684" s="94" t="str">
        <f t="shared" si="224"/>
        <v>6/10 Log Off</v>
      </c>
      <c r="AN3684" s="172">
        <v>45818.440312500003</v>
      </c>
      <c r="AO3684" s="69" t="s">
        <v>270</v>
      </c>
      <c r="AP3684" s="69" t="s">
        <v>1913</v>
      </c>
      <c r="AQ3684" s="69" t="s">
        <v>270</v>
      </c>
      <c r="AR3684" s="69" t="s">
        <v>1917</v>
      </c>
    </row>
    <row r="3685" spans="36:44" ht="14.4">
      <c r="AJ3685" s="26" t="str">
        <f>VLOOKUP(AQ3685,'user list'!A:B,2,0)</f>
        <v>PAISD</v>
      </c>
      <c r="AK3685" s="26">
        <f t="shared" si="222"/>
        <v>6</v>
      </c>
      <c r="AL3685" s="26">
        <f t="shared" si="223"/>
        <v>10</v>
      </c>
      <c r="AM3685" s="94" t="str">
        <f t="shared" si="224"/>
        <v>6/10 Log Off</v>
      </c>
      <c r="AN3685" s="172">
        <v>45818.441712962966</v>
      </c>
      <c r="AO3685" s="69" t="s">
        <v>256</v>
      </c>
      <c r="AP3685" s="69" t="s">
        <v>1913</v>
      </c>
      <c r="AQ3685" s="69" t="s">
        <v>256</v>
      </c>
      <c r="AR3685" s="69" t="s">
        <v>1917</v>
      </c>
    </row>
    <row r="3686" spans="36:44" ht="14.4">
      <c r="AJ3686" s="26" t="str">
        <f>VLOOKUP(AQ3686,'user list'!A:B,2,0)</f>
        <v>PAISD</v>
      </c>
      <c r="AK3686" s="26">
        <f t="shared" si="222"/>
        <v>6</v>
      </c>
      <c r="AL3686" s="26">
        <f t="shared" si="223"/>
        <v>10</v>
      </c>
      <c r="AM3686" s="94" t="str">
        <f t="shared" si="224"/>
        <v>6/10 Log In</v>
      </c>
      <c r="AN3686" s="172">
        <v>45818.441782407404</v>
      </c>
      <c r="AO3686" s="69" t="s">
        <v>256</v>
      </c>
      <c r="AP3686" s="69" t="s">
        <v>1913</v>
      </c>
      <c r="AQ3686" s="69" t="s">
        <v>256</v>
      </c>
      <c r="AR3686" s="69" t="s">
        <v>1916</v>
      </c>
    </row>
    <row r="3687" spans="36:44" ht="14.4">
      <c r="AJ3687" s="26" t="str">
        <f>VLOOKUP(AQ3687,'user list'!A:B,2,0)</f>
        <v>Admin</v>
      </c>
      <c r="AK3687" s="26">
        <f t="shared" si="222"/>
        <v>6</v>
      </c>
      <c r="AL3687" s="26">
        <f t="shared" si="223"/>
        <v>10</v>
      </c>
      <c r="AM3687" s="94" t="str">
        <f t="shared" si="224"/>
        <v>6/10 Log In</v>
      </c>
      <c r="AN3687" s="172">
        <v>45818.442129629628</v>
      </c>
      <c r="AO3687" s="69" t="s">
        <v>186</v>
      </c>
      <c r="AP3687" s="69" t="s">
        <v>1913</v>
      </c>
      <c r="AQ3687" s="69" t="s">
        <v>186</v>
      </c>
      <c r="AR3687" s="69" t="s">
        <v>1916</v>
      </c>
    </row>
    <row r="3688" spans="36:44" ht="14.4">
      <c r="AJ3688" s="26" t="str">
        <f>VLOOKUP(AQ3688,'user list'!A:B,2,0)</f>
        <v>Admin</v>
      </c>
      <c r="AK3688" s="26">
        <f t="shared" si="222"/>
        <v>6</v>
      </c>
      <c r="AL3688" s="26">
        <f t="shared" si="223"/>
        <v>10</v>
      </c>
      <c r="AM3688" s="94" t="str">
        <f t="shared" si="224"/>
        <v>6/10 Log In</v>
      </c>
      <c r="AN3688" s="172">
        <v>45818.442372685182</v>
      </c>
      <c r="AO3688" s="69" t="s">
        <v>186</v>
      </c>
      <c r="AP3688" s="69" t="s">
        <v>1913</v>
      </c>
      <c r="AQ3688" s="69" t="s">
        <v>186</v>
      </c>
      <c r="AR3688" s="69" t="s">
        <v>1916</v>
      </c>
    </row>
    <row r="3689" spans="36:44" ht="14.4">
      <c r="AJ3689" s="26" t="str">
        <f>VLOOKUP(AQ3689,'user list'!A:B,2,0)</f>
        <v>Admin</v>
      </c>
      <c r="AK3689" s="26">
        <f t="shared" si="222"/>
        <v>6</v>
      </c>
      <c r="AL3689" s="26">
        <f t="shared" si="223"/>
        <v>10</v>
      </c>
      <c r="AM3689" s="94" t="str">
        <f t="shared" si="224"/>
        <v>6/10 Log Off</v>
      </c>
      <c r="AN3689" s="172">
        <v>45818.442766203705</v>
      </c>
      <c r="AO3689" s="69" t="s">
        <v>186</v>
      </c>
      <c r="AP3689" s="69" t="s">
        <v>1913</v>
      </c>
      <c r="AQ3689" s="69" t="s">
        <v>186</v>
      </c>
      <c r="AR3689" s="69" t="s">
        <v>1917</v>
      </c>
    </row>
    <row r="3690" spans="36:44" ht="14.4">
      <c r="AJ3690" s="26" t="str">
        <f>VLOOKUP(AQ3690,'user list'!A:B,2,0)</f>
        <v>OCM</v>
      </c>
      <c r="AK3690" s="26">
        <f t="shared" si="222"/>
        <v>6</v>
      </c>
      <c r="AL3690" s="26">
        <f t="shared" si="223"/>
        <v>10</v>
      </c>
      <c r="AM3690" s="94" t="str">
        <f t="shared" si="224"/>
        <v>6/10 Log In</v>
      </c>
      <c r="AN3690" s="172">
        <v>45818.442858796298</v>
      </c>
      <c r="AO3690" s="69" t="s">
        <v>230</v>
      </c>
      <c r="AP3690" s="69" t="s">
        <v>1913</v>
      </c>
      <c r="AQ3690" s="69" t="s">
        <v>230</v>
      </c>
      <c r="AR3690" s="69" t="s">
        <v>1916</v>
      </c>
    </row>
    <row r="3691" spans="36:44" ht="14.4">
      <c r="AJ3691" s="26" t="str">
        <f>VLOOKUP(AQ3691,'user list'!A:B,2,0)</f>
        <v>TFCOPRISS</v>
      </c>
      <c r="AK3691" s="26">
        <f t="shared" si="222"/>
        <v>6</v>
      </c>
      <c r="AL3691" s="26">
        <f t="shared" si="223"/>
        <v>10</v>
      </c>
      <c r="AM3691" s="94" t="str">
        <f t="shared" si="224"/>
        <v>6/10 Log In</v>
      </c>
      <c r="AN3691" s="172">
        <v>45818.443576388891</v>
      </c>
      <c r="AO3691" s="69" t="s">
        <v>274</v>
      </c>
      <c r="AP3691" s="69" t="s">
        <v>1913</v>
      </c>
      <c r="AQ3691" s="69" t="s">
        <v>274</v>
      </c>
      <c r="AR3691" s="69" t="s">
        <v>1916</v>
      </c>
    </row>
    <row r="3692" spans="36:44" ht="14.4">
      <c r="AJ3692" s="26" t="str">
        <f>VLOOKUP(AQ3692,'user list'!A:B,2,0)</f>
        <v>CESD</v>
      </c>
      <c r="AK3692" s="26">
        <f t="shared" si="222"/>
        <v>6</v>
      </c>
      <c r="AL3692" s="26">
        <f t="shared" si="223"/>
        <v>10</v>
      </c>
      <c r="AM3692" s="94" t="str">
        <f t="shared" si="224"/>
        <v>6/10 Log In</v>
      </c>
      <c r="AN3692" s="172">
        <v>45818.443819444445</v>
      </c>
      <c r="AO3692" s="69" t="s">
        <v>199</v>
      </c>
      <c r="AP3692" s="69" t="s">
        <v>1913</v>
      </c>
      <c r="AQ3692" s="69" t="s">
        <v>199</v>
      </c>
      <c r="AR3692" s="69" t="s">
        <v>1916</v>
      </c>
    </row>
    <row r="3693" spans="36:44" ht="14.4">
      <c r="AJ3693" s="26" t="str">
        <f>VLOOKUP(AQ3693,'user list'!A:B,2,0)</f>
        <v>QCYDO</v>
      </c>
      <c r="AK3693" s="26">
        <f t="shared" si="222"/>
        <v>6</v>
      </c>
      <c r="AL3693" s="26">
        <f t="shared" si="223"/>
        <v>10</v>
      </c>
      <c r="AM3693" s="94" t="str">
        <f t="shared" si="224"/>
        <v>6/10 Log In</v>
      </c>
      <c r="AN3693" s="172">
        <v>45818.443854166668</v>
      </c>
      <c r="AO3693" s="69" t="s">
        <v>270</v>
      </c>
      <c r="AP3693" s="69" t="s">
        <v>1913</v>
      </c>
      <c r="AQ3693" s="69" t="s">
        <v>270</v>
      </c>
      <c r="AR3693" s="69" t="s">
        <v>1916</v>
      </c>
    </row>
    <row r="3694" spans="36:44" ht="14.4">
      <c r="AJ3694" s="26" t="str">
        <f>VLOOKUP(AQ3694,'user list'!A:B,2,0)</f>
        <v>QCPL</v>
      </c>
      <c r="AK3694" s="26">
        <f t="shared" si="222"/>
        <v>6</v>
      </c>
      <c r="AL3694" s="26">
        <f t="shared" si="223"/>
        <v>10</v>
      </c>
      <c r="AM3694" s="94" t="str">
        <f t="shared" si="224"/>
        <v>6/10 Log Off</v>
      </c>
      <c r="AN3694" s="172">
        <v>45818.445879629631</v>
      </c>
      <c r="AO3694" s="69" t="s">
        <v>268</v>
      </c>
      <c r="AP3694" s="69" t="s">
        <v>1913</v>
      </c>
      <c r="AQ3694" s="69" t="s">
        <v>268</v>
      </c>
      <c r="AR3694" s="69" t="s">
        <v>1917</v>
      </c>
    </row>
    <row r="3695" spans="36:44" ht="14.4">
      <c r="AJ3695" s="26" t="str">
        <f>VLOOKUP(AQ3695,'user list'!A:B,2,0)</f>
        <v>QCPL</v>
      </c>
      <c r="AK3695" s="26">
        <f t="shared" si="222"/>
        <v>6</v>
      </c>
      <c r="AL3695" s="26">
        <f t="shared" si="223"/>
        <v>10</v>
      </c>
      <c r="AM3695" s="94" t="str">
        <f t="shared" si="224"/>
        <v>6/10 Log In</v>
      </c>
      <c r="AN3695" s="172">
        <v>45818.446006944447</v>
      </c>
      <c r="AO3695" s="69" t="s">
        <v>268</v>
      </c>
      <c r="AP3695" s="69" t="s">
        <v>1913</v>
      </c>
      <c r="AQ3695" s="69" t="s">
        <v>268</v>
      </c>
      <c r="AR3695" s="69" t="s">
        <v>1916</v>
      </c>
    </row>
    <row r="3696" spans="36:44" ht="14.4">
      <c r="AJ3696" s="26" t="str">
        <f>VLOOKUP(AQ3696,'user list'!A:B,2,0)</f>
        <v>PDAD</v>
      </c>
      <c r="AK3696" s="26">
        <f t="shared" si="222"/>
        <v>6</v>
      </c>
      <c r="AL3696" s="26">
        <f t="shared" si="223"/>
        <v>10</v>
      </c>
      <c r="AM3696" s="94" t="str">
        <f t="shared" si="224"/>
        <v>6/10 Log Off</v>
      </c>
      <c r="AN3696" s="172">
        <v>45818.450266203705</v>
      </c>
      <c r="AO3696" s="69" t="s">
        <v>257</v>
      </c>
      <c r="AP3696" s="69" t="s">
        <v>1913</v>
      </c>
      <c r="AQ3696" s="69" t="s">
        <v>257</v>
      </c>
      <c r="AR3696" s="69" t="s">
        <v>1917</v>
      </c>
    </row>
    <row r="3697" spans="36:44" ht="14.4">
      <c r="AJ3697" s="26" t="str">
        <f>VLOOKUP(AQ3697,'user list'!A:B,2,0)</f>
        <v>PDAD</v>
      </c>
      <c r="AK3697" s="26">
        <f t="shared" si="222"/>
        <v>6</v>
      </c>
      <c r="AL3697" s="26">
        <f t="shared" si="223"/>
        <v>10</v>
      </c>
      <c r="AM3697" s="94" t="str">
        <f t="shared" si="224"/>
        <v>6/10 Log In</v>
      </c>
      <c r="AN3697" s="172">
        <v>45818.45034722222</v>
      </c>
      <c r="AO3697" s="69" t="s">
        <v>257</v>
      </c>
      <c r="AP3697" s="69" t="s">
        <v>1913</v>
      </c>
      <c r="AQ3697" s="69" t="s">
        <v>257</v>
      </c>
      <c r="AR3697" s="69" t="s">
        <v>1916</v>
      </c>
    </row>
    <row r="3698" spans="36:44" ht="14.4">
      <c r="AJ3698" s="26" t="str">
        <f>VLOOKUP(AQ3698,'user list'!A:B,2,0)</f>
        <v>Admin</v>
      </c>
      <c r="AK3698" s="26">
        <f t="shared" si="222"/>
        <v>6</v>
      </c>
      <c r="AL3698" s="26">
        <f t="shared" si="223"/>
        <v>10</v>
      </c>
      <c r="AM3698" s="94" t="str">
        <f t="shared" si="224"/>
        <v>6/10 Log In</v>
      </c>
      <c r="AN3698" s="172">
        <v>45818.450740740744</v>
      </c>
      <c r="AO3698" s="69" t="s">
        <v>186</v>
      </c>
      <c r="AP3698" s="69" t="s">
        <v>1913</v>
      </c>
      <c r="AQ3698" s="69" t="s">
        <v>186</v>
      </c>
      <c r="AR3698" s="69" t="s">
        <v>1916</v>
      </c>
    </row>
    <row r="3699" spans="36:44" ht="14.4">
      <c r="AJ3699" s="26" t="str">
        <f>VLOOKUP(AQ3699,'user list'!A:B,2,0)</f>
        <v>QCTD</v>
      </c>
      <c r="AK3699" s="26">
        <f t="shared" si="222"/>
        <v>6</v>
      </c>
      <c r="AL3699" s="26">
        <f t="shared" si="223"/>
        <v>10</v>
      </c>
      <c r="AM3699" s="94" t="str">
        <f t="shared" si="224"/>
        <v>6/10 Log Off</v>
      </c>
      <c r="AN3699" s="172">
        <v>45818.451249999998</v>
      </c>
      <c r="AO3699" s="69" t="s">
        <v>269</v>
      </c>
      <c r="AP3699" s="69" t="s">
        <v>1913</v>
      </c>
      <c r="AQ3699" s="69" t="s">
        <v>269</v>
      </c>
      <c r="AR3699" s="69" t="s">
        <v>1917</v>
      </c>
    </row>
    <row r="3700" spans="36:44" ht="14.4">
      <c r="AJ3700" s="26" t="str">
        <f>VLOOKUP(AQ3700,'user list'!A:B,2,0)</f>
        <v>OCM</v>
      </c>
      <c r="AK3700" s="26">
        <f t="shared" si="222"/>
        <v>6</v>
      </c>
      <c r="AL3700" s="26">
        <f t="shared" si="223"/>
        <v>10</v>
      </c>
      <c r="AM3700" s="94" t="str">
        <f t="shared" si="224"/>
        <v>6/10 Log Off</v>
      </c>
      <c r="AN3700" s="172">
        <v>45818.451886574076</v>
      </c>
      <c r="AO3700" s="69" t="s">
        <v>230</v>
      </c>
      <c r="AP3700" s="69" t="s">
        <v>1913</v>
      </c>
      <c r="AQ3700" s="69" t="s">
        <v>230</v>
      </c>
      <c r="AR3700" s="69" t="s">
        <v>1917</v>
      </c>
    </row>
    <row r="3701" spans="36:44" ht="14.4">
      <c r="AJ3701" s="26" t="str">
        <f>VLOOKUP(AQ3701,'user list'!A:B,2,0)</f>
        <v>CESD</v>
      </c>
      <c r="AK3701" s="26">
        <f t="shared" si="222"/>
        <v>6</v>
      </c>
      <c r="AL3701" s="26">
        <f t="shared" si="223"/>
        <v>10</v>
      </c>
      <c r="AM3701" s="94" t="str">
        <f t="shared" si="224"/>
        <v>6/10 Log In</v>
      </c>
      <c r="AN3701" s="172">
        <v>45818.451944444445</v>
      </c>
      <c r="AO3701" s="69" t="s">
        <v>199</v>
      </c>
      <c r="AP3701" s="69" t="s">
        <v>1913</v>
      </c>
      <c r="AQ3701" s="69" t="s">
        <v>199</v>
      </c>
      <c r="AR3701" s="69" t="s">
        <v>1916</v>
      </c>
    </row>
    <row r="3702" spans="36:44" ht="14.4">
      <c r="AJ3702" s="26" t="str">
        <f>VLOOKUP(AQ3702,'user list'!A:B,2,0)</f>
        <v>CVD</v>
      </c>
      <c r="AK3702" s="26">
        <f t="shared" si="222"/>
        <v>6</v>
      </c>
      <c r="AL3702" s="26">
        <f t="shared" si="223"/>
        <v>10</v>
      </c>
      <c r="AM3702" s="94" t="str">
        <f t="shared" si="224"/>
        <v>6/10 Log Off</v>
      </c>
      <c r="AN3702" s="172">
        <v>45818.452002314814</v>
      </c>
      <c r="AO3702" s="69" t="s">
        <v>208</v>
      </c>
      <c r="AP3702" s="69" t="s">
        <v>1913</v>
      </c>
      <c r="AQ3702" s="69" t="s">
        <v>208</v>
      </c>
      <c r="AR3702" s="69" t="s">
        <v>1917</v>
      </c>
    </row>
    <row r="3703" spans="36:44" ht="14.4">
      <c r="AJ3703" s="26" t="str">
        <f>VLOOKUP(AQ3703,'user list'!A:B,2,0)</f>
        <v>CVD</v>
      </c>
      <c r="AK3703" s="26">
        <f t="shared" si="222"/>
        <v>6</v>
      </c>
      <c r="AL3703" s="26">
        <f t="shared" si="223"/>
        <v>10</v>
      </c>
      <c r="AM3703" s="94" t="str">
        <f t="shared" si="224"/>
        <v>6/10 Log In</v>
      </c>
      <c r="AN3703" s="172">
        <v>45818.452106481483</v>
      </c>
      <c r="AO3703" s="69" t="s">
        <v>208</v>
      </c>
      <c r="AP3703" s="69" t="s">
        <v>1913</v>
      </c>
      <c r="AQ3703" s="69" t="s">
        <v>208</v>
      </c>
      <c r="AR3703" s="69" t="s">
        <v>1916</v>
      </c>
    </row>
    <row r="3704" spans="36:44" ht="14.4">
      <c r="AJ3704" s="26" t="str">
        <f>VLOOKUP(AQ3704,'user list'!A:B,2,0)</f>
        <v>CESD</v>
      </c>
      <c r="AK3704" s="26">
        <f t="shared" si="222"/>
        <v>6</v>
      </c>
      <c r="AL3704" s="26">
        <f t="shared" si="223"/>
        <v>10</v>
      </c>
      <c r="AM3704" s="94" t="str">
        <f t="shared" si="224"/>
        <v>6/10 Log Off</v>
      </c>
      <c r="AN3704" s="172">
        <v>45818.452349537038</v>
      </c>
      <c r="AO3704" s="69" t="s">
        <v>199</v>
      </c>
      <c r="AP3704" s="69" t="s">
        <v>1913</v>
      </c>
      <c r="AQ3704" s="69" t="s">
        <v>199</v>
      </c>
      <c r="AR3704" s="69" t="s">
        <v>1917</v>
      </c>
    </row>
    <row r="3705" spans="36:44" ht="14.4">
      <c r="AJ3705" s="26" t="str">
        <f>VLOOKUP(AQ3705,'user list'!A:B,2,0)</f>
        <v>CTO</v>
      </c>
      <c r="AK3705" s="26">
        <f t="shared" si="222"/>
        <v>6</v>
      </c>
      <c r="AL3705" s="26">
        <f t="shared" si="223"/>
        <v>10</v>
      </c>
      <c r="AM3705" s="94" t="str">
        <f t="shared" si="224"/>
        <v>6/10 Log In</v>
      </c>
      <c r="AN3705" s="172">
        <v>45818.453414351854</v>
      </c>
      <c r="AO3705" s="69" t="s">
        <v>207</v>
      </c>
      <c r="AP3705" s="69" t="s">
        <v>1913</v>
      </c>
      <c r="AQ3705" s="69" t="s">
        <v>207</v>
      </c>
      <c r="AR3705" s="69" t="s">
        <v>1916</v>
      </c>
    </row>
    <row r="3706" spans="36:44" ht="14.4">
      <c r="AJ3706" s="26" t="str">
        <f>VLOOKUP(AQ3706,'user list'!A:B,2,0)</f>
        <v>BCRD</v>
      </c>
      <c r="AK3706" s="26">
        <f t="shared" si="222"/>
        <v>6</v>
      </c>
      <c r="AL3706" s="26">
        <f t="shared" si="223"/>
        <v>10</v>
      </c>
      <c r="AM3706" s="94" t="str">
        <f t="shared" si="224"/>
        <v>6/10 Log Off</v>
      </c>
      <c r="AN3706" s="172">
        <v>45818.455717592595</v>
      </c>
      <c r="AO3706" s="69" t="s">
        <v>192</v>
      </c>
      <c r="AP3706" s="69" t="s">
        <v>1913</v>
      </c>
      <c r="AQ3706" s="69" t="s">
        <v>192</v>
      </c>
      <c r="AR3706" s="69" t="s">
        <v>1917</v>
      </c>
    </row>
    <row r="3707" spans="36:44" ht="14.4">
      <c r="AJ3707" s="26" t="str">
        <f>VLOOKUP(AQ3707,'user list'!A:B,2,0)</f>
        <v>Admin</v>
      </c>
      <c r="AK3707" s="26">
        <f t="shared" si="222"/>
        <v>6</v>
      </c>
      <c r="AL3707" s="26">
        <f t="shared" si="223"/>
        <v>10</v>
      </c>
      <c r="AM3707" s="94" t="str">
        <f t="shared" si="224"/>
        <v>6/10 Log In</v>
      </c>
      <c r="AN3707" s="172">
        <v>45818.45648148148</v>
      </c>
      <c r="AO3707" s="69" t="s">
        <v>186</v>
      </c>
      <c r="AP3707" s="69" t="s">
        <v>1913</v>
      </c>
      <c r="AQ3707" s="69" t="s">
        <v>186</v>
      </c>
      <c r="AR3707" s="69" t="s">
        <v>1916</v>
      </c>
    </row>
    <row r="3708" spans="36:44" ht="14.4">
      <c r="AJ3708" s="26" t="str">
        <f>VLOOKUP(AQ3708,'user list'!A:B,2,0)</f>
        <v>CBD</v>
      </c>
      <c r="AK3708" s="26">
        <f t="shared" si="222"/>
        <v>6</v>
      </c>
      <c r="AL3708" s="26">
        <f t="shared" si="223"/>
        <v>10</v>
      </c>
      <c r="AM3708" s="94" t="str">
        <f t="shared" si="224"/>
        <v>6/10 Log Off</v>
      </c>
      <c r="AN3708" s="172">
        <v>45818.456504629627</v>
      </c>
      <c r="AO3708" s="69" t="s">
        <v>197</v>
      </c>
      <c r="AP3708" s="69" t="s">
        <v>1913</v>
      </c>
      <c r="AQ3708" s="69" t="s">
        <v>197</v>
      </c>
      <c r="AR3708" s="69" t="s">
        <v>1917</v>
      </c>
    </row>
    <row r="3709" spans="36:44" ht="14.4">
      <c r="AJ3709" s="26" t="str">
        <f>VLOOKUP(AQ3709,'user list'!A:B,2,0)</f>
        <v>MDAD</v>
      </c>
      <c r="AK3709" s="26">
        <f t="shared" si="222"/>
        <v>6</v>
      </c>
      <c r="AL3709" s="26">
        <f t="shared" si="223"/>
        <v>10</v>
      </c>
      <c r="AM3709" s="94" t="str">
        <f t="shared" si="224"/>
        <v>6/10 Log Off</v>
      </c>
      <c r="AN3709" s="172">
        <v>45818.456782407404</v>
      </c>
      <c r="AO3709" s="69" t="s">
        <v>223</v>
      </c>
      <c r="AP3709" s="69" t="s">
        <v>1913</v>
      </c>
      <c r="AQ3709" s="69" t="s">
        <v>223</v>
      </c>
      <c r="AR3709" s="69" t="s">
        <v>1917</v>
      </c>
    </row>
    <row r="3710" spans="36:44" ht="14.4">
      <c r="AJ3710" s="26" t="str">
        <f>VLOOKUP(AQ3710,'user list'!A:B,2,0)</f>
        <v>OCA</v>
      </c>
      <c r="AK3710" s="26">
        <f t="shared" si="222"/>
        <v>6</v>
      </c>
      <c r="AL3710" s="26">
        <f t="shared" si="223"/>
        <v>10</v>
      </c>
      <c r="AM3710" s="94" t="str">
        <f t="shared" si="224"/>
        <v>6/10 Log In</v>
      </c>
      <c r="AN3710" s="172">
        <v>45818.457731481481</v>
      </c>
      <c r="AO3710" s="69" t="s">
        <v>228</v>
      </c>
      <c r="AP3710" s="69" t="s">
        <v>1913</v>
      </c>
      <c r="AQ3710" s="69" t="s">
        <v>228</v>
      </c>
      <c r="AR3710" s="69" t="s">
        <v>1916</v>
      </c>
    </row>
    <row r="3711" spans="36:44" ht="14.4">
      <c r="AJ3711" s="26" t="str">
        <f>VLOOKUP(AQ3711,'user list'!A:B,2,0)</f>
        <v>CBD</v>
      </c>
      <c r="AK3711" s="26">
        <f t="shared" si="222"/>
        <v>6</v>
      </c>
      <c r="AL3711" s="26">
        <f t="shared" si="223"/>
        <v>10</v>
      </c>
      <c r="AM3711" s="94" t="str">
        <f t="shared" si="224"/>
        <v>6/10 Log In</v>
      </c>
      <c r="AN3711" s="172">
        <v>45818.458541666667</v>
      </c>
      <c r="AO3711" s="69" t="s">
        <v>197</v>
      </c>
      <c r="AP3711" s="69" t="s">
        <v>1913</v>
      </c>
      <c r="AQ3711" s="69" t="s">
        <v>197</v>
      </c>
      <c r="AR3711" s="69" t="s">
        <v>1916</v>
      </c>
    </row>
    <row r="3712" spans="36:44" ht="14.4">
      <c r="AJ3712" s="26" t="str">
        <f>VLOOKUP(AQ3712,'user list'!A:B,2,0)</f>
        <v>CHD</v>
      </c>
      <c r="AK3712" s="26">
        <f t="shared" si="222"/>
        <v>6</v>
      </c>
      <c r="AL3712" s="26">
        <f t="shared" si="223"/>
        <v>10</v>
      </c>
      <c r="AM3712" s="94" t="str">
        <f t="shared" si="224"/>
        <v>6/10 Log Off</v>
      </c>
      <c r="AN3712" s="172">
        <v>45818.45952546296</v>
      </c>
      <c r="AO3712" s="69" t="s">
        <v>203</v>
      </c>
      <c r="AP3712" s="69" t="s">
        <v>1913</v>
      </c>
      <c r="AQ3712" s="69" t="s">
        <v>203</v>
      </c>
      <c r="AR3712" s="69" t="s">
        <v>1917</v>
      </c>
    </row>
    <row r="3713" spans="36:44" ht="14.4">
      <c r="AJ3713" s="26" t="str">
        <f>VLOOKUP(AQ3713,'user list'!A:B,2,0)</f>
        <v>CHD</v>
      </c>
      <c r="AK3713" s="26">
        <f t="shared" si="222"/>
        <v>6</v>
      </c>
      <c r="AL3713" s="26">
        <f t="shared" si="223"/>
        <v>10</v>
      </c>
      <c r="AM3713" s="94" t="str">
        <f t="shared" si="224"/>
        <v>6/10 Log In</v>
      </c>
      <c r="AN3713" s="172">
        <v>45818.459988425922</v>
      </c>
      <c r="AO3713" s="69" t="s">
        <v>203</v>
      </c>
      <c r="AP3713" s="69" t="s">
        <v>1913</v>
      </c>
      <c r="AQ3713" s="69" t="s">
        <v>203</v>
      </c>
      <c r="AR3713" s="69" t="s">
        <v>1916</v>
      </c>
    </row>
    <row r="3714" spans="36:44" ht="14.4">
      <c r="AJ3714" s="26" t="str">
        <f>VLOOKUP(AQ3714,'user list'!A:B,2,0)</f>
        <v>OCM</v>
      </c>
      <c r="AK3714" s="26">
        <f t="shared" si="222"/>
        <v>6</v>
      </c>
      <c r="AL3714" s="26">
        <f t="shared" si="223"/>
        <v>10</v>
      </c>
      <c r="AM3714" s="94" t="str">
        <f t="shared" si="224"/>
        <v>6/10 Log Off</v>
      </c>
      <c r="AN3714" s="172">
        <v>45818.46130787037</v>
      </c>
      <c r="AO3714" s="69" t="s">
        <v>235</v>
      </c>
      <c r="AP3714" s="69" t="s">
        <v>1913</v>
      </c>
      <c r="AQ3714" s="69" t="s">
        <v>235</v>
      </c>
      <c r="AR3714" s="69" t="s">
        <v>1917</v>
      </c>
    </row>
    <row r="3715" spans="36:44" ht="14.4">
      <c r="AJ3715" s="26" t="str">
        <f>VLOOKUP(AQ3715,'user list'!A:B,2,0)</f>
        <v>OCM</v>
      </c>
      <c r="AK3715" s="26">
        <f t="shared" si="222"/>
        <v>6</v>
      </c>
      <c r="AL3715" s="26">
        <f t="shared" si="223"/>
        <v>10</v>
      </c>
      <c r="AM3715" s="94" t="str">
        <f t="shared" si="224"/>
        <v>6/10 Log In</v>
      </c>
      <c r="AN3715" s="172">
        <v>45818.461354166669</v>
      </c>
      <c r="AO3715" s="69" t="s">
        <v>235</v>
      </c>
      <c r="AP3715" s="69" t="s">
        <v>1913</v>
      </c>
      <c r="AQ3715" s="69" t="s">
        <v>235</v>
      </c>
      <c r="AR3715" s="69" t="s">
        <v>1916</v>
      </c>
    </row>
    <row r="3716" spans="36:44" ht="14.4">
      <c r="AJ3716" s="26" t="str">
        <f>VLOOKUP(AQ3716,'user list'!A:B,2,0)</f>
        <v>BPLD</v>
      </c>
      <c r="AK3716" s="26">
        <f t="shared" si="222"/>
        <v>6</v>
      </c>
      <c r="AL3716" s="26">
        <f t="shared" si="223"/>
        <v>10</v>
      </c>
      <c r="AM3716" s="94" t="str">
        <f t="shared" si="224"/>
        <v>6/10 Log Off</v>
      </c>
      <c r="AN3716" s="172">
        <v>45818.464131944442</v>
      </c>
      <c r="AO3716" s="69" t="s">
        <v>194</v>
      </c>
      <c r="AP3716" s="69" t="s">
        <v>1913</v>
      </c>
      <c r="AQ3716" s="69" t="s">
        <v>194</v>
      </c>
      <c r="AR3716" s="69" t="s">
        <v>1917</v>
      </c>
    </row>
    <row r="3717" spans="36:44" ht="14.4">
      <c r="AJ3717" s="26" t="str">
        <f>VLOOKUP(AQ3717,'user list'!A:B,2,0)</f>
        <v>BPLD</v>
      </c>
      <c r="AK3717" s="26">
        <f t="shared" si="222"/>
        <v>6</v>
      </c>
      <c r="AL3717" s="26">
        <f t="shared" si="223"/>
        <v>10</v>
      </c>
      <c r="AM3717" s="94" t="str">
        <f t="shared" si="224"/>
        <v>6/10 Log In</v>
      </c>
      <c r="AN3717" s="172">
        <v>45818.464189814818</v>
      </c>
      <c r="AO3717" s="69" t="s">
        <v>194</v>
      </c>
      <c r="AP3717" s="69" t="s">
        <v>1913</v>
      </c>
      <c r="AQ3717" s="69" t="s">
        <v>194</v>
      </c>
      <c r="AR3717" s="69" t="s">
        <v>1916</v>
      </c>
    </row>
    <row r="3718" spans="36:44" ht="14.4">
      <c r="AJ3718" s="26" t="str">
        <f>VLOOKUP(AQ3718,'user list'!A:B,2,0)</f>
        <v>QCPL</v>
      </c>
      <c r="AK3718" s="26">
        <f t="shared" si="222"/>
        <v>6</v>
      </c>
      <c r="AL3718" s="26">
        <f t="shared" si="223"/>
        <v>10</v>
      </c>
      <c r="AM3718" s="94" t="str">
        <f t="shared" si="224"/>
        <v>6/10 Log Off</v>
      </c>
      <c r="AN3718" s="172">
        <v>45818.465844907405</v>
      </c>
      <c r="AO3718" s="69" t="s">
        <v>268</v>
      </c>
      <c r="AP3718" s="69" t="s">
        <v>1913</v>
      </c>
      <c r="AQ3718" s="69" t="s">
        <v>268</v>
      </c>
      <c r="AR3718" s="69" t="s">
        <v>1917</v>
      </c>
    </row>
    <row r="3719" spans="36:44" ht="14.4">
      <c r="AJ3719" s="26" t="str">
        <f>VLOOKUP(AQ3719,'user list'!A:B,2,0)</f>
        <v>SSDD</v>
      </c>
      <c r="AK3719" s="26">
        <f t="shared" si="222"/>
        <v>6</v>
      </c>
      <c r="AL3719" s="26">
        <f t="shared" si="223"/>
        <v>10</v>
      </c>
      <c r="AM3719" s="94" t="str">
        <f t="shared" si="224"/>
        <v>6/10 Log Off</v>
      </c>
      <c r="AN3719" s="172">
        <v>45818.466562499998</v>
      </c>
      <c r="AO3719" s="69" t="s">
        <v>273</v>
      </c>
      <c r="AP3719" s="69" t="s">
        <v>1913</v>
      </c>
      <c r="AQ3719" s="69" t="s">
        <v>273</v>
      </c>
      <c r="AR3719" s="69" t="s">
        <v>1917</v>
      </c>
    </row>
    <row r="3720" spans="36:44" ht="14.4">
      <c r="AJ3720" s="26" t="str">
        <f>VLOOKUP(AQ3720,'user list'!A:B,2,0)</f>
        <v>SSDD</v>
      </c>
      <c r="AK3720" s="26">
        <f t="shared" si="222"/>
        <v>6</v>
      </c>
      <c r="AL3720" s="26">
        <f t="shared" si="223"/>
        <v>10</v>
      </c>
      <c r="AM3720" s="94" t="str">
        <f t="shared" si="224"/>
        <v>6/10 Log In</v>
      </c>
      <c r="AN3720" s="172">
        <v>45818.46671296296</v>
      </c>
      <c r="AO3720" s="69" t="s">
        <v>273</v>
      </c>
      <c r="AP3720" s="69" t="s">
        <v>1913</v>
      </c>
      <c r="AQ3720" s="69" t="s">
        <v>273</v>
      </c>
      <c r="AR3720" s="69" t="s">
        <v>1916</v>
      </c>
    </row>
    <row r="3721" spans="36:44" ht="14.4">
      <c r="AJ3721" s="26" t="str">
        <f>VLOOKUP(AQ3721,'user list'!A:B,2,0)</f>
        <v>QCPL</v>
      </c>
      <c r="AK3721" s="26">
        <f t="shared" si="222"/>
        <v>6</v>
      </c>
      <c r="AL3721" s="26">
        <f t="shared" si="223"/>
        <v>10</v>
      </c>
      <c r="AM3721" s="94" t="str">
        <f t="shared" si="224"/>
        <v>6/10 Log In</v>
      </c>
      <c r="AN3721" s="172">
        <v>45818.466747685183</v>
      </c>
      <c r="AO3721" s="69" t="s">
        <v>268</v>
      </c>
      <c r="AP3721" s="69" t="s">
        <v>1913</v>
      </c>
      <c r="AQ3721" s="69" t="s">
        <v>268</v>
      </c>
      <c r="AR3721" s="69" t="s">
        <v>1916</v>
      </c>
    </row>
    <row r="3722" spans="36:44" ht="14.4">
      <c r="AJ3722" s="26" t="str">
        <f>VLOOKUP(AQ3722,'user list'!A:B,2,0)</f>
        <v>PLEB</v>
      </c>
      <c r="AK3722" s="26">
        <f t="shared" si="222"/>
        <v>6</v>
      </c>
      <c r="AL3722" s="26">
        <f t="shared" si="223"/>
        <v>10</v>
      </c>
      <c r="AM3722" s="94" t="str">
        <f t="shared" si="224"/>
        <v>6/10 Log In</v>
      </c>
      <c r="AN3722" s="172">
        <v>45818.467094907406</v>
      </c>
      <c r="AO3722" s="69" t="s">
        <v>260</v>
      </c>
      <c r="AP3722" s="69" t="s">
        <v>1913</v>
      </c>
      <c r="AQ3722" s="69" t="s">
        <v>260</v>
      </c>
      <c r="AR3722" s="69" t="s">
        <v>1916</v>
      </c>
    </row>
    <row r="3723" spans="36:44" ht="14.4">
      <c r="AJ3723" s="26" t="str">
        <f>VLOOKUP(AQ3723,'user list'!A:B,2,0)</f>
        <v>CTO</v>
      </c>
      <c r="AK3723" s="26">
        <f t="shared" si="222"/>
        <v>6</v>
      </c>
      <c r="AL3723" s="26">
        <f t="shared" si="223"/>
        <v>10</v>
      </c>
      <c r="AM3723" s="94" t="str">
        <f t="shared" si="224"/>
        <v>6/10 Log Off</v>
      </c>
      <c r="AN3723" s="172">
        <v>45818.467164351852</v>
      </c>
      <c r="AO3723" s="69" t="s">
        <v>207</v>
      </c>
      <c r="AP3723" s="69" t="s">
        <v>1913</v>
      </c>
      <c r="AQ3723" s="69" t="s">
        <v>207</v>
      </c>
      <c r="AR3723" s="69" t="s">
        <v>1917</v>
      </c>
    </row>
    <row r="3724" spans="36:44" ht="14.4">
      <c r="AJ3724" s="26" t="str">
        <f>VLOOKUP(AQ3724,'user list'!A:B,2,0)</f>
        <v>CTO</v>
      </c>
      <c r="AK3724" s="26">
        <f t="shared" si="222"/>
        <v>6</v>
      </c>
      <c r="AL3724" s="26">
        <f t="shared" si="223"/>
        <v>10</v>
      </c>
      <c r="AM3724" s="94" t="str">
        <f t="shared" si="224"/>
        <v>6/10 Log In</v>
      </c>
      <c r="AN3724" s="172">
        <v>45818.468645833331</v>
      </c>
      <c r="AO3724" s="69" t="s">
        <v>207</v>
      </c>
      <c r="AP3724" s="69" t="s">
        <v>1913</v>
      </c>
      <c r="AQ3724" s="69" t="s">
        <v>207</v>
      </c>
      <c r="AR3724" s="69" t="s">
        <v>1916</v>
      </c>
    </row>
    <row r="3725" spans="36:44" ht="14.4">
      <c r="AJ3725" s="26" t="str">
        <f>VLOOKUP(AQ3725,'user list'!A:B,2,0)</f>
        <v>Admin</v>
      </c>
      <c r="AK3725" s="26">
        <f t="shared" si="222"/>
        <v>6</v>
      </c>
      <c r="AL3725" s="26">
        <f t="shared" si="223"/>
        <v>10</v>
      </c>
      <c r="AM3725" s="94" t="str">
        <f t="shared" si="224"/>
        <v>6/10 Log In</v>
      </c>
      <c r="AN3725" s="172">
        <v>45818.470358796294</v>
      </c>
      <c r="AO3725" s="69" t="s">
        <v>186</v>
      </c>
      <c r="AP3725" s="69" t="s">
        <v>1913</v>
      </c>
      <c r="AQ3725" s="69" t="s">
        <v>186</v>
      </c>
      <c r="AR3725" s="69" t="s">
        <v>1916</v>
      </c>
    </row>
    <row r="3726" spans="36:44" ht="14.4">
      <c r="AJ3726" s="26" t="str">
        <f>VLOOKUP(AQ3726,'user list'!A:B,2,0)</f>
        <v>ITDD</v>
      </c>
      <c r="AK3726" s="26">
        <f t="shared" si="222"/>
        <v>6</v>
      </c>
      <c r="AL3726" s="26">
        <f t="shared" si="223"/>
        <v>10</v>
      </c>
      <c r="AM3726" s="94" t="str">
        <f t="shared" si="224"/>
        <v>6/10 Log Off</v>
      </c>
      <c r="AN3726" s="172">
        <v>45818.473495370374</v>
      </c>
      <c r="AO3726" s="69" t="s">
        <v>219</v>
      </c>
      <c r="AP3726" s="69" t="s">
        <v>1913</v>
      </c>
      <c r="AQ3726" s="69" t="s">
        <v>219</v>
      </c>
      <c r="AR3726" s="69" t="s">
        <v>1917</v>
      </c>
    </row>
    <row r="3727" spans="36:44" ht="14.4">
      <c r="AJ3727" s="26" t="str">
        <f>VLOOKUP(AQ3727,'user list'!A:B,2,0)</f>
        <v>OCAs</v>
      </c>
      <c r="AK3727" s="26">
        <f t="shared" si="222"/>
        <v>6</v>
      </c>
      <c r="AL3727" s="26">
        <f t="shared" si="223"/>
        <v>10</v>
      </c>
      <c r="AM3727" s="94" t="str">
        <f t="shared" si="224"/>
        <v>6/10 Log In</v>
      </c>
      <c r="AN3727" s="172">
        <v>45818.473530092589</v>
      </c>
      <c r="AO3727" s="69" t="s">
        <v>279</v>
      </c>
      <c r="AP3727" s="69" t="s">
        <v>1913</v>
      </c>
      <c r="AQ3727" s="69" t="s">
        <v>279</v>
      </c>
      <c r="AR3727" s="69" t="s">
        <v>1916</v>
      </c>
    </row>
    <row r="3728" spans="36:44" ht="14.4">
      <c r="AJ3728" s="26" t="str">
        <f>VLOOKUP(AQ3728,'user list'!A:B,2,0)</f>
        <v>ITDD</v>
      </c>
      <c r="AK3728" s="26">
        <f t="shared" si="222"/>
        <v>6</v>
      </c>
      <c r="AL3728" s="26">
        <f t="shared" si="223"/>
        <v>10</v>
      </c>
      <c r="AM3728" s="94" t="str">
        <f t="shared" si="224"/>
        <v>6/10 Log In</v>
      </c>
      <c r="AN3728" s="172">
        <v>45818.473587962966</v>
      </c>
      <c r="AO3728" s="69" t="s">
        <v>219</v>
      </c>
      <c r="AP3728" s="69" t="s">
        <v>1913</v>
      </c>
      <c r="AQ3728" s="69" t="s">
        <v>219</v>
      </c>
      <c r="AR3728" s="69" t="s">
        <v>1916</v>
      </c>
    </row>
    <row r="3729" spans="36:44" ht="14.4">
      <c r="AJ3729" s="26" t="str">
        <f>VLOOKUP(AQ3729,'user list'!A:B,2,0)</f>
        <v>CPDD</v>
      </c>
      <c r="AK3729" s="26">
        <f t="shared" si="222"/>
        <v>6</v>
      </c>
      <c r="AL3729" s="26">
        <f t="shared" si="223"/>
        <v>10</v>
      </c>
      <c r="AM3729" s="94" t="str">
        <f t="shared" si="224"/>
        <v>6/10 Log Off</v>
      </c>
      <c r="AN3729" s="172">
        <v>45818.48027777778</v>
      </c>
      <c r="AO3729" s="69" t="s">
        <v>205</v>
      </c>
      <c r="AP3729" s="69" t="s">
        <v>1913</v>
      </c>
      <c r="AQ3729" s="69" t="s">
        <v>205</v>
      </c>
      <c r="AR3729" s="69" t="s">
        <v>1917</v>
      </c>
    </row>
    <row r="3730" spans="36:44" ht="14.4">
      <c r="AJ3730" s="26" t="str">
        <f>VLOOKUP(AQ3730,'user list'!A:B,2,0)</f>
        <v>CPDD</v>
      </c>
      <c r="AK3730" s="26">
        <f t="shared" si="222"/>
        <v>6</v>
      </c>
      <c r="AL3730" s="26">
        <f t="shared" si="223"/>
        <v>10</v>
      </c>
      <c r="AM3730" s="94" t="str">
        <f t="shared" si="224"/>
        <v>6/10 Log In</v>
      </c>
      <c r="AN3730" s="172">
        <v>45818.480370370373</v>
      </c>
      <c r="AO3730" s="69" t="s">
        <v>205</v>
      </c>
      <c r="AP3730" s="69" t="s">
        <v>1913</v>
      </c>
      <c r="AQ3730" s="69" t="s">
        <v>205</v>
      </c>
      <c r="AR3730" s="69" t="s">
        <v>1916</v>
      </c>
    </row>
    <row r="3731" spans="36:44" ht="14.4">
      <c r="AJ3731" s="26" t="str">
        <f>VLOOKUP(AQ3731,'user list'!A:B,2,0)</f>
        <v>CVD</v>
      </c>
      <c r="AK3731" s="26">
        <f t="shared" si="222"/>
        <v>6</v>
      </c>
      <c r="AL3731" s="26">
        <f t="shared" si="223"/>
        <v>10</v>
      </c>
      <c r="AM3731" s="94" t="str">
        <f t="shared" si="224"/>
        <v>6/10 Log Off</v>
      </c>
      <c r="AN3731" s="172">
        <v>45818.480717592596</v>
      </c>
      <c r="AO3731" s="69" t="s">
        <v>208</v>
      </c>
      <c r="AP3731" s="69" t="s">
        <v>1913</v>
      </c>
      <c r="AQ3731" s="69" t="s">
        <v>208</v>
      </c>
      <c r="AR3731" s="69" t="s">
        <v>1917</v>
      </c>
    </row>
    <row r="3732" spans="36:44" ht="14.4">
      <c r="AJ3732" s="26" t="str">
        <f>VLOOKUP(AQ3732,'user list'!A:B,2,0)</f>
        <v>Admin</v>
      </c>
      <c r="AK3732" s="26">
        <f t="shared" si="222"/>
        <v>6</v>
      </c>
      <c r="AL3732" s="26">
        <f t="shared" si="223"/>
        <v>10</v>
      </c>
      <c r="AM3732" s="94" t="str">
        <f t="shared" si="224"/>
        <v>6/10 Log In</v>
      </c>
      <c r="AN3732" s="172">
        <v>45818.481226851851</v>
      </c>
      <c r="AO3732" s="69" t="s">
        <v>186</v>
      </c>
      <c r="AP3732" s="69" t="s">
        <v>1913</v>
      </c>
      <c r="AQ3732" s="69" t="s">
        <v>186</v>
      </c>
      <c r="AR3732" s="69" t="s">
        <v>1916</v>
      </c>
    </row>
    <row r="3733" spans="36:44" ht="14.4">
      <c r="AJ3733" s="26" t="str">
        <f>VLOOKUP(AQ3733,'user list'!A:B,2,0)</f>
        <v>Admin</v>
      </c>
      <c r="AK3733" s="26">
        <f t="shared" si="222"/>
        <v>6</v>
      </c>
      <c r="AL3733" s="26">
        <f t="shared" si="223"/>
        <v>10</v>
      </c>
      <c r="AM3733" s="94" t="str">
        <f t="shared" si="224"/>
        <v>6/10 Log In</v>
      </c>
      <c r="AN3733" s="172">
        <v>45818.481226851851</v>
      </c>
      <c r="AO3733" s="69" t="s">
        <v>186</v>
      </c>
      <c r="AP3733" s="69" t="s">
        <v>1913</v>
      </c>
      <c r="AQ3733" s="69" t="s">
        <v>186</v>
      </c>
      <c r="AR3733" s="69" t="s">
        <v>1916</v>
      </c>
    </row>
    <row r="3734" spans="36:44" ht="14.4">
      <c r="AJ3734" s="26" t="str">
        <f>VLOOKUP(AQ3734,'user list'!A:B,2,0)</f>
        <v>CTO</v>
      </c>
      <c r="AK3734" s="26">
        <f t="shared" si="222"/>
        <v>6</v>
      </c>
      <c r="AL3734" s="26">
        <f t="shared" si="223"/>
        <v>10</v>
      </c>
      <c r="AM3734" s="94" t="str">
        <f t="shared" si="224"/>
        <v>6/10 Log Off</v>
      </c>
      <c r="AN3734" s="172">
        <v>45818.483414351853</v>
      </c>
      <c r="AO3734" s="69" t="s">
        <v>207</v>
      </c>
      <c r="AP3734" s="69" t="s">
        <v>1913</v>
      </c>
      <c r="AQ3734" s="69" t="s">
        <v>207</v>
      </c>
      <c r="AR3734" s="69" t="s">
        <v>1917</v>
      </c>
    </row>
    <row r="3735" spans="36:44" ht="14.4">
      <c r="AJ3735" s="26" t="str">
        <f>VLOOKUP(AQ3735,'user list'!A:B,2,0)</f>
        <v>CTO</v>
      </c>
      <c r="AK3735" s="26">
        <f t="shared" si="222"/>
        <v>6</v>
      </c>
      <c r="AL3735" s="26">
        <f t="shared" si="223"/>
        <v>10</v>
      </c>
      <c r="AM3735" s="94" t="str">
        <f t="shared" si="224"/>
        <v>6/10 Log In</v>
      </c>
      <c r="AN3735" s="172">
        <v>45818.4840625</v>
      </c>
      <c r="AO3735" s="69" t="s">
        <v>207</v>
      </c>
      <c r="AP3735" s="69" t="s">
        <v>1913</v>
      </c>
      <c r="AQ3735" s="69" t="s">
        <v>207</v>
      </c>
      <c r="AR3735" s="69" t="s">
        <v>1916</v>
      </c>
    </row>
    <row r="3736" spans="36:44" ht="14.4">
      <c r="AJ3736" s="26" t="str">
        <f>VLOOKUP(AQ3736,'user list'!A:B,2,0)</f>
        <v>CAD</v>
      </c>
      <c r="AK3736" s="26">
        <f t="shared" si="222"/>
        <v>6</v>
      </c>
      <c r="AL3736" s="26">
        <f t="shared" si="223"/>
        <v>10</v>
      </c>
      <c r="AM3736" s="94" t="str">
        <f t="shared" si="224"/>
        <v>6/10 Log In</v>
      </c>
      <c r="AN3736" s="172">
        <v>45818.484097222223</v>
      </c>
      <c r="AO3736" s="69" t="s">
        <v>196</v>
      </c>
      <c r="AP3736" s="69" t="s">
        <v>1913</v>
      </c>
      <c r="AQ3736" s="69" t="s">
        <v>196</v>
      </c>
      <c r="AR3736" s="69" t="s">
        <v>1916</v>
      </c>
    </row>
    <row r="3737" spans="36:44" ht="14.4">
      <c r="AJ3737" s="26" t="str">
        <f>VLOOKUP(AQ3737,'user list'!A:B,2,0)</f>
        <v>CAD</v>
      </c>
      <c r="AK3737" s="26">
        <f t="shared" si="222"/>
        <v>6</v>
      </c>
      <c r="AL3737" s="26">
        <f t="shared" si="223"/>
        <v>10</v>
      </c>
      <c r="AM3737" s="94" t="str">
        <f t="shared" si="224"/>
        <v>6/10 Log In</v>
      </c>
      <c r="AN3737" s="172">
        <v>45818.486018518517</v>
      </c>
      <c r="AO3737" s="69" t="s">
        <v>196</v>
      </c>
      <c r="AP3737" s="69" t="s">
        <v>1913</v>
      </c>
      <c r="AQ3737" s="69" t="s">
        <v>196</v>
      </c>
      <c r="AR3737" s="69" t="s">
        <v>1916</v>
      </c>
    </row>
    <row r="3738" spans="36:44" ht="14.4">
      <c r="AJ3738" s="26" t="str">
        <f>VLOOKUP(AQ3738,'user list'!A:B,2,0)</f>
        <v>CBD</v>
      </c>
      <c r="AK3738" s="26">
        <f t="shared" si="222"/>
        <v>6</v>
      </c>
      <c r="AL3738" s="26">
        <f t="shared" si="223"/>
        <v>10</v>
      </c>
      <c r="AM3738" s="94" t="str">
        <f t="shared" si="224"/>
        <v>6/10 Log Off</v>
      </c>
      <c r="AN3738" s="172">
        <v>45818.486307870371</v>
      </c>
      <c r="AO3738" s="69" t="s">
        <v>197</v>
      </c>
      <c r="AP3738" s="69" t="s">
        <v>1913</v>
      </c>
      <c r="AQ3738" s="69" t="s">
        <v>197</v>
      </c>
      <c r="AR3738" s="69" t="s">
        <v>1917</v>
      </c>
    </row>
    <row r="3739" spans="36:44" ht="14.4">
      <c r="AJ3739" s="26" t="str">
        <f>VLOOKUP(AQ3739,'user list'!A:B,2,0)</f>
        <v>CVD</v>
      </c>
      <c r="AK3739" s="26">
        <f t="shared" si="222"/>
        <v>6</v>
      </c>
      <c r="AL3739" s="26">
        <f t="shared" si="223"/>
        <v>10</v>
      </c>
      <c r="AM3739" s="94" t="str">
        <f t="shared" si="224"/>
        <v>6/10 Log In</v>
      </c>
      <c r="AN3739" s="172">
        <v>45818.48636574074</v>
      </c>
      <c r="AO3739" s="69" t="s">
        <v>208</v>
      </c>
      <c r="AP3739" s="69" t="s">
        <v>1913</v>
      </c>
      <c r="AQ3739" s="69" t="s">
        <v>208</v>
      </c>
      <c r="AR3739" s="69" t="s">
        <v>1916</v>
      </c>
    </row>
    <row r="3740" spans="36:44" ht="14.4">
      <c r="AJ3740" s="26" t="str">
        <f>VLOOKUP(AQ3740,'user list'!A:B,2,0)</f>
        <v>Admin</v>
      </c>
      <c r="AK3740" s="26">
        <f t="shared" si="222"/>
        <v>6</v>
      </c>
      <c r="AL3740" s="26">
        <f t="shared" si="223"/>
        <v>10</v>
      </c>
      <c r="AM3740" s="94" t="str">
        <f t="shared" si="224"/>
        <v>6/10 Log Off</v>
      </c>
      <c r="AN3740" s="172">
        <v>45818.486967592595</v>
      </c>
      <c r="AO3740" s="69" t="s">
        <v>186</v>
      </c>
      <c r="AP3740" s="69" t="s">
        <v>1913</v>
      </c>
      <c r="AQ3740" s="69" t="s">
        <v>186</v>
      </c>
      <c r="AR3740" s="69" t="s">
        <v>1917</v>
      </c>
    </row>
    <row r="3741" spans="36:44" ht="14.4">
      <c r="AJ3741" s="26" t="str">
        <f>VLOOKUP(AQ3741,'user list'!A:B,2,0)</f>
        <v>CAD</v>
      </c>
      <c r="AK3741" s="26">
        <f t="shared" si="222"/>
        <v>6</v>
      </c>
      <c r="AL3741" s="26">
        <f t="shared" si="223"/>
        <v>10</v>
      </c>
      <c r="AM3741" s="94" t="str">
        <f t="shared" si="224"/>
        <v>6/10 Log In</v>
      </c>
      <c r="AN3741" s="172">
        <v>45818.487349537034</v>
      </c>
      <c r="AO3741" s="69" t="s">
        <v>196</v>
      </c>
      <c r="AP3741" s="69" t="s">
        <v>1913</v>
      </c>
      <c r="AQ3741" s="69" t="s">
        <v>196</v>
      </c>
      <c r="AR3741" s="69" t="s">
        <v>1916</v>
      </c>
    </row>
    <row r="3742" spans="36:44" ht="14.4">
      <c r="AJ3742" s="26" t="str">
        <f>VLOOKUP(AQ3742,'user list'!A:B,2,0)</f>
        <v>OCM</v>
      </c>
      <c r="AK3742" s="26">
        <f t="shared" si="222"/>
        <v>6</v>
      </c>
      <c r="AL3742" s="26">
        <f t="shared" si="223"/>
        <v>10</v>
      </c>
      <c r="AM3742" s="94" t="str">
        <f t="shared" si="224"/>
        <v>6/10 Log Off</v>
      </c>
      <c r="AN3742" s="172">
        <v>45818.489016203705</v>
      </c>
      <c r="AO3742" s="69" t="s">
        <v>235</v>
      </c>
      <c r="AP3742" s="69" t="s">
        <v>1913</v>
      </c>
      <c r="AQ3742" s="69" t="s">
        <v>235</v>
      </c>
      <c r="AR3742" s="69" t="s">
        <v>1917</v>
      </c>
    </row>
    <row r="3743" spans="36:44" ht="14.4">
      <c r="AJ3743" s="26" t="str">
        <f>VLOOKUP(AQ3743,'user list'!A:B,2,0)</f>
        <v>OCM</v>
      </c>
      <c r="AK3743" s="26">
        <f t="shared" si="222"/>
        <v>6</v>
      </c>
      <c r="AL3743" s="26">
        <f t="shared" si="223"/>
        <v>10</v>
      </c>
      <c r="AM3743" s="94" t="str">
        <f t="shared" si="224"/>
        <v>6/10 Log In</v>
      </c>
      <c r="AN3743" s="172">
        <v>45818.489062499997</v>
      </c>
      <c r="AO3743" s="69" t="s">
        <v>235</v>
      </c>
      <c r="AP3743" s="69" t="s">
        <v>1913</v>
      </c>
      <c r="AQ3743" s="69" t="s">
        <v>235</v>
      </c>
      <c r="AR3743" s="69" t="s">
        <v>1916</v>
      </c>
    </row>
    <row r="3744" spans="36:44" ht="14.4">
      <c r="AJ3744" s="26" t="str">
        <f>VLOOKUP(AQ3744,'user list'!A:B,2,0)</f>
        <v>QCPL</v>
      </c>
      <c r="AK3744" s="26">
        <f t="shared" si="222"/>
        <v>6</v>
      </c>
      <c r="AL3744" s="26">
        <f t="shared" si="223"/>
        <v>10</v>
      </c>
      <c r="AM3744" s="94" t="str">
        <f t="shared" si="224"/>
        <v>6/10 Log Off</v>
      </c>
      <c r="AN3744" s="172">
        <v>45818.493622685186</v>
      </c>
      <c r="AO3744" s="69" t="s">
        <v>268</v>
      </c>
      <c r="AP3744" s="69" t="s">
        <v>1913</v>
      </c>
      <c r="AQ3744" s="69" t="s">
        <v>268</v>
      </c>
      <c r="AR3744" s="69" t="s">
        <v>1917</v>
      </c>
    </row>
    <row r="3745" spans="36:44" ht="14.4">
      <c r="AJ3745" s="26" t="str">
        <f>VLOOKUP(AQ3745,'user list'!A:B,2,0)</f>
        <v>QCPL</v>
      </c>
      <c r="AK3745" s="26">
        <f t="shared" si="222"/>
        <v>6</v>
      </c>
      <c r="AL3745" s="26">
        <f t="shared" si="223"/>
        <v>10</v>
      </c>
      <c r="AM3745" s="94" t="str">
        <f t="shared" si="224"/>
        <v>6/10 Log In</v>
      </c>
      <c r="AN3745" s="172">
        <v>45818.493726851855</v>
      </c>
      <c r="AO3745" s="69" t="s">
        <v>268</v>
      </c>
      <c r="AP3745" s="69" t="s">
        <v>1913</v>
      </c>
      <c r="AQ3745" s="69" t="s">
        <v>268</v>
      </c>
      <c r="AR3745" s="69" t="s">
        <v>1916</v>
      </c>
    </row>
    <row r="3746" spans="36:44" ht="14.4">
      <c r="AJ3746" s="26" t="str">
        <f>VLOOKUP(AQ3746,'user list'!A:B,2,0)</f>
        <v>LEDIPO</v>
      </c>
      <c r="AK3746" s="26">
        <f t="shared" si="222"/>
        <v>6</v>
      </c>
      <c r="AL3746" s="26">
        <f t="shared" si="223"/>
        <v>10</v>
      </c>
      <c r="AM3746" s="94" t="str">
        <f t="shared" si="224"/>
        <v>6/10 Log Off</v>
      </c>
      <c r="AN3746" s="172">
        <v>45818.500555555554</v>
      </c>
      <c r="AO3746" s="69" t="s">
        <v>222</v>
      </c>
      <c r="AP3746" s="69" t="s">
        <v>1913</v>
      </c>
      <c r="AQ3746" s="69" t="s">
        <v>222</v>
      </c>
      <c r="AR3746" s="69" t="s">
        <v>1917</v>
      </c>
    </row>
    <row r="3747" spans="36:44" ht="14.4">
      <c r="AJ3747" s="26" t="str">
        <f>VLOOKUP(AQ3747,'user list'!A:B,2,0)</f>
        <v>CAD</v>
      </c>
      <c r="AK3747" s="26">
        <f t="shared" ref="AK3747:AK3810" si="225">MONTH(AN3747)</f>
        <v>6</v>
      </c>
      <c r="AL3747" s="26">
        <f t="shared" ref="AL3747:AL3810" si="226">DAY(AN3747)</f>
        <v>10</v>
      </c>
      <c r="AM3747" s="94" t="str">
        <f t="shared" ref="AM3747:AM3810" si="227">AK3747&amp;"/"&amp;AL3747&amp;" "&amp;AR3747</f>
        <v>6/10 Log In</v>
      </c>
      <c r="AN3747" s="172">
        <v>45818.500706018516</v>
      </c>
      <c r="AO3747" s="69" t="s">
        <v>196</v>
      </c>
      <c r="AP3747" s="69" t="s">
        <v>1913</v>
      </c>
      <c r="AQ3747" s="69" t="s">
        <v>196</v>
      </c>
      <c r="AR3747" s="69" t="s">
        <v>1916</v>
      </c>
    </row>
    <row r="3748" spans="36:44" ht="14.4">
      <c r="AJ3748" s="26" t="str">
        <f>VLOOKUP(AQ3748,'user list'!A:B,2,0)</f>
        <v>DOE</v>
      </c>
      <c r="AK3748" s="26">
        <f t="shared" si="225"/>
        <v>6</v>
      </c>
      <c r="AL3748" s="26">
        <f t="shared" si="226"/>
        <v>10</v>
      </c>
      <c r="AM3748" s="94" t="str">
        <f t="shared" si="227"/>
        <v>6/10 Log Off</v>
      </c>
      <c r="AN3748" s="172">
        <v>45818.500960648147</v>
      </c>
      <c r="AO3748" s="69" t="s">
        <v>212</v>
      </c>
      <c r="AP3748" s="69" t="s">
        <v>1913</v>
      </c>
      <c r="AQ3748" s="69" t="s">
        <v>212</v>
      </c>
      <c r="AR3748" s="69" t="s">
        <v>1917</v>
      </c>
    </row>
    <row r="3749" spans="36:44" ht="14.4">
      <c r="AJ3749" s="26" t="str">
        <f>VLOOKUP(AQ3749,'user list'!A:B,2,0)</f>
        <v>DOE</v>
      </c>
      <c r="AK3749" s="26">
        <f t="shared" si="225"/>
        <v>6</v>
      </c>
      <c r="AL3749" s="26">
        <f t="shared" si="226"/>
        <v>10</v>
      </c>
      <c r="AM3749" s="94" t="str">
        <f t="shared" si="227"/>
        <v>6/10 Log In</v>
      </c>
      <c r="AN3749" s="172">
        <v>45818.501030092593</v>
      </c>
      <c r="AO3749" s="69" t="s">
        <v>212</v>
      </c>
      <c r="AP3749" s="69" t="s">
        <v>1913</v>
      </c>
      <c r="AQ3749" s="69" t="s">
        <v>212</v>
      </c>
      <c r="AR3749" s="69" t="s">
        <v>1916</v>
      </c>
    </row>
    <row r="3750" spans="36:44" ht="14.4">
      <c r="AJ3750" s="26" t="str">
        <f>VLOOKUP(AQ3750,'user list'!A:B,2,0)</f>
        <v>CAD</v>
      </c>
      <c r="AK3750" s="26">
        <f t="shared" si="225"/>
        <v>6</v>
      </c>
      <c r="AL3750" s="26">
        <f t="shared" si="226"/>
        <v>10</v>
      </c>
      <c r="AM3750" s="94" t="str">
        <f t="shared" si="227"/>
        <v>6/10 Log In</v>
      </c>
      <c r="AN3750" s="172">
        <v>45818.501111111109</v>
      </c>
      <c r="AO3750" s="69" t="s">
        <v>196</v>
      </c>
      <c r="AP3750" s="69" t="s">
        <v>1913</v>
      </c>
      <c r="AQ3750" s="69" t="s">
        <v>196</v>
      </c>
      <c r="AR3750" s="69" t="s">
        <v>1916</v>
      </c>
    </row>
    <row r="3751" spans="36:44" ht="14.4">
      <c r="AJ3751" s="26" t="str">
        <f>VLOOKUP(AQ3751,'user list'!A:B,2,0)</f>
        <v>CAD</v>
      </c>
      <c r="AK3751" s="26">
        <f t="shared" si="225"/>
        <v>6</v>
      </c>
      <c r="AL3751" s="26">
        <f t="shared" si="226"/>
        <v>10</v>
      </c>
      <c r="AM3751" s="94" t="str">
        <f t="shared" si="227"/>
        <v>6/10 Log In</v>
      </c>
      <c r="AN3751" s="172">
        <v>45818.501377314817</v>
      </c>
      <c r="AO3751" s="69" t="s">
        <v>196</v>
      </c>
      <c r="AP3751" s="69" t="s">
        <v>1913</v>
      </c>
      <c r="AQ3751" s="69" t="s">
        <v>196</v>
      </c>
      <c r="AR3751" s="69" t="s">
        <v>1916</v>
      </c>
    </row>
    <row r="3752" spans="36:44" ht="14.4">
      <c r="AJ3752" s="26" t="str">
        <f>VLOOKUP(AQ3752,'user list'!A:B,2,0)</f>
        <v>CAD</v>
      </c>
      <c r="AK3752" s="26">
        <f t="shared" si="225"/>
        <v>6</v>
      </c>
      <c r="AL3752" s="26">
        <f t="shared" si="226"/>
        <v>10</v>
      </c>
      <c r="AM3752" s="94" t="str">
        <f t="shared" si="227"/>
        <v>6/10 Log In</v>
      </c>
      <c r="AN3752" s="172">
        <v>45818.502071759256</v>
      </c>
      <c r="AO3752" s="69" t="s">
        <v>196</v>
      </c>
      <c r="AP3752" s="69" t="s">
        <v>1913</v>
      </c>
      <c r="AQ3752" s="69" t="s">
        <v>196</v>
      </c>
      <c r="AR3752" s="69" t="s">
        <v>1916</v>
      </c>
    </row>
    <row r="3753" spans="36:44" ht="14.4">
      <c r="AJ3753" s="26" t="str">
        <f>VLOOKUP(AQ3753,'user list'!A:B,2,0)</f>
        <v>CTO</v>
      </c>
      <c r="AK3753" s="26">
        <f t="shared" si="225"/>
        <v>6</v>
      </c>
      <c r="AL3753" s="26">
        <f t="shared" si="226"/>
        <v>10</v>
      </c>
      <c r="AM3753" s="94" t="str">
        <f t="shared" si="227"/>
        <v>6/10 Log Off</v>
      </c>
      <c r="AN3753" s="172">
        <v>45818.504374999997</v>
      </c>
      <c r="AO3753" s="69" t="s">
        <v>207</v>
      </c>
      <c r="AP3753" s="69" t="s">
        <v>1913</v>
      </c>
      <c r="AQ3753" s="69" t="s">
        <v>207</v>
      </c>
      <c r="AR3753" s="69" t="s">
        <v>1917</v>
      </c>
    </row>
    <row r="3754" spans="36:44" ht="14.4">
      <c r="AJ3754" s="26" t="str">
        <f>VLOOKUP(AQ3754,'user list'!A:B,2,0)</f>
        <v>CTO</v>
      </c>
      <c r="AK3754" s="26">
        <f t="shared" si="225"/>
        <v>6</v>
      </c>
      <c r="AL3754" s="26">
        <f t="shared" si="226"/>
        <v>10</v>
      </c>
      <c r="AM3754" s="94" t="str">
        <f t="shared" si="227"/>
        <v>6/10 Log In</v>
      </c>
      <c r="AN3754" s="172">
        <v>45818.504479166666</v>
      </c>
      <c r="AO3754" s="69" t="s">
        <v>207</v>
      </c>
      <c r="AP3754" s="69" t="s">
        <v>1913</v>
      </c>
      <c r="AQ3754" s="69" t="s">
        <v>207</v>
      </c>
      <c r="AR3754" s="69" t="s">
        <v>1916</v>
      </c>
    </row>
    <row r="3755" spans="36:44" ht="14.4">
      <c r="AJ3755" s="26" t="str">
        <f>VLOOKUP(AQ3755,'user list'!A:B,2,0)</f>
        <v>BPLD</v>
      </c>
      <c r="AK3755" s="26">
        <f t="shared" si="225"/>
        <v>6</v>
      </c>
      <c r="AL3755" s="26">
        <f t="shared" si="226"/>
        <v>10</v>
      </c>
      <c r="AM3755" s="94" t="str">
        <f t="shared" si="227"/>
        <v>6/10 Log Off</v>
      </c>
      <c r="AN3755" s="172">
        <v>45818.505972222221</v>
      </c>
      <c r="AO3755" s="69" t="s">
        <v>194</v>
      </c>
      <c r="AP3755" s="69" t="s">
        <v>1913</v>
      </c>
      <c r="AQ3755" s="69" t="s">
        <v>194</v>
      </c>
      <c r="AR3755" s="69" t="s">
        <v>1917</v>
      </c>
    </row>
    <row r="3756" spans="36:44" ht="14.4">
      <c r="AJ3756" s="26" t="str">
        <f>VLOOKUP(AQ3756,'user list'!A:B,2,0)</f>
        <v>BPLD</v>
      </c>
      <c r="AK3756" s="26">
        <f t="shared" si="225"/>
        <v>6</v>
      </c>
      <c r="AL3756" s="26">
        <f t="shared" si="226"/>
        <v>10</v>
      </c>
      <c r="AM3756" s="94" t="str">
        <f t="shared" si="227"/>
        <v>6/10 Log In</v>
      </c>
      <c r="AN3756" s="172">
        <v>45818.506041666667</v>
      </c>
      <c r="AO3756" s="69" t="s">
        <v>194</v>
      </c>
      <c r="AP3756" s="69" t="s">
        <v>1913</v>
      </c>
      <c r="AQ3756" s="69" t="s">
        <v>194</v>
      </c>
      <c r="AR3756" s="69" t="s">
        <v>1916</v>
      </c>
    </row>
    <row r="3757" spans="36:44" ht="14.4">
      <c r="AJ3757" s="26" t="str">
        <f>VLOOKUP(AQ3757,'user list'!A:B,2,0)</f>
        <v>OCM</v>
      </c>
      <c r="AK3757" s="26">
        <f t="shared" si="225"/>
        <v>6</v>
      </c>
      <c r="AL3757" s="26">
        <f t="shared" si="226"/>
        <v>10</v>
      </c>
      <c r="AM3757" s="94" t="str">
        <f t="shared" si="227"/>
        <v>6/10 Log In</v>
      </c>
      <c r="AN3757" s="172">
        <v>45818.507048611114</v>
      </c>
      <c r="AO3757" s="69" t="s">
        <v>230</v>
      </c>
      <c r="AP3757" s="69" t="s">
        <v>1913</v>
      </c>
      <c r="AQ3757" s="69" t="s">
        <v>230</v>
      </c>
      <c r="AR3757" s="69" t="s">
        <v>1916</v>
      </c>
    </row>
    <row r="3758" spans="36:44" ht="14.4">
      <c r="AJ3758" s="26" t="str">
        <f>VLOOKUP(AQ3758,'user list'!A:B,2,0)</f>
        <v>OCAs</v>
      </c>
      <c r="AK3758" s="26">
        <f t="shared" si="225"/>
        <v>6</v>
      </c>
      <c r="AL3758" s="26">
        <f t="shared" si="226"/>
        <v>10</v>
      </c>
      <c r="AM3758" s="94" t="str">
        <f t="shared" si="227"/>
        <v>6/10 Log Off</v>
      </c>
      <c r="AN3758" s="172">
        <v>45818.509282407409</v>
      </c>
      <c r="AO3758" s="69" t="s">
        <v>279</v>
      </c>
      <c r="AP3758" s="69" t="s">
        <v>1913</v>
      </c>
      <c r="AQ3758" s="69" t="s">
        <v>279</v>
      </c>
      <c r="AR3758" s="69" t="s">
        <v>1917</v>
      </c>
    </row>
    <row r="3759" spans="36:44" ht="14.4">
      <c r="AJ3759" s="26" t="str">
        <f>VLOOKUP(AQ3759,'user list'!A:B,2,0)</f>
        <v>OCA</v>
      </c>
      <c r="AK3759" s="26">
        <f t="shared" si="225"/>
        <v>6</v>
      </c>
      <c r="AL3759" s="26">
        <f t="shared" si="226"/>
        <v>10</v>
      </c>
      <c r="AM3759" s="94" t="str">
        <f t="shared" si="227"/>
        <v>6/10 Log Off</v>
      </c>
      <c r="AN3759" s="172">
        <v>45818.510995370372</v>
      </c>
      <c r="AO3759" s="69" t="s">
        <v>228</v>
      </c>
      <c r="AP3759" s="69" t="s">
        <v>1913</v>
      </c>
      <c r="AQ3759" s="69" t="s">
        <v>228</v>
      </c>
      <c r="AR3759" s="69" t="s">
        <v>1917</v>
      </c>
    </row>
    <row r="3760" spans="36:44" ht="14.4">
      <c r="AJ3760" s="26" t="str">
        <f>VLOOKUP(AQ3760,'user list'!A:B,2,0)</f>
        <v>BPLD</v>
      </c>
      <c r="AK3760" s="26">
        <f t="shared" si="225"/>
        <v>6</v>
      </c>
      <c r="AL3760" s="26">
        <f t="shared" si="226"/>
        <v>10</v>
      </c>
      <c r="AM3760" s="94" t="str">
        <f t="shared" si="227"/>
        <v>6/10 Log Off</v>
      </c>
      <c r="AN3760" s="172">
        <v>45818.519895833335</v>
      </c>
      <c r="AO3760" s="69" t="s">
        <v>194</v>
      </c>
      <c r="AP3760" s="69" t="s">
        <v>1913</v>
      </c>
      <c r="AQ3760" s="69" t="s">
        <v>194</v>
      </c>
      <c r="AR3760" s="69" t="s">
        <v>1917</v>
      </c>
    </row>
    <row r="3761" spans="36:44" ht="14.4">
      <c r="AJ3761" s="26" t="str">
        <f>VLOOKUP(AQ3761,'user list'!A:B,2,0)</f>
        <v>BPLD</v>
      </c>
      <c r="AK3761" s="26">
        <f t="shared" si="225"/>
        <v>6</v>
      </c>
      <c r="AL3761" s="26">
        <f t="shared" si="226"/>
        <v>10</v>
      </c>
      <c r="AM3761" s="94" t="str">
        <f t="shared" si="227"/>
        <v>6/10 Log In</v>
      </c>
      <c r="AN3761" s="172">
        <v>45818.519942129627</v>
      </c>
      <c r="AO3761" s="69" t="s">
        <v>194</v>
      </c>
      <c r="AP3761" s="69" t="s">
        <v>1913</v>
      </c>
      <c r="AQ3761" s="69" t="s">
        <v>194</v>
      </c>
      <c r="AR3761" s="69" t="s">
        <v>1916</v>
      </c>
    </row>
    <row r="3762" spans="36:44" ht="14.4">
      <c r="AJ3762" s="26" t="str">
        <f>VLOOKUP(AQ3762,'user list'!A:B,2,0)</f>
        <v>CAD</v>
      </c>
      <c r="AK3762" s="26">
        <f t="shared" si="225"/>
        <v>6</v>
      </c>
      <c r="AL3762" s="26">
        <f t="shared" si="226"/>
        <v>10</v>
      </c>
      <c r="AM3762" s="94" t="str">
        <f t="shared" si="227"/>
        <v>6/10 Log Off</v>
      </c>
      <c r="AN3762" s="172">
        <v>45818.522499999999</v>
      </c>
      <c r="AO3762" s="69" t="s">
        <v>196</v>
      </c>
      <c r="AP3762" s="69" t="s">
        <v>1913</v>
      </c>
      <c r="AQ3762" s="69" t="s">
        <v>196</v>
      </c>
      <c r="AR3762" s="69" t="s">
        <v>1917</v>
      </c>
    </row>
    <row r="3763" spans="36:44" ht="14.4">
      <c r="AJ3763" s="26" t="str">
        <f>VLOOKUP(AQ3763,'user list'!A:B,2,0)</f>
        <v>CAD</v>
      </c>
      <c r="AK3763" s="26">
        <f t="shared" si="225"/>
        <v>6</v>
      </c>
      <c r="AL3763" s="26">
        <f t="shared" si="226"/>
        <v>10</v>
      </c>
      <c r="AM3763" s="94" t="str">
        <f t="shared" si="227"/>
        <v>6/10 Log In</v>
      </c>
      <c r="AN3763" s="172">
        <v>45818.522592592592</v>
      </c>
      <c r="AO3763" s="69" t="s">
        <v>196</v>
      </c>
      <c r="AP3763" s="69" t="s">
        <v>1913</v>
      </c>
      <c r="AQ3763" s="69" t="s">
        <v>196</v>
      </c>
      <c r="AR3763" s="69" t="s">
        <v>1916</v>
      </c>
    </row>
    <row r="3764" spans="36:44" ht="14.4">
      <c r="AJ3764" s="26" t="str">
        <f>VLOOKUP(AQ3764,'user list'!A:B,2,0)</f>
        <v>CESD</v>
      </c>
      <c r="AK3764" s="26">
        <f t="shared" si="225"/>
        <v>6</v>
      </c>
      <c r="AL3764" s="26">
        <f t="shared" si="226"/>
        <v>10</v>
      </c>
      <c r="AM3764" s="94" t="str">
        <f t="shared" si="227"/>
        <v>6/10 Log Off</v>
      </c>
      <c r="AN3764" s="172">
        <v>45818.523298611108</v>
      </c>
      <c r="AO3764" s="69" t="s">
        <v>199</v>
      </c>
      <c r="AP3764" s="69" t="s">
        <v>1913</v>
      </c>
      <c r="AQ3764" s="69" t="s">
        <v>199</v>
      </c>
      <c r="AR3764" s="69" t="s">
        <v>1917</v>
      </c>
    </row>
    <row r="3765" spans="36:44" ht="14.4">
      <c r="AJ3765" s="26" t="str">
        <f>VLOOKUP(AQ3765,'user list'!A:B,2,0)</f>
        <v>CESD</v>
      </c>
      <c r="AK3765" s="26">
        <f t="shared" si="225"/>
        <v>6</v>
      </c>
      <c r="AL3765" s="26">
        <f t="shared" si="226"/>
        <v>10</v>
      </c>
      <c r="AM3765" s="94" t="str">
        <f t="shared" si="227"/>
        <v>6/10 Log In</v>
      </c>
      <c r="AN3765" s="172">
        <v>45818.523425925923</v>
      </c>
      <c r="AO3765" s="69" t="s">
        <v>199</v>
      </c>
      <c r="AP3765" s="69" t="s">
        <v>1913</v>
      </c>
      <c r="AQ3765" s="69" t="s">
        <v>199</v>
      </c>
      <c r="AR3765" s="69" t="s">
        <v>1916</v>
      </c>
    </row>
    <row r="3766" spans="36:44" ht="14.4">
      <c r="AJ3766" s="26" t="str">
        <f>VLOOKUP(AQ3766,'user list'!A:B,2,0)</f>
        <v>Admin</v>
      </c>
      <c r="AK3766" s="26">
        <f t="shared" si="225"/>
        <v>6</v>
      </c>
      <c r="AL3766" s="26">
        <f t="shared" si="226"/>
        <v>10</v>
      </c>
      <c r="AM3766" s="94" t="str">
        <f t="shared" si="227"/>
        <v>6/10 Log In</v>
      </c>
      <c r="AN3766" s="172">
        <v>45818.527546296296</v>
      </c>
      <c r="AO3766" s="69" t="s">
        <v>186</v>
      </c>
      <c r="AP3766" s="69" t="s">
        <v>1913</v>
      </c>
      <c r="AQ3766" s="69" t="s">
        <v>186</v>
      </c>
      <c r="AR3766" s="69" t="s">
        <v>1916</v>
      </c>
    </row>
    <row r="3767" spans="36:44" ht="14.4">
      <c r="AJ3767" s="26" t="str">
        <f>VLOOKUP(AQ3767,'user list'!A:B,2,0)</f>
        <v>Admin</v>
      </c>
      <c r="AK3767" s="26">
        <f t="shared" si="225"/>
        <v>6</v>
      </c>
      <c r="AL3767" s="26">
        <f t="shared" si="226"/>
        <v>10</v>
      </c>
      <c r="AM3767" s="94" t="str">
        <f t="shared" si="227"/>
        <v>6/10 Log In</v>
      </c>
      <c r="AN3767" s="172">
        <v>45818.527546296296</v>
      </c>
      <c r="AO3767" s="69" t="s">
        <v>186</v>
      </c>
      <c r="AP3767" s="69" t="s">
        <v>1913</v>
      </c>
      <c r="AQ3767" s="69" t="s">
        <v>186</v>
      </c>
      <c r="AR3767" s="69" t="s">
        <v>1916</v>
      </c>
    </row>
    <row r="3768" spans="36:44" ht="14.4">
      <c r="AJ3768" s="26" t="str">
        <f>VLOOKUP(AQ3768,'user list'!A:B,2,0)</f>
        <v>QCPL</v>
      </c>
      <c r="AK3768" s="26">
        <f t="shared" si="225"/>
        <v>6</v>
      </c>
      <c r="AL3768" s="26">
        <f t="shared" si="226"/>
        <v>10</v>
      </c>
      <c r="AM3768" s="94" t="str">
        <f t="shared" si="227"/>
        <v>6/10 Log Off</v>
      </c>
      <c r="AN3768" s="172">
        <v>45818.52952546296</v>
      </c>
      <c r="AO3768" s="69" t="s">
        <v>268</v>
      </c>
      <c r="AP3768" s="69" t="s">
        <v>1913</v>
      </c>
      <c r="AQ3768" s="69" t="s">
        <v>268</v>
      </c>
      <c r="AR3768" s="69" t="s">
        <v>1917</v>
      </c>
    </row>
    <row r="3769" spans="36:44" ht="14.4">
      <c r="AJ3769" s="26" t="str">
        <f>VLOOKUP(AQ3769,'user list'!A:B,2,0)</f>
        <v>HRMD</v>
      </c>
      <c r="AK3769" s="26">
        <f t="shared" si="225"/>
        <v>6</v>
      </c>
      <c r="AL3769" s="26">
        <f t="shared" si="226"/>
        <v>10</v>
      </c>
      <c r="AM3769" s="94" t="str">
        <f t="shared" si="227"/>
        <v>6/10 Log Off</v>
      </c>
      <c r="AN3769" s="172">
        <v>45818.532152777778</v>
      </c>
      <c r="AO3769" s="69" t="s">
        <v>217</v>
      </c>
      <c r="AP3769" s="69" t="s">
        <v>1913</v>
      </c>
      <c r="AQ3769" s="69" t="s">
        <v>217</v>
      </c>
      <c r="AR3769" s="69" t="s">
        <v>1917</v>
      </c>
    </row>
    <row r="3770" spans="36:44" ht="14.4">
      <c r="AJ3770" s="26" t="str">
        <f>VLOOKUP(AQ3770,'user list'!A:B,2,0)</f>
        <v>HRMD</v>
      </c>
      <c r="AK3770" s="26">
        <f t="shared" si="225"/>
        <v>6</v>
      </c>
      <c r="AL3770" s="26">
        <f t="shared" si="226"/>
        <v>10</v>
      </c>
      <c r="AM3770" s="94" t="str">
        <f t="shared" si="227"/>
        <v>6/10 Log In</v>
      </c>
      <c r="AN3770" s="172">
        <v>45818.532268518517</v>
      </c>
      <c r="AO3770" s="69" t="s">
        <v>217</v>
      </c>
      <c r="AP3770" s="69" t="s">
        <v>1913</v>
      </c>
      <c r="AQ3770" s="69" t="s">
        <v>217</v>
      </c>
      <c r="AR3770" s="69" t="s">
        <v>1916</v>
      </c>
    </row>
    <row r="3771" spans="36:44" ht="14.4">
      <c r="AJ3771" s="26" t="str">
        <f>VLOOKUP(AQ3771,'user list'!A:B,2,0)</f>
        <v>CPDD</v>
      </c>
      <c r="AK3771" s="26">
        <f t="shared" si="225"/>
        <v>6</v>
      </c>
      <c r="AL3771" s="26">
        <f t="shared" si="226"/>
        <v>10</v>
      </c>
      <c r="AM3771" s="94" t="str">
        <f t="shared" si="227"/>
        <v>6/10 Log Off</v>
      </c>
      <c r="AN3771" s="172">
        <v>45818.534826388888</v>
      </c>
      <c r="AO3771" s="69" t="s">
        <v>205</v>
      </c>
      <c r="AP3771" s="69" t="s">
        <v>1913</v>
      </c>
      <c r="AQ3771" s="69" t="s">
        <v>205</v>
      </c>
      <c r="AR3771" s="69" t="s">
        <v>1917</v>
      </c>
    </row>
    <row r="3772" spans="36:44" ht="14.4">
      <c r="AJ3772" s="26" t="str">
        <f>VLOOKUP(AQ3772,'user list'!A:B,2,0)</f>
        <v>SSDD</v>
      </c>
      <c r="AK3772" s="26">
        <f t="shared" si="225"/>
        <v>6</v>
      </c>
      <c r="AL3772" s="26">
        <f t="shared" si="226"/>
        <v>10</v>
      </c>
      <c r="AM3772" s="94" t="str">
        <f t="shared" si="227"/>
        <v>6/10 Log Off</v>
      </c>
      <c r="AN3772" s="172">
        <v>45818.534861111111</v>
      </c>
      <c r="AO3772" s="69" t="s">
        <v>273</v>
      </c>
      <c r="AP3772" s="69" t="s">
        <v>1913</v>
      </c>
      <c r="AQ3772" s="69" t="s">
        <v>273</v>
      </c>
      <c r="AR3772" s="69" t="s">
        <v>1917</v>
      </c>
    </row>
    <row r="3773" spans="36:44" ht="14.4">
      <c r="AJ3773" s="26" t="str">
        <f>VLOOKUP(AQ3773,'user list'!A:B,2,0)</f>
        <v>CPDD</v>
      </c>
      <c r="AK3773" s="26">
        <f t="shared" si="225"/>
        <v>6</v>
      </c>
      <c r="AL3773" s="26">
        <f t="shared" si="226"/>
        <v>10</v>
      </c>
      <c r="AM3773" s="94" t="str">
        <f t="shared" si="227"/>
        <v>6/10 Log In</v>
      </c>
      <c r="AN3773" s="172">
        <v>45818.534907407404</v>
      </c>
      <c r="AO3773" s="69" t="s">
        <v>205</v>
      </c>
      <c r="AP3773" s="69" t="s">
        <v>1913</v>
      </c>
      <c r="AQ3773" s="69" t="s">
        <v>205</v>
      </c>
      <c r="AR3773" s="69" t="s">
        <v>1916</v>
      </c>
    </row>
    <row r="3774" spans="36:44" ht="14.4">
      <c r="AJ3774" s="26" t="str">
        <f>VLOOKUP(AQ3774,'user list'!A:B,2,0)</f>
        <v>SSDD</v>
      </c>
      <c r="AK3774" s="26">
        <f t="shared" si="225"/>
        <v>6</v>
      </c>
      <c r="AL3774" s="26">
        <f t="shared" si="226"/>
        <v>10</v>
      </c>
      <c r="AM3774" s="94" t="str">
        <f t="shared" si="227"/>
        <v>6/10 Log In</v>
      </c>
      <c r="AN3774" s="172">
        <v>45818.535081018519</v>
      </c>
      <c r="AO3774" s="69" t="s">
        <v>273</v>
      </c>
      <c r="AP3774" s="69" t="s">
        <v>1913</v>
      </c>
      <c r="AQ3774" s="69" t="s">
        <v>273</v>
      </c>
      <c r="AR3774" s="69" t="s">
        <v>1916</v>
      </c>
    </row>
    <row r="3775" spans="36:44" ht="14.4">
      <c r="AJ3775" s="26" t="str">
        <f>VLOOKUP(AQ3775,'user list'!A:B,2,0)</f>
        <v>CTO</v>
      </c>
      <c r="AK3775" s="26">
        <f t="shared" si="225"/>
        <v>6</v>
      </c>
      <c r="AL3775" s="26">
        <f t="shared" si="226"/>
        <v>10</v>
      </c>
      <c r="AM3775" s="94" t="str">
        <f t="shared" si="227"/>
        <v>6/10 Log Off</v>
      </c>
      <c r="AN3775" s="172">
        <v>45818.53733796296</v>
      </c>
      <c r="AO3775" s="69" t="s">
        <v>207</v>
      </c>
      <c r="AP3775" s="69" t="s">
        <v>1913</v>
      </c>
      <c r="AQ3775" s="69" t="s">
        <v>207</v>
      </c>
      <c r="AR3775" s="69" t="s">
        <v>1917</v>
      </c>
    </row>
    <row r="3776" spans="36:44" ht="14.4">
      <c r="AJ3776" s="26" t="str">
        <f>VLOOKUP(AQ3776,'user list'!A:B,2,0)</f>
        <v>QCPL</v>
      </c>
      <c r="AK3776" s="26">
        <f t="shared" si="225"/>
        <v>6</v>
      </c>
      <c r="AL3776" s="26">
        <f t="shared" si="226"/>
        <v>10</v>
      </c>
      <c r="AM3776" s="94" t="str">
        <f t="shared" si="227"/>
        <v>6/10 Log In</v>
      </c>
      <c r="AN3776" s="172">
        <v>45818.541064814817</v>
      </c>
      <c r="AO3776" s="69" t="s">
        <v>268</v>
      </c>
      <c r="AP3776" s="69" t="s">
        <v>1913</v>
      </c>
      <c r="AQ3776" s="69" t="s">
        <v>268</v>
      </c>
      <c r="AR3776" s="69" t="s">
        <v>1916</v>
      </c>
    </row>
    <row r="3777" spans="36:44" ht="14.4">
      <c r="AJ3777" s="26" t="str">
        <f>VLOOKUP(AQ3777,'user list'!A:B,2,0)</f>
        <v>CHD</v>
      </c>
      <c r="AK3777" s="26">
        <f t="shared" si="225"/>
        <v>6</v>
      </c>
      <c r="AL3777" s="26">
        <f t="shared" si="226"/>
        <v>10</v>
      </c>
      <c r="AM3777" s="94" t="str">
        <f t="shared" si="227"/>
        <v>6/10 Log Off</v>
      </c>
      <c r="AN3777" s="172">
        <v>45818.542962962965</v>
      </c>
      <c r="AO3777" s="69" t="s">
        <v>203</v>
      </c>
      <c r="AP3777" s="69" t="s">
        <v>1913</v>
      </c>
      <c r="AQ3777" s="69" t="s">
        <v>203</v>
      </c>
      <c r="AR3777" s="69" t="s">
        <v>1917</v>
      </c>
    </row>
    <row r="3778" spans="36:44" ht="14.4">
      <c r="AJ3778" s="26" t="str">
        <f>VLOOKUP(AQ3778,'user list'!A:B,2,0)</f>
        <v>Admin</v>
      </c>
      <c r="AK3778" s="26">
        <f t="shared" si="225"/>
        <v>6</v>
      </c>
      <c r="AL3778" s="26">
        <f t="shared" si="226"/>
        <v>10</v>
      </c>
      <c r="AM3778" s="94" t="str">
        <f t="shared" si="227"/>
        <v>6/10 Log Off</v>
      </c>
      <c r="AN3778" s="172">
        <v>45818.543113425927</v>
      </c>
      <c r="AO3778" s="69" t="s">
        <v>186</v>
      </c>
      <c r="AP3778" s="69" t="s">
        <v>1913</v>
      </c>
      <c r="AQ3778" s="69" t="s">
        <v>186</v>
      </c>
      <c r="AR3778" s="69" t="s">
        <v>1917</v>
      </c>
    </row>
    <row r="3779" spans="36:44" ht="14.4">
      <c r="AJ3779" s="26" t="str">
        <f>VLOOKUP(AQ3779,'user list'!A:B,2,0)</f>
        <v>Admin</v>
      </c>
      <c r="AK3779" s="26">
        <f t="shared" si="225"/>
        <v>6</v>
      </c>
      <c r="AL3779" s="26">
        <f t="shared" si="226"/>
        <v>10</v>
      </c>
      <c r="AM3779" s="94" t="str">
        <f t="shared" si="227"/>
        <v>6/10 Log In</v>
      </c>
      <c r="AN3779" s="172">
        <v>45818.543807870374</v>
      </c>
      <c r="AO3779" s="69" t="s">
        <v>186</v>
      </c>
      <c r="AP3779" s="69" t="s">
        <v>1913</v>
      </c>
      <c r="AQ3779" s="69" t="s">
        <v>186</v>
      </c>
      <c r="AR3779" s="69" t="s">
        <v>1916</v>
      </c>
    </row>
    <row r="3780" spans="36:44" ht="14.4">
      <c r="AJ3780" s="26" t="str">
        <f>VLOOKUP(AQ3780,'user list'!A:B,2,0)</f>
        <v>CAD</v>
      </c>
      <c r="AK3780" s="26">
        <f t="shared" si="225"/>
        <v>6</v>
      </c>
      <c r="AL3780" s="26">
        <f t="shared" si="226"/>
        <v>10</v>
      </c>
      <c r="AM3780" s="94" t="str">
        <f t="shared" si="227"/>
        <v>6/10 Log Off</v>
      </c>
      <c r="AN3780" s="172">
        <v>45818.544525462959</v>
      </c>
      <c r="AO3780" s="69" t="s">
        <v>196</v>
      </c>
      <c r="AP3780" s="69" t="s">
        <v>1913</v>
      </c>
      <c r="AQ3780" s="69" t="s">
        <v>196</v>
      </c>
      <c r="AR3780" s="69" t="s">
        <v>1917</v>
      </c>
    </row>
    <row r="3781" spans="36:44" ht="14.4">
      <c r="AJ3781" s="26" t="str">
        <f>VLOOKUP(AQ3781,'user list'!A:B,2,0)</f>
        <v>CAD</v>
      </c>
      <c r="AK3781" s="26">
        <f t="shared" si="225"/>
        <v>6</v>
      </c>
      <c r="AL3781" s="26">
        <f t="shared" si="226"/>
        <v>10</v>
      </c>
      <c r="AM3781" s="94" t="str">
        <f t="shared" si="227"/>
        <v>6/10 Log In</v>
      </c>
      <c r="AN3781" s="172">
        <v>45818.544606481482</v>
      </c>
      <c r="AO3781" s="69" t="s">
        <v>196</v>
      </c>
      <c r="AP3781" s="69" t="s">
        <v>1913</v>
      </c>
      <c r="AQ3781" s="69" t="s">
        <v>196</v>
      </c>
      <c r="AR3781" s="69" t="s">
        <v>1916</v>
      </c>
    </row>
    <row r="3782" spans="36:44" ht="14.4">
      <c r="AJ3782" s="26" t="str">
        <f>VLOOKUP(AQ3782,'user list'!A:B,2,0)</f>
        <v>ITDD</v>
      </c>
      <c r="AK3782" s="26">
        <f t="shared" si="225"/>
        <v>6</v>
      </c>
      <c r="AL3782" s="26">
        <f t="shared" si="226"/>
        <v>10</v>
      </c>
      <c r="AM3782" s="94" t="str">
        <f t="shared" si="227"/>
        <v>6/10 Log Off</v>
      </c>
      <c r="AN3782" s="172">
        <v>45818.54519675926</v>
      </c>
      <c r="AO3782" s="69" t="s">
        <v>219</v>
      </c>
      <c r="AP3782" s="69" t="s">
        <v>1913</v>
      </c>
      <c r="AQ3782" s="69" t="s">
        <v>219</v>
      </c>
      <c r="AR3782" s="69" t="s">
        <v>1917</v>
      </c>
    </row>
    <row r="3783" spans="36:44" ht="14.4">
      <c r="AJ3783" s="26" t="str">
        <f>VLOOKUP(AQ3783,'user list'!A:B,2,0)</f>
        <v>ITDD</v>
      </c>
      <c r="AK3783" s="26">
        <f t="shared" si="225"/>
        <v>6</v>
      </c>
      <c r="AL3783" s="26">
        <f t="shared" si="226"/>
        <v>10</v>
      </c>
      <c r="AM3783" s="94" t="str">
        <f t="shared" si="227"/>
        <v>6/10 Log Off</v>
      </c>
      <c r="AN3783" s="172">
        <v>45818.545798611114</v>
      </c>
      <c r="AO3783" s="69" t="s">
        <v>219</v>
      </c>
      <c r="AP3783" s="69" t="s">
        <v>1913</v>
      </c>
      <c r="AQ3783" s="69" t="s">
        <v>219</v>
      </c>
      <c r="AR3783" s="69" t="s">
        <v>1917</v>
      </c>
    </row>
    <row r="3784" spans="36:44" ht="14.4">
      <c r="AJ3784" s="26" t="str">
        <f>VLOOKUP(AQ3784,'user list'!A:B,2,0)</f>
        <v>CVD</v>
      </c>
      <c r="AK3784" s="26">
        <f t="shared" si="225"/>
        <v>6</v>
      </c>
      <c r="AL3784" s="26">
        <f t="shared" si="226"/>
        <v>10</v>
      </c>
      <c r="AM3784" s="94" t="str">
        <f t="shared" si="227"/>
        <v>6/10 Log Off</v>
      </c>
      <c r="AN3784" s="172">
        <v>45818.54619212963</v>
      </c>
      <c r="AO3784" s="69" t="s">
        <v>208</v>
      </c>
      <c r="AP3784" s="69" t="s">
        <v>1913</v>
      </c>
      <c r="AQ3784" s="69" t="s">
        <v>208</v>
      </c>
      <c r="AR3784" s="69" t="s">
        <v>1917</v>
      </c>
    </row>
    <row r="3785" spans="36:44" ht="14.4">
      <c r="AJ3785" s="26" t="str">
        <f>VLOOKUP(AQ3785,'user list'!A:B,2,0)</f>
        <v>ITDD</v>
      </c>
      <c r="AK3785" s="26">
        <f t="shared" si="225"/>
        <v>6</v>
      </c>
      <c r="AL3785" s="26">
        <f t="shared" si="226"/>
        <v>10</v>
      </c>
      <c r="AM3785" s="94" t="str">
        <f t="shared" si="227"/>
        <v>6/10 Log In</v>
      </c>
      <c r="AN3785" s="172">
        <v>45818.546284722222</v>
      </c>
      <c r="AO3785" s="69" t="s">
        <v>219</v>
      </c>
      <c r="AP3785" s="69" t="s">
        <v>1913</v>
      </c>
      <c r="AQ3785" s="69" t="s">
        <v>219</v>
      </c>
      <c r="AR3785" s="69" t="s">
        <v>1916</v>
      </c>
    </row>
    <row r="3786" spans="36:44" ht="14.4">
      <c r="AJ3786" s="26" t="str">
        <f>VLOOKUP(AQ3786,'user list'!A:B,2,0)</f>
        <v>CVD</v>
      </c>
      <c r="AK3786" s="26">
        <f t="shared" si="225"/>
        <v>6</v>
      </c>
      <c r="AL3786" s="26">
        <f t="shared" si="226"/>
        <v>10</v>
      </c>
      <c r="AM3786" s="94" t="str">
        <f t="shared" si="227"/>
        <v>6/10 Log In</v>
      </c>
      <c r="AN3786" s="172">
        <v>45818.546342592592</v>
      </c>
      <c r="AO3786" s="69" t="s">
        <v>208</v>
      </c>
      <c r="AP3786" s="69" t="s">
        <v>1913</v>
      </c>
      <c r="AQ3786" s="69" t="s">
        <v>208</v>
      </c>
      <c r="AR3786" s="69" t="s">
        <v>1916</v>
      </c>
    </row>
    <row r="3787" spans="36:44" ht="14.4">
      <c r="AJ3787" s="26" t="str">
        <f>VLOOKUP(AQ3787,'user list'!A:B,2,0)</f>
        <v>CGSD</v>
      </c>
      <c r="AK3787" s="26">
        <f t="shared" si="225"/>
        <v>6</v>
      </c>
      <c r="AL3787" s="26">
        <f t="shared" si="226"/>
        <v>10</v>
      </c>
      <c r="AM3787" s="94" t="str">
        <f t="shared" si="227"/>
        <v>6/10 Log Off</v>
      </c>
      <c r="AN3787" s="172">
        <v>45818.546446759261</v>
      </c>
      <c r="AO3787" s="69" t="s">
        <v>200</v>
      </c>
      <c r="AP3787" s="69" t="s">
        <v>1913</v>
      </c>
      <c r="AQ3787" s="69" t="s">
        <v>200</v>
      </c>
      <c r="AR3787" s="69" t="s">
        <v>1917</v>
      </c>
    </row>
    <row r="3788" spans="36:44" ht="14.4">
      <c r="AJ3788" s="26" t="str">
        <f>VLOOKUP(AQ3788,'user list'!A:B,2,0)</f>
        <v>CGSD</v>
      </c>
      <c r="AK3788" s="26">
        <f t="shared" si="225"/>
        <v>6</v>
      </c>
      <c r="AL3788" s="26">
        <f t="shared" si="226"/>
        <v>10</v>
      </c>
      <c r="AM3788" s="94" t="str">
        <f t="shared" si="227"/>
        <v>6/10 Log In</v>
      </c>
      <c r="AN3788" s="172">
        <v>45818.546516203707</v>
      </c>
      <c r="AO3788" s="69" t="s">
        <v>200</v>
      </c>
      <c r="AP3788" s="69" t="s">
        <v>1913</v>
      </c>
      <c r="AQ3788" s="69" t="s">
        <v>200</v>
      </c>
      <c r="AR3788" s="69" t="s">
        <v>1916</v>
      </c>
    </row>
    <row r="3789" spans="36:44" ht="14.4">
      <c r="AJ3789" s="26" t="str">
        <f>VLOOKUP(AQ3789,'user list'!A:B,2,0)</f>
        <v>PAISD</v>
      </c>
      <c r="AK3789" s="26">
        <f t="shared" si="225"/>
        <v>6</v>
      </c>
      <c r="AL3789" s="26">
        <f t="shared" si="226"/>
        <v>10</v>
      </c>
      <c r="AM3789" s="94" t="str">
        <f t="shared" si="227"/>
        <v>6/10 Log Off</v>
      </c>
      <c r="AN3789" s="172">
        <v>45818.546956018516</v>
      </c>
      <c r="AO3789" s="69" t="s">
        <v>256</v>
      </c>
      <c r="AP3789" s="69" t="s">
        <v>1913</v>
      </c>
      <c r="AQ3789" s="69" t="s">
        <v>256</v>
      </c>
      <c r="AR3789" s="69" t="s">
        <v>1917</v>
      </c>
    </row>
    <row r="3790" spans="36:44" ht="14.4">
      <c r="AJ3790" s="26" t="str">
        <f>VLOOKUP(AQ3790,'user list'!A:B,2,0)</f>
        <v>AMD</v>
      </c>
      <c r="AK3790" s="26">
        <f t="shared" si="225"/>
        <v>6</v>
      </c>
      <c r="AL3790" s="26">
        <f t="shared" si="226"/>
        <v>10</v>
      </c>
      <c r="AM3790" s="94" t="str">
        <f t="shared" si="227"/>
        <v>6/10 Log In</v>
      </c>
      <c r="AN3790" s="172">
        <v>45818.546967592592</v>
      </c>
      <c r="AO3790" s="69" t="s">
        <v>191</v>
      </c>
      <c r="AP3790" s="69" t="s">
        <v>1913</v>
      </c>
      <c r="AQ3790" s="69" t="s">
        <v>191</v>
      </c>
      <c r="AR3790" s="69" t="s">
        <v>1916</v>
      </c>
    </row>
    <row r="3791" spans="36:44" ht="14.4">
      <c r="AJ3791" s="26" t="str">
        <f>VLOOKUP(AQ3791,'user list'!A:B,2,0)</f>
        <v>PAISD</v>
      </c>
      <c r="AK3791" s="26">
        <f t="shared" si="225"/>
        <v>6</v>
      </c>
      <c r="AL3791" s="26">
        <f t="shared" si="226"/>
        <v>10</v>
      </c>
      <c r="AM3791" s="94" t="str">
        <f t="shared" si="227"/>
        <v>6/10 Log In</v>
      </c>
      <c r="AN3791" s="172">
        <v>45818.547037037039</v>
      </c>
      <c r="AO3791" s="69" t="s">
        <v>256</v>
      </c>
      <c r="AP3791" s="69" t="s">
        <v>1913</v>
      </c>
      <c r="AQ3791" s="69" t="s">
        <v>256</v>
      </c>
      <c r="AR3791" s="69" t="s">
        <v>1916</v>
      </c>
    </row>
    <row r="3792" spans="36:44" ht="14.4">
      <c r="AJ3792" s="26" t="str">
        <f>VLOOKUP(AQ3792,'user list'!A:B,2,0)</f>
        <v>OCM</v>
      </c>
      <c r="AK3792" s="26">
        <f t="shared" si="225"/>
        <v>6</v>
      </c>
      <c r="AL3792" s="26">
        <f t="shared" si="226"/>
        <v>10</v>
      </c>
      <c r="AM3792" s="94" t="str">
        <f t="shared" si="227"/>
        <v>6/10 Log In</v>
      </c>
      <c r="AN3792" s="172">
        <v>45818.54755787037</v>
      </c>
      <c r="AO3792" s="69" t="s">
        <v>230</v>
      </c>
      <c r="AP3792" s="69" t="s">
        <v>1913</v>
      </c>
      <c r="AQ3792" s="69" t="s">
        <v>230</v>
      </c>
      <c r="AR3792" s="69" t="s">
        <v>1916</v>
      </c>
    </row>
    <row r="3793" spans="36:44" ht="14.4">
      <c r="AJ3793" s="26" t="str">
        <f>VLOOKUP(AQ3793,'user list'!A:B,2,0)</f>
        <v>SSDD</v>
      </c>
      <c r="AK3793" s="26">
        <f t="shared" si="225"/>
        <v>6</v>
      </c>
      <c r="AL3793" s="26">
        <f t="shared" si="226"/>
        <v>10</v>
      </c>
      <c r="AM3793" s="94" t="str">
        <f t="shared" si="227"/>
        <v>6/10 Log Off</v>
      </c>
      <c r="AN3793" s="172">
        <v>45818.551817129628</v>
      </c>
      <c r="AO3793" s="69" t="s">
        <v>273</v>
      </c>
      <c r="AP3793" s="69" t="s">
        <v>1913</v>
      </c>
      <c r="AQ3793" s="69" t="s">
        <v>273</v>
      </c>
      <c r="AR3793" s="69" t="s">
        <v>1917</v>
      </c>
    </row>
    <row r="3794" spans="36:44" ht="14.4">
      <c r="AJ3794" s="26" t="str">
        <f>VLOOKUP(AQ3794,'user list'!A:B,2,0)</f>
        <v>PDAO</v>
      </c>
      <c r="AK3794" s="26">
        <f t="shared" si="225"/>
        <v>6</v>
      </c>
      <c r="AL3794" s="26">
        <f t="shared" si="226"/>
        <v>10</v>
      </c>
      <c r="AM3794" s="94" t="str">
        <f t="shared" si="227"/>
        <v>6/10 Log In</v>
      </c>
      <c r="AN3794" s="172">
        <v>45818.551990740743</v>
      </c>
      <c r="AO3794" s="69" t="s">
        <v>258</v>
      </c>
      <c r="AP3794" s="69" t="s">
        <v>1913</v>
      </c>
      <c r="AQ3794" s="69" t="s">
        <v>258</v>
      </c>
      <c r="AR3794" s="69" t="s">
        <v>1916</v>
      </c>
    </row>
    <row r="3795" spans="36:44" ht="14.4">
      <c r="AJ3795" s="26" t="str">
        <f>VLOOKUP(AQ3795,'user list'!A:B,2,0)</f>
        <v>SSDD</v>
      </c>
      <c r="AK3795" s="26">
        <f t="shared" si="225"/>
        <v>6</v>
      </c>
      <c r="AL3795" s="26">
        <f t="shared" si="226"/>
        <v>10</v>
      </c>
      <c r="AM3795" s="94" t="str">
        <f t="shared" si="227"/>
        <v>6/10 Log In</v>
      </c>
      <c r="AN3795" s="172">
        <v>45818.552384259259</v>
      </c>
      <c r="AO3795" s="69" t="s">
        <v>273</v>
      </c>
      <c r="AP3795" s="69" t="s">
        <v>1913</v>
      </c>
      <c r="AQ3795" s="69" t="s">
        <v>273</v>
      </c>
      <c r="AR3795" s="69" t="s">
        <v>1916</v>
      </c>
    </row>
    <row r="3796" spans="36:44" ht="14.4">
      <c r="AJ3796" s="26" t="str">
        <f>VLOOKUP(AQ3796,'user list'!A:B,2,0)</f>
        <v>BPLD</v>
      </c>
      <c r="AK3796" s="26">
        <f t="shared" si="225"/>
        <v>6</v>
      </c>
      <c r="AL3796" s="26">
        <f t="shared" si="226"/>
        <v>10</v>
      </c>
      <c r="AM3796" s="94" t="str">
        <f t="shared" si="227"/>
        <v>6/10 Log Off</v>
      </c>
      <c r="AN3796" s="172">
        <v>45818.553356481483</v>
      </c>
      <c r="AO3796" s="69" t="s">
        <v>194</v>
      </c>
      <c r="AP3796" s="69" t="s">
        <v>1913</v>
      </c>
      <c r="AQ3796" s="69" t="s">
        <v>194</v>
      </c>
      <c r="AR3796" s="69" t="s">
        <v>1917</v>
      </c>
    </row>
    <row r="3797" spans="36:44" ht="14.4">
      <c r="AJ3797" s="26" t="str">
        <f>VLOOKUP(AQ3797,'user list'!A:B,2,0)</f>
        <v>BPLD</v>
      </c>
      <c r="AK3797" s="26">
        <f t="shared" si="225"/>
        <v>6</v>
      </c>
      <c r="AL3797" s="26">
        <f t="shared" si="226"/>
        <v>10</v>
      </c>
      <c r="AM3797" s="94" t="str">
        <f t="shared" si="227"/>
        <v>6/10 Log In</v>
      </c>
      <c r="AN3797" s="172">
        <v>45818.553530092591</v>
      </c>
      <c r="AO3797" s="69" t="s">
        <v>194</v>
      </c>
      <c r="AP3797" s="69" t="s">
        <v>1913</v>
      </c>
      <c r="AQ3797" s="69" t="s">
        <v>194</v>
      </c>
      <c r="AR3797" s="69" t="s">
        <v>1916</v>
      </c>
    </row>
    <row r="3798" spans="36:44" ht="14.4">
      <c r="AJ3798" s="26" t="str">
        <f>VLOOKUP(AQ3798,'user list'!A:B,2,0)</f>
        <v>DSQC</v>
      </c>
      <c r="AK3798" s="26">
        <f t="shared" si="225"/>
        <v>6</v>
      </c>
      <c r="AL3798" s="26">
        <f t="shared" si="226"/>
        <v>10</v>
      </c>
      <c r="AM3798" s="94" t="str">
        <f t="shared" si="227"/>
        <v>6/10 Log In</v>
      </c>
      <c r="AN3798" s="172">
        <v>45818.554155092592</v>
      </c>
      <c r="AO3798" s="69" t="s">
        <v>214</v>
      </c>
      <c r="AP3798" s="69" t="s">
        <v>1913</v>
      </c>
      <c r="AQ3798" s="69" t="s">
        <v>214</v>
      </c>
      <c r="AR3798" s="69" t="s">
        <v>1916</v>
      </c>
    </row>
    <row r="3799" spans="36:44" ht="14.4">
      <c r="AJ3799" s="26" t="str">
        <f>VLOOKUP(AQ3799,'user list'!A:B,2,0)</f>
        <v>PLEB</v>
      </c>
      <c r="AK3799" s="26">
        <f t="shared" si="225"/>
        <v>6</v>
      </c>
      <c r="AL3799" s="26">
        <f t="shared" si="226"/>
        <v>10</v>
      </c>
      <c r="AM3799" s="94" t="str">
        <f t="shared" si="227"/>
        <v>6/10 Log Off</v>
      </c>
      <c r="AN3799" s="172">
        <v>45818.556423611109</v>
      </c>
      <c r="AO3799" s="69" t="s">
        <v>260</v>
      </c>
      <c r="AP3799" s="69" t="s">
        <v>1913</v>
      </c>
      <c r="AQ3799" s="69" t="s">
        <v>260</v>
      </c>
      <c r="AR3799" s="69" t="s">
        <v>1917</v>
      </c>
    </row>
    <row r="3800" spans="36:44" ht="14.4">
      <c r="AJ3800" s="26" t="str">
        <f>VLOOKUP(AQ3800,'user list'!A:B,2,0)</f>
        <v>PLEB</v>
      </c>
      <c r="AK3800" s="26">
        <f t="shared" si="225"/>
        <v>6</v>
      </c>
      <c r="AL3800" s="26">
        <f t="shared" si="226"/>
        <v>10</v>
      </c>
      <c r="AM3800" s="94" t="str">
        <f t="shared" si="227"/>
        <v>6/10 Log In</v>
      </c>
      <c r="AN3800" s="172">
        <v>45818.556689814817</v>
      </c>
      <c r="AO3800" s="69" t="s">
        <v>260</v>
      </c>
      <c r="AP3800" s="69" t="s">
        <v>1913</v>
      </c>
      <c r="AQ3800" s="69" t="s">
        <v>260</v>
      </c>
      <c r="AR3800" s="69" t="s">
        <v>1916</v>
      </c>
    </row>
    <row r="3801" spans="36:44" ht="14.4">
      <c r="AJ3801" s="26" t="str">
        <f>VLOOKUP(AQ3801,'user list'!A:B,2,0)</f>
        <v>ITDD</v>
      </c>
      <c r="AK3801" s="26">
        <f t="shared" si="225"/>
        <v>6</v>
      </c>
      <c r="AL3801" s="26">
        <f t="shared" si="226"/>
        <v>10</v>
      </c>
      <c r="AM3801" s="94" t="str">
        <f t="shared" si="227"/>
        <v>6/10 Log In</v>
      </c>
      <c r="AN3801" s="172">
        <v>45818.557430555556</v>
      </c>
      <c r="AO3801" s="69" t="s">
        <v>219</v>
      </c>
      <c r="AP3801" s="69" t="s">
        <v>1913</v>
      </c>
      <c r="AQ3801" s="69" t="s">
        <v>219</v>
      </c>
      <c r="AR3801" s="69" t="s">
        <v>1916</v>
      </c>
    </row>
    <row r="3802" spans="36:44" ht="14.4">
      <c r="AJ3802" s="26" t="str">
        <f>VLOOKUP(AQ3802,'user list'!A:B,2,0)</f>
        <v>AMD</v>
      </c>
      <c r="AK3802" s="26">
        <f t="shared" si="225"/>
        <v>6</v>
      </c>
      <c r="AL3802" s="26">
        <f t="shared" si="226"/>
        <v>10</v>
      </c>
      <c r="AM3802" s="94" t="str">
        <f t="shared" si="227"/>
        <v>6/10 Log Off</v>
      </c>
      <c r="AN3802" s="172">
        <v>45818.557789351849</v>
      </c>
      <c r="AO3802" s="69" t="s">
        <v>191</v>
      </c>
      <c r="AP3802" s="69" t="s">
        <v>1913</v>
      </c>
      <c r="AQ3802" s="69" t="s">
        <v>191</v>
      </c>
      <c r="AR3802" s="69" t="s">
        <v>1917</v>
      </c>
    </row>
    <row r="3803" spans="36:44" ht="14.4">
      <c r="AJ3803" s="26" t="str">
        <f>VLOOKUP(AQ3803,'user list'!A:B,2,0)</f>
        <v>OCM</v>
      </c>
      <c r="AK3803" s="26">
        <f t="shared" si="225"/>
        <v>6</v>
      </c>
      <c r="AL3803" s="26">
        <f t="shared" si="226"/>
        <v>10</v>
      </c>
      <c r="AM3803" s="94" t="str">
        <f t="shared" si="227"/>
        <v>6/10 Log Off</v>
      </c>
      <c r="AN3803" s="172">
        <v>45818.557986111111</v>
      </c>
      <c r="AO3803" s="69" t="s">
        <v>230</v>
      </c>
      <c r="AP3803" s="69" t="s">
        <v>1913</v>
      </c>
      <c r="AQ3803" s="69" t="s">
        <v>230</v>
      </c>
      <c r="AR3803" s="69" t="s">
        <v>1917</v>
      </c>
    </row>
    <row r="3804" spans="36:44" ht="14.4">
      <c r="AJ3804" s="26" t="str">
        <f>VLOOKUP(AQ3804,'user list'!A:B,2,0)</f>
        <v>Admin</v>
      </c>
      <c r="AK3804" s="26">
        <f t="shared" si="225"/>
        <v>6</v>
      </c>
      <c r="AL3804" s="26">
        <f t="shared" si="226"/>
        <v>10</v>
      </c>
      <c r="AM3804" s="94" t="str">
        <f t="shared" si="227"/>
        <v>6/10 Log In</v>
      </c>
      <c r="AN3804" s="172">
        <v>45818.559710648151</v>
      </c>
      <c r="AO3804" s="69" t="s">
        <v>186</v>
      </c>
      <c r="AP3804" s="69" t="s">
        <v>1913</v>
      </c>
      <c r="AQ3804" s="69" t="s">
        <v>186</v>
      </c>
      <c r="AR3804" s="69" t="s">
        <v>1916</v>
      </c>
    </row>
    <row r="3805" spans="36:44" ht="14.4">
      <c r="AJ3805" s="26" t="str">
        <f>VLOOKUP(AQ3805,'user list'!A:B,2,0)</f>
        <v>QCYDO</v>
      </c>
      <c r="AK3805" s="26">
        <f t="shared" si="225"/>
        <v>6</v>
      </c>
      <c r="AL3805" s="26">
        <f t="shared" si="226"/>
        <v>10</v>
      </c>
      <c r="AM3805" s="94" t="str">
        <f t="shared" si="227"/>
        <v>6/10 Log Off</v>
      </c>
      <c r="AN3805" s="172">
        <v>45818.560115740744</v>
      </c>
      <c r="AO3805" s="69" t="s">
        <v>270</v>
      </c>
      <c r="AP3805" s="69" t="s">
        <v>1913</v>
      </c>
      <c r="AQ3805" s="69" t="s">
        <v>270</v>
      </c>
      <c r="AR3805" s="69" t="s">
        <v>1917</v>
      </c>
    </row>
    <row r="3806" spans="36:44" ht="14.4">
      <c r="AJ3806" s="26" t="str">
        <f>VLOOKUP(AQ3806,'user list'!A:B,2,0)</f>
        <v>QCYDO</v>
      </c>
      <c r="AK3806" s="26">
        <f t="shared" si="225"/>
        <v>6</v>
      </c>
      <c r="AL3806" s="26">
        <f t="shared" si="226"/>
        <v>10</v>
      </c>
      <c r="AM3806" s="94" t="str">
        <f t="shared" si="227"/>
        <v>6/10 Log In</v>
      </c>
      <c r="AN3806" s="172">
        <v>45818.560277777775</v>
      </c>
      <c r="AO3806" s="69" t="s">
        <v>270</v>
      </c>
      <c r="AP3806" s="69" t="s">
        <v>1913</v>
      </c>
      <c r="AQ3806" s="69" t="s">
        <v>270</v>
      </c>
      <c r="AR3806" s="69" t="s">
        <v>1916</v>
      </c>
    </row>
    <row r="3807" spans="36:44" ht="14.4">
      <c r="AJ3807" s="26" t="str">
        <f>VLOOKUP(AQ3807,'user list'!A:B,2,0)</f>
        <v>DOE</v>
      </c>
      <c r="AK3807" s="26">
        <f t="shared" si="225"/>
        <v>6</v>
      </c>
      <c r="AL3807" s="26">
        <f t="shared" si="226"/>
        <v>10</v>
      </c>
      <c r="AM3807" s="94" t="str">
        <f t="shared" si="227"/>
        <v>6/10 Log In</v>
      </c>
      <c r="AN3807" s="172">
        <v>45818.561238425929</v>
      </c>
      <c r="AO3807" s="69" t="s">
        <v>212</v>
      </c>
      <c r="AP3807" s="69" t="s">
        <v>1913</v>
      </c>
      <c r="AQ3807" s="69" t="s">
        <v>212</v>
      </c>
      <c r="AR3807" s="69" t="s">
        <v>1916</v>
      </c>
    </row>
    <row r="3808" spans="36:44" ht="14.4">
      <c r="AJ3808" s="26" t="str">
        <f>VLOOKUP(AQ3808,'user list'!A:B,2,0)</f>
        <v>BPLD</v>
      </c>
      <c r="AK3808" s="26">
        <f t="shared" si="225"/>
        <v>6</v>
      </c>
      <c r="AL3808" s="26">
        <f t="shared" si="226"/>
        <v>10</v>
      </c>
      <c r="AM3808" s="94" t="str">
        <f t="shared" si="227"/>
        <v>6/10 Log Off</v>
      </c>
      <c r="AN3808" s="172">
        <v>45818.564120370371</v>
      </c>
      <c r="AO3808" s="69" t="s">
        <v>194</v>
      </c>
      <c r="AP3808" s="69" t="s">
        <v>1913</v>
      </c>
      <c r="AQ3808" s="69" t="s">
        <v>194</v>
      </c>
      <c r="AR3808" s="69" t="s">
        <v>1917</v>
      </c>
    </row>
    <row r="3809" spans="36:44" ht="14.4">
      <c r="AJ3809" s="26" t="str">
        <f>VLOOKUP(AQ3809,'user list'!A:B,2,0)</f>
        <v>BPLD</v>
      </c>
      <c r="AK3809" s="26">
        <f t="shared" si="225"/>
        <v>6</v>
      </c>
      <c r="AL3809" s="26">
        <f t="shared" si="226"/>
        <v>10</v>
      </c>
      <c r="AM3809" s="94" t="str">
        <f t="shared" si="227"/>
        <v>6/10 Log In</v>
      </c>
      <c r="AN3809" s="172">
        <v>45818.56417824074</v>
      </c>
      <c r="AO3809" s="69" t="s">
        <v>194</v>
      </c>
      <c r="AP3809" s="69" t="s">
        <v>1913</v>
      </c>
      <c r="AQ3809" s="69" t="s">
        <v>194</v>
      </c>
      <c r="AR3809" s="69" t="s">
        <v>1916</v>
      </c>
    </row>
    <row r="3810" spans="36:44" ht="14.4">
      <c r="AJ3810" s="26" t="str">
        <f>VLOOKUP(AQ3810,'user list'!A:B,2,0)</f>
        <v>Admin</v>
      </c>
      <c r="AK3810" s="26">
        <f t="shared" si="225"/>
        <v>6</v>
      </c>
      <c r="AL3810" s="26">
        <f t="shared" si="226"/>
        <v>10</v>
      </c>
      <c r="AM3810" s="94" t="str">
        <f t="shared" si="227"/>
        <v>6/10 Log Off</v>
      </c>
      <c r="AN3810" s="172">
        <v>45818.564212962963</v>
      </c>
      <c r="AO3810" s="69" t="s">
        <v>186</v>
      </c>
      <c r="AP3810" s="69" t="s">
        <v>1913</v>
      </c>
      <c r="AQ3810" s="69" t="s">
        <v>186</v>
      </c>
      <c r="AR3810" s="69" t="s">
        <v>1917</v>
      </c>
    </row>
    <row r="3811" spans="36:44" ht="14.4">
      <c r="AJ3811" s="26" t="str">
        <f>VLOOKUP(AQ3811,'user list'!A:B,2,0)</f>
        <v>PDAO</v>
      </c>
      <c r="AK3811" s="26">
        <f t="shared" ref="AK3811:AK3874" si="228">MONTH(AN3811)</f>
        <v>6</v>
      </c>
      <c r="AL3811" s="26">
        <f t="shared" ref="AL3811:AL3874" si="229">DAY(AN3811)</f>
        <v>10</v>
      </c>
      <c r="AM3811" s="94" t="str">
        <f t="shared" ref="AM3811:AM3874" si="230">AK3811&amp;"/"&amp;AL3811&amp;" "&amp;AR3811</f>
        <v>6/10 Log Off</v>
      </c>
      <c r="AN3811" s="172">
        <v>45818.565706018519</v>
      </c>
      <c r="AO3811" s="69" t="s">
        <v>258</v>
      </c>
      <c r="AP3811" s="69" t="s">
        <v>1913</v>
      </c>
      <c r="AQ3811" s="69" t="s">
        <v>258</v>
      </c>
      <c r="AR3811" s="69" t="s">
        <v>1917</v>
      </c>
    </row>
    <row r="3812" spans="36:44" ht="14.4">
      <c r="AJ3812" s="26" t="str">
        <f>VLOOKUP(AQ3812,'user list'!A:B,2,0)</f>
        <v>QCPL</v>
      </c>
      <c r="AK3812" s="26">
        <f t="shared" si="228"/>
        <v>6</v>
      </c>
      <c r="AL3812" s="26">
        <f t="shared" si="229"/>
        <v>10</v>
      </c>
      <c r="AM3812" s="94" t="str">
        <f t="shared" si="230"/>
        <v>6/10 Log Off</v>
      </c>
      <c r="AN3812" s="172">
        <v>45818.56591435185</v>
      </c>
      <c r="AO3812" s="69" t="s">
        <v>268</v>
      </c>
      <c r="AP3812" s="69" t="s">
        <v>1913</v>
      </c>
      <c r="AQ3812" s="69" t="s">
        <v>268</v>
      </c>
      <c r="AR3812" s="69" t="s">
        <v>1917</v>
      </c>
    </row>
    <row r="3813" spans="36:44" ht="14.4">
      <c r="AJ3813" s="26" t="str">
        <f>VLOOKUP(AQ3813,'user list'!A:B,2,0)</f>
        <v>OCM</v>
      </c>
      <c r="AK3813" s="26">
        <f t="shared" si="228"/>
        <v>6</v>
      </c>
      <c r="AL3813" s="26">
        <f t="shared" si="229"/>
        <v>10</v>
      </c>
      <c r="AM3813" s="94" t="str">
        <f t="shared" si="230"/>
        <v>6/10 Log Off</v>
      </c>
      <c r="AN3813" s="172">
        <v>45818.566053240742</v>
      </c>
      <c r="AO3813" s="69" t="s">
        <v>235</v>
      </c>
      <c r="AP3813" s="69" t="s">
        <v>1913</v>
      </c>
      <c r="AQ3813" s="69" t="s">
        <v>235</v>
      </c>
      <c r="AR3813" s="69" t="s">
        <v>1917</v>
      </c>
    </row>
    <row r="3814" spans="36:44" ht="14.4">
      <c r="AJ3814" s="26" t="str">
        <f>VLOOKUP(AQ3814,'user list'!A:B,2,0)</f>
        <v>OCM</v>
      </c>
      <c r="AK3814" s="26">
        <f t="shared" si="228"/>
        <v>6</v>
      </c>
      <c r="AL3814" s="26">
        <f t="shared" si="229"/>
        <v>10</v>
      </c>
      <c r="AM3814" s="94" t="str">
        <f t="shared" si="230"/>
        <v>6/10 Log In</v>
      </c>
      <c r="AN3814" s="172">
        <v>45818.566111111111</v>
      </c>
      <c r="AO3814" s="69" t="s">
        <v>235</v>
      </c>
      <c r="AP3814" s="69" t="s">
        <v>1913</v>
      </c>
      <c r="AQ3814" s="69" t="s">
        <v>235</v>
      </c>
      <c r="AR3814" s="69" t="s">
        <v>1916</v>
      </c>
    </row>
    <row r="3815" spans="36:44" ht="14.4">
      <c r="AJ3815" s="26" t="str">
        <f>VLOOKUP(AQ3815,'user list'!A:B,2,0)</f>
        <v>Admin</v>
      </c>
      <c r="AK3815" s="26">
        <f t="shared" si="228"/>
        <v>6</v>
      </c>
      <c r="AL3815" s="26">
        <f t="shared" si="229"/>
        <v>10</v>
      </c>
      <c r="AM3815" s="94" t="str">
        <f t="shared" si="230"/>
        <v>6/10 Log In</v>
      </c>
      <c r="AN3815" s="172">
        <v>45818.566770833335</v>
      </c>
      <c r="AO3815" s="69" t="s">
        <v>186</v>
      </c>
      <c r="AP3815" s="69" t="s">
        <v>1913</v>
      </c>
      <c r="AQ3815" s="69" t="s">
        <v>186</v>
      </c>
      <c r="AR3815" s="69" t="s">
        <v>1916</v>
      </c>
    </row>
    <row r="3816" spans="36:44" ht="14.4">
      <c r="AJ3816" s="26" t="str">
        <f>VLOOKUP(AQ3816,'user list'!A:B,2,0)</f>
        <v>Admin</v>
      </c>
      <c r="AK3816" s="26">
        <f t="shared" si="228"/>
        <v>6</v>
      </c>
      <c r="AL3816" s="26">
        <f t="shared" si="229"/>
        <v>10</v>
      </c>
      <c r="AM3816" s="94" t="str">
        <f t="shared" si="230"/>
        <v>6/10 Log Off</v>
      </c>
      <c r="AN3816" s="172">
        <v>45818.56695601852</v>
      </c>
      <c r="AO3816" s="69" t="s">
        <v>186</v>
      </c>
      <c r="AP3816" s="69" t="s">
        <v>1913</v>
      </c>
      <c r="AQ3816" s="69" t="s">
        <v>186</v>
      </c>
      <c r="AR3816" s="69" t="s">
        <v>1917</v>
      </c>
    </row>
    <row r="3817" spans="36:44" ht="14.4">
      <c r="AJ3817" s="26" t="str">
        <f>VLOOKUP(AQ3817,'user list'!A:B,2,0)</f>
        <v>OCM</v>
      </c>
      <c r="AK3817" s="26">
        <f t="shared" si="228"/>
        <v>6</v>
      </c>
      <c r="AL3817" s="26">
        <f t="shared" si="229"/>
        <v>10</v>
      </c>
      <c r="AM3817" s="94" t="str">
        <f t="shared" si="230"/>
        <v>6/10 Log In</v>
      </c>
      <c r="AN3817" s="172">
        <v>45818.567060185182</v>
      </c>
      <c r="AO3817" s="69" t="s">
        <v>230</v>
      </c>
      <c r="AP3817" s="69" t="s">
        <v>1913</v>
      </c>
      <c r="AQ3817" s="69" t="s">
        <v>230</v>
      </c>
      <c r="AR3817" s="69" t="s">
        <v>1916</v>
      </c>
    </row>
    <row r="3818" spans="36:44" ht="14.4">
      <c r="AJ3818" s="26" t="str">
        <f>VLOOKUP(AQ3818,'user list'!A:B,2,0)</f>
        <v>QCPL</v>
      </c>
      <c r="AK3818" s="26">
        <f t="shared" si="228"/>
        <v>6</v>
      </c>
      <c r="AL3818" s="26">
        <f t="shared" si="229"/>
        <v>10</v>
      </c>
      <c r="AM3818" s="94" t="str">
        <f t="shared" si="230"/>
        <v>6/10 Log In</v>
      </c>
      <c r="AN3818" s="172">
        <v>45818.567083333335</v>
      </c>
      <c r="AO3818" s="69" t="s">
        <v>268</v>
      </c>
      <c r="AP3818" s="69" t="s">
        <v>1913</v>
      </c>
      <c r="AQ3818" s="69" t="s">
        <v>268</v>
      </c>
      <c r="AR3818" s="69" t="s">
        <v>1916</v>
      </c>
    </row>
    <row r="3819" spans="36:44" ht="14.4">
      <c r="AJ3819" s="26" t="str">
        <f>VLOOKUP(AQ3819,'user list'!A:B,2,0)</f>
        <v>OCAs</v>
      </c>
      <c r="AK3819" s="26">
        <f t="shared" si="228"/>
        <v>6</v>
      </c>
      <c r="AL3819" s="26">
        <f t="shared" si="229"/>
        <v>10</v>
      </c>
      <c r="AM3819" s="94" t="str">
        <f t="shared" si="230"/>
        <v>6/10 Log In</v>
      </c>
      <c r="AN3819" s="172">
        <v>45818.569803240738</v>
      </c>
      <c r="AO3819" s="69" t="s">
        <v>279</v>
      </c>
      <c r="AP3819" s="69" t="s">
        <v>1913</v>
      </c>
      <c r="AQ3819" s="69" t="s">
        <v>279</v>
      </c>
      <c r="AR3819" s="69" t="s">
        <v>1916</v>
      </c>
    </row>
    <row r="3820" spans="36:44" ht="14.4">
      <c r="AJ3820" s="26" t="str">
        <f>VLOOKUP(AQ3820,'user list'!A:B,2,0)</f>
        <v>Admin</v>
      </c>
      <c r="AK3820" s="26">
        <f t="shared" si="228"/>
        <v>6</v>
      </c>
      <c r="AL3820" s="26">
        <f t="shared" si="229"/>
        <v>10</v>
      </c>
      <c r="AM3820" s="94" t="str">
        <f t="shared" si="230"/>
        <v>6/10 Log In</v>
      </c>
      <c r="AN3820" s="172">
        <v>45818.5700462963</v>
      </c>
      <c r="AO3820" s="69" t="s">
        <v>186</v>
      </c>
      <c r="AP3820" s="69" t="s">
        <v>1913</v>
      </c>
      <c r="AQ3820" s="69" t="s">
        <v>186</v>
      </c>
      <c r="AR3820" s="69" t="s">
        <v>1916</v>
      </c>
    </row>
    <row r="3821" spans="36:44" ht="14.4">
      <c r="AJ3821" s="26" t="str">
        <f>VLOOKUP(AQ3821,'user list'!A:B,2,0)</f>
        <v>Admin</v>
      </c>
      <c r="AK3821" s="26">
        <f t="shared" si="228"/>
        <v>6</v>
      </c>
      <c r="AL3821" s="26">
        <f t="shared" si="229"/>
        <v>10</v>
      </c>
      <c r="AM3821" s="94" t="str">
        <f t="shared" si="230"/>
        <v>6/10 Log In</v>
      </c>
      <c r="AN3821" s="172">
        <v>45818.5700462963</v>
      </c>
      <c r="AO3821" s="69" t="s">
        <v>186</v>
      </c>
      <c r="AP3821" s="69" t="s">
        <v>1913</v>
      </c>
      <c r="AQ3821" s="69" t="s">
        <v>186</v>
      </c>
      <c r="AR3821" s="69" t="s">
        <v>1916</v>
      </c>
    </row>
    <row r="3822" spans="36:44" ht="14.4">
      <c r="AJ3822" s="26" t="str">
        <f>VLOOKUP(AQ3822,'user list'!A:B,2,0)</f>
        <v>CGSD</v>
      </c>
      <c r="AK3822" s="26">
        <f t="shared" si="228"/>
        <v>6</v>
      </c>
      <c r="AL3822" s="26">
        <f t="shared" si="229"/>
        <v>10</v>
      </c>
      <c r="AM3822" s="94" t="str">
        <f t="shared" si="230"/>
        <v>6/10 Log Off</v>
      </c>
      <c r="AN3822" s="172">
        <v>45818.571203703701</v>
      </c>
      <c r="AO3822" s="69" t="s">
        <v>200</v>
      </c>
      <c r="AP3822" s="69" t="s">
        <v>1913</v>
      </c>
      <c r="AQ3822" s="69" t="s">
        <v>200</v>
      </c>
      <c r="AR3822" s="69" t="s">
        <v>1917</v>
      </c>
    </row>
    <row r="3823" spans="36:44" ht="14.4">
      <c r="AJ3823" s="26" t="str">
        <f>VLOOKUP(AQ3823,'user list'!A:B,2,0)</f>
        <v>QCBAS</v>
      </c>
      <c r="AK3823" s="26">
        <f t="shared" si="228"/>
        <v>6</v>
      </c>
      <c r="AL3823" s="26">
        <f t="shared" si="229"/>
        <v>10</v>
      </c>
      <c r="AM3823" s="94" t="str">
        <f t="shared" si="230"/>
        <v>6/10 Log In</v>
      </c>
      <c r="AN3823" s="172">
        <v>45818.572326388887</v>
      </c>
      <c r="AO3823" s="69" t="s">
        <v>263</v>
      </c>
      <c r="AP3823" s="69" t="s">
        <v>1913</v>
      </c>
      <c r="AQ3823" s="69" t="s">
        <v>263</v>
      </c>
      <c r="AR3823" s="69" t="s">
        <v>1916</v>
      </c>
    </row>
    <row r="3824" spans="36:44" ht="14.4">
      <c r="AJ3824" s="26" t="str">
        <f>VLOOKUP(AQ3824,'user list'!A:B,2,0)</f>
        <v>QCYDO</v>
      </c>
      <c r="AK3824" s="26">
        <f t="shared" si="228"/>
        <v>6</v>
      </c>
      <c r="AL3824" s="26">
        <f t="shared" si="229"/>
        <v>10</v>
      </c>
      <c r="AM3824" s="94" t="str">
        <f t="shared" si="230"/>
        <v>6/10 Log Off</v>
      </c>
      <c r="AN3824" s="172">
        <v>45818.573425925926</v>
      </c>
      <c r="AO3824" s="69" t="s">
        <v>270</v>
      </c>
      <c r="AP3824" s="69" t="s">
        <v>1913</v>
      </c>
      <c r="AQ3824" s="69" t="s">
        <v>270</v>
      </c>
      <c r="AR3824" s="69" t="s">
        <v>1917</v>
      </c>
    </row>
    <row r="3825" spans="36:44" ht="14.4">
      <c r="AJ3825" s="26" t="str">
        <f>VLOOKUP(AQ3825,'user list'!A:B,2,0)</f>
        <v>PLEB</v>
      </c>
      <c r="AK3825" s="26">
        <f t="shared" si="228"/>
        <v>6</v>
      </c>
      <c r="AL3825" s="26">
        <f t="shared" si="229"/>
        <v>10</v>
      </c>
      <c r="AM3825" s="94" t="str">
        <f t="shared" si="230"/>
        <v>6/10 Log Off</v>
      </c>
      <c r="AN3825" s="172">
        <v>45818.573622685188</v>
      </c>
      <c r="AO3825" s="69" t="s">
        <v>260</v>
      </c>
      <c r="AP3825" s="69" t="s">
        <v>1913</v>
      </c>
      <c r="AQ3825" s="69" t="s">
        <v>260</v>
      </c>
      <c r="AR3825" s="69" t="s">
        <v>1917</v>
      </c>
    </row>
    <row r="3826" spans="36:44" ht="14.4">
      <c r="AJ3826" s="26" t="str">
        <f>VLOOKUP(AQ3826,'user list'!A:B,2,0)</f>
        <v>PLEB</v>
      </c>
      <c r="AK3826" s="26">
        <f t="shared" si="228"/>
        <v>6</v>
      </c>
      <c r="AL3826" s="26">
        <f t="shared" si="229"/>
        <v>10</v>
      </c>
      <c r="AM3826" s="94" t="str">
        <f t="shared" si="230"/>
        <v>6/10 Log In</v>
      </c>
      <c r="AN3826" s="172">
        <v>45818.573807870373</v>
      </c>
      <c r="AO3826" s="69" t="s">
        <v>260</v>
      </c>
      <c r="AP3826" s="69" t="s">
        <v>1913</v>
      </c>
      <c r="AQ3826" s="69" t="s">
        <v>260</v>
      </c>
      <c r="AR3826" s="69" t="s">
        <v>1916</v>
      </c>
    </row>
    <row r="3827" spans="36:44" ht="14.4">
      <c r="AJ3827" s="26" t="str">
        <f>VLOOKUP(AQ3827,'user list'!A:B,2,0)</f>
        <v>BCRD</v>
      </c>
      <c r="AK3827" s="26">
        <f t="shared" si="228"/>
        <v>6</v>
      </c>
      <c r="AL3827" s="26">
        <f t="shared" si="229"/>
        <v>10</v>
      </c>
      <c r="AM3827" s="94" t="str">
        <f t="shared" si="230"/>
        <v>6/10 Log In</v>
      </c>
      <c r="AN3827" s="172">
        <v>45818.575381944444</v>
      </c>
      <c r="AO3827" s="69" t="s">
        <v>192</v>
      </c>
      <c r="AP3827" s="69" t="s">
        <v>1913</v>
      </c>
      <c r="AQ3827" s="69" t="s">
        <v>192</v>
      </c>
      <c r="AR3827" s="69" t="s">
        <v>1916</v>
      </c>
    </row>
    <row r="3828" spans="36:44" ht="14.4">
      <c r="AJ3828" s="26" t="str">
        <f>VLOOKUP(AQ3828,'user list'!A:B,2,0)</f>
        <v>DOE</v>
      </c>
      <c r="AK3828" s="26">
        <f t="shared" si="228"/>
        <v>6</v>
      </c>
      <c r="AL3828" s="26">
        <f t="shared" si="229"/>
        <v>10</v>
      </c>
      <c r="AM3828" s="94" t="str">
        <f t="shared" si="230"/>
        <v>6/10 Log Off</v>
      </c>
      <c r="AN3828" s="172">
        <v>45818.576840277776</v>
      </c>
      <c r="AO3828" s="69" t="s">
        <v>212</v>
      </c>
      <c r="AP3828" s="69" t="s">
        <v>1913</v>
      </c>
      <c r="AQ3828" s="69" t="s">
        <v>212</v>
      </c>
      <c r="AR3828" s="69" t="s">
        <v>1917</v>
      </c>
    </row>
    <row r="3829" spans="36:44" ht="14.4">
      <c r="AJ3829" s="26" t="str">
        <f>VLOOKUP(AQ3829,'user list'!A:B,2,0)</f>
        <v>DOE</v>
      </c>
      <c r="AK3829" s="26">
        <f t="shared" si="228"/>
        <v>6</v>
      </c>
      <c r="AL3829" s="26">
        <f t="shared" si="229"/>
        <v>10</v>
      </c>
      <c r="AM3829" s="94" t="str">
        <f t="shared" si="230"/>
        <v>6/10 Log In</v>
      </c>
      <c r="AN3829" s="172">
        <v>45818.576956018522</v>
      </c>
      <c r="AO3829" s="69" t="s">
        <v>212</v>
      </c>
      <c r="AP3829" s="69" t="s">
        <v>1913</v>
      </c>
      <c r="AQ3829" s="69" t="s">
        <v>212</v>
      </c>
      <c r="AR3829" s="69" t="s">
        <v>1916</v>
      </c>
    </row>
    <row r="3830" spans="36:44" ht="14.4">
      <c r="AJ3830" s="26" t="str">
        <f>VLOOKUP(AQ3830,'user list'!A:B,2,0)</f>
        <v>CPDD</v>
      </c>
      <c r="AK3830" s="26">
        <f t="shared" si="228"/>
        <v>6</v>
      </c>
      <c r="AL3830" s="26">
        <f t="shared" si="229"/>
        <v>10</v>
      </c>
      <c r="AM3830" s="94" t="str">
        <f t="shared" si="230"/>
        <v>6/10 Log Off</v>
      </c>
      <c r="AN3830" s="172">
        <v>45818.577268518522</v>
      </c>
      <c r="AO3830" s="69" t="s">
        <v>205</v>
      </c>
      <c r="AP3830" s="69" t="s">
        <v>1913</v>
      </c>
      <c r="AQ3830" s="69" t="s">
        <v>205</v>
      </c>
      <c r="AR3830" s="69" t="s">
        <v>1917</v>
      </c>
    </row>
    <row r="3831" spans="36:44" ht="14.4">
      <c r="AJ3831" s="26" t="str">
        <f>VLOOKUP(AQ3831,'user list'!A:B,2,0)</f>
        <v>CPDD</v>
      </c>
      <c r="AK3831" s="26">
        <f t="shared" si="228"/>
        <v>6</v>
      </c>
      <c r="AL3831" s="26">
        <f t="shared" si="229"/>
        <v>10</v>
      </c>
      <c r="AM3831" s="94" t="str">
        <f t="shared" si="230"/>
        <v>6/10 Log In</v>
      </c>
      <c r="AN3831" s="172">
        <v>45818.577337962961</v>
      </c>
      <c r="AO3831" s="69" t="s">
        <v>205</v>
      </c>
      <c r="AP3831" s="69" t="s">
        <v>1913</v>
      </c>
      <c r="AQ3831" s="69" t="s">
        <v>205</v>
      </c>
      <c r="AR3831" s="69" t="s">
        <v>1916</v>
      </c>
    </row>
    <row r="3832" spans="36:44" ht="14.4">
      <c r="AJ3832" s="26" t="str">
        <f>VLOOKUP(AQ3832,'user list'!A:B,2,0)</f>
        <v>DSQC</v>
      </c>
      <c r="AK3832" s="26">
        <f t="shared" si="228"/>
        <v>6</v>
      </c>
      <c r="AL3832" s="26">
        <f t="shared" si="229"/>
        <v>10</v>
      </c>
      <c r="AM3832" s="94" t="str">
        <f t="shared" si="230"/>
        <v>6/10 Log Off</v>
      </c>
      <c r="AN3832" s="172">
        <v>45818.577870370369</v>
      </c>
      <c r="AO3832" s="69" t="s">
        <v>214</v>
      </c>
      <c r="AP3832" s="69" t="s">
        <v>1913</v>
      </c>
      <c r="AQ3832" s="69" t="s">
        <v>214</v>
      </c>
      <c r="AR3832" s="69" t="s">
        <v>1917</v>
      </c>
    </row>
    <row r="3833" spans="36:44" ht="14.4">
      <c r="AJ3833" s="26" t="str">
        <f>VLOOKUP(AQ3833,'user list'!A:B,2,0)</f>
        <v>DSQC</v>
      </c>
      <c r="AK3833" s="26">
        <f t="shared" si="228"/>
        <v>6</v>
      </c>
      <c r="AL3833" s="26">
        <f t="shared" si="229"/>
        <v>10</v>
      </c>
      <c r="AM3833" s="94" t="str">
        <f t="shared" si="230"/>
        <v>6/10 Log In</v>
      </c>
      <c r="AN3833" s="172">
        <v>45818.578287037039</v>
      </c>
      <c r="AO3833" s="69" t="s">
        <v>214</v>
      </c>
      <c r="AP3833" s="69" t="s">
        <v>1913</v>
      </c>
      <c r="AQ3833" s="69" t="s">
        <v>214</v>
      </c>
      <c r="AR3833" s="69" t="s">
        <v>1916</v>
      </c>
    </row>
    <row r="3834" spans="36:44" ht="14.4">
      <c r="AJ3834" s="26" t="str">
        <f>VLOOKUP(AQ3834,'user list'!A:B,2,0)</f>
        <v>CHD</v>
      </c>
      <c r="AK3834" s="26">
        <f t="shared" si="228"/>
        <v>6</v>
      </c>
      <c r="AL3834" s="26">
        <f t="shared" si="229"/>
        <v>10</v>
      </c>
      <c r="AM3834" s="94" t="str">
        <f t="shared" si="230"/>
        <v>6/10 Log In</v>
      </c>
      <c r="AN3834" s="172">
        <v>45818.578587962962</v>
      </c>
      <c r="AO3834" s="69" t="s">
        <v>203</v>
      </c>
      <c r="AP3834" s="69" t="s">
        <v>1913</v>
      </c>
      <c r="AQ3834" s="69" t="s">
        <v>203</v>
      </c>
      <c r="AR3834" s="69" t="s">
        <v>1916</v>
      </c>
    </row>
    <row r="3835" spans="36:44" ht="14.4">
      <c r="AJ3835" s="26" t="str">
        <f>VLOOKUP(AQ3835,'user list'!A:B,2,0)</f>
        <v>TFCOPRISS</v>
      </c>
      <c r="AK3835" s="26">
        <f t="shared" si="228"/>
        <v>6</v>
      </c>
      <c r="AL3835" s="26">
        <f t="shared" si="229"/>
        <v>10</v>
      </c>
      <c r="AM3835" s="94" t="str">
        <f t="shared" si="230"/>
        <v>6/10 Log In</v>
      </c>
      <c r="AN3835" s="172">
        <v>45818.579016203701</v>
      </c>
      <c r="AO3835" s="69" t="s">
        <v>274</v>
      </c>
      <c r="AP3835" s="69" t="s">
        <v>1913</v>
      </c>
      <c r="AQ3835" s="69" t="s">
        <v>274</v>
      </c>
      <c r="AR3835" s="69" t="s">
        <v>1916</v>
      </c>
    </row>
    <row r="3836" spans="36:44" ht="14.4">
      <c r="AJ3836" s="26" t="str">
        <f>VLOOKUP(AQ3836,'user list'!A:B,2,0)</f>
        <v>HCDRD</v>
      </c>
      <c r="AK3836" s="26">
        <f t="shared" si="228"/>
        <v>6</v>
      </c>
      <c r="AL3836" s="26">
        <f t="shared" si="229"/>
        <v>10</v>
      </c>
      <c r="AM3836" s="94" t="str">
        <f t="shared" si="230"/>
        <v>6/10 Log Off</v>
      </c>
      <c r="AN3836" s="172">
        <v>45818.579398148147</v>
      </c>
      <c r="AO3836" s="69" t="s">
        <v>216</v>
      </c>
      <c r="AP3836" s="69" t="s">
        <v>1913</v>
      </c>
      <c r="AQ3836" s="69" t="s">
        <v>216</v>
      </c>
      <c r="AR3836" s="69" t="s">
        <v>1917</v>
      </c>
    </row>
    <row r="3837" spans="36:44" ht="14.4">
      <c r="AJ3837" s="26" t="str">
        <f>VLOOKUP(AQ3837,'user list'!A:B,2,0)</f>
        <v>HCDRD</v>
      </c>
      <c r="AK3837" s="26">
        <f t="shared" si="228"/>
        <v>6</v>
      </c>
      <c r="AL3837" s="26">
        <f t="shared" si="229"/>
        <v>10</v>
      </c>
      <c r="AM3837" s="94" t="str">
        <f t="shared" si="230"/>
        <v>6/10 Log In</v>
      </c>
      <c r="AN3837" s="172">
        <v>45818.579467592594</v>
      </c>
      <c r="AO3837" s="69" t="s">
        <v>216</v>
      </c>
      <c r="AP3837" s="69" t="s">
        <v>1913</v>
      </c>
      <c r="AQ3837" s="69" t="s">
        <v>216</v>
      </c>
      <c r="AR3837" s="69" t="s">
        <v>1916</v>
      </c>
    </row>
    <row r="3838" spans="36:44" ht="14.4">
      <c r="AJ3838" s="26" t="str">
        <f>VLOOKUP(AQ3838,'user list'!A:B,2,0)</f>
        <v>QCPL</v>
      </c>
      <c r="AK3838" s="26">
        <f t="shared" si="228"/>
        <v>6</v>
      </c>
      <c r="AL3838" s="26">
        <f t="shared" si="229"/>
        <v>10</v>
      </c>
      <c r="AM3838" s="94" t="str">
        <f t="shared" si="230"/>
        <v>6/10 Log Off</v>
      </c>
      <c r="AN3838" s="172">
        <v>45818.579988425925</v>
      </c>
      <c r="AO3838" s="69" t="s">
        <v>268</v>
      </c>
      <c r="AP3838" s="69" t="s">
        <v>1913</v>
      </c>
      <c r="AQ3838" s="69" t="s">
        <v>268</v>
      </c>
      <c r="AR3838" s="69" t="s">
        <v>1917</v>
      </c>
    </row>
    <row r="3839" spans="36:44" ht="14.4">
      <c r="AJ3839" s="26" t="str">
        <f>VLOOKUP(AQ3839,'user list'!A:B,2,0)</f>
        <v>QCPL</v>
      </c>
      <c r="AK3839" s="26">
        <f t="shared" si="228"/>
        <v>6</v>
      </c>
      <c r="AL3839" s="26">
        <f t="shared" si="229"/>
        <v>10</v>
      </c>
      <c r="AM3839" s="94" t="str">
        <f t="shared" si="230"/>
        <v>6/10 Log In</v>
      </c>
      <c r="AN3839" s="172">
        <v>45818.580138888887</v>
      </c>
      <c r="AO3839" s="69" t="s">
        <v>268</v>
      </c>
      <c r="AP3839" s="69" t="s">
        <v>1913</v>
      </c>
      <c r="AQ3839" s="69" t="s">
        <v>268</v>
      </c>
      <c r="AR3839" s="69" t="s">
        <v>1916</v>
      </c>
    </row>
    <row r="3840" spans="36:44" ht="14.4">
      <c r="AJ3840" s="26" t="str">
        <f>VLOOKUP(AQ3840,'user list'!A:B,2,0)</f>
        <v>OCM</v>
      </c>
      <c r="AK3840" s="26">
        <f t="shared" si="228"/>
        <v>6</v>
      </c>
      <c r="AL3840" s="26">
        <f t="shared" si="229"/>
        <v>10</v>
      </c>
      <c r="AM3840" s="94" t="str">
        <f t="shared" si="230"/>
        <v>6/10 Log In</v>
      </c>
      <c r="AN3840" s="172">
        <v>45818.580185185187</v>
      </c>
      <c r="AO3840" s="69" t="s">
        <v>230</v>
      </c>
      <c r="AP3840" s="69" t="s">
        <v>1913</v>
      </c>
      <c r="AQ3840" s="69" t="s">
        <v>230</v>
      </c>
      <c r="AR3840" s="69" t="s">
        <v>1916</v>
      </c>
    </row>
    <row r="3841" spans="36:44" ht="14.4">
      <c r="AJ3841" s="26" t="str">
        <f>VLOOKUP(AQ3841,'user list'!A:B,2,0)</f>
        <v>PAISD</v>
      </c>
      <c r="AK3841" s="26">
        <f t="shared" si="228"/>
        <v>6</v>
      </c>
      <c r="AL3841" s="26">
        <f t="shared" si="229"/>
        <v>10</v>
      </c>
      <c r="AM3841" s="94" t="str">
        <f t="shared" si="230"/>
        <v>6/10 Log Off</v>
      </c>
      <c r="AN3841" s="172">
        <v>45818.580555555556</v>
      </c>
      <c r="AO3841" s="69" t="s">
        <v>256</v>
      </c>
      <c r="AP3841" s="69" t="s">
        <v>1913</v>
      </c>
      <c r="AQ3841" s="69" t="s">
        <v>256</v>
      </c>
      <c r="AR3841" s="69" t="s">
        <v>1917</v>
      </c>
    </row>
    <row r="3842" spans="36:44" ht="14.4">
      <c r="AJ3842" s="26" t="str">
        <f>VLOOKUP(AQ3842,'user list'!A:B,2,0)</f>
        <v>PAISD</v>
      </c>
      <c r="AK3842" s="26">
        <f t="shared" si="228"/>
        <v>6</v>
      </c>
      <c r="AL3842" s="26">
        <f t="shared" si="229"/>
        <v>10</v>
      </c>
      <c r="AM3842" s="94" t="str">
        <f t="shared" si="230"/>
        <v>6/10 Log In</v>
      </c>
      <c r="AN3842" s="172">
        <v>45818.580625000002</v>
      </c>
      <c r="AO3842" s="69" t="s">
        <v>256</v>
      </c>
      <c r="AP3842" s="69" t="s">
        <v>1913</v>
      </c>
      <c r="AQ3842" s="69" t="s">
        <v>256</v>
      </c>
      <c r="AR3842" s="69" t="s">
        <v>1916</v>
      </c>
    </row>
    <row r="3843" spans="36:44" ht="14.4">
      <c r="AJ3843" s="26" t="str">
        <f>VLOOKUP(AQ3843,'user list'!A:B,2,0)</f>
        <v>CAD</v>
      </c>
      <c r="AK3843" s="26">
        <f t="shared" si="228"/>
        <v>6</v>
      </c>
      <c r="AL3843" s="26">
        <f t="shared" si="229"/>
        <v>10</v>
      </c>
      <c r="AM3843" s="94" t="str">
        <f t="shared" si="230"/>
        <v>6/10 Log Off</v>
      </c>
      <c r="AN3843" s="172">
        <v>45818.581423611111</v>
      </c>
      <c r="AO3843" s="69" t="s">
        <v>196</v>
      </c>
      <c r="AP3843" s="69" t="s">
        <v>1913</v>
      </c>
      <c r="AQ3843" s="69" t="s">
        <v>196</v>
      </c>
      <c r="AR3843" s="69" t="s">
        <v>1917</v>
      </c>
    </row>
    <row r="3844" spans="36:44" ht="14.4">
      <c r="AJ3844" s="26" t="str">
        <f>VLOOKUP(AQ3844,'user list'!A:B,2,0)</f>
        <v>CBD</v>
      </c>
      <c r="AK3844" s="26">
        <f t="shared" si="228"/>
        <v>6</v>
      </c>
      <c r="AL3844" s="26">
        <f t="shared" si="229"/>
        <v>10</v>
      </c>
      <c r="AM3844" s="94" t="str">
        <f t="shared" si="230"/>
        <v>6/10 Log In</v>
      </c>
      <c r="AN3844" s="172">
        <v>45818.581655092596</v>
      </c>
      <c r="AO3844" s="69" t="s">
        <v>197</v>
      </c>
      <c r="AP3844" s="69" t="s">
        <v>1913</v>
      </c>
      <c r="AQ3844" s="69" t="s">
        <v>197</v>
      </c>
      <c r="AR3844" s="69" t="s">
        <v>1916</v>
      </c>
    </row>
    <row r="3845" spans="36:44" ht="14.4">
      <c r="AJ3845" s="26" t="str">
        <f>VLOOKUP(AQ3845,'user list'!A:B,2,0)</f>
        <v>ITDD</v>
      </c>
      <c r="AK3845" s="26">
        <f t="shared" si="228"/>
        <v>6</v>
      </c>
      <c r="AL3845" s="26">
        <f t="shared" si="229"/>
        <v>10</v>
      </c>
      <c r="AM3845" s="94" t="str">
        <f t="shared" si="230"/>
        <v>6/10 Log Off</v>
      </c>
      <c r="AN3845" s="172">
        <v>45818.582638888889</v>
      </c>
      <c r="AO3845" s="69" t="s">
        <v>219</v>
      </c>
      <c r="AP3845" s="69" t="s">
        <v>1913</v>
      </c>
      <c r="AQ3845" s="69" t="s">
        <v>219</v>
      </c>
      <c r="AR3845" s="69" t="s">
        <v>1917</v>
      </c>
    </row>
    <row r="3846" spans="36:44" ht="14.4">
      <c r="AJ3846" s="26" t="str">
        <f>VLOOKUP(AQ3846,'user list'!A:B,2,0)</f>
        <v>OCM</v>
      </c>
      <c r="AK3846" s="26">
        <f t="shared" si="228"/>
        <v>6</v>
      </c>
      <c r="AL3846" s="26">
        <f t="shared" si="229"/>
        <v>10</v>
      </c>
      <c r="AM3846" s="94" t="str">
        <f t="shared" si="230"/>
        <v>6/10 Log Off</v>
      </c>
      <c r="AN3846" s="172">
        <v>45818.585590277777</v>
      </c>
      <c r="AO3846" s="69" t="s">
        <v>235</v>
      </c>
      <c r="AP3846" s="69" t="s">
        <v>1913</v>
      </c>
      <c r="AQ3846" s="69" t="s">
        <v>235</v>
      </c>
      <c r="AR3846" s="69" t="s">
        <v>1917</v>
      </c>
    </row>
    <row r="3847" spans="36:44" ht="14.4">
      <c r="AJ3847" s="26" t="str">
        <f>VLOOKUP(AQ3847,'user list'!A:B,2,0)</f>
        <v>OCM</v>
      </c>
      <c r="AK3847" s="26">
        <f t="shared" si="228"/>
        <v>6</v>
      </c>
      <c r="AL3847" s="26">
        <f t="shared" si="229"/>
        <v>10</v>
      </c>
      <c r="AM3847" s="94" t="str">
        <f t="shared" si="230"/>
        <v>6/10 Log In</v>
      </c>
      <c r="AN3847" s="172">
        <v>45818.585648148146</v>
      </c>
      <c r="AO3847" s="69" t="s">
        <v>235</v>
      </c>
      <c r="AP3847" s="69" t="s">
        <v>1913</v>
      </c>
      <c r="AQ3847" s="69" t="s">
        <v>235</v>
      </c>
      <c r="AR3847" s="69" t="s">
        <v>1916</v>
      </c>
    </row>
    <row r="3848" spans="36:44" ht="14.4">
      <c r="AJ3848" s="26" t="str">
        <f>VLOOKUP(AQ3848,'user list'!A:B,2,0)</f>
        <v>OCM</v>
      </c>
      <c r="AK3848" s="26">
        <f t="shared" si="228"/>
        <v>6</v>
      </c>
      <c r="AL3848" s="26">
        <f t="shared" si="229"/>
        <v>10</v>
      </c>
      <c r="AM3848" s="94" t="str">
        <f t="shared" si="230"/>
        <v>6/10 Log In</v>
      </c>
      <c r="AN3848" s="172">
        <v>45818.586574074077</v>
      </c>
      <c r="AO3848" s="69" t="s">
        <v>242</v>
      </c>
      <c r="AP3848" s="69" t="s">
        <v>1913</v>
      </c>
      <c r="AQ3848" s="69" t="s">
        <v>242</v>
      </c>
      <c r="AR3848" s="69" t="s">
        <v>1916</v>
      </c>
    </row>
    <row r="3849" spans="36:44" ht="14.4">
      <c r="AJ3849" s="26" t="str">
        <f>VLOOKUP(AQ3849,'user list'!A:B,2,0)</f>
        <v>OCM</v>
      </c>
      <c r="AK3849" s="26">
        <f t="shared" si="228"/>
        <v>6</v>
      </c>
      <c r="AL3849" s="26">
        <f t="shared" si="229"/>
        <v>10</v>
      </c>
      <c r="AM3849" s="94" t="str">
        <f t="shared" si="230"/>
        <v>6/10 Log In</v>
      </c>
      <c r="AN3849" s="172">
        <v>45818.587372685186</v>
      </c>
      <c r="AO3849" s="69" t="s">
        <v>242</v>
      </c>
      <c r="AP3849" s="69" t="s">
        <v>1913</v>
      </c>
      <c r="AQ3849" s="69" t="s">
        <v>242</v>
      </c>
      <c r="AR3849" s="69" t="s">
        <v>1916</v>
      </c>
    </row>
    <row r="3850" spans="36:44" ht="14.4">
      <c r="AJ3850" s="26" t="str">
        <f>VLOOKUP(AQ3850,'user list'!A:B,2,0)</f>
        <v>BCRD</v>
      </c>
      <c r="AK3850" s="26">
        <f t="shared" si="228"/>
        <v>6</v>
      </c>
      <c r="AL3850" s="26">
        <f t="shared" si="229"/>
        <v>10</v>
      </c>
      <c r="AM3850" s="94" t="str">
        <f t="shared" si="230"/>
        <v>6/10 Log Off</v>
      </c>
      <c r="AN3850" s="172">
        <v>45818.588275462964</v>
      </c>
      <c r="AO3850" s="69" t="s">
        <v>192</v>
      </c>
      <c r="AP3850" s="69" t="s">
        <v>1913</v>
      </c>
      <c r="AQ3850" s="69" t="s">
        <v>192</v>
      </c>
      <c r="AR3850" s="69" t="s">
        <v>1917</v>
      </c>
    </row>
    <row r="3851" spans="36:44" ht="14.4">
      <c r="AJ3851" s="26" t="str">
        <f>VLOOKUP(AQ3851,'user list'!A:B,2,0)</f>
        <v>ITDD</v>
      </c>
      <c r="AK3851" s="26">
        <f t="shared" si="228"/>
        <v>6</v>
      </c>
      <c r="AL3851" s="26">
        <f t="shared" si="229"/>
        <v>10</v>
      </c>
      <c r="AM3851" s="94" t="str">
        <f t="shared" si="230"/>
        <v>6/10 Log Off</v>
      </c>
      <c r="AN3851" s="172">
        <v>45818.590439814812</v>
      </c>
      <c r="AO3851" s="69" t="s">
        <v>219</v>
      </c>
      <c r="AP3851" s="69" t="s">
        <v>1913</v>
      </c>
      <c r="AQ3851" s="69" t="s">
        <v>219</v>
      </c>
      <c r="AR3851" s="69" t="s">
        <v>1917</v>
      </c>
    </row>
    <row r="3852" spans="36:44" ht="14.4">
      <c r="AJ3852" s="26" t="str">
        <f>VLOOKUP(AQ3852,'user list'!A:B,2,0)</f>
        <v>ITDD</v>
      </c>
      <c r="AK3852" s="26">
        <f t="shared" si="228"/>
        <v>6</v>
      </c>
      <c r="AL3852" s="26">
        <f t="shared" si="229"/>
        <v>10</v>
      </c>
      <c r="AM3852" s="94" t="str">
        <f t="shared" si="230"/>
        <v>6/10 Log In</v>
      </c>
      <c r="AN3852" s="172">
        <v>45818.590509259258</v>
      </c>
      <c r="AO3852" s="69" t="s">
        <v>219</v>
      </c>
      <c r="AP3852" s="69" t="s">
        <v>1913</v>
      </c>
      <c r="AQ3852" s="69" t="s">
        <v>219</v>
      </c>
      <c r="AR3852" s="69" t="s">
        <v>1916</v>
      </c>
    </row>
    <row r="3853" spans="36:44" ht="14.4">
      <c r="AJ3853" s="26" t="str">
        <f>VLOOKUP(AQ3853,'user list'!A:B,2,0)</f>
        <v>Admin</v>
      </c>
      <c r="AK3853" s="26">
        <f t="shared" si="228"/>
        <v>6</v>
      </c>
      <c r="AL3853" s="26">
        <f t="shared" si="229"/>
        <v>10</v>
      </c>
      <c r="AM3853" s="94" t="str">
        <f t="shared" si="230"/>
        <v>6/10 Log In</v>
      </c>
      <c r="AN3853" s="172">
        <v>45818.59170138889</v>
      </c>
      <c r="AO3853" s="69" t="s">
        <v>186</v>
      </c>
      <c r="AP3853" s="69" t="s">
        <v>1913</v>
      </c>
      <c r="AQ3853" s="69" t="s">
        <v>186</v>
      </c>
      <c r="AR3853" s="69" t="s">
        <v>1916</v>
      </c>
    </row>
    <row r="3854" spans="36:44" ht="14.4">
      <c r="AJ3854" s="26" t="str">
        <f>VLOOKUP(AQ3854,'user list'!A:B,2,0)</f>
        <v>LEDIPO</v>
      </c>
      <c r="AK3854" s="26">
        <f t="shared" si="228"/>
        <v>6</v>
      </c>
      <c r="AL3854" s="26">
        <f t="shared" si="229"/>
        <v>10</v>
      </c>
      <c r="AM3854" s="94" t="str">
        <f t="shared" si="230"/>
        <v>6/10 Log In</v>
      </c>
      <c r="AN3854" s="172">
        <v>45818.593402777777</v>
      </c>
      <c r="AO3854" s="69" t="s">
        <v>222</v>
      </c>
      <c r="AP3854" s="69" t="s">
        <v>1913</v>
      </c>
      <c r="AQ3854" s="69" t="s">
        <v>222</v>
      </c>
      <c r="AR3854" s="69" t="s">
        <v>1916</v>
      </c>
    </row>
    <row r="3855" spans="36:44" ht="14.4">
      <c r="AJ3855" s="26" t="str">
        <f>VLOOKUP(AQ3855,'user list'!A:B,2,0)</f>
        <v>CCRD</v>
      </c>
      <c r="AK3855" s="26">
        <f t="shared" si="228"/>
        <v>6</v>
      </c>
      <c r="AL3855" s="26">
        <f t="shared" si="229"/>
        <v>10</v>
      </c>
      <c r="AM3855" s="94" t="str">
        <f t="shared" si="230"/>
        <v>6/10 Log Off</v>
      </c>
      <c r="AN3855" s="172">
        <v>45818.593969907408</v>
      </c>
      <c r="AO3855" s="69" t="s">
        <v>198</v>
      </c>
      <c r="AP3855" s="69" t="s">
        <v>1913</v>
      </c>
      <c r="AQ3855" s="69" t="s">
        <v>198</v>
      </c>
      <c r="AR3855" s="69" t="s">
        <v>1917</v>
      </c>
    </row>
    <row r="3856" spans="36:44" ht="14.4">
      <c r="AJ3856" s="26" t="str">
        <f>VLOOKUP(AQ3856,'user list'!A:B,2,0)</f>
        <v>QCBAS</v>
      </c>
      <c r="AK3856" s="26">
        <f t="shared" si="228"/>
        <v>6</v>
      </c>
      <c r="AL3856" s="26">
        <f t="shared" si="229"/>
        <v>10</v>
      </c>
      <c r="AM3856" s="94" t="str">
        <f t="shared" si="230"/>
        <v>6/10 Log Off</v>
      </c>
      <c r="AN3856" s="172">
        <v>45818.595497685186</v>
      </c>
      <c r="AO3856" s="69" t="s">
        <v>263</v>
      </c>
      <c r="AP3856" s="69" t="s">
        <v>1913</v>
      </c>
      <c r="AQ3856" s="69" t="s">
        <v>263</v>
      </c>
      <c r="AR3856" s="69" t="s">
        <v>1917</v>
      </c>
    </row>
    <row r="3857" spans="36:44" ht="14.4">
      <c r="AJ3857" s="26" t="str">
        <f>VLOOKUP(AQ3857,'user list'!A:B,2,0)</f>
        <v>OCM</v>
      </c>
      <c r="AK3857" s="26">
        <f t="shared" si="228"/>
        <v>6</v>
      </c>
      <c r="AL3857" s="26">
        <f t="shared" si="229"/>
        <v>10</v>
      </c>
      <c r="AM3857" s="94" t="str">
        <f t="shared" si="230"/>
        <v>6/10 Log In</v>
      </c>
      <c r="AN3857" s="172">
        <v>45818.595509259256</v>
      </c>
      <c r="AO3857" s="69" t="s">
        <v>230</v>
      </c>
      <c r="AP3857" s="69" t="s">
        <v>1913</v>
      </c>
      <c r="AQ3857" s="69" t="s">
        <v>230</v>
      </c>
      <c r="AR3857" s="69" t="s">
        <v>1916</v>
      </c>
    </row>
    <row r="3858" spans="36:44" ht="14.4">
      <c r="AJ3858" s="26" t="str">
        <f>VLOOKUP(AQ3858,'user list'!A:B,2,0)</f>
        <v>QCBAS</v>
      </c>
      <c r="AK3858" s="26">
        <f t="shared" si="228"/>
        <v>6</v>
      </c>
      <c r="AL3858" s="26">
        <f t="shared" si="229"/>
        <v>10</v>
      </c>
      <c r="AM3858" s="94" t="str">
        <f t="shared" si="230"/>
        <v>6/10 Log In</v>
      </c>
      <c r="AN3858" s="172">
        <v>45818.595682870371</v>
      </c>
      <c r="AO3858" s="69" t="s">
        <v>263</v>
      </c>
      <c r="AP3858" s="69" t="s">
        <v>1913</v>
      </c>
      <c r="AQ3858" s="69" t="s">
        <v>263</v>
      </c>
      <c r="AR3858" s="69" t="s">
        <v>1916</v>
      </c>
    </row>
    <row r="3859" spans="36:44" ht="14.4">
      <c r="AJ3859" s="26" t="str">
        <f>VLOOKUP(AQ3859,'user list'!A:B,2,0)</f>
        <v>CAD</v>
      </c>
      <c r="AK3859" s="26">
        <f t="shared" si="228"/>
        <v>6</v>
      </c>
      <c r="AL3859" s="26">
        <f t="shared" si="229"/>
        <v>10</v>
      </c>
      <c r="AM3859" s="94" t="str">
        <f t="shared" si="230"/>
        <v>6/10 Log In</v>
      </c>
      <c r="AN3859" s="172">
        <v>45818.59615740741</v>
      </c>
      <c r="AO3859" s="69" t="s">
        <v>196</v>
      </c>
      <c r="AP3859" s="69" t="s">
        <v>1913</v>
      </c>
      <c r="AQ3859" s="69" t="s">
        <v>196</v>
      </c>
      <c r="AR3859" s="69" t="s">
        <v>1916</v>
      </c>
    </row>
    <row r="3860" spans="36:44" ht="14.4">
      <c r="AJ3860" s="26" t="str">
        <f>VLOOKUP(AQ3860,'user list'!A:B,2,0)</f>
        <v>OCA</v>
      </c>
      <c r="AK3860" s="26">
        <f t="shared" si="228"/>
        <v>6</v>
      </c>
      <c r="AL3860" s="26">
        <f t="shared" si="229"/>
        <v>10</v>
      </c>
      <c r="AM3860" s="94" t="str">
        <f t="shared" si="230"/>
        <v>6/10 Log Off</v>
      </c>
      <c r="AN3860" s="172">
        <v>45818.59652777778</v>
      </c>
      <c r="AO3860" s="69" t="s">
        <v>224</v>
      </c>
      <c r="AP3860" s="69" t="s">
        <v>1913</v>
      </c>
      <c r="AQ3860" s="69" t="s">
        <v>224</v>
      </c>
      <c r="AR3860" s="69" t="s">
        <v>1917</v>
      </c>
    </row>
    <row r="3861" spans="36:44" ht="14.4">
      <c r="AJ3861" s="26" t="str">
        <f>VLOOKUP(AQ3861,'user list'!A:B,2,0)</f>
        <v>OCA</v>
      </c>
      <c r="AK3861" s="26">
        <f t="shared" si="228"/>
        <v>6</v>
      </c>
      <c r="AL3861" s="26">
        <f t="shared" si="229"/>
        <v>10</v>
      </c>
      <c r="AM3861" s="94" t="str">
        <f t="shared" si="230"/>
        <v>6/10 Log In</v>
      </c>
      <c r="AN3861" s="172">
        <v>45818.596608796295</v>
      </c>
      <c r="AO3861" s="69" t="s">
        <v>224</v>
      </c>
      <c r="AP3861" s="69" t="s">
        <v>1913</v>
      </c>
      <c r="AQ3861" s="69" t="s">
        <v>224</v>
      </c>
      <c r="AR3861" s="69" t="s">
        <v>1916</v>
      </c>
    </row>
    <row r="3862" spans="36:44" ht="14.4">
      <c r="AJ3862" s="26" t="str">
        <f>VLOOKUP(AQ3862,'user list'!A:B,2,0)</f>
        <v>OCA</v>
      </c>
      <c r="AK3862" s="26">
        <f t="shared" si="228"/>
        <v>6</v>
      </c>
      <c r="AL3862" s="26">
        <f t="shared" si="229"/>
        <v>10</v>
      </c>
      <c r="AM3862" s="94" t="str">
        <f t="shared" si="230"/>
        <v>6/10 Log In</v>
      </c>
      <c r="AN3862" s="172">
        <v>45818.597025462965</v>
      </c>
      <c r="AO3862" s="69" t="s">
        <v>228</v>
      </c>
      <c r="AP3862" s="69" t="s">
        <v>1913</v>
      </c>
      <c r="AQ3862" s="69" t="s">
        <v>228</v>
      </c>
      <c r="AR3862" s="69" t="s">
        <v>1916</v>
      </c>
    </row>
    <row r="3863" spans="36:44" ht="14.4">
      <c r="AJ3863" s="26" t="str">
        <f>VLOOKUP(AQ3863,'user list'!A:B,2,0)</f>
        <v>BCRD</v>
      </c>
      <c r="AK3863" s="26">
        <f t="shared" si="228"/>
        <v>6</v>
      </c>
      <c r="AL3863" s="26">
        <f t="shared" si="229"/>
        <v>10</v>
      </c>
      <c r="AM3863" s="94" t="str">
        <f t="shared" si="230"/>
        <v>6/10 Log In</v>
      </c>
      <c r="AN3863" s="172">
        <v>45818.598101851851</v>
      </c>
      <c r="AO3863" s="69" t="s">
        <v>192</v>
      </c>
      <c r="AP3863" s="69" t="s">
        <v>1913</v>
      </c>
      <c r="AQ3863" s="69" t="s">
        <v>192</v>
      </c>
      <c r="AR3863" s="69" t="s">
        <v>1916</v>
      </c>
    </row>
    <row r="3864" spans="36:44" ht="14.4">
      <c r="AJ3864" s="26" t="str">
        <f>VLOOKUP(AQ3864,'user list'!A:B,2,0)</f>
        <v>SPORTS</v>
      </c>
      <c r="AK3864" s="26">
        <f t="shared" si="228"/>
        <v>6</v>
      </c>
      <c r="AL3864" s="26">
        <f t="shared" si="229"/>
        <v>10</v>
      </c>
      <c r="AM3864" s="94" t="str">
        <f t="shared" si="230"/>
        <v>6/10 Log In</v>
      </c>
      <c r="AN3864" s="172">
        <v>45818.598576388889</v>
      </c>
      <c r="AO3864" s="69" t="s">
        <v>272</v>
      </c>
      <c r="AP3864" s="69" t="s">
        <v>1913</v>
      </c>
      <c r="AQ3864" s="69" t="s">
        <v>272</v>
      </c>
      <c r="AR3864" s="69" t="s">
        <v>1916</v>
      </c>
    </row>
    <row r="3865" spans="36:44" ht="14.4">
      <c r="AJ3865" s="26" t="str">
        <f>VLOOKUP(AQ3865,'user list'!A:B,2,0)</f>
        <v>HCDRD</v>
      </c>
      <c r="AK3865" s="26">
        <f t="shared" si="228"/>
        <v>6</v>
      </c>
      <c r="AL3865" s="26">
        <f t="shared" si="229"/>
        <v>10</v>
      </c>
      <c r="AM3865" s="94" t="str">
        <f t="shared" si="230"/>
        <v>6/10 Log Off</v>
      </c>
      <c r="AN3865" s="172">
        <v>45818.599270833336</v>
      </c>
      <c r="AO3865" s="69" t="s">
        <v>216</v>
      </c>
      <c r="AP3865" s="69" t="s">
        <v>1913</v>
      </c>
      <c r="AQ3865" s="69" t="s">
        <v>216</v>
      </c>
      <c r="AR3865" s="69" t="s">
        <v>1917</v>
      </c>
    </row>
    <row r="3866" spans="36:44" ht="14.4">
      <c r="AJ3866" s="26" t="str">
        <f>VLOOKUP(AQ3866,'user list'!A:B,2,0)</f>
        <v>OCM</v>
      </c>
      <c r="AK3866" s="26">
        <f t="shared" si="228"/>
        <v>6</v>
      </c>
      <c r="AL3866" s="26">
        <f t="shared" si="229"/>
        <v>10</v>
      </c>
      <c r="AM3866" s="94" t="str">
        <f t="shared" si="230"/>
        <v>6/10 Log In</v>
      </c>
      <c r="AN3866" s="172">
        <v>45818.600798611114</v>
      </c>
      <c r="AO3866" s="69" t="s">
        <v>232</v>
      </c>
      <c r="AP3866" s="69" t="s">
        <v>1913</v>
      </c>
      <c r="AQ3866" s="69" t="s">
        <v>232</v>
      </c>
      <c r="AR3866" s="69" t="s">
        <v>1916</v>
      </c>
    </row>
    <row r="3867" spans="36:44" ht="14.4">
      <c r="AJ3867" s="26" t="str">
        <f>VLOOKUP(AQ3867,'user list'!A:B,2,0)</f>
        <v>QCYDO</v>
      </c>
      <c r="AK3867" s="26">
        <f t="shared" si="228"/>
        <v>6</v>
      </c>
      <c r="AL3867" s="26">
        <f t="shared" si="229"/>
        <v>10</v>
      </c>
      <c r="AM3867" s="94" t="str">
        <f t="shared" si="230"/>
        <v>6/10 Log In</v>
      </c>
      <c r="AN3867" s="172">
        <v>45818.601354166669</v>
      </c>
      <c r="AO3867" s="69" t="s">
        <v>270</v>
      </c>
      <c r="AP3867" s="69" t="s">
        <v>1913</v>
      </c>
      <c r="AQ3867" s="69" t="s">
        <v>270</v>
      </c>
      <c r="AR3867" s="69" t="s">
        <v>1916</v>
      </c>
    </row>
    <row r="3868" spans="36:44" ht="14.4">
      <c r="AJ3868" s="26" t="str">
        <f>VLOOKUP(AQ3868,'user list'!A:B,2,0)</f>
        <v>PLEB</v>
      </c>
      <c r="AK3868" s="26">
        <f t="shared" si="228"/>
        <v>6</v>
      </c>
      <c r="AL3868" s="26">
        <f t="shared" si="229"/>
        <v>10</v>
      </c>
      <c r="AM3868" s="94" t="str">
        <f t="shared" si="230"/>
        <v>6/10 Log Off</v>
      </c>
      <c r="AN3868" s="172">
        <v>45818.602233796293</v>
      </c>
      <c r="AO3868" s="69" t="s">
        <v>260</v>
      </c>
      <c r="AP3868" s="69" t="s">
        <v>1913</v>
      </c>
      <c r="AQ3868" s="69" t="s">
        <v>260</v>
      </c>
      <c r="AR3868" s="69" t="s">
        <v>1917</v>
      </c>
    </row>
    <row r="3869" spans="36:44" ht="14.4">
      <c r="AJ3869" s="26" t="str">
        <f>VLOOKUP(AQ3869,'user list'!A:B,2,0)</f>
        <v>PLEB</v>
      </c>
      <c r="AK3869" s="26">
        <f t="shared" si="228"/>
        <v>6</v>
      </c>
      <c r="AL3869" s="26">
        <f t="shared" si="229"/>
        <v>10</v>
      </c>
      <c r="AM3869" s="94" t="str">
        <f t="shared" si="230"/>
        <v>6/10 Log In</v>
      </c>
      <c r="AN3869" s="172">
        <v>45818.602430555555</v>
      </c>
      <c r="AO3869" s="69" t="s">
        <v>260</v>
      </c>
      <c r="AP3869" s="69" t="s">
        <v>1913</v>
      </c>
      <c r="AQ3869" s="69" t="s">
        <v>260</v>
      </c>
      <c r="AR3869" s="69" t="s">
        <v>1916</v>
      </c>
    </row>
    <row r="3870" spans="36:44" ht="14.4">
      <c r="AJ3870" s="26" t="str">
        <f>VLOOKUP(AQ3870,'user list'!A:B,2,0)</f>
        <v>Admin</v>
      </c>
      <c r="AK3870" s="26">
        <f t="shared" si="228"/>
        <v>6</v>
      </c>
      <c r="AL3870" s="26">
        <f t="shared" si="229"/>
        <v>10</v>
      </c>
      <c r="AM3870" s="94" t="str">
        <f t="shared" si="230"/>
        <v>6/10 Log In</v>
      </c>
      <c r="AN3870" s="172">
        <v>45818.603773148148</v>
      </c>
      <c r="AO3870" s="69" t="s">
        <v>186</v>
      </c>
      <c r="AP3870" s="69" t="s">
        <v>1913</v>
      </c>
      <c r="AQ3870" s="69" t="s">
        <v>186</v>
      </c>
      <c r="AR3870" s="69" t="s">
        <v>1916</v>
      </c>
    </row>
    <row r="3871" spans="36:44" ht="14.4">
      <c r="AJ3871" s="26" t="str">
        <f>VLOOKUP(AQ3871,'user list'!A:B,2,0)</f>
        <v>OCM</v>
      </c>
      <c r="AK3871" s="26">
        <f t="shared" si="228"/>
        <v>6</v>
      </c>
      <c r="AL3871" s="26">
        <f t="shared" si="229"/>
        <v>10</v>
      </c>
      <c r="AM3871" s="94" t="str">
        <f t="shared" si="230"/>
        <v>6/10 Log In</v>
      </c>
      <c r="AN3871" s="172">
        <v>45818.605891203704</v>
      </c>
      <c r="AO3871" s="69" t="s">
        <v>230</v>
      </c>
      <c r="AP3871" s="69" t="s">
        <v>1913</v>
      </c>
      <c r="AQ3871" s="69" t="s">
        <v>230</v>
      </c>
      <c r="AR3871" s="69" t="s">
        <v>1916</v>
      </c>
    </row>
    <row r="3872" spans="36:44" ht="14.4">
      <c r="AJ3872" s="26" t="str">
        <f>VLOOKUP(AQ3872,'user list'!A:B,2,0)</f>
        <v>OCM</v>
      </c>
      <c r="AK3872" s="26">
        <f t="shared" si="228"/>
        <v>6</v>
      </c>
      <c r="AL3872" s="26">
        <f t="shared" si="229"/>
        <v>10</v>
      </c>
      <c r="AM3872" s="94" t="str">
        <f t="shared" si="230"/>
        <v>6/10 Log Off</v>
      </c>
      <c r="AN3872" s="172">
        <v>45818.606157407405</v>
      </c>
      <c r="AO3872" s="69" t="s">
        <v>235</v>
      </c>
      <c r="AP3872" s="69" t="s">
        <v>1913</v>
      </c>
      <c r="AQ3872" s="69" t="s">
        <v>235</v>
      </c>
      <c r="AR3872" s="69" t="s">
        <v>1917</v>
      </c>
    </row>
    <row r="3873" spans="36:44" ht="14.4">
      <c r="AJ3873" s="26" t="str">
        <f>VLOOKUP(AQ3873,'user list'!A:B,2,0)</f>
        <v>OCM</v>
      </c>
      <c r="AK3873" s="26">
        <f t="shared" si="228"/>
        <v>6</v>
      </c>
      <c r="AL3873" s="26">
        <f t="shared" si="229"/>
        <v>10</v>
      </c>
      <c r="AM3873" s="94" t="str">
        <f t="shared" si="230"/>
        <v>6/10 Log In</v>
      </c>
      <c r="AN3873" s="172">
        <v>45818.606215277781</v>
      </c>
      <c r="AO3873" s="69" t="s">
        <v>235</v>
      </c>
      <c r="AP3873" s="69" t="s">
        <v>1913</v>
      </c>
      <c r="AQ3873" s="69" t="s">
        <v>235</v>
      </c>
      <c r="AR3873" s="69" t="s">
        <v>1916</v>
      </c>
    </row>
    <row r="3874" spans="36:44" ht="14.4">
      <c r="AJ3874" s="26" t="str">
        <f>VLOOKUP(AQ3874,'user list'!A:B,2,0)</f>
        <v>BPLD</v>
      </c>
      <c r="AK3874" s="26">
        <f t="shared" si="228"/>
        <v>6</v>
      </c>
      <c r="AL3874" s="26">
        <f t="shared" si="229"/>
        <v>10</v>
      </c>
      <c r="AM3874" s="94" t="str">
        <f t="shared" si="230"/>
        <v>6/10 Log Off</v>
      </c>
      <c r="AN3874" s="172">
        <v>45818.60701388889</v>
      </c>
      <c r="AO3874" s="69" t="s">
        <v>194</v>
      </c>
      <c r="AP3874" s="69" t="s">
        <v>1913</v>
      </c>
      <c r="AQ3874" s="69" t="s">
        <v>194</v>
      </c>
      <c r="AR3874" s="69" t="s">
        <v>1917</v>
      </c>
    </row>
    <row r="3875" spans="36:44" ht="14.4">
      <c r="AJ3875" s="26" t="str">
        <f>VLOOKUP(AQ3875,'user list'!A:B,2,0)</f>
        <v>BPLD</v>
      </c>
      <c r="AK3875" s="26">
        <f t="shared" ref="AK3875:AK3938" si="231">MONTH(AN3875)</f>
        <v>6</v>
      </c>
      <c r="AL3875" s="26">
        <f t="shared" ref="AL3875:AL3938" si="232">DAY(AN3875)</f>
        <v>10</v>
      </c>
      <c r="AM3875" s="94" t="str">
        <f t="shared" ref="AM3875:AM3938" si="233">AK3875&amp;"/"&amp;AL3875&amp;" "&amp;AR3875</f>
        <v>6/10 Log In</v>
      </c>
      <c r="AN3875" s="172">
        <v>45818.607083333336</v>
      </c>
      <c r="AO3875" s="69" t="s">
        <v>194</v>
      </c>
      <c r="AP3875" s="69" t="s">
        <v>1913</v>
      </c>
      <c r="AQ3875" s="69" t="s">
        <v>194</v>
      </c>
      <c r="AR3875" s="69" t="s">
        <v>1916</v>
      </c>
    </row>
    <row r="3876" spans="36:44" ht="14.4">
      <c r="AJ3876" s="26" t="str">
        <f>VLOOKUP(AQ3876,'user list'!A:B,2,0)</f>
        <v>Admin</v>
      </c>
      <c r="AK3876" s="26">
        <f t="shared" si="231"/>
        <v>6</v>
      </c>
      <c r="AL3876" s="26">
        <f t="shared" si="232"/>
        <v>10</v>
      </c>
      <c r="AM3876" s="94" t="str">
        <f t="shared" si="233"/>
        <v>6/10 Log In</v>
      </c>
      <c r="AN3876" s="172">
        <v>45818.607349537036</v>
      </c>
      <c r="AO3876" s="69" t="s">
        <v>186</v>
      </c>
      <c r="AP3876" s="69" t="s">
        <v>1913</v>
      </c>
      <c r="AQ3876" s="69" t="s">
        <v>186</v>
      </c>
      <c r="AR3876" s="69" t="s">
        <v>1916</v>
      </c>
    </row>
    <row r="3877" spans="36:44" ht="14.4">
      <c r="AJ3877" s="26" t="str">
        <f>VLOOKUP(AQ3877,'user list'!A:B,2,0)</f>
        <v>CTO</v>
      </c>
      <c r="AK3877" s="26">
        <f t="shared" si="231"/>
        <v>6</v>
      </c>
      <c r="AL3877" s="26">
        <f t="shared" si="232"/>
        <v>10</v>
      </c>
      <c r="AM3877" s="94" t="str">
        <f t="shared" si="233"/>
        <v>6/10 Log In</v>
      </c>
      <c r="AN3877" s="172">
        <v>45818.608275462961</v>
      </c>
      <c r="AO3877" s="69" t="s">
        <v>207</v>
      </c>
      <c r="AP3877" s="69" t="s">
        <v>1913</v>
      </c>
      <c r="AQ3877" s="69" t="s">
        <v>207</v>
      </c>
      <c r="AR3877" s="69" t="s">
        <v>1916</v>
      </c>
    </row>
    <row r="3878" spans="36:44" ht="14.4">
      <c r="AJ3878" s="26" t="str">
        <f>VLOOKUP(AQ3878,'user list'!A:B,2,0)</f>
        <v>QCCSD</v>
      </c>
      <c r="AK3878" s="26">
        <f t="shared" si="231"/>
        <v>6</v>
      </c>
      <c r="AL3878" s="26">
        <f t="shared" si="232"/>
        <v>10</v>
      </c>
      <c r="AM3878" s="94" t="str">
        <f t="shared" si="233"/>
        <v>6/10 Log In</v>
      </c>
      <c r="AN3878" s="172">
        <v>45818.608530092592</v>
      </c>
      <c r="AO3878" s="69" t="s">
        <v>264</v>
      </c>
      <c r="AP3878" s="69" t="s">
        <v>1913</v>
      </c>
      <c r="AQ3878" s="69" t="s">
        <v>264</v>
      </c>
      <c r="AR3878" s="69" t="s">
        <v>1916</v>
      </c>
    </row>
    <row r="3879" spans="36:44" ht="14.4">
      <c r="AJ3879" s="26" t="str">
        <f>VLOOKUP(AQ3879,'user list'!A:B,2,0)</f>
        <v>OCM</v>
      </c>
      <c r="AK3879" s="26">
        <f t="shared" si="231"/>
        <v>6</v>
      </c>
      <c r="AL3879" s="26">
        <f t="shared" si="232"/>
        <v>10</v>
      </c>
      <c r="AM3879" s="94" t="str">
        <f t="shared" si="233"/>
        <v>6/10 Log In</v>
      </c>
      <c r="AN3879" s="172">
        <v>45818.608912037038</v>
      </c>
      <c r="AO3879" s="69" t="s">
        <v>230</v>
      </c>
      <c r="AP3879" s="69" t="s">
        <v>1913</v>
      </c>
      <c r="AQ3879" s="69" t="s">
        <v>230</v>
      </c>
      <c r="AR3879" s="69" t="s">
        <v>1916</v>
      </c>
    </row>
    <row r="3880" spans="36:44" ht="14.4">
      <c r="AJ3880" s="26" t="str">
        <f>VLOOKUP(AQ3880,'user list'!A:B,2,0)</f>
        <v>CVD</v>
      </c>
      <c r="AK3880" s="26">
        <f t="shared" si="231"/>
        <v>6</v>
      </c>
      <c r="AL3880" s="26">
        <f t="shared" si="232"/>
        <v>10</v>
      </c>
      <c r="AM3880" s="94" t="str">
        <f t="shared" si="233"/>
        <v>6/10 Log Off</v>
      </c>
      <c r="AN3880" s="172">
        <v>45818.609467592592</v>
      </c>
      <c r="AO3880" s="69" t="s">
        <v>208</v>
      </c>
      <c r="AP3880" s="69" t="s">
        <v>1913</v>
      </c>
      <c r="AQ3880" s="69" t="s">
        <v>208</v>
      </c>
      <c r="AR3880" s="69" t="s">
        <v>1917</v>
      </c>
    </row>
    <row r="3881" spans="36:44" ht="14.4">
      <c r="AJ3881" s="26" t="str">
        <f>VLOOKUP(AQ3881,'user list'!A:B,2,0)</f>
        <v>CVD</v>
      </c>
      <c r="AK3881" s="26">
        <f t="shared" si="231"/>
        <v>6</v>
      </c>
      <c r="AL3881" s="26">
        <f t="shared" si="232"/>
        <v>10</v>
      </c>
      <c r="AM3881" s="94" t="str">
        <f t="shared" si="233"/>
        <v>6/10 Log In</v>
      </c>
      <c r="AN3881" s="172">
        <v>45818.609606481485</v>
      </c>
      <c r="AO3881" s="69" t="s">
        <v>208</v>
      </c>
      <c r="AP3881" s="69" t="s">
        <v>1913</v>
      </c>
      <c r="AQ3881" s="69" t="s">
        <v>208</v>
      </c>
      <c r="AR3881" s="69" t="s">
        <v>1916</v>
      </c>
    </row>
    <row r="3882" spans="36:44" ht="14.4">
      <c r="AJ3882" s="26" t="str">
        <f>VLOOKUP(AQ3882,'user list'!A:B,2,0)</f>
        <v>CHD</v>
      </c>
      <c r="AK3882" s="26">
        <f t="shared" si="231"/>
        <v>6</v>
      </c>
      <c r="AL3882" s="26">
        <f t="shared" si="232"/>
        <v>10</v>
      </c>
      <c r="AM3882" s="94" t="str">
        <f t="shared" si="233"/>
        <v>6/10 Log Off</v>
      </c>
      <c r="AN3882" s="172">
        <v>45818.609803240739</v>
      </c>
      <c r="AO3882" s="69" t="s">
        <v>203</v>
      </c>
      <c r="AP3882" s="69" t="s">
        <v>1913</v>
      </c>
      <c r="AQ3882" s="69" t="s">
        <v>203</v>
      </c>
      <c r="AR3882" s="69" t="s">
        <v>1917</v>
      </c>
    </row>
    <row r="3883" spans="36:44" ht="14.4">
      <c r="AJ3883" s="26" t="str">
        <f>VLOOKUP(AQ3883,'user list'!A:B,2,0)</f>
        <v>CHD</v>
      </c>
      <c r="AK3883" s="26">
        <f t="shared" si="231"/>
        <v>6</v>
      </c>
      <c r="AL3883" s="26">
        <f t="shared" si="232"/>
        <v>10</v>
      </c>
      <c r="AM3883" s="94" t="str">
        <f t="shared" si="233"/>
        <v>6/10 Log In</v>
      </c>
      <c r="AN3883" s="172">
        <v>45818.610069444447</v>
      </c>
      <c r="AO3883" s="69" t="s">
        <v>203</v>
      </c>
      <c r="AP3883" s="69" t="s">
        <v>1913</v>
      </c>
      <c r="AQ3883" s="69" t="s">
        <v>203</v>
      </c>
      <c r="AR3883" s="69" t="s">
        <v>1916</v>
      </c>
    </row>
    <row r="3884" spans="36:44" ht="14.4">
      <c r="AJ3884" s="26" t="str">
        <f>VLOOKUP(AQ3884,'user list'!A:B,2,0)</f>
        <v>ITDD</v>
      </c>
      <c r="AK3884" s="26">
        <f t="shared" si="231"/>
        <v>6</v>
      </c>
      <c r="AL3884" s="26">
        <f t="shared" si="232"/>
        <v>10</v>
      </c>
      <c r="AM3884" s="94" t="str">
        <f t="shared" si="233"/>
        <v>6/10 Log In</v>
      </c>
      <c r="AN3884" s="172">
        <v>45818.613680555558</v>
      </c>
      <c r="AO3884" s="69" t="s">
        <v>219</v>
      </c>
      <c r="AP3884" s="69" t="s">
        <v>1913</v>
      </c>
      <c r="AQ3884" s="69" t="s">
        <v>219</v>
      </c>
      <c r="AR3884" s="69" t="s">
        <v>1916</v>
      </c>
    </row>
    <row r="3885" spans="36:44" ht="14.4">
      <c r="AJ3885" s="26" t="str">
        <f>VLOOKUP(AQ3885,'user list'!A:B,2,0)</f>
        <v>QCYDO</v>
      </c>
      <c r="AK3885" s="26">
        <f t="shared" si="231"/>
        <v>6</v>
      </c>
      <c r="AL3885" s="26">
        <f t="shared" si="232"/>
        <v>10</v>
      </c>
      <c r="AM3885" s="94" t="str">
        <f t="shared" si="233"/>
        <v>6/10 Log Off</v>
      </c>
      <c r="AN3885" s="172">
        <v>45818.614062499997</v>
      </c>
      <c r="AO3885" s="69" t="s">
        <v>270</v>
      </c>
      <c r="AP3885" s="69" t="s">
        <v>1913</v>
      </c>
      <c r="AQ3885" s="69" t="s">
        <v>270</v>
      </c>
      <c r="AR3885" s="69" t="s">
        <v>1917</v>
      </c>
    </row>
    <row r="3886" spans="36:44" ht="14.4">
      <c r="AJ3886" s="26" t="str">
        <f>VLOOKUP(AQ3886,'user list'!A:B,2,0)</f>
        <v>OCM</v>
      </c>
      <c r="AK3886" s="26">
        <f t="shared" si="231"/>
        <v>6</v>
      </c>
      <c r="AL3886" s="26">
        <f t="shared" si="232"/>
        <v>10</v>
      </c>
      <c r="AM3886" s="94" t="str">
        <f t="shared" si="233"/>
        <v>6/10 Log In</v>
      </c>
      <c r="AN3886" s="172">
        <v>45818.614664351851</v>
      </c>
      <c r="AO3886" s="69" t="s">
        <v>236</v>
      </c>
      <c r="AP3886" s="69" t="s">
        <v>1913</v>
      </c>
      <c r="AQ3886" s="69" t="s">
        <v>236</v>
      </c>
      <c r="AR3886" s="69" t="s">
        <v>1916</v>
      </c>
    </row>
    <row r="3887" spans="36:44" ht="14.4">
      <c r="AJ3887" s="26" t="str">
        <f>VLOOKUP(AQ3887,'user list'!A:B,2,0)</f>
        <v>OCM</v>
      </c>
      <c r="AK3887" s="26">
        <f t="shared" si="231"/>
        <v>6</v>
      </c>
      <c r="AL3887" s="26">
        <f t="shared" si="232"/>
        <v>10</v>
      </c>
      <c r="AM3887" s="94" t="str">
        <f t="shared" si="233"/>
        <v>6/10 Log Off</v>
      </c>
      <c r="AN3887" s="172">
        <v>45818.614756944444</v>
      </c>
      <c r="AO3887" s="69" t="s">
        <v>236</v>
      </c>
      <c r="AP3887" s="69" t="s">
        <v>1913</v>
      </c>
      <c r="AQ3887" s="69" t="s">
        <v>236</v>
      </c>
      <c r="AR3887" s="69" t="s">
        <v>1917</v>
      </c>
    </row>
    <row r="3888" spans="36:44" ht="14.4">
      <c r="AJ3888" s="26" t="str">
        <f>VLOOKUP(AQ3888,'user list'!A:B,2,0)</f>
        <v>TFCOPRISS</v>
      </c>
      <c r="AK3888" s="26">
        <f t="shared" si="231"/>
        <v>6</v>
      </c>
      <c r="AL3888" s="26">
        <f t="shared" si="232"/>
        <v>10</v>
      </c>
      <c r="AM3888" s="94" t="str">
        <f t="shared" si="233"/>
        <v>6/10 Log Off</v>
      </c>
      <c r="AN3888" s="172">
        <v>45818.615972222222</v>
      </c>
      <c r="AO3888" s="69" t="s">
        <v>274</v>
      </c>
      <c r="AP3888" s="69" t="s">
        <v>1913</v>
      </c>
      <c r="AQ3888" s="69" t="s">
        <v>274</v>
      </c>
      <c r="AR3888" s="69" t="s">
        <v>1917</v>
      </c>
    </row>
    <row r="3889" spans="36:44" ht="14.4">
      <c r="AJ3889" s="26" t="str">
        <f>VLOOKUP(AQ3889,'user list'!A:B,2,0)</f>
        <v>HCDRD</v>
      </c>
      <c r="AK3889" s="26">
        <f t="shared" si="231"/>
        <v>6</v>
      </c>
      <c r="AL3889" s="26">
        <f t="shared" si="232"/>
        <v>10</v>
      </c>
      <c r="AM3889" s="94" t="str">
        <f t="shared" si="233"/>
        <v>6/10 Log In</v>
      </c>
      <c r="AN3889" s="172">
        <v>45818.616203703707</v>
      </c>
      <c r="AO3889" s="69" t="s">
        <v>216</v>
      </c>
      <c r="AP3889" s="69" t="s">
        <v>1913</v>
      </c>
      <c r="AQ3889" s="69" t="s">
        <v>216</v>
      </c>
      <c r="AR3889" s="69" t="s">
        <v>1916</v>
      </c>
    </row>
    <row r="3890" spans="36:44" ht="14.4">
      <c r="AJ3890" s="26" t="str">
        <f>VLOOKUP(AQ3890,'user list'!A:B,2,0)</f>
        <v>OCAs</v>
      </c>
      <c r="AK3890" s="26">
        <f t="shared" si="231"/>
        <v>6</v>
      </c>
      <c r="AL3890" s="26">
        <f t="shared" si="232"/>
        <v>10</v>
      </c>
      <c r="AM3890" s="94" t="str">
        <f t="shared" si="233"/>
        <v>6/10 Log Off</v>
      </c>
      <c r="AN3890" s="172">
        <v>45818.619745370372</v>
      </c>
      <c r="AO3890" s="69" t="s">
        <v>279</v>
      </c>
      <c r="AP3890" s="69" t="s">
        <v>1913</v>
      </c>
      <c r="AQ3890" s="69" t="s">
        <v>279</v>
      </c>
      <c r="AR3890" s="69" t="s">
        <v>1917</v>
      </c>
    </row>
    <row r="3891" spans="36:44" ht="14.4">
      <c r="AJ3891" s="26" t="str">
        <f>VLOOKUP(AQ3891,'user list'!A:B,2,0)</f>
        <v>QCCSD</v>
      </c>
      <c r="AK3891" s="26">
        <f t="shared" si="231"/>
        <v>6</v>
      </c>
      <c r="AL3891" s="26">
        <f t="shared" si="232"/>
        <v>10</v>
      </c>
      <c r="AM3891" s="94" t="str">
        <f t="shared" si="233"/>
        <v>6/10 Log Off</v>
      </c>
      <c r="AN3891" s="172">
        <v>45818.620324074072</v>
      </c>
      <c r="AO3891" s="69" t="s">
        <v>264</v>
      </c>
      <c r="AP3891" s="69" t="s">
        <v>1913</v>
      </c>
      <c r="AQ3891" s="69" t="s">
        <v>264</v>
      </c>
      <c r="AR3891" s="69" t="s">
        <v>1917</v>
      </c>
    </row>
    <row r="3892" spans="36:44" ht="14.4">
      <c r="AJ3892" s="26" t="str">
        <f>VLOOKUP(AQ3892,'user list'!A:B,2,0)</f>
        <v>OCM</v>
      </c>
      <c r="AK3892" s="26">
        <f t="shared" si="231"/>
        <v>6</v>
      </c>
      <c r="AL3892" s="26">
        <f t="shared" si="232"/>
        <v>10</v>
      </c>
      <c r="AM3892" s="94" t="str">
        <f t="shared" si="233"/>
        <v>6/10 Log Off</v>
      </c>
      <c r="AN3892" s="172">
        <v>45818.622187499997</v>
      </c>
      <c r="AO3892" s="69" t="s">
        <v>230</v>
      </c>
      <c r="AP3892" s="69" t="s">
        <v>1913</v>
      </c>
      <c r="AQ3892" s="69" t="s">
        <v>230</v>
      </c>
      <c r="AR3892" s="69" t="s">
        <v>1917</v>
      </c>
    </row>
    <row r="3893" spans="36:44" ht="14.4">
      <c r="AJ3893" s="26" t="str">
        <f>VLOOKUP(AQ3893,'user list'!A:B,2,0)</f>
        <v>Admin</v>
      </c>
      <c r="AK3893" s="26">
        <f t="shared" si="231"/>
        <v>6</v>
      </c>
      <c r="AL3893" s="26">
        <f t="shared" si="232"/>
        <v>10</v>
      </c>
      <c r="AM3893" s="94" t="str">
        <f t="shared" si="233"/>
        <v>6/10 Log In</v>
      </c>
      <c r="AN3893" s="172">
        <v>45818.62232638889</v>
      </c>
      <c r="AO3893" s="69" t="s">
        <v>186</v>
      </c>
      <c r="AP3893" s="69" t="s">
        <v>1913</v>
      </c>
      <c r="AQ3893" s="69" t="s">
        <v>186</v>
      </c>
      <c r="AR3893" s="69" t="s">
        <v>1916</v>
      </c>
    </row>
    <row r="3894" spans="36:44" ht="14.4">
      <c r="AJ3894" s="26">
        <f>VLOOKUP(AQ3894,'user list'!A:B,2,0)</f>
        <v>0</v>
      </c>
      <c r="AK3894" s="26">
        <f t="shared" si="231"/>
        <v>6</v>
      </c>
      <c r="AL3894" s="26">
        <f t="shared" si="232"/>
        <v>10</v>
      </c>
      <c r="AM3894" s="94" t="str">
        <f t="shared" si="233"/>
        <v>6/10 Changed</v>
      </c>
      <c r="AN3894" s="172">
        <v>45818.622696759259</v>
      </c>
      <c r="AO3894" s="69" t="s">
        <v>186</v>
      </c>
      <c r="AP3894" s="69" t="s">
        <v>1922</v>
      </c>
      <c r="AQ3894" s="69" t="s">
        <v>289</v>
      </c>
      <c r="AR3894" s="69" t="s">
        <v>1918</v>
      </c>
    </row>
    <row r="3895" spans="36:44" ht="14.4">
      <c r="AJ3895" s="26" t="str">
        <f>VLOOKUP(AQ3895,'user list'!A:B,2,0)</f>
        <v>ASC</v>
      </c>
      <c r="AK3895" s="26">
        <f t="shared" si="231"/>
        <v>6</v>
      </c>
      <c r="AL3895" s="26">
        <f t="shared" si="232"/>
        <v>10</v>
      </c>
      <c r="AM3895" s="94" t="str">
        <f t="shared" si="233"/>
        <v>6/10 Changed</v>
      </c>
      <c r="AN3895" s="172">
        <v>45818.622696759259</v>
      </c>
      <c r="AO3895" s="69" t="s">
        <v>186</v>
      </c>
      <c r="AP3895" s="69" t="s">
        <v>1913</v>
      </c>
      <c r="AQ3895" s="69" t="s">
        <v>286</v>
      </c>
      <c r="AR3895" s="69" t="s">
        <v>1918</v>
      </c>
    </row>
    <row r="3896" spans="36:44" ht="14.4">
      <c r="AJ3896" s="26" t="str">
        <f>VLOOKUP(AQ3896,'user list'!A:B,2,0)</f>
        <v>ASC</v>
      </c>
      <c r="AK3896" s="26">
        <f t="shared" si="231"/>
        <v>6</v>
      </c>
      <c r="AL3896" s="26">
        <f t="shared" si="232"/>
        <v>10</v>
      </c>
      <c r="AM3896" s="94" t="str">
        <f t="shared" si="233"/>
        <v>6/10 Log In</v>
      </c>
      <c r="AN3896" s="172">
        <v>45818.623032407406</v>
      </c>
      <c r="AO3896" s="69" t="s">
        <v>286</v>
      </c>
      <c r="AP3896" s="69" t="s">
        <v>1913</v>
      </c>
      <c r="AQ3896" s="69" t="s">
        <v>286</v>
      </c>
      <c r="AR3896" s="69" t="s">
        <v>1916</v>
      </c>
    </row>
    <row r="3897" spans="36:44" ht="14.4">
      <c r="AJ3897" s="26" t="str">
        <f>VLOOKUP(AQ3897,'user list'!A:B,2,0)</f>
        <v>Admin</v>
      </c>
      <c r="AK3897" s="26">
        <f t="shared" si="231"/>
        <v>6</v>
      </c>
      <c r="AL3897" s="26">
        <f t="shared" si="232"/>
        <v>10</v>
      </c>
      <c r="AM3897" s="94" t="str">
        <f t="shared" si="233"/>
        <v>6/10 Log In</v>
      </c>
      <c r="AN3897" s="172">
        <v>45818.624282407407</v>
      </c>
      <c r="AO3897" s="69" t="s">
        <v>186</v>
      </c>
      <c r="AP3897" s="69" t="s">
        <v>1913</v>
      </c>
      <c r="AQ3897" s="69" t="s">
        <v>186</v>
      </c>
      <c r="AR3897" s="69" t="s">
        <v>1916</v>
      </c>
    </row>
    <row r="3898" spans="36:44" ht="14.4">
      <c r="AJ3898" s="26" t="str">
        <f>VLOOKUP(AQ3898,'user list'!A:B,2,0)</f>
        <v>DSQC</v>
      </c>
      <c r="AK3898" s="26">
        <f t="shared" si="231"/>
        <v>6</v>
      </c>
      <c r="AL3898" s="26">
        <f t="shared" si="232"/>
        <v>10</v>
      </c>
      <c r="AM3898" s="94" t="str">
        <f t="shared" si="233"/>
        <v>6/10 Log Off</v>
      </c>
      <c r="AN3898" s="172">
        <v>45818.624571759261</v>
      </c>
      <c r="AO3898" s="69" t="s">
        <v>214</v>
      </c>
      <c r="AP3898" s="69" t="s">
        <v>1913</v>
      </c>
      <c r="AQ3898" s="69" t="s">
        <v>214</v>
      </c>
      <c r="AR3898" s="69" t="s">
        <v>1917</v>
      </c>
    </row>
    <row r="3899" spans="36:44" ht="14.4">
      <c r="AJ3899" s="26" t="str">
        <f>VLOOKUP(AQ3899,'user list'!A:B,2,0)</f>
        <v>DSQC</v>
      </c>
      <c r="AK3899" s="26">
        <f t="shared" si="231"/>
        <v>6</v>
      </c>
      <c r="AL3899" s="26">
        <f t="shared" si="232"/>
        <v>10</v>
      </c>
      <c r="AM3899" s="94" t="str">
        <f t="shared" si="233"/>
        <v>6/10 Log In</v>
      </c>
      <c r="AN3899" s="172">
        <v>45818.624756944446</v>
      </c>
      <c r="AO3899" s="69" t="s">
        <v>214</v>
      </c>
      <c r="AP3899" s="69" t="s">
        <v>1913</v>
      </c>
      <c r="AQ3899" s="69" t="s">
        <v>214</v>
      </c>
      <c r="AR3899" s="69" t="s">
        <v>1916</v>
      </c>
    </row>
    <row r="3900" spans="36:44" ht="14.4">
      <c r="AJ3900" s="26" t="str">
        <f>VLOOKUP(AQ3900,'user list'!A:B,2,0)</f>
        <v>CBD</v>
      </c>
      <c r="AK3900" s="26">
        <f t="shared" si="231"/>
        <v>6</v>
      </c>
      <c r="AL3900" s="26">
        <f t="shared" si="232"/>
        <v>10</v>
      </c>
      <c r="AM3900" s="94" t="str">
        <f t="shared" si="233"/>
        <v>6/10 Log Off</v>
      </c>
      <c r="AN3900" s="172">
        <v>45818.625196759262</v>
      </c>
      <c r="AO3900" s="69" t="s">
        <v>197</v>
      </c>
      <c r="AP3900" s="69" t="s">
        <v>1913</v>
      </c>
      <c r="AQ3900" s="69" t="s">
        <v>197</v>
      </c>
      <c r="AR3900" s="69" t="s">
        <v>1917</v>
      </c>
    </row>
    <row r="3901" spans="36:44" ht="14.4">
      <c r="AJ3901" s="26" t="str">
        <f>VLOOKUP(AQ3901,'user list'!A:B,2,0)</f>
        <v>OCAs</v>
      </c>
      <c r="AK3901" s="26">
        <f t="shared" si="231"/>
        <v>6</v>
      </c>
      <c r="AL3901" s="26">
        <f t="shared" si="232"/>
        <v>10</v>
      </c>
      <c r="AM3901" s="94" t="str">
        <f t="shared" si="233"/>
        <v>6/10 Log In</v>
      </c>
      <c r="AN3901" s="172">
        <v>45818.62605324074</v>
      </c>
      <c r="AO3901" s="69" t="s">
        <v>279</v>
      </c>
      <c r="AP3901" s="69" t="s">
        <v>1913</v>
      </c>
      <c r="AQ3901" s="69" t="s">
        <v>279</v>
      </c>
      <c r="AR3901" s="69" t="s">
        <v>1916</v>
      </c>
    </row>
    <row r="3902" spans="36:44" ht="14.4">
      <c r="AJ3902" s="26" t="str">
        <f>VLOOKUP(AQ3902,'user list'!A:B,2,0)</f>
        <v>QCPL</v>
      </c>
      <c r="AK3902" s="26">
        <f t="shared" si="231"/>
        <v>6</v>
      </c>
      <c r="AL3902" s="26">
        <f t="shared" si="232"/>
        <v>10</v>
      </c>
      <c r="AM3902" s="94" t="str">
        <f t="shared" si="233"/>
        <v>6/10 Log Off</v>
      </c>
      <c r="AN3902" s="172">
        <v>45818.627199074072</v>
      </c>
      <c r="AO3902" s="69" t="s">
        <v>268</v>
      </c>
      <c r="AP3902" s="69" t="s">
        <v>1913</v>
      </c>
      <c r="AQ3902" s="69" t="s">
        <v>268</v>
      </c>
      <c r="AR3902" s="69" t="s">
        <v>1917</v>
      </c>
    </row>
    <row r="3903" spans="36:44" ht="14.4">
      <c r="AJ3903" s="26" t="str">
        <f>VLOOKUP(AQ3903,'user list'!A:B,2,0)</f>
        <v>QCYDO</v>
      </c>
      <c r="AK3903" s="26">
        <f t="shared" si="231"/>
        <v>6</v>
      </c>
      <c r="AL3903" s="26">
        <f t="shared" si="232"/>
        <v>10</v>
      </c>
      <c r="AM3903" s="94" t="str">
        <f t="shared" si="233"/>
        <v>6/10 Log In</v>
      </c>
      <c r="AN3903" s="172">
        <v>45818.628194444442</v>
      </c>
      <c r="AO3903" s="69" t="s">
        <v>270</v>
      </c>
      <c r="AP3903" s="69" t="s">
        <v>1913</v>
      </c>
      <c r="AQ3903" s="69" t="s">
        <v>270</v>
      </c>
      <c r="AR3903" s="69" t="s">
        <v>1916</v>
      </c>
    </row>
    <row r="3904" spans="36:44" ht="14.4">
      <c r="AJ3904" s="26" t="str">
        <f>VLOOKUP(AQ3904,'user list'!A:B,2,0)</f>
        <v>PLEB</v>
      </c>
      <c r="AK3904" s="26">
        <f t="shared" si="231"/>
        <v>6</v>
      </c>
      <c r="AL3904" s="26">
        <f t="shared" si="232"/>
        <v>10</v>
      </c>
      <c r="AM3904" s="94" t="str">
        <f t="shared" si="233"/>
        <v>6/10 Log In</v>
      </c>
      <c r="AN3904" s="172">
        <v>45818.62877314815</v>
      </c>
      <c r="AO3904" s="69" t="s">
        <v>260</v>
      </c>
      <c r="AP3904" s="69" t="s">
        <v>1913</v>
      </c>
      <c r="AQ3904" s="69" t="s">
        <v>260</v>
      </c>
      <c r="AR3904" s="69" t="s">
        <v>1916</v>
      </c>
    </row>
    <row r="3905" spans="36:44" ht="14.4">
      <c r="AJ3905" s="26" t="str">
        <f>VLOOKUP(AQ3905,'user list'!A:B,2,0)</f>
        <v>QCPL</v>
      </c>
      <c r="AK3905" s="26">
        <f t="shared" si="231"/>
        <v>6</v>
      </c>
      <c r="AL3905" s="26">
        <f t="shared" si="232"/>
        <v>10</v>
      </c>
      <c r="AM3905" s="94" t="str">
        <f t="shared" si="233"/>
        <v>6/10 Log In</v>
      </c>
      <c r="AN3905" s="172">
        <v>45818.629004629627</v>
      </c>
      <c r="AO3905" s="69" t="s">
        <v>268</v>
      </c>
      <c r="AP3905" s="69" t="s">
        <v>1913</v>
      </c>
      <c r="AQ3905" s="69" t="s">
        <v>268</v>
      </c>
      <c r="AR3905" s="69" t="s">
        <v>1916</v>
      </c>
    </row>
    <row r="3906" spans="36:44" ht="14.4">
      <c r="AJ3906" s="26" t="str">
        <f>VLOOKUP(AQ3906,'user list'!A:B,2,0)</f>
        <v>ASC</v>
      </c>
      <c r="AK3906" s="26">
        <f t="shared" si="231"/>
        <v>6</v>
      </c>
      <c r="AL3906" s="26">
        <f t="shared" si="232"/>
        <v>10</v>
      </c>
      <c r="AM3906" s="94" t="str">
        <f t="shared" si="233"/>
        <v>6/10 Log Off</v>
      </c>
      <c r="AN3906" s="172">
        <v>45818.632696759261</v>
      </c>
      <c r="AO3906" s="69" t="s">
        <v>286</v>
      </c>
      <c r="AP3906" s="69" t="s">
        <v>1913</v>
      </c>
      <c r="AQ3906" s="69" t="s">
        <v>286</v>
      </c>
      <c r="AR3906" s="69" t="s">
        <v>1917</v>
      </c>
    </row>
    <row r="3907" spans="36:44" ht="14.4">
      <c r="AJ3907" s="26" t="str">
        <f>VLOOKUP(AQ3907,'user list'!A:B,2,0)</f>
        <v>Admin</v>
      </c>
      <c r="AK3907" s="26">
        <f t="shared" si="231"/>
        <v>6</v>
      </c>
      <c r="AL3907" s="26">
        <f t="shared" si="232"/>
        <v>10</v>
      </c>
      <c r="AM3907" s="94" t="str">
        <f t="shared" si="233"/>
        <v>6/10 Log In</v>
      </c>
      <c r="AN3907" s="172">
        <v>45818.632777777777</v>
      </c>
      <c r="AO3907" s="69" t="s">
        <v>186</v>
      </c>
      <c r="AP3907" s="69" t="s">
        <v>1913</v>
      </c>
      <c r="AQ3907" s="69" t="s">
        <v>186</v>
      </c>
      <c r="AR3907" s="69" t="s">
        <v>1916</v>
      </c>
    </row>
    <row r="3908" spans="36:44" ht="14.4">
      <c r="AJ3908" s="26" t="str">
        <f>VLOOKUP(AQ3908,'user list'!A:B,2,0)</f>
        <v>SPORTS</v>
      </c>
      <c r="AK3908" s="26">
        <f t="shared" si="231"/>
        <v>6</v>
      </c>
      <c r="AL3908" s="26">
        <f t="shared" si="232"/>
        <v>10</v>
      </c>
      <c r="AM3908" s="94" t="str">
        <f t="shared" si="233"/>
        <v>6/10 Log Off</v>
      </c>
      <c r="AN3908" s="172">
        <v>45818.634120370371</v>
      </c>
      <c r="AO3908" s="69" t="s">
        <v>272</v>
      </c>
      <c r="AP3908" s="69" t="s">
        <v>1913</v>
      </c>
      <c r="AQ3908" s="69" t="s">
        <v>272</v>
      </c>
      <c r="AR3908" s="69" t="s">
        <v>1917</v>
      </c>
    </row>
    <row r="3909" spans="36:44" ht="14.4">
      <c r="AJ3909" s="26" t="str">
        <f>VLOOKUP(AQ3909,'user list'!A:B,2,0)</f>
        <v>SPORTS</v>
      </c>
      <c r="AK3909" s="26">
        <f t="shared" si="231"/>
        <v>6</v>
      </c>
      <c r="AL3909" s="26">
        <f t="shared" si="232"/>
        <v>10</v>
      </c>
      <c r="AM3909" s="94" t="str">
        <f t="shared" si="233"/>
        <v>6/10 Log In</v>
      </c>
      <c r="AN3909" s="172">
        <v>45818.634212962963</v>
      </c>
      <c r="AO3909" s="69" t="s">
        <v>272</v>
      </c>
      <c r="AP3909" s="69" t="s">
        <v>1913</v>
      </c>
      <c r="AQ3909" s="69" t="s">
        <v>272</v>
      </c>
      <c r="AR3909" s="69" t="s">
        <v>1916</v>
      </c>
    </row>
    <row r="3910" spans="36:44" ht="14.4">
      <c r="AJ3910" s="26" t="str">
        <f>VLOOKUP(AQ3910,'user list'!A:B,2,0)</f>
        <v>ITDD</v>
      </c>
      <c r="AK3910" s="26">
        <f t="shared" si="231"/>
        <v>6</v>
      </c>
      <c r="AL3910" s="26">
        <f t="shared" si="232"/>
        <v>10</v>
      </c>
      <c r="AM3910" s="94" t="str">
        <f t="shared" si="233"/>
        <v>6/10 Log Off</v>
      </c>
      <c r="AN3910" s="172">
        <v>45818.634386574071</v>
      </c>
      <c r="AO3910" s="69" t="s">
        <v>219</v>
      </c>
      <c r="AP3910" s="69" t="s">
        <v>1913</v>
      </c>
      <c r="AQ3910" s="69" t="s">
        <v>219</v>
      </c>
      <c r="AR3910" s="69" t="s">
        <v>1917</v>
      </c>
    </row>
    <row r="3911" spans="36:44" ht="14.4">
      <c r="AJ3911" s="26" t="str">
        <f>VLOOKUP(AQ3911,'user list'!A:B,2,0)</f>
        <v>ITDD</v>
      </c>
      <c r="AK3911" s="26">
        <f t="shared" si="231"/>
        <v>6</v>
      </c>
      <c r="AL3911" s="26">
        <f t="shared" si="232"/>
        <v>10</v>
      </c>
      <c r="AM3911" s="94" t="str">
        <f t="shared" si="233"/>
        <v>6/10 Log In</v>
      </c>
      <c r="AN3911" s="172">
        <v>45818.634432870371</v>
      </c>
      <c r="AO3911" s="69" t="s">
        <v>219</v>
      </c>
      <c r="AP3911" s="69" t="s">
        <v>1913</v>
      </c>
      <c r="AQ3911" s="69" t="s">
        <v>219</v>
      </c>
      <c r="AR3911" s="69" t="s">
        <v>1916</v>
      </c>
    </row>
    <row r="3912" spans="36:44" ht="14.4">
      <c r="AJ3912" s="26" t="str">
        <f>VLOOKUP(AQ3912,'user list'!A:B,2,0)</f>
        <v>Admin</v>
      </c>
      <c r="AK3912" s="26">
        <f t="shared" si="231"/>
        <v>6</v>
      </c>
      <c r="AL3912" s="26">
        <f t="shared" si="232"/>
        <v>10</v>
      </c>
      <c r="AM3912" s="94" t="str">
        <f t="shared" si="233"/>
        <v>6/10 Log In</v>
      </c>
      <c r="AN3912" s="172">
        <v>45818.634548611109</v>
      </c>
      <c r="AO3912" s="69" t="s">
        <v>186</v>
      </c>
      <c r="AP3912" s="69" t="s">
        <v>1913</v>
      </c>
      <c r="AQ3912" s="69" t="s">
        <v>186</v>
      </c>
      <c r="AR3912" s="69" t="s">
        <v>1916</v>
      </c>
    </row>
    <row r="3913" spans="36:44" ht="14.4">
      <c r="AJ3913" s="26" t="str">
        <f>VLOOKUP(AQ3913,'user list'!A:B,2,0)</f>
        <v>Admin</v>
      </c>
      <c r="AK3913" s="26">
        <f t="shared" si="231"/>
        <v>6</v>
      </c>
      <c r="AL3913" s="26">
        <f t="shared" si="232"/>
        <v>10</v>
      </c>
      <c r="AM3913" s="94" t="str">
        <f t="shared" si="233"/>
        <v>6/10 Log In</v>
      </c>
      <c r="AN3913" s="172">
        <v>45818.634548611109</v>
      </c>
      <c r="AO3913" s="69" t="s">
        <v>186</v>
      </c>
      <c r="AP3913" s="69" t="s">
        <v>1913</v>
      </c>
      <c r="AQ3913" s="69" t="s">
        <v>186</v>
      </c>
      <c r="AR3913" s="69" t="s">
        <v>1916</v>
      </c>
    </row>
    <row r="3914" spans="36:44" ht="14.4">
      <c r="AJ3914" s="26" t="str">
        <f>VLOOKUP(AQ3914,'user list'!A:B,2,0)</f>
        <v>HRMD</v>
      </c>
      <c r="AK3914" s="26">
        <f t="shared" si="231"/>
        <v>6</v>
      </c>
      <c r="AL3914" s="26">
        <f t="shared" si="232"/>
        <v>10</v>
      </c>
      <c r="AM3914" s="94" t="str">
        <f t="shared" si="233"/>
        <v>6/10 Log Off</v>
      </c>
      <c r="AN3914" s="172">
        <v>45818.63486111111</v>
      </c>
      <c r="AO3914" s="69" t="s">
        <v>217</v>
      </c>
      <c r="AP3914" s="69" t="s">
        <v>1913</v>
      </c>
      <c r="AQ3914" s="69" t="s">
        <v>217</v>
      </c>
      <c r="AR3914" s="69" t="s">
        <v>1917</v>
      </c>
    </row>
    <row r="3915" spans="36:44" ht="14.4">
      <c r="AJ3915" s="26" t="str">
        <f>VLOOKUP(AQ3915,'user list'!A:B,2,0)</f>
        <v>MDAD</v>
      </c>
      <c r="AK3915" s="26">
        <f t="shared" si="231"/>
        <v>6</v>
      </c>
      <c r="AL3915" s="26">
        <f t="shared" si="232"/>
        <v>10</v>
      </c>
      <c r="AM3915" s="94" t="str">
        <f t="shared" si="233"/>
        <v>6/10 Log In</v>
      </c>
      <c r="AN3915" s="172">
        <v>45818.63521990741</v>
      </c>
      <c r="AO3915" s="69" t="s">
        <v>223</v>
      </c>
      <c r="AP3915" s="69" t="s">
        <v>1913</v>
      </c>
      <c r="AQ3915" s="69" t="s">
        <v>223</v>
      </c>
      <c r="AR3915" s="69" t="s">
        <v>1916</v>
      </c>
    </row>
    <row r="3916" spans="36:44" ht="14.4">
      <c r="AJ3916" s="26" t="str">
        <f>VLOOKUP(AQ3916,'user list'!A:B,2,0)</f>
        <v>OCM</v>
      </c>
      <c r="AK3916" s="26">
        <f t="shared" si="231"/>
        <v>6</v>
      </c>
      <c r="AL3916" s="26">
        <f t="shared" si="232"/>
        <v>10</v>
      </c>
      <c r="AM3916" s="94" t="str">
        <f t="shared" si="233"/>
        <v>6/10 Log Off</v>
      </c>
      <c r="AN3916" s="172">
        <v>45818.637407407405</v>
      </c>
      <c r="AO3916" s="69" t="s">
        <v>230</v>
      </c>
      <c r="AP3916" s="69" t="s">
        <v>1913</v>
      </c>
      <c r="AQ3916" s="69" t="s">
        <v>230</v>
      </c>
      <c r="AR3916" s="69" t="s">
        <v>1917</v>
      </c>
    </row>
    <row r="3917" spans="36:44" ht="14.4">
      <c r="AJ3917" s="26" t="str">
        <f>VLOOKUP(AQ3917,'user list'!A:B,2,0)</f>
        <v>QCTD</v>
      </c>
      <c r="AK3917" s="26">
        <f t="shared" si="231"/>
        <v>6</v>
      </c>
      <c r="AL3917" s="26">
        <f t="shared" si="232"/>
        <v>10</v>
      </c>
      <c r="AM3917" s="94" t="str">
        <f t="shared" si="233"/>
        <v>6/10 Log In</v>
      </c>
      <c r="AN3917" s="172">
        <v>45818.637650462966</v>
      </c>
      <c r="AO3917" s="69" t="s">
        <v>269</v>
      </c>
      <c r="AP3917" s="69" t="s">
        <v>1913</v>
      </c>
      <c r="AQ3917" s="69" t="s">
        <v>269</v>
      </c>
      <c r="AR3917" s="69" t="s">
        <v>1916</v>
      </c>
    </row>
    <row r="3918" spans="36:44" ht="14.4">
      <c r="AJ3918" s="26" t="str">
        <f>VLOOKUP(AQ3918,'user list'!A:B,2,0)</f>
        <v>HRMD</v>
      </c>
      <c r="AK3918" s="26">
        <f t="shared" si="231"/>
        <v>6</v>
      </c>
      <c r="AL3918" s="26">
        <f t="shared" si="232"/>
        <v>10</v>
      </c>
      <c r="AM3918" s="94" t="str">
        <f t="shared" si="233"/>
        <v>6/10 Log In</v>
      </c>
      <c r="AN3918" s="172">
        <v>45818.637812499997</v>
      </c>
      <c r="AO3918" s="69" t="s">
        <v>217</v>
      </c>
      <c r="AP3918" s="69" t="s">
        <v>1913</v>
      </c>
      <c r="AQ3918" s="69" t="s">
        <v>217</v>
      </c>
      <c r="AR3918" s="69" t="s">
        <v>1916</v>
      </c>
    </row>
    <row r="3919" spans="36:44" ht="14.4">
      <c r="AJ3919" s="26" t="str">
        <f>VLOOKUP(AQ3919,'user list'!A:B,2,0)</f>
        <v>PESO</v>
      </c>
      <c r="AK3919" s="26">
        <f t="shared" si="231"/>
        <v>6</v>
      </c>
      <c r="AL3919" s="26">
        <f t="shared" si="232"/>
        <v>10</v>
      </c>
      <c r="AM3919" s="94" t="str">
        <f t="shared" si="233"/>
        <v>6/10 Log In</v>
      </c>
      <c r="AN3919" s="172">
        <v>45818.640150462961</v>
      </c>
      <c r="AO3919" s="69" t="s">
        <v>259</v>
      </c>
      <c r="AP3919" s="69" t="s">
        <v>1913</v>
      </c>
      <c r="AQ3919" s="69" t="s">
        <v>259</v>
      </c>
      <c r="AR3919" s="69" t="s">
        <v>1916</v>
      </c>
    </row>
    <row r="3920" spans="36:44" ht="14.4">
      <c r="AJ3920" s="26" t="str">
        <f>VLOOKUP(AQ3920,'user list'!A:B,2,0)</f>
        <v>OCM</v>
      </c>
      <c r="AK3920" s="26">
        <f t="shared" si="231"/>
        <v>6</v>
      </c>
      <c r="AL3920" s="26">
        <f t="shared" si="232"/>
        <v>10</v>
      </c>
      <c r="AM3920" s="94" t="str">
        <f t="shared" si="233"/>
        <v>6/10 Log Off</v>
      </c>
      <c r="AN3920" s="172">
        <v>45818.640300925923</v>
      </c>
      <c r="AO3920" s="69" t="s">
        <v>230</v>
      </c>
      <c r="AP3920" s="69" t="s">
        <v>1913</v>
      </c>
      <c r="AQ3920" s="69" t="s">
        <v>230</v>
      </c>
      <c r="AR3920" s="69" t="s">
        <v>1917</v>
      </c>
    </row>
    <row r="3921" spans="36:44" ht="14.4">
      <c r="AJ3921" s="26" t="str">
        <f>VLOOKUP(AQ3921,'user list'!A:B,2,0)</f>
        <v>CGSD</v>
      </c>
      <c r="AK3921" s="26">
        <f t="shared" si="231"/>
        <v>6</v>
      </c>
      <c r="AL3921" s="26">
        <f t="shared" si="232"/>
        <v>10</v>
      </c>
      <c r="AM3921" s="94" t="str">
        <f t="shared" si="233"/>
        <v>6/10 Log In</v>
      </c>
      <c r="AN3921" s="172">
        <v>45818.643310185187</v>
      </c>
      <c r="AO3921" s="69" t="s">
        <v>200</v>
      </c>
      <c r="AP3921" s="69" t="s">
        <v>1913</v>
      </c>
      <c r="AQ3921" s="69" t="s">
        <v>200</v>
      </c>
      <c r="AR3921" s="69" t="s">
        <v>1916</v>
      </c>
    </row>
    <row r="3922" spans="36:44" ht="14.4">
      <c r="AJ3922" s="26" t="str">
        <f>VLOOKUP(AQ3922,'user list'!A:B,2,0)</f>
        <v>OCA</v>
      </c>
      <c r="AK3922" s="26">
        <f t="shared" si="231"/>
        <v>6</v>
      </c>
      <c r="AL3922" s="26">
        <f t="shared" si="232"/>
        <v>10</v>
      </c>
      <c r="AM3922" s="94" t="str">
        <f t="shared" si="233"/>
        <v>6/10 Log Off</v>
      </c>
      <c r="AN3922" s="172">
        <v>45818.643321759257</v>
      </c>
      <c r="AO3922" s="69" t="s">
        <v>228</v>
      </c>
      <c r="AP3922" s="69" t="s">
        <v>1913</v>
      </c>
      <c r="AQ3922" s="69" t="s">
        <v>228</v>
      </c>
      <c r="AR3922" s="69" t="s">
        <v>1917</v>
      </c>
    </row>
    <row r="3923" spans="36:44" ht="14.4">
      <c r="AJ3923" s="26" t="str">
        <f>VLOOKUP(AQ3923,'user list'!A:B,2,0)</f>
        <v>BPLD</v>
      </c>
      <c r="AK3923" s="26">
        <f t="shared" si="231"/>
        <v>6</v>
      </c>
      <c r="AL3923" s="26">
        <f t="shared" si="232"/>
        <v>10</v>
      </c>
      <c r="AM3923" s="94" t="str">
        <f t="shared" si="233"/>
        <v>6/10 Log Off</v>
      </c>
      <c r="AN3923" s="172">
        <v>45818.643495370372</v>
      </c>
      <c r="AO3923" s="69" t="s">
        <v>194</v>
      </c>
      <c r="AP3923" s="69" t="s">
        <v>1913</v>
      </c>
      <c r="AQ3923" s="69" t="s">
        <v>194</v>
      </c>
      <c r="AR3923" s="69" t="s">
        <v>1917</v>
      </c>
    </row>
    <row r="3924" spans="36:44" ht="14.4">
      <c r="AJ3924" s="26" t="str">
        <f>VLOOKUP(AQ3924,'user list'!A:B,2,0)</f>
        <v>BPLD</v>
      </c>
      <c r="AK3924" s="26">
        <f t="shared" si="231"/>
        <v>6</v>
      </c>
      <c r="AL3924" s="26">
        <f t="shared" si="232"/>
        <v>10</v>
      </c>
      <c r="AM3924" s="94" t="str">
        <f t="shared" si="233"/>
        <v>6/10 Log In</v>
      </c>
      <c r="AN3924" s="172">
        <v>45818.643576388888</v>
      </c>
      <c r="AO3924" s="69" t="s">
        <v>194</v>
      </c>
      <c r="AP3924" s="69" t="s">
        <v>1913</v>
      </c>
      <c r="AQ3924" s="69" t="s">
        <v>194</v>
      </c>
      <c r="AR3924" s="69" t="s">
        <v>1916</v>
      </c>
    </row>
    <row r="3925" spans="36:44" ht="14.4">
      <c r="AJ3925" s="26" t="str">
        <f>VLOOKUP(AQ3925,'user list'!A:B,2,0)</f>
        <v>CAD</v>
      </c>
      <c r="AK3925" s="26">
        <f t="shared" si="231"/>
        <v>6</v>
      </c>
      <c r="AL3925" s="26">
        <f t="shared" si="232"/>
        <v>10</v>
      </c>
      <c r="AM3925" s="94" t="str">
        <f t="shared" si="233"/>
        <v>6/10 Log Off</v>
      </c>
      <c r="AN3925" s="172">
        <v>45818.644247685188</v>
      </c>
      <c r="AO3925" s="69" t="s">
        <v>196</v>
      </c>
      <c r="AP3925" s="69" t="s">
        <v>1913</v>
      </c>
      <c r="AQ3925" s="69" t="s">
        <v>196</v>
      </c>
      <c r="AR3925" s="69" t="s">
        <v>1917</v>
      </c>
    </row>
    <row r="3926" spans="36:44" ht="14.4">
      <c r="AJ3926" s="26" t="str">
        <f>VLOOKUP(AQ3926,'user list'!A:B,2,0)</f>
        <v>CHD</v>
      </c>
      <c r="AK3926" s="26">
        <f t="shared" si="231"/>
        <v>6</v>
      </c>
      <c r="AL3926" s="26">
        <f t="shared" si="232"/>
        <v>10</v>
      </c>
      <c r="AM3926" s="94" t="str">
        <f t="shared" si="233"/>
        <v>6/10 Log Off</v>
      </c>
      <c r="AN3926" s="172">
        <v>45818.644270833334</v>
      </c>
      <c r="AO3926" s="69" t="s">
        <v>203</v>
      </c>
      <c r="AP3926" s="69" t="s">
        <v>1913</v>
      </c>
      <c r="AQ3926" s="69" t="s">
        <v>203</v>
      </c>
      <c r="AR3926" s="69" t="s">
        <v>1917</v>
      </c>
    </row>
    <row r="3927" spans="36:44" ht="14.4">
      <c r="AJ3927" s="26" t="str">
        <f>VLOOKUP(AQ3927,'user list'!A:B,2,0)</f>
        <v>CTO</v>
      </c>
      <c r="AK3927" s="26">
        <f t="shared" si="231"/>
        <v>6</v>
      </c>
      <c r="AL3927" s="26">
        <f t="shared" si="232"/>
        <v>10</v>
      </c>
      <c r="AM3927" s="94" t="str">
        <f t="shared" si="233"/>
        <v>6/10 Log Off</v>
      </c>
      <c r="AN3927" s="172">
        <v>45818.644444444442</v>
      </c>
      <c r="AO3927" s="69" t="s">
        <v>207</v>
      </c>
      <c r="AP3927" s="69" t="s">
        <v>1913</v>
      </c>
      <c r="AQ3927" s="69" t="s">
        <v>207</v>
      </c>
      <c r="AR3927" s="69" t="s">
        <v>1917</v>
      </c>
    </row>
    <row r="3928" spans="36:44" ht="14.4">
      <c r="AJ3928" s="26" t="str">
        <f>VLOOKUP(AQ3928,'user list'!A:B,2,0)</f>
        <v>CTO</v>
      </c>
      <c r="AK3928" s="26">
        <f t="shared" si="231"/>
        <v>6</v>
      </c>
      <c r="AL3928" s="26">
        <f t="shared" si="232"/>
        <v>10</v>
      </c>
      <c r="AM3928" s="94" t="str">
        <f t="shared" si="233"/>
        <v>6/10 Log In</v>
      </c>
      <c r="AN3928" s="172">
        <v>45818.644537037035</v>
      </c>
      <c r="AO3928" s="69" t="s">
        <v>207</v>
      </c>
      <c r="AP3928" s="69" t="s">
        <v>1913</v>
      </c>
      <c r="AQ3928" s="69" t="s">
        <v>207</v>
      </c>
      <c r="AR3928" s="69" t="s">
        <v>1916</v>
      </c>
    </row>
    <row r="3929" spans="36:44" ht="14.4">
      <c r="AJ3929" s="26" t="str">
        <f>VLOOKUP(AQ3929,'user list'!A:B,2,0)</f>
        <v>CHD</v>
      </c>
      <c r="AK3929" s="26">
        <f t="shared" si="231"/>
        <v>6</v>
      </c>
      <c r="AL3929" s="26">
        <f t="shared" si="232"/>
        <v>10</v>
      </c>
      <c r="AM3929" s="94" t="str">
        <f t="shared" si="233"/>
        <v>6/10 Log In</v>
      </c>
      <c r="AN3929" s="172">
        <v>45818.64471064815</v>
      </c>
      <c r="AO3929" s="69" t="s">
        <v>203</v>
      </c>
      <c r="AP3929" s="69" t="s">
        <v>1913</v>
      </c>
      <c r="AQ3929" s="69" t="s">
        <v>203</v>
      </c>
      <c r="AR3929" s="69" t="s">
        <v>1916</v>
      </c>
    </row>
    <row r="3930" spans="36:44" ht="14.4">
      <c r="AJ3930" s="26" t="str">
        <f>VLOOKUP(AQ3930,'user list'!A:B,2,0)</f>
        <v>OCM</v>
      </c>
      <c r="AK3930" s="26">
        <f t="shared" si="231"/>
        <v>6</v>
      </c>
      <c r="AL3930" s="26">
        <f t="shared" si="232"/>
        <v>10</v>
      </c>
      <c r="AM3930" s="94" t="str">
        <f t="shared" si="233"/>
        <v>6/10 Log In</v>
      </c>
      <c r="AN3930" s="172">
        <v>45818.644803240742</v>
      </c>
      <c r="AO3930" s="69" t="s">
        <v>230</v>
      </c>
      <c r="AP3930" s="69" t="s">
        <v>1913</v>
      </c>
      <c r="AQ3930" s="69" t="s">
        <v>230</v>
      </c>
      <c r="AR3930" s="69" t="s">
        <v>1916</v>
      </c>
    </row>
    <row r="3931" spans="36:44" ht="14.4">
      <c r="AJ3931" s="26" t="str">
        <f>VLOOKUP(AQ3931,'user list'!A:B,2,0)</f>
        <v>Admin</v>
      </c>
      <c r="AK3931" s="26">
        <f t="shared" si="231"/>
        <v>6</v>
      </c>
      <c r="AL3931" s="26">
        <f t="shared" si="232"/>
        <v>10</v>
      </c>
      <c r="AM3931" s="94" t="str">
        <f t="shared" si="233"/>
        <v>6/10 Log In</v>
      </c>
      <c r="AN3931" s="172">
        <v>45818.645937499998</v>
      </c>
      <c r="AO3931" s="69" t="s">
        <v>186</v>
      </c>
      <c r="AP3931" s="69" t="s">
        <v>1913</v>
      </c>
      <c r="AQ3931" s="69" t="s">
        <v>186</v>
      </c>
      <c r="AR3931" s="69" t="s">
        <v>1916</v>
      </c>
    </row>
    <row r="3932" spans="36:44" ht="14.4">
      <c r="AJ3932" s="26" t="str">
        <f>VLOOKUP(AQ3932,'user list'!A:B,2,0)</f>
        <v>DOE</v>
      </c>
      <c r="AK3932" s="26">
        <f t="shared" si="231"/>
        <v>6</v>
      </c>
      <c r="AL3932" s="26">
        <f t="shared" si="232"/>
        <v>10</v>
      </c>
      <c r="AM3932" s="94" t="str">
        <f t="shared" si="233"/>
        <v>6/10 Log Off</v>
      </c>
      <c r="AN3932" s="172">
        <v>45818.646041666667</v>
      </c>
      <c r="AO3932" s="69" t="s">
        <v>212</v>
      </c>
      <c r="AP3932" s="69" t="s">
        <v>1913</v>
      </c>
      <c r="AQ3932" s="69" t="s">
        <v>212</v>
      </c>
      <c r="AR3932" s="69" t="s">
        <v>1917</v>
      </c>
    </row>
    <row r="3933" spans="36:44" ht="14.4">
      <c r="AJ3933" s="26" t="str">
        <f>VLOOKUP(AQ3933,'user list'!A:B,2,0)</f>
        <v>QCPL</v>
      </c>
      <c r="AK3933" s="26">
        <f t="shared" si="231"/>
        <v>6</v>
      </c>
      <c r="AL3933" s="26">
        <f t="shared" si="232"/>
        <v>10</v>
      </c>
      <c r="AM3933" s="94" t="str">
        <f t="shared" si="233"/>
        <v>6/10 Log Off</v>
      </c>
      <c r="AN3933" s="172">
        <v>45818.646180555559</v>
      </c>
      <c r="AO3933" s="69" t="s">
        <v>268</v>
      </c>
      <c r="AP3933" s="69" t="s">
        <v>1913</v>
      </c>
      <c r="AQ3933" s="69" t="s">
        <v>268</v>
      </c>
      <c r="AR3933" s="69" t="s">
        <v>1917</v>
      </c>
    </row>
    <row r="3934" spans="36:44" ht="14.4">
      <c r="AJ3934" s="26" t="str">
        <f>VLOOKUP(AQ3934,'user list'!A:B,2,0)</f>
        <v>QCPL</v>
      </c>
      <c r="AK3934" s="26">
        <f t="shared" si="231"/>
        <v>6</v>
      </c>
      <c r="AL3934" s="26">
        <f t="shared" si="232"/>
        <v>10</v>
      </c>
      <c r="AM3934" s="94" t="str">
        <f t="shared" si="233"/>
        <v>6/10 Log In</v>
      </c>
      <c r="AN3934" s="172">
        <v>45818.646319444444</v>
      </c>
      <c r="AO3934" s="69" t="s">
        <v>268</v>
      </c>
      <c r="AP3934" s="69" t="s">
        <v>1913</v>
      </c>
      <c r="AQ3934" s="69" t="s">
        <v>268</v>
      </c>
      <c r="AR3934" s="69" t="s">
        <v>1916</v>
      </c>
    </row>
    <row r="3935" spans="36:44" ht="14.4">
      <c r="AJ3935" s="26" t="str">
        <f>VLOOKUP(AQ3935,'user list'!A:B,2,0)</f>
        <v>DOE</v>
      </c>
      <c r="AK3935" s="26">
        <f t="shared" si="231"/>
        <v>6</v>
      </c>
      <c r="AL3935" s="26">
        <f t="shared" si="232"/>
        <v>10</v>
      </c>
      <c r="AM3935" s="94" t="str">
        <f t="shared" si="233"/>
        <v>6/10 Log In</v>
      </c>
      <c r="AN3935" s="172">
        <v>45818.646435185183</v>
      </c>
      <c r="AO3935" s="69" t="s">
        <v>212</v>
      </c>
      <c r="AP3935" s="69" t="s">
        <v>1913</v>
      </c>
      <c r="AQ3935" s="69" t="s">
        <v>212</v>
      </c>
      <c r="AR3935" s="69" t="s">
        <v>1916</v>
      </c>
    </row>
    <row r="3936" spans="36:44" ht="14.4">
      <c r="AJ3936" s="26" t="str">
        <f>VLOOKUP(AQ3936,'user list'!A:B,2,0)</f>
        <v>OCM</v>
      </c>
      <c r="AK3936" s="26">
        <f t="shared" si="231"/>
        <v>6</v>
      </c>
      <c r="AL3936" s="26">
        <f t="shared" si="232"/>
        <v>10</v>
      </c>
      <c r="AM3936" s="94" t="str">
        <f t="shared" si="233"/>
        <v>6/10 Log Off</v>
      </c>
      <c r="AN3936" s="172">
        <v>45818.647002314814</v>
      </c>
      <c r="AO3936" s="69" t="s">
        <v>230</v>
      </c>
      <c r="AP3936" s="69" t="s">
        <v>1913</v>
      </c>
      <c r="AQ3936" s="69" t="s">
        <v>230</v>
      </c>
      <c r="AR3936" s="69" t="s">
        <v>1917</v>
      </c>
    </row>
    <row r="3937" spans="36:44" ht="14.4">
      <c r="AJ3937" s="26" t="str">
        <f>VLOOKUP(AQ3937,'user list'!A:B,2,0)</f>
        <v>Admin</v>
      </c>
      <c r="AK3937" s="26">
        <f t="shared" si="231"/>
        <v>6</v>
      </c>
      <c r="AL3937" s="26">
        <f t="shared" si="232"/>
        <v>10</v>
      </c>
      <c r="AM3937" s="94" t="str">
        <f t="shared" si="233"/>
        <v>6/10 Log In</v>
      </c>
      <c r="AN3937" s="172">
        <v>45818.64707175926</v>
      </c>
      <c r="AO3937" s="69" t="s">
        <v>186</v>
      </c>
      <c r="AP3937" s="69" t="s">
        <v>1913</v>
      </c>
      <c r="AQ3937" s="69" t="s">
        <v>186</v>
      </c>
      <c r="AR3937" s="69" t="s">
        <v>1916</v>
      </c>
    </row>
    <row r="3938" spans="36:44" ht="14.4">
      <c r="AJ3938" s="26" t="str">
        <f>VLOOKUP(AQ3938,'user list'!A:B,2,0)</f>
        <v>Admin</v>
      </c>
      <c r="AK3938" s="26">
        <f t="shared" si="231"/>
        <v>6</v>
      </c>
      <c r="AL3938" s="26">
        <f t="shared" si="232"/>
        <v>10</v>
      </c>
      <c r="AM3938" s="94" t="str">
        <f t="shared" si="233"/>
        <v>6/10 Log Off</v>
      </c>
      <c r="AN3938" s="172">
        <v>45818.647604166668</v>
      </c>
      <c r="AO3938" s="69" t="s">
        <v>186</v>
      </c>
      <c r="AP3938" s="69" t="s">
        <v>1913</v>
      </c>
      <c r="AQ3938" s="69" t="s">
        <v>186</v>
      </c>
      <c r="AR3938" s="69" t="s">
        <v>1917</v>
      </c>
    </row>
    <row r="3939" spans="36:44" ht="14.4">
      <c r="AJ3939" s="26" t="str">
        <f>VLOOKUP(AQ3939,'user list'!A:B,2,0)</f>
        <v>CAD</v>
      </c>
      <c r="AK3939" s="26">
        <f t="shared" ref="AK3939:AK4002" si="234">MONTH(AN3939)</f>
        <v>6</v>
      </c>
      <c r="AL3939" s="26">
        <f t="shared" ref="AL3939:AL4002" si="235">DAY(AN3939)</f>
        <v>10</v>
      </c>
      <c r="AM3939" s="94" t="str">
        <f t="shared" ref="AM3939:AM4002" si="236">AK3939&amp;"/"&amp;AL3939&amp;" "&amp;AR3939</f>
        <v>6/10 Log In</v>
      </c>
      <c r="AN3939" s="172">
        <v>45818.648275462961</v>
      </c>
      <c r="AO3939" s="69" t="s">
        <v>196</v>
      </c>
      <c r="AP3939" s="69" t="s">
        <v>1913</v>
      </c>
      <c r="AQ3939" s="69" t="s">
        <v>196</v>
      </c>
      <c r="AR3939" s="69" t="s">
        <v>1916</v>
      </c>
    </row>
    <row r="3940" spans="36:44" ht="14.4">
      <c r="AJ3940" s="26" t="str">
        <f>VLOOKUP(AQ3940,'user list'!A:B,2,0)</f>
        <v>BCRD</v>
      </c>
      <c r="AK3940" s="26">
        <f t="shared" si="234"/>
        <v>6</v>
      </c>
      <c r="AL3940" s="26">
        <f t="shared" si="235"/>
        <v>10</v>
      </c>
      <c r="AM3940" s="94" t="str">
        <f t="shared" si="236"/>
        <v>6/10 Log Off</v>
      </c>
      <c r="AN3940" s="172">
        <v>45818.64916666667</v>
      </c>
      <c r="AO3940" s="69" t="s">
        <v>192</v>
      </c>
      <c r="AP3940" s="69" t="s">
        <v>1913</v>
      </c>
      <c r="AQ3940" s="69" t="s">
        <v>192</v>
      </c>
      <c r="AR3940" s="69" t="s">
        <v>1917</v>
      </c>
    </row>
    <row r="3941" spans="36:44" ht="14.4">
      <c r="AJ3941" s="26" t="str">
        <f>VLOOKUP(AQ3941,'user list'!A:B,2,0)</f>
        <v>Admin</v>
      </c>
      <c r="AK3941" s="26">
        <f t="shared" si="234"/>
        <v>6</v>
      </c>
      <c r="AL3941" s="26">
        <f t="shared" si="235"/>
        <v>10</v>
      </c>
      <c r="AM3941" s="94" t="str">
        <f t="shared" si="236"/>
        <v>6/10 Log In</v>
      </c>
      <c r="AN3941" s="172">
        <v>45818.649629629632</v>
      </c>
      <c r="AO3941" s="69" t="s">
        <v>186</v>
      </c>
      <c r="AP3941" s="69" t="s">
        <v>1913</v>
      </c>
      <c r="AQ3941" s="69" t="s">
        <v>186</v>
      </c>
      <c r="AR3941" s="69" t="s">
        <v>1916</v>
      </c>
    </row>
    <row r="3942" spans="36:44" ht="14.4">
      <c r="AJ3942" s="26" t="str">
        <f>VLOOKUP(AQ3942,'user list'!A:B,2,0)</f>
        <v>PAISD</v>
      </c>
      <c r="AK3942" s="26">
        <f t="shared" si="234"/>
        <v>6</v>
      </c>
      <c r="AL3942" s="26">
        <f t="shared" si="235"/>
        <v>10</v>
      </c>
      <c r="AM3942" s="94" t="str">
        <f t="shared" si="236"/>
        <v>6/10 Log Off</v>
      </c>
      <c r="AN3942" s="172">
        <v>45818.650138888886</v>
      </c>
      <c r="AO3942" s="69" t="s">
        <v>256</v>
      </c>
      <c r="AP3942" s="69" t="s">
        <v>1913</v>
      </c>
      <c r="AQ3942" s="69" t="s">
        <v>256</v>
      </c>
      <c r="AR3942" s="69" t="s">
        <v>1917</v>
      </c>
    </row>
    <row r="3943" spans="36:44" ht="14.4">
      <c r="AJ3943" s="26" t="str">
        <f>VLOOKUP(AQ3943,'user list'!A:B,2,0)</f>
        <v>PAISD</v>
      </c>
      <c r="AK3943" s="26">
        <f t="shared" si="234"/>
        <v>6</v>
      </c>
      <c r="AL3943" s="26">
        <f t="shared" si="235"/>
        <v>10</v>
      </c>
      <c r="AM3943" s="94" t="str">
        <f t="shared" si="236"/>
        <v>6/10 Log In</v>
      </c>
      <c r="AN3943" s="172">
        <v>45818.650208333333</v>
      </c>
      <c r="AO3943" s="69" t="s">
        <v>256</v>
      </c>
      <c r="AP3943" s="69" t="s">
        <v>1913</v>
      </c>
      <c r="AQ3943" s="69" t="s">
        <v>256</v>
      </c>
      <c r="AR3943" s="69" t="s">
        <v>1916</v>
      </c>
    </row>
    <row r="3944" spans="36:44" ht="14.4">
      <c r="AJ3944" s="26" t="str">
        <f>VLOOKUP(AQ3944,'user list'!A:B,2,0)</f>
        <v>PLEB</v>
      </c>
      <c r="AK3944" s="26">
        <f t="shared" si="234"/>
        <v>6</v>
      </c>
      <c r="AL3944" s="26">
        <f t="shared" si="235"/>
        <v>10</v>
      </c>
      <c r="AM3944" s="94" t="str">
        <f t="shared" si="236"/>
        <v>6/10 Log Off</v>
      </c>
      <c r="AN3944" s="172">
        <v>45818.650300925925</v>
      </c>
      <c r="AO3944" s="69" t="s">
        <v>260</v>
      </c>
      <c r="AP3944" s="69" t="s">
        <v>1913</v>
      </c>
      <c r="AQ3944" s="69" t="s">
        <v>260</v>
      </c>
      <c r="AR3944" s="69" t="s">
        <v>1917</v>
      </c>
    </row>
    <row r="3945" spans="36:44" ht="14.4">
      <c r="AJ3945" s="26" t="str">
        <f>VLOOKUP(AQ3945,'user list'!A:B,2,0)</f>
        <v>PLEB</v>
      </c>
      <c r="AK3945" s="26">
        <f t="shared" si="234"/>
        <v>6</v>
      </c>
      <c r="AL3945" s="26">
        <f t="shared" si="235"/>
        <v>10</v>
      </c>
      <c r="AM3945" s="94" t="str">
        <f t="shared" si="236"/>
        <v>6/10 Log In</v>
      </c>
      <c r="AN3945" s="172">
        <v>45818.650555555556</v>
      </c>
      <c r="AO3945" s="69" t="s">
        <v>260</v>
      </c>
      <c r="AP3945" s="69" t="s">
        <v>1913</v>
      </c>
      <c r="AQ3945" s="69" t="s">
        <v>260</v>
      </c>
      <c r="AR3945" s="69" t="s">
        <v>1916</v>
      </c>
    </row>
    <row r="3946" spans="36:44" ht="14.4">
      <c r="AJ3946" s="26" t="str">
        <f>VLOOKUP(AQ3946,'user list'!A:B,2,0)</f>
        <v>QCYDO</v>
      </c>
      <c r="AK3946" s="26">
        <f t="shared" si="234"/>
        <v>6</v>
      </c>
      <c r="AL3946" s="26">
        <f t="shared" si="235"/>
        <v>10</v>
      </c>
      <c r="AM3946" s="94" t="str">
        <f t="shared" si="236"/>
        <v>6/10 Log In</v>
      </c>
      <c r="AN3946" s="172">
        <v>45818.651423611111</v>
      </c>
      <c r="AO3946" s="69" t="s">
        <v>270</v>
      </c>
      <c r="AP3946" s="69" t="s">
        <v>1913</v>
      </c>
      <c r="AQ3946" s="69" t="s">
        <v>270</v>
      </c>
      <c r="AR3946" s="69" t="s">
        <v>1916</v>
      </c>
    </row>
    <row r="3947" spans="36:44" ht="14.4">
      <c r="AJ3947" s="26" t="str">
        <f>VLOOKUP(AQ3947,'user list'!A:B,2,0)</f>
        <v>CVD</v>
      </c>
      <c r="AK3947" s="26">
        <f t="shared" si="234"/>
        <v>6</v>
      </c>
      <c r="AL3947" s="26">
        <f t="shared" si="235"/>
        <v>10</v>
      </c>
      <c r="AM3947" s="94" t="str">
        <f t="shared" si="236"/>
        <v>6/10 Log In</v>
      </c>
      <c r="AN3947" s="172">
        <v>45818.652662037035</v>
      </c>
      <c r="AO3947" s="69" t="s">
        <v>208</v>
      </c>
      <c r="AP3947" s="69" t="s">
        <v>1913</v>
      </c>
      <c r="AQ3947" s="69" t="s">
        <v>208</v>
      </c>
      <c r="AR3947" s="69" t="s">
        <v>1916</v>
      </c>
    </row>
    <row r="3948" spans="36:44" ht="14.4">
      <c r="AJ3948" s="26" t="str">
        <f>VLOOKUP(AQ3948,'user list'!A:B,2,0)</f>
        <v>Admin</v>
      </c>
      <c r="AK3948" s="26">
        <f t="shared" si="234"/>
        <v>6</v>
      </c>
      <c r="AL3948" s="26">
        <f t="shared" si="235"/>
        <v>10</v>
      </c>
      <c r="AM3948" s="94" t="str">
        <f t="shared" si="236"/>
        <v>6/10 Log In</v>
      </c>
      <c r="AN3948" s="172">
        <v>45818.653900462959</v>
      </c>
      <c r="AO3948" s="69" t="s">
        <v>186</v>
      </c>
      <c r="AP3948" s="69" t="s">
        <v>1913</v>
      </c>
      <c r="AQ3948" s="69" t="s">
        <v>186</v>
      </c>
      <c r="AR3948" s="69" t="s">
        <v>1916</v>
      </c>
    </row>
    <row r="3949" spans="36:44" ht="14.4">
      <c r="AJ3949" s="26" t="str">
        <f>VLOOKUP(AQ3949,'user list'!A:B,2,0)</f>
        <v>MDAD</v>
      </c>
      <c r="AK3949" s="26">
        <f t="shared" si="234"/>
        <v>6</v>
      </c>
      <c r="AL3949" s="26">
        <f t="shared" si="235"/>
        <v>10</v>
      </c>
      <c r="AM3949" s="94" t="str">
        <f t="shared" si="236"/>
        <v>6/10 Log Off</v>
      </c>
      <c r="AN3949" s="172">
        <v>45818.654374999998</v>
      </c>
      <c r="AO3949" s="69" t="s">
        <v>223</v>
      </c>
      <c r="AP3949" s="69" t="s">
        <v>1913</v>
      </c>
      <c r="AQ3949" s="69" t="s">
        <v>223</v>
      </c>
      <c r="AR3949" s="69" t="s">
        <v>1917</v>
      </c>
    </row>
    <row r="3950" spans="36:44" ht="14.4">
      <c r="AJ3950" s="26" t="str">
        <f>VLOOKUP(AQ3950,'user list'!A:B,2,0)</f>
        <v>CBD</v>
      </c>
      <c r="AK3950" s="26">
        <f t="shared" si="234"/>
        <v>6</v>
      </c>
      <c r="AL3950" s="26">
        <f t="shared" si="235"/>
        <v>10</v>
      </c>
      <c r="AM3950" s="94" t="str">
        <f t="shared" si="236"/>
        <v>6/10 Log In</v>
      </c>
      <c r="AN3950" s="172">
        <v>45818.654629629629</v>
      </c>
      <c r="AO3950" s="69" t="s">
        <v>197</v>
      </c>
      <c r="AP3950" s="69" t="s">
        <v>1913</v>
      </c>
      <c r="AQ3950" s="69" t="s">
        <v>197</v>
      </c>
      <c r="AR3950" s="69" t="s">
        <v>1916</v>
      </c>
    </row>
    <row r="3951" spans="36:44" ht="14.4">
      <c r="AJ3951" s="26" t="str">
        <f>VLOOKUP(AQ3951,'user list'!A:B,2,0)</f>
        <v>ITDD</v>
      </c>
      <c r="AK3951" s="26">
        <f t="shared" si="234"/>
        <v>6</v>
      </c>
      <c r="AL3951" s="26">
        <f t="shared" si="235"/>
        <v>10</v>
      </c>
      <c r="AM3951" s="94" t="str">
        <f t="shared" si="236"/>
        <v>6/10 Log Off</v>
      </c>
      <c r="AN3951" s="172">
        <v>45818.654652777775</v>
      </c>
      <c r="AO3951" s="69" t="s">
        <v>219</v>
      </c>
      <c r="AP3951" s="69" t="s">
        <v>1913</v>
      </c>
      <c r="AQ3951" s="69" t="s">
        <v>219</v>
      </c>
      <c r="AR3951" s="69" t="s">
        <v>1917</v>
      </c>
    </row>
    <row r="3952" spans="36:44" ht="14.4">
      <c r="AJ3952" s="26" t="str">
        <f>VLOOKUP(AQ3952,'user list'!A:B,2,0)</f>
        <v>QCTD</v>
      </c>
      <c r="AK3952" s="26">
        <f t="shared" si="234"/>
        <v>6</v>
      </c>
      <c r="AL3952" s="26">
        <f t="shared" si="235"/>
        <v>10</v>
      </c>
      <c r="AM3952" s="94" t="str">
        <f t="shared" si="236"/>
        <v>6/10 Log In</v>
      </c>
      <c r="AN3952" s="172">
        <v>45818.654976851853</v>
      </c>
      <c r="AO3952" s="69" t="s">
        <v>269</v>
      </c>
      <c r="AP3952" s="69" t="s">
        <v>1913</v>
      </c>
      <c r="AQ3952" s="69" t="s">
        <v>269</v>
      </c>
      <c r="AR3952" s="69" t="s">
        <v>1916</v>
      </c>
    </row>
    <row r="3953" spans="36:44" ht="14.4">
      <c r="AJ3953" s="26" t="str">
        <f>VLOOKUP(AQ3953,'user list'!A:B,2,0)</f>
        <v>Admin</v>
      </c>
      <c r="AK3953" s="26">
        <f t="shared" si="234"/>
        <v>6</v>
      </c>
      <c r="AL3953" s="26">
        <f t="shared" si="235"/>
        <v>10</v>
      </c>
      <c r="AM3953" s="94" t="str">
        <f t="shared" si="236"/>
        <v>6/10 Log In</v>
      </c>
      <c r="AN3953" s="172">
        <v>45818.656504629631</v>
      </c>
      <c r="AO3953" s="69" t="s">
        <v>186</v>
      </c>
      <c r="AP3953" s="69" t="s">
        <v>1913</v>
      </c>
      <c r="AQ3953" s="69" t="s">
        <v>186</v>
      </c>
      <c r="AR3953" s="69" t="s">
        <v>1916</v>
      </c>
    </row>
    <row r="3954" spans="36:44" ht="14.4">
      <c r="AJ3954" s="26" t="str">
        <f>VLOOKUP(AQ3954,'user list'!A:B,2,0)</f>
        <v>LEDIPO</v>
      </c>
      <c r="AK3954" s="26">
        <f t="shared" si="234"/>
        <v>6</v>
      </c>
      <c r="AL3954" s="26">
        <f t="shared" si="235"/>
        <v>10</v>
      </c>
      <c r="AM3954" s="94" t="str">
        <f t="shared" si="236"/>
        <v>6/10 Log Off</v>
      </c>
      <c r="AN3954" s="172">
        <v>45818.657037037039</v>
      </c>
      <c r="AO3954" s="69" t="s">
        <v>222</v>
      </c>
      <c r="AP3954" s="69" t="s">
        <v>1913</v>
      </c>
      <c r="AQ3954" s="69" t="s">
        <v>222</v>
      </c>
      <c r="AR3954" s="69" t="s">
        <v>1917</v>
      </c>
    </row>
    <row r="3955" spans="36:44" ht="14.4">
      <c r="AJ3955" s="26" t="str">
        <f>VLOOKUP(AQ3955,'user list'!A:B,2,0)</f>
        <v>LEDIPO</v>
      </c>
      <c r="AK3955" s="26">
        <f t="shared" si="234"/>
        <v>6</v>
      </c>
      <c r="AL3955" s="26">
        <f t="shared" si="235"/>
        <v>10</v>
      </c>
      <c r="AM3955" s="94" t="str">
        <f t="shared" si="236"/>
        <v>6/10 Log In</v>
      </c>
      <c r="AN3955" s="172">
        <v>45818.65729166667</v>
      </c>
      <c r="AO3955" s="69" t="s">
        <v>222</v>
      </c>
      <c r="AP3955" s="69" t="s">
        <v>1913</v>
      </c>
      <c r="AQ3955" s="69" t="s">
        <v>222</v>
      </c>
      <c r="AR3955" s="69" t="s">
        <v>1916</v>
      </c>
    </row>
    <row r="3956" spans="36:44" ht="14.4">
      <c r="AJ3956" s="26" t="str">
        <f>VLOOKUP(AQ3956,'user list'!A:B,2,0)</f>
        <v>PDAO</v>
      </c>
      <c r="AK3956" s="26">
        <f t="shared" si="234"/>
        <v>6</v>
      </c>
      <c r="AL3956" s="26">
        <f t="shared" si="235"/>
        <v>10</v>
      </c>
      <c r="AM3956" s="94" t="str">
        <f t="shared" si="236"/>
        <v>6/10 Log In</v>
      </c>
      <c r="AN3956" s="172">
        <v>45818.658310185187</v>
      </c>
      <c r="AO3956" s="69" t="s">
        <v>258</v>
      </c>
      <c r="AP3956" s="69" t="s">
        <v>1913</v>
      </c>
      <c r="AQ3956" s="69" t="s">
        <v>258</v>
      </c>
      <c r="AR3956" s="69" t="s">
        <v>1916</v>
      </c>
    </row>
    <row r="3957" spans="36:44" ht="14.4">
      <c r="AJ3957" s="26" t="str">
        <f>VLOOKUP(AQ3957,'user list'!A:B,2,0)</f>
        <v>OCM</v>
      </c>
      <c r="AK3957" s="26">
        <f t="shared" si="234"/>
        <v>6</v>
      </c>
      <c r="AL3957" s="26">
        <f t="shared" si="235"/>
        <v>10</v>
      </c>
      <c r="AM3957" s="94" t="str">
        <f t="shared" si="236"/>
        <v>6/10 Log In</v>
      </c>
      <c r="AN3957" s="172">
        <v>45818.659548611111</v>
      </c>
      <c r="AO3957" s="69" t="s">
        <v>230</v>
      </c>
      <c r="AP3957" s="69" t="s">
        <v>1913</v>
      </c>
      <c r="AQ3957" s="69" t="s">
        <v>230</v>
      </c>
      <c r="AR3957" s="69" t="s">
        <v>1916</v>
      </c>
    </row>
    <row r="3958" spans="36:44" ht="14.4">
      <c r="AJ3958" s="26" t="str">
        <f>VLOOKUP(AQ3958,'user list'!A:B,2,0)</f>
        <v>CCRD</v>
      </c>
      <c r="AK3958" s="26">
        <f t="shared" si="234"/>
        <v>6</v>
      </c>
      <c r="AL3958" s="26">
        <f t="shared" si="235"/>
        <v>10</v>
      </c>
      <c r="AM3958" s="94" t="str">
        <f t="shared" si="236"/>
        <v>6/10 Log In</v>
      </c>
      <c r="AN3958" s="172">
        <v>45818.660636574074</v>
      </c>
      <c r="AO3958" s="69" t="s">
        <v>198</v>
      </c>
      <c r="AP3958" s="69" t="s">
        <v>1913</v>
      </c>
      <c r="AQ3958" s="69" t="s">
        <v>198</v>
      </c>
      <c r="AR3958" s="69" t="s">
        <v>1916</v>
      </c>
    </row>
    <row r="3959" spans="36:44" ht="14.4">
      <c r="AJ3959" s="26" t="str">
        <f>VLOOKUP(AQ3959,'user list'!A:B,2,0)</f>
        <v>PESO</v>
      </c>
      <c r="AK3959" s="26">
        <f t="shared" si="234"/>
        <v>6</v>
      </c>
      <c r="AL3959" s="26">
        <f t="shared" si="235"/>
        <v>10</v>
      </c>
      <c r="AM3959" s="94" t="str">
        <f t="shared" si="236"/>
        <v>6/10 Log In</v>
      </c>
      <c r="AN3959" s="172">
        <v>45818.662199074075</v>
      </c>
      <c r="AO3959" s="69" t="s">
        <v>259</v>
      </c>
      <c r="AP3959" s="69" t="s">
        <v>1913</v>
      </c>
      <c r="AQ3959" s="69" t="s">
        <v>259</v>
      </c>
      <c r="AR3959" s="69" t="s">
        <v>1916</v>
      </c>
    </row>
    <row r="3960" spans="36:44" ht="14.4">
      <c r="AJ3960" s="26" t="str">
        <f>VLOOKUP(AQ3960,'user list'!A:B,2,0)</f>
        <v>HRMD</v>
      </c>
      <c r="AK3960" s="26">
        <f t="shared" si="234"/>
        <v>6</v>
      </c>
      <c r="AL3960" s="26">
        <f t="shared" si="235"/>
        <v>10</v>
      </c>
      <c r="AM3960" s="94" t="str">
        <f t="shared" si="236"/>
        <v>6/10 Log Off</v>
      </c>
      <c r="AN3960" s="172">
        <v>45818.664803240739</v>
      </c>
      <c r="AO3960" s="69" t="s">
        <v>217</v>
      </c>
      <c r="AP3960" s="69" t="s">
        <v>1913</v>
      </c>
      <c r="AQ3960" s="69" t="s">
        <v>217</v>
      </c>
      <c r="AR3960" s="69" t="s">
        <v>1917</v>
      </c>
    </row>
    <row r="3961" spans="36:44" ht="14.4">
      <c r="AJ3961" s="26" t="str">
        <f>VLOOKUP(AQ3961,'user list'!A:B,2,0)</f>
        <v>HRMD</v>
      </c>
      <c r="AK3961" s="26">
        <f t="shared" si="234"/>
        <v>6</v>
      </c>
      <c r="AL3961" s="26">
        <f t="shared" si="235"/>
        <v>10</v>
      </c>
      <c r="AM3961" s="94" t="str">
        <f t="shared" si="236"/>
        <v>6/10 Log In</v>
      </c>
      <c r="AN3961" s="172">
        <v>45818.664884259262</v>
      </c>
      <c r="AO3961" s="69" t="s">
        <v>217</v>
      </c>
      <c r="AP3961" s="69" t="s">
        <v>1913</v>
      </c>
      <c r="AQ3961" s="69" t="s">
        <v>217</v>
      </c>
      <c r="AR3961" s="69" t="s">
        <v>1916</v>
      </c>
    </row>
    <row r="3962" spans="36:44" ht="14.4">
      <c r="AJ3962" s="26" t="str">
        <f>VLOOKUP(AQ3962,'user list'!A:B,2,0)</f>
        <v>Admin</v>
      </c>
      <c r="AK3962" s="26">
        <f t="shared" si="234"/>
        <v>6</v>
      </c>
      <c r="AL3962" s="26">
        <f t="shared" si="235"/>
        <v>10</v>
      </c>
      <c r="AM3962" s="94" t="str">
        <f t="shared" si="236"/>
        <v>6/10 Log Off</v>
      </c>
      <c r="AN3962" s="172">
        <v>45818.665034722224</v>
      </c>
      <c r="AO3962" s="69" t="s">
        <v>186</v>
      </c>
      <c r="AP3962" s="69" t="s">
        <v>1913</v>
      </c>
      <c r="AQ3962" s="69" t="s">
        <v>186</v>
      </c>
      <c r="AR3962" s="69" t="s">
        <v>1917</v>
      </c>
    </row>
    <row r="3963" spans="36:44" ht="14.4">
      <c r="AJ3963" s="26" t="str">
        <f>VLOOKUP(AQ3963,'user list'!A:B,2,0)</f>
        <v>CTO</v>
      </c>
      <c r="AK3963" s="26">
        <f t="shared" si="234"/>
        <v>6</v>
      </c>
      <c r="AL3963" s="26">
        <f t="shared" si="235"/>
        <v>10</v>
      </c>
      <c r="AM3963" s="94" t="str">
        <f t="shared" si="236"/>
        <v>6/10 Log In</v>
      </c>
      <c r="AN3963" s="172">
        <v>45818.66511574074</v>
      </c>
      <c r="AO3963" s="69" t="s">
        <v>207</v>
      </c>
      <c r="AP3963" s="69" t="s">
        <v>1913</v>
      </c>
      <c r="AQ3963" s="69" t="s">
        <v>207</v>
      </c>
      <c r="AR3963" s="69" t="s">
        <v>1916</v>
      </c>
    </row>
    <row r="3964" spans="36:44" ht="14.4">
      <c r="AJ3964" s="26" t="str">
        <f>VLOOKUP(AQ3964,'user list'!A:B,2,0)</f>
        <v>DSQC</v>
      </c>
      <c r="AK3964" s="26">
        <f t="shared" si="234"/>
        <v>6</v>
      </c>
      <c r="AL3964" s="26">
        <f t="shared" si="235"/>
        <v>10</v>
      </c>
      <c r="AM3964" s="94" t="str">
        <f t="shared" si="236"/>
        <v>6/10 Log Off</v>
      </c>
      <c r="AN3964" s="172">
        <v>45818.665208333332</v>
      </c>
      <c r="AO3964" s="69" t="s">
        <v>214</v>
      </c>
      <c r="AP3964" s="69" t="s">
        <v>1913</v>
      </c>
      <c r="AQ3964" s="69" t="s">
        <v>214</v>
      </c>
      <c r="AR3964" s="69" t="s">
        <v>1917</v>
      </c>
    </row>
    <row r="3965" spans="36:44" ht="14.4">
      <c r="AJ3965" s="26" t="str">
        <f>VLOOKUP(AQ3965,'user list'!A:B,2,0)</f>
        <v>DSQC</v>
      </c>
      <c r="AK3965" s="26">
        <f t="shared" si="234"/>
        <v>6</v>
      </c>
      <c r="AL3965" s="26">
        <f t="shared" si="235"/>
        <v>10</v>
      </c>
      <c r="AM3965" s="94" t="str">
        <f t="shared" si="236"/>
        <v>6/10 Log In</v>
      </c>
      <c r="AN3965" s="172">
        <v>45818.665509259263</v>
      </c>
      <c r="AO3965" s="69" t="s">
        <v>214</v>
      </c>
      <c r="AP3965" s="69" t="s">
        <v>1913</v>
      </c>
      <c r="AQ3965" s="69" t="s">
        <v>214</v>
      </c>
      <c r="AR3965" s="69" t="s">
        <v>1916</v>
      </c>
    </row>
    <row r="3966" spans="36:44" ht="14.4">
      <c r="AJ3966" s="26" t="str">
        <f>VLOOKUP(AQ3966,'user list'!A:B,2,0)</f>
        <v>CTO</v>
      </c>
      <c r="AK3966" s="26">
        <f t="shared" si="234"/>
        <v>6</v>
      </c>
      <c r="AL3966" s="26">
        <f t="shared" si="235"/>
        <v>10</v>
      </c>
      <c r="AM3966" s="94" t="str">
        <f t="shared" si="236"/>
        <v>6/10 Log Off</v>
      </c>
      <c r="AN3966" s="172">
        <v>45818.665601851855</v>
      </c>
      <c r="AO3966" s="69" t="s">
        <v>207</v>
      </c>
      <c r="AP3966" s="69" t="s">
        <v>1913</v>
      </c>
      <c r="AQ3966" s="69" t="s">
        <v>207</v>
      </c>
      <c r="AR3966" s="69" t="s">
        <v>1917</v>
      </c>
    </row>
    <row r="3967" spans="36:44" ht="14.4">
      <c r="AJ3967" s="26" t="str">
        <f>VLOOKUP(AQ3967,'user list'!A:B,2,0)</f>
        <v>ASC</v>
      </c>
      <c r="AK3967" s="26">
        <f t="shared" si="234"/>
        <v>6</v>
      </c>
      <c r="AL3967" s="26">
        <f t="shared" si="235"/>
        <v>10</v>
      </c>
      <c r="AM3967" s="94" t="str">
        <f t="shared" si="236"/>
        <v>6/10 Log In</v>
      </c>
      <c r="AN3967" s="172">
        <v>45818.665729166663</v>
      </c>
      <c r="AO3967" s="69" t="s">
        <v>286</v>
      </c>
      <c r="AP3967" s="69" t="s">
        <v>1913</v>
      </c>
      <c r="AQ3967" s="69" t="s">
        <v>286</v>
      </c>
      <c r="AR3967" s="69" t="s">
        <v>1916</v>
      </c>
    </row>
    <row r="3968" spans="36:44" ht="14.4">
      <c r="AJ3968" s="26" t="str">
        <f>VLOOKUP(AQ3968,'user list'!A:B,2,0)</f>
        <v>CGSD</v>
      </c>
      <c r="AK3968" s="26">
        <f t="shared" si="234"/>
        <v>6</v>
      </c>
      <c r="AL3968" s="26">
        <f t="shared" si="235"/>
        <v>10</v>
      </c>
      <c r="AM3968" s="94" t="str">
        <f t="shared" si="236"/>
        <v>6/10 Log Off</v>
      </c>
      <c r="AN3968" s="172">
        <v>45818.666851851849</v>
      </c>
      <c r="AO3968" s="69" t="s">
        <v>200</v>
      </c>
      <c r="AP3968" s="69" t="s">
        <v>1913</v>
      </c>
      <c r="AQ3968" s="69" t="s">
        <v>200</v>
      </c>
      <c r="AR3968" s="69" t="s">
        <v>1917</v>
      </c>
    </row>
    <row r="3969" spans="36:44" ht="14.4">
      <c r="AJ3969" s="26" t="str">
        <f>VLOOKUP(AQ3969,'user list'!A:B,2,0)</f>
        <v>CGSD</v>
      </c>
      <c r="AK3969" s="26">
        <f t="shared" si="234"/>
        <v>6</v>
      </c>
      <c r="AL3969" s="26">
        <f t="shared" si="235"/>
        <v>10</v>
      </c>
      <c r="AM3969" s="94" t="str">
        <f t="shared" si="236"/>
        <v>6/10 Log In</v>
      </c>
      <c r="AN3969" s="172">
        <v>45818.666921296295</v>
      </c>
      <c r="AO3969" s="69" t="s">
        <v>200</v>
      </c>
      <c r="AP3969" s="69" t="s">
        <v>1913</v>
      </c>
      <c r="AQ3969" s="69" t="s">
        <v>200</v>
      </c>
      <c r="AR3969" s="69" t="s">
        <v>1916</v>
      </c>
    </row>
    <row r="3970" spans="36:44" ht="14.4">
      <c r="AJ3970" s="26" t="str">
        <f>VLOOKUP(AQ3970,'user list'!A:B,2,0)</f>
        <v>ASC</v>
      </c>
      <c r="AK3970" s="26">
        <f t="shared" si="234"/>
        <v>6</v>
      </c>
      <c r="AL3970" s="26">
        <f t="shared" si="235"/>
        <v>10</v>
      </c>
      <c r="AM3970" s="94" t="str">
        <f t="shared" si="236"/>
        <v>6/10 Log Off</v>
      </c>
      <c r="AN3970" s="172">
        <v>45818.667928240742</v>
      </c>
      <c r="AO3970" s="69" t="s">
        <v>286</v>
      </c>
      <c r="AP3970" s="69" t="s">
        <v>1913</v>
      </c>
      <c r="AQ3970" s="69" t="s">
        <v>286</v>
      </c>
      <c r="AR3970" s="69" t="s">
        <v>1917</v>
      </c>
    </row>
    <row r="3971" spans="36:44" ht="14.4">
      <c r="AJ3971" s="26" t="str">
        <f>VLOOKUP(AQ3971,'user list'!A:B,2,0)</f>
        <v>PESO</v>
      </c>
      <c r="AK3971" s="26">
        <f t="shared" si="234"/>
        <v>6</v>
      </c>
      <c r="AL3971" s="26">
        <f t="shared" si="235"/>
        <v>10</v>
      </c>
      <c r="AM3971" s="94" t="str">
        <f t="shared" si="236"/>
        <v>6/10 Log Off</v>
      </c>
      <c r="AN3971" s="172">
        <v>45818.668009259258</v>
      </c>
      <c r="AO3971" s="69" t="s">
        <v>259</v>
      </c>
      <c r="AP3971" s="69" t="s">
        <v>1913</v>
      </c>
      <c r="AQ3971" s="69" t="s">
        <v>259</v>
      </c>
      <c r="AR3971" s="69" t="s">
        <v>1917</v>
      </c>
    </row>
    <row r="3972" spans="36:44" ht="14.4">
      <c r="AJ3972" s="26" t="str">
        <f>VLOOKUP(AQ3972,'user list'!A:B,2,0)</f>
        <v>CTO</v>
      </c>
      <c r="AK3972" s="26">
        <f t="shared" si="234"/>
        <v>6</v>
      </c>
      <c r="AL3972" s="26">
        <f t="shared" si="235"/>
        <v>10</v>
      </c>
      <c r="AM3972" s="94" t="str">
        <f t="shared" si="236"/>
        <v>6/10 Log In</v>
      </c>
      <c r="AN3972" s="172">
        <v>45818.668020833335</v>
      </c>
      <c r="AO3972" s="69" t="s">
        <v>207</v>
      </c>
      <c r="AP3972" s="69" t="s">
        <v>1913</v>
      </c>
      <c r="AQ3972" s="69" t="s">
        <v>207</v>
      </c>
      <c r="AR3972" s="69" t="s">
        <v>1916</v>
      </c>
    </row>
    <row r="3973" spans="36:44" ht="14.4">
      <c r="AJ3973" s="26" t="str">
        <f>VLOOKUP(AQ3973,'user list'!A:B,2,0)</f>
        <v>PAISD</v>
      </c>
      <c r="AK3973" s="26">
        <f t="shared" si="234"/>
        <v>6</v>
      </c>
      <c r="AL3973" s="26">
        <f t="shared" si="235"/>
        <v>10</v>
      </c>
      <c r="AM3973" s="94" t="str">
        <f t="shared" si="236"/>
        <v>6/10 Log Off</v>
      </c>
      <c r="AN3973" s="172">
        <v>45818.668263888889</v>
      </c>
      <c r="AO3973" s="69" t="s">
        <v>256</v>
      </c>
      <c r="AP3973" s="69" t="s">
        <v>1913</v>
      </c>
      <c r="AQ3973" s="69" t="s">
        <v>256</v>
      </c>
      <c r="AR3973" s="69" t="s">
        <v>1917</v>
      </c>
    </row>
    <row r="3974" spans="36:44" ht="14.4">
      <c r="AJ3974" s="26" t="str">
        <f>VLOOKUP(AQ3974,'user list'!A:B,2,0)</f>
        <v>SSDD</v>
      </c>
      <c r="AK3974" s="26">
        <f t="shared" si="234"/>
        <v>6</v>
      </c>
      <c r="AL3974" s="26">
        <f t="shared" si="235"/>
        <v>10</v>
      </c>
      <c r="AM3974" s="94" t="str">
        <f t="shared" si="236"/>
        <v>6/10 Log Off</v>
      </c>
      <c r="AN3974" s="172">
        <v>45818.668692129628</v>
      </c>
      <c r="AO3974" s="69" t="s">
        <v>273</v>
      </c>
      <c r="AP3974" s="69" t="s">
        <v>1913</v>
      </c>
      <c r="AQ3974" s="69" t="s">
        <v>273</v>
      </c>
      <c r="AR3974" s="69" t="s">
        <v>1917</v>
      </c>
    </row>
    <row r="3975" spans="36:44" ht="14.4">
      <c r="AJ3975" s="26" t="str">
        <f>VLOOKUP(AQ3975,'user list'!A:B,2,0)</f>
        <v>QCPL</v>
      </c>
      <c r="AK3975" s="26">
        <f t="shared" si="234"/>
        <v>6</v>
      </c>
      <c r="AL3975" s="26">
        <f t="shared" si="235"/>
        <v>10</v>
      </c>
      <c r="AM3975" s="94" t="str">
        <f t="shared" si="236"/>
        <v>6/10 Log In</v>
      </c>
      <c r="AN3975" s="172">
        <v>45818.668877314813</v>
      </c>
      <c r="AO3975" s="69" t="s">
        <v>268</v>
      </c>
      <c r="AP3975" s="69" t="s">
        <v>1913</v>
      </c>
      <c r="AQ3975" s="69" t="s">
        <v>268</v>
      </c>
      <c r="AR3975" s="69" t="s">
        <v>1916</v>
      </c>
    </row>
    <row r="3976" spans="36:44" ht="14.4">
      <c r="AJ3976" s="26" t="str">
        <f>VLOOKUP(AQ3976,'user list'!A:B,2,0)</f>
        <v>PDAO</v>
      </c>
      <c r="AK3976" s="26">
        <f t="shared" si="234"/>
        <v>6</v>
      </c>
      <c r="AL3976" s="26">
        <f t="shared" si="235"/>
        <v>10</v>
      </c>
      <c r="AM3976" s="94" t="str">
        <f t="shared" si="236"/>
        <v>6/10 Log Off</v>
      </c>
      <c r="AN3976" s="172">
        <v>45818.668888888889</v>
      </c>
      <c r="AO3976" s="69" t="s">
        <v>258</v>
      </c>
      <c r="AP3976" s="69" t="s">
        <v>1913</v>
      </c>
      <c r="AQ3976" s="69" t="s">
        <v>258</v>
      </c>
      <c r="AR3976" s="69" t="s">
        <v>1917</v>
      </c>
    </row>
    <row r="3977" spans="36:44" ht="14.4">
      <c r="AJ3977" s="26" t="str">
        <f>VLOOKUP(AQ3977,'user list'!A:B,2,0)</f>
        <v>SSDD</v>
      </c>
      <c r="AK3977" s="26">
        <f t="shared" si="234"/>
        <v>6</v>
      </c>
      <c r="AL3977" s="26">
        <f t="shared" si="235"/>
        <v>10</v>
      </c>
      <c r="AM3977" s="94" t="str">
        <f t="shared" si="236"/>
        <v>6/10 Log In</v>
      </c>
      <c r="AN3977" s="172">
        <v>45818.668946759259</v>
      </c>
      <c r="AO3977" s="69" t="s">
        <v>273</v>
      </c>
      <c r="AP3977" s="69" t="s">
        <v>1913</v>
      </c>
      <c r="AQ3977" s="69" t="s">
        <v>273</v>
      </c>
      <c r="AR3977" s="69" t="s">
        <v>1916</v>
      </c>
    </row>
    <row r="3978" spans="36:44" ht="14.4">
      <c r="AJ3978" s="26" t="str">
        <f>VLOOKUP(AQ3978,'user list'!A:B,2,0)</f>
        <v>PDAO</v>
      </c>
      <c r="AK3978" s="26">
        <f t="shared" si="234"/>
        <v>6</v>
      </c>
      <c r="AL3978" s="26">
        <f t="shared" si="235"/>
        <v>10</v>
      </c>
      <c r="AM3978" s="94" t="str">
        <f t="shared" si="236"/>
        <v>6/10 Log In</v>
      </c>
      <c r="AN3978" s="172">
        <v>45818.66914351852</v>
      </c>
      <c r="AO3978" s="69" t="s">
        <v>258</v>
      </c>
      <c r="AP3978" s="69" t="s">
        <v>1913</v>
      </c>
      <c r="AQ3978" s="69" t="s">
        <v>258</v>
      </c>
      <c r="AR3978" s="69" t="s">
        <v>1916</v>
      </c>
    </row>
    <row r="3979" spans="36:44" ht="14.4">
      <c r="AJ3979" s="26" t="str">
        <f>VLOOKUP(AQ3979,'user list'!A:B,2,0)</f>
        <v>CTO</v>
      </c>
      <c r="AK3979" s="26">
        <f t="shared" si="234"/>
        <v>6</v>
      </c>
      <c r="AL3979" s="26">
        <f t="shared" si="235"/>
        <v>10</v>
      </c>
      <c r="AM3979" s="94" t="str">
        <f t="shared" si="236"/>
        <v>6/10 Log Off</v>
      </c>
      <c r="AN3979" s="172">
        <v>45818.669363425928</v>
      </c>
      <c r="AO3979" s="69" t="s">
        <v>207</v>
      </c>
      <c r="AP3979" s="69" t="s">
        <v>1913</v>
      </c>
      <c r="AQ3979" s="69" t="s">
        <v>207</v>
      </c>
      <c r="AR3979" s="69" t="s">
        <v>1917</v>
      </c>
    </row>
    <row r="3980" spans="36:44" ht="14.4">
      <c r="AJ3980" s="26" t="str">
        <f>VLOOKUP(AQ3980,'user list'!A:B,2,0)</f>
        <v>ASC</v>
      </c>
      <c r="AK3980" s="26">
        <f t="shared" si="234"/>
        <v>6</v>
      </c>
      <c r="AL3980" s="26">
        <f t="shared" si="235"/>
        <v>10</v>
      </c>
      <c r="AM3980" s="94" t="str">
        <f t="shared" si="236"/>
        <v>6/10 Log In</v>
      </c>
      <c r="AN3980" s="172">
        <v>45818.669479166667</v>
      </c>
      <c r="AO3980" s="69" t="s">
        <v>286</v>
      </c>
      <c r="AP3980" s="69" t="s">
        <v>1913</v>
      </c>
      <c r="AQ3980" s="69" t="s">
        <v>286</v>
      </c>
      <c r="AR3980" s="69" t="s">
        <v>1916</v>
      </c>
    </row>
    <row r="3981" spans="36:44" ht="14.4">
      <c r="AJ3981" s="26" t="str">
        <f>VLOOKUP(AQ3981,'user list'!A:B,2,0)</f>
        <v>CTO</v>
      </c>
      <c r="AK3981" s="26">
        <f t="shared" si="234"/>
        <v>6</v>
      </c>
      <c r="AL3981" s="26">
        <f t="shared" si="235"/>
        <v>10</v>
      </c>
      <c r="AM3981" s="94" t="str">
        <f t="shared" si="236"/>
        <v>6/10 Log Off</v>
      </c>
      <c r="AN3981" s="172">
        <v>45818.669537037036</v>
      </c>
      <c r="AO3981" s="69" t="s">
        <v>207</v>
      </c>
      <c r="AP3981" s="69" t="s">
        <v>1913</v>
      </c>
      <c r="AQ3981" s="69" t="s">
        <v>207</v>
      </c>
      <c r="AR3981" s="69" t="s">
        <v>1917</v>
      </c>
    </row>
    <row r="3982" spans="36:44" ht="14.4">
      <c r="AJ3982" s="26" t="str">
        <f>VLOOKUP(AQ3982,'user list'!A:B,2,0)</f>
        <v>Admin</v>
      </c>
      <c r="AK3982" s="26">
        <f t="shared" si="234"/>
        <v>6</v>
      </c>
      <c r="AL3982" s="26">
        <f t="shared" si="235"/>
        <v>10</v>
      </c>
      <c r="AM3982" s="94" t="str">
        <f t="shared" si="236"/>
        <v>6/10 Log Off</v>
      </c>
      <c r="AN3982" s="172">
        <v>45818.669629629629</v>
      </c>
      <c r="AO3982" s="69" t="s">
        <v>186</v>
      </c>
      <c r="AP3982" s="69" t="s">
        <v>1913</v>
      </c>
      <c r="AQ3982" s="69" t="s">
        <v>186</v>
      </c>
      <c r="AR3982" s="69" t="s">
        <v>1917</v>
      </c>
    </row>
    <row r="3983" spans="36:44" ht="14.4">
      <c r="AJ3983" s="26" t="str">
        <f>VLOOKUP(AQ3983,'user list'!A:B,2,0)</f>
        <v>CTO</v>
      </c>
      <c r="AK3983" s="26">
        <f t="shared" si="234"/>
        <v>6</v>
      </c>
      <c r="AL3983" s="26">
        <f t="shared" si="235"/>
        <v>10</v>
      </c>
      <c r="AM3983" s="94" t="str">
        <f t="shared" si="236"/>
        <v>6/10 Log In</v>
      </c>
      <c r="AN3983" s="172">
        <v>45818.669641203705</v>
      </c>
      <c r="AO3983" s="69" t="s">
        <v>207</v>
      </c>
      <c r="AP3983" s="69" t="s">
        <v>1913</v>
      </c>
      <c r="AQ3983" s="69" t="s">
        <v>207</v>
      </c>
      <c r="AR3983" s="69" t="s">
        <v>1916</v>
      </c>
    </row>
    <row r="3984" spans="36:44" ht="14.4">
      <c r="AJ3984" s="26" t="str">
        <f>VLOOKUP(AQ3984,'user list'!A:B,2,0)</f>
        <v>CPDD</v>
      </c>
      <c r="AK3984" s="26">
        <f t="shared" si="234"/>
        <v>6</v>
      </c>
      <c r="AL3984" s="26">
        <f t="shared" si="235"/>
        <v>10</v>
      </c>
      <c r="AM3984" s="94" t="str">
        <f t="shared" si="236"/>
        <v>6/10 Log Off</v>
      </c>
      <c r="AN3984" s="172">
        <v>45818.670312499999</v>
      </c>
      <c r="AO3984" s="69" t="s">
        <v>205</v>
      </c>
      <c r="AP3984" s="69" t="s">
        <v>1913</v>
      </c>
      <c r="AQ3984" s="69" t="s">
        <v>205</v>
      </c>
      <c r="AR3984" s="69" t="s">
        <v>1917</v>
      </c>
    </row>
    <row r="3985" spans="36:44" ht="14.4">
      <c r="AJ3985" s="26" t="str">
        <f>VLOOKUP(AQ3985,'user list'!A:B,2,0)</f>
        <v>OCM</v>
      </c>
      <c r="AK3985" s="26">
        <f t="shared" si="234"/>
        <v>6</v>
      </c>
      <c r="AL3985" s="26">
        <f t="shared" si="235"/>
        <v>10</v>
      </c>
      <c r="AM3985" s="94" t="str">
        <f t="shared" si="236"/>
        <v>6/10 Log In</v>
      </c>
      <c r="AN3985" s="172">
        <v>45818.670624999999</v>
      </c>
      <c r="AO3985" s="69" t="s">
        <v>236</v>
      </c>
      <c r="AP3985" s="69" t="s">
        <v>1913</v>
      </c>
      <c r="AQ3985" s="69" t="s">
        <v>236</v>
      </c>
      <c r="AR3985" s="69" t="s">
        <v>1916</v>
      </c>
    </row>
    <row r="3986" spans="36:44" ht="14.4">
      <c r="AJ3986" s="26" t="str">
        <f>VLOOKUP(AQ3986,'user list'!A:B,2,0)</f>
        <v>OCM</v>
      </c>
      <c r="AK3986" s="26">
        <f t="shared" si="234"/>
        <v>6</v>
      </c>
      <c r="AL3986" s="26">
        <f t="shared" si="235"/>
        <v>10</v>
      </c>
      <c r="AM3986" s="94" t="str">
        <f t="shared" si="236"/>
        <v>6/10 Log In</v>
      </c>
      <c r="AN3986" s="172">
        <v>45818.672361111108</v>
      </c>
      <c r="AO3986" s="69" t="s">
        <v>242</v>
      </c>
      <c r="AP3986" s="69" t="s">
        <v>1913</v>
      </c>
      <c r="AQ3986" s="69" t="s">
        <v>242</v>
      </c>
      <c r="AR3986" s="69" t="s">
        <v>1916</v>
      </c>
    </row>
    <row r="3987" spans="36:44" ht="14.4">
      <c r="AJ3987" s="26" t="str">
        <f>VLOOKUP(AQ3987,'user list'!A:B,2,0)</f>
        <v>CHD</v>
      </c>
      <c r="AK3987" s="26">
        <f t="shared" si="234"/>
        <v>6</v>
      </c>
      <c r="AL3987" s="26">
        <f t="shared" si="235"/>
        <v>10</v>
      </c>
      <c r="AM3987" s="94" t="str">
        <f t="shared" si="236"/>
        <v>6/10 Log Off</v>
      </c>
      <c r="AN3987" s="172">
        <v>45818.673298611109</v>
      </c>
      <c r="AO3987" s="69" t="s">
        <v>203</v>
      </c>
      <c r="AP3987" s="69" t="s">
        <v>1913</v>
      </c>
      <c r="AQ3987" s="69" t="s">
        <v>203</v>
      </c>
      <c r="AR3987" s="69" t="s">
        <v>1917</v>
      </c>
    </row>
    <row r="3988" spans="36:44" ht="14.4">
      <c r="AJ3988" s="26" t="str">
        <f>VLOOKUP(AQ3988,'user list'!A:B,2,0)</f>
        <v>ASC</v>
      </c>
      <c r="AK3988" s="26">
        <f t="shared" si="234"/>
        <v>6</v>
      </c>
      <c r="AL3988" s="26">
        <f t="shared" si="235"/>
        <v>10</v>
      </c>
      <c r="AM3988" s="94" t="str">
        <f t="shared" si="236"/>
        <v>6/10 Log Off</v>
      </c>
      <c r="AN3988" s="172">
        <v>45818.675416666665</v>
      </c>
      <c r="AO3988" s="69" t="s">
        <v>286</v>
      </c>
      <c r="AP3988" s="69" t="s">
        <v>1913</v>
      </c>
      <c r="AQ3988" s="69" t="s">
        <v>286</v>
      </c>
      <c r="AR3988" s="69" t="s">
        <v>1917</v>
      </c>
    </row>
    <row r="3989" spans="36:44" ht="14.4">
      <c r="AJ3989" s="26" t="str">
        <f>VLOOKUP(AQ3989,'user list'!A:B,2,0)</f>
        <v>Admin</v>
      </c>
      <c r="AK3989" s="26">
        <f t="shared" si="234"/>
        <v>6</v>
      </c>
      <c r="AL3989" s="26">
        <f t="shared" si="235"/>
        <v>10</v>
      </c>
      <c r="AM3989" s="94" t="str">
        <f t="shared" si="236"/>
        <v>6/10 Log In</v>
      </c>
      <c r="AN3989" s="172">
        <v>45818.675486111111</v>
      </c>
      <c r="AO3989" s="69" t="s">
        <v>186</v>
      </c>
      <c r="AP3989" s="69" t="s">
        <v>1913</v>
      </c>
      <c r="AQ3989" s="69" t="s">
        <v>186</v>
      </c>
      <c r="AR3989" s="69" t="s">
        <v>1916</v>
      </c>
    </row>
    <row r="3990" spans="36:44" ht="14.4">
      <c r="AJ3990" s="26" t="str">
        <f>VLOOKUP(AQ3990,'user list'!A:B,2,0)</f>
        <v>CHD</v>
      </c>
      <c r="AK3990" s="26">
        <f t="shared" si="234"/>
        <v>6</v>
      </c>
      <c r="AL3990" s="26">
        <f t="shared" si="235"/>
        <v>10</v>
      </c>
      <c r="AM3990" s="94" t="str">
        <f t="shared" si="236"/>
        <v>6/10 Log In</v>
      </c>
      <c r="AN3990" s="172">
        <v>45818.675578703704</v>
      </c>
      <c r="AO3990" s="69" t="s">
        <v>203</v>
      </c>
      <c r="AP3990" s="69" t="s">
        <v>1913</v>
      </c>
      <c r="AQ3990" s="69" t="s">
        <v>203</v>
      </c>
      <c r="AR3990" s="69" t="s">
        <v>1916</v>
      </c>
    </row>
    <row r="3991" spans="36:44" ht="14.4">
      <c r="AJ3991" s="26" t="str">
        <f>VLOOKUP(AQ3991,'user list'!A:B,2,0)</f>
        <v>OCM</v>
      </c>
      <c r="AK3991" s="26">
        <f t="shared" si="234"/>
        <v>6</v>
      </c>
      <c r="AL3991" s="26">
        <f t="shared" si="235"/>
        <v>10</v>
      </c>
      <c r="AM3991" s="94" t="str">
        <f t="shared" si="236"/>
        <v>6/10 Log Off</v>
      </c>
      <c r="AN3991" s="172">
        <v>45818.676990740743</v>
      </c>
      <c r="AO3991" s="69" t="s">
        <v>236</v>
      </c>
      <c r="AP3991" s="69" t="s">
        <v>1913</v>
      </c>
      <c r="AQ3991" s="69" t="s">
        <v>236</v>
      </c>
      <c r="AR3991" s="69" t="s">
        <v>1917</v>
      </c>
    </row>
    <row r="3992" spans="36:44" ht="14.4">
      <c r="AJ3992" s="26" t="str">
        <f>VLOOKUP(AQ3992,'user list'!A:B,2,0)</f>
        <v>HCDRD</v>
      </c>
      <c r="AK3992" s="26">
        <f t="shared" si="234"/>
        <v>6</v>
      </c>
      <c r="AL3992" s="26">
        <f t="shared" si="235"/>
        <v>10</v>
      </c>
      <c r="AM3992" s="94" t="str">
        <f t="shared" si="236"/>
        <v>6/10 Log Off</v>
      </c>
      <c r="AN3992" s="172">
        <v>45818.677349537036</v>
      </c>
      <c r="AO3992" s="69" t="s">
        <v>216</v>
      </c>
      <c r="AP3992" s="69" t="s">
        <v>1913</v>
      </c>
      <c r="AQ3992" s="69" t="s">
        <v>216</v>
      </c>
      <c r="AR3992" s="69" t="s">
        <v>1917</v>
      </c>
    </row>
    <row r="3993" spans="36:44" ht="14.4">
      <c r="AJ3993" s="26" t="str">
        <f>VLOOKUP(AQ3993,'user list'!A:B,2,0)</f>
        <v>HCDRD</v>
      </c>
      <c r="AK3993" s="26">
        <f t="shared" si="234"/>
        <v>6</v>
      </c>
      <c r="AL3993" s="26">
        <f t="shared" si="235"/>
        <v>10</v>
      </c>
      <c r="AM3993" s="94" t="str">
        <f t="shared" si="236"/>
        <v>6/10 Log In</v>
      </c>
      <c r="AN3993" s="172">
        <v>45818.677395833336</v>
      </c>
      <c r="AO3993" s="69" t="s">
        <v>216</v>
      </c>
      <c r="AP3993" s="69" t="s">
        <v>1913</v>
      </c>
      <c r="AQ3993" s="69" t="s">
        <v>216</v>
      </c>
      <c r="AR3993" s="69" t="s">
        <v>1916</v>
      </c>
    </row>
    <row r="3994" spans="36:44" ht="14.4">
      <c r="AJ3994" s="26" t="str">
        <f>VLOOKUP(AQ3994,'user list'!A:B,2,0)</f>
        <v>Admin</v>
      </c>
      <c r="AK3994" s="26">
        <f t="shared" si="234"/>
        <v>6</v>
      </c>
      <c r="AL3994" s="26">
        <f t="shared" si="235"/>
        <v>10</v>
      </c>
      <c r="AM3994" s="94" t="str">
        <f t="shared" si="236"/>
        <v>6/10 Log In</v>
      </c>
      <c r="AN3994" s="172">
        <v>45818.677743055552</v>
      </c>
      <c r="AO3994" s="69" t="s">
        <v>186</v>
      </c>
      <c r="AP3994" s="69" t="s">
        <v>1913</v>
      </c>
      <c r="AQ3994" s="69" t="s">
        <v>186</v>
      </c>
      <c r="AR3994" s="69" t="s">
        <v>1916</v>
      </c>
    </row>
    <row r="3995" spans="36:44" ht="14.4">
      <c r="AJ3995" s="26" t="str">
        <f>VLOOKUP(AQ3995,'user list'!A:B,2,0)</f>
        <v>Admin</v>
      </c>
      <c r="AK3995" s="26">
        <f t="shared" si="234"/>
        <v>6</v>
      </c>
      <c r="AL3995" s="26">
        <f t="shared" si="235"/>
        <v>10</v>
      </c>
      <c r="AM3995" s="94" t="str">
        <f t="shared" si="236"/>
        <v>6/10 Log In</v>
      </c>
      <c r="AN3995" s="172">
        <v>45818.677743055552</v>
      </c>
      <c r="AO3995" s="69" t="s">
        <v>186</v>
      </c>
      <c r="AP3995" s="69" t="s">
        <v>1913</v>
      </c>
      <c r="AQ3995" s="69" t="s">
        <v>186</v>
      </c>
      <c r="AR3995" s="69" t="s">
        <v>1916</v>
      </c>
    </row>
    <row r="3996" spans="36:44" ht="14.4">
      <c r="AJ3996" s="26" t="str">
        <f>VLOOKUP(AQ3996,'user list'!A:B,2,0)</f>
        <v>Admin</v>
      </c>
      <c r="AK3996" s="26">
        <f t="shared" si="234"/>
        <v>6</v>
      </c>
      <c r="AL3996" s="26">
        <f t="shared" si="235"/>
        <v>10</v>
      </c>
      <c r="AM3996" s="94" t="str">
        <f t="shared" si="236"/>
        <v>6/10 Log Off</v>
      </c>
      <c r="AN3996" s="172">
        <v>45818.679629629631</v>
      </c>
      <c r="AO3996" s="69" t="s">
        <v>186</v>
      </c>
      <c r="AP3996" s="69" t="s">
        <v>1913</v>
      </c>
      <c r="AQ3996" s="69" t="s">
        <v>186</v>
      </c>
      <c r="AR3996" s="69" t="s">
        <v>1917</v>
      </c>
    </row>
    <row r="3997" spans="36:44" ht="14.4">
      <c r="AJ3997" s="26" t="str">
        <f>VLOOKUP(AQ3997,'user list'!A:B,2,0)</f>
        <v>PAISD</v>
      </c>
      <c r="AK3997" s="26">
        <f t="shared" si="234"/>
        <v>6</v>
      </c>
      <c r="AL3997" s="26">
        <f t="shared" si="235"/>
        <v>10</v>
      </c>
      <c r="AM3997" s="94" t="str">
        <f t="shared" si="236"/>
        <v>6/10 Log In</v>
      </c>
      <c r="AN3997" s="172">
        <v>45818.680381944447</v>
      </c>
      <c r="AO3997" s="69" t="s">
        <v>256</v>
      </c>
      <c r="AP3997" s="69" t="s">
        <v>1913</v>
      </c>
      <c r="AQ3997" s="69" t="s">
        <v>256</v>
      </c>
      <c r="AR3997" s="69" t="s">
        <v>1916</v>
      </c>
    </row>
    <row r="3998" spans="36:44" ht="14.4">
      <c r="AJ3998" s="26" t="str">
        <f>VLOOKUP(AQ3998,'user list'!A:B,2,0)</f>
        <v>CBD</v>
      </c>
      <c r="AK3998" s="26">
        <f t="shared" si="234"/>
        <v>6</v>
      </c>
      <c r="AL3998" s="26">
        <f t="shared" si="235"/>
        <v>10</v>
      </c>
      <c r="AM3998" s="94" t="str">
        <f t="shared" si="236"/>
        <v>6/10 Log Off</v>
      </c>
      <c r="AN3998" s="172">
        <v>45818.680752314816</v>
      </c>
      <c r="AO3998" s="69" t="s">
        <v>197</v>
      </c>
      <c r="AP3998" s="69" t="s">
        <v>1913</v>
      </c>
      <c r="AQ3998" s="69" t="s">
        <v>197</v>
      </c>
      <c r="AR3998" s="69" t="s">
        <v>1917</v>
      </c>
    </row>
    <row r="3999" spans="36:44" ht="14.4">
      <c r="AJ3999" s="26" t="str">
        <f>VLOOKUP(AQ3999,'user list'!A:B,2,0)</f>
        <v>QCPL</v>
      </c>
      <c r="AK3999" s="26">
        <f t="shared" si="234"/>
        <v>6</v>
      </c>
      <c r="AL3999" s="26">
        <f t="shared" si="235"/>
        <v>10</v>
      </c>
      <c r="AM3999" s="94" t="str">
        <f t="shared" si="236"/>
        <v>6/10 Log Off</v>
      </c>
      <c r="AN3999" s="172">
        <v>45818.681192129632</v>
      </c>
      <c r="AO3999" s="69" t="s">
        <v>268</v>
      </c>
      <c r="AP3999" s="69" t="s">
        <v>1913</v>
      </c>
      <c r="AQ3999" s="69" t="s">
        <v>268</v>
      </c>
      <c r="AR3999" s="69" t="s">
        <v>1917</v>
      </c>
    </row>
    <row r="4000" spans="36:44" ht="14.4">
      <c r="AJ4000" s="26" t="str">
        <f>VLOOKUP(AQ4000,'user list'!A:B,2,0)</f>
        <v>QCPL</v>
      </c>
      <c r="AK4000" s="26">
        <f t="shared" si="234"/>
        <v>6</v>
      </c>
      <c r="AL4000" s="26">
        <f t="shared" si="235"/>
        <v>10</v>
      </c>
      <c r="AM4000" s="94" t="str">
        <f t="shared" si="236"/>
        <v>6/10 Log In</v>
      </c>
      <c r="AN4000" s="172">
        <v>45818.681539351855</v>
      </c>
      <c r="AO4000" s="69" t="s">
        <v>268</v>
      </c>
      <c r="AP4000" s="69" t="s">
        <v>1913</v>
      </c>
      <c r="AQ4000" s="69" t="s">
        <v>268</v>
      </c>
      <c r="AR4000" s="69" t="s">
        <v>1916</v>
      </c>
    </row>
    <row r="4001" spans="36:44" ht="14.4">
      <c r="AJ4001" s="26" t="str">
        <f>VLOOKUP(AQ4001,'user list'!A:B,2,0)</f>
        <v>PDAO</v>
      </c>
      <c r="AK4001" s="26">
        <f t="shared" si="234"/>
        <v>6</v>
      </c>
      <c r="AL4001" s="26">
        <f t="shared" si="235"/>
        <v>10</v>
      </c>
      <c r="AM4001" s="94" t="str">
        <f t="shared" si="236"/>
        <v>6/10 Log Off</v>
      </c>
      <c r="AN4001" s="172">
        <v>45818.682673611111</v>
      </c>
      <c r="AO4001" s="69" t="s">
        <v>258</v>
      </c>
      <c r="AP4001" s="69" t="s">
        <v>1913</v>
      </c>
      <c r="AQ4001" s="69" t="s">
        <v>258</v>
      </c>
      <c r="AR4001" s="69" t="s">
        <v>1917</v>
      </c>
    </row>
    <row r="4002" spans="36:44" ht="14.4">
      <c r="AJ4002" s="26" t="str">
        <f>VLOOKUP(AQ4002,'user list'!A:B,2,0)</f>
        <v>OCAs</v>
      </c>
      <c r="AK4002" s="26">
        <f t="shared" si="234"/>
        <v>6</v>
      </c>
      <c r="AL4002" s="26">
        <f t="shared" si="235"/>
        <v>10</v>
      </c>
      <c r="AM4002" s="94" t="str">
        <f t="shared" si="236"/>
        <v>6/10 Log Off</v>
      </c>
      <c r="AN4002" s="172">
        <v>45818.683923611112</v>
      </c>
      <c r="AO4002" s="69" t="s">
        <v>279</v>
      </c>
      <c r="AP4002" s="69" t="s">
        <v>1913</v>
      </c>
      <c r="AQ4002" s="69" t="s">
        <v>279</v>
      </c>
      <c r="AR4002" s="69" t="s">
        <v>1917</v>
      </c>
    </row>
    <row r="4003" spans="36:44" ht="14.4">
      <c r="AJ4003" s="26" t="str">
        <f>VLOOKUP(AQ4003,'user list'!A:B,2,0)</f>
        <v>DOE</v>
      </c>
      <c r="AK4003" s="26">
        <f t="shared" ref="AK4003:AK4066" si="237">MONTH(AN4003)</f>
        <v>6</v>
      </c>
      <c r="AL4003" s="26">
        <f t="shared" ref="AL4003:AL4066" si="238">DAY(AN4003)</f>
        <v>10</v>
      </c>
      <c r="AM4003" s="94" t="str">
        <f t="shared" ref="AM4003:AM4066" si="239">AK4003&amp;"/"&amp;AL4003&amp;" "&amp;AR4003</f>
        <v>6/10 Log Off</v>
      </c>
      <c r="AN4003" s="172">
        <v>45818.68540509259</v>
      </c>
      <c r="AO4003" s="69" t="s">
        <v>212</v>
      </c>
      <c r="AP4003" s="69" t="s">
        <v>1913</v>
      </c>
      <c r="AQ4003" s="69" t="s">
        <v>212</v>
      </c>
      <c r="AR4003" s="69" t="s">
        <v>1917</v>
      </c>
    </row>
    <row r="4004" spans="36:44" ht="14.4">
      <c r="AJ4004" s="26" t="str">
        <f>VLOOKUP(AQ4004,'user list'!A:B,2,0)</f>
        <v>DOE</v>
      </c>
      <c r="AK4004" s="26">
        <f t="shared" si="237"/>
        <v>6</v>
      </c>
      <c r="AL4004" s="26">
        <f t="shared" si="238"/>
        <v>10</v>
      </c>
      <c r="AM4004" s="94" t="str">
        <f t="shared" si="239"/>
        <v>6/10 Log In</v>
      </c>
      <c r="AN4004" s="172">
        <v>45818.686180555553</v>
      </c>
      <c r="AO4004" s="69" t="s">
        <v>212</v>
      </c>
      <c r="AP4004" s="69" t="s">
        <v>1913</v>
      </c>
      <c r="AQ4004" s="69" t="s">
        <v>212</v>
      </c>
      <c r="AR4004" s="69" t="s">
        <v>1916</v>
      </c>
    </row>
    <row r="4005" spans="36:44" ht="14.4">
      <c r="AJ4005" s="26" t="str">
        <f>VLOOKUP(AQ4005,'user list'!A:B,2,0)</f>
        <v>OCAs</v>
      </c>
      <c r="AK4005" s="26">
        <f t="shared" si="237"/>
        <v>6</v>
      </c>
      <c r="AL4005" s="26">
        <f t="shared" si="238"/>
        <v>10</v>
      </c>
      <c r="AM4005" s="94" t="str">
        <f t="shared" si="239"/>
        <v>6/10 Log In</v>
      </c>
      <c r="AN4005" s="172">
        <v>45818.68644675926</v>
      </c>
      <c r="AO4005" s="69" t="s">
        <v>279</v>
      </c>
      <c r="AP4005" s="69" t="s">
        <v>1913</v>
      </c>
      <c r="AQ4005" s="69" t="s">
        <v>279</v>
      </c>
      <c r="AR4005" s="69" t="s">
        <v>1916</v>
      </c>
    </row>
    <row r="4006" spans="36:44" ht="14.4">
      <c r="AJ4006" s="26" t="str">
        <f>VLOOKUP(AQ4006,'user list'!A:B,2,0)</f>
        <v>CGSD</v>
      </c>
      <c r="AK4006" s="26">
        <f t="shared" si="237"/>
        <v>6</v>
      </c>
      <c r="AL4006" s="26">
        <f t="shared" si="238"/>
        <v>10</v>
      </c>
      <c r="AM4006" s="94" t="str">
        <f t="shared" si="239"/>
        <v>6/10 Log Off</v>
      </c>
      <c r="AN4006" s="172">
        <v>45818.687199074076</v>
      </c>
      <c r="AO4006" s="69" t="s">
        <v>200</v>
      </c>
      <c r="AP4006" s="69" t="s">
        <v>1913</v>
      </c>
      <c r="AQ4006" s="69" t="s">
        <v>200</v>
      </c>
      <c r="AR4006" s="69" t="s">
        <v>1917</v>
      </c>
    </row>
    <row r="4007" spans="36:44" ht="14.4">
      <c r="AJ4007" s="26" t="str">
        <f>VLOOKUP(AQ4007,'user list'!A:B,2,0)</f>
        <v>CGSD</v>
      </c>
      <c r="AK4007" s="26">
        <f t="shared" si="237"/>
        <v>6</v>
      </c>
      <c r="AL4007" s="26">
        <f t="shared" si="238"/>
        <v>10</v>
      </c>
      <c r="AM4007" s="94" t="str">
        <f t="shared" si="239"/>
        <v>6/10 Log In</v>
      </c>
      <c r="AN4007" s="172">
        <v>45818.687268518515</v>
      </c>
      <c r="AO4007" s="69" t="s">
        <v>200</v>
      </c>
      <c r="AP4007" s="69" t="s">
        <v>1913</v>
      </c>
      <c r="AQ4007" s="69" t="s">
        <v>200</v>
      </c>
      <c r="AR4007" s="69" t="s">
        <v>1916</v>
      </c>
    </row>
    <row r="4008" spans="36:44" ht="14.4">
      <c r="AJ4008" s="26" t="str">
        <f>VLOOKUP(AQ4008,'user list'!A:B,2,0)</f>
        <v>OCM</v>
      </c>
      <c r="AK4008" s="26">
        <f t="shared" si="237"/>
        <v>6</v>
      </c>
      <c r="AL4008" s="26">
        <f t="shared" si="238"/>
        <v>10</v>
      </c>
      <c r="AM4008" s="94" t="str">
        <f t="shared" si="239"/>
        <v>6/10 Log Off</v>
      </c>
      <c r="AN4008" s="172">
        <v>45818.687662037039</v>
      </c>
      <c r="AO4008" s="69" t="s">
        <v>242</v>
      </c>
      <c r="AP4008" s="69" t="s">
        <v>1913</v>
      </c>
      <c r="AQ4008" s="69" t="s">
        <v>242</v>
      </c>
      <c r="AR4008" s="69" t="s">
        <v>1917</v>
      </c>
    </row>
    <row r="4009" spans="36:44" ht="14.4">
      <c r="AJ4009" s="26" t="str">
        <f>VLOOKUP(AQ4009,'user list'!A:B,2,0)</f>
        <v>PLEB</v>
      </c>
      <c r="AK4009" s="26">
        <f t="shared" si="237"/>
        <v>6</v>
      </c>
      <c r="AL4009" s="26">
        <f t="shared" si="238"/>
        <v>10</v>
      </c>
      <c r="AM4009" s="94" t="str">
        <f t="shared" si="239"/>
        <v>6/10 Log Off</v>
      </c>
      <c r="AN4009" s="172">
        <v>45818.687789351854</v>
      </c>
      <c r="AO4009" s="69" t="s">
        <v>260</v>
      </c>
      <c r="AP4009" s="69" t="s">
        <v>1913</v>
      </c>
      <c r="AQ4009" s="69" t="s">
        <v>260</v>
      </c>
      <c r="AR4009" s="69" t="s">
        <v>1917</v>
      </c>
    </row>
    <row r="4010" spans="36:44" ht="14.4">
      <c r="AJ4010" s="26" t="str">
        <f>VLOOKUP(AQ4010,'user list'!A:B,2,0)</f>
        <v>PLEB</v>
      </c>
      <c r="AK4010" s="26">
        <f t="shared" si="237"/>
        <v>6</v>
      </c>
      <c r="AL4010" s="26">
        <f t="shared" si="238"/>
        <v>10</v>
      </c>
      <c r="AM4010" s="94" t="str">
        <f t="shared" si="239"/>
        <v>6/10 Log In</v>
      </c>
      <c r="AN4010" s="172">
        <v>45818.687997685185</v>
      </c>
      <c r="AO4010" s="69" t="s">
        <v>260</v>
      </c>
      <c r="AP4010" s="69" t="s">
        <v>1913</v>
      </c>
      <c r="AQ4010" s="69" t="s">
        <v>260</v>
      </c>
      <c r="AR4010" s="69" t="s">
        <v>1916</v>
      </c>
    </row>
    <row r="4011" spans="36:44" ht="14.4">
      <c r="AJ4011" s="26" t="str">
        <f>VLOOKUP(AQ4011,'user list'!A:B,2,0)</f>
        <v>OCM</v>
      </c>
      <c r="AK4011" s="26">
        <f t="shared" si="237"/>
        <v>6</v>
      </c>
      <c r="AL4011" s="26">
        <f t="shared" si="238"/>
        <v>10</v>
      </c>
      <c r="AM4011" s="94" t="str">
        <f t="shared" si="239"/>
        <v>6/10 Log Off</v>
      </c>
      <c r="AN4011" s="172">
        <v>45818.691481481481</v>
      </c>
      <c r="AO4011" s="69" t="s">
        <v>232</v>
      </c>
      <c r="AP4011" s="69" t="s">
        <v>1913</v>
      </c>
      <c r="AQ4011" s="69" t="s">
        <v>232</v>
      </c>
      <c r="AR4011" s="69" t="s">
        <v>1917</v>
      </c>
    </row>
    <row r="4012" spans="36:44" ht="14.4">
      <c r="AJ4012" s="26" t="str">
        <f>VLOOKUP(AQ4012,'user list'!A:B,2,0)</f>
        <v>OCM</v>
      </c>
      <c r="AK4012" s="26">
        <f t="shared" si="237"/>
        <v>6</v>
      </c>
      <c r="AL4012" s="26">
        <f t="shared" si="238"/>
        <v>10</v>
      </c>
      <c r="AM4012" s="94" t="str">
        <f t="shared" si="239"/>
        <v>6/10 Log In</v>
      </c>
      <c r="AN4012" s="172">
        <v>45818.691574074073</v>
      </c>
      <c r="AO4012" s="69" t="s">
        <v>232</v>
      </c>
      <c r="AP4012" s="69" t="s">
        <v>1913</v>
      </c>
      <c r="AQ4012" s="69" t="s">
        <v>232</v>
      </c>
      <c r="AR4012" s="69" t="s">
        <v>1916</v>
      </c>
    </row>
    <row r="4013" spans="36:44" ht="14.4">
      <c r="AJ4013" s="26" t="str">
        <f>VLOOKUP(AQ4013,'user list'!A:B,2,0)</f>
        <v>QCPL</v>
      </c>
      <c r="AK4013" s="26">
        <f t="shared" si="237"/>
        <v>6</v>
      </c>
      <c r="AL4013" s="26">
        <f t="shared" si="238"/>
        <v>10</v>
      </c>
      <c r="AM4013" s="94" t="str">
        <f t="shared" si="239"/>
        <v>6/10 Log Off</v>
      </c>
      <c r="AN4013" s="172">
        <v>45818.692164351851</v>
      </c>
      <c r="AO4013" s="69" t="s">
        <v>268</v>
      </c>
      <c r="AP4013" s="69" t="s">
        <v>1913</v>
      </c>
      <c r="AQ4013" s="69" t="s">
        <v>268</v>
      </c>
      <c r="AR4013" s="69" t="s">
        <v>1917</v>
      </c>
    </row>
    <row r="4014" spans="36:44" ht="14.4">
      <c r="AJ4014" s="26" t="str">
        <f>VLOOKUP(AQ4014,'user list'!A:B,2,0)</f>
        <v>OCM</v>
      </c>
      <c r="AK4014" s="26">
        <f t="shared" si="237"/>
        <v>6</v>
      </c>
      <c r="AL4014" s="26">
        <f t="shared" si="238"/>
        <v>10</v>
      </c>
      <c r="AM4014" s="94" t="str">
        <f t="shared" si="239"/>
        <v>6/10 Log Off</v>
      </c>
      <c r="AN4014" s="172">
        <v>45818.692395833335</v>
      </c>
      <c r="AO4014" s="69" t="s">
        <v>235</v>
      </c>
      <c r="AP4014" s="69" t="s">
        <v>1913</v>
      </c>
      <c r="AQ4014" s="69" t="s">
        <v>235</v>
      </c>
      <c r="AR4014" s="69" t="s">
        <v>1917</v>
      </c>
    </row>
    <row r="4015" spans="36:44" ht="14.4">
      <c r="AJ4015" s="26" t="str">
        <f>VLOOKUP(AQ4015,'user list'!A:B,2,0)</f>
        <v>OCM</v>
      </c>
      <c r="AK4015" s="26">
        <f t="shared" si="237"/>
        <v>6</v>
      </c>
      <c r="AL4015" s="26">
        <f t="shared" si="238"/>
        <v>10</v>
      </c>
      <c r="AM4015" s="94" t="str">
        <f t="shared" si="239"/>
        <v>6/10 Log In</v>
      </c>
      <c r="AN4015" s="172">
        <v>45818.692442129628</v>
      </c>
      <c r="AO4015" s="69" t="s">
        <v>235</v>
      </c>
      <c r="AP4015" s="69" t="s">
        <v>1913</v>
      </c>
      <c r="AQ4015" s="69" t="s">
        <v>235</v>
      </c>
      <c r="AR4015" s="69" t="s">
        <v>1916</v>
      </c>
    </row>
    <row r="4016" spans="36:44" ht="14.4">
      <c r="AJ4016" s="26" t="str">
        <f>VLOOKUP(AQ4016,'user list'!A:B,2,0)</f>
        <v>Admin</v>
      </c>
      <c r="AK4016" s="26">
        <f t="shared" si="237"/>
        <v>6</v>
      </c>
      <c r="AL4016" s="26">
        <f t="shared" si="238"/>
        <v>10</v>
      </c>
      <c r="AM4016" s="94" t="str">
        <f t="shared" si="239"/>
        <v>6/10 Log In</v>
      </c>
      <c r="AN4016" s="172">
        <v>45818.693240740744</v>
      </c>
      <c r="AO4016" s="69" t="s">
        <v>186</v>
      </c>
      <c r="AP4016" s="69" t="s">
        <v>1913</v>
      </c>
      <c r="AQ4016" s="69" t="s">
        <v>186</v>
      </c>
      <c r="AR4016" s="69" t="s">
        <v>1916</v>
      </c>
    </row>
    <row r="4017" spans="36:44" ht="14.4">
      <c r="AJ4017" s="26" t="str">
        <f>VLOOKUP(AQ4017,'user list'!A:B,2,0)</f>
        <v>CVD</v>
      </c>
      <c r="AK4017" s="26">
        <f t="shared" si="237"/>
        <v>6</v>
      </c>
      <c r="AL4017" s="26">
        <f t="shared" si="238"/>
        <v>10</v>
      </c>
      <c r="AM4017" s="94" t="str">
        <f t="shared" si="239"/>
        <v>6/10 Log Off</v>
      </c>
      <c r="AN4017" s="172">
        <v>45818.693738425929</v>
      </c>
      <c r="AO4017" s="69" t="s">
        <v>208</v>
      </c>
      <c r="AP4017" s="69" t="s">
        <v>1913</v>
      </c>
      <c r="AQ4017" s="69" t="s">
        <v>208</v>
      </c>
      <c r="AR4017" s="69" t="s">
        <v>1917</v>
      </c>
    </row>
    <row r="4018" spans="36:44" ht="14.4">
      <c r="AJ4018" s="26" t="str">
        <f>VLOOKUP(AQ4018,'user list'!A:B,2,0)</f>
        <v>CVD</v>
      </c>
      <c r="AK4018" s="26">
        <f t="shared" si="237"/>
        <v>6</v>
      </c>
      <c r="AL4018" s="26">
        <f t="shared" si="238"/>
        <v>10</v>
      </c>
      <c r="AM4018" s="94" t="str">
        <f t="shared" si="239"/>
        <v>6/10 Log In</v>
      </c>
      <c r="AN4018" s="172">
        <v>45818.69394675926</v>
      </c>
      <c r="AO4018" s="69" t="s">
        <v>208</v>
      </c>
      <c r="AP4018" s="69" t="s">
        <v>1913</v>
      </c>
      <c r="AQ4018" s="69" t="s">
        <v>208</v>
      </c>
      <c r="AR4018" s="69" t="s">
        <v>1916</v>
      </c>
    </row>
    <row r="4019" spans="36:44" ht="14.4">
      <c r="AJ4019" s="26" t="str">
        <f>VLOOKUP(AQ4019,'user list'!A:B,2,0)</f>
        <v>QCPL</v>
      </c>
      <c r="AK4019" s="26">
        <f t="shared" si="237"/>
        <v>6</v>
      </c>
      <c r="AL4019" s="26">
        <f t="shared" si="238"/>
        <v>10</v>
      </c>
      <c r="AM4019" s="94" t="str">
        <f t="shared" si="239"/>
        <v>6/10 Log In</v>
      </c>
      <c r="AN4019" s="172">
        <v>45818.696736111109</v>
      </c>
      <c r="AO4019" s="69" t="s">
        <v>268</v>
      </c>
      <c r="AP4019" s="69" t="s">
        <v>1913</v>
      </c>
      <c r="AQ4019" s="69" t="s">
        <v>268</v>
      </c>
      <c r="AR4019" s="69" t="s">
        <v>1916</v>
      </c>
    </row>
    <row r="4020" spans="36:44" ht="14.4">
      <c r="AJ4020" s="26" t="str">
        <f>VLOOKUP(AQ4020,'user list'!A:B,2,0)</f>
        <v>DOE</v>
      </c>
      <c r="AK4020" s="26">
        <f t="shared" si="237"/>
        <v>6</v>
      </c>
      <c r="AL4020" s="26">
        <f t="shared" si="238"/>
        <v>10</v>
      </c>
      <c r="AM4020" s="94" t="str">
        <f t="shared" si="239"/>
        <v>6/10 Log Off</v>
      </c>
      <c r="AN4020" s="172">
        <v>45818.696840277778</v>
      </c>
      <c r="AO4020" s="69" t="s">
        <v>212</v>
      </c>
      <c r="AP4020" s="69" t="s">
        <v>1913</v>
      </c>
      <c r="AQ4020" s="69" t="s">
        <v>212</v>
      </c>
      <c r="AR4020" s="69" t="s">
        <v>1917</v>
      </c>
    </row>
    <row r="4021" spans="36:44" ht="14.4">
      <c r="AJ4021" s="26" t="str">
        <f>VLOOKUP(AQ4021,'user list'!A:B,2,0)</f>
        <v>DOE</v>
      </c>
      <c r="AK4021" s="26">
        <f t="shared" si="237"/>
        <v>6</v>
      </c>
      <c r="AL4021" s="26">
        <f t="shared" si="238"/>
        <v>10</v>
      </c>
      <c r="AM4021" s="94" t="str">
        <f t="shared" si="239"/>
        <v>6/10 Log In</v>
      </c>
      <c r="AN4021" s="172">
        <v>45818.696979166663</v>
      </c>
      <c r="AO4021" s="69" t="s">
        <v>212</v>
      </c>
      <c r="AP4021" s="69" t="s">
        <v>1913</v>
      </c>
      <c r="AQ4021" s="69" t="s">
        <v>212</v>
      </c>
      <c r="AR4021" s="69" t="s">
        <v>1916</v>
      </c>
    </row>
    <row r="4022" spans="36:44" ht="14.4">
      <c r="AJ4022" s="26" t="str">
        <f>VLOOKUP(AQ4022,'user list'!A:B,2,0)</f>
        <v>CGSD</v>
      </c>
      <c r="AK4022" s="26">
        <f t="shared" si="237"/>
        <v>6</v>
      </c>
      <c r="AL4022" s="26">
        <f t="shared" si="238"/>
        <v>10</v>
      </c>
      <c r="AM4022" s="94" t="str">
        <f t="shared" si="239"/>
        <v>6/10 Log Off</v>
      </c>
      <c r="AN4022" s="172">
        <v>45818.698368055557</v>
      </c>
      <c r="AO4022" s="69" t="s">
        <v>200</v>
      </c>
      <c r="AP4022" s="69" t="s">
        <v>1913</v>
      </c>
      <c r="AQ4022" s="69" t="s">
        <v>200</v>
      </c>
      <c r="AR4022" s="69" t="s">
        <v>1917</v>
      </c>
    </row>
    <row r="4023" spans="36:44" ht="14.4">
      <c r="AJ4023" s="26" t="str">
        <f>VLOOKUP(AQ4023,'user list'!A:B,2,0)</f>
        <v>QCYDO</v>
      </c>
      <c r="AK4023" s="26">
        <f t="shared" si="237"/>
        <v>6</v>
      </c>
      <c r="AL4023" s="26">
        <f t="shared" si="238"/>
        <v>10</v>
      </c>
      <c r="AM4023" s="94" t="str">
        <f t="shared" si="239"/>
        <v>6/10 Log Off</v>
      </c>
      <c r="AN4023" s="172">
        <v>45818.69940972222</v>
      </c>
      <c r="AO4023" s="69" t="s">
        <v>270</v>
      </c>
      <c r="AP4023" s="69" t="s">
        <v>1913</v>
      </c>
      <c r="AQ4023" s="69" t="s">
        <v>270</v>
      </c>
      <c r="AR4023" s="69" t="s">
        <v>1917</v>
      </c>
    </row>
    <row r="4024" spans="36:44" ht="14.4">
      <c r="AJ4024" s="26" t="str">
        <f>VLOOKUP(AQ4024,'user list'!A:B,2,0)</f>
        <v>QCYDO</v>
      </c>
      <c r="AK4024" s="26">
        <f t="shared" si="237"/>
        <v>6</v>
      </c>
      <c r="AL4024" s="26">
        <f t="shared" si="238"/>
        <v>10</v>
      </c>
      <c r="AM4024" s="94" t="str">
        <f t="shared" si="239"/>
        <v>6/10 Log In</v>
      </c>
      <c r="AN4024" s="172">
        <v>45818.699583333335</v>
      </c>
      <c r="AO4024" s="69" t="s">
        <v>270</v>
      </c>
      <c r="AP4024" s="69" t="s">
        <v>1913</v>
      </c>
      <c r="AQ4024" s="69" t="s">
        <v>270</v>
      </c>
      <c r="AR4024" s="69" t="s">
        <v>1916</v>
      </c>
    </row>
    <row r="4025" spans="36:44" ht="14.4">
      <c r="AJ4025" s="26" t="str">
        <f>VLOOKUP(AQ4025,'user list'!A:B,2,0)</f>
        <v>CVD</v>
      </c>
      <c r="AK4025" s="26">
        <f t="shared" si="237"/>
        <v>6</v>
      </c>
      <c r="AL4025" s="26">
        <f t="shared" si="238"/>
        <v>10</v>
      </c>
      <c r="AM4025" s="94" t="str">
        <f t="shared" si="239"/>
        <v>6/10 Log In</v>
      </c>
      <c r="AN4025" s="172">
        <v>45818.701840277776</v>
      </c>
      <c r="AO4025" s="69" t="s">
        <v>208</v>
      </c>
      <c r="AP4025" s="69" t="s">
        <v>1913</v>
      </c>
      <c r="AQ4025" s="69" t="s">
        <v>208</v>
      </c>
      <c r="AR4025" s="69" t="s">
        <v>1916</v>
      </c>
    </row>
    <row r="4026" spans="36:44" ht="14.4">
      <c r="AJ4026" s="26" t="str">
        <f>VLOOKUP(AQ4026,'user list'!A:B,2,0)</f>
        <v>CREMCO</v>
      </c>
      <c r="AK4026" s="26">
        <f t="shared" si="237"/>
        <v>6</v>
      </c>
      <c r="AL4026" s="26">
        <f t="shared" si="238"/>
        <v>10</v>
      </c>
      <c r="AM4026" s="94" t="str">
        <f t="shared" si="239"/>
        <v>6/10 Log In</v>
      </c>
      <c r="AN4026" s="172">
        <v>45818.702326388891</v>
      </c>
      <c r="AO4026" s="69" t="s">
        <v>206</v>
      </c>
      <c r="AP4026" s="69" t="s">
        <v>1913</v>
      </c>
      <c r="AQ4026" s="69" t="s">
        <v>206</v>
      </c>
      <c r="AR4026" s="69" t="s">
        <v>1916</v>
      </c>
    </row>
    <row r="4027" spans="36:44" ht="14.4">
      <c r="AJ4027" s="26" t="str">
        <f>VLOOKUP(AQ4027,'user list'!A:B,2,0)</f>
        <v>CBD</v>
      </c>
      <c r="AK4027" s="26">
        <f t="shared" si="237"/>
        <v>6</v>
      </c>
      <c r="AL4027" s="26">
        <f t="shared" si="238"/>
        <v>10</v>
      </c>
      <c r="AM4027" s="94" t="str">
        <f t="shared" si="239"/>
        <v>6/10 Log In</v>
      </c>
      <c r="AN4027" s="172">
        <v>45818.702685185184</v>
      </c>
      <c r="AO4027" s="69" t="s">
        <v>197</v>
      </c>
      <c r="AP4027" s="69" t="s">
        <v>1913</v>
      </c>
      <c r="AQ4027" s="69" t="s">
        <v>197</v>
      </c>
      <c r="AR4027" s="69" t="s">
        <v>1916</v>
      </c>
    </row>
    <row r="4028" spans="36:44" ht="14.4">
      <c r="AJ4028" s="26" t="str">
        <f>VLOOKUP(AQ4028,'user list'!A:B,2,0)</f>
        <v>CGSD</v>
      </c>
      <c r="AK4028" s="26">
        <f t="shared" si="237"/>
        <v>6</v>
      </c>
      <c r="AL4028" s="26">
        <f t="shared" si="238"/>
        <v>10</v>
      </c>
      <c r="AM4028" s="94" t="str">
        <f t="shared" si="239"/>
        <v>6/10 Log In</v>
      </c>
      <c r="AN4028" s="172">
        <v>45818.702800925923</v>
      </c>
      <c r="AO4028" s="69" t="s">
        <v>200</v>
      </c>
      <c r="AP4028" s="69" t="s">
        <v>1913</v>
      </c>
      <c r="AQ4028" s="69" t="s">
        <v>200</v>
      </c>
      <c r="AR4028" s="69" t="s">
        <v>1916</v>
      </c>
    </row>
    <row r="4029" spans="36:44" ht="14.4">
      <c r="AJ4029" s="26" t="str">
        <f>VLOOKUP(AQ4029,'user list'!A:B,2,0)</f>
        <v>GAD</v>
      </c>
      <c r="AK4029" s="26">
        <f t="shared" si="237"/>
        <v>6</v>
      </c>
      <c r="AL4029" s="26">
        <f t="shared" si="238"/>
        <v>10</v>
      </c>
      <c r="AM4029" s="94" t="str">
        <f t="shared" si="239"/>
        <v>6/10 Log In</v>
      </c>
      <c r="AN4029" s="172">
        <v>45818.703206018516</v>
      </c>
      <c r="AO4029" s="69" t="s">
        <v>215</v>
      </c>
      <c r="AP4029" s="69" t="s">
        <v>1913</v>
      </c>
      <c r="AQ4029" s="69" t="s">
        <v>215</v>
      </c>
      <c r="AR4029" s="69" t="s">
        <v>1916</v>
      </c>
    </row>
    <row r="4030" spans="36:44" ht="14.4">
      <c r="AJ4030" s="26" t="str">
        <f>VLOOKUP(AQ4030,'user list'!A:B,2,0)</f>
        <v>QCPL</v>
      </c>
      <c r="AK4030" s="26">
        <f t="shared" si="237"/>
        <v>6</v>
      </c>
      <c r="AL4030" s="26">
        <f t="shared" si="238"/>
        <v>10</v>
      </c>
      <c r="AM4030" s="94" t="str">
        <f t="shared" si="239"/>
        <v>6/10 Log Off</v>
      </c>
      <c r="AN4030" s="172">
        <v>45818.703333333331</v>
      </c>
      <c r="AO4030" s="69" t="s">
        <v>268</v>
      </c>
      <c r="AP4030" s="69" t="s">
        <v>1913</v>
      </c>
      <c r="AQ4030" s="69" t="s">
        <v>268</v>
      </c>
      <c r="AR4030" s="69" t="s">
        <v>1917</v>
      </c>
    </row>
    <row r="4031" spans="36:44" ht="14.4">
      <c r="AJ4031" s="26" t="str">
        <f>VLOOKUP(AQ4031,'user list'!A:B,2,0)</f>
        <v>OCAs</v>
      </c>
      <c r="AK4031" s="26">
        <f t="shared" si="237"/>
        <v>6</v>
      </c>
      <c r="AL4031" s="26">
        <f t="shared" si="238"/>
        <v>10</v>
      </c>
      <c r="AM4031" s="94" t="str">
        <f t="shared" si="239"/>
        <v>6/10 Log Off</v>
      </c>
      <c r="AN4031" s="172">
        <v>45818.705335648148</v>
      </c>
      <c r="AO4031" s="69" t="s">
        <v>279</v>
      </c>
      <c r="AP4031" s="69" t="s">
        <v>1913</v>
      </c>
      <c r="AQ4031" s="69" t="s">
        <v>279</v>
      </c>
      <c r="AR4031" s="69" t="s">
        <v>1917</v>
      </c>
    </row>
    <row r="4032" spans="36:44" ht="14.4">
      <c r="AJ4032" s="26" t="str">
        <f>VLOOKUP(AQ4032,'user list'!A:B,2,0)</f>
        <v>PDAO</v>
      </c>
      <c r="AK4032" s="26">
        <f t="shared" si="237"/>
        <v>6</v>
      </c>
      <c r="AL4032" s="26">
        <f t="shared" si="238"/>
        <v>10</v>
      </c>
      <c r="AM4032" s="94" t="str">
        <f t="shared" si="239"/>
        <v>6/10 Log In</v>
      </c>
      <c r="AN4032" s="172">
        <v>45818.708622685182</v>
      </c>
      <c r="AO4032" s="69" t="s">
        <v>258</v>
      </c>
      <c r="AP4032" s="69" t="s">
        <v>1913</v>
      </c>
      <c r="AQ4032" s="69" t="s">
        <v>258</v>
      </c>
      <c r="AR4032" s="69" t="s">
        <v>1916</v>
      </c>
    </row>
    <row r="4033" spans="36:44" ht="14.4">
      <c r="AJ4033" s="26" t="str">
        <f>VLOOKUP(AQ4033,'user list'!A:B,2,0)</f>
        <v>CTO</v>
      </c>
      <c r="AK4033" s="26">
        <f t="shared" si="237"/>
        <v>6</v>
      </c>
      <c r="AL4033" s="26">
        <f t="shared" si="238"/>
        <v>10</v>
      </c>
      <c r="AM4033" s="94" t="str">
        <f t="shared" si="239"/>
        <v>6/10 Log Off</v>
      </c>
      <c r="AN4033" s="172">
        <v>45818.70890046296</v>
      </c>
      <c r="AO4033" s="69" t="s">
        <v>207</v>
      </c>
      <c r="AP4033" s="69" t="s">
        <v>1913</v>
      </c>
      <c r="AQ4033" s="69" t="s">
        <v>207</v>
      </c>
      <c r="AR4033" s="69" t="s">
        <v>1917</v>
      </c>
    </row>
    <row r="4034" spans="36:44" ht="14.4">
      <c r="AJ4034" s="26" t="str">
        <f>VLOOKUP(AQ4034,'user list'!A:B,2,0)</f>
        <v>CTO</v>
      </c>
      <c r="AK4034" s="26">
        <f t="shared" si="237"/>
        <v>6</v>
      </c>
      <c r="AL4034" s="26">
        <f t="shared" si="238"/>
        <v>10</v>
      </c>
      <c r="AM4034" s="94" t="str">
        <f t="shared" si="239"/>
        <v>6/10 Log In</v>
      </c>
      <c r="AN4034" s="172">
        <v>45818.709131944444</v>
      </c>
      <c r="AO4034" s="69" t="s">
        <v>207</v>
      </c>
      <c r="AP4034" s="69" t="s">
        <v>1913</v>
      </c>
      <c r="AQ4034" s="69" t="s">
        <v>207</v>
      </c>
      <c r="AR4034" s="69" t="s">
        <v>1916</v>
      </c>
    </row>
    <row r="4035" spans="36:44" ht="14.4">
      <c r="AJ4035" s="26" t="str">
        <f>VLOOKUP(AQ4035,'user list'!A:B,2,0)</f>
        <v>PAISD</v>
      </c>
      <c r="AK4035" s="26">
        <f t="shared" si="237"/>
        <v>6</v>
      </c>
      <c r="AL4035" s="26">
        <f t="shared" si="238"/>
        <v>10</v>
      </c>
      <c r="AM4035" s="94" t="str">
        <f t="shared" si="239"/>
        <v>6/10 Log Off</v>
      </c>
      <c r="AN4035" s="172">
        <v>45818.709502314814</v>
      </c>
      <c r="AO4035" s="69" t="s">
        <v>256</v>
      </c>
      <c r="AP4035" s="69" t="s">
        <v>1913</v>
      </c>
      <c r="AQ4035" s="69" t="s">
        <v>256</v>
      </c>
      <c r="AR4035" s="69" t="s">
        <v>1917</v>
      </c>
    </row>
    <row r="4036" spans="36:44" ht="14.4">
      <c r="AJ4036" s="26" t="str">
        <f>VLOOKUP(AQ4036,'user list'!A:B,2,0)</f>
        <v>LEDIPO</v>
      </c>
      <c r="AK4036" s="26">
        <f t="shared" si="237"/>
        <v>6</v>
      </c>
      <c r="AL4036" s="26">
        <f t="shared" si="238"/>
        <v>10</v>
      </c>
      <c r="AM4036" s="94" t="str">
        <f t="shared" si="239"/>
        <v>6/10 Log Off</v>
      </c>
      <c r="AN4036" s="172">
        <v>45818.709548611114</v>
      </c>
      <c r="AO4036" s="69" t="s">
        <v>222</v>
      </c>
      <c r="AP4036" s="69" t="s">
        <v>1913</v>
      </c>
      <c r="AQ4036" s="69" t="s">
        <v>222</v>
      </c>
      <c r="AR4036" s="69" t="s">
        <v>1917</v>
      </c>
    </row>
    <row r="4037" spans="36:44" ht="14.4">
      <c r="AJ4037" s="26" t="str">
        <f>VLOOKUP(AQ4037,'user list'!A:B,2,0)</f>
        <v>PAISD</v>
      </c>
      <c r="AK4037" s="26">
        <f t="shared" si="237"/>
        <v>6</v>
      </c>
      <c r="AL4037" s="26">
        <f t="shared" si="238"/>
        <v>10</v>
      </c>
      <c r="AM4037" s="94" t="str">
        <f t="shared" si="239"/>
        <v>6/10 Log In</v>
      </c>
      <c r="AN4037" s="172">
        <v>45818.709583333337</v>
      </c>
      <c r="AO4037" s="69" t="s">
        <v>256</v>
      </c>
      <c r="AP4037" s="69" t="s">
        <v>1913</v>
      </c>
      <c r="AQ4037" s="69" t="s">
        <v>256</v>
      </c>
      <c r="AR4037" s="69" t="s">
        <v>1916</v>
      </c>
    </row>
    <row r="4038" spans="36:44" ht="14.4">
      <c r="AJ4038" s="26" t="str">
        <f>VLOOKUP(AQ4038,'user list'!A:B,2,0)</f>
        <v>LEDIPO</v>
      </c>
      <c r="AK4038" s="26">
        <f t="shared" si="237"/>
        <v>6</v>
      </c>
      <c r="AL4038" s="26">
        <f t="shared" si="238"/>
        <v>10</v>
      </c>
      <c r="AM4038" s="94" t="str">
        <f t="shared" si="239"/>
        <v>6/10 Log In</v>
      </c>
      <c r="AN4038" s="172">
        <v>45818.712754629632</v>
      </c>
      <c r="AO4038" s="69" t="s">
        <v>222</v>
      </c>
      <c r="AP4038" s="69" t="s">
        <v>1913</v>
      </c>
      <c r="AQ4038" s="69" t="s">
        <v>222</v>
      </c>
      <c r="AR4038" s="69" t="s">
        <v>1916</v>
      </c>
    </row>
    <row r="4039" spans="36:44" ht="14.4">
      <c r="AJ4039" s="26" t="str">
        <f>VLOOKUP(AQ4039,'user list'!A:B,2,0)</f>
        <v>HRMD</v>
      </c>
      <c r="AK4039" s="26">
        <f t="shared" si="237"/>
        <v>6</v>
      </c>
      <c r="AL4039" s="26">
        <f t="shared" si="238"/>
        <v>10</v>
      </c>
      <c r="AM4039" s="94" t="str">
        <f t="shared" si="239"/>
        <v>6/10 Log Off</v>
      </c>
      <c r="AN4039" s="172">
        <v>45818.718495370369</v>
      </c>
      <c r="AO4039" s="69" t="s">
        <v>217</v>
      </c>
      <c r="AP4039" s="69" t="s">
        <v>1913</v>
      </c>
      <c r="AQ4039" s="69" t="s">
        <v>217</v>
      </c>
      <c r="AR4039" s="69" t="s">
        <v>1917</v>
      </c>
    </row>
    <row r="4040" spans="36:44" ht="14.4">
      <c r="AJ4040" s="26" t="str">
        <f>VLOOKUP(AQ4040,'user list'!A:B,2,0)</f>
        <v>BPLD</v>
      </c>
      <c r="AK4040" s="26">
        <f t="shared" si="237"/>
        <v>6</v>
      </c>
      <c r="AL4040" s="26">
        <f t="shared" si="238"/>
        <v>10</v>
      </c>
      <c r="AM4040" s="94" t="str">
        <f t="shared" si="239"/>
        <v>6/10 Log Off</v>
      </c>
      <c r="AN4040" s="172">
        <v>45818.720219907409</v>
      </c>
      <c r="AO4040" s="69" t="s">
        <v>194</v>
      </c>
      <c r="AP4040" s="69" t="s">
        <v>1913</v>
      </c>
      <c r="AQ4040" s="69" t="s">
        <v>194</v>
      </c>
      <c r="AR4040" s="69" t="s">
        <v>1917</v>
      </c>
    </row>
    <row r="4041" spans="36:44" ht="14.4">
      <c r="AJ4041" s="26" t="str">
        <f>VLOOKUP(AQ4041,'user list'!A:B,2,0)</f>
        <v>BPLD</v>
      </c>
      <c r="AK4041" s="26">
        <f t="shared" si="237"/>
        <v>6</v>
      </c>
      <c r="AL4041" s="26">
        <f t="shared" si="238"/>
        <v>10</v>
      </c>
      <c r="AM4041" s="94" t="str">
        <f t="shared" si="239"/>
        <v>6/10 Log In</v>
      </c>
      <c r="AN4041" s="172">
        <v>45818.720289351855</v>
      </c>
      <c r="AO4041" s="69" t="s">
        <v>194</v>
      </c>
      <c r="AP4041" s="69" t="s">
        <v>1913</v>
      </c>
      <c r="AQ4041" s="69" t="s">
        <v>194</v>
      </c>
      <c r="AR4041" s="69" t="s">
        <v>1916</v>
      </c>
    </row>
    <row r="4042" spans="36:44" ht="14.4">
      <c r="AJ4042" s="26" t="str">
        <f>VLOOKUP(AQ4042,'user list'!A:B,2,0)</f>
        <v>BPLD</v>
      </c>
      <c r="AK4042" s="26">
        <f t="shared" si="237"/>
        <v>6</v>
      </c>
      <c r="AL4042" s="26">
        <f t="shared" si="238"/>
        <v>10</v>
      </c>
      <c r="AM4042" s="94" t="str">
        <f t="shared" si="239"/>
        <v>6/10 Log Off</v>
      </c>
      <c r="AN4042" s="172">
        <v>45818.720960648148</v>
      </c>
      <c r="AO4042" s="69" t="s">
        <v>194</v>
      </c>
      <c r="AP4042" s="69" t="s">
        <v>1913</v>
      </c>
      <c r="AQ4042" s="69" t="s">
        <v>194</v>
      </c>
      <c r="AR4042" s="69" t="s">
        <v>1917</v>
      </c>
    </row>
    <row r="4043" spans="36:44" ht="14.4">
      <c r="AJ4043" s="26" t="str">
        <f>VLOOKUP(AQ4043,'user list'!A:B,2,0)</f>
        <v>CGSD</v>
      </c>
      <c r="AK4043" s="26">
        <f t="shared" si="237"/>
        <v>6</v>
      </c>
      <c r="AL4043" s="26">
        <f t="shared" si="238"/>
        <v>10</v>
      </c>
      <c r="AM4043" s="94" t="str">
        <f t="shared" si="239"/>
        <v>6/10 Log Off</v>
      </c>
      <c r="AN4043" s="172">
        <v>45818.722812499997</v>
      </c>
      <c r="AO4043" s="69" t="s">
        <v>200</v>
      </c>
      <c r="AP4043" s="69" t="s">
        <v>1913</v>
      </c>
      <c r="AQ4043" s="69" t="s">
        <v>200</v>
      </c>
      <c r="AR4043" s="69" t="s">
        <v>1917</v>
      </c>
    </row>
    <row r="4044" spans="36:44" ht="14.4">
      <c r="AJ4044" s="26" t="str">
        <f>VLOOKUP(AQ4044,'user list'!A:B,2,0)</f>
        <v>OCM</v>
      </c>
      <c r="AK4044" s="26">
        <f t="shared" si="237"/>
        <v>6</v>
      </c>
      <c r="AL4044" s="26">
        <f t="shared" si="238"/>
        <v>10</v>
      </c>
      <c r="AM4044" s="94" t="str">
        <f t="shared" si="239"/>
        <v>6/10 Log Off</v>
      </c>
      <c r="AN4044" s="172">
        <v>45818.722858796296</v>
      </c>
      <c r="AO4044" s="69" t="s">
        <v>232</v>
      </c>
      <c r="AP4044" s="69" t="s">
        <v>1913</v>
      </c>
      <c r="AQ4044" s="69" t="s">
        <v>232</v>
      </c>
      <c r="AR4044" s="69" t="s">
        <v>1917</v>
      </c>
    </row>
    <row r="4045" spans="36:44" ht="14.4">
      <c r="AJ4045" s="26" t="str">
        <f>VLOOKUP(AQ4045,'user list'!A:B,2,0)</f>
        <v>CGSD</v>
      </c>
      <c r="AK4045" s="26">
        <f t="shared" si="237"/>
        <v>6</v>
      </c>
      <c r="AL4045" s="26">
        <f t="shared" si="238"/>
        <v>10</v>
      </c>
      <c r="AM4045" s="94" t="str">
        <f t="shared" si="239"/>
        <v>6/10 Log In</v>
      </c>
      <c r="AN4045" s="172">
        <v>45818.722905092596</v>
      </c>
      <c r="AO4045" s="69" t="s">
        <v>200</v>
      </c>
      <c r="AP4045" s="69" t="s">
        <v>1913</v>
      </c>
      <c r="AQ4045" s="69" t="s">
        <v>200</v>
      </c>
      <c r="AR4045" s="69" t="s">
        <v>1916</v>
      </c>
    </row>
    <row r="4046" spans="36:44" ht="14.4">
      <c r="AJ4046" s="26" t="str">
        <f>VLOOKUP(AQ4046,'user list'!A:B,2,0)</f>
        <v>OCM</v>
      </c>
      <c r="AK4046" s="26">
        <f t="shared" si="237"/>
        <v>6</v>
      </c>
      <c r="AL4046" s="26">
        <f t="shared" si="238"/>
        <v>10</v>
      </c>
      <c r="AM4046" s="94" t="str">
        <f t="shared" si="239"/>
        <v>6/10 Log In</v>
      </c>
      <c r="AN4046" s="172">
        <v>45818.723020833335</v>
      </c>
      <c r="AO4046" s="69" t="s">
        <v>232</v>
      </c>
      <c r="AP4046" s="69" t="s">
        <v>1913</v>
      </c>
      <c r="AQ4046" s="69" t="s">
        <v>232</v>
      </c>
      <c r="AR4046" s="69" t="s">
        <v>1916</v>
      </c>
    </row>
    <row r="4047" spans="36:44" ht="14.4">
      <c r="AJ4047" s="26" t="str">
        <f>VLOOKUP(AQ4047,'user list'!A:B,2,0)</f>
        <v>OCM</v>
      </c>
      <c r="AK4047" s="26">
        <f t="shared" si="237"/>
        <v>6</v>
      </c>
      <c r="AL4047" s="26">
        <f t="shared" si="238"/>
        <v>10</v>
      </c>
      <c r="AM4047" s="94" t="str">
        <f t="shared" si="239"/>
        <v>6/10 Log Off</v>
      </c>
      <c r="AN4047" s="172">
        <v>45818.739201388889</v>
      </c>
      <c r="AO4047" s="69" t="s">
        <v>232</v>
      </c>
      <c r="AP4047" s="69" t="s">
        <v>1913</v>
      </c>
      <c r="AQ4047" s="69" t="s">
        <v>232</v>
      </c>
      <c r="AR4047" s="69" t="s">
        <v>1917</v>
      </c>
    </row>
    <row r="4048" spans="36:44" ht="14.4">
      <c r="AJ4048" s="26" t="str">
        <f>VLOOKUP(AQ4048,'user list'!A:B,2,0)</f>
        <v>CTO</v>
      </c>
      <c r="AK4048" s="26">
        <f t="shared" si="237"/>
        <v>6</v>
      </c>
      <c r="AL4048" s="26">
        <f t="shared" si="238"/>
        <v>10</v>
      </c>
      <c r="AM4048" s="94" t="str">
        <f t="shared" si="239"/>
        <v>6/10 Log Off</v>
      </c>
      <c r="AN4048" s="172">
        <v>45818.748819444445</v>
      </c>
      <c r="AO4048" s="69" t="s">
        <v>207</v>
      </c>
      <c r="AP4048" s="69" t="s">
        <v>1913</v>
      </c>
      <c r="AQ4048" s="69" t="s">
        <v>207</v>
      </c>
      <c r="AR4048" s="69" t="s">
        <v>1917</v>
      </c>
    </row>
    <row r="4049" spans="36:44" ht="14.4">
      <c r="AJ4049" s="26" t="str">
        <f>VLOOKUP(AQ4049,'user list'!A:B,2,0)</f>
        <v>CTO</v>
      </c>
      <c r="AK4049" s="26">
        <f t="shared" si="237"/>
        <v>6</v>
      </c>
      <c r="AL4049" s="26">
        <f t="shared" si="238"/>
        <v>10</v>
      </c>
      <c r="AM4049" s="94" t="str">
        <f t="shared" si="239"/>
        <v>6/10 Log In</v>
      </c>
      <c r="AN4049" s="172">
        <v>45818.748993055553</v>
      </c>
      <c r="AO4049" s="69" t="s">
        <v>207</v>
      </c>
      <c r="AP4049" s="69" t="s">
        <v>1913</v>
      </c>
      <c r="AQ4049" s="69" t="s">
        <v>207</v>
      </c>
      <c r="AR4049" s="69" t="s">
        <v>1916</v>
      </c>
    </row>
    <row r="4050" spans="36:44" ht="14.4">
      <c r="AJ4050" s="26" t="str">
        <f>VLOOKUP(AQ4050,'user list'!A:B,2,0)</f>
        <v>CGSD</v>
      </c>
      <c r="AK4050" s="26">
        <f t="shared" si="237"/>
        <v>6</v>
      </c>
      <c r="AL4050" s="26">
        <f t="shared" si="238"/>
        <v>10</v>
      </c>
      <c r="AM4050" s="94" t="str">
        <f t="shared" si="239"/>
        <v>6/10 Log Off</v>
      </c>
      <c r="AN4050" s="172">
        <v>45818.75240740741</v>
      </c>
      <c r="AO4050" s="69" t="s">
        <v>200</v>
      </c>
      <c r="AP4050" s="69" t="s">
        <v>1913</v>
      </c>
      <c r="AQ4050" s="69" t="s">
        <v>200</v>
      </c>
      <c r="AR4050" s="69" t="s">
        <v>1917</v>
      </c>
    </row>
    <row r="4051" spans="36:44" ht="14.4">
      <c r="AJ4051" s="26" t="str">
        <f>VLOOKUP(AQ4051,'user list'!A:B,2,0)</f>
        <v>Admin</v>
      </c>
      <c r="AK4051" s="26">
        <f t="shared" si="237"/>
        <v>6</v>
      </c>
      <c r="AL4051" s="26">
        <f t="shared" si="238"/>
        <v>10</v>
      </c>
      <c r="AM4051" s="94" t="str">
        <f t="shared" si="239"/>
        <v>6/10 Log In</v>
      </c>
      <c r="AN4051" s="172">
        <v>45818.754374999997</v>
      </c>
      <c r="AO4051" s="69" t="s">
        <v>186</v>
      </c>
      <c r="AP4051" s="69" t="s">
        <v>1913</v>
      </c>
      <c r="AQ4051" s="69" t="s">
        <v>186</v>
      </c>
      <c r="AR4051" s="69" t="s">
        <v>1916</v>
      </c>
    </row>
    <row r="4052" spans="36:44" ht="14.4">
      <c r="AJ4052" s="26" t="str">
        <f>VLOOKUP(AQ4052,'user list'!A:B,2,0)</f>
        <v>Admin</v>
      </c>
      <c r="AK4052" s="26">
        <f t="shared" si="237"/>
        <v>6</v>
      </c>
      <c r="AL4052" s="26">
        <f t="shared" si="238"/>
        <v>10</v>
      </c>
      <c r="AM4052" s="94" t="str">
        <f t="shared" si="239"/>
        <v>6/10 Log In</v>
      </c>
      <c r="AN4052" s="172">
        <v>45818.836898148147</v>
      </c>
      <c r="AO4052" s="69" t="s">
        <v>186</v>
      </c>
      <c r="AP4052" s="69" t="s">
        <v>1913</v>
      </c>
      <c r="AQ4052" s="69" t="s">
        <v>186</v>
      </c>
      <c r="AR4052" s="69" t="s">
        <v>1916</v>
      </c>
    </row>
    <row r="4053" spans="36:44" ht="14.4">
      <c r="AJ4053" s="26" t="str">
        <f>VLOOKUP(AQ4053,'user list'!A:B,2,0)</f>
        <v>Admin</v>
      </c>
      <c r="AK4053" s="26">
        <f t="shared" si="237"/>
        <v>6</v>
      </c>
      <c r="AL4053" s="26">
        <f t="shared" si="238"/>
        <v>10</v>
      </c>
      <c r="AM4053" s="94" t="str">
        <f t="shared" si="239"/>
        <v>6/10 Log Off</v>
      </c>
      <c r="AN4053" s="172">
        <v>45818.859502314815</v>
      </c>
      <c r="AO4053" s="69" t="s">
        <v>186</v>
      </c>
      <c r="AP4053" s="69" t="s">
        <v>1913</v>
      </c>
      <c r="AQ4053" s="69" t="s">
        <v>186</v>
      </c>
      <c r="AR4053" s="69" t="s">
        <v>1917</v>
      </c>
    </row>
    <row r="4054" spans="36:44" ht="14.4">
      <c r="AJ4054" s="26" t="str">
        <f>VLOOKUP(AQ4054,'user list'!A:B,2,0)</f>
        <v>ITDD</v>
      </c>
      <c r="AK4054" s="26">
        <f t="shared" si="237"/>
        <v>6</v>
      </c>
      <c r="AL4054" s="26">
        <f t="shared" si="238"/>
        <v>10</v>
      </c>
      <c r="AM4054" s="94" t="str">
        <f t="shared" si="239"/>
        <v>6/10 Log In</v>
      </c>
      <c r="AN4054" s="172">
        <v>45818.859618055554</v>
      </c>
      <c r="AO4054" s="69" t="s">
        <v>219</v>
      </c>
      <c r="AP4054" s="69" t="s">
        <v>1913</v>
      </c>
      <c r="AQ4054" s="69" t="s">
        <v>219</v>
      </c>
      <c r="AR4054" s="69" t="s">
        <v>1916</v>
      </c>
    </row>
    <row r="4055" spans="36:44" ht="14.4">
      <c r="AJ4055" s="26" t="str">
        <f>VLOOKUP(AQ4055,'user list'!A:B,2,0)</f>
        <v>ITDD</v>
      </c>
      <c r="AK4055" s="26">
        <f t="shared" si="237"/>
        <v>6</v>
      </c>
      <c r="AL4055" s="26">
        <f t="shared" si="238"/>
        <v>10</v>
      </c>
      <c r="AM4055" s="94" t="str">
        <f t="shared" si="239"/>
        <v>6/10 Log Off</v>
      </c>
      <c r="AN4055" s="172">
        <v>45818.862754629627</v>
      </c>
      <c r="AO4055" s="69" t="s">
        <v>219</v>
      </c>
      <c r="AP4055" s="69" t="s">
        <v>1913</v>
      </c>
      <c r="AQ4055" s="69" t="s">
        <v>219</v>
      </c>
      <c r="AR4055" s="69" t="s">
        <v>1917</v>
      </c>
    </row>
    <row r="4056" spans="36:44" ht="14.4">
      <c r="AJ4056" s="26" t="str">
        <f>VLOOKUP(AQ4056,'user list'!A:B,2,0)</f>
        <v>Admin</v>
      </c>
      <c r="AK4056" s="26">
        <f t="shared" si="237"/>
        <v>6</v>
      </c>
      <c r="AL4056" s="26">
        <f t="shared" si="238"/>
        <v>10</v>
      </c>
      <c r="AM4056" s="94" t="str">
        <f t="shared" si="239"/>
        <v>6/10 Log In</v>
      </c>
      <c r="AN4056" s="172">
        <v>45818.862835648149</v>
      </c>
      <c r="AO4056" s="69" t="s">
        <v>186</v>
      </c>
      <c r="AP4056" s="69" t="s">
        <v>1913</v>
      </c>
      <c r="AQ4056" s="69" t="s">
        <v>186</v>
      </c>
      <c r="AR4056" s="69" t="s">
        <v>1916</v>
      </c>
    </row>
    <row r="4057" spans="36:44" ht="14.4">
      <c r="AJ4057" s="26" t="str">
        <f>VLOOKUP(AQ4057,'user list'!A:B,2,0)</f>
        <v>Admin</v>
      </c>
      <c r="AK4057" s="26">
        <f t="shared" si="237"/>
        <v>6</v>
      </c>
      <c r="AL4057" s="26">
        <f t="shared" si="238"/>
        <v>10</v>
      </c>
      <c r="AM4057" s="94" t="str">
        <f t="shared" si="239"/>
        <v>6/10 Log Off</v>
      </c>
      <c r="AN4057" s="172">
        <v>45818.86787037037</v>
      </c>
      <c r="AO4057" s="69" t="s">
        <v>186</v>
      </c>
      <c r="AP4057" s="69" t="s">
        <v>1913</v>
      </c>
      <c r="AQ4057" s="69" t="s">
        <v>186</v>
      </c>
      <c r="AR4057" s="69" t="s">
        <v>1917</v>
      </c>
    </row>
    <row r="4058" spans="36:44" ht="14.4">
      <c r="AJ4058" s="26" t="str">
        <f>VLOOKUP(AQ4058,'user list'!A:B,2,0)</f>
        <v>ITDD</v>
      </c>
      <c r="AK4058" s="26">
        <f t="shared" si="237"/>
        <v>6</v>
      </c>
      <c r="AL4058" s="26">
        <f t="shared" si="238"/>
        <v>10</v>
      </c>
      <c r="AM4058" s="94" t="str">
        <f t="shared" si="239"/>
        <v>6/10 Log In</v>
      </c>
      <c r="AN4058" s="172">
        <v>45818.867974537039</v>
      </c>
      <c r="AO4058" s="69" t="s">
        <v>219</v>
      </c>
      <c r="AP4058" s="69" t="s">
        <v>1913</v>
      </c>
      <c r="AQ4058" s="69" t="s">
        <v>219</v>
      </c>
      <c r="AR4058" s="69" t="s">
        <v>1916</v>
      </c>
    </row>
    <row r="4059" spans="36:44" ht="14.4">
      <c r="AJ4059" s="26" t="str">
        <f>VLOOKUP(AQ4059,'user list'!A:B,2,0)</f>
        <v>ITDD</v>
      </c>
      <c r="AK4059" s="26">
        <f t="shared" si="237"/>
        <v>6</v>
      </c>
      <c r="AL4059" s="26">
        <f t="shared" si="238"/>
        <v>10</v>
      </c>
      <c r="AM4059" s="94" t="str">
        <f t="shared" si="239"/>
        <v>6/10 Log Off</v>
      </c>
      <c r="AN4059" s="172">
        <v>45818.868263888886</v>
      </c>
      <c r="AO4059" s="69" t="s">
        <v>219</v>
      </c>
      <c r="AP4059" s="69" t="s">
        <v>1913</v>
      </c>
      <c r="AQ4059" s="69" t="s">
        <v>219</v>
      </c>
      <c r="AR4059" s="69" t="s">
        <v>1917</v>
      </c>
    </row>
    <row r="4060" spans="36:44" ht="14.4">
      <c r="AJ4060" s="26" t="str">
        <f>VLOOKUP(AQ4060,'user list'!A:B,2,0)</f>
        <v>Admin</v>
      </c>
      <c r="AK4060" s="26">
        <f t="shared" si="237"/>
        <v>6</v>
      </c>
      <c r="AL4060" s="26">
        <f t="shared" si="238"/>
        <v>10</v>
      </c>
      <c r="AM4060" s="94" t="str">
        <f t="shared" si="239"/>
        <v>6/10 Log In</v>
      </c>
      <c r="AN4060" s="172">
        <v>45818.868333333332</v>
      </c>
      <c r="AO4060" s="69" t="s">
        <v>186</v>
      </c>
      <c r="AP4060" s="69" t="s">
        <v>1913</v>
      </c>
      <c r="AQ4060" s="69" t="s">
        <v>186</v>
      </c>
      <c r="AR4060" s="69" t="s">
        <v>1916</v>
      </c>
    </row>
    <row r="4061" spans="36:44" ht="14.4">
      <c r="AJ4061" s="26" t="str">
        <f>VLOOKUP(AQ4061,'user list'!A:B,2,0)</f>
        <v>Admin</v>
      </c>
      <c r="AK4061" s="26">
        <f t="shared" si="237"/>
        <v>6</v>
      </c>
      <c r="AL4061" s="26">
        <f t="shared" si="238"/>
        <v>10</v>
      </c>
      <c r="AM4061" s="94" t="str">
        <f t="shared" si="239"/>
        <v>6/10 Log Off</v>
      </c>
      <c r="AN4061" s="172">
        <v>45818.870532407411</v>
      </c>
      <c r="AO4061" s="69" t="s">
        <v>186</v>
      </c>
      <c r="AP4061" s="69" t="s">
        <v>1913</v>
      </c>
      <c r="AQ4061" s="69" t="s">
        <v>186</v>
      </c>
      <c r="AR4061" s="69" t="s">
        <v>1917</v>
      </c>
    </row>
    <row r="4062" spans="36:44" ht="14.4">
      <c r="AJ4062" s="26" t="str">
        <f>VLOOKUP(AQ4062,'user list'!A:B,2,0)</f>
        <v>ITDD</v>
      </c>
      <c r="AK4062" s="26">
        <f t="shared" si="237"/>
        <v>6</v>
      </c>
      <c r="AL4062" s="26">
        <f t="shared" si="238"/>
        <v>10</v>
      </c>
      <c r="AM4062" s="94" t="str">
        <f t="shared" si="239"/>
        <v>6/10 Log In</v>
      </c>
      <c r="AN4062" s="172">
        <v>45818.870648148149</v>
      </c>
      <c r="AO4062" s="69" t="s">
        <v>219</v>
      </c>
      <c r="AP4062" s="69" t="s">
        <v>1913</v>
      </c>
      <c r="AQ4062" s="69" t="s">
        <v>219</v>
      </c>
      <c r="AR4062" s="69" t="s">
        <v>1916</v>
      </c>
    </row>
    <row r="4063" spans="36:44" ht="14.4">
      <c r="AJ4063" s="26" t="str">
        <f>VLOOKUP(AQ4063,'user list'!A:B,2,0)</f>
        <v>ITDD</v>
      </c>
      <c r="AK4063" s="26">
        <f t="shared" si="237"/>
        <v>6</v>
      </c>
      <c r="AL4063" s="26">
        <f t="shared" si="238"/>
        <v>10</v>
      </c>
      <c r="AM4063" s="94" t="str">
        <f t="shared" si="239"/>
        <v>6/10 Log Off</v>
      </c>
      <c r="AN4063" s="172">
        <v>45818.88548611111</v>
      </c>
      <c r="AO4063" s="69" t="s">
        <v>219</v>
      </c>
      <c r="AP4063" s="69" t="s">
        <v>1913</v>
      </c>
      <c r="AQ4063" s="69" t="s">
        <v>219</v>
      </c>
      <c r="AR4063" s="69" t="s">
        <v>1917</v>
      </c>
    </row>
    <row r="4064" spans="36:44" ht="14.4">
      <c r="AJ4064" s="26" t="str">
        <f>VLOOKUP(AQ4064,'user list'!A:B,2,0)</f>
        <v>ITDD</v>
      </c>
      <c r="AK4064" s="26">
        <f t="shared" si="237"/>
        <v>6</v>
      </c>
      <c r="AL4064" s="26">
        <f t="shared" si="238"/>
        <v>10</v>
      </c>
      <c r="AM4064" s="94" t="str">
        <f t="shared" si="239"/>
        <v>6/10 Log In</v>
      </c>
      <c r="AN4064" s="172">
        <v>45818.892025462963</v>
      </c>
      <c r="AO4064" s="69" t="s">
        <v>219</v>
      </c>
      <c r="AP4064" s="69" t="s">
        <v>1913</v>
      </c>
      <c r="AQ4064" s="69" t="s">
        <v>219</v>
      </c>
      <c r="AR4064" s="69" t="s">
        <v>1916</v>
      </c>
    </row>
    <row r="4065" spans="36:44" ht="14.4">
      <c r="AJ4065" s="26" t="str">
        <f>VLOOKUP(AQ4065,'user list'!A:B,2,0)</f>
        <v>ITDD</v>
      </c>
      <c r="AK4065" s="26">
        <f t="shared" si="237"/>
        <v>6</v>
      </c>
      <c r="AL4065" s="26">
        <f t="shared" si="238"/>
        <v>10</v>
      </c>
      <c r="AM4065" s="94" t="str">
        <f t="shared" si="239"/>
        <v>6/10 Log Off</v>
      </c>
      <c r="AN4065" s="172">
        <v>45818.905914351853</v>
      </c>
      <c r="AO4065" s="69" t="s">
        <v>219</v>
      </c>
      <c r="AP4065" s="69" t="s">
        <v>1913</v>
      </c>
      <c r="AQ4065" s="69" t="s">
        <v>219</v>
      </c>
      <c r="AR4065" s="69" t="s">
        <v>1917</v>
      </c>
    </row>
    <row r="4066" spans="36:44" ht="14.4">
      <c r="AJ4066" s="26" t="str">
        <f>VLOOKUP(AQ4066,'user list'!A:B,2,0)</f>
        <v>MDAD</v>
      </c>
      <c r="AK4066" s="26">
        <f t="shared" si="237"/>
        <v>6</v>
      </c>
      <c r="AL4066" s="26">
        <f t="shared" si="238"/>
        <v>10</v>
      </c>
      <c r="AM4066" s="94" t="str">
        <f t="shared" si="239"/>
        <v>6/10 Log In</v>
      </c>
      <c r="AN4066" s="172">
        <v>45818.906458333331</v>
      </c>
      <c r="AO4066" s="69" t="s">
        <v>223</v>
      </c>
      <c r="AP4066" s="69" t="s">
        <v>1913</v>
      </c>
      <c r="AQ4066" s="69" t="s">
        <v>223</v>
      </c>
      <c r="AR4066" s="69" t="s">
        <v>1916</v>
      </c>
    </row>
    <row r="4067" spans="36:44" ht="14.4">
      <c r="AJ4067" s="26" t="str">
        <f>VLOOKUP(AQ4067,'user list'!A:B,2,0)</f>
        <v>MDAD</v>
      </c>
      <c r="AK4067" s="26">
        <f t="shared" ref="AK4067:AK4130" si="240">MONTH(AN4067)</f>
        <v>6</v>
      </c>
      <c r="AL4067" s="26">
        <f t="shared" ref="AL4067:AL4130" si="241">DAY(AN4067)</f>
        <v>10</v>
      </c>
      <c r="AM4067" s="94" t="str">
        <f t="shared" ref="AM4067:AM4130" si="242">AK4067&amp;"/"&amp;AL4067&amp;" "&amp;AR4067</f>
        <v>6/10 Log Off</v>
      </c>
      <c r="AN4067" s="172">
        <v>45818.911319444444</v>
      </c>
      <c r="AO4067" s="69" t="s">
        <v>223</v>
      </c>
      <c r="AP4067" s="69" t="s">
        <v>1913</v>
      </c>
      <c r="AQ4067" s="69" t="s">
        <v>223</v>
      </c>
      <c r="AR4067" s="69" t="s">
        <v>1917</v>
      </c>
    </row>
    <row r="4068" spans="36:44" ht="14.4">
      <c r="AJ4068" s="26" t="str">
        <f>VLOOKUP(AQ4068,'user list'!A:B,2,0)</f>
        <v>OCM</v>
      </c>
      <c r="AK4068" s="26">
        <f t="shared" si="240"/>
        <v>6</v>
      </c>
      <c r="AL4068" s="26">
        <f t="shared" si="241"/>
        <v>10</v>
      </c>
      <c r="AM4068" s="94" t="str">
        <f t="shared" si="242"/>
        <v>6/10 Log In</v>
      </c>
      <c r="AN4068" s="172">
        <v>45818.911759259259</v>
      </c>
      <c r="AO4068" s="69" t="s">
        <v>230</v>
      </c>
      <c r="AP4068" s="69" t="s">
        <v>1913</v>
      </c>
      <c r="AQ4068" s="69" t="s">
        <v>230</v>
      </c>
      <c r="AR4068" s="69" t="s">
        <v>1916</v>
      </c>
    </row>
    <row r="4069" spans="36:44" ht="14.4">
      <c r="AJ4069" s="26" t="str">
        <f>VLOOKUP(AQ4069,'user list'!A:B,2,0)</f>
        <v>Admin</v>
      </c>
      <c r="AK4069" s="26">
        <f t="shared" si="240"/>
        <v>6</v>
      </c>
      <c r="AL4069" s="26">
        <f t="shared" si="241"/>
        <v>10</v>
      </c>
      <c r="AM4069" s="94" t="str">
        <f t="shared" si="242"/>
        <v>6/10 Log Off</v>
      </c>
      <c r="AN4069" s="172">
        <v>45818.917569444442</v>
      </c>
      <c r="AO4069" s="69" t="s">
        <v>186</v>
      </c>
      <c r="AP4069" s="69" t="s">
        <v>1913</v>
      </c>
      <c r="AQ4069" s="69" t="s">
        <v>186</v>
      </c>
      <c r="AR4069" s="69" t="s">
        <v>1917</v>
      </c>
    </row>
    <row r="4070" spans="36:44" ht="14.4">
      <c r="AJ4070" s="26" t="str">
        <f>VLOOKUP(AQ4070,'user list'!A:B,2,0)</f>
        <v>OCM</v>
      </c>
      <c r="AK4070" s="26">
        <f t="shared" si="240"/>
        <v>6</v>
      </c>
      <c r="AL4070" s="26">
        <f t="shared" si="241"/>
        <v>10</v>
      </c>
      <c r="AM4070" s="94" t="str">
        <f t="shared" si="242"/>
        <v>6/10 Log Off</v>
      </c>
      <c r="AN4070" s="172">
        <v>45818.928391203706</v>
      </c>
      <c r="AO4070" s="69" t="s">
        <v>230</v>
      </c>
      <c r="AP4070" s="69" t="s">
        <v>1913</v>
      </c>
      <c r="AQ4070" s="69" t="s">
        <v>230</v>
      </c>
      <c r="AR4070" s="69" t="s">
        <v>1917</v>
      </c>
    </row>
    <row r="4071" spans="36:44" ht="14.4">
      <c r="AJ4071" s="26" t="str">
        <f>VLOOKUP(AQ4071,'user list'!A:B,2,0)</f>
        <v>OCM</v>
      </c>
      <c r="AK4071" s="26">
        <f t="shared" si="240"/>
        <v>6</v>
      </c>
      <c r="AL4071" s="26">
        <f t="shared" si="241"/>
        <v>10</v>
      </c>
      <c r="AM4071" s="94" t="str">
        <f t="shared" si="242"/>
        <v>6/10 Log In</v>
      </c>
      <c r="AN4071" s="172">
        <v>45818.933657407404</v>
      </c>
      <c r="AO4071" s="69" t="s">
        <v>230</v>
      </c>
      <c r="AP4071" s="69" t="s">
        <v>1913</v>
      </c>
      <c r="AQ4071" s="69" t="s">
        <v>230</v>
      </c>
      <c r="AR4071" s="69" t="s">
        <v>1916</v>
      </c>
    </row>
    <row r="4072" spans="36:44" ht="14.4">
      <c r="AJ4072" s="26" t="str">
        <f>VLOOKUP(AQ4072,'user list'!A:B,2,0)</f>
        <v>OCM</v>
      </c>
      <c r="AK4072" s="26">
        <f t="shared" si="240"/>
        <v>6</v>
      </c>
      <c r="AL4072" s="26">
        <f t="shared" si="241"/>
        <v>10</v>
      </c>
      <c r="AM4072" s="94" t="str">
        <f t="shared" si="242"/>
        <v>6/10 Log Off</v>
      </c>
      <c r="AN4072" s="172">
        <v>45818.937465277777</v>
      </c>
      <c r="AO4072" s="69" t="s">
        <v>230</v>
      </c>
      <c r="AP4072" s="69" t="s">
        <v>1913</v>
      </c>
      <c r="AQ4072" s="69" t="s">
        <v>230</v>
      </c>
      <c r="AR4072" s="69" t="s">
        <v>1917</v>
      </c>
    </row>
    <row r="4073" spans="36:44" ht="14.4">
      <c r="AJ4073" s="26" t="str">
        <f>VLOOKUP(AQ4073,'user list'!A:B,2,0)</f>
        <v>OCA</v>
      </c>
      <c r="AK4073" s="26">
        <f t="shared" si="240"/>
        <v>6</v>
      </c>
      <c r="AL4073" s="26">
        <f t="shared" si="241"/>
        <v>10</v>
      </c>
      <c r="AM4073" s="94" t="str">
        <f t="shared" si="242"/>
        <v>6/10 Log In</v>
      </c>
      <c r="AN4073" s="172">
        <v>45818.93787037037</v>
      </c>
      <c r="AO4073" s="69" t="s">
        <v>224</v>
      </c>
      <c r="AP4073" s="69" t="s">
        <v>1913</v>
      </c>
      <c r="AQ4073" s="69" t="s">
        <v>224</v>
      </c>
      <c r="AR4073" s="69" t="s">
        <v>1916</v>
      </c>
    </row>
    <row r="4074" spans="36:44" ht="14.4">
      <c r="AJ4074" s="26" t="str">
        <f>VLOOKUP(AQ4074,'user list'!A:B,2,0)</f>
        <v>OCA</v>
      </c>
      <c r="AK4074" s="26">
        <f t="shared" si="240"/>
        <v>6</v>
      </c>
      <c r="AL4074" s="26">
        <f t="shared" si="241"/>
        <v>10</v>
      </c>
      <c r="AM4074" s="94" t="str">
        <f t="shared" si="242"/>
        <v>6/10 Log Off</v>
      </c>
      <c r="AN4074" s="172">
        <v>45818.954409722224</v>
      </c>
      <c r="AO4074" s="69" t="s">
        <v>224</v>
      </c>
      <c r="AP4074" s="69" t="s">
        <v>1913</v>
      </c>
      <c r="AQ4074" s="69" t="s">
        <v>224</v>
      </c>
      <c r="AR4074" s="69" t="s">
        <v>1917</v>
      </c>
    </row>
    <row r="4075" spans="36:44" ht="14.4">
      <c r="AJ4075" s="26" t="str">
        <f>VLOOKUP(AQ4075,'user list'!A:B,2,0)</f>
        <v>OCAs</v>
      </c>
      <c r="AK4075" s="26">
        <f t="shared" si="240"/>
        <v>6</v>
      </c>
      <c r="AL4075" s="26">
        <f t="shared" si="241"/>
        <v>10</v>
      </c>
      <c r="AM4075" s="94" t="str">
        <f t="shared" si="242"/>
        <v>6/10 Log In</v>
      </c>
      <c r="AN4075" s="172">
        <v>45818.963842592595</v>
      </c>
      <c r="AO4075" s="69" t="s">
        <v>279</v>
      </c>
      <c r="AP4075" s="69" t="s">
        <v>1913</v>
      </c>
      <c r="AQ4075" s="69" t="s">
        <v>279</v>
      </c>
      <c r="AR4075" s="69" t="s">
        <v>1916</v>
      </c>
    </row>
    <row r="4076" spans="36:44" ht="14.4">
      <c r="AJ4076" s="26" t="str">
        <f>VLOOKUP(AQ4076,'user list'!A:B,2,0)</f>
        <v>OCAs</v>
      </c>
      <c r="AK4076" s="26">
        <f t="shared" si="240"/>
        <v>6</v>
      </c>
      <c r="AL4076" s="26">
        <f t="shared" si="241"/>
        <v>10</v>
      </c>
      <c r="AM4076" s="94" t="str">
        <f t="shared" si="242"/>
        <v>6/10 Log Off</v>
      </c>
      <c r="AN4076" s="172">
        <v>45818.978993055556</v>
      </c>
      <c r="AO4076" s="69" t="s">
        <v>279</v>
      </c>
      <c r="AP4076" s="69" t="s">
        <v>1913</v>
      </c>
      <c r="AQ4076" s="69" t="s">
        <v>279</v>
      </c>
      <c r="AR4076" s="69" t="s">
        <v>1917</v>
      </c>
    </row>
    <row r="4077" spans="36:44" ht="14.4">
      <c r="AJ4077" s="26" t="str">
        <f>VLOOKUP(AQ4077,'user list'!A:B,2,0)</f>
        <v>ITDD</v>
      </c>
      <c r="AK4077" s="26">
        <f t="shared" si="240"/>
        <v>6</v>
      </c>
      <c r="AL4077" s="26">
        <f t="shared" si="241"/>
        <v>10</v>
      </c>
      <c r="AM4077" s="94" t="str">
        <f t="shared" si="242"/>
        <v>6/10 Log In</v>
      </c>
      <c r="AN4077" s="172">
        <v>45818.982106481482</v>
      </c>
      <c r="AO4077" s="69" t="s">
        <v>219</v>
      </c>
      <c r="AP4077" s="69" t="s">
        <v>1913</v>
      </c>
      <c r="AQ4077" s="69" t="s">
        <v>219</v>
      </c>
      <c r="AR4077" s="69" t="s">
        <v>1916</v>
      </c>
    </row>
    <row r="4078" spans="36:44" ht="14.4">
      <c r="AJ4078" s="26" t="str">
        <f>VLOOKUP(AQ4078,'user list'!A:B,2,0)</f>
        <v>ITDD</v>
      </c>
      <c r="AK4078" s="26">
        <f t="shared" si="240"/>
        <v>6</v>
      </c>
      <c r="AL4078" s="26">
        <f t="shared" si="241"/>
        <v>10</v>
      </c>
      <c r="AM4078" s="94" t="str">
        <f t="shared" si="242"/>
        <v>6/10 Log Off</v>
      </c>
      <c r="AN4078" s="172">
        <v>45818.993113425924</v>
      </c>
      <c r="AO4078" s="69" t="s">
        <v>219</v>
      </c>
      <c r="AP4078" s="69" t="s">
        <v>1913</v>
      </c>
      <c r="AQ4078" s="69" t="s">
        <v>219</v>
      </c>
      <c r="AR4078" s="69" t="s">
        <v>1917</v>
      </c>
    </row>
    <row r="4079" spans="36:44" ht="14.4">
      <c r="AJ4079" s="26" t="str">
        <f>VLOOKUP(AQ4079,'user list'!A:B,2,0)</f>
        <v>MDAD</v>
      </c>
      <c r="AK4079" s="26">
        <f t="shared" si="240"/>
        <v>6</v>
      </c>
      <c r="AL4079" s="26">
        <f t="shared" si="241"/>
        <v>10</v>
      </c>
      <c r="AM4079" s="94" t="str">
        <f t="shared" si="242"/>
        <v>6/10 Log In</v>
      </c>
      <c r="AN4079" s="172">
        <v>45818.993206018517</v>
      </c>
      <c r="AO4079" s="69" t="s">
        <v>223</v>
      </c>
      <c r="AP4079" s="69" t="s">
        <v>1913</v>
      </c>
      <c r="AQ4079" s="69" t="s">
        <v>223</v>
      </c>
      <c r="AR4079" s="69" t="s">
        <v>1916</v>
      </c>
    </row>
    <row r="4080" spans="36:44" ht="14.4">
      <c r="AJ4080" s="26" t="str">
        <f>VLOOKUP(AQ4080,'user list'!A:B,2,0)</f>
        <v>MDAD</v>
      </c>
      <c r="AK4080" s="26">
        <f t="shared" si="240"/>
        <v>6</v>
      </c>
      <c r="AL4080" s="26">
        <f t="shared" si="241"/>
        <v>11</v>
      </c>
      <c r="AM4080" s="94" t="str">
        <f t="shared" si="242"/>
        <v>6/11 Log Off</v>
      </c>
      <c r="AN4080" s="172">
        <v>45819.002303240741</v>
      </c>
      <c r="AO4080" s="69" t="s">
        <v>223</v>
      </c>
      <c r="AP4080" s="69" t="s">
        <v>1913</v>
      </c>
      <c r="AQ4080" s="69" t="s">
        <v>223</v>
      </c>
      <c r="AR4080" s="69" t="s">
        <v>1917</v>
      </c>
    </row>
    <row r="4081" spans="36:44" ht="14.4">
      <c r="AJ4081" s="26" t="str">
        <f>VLOOKUP(AQ4081,'user list'!A:B,2,0)</f>
        <v>OCM</v>
      </c>
      <c r="AK4081" s="26">
        <f t="shared" si="240"/>
        <v>6</v>
      </c>
      <c r="AL4081" s="26">
        <f t="shared" si="241"/>
        <v>11</v>
      </c>
      <c r="AM4081" s="94" t="str">
        <f t="shared" si="242"/>
        <v>6/11 Log In</v>
      </c>
      <c r="AN4081" s="172">
        <v>45819.00240740741</v>
      </c>
      <c r="AO4081" s="69" t="s">
        <v>230</v>
      </c>
      <c r="AP4081" s="69" t="s">
        <v>1913</v>
      </c>
      <c r="AQ4081" s="69" t="s">
        <v>230</v>
      </c>
      <c r="AR4081" s="69" t="s">
        <v>1916</v>
      </c>
    </row>
    <row r="4082" spans="36:44" ht="14.4">
      <c r="AJ4082" s="26" t="str">
        <f>VLOOKUP(AQ4082,'user list'!A:B,2,0)</f>
        <v>OCM</v>
      </c>
      <c r="AK4082" s="26">
        <f t="shared" si="240"/>
        <v>6</v>
      </c>
      <c r="AL4082" s="26">
        <f t="shared" si="241"/>
        <v>11</v>
      </c>
      <c r="AM4082" s="94" t="str">
        <f t="shared" si="242"/>
        <v>6/11 Log Off</v>
      </c>
      <c r="AN4082" s="172">
        <v>45819.009988425925</v>
      </c>
      <c r="AO4082" s="69" t="s">
        <v>230</v>
      </c>
      <c r="AP4082" s="69" t="s">
        <v>1913</v>
      </c>
      <c r="AQ4082" s="69" t="s">
        <v>230</v>
      </c>
      <c r="AR4082" s="69" t="s">
        <v>1917</v>
      </c>
    </row>
    <row r="4083" spans="36:44" ht="14.4">
      <c r="AJ4083" s="26" t="str">
        <f>VLOOKUP(AQ4083,'user list'!A:B,2,0)</f>
        <v>OCA</v>
      </c>
      <c r="AK4083" s="26">
        <f t="shared" si="240"/>
        <v>6</v>
      </c>
      <c r="AL4083" s="26">
        <f t="shared" si="241"/>
        <v>11</v>
      </c>
      <c r="AM4083" s="94" t="str">
        <f t="shared" si="242"/>
        <v>6/11 Log In</v>
      </c>
      <c r="AN4083" s="172">
        <v>45819.010092592594</v>
      </c>
      <c r="AO4083" s="69" t="s">
        <v>224</v>
      </c>
      <c r="AP4083" s="69" t="s">
        <v>1913</v>
      </c>
      <c r="AQ4083" s="69" t="s">
        <v>224</v>
      </c>
      <c r="AR4083" s="69" t="s">
        <v>1916</v>
      </c>
    </row>
    <row r="4084" spans="36:44" ht="14.4">
      <c r="AJ4084" s="26" t="str">
        <f>VLOOKUP(AQ4084,'user list'!A:B,2,0)</f>
        <v>OCA</v>
      </c>
      <c r="AK4084" s="26">
        <f t="shared" si="240"/>
        <v>6</v>
      </c>
      <c r="AL4084" s="26">
        <f t="shared" si="241"/>
        <v>11</v>
      </c>
      <c r="AM4084" s="94" t="str">
        <f t="shared" si="242"/>
        <v>6/11 Log Off</v>
      </c>
      <c r="AN4084" s="172">
        <v>45819.032465277778</v>
      </c>
      <c r="AO4084" s="69" t="s">
        <v>224</v>
      </c>
      <c r="AP4084" s="69" t="s">
        <v>1913</v>
      </c>
      <c r="AQ4084" s="69" t="s">
        <v>224</v>
      </c>
      <c r="AR4084" s="69" t="s">
        <v>1917</v>
      </c>
    </row>
    <row r="4085" spans="36:44" ht="14.4">
      <c r="AJ4085" s="26" t="str">
        <f>VLOOKUP(AQ4085,'user list'!A:B,2,0)</f>
        <v>Admin</v>
      </c>
      <c r="AK4085" s="26">
        <f t="shared" si="240"/>
        <v>6</v>
      </c>
      <c r="AL4085" s="26">
        <f t="shared" si="241"/>
        <v>11</v>
      </c>
      <c r="AM4085" s="94" t="str">
        <f t="shared" si="242"/>
        <v>6/11 Log In</v>
      </c>
      <c r="AN4085" s="172">
        <v>45819.072118055556</v>
      </c>
      <c r="AO4085" s="69" t="s">
        <v>186</v>
      </c>
      <c r="AP4085" s="69" t="s">
        <v>1913</v>
      </c>
      <c r="AQ4085" s="69" t="s">
        <v>186</v>
      </c>
      <c r="AR4085" s="69" t="s">
        <v>1916</v>
      </c>
    </row>
    <row r="4086" spans="36:44" ht="14.4">
      <c r="AJ4086" s="26" t="str">
        <f>VLOOKUP(AQ4086,'user list'!A:B,2,0)</f>
        <v>Admin</v>
      </c>
      <c r="AK4086" s="26">
        <f t="shared" si="240"/>
        <v>6</v>
      </c>
      <c r="AL4086" s="26">
        <f t="shared" si="241"/>
        <v>11</v>
      </c>
      <c r="AM4086" s="94" t="str">
        <f t="shared" si="242"/>
        <v>6/11 Log Off</v>
      </c>
      <c r="AN4086" s="172">
        <v>45819.086388888885</v>
      </c>
      <c r="AO4086" s="69" t="s">
        <v>186</v>
      </c>
      <c r="AP4086" s="69" t="s">
        <v>1913</v>
      </c>
      <c r="AQ4086" s="69" t="s">
        <v>186</v>
      </c>
      <c r="AR4086" s="69" t="s">
        <v>1917</v>
      </c>
    </row>
    <row r="4087" spans="36:44" ht="14.4">
      <c r="AJ4087" s="26" t="str">
        <f>VLOOKUP(AQ4087,'user list'!A:B,2,0)</f>
        <v>QCPL</v>
      </c>
      <c r="AK4087" s="26">
        <f t="shared" si="240"/>
        <v>6</v>
      </c>
      <c r="AL4087" s="26">
        <f t="shared" si="241"/>
        <v>11</v>
      </c>
      <c r="AM4087" s="94" t="str">
        <f t="shared" si="242"/>
        <v>6/11 Log In</v>
      </c>
      <c r="AN4087" s="172">
        <v>45819.25984953704</v>
      </c>
      <c r="AO4087" s="69" t="s">
        <v>268</v>
      </c>
      <c r="AP4087" s="69" t="s">
        <v>1913</v>
      </c>
      <c r="AQ4087" s="69" t="s">
        <v>268</v>
      </c>
      <c r="AR4087" s="69" t="s">
        <v>1916</v>
      </c>
    </row>
    <row r="4088" spans="36:44" ht="14.4">
      <c r="AJ4088" s="26" t="str">
        <f>VLOOKUP(AQ4088,'user list'!A:B,2,0)</f>
        <v>QCPL</v>
      </c>
      <c r="AK4088" s="26">
        <f t="shared" si="240"/>
        <v>6</v>
      </c>
      <c r="AL4088" s="26">
        <f t="shared" si="241"/>
        <v>11</v>
      </c>
      <c r="AM4088" s="94" t="str">
        <f t="shared" si="242"/>
        <v>6/11 Log Off</v>
      </c>
      <c r="AN4088" s="172">
        <v>45819.270671296297</v>
      </c>
      <c r="AO4088" s="69" t="s">
        <v>268</v>
      </c>
      <c r="AP4088" s="69" t="s">
        <v>1913</v>
      </c>
      <c r="AQ4088" s="69" t="s">
        <v>268</v>
      </c>
      <c r="AR4088" s="69" t="s">
        <v>1917</v>
      </c>
    </row>
    <row r="4089" spans="36:44" ht="14.4">
      <c r="AJ4089" s="26" t="str">
        <f>VLOOKUP(AQ4089,'user list'!A:B,2,0)</f>
        <v>QCPL</v>
      </c>
      <c r="AK4089" s="26">
        <f t="shared" si="240"/>
        <v>6</v>
      </c>
      <c r="AL4089" s="26">
        <f t="shared" si="241"/>
        <v>11</v>
      </c>
      <c r="AM4089" s="94" t="str">
        <f t="shared" si="242"/>
        <v>6/11 Log In</v>
      </c>
      <c r="AN4089" s="172">
        <v>45819.272233796299</v>
      </c>
      <c r="AO4089" s="69" t="s">
        <v>268</v>
      </c>
      <c r="AP4089" s="69" t="s">
        <v>1913</v>
      </c>
      <c r="AQ4089" s="69" t="s">
        <v>268</v>
      </c>
      <c r="AR4089" s="69" t="s">
        <v>1916</v>
      </c>
    </row>
    <row r="4090" spans="36:44" ht="14.4">
      <c r="AJ4090" s="26" t="str">
        <f>VLOOKUP(AQ4090,'user list'!A:B,2,0)</f>
        <v>CESD</v>
      </c>
      <c r="AK4090" s="26">
        <f t="shared" si="240"/>
        <v>6</v>
      </c>
      <c r="AL4090" s="26">
        <f t="shared" si="241"/>
        <v>11</v>
      </c>
      <c r="AM4090" s="94" t="str">
        <f t="shared" si="242"/>
        <v>6/11 Log Off</v>
      </c>
      <c r="AN4090" s="172">
        <v>45819.275023148148</v>
      </c>
      <c r="AO4090" s="69" t="s">
        <v>199</v>
      </c>
      <c r="AP4090" s="69" t="s">
        <v>1913</v>
      </c>
      <c r="AQ4090" s="69" t="s">
        <v>199</v>
      </c>
      <c r="AR4090" s="69" t="s">
        <v>1917</v>
      </c>
    </row>
    <row r="4091" spans="36:44" ht="14.4">
      <c r="AJ4091" s="26" t="str">
        <f>VLOOKUP(AQ4091,'user list'!A:B,2,0)</f>
        <v>QCPL</v>
      </c>
      <c r="AK4091" s="26">
        <f t="shared" si="240"/>
        <v>6</v>
      </c>
      <c r="AL4091" s="26">
        <f t="shared" si="241"/>
        <v>11</v>
      </c>
      <c r="AM4091" s="94" t="str">
        <f t="shared" si="242"/>
        <v>6/11 Log Off</v>
      </c>
      <c r="AN4091" s="172">
        <v>45819.290995370371</v>
      </c>
      <c r="AO4091" s="69" t="s">
        <v>268</v>
      </c>
      <c r="AP4091" s="69" t="s">
        <v>1913</v>
      </c>
      <c r="AQ4091" s="69" t="s">
        <v>268</v>
      </c>
      <c r="AR4091" s="69" t="s">
        <v>1917</v>
      </c>
    </row>
    <row r="4092" spans="36:44" ht="14.4">
      <c r="AJ4092" s="26" t="str">
        <f>VLOOKUP(AQ4092,'user list'!A:B,2,0)</f>
        <v>QCPL</v>
      </c>
      <c r="AK4092" s="26">
        <f t="shared" si="240"/>
        <v>6</v>
      </c>
      <c r="AL4092" s="26">
        <f t="shared" si="241"/>
        <v>11</v>
      </c>
      <c r="AM4092" s="94" t="str">
        <f t="shared" si="242"/>
        <v>6/11 Log In</v>
      </c>
      <c r="AN4092" s="172">
        <v>45819.298819444448</v>
      </c>
      <c r="AO4092" s="69" t="s">
        <v>268</v>
      </c>
      <c r="AP4092" s="69" t="s">
        <v>1913</v>
      </c>
      <c r="AQ4092" s="69" t="s">
        <v>268</v>
      </c>
      <c r="AR4092" s="69" t="s">
        <v>1916</v>
      </c>
    </row>
    <row r="4093" spans="36:44" ht="14.4">
      <c r="AJ4093" s="26" t="str">
        <f>VLOOKUP(AQ4093,'user list'!A:B,2,0)</f>
        <v>CAD</v>
      </c>
      <c r="AK4093" s="26">
        <f t="shared" si="240"/>
        <v>6</v>
      </c>
      <c r="AL4093" s="26">
        <f t="shared" si="241"/>
        <v>11</v>
      </c>
      <c r="AM4093" s="94" t="str">
        <f t="shared" si="242"/>
        <v>6/11 Log In</v>
      </c>
      <c r="AN4093" s="172">
        <v>45819.299814814818</v>
      </c>
      <c r="AO4093" s="69" t="s">
        <v>196</v>
      </c>
      <c r="AP4093" s="69" t="s">
        <v>1913</v>
      </c>
      <c r="AQ4093" s="69" t="s">
        <v>196</v>
      </c>
      <c r="AR4093" s="69" t="s">
        <v>1916</v>
      </c>
    </row>
    <row r="4094" spans="36:44" ht="14.4">
      <c r="AJ4094" s="26" t="str">
        <f>VLOOKUP(AQ4094,'user list'!A:B,2,0)</f>
        <v>CAD</v>
      </c>
      <c r="AK4094" s="26">
        <f t="shared" si="240"/>
        <v>6</v>
      </c>
      <c r="AL4094" s="26">
        <f t="shared" si="241"/>
        <v>11</v>
      </c>
      <c r="AM4094" s="94" t="str">
        <f t="shared" si="242"/>
        <v>6/11 Log In</v>
      </c>
      <c r="AN4094" s="172">
        <v>45819.300127314818</v>
      </c>
      <c r="AO4094" s="69" t="s">
        <v>196</v>
      </c>
      <c r="AP4094" s="69" t="s">
        <v>1913</v>
      </c>
      <c r="AQ4094" s="69" t="s">
        <v>196</v>
      </c>
      <c r="AR4094" s="69" t="s">
        <v>1916</v>
      </c>
    </row>
    <row r="4095" spans="36:44" ht="14.4">
      <c r="AJ4095" s="26" t="str">
        <f>VLOOKUP(AQ4095,'user list'!A:B,2,0)</f>
        <v>Admin</v>
      </c>
      <c r="AK4095" s="26">
        <f t="shared" si="240"/>
        <v>6</v>
      </c>
      <c r="AL4095" s="26">
        <f t="shared" si="241"/>
        <v>11</v>
      </c>
      <c r="AM4095" s="94" t="str">
        <f t="shared" si="242"/>
        <v>6/11 Log In</v>
      </c>
      <c r="AN4095" s="172">
        <v>45819.303506944445</v>
      </c>
      <c r="AO4095" s="69" t="s">
        <v>186</v>
      </c>
      <c r="AP4095" s="69" t="s">
        <v>1913</v>
      </c>
      <c r="AQ4095" s="69" t="s">
        <v>186</v>
      </c>
      <c r="AR4095" s="69" t="s">
        <v>1916</v>
      </c>
    </row>
    <row r="4096" spans="36:44" ht="14.4">
      <c r="AJ4096" s="26" t="str">
        <f>VLOOKUP(AQ4096,'user list'!A:B,2,0)</f>
        <v>Admin</v>
      </c>
      <c r="AK4096" s="26">
        <f t="shared" si="240"/>
        <v>6</v>
      </c>
      <c r="AL4096" s="26">
        <f t="shared" si="241"/>
        <v>11</v>
      </c>
      <c r="AM4096" s="94" t="str">
        <f t="shared" si="242"/>
        <v>6/11 Log In</v>
      </c>
      <c r="AN4096" s="172">
        <v>45819.303506944445</v>
      </c>
      <c r="AO4096" s="69" t="s">
        <v>186</v>
      </c>
      <c r="AP4096" s="69" t="s">
        <v>1913</v>
      </c>
      <c r="AQ4096" s="69" t="s">
        <v>186</v>
      </c>
      <c r="AR4096" s="69" t="s">
        <v>1916</v>
      </c>
    </row>
    <row r="4097" spans="36:44" ht="14.4">
      <c r="AJ4097" s="26" t="str">
        <f>VLOOKUP(AQ4097,'user list'!A:B,2,0)</f>
        <v>SSDD</v>
      </c>
      <c r="AK4097" s="26">
        <f t="shared" si="240"/>
        <v>6</v>
      </c>
      <c r="AL4097" s="26">
        <f t="shared" si="241"/>
        <v>11</v>
      </c>
      <c r="AM4097" s="94" t="str">
        <f t="shared" si="242"/>
        <v>6/11 Log In</v>
      </c>
      <c r="AN4097" s="172">
        <v>45819.318356481483</v>
      </c>
      <c r="AO4097" s="69" t="s">
        <v>273</v>
      </c>
      <c r="AP4097" s="69" t="s">
        <v>1913</v>
      </c>
      <c r="AQ4097" s="69" t="s">
        <v>273</v>
      </c>
      <c r="AR4097" s="69" t="s">
        <v>1916</v>
      </c>
    </row>
    <row r="4098" spans="36:44" ht="14.4">
      <c r="AJ4098" s="26" t="str">
        <f>VLOOKUP(AQ4098,'user list'!A:B,2,0)</f>
        <v>CPDD</v>
      </c>
      <c r="AK4098" s="26">
        <f t="shared" si="240"/>
        <v>6</v>
      </c>
      <c r="AL4098" s="26">
        <f t="shared" si="241"/>
        <v>11</v>
      </c>
      <c r="AM4098" s="94" t="str">
        <f t="shared" si="242"/>
        <v>6/11 Log In</v>
      </c>
      <c r="AN4098" s="172">
        <v>45819.325833333336</v>
      </c>
      <c r="AO4098" s="69" t="s">
        <v>205</v>
      </c>
      <c r="AP4098" s="69" t="s">
        <v>1913</v>
      </c>
      <c r="AQ4098" s="69" t="s">
        <v>205</v>
      </c>
      <c r="AR4098" s="69" t="s">
        <v>1916</v>
      </c>
    </row>
    <row r="4099" spans="36:44" ht="14.4">
      <c r="AJ4099" s="26" t="str">
        <f>VLOOKUP(AQ4099,'user list'!A:B,2,0)</f>
        <v>QCPL</v>
      </c>
      <c r="AK4099" s="26">
        <f t="shared" si="240"/>
        <v>6</v>
      </c>
      <c r="AL4099" s="26">
        <f t="shared" si="241"/>
        <v>11</v>
      </c>
      <c r="AM4099" s="94" t="str">
        <f t="shared" si="242"/>
        <v>6/11 Log Off</v>
      </c>
      <c r="AN4099" s="172">
        <v>45819.325891203705</v>
      </c>
      <c r="AO4099" s="69" t="s">
        <v>268</v>
      </c>
      <c r="AP4099" s="69" t="s">
        <v>1913</v>
      </c>
      <c r="AQ4099" s="69" t="s">
        <v>268</v>
      </c>
      <c r="AR4099" s="69" t="s">
        <v>1917</v>
      </c>
    </row>
    <row r="4100" spans="36:44" ht="14.4">
      <c r="AJ4100" s="26" t="str">
        <f>VLOOKUP(AQ4100,'user list'!A:B,2,0)</f>
        <v>QCPL</v>
      </c>
      <c r="AK4100" s="26">
        <f t="shared" si="240"/>
        <v>6</v>
      </c>
      <c r="AL4100" s="26">
        <f t="shared" si="241"/>
        <v>11</v>
      </c>
      <c r="AM4100" s="94" t="str">
        <f t="shared" si="242"/>
        <v>6/11 Log In</v>
      </c>
      <c r="AN4100" s="172">
        <v>45819.326006944444</v>
      </c>
      <c r="AO4100" s="69" t="s">
        <v>268</v>
      </c>
      <c r="AP4100" s="69" t="s">
        <v>1913</v>
      </c>
      <c r="AQ4100" s="69" t="s">
        <v>268</v>
      </c>
      <c r="AR4100" s="69" t="s">
        <v>1916</v>
      </c>
    </row>
    <row r="4101" spans="36:44" ht="14.4">
      <c r="AJ4101" s="26" t="str">
        <f>VLOOKUP(AQ4101,'user list'!A:B,2,0)</f>
        <v>CAD</v>
      </c>
      <c r="AK4101" s="26">
        <f t="shared" si="240"/>
        <v>6</v>
      </c>
      <c r="AL4101" s="26">
        <f t="shared" si="241"/>
        <v>11</v>
      </c>
      <c r="AM4101" s="94" t="str">
        <f t="shared" si="242"/>
        <v>6/11 Log Off</v>
      </c>
      <c r="AN4101" s="172">
        <v>45819.331377314818</v>
      </c>
      <c r="AO4101" s="69" t="s">
        <v>196</v>
      </c>
      <c r="AP4101" s="69" t="s">
        <v>1913</v>
      </c>
      <c r="AQ4101" s="69" t="s">
        <v>196</v>
      </c>
      <c r="AR4101" s="69" t="s">
        <v>1917</v>
      </c>
    </row>
    <row r="4102" spans="36:44" ht="14.4">
      <c r="AJ4102" s="26" t="str">
        <f>VLOOKUP(AQ4102,'user list'!A:B,2,0)</f>
        <v>CAD</v>
      </c>
      <c r="AK4102" s="26">
        <f t="shared" si="240"/>
        <v>6</v>
      </c>
      <c r="AL4102" s="26">
        <f t="shared" si="241"/>
        <v>11</v>
      </c>
      <c r="AM4102" s="94" t="str">
        <f t="shared" si="242"/>
        <v>6/11 Log In</v>
      </c>
      <c r="AN4102" s="172">
        <v>45819.33148148148</v>
      </c>
      <c r="AO4102" s="69" t="s">
        <v>196</v>
      </c>
      <c r="AP4102" s="69" t="s">
        <v>1913</v>
      </c>
      <c r="AQ4102" s="69" t="s">
        <v>196</v>
      </c>
      <c r="AR4102" s="69" t="s">
        <v>1916</v>
      </c>
    </row>
    <row r="4103" spans="36:44" ht="14.4">
      <c r="AJ4103" s="26" t="str">
        <f>VLOOKUP(AQ4103,'user list'!A:B,2,0)</f>
        <v>TFCOPRISS</v>
      </c>
      <c r="AK4103" s="26">
        <f t="shared" si="240"/>
        <v>6</v>
      </c>
      <c r="AL4103" s="26">
        <f t="shared" si="241"/>
        <v>11</v>
      </c>
      <c r="AM4103" s="94" t="str">
        <f t="shared" si="242"/>
        <v>6/11 Log In</v>
      </c>
      <c r="AN4103" s="172">
        <v>45819.334560185183</v>
      </c>
      <c r="AO4103" s="69" t="s">
        <v>274</v>
      </c>
      <c r="AP4103" s="69" t="s">
        <v>1913</v>
      </c>
      <c r="AQ4103" s="69" t="s">
        <v>274</v>
      </c>
      <c r="AR4103" s="69" t="s">
        <v>1916</v>
      </c>
    </row>
    <row r="4104" spans="36:44" ht="14.4">
      <c r="AJ4104" s="26" t="str">
        <f>VLOOKUP(AQ4104,'user list'!A:B,2,0)</f>
        <v>PLEB</v>
      </c>
      <c r="AK4104" s="26">
        <f t="shared" si="240"/>
        <v>6</v>
      </c>
      <c r="AL4104" s="26">
        <f t="shared" si="241"/>
        <v>11</v>
      </c>
      <c r="AM4104" s="94" t="str">
        <f t="shared" si="242"/>
        <v>6/11 Log In</v>
      </c>
      <c r="AN4104" s="172">
        <v>45819.335729166669</v>
      </c>
      <c r="AO4104" s="69" t="s">
        <v>260</v>
      </c>
      <c r="AP4104" s="69" t="s">
        <v>1913</v>
      </c>
      <c r="AQ4104" s="69" t="s">
        <v>260</v>
      </c>
      <c r="AR4104" s="69" t="s">
        <v>1916</v>
      </c>
    </row>
    <row r="4105" spans="36:44" ht="14.4">
      <c r="AJ4105" s="26" t="str">
        <f>VLOOKUP(AQ4105,'user list'!A:B,2,0)</f>
        <v>QCPL</v>
      </c>
      <c r="AK4105" s="26">
        <f t="shared" si="240"/>
        <v>6</v>
      </c>
      <c r="AL4105" s="26">
        <f t="shared" si="241"/>
        <v>11</v>
      </c>
      <c r="AM4105" s="94" t="str">
        <f t="shared" si="242"/>
        <v>6/11 Log Off</v>
      </c>
      <c r="AN4105" s="172">
        <v>45819.338831018518</v>
      </c>
      <c r="AO4105" s="69" t="s">
        <v>268</v>
      </c>
      <c r="AP4105" s="69" t="s">
        <v>1913</v>
      </c>
      <c r="AQ4105" s="69" t="s">
        <v>268</v>
      </c>
      <c r="AR4105" s="69" t="s">
        <v>1917</v>
      </c>
    </row>
    <row r="4106" spans="36:44" ht="14.4">
      <c r="AJ4106" s="26" t="str">
        <f>VLOOKUP(AQ4106,'user list'!A:B,2,0)</f>
        <v>QCPL</v>
      </c>
      <c r="AK4106" s="26">
        <f t="shared" si="240"/>
        <v>6</v>
      </c>
      <c r="AL4106" s="26">
        <f t="shared" si="241"/>
        <v>11</v>
      </c>
      <c r="AM4106" s="94" t="str">
        <f t="shared" si="242"/>
        <v>6/11 Log In</v>
      </c>
      <c r="AN4106" s="172">
        <v>45819.338969907411</v>
      </c>
      <c r="AO4106" s="69" t="s">
        <v>268</v>
      </c>
      <c r="AP4106" s="69" t="s">
        <v>1913</v>
      </c>
      <c r="AQ4106" s="69" t="s">
        <v>268</v>
      </c>
      <c r="AR4106" s="69" t="s">
        <v>1916</v>
      </c>
    </row>
    <row r="4107" spans="36:44" ht="14.4">
      <c r="AJ4107" s="26" t="str">
        <f>VLOOKUP(AQ4107,'user list'!A:B,2,0)</f>
        <v>SPORTS</v>
      </c>
      <c r="AK4107" s="26">
        <f t="shared" si="240"/>
        <v>6</v>
      </c>
      <c r="AL4107" s="26">
        <f t="shared" si="241"/>
        <v>11</v>
      </c>
      <c r="AM4107" s="94" t="str">
        <f t="shared" si="242"/>
        <v>6/11 Log In</v>
      </c>
      <c r="AN4107" s="172">
        <v>45819.340532407405</v>
      </c>
      <c r="AO4107" s="69" t="s">
        <v>272</v>
      </c>
      <c r="AP4107" s="69" t="s">
        <v>1913</v>
      </c>
      <c r="AQ4107" s="69" t="s">
        <v>272</v>
      </c>
      <c r="AR4107" s="69" t="s">
        <v>1916</v>
      </c>
    </row>
    <row r="4108" spans="36:44" ht="14.4">
      <c r="AJ4108" s="26" t="str">
        <f>VLOOKUP(AQ4108,'user list'!A:B,2,0)</f>
        <v>PAISD</v>
      </c>
      <c r="AK4108" s="26">
        <f t="shared" si="240"/>
        <v>6</v>
      </c>
      <c r="AL4108" s="26">
        <f t="shared" si="241"/>
        <v>11</v>
      </c>
      <c r="AM4108" s="94" t="str">
        <f t="shared" si="242"/>
        <v>6/11 Log In</v>
      </c>
      <c r="AN4108" s="172">
        <v>45819.340844907405</v>
      </c>
      <c r="AO4108" s="69" t="s">
        <v>256</v>
      </c>
      <c r="AP4108" s="69" t="s">
        <v>1913</v>
      </c>
      <c r="AQ4108" s="69" t="s">
        <v>256</v>
      </c>
      <c r="AR4108" s="69" t="s">
        <v>1916</v>
      </c>
    </row>
    <row r="4109" spans="36:44" ht="14.4">
      <c r="AJ4109" s="26" t="str">
        <f>VLOOKUP(AQ4109,'user list'!A:B,2,0)</f>
        <v>HCDRD</v>
      </c>
      <c r="AK4109" s="26">
        <f t="shared" si="240"/>
        <v>6</v>
      </c>
      <c r="AL4109" s="26">
        <f t="shared" si="241"/>
        <v>11</v>
      </c>
      <c r="AM4109" s="94" t="str">
        <f t="shared" si="242"/>
        <v>6/11 Log In</v>
      </c>
      <c r="AN4109" s="172">
        <v>45819.344629629632</v>
      </c>
      <c r="AO4109" s="69" t="s">
        <v>216</v>
      </c>
      <c r="AP4109" s="69" t="s">
        <v>1913</v>
      </c>
      <c r="AQ4109" s="69" t="s">
        <v>216</v>
      </c>
      <c r="AR4109" s="69" t="s">
        <v>1916</v>
      </c>
    </row>
    <row r="4110" spans="36:44" ht="14.4">
      <c r="AJ4110" s="26" t="str">
        <f>VLOOKUP(AQ4110,'user list'!A:B,2,0)</f>
        <v>CBD</v>
      </c>
      <c r="AK4110" s="26">
        <f t="shared" si="240"/>
        <v>6</v>
      </c>
      <c r="AL4110" s="26">
        <f t="shared" si="241"/>
        <v>11</v>
      </c>
      <c r="AM4110" s="94" t="str">
        <f t="shared" si="242"/>
        <v>6/11 Log In</v>
      </c>
      <c r="AN4110" s="172">
        <v>45819.345173611109</v>
      </c>
      <c r="AO4110" s="69" t="s">
        <v>197</v>
      </c>
      <c r="AP4110" s="69" t="s">
        <v>1913</v>
      </c>
      <c r="AQ4110" s="69" t="s">
        <v>197</v>
      </c>
      <c r="AR4110" s="69" t="s">
        <v>1916</v>
      </c>
    </row>
    <row r="4111" spans="36:44" ht="14.4">
      <c r="AJ4111" s="26" t="str">
        <f>VLOOKUP(AQ4111,'user list'!A:B,2,0)</f>
        <v>BPLD</v>
      </c>
      <c r="AK4111" s="26">
        <f t="shared" si="240"/>
        <v>6</v>
      </c>
      <c r="AL4111" s="26">
        <f t="shared" si="241"/>
        <v>11</v>
      </c>
      <c r="AM4111" s="94" t="str">
        <f t="shared" si="242"/>
        <v>6/11 Log In</v>
      </c>
      <c r="AN4111" s="172">
        <v>45819.347777777781</v>
      </c>
      <c r="AO4111" s="69" t="s">
        <v>194</v>
      </c>
      <c r="AP4111" s="69" t="s">
        <v>1913</v>
      </c>
      <c r="AQ4111" s="69" t="s">
        <v>194</v>
      </c>
      <c r="AR4111" s="69" t="s">
        <v>1916</v>
      </c>
    </row>
    <row r="4112" spans="36:44" ht="14.4">
      <c r="AJ4112" s="26" t="str">
        <f>VLOOKUP(AQ4112,'user list'!A:B,2,0)</f>
        <v>BPLD</v>
      </c>
      <c r="AK4112" s="26">
        <f t="shared" si="240"/>
        <v>6</v>
      </c>
      <c r="AL4112" s="26">
        <f t="shared" si="241"/>
        <v>11</v>
      </c>
      <c r="AM4112" s="94" t="str">
        <f t="shared" si="242"/>
        <v>6/11 Log In</v>
      </c>
      <c r="AN4112" s="172">
        <v>45819.347928240742</v>
      </c>
      <c r="AO4112" s="69" t="s">
        <v>194</v>
      </c>
      <c r="AP4112" s="69" t="s">
        <v>1913</v>
      </c>
      <c r="AQ4112" s="69" t="s">
        <v>194</v>
      </c>
      <c r="AR4112" s="69" t="s">
        <v>1916</v>
      </c>
    </row>
    <row r="4113" spans="36:44" ht="14.4">
      <c r="AJ4113" s="26" t="str">
        <f>VLOOKUP(AQ4113,'user list'!A:B,2,0)</f>
        <v>CCRD</v>
      </c>
      <c r="AK4113" s="26">
        <f t="shared" si="240"/>
        <v>6</v>
      </c>
      <c r="AL4113" s="26">
        <f t="shared" si="241"/>
        <v>11</v>
      </c>
      <c r="AM4113" s="94" t="str">
        <f t="shared" si="242"/>
        <v>6/11 Log In</v>
      </c>
      <c r="AN4113" s="172">
        <v>45819.348622685182</v>
      </c>
      <c r="AO4113" s="69" t="s">
        <v>282</v>
      </c>
      <c r="AP4113" s="69" t="s">
        <v>1913</v>
      </c>
      <c r="AQ4113" s="69" t="s">
        <v>282</v>
      </c>
      <c r="AR4113" s="69" t="s">
        <v>1916</v>
      </c>
    </row>
    <row r="4114" spans="36:44" ht="14.4">
      <c r="AJ4114" s="26" t="str">
        <f>VLOOKUP(AQ4114,'user list'!A:B,2,0)</f>
        <v>Admin</v>
      </c>
      <c r="AK4114" s="26">
        <f t="shared" si="240"/>
        <v>6</v>
      </c>
      <c r="AL4114" s="26">
        <f t="shared" si="241"/>
        <v>11</v>
      </c>
      <c r="AM4114" s="94" t="str">
        <f t="shared" si="242"/>
        <v>6/11 Log In</v>
      </c>
      <c r="AN4114" s="172">
        <v>45819.349386574075</v>
      </c>
      <c r="AO4114" s="69" t="s">
        <v>186</v>
      </c>
      <c r="AP4114" s="69" t="s">
        <v>1913</v>
      </c>
      <c r="AQ4114" s="69" t="s">
        <v>186</v>
      </c>
      <c r="AR4114" s="69" t="s">
        <v>1916</v>
      </c>
    </row>
    <row r="4115" spans="36:44" ht="14.4">
      <c r="AJ4115" s="26" t="str">
        <f>VLOOKUP(AQ4115,'user list'!A:B,2,0)</f>
        <v>Admin</v>
      </c>
      <c r="AK4115" s="26">
        <f t="shared" si="240"/>
        <v>6</v>
      </c>
      <c r="AL4115" s="26">
        <f t="shared" si="241"/>
        <v>11</v>
      </c>
      <c r="AM4115" s="94" t="str">
        <f t="shared" si="242"/>
        <v>6/11 Log In</v>
      </c>
      <c r="AN4115" s="172">
        <v>45819.349386574075</v>
      </c>
      <c r="AO4115" s="69" t="s">
        <v>186</v>
      </c>
      <c r="AP4115" s="69" t="s">
        <v>1913</v>
      </c>
      <c r="AQ4115" s="69" t="s">
        <v>186</v>
      </c>
      <c r="AR4115" s="69" t="s">
        <v>1916</v>
      </c>
    </row>
    <row r="4116" spans="36:44" ht="14.4">
      <c r="AJ4116" s="26" t="str">
        <f>VLOOKUP(AQ4116,'user list'!A:B,2,0)</f>
        <v>QCPL</v>
      </c>
      <c r="AK4116" s="26">
        <f t="shared" si="240"/>
        <v>6</v>
      </c>
      <c r="AL4116" s="26">
        <f t="shared" si="241"/>
        <v>11</v>
      </c>
      <c r="AM4116" s="94" t="str">
        <f t="shared" si="242"/>
        <v>6/11 Log Off</v>
      </c>
      <c r="AN4116" s="172">
        <v>45819.349398148152</v>
      </c>
      <c r="AO4116" s="69" t="s">
        <v>268</v>
      </c>
      <c r="AP4116" s="69" t="s">
        <v>1913</v>
      </c>
      <c r="AQ4116" s="69" t="s">
        <v>268</v>
      </c>
      <c r="AR4116" s="69" t="s">
        <v>1917</v>
      </c>
    </row>
    <row r="4117" spans="36:44" ht="14.4">
      <c r="AJ4117" s="26" t="str">
        <f>VLOOKUP(AQ4117,'user list'!A:B,2,0)</f>
        <v>CTO</v>
      </c>
      <c r="AK4117" s="26">
        <f t="shared" si="240"/>
        <v>6</v>
      </c>
      <c r="AL4117" s="26">
        <f t="shared" si="241"/>
        <v>11</v>
      </c>
      <c r="AM4117" s="94" t="str">
        <f t="shared" si="242"/>
        <v>6/11 Log Off</v>
      </c>
      <c r="AN4117" s="172">
        <v>45819.351226851853</v>
      </c>
      <c r="AO4117" s="69" t="s">
        <v>207</v>
      </c>
      <c r="AP4117" s="69" t="s">
        <v>1913</v>
      </c>
      <c r="AQ4117" s="69" t="s">
        <v>207</v>
      </c>
      <c r="AR4117" s="69" t="s">
        <v>1917</v>
      </c>
    </row>
    <row r="4118" spans="36:44" ht="14.4">
      <c r="AJ4118" s="26" t="str">
        <f>VLOOKUP(AQ4118,'user list'!A:B,2,0)</f>
        <v>CTO</v>
      </c>
      <c r="AK4118" s="26">
        <f t="shared" si="240"/>
        <v>6</v>
      </c>
      <c r="AL4118" s="26">
        <f t="shared" si="241"/>
        <v>11</v>
      </c>
      <c r="AM4118" s="94" t="str">
        <f t="shared" si="242"/>
        <v>6/11 Log In</v>
      </c>
      <c r="AN4118" s="172">
        <v>45819.351655092592</v>
      </c>
      <c r="AO4118" s="69" t="s">
        <v>207</v>
      </c>
      <c r="AP4118" s="69" t="s">
        <v>1913</v>
      </c>
      <c r="AQ4118" s="69" t="s">
        <v>207</v>
      </c>
      <c r="AR4118" s="69" t="s">
        <v>1916</v>
      </c>
    </row>
    <row r="4119" spans="36:44" ht="14.4">
      <c r="AJ4119" s="26" t="str">
        <f>VLOOKUP(AQ4119,'user list'!A:B,2,0)</f>
        <v>HCDRD</v>
      </c>
      <c r="AK4119" s="26">
        <f t="shared" si="240"/>
        <v>6</v>
      </c>
      <c r="AL4119" s="26">
        <f t="shared" si="241"/>
        <v>11</v>
      </c>
      <c r="AM4119" s="94" t="str">
        <f t="shared" si="242"/>
        <v>6/11 Log Off</v>
      </c>
      <c r="AN4119" s="172">
        <v>45819.355162037034</v>
      </c>
      <c r="AO4119" s="69" t="s">
        <v>216</v>
      </c>
      <c r="AP4119" s="69" t="s">
        <v>1913</v>
      </c>
      <c r="AQ4119" s="69" t="s">
        <v>216</v>
      </c>
      <c r="AR4119" s="69" t="s">
        <v>1917</v>
      </c>
    </row>
    <row r="4120" spans="36:44" ht="14.4">
      <c r="AJ4120" s="26" t="str">
        <f>VLOOKUP(AQ4120,'user list'!A:B,2,0)</f>
        <v>CAD</v>
      </c>
      <c r="AK4120" s="26">
        <f t="shared" si="240"/>
        <v>6</v>
      </c>
      <c r="AL4120" s="26">
        <f t="shared" si="241"/>
        <v>11</v>
      </c>
      <c r="AM4120" s="94" t="str">
        <f t="shared" si="242"/>
        <v>6/11 Log Off</v>
      </c>
      <c r="AN4120" s="172">
        <v>45819.355983796297</v>
      </c>
      <c r="AO4120" s="69" t="s">
        <v>196</v>
      </c>
      <c r="AP4120" s="69" t="s">
        <v>1913</v>
      </c>
      <c r="AQ4120" s="69" t="s">
        <v>196</v>
      </c>
      <c r="AR4120" s="69" t="s">
        <v>1917</v>
      </c>
    </row>
    <row r="4121" spans="36:44" ht="14.4">
      <c r="AJ4121" s="26" t="str">
        <f>VLOOKUP(AQ4121,'user list'!A:B,2,0)</f>
        <v>CAD</v>
      </c>
      <c r="AK4121" s="26">
        <f t="shared" si="240"/>
        <v>6</v>
      </c>
      <c r="AL4121" s="26">
        <f t="shared" si="241"/>
        <v>11</v>
      </c>
      <c r="AM4121" s="94" t="str">
        <f t="shared" si="242"/>
        <v>6/11 Log In</v>
      </c>
      <c r="AN4121" s="172">
        <v>45819.356087962966</v>
      </c>
      <c r="AO4121" s="69" t="s">
        <v>196</v>
      </c>
      <c r="AP4121" s="69" t="s">
        <v>1913</v>
      </c>
      <c r="AQ4121" s="69" t="s">
        <v>196</v>
      </c>
      <c r="AR4121" s="69" t="s">
        <v>1916</v>
      </c>
    </row>
    <row r="4122" spans="36:44" ht="14.4">
      <c r="AJ4122" s="26" t="str">
        <f>VLOOKUP(AQ4122,'user list'!A:B,2,0)</f>
        <v>PAISD</v>
      </c>
      <c r="AK4122" s="26">
        <f t="shared" si="240"/>
        <v>6</v>
      </c>
      <c r="AL4122" s="26">
        <f t="shared" si="241"/>
        <v>11</v>
      </c>
      <c r="AM4122" s="94" t="str">
        <f t="shared" si="242"/>
        <v>6/11 Log Off</v>
      </c>
      <c r="AN4122" s="172">
        <v>45819.35701388889</v>
      </c>
      <c r="AO4122" s="69" t="s">
        <v>256</v>
      </c>
      <c r="AP4122" s="69" t="s">
        <v>1913</v>
      </c>
      <c r="AQ4122" s="69" t="s">
        <v>256</v>
      </c>
      <c r="AR4122" s="69" t="s">
        <v>1917</v>
      </c>
    </row>
    <row r="4123" spans="36:44" ht="14.4">
      <c r="AJ4123" s="26" t="str">
        <f>VLOOKUP(AQ4123,'user list'!A:B,2,0)</f>
        <v>PAISD</v>
      </c>
      <c r="AK4123" s="26">
        <f t="shared" si="240"/>
        <v>6</v>
      </c>
      <c r="AL4123" s="26">
        <f t="shared" si="241"/>
        <v>11</v>
      </c>
      <c r="AM4123" s="94" t="str">
        <f t="shared" si="242"/>
        <v>6/11 Log In</v>
      </c>
      <c r="AN4123" s="172">
        <v>45819.357118055559</v>
      </c>
      <c r="AO4123" s="69" t="s">
        <v>256</v>
      </c>
      <c r="AP4123" s="69" t="s">
        <v>1913</v>
      </c>
      <c r="AQ4123" s="69" t="s">
        <v>256</v>
      </c>
      <c r="AR4123" s="69" t="s">
        <v>1916</v>
      </c>
    </row>
    <row r="4124" spans="36:44" ht="14.4">
      <c r="AJ4124" s="26" t="str">
        <f>VLOOKUP(AQ4124,'user list'!A:B,2,0)</f>
        <v>PROC</v>
      </c>
      <c r="AK4124" s="26">
        <f t="shared" si="240"/>
        <v>6</v>
      </c>
      <c r="AL4124" s="26">
        <f t="shared" si="241"/>
        <v>11</v>
      </c>
      <c r="AM4124" s="94" t="str">
        <f t="shared" si="242"/>
        <v>6/11 Log In</v>
      </c>
      <c r="AN4124" s="172">
        <v>45819.357546296298</v>
      </c>
      <c r="AO4124" s="69" t="s">
        <v>261</v>
      </c>
      <c r="AP4124" s="69" t="s">
        <v>1913</v>
      </c>
      <c r="AQ4124" s="69" t="s">
        <v>261</v>
      </c>
      <c r="AR4124" s="69" t="s">
        <v>1916</v>
      </c>
    </row>
    <row r="4125" spans="36:44" ht="14.4">
      <c r="AJ4125" s="26" t="str">
        <f>VLOOKUP(AQ4125,'user list'!A:B,2,0)</f>
        <v>PDAD</v>
      </c>
      <c r="AK4125" s="26">
        <f t="shared" si="240"/>
        <v>6</v>
      </c>
      <c r="AL4125" s="26">
        <f t="shared" si="241"/>
        <v>11</v>
      </c>
      <c r="AM4125" s="94" t="str">
        <f t="shared" si="242"/>
        <v>6/11 Log In</v>
      </c>
      <c r="AN4125" s="172">
        <v>45819.35800925926</v>
      </c>
      <c r="AO4125" s="69" t="s">
        <v>257</v>
      </c>
      <c r="AP4125" s="69" t="s">
        <v>1913</v>
      </c>
      <c r="AQ4125" s="69" t="s">
        <v>257</v>
      </c>
      <c r="AR4125" s="69" t="s">
        <v>1916</v>
      </c>
    </row>
    <row r="4126" spans="36:44" ht="14.4">
      <c r="AJ4126" s="26" t="str">
        <f>VLOOKUP(AQ4126,'user list'!A:B,2,0)</f>
        <v>ITDD</v>
      </c>
      <c r="AK4126" s="26">
        <f t="shared" si="240"/>
        <v>6</v>
      </c>
      <c r="AL4126" s="26">
        <f t="shared" si="241"/>
        <v>11</v>
      </c>
      <c r="AM4126" s="94" t="str">
        <f t="shared" si="242"/>
        <v>6/11 Log In</v>
      </c>
      <c r="AN4126" s="172">
        <v>45819.358113425929</v>
      </c>
      <c r="AO4126" s="69" t="s">
        <v>219</v>
      </c>
      <c r="AP4126" s="69" t="s">
        <v>1913</v>
      </c>
      <c r="AQ4126" s="69" t="s">
        <v>219</v>
      </c>
      <c r="AR4126" s="69" t="s">
        <v>1916</v>
      </c>
    </row>
    <row r="4127" spans="36:44" ht="14.4">
      <c r="AJ4127" s="26" t="str">
        <f>VLOOKUP(AQ4127,'user list'!A:B,2,0)</f>
        <v>TFCOPRISS</v>
      </c>
      <c r="AK4127" s="26">
        <f t="shared" si="240"/>
        <v>6</v>
      </c>
      <c r="AL4127" s="26">
        <f t="shared" si="241"/>
        <v>11</v>
      </c>
      <c r="AM4127" s="94" t="str">
        <f t="shared" si="242"/>
        <v>6/11 Log Off</v>
      </c>
      <c r="AN4127" s="172">
        <v>45819.360266203701</v>
      </c>
      <c r="AO4127" s="69" t="s">
        <v>274</v>
      </c>
      <c r="AP4127" s="69" t="s">
        <v>1913</v>
      </c>
      <c r="AQ4127" s="69" t="s">
        <v>274</v>
      </c>
      <c r="AR4127" s="69" t="s">
        <v>1917</v>
      </c>
    </row>
    <row r="4128" spans="36:44" ht="14.4">
      <c r="AJ4128" s="26" t="str">
        <f>VLOOKUP(AQ4128,'user list'!A:B,2,0)</f>
        <v>QCPL</v>
      </c>
      <c r="AK4128" s="26">
        <f t="shared" si="240"/>
        <v>6</v>
      </c>
      <c r="AL4128" s="26">
        <f t="shared" si="241"/>
        <v>11</v>
      </c>
      <c r="AM4128" s="94" t="str">
        <f t="shared" si="242"/>
        <v>6/11 Log In</v>
      </c>
      <c r="AN4128" s="172">
        <v>45819.360289351855</v>
      </c>
      <c r="AO4128" s="69" t="s">
        <v>268</v>
      </c>
      <c r="AP4128" s="69" t="s">
        <v>1913</v>
      </c>
      <c r="AQ4128" s="69" t="s">
        <v>268</v>
      </c>
      <c r="AR4128" s="69" t="s">
        <v>1916</v>
      </c>
    </row>
    <row r="4129" spans="36:44" ht="14.4">
      <c r="AJ4129" s="26" t="str">
        <f>VLOOKUP(AQ4129,'user list'!A:B,2,0)</f>
        <v>TFCOPRISS</v>
      </c>
      <c r="AK4129" s="26">
        <f t="shared" si="240"/>
        <v>6</v>
      </c>
      <c r="AL4129" s="26">
        <f t="shared" si="241"/>
        <v>11</v>
      </c>
      <c r="AM4129" s="94" t="str">
        <f t="shared" si="242"/>
        <v>6/11 Log In</v>
      </c>
      <c r="AN4129" s="172">
        <v>45819.360439814816</v>
      </c>
      <c r="AO4129" s="69" t="s">
        <v>274</v>
      </c>
      <c r="AP4129" s="69" t="s">
        <v>1913</v>
      </c>
      <c r="AQ4129" s="69" t="s">
        <v>274</v>
      </c>
      <c r="AR4129" s="69" t="s">
        <v>1916</v>
      </c>
    </row>
    <row r="4130" spans="36:44" ht="14.4">
      <c r="AJ4130" s="26" t="str">
        <f>VLOOKUP(AQ4130,'user list'!A:B,2,0)</f>
        <v>CBD</v>
      </c>
      <c r="AK4130" s="26">
        <f t="shared" si="240"/>
        <v>6</v>
      </c>
      <c r="AL4130" s="26">
        <f t="shared" si="241"/>
        <v>11</v>
      </c>
      <c r="AM4130" s="94" t="str">
        <f t="shared" si="242"/>
        <v>6/11 Log Off</v>
      </c>
      <c r="AN4130" s="172">
        <v>45819.360543981478</v>
      </c>
      <c r="AO4130" s="69" t="s">
        <v>197</v>
      </c>
      <c r="AP4130" s="69" t="s">
        <v>1913</v>
      </c>
      <c r="AQ4130" s="69" t="s">
        <v>197</v>
      </c>
      <c r="AR4130" s="69" t="s">
        <v>1917</v>
      </c>
    </row>
    <row r="4131" spans="36:44" ht="14.4">
      <c r="AJ4131" s="26" t="str">
        <f>VLOOKUP(AQ4131,'user list'!A:B,2,0)</f>
        <v>LEDIPO</v>
      </c>
      <c r="AK4131" s="26">
        <f t="shared" ref="AK4131:AK4194" si="243">MONTH(AN4131)</f>
        <v>6</v>
      </c>
      <c r="AL4131" s="26">
        <f t="shared" ref="AL4131:AL4194" si="244">DAY(AN4131)</f>
        <v>11</v>
      </c>
      <c r="AM4131" s="94" t="str">
        <f t="shared" ref="AM4131:AM4194" si="245">AK4131&amp;"/"&amp;AL4131&amp;" "&amp;AR4131</f>
        <v>6/11 Log In</v>
      </c>
      <c r="AN4131" s="172">
        <v>45819.360694444447</v>
      </c>
      <c r="AO4131" s="69" t="s">
        <v>222</v>
      </c>
      <c r="AP4131" s="69" t="s">
        <v>1913</v>
      </c>
      <c r="AQ4131" s="69" t="s">
        <v>222</v>
      </c>
      <c r="AR4131" s="69" t="s">
        <v>1916</v>
      </c>
    </row>
    <row r="4132" spans="36:44" ht="14.4">
      <c r="AJ4132" s="26" t="str">
        <f>VLOOKUP(AQ4132,'user list'!A:B,2,0)</f>
        <v>Admin</v>
      </c>
      <c r="AK4132" s="26">
        <f t="shared" si="243"/>
        <v>6</v>
      </c>
      <c r="AL4132" s="26">
        <f t="shared" si="244"/>
        <v>11</v>
      </c>
      <c r="AM4132" s="94" t="str">
        <f t="shared" si="245"/>
        <v>6/11 Log In</v>
      </c>
      <c r="AN4132" s="172">
        <v>45819.361342592594</v>
      </c>
      <c r="AO4132" s="69" t="s">
        <v>186</v>
      </c>
      <c r="AP4132" s="69" t="s">
        <v>1913</v>
      </c>
      <c r="AQ4132" s="69" t="s">
        <v>186</v>
      </c>
      <c r="AR4132" s="69" t="s">
        <v>1916</v>
      </c>
    </row>
    <row r="4133" spans="36:44" ht="14.4">
      <c r="AJ4133" s="26" t="str">
        <f>VLOOKUP(AQ4133,'user list'!A:B,2,0)</f>
        <v>CVD</v>
      </c>
      <c r="AK4133" s="26">
        <f t="shared" si="243"/>
        <v>6</v>
      </c>
      <c r="AL4133" s="26">
        <f t="shared" si="244"/>
        <v>11</v>
      </c>
      <c r="AM4133" s="94" t="str">
        <f t="shared" si="245"/>
        <v>6/11 Log In</v>
      </c>
      <c r="AN4133" s="172">
        <v>45819.36146990741</v>
      </c>
      <c r="AO4133" s="69" t="s">
        <v>208</v>
      </c>
      <c r="AP4133" s="69" t="s">
        <v>1913</v>
      </c>
      <c r="AQ4133" s="69" t="s">
        <v>208</v>
      </c>
      <c r="AR4133" s="69" t="s">
        <v>1916</v>
      </c>
    </row>
    <row r="4134" spans="36:44" ht="14.4">
      <c r="AJ4134" s="26" t="str">
        <f>VLOOKUP(AQ4134,'user list'!A:B,2,0)</f>
        <v>CHD</v>
      </c>
      <c r="AK4134" s="26">
        <f t="shared" si="243"/>
        <v>6</v>
      </c>
      <c r="AL4134" s="26">
        <f t="shared" si="244"/>
        <v>11</v>
      </c>
      <c r="AM4134" s="94" t="str">
        <f t="shared" si="245"/>
        <v>6/11 Log In</v>
      </c>
      <c r="AN4134" s="172">
        <v>45819.361481481479</v>
      </c>
      <c r="AO4134" s="69" t="s">
        <v>203</v>
      </c>
      <c r="AP4134" s="69" t="s">
        <v>1913</v>
      </c>
      <c r="AQ4134" s="69" t="s">
        <v>203</v>
      </c>
      <c r="AR4134" s="69" t="s">
        <v>1916</v>
      </c>
    </row>
    <row r="4135" spans="36:44" ht="14.4">
      <c r="AJ4135" s="26" t="str">
        <f>VLOOKUP(AQ4135,'user list'!A:B,2,0)</f>
        <v>HCDRD</v>
      </c>
      <c r="AK4135" s="26">
        <f t="shared" si="243"/>
        <v>6</v>
      </c>
      <c r="AL4135" s="26">
        <f t="shared" si="244"/>
        <v>11</v>
      </c>
      <c r="AM4135" s="94" t="str">
        <f t="shared" si="245"/>
        <v>6/11 Log In</v>
      </c>
      <c r="AN4135" s="172">
        <v>45819.362083333333</v>
      </c>
      <c r="AO4135" s="69" t="s">
        <v>216</v>
      </c>
      <c r="AP4135" s="69" t="s">
        <v>1913</v>
      </c>
      <c r="AQ4135" s="69" t="s">
        <v>216</v>
      </c>
      <c r="AR4135" s="69" t="s">
        <v>1916</v>
      </c>
    </row>
    <row r="4136" spans="36:44" ht="14.4">
      <c r="AJ4136" s="26" t="str">
        <f>VLOOKUP(AQ4136,'user list'!A:B,2,0)</f>
        <v>OCM</v>
      </c>
      <c r="AK4136" s="26">
        <f t="shared" si="243"/>
        <v>6</v>
      </c>
      <c r="AL4136" s="26">
        <f t="shared" si="244"/>
        <v>11</v>
      </c>
      <c r="AM4136" s="94" t="str">
        <f t="shared" si="245"/>
        <v>6/11 Log In</v>
      </c>
      <c r="AN4136" s="172">
        <v>45819.366527777776</v>
      </c>
      <c r="AO4136" s="69" t="s">
        <v>230</v>
      </c>
      <c r="AP4136" s="69" t="s">
        <v>1913</v>
      </c>
      <c r="AQ4136" s="69" t="s">
        <v>230</v>
      </c>
      <c r="AR4136" s="69" t="s">
        <v>1916</v>
      </c>
    </row>
    <row r="4137" spans="36:44" ht="14.4">
      <c r="AJ4137" s="26" t="str">
        <f>VLOOKUP(AQ4137,'user list'!A:B,2,0)</f>
        <v>CTO</v>
      </c>
      <c r="AK4137" s="26">
        <f t="shared" si="243"/>
        <v>6</v>
      </c>
      <c r="AL4137" s="26">
        <f t="shared" si="244"/>
        <v>11</v>
      </c>
      <c r="AM4137" s="94" t="str">
        <f t="shared" si="245"/>
        <v>6/11 Log Off</v>
      </c>
      <c r="AN4137" s="172">
        <v>45819.366712962961</v>
      </c>
      <c r="AO4137" s="69" t="s">
        <v>207</v>
      </c>
      <c r="AP4137" s="69" t="s">
        <v>1913</v>
      </c>
      <c r="AQ4137" s="69" t="s">
        <v>207</v>
      </c>
      <c r="AR4137" s="69" t="s">
        <v>1917</v>
      </c>
    </row>
    <row r="4138" spans="36:44" ht="14.4">
      <c r="AJ4138" s="26" t="str">
        <f>VLOOKUP(AQ4138,'user list'!A:B,2,0)</f>
        <v>CTO</v>
      </c>
      <c r="AK4138" s="26">
        <f t="shared" si="243"/>
        <v>6</v>
      </c>
      <c r="AL4138" s="26">
        <f t="shared" si="244"/>
        <v>11</v>
      </c>
      <c r="AM4138" s="94" t="str">
        <f t="shared" si="245"/>
        <v>6/11 Log In</v>
      </c>
      <c r="AN4138" s="172">
        <v>45819.366828703707</v>
      </c>
      <c r="AO4138" s="69" t="s">
        <v>207</v>
      </c>
      <c r="AP4138" s="69" t="s">
        <v>1913</v>
      </c>
      <c r="AQ4138" s="69" t="s">
        <v>207</v>
      </c>
      <c r="AR4138" s="69" t="s">
        <v>1916</v>
      </c>
    </row>
    <row r="4139" spans="36:44" ht="14.4">
      <c r="AJ4139" s="26" t="str">
        <f>VLOOKUP(AQ4139,'user list'!A:B,2,0)</f>
        <v>ITDD</v>
      </c>
      <c r="AK4139" s="26">
        <f t="shared" si="243"/>
        <v>6</v>
      </c>
      <c r="AL4139" s="26">
        <f t="shared" si="244"/>
        <v>11</v>
      </c>
      <c r="AM4139" s="94" t="str">
        <f t="shared" si="245"/>
        <v>6/11 Log Off</v>
      </c>
      <c r="AN4139" s="172">
        <v>45819.36855324074</v>
      </c>
      <c r="AO4139" s="69" t="s">
        <v>219</v>
      </c>
      <c r="AP4139" s="69" t="s">
        <v>1913</v>
      </c>
      <c r="AQ4139" s="69" t="s">
        <v>219</v>
      </c>
      <c r="AR4139" s="69" t="s">
        <v>1917</v>
      </c>
    </row>
    <row r="4140" spans="36:44" ht="14.4">
      <c r="AJ4140" s="26" t="str">
        <f>VLOOKUP(AQ4140,'user list'!A:B,2,0)</f>
        <v>DOE</v>
      </c>
      <c r="AK4140" s="26">
        <f t="shared" si="243"/>
        <v>6</v>
      </c>
      <c r="AL4140" s="26">
        <f t="shared" si="244"/>
        <v>11</v>
      </c>
      <c r="AM4140" s="94" t="str">
        <f t="shared" si="245"/>
        <v>6/11 Log Off</v>
      </c>
      <c r="AN4140" s="172">
        <v>45819.36923611111</v>
      </c>
      <c r="AO4140" s="69" t="s">
        <v>212</v>
      </c>
      <c r="AP4140" s="69" t="s">
        <v>1913</v>
      </c>
      <c r="AQ4140" s="69" t="s">
        <v>212</v>
      </c>
      <c r="AR4140" s="69" t="s">
        <v>1917</v>
      </c>
    </row>
    <row r="4141" spans="36:44" ht="14.4">
      <c r="AJ4141" s="26" t="str">
        <f>VLOOKUP(AQ4141,'user list'!A:B,2,0)</f>
        <v>DOE</v>
      </c>
      <c r="AK4141" s="26">
        <f t="shared" si="243"/>
        <v>6</v>
      </c>
      <c r="AL4141" s="26">
        <f t="shared" si="244"/>
        <v>11</v>
      </c>
      <c r="AM4141" s="94" t="str">
        <f t="shared" si="245"/>
        <v>6/11 Log In</v>
      </c>
      <c r="AN4141" s="172">
        <v>45819.369386574072</v>
      </c>
      <c r="AO4141" s="69" t="s">
        <v>212</v>
      </c>
      <c r="AP4141" s="69" t="s">
        <v>1913</v>
      </c>
      <c r="AQ4141" s="69" t="s">
        <v>212</v>
      </c>
      <c r="AR4141" s="69" t="s">
        <v>1916</v>
      </c>
    </row>
    <row r="4142" spans="36:44" ht="14.4">
      <c r="AJ4142" s="26" t="str">
        <f>VLOOKUP(AQ4142,'user list'!A:B,2,0)</f>
        <v>ITDD</v>
      </c>
      <c r="AK4142" s="26">
        <f t="shared" si="243"/>
        <v>6</v>
      </c>
      <c r="AL4142" s="26">
        <f t="shared" si="244"/>
        <v>11</v>
      </c>
      <c r="AM4142" s="94" t="str">
        <f t="shared" si="245"/>
        <v>6/11 Log In</v>
      </c>
      <c r="AN4142" s="172">
        <v>45819.369421296295</v>
      </c>
      <c r="AO4142" s="69" t="s">
        <v>219</v>
      </c>
      <c r="AP4142" s="69" t="s">
        <v>1913</v>
      </c>
      <c r="AQ4142" s="69" t="s">
        <v>219</v>
      </c>
      <c r="AR4142" s="69" t="s">
        <v>1916</v>
      </c>
    </row>
    <row r="4143" spans="36:44" ht="14.4">
      <c r="AJ4143" s="26" t="str">
        <f>VLOOKUP(AQ4143,'user list'!A:B,2,0)</f>
        <v>PAISD</v>
      </c>
      <c r="AK4143" s="26">
        <f t="shared" si="243"/>
        <v>6</v>
      </c>
      <c r="AL4143" s="26">
        <f t="shared" si="244"/>
        <v>11</v>
      </c>
      <c r="AM4143" s="94" t="str">
        <f t="shared" si="245"/>
        <v>6/11 Log Off</v>
      </c>
      <c r="AN4143" s="172">
        <v>45819.370196759257</v>
      </c>
      <c r="AO4143" s="69" t="s">
        <v>256</v>
      </c>
      <c r="AP4143" s="69" t="s">
        <v>1913</v>
      </c>
      <c r="AQ4143" s="69" t="s">
        <v>256</v>
      </c>
      <c r="AR4143" s="69" t="s">
        <v>1917</v>
      </c>
    </row>
    <row r="4144" spans="36:44" ht="14.4">
      <c r="AJ4144" s="26" t="str">
        <f>VLOOKUP(AQ4144,'user list'!A:B,2,0)</f>
        <v>PAISD</v>
      </c>
      <c r="AK4144" s="26">
        <f t="shared" si="243"/>
        <v>6</v>
      </c>
      <c r="AL4144" s="26">
        <f t="shared" si="244"/>
        <v>11</v>
      </c>
      <c r="AM4144" s="94" t="str">
        <f t="shared" si="245"/>
        <v>6/11 Log In</v>
      </c>
      <c r="AN4144" s="172">
        <v>45819.37027777778</v>
      </c>
      <c r="AO4144" s="69" t="s">
        <v>256</v>
      </c>
      <c r="AP4144" s="69" t="s">
        <v>1913</v>
      </c>
      <c r="AQ4144" s="69" t="s">
        <v>256</v>
      </c>
      <c r="AR4144" s="69" t="s">
        <v>1916</v>
      </c>
    </row>
    <row r="4145" spans="36:44" ht="14.4">
      <c r="AJ4145" s="26" t="str">
        <f>VLOOKUP(AQ4145,'user list'!A:B,2,0)</f>
        <v>ITDD</v>
      </c>
      <c r="AK4145" s="26">
        <f t="shared" si="243"/>
        <v>6</v>
      </c>
      <c r="AL4145" s="26">
        <f t="shared" si="244"/>
        <v>11</v>
      </c>
      <c r="AM4145" s="94" t="str">
        <f t="shared" si="245"/>
        <v>6/11 Log In</v>
      </c>
      <c r="AN4145" s="172">
        <v>45819.37054398148</v>
      </c>
      <c r="AO4145" s="69" t="s">
        <v>219</v>
      </c>
      <c r="AP4145" s="69" t="s">
        <v>1913</v>
      </c>
      <c r="AQ4145" s="69" t="s">
        <v>219</v>
      </c>
      <c r="AR4145" s="69" t="s">
        <v>1916</v>
      </c>
    </row>
    <row r="4146" spans="36:44" ht="14.4">
      <c r="AJ4146" s="26" t="str">
        <f>VLOOKUP(AQ4146,'user list'!A:B,2,0)</f>
        <v>ITDD</v>
      </c>
      <c r="AK4146" s="26">
        <f t="shared" si="243"/>
        <v>6</v>
      </c>
      <c r="AL4146" s="26">
        <f t="shared" si="244"/>
        <v>11</v>
      </c>
      <c r="AM4146" s="94" t="str">
        <f t="shared" si="245"/>
        <v>6/11 Log In</v>
      </c>
      <c r="AN4146" s="172">
        <v>45819.371689814812</v>
      </c>
      <c r="AO4146" s="69" t="s">
        <v>219</v>
      </c>
      <c r="AP4146" s="69" t="s">
        <v>1913</v>
      </c>
      <c r="AQ4146" s="69" t="s">
        <v>219</v>
      </c>
      <c r="AR4146" s="69" t="s">
        <v>1916</v>
      </c>
    </row>
    <row r="4147" spans="36:44" ht="14.4">
      <c r="AJ4147" s="26" t="str">
        <f>VLOOKUP(AQ4147,'user list'!A:B,2,0)</f>
        <v>CBD</v>
      </c>
      <c r="AK4147" s="26">
        <f t="shared" si="243"/>
        <v>6</v>
      </c>
      <c r="AL4147" s="26">
        <f t="shared" si="244"/>
        <v>11</v>
      </c>
      <c r="AM4147" s="94" t="str">
        <f t="shared" si="245"/>
        <v>6/11 Log In</v>
      </c>
      <c r="AN4147" s="172">
        <v>45819.375787037039</v>
      </c>
      <c r="AO4147" s="69" t="s">
        <v>197</v>
      </c>
      <c r="AP4147" s="69" t="s">
        <v>1913</v>
      </c>
      <c r="AQ4147" s="69" t="s">
        <v>197</v>
      </c>
      <c r="AR4147" s="69" t="s">
        <v>1916</v>
      </c>
    </row>
    <row r="4148" spans="36:44" ht="14.4">
      <c r="AJ4148" s="26" t="str">
        <f>VLOOKUP(AQ4148,'user list'!A:B,2,0)</f>
        <v>QCPL</v>
      </c>
      <c r="AK4148" s="26">
        <f t="shared" si="243"/>
        <v>6</v>
      </c>
      <c r="AL4148" s="26">
        <f t="shared" si="244"/>
        <v>11</v>
      </c>
      <c r="AM4148" s="94" t="str">
        <f t="shared" si="245"/>
        <v>6/11 Log Off</v>
      </c>
      <c r="AN4148" s="172">
        <v>45819.376111111109</v>
      </c>
      <c r="AO4148" s="69" t="s">
        <v>268</v>
      </c>
      <c r="AP4148" s="69" t="s">
        <v>1913</v>
      </c>
      <c r="AQ4148" s="69" t="s">
        <v>268</v>
      </c>
      <c r="AR4148" s="69" t="s">
        <v>1917</v>
      </c>
    </row>
    <row r="4149" spans="36:44" ht="14.4">
      <c r="AJ4149" s="26" t="str">
        <f>VLOOKUP(AQ4149,'user list'!A:B,2,0)</f>
        <v>QCPL</v>
      </c>
      <c r="AK4149" s="26">
        <f t="shared" si="243"/>
        <v>6</v>
      </c>
      <c r="AL4149" s="26">
        <f t="shared" si="244"/>
        <v>11</v>
      </c>
      <c r="AM4149" s="94" t="str">
        <f t="shared" si="245"/>
        <v>6/11 Log In</v>
      </c>
      <c r="AN4149" s="172">
        <v>45819.376226851855</v>
      </c>
      <c r="AO4149" s="69" t="s">
        <v>268</v>
      </c>
      <c r="AP4149" s="69" t="s">
        <v>1913</v>
      </c>
      <c r="AQ4149" s="69" t="s">
        <v>268</v>
      </c>
      <c r="AR4149" s="69" t="s">
        <v>1916</v>
      </c>
    </row>
    <row r="4150" spans="36:44" ht="14.4">
      <c r="AJ4150" s="26" t="str">
        <f>VLOOKUP(AQ4150,'user list'!A:B,2,0)</f>
        <v>OCAs</v>
      </c>
      <c r="AK4150" s="26">
        <f t="shared" si="243"/>
        <v>6</v>
      </c>
      <c r="AL4150" s="26">
        <f t="shared" si="244"/>
        <v>11</v>
      </c>
      <c r="AM4150" s="94" t="str">
        <f t="shared" si="245"/>
        <v>6/11 Log In</v>
      </c>
      <c r="AN4150" s="172">
        <v>45819.379467592589</v>
      </c>
      <c r="AO4150" s="69" t="s">
        <v>279</v>
      </c>
      <c r="AP4150" s="69" t="s">
        <v>1913</v>
      </c>
      <c r="AQ4150" s="69" t="s">
        <v>279</v>
      </c>
      <c r="AR4150" s="69" t="s">
        <v>1916</v>
      </c>
    </row>
    <row r="4151" spans="36:44" ht="14.4">
      <c r="AJ4151" s="26" t="str">
        <f>VLOOKUP(AQ4151,'user list'!A:B,2,0)</f>
        <v>Admin</v>
      </c>
      <c r="AK4151" s="26">
        <f t="shared" si="243"/>
        <v>6</v>
      </c>
      <c r="AL4151" s="26">
        <f t="shared" si="244"/>
        <v>11</v>
      </c>
      <c r="AM4151" s="94" t="str">
        <f t="shared" si="245"/>
        <v>6/11 Log In</v>
      </c>
      <c r="AN4151" s="172">
        <v>45819.381203703706</v>
      </c>
      <c r="AO4151" s="69" t="s">
        <v>186</v>
      </c>
      <c r="AP4151" s="69" t="s">
        <v>1913</v>
      </c>
      <c r="AQ4151" s="69" t="s">
        <v>186</v>
      </c>
      <c r="AR4151" s="69" t="s">
        <v>1916</v>
      </c>
    </row>
    <row r="4152" spans="36:44" ht="14.4">
      <c r="AJ4152" s="26" t="str">
        <f>VLOOKUP(AQ4152,'user list'!A:B,2,0)</f>
        <v>LEDIPO</v>
      </c>
      <c r="AK4152" s="26">
        <f t="shared" si="243"/>
        <v>6</v>
      </c>
      <c r="AL4152" s="26">
        <f t="shared" si="244"/>
        <v>11</v>
      </c>
      <c r="AM4152" s="94" t="str">
        <f t="shared" si="245"/>
        <v>6/11 Log Off</v>
      </c>
      <c r="AN4152" s="172">
        <v>45819.381493055553</v>
      </c>
      <c r="AO4152" s="69" t="s">
        <v>222</v>
      </c>
      <c r="AP4152" s="69" t="s">
        <v>1913</v>
      </c>
      <c r="AQ4152" s="69" t="s">
        <v>222</v>
      </c>
      <c r="AR4152" s="69" t="s">
        <v>1917</v>
      </c>
    </row>
    <row r="4153" spans="36:44" ht="14.4">
      <c r="AJ4153" s="26" t="str">
        <f>VLOOKUP(AQ4153,'user list'!A:B,2,0)</f>
        <v>DBO</v>
      </c>
      <c r="AK4153" s="26">
        <f t="shared" si="243"/>
        <v>6</v>
      </c>
      <c r="AL4153" s="26">
        <f t="shared" si="244"/>
        <v>11</v>
      </c>
      <c r="AM4153" s="94" t="str">
        <f t="shared" si="245"/>
        <v>6/11 Log Off</v>
      </c>
      <c r="AN4153" s="172">
        <v>45819.381956018522</v>
      </c>
      <c r="AO4153" s="69" t="s">
        <v>209</v>
      </c>
      <c r="AP4153" s="69" t="s">
        <v>1913</v>
      </c>
      <c r="AQ4153" s="69" t="s">
        <v>209</v>
      </c>
      <c r="AR4153" s="69" t="s">
        <v>1917</v>
      </c>
    </row>
    <row r="4154" spans="36:44" ht="14.4">
      <c r="AJ4154" s="26" t="str">
        <f>VLOOKUP(AQ4154,'user list'!A:B,2,0)</f>
        <v>OCM</v>
      </c>
      <c r="AK4154" s="26">
        <f t="shared" si="243"/>
        <v>6</v>
      </c>
      <c r="AL4154" s="26">
        <f t="shared" si="244"/>
        <v>11</v>
      </c>
      <c r="AM4154" s="94" t="str">
        <f t="shared" si="245"/>
        <v>6/11 Log In</v>
      </c>
      <c r="AN4154" s="172">
        <v>45819.382372685184</v>
      </c>
      <c r="AO4154" s="69" t="s">
        <v>242</v>
      </c>
      <c r="AP4154" s="69" t="s">
        <v>1913</v>
      </c>
      <c r="AQ4154" s="69" t="s">
        <v>242</v>
      </c>
      <c r="AR4154" s="69" t="s">
        <v>1916</v>
      </c>
    </row>
    <row r="4155" spans="36:44" ht="14.4">
      <c r="AJ4155" s="26" t="str">
        <f>VLOOKUP(AQ4155,'user list'!A:B,2,0)</f>
        <v>ITDD</v>
      </c>
      <c r="AK4155" s="26">
        <f t="shared" si="243"/>
        <v>6</v>
      </c>
      <c r="AL4155" s="26">
        <f t="shared" si="244"/>
        <v>11</v>
      </c>
      <c r="AM4155" s="94" t="str">
        <f t="shared" si="245"/>
        <v>6/11 Log Off</v>
      </c>
      <c r="AN4155" s="172">
        <v>45819.382638888892</v>
      </c>
      <c r="AO4155" s="69" t="s">
        <v>219</v>
      </c>
      <c r="AP4155" s="69" t="s">
        <v>1913</v>
      </c>
      <c r="AQ4155" s="69" t="s">
        <v>219</v>
      </c>
      <c r="AR4155" s="69" t="s">
        <v>1917</v>
      </c>
    </row>
    <row r="4156" spans="36:44" ht="14.4">
      <c r="AJ4156" s="26" t="str">
        <f>VLOOKUP(AQ4156,'user list'!A:B,2,0)</f>
        <v>CCRD</v>
      </c>
      <c r="AK4156" s="26">
        <f t="shared" si="243"/>
        <v>6</v>
      </c>
      <c r="AL4156" s="26">
        <f t="shared" si="244"/>
        <v>11</v>
      </c>
      <c r="AM4156" s="94" t="str">
        <f t="shared" si="245"/>
        <v>6/11 Log Off</v>
      </c>
      <c r="AN4156" s="172">
        <v>45819.382754629631</v>
      </c>
      <c r="AO4156" s="69" t="s">
        <v>282</v>
      </c>
      <c r="AP4156" s="69" t="s">
        <v>1913</v>
      </c>
      <c r="AQ4156" s="69" t="s">
        <v>282</v>
      </c>
      <c r="AR4156" s="69" t="s">
        <v>1917</v>
      </c>
    </row>
    <row r="4157" spans="36:44" ht="14.4">
      <c r="AJ4157" s="26" t="str">
        <f>VLOOKUP(AQ4157,'user list'!A:B,2,0)</f>
        <v>ITDD</v>
      </c>
      <c r="AK4157" s="26">
        <f t="shared" si="243"/>
        <v>6</v>
      </c>
      <c r="AL4157" s="26">
        <f t="shared" si="244"/>
        <v>11</v>
      </c>
      <c r="AM4157" s="94" t="str">
        <f t="shared" si="245"/>
        <v>6/11 Log In</v>
      </c>
      <c r="AN4157" s="172">
        <v>45819.382893518516</v>
      </c>
      <c r="AO4157" s="69" t="s">
        <v>219</v>
      </c>
      <c r="AP4157" s="69" t="s">
        <v>1913</v>
      </c>
      <c r="AQ4157" s="69" t="s">
        <v>219</v>
      </c>
      <c r="AR4157" s="69" t="s">
        <v>1916</v>
      </c>
    </row>
    <row r="4158" spans="36:44" ht="14.4">
      <c r="AJ4158" s="26" t="str">
        <f>VLOOKUP(AQ4158,'user list'!A:B,2,0)</f>
        <v>PLEB</v>
      </c>
      <c r="AK4158" s="26">
        <f t="shared" si="243"/>
        <v>6</v>
      </c>
      <c r="AL4158" s="26">
        <f t="shared" si="244"/>
        <v>11</v>
      </c>
      <c r="AM4158" s="94" t="str">
        <f t="shared" si="245"/>
        <v>6/11 Log Off</v>
      </c>
      <c r="AN4158" s="172">
        <v>45819.384675925925</v>
      </c>
      <c r="AO4158" s="69" t="s">
        <v>260</v>
      </c>
      <c r="AP4158" s="69" t="s">
        <v>1913</v>
      </c>
      <c r="AQ4158" s="69" t="s">
        <v>260</v>
      </c>
      <c r="AR4158" s="69" t="s">
        <v>1917</v>
      </c>
    </row>
    <row r="4159" spans="36:44" ht="14.4">
      <c r="AJ4159" s="26" t="str">
        <f>VLOOKUP(AQ4159,'user list'!A:B,2,0)</f>
        <v>PLEB</v>
      </c>
      <c r="AK4159" s="26">
        <f t="shared" si="243"/>
        <v>6</v>
      </c>
      <c r="AL4159" s="26">
        <f t="shared" si="244"/>
        <v>11</v>
      </c>
      <c r="AM4159" s="94" t="str">
        <f t="shared" si="245"/>
        <v>6/11 Log In</v>
      </c>
      <c r="AN4159" s="172">
        <v>45819.384826388887</v>
      </c>
      <c r="AO4159" s="69" t="s">
        <v>260</v>
      </c>
      <c r="AP4159" s="69" t="s">
        <v>1913</v>
      </c>
      <c r="AQ4159" s="69" t="s">
        <v>260</v>
      </c>
      <c r="AR4159" s="69" t="s">
        <v>1916</v>
      </c>
    </row>
    <row r="4160" spans="36:44" ht="14.4">
      <c r="AJ4160" s="26" t="str">
        <f>VLOOKUP(AQ4160,'user list'!A:B,2,0)</f>
        <v>Admin</v>
      </c>
      <c r="AK4160" s="26">
        <f t="shared" si="243"/>
        <v>6</v>
      </c>
      <c r="AL4160" s="26">
        <f t="shared" si="244"/>
        <v>11</v>
      </c>
      <c r="AM4160" s="94" t="str">
        <f t="shared" si="245"/>
        <v>6/11 Log Off</v>
      </c>
      <c r="AN4160" s="172">
        <v>45819.385983796295</v>
      </c>
      <c r="AO4160" s="69" t="s">
        <v>186</v>
      </c>
      <c r="AP4160" s="69" t="s">
        <v>1913</v>
      </c>
      <c r="AQ4160" s="69" t="s">
        <v>186</v>
      </c>
      <c r="AR4160" s="69" t="s">
        <v>1917</v>
      </c>
    </row>
    <row r="4161" spans="36:44" ht="14.4">
      <c r="AJ4161" s="26" t="str">
        <f>VLOOKUP(AQ4161,'user list'!A:B,2,0)</f>
        <v>Admin</v>
      </c>
      <c r="AK4161" s="26">
        <f t="shared" si="243"/>
        <v>6</v>
      </c>
      <c r="AL4161" s="26">
        <f t="shared" si="244"/>
        <v>11</v>
      </c>
      <c r="AM4161" s="94" t="str">
        <f t="shared" si="245"/>
        <v>6/11 Log In</v>
      </c>
      <c r="AN4161" s="172">
        <v>45819.386099537034</v>
      </c>
      <c r="AO4161" s="69" t="s">
        <v>186</v>
      </c>
      <c r="AP4161" s="69" t="s">
        <v>1913</v>
      </c>
      <c r="AQ4161" s="69" t="s">
        <v>186</v>
      </c>
      <c r="AR4161" s="69" t="s">
        <v>1916</v>
      </c>
    </row>
    <row r="4162" spans="36:44" ht="14.4">
      <c r="AJ4162" s="26" t="str">
        <f>VLOOKUP(AQ4162,'user list'!A:B,2,0)</f>
        <v>ITDD</v>
      </c>
      <c r="AK4162" s="26">
        <f t="shared" si="243"/>
        <v>6</v>
      </c>
      <c r="AL4162" s="26">
        <f t="shared" si="244"/>
        <v>11</v>
      </c>
      <c r="AM4162" s="94" t="str">
        <f t="shared" si="245"/>
        <v>6/11 Log In</v>
      </c>
      <c r="AN4162" s="172">
        <v>45819.38616898148</v>
      </c>
      <c r="AO4162" s="69" t="s">
        <v>219</v>
      </c>
      <c r="AP4162" s="69" t="s">
        <v>1913</v>
      </c>
      <c r="AQ4162" s="69" t="s">
        <v>219</v>
      </c>
      <c r="AR4162" s="69" t="s">
        <v>1916</v>
      </c>
    </row>
    <row r="4163" spans="36:44" ht="14.4">
      <c r="AJ4163" s="26" t="str">
        <f>VLOOKUP(AQ4163,'user list'!A:B,2,0)</f>
        <v>PAISD</v>
      </c>
      <c r="AK4163" s="26">
        <f t="shared" si="243"/>
        <v>6</v>
      </c>
      <c r="AL4163" s="26">
        <f t="shared" si="244"/>
        <v>11</v>
      </c>
      <c r="AM4163" s="94" t="str">
        <f t="shared" si="245"/>
        <v>6/11 Log Off</v>
      </c>
      <c r="AN4163" s="172">
        <v>45819.388032407405</v>
      </c>
      <c r="AO4163" s="69" t="s">
        <v>256</v>
      </c>
      <c r="AP4163" s="69" t="s">
        <v>1913</v>
      </c>
      <c r="AQ4163" s="69" t="s">
        <v>256</v>
      </c>
      <c r="AR4163" s="69" t="s">
        <v>1917</v>
      </c>
    </row>
    <row r="4164" spans="36:44" ht="14.4">
      <c r="AJ4164" s="26" t="str">
        <f>VLOOKUP(AQ4164,'user list'!A:B,2,0)</f>
        <v>PAISD</v>
      </c>
      <c r="AK4164" s="26">
        <f t="shared" si="243"/>
        <v>6</v>
      </c>
      <c r="AL4164" s="26">
        <f t="shared" si="244"/>
        <v>11</v>
      </c>
      <c r="AM4164" s="94" t="str">
        <f t="shared" si="245"/>
        <v>6/11 Log In</v>
      </c>
      <c r="AN4164" s="172">
        <v>45819.388113425928</v>
      </c>
      <c r="AO4164" s="69" t="s">
        <v>256</v>
      </c>
      <c r="AP4164" s="69" t="s">
        <v>1913</v>
      </c>
      <c r="AQ4164" s="69" t="s">
        <v>256</v>
      </c>
      <c r="AR4164" s="69" t="s">
        <v>1916</v>
      </c>
    </row>
    <row r="4165" spans="36:44" ht="14.4">
      <c r="AJ4165" s="26" t="str">
        <f>VLOOKUP(AQ4165,'user list'!A:B,2,0)</f>
        <v>QCYDO</v>
      </c>
      <c r="AK4165" s="26">
        <f t="shared" si="243"/>
        <v>6</v>
      </c>
      <c r="AL4165" s="26">
        <f t="shared" si="244"/>
        <v>11</v>
      </c>
      <c r="AM4165" s="94" t="str">
        <f t="shared" si="245"/>
        <v>6/11 Log In</v>
      </c>
      <c r="AN4165" s="172">
        <v>45819.388229166667</v>
      </c>
      <c r="AO4165" s="69" t="s">
        <v>270</v>
      </c>
      <c r="AP4165" s="69" t="s">
        <v>1913</v>
      </c>
      <c r="AQ4165" s="69" t="s">
        <v>270</v>
      </c>
      <c r="AR4165" s="69" t="s">
        <v>1916</v>
      </c>
    </row>
    <row r="4166" spans="36:44" ht="14.4">
      <c r="AJ4166" s="26" t="str">
        <f>VLOOKUP(AQ4166,'user list'!A:B,2,0)</f>
        <v>CTO</v>
      </c>
      <c r="AK4166" s="26">
        <f t="shared" si="243"/>
        <v>6</v>
      </c>
      <c r="AL4166" s="26">
        <f t="shared" si="244"/>
        <v>11</v>
      </c>
      <c r="AM4166" s="94" t="str">
        <f t="shared" si="245"/>
        <v>6/11 Log Off</v>
      </c>
      <c r="AN4166" s="172">
        <v>45819.388310185182</v>
      </c>
      <c r="AO4166" s="69" t="s">
        <v>207</v>
      </c>
      <c r="AP4166" s="69" t="s">
        <v>1913</v>
      </c>
      <c r="AQ4166" s="69" t="s">
        <v>207</v>
      </c>
      <c r="AR4166" s="69" t="s">
        <v>1917</v>
      </c>
    </row>
    <row r="4167" spans="36:44" ht="14.4">
      <c r="AJ4167" s="26" t="str">
        <f>VLOOKUP(AQ4167,'user list'!A:B,2,0)</f>
        <v>QCPL</v>
      </c>
      <c r="AK4167" s="26">
        <f t="shared" si="243"/>
        <v>6</v>
      </c>
      <c r="AL4167" s="26">
        <f t="shared" si="244"/>
        <v>11</v>
      </c>
      <c r="AM4167" s="94" t="str">
        <f t="shared" si="245"/>
        <v>6/11 Log Off</v>
      </c>
      <c r="AN4167" s="172">
        <v>45819.388969907406</v>
      </c>
      <c r="AO4167" s="69" t="s">
        <v>268</v>
      </c>
      <c r="AP4167" s="69" t="s">
        <v>1913</v>
      </c>
      <c r="AQ4167" s="69" t="s">
        <v>268</v>
      </c>
      <c r="AR4167" s="69" t="s">
        <v>1917</v>
      </c>
    </row>
    <row r="4168" spans="36:44" ht="14.4">
      <c r="AJ4168" s="26" t="str">
        <f>VLOOKUP(AQ4168,'user list'!A:B,2,0)</f>
        <v>HCDRD</v>
      </c>
      <c r="AK4168" s="26">
        <f t="shared" si="243"/>
        <v>6</v>
      </c>
      <c r="AL4168" s="26">
        <f t="shared" si="244"/>
        <v>11</v>
      </c>
      <c r="AM4168" s="94" t="str">
        <f t="shared" si="245"/>
        <v>6/11 Log Off</v>
      </c>
      <c r="AN4168" s="172">
        <v>45819.389120370368</v>
      </c>
      <c r="AO4168" s="69" t="s">
        <v>216</v>
      </c>
      <c r="AP4168" s="69" t="s">
        <v>1913</v>
      </c>
      <c r="AQ4168" s="69" t="s">
        <v>216</v>
      </c>
      <c r="AR4168" s="69" t="s">
        <v>1917</v>
      </c>
    </row>
    <row r="4169" spans="36:44" ht="14.4">
      <c r="AJ4169" s="26" t="str">
        <f>VLOOKUP(AQ4169,'user list'!A:B,2,0)</f>
        <v>HCDRD</v>
      </c>
      <c r="AK4169" s="26">
        <f t="shared" si="243"/>
        <v>6</v>
      </c>
      <c r="AL4169" s="26">
        <f t="shared" si="244"/>
        <v>11</v>
      </c>
      <c r="AM4169" s="94" t="str">
        <f t="shared" si="245"/>
        <v>6/11 Log In</v>
      </c>
      <c r="AN4169" s="172">
        <v>45819.389178240737</v>
      </c>
      <c r="AO4169" s="69" t="s">
        <v>216</v>
      </c>
      <c r="AP4169" s="69" t="s">
        <v>1913</v>
      </c>
      <c r="AQ4169" s="69" t="s">
        <v>216</v>
      </c>
      <c r="AR4169" s="69" t="s">
        <v>1916</v>
      </c>
    </row>
    <row r="4170" spans="36:44" ht="14.4">
      <c r="AJ4170" s="26" t="str">
        <f>VLOOKUP(AQ4170,'user list'!A:B,2,0)</f>
        <v>CAD</v>
      </c>
      <c r="AK4170" s="26">
        <f t="shared" si="243"/>
        <v>6</v>
      </c>
      <c r="AL4170" s="26">
        <f t="shared" si="244"/>
        <v>11</v>
      </c>
      <c r="AM4170" s="94" t="str">
        <f t="shared" si="245"/>
        <v>6/11 Log Off</v>
      </c>
      <c r="AN4170" s="172">
        <v>45819.390405092592</v>
      </c>
      <c r="AO4170" s="69" t="s">
        <v>196</v>
      </c>
      <c r="AP4170" s="69" t="s">
        <v>1913</v>
      </c>
      <c r="AQ4170" s="69" t="s">
        <v>196</v>
      </c>
      <c r="AR4170" s="69" t="s">
        <v>1917</v>
      </c>
    </row>
    <row r="4171" spans="36:44" ht="14.4">
      <c r="AJ4171" s="26" t="str">
        <f>VLOOKUP(AQ4171,'user list'!A:B,2,0)</f>
        <v>ITDD</v>
      </c>
      <c r="AK4171" s="26">
        <f t="shared" si="243"/>
        <v>6</v>
      </c>
      <c r="AL4171" s="26">
        <f t="shared" si="244"/>
        <v>11</v>
      </c>
      <c r="AM4171" s="94" t="str">
        <f t="shared" si="245"/>
        <v>6/11 Log Off</v>
      </c>
      <c r="AN4171" s="172">
        <v>45819.390428240738</v>
      </c>
      <c r="AO4171" s="69" t="s">
        <v>219</v>
      </c>
      <c r="AP4171" s="69" t="s">
        <v>1913</v>
      </c>
      <c r="AQ4171" s="69" t="s">
        <v>219</v>
      </c>
      <c r="AR4171" s="69" t="s">
        <v>1917</v>
      </c>
    </row>
    <row r="4172" spans="36:44" ht="14.4">
      <c r="AJ4172" s="26" t="str">
        <f>VLOOKUP(AQ4172,'user list'!A:B,2,0)</f>
        <v>CAD</v>
      </c>
      <c r="AK4172" s="26">
        <f t="shared" si="243"/>
        <v>6</v>
      </c>
      <c r="AL4172" s="26">
        <f t="shared" si="244"/>
        <v>11</v>
      </c>
      <c r="AM4172" s="94" t="str">
        <f t="shared" si="245"/>
        <v>6/11 Log In</v>
      </c>
      <c r="AN4172" s="172">
        <v>45819.390486111108</v>
      </c>
      <c r="AO4172" s="69" t="s">
        <v>196</v>
      </c>
      <c r="AP4172" s="69" t="s">
        <v>1913</v>
      </c>
      <c r="AQ4172" s="69" t="s">
        <v>196</v>
      </c>
      <c r="AR4172" s="69" t="s">
        <v>1916</v>
      </c>
    </row>
    <row r="4173" spans="36:44" ht="14.4">
      <c r="AJ4173" s="26" t="str">
        <f>VLOOKUP(AQ4173,'user list'!A:B,2,0)</f>
        <v>Admin</v>
      </c>
      <c r="AK4173" s="26">
        <f t="shared" si="243"/>
        <v>6</v>
      </c>
      <c r="AL4173" s="26">
        <f t="shared" si="244"/>
        <v>11</v>
      </c>
      <c r="AM4173" s="94" t="str">
        <f t="shared" si="245"/>
        <v>6/11 Log In</v>
      </c>
      <c r="AN4173" s="172">
        <v>45819.390486111108</v>
      </c>
      <c r="AO4173" s="69" t="s">
        <v>186</v>
      </c>
      <c r="AP4173" s="69" t="s">
        <v>1913</v>
      </c>
      <c r="AQ4173" s="69" t="s">
        <v>186</v>
      </c>
      <c r="AR4173" s="69" t="s">
        <v>1916</v>
      </c>
    </row>
    <row r="4174" spans="36:44" ht="14.4">
      <c r="AJ4174" s="26" t="str">
        <f>VLOOKUP(AQ4174,'user list'!A:B,2,0)</f>
        <v>TFCOPRISS</v>
      </c>
      <c r="AK4174" s="26">
        <f t="shared" si="243"/>
        <v>6</v>
      </c>
      <c r="AL4174" s="26">
        <f t="shared" si="244"/>
        <v>11</v>
      </c>
      <c r="AM4174" s="94" t="str">
        <f t="shared" si="245"/>
        <v>6/11 Log Off</v>
      </c>
      <c r="AN4174" s="172">
        <v>45819.391018518516</v>
      </c>
      <c r="AO4174" s="69" t="s">
        <v>274</v>
      </c>
      <c r="AP4174" s="69" t="s">
        <v>1913</v>
      </c>
      <c r="AQ4174" s="69" t="s">
        <v>274</v>
      </c>
      <c r="AR4174" s="69" t="s">
        <v>1917</v>
      </c>
    </row>
    <row r="4175" spans="36:44" ht="14.4">
      <c r="AJ4175" s="26" t="str">
        <f>VLOOKUP(AQ4175,'user list'!A:B,2,0)</f>
        <v>TFCOPRISS</v>
      </c>
      <c r="AK4175" s="26">
        <f t="shared" si="243"/>
        <v>6</v>
      </c>
      <c r="AL4175" s="26">
        <f t="shared" si="244"/>
        <v>11</v>
      </c>
      <c r="AM4175" s="94" t="str">
        <f t="shared" si="245"/>
        <v>6/11 Log In</v>
      </c>
      <c r="AN4175" s="172">
        <v>45819.391076388885</v>
      </c>
      <c r="AO4175" s="69" t="s">
        <v>274</v>
      </c>
      <c r="AP4175" s="69" t="s">
        <v>1913</v>
      </c>
      <c r="AQ4175" s="69" t="s">
        <v>274</v>
      </c>
      <c r="AR4175" s="69" t="s">
        <v>1916</v>
      </c>
    </row>
    <row r="4176" spans="36:44" ht="14.4">
      <c r="AJ4176" s="26" t="str">
        <f>VLOOKUP(AQ4176,'user list'!A:B,2,0)</f>
        <v>Admin</v>
      </c>
      <c r="AK4176" s="26">
        <f t="shared" si="243"/>
        <v>6</v>
      </c>
      <c r="AL4176" s="26">
        <f t="shared" si="244"/>
        <v>11</v>
      </c>
      <c r="AM4176" s="94" t="str">
        <f t="shared" si="245"/>
        <v>6/11 Log In</v>
      </c>
      <c r="AN4176" s="172">
        <v>45819.393738425926</v>
      </c>
      <c r="AO4176" s="69" t="s">
        <v>186</v>
      </c>
      <c r="AP4176" s="69" t="s">
        <v>1913</v>
      </c>
      <c r="AQ4176" s="69" t="s">
        <v>186</v>
      </c>
      <c r="AR4176" s="69" t="s">
        <v>1916</v>
      </c>
    </row>
    <row r="4177" spans="36:44" ht="14.4">
      <c r="AJ4177" s="26" t="str">
        <f>VLOOKUP(AQ4177,'user list'!A:B,2,0)</f>
        <v>ITDD</v>
      </c>
      <c r="AK4177" s="26">
        <f t="shared" si="243"/>
        <v>6</v>
      </c>
      <c r="AL4177" s="26">
        <f t="shared" si="244"/>
        <v>11</v>
      </c>
      <c r="AM4177" s="94" t="str">
        <f t="shared" si="245"/>
        <v>6/11 Log Off</v>
      </c>
      <c r="AN4177" s="172">
        <v>45819.394513888888</v>
      </c>
      <c r="AO4177" s="69" t="s">
        <v>219</v>
      </c>
      <c r="AP4177" s="69" t="s">
        <v>1913</v>
      </c>
      <c r="AQ4177" s="69" t="s">
        <v>219</v>
      </c>
      <c r="AR4177" s="69" t="s">
        <v>1917</v>
      </c>
    </row>
    <row r="4178" spans="36:44" ht="14.4">
      <c r="AJ4178" s="26" t="str">
        <f>VLOOKUP(AQ4178,'user list'!A:B,2,0)</f>
        <v>ITDD</v>
      </c>
      <c r="AK4178" s="26">
        <f t="shared" si="243"/>
        <v>6</v>
      </c>
      <c r="AL4178" s="26">
        <f t="shared" si="244"/>
        <v>11</v>
      </c>
      <c r="AM4178" s="94" t="str">
        <f t="shared" si="245"/>
        <v>6/11 Log In</v>
      </c>
      <c r="AN4178" s="172">
        <v>45819.394583333335</v>
      </c>
      <c r="AO4178" s="69" t="s">
        <v>219</v>
      </c>
      <c r="AP4178" s="69" t="s">
        <v>1913</v>
      </c>
      <c r="AQ4178" s="69" t="s">
        <v>219</v>
      </c>
      <c r="AR4178" s="69" t="s">
        <v>1916</v>
      </c>
    </row>
    <row r="4179" spans="36:44" ht="14.4">
      <c r="AJ4179" s="26" t="str">
        <f>VLOOKUP(AQ4179,'user list'!A:B,2,0)</f>
        <v>DOE</v>
      </c>
      <c r="AK4179" s="26">
        <f t="shared" si="243"/>
        <v>6</v>
      </c>
      <c r="AL4179" s="26">
        <f t="shared" si="244"/>
        <v>11</v>
      </c>
      <c r="AM4179" s="94" t="str">
        <f t="shared" si="245"/>
        <v>6/11 Log In</v>
      </c>
      <c r="AN4179" s="172">
        <v>45819.395011574074</v>
      </c>
      <c r="AO4179" s="69" t="s">
        <v>212</v>
      </c>
      <c r="AP4179" s="69" t="s">
        <v>1913</v>
      </c>
      <c r="AQ4179" s="69" t="s">
        <v>212</v>
      </c>
      <c r="AR4179" s="69" t="s">
        <v>1916</v>
      </c>
    </row>
    <row r="4180" spans="36:44" ht="14.4">
      <c r="AJ4180" s="26" t="str">
        <f>VLOOKUP(AQ4180,'user list'!A:B,2,0)</f>
        <v>PDAO</v>
      </c>
      <c r="AK4180" s="26">
        <f t="shared" si="243"/>
        <v>6</v>
      </c>
      <c r="AL4180" s="26">
        <f t="shared" si="244"/>
        <v>11</v>
      </c>
      <c r="AM4180" s="94" t="str">
        <f t="shared" si="245"/>
        <v>6/11 Log In</v>
      </c>
      <c r="AN4180" s="172">
        <v>45819.396238425928</v>
      </c>
      <c r="AO4180" s="69" t="s">
        <v>258</v>
      </c>
      <c r="AP4180" s="69" t="s">
        <v>1913</v>
      </c>
      <c r="AQ4180" s="69" t="s">
        <v>258</v>
      </c>
      <c r="AR4180" s="69" t="s">
        <v>1916</v>
      </c>
    </row>
    <row r="4181" spans="36:44" ht="14.4">
      <c r="AJ4181" s="26" t="str">
        <f>VLOOKUP(AQ4181,'user list'!A:B,2,0)</f>
        <v>Admin</v>
      </c>
      <c r="AK4181" s="26">
        <f t="shared" si="243"/>
        <v>6</v>
      </c>
      <c r="AL4181" s="26">
        <f t="shared" si="244"/>
        <v>11</v>
      </c>
      <c r="AM4181" s="94" t="str">
        <f t="shared" si="245"/>
        <v>6/11 Log In</v>
      </c>
      <c r="AN4181" s="172">
        <v>45819.397766203707</v>
      </c>
      <c r="AO4181" s="69" t="s">
        <v>186</v>
      </c>
      <c r="AP4181" s="69" t="s">
        <v>1913</v>
      </c>
      <c r="AQ4181" s="69" t="s">
        <v>186</v>
      </c>
      <c r="AR4181" s="69" t="s">
        <v>1916</v>
      </c>
    </row>
    <row r="4182" spans="36:44" ht="14.4">
      <c r="AJ4182" s="26" t="str">
        <f>VLOOKUP(AQ4182,'user list'!A:B,2,0)</f>
        <v>OCM</v>
      </c>
      <c r="AK4182" s="26">
        <f t="shared" si="243"/>
        <v>6</v>
      </c>
      <c r="AL4182" s="26">
        <f t="shared" si="244"/>
        <v>11</v>
      </c>
      <c r="AM4182" s="94" t="str">
        <f t="shared" si="245"/>
        <v>6/11 Log Off</v>
      </c>
      <c r="AN4182" s="172">
        <v>45819.398217592592</v>
      </c>
      <c r="AO4182" s="69" t="s">
        <v>242</v>
      </c>
      <c r="AP4182" s="69" t="s">
        <v>1913</v>
      </c>
      <c r="AQ4182" s="69" t="s">
        <v>242</v>
      </c>
      <c r="AR4182" s="69" t="s">
        <v>1917</v>
      </c>
    </row>
    <row r="4183" spans="36:44" ht="14.4">
      <c r="AJ4183" s="26" t="str">
        <f>VLOOKUP(AQ4183,'user list'!A:B,2,0)</f>
        <v>ITDD</v>
      </c>
      <c r="AK4183" s="26">
        <f t="shared" si="243"/>
        <v>6</v>
      </c>
      <c r="AL4183" s="26">
        <f t="shared" si="244"/>
        <v>11</v>
      </c>
      <c r="AM4183" s="94" t="str">
        <f t="shared" si="245"/>
        <v>6/11 Log In</v>
      </c>
      <c r="AN4183" s="172">
        <v>45819.398379629631</v>
      </c>
      <c r="AO4183" s="69" t="s">
        <v>219</v>
      </c>
      <c r="AP4183" s="69" t="s">
        <v>1913</v>
      </c>
      <c r="AQ4183" s="69" t="s">
        <v>219</v>
      </c>
      <c r="AR4183" s="69" t="s">
        <v>1916</v>
      </c>
    </row>
    <row r="4184" spans="36:44" ht="14.4">
      <c r="AJ4184" s="26" t="str">
        <f>VLOOKUP(AQ4184,'user list'!A:B,2,0)</f>
        <v>PDAD</v>
      </c>
      <c r="AK4184" s="26">
        <f t="shared" si="243"/>
        <v>6</v>
      </c>
      <c r="AL4184" s="26">
        <f t="shared" si="244"/>
        <v>11</v>
      </c>
      <c r="AM4184" s="94" t="str">
        <f t="shared" si="245"/>
        <v>6/11 Log Off</v>
      </c>
      <c r="AN4184" s="172">
        <v>45819.398472222223</v>
      </c>
      <c r="AO4184" s="69" t="s">
        <v>257</v>
      </c>
      <c r="AP4184" s="69" t="s">
        <v>1913</v>
      </c>
      <c r="AQ4184" s="69" t="s">
        <v>257</v>
      </c>
      <c r="AR4184" s="69" t="s">
        <v>1917</v>
      </c>
    </row>
    <row r="4185" spans="36:44" ht="14.4">
      <c r="AJ4185" s="26" t="str">
        <f>VLOOKUP(AQ4185,'user list'!A:B,2,0)</f>
        <v>PDAD</v>
      </c>
      <c r="AK4185" s="26">
        <f t="shared" si="243"/>
        <v>6</v>
      </c>
      <c r="AL4185" s="26">
        <f t="shared" si="244"/>
        <v>11</v>
      </c>
      <c r="AM4185" s="94" t="str">
        <f t="shared" si="245"/>
        <v>6/11 Log In</v>
      </c>
      <c r="AN4185" s="172">
        <v>45819.398564814815</v>
      </c>
      <c r="AO4185" s="69" t="s">
        <v>257</v>
      </c>
      <c r="AP4185" s="69" t="s">
        <v>1913</v>
      </c>
      <c r="AQ4185" s="69" t="s">
        <v>257</v>
      </c>
      <c r="AR4185" s="69" t="s">
        <v>1916</v>
      </c>
    </row>
    <row r="4186" spans="36:44" ht="14.4">
      <c r="AJ4186" s="26" t="str">
        <f>VLOOKUP(AQ4186,'user list'!A:B,2,0)</f>
        <v>CHD</v>
      </c>
      <c r="AK4186" s="26">
        <f t="shared" si="243"/>
        <v>6</v>
      </c>
      <c r="AL4186" s="26">
        <f t="shared" si="244"/>
        <v>11</v>
      </c>
      <c r="AM4186" s="94" t="str">
        <f t="shared" si="245"/>
        <v>6/11 Log Off</v>
      </c>
      <c r="AN4186" s="172">
        <v>45819.398761574077</v>
      </c>
      <c r="AO4186" s="69" t="s">
        <v>203</v>
      </c>
      <c r="AP4186" s="69" t="s">
        <v>1913</v>
      </c>
      <c r="AQ4186" s="69" t="s">
        <v>203</v>
      </c>
      <c r="AR4186" s="69" t="s">
        <v>1917</v>
      </c>
    </row>
    <row r="4187" spans="36:44" ht="14.4">
      <c r="AJ4187" s="26" t="str">
        <f>VLOOKUP(AQ4187,'user list'!A:B,2,0)</f>
        <v>QCPL</v>
      </c>
      <c r="AK4187" s="26">
        <f t="shared" si="243"/>
        <v>6</v>
      </c>
      <c r="AL4187" s="26">
        <f t="shared" si="244"/>
        <v>11</v>
      </c>
      <c r="AM4187" s="94" t="str">
        <f t="shared" si="245"/>
        <v>6/11 Log In</v>
      </c>
      <c r="AN4187" s="172">
        <v>45819.399594907409</v>
      </c>
      <c r="AO4187" s="69" t="s">
        <v>268</v>
      </c>
      <c r="AP4187" s="69" t="s">
        <v>1913</v>
      </c>
      <c r="AQ4187" s="69" t="s">
        <v>268</v>
      </c>
      <c r="AR4187" s="69" t="s">
        <v>1916</v>
      </c>
    </row>
    <row r="4188" spans="36:44" ht="14.4">
      <c r="AJ4188" s="26" t="str">
        <f>VLOOKUP(AQ4188,'user list'!A:B,2,0)</f>
        <v>SSDD</v>
      </c>
      <c r="AK4188" s="26">
        <f t="shared" si="243"/>
        <v>6</v>
      </c>
      <c r="AL4188" s="26">
        <f t="shared" si="244"/>
        <v>11</v>
      </c>
      <c r="AM4188" s="94" t="str">
        <f t="shared" si="245"/>
        <v>6/11 Log Off</v>
      </c>
      <c r="AN4188" s="172">
        <v>45819.401099537034</v>
      </c>
      <c r="AO4188" s="69" t="s">
        <v>273</v>
      </c>
      <c r="AP4188" s="69" t="s">
        <v>1913</v>
      </c>
      <c r="AQ4188" s="69" t="s">
        <v>273</v>
      </c>
      <c r="AR4188" s="69" t="s">
        <v>1917</v>
      </c>
    </row>
    <row r="4189" spans="36:44" ht="14.4">
      <c r="AJ4189" s="26" t="str">
        <f>VLOOKUP(AQ4189,'user list'!A:B,2,0)</f>
        <v>SSDD</v>
      </c>
      <c r="AK4189" s="26">
        <f t="shared" si="243"/>
        <v>6</v>
      </c>
      <c r="AL4189" s="26">
        <f t="shared" si="244"/>
        <v>11</v>
      </c>
      <c r="AM4189" s="94" t="str">
        <f t="shared" si="245"/>
        <v>6/11 Log In</v>
      </c>
      <c r="AN4189" s="172">
        <v>45819.401354166665</v>
      </c>
      <c r="AO4189" s="69" t="s">
        <v>273</v>
      </c>
      <c r="AP4189" s="69" t="s">
        <v>1913</v>
      </c>
      <c r="AQ4189" s="69" t="s">
        <v>273</v>
      </c>
      <c r="AR4189" s="69" t="s">
        <v>1916</v>
      </c>
    </row>
    <row r="4190" spans="36:44" ht="14.4">
      <c r="AJ4190" s="26" t="str">
        <f>VLOOKUP(AQ4190,'user list'!A:B,2,0)</f>
        <v>PROC</v>
      </c>
      <c r="AK4190" s="26">
        <f t="shared" si="243"/>
        <v>6</v>
      </c>
      <c r="AL4190" s="26">
        <f t="shared" si="244"/>
        <v>11</v>
      </c>
      <c r="AM4190" s="94" t="str">
        <f t="shared" si="245"/>
        <v>6/11 Log Off</v>
      </c>
      <c r="AN4190" s="172">
        <v>45819.401516203703</v>
      </c>
      <c r="AO4190" s="69" t="s">
        <v>261</v>
      </c>
      <c r="AP4190" s="69" t="s">
        <v>1913</v>
      </c>
      <c r="AQ4190" s="69" t="s">
        <v>261</v>
      </c>
      <c r="AR4190" s="69" t="s">
        <v>1917</v>
      </c>
    </row>
    <row r="4191" spans="36:44" ht="14.4">
      <c r="AJ4191" s="26" t="str">
        <f>VLOOKUP(AQ4191,'user list'!A:B,2,0)</f>
        <v>PROC</v>
      </c>
      <c r="AK4191" s="26">
        <f t="shared" si="243"/>
        <v>6</v>
      </c>
      <c r="AL4191" s="26">
        <f t="shared" si="244"/>
        <v>11</v>
      </c>
      <c r="AM4191" s="94" t="str">
        <f t="shared" si="245"/>
        <v>6/11 Log In</v>
      </c>
      <c r="AN4191" s="172">
        <v>45819.401620370372</v>
      </c>
      <c r="AO4191" s="69" t="s">
        <v>261</v>
      </c>
      <c r="AP4191" s="69" t="s">
        <v>1913</v>
      </c>
      <c r="AQ4191" s="69" t="s">
        <v>261</v>
      </c>
      <c r="AR4191" s="69" t="s">
        <v>1916</v>
      </c>
    </row>
    <row r="4192" spans="36:44" ht="14.4">
      <c r="AJ4192" s="26" t="str">
        <f>VLOOKUP(AQ4192,'user list'!A:B,2,0)</f>
        <v>PAISD</v>
      </c>
      <c r="AK4192" s="26">
        <f t="shared" si="243"/>
        <v>6</v>
      </c>
      <c r="AL4192" s="26">
        <f t="shared" si="244"/>
        <v>11</v>
      </c>
      <c r="AM4192" s="94" t="str">
        <f t="shared" si="245"/>
        <v>6/11 Log Off</v>
      </c>
      <c r="AN4192" s="172">
        <v>45819.402766203704</v>
      </c>
      <c r="AO4192" s="69" t="s">
        <v>256</v>
      </c>
      <c r="AP4192" s="69" t="s">
        <v>1913</v>
      </c>
      <c r="AQ4192" s="69" t="s">
        <v>256</v>
      </c>
      <c r="AR4192" s="69" t="s">
        <v>1917</v>
      </c>
    </row>
    <row r="4193" spans="36:44" ht="14.4">
      <c r="AJ4193" s="26" t="str">
        <f>VLOOKUP(AQ4193,'user list'!A:B,2,0)</f>
        <v>PAISD</v>
      </c>
      <c r="AK4193" s="26">
        <f t="shared" si="243"/>
        <v>6</v>
      </c>
      <c r="AL4193" s="26">
        <f t="shared" si="244"/>
        <v>11</v>
      </c>
      <c r="AM4193" s="94" t="str">
        <f t="shared" si="245"/>
        <v>6/11 Log In</v>
      </c>
      <c r="AN4193" s="172">
        <v>45819.40289351852</v>
      </c>
      <c r="AO4193" s="69" t="s">
        <v>256</v>
      </c>
      <c r="AP4193" s="69" t="s">
        <v>1913</v>
      </c>
      <c r="AQ4193" s="69" t="s">
        <v>256</v>
      </c>
      <c r="AR4193" s="69" t="s">
        <v>1916</v>
      </c>
    </row>
    <row r="4194" spans="36:44" ht="14.4">
      <c r="AJ4194" s="26" t="str">
        <f>VLOOKUP(AQ4194,'user list'!A:B,2,0)</f>
        <v>CVD</v>
      </c>
      <c r="AK4194" s="26">
        <f t="shared" si="243"/>
        <v>6</v>
      </c>
      <c r="AL4194" s="26">
        <f t="shared" si="244"/>
        <v>11</v>
      </c>
      <c r="AM4194" s="94" t="str">
        <f t="shared" si="245"/>
        <v>6/11 Log Off</v>
      </c>
      <c r="AN4194" s="172">
        <v>45819.403136574074</v>
      </c>
      <c r="AO4194" s="69" t="s">
        <v>208</v>
      </c>
      <c r="AP4194" s="69" t="s">
        <v>1913</v>
      </c>
      <c r="AQ4194" s="69" t="s">
        <v>208</v>
      </c>
      <c r="AR4194" s="69" t="s">
        <v>1917</v>
      </c>
    </row>
    <row r="4195" spans="36:44" ht="14.4">
      <c r="AJ4195" s="26" t="str">
        <f>VLOOKUP(AQ4195,'user list'!A:B,2,0)</f>
        <v>CVD</v>
      </c>
      <c r="AK4195" s="26">
        <f t="shared" ref="AK4195:AK4258" si="246">MONTH(AN4195)</f>
        <v>6</v>
      </c>
      <c r="AL4195" s="26">
        <f t="shared" ref="AL4195:AL4258" si="247">DAY(AN4195)</f>
        <v>11</v>
      </c>
      <c r="AM4195" s="94" t="str">
        <f t="shared" ref="AM4195:AM4258" si="248">AK4195&amp;"/"&amp;AL4195&amp;" "&amp;AR4195</f>
        <v>6/11 Log In</v>
      </c>
      <c r="AN4195" s="172">
        <v>45819.403958333336</v>
      </c>
      <c r="AO4195" s="69" t="s">
        <v>208</v>
      </c>
      <c r="AP4195" s="69" t="s">
        <v>1913</v>
      </c>
      <c r="AQ4195" s="69" t="s">
        <v>208</v>
      </c>
      <c r="AR4195" s="69" t="s">
        <v>1916</v>
      </c>
    </row>
    <row r="4196" spans="36:44" ht="14.4">
      <c r="AJ4196" s="26" t="str">
        <f>VLOOKUP(AQ4196,'user list'!A:B,2,0)</f>
        <v>TFCOPRISS</v>
      </c>
      <c r="AK4196" s="26">
        <f t="shared" si="246"/>
        <v>6</v>
      </c>
      <c r="AL4196" s="26">
        <f t="shared" si="247"/>
        <v>11</v>
      </c>
      <c r="AM4196" s="94" t="str">
        <f t="shared" si="248"/>
        <v>6/11 Log Off</v>
      </c>
      <c r="AN4196" s="172">
        <v>45819.407002314816</v>
      </c>
      <c r="AO4196" s="69" t="s">
        <v>274</v>
      </c>
      <c r="AP4196" s="69" t="s">
        <v>1913</v>
      </c>
      <c r="AQ4196" s="69" t="s">
        <v>274</v>
      </c>
      <c r="AR4196" s="69" t="s">
        <v>1917</v>
      </c>
    </row>
    <row r="4197" spans="36:44" ht="14.4">
      <c r="AJ4197" s="26" t="str">
        <f>VLOOKUP(AQ4197,'user list'!A:B,2,0)</f>
        <v>TFCOPRISS</v>
      </c>
      <c r="AK4197" s="26">
        <f t="shared" si="246"/>
        <v>6</v>
      </c>
      <c r="AL4197" s="26">
        <f t="shared" si="247"/>
        <v>11</v>
      </c>
      <c r="AM4197" s="94" t="str">
        <f t="shared" si="248"/>
        <v>6/11 Log In</v>
      </c>
      <c r="AN4197" s="172">
        <v>45819.407048611109</v>
      </c>
      <c r="AO4197" s="69" t="s">
        <v>274</v>
      </c>
      <c r="AP4197" s="69" t="s">
        <v>1913</v>
      </c>
      <c r="AQ4197" s="69" t="s">
        <v>274</v>
      </c>
      <c r="AR4197" s="69" t="s">
        <v>1916</v>
      </c>
    </row>
    <row r="4198" spans="36:44" ht="14.4">
      <c r="AJ4198" s="26" t="str">
        <f>VLOOKUP(AQ4198,'user list'!A:B,2,0)</f>
        <v>OCM</v>
      </c>
      <c r="AK4198" s="26">
        <f t="shared" si="246"/>
        <v>6</v>
      </c>
      <c r="AL4198" s="26">
        <f t="shared" si="247"/>
        <v>11</v>
      </c>
      <c r="AM4198" s="94" t="str">
        <f t="shared" si="248"/>
        <v>6/11 Log In</v>
      </c>
      <c r="AN4198" s="172">
        <v>45819.408020833333</v>
      </c>
      <c r="AO4198" s="69" t="s">
        <v>235</v>
      </c>
      <c r="AP4198" s="69" t="s">
        <v>1913</v>
      </c>
      <c r="AQ4198" s="69" t="s">
        <v>235</v>
      </c>
      <c r="AR4198" s="69" t="s">
        <v>1916</v>
      </c>
    </row>
    <row r="4199" spans="36:44" ht="14.4">
      <c r="AJ4199" s="26" t="str">
        <f>VLOOKUP(AQ4199,'user list'!A:B,2,0)</f>
        <v>LEDIPO</v>
      </c>
      <c r="AK4199" s="26">
        <f t="shared" si="246"/>
        <v>6</v>
      </c>
      <c r="AL4199" s="26">
        <f t="shared" si="247"/>
        <v>11</v>
      </c>
      <c r="AM4199" s="94" t="str">
        <f t="shared" si="248"/>
        <v>6/11 Log In</v>
      </c>
      <c r="AN4199" s="172">
        <v>45819.408368055556</v>
      </c>
      <c r="AO4199" s="69" t="s">
        <v>222</v>
      </c>
      <c r="AP4199" s="69" t="s">
        <v>1913</v>
      </c>
      <c r="AQ4199" s="69" t="s">
        <v>222</v>
      </c>
      <c r="AR4199" s="69" t="s">
        <v>1916</v>
      </c>
    </row>
    <row r="4200" spans="36:44" ht="14.4">
      <c r="AJ4200" s="26" t="str">
        <f>VLOOKUP(AQ4200,'user list'!A:B,2,0)</f>
        <v>PESO</v>
      </c>
      <c r="AK4200" s="26">
        <f t="shared" si="246"/>
        <v>6</v>
      </c>
      <c r="AL4200" s="26">
        <f t="shared" si="247"/>
        <v>11</v>
      </c>
      <c r="AM4200" s="94" t="str">
        <f t="shared" si="248"/>
        <v>6/11 Log In</v>
      </c>
      <c r="AN4200" s="172">
        <v>45819.408472222225</v>
      </c>
      <c r="AO4200" s="69" t="s">
        <v>259</v>
      </c>
      <c r="AP4200" s="69" t="s">
        <v>1913</v>
      </c>
      <c r="AQ4200" s="69" t="s">
        <v>259</v>
      </c>
      <c r="AR4200" s="69" t="s">
        <v>1916</v>
      </c>
    </row>
    <row r="4201" spans="36:44" ht="14.4">
      <c r="AJ4201" s="26" t="str">
        <f>VLOOKUP(AQ4201,'user list'!A:B,2,0)</f>
        <v>Admin</v>
      </c>
      <c r="AK4201" s="26">
        <f t="shared" si="246"/>
        <v>6</v>
      </c>
      <c r="AL4201" s="26">
        <f t="shared" si="247"/>
        <v>11</v>
      </c>
      <c r="AM4201" s="94" t="str">
        <f t="shared" si="248"/>
        <v>6/11 Log In</v>
      </c>
      <c r="AN4201" s="172">
        <v>45819.408935185187</v>
      </c>
      <c r="AO4201" s="69" t="s">
        <v>186</v>
      </c>
      <c r="AP4201" s="69" t="s">
        <v>1913</v>
      </c>
      <c r="AQ4201" s="69" t="s">
        <v>186</v>
      </c>
      <c r="AR4201" s="69" t="s">
        <v>1916</v>
      </c>
    </row>
    <row r="4202" spans="36:44" ht="14.4">
      <c r="AJ4202" s="26" t="str">
        <f>VLOOKUP(AQ4202,'user list'!A:B,2,0)</f>
        <v>BPLD</v>
      </c>
      <c r="AK4202" s="26">
        <f t="shared" si="246"/>
        <v>6</v>
      </c>
      <c r="AL4202" s="26">
        <f t="shared" si="247"/>
        <v>11</v>
      </c>
      <c r="AM4202" s="94" t="str">
        <f t="shared" si="248"/>
        <v>6/11 Log Off</v>
      </c>
      <c r="AN4202" s="172">
        <v>45819.409016203703</v>
      </c>
      <c r="AO4202" s="69" t="s">
        <v>194</v>
      </c>
      <c r="AP4202" s="69" t="s">
        <v>1913</v>
      </c>
      <c r="AQ4202" s="69" t="s">
        <v>194</v>
      </c>
      <c r="AR4202" s="69" t="s">
        <v>1917</v>
      </c>
    </row>
    <row r="4203" spans="36:44" ht="14.4">
      <c r="AJ4203" s="26" t="str">
        <f>VLOOKUP(AQ4203,'user list'!A:B,2,0)</f>
        <v>BPLD</v>
      </c>
      <c r="AK4203" s="26">
        <f t="shared" si="246"/>
        <v>6</v>
      </c>
      <c r="AL4203" s="26">
        <f t="shared" si="247"/>
        <v>11</v>
      </c>
      <c r="AM4203" s="94" t="str">
        <f t="shared" si="248"/>
        <v>6/11 Log In</v>
      </c>
      <c r="AN4203" s="172">
        <v>45819.409085648149</v>
      </c>
      <c r="AO4203" s="69" t="s">
        <v>194</v>
      </c>
      <c r="AP4203" s="69" t="s">
        <v>1913</v>
      </c>
      <c r="AQ4203" s="69" t="s">
        <v>194</v>
      </c>
      <c r="AR4203" s="69" t="s">
        <v>1916</v>
      </c>
    </row>
    <row r="4204" spans="36:44" ht="14.4">
      <c r="AJ4204" s="26" t="str">
        <f>VLOOKUP(AQ4204,'user list'!A:B,2,0)</f>
        <v>Admin</v>
      </c>
      <c r="AK4204" s="26">
        <f t="shared" si="246"/>
        <v>6</v>
      </c>
      <c r="AL4204" s="26">
        <f t="shared" si="247"/>
        <v>11</v>
      </c>
      <c r="AM4204" s="94" t="str">
        <f t="shared" si="248"/>
        <v>6/11 Log In</v>
      </c>
      <c r="AN4204" s="172">
        <v>45819.409120370372</v>
      </c>
      <c r="AO4204" s="69" t="s">
        <v>186</v>
      </c>
      <c r="AP4204" s="69" t="s">
        <v>1913</v>
      </c>
      <c r="AQ4204" s="69" t="s">
        <v>186</v>
      </c>
      <c r="AR4204" s="69" t="s">
        <v>1916</v>
      </c>
    </row>
    <row r="4205" spans="36:44" ht="14.4">
      <c r="AJ4205" s="26" t="str">
        <f>VLOOKUP(AQ4205,'user list'!A:B,2,0)</f>
        <v>Admin</v>
      </c>
      <c r="AK4205" s="26">
        <f t="shared" si="246"/>
        <v>6</v>
      </c>
      <c r="AL4205" s="26">
        <f t="shared" si="247"/>
        <v>11</v>
      </c>
      <c r="AM4205" s="94" t="str">
        <f t="shared" si="248"/>
        <v>6/11 Log In</v>
      </c>
      <c r="AN4205" s="172">
        <v>45819.409120370372</v>
      </c>
      <c r="AO4205" s="69" t="s">
        <v>186</v>
      </c>
      <c r="AP4205" s="69" t="s">
        <v>1913</v>
      </c>
      <c r="AQ4205" s="69" t="s">
        <v>186</v>
      </c>
      <c r="AR4205" s="69" t="s">
        <v>1916</v>
      </c>
    </row>
    <row r="4206" spans="36:44" ht="14.4">
      <c r="AJ4206" s="26" t="str">
        <f>VLOOKUP(AQ4206,'user list'!A:B,2,0)</f>
        <v>PLEB</v>
      </c>
      <c r="AK4206" s="26">
        <f t="shared" si="246"/>
        <v>6</v>
      </c>
      <c r="AL4206" s="26">
        <f t="shared" si="247"/>
        <v>11</v>
      </c>
      <c r="AM4206" s="94" t="str">
        <f t="shared" si="248"/>
        <v>6/11 Log Off</v>
      </c>
      <c r="AN4206" s="172">
        <v>45819.409212962964</v>
      </c>
      <c r="AO4206" s="69" t="s">
        <v>260</v>
      </c>
      <c r="AP4206" s="69" t="s">
        <v>1913</v>
      </c>
      <c r="AQ4206" s="69" t="s">
        <v>260</v>
      </c>
      <c r="AR4206" s="69" t="s">
        <v>1917</v>
      </c>
    </row>
    <row r="4207" spans="36:44" ht="14.4">
      <c r="AJ4207" s="26" t="str">
        <f>VLOOKUP(AQ4207,'user list'!A:B,2,0)</f>
        <v>PLEB</v>
      </c>
      <c r="AK4207" s="26">
        <f t="shared" si="246"/>
        <v>6</v>
      </c>
      <c r="AL4207" s="26">
        <f t="shared" si="247"/>
        <v>11</v>
      </c>
      <c r="AM4207" s="94" t="str">
        <f t="shared" si="248"/>
        <v>6/11 Log In</v>
      </c>
      <c r="AN4207" s="172">
        <v>45819.409421296295</v>
      </c>
      <c r="AO4207" s="69" t="s">
        <v>260</v>
      </c>
      <c r="AP4207" s="69" t="s">
        <v>1913</v>
      </c>
      <c r="AQ4207" s="69" t="s">
        <v>260</v>
      </c>
      <c r="AR4207" s="69" t="s">
        <v>1916</v>
      </c>
    </row>
    <row r="4208" spans="36:44" ht="14.4">
      <c r="AJ4208" s="26" t="str">
        <f>VLOOKUP(AQ4208,'user list'!A:B,2,0)</f>
        <v>ZAU</v>
      </c>
      <c r="AK4208" s="26">
        <f t="shared" si="246"/>
        <v>6</v>
      </c>
      <c r="AL4208" s="26">
        <f t="shared" si="247"/>
        <v>11</v>
      </c>
      <c r="AM4208" s="94" t="str">
        <f t="shared" si="248"/>
        <v>6/11 Log In</v>
      </c>
      <c r="AN4208" s="172">
        <v>45819.409687500003</v>
      </c>
      <c r="AO4208" s="69" t="s">
        <v>275</v>
      </c>
      <c r="AP4208" s="69" t="s">
        <v>1913</v>
      </c>
      <c r="AQ4208" s="69" t="s">
        <v>275</v>
      </c>
      <c r="AR4208" s="69" t="s">
        <v>1916</v>
      </c>
    </row>
    <row r="4209" spans="36:44" ht="14.4">
      <c r="AJ4209" s="26" t="str">
        <f>VLOOKUP(AQ4209,'user list'!A:B,2,0)</f>
        <v>QCID</v>
      </c>
      <c r="AK4209" s="26">
        <f t="shared" si="246"/>
        <v>6</v>
      </c>
      <c r="AL4209" s="26">
        <f t="shared" si="247"/>
        <v>11</v>
      </c>
      <c r="AM4209" s="94" t="str">
        <f t="shared" si="248"/>
        <v>6/11 Log In</v>
      </c>
      <c r="AN4209" s="172">
        <v>45819.41369212963</v>
      </c>
      <c r="AO4209" s="69" t="s">
        <v>267</v>
      </c>
      <c r="AP4209" s="69" t="s">
        <v>1913</v>
      </c>
      <c r="AQ4209" s="69" t="s">
        <v>267</v>
      </c>
      <c r="AR4209" s="69" t="s">
        <v>1916</v>
      </c>
    </row>
    <row r="4210" spans="36:44" ht="14.4">
      <c r="AJ4210" s="26" t="str">
        <f>VLOOKUP(AQ4210,'user list'!A:B,2,0)</f>
        <v>QCPL</v>
      </c>
      <c r="AK4210" s="26">
        <f t="shared" si="246"/>
        <v>6</v>
      </c>
      <c r="AL4210" s="26">
        <f t="shared" si="247"/>
        <v>11</v>
      </c>
      <c r="AM4210" s="94" t="str">
        <f t="shared" si="248"/>
        <v>6/11 Log Off</v>
      </c>
      <c r="AN4210" s="172">
        <v>45819.41615740741</v>
      </c>
      <c r="AO4210" s="69" t="s">
        <v>268</v>
      </c>
      <c r="AP4210" s="69" t="s">
        <v>1913</v>
      </c>
      <c r="AQ4210" s="69" t="s">
        <v>268</v>
      </c>
      <c r="AR4210" s="69" t="s">
        <v>1917</v>
      </c>
    </row>
    <row r="4211" spans="36:44" ht="14.4">
      <c r="AJ4211" s="26" t="str">
        <f>VLOOKUP(AQ4211,'user list'!A:B,2,0)</f>
        <v>OCA</v>
      </c>
      <c r="AK4211" s="26">
        <f t="shared" si="246"/>
        <v>6</v>
      </c>
      <c r="AL4211" s="26">
        <f t="shared" si="247"/>
        <v>11</v>
      </c>
      <c r="AM4211" s="94" t="str">
        <f t="shared" si="248"/>
        <v>6/11 Log In</v>
      </c>
      <c r="AN4211" s="172">
        <v>45819.416226851848</v>
      </c>
      <c r="AO4211" s="69" t="s">
        <v>227</v>
      </c>
      <c r="AP4211" s="69" t="s">
        <v>1913</v>
      </c>
      <c r="AQ4211" s="69" t="s">
        <v>227</v>
      </c>
      <c r="AR4211" s="69" t="s">
        <v>1916</v>
      </c>
    </row>
    <row r="4212" spans="36:44" ht="14.4">
      <c r="AJ4212" s="26" t="str">
        <f>VLOOKUP(AQ4212,'user list'!A:B,2,0)</f>
        <v>QCPL</v>
      </c>
      <c r="AK4212" s="26">
        <f t="shared" si="246"/>
        <v>6</v>
      </c>
      <c r="AL4212" s="26">
        <f t="shared" si="247"/>
        <v>11</v>
      </c>
      <c r="AM4212" s="94" t="str">
        <f t="shared" si="248"/>
        <v>6/11 Log In</v>
      </c>
      <c r="AN4212" s="172">
        <v>45819.416354166664</v>
      </c>
      <c r="AO4212" s="69" t="s">
        <v>268</v>
      </c>
      <c r="AP4212" s="69" t="s">
        <v>1913</v>
      </c>
      <c r="AQ4212" s="69" t="s">
        <v>268</v>
      </c>
      <c r="AR4212" s="69" t="s">
        <v>1916</v>
      </c>
    </row>
    <row r="4213" spans="36:44" ht="14.4">
      <c r="AJ4213" s="26" t="str">
        <f>VLOOKUP(AQ4213,'user list'!A:B,2,0)</f>
        <v>ZAU</v>
      </c>
      <c r="AK4213" s="26">
        <f t="shared" si="246"/>
        <v>6</v>
      </c>
      <c r="AL4213" s="26">
        <f t="shared" si="247"/>
        <v>11</v>
      </c>
      <c r="AM4213" s="94" t="str">
        <f t="shared" si="248"/>
        <v>6/11 Log In</v>
      </c>
      <c r="AN4213" s="172">
        <v>45819.416550925926</v>
      </c>
      <c r="AO4213" s="69" t="s">
        <v>275</v>
      </c>
      <c r="AP4213" s="69" t="s">
        <v>1913</v>
      </c>
      <c r="AQ4213" s="69" t="s">
        <v>275</v>
      </c>
      <c r="AR4213" s="69" t="s">
        <v>1916</v>
      </c>
    </row>
    <row r="4214" spans="36:44" ht="14.4">
      <c r="AJ4214" s="26" t="str">
        <f>VLOOKUP(AQ4214,'user list'!A:B,2,0)</f>
        <v>CVD</v>
      </c>
      <c r="AK4214" s="26">
        <f t="shared" si="246"/>
        <v>6</v>
      </c>
      <c r="AL4214" s="26">
        <f t="shared" si="247"/>
        <v>11</v>
      </c>
      <c r="AM4214" s="94" t="str">
        <f t="shared" si="248"/>
        <v>6/11 Log Off</v>
      </c>
      <c r="AN4214" s="172">
        <v>45819.41746527778</v>
      </c>
      <c r="AO4214" s="69" t="s">
        <v>208</v>
      </c>
      <c r="AP4214" s="69" t="s">
        <v>1913</v>
      </c>
      <c r="AQ4214" s="69" t="s">
        <v>208</v>
      </c>
      <c r="AR4214" s="69" t="s">
        <v>1917</v>
      </c>
    </row>
    <row r="4215" spans="36:44" ht="14.4">
      <c r="AJ4215" s="26" t="str">
        <f>VLOOKUP(AQ4215,'user list'!A:B,2,0)</f>
        <v>CVD</v>
      </c>
      <c r="AK4215" s="26">
        <f t="shared" si="246"/>
        <v>6</v>
      </c>
      <c r="AL4215" s="26">
        <f t="shared" si="247"/>
        <v>11</v>
      </c>
      <c r="AM4215" s="94" t="str">
        <f t="shared" si="248"/>
        <v>6/11 Log In</v>
      </c>
      <c r="AN4215" s="172">
        <v>45819.417893518519</v>
      </c>
      <c r="AO4215" s="69" t="s">
        <v>208</v>
      </c>
      <c r="AP4215" s="69" t="s">
        <v>1913</v>
      </c>
      <c r="AQ4215" s="69" t="s">
        <v>208</v>
      </c>
      <c r="AR4215" s="69" t="s">
        <v>1916</v>
      </c>
    </row>
    <row r="4216" spans="36:44" ht="14.4">
      <c r="AJ4216" s="26" t="str">
        <f>VLOOKUP(AQ4216,'user list'!A:B,2,0)</f>
        <v>ZAU</v>
      </c>
      <c r="AK4216" s="26">
        <f t="shared" si="246"/>
        <v>6</v>
      </c>
      <c r="AL4216" s="26">
        <f t="shared" si="247"/>
        <v>11</v>
      </c>
      <c r="AM4216" s="94" t="str">
        <f t="shared" si="248"/>
        <v>6/11 Log In</v>
      </c>
      <c r="AN4216" s="172">
        <v>45819.418229166666</v>
      </c>
      <c r="AO4216" s="69" t="s">
        <v>275</v>
      </c>
      <c r="AP4216" s="69" t="s">
        <v>1913</v>
      </c>
      <c r="AQ4216" s="69" t="s">
        <v>275</v>
      </c>
      <c r="AR4216" s="69" t="s">
        <v>1916</v>
      </c>
    </row>
    <row r="4217" spans="36:44" ht="14.4">
      <c r="AJ4217" s="26" t="str">
        <f>VLOOKUP(AQ4217,'user list'!A:B,2,0)</f>
        <v>DOE</v>
      </c>
      <c r="AK4217" s="26">
        <f t="shared" si="246"/>
        <v>6</v>
      </c>
      <c r="AL4217" s="26">
        <f t="shared" si="247"/>
        <v>11</v>
      </c>
      <c r="AM4217" s="94" t="str">
        <f t="shared" si="248"/>
        <v>6/11 Log Off</v>
      </c>
      <c r="AN4217" s="172">
        <v>45819.418680555558</v>
      </c>
      <c r="AO4217" s="69" t="s">
        <v>212</v>
      </c>
      <c r="AP4217" s="69" t="s">
        <v>1913</v>
      </c>
      <c r="AQ4217" s="69" t="s">
        <v>212</v>
      </c>
      <c r="AR4217" s="69" t="s">
        <v>1917</v>
      </c>
    </row>
    <row r="4218" spans="36:44" ht="14.4">
      <c r="AJ4218" s="26" t="str">
        <f>VLOOKUP(AQ4218,'user list'!A:B,2,0)</f>
        <v>OCM</v>
      </c>
      <c r="AK4218" s="26">
        <f t="shared" si="246"/>
        <v>6</v>
      </c>
      <c r="AL4218" s="26">
        <f t="shared" si="247"/>
        <v>11</v>
      </c>
      <c r="AM4218" s="94" t="str">
        <f t="shared" si="248"/>
        <v>6/11 Log In</v>
      </c>
      <c r="AN4218" s="172">
        <v>45819.418749999997</v>
      </c>
      <c r="AO4218" s="69" t="s">
        <v>230</v>
      </c>
      <c r="AP4218" s="69" t="s">
        <v>1913</v>
      </c>
      <c r="AQ4218" s="69" t="s">
        <v>230</v>
      </c>
      <c r="AR4218" s="69" t="s">
        <v>1916</v>
      </c>
    </row>
    <row r="4219" spans="36:44" ht="14.4">
      <c r="AJ4219" s="26" t="str">
        <f>VLOOKUP(AQ4219,'user list'!A:B,2,0)</f>
        <v>OCAs</v>
      </c>
      <c r="AK4219" s="26">
        <f t="shared" si="246"/>
        <v>6</v>
      </c>
      <c r="AL4219" s="26">
        <f t="shared" si="247"/>
        <v>11</v>
      </c>
      <c r="AM4219" s="94" t="str">
        <f t="shared" si="248"/>
        <v>6/11 Log Off</v>
      </c>
      <c r="AN4219" s="172">
        <v>45819.41878472222</v>
      </c>
      <c r="AO4219" s="69" t="s">
        <v>279</v>
      </c>
      <c r="AP4219" s="69" t="s">
        <v>1913</v>
      </c>
      <c r="AQ4219" s="69" t="s">
        <v>279</v>
      </c>
      <c r="AR4219" s="69" t="s">
        <v>1917</v>
      </c>
    </row>
    <row r="4220" spans="36:44" ht="14.4">
      <c r="AJ4220" s="26" t="str">
        <f>VLOOKUP(AQ4220,'user list'!A:B,2,0)</f>
        <v>QCYDO</v>
      </c>
      <c r="AK4220" s="26">
        <f t="shared" si="246"/>
        <v>6</v>
      </c>
      <c r="AL4220" s="26">
        <f t="shared" si="247"/>
        <v>11</v>
      </c>
      <c r="AM4220" s="94" t="str">
        <f t="shared" si="248"/>
        <v>6/11 Log Off</v>
      </c>
      <c r="AN4220" s="172">
        <v>45819.419027777774</v>
      </c>
      <c r="AO4220" s="69" t="s">
        <v>270</v>
      </c>
      <c r="AP4220" s="69" t="s">
        <v>1913</v>
      </c>
      <c r="AQ4220" s="69" t="s">
        <v>270</v>
      </c>
      <c r="AR4220" s="69" t="s">
        <v>1917</v>
      </c>
    </row>
    <row r="4221" spans="36:44" ht="14.4">
      <c r="AJ4221" s="26" t="str">
        <f>VLOOKUP(AQ4221,'user list'!A:B,2,0)</f>
        <v>OCAs</v>
      </c>
      <c r="AK4221" s="26">
        <f t="shared" si="246"/>
        <v>6</v>
      </c>
      <c r="AL4221" s="26">
        <f t="shared" si="247"/>
        <v>11</v>
      </c>
      <c r="AM4221" s="94" t="str">
        <f t="shared" si="248"/>
        <v>6/11 Log In</v>
      </c>
      <c r="AN4221" s="172">
        <v>45819.420347222222</v>
      </c>
      <c r="AO4221" s="69" t="s">
        <v>279</v>
      </c>
      <c r="AP4221" s="69" t="s">
        <v>1913</v>
      </c>
      <c r="AQ4221" s="69" t="s">
        <v>279</v>
      </c>
      <c r="AR4221" s="69" t="s">
        <v>1916</v>
      </c>
    </row>
    <row r="4222" spans="36:44" ht="14.4">
      <c r="AJ4222" s="26" t="str">
        <f>VLOOKUP(AQ4222,'user list'!A:B,2,0)</f>
        <v>LEDIPO</v>
      </c>
      <c r="AK4222" s="26">
        <f t="shared" si="246"/>
        <v>6</v>
      </c>
      <c r="AL4222" s="26">
        <f t="shared" si="247"/>
        <v>11</v>
      </c>
      <c r="AM4222" s="94" t="str">
        <f t="shared" si="248"/>
        <v>6/11 Log Off</v>
      </c>
      <c r="AN4222" s="172">
        <v>45819.421041666668</v>
      </c>
      <c r="AO4222" s="69" t="s">
        <v>222</v>
      </c>
      <c r="AP4222" s="69" t="s">
        <v>1913</v>
      </c>
      <c r="AQ4222" s="69" t="s">
        <v>222</v>
      </c>
      <c r="AR4222" s="69" t="s">
        <v>1917</v>
      </c>
    </row>
    <row r="4223" spans="36:44" ht="14.4">
      <c r="AJ4223" s="26" t="str">
        <f>VLOOKUP(AQ4223,'user list'!A:B,2,0)</f>
        <v>PDAO</v>
      </c>
      <c r="AK4223" s="26">
        <f t="shared" si="246"/>
        <v>6</v>
      </c>
      <c r="AL4223" s="26">
        <f t="shared" si="247"/>
        <v>11</v>
      </c>
      <c r="AM4223" s="94" t="str">
        <f t="shared" si="248"/>
        <v>6/11 Log Off</v>
      </c>
      <c r="AN4223" s="172">
        <v>45819.421759259261</v>
      </c>
      <c r="AO4223" s="69" t="s">
        <v>258</v>
      </c>
      <c r="AP4223" s="69" t="s">
        <v>1913</v>
      </c>
      <c r="AQ4223" s="69" t="s">
        <v>258</v>
      </c>
      <c r="AR4223" s="69" t="s">
        <v>1917</v>
      </c>
    </row>
    <row r="4224" spans="36:44" ht="14.4">
      <c r="AJ4224" s="26" t="str">
        <f>VLOOKUP(AQ4224,'user list'!A:B,2,0)</f>
        <v>PDAO</v>
      </c>
      <c r="AK4224" s="26">
        <f t="shared" si="246"/>
        <v>6</v>
      </c>
      <c r="AL4224" s="26">
        <f t="shared" si="247"/>
        <v>11</v>
      </c>
      <c r="AM4224" s="94" t="str">
        <f t="shared" si="248"/>
        <v>6/11 Log In</v>
      </c>
      <c r="AN4224" s="172">
        <v>45819.421979166669</v>
      </c>
      <c r="AO4224" s="69" t="s">
        <v>258</v>
      </c>
      <c r="AP4224" s="69" t="s">
        <v>1913</v>
      </c>
      <c r="AQ4224" s="69" t="s">
        <v>258</v>
      </c>
      <c r="AR4224" s="69" t="s">
        <v>1916</v>
      </c>
    </row>
    <row r="4225" spans="36:44" ht="14.4">
      <c r="AJ4225" s="26" t="str">
        <f>VLOOKUP(AQ4225,'user list'!A:B,2,0)</f>
        <v>ITDD</v>
      </c>
      <c r="AK4225" s="26">
        <f t="shared" si="246"/>
        <v>6</v>
      </c>
      <c r="AL4225" s="26">
        <f t="shared" si="247"/>
        <v>11</v>
      </c>
      <c r="AM4225" s="94" t="str">
        <f t="shared" si="248"/>
        <v>6/11 Log Off</v>
      </c>
      <c r="AN4225" s="172">
        <v>45819.4221412037</v>
      </c>
      <c r="AO4225" s="69" t="s">
        <v>219</v>
      </c>
      <c r="AP4225" s="69" t="s">
        <v>1913</v>
      </c>
      <c r="AQ4225" s="69" t="s">
        <v>219</v>
      </c>
      <c r="AR4225" s="69" t="s">
        <v>1917</v>
      </c>
    </row>
    <row r="4226" spans="36:44" ht="14.4">
      <c r="AJ4226" s="26" t="str">
        <f>VLOOKUP(AQ4226,'user list'!A:B,2,0)</f>
        <v>CHD</v>
      </c>
      <c r="AK4226" s="26">
        <f t="shared" si="246"/>
        <v>6</v>
      </c>
      <c r="AL4226" s="26">
        <f t="shared" si="247"/>
        <v>11</v>
      </c>
      <c r="AM4226" s="94" t="str">
        <f t="shared" si="248"/>
        <v>6/11 Log In</v>
      </c>
      <c r="AN4226" s="172">
        <v>45819.422256944446</v>
      </c>
      <c r="AO4226" s="69" t="s">
        <v>203</v>
      </c>
      <c r="AP4226" s="69" t="s">
        <v>1913</v>
      </c>
      <c r="AQ4226" s="69" t="s">
        <v>203</v>
      </c>
      <c r="AR4226" s="69" t="s">
        <v>1916</v>
      </c>
    </row>
    <row r="4227" spans="36:44" ht="14.4">
      <c r="AJ4227" s="26" t="str">
        <f>VLOOKUP(AQ4227,'user list'!A:B,2,0)</f>
        <v>Admin</v>
      </c>
      <c r="AK4227" s="26">
        <f t="shared" si="246"/>
        <v>6</v>
      </c>
      <c r="AL4227" s="26">
        <f t="shared" si="247"/>
        <v>11</v>
      </c>
      <c r="AM4227" s="94" t="str">
        <f t="shared" si="248"/>
        <v>6/11 Log In</v>
      </c>
      <c r="AN4227" s="172">
        <v>45819.424097222225</v>
      </c>
      <c r="AO4227" s="69" t="s">
        <v>186</v>
      </c>
      <c r="AP4227" s="69" t="s">
        <v>1913</v>
      </c>
      <c r="AQ4227" s="69" t="s">
        <v>186</v>
      </c>
      <c r="AR4227" s="69" t="s">
        <v>1916</v>
      </c>
    </row>
    <row r="4228" spans="36:44" ht="14.4">
      <c r="AJ4228" s="26" t="str">
        <f>VLOOKUP(AQ4228,'user list'!A:B,2,0)</f>
        <v>OCM</v>
      </c>
      <c r="AK4228" s="26">
        <f t="shared" si="246"/>
        <v>6</v>
      </c>
      <c r="AL4228" s="26">
        <f t="shared" si="247"/>
        <v>11</v>
      </c>
      <c r="AM4228" s="94" t="str">
        <f t="shared" si="248"/>
        <v>6/11 Log Off</v>
      </c>
      <c r="AN4228" s="172">
        <v>45819.424664351849</v>
      </c>
      <c r="AO4228" s="69" t="s">
        <v>230</v>
      </c>
      <c r="AP4228" s="69" t="s">
        <v>1913</v>
      </c>
      <c r="AQ4228" s="69" t="s">
        <v>230</v>
      </c>
      <c r="AR4228" s="69" t="s">
        <v>1917</v>
      </c>
    </row>
    <row r="4229" spans="36:44" ht="14.4">
      <c r="AJ4229" s="26" t="str">
        <f>VLOOKUP(AQ4229,'user list'!A:B,2,0)</f>
        <v>OCM</v>
      </c>
      <c r="AK4229" s="26">
        <f t="shared" si="246"/>
        <v>6</v>
      </c>
      <c r="AL4229" s="26">
        <f t="shared" si="247"/>
        <v>11</v>
      </c>
      <c r="AM4229" s="94" t="str">
        <f t="shared" si="248"/>
        <v>6/11 Log In</v>
      </c>
      <c r="AN4229" s="172">
        <v>45819.424756944441</v>
      </c>
      <c r="AO4229" s="69" t="s">
        <v>230</v>
      </c>
      <c r="AP4229" s="69" t="s">
        <v>1913</v>
      </c>
      <c r="AQ4229" s="69" t="s">
        <v>230</v>
      </c>
      <c r="AR4229" s="69" t="s">
        <v>1916</v>
      </c>
    </row>
    <row r="4230" spans="36:44" ht="14.4">
      <c r="AJ4230" s="26" t="str">
        <f>VLOOKUP(AQ4230,'user list'!A:B,2,0)</f>
        <v>OCM</v>
      </c>
      <c r="AK4230" s="26">
        <f t="shared" si="246"/>
        <v>6</v>
      </c>
      <c r="AL4230" s="26">
        <f t="shared" si="247"/>
        <v>11</v>
      </c>
      <c r="AM4230" s="94" t="str">
        <f t="shared" si="248"/>
        <v>6/11 Log Off</v>
      </c>
      <c r="AN4230" s="172">
        <v>45819.424780092595</v>
      </c>
      <c r="AO4230" s="69" t="s">
        <v>230</v>
      </c>
      <c r="AP4230" s="69" t="s">
        <v>1913</v>
      </c>
      <c r="AQ4230" s="69" t="s">
        <v>230</v>
      </c>
      <c r="AR4230" s="69" t="s">
        <v>1917</v>
      </c>
    </row>
    <row r="4231" spans="36:44" ht="14.4">
      <c r="AJ4231" s="26" t="str">
        <f>VLOOKUP(AQ4231,'user list'!A:B,2,0)</f>
        <v>DOE</v>
      </c>
      <c r="AK4231" s="26">
        <f t="shared" si="246"/>
        <v>6</v>
      </c>
      <c r="AL4231" s="26">
        <f t="shared" si="247"/>
        <v>11</v>
      </c>
      <c r="AM4231" s="94" t="str">
        <f t="shared" si="248"/>
        <v>6/11 Log In</v>
      </c>
      <c r="AN4231" s="172">
        <v>45819.425092592595</v>
      </c>
      <c r="AO4231" s="69" t="s">
        <v>212</v>
      </c>
      <c r="AP4231" s="69" t="s">
        <v>1913</v>
      </c>
      <c r="AQ4231" s="69" t="s">
        <v>212</v>
      </c>
      <c r="AR4231" s="69" t="s">
        <v>1916</v>
      </c>
    </row>
    <row r="4232" spans="36:44" ht="14.4">
      <c r="AJ4232" s="26" t="str">
        <f>VLOOKUP(AQ4232,'user list'!A:B,2,0)</f>
        <v>CPDD</v>
      </c>
      <c r="AK4232" s="26">
        <f t="shared" si="246"/>
        <v>6</v>
      </c>
      <c r="AL4232" s="26">
        <f t="shared" si="247"/>
        <v>11</v>
      </c>
      <c r="AM4232" s="94" t="str">
        <f t="shared" si="248"/>
        <v>6/11 Log Off</v>
      </c>
      <c r="AN4232" s="172">
        <v>45819.425925925927</v>
      </c>
      <c r="AO4232" s="69" t="s">
        <v>205</v>
      </c>
      <c r="AP4232" s="69" t="s">
        <v>1913</v>
      </c>
      <c r="AQ4232" s="69" t="s">
        <v>205</v>
      </c>
      <c r="AR4232" s="69" t="s">
        <v>1917</v>
      </c>
    </row>
    <row r="4233" spans="36:44" ht="14.4">
      <c r="AJ4233" s="26" t="str">
        <f>VLOOKUP(AQ4233,'user list'!A:B,2,0)</f>
        <v>CPDD</v>
      </c>
      <c r="AK4233" s="26">
        <f t="shared" si="246"/>
        <v>6</v>
      </c>
      <c r="AL4233" s="26">
        <f t="shared" si="247"/>
        <v>11</v>
      </c>
      <c r="AM4233" s="94" t="str">
        <f t="shared" si="248"/>
        <v>6/11 Log In</v>
      </c>
      <c r="AN4233" s="172">
        <v>45819.425995370373</v>
      </c>
      <c r="AO4233" s="69" t="s">
        <v>205</v>
      </c>
      <c r="AP4233" s="69" t="s">
        <v>1913</v>
      </c>
      <c r="AQ4233" s="69" t="s">
        <v>205</v>
      </c>
      <c r="AR4233" s="69" t="s">
        <v>1916</v>
      </c>
    </row>
    <row r="4234" spans="36:44" ht="14.4">
      <c r="AJ4234" s="26" t="str">
        <f>VLOOKUP(AQ4234,'user list'!A:B,2,0)</f>
        <v>ZAU</v>
      </c>
      <c r="AK4234" s="26">
        <f t="shared" si="246"/>
        <v>6</v>
      </c>
      <c r="AL4234" s="26">
        <f t="shared" si="247"/>
        <v>11</v>
      </c>
      <c r="AM4234" s="94" t="str">
        <f t="shared" si="248"/>
        <v>6/11 Log Off</v>
      </c>
      <c r="AN4234" s="172">
        <v>45819.42628472222</v>
      </c>
      <c r="AO4234" s="69" t="s">
        <v>275</v>
      </c>
      <c r="AP4234" s="69" t="s">
        <v>1913</v>
      </c>
      <c r="AQ4234" s="69" t="s">
        <v>275</v>
      </c>
      <c r="AR4234" s="69" t="s">
        <v>1917</v>
      </c>
    </row>
    <row r="4235" spans="36:44" ht="14.4">
      <c r="AJ4235" s="26" t="str">
        <f>VLOOKUP(AQ4235,'user list'!A:B,2,0)</f>
        <v>CCESD</v>
      </c>
      <c r="AK4235" s="26">
        <f t="shared" si="246"/>
        <v>6</v>
      </c>
      <c r="AL4235" s="26">
        <f t="shared" si="247"/>
        <v>11</v>
      </c>
      <c r="AM4235" s="94" t="str">
        <f t="shared" si="248"/>
        <v>6/11 Log In</v>
      </c>
      <c r="AN4235" s="172">
        <v>45819.426608796297</v>
      </c>
      <c r="AO4235" s="69" t="s">
        <v>284</v>
      </c>
      <c r="AP4235" s="69" t="s">
        <v>1913</v>
      </c>
      <c r="AQ4235" s="69" t="s">
        <v>284</v>
      </c>
      <c r="AR4235" s="69" t="s">
        <v>1916</v>
      </c>
    </row>
    <row r="4236" spans="36:44" ht="14.4">
      <c r="AJ4236" s="26" t="str">
        <f>VLOOKUP(AQ4236,'user list'!A:B,2,0)</f>
        <v>BCRD</v>
      </c>
      <c r="AK4236" s="26">
        <f t="shared" si="246"/>
        <v>6</v>
      </c>
      <c r="AL4236" s="26">
        <f t="shared" si="247"/>
        <v>11</v>
      </c>
      <c r="AM4236" s="94" t="str">
        <f t="shared" si="248"/>
        <v>6/11 Log In</v>
      </c>
      <c r="AN4236" s="172">
        <v>45819.428032407406</v>
      </c>
      <c r="AO4236" s="69" t="s">
        <v>192</v>
      </c>
      <c r="AP4236" s="69" t="s">
        <v>1913</v>
      </c>
      <c r="AQ4236" s="69" t="s">
        <v>192</v>
      </c>
      <c r="AR4236" s="69" t="s">
        <v>1916</v>
      </c>
    </row>
    <row r="4237" spans="36:44" ht="14.4">
      <c r="AJ4237" s="26" t="str">
        <f>VLOOKUP(AQ4237,'user list'!A:B,2,0)</f>
        <v>HCDRD</v>
      </c>
      <c r="AK4237" s="26">
        <f t="shared" si="246"/>
        <v>6</v>
      </c>
      <c r="AL4237" s="26">
        <f t="shared" si="247"/>
        <v>11</v>
      </c>
      <c r="AM4237" s="94" t="str">
        <f t="shared" si="248"/>
        <v>6/11 Log Off</v>
      </c>
      <c r="AN4237" s="172">
        <v>45819.428090277775</v>
      </c>
      <c r="AO4237" s="69" t="s">
        <v>216</v>
      </c>
      <c r="AP4237" s="69" t="s">
        <v>1913</v>
      </c>
      <c r="AQ4237" s="69" t="s">
        <v>216</v>
      </c>
      <c r="AR4237" s="69" t="s">
        <v>1917</v>
      </c>
    </row>
    <row r="4238" spans="36:44" ht="14.4">
      <c r="AJ4238" s="26" t="str">
        <f>VLOOKUP(AQ4238,'user list'!A:B,2,0)</f>
        <v>HCDRD</v>
      </c>
      <c r="AK4238" s="26">
        <f t="shared" si="246"/>
        <v>6</v>
      </c>
      <c r="AL4238" s="26">
        <f t="shared" si="247"/>
        <v>11</v>
      </c>
      <c r="AM4238" s="94" t="str">
        <f t="shared" si="248"/>
        <v>6/11 Log In</v>
      </c>
      <c r="AN4238" s="172">
        <v>45819.428148148145</v>
      </c>
      <c r="AO4238" s="69" t="s">
        <v>216</v>
      </c>
      <c r="AP4238" s="69" t="s">
        <v>1913</v>
      </c>
      <c r="AQ4238" s="69" t="s">
        <v>216</v>
      </c>
      <c r="AR4238" s="69" t="s">
        <v>1916</v>
      </c>
    </row>
    <row r="4239" spans="36:44" ht="14.4">
      <c r="AJ4239" s="26" t="str">
        <f>VLOOKUP(AQ4239,'user list'!A:B,2,0)</f>
        <v>PESO</v>
      </c>
      <c r="AK4239" s="26">
        <f t="shared" si="246"/>
        <v>6</v>
      </c>
      <c r="AL4239" s="26">
        <f t="shared" si="247"/>
        <v>11</v>
      </c>
      <c r="AM4239" s="94" t="str">
        <f t="shared" si="248"/>
        <v>6/11 Log Off</v>
      </c>
      <c r="AN4239" s="172">
        <v>45819.429988425924</v>
      </c>
      <c r="AO4239" s="69" t="s">
        <v>259</v>
      </c>
      <c r="AP4239" s="69" t="s">
        <v>1913</v>
      </c>
      <c r="AQ4239" s="69" t="s">
        <v>259</v>
      </c>
      <c r="AR4239" s="69" t="s">
        <v>1917</v>
      </c>
    </row>
    <row r="4240" spans="36:44" ht="14.4">
      <c r="AJ4240" s="26" t="str">
        <f>VLOOKUP(AQ4240,'user list'!A:B,2,0)</f>
        <v>QCPL</v>
      </c>
      <c r="AK4240" s="26">
        <f t="shared" si="246"/>
        <v>6</v>
      </c>
      <c r="AL4240" s="26">
        <f t="shared" si="247"/>
        <v>11</v>
      </c>
      <c r="AM4240" s="94" t="str">
        <f t="shared" si="248"/>
        <v>6/11 Log Off</v>
      </c>
      <c r="AN4240" s="172">
        <v>45819.430358796293</v>
      </c>
      <c r="AO4240" s="69" t="s">
        <v>268</v>
      </c>
      <c r="AP4240" s="69" t="s">
        <v>1913</v>
      </c>
      <c r="AQ4240" s="69" t="s">
        <v>268</v>
      </c>
      <c r="AR4240" s="69" t="s">
        <v>1917</v>
      </c>
    </row>
    <row r="4241" spans="36:44" ht="14.4">
      <c r="AJ4241" s="26" t="str">
        <f>VLOOKUP(AQ4241,'user list'!A:B,2,0)</f>
        <v>TFCOPRISS</v>
      </c>
      <c r="AK4241" s="26">
        <f t="shared" si="246"/>
        <v>6</v>
      </c>
      <c r="AL4241" s="26">
        <f t="shared" si="247"/>
        <v>11</v>
      </c>
      <c r="AM4241" s="94" t="str">
        <f t="shared" si="248"/>
        <v>6/11 Log Off</v>
      </c>
      <c r="AN4241" s="172">
        <v>45819.43041666667</v>
      </c>
      <c r="AO4241" s="69" t="s">
        <v>274</v>
      </c>
      <c r="AP4241" s="69" t="s">
        <v>1913</v>
      </c>
      <c r="AQ4241" s="69" t="s">
        <v>274</v>
      </c>
      <c r="AR4241" s="69" t="s">
        <v>1917</v>
      </c>
    </row>
    <row r="4242" spans="36:44" ht="14.4">
      <c r="AJ4242" s="26" t="str">
        <f>VLOOKUP(AQ4242,'user list'!A:B,2,0)</f>
        <v>QCPL</v>
      </c>
      <c r="AK4242" s="26">
        <f t="shared" si="246"/>
        <v>6</v>
      </c>
      <c r="AL4242" s="26">
        <f t="shared" si="247"/>
        <v>11</v>
      </c>
      <c r="AM4242" s="94" t="str">
        <f t="shared" si="248"/>
        <v>6/11 Log In</v>
      </c>
      <c r="AN4242" s="172">
        <v>45819.430462962962</v>
      </c>
      <c r="AO4242" s="69" t="s">
        <v>268</v>
      </c>
      <c r="AP4242" s="69" t="s">
        <v>1913</v>
      </c>
      <c r="AQ4242" s="69" t="s">
        <v>268</v>
      </c>
      <c r="AR4242" s="69" t="s">
        <v>1916</v>
      </c>
    </row>
    <row r="4243" spans="36:44" ht="14.4">
      <c r="AJ4243" s="26" t="str">
        <f>VLOOKUP(AQ4243,'user list'!A:B,2,0)</f>
        <v>TFCOPRISS</v>
      </c>
      <c r="AK4243" s="26">
        <f t="shared" si="246"/>
        <v>6</v>
      </c>
      <c r="AL4243" s="26">
        <f t="shared" si="247"/>
        <v>11</v>
      </c>
      <c r="AM4243" s="94" t="str">
        <f t="shared" si="248"/>
        <v>6/11 Log In</v>
      </c>
      <c r="AN4243" s="172">
        <v>45819.430578703701</v>
      </c>
      <c r="AO4243" s="69" t="s">
        <v>274</v>
      </c>
      <c r="AP4243" s="69" t="s">
        <v>1913</v>
      </c>
      <c r="AQ4243" s="69" t="s">
        <v>274</v>
      </c>
      <c r="AR4243" s="69" t="s">
        <v>1916</v>
      </c>
    </row>
    <row r="4244" spans="36:44" ht="14.4">
      <c r="AJ4244" s="26" t="str">
        <f>VLOOKUP(AQ4244,'user list'!A:B,2,0)</f>
        <v>ITDD</v>
      </c>
      <c r="AK4244" s="26">
        <f t="shared" si="246"/>
        <v>6</v>
      </c>
      <c r="AL4244" s="26">
        <f t="shared" si="247"/>
        <v>11</v>
      </c>
      <c r="AM4244" s="94" t="str">
        <f t="shared" si="248"/>
        <v>6/11 Log Off</v>
      </c>
      <c r="AN4244" s="172">
        <v>45819.430879629632</v>
      </c>
      <c r="AO4244" s="69" t="s">
        <v>219</v>
      </c>
      <c r="AP4244" s="69" t="s">
        <v>1913</v>
      </c>
      <c r="AQ4244" s="69" t="s">
        <v>219</v>
      </c>
      <c r="AR4244" s="69" t="s">
        <v>1917</v>
      </c>
    </row>
    <row r="4245" spans="36:44" ht="14.4">
      <c r="AJ4245" s="26" t="str">
        <f>VLOOKUP(AQ4245,'user list'!A:B,2,0)</f>
        <v>ITDD</v>
      </c>
      <c r="AK4245" s="26">
        <f t="shared" si="246"/>
        <v>6</v>
      </c>
      <c r="AL4245" s="26">
        <f t="shared" si="247"/>
        <v>11</v>
      </c>
      <c r="AM4245" s="94" t="str">
        <f t="shared" si="248"/>
        <v>6/11 Log In</v>
      </c>
      <c r="AN4245" s="172">
        <v>45819.430914351855</v>
      </c>
      <c r="AO4245" s="69" t="s">
        <v>219</v>
      </c>
      <c r="AP4245" s="69" t="s">
        <v>1913</v>
      </c>
      <c r="AQ4245" s="69" t="s">
        <v>219</v>
      </c>
      <c r="AR4245" s="69" t="s">
        <v>1916</v>
      </c>
    </row>
    <row r="4246" spans="36:44" ht="14.4">
      <c r="AJ4246" s="26" t="str">
        <f>VLOOKUP(AQ4246,'user list'!A:B,2,0)</f>
        <v>SSDD</v>
      </c>
      <c r="AK4246" s="26">
        <f t="shared" si="246"/>
        <v>6</v>
      </c>
      <c r="AL4246" s="26">
        <f t="shared" si="247"/>
        <v>11</v>
      </c>
      <c r="AM4246" s="94" t="str">
        <f t="shared" si="248"/>
        <v>6/11 Log Off</v>
      </c>
      <c r="AN4246" s="172">
        <v>45819.432326388887</v>
      </c>
      <c r="AO4246" s="69" t="s">
        <v>273</v>
      </c>
      <c r="AP4246" s="69" t="s">
        <v>1913</v>
      </c>
      <c r="AQ4246" s="69" t="s">
        <v>273</v>
      </c>
      <c r="AR4246" s="69" t="s">
        <v>1917</v>
      </c>
    </row>
    <row r="4247" spans="36:44" ht="14.4">
      <c r="AJ4247" s="26" t="str">
        <f>VLOOKUP(AQ4247,'user list'!A:B,2,0)</f>
        <v>SSDD</v>
      </c>
      <c r="AK4247" s="26">
        <f t="shared" si="246"/>
        <v>6</v>
      </c>
      <c r="AL4247" s="26">
        <f t="shared" si="247"/>
        <v>11</v>
      </c>
      <c r="AM4247" s="94" t="str">
        <f t="shared" si="248"/>
        <v>6/11 Log In</v>
      </c>
      <c r="AN4247" s="172">
        <v>45819.432546296295</v>
      </c>
      <c r="AO4247" s="69" t="s">
        <v>273</v>
      </c>
      <c r="AP4247" s="69" t="s">
        <v>1913</v>
      </c>
      <c r="AQ4247" s="69" t="s">
        <v>273</v>
      </c>
      <c r="AR4247" s="69" t="s">
        <v>1916</v>
      </c>
    </row>
    <row r="4248" spans="36:44" ht="14.4">
      <c r="AJ4248" s="26" t="str">
        <f>VLOOKUP(AQ4248,'user list'!A:B,2,0)</f>
        <v>Admin</v>
      </c>
      <c r="AK4248" s="26">
        <f t="shared" si="246"/>
        <v>6</v>
      </c>
      <c r="AL4248" s="26">
        <f t="shared" si="247"/>
        <v>11</v>
      </c>
      <c r="AM4248" s="94" t="str">
        <f t="shared" si="248"/>
        <v>6/11 Log Off</v>
      </c>
      <c r="AN4248" s="172">
        <v>45819.433217592596</v>
      </c>
      <c r="AO4248" s="69" t="s">
        <v>186</v>
      </c>
      <c r="AP4248" s="69" t="s">
        <v>1913</v>
      </c>
      <c r="AQ4248" s="69" t="s">
        <v>186</v>
      </c>
      <c r="AR4248" s="69" t="s">
        <v>1917</v>
      </c>
    </row>
    <row r="4249" spans="36:44" ht="14.4">
      <c r="AJ4249" s="26" t="str">
        <f>VLOOKUP(AQ4249,'user list'!A:B,2,0)</f>
        <v>PDAO</v>
      </c>
      <c r="AK4249" s="26">
        <f t="shared" si="246"/>
        <v>6</v>
      </c>
      <c r="AL4249" s="26">
        <f t="shared" si="247"/>
        <v>11</v>
      </c>
      <c r="AM4249" s="94" t="str">
        <f t="shared" si="248"/>
        <v>6/11 Log Off</v>
      </c>
      <c r="AN4249" s="172">
        <v>45819.433356481481</v>
      </c>
      <c r="AO4249" s="69" t="s">
        <v>258</v>
      </c>
      <c r="AP4249" s="69" t="s">
        <v>1913</v>
      </c>
      <c r="AQ4249" s="69" t="s">
        <v>258</v>
      </c>
      <c r="AR4249" s="69" t="s">
        <v>1917</v>
      </c>
    </row>
    <row r="4250" spans="36:44" ht="14.4">
      <c r="AJ4250" s="26" t="str">
        <f>VLOOKUP(AQ4250,'user list'!A:B,2,0)</f>
        <v>Admin</v>
      </c>
      <c r="AK4250" s="26">
        <f t="shared" si="246"/>
        <v>6</v>
      </c>
      <c r="AL4250" s="26">
        <f t="shared" si="247"/>
        <v>11</v>
      </c>
      <c r="AM4250" s="94" t="str">
        <f t="shared" si="248"/>
        <v>6/11 Log In</v>
      </c>
      <c r="AN4250" s="172">
        <v>45819.434120370373</v>
      </c>
      <c r="AO4250" s="69" t="s">
        <v>186</v>
      </c>
      <c r="AP4250" s="69" t="s">
        <v>1913</v>
      </c>
      <c r="AQ4250" s="69" t="s">
        <v>186</v>
      </c>
      <c r="AR4250" s="69" t="s">
        <v>1916</v>
      </c>
    </row>
    <row r="4251" spans="36:44" ht="14.4">
      <c r="AJ4251" s="26" t="str">
        <f>VLOOKUP(AQ4251,'user list'!A:B,2,0)</f>
        <v>DBO</v>
      </c>
      <c r="AK4251" s="26">
        <f t="shared" si="246"/>
        <v>6</v>
      </c>
      <c r="AL4251" s="26">
        <f t="shared" si="247"/>
        <v>11</v>
      </c>
      <c r="AM4251" s="94" t="str">
        <f t="shared" si="248"/>
        <v>6/11 Log In</v>
      </c>
      <c r="AN4251" s="172">
        <v>45819.43445601852</v>
      </c>
      <c r="AO4251" s="69" t="s">
        <v>209</v>
      </c>
      <c r="AP4251" s="69" t="s">
        <v>1913</v>
      </c>
      <c r="AQ4251" s="69" t="s">
        <v>209</v>
      </c>
      <c r="AR4251" s="69" t="s">
        <v>1916</v>
      </c>
    </row>
    <row r="4252" spans="36:44" ht="14.4">
      <c r="AJ4252" s="26" t="str">
        <f>VLOOKUP(AQ4252,'user list'!A:B,2,0)</f>
        <v>LEDIPO</v>
      </c>
      <c r="AK4252" s="26">
        <f t="shared" si="246"/>
        <v>6</v>
      </c>
      <c r="AL4252" s="26">
        <f t="shared" si="247"/>
        <v>11</v>
      </c>
      <c r="AM4252" s="94" t="str">
        <f t="shared" si="248"/>
        <v>6/11 Log In</v>
      </c>
      <c r="AN4252" s="172">
        <v>45819.435532407406</v>
      </c>
      <c r="AO4252" s="69" t="s">
        <v>222</v>
      </c>
      <c r="AP4252" s="69" t="s">
        <v>1913</v>
      </c>
      <c r="AQ4252" s="69" t="s">
        <v>222</v>
      </c>
      <c r="AR4252" s="69" t="s">
        <v>1916</v>
      </c>
    </row>
    <row r="4253" spans="36:44" ht="14.4">
      <c r="AJ4253" s="26" t="str">
        <f>VLOOKUP(AQ4253,'user list'!A:B,2,0)</f>
        <v>DOE</v>
      </c>
      <c r="AK4253" s="26">
        <f t="shared" si="246"/>
        <v>6</v>
      </c>
      <c r="AL4253" s="26">
        <f t="shared" si="247"/>
        <v>11</v>
      </c>
      <c r="AM4253" s="94" t="str">
        <f t="shared" si="248"/>
        <v>6/11 Log Off</v>
      </c>
      <c r="AN4253" s="172">
        <v>45819.437291666669</v>
      </c>
      <c r="AO4253" s="69" t="s">
        <v>212</v>
      </c>
      <c r="AP4253" s="69" t="s">
        <v>1913</v>
      </c>
      <c r="AQ4253" s="69" t="s">
        <v>212</v>
      </c>
      <c r="AR4253" s="69" t="s">
        <v>1917</v>
      </c>
    </row>
    <row r="4254" spans="36:44" ht="14.4">
      <c r="AJ4254" s="26" t="str">
        <f>VLOOKUP(AQ4254,'user list'!A:B,2,0)</f>
        <v>DOE</v>
      </c>
      <c r="AK4254" s="26">
        <f t="shared" si="246"/>
        <v>6</v>
      </c>
      <c r="AL4254" s="26">
        <f t="shared" si="247"/>
        <v>11</v>
      </c>
      <c r="AM4254" s="94" t="str">
        <f t="shared" si="248"/>
        <v>6/11 Log In</v>
      </c>
      <c r="AN4254" s="172">
        <v>45819.437395833331</v>
      </c>
      <c r="AO4254" s="69" t="s">
        <v>212</v>
      </c>
      <c r="AP4254" s="69" t="s">
        <v>1913</v>
      </c>
      <c r="AQ4254" s="69" t="s">
        <v>212</v>
      </c>
      <c r="AR4254" s="69" t="s">
        <v>1916</v>
      </c>
    </row>
    <row r="4255" spans="36:44" ht="14.4">
      <c r="AJ4255" s="26" t="str">
        <f>VLOOKUP(AQ4255,'user list'!A:B,2,0)</f>
        <v>OCM</v>
      </c>
      <c r="AK4255" s="26">
        <f t="shared" si="246"/>
        <v>6</v>
      </c>
      <c r="AL4255" s="26">
        <f t="shared" si="247"/>
        <v>11</v>
      </c>
      <c r="AM4255" s="94" t="str">
        <f t="shared" si="248"/>
        <v>6/11 Log In</v>
      </c>
      <c r="AN4255" s="172">
        <v>45819.438113425924</v>
      </c>
      <c r="AO4255" s="69" t="s">
        <v>236</v>
      </c>
      <c r="AP4255" s="69" t="s">
        <v>1913</v>
      </c>
      <c r="AQ4255" s="69" t="s">
        <v>236</v>
      </c>
      <c r="AR4255" s="69" t="s">
        <v>1916</v>
      </c>
    </row>
    <row r="4256" spans="36:44" ht="14.4">
      <c r="AJ4256" s="26" t="str">
        <f>VLOOKUP(AQ4256,'user list'!A:B,2,0)</f>
        <v>OCM</v>
      </c>
      <c r="AK4256" s="26">
        <f t="shared" si="246"/>
        <v>6</v>
      </c>
      <c r="AL4256" s="26">
        <f t="shared" si="247"/>
        <v>11</v>
      </c>
      <c r="AM4256" s="94" t="str">
        <f t="shared" si="248"/>
        <v>6/11 Log Off</v>
      </c>
      <c r="AN4256" s="172">
        <v>45819.438703703701</v>
      </c>
      <c r="AO4256" s="69" t="s">
        <v>236</v>
      </c>
      <c r="AP4256" s="69" t="s">
        <v>1913</v>
      </c>
      <c r="AQ4256" s="69" t="s">
        <v>236</v>
      </c>
      <c r="AR4256" s="69" t="s">
        <v>1917</v>
      </c>
    </row>
    <row r="4257" spans="36:44" ht="14.4">
      <c r="AJ4257" s="26" t="str">
        <f>VLOOKUP(AQ4257,'user list'!A:B,2,0)</f>
        <v>BPLD</v>
      </c>
      <c r="AK4257" s="26">
        <f t="shared" si="246"/>
        <v>6</v>
      </c>
      <c r="AL4257" s="26">
        <f t="shared" si="247"/>
        <v>11</v>
      </c>
      <c r="AM4257" s="94" t="str">
        <f t="shared" si="248"/>
        <v>6/11 Log In</v>
      </c>
      <c r="AN4257" s="172">
        <v>45819.439918981479</v>
      </c>
      <c r="AO4257" s="69" t="s">
        <v>194</v>
      </c>
      <c r="AP4257" s="69" t="s">
        <v>1913</v>
      </c>
      <c r="AQ4257" s="69" t="s">
        <v>194</v>
      </c>
      <c r="AR4257" s="69" t="s">
        <v>1916</v>
      </c>
    </row>
    <row r="4258" spans="36:44" ht="14.4">
      <c r="AJ4258" s="26" t="str">
        <f>VLOOKUP(AQ4258,'user list'!A:B,2,0)</f>
        <v>PAISD</v>
      </c>
      <c r="AK4258" s="26">
        <f t="shared" si="246"/>
        <v>6</v>
      </c>
      <c r="AL4258" s="26">
        <f t="shared" si="247"/>
        <v>11</v>
      </c>
      <c r="AM4258" s="94" t="str">
        <f t="shared" si="248"/>
        <v>6/11 Log Off</v>
      </c>
      <c r="AN4258" s="172">
        <v>45819.440601851849</v>
      </c>
      <c r="AO4258" s="69" t="s">
        <v>256</v>
      </c>
      <c r="AP4258" s="69" t="s">
        <v>1913</v>
      </c>
      <c r="AQ4258" s="69" t="s">
        <v>256</v>
      </c>
      <c r="AR4258" s="69" t="s">
        <v>1917</v>
      </c>
    </row>
    <row r="4259" spans="36:44" ht="14.4">
      <c r="AJ4259" s="26" t="str">
        <f>VLOOKUP(AQ4259,'user list'!A:B,2,0)</f>
        <v>PAISD</v>
      </c>
      <c r="AK4259" s="26">
        <f t="shared" ref="AK4259:AK4322" si="249">MONTH(AN4259)</f>
        <v>6</v>
      </c>
      <c r="AL4259" s="26">
        <f t="shared" ref="AL4259:AL4322" si="250">DAY(AN4259)</f>
        <v>11</v>
      </c>
      <c r="AM4259" s="94" t="str">
        <f t="shared" ref="AM4259:AM4322" si="251">AK4259&amp;"/"&amp;AL4259&amp;" "&amp;AR4259</f>
        <v>6/11 Log In</v>
      </c>
      <c r="AN4259" s="172">
        <v>45819.440682870372</v>
      </c>
      <c r="AO4259" s="69" t="s">
        <v>256</v>
      </c>
      <c r="AP4259" s="69" t="s">
        <v>1913</v>
      </c>
      <c r="AQ4259" s="69" t="s">
        <v>256</v>
      </c>
      <c r="AR4259" s="69" t="s">
        <v>1916</v>
      </c>
    </row>
    <row r="4260" spans="36:44" ht="14.4">
      <c r="AJ4260" s="26" t="str">
        <f>VLOOKUP(AQ4260,'user list'!A:B,2,0)</f>
        <v>PDAO</v>
      </c>
      <c r="AK4260" s="26">
        <f t="shared" si="249"/>
        <v>6</v>
      </c>
      <c r="AL4260" s="26">
        <f t="shared" si="250"/>
        <v>11</v>
      </c>
      <c r="AM4260" s="94" t="str">
        <f t="shared" si="251"/>
        <v>6/11 Log In</v>
      </c>
      <c r="AN4260" s="172">
        <v>45819.441030092596</v>
      </c>
      <c r="AO4260" s="69" t="s">
        <v>258</v>
      </c>
      <c r="AP4260" s="69" t="s">
        <v>1913</v>
      </c>
      <c r="AQ4260" s="69" t="s">
        <v>258</v>
      </c>
      <c r="AR4260" s="69" t="s">
        <v>1916</v>
      </c>
    </row>
    <row r="4261" spans="36:44" ht="14.4">
      <c r="AJ4261" s="26" t="str">
        <f>VLOOKUP(AQ4261,'user list'!A:B,2,0)</f>
        <v>SBCDPO</v>
      </c>
      <c r="AK4261" s="26">
        <f t="shared" si="249"/>
        <v>6</v>
      </c>
      <c r="AL4261" s="26">
        <f t="shared" si="250"/>
        <v>11</v>
      </c>
      <c r="AM4261" s="94" t="str">
        <f t="shared" si="251"/>
        <v>6/11 Log In</v>
      </c>
      <c r="AN4261" s="172">
        <v>45819.442303240743</v>
      </c>
      <c r="AO4261" s="69" t="s">
        <v>271</v>
      </c>
      <c r="AP4261" s="69" t="s">
        <v>1913</v>
      </c>
      <c r="AQ4261" s="69" t="s">
        <v>271</v>
      </c>
      <c r="AR4261" s="69" t="s">
        <v>1916</v>
      </c>
    </row>
    <row r="4262" spans="36:44" ht="14.4">
      <c r="AJ4262" s="26" t="str">
        <f>VLOOKUP(AQ4262,'user list'!A:B,2,0)</f>
        <v>OCM</v>
      </c>
      <c r="AK4262" s="26">
        <f t="shared" si="249"/>
        <v>6</v>
      </c>
      <c r="AL4262" s="26">
        <f t="shared" si="250"/>
        <v>11</v>
      </c>
      <c r="AM4262" s="94" t="str">
        <f t="shared" si="251"/>
        <v>6/11 Log In</v>
      </c>
      <c r="AN4262" s="172">
        <v>45819.44290509259</v>
      </c>
      <c r="AO4262" s="69" t="s">
        <v>230</v>
      </c>
      <c r="AP4262" s="69" t="s">
        <v>1913</v>
      </c>
      <c r="AQ4262" s="69" t="s">
        <v>230</v>
      </c>
      <c r="AR4262" s="69" t="s">
        <v>1916</v>
      </c>
    </row>
    <row r="4263" spans="36:44" ht="14.4">
      <c r="AJ4263" s="26" t="str">
        <f>VLOOKUP(AQ4263,'user list'!A:B,2,0)</f>
        <v>DSQC</v>
      </c>
      <c r="AK4263" s="26">
        <f t="shared" si="249"/>
        <v>6</v>
      </c>
      <c r="AL4263" s="26">
        <f t="shared" si="250"/>
        <v>11</v>
      </c>
      <c r="AM4263" s="94" t="str">
        <f t="shared" si="251"/>
        <v>6/11 Log In</v>
      </c>
      <c r="AN4263" s="172">
        <v>45819.443611111114</v>
      </c>
      <c r="AO4263" s="69" t="s">
        <v>214</v>
      </c>
      <c r="AP4263" s="69" t="s">
        <v>1913</v>
      </c>
      <c r="AQ4263" s="69" t="s">
        <v>214</v>
      </c>
      <c r="AR4263" s="69" t="s">
        <v>1916</v>
      </c>
    </row>
    <row r="4264" spans="36:44" ht="14.4">
      <c r="AJ4264" s="26" t="str">
        <f>VLOOKUP(AQ4264,'user list'!A:B,2,0)</f>
        <v>DOE</v>
      </c>
      <c r="AK4264" s="26">
        <f t="shared" si="249"/>
        <v>6</v>
      </c>
      <c r="AL4264" s="26">
        <f t="shared" si="250"/>
        <v>11</v>
      </c>
      <c r="AM4264" s="94" t="str">
        <f t="shared" si="251"/>
        <v>6/11 Log Off</v>
      </c>
      <c r="AN4264" s="172">
        <v>45819.4453587963</v>
      </c>
      <c r="AO4264" s="69" t="s">
        <v>212</v>
      </c>
      <c r="AP4264" s="69" t="s">
        <v>1913</v>
      </c>
      <c r="AQ4264" s="69" t="s">
        <v>212</v>
      </c>
      <c r="AR4264" s="69" t="s">
        <v>1917</v>
      </c>
    </row>
    <row r="4265" spans="36:44" ht="14.4">
      <c r="AJ4265" s="26" t="str">
        <f>VLOOKUP(AQ4265,'user list'!A:B,2,0)</f>
        <v>DOE</v>
      </c>
      <c r="AK4265" s="26">
        <f t="shared" si="249"/>
        <v>6</v>
      </c>
      <c r="AL4265" s="26">
        <f t="shared" si="250"/>
        <v>11</v>
      </c>
      <c r="AM4265" s="94" t="str">
        <f t="shared" si="251"/>
        <v>6/11 Log In</v>
      </c>
      <c r="AN4265" s="172">
        <v>45819.445671296293</v>
      </c>
      <c r="AO4265" s="69" t="s">
        <v>212</v>
      </c>
      <c r="AP4265" s="69" t="s">
        <v>1913</v>
      </c>
      <c r="AQ4265" s="69" t="s">
        <v>212</v>
      </c>
      <c r="AR4265" s="69" t="s">
        <v>1916</v>
      </c>
    </row>
    <row r="4266" spans="36:44" ht="14.4">
      <c r="AJ4266" s="26" t="str">
        <f>VLOOKUP(AQ4266,'user list'!A:B,2,0)</f>
        <v>DOE</v>
      </c>
      <c r="AK4266" s="26">
        <f t="shared" si="249"/>
        <v>6</v>
      </c>
      <c r="AL4266" s="26">
        <f t="shared" si="250"/>
        <v>11</v>
      </c>
      <c r="AM4266" s="94" t="str">
        <f t="shared" si="251"/>
        <v>6/11 Log Off</v>
      </c>
      <c r="AN4266" s="172">
        <v>45819.445775462962</v>
      </c>
      <c r="AO4266" s="69" t="s">
        <v>212</v>
      </c>
      <c r="AP4266" s="69" t="s">
        <v>1913</v>
      </c>
      <c r="AQ4266" s="69" t="s">
        <v>212</v>
      </c>
      <c r="AR4266" s="69" t="s">
        <v>1917</v>
      </c>
    </row>
    <row r="4267" spans="36:44" ht="14.4">
      <c r="AJ4267" s="26" t="str">
        <f>VLOOKUP(AQ4267,'user list'!A:B,2,0)</f>
        <v>CAD</v>
      </c>
      <c r="AK4267" s="26">
        <f t="shared" si="249"/>
        <v>6</v>
      </c>
      <c r="AL4267" s="26">
        <f t="shared" si="250"/>
        <v>11</v>
      </c>
      <c r="AM4267" s="94" t="str">
        <f t="shared" si="251"/>
        <v>6/11 Log In</v>
      </c>
      <c r="AN4267" s="172">
        <v>45819.44604166667</v>
      </c>
      <c r="AO4267" s="69" t="s">
        <v>196</v>
      </c>
      <c r="AP4267" s="69" t="s">
        <v>1913</v>
      </c>
      <c r="AQ4267" s="69" t="s">
        <v>196</v>
      </c>
      <c r="AR4267" s="69" t="s">
        <v>1916</v>
      </c>
    </row>
    <row r="4268" spans="36:44" ht="14.4">
      <c r="AJ4268" s="26" t="str">
        <f>VLOOKUP(AQ4268,'user list'!A:B,2,0)</f>
        <v>CAD</v>
      </c>
      <c r="AK4268" s="26">
        <f t="shared" si="249"/>
        <v>6</v>
      </c>
      <c r="AL4268" s="26">
        <f t="shared" si="250"/>
        <v>11</v>
      </c>
      <c r="AM4268" s="94" t="str">
        <f t="shared" si="251"/>
        <v>6/11 Log Off</v>
      </c>
      <c r="AN4268" s="172">
        <v>45819.446180555555</v>
      </c>
      <c r="AO4268" s="69" t="s">
        <v>196</v>
      </c>
      <c r="AP4268" s="69" t="s">
        <v>1913</v>
      </c>
      <c r="AQ4268" s="69" t="s">
        <v>196</v>
      </c>
      <c r="AR4268" s="69" t="s">
        <v>1917</v>
      </c>
    </row>
    <row r="4269" spans="36:44" ht="14.4">
      <c r="AJ4269" s="26" t="str">
        <f>VLOOKUP(AQ4269,'user list'!A:B,2,0)</f>
        <v>DBO</v>
      </c>
      <c r="AK4269" s="26">
        <f t="shared" si="249"/>
        <v>6</v>
      </c>
      <c r="AL4269" s="26">
        <f t="shared" si="250"/>
        <v>11</v>
      </c>
      <c r="AM4269" s="94" t="str">
        <f t="shared" si="251"/>
        <v>6/11 Log In</v>
      </c>
      <c r="AN4269" s="172">
        <v>45819.446250000001</v>
      </c>
      <c r="AO4269" s="69" t="s">
        <v>209</v>
      </c>
      <c r="AP4269" s="69" t="s">
        <v>1913</v>
      </c>
      <c r="AQ4269" s="69" t="s">
        <v>209</v>
      </c>
      <c r="AR4269" s="69" t="s">
        <v>1916</v>
      </c>
    </row>
    <row r="4270" spans="36:44" ht="14.4">
      <c r="AJ4270" s="26" t="str">
        <f>VLOOKUP(AQ4270,'user list'!A:B,2,0)</f>
        <v>QCPL</v>
      </c>
      <c r="AK4270" s="26">
        <f t="shared" si="249"/>
        <v>6</v>
      </c>
      <c r="AL4270" s="26">
        <f t="shared" si="250"/>
        <v>11</v>
      </c>
      <c r="AM4270" s="94" t="str">
        <f t="shared" si="251"/>
        <v>6/11 Log Off</v>
      </c>
      <c r="AN4270" s="172">
        <v>45819.446516203701</v>
      </c>
      <c r="AO4270" s="69" t="s">
        <v>268</v>
      </c>
      <c r="AP4270" s="69" t="s">
        <v>1913</v>
      </c>
      <c r="AQ4270" s="69" t="s">
        <v>268</v>
      </c>
      <c r="AR4270" s="69" t="s">
        <v>1917</v>
      </c>
    </row>
    <row r="4271" spans="36:44" ht="14.4">
      <c r="AJ4271" s="26" t="str">
        <f>VLOOKUP(AQ4271,'user list'!A:B,2,0)</f>
        <v>DBO</v>
      </c>
      <c r="AK4271" s="26">
        <f t="shared" si="249"/>
        <v>6</v>
      </c>
      <c r="AL4271" s="26">
        <f t="shared" si="250"/>
        <v>11</v>
      </c>
      <c r="AM4271" s="94" t="str">
        <f t="shared" si="251"/>
        <v>6/11 Log Off</v>
      </c>
      <c r="AN4271" s="172">
        <v>45819.44699074074</v>
      </c>
      <c r="AO4271" s="69" t="s">
        <v>209</v>
      </c>
      <c r="AP4271" s="69" t="s">
        <v>1913</v>
      </c>
      <c r="AQ4271" s="69" t="s">
        <v>209</v>
      </c>
      <c r="AR4271" s="69" t="s">
        <v>1917</v>
      </c>
    </row>
    <row r="4272" spans="36:44" ht="14.4">
      <c r="AJ4272" s="26" t="str">
        <f>VLOOKUP(AQ4272,'user list'!A:B,2,0)</f>
        <v>Admin</v>
      </c>
      <c r="AK4272" s="26">
        <f t="shared" si="249"/>
        <v>6</v>
      </c>
      <c r="AL4272" s="26">
        <f t="shared" si="250"/>
        <v>11</v>
      </c>
      <c r="AM4272" s="94" t="str">
        <f t="shared" si="251"/>
        <v>6/11 Log In</v>
      </c>
      <c r="AN4272" s="172">
        <v>45819.447268518517</v>
      </c>
      <c r="AO4272" s="69" t="s">
        <v>186</v>
      </c>
      <c r="AP4272" s="69" t="s">
        <v>1913</v>
      </c>
      <c r="AQ4272" s="69" t="s">
        <v>186</v>
      </c>
      <c r="AR4272" s="69" t="s">
        <v>1916</v>
      </c>
    </row>
    <row r="4273" spans="36:44" ht="14.4">
      <c r="AJ4273" s="26" t="str">
        <f>VLOOKUP(AQ4273,'user list'!A:B,2,0)</f>
        <v>OCA</v>
      </c>
      <c r="AK4273" s="26">
        <f t="shared" si="249"/>
        <v>6</v>
      </c>
      <c r="AL4273" s="26">
        <f t="shared" si="250"/>
        <v>11</v>
      </c>
      <c r="AM4273" s="94" t="str">
        <f t="shared" si="251"/>
        <v>6/11 Log In</v>
      </c>
      <c r="AN4273" s="172">
        <v>45819.447280092594</v>
      </c>
      <c r="AO4273" s="69" t="s">
        <v>224</v>
      </c>
      <c r="AP4273" s="69" t="s">
        <v>1913</v>
      </c>
      <c r="AQ4273" s="69" t="s">
        <v>224</v>
      </c>
      <c r="AR4273" s="69" t="s">
        <v>1916</v>
      </c>
    </row>
    <row r="4274" spans="36:44" ht="14.4">
      <c r="AJ4274" s="26" t="str">
        <f>VLOOKUP(AQ4274,'user list'!A:B,2,0)</f>
        <v>CTO</v>
      </c>
      <c r="AK4274" s="26">
        <f t="shared" si="249"/>
        <v>6</v>
      </c>
      <c r="AL4274" s="26">
        <f t="shared" si="250"/>
        <v>11</v>
      </c>
      <c r="AM4274" s="94" t="str">
        <f t="shared" si="251"/>
        <v>6/11 Log In</v>
      </c>
      <c r="AN4274" s="172">
        <v>45819.44804398148</v>
      </c>
      <c r="AO4274" s="69" t="s">
        <v>207</v>
      </c>
      <c r="AP4274" s="69" t="s">
        <v>1913</v>
      </c>
      <c r="AQ4274" s="69" t="s">
        <v>207</v>
      </c>
      <c r="AR4274" s="69" t="s">
        <v>1916</v>
      </c>
    </row>
    <row r="4275" spans="36:44" ht="14.4">
      <c r="AJ4275" s="26" t="str">
        <f>VLOOKUP(AQ4275,'user list'!A:B,2,0)</f>
        <v>DBO</v>
      </c>
      <c r="AK4275" s="26">
        <f t="shared" si="249"/>
        <v>6</v>
      </c>
      <c r="AL4275" s="26">
        <f t="shared" si="250"/>
        <v>11</v>
      </c>
      <c r="AM4275" s="94" t="str">
        <f t="shared" si="251"/>
        <v>6/11 Log Off</v>
      </c>
      <c r="AN4275" s="172">
        <v>45819.448634259257</v>
      </c>
      <c r="AO4275" s="69" t="s">
        <v>209</v>
      </c>
      <c r="AP4275" s="69" t="s">
        <v>1913</v>
      </c>
      <c r="AQ4275" s="69" t="s">
        <v>209</v>
      </c>
      <c r="AR4275" s="69" t="s">
        <v>1917</v>
      </c>
    </row>
    <row r="4276" spans="36:44" ht="14.4">
      <c r="AJ4276" s="26" t="str">
        <f>VLOOKUP(AQ4276,'user list'!A:B,2,0)</f>
        <v>DBO</v>
      </c>
      <c r="AK4276" s="26">
        <f t="shared" si="249"/>
        <v>6</v>
      </c>
      <c r="AL4276" s="26">
        <f t="shared" si="250"/>
        <v>11</v>
      </c>
      <c r="AM4276" s="94" t="str">
        <f t="shared" si="251"/>
        <v>6/11 Log In</v>
      </c>
      <c r="AN4276" s="172">
        <v>45819.44903935185</v>
      </c>
      <c r="AO4276" s="69" t="s">
        <v>209</v>
      </c>
      <c r="AP4276" s="69" t="s">
        <v>1913</v>
      </c>
      <c r="AQ4276" s="69" t="s">
        <v>209</v>
      </c>
      <c r="AR4276" s="69" t="s">
        <v>1916</v>
      </c>
    </row>
    <row r="4277" spans="36:44" ht="14.4">
      <c r="AJ4277" s="26" t="str">
        <f>VLOOKUP(AQ4277,'user list'!A:B,2,0)</f>
        <v>QCID</v>
      </c>
      <c r="AK4277" s="26">
        <f t="shared" si="249"/>
        <v>6</v>
      </c>
      <c r="AL4277" s="26">
        <f t="shared" si="250"/>
        <v>11</v>
      </c>
      <c r="AM4277" s="94" t="str">
        <f t="shared" si="251"/>
        <v>6/11 Log Off</v>
      </c>
      <c r="AN4277" s="172">
        <v>45819.449317129627</v>
      </c>
      <c r="AO4277" s="69" t="s">
        <v>267</v>
      </c>
      <c r="AP4277" s="69" t="s">
        <v>1913</v>
      </c>
      <c r="AQ4277" s="69" t="s">
        <v>267</v>
      </c>
      <c r="AR4277" s="69" t="s">
        <v>1917</v>
      </c>
    </row>
    <row r="4278" spans="36:44" ht="14.4">
      <c r="AJ4278" s="26" t="str">
        <f>VLOOKUP(AQ4278,'user list'!A:B,2,0)</f>
        <v>DOE</v>
      </c>
      <c r="AK4278" s="26">
        <f t="shared" si="249"/>
        <v>6</v>
      </c>
      <c r="AL4278" s="26">
        <f t="shared" si="250"/>
        <v>11</v>
      </c>
      <c r="AM4278" s="94" t="str">
        <f t="shared" si="251"/>
        <v>6/11 Log Off</v>
      </c>
      <c r="AN4278" s="172">
        <v>45819.449467592596</v>
      </c>
      <c r="AO4278" s="69" t="s">
        <v>212</v>
      </c>
      <c r="AP4278" s="69" t="s">
        <v>1913</v>
      </c>
      <c r="AQ4278" s="69" t="s">
        <v>212</v>
      </c>
      <c r="AR4278" s="69" t="s">
        <v>1917</v>
      </c>
    </row>
    <row r="4279" spans="36:44" ht="14.4">
      <c r="AJ4279" s="26" t="str">
        <f>VLOOKUP(AQ4279,'user list'!A:B,2,0)</f>
        <v>DOE</v>
      </c>
      <c r="AK4279" s="26">
        <f t="shared" si="249"/>
        <v>6</v>
      </c>
      <c r="AL4279" s="26">
        <f t="shared" si="250"/>
        <v>11</v>
      </c>
      <c r="AM4279" s="94" t="str">
        <f t="shared" si="251"/>
        <v>6/11 Log In</v>
      </c>
      <c r="AN4279" s="172">
        <v>45819.449594907404</v>
      </c>
      <c r="AO4279" s="69" t="s">
        <v>212</v>
      </c>
      <c r="AP4279" s="69" t="s">
        <v>1913</v>
      </c>
      <c r="AQ4279" s="69" t="s">
        <v>212</v>
      </c>
      <c r="AR4279" s="69" t="s">
        <v>1916</v>
      </c>
    </row>
    <row r="4280" spans="36:44" ht="14.4">
      <c r="AJ4280" s="26" t="str">
        <f>VLOOKUP(AQ4280,'user list'!A:B,2,0)</f>
        <v>QCPL</v>
      </c>
      <c r="AK4280" s="26">
        <f t="shared" si="249"/>
        <v>6</v>
      </c>
      <c r="AL4280" s="26">
        <f t="shared" si="250"/>
        <v>11</v>
      </c>
      <c r="AM4280" s="94" t="str">
        <f t="shared" si="251"/>
        <v>6/11 Log In</v>
      </c>
      <c r="AN4280" s="172">
        <v>45819.449675925927</v>
      </c>
      <c r="AO4280" s="69" t="s">
        <v>268</v>
      </c>
      <c r="AP4280" s="69" t="s">
        <v>1913</v>
      </c>
      <c r="AQ4280" s="69" t="s">
        <v>268</v>
      </c>
      <c r="AR4280" s="69" t="s">
        <v>1916</v>
      </c>
    </row>
    <row r="4281" spans="36:44" ht="14.4">
      <c r="AJ4281" s="26" t="str">
        <f>VLOOKUP(AQ4281,'user list'!A:B,2,0)</f>
        <v>QCID</v>
      </c>
      <c r="AK4281" s="26">
        <f t="shared" si="249"/>
        <v>6</v>
      </c>
      <c r="AL4281" s="26">
        <f t="shared" si="250"/>
        <v>11</v>
      </c>
      <c r="AM4281" s="94" t="str">
        <f t="shared" si="251"/>
        <v>6/11 Log In</v>
      </c>
      <c r="AN4281" s="172">
        <v>45819.449918981481</v>
      </c>
      <c r="AO4281" s="69" t="s">
        <v>267</v>
      </c>
      <c r="AP4281" s="69" t="s">
        <v>1913</v>
      </c>
      <c r="AQ4281" s="69" t="s">
        <v>267</v>
      </c>
      <c r="AR4281" s="69" t="s">
        <v>1916</v>
      </c>
    </row>
    <row r="4282" spans="36:44" ht="14.4">
      <c r="AJ4282" s="26" t="str">
        <f>VLOOKUP(AQ4282,'user list'!A:B,2,0)</f>
        <v>PDAO</v>
      </c>
      <c r="AK4282" s="26">
        <f t="shared" si="249"/>
        <v>6</v>
      </c>
      <c r="AL4282" s="26">
        <f t="shared" si="250"/>
        <v>11</v>
      </c>
      <c r="AM4282" s="94" t="str">
        <f t="shared" si="251"/>
        <v>6/11 Log In</v>
      </c>
      <c r="AN4282" s="172">
        <v>45819.451249999998</v>
      </c>
      <c r="AO4282" s="69" t="s">
        <v>258</v>
      </c>
      <c r="AP4282" s="69" t="s">
        <v>1913</v>
      </c>
      <c r="AQ4282" s="69" t="s">
        <v>258</v>
      </c>
      <c r="AR4282" s="69" t="s">
        <v>1916</v>
      </c>
    </row>
    <row r="4283" spans="36:44" ht="14.4">
      <c r="AJ4283" s="26" t="str">
        <f>VLOOKUP(AQ4283,'user list'!A:B,2,0)</f>
        <v>PAISD</v>
      </c>
      <c r="AK4283" s="26">
        <f t="shared" si="249"/>
        <v>6</v>
      </c>
      <c r="AL4283" s="26">
        <f t="shared" si="250"/>
        <v>11</v>
      </c>
      <c r="AM4283" s="94" t="str">
        <f t="shared" si="251"/>
        <v>6/11 Log In</v>
      </c>
      <c r="AN4283" s="172">
        <v>45819.451388888891</v>
      </c>
      <c r="AO4283" s="69" t="s">
        <v>256</v>
      </c>
      <c r="AP4283" s="69" t="s">
        <v>1913</v>
      </c>
      <c r="AQ4283" s="69" t="s">
        <v>256</v>
      </c>
      <c r="AR4283" s="69" t="s">
        <v>1916</v>
      </c>
    </row>
    <row r="4284" spans="36:44" ht="14.4">
      <c r="AJ4284" s="26" t="str">
        <f>VLOOKUP(AQ4284,'user list'!A:B,2,0)</f>
        <v>Admin</v>
      </c>
      <c r="AK4284" s="26">
        <f t="shared" si="249"/>
        <v>6</v>
      </c>
      <c r="AL4284" s="26">
        <f t="shared" si="250"/>
        <v>11</v>
      </c>
      <c r="AM4284" s="94" t="str">
        <f t="shared" si="251"/>
        <v>6/11 Log In</v>
      </c>
      <c r="AN4284" s="172">
        <v>45819.451481481483</v>
      </c>
      <c r="AO4284" s="69" t="s">
        <v>186</v>
      </c>
      <c r="AP4284" s="69" t="s">
        <v>1913</v>
      </c>
      <c r="AQ4284" s="69" t="s">
        <v>186</v>
      </c>
      <c r="AR4284" s="69" t="s">
        <v>1916</v>
      </c>
    </row>
    <row r="4285" spans="36:44" ht="14.4">
      <c r="AJ4285" s="26" t="str">
        <f>VLOOKUP(AQ4285,'user list'!A:B,2,0)</f>
        <v>CHD</v>
      </c>
      <c r="AK4285" s="26">
        <f t="shared" si="249"/>
        <v>6</v>
      </c>
      <c r="AL4285" s="26">
        <f t="shared" si="250"/>
        <v>11</v>
      </c>
      <c r="AM4285" s="94" t="str">
        <f t="shared" si="251"/>
        <v>6/11 Log Off</v>
      </c>
      <c r="AN4285" s="172">
        <v>45819.451504629629</v>
      </c>
      <c r="AO4285" s="69" t="s">
        <v>203</v>
      </c>
      <c r="AP4285" s="69" t="s">
        <v>1913</v>
      </c>
      <c r="AQ4285" s="69" t="s">
        <v>203</v>
      </c>
      <c r="AR4285" s="69" t="s">
        <v>1917</v>
      </c>
    </row>
    <row r="4286" spans="36:44" ht="14.4">
      <c r="AJ4286" s="26" t="str">
        <f>VLOOKUP(AQ4286,'user list'!A:B,2,0)</f>
        <v>CPDD</v>
      </c>
      <c r="AK4286" s="26">
        <f t="shared" si="249"/>
        <v>6</v>
      </c>
      <c r="AL4286" s="26">
        <f t="shared" si="250"/>
        <v>11</v>
      </c>
      <c r="AM4286" s="94" t="str">
        <f t="shared" si="251"/>
        <v>6/11 Log Off</v>
      </c>
      <c r="AN4286" s="172">
        <v>45819.451828703706</v>
      </c>
      <c r="AO4286" s="69" t="s">
        <v>205</v>
      </c>
      <c r="AP4286" s="69" t="s">
        <v>1913</v>
      </c>
      <c r="AQ4286" s="69" t="s">
        <v>205</v>
      </c>
      <c r="AR4286" s="69" t="s">
        <v>1917</v>
      </c>
    </row>
    <row r="4287" spans="36:44" ht="14.4">
      <c r="AJ4287" s="26" t="str">
        <f>VLOOKUP(AQ4287,'user list'!A:B,2,0)</f>
        <v>CPDD</v>
      </c>
      <c r="AK4287" s="26">
        <f t="shared" si="249"/>
        <v>6</v>
      </c>
      <c r="AL4287" s="26">
        <f t="shared" si="250"/>
        <v>11</v>
      </c>
      <c r="AM4287" s="94" t="str">
        <f t="shared" si="251"/>
        <v>6/11 Log In</v>
      </c>
      <c r="AN4287" s="172">
        <v>45819.451886574076</v>
      </c>
      <c r="AO4287" s="69" t="s">
        <v>205</v>
      </c>
      <c r="AP4287" s="69" t="s">
        <v>1913</v>
      </c>
      <c r="AQ4287" s="69" t="s">
        <v>205</v>
      </c>
      <c r="AR4287" s="69" t="s">
        <v>1916</v>
      </c>
    </row>
    <row r="4288" spans="36:44" ht="14.4">
      <c r="AJ4288" s="26" t="str">
        <f>VLOOKUP(AQ4288,'user list'!A:B,2,0)</f>
        <v>ITDD</v>
      </c>
      <c r="AK4288" s="26">
        <f t="shared" si="249"/>
        <v>6</v>
      </c>
      <c r="AL4288" s="26">
        <f t="shared" si="250"/>
        <v>11</v>
      </c>
      <c r="AM4288" s="94" t="str">
        <f t="shared" si="251"/>
        <v>6/11 Log Off</v>
      </c>
      <c r="AN4288" s="172">
        <v>45819.452037037037</v>
      </c>
      <c r="AO4288" s="69" t="s">
        <v>219</v>
      </c>
      <c r="AP4288" s="69" t="s">
        <v>1913</v>
      </c>
      <c r="AQ4288" s="69" t="s">
        <v>219</v>
      </c>
      <c r="AR4288" s="69" t="s">
        <v>1917</v>
      </c>
    </row>
    <row r="4289" spans="36:44" ht="14.4">
      <c r="AJ4289" s="26" t="str">
        <f>VLOOKUP(AQ4289,'user list'!A:B,2,0)</f>
        <v>ITDD</v>
      </c>
      <c r="AK4289" s="26">
        <f t="shared" si="249"/>
        <v>6</v>
      </c>
      <c r="AL4289" s="26">
        <f t="shared" si="250"/>
        <v>11</v>
      </c>
      <c r="AM4289" s="94" t="str">
        <f t="shared" si="251"/>
        <v>6/11 Log In</v>
      </c>
      <c r="AN4289" s="172">
        <v>45819.45208333333</v>
      </c>
      <c r="AO4289" s="69" t="s">
        <v>219</v>
      </c>
      <c r="AP4289" s="69" t="s">
        <v>1913</v>
      </c>
      <c r="AQ4289" s="69" t="s">
        <v>219</v>
      </c>
      <c r="AR4289" s="69" t="s">
        <v>1916</v>
      </c>
    </row>
    <row r="4290" spans="36:44" ht="14.4">
      <c r="AJ4290" s="26" t="str">
        <f>VLOOKUP(AQ4290,'user list'!A:B,2,0)</f>
        <v>CHD</v>
      </c>
      <c r="AK4290" s="26">
        <f t="shared" si="249"/>
        <v>6</v>
      </c>
      <c r="AL4290" s="26">
        <f t="shared" si="250"/>
        <v>11</v>
      </c>
      <c r="AM4290" s="94" t="str">
        <f t="shared" si="251"/>
        <v>6/11 Log In</v>
      </c>
      <c r="AN4290" s="172">
        <v>45819.452175925922</v>
      </c>
      <c r="AO4290" s="69" t="s">
        <v>202</v>
      </c>
      <c r="AP4290" s="69" t="s">
        <v>1913</v>
      </c>
      <c r="AQ4290" s="69" t="s">
        <v>202</v>
      </c>
      <c r="AR4290" s="69" t="s">
        <v>1916</v>
      </c>
    </row>
    <row r="4291" spans="36:44" ht="14.4">
      <c r="AJ4291" s="26" t="str">
        <f>VLOOKUP(AQ4291,'user list'!A:B,2,0)</f>
        <v>CHD</v>
      </c>
      <c r="AK4291" s="26">
        <f t="shared" si="249"/>
        <v>6</v>
      </c>
      <c r="AL4291" s="26">
        <f t="shared" si="250"/>
        <v>11</v>
      </c>
      <c r="AM4291" s="94" t="str">
        <f t="shared" si="251"/>
        <v>6/11 Log In</v>
      </c>
      <c r="AN4291" s="172">
        <v>45819.45239583333</v>
      </c>
      <c r="AO4291" s="69" t="s">
        <v>203</v>
      </c>
      <c r="AP4291" s="69" t="s">
        <v>1913</v>
      </c>
      <c r="AQ4291" s="69" t="s">
        <v>203</v>
      </c>
      <c r="AR4291" s="69" t="s">
        <v>1916</v>
      </c>
    </row>
    <row r="4292" spans="36:44" ht="14.4">
      <c r="AJ4292" s="26" t="str">
        <f>VLOOKUP(AQ4292,'user list'!A:B,2,0)</f>
        <v>OCA</v>
      </c>
      <c r="AK4292" s="26">
        <f t="shared" si="249"/>
        <v>6</v>
      </c>
      <c r="AL4292" s="26">
        <f t="shared" si="250"/>
        <v>11</v>
      </c>
      <c r="AM4292" s="94" t="str">
        <f t="shared" si="251"/>
        <v>6/11 Log Off</v>
      </c>
      <c r="AN4292" s="172">
        <v>45819.452604166669</v>
      </c>
      <c r="AO4292" s="69" t="s">
        <v>224</v>
      </c>
      <c r="AP4292" s="69" t="s">
        <v>1913</v>
      </c>
      <c r="AQ4292" s="69" t="s">
        <v>224</v>
      </c>
      <c r="AR4292" s="69" t="s">
        <v>1917</v>
      </c>
    </row>
    <row r="4293" spans="36:44" ht="14.4">
      <c r="AJ4293" s="26" t="str">
        <f>VLOOKUP(AQ4293,'user list'!A:B,2,0)</f>
        <v>OCM</v>
      </c>
      <c r="AK4293" s="26">
        <f t="shared" si="249"/>
        <v>6</v>
      </c>
      <c r="AL4293" s="26">
        <f t="shared" si="250"/>
        <v>11</v>
      </c>
      <c r="AM4293" s="94" t="str">
        <f t="shared" si="251"/>
        <v>6/11 Log In</v>
      </c>
      <c r="AN4293" s="172">
        <v>45819.452719907407</v>
      </c>
      <c r="AO4293" s="69" t="s">
        <v>230</v>
      </c>
      <c r="AP4293" s="69" t="s">
        <v>1913</v>
      </c>
      <c r="AQ4293" s="69" t="s">
        <v>230</v>
      </c>
      <c r="AR4293" s="69" t="s">
        <v>1916</v>
      </c>
    </row>
    <row r="4294" spans="36:44" ht="14.4">
      <c r="AJ4294" s="26" t="str">
        <f>VLOOKUP(AQ4294,'user list'!A:B,2,0)</f>
        <v>OSSP</v>
      </c>
      <c r="AK4294" s="26">
        <f t="shared" si="249"/>
        <v>6</v>
      </c>
      <c r="AL4294" s="26">
        <f t="shared" si="250"/>
        <v>11</v>
      </c>
      <c r="AM4294" s="94" t="str">
        <f t="shared" si="251"/>
        <v>6/11 Log In</v>
      </c>
      <c r="AN4294" s="172">
        <v>45819.453113425923</v>
      </c>
      <c r="AO4294" s="69" t="s">
        <v>255</v>
      </c>
      <c r="AP4294" s="69" t="s">
        <v>1913</v>
      </c>
      <c r="AQ4294" s="69" t="s">
        <v>255</v>
      </c>
      <c r="AR4294" s="69" t="s">
        <v>1916</v>
      </c>
    </row>
    <row r="4295" spans="36:44" ht="14.4">
      <c r="AJ4295" s="26" t="str">
        <f>VLOOKUP(AQ4295,'user list'!A:B,2,0)</f>
        <v>Admin</v>
      </c>
      <c r="AK4295" s="26">
        <f t="shared" si="249"/>
        <v>6</v>
      </c>
      <c r="AL4295" s="26">
        <f t="shared" si="250"/>
        <v>11</v>
      </c>
      <c r="AM4295" s="94" t="str">
        <f t="shared" si="251"/>
        <v>6/11 Log In</v>
      </c>
      <c r="AN4295" s="172">
        <v>45819.454444444447</v>
      </c>
      <c r="AO4295" s="69" t="s">
        <v>186</v>
      </c>
      <c r="AP4295" s="69" t="s">
        <v>1913</v>
      </c>
      <c r="AQ4295" s="69" t="s">
        <v>186</v>
      </c>
      <c r="AR4295" s="69" t="s">
        <v>1916</v>
      </c>
    </row>
    <row r="4296" spans="36:44" ht="14.4">
      <c r="AJ4296" s="26" t="str">
        <f>VLOOKUP(AQ4296,'user list'!A:B,2,0)</f>
        <v>Admin</v>
      </c>
      <c r="AK4296" s="26">
        <f t="shared" si="249"/>
        <v>6</v>
      </c>
      <c r="AL4296" s="26">
        <f t="shared" si="250"/>
        <v>11</v>
      </c>
      <c r="AM4296" s="94" t="str">
        <f t="shared" si="251"/>
        <v>6/11 Log In</v>
      </c>
      <c r="AN4296" s="172">
        <v>45819.454444444447</v>
      </c>
      <c r="AO4296" s="69" t="s">
        <v>186</v>
      </c>
      <c r="AP4296" s="69" t="s">
        <v>1913</v>
      </c>
      <c r="AQ4296" s="69" t="s">
        <v>186</v>
      </c>
      <c r="AR4296" s="69" t="s">
        <v>1916</v>
      </c>
    </row>
    <row r="4297" spans="36:44" ht="14.4">
      <c r="AJ4297" s="26" t="str">
        <f>VLOOKUP(AQ4297,'user list'!A:B,2,0)</f>
        <v>CHD</v>
      </c>
      <c r="AK4297" s="26">
        <f t="shared" si="249"/>
        <v>6</v>
      </c>
      <c r="AL4297" s="26">
        <f t="shared" si="250"/>
        <v>11</v>
      </c>
      <c r="AM4297" s="94" t="str">
        <f t="shared" si="251"/>
        <v>6/11 Log In</v>
      </c>
      <c r="AN4297" s="172">
        <v>45819.455462962964</v>
      </c>
      <c r="AO4297" s="69" t="s">
        <v>203</v>
      </c>
      <c r="AP4297" s="69" t="s">
        <v>1913</v>
      </c>
      <c r="AQ4297" s="69" t="s">
        <v>203</v>
      </c>
      <c r="AR4297" s="69" t="s">
        <v>1916</v>
      </c>
    </row>
    <row r="4298" spans="36:44" ht="14.4">
      <c r="AJ4298" s="26" t="str">
        <f>VLOOKUP(AQ4298,'user list'!A:B,2,0)</f>
        <v>PDAO</v>
      </c>
      <c r="AK4298" s="26">
        <f t="shared" si="249"/>
        <v>6</v>
      </c>
      <c r="AL4298" s="26">
        <f t="shared" si="250"/>
        <v>11</v>
      </c>
      <c r="AM4298" s="94" t="str">
        <f t="shared" si="251"/>
        <v>6/11 Log Off</v>
      </c>
      <c r="AN4298" s="172">
        <v>45819.455763888887</v>
      </c>
      <c r="AO4298" s="69" t="s">
        <v>258</v>
      </c>
      <c r="AP4298" s="69" t="s">
        <v>1913</v>
      </c>
      <c r="AQ4298" s="69" t="s">
        <v>258</v>
      </c>
      <c r="AR4298" s="69" t="s">
        <v>1917</v>
      </c>
    </row>
    <row r="4299" spans="36:44" ht="14.4">
      <c r="AJ4299" s="26" t="str">
        <f>VLOOKUP(AQ4299,'user list'!A:B,2,0)</f>
        <v>PDAO</v>
      </c>
      <c r="AK4299" s="26">
        <f t="shared" si="249"/>
        <v>6</v>
      </c>
      <c r="AL4299" s="26">
        <f t="shared" si="250"/>
        <v>11</v>
      </c>
      <c r="AM4299" s="94" t="str">
        <f t="shared" si="251"/>
        <v>6/11 Log In</v>
      </c>
      <c r="AN4299" s="172">
        <v>45819.455914351849</v>
      </c>
      <c r="AO4299" s="69" t="s">
        <v>258</v>
      </c>
      <c r="AP4299" s="69" t="s">
        <v>1913</v>
      </c>
      <c r="AQ4299" s="69" t="s">
        <v>258</v>
      </c>
      <c r="AR4299" s="69" t="s">
        <v>1916</v>
      </c>
    </row>
    <row r="4300" spans="36:44" ht="14.4">
      <c r="AJ4300" s="26" t="str">
        <f>VLOOKUP(AQ4300,'user list'!A:B,2,0)</f>
        <v>PDAO</v>
      </c>
      <c r="AK4300" s="26">
        <f t="shared" si="249"/>
        <v>6</v>
      </c>
      <c r="AL4300" s="26">
        <f t="shared" si="250"/>
        <v>11</v>
      </c>
      <c r="AM4300" s="94" t="str">
        <f t="shared" si="251"/>
        <v>6/11 Log In</v>
      </c>
      <c r="AN4300" s="172">
        <v>45819.456354166665</v>
      </c>
      <c r="AO4300" s="69" t="s">
        <v>258</v>
      </c>
      <c r="AP4300" s="69" t="s">
        <v>1913</v>
      </c>
      <c r="AQ4300" s="69" t="s">
        <v>258</v>
      </c>
      <c r="AR4300" s="69" t="s">
        <v>1916</v>
      </c>
    </row>
    <row r="4301" spans="36:44" ht="14.4">
      <c r="AJ4301" s="26" t="str">
        <f>VLOOKUP(AQ4301,'user list'!A:B,2,0)</f>
        <v>OSSP</v>
      </c>
      <c r="AK4301" s="26">
        <f t="shared" si="249"/>
        <v>6</v>
      </c>
      <c r="AL4301" s="26">
        <f t="shared" si="250"/>
        <v>11</v>
      </c>
      <c r="AM4301" s="94" t="str">
        <f t="shared" si="251"/>
        <v>6/11 Log In</v>
      </c>
      <c r="AN4301" s="172">
        <v>45819.456365740742</v>
      </c>
      <c r="AO4301" s="69" t="s">
        <v>255</v>
      </c>
      <c r="AP4301" s="69" t="s">
        <v>1913</v>
      </c>
      <c r="AQ4301" s="69" t="s">
        <v>255</v>
      </c>
      <c r="AR4301" s="69" t="s">
        <v>1916</v>
      </c>
    </row>
    <row r="4302" spans="36:44" ht="14.4">
      <c r="AJ4302" s="26" t="str">
        <f>VLOOKUP(AQ4302,'user list'!A:B,2,0)</f>
        <v>PDAO</v>
      </c>
      <c r="AK4302" s="26">
        <f t="shared" si="249"/>
        <v>6</v>
      </c>
      <c r="AL4302" s="26">
        <f t="shared" si="250"/>
        <v>11</v>
      </c>
      <c r="AM4302" s="94" t="str">
        <f t="shared" si="251"/>
        <v>6/11 Log In</v>
      </c>
      <c r="AN4302" s="172">
        <v>45819.45648148148</v>
      </c>
      <c r="AO4302" s="69" t="s">
        <v>258</v>
      </c>
      <c r="AP4302" s="69" t="s">
        <v>1913</v>
      </c>
      <c r="AQ4302" s="69" t="s">
        <v>258</v>
      </c>
      <c r="AR4302" s="69" t="s">
        <v>1916</v>
      </c>
    </row>
    <row r="4303" spans="36:44" ht="14.4">
      <c r="AJ4303" s="26" t="str">
        <f>VLOOKUP(AQ4303,'user list'!A:B,2,0)</f>
        <v>PDAO</v>
      </c>
      <c r="AK4303" s="26">
        <f t="shared" si="249"/>
        <v>6</v>
      </c>
      <c r="AL4303" s="26">
        <f t="shared" si="250"/>
        <v>11</v>
      </c>
      <c r="AM4303" s="94" t="str">
        <f t="shared" si="251"/>
        <v>6/11 Log In</v>
      </c>
      <c r="AN4303" s="172">
        <v>45819.457881944443</v>
      </c>
      <c r="AO4303" s="69" t="s">
        <v>258</v>
      </c>
      <c r="AP4303" s="69" t="s">
        <v>1913</v>
      </c>
      <c r="AQ4303" s="69" t="s">
        <v>258</v>
      </c>
      <c r="AR4303" s="69" t="s">
        <v>1916</v>
      </c>
    </row>
    <row r="4304" spans="36:44" ht="14.4">
      <c r="AJ4304" s="26" t="str">
        <f>VLOOKUP(AQ4304,'user list'!A:B,2,0)</f>
        <v>OCM</v>
      </c>
      <c r="AK4304" s="26">
        <f t="shared" si="249"/>
        <v>6</v>
      </c>
      <c r="AL4304" s="26">
        <f t="shared" si="250"/>
        <v>11</v>
      </c>
      <c r="AM4304" s="94" t="str">
        <f t="shared" si="251"/>
        <v>6/11 Log Off</v>
      </c>
      <c r="AN4304" s="172">
        <v>45819.46025462963</v>
      </c>
      <c r="AO4304" s="69" t="s">
        <v>230</v>
      </c>
      <c r="AP4304" s="69" t="s">
        <v>1913</v>
      </c>
      <c r="AQ4304" s="69" t="s">
        <v>230</v>
      </c>
      <c r="AR4304" s="69" t="s">
        <v>1917</v>
      </c>
    </row>
    <row r="4305" spans="36:44" ht="14.4">
      <c r="AJ4305" s="26" t="str">
        <f>VLOOKUP(AQ4305,'user list'!A:B,2,0)</f>
        <v>SSDD</v>
      </c>
      <c r="AK4305" s="26">
        <f t="shared" si="249"/>
        <v>6</v>
      </c>
      <c r="AL4305" s="26">
        <f t="shared" si="250"/>
        <v>11</v>
      </c>
      <c r="AM4305" s="94" t="str">
        <f t="shared" si="251"/>
        <v>6/11 Log Off</v>
      </c>
      <c r="AN4305" s="172">
        <v>45819.460393518515</v>
      </c>
      <c r="AO4305" s="69" t="s">
        <v>273</v>
      </c>
      <c r="AP4305" s="69" t="s">
        <v>1913</v>
      </c>
      <c r="AQ4305" s="69" t="s">
        <v>273</v>
      </c>
      <c r="AR4305" s="69" t="s">
        <v>1917</v>
      </c>
    </row>
    <row r="4306" spans="36:44" ht="14.4">
      <c r="AJ4306" s="26" t="str">
        <f>VLOOKUP(AQ4306,'user list'!A:B,2,0)</f>
        <v>SSDD</v>
      </c>
      <c r="AK4306" s="26">
        <f t="shared" si="249"/>
        <v>6</v>
      </c>
      <c r="AL4306" s="26">
        <f t="shared" si="250"/>
        <v>11</v>
      </c>
      <c r="AM4306" s="94" t="str">
        <f t="shared" si="251"/>
        <v>6/11 Log In</v>
      </c>
      <c r="AN4306" s="172">
        <v>45819.460613425923</v>
      </c>
      <c r="AO4306" s="69" t="s">
        <v>273</v>
      </c>
      <c r="AP4306" s="69" t="s">
        <v>1913</v>
      </c>
      <c r="AQ4306" s="69" t="s">
        <v>273</v>
      </c>
      <c r="AR4306" s="69" t="s">
        <v>1916</v>
      </c>
    </row>
    <row r="4307" spans="36:44" ht="14.4">
      <c r="AJ4307" s="26" t="str">
        <f>VLOOKUP(AQ4307,'user list'!A:B,2,0)</f>
        <v>QCPL</v>
      </c>
      <c r="AK4307" s="26">
        <f t="shared" si="249"/>
        <v>6</v>
      </c>
      <c r="AL4307" s="26">
        <f t="shared" si="250"/>
        <v>11</v>
      </c>
      <c r="AM4307" s="94" t="str">
        <f t="shared" si="251"/>
        <v>6/11 Log In</v>
      </c>
      <c r="AN4307" s="172">
        <v>45819.46125</v>
      </c>
      <c r="AO4307" s="69" t="s">
        <v>268</v>
      </c>
      <c r="AP4307" s="69" t="s">
        <v>1913</v>
      </c>
      <c r="AQ4307" s="69" t="s">
        <v>268</v>
      </c>
      <c r="AR4307" s="69" t="s">
        <v>1916</v>
      </c>
    </row>
    <row r="4308" spans="36:44" ht="14.4">
      <c r="AJ4308" s="26" t="str">
        <f>VLOOKUP(AQ4308,'user list'!A:B,2,0)</f>
        <v>CCESD</v>
      </c>
      <c r="AK4308" s="26">
        <f t="shared" si="249"/>
        <v>6</v>
      </c>
      <c r="AL4308" s="26">
        <f t="shared" si="250"/>
        <v>11</v>
      </c>
      <c r="AM4308" s="94" t="str">
        <f t="shared" si="251"/>
        <v>6/11 Log Off</v>
      </c>
      <c r="AN4308" s="172">
        <v>45819.461805555555</v>
      </c>
      <c r="AO4308" s="69" t="s">
        <v>284</v>
      </c>
      <c r="AP4308" s="69" t="s">
        <v>1913</v>
      </c>
      <c r="AQ4308" s="69" t="s">
        <v>284</v>
      </c>
      <c r="AR4308" s="69" t="s">
        <v>1917</v>
      </c>
    </row>
    <row r="4309" spans="36:44" ht="14.4">
      <c r="AJ4309" s="26" t="str">
        <f>VLOOKUP(AQ4309,'user list'!A:B,2,0)</f>
        <v>CCESD</v>
      </c>
      <c r="AK4309" s="26">
        <f t="shared" si="249"/>
        <v>6</v>
      </c>
      <c r="AL4309" s="26">
        <f t="shared" si="250"/>
        <v>11</v>
      </c>
      <c r="AM4309" s="94" t="str">
        <f t="shared" si="251"/>
        <v>6/11 Log In</v>
      </c>
      <c r="AN4309" s="172">
        <v>45819.462569444448</v>
      </c>
      <c r="AO4309" s="69" t="s">
        <v>284</v>
      </c>
      <c r="AP4309" s="69" t="s">
        <v>1913</v>
      </c>
      <c r="AQ4309" s="69" t="s">
        <v>284</v>
      </c>
      <c r="AR4309" s="69" t="s">
        <v>1916</v>
      </c>
    </row>
    <row r="4310" spans="36:44" ht="14.4">
      <c r="AJ4310" s="26" t="str">
        <f>VLOOKUP(AQ4310,'user list'!A:B,2,0)</f>
        <v>OCAs</v>
      </c>
      <c r="AK4310" s="26">
        <f t="shared" si="249"/>
        <v>6</v>
      </c>
      <c r="AL4310" s="26">
        <f t="shared" si="250"/>
        <v>11</v>
      </c>
      <c r="AM4310" s="94" t="str">
        <f t="shared" si="251"/>
        <v>6/11 Log Off</v>
      </c>
      <c r="AN4310" s="172">
        <v>45819.462800925925</v>
      </c>
      <c r="AO4310" s="69" t="s">
        <v>279</v>
      </c>
      <c r="AP4310" s="69" t="s">
        <v>1913</v>
      </c>
      <c r="AQ4310" s="69" t="s">
        <v>279</v>
      </c>
      <c r="AR4310" s="69" t="s">
        <v>1917</v>
      </c>
    </row>
    <row r="4311" spans="36:44" ht="14.4">
      <c r="AJ4311" s="26" t="str">
        <f>VLOOKUP(AQ4311,'user list'!A:B,2,0)</f>
        <v>OCAs</v>
      </c>
      <c r="AK4311" s="26">
        <f t="shared" si="249"/>
        <v>6</v>
      </c>
      <c r="AL4311" s="26">
        <f t="shared" si="250"/>
        <v>11</v>
      </c>
      <c r="AM4311" s="94" t="str">
        <f t="shared" si="251"/>
        <v>6/11 Log In</v>
      </c>
      <c r="AN4311" s="172">
        <v>45819.46292824074</v>
      </c>
      <c r="AO4311" s="69" t="s">
        <v>279</v>
      </c>
      <c r="AP4311" s="69" t="s">
        <v>1913</v>
      </c>
      <c r="AQ4311" s="69" t="s">
        <v>279</v>
      </c>
      <c r="AR4311" s="69" t="s">
        <v>1916</v>
      </c>
    </row>
    <row r="4312" spans="36:44" ht="14.4">
      <c r="AJ4312" s="26" t="str">
        <f>VLOOKUP(AQ4312,'user list'!A:B,2,0)</f>
        <v>DBO</v>
      </c>
      <c r="AK4312" s="26">
        <f t="shared" si="249"/>
        <v>6</v>
      </c>
      <c r="AL4312" s="26">
        <f t="shared" si="250"/>
        <v>11</v>
      </c>
      <c r="AM4312" s="94" t="str">
        <f t="shared" si="251"/>
        <v>6/11 Log Off</v>
      </c>
      <c r="AN4312" s="172">
        <v>45819.463460648149</v>
      </c>
      <c r="AO4312" s="69" t="s">
        <v>209</v>
      </c>
      <c r="AP4312" s="69" t="s">
        <v>1913</v>
      </c>
      <c r="AQ4312" s="69" t="s">
        <v>209</v>
      </c>
      <c r="AR4312" s="69" t="s">
        <v>1917</v>
      </c>
    </row>
    <row r="4313" spans="36:44" ht="14.4">
      <c r="AJ4313" s="26" t="str">
        <f>VLOOKUP(AQ4313,'user list'!A:B,2,0)</f>
        <v>DBO</v>
      </c>
      <c r="AK4313" s="26">
        <f t="shared" si="249"/>
        <v>6</v>
      </c>
      <c r="AL4313" s="26">
        <f t="shared" si="250"/>
        <v>11</v>
      </c>
      <c r="AM4313" s="94" t="str">
        <f t="shared" si="251"/>
        <v>6/11 Log In</v>
      </c>
      <c r="AN4313" s="172">
        <v>45819.463703703703</v>
      </c>
      <c r="AO4313" s="69" t="s">
        <v>209</v>
      </c>
      <c r="AP4313" s="69" t="s">
        <v>1913</v>
      </c>
      <c r="AQ4313" s="69" t="s">
        <v>209</v>
      </c>
      <c r="AR4313" s="69" t="s">
        <v>1916</v>
      </c>
    </row>
    <row r="4314" spans="36:44" ht="14.4">
      <c r="AJ4314" s="26" t="str">
        <f>VLOOKUP(AQ4314,'user list'!A:B,2,0)</f>
        <v>QCBAS</v>
      </c>
      <c r="AK4314" s="26">
        <f t="shared" si="249"/>
        <v>6</v>
      </c>
      <c r="AL4314" s="26">
        <f t="shared" si="250"/>
        <v>11</v>
      </c>
      <c r="AM4314" s="94" t="str">
        <f t="shared" si="251"/>
        <v>6/11 Log In</v>
      </c>
      <c r="AN4314" s="172">
        <v>45819.466874999998</v>
      </c>
      <c r="AO4314" s="69" t="s">
        <v>263</v>
      </c>
      <c r="AP4314" s="69" t="s">
        <v>1913</v>
      </c>
      <c r="AQ4314" s="69" t="s">
        <v>263</v>
      </c>
      <c r="AR4314" s="69" t="s">
        <v>1916</v>
      </c>
    </row>
    <row r="4315" spans="36:44" ht="14.4">
      <c r="AJ4315" s="26" t="str">
        <f>VLOOKUP(AQ4315,'user list'!A:B,2,0)</f>
        <v>Admin</v>
      </c>
      <c r="AK4315" s="26">
        <f t="shared" si="249"/>
        <v>6</v>
      </c>
      <c r="AL4315" s="26">
        <f t="shared" si="250"/>
        <v>11</v>
      </c>
      <c r="AM4315" s="94" t="str">
        <f t="shared" si="251"/>
        <v>6/11 Log Off</v>
      </c>
      <c r="AN4315" s="172">
        <v>45819.467013888891</v>
      </c>
      <c r="AO4315" s="69" t="s">
        <v>186</v>
      </c>
      <c r="AP4315" s="69" t="s">
        <v>1913</v>
      </c>
      <c r="AQ4315" s="69" t="s">
        <v>186</v>
      </c>
      <c r="AR4315" s="69" t="s">
        <v>1917</v>
      </c>
    </row>
    <row r="4316" spans="36:44" ht="14.4">
      <c r="AJ4316" s="26" t="str">
        <f>VLOOKUP(AQ4316,'user list'!A:B,2,0)</f>
        <v>OCM</v>
      </c>
      <c r="AK4316" s="26">
        <f t="shared" si="249"/>
        <v>6</v>
      </c>
      <c r="AL4316" s="26">
        <f t="shared" si="250"/>
        <v>11</v>
      </c>
      <c r="AM4316" s="94" t="str">
        <f t="shared" si="251"/>
        <v>6/11 Log In</v>
      </c>
      <c r="AN4316" s="172">
        <v>45819.468240740738</v>
      </c>
      <c r="AO4316" s="69" t="s">
        <v>234</v>
      </c>
      <c r="AP4316" s="69" t="s">
        <v>1913</v>
      </c>
      <c r="AQ4316" s="69" t="s">
        <v>234</v>
      </c>
      <c r="AR4316" s="69" t="s">
        <v>1916</v>
      </c>
    </row>
    <row r="4317" spans="36:44" ht="14.4">
      <c r="AJ4317" s="26" t="str">
        <f>VLOOKUP(AQ4317,'user list'!A:B,2,0)</f>
        <v>CTO</v>
      </c>
      <c r="AK4317" s="26">
        <f t="shared" si="249"/>
        <v>6</v>
      </c>
      <c r="AL4317" s="26">
        <f t="shared" si="250"/>
        <v>11</v>
      </c>
      <c r="AM4317" s="94" t="str">
        <f t="shared" si="251"/>
        <v>6/11 Log Off</v>
      </c>
      <c r="AN4317" s="172">
        <v>45819.468414351853</v>
      </c>
      <c r="AO4317" s="69" t="s">
        <v>207</v>
      </c>
      <c r="AP4317" s="69" t="s">
        <v>1913</v>
      </c>
      <c r="AQ4317" s="69" t="s">
        <v>207</v>
      </c>
      <c r="AR4317" s="69" t="s">
        <v>1917</v>
      </c>
    </row>
    <row r="4318" spans="36:44" ht="14.4">
      <c r="AJ4318" s="26" t="str">
        <f>VLOOKUP(AQ4318,'user list'!A:B,2,0)</f>
        <v>QCYDO</v>
      </c>
      <c r="AK4318" s="26">
        <f t="shared" si="249"/>
        <v>6</v>
      </c>
      <c r="AL4318" s="26">
        <f t="shared" si="250"/>
        <v>11</v>
      </c>
      <c r="AM4318" s="94" t="str">
        <f t="shared" si="251"/>
        <v>6/11 Log In</v>
      </c>
      <c r="AN4318" s="172">
        <v>45819.4687037037</v>
      </c>
      <c r="AO4318" s="69" t="s">
        <v>270</v>
      </c>
      <c r="AP4318" s="69" t="s">
        <v>1913</v>
      </c>
      <c r="AQ4318" s="69" t="s">
        <v>270</v>
      </c>
      <c r="AR4318" s="69" t="s">
        <v>1916</v>
      </c>
    </row>
    <row r="4319" spans="36:44" ht="14.4">
      <c r="AJ4319" s="26" t="str">
        <f>VLOOKUP(AQ4319,'user list'!A:B,2,0)</f>
        <v>TTMD</v>
      </c>
      <c r="AK4319" s="26">
        <f t="shared" si="249"/>
        <v>6</v>
      </c>
      <c r="AL4319" s="26">
        <f t="shared" si="250"/>
        <v>11</v>
      </c>
      <c r="AM4319" s="94" t="str">
        <f t="shared" si="251"/>
        <v>6/11 Log In</v>
      </c>
      <c r="AN4319" s="172">
        <v>45819.468715277777</v>
      </c>
      <c r="AO4319" s="69" t="s">
        <v>278</v>
      </c>
      <c r="AP4319" s="69" t="s">
        <v>1913</v>
      </c>
      <c r="AQ4319" s="69" t="s">
        <v>278</v>
      </c>
      <c r="AR4319" s="69" t="s">
        <v>1916</v>
      </c>
    </row>
    <row r="4320" spans="36:44" ht="14.4">
      <c r="AJ4320" s="26" t="str">
        <f>VLOOKUP(AQ4320,'user list'!A:B,2,0)</f>
        <v>ITDD</v>
      </c>
      <c r="AK4320" s="26">
        <f t="shared" si="249"/>
        <v>6</v>
      </c>
      <c r="AL4320" s="26">
        <f t="shared" si="250"/>
        <v>11</v>
      </c>
      <c r="AM4320" s="94" t="str">
        <f t="shared" si="251"/>
        <v>6/11 Log Off</v>
      </c>
      <c r="AN4320" s="172">
        <v>45819.469305555554</v>
      </c>
      <c r="AO4320" s="69" t="s">
        <v>219</v>
      </c>
      <c r="AP4320" s="69" t="s">
        <v>1913</v>
      </c>
      <c r="AQ4320" s="69" t="s">
        <v>219</v>
      </c>
      <c r="AR4320" s="69" t="s">
        <v>1917</v>
      </c>
    </row>
    <row r="4321" spans="36:44" ht="14.4">
      <c r="AJ4321" s="26" t="str">
        <f>VLOOKUP(AQ4321,'user list'!A:B,2,0)</f>
        <v>PDAO</v>
      </c>
      <c r="AK4321" s="26">
        <f t="shared" si="249"/>
        <v>6</v>
      </c>
      <c r="AL4321" s="26">
        <f t="shared" si="250"/>
        <v>11</v>
      </c>
      <c r="AM4321" s="94" t="str">
        <f t="shared" si="251"/>
        <v>6/11 Log Off</v>
      </c>
      <c r="AN4321" s="172">
        <v>45819.471435185187</v>
      </c>
      <c r="AO4321" s="69" t="s">
        <v>258</v>
      </c>
      <c r="AP4321" s="69" t="s">
        <v>1913</v>
      </c>
      <c r="AQ4321" s="69" t="s">
        <v>258</v>
      </c>
      <c r="AR4321" s="69" t="s">
        <v>1917</v>
      </c>
    </row>
    <row r="4322" spans="36:44" ht="14.4">
      <c r="AJ4322" s="26" t="str">
        <f>VLOOKUP(AQ4322,'user list'!A:B,2,0)</f>
        <v>PDAO</v>
      </c>
      <c r="AK4322" s="26">
        <f t="shared" si="249"/>
        <v>6</v>
      </c>
      <c r="AL4322" s="26">
        <f t="shared" si="250"/>
        <v>11</v>
      </c>
      <c r="AM4322" s="94" t="str">
        <f t="shared" si="251"/>
        <v>6/11 Log In</v>
      </c>
      <c r="AN4322" s="172">
        <v>45819.47152777778</v>
      </c>
      <c r="AO4322" s="69" t="s">
        <v>258</v>
      </c>
      <c r="AP4322" s="69" t="s">
        <v>1913</v>
      </c>
      <c r="AQ4322" s="69" t="s">
        <v>258</v>
      </c>
      <c r="AR4322" s="69" t="s">
        <v>1916</v>
      </c>
    </row>
    <row r="4323" spans="36:44" ht="14.4">
      <c r="AJ4323" s="26" t="str">
        <f>VLOOKUP(AQ4323,'user list'!A:B,2,0)</f>
        <v>CHD</v>
      </c>
      <c r="AK4323" s="26">
        <f t="shared" ref="AK4323:AK4386" si="252">MONTH(AN4323)</f>
        <v>6</v>
      </c>
      <c r="AL4323" s="26">
        <f t="shared" ref="AL4323:AL4386" si="253">DAY(AN4323)</f>
        <v>11</v>
      </c>
      <c r="AM4323" s="94" t="str">
        <f t="shared" ref="AM4323:AM4386" si="254">AK4323&amp;"/"&amp;AL4323&amp;" "&amp;AR4323</f>
        <v>6/11 Log Off</v>
      </c>
      <c r="AN4323" s="172">
        <v>45819.471643518518</v>
      </c>
      <c r="AO4323" s="69" t="s">
        <v>203</v>
      </c>
      <c r="AP4323" s="69" t="s">
        <v>1913</v>
      </c>
      <c r="AQ4323" s="69" t="s">
        <v>203</v>
      </c>
      <c r="AR4323" s="69" t="s">
        <v>1917</v>
      </c>
    </row>
    <row r="4324" spans="36:44" ht="14.4">
      <c r="AJ4324" s="26" t="str">
        <f>VLOOKUP(AQ4324,'user list'!A:B,2,0)</f>
        <v>CHD</v>
      </c>
      <c r="AK4324" s="26">
        <f t="shared" si="252"/>
        <v>6</v>
      </c>
      <c r="AL4324" s="26">
        <f t="shared" si="253"/>
        <v>11</v>
      </c>
      <c r="AM4324" s="94" t="str">
        <f t="shared" si="254"/>
        <v>6/11 Log In</v>
      </c>
      <c r="AN4324" s="172">
        <v>45819.47184027778</v>
      </c>
      <c r="AO4324" s="69" t="s">
        <v>203</v>
      </c>
      <c r="AP4324" s="69" t="s">
        <v>1913</v>
      </c>
      <c r="AQ4324" s="69" t="s">
        <v>203</v>
      </c>
      <c r="AR4324" s="69" t="s">
        <v>1916</v>
      </c>
    </row>
    <row r="4325" spans="36:44" ht="14.4">
      <c r="AJ4325" s="26" t="str">
        <f>VLOOKUP(AQ4325,'user list'!A:B,2,0)</f>
        <v>OCAs</v>
      </c>
      <c r="AK4325" s="26">
        <f t="shared" si="252"/>
        <v>6</v>
      </c>
      <c r="AL4325" s="26">
        <f t="shared" si="253"/>
        <v>11</v>
      </c>
      <c r="AM4325" s="94" t="str">
        <f t="shared" si="254"/>
        <v>6/11 Log Off</v>
      </c>
      <c r="AN4325" s="172">
        <v>45819.477025462962</v>
      </c>
      <c r="AO4325" s="69" t="s">
        <v>279</v>
      </c>
      <c r="AP4325" s="69" t="s">
        <v>1913</v>
      </c>
      <c r="AQ4325" s="69" t="s">
        <v>279</v>
      </c>
      <c r="AR4325" s="69" t="s">
        <v>1917</v>
      </c>
    </row>
    <row r="4326" spans="36:44" ht="14.4">
      <c r="AJ4326" s="26" t="str">
        <f>VLOOKUP(AQ4326,'user list'!A:B,2,0)</f>
        <v>OCAs</v>
      </c>
      <c r="AK4326" s="26">
        <f t="shared" si="252"/>
        <v>6</v>
      </c>
      <c r="AL4326" s="26">
        <f t="shared" si="253"/>
        <v>11</v>
      </c>
      <c r="AM4326" s="94" t="str">
        <f t="shared" si="254"/>
        <v>6/11 Log In</v>
      </c>
      <c r="AN4326" s="172">
        <v>45819.477094907408</v>
      </c>
      <c r="AO4326" s="69" t="s">
        <v>279</v>
      </c>
      <c r="AP4326" s="69" t="s">
        <v>1913</v>
      </c>
      <c r="AQ4326" s="69" t="s">
        <v>279</v>
      </c>
      <c r="AR4326" s="69" t="s">
        <v>1916</v>
      </c>
    </row>
    <row r="4327" spans="36:44" ht="14.4">
      <c r="AJ4327" s="26" t="str">
        <f>VLOOKUP(AQ4327,'user list'!A:B,2,0)</f>
        <v>CPDD</v>
      </c>
      <c r="AK4327" s="26">
        <f t="shared" si="252"/>
        <v>6</v>
      </c>
      <c r="AL4327" s="26">
        <f t="shared" si="253"/>
        <v>11</v>
      </c>
      <c r="AM4327" s="94" t="str">
        <f t="shared" si="254"/>
        <v>6/11 Log Off</v>
      </c>
      <c r="AN4327" s="172">
        <v>45819.477326388886</v>
      </c>
      <c r="AO4327" s="69" t="s">
        <v>205</v>
      </c>
      <c r="AP4327" s="69" t="s">
        <v>1913</v>
      </c>
      <c r="AQ4327" s="69" t="s">
        <v>205</v>
      </c>
      <c r="AR4327" s="69" t="s">
        <v>1917</v>
      </c>
    </row>
    <row r="4328" spans="36:44" ht="14.4">
      <c r="AJ4328" s="26" t="str">
        <f>VLOOKUP(AQ4328,'user list'!A:B,2,0)</f>
        <v>CHD</v>
      </c>
      <c r="AK4328" s="26">
        <f t="shared" si="252"/>
        <v>6</v>
      </c>
      <c r="AL4328" s="26">
        <f t="shared" si="253"/>
        <v>11</v>
      </c>
      <c r="AM4328" s="94" t="str">
        <f t="shared" si="254"/>
        <v>6/11 Log In</v>
      </c>
      <c r="AN4328" s="172">
        <v>45819.477523148147</v>
      </c>
      <c r="AO4328" s="69" t="s">
        <v>202</v>
      </c>
      <c r="AP4328" s="69" t="s">
        <v>1913</v>
      </c>
      <c r="AQ4328" s="69" t="s">
        <v>202</v>
      </c>
      <c r="AR4328" s="69" t="s">
        <v>1916</v>
      </c>
    </row>
    <row r="4329" spans="36:44" ht="14.4">
      <c r="AJ4329" s="26" t="str">
        <f>VLOOKUP(AQ4329,'user list'!A:B,2,0)</f>
        <v>CPDD</v>
      </c>
      <c r="AK4329" s="26">
        <f t="shared" si="252"/>
        <v>6</v>
      </c>
      <c r="AL4329" s="26">
        <f t="shared" si="253"/>
        <v>11</v>
      </c>
      <c r="AM4329" s="94" t="str">
        <f t="shared" si="254"/>
        <v>6/11 Log In</v>
      </c>
      <c r="AN4329" s="172">
        <v>45819.477534722224</v>
      </c>
      <c r="AO4329" s="69" t="s">
        <v>205</v>
      </c>
      <c r="AP4329" s="69" t="s">
        <v>1913</v>
      </c>
      <c r="AQ4329" s="69" t="s">
        <v>205</v>
      </c>
      <c r="AR4329" s="69" t="s">
        <v>1916</v>
      </c>
    </row>
    <row r="4330" spans="36:44" ht="14.4">
      <c r="AJ4330" s="26" t="str">
        <f>VLOOKUP(AQ4330,'user list'!A:B,2,0)</f>
        <v>Admin</v>
      </c>
      <c r="AK4330" s="26">
        <f t="shared" si="252"/>
        <v>6</v>
      </c>
      <c r="AL4330" s="26">
        <f t="shared" si="253"/>
        <v>11</v>
      </c>
      <c r="AM4330" s="94" t="str">
        <f t="shared" si="254"/>
        <v>6/11 Log Off</v>
      </c>
      <c r="AN4330" s="172">
        <v>45819.478263888886</v>
      </c>
      <c r="AO4330" s="69" t="s">
        <v>186</v>
      </c>
      <c r="AP4330" s="69" t="s">
        <v>1913</v>
      </c>
      <c r="AQ4330" s="69" t="s">
        <v>186</v>
      </c>
      <c r="AR4330" s="69" t="s">
        <v>1917</v>
      </c>
    </row>
    <row r="4331" spans="36:44" ht="14.4">
      <c r="AJ4331" s="26" t="str">
        <f>VLOOKUP(AQ4331,'user list'!A:B,2,0)</f>
        <v>ITDD</v>
      </c>
      <c r="AK4331" s="26">
        <f t="shared" si="252"/>
        <v>6</v>
      </c>
      <c r="AL4331" s="26">
        <f t="shared" si="253"/>
        <v>11</v>
      </c>
      <c r="AM4331" s="94" t="str">
        <f t="shared" si="254"/>
        <v>6/11 Log In</v>
      </c>
      <c r="AN4331" s="172">
        <v>45819.479942129627</v>
      </c>
      <c r="AO4331" s="69" t="s">
        <v>219</v>
      </c>
      <c r="AP4331" s="69" t="s">
        <v>1913</v>
      </c>
      <c r="AQ4331" s="69" t="s">
        <v>219</v>
      </c>
      <c r="AR4331" s="69" t="s">
        <v>1916</v>
      </c>
    </row>
    <row r="4332" spans="36:44" ht="14.4">
      <c r="AJ4332" s="26" t="str">
        <f>VLOOKUP(AQ4332,'user list'!A:B,2,0)</f>
        <v>QCPL</v>
      </c>
      <c r="AK4332" s="26">
        <f t="shared" si="252"/>
        <v>6</v>
      </c>
      <c r="AL4332" s="26">
        <f t="shared" si="253"/>
        <v>11</v>
      </c>
      <c r="AM4332" s="94" t="str">
        <f t="shared" si="254"/>
        <v>6/11 Log Off</v>
      </c>
      <c r="AN4332" s="172">
        <v>45819.480856481481</v>
      </c>
      <c r="AO4332" s="69" t="s">
        <v>268</v>
      </c>
      <c r="AP4332" s="69" t="s">
        <v>1913</v>
      </c>
      <c r="AQ4332" s="69" t="s">
        <v>268</v>
      </c>
      <c r="AR4332" s="69" t="s">
        <v>1917</v>
      </c>
    </row>
    <row r="4333" spans="36:44" ht="14.4">
      <c r="AJ4333" s="26" t="str">
        <f>VLOOKUP(AQ4333,'user list'!A:B,2,0)</f>
        <v>ITDD</v>
      </c>
      <c r="AK4333" s="26">
        <f t="shared" si="252"/>
        <v>6</v>
      </c>
      <c r="AL4333" s="26">
        <f t="shared" si="253"/>
        <v>11</v>
      </c>
      <c r="AM4333" s="94" t="str">
        <f t="shared" si="254"/>
        <v>6/11 Log In</v>
      </c>
      <c r="AN4333" s="172">
        <v>45819.481064814812</v>
      </c>
      <c r="AO4333" s="69" t="s">
        <v>219</v>
      </c>
      <c r="AP4333" s="69" t="s">
        <v>1913</v>
      </c>
      <c r="AQ4333" s="69" t="s">
        <v>219</v>
      </c>
      <c r="AR4333" s="69" t="s">
        <v>1916</v>
      </c>
    </row>
    <row r="4334" spans="36:44" ht="14.4">
      <c r="AJ4334" s="26" t="str">
        <f>VLOOKUP(AQ4334,'user list'!A:B,2,0)</f>
        <v>ZAU</v>
      </c>
      <c r="AK4334" s="26">
        <f t="shared" si="252"/>
        <v>6</v>
      </c>
      <c r="AL4334" s="26">
        <f t="shared" si="253"/>
        <v>11</v>
      </c>
      <c r="AM4334" s="94" t="str">
        <f t="shared" si="254"/>
        <v>6/11 Log In</v>
      </c>
      <c r="AN4334" s="172">
        <v>45819.482523148145</v>
      </c>
      <c r="AO4334" s="69" t="s">
        <v>275</v>
      </c>
      <c r="AP4334" s="69" t="s">
        <v>1913</v>
      </c>
      <c r="AQ4334" s="69" t="s">
        <v>275</v>
      </c>
      <c r="AR4334" s="69" t="s">
        <v>1916</v>
      </c>
    </row>
    <row r="4335" spans="36:44" ht="14.4">
      <c r="AJ4335" s="26" t="str">
        <f>VLOOKUP(AQ4335,'user list'!A:B,2,0)</f>
        <v>PDAO</v>
      </c>
      <c r="AK4335" s="26">
        <f t="shared" si="252"/>
        <v>6</v>
      </c>
      <c r="AL4335" s="26">
        <f t="shared" si="253"/>
        <v>11</v>
      </c>
      <c r="AM4335" s="94" t="str">
        <f t="shared" si="254"/>
        <v>6/11 Log Off</v>
      </c>
      <c r="AN4335" s="172">
        <v>45819.482604166667</v>
      </c>
      <c r="AO4335" s="69" t="s">
        <v>258</v>
      </c>
      <c r="AP4335" s="69" t="s">
        <v>1913</v>
      </c>
      <c r="AQ4335" s="69" t="s">
        <v>258</v>
      </c>
      <c r="AR4335" s="69" t="s">
        <v>1917</v>
      </c>
    </row>
    <row r="4336" spans="36:44" ht="14.4">
      <c r="AJ4336" s="26" t="str">
        <f>VLOOKUP(AQ4336,'user list'!A:B,2,0)</f>
        <v>SSDD</v>
      </c>
      <c r="AK4336" s="26">
        <f t="shared" si="252"/>
        <v>6</v>
      </c>
      <c r="AL4336" s="26">
        <f t="shared" si="253"/>
        <v>11</v>
      </c>
      <c r="AM4336" s="94" t="str">
        <f t="shared" si="254"/>
        <v>6/11 Log Off</v>
      </c>
      <c r="AN4336" s="172">
        <v>45819.484502314815</v>
      </c>
      <c r="AO4336" s="69" t="s">
        <v>273</v>
      </c>
      <c r="AP4336" s="69" t="s">
        <v>1913</v>
      </c>
      <c r="AQ4336" s="69" t="s">
        <v>273</v>
      </c>
      <c r="AR4336" s="69" t="s">
        <v>1917</v>
      </c>
    </row>
    <row r="4337" spans="36:44" ht="14.4">
      <c r="AJ4337" s="26" t="str">
        <f>VLOOKUP(AQ4337,'user list'!A:B,2,0)</f>
        <v>SSDD</v>
      </c>
      <c r="AK4337" s="26">
        <f t="shared" si="252"/>
        <v>6</v>
      </c>
      <c r="AL4337" s="26">
        <f t="shared" si="253"/>
        <v>11</v>
      </c>
      <c r="AM4337" s="94" t="str">
        <f t="shared" si="254"/>
        <v>6/11 Log In</v>
      </c>
      <c r="AN4337" s="172">
        <v>45819.484710648147</v>
      </c>
      <c r="AO4337" s="69" t="s">
        <v>273</v>
      </c>
      <c r="AP4337" s="69" t="s">
        <v>1913</v>
      </c>
      <c r="AQ4337" s="69" t="s">
        <v>273</v>
      </c>
      <c r="AR4337" s="69" t="s">
        <v>1916</v>
      </c>
    </row>
    <row r="4338" spans="36:44" ht="14.4">
      <c r="AJ4338" s="26" t="str">
        <f>VLOOKUP(AQ4338,'user list'!A:B,2,0)</f>
        <v>CHD</v>
      </c>
      <c r="AK4338" s="26">
        <f t="shared" si="252"/>
        <v>6</v>
      </c>
      <c r="AL4338" s="26">
        <f t="shared" si="253"/>
        <v>11</v>
      </c>
      <c r="AM4338" s="94" t="str">
        <f t="shared" si="254"/>
        <v>6/11 Log Off</v>
      </c>
      <c r="AN4338" s="172">
        <v>45819.484907407408</v>
      </c>
      <c r="AO4338" s="69" t="s">
        <v>203</v>
      </c>
      <c r="AP4338" s="69" t="s">
        <v>1913</v>
      </c>
      <c r="AQ4338" s="69" t="s">
        <v>203</v>
      </c>
      <c r="AR4338" s="69" t="s">
        <v>1917</v>
      </c>
    </row>
    <row r="4339" spans="36:44" ht="14.4">
      <c r="AJ4339" s="26" t="str">
        <f>VLOOKUP(AQ4339,'user list'!A:B,2,0)</f>
        <v>CHD</v>
      </c>
      <c r="AK4339" s="26">
        <f t="shared" si="252"/>
        <v>6</v>
      </c>
      <c r="AL4339" s="26">
        <f t="shared" si="253"/>
        <v>11</v>
      </c>
      <c r="AM4339" s="94" t="str">
        <f t="shared" si="254"/>
        <v>6/11 Log In</v>
      </c>
      <c r="AN4339" s="172">
        <v>45819.485115740739</v>
      </c>
      <c r="AO4339" s="69" t="s">
        <v>203</v>
      </c>
      <c r="AP4339" s="69" t="s">
        <v>1913</v>
      </c>
      <c r="AQ4339" s="69" t="s">
        <v>203</v>
      </c>
      <c r="AR4339" s="69" t="s">
        <v>1916</v>
      </c>
    </row>
    <row r="4340" spans="36:44" ht="14.4">
      <c r="AJ4340" s="26" t="str">
        <f>VLOOKUP(AQ4340,'user list'!A:B,2,0)</f>
        <v>CVD</v>
      </c>
      <c r="AK4340" s="26">
        <f t="shared" si="252"/>
        <v>6</v>
      </c>
      <c r="AL4340" s="26">
        <f t="shared" si="253"/>
        <v>11</v>
      </c>
      <c r="AM4340" s="94" t="str">
        <f t="shared" si="254"/>
        <v>6/11 Log Off</v>
      </c>
      <c r="AN4340" s="172">
        <v>45819.486944444441</v>
      </c>
      <c r="AO4340" s="69" t="s">
        <v>208</v>
      </c>
      <c r="AP4340" s="69" t="s">
        <v>1913</v>
      </c>
      <c r="AQ4340" s="69" t="s">
        <v>208</v>
      </c>
      <c r="AR4340" s="69" t="s">
        <v>1917</v>
      </c>
    </row>
    <row r="4341" spans="36:44" ht="14.4">
      <c r="AJ4341" s="26" t="str">
        <f>VLOOKUP(AQ4341,'user list'!A:B,2,0)</f>
        <v>CPDD</v>
      </c>
      <c r="AK4341" s="26">
        <f t="shared" si="252"/>
        <v>6</v>
      </c>
      <c r="AL4341" s="26">
        <f t="shared" si="253"/>
        <v>11</v>
      </c>
      <c r="AM4341" s="94" t="str">
        <f t="shared" si="254"/>
        <v>6/11 Log Off</v>
      </c>
      <c r="AN4341" s="172">
        <v>45819.487974537034</v>
      </c>
      <c r="AO4341" s="69" t="s">
        <v>205</v>
      </c>
      <c r="AP4341" s="69" t="s">
        <v>1913</v>
      </c>
      <c r="AQ4341" s="69" t="s">
        <v>205</v>
      </c>
      <c r="AR4341" s="69" t="s">
        <v>1917</v>
      </c>
    </row>
    <row r="4342" spans="36:44" ht="14.4">
      <c r="AJ4342" s="26" t="str">
        <f>VLOOKUP(AQ4342,'user list'!A:B,2,0)</f>
        <v>CVD</v>
      </c>
      <c r="AK4342" s="26">
        <f t="shared" si="252"/>
        <v>6</v>
      </c>
      <c r="AL4342" s="26">
        <f t="shared" si="253"/>
        <v>11</v>
      </c>
      <c r="AM4342" s="94" t="str">
        <f t="shared" si="254"/>
        <v>6/11 Log In</v>
      </c>
      <c r="AN4342" s="172">
        <v>45819.488379629627</v>
      </c>
      <c r="AO4342" s="69" t="s">
        <v>208</v>
      </c>
      <c r="AP4342" s="69" t="s">
        <v>1913</v>
      </c>
      <c r="AQ4342" s="69" t="s">
        <v>208</v>
      </c>
      <c r="AR4342" s="69" t="s">
        <v>1916</v>
      </c>
    </row>
    <row r="4343" spans="36:44" ht="14.4">
      <c r="AJ4343" s="26" t="str">
        <f>VLOOKUP(AQ4343,'user list'!A:B,2,0)</f>
        <v>DBO</v>
      </c>
      <c r="AK4343" s="26">
        <f t="shared" si="252"/>
        <v>6</v>
      </c>
      <c r="AL4343" s="26">
        <f t="shared" si="253"/>
        <v>11</v>
      </c>
      <c r="AM4343" s="94" t="str">
        <f t="shared" si="254"/>
        <v>6/11 Log Off</v>
      </c>
      <c r="AN4343" s="172">
        <v>45819.489768518521</v>
      </c>
      <c r="AO4343" s="69" t="s">
        <v>210</v>
      </c>
      <c r="AP4343" s="69" t="s">
        <v>1913</v>
      </c>
      <c r="AQ4343" s="69" t="s">
        <v>210</v>
      </c>
      <c r="AR4343" s="69" t="s">
        <v>1917</v>
      </c>
    </row>
    <row r="4344" spans="36:44" ht="14.4">
      <c r="AJ4344" s="26" t="str">
        <f>VLOOKUP(AQ4344,'user list'!A:B,2,0)</f>
        <v>DBO</v>
      </c>
      <c r="AK4344" s="26">
        <f t="shared" si="252"/>
        <v>6</v>
      </c>
      <c r="AL4344" s="26">
        <f t="shared" si="253"/>
        <v>11</v>
      </c>
      <c r="AM4344" s="94" t="str">
        <f t="shared" si="254"/>
        <v>6/11 Log Off</v>
      </c>
      <c r="AN4344" s="172">
        <v>45819.489953703705</v>
      </c>
      <c r="AO4344" s="69" t="s">
        <v>209</v>
      </c>
      <c r="AP4344" s="69" t="s">
        <v>1913</v>
      </c>
      <c r="AQ4344" s="69" t="s">
        <v>209</v>
      </c>
      <c r="AR4344" s="69" t="s">
        <v>1917</v>
      </c>
    </row>
    <row r="4345" spans="36:44" ht="14.4">
      <c r="AJ4345" s="26" t="str">
        <f>VLOOKUP(AQ4345,'user list'!A:B,2,0)</f>
        <v>DBO</v>
      </c>
      <c r="AK4345" s="26">
        <f t="shared" si="252"/>
        <v>6</v>
      </c>
      <c r="AL4345" s="26">
        <f t="shared" si="253"/>
        <v>11</v>
      </c>
      <c r="AM4345" s="94" t="str">
        <f t="shared" si="254"/>
        <v>6/11 Log In</v>
      </c>
      <c r="AN4345" s="172">
        <v>45819.490115740744</v>
      </c>
      <c r="AO4345" s="69" t="s">
        <v>209</v>
      </c>
      <c r="AP4345" s="69" t="s">
        <v>1913</v>
      </c>
      <c r="AQ4345" s="69" t="s">
        <v>209</v>
      </c>
      <c r="AR4345" s="69" t="s">
        <v>1916</v>
      </c>
    </row>
    <row r="4346" spans="36:44" ht="14.4">
      <c r="AJ4346" s="26" t="str">
        <f>VLOOKUP(AQ4346,'user list'!A:B,2,0)</f>
        <v>ITDD</v>
      </c>
      <c r="AK4346" s="26">
        <f t="shared" si="252"/>
        <v>6</v>
      </c>
      <c r="AL4346" s="26">
        <f t="shared" si="253"/>
        <v>11</v>
      </c>
      <c r="AM4346" s="94" t="str">
        <f t="shared" si="254"/>
        <v>6/11 Log Off</v>
      </c>
      <c r="AN4346" s="172">
        <v>45819.492175925923</v>
      </c>
      <c r="AO4346" s="69" t="s">
        <v>219</v>
      </c>
      <c r="AP4346" s="69" t="s">
        <v>1913</v>
      </c>
      <c r="AQ4346" s="69" t="s">
        <v>219</v>
      </c>
      <c r="AR4346" s="69" t="s">
        <v>1917</v>
      </c>
    </row>
    <row r="4347" spans="36:44" ht="14.4">
      <c r="AJ4347" s="26" t="str">
        <f>VLOOKUP(AQ4347,'user list'!A:B,2,0)</f>
        <v>ITDD</v>
      </c>
      <c r="AK4347" s="26">
        <f t="shared" si="252"/>
        <v>6</v>
      </c>
      <c r="AL4347" s="26">
        <f t="shared" si="253"/>
        <v>11</v>
      </c>
      <c r="AM4347" s="94" t="str">
        <f t="shared" si="254"/>
        <v>6/11 Log In</v>
      </c>
      <c r="AN4347" s="172">
        <v>45819.4922337963</v>
      </c>
      <c r="AO4347" s="69" t="s">
        <v>219</v>
      </c>
      <c r="AP4347" s="69" t="s">
        <v>1913</v>
      </c>
      <c r="AQ4347" s="69" t="s">
        <v>219</v>
      </c>
      <c r="AR4347" s="69" t="s">
        <v>1916</v>
      </c>
    </row>
    <row r="4348" spans="36:44" ht="14.4">
      <c r="AJ4348" s="26" t="str">
        <f>VLOOKUP(AQ4348,'user list'!A:B,2,0)</f>
        <v>Admin</v>
      </c>
      <c r="AK4348" s="26">
        <f t="shared" si="252"/>
        <v>6</v>
      </c>
      <c r="AL4348" s="26">
        <f t="shared" si="253"/>
        <v>11</v>
      </c>
      <c r="AM4348" s="94" t="str">
        <f t="shared" si="254"/>
        <v>6/11 Log In</v>
      </c>
      <c r="AN4348" s="172">
        <v>45819.493101851855</v>
      </c>
      <c r="AO4348" s="69" t="s">
        <v>186</v>
      </c>
      <c r="AP4348" s="69" t="s">
        <v>1913</v>
      </c>
      <c r="AQ4348" s="69" t="s">
        <v>186</v>
      </c>
      <c r="AR4348" s="69" t="s">
        <v>1916</v>
      </c>
    </row>
    <row r="4349" spans="36:44" ht="14.4">
      <c r="AJ4349" s="26" t="str">
        <f>VLOOKUP(AQ4349,'user list'!A:B,2,0)</f>
        <v>IAS</v>
      </c>
      <c r="AK4349" s="26">
        <f t="shared" si="252"/>
        <v>6</v>
      </c>
      <c r="AL4349" s="26">
        <f t="shared" si="253"/>
        <v>11</v>
      </c>
      <c r="AM4349" s="94" t="str">
        <f t="shared" si="254"/>
        <v>6/11 Log In</v>
      </c>
      <c r="AN4349" s="172">
        <v>45819.494340277779</v>
      </c>
      <c r="AO4349" s="69" t="s">
        <v>218</v>
      </c>
      <c r="AP4349" s="69" t="s">
        <v>1913</v>
      </c>
      <c r="AQ4349" s="69" t="s">
        <v>218</v>
      </c>
      <c r="AR4349" s="69" t="s">
        <v>1916</v>
      </c>
    </row>
    <row r="4350" spans="36:44" ht="14.4">
      <c r="AJ4350" s="26" t="str">
        <f>VLOOKUP(AQ4350,'user list'!A:B,2,0)</f>
        <v>OCAs</v>
      </c>
      <c r="AK4350" s="26">
        <f t="shared" si="252"/>
        <v>6</v>
      </c>
      <c r="AL4350" s="26">
        <f t="shared" si="253"/>
        <v>11</v>
      </c>
      <c r="AM4350" s="94" t="str">
        <f t="shared" si="254"/>
        <v>6/11 Log Off</v>
      </c>
      <c r="AN4350" s="172">
        <v>45819.494884259257</v>
      </c>
      <c r="AO4350" s="69" t="s">
        <v>279</v>
      </c>
      <c r="AP4350" s="69" t="s">
        <v>1913</v>
      </c>
      <c r="AQ4350" s="69" t="s">
        <v>279</v>
      </c>
      <c r="AR4350" s="69" t="s">
        <v>1917</v>
      </c>
    </row>
    <row r="4351" spans="36:44" ht="14.4">
      <c r="AJ4351" s="26" t="str">
        <f>VLOOKUP(AQ4351,'user list'!A:B,2,0)</f>
        <v>OCAs</v>
      </c>
      <c r="AK4351" s="26">
        <f t="shared" si="252"/>
        <v>6</v>
      </c>
      <c r="AL4351" s="26">
        <f t="shared" si="253"/>
        <v>11</v>
      </c>
      <c r="AM4351" s="94" t="str">
        <f t="shared" si="254"/>
        <v>6/11 Log In</v>
      </c>
      <c r="AN4351" s="172">
        <v>45819.49496527778</v>
      </c>
      <c r="AO4351" s="69" t="s">
        <v>279</v>
      </c>
      <c r="AP4351" s="69" t="s">
        <v>1913</v>
      </c>
      <c r="AQ4351" s="69" t="s">
        <v>279</v>
      </c>
      <c r="AR4351" s="69" t="s">
        <v>1916</v>
      </c>
    </row>
    <row r="4352" spans="36:44" ht="14.4">
      <c r="AJ4352" s="26" t="str">
        <f>VLOOKUP(AQ4352,'user list'!A:B,2,0)</f>
        <v>Admin</v>
      </c>
      <c r="AK4352" s="26">
        <f t="shared" si="252"/>
        <v>6</v>
      </c>
      <c r="AL4352" s="26">
        <f t="shared" si="253"/>
        <v>11</v>
      </c>
      <c r="AM4352" s="94" t="str">
        <f t="shared" si="254"/>
        <v>6/11 Log In</v>
      </c>
      <c r="AN4352" s="172">
        <v>45819.495671296296</v>
      </c>
      <c r="AO4352" s="69" t="s">
        <v>186</v>
      </c>
      <c r="AP4352" s="69" t="s">
        <v>1913</v>
      </c>
      <c r="AQ4352" s="69" t="s">
        <v>186</v>
      </c>
      <c r="AR4352" s="69" t="s">
        <v>1916</v>
      </c>
    </row>
    <row r="4353" spans="36:44" ht="14.4">
      <c r="AJ4353" s="26" t="str">
        <f>VLOOKUP(AQ4353,'user list'!A:B,2,0)</f>
        <v>Admin</v>
      </c>
      <c r="AK4353" s="26">
        <f t="shared" si="252"/>
        <v>6</v>
      </c>
      <c r="AL4353" s="26">
        <f t="shared" si="253"/>
        <v>11</v>
      </c>
      <c r="AM4353" s="94" t="str">
        <f t="shared" si="254"/>
        <v>6/11 Log In</v>
      </c>
      <c r="AN4353" s="172">
        <v>45819.495671296296</v>
      </c>
      <c r="AO4353" s="69" t="s">
        <v>186</v>
      </c>
      <c r="AP4353" s="69" t="s">
        <v>1913</v>
      </c>
      <c r="AQ4353" s="69" t="s">
        <v>186</v>
      </c>
      <c r="AR4353" s="69" t="s">
        <v>1916</v>
      </c>
    </row>
    <row r="4354" spans="36:44" ht="14.4">
      <c r="AJ4354" s="26" t="str">
        <f>VLOOKUP(AQ4354,'user list'!A:B,2,0)</f>
        <v>BCRD</v>
      </c>
      <c r="AK4354" s="26">
        <f t="shared" si="252"/>
        <v>6</v>
      </c>
      <c r="AL4354" s="26">
        <f t="shared" si="253"/>
        <v>11</v>
      </c>
      <c r="AM4354" s="94" t="str">
        <f t="shared" si="254"/>
        <v>6/11 Log Off</v>
      </c>
      <c r="AN4354" s="172">
        <v>45819.496921296297</v>
      </c>
      <c r="AO4354" s="69" t="s">
        <v>192</v>
      </c>
      <c r="AP4354" s="69" t="s">
        <v>1913</v>
      </c>
      <c r="AQ4354" s="69" t="s">
        <v>192</v>
      </c>
      <c r="AR4354" s="69" t="s">
        <v>1917</v>
      </c>
    </row>
    <row r="4355" spans="36:44" ht="14.4">
      <c r="AJ4355" s="26" t="str">
        <f>VLOOKUP(AQ4355,'user list'!A:B,2,0)</f>
        <v>BCRD</v>
      </c>
      <c r="AK4355" s="26">
        <f t="shared" si="252"/>
        <v>6</v>
      </c>
      <c r="AL4355" s="26">
        <f t="shared" si="253"/>
        <v>11</v>
      </c>
      <c r="AM4355" s="94" t="str">
        <f t="shared" si="254"/>
        <v>6/11 Log In</v>
      </c>
      <c r="AN4355" s="172">
        <v>45819.497013888889</v>
      </c>
      <c r="AO4355" s="69" t="s">
        <v>192</v>
      </c>
      <c r="AP4355" s="69" t="s">
        <v>1913</v>
      </c>
      <c r="AQ4355" s="69" t="s">
        <v>192</v>
      </c>
      <c r="AR4355" s="69" t="s">
        <v>1916</v>
      </c>
    </row>
    <row r="4356" spans="36:44" ht="14.4">
      <c r="AJ4356" s="26" t="str">
        <f>VLOOKUP(AQ4356,'user list'!A:B,2,0)</f>
        <v>ZAU</v>
      </c>
      <c r="AK4356" s="26">
        <f t="shared" si="252"/>
        <v>6</v>
      </c>
      <c r="AL4356" s="26">
        <f t="shared" si="253"/>
        <v>11</v>
      </c>
      <c r="AM4356" s="94" t="str">
        <f t="shared" si="254"/>
        <v>6/11 Log Off</v>
      </c>
      <c r="AN4356" s="172">
        <v>45819.499513888892</v>
      </c>
      <c r="AO4356" s="69" t="s">
        <v>275</v>
      </c>
      <c r="AP4356" s="69" t="s">
        <v>1913</v>
      </c>
      <c r="AQ4356" s="69" t="s">
        <v>275</v>
      </c>
      <c r="AR4356" s="69" t="s">
        <v>1917</v>
      </c>
    </row>
    <row r="4357" spans="36:44" ht="14.4">
      <c r="AJ4357" s="26" t="str">
        <f>VLOOKUP(AQ4357,'user list'!A:B,2,0)</f>
        <v>DOE</v>
      </c>
      <c r="AK4357" s="26">
        <f t="shared" si="252"/>
        <v>6</v>
      </c>
      <c r="AL4357" s="26">
        <f t="shared" si="253"/>
        <v>11</v>
      </c>
      <c r="AM4357" s="94" t="str">
        <f t="shared" si="254"/>
        <v>6/11 Log Off</v>
      </c>
      <c r="AN4357" s="172">
        <v>45819.501215277778</v>
      </c>
      <c r="AO4357" s="69" t="s">
        <v>212</v>
      </c>
      <c r="AP4357" s="69" t="s">
        <v>1913</v>
      </c>
      <c r="AQ4357" s="69" t="s">
        <v>212</v>
      </c>
      <c r="AR4357" s="69" t="s">
        <v>1917</v>
      </c>
    </row>
    <row r="4358" spans="36:44" ht="14.4">
      <c r="AJ4358" s="26" t="str">
        <f>VLOOKUP(AQ4358,'user list'!A:B,2,0)</f>
        <v>DOE</v>
      </c>
      <c r="AK4358" s="26">
        <f t="shared" si="252"/>
        <v>6</v>
      </c>
      <c r="AL4358" s="26">
        <f t="shared" si="253"/>
        <v>11</v>
      </c>
      <c r="AM4358" s="94" t="str">
        <f t="shared" si="254"/>
        <v>6/11 Log In</v>
      </c>
      <c r="AN4358" s="172">
        <v>45819.50141203704</v>
      </c>
      <c r="AO4358" s="69" t="s">
        <v>212</v>
      </c>
      <c r="AP4358" s="69" t="s">
        <v>1913</v>
      </c>
      <c r="AQ4358" s="69" t="s">
        <v>212</v>
      </c>
      <c r="AR4358" s="69" t="s">
        <v>1916</v>
      </c>
    </row>
    <row r="4359" spans="36:44" ht="14.4">
      <c r="AJ4359" s="26" t="str">
        <f>VLOOKUP(AQ4359,'user list'!A:B,2,0)</f>
        <v>CHD</v>
      </c>
      <c r="AK4359" s="26">
        <f t="shared" si="252"/>
        <v>6</v>
      </c>
      <c r="AL4359" s="26">
        <f t="shared" si="253"/>
        <v>11</v>
      </c>
      <c r="AM4359" s="94" t="str">
        <f t="shared" si="254"/>
        <v>6/11 Log Off</v>
      </c>
      <c r="AN4359" s="172">
        <v>45819.502233796295</v>
      </c>
      <c r="AO4359" s="69" t="s">
        <v>203</v>
      </c>
      <c r="AP4359" s="69" t="s">
        <v>1913</v>
      </c>
      <c r="AQ4359" s="69" t="s">
        <v>203</v>
      </c>
      <c r="AR4359" s="69" t="s">
        <v>1917</v>
      </c>
    </row>
    <row r="4360" spans="36:44" ht="14.4">
      <c r="AJ4360" s="26" t="str">
        <f>VLOOKUP(AQ4360,'user list'!A:B,2,0)</f>
        <v>BPLD</v>
      </c>
      <c r="AK4360" s="26">
        <f t="shared" si="252"/>
        <v>6</v>
      </c>
      <c r="AL4360" s="26">
        <f t="shared" si="253"/>
        <v>11</v>
      </c>
      <c r="AM4360" s="94" t="str">
        <f t="shared" si="254"/>
        <v>6/11 Log Off</v>
      </c>
      <c r="AN4360" s="172">
        <v>45819.502881944441</v>
      </c>
      <c r="AO4360" s="69" t="s">
        <v>194</v>
      </c>
      <c r="AP4360" s="69" t="s">
        <v>1913</v>
      </c>
      <c r="AQ4360" s="69" t="s">
        <v>194</v>
      </c>
      <c r="AR4360" s="69" t="s">
        <v>1917</v>
      </c>
    </row>
    <row r="4361" spans="36:44" ht="14.4">
      <c r="AJ4361" s="26" t="str">
        <f>VLOOKUP(AQ4361,'user list'!A:B,2,0)</f>
        <v>BPLD</v>
      </c>
      <c r="AK4361" s="26">
        <f t="shared" si="252"/>
        <v>6</v>
      </c>
      <c r="AL4361" s="26">
        <f t="shared" si="253"/>
        <v>11</v>
      </c>
      <c r="AM4361" s="94" t="str">
        <f t="shared" si="254"/>
        <v>6/11 Log In</v>
      </c>
      <c r="AN4361" s="172">
        <v>45819.502939814818</v>
      </c>
      <c r="AO4361" s="69" t="s">
        <v>194</v>
      </c>
      <c r="AP4361" s="69" t="s">
        <v>1913</v>
      </c>
      <c r="AQ4361" s="69" t="s">
        <v>194</v>
      </c>
      <c r="AR4361" s="69" t="s">
        <v>1916</v>
      </c>
    </row>
    <row r="4362" spans="36:44" ht="14.4">
      <c r="AJ4362" s="26" t="str">
        <f>VLOOKUP(AQ4362,'user list'!A:B,2,0)</f>
        <v>OCM</v>
      </c>
      <c r="AK4362" s="26">
        <f t="shared" si="252"/>
        <v>6</v>
      </c>
      <c r="AL4362" s="26">
        <f t="shared" si="253"/>
        <v>11</v>
      </c>
      <c r="AM4362" s="94" t="str">
        <f t="shared" si="254"/>
        <v>6/11 Log In</v>
      </c>
      <c r="AN4362" s="172">
        <v>45819.505428240744</v>
      </c>
      <c r="AO4362" s="69" t="s">
        <v>236</v>
      </c>
      <c r="AP4362" s="69" t="s">
        <v>1913</v>
      </c>
      <c r="AQ4362" s="69" t="s">
        <v>236</v>
      </c>
      <c r="AR4362" s="69" t="s">
        <v>1916</v>
      </c>
    </row>
    <row r="4363" spans="36:44" ht="14.4">
      <c r="AJ4363" s="26" t="str">
        <f>VLOOKUP(AQ4363,'user list'!A:B,2,0)</f>
        <v>OCAs</v>
      </c>
      <c r="AK4363" s="26">
        <f t="shared" si="252"/>
        <v>6</v>
      </c>
      <c r="AL4363" s="26">
        <f t="shared" si="253"/>
        <v>11</v>
      </c>
      <c r="AM4363" s="94" t="str">
        <f t="shared" si="254"/>
        <v>6/11 Log Off</v>
      </c>
      <c r="AN4363" s="172">
        <v>45819.505567129629</v>
      </c>
      <c r="AO4363" s="69" t="s">
        <v>279</v>
      </c>
      <c r="AP4363" s="69" t="s">
        <v>1913</v>
      </c>
      <c r="AQ4363" s="69" t="s">
        <v>279</v>
      </c>
      <c r="AR4363" s="69" t="s">
        <v>1917</v>
      </c>
    </row>
    <row r="4364" spans="36:44" ht="14.4">
      <c r="AJ4364" s="26" t="str">
        <f>VLOOKUP(AQ4364,'user list'!A:B,2,0)</f>
        <v>CVD</v>
      </c>
      <c r="AK4364" s="26">
        <f t="shared" si="252"/>
        <v>6</v>
      </c>
      <c r="AL4364" s="26">
        <f t="shared" si="253"/>
        <v>11</v>
      </c>
      <c r="AM4364" s="94" t="str">
        <f t="shared" si="254"/>
        <v>6/11 Log Off</v>
      </c>
      <c r="AN4364" s="172">
        <v>45819.509513888886</v>
      </c>
      <c r="AO4364" s="69" t="s">
        <v>208</v>
      </c>
      <c r="AP4364" s="69" t="s">
        <v>1913</v>
      </c>
      <c r="AQ4364" s="69" t="s">
        <v>208</v>
      </c>
      <c r="AR4364" s="69" t="s">
        <v>1917</v>
      </c>
    </row>
    <row r="4365" spans="36:44" ht="14.4">
      <c r="AJ4365" s="26" t="str">
        <f>VLOOKUP(AQ4365,'user list'!A:B,2,0)</f>
        <v>DBO</v>
      </c>
      <c r="AK4365" s="26">
        <f t="shared" si="252"/>
        <v>6</v>
      </c>
      <c r="AL4365" s="26">
        <f t="shared" si="253"/>
        <v>11</v>
      </c>
      <c r="AM4365" s="94" t="str">
        <f t="shared" si="254"/>
        <v>6/11 Log Off</v>
      </c>
      <c r="AN4365" s="172">
        <v>45819.51121527778</v>
      </c>
      <c r="AO4365" s="69" t="s">
        <v>209</v>
      </c>
      <c r="AP4365" s="69" t="s">
        <v>1913</v>
      </c>
      <c r="AQ4365" s="69" t="s">
        <v>209</v>
      </c>
      <c r="AR4365" s="69" t="s">
        <v>1917</v>
      </c>
    </row>
    <row r="4366" spans="36:44" ht="14.4">
      <c r="AJ4366" s="26" t="str">
        <f>VLOOKUP(AQ4366,'user list'!A:B,2,0)</f>
        <v>CHD</v>
      </c>
      <c r="AK4366" s="26">
        <f t="shared" si="252"/>
        <v>6</v>
      </c>
      <c r="AL4366" s="26">
        <f t="shared" si="253"/>
        <v>11</v>
      </c>
      <c r="AM4366" s="94" t="str">
        <f t="shared" si="254"/>
        <v>6/11 Log In</v>
      </c>
      <c r="AN4366" s="172">
        <v>45819.511631944442</v>
      </c>
      <c r="AO4366" s="69" t="s">
        <v>203</v>
      </c>
      <c r="AP4366" s="69" t="s">
        <v>1913</v>
      </c>
      <c r="AQ4366" s="69" t="s">
        <v>203</v>
      </c>
      <c r="AR4366" s="69" t="s">
        <v>1916</v>
      </c>
    </row>
    <row r="4367" spans="36:44" ht="14.4">
      <c r="AJ4367" s="26" t="str">
        <f>VLOOKUP(AQ4367,'user list'!A:B,2,0)</f>
        <v>OCM</v>
      </c>
      <c r="AK4367" s="26">
        <f t="shared" si="252"/>
        <v>6</v>
      </c>
      <c r="AL4367" s="26">
        <f t="shared" si="253"/>
        <v>11</v>
      </c>
      <c r="AM4367" s="94" t="str">
        <f t="shared" si="254"/>
        <v>6/11 Log In</v>
      </c>
      <c r="AN4367" s="172">
        <v>45819.513796296298</v>
      </c>
      <c r="AO4367" s="69" t="s">
        <v>232</v>
      </c>
      <c r="AP4367" s="69" t="s">
        <v>1913</v>
      </c>
      <c r="AQ4367" s="69" t="s">
        <v>232</v>
      </c>
      <c r="AR4367" s="69" t="s">
        <v>1916</v>
      </c>
    </row>
    <row r="4368" spans="36:44" ht="14.4">
      <c r="AJ4368" s="26" t="str">
        <f>VLOOKUP(AQ4368,'user list'!A:B,2,0)</f>
        <v>BCRD</v>
      </c>
      <c r="AK4368" s="26">
        <f t="shared" si="252"/>
        <v>6</v>
      </c>
      <c r="AL4368" s="26">
        <f t="shared" si="253"/>
        <v>11</v>
      </c>
      <c r="AM4368" s="94" t="str">
        <f t="shared" si="254"/>
        <v>6/11 Log Off</v>
      </c>
      <c r="AN4368" s="172">
        <v>45819.517268518517</v>
      </c>
      <c r="AO4368" s="69" t="s">
        <v>192</v>
      </c>
      <c r="AP4368" s="69" t="s">
        <v>1913</v>
      </c>
      <c r="AQ4368" s="69" t="s">
        <v>192</v>
      </c>
      <c r="AR4368" s="69" t="s">
        <v>1917</v>
      </c>
    </row>
    <row r="4369" spans="36:44" ht="14.4">
      <c r="AJ4369" s="26" t="str">
        <f>VLOOKUP(AQ4369,'user list'!A:B,2,0)</f>
        <v>DOE</v>
      </c>
      <c r="AK4369" s="26">
        <f t="shared" si="252"/>
        <v>6</v>
      </c>
      <c r="AL4369" s="26">
        <f t="shared" si="253"/>
        <v>11</v>
      </c>
      <c r="AM4369" s="94" t="str">
        <f t="shared" si="254"/>
        <v>6/11 Log In</v>
      </c>
      <c r="AN4369" s="172">
        <v>45819.517939814818</v>
      </c>
      <c r="AO4369" s="69" t="s">
        <v>212</v>
      </c>
      <c r="AP4369" s="69" t="s">
        <v>1913</v>
      </c>
      <c r="AQ4369" s="69" t="s">
        <v>212</v>
      </c>
      <c r="AR4369" s="69" t="s">
        <v>1916</v>
      </c>
    </row>
    <row r="4370" spans="36:44" ht="14.4">
      <c r="AJ4370" s="26" t="str">
        <f>VLOOKUP(AQ4370,'user list'!A:B,2,0)</f>
        <v>BCRD</v>
      </c>
      <c r="AK4370" s="26">
        <f t="shared" si="252"/>
        <v>6</v>
      </c>
      <c r="AL4370" s="26">
        <f t="shared" si="253"/>
        <v>11</v>
      </c>
      <c r="AM4370" s="94" t="str">
        <f t="shared" si="254"/>
        <v>6/11 Log In</v>
      </c>
      <c r="AN4370" s="172">
        <v>45819.520208333335</v>
      </c>
      <c r="AO4370" s="69" t="s">
        <v>192</v>
      </c>
      <c r="AP4370" s="69" t="s">
        <v>1913</v>
      </c>
      <c r="AQ4370" s="69" t="s">
        <v>192</v>
      </c>
      <c r="AR4370" s="69" t="s">
        <v>1916</v>
      </c>
    </row>
    <row r="4371" spans="36:44" ht="14.4">
      <c r="AJ4371" s="26" t="str">
        <f>VLOOKUP(AQ4371,'user list'!A:B,2,0)</f>
        <v>PDAO</v>
      </c>
      <c r="AK4371" s="26">
        <f t="shared" si="252"/>
        <v>6</v>
      </c>
      <c r="AL4371" s="26">
        <f t="shared" si="253"/>
        <v>11</v>
      </c>
      <c r="AM4371" s="94" t="str">
        <f t="shared" si="254"/>
        <v>6/11 Log Off</v>
      </c>
      <c r="AN4371" s="172">
        <v>45819.520208333335</v>
      </c>
      <c r="AO4371" s="69" t="s">
        <v>258</v>
      </c>
      <c r="AP4371" s="69" t="s">
        <v>1913</v>
      </c>
      <c r="AQ4371" s="69" t="s">
        <v>258</v>
      </c>
      <c r="AR4371" s="69" t="s">
        <v>1917</v>
      </c>
    </row>
    <row r="4372" spans="36:44" ht="14.4">
      <c r="AJ4372" s="26" t="str">
        <f>VLOOKUP(AQ4372,'user list'!A:B,2,0)</f>
        <v>DOE</v>
      </c>
      <c r="AK4372" s="26">
        <f t="shared" si="252"/>
        <v>6</v>
      </c>
      <c r="AL4372" s="26">
        <f t="shared" si="253"/>
        <v>11</v>
      </c>
      <c r="AM4372" s="94" t="str">
        <f t="shared" si="254"/>
        <v>6/11 Log Off</v>
      </c>
      <c r="AN4372" s="172">
        <v>45819.523020833331</v>
      </c>
      <c r="AO4372" s="69" t="s">
        <v>212</v>
      </c>
      <c r="AP4372" s="69" t="s">
        <v>1913</v>
      </c>
      <c r="AQ4372" s="69" t="s">
        <v>212</v>
      </c>
      <c r="AR4372" s="69" t="s">
        <v>1917</v>
      </c>
    </row>
    <row r="4373" spans="36:44" ht="14.4">
      <c r="AJ4373" s="26" t="str">
        <f>VLOOKUP(AQ4373,'user list'!A:B,2,0)</f>
        <v>OCM</v>
      </c>
      <c r="AK4373" s="26">
        <f t="shared" si="252"/>
        <v>6</v>
      </c>
      <c r="AL4373" s="26">
        <f t="shared" si="253"/>
        <v>11</v>
      </c>
      <c r="AM4373" s="94" t="str">
        <f t="shared" si="254"/>
        <v>6/11 Log In</v>
      </c>
      <c r="AN4373" s="172">
        <v>45819.523784722223</v>
      </c>
      <c r="AO4373" s="69" t="s">
        <v>236</v>
      </c>
      <c r="AP4373" s="69" t="s">
        <v>1913</v>
      </c>
      <c r="AQ4373" s="69" t="s">
        <v>236</v>
      </c>
      <c r="AR4373" s="69" t="s">
        <v>1916</v>
      </c>
    </row>
    <row r="4374" spans="36:44" ht="14.4">
      <c r="AJ4374" s="26" t="str">
        <f>VLOOKUP(AQ4374,'user list'!A:B,2,0)</f>
        <v>TFCOPRISS</v>
      </c>
      <c r="AK4374" s="26">
        <f t="shared" si="252"/>
        <v>6</v>
      </c>
      <c r="AL4374" s="26">
        <f t="shared" si="253"/>
        <v>11</v>
      </c>
      <c r="AM4374" s="94" t="str">
        <f t="shared" si="254"/>
        <v>6/11 Log Off</v>
      </c>
      <c r="AN4374" s="172">
        <v>45819.524930555555</v>
      </c>
      <c r="AO4374" s="69" t="s">
        <v>274</v>
      </c>
      <c r="AP4374" s="69" t="s">
        <v>1913</v>
      </c>
      <c r="AQ4374" s="69" t="s">
        <v>274</v>
      </c>
      <c r="AR4374" s="69" t="s">
        <v>1917</v>
      </c>
    </row>
    <row r="4375" spans="36:44" ht="14.4">
      <c r="AJ4375" s="26" t="str">
        <f>VLOOKUP(AQ4375,'user list'!A:B,2,0)</f>
        <v>OCM</v>
      </c>
      <c r="AK4375" s="26">
        <f t="shared" si="252"/>
        <v>6</v>
      </c>
      <c r="AL4375" s="26">
        <f t="shared" si="253"/>
        <v>11</v>
      </c>
      <c r="AM4375" s="94" t="str">
        <f t="shared" si="254"/>
        <v>6/11 Log In</v>
      </c>
      <c r="AN4375" s="172">
        <v>45819.525104166663</v>
      </c>
      <c r="AO4375" s="69" t="s">
        <v>230</v>
      </c>
      <c r="AP4375" s="69" t="s">
        <v>1913</v>
      </c>
      <c r="AQ4375" s="69" t="s">
        <v>230</v>
      </c>
      <c r="AR4375" s="69" t="s">
        <v>1916</v>
      </c>
    </row>
    <row r="4376" spans="36:44" ht="14.4">
      <c r="AJ4376" s="26" t="str">
        <f>VLOOKUP(AQ4376,'user list'!A:B,2,0)</f>
        <v>TFCOPRISS</v>
      </c>
      <c r="AK4376" s="26">
        <f t="shared" si="252"/>
        <v>6</v>
      </c>
      <c r="AL4376" s="26">
        <f t="shared" si="253"/>
        <v>11</v>
      </c>
      <c r="AM4376" s="94" t="str">
        <f t="shared" si="254"/>
        <v>6/11 Log In</v>
      </c>
      <c r="AN4376" s="172">
        <v>45819.525266203702</v>
      </c>
      <c r="AO4376" s="69" t="s">
        <v>274</v>
      </c>
      <c r="AP4376" s="69" t="s">
        <v>1913</v>
      </c>
      <c r="AQ4376" s="69" t="s">
        <v>274</v>
      </c>
      <c r="AR4376" s="69" t="s">
        <v>1916</v>
      </c>
    </row>
    <row r="4377" spans="36:44" ht="14.4">
      <c r="AJ4377" s="26" t="str">
        <f>VLOOKUP(AQ4377,'user list'!A:B,2,0)</f>
        <v>Admin</v>
      </c>
      <c r="AK4377" s="26">
        <f t="shared" si="252"/>
        <v>6</v>
      </c>
      <c r="AL4377" s="26">
        <f t="shared" si="253"/>
        <v>11</v>
      </c>
      <c r="AM4377" s="94" t="str">
        <f t="shared" si="254"/>
        <v>6/11 Log In</v>
      </c>
      <c r="AN4377" s="172">
        <v>45819.526620370372</v>
      </c>
      <c r="AO4377" s="69" t="s">
        <v>186</v>
      </c>
      <c r="AP4377" s="69" t="s">
        <v>1913</v>
      </c>
      <c r="AQ4377" s="69" t="s">
        <v>186</v>
      </c>
      <c r="AR4377" s="69" t="s">
        <v>1916</v>
      </c>
    </row>
    <row r="4378" spans="36:44" ht="14.4">
      <c r="AJ4378" s="26" t="str">
        <f>VLOOKUP(AQ4378,'user list'!A:B,2,0)</f>
        <v>ZAU</v>
      </c>
      <c r="AK4378" s="26">
        <f t="shared" si="252"/>
        <v>6</v>
      </c>
      <c r="AL4378" s="26">
        <f t="shared" si="253"/>
        <v>11</v>
      </c>
      <c r="AM4378" s="94" t="str">
        <f t="shared" si="254"/>
        <v>6/11 Log In</v>
      </c>
      <c r="AN4378" s="172">
        <v>45819.527638888889</v>
      </c>
      <c r="AO4378" s="69" t="s">
        <v>275</v>
      </c>
      <c r="AP4378" s="69" t="s">
        <v>1913</v>
      </c>
      <c r="AQ4378" s="69" t="s">
        <v>275</v>
      </c>
      <c r="AR4378" s="69" t="s">
        <v>1916</v>
      </c>
    </row>
    <row r="4379" spans="36:44" ht="14.4">
      <c r="AJ4379" s="26" t="str">
        <f>VLOOKUP(AQ4379,'user list'!A:B,2,0)</f>
        <v>OCAs</v>
      </c>
      <c r="AK4379" s="26">
        <f t="shared" si="252"/>
        <v>6</v>
      </c>
      <c r="AL4379" s="26">
        <f t="shared" si="253"/>
        <v>11</v>
      </c>
      <c r="AM4379" s="94" t="str">
        <f t="shared" si="254"/>
        <v>6/11 Log In</v>
      </c>
      <c r="AN4379" s="172">
        <v>45819.52789351852</v>
      </c>
      <c r="AO4379" s="69" t="s">
        <v>279</v>
      </c>
      <c r="AP4379" s="69" t="s">
        <v>1913</v>
      </c>
      <c r="AQ4379" s="69" t="s">
        <v>279</v>
      </c>
      <c r="AR4379" s="69" t="s">
        <v>1916</v>
      </c>
    </row>
    <row r="4380" spans="36:44" ht="14.4">
      <c r="AJ4380" s="26" t="str">
        <f>VLOOKUP(AQ4380,'user list'!A:B,2,0)</f>
        <v>DBO</v>
      </c>
      <c r="AK4380" s="26">
        <f t="shared" si="252"/>
        <v>6</v>
      </c>
      <c r="AL4380" s="26">
        <f t="shared" si="253"/>
        <v>11</v>
      </c>
      <c r="AM4380" s="94" t="str">
        <f t="shared" si="254"/>
        <v>6/11 Log In</v>
      </c>
      <c r="AN4380" s="172">
        <v>45819.528425925928</v>
      </c>
      <c r="AO4380" s="69" t="s">
        <v>209</v>
      </c>
      <c r="AP4380" s="69" t="s">
        <v>1913</v>
      </c>
      <c r="AQ4380" s="69" t="s">
        <v>209</v>
      </c>
      <c r="AR4380" s="69" t="s">
        <v>1916</v>
      </c>
    </row>
    <row r="4381" spans="36:44" ht="14.4">
      <c r="AJ4381" s="26" t="str">
        <f>VLOOKUP(AQ4381,'user list'!A:B,2,0)</f>
        <v>Admin</v>
      </c>
      <c r="AK4381" s="26">
        <f t="shared" si="252"/>
        <v>6</v>
      </c>
      <c r="AL4381" s="26">
        <f t="shared" si="253"/>
        <v>11</v>
      </c>
      <c r="AM4381" s="94" t="str">
        <f t="shared" si="254"/>
        <v>6/11 Log In</v>
      </c>
      <c r="AN4381" s="172">
        <v>45819.530335648145</v>
      </c>
      <c r="AO4381" s="69" t="s">
        <v>186</v>
      </c>
      <c r="AP4381" s="69" t="s">
        <v>1913</v>
      </c>
      <c r="AQ4381" s="69" t="s">
        <v>186</v>
      </c>
      <c r="AR4381" s="69" t="s">
        <v>1916</v>
      </c>
    </row>
    <row r="4382" spans="36:44" ht="14.4">
      <c r="AJ4382" s="26" t="str">
        <f>VLOOKUP(AQ4382,'user list'!A:B,2,0)</f>
        <v>OCM</v>
      </c>
      <c r="AK4382" s="26">
        <f t="shared" si="252"/>
        <v>6</v>
      </c>
      <c r="AL4382" s="26">
        <f t="shared" si="253"/>
        <v>11</v>
      </c>
      <c r="AM4382" s="94" t="str">
        <f t="shared" si="254"/>
        <v>6/11 Log Off</v>
      </c>
      <c r="AN4382" s="172">
        <v>45819.535532407404</v>
      </c>
      <c r="AO4382" s="69" t="s">
        <v>230</v>
      </c>
      <c r="AP4382" s="69" t="s">
        <v>1913</v>
      </c>
      <c r="AQ4382" s="69" t="s">
        <v>230</v>
      </c>
      <c r="AR4382" s="69" t="s">
        <v>1917</v>
      </c>
    </row>
    <row r="4383" spans="36:44" ht="14.4">
      <c r="AJ4383" s="26" t="str">
        <f>VLOOKUP(AQ4383,'user list'!A:B,2,0)</f>
        <v>OCM</v>
      </c>
      <c r="AK4383" s="26">
        <f t="shared" si="252"/>
        <v>6</v>
      </c>
      <c r="AL4383" s="26">
        <f t="shared" si="253"/>
        <v>11</v>
      </c>
      <c r="AM4383" s="94" t="str">
        <f t="shared" si="254"/>
        <v>6/11 Log In</v>
      </c>
      <c r="AN4383" s="172">
        <v>45819.53707175926</v>
      </c>
      <c r="AO4383" s="69" t="s">
        <v>230</v>
      </c>
      <c r="AP4383" s="69" t="s">
        <v>1913</v>
      </c>
      <c r="AQ4383" s="69" t="s">
        <v>230</v>
      </c>
      <c r="AR4383" s="69" t="s">
        <v>1916</v>
      </c>
    </row>
    <row r="4384" spans="36:44" ht="14.4">
      <c r="AJ4384" s="26" t="str">
        <f>VLOOKUP(AQ4384,'user list'!A:B,2,0)</f>
        <v>Admin</v>
      </c>
      <c r="AK4384" s="26">
        <f t="shared" si="252"/>
        <v>6</v>
      </c>
      <c r="AL4384" s="26">
        <f t="shared" si="253"/>
        <v>11</v>
      </c>
      <c r="AM4384" s="94" t="str">
        <f t="shared" si="254"/>
        <v>6/11 Log In</v>
      </c>
      <c r="AN4384" s="172">
        <v>45819.537094907406</v>
      </c>
      <c r="AO4384" s="69" t="s">
        <v>186</v>
      </c>
      <c r="AP4384" s="69" t="s">
        <v>1913</v>
      </c>
      <c r="AQ4384" s="69" t="s">
        <v>186</v>
      </c>
      <c r="AR4384" s="69" t="s">
        <v>1916</v>
      </c>
    </row>
    <row r="4385" spans="36:44" ht="14.4">
      <c r="AJ4385" s="26" t="str">
        <f>VLOOKUP(AQ4385,'user list'!A:B,2,0)</f>
        <v>Admin</v>
      </c>
      <c r="AK4385" s="26">
        <f t="shared" si="252"/>
        <v>6</v>
      </c>
      <c r="AL4385" s="26">
        <f t="shared" si="253"/>
        <v>11</v>
      </c>
      <c r="AM4385" s="94" t="str">
        <f t="shared" si="254"/>
        <v>6/11 Log In</v>
      </c>
      <c r="AN4385" s="172">
        <v>45819.537094907406</v>
      </c>
      <c r="AO4385" s="69" t="s">
        <v>186</v>
      </c>
      <c r="AP4385" s="69" t="s">
        <v>1913</v>
      </c>
      <c r="AQ4385" s="69" t="s">
        <v>186</v>
      </c>
      <c r="AR4385" s="69" t="s">
        <v>1916</v>
      </c>
    </row>
    <row r="4386" spans="36:44" ht="14.4">
      <c r="AJ4386" s="26" t="str">
        <f>VLOOKUP(AQ4386,'user list'!A:B,2,0)</f>
        <v>CCESD</v>
      </c>
      <c r="AK4386" s="26">
        <f t="shared" si="252"/>
        <v>6</v>
      </c>
      <c r="AL4386" s="26">
        <f t="shared" si="253"/>
        <v>11</v>
      </c>
      <c r="AM4386" s="94" t="str">
        <f t="shared" si="254"/>
        <v>6/11 Log Off</v>
      </c>
      <c r="AN4386" s="172">
        <v>45819.53800925926</v>
      </c>
      <c r="AO4386" s="69" t="s">
        <v>284</v>
      </c>
      <c r="AP4386" s="69" t="s">
        <v>1913</v>
      </c>
      <c r="AQ4386" s="69" t="s">
        <v>284</v>
      </c>
      <c r="AR4386" s="69" t="s">
        <v>1917</v>
      </c>
    </row>
    <row r="4387" spans="36:44" ht="14.4">
      <c r="AJ4387" s="26" t="str">
        <f>VLOOKUP(AQ4387,'user list'!A:B,2,0)</f>
        <v>OCAs</v>
      </c>
      <c r="AK4387" s="26">
        <f t="shared" ref="AK4387:AK4450" si="255">MONTH(AN4387)</f>
        <v>6</v>
      </c>
      <c r="AL4387" s="26">
        <f t="shared" ref="AL4387:AL4450" si="256">DAY(AN4387)</f>
        <v>11</v>
      </c>
      <c r="AM4387" s="94" t="str">
        <f t="shared" ref="AM4387:AM4450" si="257">AK4387&amp;"/"&amp;AL4387&amp;" "&amp;AR4387</f>
        <v>6/11 Log Off</v>
      </c>
      <c r="AN4387" s="172">
        <v>45819.53837962963</v>
      </c>
      <c r="AO4387" s="69" t="s">
        <v>279</v>
      </c>
      <c r="AP4387" s="69" t="s">
        <v>1913</v>
      </c>
      <c r="AQ4387" s="69" t="s">
        <v>279</v>
      </c>
      <c r="AR4387" s="69" t="s">
        <v>1917</v>
      </c>
    </row>
    <row r="4388" spans="36:44" ht="14.4">
      <c r="AJ4388" s="26" t="str">
        <f>VLOOKUP(AQ4388,'user list'!A:B,2,0)</f>
        <v>QCPL</v>
      </c>
      <c r="AK4388" s="26">
        <f t="shared" si="255"/>
        <v>6</v>
      </c>
      <c r="AL4388" s="26">
        <f t="shared" si="256"/>
        <v>11</v>
      </c>
      <c r="AM4388" s="94" t="str">
        <f t="shared" si="257"/>
        <v>6/11 Log In</v>
      </c>
      <c r="AN4388" s="172">
        <v>45819.5393287037</v>
      </c>
      <c r="AO4388" s="69" t="s">
        <v>268</v>
      </c>
      <c r="AP4388" s="69" t="s">
        <v>1913</v>
      </c>
      <c r="AQ4388" s="69" t="s">
        <v>268</v>
      </c>
      <c r="AR4388" s="69" t="s">
        <v>1916</v>
      </c>
    </row>
    <row r="4389" spans="36:44" ht="14.4">
      <c r="AJ4389" s="26" t="str">
        <f>VLOOKUP(AQ4389,'user list'!A:B,2,0)</f>
        <v>Admin</v>
      </c>
      <c r="AK4389" s="26">
        <f t="shared" si="255"/>
        <v>6</v>
      </c>
      <c r="AL4389" s="26">
        <f t="shared" si="256"/>
        <v>11</v>
      </c>
      <c r="AM4389" s="94" t="str">
        <f t="shared" si="257"/>
        <v>6/11 Log In</v>
      </c>
      <c r="AN4389" s="172">
        <v>45819.539699074077</v>
      </c>
      <c r="AO4389" s="69" t="s">
        <v>186</v>
      </c>
      <c r="AP4389" s="69" t="s">
        <v>1913</v>
      </c>
      <c r="AQ4389" s="69" t="s">
        <v>186</v>
      </c>
      <c r="AR4389" s="69" t="s">
        <v>1916</v>
      </c>
    </row>
    <row r="4390" spans="36:44" ht="14.4">
      <c r="AJ4390" s="26" t="str">
        <f>VLOOKUP(AQ4390,'user list'!A:B,2,0)</f>
        <v>DSQC</v>
      </c>
      <c r="AK4390" s="26">
        <f t="shared" si="255"/>
        <v>6</v>
      </c>
      <c r="AL4390" s="26">
        <f t="shared" si="256"/>
        <v>11</v>
      </c>
      <c r="AM4390" s="94" t="str">
        <f t="shared" si="257"/>
        <v>6/11 Log Off</v>
      </c>
      <c r="AN4390" s="172">
        <v>45819.540127314816</v>
      </c>
      <c r="AO4390" s="69" t="s">
        <v>214</v>
      </c>
      <c r="AP4390" s="69" t="s">
        <v>1913</v>
      </c>
      <c r="AQ4390" s="69" t="s">
        <v>214</v>
      </c>
      <c r="AR4390" s="69" t="s">
        <v>1917</v>
      </c>
    </row>
    <row r="4391" spans="36:44" ht="14.4">
      <c r="AJ4391" s="26" t="str">
        <f>VLOOKUP(AQ4391,'user list'!A:B,2,0)</f>
        <v>DSQC</v>
      </c>
      <c r="AK4391" s="26">
        <f t="shared" si="255"/>
        <v>6</v>
      </c>
      <c r="AL4391" s="26">
        <f t="shared" si="256"/>
        <v>11</v>
      </c>
      <c r="AM4391" s="94" t="str">
        <f t="shared" si="257"/>
        <v>6/11 Log In</v>
      </c>
      <c r="AN4391" s="172">
        <v>45819.540324074071</v>
      </c>
      <c r="AO4391" s="69" t="s">
        <v>214</v>
      </c>
      <c r="AP4391" s="69" t="s">
        <v>1913</v>
      </c>
      <c r="AQ4391" s="69" t="s">
        <v>214</v>
      </c>
      <c r="AR4391" s="69" t="s">
        <v>1916</v>
      </c>
    </row>
    <row r="4392" spans="36:44" ht="14.4">
      <c r="AJ4392" s="26" t="str">
        <f>VLOOKUP(AQ4392,'user list'!A:B,2,0)</f>
        <v>CTO</v>
      </c>
      <c r="AK4392" s="26">
        <f t="shared" si="255"/>
        <v>6</v>
      </c>
      <c r="AL4392" s="26">
        <f t="shared" si="256"/>
        <v>11</v>
      </c>
      <c r="AM4392" s="94" t="str">
        <f t="shared" si="257"/>
        <v>6/11 Log In</v>
      </c>
      <c r="AN4392" s="172">
        <v>45819.541527777779</v>
      </c>
      <c r="AO4392" s="69" t="s">
        <v>207</v>
      </c>
      <c r="AP4392" s="69" t="s">
        <v>1913</v>
      </c>
      <c r="AQ4392" s="69" t="s">
        <v>207</v>
      </c>
      <c r="AR4392" s="69" t="s">
        <v>1916</v>
      </c>
    </row>
    <row r="4393" spans="36:44" ht="14.4">
      <c r="AJ4393" s="26" t="str">
        <f>VLOOKUP(AQ4393,'user list'!A:B,2,0)</f>
        <v>ITDD</v>
      </c>
      <c r="AK4393" s="26">
        <f t="shared" si="255"/>
        <v>6</v>
      </c>
      <c r="AL4393" s="26">
        <f t="shared" si="256"/>
        <v>11</v>
      </c>
      <c r="AM4393" s="94" t="str">
        <f t="shared" si="257"/>
        <v>6/11 Log Off</v>
      </c>
      <c r="AN4393" s="172">
        <v>45819.544050925928</v>
      </c>
      <c r="AO4393" s="69" t="s">
        <v>219</v>
      </c>
      <c r="AP4393" s="69" t="s">
        <v>1913</v>
      </c>
      <c r="AQ4393" s="69" t="s">
        <v>219</v>
      </c>
      <c r="AR4393" s="69" t="s">
        <v>1917</v>
      </c>
    </row>
    <row r="4394" spans="36:44" ht="14.4">
      <c r="AJ4394" s="26" t="str">
        <f>VLOOKUP(AQ4394,'user list'!A:B,2,0)</f>
        <v>QCYDO</v>
      </c>
      <c r="AK4394" s="26">
        <f t="shared" si="255"/>
        <v>6</v>
      </c>
      <c r="AL4394" s="26">
        <f t="shared" si="256"/>
        <v>11</v>
      </c>
      <c r="AM4394" s="94" t="str">
        <f t="shared" si="257"/>
        <v>6/11 Log Off</v>
      </c>
      <c r="AN4394" s="172">
        <v>45819.544050925928</v>
      </c>
      <c r="AO4394" s="69" t="s">
        <v>270</v>
      </c>
      <c r="AP4394" s="69" t="s">
        <v>1913</v>
      </c>
      <c r="AQ4394" s="69" t="s">
        <v>270</v>
      </c>
      <c r="AR4394" s="69" t="s">
        <v>1917</v>
      </c>
    </row>
    <row r="4395" spans="36:44" ht="14.4">
      <c r="AJ4395" s="26" t="str">
        <f>VLOOKUP(AQ4395,'user list'!A:B,2,0)</f>
        <v>ITDD</v>
      </c>
      <c r="AK4395" s="26">
        <f t="shared" si="255"/>
        <v>6</v>
      </c>
      <c r="AL4395" s="26">
        <f t="shared" si="256"/>
        <v>11</v>
      </c>
      <c r="AM4395" s="94" t="str">
        <f t="shared" si="257"/>
        <v>6/11 Log In</v>
      </c>
      <c r="AN4395" s="172">
        <v>45819.544120370374</v>
      </c>
      <c r="AO4395" s="69" t="s">
        <v>219</v>
      </c>
      <c r="AP4395" s="69" t="s">
        <v>1913</v>
      </c>
      <c r="AQ4395" s="69" t="s">
        <v>219</v>
      </c>
      <c r="AR4395" s="69" t="s">
        <v>1916</v>
      </c>
    </row>
    <row r="4396" spans="36:44" ht="14.4">
      <c r="AJ4396" s="26" t="str">
        <f>VLOOKUP(AQ4396,'user list'!A:B,2,0)</f>
        <v>QCYDO</v>
      </c>
      <c r="AK4396" s="26">
        <f t="shared" si="255"/>
        <v>6</v>
      </c>
      <c r="AL4396" s="26">
        <f t="shared" si="256"/>
        <v>11</v>
      </c>
      <c r="AM4396" s="94" t="str">
        <f t="shared" si="257"/>
        <v>6/11 Log In</v>
      </c>
      <c r="AN4396" s="172">
        <v>45819.544270833336</v>
      </c>
      <c r="AO4396" s="69" t="s">
        <v>270</v>
      </c>
      <c r="AP4396" s="69" t="s">
        <v>1913</v>
      </c>
      <c r="AQ4396" s="69" t="s">
        <v>270</v>
      </c>
      <c r="AR4396" s="69" t="s">
        <v>1916</v>
      </c>
    </row>
    <row r="4397" spans="36:44" ht="14.4">
      <c r="AJ4397" s="26" t="str">
        <f>VLOOKUP(AQ4397,'user list'!A:B,2,0)</f>
        <v>BPLD</v>
      </c>
      <c r="AK4397" s="26">
        <f t="shared" si="255"/>
        <v>6</v>
      </c>
      <c r="AL4397" s="26">
        <f t="shared" si="256"/>
        <v>11</v>
      </c>
      <c r="AM4397" s="94" t="str">
        <f t="shared" si="257"/>
        <v>6/11 Log Off</v>
      </c>
      <c r="AN4397" s="172">
        <v>45819.544918981483</v>
      </c>
      <c r="AO4397" s="69" t="s">
        <v>194</v>
      </c>
      <c r="AP4397" s="69" t="s">
        <v>1913</v>
      </c>
      <c r="AQ4397" s="69" t="s">
        <v>194</v>
      </c>
      <c r="AR4397" s="69" t="s">
        <v>1917</v>
      </c>
    </row>
    <row r="4398" spans="36:44" ht="14.4">
      <c r="AJ4398" s="26" t="str">
        <f>VLOOKUP(AQ4398,'user list'!A:B,2,0)</f>
        <v>BPLD</v>
      </c>
      <c r="AK4398" s="26">
        <f t="shared" si="255"/>
        <v>6</v>
      </c>
      <c r="AL4398" s="26">
        <f t="shared" si="256"/>
        <v>11</v>
      </c>
      <c r="AM4398" s="94" t="str">
        <f t="shared" si="257"/>
        <v>6/11 Log In</v>
      </c>
      <c r="AN4398" s="172">
        <v>45819.544988425929</v>
      </c>
      <c r="AO4398" s="69" t="s">
        <v>194</v>
      </c>
      <c r="AP4398" s="69" t="s">
        <v>1913</v>
      </c>
      <c r="AQ4398" s="69" t="s">
        <v>194</v>
      </c>
      <c r="AR4398" s="69" t="s">
        <v>1916</v>
      </c>
    </row>
    <row r="4399" spans="36:44" ht="14.4">
      <c r="AJ4399" s="26" t="str">
        <f>VLOOKUP(AQ4399,'user list'!A:B,2,0)</f>
        <v>CHD</v>
      </c>
      <c r="AK4399" s="26">
        <f t="shared" si="255"/>
        <v>6</v>
      </c>
      <c r="AL4399" s="26">
        <f t="shared" si="256"/>
        <v>11</v>
      </c>
      <c r="AM4399" s="94" t="str">
        <f t="shared" si="257"/>
        <v>6/11 Log Off</v>
      </c>
      <c r="AN4399" s="172">
        <v>45819.545081018521</v>
      </c>
      <c r="AO4399" s="69" t="s">
        <v>203</v>
      </c>
      <c r="AP4399" s="69" t="s">
        <v>1913</v>
      </c>
      <c r="AQ4399" s="69" t="s">
        <v>203</v>
      </c>
      <c r="AR4399" s="69" t="s">
        <v>1917</v>
      </c>
    </row>
    <row r="4400" spans="36:44" ht="14.4">
      <c r="AJ4400" s="26" t="str">
        <f>VLOOKUP(AQ4400,'user list'!A:B,2,0)</f>
        <v>CAD</v>
      </c>
      <c r="AK4400" s="26">
        <f t="shared" si="255"/>
        <v>6</v>
      </c>
      <c r="AL4400" s="26">
        <f t="shared" si="256"/>
        <v>11</v>
      </c>
      <c r="AM4400" s="94" t="str">
        <f t="shared" si="257"/>
        <v>6/11 Log Off</v>
      </c>
      <c r="AN4400" s="172">
        <v>45819.545717592591</v>
      </c>
      <c r="AO4400" s="69" t="s">
        <v>196</v>
      </c>
      <c r="AP4400" s="69" t="s">
        <v>1913</v>
      </c>
      <c r="AQ4400" s="69" t="s">
        <v>196</v>
      </c>
      <c r="AR4400" s="69" t="s">
        <v>1917</v>
      </c>
    </row>
    <row r="4401" spans="36:44" ht="14.4">
      <c r="AJ4401" s="26" t="str">
        <f>VLOOKUP(AQ4401,'user list'!A:B,2,0)</f>
        <v>CAD</v>
      </c>
      <c r="AK4401" s="26">
        <f t="shared" si="255"/>
        <v>6</v>
      </c>
      <c r="AL4401" s="26">
        <f t="shared" si="256"/>
        <v>11</v>
      </c>
      <c r="AM4401" s="94" t="str">
        <f t="shared" si="257"/>
        <v>6/11 Log In</v>
      </c>
      <c r="AN4401" s="172">
        <v>45819.545787037037</v>
      </c>
      <c r="AO4401" s="69" t="s">
        <v>196</v>
      </c>
      <c r="AP4401" s="69" t="s">
        <v>1913</v>
      </c>
      <c r="AQ4401" s="69" t="s">
        <v>196</v>
      </c>
      <c r="AR4401" s="69" t="s">
        <v>1916</v>
      </c>
    </row>
    <row r="4402" spans="36:44" ht="14.4">
      <c r="AJ4402" s="26" t="str">
        <f>VLOOKUP(AQ4402,'user list'!A:B,2,0)</f>
        <v>CHD</v>
      </c>
      <c r="AK4402" s="26">
        <f t="shared" si="255"/>
        <v>6</v>
      </c>
      <c r="AL4402" s="26">
        <f t="shared" si="256"/>
        <v>11</v>
      </c>
      <c r="AM4402" s="94" t="str">
        <f t="shared" si="257"/>
        <v>6/11 Log In</v>
      </c>
      <c r="AN4402" s="172">
        <v>45819.546099537038</v>
      </c>
      <c r="AO4402" s="69" t="s">
        <v>203</v>
      </c>
      <c r="AP4402" s="69" t="s">
        <v>1913</v>
      </c>
      <c r="AQ4402" s="69" t="s">
        <v>203</v>
      </c>
      <c r="AR4402" s="69" t="s">
        <v>1916</v>
      </c>
    </row>
    <row r="4403" spans="36:44" ht="14.4">
      <c r="AJ4403" s="26" t="str">
        <f>VLOOKUP(AQ4403,'user list'!A:B,2,0)</f>
        <v>CVD</v>
      </c>
      <c r="AK4403" s="26">
        <f t="shared" si="255"/>
        <v>6</v>
      </c>
      <c r="AL4403" s="26">
        <f t="shared" si="256"/>
        <v>11</v>
      </c>
      <c r="AM4403" s="94" t="str">
        <f t="shared" si="257"/>
        <v>6/11 Log In</v>
      </c>
      <c r="AN4403" s="172">
        <v>45819.546736111108</v>
      </c>
      <c r="AO4403" s="69" t="s">
        <v>208</v>
      </c>
      <c r="AP4403" s="69" t="s">
        <v>1913</v>
      </c>
      <c r="AQ4403" s="69" t="s">
        <v>208</v>
      </c>
      <c r="AR4403" s="69" t="s">
        <v>1916</v>
      </c>
    </row>
    <row r="4404" spans="36:44" ht="14.4">
      <c r="AJ4404" s="26" t="str">
        <f>VLOOKUP(AQ4404,'user list'!A:B,2,0)</f>
        <v>MDAD</v>
      </c>
      <c r="AK4404" s="26">
        <f t="shared" si="255"/>
        <v>6</v>
      </c>
      <c r="AL4404" s="26">
        <f t="shared" si="256"/>
        <v>11</v>
      </c>
      <c r="AM4404" s="94" t="str">
        <f t="shared" si="257"/>
        <v>6/11 Log In</v>
      </c>
      <c r="AN4404" s="172">
        <v>45819.547280092593</v>
      </c>
      <c r="AO4404" s="69" t="s">
        <v>223</v>
      </c>
      <c r="AP4404" s="69" t="s">
        <v>1913</v>
      </c>
      <c r="AQ4404" s="69" t="s">
        <v>223</v>
      </c>
      <c r="AR4404" s="69" t="s">
        <v>1916</v>
      </c>
    </row>
    <row r="4405" spans="36:44" ht="14.4">
      <c r="AJ4405" s="26" t="str">
        <f>VLOOKUP(AQ4405,'user list'!A:B,2,0)</f>
        <v>ITDD</v>
      </c>
      <c r="AK4405" s="26">
        <f t="shared" si="255"/>
        <v>6</v>
      </c>
      <c r="AL4405" s="26">
        <f t="shared" si="256"/>
        <v>11</v>
      </c>
      <c r="AM4405" s="94" t="str">
        <f t="shared" si="257"/>
        <v>6/11 Log Off</v>
      </c>
      <c r="AN4405" s="172">
        <v>45819.549050925925</v>
      </c>
      <c r="AO4405" s="69" t="s">
        <v>219</v>
      </c>
      <c r="AP4405" s="69" t="s">
        <v>1913</v>
      </c>
      <c r="AQ4405" s="69" t="s">
        <v>219</v>
      </c>
      <c r="AR4405" s="69" t="s">
        <v>1917</v>
      </c>
    </row>
    <row r="4406" spans="36:44" ht="14.4">
      <c r="AJ4406" s="26" t="str">
        <f>VLOOKUP(AQ4406,'user list'!A:B,2,0)</f>
        <v>ITDD</v>
      </c>
      <c r="AK4406" s="26">
        <f t="shared" si="255"/>
        <v>6</v>
      </c>
      <c r="AL4406" s="26">
        <f t="shared" si="256"/>
        <v>11</v>
      </c>
      <c r="AM4406" s="94" t="str">
        <f t="shared" si="257"/>
        <v>6/11 Log In</v>
      </c>
      <c r="AN4406" s="172">
        <v>45819.549386574072</v>
      </c>
      <c r="AO4406" s="69" t="s">
        <v>219</v>
      </c>
      <c r="AP4406" s="69" t="s">
        <v>1913</v>
      </c>
      <c r="AQ4406" s="69" t="s">
        <v>219</v>
      </c>
      <c r="AR4406" s="69" t="s">
        <v>1916</v>
      </c>
    </row>
    <row r="4407" spans="36:44" ht="14.4">
      <c r="AJ4407" s="26" t="str">
        <f>VLOOKUP(AQ4407,'user list'!A:B,2,0)</f>
        <v>Admin</v>
      </c>
      <c r="AK4407" s="26">
        <f t="shared" si="255"/>
        <v>6</v>
      </c>
      <c r="AL4407" s="26">
        <f t="shared" si="256"/>
        <v>11</v>
      </c>
      <c r="AM4407" s="94" t="str">
        <f t="shared" si="257"/>
        <v>6/11 Log In</v>
      </c>
      <c r="AN4407" s="172">
        <v>45819.549884259257</v>
      </c>
      <c r="AO4407" s="69" t="s">
        <v>186</v>
      </c>
      <c r="AP4407" s="69" t="s">
        <v>1913</v>
      </c>
      <c r="AQ4407" s="69" t="s">
        <v>186</v>
      </c>
      <c r="AR4407" s="69" t="s">
        <v>1916</v>
      </c>
    </row>
    <row r="4408" spans="36:44" ht="14.4">
      <c r="AJ4408" s="26" t="str">
        <f>VLOOKUP(AQ4408,'user list'!A:B,2,0)</f>
        <v>QCPL</v>
      </c>
      <c r="AK4408" s="26">
        <f t="shared" si="255"/>
        <v>6</v>
      </c>
      <c r="AL4408" s="26">
        <f t="shared" si="256"/>
        <v>11</v>
      </c>
      <c r="AM4408" s="94" t="str">
        <f t="shared" si="257"/>
        <v>6/11 Log Off</v>
      </c>
      <c r="AN4408" s="172">
        <v>45819.550081018519</v>
      </c>
      <c r="AO4408" s="69" t="s">
        <v>268</v>
      </c>
      <c r="AP4408" s="69" t="s">
        <v>1913</v>
      </c>
      <c r="AQ4408" s="69" t="s">
        <v>268</v>
      </c>
      <c r="AR4408" s="69" t="s">
        <v>1917</v>
      </c>
    </row>
    <row r="4409" spans="36:44" ht="14.4">
      <c r="AJ4409" s="26" t="str">
        <f>VLOOKUP(AQ4409,'user list'!A:B,2,0)</f>
        <v>OCM</v>
      </c>
      <c r="AK4409" s="26">
        <f t="shared" si="255"/>
        <v>6</v>
      </c>
      <c r="AL4409" s="26">
        <f t="shared" si="256"/>
        <v>11</v>
      </c>
      <c r="AM4409" s="94" t="str">
        <f t="shared" si="257"/>
        <v>6/11 Log Off</v>
      </c>
      <c r="AN4409" s="172">
        <v>45819.550115740742</v>
      </c>
      <c r="AO4409" s="69" t="s">
        <v>230</v>
      </c>
      <c r="AP4409" s="69" t="s">
        <v>1913</v>
      </c>
      <c r="AQ4409" s="69" t="s">
        <v>230</v>
      </c>
      <c r="AR4409" s="69" t="s">
        <v>1917</v>
      </c>
    </row>
    <row r="4410" spans="36:44" ht="14.4">
      <c r="AJ4410" s="26" t="str">
        <f>VLOOKUP(AQ4410,'user list'!A:B,2,0)</f>
        <v>ITDD</v>
      </c>
      <c r="AK4410" s="26">
        <f t="shared" si="255"/>
        <v>6</v>
      </c>
      <c r="AL4410" s="26">
        <f t="shared" si="256"/>
        <v>11</v>
      </c>
      <c r="AM4410" s="94" t="str">
        <f t="shared" si="257"/>
        <v>6/11 Log In</v>
      </c>
      <c r="AN4410" s="172">
        <v>45819.550358796296</v>
      </c>
      <c r="AO4410" s="69" t="s">
        <v>219</v>
      </c>
      <c r="AP4410" s="69" t="s">
        <v>1913</v>
      </c>
      <c r="AQ4410" s="69" t="s">
        <v>219</v>
      </c>
      <c r="AR4410" s="69" t="s">
        <v>1916</v>
      </c>
    </row>
    <row r="4411" spans="36:44" ht="14.4">
      <c r="AJ4411" s="26" t="str">
        <f>VLOOKUP(AQ4411,'user list'!A:B,2,0)</f>
        <v>OCM</v>
      </c>
      <c r="AK4411" s="26">
        <f t="shared" si="255"/>
        <v>6</v>
      </c>
      <c r="AL4411" s="26">
        <f t="shared" si="256"/>
        <v>11</v>
      </c>
      <c r="AM4411" s="94" t="str">
        <f t="shared" si="257"/>
        <v>6/11 Log Off</v>
      </c>
      <c r="AN4411" s="172">
        <v>45819.550416666665</v>
      </c>
      <c r="AO4411" s="69" t="s">
        <v>235</v>
      </c>
      <c r="AP4411" s="69" t="s">
        <v>1913</v>
      </c>
      <c r="AQ4411" s="69" t="s">
        <v>235</v>
      </c>
      <c r="AR4411" s="69" t="s">
        <v>1917</v>
      </c>
    </row>
    <row r="4412" spans="36:44" ht="14.4">
      <c r="AJ4412" s="26" t="str">
        <f>VLOOKUP(AQ4412,'user list'!A:B,2,0)</f>
        <v>OCM</v>
      </c>
      <c r="AK4412" s="26">
        <f t="shared" si="255"/>
        <v>6</v>
      </c>
      <c r="AL4412" s="26">
        <f t="shared" si="256"/>
        <v>11</v>
      </c>
      <c r="AM4412" s="94" t="str">
        <f t="shared" si="257"/>
        <v>6/11 Log In</v>
      </c>
      <c r="AN4412" s="172">
        <v>45819.550787037035</v>
      </c>
      <c r="AO4412" s="69" t="s">
        <v>235</v>
      </c>
      <c r="AP4412" s="69" t="s">
        <v>1913</v>
      </c>
      <c r="AQ4412" s="69" t="s">
        <v>235</v>
      </c>
      <c r="AR4412" s="69" t="s">
        <v>1916</v>
      </c>
    </row>
    <row r="4413" spans="36:44" ht="14.4">
      <c r="AJ4413" s="26" t="str">
        <f>VLOOKUP(AQ4413,'user list'!A:B,2,0)</f>
        <v>OCAs</v>
      </c>
      <c r="AK4413" s="26">
        <f t="shared" si="255"/>
        <v>6</v>
      </c>
      <c r="AL4413" s="26">
        <f t="shared" si="256"/>
        <v>11</v>
      </c>
      <c r="AM4413" s="94" t="str">
        <f t="shared" si="257"/>
        <v>6/11 Log In</v>
      </c>
      <c r="AN4413" s="172">
        <v>45819.551215277781</v>
      </c>
      <c r="AO4413" s="69" t="s">
        <v>279</v>
      </c>
      <c r="AP4413" s="69" t="s">
        <v>1913</v>
      </c>
      <c r="AQ4413" s="69" t="s">
        <v>279</v>
      </c>
      <c r="AR4413" s="69" t="s">
        <v>1916</v>
      </c>
    </row>
    <row r="4414" spans="36:44" ht="14.4">
      <c r="AJ4414" s="26" t="str">
        <f>VLOOKUP(AQ4414,'user list'!A:B,2,0)</f>
        <v>OSSP</v>
      </c>
      <c r="AK4414" s="26">
        <f t="shared" si="255"/>
        <v>6</v>
      </c>
      <c r="AL4414" s="26">
        <f t="shared" si="256"/>
        <v>11</v>
      </c>
      <c r="AM4414" s="94" t="str">
        <f t="shared" si="257"/>
        <v>6/11 Log Off</v>
      </c>
      <c r="AN4414" s="172">
        <v>45819.55127314815</v>
      </c>
      <c r="AO4414" s="69" t="s">
        <v>255</v>
      </c>
      <c r="AP4414" s="69" t="s">
        <v>1913</v>
      </c>
      <c r="AQ4414" s="69" t="s">
        <v>255</v>
      </c>
      <c r="AR4414" s="69" t="s">
        <v>1917</v>
      </c>
    </row>
    <row r="4415" spans="36:44" ht="14.4">
      <c r="AJ4415" s="26" t="str">
        <f>VLOOKUP(AQ4415,'user list'!A:B,2,0)</f>
        <v>OCM</v>
      </c>
      <c r="AK4415" s="26">
        <f t="shared" si="255"/>
        <v>6</v>
      </c>
      <c r="AL4415" s="26">
        <f t="shared" si="256"/>
        <v>11</v>
      </c>
      <c r="AM4415" s="94" t="str">
        <f t="shared" si="257"/>
        <v>6/11 Log Off</v>
      </c>
      <c r="AN4415" s="172">
        <v>45819.551365740743</v>
      </c>
      <c r="AO4415" s="69" t="s">
        <v>236</v>
      </c>
      <c r="AP4415" s="69" t="s">
        <v>1913</v>
      </c>
      <c r="AQ4415" s="69" t="s">
        <v>236</v>
      </c>
      <c r="AR4415" s="69" t="s">
        <v>1917</v>
      </c>
    </row>
    <row r="4416" spans="36:44" ht="14.4">
      <c r="AJ4416" s="26" t="str">
        <f>VLOOKUP(AQ4416,'user list'!A:B,2,0)</f>
        <v>Admin</v>
      </c>
      <c r="AK4416" s="26">
        <f t="shared" si="255"/>
        <v>6</v>
      </c>
      <c r="AL4416" s="26">
        <f t="shared" si="256"/>
        <v>11</v>
      </c>
      <c r="AM4416" s="94" t="str">
        <f t="shared" si="257"/>
        <v>6/11 Log In</v>
      </c>
      <c r="AN4416" s="172">
        <v>45819.552141203705</v>
      </c>
      <c r="AO4416" s="69" t="s">
        <v>186</v>
      </c>
      <c r="AP4416" s="69" t="s">
        <v>1913</v>
      </c>
      <c r="AQ4416" s="69" t="s">
        <v>186</v>
      </c>
      <c r="AR4416" s="69" t="s">
        <v>1916</v>
      </c>
    </row>
    <row r="4417" spans="36:44" ht="14.4">
      <c r="AJ4417" s="26" t="str">
        <f>VLOOKUP(AQ4417,'user list'!A:B,2,0)</f>
        <v>Admin</v>
      </c>
      <c r="AK4417" s="26">
        <f t="shared" si="255"/>
        <v>6</v>
      </c>
      <c r="AL4417" s="26">
        <f t="shared" si="256"/>
        <v>11</v>
      </c>
      <c r="AM4417" s="94" t="str">
        <f t="shared" si="257"/>
        <v>6/11 Log Off</v>
      </c>
      <c r="AN4417" s="172">
        <v>45819.552812499998</v>
      </c>
      <c r="AO4417" s="69" t="s">
        <v>186</v>
      </c>
      <c r="AP4417" s="69" t="s">
        <v>1913</v>
      </c>
      <c r="AQ4417" s="69" t="s">
        <v>186</v>
      </c>
      <c r="AR4417" s="69" t="s">
        <v>1917</v>
      </c>
    </row>
    <row r="4418" spans="36:44" ht="14.4">
      <c r="AJ4418" s="26" t="str">
        <f>VLOOKUP(AQ4418,'user list'!A:B,2,0)</f>
        <v>BCRD</v>
      </c>
      <c r="AK4418" s="26">
        <f t="shared" si="255"/>
        <v>6</v>
      </c>
      <c r="AL4418" s="26">
        <f t="shared" si="256"/>
        <v>11</v>
      </c>
      <c r="AM4418" s="94" t="str">
        <f t="shared" si="257"/>
        <v>6/11 Log Off</v>
      </c>
      <c r="AN4418" s="172">
        <v>45819.552881944444</v>
      </c>
      <c r="AO4418" s="69" t="s">
        <v>192</v>
      </c>
      <c r="AP4418" s="69" t="s">
        <v>1913</v>
      </c>
      <c r="AQ4418" s="69" t="s">
        <v>192</v>
      </c>
      <c r="AR4418" s="69" t="s">
        <v>1917</v>
      </c>
    </row>
    <row r="4419" spans="36:44" ht="14.4">
      <c r="AJ4419" s="26" t="str">
        <f>VLOOKUP(AQ4419,'user list'!A:B,2,0)</f>
        <v>QCPL</v>
      </c>
      <c r="AK4419" s="26">
        <f t="shared" si="255"/>
        <v>6</v>
      </c>
      <c r="AL4419" s="26">
        <f t="shared" si="256"/>
        <v>11</v>
      </c>
      <c r="AM4419" s="94" t="str">
        <f t="shared" si="257"/>
        <v>6/11 Log In</v>
      </c>
      <c r="AN4419" s="172">
        <v>45819.553819444445</v>
      </c>
      <c r="AO4419" s="69" t="s">
        <v>268</v>
      </c>
      <c r="AP4419" s="69" t="s">
        <v>1913</v>
      </c>
      <c r="AQ4419" s="69" t="s">
        <v>268</v>
      </c>
      <c r="AR4419" s="69" t="s">
        <v>1916</v>
      </c>
    </row>
    <row r="4420" spans="36:44" ht="14.4">
      <c r="AJ4420" s="26" t="str">
        <f>VLOOKUP(AQ4420,'user list'!A:B,2,0)</f>
        <v>DOE</v>
      </c>
      <c r="AK4420" s="26">
        <f t="shared" si="255"/>
        <v>6</v>
      </c>
      <c r="AL4420" s="26">
        <f t="shared" si="256"/>
        <v>11</v>
      </c>
      <c r="AM4420" s="94" t="str">
        <f t="shared" si="257"/>
        <v>6/11 Log Off</v>
      </c>
      <c r="AN4420" s="172">
        <v>45819.554456018515</v>
      </c>
      <c r="AO4420" s="69" t="s">
        <v>212</v>
      </c>
      <c r="AP4420" s="69" t="s">
        <v>1913</v>
      </c>
      <c r="AQ4420" s="69" t="s">
        <v>212</v>
      </c>
      <c r="AR4420" s="69" t="s">
        <v>1917</v>
      </c>
    </row>
    <row r="4421" spans="36:44" ht="14.4">
      <c r="AJ4421" s="26" t="str">
        <f>VLOOKUP(AQ4421,'user list'!A:B,2,0)</f>
        <v>DOE</v>
      </c>
      <c r="AK4421" s="26">
        <f t="shared" si="255"/>
        <v>6</v>
      </c>
      <c r="AL4421" s="26">
        <f t="shared" si="256"/>
        <v>11</v>
      </c>
      <c r="AM4421" s="94" t="str">
        <f t="shared" si="257"/>
        <v>6/11 Log In</v>
      </c>
      <c r="AN4421" s="172">
        <v>45819.554560185185</v>
      </c>
      <c r="AO4421" s="69" t="s">
        <v>212</v>
      </c>
      <c r="AP4421" s="69" t="s">
        <v>1913</v>
      </c>
      <c r="AQ4421" s="69" t="s">
        <v>212</v>
      </c>
      <c r="AR4421" s="69" t="s">
        <v>1916</v>
      </c>
    </row>
    <row r="4422" spans="36:44" ht="14.4">
      <c r="AJ4422" s="26" t="str">
        <f>VLOOKUP(AQ4422,'user list'!A:B,2,0)</f>
        <v>ZAU</v>
      </c>
      <c r="AK4422" s="26">
        <f t="shared" si="255"/>
        <v>6</v>
      </c>
      <c r="AL4422" s="26">
        <f t="shared" si="256"/>
        <v>11</v>
      </c>
      <c r="AM4422" s="94" t="str">
        <f t="shared" si="257"/>
        <v>6/11 Log In</v>
      </c>
      <c r="AN4422" s="172">
        <v>45819.554710648146</v>
      </c>
      <c r="AO4422" s="69" t="s">
        <v>275</v>
      </c>
      <c r="AP4422" s="69" t="s">
        <v>1913</v>
      </c>
      <c r="AQ4422" s="69" t="s">
        <v>275</v>
      </c>
      <c r="AR4422" s="69" t="s">
        <v>1916</v>
      </c>
    </row>
    <row r="4423" spans="36:44" ht="14.4">
      <c r="AJ4423" s="26" t="str">
        <f>VLOOKUP(AQ4423,'user list'!A:B,2,0)</f>
        <v>OCM</v>
      </c>
      <c r="AK4423" s="26">
        <f t="shared" si="255"/>
        <v>6</v>
      </c>
      <c r="AL4423" s="26">
        <f t="shared" si="256"/>
        <v>11</v>
      </c>
      <c r="AM4423" s="94" t="str">
        <f t="shared" si="257"/>
        <v>6/11 Log Off</v>
      </c>
      <c r="AN4423" s="172">
        <v>45819.563136574077</v>
      </c>
      <c r="AO4423" s="69" t="s">
        <v>236</v>
      </c>
      <c r="AP4423" s="69" t="s">
        <v>1913</v>
      </c>
      <c r="AQ4423" s="69" t="s">
        <v>236</v>
      </c>
      <c r="AR4423" s="69" t="s">
        <v>1917</v>
      </c>
    </row>
    <row r="4424" spans="36:44" ht="14.4">
      <c r="AJ4424" s="26" t="str">
        <f>VLOOKUP(AQ4424,'user list'!A:B,2,0)</f>
        <v>ITDD</v>
      </c>
      <c r="AK4424" s="26">
        <f t="shared" si="255"/>
        <v>6</v>
      </c>
      <c r="AL4424" s="26">
        <f t="shared" si="256"/>
        <v>11</v>
      </c>
      <c r="AM4424" s="94" t="str">
        <f t="shared" si="257"/>
        <v>6/11 Log Off</v>
      </c>
      <c r="AN4424" s="172">
        <v>45819.563194444447</v>
      </c>
      <c r="AO4424" s="69" t="s">
        <v>219</v>
      </c>
      <c r="AP4424" s="69" t="s">
        <v>1913</v>
      </c>
      <c r="AQ4424" s="69" t="s">
        <v>219</v>
      </c>
      <c r="AR4424" s="69" t="s">
        <v>1917</v>
      </c>
    </row>
    <row r="4425" spans="36:44" ht="14.4">
      <c r="AJ4425" s="26" t="str">
        <f>VLOOKUP(AQ4425,'user list'!A:B,2,0)</f>
        <v>MDAD</v>
      </c>
      <c r="AK4425" s="26">
        <f t="shared" si="255"/>
        <v>6</v>
      </c>
      <c r="AL4425" s="26">
        <f t="shared" si="256"/>
        <v>11</v>
      </c>
      <c r="AM4425" s="94" t="str">
        <f t="shared" si="257"/>
        <v>6/11 Log Off</v>
      </c>
      <c r="AN4425" s="172">
        <v>45819.563645833332</v>
      </c>
      <c r="AO4425" s="69" t="s">
        <v>223</v>
      </c>
      <c r="AP4425" s="69" t="s">
        <v>1913</v>
      </c>
      <c r="AQ4425" s="69" t="s">
        <v>223</v>
      </c>
      <c r="AR4425" s="69" t="s">
        <v>1917</v>
      </c>
    </row>
    <row r="4426" spans="36:44" ht="14.4">
      <c r="AJ4426" s="26" t="str">
        <f>VLOOKUP(AQ4426,'user list'!A:B,2,0)</f>
        <v>DBO</v>
      </c>
      <c r="AK4426" s="26">
        <f t="shared" si="255"/>
        <v>6</v>
      </c>
      <c r="AL4426" s="26">
        <f t="shared" si="256"/>
        <v>11</v>
      </c>
      <c r="AM4426" s="94" t="str">
        <f t="shared" si="257"/>
        <v>6/11 Log In</v>
      </c>
      <c r="AN4426" s="172">
        <v>45819.56453703704</v>
      </c>
      <c r="AO4426" s="69" t="s">
        <v>210</v>
      </c>
      <c r="AP4426" s="69" t="s">
        <v>1913</v>
      </c>
      <c r="AQ4426" s="69" t="s">
        <v>210</v>
      </c>
      <c r="AR4426" s="69" t="s">
        <v>1916</v>
      </c>
    </row>
    <row r="4427" spans="36:44" ht="14.4">
      <c r="AJ4427" s="26" t="str">
        <f>VLOOKUP(AQ4427,'user list'!A:B,2,0)</f>
        <v>QCPL</v>
      </c>
      <c r="AK4427" s="26">
        <f t="shared" si="255"/>
        <v>6</v>
      </c>
      <c r="AL4427" s="26">
        <f t="shared" si="256"/>
        <v>11</v>
      </c>
      <c r="AM4427" s="94" t="str">
        <f t="shared" si="257"/>
        <v>6/11 Log Off</v>
      </c>
      <c r="AN4427" s="172">
        <v>45819.564571759256</v>
      </c>
      <c r="AO4427" s="69" t="s">
        <v>268</v>
      </c>
      <c r="AP4427" s="69" t="s">
        <v>1913</v>
      </c>
      <c r="AQ4427" s="69" t="s">
        <v>268</v>
      </c>
      <c r="AR4427" s="69" t="s">
        <v>1917</v>
      </c>
    </row>
    <row r="4428" spans="36:44" ht="14.4">
      <c r="AJ4428" s="26" t="str">
        <f>VLOOKUP(AQ4428,'user list'!A:B,2,0)</f>
        <v>CVD</v>
      </c>
      <c r="AK4428" s="26">
        <f t="shared" si="255"/>
        <v>6</v>
      </c>
      <c r="AL4428" s="26">
        <f t="shared" si="256"/>
        <v>11</v>
      </c>
      <c r="AM4428" s="94" t="str">
        <f t="shared" si="257"/>
        <v>6/11 Log Off</v>
      </c>
      <c r="AN4428" s="172">
        <v>45819.564583333333</v>
      </c>
      <c r="AO4428" s="69" t="s">
        <v>208</v>
      </c>
      <c r="AP4428" s="69" t="s">
        <v>1913</v>
      </c>
      <c r="AQ4428" s="69" t="s">
        <v>208</v>
      </c>
      <c r="AR4428" s="69" t="s">
        <v>1917</v>
      </c>
    </row>
    <row r="4429" spans="36:44" ht="14.4">
      <c r="AJ4429" s="26" t="str">
        <f>VLOOKUP(AQ4429,'user list'!A:B,2,0)</f>
        <v>CVD</v>
      </c>
      <c r="AK4429" s="26">
        <f t="shared" si="255"/>
        <v>6</v>
      </c>
      <c r="AL4429" s="26">
        <f t="shared" si="256"/>
        <v>11</v>
      </c>
      <c r="AM4429" s="94" t="str">
        <f t="shared" si="257"/>
        <v>6/11 Log In</v>
      </c>
      <c r="AN4429" s="172">
        <v>45819.565532407411</v>
      </c>
      <c r="AO4429" s="69" t="s">
        <v>208</v>
      </c>
      <c r="AP4429" s="69" t="s">
        <v>1913</v>
      </c>
      <c r="AQ4429" s="69" t="s">
        <v>208</v>
      </c>
      <c r="AR4429" s="69" t="s">
        <v>1916</v>
      </c>
    </row>
    <row r="4430" spans="36:44" ht="14.4">
      <c r="AJ4430" s="26" t="str">
        <f>VLOOKUP(AQ4430,'user list'!A:B,2,0)</f>
        <v>SSDD</v>
      </c>
      <c r="AK4430" s="26">
        <f t="shared" si="255"/>
        <v>6</v>
      </c>
      <c r="AL4430" s="26">
        <f t="shared" si="256"/>
        <v>11</v>
      </c>
      <c r="AM4430" s="94" t="str">
        <f t="shared" si="257"/>
        <v>6/11 Log Off</v>
      </c>
      <c r="AN4430" s="172">
        <v>45819.566053240742</v>
      </c>
      <c r="AO4430" s="69" t="s">
        <v>273</v>
      </c>
      <c r="AP4430" s="69" t="s">
        <v>1913</v>
      </c>
      <c r="AQ4430" s="69" t="s">
        <v>273</v>
      </c>
      <c r="AR4430" s="69" t="s">
        <v>1917</v>
      </c>
    </row>
    <row r="4431" spans="36:44" ht="14.4">
      <c r="AJ4431" s="26" t="str">
        <f>VLOOKUP(AQ4431,'user list'!A:B,2,0)</f>
        <v>SSDD</v>
      </c>
      <c r="AK4431" s="26">
        <f t="shared" si="255"/>
        <v>6</v>
      </c>
      <c r="AL4431" s="26">
        <f t="shared" si="256"/>
        <v>11</v>
      </c>
      <c r="AM4431" s="94" t="str">
        <f t="shared" si="257"/>
        <v>6/11 Log In</v>
      </c>
      <c r="AN4431" s="172">
        <v>45819.56622685185</v>
      </c>
      <c r="AO4431" s="69" t="s">
        <v>273</v>
      </c>
      <c r="AP4431" s="69" t="s">
        <v>1913</v>
      </c>
      <c r="AQ4431" s="69" t="s">
        <v>273</v>
      </c>
      <c r="AR4431" s="69" t="s">
        <v>1916</v>
      </c>
    </row>
    <row r="4432" spans="36:44" ht="14.4">
      <c r="AJ4432" s="26" t="str">
        <f>VLOOKUP(AQ4432,'user list'!A:B,2,0)</f>
        <v>PDAO</v>
      </c>
      <c r="AK4432" s="26">
        <f t="shared" si="255"/>
        <v>6</v>
      </c>
      <c r="AL4432" s="26">
        <f t="shared" si="256"/>
        <v>11</v>
      </c>
      <c r="AM4432" s="94" t="str">
        <f t="shared" si="257"/>
        <v>6/11 Log In</v>
      </c>
      <c r="AN4432" s="172">
        <v>45819.566365740742</v>
      </c>
      <c r="AO4432" s="69" t="s">
        <v>258</v>
      </c>
      <c r="AP4432" s="69" t="s">
        <v>1913</v>
      </c>
      <c r="AQ4432" s="69" t="s">
        <v>258</v>
      </c>
      <c r="AR4432" s="69" t="s">
        <v>1916</v>
      </c>
    </row>
    <row r="4433" spans="36:44" ht="14.4">
      <c r="AJ4433" s="26" t="str">
        <f>VLOOKUP(AQ4433,'user list'!A:B,2,0)</f>
        <v>Admin</v>
      </c>
      <c r="AK4433" s="26">
        <f t="shared" si="255"/>
        <v>6</v>
      </c>
      <c r="AL4433" s="26">
        <f t="shared" si="256"/>
        <v>11</v>
      </c>
      <c r="AM4433" s="94" t="str">
        <f t="shared" si="257"/>
        <v>6/11 Log In</v>
      </c>
      <c r="AN4433" s="172">
        <v>45819.566967592589</v>
      </c>
      <c r="AO4433" s="69" t="s">
        <v>186</v>
      </c>
      <c r="AP4433" s="69" t="s">
        <v>1913</v>
      </c>
      <c r="AQ4433" s="69" t="s">
        <v>186</v>
      </c>
      <c r="AR4433" s="69" t="s">
        <v>1916</v>
      </c>
    </row>
    <row r="4434" spans="36:44" ht="14.4">
      <c r="AJ4434" s="26" t="str">
        <f>VLOOKUP(AQ4434,'user list'!A:B,2,0)</f>
        <v>ITDD</v>
      </c>
      <c r="AK4434" s="26">
        <f t="shared" si="255"/>
        <v>6</v>
      </c>
      <c r="AL4434" s="26">
        <f t="shared" si="256"/>
        <v>11</v>
      </c>
      <c r="AM4434" s="94" t="str">
        <f t="shared" si="257"/>
        <v>6/11 Log Off</v>
      </c>
      <c r="AN4434" s="172">
        <v>45819.570613425924</v>
      </c>
      <c r="AO4434" s="69" t="s">
        <v>219</v>
      </c>
      <c r="AP4434" s="69" t="s">
        <v>1913</v>
      </c>
      <c r="AQ4434" s="69" t="s">
        <v>219</v>
      </c>
      <c r="AR4434" s="69" t="s">
        <v>1917</v>
      </c>
    </row>
    <row r="4435" spans="36:44" ht="14.4">
      <c r="AJ4435" s="26" t="str">
        <f>VLOOKUP(AQ4435,'user list'!A:B,2,0)</f>
        <v>ITDD</v>
      </c>
      <c r="AK4435" s="26">
        <f t="shared" si="255"/>
        <v>6</v>
      </c>
      <c r="AL4435" s="26">
        <f t="shared" si="256"/>
        <v>11</v>
      </c>
      <c r="AM4435" s="94" t="str">
        <f t="shared" si="257"/>
        <v>6/11 Log In</v>
      </c>
      <c r="AN4435" s="172">
        <v>45819.570891203701</v>
      </c>
      <c r="AO4435" s="69" t="s">
        <v>219</v>
      </c>
      <c r="AP4435" s="69" t="s">
        <v>1913</v>
      </c>
      <c r="AQ4435" s="69" t="s">
        <v>219</v>
      </c>
      <c r="AR4435" s="69" t="s">
        <v>1916</v>
      </c>
    </row>
    <row r="4436" spans="36:44" ht="14.4">
      <c r="AJ4436" s="26" t="str">
        <f>VLOOKUP(AQ4436,'user list'!A:B,2,0)</f>
        <v>OCM</v>
      </c>
      <c r="AK4436" s="26">
        <f t="shared" si="255"/>
        <v>6</v>
      </c>
      <c r="AL4436" s="26">
        <f t="shared" si="256"/>
        <v>11</v>
      </c>
      <c r="AM4436" s="94" t="str">
        <f t="shared" si="257"/>
        <v>6/11 Log Off</v>
      </c>
      <c r="AN4436" s="172">
        <v>45819.571261574078</v>
      </c>
      <c r="AO4436" s="69" t="s">
        <v>232</v>
      </c>
      <c r="AP4436" s="69" t="s">
        <v>1913</v>
      </c>
      <c r="AQ4436" s="69" t="s">
        <v>232</v>
      </c>
      <c r="AR4436" s="69" t="s">
        <v>1917</v>
      </c>
    </row>
    <row r="4437" spans="36:44" ht="14.4">
      <c r="AJ4437" s="26" t="str">
        <f>VLOOKUP(AQ4437,'user list'!A:B,2,0)</f>
        <v>OCM</v>
      </c>
      <c r="AK4437" s="26">
        <f t="shared" si="255"/>
        <v>6</v>
      </c>
      <c r="AL4437" s="26">
        <f t="shared" si="256"/>
        <v>11</v>
      </c>
      <c r="AM4437" s="94" t="str">
        <f t="shared" si="257"/>
        <v>6/11 Log In</v>
      </c>
      <c r="AN4437" s="172">
        <v>45819.571435185186</v>
      </c>
      <c r="AO4437" s="69" t="s">
        <v>232</v>
      </c>
      <c r="AP4437" s="69" t="s">
        <v>1913</v>
      </c>
      <c r="AQ4437" s="69" t="s">
        <v>232</v>
      </c>
      <c r="AR4437" s="69" t="s">
        <v>1916</v>
      </c>
    </row>
    <row r="4438" spans="36:44" ht="14.4">
      <c r="AJ4438" s="26" t="str">
        <f>VLOOKUP(AQ4438,'user list'!A:B,2,0)</f>
        <v>OCA</v>
      </c>
      <c r="AK4438" s="26">
        <f t="shared" si="255"/>
        <v>6</v>
      </c>
      <c r="AL4438" s="26">
        <f t="shared" si="256"/>
        <v>11</v>
      </c>
      <c r="AM4438" s="94" t="str">
        <f t="shared" si="257"/>
        <v>6/11 Log In</v>
      </c>
      <c r="AN4438" s="172">
        <v>45819.571435185186</v>
      </c>
      <c r="AO4438" s="69" t="s">
        <v>228</v>
      </c>
      <c r="AP4438" s="69" t="s">
        <v>1913</v>
      </c>
      <c r="AQ4438" s="69" t="s">
        <v>228</v>
      </c>
      <c r="AR4438" s="69" t="s">
        <v>1916</v>
      </c>
    </row>
    <row r="4439" spans="36:44" ht="14.4">
      <c r="AJ4439" s="26" t="str">
        <f>VLOOKUP(AQ4439,'user list'!A:B,2,0)</f>
        <v>HCDRD</v>
      </c>
      <c r="AK4439" s="26">
        <f t="shared" si="255"/>
        <v>6</v>
      </c>
      <c r="AL4439" s="26">
        <f t="shared" si="256"/>
        <v>11</v>
      </c>
      <c r="AM4439" s="94" t="str">
        <f t="shared" si="257"/>
        <v>6/11 Log Off</v>
      </c>
      <c r="AN4439" s="172">
        <v>45819.574131944442</v>
      </c>
      <c r="AO4439" s="69" t="s">
        <v>216</v>
      </c>
      <c r="AP4439" s="69" t="s">
        <v>1913</v>
      </c>
      <c r="AQ4439" s="69" t="s">
        <v>216</v>
      </c>
      <c r="AR4439" s="69" t="s">
        <v>1917</v>
      </c>
    </row>
    <row r="4440" spans="36:44" ht="14.4">
      <c r="AJ4440" s="26" t="str">
        <f>VLOOKUP(AQ4440,'user list'!A:B,2,0)</f>
        <v>HCDRD</v>
      </c>
      <c r="AK4440" s="26">
        <f t="shared" si="255"/>
        <v>6</v>
      </c>
      <c r="AL4440" s="26">
        <f t="shared" si="256"/>
        <v>11</v>
      </c>
      <c r="AM4440" s="94" t="str">
        <f t="shared" si="257"/>
        <v>6/11 Log In</v>
      </c>
      <c r="AN4440" s="172">
        <v>45819.574178240742</v>
      </c>
      <c r="AO4440" s="69" t="s">
        <v>216</v>
      </c>
      <c r="AP4440" s="69" t="s">
        <v>1913</v>
      </c>
      <c r="AQ4440" s="69" t="s">
        <v>216</v>
      </c>
      <c r="AR4440" s="69" t="s">
        <v>1916</v>
      </c>
    </row>
    <row r="4441" spans="36:44" ht="14.4">
      <c r="AJ4441" s="26" t="str">
        <f>VLOOKUP(AQ4441,'user list'!A:B,2,0)</f>
        <v>TFCOPRISS</v>
      </c>
      <c r="AK4441" s="26">
        <f t="shared" si="255"/>
        <v>6</v>
      </c>
      <c r="AL4441" s="26">
        <f t="shared" si="256"/>
        <v>11</v>
      </c>
      <c r="AM4441" s="94" t="str">
        <f t="shared" si="257"/>
        <v>6/11 Log Off</v>
      </c>
      <c r="AN4441" s="172">
        <v>45819.57571759259</v>
      </c>
      <c r="AO4441" s="69" t="s">
        <v>274</v>
      </c>
      <c r="AP4441" s="69" t="s">
        <v>1913</v>
      </c>
      <c r="AQ4441" s="69" t="s">
        <v>274</v>
      </c>
      <c r="AR4441" s="69" t="s">
        <v>1917</v>
      </c>
    </row>
    <row r="4442" spans="36:44" ht="14.4">
      <c r="AJ4442" s="26" t="str">
        <f>VLOOKUP(AQ4442,'user list'!A:B,2,0)</f>
        <v>QCID</v>
      </c>
      <c r="AK4442" s="26">
        <f t="shared" si="255"/>
        <v>6</v>
      </c>
      <c r="AL4442" s="26">
        <f t="shared" si="256"/>
        <v>11</v>
      </c>
      <c r="AM4442" s="94" t="str">
        <f t="shared" si="257"/>
        <v>6/11 Log Off</v>
      </c>
      <c r="AN4442" s="172">
        <v>45819.57607638889</v>
      </c>
      <c r="AO4442" s="69" t="s">
        <v>267</v>
      </c>
      <c r="AP4442" s="69" t="s">
        <v>1913</v>
      </c>
      <c r="AQ4442" s="69" t="s">
        <v>267</v>
      </c>
      <c r="AR4442" s="69" t="s">
        <v>1917</v>
      </c>
    </row>
    <row r="4443" spans="36:44" ht="14.4">
      <c r="AJ4443" s="26" t="str">
        <f>VLOOKUP(AQ4443,'user list'!A:B,2,0)</f>
        <v>TFCOPRISS</v>
      </c>
      <c r="AK4443" s="26">
        <f t="shared" si="255"/>
        <v>6</v>
      </c>
      <c r="AL4443" s="26">
        <f t="shared" si="256"/>
        <v>11</v>
      </c>
      <c r="AM4443" s="94" t="str">
        <f t="shared" si="257"/>
        <v>6/11 Log In</v>
      </c>
      <c r="AN4443" s="172">
        <v>45819.577418981484</v>
      </c>
      <c r="AO4443" s="69" t="s">
        <v>274</v>
      </c>
      <c r="AP4443" s="69" t="s">
        <v>1913</v>
      </c>
      <c r="AQ4443" s="69" t="s">
        <v>274</v>
      </c>
      <c r="AR4443" s="69" t="s">
        <v>1916</v>
      </c>
    </row>
    <row r="4444" spans="36:44" ht="14.4">
      <c r="AJ4444" s="26" t="str">
        <f>VLOOKUP(AQ4444,'user list'!A:B,2,0)</f>
        <v>PLEB</v>
      </c>
      <c r="AK4444" s="26">
        <f t="shared" si="255"/>
        <v>6</v>
      </c>
      <c r="AL4444" s="26">
        <f t="shared" si="256"/>
        <v>11</v>
      </c>
      <c r="AM4444" s="94" t="str">
        <f t="shared" si="257"/>
        <v>6/11 Log Off</v>
      </c>
      <c r="AN4444" s="172">
        <v>45819.577870370369</v>
      </c>
      <c r="AO4444" s="69" t="s">
        <v>260</v>
      </c>
      <c r="AP4444" s="69" t="s">
        <v>1913</v>
      </c>
      <c r="AQ4444" s="69" t="s">
        <v>260</v>
      </c>
      <c r="AR4444" s="69" t="s">
        <v>1917</v>
      </c>
    </row>
    <row r="4445" spans="36:44" ht="14.4">
      <c r="AJ4445" s="26" t="str">
        <f>VLOOKUP(AQ4445,'user list'!A:B,2,0)</f>
        <v>PLEB</v>
      </c>
      <c r="AK4445" s="26">
        <f t="shared" si="255"/>
        <v>6</v>
      </c>
      <c r="AL4445" s="26">
        <f t="shared" si="256"/>
        <v>11</v>
      </c>
      <c r="AM4445" s="94" t="str">
        <f t="shared" si="257"/>
        <v>6/11 Log In</v>
      </c>
      <c r="AN4445" s="172">
        <v>45819.578113425923</v>
      </c>
      <c r="AO4445" s="69" t="s">
        <v>260</v>
      </c>
      <c r="AP4445" s="69" t="s">
        <v>1913</v>
      </c>
      <c r="AQ4445" s="69" t="s">
        <v>260</v>
      </c>
      <c r="AR4445" s="69" t="s">
        <v>1916</v>
      </c>
    </row>
    <row r="4446" spans="36:44" ht="14.4">
      <c r="AJ4446" s="26" t="str">
        <f>VLOOKUP(AQ4446,'user list'!A:B,2,0)</f>
        <v>ZAU</v>
      </c>
      <c r="AK4446" s="26">
        <f t="shared" si="255"/>
        <v>6</v>
      </c>
      <c r="AL4446" s="26">
        <f t="shared" si="256"/>
        <v>11</v>
      </c>
      <c r="AM4446" s="94" t="str">
        <f t="shared" si="257"/>
        <v>6/11 Log Off</v>
      </c>
      <c r="AN4446" s="172">
        <v>45819.578136574077</v>
      </c>
      <c r="AO4446" s="69" t="s">
        <v>275</v>
      </c>
      <c r="AP4446" s="69" t="s">
        <v>1913</v>
      </c>
      <c r="AQ4446" s="69" t="s">
        <v>275</v>
      </c>
      <c r="AR4446" s="69" t="s">
        <v>1917</v>
      </c>
    </row>
    <row r="4447" spans="36:44" ht="14.4">
      <c r="AJ4447" s="26" t="str">
        <f>VLOOKUP(AQ4447,'user list'!A:B,2,0)</f>
        <v>ZAU</v>
      </c>
      <c r="AK4447" s="26">
        <f t="shared" si="255"/>
        <v>6</v>
      </c>
      <c r="AL4447" s="26">
        <f t="shared" si="256"/>
        <v>11</v>
      </c>
      <c r="AM4447" s="94" t="str">
        <f t="shared" si="257"/>
        <v>6/11 Log In</v>
      </c>
      <c r="AN4447" s="172">
        <v>45819.578587962962</v>
      </c>
      <c r="AO4447" s="69" t="s">
        <v>275</v>
      </c>
      <c r="AP4447" s="69" t="s">
        <v>1913</v>
      </c>
      <c r="AQ4447" s="69" t="s">
        <v>275</v>
      </c>
      <c r="AR4447" s="69" t="s">
        <v>1916</v>
      </c>
    </row>
    <row r="4448" spans="36:44" ht="14.4">
      <c r="AJ4448" s="26" t="str">
        <f>VLOOKUP(AQ4448,'user list'!A:B,2,0)</f>
        <v>CTO</v>
      </c>
      <c r="AK4448" s="26">
        <f t="shared" si="255"/>
        <v>6</v>
      </c>
      <c r="AL4448" s="26">
        <f t="shared" si="256"/>
        <v>11</v>
      </c>
      <c r="AM4448" s="94" t="str">
        <f t="shared" si="257"/>
        <v>6/11 Log Off</v>
      </c>
      <c r="AN4448" s="172">
        <v>45819.581053240741</v>
      </c>
      <c r="AO4448" s="69" t="s">
        <v>207</v>
      </c>
      <c r="AP4448" s="69" t="s">
        <v>1913</v>
      </c>
      <c r="AQ4448" s="69" t="s">
        <v>207</v>
      </c>
      <c r="AR4448" s="69" t="s">
        <v>1917</v>
      </c>
    </row>
    <row r="4449" spans="36:44" ht="14.4">
      <c r="AJ4449" s="26" t="str">
        <f>VLOOKUP(AQ4449,'user list'!A:B,2,0)</f>
        <v>MDAD</v>
      </c>
      <c r="AK4449" s="26">
        <f t="shared" si="255"/>
        <v>6</v>
      </c>
      <c r="AL4449" s="26">
        <f t="shared" si="256"/>
        <v>11</v>
      </c>
      <c r="AM4449" s="94" t="str">
        <f t="shared" si="257"/>
        <v>6/11 Log In</v>
      </c>
      <c r="AN4449" s="172">
        <v>45819.581666666665</v>
      </c>
      <c r="AO4449" s="69" t="s">
        <v>223</v>
      </c>
      <c r="AP4449" s="69" t="s">
        <v>1913</v>
      </c>
      <c r="AQ4449" s="69" t="s">
        <v>223</v>
      </c>
      <c r="AR4449" s="69" t="s">
        <v>1916</v>
      </c>
    </row>
    <row r="4450" spans="36:44" ht="14.4">
      <c r="AJ4450" s="26" t="str">
        <f>VLOOKUP(AQ4450,'user list'!A:B,2,0)</f>
        <v>SSDD</v>
      </c>
      <c r="AK4450" s="26">
        <f t="shared" si="255"/>
        <v>6</v>
      </c>
      <c r="AL4450" s="26">
        <f t="shared" si="256"/>
        <v>11</v>
      </c>
      <c r="AM4450" s="94" t="str">
        <f t="shared" si="257"/>
        <v>6/11 Log Off</v>
      </c>
      <c r="AN4450" s="172">
        <v>45819.582199074073</v>
      </c>
      <c r="AO4450" s="69" t="s">
        <v>273</v>
      </c>
      <c r="AP4450" s="69" t="s">
        <v>1913</v>
      </c>
      <c r="AQ4450" s="69" t="s">
        <v>273</v>
      </c>
      <c r="AR4450" s="69" t="s">
        <v>1917</v>
      </c>
    </row>
    <row r="4451" spans="36:44" ht="14.4">
      <c r="AJ4451" s="26" t="str">
        <f>VLOOKUP(AQ4451,'user list'!A:B,2,0)</f>
        <v>PDAO</v>
      </c>
      <c r="AK4451" s="26">
        <f t="shared" ref="AK4451:AK4514" si="258">MONTH(AN4451)</f>
        <v>6</v>
      </c>
      <c r="AL4451" s="26">
        <f t="shared" ref="AL4451:AL4514" si="259">DAY(AN4451)</f>
        <v>11</v>
      </c>
      <c r="AM4451" s="94" t="str">
        <f t="shared" ref="AM4451:AM4514" si="260">AK4451&amp;"/"&amp;AL4451&amp;" "&amp;AR4451</f>
        <v>6/11 Log In</v>
      </c>
      <c r="AN4451" s="172">
        <v>45819.582361111112</v>
      </c>
      <c r="AO4451" s="69" t="s">
        <v>258</v>
      </c>
      <c r="AP4451" s="69" t="s">
        <v>1913</v>
      </c>
      <c r="AQ4451" s="69" t="s">
        <v>258</v>
      </c>
      <c r="AR4451" s="69" t="s">
        <v>1916</v>
      </c>
    </row>
    <row r="4452" spans="36:44" ht="14.4">
      <c r="AJ4452" s="26" t="str">
        <f>VLOOKUP(AQ4452,'user list'!A:B,2,0)</f>
        <v>Admin</v>
      </c>
      <c r="AK4452" s="26">
        <f t="shared" si="258"/>
        <v>6</v>
      </c>
      <c r="AL4452" s="26">
        <f t="shared" si="259"/>
        <v>11</v>
      </c>
      <c r="AM4452" s="94" t="str">
        <f t="shared" si="260"/>
        <v>6/11 Log Off</v>
      </c>
      <c r="AN4452" s="172">
        <v>45819.582546296297</v>
      </c>
      <c r="AO4452" s="69" t="s">
        <v>186</v>
      </c>
      <c r="AP4452" s="69" t="s">
        <v>1913</v>
      </c>
      <c r="AQ4452" s="69" t="s">
        <v>186</v>
      </c>
      <c r="AR4452" s="69" t="s">
        <v>1917</v>
      </c>
    </row>
    <row r="4453" spans="36:44" ht="14.4">
      <c r="AJ4453" s="26" t="str">
        <f>VLOOKUP(AQ4453,'user list'!A:B,2,0)</f>
        <v>OCM</v>
      </c>
      <c r="AK4453" s="26">
        <f t="shared" si="258"/>
        <v>6</v>
      </c>
      <c r="AL4453" s="26">
        <f t="shared" si="259"/>
        <v>11</v>
      </c>
      <c r="AM4453" s="94" t="str">
        <f t="shared" si="260"/>
        <v>6/11 Log Off</v>
      </c>
      <c r="AN4453" s="172">
        <v>45819.583414351851</v>
      </c>
      <c r="AO4453" s="69" t="s">
        <v>232</v>
      </c>
      <c r="AP4453" s="69" t="s">
        <v>1913</v>
      </c>
      <c r="AQ4453" s="69" t="s">
        <v>232</v>
      </c>
      <c r="AR4453" s="69" t="s">
        <v>1917</v>
      </c>
    </row>
    <row r="4454" spans="36:44" ht="14.4">
      <c r="AJ4454" s="26" t="str">
        <f>VLOOKUP(AQ4454,'user list'!A:B,2,0)</f>
        <v>OCM</v>
      </c>
      <c r="AK4454" s="26">
        <f t="shared" si="258"/>
        <v>6</v>
      </c>
      <c r="AL4454" s="26">
        <f t="shared" si="259"/>
        <v>11</v>
      </c>
      <c r="AM4454" s="94" t="str">
        <f t="shared" si="260"/>
        <v>6/11 Log In</v>
      </c>
      <c r="AN4454" s="172">
        <v>45819.583495370367</v>
      </c>
      <c r="AO4454" s="69" t="s">
        <v>232</v>
      </c>
      <c r="AP4454" s="69" t="s">
        <v>1913</v>
      </c>
      <c r="AQ4454" s="69" t="s">
        <v>232</v>
      </c>
      <c r="AR4454" s="69" t="s">
        <v>1916</v>
      </c>
    </row>
    <row r="4455" spans="36:44" ht="14.4">
      <c r="AJ4455" s="26" t="str">
        <f>VLOOKUP(AQ4455,'user list'!A:B,2,0)</f>
        <v>CCESD</v>
      </c>
      <c r="AK4455" s="26">
        <f t="shared" si="258"/>
        <v>6</v>
      </c>
      <c r="AL4455" s="26">
        <f t="shared" si="259"/>
        <v>11</v>
      </c>
      <c r="AM4455" s="94" t="str">
        <f t="shared" si="260"/>
        <v>6/11 Log In</v>
      </c>
      <c r="AN4455" s="172">
        <v>45819.584548611114</v>
      </c>
      <c r="AO4455" s="69" t="s">
        <v>284</v>
      </c>
      <c r="AP4455" s="69" t="s">
        <v>1913</v>
      </c>
      <c r="AQ4455" s="69" t="s">
        <v>284</v>
      </c>
      <c r="AR4455" s="69" t="s">
        <v>1916</v>
      </c>
    </row>
    <row r="4456" spans="36:44" ht="14.4">
      <c r="AJ4456" s="26" t="str">
        <f>VLOOKUP(AQ4456,'user list'!A:B,2,0)</f>
        <v>CCESD</v>
      </c>
      <c r="AK4456" s="26">
        <f t="shared" si="258"/>
        <v>6</v>
      </c>
      <c r="AL4456" s="26">
        <f t="shared" si="259"/>
        <v>11</v>
      </c>
      <c r="AM4456" s="94" t="str">
        <f t="shared" si="260"/>
        <v>6/11 Log Off</v>
      </c>
      <c r="AN4456" s="172">
        <v>45819.584872685184</v>
      </c>
      <c r="AO4456" s="69" t="s">
        <v>284</v>
      </c>
      <c r="AP4456" s="69" t="s">
        <v>1913</v>
      </c>
      <c r="AQ4456" s="69" t="s">
        <v>284</v>
      </c>
      <c r="AR4456" s="69" t="s">
        <v>1917</v>
      </c>
    </row>
    <row r="4457" spans="36:44" ht="14.4">
      <c r="AJ4457" s="26" t="str">
        <f>VLOOKUP(AQ4457,'user list'!A:B,2,0)</f>
        <v>PDAO</v>
      </c>
      <c r="AK4457" s="26">
        <f t="shared" si="258"/>
        <v>6</v>
      </c>
      <c r="AL4457" s="26">
        <f t="shared" si="259"/>
        <v>11</v>
      </c>
      <c r="AM4457" s="94" t="str">
        <f t="shared" si="260"/>
        <v>6/11 Log Off</v>
      </c>
      <c r="AN4457" s="172">
        <v>45819.584965277776</v>
      </c>
      <c r="AO4457" s="69" t="s">
        <v>258</v>
      </c>
      <c r="AP4457" s="69" t="s">
        <v>1913</v>
      </c>
      <c r="AQ4457" s="69" t="s">
        <v>258</v>
      </c>
      <c r="AR4457" s="69" t="s">
        <v>1917</v>
      </c>
    </row>
    <row r="4458" spans="36:44" ht="14.4">
      <c r="AJ4458" s="26" t="str">
        <f>VLOOKUP(AQ4458,'user list'!A:B,2,0)</f>
        <v>QCPL</v>
      </c>
      <c r="AK4458" s="26">
        <f t="shared" si="258"/>
        <v>6</v>
      </c>
      <c r="AL4458" s="26">
        <f t="shared" si="259"/>
        <v>11</v>
      </c>
      <c r="AM4458" s="94" t="str">
        <f t="shared" si="260"/>
        <v>6/11 Log In</v>
      </c>
      <c r="AN4458" s="172">
        <v>45819.585092592592</v>
      </c>
      <c r="AO4458" s="69" t="s">
        <v>268</v>
      </c>
      <c r="AP4458" s="69" t="s">
        <v>1913</v>
      </c>
      <c r="AQ4458" s="69" t="s">
        <v>268</v>
      </c>
      <c r="AR4458" s="69" t="s">
        <v>1916</v>
      </c>
    </row>
    <row r="4459" spans="36:44" ht="14.4">
      <c r="AJ4459" s="26" t="str">
        <f>VLOOKUP(AQ4459,'user list'!A:B,2,0)</f>
        <v>Admin</v>
      </c>
      <c r="AK4459" s="26">
        <f t="shared" si="258"/>
        <v>6</v>
      </c>
      <c r="AL4459" s="26">
        <f t="shared" si="259"/>
        <v>11</v>
      </c>
      <c r="AM4459" s="94" t="str">
        <f t="shared" si="260"/>
        <v>6/11 Log In</v>
      </c>
      <c r="AN4459" s="172">
        <v>45819.586319444446</v>
      </c>
      <c r="AO4459" s="69" t="s">
        <v>186</v>
      </c>
      <c r="AP4459" s="69" t="s">
        <v>1913</v>
      </c>
      <c r="AQ4459" s="69" t="s">
        <v>186</v>
      </c>
      <c r="AR4459" s="69" t="s">
        <v>1916</v>
      </c>
    </row>
    <row r="4460" spans="36:44" ht="14.4">
      <c r="AJ4460" s="26" t="str">
        <f>VLOOKUP(AQ4460,'user list'!A:B,2,0)</f>
        <v>ADAAC</v>
      </c>
      <c r="AK4460" s="26">
        <f t="shared" si="258"/>
        <v>6</v>
      </c>
      <c r="AL4460" s="26">
        <f t="shared" si="259"/>
        <v>11</v>
      </c>
      <c r="AM4460" s="94" t="str">
        <f t="shared" si="260"/>
        <v>6/11 Log In</v>
      </c>
      <c r="AN4460" s="172">
        <v>45819.586840277778</v>
      </c>
      <c r="AO4460" s="69" t="s">
        <v>190</v>
      </c>
      <c r="AP4460" s="69" t="s">
        <v>1913</v>
      </c>
      <c r="AQ4460" s="69" t="s">
        <v>190</v>
      </c>
      <c r="AR4460" s="69" t="s">
        <v>1916</v>
      </c>
    </row>
    <row r="4461" spans="36:44" ht="14.4">
      <c r="AJ4461" s="26" t="str">
        <f>VLOOKUP(AQ4461,'user list'!A:B,2,0)</f>
        <v>QCYDO</v>
      </c>
      <c r="AK4461" s="26">
        <f t="shared" si="258"/>
        <v>6</v>
      </c>
      <c r="AL4461" s="26">
        <f t="shared" si="259"/>
        <v>11</v>
      </c>
      <c r="AM4461" s="94" t="str">
        <f t="shared" si="260"/>
        <v>6/11 Log Off</v>
      </c>
      <c r="AN4461" s="172">
        <v>45819.587638888886</v>
      </c>
      <c r="AO4461" s="69" t="s">
        <v>270</v>
      </c>
      <c r="AP4461" s="69" t="s">
        <v>1913</v>
      </c>
      <c r="AQ4461" s="69" t="s">
        <v>270</v>
      </c>
      <c r="AR4461" s="69" t="s">
        <v>1917</v>
      </c>
    </row>
    <row r="4462" spans="36:44" ht="14.4">
      <c r="AJ4462" s="26" t="str">
        <f>VLOOKUP(AQ4462,'user list'!A:B,2,0)</f>
        <v>QCYDO</v>
      </c>
      <c r="AK4462" s="26">
        <f t="shared" si="258"/>
        <v>6</v>
      </c>
      <c r="AL4462" s="26">
        <f t="shared" si="259"/>
        <v>11</v>
      </c>
      <c r="AM4462" s="94" t="str">
        <f t="shared" si="260"/>
        <v>6/11 Log In</v>
      </c>
      <c r="AN4462" s="172">
        <v>45819.587754629632</v>
      </c>
      <c r="AO4462" s="69" t="s">
        <v>270</v>
      </c>
      <c r="AP4462" s="69" t="s">
        <v>1913</v>
      </c>
      <c r="AQ4462" s="69" t="s">
        <v>270</v>
      </c>
      <c r="AR4462" s="69" t="s">
        <v>1916</v>
      </c>
    </row>
    <row r="4463" spans="36:44" ht="14.4">
      <c r="AJ4463" s="26" t="str">
        <f>VLOOKUP(AQ4463,'user list'!A:B,2,0)</f>
        <v>OCM</v>
      </c>
      <c r="AK4463" s="26">
        <f t="shared" si="258"/>
        <v>6</v>
      </c>
      <c r="AL4463" s="26">
        <f t="shared" si="259"/>
        <v>11</v>
      </c>
      <c r="AM4463" s="94" t="str">
        <f t="shared" si="260"/>
        <v>6/11 Log In</v>
      </c>
      <c r="AN4463" s="172">
        <v>45819.587754629632</v>
      </c>
      <c r="AO4463" s="69" t="s">
        <v>236</v>
      </c>
      <c r="AP4463" s="69" t="s">
        <v>1913</v>
      </c>
      <c r="AQ4463" s="69" t="s">
        <v>236</v>
      </c>
      <c r="AR4463" s="69" t="s">
        <v>1916</v>
      </c>
    </row>
    <row r="4464" spans="36:44" ht="14.4">
      <c r="AJ4464" s="26" t="str">
        <f>VLOOKUP(AQ4464,'user list'!A:B,2,0)</f>
        <v>TFCOPRISS</v>
      </c>
      <c r="AK4464" s="26">
        <f t="shared" si="258"/>
        <v>6</v>
      </c>
      <c r="AL4464" s="26">
        <f t="shared" si="259"/>
        <v>11</v>
      </c>
      <c r="AM4464" s="94" t="str">
        <f t="shared" si="260"/>
        <v>6/11 Log Off</v>
      </c>
      <c r="AN4464" s="172">
        <v>45819.587858796294</v>
      </c>
      <c r="AO4464" s="69" t="s">
        <v>274</v>
      </c>
      <c r="AP4464" s="69" t="s">
        <v>1913</v>
      </c>
      <c r="AQ4464" s="69" t="s">
        <v>274</v>
      </c>
      <c r="AR4464" s="69" t="s">
        <v>1917</v>
      </c>
    </row>
    <row r="4465" spans="36:44" ht="14.4">
      <c r="AJ4465" s="26" t="str">
        <f>VLOOKUP(AQ4465,'user list'!A:B,2,0)</f>
        <v>Admin</v>
      </c>
      <c r="AK4465" s="26">
        <f t="shared" si="258"/>
        <v>6</v>
      </c>
      <c r="AL4465" s="26">
        <f t="shared" si="259"/>
        <v>11</v>
      </c>
      <c r="AM4465" s="94" t="str">
        <f t="shared" si="260"/>
        <v>6/11 Log In</v>
      </c>
      <c r="AN4465" s="172">
        <v>45819.59165509259</v>
      </c>
      <c r="AO4465" s="69" t="s">
        <v>186</v>
      </c>
      <c r="AP4465" s="69" t="s">
        <v>1913</v>
      </c>
      <c r="AQ4465" s="69" t="s">
        <v>186</v>
      </c>
      <c r="AR4465" s="69" t="s">
        <v>1916</v>
      </c>
    </row>
    <row r="4466" spans="36:44" ht="14.4">
      <c r="AJ4466" s="26" t="str">
        <f>VLOOKUP(AQ4466,'user list'!A:B,2,0)</f>
        <v>SSDD</v>
      </c>
      <c r="AK4466" s="26">
        <f t="shared" si="258"/>
        <v>6</v>
      </c>
      <c r="AL4466" s="26">
        <f t="shared" si="259"/>
        <v>11</v>
      </c>
      <c r="AM4466" s="94" t="str">
        <f t="shared" si="260"/>
        <v>6/11 Log In</v>
      </c>
      <c r="AN4466" s="172">
        <v>45819.595081018517</v>
      </c>
      <c r="AO4466" s="69" t="s">
        <v>273</v>
      </c>
      <c r="AP4466" s="69" t="s">
        <v>1913</v>
      </c>
      <c r="AQ4466" s="69" t="s">
        <v>273</v>
      </c>
      <c r="AR4466" s="69" t="s">
        <v>1916</v>
      </c>
    </row>
    <row r="4467" spans="36:44" ht="14.4">
      <c r="AJ4467" s="26" t="str">
        <f>VLOOKUP(AQ4467,'user list'!A:B,2,0)</f>
        <v>CAD</v>
      </c>
      <c r="AK4467" s="26">
        <f t="shared" si="258"/>
        <v>6</v>
      </c>
      <c r="AL4467" s="26">
        <f t="shared" si="259"/>
        <v>11</v>
      </c>
      <c r="AM4467" s="94" t="str">
        <f t="shared" si="260"/>
        <v>6/11 Log In</v>
      </c>
      <c r="AN4467" s="172">
        <v>45819.595532407409</v>
      </c>
      <c r="AO4467" s="69" t="s">
        <v>196</v>
      </c>
      <c r="AP4467" s="69" t="s">
        <v>1913</v>
      </c>
      <c r="AQ4467" s="69" t="s">
        <v>196</v>
      </c>
      <c r="AR4467" s="69" t="s">
        <v>1916</v>
      </c>
    </row>
    <row r="4468" spans="36:44" ht="14.4">
      <c r="AJ4468" s="26" t="str">
        <f>VLOOKUP(AQ4468,'user list'!A:B,2,0)</f>
        <v>QCPL</v>
      </c>
      <c r="AK4468" s="26">
        <f t="shared" si="258"/>
        <v>6</v>
      </c>
      <c r="AL4468" s="26">
        <f t="shared" si="259"/>
        <v>11</v>
      </c>
      <c r="AM4468" s="94" t="str">
        <f t="shared" si="260"/>
        <v>6/11 Log Off</v>
      </c>
      <c r="AN4468" s="172">
        <v>45819.59579861111</v>
      </c>
      <c r="AO4468" s="69" t="s">
        <v>268</v>
      </c>
      <c r="AP4468" s="69" t="s">
        <v>1913</v>
      </c>
      <c r="AQ4468" s="69" t="s">
        <v>268</v>
      </c>
      <c r="AR4468" s="69" t="s">
        <v>1917</v>
      </c>
    </row>
    <row r="4469" spans="36:44" ht="14.4">
      <c r="AJ4469" s="26" t="str">
        <f>VLOOKUP(AQ4469,'user list'!A:B,2,0)</f>
        <v>TFCOPRISS</v>
      </c>
      <c r="AK4469" s="26">
        <f t="shared" si="258"/>
        <v>6</v>
      </c>
      <c r="AL4469" s="26">
        <f t="shared" si="259"/>
        <v>11</v>
      </c>
      <c r="AM4469" s="94" t="str">
        <f t="shared" si="260"/>
        <v>6/11 Log In</v>
      </c>
      <c r="AN4469" s="172">
        <v>45819.596018518518</v>
      </c>
      <c r="AO4469" s="69" t="s">
        <v>274</v>
      </c>
      <c r="AP4469" s="69" t="s">
        <v>1913</v>
      </c>
      <c r="AQ4469" s="69" t="s">
        <v>274</v>
      </c>
      <c r="AR4469" s="69" t="s">
        <v>1916</v>
      </c>
    </row>
    <row r="4470" spans="36:44" ht="14.4">
      <c r="AJ4470" s="26" t="str">
        <f>VLOOKUP(AQ4470,'user list'!A:B,2,0)</f>
        <v>Admin</v>
      </c>
      <c r="AK4470" s="26">
        <f t="shared" si="258"/>
        <v>6</v>
      </c>
      <c r="AL4470" s="26">
        <f t="shared" si="259"/>
        <v>11</v>
      </c>
      <c r="AM4470" s="94" t="str">
        <f t="shared" si="260"/>
        <v>6/11 Log In</v>
      </c>
      <c r="AN4470" s="172">
        <v>45819.598356481481</v>
      </c>
      <c r="AO4470" s="69" t="s">
        <v>186</v>
      </c>
      <c r="AP4470" s="69" t="s">
        <v>1913</v>
      </c>
      <c r="AQ4470" s="69" t="s">
        <v>186</v>
      </c>
      <c r="AR4470" s="69" t="s">
        <v>1916</v>
      </c>
    </row>
    <row r="4471" spans="36:44" ht="14.4">
      <c r="AJ4471" s="26" t="str">
        <f>VLOOKUP(AQ4471,'user list'!A:B,2,0)</f>
        <v>Admin</v>
      </c>
      <c r="AK4471" s="26">
        <f t="shared" si="258"/>
        <v>6</v>
      </c>
      <c r="AL4471" s="26">
        <f t="shared" si="259"/>
        <v>11</v>
      </c>
      <c r="AM4471" s="94" t="str">
        <f t="shared" si="260"/>
        <v>6/11 Log In</v>
      </c>
      <c r="AN4471" s="172">
        <v>45819.598368055558</v>
      </c>
      <c r="AO4471" s="69" t="s">
        <v>186</v>
      </c>
      <c r="AP4471" s="69" t="s">
        <v>1913</v>
      </c>
      <c r="AQ4471" s="69" t="s">
        <v>186</v>
      </c>
      <c r="AR4471" s="69" t="s">
        <v>1916</v>
      </c>
    </row>
    <row r="4472" spans="36:44" ht="14.4">
      <c r="AJ4472" s="26" t="str">
        <f>VLOOKUP(AQ4472,'user list'!A:B,2,0)</f>
        <v>Admin</v>
      </c>
      <c r="AK4472" s="26">
        <f t="shared" si="258"/>
        <v>6</v>
      </c>
      <c r="AL4472" s="26">
        <f t="shared" si="259"/>
        <v>11</v>
      </c>
      <c r="AM4472" s="94" t="str">
        <f t="shared" si="260"/>
        <v>6/11 Log In</v>
      </c>
      <c r="AN4472" s="172">
        <v>45819.598368055558</v>
      </c>
      <c r="AO4472" s="69" t="s">
        <v>186</v>
      </c>
      <c r="AP4472" s="69" t="s">
        <v>1913</v>
      </c>
      <c r="AQ4472" s="69" t="s">
        <v>186</v>
      </c>
      <c r="AR4472" s="69" t="s">
        <v>1916</v>
      </c>
    </row>
    <row r="4473" spans="36:44" ht="14.4">
      <c r="AJ4473" s="26" t="str">
        <f>VLOOKUP(AQ4473,'user list'!A:B,2,0)</f>
        <v>CHD</v>
      </c>
      <c r="AK4473" s="26">
        <f t="shared" si="258"/>
        <v>6</v>
      </c>
      <c r="AL4473" s="26">
        <f t="shared" si="259"/>
        <v>11</v>
      </c>
      <c r="AM4473" s="94" t="str">
        <f t="shared" si="260"/>
        <v>6/11 Log Off</v>
      </c>
      <c r="AN4473" s="172">
        <v>45819.601759259262</v>
      </c>
      <c r="AO4473" s="69" t="s">
        <v>203</v>
      </c>
      <c r="AP4473" s="69" t="s">
        <v>1913</v>
      </c>
      <c r="AQ4473" s="69" t="s">
        <v>203</v>
      </c>
      <c r="AR4473" s="69" t="s">
        <v>1917</v>
      </c>
    </row>
    <row r="4474" spans="36:44" ht="14.4">
      <c r="AJ4474" s="26" t="str">
        <f>VLOOKUP(AQ4474,'user list'!A:B,2,0)</f>
        <v>CHD</v>
      </c>
      <c r="AK4474" s="26">
        <f t="shared" si="258"/>
        <v>6</v>
      </c>
      <c r="AL4474" s="26">
        <f t="shared" si="259"/>
        <v>11</v>
      </c>
      <c r="AM4474" s="94" t="str">
        <f t="shared" si="260"/>
        <v>6/11 Log In</v>
      </c>
      <c r="AN4474" s="172">
        <v>45819.602025462962</v>
      </c>
      <c r="AO4474" s="69" t="s">
        <v>203</v>
      </c>
      <c r="AP4474" s="69" t="s">
        <v>1913</v>
      </c>
      <c r="AQ4474" s="69" t="s">
        <v>203</v>
      </c>
      <c r="AR4474" s="69" t="s">
        <v>1916</v>
      </c>
    </row>
    <row r="4475" spans="36:44" ht="14.4">
      <c r="AJ4475" s="26" t="str">
        <f>VLOOKUP(AQ4475,'user list'!A:B,2,0)</f>
        <v>ZAU</v>
      </c>
      <c r="AK4475" s="26">
        <f t="shared" si="258"/>
        <v>6</v>
      </c>
      <c r="AL4475" s="26">
        <f t="shared" si="259"/>
        <v>11</v>
      </c>
      <c r="AM4475" s="94" t="str">
        <f t="shared" si="260"/>
        <v>6/11 Log Off</v>
      </c>
      <c r="AN4475" s="172">
        <v>45819.602187500001</v>
      </c>
      <c r="AO4475" s="69" t="s">
        <v>275</v>
      </c>
      <c r="AP4475" s="69" t="s">
        <v>1913</v>
      </c>
      <c r="AQ4475" s="69" t="s">
        <v>275</v>
      </c>
      <c r="AR4475" s="69" t="s">
        <v>1917</v>
      </c>
    </row>
    <row r="4476" spans="36:44" ht="14.4">
      <c r="AJ4476" s="26" t="str">
        <f>VLOOKUP(AQ4476,'user list'!A:B,2,0)</f>
        <v>Admin</v>
      </c>
      <c r="AK4476" s="26">
        <f t="shared" si="258"/>
        <v>6</v>
      </c>
      <c r="AL4476" s="26">
        <f t="shared" si="259"/>
        <v>11</v>
      </c>
      <c r="AM4476" s="94" t="str">
        <f t="shared" si="260"/>
        <v>6/11 Log In</v>
      </c>
      <c r="AN4476" s="172">
        <v>45819.603217592594</v>
      </c>
      <c r="AO4476" s="69" t="s">
        <v>186</v>
      </c>
      <c r="AP4476" s="69" t="s">
        <v>1913</v>
      </c>
      <c r="AQ4476" s="69" t="s">
        <v>186</v>
      </c>
      <c r="AR4476" s="69" t="s">
        <v>1916</v>
      </c>
    </row>
    <row r="4477" spans="36:44" ht="14.4">
      <c r="AJ4477" s="26" t="str">
        <f>VLOOKUP(AQ4477,'user list'!A:B,2,0)</f>
        <v>Admin</v>
      </c>
      <c r="AK4477" s="26">
        <f t="shared" si="258"/>
        <v>6</v>
      </c>
      <c r="AL4477" s="26">
        <f t="shared" si="259"/>
        <v>11</v>
      </c>
      <c r="AM4477" s="94" t="str">
        <f t="shared" si="260"/>
        <v>6/11 Log In</v>
      </c>
      <c r="AN4477" s="172">
        <v>45819.603217592594</v>
      </c>
      <c r="AO4477" s="69" t="s">
        <v>186</v>
      </c>
      <c r="AP4477" s="69" t="s">
        <v>1913</v>
      </c>
      <c r="AQ4477" s="69" t="s">
        <v>186</v>
      </c>
      <c r="AR4477" s="69" t="s">
        <v>1916</v>
      </c>
    </row>
    <row r="4478" spans="36:44" ht="14.4">
      <c r="AJ4478" s="26" t="str">
        <f>VLOOKUP(AQ4478,'user list'!A:B,2,0)</f>
        <v>OCM</v>
      </c>
      <c r="AK4478" s="26">
        <f t="shared" si="258"/>
        <v>6</v>
      </c>
      <c r="AL4478" s="26">
        <f t="shared" si="259"/>
        <v>11</v>
      </c>
      <c r="AM4478" s="94" t="str">
        <f t="shared" si="260"/>
        <v>6/11 Log Off</v>
      </c>
      <c r="AN4478" s="172">
        <v>45819.603935185187</v>
      </c>
      <c r="AO4478" s="69" t="s">
        <v>232</v>
      </c>
      <c r="AP4478" s="69" t="s">
        <v>1913</v>
      </c>
      <c r="AQ4478" s="69" t="s">
        <v>232</v>
      </c>
      <c r="AR4478" s="69" t="s">
        <v>1917</v>
      </c>
    </row>
    <row r="4479" spans="36:44" ht="14.4">
      <c r="AJ4479" s="26" t="str">
        <f>VLOOKUP(AQ4479,'user list'!A:B,2,0)</f>
        <v>OCM</v>
      </c>
      <c r="AK4479" s="26">
        <f t="shared" si="258"/>
        <v>6</v>
      </c>
      <c r="AL4479" s="26">
        <f t="shared" si="259"/>
        <v>11</v>
      </c>
      <c r="AM4479" s="94" t="str">
        <f t="shared" si="260"/>
        <v>6/11 Log In</v>
      </c>
      <c r="AN4479" s="172">
        <v>45819.604016203702</v>
      </c>
      <c r="AO4479" s="69" t="s">
        <v>232</v>
      </c>
      <c r="AP4479" s="69" t="s">
        <v>1913</v>
      </c>
      <c r="AQ4479" s="69" t="s">
        <v>232</v>
      </c>
      <c r="AR4479" s="69" t="s">
        <v>1916</v>
      </c>
    </row>
    <row r="4480" spans="36:44" ht="14.4">
      <c r="AJ4480" s="26" t="str">
        <f>VLOOKUP(AQ4480,'user list'!A:B,2,0)</f>
        <v>BPLD</v>
      </c>
      <c r="AK4480" s="26">
        <f t="shared" si="258"/>
        <v>6</v>
      </c>
      <c r="AL4480" s="26">
        <f t="shared" si="259"/>
        <v>11</v>
      </c>
      <c r="AM4480" s="94" t="str">
        <f t="shared" si="260"/>
        <v>6/11 Log Off</v>
      </c>
      <c r="AN4480" s="172">
        <v>45819.60428240741</v>
      </c>
      <c r="AO4480" s="69" t="s">
        <v>194</v>
      </c>
      <c r="AP4480" s="69" t="s">
        <v>1913</v>
      </c>
      <c r="AQ4480" s="69" t="s">
        <v>194</v>
      </c>
      <c r="AR4480" s="69" t="s">
        <v>1917</v>
      </c>
    </row>
    <row r="4481" spans="36:44" ht="14.4">
      <c r="AJ4481" s="26" t="str">
        <f>VLOOKUP(AQ4481,'user list'!A:B,2,0)</f>
        <v>BPLD</v>
      </c>
      <c r="AK4481" s="26">
        <f t="shared" si="258"/>
        <v>6</v>
      </c>
      <c r="AL4481" s="26">
        <f t="shared" si="259"/>
        <v>11</v>
      </c>
      <c r="AM4481" s="94" t="str">
        <f t="shared" si="260"/>
        <v>6/11 Log In</v>
      </c>
      <c r="AN4481" s="172">
        <v>45819.60434027778</v>
      </c>
      <c r="AO4481" s="69" t="s">
        <v>194</v>
      </c>
      <c r="AP4481" s="69" t="s">
        <v>1913</v>
      </c>
      <c r="AQ4481" s="69" t="s">
        <v>194</v>
      </c>
      <c r="AR4481" s="69" t="s">
        <v>1916</v>
      </c>
    </row>
    <row r="4482" spans="36:44" ht="14.4">
      <c r="AJ4482" s="26" t="str">
        <f>VLOOKUP(AQ4482,'user list'!A:B,2,0)</f>
        <v>CBD</v>
      </c>
      <c r="AK4482" s="26">
        <f t="shared" si="258"/>
        <v>6</v>
      </c>
      <c r="AL4482" s="26">
        <f t="shared" si="259"/>
        <v>11</v>
      </c>
      <c r="AM4482" s="94" t="str">
        <f t="shared" si="260"/>
        <v>6/11 Log Off</v>
      </c>
      <c r="AN4482" s="172">
        <v>45819.605416666665</v>
      </c>
      <c r="AO4482" s="69" t="s">
        <v>197</v>
      </c>
      <c r="AP4482" s="69" t="s">
        <v>1913</v>
      </c>
      <c r="AQ4482" s="69" t="s">
        <v>197</v>
      </c>
      <c r="AR4482" s="69" t="s">
        <v>1917</v>
      </c>
    </row>
    <row r="4483" spans="36:44" ht="14.4">
      <c r="AJ4483" s="26" t="str">
        <f>VLOOKUP(AQ4483,'user list'!A:B,2,0)</f>
        <v>QCPL</v>
      </c>
      <c r="AK4483" s="26">
        <f t="shared" si="258"/>
        <v>6</v>
      </c>
      <c r="AL4483" s="26">
        <f t="shared" si="259"/>
        <v>11</v>
      </c>
      <c r="AM4483" s="94" t="str">
        <f t="shared" si="260"/>
        <v>6/11 Log In</v>
      </c>
      <c r="AN4483" s="172">
        <v>45819.605590277781</v>
      </c>
      <c r="AO4483" s="69" t="s">
        <v>268</v>
      </c>
      <c r="AP4483" s="69" t="s">
        <v>1913</v>
      </c>
      <c r="AQ4483" s="69" t="s">
        <v>268</v>
      </c>
      <c r="AR4483" s="69" t="s">
        <v>1916</v>
      </c>
    </row>
    <row r="4484" spans="36:44" ht="14.4">
      <c r="AJ4484" s="26" t="str">
        <f>VLOOKUP(AQ4484,'user list'!A:B,2,0)</f>
        <v>CBD</v>
      </c>
      <c r="AK4484" s="26">
        <f t="shared" si="258"/>
        <v>6</v>
      </c>
      <c r="AL4484" s="26">
        <f t="shared" si="259"/>
        <v>11</v>
      </c>
      <c r="AM4484" s="94" t="str">
        <f t="shared" si="260"/>
        <v>6/11 Log In</v>
      </c>
      <c r="AN4484" s="172">
        <v>45819.605775462966</v>
      </c>
      <c r="AO4484" s="69" t="s">
        <v>197</v>
      </c>
      <c r="AP4484" s="69" t="s">
        <v>1913</v>
      </c>
      <c r="AQ4484" s="69" t="s">
        <v>197</v>
      </c>
      <c r="AR4484" s="69" t="s">
        <v>1916</v>
      </c>
    </row>
    <row r="4485" spans="36:44" ht="14.4">
      <c r="AJ4485" s="26" t="str">
        <f>VLOOKUP(AQ4485,'user list'!A:B,2,0)</f>
        <v>MDAD</v>
      </c>
      <c r="AK4485" s="26">
        <f t="shared" si="258"/>
        <v>6</v>
      </c>
      <c r="AL4485" s="26">
        <f t="shared" si="259"/>
        <v>11</v>
      </c>
      <c r="AM4485" s="94" t="str">
        <f t="shared" si="260"/>
        <v>6/11 Log Off</v>
      </c>
      <c r="AN4485" s="172">
        <v>45819.605914351851</v>
      </c>
      <c r="AO4485" s="69" t="s">
        <v>223</v>
      </c>
      <c r="AP4485" s="69" t="s">
        <v>1913</v>
      </c>
      <c r="AQ4485" s="69" t="s">
        <v>223</v>
      </c>
      <c r="AR4485" s="69" t="s">
        <v>1917</v>
      </c>
    </row>
    <row r="4486" spans="36:44" ht="14.4">
      <c r="AJ4486" s="26" t="str">
        <f>VLOOKUP(AQ4486,'user list'!A:B,2,0)</f>
        <v>MDAD</v>
      </c>
      <c r="AK4486" s="26">
        <f t="shared" si="258"/>
        <v>6</v>
      </c>
      <c r="AL4486" s="26">
        <f t="shared" si="259"/>
        <v>11</v>
      </c>
      <c r="AM4486" s="94" t="str">
        <f t="shared" si="260"/>
        <v>6/11 Log In</v>
      </c>
      <c r="AN4486" s="172">
        <v>45819.606145833335</v>
      </c>
      <c r="AO4486" s="69" t="s">
        <v>223</v>
      </c>
      <c r="AP4486" s="69" t="s">
        <v>1913</v>
      </c>
      <c r="AQ4486" s="69" t="s">
        <v>223</v>
      </c>
      <c r="AR4486" s="69" t="s">
        <v>1916</v>
      </c>
    </row>
    <row r="4487" spans="36:44" ht="14.4">
      <c r="AJ4487" s="26" t="str">
        <f>VLOOKUP(AQ4487,'user list'!A:B,2,0)</f>
        <v>Admin</v>
      </c>
      <c r="AK4487" s="26">
        <f t="shared" si="258"/>
        <v>6</v>
      </c>
      <c r="AL4487" s="26">
        <f t="shared" si="259"/>
        <v>11</v>
      </c>
      <c r="AM4487" s="94" t="str">
        <f t="shared" si="260"/>
        <v>6/11 Log In</v>
      </c>
      <c r="AN4487" s="172">
        <v>45819.606921296298</v>
      </c>
      <c r="AO4487" s="69" t="s">
        <v>186</v>
      </c>
      <c r="AP4487" s="69" t="s">
        <v>1913</v>
      </c>
      <c r="AQ4487" s="69" t="s">
        <v>186</v>
      </c>
      <c r="AR4487" s="69" t="s">
        <v>1916</v>
      </c>
    </row>
    <row r="4488" spans="36:44" ht="14.4">
      <c r="AJ4488" s="26" t="str">
        <f>VLOOKUP(AQ4488,'user list'!A:B,2,0)</f>
        <v>PAISD</v>
      </c>
      <c r="AK4488" s="26">
        <f t="shared" si="258"/>
        <v>6</v>
      </c>
      <c r="AL4488" s="26">
        <f t="shared" si="259"/>
        <v>11</v>
      </c>
      <c r="AM4488" s="94" t="str">
        <f t="shared" si="260"/>
        <v>6/11 Log Off</v>
      </c>
      <c r="AN4488" s="172">
        <v>45819.607314814813</v>
      </c>
      <c r="AO4488" s="69" t="s">
        <v>256</v>
      </c>
      <c r="AP4488" s="69" t="s">
        <v>1913</v>
      </c>
      <c r="AQ4488" s="69" t="s">
        <v>256</v>
      </c>
      <c r="AR4488" s="69" t="s">
        <v>1917</v>
      </c>
    </row>
    <row r="4489" spans="36:44" ht="14.4">
      <c r="AJ4489" s="26">
        <f>VLOOKUP(AQ4489,'user list'!A:B,2,0)</f>
        <v>0</v>
      </c>
      <c r="AK4489" s="26">
        <f t="shared" si="258"/>
        <v>6</v>
      </c>
      <c r="AL4489" s="26">
        <f t="shared" si="259"/>
        <v>11</v>
      </c>
      <c r="AM4489" s="94" t="str">
        <f t="shared" si="260"/>
        <v>6/11 Changed</v>
      </c>
      <c r="AN4489" s="172">
        <v>45819.607581018521</v>
      </c>
      <c r="AO4489" s="69" t="s">
        <v>186</v>
      </c>
      <c r="AP4489" s="69" t="s">
        <v>1925</v>
      </c>
      <c r="AQ4489" s="69" t="s">
        <v>292</v>
      </c>
      <c r="AR4489" s="69" t="s">
        <v>1918</v>
      </c>
    </row>
    <row r="4490" spans="36:44" ht="14.4">
      <c r="AJ4490" s="26" t="str">
        <f>VLOOKUP(AQ4490,'user list'!A:B,2,0)</f>
        <v>Admin</v>
      </c>
      <c r="AK4490" s="26">
        <f t="shared" si="258"/>
        <v>6</v>
      </c>
      <c r="AL4490" s="26">
        <f t="shared" si="259"/>
        <v>11</v>
      </c>
      <c r="AM4490" s="94" t="str">
        <f t="shared" si="260"/>
        <v>6/11 Log Off</v>
      </c>
      <c r="AN4490" s="172">
        <v>45819.607685185183</v>
      </c>
      <c r="AO4490" s="69" t="s">
        <v>186</v>
      </c>
      <c r="AP4490" s="69" t="s">
        <v>1913</v>
      </c>
      <c r="AQ4490" s="69" t="s">
        <v>186</v>
      </c>
      <c r="AR4490" s="69" t="s">
        <v>1917</v>
      </c>
    </row>
    <row r="4491" spans="36:44" ht="14.4">
      <c r="AJ4491" s="26" t="str">
        <f>VLOOKUP(AQ4491,'user list'!A:B,2,0)</f>
        <v>OCM</v>
      </c>
      <c r="AK4491" s="26">
        <f t="shared" si="258"/>
        <v>6</v>
      </c>
      <c r="AL4491" s="26">
        <f t="shared" si="259"/>
        <v>11</v>
      </c>
      <c r="AM4491" s="94" t="str">
        <f t="shared" si="260"/>
        <v>6/11 Log In</v>
      </c>
      <c r="AN4491" s="172">
        <v>45819.607754629629</v>
      </c>
      <c r="AO4491" s="69" t="s">
        <v>230</v>
      </c>
      <c r="AP4491" s="69" t="s">
        <v>1913</v>
      </c>
      <c r="AQ4491" s="69" t="s">
        <v>230</v>
      </c>
      <c r="AR4491" s="69" t="s">
        <v>1916</v>
      </c>
    </row>
    <row r="4492" spans="36:44" ht="14.4">
      <c r="AJ4492" s="26" t="str">
        <f>VLOOKUP(AQ4492,'user list'!A:B,2,0)</f>
        <v>OCM</v>
      </c>
      <c r="AK4492" s="26">
        <f t="shared" si="258"/>
        <v>6</v>
      </c>
      <c r="AL4492" s="26">
        <f t="shared" si="259"/>
        <v>11</v>
      </c>
      <c r="AM4492" s="94" t="str">
        <f t="shared" si="260"/>
        <v>6/11 Log Off</v>
      </c>
      <c r="AN4492" s="172">
        <v>45819.607858796298</v>
      </c>
      <c r="AO4492" s="69" t="s">
        <v>230</v>
      </c>
      <c r="AP4492" s="69" t="s">
        <v>1913</v>
      </c>
      <c r="AQ4492" s="69" t="s">
        <v>230</v>
      </c>
      <c r="AR4492" s="69" t="s">
        <v>1917</v>
      </c>
    </row>
    <row r="4493" spans="36:44" ht="14.4">
      <c r="AJ4493" s="26" t="str">
        <f>VLOOKUP(AQ4493,'user list'!A:B,2,0)</f>
        <v>OCM</v>
      </c>
      <c r="AK4493" s="26">
        <f t="shared" si="258"/>
        <v>6</v>
      </c>
      <c r="AL4493" s="26">
        <f t="shared" si="259"/>
        <v>11</v>
      </c>
      <c r="AM4493" s="94" t="str">
        <f t="shared" si="260"/>
        <v>6/11 Log In</v>
      </c>
      <c r="AN4493" s="172">
        <v>45819.607951388891</v>
      </c>
      <c r="AO4493" s="69" t="s">
        <v>232</v>
      </c>
      <c r="AP4493" s="69" t="s">
        <v>1913</v>
      </c>
      <c r="AQ4493" s="69" t="s">
        <v>232</v>
      </c>
      <c r="AR4493" s="69" t="s">
        <v>1916</v>
      </c>
    </row>
    <row r="4494" spans="36:44" ht="14.4">
      <c r="AJ4494" s="26" t="str">
        <f>VLOOKUP(AQ4494,'user list'!A:B,2,0)</f>
        <v>OCM</v>
      </c>
      <c r="AK4494" s="26">
        <f t="shared" si="258"/>
        <v>6</v>
      </c>
      <c r="AL4494" s="26">
        <f t="shared" si="259"/>
        <v>11</v>
      </c>
      <c r="AM4494" s="94" t="str">
        <f t="shared" si="260"/>
        <v>6/11 Log Off</v>
      </c>
      <c r="AN4494" s="172">
        <v>45819.608900462961</v>
      </c>
      <c r="AO4494" s="69" t="s">
        <v>232</v>
      </c>
      <c r="AP4494" s="69" t="s">
        <v>1913</v>
      </c>
      <c r="AQ4494" s="69" t="s">
        <v>232</v>
      </c>
      <c r="AR4494" s="69" t="s">
        <v>1917</v>
      </c>
    </row>
    <row r="4495" spans="36:44" ht="14.4">
      <c r="AJ4495" s="26" t="str">
        <f>VLOOKUP(AQ4495,'user list'!A:B,2,0)</f>
        <v>QCYDO</v>
      </c>
      <c r="AK4495" s="26">
        <f t="shared" si="258"/>
        <v>6</v>
      </c>
      <c r="AL4495" s="26">
        <f t="shared" si="259"/>
        <v>11</v>
      </c>
      <c r="AM4495" s="94" t="str">
        <f t="shared" si="260"/>
        <v>6/11 Log Off</v>
      </c>
      <c r="AN4495" s="172">
        <v>45819.609571759262</v>
      </c>
      <c r="AO4495" s="69" t="s">
        <v>270</v>
      </c>
      <c r="AP4495" s="69" t="s">
        <v>1913</v>
      </c>
      <c r="AQ4495" s="69" t="s">
        <v>270</v>
      </c>
      <c r="AR4495" s="69" t="s">
        <v>1917</v>
      </c>
    </row>
    <row r="4496" spans="36:44" ht="14.4">
      <c r="AJ4496" s="26" t="str">
        <f>VLOOKUP(AQ4496,'user list'!A:B,2,0)</f>
        <v>QCYDO</v>
      </c>
      <c r="AK4496" s="26">
        <f t="shared" si="258"/>
        <v>6</v>
      </c>
      <c r="AL4496" s="26">
        <f t="shared" si="259"/>
        <v>11</v>
      </c>
      <c r="AM4496" s="94" t="str">
        <f t="shared" si="260"/>
        <v>6/11 Log In</v>
      </c>
      <c r="AN4496" s="172">
        <v>45819.6096412037</v>
      </c>
      <c r="AO4496" s="69" t="s">
        <v>270</v>
      </c>
      <c r="AP4496" s="69" t="s">
        <v>1913</v>
      </c>
      <c r="AQ4496" s="69" t="s">
        <v>270</v>
      </c>
      <c r="AR4496" s="69" t="s">
        <v>1916</v>
      </c>
    </row>
    <row r="4497" spans="36:44" ht="14.4">
      <c r="AJ4497" s="26" t="str">
        <f>VLOOKUP(AQ4497,'user list'!A:B,2,0)</f>
        <v>PDAD</v>
      </c>
      <c r="AK4497" s="26">
        <f t="shared" si="258"/>
        <v>6</v>
      </c>
      <c r="AL4497" s="26">
        <f t="shared" si="259"/>
        <v>11</v>
      </c>
      <c r="AM4497" s="94" t="str">
        <f t="shared" si="260"/>
        <v>6/11 Log Off</v>
      </c>
      <c r="AN4497" s="172">
        <v>45819.609710648147</v>
      </c>
      <c r="AO4497" s="69" t="s">
        <v>257</v>
      </c>
      <c r="AP4497" s="69" t="s">
        <v>1913</v>
      </c>
      <c r="AQ4497" s="69" t="s">
        <v>257</v>
      </c>
      <c r="AR4497" s="69" t="s">
        <v>1917</v>
      </c>
    </row>
    <row r="4498" spans="36:44" ht="14.4">
      <c r="AJ4498" s="26" t="str">
        <f>VLOOKUP(AQ4498,'user list'!A:B,2,0)</f>
        <v>SSDD</v>
      </c>
      <c r="AK4498" s="26">
        <f t="shared" si="258"/>
        <v>6</v>
      </c>
      <c r="AL4498" s="26">
        <f t="shared" si="259"/>
        <v>11</v>
      </c>
      <c r="AM4498" s="94" t="str">
        <f t="shared" si="260"/>
        <v>6/11 Log Off</v>
      </c>
      <c r="AN4498" s="172">
        <v>45819.609803240739</v>
      </c>
      <c r="AO4498" s="69" t="s">
        <v>273</v>
      </c>
      <c r="AP4498" s="69" t="s">
        <v>1913</v>
      </c>
      <c r="AQ4498" s="69" t="s">
        <v>273</v>
      </c>
      <c r="AR4498" s="69" t="s">
        <v>1917</v>
      </c>
    </row>
    <row r="4499" spans="36:44" ht="14.4">
      <c r="AJ4499" s="26" t="str">
        <f>VLOOKUP(AQ4499,'user list'!A:B,2,0)</f>
        <v>SSDD</v>
      </c>
      <c r="AK4499" s="26">
        <f t="shared" si="258"/>
        <v>6</v>
      </c>
      <c r="AL4499" s="26">
        <f t="shared" si="259"/>
        <v>11</v>
      </c>
      <c r="AM4499" s="94" t="str">
        <f t="shared" si="260"/>
        <v>6/11 Log In</v>
      </c>
      <c r="AN4499" s="172">
        <v>45819.609953703701</v>
      </c>
      <c r="AO4499" s="69" t="s">
        <v>273</v>
      </c>
      <c r="AP4499" s="69" t="s">
        <v>1913</v>
      </c>
      <c r="AQ4499" s="69" t="s">
        <v>273</v>
      </c>
      <c r="AR4499" s="69" t="s">
        <v>1916</v>
      </c>
    </row>
    <row r="4500" spans="36:44" ht="14.4">
      <c r="AJ4500" s="26" t="str">
        <f>VLOOKUP(AQ4500,'user list'!A:B,2,0)</f>
        <v>PLEB</v>
      </c>
      <c r="AK4500" s="26">
        <f t="shared" si="258"/>
        <v>6</v>
      </c>
      <c r="AL4500" s="26">
        <f t="shared" si="259"/>
        <v>11</v>
      </c>
      <c r="AM4500" s="94" t="str">
        <f t="shared" si="260"/>
        <v>6/11 Log Off</v>
      </c>
      <c r="AN4500" s="172">
        <v>45819.610011574077</v>
      </c>
      <c r="AO4500" s="69" t="s">
        <v>260</v>
      </c>
      <c r="AP4500" s="69" t="s">
        <v>1913</v>
      </c>
      <c r="AQ4500" s="69" t="s">
        <v>260</v>
      </c>
      <c r="AR4500" s="69" t="s">
        <v>1917</v>
      </c>
    </row>
    <row r="4501" spans="36:44" ht="14.4">
      <c r="AJ4501" s="26" t="str">
        <f>VLOOKUP(AQ4501,'user list'!A:B,2,0)</f>
        <v>PLEB</v>
      </c>
      <c r="AK4501" s="26">
        <f t="shared" si="258"/>
        <v>6</v>
      </c>
      <c r="AL4501" s="26">
        <f t="shared" si="259"/>
        <v>11</v>
      </c>
      <c r="AM4501" s="94" t="str">
        <f t="shared" si="260"/>
        <v>6/11 Log In</v>
      </c>
      <c r="AN4501" s="172">
        <v>45819.610185185185</v>
      </c>
      <c r="AO4501" s="69" t="s">
        <v>260</v>
      </c>
      <c r="AP4501" s="69" t="s">
        <v>1913</v>
      </c>
      <c r="AQ4501" s="69" t="s">
        <v>260</v>
      </c>
      <c r="AR4501" s="69" t="s">
        <v>1916</v>
      </c>
    </row>
    <row r="4502" spans="36:44" ht="14.4">
      <c r="AJ4502" s="26" t="str">
        <f>VLOOKUP(AQ4502,'user list'!A:B,2,0)</f>
        <v>SBCDPO</v>
      </c>
      <c r="AK4502" s="26">
        <f t="shared" si="258"/>
        <v>6</v>
      </c>
      <c r="AL4502" s="26">
        <f t="shared" si="259"/>
        <v>11</v>
      </c>
      <c r="AM4502" s="94" t="str">
        <f t="shared" si="260"/>
        <v>6/11 Log Off</v>
      </c>
      <c r="AN4502" s="172">
        <v>45819.610185185185</v>
      </c>
      <c r="AO4502" s="69" t="s">
        <v>271</v>
      </c>
      <c r="AP4502" s="69" t="s">
        <v>1913</v>
      </c>
      <c r="AQ4502" s="69" t="s">
        <v>271</v>
      </c>
      <c r="AR4502" s="69" t="s">
        <v>1917</v>
      </c>
    </row>
    <row r="4503" spans="36:44" ht="14.4">
      <c r="AJ4503" s="26" t="str">
        <f>VLOOKUP(AQ4503,'user list'!A:B,2,0)</f>
        <v>ITDD</v>
      </c>
      <c r="AK4503" s="26">
        <f t="shared" si="258"/>
        <v>6</v>
      </c>
      <c r="AL4503" s="26">
        <f t="shared" si="259"/>
        <v>11</v>
      </c>
      <c r="AM4503" s="94" t="str">
        <f t="shared" si="260"/>
        <v>6/11 Log Off</v>
      </c>
      <c r="AN4503" s="172">
        <v>45819.611145833333</v>
      </c>
      <c r="AO4503" s="69" t="s">
        <v>219</v>
      </c>
      <c r="AP4503" s="69" t="s">
        <v>1913</v>
      </c>
      <c r="AQ4503" s="69" t="s">
        <v>219</v>
      </c>
      <c r="AR4503" s="69" t="s">
        <v>1917</v>
      </c>
    </row>
    <row r="4504" spans="36:44" ht="14.4">
      <c r="AJ4504" s="26" t="str">
        <f>VLOOKUP(AQ4504,'user list'!A:B,2,0)</f>
        <v>PAISD</v>
      </c>
      <c r="AK4504" s="26">
        <f t="shared" si="258"/>
        <v>6</v>
      </c>
      <c r="AL4504" s="26">
        <f t="shared" si="259"/>
        <v>11</v>
      </c>
      <c r="AM4504" s="94" t="str">
        <f t="shared" si="260"/>
        <v>6/11 Log In</v>
      </c>
      <c r="AN4504" s="172">
        <v>45819.613449074073</v>
      </c>
      <c r="AO4504" s="69" t="s">
        <v>256</v>
      </c>
      <c r="AP4504" s="69" t="s">
        <v>1913</v>
      </c>
      <c r="AQ4504" s="69" t="s">
        <v>256</v>
      </c>
      <c r="AR4504" s="69" t="s">
        <v>1916</v>
      </c>
    </row>
    <row r="4505" spans="36:44" ht="14.4">
      <c r="AJ4505" s="26" t="str">
        <f>VLOOKUP(AQ4505,'user list'!A:B,2,0)</f>
        <v>ITDD</v>
      </c>
      <c r="AK4505" s="26">
        <f t="shared" si="258"/>
        <v>6</v>
      </c>
      <c r="AL4505" s="26">
        <f t="shared" si="259"/>
        <v>11</v>
      </c>
      <c r="AM4505" s="94" t="str">
        <f t="shared" si="260"/>
        <v>6/11 Log In</v>
      </c>
      <c r="AN4505" s="172">
        <v>45819.614039351851</v>
      </c>
      <c r="AO4505" s="69" t="s">
        <v>219</v>
      </c>
      <c r="AP4505" s="69" t="s">
        <v>1913</v>
      </c>
      <c r="AQ4505" s="69" t="s">
        <v>219</v>
      </c>
      <c r="AR4505" s="69" t="s">
        <v>1916</v>
      </c>
    </row>
    <row r="4506" spans="36:44" ht="14.4">
      <c r="AJ4506" s="26" t="str">
        <f>VLOOKUP(AQ4506,'user list'!A:B,2,0)</f>
        <v>SPORTS</v>
      </c>
      <c r="AK4506" s="26">
        <f t="shared" si="258"/>
        <v>6</v>
      </c>
      <c r="AL4506" s="26">
        <f t="shared" si="259"/>
        <v>11</v>
      </c>
      <c r="AM4506" s="94" t="str">
        <f t="shared" si="260"/>
        <v>6/11 Log Off</v>
      </c>
      <c r="AN4506" s="172">
        <v>45819.614374999997</v>
      </c>
      <c r="AO4506" s="69" t="s">
        <v>272</v>
      </c>
      <c r="AP4506" s="69" t="s">
        <v>1913</v>
      </c>
      <c r="AQ4506" s="69" t="s">
        <v>272</v>
      </c>
      <c r="AR4506" s="69" t="s">
        <v>1917</v>
      </c>
    </row>
    <row r="4507" spans="36:44" ht="14.4">
      <c r="AJ4507" s="26" t="str">
        <f>VLOOKUP(AQ4507,'user list'!A:B,2,0)</f>
        <v>SPORTS</v>
      </c>
      <c r="AK4507" s="26">
        <f t="shared" si="258"/>
        <v>6</v>
      </c>
      <c r="AL4507" s="26">
        <f t="shared" si="259"/>
        <v>11</v>
      </c>
      <c r="AM4507" s="94" t="str">
        <f t="shared" si="260"/>
        <v>6/11 Log In</v>
      </c>
      <c r="AN4507" s="172">
        <v>45819.61445601852</v>
      </c>
      <c r="AO4507" s="69" t="s">
        <v>272</v>
      </c>
      <c r="AP4507" s="69" t="s">
        <v>1913</v>
      </c>
      <c r="AQ4507" s="69" t="s">
        <v>272</v>
      </c>
      <c r="AR4507" s="69" t="s">
        <v>1916</v>
      </c>
    </row>
    <row r="4508" spans="36:44" ht="14.4">
      <c r="AJ4508" s="26" t="str">
        <f>VLOOKUP(AQ4508,'user list'!A:B,2,0)</f>
        <v>PDAO</v>
      </c>
      <c r="AK4508" s="26">
        <f t="shared" si="258"/>
        <v>6</v>
      </c>
      <c r="AL4508" s="26">
        <f t="shared" si="259"/>
        <v>11</v>
      </c>
      <c r="AM4508" s="94" t="str">
        <f t="shared" si="260"/>
        <v>6/11 Log Off</v>
      </c>
      <c r="AN4508" s="172">
        <v>45819.615335648145</v>
      </c>
      <c r="AO4508" s="69" t="s">
        <v>258</v>
      </c>
      <c r="AP4508" s="69" t="s">
        <v>1913</v>
      </c>
      <c r="AQ4508" s="69" t="s">
        <v>258</v>
      </c>
      <c r="AR4508" s="69" t="s">
        <v>1917</v>
      </c>
    </row>
    <row r="4509" spans="36:44" ht="14.4">
      <c r="AJ4509" s="26" t="str">
        <f>VLOOKUP(AQ4509,'user list'!A:B,2,0)</f>
        <v>PDAO</v>
      </c>
      <c r="AK4509" s="26">
        <f t="shared" si="258"/>
        <v>6</v>
      </c>
      <c r="AL4509" s="26">
        <f t="shared" si="259"/>
        <v>11</v>
      </c>
      <c r="AM4509" s="94" t="str">
        <f t="shared" si="260"/>
        <v>6/11 Log In</v>
      </c>
      <c r="AN4509" s="172">
        <v>45819.615416666667</v>
      </c>
      <c r="AO4509" s="69" t="s">
        <v>258</v>
      </c>
      <c r="AP4509" s="69" t="s">
        <v>1913</v>
      </c>
      <c r="AQ4509" s="69" t="s">
        <v>258</v>
      </c>
      <c r="AR4509" s="69" t="s">
        <v>1916</v>
      </c>
    </row>
    <row r="4510" spans="36:44" ht="14.4">
      <c r="AJ4510" s="26" t="e">
        <f>VLOOKUP(AQ4510,'user list'!A:B,2,0)</f>
        <v>#N/A</v>
      </c>
      <c r="AK4510" s="26">
        <f t="shared" si="258"/>
        <v>6</v>
      </c>
      <c r="AL4510" s="26">
        <f t="shared" si="259"/>
        <v>11</v>
      </c>
      <c r="AM4510" s="94" t="str">
        <f t="shared" si="260"/>
        <v>6/11 Created</v>
      </c>
      <c r="AN4510" s="172">
        <v>45819.617037037038</v>
      </c>
      <c r="AO4510" s="69" t="s">
        <v>279</v>
      </c>
      <c r="AP4510" s="69" t="s">
        <v>1930</v>
      </c>
      <c r="AQ4510" s="69" t="s">
        <v>1931</v>
      </c>
      <c r="AR4510" s="69" t="s">
        <v>1921</v>
      </c>
    </row>
    <row r="4511" spans="36:44" ht="14.4">
      <c r="AJ4511" s="26" t="str">
        <f>VLOOKUP(AQ4511,'user list'!A:B,2,0)</f>
        <v>DSQC</v>
      </c>
      <c r="AK4511" s="26">
        <f t="shared" si="258"/>
        <v>6</v>
      </c>
      <c r="AL4511" s="26">
        <f t="shared" si="259"/>
        <v>11</v>
      </c>
      <c r="AM4511" s="94" t="str">
        <f t="shared" si="260"/>
        <v>6/11 Log Off</v>
      </c>
      <c r="AN4511" s="172">
        <v>45819.617094907408</v>
      </c>
      <c r="AO4511" s="69" t="s">
        <v>214</v>
      </c>
      <c r="AP4511" s="69" t="s">
        <v>1913</v>
      </c>
      <c r="AQ4511" s="69" t="s">
        <v>214</v>
      </c>
      <c r="AR4511" s="69" t="s">
        <v>1917</v>
      </c>
    </row>
    <row r="4512" spans="36:44" ht="14.4">
      <c r="AJ4512" s="26" t="str">
        <f>VLOOKUP(AQ4512,'user list'!A:B,2,0)</f>
        <v>CAD</v>
      </c>
      <c r="AK4512" s="26">
        <f t="shared" si="258"/>
        <v>6</v>
      </c>
      <c r="AL4512" s="26">
        <f t="shared" si="259"/>
        <v>11</v>
      </c>
      <c r="AM4512" s="94" t="str">
        <f t="shared" si="260"/>
        <v>6/11 Log In</v>
      </c>
      <c r="AN4512" s="172">
        <v>45819.617384259262</v>
      </c>
      <c r="AO4512" s="69" t="s">
        <v>196</v>
      </c>
      <c r="AP4512" s="69" t="s">
        <v>1913</v>
      </c>
      <c r="AQ4512" s="69" t="s">
        <v>196</v>
      </c>
      <c r="AR4512" s="69" t="s">
        <v>1916</v>
      </c>
    </row>
    <row r="4513" spans="36:44" ht="14.4">
      <c r="AJ4513" s="26" t="e">
        <f>VLOOKUP(AQ4513,'user list'!A:B,2,0)</f>
        <v>#N/A</v>
      </c>
      <c r="AK4513" s="26">
        <f t="shared" si="258"/>
        <v>6</v>
      </c>
      <c r="AL4513" s="26">
        <f t="shared" si="259"/>
        <v>11</v>
      </c>
      <c r="AM4513" s="94" t="str">
        <f t="shared" si="260"/>
        <v>6/11 Changed</v>
      </c>
      <c r="AN4513" s="172">
        <v>45819.617511574077</v>
      </c>
      <c r="AO4513" s="69" t="s">
        <v>279</v>
      </c>
      <c r="AP4513" s="69" t="s">
        <v>1930</v>
      </c>
      <c r="AQ4513" s="69" t="s">
        <v>1931</v>
      </c>
      <c r="AR4513" s="69" t="s">
        <v>1918</v>
      </c>
    </row>
    <row r="4514" spans="36:44" ht="14.4">
      <c r="AJ4514" s="26" t="str">
        <f>VLOOKUP(AQ4514,'user list'!A:B,2,0)</f>
        <v>CAD</v>
      </c>
      <c r="AK4514" s="26">
        <f t="shared" si="258"/>
        <v>6</v>
      </c>
      <c r="AL4514" s="26">
        <f t="shared" si="259"/>
        <v>11</v>
      </c>
      <c r="AM4514" s="94" t="str">
        <f t="shared" si="260"/>
        <v>6/11 Log In</v>
      </c>
      <c r="AN4514" s="172">
        <v>45819.617731481485</v>
      </c>
      <c r="AO4514" s="69" t="s">
        <v>196</v>
      </c>
      <c r="AP4514" s="69" t="s">
        <v>1913</v>
      </c>
      <c r="AQ4514" s="69" t="s">
        <v>196</v>
      </c>
      <c r="AR4514" s="69" t="s">
        <v>1916</v>
      </c>
    </row>
    <row r="4515" spans="36:44" ht="14.4">
      <c r="AJ4515" s="26" t="str">
        <f>VLOOKUP(AQ4515,'user list'!A:B,2,0)</f>
        <v>PDAD</v>
      </c>
      <c r="AK4515" s="26">
        <f t="shared" ref="AK4515:AK4578" si="261">MONTH(AN4515)</f>
        <v>6</v>
      </c>
      <c r="AL4515" s="26">
        <f t="shared" ref="AL4515:AL4578" si="262">DAY(AN4515)</f>
        <v>11</v>
      </c>
      <c r="AM4515" s="94" t="str">
        <f t="shared" ref="AM4515:AM4578" si="263">AK4515&amp;"/"&amp;AL4515&amp;" "&amp;AR4515</f>
        <v>6/11 Log In</v>
      </c>
      <c r="AN4515" s="172">
        <v>45819.618715277778</v>
      </c>
      <c r="AO4515" s="69" t="s">
        <v>257</v>
      </c>
      <c r="AP4515" s="69" t="s">
        <v>1913</v>
      </c>
      <c r="AQ4515" s="69" t="s">
        <v>257</v>
      </c>
      <c r="AR4515" s="69" t="s">
        <v>1916</v>
      </c>
    </row>
    <row r="4516" spans="36:44" ht="14.4">
      <c r="AJ4516" s="26" t="str">
        <f>VLOOKUP(AQ4516,'user list'!A:B,2,0)</f>
        <v>CCRD</v>
      </c>
      <c r="AK4516" s="26">
        <f t="shared" si="261"/>
        <v>6</v>
      </c>
      <c r="AL4516" s="26">
        <f t="shared" si="262"/>
        <v>11</v>
      </c>
      <c r="AM4516" s="94" t="str">
        <f t="shared" si="263"/>
        <v>6/11 Log In</v>
      </c>
      <c r="AN4516" s="172">
        <v>45819.619699074072</v>
      </c>
      <c r="AO4516" s="69" t="s">
        <v>198</v>
      </c>
      <c r="AP4516" s="69" t="s">
        <v>1913</v>
      </c>
      <c r="AQ4516" s="69" t="s">
        <v>198</v>
      </c>
      <c r="AR4516" s="69" t="s">
        <v>1916</v>
      </c>
    </row>
    <row r="4517" spans="36:44" ht="14.4">
      <c r="AJ4517" s="26" t="e">
        <f>VLOOKUP(AQ4517,'user list'!A:B,2,0)</f>
        <v>#N/A</v>
      </c>
      <c r="AK4517" s="26">
        <f t="shared" si="261"/>
        <v>6</v>
      </c>
      <c r="AL4517" s="26">
        <f t="shared" si="262"/>
        <v>11</v>
      </c>
      <c r="AM4517" s="94" t="str">
        <f t="shared" si="263"/>
        <v>6/11 Changed</v>
      </c>
      <c r="AN4517" s="172">
        <v>45819.620150462964</v>
      </c>
      <c r="AO4517" s="69" t="s">
        <v>279</v>
      </c>
      <c r="AP4517" s="69" t="s">
        <v>1930</v>
      </c>
      <c r="AQ4517" s="69" t="s">
        <v>1931</v>
      </c>
      <c r="AR4517" s="69" t="s">
        <v>1918</v>
      </c>
    </row>
    <row r="4518" spans="36:44" ht="14.4">
      <c r="AJ4518" s="26" t="str">
        <f>VLOOKUP(AQ4518,'user list'!A:B,2,0)</f>
        <v>TFCOPRISS</v>
      </c>
      <c r="AK4518" s="26">
        <f t="shared" si="261"/>
        <v>6</v>
      </c>
      <c r="AL4518" s="26">
        <f t="shared" si="262"/>
        <v>11</v>
      </c>
      <c r="AM4518" s="94" t="str">
        <f t="shared" si="263"/>
        <v>6/11 Log Off</v>
      </c>
      <c r="AN4518" s="172">
        <v>45819.622361111113</v>
      </c>
      <c r="AO4518" s="69" t="s">
        <v>274</v>
      </c>
      <c r="AP4518" s="69" t="s">
        <v>1913</v>
      </c>
      <c r="AQ4518" s="69" t="s">
        <v>274</v>
      </c>
      <c r="AR4518" s="69" t="s">
        <v>1917</v>
      </c>
    </row>
    <row r="4519" spans="36:44" ht="14.4">
      <c r="AJ4519" s="26" t="e">
        <f>VLOOKUP(AQ4519,'user list'!A:B,2,0)</f>
        <v>#N/A</v>
      </c>
      <c r="AK4519" s="26">
        <f t="shared" si="261"/>
        <v>6</v>
      </c>
      <c r="AL4519" s="26">
        <f t="shared" si="262"/>
        <v>11</v>
      </c>
      <c r="AM4519" s="94" t="str">
        <f t="shared" si="263"/>
        <v>6/11 Changed</v>
      </c>
      <c r="AN4519" s="172">
        <v>45819.622835648152</v>
      </c>
      <c r="AO4519" s="69" t="s">
        <v>279</v>
      </c>
      <c r="AP4519" s="69" t="s">
        <v>1930</v>
      </c>
      <c r="AQ4519" s="69" t="s">
        <v>1931</v>
      </c>
      <c r="AR4519" s="69" t="s">
        <v>1918</v>
      </c>
    </row>
    <row r="4520" spans="36:44" ht="14.4">
      <c r="AJ4520" s="26" t="str">
        <f>VLOOKUP(AQ4520,'user list'!A:B,2,0)</f>
        <v>CBD</v>
      </c>
      <c r="AK4520" s="26">
        <f t="shared" si="261"/>
        <v>6</v>
      </c>
      <c r="AL4520" s="26">
        <f t="shared" si="262"/>
        <v>11</v>
      </c>
      <c r="AM4520" s="94" t="str">
        <f t="shared" si="263"/>
        <v>6/11 Log Off</v>
      </c>
      <c r="AN4520" s="172">
        <v>45819.62300925926</v>
      </c>
      <c r="AO4520" s="69" t="s">
        <v>197</v>
      </c>
      <c r="AP4520" s="69" t="s">
        <v>1913</v>
      </c>
      <c r="AQ4520" s="69" t="s">
        <v>197</v>
      </c>
      <c r="AR4520" s="69" t="s">
        <v>1917</v>
      </c>
    </row>
    <row r="4521" spans="36:44" ht="14.4">
      <c r="AJ4521" s="26" t="str">
        <f>VLOOKUP(AQ4521,'user list'!A:B,2,0)</f>
        <v>TFCOPRISS</v>
      </c>
      <c r="AK4521" s="26">
        <f t="shared" si="261"/>
        <v>6</v>
      </c>
      <c r="AL4521" s="26">
        <f t="shared" si="262"/>
        <v>11</v>
      </c>
      <c r="AM4521" s="94" t="str">
        <f t="shared" si="263"/>
        <v>6/11 Log In</v>
      </c>
      <c r="AN4521" s="172">
        <v>45819.624942129631</v>
      </c>
      <c r="AO4521" s="69" t="s">
        <v>274</v>
      </c>
      <c r="AP4521" s="69" t="s">
        <v>1913</v>
      </c>
      <c r="AQ4521" s="69" t="s">
        <v>274</v>
      </c>
      <c r="AR4521" s="69" t="s">
        <v>1916</v>
      </c>
    </row>
    <row r="4522" spans="36:44" ht="14.4">
      <c r="AJ4522" s="26" t="str">
        <f>VLOOKUP(AQ4522,'user list'!A:B,2,0)</f>
        <v>DBO</v>
      </c>
      <c r="AK4522" s="26">
        <f t="shared" si="261"/>
        <v>6</v>
      </c>
      <c r="AL4522" s="26">
        <f t="shared" si="262"/>
        <v>11</v>
      </c>
      <c r="AM4522" s="94" t="str">
        <f t="shared" si="263"/>
        <v>6/11 Log Off</v>
      </c>
      <c r="AN4522" s="172">
        <v>45819.62537037037</v>
      </c>
      <c r="AO4522" s="69" t="s">
        <v>209</v>
      </c>
      <c r="AP4522" s="69" t="s">
        <v>1913</v>
      </c>
      <c r="AQ4522" s="69" t="s">
        <v>209</v>
      </c>
      <c r="AR4522" s="69" t="s">
        <v>1917</v>
      </c>
    </row>
    <row r="4523" spans="36:44" ht="14.4">
      <c r="AJ4523" s="26" t="str">
        <f>VLOOKUP(AQ4523,'user list'!A:B,2,0)</f>
        <v>DBO</v>
      </c>
      <c r="AK4523" s="26">
        <f t="shared" si="261"/>
        <v>6</v>
      </c>
      <c r="AL4523" s="26">
        <f t="shared" si="262"/>
        <v>11</v>
      </c>
      <c r="AM4523" s="94" t="str">
        <f t="shared" si="263"/>
        <v>6/11 Log In</v>
      </c>
      <c r="AN4523" s="172">
        <v>45819.625601851854</v>
      </c>
      <c r="AO4523" s="69" t="s">
        <v>209</v>
      </c>
      <c r="AP4523" s="69" t="s">
        <v>1913</v>
      </c>
      <c r="AQ4523" s="69" t="s">
        <v>209</v>
      </c>
      <c r="AR4523" s="69" t="s">
        <v>1916</v>
      </c>
    </row>
    <row r="4524" spans="36:44" ht="14.4">
      <c r="AJ4524" s="26" t="str">
        <f>VLOOKUP(AQ4524,'user list'!A:B,2,0)</f>
        <v>QCPL</v>
      </c>
      <c r="AK4524" s="26">
        <f t="shared" si="261"/>
        <v>6</v>
      </c>
      <c r="AL4524" s="26">
        <f t="shared" si="262"/>
        <v>11</v>
      </c>
      <c r="AM4524" s="94" t="str">
        <f t="shared" si="263"/>
        <v>6/11 Log Off</v>
      </c>
      <c r="AN4524" s="172">
        <v>45819.626180555555</v>
      </c>
      <c r="AO4524" s="69" t="s">
        <v>268</v>
      </c>
      <c r="AP4524" s="69" t="s">
        <v>1913</v>
      </c>
      <c r="AQ4524" s="69" t="s">
        <v>268</v>
      </c>
      <c r="AR4524" s="69" t="s">
        <v>1917</v>
      </c>
    </row>
    <row r="4525" spans="36:44" ht="14.4">
      <c r="AJ4525" s="26" t="str">
        <f>VLOOKUP(AQ4525,'user list'!A:B,2,0)</f>
        <v>QCID</v>
      </c>
      <c r="AK4525" s="26">
        <f t="shared" si="261"/>
        <v>6</v>
      </c>
      <c r="AL4525" s="26">
        <f t="shared" si="262"/>
        <v>11</v>
      </c>
      <c r="AM4525" s="94" t="str">
        <f t="shared" si="263"/>
        <v>6/11 Log In</v>
      </c>
      <c r="AN4525" s="172">
        <v>45819.626574074071</v>
      </c>
      <c r="AO4525" s="69" t="s">
        <v>267</v>
      </c>
      <c r="AP4525" s="69" t="s">
        <v>1913</v>
      </c>
      <c r="AQ4525" s="69" t="s">
        <v>267</v>
      </c>
      <c r="AR4525" s="69" t="s">
        <v>1916</v>
      </c>
    </row>
    <row r="4526" spans="36:44" ht="14.4">
      <c r="AJ4526" s="26" t="str">
        <f>VLOOKUP(AQ4526,'user list'!A:B,2,0)</f>
        <v>OCM</v>
      </c>
      <c r="AK4526" s="26">
        <f t="shared" si="261"/>
        <v>6</v>
      </c>
      <c r="AL4526" s="26">
        <f t="shared" si="262"/>
        <v>11</v>
      </c>
      <c r="AM4526" s="94" t="str">
        <f t="shared" si="263"/>
        <v>6/11 Log Off</v>
      </c>
      <c r="AN4526" s="172">
        <v>45819.628240740742</v>
      </c>
      <c r="AO4526" s="69" t="s">
        <v>232</v>
      </c>
      <c r="AP4526" s="69" t="s">
        <v>1913</v>
      </c>
      <c r="AQ4526" s="69" t="s">
        <v>232</v>
      </c>
      <c r="AR4526" s="69" t="s">
        <v>1917</v>
      </c>
    </row>
    <row r="4527" spans="36:44" ht="14.4">
      <c r="AJ4527" s="26" t="str">
        <f>VLOOKUP(AQ4527,'user list'!A:B,2,0)</f>
        <v>CAD</v>
      </c>
      <c r="AK4527" s="26">
        <f t="shared" si="261"/>
        <v>6</v>
      </c>
      <c r="AL4527" s="26">
        <f t="shared" si="262"/>
        <v>11</v>
      </c>
      <c r="AM4527" s="94" t="str">
        <f t="shared" si="263"/>
        <v>6/11 Log In</v>
      </c>
      <c r="AN4527" s="172">
        <v>45819.628935185188</v>
      </c>
      <c r="AO4527" s="69" t="s">
        <v>196</v>
      </c>
      <c r="AP4527" s="69" t="s">
        <v>1913</v>
      </c>
      <c r="AQ4527" s="69" t="s">
        <v>196</v>
      </c>
      <c r="AR4527" s="69" t="s">
        <v>1916</v>
      </c>
    </row>
    <row r="4528" spans="36:44" ht="14.4">
      <c r="AJ4528" s="26" t="str">
        <f>VLOOKUP(AQ4528,'user list'!A:B,2,0)</f>
        <v>CAD</v>
      </c>
      <c r="AK4528" s="26">
        <f t="shared" si="261"/>
        <v>6</v>
      </c>
      <c r="AL4528" s="26">
        <f t="shared" si="262"/>
        <v>11</v>
      </c>
      <c r="AM4528" s="94" t="str">
        <f t="shared" si="263"/>
        <v>6/11 Log In</v>
      </c>
      <c r="AN4528" s="172">
        <v>45819.629270833335</v>
      </c>
      <c r="AO4528" s="69" t="s">
        <v>196</v>
      </c>
      <c r="AP4528" s="69" t="s">
        <v>1913</v>
      </c>
      <c r="AQ4528" s="69" t="s">
        <v>196</v>
      </c>
      <c r="AR4528" s="69" t="s">
        <v>1916</v>
      </c>
    </row>
    <row r="4529" spans="36:44" ht="14.4">
      <c r="AJ4529" s="26" t="str">
        <f>VLOOKUP(AQ4529,'user list'!A:B,2,0)</f>
        <v>ZAU</v>
      </c>
      <c r="AK4529" s="26">
        <f t="shared" si="261"/>
        <v>6</v>
      </c>
      <c r="AL4529" s="26">
        <f t="shared" si="262"/>
        <v>11</v>
      </c>
      <c r="AM4529" s="94" t="str">
        <f t="shared" si="263"/>
        <v>6/11 Log Off</v>
      </c>
      <c r="AN4529" s="172">
        <v>45819.629780092589</v>
      </c>
      <c r="AO4529" s="69" t="s">
        <v>275</v>
      </c>
      <c r="AP4529" s="69" t="s">
        <v>1913</v>
      </c>
      <c r="AQ4529" s="69" t="s">
        <v>275</v>
      </c>
      <c r="AR4529" s="69" t="s">
        <v>1917</v>
      </c>
    </row>
    <row r="4530" spans="36:44" ht="14.4">
      <c r="AJ4530" s="26" t="str">
        <f>VLOOKUP(AQ4530,'user list'!A:B,2,0)</f>
        <v>OCM</v>
      </c>
      <c r="AK4530" s="26">
        <f t="shared" si="261"/>
        <v>6</v>
      </c>
      <c r="AL4530" s="26">
        <f t="shared" si="262"/>
        <v>11</v>
      </c>
      <c r="AM4530" s="94" t="str">
        <f t="shared" si="263"/>
        <v>6/11 Log In</v>
      </c>
      <c r="AN4530" s="172">
        <v>45819.630115740743</v>
      </c>
      <c r="AO4530" s="69" t="s">
        <v>236</v>
      </c>
      <c r="AP4530" s="69" t="s">
        <v>1913</v>
      </c>
      <c r="AQ4530" s="69" t="s">
        <v>236</v>
      </c>
      <c r="AR4530" s="69" t="s">
        <v>1916</v>
      </c>
    </row>
    <row r="4531" spans="36:44" ht="14.4">
      <c r="AJ4531" s="26" t="str">
        <f>VLOOKUP(AQ4531,'user list'!A:B,2,0)</f>
        <v>OCM</v>
      </c>
      <c r="AK4531" s="26">
        <f t="shared" si="261"/>
        <v>6</v>
      </c>
      <c r="AL4531" s="26">
        <f t="shared" si="262"/>
        <v>11</v>
      </c>
      <c r="AM4531" s="94" t="str">
        <f t="shared" si="263"/>
        <v>6/11 Log In</v>
      </c>
      <c r="AN4531" s="172">
        <v>45819.632662037038</v>
      </c>
      <c r="AO4531" s="69" t="s">
        <v>232</v>
      </c>
      <c r="AP4531" s="69" t="s">
        <v>1913</v>
      </c>
      <c r="AQ4531" s="69" t="s">
        <v>232</v>
      </c>
      <c r="AR4531" s="69" t="s">
        <v>1916</v>
      </c>
    </row>
    <row r="4532" spans="36:44" ht="14.4">
      <c r="AJ4532" s="26" t="str">
        <f>VLOOKUP(AQ4532,'user list'!A:B,2,0)</f>
        <v>Admin</v>
      </c>
      <c r="AK4532" s="26">
        <f t="shared" si="261"/>
        <v>6</v>
      </c>
      <c r="AL4532" s="26">
        <f t="shared" si="262"/>
        <v>11</v>
      </c>
      <c r="AM4532" s="94" t="str">
        <f t="shared" si="263"/>
        <v>6/11 Log In</v>
      </c>
      <c r="AN4532" s="172">
        <v>45819.632696759261</v>
      </c>
      <c r="AO4532" s="69" t="s">
        <v>186</v>
      </c>
      <c r="AP4532" s="69" t="s">
        <v>1913</v>
      </c>
      <c r="AQ4532" s="69" t="s">
        <v>186</v>
      </c>
      <c r="AR4532" s="69" t="s">
        <v>1916</v>
      </c>
    </row>
    <row r="4533" spans="36:44" ht="14.4">
      <c r="AJ4533" s="26" t="str">
        <f>VLOOKUP(AQ4533,'user list'!A:B,2,0)</f>
        <v>BCRD</v>
      </c>
      <c r="AK4533" s="26">
        <f t="shared" si="261"/>
        <v>6</v>
      </c>
      <c r="AL4533" s="26">
        <f t="shared" si="262"/>
        <v>11</v>
      </c>
      <c r="AM4533" s="94" t="str">
        <f t="shared" si="263"/>
        <v>6/11 Log In</v>
      </c>
      <c r="AN4533" s="172">
        <v>45819.633136574077</v>
      </c>
      <c r="AO4533" s="69" t="s">
        <v>192</v>
      </c>
      <c r="AP4533" s="69" t="s">
        <v>1913</v>
      </c>
      <c r="AQ4533" s="69" t="s">
        <v>192</v>
      </c>
      <c r="AR4533" s="69" t="s">
        <v>1916</v>
      </c>
    </row>
    <row r="4534" spans="36:44" ht="14.4">
      <c r="AJ4534" s="26" t="str">
        <f>VLOOKUP(AQ4534,'user list'!A:B,2,0)</f>
        <v>CVD</v>
      </c>
      <c r="AK4534" s="26">
        <f t="shared" si="261"/>
        <v>6</v>
      </c>
      <c r="AL4534" s="26">
        <f t="shared" si="262"/>
        <v>11</v>
      </c>
      <c r="AM4534" s="94" t="str">
        <f t="shared" si="263"/>
        <v>6/11 Log Off</v>
      </c>
      <c r="AN4534" s="172">
        <v>45819.634745370371</v>
      </c>
      <c r="AO4534" s="69" t="s">
        <v>208</v>
      </c>
      <c r="AP4534" s="69" t="s">
        <v>1913</v>
      </c>
      <c r="AQ4534" s="69" t="s">
        <v>208</v>
      </c>
      <c r="AR4534" s="69" t="s">
        <v>1917</v>
      </c>
    </row>
    <row r="4535" spans="36:44" ht="14.4">
      <c r="AJ4535" s="26" t="str">
        <f>VLOOKUP(AQ4535,'user list'!A:B,2,0)</f>
        <v>CVD</v>
      </c>
      <c r="AK4535" s="26">
        <f t="shared" si="261"/>
        <v>6</v>
      </c>
      <c r="AL4535" s="26">
        <f t="shared" si="262"/>
        <v>11</v>
      </c>
      <c r="AM4535" s="94" t="str">
        <f t="shared" si="263"/>
        <v>6/11 Log In</v>
      </c>
      <c r="AN4535" s="172">
        <v>45819.635011574072</v>
      </c>
      <c r="AO4535" s="69" t="s">
        <v>208</v>
      </c>
      <c r="AP4535" s="69" t="s">
        <v>1913</v>
      </c>
      <c r="AQ4535" s="69" t="s">
        <v>208</v>
      </c>
      <c r="AR4535" s="69" t="s">
        <v>1916</v>
      </c>
    </row>
    <row r="4536" spans="36:44" ht="14.4">
      <c r="AJ4536" s="26" t="str">
        <f>VLOOKUP(AQ4536,'user list'!A:B,2,0)</f>
        <v>CHD</v>
      </c>
      <c r="AK4536" s="26">
        <f t="shared" si="261"/>
        <v>6</v>
      </c>
      <c r="AL4536" s="26">
        <f t="shared" si="262"/>
        <v>11</v>
      </c>
      <c r="AM4536" s="94" t="str">
        <f t="shared" si="263"/>
        <v>6/11 Log Off</v>
      </c>
      <c r="AN4536" s="172">
        <v>45819.636157407411</v>
      </c>
      <c r="AO4536" s="69" t="s">
        <v>203</v>
      </c>
      <c r="AP4536" s="69" t="s">
        <v>1913</v>
      </c>
      <c r="AQ4536" s="69" t="s">
        <v>203</v>
      </c>
      <c r="AR4536" s="69" t="s">
        <v>1917</v>
      </c>
    </row>
    <row r="4537" spans="36:44" ht="14.4">
      <c r="AJ4537" s="26" t="str">
        <f>VLOOKUP(AQ4537,'user list'!A:B,2,0)</f>
        <v>CHD</v>
      </c>
      <c r="AK4537" s="26">
        <f t="shared" si="261"/>
        <v>6</v>
      </c>
      <c r="AL4537" s="26">
        <f t="shared" si="262"/>
        <v>11</v>
      </c>
      <c r="AM4537" s="94" t="str">
        <f t="shared" si="263"/>
        <v>6/11 Log In</v>
      </c>
      <c r="AN4537" s="172">
        <v>45819.636342592596</v>
      </c>
      <c r="AO4537" s="69" t="s">
        <v>203</v>
      </c>
      <c r="AP4537" s="69" t="s">
        <v>1913</v>
      </c>
      <c r="AQ4537" s="69" t="s">
        <v>203</v>
      </c>
      <c r="AR4537" s="69" t="s">
        <v>1916</v>
      </c>
    </row>
    <row r="4538" spans="36:44" ht="14.4">
      <c r="AJ4538" s="26" t="str">
        <f>VLOOKUP(AQ4538,'user list'!A:B,2,0)</f>
        <v>QCYDO</v>
      </c>
      <c r="AK4538" s="26">
        <f t="shared" si="261"/>
        <v>6</v>
      </c>
      <c r="AL4538" s="26">
        <f t="shared" si="262"/>
        <v>11</v>
      </c>
      <c r="AM4538" s="94" t="str">
        <f t="shared" si="263"/>
        <v>6/11 Log Off</v>
      </c>
      <c r="AN4538" s="172">
        <v>45819.637685185182</v>
      </c>
      <c r="AO4538" s="69" t="s">
        <v>270</v>
      </c>
      <c r="AP4538" s="69" t="s">
        <v>1913</v>
      </c>
      <c r="AQ4538" s="69" t="s">
        <v>270</v>
      </c>
      <c r="AR4538" s="69" t="s">
        <v>1917</v>
      </c>
    </row>
    <row r="4539" spans="36:44" ht="14.4">
      <c r="AJ4539" s="26" t="str">
        <f>VLOOKUP(AQ4539,'user list'!A:B,2,0)</f>
        <v>CCRD</v>
      </c>
      <c r="AK4539" s="26">
        <f t="shared" si="261"/>
        <v>6</v>
      </c>
      <c r="AL4539" s="26">
        <f t="shared" si="262"/>
        <v>11</v>
      </c>
      <c r="AM4539" s="94" t="str">
        <f t="shared" si="263"/>
        <v>6/11 Log In</v>
      </c>
      <c r="AN4539" s="172">
        <v>45819.637696759259</v>
      </c>
      <c r="AO4539" s="69" t="s">
        <v>282</v>
      </c>
      <c r="AP4539" s="69" t="s">
        <v>1913</v>
      </c>
      <c r="AQ4539" s="69" t="s">
        <v>282</v>
      </c>
      <c r="AR4539" s="69" t="s">
        <v>1916</v>
      </c>
    </row>
    <row r="4540" spans="36:44" ht="14.4">
      <c r="AJ4540" s="26" t="str">
        <f>VLOOKUP(AQ4540,'user list'!A:B,2,0)</f>
        <v>QCYDO</v>
      </c>
      <c r="AK4540" s="26">
        <f t="shared" si="261"/>
        <v>6</v>
      </c>
      <c r="AL4540" s="26">
        <f t="shared" si="262"/>
        <v>11</v>
      </c>
      <c r="AM4540" s="94" t="str">
        <f t="shared" si="263"/>
        <v>6/11 Log In</v>
      </c>
      <c r="AN4540" s="172">
        <v>45819.63784722222</v>
      </c>
      <c r="AO4540" s="69" t="s">
        <v>270</v>
      </c>
      <c r="AP4540" s="69" t="s">
        <v>1913</v>
      </c>
      <c r="AQ4540" s="69" t="s">
        <v>270</v>
      </c>
      <c r="AR4540" s="69" t="s">
        <v>1916</v>
      </c>
    </row>
    <row r="4541" spans="36:44" ht="14.4">
      <c r="AJ4541" s="26" t="str">
        <f>VLOOKUP(AQ4541,'user list'!A:B,2,0)</f>
        <v>OSSP</v>
      </c>
      <c r="AK4541" s="26">
        <f t="shared" si="261"/>
        <v>6</v>
      </c>
      <c r="AL4541" s="26">
        <f t="shared" si="262"/>
        <v>11</v>
      </c>
      <c r="AM4541" s="94" t="str">
        <f t="shared" si="263"/>
        <v>6/11 Log In</v>
      </c>
      <c r="AN4541" s="172">
        <v>45819.638090277775</v>
      </c>
      <c r="AO4541" s="69" t="s">
        <v>255</v>
      </c>
      <c r="AP4541" s="69" t="s">
        <v>1913</v>
      </c>
      <c r="AQ4541" s="69" t="s">
        <v>255</v>
      </c>
      <c r="AR4541" s="69" t="s">
        <v>1916</v>
      </c>
    </row>
    <row r="4542" spans="36:44" ht="14.4">
      <c r="AJ4542" s="26" t="str">
        <f>VLOOKUP(AQ4542,'user list'!A:B,2,0)</f>
        <v>SSDD</v>
      </c>
      <c r="AK4542" s="26">
        <f t="shared" si="261"/>
        <v>6</v>
      </c>
      <c r="AL4542" s="26">
        <f t="shared" si="262"/>
        <v>11</v>
      </c>
      <c r="AM4542" s="94" t="str">
        <f t="shared" si="263"/>
        <v>6/11 Log Off</v>
      </c>
      <c r="AN4542" s="172">
        <v>45819.638807870368</v>
      </c>
      <c r="AO4542" s="69" t="s">
        <v>273</v>
      </c>
      <c r="AP4542" s="69" t="s">
        <v>1913</v>
      </c>
      <c r="AQ4542" s="69" t="s">
        <v>273</v>
      </c>
      <c r="AR4542" s="69" t="s">
        <v>1917</v>
      </c>
    </row>
    <row r="4543" spans="36:44" ht="14.4">
      <c r="AJ4543" s="26" t="str">
        <f>VLOOKUP(AQ4543,'user list'!A:B,2,0)</f>
        <v>SSDD</v>
      </c>
      <c r="AK4543" s="26">
        <f t="shared" si="261"/>
        <v>6</v>
      </c>
      <c r="AL4543" s="26">
        <f t="shared" si="262"/>
        <v>11</v>
      </c>
      <c r="AM4543" s="94" t="str">
        <f t="shared" si="263"/>
        <v>6/11 Log In</v>
      </c>
      <c r="AN4543" s="172">
        <v>45819.63894675926</v>
      </c>
      <c r="AO4543" s="69" t="s">
        <v>273</v>
      </c>
      <c r="AP4543" s="69" t="s">
        <v>1913</v>
      </c>
      <c r="AQ4543" s="69" t="s">
        <v>273</v>
      </c>
      <c r="AR4543" s="69" t="s">
        <v>1916</v>
      </c>
    </row>
    <row r="4544" spans="36:44" ht="14.4">
      <c r="AJ4544" s="26" t="str">
        <f>VLOOKUP(AQ4544,'user list'!A:B,2,0)</f>
        <v>OCM</v>
      </c>
      <c r="AK4544" s="26">
        <f t="shared" si="261"/>
        <v>6</v>
      </c>
      <c r="AL4544" s="26">
        <f t="shared" si="262"/>
        <v>11</v>
      </c>
      <c r="AM4544" s="94" t="str">
        <f t="shared" si="263"/>
        <v>6/11 Log In</v>
      </c>
      <c r="AN4544" s="172">
        <v>45819.639351851853</v>
      </c>
      <c r="AO4544" s="69" t="s">
        <v>236</v>
      </c>
      <c r="AP4544" s="69" t="s">
        <v>1913</v>
      </c>
      <c r="AQ4544" s="69" t="s">
        <v>236</v>
      </c>
      <c r="AR4544" s="69" t="s">
        <v>1916</v>
      </c>
    </row>
    <row r="4545" spans="36:44" ht="14.4">
      <c r="AJ4545" s="26" t="str">
        <f>VLOOKUP(AQ4545,'user list'!A:B,2,0)</f>
        <v>CTO</v>
      </c>
      <c r="AK4545" s="26">
        <f t="shared" si="261"/>
        <v>6</v>
      </c>
      <c r="AL4545" s="26">
        <f t="shared" si="262"/>
        <v>11</v>
      </c>
      <c r="AM4545" s="94" t="str">
        <f t="shared" si="263"/>
        <v>6/11 Log In</v>
      </c>
      <c r="AN4545" s="172">
        <v>45819.642233796294</v>
      </c>
      <c r="AO4545" s="69" t="s">
        <v>207</v>
      </c>
      <c r="AP4545" s="69" t="s">
        <v>1913</v>
      </c>
      <c r="AQ4545" s="69" t="s">
        <v>207</v>
      </c>
      <c r="AR4545" s="69" t="s">
        <v>1916</v>
      </c>
    </row>
    <row r="4546" spans="36:44" ht="14.4">
      <c r="AJ4546" s="26" t="str">
        <f>VLOOKUP(AQ4546,'user list'!A:B,2,0)</f>
        <v>CCRD</v>
      </c>
      <c r="AK4546" s="26">
        <f t="shared" si="261"/>
        <v>6</v>
      </c>
      <c r="AL4546" s="26">
        <f t="shared" si="262"/>
        <v>11</v>
      </c>
      <c r="AM4546" s="94" t="str">
        <f t="shared" si="263"/>
        <v>6/11 Log Off</v>
      </c>
      <c r="AN4546" s="172">
        <v>45819.642696759256</v>
      </c>
      <c r="AO4546" s="69" t="s">
        <v>198</v>
      </c>
      <c r="AP4546" s="69" t="s">
        <v>1913</v>
      </c>
      <c r="AQ4546" s="69" t="s">
        <v>198</v>
      </c>
      <c r="AR4546" s="69" t="s">
        <v>1917</v>
      </c>
    </row>
    <row r="4547" spans="36:44" ht="14.4">
      <c r="AJ4547" s="26" t="str">
        <f>VLOOKUP(AQ4547,'user list'!A:B,2,0)</f>
        <v>Admin</v>
      </c>
      <c r="AK4547" s="26">
        <f t="shared" si="261"/>
        <v>6</v>
      </c>
      <c r="AL4547" s="26">
        <f t="shared" si="262"/>
        <v>11</v>
      </c>
      <c r="AM4547" s="94" t="str">
        <f t="shared" si="263"/>
        <v>6/11 Log In</v>
      </c>
      <c r="AN4547" s="172">
        <v>45819.644861111112</v>
      </c>
      <c r="AO4547" s="69" t="s">
        <v>186</v>
      </c>
      <c r="AP4547" s="69" t="s">
        <v>1913</v>
      </c>
      <c r="AQ4547" s="69" t="s">
        <v>186</v>
      </c>
      <c r="AR4547" s="69" t="s">
        <v>1916</v>
      </c>
    </row>
    <row r="4548" spans="36:44" ht="14.4">
      <c r="AJ4548" s="26" t="str">
        <f>VLOOKUP(AQ4548,'user list'!A:B,2,0)</f>
        <v>Admin</v>
      </c>
      <c r="AK4548" s="26">
        <f t="shared" si="261"/>
        <v>6</v>
      </c>
      <c r="AL4548" s="26">
        <f t="shared" si="262"/>
        <v>11</v>
      </c>
      <c r="AM4548" s="94" t="str">
        <f t="shared" si="263"/>
        <v>6/11 Log In</v>
      </c>
      <c r="AN4548" s="172">
        <v>45819.644861111112</v>
      </c>
      <c r="AO4548" s="69" t="s">
        <v>186</v>
      </c>
      <c r="AP4548" s="69" t="s">
        <v>1913</v>
      </c>
      <c r="AQ4548" s="69" t="s">
        <v>186</v>
      </c>
      <c r="AR4548" s="69" t="s">
        <v>1916</v>
      </c>
    </row>
    <row r="4549" spans="36:44" ht="14.4">
      <c r="AJ4549" s="26" t="str">
        <f>VLOOKUP(AQ4549,'user list'!A:B,2,0)</f>
        <v>PDAD</v>
      </c>
      <c r="AK4549" s="26">
        <f t="shared" si="261"/>
        <v>6</v>
      </c>
      <c r="AL4549" s="26">
        <f t="shared" si="262"/>
        <v>11</v>
      </c>
      <c r="AM4549" s="94" t="str">
        <f t="shared" si="263"/>
        <v>6/11 Log Off</v>
      </c>
      <c r="AN4549" s="172">
        <v>45819.646099537036</v>
      </c>
      <c r="AO4549" s="69" t="s">
        <v>257</v>
      </c>
      <c r="AP4549" s="69" t="s">
        <v>1913</v>
      </c>
      <c r="AQ4549" s="69" t="s">
        <v>257</v>
      </c>
      <c r="AR4549" s="69" t="s">
        <v>1917</v>
      </c>
    </row>
    <row r="4550" spans="36:44" ht="14.4">
      <c r="AJ4550" s="26" t="str">
        <f>VLOOKUP(AQ4550,'user list'!A:B,2,0)</f>
        <v>PDAD</v>
      </c>
      <c r="AK4550" s="26">
        <f t="shared" si="261"/>
        <v>6</v>
      </c>
      <c r="AL4550" s="26">
        <f t="shared" si="262"/>
        <v>11</v>
      </c>
      <c r="AM4550" s="94" t="str">
        <f t="shared" si="263"/>
        <v>6/11 Log In</v>
      </c>
      <c r="AN4550" s="172">
        <v>45819.646192129629</v>
      </c>
      <c r="AO4550" s="69" t="s">
        <v>257</v>
      </c>
      <c r="AP4550" s="69" t="s">
        <v>1913</v>
      </c>
      <c r="AQ4550" s="69" t="s">
        <v>257</v>
      </c>
      <c r="AR4550" s="69" t="s">
        <v>1916</v>
      </c>
    </row>
    <row r="4551" spans="36:44" ht="14.4">
      <c r="AJ4551" s="26" t="str">
        <f>VLOOKUP(AQ4551,'user list'!A:B,2,0)</f>
        <v>CCRD</v>
      </c>
      <c r="AK4551" s="26">
        <f t="shared" si="261"/>
        <v>6</v>
      </c>
      <c r="AL4551" s="26">
        <f t="shared" si="262"/>
        <v>11</v>
      </c>
      <c r="AM4551" s="94" t="str">
        <f t="shared" si="263"/>
        <v>6/11 Log Off</v>
      </c>
      <c r="AN4551" s="172">
        <v>45819.646828703706</v>
      </c>
      <c r="AO4551" s="69" t="s">
        <v>282</v>
      </c>
      <c r="AP4551" s="69" t="s">
        <v>1913</v>
      </c>
      <c r="AQ4551" s="69" t="s">
        <v>282</v>
      </c>
      <c r="AR4551" s="69" t="s">
        <v>1917</v>
      </c>
    </row>
    <row r="4552" spans="36:44" ht="14.4">
      <c r="AJ4552" s="26" t="str">
        <f>VLOOKUP(AQ4552,'user list'!A:B,2,0)</f>
        <v>TFCOPRISS</v>
      </c>
      <c r="AK4552" s="26">
        <f t="shared" si="261"/>
        <v>6</v>
      </c>
      <c r="AL4552" s="26">
        <f t="shared" si="262"/>
        <v>11</v>
      </c>
      <c r="AM4552" s="94" t="str">
        <f t="shared" si="263"/>
        <v>6/11 Log Off</v>
      </c>
      <c r="AN4552" s="172">
        <v>45819.647418981483</v>
      </c>
      <c r="AO4552" s="69" t="s">
        <v>274</v>
      </c>
      <c r="AP4552" s="69" t="s">
        <v>1913</v>
      </c>
      <c r="AQ4552" s="69" t="s">
        <v>274</v>
      </c>
      <c r="AR4552" s="69" t="s">
        <v>1917</v>
      </c>
    </row>
    <row r="4553" spans="36:44" ht="14.4">
      <c r="AJ4553" s="26" t="str">
        <f>VLOOKUP(AQ4553,'user list'!A:B,2,0)</f>
        <v>TFCOPRISS</v>
      </c>
      <c r="AK4553" s="26">
        <f t="shared" si="261"/>
        <v>6</v>
      </c>
      <c r="AL4553" s="26">
        <f t="shared" si="262"/>
        <v>11</v>
      </c>
      <c r="AM4553" s="94" t="str">
        <f t="shared" si="263"/>
        <v>6/11 Log In</v>
      </c>
      <c r="AN4553" s="172">
        <v>45819.647499999999</v>
      </c>
      <c r="AO4553" s="69" t="s">
        <v>274</v>
      </c>
      <c r="AP4553" s="69" t="s">
        <v>1913</v>
      </c>
      <c r="AQ4553" s="69" t="s">
        <v>274</v>
      </c>
      <c r="AR4553" s="69" t="s">
        <v>1916</v>
      </c>
    </row>
    <row r="4554" spans="36:44" ht="14.4">
      <c r="AJ4554" s="26" t="str">
        <f>VLOOKUP(AQ4554,'user list'!A:B,2,0)</f>
        <v>SSDD</v>
      </c>
      <c r="AK4554" s="26">
        <f t="shared" si="261"/>
        <v>6</v>
      </c>
      <c r="AL4554" s="26">
        <f t="shared" si="262"/>
        <v>11</v>
      </c>
      <c r="AM4554" s="94" t="str">
        <f t="shared" si="263"/>
        <v>6/11 Log Off</v>
      </c>
      <c r="AN4554" s="172">
        <v>45819.648287037038</v>
      </c>
      <c r="AO4554" s="69" t="s">
        <v>273</v>
      </c>
      <c r="AP4554" s="69" t="s">
        <v>1913</v>
      </c>
      <c r="AQ4554" s="69" t="s">
        <v>273</v>
      </c>
      <c r="AR4554" s="69" t="s">
        <v>1917</v>
      </c>
    </row>
    <row r="4555" spans="36:44" ht="14.4">
      <c r="AJ4555" s="26" t="str">
        <f>VLOOKUP(AQ4555,'user list'!A:B,2,0)</f>
        <v>SSDD</v>
      </c>
      <c r="AK4555" s="26">
        <f t="shared" si="261"/>
        <v>6</v>
      </c>
      <c r="AL4555" s="26">
        <f t="shared" si="262"/>
        <v>11</v>
      </c>
      <c r="AM4555" s="94" t="str">
        <f t="shared" si="263"/>
        <v>6/11 Log In</v>
      </c>
      <c r="AN4555" s="172">
        <v>45819.648506944446</v>
      </c>
      <c r="AO4555" s="69" t="s">
        <v>273</v>
      </c>
      <c r="AP4555" s="69" t="s">
        <v>1913</v>
      </c>
      <c r="AQ4555" s="69" t="s">
        <v>273</v>
      </c>
      <c r="AR4555" s="69" t="s">
        <v>1916</v>
      </c>
    </row>
    <row r="4556" spans="36:44" ht="14.4">
      <c r="AJ4556" s="26" t="str">
        <f>VLOOKUP(AQ4556,'user list'!A:B,2,0)</f>
        <v>OCM</v>
      </c>
      <c r="AK4556" s="26">
        <f t="shared" si="261"/>
        <v>6</v>
      </c>
      <c r="AL4556" s="26">
        <f t="shared" si="262"/>
        <v>11</v>
      </c>
      <c r="AM4556" s="94" t="str">
        <f t="shared" si="263"/>
        <v>6/11 Log Off</v>
      </c>
      <c r="AN4556" s="172">
        <v>45819.648680555554</v>
      </c>
      <c r="AO4556" s="69" t="s">
        <v>232</v>
      </c>
      <c r="AP4556" s="69" t="s">
        <v>1913</v>
      </c>
      <c r="AQ4556" s="69" t="s">
        <v>232</v>
      </c>
      <c r="AR4556" s="69" t="s">
        <v>1917</v>
      </c>
    </row>
    <row r="4557" spans="36:44" ht="14.4">
      <c r="AJ4557" s="26" t="str">
        <f>VLOOKUP(AQ4557,'user list'!A:B,2,0)</f>
        <v>OCM</v>
      </c>
      <c r="AK4557" s="26">
        <f t="shared" si="261"/>
        <v>6</v>
      </c>
      <c r="AL4557" s="26">
        <f t="shared" si="262"/>
        <v>11</v>
      </c>
      <c r="AM4557" s="94" t="str">
        <f t="shared" si="263"/>
        <v>6/11 Log In</v>
      </c>
      <c r="AN4557" s="172">
        <v>45819.648784722223</v>
      </c>
      <c r="AO4557" s="69" t="s">
        <v>232</v>
      </c>
      <c r="AP4557" s="69" t="s">
        <v>1913</v>
      </c>
      <c r="AQ4557" s="69" t="s">
        <v>232</v>
      </c>
      <c r="AR4557" s="69" t="s">
        <v>1916</v>
      </c>
    </row>
    <row r="4558" spans="36:44" ht="14.4">
      <c r="AJ4558" s="26" t="str">
        <f>VLOOKUP(AQ4558,'user list'!A:B,2,0)</f>
        <v>PAISD</v>
      </c>
      <c r="AK4558" s="26">
        <f t="shared" si="261"/>
        <v>6</v>
      </c>
      <c r="AL4558" s="26">
        <f t="shared" si="262"/>
        <v>11</v>
      </c>
      <c r="AM4558" s="94" t="str">
        <f t="shared" si="263"/>
        <v>6/11 Log Off</v>
      </c>
      <c r="AN4558" s="172">
        <v>45819.650046296294</v>
      </c>
      <c r="AO4558" s="69" t="s">
        <v>256</v>
      </c>
      <c r="AP4558" s="69" t="s">
        <v>1913</v>
      </c>
      <c r="AQ4558" s="69" t="s">
        <v>256</v>
      </c>
      <c r="AR4558" s="69" t="s">
        <v>1917</v>
      </c>
    </row>
    <row r="4559" spans="36:44" ht="14.4">
      <c r="AJ4559" s="26" t="str">
        <f>VLOOKUP(AQ4559,'user list'!A:B,2,0)</f>
        <v>PAISD</v>
      </c>
      <c r="AK4559" s="26">
        <f t="shared" si="261"/>
        <v>6</v>
      </c>
      <c r="AL4559" s="26">
        <f t="shared" si="262"/>
        <v>11</v>
      </c>
      <c r="AM4559" s="94" t="str">
        <f t="shared" si="263"/>
        <v>6/11 Log In</v>
      </c>
      <c r="AN4559" s="172">
        <v>45819.65011574074</v>
      </c>
      <c r="AO4559" s="69" t="s">
        <v>256</v>
      </c>
      <c r="AP4559" s="69" t="s">
        <v>1913</v>
      </c>
      <c r="AQ4559" s="69" t="s">
        <v>256</v>
      </c>
      <c r="AR4559" s="69" t="s">
        <v>1916</v>
      </c>
    </row>
    <row r="4560" spans="36:44" ht="14.4">
      <c r="AJ4560" s="26" t="str">
        <f>VLOOKUP(AQ4560,'user list'!A:B,2,0)</f>
        <v>QCYDO</v>
      </c>
      <c r="AK4560" s="26">
        <f t="shared" si="261"/>
        <v>6</v>
      </c>
      <c r="AL4560" s="26">
        <f t="shared" si="262"/>
        <v>11</v>
      </c>
      <c r="AM4560" s="94" t="str">
        <f t="shared" si="263"/>
        <v>6/11 Log Off</v>
      </c>
      <c r="AN4560" s="172">
        <v>45819.651307870372</v>
      </c>
      <c r="AO4560" s="69" t="s">
        <v>270</v>
      </c>
      <c r="AP4560" s="69" t="s">
        <v>1913</v>
      </c>
      <c r="AQ4560" s="69" t="s">
        <v>270</v>
      </c>
      <c r="AR4560" s="69" t="s">
        <v>1917</v>
      </c>
    </row>
    <row r="4561" spans="36:44" ht="14.4">
      <c r="AJ4561" s="26" t="str">
        <f>VLOOKUP(AQ4561,'user list'!A:B,2,0)</f>
        <v>QCID</v>
      </c>
      <c r="AK4561" s="26">
        <f t="shared" si="261"/>
        <v>6</v>
      </c>
      <c r="AL4561" s="26">
        <f t="shared" si="262"/>
        <v>11</v>
      </c>
      <c r="AM4561" s="94" t="str">
        <f t="shared" si="263"/>
        <v>6/11 Log Off</v>
      </c>
      <c r="AN4561" s="172">
        <v>45819.651435185187</v>
      </c>
      <c r="AO4561" s="69" t="s">
        <v>267</v>
      </c>
      <c r="AP4561" s="69" t="s">
        <v>1913</v>
      </c>
      <c r="AQ4561" s="69" t="s">
        <v>267</v>
      </c>
      <c r="AR4561" s="69" t="s">
        <v>1917</v>
      </c>
    </row>
    <row r="4562" spans="36:44" ht="14.4">
      <c r="AJ4562" s="26" t="str">
        <f>VLOOKUP(AQ4562,'user list'!A:B,2,0)</f>
        <v>CHD</v>
      </c>
      <c r="AK4562" s="26">
        <f t="shared" si="261"/>
        <v>6</v>
      </c>
      <c r="AL4562" s="26">
        <f t="shared" si="262"/>
        <v>11</v>
      </c>
      <c r="AM4562" s="94" t="str">
        <f t="shared" si="263"/>
        <v>6/11 Log Off</v>
      </c>
      <c r="AN4562" s="172">
        <v>45819.65253472222</v>
      </c>
      <c r="AO4562" s="69" t="s">
        <v>203</v>
      </c>
      <c r="AP4562" s="69" t="s">
        <v>1913</v>
      </c>
      <c r="AQ4562" s="69" t="s">
        <v>203</v>
      </c>
      <c r="AR4562" s="69" t="s">
        <v>1917</v>
      </c>
    </row>
    <row r="4563" spans="36:44" ht="14.4">
      <c r="AJ4563" s="26" t="str">
        <f>VLOOKUP(AQ4563,'user list'!A:B,2,0)</f>
        <v>CHD</v>
      </c>
      <c r="AK4563" s="26">
        <f t="shared" si="261"/>
        <v>6</v>
      </c>
      <c r="AL4563" s="26">
        <f t="shared" si="262"/>
        <v>11</v>
      </c>
      <c r="AM4563" s="94" t="str">
        <f t="shared" si="263"/>
        <v>6/11 Log In</v>
      </c>
      <c r="AN4563" s="172">
        <v>45819.652777777781</v>
      </c>
      <c r="AO4563" s="69" t="s">
        <v>203</v>
      </c>
      <c r="AP4563" s="69" t="s">
        <v>1913</v>
      </c>
      <c r="AQ4563" s="69" t="s">
        <v>203</v>
      </c>
      <c r="AR4563" s="69" t="s">
        <v>1916</v>
      </c>
    </row>
    <row r="4564" spans="36:44" ht="14.4">
      <c r="AJ4564" s="26" t="str">
        <f>VLOOKUP(AQ4564,'user list'!A:B,2,0)</f>
        <v>ADAAC</v>
      </c>
      <c r="AK4564" s="26">
        <f t="shared" si="261"/>
        <v>6</v>
      </c>
      <c r="AL4564" s="26">
        <f t="shared" si="262"/>
        <v>11</v>
      </c>
      <c r="AM4564" s="94" t="str">
        <f t="shared" si="263"/>
        <v>6/11 Log Off</v>
      </c>
      <c r="AN4564" s="172">
        <v>45819.652858796297</v>
      </c>
      <c r="AO4564" s="69" t="s">
        <v>190</v>
      </c>
      <c r="AP4564" s="69" t="s">
        <v>1913</v>
      </c>
      <c r="AQ4564" s="69" t="s">
        <v>190</v>
      </c>
      <c r="AR4564" s="69" t="s">
        <v>1917</v>
      </c>
    </row>
    <row r="4565" spans="36:44" ht="14.4">
      <c r="AJ4565" s="26" t="str">
        <f>VLOOKUP(AQ4565,'user list'!A:B,2,0)</f>
        <v>OCAs</v>
      </c>
      <c r="AK4565" s="26">
        <f t="shared" si="261"/>
        <v>6</v>
      </c>
      <c r="AL4565" s="26">
        <f t="shared" si="262"/>
        <v>11</v>
      </c>
      <c r="AM4565" s="94" t="str">
        <f t="shared" si="263"/>
        <v>6/11 Log Off</v>
      </c>
      <c r="AN4565" s="172">
        <v>45819.653437499997</v>
      </c>
      <c r="AO4565" s="69" t="s">
        <v>279</v>
      </c>
      <c r="AP4565" s="69" t="s">
        <v>1913</v>
      </c>
      <c r="AQ4565" s="69" t="s">
        <v>279</v>
      </c>
      <c r="AR4565" s="69" t="s">
        <v>1917</v>
      </c>
    </row>
    <row r="4566" spans="36:44" ht="14.4">
      <c r="AJ4566" s="26" t="str">
        <f>VLOOKUP(AQ4566,'user list'!A:B,2,0)</f>
        <v>OCAs</v>
      </c>
      <c r="AK4566" s="26">
        <f t="shared" si="261"/>
        <v>6</v>
      </c>
      <c r="AL4566" s="26">
        <f t="shared" si="262"/>
        <v>11</v>
      </c>
      <c r="AM4566" s="94" t="str">
        <f t="shared" si="263"/>
        <v>6/11 Log In</v>
      </c>
      <c r="AN4566" s="172">
        <v>45819.653692129628</v>
      </c>
      <c r="AO4566" s="69" t="s">
        <v>279</v>
      </c>
      <c r="AP4566" s="69" t="s">
        <v>1913</v>
      </c>
      <c r="AQ4566" s="69" t="s">
        <v>279</v>
      </c>
      <c r="AR4566" s="69" t="s">
        <v>1916</v>
      </c>
    </row>
    <row r="4567" spans="36:44" ht="14.4">
      <c r="AJ4567" s="26" t="str">
        <f>VLOOKUP(AQ4567,'user list'!A:B,2,0)</f>
        <v>SPORTS</v>
      </c>
      <c r="AK4567" s="26">
        <f t="shared" si="261"/>
        <v>6</v>
      </c>
      <c r="AL4567" s="26">
        <f t="shared" si="262"/>
        <v>11</v>
      </c>
      <c r="AM4567" s="94" t="str">
        <f t="shared" si="263"/>
        <v>6/11 Log Off</v>
      </c>
      <c r="AN4567" s="172">
        <v>45819.656724537039</v>
      </c>
      <c r="AO4567" s="69" t="s">
        <v>272</v>
      </c>
      <c r="AP4567" s="69" t="s">
        <v>1913</v>
      </c>
      <c r="AQ4567" s="69" t="s">
        <v>272</v>
      </c>
      <c r="AR4567" s="69" t="s">
        <v>1917</v>
      </c>
    </row>
    <row r="4568" spans="36:44" ht="14.4">
      <c r="AJ4568" s="26" t="str">
        <f>VLOOKUP(AQ4568,'user list'!A:B,2,0)</f>
        <v>SPORTS</v>
      </c>
      <c r="AK4568" s="26">
        <f t="shared" si="261"/>
        <v>6</v>
      </c>
      <c r="AL4568" s="26">
        <f t="shared" si="262"/>
        <v>11</v>
      </c>
      <c r="AM4568" s="94" t="str">
        <f t="shared" si="263"/>
        <v>6/11 Log In</v>
      </c>
      <c r="AN4568" s="172">
        <v>45819.65693287037</v>
      </c>
      <c r="AO4568" s="69" t="s">
        <v>272</v>
      </c>
      <c r="AP4568" s="69" t="s">
        <v>1913</v>
      </c>
      <c r="AQ4568" s="69" t="s">
        <v>272</v>
      </c>
      <c r="AR4568" s="69" t="s">
        <v>1916</v>
      </c>
    </row>
    <row r="4569" spans="36:44" ht="14.4">
      <c r="AJ4569" s="26" t="str">
        <f>VLOOKUP(AQ4569,'user list'!A:B,2,0)</f>
        <v>CCESD</v>
      </c>
      <c r="AK4569" s="26">
        <f t="shared" si="261"/>
        <v>6</v>
      </c>
      <c r="AL4569" s="26">
        <f t="shared" si="262"/>
        <v>11</v>
      </c>
      <c r="AM4569" s="94" t="str">
        <f t="shared" si="263"/>
        <v>6/11 Log In</v>
      </c>
      <c r="AN4569" s="172">
        <v>45819.657222222224</v>
      </c>
      <c r="AO4569" s="69" t="s">
        <v>284</v>
      </c>
      <c r="AP4569" s="69" t="s">
        <v>1913</v>
      </c>
      <c r="AQ4569" s="69" t="s">
        <v>284</v>
      </c>
      <c r="AR4569" s="69" t="s">
        <v>1916</v>
      </c>
    </row>
    <row r="4570" spans="36:44" ht="14.4">
      <c r="AJ4570" s="26" t="str">
        <f>VLOOKUP(AQ4570,'user list'!A:B,2,0)</f>
        <v>CCESD</v>
      </c>
      <c r="AK4570" s="26">
        <f t="shared" si="261"/>
        <v>6</v>
      </c>
      <c r="AL4570" s="26">
        <f t="shared" si="262"/>
        <v>11</v>
      </c>
      <c r="AM4570" s="94" t="str">
        <f t="shared" si="263"/>
        <v>6/11 Log Off</v>
      </c>
      <c r="AN4570" s="172">
        <v>45819.657534722224</v>
      </c>
      <c r="AO4570" s="69" t="s">
        <v>284</v>
      </c>
      <c r="AP4570" s="69" t="s">
        <v>1913</v>
      </c>
      <c r="AQ4570" s="69" t="s">
        <v>284</v>
      </c>
      <c r="AR4570" s="69" t="s">
        <v>1917</v>
      </c>
    </row>
    <row r="4571" spans="36:44" ht="14.4">
      <c r="AJ4571" s="26" t="str">
        <f>VLOOKUP(AQ4571,'user list'!A:B,2,0)</f>
        <v>CLD</v>
      </c>
      <c r="AK4571" s="26">
        <f t="shared" si="261"/>
        <v>6</v>
      </c>
      <c r="AL4571" s="26">
        <f t="shared" si="262"/>
        <v>11</v>
      </c>
      <c r="AM4571" s="94" t="str">
        <f t="shared" si="263"/>
        <v>6/11 Log Off</v>
      </c>
      <c r="AN4571" s="172">
        <v>45819.658217592594</v>
      </c>
      <c r="AO4571" s="69" t="s">
        <v>204</v>
      </c>
      <c r="AP4571" s="69" t="s">
        <v>1913</v>
      </c>
      <c r="AQ4571" s="69" t="s">
        <v>204</v>
      </c>
      <c r="AR4571" s="69" t="s">
        <v>1917</v>
      </c>
    </row>
    <row r="4572" spans="36:44" ht="14.4">
      <c r="AJ4572" s="26" t="str">
        <f>VLOOKUP(AQ4572,'user list'!A:B,2,0)</f>
        <v>CLD</v>
      </c>
      <c r="AK4572" s="26">
        <f t="shared" si="261"/>
        <v>6</v>
      </c>
      <c r="AL4572" s="26">
        <f t="shared" si="262"/>
        <v>11</v>
      </c>
      <c r="AM4572" s="94" t="str">
        <f t="shared" si="263"/>
        <v>6/11 Log In</v>
      </c>
      <c r="AN4572" s="172">
        <v>45819.658275462964</v>
      </c>
      <c r="AO4572" s="69" t="s">
        <v>204</v>
      </c>
      <c r="AP4572" s="69" t="s">
        <v>1913</v>
      </c>
      <c r="AQ4572" s="69" t="s">
        <v>204</v>
      </c>
      <c r="AR4572" s="69" t="s">
        <v>1916</v>
      </c>
    </row>
    <row r="4573" spans="36:44" ht="14.4">
      <c r="AJ4573" s="26" t="str">
        <f>VLOOKUP(AQ4573,'user list'!A:B,2,0)</f>
        <v>OCM</v>
      </c>
      <c r="AK4573" s="26">
        <f t="shared" si="261"/>
        <v>6</v>
      </c>
      <c r="AL4573" s="26">
        <f t="shared" si="262"/>
        <v>11</v>
      </c>
      <c r="AM4573" s="94" t="str">
        <f t="shared" si="263"/>
        <v>6/11 Log Off</v>
      </c>
      <c r="AN4573" s="172">
        <v>45819.659571759257</v>
      </c>
      <c r="AO4573" s="69" t="s">
        <v>236</v>
      </c>
      <c r="AP4573" s="69" t="s">
        <v>1913</v>
      </c>
      <c r="AQ4573" s="69" t="s">
        <v>236</v>
      </c>
      <c r="AR4573" s="69" t="s">
        <v>1917</v>
      </c>
    </row>
    <row r="4574" spans="36:44" ht="14.4">
      <c r="AJ4574" s="26" t="str">
        <f>VLOOKUP(AQ4574,'user list'!A:B,2,0)</f>
        <v>OCM</v>
      </c>
      <c r="AK4574" s="26">
        <f t="shared" si="261"/>
        <v>6</v>
      </c>
      <c r="AL4574" s="26">
        <f t="shared" si="262"/>
        <v>11</v>
      </c>
      <c r="AM4574" s="94" t="str">
        <f t="shared" si="263"/>
        <v>6/11 Log In</v>
      </c>
      <c r="AN4574" s="172">
        <v>45819.659594907411</v>
      </c>
      <c r="AO4574" s="69" t="s">
        <v>251</v>
      </c>
      <c r="AP4574" s="69" t="s">
        <v>1913</v>
      </c>
      <c r="AQ4574" s="69" t="s">
        <v>251</v>
      </c>
      <c r="AR4574" s="69" t="s">
        <v>1916</v>
      </c>
    </row>
    <row r="4575" spans="36:44" ht="14.4">
      <c r="AJ4575" s="26" t="str">
        <f>VLOOKUP(AQ4575,'user list'!A:B,2,0)</f>
        <v>HCDRD</v>
      </c>
      <c r="AK4575" s="26">
        <f t="shared" si="261"/>
        <v>6</v>
      </c>
      <c r="AL4575" s="26">
        <f t="shared" si="262"/>
        <v>11</v>
      </c>
      <c r="AM4575" s="94" t="str">
        <f t="shared" si="263"/>
        <v>6/11 Log Off</v>
      </c>
      <c r="AN4575" s="172">
        <v>45819.660034722219</v>
      </c>
      <c r="AO4575" s="69" t="s">
        <v>216</v>
      </c>
      <c r="AP4575" s="69" t="s">
        <v>1913</v>
      </c>
      <c r="AQ4575" s="69" t="s">
        <v>216</v>
      </c>
      <c r="AR4575" s="69" t="s">
        <v>1917</v>
      </c>
    </row>
    <row r="4576" spans="36:44" ht="14.4">
      <c r="AJ4576" s="26" t="str">
        <f>VLOOKUP(AQ4576,'user list'!A:B,2,0)</f>
        <v>OCM</v>
      </c>
      <c r="AK4576" s="26">
        <f t="shared" si="261"/>
        <v>6</v>
      </c>
      <c r="AL4576" s="26">
        <f t="shared" si="262"/>
        <v>11</v>
      </c>
      <c r="AM4576" s="94" t="str">
        <f t="shared" si="263"/>
        <v>6/11 Log In</v>
      </c>
      <c r="AN4576" s="172">
        <v>45819.660069444442</v>
      </c>
      <c r="AO4576" s="69" t="s">
        <v>251</v>
      </c>
      <c r="AP4576" s="69" t="s">
        <v>1913</v>
      </c>
      <c r="AQ4576" s="69" t="s">
        <v>251</v>
      </c>
      <c r="AR4576" s="69" t="s">
        <v>1916</v>
      </c>
    </row>
    <row r="4577" spans="36:44" ht="14.4">
      <c r="AJ4577" s="26" t="str">
        <f>VLOOKUP(AQ4577,'user list'!A:B,2,0)</f>
        <v>HCDRD</v>
      </c>
      <c r="AK4577" s="26">
        <f t="shared" si="261"/>
        <v>6</v>
      </c>
      <c r="AL4577" s="26">
        <f t="shared" si="262"/>
        <v>11</v>
      </c>
      <c r="AM4577" s="94" t="str">
        <f t="shared" si="263"/>
        <v>6/11 Log In</v>
      </c>
      <c r="AN4577" s="172">
        <v>45819.660081018519</v>
      </c>
      <c r="AO4577" s="69" t="s">
        <v>216</v>
      </c>
      <c r="AP4577" s="69" t="s">
        <v>1913</v>
      </c>
      <c r="AQ4577" s="69" t="s">
        <v>216</v>
      </c>
      <c r="AR4577" s="69" t="s">
        <v>1916</v>
      </c>
    </row>
    <row r="4578" spans="36:44" ht="14.4">
      <c r="AJ4578" s="26" t="str">
        <f>VLOOKUP(AQ4578,'user list'!A:B,2,0)</f>
        <v>OCM</v>
      </c>
      <c r="AK4578" s="26">
        <f t="shared" si="261"/>
        <v>6</v>
      </c>
      <c r="AL4578" s="26">
        <f t="shared" si="262"/>
        <v>11</v>
      </c>
      <c r="AM4578" s="94" t="str">
        <f t="shared" si="263"/>
        <v>6/11 Log In</v>
      </c>
      <c r="AN4578" s="172">
        <v>45819.665011574078</v>
      </c>
      <c r="AO4578" s="69" t="s">
        <v>236</v>
      </c>
      <c r="AP4578" s="69" t="s">
        <v>1913</v>
      </c>
      <c r="AQ4578" s="69" t="s">
        <v>236</v>
      </c>
      <c r="AR4578" s="69" t="s">
        <v>1916</v>
      </c>
    </row>
    <row r="4579" spans="36:44" ht="14.4">
      <c r="AJ4579" s="26" t="str">
        <f>VLOOKUP(AQ4579,'user list'!A:B,2,0)</f>
        <v>OCM</v>
      </c>
      <c r="AK4579" s="26">
        <f t="shared" ref="AK4579:AK4642" si="264">MONTH(AN4579)</f>
        <v>6</v>
      </c>
      <c r="AL4579" s="26">
        <f t="shared" ref="AL4579:AL4642" si="265">DAY(AN4579)</f>
        <v>11</v>
      </c>
      <c r="AM4579" s="94" t="str">
        <f t="shared" ref="AM4579:AM4642" si="266">AK4579&amp;"/"&amp;AL4579&amp;" "&amp;AR4579</f>
        <v>6/11 Log In</v>
      </c>
      <c r="AN4579" s="172">
        <v>45819.667569444442</v>
      </c>
      <c r="AO4579" s="69" t="s">
        <v>234</v>
      </c>
      <c r="AP4579" s="69" t="s">
        <v>1913</v>
      </c>
      <c r="AQ4579" s="69" t="s">
        <v>234</v>
      </c>
      <c r="AR4579" s="69" t="s">
        <v>1916</v>
      </c>
    </row>
    <row r="4580" spans="36:44" ht="14.4">
      <c r="AJ4580" s="26" t="str">
        <f>VLOOKUP(AQ4580,'user list'!A:B,2,0)</f>
        <v>OCM</v>
      </c>
      <c r="AK4580" s="26">
        <f t="shared" si="264"/>
        <v>6</v>
      </c>
      <c r="AL4580" s="26">
        <f t="shared" si="265"/>
        <v>11</v>
      </c>
      <c r="AM4580" s="94" t="str">
        <f t="shared" si="266"/>
        <v>6/11 Log Off</v>
      </c>
      <c r="AN4580" s="172">
        <v>45819.667905092596</v>
      </c>
      <c r="AO4580" s="69" t="s">
        <v>234</v>
      </c>
      <c r="AP4580" s="69" t="s">
        <v>1913</v>
      </c>
      <c r="AQ4580" s="69" t="s">
        <v>234</v>
      </c>
      <c r="AR4580" s="69" t="s">
        <v>1917</v>
      </c>
    </row>
    <row r="4581" spans="36:44" ht="14.4">
      <c r="AJ4581" s="26" t="str">
        <f>VLOOKUP(AQ4581,'user list'!A:B,2,0)</f>
        <v>GAD</v>
      </c>
      <c r="AK4581" s="26">
        <f t="shared" si="264"/>
        <v>6</v>
      </c>
      <c r="AL4581" s="26">
        <f t="shared" si="265"/>
        <v>11</v>
      </c>
      <c r="AM4581" s="94" t="str">
        <f t="shared" si="266"/>
        <v>6/11 Log In</v>
      </c>
      <c r="AN4581" s="172">
        <v>45819.667928240742</v>
      </c>
      <c r="AO4581" s="69" t="s">
        <v>215</v>
      </c>
      <c r="AP4581" s="69" t="s">
        <v>1913</v>
      </c>
      <c r="AQ4581" s="69" t="s">
        <v>215</v>
      </c>
      <c r="AR4581" s="69" t="s">
        <v>1916</v>
      </c>
    </row>
    <row r="4582" spans="36:44" ht="14.4">
      <c r="AJ4582" s="26" t="str">
        <f>VLOOKUP(AQ4582,'user list'!A:B,2,0)</f>
        <v>OCA</v>
      </c>
      <c r="AK4582" s="26">
        <f t="shared" si="264"/>
        <v>6</v>
      </c>
      <c r="AL4582" s="26">
        <f t="shared" si="265"/>
        <v>11</v>
      </c>
      <c r="AM4582" s="94" t="str">
        <f t="shared" si="266"/>
        <v>6/11 Log In</v>
      </c>
      <c r="AN4582" s="172">
        <v>45819.66814814815</v>
      </c>
      <c r="AO4582" s="69" t="s">
        <v>228</v>
      </c>
      <c r="AP4582" s="69" t="s">
        <v>1913</v>
      </c>
      <c r="AQ4582" s="69" t="s">
        <v>228</v>
      </c>
      <c r="AR4582" s="69" t="s">
        <v>1916</v>
      </c>
    </row>
    <row r="4583" spans="36:44" ht="14.4">
      <c r="AJ4583" s="26" t="str">
        <f>VLOOKUP(AQ4583,'user list'!A:B,2,0)</f>
        <v>PDAD</v>
      </c>
      <c r="AK4583" s="26">
        <f t="shared" si="264"/>
        <v>6</v>
      </c>
      <c r="AL4583" s="26">
        <f t="shared" si="265"/>
        <v>11</v>
      </c>
      <c r="AM4583" s="94" t="str">
        <f t="shared" si="266"/>
        <v>6/11 Log Off</v>
      </c>
      <c r="AN4583" s="172">
        <v>45819.668946759259</v>
      </c>
      <c r="AO4583" s="69" t="s">
        <v>257</v>
      </c>
      <c r="AP4583" s="69" t="s">
        <v>1913</v>
      </c>
      <c r="AQ4583" s="69" t="s">
        <v>257</v>
      </c>
      <c r="AR4583" s="69" t="s">
        <v>1917</v>
      </c>
    </row>
    <row r="4584" spans="36:44" ht="14.4">
      <c r="AJ4584" s="26" t="str">
        <f>VLOOKUP(AQ4584,'user list'!A:B,2,0)</f>
        <v>PDAD</v>
      </c>
      <c r="AK4584" s="26">
        <f t="shared" si="264"/>
        <v>6</v>
      </c>
      <c r="AL4584" s="26">
        <f t="shared" si="265"/>
        <v>11</v>
      </c>
      <c r="AM4584" s="94" t="str">
        <f t="shared" si="266"/>
        <v>6/11 Log In</v>
      </c>
      <c r="AN4584" s="172">
        <v>45819.669027777774</v>
      </c>
      <c r="AO4584" s="69" t="s">
        <v>257</v>
      </c>
      <c r="AP4584" s="69" t="s">
        <v>1913</v>
      </c>
      <c r="AQ4584" s="69" t="s">
        <v>257</v>
      </c>
      <c r="AR4584" s="69" t="s">
        <v>1916</v>
      </c>
    </row>
    <row r="4585" spans="36:44" ht="14.4">
      <c r="AJ4585" s="26" t="str">
        <f>VLOOKUP(AQ4585,'user list'!A:B,2,0)</f>
        <v>OCM</v>
      </c>
      <c r="AK4585" s="26">
        <f t="shared" si="264"/>
        <v>6</v>
      </c>
      <c r="AL4585" s="26">
        <f t="shared" si="265"/>
        <v>11</v>
      </c>
      <c r="AM4585" s="94" t="str">
        <f t="shared" si="266"/>
        <v>6/11 Log In</v>
      </c>
      <c r="AN4585" s="172">
        <v>45819.669976851852</v>
      </c>
      <c r="AO4585" s="69" t="s">
        <v>230</v>
      </c>
      <c r="AP4585" s="69" t="s">
        <v>1913</v>
      </c>
      <c r="AQ4585" s="69" t="s">
        <v>230</v>
      </c>
      <c r="AR4585" s="69" t="s">
        <v>1916</v>
      </c>
    </row>
    <row r="4586" spans="36:44" ht="14.4">
      <c r="AJ4586" s="26" t="str">
        <f>VLOOKUP(AQ4586,'user list'!A:B,2,0)</f>
        <v>OCM</v>
      </c>
      <c r="AK4586" s="26">
        <f t="shared" si="264"/>
        <v>6</v>
      </c>
      <c r="AL4586" s="26">
        <f t="shared" si="265"/>
        <v>11</v>
      </c>
      <c r="AM4586" s="94" t="str">
        <f t="shared" si="266"/>
        <v>6/11 Log In</v>
      </c>
      <c r="AN4586" s="172">
        <v>45819.670497685183</v>
      </c>
      <c r="AO4586" s="69" t="s">
        <v>242</v>
      </c>
      <c r="AP4586" s="69" t="s">
        <v>1913</v>
      </c>
      <c r="AQ4586" s="69" t="s">
        <v>242</v>
      </c>
      <c r="AR4586" s="69" t="s">
        <v>1916</v>
      </c>
    </row>
    <row r="4587" spans="36:44" ht="14.4">
      <c r="AJ4587" s="26" t="str">
        <f>VLOOKUP(AQ4587,'user list'!A:B,2,0)</f>
        <v>HCDRD</v>
      </c>
      <c r="AK4587" s="26">
        <f t="shared" si="264"/>
        <v>6</v>
      </c>
      <c r="AL4587" s="26">
        <f t="shared" si="265"/>
        <v>11</v>
      </c>
      <c r="AM4587" s="94" t="str">
        <f t="shared" si="266"/>
        <v>6/11 Log Off</v>
      </c>
      <c r="AN4587" s="172">
        <v>45819.670613425929</v>
      </c>
      <c r="AO4587" s="69" t="s">
        <v>216</v>
      </c>
      <c r="AP4587" s="69" t="s">
        <v>1913</v>
      </c>
      <c r="AQ4587" s="69" t="s">
        <v>216</v>
      </c>
      <c r="AR4587" s="69" t="s">
        <v>1917</v>
      </c>
    </row>
    <row r="4588" spans="36:44" ht="14.4">
      <c r="AJ4588" s="26" t="str">
        <f>VLOOKUP(AQ4588,'user list'!A:B,2,0)</f>
        <v>BCRD</v>
      </c>
      <c r="AK4588" s="26">
        <f t="shared" si="264"/>
        <v>6</v>
      </c>
      <c r="AL4588" s="26">
        <f t="shared" si="265"/>
        <v>11</v>
      </c>
      <c r="AM4588" s="94" t="str">
        <f t="shared" si="266"/>
        <v>6/11 Log Off</v>
      </c>
      <c r="AN4588" s="172">
        <v>45819.670613425929</v>
      </c>
      <c r="AO4588" s="69" t="s">
        <v>192</v>
      </c>
      <c r="AP4588" s="69" t="s">
        <v>1913</v>
      </c>
      <c r="AQ4588" s="69" t="s">
        <v>192</v>
      </c>
      <c r="AR4588" s="69" t="s">
        <v>1917</v>
      </c>
    </row>
    <row r="4589" spans="36:44" ht="14.4">
      <c r="AJ4589" s="26" t="str">
        <f>VLOOKUP(AQ4589,'user list'!A:B,2,0)</f>
        <v>OCAs</v>
      </c>
      <c r="AK4589" s="26">
        <f t="shared" si="264"/>
        <v>6</v>
      </c>
      <c r="AL4589" s="26">
        <f t="shared" si="265"/>
        <v>11</v>
      </c>
      <c r="AM4589" s="94" t="str">
        <f t="shared" si="266"/>
        <v>6/11 Log Off</v>
      </c>
      <c r="AN4589" s="172">
        <v>45819.670659722222</v>
      </c>
      <c r="AO4589" s="69" t="s">
        <v>279</v>
      </c>
      <c r="AP4589" s="69" t="s">
        <v>1913</v>
      </c>
      <c r="AQ4589" s="69" t="s">
        <v>279</v>
      </c>
      <c r="AR4589" s="69" t="s">
        <v>1917</v>
      </c>
    </row>
    <row r="4590" spans="36:44" ht="14.4">
      <c r="AJ4590" s="26" t="str">
        <f>VLOOKUP(AQ4590,'user list'!A:B,2,0)</f>
        <v>OCAs</v>
      </c>
      <c r="AK4590" s="26">
        <f t="shared" si="264"/>
        <v>6</v>
      </c>
      <c r="AL4590" s="26">
        <f t="shared" si="265"/>
        <v>11</v>
      </c>
      <c r="AM4590" s="94" t="str">
        <f t="shared" si="266"/>
        <v>6/11 Log In</v>
      </c>
      <c r="AN4590" s="172">
        <v>45819.670740740738</v>
      </c>
      <c r="AO4590" s="69" t="s">
        <v>279</v>
      </c>
      <c r="AP4590" s="69" t="s">
        <v>1913</v>
      </c>
      <c r="AQ4590" s="69" t="s">
        <v>279</v>
      </c>
      <c r="AR4590" s="69" t="s">
        <v>1916</v>
      </c>
    </row>
    <row r="4591" spans="36:44" ht="14.4">
      <c r="AJ4591" s="26" t="str">
        <f>VLOOKUP(AQ4591,'user list'!A:B,2,0)</f>
        <v>SPORTS</v>
      </c>
      <c r="AK4591" s="26">
        <f t="shared" si="264"/>
        <v>6</v>
      </c>
      <c r="AL4591" s="26">
        <f t="shared" si="265"/>
        <v>11</v>
      </c>
      <c r="AM4591" s="94" t="str">
        <f t="shared" si="266"/>
        <v>6/11 Log Off</v>
      </c>
      <c r="AN4591" s="172">
        <v>45819.673437500001</v>
      </c>
      <c r="AO4591" s="69" t="s">
        <v>272</v>
      </c>
      <c r="AP4591" s="69" t="s">
        <v>1913</v>
      </c>
      <c r="AQ4591" s="69" t="s">
        <v>272</v>
      </c>
      <c r="AR4591" s="69" t="s">
        <v>1917</v>
      </c>
    </row>
    <row r="4592" spans="36:44" ht="14.4">
      <c r="AJ4592" s="26" t="str">
        <f>VLOOKUP(AQ4592,'user list'!A:B,2,0)</f>
        <v>SPORTS</v>
      </c>
      <c r="AK4592" s="26">
        <f t="shared" si="264"/>
        <v>6</v>
      </c>
      <c r="AL4592" s="26">
        <f t="shared" si="265"/>
        <v>11</v>
      </c>
      <c r="AM4592" s="94" t="str">
        <f t="shared" si="266"/>
        <v>6/11 Log In</v>
      </c>
      <c r="AN4592" s="172">
        <v>45819.673634259256</v>
      </c>
      <c r="AO4592" s="69" t="s">
        <v>272</v>
      </c>
      <c r="AP4592" s="69" t="s">
        <v>1913</v>
      </c>
      <c r="AQ4592" s="69" t="s">
        <v>272</v>
      </c>
      <c r="AR4592" s="69" t="s">
        <v>1916</v>
      </c>
    </row>
    <row r="4593" spans="36:44" ht="14.4">
      <c r="AJ4593" s="26" t="str">
        <f>VLOOKUP(AQ4593,'user list'!A:B,2,0)</f>
        <v>Admin</v>
      </c>
      <c r="AK4593" s="26">
        <f t="shared" si="264"/>
        <v>6</v>
      </c>
      <c r="AL4593" s="26">
        <f t="shared" si="265"/>
        <v>11</v>
      </c>
      <c r="AM4593" s="94" t="str">
        <f t="shared" si="266"/>
        <v>6/11 Log In</v>
      </c>
      <c r="AN4593" s="172">
        <v>45819.676076388889</v>
      </c>
      <c r="AO4593" s="69" t="s">
        <v>186</v>
      </c>
      <c r="AP4593" s="69" t="s">
        <v>1913</v>
      </c>
      <c r="AQ4593" s="69" t="s">
        <v>186</v>
      </c>
      <c r="AR4593" s="69" t="s">
        <v>1916</v>
      </c>
    </row>
    <row r="4594" spans="36:44" ht="14.4">
      <c r="AJ4594" s="26" t="str">
        <f>VLOOKUP(AQ4594,'user list'!A:B,2,0)</f>
        <v>Admin</v>
      </c>
      <c r="AK4594" s="26">
        <f t="shared" si="264"/>
        <v>6</v>
      </c>
      <c r="AL4594" s="26">
        <f t="shared" si="265"/>
        <v>11</v>
      </c>
      <c r="AM4594" s="94" t="str">
        <f t="shared" si="266"/>
        <v>6/11 Log In</v>
      </c>
      <c r="AN4594" s="172">
        <v>45819.676076388889</v>
      </c>
      <c r="AO4594" s="69" t="s">
        <v>186</v>
      </c>
      <c r="AP4594" s="69" t="s">
        <v>1913</v>
      </c>
      <c r="AQ4594" s="69" t="s">
        <v>186</v>
      </c>
      <c r="AR4594" s="69" t="s">
        <v>1916</v>
      </c>
    </row>
    <row r="4595" spans="36:44" ht="14.4">
      <c r="AJ4595" s="26" t="str">
        <f>VLOOKUP(AQ4595,'user list'!A:B,2,0)</f>
        <v>CTO</v>
      </c>
      <c r="AK4595" s="26">
        <f t="shared" si="264"/>
        <v>6</v>
      </c>
      <c r="AL4595" s="26">
        <f t="shared" si="265"/>
        <v>11</v>
      </c>
      <c r="AM4595" s="94" t="str">
        <f t="shared" si="266"/>
        <v>6/11 Log Off</v>
      </c>
      <c r="AN4595" s="172">
        <v>45819.676296296297</v>
      </c>
      <c r="AO4595" s="69" t="s">
        <v>207</v>
      </c>
      <c r="AP4595" s="69" t="s">
        <v>1913</v>
      </c>
      <c r="AQ4595" s="69" t="s">
        <v>207</v>
      </c>
      <c r="AR4595" s="69" t="s">
        <v>1917</v>
      </c>
    </row>
    <row r="4596" spans="36:44" ht="14.4">
      <c r="AJ4596" s="26" t="str">
        <f>VLOOKUP(AQ4596,'user list'!A:B,2,0)</f>
        <v>DSQC</v>
      </c>
      <c r="AK4596" s="26">
        <f t="shared" si="264"/>
        <v>6</v>
      </c>
      <c r="AL4596" s="26">
        <f t="shared" si="265"/>
        <v>11</v>
      </c>
      <c r="AM4596" s="94" t="str">
        <f t="shared" si="266"/>
        <v>6/11 Log In</v>
      </c>
      <c r="AN4596" s="172">
        <v>45819.67659722222</v>
      </c>
      <c r="AO4596" s="69" t="s">
        <v>214</v>
      </c>
      <c r="AP4596" s="69" t="s">
        <v>1913</v>
      </c>
      <c r="AQ4596" s="69" t="s">
        <v>214</v>
      </c>
      <c r="AR4596" s="69" t="s">
        <v>1916</v>
      </c>
    </row>
    <row r="4597" spans="36:44" ht="14.4">
      <c r="AJ4597" s="26" t="str">
        <f>VLOOKUP(AQ4597,'user list'!A:B,2,0)</f>
        <v>ITDD</v>
      </c>
      <c r="AK4597" s="26">
        <f t="shared" si="264"/>
        <v>6</v>
      </c>
      <c r="AL4597" s="26">
        <f t="shared" si="265"/>
        <v>11</v>
      </c>
      <c r="AM4597" s="94" t="str">
        <f t="shared" si="266"/>
        <v>6/11 Log Off</v>
      </c>
      <c r="AN4597" s="172">
        <v>45819.676608796297</v>
      </c>
      <c r="AO4597" s="69" t="s">
        <v>219</v>
      </c>
      <c r="AP4597" s="69" t="s">
        <v>1913</v>
      </c>
      <c r="AQ4597" s="69" t="s">
        <v>219</v>
      </c>
      <c r="AR4597" s="69" t="s">
        <v>1917</v>
      </c>
    </row>
    <row r="4598" spans="36:44" ht="14.4">
      <c r="AJ4598" s="26" t="str">
        <f>VLOOKUP(AQ4598,'user list'!A:B,2,0)</f>
        <v>OCM</v>
      </c>
      <c r="AK4598" s="26">
        <f t="shared" si="264"/>
        <v>6</v>
      </c>
      <c r="AL4598" s="26">
        <f t="shared" si="265"/>
        <v>11</v>
      </c>
      <c r="AM4598" s="94" t="str">
        <f t="shared" si="266"/>
        <v>6/11 Log Off</v>
      </c>
      <c r="AN4598" s="172">
        <v>45819.678310185183</v>
      </c>
      <c r="AO4598" s="69" t="s">
        <v>236</v>
      </c>
      <c r="AP4598" s="69" t="s">
        <v>1913</v>
      </c>
      <c r="AQ4598" s="69" t="s">
        <v>236</v>
      </c>
      <c r="AR4598" s="69" t="s">
        <v>1917</v>
      </c>
    </row>
    <row r="4599" spans="36:44" ht="14.4">
      <c r="AJ4599" s="26" t="str">
        <f>VLOOKUP(AQ4599,'user list'!A:B,2,0)</f>
        <v>SPORTS</v>
      </c>
      <c r="AK4599" s="26">
        <f t="shared" si="264"/>
        <v>6</v>
      </c>
      <c r="AL4599" s="26">
        <f t="shared" si="265"/>
        <v>11</v>
      </c>
      <c r="AM4599" s="94" t="str">
        <f t="shared" si="266"/>
        <v>6/11 Log In</v>
      </c>
      <c r="AN4599" s="172">
        <v>45819.678657407407</v>
      </c>
      <c r="AO4599" s="69" t="s">
        <v>272</v>
      </c>
      <c r="AP4599" s="69" t="s">
        <v>1913</v>
      </c>
      <c r="AQ4599" s="69" t="s">
        <v>272</v>
      </c>
      <c r="AR4599" s="69" t="s">
        <v>1916</v>
      </c>
    </row>
    <row r="4600" spans="36:44" ht="14.4">
      <c r="AJ4600" s="26" t="str">
        <f>VLOOKUP(AQ4600,'user list'!A:B,2,0)</f>
        <v>QCYDO</v>
      </c>
      <c r="AK4600" s="26">
        <f t="shared" si="264"/>
        <v>6</v>
      </c>
      <c r="AL4600" s="26">
        <f t="shared" si="265"/>
        <v>11</v>
      </c>
      <c r="AM4600" s="94" t="str">
        <f t="shared" si="266"/>
        <v>6/11 Log In</v>
      </c>
      <c r="AN4600" s="172">
        <v>45819.679074074076</v>
      </c>
      <c r="AO4600" s="69" t="s">
        <v>270</v>
      </c>
      <c r="AP4600" s="69" t="s">
        <v>1913</v>
      </c>
      <c r="AQ4600" s="69" t="s">
        <v>270</v>
      </c>
      <c r="AR4600" s="69" t="s">
        <v>1916</v>
      </c>
    </row>
    <row r="4601" spans="36:44" ht="14.4">
      <c r="AJ4601" s="26" t="str">
        <f>VLOOKUP(AQ4601,'user list'!A:B,2,0)</f>
        <v>OCM</v>
      </c>
      <c r="AK4601" s="26">
        <f t="shared" si="264"/>
        <v>6</v>
      </c>
      <c r="AL4601" s="26">
        <f t="shared" si="265"/>
        <v>11</v>
      </c>
      <c r="AM4601" s="94" t="str">
        <f t="shared" si="266"/>
        <v>6/11 Log In</v>
      </c>
      <c r="AN4601" s="172">
        <v>45819.679583333331</v>
      </c>
      <c r="AO4601" s="69" t="s">
        <v>236</v>
      </c>
      <c r="AP4601" s="69" t="s">
        <v>1913</v>
      </c>
      <c r="AQ4601" s="69" t="s">
        <v>236</v>
      </c>
      <c r="AR4601" s="69" t="s">
        <v>1916</v>
      </c>
    </row>
    <row r="4602" spans="36:44" ht="14.4">
      <c r="AJ4602" s="26" t="str">
        <f>VLOOKUP(AQ4602,'user list'!A:B,2,0)</f>
        <v>OCM</v>
      </c>
      <c r="AK4602" s="26">
        <f t="shared" si="264"/>
        <v>6</v>
      </c>
      <c r="AL4602" s="26">
        <f t="shared" si="265"/>
        <v>11</v>
      </c>
      <c r="AM4602" s="94" t="str">
        <f t="shared" si="266"/>
        <v>6/11 Log Off</v>
      </c>
      <c r="AN4602" s="172">
        <v>45819.68041666667</v>
      </c>
      <c r="AO4602" s="69" t="s">
        <v>230</v>
      </c>
      <c r="AP4602" s="69" t="s">
        <v>1913</v>
      </c>
      <c r="AQ4602" s="69" t="s">
        <v>230</v>
      </c>
      <c r="AR4602" s="69" t="s">
        <v>1917</v>
      </c>
    </row>
    <row r="4603" spans="36:44" ht="14.4">
      <c r="AJ4603" s="26" t="str">
        <f>VLOOKUP(AQ4603,'user list'!A:B,2,0)</f>
        <v>DBO</v>
      </c>
      <c r="AK4603" s="26">
        <f t="shared" si="264"/>
        <v>6</v>
      </c>
      <c r="AL4603" s="26">
        <f t="shared" si="265"/>
        <v>11</v>
      </c>
      <c r="AM4603" s="94" t="str">
        <f t="shared" si="266"/>
        <v>6/11 Log Off</v>
      </c>
      <c r="AN4603" s="172">
        <v>45819.68440972222</v>
      </c>
      <c r="AO4603" s="69" t="s">
        <v>209</v>
      </c>
      <c r="AP4603" s="69" t="s">
        <v>1913</v>
      </c>
      <c r="AQ4603" s="69" t="s">
        <v>209</v>
      </c>
      <c r="AR4603" s="69" t="s">
        <v>1917</v>
      </c>
    </row>
    <row r="4604" spans="36:44" ht="14.4">
      <c r="AJ4604" s="26" t="str">
        <f>VLOOKUP(AQ4604,'user list'!A:B,2,0)</f>
        <v>DBO</v>
      </c>
      <c r="AK4604" s="26">
        <f t="shared" si="264"/>
        <v>6</v>
      </c>
      <c r="AL4604" s="26">
        <f t="shared" si="265"/>
        <v>11</v>
      </c>
      <c r="AM4604" s="94" t="str">
        <f t="shared" si="266"/>
        <v>6/11 Log In</v>
      </c>
      <c r="AN4604" s="172">
        <v>45819.684641203705</v>
      </c>
      <c r="AO4604" s="69" t="s">
        <v>209</v>
      </c>
      <c r="AP4604" s="69" t="s">
        <v>1913</v>
      </c>
      <c r="AQ4604" s="69" t="s">
        <v>209</v>
      </c>
      <c r="AR4604" s="69" t="s">
        <v>1916</v>
      </c>
    </row>
    <row r="4605" spans="36:44" ht="14.4">
      <c r="AJ4605" s="26" t="str">
        <f>VLOOKUP(AQ4605,'user list'!A:B,2,0)</f>
        <v>CVD</v>
      </c>
      <c r="AK4605" s="26">
        <f t="shared" si="264"/>
        <v>6</v>
      </c>
      <c r="AL4605" s="26">
        <f t="shared" si="265"/>
        <v>11</v>
      </c>
      <c r="AM4605" s="94" t="str">
        <f t="shared" si="266"/>
        <v>6/11 Log Off</v>
      </c>
      <c r="AN4605" s="172">
        <v>45819.686562499999</v>
      </c>
      <c r="AO4605" s="69" t="s">
        <v>208</v>
      </c>
      <c r="AP4605" s="69" t="s">
        <v>1913</v>
      </c>
      <c r="AQ4605" s="69" t="s">
        <v>208</v>
      </c>
      <c r="AR4605" s="69" t="s">
        <v>1917</v>
      </c>
    </row>
    <row r="4606" spans="36:44" ht="14.4">
      <c r="AJ4606" s="26" t="str">
        <f>VLOOKUP(AQ4606,'user list'!A:B,2,0)</f>
        <v>CVD</v>
      </c>
      <c r="AK4606" s="26">
        <f t="shared" si="264"/>
        <v>6</v>
      </c>
      <c r="AL4606" s="26">
        <f t="shared" si="265"/>
        <v>11</v>
      </c>
      <c r="AM4606" s="94" t="str">
        <f t="shared" si="266"/>
        <v>6/11 Log In</v>
      </c>
      <c r="AN4606" s="172">
        <v>45819.687280092592</v>
      </c>
      <c r="AO4606" s="69" t="s">
        <v>208</v>
      </c>
      <c r="AP4606" s="69" t="s">
        <v>1913</v>
      </c>
      <c r="AQ4606" s="69" t="s">
        <v>208</v>
      </c>
      <c r="AR4606" s="69" t="s">
        <v>1916</v>
      </c>
    </row>
    <row r="4607" spans="36:44" ht="14.4">
      <c r="AJ4607" s="26" t="str">
        <f>VLOOKUP(AQ4607,'user list'!A:B,2,0)</f>
        <v>OCM</v>
      </c>
      <c r="AK4607" s="26">
        <f t="shared" si="264"/>
        <v>6</v>
      </c>
      <c r="AL4607" s="26">
        <f t="shared" si="265"/>
        <v>11</v>
      </c>
      <c r="AM4607" s="94" t="str">
        <f t="shared" si="266"/>
        <v>6/11 Log Off</v>
      </c>
      <c r="AN4607" s="172">
        <v>45819.688148148147</v>
      </c>
      <c r="AO4607" s="69" t="s">
        <v>236</v>
      </c>
      <c r="AP4607" s="69" t="s">
        <v>1913</v>
      </c>
      <c r="AQ4607" s="69" t="s">
        <v>236</v>
      </c>
      <c r="AR4607" s="69" t="s">
        <v>1917</v>
      </c>
    </row>
    <row r="4608" spans="36:44" ht="14.4">
      <c r="AJ4608" s="26" t="str">
        <f>VLOOKUP(AQ4608,'user list'!A:B,2,0)</f>
        <v>Admin</v>
      </c>
      <c r="AK4608" s="26">
        <f t="shared" si="264"/>
        <v>6</v>
      </c>
      <c r="AL4608" s="26">
        <f t="shared" si="265"/>
        <v>11</v>
      </c>
      <c r="AM4608" s="94" t="str">
        <f t="shared" si="266"/>
        <v>6/11 Log In</v>
      </c>
      <c r="AN4608" s="172">
        <v>45819.688437500001</v>
      </c>
      <c r="AO4608" s="69" t="s">
        <v>186</v>
      </c>
      <c r="AP4608" s="69" t="s">
        <v>1913</v>
      </c>
      <c r="AQ4608" s="69" t="s">
        <v>186</v>
      </c>
      <c r="AR4608" s="69" t="s">
        <v>1916</v>
      </c>
    </row>
    <row r="4609" spans="36:44" ht="14.4">
      <c r="AJ4609" s="26" t="str">
        <f>VLOOKUP(AQ4609,'user list'!A:B,2,0)</f>
        <v>Admin</v>
      </c>
      <c r="AK4609" s="26">
        <f t="shared" si="264"/>
        <v>6</v>
      </c>
      <c r="AL4609" s="26">
        <f t="shared" si="265"/>
        <v>11</v>
      </c>
      <c r="AM4609" s="94" t="str">
        <f t="shared" si="266"/>
        <v>6/11 Log In</v>
      </c>
      <c r="AN4609" s="172">
        <v>45819.688437500001</v>
      </c>
      <c r="AO4609" s="69" t="s">
        <v>186</v>
      </c>
      <c r="AP4609" s="69" t="s">
        <v>1913</v>
      </c>
      <c r="AQ4609" s="69" t="s">
        <v>186</v>
      </c>
      <c r="AR4609" s="69" t="s">
        <v>1916</v>
      </c>
    </row>
    <row r="4610" spans="36:44" ht="14.4">
      <c r="AJ4610" s="26" t="str">
        <f>VLOOKUP(AQ4610,'user list'!A:B,2,0)</f>
        <v>LEDIPO</v>
      </c>
      <c r="AK4610" s="26">
        <f t="shared" si="264"/>
        <v>6</v>
      </c>
      <c r="AL4610" s="26">
        <f t="shared" si="265"/>
        <v>11</v>
      </c>
      <c r="AM4610" s="94" t="str">
        <f t="shared" si="266"/>
        <v>6/11 Log Off</v>
      </c>
      <c r="AN4610" s="172">
        <v>45819.688877314817</v>
      </c>
      <c r="AO4610" s="69" t="s">
        <v>222</v>
      </c>
      <c r="AP4610" s="69" t="s">
        <v>1913</v>
      </c>
      <c r="AQ4610" s="69" t="s">
        <v>222</v>
      </c>
      <c r="AR4610" s="69" t="s">
        <v>1917</v>
      </c>
    </row>
    <row r="4611" spans="36:44" ht="14.4">
      <c r="AJ4611" s="26" t="str">
        <f>VLOOKUP(AQ4611,'user list'!A:B,2,0)</f>
        <v>OCM</v>
      </c>
      <c r="AK4611" s="26">
        <f t="shared" si="264"/>
        <v>6</v>
      </c>
      <c r="AL4611" s="26">
        <f t="shared" si="265"/>
        <v>11</v>
      </c>
      <c r="AM4611" s="94" t="str">
        <f t="shared" si="266"/>
        <v>6/11 Log Off</v>
      </c>
      <c r="AN4611" s="172">
        <v>45819.691608796296</v>
      </c>
      <c r="AO4611" s="69" t="s">
        <v>232</v>
      </c>
      <c r="AP4611" s="69" t="s">
        <v>1913</v>
      </c>
      <c r="AQ4611" s="69" t="s">
        <v>232</v>
      </c>
      <c r="AR4611" s="69" t="s">
        <v>1917</v>
      </c>
    </row>
    <row r="4612" spans="36:44" ht="14.4">
      <c r="AJ4612" s="26" t="str">
        <f>VLOOKUP(AQ4612,'user list'!A:B,2,0)</f>
        <v>OCM</v>
      </c>
      <c r="AK4612" s="26">
        <f t="shared" si="264"/>
        <v>6</v>
      </c>
      <c r="AL4612" s="26">
        <f t="shared" si="265"/>
        <v>11</v>
      </c>
      <c r="AM4612" s="94" t="str">
        <f t="shared" si="266"/>
        <v>6/11 Log In</v>
      </c>
      <c r="AN4612" s="172">
        <v>45819.691701388889</v>
      </c>
      <c r="AO4612" s="69" t="s">
        <v>232</v>
      </c>
      <c r="AP4612" s="69" t="s">
        <v>1913</v>
      </c>
      <c r="AQ4612" s="69" t="s">
        <v>232</v>
      </c>
      <c r="AR4612" s="69" t="s">
        <v>1916</v>
      </c>
    </row>
    <row r="4613" spans="36:44" ht="14.4">
      <c r="AJ4613" s="26" t="str">
        <f>VLOOKUP(AQ4613,'user list'!A:B,2,0)</f>
        <v>QCPL</v>
      </c>
      <c r="AK4613" s="26">
        <f t="shared" si="264"/>
        <v>6</v>
      </c>
      <c r="AL4613" s="26">
        <f t="shared" si="265"/>
        <v>11</v>
      </c>
      <c r="AM4613" s="94" t="str">
        <f t="shared" si="266"/>
        <v>6/11 Log In</v>
      </c>
      <c r="AN4613" s="172">
        <v>45819.696203703701</v>
      </c>
      <c r="AO4613" s="69" t="s">
        <v>268</v>
      </c>
      <c r="AP4613" s="69" t="s">
        <v>1913</v>
      </c>
      <c r="AQ4613" s="69" t="s">
        <v>268</v>
      </c>
      <c r="AR4613" s="69" t="s">
        <v>1916</v>
      </c>
    </row>
    <row r="4614" spans="36:44" ht="14.4">
      <c r="AJ4614" s="26" t="str">
        <f>VLOOKUP(AQ4614,'user list'!A:B,2,0)</f>
        <v>QCPL</v>
      </c>
      <c r="AK4614" s="26">
        <f t="shared" si="264"/>
        <v>6</v>
      </c>
      <c r="AL4614" s="26">
        <f t="shared" si="265"/>
        <v>11</v>
      </c>
      <c r="AM4614" s="94" t="str">
        <f t="shared" si="266"/>
        <v>6/11 Log Off</v>
      </c>
      <c r="AN4614" s="172">
        <v>45819.698796296296</v>
      </c>
      <c r="AO4614" s="69" t="s">
        <v>268</v>
      </c>
      <c r="AP4614" s="69" t="s">
        <v>1913</v>
      </c>
      <c r="AQ4614" s="69" t="s">
        <v>268</v>
      </c>
      <c r="AR4614" s="69" t="s">
        <v>1917</v>
      </c>
    </row>
    <row r="4615" spans="36:44" ht="14.4">
      <c r="AJ4615" s="26" t="str">
        <f>VLOOKUP(AQ4615,'user list'!A:B,2,0)</f>
        <v>CTO</v>
      </c>
      <c r="AK4615" s="26">
        <f t="shared" si="264"/>
        <v>6</v>
      </c>
      <c r="AL4615" s="26">
        <f t="shared" si="265"/>
        <v>11</v>
      </c>
      <c r="AM4615" s="94" t="str">
        <f t="shared" si="266"/>
        <v>6/11 Log In</v>
      </c>
      <c r="AN4615" s="172">
        <v>45819.699212962965</v>
      </c>
      <c r="AO4615" s="69" t="s">
        <v>207</v>
      </c>
      <c r="AP4615" s="69" t="s">
        <v>1913</v>
      </c>
      <c r="AQ4615" s="69" t="s">
        <v>207</v>
      </c>
      <c r="AR4615" s="69" t="s">
        <v>1916</v>
      </c>
    </row>
    <row r="4616" spans="36:44" ht="14.4">
      <c r="AJ4616" s="26" t="str">
        <f>VLOOKUP(AQ4616,'user list'!A:B,2,0)</f>
        <v>CHD</v>
      </c>
      <c r="AK4616" s="26">
        <f t="shared" si="264"/>
        <v>6</v>
      </c>
      <c r="AL4616" s="26">
        <f t="shared" si="265"/>
        <v>11</v>
      </c>
      <c r="AM4616" s="94" t="str">
        <f t="shared" si="266"/>
        <v>6/11 Log Off</v>
      </c>
      <c r="AN4616" s="172">
        <v>45819.70034722222</v>
      </c>
      <c r="AO4616" s="69" t="s">
        <v>203</v>
      </c>
      <c r="AP4616" s="69" t="s">
        <v>1913</v>
      </c>
      <c r="AQ4616" s="69" t="s">
        <v>203</v>
      </c>
      <c r="AR4616" s="69" t="s">
        <v>1917</v>
      </c>
    </row>
    <row r="4617" spans="36:44" ht="14.4">
      <c r="AJ4617" s="26" t="str">
        <f>VLOOKUP(AQ4617,'user list'!A:B,2,0)</f>
        <v>CHD</v>
      </c>
      <c r="AK4617" s="26">
        <f t="shared" si="264"/>
        <v>6</v>
      </c>
      <c r="AL4617" s="26">
        <f t="shared" si="265"/>
        <v>11</v>
      </c>
      <c r="AM4617" s="94" t="str">
        <f t="shared" si="266"/>
        <v>6/11 Log In</v>
      </c>
      <c r="AN4617" s="172">
        <v>45819.700659722221</v>
      </c>
      <c r="AO4617" s="69" t="s">
        <v>203</v>
      </c>
      <c r="AP4617" s="69" t="s">
        <v>1913</v>
      </c>
      <c r="AQ4617" s="69" t="s">
        <v>203</v>
      </c>
      <c r="AR4617" s="69" t="s">
        <v>1916</v>
      </c>
    </row>
    <row r="4618" spans="36:44" ht="14.4">
      <c r="AJ4618" s="26" t="str">
        <f>VLOOKUP(AQ4618,'user list'!A:B,2,0)</f>
        <v>QCYDO</v>
      </c>
      <c r="AK4618" s="26">
        <f t="shared" si="264"/>
        <v>6</v>
      </c>
      <c r="AL4618" s="26">
        <f t="shared" si="265"/>
        <v>11</v>
      </c>
      <c r="AM4618" s="94" t="str">
        <f t="shared" si="266"/>
        <v>6/11 Log Off</v>
      </c>
      <c r="AN4618" s="172">
        <v>45819.701793981483</v>
      </c>
      <c r="AO4618" s="69" t="s">
        <v>270</v>
      </c>
      <c r="AP4618" s="69" t="s">
        <v>1913</v>
      </c>
      <c r="AQ4618" s="69" t="s">
        <v>270</v>
      </c>
      <c r="AR4618" s="69" t="s">
        <v>1917</v>
      </c>
    </row>
    <row r="4619" spans="36:44" ht="14.4">
      <c r="AJ4619" s="26" t="str">
        <f>VLOOKUP(AQ4619,'user list'!A:B,2,0)</f>
        <v>LEDIPO</v>
      </c>
      <c r="AK4619" s="26">
        <f t="shared" si="264"/>
        <v>6</v>
      </c>
      <c r="AL4619" s="26">
        <f t="shared" si="265"/>
        <v>11</v>
      </c>
      <c r="AM4619" s="94" t="str">
        <f t="shared" si="266"/>
        <v>6/11 Log In</v>
      </c>
      <c r="AN4619" s="172">
        <v>45819.704351851855</v>
      </c>
      <c r="AO4619" s="69" t="s">
        <v>222</v>
      </c>
      <c r="AP4619" s="69" t="s">
        <v>1913</v>
      </c>
      <c r="AQ4619" s="69" t="s">
        <v>222</v>
      </c>
      <c r="AR4619" s="69" t="s">
        <v>1916</v>
      </c>
    </row>
    <row r="4620" spans="36:44" ht="14.4">
      <c r="AJ4620" s="26" t="str">
        <f>VLOOKUP(AQ4620,'user list'!A:B,2,0)</f>
        <v>BPLD</v>
      </c>
      <c r="AK4620" s="26">
        <f t="shared" si="264"/>
        <v>6</v>
      </c>
      <c r="AL4620" s="26">
        <f t="shared" si="265"/>
        <v>11</v>
      </c>
      <c r="AM4620" s="94" t="str">
        <f t="shared" si="266"/>
        <v>6/11 Log Off</v>
      </c>
      <c r="AN4620" s="172">
        <v>45819.706956018519</v>
      </c>
      <c r="AO4620" s="69" t="s">
        <v>194</v>
      </c>
      <c r="AP4620" s="69" t="s">
        <v>1913</v>
      </c>
      <c r="AQ4620" s="69" t="s">
        <v>194</v>
      </c>
      <c r="AR4620" s="69" t="s">
        <v>1917</v>
      </c>
    </row>
    <row r="4621" spans="36:44" ht="14.4">
      <c r="AJ4621" s="26" t="str">
        <f>VLOOKUP(AQ4621,'user list'!A:B,2,0)</f>
        <v>CVD</v>
      </c>
      <c r="AK4621" s="26">
        <f t="shared" si="264"/>
        <v>6</v>
      </c>
      <c r="AL4621" s="26">
        <f t="shared" si="265"/>
        <v>11</v>
      </c>
      <c r="AM4621" s="94" t="str">
        <f t="shared" si="266"/>
        <v>6/11 Log Off</v>
      </c>
      <c r="AN4621" s="172">
        <v>45819.708194444444</v>
      </c>
      <c r="AO4621" s="69" t="s">
        <v>208</v>
      </c>
      <c r="AP4621" s="69" t="s">
        <v>1913</v>
      </c>
      <c r="AQ4621" s="69" t="s">
        <v>208</v>
      </c>
      <c r="AR4621" s="69" t="s">
        <v>1917</v>
      </c>
    </row>
    <row r="4622" spans="36:44" ht="14.4">
      <c r="AJ4622" s="26" t="str">
        <f>VLOOKUP(AQ4622,'user list'!A:B,2,0)</f>
        <v>PDAO</v>
      </c>
      <c r="AK4622" s="26">
        <f t="shared" si="264"/>
        <v>6</v>
      </c>
      <c r="AL4622" s="26">
        <f t="shared" si="265"/>
        <v>11</v>
      </c>
      <c r="AM4622" s="94" t="str">
        <f t="shared" si="266"/>
        <v>6/11 Log Off</v>
      </c>
      <c r="AN4622" s="172">
        <v>45819.708483796298</v>
      </c>
      <c r="AO4622" s="69" t="s">
        <v>258</v>
      </c>
      <c r="AP4622" s="69" t="s">
        <v>1913</v>
      </c>
      <c r="AQ4622" s="69" t="s">
        <v>258</v>
      </c>
      <c r="AR4622" s="69" t="s">
        <v>1917</v>
      </c>
    </row>
    <row r="4623" spans="36:44" ht="14.4">
      <c r="AJ4623" s="26" t="str">
        <f>VLOOKUP(AQ4623,'user list'!A:B,2,0)</f>
        <v>OCM</v>
      </c>
      <c r="AK4623" s="26">
        <f t="shared" si="264"/>
        <v>6</v>
      </c>
      <c r="AL4623" s="26">
        <f t="shared" si="265"/>
        <v>11</v>
      </c>
      <c r="AM4623" s="94" t="str">
        <f t="shared" si="266"/>
        <v>6/11 Log In</v>
      </c>
      <c r="AN4623" s="172">
        <v>45819.708749999998</v>
      </c>
      <c r="AO4623" s="69" t="s">
        <v>235</v>
      </c>
      <c r="AP4623" s="69" t="s">
        <v>1913</v>
      </c>
      <c r="AQ4623" s="69" t="s">
        <v>235</v>
      </c>
      <c r="AR4623" s="69" t="s">
        <v>1916</v>
      </c>
    </row>
    <row r="4624" spans="36:44" ht="14.4">
      <c r="AJ4624" s="26" t="str">
        <f>VLOOKUP(AQ4624,'user list'!A:B,2,0)</f>
        <v>CPDD</v>
      </c>
      <c r="AK4624" s="26">
        <f t="shared" si="264"/>
        <v>6</v>
      </c>
      <c r="AL4624" s="26">
        <f t="shared" si="265"/>
        <v>11</v>
      </c>
      <c r="AM4624" s="94" t="str">
        <f t="shared" si="266"/>
        <v>6/11 Log In</v>
      </c>
      <c r="AN4624" s="172">
        <v>45819.709120370368</v>
      </c>
      <c r="AO4624" s="69" t="s">
        <v>205</v>
      </c>
      <c r="AP4624" s="69" t="s">
        <v>1913</v>
      </c>
      <c r="AQ4624" s="69" t="s">
        <v>205</v>
      </c>
      <c r="AR4624" s="69" t="s">
        <v>1916</v>
      </c>
    </row>
    <row r="4625" spans="36:44" ht="14.4">
      <c r="AJ4625" s="26" t="str">
        <f>VLOOKUP(AQ4625,'user list'!A:B,2,0)</f>
        <v>CVD</v>
      </c>
      <c r="AK4625" s="26">
        <f t="shared" si="264"/>
        <v>6</v>
      </c>
      <c r="AL4625" s="26">
        <f t="shared" si="265"/>
        <v>11</v>
      </c>
      <c r="AM4625" s="94" t="str">
        <f t="shared" si="266"/>
        <v>6/11 Log In</v>
      </c>
      <c r="AN4625" s="172">
        <v>45819.709155092591</v>
      </c>
      <c r="AO4625" s="69" t="s">
        <v>208</v>
      </c>
      <c r="AP4625" s="69" t="s">
        <v>1913</v>
      </c>
      <c r="AQ4625" s="69" t="s">
        <v>208</v>
      </c>
      <c r="AR4625" s="69" t="s">
        <v>1916</v>
      </c>
    </row>
    <row r="4626" spans="36:44" ht="14.4">
      <c r="AJ4626" s="26" t="str">
        <f>VLOOKUP(AQ4626,'user list'!A:B,2,0)</f>
        <v>Admin</v>
      </c>
      <c r="AK4626" s="26">
        <f t="shared" si="264"/>
        <v>6</v>
      </c>
      <c r="AL4626" s="26">
        <f t="shared" si="265"/>
        <v>11</v>
      </c>
      <c r="AM4626" s="94" t="str">
        <f t="shared" si="266"/>
        <v>6/11 Log In</v>
      </c>
      <c r="AN4626" s="172">
        <v>45819.709247685183</v>
      </c>
      <c r="AO4626" s="69" t="s">
        <v>186</v>
      </c>
      <c r="AP4626" s="69" t="s">
        <v>1913</v>
      </c>
      <c r="AQ4626" s="69" t="s">
        <v>186</v>
      </c>
      <c r="AR4626" s="69" t="s">
        <v>1916</v>
      </c>
    </row>
    <row r="4627" spans="36:44" ht="14.4">
      <c r="AJ4627" s="26" t="str">
        <f>VLOOKUP(AQ4627,'user list'!A:B,2,0)</f>
        <v>ITDD</v>
      </c>
      <c r="AK4627" s="26">
        <f t="shared" si="264"/>
        <v>6</v>
      </c>
      <c r="AL4627" s="26">
        <f t="shared" si="265"/>
        <v>11</v>
      </c>
      <c r="AM4627" s="94" t="str">
        <f t="shared" si="266"/>
        <v>6/11 Log In</v>
      </c>
      <c r="AN4627" s="172">
        <v>45819.709803240738</v>
      </c>
      <c r="AO4627" s="69" t="s">
        <v>219</v>
      </c>
      <c r="AP4627" s="69" t="s">
        <v>1913</v>
      </c>
      <c r="AQ4627" s="69" t="s">
        <v>219</v>
      </c>
      <c r="AR4627" s="69" t="s">
        <v>1916</v>
      </c>
    </row>
    <row r="4628" spans="36:44" ht="14.4">
      <c r="AJ4628" s="26" t="str">
        <f>VLOOKUP(AQ4628,'user list'!A:B,2,0)</f>
        <v>OCM</v>
      </c>
      <c r="AK4628" s="26">
        <f t="shared" si="264"/>
        <v>6</v>
      </c>
      <c r="AL4628" s="26">
        <f t="shared" si="265"/>
        <v>11</v>
      </c>
      <c r="AM4628" s="94" t="str">
        <f t="shared" si="266"/>
        <v>6/11 Log Off</v>
      </c>
      <c r="AN4628" s="172">
        <v>45819.711215277777</v>
      </c>
      <c r="AO4628" s="69" t="s">
        <v>232</v>
      </c>
      <c r="AP4628" s="69" t="s">
        <v>1913</v>
      </c>
      <c r="AQ4628" s="69" t="s">
        <v>232</v>
      </c>
      <c r="AR4628" s="69" t="s">
        <v>1917</v>
      </c>
    </row>
    <row r="4629" spans="36:44" ht="14.4">
      <c r="AJ4629" s="26" t="str">
        <f>VLOOKUP(AQ4629,'user list'!A:B,2,0)</f>
        <v>OCM</v>
      </c>
      <c r="AK4629" s="26">
        <f t="shared" si="264"/>
        <v>6</v>
      </c>
      <c r="AL4629" s="26">
        <f t="shared" si="265"/>
        <v>11</v>
      </c>
      <c r="AM4629" s="94" t="str">
        <f t="shared" si="266"/>
        <v>6/11 Log In</v>
      </c>
      <c r="AN4629" s="172">
        <v>45819.71130787037</v>
      </c>
      <c r="AO4629" s="69" t="s">
        <v>232</v>
      </c>
      <c r="AP4629" s="69" t="s">
        <v>1913</v>
      </c>
      <c r="AQ4629" s="69" t="s">
        <v>232</v>
      </c>
      <c r="AR4629" s="69" t="s">
        <v>1916</v>
      </c>
    </row>
    <row r="4630" spans="36:44" ht="14.4">
      <c r="AJ4630" s="26" t="str">
        <f>VLOOKUP(AQ4630,'user list'!A:B,2,0)</f>
        <v>CTO</v>
      </c>
      <c r="AK4630" s="26">
        <f t="shared" si="264"/>
        <v>6</v>
      </c>
      <c r="AL4630" s="26">
        <f t="shared" si="265"/>
        <v>11</v>
      </c>
      <c r="AM4630" s="94" t="str">
        <f t="shared" si="266"/>
        <v>6/11 Log Off</v>
      </c>
      <c r="AN4630" s="172">
        <v>45819.712500000001</v>
      </c>
      <c r="AO4630" s="69" t="s">
        <v>207</v>
      </c>
      <c r="AP4630" s="69" t="s">
        <v>1913</v>
      </c>
      <c r="AQ4630" s="69" t="s">
        <v>207</v>
      </c>
      <c r="AR4630" s="69" t="s">
        <v>1917</v>
      </c>
    </row>
    <row r="4631" spans="36:44" ht="14.4">
      <c r="AJ4631" s="26" t="str">
        <f>VLOOKUP(AQ4631,'user list'!A:B,2,0)</f>
        <v>CTO</v>
      </c>
      <c r="AK4631" s="26">
        <f t="shared" si="264"/>
        <v>6</v>
      </c>
      <c r="AL4631" s="26">
        <f t="shared" si="265"/>
        <v>11</v>
      </c>
      <c r="AM4631" s="94" t="str">
        <f t="shared" si="266"/>
        <v>6/11 Log In</v>
      </c>
      <c r="AN4631" s="172">
        <v>45819.71261574074</v>
      </c>
      <c r="AO4631" s="69" t="s">
        <v>207</v>
      </c>
      <c r="AP4631" s="69" t="s">
        <v>1913</v>
      </c>
      <c r="AQ4631" s="69" t="s">
        <v>207</v>
      </c>
      <c r="AR4631" s="69" t="s">
        <v>1916</v>
      </c>
    </row>
    <row r="4632" spans="36:44" ht="14.4">
      <c r="AJ4632" s="26" t="str">
        <f>VLOOKUP(AQ4632,'user list'!A:B,2,0)</f>
        <v>PAISD</v>
      </c>
      <c r="AK4632" s="26">
        <f t="shared" si="264"/>
        <v>6</v>
      </c>
      <c r="AL4632" s="26">
        <f t="shared" si="265"/>
        <v>11</v>
      </c>
      <c r="AM4632" s="94" t="str">
        <f t="shared" si="266"/>
        <v>6/11 Log Off</v>
      </c>
      <c r="AN4632" s="172">
        <v>45819.712858796294</v>
      </c>
      <c r="AO4632" s="69" t="s">
        <v>256</v>
      </c>
      <c r="AP4632" s="69" t="s">
        <v>1913</v>
      </c>
      <c r="AQ4632" s="69" t="s">
        <v>256</v>
      </c>
      <c r="AR4632" s="69" t="s">
        <v>1917</v>
      </c>
    </row>
    <row r="4633" spans="36:44" ht="14.4">
      <c r="AJ4633" s="26" t="str">
        <f>VLOOKUP(AQ4633,'user list'!A:B,2,0)</f>
        <v>ZAU</v>
      </c>
      <c r="AK4633" s="26">
        <f t="shared" si="264"/>
        <v>6</v>
      </c>
      <c r="AL4633" s="26">
        <f t="shared" si="265"/>
        <v>11</v>
      </c>
      <c r="AM4633" s="94" t="str">
        <f t="shared" si="266"/>
        <v>6/11 Log In</v>
      </c>
      <c r="AN4633" s="172">
        <v>45819.713043981479</v>
      </c>
      <c r="AO4633" s="69" t="s">
        <v>275</v>
      </c>
      <c r="AP4633" s="69" t="s">
        <v>1913</v>
      </c>
      <c r="AQ4633" s="69" t="s">
        <v>275</v>
      </c>
      <c r="AR4633" s="69" t="s">
        <v>1916</v>
      </c>
    </row>
    <row r="4634" spans="36:44" ht="14.4">
      <c r="AJ4634" s="26" t="str">
        <f>VLOOKUP(AQ4634,'user list'!A:B,2,0)</f>
        <v>OCM</v>
      </c>
      <c r="AK4634" s="26">
        <f t="shared" si="264"/>
        <v>6</v>
      </c>
      <c r="AL4634" s="26">
        <f t="shared" si="265"/>
        <v>11</v>
      </c>
      <c r="AM4634" s="94" t="str">
        <f t="shared" si="266"/>
        <v>6/11 Log Off</v>
      </c>
      <c r="AN4634" s="172">
        <v>45819.725694444445</v>
      </c>
      <c r="AO4634" s="69" t="s">
        <v>232</v>
      </c>
      <c r="AP4634" s="69" t="s">
        <v>1913</v>
      </c>
      <c r="AQ4634" s="69" t="s">
        <v>232</v>
      </c>
      <c r="AR4634" s="69" t="s">
        <v>1917</v>
      </c>
    </row>
    <row r="4635" spans="36:44" ht="14.4">
      <c r="AJ4635" s="26" t="str">
        <f>VLOOKUP(AQ4635,'user list'!A:B,2,0)</f>
        <v>OCM</v>
      </c>
      <c r="AK4635" s="26">
        <f t="shared" si="264"/>
        <v>6</v>
      </c>
      <c r="AL4635" s="26">
        <f t="shared" si="265"/>
        <v>11</v>
      </c>
      <c r="AM4635" s="94" t="str">
        <f t="shared" si="266"/>
        <v>6/11 Log In</v>
      </c>
      <c r="AN4635" s="172">
        <v>45819.726458333331</v>
      </c>
      <c r="AO4635" s="69" t="s">
        <v>232</v>
      </c>
      <c r="AP4635" s="69" t="s">
        <v>1913</v>
      </c>
      <c r="AQ4635" s="69" t="s">
        <v>232</v>
      </c>
      <c r="AR4635" s="69" t="s">
        <v>1916</v>
      </c>
    </row>
    <row r="4636" spans="36:44" ht="14.4">
      <c r="AJ4636" s="26" t="str">
        <f>VLOOKUP(AQ4636,'user list'!A:B,2,0)</f>
        <v>OCM</v>
      </c>
      <c r="AK4636" s="26">
        <f t="shared" si="264"/>
        <v>6</v>
      </c>
      <c r="AL4636" s="26">
        <f t="shared" si="265"/>
        <v>11</v>
      </c>
      <c r="AM4636" s="94" t="str">
        <f t="shared" si="266"/>
        <v>6/11 Log Off</v>
      </c>
      <c r="AN4636" s="172">
        <v>45819.73300925926</v>
      </c>
      <c r="AO4636" s="69" t="s">
        <v>251</v>
      </c>
      <c r="AP4636" s="69" t="s">
        <v>1913</v>
      </c>
      <c r="AQ4636" s="69" t="s">
        <v>251</v>
      </c>
      <c r="AR4636" s="69" t="s">
        <v>1917</v>
      </c>
    </row>
    <row r="4637" spans="36:44" ht="14.4">
      <c r="AJ4637" s="26" t="str">
        <f>VLOOKUP(AQ4637,'user list'!A:B,2,0)</f>
        <v>DBO</v>
      </c>
      <c r="AK4637" s="26">
        <f t="shared" si="264"/>
        <v>6</v>
      </c>
      <c r="AL4637" s="26">
        <f t="shared" si="265"/>
        <v>11</v>
      </c>
      <c r="AM4637" s="94" t="str">
        <f t="shared" si="266"/>
        <v>6/11 Log Off</v>
      </c>
      <c r="AN4637" s="172">
        <v>45819.737511574072</v>
      </c>
      <c r="AO4637" s="69" t="s">
        <v>209</v>
      </c>
      <c r="AP4637" s="69" t="s">
        <v>1913</v>
      </c>
      <c r="AQ4637" s="69" t="s">
        <v>209</v>
      </c>
      <c r="AR4637" s="69" t="s">
        <v>1917</v>
      </c>
    </row>
    <row r="4638" spans="36:44" ht="14.4">
      <c r="AJ4638" s="26" t="str">
        <f>VLOOKUP(AQ4638,'user list'!A:B,2,0)</f>
        <v>DBO</v>
      </c>
      <c r="AK4638" s="26">
        <f t="shared" si="264"/>
        <v>6</v>
      </c>
      <c r="AL4638" s="26">
        <f t="shared" si="265"/>
        <v>11</v>
      </c>
      <c r="AM4638" s="94" t="str">
        <f t="shared" si="266"/>
        <v>6/11 Log In</v>
      </c>
      <c r="AN4638" s="172">
        <v>45819.737743055557</v>
      </c>
      <c r="AO4638" s="69" t="s">
        <v>209</v>
      </c>
      <c r="AP4638" s="69" t="s">
        <v>1913</v>
      </c>
      <c r="AQ4638" s="69" t="s">
        <v>209</v>
      </c>
      <c r="AR4638" s="69" t="s">
        <v>1916</v>
      </c>
    </row>
    <row r="4639" spans="36:44" ht="14.4">
      <c r="AJ4639" s="26" t="str">
        <f>VLOOKUP(AQ4639,'user list'!A:B,2,0)</f>
        <v>BPLD</v>
      </c>
      <c r="AK4639" s="26">
        <f t="shared" si="264"/>
        <v>6</v>
      </c>
      <c r="AL4639" s="26">
        <f t="shared" si="265"/>
        <v>11</v>
      </c>
      <c r="AM4639" s="94" t="str">
        <f t="shared" si="266"/>
        <v>6/11 Log In</v>
      </c>
      <c r="AN4639" s="172">
        <v>45819.739340277774</v>
      </c>
      <c r="AO4639" s="69" t="s">
        <v>194</v>
      </c>
      <c r="AP4639" s="69" t="s">
        <v>1913</v>
      </c>
      <c r="AQ4639" s="69" t="s">
        <v>194</v>
      </c>
      <c r="AR4639" s="69" t="s">
        <v>1916</v>
      </c>
    </row>
    <row r="4640" spans="36:44" ht="14.4">
      <c r="AJ4640" s="26" t="str">
        <f>VLOOKUP(AQ4640,'user list'!A:B,2,0)</f>
        <v>OCM</v>
      </c>
      <c r="AK4640" s="26">
        <f t="shared" si="264"/>
        <v>6</v>
      </c>
      <c r="AL4640" s="26">
        <f t="shared" si="265"/>
        <v>11</v>
      </c>
      <c r="AM4640" s="94" t="str">
        <f t="shared" si="266"/>
        <v>6/11 Log Off</v>
      </c>
      <c r="AN4640" s="172">
        <v>45819.740486111114</v>
      </c>
      <c r="AO4640" s="69" t="s">
        <v>232</v>
      </c>
      <c r="AP4640" s="69" t="s">
        <v>1913</v>
      </c>
      <c r="AQ4640" s="69" t="s">
        <v>232</v>
      </c>
      <c r="AR4640" s="69" t="s">
        <v>1917</v>
      </c>
    </row>
    <row r="4641" spans="36:44" ht="14.4">
      <c r="AJ4641" s="26" t="str">
        <f>VLOOKUP(AQ4641,'user list'!A:B,2,0)</f>
        <v>Admin</v>
      </c>
      <c r="AK4641" s="26">
        <f t="shared" si="264"/>
        <v>6</v>
      </c>
      <c r="AL4641" s="26">
        <f t="shared" si="265"/>
        <v>12</v>
      </c>
      <c r="AM4641" s="94" t="str">
        <f t="shared" si="266"/>
        <v>6/12 Log In</v>
      </c>
      <c r="AN4641" s="172">
        <v>45820.534745370373</v>
      </c>
      <c r="AO4641" s="69" t="s">
        <v>186</v>
      </c>
      <c r="AP4641" s="69" t="s">
        <v>1913</v>
      </c>
      <c r="AQ4641" s="69" t="s">
        <v>186</v>
      </c>
      <c r="AR4641" s="69" t="s">
        <v>1916</v>
      </c>
    </row>
    <row r="4642" spans="36:44" ht="14.4">
      <c r="AJ4642" s="26" t="str">
        <f>VLOOKUP(AQ4642,'user list'!A:B,2,0)</f>
        <v>Admin</v>
      </c>
      <c r="AK4642" s="26">
        <f t="shared" si="264"/>
        <v>6</v>
      </c>
      <c r="AL4642" s="26">
        <f t="shared" si="265"/>
        <v>12</v>
      </c>
      <c r="AM4642" s="94" t="str">
        <f t="shared" si="266"/>
        <v>6/12 Log Off</v>
      </c>
      <c r="AN4642" s="172">
        <v>45820.547407407408</v>
      </c>
      <c r="AO4642" s="69" t="s">
        <v>186</v>
      </c>
      <c r="AP4642" s="69" t="s">
        <v>1913</v>
      </c>
      <c r="AQ4642" s="69" t="s">
        <v>186</v>
      </c>
      <c r="AR4642" s="69" t="s">
        <v>1917</v>
      </c>
    </row>
    <row r="4643" spans="36:44" ht="14.4">
      <c r="AJ4643" s="26" t="str">
        <f>VLOOKUP(AQ4643,'user list'!A:B,2,0)</f>
        <v>Admin</v>
      </c>
      <c r="AK4643" s="26">
        <f t="shared" ref="AK4643:AK4706" si="267">MONTH(AN4643)</f>
        <v>6</v>
      </c>
      <c r="AL4643" s="26">
        <f t="shared" ref="AL4643:AL4706" si="268">DAY(AN4643)</f>
        <v>12</v>
      </c>
      <c r="AM4643" s="94" t="str">
        <f t="shared" ref="AM4643:AM4706" si="269">AK4643&amp;"/"&amp;AL4643&amp;" "&amp;AR4643</f>
        <v>6/12 Log In</v>
      </c>
      <c r="AN4643" s="172">
        <v>45820.547905092593</v>
      </c>
      <c r="AO4643" s="69" t="s">
        <v>186</v>
      </c>
      <c r="AP4643" s="69" t="s">
        <v>1913</v>
      </c>
      <c r="AQ4643" s="69" t="s">
        <v>186</v>
      </c>
      <c r="AR4643" s="69" t="s">
        <v>1916</v>
      </c>
    </row>
    <row r="4644" spans="36:44" ht="14.4">
      <c r="AJ4644" s="26" t="e">
        <f>VLOOKUP(AQ4644,'user list'!A:B,2,0)</f>
        <v>#N/A</v>
      </c>
      <c r="AK4644" s="26">
        <f t="shared" si="267"/>
        <v>6</v>
      </c>
      <c r="AL4644" s="26">
        <f t="shared" si="268"/>
        <v>12</v>
      </c>
      <c r="AM4644" s="94" t="str">
        <f t="shared" si="269"/>
        <v>6/12 Created</v>
      </c>
      <c r="AN4644" s="172">
        <v>45820.550324074073</v>
      </c>
      <c r="AO4644" s="69" t="s">
        <v>186</v>
      </c>
      <c r="AP4644" s="69" t="s">
        <v>1930</v>
      </c>
      <c r="AQ4644" s="69" t="s">
        <v>1932</v>
      </c>
      <c r="AR4644" s="69" t="s">
        <v>1921</v>
      </c>
    </row>
    <row r="4645" spans="36:44" ht="14.4">
      <c r="AJ4645" s="26" t="e">
        <f>VLOOKUP(AQ4645,'user list'!A:B,2,0)</f>
        <v>#N/A</v>
      </c>
      <c r="AK4645" s="26">
        <f t="shared" si="267"/>
        <v>6</v>
      </c>
      <c r="AL4645" s="26">
        <f t="shared" si="268"/>
        <v>12</v>
      </c>
      <c r="AM4645" s="94" t="str">
        <f t="shared" si="269"/>
        <v>6/12 Changed</v>
      </c>
      <c r="AN4645" s="172">
        <v>45820.550324074073</v>
      </c>
      <c r="AO4645" s="69" t="s">
        <v>186</v>
      </c>
      <c r="AP4645" s="69" t="s">
        <v>1930</v>
      </c>
      <c r="AQ4645" s="69" t="s">
        <v>1932</v>
      </c>
      <c r="AR4645" s="69" t="s">
        <v>1918</v>
      </c>
    </row>
    <row r="4646" spans="36:44" ht="14.4">
      <c r="AJ4646" s="26" t="e">
        <f>VLOOKUP(AQ4646,'user list'!A:B,2,0)</f>
        <v>#N/A</v>
      </c>
      <c r="AK4646" s="26">
        <f t="shared" si="267"/>
        <v>6</v>
      </c>
      <c r="AL4646" s="26">
        <f t="shared" si="268"/>
        <v>12</v>
      </c>
      <c r="AM4646" s="94" t="str">
        <f t="shared" si="269"/>
        <v>6/12 Changed</v>
      </c>
      <c r="AN4646" s="172">
        <v>45820.550324074073</v>
      </c>
      <c r="AO4646" s="69" t="s">
        <v>186</v>
      </c>
      <c r="AP4646" s="69" t="s">
        <v>1930</v>
      </c>
      <c r="AQ4646" s="69" t="s">
        <v>1932</v>
      </c>
      <c r="AR4646" s="69" t="s">
        <v>1918</v>
      </c>
    </row>
    <row r="4647" spans="36:44" ht="14.4">
      <c r="AJ4647" s="26" t="str">
        <f>VLOOKUP(AQ4647,'user list'!A:B,2,0)</f>
        <v>Admin</v>
      </c>
      <c r="AK4647" s="26">
        <f t="shared" si="267"/>
        <v>6</v>
      </c>
      <c r="AL4647" s="26">
        <f t="shared" si="268"/>
        <v>12</v>
      </c>
      <c r="AM4647" s="94" t="str">
        <f t="shared" si="269"/>
        <v>6/12 Log In</v>
      </c>
      <c r="AN4647" s="172">
        <v>45820.562777777777</v>
      </c>
      <c r="AO4647" s="69" t="s">
        <v>186</v>
      </c>
      <c r="AP4647" s="69" t="s">
        <v>1913</v>
      </c>
      <c r="AQ4647" s="69" t="s">
        <v>186</v>
      </c>
      <c r="AR4647" s="69" t="s">
        <v>1916</v>
      </c>
    </row>
    <row r="4648" spans="36:44" ht="14.4">
      <c r="AJ4648" s="26" t="str">
        <f>VLOOKUP(AQ4648,'user list'!A:B,2,0)</f>
        <v>Admin</v>
      </c>
      <c r="AK4648" s="26">
        <f t="shared" si="267"/>
        <v>6</v>
      </c>
      <c r="AL4648" s="26">
        <f t="shared" si="268"/>
        <v>12</v>
      </c>
      <c r="AM4648" s="94" t="str">
        <f t="shared" si="269"/>
        <v>6/12 Log In</v>
      </c>
      <c r="AN4648" s="172">
        <v>45820.574976851851</v>
      </c>
      <c r="AO4648" s="69" t="s">
        <v>186</v>
      </c>
      <c r="AP4648" s="69" t="s">
        <v>1913</v>
      </c>
      <c r="AQ4648" s="69" t="s">
        <v>186</v>
      </c>
      <c r="AR4648" s="69" t="s">
        <v>1916</v>
      </c>
    </row>
    <row r="4649" spans="36:44" ht="14.4">
      <c r="AJ4649" s="26" t="str">
        <f>VLOOKUP(AQ4649,'user list'!A:B,2,0)</f>
        <v>Admin</v>
      </c>
      <c r="AK4649" s="26">
        <f t="shared" si="267"/>
        <v>6</v>
      </c>
      <c r="AL4649" s="26">
        <f t="shared" si="268"/>
        <v>12</v>
      </c>
      <c r="AM4649" s="94" t="str">
        <f t="shared" si="269"/>
        <v>6/12 Log Off</v>
      </c>
      <c r="AN4649" s="172">
        <v>45820.590914351851</v>
      </c>
      <c r="AO4649" s="69" t="s">
        <v>186</v>
      </c>
      <c r="AP4649" s="69" t="s">
        <v>1913</v>
      </c>
      <c r="AQ4649" s="69" t="s">
        <v>186</v>
      </c>
      <c r="AR4649" s="69" t="s">
        <v>1917</v>
      </c>
    </row>
    <row r="4650" spans="36:44" ht="14.4">
      <c r="AJ4650" s="26" t="str">
        <f>VLOOKUP(AQ4650,'user list'!A:B,2,0)</f>
        <v>Admin</v>
      </c>
      <c r="AK4650" s="26">
        <f t="shared" si="267"/>
        <v>6</v>
      </c>
      <c r="AL4650" s="26">
        <f t="shared" si="268"/>
        <v>12</v>
      </c>
      <c r="AM4650" s="94" t="str">
        <f t="shared" si="269"/>
        <v>6/12 Log In</v>
      </c>
      <c r="AN4650" s="172">
        <v>45820.730173611111</v>
      </c>
      <c r="AO4650" s="69" t="s">
        <v>186</v>
      </c>
      <c r="AP4650" s="69" t="s">
        <v>1913</v>
      </c>
      <c r="AQ4650" s="69" t="s">
        <v>186</v>
      </c>
      <c r="AR4650" s="69" t="s">
        <v>1916</v>
      </c>
    </row>
    <row r="4651" spans="36:44" ht="14.4">
      <c r="AJ4651" s="26" t="e">
        <f>VLOOKUP(AQ4651,'user list'!A:B,2,0)</f>
        <v>#N/A</v>
      </c>
      <c r="AK4651" s="26">
        <f t="shared" si="267"/>
        <v>6</v>
      </c>
      <c r="AL4651" s="26">
        <f t="shared" si="268"/>
        <v>12</v>
      </c>
      <c r="AM4651" s="94" t="str">
        <f t="shared" si="269"/>
        <v>6/12 Changed</v>
      </c>
      <c r="AN4651" s="172">
        <v>45820.739201388889</v>
      </c>
      <c r="AO4651" s="69" t="s">
        <v>186</v>
      </c>
      <c r="AP4651" s="69" t="s">
        <v>1933</v>
      </c>
      <c r="AQ4651" s="69" t="s">
        <v>1934</v>
      </c>
      <c r="AR4651" s="69" t="s">
        <v>1918</v>
      </c>
    </row>
    <row r="4652" spans="36:44" ht="14.4">
      <c r="AJ4652" s="26" t="str">
        <f>VLOOKUP(AQ4652,'user list'!A:B,2,0)</f>
        <v>Admin</v>
      </c>
      <c r="AK4652" s="26">
        <f t="shared" si="267"/>
        <v>6</v>
      </c>
      <c r="AL4652" s="26">
        <f t="shared" si="268"/>
        <v>12</v>
      </c>
      <c r="AM4652" s="94" t="str">
        <f t="shared" si="269"/>
        <v>6/12 Log Off</v>
      </c>
      <c r="AN4652" s="172">
        <v>45820.827245370368</v>
      </c>
      <c r="AO4652" s="69" t="s">
        <v>186</v>
      </c>
      <c r="AP4652" s="69" t="s">
        <v>1913</v>
      </c>
      <c r="AQ4652" s="69" t="s">
        <v>186</v>
      </c>
      <c r="AR4652" s="69" t="s">
        <v>1917</v>
      </c>
    </row>
    <row r="4653" spans="36:44" ht="14.4">
      <c r="AJ4653" s="26" t="str">
        <f>VLOOKUP(AQ4653,'user list'!A:B,2,0)</f>
        <v>Admin</v>
      </c>
      <c r="AK4653" s="26">
        <f t="shared" si="267"/>
        <v>6</v>
      </c>
      <c r="AL4653" s="26">
        <f t="shared" si="268"/>
        <v>12</v>
      </c>
      <c r="AM4653" s="94" t="str">
        <f t="shared" si="269"/>
        <v>6/12 Log In</v>
      </c>
      <c r="AN4653" s="172">
        <v>45820.886828703704</v>
      </c>
      <c r="AO4653" s="69" t="s">
        <v>186</v>
      </c>
      <c r="AP4653" s="69" t="s">
        <v>1913</v>
      </c>
      <c r="AQ4653" s="69" t="s">
        <v>186</v>
      </c>
      <c r="AR4653" s="69" t="s">
        <v>1916</v>
      </c>
    </row>
    <row r="4654" spans="36:44" ht="14.4">
      <c r="AJ4654" s="26" t="e">
        <f>VLOOKUP(AQ4654,'user list'!A:B,2,0)</f>
        <v>#N/A</v>
      </c>
      <c r="AK4654" s="26">
        <f t="shared" si="267"/>
        <v>6</v>
      </c>
      <c r="AL4654" s="26">
        <f t="shared" si="268"/>
        <v>12</v>
      </c>
      <c r="AM4654" s="94" t="str">
        <f t="shared" si="269"/>
        <v>6/12 Changed</v>
      </c>
      <c r="AN4654" s="172">
        <v>45820.903831018521</v>
      </c>
      <c r="AO4654" s="69" t="s">
        <v>186</v>
      </c>
      <c r="AP4654" s="69" t="s">
        <v>1930</v>
      </c>
      <c r="AQ4654" s="69" t="s">
        <v>1935</v>
      </c>
      <c r="AR4654" s="69" t="s">
        <v>1918</v>
      </c>
    </row>
    <row r="4655" spans="36:44" ht="14.4">
      <c r="AJ4655" s="26" t="str">
        <f>VLOOKUP(AQ4655,'user list'!A:B,2,0)</f>
        <v>Admin</v>
      </c>
      <c r="AK4655" s="26">
        <f t="shared" si="267"/>
        <v>6</v>
      </c>
      <c r="AL4655" s="26">
        <f t="shared" si="268"/>
        <v>13</v>
      </c>
      <c r="AM4655" s="94" t="str">
        <f t="shared" si="269"/>
        <v>6/13 Log Off</v>
      </c>
      <c r="AN4655" s="172">
        <v>45821.127071759256</v>
      </c>
      <c r="AO4655" s="69" t="s">
        <v>186</v>
      </c>
      <c r="AP4655" s="69" t="s">
        <v>1913</v>
      </c>
      <c r="AQ4655" s="69" t="s">
        <v>186</v>
      </c>
      <c r="AR4655" s="69" t="s">
        <v>1917</v>
      </c>
    </row>
    <row r="4656" spans="36:44" ht="14.4">
      <c r="AJ4656" s="26" t="str">
        <f>VLOOKUP(AQ4656,'user list'!A:B,2,0)</f>
        <v>Admin</v>
      </c>
      <c r="AK4656" s="26">
        <f t="shared" si="267"/>
        <v>6</v>
      </c>
      <c r="AL4656" s="26">
        <f t="shared" si="268"/>
        <v>13</v>
      </c>
      <c r="AM4656" s="94" t="str">
        <f t="shared" si="269"/>
        <v>6/13 Log In</v>
      </c>
      <c r="AN4656" s="172">
        <v>45821.127268518518</v>
      </c>
      <c r="AO4656" s="69" t="s">
        <v>186</v>
      </c>
      <c r="AP4656" s="69" t="s">
        <v>1913</v>
      </c>
      <c r="AQ4656" s="69" t="s">
        <v>186</v>
      </c>
      <c r="AR4656" s="69" t="s">
        <v>1916</v>
      </c>
    </row>
    <row r="4657" spans="36:44" ht="14.4">
      <c r="AJ4657" s="26" t="str">
        <f>VLOOKUP(AQ4657,'user list'!A:B,2,0)</f>
        <v>OCM</v>
      </c>
      <c r="AK4657" s="26">
        <f t="shared" si="267"/>
        <v>6</v>
      </c>
      <c r="AL4657" s="26">
        <f t="shared" si="268"/>
        <v>13</v>
      </c>
      <c r="AM4657" s="94" t="str">
        <f t="shared" si="269"/>
        <v>6/13 Log In</v>
      </c>
      <c r="AN4657" s="172">
        <v>45821.135092592594</v>
      </c>
      <c r="AO4657" s="69" t="s">
        <v>230</v>
      </c>
      <c r="AP4657" s="69" t="s">
        <v>1913</v>
      </c>
      <c r="AQ4657" s="69" t="s">
        <v>230</v>
      </c>
      <c r="AR4657" s="69" t="s">
        <v>1916</v>
      </c>
    </row>
    <row r="4658" spans="36:44" ht="14.4">
      <c r="AJ4658" s="26" t="str">
        <f>VLOOKUP(AQ4658,'user list'!A:B,2,0)</f>
        <v>OCM</v>
      </c>
      <c r="AK4658" s="26">
        <f t="shared" si="267"/>
        <v>6</v>
      </c>
      <c r="AL4658" s="26">
        <f t="shared" si="268"/>
        <v>13</v>
      </c>
      <c r="AM4658" s="94" t="str">
        <f t="shared" si="269"/>
        <v>6/13 Log In</v>
      </c>
      <c r="AN4658" s="172">
        <v>45821.135358796295</v>
      </c>
      <c r="AO4658" s="69" t="s">
        <v>230</v>
      </c>
      <c r="AP4658" s="69" t="s">
        <v>1913</v>
      </c>
      <c r="AQ4658" s="69" t="s">
        <v>230</v>
      </c>
      <c r="AR4658" s="69" t="s">
        <v>1916</v>
      </c>
    </row>
    <row r="4659" spans="36:44" ht="14.4">
      <c r="AJ4659" s="26" t="str">
        <f>VLOOKUP(AQ4659,'user list'!A:B,2,0)</f>
        <v>Admin</v>
      </c>
      <c r="AK4659" s="26">
        <f t="shared" si="267"/>
        <v>6</v>
      </c>
      <c r="AL4659" s="26">
        <f t="shared" si="268"/>
        <v>13</v>
      </c>
      <c r="AM4659" s="94" t="str">
        <f t="shared" si="269"/>
        <v>6/13 Log In</v>
      </c>
      <c r="AN4659" s="172">
        <v>45821.138078703705</v>
      </c>
      <c r="AO4659" s="69" t="s">
        <v>186</v>
      </c>
      <c r="AP4659" s="69" t="s">
        <v>1913</v>
      </c>
      <c r="AQ4659" s="69" t="s">
        <v>186</v>
      </c>
      <c r="AR4659" s="69" t="s">
        <v>1916</v>
      </c>
    </row>
    <row r="4660" spans="36:44" ht="14.4">
      <c r="AJ4660" s="26" t="str">
        <f>VLOOKUP(AQ4660,'user list'!A:B,2,0)</f>
        <v>Admin</v>
      </c>
      <c r="AK4660" s="26">
        <f t="shared" si="267"/>
        <v>6</v>
      </c>
      <c r="AL4660" s="26">
        <f t="shared" si="268"/>
        <v>13</v>
      </c>
      <c r="AM4660" s="94" t="str">
        <f t="shared" si="269"/>
        <v>6/13 Log In</v>
      </c>
      <c r="AN4660" s="172">
        <v>45821.13894675926</v>
      </c>
      <c r="AO4660" s="69" t="s">
        <v>186</v>
      </c>
      <c r="AP4660" s="69" t="s">
        <v>1913</v>
      </c>
      <c r="AQ4660" s="69" t="s">
        <v>186</v>
      </c>
      <c r="AR4660" s="69" t="s">
        <v>1916</v>
      </c>
    </row>
    <row r="4661" spans="36:44" ht="14.4">
      <c r="AJ4661" s="26" t="str">
        <f>VLOOKUP(AQ4661,'user list'!A:B,2,0)</f>
        <v>OCM</v>
      </c>
      <c r="AK4661" s="26">
        <f t="shared" si="267"/>
        <v>6</v>
      </c>
      <c r="AL4661" s="26">
        <f t="shared" si="268"/>
        <v>13</v>
      </c>
      <c r="AM4661" s="94" t="str">
        <f t="shared" si="269"/>
        <v>6/13 Log Off</v>
      </c>
      <c r="AN4661" s="172">
        <v>45821.150775462964</v>
      </c>
      <c r="AO4661" s="69" t="s">
        <v>230</v>
      </c>
      <c r="AP4661" s="69" t="s">
        <v>1913</v>
      </c>
      <c r="AQ4661" s="69" t="s">
        <v>230</v>
      </c>
      <c r="AR4661" s="69" t="s">
        <v>1917</v>
      </c>
    </row>
    <row r="4662" spans="36:44" ht="14.4">
      <c r="AJ4662" s="26" t="str">
        <f>VLOOKUP(AQ4662,'user list'!A:B,2,0)</f>
        <v>OCM</v>
      </c>
      <c r="AK4662" s="26">
        <f t="shared" si="267"/>
        <v>6</v>
      </c>
      <c r="AL4662" s="26">
        <f t="shared" si="268"/>
        <v>13</v>
      </c>
      <c r="AM4662" s="94" t="str">
        <f t="shared" si="269"/>
        <v>6/13 Log In</v>
      </c>
      <c r="AN4662" s="172">
        <v>45821.150891203702</v>
      </c>
      <c r="AO4662" s="69" t="s">
        <v>230</v>
      </c>
      <c r="AP4662" s="69" t="s">
        <v>1913</v>
      </c>
      <c r="AQ4662" s="69" t="s">
        <v>230</v>
      </c>
      <c r="AR4662" s="69" t="s">
        <v>1916</v>
      </c>
    </row>
    <row r="4663" spans="36:44" ht="14.4">
      <c r="AJ4663" s="26" t="str">
        <f>VLOOKUP(AQ4663,'user list'!A:B,2,0)</f>
        <v>Admin</v>
      </c>
      <c r="AK4663" s="26">
        <f t="shared" si="267"/>
        <v>6</v>
      </c>
      <c r="AL4663" s="26">
        <f t="shared" si="268"/>
        <v>13</v>
      </c>
      <c r="AM4663" s="94" t="str">
        <f t="shared" si="269"/>
        <v>6/13 Log In</v>
      </c>
      <c r="AN4663" s="172">
        <v>45821.157685185186</v>
      </c>
      <c r="AO4663" s="69" t="s">
        <v>186</v>
      </c>
      <c r="AP4663" s="69" t="s">
        <v>1913</v>
      </c>
      <c r="AQ4663" s="69" t="s">
        <v>186</v>
      </c>
      <c r="AR4663" s="69" t="s">
        <v>1916</v>
      </c>
    </row>
    <row r="4664" spans="36:44" ht="14.4">
      <c r="AJ4664" s="26" t="str">
        <f>VLOOKUP(AQ4664,'user list'!A:B,2,0)</f>
        <v>Admin</v>
      </c>
      <c r="AK4664" s="26">
        <f t="shared" si="267"/>
        <v>6</v>
      </c>
      <c r="AL4664" s="26">
        <f t="shared" si="268"/>
        <v>13</v>
      </c>
      <c r="AM4664" s="94" t="str">
        <f t="shared" si="269"/>
        <v>6/13 Log In</v>
      </c>
      <c r="AN4664" s="172">
        <v>45821.157685185186</v>
      </c>
      <c r="AO4664" s="69" t="s">
        <v>186</v>
      </c>
      <c r="AP4664" s="69" t="s">
        <v>1913</v>
      </c>
      <c r="AQ4664" s="69" t="s">
        <v>186</v>
      </c>
      <c r="AR4664" s="69" t="s">
        <v>1916</v>
      </c>
    </row>
    <row r="4665" spans="36:44" ht="14.4">
      <c r="AJ4665" s="26" t="str">
        <f>VLOOKUP(AQ4665,'user list'!A:B,2,0)</f>
        <v>Admin</v>
      </c>
      <c r="AK4665" s="26">
        <f t="shared" si="267"/>
        <v>6</v>
      </c>
      <c r="AL4665" s="26">
        <f t="shared" si="268"/>
        <v>13</v>
      </c>
      <c r="AM4665" s="94" t="str">
        <f t="shared" si="269"/>
        <v>6/13 Log In</v>
      </c>
      <c r="AN4665" s="172">
        <v>45821.157685185186</v>
      </c>
      <c r="AO4665" s="69" t="s">
        <v>186</v>
      </c>
      <c r="AP4665" s="69" t="s">
        <v>1913</v>
      </c>
      <c r="AQ4665" s="69" t="s">
        <v>186</v>
      </c>
      <c r="AR4665" s="69" t="s">
        <v>1916</v>
      </c>
    </row>
    <row r="4666" spans="36:44" ht="14.4">
      <c r="AJ4666" s="26" t="str">
        <f>VLOOKUP(AQ4666,'user list'!A:B,2,0)</f>
        <v>Admin</v>
      </c>
      <c r="AK4666" s="26">
        <f t="shared" si="267"/>
        <v>6</v>
      </c>
      <c r="AL4666" s="26">
        <f t="shared" si="268"/>
        <v>13</v>
      </c>
      <c r="AM4666" s="94" t="str">
        <f t="shared" si="269"/>
        <v>6/13 Log In</v>
      </c>
      <c r="AN4666" s="172">
        <v>45821.168888888889</v>
      </c>
      <c r="AO4666" s="69" t="s">
        <v>186</v>
      </c>
      <c r="AP4666" s="69" t="s">
        <v>1913</v>
      </c>
      <c r="AQ4666" s="69" t="s">
        <v>186</v>
      </c>
      <c r="AR4666" s="69" t="s">
        <v>1916</v>
      </c>
    </row>
    <row r="4667" spans="36:44" ht="14.4">
      <c r="AJ4667" s="26" t="str">
        <f>VLOOKUP(AQ4667,'user list'!A:B,2,0)</f>
        <v>Admin</v>
      </c>
      <c r="AK4667" s="26">
        <f t="shared" si="267"/>
        <v>6</v>
      </c>
      <c r="AL4667" s="26">
        <f t="shared" si="268"/>
        <v>13</v>
      </c>
      <c r="AM4667" s="94" t="str">
        <f t="shared" si="269"/>
        <v>6/13 Log In</v>
      </c>
      <c r="AN4667" s="172">
        <v>45821.180324074077</v>
      </c>
      <c r="AO4667" s="69" t="s">
        <v>186</v>
      </c>
      <c r="AP4667" s="69" t="s">
        <v>1913</v>
      </c>
      <c r="AQ4667" s="69" t="s">
        <v>186</v>
      </c>
      <c r="AR4667" s="69" t="s">
        <v>1916</v>
      </c>
    </row>
    <row r="4668" spans="36:44" ht="14.4">
      <c r="AJ4668" s="26" t="str">
        <f>VLOOKUP(AQ4668,'user list'!A:B,2,0)</f>
        <v>ASC</v>
      </c>
      <c r="AK4668" s="26">
        <f t="shared" si="267"/>
        <v>6</v>
      </c>
      <c r="AL4668" s="26">
        <f t="shared" si="268"/>
        <v>13</v>
      </c>
      <c r="AM4668" s="94" t="str">
        <f t="shared" si="269"/>
        <v>6/13 Log In</v>
      </c>
      <c r="AN4668" s="172">
        <v>45821.187395833331</v>
      </c>
      <c r="AO4668" s="69" t="s">
        <v>286</v>
      </c>
      <c r="AP4668" s="69" t="s">
        <v>1913</v>
      </c>
      <c r="AQ4668" s="69" t="s">
        <v>286</v>
      </c>
      <c r="AR4668" s="69" t="s">
        <v>1916</v>
      </c>
    </row>
    <row r="4669" spans="36:44" ht="14.4">
      <c r="AJ4669" s="26" t="str">
        <f>VLOOKUP(AQ4669,'user list'!A:B,2,0)</f>
        <v>Admin</v>
      </c>
      <c r="AK4669" s="26">
        <f t="shared" si="267"/>
        <v>6</v>
      </c>
      <c r="AL4669" s="26">
        <f t="shared" si="268"/>
        <v>13</v>
      </c>
      <c r="AM4669" s="94" t="str">
        <f t="shared" si="269"/>
        <v>6/13 Log In</v>
      </c>
      <c r="AN4669" s="172">
        <v>45821.187615740739</v>
      </c>
      <c r="AO4669" s="69" t="s">
        <v>186</v>
      </c>
      <c r="AP4669" s="69" t="s">
        <v>1913</v>
      </c>
      <c r="AQ4669" s="69" t="s">
        <v>186</v>
      </c>
      <c r="AR4669" s="69" t="s">
        <v>1916</v>
      </c>
    </row>
    <row r="4670" spans="36:44" ht="14.4">
      <c r="AJ4670" s="26" t="str">
        <f>VLOOKUP(AQ4670,'user list'!A:B,2,0)</f>
        <v>Admin</v>
      </c>
      <c r="AK4670" s="26">
        <f t="shared" si="267"/>
        <v>6</v>
      </c>
      <c r="AL4670" s="26">
        <f t="shared" si="268"/>
        <v>13</v>
      </c>
      <c r="AM4670" s="94" t="str">
        <f t="shared" si="269"/>
        <v>6/13 Log In</v>
      </c>
      <c r="AN4670" s="172">
        <v>45821.187615740739</v>
      </c>
      <c r="AO4670" s="69" t="s">
        <v>186</v>
      </c>
      <c r="AP4670" s="69" t="s">
        <v>1913</v>
      </c>
      <c r="AQ4670" s="69" t="s">
        <v>186</v>
      </c>
      <c r="AR4670" s="69" t="s">
        <v>1916</v>
      </c>
    </row>
    <row r="4671" spans="36:44" ht="14.4">
      <c r="AJ4671" s="26" t="str">
        <f>VLOOKUP(AQ4671,'user list'!A:B,2,0)</f>
        <v>ASC</v>
      </c>
      <c r="AK4671" s="26">
        <f t="shared" si="267"/>
        <v>6</v>
      </c>
      <c r="AL4671" s="26">
        <f t="shared" si="268"/>
        <v>13</v>
      </c>
      <c r="AM4671" s="94" t="str">
        <f t="shared" si="269"/>
        <v>6/13 Log Off</v>
      </c>
      <c r="AN4671" s="172">
        <v>45821.194502314815</v>
      </c>
      <c r="AO4671" s="69" t="s">
        <v>286</v>
      </c>
      <c r="AP4671" s="69" t="s">
        <v>1913</v>
      </c>
      <c r="AQ4671" s="69" t="s">
        <v>286</v>
      </c>
      <c r="AR4671" s="69" t="s">
        <v>1917</v>
      </c>
    </row>
    <row r="4672" spans="36:44" ht="14.4">
      <c r="AJ4672" s="26" t="str">
        <f>VLOOKUP(AQ4672,'user list'!A:B,2,0)</f>
        <v>OCA</v>
      </c>
      <c r="AK4672" s="26">
        <f t="shared" si="267"/>
        <v>6</v>
      </c>
      <c r="AL4672" s="26">
        <f t="shared" si="268"/>
        <v>13</v>
      </c>
      <c r="AM4672" s="94" t="str">
        <f t="shared" si="269"/>
        <v>6/13 Log In</v>
      </c>
      <c r="AN4672" s="172">
        <v>45821.194652777776</v>
      </c>
      <c r="AO4672" s="69" t="s">
        <v>224</v>
      </c>
      <c r="AP4672" s="69" t="s">
        <v>1913</v>
      </c>
      <c r="AQ4672" s="69" t="s">
        <v>224</v>
      </c>
      <c r="AR4672" s="69" t="s">
        <v>1916</v>
      </c>
    </row>
    <row r="4673" spans="36:44" ht="14.4">
      <c r="AJ4673" s="26" t="str">
        <f>VLOOKUP(AQ4673,'user list'!A:B,2,0)</f>
        <v>OCA</v>
      </c>
      <c r="AK4673" s="26">
        <f t="shared" si="267"/>
        <v>6</v>
      </c>
      <c r="AL4673" s="26">
        <f t="shared" si="268"/>
        <v>13</v>
      </c>
      <c r="AM4673" s="94" t="str">
        <f t="shared" si="269"/>
        <v>6/13 Log Off</v>
      </c>
      <c r="AN4673" s="172">
        <v>45821.209687499999</v>
      </c>
      <c r="AO4673" s="69" t="s">
        <v>224</v>
      </c>
      <c r="AP4673" s="69" t="s">
        <v>1913</v>
      </c>
      <c r="AQ4673" s="69" t="s">
        <v>224</v>
      </c>
      <c r="AR4673" s="69" t="s">
        <v>1917</v>
      </c>
    </row>
    <row r="4674" spans="36:44" ht="14.4">
      <c r="AJ4674" s="26" t="str">
        <f>VLOOKUP(AQ4674,'user list'!A:B,2,0)</f>
        <v>QCPL</v>
      </c>
      <c r="AK4674" s="26">
        <f t="shared" si="267"/>
        <v>6</v>
      </c>
      <c r="AL4674" s="26">
        <f t="shared" si="268"/>
        <v>13</v>
      </c>
      <c r="AM4674" s="94" t="str">
        <f t="shared" si="269"/>
        <v>6/13 Log In</v>
      </c>
      <c r="AN4674" s="172">
        <v>45821.270370370374</v>
      </c>
      <c r="AO4674" s="69" t="s">
        <v>268</v>
      </c>
      <c r="AP4674" s="69" t="s">
        <v>1913</v>
      </c>
      <c r="AQ4674" s="69" t="s">
        <v>268</v>
      </c>
      <c r="AR4674" s="69" t="s">
        <v>1916</v>
      </c>
    </row>
    <row r="4675" spans="36:44" ht="14.4">
      <c r="AJ4675" s="26" t="str">
        <f>VLOOKUP(AQ4675,'user list'!A:B,2,0)</f>
        <v>Admin</v>
      </c>
      <c r="AK4675" s="26">
        <f t="shared" si="267"/>
        <v>6</v>
      </c>
      <c r="AL4675" s="26">
        <f t="shared" si="268"/>
        <v>13</v>
      </c>
      <c r="AM4675" s="94" t="str">
        <f t="shared" si="269"/>
        <v>6/13 Log In</v>
      </c>
      <c r="AN4675" s="172">
        <v>45821.276990740742</v>
      </c>
      <c r="AO4675" s="69" t="s">
        <v>186</v>
      </c>
      <c r="AP4675" s="69" t="s">
        <v>1913</v>
      </c>
      <c r="AQ4675" s="69" t="s">
        <v>186</v>
      </c>
      <c r="AR4675" s="69" t="s">
        <v>1916</v>
      </c>
    </row>
    <row r="4676" spans="36:44" ht="14.4">
      <c r="AJ4676" s="26" t="str">
        <f>VLOOKUP(AQ4676,'user list'!A:B,2,0)</f>
        <v>Admin</v>
      </c>
      <c r="AK4676" s="26">
        <f t="shared" si="267"/>
        <v>6</v>
      </c>
      <c r="AL4676" s="26">
        <f t="shared" si="268"/>
        <v>13</v>
      </c>
      <c r="AM4676" s="94" t="str">
        <f t="shared" si="269"/>
        <v>6/13 Log In</v>
      </c>
      <c r="AN4676" s="172">
        <v>45821.277766203704</v>
      </c>
      <c r="AO4676" s="69" t="s">
        <v>186</v>
      </c>
      <c r="AP4676" s="69" t="s">
        <v>1913</v>
      </c>
      <c r="AQ4676" s="69" t="s">
        <v>186</v>
      </c>
      <c r="AR4676" s="69" t="s">
        <v>1916</v>
      </c>
    </row>
    <row r="4677" spans="36:44" ht="14.4">
      <c r="AJ4677" s="26" t="str">
        <f>VLOOKUP(AQ4677,'user list'!A:B,2,0)</f>
        <v>Admin</v>
      </c>
      <c r="AK4677" s="26">
        <f t="shared" si="267"/>
        <v>6</v>
      </c>
      <c r="AL4677" s="26">
        <f t="shared" si="268"/>
        <v>13</v>
      </c>
      <c r="AM4677" s="94" t="str">
        <f t="shared" si="269"/>
        <v>6/13 Log In</v>
      </c>
      <c r="AN4677" s="172">
        <v>45821.277766203704</v>
      </c>
      <c r="AO4677" s="69" t="s">
        <v>186</v>
      </c>
      <c r="AP4677" s="69" t="s">
        <v>1913</v>
      </c>
      <c r="AQ4677" s="69" t="s">
        <v>186</v>
      </c>
      <c r="AR4677" s="69" t="s">
        <v>1916</v>
      </c>
    </row>
    <row r="4678" spans="36:44" ht="14.4">
      <c r="AJ4678" s="26" t="str">
        <f>VLOOKUP(AQ4678,'user list'!A:B,2,0)</f>
        <v>CAD</v>
      </c>
      <c r="AK4678" s="26">
        <f t="shared" si="267"/>
        <v>6</v>
      </c>
      <c r="AL4678" s="26">
        <f t="shared" si="268"/>
        <v>13</v>
      </c>
      <c r="AM4678" s="94" t="str">
        <f t="shared" si="269"/>
        <v>6/13 Log In</v>
      </c>
      <c r="AN4678" s="172">
        <v>45821.301388888889</v>
      </c>
      <c r="AO4678" s="69" t="s">
        <v>196</v>
      </c>
      <c r="AP4678" s="69" t="s">
        <v>1913</v>
      </c>
      <c r="AQ4678" s="69" t="s">
        <v>196</v>
      </c>
      <c r="AR4678" s="69" t="s">
        <v>1916</v>
      </c>
    </row>
    <row r="4679" spans="36:44" ht="14.4">
      <c r="AJ4679" s="26" t="str">
        <f>VLOOKUP(AQ4679,'user list'!A:B,2,0)</f>
        <v>CAD</v>
      </c>
      <c r="AK4679" s="26">
        <f t="shared" si="267"/>
        <v>6</v>
      </c>
      <c r="AL4679" s="26">
        <f t="shared" si="268"/>
        <v>13</v>
      </c>
      <c r="AM4679" s="94" t="str">
        <f t="shared" si="269"/>
        <v>6/13 Log In</v>
      </c>
      <c r="AN4679" s="172">
        <v>45821.301782407405</v>
      </c>
      <c r="AO4679" s="69" t="s">
        <v>196</v>
      </c>
      <c r="AP4679" s="69" t="s">
        <v>1913</v>
      </c>
      <c r="AQ4679" s="69" t="s">
        <v>196</v>
      </c>
      <c r="AR4679" s="69" t="s">
        <v>1916</v>
      </c>
    </row>
    <row r="4680" spans="36:44" ht="14.4">
      <c r="AJ4680" s="26" t="str">
        <f>VLOOKUP(AQ4680,'user list'!A:B,2,0)</f>
        <v>OSSP</v>
      </c>
      <c r="AK4680" s="26">
        <f t="shared" si="267"/>
        <v>6</v>
      </c>
      <c r="AL4680" s="26">
        <f t="shared" si="268"/>
        <v>13</v>
      </c>
      <c r="AM4680" s="94" t="str">
        <f t="shared" si="269"/>
        <v>6/13 Log In</v>
      </c>
      <c r="AN4680" s="172">
        <v>45821.320636574077</v>
      </c>
      <c r="AO4680" s="69" t="s">
        <v>255</v>
      </c>
      <c r="AP4680" s="69" t="s">
        <v>1913</v>
      </c>
      <c r="AQ4680" s="69" t="s">
        <v>255</v>
      </c>
      <c r="AR4680" s="69" t="s">
        <v>1916</v>
      </c>
    </row>
    <row r="4681" spans="36:44" ht="14.4">
      <c r="AJ4681" s="26" t="str">
        <f>VLOOKUP(AQ4681,'user list'!A:B,2,0)</f>
        <v>OSSP</v>
      </c>
      <c r="AK4681" s="26">
        <f t="shared" si="267"/>
        <v>6</v>
      </c>
      <c r="AL4681" s="26">
        <f t="shared" si="268"/>
        <v>13</v>
      </c>
      <c r="AM4681" s="94" t="str">
        <f t="shared" si="269"/>
        <v>6/13 Log Off</v>
      </c>
      <c r="AN4681" s="172">
        <v>45821.33185185185</v>
      </c>
      <c r="AO4681" s="69" t="s">
        <v>255</v>
      </c>
      <c r="AP4681" s="69" t="s">
        <v>1913</v>
      </c>
      <c r="AQ4681" s="69" t="s">
        <v>255</v>
      </c>
      <c r="AR4681" s="69" t="s">
        <v>1917</v>
      </c>
    </row>
    <row r="4682" spans="36:44" ht="14.4">
      <c r="AJ4682" s="26" t="str">
        <f>VLOOKUP(AQ4682,'user list'!A:B,2,0)</f>
        <v>CAD</v>
      </c>
      <c r="AK4682" s="26">
        <f t="shared" si="267"/>
        <v>6</v>
      </c>
      <c r="AL4682" s="26">
        <f t="shared" si="268"/>
        <v>13</v>
      </c>
      <c r="AM4682" s="94" t="str">
        <f t="shared" si="269"/>
        <v>6/13 Log In</v>
      </c>
      <c r="AN4682" s="172">
        <v>45821.336296296293</v>
      </c>
      <c r="AO4682" s="69" t="s">
        <v>196</v>
      </c>
      <c r="AP4682" s="69" t="s">
        <v>1913</v>
      </c>
      <c r="AQ4682" s="69" t="s">
        <v>196</v>
      </c>
      <c r="AR4682" s="69" t="s">
        <v>1916</v>
      </c>
    </row>
    <row r="4683" spans="36:44" ht="14.4">
      <c r="AJ4683" s="26" t="str">
        <f>VLOOKUP(AQ4683,'user list'!A:B,2,0)</f>
        <v>SSDD</v>
      </c>
      <c r="AK4683" s="26">
        <f t="shared" si="267"/>
        <v>6</v>
      </c>
      <c r="AL4683" s="26">
        <f t="shared" si="268"/>
        <v>13</v>
      </c>
      <c r="AM4683" s="94" t="str">
        <f t="shared" si="269"/>
        <v>6/13 Log In</v>
      </c>
      <c r="AN4683" s="172">
        <v>45821.340879629628</v>
      </c>
      <c r="AO4683" s="69" t="s">
        <v>273</v>
      </c>
      <c r="AP4683" s="69" t="s">
        <v>1913</v>
      </c>
      <c r="AQ4683" s="69" t="s">
        <v>273</v>
      </c>
      <c r="AR4683" s="69" t="s">
        <v>1916</v>
      </c>
    </row>
    <row r="4684" spans="36:44" ht="14.4">
      <c r="AJ4684" s="26" t="str">
        <f>VLOOKUP(AQ4684,'user list'!A:B,2,0)</f>
        <v>PDAD</v>
      </c>
      <c r="AK4684" s="26">
        <f t="shared" si="267"/>
        <v>6</v>
      </c>
      <c r="AL4684" s="26">
        <f t="shared" si="268"/>
        <v>13</v>
      </c>
      <c r="AM4684" s="94" t="str">
        <f t="shared" si="269"/>
        <v>6/13 Log In</v>
      </c>
      <c r="AN4684" s="172">
        <v>45821.344375000001</v>
      </c>
      <c r="AO4684" s="69" t="s">
        <v>257</v>
      </c>
      <c r="AP4684" s="69" t="s">
        <v>1913</v>
      </c>
      <c r="AQ4684" s="69" t="s">
        <v>257</v>
      </c>
      <c r="AR4684" s="69" t="s">
        <v>1916</v>
      </c>
    </row>
    <row r="4685" spans="36:44" ht="14.4">
      <c r="AJ4685" s="26" t="str">
        <f>VLOOKUP(AQ4685,'user list'!A:B,2,0)</f>
        <v>HCDRD</v>
      </c>
      <c r="AK4685" s="26">
        <f t="shared" si="267"/>
        <v>6</v>
      </c>
      <c r="AL4685" s="26">
        <f t="shared" si="268"/>
        <v>13</v>
      </c>
      <c r="AM4685" s="94" t="str">
        <f t="shared" si="269"/>
        <v>6/13 Log In</v>
      </c>
      <c r="AN4685" s="172">
        <v>45821.350624999999</v>
      </c>
      <c r="AO4685" s="69" t="s">
        <v>216</v>
      </c>
      <c r="AP4685" s="69" t="s">
        <v>1913</v>
      </c>
      <c r="AQ4685" s="69" t="s">
        <v>216</v>
      </c>
      <c r="AR4685" s="69" t="s">
        <v>1916</v>
      </c>
    </row>
    <row r="4686" spans="36:44" ht="14.4">
      <c r="AJ4686" s="26" t="str">
        <f>VLOOKUP(AQ4686,'user list'!A:B,2,0)</f>
        <v>PAISD</v>
      </c>
      <c r="AK4686" s="26">
        <f t="shared" si="267"/>
        <v>6</v>
      </c>
      <c r="AL4686" s="26">
        <f t="shared" si="268"/>
        <v>13</v>
      </c>
      <c r="AM4686" s="94" t="str">
        <f t="shared" si="269"/>
        <v>6/13 Log In</v>
      </c>
      <c r="AN4686" s="172">
        <v>45821.351203703707</v>
      </c>
      <c r="AO4686" s="69" t="s">
        <v>256</v>
      </c>
      <c r="AP4686" s="69" t="s">
        <v>1913</v>
      </c>
      <c r="AQ4686" s="69" t="s">
        <v>256</v>
      </c>
      <c r="AR4686" s="69" t="s">
        <v>1916</v>
      </c>
    </row>
    <row r="4687" spans="36:44" ht="14.4">
      <c r="AJ4687" s="26" t="str">
        <f>VLOOKUP(AQ4687,'user list'!A:B,2,0)</f>
        <v>CAD</v>
      </c>
      <c r="AK4687" s="26">
        <f t="shared" si="267"/>
        <v>6</v>
      </c>
      <c r="AL4687" s="26">
        <f t="shared" si="268"/>
        <v>13</v>
      </c>
      <c r="AM4687" s="94" t="str">
        <f t="shared" si="269"/>
        <v>6/13 Log In</v>
      </c>
      <c r="AN4687" s="172">
        <v>45821.351446759261</v>
      </c>
      <c r="AO4687" s="69" t="s">
        <v>196</v>
      </c>
      <c r="AP4687" s="69" t="s">
        <v>1913</v>
      </c>
      <c r="AQ4687" s="69" t="s">
        <v>196</v>
      </c>
      <c r="AR4687" s="69" t="s">
        <v>1916</v>
      </c>
    </row>
    <row r="4688" spans="36:44" ht="14.4">
      <c r="AJ4688" s="26" t="str">
        <f>VLOOKUP(AQ4688,'user list'!A:B,2,0)</f>
        <v>QCYDO</v>
      </c>
      <c r="AK4688" s="26">
        <f t="shared" si="267"/>
        <v>6</v>
      </c>
      <c r="AL4688" s="26">
        <f t="shared" si="268"/>
        <v>13</v>
      </c>
      <c r="AM4688" s="94" t="str">
        <f t="shared" si="269"/>
        <v>6/13 Log In</v>
      </c>
      <c r="AN4688" s="172">
        <v>45821.354664351849</v>
      </c>
      <c r="AO4688" s="69" t="s">
        <v>270</v>
      </c>
      <c r="AP4688" s="69" t="s">
        <v>1913</v>
      </c>
      <c r="AQ4688" s="69" t="s">
        <v>270</v>
      </c>
      <c r="AR4688" s="69" t="s">
        <v>1916</v>
      </c>
    </row>
    <row r="4689" spans="36:44" ht="14.4">
      <c r="AJ4689" s="26" t="str">
        <f>VLOOKUP(AQ4689,'user list'!A:B,2,0)</f>
        <v>SSDD</v>
      </c>
      <c r="AK4689" s="26">
        <f t="shared" si="267"/>
        <v>6</v>
      </c>
      <c r="AL4689" s="26">
        <f t="shared" si="268"/>
        <v>13</v>
      </c>
      <c r="AM4689" s="94" t="str">
        <f t="shared" si="269"/>
        <v>6/13 Log Off</v>
      </c>
      <c r="AN4689" s="172">
        <v>45821.358275462961</v>
      </c>
      <c r="AO4689" s="69" t="s">
        <v>273</v>
      </c>
      <c r="AP4689" s="69" t="s">
        <v>1913</v>
      </c>
      <c r="AQ4689" s="69" t="s">
        <v>273</v>
      </c>
      <c r="AR4689" s="69" t="s">
        <v>1917</v>
      </c>
    </row>
    <row r="4690" spans="36:44" ht="14.4">
      <c r="AJ4690" s="26" t="str">
        <f>VLOOKUP(AQ4690,'user list'!A:B,2,0)</f>
        <v>SSDD</v>
      </c>
      <c r="AK4690" s="26">
        <f t="shared" si="267"/>
        <v>6</v>
      </c>
      <c r="AL4690" s="26">
        <f t="shared" si="268"/>
        <v>13</v>
      </c>
      <c r="AM4690" s="94" t="str">
        <f t="shared" si="269"/>
        <v>6/13 Log In</v>
      </c>
      <c r="AN4690" s="172">
        <v>45821.358900462961</v>
      </c>
      <c r="AO4690" s="69" t="s">
        <v>273</v>
      </c>
      <c r="AP4690" s="69" t="s">
        <v>1913</v>
      </c>
      <c r="AQ4690" s="69" t="s">
        <v>273</v>
      </c>
      <c r="AR4690" s="69" t="s">
        <v>1916</v>
      </c>
    </row>
    <row r="4691" spans="36:44" ht="14.4">
      <c r="AJ4691" s="26" t="str">
        <f>VLOOKUP(AQ4691,'user list'!A:B,2,0)</f>
        <v>PLEB</v>
      </c>
      <c r="AK4691" s="26">
        <f t="shared" si="267"/>
        <v>6</v>
      </c>
      <c r="AL4691" s="26">
        <f t="shared" si="268"/>
        <v>13</v>
      </c>
      <c r="AM4691" s="94" t="str">
        <f t="shared" si="269"/>
        <v>6/13 Log In</v>
      </c>
      <c r="AN4691" s="172">
        <v>45821.360312500001</v>
      </c>
      <c r="AO4691" s="69" t="s">
        <v>260</v>
      </c>
      <c r="AP4691" s="69" t="s">
        <v>1913</v>
      </c>
      <c r="AQ4691" s="69" t="s">
        <v>260</v>
      </c>
      <c r="AR4691" s="69" t="s">
        <v>1916</v>
      </c>
    </row>
    <row r="4692" spans="36:44" ht="14.4">
      <c r="AJ4692" s="26" t="str">
        <f>VLOOKUP(AQ4692,'user list'!A:B,2,0)</f>
        <v>Admin</v>
      </c>
      <c r="AK4692" s="26">
        <f t="shared" si="267"/>
        <v>6</v>
      </c>
      <c r="AL4692" s="26">
        <f t="shared" si="268"/>
        <v>13</v>
      </c>
      <c r="AM4692" s="94" t="str">
        <f t="shared" si="269"/>
        <v>6/13 Log In</v>
      </c>
      <c r="AN4692" s="172">
        <v>45821.360856481479</v>
      </c>
      <c r="AO4692" s="69" t="s">
        <v>186</v>
      </c>
      <c r="AP4692" s="69" t="s">
        <v>1913</v>
      </c>
      <c r="AQ4692" s="69" t="s">
        <v>186</v>
      </c>
      <c r="AR4692" s="69" t="s">
        <v>1916</v>
      </c>
    </row>
    <row r="4693" spans="36:44" ht="14.4">
      <c r="AJ4693" s="26" t="str">
        <f>VLOOKUP(AQ4693,'user list'!A:B,2,0)</f>
        <v>CGSD</v>
      </c>
      <c r="AK4693" s="26">
        <f t="shared" si="267"/>
        <v>6</v>
      </c>
      <c r="AL4693" s="26">
        <f t="shared" si="268"/>
        <v>13</v>
      </c>
      <c r="AM4693" s="94" t="str">
        <f t="shared" si="269"/>
        <v>6/13 Log In</v>
      </c>
      <c r="AN4693" s="172">
        <v>45821.361087962963</v>
      </c>
      <c r="AO4693" s="69" t="s">
        <v>200</v>
      </c>
      <c r="AP4693" s="69" t="s">
        <v>1913</v>
      </c>
      <c r="AQ4693" s="69" t="s">
        <v>200</v>
      </c>
      <c r="AR4693" s="69" t="s">
        <v>1916</v>
      </c>
    </row>
    <row r="4694" spans="36:44" ht="14.4">
      <c r="AJ4694" s="26" t="str">
        <f>VLOOKUP(AQ4694,'user list'!A:B,2,0)</f>
        <v>LEDIPO</v>
      </c>
      <c r="AK4694" s="26">
        <f t="shared" si="267"/>
        <v>6</v>
      </c>
      <c r="AL4694" s="26">
        <f t="shared" si="268"/>
        <v>13</v>
      </c>
      <c r="AM4694" s="94" t="str">
        <f t="shared" si="269"/>
        <v>6/13 Log In</v>
      </c>
      <c r="AN4694" s="172">
        <v>45821.362395833334</v>
      </c>
      <c r="AO4694" s="69" t="s">
        <v>222</v>
      </c>
      <c r="AP4694" s="69" t="s">
        <v>1913</v>
      </c>
      <c r="AQ4694" s="69" t="s">
        <v>222</v>
      </c>
      <c r="AR4694" s="69" t="s">
        <v>1916</v>
      </c>
    </row>
    <row r="4695" spans="36:44" ht="14.4">
      <c r="AJ4695" s="26" t="str">
        <f>VLOOKUP(AQ4695,'user list'!A:B,2,0)</f>
        <v>DOE</v>
      </c>
      <c r="AK4695" s="26">
        <f t="shared" si="267"/>
        <v>6</v>
      </c>
      <c r="AL4695" s="26">
        <f t="shared" si="268"/>
        <v>13</v>
      </c>
      <c r="AM4695" s="94" t="str">
        <f t="shared" si="269"/>
        <v>6/13 Log Off</v>
      </c>
      <c r="AN4695" s="172">
        <v>45821.367696759262</v>
      </c>
      <c r="AO4695" s="69" t="s">
        <v>212</v>
      </c>
      <c r="AP4695" s="69" t="s">
        <v>1913</v>
      </c>
      <c r="AQ4695" s="69" t="s">
        <v>212</v>
      </c>
      <c r="AR4695" s="69" t="s">
        <v>1917</v>
      </c>
    </row>
    <row r="4696" spans="36:44" ht="14.4">
      <c r="AJ4696" s="26" t="str">
        <f>VLOOKUP(AQ4696,'user list'!A:B,2,0)</f>
        <v>CVD</v>
      </c>
      <c r="AK4696" s="26">
        <f t="shared" si="267"/>
        <v>6</v>
      </c>
      <c r="AL4696" s="26">
        <f t="shared" si="268"/>
        <v>13</v>
      </c>
      <c r="AM4696" s="94" t="str">
        <f t="shared" si="269"/>
        <v>6/13 Log In</v>
      </c>
      <c r="AN4696" s="172">
        <v>45821.370150462964</v>
      </c>
      <c r="AO4696" s="69" t="s">
        <v>208</v>
      </c>
      <c r="AP4696" s="69" t="s">
        <v>1913</v>
      </c>
      <c r="AQ4696" s="69" t="s">
        <v>208</v>
      </c>
      <c r="AR4696" s="69" t="s">
        <v>1916</v>
      </c>
    </row>
    <row r="4697" spans="36:44" ht="14.4">
      <c r="AJ4697" s="26" t="str">
        <f>VLOOKUP(AQ4697,'user list'!A:B,2,0)</f>
        <v>TFCOPRISS</v>
      </c>
      <c r="AK4697" s="26">
        <f t="shared" si="267"/>
        <v>6</v>
      </c>
      <c r="AL4697" s="26">
        <f t="shared" si="268"/>
        <v>13</v>
      </c>
      <c r="AM4697" s="94" t="str">
        <f t="shared" si="269"/>
        <v>6/13 Log In</v>
      </c>
      <c r="AN4697" s="172">
        <v>45821.372395833336</v>
      </c>
      <c r="AO4697" s="69" t="s">
        <v>274</v>
      </c>
      <c r="AP4697" s="69" t="s">
        <v>1913</v>
      </c>
      <c r="AQ4697" s="69" t="s">
        <v>274</v>
      </c>
      <c r="AR4697" s="69" t="s">
        <v>1916</v>
      </c>
    </row>
    <row r="4698" spans="36:44" ht="14.4">
      <c r="AJ4698" s="26" t="str">
        <f>VLOOKUP(AQ4698,'user list'!A:B,2,0)</f>
        <v>DOE</v>
      </c>
      <c r="AK4698" s="26">
        <f t="shared" si="267"/>
        <v>6</v>
      </c>
      <c r="AL4698" s="26">
        <f t="shared" si="268"/>
        <v>13</v>
      </c>
      <c r="AM4698" s="94" t="str">
        <f t="shared" si="269"/>
        <v>6/13 Log In</v>
      </c>
      <c r="AN4698" s="172">
        <v>45821.374351851853</v>
      </c>
      <c r="AO4698" s="69" t="s">
        <v>212</v>
      </c>
      <c r="AP4698" s="69" t="s">
        <v>1913</v>
      </c>
      <c r="AQ4698" s="69" t="s">
        <v>212</v>
      </c>
      <c r="AR4698" s="69" t="s">
        <v>1916</v>
      </c>
    </row>
    <row r="4699" spans="36:44" ht="14.4">
      <c r="AJ4699" s="26" t="str">
        <f>VLOOKUP(AQ4699,'user list'!A:B,2,0)</f>
        <v>OCM</v>
      </c>
      <c r="AK4699" s="26">
        <f t="shared" si="267"/>
        <v>6</v>
      </c>
      <c r="AL4699" s="26">
        <f t="shared" si="268"/>
        <v>13</v>
      </c>
      <c r="AM4699" s="94" t="str">
        <f t="shared" si="269"/>
        <v>6/13 Log In</v>
      </c>
      <c r="AN4699" s="172">
        <v>45821.375034722223</v>
      </c>
      <c r="AO4699" s="69" t="s">
        <v>230</v>
      </c>
      <c r="AP4699" s="69" t="s">
        <v>1913</v>
      </c>
      <c r="AQ4699" s="69" t="s">
        <v>230</v>
      </c>
      <c r="AR4699" s="69" t="s">
        <v>1916</v>
      </c>
    </row>
    <row r="4700" spans="36:44" ht="14.4">
      <c r="AJ4700" s="26" t="str">
        <f>VLOOKUP(AQ4700,'user list'!A:B,2,0)</f>
        <v>OCM</v>
      </c>
      <c r="AK4700" s="26">
        <f t="shared" si="267"/>
        <v>6</v>
      </c>
      <c r="AL4700" s="26">
        <f t="shared" si="268"/>
        <v>13</v>
      </c>
      <c r="AM4700" s="94" t="str">
        <f t="shared" si="269"/>
        <v>6/13 Log In</v>
      </c>
      <c r="AN4700" s="172">
        <v>45821.375162037039</v>
      </c>
      <c r="AO4700" s="69" t="s">
        <v>230</v>
      </c>
      <c r="AP4700" s="69" t="s">
        <v>1913</v>
      </c>
      <c r="AQ4700" s="69" t="s">
        <v>230</v>
      </c>
      <c r="AR4700" s="69" t="s">
        <v>1916</v>
      </c>
    </row>
    <row r="4701" spans="36:44" ht="14.4">
      <c r="AJ4701" s="26" t="str">
        <f>VLOOKUP(AQ4701,'user list'!A:B,2,0)</f>
        <v>Admin</v>
      </c>
      <c r="AK4701" s="26">
        <f t="shared" si="267"/>
        <v>6</v>
      </c>
      <c r="AL4701" s="26">
        <f t="shared" si="268"/>
        <v>13</v>
      </c>
      <c r="AM4701" s="94" t="str">
        <f t="shared" si="269"/>
        <v>6/13 Log In</v>
      </c>
      <c r="AN4701" s="172">
        <v>45821.375405092593</v>
      </c>
      <c r="AO4701" s="69" t="s">
        <v>186</v>
      </c>
      <c r="AP4701" s="69" t="s">
        <v>1913</v>
      </c>
      <c r="AQ4701" s="69" t="s">
        <v>186</v>
      </c>
      <c r="AR4701" s="69" t="s">
        <v>1916</v>
      </c>
    </row>
    <row r="4702" spans="36:44" ht="14.4">
      <c r="AJ4702" s="26" t="str">
        <f>VLOOKUP(AQ4702,'user list'!A:B,2,0)</f>
        <v>BCRD</v>
      </c>
      <c r="AK4702" s="26">
        <f t="shared" si="267"/>
        <v>6</v>
      </c>
      <c r="AL4702" s="26">
        <f t="shared" si="268"/>
        <v>13</v>
      </c>
      <c r="AM4702" s="94" t="str">
        <f t="shared" si="269"/>
        <v>6/13 Log In</v>
      </c>
      <c r="AN4702" s="172">
        <v>45821.375613425924</v>
      </c>
      <c r="AO4702" s="69" t="s">
        <v>192</v>
      </c>
      <c r="AP4702" s="69" t="s">
        <v>1913</v>
      </c>
      <c r="AQ4702" s="69" t="s">
        <v>192</v>
      </c>
      <c r="AR4702" s="69" t="s">
        <v>1916</v>
      </c>
    </row>
    <row r="4703" spans="36:44" ht="14.4">
      <c r="AJ4703" s="26" t="str">
        <f>VLOOKUP(AQ4703,'user list'!A:B,2,0)</f>
        <v>QCYDO</v>
      </c>
      <c r="AK4703" s="26">
        <f t="shared" si="267"/>
        <v>6</v>
      </c>
      <c r="AL4703" s="26">
        <f t="shared" si="268"/>
        <v>13</v>
      </c>
      <c r="AM4703" s="94" t="str">
        <f t="shared" si="269"/>
        <v>6/13 Log In</v>
      </c>
      <c r="AN4703" s="172">
        <v>45821.375821759262</v>
      </c>
      <c r="AO4703" s="69" t="s">
        <v>270</v>
      </c>
      <c r="AP4703" s="69" t="s">
        <v>1913</v>
      </c>
      <c r="AQ4703" s="69" t="s">
        <v>270</v>
      </c>
      <c r="AR4703" s="69" t="s">
        <v>1916</v>
      </c>
    </row>
    <row r="4704" spans="36:44" ht="14.4">
      <c r="AJ4704" s="26" t="str">
        <f>VLOOKUP(AQ4704,'user list'!A:B,2,0)</f>
        <v>Admin</v>
      </c>
      <c r="AK4704" s="26">
        <f t="shared" si="267"/>
        <v>6</v>
      </c>
      <c r="AL4704" s="26">
        <f t="shared" si="268"/>
        <v>13</v>
      </c>
      <c r="AM4704" s="94" t="str">
        <f t="shared" si="269"/>
        <v>6/13 Log In</v>
      </c>
      <c r="AN4704" s="172">
        <v>45821.376574074071</v>
      </c>
      <c r="AO4704" s="69" t="s">
        <v>186</v>
      </c>
      <c r="AP4704" s="69" t="s">
        <v>1913</v>
      </c>
      <c r="AQ4704" s="69" t="s">
        <v>186</v>
      </c>
      <c r="AR4704" s="69" t="s">
        <v>1916</v>
      </c>
    </row>
    <row r="4705" spans="36:44" ht="14.4">
      <c r="AJ4705" s="26" t="str">
        <f>VLOOKUP(AQ4705,'user list'!A:B,2,0)</f>
        <v>CAD</v>
      </c>
      <c r="AK4705" s="26">
        <f t="shared" si="267"/>
        <v>6</v>
      </c>
      <c r="AL4705" s="26">
        <f t="shared" si="268"/>
        <v>13</v>
      </c>
      <c r="AM4705" s="94" t="str">
        <f t="shared" si="269"/>
        <v>6/13 Log In</v>
      </c>
      <c r="AN4705" s="172">
        <v>45821.37667824074</v>
      </c>
      <c r="AO4705" s="69" t="s">
        <v>196</v>
      </c>
      <c r="AP4705" s="69" t="s">
        <v>1913</v>
      </c>
      <c r="AQ4705" s="69" t="s">
        <v>196</v>
      </c>
      <c r="AR4705" s="69" t="s">
        <v>1916</v>
      </c>
    </row>
    <row r="4706" spans="36:44" ht="14.4">
      <c r="AJ4706" s="26" t="str">
        <f>VLOOKUP(AQ4706,'user list'!A:B,2,0)</f>
        <v>PLEB</v>
      </c>
      <c r="AK4706" s="26">
        <f t="shared" si="267"/>
        <v>6</v>
      </c>
      <c r="AL4706" s="26">
        <f t="shared" si="268"/>
        <v>13</v>
      </c>
      <c r="AM4706" s="94" t="str">
        <f t="shared" si="269"/>
        <v>6/13 Log Off</v>
      </c>
      <c r="AN4706" s="172">
        <v>45821.380416666667</v>
      </c>
      <c r="AO4706" s="69" t="s">
        <v>260</v>
      </c>
      <c r="AP4706" s="69" t="s">
        <v>1913</v>
      </c>
      <c r="AQ4706" s="69" t="s">
        <v>260</v>
      </c>
      <c r="AR4706" s="69" t="s">
        <v>1917</v>
      </c>
    </row>
    <row r="4707" spans="36:44" ht="14.4">
      <c r="AJ4707" s="26" t="str">
        <f>VLOOKUP(AQ4707,'user list'!A:B,2,0)</f>
        <v>PLEB</v>
      </c>
      <c r="AK4707" s="26">
        <f t="shared" ref="AK4707:AK4770" si="270">MONTH(AN4707)</f>
        <v>6</v>
      </c>
      <c r="AL4707" s="26">
        <f t="shared" ref="AL4707:AL4770" si="271">DAY(AN4707)</f>
        <v>13</v>
      </c>
      <c r="AM4707" s="94" t="str">
        <f t="shared" ref="AM4707:AM4770" si="272">AK4707&amp;"/"&amp;AL4707&amp;" "&amp;AR4707</f>
        <v>6/13 Log In</v>
      </c>
      <c r="AN4707" s="172">
        <v>45821.380682870367</v>
      </c>
      <c r="AO4707" s="69" t="s">
        <v>260</v>
      </c>
      <c r="AP4707" s="69" t="s">
        <v>1913</v>
      </c>
      <c r="AQ4707" s="69" t="s">
        <v>260</v>
      </c>
      <c r="AR4707" s="69" t="s">
        <v>1916</v>
      </c>
    </row>
    <row r="4708" spans="36:44" ht="14.4">
      <c r="AJ4708" s="26" t="str">
        <f>VLOOKUP(AQ4708,'user list'!A:B,2,0)</f>
        <v>Admin</v>
      </c>
      <c r="AK4708" s="26">
        <f t="shared" si="270"/>
        <v>6</v>
      </c>
      <c r="AL4708" s="26">
        <f t="shared" si="271"/>
        <v>13</v>
      </c>
      <c r="AM4708" s="94" t="str">
        <f t="shared" si="272"/>
        <v>6/13 Log In</v>
      </c>
      <c r="AN4708" s="172">
        <v>45821.381180555552</v>
      </c>
      <c r="AO4708" s="69" t="s">
        <v>186</v>
      </c>
      <c r="AP4708" s="69" t="s">
        <v>1913</v>
      </c>
      <c r="AQ4708" s="69" t="s">
        <v>186</v>
      </c>
      <c r="AR4708" s="69" t="s">
        <v>1916</v>
      </c>
    </row>
    <row r="4709" spans="36:44" ht="14.4">
      <c r="AJ4709" s="26" t="str">
        <f>VLOOKUP(AQ4709,'user list'!A:B,2,0)</f>
        <v>Admin</v>
      </c>
      <c r="AK4709" s="26">
        <f t="shared" si="270"/>
        <v>6</v>
      </c>
      <c r="AL4709" s="26">
        <f t="shared" si="271"/>
        <v>13</v>
      </c>
      <c r="AM4709" s="94" t="str">
        <f t="shared" si="272"/>
        <v>6/13 Log In</v>
      </c>
      <c r="AN4709" s="172">
        <v>45821.381979166668</v>
      </c>
      <c r="AO4709" s="69" t="s">
        <v>186</v>
      </c>
      <c r="AP4709" s="69" t="s">
        <v>1913</v>
      </c>
      <c r="AQ4709" s="69" t="s">
        <v>186</v>
      </c>
      <c r="AR4709" s="69" t="s">
        <v>1916</v>
      </c>
    </row>
    <row r="4710" spans="36:44" ht="14.4">
      <c r="AJ4710" s="26" t="str">
        <f>VLOOKUP(AQ4710,'user list'!A:B,2,0)</f>
        <v>Admin</v>
      </c>
      <c r="AK4710" s="26">
        <f t="shared" si="270"/>
        <v>6</v>
      </c>
      <c r="AL4710" s="26">
        <f t="shared" si="271"/>
        <v>13</v>
      </c>
      <c r="AM4710" s="94" t="str">
        <f t="shared" si="272"/>
        <v>6/13 Log In</v>
      </c>
      <c r="AN4710" s="172">
        <v>45821.381990740738</v>
      </c>
      <c r="AO4710" s="69" t="s">
        <v>186</v>
      </c>
      <c r="AP4710" s="69" t="s">
        <v>1913</v>
      </c>
      <c r="AQ4710" s="69" t="s">
        <v>186</v>
      </c>
      <c r="AR4710" s="69" t="s">
        <v>1916</v>
      </c>
    </row>
    <row r="4711" spans="36:44" ht="14.4">
      <c r="AJ4711" s="26" t="str">
        <f>VLOOKUP(AQ4711,'user list'!A:B,2,0)</f>
        <v>SSDD</v>
      </c>
      <c r="AK4711" s="26">
        <f t="shared" si="270"/>
        <v>6</v>
      </c>
      <c r="AL4711" s="26">
        <f t="shared" si="271"/>
        <v>13</v>
      </c>
      <c r="AM4711" s="94" t="str">
        <f t="shared" si="272"/>
        <v>6/13 Log Off</v>
      </c>
      <c r="AN4711" s="172">
        <v>45821.382407407407</v>
      </c>
      <c r="AO4711" s="69" t="s">
        <v>273</v>
      </c>
      <c r="AP4711" s="69" t="s">
        <v>1913</v>
      </c>
      <c r="AQ4711" s="69" t="s">
        <v>273</v>
      </c>
      <c r="AR4711" s="69" t="s">
        <v>1917</v>
      </c>
    </row>
    <row r="4712" spans="36:44" ht="14.4">
      <c r="AJ4712" s="26" t="str">
        <f>VLOOKUP(AQ4712,'user list'!A:B,2,0)</f>
        <v>QCPL</v>
      </c>
      <c r="AK4712" s="26">
        <f t="shared" si="270"/>
        <v>6</v>
      </c>
      <c r="AL4712" s="26">
        <f t="shared" si="271"/>
        <v>13</v>
      </c>
      <c r="AM4712" s="94" t="str">
        <f t="shared" si="272"/>
        <v>6/13 Log Off</v>
      </c>
      <c r="AN4712" s="172">
        <v>45821.382604166669</v>
      </c>
      <c r="AO4712" s="69" t="s">
        <v>268</v>
      </c>
      <c r="AP4712" s="69" t="s">
        <v>1913</v>
      </c>
      <c r="AQ4712" s="69" t="s">
        <v>268</v>
      </c>
      <c r="AR4712" s="69" t="s">
        <v>1917</v>
      </c>
    </row>
    <row r="4713" spans="36:44" ht="14.4">
      <c r="AJ4713" s="26" t="str">
        <f>VLOOKUP(AQ4713,'user list'!A:B,2,0)</f>
        <v>SSDD</v>
      </c>
      <c r="AK4713" s="26">
        <f t="shared" si="270"/>
        <v>6</v>
      </c>
      <c r="AL4713" s="26">
        <f t="shared" si="271"/>
        <v>13</v>
      </c>
      <c r="AM4713" s="94" t="str">
        <f t="shared" si="272"/>
        <v>6/13 Log In</v>
      </c>
      <c r="AN4713" s="172">
        <v>45821.382696759261</v>
      </c>
      <c r="AO4713" s="69" t="s">
        <v>273</v>
      </c>
      <c r="AP4713" s="69" t="s">
        <v>1913</v>
      </c>
      <c r="AQ4713" s="69" t="s">
        <v>273</v>
      </c>
      <c r="AR4713" s="69" t="s">
        <v>1916</v>
      </c>
    </row>
    <row r="4714" spans="36:44" ht="14.4">
      <c r="AJ4714" s="26" t="str">
        <f>VLOOKUP(AQ4714,'user list'!A:B,2,0)</f>
        <v>QCPL</v>
      </c>
      <c r="AK4714" s="26">
        <f t="shared" si="270"/>
        <v>6</v>
      </c>
      <c r="AL4714" s="26">
        <f t="shared" si="271"/>
        <v>13</v>
      </c>
      <c r="AM4714" s="94" t="str">
        <f t="shared" si="272"/>
        <v>6/13 Log In</v>
      </c>
      <c r="AN4714" s="172">
        <v>45821.382708333331</v>
      </c>
      <c r="AO4714" s="69" t="s">
        <v>268</v>
      </c>
      <c r="AP4714" s="69" t="s">
        <v>1913</v>
      </c>
      <c r="AQ4714" s="69" t="s">
        <v>268</v>
      </c>
      <c r="AR4714" s="69" t="s">
        <v>1916</v>
      </c>
    </row>
    <row r="4715" spans="36:44" ht="14.4">
      <c r="AJ4715" s="26" t="str">
        <f>VLOOKUP(AQ4715,'user list'!A:B,2,0)</f>
        <v>DBO</v>
      </c>
      <c r="AK4715" s="26">
        <f t="shared" si="270"/>
        <v>6</v>
      </c>
      <c r="AL4715" s="26">
        <f t="shared" si="271"/>
        <v>13</v>
      </c>
      <c r="AM4715" s="94" t="str">
        <f t="shared" si="272"/>
        <v>6/13 Log Off</v>
      </c>
      <c r="AN4715" s="172">
        <v>45821.384421296294</v>
      </c>
      <c r="AO4715" s="69" t="s">
        <v>209</v>
      </c>
      <c r="AP4715" s="69" t="s">
        <v>1913</v>
      </c>
      <c r="AQ4715" s="69" t="s">
        <v>209</v>
      </c>
      <c r="AR4715" s="69" t="s">
        <v>1917</v>
      </c>
    </row>
    <row r="4716" spans="36:44" ht="14.4">
      <c r="AJ4716" s="26" t="str">
        <f>VLOOKUP(AQ4716,'user list'!A:B,2,0)</f>
        <v>DBO</v>
      </c>
      <c r="AK4716" s="26">
        <f t="shared" si="270"/>
        <v>6</v>
      </c>
      <c r="AL4716" s="26">
        <f t="shared" si="271"/>
        <v>13</v>
      </c>
      <c r="AM4716" s="94" t="str">
        <f t="shared" si="272"/>
        <v>6/13 Log In</v>
      </c>
      <c r="AN4716" s="172">
        <v>45821.384641203702</v>
      </c>
      <c r="AO4716" s="69" t="s">
        <v>209</v>
      </c>
      <c r="AP4716" s="69" t="s">
        <v>1913</v>
      </c>
      <c r="AQ4716" s="69" t="s">
        <v>209</v>
      </c>
      <c r="AR4716" s="69" t="s">
        <v>1916</v>
      </c>
    </row>
    <row r="4717" spans="36:44" ht="14.4">
      <c r="AJ4717" s="26" t="str">
        <f>VLOOKUP(AQ4717,'user list'!A:B,2,0)</f>
        <v>PDAD</v>
      </c>
      <c r="AK4717" s="26">
        <f t="shared" si="270"/>
        <v>6</v>
      </c>
      <c r="AL4717" s="26">
        <f t="shared" si="271"/>
        <v>13</v>
      </c>
      <c r="AM4717" s="94" t="str">
        <f t="shared" si="272"/>
        <v>6/13 Log Off</v>
      </c>
      <c r="AN4717" s="172">
        <v>45821.384768518517</v>
      </c>
      <c r="AO4717" s="69" t="s">
        <v>257</v>
      </c>
      <c r="AP4717" s="69" t="s">
        <v>1913</v>
      </c>
      <c r="AQ4717" s="69" t="s">
        <v>257</v>
      </c>
      <c r="AR4717" s="69" t="s">
        <v>1917</v>
      </c>
    </row>
    <row r="4718" spans="36:44" ht="14.4">
      <c r="AJ4718" s="26" t="str">
        <f>VLOOKUP(AQ4718,'user list'!A:B,2,0)</f>
        <v>PDAD</v>
      </c>
      <c r="AK4718" s="26">
        <f t="shared" si="270"/>
        <v>6</v>
      </c>
      <c r="AL4718" s="26">
        <f t="shared" si="271"/>
        <v>13</v>
      </c>
      <c r="AM4718" s="94" t="str">
        <f t="shared" si="272"/>
        <v>6/13 Log In</v>
      </c>
      <c r="AN4718" s="172">
        <v>45821.38486111111</v>
      </c>
      <c r="AO4718" s="69" t="s">
        <v>257</v>
      </c>
      <c r="AP4718" s="69" t="s">
        <v>1913</v>
      </c>
      <c r="AQ4718" s="69" t="s">
        <v>257</v>
      </c>
      <c r="AR4718" s="69" t="s">
        <v>1916</v>
      </c>
    </row>
    <row r="4719" spans="36:44" ht="14.4">
      <c r="AJ4719" s="26" t="str">
        <f>VLOOKUP(AQ4719,'user list'!A:B,2,0)</f>
        <v>Admin</v>
      </c>
      <c r="AK4719" s="26">
        <f t="shared" si="270"/>
        <v>6</v>
      </c>
      <c r="AL4719" s="26">
        <f t="shared" si="271"/>
        <v>13</v>
      </c>
      <c r="AM4719" s="94" t="str">
        <f t="shared" si="272"/>
        <v>6/13 Log Off</v>
      </c>
      <c r="AN4719" s="172">
        <v>45821.385370370372</v>
      </c>
      <c r="AO4719" s="69" t="s">
        <v>186</v>
      </c>
      <c r="AP4719" s="69" t="s">
        <v>1913</v>
      </c>
      <c r="AQ4719" s="69" t="s">
        <v>186</v>
      </c>
      <c r="AR4719" s="69" t="s">
        <v>1917</v>
      </c>
    </row>
    <row r="4720" spans="36:44" ht="14.4">
      <c r="AJ4720" s="26" t="str">
        <f>VLOOKUP(AQ4720,'user list'!A:B,2,0)</f>
        <v>OCM</v>
      </c>
      <c r="AK4720" s="26">
        <f t="shared" si="270"/>
        <v>6</v>
      </c>
      <c r="AL4720" s="26">
        <f t="shared" si="271"/>
        <v>13</v>
      </c>
      <c r="AM4720" s="94" t="str">
        <f t="shared" si="272"/>
        <v>6/13 Log In</v>
      </c>
      <c r="AN4720" s="172">
        <v>45821.385462962964</v>
      </c>
      <c r="AO4720" s="69" t="s">
        <v>230</v>
      </c>
      <c r="AP4720" s="69" t="s">
        <v>1913</v>
      </c>
      <c r="AQ4720" s="69" t="s">
        <v>230</v>
      </c>
      <c r="AR4720" s="69" t="s">
        <v>1916</v>
      </c>
    </row>
    <row r="4721" spans="36:44" ht="14.4">
      <c r="AJ4721" s="26" t="str">
        <f>VLOOKUP(AQ4721,'user list'!A:B,2,0)</f>
        <v>CTO</v>
      </c>
      <c r="AK4721" s="26">
        <f t="shared" si="270"/>
        <v>6</v>
      </c>
      <c r="AL4721" s="26">
        <f t="shared" si="271"/>
        <v>13</v>
      </c>
      <c r="AM4721" s="94" t="str">
        <f t="shared" si="272"/>
        <v>6/13 Log In</v>
      </c>
      <c r="AN4721" s="172">
        <v>45821.385613425926</v>
      </c>
      <c r="AO4721" s="69" t="s">
        <v>207</v>
      </c>
      <c r="AP4721" s="69" t="s">
        <v>1913</v>
      </c>
      <c r="AQ4721" s="69" t="s">
        <v>207</v>
      </c>
      <c r="AR4721" s="69" t="s">
        <v>1916</v>
      </c>
    </row>
    <row r="4722" spans="36:44" ht="14.4">
      <c r="AJ4722" s="26" t="str">
        <f>VLOOKUP(AQ4722,'user list'!A:B,2,0)</f>
        <v>PDAO</v>
      </c>
      <c r="AK4722" s="26">
        <f t="shared" si="270"/>
        <v>6</v>
      </c>
      <c r="AL4722" s="26">
        <f t="shared" si="271"/>
        <v>13</v>
      </c>
      <c r="AM4722" s="94" t="str">
        <f t="shared" si="272"/>
        <v>6/13 Log In</v>
      </c>
      <c r="AN4722" s="172">
        <v>45821.386307870373</v>
      </c>
      <c r="AO4722" s="69" t="s">
        <v>258</v>
      </c>
      <c r="AP4722" s="69" t="s">
        <v>1913</v>
      </c>
      <c r="AQ4722" s="69" t="s">
        <v>258</v>
      </c>
      <c r="AR4722" s="69" t="s">
        <v>1916</v>
      </c>
    </row>
    <row r="4723" spans="36:44" ht="14.4">
      <c r="AJ4723" s="26" t="str">
        <f>VLOOKUP(AQ4723,'user list'!A:B,2,0)</f>
        <v>PDAO</v>
      </c>
      <c r="AK4723" s="26">
        <f t="shared" si="270"/>
        <v>6</v>
      </c>
      <c r="AL4723" s="26">
        <f t="shared" si="271"/>
        <v>13</v>
      </c>
      <c r="AM4723" s="94" t="str">
        <f t="shared" si="272"/>
        <v>6/13 Log In</v>
      </c>
      <c r="AN4723" s="172">
        <v>45821.386550925927</v>
      </c>
      <c r="AO4723" s="69" t="s">
        <v>258</v>
      </c>
      <c r="AP4723" s="69" t="s">
        <v>1913</v>
      </c>
      <c r="AQ4723" s="69" t="s">
        <v>258</v>
      </c>
      <c r="AR4723" s="69" t="s">
        <v>1916</v>
      </c>
    </row>
    <row r="4724" spans="36:44" ht="14.4">
      <c r="AJ4724" s="26" t="str">
        <f>VLOOKUP(AQ4724,'user list'!A:B,2,0)</f>
        <v>ADAAC</v>
      </c>
      <c r="AK4724" s="26">
        <f t="shared" si="270"/>
        <v>6</v>
      </c>
      <c r="AL4724" s="26">
        <f t="shared" si="271"/>
        <v>13</v>
      </c>
      <c r="AM4724" s="94" t="str">
        <f t="shared" si="272"/>
        <v>6/13 Log In</v>
      </c>
      <c r="AN4724" s="172">
        <v>45821.386817129627</v>
      </c>
      <c r="AO4724" s="69" t="s">
        <v>190</v>
      </c>
      <c r="AP4724" s="69" t="s">
        <v>1913</v>
      </c>
      <c r="AQ4724" s="69" t="s">
        <v>190</v>
      </c>
      <c r="AR4724" s="69" t="s">
        <v>1916</v>
      </c>
    </row>
    <row r="4725" spans="36:44" ht="14.4">
      <c r="AJ4725" s="26" t="str">
        <f>VLOOKUP(AQ4725,'user list'!A:B,2,0)</f>
        <v>PDAO</v>
      </c>
      <c r="AK4725" s="26">
        <f t="shared" si="270"/>
        <v>6</v>
      </c>
      <c r="AL4725" s="26">
        <f t="shared" si="271"/>
        <v>13</v>
      </c>
      <c r="AM4725" s="94" t="str">
        <f t="shared" si="272"/>
        <v>6/13 Log In</v>
      </c>
      <c r="AN4725" s="172">
        <v>45821.386932870373</v>
      </c>
      <c r="AO4725" s="69" t="s">
        <v>258</v>
      </c>
      <c r="AP4725" s="69" t="s">
        <v>1913</v>
      </c>
      <c r="AQ4725" s="69" t="s">
        <v>258</v>
      </c>
      <c r="AR4725" s="69" t="s">
        <v>1916</v>
      </c>
    </row>
    <row r="4726" spans="36:44" ht="14.4">
      <c r="AJ4726" s="26" t="str">
        <f>VLOOKUP(AQ4726,'user list'!A:B,2,0)</f>
        <v>OCM</v>
      </c>
      <c r="AK4726" s="26">
        <f t="shared" si="270"/>
        <v>6</v>
      </c>
      <c r="AL4726" s="26">
        <f t="shared" si="271"/>
        <v>13</v>
      </c>
      <c r="AM4726" s="94" t="str">
        <f t="shared" si="272"/>
        <v>6/13 Log In</v>
      </c>
      <c r="AN4726" s="172">
        <v>45821.388437499998</v>
      </c>
      <c r="AO4726" s="69" t="s">
        <v>242</v>
      </c>
      <c r="AP4726" s="69" t="s">
        <v>1913</v>
      </c>
      <c r="AQ4726" s="69" t="s">
        <v>242</v>
      </c>
      <c r="AR4726" s="69" t="s">
        <v>1916</v>
      </c>
    </row>
    <row r="4727" spans="36:44" ht="14.4">
      <c r="AJ4727" s="26" t="str">
        <f>VLOOKUP(AQ4727,'user list'!A:B,2,0)</f>
        <v>BPLD</v>
      </c>
      <c r="AK4727" s="26">
        <f t="shared" si="270"/>
        <v>6</v>
      </c>
      <c r="AL4727" s="26">
        <f t="shared" si="271"/>
        <v>13</v>
      </c>
      <c r="AM4727" s="94" t="str">
        <f t="shared" si="272"/>
        <v>6/13 Log In</v>
      </c>
      <c r="AN4727" s="172">
        <v>45821.388483796298</v>
      </c>
      <c r="AO4727" s="69" t="s">
        <v>194</v>
      </c>
      <c r="AP4727" s="69" t="s">
        <v>1913</v>
      </c>
      <c r="AQ4727" s="69" t="s">
        <v>194</v>
      </c>
      <c r="AR4727" s="69" t="s">
        <v>1916</v>
      </c>
    </row>
    <row r="4728" spans="36:44" ht="14.4">
      <c r="AJ4728" s="26" t="str">
        <f>VLOOKUP(AQ4728,'user list'!A:B,2,0)</f>
        <v>IAS</v>
      </c>
      <c r="AK4728" s="26">
        <f t="shared" si="270"/>
        <v>6</v>
      </c>
      <c r="AL4728" s="26">
        <f t="shared" si="271"/>
        <v>13</v>
      </c>
      <c r="AM4728" s="94" t="str">
        <f t="shared" si="272"/>
        <v>6/13 Log In</v>
      </c>
      <c r="AN4728" s="172">
        <v>45821.390752314815</v>
      </c>
      <c r="AO4728" s="69" t="s">
        <v>218</v>
      </c>
      <c r="AP4728" s="69" t="s">
        <v>1913</v>
      </c>
      <c r="AQ4728" s="69" t="s">
        <v>218</v>
      </c>
      <c r="AR4728" s="69" t="s">
        <v>1916</v>
      </c>
    </row>
    <row r="4729" spans="36:44" ht="14.4">
      <c r="AJ4729" s="26" t="str">
        <f>VLOOKUP(AQ4729,'user list'!A:B,2,0)</f>
        <v>Admin</v>
      </c>
      <c r="AK4729" s="26">
        <f t="shared" si="270"/>
        <v>6</v>
      </c>
      <c r="AL4729" s="26">
        <f t="shared" si="271"/>
        <v>13</v>
      </c>
      <c r="AM4729" s="94" t="str">
        <f t="shared" si="272"/>
        <v>6/13 Log In</v>
      </c>
      <c r="AN4729" s="172">
        <v>45821.391377314816</v>
      </c>
      <c r="AO4729" s="69" t="s">
        <v>186</v>
      </c>
      <c r="AP4729" s="69" t="s">
        <v>1913</v>
      </c>
      <c r="AQ4729" s="69" t="s">
        <v>186</v>
      </c>
      <c r="AR4729" s="69" t="s">
        <v>1916</v>
      </c>
    </row>
    <row r="4730" spans="36:44" ht="14.4">
      <c r="AJ4730" s="26" t="str">
        <f>VLOOKUP(AQ4730,'user list'!A:B,2,0)</f>
        <v>QCPL</v>
      </c>
      <c r="AK4730" s="26">
        <f t="shared" si="270"/>
        <v>6</v>
      </c>
      <c r="AL4730" s="26">
        <f t="shared" si="271"/>
        <v>13</v>
      </c>
      <c r="AM4730" s="94" t="str">
        <f t="shared" si="272"/>
        <v>6/13 Log Off</v>
      </c>
      <c r="AN4730" s="172">
        <v>45821.393252314818</v>
      </c>
      <c r="AO4730" s="69" t="s">
        <v>268</v>
      </c>
      <c r="AP4730" s="69" t="s">
        <v>1913</v>
      </c>
      <c r="AQ4730" s="69" t="s">
        <v>268</v>
      </c>
      <c r="AR4730" s="69" t="s">
        <v>1917</v>
      </c>
    </row>
    <row r="4731" spans="36:44" ht="14.4">
      <c r="AJ4731" s="26" t="str">
        <f>VLOOKUP(AQ4731,'user list'!A:B,2,0)</f>
        <v>CGSD</v>
      </c>
      <c r="AK4731" s="26">
        <f t="shared" si="270"/>
        <v>6</v>
      </c>
      <c r="AL4731" s="26">
        <f t="shared" si="271"/>
        <v>13</v>
      </c>
      <c r="AM4731" s="94" t="str">
        <f t="shared" si="272"/>
        <v>6/13 Log Off</v>
      </c>
      <c r="AN4731" s="172">
        <v>45821.394791666666</v>
      </c>
      <c r="AO4731" s="69" t="s">
        <v>200</v>
      </c>
      <c r="AP4731" s="69" t="s">
        <v>1913</v>
      </c>
      <c r="AQ4731" s="69" t="s">
        <v>200</v>
      </c>
      <c r="AR4731" s="69" t="s">
        <v>1917</v>
      </c>
    </row>
    <row r="4732" spans="36:44" ht="14.4">
      <c r="AJ4732" s="26" t="str">
        <f>VLOOKUP(AQ4732,'user list'!A:B,2,0)</f>
        <v>CGSD</v>
      </c>
      <c r="AK4732" s="26">
        <f t="shared" si="270"/>
        <v>6</v>
      </c>
      <c r="AL4732" s="26">
        <f t="shared" si="271"/>
        <v>13</v>
      </c>
      <c r="AM4732" s="94" t="str">
        <f t="shared" si="272"/>
        <v>6/13 Log In</v>
      </c>
      <c r="AN4732" s="172">
        <v>45821.394861111112</v>
      </c>
      <c r="AO4732" s="69" t="s">
        <v>200</v>
      </c>
      <c r="AP4732" s="69" t="s">
        <v>1913</v>
      </c>
      <c r="AQ4732" s="69" t="s">
        <v>200</v>
      </c>
      <c r="AR4732" s="69" t="s">
        <v>1916</v>
      </c>
    </row>
    <row r="4733" spans="36:44" ht="14.4">
      <c r="AJ4733" s="26" t="str">
        <f>VLOOKUP(AQ4733,'user list'!A:B,2,0)</f>
        <v>ADAAC</v>
      </c>
      <c r="AK4733" s="26">
        <f t="shared" si="270"/>
        <v>6</v>
      </c>
      <c r="AL4733" s="26">
        <f t="shared" si="271"/>
        <v>13</v>
      </c>
      <c r="AM4733" s="94" t="str">
        <f t="shared" si="272"/>
        <v>6/13 Log Off</v>
      </c>
      <c r="AN4733" s="172">
        <v>45821.39607638889</v>
      </c>
      <c r="AO4733" s="69" t="s">
        <v>190</v>
      </c>
      <c r="AP4733" s="69" t="s">
        <v>1913</v>
      </c>
      <c r="AQ4733" s="69" t="s">
        <v>190</v>
      </c>
      <c r="AR4733" s="69" t="s">
        <v>1917</v>
      </c>
    </row>
    <row r="4734" spans="36:44" ht="14.4">
      <c r="AJ4734" s="26" t="str">
        <f>VLOOKUP(AQ4734,'user list'!A:B,2,0)</f>
        <v>BCRD</v>
      </c>
      <c r="AK4734" s="26">
        <f t="shared" si="270"/>
        <v>6</v>
      </c>
      <c r="AL4734" s="26">
        <f t="shared" si="271"/>
        <v>13</v>
      </c>
      <c r="AM4734" s="94" t="str">
        <f t="shared" si="272"/>
        <v>6/13 Log Off</v>
      </c>
      <c r="AN4734" s="172">
        <v>45821.397256944445</v>
      </c>
      <c r="AO4734" s="69" t="s">
        <v>192</v>
      </c>
      <c r="AP4734" s="69" t="s">
        <v>1913</v>
      </c>
      <c r="AQ4734" s="69" t="s">
        <v>192</v>
      </c>
      <c r="AR4734" s="69" t="s">
        <v>1917</v>
      </c>
    </row>
    <row r="4735" spans="36:44" ht="14.4">
      <c r="AJ4735" s="26" t="str">
        <f>VLOOKUP(AQ4735,'user list'!A:B,2,0)</f>
        <v>OCA</v>
      </c>
      <c r="AK4735" s="26">
        <f t="shared" si="270"/>
        <v>6</v>
      </c>
      <c r="AL4735" s="26">
        <f t="shared" si="271"/>
        <v>13</v>
      </c>
      <c r="AM4735" s="94" t="str">
        <f t="shared" si="272"/>
        <v>6/13 Log In</v>
      </c>
      <c r="AN4735" s="172">
        <v>45821.397326388891</v>
      </c>
      <c r="AO4735" s="69" t="s">
        <v>227</v>
      </c>
      <c r="AP4735" s="69" t="s">
        <v>1913</v>
      </c>
      <c r="AQ4735" s="69" t="s">
        <v>227</v>
      </c>
      <c r="AR4735" s="69" t="s">
        <v>1916</v>
      </c>
    </row>
    <row r="4736" spans="36:44" ht="14.4">
      <c r="AJ4736" s="26" t="str">
        <f>VLOOKUP(AQ4736,'user list'!A:B,2,0)</f>
        <v>BPLD</v>
      </c>
      <c r="AK4736" s="26">
        <f t="shared" si="270"/>
        <v>6</v>
      </c>
      <c r="AL4736" s="26">
        <f t="shared" si="271"/>
        <v>13</v>
      </c>
      <c r="AM4736" s="94" t="str">
        <f t="shared" si="272"/>
        <v>6/13 Log Off</v>
      </c>
      <c r="AN4736" s="172">
        <v>45821.399351851855</v>
      </c>
      <c r="AO4736" s="69" t="s">
        <v>194</v>
      </c>
      <c r="AP4736" s="69" t="s">
        <v>1913</v>
      </c>
      <c r="AQ4736" s="69" t="s">
        <v>194</v>
      </c>
      <c r="AR4736" s="69" t="s">
        <v>1917</v>
      </c>
    </row>
    <row r="4737" spans="36:44" ht="14.4">
      <c r="AJ4737" s="26" t="str">
        <f>VLOOKUP(AQ4737,'user list'!A:B,2,0)</f>
        <v>BPLD</v>
      </c>
      <c r="AK4737" s="26">
        <f t="shared" si="270"/>
        <v>6</v>
      </c>
      <c r="AL4737" s="26">
        <f t="shared" si="271"/>
        <v>13</v>
      </c>
      <c r="AM4737" s="94" t="str">
        <f t="shared" si="272"/>
        <v>6/13 Log In</v>
      </c>
      <c r="AN4737" s="172">
        <v>45821.399421296293</v>
      </c>
      <c r="AO4737" s="69" t="s">
        <v>194</v>
      </c>
      <c r="AP4737" s="69" t="s">
        <v>1913</v>
      </c>
      <c r="AQ4737" s="69" t="s">
        <v>194</v>
      </c>
      <c r="AR4737" s="69" t="s">
        <v>1916</v>
      </c>
    </row>
    <row r="4738" spans="36:44" ht="14.4">
      <c r="AJ4738" s="26" t="str">
        <f>VLOOKUP(AQ4738,'user list'!A:B,2,0)</f>
        <v>OCM</v>
      </c>
      <c r="AK4738" s="26">
        <f t="shared" si="270"/>
        <v>6</v>
      </c>
      <c r="AL4738" s="26">
        <f t="shared" si="271"/>
        <v>13</v>
      </c>
      <c r="AM4738" s="94" t="str">
        <f t="shared" si="272"/>
        <v>6/13 Log Off</v>
      </c>
      <c r="AN4738" s="172">
        <v>45821.40179398148</v>
      </c>
      <c r="AO4738" s="69" t="s">
        <v>242</v>
      </c>
      <c r="AP4738" s="69" t="s">
        <v>1913</v>
      </c>
      <c r="AQ4738" s="69" t="s">
        <v>242</v>
      </c>
      <c r="AR4738" s="69" t="s">
        <v>1917</v>
      </c>
    </row>
    <row r="4739" spans="36:44" ht="14.4">
      <c r="AJ4739" s="26" t="str">
        <f>VLOOKUP(AQ4739,'user list'!A:B,2,0)</f>
        <v>SSDD</v>
      </c>
      <c r="AK4739" s="26">
        <f t="shared" si="270"/>
        <v>6</v>
      </c>
      <c r="AL4739" s="26">
        <f t="shared" si="271"/>
        <v>13</v>
      </c>
      <c r="AM4739" s="94" t="str">
        <f t="shared" si="272"/>
        <v>6/13 Log Off</v>
      </c>
      <c r="AN4739" s="172">
        <v>45821.402037037034</v>
      </c>
      <c r="AO4739" s="69" t="s">
        <v>273</v>
      </c>
      <c r="AP4739" s="69" t="s">
        <v>1913</v>
      </c>
      <c r="AQ4739" s="69" t="s">
        <v>273</v>
      </c>
      <c r="AR4739" s="69" t="s">
        <v>1917</v>
      </c>
    </row>
    <row r="4740" spans="36:44" ht="14.4">
      <c r="AJ4740" s="26" t="str">
        <f>VLOOKUP(AQ4740,'user list'!A:B,2,0)</f>
        <v>SSDD</v>
      </c>
      <c r="AK4740" s="26">
        <f t="shared" si="270"/>
        <v>6</v>
      </c>
      <c r="AL4740" s="26">
        <f t="shared" si="271"/>
        <v>13</v>
      </c>
      <c r="AM4740" s="94" t="str">
        <f t="shared" si="272"/>
        <v>6/13 Log In</v>
      </c>
      <c r="AN4740" s="172">
        <v>45821.402280092596</v>
      </c>
      <c r="AO4740" s="69" t="s">
        <v>273</v>
      </c>
      <c r="AP4740" s="69" t="s">
        <v>1913</v>
      </c>
      <c r="AQ4740" s="69" t="s">
        <v>273</v>
      </c>
      <c r="AR4740" s="69" t="s">
        <v>1916</v>
      </c>
    </row>
    <row r="4741" spans="36:44" ht="14.4">
      <c r="AJ4741" s="26" t="str">
        <f>VLOOKUP(AQ4741,'user list'!A:B,2,0)</f>
        <v>Admin</v>
      </c>
      <c r="AK4741" s="26">
        <f t="shared" si="270"/>
        <v>6</v>
      </c>
      <c r="AL4741" s="26">
        <f t="shared" si="271"/>
        <v>13</v>
      </c>
      <c r="AM4741" s="94" t="str">
        <f t="shared" si="272"/>
        <v>6/13 Log In</v>
      </c>
      <c r="AN4741" s="172">
        <v>45821.402372685188</v>
      </c>
      <c r="AO4741" s="69" t="s">
        <v>186</v>
      </c>
      <c r="AP4741" s="69" t="s">
        <v>1913</v>
      </c>
      <c r="AQ4741" s="69" t="s">
        <v>186</v>
      </c>
      <c r="AR4741" s="69" t="s">
        <v>1916</v>
      </c>
    </row>
    <row r="4742" spans="36:44" ht="14.4">
      <c r="AJ4742" s="26" t="str">
        <f>VLOOKUP(AQ4742,'user list'!A:B,2,0)</f>
        <v>CTO</v>
      </c>
      <c r="AK4742" s="26">
        <f t="shared" si="270"/>
        <v>6</v>
      </c>
      <c r="AL4742" s="26">
        <f t="shared" si="271"/>
        <v>13</v>
      </c>
      <c r="AM4742" s="94" t="str">
        <f t="shared" si="272"/>
        <v>6/13 Log Off</v>
      </c>
      <c r="AN4742" s="172">
        <v>45821.404803240737</v>
      </c>
      <c r="AO4742" s="69" t="s">
        <v>207</v>
      </c>
      <c r="AP4742" s="69" t="s">
        <v>1913</v>
      </c>
      <c r="AQ4742" s="69" t="s">
        <v>207</v>
      </c>
      <c r="AR4742" s="69" t="s">
        <v>1917</v>
      </c>
    </row>
    <row r="4743" spans="36:44" ht="14.4">
      <c r="AJ4743" s="26" t="str">
        <f>VLOOKUP(AQ4743,'user list'!A:B,2,0)</f>
        <v>CTO</v>
      </c>
      <c r="AK4743" s="26">
        <f t="shared" si="270"/>
        <v>6</v>
      </c>
      <c r="AL4743" s="26">
        <f t="shared" si="271"/>
        <v>13</v>
      </c>
      <c r="AM4743" s="94" t="str">
        <f t="shared" si="272"/>
        <v>6/13 Log In</v>
      </c>
      <c r="AN4743" s="172">
        <v>45821.404907407406</v>
      </c>
      <c r="AO4743" s="69" t="s">
        <v>207</v>
      </c>
      <c r="AP4743" s="69" t="s">
        <v>1913</v>
      </c>
      <c r="AQ4743" s="69" t="s">
        <v>207</v>
      </c>
      <c r="AR4743" s="69" t="s">
        <v>1916</v>
      </c>
    </row>
    <row r="4744" spans="36:44" ht="14.4">
      <c r="AJ4744" s="26" t="str">
        <f>VLOOKUP(AQ4744,'user list'!A:B,2,0)</f>
        <v>CGSD</v>
      </c>
      <c r="AK4744" s="26">
        <f t="shared" si="270"/>
        <v>6</v>
      </c>
      <c r="AL4744" s="26">
        <f t="shared" si="271"/>
        <v>13</v>
      </c>
      <c r="AM4744" s="94" t="str">
        <f t="shared" si="272"/>
        <v>6/13 Log Off</v>
      </c>
      <c r="AN4744" s="172">
        <v>45821.406354166669</v>
      </c>
      <c r="AO4744" s="69" t="s">
        <v>200</v>
      </c>
      <c r="AP4744" s="69" t="s">
        <v>1913</v>
      </c>
      <c r="AQ4744" s="69" t="s">
        <v>200</v>
      </c>
      <c r="AR4744" s="69" t="s">
        <v>1917</v>
      </c>
    </row>
    <row r="4745" spans="36:44" ht="14.4">
      <c r="AJ4745" s="26" t="str">
        <f>VLOOKUP(AQ4745,'user list'!A:B,2,0)</f>
        <v>CTO</v>
      </c>
      <c r="AK4745" s="26">
        <f t="shared" si="270"/>
        <v>6</v>
      </c>
      <c r="AL4745" s="26">
        <f t="shared" si="271"/>
        <v>13</v>
      </c>
      <c r="AM4745" s="94" t="str">
        <f t="shared" si="272"/>
        <v>6/13 Log In</v>
      </c>
      <c r="AN4745" s="172">
        <v>45821.407627314817</v>
      </c>
      <c r="AO4745" s="69" t="s">
        <v>207</v>
      </c>
      <c r="AP4745" s="69" t="s">
        <v>1913</v>
      </c>
      <c r="AQ4745" s="69" t="s">
        <v>207</v>
      </c>
      <c r="AR4745" s="69" t="s">
        <v>1916</v>
      </c>
    </row>
    <row r="4746" spans="36:44" ht="14.4">
      <c r="AJ4746" s="26" t="str">
        <f>VLOOKUP(AQ4746,'user list'!A:B,2,0)</f>
        <v>CTO</v>
      </c>
      <c r="AK4746" s="26">
        <f t="shared" si="270"/>
        <v>6</v>
      </c>
      <c r="AL4746" s="26">
        <f t="shared" si="271"/>
        <v>13</v>
      </c>
      <c r="AM4746" s="94" t="str">
        <f t="shared" si="272"/>
        <v>6/13 Log In</v>
      </c>
      <c r="AN4746" s="172">
        <v>45821.407812500001</v>
      </c>
      <c r="AO4746" s="69" t="s">
        <v>207</v>
      </c>
      <c r="AP4746" s="69" t="s">
        <v>1913</v>
      </c>
      <c r="AQ4746" s="69" t="s">
        <v>207</v>
      </c>
      <c r="AR4746" s="69" t="s">
        <v>1916</v>
      </c>
    </row>
    <row r="4747" spans="36:44" ht="14.4">
      <c r="AJ4747" s="26" t="str">
        <f>VLOOKUP(AQ4747,'user list'!A:B,2,0)</f>
        <v>DPOS</v>
      </c>
      <c r="AK4747" s="26">
        <f t="shared" si="270"/>
        <v>6</v>
      </c>
      <c r="AL4747" s="26">
        <f t="shared" si="271"/>
        <v>13</v>
      </c>
      <c r="AM4747" s="94" t="str">
        <f t="shared" si="272"/>
        <v>6/13 Log In</v>
      </c>
      <c r="AN4747" s="172">
        <v>45821.408020833333</v>
      </c>
      <c r="AO4747" s="69" t="s">
        <v>213</v>
      </c>
      <c r="AP4747" s="69" t="s">
        <v>1913</v>
      </c>
      <c r="AQ4747" s="69" t="s">
        <v>213</v>
      </c>
      <c r="AR4747" s="69" t="s">
        <v>1916</v>
      </c>
    </row>
    <row r="4748" spans="36:44" ht="14.4">
      <c r="AJ4748" s="26" t="str">
        <f>VLOOKUP(AQ4748,'user list'!A:B,2,0)</f>
        <v>OCM</v>
      </c>
      <c r="AK4748" s="26">
        <f t="shared" si="270"/>
        <v>6</v>
      </c>
      <c r="AL4748" s="26">
        <f t="shared" si="271"/>
        <v>13</v>
      </c>
      <c r="AM4748" s="94" t="str">
        <f t="shared" si="272"/>
        <v>6/13 Log Off</v>
      </c>
      <c r="AN4748" s="172">
        <v>45821.408773148149</v>
      </c>
      <c r="AO4748" s="69" t="s">
        <v>230</v>
      </c>
      <c r="AP4748" s="69" t="s">
        <v>1913</v>
      </c>
      <c r="AQ4748" s="69" t="s">
        <v>230</v>
      </c>
      <c r="AR4748" s="69" t="s">
        <v>1917</v>
      </c>
    </row>
    <row r="4749" spans="36:44" ht="14.4">
      <c r="AJ4749" s="26" t="str">
        <f>VLOOKUP(AQ4749,'user list'!A:B,2,0)</f>
        <v>OCM</v>
      </c>
      <c r="AK4749" s="26">
        <f t="shared" si="270"/>
        <v>6</v>
      </c>
      <c r="AL4749" s="26">
        <f t="shared" si="271"/>
        <v>13</v>
      </c>
      <c r="AM4749" s="94" t="str">
        <f t="shared" si="272"/>
        <v>6/13 Log In</v>
      </c>
      <c r="AN4749" s="172">
        <v>45821.409571759257</v>
      </c>
      <c r="AO4749" s="69" t="s">
        <v>230</v>
      </c>
      <c r="AP4749" s="69" t="s">
        <v>1913</v>
      </c>
      <c r="AQ4749" s="69" t="s">
        <v>230</v>
      </c>
      <c r="AR4749" s="69" t="s">
        <v>1916</v>
      </c>
    </row>
    <row r="4750" spans="36:44" ht="14.4">
      <c r="AJ4750" s="26" t="str">
        <f>VLOOKUP(AQ4750,'user list'!A:B,2,0)</f>
        <v>OCM</v>
      </c>
      <c r="AK4750" s="26">
        <f t="shared" si="270"/>
        <v>6</v>
      </c>
      <c r="AL4750" s="26">
        <f t="shared" si="271"/>
        <v>13</v>
      </c>
      <c r="AM4750" s="94" t="str">
        <f t="shared" si="272"/>
        <v>6/13 Log In</v>
      </c>
      <c r="AN4750" s="172">
        <v>45821.410162037035</v>
      </c>
      <c r="AO4750" s="69" t="s">
        <v>235</v>
      </c>
      <c r="AP4750" s="69" t="s">
        <v>1913</v>
      </c>
      <c r="AQ4750" s="69" t="s">
        <v>235</v>
      </c>
      <c r="AR4750" s="69" t="s">
        <v>1916</v>
      </c>
    </row>
    <row r="4751" spans="36:44" ht="14.4">
      <c r="AJ4751" s="26" t="str">
        <f>VLOOKUP(AQ4751,'user list'!A:B,2,0)</f>
        <v>Admin</v>
      </c>
      <c r="AK4751" s="26">
        <f t="shared" si="270"/>
        <v>6</v>
      </c>
      <c r="AL4751" s="26">
        <f t="shared" si="271"/>
        <v>13</v>
      </c>
      <c r="AM4751" s="94" t="str">
        <f t="shared" si="272"/>
        <v>6/13 Log In</v>
      </c>
      <c r="AN4751" s="172">
        <v>45821.41064814815</v>
      </c>
      <c r="AO4751" s="69" t="s">
        <v>186</v>
      </c>
      <c r="AP4751" s="69" t="s">
        <v>1913</v>
      </c>
      <c r="AQ4751" s="69" t="s">
        <v>186</v>
      </c>
      <c r="AR4751" s="69" t="s">
        <v>1916</v>
      </c>
    </row>
    <row r="4752" spans="36:44" ht="14.4">
      <c r="AJ4752" s="26" t="str">
        <f>VLOOKUP(AQ4752,'user list'!A:B,2,0)</f>
        <v>SPORTS</v>
      </c>
      <c r="AK4752" s="26">
        <f t="shared" si="270"/>
        <v>6</v>
      </c>
      <c r="AL4752" s="26">
        <f t="shared" si="271"/>
        <v>13</v>
      </c>
      <c r="AM4752" s="94" t="str">
        <f t="shared" si="272"/>
        <v>6/13 Log In</v>
      </c>
      <c r="AN4752" s="172">
        <v>45821.410925925928</v>
      </c>
      <c r="AO4752" s="69" t="s">
        <v>272</v>
      </c>
      <c r="AP4752" s="69" t="s">
        <v>1913</v>
      </c>
      <c r="AQ4752" s="69" t="s">
        <v>272</v>
      </c>
      <c r="AR4752" s="69" t="s">
        <v>1916</v>
      </c>
    </row>
    <row r="4753" spans="36:44" ht="14.4">
      <c r="AJ4753" s="26" t="str">
        <f>VLOOKUP(AQ4753,'user list'!A:B,2,0)</f>
        <v>QCYDO</v>
      </c>
      <c r="AK4753" s="26">
        <f t="shared" si="270"/>
        <v>6</v>
      </c>
      <c r="AL4753" s="26">
        <f t="shared" si="271"/>
        <v>13</v>
      </c>
      <c r="AM4753" s="94" t="str">
        <f t="shared" si="272"/>
        <v>6/13 Log Off</v>
      </c>
      <c r="AN4753" s="172">
        <v>45821.411157407405</v>
      </c>
      <c r="AO4753" s="69" t="s">
        <v>270</v>
      </c>
      <c r="AP4753" s="69" t="s">
        <v>1913</v>
      </c>
      <c r="AQ4753" s="69" t="s">
        <v>270</v>
      </c>
      <c r="AR4753" s="69" t="s">
        <v>1917</v>
      </c>
    </row>
    <row r="4754" spans="36:44" ht="14.4">
      <c r="AJ4754" s="26" t="str">
        <f>VLOOKUP(AQ4754,'user list'!A:B,2,0)</f>
        <v>QCYDO</v>
      </c>
      <c r="AK4754" s="26">
        <f t="shared" si="270"/>
        <v>6</v>
      </c>
      <c r="AL4754" s="26">
        <f t="shared" si="271"/>
        <v>13</v>
      </c>
      <c r="AM4754" s="94" t="str">
        <f t="shared" si="272"/>
        <v>6/13 Log In</v>
      </c>
      <c r="AN4754" s="172">
        <v>45821.411226851851</v>
      </c>
      <c r="AO4754" s="69" t="s">
        <v>270</v>
      </c>
      <c r="AP4754" s="69" t="s">
        <v>1913</v>
      </c>
      <c r="AQ4754" s="69" t="s">
        <v>270</v>
      </c>
      <c r="AR4754" s="69" t="s">
        <v>1916</v>
      </c>
    </row>
    <row r="4755" spans="36:44" ht="14.4">
      <c r="AJ4755" s="26" t="str">
        <f>VLOOKUP(AQ4755,'user list'!A:B,2,0)</f>
        <v>CBD</v>
      </c>
      <c r="AK4755" s="26">
        <f t="shared" si="270"/>
        <v>6</v>
      </c>
      <c r="AL4755" s="26">
        <f t="shared" si="271"/>
        <v>13</v>
      </c>
      <c r="AM4755" s="94" t="str">
        <f t="shared" si="272"/>
        <v>6/13 Log In</v>
      </c>
      <c r="AN4755" s="172">
        <v>45821.41128472222</v>
      </c>
      <c r="AO4755" s="69" t="s">
        <v>197</v>
      </c>
      <c r="AP4755" s="69" t="s">
        <v>1913</v>
      </c>
      <c r="AQ4755" s="69" t="s">
        <v>197</v>
      </c>
      <c r="AR4755" s="69" t="s">
        <v>1916</v>
      </c>
    </row>
    <row r="4756" spans="36:44" ht="14.4">
      <c r="AJ4756" s="26" t="str">
        <f>VLOOKUP(AQ4756,'user list'!A:B,2,0)</f>
        <v>PDAD</v>
      </c>
      <c r="AK4756" s="26">
        <f t="shared" si="270"/>
        <v>6</v>
      </c>
      <c r="AL4756" s="26">
        <f t="shared" si="271"/>
        <v>13</v>
      </c>
      <c r="AM4756" s="94" t="str">
        <f t="shared" si="272"/>
        <v>6/13 Log Off</v>
      </c>
      <c r="AN4756" s="172">
        <v>45821.411851851852</v>
      </c>
      <c r="AO4756" s="69" t="s">
        <v>257</v>
      </c>
      <c r="AP4756" s="69" t="s">
        <v>1913</v>
      </c>
      <c r="AQ4756" s="69" t="s">
        <v>257</v>
      </c>
      <c r="AR4756" s="69" t="s">
        <v>1917</v>
      </c>
    </row>
    <row r="4757" spans="36:44" ht="14.4">
      <c r="AJ4757" s="26" t="str">
        <f>VLOOKUP(AQ4757,'user list'!A:B,2,0)</f>
        <v>CGSD</v>
      </c>
      <c r="AK4757" s="26">
        <f t="shared" si="270"/>
        <v>6</v>
      </c>
      <c r="AL4757" s="26">
        <f t="shared" si="271"/>
        <v>13</v>
      </c>
      <c r="AM4757" s="94" t="str">
        <f t="shared" si="272"/>
        <v>6/13 Log In</v>
      </c>
      <c r="AN4757" s="172">
        <v>45821.411956018521</v>
      </c>
      <c r="AO4757" s="69" t="s">
        <v>200</v>
      </c>
      <c r="AP4757" s="69" t="s">
        <v>1913</v>
      </c>
      <c r="AQ4757" s="69" t="s">
        <v>200</v>
      </c>
      <c r="AR4757" s="69" t="s">
        <v>1916</v>
      </c>
    </row>
    <row r="4758" spans="36:44" ht="14.4">
      <c r="AJ4758" s="26" t="str">
        <f>VLOOKUP(AQ4758,'user list'!A:B,2,0)</f>
        <v>PDAD</v>
      </c>
      <c r="AK4758" s="26">
        <f t="shared" si="270"/>
        <v>6</v>
      </c>
      <c r="AL4758" s="26">
        <f t="shared" si="271"/>
        <v>13</v>
      </c>
      <c r="AM4758" s="94" t="str">
        <f t="shared" si="272"/>
        <v>6/13 Log In</v>
      </c>
      <c r="AN4758" s="172">
        <v>45821.41201388889</v>
      </c>
      <c r="AO4758" s="69" t="s">
        <v>257</v>
      </c>
      <c r="AP4758" s="69" t="s">
        <v>1913</v>
      </c>
      <c r="AQ4758" s="69" t="s">
        <v>257</v>
      </c>
      <c r="AR4758" s="69" t="s">
        <v>1916</v>
      </c>
    </row>
    <row r="4759" spans="36:44" ht="14.4">
      <c r="AJ4759" s="26" t="str">
        <f>VLOOKUP(AQ4759,'user list'!A:B,2,0)</f>
        <v>PLEB</v>
      </c>
      <c r="AK4759" s="26">
        <f t="shared" si="270"/>
        <v>6</v>
      </c>
      <c r="AL4759" s="26">
        <f t="shared" si="271"/>
        <v>13</v>
      </c>
      <c r="AM4759" s="94" t="str">
        <f t="shared" si="272"/>
        <v>6/13 Log Off</v>
      </c>
      <c r="AN4759" s="172">
        <v>45821.412685185183</v>
      </c>
      <c r="AO4759" s="69" t="s">
        <v>260</v>
      </c>
      <c r="AP4759" s="69" t="s">
        <v>1913</v>
      </c>
      <c r="AQ4759" s="69" t="s">
        <v>260</v>
      </c>
      <c r="AR4759" s="69" t="s">
        <v>1917</v>
      </c>
    </row>
    <row r="4760" spans="36:44" ht="14.4">
      <c r="AJ4760" s="26" t="str">
        <f>VLOOKUP(AQ4760,'user list'!A:B,2,0)</f>
        <v>PLEB</v>
      </c>
      <c r="AK4760" s="26">
        <f t="shared" si="270"/>
        <v>6</v>
      </c>
      <c r="AL4760" s="26">
        <f t="shared" si="271"/>
        <v>13</v>
      </c>
      <c r="AM4760" s="94" t="str">
        <f t="shared" si="272"/>
        <v>6/13 Log In</v>
      </c>
      <c r="AN4760" s="172">
        <v>45821.413055555553</v>
      </c>
      <c r="AO4760" s="69" t="s">
        <v>260</v>
      </c>
      <c r="AP4760" s="69" t="s">
        <v>1913</v>
      </c>
      <c r="AQ4760" s="69" t="s">
        <v>260</v>
      </c>
      <c r="AR4760" s="69" t="s">
        <v>1916</v>
      </c>
    </row>
    <row r="4761" spans="36:44" ht="14.4">
      <c r="AJ4761" s="26" t="str">
        <f>VLOOKUP(AQ4761,'user list'!A:B,2,0)</f>
        <v>PAISD</v>
      </c>
      <c r="AK4761" s="26">
        <f t="shared" si="270"/>
        <v>6</v>
      </c>
      <c r="AL4761" s="26">
        <f t="shared" si="271"/>
        <v>13</v>
      </c>
      <c r="AM4761" s="94" t="str">
        <f t="shared" si="272"/>
        <v>6/13 Log Off</v>
      </c>
      <c r="AN4761" s="172">
        <v>45821.413842592592</v>
      </c>
      <c r="AO4761" s="69" t="s">
        <v>256</v>
      </c>
      <c r="AP4761" s="69" t="s">
        <v>1913</v>
      </c>
      <c r="AQ4761" s="69" t="s">
        <v>256</v>
      </c>
      <c r="AR4761" s="69" t="s">
        <v>1917</v>
      </c>
    </row>
    <row r="4762" spans="36:44" ht="14.4">
      <c r="AJ4762" s="26" t="str">
        <f>VLOOKUP(AQ4762,'user list'!A:B,2,0)</f>
        <v>PAISD</v>
      </c>
      <c r="AK4762" s="26">
        <f t="shared" si="270"/>
        <v>6</v>
      </c>
      <c r="AL4762" s="26">
        <f t="shared" si="271"/>
        <v>13</v>
      </c>
      <c r="AM4762" s="94" t="str">
        <f t="shared" si="272"/>
        <v>6/13 Log In</v>
      </c>
      <c r="AN4762" s="172">
        <v>45821.413923611108</v>
      </c>
      <c r="AO4762" s="69" t="s">
        <v>256</v>
      </c>
      <c r="AP4762" s="69" t="s">
        <v>1913</v>
      </c>
      <c r="AQ4762" s="69" t="s">
        <v>256</v>
      </c>
      <c r="AR4762" s="69" t="s">
        <v>1916</v>
      </c>
    </row>
    <row r="4763" spans="36:44" ht="14.4">
      <c r="AJ4763" s="26" t="str">
        <f>VLOOKUP(AQ4763,'user list'!A:B,2,0)</f>
        <v>OCM</v>
      </c>
      <c r="AK4763" s="26">
        <f t="shared" si="270"/>
        <v>6</v>
      </c>
      <c r="AL4763" s="26">
        <f t="shared" si="271"/>
        <v>13</v>
      </c>
      <c r="AM4763" s="94" t="str">
        <f t="shared" si="272"/>
        <v>6/13 Log In</v>
      </c>
      <c r="AN4763" s="172">
        <v>45821.415254629632</v>
      </c>
      <c r="AO4763" s="69" t="s">
        <v>230</v>
      </c>
      <c r="AP4763" s="69" t="s">
        <v>1913</v>
      </c>
      <c r="AQ4763" s="69" t="s">
        <v>230</v>
      </c>
      <c r="AR4763" s="69" t="s">
        <v>1916</v>
      </c>
    </row>
    <row r="4764" spans="36:44" ht="14.4">
      <c r="AJ4764" s="26" t="str">
        <f>VLOOKUP(AQ4764,'user list'!A:B,2,0)</f>
        <v>Admin</v>
      </c>
      <c r="AK4764" s="26">
        <f t="shared" si="270"/>
        <v>6</v>
      </c>
      <c r="AL4764" s="26">
        <f t="shared" si="271"/>
        <v>13</v>
      </c>
      <c r="AM4764" s="94" t="str">
        <f t="shared" si="272"/>
        <v>6/13 Log In</v>
      </c>
      <c r="AN4764" s="172">
        <v>45821.417500000003</v>
      </c>
      <c r="AO4764" s="69" t="s">
        <v>186</v>
      </c>
      <c r="AP4764" s="69" t="s">
        <v>1913</v>
      </c>
      <c r="AQ4764" s="69" t="s">
        <v>186</v>
      </c>
      <c r="AR4764" s="69" t="s">
        <v>1916</v>
      </c>
    </row>
    <row r="4765" spans="36:44" ht="14.4">
      <c r="AJ4765" s="26" t="str">
        <f>VLOOKUP(AQ4765,'user list'!A:B,2,0)</f>
        <v>HCDRD</v>
      </c>
      <c r="AK4765" s="26">
        <f t="shared" si="270"/>
        <v>6</v>
      </c>
      <c r="AL4765" s="26">
        <f t="shared" si="271"/>
        <v>13</v>
      </c>
      <c r="AM4765" s="94" t="str">
        <f t="shared" si="272"/>
        <v>6/13 Log Off</v>
      </c>
      <c r="AN4765" s="172">
        <v>45821.417511574073</v>
      </c>
      <c r="AO4765" s="69" t="s">
        <v>216</v>
      </c>
      <c r="AP4765" s="69" t="s">
        <v>1913</v>
      </c>
      <c r="AQ4765" s="69" t="s">
        <v>216</v>
      </c>
      <c r="AR4765" s="69" t="s">
        <v>1917</v>
      </c>
    </row>
    <row r="4766" spans="36:44" ht="14.4">
      <c r="AJ4766" s="26" t="str">
        <f>VLOOKUP(AQ4766,'user list'!A:B,2,0)</f>
        <v>HCDRD</v>
      </c>
      <c r="AK4766" s="26">
        <f t="shared" si="270"/>
        <v>6</v>
      </c>
      <c r="AL4766" s="26">
        <f t="shared" si="271"/>
        <v>13</v>
      </c>
      <c r="AM4766" s="94" t="str">
        <f t="shared" si="272"/>
        <v>6/13 Log In</v>
      </c>
      <c r="AN4766" s="172">
        <v>45821.417604166665</v>
      </c>
      <c r="AO4766" s="69" t="s">
        <v>216</v>
      </c>
      <c r="AP4766" s="69" t="s">
        <v>1913</v>
      </c>
      <c r="AQ4766" s="69" t="s">
        <v>216</v>
      </c>
      <c r="AR4766" s="69" t="s">
        <v>1916</v>
      </c>
    </row>
    <row r="4767" spans="36:44" ht="14.4">
      <c r="AJ4767" s="26" t="str">
        <f>VLOOKUP(AQ4767,'user list'!A:B,2,0)</f>
        <v>OCAs</v>
      </c>
      <c r="AK4767" s="26">
        <f t="shared" si="270"/>
        <v>6</v>
      </c>
      <c r="AL4767" s="26">
        <f t="shared" si="271"/>
        <v>13</v>
      </c>
      <c r="AM4767" s="94" t="str">
        <f t="shared" si="272"/>
        <v>6/13 Log In</v>
      </c>
      <c r="AN4767" s="172">
        <v>45821.417905092596</v>
      </c>
      <c r="AO4767" s="69" t="s">
        <v>279</v>
      </c>
      <c r="AP4767" s="69" t="s">
        <v>1913</v>
      </c>
      <c r="AQ4767" s="69" t="s">
        <v>279</v>
      </c>
      <c r="AR4767" s="69" t="s">
        <v>1916</v>
      </c>
    </row>
    <row r="4768" spans="36:44" ht="14.4">
      <c r="AJ4768" s="26" t="str">
        <f>VLOOKUP(AQ4768,'user list'!A:B,2,0)</f>
        <v>IAS</v>
      </c>
      <c r="AK4768" s="26">
        <f t="shared" si="270"/>
        <v>6</v>
      </c>
      <c r="AL4768" s="26">
        <f t="shared" si="271"/>
        <v>13</v>
      </c>
      <c r="AM4768" s="94" t="str">
        <f t="shared" si="272"/>
        <v>6/13 Log Off</v>
      </c>
      <c r="AN4768" s="172">
        <v>45821.418576388889</v>
      </c>
      <c r="AO4768" s="69" t="s">
        <v>218</v>
      </c>
      <c r="AP4768" s="69" t="s">
        <v>1913</v>
      </c>
      <c r="AQ4768" s="69" t="s">
        <v>218</v>
      </c>
      <c r="AR4768" s="69" t="s">
        <v>1917</v>
      </c>
    </row>
    <row r="4769" spans="36:44" ht="14.4">
      <c r="AJ4769" s="26" t="str">
        <f>VLOOKUP(AQ4769,'user list'!A:B,2,0)</f>
        <v>IAS</v>
      </c>
      <c r="AK4769" s="26">
        <f t="shared" si="270"/>
        <v>6</v>
      </c>
      <c r="AL4769" s="26">
        <f t="shared" si="271"/>
        <v>13</v>
      </c>
      <c r="AM4769" s="94" t="str">
        <f t="shared" si="272"/>
        <v>6/13 Log In</v>
      </c>
      <c r="AN4769" s="172">
        <v>45821.418692129628</v>
      </c>
      <c r="AO4769" s="69" t="s">
        <v>218</v>
      </c>
      <c r="AP4769" s="69" t="s">
        <v>1913</v>
      </c>
      <c r="AQ4769" s="69" t="s">
        <v>218</v>
      </c>
      <c r="AR4769" s="69" t="s">
        <v>1916</v>
      </c>
    </row>
    <row r="4770" spans="36:44" ht="14.4">
      <c r="AJ4770" s="26" t="str">
        <f>VLOOKUP(AQ4770,'user list'!A:B,2,0)</f>
        <v>OCM</v>
      </c>
      <c r="AK4770" s="26">
        <f t="shared" si="270"/>
        <v>6</v>
      </c>
      <c r="AL4770" s="26">
        <f t="shared" si="271"/>
        <v>13</v>
      </c>
      <c r="AM4770" s="94" t="str">
        <f t="shared" si="272"/>
        <v>6/13 Log In</v>
      </c>
      <c r="AN4770" s="172">
        <v>45821.419317129628</v>
      </c>
      <c r="AO4770" s="69" t="s">
        <v>242</v>
      </c>
      <c r="AP4770" s="69" t="s">
        <v>1913</v>
      </c>
      <c r="AQ4770" s="69" t="s">
        <v>242</v>
      </c>
      <c r="AR4770" s="69" t="s">
        <v>1916</v>
      </c>
    </row>
    <row r="4771" spans="36:44" ht="14.4">
      <c r="AJ4771" s="26" t="str">
        <f>VLOOKUP(AQ4771,'user list'!A:B,2,0)</f>
        <v>TFCOPRISS</v>
      </c>
      <c r="AK4771" s="26">
        <f t="shared" ref="AK4771:AK4834" si="273">MONTH(AN4771)</f>
        <v>6</v>
      </c>
      <c r="AL4771" s="26">
        <f t="shared" ref="AL4771:AL4834" si="274">DAY(AN4771)</f>
        <v>13</v>
      </c>
      <c r="AM4771" s="94" t="str">
        <f t="shared" ref="AM4771:AM4834" si="275">AK4771&amp;"/"&amp;AL4771&amp;" "&amp;AR4771</f>
        <v>6/13 Log Off</v>
      </c>
      <c r="AN4771" s="172">
        <v>45821.419479166667</v>
      </c>
      <c r="AO4771" s="69" t="s">
        <v>274</v>
      </c>
      <c r="AP4771" s="69" t="s">
        <v>1913</v>
      </c>
      <c r="AQ4771" s="69" t="s">
        <v>274</v>
      </c>
      <c r="AR4771" s="69" t="s">
        <v>1917</v>
      </c>
    </row>
    <row r="4772" spans="36:44" ht="14.4">
      <c r="AJ4772" s="26" t="str">
        <f>VLOOKUP(AQ4772,'user list'!A:B,2,0)</f>
        <v>Admin</v>
      </c>
      <c r="AK4772" s="26">
        <f t="shared" si="273"/>
        <v>6</v>
      </c>
      <c r="AL4772" s="26">
        <f t="shared" si="274"/>
        <v>13</v>
      </c>
      <c r="AM4772" s="94" t="str">
        <f t="shared" si="275"/>
        <v>6/13 Log Off</v>
      </c>
      <c r="AN4772" s="172">
        <v>45821.419872685183</v>
      </c>
      <c r="AO4772" s="69" t="s">
        <v>186</v>
      </c>
      <c r="AP4772" s="69" t="s">
        <v>1913</v>
      </c>
      <c r="AQ4772" s="69" t="s">
        <v>186</v>
      </c>
      <c r="AR4772" s="69" t="s">
        <v>1917</v>
      </c>
    </row>
    <row r="4773" spans="36:44" ht="14.4">
      <c r="AJ4773" s="26" t="str">
        <f>VLOOKUP(AQ4773,'user list'!A:B,2,0)</f>
        <v>Admin</v>
      </c>
      <c r="AK4773" s="26">
        <f t="shared" si="273"/>
        <v>6</v>
      </c>
      <c r="AL4773" s="26">
        <f t="shared" si="274"/>
        <v>13</v>
      </c>
      <c r="AM4773" s="94" t="str">
        <f t="shared" si="275"/>
        <v>6/13 Log In</v>
      </c>
      <c r="AN4773" s="172">
        <v>45821.420127314814</v>
      </c>
      <c r="AO4773" s="69" t="s">
        <v>186</v>
      </c>
      <c r="AP4773" s="69" t="s">
        <v>1913</v>
      </c>
      <c r="AQ4773" s="69" t="s">
        <v>186</v>
      </c>
      <c r="AR4773" s="69" t="s">
        <v>1916</v>
      </c>
    </row>
    <row r="4774" spans="36:44" ht="14.4">
      <c r="AJ4774" s="26" t="str">
        <f>VLOOKUP(AQ4774,'user list'!A:B,2,0)</f>
        <v>ZAU</v>
      </c>
      <c r="AK4774" s="26">
        <f t="shared" si="273"/>
        <v>6</v>
      </c>
      <c r="AL4774" s="26">
        <f t="shared" si="274"/>
        <v>13</v>
      </c>
      <c r="AM4774" s="94" t="str">
        <f t="shared" si="275"/>
        <v>6/13 Log In</v>
      </c>
      <c r="AN4774" s="172">
        <v>45821.42050925926</v>
      </c>
      <c r="AO4774" s="69" t="s">
        <v>275</v>
      </c>
      <c r="AP4774" s="69" t="s">
        <v>1913</v>
      </c>
      <c r="AQ4774" s="69" t="s">
        <v>275</v>
      </c>
      <c r="AR4774" s="69" t="s">
        <v>1916</v>
      </c>
    </row>
    <row r="4775" spans="36:44" ht="14.4">
      <c r="AJ4775" s="26" t="str">
        <f>VLOOKUP(AQ4775,'user list'!A:B,2,0)</f>
        <v>DBO</v>
      </c>
      <c r="AK4775" s="26">
        <f t="shared" si="273"/>
        <v>6</v>
      </c>
      <c r="AL4775" s="26">
        <f t="shared" si="274"/>
        <v>13</v>
      </c>
      <c r="AM4775" s="94" t="str">
        <f t="shared" si="275"/>
        <v>6/13 Log Off</v>
      </c>
      <c r="AN4775" s="172">
        <v>45821.422060185185</v>
      </c>
      <c r="AO4775" s="69" t="s">
        <v>209</v>
      </c>
      <c r="AP4775" s="69" t="s">
        <v>1913</v>
      </c>
      <c r="AQ4775" s="69" t="s">
        <v>209</v>
      </c>
      <c r="AR4775" s="69" t="s">
        <v>1917</v>
      </c>
    </row>
    <row r="4776" spans="36:44" ht="14.4">
      <c r="AJ4776" s="26" t="str">
        <f>VLOOKUP(AQ4776,'user list'!A:B,2,0)</f>
        <v>DSQC</v>
      </c>
      <c r="AK4776" s="26">
        <f t="shared" si="273"/>
        <v>6</v>
      </c>
      <c r="AL4776" s="26">
        <f t="shared" si="274"/>
        <v>13</v>
      </c>
      <c r="AM4776" s="94" t="str">
        <f t="shared" si="275"/>
        <v>6/13 Log In</v>
      </c>
      <c r="AN4776" s="172">
        <v>45821.423877314817</v>
      </c>
      <c r="AO4776" s="69" t="s">
        <v>214</v>
      </c>
      <c r="AP4776" s="69" t="s">
        <v>1913</v>
      </c>
      <c r="AQ4776" s="69" t="s">
        <v>214</v>
      </c>
      <c r="AR4776" s="69" t="s">
        <v>1916</v>
      </c>
    </row>
    <row r="4777" spans="36:44" ht="14.4">
      <c r="AJ4777" s="26" t="str">
        <f>VLOOKUP(AQ4777,'user list'!A:B,2,0)</f>
        <v>CGSD</v>
      </c>
      <c r="AK4777" s="26">
        <f t="shared" si="273"/>
        <v>6</v>
      </c>
      <c r="AL4777" s="26">
        <f t="shared" si="274"/>
        <v>13</v>
      </c>
      <c r="AM4777" s="94" t="str">
        <f t="shared" si="275"/>
        <v>6/13 Log Off</v>
      </c>
      <c r="AN4777" s="172">
        <v>45821.424872685187</v>
      </c>
      <c r="AO4777" s="69" t="s">
        <v>200</v>
      </c>
      <c r="AP4777" s="69" t="s">
        <v>1913</v>
      </c>
      <c r="AQ4777" s="69" t="s">
        <v>200</v>
      </c>
      <c r="AR4777" s="69" t="s">
        <v>1917</v>
      </c>
    </row>
    <row r="4778" spans="36:44" ht="14.4">
      <c r="AJ4778" s="26" t="str">
        <f>VLOOKUP(AQ4778,'user list'!A:B,2,0)</f>
        <v>Admin</v>
      </c>
      <c r="AK4778" s="26">
        <f t="shared" si="273"/>
        <v>6</v>
      </c>
      <c r="AL4778" s="26">
        <f t="shared" si="274"/>
        <v>13</v>
      </c>
      <c r="AM4778" s="94" t="str">
        <f t="shared" si="275"/>
        <v>6/13 Log In</v>
      </c>
      <c r="AN4778" s="172">
        <v>45821.425462962965</v>
      </c>
      <c r="AO4778" s="69" t="s">
        <v>186</v>
      </c>
      <c r="AP4778" s="69" t="s">
        <v>1913</v>
      </c>
      <c r="AQ4778" s="69" t="s">
        <v>186</v>
      </c>
      <c r="AR4778" s="69" t="s">
        <v>1916</v>
      </c>
    </row>
    <row r="4779" spans="36:44" ht="14.4">
      <c r="AJ4779" s="26" t="str">
        <f>VLOOKUP(AQ4779,'user list'!A:B,2,0)</f>
        <v>Admin</v>
      </c>
      <c r="AK4779" s="26">
        <f t="shared" si="273"/>
        <v>6</v>
      </c>
      <c r="AL4779" s="26">
        <f t="shared" si="274"/>
        <v>13</v>
      </c>
      <c r="AM4779" s="94" t="str">
        <f t="shared" si="275"/>
        <v>6/13 Log In</v>
      </c>
      <c r="AN4779" s="172">
        <v>45821.425462962965</v>
      </c>
      <c r="AO4779" s="69" t="s">
        <v>186</v>
      </c>
      <c r="AP4779" s="69" t="s">
        <v>1913</v>
      </c>
      <c r="AQ4779" s="69" t="s">
        <v>186</v>
      </c>
      <c r="AR4779" s="69" t="s">
        <v>1916</v>
      </c>
    </row>
    <row r="4780" spans="36:44" ht="14.4">
      <c r="AJ4780" s="26" t="str">
        <f>VLOOKUP(AQ4780,'user list'!A:B,2,0)</f>
        <v>QCPL</v>
      </c>
      <c r="AK4780" s="26">
        <f t="shared" si="273"/>
        <v>6</v>
      </c>
      <c r="AL4780" s="26">
        <f t="shared" si="274"/>
        <v>13</v>
      </c>
      <c r="AM4780" s="94" t="str">
        <f t="shared" si="275"/>
        <v>6/13 Log In</v>
      </c>
      <c r="AN4780" s="172">
        <v>45821.427465277775</v>
      </c>
      <c r="AO4780" s="69" t="s">
        <v>268</v>
      </c>
      <c r="AP4780" s="69" t="s">
        <v>1913</v>
      </c>
      <c r="AQ4780" s="69" t="s">
        <v>268</v>
      </c>
      <c r="AR4780" s="69" t="s">
        <v>1916</v>
      </c>
    </row>
    <row r="4781" spans="36:44" ht="14.4">
      <c r="AJ4781" s="26" t="str">
        <f>VLOOKUP(AQ4781,'user list'!A:B,2,0)</f>
        <v>CCRD</v>
      </c>
      <c r="AK4781" s="26">
        <f t="shared" si="273"/>
        <v>6</v>
      </c>
      <c r="AL4781" s="26">
        <f t="shared" si="274"/>
        <v>13</v>
      </c>
      <c r="AM4781" s="94" t="str">
        <f t="shared" si="275"/>
        <v>6/13 Log In</v>
      </c>
      <c r="AN4781" s="172">
        <v>45821.428587962961</v>
      </c>
      <c r="AO4781" s="69" t="s">
        <v>282</v>
      </c>
      <c r="AP4781" s="69" t="s">
        <v>1913</v>
      </c>
      <c r="AQ4781" s="69" t="s">
        <v>282</v>
      </c>
      <c r="AR4781" s="69" t="s">
        <v>1916</v>
      </c>
    </row>
    <row r="4782" spans="36:44" ht="14.4">
      <c r="AJ4782" s="26" t="str">
        <f>VLOOKUP(AQ4782,'user list'!A:B,2,0)</f>
        <v>QCPL</v>
      </c>
      <c r="AK4782" s="26">
        <f t="shared" si="273"/>
        <v>6</v>
      </c>
      <c r="AL4782" s="26">
        <f t="shared" si="274"/>
        <v>13</v>
      </c>
      <c r="AM4782" s="94" t="str">
        <f t="shared" si="275"/>
        <v>6/13 Log In</v>
      </c>
      <c r="AN4782" s="172">
        <v>45821.428749999999</v>
      </c>
      <c r="AO4782" s="69" t="s">
        <v>268</v>
      </c>
      <c r="AP4782" s="69" t="s">
        <v>1913</v>
      </c>
      <c r="AQ4782" s="69" t="s">
        <v>268</v>
      </c>
      <c r="AR4782" s="69" t="s">
        <v>1916</v>
      </c>
    </row>
    <row r="4783" spans="36:44" ht="14.4">
      <c r="AJ4783" s="26" t="str">
        <f>VLOOKUP(AQ4783,'user list'!A:B,2,0)</f>
        <v>QCPL</v>
      </c>
      <c r="AK4783" s="26">
        <f t="shared" si="273"/>
        <v>6</v>
      </c>
      <c r="AL4783" s="26">
        <f t="shared" si="274"/>
        <v>13</v>
      </c>
      <c r="AM4783" s="94" t="str">
        <f t="shared" si="275"/>
        <v>6/13 Log In</v>
      </c>
      <c r="AN4783" s="172">
        <v>45821.429548611108</v>
      </c>
      <c r="AO4783" s="69" t="s">
        <v>268</v>
      </c>
      <c r="AP4783" s="69" t="s">
        <v>1913</v>
      </c>
      <c r="AQ4783" s="69" t="s">
        <v>268</v>
      </c>
      <c r="AR4783" s="69" t="s">
        <v>1916</v>
      </c>
    </row>
    <row r="4784" spans="36:44" ht="14.4">
      <c r="AJ4784" s="26" t="str">
        <f>VLOOKUP(AQ4784,'user list'!A:B,2,0)</f>
        <v>SPORTS</v>
      </c>
      <c r="AK4784" s="26">
        <f t="shared" si="273"/>
        <v>6</v>
      </c>
      <c r="AL4784" s="26">
        <f t="shared" si="274"/>
        <v>13</v>
      </c>
      <c r="AM4784" s="94" t="str">
        <f t="shared" si="275"/>
        <v>6/13 Log Off</v>
      </c>
      <c r="AN4784" s="172">
        <v>45821.429988425924</v>
      </c>
      <c r="AO4784" s="69" t="s">
        <v>272</v>
      </c>
      <c r="AP4784" s="69" t="s">
        <v>1913</v>
      </c>
      <c r="AQ4784" s="69" t="s">
        <v>272</v>
      </c>
      <c r="AR4784" s="69" t="s">
        <v>1917</v>
      </c>
    </row>
    <row r="4785" spans="36:44" ht="14.4">
      <c r="AJ4785" s="26" t="str">
        <f>VLOOKUP(AQ4785,'user list'!A:B,2,0)</f>
        <v>HCDRD</v>
      </c>
      <c r="AK4785" s="26">
        <f t="shared" si="273"/>
        <v>6</v>
      </c>
      <c r="AL4785" s="26">
        <f t="shared" si="274"/>
        <v>13</v>
      </c>
      <c r="AM4785" s="94" t="str">
        <f t="shared" si="275"/>
        <v>6/13 Log Off</v>
      </c>
      <c r="AN4785" s="172">
        <v>45821.430972222224</v>
      </c>
      <c r="AO4785" s="69" t="s">
        <v>216</v>
      </c>
      <c r="AP4785" s="69" t="s">
        <v>1913</v>
      </c>
      <c r="AQ4785" s="69" t="s">
        <v>216</v>
      </c>
      <c r="AR4785" s="69" t="s">
        <v>1917</v>
      </c>
    </row>
    <row r="4786" spans="36:44" ht="14.4">
      <c r="AJ4786" s="26" t="str">
        <f>VLOOKUP(AQ4786,'user list'!A:B,2,0)</f>
        <v>HCDRD</v>
      </c>
      <c r="AK4786" s="26">
        <f t="shared" si="273"/>
        <v>6</v>
      </c>
      <c r="AL4786" s="26">
        <f t="shared" si="274"/>
        <v>13</v>
      </c>
      <c r="AM4786" s="94" t="str">
        <f t="shared" si="275"/>
        <v>6/13 Log In</v>
      </c>
      <c r="AN4786" s="172">
        <v>45821.431030092594</v>
      </c>
      <c r="AO4786" s="69" t="s">
        <v>216</v>
      </c>
      <c r="AP4786" s="69" t="s">
        <v>1913</v>
      </c>
      <c r="AQ4786" s="69" t="s">
        <v>216</v>
      </c>
      <c r="AR4786" s="69" t="s">
        <v>1916</v>
      </c>
    </row>
    <row r="4787" spans="36:44" ht="14.4">
      <c r="AJ4787" s="26" t="str">
        <f>VLOOKUP(AQ4787,'user list'!A:B,2,0)</f>
        <v>SPORTS</v>
      </c>
      <c r="AK4787" s="26">
        <f t="shared" si="273"/>
        <v>6</v>
      </c>
      <c r="AL4787" s="26">
        <f t="shared" si="274"/>
        <v>13</v>
      </c>
      <c r="AM4787" s="94" t="str">
        <f t="shared" si="275"/>
        <v>6/13 Log In</v>
      </c>
      <c r="AN4787" s="172">
        <v>45821.431979166664</v>
      </c>
      <c r="AO4787" s="69" t="s">
        <v>272</v>
      </c>
      <c r="AP4787" s="69" t="s">
        <v>1913</v>
      </c>
      <c r="AQ4787" s="69" t="s">
        <v>272</v>
      </c>
      <c r="AR4787" s="69" t="s">
        <v>1916</v>
      </c>
    </row>
    <row r="4788" spans="36:44" ht="14.4">
      <c r="AJ4788" s="26" t="str">
        <f>VLOOKUP(AQ4788,'user list'!A:B,2,0)</f>
        <v>BPLD</v>
      </c>
      <c r="AK4788" s="26">
        <f t="shared" si="273"/>
        <v>6</v>
      </c>
      <c r="AL4788" s="26">
        <f t="shared" si="274"/>
        <v>13</v>
      </c>
      <c r="AM4788" s="94" t="str">
        <f t="shared" si="275"/>
        <v>6/13 Log Off</v>
      </c>
      <c r="AN4788" s="172">
        <v>45821.433900462966</v>
      </c>
      <c r="AO4788" s="69" t="s">
        <v>194</v>
      </c>
      <c r="AP4788" s="69" t="s">
        <v>1913</v>
      </c>
      <c r="AQ4788" s="69" t="s">
        <v>194</v>
      </c>
      <c r="AR4788" s="69" t="s">
        <v>1917</v>
      </c>
    </row>
    <row r="4789" spans="36:44" ht="14.4">
      <c r="AJ4789" s="26" t="str">
        <f>VLOOKUP(AQ4789,'user list'!A:B,2,0)</f>
        <v>BPLD</v>
      </c>
      <c r="AK4789" s="26">
        <f t="shared" si="273"/>
        <v>6</v>
      </c>
      <c r="AL4789" s="26">
        <f t="shared" si="274"/>
        <v>13</v>
      </c>
      <c r="AM4789" s="94" t="str">
        <f t="shared" si="275"/>
        <v>6/13 Log In</v>
      </c>
      <c r="AN4789" s="172">
        <v>45821.433958333335</v>
      </c>
      <c r="AO4789" s="69" t="s">
        <v>194</v>
      </c>
      <c r="AP4789" s="69" t="s">
        <v>1913</v>
      </c>
      <c r="AQ4789" s="69" t="s">
        <v>194</v>
      </c>
      <c r="AR4789" s="69" t="s">
        <v>1916</v>
      </c>
    </row>
    <row r="4790" spans="36:44" ht="14.4">
      <c r="AJ4790" s="26" t="str">
        <f>VLOOKUP(AQ4790,'user list'!A:B,2,0)</f>
        <v>Admin</v>
      </c>
      <c r="AK4790" s="26">
        <f t="shared" si="273"/>
        <v>6</v>
      </c>
      <c r="AL4790" s="26">
        <f t="shared" si="274"/>
        <v>13</v>
      </c>
      <c r="AM4790" s="94" t="str">
        <f t="shared" si="275"/>
        <v>6/13 Log In</v>
      </c>
      <c r="AN4790" s="172">
        <v>45821.436319444445</v>
      </c>
      <c r="AO4790" s="69" t="s">
        <v>186</v>
      </c>
      <c r="AP4790" s="69" t="s">
        <v>1913</v>
      </c>
      <c r="AQ4790" s="69" t="s">
        <v>186</v>
      </c>
      <c r="AR4790" s="69" t="s">
        <v>1916</v>
      </c>
    </row>
    <row r="4791" spans="36:44" ht="14.4">
      <c r="AJ4791" s="26" t="str">
        <f>VLOOKUP(AQ4791,'user list'!A:B,2,0)</f>
        <v>QCPL</v>
      </c>
      <c r="AK4791" s="26">
        <f t="shared" si="273"/>
        <v>6</v>
      </c>
      <c r="AL4791" s="26">
        <f t="shared" si="274"/>
        <v>13</v>
      </c>
      <c r="AM4791" s="94" t="str">
        <f t="shared" si="275"/>
        <v>6/13 Log In</v>
      </c>
      <c r="AN4791" s="172">
        <v>45821.437592592592</v>
      </c>
      <c r="AO4791" s="69" t="s">
        <v>268</v>
      </c>
      <c r="AP4791" s="69" t="s">
        <v>1913</v>
      </c>
      <c r="AQ4791" s="69" t="s">
        <v>268</v>
      </c>
      <c r="AR4791" s="69" t="s">
        <v>1916</v>
      </c>
    </row>
    <row r="4792" spans="36:44" ht="14.4">
      <c r="AJ4792" s="26" t="str">
        <f>VLOOKUP(AQ4792,'user list'!A:B,2,0)</f>
        <v>OCM</v>
      </c>
      <c r="AK4792" s="26">
        <f t="shared" si="273"/>
        <v>6</v>
      </c>
      <c r="AL4792" s="26">
        <f t="shared" si="274"/>
        <v>13</v>
      </c>
      <c r="AM4792" s="94" t="str">
        <f t="shared" si="275"/>
        <v>6/13 Log Off</v>
      </c>
      <c r="AN4792" s="172">
        <v>45821.438275462962</v>
      </c>
      <c r="AO4792" s="69" t="s">
        <v>230</v>
      </c>
      <c r="AP4792" s="69" t="s">
        <v>1913</v>
      </c>
      <c r="AQ4792" s="69" t="s">
        <v>230</v>
      </c>
      <c r="AR4792" s="69" t="s">
        <v>1917</v>
      </c>
    </row>
    <row r="4793" spans="36:44" ht="14.4">
      <c r="AJ4793" s="26" t="str">
        <f>VLOOKUP(AQ4793,'user list'!A:B,2,0)</f>
        <v>PAISD</v>
      </c>
      <c r="AK4793" s="26">
        <f t="shared" si="273"/>
        <v>6</v>
      </c>
      <c r="AL4793" s="26">
        <f t="shared" si="274"/>
        <v>13</v>
      </c>
      <c r="AM4793" s="94" t="str">
        <f t="shared" si="275"/>
        <v>6/13 Log Off</v>
      </c>
      <c r="AN4793" s="172">
        <v>45821.440509259257</v>
      </c>
      <c r="AO4793" s="69" t="s">
        <v>256</v>
      </c>
      <c r="AP4793" s="69" t="s">
        <v>1913</v>
      </c>
      <c r="AQ4793" s="69" t="s">
        <v>256</v>
      </c>
      <c r="AR4793" s="69" t="s">
        <v>1917</v>
      </c>
    </row>
    <row r="4794" spans="36:44" ht="14.4">
      <c r="AJ4794" s="26" t="str">
        <f>VLOOKUP(AQ4794,'user list'!A:B,2,0)</f>
        <v>PAISD</v>
      </c>
      <c r="AK4794" s="26">
        <f t="shared" si="273"/>
        <v>6</v>
      </c>
      <c r="AL4794" s="26">
        <f t="shared" si="274"/>
        <v>13</v>
      </c>
      <c r="AM4794" s="94" t="str">
        <f t="shared" si="275"/>
        <v>6/13 Log In</v>
      </c>
      <c r="AN4794" s="172">
        <v>45821.440601851849</v>
      </c>
      <c r="AO4794" s="69" t="s">
        <v>256</v>
      </c>
      <c r="AP4794" s="69" t="s">
        <v>1913</v>
      </c>
      <c r="AQ4794" s="69" t="s">
        <v>256</v>
      </c>
      <c r="AR4794" s="69" t="s">
        <v>1916</v>
      </c>
    </row>
    <row r="4795" spans="36:44" ht="14.4">
      <c r="AJ4795" s="26" t="str">
        <f>VLOOKUP(AQ4795,'user list'!A:B,2,0)</f>
        <v>Admin</v>
      </c>
      <c r="AK4795" s="26">
        <f t="shared" si="273"/>
        <v>6</v>
      </c>
      <c r="AL4795" s="26">
        <f t="shared" si="274"/>
        <v>13</v>
      </c>
      <c r="AM4795" s="94" t="str">
        <f t="shared" si="275"/>
        <v>6/13 Log Off</v>
      </c>
      <c r="AN4795" s="172">
        <v>45821.441851851851</v>
      </c>
      <c r="AO4795" s="69" t="s">
        <v>186</v>
      </c>
      <c r="AP4795" s="69" t="s">
        <v>1913</v>
      </c>
      <c r="AQ4795" s="69" t="s">
        <v>186</v>
      </c>
      <c r="AR4795" s="69" t="s">
        <v>1917</v>
      </c>
    </row>
    <row r="4796" spans="36:44" ht="14.4">
      <c r="AJ4796" s="26" t="str">
        <f>VLOOKUP(AQ4796,'user list'!A:B,2,0)</f>
        <v>DOE</v>
      </c>
      <c r="AK4796" s="26">
        <f t="shared" si="273"/>
        <v>6</v>
      </c>
      <c r="AL4796" s="26">
        <f t="shared" si="274"/>
        <v>13</v>
      </c>
      <c r="AM4796" s="94" t="str">
        <f t="shared" si="275"/>
        <v>6/13 Log Off</v>
      </c>
      <c r="AN4796" s="172">
        <v>45821.447326388887</v>
      </c>
      <c r="AO4796" s="69" t="s">
        <v>212</v>
      </c>
      <c r="AP4796" s="69" t="s">
        <v>1913</v>
      </c>
      <c r="AQ4796" s="69" t="s">
        <v>212</v>
      </c>
      <c r="AR4796" s="69" t="s">
        <v>1917</v>
      </c>
    </row>
    <row r="4797" spans="36:44" ht="14.4">
      <c r="AJ4797" s="26" t="str">
        <f>VLOOKUP(AQ4797,'user list'!A:B,2,0)</f>
        <v>DOE</v>
      </c>
      <c r="AK4797" s="26">
        <f t="shared" si="273"/>
        <v>6</v>
      </c>
      <c r="AL4797" s="26">
        <f t="shared" si="274"/>
        <v>13</v>
      </c>
      <c r="AM4797" s="94" t="str">
        <f t="shared" si="275"/>
        <v>6/13 Log In</v>
      </c>
      <c r="AN4797" s="172">
        <v>45821.447500000002</v>
      </c>
      <c r="AO4797" s="69" t="s">
        <v>212</v>
      </c>
      <c r="AP4797" s="69" t="s">
        <v>1913</v>
      </c>
      <c r="AQ4797" s="69" t="s">
        <v>212</v>
      </c>
      <c r="AR4797" s="69" t="s">
        <v>1916</v>
      </c>
    </row>
    <row r="4798" spans="36:44" ht="14.4">
      <c r="AJ4798" s="26" t="str">
        <f>VLOOKUP(AQ4798,'user list'!A:B,2,0)</f>
        <v>PDAO</v>
      </c>
      <c r="AK4798" s="26">
        <f t="shared" si="273"/>
        <v>6</v>
      </c>
      <c r="AL4798" s="26">
        <f t="shared" si="274"/>
        <v>13</v>
      </c>
      <c r="AM4798" s="94" t="str">
        <f t="shared" si="275"/>
        <v>6/13 Log Off</v>
      </c>
      <c r="AN4798" s="172">
        <v>45821.452013888891</v>
      </c>
      <c r="AO4798" s="69" t="s">
        <v>258</v>
      </c>
      <c r="AP4798" s="69" t="s">
        <v>1913</v>
      </c>
      <c r="AQ4798" s="69" t="s">
        <v>258</v>
      </c>
      <c r="AR4798" s="69" t="s">
        <v>1917</v>
      </c>
    </row>
    <row r="4799" spans="36:44" ht="14.4">
      <c r="AJ4799" s="26" t="str">
        <f>VLOOKUP(AQ4799,'user list'!A:B,2,0)</f>
        <v>OCM</v>
      </c>
      <c r="AK4799" s="26">
        <f t="shared" si="273"/>
        <v>6</v>
      </c>
      <c r="AL4799" s="26">
        <f t="shared" si="274"/>
        <v>13</v>
      </c>
      <c r="AM4799" s="94" t="str">
        <f t="shared" si="275"/>
        <v>6/13 Log In</v>
      </c>
      <c r="AN4799" s="172">
        <v>45821.452928240738</v>
      </c>
      <c r="AO4799" s="69" t="s">
        <v>232</v>
      </c>
      <c r="AP4799" s="69" t="s">
        <v>1913</v>
      </c>
      <c r="AQ4799" s="69" t="s">
        <v>232</v>
      </c>
      <c r="AR4799" s="69" t="s">
        <v>1916</v>
      </c>
    </row>
    <row r="4800" spans="36:44" ht="14.4">
      <c r="AJ4800" s="26" t="str">
        <f>VLOOKUP(AQ4800,'user list'!A:B,2,0)</f>
        <v>PAISD</v>
      </c>
      <c r="AK4800" s="26">
        <f t="shared" si="273"/>
        <v>6</v>
      </c>
      <c r="AL4800" s="26">
        <f t="shared" si="274"/>
        <v>13</v>
      </c>
      <c r="AM4800" s="94" t="str">
        <f t="shared" si="275"/>
        <v>6/13 Log Off</v>
      </c>
      <c r="AN4800" s="172">
        <v>45821.454027777778</v>
      </c>
      <c r="AO4800" s="69" t="s">
        <v>256</v>
      </c>
      <c r="AP4800" s="69" t="s">
        <v>1913</v>
      </c>
      <c r="AQ4800" s="69" t="s">
        <v>256</v>
      </c>
      <c r="AR4800" s="69" t="s">
        <v>1917</v>
      </c>
    </row>
    <row r="4801" spans="36:44" ht="14.4">
      <c r="AJ4801" s="26" t="str">
        <f>VLOOKUP(AQ4801,'user list'!A:B,2,0)</f>
        <v>PLEB</v>
      </c>
      <c r="AK4801" s="26">
        <f t="shared" si="273"/>
        <v>6</v>
      </c>
      <c r="AL4801" s="26">
        <f t="shared" si="274"/>
        <v>13</v>
      </c>
      <c r="AM4801" s="94" t="str">
        <f t="shared" si="275"/>
        <v>6/13 Log Off</v>
      </c>
      <c r="AN4801" s="172">
        <v>45821.454340277778</v>
      </c>
      <c r="AO4801" s="69" t="s">
        <v>260</v>
      </c>
      <c r="AP4801" s="69" t="s">
        <v>1913</v>
      </c>
      <c r="AQ4801" s="69" t="s">
        <v>260</v>
      </c>
      <c r="AR4801" s="69" t="s">
        <v>1917</v>
      </c>
    </row>
    <row r="4802" spans="36:44" ht="14.4">
      <c r="AJ4802" s="26" t="str">
        <f>VLOOKUP(AQ4802,'user list'!A:B,2,0)</f>
        <v>PLEB</v>
      </c>
      <c r="AK4802" s="26">
        <f t="shared" si="273"/>
        <v>6</v>
      </c>
      <c r="AL4802" s="26">
        <f t="shared" si="274"/>
        <v>13</v>
      </c>
      <c r="AM4802" s="94" t="str">
        <f t="shared" si="275"/>
        <v>6/13 Log In</v>
      </c>
      <c r="AN4802" s="172">
        <v>45821.45453703704</v>
      </c>
      <c r="AO4802" s="69" t="s">
        <v>260</v>
      </c>
      <c r="AP4802" s="69" t="s">
        <v>1913</v>
      </c>
      <c r="AQ4802" s="69" t="s">
        <v>260</v>
      </c>
      <c r="AR4802" s="69" t="s">
        <v>1916</v>
      </c>
    </row>
    <row r="4803" spans="36:44" ht="14.4">
      <c r="AJ4803" s="26" t="str">
        <f>VLOOKUP(AQ4803,'user list'!A:B,2,0)</f>
        <v>CTO</v>
      </c>
      <c r="AK4803" s="26">
        <f t="shared" si="273"/>
        <v>6</v>
      </c>
      <c r="AL4803" s="26">
        <f t="shared" si="274"/>
        <v>13</v>
      </c>
      <c r="AM4803" s="94" t="str">
        <f t="shared" si="275"/>
        <v>6/13 Log Off</v>
      </c>
      <c r="AN4803" s="172">
        <v>45821.454629629632</v>
      </c>
      <c r="AO4803" s="69" t="s">
        <v>207</v>
      </c>
      <c r="AP4803" s="69" t="s">
        <v>1913</v>
      </c>
      <c r="AQ4803" s="69" t="s">
        <v>207</v>
      </c>
      <c r="AR4803" s="69" t="s">
        <v>1917</v>
      </c>
    </row>
    <row r="4804" spans="36:44" ht="14.4">
      <c r="AJ4804" s="26" t="str">
        <f>VLOOKUP(AQ4804,'user list'!A:B,2,0)</f>
        <v>CTO</v>
      </c>
      <c r="AK4804" s="26">
        <f t="shared" si="273"/>
        <v>6</v>
      </c>
      <c r="AL4804" s="26">
        <f t="shared" si="274"/>
        <v>13</v>
      </c>
      <c r="AM4804" s="94" t="str">
        <f t="shared" si="275"/>
        <v>6/13 Log In</v>
      </c>
      <c r="AN4804" s="172">
        <v>45821.454733796294</v>
      </c>
      <c r="AO4804" s="69" t="s">
        <v>207</v>
      </c>
      <c r="AP4804" s="69" t="s">
        <v>1913</v>
      </c>
      <c r="AQ4804" s="69" t="s">
        <v>207</v>
      </c>
      <c r="AR4804" s="69" t="s">
        <v>1916</v>
      </c>
    </row>
    <row r="4805" spans="36:44" ht="14.4">
      <c r="AJ4805" s="26" t="str">
        <f>VLOOKUP(AQ4805,'user list'!A:B,2,0)</f>
        <v>QCPL</v>
      </c>
      <c r="AK4805" s="26">
        <f t="shared" si="273"/>
        <v>6</v>
      </c>
      <c r="AL4805" s="26">
        <f t="shared" si="274"/>
        <v>13</v>
      </c>
      <c r="AM4805" s="94" t="str">
        <f t="shared" si="275"/>
        <v>6/13 Log In</v>
      </c>
      <c r="AN4805" s="172">
        <v>45821.455763888887</v>
      </c>
      <c r="AO4805" s="69" t="s">
        <v>268</v>
      </c>
      <c r="AP4805" s="69" t="s">
        <v>1913</v>
      </c>
      <c r="AQ4805" s="69" t="s">
        <v>268</v>
      </c>
      <c r="AR4805" s="69" t="s">
        <v>1916</v>
      </c>
    </row>
    <row r="4806" spans="36:44" ht="14.4">
      <c r="AJ4806" s="26" t="str">
        <f>VLOOKUP(AQ4806,'user list'!A:B,2,0)</f>
        <v>SPORTS</v>
      </c>
      <c r="AK4806" s="26">
        <f t="shared" si="273"/>
        <v>6</v>
      </c>
      <c r="AL4806" s="26">
        <f t="shared" si="274"/>
        <v>13</v>
      </c>
      <c r="AM4806" s="94" t="str">
        <f t="shared" si="275"/>
        <v>6/13 Log Off</v>
      </c>
      <c r="AN4806" s="172">
        <v>45821.456111111111</v>
      </c>
      <c r="AO4806" s="69" t="s">
        <v>272</v>
      </c>
      <c r="AP4806" s="69" t="s">
        <v>1913</v>
      </c>
      <c r="AQ4806" s="69" t="s">
        <v>272</v>
      </c>
      <c r="AR4806" s="69" t="s">
        <v>1917</v>
      </c>
    </row>
    <row r="4807" spans="36:44" ht="14.4">
      <c r="AJ4807" s="26" t="str">
        <f>VLOOKUP(AQ4807,'user list'!A:B,2,0)</f>
        <v>PDAD</v>
      </c>
      <c r="AK4807" s="26">
        <f t="shared" si="273"/>
        <v>6</v>
      </c>
      <c r="AL4807" s="26">
        <f t="shared" si="274"/>
        <v>13</v>
      </c>
      <c r="AM4807" s="94" t="str">
        <f t="shared" si="275"/>
        <v>6/13 Log Off</v>
      </c>
      <c r="AN4807" s="172">
        <v>45821.456446759257</v>
      </c>
      <c r="AO4807" s="69" t="s">
        <v>257</v>
      </c>
      <c r="AP4807" s="69" t="s">
        <v>1913</v>
      </c>
      <c r="AQ4807" s="69" t="s">
        <v>257</v>
      </c>
      <c r="AR4807" s="69" t="s">
        <v>1917</v>
      </c>
    </row>
    <row r="4808" spans="36:44" ht="14.4">
      <c r="AJ4808" s="26" t="str">
        <f>VLOOKUP(AQ4808,'user list'!A:B,2,0)</f>
        <v>OCM</v>
      </c>
      <c r="AK4808" s="26">
        <f t="shared" si="273"/>
        <v>6</v>
      </c>
      <c r="AL4808" s="26">
        <f t="shared" si="274"/>
        <v>13</v>
      </c>
      <c r="AM4808" s="94" t="str">
        <f t="shared" si="275"/>
        <v>6/13 Log Off</v>
      </c>
      <c r="AN4808" s="172">
        <v>45821.458449074074</v>
      </c>
      <c r="AO4808" s="69" t="s">
        <v>235</v>
      </c>
      <c r="AP4808" s="69" t="s">
        <v>1913</v>
      </c>
      <c r="AQ4808" s="69" t="s">
        <v>235</v>
      </c>
      <c r="AR4808" s="69" t="s">
        <v>1917</v>
      </c>
    </row>
    <row r="4809" spans="36:44" ht="14.4">
      <c r="AJ4809" s="26" t="str">
        <f>VLOOKUP(AQ4809,'user list'!A:B,2,0)</f>
        <v>OCAs</v>
      </c>
      <c r="AK4809" s="26">
        <f t="shared" si="273"/>
        <v>6</v>
      </c>
      <c r="AL4809" s="26">
        <f t="shared" si="274"/>
        <v>13</v>
      </c>
      <c r="AM4809" s="94" t="str">
        <f t="shared" si="275"/>
        <v>6/13 Log Off</v>
      </c>
      <c r="AN4809" s="172">
        <v>45821.458495370367</v>
      </c>
      <c r="AO4809" s="69" t="s">
        <v>279</v>
      </c>
      <c r="AP4809" s="69" t="s">
        <v>1913</v>
      </c>
      <c r="AQ4809" s="69" t="s">
        <v>279</v>
      </c>
      <c r="AR4809" s="69" t="s">
        <v>1917</v>
      </c>
    </row>
    <row r="4810" spans="36:44" ht="14.4">
      <c r="AJ4810" s="26" t="str">
        <f>VLOOKUP(AQ4810,'user list'!A:B,2,0)</f>
        <v>OCAs</v>
      </c>
      <c r="AK4810" s="26">
        <f t="shared" si="273"/>
        <v>6</v>
      </c>
      <c r="AL4810" s="26">
        <f t="shared" si="274"/>
        <v>13</v>
      </c>
      <c r="AM4810" s="94" t="str">
        <f t="shared" si="275"/>
        <v>6/13 Log In</v>
      </c>
      <c r="AN4810" s="172">
        <v>45821.458668981482</v>
      </c>
      <c r="AO4810" s="69" t="s">
        <v>279</v>
      </c>
      <c r="AP4810" s="69" t="s">
        <v>1913</v>
      </c>
      <c r="AQ4810" s="69" t="s">
        <v>279</v>
      </c>
      <c r="AR4810" s="69" t="s">
        <v>1916</v>
      </c>
    </row>
    <row r="4811" spans="36:44" ht="14.4">
      <c r="AJ4811" s="26" t="str">
        <f>VLOOKUP(AQ4811,'user list'!A:B,2,0)</f>
        <v>OCM</v>
      </c>
      <c r="AK4811" s="26">
        <f t="shared" si="273"/>
        <v>6</v>
      </c>
      <c r="AL4811" s="26">
        <f t="shared" si="274"/>
        <v>13</v>
      </c>
      <c r="AM4811" s="94" t="str">
        <f t="shared" si="275"/>
        <v>6/13 Log In</v>
      </c>
      <c r="AN4811" s="172">
        <v>45821.460381944446</v>
      </c>
      <c r="AO4811" s="69" t="s">
        <v>235</v>
      </c>
      <c r="AP4811" s="69" t="s">
        <v>1913</v>
      </c>
      <c r="AQ4811" s="69" t="s">
        <v>235</v>
      </c>
      <c r="AR4811" s="69" t="s">
        <v>1916</v>
      </c>
    </row>
    <row r="4812" spans="36:44" ht="14.4">
      <c r="AJ4812" s="26" t="str">
        <f>VLOOKUP(AQ4812,'user list'!A:B,2,0)</f>
        <v>Admin</v>
      </c>
      <c r="AK4812" s="26">
        <f t="shared" si="273"/>
        <v>6</v>
      </c>
      <c r="AL4812" s="26">
        <f t="shared" si="274"/>
        <v>13</v>
      </c>
      <c r="AM4812" s="94" t="str">
        <f t="shared" si="275"/>
        <v>6/13 Log In</v>
      </c>
      <c r="AN4812" s="172">
        <v>45821.462256944447</v>
      </c>
      <c r="AO4812" s="69" t="s">
        <v>186</v>
      </c>
      <c r="AP4812" s="69" t="s">
        <v>1913</v>
      </c>
      <c r="AQ4812" s="69" t="s">
        <v>186</v>
      </c>
      <c r="AR4812" s="69" t="s">
        <v>1916</v>
      </c>
    </row>
    <row r="4813" spans="36:44" ht="14.4">
      <c r="AJ4813" s="26" t="str">
        <f>VLOOKUP(AQ4813,'user list'!A:B,2,0)</f>
        <v>BPLD</v>
      </c>
      <c r="AK4813" s="26">
        <f t="shared" si="273"/>
        <v>6</v>
      </c>
      <c r="AL4813" s="26">
        <f t="shared" si="274"/>
        <v>13</v>
      </c>
      <c r="AM4813" s="94" t="str">
        <f t="shared" si="275"/>
        <v>6/13 Log Off</v>
      </c>
      <c r="AN4813" s="172">
        <v>45821.463171296295</v>
      </c>
      <c r="AO4813" s="69" t="s">
        <v>194</v>
      </c>
      <c r="AP4813" s="69" t="s">
        <v>1913</v>
      </c>
      <c r="AQ4813" s="69" t="s">
        <v>194</v>
      </c>
      <c r="AR4813" s="69" t="s">
        <v>1917</v>
      </c>
    </row>
    <row r="4814" spans="36:44" ht="14.4">
      <c r="AJ4814" s="26" t="str">
        <f>VLOOKUP(AQ4814,'user list'!A:B,2,0)</f>
        <v>BPLD</v>
      </c>
      <c r="AK4814" s="26">
        <f t="shared" si="273"/>
        <v>6</v>
      </c>
      <c r="AL4814" s="26">
        <f t="shared" si="274"/>
        <v>13</v>
      </c>
      <c r="AM4814" s="94" t="str">
        <f t="shared" si="275"/>
        <v>6/13 Log In</v>
      </c>
      <c r="AN4814" s="172">
        <v>45821.463240740741</v>
      </c>
      <c r="AO4814" s="69" t="s">
        <v>194</v>
      </c>
      <c r="AP4814" s="69" t="s">
        <v>1913</v>
      </c>
      <c r="AQ4814" s="69" t="s">
        <v>194</v>
      </c>
      <c r="AR4814" s="69" t="s">
        <v>1916</v>
      </c>
    </row>
    <row r="4815" spans="36:44" ht="14.4">
      <c r="AJ4815" s="26" t="str">
        <f>VLOOKUP(AQ4815,'user list'!A:B,2,0)</f>
        <v>OCM</v>
      </c>
      <c r="AK4815" s="26">
        <f t="shared" si="273"/>
        <v>6</v>
      </c>
      <c r="AL4815" s="26">
        <f t="shared" si="274"/>
        <v>13</v>
      </c>
      <c r="AM4815" s="94" t="str">
        <f t="shared" si="275"/>
        <v>6/13 Log Off</v>
      </c>
      <c r="AN4815" s="172">
        <v>45821.464201388888</v>
      </c>
      <c r="AO4815" s="69" t="s">
        <v>242</v>
      </c>
      <c r="AP4815" s="69" t="s">
        <v>1913</v>
      </c>
      <c r="AQ4815" s="69" t="s">
        <v>242</v>
      </c>
      <c r="AR4815" s="69" t="s">
        <v>1917</v>
      </c>
    </row>
    <row r="4816" spans="36:44" ht="14.4">
      <c r="AJ4816" s="26" t="str">
        <f>VLOOKUP(AQ4816,'user list'!A:B,2,0)</f>
        <v>OCM</v>
      </c>
      <c r="AK4816" s="26">
        <f t="shared" si="273"/>
        <v>6</v>
      </c>
      <c r="AL4816" s="26">
        <f t="shared" si="274"/>
        <v>13</v>
      </c>
      <c r="AM4816" s="94" t="str">
        <f t="shared" si="275"/>
        <v>6/13 Log In</v>
      </c>
      <c r="AN4816" s="172">
        <v>45821.464525462965</v>
      </c>
      <c r="AO4816" s="69" t="s">
        <v>234</v>
      </c>
      <c r="AP4816" s="69" t="s">
        <v>1913</v>
      </c>
      <c r="AQ4816" s="69" t="s">
        <v>234</v>
      </c>
      <c r="AR4816" s="69" t="s">
        <v>1916</v>
      </c>
    </row>
    <row r="4817" spans="36:44" ht="14.4">
      <c r="AJ4817" s="26" t="str">
        <f>VLOOKUP(AQ4817,'user list'!A:B,2,0)</f>
        <v>QCYDO</v>
      </c>
      <c r="AK4817" s="26">
        <f t="shared" si="273"/>
        <v>6</v>
      </c>
      <c r="AL4817" s="26">
        <f t="shared" si="274"/>
        <v>13</v>
      </c>
      <c r="AM4817" s="94" t="str">
        <f t="shared" si="275"/>
        <v>6/13 Log Off</v>
      </c>
      <c r="AN4817" s="172">
        <v>45821.466168981482</v>
      </c>
      <c r="AO4817" s="69" t="s">
        <v>270</v>
      </c>
      <c r="AP4817" s="69" t="s">
        <v>1913</v>
      </c>
      <c r="AQ4817" s="69" t="s">
        <v>270</v>
      </c>
      <c r="AR4817" s="69" t="s">
        <v>1917</v>
      </c>
    </row>
    <row r="4818" spans="36:44" ht="14.4">
      <c r="AJ4818" s="26" t="str">
        <f>VLOOKUP(AQ4818,'user list'!A:B,2,0)</f>
        <v>QCYDO</v>
      </c>
      <c r="AK4818" s="26">
        <f t="shared" si="273"/>
        <v>6</v>
      </c>
      <c r="AL4818" s="26">
        <f t="shared" si="274"/>
        <v>13</v>
      </c>
      <c r="AM4818" s="94" t="str">
        <f t="shared" si="275"/>
        <v>6/13 Log In</v>
      </c>
      <c r="AN4818" s="172">
        <v>45821.466249999998</v>
      </c>
      <c r="AO4818" s="69" t="s">
        <v>270</v>
      </c>
      <c r="AP4818" s="69" t="s">
        <v>1913</v>
      </c>
      <c r="AQ4818" s="69" t="s">
        <v>270</v>
      </c>
      <c r="AR4818" s="69" t="s">
        <v>1916</v>
      </c>
    </row>
    <row r="4819" spans="36:44" ht="14.4">
      <c r="AJ4819" s="26" t="str">
        <f>VLOOKUP(AQ4819,'user list'!A:B,2,0)</f>
        <v>OCA</v>
      </c>
      <c r="AK4819" s="26">
        <f t="shared" si="273"/>
        <v>6</v>
      </c>
      <c r="AL4819" s="26">
        <f t="shared" si="274"/>
        <v>13</v>
      </c>
      <c r="AM4819" s="94" t="str">
        <f t="shared" si="275"/>
        <v>6/13 Log Off</v>
      </c>
      <c r="AN4819" s="172">
        <v>45821.467511574076</v>
      </c>
      <c r="AO4819" s="69" t="s">
        <v>227</v>
      </c>
      <c r="AP4819" s="69" t="s">
        <v>1913</v>
      </c>
      <c r="AQ4819" s="69" t="s">
        <v>227</v>
      </c>
      <c r="AR4819" s="69" t="s">
        <v>1917</v>
      </c>
    </row>
    <row r="4820" spans="36:44" ht="14.4">
      <c r="AJ4820" s="26" t="str">
        <f>VLOOKUP(AQ4820,'user list'!A:B,2,0)</f>
        <v>CTO</v>
      </c>
      <c r="AK4820" s="26">
        <f t="shared" si="273"/>
        <v>6</v>
      </c>
      <c r="AL4820" s="26">
        <f t="shared" si="274"/>
        <v>13</v>
      </c>
      <c r="AM4820" s="94" t="str">
        <f t="shared" si="275"/>
        <v>6/13 Log Off</v>
      </c>
      <c r="AN4820" s="172">
        <v>45821.467604166668</v>
      </c>
      <c r="AO4820" s="69" t="s">
        <v>207</v>
      </c>
      <c r="AP4820" s="69" t="s">
        <v>1913</v>
      </c>
      <c r="AQ4820" s="69" t="s">
        <v>207</v>
      </c>
      <c r="AR4820" s="69" t="s">
        <v>1917</v>
      </c>
    </row>
    <row r="4821" spans="36:44" ht="14.4">
      <c r="AJ4821" s="26" t="str">
        <f>VLOOKUP(AQ4821,'user list'!A:B,2,0)</f>
        <v>Admin</v>
      </c>
      <c r="AK4821" s="26">
        <f t="shared" si="273"/>
        <v>6</v>
      </c>
      <c r="AL4821" s="26">
        <f t="shared" si="274"/>
        <v>13</v>
      </c>
      <c r="AM4821" s="94" t="str">
        <f t="shared" si="275"/>
        <v>6/13 Log In</v>
      </c>
      <c r="AN4821" s="172">
        <v>45821.467847222222</v>
      </c>
      <c r="AO4821" s="69" t="s">
        <v>186</v>
      </c>
      <c r="AP4821" s="69" t="s">
        <v>1913</v>
      </c>
      <c r="AQ4821" s="69" t="s">
        <v>186</v>
      </c>
      <c r="AR4821" s="69" t="s">
        <v>1916</v>
      </c>
    </row>
    <row r="4822" spans="36:44" ht="14.4">
      <c r="AJ4822" s="26" t="str">
        <f>VLOOKUP(AQ4822,'user list'!A:B,2,0)</f>
        <v>Admin</v>
      </c>
      <c r="AK4822" s="26">
        <f t="shared" si="273"/>
        <v>6</v>
      </c>
      <c r="AL4822" s="26">
        <f t="shared" si="274"/>
        <v>13</v>
      </c>
      <c r="AM4822" s="94" t="str">
        <f t="shared" si="275"/>
        <v>6/13 Log In</v>
      </c>
      <c r="AN4822" s="172">
        <v>45821.467847222222</v>
      </c>
      <c r="AO4822" s="69" t="s">
        <v>186</v>
      </c>
      <c r="AP4822" s="69" t="s">
        <v>1913</v>
      </c>
      <c r="AQ4822" s="69" t="s">
        <v>186</v>
      </c>
      <c r="AR4822" s="69" t="s">
        <v>1916</v>
      </c>
    </row>
    <row r="4823" spans="36:44" ht="14.4">
      <c r="AJ4823" s="26" t="str">
        <f>VLOOKUP(AQ4823,'user list'!A:B,2,0)</f>
        <v>PAISD</v>
      </c>
      <c r="AK4823" s="26">
        <f t="shared" si="273"/>
        <v>6</v>
      </c>
      <c r="AL4823" s="26">
        <f t="shared" si="274"/>
        <v>13</v>
      </c>
      <c r="AM4823" s="94" t="str">
        <f t="shared" si="275"/>
        <v>6/13 Log In</v>
      </c>
      <c r="AN4823" s="172">
        <v>45821.471192129633</v>
      </c>
      <c r="AO4823" s="69" t="s">
        <v>256</v>
      </c>
      <c r="AP4823" s="69" t="s">
        <v>1913</v>
      </c>
      <c r="AQ4823" s="69" t="s">
        <v>256</v>
      </c>
      <c r="AR4823" s="69" t="s">
        <v>1916</v>
      </c>
    </row>
    <row r="4824" spans="36:44" ht="14.4">
      <c r="AJ4824" s="26" t="str">
        <f>VLOOKUP(AQ4824,'user list'!A:B,2,0)</f>
        <v>CVD</v>
      </c>
      <c r="AK4824" s="26">
        <f t="shared" si="273"/>
        <v>6</v>
      </c>
      <c r="AL4824" s="26">
        <f t="shared" si="274"/>
        <v>13</v>
      </c>
      <c r="AM4824" s="94" t="str">
        <f t="shared" si="275"/>
        <v>6/13 Log Off</v>
      </c>
      <c r="AN4824" s="172">
        <v>45821.476747685185</v>
      </c>
      <c r="AO4824" s="69" t="s">
        <v>208</v>
      </c>
      <c r="AP4824" s="69" t="s">
        <v>1913</v>
      </c>
      <c r="AQ4824" s="69" t="s">
        <v>208</v>
      </c>
      <c r="AR4824" s="69" t="s">
        <v>1917</v>
      </c>
    </row>
    <row r="4825" spans="36:44" ht="14.4">
      <c r="AJ4825" s="26" t="str">
        <f>VLOOKUP(AQ4825,'user list'!A:B,2,0)</f>
        <v>BCRD</v>
      </c>
      <c r="AK4825" s="26">
        <f t="shared" si="273"/>
        <v>6</v>
      </c>
      <c r="AL4825" s="26">
        <f t="shared" si="274"/>
        <v>13</v>
      </c>
      <c r="AM4825" s="94" t="str">
        <f t="shared" si="275"/>
        <v>6/13 Log In</v>
      </c>
      <c r="AN4825" s="172">
        <v>45821.477071759262</v>
      </c>
      <c r="AO4825" s="69" t="s">
        <v>192</v>
      </c>
      <c r="AP4825" s="69" t="s">
        <v>1913</v>
      </c>
      <c r="AQ4825" s="69" t="s">
        <v>192</v>
      </c>
      <c r="AR4825" s="69" t="s">
        <v>1916</v>
      </c>
    </row>
    <row r="4826" spans="36:44" ht="14.4">
      <c r="AJ4826" s="26" t="str">
        <f>VLOOKUP(AQ4826,'user list'!A:B,2,0)</f>
        <v>CVD</v>
      </c>
      <c r="AK4826" s="26">
        <f t="shared" si="273"/>
        <v>6</v>
      </c>
      <c r="AL4826" s="26">
        <f t="shared" si="274"/>
        <v>13</v>
      </c>
      <c r="AM4826" s="94" t="str">
        <f t="shared" si="275"/>
        <v>6/13 Log In</v>
      </c>
      <c r="AN4826" s="172">
        <v>45821.477361111109</v>
      </c>
      <c r="AO4826" s="69" t="s">
        <v>208</v>
      </c>
      <c r="AP4826" s="69" t="s">
        <v>1913</v>
      </c>
      <c r="AQ4826" s="69" t="s">
        <v>208</v>
      </c>
      <c r="AR4826" s="69" t="s">
        <v>1916</v>
      </c>
    </row>
    <row r="4827" spans="36:44" ht="14.4">
      <c r="AJ4827" s="26" t="str">
        <f>VLOOKUP(AQ4827,'user list'!A:B,2,0)</f>
        <v>DSQC</v>
      </c>
      <c r="AK4827" s="26">
        <f t="shared" si="273"/>
        <v>6</v>
      </c>
      <c r="AL4827" s="26">
        <f t="shared" si="274"/>
        <v>13</v>
      </c>
      <c r="AM4827" s="94" t="str">
        <f t="shared" si="275"/>
        <v>6/13 Log Off</v>
      </c>
      <c r="AN4827" s="172">
        <v>45821.477893518517</v>
      </c>
      <c r="AO4827" s="69" t="s">
        <v>214</v>
      </c>
      <c r="AP4827" s="69" t="s">
        <v>1913</v>
      </c>
      <c r="AQ4827" s="69" t="s">
        <v>214</v>
      </c>
      <c r="AR4827" s="69" t="s">
        <v>1917</v>
      </c>
    </row>
    <row r="4828" spans="36:44" ht="14.4">
      <c r="AJ4828" s="26" t="str">
        <f>VLOOKUP(AQ4828,'user list'!A:B,2,0)</f>
        <v>OCM</v>
      </c>
      <c r="AK4828" s="26">
        <f t="shared" si="273"/>
        <v>6</v>
      </c>
      <c r="AL4828" s="26">
        <f t="shared" si="274"/>
        <v>13</v>
      </c>
      <c r="AM4828" s="94" t="str">
        <f t="shared" si="275"/>
        <v>6/13 Log Off</v>
      </c>
      <c r="AN4828" s="172">
        <v>45821.479305555556</v>
      </c>
      <c r="AO4828" s="69" t="s">
        <v>235</v>
      </c>
      <c r="AP4828" s="69" t="s">
        <v>1913</v>
      </c>
      <c r="AQ4828" s="69" t="s">
        <v>235</v>
      </c>
      <c r="AR4828" s="69" t="s">
        <v>1917</v>
      </c>
    </row>
    <row r="4829" spans="36:44" ht="14.4">
      <c r="AJ4829" s="26" t="str">
        <f>VLOOKUP(AQ4829,'user list'!A:B,2,0)</f>
        <v>OCM</v>
      </c>
      <c r="AK4829" s="26">
        <f t="shared" si="273"/>
        <v>6</v>
      </c>
      <c r="AL4829" s="26">
        <f t="shared" si="274"/>
        <v>13</v>
      </c>
      <c r="AM4829" s="94" t="str">
        <f t="shared" si="275"/>
        <v>6/13 Log In</v>
      </c>
      <c r="AN4829" s="172">
        <v>45821.479363425926</v>
      </c>
      <c r="AO4829" s="69" t="s">
        <v>235</v>
      </c>
      <c r="AP4829" s="69" t="s">
        <v>1913</v>
      </c>
      <c r="AQ4829" s="69" t="s">
        <v>235</v>
      </c>
      <c r="AR4829" s="69" t="s">
        <v>1916</v>
      </c>
    </row>
    <row r="4830" spans="36:44" ht="14.4">
      <c r="AJ4830" s="26" t="str">
        <f>VLOOKUP(AQ4830,'user list'!A:B,2,0)</f>
        <v>Admin</v>
      </c>
      <c r="AK4830" s="26">
        <f t="shared" si="273"/>
        <v>6</v>
      </c>
      <c r="AL4830" s="26">
        <f t="shared" si="274"/>
        <v>13</v>
      </c>
      <c r="AM4830" s="94" t="str">
        <f t="shared" si="275"/>
        <v>6/13 Log In</v>
      </c>
      <c r="AN4830" s="172">
        <v>45821.479988425926</v>
      </c>
      <c r="AO4830" s="69" t="s">
        <v>186</v>
      </c>
      <c r="AP4830" s="69" t="s">
        <v>1913</v>
      </c>
      <c r="AQ4830" s="69" t="s">
        <v>186</v>
      </c>
      <c r="AR4830" s="69" t="s">
        <v>1916</v>
      </c>
    </row>
    <row r="4831" spans="36:44" ht="14.4">
      <c r="AJ4831" s="26" t="str">
        <f>VLOOKUP(AQ4831,'user list'!A:B,2,0)</f>
        <v>ZAU</v>
      </c>
      <c r="AK4831" s="26">
        <f t="shared" si="273"/>
        <v>6</v>
      </c>
      <c r="AL4831" s="26">
        <f t="shared" si="274"/>
        <v>13</v>
      </c>
      <c r="AM4831" s="94" t="str">
        <f t="shared" si="275"/>
        <v>6/13 Log Off</v>
      </c>
      <c r="AN4831" s="172">
        <v>45821.480069444442</v>
      </c>
      <c r="AO4831" s="69" t="s">
        <v>275</v>
      </c>
      <c r="AP4831" s="69" t="s">
        <v>1913</v>
      </c>
      <c r="AQ4831" s="69" t="s">
        <v>275</v>
      </c>
      <c r="AR4831" s="69" t="s">
        <v>1917</v>
      </c>
    </row>
    <row r="4832" spans="36:44" ht="14.4">
      <c r="AJ4832" s="26" t="str">
        <f>VLOOKUP(AQ4832,'user list'!A:B,2,0)</f>
        <v>OCM</v>
      </c>
      <c r="AK4832" s="26">
        <f t="shared" si="273"/>
        <v>6</v>
      </c>
      <c r="AL4832" s="26">
        <f t="shared" si="274"/>
        <v>13</v>
      </c>
      <c r="AM4832" s="94" t="str">
        <f t="shared" si="275"/>
        <v>6/13 Log Off</v>
      </c>
      <c r="AN4832" s="172">
        <v>45821.485868055555</v>
      </c>
      <c r="AO4832" s="69" t="s">
        <v>232</v>
      </c>
      <c r="AP4832" s="69" t="s">
        <v>1913</v>
      </c>
      <c r="AQ4832" s="69" t="s">
        <v>232</v>
      </c>
      <c r="AR4832" s="69" t="s">
        <v>1917</v>
      </c>
    </row>
    <row r="4833" spans="36:44" ht="14.4">
      <c r="AJ4833" s="26" t="str">
        <f>VLOOKUP(AQ4833,'user list'!A:B,2,0)</f>
        <v>OCM</v>
      </c>
      <c r="AK4833" s="26">
        <f t="shared" si="273"/>
        <v>6</v>
      </c>
      <c r="AL4833" s="26">
        <f t="shared" si="274"/>
        <v>13</v>
      </c>
      <c r="AM4833" s="94" t="str">
        <f t="shared" si="275"/>
        <v>6/13 Log In</v>
      </c>
      <c r="AN4833" s="172">
        <v>45821.485972222225</v>
      </c>
      <c r="AO4833" s="69" t="s">
        <v>232</v>
      </c>
      <c r="AP4833" s="69" t="s">
        <v>1913</v>
      </c>
      <c r="AQ4833" s="69" t="s">
        <v>232</v>
      </c>
      <c r="AR4833" s="69" t="s">
        <v>1916</v>
      </c>
    </row>
    <row r="4834" spans="36:44" ht="14.4">
      <c r="AJ4834" s="26" t="str">
        <f>VLOOKUP(AQ4834,'user list'!A:B,2,0)</f>
        <v>OCM</v>
      </c>
      <c r="AK4834" s="26">
        <f t="shared" si="273"/>
        <v>6</v>
      </c>
      <c r="AL4834" s="26">
        <f t="shared" si="274"/>
        <v>13</v>
      </c>
      <c r="AM4834" s="94" t="str">
        <f t="shared" si="275"/>
        <v>6/13 Log Off</v>
      </c>
      <c r="AN4834" s="172">
        <v>45821.487546296295</v>
      </c>
      <c r="AO4834" s="69" t="s">
        <v>232</v>
      </c>
      <c r="AP4834" s="69" t="s">
        <v>1913</v>
      </c>
      <c r="AQ4834" s="69" t="s">
        <v>232</v>
      </c>
      <c r="AR4834" s="69" t="s">
        <v>1917</v>
      </c>
    </row>
    <row r="4835" spans="36:44" ht="14.4">
      <c r="AJ4835" s="26" t="str">
        <f>VLOOKUP(AQ4835,'user list'!A:B,2,0)</f>
        <v>OCM</v>
      </c>
      <c r="AK4835" s="26">
        <f t="shared" ref="AK4835:AK4898" si="276">MONTH(AN4835)</f>
        <v>6</v>
      </c>
      <c r="AL4835" s="26">
        <f t="shared" ref="AL4835:AL4898" si="277">DAY(AN4835)</f>
        <v>13</v>
      </c>
      <c r="AM4835" s="94" t="str">
        <f t="shared" ref="AM4835:AM4898" si="278">AK4835&amp;"/"&amp;AL4835&amp;" "&amp;AR4835</f>
        <v>6/13 Log In</v>
      </c>
      <c r="AN4835" s="172">
        <v>45821.48951388889</v>
      </c>
      <c r="AO4835" s="69" t="s">
        <v>230</v>
      </c>
      <c r="AP4835" s="69" t="s">
        <v>1913</v>
      </c>
      <c r="AQ4835" s="69" t="s">
        <v>230</v>
      </c>
      <c r="AR4835" s="69" t="s">
        <v>1916</v>
      </c>
    </row>
    <row r="4836" spans="36:44" ht="14.4">
      <c r="AJ4836" s="26" t="str">
        <f>VLOOKUP(AQ4836,'user list'!A:B,2,0)</f>
        <v>QCYDO</v>
      </c>
      <c r="AK4836" s="26">
        <f t="shared" si="276"/>
        <v>6</v>
      </c>
      <c r="AL4836" s="26">
        <f t="shared" si="277"/>
        <v>13</v>
      </c>
      <c r="AM4836" s="94" t="str">
        <f t="shared" si="278"/>
        <v>6/13 Log Off</v>
      </c>
      <c r="AN4836" s="172">
        <v>45821.490937499999</v>
      </c>
      <c r="AO4836" s="69" t="s">
        <v>270</v>
      </c>
      <c r="AP4836" s="69" t="s">
        <v>1913</v>
      </c>
      <c r="AQ4836" s="69" t="s">
        <v>270</v>
      </c>
      <c r="AR4836" s="69" t="s">
        <v>1917</v>
      </c>
    </row>
    <row r="4837" spans="36:44" ht="14.4">
      <c r="AJ4837" s="26" t="str">
        <f>VLOOKUP(AQ4837,'user list'!A:B,2,0)</f>
        <v>PLEB</v>
      </c>
      <c r="AK4837" s="26">
        <f t="shared" si="276"/>
        <v>6</v>
      </c>
      <c r="AL4837" s="26">
        <f t="shared" si="277"/>
        <v>13</v>
      </c>
      <c r="AM4837" s="94" t="str">
        <f t="shared" si="278"/>
        <v>6/13 Log Off</v>
      </c>
      <c r="AN4837" s="172">
        <v>45821.491018518522</v>
      </c>
      <c r="AO4837" s="69" t="s">
        <v>260</v>
      </c>
      <c r="AP4837" s="69" t="s">
        <v>1913</v>
      </c>
      <c r="AQ4837" s="69" t="s">
        <v>260</v>
      </c>
      <c r="AR4837" s="69" t="s">
        <v>1917</v>
      </c>
    </row>
    <row r="4838" spans="36:44" ht="14.4">
      <c r="AJ4838" s="26" t="str">
        <f>VLOOKUP(AQ4838,'user list'!A:B,2,0)</f>
        <v>QCYDO</v>
      </c>
      <c r="AK4838" s="26">
        <f t="shared" si="276"/>
        <v>6</v>
      </c>
      <c r="AL4838" s="26">
        <f t="shared" si="277"/>
        <v>13</v>
      </c>
      <c r="AM4838" s="94" t="str">
        <f t="shared" si="278"/>
        <v>6/13 Log In</v>
      </c>
      <c r="AN4838" s="172">
        <v>45821.491030092591</v>
      </c>
      <c r="AO4838" s="69" t="s">
        <v>270</v>
      </c>
      <c r="AP4838" s="69" t="s">
        <v>1913</v>
      </c>
      <c r="AQ4838" s="69" t="s">
        <v>270</v>
      </c>
      <c r="AR4838" s="69" t="s">
        <v>1916</v>
      </c>
    </row>
    <row r="4839" spans="36:44" ht="14.4">
      <c r="AJ4839" s="26" t="str">
        <f>VLOOKUP(AQ4839,'user list'!A:B,2,0)</f>
        <v>PLEB</v>
      </c>
      <c r="AK4839" s="26">
        <f t="shared" si="276"/>
        <v>6</v>
      </c>
      <c r="AL4839" s="26">
        <f t="shared" si="277"/>
        <v>13</v>
      </c>
      <c r="AM4839" s="94" t="str">
        <f t="shared" si="278"/>
        <v>6/13 Log In</v>
      </c>
      <c r="AN4839" s="172">
        <v>45821.491273148145</v>
      </c>
      <c r="AO4839" s="69" t="s">
        <v>260</v>
      </c>
      <c r="AP4839" s="69" t="s">
        <v>1913</v>
      </c>
      <c r="AQ4839" s="69" t="s">
        <v>260</v>
      </c>
      <c r="AR4839" s="69" t="s">
        <v>1916</v>
      </c>
    </row>
    <row r="4840" spans="36:44" ht="14.4">
      <c r="AJ4840" s="26" t="str">
        <f>VLOOKUP(AQ4840,'user list'!A:B,2,0)</f>
        <v>Admin</v>
      </c>
      <c r="AK4840" s="26">
        <f t="shared" si="276"/>
        <v>6</v>
      </c>
      <c r="AL4840" s="26">
        <f t="shared" si="277"/>
        <v>13</v>
      </c>
      <c r="AM4840" s="94" t="str">
        <f t="shared" si="278"/>
        <v>6/13 Log In</v>
      </c>
      <c r="AN4840" s="172">
        <v>45821.491574074076</v>
      </c>
      <c r="AO4840" s="69" t="s">
        <v>186</v>
      </c>
      <c r="AP4840" s="69" t="s">
        <v>1913</v>
      </c>
      <c r="AQ4840" s="69" t="s">
        <v>186</v>
      </c>
      <c r="AR4840" s="69" t="s">
        <v>1916</v>
      </c>
    </row>
    <row r="4841" spans="36:44" ht="14.4">
      <c r="AJ4841" s="26" t="str">
        <f>VLOOKUP(AQ4841,'user list'!A:B,2,0)</f>
        <v>PAISD</v>
      </c>
      <c r="AK4841" s="26">
        <f t="shared" si="276"/>
        <v>6</v>
      </c>
      <c r="AL4841" s="26">
        <f t="shared" si="277"/>
        <v>13</v>
      </c>
      <c r="AM4841" s="94" t="str">
        <f t="shared" si="278"/>
        <v>6/13 Log Off</v>
      </c>
      <c r="AN4841" s="172">
        <v>45821.491863425923</v>
      </c>
      <c r="AO4841" s="69" t="s">
        <v>256</v>
      </c>
      <c r="AP4841" s="69" t="s">
        <v>1913</v>
      </c>
      <c r="AQ4841" s="69" t="s">
        <v>256</v>
      </c>
      <c r="AR4841" s="69" t="s">
        <v>1917</v>
      </c>
    </row>
    <row r="4842" spans="36:44" ht="14.4">
      <c r="AJ4842" s="26" t="str">
        <f>VLOOKUP(AQ4842,'user list'!A:B,2,0)</f>
        <v>ADAAC</v>
      </c>
      <c r="AK4842" s="26">
        <f t="shared" si="276"/>
        <v>6</v>
      </c>
      <c r="AL4842" s="26">
        <f t="shared" si="277"/>
        <v>13</v>
      </c>
      <c r="AM4842" s="94" t="str">
        <f t="shared" si="278"/>
        <v>6/13 Log In</v>
      </c>
      <c r="AN4842" s="172">
        <v>45821.500844907408</v>
      </c>
      <c r="AO4842" s="69" t="s">
        <v>190</v>
      </c>
      <c r="AP4842" s="69" t="s">
        <v>1913</v>
      </c>
      <c r="AQ4842" s="69" t="s">
        <v>190</v>
      </c>
      <c r="AR4842" s="69" t="s">
        <v>1916</v>
      </c>
    </row>
    <row r="4843" spans="36:44" ht="14.4">
      <c r="AJ4843" s="26" t="str">
        <f>VLOOKUP(AQ4843,'user list'!A:B,2,0)</f>
        <v>HCDRD</v>
      </c>
      <c r="AK4843" s="26">
        <f t="shared" si="276"/>
        <v>6</v>
      </c>
      <c r="AL4843" s="26">
        <f t="shared" si="277"/>
        <v>13</v>
      </c>
      <c r="AM4843" s="94" t="str">
        <f t="shared" si="278"/>
        <v>6/13 Log Off</v>
      </c>
      <c r="AN4843" s="172">
        <v>45821.505925925929</v>
      </c>
      <c r="AO4843" s="69" t="s">
        <v>216</v>
      </c>
      <c r="AP4843" s="69" t="s">
        <v>1913</v>
      </c>
      <c r="AQ4843" s="69" t="s">
        <v>216</v>
      </c>
      <c r="AR4843" s="69" t="s">
        <v>1917</v>
      </c>
    </row>
    <row r="4844" spans="36:44" ht="14.4">
      <c r="AJ4844" s="26" t="str">
        <f>VLOOKUP(AQ4844,'user list'!A:B,2,0)</f>
        <v>HCDRD</v>
      </c>
      <c r="AK4844" s="26">
        <f t="shared" si="276"/>
        <v>6</v>
      </c>
      <c r="AL4844" s="26">
        <f t="shared" si="277"/>
        <v>13</v>
      </c>
      <c r="AM4844" s="94" t="str">
        <f t="shared" si="278"/>
        <v>6/13 Log In</v>
      </c>
      <c r="AN4844" s="172">
        <v>45821.505972222221</v>
      </c>
      <c r="AO4844" s="69" t="s">
        <v>216</v>
      </c>
      <c r="AP4844" s="69" t="s">
        <v>1913</v>
      </c>
      <c r="AQ4844" s="69" t="s">
        <v>216</v>
      </c>
      <c r="AR4844" s="69" t="s">
        <v>1916</v>
      </c>
    </row>
    <row r="4845" spans="36:44" ht="14.4">
      <c r="AJ4845" s="26" t="str">
        <f>VLOOKUP(AQ4845,'user list'!A:B,2,0)</f>
        <v>CTO</v>
      </c>
      <c r="AK4845" s="26">
        <f t="shared" si="276"/>
        <v>6</v>
      </c>
      <c r="AL4845" s="26">
        <f t="shared" si="277"/>
        <v>13</v>
      </c>
      <c r="AM4845" s="94" t="str">
        <f t="shared" si="278"/>
        <v>6/13 Log In</v>
      </c>
      <c r="AN4845" s="172">
        <v>45821.509097222224</v>
      </c>
      <c r="AO4845" s="69" t="s">
        <v>207</v>
      </c>
      <c r="AP4845" s="69" t="s">
        <v>1913</v>
      </c>
      <c r="AQ4845" s="69" t="s">
        <v>207</v>
      </c>
      <c r="AR4845" s="69" t="s">
        <v>1916</v>
      </c>
    </row>
    <row r="4846" spans="36:44" ht="14.4">
      <c r="AJ4846" s="26" t="str">
        <f>VLOOKUP(AQ4846,'user list'!A:B,2,0)</f>
        <v>DOE</v>
      </c>
      <c r="AK4846" s="26">
        <f t="shared" si="276"/>
        <v>6</v>
      </c>
      <c r="AL4846" s="26">
        <f t="shared" si="277"/>
        <v>13</v>
      </c>
      <c r="AM4846" s="94" t="str">
        <f t="shared" si="278"/>
        <v>6/13 Log Off</v>
      </c>
      <c r="AN4846" s="172">
        <v>45821.511388888888</v>
      </c>
      <c r="AO4846" s="69" t="s">
        <v>212</v>
      </c>
      <c r="AP4846" s="69" t="s">
        <v>1913</v>
      </c>
      <c r="AQ4846" s="69" t="s">
        <v>212</v>
      </c>
      <c r="AR4846" s="69" t="s">
        <v>1917</v>
      </c>
    </row>
    <row r="4847" spans="36:44" ht="14.4">
      <c r="AJ4847" s="26" t="str">
        <f>VLOOKUP(AQ4847,'user list'!A:B,2,0)</f>
        <v>CCRD</v>
      </c>
      <c r="AK4847" s="26">
        <f t="shared" si="276"/>
        <v>6</v>
      </c>
      <c r="AL4847" s="26">
        <f t="shared" si="277"/>
        <v>13</v>
      </c>
      <c r="AM4847" s="94" t="str">
        <f t="shared" si="278"/>
        <v>6/13 Log Off</v>
      </c>
      <c r="AN4847" s="172">
        <v>45821.511481481481</v>
      </c>
      <c r="AO4847" s="69" t="s">
        <v>282</v>
      </c>
      <c r="AP4847" s="69" t="s">
        <v>1913</v>
      </c>
      <c r="AQ4847" s="69" t="s">
        <v>282</v>
      </c>
      <c r="AR4847" s="69" t="s">
        <v>1917</v>
      </c>
    </row>
    <row r="4848" spans="36:44" ht="14.4">
      <c r="AJ4848" s="26" t="str">
        <f>VLOOKUP(AQ4848,'user list'!A:B,2,0)</f>
        <v>DOE</v>
      </c>
      <c r="AK4848" s="26">
        <f t="shared" si="276"/>
        <v>6</v>
      </c>
      <c r="AL4848" s="26">
        <f t="shared" si="277"/>
        <v>13</v>
      </c>
      <c r="AM4848" s="94" t="str">
        <f t="shared" si="278"/>
        <v>6/13 Log In</v>
      </c>
      <c r="AN4848" s="172">
        <v>45821.512916666667</v>
      </c>
      <c r="AO4848" s="69" t="s">
        <v>212</v>
      </c>
      <c r="AP4848" s="69" t="s">
        <v>1913</v>
      </c>
      <c r="AQ4848" s="69" t="s">
        <v>212</v>
      </c>
      <c r="AR4848" s="69" t="s">
        <v>1916</v>
      </c>
    </row>
    <row r="4849" spans="36:44" ht="14.4">
      <c r="AJ4849" s="26" t="str">
        <f>VLOOKUP(AQ4849,'user list'!A:B,2,0)</f>
        <v>CCRD</v>
      </c>
      <c r="AK4849" s="26">
        <f t="shared" si="276"/>
        <v>6</v>
      </c>
      <c r="AL4849" s="26">
        <f t="shared" si="277"/>
        <v>13</v>
      </c>
      <c r="AM4849" s="94" t="str">
        <f t="shared" si="278"/>
        <v>6/13 Log In</v>
      </c>
      <c r="AN4849" s="172">
        <v>45821.513101851851</v>
      </c>
      <c r="AO4849" s="69" t="s">
        <v>282</v>
      </c>
      <c r="AP4849" s="69" t="s">
        <v>1913</v>
      </c>
      <c r="AQ4849" s="69" t="s">
        <v>282</v>
      </c>
      <c r="AR4849" s="69" t="s">
        <v>1916</v>
      </c>
    </row>
    <row r="4850" spans="36:44" ht="14.4">
      <c r="AJ4850" s="26" t="str">
        <f>VLOOKUP(AQ4850,'user list'!A:B,2,0)</f>
        <v>OSSP</v>
      </c>
      <c r="AK4850" s="26">
        <f t="shared" si="276"/>
        <v>6</v>
      </c>
      <c r="AL4850" s="26">
        <f t="shared" si="277"/>
        <v>13</v>
      </c>
      <c r="AM4850" s="94" t="str">
        <f t="shared" si="278"/>
        <v>6/13 Log In</v>
      </c>
      <c r="AN4850" s="172">
        <v>45821.515034722222</v>
      </c>
      <c r="AO4850" s="69" t="s">
        <v>255</v>
      </c>
      <c r="AP4850" s="69" t="s">
        <v>1913</v>
      </c>
      <c r="AQ4850" s="69" t="s">
        <v>255</v>
      </c>
      <c r="AR4850" s="69" t="s">
        <v>1916</v>
      </c>
    </row>
    <row r="4851" spans="36:44" ht="14.4">
      <c r="AJ4851" s="26" t="str">
        <f>VLOOKUP(AQ4851,'user list'!A:B,2,0)</f>
        <v>OSSP</v>
      </c>
      <c r="AK4851" s="26">
        <f t="shared" si="276"/>
        <v>6</v>
      </c>
      <c r="AL4851" s="26">
        <f t="shared" si="277"/>
        <v>13</v>
      </c>
      <c r="AM4851" s="94" t="str">
        <f t="shared" si="278"/>
        <v>6/13 Log In</v>
      </c>
      <c r="AN4851" s="172">
        <v>45821.515439814815</v>
      </c>
      <c r="AO4851" s="69" t="s">
        <v>255</v>
      </c>
      <c r="AP4851" s="69" t="s">
        <v>1913</v>
      </c>
      <c r="AQ4851" s="69" t="s">
        <v>255</v>
      </c>
      <c r="AR4851" s="69" t="s">
        <v>1916</v>
      </c>
    </row>
    <row r="4852" spans="36:44" ht="14.4">
      <c r="AJ4852" s="26" t="str">
        <f>VLOOKUP(AQ4852,'user list'!A:B,2,0)</f>
        <v>OCM</v>
      </c>
      <c r="AK4852" s="26">
        <f t="shared" si="276"/>
        <v>6</v>
      </c>
      <c r="AL4852" s="26">
        <f t="shared" si="277"/>
        <v>13</v>
      </c>
      <c r="AM4852" s="94" t="str">
        <f t="shared" si="278"/>
        <v>6/13 Log In</v>
      </c>
      <c r="AN4852" s="172">
        <v>45821.516412037039</v>
      </c>
      <c r="AO4852" s="69" t="s">
        <v>242</v>
      </c>
      <c r="AP4852" s="69" t="s">
        <v>1913</v>
      </c>
      <c r="AQ4852" s="69" t="s">
        <v>242</v>
      </c>
      <c r="AR4852" s="69" t="s">
        <v>1916</v>
      </c>
    </row>
    <row r="4853" spans="36:44" ht="14.4">
      <c r="AJ4853" s="26" t="str">
        <f>VLOOKUP(AQ4853,'user list'!A:B,2,0)</f>
        <v>QCPL</v>
      </c>
      <c r="AK4853" s="26">
        <f t="shared" si="276"/>
        <v>6</v>
      </c>
      <c r="AL4853" s="26">
        <f t="shared" si="277"/>
        <v>13</v>
      </c>
      <c r="AM4853" s="94" t="str">
        <f t="shared" si="278"/>
        <v>6/13 Log Off</v>
      </c>
      <c r="AN4853" s="172">
        <v>45821.518888888888</v>
      </c>
      <c r="AO4853" s="69" t="s">
        <v>268</v>
      </c>
      <c r="AP4853" s="69" t="s">
        <v>1913</v>
      </c>
      <c r="AQ4853" s="69" t="s">
        <v>268</v>
      </c>
      <c r="AR4853" s="69" t="s">
        <v>1917</v>
      </c>
    </row>
    <row r="4854" spans="36:44" ht="14.4">
      <c r="AJ4854" s="26" t="str">
        <f>VLOOKUP(AQ4854,'user list'!A:B,2,0)</f>
        <v>QCPL</v>
      </c>
      <c r="AK4854" s="26">
        <f t="shared" si="276"/>
        <v>6</v>
      </c>
      <c r="AL4854" s="26">
        <f t="shared" si="277"/>
        <v>13</v>
      </c>
      <c r="AM4854" s="94" t="str">
        <f t="shared" si="278"/>
        <v>6/13 Log In</v>
      </c>
      <c r="AN4854" s="172">
        <v>45821.519259259258</v>
      </c>
      <c r="AO4854" s="69" t="s">
        <v>268</v>
      </c>
      <c r="AP4854" s="69" t="s">
        <v>1913</v>
      </c>
      <c r="AQ4854" s="69" t="s">
        <v>268</v>
      </c>
      <c r="AR4854" s="69" t="s">
        <v>1916</v>
      </c>
    </row>
    <row r="4855" spans="36:44" ht="14.4">
      <c r="AJ4855" s="26" t="str">
        <f>VLOOKUP(AQ4855,'user list'!A:B,2,0)</f>
        <v>Admin</v>
      </c>
      <c r="AK4855" s="26">
        <f t="shared" si="276"/>
        <v>6</v>
      </c>
      <c r="AL4855" s="26">
        <f t="shared" si="277"/>
        <v>13</v>
      </c>
      <c r="AM4855" s="94" t="str">
        <f t="shared" si="278"/>
        <v>6/13 Log In</v>
      </c>
      <c r="AN4855" s="172">
        <v>45821.520057870373</v>
      </c>
      <c r="AO4855" s="69" t="s">
        <v>186</v>
      </c>
      <c r="AP4855" s="69" t="s">
        <v>1913</v>
      </c>
      <c r="AQ4855" s="69" t="s">
        <v>186</v>
      </c>
      <c r="AR4855" s="69" t="s">
        <v>1916</v>
      </c>
    </row>
    <row r="4856" spans="36:44" ht="14.4">
      <c r="AJ4856" s="26" t="str">
        <f>VLOOKUP(AQ4856,'user list'!A:B,2,0)</f>
        <v>Admin</v>
      </c>
      <c r="AK4856" s="26">
        <f t="shared" si="276"/>
        <v>6</v>
      </c>
      <c r="AL4856" s="26">
        <f t="shared" si="277"/>
        <v>13</v>
      </c>
      <c r="AM4856" s="94" t="str">
        <f t="shared" si="278"/>
        <v>6/13 Log In</v>
      </c>
      <c r="AN4856" s="172">
        <v>45821.520057870373</v>
      </c>
      <c r="AO4856" s="69" t="s">
        <v>186</v>
      </c>
      <c r="AP4856" s="69" t="s">
        <v>1913</v>
      </c>
      <c r="AQ4856" s="69" t="s">
        <v>186</v>
      </c>
      <c r="AR4856" s="69" t="s">
        <v>1916</v>
      </c>
    </row>
    <row r="4857" spans="36:44" ht="14.4">
      <c r="AJ4857" s="26" t="str">
        <f>VLOOKUP(AQ4857,'user list'!A:B,2,0)</f>
        <v>ADAAC</v>
      </c>
      <c r="AK4857" s="26">
        <f t="shared" si="276"/>
        <v>6</v>
      </c>
      <c r="AL4857" s="26">
        <f t="shared" si="277"/>
        <v>13</v>
      </c>
      <c r="AM4857" s="94" t="str">
        <f t="shared" si="278"/>
        <v>6/13 Log Off</v>
      </c>
      <c r="AN4857" s="172">
        <v>45821.522604166668</v>
      </c>
      <c r="AO4857" s="69" t="s">
        <v>190</v>
      </c>
      <c r="AP4857" s="69" t="s">
        <v>1913</v>
      </c>
      <c r="AQ4857" s="69" t="s">
        <v>190</v>
      </c>
      <c r="AR4857" s="69" t="s">
        <v>1917</v>
      </c>
    </row>
    <row r="4858" spans="36:44" ht="14.4">
      <c r="AJ4858" s="26" t="str">
        <f>VLOOKUP(AQ4858,'user list'!A:B,2,0)</f>
        <v>SSDD</v>
      </c>
      <c r="AK4858" s="26">
        <f t="shared" si="276"/>
        <v>6</v>
      </c>
      <c r="AL4858" s="26">
        <f t="shared" si="277"/>
        <v>13</v>
      </c>
      <c r="AM4858" s="94" t="str">
        <f t="shared" si="278"/>
        <v>6/13 Log Off</v>
      </c>
      <c r="AN4858" s="172">
        <v>45821.52416666667</v>
      </c>
      <c r="AO4858" s="69" t="s">
        <v>273</v>
      </c>
      <c r="AP4858" s="69" t="s">
        <v>1913</v>
      </c>
      <c r="AQ4858" s="69" t="s">
        <v>273</v>
      </c>
      <c r="AR4858" s="69" t="s">
        <v>1917</v>
      </c>
    </row>
    <row r="4859" spans="36:44" ht="14.4">
      <c r="AJ4859" s="26" t="str">
        <f>VLOOKUP(AQ4859,'user list'!A:B,2,0)</f>
        <v>TFCOPRISS</v>
      </c>
      <c r="AK4859" s="26">
        <f t="shared" si="276"/>
        <v>6</v>
      </c>
      <c r="AL4859" s="26">
        <f t="shared" si="277"/>
        <v>13</v>
      </c>
      <c r="AM4859" s="94" t="str">
        <f t="shared" si="278"/>
        <v>6/13 Log In</v>
      </c>
      <c r="AN4859" s="172">
        <v>45821.526319444441</v>
      </c>
      <c r="AO4859" s="69" t="s">
        <v>274</v>
      </c>
      <c r="AP4859" s="69" t="s">
        <v>1913</v>
      </c>
      <c r="AQ4859" s="69" t="s">
        <v>274</v>
      </c>
      <c r="AR4859" s="69" t="s">
        <v>1916</v>
      </c>
    </row>
    <row r="4860" spans="36:44" ht="14.4">
      <c r="AJ4860" s="26" t="str">
        <f>VLOOKUP(AQ4860,'user list'!A:B,2,0)</f>
        <v>SSDD</v>
      </c>
      <c r="AK4860" s="26">
        <f t="shared" si="276"/>
        <v>6</v>
      </c>
      <c r="AL4860" s="26">
        <f t="shared" si="277"/>
        <v>13</v>
      </c>
      <c r="AM4860" s="94" t="str">
        <f t="shared" si="278"/>
        <v>6/13 Log In</v>
      </c>
      <c r="AN4860" s="172">
        <v>45821.526597222219</v>
      </c>
      <c r="AO4860" s="69" t="s">
        <v>273</v>
      </c>
      <c r="AP4860" s="69" t="s">
        <v>1913</v>
      </c>
      <c r="AQ4860" s="69" t="s">
        <v>273</v>
      </c>
      <c r="AR4860" s="69" t="s">
        <v>1916</v>
      </c>
    </row>
    <row r="4861" spans="36:44" ht="14.4">
      <c r="AJ4861" s="26" t="str">
        <f>VLOOKUP(AQ4861,'user list'!A:B,2,0)</f>
        <v>SSDD</v>
      </c>
      <c r="AK4861" s="26">
        <f t="shared" si="276"/>
        <v>6</v>
      </c>
      <c r="AL4861" s="26">
        <f t="shared" si="277"/>
        <v>13</v>
      </c>
      <c r="AM4861" s="94" t="str">
        <f t="shared" si="278"/>
        <v>6/13 Log In</v>
      </c>
      <c r="AN4861" s="172">
        <v>45821.526655092595</v>
      </c>
      <c r="AO4861" s="69" t="s">
        <v>273</v>
      </c>
      <c r="AP4861" s="69" t="s">
        <v>1913</v>
      </c>
      <c r="AQ4861" s="69" t="s">
        <v>273</v>
      </c>
      <c r="AR4861" s="69" t="s">
        <v>1916</v>
      </c>
    </row>
    <row r="4862" spans="36:44" ht="14.4">
      <c r="AJ4862" s="26" t="str">
        <f>VLOOKUP(AQ4862,'user list'!A:B,2,0)</f>
        <v>OCAs</v>
      </c>
      <c r="AK4862" s="26">
        <f t="shared" si="276"/>
        <v>6</v>
      </c>
      <c r="AL4862" s="26">
        <f t="shared" si="277"/>
        <v>13</v>
      </c>
      <c r="AM4862" s="94" t="str">
        <f t="shared" si="278"/>
        <v>6/13 Log Off</v>
      </c>
      <c r="AN4862" s="172">
        <v>45821.528194444443</v>
      </c>
      <c r="AO4862" s="69" t="s">
        <v>279</v>
      </c>
      <c r="AP4862" s="69" t="s">
        <v>1913</v>
      </c>
      <c r="AQ4862" s="69" t="s">
        <v>279</v>
      </c>
      <c r="AR4862" s="69" t="s">
        <v>1917</v>
      </c>
    </row>
    <row r="4863" spans="36:44" ht="14.4">
      <c r="AJ4863" s="26" t="str">
        <f>VLOOKUP(AQ4863,'user list'!A:B,2,0)</f>
        <v>OCAs</v>
      </c>
      <c r="AK4863" s="26">
        <f t="shared" si="276"/>
        <v>6</v>
      </c>
      <c r="AL4863" s="26">
        <f t="shared" si="277"/>
        <v>13</v>
      </c>
      <c r="AM4863" s="94" t="str">
        <f t="shared" si="278"/>
        <v>6/13 Log In</v>
      </c>
      <c r="AN4863" s="172">
        <v>45821.528425925928</v>
      </c>
      <c r="AO4863" s="69" t="s">
        <v>279</v>
      </c>
      <c r="AP4863" s="69" t="s">
        <v>1913</v>
      </c>
      <c r="AQ4863" s="69" t="s">
        <v>279</v>
      </c>
      <c r="AR4863" s="69" t="s">
        <v>1916</v>
      </c>
    </row>
    <row r="4864" spans="36:44" ht="14.4">
      <c r="AJ4864" s="26" t="str">
        <f>VLOOKUP(AQ4864,'user list'!A:B,2,0)</f>
        <v>OCM</v>
      </c>
      <c r="AK4864" s="26">
        <f t="shared" si="276"/>
        <v>6</v>
      </c>
      <c r="AL4864" s="26">
        <f t="shared" si="277"/>
        <v>13</v>
      </c>
      <c r="AM4864" s="94" t="str">
        <f t="shared" si="278"/>
        <v>6/13 Log Off</v>
      </c>
      <c r="AN4864" s="172">
        <v>45821.530046296299</v>
      </c>
      <c r="AO4864" s="69" t="s">
        <v>242</v>
      </c>
      <c r="AP4864" s="69" t="s">
        <v>1913</v>
      </c>
      <c r="AQ4864" s="69" t="s">
        <v>242</v>
      </c>
      <c r="AR4864" s="69" t="s">
        <v>1917</v>
      </c>
    </row>
    <row r="4865" spans="36:44" ht="14.4">
      <c r="AJ4865" s="26" t="str">
        <f>VLOOKUP(AQ4865,'user list'!A:B,2,0)</f>
        <v>Admin</v>
      </c>
      <c r="AK4865" s="26">
        <f t="shared" si="276"/>
        <v>6</v>
      </c>
      <c r="AL4865" s="26">
        <f t="shared" si="277"/>
        <v>13</v>
      </c>
      <c r="AM4865" s="94" t="str">
        <f t="shared" si="278"/>
        <v>6/13 Log In</v>
      </c>
      <c r="AN4865" s="172">
        <v>45821.530069444445</v>
      </c>
      <c r="AO4865" s="69" t="s">
        <v>186</v>
      </c>
      <c r="AP4865" s="69" t="s">
        <v>1913</v>
      </c>
      <c r="AQ4865" s="69" t="s">
        <v>186</v>
      </c>
      <c r="AR4865" s="69" t="s">
        <v>1916</v>
      </c>
    </row>
    <row r="4866" spans="36:44" ht="14.4">
      <c r="AJ4866" s="26" t="str">
        <f>VLOOKUP(AQ4866,'user list'!A:B,2,0)</f>
        <v>CTO</v>
      </c>
      <c r="AK4866" s="26">
        <f t="shared" si="276"/>
        <v>6</v>
      </c>
      <c r="AL4866" s="26">
        <f t="shared" si="277"/>
        <v>13</v>
      </c>
      <c r="AM4866" s="94" t="str">
        <f t="shared" si="278"/>
        <v>6/13 Log Off</v>
      </c>
      <c r="AN4866" s="172">
        <v>45821.530543981484</v>
      </c>
      <c r="AO4866" s="69" t="s">
        <v>207</v>
      </c>
      <c r="AP4866" s="69" t="s">
        <v>1913</v>
      </c>
      <c r="AQ4866" s="69" t="s">
        <v>207</v>
      </c>
      <c r="AR4866" s="69" t="s">
        <v>1917</v>
      </c>
    </row>
    <row r="4867" spans="36:44" ht="14.4">
      <c r="AJ4867" s="26" t="str">
        <f>VLOOKUP(AQ4867,'user list'!A:B,2,0)</f>
        <v>CTO</v>
      </c>
      <c r="AK4867" s="26">
        <f t="shared" si="276"/>
        <v>6</v>
      </c>
      <c r="AL4867" s="26">
        <f t="shared" si="277"/>
        <v>13</v>
      </c>
      <c r="AM4867" s="94" t="str">
        <f t="shared" si="278"/>
        <v>6/13 Log In</v>
      </c>
      <c r="AN4867" s="172">
        <v>45821.530636574076</v>
      </c>
      <c r="AO4867" s="69" t="s">
        <v>207</v>
      </c>
      <c r="AP4867" s="69" t="s">
        <v>1913</v>
      </c>
      <c r="AQ4867" s="69" t="s">
        <v>207</v>
      </c>
      <c r="AR4867" s="69" t="s">
        <v>1916</v>
      </c>
    </row>
    <row r="4868" spans="36:44" ht="14.4">
      <c r="AJ4868" s="26" t="str">
        <f>VLOOKUP(AQ4868,'user list'!A:B,2,0)</f>
        <v>OSSP</v>
      </c>
      <c r="AK4868" s="26">
        <f t="shared" si="276"/>
        <v>6</v>
      </c>
      <c r="AL4868" s="26">
        <f t="shared" si="277"/>
        <v>13</v>
      </c>
      <c r="AM4868" s="94" t="str">
        <f t="shared" si="278"/>
        <v>6/13 Log Off</v>
      </c>
      <c r="AN4868" s="172">
        <v>45821.531319444446</v>
      </c>
      <c r="AO4868" s="69" t="s">
        <v>255</v>
      </c>
      <c r="AP4868" s="69" t="s">
        <v>1913</v>
      </c>
      <c r="AQ4868" s="69" t="s">
        <v>255</v>
      </c>
      <c r="AR4868" s="69" t="s">
        <v>1917</v>
      </c>
    </row>
    <row r="4869" spans="36:44" ht="14.4">
      <c r="AJ4869" s="26" t="str">
        <f>VLOOKUP(AQ4869,'user list'!A:B,2,0)</f>
        <v>QCID</v>
      </c>
      <c r="AK4869" s="26">
        <f t="shared" si="276"/>
        <v>6</v>
      </c>
      <c r="AL4869" s="26">
        <f t="shared" si="277"/>
        <v>13</v>
      </c>
      <c r="AM4869" s="94" t="str">
        <f t="shared" si="278"/>
        <v>6/13 Log In</v>
      </c>
      <c r="AN4869" s="172">
        <v>45821.531805555554</v>
      </c>
      <c r="AO4869" s="69" t="s">
        <v>267</v>
      </c>
      <c r="AP4869" s="69" t="s">
        <v>1913</v>
      </c>
      <c r="AQ4869" s="69" t="s">
        <v>267</v>
      </c>
      <c r="AR4869" s="69" t="s">
        <v>1916</v>
      </c>
    </row>
    <row r="4870" spans="36:44" ht="14.4">
      <c r="AJ4870" s="26" t="str">
        <f>VLOOKUP(AQ4870,'user list'!A:B,2,0)</f>
        <v>QCPL</v>
      </c>
      <c r="AK4870" s="26">
        <f t="shared" si="276"/>
        <v>6</v>
      </c>
      <c r="AL4870" s="26">
        <f t="shared" si="277"/>
        <v>13</v>
      </c>
      <c r="AM4870" s="94" t="str">
        <f t="shared" si="278"/>
        <v>6/13 Log Off</v>
      </c>
      <c r="AN4870" s="172">
        <v>45821.533773148149</v>
      </c>
      <c r="AO4870" s="69" t="s">
        <v>268</v>
      </c>
      <c r="AP4870" s="69" t="s">
        <v>1913</v>
      </c>
      <c r="AQ4870" s="69" t="s">
        <v>268</v>
      </c>
      <c r="AR4870" s="69" t="s">
        <v>1917</v>
      </c>
    </row>
    <row r="4871" spans="36:44" ht="14.4">
      <c r="AJ4871" s="26" t="str">
        <f>VLOOKUP(AQ4871,'user list'!A:B,2,0)</f>
        <v>OCM</v>
      </c>
      <c r="AK4871" s="26">
        <f t="shared" si="276"/>
        <v>6</v>
      </c>
      <c r="AL4871" s="26">
        <f t="shared" si="277"/>
        <v>13</v>
      </c>
      <c r="AM4871" s="94" t="str">
        <f t="shared" si="278"/>
        <v>6/13 Log In</v>
      </c>
      <c r="AN4871" s="172">
        <v>45821.533842592595</v>
      </c>
      <c r="AO4871" s="69" t="s">
        <v>242</v>
      </c>
      <c r="AP4871" s="69" t="s">
        <v>1913</v>
      </c>
      <c r="AQ4871" s="69" t="s">
        <v>242</v>
      </c>
      <c r="AR4871" s="69" t="s">
        <v>1916</v>
      </c>
    </row>
    <row r="4872" spans="36:44" ht="14.4">
      <c r="AJ4872" s="26" t="str">
        <f>VLOOKUP(AQ4872,'user list'!A:B,2,0)</f>
        <v>QCPL</v>
      </c>
      <c r="AK4872" s="26">
        <f t="shared" si="276"/>
        <v>6</v>
      </c>
      <c r="AL4872" s="26">
        <f t="shared" si="277"/>
        <v>13</v>
      </c>
      <c r="AM4872" s="94" t="str">
        <f t="shared" si="278"/>
        <v>6/13 Log In</v>
      </c>
      <c r="AN4872" s="172">
        <v>45821.533865740741</v>
      </c>
      <c r="AO4872" s="69" t="s">
        <v>268</v>
      </c>
      <c r="AP4872" s="69" t="s">
        <v>1913</v>
      </c>
      <c r="AQ4872" s="69" t="s">
        <v>268</v>
      </c>
      <c r="AR4872" s="69" t="s">
        <v>1916</v>
      </c>
    </row>
    <row r="4873" spans="36:44" ht="14.4">
      <c r="AJ4873" s="26" t="str">
        <f>VLOOKUP(AQ4873,'user list'!A:B,2,0)</f>
        <v>QCDRRMO</v>
      </c>
      <c r="AK4873" s="26">
        <f t="shared" si="276"/>
        <v>6</v>
      </c>
      <c r="AL4873" s="26">
        <f t="shared" si="277"/>
        <v>13</v>
      </c>
      <c r="AM4873" s="94" t="str">
        <f t="shared" si="278"/>
        <v>6/13 Log In</v>
      </c>
      <c r="AN4873" s="172">
        <v>45821.534085648149</v>
      </c>
      <c r="AO4873" s="69" t="s">
        <v>265</v>
      </c>
      <c r="AP4873" s="69" t="s">
        <v>1913</v>
      </c>
      <c r="AQ4873" s="69" t="s">
        <v>265</v>
      </c>
      <c r="AR4873" s="69" t="s">
        <v>1916</v>
      </c>
    </row>
    <row r="4874" spans="36:44" ht="14.4">
      <c r="AJ4874" s="26" t="str">
        <f>VLOOKUP(AQ4874,'user list'!A:B,2,0)</f>
        <v>Admin</v>
      </c>
      <c r="AK4874" s="26">
        <f t="shared" si="276"/>
        <v>6</v>
      </c>
      <c r="AL4874" s="26">
        <f t="shared" si="277"/>
        <v>13</v>
      </c>
      <c r="AM4874" s="94" t="str">
        <f t="shared" si="278"/>
        <v>6/13 Log In</v>
      </c>
      <c r="AN4874" s="172">
        <v>45821.536631944444</v>
      </c>
      <c r="AO4874" s="69" t="s">
        <v>186</v>
      </c>
      <c r="AP4874" s="69" t="s">
        <v>1913</v>
      </c>
      <c r="AQ4874" s="69" t="s">
        <v>186</v>
      </c>
      <c r="AR4874" s="69" t="s">
        <v>1916</v>
      </c>
    </row>
    <row r="4875" spans="36:44" ht="14.4">
      <c r="AJ4875" s="26" t="str">
        <f>VLOOKUP(AQ4875,'user list'!A:B,2,0)</f>
        <v>OCM</v>
      </c>
      <c r="AK4875" s="26">
        <f t="shared" si="276"/>
        <v>6</v>
      </c>
      <c r="AL4875" s="26">
        <f t="shared" si="277"/>
        <v>13</v>
      </c>
      <c r="AM4875" s="94" t="str">
        <f t="shared" si="278"/>
        <v>6/13 Log In</v>
      </c>
      <c r="AN4875" s="172">
        <v>45821.539178240739</v>
      </c>
      <c r="AO4875" s="69" t="s">
        <v>242</v>
      </c>
      <c r="AP4875" s="69" t="s">
        <v>1913</v>
      </c>
      <c r="AQ4875" s="69" t="s">
        <v>242</v>
      </c>
      <c r="AR4875" s="69" t="s">
        <v>1916</v>
      </c>
    </row>
    <row r="4876" spans="36:44" ht="14.4">
      <c r="AJ4876" s="26" t="str">
        <f>VLOOKUP(AQ4876,'user list'!A:B,2,0)</f>
        <v>QCPL</v>
      </c>
      <c r="AK4876" s="26">
        <f t="shared" si="276"/>
        <v>6</v>
      </c>
      <c r="AL4876" s="26">
        <f t="shared" si="277"/>
        <v>13</v>
      </c>
      <c r="AM4876" s="94" t="str">
        <f t="shared" si="278"/>
        <v>6/13 Log Off</v>
      </c>
      <c r="AN4876" s="172">
        <v>45821.546493055554</v>
      </c>
      <c r="AO4876" s="69" t="s">
        <v>268</v>
      </c>
      <c r="AP4876" s="69" t="s">
        <v>1913</v>
      </c>
      <c r="AQ4876" s="69" t="s">
        <v>268</v>
      </c>
      <c r="AR4876" s="69" t="s">
        <v>1917</v>
      </c>
    </row>
    <row r="4877" spans="36:44" ht="14.4">
      <c r="AJ4877" s="26" t="str">
        <f>VLOOKUP(AQ4877,'user list'!A:B,2,0)</f>
        <v>PDAO</v>
      </c>
      <c r="AK4877" s="26">
        <f t="shared" si="276"/>
        <v>6</v>
      </c>
      <c r="AL4877" s="26">
        <f t="shared" si="277"/>
        <v>13</v>
      </c>
      <c r="AM4877" s="94" t="str">
        <f t="shared" si="278"/>
        <v>6/13 Log In</v>
      </c>
      <c r="AN4877" s="172">
        <v>45821.546550925923</v>
      </c>
      <c r="AO4877" s="69" t="s">
        <v>258</v>
      </c>
      <c r="AP4877" s="69" t="s">
        <v>1913</v>
      </c>
      <c r="AQ4877" s="69" t="s">
        <v>258</v>
      </c>
      <c r="AR4877" s="69" t="s">
        <v>1916</v>
      </c>
    </row>
    <row r="4878" spans="36:44" ht="14.4">
      <c r="AJ4878" s="26" t="str">
        <f>VLOOKUP(AQ4878,'user list'!A:B,2,0)</f>
        <v>SSDD</v>
      </c>
      <c r="AK4878" s="26">
        <f t="shared" si="276"/>
        <v>6</v>
      </c>
      <c r="AL4878" s="26">
        <f t="shared" si="277"/>
        <v>13</v>
      </c>
      <c r="AM4878" s="94" t="str">
        <f t="shared" si="278"/>
        <v>6/13 Log Off</v>
      </c>
      <c r="AN4878" s="172">
        <v>45821.547858796293</v>
      </c>
      <c r="AO4878" s="69" t="s">
        <v>273</v>
      </c>
      <c r="AP4878" s="69" t="s">
        <v>1913</v>
      </c>
      <c r="AQ4878" s="69" t="s">
        <v>273</v>
      </c>
      <c r="AR4878" s="69" t="s">
        <v>1917</v>
      </c>
    </row>
    <row r="4879" spans="36:44" ht="14.4">
      <c r="AJ4879" s="26" t="str">
        <f>VLOOKUP(AQ4879,'user list'!A:B,2,0)</f>
        <v>SSDD</v>
      </c>
      <c r="AK4879" s="26">
        <f t="shared" si="276"/>
        <v>6</v>
      </c>
      <c r="AL4879" s="26">
        <f t="shared" si="277"/>
        <v>13</v>
      </c>
      <c r="AM4879" s="94" t="str">
        <f t="shared" si="278"/>
        <v>6/13 Log In</v>
      </c>
      <c r="AN4879" s="172">
        <v>45821.548252314817</v>
      </c>
      <c r="AO4879" s="69" t="s">
        <v>273</v>
      </c>
      <c r="AP4879" s="69" t="s">
        <v>1913</v>
      </c>
      <c r="AQ4879" s="69" t="s">
        <v>273</v>
      </c>
      <c r="AR4879" s="69" t="s">
        <v>1916</v>
      </c>
    </row>
    <row r="4880" spans="36:44" ht="14.4">
      <c r="AJ4880" s="26" t="str">
        <f>VLOOKUP(AQ4880,'user list'!A:B,2,0)</f>
        <v>SSDD</v>
      </c>
      <c r="AK4880" s="26">
        <f t="shared" si="276"/>
        <v>6</v>
      </c>
      <c r="AL4880" s="26">
        <f t="shared" si="277"/>
        <v>13</v>
      </c>
      <c r="AM4880" s="94" t="str">
        <f t="shared" si="278"/>
        <v>6/13 Log In</v>
      </c>
      <c r="AN4880" s="172">
        <v>45821.548310185186</v>
      </c>
      <c r="AO4880" s="69" t="s">
        <v>273</v>
      </c>
      <c r="AP4880" s="69" t="s">
        <v>1913</v>
      </c>
      <c r="AQ4880" s="69" t="s">
        <v>273</v>
      </c>
      <c r="AR4880" s="69" t="s">
        <v>1916</v>
      </c>
    </row>
    <row r="4881" spans="36:44" ht="14.4">
      <c r="AJ4881" s="26" t="str">
        <f>VLOOKUP(AQ4881,'user list'!A:B,2,0)</f>
        <v>OCM</v>
      </c>
      <c r="AK4881" s="26">
        <f t="shared" si="276"/>
        <v>6</v>
      </c>
      <c r="AL4881" s="26">
        <f t="shared" si="277"/>
        <v>13</v>
      </c>
      <c r="AM4881" s="94" t="str">
        <f t="shared" si="278"/>
        <v>6/13 Log In</v>
      </c>
      <c r="AN4881" s="172">
        <v>45821.554814814815</v>
      </c>
      <c r="AO4881" s="69" t="s">
        <v>232</v>
      </c>
      <c r="AP4881" s="69" t="s">
        <v>1913</v>
      </c>
      <c r="AQ4881" s="69" t="s">
        <v>232</v>
      </c>
      <c r="AR4881" s="69" t="s">
        <v>1916</v>
      </c>
    </row>
    <row r="4882" spans="36:44" ht="14.4">
      <c r="AJ4882" s="26" t="str">
        <f>VLOOKUP(AQ4882,'user list'!A:B,2,0)</f>
        <v>CCRD</v>
      </c>
      <c r="AK4882" s="26">
        <f t="shared" si="276"/>
        <v>6</v>
      </c>
      <c r="AL4882" s="26">
        <f t="shared" si="277"/>
        <v>13</v>
      </c>
      <c r="AM4882" s="94" t="str">
        <f t="shared" si="278"/>
        <v>6/13 Log Off</v>
      </c>
      <c r="AN4882" s="172">
        <v>45821.554837962962</v>
      </c>
      <c r="AO4882" s="69" t="s">
        <v>282</v>
      </c>
      <c r="AP4882" s="69" t="s">
        <v>1913</v>
      </c>
      <c r="AQ4882" s="69" t="s">
        <v>282</v>
      </c>
      <c r="AR4882" s="69" t="s">
        <v>1917</v>
      </c>
    </row>
    <row r="4883" spans="36:44" ht="14.4">
      <c r="AJ4883" s="26" t="str">
        <f>VLOOKUP(AQ4883,'user list'!A:B,2,0)</f>
        <v>QCYDO</v>
      </c>
      <c r="AK4883" s="26">
        <f t="shared" si="276"/>
        <v>6</v>
      </c>
      <c r="AL4883" s="26">
        <f t="shared" si="277"/>
        <v>13</v>
      </c>
      <c r="AM4883" s="94" t="str">
        <f t="shared" si="278"/>
        <v>6/13 Log Off</v>
      </c>
      <c r="AN4883" s="172">
        <v>45821.555196759262</v>
      </c>
      <c r="AO4883" s="69" t="s">
        <v>270</v>
      </c>
      <c r="AP4883" s="69" t="s">
        <v>1913</v>
      </c>
      <c r="AQ4883" s="69" t="s">
        <v>270</v>
      </c>
      <c r="AR4883" s="69" t="s">
        <v>1917</v>
      </c>
    </row>
    <row r="4884" spans="36:44" ht="14.4">
      <c r="AJ4884" s="26" t="str">
        <f>VLOOKUP(AQ4884,'user list'!A:B,2,0)</f>
        <v>QCYDO</v>
      </c>
      <c r="AK4884" s="26">
        <f t="shared" si="276"/>
        <v>6</v>
      </c>
      <c r="AL4884" s="26">
        <f t="shared" si="277"/>
        <v>13</v>
      </c>
      <c r="AM4884" s="94" t="str">
        <f t="shared" si="278"/>
        <v>6/13 Log In</v>
      </c>
      <c r="AN4884" s="172">
        <v>45821.555289351854</v>
      </c>
      <c r="AO4884" s="69" t="s">
        <v>270</v>
      </c>
      <c r="AP4884" s="69" t="s">
        <v>1913</v>
      </c>
      <c r="AQ4884" s="69" t="s">
        <v>270</v>
      </c>
      <c r="AR4884" s="69" t="s">
        <v>1916</v>
      </c>
    </row>
    <row r="4885" spans="36:44" ht="14.4">
      <c r="AJ4885" s="26" t="str">
        <f>VLOOKUP(AQ4885,'user list'!A:B,2,0)</f>
        <v>PDAD</v>
      </c>
      <c r="AK4885" s="26">
        <f t="shared" si="276"/>
        <v>6</v>
      </c>
      <c r="AL4885" s="26">
        <f t="shared" si="277"/>
        <v>13</v>
      </c>
      <c r="AM4885" s="94" t="str">
        <f t="shared" si="278"/>
        <v>6/13 Log In</v>
      </c>
      <c r="AN4885" s="172">
        <v>45821.556064814817</v>
      </c>
      <c r="AO4885" s="69" t="s">
        <v>257</v>
      </c>
      <c r="AP4885" s="69" t="s">
        <v>1913</v>
      </c>
      <c r="AQ4885" s="69" t="s">
        <v>257</v>
      </c>
      <c r="AR4885" s="69" t="s">
        <v>1916</v>
      </c>
    </row>
    <row r="4886" spans="36:44" ht="14.4">
      <c r="AJ4886" s="26" t="str">
        <f>VLOOKUP(AQ4886,'user list'!A:B,2,0)</f>
        <v>CCRD</v>
      </c>
      <c r="AK4886" s="26">
        <f t="shared" si="276"/>
        <v>6</v>
      </c>
      <c r="AL4886" s="26">
        <f t="shared" si="277"/>
        <v>13</v>
      </c>
      <c r="AM4886" s="94" t="str">
        <f t="shared" si="278"/>
        <v>6/13 Log In</v>
      </c>
      <c r="AN4886" s="172">
        <v>45821.556134259263</v>
      </c>
      <c r="AO4886" s="69" t="s">
        <v>282</v>
      </c>
      <c r="AP4886" s="69" t="s">
        <v>1913</v>
      </c>
      <c r="AQ4886" s="69" t="s">
        <v>282</v>
      </c>
      <c r="AR4886" s="69" t="s">
        <v>1916</v>
      </c>
    </row>
    <row r="4887" spans="36:44" ht="14.4">
      <c r="AJ4887" s="26" t="str">
        <f>VLOOKUP(AQ4887,'user list'!A:B,2,0)</f>
        <v>QCPL</v>
      </c>
      <c r="AK4887" s="26">
        <f t="shared" si="276"/>
        <v>6</v>
      </c>
      <c r="AL4887" s="26">
        <f t="shared" si="277"/>
        <v>13</v>
      </c>
      <c r="AM4887" s="94" t="str">
        <f t="shared" si="278"/>
        <v>6/13 Log In</v>
      </c>
      <c r="AN4887" s="172">
        <v>45821.556215277778</v>
      </c>
      <c r="AO4887" s="69" t="s">
        <v>268</v>
      </c>
      <c r="AP4887" s="69" t="s">
        <v>1913</v>
      </c>
      <c r="AQ4887" s="69" t="s">
        <v>268</v>
      </c>
      <c r="AR4887" s="69" t="s">
        <v>1916</v>
      </c>
    </row>
    <row r="4888" spans="36:44" ht="14.4">
      <c r="AJ4888" s="26" t="str">
        <f>VLOOKUP(AQ4888,'user list'!A:B,2,0)</f>
        <v>Admin</v>
      </c>
      <c r="AK4888" s="26">
        <f t="shared" si="276"/>
        <v>6</v>
      </c>
      <c r="AL4888" s="26">
        <f t="shared" si="277"/>
        <v>13</v>
      </c>
      <c r="AM4888" s="94" t="str">
        <f t="shared" si="278"/>
        <v>6/13 Log In</v>
      </c>
      <c r="AN4888" s="172">
        <v>45821.556388888886</v>
      </c>
      <c r="AO4888" s="69" t="s">
        <v>186</v>
      </c>
      <c r="AP4888" s="69" t="s">
        <v>1913</v>
      </c>
      <c r="AQ4888" s="69" t="s">
        <v>186</v>
      </c>
      <c r="AR4888" s="69" t="s">
        <v>1916</v>
      </c>
    </row>
    <row r="4889" spans="36:44" ht="14.4">
      <c r="AJ4889" s="26" t="str">
        <f>VLOOKUP(AQ4889,'user list'!A:B,2,0)</f>
        <v>OCM</v>
      </c>
      <c r="AK4889" s="26">
        <f t="shared" si="276"/>
        <v>6</v>
      </c>
      <c r="AL4889" s="26">
        <f t="shared" si="277"/>
        <v>13</v>
      </c>
      <c r="AM4889" s="94" t="str">
        <f t="shared" si="278"/>
        <v>6/13 Log In</v>
      </c>
      <c r="AN4889" s="172">
        <v>45821.559166666666</v>
      </c>
      <c r="AO4889" s="69" t="s">
        <v>231</v>
      </c>
      <c r="AP4889" s="69" t="s">
        <v>1913</v>
      </c>
      <c r="AQ4889" s="69" t="s">
        <v>231</v>
      </c>
      <c r="AR4889" s="69" t="s">
        <v>1916</v>
      </c>
    </row>
    <row r="4890" spans="36:44" ht="14.4">
      <c r="AJ4890" s="26" t="str">
        <f>VLOOKUP(AQ4890,'user list'!A:B,2,0)</f>
        <v>OCAs</v>
      </c>
      <c r="AK4890" s="26">
        <f t="shared" si="276"/>
        <v>6</v>
      </c>
      <c r="AL4890" s="26">
        <f t="shared" si="277"/>
        <v>13</v>
      </c>
      <c r="AM4890" s="94" t="str">
        <f t="shared" si="278"/>
        <v>6/13 Log Off</v>
      </c>
      <c r="AN4890" s="172">
        <v>45821.561203703706</v>
      </c>
      <c r="AO4890" s="69" t="s">
        <v>279</v>
      </c>
      <c r="AP4890" s="69" t="s">
        <v>1913</v>
      </c>
      <c r="AQ4890" s="69" t="s">
        <v>279</v>
      </c>
      <c r="AR4890" s="69" t="s">
        <v>1917</v>
      </c>
    </row>
    <row r="4891" spans="36:44" ht="14.4">
      <c r="AJ4891" s="26" t="str">
        <f>VLOOKUP(AQ4891,'user list'!A:B,2,0)</f>
        <v>OCAs</v>
      </c>
      <c r="AK4891" s="26">
        <f t="shared" si="276"/>
        <v>6</v>
      </c>
      <c r="AL4891" s="26">
        <f t="shared" si="277"/>
        <v>13</v>
      </c>
      <c r="AM4891" s="94" t="str">
        <f t="shared" si="278"/>
        <v>6/13 Log In</v>
      </c>
      <c r="AN4891" s="172">
        <v>45821.561851851853</v>
      </c>
      <c r="AO4891" s="69" t="s">
        <v>279</v>
      </c>
      <c r="AP4891" s="69" t="s">
        <v>1913</v>
      </c>
      <c r="AQ4891" s="69" t="s">
        <v>279</v>
      </c>
      <c r="AR4891" s="69" t="s">
        <v>1916</v>
      </c>
    </row>
    <row r="4892" spans="36:44" ht="14.4">
      <c r="AJ4892" s="26" t="str">
        <f>VLOOKUP(AQ4892,'user list'!A:B,2,0)</f>
        <v>CCRD</v>
      </c>
      <c r="AK4892" s="26">
        <f t="shared" si="276"/>
        <v>6</v>
      </c>
      <c r="AL4892" s="26">
        <f t="shared" si="277"/>
        <v>13</v>
      </c>
      <c r="AM4892" s="94" t="str">
        <f t="shared" si="278"/>
        <v>6/13 Log In</v>
      </c>
      <c r="AN4892" s="172">
        <v>45821.562847222223</v>
      </c>
      <c r="AO4892" s="69" t="s">
        <v>198</v>
      </c>
      <c r="AP4892" s="69" t="s">
        <v>1913</v>
      </c>
      <c r="AQ4892" s="69" t="s">
        <v>198</v>
      </c>
      <c r="AR4892" s="69" t="s">
        <v>1916</v>
      </c>
    </row>
    <row r="4893" spans="36:44" ht="14.4">
      <c r="AJ4893" s="26" t="str">
        <f>VLOOKUP(AQ4893,'user list'!A:B,2,0)</f>
        <v>QCID</v>
      </c>
      <c r="AK4893" s="26">
        <f t="shared" si="276"/>
        <v>6</v>
      </c>
      <c r="AL4893" s="26">
        <f t="shared" si="277"/>
        <v>13</v>
      </c>
      <c r="AM4893" s="94" t="str">
        <f t="shared" si="278"/>
        <v>6/13 Log Off</v>
      </c>
      <c r="AN4893" s="172">
        <v>45821.56486111111</v>
      </c>
      <c r="AO4893" s="69" t="s">
        <v>267</v>
      </c>
      <c r="AP4893" s="69" t="s">
        <v>1913</v>
      </c>
      <c r="AQ4893" s="69" t="s">
        <v>267</v>
      </c>
      <c r="AR4893" s="69" t="s">
        <v>1917</v>
      </c>
    </row>
    <row r="4894" spans="36:44" ht="14.4">
      <c r="AJ4894" s="26" t="str">
        <f>VLOOKUP(AQ4894,'user list'!A:B,2,0)</f>
        <v>DSQC</v>
      </c>
      <c r="AK4894" s="26">
        <f t="shared" si="276"/>
        <v>6</v>
      </c>
      <c r="AL4894" s="26">
        <f t="shared" si="277"/>
        <v>13</v>
      </c>
      <c r="AM4894" s="94" t="str">
        <f t="shared" si="278"/>
        <v>6/13 Log In</v>
      </c>
      <c r="AN4894" s="172">
        <v>45821.566122685188</v>
      </c>
      <c r="AO4894" s="69" t="s">
        <v>214</v>
      </c>
      <c r="AP4894" s="69" t="s">
        <v>1913</v>
      </c>
      <c r="AQ4894" s="69" t="s">
        <v>214</v>
      </c>
      <c r="AR4894" s="69" t="s">
        <v>1916</v>
      </c>
    </row>
    <row r="4895" spans="36:44" ht="14.4">
      <c r="AJ4895" s="26" t="str">
        <f>VLOOKUP(AQ4895,'user list'!A:B,2,0)</f>
        <v>CVD</v>
      </c>
      <c r="AK4895" s="26">
        <f t="shared" si="276"/>
        <v>6</v>
      </c>
      <c r="AL4895" s="26">
        <f t="shared" si="277"/>
        <v>13</v>
      </c>
      <c r="AM4895" s="94" t="str">
        <f t="shared" si="278"/>
        <v>6/13 Log Off</v>
      </c>
      <c r="AN4895" s="172">
        <v>45821.566516203704</v>
      </c>
      <c r="AO4895" s="69" t="s">
        <v>208</v>
      </c>
      <c r="AP4895" s="69" t="s">
        <v>1913</v>
      </c>
      <c r="AQ4895" s="69" t="s">
        <v>208</v>
      </c>
      <c r="AR4895" s="69" t="s">
        <v>1917</v>
      </c>
    </row>
    <row r="4896" spans="36:44" ht="14.4">
      <c r="AJ4896" s="26" t="str">
        <f>VLOOKUP(AQ4896,'user list'!A:B,2,0)</f>
        <v>DPOS</v>
      </c>
      <c r="AK4896" s="26">
        <f t="shared" si="276"/>
        <v>6</v>
      </c>
      <c r="AL4896" s="26">
        <f t="shared" si="277"/>
        <v>13</v>
      </c>
      <c r="AM4896" s="94" t="str">
        <f t="shared" si="278"/>
        <v>6/13 Log Off</v>
      </c>
      <c r="AN4896" s="172">
        <v>45821.567499999997</v>
      </c>
      <c r="AO4896" s="69" t="s">
        <v>213</v>
      </c>
      <c r="AP4896" s="69" t="s">
        <v>1913</v>
      </c>
      <c r="AQ4896" s="69" t="s">
        <v>213</v>
      </c>
      <c r="AR4896" s="69" t="s">
        <v>1917</v>
      </c>
    </row>
    <row r="4897" spans="36:44" ht="14.4">
      <c r="AJ4897" s="26" t="str">
        <f>VLOOKUP(AQ4897,'user list'!A:B,2,0)</f>
        <v>DPOS</v>
      </c>
      <c r="AK4897" s="26">
        <f t="shared" si="276"/>
        <v>6</v>
      </c>
      <c r="AL4897" s="26">
        <f t="shared" si="277"/>
        <v>13</v>
      </c>
      <c r="AM4897" s="94" t="str">
        <f t="shared" si="278"/>
        <v>6/13 Log In</v>
      </c>
      <c r="AN4897" s="172">
        <v>45821.567627314813</v>
      </c>
      <c r="AO4897" s="69" t="s">
        <v>213</v>
      </c>
      <c r="AP4897" s="69" t="s">
        <v>1913</v>
      </c>
      <c r="AQ4897" s="69" t="s">
        <v>213</v>
      </c>
      <c r="AR4897" s="69" t="s">
        <v>1916</v>
      </c>
    </row>
    <row r="4898" spans="36:44" ht="14.4">
      <c r="AJ4898" s="26" t="str">
        <f>VLOOKUP(AQ4898,'user list'!A:B,2,0)</f>
        <v>CVD</v>
      </c>
      <c r="AK4898" s="26">
        <f t="shared" si="276"/>
        <v>6</v>
      </c>
      <c r="AL4898" s="26">
        <f t="shared" si="277"/>
        <v>13</v>
      </c>
      <c r="AM4898" s="94" t="str">
        <f t="shared" si="278"/>
        <v>6/13 Log In</v>
      </c>
      <c r="AN4898" s="172">
        <v>45821.567627314813</v>
      </c>
      <c r="AO4898" s="69" t="s">
        <v>208</v>
      </c>
      <c r="AP4898" s="69" t="s">
        <v>1913</v>
      </c>
      <c r="AQ4898" s="69" t="s">
        <v>208</v>
      </c>
      <c r="AR4898" s="69" t="s">
        <v>1916</v>
      </c>
    </row>
    <row r="4899" spans="36:44" ht="14.4">
      <c r="AJ4899" s="26" t="str">
        <f>VLOOKUP(AQ4899,'user list'!A:B,2,0)</f>
        <v>QCID</v>
      </c>
      <c r="AK4899" s="26">
        <f t="shared" ref="AK4899:AK4962" si="279">MONTH(AN4899)</f>
        <v>6</v>
      </c>
      <c r="AL4899" s="26">
        <f t="shared" ref="AL4899:AL4962" si="280">DAY(AN4899)</f>
        <v>13</v>
      </c>
      <c r="AM4899" s="94" t="str">
        <f t="shared" ref="AM4899:AM4962" si="281">AK4899&amp;"/"&amp;AL4899&amp;" "&amp;AR4899</f>
        <v>6/13 Log In</v>
      </c>
      <c r="AN4899" s="172">
        <v>45821.56795138889</v>
      </c>
      <c r="AO4899" s="69" t="s">
        <v>267</v>
      </c>
      <c r="AP4899" s="69" t="s">
        <v>1913</v>
      </c>
      <c r="AQ4899" s="69" t="s">
        <v>267</v>
      </c>
      <c r="AR4899" s="69" t="s">
        <v>1916</v>
      </c>
    </row>
    <row r="4900" spans="36:44" ht="14.4">
      <c r="AJ4900" s="26" t="str">
        <f>VLOOKUP(AQ4900,'user list'!A:B,2,0)</f>
        <v>CTO</v>
      </c>
      <c r="AK4900" s="26">
        <f t="shared" si="279"/>
        <v>6</v>
      </c>
      <c r="AL4900" s="26">
        <f t="shared" si="280"/>
        <v>13</v>
      </c>
      <c r="AM4900" s="94" t="str">
        <f t="shared" si="281"/>
        <v>6/13 Log Off</v>
      </c>
      <c r="AN4900" s="172">
        <v>45821.568379629629</v>
      </c>
      <c r="AO4900" s="69" t="s">
        <v>207</v>
      </c>
      <c r="AP4900" s="69" t="s">
        <v>1913</v>
      </c>
      <c r="AQ4900" s="69" t="s">
        <v>207</v>
      </c>
      <c r="AR4900" s="69" t="s">
        <v>1917</v>
      </c>
    </row>
    <row r="4901" spans="36:44" ht="14.4">
      <c r="AJ4901" s="26" t="str">
        <f>VLOOKUP(AQ4901,'user list'!A:B,2,0)</f>
        <v>CTO</v>
      </c>
      <c r="AK4901" s="26">
        <f t="shared" si="279"/>
        <v>6</v>
      </c>
      <c r="AL4901" s="26">
        <f t="shared" si="280"/>
        <v>13</v>
      </c>
      <c r="AM4901" s="94" t="str">
        <f t="shared" si="281"/>
        <v>6/13 Log In</v>
      </c>
      <c r="AN4901" s="172">
        <v>45821.568472222221</v>
      </c>
      <c r="AO4901" s="69" t="s">
        <v>207</v>
      </c>
      <c r="AP4901" s="69" t="s">
        <v>1913</v>
      </c>
      <c r="AQ4901" s="69" t="s">
        <v>207</v>
      </c>
      <c r="AR4901" s="69" t="s">
        <v>1916</v>
      </c>
    </row>
    <row r="4902" spans="36:44" ht="14.4">
      <c r="AJ4902" s="26" t="str">
        <f>VLOOKUP(AQ4902,'user list'!A:B,2,0)</f>
        <v>QCPL</v>
      </c>
      <c r="AK4902" s="26">
        <f t="shared" si="279"/>
        <v>6</v>
      </c>
      <c r="AL4902" s="26">
        <f t="shared" si="280"/>
        <v>13</v>
      </c>
      <c r="AM4902" s="94" t="str">
        <f t="shared" si="281"/>
        <v>6/13 Log Off</v>
      </c>
      <c r="AN4902" s="172">
        <v>45821.570740740739</v>
      </c>
      <c r="AO4902" s="69" t="s">
        <v>268</v>
      </c>
      <c r="AP4902" s="69" t="s">
        <v>1913</v>
      </c>
      <c r="AQ4902" s="69" t="s">
        <v>268</v>
      </c>
      <c r="AR4902" s="69" t="s">
        <v>1917</v>
      </c>
    </row>
    <row r="4903" spans="36:44" ht="14.4">
      <c r="AJ4903" s="26" t="str">
        <f>VLOOKUP(AQ4903,'user list'!A:B,2,0)</f>
        <v>PLEB</v>
      </c>
      <c r="AK4903" s="26">
        <f t="shared" si="279"/>
        <v>6</v>
      </c>
      <c r="AL4903" s="26">
        <f t="shared" si="280"/>
        <v>13</v>
      </c>
      <c r="AM4903" s="94" t="str">
        <f t="shared" si="281"/>
        <v>6/13 Log Off</v>
      </c>
      <c r="AN4903" s="172">
        <v>45821.570972222224</v>
      </c>
      <c r="AO4903" s="69" t="s">
        <v>260</v>
      </c>
      <c r="AP4903" s="69" t="s">
        <v>1913</v>
      </c>
      <c r="AQ4903" s="69" t="s">
        <v>260</v>
      </c>
      <c r="AR4903" s="69" t="s">
        <v>1917</v>
      </c>
    </row>
    <row r="4904" spans="36:44" ht="14.4">
      <c r="AJ4904" s="26" t="str">
        <f>VLOOKUP(AQ4904,'user list'!A:B,2,0)</f>
        <v>OSSP</v>
      </c>
      <c r="AK4904" s="26">
        <f t="shared" si="279"/>
        <v>6</v>
      </c>
      <c r="AL4904" s="26">
        <f t="shared" si="280"/>
        <v>13</v>
      </c>
      <c r="AM4904" s="94" t="str">
        <f t="shared" si="281"/>
        <v>6/13 Log In</v>
      </c>
      <c r="AN4904" s="172">
        <v>45821.571157407408</v>
      </c>
      <c r="AO4904" s="69" t="s">
        <v>255</v>
      </c>
      <c r="AP4904" s="69" t="s">
        <v>1913</v>
      </c>
      <c r="AQ4904" s="69" t="s">
        <v>255</v>
      </c>
      <c r="AR4904" s="69" t="s">
        <v>1916</v>
      </c>
    </row>
    <row r="4905" spans="36:44" ht="14.4">
      <c r="AJ4905" s="26" t="str">
        <f>VLOOKUP(AQ4905,'user list'!A:B,2,0)</f>
        <v>OSSP</v>
      </c>
      <c r="AK4905" s="26">
        <f t="shared" si="279"/>
        <v>6</v>
      </c>
      <c r="AL4905" s="26">
        <f t="shared" si="280"/>
        <v>13</v>
      </c>
      <c r="AM4905" s="94" t="str">
        <f t="shared" si="281"/>
        <v>6/13 Log In</v>
      </c>
      <c r="AN4905" s="172">
        <v>45821.571157407408</v>
      </c>
      <c r="AO4905" s="69" t="s">
        <v>255</v>
      </c>
      <c r="AP4905" s="69" t="s">
        <v>1913</v>
      </c>
      <c r="AQ4905" s="69" t="s">
        <v>255</v>
      </c>
      <c r="AR4905" s="69" t="s">
        <v>1916</v>
      </c>
    </row>
    <row r="4906" spans="36:44" ht="14.4">
      <c r="AJ4906" s="26" t="str">
        <f>VLOOKUP(AQ4906,'user list'!A:B,2,0)</f>
        <v>Admin</v>
      </c>
      <c r="AK4906" s="26">
        <f t="shared" si="279"/>
        <v>6</v>
      </c>
      <c r="AL4906" s="26">
        <f t="shared" si="280"/>
        <v>13</v>
      </c>
      <c r="AM4906" s="94" t="str">
        <f t="shared" si="281"/>
        <v>6/13 Log In</v>
      </c>
      <c r="AN4906" s="172">
        <v>45821.572222222225</v>
      </c>
      <c r="AO4906" s="69" t="s">
        <v>186</v>
      </c>
      <c r="AP4906" s="69" t="s">
        <v>1913</v>
      </c>
      <c r="AQ4906" s="69" t="s">
        <v>186</v>
      </c>
      <c r="AR4906" s="69" t="s">
        <v>1916</v>
      </c>
    </row>
    <row r="4907" spans="36:44" ht="14.4">
      <c r="AJ4907" s="26" t="str">
        <f>VLOOKUP(AQ4907,'user list'!A:B,2,0)</f>
        <v>Admin</v>
      </c>
      <c r="AK4907" s="26">
        <f t="shared" si="279"/>
        <v>6</v>
      </c>
      <c r="AL4907" s="26">
        <f t="shared" si="280"/>
        <v>13</v>
      </c>
      <c r="AM4907" s="94" t="str">
        <f t="shared" si="281"/>
        <v>6/13 Log In</v>
      </c>
      <c r="AN4907" s="172">
        <v>45821.573009259257</v>
      </c>
      <c r="AO4907" s="69" t="s">
        <v>186</v>
      </c>
      <c r="AP4907" s="69" t="s">
        <v>1913</v>
      </c>
      <c r="AQ4907" s="69" t="s">
        <v>186</v>
      </c>
      <c r="AR4907" s="69" t="s">
        <v>1916</v>
      </c>
    </row>
    <row r="4908" spans="36:44" ht="14.4">
      <c r="AJ4908" s="26" t="str">
        <f>VLOOKUP(AQ4908,'user list'!A:B,2,0)</f>
        <v>Admin</v>
      </c>
      <c r="AK4908" s="26">
        <f t="shared" si="279"/>
        <v>6</v>
      </c>
      <c r="AL4908" s="26">
        <f t="shared" si="280"/>
        <v>13</v>
      </c>
      <c r="AM4908" s="94" t="str">
        <f t="shared" si="281"/>
        <v>6/13 Log In</v>
      </c>
      <c r="AN4908" s="172">
        <v>45821.573009259257</v>
      </c>
      <c r="AO4908" s="69" t="s">
        <v>186</v>
      </c>
      <c r="AP4908" s="69" t="s">
        <v>1913</v>
      </c>
      <c r="AQ4908" s="69" t="s">
        <v>186</v>
      </c>
      <c r="AR4908" s="69" t="s">
        <v>1916</v>
      </c>
    </row>
    <row r="4909" spans="36:44" ht="14.4">
      <c r="AJ4909" s="26" t="str">
        <f>VLOOKUP(AQ4909,'user list'!A:B,2,0)</f>
        <v>PDAD</v>
      </c>
      <c r="AK4909" s="26">
        <f t="shared" si="279"/>
        <v>6</v>
      </c>
      <c r="AL4909" s="26">
        <f t="shared" si="280"/>
        <v>13</v>
      </c>
      <c r="AM4909" s="94" t="str">
        <f t="shared" si="281"/>
        <v>6/13 Log Off</v>
      </c>
      <c r="AN4909" s="172">
        <v>45821.573414351849</v>
      </c>
      <c r="AO4909" s="69" t="s">
        <v>257</v>
      </c>
      <c r="AP4909" s="69" t="s">
        <v>1913</v>
      </c>
      <c r="AQ4909" s="69" t="s">
        <v>257</v>
      </c>
      <c r="AR4909" s="69" t="s">
        <v>1917</v>
      </c>
    </row>
    <row r="4910" spans="36:44" ht="14.4">
      <c r="AJ4910" s="26" t="str">
        <f>VLOOKUP(AQ4910,'user list'!A:B,2,0)</f>
        <v>SSDD</v>
      </c>
      <c r="AK4910" s="26">
        <f t="shared" si="279"/>
        <v>6</v>
      </c>
      <c r="AL4910" s="26">
        <f t="shared" si="280"/>
        <v>13</v>
      </c>
      <c r="AM4910" s="94" t="str">
        <f t="shared" si="281"/>
        <v>6/13 Log Off</v>
      </c>
      <c r="AN4910" s="172">
        <v>45821.573993055557</v>
      </c>
      <c r="AO4910" s="69" t="s">
        <v>273</v>
      </c>
      <c r="AP4910" s="69" t="s">
        <v>1913</v>
      </c>
      <c r="AQ4910" s="69" t="s">
        <v>273</v>
      </c>
      <c r="AR4910" s="69" t="s">
        <v>1917</v>
      </c>
    </row>
    <row r="4911" spans="36:44" ht="14.4">
      <c r="AJ4911" s="26" t="str">
        <f>VLOOKUP(AQ4911,'user list'!A:B,2,0)</f>
        <v>PLEB</v>
      </c>
      <c r="AK4911" s="26">
        <f t="shared" si="279"/>
        <v>6</v>
      </c>
      <c r="AL4911" s="26">
        <f t="shared" si="280"/>
        <v>13</v>
      </c>
      <c r="AM4911" s="94" t="str">
        <f t="shared" si="281"/>
        <v>6/13 Log In</v>
      </c>
      <c r="AN4911" s="172">
        <v>45821.57439814815</v>
      </c>
      <c r="AO4911" s="69" t="s">
        <v>260</v>
      </c>
      <c r="AP4911" s="69" t="s">
        <v>1913</v>
      </c>
      <c r="AQ4911" s="69" t="s">
        <v>260</v>
      </c>
      <c r="AR4911" s="69" t="s">
        <v>1916</v>
      </c>
    </row>
    <row r="4912" spans="36:44" ht="14.4">
      <c r="AJ4912" s="26" t="str">
        <f>VLOOKUP(AQ4912,'user list'!A:B,2,0)</f>
        <v>PDAO</v>
      </c>
      <c r="AK4912" s="26">
        <f t="shared" si="279"/>
        <v>6</v>
      </c>
      <c r="AL4912" s="26">
        <f t="shared" si="280"/>
        <v>13</v>
      </c>
      <c r="AM4912" s="94" t="str">
        <f t="shared" si="281"/>
        <v>6/13 Log Off</v>
      </c>
      <c r="AN4912" s="172">
        <v>45821.576331018521</v>
      </c>
      <c r="AO4912" s="69" t="s">
        <v>258</v>
      </c>
      <c r="AP4912" s="69" t="s">
        <v>1913</v>
      </c>
      <c r="AQ4912" s="69" t="s">
        <v>258</v>
      </c>
      <c r="AR4912" s="69" t="s">
        <v>1917</v>
      </c>
    </row>
    <row r="4913" spans="36:44" ht="14.4">
      <c r="AJ4913" s="26" t="str">
        <f>VLOOKUP(AQ4913,'user list'!A:B,2,0)</f>
        <v>QCPL</v>
      </c>
      <c r="AK4913" s="26">
        <f t="shared" si="279"/>
        <v>6</v>
      </c>
      <c r="AL4913" s="26">
        <f t="shared" si="280"/>
        <v>13</v>
      </c>
      <c r="AM4913" s="94" t="str">
        <f t="shared" si="281"/>
        <v>6/13 Log In</v>
      </c>
      <c r="AN4913" s="172">
        <v>45821.577476851853</v>
      </c>
      <c r="AO4913" s="69" t="s">
        <v>268</v>
      </c>
      <c r="AP4913" s="69" t="s">
        <v>1913</v>
      </c>
      <c r="AQ4913" s="69" t="s">
        <v>268</v>
      </c>
      <c r="AR4913" s="69" t="s">
        <v>1916</v>
      </c>
    </row>
    <row r="4914" spans="36:44" ht="14.4">
      <c r="AJ4914" s="26" t="str">
        <f>VLOOKUP(AQ4914,'user list'!A:B,2,0)</f>
        <v>BCRD</v>
      </c>
      <c r="AK4914" s="26">
        <f t="shared" si="279"/>
        <v>6</v>
      </c>
      <c r="AL4914" s="26">
        <f t="shared" si="280"/>
        <v>13</v>
      </c>
      <c r="AM4914" s="94" t="str">
        <f t="shared" si="281"/>
        <v>6/13 Log Off</v>
      </c>
      <c r="AN4914" s="172">
        <v>45821.58116898148</v>
      </c>
      <c r="AO4914" s="69" t="s">
        <v>192</v>
      </c>
      <c r="AP4914" s="69" t="s">
        <v>1913</v>
      </c>
      <c r="AQ4914" s="69" t="s">
        <v>192</v>
      </c>
      <c r="AR4914" s="69" t="s">
        <v>1917</v>
      </c>
    </row>
    <row r="4915" spans="36:44" ht="14.4">
      <c r="AJ4915" s="26" t="str">
        <f>VLOOKUP(AQ4915,'user list'!A:B,2,0)</f>
        <v>OSSP</v>
      </c>
      <c r="AK4915" s="26">
        <f t="shared" si="279"/>
        <v>6</v>
      </c>
      <c r="AL4915" s="26">
        <f t="shared" si="280"/>
        <v>13</v>
      </c>
      <c r="AM4915" s="94" t="str">
        <f t="shared" si="281"/>
        <v>6/13 Log In</v>
      </c>
      <c r="AN4915" s="172">
        <v>45821.582638888889</v>
      </c>
      <c r="AO4915" s="69" t="s">
        <v>255</v>
      </c>
      <c r="AP4915" s="69" t="s">
        <v>1913</v>
      </c>
      <c r="AQ4915" s="69" t="s">
        <v>255</v>
      </c>
      <c r="AR4915" s="69" t="s">
        <v>1916</v>
      </c>
    </row>
    <row r="4916" spans="36:44" ht="14.4">
      <c r="AJ4916" s="26" t="str">
        <f>VLOOKUP(AQ4916,'user list'!A:B,2,0)</f>
        <v>OSSP</v>
      </c>
      <c r="AK4916" s="26">
        <f t="shared" si="279"/>
        <v>6</v>
      </c>
      <c r="AL4916" s="26">
        <f t="shared" si="280"/>
        <v>13</v>
      </c>
      <c r="AM4916" s="94" t="str">
        <f t="shared" si="281"/>
        <v>6/13 Log In</v>
      </c>
      <c r="AN4916" s="172">
        <v>45821.582638888889</v>
      </c>
      <c r="AO4916" s="69" t="s">
        <v>255</v>
      </c>
      <c r="AP4916" s="69" t="s">
        <v>1913</v>
      </c>
      <c r="AQ4916" s="69" t="s">
        <v>255</v>
      </c>
      <c r="AR4916" s="69" t="s">
        <v>1916</v>
      </c>
    </row>
    <row r="4917" spans="36:44" ht="14.4">
      <c r="AJ4917" s="26" t="str">
        <f>VLOOKUP(AQ4917,'user list'!A:B,2,0)</f>
        <v>OSSP</v>
      </c>
      <c r="AK4917" s="26">
        <f t="shared" si="279"/>
        <v>6</v>
      </c>
      <c r="AL4917" s="26">
        <f t="shared" si="280"/>
        <v>13</v>
      </c>
      <c r="AM4917" s="94" t="str">
        <f t="shared" si="281"/>
        <v>6/13 Log In</v>
      </c>
      <c r="AN4917" s="172">
        <v>45821.582696759258</v>
      </c>
      <c r="AO4917" s="69" t="s">
        <v>255</v>
      </c>
      <c r="AP4917" s="69" t="s">
        <v>1913</v>
      </c>
      <c r="AQ4917" s="69" t="s">
        <v>255</v>
      </c>
      <c r="AR4917" s="69" t="s">
        <v>1916</v>
      </c>
    </row>
    <row r="4918" spans="36:44" ht="14.4">
      <c r="AJ4918" s="26" t="str">
        <f>VLOOKUP(AQ4918,'user list'!A:B,2,0)</f>
        <v>OCM</v>
      </c>
      <c r="AK4918" s="26">
        <f t="shared" si="279"/>
        <v>6</v>
      </c>
      <c r="AL4918" s="26">
        <f t="shared" si="280"/>
        <v>13</v>
      </c>
      <c r="AM4918" s="94" t="str">
        <f t="shared" si="281"/>
        <v>6/13 Log Off</v>
      </c>
      <c r="AN4918" s="172">
        <v>45821.584027777775</v>
      </c>
      <c r="AO4918" s="69" t="s">
        <v>242</v>
      </c>
      <c r="AP4918" s="69" t="s">
        <v>1913</v>
      </c>
      <c r="AQ4918" s="69" t="s">
        <v>242</v>
      </c>
      <c r="AR4918" s="69" t="s">
        <v>1917</v>
      </c>
    </row>
    <row r="4919" spans="36:44" ht="14.4">
      <c r="AJ4919" s="26" t="str">
        <f>VLOOKUP(AQ4919,'user list'!A:B,2,0)</f>
        <v>OCM</v>
      </c>
      <c r="AK4919" s="26">
        <f t="shared" si="279"/>
        <v>6</v>
      </c>
      <c r="AL4919" s="26">
        <f t="shared" si="280"/>
        <v>13</v>
      </c>
      <c r="AM4919" s="94" t="str">
        <f t="shared" si="281"/>
        <v>6/13 Log In</v>
      </c>
      <c r="AN4919" s="172">
        <v>45821.584305555552</v>
      </c>
      <c r="AO4919" s="69" t="s">
        <v>242</v>
      </c>
      <c r="AP4919" s="69" t="s">
        <v>1913</v>
      </c>
      <c r="AQ4919" s="69" t="s">
        <v>242</v>
      </c>
      <c r="AR4919" s="69" t="s">
        <v>1916</v>
      </c>
    </row>
    <row r="4920" spans="36:44" ht="14.4">
      <c r="AJ4920" s="26" t="str">
        <f>VLOOKUP(AQ4920,'user list'!A:B,2,0)</f>
        <v>BCRD</v>
      </c>
      <c r="AK4920" s="26">
        <f t="shared" si="279"/>
        <v>6</v>
      </c>
      <c r="AL4920" s="26">
        <f t="shared" si="280"/>
        <v>13</v>
      </c>
      <c r="AM4920" s="94" t="str">
        <f t="shared" si="281"/>
        <v>6/13 Log In</v>
      </c>
      <c r="AN4920" s="172">
        <v>45821.586435185185</v>
      </c>
      <c r="AO4920" s="69" t="s">
        <v>192</v>
      </c>
      <c r="AP4920" s="69" t="s">
        <v>1913</v>
      </c>
      <c r="AQ4920" s="69" t="s">
        <v>192</v>
      </c>
      <c r="AR4920" s="69" t="s">
        <v>1916</v>
      </c>
    </row>
    <row r="4921" spans="36:44" ht="14.4">
      <c r="AJ4921" s="26" t="str">
        <f>VLOOKUP(AQ4921,'user list'!A:B,2,0)</f>
        <v>TFCOPRISS</v>
      </c>
      <c r="AK4921" s="26">
        <f t="shared" si="279"/>
        <v>6</v>
      </c>
      <c r="AL4921" s="26">
        <f t="shared" si="280"/>
        <v>13</v>
      </c>
      <c r="AM4921" s="94" t="str">
        <f t="shared" si="281"/>
        <v>6/13 Log Off</v>
      </c>
      <c r="AN4921" s="172">
        <v>45821.588923611111</v>
      </c>
      <c r="AO4921" s="69" t="s">
        <v>274</v>
      </c>
      <c r="AP4921" s="69" t="s">
        <v>1913</v>
      </c>
      <c r="AQ4921" s="69" t="s">
        <v>274</v>
      </c>
      <c r="AR4921" s="69" t="s">
        <v>1917</v>
      </c>
    </row>
    <row r="4922" spans="36:44" ht="14.4">
      <c r="AJ4922" s="26" t="str">
        <f>VLOOKUP(AQ4922,'user list'!A:B,2,0)</f>
        <v>TFCOPRISS</v>
      </c>
      <c r="AK4922" s="26">
        <f t="shared" si="279"/>
        <v>6</v>
      </c>
      <c r="AL4922" s="26">
        <f t="shared" si="280"/>
        <v>13</v>
      </c>
      <c r="AM4922" s="94" t="str">
        <f t="shared" si="281"/>
        <v>6/13 Log In</v>
      </c>
      <c r="AN4922" s="172">
        <v>45821.589062500003</v>
      </c>
      <c r="AO4922" s="69" t="s">
        <v>274</v>
      </c>
      <c r="AP4922" s="69" t="s">
        <v>1913</v>
      </c>
      <c r="AQ4922" s="69" t="s">
        <v>274</v>
      </c>
      <c r="AR4922" s="69" t="s">
        <v>1916</v>
      </c>
    </row>
    <row r="4923" spans="36:44" ht="14.4">
      <c r="AJ4923" s="26" t="str">
        <f>VLOOKUP(AQ4923,'user list'!A:B,2,0)</f>
        <v>CTO</v>
      </c>
      <c r="AK4923" s="26">
        <f t="shared" si="279"/>
        <v>6</v>
      </c>
      <c r="AL4923" s="26">
        <f t="shared" si="280"/>
        <v>13</v>
      </c>
      <c r="AM4923" s="94" t="str">
        <f t="shared" si="281"/>
        <v>6/13 Log Off</v>
      </c>
      <c r="AN4923" s="172">
        <v>45821.590486111112</v>
      </c>
      <c r="AO4923" s="69" t="s">
        <v>207</v>
      </c>
      <c r="AP4923" s="69" t="s">
        <v>1913</v>
      </c>
      <c r="AQ4923" s="69" t="s">
        <v>207</v>
      </c>
      <c r="AR4923" s="69" t="s">
        <v>1917</v>
      </c>
    </row>
    <row r="4924" spans="36:44" ht="14.4">
      <c r="AJ4924" s="26" t="str">
        <f>VLOOKUP(AQ4924,'user list'!A:B,2,0)</f>
        <v>CTO</v>
      </c>
      <c r="AK4924" s="26">
        <f t="shared" si="279"/>
        <v>6</v>
      </c>
      <c r="AL4924" s="26">
        <f t="shared" si="280"/>
        <v>13</v>
      </c>
      <c r="AM4924" s="94" t="str">
        <f t="shared" si="281"/>
        <v>6/13 Log In</v>
      </c>
      <c r="AN4924" s="172">
        <v>45821.590601851851</v>
      </c>
      <c r="AO4924" s="69" t="s">
        <v>207</v>
      </c>
      <c r="AP4924" s="69" t="s">
        <v>1913</v>
      </c>
      <c r="AQ4924" s="69" t="s">
        <v>207</v>
      </c>
      <c r="AR4924" s="69" t="s">
        <v>1916</v>
      </c>
    </row>
    <row r="4925" spans="36:44" ht="14.4">
      <c r="AJ4925" s="26" t="str">
        <f>VLOOKUP(AQ4925,'user list'!A:B,2,0)</f>
        <v>CCRD</v>
      </c>
      <c r="AK4925" s="26">
        <f t="shared" si="279"/>
        <v>6</v>
      </c>
      <c r="AL4925" s="26">
        <f t="shared" si="280"/>
        <v>13</v>
      </c>
      <c r="AM4925" s="94" t="str">
        <f t="shared" si="281"/>
        <v>6/13 Log Off</v>
      </c>
      <c r="AN4925" s="172">
        <v>45821.590821759259</v>
      </c>
      <c r="AO4925" s="69" t="s">
        <v>198</v>
      </c>
      <c r="AP4925" s="69" t="s">
        <v>1913</v>
      </c>
      <c r="AQ4925" s="69" t="s">
        <v>198</v>
      </c>
      <c r="AR4925" s="69" t="s">
        <v>1917</v>
      </c>
    </row>
    <row r="4926" spans="36:44" ht="14.4">
      <c r="AJ4926" s="26" t="str">
        <f>VLOOKUP(AQ4926,'user list'!A:B,2,0)</f>
        <v>OCM</v>
      </c>
      <c r="AK4926" s="26">
        <f t="shared" si="279"/>
        <v>6</v>
      </c>
      <c r="AL4926" s="26">
        <f t="shared" si="280"/>
        <v>13</v>
      </c>
      <c r="AM4926" s="94" t="str">
        <f t="shared" si="281"/>
        <v>6/13 Log Off</v>
      </c>
      <c r="AN4926" s="172">
        <v>45821.591400462959</v>
      </c>
      <c r="AO4926" s="69" t="s">
        <v>232</v>
      </c>
      <c r="AP4926" s="69" t="s">
        <v>1913</v>
      </c>
      <c r="AQ4926" s="69" t="s">
        <v>232</v>
      </c>
      <c r="AR4926" s="69" t="s">
        <v>1917</v>
      </c>
    </row>
    <row r="4927" spans="36:44" ht="14.4">
      <c r="AJ4927" s="26" t="str">
        <f>VLOOKUP(AQ4927,'user list'!A:B,2,0)</f>
        <v>OCM</v>
      </c>
      <c r="AK4927" s="26">
        <f t="shared" si="279"/>
        <v>6</v>
      </c>
      <c r="AL4927" s="26">
        <f t="shared" si="280"/>
        <v>13</v>
      </c>
      <c r="AM4927" s="94" t="str">
        <f t="shared" si="281"/>
        <v>6/13 Log In</v>
      </c>
      <c r="AN4927" s="172">
        <v>45821.591527777775</v>
      </c>
      <c r="AO4927" s="69" t="s">
        <v>232</v>
      </c>
      <c r="AP4927" s="69" t="s">
        <v>1913</v>
      </c>
      <c r="AQ4927" s="69" t="s">
        <v>232</v>
      </c>
      <c r="AR4927" s="69" t="s">
        <v>1916</v>
      </c>
    </row>
    <row r="4928" spans="36:44" ht="14.4">
      <c r="AJ4928" s="26" t="str">
        <f>VLOOKUP(AQ4928,'user list'!A:B,2,0)</f>
        <v>Admin</v>
      </c>
      <c r="AK4928" s="26">
        <f t="shared" si="279"/>
        <v>6</v>
      </c>
      <c r="AL4928" s="26">
        <f t="shared" si="280"/>
        <v>13</v>
      </c>
      <c r="AM4928" s="94" t="str">
        <f t="shared" si="281"/>
        <v>6/13 Log In</v>
      </c>
      <c r="AN4928" s="172">
        <v>45821.592199074075</v>
      </c>
      <c r="AO4928" s="69" t="s">
        <v>186</v>
      </c>
      <c r="AP4928" s="69" t="s">
        <v>1913</v>
      </c>
      <c r="AQ4928" s="69" t="s">
        <v>186</v>
      </c>
      <c r="AR4928" s="69" t="s">
        <v>1916</v>
      </c>
    </row>
    <row r="4929" spans="36:44" ht="14.4">
      <c r="AJ4929" s="26" t="str">
        <f>VLOOKUP(AQ4929,'user list'!A:B,2,0)</f>
        <v>OCM</v>
      </c>
      <c r="AK4929" s="26">
        <f t="shared" si="279"/>
        <v>6</v>
      </c>
      <c r="AL4929" s="26">
        <f t="shared" si="280"/>
        <v>13</v>
      </c>
      <c r="AM4929" s="94" t="str">
        <f t="shared" si="281"/>
        <v>6/13 Log Off</v>
      </c>
      <c r="AN4929" s="172">
        <v>45821.592569444445</v>
      </c>
      <c r="AO4929" s="69" t="s">
        <v>235</v>
      </c>
      <c r="AP4929" s="69" t="s">
        <v>1913</v>
      </c>
      <c r="AQ4929" s="69" t="s">
        <v>235</v>
      </c>
      <c r="AR4929" s="69" t="s">
        <v>1917</v>
      </c>
    </row>
    <row r="4930" spans="36:44" ht="14.4">
      <c r="AJ4930" s="26" t="str">
        <f>VLOOKUP(AQ4930,'user list'!A:B,2,0)</f>
        <v>OCM</v>
      </c>
      <c r="AK4930" s="26">
        <f t="shared" si="279"/>
        <v>6</v>
      </c>
      <c r="AL4930" s="26">
        <f t="shared" si="280"/>
        <v>13</v>
      </c>
      <c r="AM4930" s="94" t="str">
        <f t="shared" si="281"/>
        <v>6/13 Log In</v>
      </c>
      <c r="AN4930" s="172">
        <v>45821.592627314814</v>
      </c>
      <c r="AO4930" s="69" t="s">
        <v>231</v>
      </c>
      <c r="AP4930" s="69" t="s">
        <v>1913</v>
      </c>
      <c r="AQ4930" s="69" t="s">
        <v>231</v>
      </c>
      <c r="AR4930" s="69" t="s">
        <v>1916</v>
      </c>
    </row>
    <row r="4931" spans="36:44" ht="14.4">
      <c r="AJ4931" s="26" t="str">
        <f>VLOOKUP(AQ4931,'user list'!A:B,2,0)</f>
        <v>OCM</v>
      </c>
      <c r="AK4931" s="26">
        <f t="shared" si="279"/>
        <v>6</v>
      </c>
      <c r="AL4931" s="26">
        <f t="shared" si="280"/>
        <v>13</v>
      </c>
      <c r="AM4931" s="94" t="str">
        <f t="shared" si="281"/>
        <v>6/13 Log Off</v>
      </c>
      <c r="AN4931" s="172">
        <v>45821.593784722223</v>
      </c>
      <c r="AO4931" s="69" t="s">
        <v>231</v>
      </c>
      <c r="AP4931" s="69" t="s">
        <v>1913</v>
      </c>
      <c r="AQ4931" s="69" t="s">
        <v>231</v>
      </c>
      <c r="AR4931" s="69" t="s">
        <v>1917</v>
      </c>
    </row>
    <row r="4932" spans="36:44" ht="14.4">
      <c r="AJ4932" s="26" t="str">
        <f>VLOOKUP(AQ4932,'user list'!A:B,2,0)</f>
        <v>DSQC</v>
      </c>
      <c r="AK4932" s="26">
        <f t="shared" si="279"/>
        <v>6</v>
      </c>
      <c r="AL4932" s="26">
        <f t="shared" si="280"/>
        <v>13</v>
      </c>
      <c r="AM4932" s="94" t="str">
        <f t="shared" si="281"/>
        <v>6/13 Log Off</v>
      </c>
      <c r="AN4932" s="172">
        <v>45821.594594907408</v>
      </c>
      <c r="AO4932" s="69" t="s">
        <v>214</v>
      </c>
      <c r="AP4932" s="69" t="s">
        <v>1913</v>
      </c>
      <c r="AQ4932" s="69" t="s">
        <v>214</v>
      </c>
      <c r="AR4932" s="69" t="s">
        <v>1917</v>
      </c>
    </row>
    <row r="4933" spans="36:44" ht="14.4">
      <c r="AJ4933" s="26" t="str">
        <f>VLOOKUP(AQ4933,'user list'!A:B,2,0)</f>
        <v>QCYDO</v>
      </c>
      <c r="AK4933" s="26">
        <f t="shared" si="279"/>
        <v>6</v>
      </c>
      <c r="AL4933" s="26">
        <f t="shared" si="280"/>
        <v>13</v>
      </c>
      <c r="AM4933" s="94" t="str">
        <f t="shared" si="281"/>
        <v>6/13 Log Off</v>
      </c>
      <c r="AN4933" s="172">
        <v>45821.595462962963</v>
      </c>
      <c r="AO4933" s="69" t="s">
        <v>270</v>
      </c>
      <c r="AP4933" s="69" t="s">
        <v>1913</v>
      </c>
      <c r="AQ4933" s="69" t="s">
        <v>270</v>
      </c>
      <c r="AR4933" s="69" t="s">
        <v>1917</v>
      </c>
    </row>
    <row r="4934" spans="36:44" ht="14.4">
      <c r="AJ4934" s="26" t="str">
        <f>VLOOKUP(AQ4934,'user list'!A:B,2,0)</f>
        <v>QCYDO</v>
      </c>
      <c r="AK4934" s="26">
        <f t="shared" si="279"/>
        <v>6</v>
      </c>
      <c r="AL4934" s="26">
        <f t="shared" si="280"/>
        <v>13</v>
      </c>
      <c r="AM4934" s="94" t="str">
        <f t="shared" si="281"/>
        <v>6/13 Log In</v>
      </c>
      <c r="AN4934" s="172">
        <v>45821.595555555556</v>
      </c>
      <c r="AO4934" s="69" t="s">
        <v>270</v>
      </c>
      <c r="AP4934" s="69" t="s">
        <v>1913</v>
      </c>
      <c r="AQ4934" s="69" t="s">
        <v>270</v>
      </c>
      <c r="AR4934" s="69" t="s">
        <v>1916</v>
      </c>
    </row>
    <row r="4935" spans="36:44" ht="14.4">
      <c r="AJ4935" s="26" t="str">
        <f>VLOOKUP(AQ4935,'user list'!A:B,2,0)</f>
        <v>OCM</v>
      </c>
      <c r="AK4935" s="26">
        <f t="shared" si="279"/>
        <v>6</v>
      </c>
      <c r="AL4935" s="26">
        <f t="shared" si="280"/>
        <v>13</v>
      </c>
      <c r="AM4935" s="94" t="str">
        <f t="shared" si="281"/>
        <v>6/13 Log In</v>
      </c>
      <c r="AN4935" s="172">
        <v>45821.595682870371</v>
      </c>
      <c r="AO4935" s="69" t="s">
        <v>240</v>
      </c>
      <c r="AP4935" s="69" t="s">
        <v>1913</v>
      </c>
      <c r="AQ4935" s="69" t="s">
        <v>240</v>
      </c>
      <c r="AR4935" s="69" t="s">
        <v>1916</v>
      </c>
    </row>
    <row r="4936" spans="36:44" ht="14.4">
      <c r="AJ4936" s="26" t="str">
        <f>VLOOKUP(AQ4936,'user list'!A:B,2,0)</f>
        <v>OCM</v>
      </c>
      <c r="AK4936" s="26">
        <f t="shared" si="279"/>
        <v>6</v>
      </c>
      <c r="AL4936" s="26">
        <f t="shared" si="280"/>
        <v>13</v>
      </c>
      <c r="AM4936" s="94" t="str">
        <f t="shared" si="281"/>
        <v>6/13 Changed</v>
      </c>
      <c r="AN4936" s="172">
        <v>45821.595694444448</v>
      </c>
      <c r="AO4936" s="69" t="s">
        <v>240</v>
      </c>
      <c r="AP4936" s="69" t="s">
        <v>1913</v>
      </c>
      <c r="AQ4936" s="69" t="s">
        <v>240</v>
      </c>
      <c r="AR4936" s="69" t="s">
        <v>1918</v>
      </c>
    </row>
    <row r="4937" spans="36:44" ht="14.4">
      <c r="AJ4937" s="26" t="str">
        <f>VLOOKUP(AQ4937,'user list'!A:B,2,0)</f>
        <v>PLEB</v>
      </c>
      <c r="AK4937" s="26">
        <f t="shared" si="279"/>
        <v>6</v>
      </c>
      <c r="AL4937" s="26">
        <f t="shared" si="280"/>
        <v>13</v>
      </c>
      <c r="AM4937" s="94" t="str">
        <f t="shared" si="281"/>
        <v>6/13 Log Off</v>
      </c>
      <c r="AN4937" s="172">
        <v>45821.597013888888</v>
      </c>
      <c r="AO4937" s="69" t="s">
        <v>260</v>
      </c>
      <c r="AP4937" s="69" t="s">
        <v>1913</v>
      </c>
      <c r="AQ4937" s="69" t="s">
        <v>260</v>
      </c>
      <c r="AR4937" s="69" t="s">
        <v>1917</v>
      </c>
    </row>
    <row r="4938" spans="36:44" ht="14.4">
      <c r="AJ4938" s="26" t="str">
        <f>VLOOKUP(AQ4938,'user list'!A:B,2,0)</f>
        <v>BPLD</v>
      </c>
      <c r="AK4938" s="26">
        <f t="shared" si="279"/>
        <v>6</v>
      </c>
      <c r="AL4938" s="26">
        <f t="shared" si="280"/>
        <v>13</v>
      </c>
      <c r="AM4938" s="94" t="str">
        <f t="shared" si="281"/>
        <v>6/13 Log Off</v>
      </c>
      <c r="AN4938" s="172">
        <v>45821.598553240743</v>
      </c>
      <c r="AO4938" s="69" t="s">
        <v>194</v>
      </c>
      <c r="AP4938" s="69" t="s">
        <v>1913</v>
      </c>
      <c r="AQ4938" s="69" t="s">
        <v>194</v>
      </c>
      <c r="AR4938" s="69" t="s">
        <v>1917</v>
      </c>
    </row>
    <row r="4939" spans="36:44" ht="14.4">
      <c r="AJ4939" s="26" t="str">
        <f>VLOOKUP(AQ4939,'user list'!A:B,2,0)</f>
        <v>Admin</v>
      </c>
      <c r="AK4939" s="26">
        <f t="shared" si="279"/>
        <v>6</v>
      </c>
      <c r="AL4939" s="26">
        <f t="shared" si="280"/>
        <v>13</v>
      </c>
      <c r="AM4939" s="94" t="str">
        <f t="shared" si="281"/>
        <v>6/13 Log In</v>
      </c>
      <c r="AN4939" s="172">
        <v>45821.598576388889</v>
      </c>
      <c r="AO4939" s="69" t="s">
        <v>186</v>
      </c>
      <c r="AP4939" s="69" t="s">
        <v>1913</v>
      </c>
      <c r="AQ4939" s="69" t="s">
        <v>186</v>
      </c>
      <c r="AR4939" s="69" t="s">
        <v>1916</v>
      </c>
    </row>
    <row r="4940" spans="36:44" ht="14.4">
      <c r="AJ4940" s="26" t="str">
        <f>VLOOKUP(AQ4940,'user list'!A:B,2,0)</f>
        <v>BPLD</v>
      </c>
      <c r="AK4940" s="26">
        <f t="shared" si="279"/>
        <v>6</v>
      </c>
      <c r="AL4940" s="26">
        <f t="shared" si="280"/>
        <v>13</v>
      </c>
      <c r="AM4940" s="94" t="str">
        <f t="shared" si="281"/>
        <v>6/13 Log In</v>
      </c>
      <c r="AN4940" s="172">
        <v>45821.598634259259</v>
      </c>
      <c r="AO4940" s="69" t="s">
        <v>194</v>
      </c>
      <c r="AP4940" s="69" t="s">
        <v>1913</v>
      </c>
      <c r="AQ4940" s="69" t="s">
        <v>194</v>
      </c>
      <c r="AR4940" s="69" t="s">
        <v>1916</v>
      </c>
    </row>
    <row r="4941" spans="36:44" ht="14.4">
      <c r="AJ4941" s="26" t="str">
        <f>VLOOKUP(AQ4941,'user list'!A:B,2,0)</f>
        <v>SSDD</v>
      </c>
      <c r="AK4941" s="26">
        <f t="shared" si="279"/>
        <v>6</v>
      </c>
      <c r="AL4941" s="26">
        <f t="shared" si="280"/>
        <v>13</v>
      </c>
      <c r="AM4941" s="94" t="str">
        <f t="shared" si="281"/>
        <v>6/13 Log In</v>
      </c>
      <c r="AN4941" s="172">
        <v>45821.598657407405</v>
      </c>
      <c r="AO4941" s="69" t="s">
        <v>273</v>
      </c>
      <c r="AP4941" s="69" t="s">
        <v>1913</v>
      </c>
      <c r="AQ4941" s="69" t="s">
        <v>273</v>
      </c>
      <c r="AR4941" s="69" t="s">
        <v>1916</v>
      </c>
    </row>
    <row r="4942" spans="36:44" ht="14.4">
      <c r="AJ4942" s="26" t="str">
        <f>VLOOKUP(AQ4942,'user list'!A:B,2,0)</f>
        <v>SSDD</v>
      </c>
      <c r="AK4942" s="26">
        <f t="shared" si="279"/>
        <v>6</v>
      </c>
      <c r="AL4942" s="26">
        <f t="shared" si="280"/>
        <v>13</v>
      </c>
      <c r="AM4942" s="94" t="str">
        <f t="shared" si="281"/>
        <v>6/13 Log In</v>
      </c>
      <c r="AN4942" s="172">
        <v>45821.598715277774</v>
      </c>
      <c r="AO4942" s="69" t="s">
        <v>273</v>
      </c>
      <c r="AP4942" s="69" t="s">
        <v>1913</v>
      </c>
      <c r="AQ4942" s="69" t="s">
        <v>273</v>
      </c>
      <c r="AR4942" s="69" t="s">
        <v>1916</v>
      </c>
    </row>
    <row r="4943" spans="36:44" ht="14.4">
      <c r="AJ4943" s="26" t="str">
        <f>VLOOKUP(AQ4943,'user list'!A:B,2,0)</f>
        <v>OCM</v>
      </c>
      <c r="AK4943" s="26">
        <f t="shared" si="279"/>
        <v>6</v>
      </c>
      <c r="AL4943" s="26">
        <f t="shared" si="280"/>
        <v>13</v>
      </c>
      <c r="AM4943" s="94" t="str">
        <f t="shared" si="281"/>
        <v>6/13 Log Off</v>
      </c>
      <c r="AN4943" s="172">
        <v>45821.598796296297</v>
      </c>
      <c r="AO4943" s="69" t="s">
        <v>231</v>
      </c>
      <c r="AP4943" s="69" t="s">
        <v>1913</v>
      </c>
      <c r="AQ4943" s="69" t="s">
        <v>231</v>
      </c>
      <c r="AR4943" s="69" t="s">
        <v>1917</v>
      </c>
    </row>
    <row r="4944" spans="36:44" ht="14.4">
      <c r="AJ4944" s="26" t="str">
        <f>VLOOKUP(AQ4944,'user list'!A:B,2,0)</f>
        <v>OCM</v>
      </c>
      <c r="AK4944" s="26">
        <f t="shared" si="279"/>
        <v>6</v>
      </c>
      <c r="AL4944" s="26">
        <f t="shared" si="280"/>
        <v>13</v>
      </c>
      <c r="AM4944" s="94" t="str">
        <f t="shared" si="281"/>
        <v>6/13 Log In</v>
      </c>
      <c r="AN4944" s="172">
        <v>45821.598912037036</v>
      </c>
      <c r="AO4944" s="69" t="s">
        <v>235</v>
      </c>
      <c r="AP4944" s="69" t="s">
        <v>1913</v>
      </c>
      <c r="AQ4944" s="69" t="s">
        <v>235</v>
      </c>
      <c r="AR4944" s="69" t="s">
        <v>1916</v>
      </c>
    </row>
    <row r="4945" spans="36:44" ht="14.4">
      <c r="AJ4945" s="26" t="str">
        <f>VLOOKUP(AQ4945,'user list'!A:B,2,0)</f>
        <v>HCDRD</v>
      </c>
      <c r="AK4945" s="26">
        <f t="shared" si="279"/>
        <v>6</v>
      </c>
      <c r="AL4945" s="26">
        <f t="shared" si="280"/>
        <v>13</v>
      </c>
      <c r="AM4945" s="94" t="str">
        <f t="shared" si="281"/>
        <v>6/13 Log Off</v>
      </c>
      <c r="AN4945" s="172">
        <v>45821.605092592596</v>
      </c>
      <c r="AO4945" s="69" t="s">
        <v>216</v>
      </c>
      <c r="AP4945" s="69" t="s">
        <v>1913</v>
      </c>
      <c r="AQ4945" s="69" t="s">
        <v>216</v>
      </c>
      <c r="AR4945" s="69" t="s">
        <v>1917</v>
      </c>
    </row>
    <row r="4946" spans="36:44" ht="14.4">
      <c r="AJ4946" s="26" t="str">
        <f>VLOOKUP(AQ4946,'user list'!A:B,2,0)</f>
        <v>HCDRD</v>
      </c>
      <c r="AK4946" s="26">
        <f t="shared" si="279"/>
        <v>6</v>
      </c>
      <c r="AL4946" s="26">
        <f t="shared" si="280"/>
        <v>13</v>
      </c>
      <c r="AM4946" s="94" t="str">
        <f t="shared" si="281"/>
        <v>6/13 Log In</v>
      </c>
      <c r="AN4946" s="172">
        <v>45821.605150462965</v>
      </c>
      <c r="AO4946" s="69" t="s">
        <v>216</v>
      </c>
      <c r="AP4946" s="69" t="s">
        <v>1913</v>
      </c>
      <c r="AQ4946" s="69" t="s">
        <v>216</v>
      </c>
      <c r="AR4946" s="69" t="s">
        <v>1916</v>
      </c>
    </row>
    <row r="4947" spans="36:44" ht="14.4">
      <c r="AJ4947" s="26" t="str">
        <f>VLOOKUP(AQ4947,'user list'!A:B,2,0)</f>
        <v>OCAs</v>
      </c>
      <c r="AK4947" s="26">
        <f t="shared" si="279"/>
        <v>6</v>
      </c>
      <c r="AL4947" s="26">
        <f t="shared" si="280"/>
        <v>13</v>
      </c>
      <c r="AM4947" s="94" t="str">
        <f t="shared" si="281"/>
        <v>6/13 Log Off</v>
      </c>
      <c r="AN4947" s="172">
        <v>45821.607731481483</v>
      </c>
      <c r="AO4947" s="69" t="s">
        <v>279</v>
      </c>
      <c r="AP4947" s="69" t="s">
        <v>1913</v>
      </c>
      <c r="AQ4947" s="69" t="s">
        <v>279</v>
      </c>
      <c r="AR4947" s="69" t="s">
        <v>1917</v>
      </c>
    </row>
    <row r="4948" spans="36:44" ht="14.4">
      <c r="AJ4948" s="26" t="str">
        <f>VLOOKUP(AQ4948,'user list'!A:B,2,0)</f>
        <v>CTO</v>
      </c>
      <c r="AK4948" s="26">
        <f t="shared" si="279"/>
        <v>6</v>
      </c>
      <c r="AL4948" s="26">
        <f t="shared" si="280"/>
        <v>13</v>
      </c>
      <c r="AM4948" s="94" t="str">
        <f t="shared" si="281"/>
        <v>6/13 Log In</v>
      </c>
      <c r="AN4948" s="172">
        <v>45821.607777777775</v>
      </c>
      <c r="AO4948" s="69" t="s">
        <v>207</v>
      </c>
      <c r="AP4948" s="69" t="s">
        <v>1913</v>
      </c>
      <c r="AQ4948" s="69" t="s">
        <v>207</v>
      </c>
      <c r="AR4948" s="69" t="s">
        <v>1916</v>
      </c>
    </row>
    <row r="4949" spans="36:44" ht="14.4">
      <c r="AJ4949" s="26" t="str">
        <f>VLOOKUP(AQ4949,'user list'!A:B,2,0)</f>
        <v>OCAs</v>
      </c>
      <c r="AK4949" s="26">
        <f t="shared" si="279"/>
        <v>6</v>
      </c>
      <c r="AL4949" s="26">
        <f t="shared" si="280"/>
        <v>13</v>
      </c>
      <c r="AM4949" s="94" t="str">
        <f t="shared" si="281"/>
        <v>6/13 Log In</v>
      </c>
      <c r="AN4949" s="172">
        <v>45821.607847222222</v>
      </c>
      <c r="AO4949" s="69" t="s">
        <v>279</v>
      </c>
      <c r="AP4949" s="69" t="s">
        <v>1913</v>
      </c>
      <c r="AQ4949" s="69" t="s">
        <v>279</v>
      </c>
      <c r="AR4949" s="69" t="s">
        <v>1916</v>
      </c>
    </row>
    <row r="4950" spans="36:44" ht="14.4">
      <c r="AJ4950" s="26" t="str">
        <f>VLOOKUP(AQ4950,'user list'!A:B,2,0)</f>
        <v>OCM</v>
      </c>
      <c r="AK4950" s="26">
        <f t="shared" si="279"/>
        <v>6</v>
      </c>
      <c r="AL4950" s="26">
        <f t="shared" si="280"/>
        <v>13</v>
      </c>
      <c r="AM4950" s="94" t="str">
        <f t="shared" si="281"/>
        <v>6/13 Log Off</v>
      </c>
      <c r="AN4950" s="172">
        <v>45821.610532407409</v>
      </c>
      <c r="AO4950" s="69" t="s">
        <v>242</v>
      </c>
      <c r="AP4950" s="69" t="s">
        <v>1913</v>
      </c>
      <c r="AQ4950" s="69" t="s">
        <v>242</v>
      </c>
      <c r="AR4950" s="69" t="s">
        <v>1917</v>
      </c>
    </row>
    <row r="4951" spans="36:44" ht="14.4">
      <c r="AJ4951" s="26" t="str">
        <f>VLOOKUP(AQ4951,'user list'!A:B,2,0)</f>
        <v>QCPL</v>
      </c>
      <c r="AK4951" s="26">
        <f t="shared" si="279"/>
        <v>6</v>
      </c>
      <c r="AL4951" s="26">
        <f t="shared" si="280"/>
        <v>13</v>
      </c>
      <c r="AM4951" s="94" t="str">
        <f t="shared" si="281"/>
        <v>6/13 Log Off</v>
      </c>
      <c r="AN4951" s="172">
        <v>45821.61204861111</v>
      </c>
      <c r="AO4951" s="69" t="s">
        <v>268</v>
      </c>
      <c r="AP4951" s="69" t="s">
        <v>1913</v>
      </c>
      <c r="AQ4951" s="69" t="s">
        <v>268</v>
      </c>
      <c r="AR4951" s="69" t="s">
        <v>1917</v>
      </c>
    </row>
    <row r="4952" spans="36:44" ht="14.4">
      <c r="AJ4952" s="26" t="str">
        <f>VLOOKUP(AQ4952,'user list'!A:B,2,0)</f>
        <v>QCPL</v>
      </c>
      <c r="AK4952" s="26">
        <f t="shared" si="279"/>
        <v>6</v>
      </c>
      <c r="AL4952" s="26">
        <f t="shared" si="280"/>
        <v>13</v>
      </c>
      <c r="AM4952" s="94" t="str">
        <f t="shared" si="281"/>
        <v>6/13 Log In</v>
      </c>
      <c r="AN4952" s="172">
        <v>45821.61277777778</v>
      </c>
      <c r="AO4952" s="69" t="s">
        <v>268</v>
      </c>
      <c r="AP4952" s="69" t="s">
        <v>1913</v>
      </c>
      <c r="AQ4952" s="69" t="s">
        <v>268</v>
      </c>
      <c r="AR4952" s="69" t="s">
        <v>1916</v>
      </c>
    </row>
    <row r="4953" spans="36:44" ht="14.4">
      <c r="AJ4953" s="26" t="str">
        <f>VLOOKUP(AQ4953,'user list'!A:B,2,0)</f>
        <v>OCM</v>
      </c>
      <c r="AK4953" s="26">
        <f t="shared" si="279"/>
        <v>6</v>
      </c>
      <c r="AL4953" s="26">
        <f t="shared" si="280"/>
        <v>13</v>
      </c>
      <c r="AM4953" s="94" t="str">
        <f t="shared" si="281"/>
        <v>6/13 Log Off</v>
      </c>
      <c r="AN4953" s="172">
        <v>45821.615300925929</v>
      </c>
      <c r="AO4953" s="69" t="s">
        <v>232</v>
      </c>
      <c r="AP4953" s="69" t="s">
        <v>1913</v>
      </c>
      <c r="AQ4953" s="69" t="s">
        <v>232</v>
      </c>
      <c r="AR4953" s="69" t="s">
        <v>1917</v>
      </c>
    </row>
    <row r="4954" spans="36:44" ht="14.4">
      <c r="AJ4954" s="26" t="str">
        <f>VLOOKUP(AQ4954,'user list'!A:B,2,0)</f>
        <v>OCM</v>
      </c>
      <c r="AK4954" s="26">
        <f t="shared" si="279"/>
        <v>6</v>
      </c>
      <c r="AL4954" s="26">
        <f t="shared" si="280"/>
        <v>13</v>
      </c>
      <c r="AM4954" s="94" t="str">
        <f t="shared" si="281"/>
        <v>6/13 Log In</v>
      </c>
      <c r="AN4954" s="172">
        <v>45821.615532407406</v>
      </c>
      <c r="AO4954" s="69" t="s">
        <v>232</v>
      </c>
      <c r="AP4954" s="69" t="s">
        <v>1913</v>
      </c>
      <c r="AQ4954" s="69" t="s">
        <v>232</v>
      </c>
      <c r="AR4954" s="69" t="s">
        <v>1916</v>
      </c>
    </row>
    <row r="4955" spans="36:44" ht="14.4">
      <c r="AJ4955" s="26" t="str">
        <f>VLOOKUP(AQ4955,'user list'!A:B,2,0)</f>
        <v>Admin</v>
      </c>
      <c r="AK4955" s="26">
        <f t="shared" si="279"/>
        <v>6</v>
      </c>
      <c r="AL4955" s="26">
        <f t="shared" si="280"/>
        <v>13</v>
      </c>
      <c r="AM4955" s="94" t="str">
        <f t="shared" si="281"/>
        <v>6/13 Log In</v>
      </c>
      <c r="AN4955" s="172">
        <v>45821.617326388892</v>
      </c>
      <c r="AO4955" s="69" t="s">
        <v>186</v>
      </c>
      <c r="AP4955" s="69" t="s">
        <v>1913</v>
      </c>
      <c r="AQ4955" s="69" t="s">
        <v>186</v>
      </c>
      <c r="AR4955" s="69" t="s">
        <v>1916</v>
      </c>
    </row>
    <row r="4956" spans="36:44" ht="14.4">
      <c r="AJ4956" s="26" t="str">
        <f>VLOOKUP(AQ4956,'user list'!A:B,2,0)</f>
        <v>BPLD</v>
      </c>
      <c r="AK4956" s="26">
        <f t="shared" si="279"/>
        <v>6</v>
      </c>
      <c r="AL4956" s="26">
        <f t="shared" si="280"/>
        <v>13</v>
      </c>
      <c r="AM4956" s="94" t="str">
        <f t="shared" si="281"/>
        <v>6/13 Log Off</v>
      </c>
      <c r="AN4956" s="172">
        <v>45821.617719907408</v>
      </c>
      <c r="AO4956" s="69" t="s">
        <v>194</v>
      </c>
      <c r="AP4956" s="69" t="s">
        <v>1913</v>
      </c>
      <c r="AQ4956" s="69" t="s">
        <v>194</v>
      </c>
      <c r="AR4956" s="69" t="s">
        <v>1917</v>
      </c>
    </row>
    <row r="4957" spans="36:44" ht="14.4">
      <c r="AJ4957" s="26" t="str">
        <f>VLOOKUP(AQ4957,'user list'!A:B,2,0)</f>
        <v>BPLD</v>
      </c>
      <c r="AK4957" s="26">
        <f t="shared" si="279"/>
        <v>6</v>
      </c>
      <c r="AL4957" s="26">
        <f t="shared" si="280"/>
        <v>13</v>
      </c>
      <c r="AM4957" s="94" t="str">
        <f t="shared" si="281"/>
        <v>6/13 Log In</v>
      </c>
      <c r="AN4957" s="172">
        <v>45821.617789351854</v>
      </c>
      <c r="AO4957" s="69" t="s">
        <v>194</v>
      </c>
      <c r="AP4957" s="69" t="s">
        <v>1913</v>
      </c>
      <c r="AQ4957" s="69" t="s">
        <v>194</v>
      </c>
      <c r="AR4957" s="69" t="s">
        <v>1916</v>
      </c>
    </row>
    <row r="4958" spans="36:44" ht="14.4">
      <c r="AJ4958" s="26" t="str">
        <f>VLOOKUP(AQ4958,'user list'!A:B,2,0)</f>
        <v>OCM</v>
      </c>
      <c r="AK4958" s="26">
        <f t="shared" si="279"/>
        <v>6</v>
      </c>
      <c r="AL4958" s="26">
        <f t="shared" si="280"/>
        <v>13</v>
      </c>
      <c r="AM4958" s="94" t="str">
        <f t="shared" si="281"/>
        <v>6/13 Log Off</v>
      </c>
      <c r="AN4958" s="172">
        <v>45821.620775462965</v>
      </c>
      <c r="AO4958" s="69" t="s">
        <v>235</v>
      </c>
      <c r="AP4958" s="69" t="s">
        <v>1913</v>
      </c>
      <c r="AQ4958" s="69" t="s">
        <v>235</v>
      </c>
      <c r="AR4958" s="69" t="s">
        <v>1917</v>
      </c>
    </row>
    <row r="4959" spans="36:44" ht="14.4">
      <c r="AJ4959" s="26" t="str">
        <f>VLOOKUP(AQ4959,'user list'!A:B,2,0)</f>
        <v>CCRD</v>
      </c>
      <c r="AK4959" s="26">
        <f t="shared" si="279"/>
        <v>6</v>
      </c>
      <c r="AL4959" s="26">
        <f t="shared" si="280"/>
        <v>13</v>
      </c>
      <c r="AM4959" s="94" t="str">
        <f t="shared" si="281"/>
        <v>6/13 Log Off</v>
      </c>
      <c r="AN4959" s="172">
        <v>45821.621967592589</v>
      </c>
      <c r="AO4959" s="69" t="s">
        <v>282</v>
      </c>
      <c r="AP4959" s="69" t="s">
        <v>1913</v>
      </c>
      <c r="AQ4959" s="69" t="s">
        <v>282</v>
      </c>
      <c r="AR4959" s="69" t="s">
        <v>1917</v>
      </c>
    </row>
    <row r="4960" spans="36:44" ht="14.4">
      <c r="AJ4960" s="26" t="str">
        <f>VLOOKUP(AQ4960,'user list'!A:B,2,0)</f>
        <v>OCAs</v>
      </c>
      <c r="AK4960" s="26">
        <f t="shared" si="279"/>
        <v>6</v>
      </c>
      <c r="AL4960" s="26">
        <f t="shared" si="280"/>
        <v>13</v>
      </c>
      <c r="AM4960" s="94" t="str">
        <f t="shared" si="281"/>
        <v>6/13 Log Off</v>
      </c>
      <c r="AN4960" s="172">
        <v>45821.626168981478</v>
      </c>
      <c r="AO4960" s="69" t="s">
        <v>279</v>
      </c>
      <c r="AP4960" s="69" t="s">
        <v>1913</v>
      </c>
      <c r="AQ4960" s="69" t="s">
        <v>279</v>
      </c>
      <c r="AR4960" s="69" t="s">
        <v>1917</v>
      </c>
    </row>
    <row r="4961" spans="36:44" ht="14.4">
      <c r="AJ4961" s="26" t="str">
        <f>VLOOKUP(AQ4961,'user list'!A:B,2,0)</f>
        <v>OCM</v>
      </c>
      <c r="AK4961" s="26">
        <f t="shared" si="279"/>
        <v>6</v>
      </c>
      <c r="AL4961" s="26">
        <f t="shared" si="280"/>
        <v>13</v>
      </c>
      <c r="AM4961" s="94" t="str">
        <f t="shared" si="281"/>
        <v>6/13 Log Off</v>
      </c>
      <c r="AN4961" s="172">
        <v>45821.626574074071</v>
      </c>
      <c r="AO4961" s="69" t="s">
        <v>232</v>
      </c>
      <c r="AP4961" s="69" t="s">
        <v>1913</v>
      </c>
      <c r="AQ4961" s="69" t="s">
        <v>232</v>
      </c>
      <c r="AR4961" s="69" t="s">
        <v>1917</v>
      </c>
    </row>
    <row r="4962" spans="36:44" ht="14.4">
      <c r="AJ4962" s="26" t="str">
        <f>VLOOKUP(AQ4962,'user list'!A:B,2,0)</f>
        <v>OCAs</v>
      </c>
      <c r="AK4962" s="26">
        <f t="shared" si="279"/>
        <v>6</v>
      </c>
      <c r="AL4962" s="26">
        <f t="shared" si="280"/>
        <v>13</v>
      </c>
      <c r="AM4962" s="94" t="str">
        <f t="shared" si="281"/>
        <v>6/13 Log In</v>
      </c>
      <c r="AN4962" s="172">
        <v>45821.627650462964</v>
      </c>
      <c r="AO4962" s="69" t="s">
        <v>279</v>
      </c>
      <c r="AP4962" s="69" t="s">
        <v>1913</v>
      </c>
      <c r="AQ4962" s="69" t="s">
        <v>279</v>
      </c>
      <c r="AR4962" s="69" t="s">
        <v>1916</v>
      </c>
    </row>
    <row r="4963" spans="36:44" ht="14.4">
      <c r="AJ4963" s="26" t="str">
        <f>VLOOKUP(AQ4963,'user list'!A:B,2,0)</f>
        <v>OCM</v>
      </c>
      <c r="AK4963" s="26">
        <f t="shared" ref="AK4963:AK5026" si="282">MONTH(AN4963)</f>
        <v>6</v>
      </c>
      <c r="AL4963" s="26">
        <f t="shared" ref="AL4963:AL5026" si="283">DAY(AN4963)</f>
        <v>13</v>
      </c>
      <c r="AM4963" s="94" t="str">
        <f t="shared" ref="AM4963:AM5026" si="284">AK4963&amp;"/"&amp;AL4963&amp;" "&amp;AR4963</f>
        <v>6/13 Log In</v>
      </c>
      <c r="AN4963" s="172">
        <v>45821.630601851852</v>
      </c>
      <c r="AO4963" s="69" t="s">
        <v>235</v>
      </c>
      <c r="AP4963" s="69" t="s">
        <v>1913</v>
      </c>
      <c r="AQ4963" s="69" t="s">
        <v>235</v>
      </c>
      <c r="AR4963" s="69" t="s">
        <v>1916</v>
      </c>
    </row>
    <row r="4964" spans="36:44" ht="14.4">
      <c r="AJ4964" s="26" t="str">
        <f>VLOOKUP(AQ4964,'user list'!A:B,2,0)</f>
        <v>CTO</v>
      </c>
      <c r="AK4964" s="26">
        <f t="shared" si="282"/>
        <v>6</v>
      </c>
      <c r="AL4964" s="26">
        <f t="shared" si="283"/>
        <v>13</v>
      </c>
      <c r="AM4964" s="94" t="str">
        <f t="shared" si="284"/>
        <v>6/13 Log Off</v>
      </c>
      <c r="AN4964" s="172">
        <v>45821.632430555554</v>
      </c>
      <c r="AO4964" s="69" t="s">
        <v>207</v>
      </c>
      <c r="AP4964" s="69" t="s">
        <v>1913</v>
      </c>
      <c r="AQ4964" s="69" t="s">
        <v>207</v>
      </c>
      <c r="AR4964" s="69" t="s">
        <v>1917</v>
      </c>
    </row>
    <row r="4965" spans="36:44" ht="14.4">
      <c r="AJ4965" s="26" t="str">
        <f>VLOOKUP(AQ4965,'user list'!A:B,2,0)</f>
        <v>OCM</v>
      </c>
      <c r="AK4965" s="26">
        <f t="shared" si="282"/>
        <v>6</v>
      </c>
      <c r="AL4965" s="26">
        <f t="shared" si="283"/>
        <v>13</v>
      </c>
      <c r="AM4965" s="94" t="str">
        <f t="shared" si="284"/>
        <v>6/13 Log In</v>
      </c>
      <c r="AN4965" s="172">
        <v>45821.634571759256</v>
      </c>
      <c r="AO4965" s="69" t="s">
        <v>242</v>
      </c>
      <c r="AP4965" s="69" t="s">
        <v>1913</v>
      </c>
      <c r="AQ4965" s="69" t="s">
        <v>242</v>
      </c>
      <c r="AR4965" s="69" t="s">
        <v>1916</v>
      </c>
    </row>
    <row r="4966" spans="36:44" ht="14.4">
      <c r="AJ4966" s="26" t="str">
        <f>VLOOKUP(AQ4966,'user list'!A:B,2,0)</f>
        <v>OCM</v>
      </c>
      <c r="AK4966" s="26">
        <f t="shared" si="282"/>
        <v>6</v>
      </c>
      <c r="AL4966" s="26">
        <f t="shared" si="283"/>
        <v>13</v>
      </c>
      <c r="AM4966" s="94" t="str">
        <f t="shared" si="284"/>
        <v>6/13 Log In</v>
      </c>
      <c r="AN4966" s="172">
        <v>45821.63553240741</v>
      </c>
      <c r="AO4966" s="69" t="s">
        <v>232</v>
      </c>
      <c r="AP4966" s="69" t="s">
        <v>1913</v>
      </c>
      <c r="AQ4966" s="69" t="s">
        <v>232</v>
      </c>
      <c r="AR4966" s="69" t="s">
        <v>1916</v>
      </c>
    </row>
    <row r="4967" spans="36:44" ht="14.4">
      <c r="AJ4967" s="26" t="str">
        <f>VLOOKUP(AQ4967,'user list'!A:B,2,0)</f>
        <v>OCM</v>
      </c>
      <c r="AK4967" s="26">
        <f t="shared" si="282"/>
        <v>6</v>
      </c>
      <c r="AL4967" s="26">
        <f t="shared" si="283"/>
        <v>13</v>
      </c>
      <c r="AM4967" s="94" t="str">
        <f t="shared" si="284"/>
        <v>6/13 Log In</v>
      </c>
      <c r="AN4967" s="172">
        <v>45821.635694444441</v>
      </c>
      <c r="AO4967" s="69" t="s">
        <v>230</v>
      </c>
      <c r="AP4967" s="69" t="s">
        <v>1913</v>
      </c>
      <c r="AQ4967" s="69" t="s">
        <v>230</v>
      </c>
      <c r="AR4967" s="69" t="s">
        <v>1916</v>
      </c>
    </row>
    <row r="4968" spans="36:44" ht="14.4">
      <c r="AJ4968" s="26" t="str">
        <f>VLOOKUP(AQ4968,'user list'!A:B,2,0)</f>
        <v>Admin</v>
      </c>
      <c r="AK4968" s="26">
        <f t="shared" si="282"/>
        <v>6</v>
      </c>
      <c r="AL4968" s="26">
        <f t="shared" si="283"/>
        <v>13</v>
      </c>
      <c r="AM4968" s="94" t="str">
        <f t="shared" si="284"/>
        <v>6/13 Log In</v>
      </c>
      <c r="AN4968" s="172">
        <v>45821.637499999997</v>
      </c>
      <c r="AO4968" s="69" t="s">
        <v>186</v>
      </c>
      <c r="AP4968" s="69" t="s">
        <v>1913</v>
      </c>
      <c r="AQ4968" s="69" t="s">
        <v>186</v>
      </c>
      <c r="AR4968" s="69" t="s">
        <v>1916</v>
      </c>
    </row>
    <row r="4969" spans="36:44" ht="14.4">
      <c r="AJ4969" s="26" t="str">
        <f>VLOOKUP(AQ4969,'user list'!A:B,2,0)</f>
        <v>OCM</v>
      </c>
      <c r="AK4969" s="26">
        <f t="shared" si="282"/>
        <v>6</v>
      </c>
      <c r="AL4969" s="26">
        <f t="shared" si="283"/>
        <v>13</v>
      </c>
      <c r="AM4969" s="94" t="str">
        <f t="shared" si="284"/>
        <v>6/13 Log In</v>
      </c>
      <c r="AN4969" s="172">
        <v>45821.637673611112</v>
      </c>
      <c r="AO4969" s="69" t="s">
        <v>242</v>
      </c>
      <c r="AP4969" s="69" t="s">
        <v>1913</v>
      </c>
      <c r="AQ4969" s="69" t="s">
        <v>242</v>
      </c>
      <c r="AR4969" s="69" t="s">
        <v>1916</v>
      </c>
    </row>
    <row r="4970" spans="36:44" ht="14.4">
      <c r="AJ4970" s="26" t="str">
        <f>VLOOKUP(AQ4970,'user list'!A:B,2,0)</f>
        <v>Admin</v>
      </c>
      <c r="AK4970" s="26">
        <f t="shared" si="282"/>
        <v>6</v>
      </c>
      <c r="AL4970" s="26">
        <f t="shared" si="283"/>
        <v>13</v>
      </c>
      <c r="AM4970" s="94" t="str">
        <f t="shared" si="284"/>
        <v>6/13 Log In</v>
      </c>
      <c r="AN4970" s="172">
        <v>45821.637939814813</v>
      </c>
      <c r="AO4970" s="69" t="s">
        <v>186</v>
      </c>
      <c r="AP4970" s="69" t="s">
        <v>1913</v>
      </c>
      <c r="AQ4970" s="69" t="s">
        <v>186</v>
      </c>
      <c r="AR4970" s="69" t="s">
        <v>1916</v>
      </c>
    </row>
    <row r="4971" spans="36:44" ht="14.4">
      <c r="AJ4971" s="26" t="str">
        <f>VLOOKUP(AQ4971,'user list'!A:B,2,0)</f>
        <v>Admin</v>
      </c>
      <c r="AK4971" s="26">
        <f t="shared" si="282"/>
        <v>6</v>
      </c>
      <c r="AL4971" s="26">
        <f t="shared" si="283"/>
        <v>13</v>
      </c>
      <c r="AM4971" s="94" t="str">
        <f t="shared" si="284"/>
        <v>6/13 Log In</v>
      </c>
      <c r="AN4971" s="172">
        <v>45821.637939814813</v>
      </c>
      <c r="AO4971" s="69" t="s">
        <v>186</v>
      </c>
      <c r="AP4971" s="69" t="s">
        <v>1913</v>
      </c>
      <c r="AQ4971" s="69" t="s">
        <v>186</v>
      </c>
      <c r="AR4971" s="69" t="s">
        <v>1916</v>
      </c>
    </row>
    <row r="4972" spans="36:44" ht="14.4">
      <c r="AJ4972" s="26" t="str">
        <f>VLOOKUP(AQ4972,'user list'!A:B,2,0)</f>
        <v>CCESD</v>
      </c>
      <c r="AK4972" s="26">
        <f t="shared" si="282"/>
        <v>6</v>
      </c>
      <c r="AL4972" s="26">
        <f t="shared" si="283"/>
        <v>13</v>
      </c>
      <c r="AM4972" s="94" t="str">
        <f t="shared" si="284"/>
        <v>6/13 Log In</v>
      </c>
      <c r="AN4972" s="172">
        <v>45821.64099537037</v>
      </c>
      <c r="AO4972" s="69" t="s">
        <v>284</v>
      </c>
      <c r="AP4972" s="69" t="s">
        <v>1913</v>
      </c>
      <c r="AQ4972" s="69" t="s">
        <v>284</v>
      </c>
      <c r="AR4972" s="69" t="s">
        <v>1916</v>
      </c>
    </row>
    <row r="4973" spans="36:44" ht="14.4">
      <c r="AJ4973" s="26" t="str">
        <f>VLOOKUP(AQ4973,'user list'!A:B,2,0)</f>
        <v>CCESD</v>
      </c>
      <c r="AK4973" s="26">
        <f t="shared" si="282"/>
        <v>6</v>
      </c>
      <c r="AL4973" s="26">
        <f t="shared" si="283"/>
        <v>13</v>
      </c>
      <c r="AM4973" s="94" t="str">
        <f t="shared" si="284"/>
        <v>6/13 Log Off</v>
      </c>
      <c r="AN4973" s="172">
        <v>45821.641053240739</v>
      </c>
      <c r="AO4973" s="69" t="s">
        <v>284</v>
      </c>
      <c r="AP4973" s="69" t="s">
        <v>1913</v>
      </c>
      <c r="AQ4973" s="69" t="s">
        <v>284</v>
      </c>
      <c r="AR4973" s="69" t="s">
        <v>1917</v>
      </c>
    </row>
    <row r="4974" spans="36:44" ht="14.4">
      <c r="AJ4974" s="26" t="str">
        <f>VLOOKUP(AQ4974,'user list'!A:B,2,0)</f>
        <v>DPOS</v>
      </c>
      <c r="AK4974" s="26">
        <f t="shared" si="282"/>
        <v>6</v>
      </c>
      <c r="AL4974" s="26">
        <f t="shared" si="283"/>
        <v>13</v>
      </c>
      <c r="AM4974" s="94" t="str">
        <f t="shared" si="284"/>
        <v>6/13 Log Off</v>
      </c>
      <c r="AN4974" s="172">
        <v>45821.642997685187</v>
      </c>
      <c r="AO4974" s="69" t="s">
        <v>213</v>
      </c>
      <c r="AP4974" s="69" t="s">
        <v>1913</v>
      </c>
      <c r="AQ4974" s="69" t="s">
        <v>213</v>
      </c>
      <c r="AR4974" s="69" t="s">
        <v>1917</v>
      </c>
    </row>
    <row r="4975" spans="36:44" ht="14.4">
      <c r="AJ4975" s="26" t="str">
        <f>VLOOKUP(AQ4975,'user list'!A:B,2,0)</f>
        <v>DPOS</v>
      </c>
      <c r="AK4975" s="26">
        <f t="shared" si="282"/>
        <v>6</v>
      </c>
      <c r="AL4975" s="26">
        <f t="shared" si="283"/>
        <v>13</v>
      </c>
      <c r="AM4975" s="94" t="str">
        <f t="shared" si="284"/>
        <v>6/13 Log In</v>
      </c>
      <c r="AN4975" s="172">
        <v>45821.643171296295</v>
      </c>
      <c r="AO4975" s="69" t="s">
        <v>213</v>
      </c>
      <c r="AP4975" s="69" t="s">
        <v>1913</v>
      </c>
      <c r="AQ4975" s="69" t="s">
        <v>213</v>
      </c>
      <c r="AR4975" s="69" t="s">
        <v>1916</v>
      </c>
    </row>
    <row r="4976" spans="36:44" ht="14.4">
      <c r="AJ4976" s="26" t="str">
        <f>VLOOKUP(AQ4976,'user list'!A:B,2,0)</f>
        <v>CTO</v>
      </c>
      <c r="AK4976" s="26">
        <f t="shared" si="282"/>
        <v>6</v>
      </c>
      <c r="AL4976" s="26">
        <f t="shared" si="283"/>
        <v>13</v>
      </c>
      <c r="AM4976" s="94" t="str">
        <f t="shared" si="284"/>
        <v>6/13 Log In</v>
      </c>
      <c r="AN4976" s="172">
        <v>45821.643645833334</v>
      </c>
      <c r="AO4976" s="69" t="s">
        <v>207</v>
      </c>
      <c r="AP4976" s="69" t="s">
        <v>1913</v>
      </c>
      <c r="AQ4976" s="69" t="s">
        <v>207</v>
      </c>
      <c r="AR4976" s="69" t="s">
        <v>1916</v>
      </c>
    </row>
    <row r="4977" spans="36:44" ht="14.4">
      <c r="AJ4977" s="26" t="str">
        <f>VLOOKUP(AQ4977,'user list'!A:B,2,0)</f>
        <v>PDAD</v>
      </c>
      <c r="AK4977" s="26">
        <f t="shared" si="282"/>
        <v>6</v>
      </c>
      <c r="AL4977" s="26">
        <f t="shared" si="283"/>
        <v>13</v>
      </c>
      <c r="AM4977" s="94" t="str">
        <f t="shared" si="284"/>
        <v>6/13 Log In</v>
      </c>
      <c r="AN4977" s="172">
        <v>45821.643680555557</v>
      </c>
      <c r="AO4977" s="69" t="s">
        <v>257</v>
      </c>
      <c r="AP4977" s="69" t="s">
        <v>1913</v>
      </c>
      <c r="AQ4977" s="69" t="s">
        <v>257</v>
      </c>
      <c r="AR4977" s="69" t="s">
        <v>1916</v>
      </c>
    </row>
    <row r="4978" spans="36:44" ht="14.4">
      <c r="AJ4978" s="26" t="str">
        <f>VLOOKUP(AQ4978,'user list'!A:B,2,0)</f>
        <v>Admin</v>
      </c>
      <c r="AK4978" s="26">
        <f t="shared" si="282"/>
        <v>6</v>
      </c>
      <c r="AL4978" s="26">
        <f t="shared" si="283"/>
        <v>13</v>
      </c>
      <c r="AM4978" s="94" t="str">
        <f t="shared" si="284"/>
        <v>6/13 Log In</v>
      </c>
      <c r="AN4978" s="172">
        <v>45821.645219907405</v>
      </c>
      <c r="AO4978" s="69" t="s">
        <v>186</v>
      </c>
      <c r="AP4978" s="69" t="s">
        <v>1913</v>
      </c>
      <c r="AQ4978" s="69" t="s">
        <v>186</v>
      </c>
      <c r="AR4978" s="69" t="s">
        <v>1916</v>
      </c>
    </row>
    <row r="4979" spans="36:44" ht="14.4">
      <c r="AJ4979" s="26" t="str">
        <f>VLOOKUP(AQ4979,'user list'!A:B,2,0)</f>
        <v>Admin</v>
      </c>
      <c r="AK4979" s="26">
        <f t="shared" si="282"/>
        <v>6</v>
      </c>
      <c r="AL4979" s="26">
        <f t="shared" si="283"/>
        <v>13</v>
      </c>
      <c r="AM4979" s="94" t="str">
        <f t="shared" si="284"/>
        <v>6/13 Log In</v>
      </c>
      <c r="AN4979" s="172">
        <v>45821.645335648151</v>
      </c>
      <c r="AO4979" s="69" t="s">
        <v>186</v>
      </c>
      <c r="AP4979" s="69" t="s">
        <v>1913</v>
      </c>
      <c r="AQ4979" s="69" t="s">
        <v>186</v>
      </c>
      <c r="AR4979" s="69" t="s">
        <v>1916</v>
      </c>
    </row>
    <row r="4980" spans="36:44" ht="14.4">
      <c r="AJ4980" s="26" t="str">
        <f>VLOOKUP(AQ4980,'user list'!A:B,2,0)</f>
        <v>PLEB</v>
      </c>
      <c r="AK4980" s="26">
        <f t="shared" si="282"/>
        <v>6</v>
      </c>
      <c r="AL4980" s="26">
        <f t="shared" si="283"/>
        <v>13</v>
      </c>
      <c r="AM4980" s="94" t="str">
        <f t="shared" si="284"/>
        <v>6/13 Log In</v>
      </c>
      <c r="AN4980" s="172">
        <v>45821.645428240743</v>
      </c>
      <c r="AO4980" s="69" t="s">
        <v>260</v>
      </c>
      <c r="AP4980" s="69" t="s">
        <v>1913</v>
      </c>
      <c r="AQ4980" s="69" t="s">
        <v>260</v>
      </c>
      <c r="AR4980" s="69" t="s">
        <v>1916</v>
      </c>
    </row>
    <row r="4981" spans="36:44" ht="14.4">
      <c r="AJ4981" s="26" t="str">
        <f>VLOOKUP(AQ4981,'user list'!A:B,2,0)</f>
        <v>BPLD</v>
      </c>
      <c r="AK4981" s="26">
        <f t="shared" si="282"/>
        <v>6</v>
      </c>
      <c r="AL4981" s="26">
        <f t="shared" si="283"/>
        <v>13</v>
      </c>
      <c r="AM4981" s="94" t="str">
        <f t="shared" si="284"/>
        <v>6/13 Log Off</v>
      </c>
      <c r="AN4981" s="172">
        <v>45821.646365740744</v>
      </c>
      <c r="AO4981" s="69" t="s">
        <v>194</v>
      </c>
      <c r="AP4981" s="69" t="s">
        <v>1913</v>
      </c>
      <c r="AQ4981" s="69" t="s">
        <v>194</v>
      </c>
      <c r="AR4981" s="69" t="s">
        <v>1917</v>
      </c>
    </row>
    <row r="4982" spans="36:44" ht="14.4">
      <c r="AJ4982" s="26" t="str">
        <f>VLOOKUP(AQ4982,'user list'!A:B,2,0)</f>
        <v>BPLD</v>
      </c>
      <c r="AK4982" s="26">
        <f t="shared" si="282"/>
        <v>6</v>
      </c>
      <c r="AL4982" s="26">
        <f t="shared" si="283"/>
        <v>13</v>
      </c>
      <c r="AM4982" s="94" t="str">
        <f t="shared" si="284"/>
        <v>6/13 Log In</v>
      </c>
      <c r="AN4982" s="172">
        <v>45821.646423611113</v>
      </c>
      <c r="AO4982" s="69" t="s">
        <v>194</v>
      </c>
      <c r="AP4982" s="69" t="s">
        <v>1913</v>
      </c>
      <c r="AQ4982" s="69" t="s">
        <v>194</v>
      </c>
      <c r="AR4982" s="69" t="s">
        <v>1916</v>
      </c>
    </row>
    <row r="4983" spans="36:44" ht="14.4">
      <c r="AJ4983" s="26" t="str">
        <f>VLOOKUP(AQ4983,'user list'!A:B,2,0)</f>
        <v>OCM</v>
      </c>
      <c r="AK4983" s="26">
        <f t="shared" si="282"/>
        <v>6</v>
      </c>
      <c r="AL4983" s="26">
        <f t="shared" si="283"/>
        <v>13</v>
      </c>
      <c r="AM4983" s="94" t="str">
        <f t="shared" si="284"/>
        <v>6/13 Log Off</v>
      </c>
      <c r="AN4983" s="172">
        <v>45821.647546296299</v>
      </c>
      <c r="AO4983" s="69" t="s">
        <v>235</v>
      </c>
      <c r="AP4983" s="69" t="s">
        <v>1913</v>
      </c>
      <c r="AQ4983" s="69" t="s">
        <v>235</v>
      </c>
      <c r="AR4983" s="69" t="s">
        <v>1917</v>
      </c>
    </row>
    <row r="4984" spans="36:44" ht="14.4">
      <c r="AJ4984" s="26" t="str">
        <f>VLOOKUP(AQ4984,'user list'!A:B,2,0)</f>
        <v>OCM</v>
      </c>
      <c r="AK4984" s="26">
        <f t="shared" si="282"/>
        <v>6</v>
      </c>
      <c r="AL4984" s="26">
        <f t="shared" si="283"/>
        <v>13</v>
      </c>
      <c r="AM4984" s="94" t="str">
        <f t="shared" si="284"/>
        <v>6/13 Log In</v>
      </c>
      <c r="AN4984" s="172">
        <v>45821.647592592592</v>
      </c>
      <c r="AO4984" s="69" t="s">
        <v>235</v>
      </c>
      <c r="AP4984" s="69" t="s">
        <v>1913</v>
      </c>
      <c r="AQ4984" s="69" t="s">
        <v>235</v>
      </c>
      <c r="AR4984" s="69" t="s">
        <v>1916</v>
      </c>
    </row>
    <row r="4985" spans="36:44" ht="14.4">
      <c r="AJ4985" s="26" t="str">
        <f>VLOOKUP(AQ4985,'user list'!A:B,2,0)</f>
        <v>OCA</v>
      </c>
      <c r="AK4985" s="26">
        <f t="shared" si="282"/>
        <v>6</v>
      </c>
      <c r="AL4985" s="26">
        <f t="shared" si="283"/>
        <v>13</v>
      </c>
      <c r="AM4985" s="94" t="str">
        <f t="shared" si="284"/>
        <v>6/13 Log In</v>
      </c>
      <c r="AN4985" s="172">
        <v>45821.6484837963</v>
      </c>
      <c r="AO4985" s="69" t="s">
        <v>227</v>
      </c>
      <c r="AP4985" s="69" t="s">
        <v>1913</v>
      </c>
      <c r="AQ4985" s="69" t="s">
        <v>227</v>
      </c>
      <c r="AR4985" s="69" t="s">
        <v>1916</v>
      </c>
    </row>
    <row r="4986" spans="36:44" ht="14.4">
      <c r="AJ4986" s="26" t="str">
        <f>VLOOKUP(AQ4986,'user list'!A:B,2,0)</f>
        <v>Admin</v>
      </c>
      <c r="AK4986" s="26">
        <f t="shared" si="282"/>
        <v>6</v>
      </c>
      <c r="AL4986" s="26">
        <f t="shared" si="283"/>
        <v>13</v>
      </c>
      <c r="AM4986" s="94" t="str">
        <f t="shared" si="284"/>
        <v>6/13 Log In</v>
      </c>
      <c r="AN4986" s="172">
        <v>45821.649039351854</v>
      </c>
      <c r="AO4986" s="69" t="s">
        <v>186</v>
      </c>
      <c r="AP4986" s="69" t="s">
        <v>1913</v>
      </c>
      <c r="AQ4986" s="69" t="s">
        <v>186</v>
      </c>
      <c r="AR4986" s="69" t="s">
        <v>1916</v>
      </c>
    </row>
    <row r="4987" spans="36:44" ht="14.4">
      <c r="AJ4987" s="26" t="str">
        <f>VLOOKUP(AQ4987,'user list'!A:B,2,0)</f>
        <v>OCM</v>
      </c>
      <c r="AK4987" s="26">
        <f t="shared" si="282"/>
        <v>6</v>
      </c>
      <c r="AL4987" s="26">
        <f t="shared" si="283"/>
        <v>13</v>
      </c>
      <c r="AM4987" s="94" t="str">
        <f t="shared" si="284"/>
        <v>6/13 Log Off</v>
      </c>
      <c r="AN4987" s="172">
        <v>45821.649375000001</v>
      </c>
      <c r="AO4987" s="69" t="s">
        <v>230</v>
      </c>
      <c r="AP4987" s="69" t="s">
        <v>1913</v>
      </c>
      <c r="AQ4987" s="69" t="s">
        <v>230</v>
      </c>
      <c r="AR4987" s="69" t="s">
        <v>1917</v>
      </c>
    </row>
    <row r="4988" spans="36:44" ht="14.4">
      <c r="AJ4988" s="26" t="str">
        <f>VLOOKUP(AQ4988,'user list'!A:B,2,0)</f>
        <v>SSDD</v>
      </c>
      <c r="AK4988" s="26">
        <f t="shared" si="282"/>
        <v>6</v>
      </c>
      <c r="AL4988" s="26">
        <f t="shared" si="283"/>
        <v>13</v>
      </c>
      <c r="AM4988" s="94" t="str">
        <f t="shared" si="284"/>
        <v>6/13 Log Off</v>
      </c>
      <c r="AN4988" s="172">
        <v>45821.651192129626</v>
      </c>
      <c r="AO4988" s="69" t="s">
        <v>273</v>
      </c>
      <c r="AP4988" s="69" t="s">
        <v>1913</v>
      </c>
      <c r="AQ4988" s="69" t="s">
        <v>273</v>
      </c>
      <c r="AR4988" s="69" t="s">
        <v>1917</v>
      </c>
    </row>
    <row r="4989" spans="36:44" ht="14.4">
      <c r="AJ4989" s="26" t="str">
        <f>VLOOKUP(AQ4989,'user list'!A:B,2,0)</f>
        <v>SSDD</v>
      </c>
      <c r="AK4989" s="26">
        <f t="shared" si="282"/>
        <v>6</v>
      </c>
      <c r="AL4989" s="26">
        <f t="shared" si="283"/>
        <v>13</v>
      </c>
      <c r="AM4989" s="94" t="str">
        <f t="shared" si="284"/>
        <v>6/13 Log Off</v>
      </c>
      <c r="AN4989" s="172">
        <v>45821.651446759257</v>
      </c>
      <c r="AO4989" s="69" t="s">
        <v>273</v>
      </c>
      <c r="AP4989" s="69" t="s">
        <v>1913</v>
      </c>
      <c r="AQ4989" s="69" t="s">
        <v>273</v>
      </c>
      <c r="AR4989" s="69" t="s">
        <v>1917</v>
      </c>
    </row>
    <row r="4990" spans="36:44" ht="14.4">
      <c r="AJ4990" s="26" t="str">
        <f>VLOOKUP(AQ4990,'user list'!A:B,2,0)</f>
        <v>OCM</v>
      </c>
      <c r="AK4990" s="26">
        <f t="shared" si="282"/>
        <v>6</v>
      </c>
      <c r="AL4990" s="26">
        <f t="shared" si="283"/>
        <v>13</v>
      </c>
      <c r="AM4990" s="94" t="str">
        <f t="shared" si="284"/>
        <v>6/13 Log In</v>
      </c>
      <c r="AN4990" s="172">
        <v>45821.651608796295</v>
      </c>
      <c r="AO4990" s="69" t="s">
        <v>230</v>
      </c>
      <c r="AP4990" s="69" t="s">
        <v>1913</v>
      </c>
      <c r="AQ4990" s="69" t="s">
        <v>230</v>
      </c>
      <c r="AR4990" s="69" t="s">
        <v>1916</v>
      </c>
    </row>
    <row r="4991" spans="36:44" ht="14.4">
      <c r="AJ4991" s="26" t="str">
        <f>VLOOKUP(AQ4991,'user list'!A:B,2,0)</f>
        <v>OCM</v>
      </c>
      <c r="AK4991" s="26">
        <f t="shared" si="282"/>
        <v>6</v>
      </c>
      <c r="AL4991" s="26">
        <f t="shared" si="283"/>
        <v>13</v>
      </c>
      <c r="AM4991" s="94" t="str">
        <f t="shared" si="284"/>
        <v>6/13 Log In</v>
      </c>
      <c r="AN4991" s="172">
        <v>45821.652280092596</v>
      </c>
      <c r="AO4991" s="69" t="s">
        <v>230</v>
      </c>
      <c r="AP4991" s="69" t="s">
        <v>1913</v>
      </c>
      <c r="AQ4991" s="69" t="s">
        <v>230</v>
      </c>
      <c r="AR4991" s="69" t="s">
        <v>1916</v>
      </c>
    </row>
    <row r="4992" spans="36:44" ht="14.4">
      <c r="AJ4992" s="26" t="str">
        <f>VLOOKUP(AQ4992,'user list'!A:B,2,0)</f>
        <v>SSDD</v>
      </c>
      <c r="AK4992" s="26">
        <f t="shared" si="282"/>
        <v>6</v>
      </c>
      <c r="AL4992" s="26">
        <f t="shared" si="283"/>
        <v>13</v>
      </c>
      <c r="AM4992" s="94" t="str">
        <f t="shared" si="284"/>
        <v>6/13 Log In</v>
      </c>
      <c r="AN4992" s="172">
        <v>45821.652372685188</v>
      </c>
      <c r="AO4992" s="69" t="s">
        <v>273</v>
      </c>
      <c r="AP4992" s="69" t="s">
        <v>1913</v>
      </c>
      <c r="AQ4992" s="69" t="s">
        <v>273</v>
      </c>
      <c r="AR4992" s="69" t="s">
        <v>1916</v>
      </c>
    </row>
    <row r="4993" spans="36:44" ht="14.4">
      <c r="AJ4993" s="26" t="str">
        <f>VLOOKUP(AQ4993,'user list'!A:B,2,0)</f>
        <v>PLEB</v>
      </c>
      <c r="AK4993" s="26">
        <f t="shared" si="282"/>
        <v>6</v>
      </c>
      <c r="AL4993" s="26">
        <f t="shared" si="283"/>
        <v>13</v>
      </c>
      <c r="AM4993" s="94" t="str">
        <f t="shared" si="284"/>
        <v>6/13 Log Off</v>
      </c>
      <c r="AN4993" s="172">
        <v>45821.6565625</v>
      </c>
      <c r="AO4993" s="69" t="s">
        <v>260</v>
      </c>
      <c r="AP4993" s="69" t="s">
        <v>1913</v>
      </c>
      <c r="AQ4993" s="69" t="s">
        <v>260</v>
      </c>
      <c r="AR4993" s="69" t="s">
        <v>1917</v>
      </c>
    </row>
    <row r="4994" spans="36:44" ht="14.4">
      <c r="AJ4994" s="26" t="str">
        <f>VLOOKUP(AQ4994,'user list'!A:B,2,0)</f>
        <v>OCM</v>
      </c>
      <c r="AK4994" s="26">
        <f t="shared" si="282"/>
        <v>6</v>
      </c>
      <c r="AL4994" s="26">
        <f t="shared" si="283"/>
        <v>13</v>
      </c>
      <c r="AM4994" s="94" t="str">
        <f t="shared" si="284"/>
        <v>6/13 Log Off</v>
      </c>
      <c r="AN4994" s="172">
        <v>45821.663495370369</v>
      </c>
      <c r="AO4994" s="69" t="s">
        <v>232</v>
      </c>
      <c r="AP4994" s="69" t="s">
        <v>1913</v>
      </c>
      <c r="AQ4994" s="69" t="s">
        <v>232</v>
      </c>
      <c r="AR4994" s="69" t="s">
        <v>1917</v>
      </c>
    </row>
    <row r="4995" spans="36:44" ht="14.4">
      <c r="AJ4995" s="26" t="str">
        <f>VLOOKUP(AQ4995,'user list'!A:B,2,0)</f>
        <v>DBO</v>
      </c>
      <c r="AK4995" s="26">
        <f t="shared" si="282"/>
        <v>6</v>
      </c>
      <c r="AL4995" s="26">
        <f t="shared" si="283"/>
        <v>13</v>
      </c>
      <c r="AM4995" s="94" t="str">
        <f t="shared" si="284"/>
        <v>6/13 Log In</v>
      </c>
      <c r="AN4995" s="172">
        <v>45821.663807870369</v>
      </c>
      <c r="AO4995" s="69" t="s">
        <v>209</v>
      </c>
      <c r="AP4995" s="69" t="s">
        <v>1913</v>
      </c>
      <c r="AQ4995" s="69" t="s">
        <v>209</v>
      </c>
      <c r="AR4995" s="69" t="s">
        <v>1916</v>
      </c>
    </row>
    <row r="4996" spans="36:44" ht="14.4">
      <c r="AJ4996" s="26" t="str">
        <f>VLOOKUP(AQ4996,'user list'!A:B,2,0)</f>
        <v>OCM</v>
      </c>
      <c r="AK4996" s="26">
        <f t="shared" si="282"/>
        <v>6</v>
      </c>
      <c r="AL4996" s="26">
        <f t="shared" si="283"/>
        <v>13</v>
      </c>
      <c r="AM4996" s="94" t="str">
        <f t="shared" si="284"/>
        <v>6/13 Log In</v>
      </c>
      <c r="AN4996" s="172">
        <v>45821.664942129632</v>
      </c>
      <c r="AO4996" s="69" t="s">
        <v>232</v>
      </c>
      <c r="AP4996" s="69" t="s">
        <v>1913</v>
      </c>
      <c r="AQ4996" s="69" t="s">
        <v>232</v>
      </c>
      <c r="AR4996" s="69" t="s">
        <v>1916</v>
      </c>
    </row>
    <row r="4997" spans="36:44" ht="14.4">
      <c r="AJ4997" s="26" t="str">
        <f>VLOOKUP(AQ4997,'user list'!A:B,2,0)</f>
        <v>Admin</v>
      </c>
      <c r="AK4997" s="26">
        <f t="shared" si="282"/>
        <v>6</v>
      </c>
      <c r="AL4997" s="26">
        <f t="shared" si="283"/>
        <v>13</v>
      </c>
      <c r="AM4997" s="94" t="str">
        <f t="shared" si="284"/>
        <v>6/13 Log Off</v>
      </c>
      <c r="AN4997" s="172">
        <v>45821.669027777774</v>
      </c>
      <c r="AO4997" s="69" t="s">
        <v>186</v>
      </c>
      <c r="AP4997" s="69" t="s">
        <v>1913</v>
      </c>
      <c r="AQ4997" s="69" t="s">
        <v>186</v>
      </c>
      <c r="AR4997" s="69" t="s">
        <v>1917</v>
      </c>
    </row>
    <row r="4998" spans="36:44" ht="14.4">
      <c r="AJ4998" s="26" t="str">
        <f>VLOOKUP(AQ4998,'user list'!A:B,2,0)</f>
        <v>PAISD</v>
      </c>
      <c r="AK4998" s="26">
        <f t="shared" si="282"/>
        <v>6</v>
      </c>
      <c r="AL4998" s="26">
        <f t="shared" si="283"/>
        <v>13</v>
      </c>
      <c r="AM4998" s="94" t="str">
        <f t="shared" si="284"/>
        <v>6/13 Log In</v>
      </c>
      <c r="AN4998" s="172">
        <v>45821.669895833336</v>
      </c>
      <c r="AO4998" s="69" t="s">
        <v>256</v>
      </c>
      <c r="AP4998" s="69" t="s">
        <v>1913</v>
      </c>
      <c r="AQ4998" s="69" t="s">
        <v>256</v>
      </c>
      <c r="AR4998" s="69" t="s">
        <v>1916</v>
      </c>
    </row>
    <row r="4999" spans="36:44" ht="14.4">
      <c r="AJ4999" s="26" t="str">
        <f>VLOOKUP(AQ4999,'user list'!A:B,2,0)</f>
        <v>OCM</v>
      </c>
      <c r="AK4999" s="26">
        <f t="shared" si="282"/>
        <v>6</v>
      </c>
      <c r="AL4999" s="26">
        <f t="shared" si="283"/>
        <v>13</v>
      </c>
      <c r="AM4999" s="94" t="str">
        <f t="shared" si="284"/>
        <v>6/13 Log Off</v>
      </c>
      <c r="AN4999" s="172">
        <v>45821.670428240737</v>
      </c>
      <c r="AO4999" s="69" t="s">
        <v>234</v>
      </c>
      <c r="AP4999" s="69" t="s">
        <v>1913</v>
      </c>
      <c r="AQ4999" s="69" t="s">
        <v>234</v>
      </c>
      <c r="AR4999" s="69" t="s">
        <v>1917</v>
      </c>
    </row>
    <row r="5000" spans="36:44" ht="14.4">
      <c r="AJ5000" s="26" t="str">
        <f>VLOOKUP(AQ5000,'user list'!A:B,2,0)</f>
        <v>OCM</v>
      </c>
      <c r="AK5000" s="26">
        <f t="shared" si="282"/>
        <v>6</v>
      </c>
      <c r="AL5000" s="26">
        <f t="shared" si="283"/>
        <v>13</v>
      </c>
      <c r="AM5000" s="94" t="str">
        <f t="shared" si="284"/>
        <v>6/13 Log Off</v>
      </c>
      <c r="AN5000" s="172">
        <v>45821.670451388891</v>
      </c>
      <c r="AO5000" s="69" t="s">
        <v>230</v>
      </c>
      <c r="AP5000" s="69" t="s">
        <v>1913</v>
      </c>
      <c r="AQ5000" s="69" t="s">
        <v>230</v>
      </c>
      <c r="AR5000" s="69" t="s">
        <v>1917</v>
      </c>
    </row>
    <row r="5001" spans="36:44" ht="14.4">
      <c r="AJ5001" s="26" t="str">
        <f>VLOOKUP(AQ5001,'user list'!A:B,2,0)</f>
        <v>HCDRD</v>
      </c>
      <c r="AK5001" s="26">
        <f t="shared" si="282"/>
        <v>6</v>
      </c>
      <c r="AL5001" s="26">
        <f t="shared" si="283"/>
        <v>13</v>
      </c>
      <c r="AM5001" s="94" t="str">
        <f t="shared" si="284"/>
        <v>6/13 Log Off</v>
      </c>
      <c r="AN5001" s="172">
        <v>45821.671631944446</v>
      </c>
      <c r="AO5001" s="69" t="s">
        <v>216</v>
      </c>
      <c r="AP5001" s="69" t="s">
        <v>1913</v>
      </c>
      <c r="AQ5001" s="69" t="s">
        <v>216</v>
      </c>
      <c r="AR5001" s="69" t="s">
        <v>1917</v>
      </c>
    </row>
    <row r="5002" spans="36:44" ht="14.4">
      <c r="AJ5002" s="26" t="str">
        <f>VLOOKUP(AQ5002,'user list'!A:B,2,0)</f>
        <v>HCDRD</v>
      </c>
      <c r="AK5002" s="26">
        <f t="shared" si="282"/>
        <v>6</v>
      </c>
      <c r="AL5002" s="26">
        <f t="shared" si="283"/>
        <v>13</v>
      </c>
      <c r="AM5002" s="94" t="str">
        <f t="shared" si="284"/>
        <v>6/13 Log In</v>
      </c>
      <c r="AN5002" s="172">
        <v>45821.671678240738</v>
      </c>
      <c r="AO5002" s="69" t="s">
        <v>216</v>
      </c>
      <c r="AP5002" s="69" t="s">
        <v>1913</v>
      </c>
      <c r="AQ5002" s="69" t="s">
        <v>216</v>
      </c>
      <c r="AR5002" s="69" t="s">
        <v>1916</v>
      </c>
    </row>
    <row r="5003" spans="36:44" ht="14.4">
      <c r="AJ5003" s="26" t="str">
        <f>VLOOKUP(AQ5003,'user list'!A:B,2,0)</f>
        <v>CGSD</v>
      </c>
      <c r="AK5003" s="26">
        <f t="shared" si="282"/>
        <v>6</v>
      </c>
      <c r="AL5003" s="26">
        <f t="shared" si="283"/>
        <v>13</v>
      </c>
      <c r="AM5003" s="94" t="str">
        <f t="shared" si="284"/>
        <v>6/13 Log In</v>
      </c>
      <c r="AN5003" s="172">
        <v>45821.673518518517</v>
      </c>
      <c r="AO5003" s="69" t="s">
        <v>200</v>
      </c>
      <c r="AP5003" s="69" t="s">
        <v>1913</v>
      </c>
      <c r="AQ5003" s="69" t="s">
        <v>200</v>
      </c>
      <c r="AR5003" s="69" t="s">
        <v>1916</v>
      </c>
    </row>
    <row r="5004" spans="36:44" ht="14.4">
      <c r="AJ5004" s="26" t="str">
        <f>VLOOKUP(AQ5004,'user list'!A:B,2,0)</f>
        <v>OCAs</v>
      </c>
      <c r="AK5004" s="26">
        <f t="shared" si="282"/>
        <v>6</v>
      </c>
      <c r="AL5004" s="26">
        <f t="shared" si="283"/>
        <v>13</v>
      </c>
      <c r="AM5004" s="94" t="str">
        <f t="shared" si="284"/>
        <v>6/13 Log Off</v>
      </c>
      <c r="AN5004" s="172">
        <v>45821.673576388886</v>
      </c>
      <c r="AO5004" s="69" t="s">
        <v>279</v>
      </c>
      <c r="AP5004" s="69" t="s">
        <v>1913</v>
      </c>
      <c r="AQ5004" s="69" t="s">
        <v>279</v>
      </c>
      <c r="AR5004" s="69" t="s">
        <v>1917</v>
      </c>
    </row>
    <row r="5005" spans="36:44" ht="14.4">
      <c r="AJ5005" s="26" t="str">
        <f>VLOOKUP(AQ5005,'user list'!A:B,2,0)</f>
        <v>SSDD</v>
      </c>
      <c r="AK5005" s="26">
        <f t="shared" si="282"/>
        <v>6</v>
      </c>
      <c r="AL5005" s="26">
        <f t="shared" si="283"/>
        <v>13</v>
      </c>
      <c r="AM5005" s="94" t="str">
        <f t="shared" si="284"/>
        <v>6/13 Log In</v>
      </c>
      <c r="AN5005" s="172">
        <v>45821.673611111109</v>
      </c>
      <c r="AO5005" s="69" t="s">
        <v>273</v>
      </c>
      <c r="AP5005" s="69" t="s">
        <v>1913</v>
      </c>
      <c r="AQ5005" s="69" t="s">
        <v>273</v>
      </c>
      <c r="AR5005" s="69" t="s">
        <v>1916</v>
      </c>
    </row>
    <row r="5006" spans="36:44" ht="14.4">
      <c r="AJ5006" s="26" t="str">
        <f>VLOOKUP(AQ5006,'user list'!A:B,2,0)</f>
        <v>OCAs</v>
      </c>
      <c r="AK5006" s="26">
        <f t="shared" si="282"/>
        <v>6</v>
      </c>
      <c r="AL5006" s="26">
        <f t="shared" si="283"/>
        <v>13</v>
      </c>
      <c r="AM5006" s="94" t="str">
        <f t="shared" si="284"/>
        <v>6/13 Log In</v>
      </c>
      <c r="AN5006" s="172">
        <v>45821.673692129632</v>
      </c>
      <c r="AO5006" s="69" t="s">
        <v>279</v>
      </c>
      <c r="AP5006" s="69" t="s">
        <v>1913</v>
      </c>
      <c r="AQ5006" s="69" t="s">
        <v>279</v>
      </c>
      <c r="AR5006" s="69" t="s">
        <v>1916</v>
      </c>
    </row>
    <row r="5007" spans="36:44" ht="14.4">
      <c r="AJ5007" s="26" t="str">
        <f>VLOOKUP(AQ5007,'user list'!A:B,2,0)</f>
        <v>PLEB</v>
      </c>
      <c r="AK5007" s="26">
        <f t="shared" si="282"/>
        <v>6</v>
      </c>
      <c r="AL5007" s="26">
        <f t="shared" si="283"/>
        <v>13</v>
      </c>
      <c r="AM5007" s="94" t="str">
        <f t="shared" si="284"/>
        <v>6/13 Log In</v>
      </c>
      <c r="AN5007" s="172">
        <v>45821.674687500003</v>
      </c>
      <c r="AO5007" s="69" t="s">
        <v>260</v>
      </c>
      <c r="AP5007" s="69" t="s">
        <v>1913</v>
      </c>
      <c r="AQ5007" s="69" t="s">
        <v>260</v>
      </c>
      <c r="AR5007" s="69" t="s">
        <v>1916</v>
      </c>
    </row>
    <row r="5008" spans="36:44" ht="14.4">
      <c r="AJ5008" s="26" t="str">
        <f>VLOOKUP(AQ5008,'user list'!A:B,2,0)</f>
        <v>DBO</v>
      </c>
      <c r="AK5008" s="26">
        <f t="shared" si="282"/>
        <v>6</v>
      </c>
      <c r="AL5008" s="26">
        <f t="shared" si="283"/>
        <v>13</v>
      </c>
      <c r="AM5008" s="94" t="str">
        <f t="shared" si="284"/>
        <v>6/13 Log Off</v>
      </c>
      <c r="AN5008" s="172">
        <v>45821.676064814812</v>
      </c>
      <c r="AO5008" s="69" t="s">
        <v>209</v>
      </c>
      <c r="AP5008" s="69" t="s">
        <v>1913</v>
      </c>
      <c r="AQ5008" s="69" t="s">
        <v>209</v>
      </c>
      <c r="AR5008" s="69" t="s">
        <v>1917</v>
      </c>
    </row>
    <row r="5009" spans="36:44" ht="14.4">
      <c r="AJ5009" s="26" t="str">
        <f>VLOOKUP(AQ5009,'user list'!A:B,2,0)</f>
        <v>BPLD</v>
      </c>
      <c r="AK5009" s="26">
        <f t="shared" si="282"/>
        <v>6</v>
      </c>
      <c r="AL5009" s="26">
        <f t="shared" si="283"/>
        <v>13</v>
      </c>
      <c r="AM5009" s="94" t="str">
        <f t="shared" si="284"/>
        <v>6/13 Log Off</v>
      </c>
      <c r="AN5009" s="172">
        <v>45821.676099537035</v>
      </c>
      <c r="AO5009" s="69" t="s">
        <v>194</v>
      </c>
      <c r="AP5009" s="69" t="s">
        <v>1913</v>
      </c>
      <c r="AQ5009" s="69" t="s">
        <v>194</v>
      </c>
      <c r="AR5009" s="69" t="s">
        <v>1917</v>
      </c>
    </row>
    <row r="5010" spans="36:44" ht="14.4">
      <c r="AJ5010" s="26" t="str">
        <f>VLOOKUP(AQ5010,'user list'!A:B,2,0)</f>
        <v>Admin</v>
      </c>
      <c r="AK5010" s="26">
        <f t="shared" si="282"/>
        <v>6</v>
      </c>
      <c r="AL5010" s="26">
        <f t="shared" si="283"/>
        <v>13</v>
      </c>
      <c r="AM5010" s="94" t="str">
        <f t="shared" si="284"/>
        <v>6/13 Log In</v>
      </c>
      <c r="AN5010" s="172">
        <v>45821.676122685189</v>
      </c>
      <c r="AO5010" s="69" t="s">
        <v>186</v>
      </c>
      <c r="AP5010" s="69" t="s">
        <v>1913</v>
      </c>
      <c r="AQ5010" s="69" t="s">
        <v>186</v>
      </c>
      <c r="AR5010" s="69" t="s">
        <v>1916</v>
      </c>
    </row>
    <row r="5011" spans="36:44" ht="14.4">
      <c r="AJ5011" s="26" t="str">
        <f>VLOOKUP(AQ5011,'user list'!A:B,2,0)</f>
        <v>BPLD</v>
      </c>
      <c r="AK5011" s="26">
        <f t="shared" si="282"/>
        <v>6</v>
      </c>
      <c r="AL5011" s="26">
        <f t="shared" si="283"/>
        <v>13</v>
      </c>
      <c r="AM5011" s="94" t="str">
        <f t="shared" si="284"/>
        <v>6/13 Log In</v>
      </c>
      <c r="AN5011" s="172">
        <v>45821.676203703704</v>
      </c>
      <c r="AO5011" s="69" t="s">
        <v>194</v>
      </c>
      <c r="AP5011" s="69" t="s">
        <v>1913</v>
      </c>
      <c r="AQ5011" s="69" t="s">
        <v>194</v>
      </c>
      <c r="AR5011" s="69" t="s">
        <v>1916</v>
      </c>
    </row>
    <row r="5012" spans="36:44" ht="14.4">
      <c r="AJ5012" s="26" t="str">
        <f>VLOOKUP(AQ5012,'user list'!A:B,2,0)</f>
        <v>OCM</v>
      </c>
      <c r="AK5012" s="26">
        <f t="shared" si="282"/>
        <v>6</v>
      </c>
      <c r="AL5012" s="26">
        <f t="shared" si="283"/>
        <v>13</v>
      </c>
      <c r="AM5012" s="94" t="str">
        <f t="shared" si="284"/>
        <v>6/13 Log In</v>
      </c>
      <c r="AN5012" s="172">
        <v>45821.677002314813</v>
      </c>
      <c r="AO5012" s="69" t="s">
        <v>236</v>
      </c>
      <c r="AP5012" s="69" t="s">
        <v>1913</v>
      </c>
      <c r="AQ5012" s="69" t="s">
        <v>236</v>
      </c>
      <c r="AR5012" s="69" t="s">
        <v>1916</v>
      </c>
    </row>
    <row r="5013" spans="36:44" ht="14.4">
      <c r="AJ5013" s="26" t="str">
        <f>VLOOKUP(AQ5013,'user list'!A:B,2,0)</f>
        <v>Admin</v>
      </c>
      <c r="AK5013" s="26">
        <f t="shared" si="282"/>
        <v>6</v>
      </c>
      <c r="AL5013" s="26">
        <f t="shared" si="283"/>
        <v>13</v>
      </c>
      <c r="AM5013" s="94" t="str">
        <f t="shared" si="284"/>
        <v>6/13 Log In</v>
      </c>
      <c r="AN5013" s="172">
        <v>45821.680451388886</v>
      </c>
      <c r="AO5013" s="69" t="s">
        <v>186</v>
      </c>
      <c r="AP5013" s="69" t="s">
        <v>1913</v>
      </c>
      <c r="AQ5013" s="69" t="s">
        <v>186</v>
      </c>
      <c r="AR5013" s="69" t="s">
        <v>1916</v>
      </c>
    </row>
    <row r="5014" spans="36:44" ht="14.4">
      <c r="AJ5014" s="26" t="str">
        <f>VLOOKUP(AQ5014,'user list'!A:B,2,0)</f>
        <v>Admin</v>
      </c>
      <c r="AK5014" s="26">
        <f t="shared" si="282"/>
        <v>6</v>
      </c>
      <c r="AL5014" s="26">
        <f t="shared" si="283"/>
        <v>13</v>
      </c>
      <c r="AM5014" s="94" t="str">
        <f t="shared" si="284"/>
        <v>6/13 Log In</v>
      </c>
      <c r="AN5014" s="172">
        <v>45821.680462962962</v>
      </c>
      <c r="AO5014" s="69" t="s">
        <v>186</v>
      </c>
      <c r="AP5014" s="69" t="s">
        <v>1913</v>
      </c>
      <c r="AQ5014" s="69" t="s">
        <v>186</v>
      </c>
      <c r="AR5014" s="69" t="s">
        <v>1916</v>
      </c>
    </row>
    <row r="5015" spans="36:44" ht="14.4">
      <c r="AJ5015" s="26" t="str">
        <f>VLOOKUP(AQ5015,'user list'!A:B,2,0)</f>
        <v>Admin</v>
      </c>
      <c r="AK5015" s="26">
        <f t="shared" si="282"/>
        <v>6</v>
      </c>
      <c r="AL5015" s="26">
        <f t="shared" si="283"/>
        <v>13</v>
      </c>
      <c r="AM5015" s="94" t="str">
        <f t="shared" si="284"/>
        <v>6/13 Log In</v>
      </c>
      <c r="AN5015" s="172">
        <v>45821.680462962962</v>
      </c>
      <c r="AO5015" s="69" t="s">
        <v>186</v>
      </c>
      <c r="AP5015" s="69" t="s">
        <v>1913</v>
      </c>
      <c r="AQ5015" s="69" t="s">
        <v>186</v>
      </c>
      <c r="AR5015" s="69" t="s">
        <v>1916</v>
      </c>
    </row>
    <row r="5016" spans="36:44" ht="14.4">
      <c r="AJ5016" s="26" t="str">
        <f>VLOOKUP(AQ5016,'user list'!A:B,2,0)</f>
        <v>Admin</v>
      </c>
      <c r="AK5016" s="26">
        <f t="shared" si="282"/>
        <v>6</v>
      </c>
      <c r="AL5016" s="26">
        <f t="shared" si="283"/>
        <v>13</v>
      </c>
      <c r="AM5016" s="94" t="str">
        <f t="shared" si="284"/>
        <v>6/13 Log In</v>
      </c>
      <c r="AN5016" s="172">
        <v>45821.680462962962</v>
      </c>
      <c r="AO5016" s="69" t="s">
        <v>186</v>
      </c>
      <c r="AP5016" s="69" t="s">
        <v>1913</v>
      </c>
      <c r="AQ5016" s="69" t="s">
        <v>186</v>
      </c>
      <c r="AR5016" s="69" t="s">
        <v>1916</v>
      </c>
    </row>
    <row r="5017" spans="36:44" ht="14.4">
      <c r="AJ5017" s="26" t="str">
        <f>VLOOKUP(AQ5017,'user list'!A:B,2,0)</f>
        <v>CVD</v>
      </c>
      <c r="AK5017" s="26">
        <f t="shared" si="282"/>
        <v>6</v>
      </c>
      <c r="AL5017" s="26">
        <f t="shared" si="283"/>
        <v>13</v>
      </c>
      <c r="AM5017" s="94" t="str">
        <f t="shared" si="284"/>
        <v>6/13 Log Off</v>
      </c>
      <c r="AN5017" s="172">
        <v>45821.682106481479</v>
      </c>
      <c r="AO5017" s="69" t="s">
        <v>208</v>
      </c>
      <c r="AP5017" s="69" t="s">
        <v>1913</v>
      </c>
      <c r="AQ5017" s="69" t="s">
        <v>208</v>
      </c>
      <c r="AR5017" s="69" t="s">
        <v>1917</v>
      </c>
    </row>
    <row r="5018" spans="36:44" ht="14.4">
      <c r="AJ5018" s="26" t="str">
        <f>VLOOKUP(AQ5018,'user list'!A:B,2,0)</f>
        <v>OCM</v>
      </c>
      <c r="AK5018" s="26">
        <f t="shared" si="282"/>
        <v>6</v>
      </c>
      <c r="AL5018" s="26">
        <f t="shared" si="283"/>
        <v>13</v>
      </c>
      <c r="AM5018" s="94" t="str">
        <f t="shared" si="284"/>
        <v>6/13 Log In</v>
      </c>
      <c r="AN5018" s="172">
        <v>45821.682245370372</v>
      </c>
      <c r="AO5018" s="69" t="s">
        <v>242</v>
      </c>
      <c r="AP5018" s="69" t="s">
        <v>1913</v>
      </c>
      <c r="AQ5018" s="69" t="s">
        <v>242</v>
      </c>
      <c r="AR5018" s="69" t="s">
        <v>1916</v>
      </c>
    </row>
    <row r="5019" spans="36:44" ht="14.4">
      <c r="AJ5019" s="26" t="str">
        <f>VLOOKUP(AQ5019,'user list'!A:B,2,0)</f>
        <v>CVD</v>
      </c>
      <c r="AK5019" s="26">
        <f t="shared" si="282"/>
        <v>6</v>
      </c>
      <c r="AL5019" s="26">
        <f t="shared" si="283"/>
        <v>13</v>
      </c>
      <c r="AM5019" s="94" t="str">
        <f t="shared" si="284"/>
        <v>6/13 Log In</v>
      </c>
      <c r="AN5019" s="172">
        <v>45821.682604166665</v>
      </c>
      <c r="AO5019" s="69" t="s">
        <v>208</v>
      </c>
      <c r="AP5019" s="69" t="s">
        <v>1913</v>
      </c>
      <c r="AQ5019" s="69" t="s">
        <v>208</v>
      </c>
      <c r="AR5019" s="69" t="s">
        <v>1916</v>
      </c>
    </row>
    <row r="5020" spans="36:44" ht="14.4">
      <c r="AJ5020" s="26" t="str">
        <f>VLOOKUP(AQ5020,'user list'!A:B,2,0)</f>
        <v>DPOS</v>
      </c>
      <c r="AK5020" s="26">
        <f t="shared" si="282"/>
        <v>6</v>
      </c>
      <c r="AL5020" s="26">
        <f t="shared" si="283"/>
        <v>13</v>
      </c>
      <c r="AM5020" s="94" t="str">
        <f t="shared" si="284"/>
        <v>6/13 Log Off</v>
      </c>
      <c r="AN5020" s="172">
        <v>45821.684120370373</v>
      </c>
      <c r="AO5020" s="69" t="s">
        <v>213</v>
      </c>
      <c r="AP5020" s="69" t="s">
        <v>1913</v>
      </c>
      <c r="AQ5020" s="69" t="s">
        <v>213</v>
      </c>
      <c r="AR5020" s="69" t="s">
        <v>1917</v>
      </c>
    </row>
    <row r="5021" spans="36:44" ht="14.4">
      <c r="AJ5021" s="26" t="str">
        <f>VLOOKUP(AQ5021,'user list'!A:B,2,0)</f>
        <v>DPOS</v>
      </c>
      <c r="AK5021" s="26">
        <f t="shared" si="282"/>
        <v>6</v>
      </c>
      <c r="AL5021" s="26">
        <f t="shared" si="283"/>
        <v>13</v>
      </c>
      <c r="AM5021" s="94" t="str">
        <f t="shared" si="284"/>
        <v>6/13 Log In</v>
      </c>
      <c r="AN5021" s="172">
        <v>45821.684328703705</v>
      </c>
      <c r="AO5021" s="69" t="s">
        <v>213</v>
      </c>
      <c r="AP5021" s="69" t="s">
        <v>1913</v>
      </c>
      <c r="AQ5021" s="69" t="s">
        <v>213</v>
      </c>
      <c r="AR5021" s="69" t="s">
        <v>1916</v>
      </c>
    </row>
    <row r="5022" spans="36:44" ht="14.4">
      <c r="AJ5022" s="26" t="str">
        <f>VLOOKUP(AQ5022,'user list'!A:B,2,0)</f>
        <v>OCM</v>
      </c>
      <c r="AK5022" s="26">
        <f t="shared" si="282"/>
        <v>6</v>
      </c>
      <c r="AL5022" s="26">
        <f t="shared" si="283"/>
        <v>13</v>
      </c>
      <c r="AM5022" s="94" t="str">
        <f t="shared" si="284"/>
        <v>6/13 Log In</v>
      </c>
      <c r="AN5022" s="172">
        <v>45821.684398148151</v>
      </c>
      <c r="AO5022" s="69" t="s">
        <v>230</v>
      </c>
      <c r="AP5022" s="69" t="s">
        <v>1913</v>
      </c>
      <c r="AQ5022" s="69" t="s">
        <v>230</v>
      </c>
      <c r="AR5022" s="69" t="s">
        <v>1916</v>
      </c>
    </row>
    <row r="5023" spans="36:44" ht="14.4">
      <c r="AJ5023" s="26" t="str">
        <f>VLOOKUP(AQ5023,'user list'!A:B,2,0)</f>
        <v>HCDRD</v>
      </c>
      <c r="AK5023" s="26">
        <f t="shared" si="282"/>
        <v>6</v>
      </c>
      <c r="AL5023" s="26">
        <f t="shared" si="283"/>
        <v>13</v>
      </c>
      <c r="AM5023" s="94" t="str">
        <f t="shared" si="284"/>
        <v>6/13 Log Off</v>
      </c>
      <c r="AN5023" s="172">
        <v>45821.68478009259</v>
      </c>
      <c r="AO5023" s="69" t="s">
        <v>216</v>
      </c>
      <c r="AP5023" s="69" t="s">
        <v>1913</v>
      </c>
      <c r="AQ5023" s="69" t="s">
        <v>216</v>
      </c>
      <c r="AR5023" s="69" t="s">
        <v>1917</v>
      </c>
    </row>
    <row r="5024" spans="36:44" ht="14.4">
      <c r="AJ5024" s="26" t="str">
        <f>VLOOKUP(AQ5024,'user list'!A:B,2,0)</f>
        <v>HCDRD</v>
      </c>
      <c r="AK5024" s="26">
        <f t="shared" si="282"/>
        <v>6</v>
      </c>
      <c r="AL5024" s="26">
        <f t="shared" si="283"/>
        <v>13</v>
      </c>
      <c r="AM5024" s="94" t="str">
        <f t="shared" si="284"/>
        <v>6/13 Log In</v>
      </c>
      <c r="AN5024" s="172">
        <v>45821.684837962966</v>
      </c>
      <c r="AO5024" s="69" t="s">
        <v>216</v>
      </c>
      <c r="AP5024" s="69" t="s">
        <v>1913</v>
      </c>
      <c r="AQ5024" s="69" t="s">
        <v>216</v>
      </c>
      <c r="AR5024" s="69" t="s">
        <v>1916</v>
      </c>
    </row>
    <row r="5025" spans="36:44" ht="14.4">
      <c r="AJ5025" s="26" t="str">
        <f>VLOOKUP(AQ5025,'user list'!A:B,2,0)</f>
        <v>DOE</v>
      </c>
      <c r="AK5025" s="26">
        <f t="shared" si="282"/>
        <v>6</v>
      </c>
      <c r="AL5025" s="26">
        <f t="shared" si="283"/>
        <v>13</v>
      </c>
      <c r="AM5025" s="94" t="str">
        <f t="shared" si="284"/>
        <v>6/13 Log Off</v>
      </c>
      <c r="AN5025" s="172">
        <v>45821.685787037037</v>
      </c>
      <c r="AO5025" s="69" t="s">
        <v>212</v>
      </c>
      <c r="AP5025" s="69" t="s">
        <v>1913</v>
      </c>
      <c r="AQ5025" s="69" t="s">
        <v>212</v>
      </c>
      <c r="AR5025" s="69" t="s">
        <v>1917</v>
      </c>
    </row>
    <row r="5026" spans="36:44" ht="14.4">
      <c r="AJ5026" s="26" t="str">
        <f>VLOOKUP(AQ5026,'user list'!A:B,2,0)</f>
        <v>DOE</v>
      </c>
      <c r="AK5026" s="26">
        <f t="shared" si="282"/>
        <v>6</v>
      </c>
      <c r="AL5026" s="26">
        <f t="shared" si="283"/>
        <v>13</v>
      </c>
      <c r="AM5026" s="94" t="str">
        <f t="shared" si="284"/>
        <v>6/13 Log In</v>
      </c>
      <c r="AN5026" s="172">
        <v>45821.685891203706</v>
      </c>
      <c r="AO5026" s="69" t="s">
        <v>212</v>
      </c>
      <c r="AP5026" s="69" t="s">
        <v>1913</v>
      </c>
      <c r="AQ5026" s="69" t="s">
        <v>212</v>
      </c>
      <c r="AR5026" s="69" t="s">
        <v>1916</v>
      </c>
    </row>
    <row r="5027" spans="36:44" ht="14.4">
      <c r="AJ5027" s="26" t="str">
        <f>VLOOKUP(AQ5027,'user list'!A:B,2,0)</f>
        <v>QCPL</v>
      </c>
      <c r="AK5027" s="26">
        <f t="shared" ref="AK5027:AK5090" si="285">MONTH(AN5027)</f>
        <v>6</v>
      </c>
      <c r="AL5027" s="26">
        <f t="shared" ref="AL5027:AL5090" si="286">DAY(AN5027)</f>
        <v>13</v>
      </c>
      <c r="AM5027" s="94" t="str">
        <f t="shared" ref="AM5027:AM5090" si="287">AK5027&amp;"/"&amp;AL5027&amp;" "&amp;AR5027</f>
        <v>6/13 Log Off</v>
      </c>
      <c r="AN5027" s="172">
        <v>45821.686666666668</v>
      </c>
      <c r="AO5027" s="69" t="s">
        <v>268</v>
      </c>
      <c r="AP5027" s="69" t="s">
        <v>1913</v>
      </c>
      <c r="AQ5027" s="69" t="s">
        <v>268</v>
      </c>
      <c r="AR5027" s="69" t="s">
        <v>1917</v>
      </c>
    </row>
    <row r="5028" spans="36:44" ht="14.4">
      <c r="AJ5028" s="26" t="str">
        <f>VLOOKUP(AQ5028,'user list'!A:B,2,0)</f>
        <v>OCM</v>
      </c>
      <c r="AK5028" s="26">
        <f t="shared" si="285"/>
        <v>6</v>
      </c>
      <c r="AL5028" s="26">
        <f t="shared" si="286"/>
        <v>13</v>
      </c>
      <c r="AM5028" s="94" t="str">
        <f t="shared" si="287"/>
        <v>6/13 Log Off</v>
      </c>
      <c r="AN5028" s="172">
        <v>45821.688472222224</v>
      </c>
      <c r="AO5028" s="69" t="s">
        <v>235</v>
      </c>
      <c r="AP5028" s="69" t="s">
        <v>1913</v>
      </c>
      <c r="AQ5028" s="69" t="s">
        <v>235</v>
      </c>
      <c r="AR5028" s="69" t="s">
        <v>1917</v>
      </c>
    </row>
    <row r="5029" spans="36:44" ht="14.4">
      <c r="AJ5029" s="26" t="str">
        <f>VLOOKUP(AQ5029,'user list'!A:B,2,0)</f>
        <v>OCM</v>
      </c>
      <c r="AK5029" s="26">
        <f t="shared" si="285"/>
        <v>6</v>
      </c>
      <c r="AL5029" s="26">
        <f t="shared" si="286"/>
        <v>13</v>
      </c>
      <c r="AM5029" s="94" t="str">
        <f t="shared" si="287"/>
        <v>6/13 Log In</v>
      </c>
      <c r="AN5029" s="172">
        <v>45821.688530092593</v>
      </c>
      <c r="AO5029" s="69" t="s">
        <v>235</v>
      </c>
      <c r="AP5029" s="69" t="s">
        <v>1913</v>
      </c>
      <c r="AQ5029" s="69" t="s">
        <v>235</v>
      </c>
      <c r="AR5029" s="69" t="s">
        <v>1916</v>
      </c>
    </row>
    <row r="5030" spans="36:44" ht="14.4">
      <c r="AJ5030" s="26" t="str">
        <f>VLOOKUP(AQ5030,'user list'!A:B,2,0)</f>
        <v>Admin</v>
      </c>
      <c r="AK5030" s="26">
        <f t="shared" si="285"/>
        <v>6</v>
      </c>
      <c r="AL5030" s="26">
        <f t="shared" si="286"/>
        <v>13</v>
      </c>
      <c r="AM5030" s="94" t="str">
        <f t="shared" si="287"/>
        <v>6/13 Log In</v>
      </c>
      <c r="AN5030" s="172">
        <v>45821.690844907411</v>
      </c>
      <c r="AO5030" s="69" t="s">
        <v>186</v>
      </c>
      <c r="AP5030" s="69" t="s">
        <v>1913</v>
      </c>
      <c r="AQ5030" s="69" t="s">
        <v>186</v>
      </c>
      <c r="AR5030" s="69" t="s">
        <v>1916</v>
      </c>
    </row>
    <row r="5031" spans="36:44" ht="14.4">
      <c r="AJ5031" s="26" t="str">
        <f>VLOOKUP(AQ5031,'user list'!A:B,2,0)</f>
        <v>OCM</v>
      </c>
      <c r="AK5031" s="26">
        <f t="shared" si="285"/>
        <v>6</v>
      </c>
      <c r="AL5031" s="26">
        <f t="shared" si="286"/>
        <v>13</v>
      </c>
      <c r="AM5031" s="94" t="str">
        <f t="shared" si="287"/>
        <v>6/13 Log Off</v>
      </c>
      <c r="AN5031" s="172">
        <v>45821.692129629628</v>
      </c>
      <c r="AO5031" s="69" t="s">
        <v>236</v>
      </c>
      <c r="AP5031" s="69" t="s">
        <v>1913</v>
      </c>
      <c r="AQ5031" s="69" t="s">
        <v>236</v>
      </c>
      <c r="AR5031" s="69" t="s">
        <v>1917</v>
      </c>
    </row>
    <row r="5032" spans="36:44" ht="14.4">
      <c r="AJ5032" s="26" t="str">
        <f>VLOOKUP(AQ5032,'user list'!A:B,2,0)</f>
        <v>Admin</v>
      </c>
      <c r="AK5032" s="26">
        <f t="shared" si="285"/>
        <v>6</v>
      </c>
      <c r="AL5032" s="26">
        <f t="shared" si="286"/>
        <v>13</v>
      </c>
      <c r="AM5032" s="94" t="str">
        <f t="shared" si="287"/>
        <v>6/13 Log Off</v>
      </c>
      <c r="AN5032" s="172">
        <v>45821.692997685182</v>
      </c>
      <c r="AO5032" s="69" t="s">
        <v>186</v>
      </c>
      <c r="AP5032" s="69" t="s">
        <v>1913</v>
      </c>
      <c r="AQ5032" s="69" t="s">
        <v>186</v>
      </c>
      <c r="AR5032" s="69" t="s">
        <v>1917</v>
      </c>
    </row>
    <row r="5033" spans="36:44" ht="14.4">
      <c r="AJ5033" s="26" t="str">
        <f>VLOOKUP(AQ5033,'user list'!A:B,2,0)</f>
        <v>CGSD</v>
      </c>
      <c r="AK5033" s="26">
        <f t="shared" si="285"/>
        <v>6</v>
      </c>
      <c r="AL5033" s="26">
        <f t="shared" si="286"/>
        <v>13</v>
      </c>
      <c r="AM5033" s="94" t="str">
        <f t="shared" si="287"/>
        <v>6/13 Log Off</v>
      </c>
      <c r="AN5033" s="172">
        <v>45821.69462962963</v>
      </c>
      <c r="AO5033" s="69" t="s">
        <v>200</v>
      </c>
      <c r="AP5033" s="69" t="s">
        <v>1913</v>
      </c>
      <c r="AQ5033" s="69" t="s">
        <v>200</v>
      </c>
      <c r="AR5033" s="69" t="s">
        <v>1917</v>
      </c>
    </row>
    <row r="5034" spans="36:44" ht="14.4">
      <c r="AJ5034" s="26" t="str">
        <f>VLOOKUP(AQ5034,'user list'!A:B,2,0)</f>
        <v>OCM</v>
      </c>
      <c r="AK5034" s="26">
        <f t="shared" si="285"/>
        <v>6</v>
      </c>
      <c r="AL5034" s="26">
        <f t="shared" si="286"/>
        <v>13</v>
      </c>
      <c r="AM5034" s="94" t="str">
        <f t="shared" si="287"/>
        <v>6/13 Log Off</v>
      </c>
      <c r="AN5034" s="172">
        <v>45821.694861111115</v>
      </c>
      <c r="AO5034" s="69" t="s">
        <v>230</v>
      </c>
      <c r="AP5034" s="69" t="s">
        <v>1913</v>
      </c>
      <c r="AQ5034" s="69" t="s">
        <v>230</v>
      </c>
      <c r="AR5034" s="69" t="s">
        <v>1917</v>
      </c>
    </row>
    <row r="5035" spans="36:44" ht="14.4">
      <c r="AJ5035" s="26" t="str">
        <f>VLOOKUP(AQ5035,'user list'!A:B,2,0)</f>
        <v>PDAO</v>
      </c>
      <c r="AK5035" s="26">
        <f t="shared" si="285"/>
        <v>6</v>
      </c>
      <c r="AL5035" s="26">
        <f t="shared" si="286"/>
        <v>13</v>
      </c>
      <c r="AM5035" s="94" t="str">
        <f t="shared" si="287"/>
        <v>6/13 Log In</v>
      </c>
      <c r="AN5035" s="172">
        <v>45821.695127314815</v>
      </c>
      <c r="AO5035" s="69" t="s">
        <v>258</v>
      </c>
      <c r="AP5035" s="69" t="s">
        <v>1913</v>
      </c>
      <c r="AQ5035" s="69" t="s">
        <v>258</v>
      </c>
      <c r="AR5035" s="69" t="s">
        <v>1916</v>
      </c>
    </row>
    <row r="5036" spans="36:44" ht="14.4">
      <c r="AJ5036" s="26" t="str">
        <f>VLOOKUP(AQ5036,'user list'!A:B,2,0)</f>
        <v>PDAO</v>
      </c>
      <c r="AK5036" s="26">
        <f t="shared" si="285"/>
        <v>6</v>
      </c>
      <c r="AL5036" s="26">
        <f t="shared" si="286"/>
        <v>13</v>
      </c>
      <c r="AM5036" s="94" t="str">
        <f t="shared" si="287"/>
        <v>6/13 Log In</v>
      </c>
      <c r="AN5036" s="172">
        <v>45821.695347222223</v>
      </c>
      <c r="AO5036" s="69" t="s">
        <v>258</v>
      </c>
      <c r="AP5036" s="69" t="s">
        <v>1913</v>
      </c>
      <c r="AQ5036" s="69" t="s">
        <v>258</v>
      </c>
      <c r="AR5036" s="69" t="s">
        <v>1916</v>
      </c>
    </row>
    <row r="5037" spans="36:44" ht="14.4">
      <c r="AJ5037" s="26" t="str">
        <f>VLOOKUP(AQ5037,'user list'!A:B,2,0)</f>
        <v>PDAO</v>
      </c>
      <c r="AK5037" s="26">
        <f t="shared" si="285"/>
        <v>6</v>
      </c>
      <c r="AL5037" s="26">
        <f t="shared" si="286"/>
        <v>13</v>
      </c>
      <c r="AM5037" s="94" t="str">
        <f t="shared" si="287"/>
        <v>6/13 Log In</v>
      </c>
      <c r="AN5037" s="172">
        <v>45821.695520833331</v>
      </c>
      <c r="AO5037" s="69" t="s">
        <v>258</v>
      </c>
      <c r="AP5037" s="69" t="s">
        <v>1913</v>
      </c>
      <c r="AQ5037" s="69" t="s">
        <v>258</v>
      </c>
      <c r="AR5037" s="69" t="s">
        <v>1916</v>
      </c>
    </row>
    <row r="5038" spans="36:44" ht="14.4">
      <c r="AJ5038" s="26" t="str">
        <f>VLOOKUP(AQ5038,'user list'!A:B,2,0)</f>
        <v>QCYDO</v>
      </c>
      <c r="AK5038" s="26">
        <f t="shared" si="285"/>
        <v>6</v>
      </c>
      <c r="AL5038" s="26">
        <f t="shared" si="286"/>
        <v>13</v>
      </c>
      <c r="AM5038" s="94" t="str">
        <f t="shared" si="287"/>
        <v>6/13 Log Off</v>
      </c>
      <c r="AN5038" s="172">
        <v>45821.695613425924</v>
      </c>
      <c r="AO5038" s="69" t="s">
        <v>270</v>
      </c>
      <c r="AP5038" s="69" t="s">
        <v>1913</v>
      </c>
      <c r="AQ5038" s="69" t="s">
        <v>270</v>
      </c>
      <c r="AR5038" s="69" t="s">
        <v>1917</v>
      </c>
    </row>
    <row r="5039" spans="36:44" ht="14.4">
      <c r="AJ5039" s="26" t="str">
        <f>VLOOKUP(AQ5039,'user list'!A:B,2,0)</f>
        <v>PDAO</v>
      </c>
      <c r="AK5039" s="26">
        <f t="shared" si="285"/>
        <v>6</v>
      </c>
      <c r="AL5039" s="26">
        <f t="shared" si="286"/>
        <v>13</v>
      </c>
      <c r="AM5039" s="94" t="str">
        <f t="shared" si="287"/>
        <v>6/13 Log In</v>
      </c>
      <c r="AN5039" s="172">
        <v>45821.695613425924</v>
      </c>
      <c r="AO5039" s="69" t="s">
        <v>258</v>
      </c>
      <c r="AP5039" s="69" t="s">
        <v>1913</v>
      </c>
      <c r="AQ5039" s="69" t="s">
        <v>258</v>
      </c>
      <c r="AR5039" s="69" t="s">
        <v>1916</v>
      </c>
    </row>
    <row r="5040" spans="36:44" ht="14.4">
      <c r="AJ5040" s="26" t="str">
        <f>VLOOKUP(AQ5040,'user list'!A:B,2,0)</f>
        <v>QCYDO</v>
      </c>
      <c r="AK5040" s="26">
        <f t="shared" si="285"/>
        <v>6</v>
      </c>
      <c r="AL5040" s="26">
        <f t="shared" si="286"/>
        <v>13</v>
      </c>
      <c r="AM5040" s="94" t="str">
        <f t="shared" si="287"/>
        <v>6/13 Log In</v>
      </c>
      <c r="AN5040" s="172">
        <v>45821.695671296293</v>
      </c>
      <c r="AO5040" s="69" t="s">
        <v>270</v>
      </c>
      <c r="AP5040" s="69" t="s">
        <v>1913</v>
      </c>
      <c r="AQ5040" s="69" t="s">
        <v>270</v>
      </c>
      <c r="AR5040" s="69" t="s">
        <v>1916</v>
      </c>
    </row>
    <row r="5041" spans="36:44" ht="14.4">
      <c r="AJ5041" s="26" t="str">
        <f>VLOOKUP(AQ5041,'user list'!A:B,2,0)</f>
        <v>PDAO</v>
      </c>
      <c r="AK5041" s="26">
        <f t="shared" si="285"/>
        <v>6</v>
      </c>
      <c r="AL5041" s="26">
        <f t="shared" si="286"/>
        <v>13</v>
      </c>
      <c r="AM5041" s="94" t="str">
        <f t="shared" si="287"/>
        <v>6/13 Log In</v>
      </c>
      <c r="AN5041" s="172">
        <v>45821.695879629631</v>
      </c>
      <c r="AO5041" s="69" t="s">
        <v>258</v>
      </c>
      <c r="AP5041" s="69" t="s">
        <v>1913</v>
      </c>
      <c r="AQ5041" s="69" t="s">
        <v>258</v>
      </c>
      <c r="AR5041" s="69" t="s">
        <v>1916</v>
      </c>
    </row>
    <row r="5042" spans="36:44" ht="14.4">
      <c r="AJ5042" s="26" t="str">
        <f>VLOOKUP(AQ5042,'user list'!A:B,2,0)</f>
        <v>PDAO</v>
      </c>
      <c r="AK5042" s="26">
        <f t="shared" si="285"/>
        <v>6</v>
      </c>
      <c r="AL5042" s="26">
        <f t="shared" si="286"/>
        <v>13</v>
      </c>
      <c r="AM5042" s="94" t="str">
        <f t="shared" si="287"/>
        <v>6/13 Log In</v>
      </c>
      <c r="AN5042" s="172">
        <v>45821.696608796294</v>
      </c>
      <c r="AO5042" s="69" t="s">
        <v>258</v>
      </c>
      <c r="AP5042" s="69" t="s">
        <v>1913</v>
      </c>
      <c r="AQ5042" s="69" t="s">
        <v>258</v>
      </c>
      <c r="AR5042" s="69" t="s">
        <v>1916</v>
      </c>
    </row>
    <row r="5043" spans="36:44" ht="14.4">
      <c r="AJ5043" s="26" t="str">
        <f>VLOOKUP(AQ5043,'user list'!A:B,2,0)</f>
        <v>PDAO</v>
      </c>
      <c r="AK5043" s="26">
        <f t="shared" si="285"/>
        <v>6</v>
      </c>
      <c r="AL5043" s="26">
        <f t="shared" si="286"/>
        <v>13</v>
      </c>
      <c r="AM5043" s="94" t="str">
        <f t="shared" si="287"/>
        <v>6/13 Log In</v>
      </c>
      <c r="AN5043" s="172">
        <v>45821.696712962963</v>
      </c>
      <c r="AO5043" s="69" t="s">
        <v>258</v>
      </c>
      <c r="AP5043" s="69" t="s">
        <v>1913</v>
      </c>
      <c r="AQ5043" s="69" t="s">
        <v>258</v>
      </c>
      <c r="AR5043" s="69" t="s">
        <v>1916</v>
      </c>
    </row>
    <row r="5044" spans="36:44" ht="14.4">
      <c r="AJ5044" s="26" t="str">
        <f>VLOOKUP(AQ5044,'user list'!A:B,2,0)</f>
        <v>PDAO</v>
      </c>
      <c r="AK5044" s="26">
        <f t="shared" si="285"/>
        <v>6</v>
      </c>
      <c r="AL5044" s="26">
        <f t="shared" si="286"/>
        <v>13</v>
      </c>
      <c r="AM5044" s="94" t="str">
        <f t="shared" si="287"/>
        <v>6/13 Log In</v>
      </c>
      <c r="AN5044" s="172">
        <v>45821.696909722225</v>
      </c>
      <c r="AO5044" s="69" t="s">
        <v>258</v>
      </c>
      <c r="AP5044" s="69" t="s">
        <v>1913</v>
      </c>
      <c r="AQ5044" s="69" t="s">
        <v>258</v>
      </c>
      <c r="AR5044" s="69" t="s">
        <v>1916</v>
      </c>
    </row>
    <row r="5045" spans="36:44" ht="14.4">
      <c r="AJ5045" s="26" t="str">
        <f>VLOOKUP(AQ5045,'user list'!A:B,2,0)</f>
        <v>PDAO</v>
      </c>
      <c r="AK5045" s="26">
        <f t="shared" si="285"/>
        <v>6</v>
      </c>
      <c r="AL5045" s="26">
        <f t="shared" si="286"/>
        <v>13</v>
      </c>
      <c r="AM5045" s="94" t="str">
        <f t="shared" si="287"/>
        <v>6/13 Log In</v>
      </c>
      <c r="AN5045" s="172">
        <v>45821.69703703704</v>
      </c>
      <c r="AO5045" s="69" t="s">
        <v>258</v>
      </c>
      <c r="AP5045" s="69" t="s">
        <v>1913</v>
      </c>
      <c r="AQ5045" s="69" t="s">
        <v>258</v>
      </c>
      <c r="AR5045" s="69" t="s">
        <v>1916</v>
      </c>
    </row>
    <row r="5046" spans="36:44" ht="14.4">
      <c r="AJ5046" s="26" t="str">
        <f>VLOOKUP(AQ5046,'user list'!A:B,2,0)</f>
        <v>PDAO</v>
      </c>
      <c r="AK5046" s="26">
        <f t="shared" si="285"/>
        <v>6</v>
      </c>
      <c r="AL5046" s="26">
        <f t="shared" si="286"/>
        <v>13</v>
      </c>
      <c r="AM5046" s="94" t="str">
        <f t="shared" si="287"/>
        <v>6/13 Log In</v>
      </c>
      <c r="AN5046" s="172">
        <v>45821.697291666664</v>
      </c>
      <c r="AO5046" s="69" t="s">
        <v>258</v>
      </c>
      <c r="AP5046" s="69" t="s">
        <v>1913</v>
      </c>
      <c r="AQ5046" s="69" t="s">
        <v>258</v>
      </c>
      <c r="AR5046" s="69" t="s">
        <v>1916</v>
      </c>
    </row>
    <row r="5047" spans="36:44" ht="14.4">
      <c r="AJ5047" s="26" t="str">
        <f>VLOOKUP(AQ5047,'user list'!A:B,2,0)</f>
        <v>PDAO</v>
      </c>
      <c r="AK5047" s="26">
        <f t="shared" si="285"/>
        <v>6</v>
      </c>
      <c r="AL5047" s="26">
        <f t="shared" si="286"/>
        <v>13</v>
      </c>
      <c r="AM5047" s="94" t="str">
        <f t="shared" si="287"/>
        <v>6/13 Log In</v>
      </c>
      <c r="AN5047" s="172">
        <v>45821.697534722225</v>
      </c>
      <c r="AO5047" s="69" t="s">
        <v>258</v>
      </c>
      <c r="AP5047" s="69" t="s">
        <v>1913</v>
      </c>
      <c r="AQ5047" s="69" t="s">
        <v>258</v>
      </c>
      <c r="AR5047" s="69" t="s">
        <v>1916</v>
      </c>
    </row>
    <row r="5048" spans="36:44" ht="14.4">
      <c r="AJ5048" s="26" t="str">
        <f>VLOOKUP(AQ5048,'user list'!A:B,2,0)</f>
        <v>PDAO</v>
      </c>
      <c r="AK5048" s="26">
        <f t="shared" si="285"/>
        <v>6</v>
      </c>
      <c r="AL5048" s="26">
        <f t="shared" si="286"/>
        <v>13</v>
      </c>
      <c r="AM5048" s="94" t="str">
        <f t="shared" si="287"/>
        <v>6/13 Log In</v>
      </c>
      <c r="AN5048" s="172">
        <v>45821.698171296295</v>
      </c>
      <c r="AO5048" s="69" t="s">
        <v>258</v>
      </c>
      <c r="AP5048" s="69" t="s">
        <v>1913</v>
      </c>
      <c r="AQ5048" s="69" t="s">
        <v>258</v>
      </c>
      <c r="AR5048" s="69" t="s">
        <v>1916</v>
      </c>
    </row>
    <row r="5049" spans="36:44" ht="14.4">
      <c r="AJ5049" s="26" t="str">
        <f>VLOOKUP(AQ5049,'user list'!A:B,2,0)</f>
        <v>PDAO</v>
      </c>
      <c r="AK5049" s="26">
        <f t="shared" si="285"/>
        <v>6</v>
      </c>
      <c r="AL5049" s="26">
        <f t="shared" si="286"/>
        <v>13</v>
      </c>
      <c r="AM5049" s="94" t="str">
        <f t="shared" si="287"/>
        <v>6/13 Log In</v>
      </c>
      <c r="AN5049" s="172">
        <v>45821.699618055558</v>
      </c>
      <c r="AO5049" s="69" t="s">
        <v>258</v>
      </c>
      <c r="AP5049" s="69" t="s">
        <v>1913</v>
      </c>
      <c r="AQ5049" s="69" t="s">
        <v>258</v>
      </c>
      <c r="AR5049" s="69" t="s">
        <v>1916</v>
      </c>
    </row>
    <row r="5050" spans="36:44" ht="14.4">
      <c r="AJ5050" s="26" t="str">
        <f>VLOOKUP(AQ5050,'user list'!A:B,2,0)</f>
        <v>Admin</v>
      </c>
      <c r="AK5050" s="26">
        <f t="shared" si="285"/>
        <v>6</v>
      </c>
      <c r="AL5050" s="26">
        <f t="shared" si="286"/>
        <v>13</v>
      </c>
      <c r="AM5050" s="94" t="str">
        <f t="shared" si="287"/>
        <v>6/13 Log In</v>
      </c>
      <c r="AN5050" s="172">
        <v>45821.700555555559</v>
      </c>
      <c r="AO5050" s="69" t="s">
        <v>186</v>
      </c>
      <c r="AP5050" s="69" t="s">
        <v>1913</v>
      </c>
      <c r="AQ5050" s="69" t="s">
        <v>186</v>
      </c>
      <c r="AR5050" s="69" t="s">
        <v>1916</v>
      </c>
    </row>
    <row r="5051" spans="36:44" ht="14.4">
      <c r="AJ5051" s="26" t="str">
        <f>VLOOKUP(AQ5051,'user list'!A:B,2,0)</f>
        <v>Admin</v>
      </c>
      <c r="AK5051" s="26">
        <f t="shared" si="285"/>
        <v>6</v>
      </c>
      <c r="AL5051" s="26">
        <f t="shared" si="286"/>
        <v>13</v>
      </c>
      <c r="AM5051" s="94" t="str">
        <f t="shared" si="287"/>
        <v>6/13 Log In</v>
      </c>
      <c r="AN5051" s="172">
        <v>45821.700555555559</v>
      </c>
      <c r="AO5051" s="69" t="s">
        <v>186</v>
      </c>
      <c r="AP5051" s="69" t="s">
        <v>1913</v>
      </c>
      <c r="AQ5051" s="69" t="s">
        <v>186</v>
      </c>
      <c r="AR5051" s="69" t="s">
        <v>1916</v>
      </c>
    </row>
    <row r="5052" spans="36:44" ht="14.4">
      <c r="AJ5052" s="26" t="str">
        <f>VLOOKUP(AQ5052,'user list'!A:B,2,0)</f>
        <v>PESO</v>
      </c>
      <c r="AK5052" s="26">
        <f t="shared" si="285"/>
        <v>6</v>
      </c>
      <c r="AL5052" s="26">
        <f t="shared" si="286"/>
        <v>13</v>
      </c>
      <c r="AM5052" s="94" t="str">
        <f t="shared" si="287"/>
        <v>6/13 Log In</v>
      </c>
      <c r="AN5052" s="172">
        <v>45821.701296296298</v>
      </c>
      <c r="AO5052" s="69" t="s">
        <v>259</v>
      </c>
      <c r="AP5052" s="69" t="s">
        <v>1913</v>
      </c>
      <c r="AQ5052" s="69" t="s">
        <v>259</v>
      </c>
      <c r="AR5052" s="69" t="s">
        <v>1916</v>
      </c>
    </row>
    <row r="5053" spans="36:44" ht="14.4">
      <c r="AJ5053" s="26" t="str">
        <f>VLOOKUP(AQ5053,'user list'!A:B,2,0)</f>
        <v>SSDD</v>
      </c>
      <c r="AK5053" s="26">
        <f t="shared" si="285"/>
        <v>6</v>
      </c>
      <c r="AL5053" s="26">
        <f t="shared" si="286"/>
        <v>13</v>
      </c>
      <c r="AM5053" s="94" t="str">
        <f t="shared" si="287"/>
        <v>6/13 Log Off</v>
      </c>
      <c r="AN5053" s="172">
        <v>45821.702592592592</v>
      </c>
      <c r="AO5053" s="69" t="s">
        <v>273</v>
      </c>
      <c r="AP5053" s="69" t="s">
        <v>1913</v>
      </c>
      <c r="AQ5053" s="69" t="s">
        <v>273</v>
      </c>
      <c r="AR5053" s="69" t="s">
        <v>1917</v>
      </c>
    </row>
    <row r="5054" spans="36:44" ht="14.4">
      <c r="AJ5054" s="26" t="str">
        <f>VLOOKUP(AQ5054,'user list'!A:B,2,0)</f>
        <v>CAD</v>
      </c>
      <c r="AK5054" s="26">
        <f t="shared" si="285"/>
        <v>6</v>
      </c>
      <c r="AL5054" s="26">
        <f t="shared" si="286"/>
        <v>13</v>
      </c>
      <c r="AM5054" s="94" t="str">
        <f t="shared" si="287"/>
        <v>6/13 Log Off</v>
      </c>
      <c r="AN5054" s="172">
        <v>45821.7030787037</v>
      </c>
      <c r="AO5054" s="69" t="s">
        <v>196</v>
      </c>
      <c r="AP5054" s="69" t="s">
        <v>1913</v>
      </c>
      <c r="AQ5054" s="69" t="s">
        <v>196</v>
      </c>
      <c r="AR5054" s="69" t="s">
        <v>1917</v>
      </c>
    </row>
    <row r="5055" spans="36:44" ht="14.4">
      <c r="AJ5055" s="26" t="str">
        <f>VLOOKUP(AQ5055,'user list'!A:B,2,0)</f>
        <v>CAD</v>
      </c>
      <c r="AK5055" s="26">
        <f t="shared" si="285"/>
        <v>6</v>
      </c>
      <c r="AL5055" s="26">
        <f t="shared" si="286"/>
        <v>13</v>
      </c>
      <c r="AM5055" s="94" t="str">
        <f t="shared" si="287"/>
        <v>6/13 Log In</v>
      </c>
      <c r="AN5055" s="172">
        <v>45821.7031712963</v>
      </c>
      <c r="AO5055" s="69" t="s">
        <v>196</v>
      </c>
      <c r="AP5055" s="69" t="s">
        <v>1913</v>
      </c>
      <c r="AQ5055" s="69" t="s">
        <v>196</v>
      </c>
      <c r="AR5055" s="69" t="s">
        <v>1916</v>
      </c>
    </row>
    <row r="5056" spans="36:44" ht="14.4">
      <c r="AJ5056" s="26" t="str">
        <f>VLOOKUP(AQ5056,'user list'!A:B,2,0)</f>
        <v>SSDD</v>
      </c>
      <c r="AK5056" s="26">
        <f t="shared" si="285"/>
        <v>6</v>
      </c>
      <c r="AL5056" s="26">
        <f t="shared" si="286"/>
        <v>13</v>
      </c>
      <c r="AM5056" s="94" t="str">
        <f t="shared" si="287"/>
        <v>6/13 Log In</v>
      </c>
      <c r="AN5056" s="172">
        <v>45821.704513888886</v>
      </c>
      <c r="AO5056" s="69" t="s">
        <v>273</v>
      </c>
      <c r="AP5056" s="69" t="s">
        <v>1913</v>
      </c>
      <c r="AQ5056" s="69" t="s">
        <v>273</v>
      </c>
      <c r="AR5056" s="69" t="s">
        <v>1916</v>
      </c>
    </row>
    <row r="5057" spans="36:44" ht="14.4">
      <c r="AJ5057" s="26" t="str">
        <f>VLOOKUP(AQ5057,'user list'!A:B,2,0)</f>
        <v>BPLD</v>
      </c>
      <c r="AK5057" s="26">
        <f t="shared" si="285"/>
        <v>6</v>
      </c>
      <c r="AL5057" s="26">
        <f t="shared" si="286"/>
        <v>13</v>
      </c>
      <c r="AM5057" s="94" t="str">
        <f t="shared" si="287"/>
        <v>6/13 Log Off</v>
      </c>
      <c r="AN5057" s="172">
        <v>45821.705000000002</v>
      </c>
      <c r="AO5057" s="69" t="s">
        <v>194</v>
      </c>
      <c r="AP5057" s="69" t="s">
        <v>1913</v>
      </c>
      <c r="AQ5057" s="69" t="s">
        <v>194</v>
      </c>
      <c r="AR5057" s="69" t="s">
        <v>1917</v>
      </c>
    </row>
    <row r="5058" spans="36:44" ht="14.4">
      <c r="AJ5058" s="26" t="str">
        <f>VLOOKUP(AQ5058,'user list'!A:B,2,0)</f>
        <v>BPLD</v>
      </c>
      <c r="AK5058" s="26">
        <f t="shared" si="285"/>
        <v>6</v>
      </c>
      <c r="AL5058" s="26">
        <f t="shared" si="286"/>
        <v>13</v>
      </c>
      <c r="AM5058" s="94" t="str">
        <f t="shared" si="287"/>
        <v>6/13 Log In</v>
      </c>
      <c r="AN5058" s="172">
        <v>45821.705069444448</v>
      </c>
      <c r="AO5058" s="69" t="s">
        <v>194</v>
      </c>
      <c r="AP5058" s="69" t="s">
        <v>1913</v>
      </c>
      <c r="AQ5058" s="69" t="s">
        <v>194</v>
      </c>
      <c r="AR5058" s="69" t="s">
        <v>1916</v>
      </c>
    </row>
    <row r="5059" spans="36:44" ht="14.4">
      <c r="AJ5059" s="26" t="str">
        <f>VLOOKUP(AQ5059,'user list'!A:B,2,0)</f>
        <v>QCYDO</v>
      </c>
      <c r="AK5059" s="26">
        <f t="shared" si="285"/>
        <v>6</v>
      </c>
      <c r="AL5059" s="26">
        <f t="shared" si="286"/>
        <v>13</v>
      </c>
      <c r="AM5059" s="94" t="str">
        <f t="shared" si="287"/>
        <v>6/13 Log Off</v>
      </c>
      <c r="AN5059" s="172">
        <v>45821.706944444442</v>
      </c>
      <c r="AO5059" s="69" t="s">
        <v>270</v>
      </c>
      <c r="AP5059" s="69" t="s">
        <v>1913</v>
      </c>
      <c r="AQ5059" s="69" t="s">
        <v>270</v>
      </c>
      <c r="AR5059" s="69" t="s">
        <v>1917</v>
      </c>
    </row>
    <row r="5060" spans="36:44" ht="14.4">
      <c r="AJ5060" s="26" t="str">
        <f>VLOOKUP(AQ5060,'user list'!A:B,2,0)</f>
        <v>OCM</v>
      </c>
      <c r="AK5060" s="26">
        <f t="shared" si="285"/>
        <v>6</v>
      </c>
      <c r="AL5060" s="26">
        <f t="shared" si="286"/>
        <v>13</v>
      </c>
      <c r="AM5060" s="94" t="str">
        <f t="shared" si="287"/>
        <v>6/13 Log Off</v>
      </c>
      <c r="AN5060" s="172">
        <v>45821.708599537036</v>
      </c>
      <c r="AO5060" s="69" t="s">
        <v>235</v>
      </c>
      <c r="AP5060" s="69" t="s">
        <v>1913</v>
      </c>
      <c r="AQ5060" s="69" t="s">
        <v>235</v>
      </c>
      <c r="AR5060" s="69" t="s">
        <v>1917</v>
      </c>
    </row>
    <row r="5061" spans="36:44" ht="14.4">
      <c r="AJ5061" s="26" t="str">
        <f>VLOOKUP(AQ5061,'user list'!A:B,2,0)</f>
        <v>OCM</v>
      </c>
      <c r="AK5061" s="26">
        <f t="shared" si="285"/>
        <v>6</v>
      </c>
      <c r="AL5061" s="26">
        <f t="shared" si="286"/>
        <v>13</v>
      </c>
      <c r="AM5061" s="94" t="str">
        <f t="shared" si="287"/>
        <v>6/13 Log In</v>
      </c>
      <c r="AN5061" s="172">
        <v>45821.708657407406</v>
      </c>
      <c r="AO5061" s="69" t="s">
        <v>235</v>
      </c>
      <c r="AP5061" s="69" t="s">
        <v>1913</v>
      </c>
      <c r="AQ5061" s="69" t="s">
        <v>235</v>
      </c>
      <c r="AR5061" s="69" t="s">
        <v>1916</v>
      </c>
    </row>
    <row r="5062" spans="36:44" ht="14.4">
      <c r="AJ5062" s="26" t="str">
        <f>VLOOKUP(AQ5062,'user list'!A:B,2,0)</f>
        <v>CTO</v>
      </c>
      <c r="AK5062" s="26">
        <f t="shared" si="285"/>
        <v>6</v>
      </c>
      <c r="AL5062" s="26">
        <f t="shared" si="286"/>
        <v>13</v>
      </c>
      <c r="AM5062" s="94" t="str">
        <f t="shared" si="287"/>
        <v>6/13 Log Off</v>
      </c>
      <c r="AN5062" s="172">
        <v>45821.709016203706</v>
      </c>
      <c r="AO5062" s="69" t="s">
        <v>207</v>
      </c>
      <c r="AP5062" s="69" t="s">
        <v>1913</v>
      </c>
      <c r="AQ5062" s="69" t="s">
        <v>207</v>
      </c>
      <c r="AR5062" s="69" t="s">
        <v>1917</v>
      </c>
    </row>
    <row r="5063" spans="36:44" ht="14.4">
      <c r="AJ5063" s="26" t="str">
        <f>VLOOKUP(AQ5063,'user list'!A:B,2,0)</f>
        <v>BPLD</v>
      </c>
      <c r="AK5063" s="26">
        <f t="shared" si="285"/>
        <v>6</v>
      </c>
      <c r="AL5063" s="26">
        <f t="shared" si="286"/>
        <v>13</v>
      </c>
      <c r="AM5063" s="94" t="str">
        <f t="shared" si="287"/>
        <v>6/13 Log Off</v>
      </c>
      <c r="AN5063" s="172">
        <v>45821.709120370368</v>
      </c>
      <c r="AO5063" s="69" t="s">
        <v>194</v>
      </c>
      <c r="AP5063" s="69" t="s">
        <v>1913</v>
      </c>
      <c r="AQ5063" s="69" t="s">
        <v>194</v>
      </c>
      <c r="AR5063" s="69" t="s">
        <v>1917</v>
      </c>
    </row>
    <row r="5064" spans="36:44" ht="14.4">
      <c r="AJ5064" s="26" t="str">
        <f>VLOOKUP(AQ5064,'user list'!A:B,2,0)</f>
        <v>OCM</v>
      </c>
      <c r="AK5064" s="26">
        <f t="shared" si="285"/>
        <v>6</v>
      </c>
      <c r="AL5064" s="26">
        <f t="shared" si="286"/>
        <v>13</v>
      </c>
      <c r="AM5064" s="94" t="str">
        <f t="shared" si="287"/>
        <v>6/13 Log Off</v>
      </c>
      <c r="AN5064" s="172">
        <v>45821.718113425923</v>
      </c>
      <c r="AO5064" s="69" t="s">
        <v>232</v>
      </c>
      <c r="AP5064" s="69" t="s">
        <v>1913</v>
      </c>
      <c r="AQ5064" s="69" t="s">
        <v>232</v>
      </c>
      <c r="AR5064" s="69" t="s">
        <v>1917</v>
      </c>
    </row>
    <row r="5065" spans="36:44" ht="14.4">
      <c r="AJ5065" s="26" t="str">
        <f>VLOOKUP(AQ5065,'user list'!A:B,2,0)</f>
        <v>SSDD</v>
      </c>
      <c r="AK5065" s="26">
        <f t="shared" si="285"/>
        <v>6</v>
      </c>
      <c r="AL5065" s="26">
        <f t="shared" si="286"/>
        <v>13</v>
      </c>
      <c r="AM5065" s="94" t="str">
        <f t="shared" si="287"/>
        <v>6/13 Log Off</v>
      </c>
      <c r="AN5065" s="172">
        <v>45821.719710648147</v>
      </c>
      <c r="AO5065" s="69" t="s">
        <v>273</v>
      </c>
      <c r="AP5065" s="69" t="s">
        <v>1913</v>
      </c>
      <c r="AQ5065" s="69" t="s">
        <v>273</v>
      </c>
      <c r="AR5065" s="69" t="s">
        <v>1917</v>
      </c>
    </row>
    <row r="5066" spans="36:44" ht="14.4">
      <c r="AJ5066" s="26" t="str">
        <f>VLOOKUP(AQ5066,'user list'!A:B,2,0)</f>
        <v>CAD</v>
      </c>
      <c r="AK5066" s="26">
        <f t="shared" si="285"/>
        <v>6</v>
      </c>
      <c r="AL5066" s="26">
        <f t="shared" si="286"/>
        <v>13</v>
      </c>
      <c r="AM5066" s="94" t="str">
        <f t="shared" si="287"/>
        <v>6/13 Log Off</v>
      </c>
      <c r="AN5066" s="172">
        <v>45821.724976851852</v>
      </c>
      <c r="AO5066" s="69" t="s">
        <v>196</v>
      </c>
      <c r="AP5066" s="69" t="s">
        <v>1913</v>
      </c>
      <c r="AQ5066" s="69" t="s">
        <v>196</v>
      </c>
      <c r="AR5066" s="69" t="s">
        <v>1917</v>
      </c>
    </row>
    <row r="5067" spans="36:44" ht="14.4">
      <c r="AJ5067" s="26" t="str">
        <f>VLOOKUP(AQ5067,'user list'!A:B,2,0)</f>
        <v>OCA</v>
      </c>
      <c r="AK5067" s="26">
        <f t="shared" si="285"/>
        <v>6</v>
      </c>
      <c r="AL5067" s="26">
        <f t="shared" si="286"/>
        <v>13</v>
      </c>
      <c r="AM5067" s="94" t="str">
        <f t="shared" si="287"/>
        <v>6/13 Log Off</v>
      </c>
      <c r="AN5067" s="172">
        <v>45821.725486111114</v>
      </c>
      <c r="AO5067" s="69" t="s">
        <v>227</v>
      </c>
      <c r="AP5067" s="69" t="s">
        <v>1913</v>
      </c>
      <c r="AQ5067" s="69" t="s">
        <v>227</v>
      </c>
      <c r="AR5067" s="69" t="s">
        <v>1917</v>
      </c>
    </row>
    <row r="5068" spans="36:44" ht="14.4">
      <c r="AJ5068" s="26" t="str">
        <f>VLOOKUP(AQ5068,'user list'!A:B,2,0)</f>
        <v>OCA</v>
      </c>
      <c r="AK5068" s="26">
        <f t="shared" si="285"/>
        <v>6</v>
      </c>
      <c r="AL5068" s="26">
        <f t="shared" si="286"/>
        <v>13</v>
      </c>
      <c r="AM5068" s="94" t="str">
        <f t="shared" si="287"/>
        <v>6/13 Log In</v>
      </c>
      <c r="AN5068" s="172">
        <v>45821.725601851853</v>
      </c>
      <c r="AO5068" s="69" t="s">
        <v>227</v>
      </c>
      <c r="AP5068" s="69" t="s">
        <v>1913</v>
      </c>
      <c r="AQ5068" s="69" t="s">
        <v>227</v>
      </c>
      <c r="AR5068" s="69" t="s">
        <v>1916</v>
      </c>
    </row>
    <row r="5069" spans="36:44" ht="14.4">
      <c r="AJ5069" s="26" t="str">
        <f>VLOOKUP(AQ5069,'user list'!A:B,2,0)</f>
        <v>ITDD</v>
      </c>
      <c r="AK5069" s="26">
        <f t="shared" si="285"/>
        <v>6</v>
      </c>
      <c r="AL5069" s="26">
        <f t="shared" si="286"/>
        <v>13</v>
      </c>
      <c r="AM5069" s="94" t="str">
        <f t="shared" si="287"/>
        <v>6/13 Log In</v>
      </c>
      <c r="AN5069" s="172">
        <v>45821.767152777778</v>
      </c>
      <c r="AO5069" s="69" t="s">
        <v>219</v>
      </c>
      <c r="AP5069" s="69" t="s">
        <v>1913</v>
      </c>
      <c r="AQ5069" s="69" t="s">
        <v>219</v>
      </c>
      <c r="AR5069" s="69" t="s">
        <v>1916</v>
      </c>
    </row>
    <row r="5070" spans="36:44" ht="14.4">
      <c r="AJ5070" s="26" t="str">
        <f>VLOOKUP(AQ5070,'user list'!A:B,2,0)</f>
        <v>Admin</v>
      </c>
      <c r="AK5070" s="26">
        <f t="shared" si="285"/>
        <v>6</v>
      </c>
      <c r="AL5070" s="26">
        <f t="shared" si="286"/>
        <v>13</v>
      </c>
      <c r="AM5070" s="94" t="str">
        <f t="shared" si="287"/>
        <v>6/13 Log In</v>
      </c>
      <c r="AN5070" s="172">
        <v>45821.767465277779</v>
      </c>
      <c r="AO5070" s="69" t="s">
        <v>186</v>
      </c>
      <c r="AP5070" s="69" t="s">
        <v>1913</v>
      </c>
      <c r="AQ5070" s="69" t="s">
        <v>186</v>
      </c>
      <c r="AR5070" s="69" t="s">
        <v>1916</v>
      </c>
    </row>
    <row r="5071" spans="36:44" ht="14.4">
      <c r="AJ5071" s="26" t="str">
        <f>VLOOKUP(AQ5071,'user list'!A:B,2,0)</f>
        <v>Admin</v>
      </c>
      <c r="AK5071" s="26">
        <f t="shared" si="285"/>
        <v>6</v>
      </c>
      <c r="AL5071" s="26">
        <f t="shared" si="286"/>
        <v>13</v>
      </c>
      <c r="AM5071" s="94" t="str">
        <f t="shared" si="287"/>
        <v>6/13 Log In</v>
      </c>
      <c r="AN5071" s="172">
        <v>45821.767465277779</v>
      </c>
      <c r="AO5071" s="69" t="s">
        <v>186</v>
      </c>
      <c r="AP5071" s="69" t="s">
        <v>1913</v>
      </c>
      <c r="AQ5071" s="69" t="s">
        <v>186</v>
      </c>
      <c r="AR5071" s="69" t="s">
        <v>1916</v>
      </c>
    </row>
    <row r="5072" spans="36:44" ht="14.4">
      <c r="AJ5072" s="26" t="str">
        <f>VLOOKUP(AQ5072,'user list'!A:B,2,0)</f>
        <v>ITDD</v>
      </c>
      <c r="AK5072" s="26">
        <f t="shared" si="285"/>
        <v>6</v>
      </c>
      <c r="AL5072" s="26">
        <f t="shared" si="286"/>
        <v>13</v>
      </c>
      <c r="AM5072" s="94" t="str">
        <f t="shared" si="287"/>
        <v>6/13 Log Off</v>
      </c>
      <c r="AN5072" s="172">
        <v>45821.768113425926</v>
      </c>
      <c r="AO5072" s="69" t="s">
        <v>219</v>
      </c>
      <c r="AP5072" s="69" t="s">
        <v>1913</v>
      </c>
      <c r="AQ5072" s="69" t="s">
        <v>219</v>
      </c>
      <c r="AR5072" s="69" t="s">
        <v>1917</v>
      </c>
    </row>
    <row r="5073" spans="36:44" ht="14.4">
      <c r="AJ5073" s="26" t="str">
        <f>VLOOKUP(AQ5073,'user list'!A:B,2,0)</f>
        <v>CGSD</v>
      </c>
      <c r="AK5073" s="26">
        <f t="shared" si="285"/>
        <v>6</v>
      </c>
      <c r="AL5073" s="26">
        <f t="shared" si="286"/>
        <v>14</v>
      </c>
      <c r="AM5073" s="94" t="str">
        <f t="shared" si="287"/>
        <v>6/14 Log In</v>
      </c>
      <c r="AN5073" s="172">
        <v>45822.448993055557</v>
      </c>
      <c r="AO5073" s="69" t="s">
        <v>200</v>
      </c>
      <c r="AP5073" s="69" t="s">
        <v>1913</v>
      </c>
      <c r="AQ5073" s="69" t="s">
        <v>200</v>
      </c>
      <c r="AR5073" s="69" t="s">
        <v>1916</v>
      </c>
    </row>
    <row r="5074" spans="36:44" ht="14.4">
      <c r="AJ5074" s="26" t="str">
        <f>VLOOKUP(AQ5074,'user list'!A:B,2,0)</f>
        <v>Admin</v>
      </c>
      <c r="AK5074" s="26">
        <f t="shared" si="285"/>
        <v>6</v>
      </c>
      <c r="AL5074" s="26">
        <f t="shared" si="286"/>
        <v>14</v>
      </c>
      <c r="AM5074" s="94" t="str">
        <f t="shared" si="287"/>
        <v>6/14 Log In</v>
      </c>
      <c r="AN5074" s="172">
        <v>45822.449548611112</v>
      </c>
      <c r="AO5074" s="69" t="s">
        <v>186</v>
      </c>
      <c r="AP5074" s="69" t="s">
        <v>1913</v>
      </c>
      <c r="AQ5074" s="69" t="s">
        <v>186</v>
      </c>
      <c r="AR5074" s="69" t="s">
        <v>1916</v>
      </c>
    </row>
    <row r="5075" spans="36:44" ht="14.4">
      <c r="AJ5075" s="26" t="str">
        <f>VLOOKUP(AQ5075,'user list'!A:B,2,0)</f>
        <v>Admin</v>
      </c>
      <c r="AK5075" s="26">
        <f t="shared" si="285"/>
        <v>6</v>
      </c>
      <c r="AL5075" s="26">
        <f t="shared" si="286"/>
        <v>14</v>
      </c>
      <c r="AM5075" s="94" t="str">
        <f t="shared" si="287"/>
        <v>6/14 Log In</v>
      </c>
      <c r="AN5075" s="172">
        <v>45822.449548611112</v>
      </c>
      <c r="AO5075" s="69" t="s">
        <v>186</v>
      </c>
      <c r="AP5075" s="69" t="s">
        <v>1913</v>
      </c>
      <c r="AQ5075" s="69" t="s">
        <v>186</v>
      </c>
      <c r="AR5075" s="69" t="s">
        <v>1916</v>
      </c>
    </row>
    <row r="5076" spans="36:44" ht="14.4">
      <c r="AJ5076" s="26" t="str">
        <f>VLOOKUP(AQ5076,'user list'!A:B,2,0)</f>
        <v>CGSD</v>
      </c>
      <c r="AK5076" s="26">
        <f t="shared" si="285"/>
        <v>6</v>
      </c>
      <c r="AL5076" s="26">
        <f t="shared" si="286"/>
        <v>14</v>
      </c>
      <c r="AM5076" s="94" t="str">
        <f t="shared" si="287"/>
        <v>6/14 Log Off</v>
      </c>
      <c r="AN5076" s="172">
        <v>45822.465856481482</v>
      </c>
      <c r="AO5076" s="69" t="s">
        <v>200</v>
      </c>
      <c r="AP5076" s="69" t="s">
        <v>1913</v>
      </c>
      <c r="AQ5076" s="69" t="s">
        <v>200</v>
      </c>
      <c r="AR5076" s="69" t="s">
        <v>1917</v>
      </c>
    </row>
    <row r="5077" spans="36:44" ht="14.4">
      <c r="AJ5077" s="26" t="str">
        <f>VLOOKUP(AQ5077,'user list'!A:B,2,0)</f>
        <v>CAD</v>
      </c>
      <c r="AK5077" s="26">
        <f t="shared" si="285"/>
        <v>6</v>
      </c>
      <c r="AL5077" s="26">
        <f t="shared" si="286"/>
        <v>14</v>
      </c>
      <c r="AM5077" s="94" t="str">
        <f t="shared" si="287"/>
        <v>6/14 Log In</v>
      </c>
      <c r="AN5077" s="172">
        <v>45822.552384259259</v>
      </c>
      <c r="AO5077" s="69" t="s">
        <v>196</v>
      </c>
      <c r="AP5077" s="69" t="s">
        <v>1913</v>
      </c>
      <c r="AQ5077" s="69" t="s">
        <v>196</v>
      </c>
      <c r="AR5077" s="69" t="s">
        <v>1916</v>
      </c>
    </row>
    <row r="5078" spans="36:44" ht="14.4">
      <c r="AJ5078" s="26" t="str">
        <f>VLOOKUP(AQ5078,'user list'!A:B,2,0)</f>
        <v>CAD</v>
      </c>
      <c r="AK5078" s="26">
        <f t="shared" si="285"/>
        <v>6</v>
      </c>
      <c r="AL5078" s="26">
        <f t="shared" si="286"/>
        <v>14</v>
      </c>
      <c r="AM5078" s="94" t="str">
        <f t="shared" si="287"/>
        <v>6/14 Log Off</v>
      </c>
      <c r="AN5078" s="172">
        <v>45822.608969907407</v>
      </c>
      <c r="AO5078" s="69" t="s">
        <v>196</v>
      </c>
      <c r="AP5078" s="69" t="s">
        <v>1913</v>
      </c>
      <c r="AQ5078" s="69" t="s">
        <v>196</v>
      </c>
      <c r="AR5078" s="69" t="s">
        <v>1917</v>
      </c>
    </row>
    <row r="5079" spans="36:44" ht="14.4">
      <c r="AJ5079" s="26" t="str">
        <f>VLOOKUP(AQ5079,'user list'!A:B,2,0)</f>
        <v>CAD</v>
      </c>
      <c r="AK5079" s="26">
        <f t="shared" si="285"/>
        <v>6</v>
      </c>
      <c r="AL5079" s="26">
        <f t="shared" si="286"/>
        <v>14</v>
      </c>
      <c r="AM5079" s="94" t="str">
        <f t="shared" si="287"/>
        <v>6/14 Log In</v>
      </c>
      <c r="AN5079" s="172">
        <v>45822.609212962961</v>
      </c>
      <c r="AO5079" s="69" t="s">
        <v>196</v>
      </c>
      <c r="AP5079" s="69" t="s">
        <v>1913</v>
      </c>
      <c r="AQ5079" s="69" t="s">
        <v>196</v>
      </c>
      <c r="AR5079" s="69" t="s">
        <v>1916</v>
      </c>
    </row>
    <row r="5080" spans="36:44" ht="14.4">
      <c r="AJ5080" s="26" t="str">
        <f>VLOOKUP(AQ5080,'user list'!A:B,2,0)</f>
        <v>Admin</v>
      </c>
      <c r="AK5080" s="26">
        <f t="shared" si="285"/>
        <v>6</v>
      </c>
      <c r="AL5080" s="26">
        <f t="shared" si="286"/>
        <v>14</v>
      </c>
      <c r="AM5080" s="94" t="str">
        <f t="shared" si="287"/>
        <v>6/14 Log In</v>
      </c>
      <c r="AN5080" s="172">
        <v>45822.61074074074</v>
      </c>
      <c r="AO5080" s="69" t="s">
        <v>186</v>
      </c>
      <c r="AP5080" s="69" t="s">
        <v>1913</v>
      </c>
      <c r="AQ5080" s="69" t="s">
        <v>186</v>
      </c>
      <c r="AR5080" s="69" t="s">
        <v>1916</v>
      </c>
    </row>
    <row r="5081" spans="36:44" ht="14.4">
      <c r="AJ5081" s="26" t="str">
        <f>VLOOKUP(AQ5081,'user list'!A:B,2,0)</f>
        <v>Admin</v>
      </c>
      <c r="AK5081" s="26">
        <f t="shared" si="285"/>
        <v>6</v>
      </c>
      <c r="AL5081" s="26">
        <f t="shared" si="286"/>
        <v>14</v>
      </c>
      <c r="AM5081" s="94" t="str">
        <f t="shared" si="287"/>
        <v>6/14 Log In</v>
      </c>
      <c r="AN5081" s="172">
        <v>45822.61074074074</v>
      </c>
      <c r="AO5081" s="69" t="s">
        <v>186</v>
      </c>
      <c r="AP5081" s="69" t="s">
        <v>1913</v>
      </c>
      <c r="AQ5081" s="69" t="s">
        <v>186</v>
      </c>
      <c r="AR5081" s="69" t="s">
        <v>1916</v>
      </c>
    </row>
    <row r="5082" spans="36:44" ht="14.4">
      <c r="AJ5082" s="26" t="str">
        <f>VLOOKUP(AQ5082,'user list'!A:B,2,0)</f>
        <v>CAD</v>
      </c>
      <c r="AK5082" s="26">
        <f t="shared" si="285"/>
        <v>6</v>
      </c>
      <c r="AL5082" s="26">
        <f t="shared" si="286"/>
        <v>14</v>
      </c>
      <c r="AM5082" s="94" t="str">
        <f t="shared" si="287"/>
        <v>6/14 Log Off</v>
      </c>
      <c r="AN5082" s="172">
        <v>45822.662951388891</v>
      </c>
      <c r="AO5082" s="69" t="s">
        <v>196</v>
      </c>
      <c r="AP5082" s="69" t="s">
        <v>1913</v>
      </c>
      <c r="AQ5082" s="69" t="s">
        <v>196</v>
      </c>
      <c r="AR5082" s="69" t="s">
        <v>1917</v>
      </c>
    </row>
    <row r="5083" spans="36:44" ht="14.4">
      <c r="AJ5083" s="26" t="str">
        <f>VLOOKUP(AQ5083,'user list'!A:B,2,0)</f>
        <v>QCPL</v>
      </c>
      <c r="AK5083" s="26">
        <f t="shared" si="285"/>
        <v>6</v>
      </c>
      <c r="AL5083" s="26">
        <f t="shared" si="286"/>
        <v>16</v>
      </c>
      <c r="AM5083" s="94" t="str">
        <f t="shared" si="287"/>
        <v>6/16 Log In</v>
      </c>
      <c r="AN5083" s="172">
        <v>45824.260497685187</v>
      </c>
      <c r="AO5083" s="69" t="s">
        <v>268</v>
      </c>
      <c r="AP5083" s="69" t="s">
        <v>1913</v>
      </c>
      <c r="AQ5083" s="69" t="s">
        <v>268</v>
      </c>
      <c r="AR5083" s="69" t="s">
        <v>1916</v>
      </c>
    </row>
    <row r="5084" spans="36:44" ht="14.4">
      <c r="AJ5084" s="26" t="str">
        <f>VLOOKUP(AQ5084,'user list'!A:B,2,0)</f>
        <v>QCPL</v>
      </c>
      <c r="AK5084" s="26">
        <f t="shared" si="285"/>
        <v>6</v>
      </c>
      <c r="AL5084" s="26">
        <f t="shared" si="286"/>
        <v>16</v>
      </c>
      <c r="AM5084" s="94" t="str">
        <f t="shared" si="287"/>
        <v>6/16 Log Off</v>
      </c>
      <c r="AN5084" s="172">
        <v>45824.296898148146</v>
      </c>
      <c r="AO5084" s="69" t="s">
        <v>268</v>
      </c>
      <c r="AP5084" s="69" t="s">
        <v>1913</v>
      </c>
      <c r="AQ5084" s="69" t="s">
        <v>268</v>
      </c>
      <c r="AR5084" s="69" t="s">
        <v>1917</v>
      </c>
    </row>
    <row r="5085" spans="36:44" ht="14.4">
      <c r="AJ5085" s="26" t="str">
        <f>VLOOKUP(AQ5085,'user list'!A:B,2,0)</f>
        <v>QCPL</v>
      </c>
      <c r="AK5085" s="26">
        <f t="shared" si="285"/>
        <v>6</v>
      </c>
      <c r="AL5085" s="26">
        <f t="shared" si="286"/>
        <v>16</v>
      </c>
      <c r="AM5085" s="94" t="str">
        <f t="shared" si="287"/>
        <v>6/16 Log In</v>
      </c>
      <c r="AN5085" s="172">
        <v>45824.297048611108</v>
      </c>
      <c r="AO5085" s="69" t="s">
        <v>268</v>
      </c>
      <c r="AP5085" s="69" t="s">
        <v>1913</v>
      </c>
      <c r="AQ5085" s="69" t="s">
        <v>268</v>
      </c>
      <c r="AR5085" s="69" t="s">
        <v>1916</v>
      </c>
    </row>
    <row r="5086" spans="36:44" ht="14.4">
      <c r="AJ5086" s="26" t="str">
        <f>VLOOKUP(AQ5086,'user list'!A:B,2,0)</f>
        <v>BPLD</v>
      </c>
      <c r="AK5086" s="26">
        <f t="shared" si="285"/>
        <v>6</v>
      </c>
      <c r="AL5086" s="26">
        <f t="shared" si="286"/>
        <v>16</v>
      </c>
      <c r="AM5086" s="94" t="str">
        <f t="shared" si="287"/>
        <v>6/16 Log In</v>
      </c>
      <c r="AN5086" s="172">
        <v>45824.298159722224</v>
      </c>
      <c r="AO5086" s="69" t="s">
        <v>194</v>
      </c>
      <c r="AP5086" s="69" t="s">
        <v>1913</v>
      </c>
      <c r="AQ5086" s="69" t="s">
        <v>194</v>
      </c>
      <c r="AR5086" s="69" t="s">
        <v>1916</v>
      </c>
    </row>
    <row r="5087" spans="36:44" ht="14.4">
      <c r="AJ5087" s="26" t="str">
        <f>VLOOKUP(AQ5087,'user list'!A:B,2,0)</f>
        <v>DBO</v>
      </c>
      <c r="AK5087" s="26">
        <f t="shared" si="285"/>
        <v>6</v>
      </c>
      <c r="AL5087" s="26">
        <f t="shared" si="286"/>
        <v>16</v>
      </c>
      <c r="AM5087" s="94" t="str">
        <f t="shared" si="287"/>
        <v>6/16 Log In</v>
      </c>
      <c r="AN5087" s="172">
        <v>45824.298726851855</v>
      </c>
      <c r="AO5087" s="69" t="s">
        <v>209</v>
      </c>
      <c r="AP5087" s="69" t="s">
        <v>1913</v>
      </c>
      <c r="AQ5087" s="69" t="s">
        <v>209</v>
      </c>
      <c r="AR5087" s="69" t="s">
        <v>1916</v>
      </c>
    </row>
    <row r="5088" spans="36:44" ht="14.4">
      <c r="AJ5088" s="26" t="str">
        <f>VLOOKUP(AQ5088,'user list'!A:B,2,0)</f>
        <v>QCPL</v>
      </c>
      <c r="AK5088" s="26">
        <f t="shared" si="285"/>
        <v>6</v>
      </c>
      <c r="AL5088" s="26">
        <f t="shared" si="286"/>
        <v>16</v>
      </c>
      <c r="AM5088" s="94" t="str">
        <f t="shared" si="287"/>
        <v>6/16 Log Off</v>
      </c>
      <c r="AN5088" s="172">
        <v>45824.307627314818</v>
      </c>
      <c r="AO5088" s="69" t="s">
        <v>268</v>
      </c>
      <c r="AP5088" s="69" t="s">
        <v>1913</v>
      </c>
      <c r="AQ5088" s="69" t="s">
        <v>268</v>
      </c>
      <c r="AR5088" s="69" t="s">
        <v>1917</v>
      </c>
    </row>
    <row r="5089" spans="36:44" ht="14.4">
      <c r="AJ5089" s="26" t="str">
        <f>VLOOKUP(AQ5089,'user list'!A:B,2,0)</f>
        <v>DBO</v>
      </c>
      <c r="AK5089" s="26">
        <f t="shared" si="285"/>
        <v>6</v>
      </c>
      <c r="AL5089" s="26">
        <f t="shared" si="286"/>
        <v>16</v>
      </c>
      <c r="AM5089" s="94" t="str">
        <f t="shared" si="287"/>
        <v>6/16 Log Off</v>
      </c>
      <c r="AN5089" s="172">
        <v>45824.314062500001</v>
      </c>
      <c r="AO5089" s="69" t="s">
        <v>209</v>
      </c>
      <c r="AP5089" s="69" t="s">
        <v>1913</v>
      </c>
      <c r="AQ5089" s="69" t="s">
        <v>209</v>
      </c>
      <c r="AR5089" s="69" t="s">
        <v>1917</v>
      </c>
    </row>
    <row r="5090" spans="36:44" ht="14.4">
      <c r="AJ5090" s="26" t="str">
        <f>VLOOKUP(AQ5090,'user list'!A:B,2,0)</f>
        <v>DBO</v>
      </c>
      <c r="AK5090" s="26">
        <f t="shared" si="285"/>
        <v>6</v>
      </c>
      <c r="AL5090" s="26">
        <f t="shared" si="286"/>
        <v>16</v>
      </c>
      <c r="AM5090" s="94" t="str">
        <f t="shared" si="287"/>
        <v>6/16 Log In</v>
      </c>
      <c r="AN5090" s="172">
        <v>45824.314166666663</v>
      </c>
      <c r="AO5090" s="69" t="s">
        <v>209</v>
      </c>
      <c r="AP5090" s="69" t="s">
        <v>1913</v>
      </c>
      <c r="AQ5090" s="69" t="s">
        <v>209</v>
      </c>
      <c r="AR5090" s="69" t="s">
        <v>1916</v>
      </c>
    </row>
    <row r="5091" spans="36:44" ht="14.4">
      <c r="AJ5091" s="26" t="str">
        <f>VLOOKUP(AQ5091,'user list'!A:B,2,0)</f>
        <v>Admin</v>
      </c>
      <c r="AK5091" s="26">
        <f t="shared" ref="AK5091:AK5154" si="288">MONTH(AN5091)</f>
        <v>6</v>
      </c>
      <c r="AL5091" s="26">
        <f t="shared" ref="AL5091:AL5154" si="289">DAY(AN5091)</f>
        <v>16</v>
      </c>
      <c r="AM5091" s="94" t="str">
        <f t="shared" ref="AM5091:AM5154" si="290">AK5091&amp;"/"&amp;AL5091&amp;" "&amp;AR5091</f>
        <v>6/16 Log In</v>
      </c>
      <c r="AN5091" s="172">
        <v>45824.318668981483</v>
      </c>
      <c r="AO5091" s="69" t="s">
        <v>186</v>
      </c>
      <c r="AP5091" s="69" t="s">
        <v>1913</v>
      </c>
      <c r="AQ5091" s="69" t="s">
        <v>186</v>
      </c>
      <c r="AR5091" s="69" t="s">
        <v>1916</v>
      </c>
    </row>
    <row r="5092" spans="36:44" ht="14.4">
      <c r="AJ5092" s="26" t="str">
        <f>VLOOKUP(AQ5092,'user list'!A:B,2,0)</f>
        <v>BPLD</v>
      </c>
      <c r="AK5092" s="26">
        <f t="shared" si="288"/>
        <v>6</v>
      </c>
      <c r="AL5092" s="26">
        <f t="shared" si="289"/>
        <v>16</v>
      </c>
      <c r="AM5092" s="94" t="str">
        <f t="shared" si="290"/>
        <v>6/16 Log Off</v>
      </c>
      <c r="AN5092" s="172">
        <v>45824.342048611114</v>
      </c>
      <c r="AO5092" s="69" t="s">
        <v>194</v>
      </c>
      <c r="AP5092" s="69" t="s">
        <v>1913</v>
      </c>
      <c r="AQ5092" s="69" t="s">
        <v>194</v>
      </c>
      <c r="AR5092" s="69" t="s">
        <v>1917</v>
      </c>
    </row>
    <row r="5093" spans="36:44" ht="14.4">
      <c r="AJ5093" s="26" t="str">
        <f>VLOOKUP(AQ5093,'user list'!A:B,2,0)</f>
        <v>BPLD</v>
      </c>
      <c r="AK5093" s="26">
        <f t="shared" si="288"/>
        <v>6</v>
      </c>
      <c r="AL5093" s="26">
        <f t="shared" si="289"/>
        <v>16</v>
      </c>
      <c r="AM5093" s="94" t="str">
        <f t="shared" si="290"/>
        <v>6/16 Log In</v>
      </c>
      <c r="AN5093" s="172">
        <v>45824.342129629629</v>
      </c>
      <c r="AO5093" s="69" t="s">
        <v>194</v>
      </c>
      <c r="AP5093" s="69" t="s">
        <v>1913</v>
      </c>
      <c r="AQ5093" s="69" t="s">
        <v>194</v>
      </c>
      <c r="AR5093" s="69" t="s">
        <v>1916</v>
      </c>
    </row>
    <row r="5094" spans="36:44" ht="14.4">
      <c r="AJ5094" s="26" t="str">
        <f>VLOOKUP(AQ5094,'user list'!A:B,2,0)</f>
        <v>OSSP</v>
      </c>
      <c r="AK5094" s="26">
        <f t="shared" si="288"/>
        <v>6</v>
      </c>
      <c r="AL5094" s="26">
        <f t="shared" si="289"/>
        <v>16</v>
      </c>
      <c r="AM5094" s="94" t="str">
        <f t="shared" si="290"/>
        <v>6/16 Log In</v>
      </c>
      <c r="AN5094" s="172">
        <v>45824.343576388892</v>
      </c>
      <c r="AO5094" s="69" t="s">
        <v>255</v>
      </c>
      <c r="AP5094" s="69" t="s">
        <v>1913</v>
      </c>
      <c r="AQ5094" s="69" t="s">
        <v>255</v>
      </c>
      <c r="AR5094" s="69" t="s">
        <v>1916</v>
      </c>
    </row>
    <row r="5095" spans="36:44" ht="14.4">
      <c r="AJ5095" s="26" t="str">
        <f>VLOOKUP(AQ5095,'user list'!A:B,2,0)</f>
        <v>DOE</v>
      </c>
      <c r="AK5095" s="26">
        <f t="shared" si="288"/>
        <v>6</v>
      </c>
      <c r="AL5095" s="26">
        <f t="shared" si="289"/>
        <v>16</v>
      </c>
      <c r="AM5095" s="94" t="str">
        <f t="shared" si="290"/>
        <v>6/16 Log Off</v>
      </c>
      <c r="AN5095" s="172">
        <v>45824.343935185185</v>
      </c>
      <c r="AO5095" s="69" t="s">
        <v>212</v>
      </c>
      <c r="AP5095" s="69" t="s">
        <v>1913</v>
      </c>
      <c r="AQ5095" s="69" t="s">
        <v>212</v>
      </c>
      <c r="AR5095" s="69" t="s">
        <v>1917</v>
      </c>
    </row>
    <row r="5096" spans="36:44" ht="14.4">
      <c r="AJ5096" s="26" t="str">
        <f>VLOOKUP(AQ5096,'user list'!A:B,2,0)</f>
        <v>DOE</v>
      </c>
      <c r="AK5096" s="26">
        <f t="shared" si="288"/>
        <v>6</v>
      </c>
      <c r="AL5096" s="26">
        <f t="shared" si="289"/>
        <v>16</v>
      </c>
      <c r="AM5096" s="94" t="str">
        <f t="shared" si="290"/>
        <v>6/16 Log In</v>
      </c>
      <c r="AN5096" s="172">
        <v>45824.344039351854</v>
      </c>
      <c r="AO5096" s="69" t="s">
        <v>212</v>
      </c>
      <c r="AP5096" s="69" t="s">
        <v>1913</v>
      </c>
      <c r="AQ5096" s="69" t="s">
        <v>212</v>
      </c>
      <c r="AR5096" s="69" t="s">
        <v>1916</v>
      </c>
    </row>
    <row r="5097" spans="36:44" ht="14.4">
      <c r="AJ5097" s="26" t="str">
        <f>VLOOKUP(AQ5097,'user list'!A:B,2,0)</f>
        <v>PAISD</v>
      </c>
      <c r="AK5097" s="26">
        <f t="shared" si="288"/>
        <v>6</v>
      </c>
      <c r="AL5097" s="26">
        <f t="shared" si="289"/>
        <v>16</v>
      </c>
      <c r="AM5097" s="94" t="str">
        <f t="shared" si="290"/>
        <v>6/16 Log In</v>
      </c>
      <c r="AN5097" s="172">
        <v>45824.345254629632</v>
      </c>
      <c r="AO5097" s="69" t="s">
        <v>256</v>
      </c>
      <c r="AP5097" s="69" t="s">
        <v>1913</v>
      </c>
      <c r="AQ5097" s="69" t="s">
        <v>256</v>
      </c>
      <c r="AR5097" s="69" t="s">
        <v>1916</v>
      </c>
    </row>
    <row r="5098" spans="36:44" ht="14.4">
      <c r="AJ5098" s="26" t="str">
        <f>VLOOKUP(AQ5098,'user list'!A:B,2,0)</f>
        <v>OSSP</v>
      </c>
      <c r="AK5098" s="26">
        <f t="shared" si="288"/>
        <v>6</v>
      </c>
      <c r="AL5098" s="26">
        <f t="shared" si="289"/>
        <v>16</v>
      </c>
      <c r="AM5098" s="94" t="str">
        <f t="shared" si="290"/>
        <v>6/16 Log In</v>
      </c>
      <c r="AN5098" s="172">
        <v>45824.34615740741</v>
      </c>
      <c r="AO5098" s="69" t="s">
        <v>255</v>
      </c>
      <c r="AP5098" s="69" t="s">
        <v>1913</v>
      </c>
      <c r="AQ5098" s="69" t="s">
        <v>255</v>
      </c>
      <c r="AR5098" s="69" t="s">
        <v>1916</v>
      </c>
    </row>
    <row r="5099" spans="36:44" ht="14.4">
      <c r="AJ5099" s="26" t="str">
        <f>VLOOKUP(AQ5099,'user list'!A:B,2,0)</f>
        <v>QCPL</v>
      </c>
      <c r="AK5099" s="26">
        <f t="shared" si="288"/>
        <v>6</v>
      </c>
      <c r="AL5099" s="26">
        <f t="shared" si="289"/>
        <v>16</v>
      </c>
      <c r="AM5099" s="94" t="str">
        <f t="shared" si="290"/>
        <v>6/16 Log In</v>
      </c>
      <c r="AN5099" s="172">
        <v>45824.347303240742</v>
      </c>
      <c r="AO5099" s="69" t="s">
        <v>268</v>
      </c>
      <c r="AP5099" s="69" t="s">
        <v>1913</v>
      </c>
      <c r="AQ5099" s="69" t="s">
        <v>268</v>
      </c>
      <c r="AR5099" s="69" t="s">
        <v>1916</v>
      </c>
    </row>
    <row r="5100" spans="36:44" ht="14.4">
      <c r="AJ5100" s="26" t="str">
        <f>VLOOKUP(AQ5100,'user list'!A:B,2,0)</f>
        <v>SPORTS</v>
      </c>
      <c r="AK5100" s="26">
        <f t="shared" si="288"/>
        <v>6</v>
      </c>
      <c r="AL5100" s="26">
        <f t="shared" si="289"/>
        <v>16</v>
      </c>
      <c r="AM5100" s="94" t="str">
        <f t="shared" si="290"/>
        <v>6/16 Log In</v>
      </c>
      <c r="AN5100" s="172">
        <v>45824.348229166666</v>
      </c>
      <c r="AO5100" s="69" t="s">
        <v>272</v>
      </c>
      <c r="AP5100" s="69" t="s">
        <v>1913</v>
      </c>
      <c r="AQ5100" s="69" t="s">
        <v>272</v>
      </c>
      <c r="AR5100" s="69" t="s">
        <v>1916</v>
      </c>
    </row>
    <row r="5101" spans="36:44" ht="14.4">
      <c r="AJ5101" s="26" t="str">
        <f>VLOOKUP(AQ5101,'user list'!A:B,2,0)</f>
        <v>IAS</v>
      </c>
      <c r="AK5101" s="26">
        <f t="shared" si="288"/>
        <v>6</v>
      </c>
      <c r="AL5101" s="26">
        <f t="shared" si="289"/>
        <v>16</v>
      </c>
      <c r="AM5101" s="94" t="str">
        <f t="shared" si="290"/>
        <v>6/16 Log In</v>
      </c>
      <c r="AN5101" s="172">
        <v>45824.350104166668</v>
      </c>
      <c r="AO5101" s="69" t="s">
        <v>218</v>
      </c>
      <c r="AP5101" s="69" t="s">
        <v>1913</v>
      </c>
      <c r="AQ5101" s="69" t="s">
        <v>218</v>
      </c>
      <c r="AR5101" s="69" t="s">
        <v>1916</v>
      </c>
    </row>
    <row r="5102" spans="36:44" ht="14.4">
      <c r="AJ5102" s="26" t="str">
        <f>VLOOKUP(AQ5102,'user list'!A:B,2,0)</f>
        <v>OCM</v>
      </c>
      <c r="AK5102" s="26">
        <f t="shared" si="288"/>
        <v>6</v>
      </c>
      <c r="AL5102" s="26">
        <f t="shared" si="289"/>
        <v>16</v>
      </c>
      <c r="AM5102" s="94" t="str">
        <f t="shared" si="290"/>
        <v>6/16 Log In</v>
      </c>
      <c r="AN5102" s="172">
        <v>45824.352847222224</v>
      </c>
      <c r="AO5102" s="69" t="s">
        <v>242</v>
      </c>
      <c r="AP5102" s="69" t="s">
        <v>1913</v>
      </c>
      <c r="AQ5102" s="69" t="s">
        <v>242</v>
      </c>
      <c r="AR5102" s="69" t="s">
        <v>1916</v>
      </c>
    </row>
    <row r="5103" spans="36:44" ht="14.4">
      <c r="AJ5103" s="26" t="str">
        <f>VLOOKUP(AQ5103,'user list'!A:B,2,0)</f>
        <v>OCA</v>
      </c>
      <c r="AK5103" s="26">
        <f t="shared" si="288"/>
        <v>6</v>
      </c>
      <c r="AL5103" s="26">
        <f t="shared" si="289"/>
        <v>16</v>
      </c>
      <c r="AM5103" s="94" t="str">
        <f t="shared" si="290"/>
        <v>6/16 Log In</v>
      </c>
      <c r="AN5103" s="172">
        <v>45824.354722222219</v>
      </c>
      <c r="AO5103" s="69" t="s">
        <v>227</v>
      </c>
      <c r="AP5103" s="69" t="s">
        <v>1913</v>
      </c>
      <c r="AQ5103" s="69" t="s">
        <v>227</v>
      </c>
      <c r="AR5103" s="69" t="s">
        <v>1916</v>
      </c>
    </row>
    <row r="5104" spans="36:44" ht="14.4">
      <c r="AJ5104" s="26" t="str">
        <f>VLOOKUP(AQ5104,'user list'!A:B,2,0)</f>
        <v>TFCOPRISS</v>
      </c>
      <c r="AK5104" s="26">
        <f t="shared" si="288"/>
        <v>6</v>
      </c>
      <c r="AL5104" s="26">
        <f t="shared" si="289"/>
        <v>16</v>
      </c>
      <c r="AM5104" s="94" t="str">
        <f t="shared" si="290"/>
        <v>6/16 Log In</v>
      </c>
      <c r="AN5104" s="172">
        <v>45824.361319444448</v>
      </c>
      <c r="AO5104" s="69" t="s">
        <v>274</v>
      </c>
      <c r="AP5104" s="69" t="s">
        <v>1913</v>
      </c>
      <c r="AQ5104" s="69" t="s">
        <v>274</v>
      </c>
      <c r="AR5104" s="69" t="s">
        <v>1916</v>
      </c>
    </row>
    <row r="5105" spans="36:44" ht="14.4">
      <c r="AJ5105" s="26" t="str">
        <f>VLOOKUP(AQ5105,'user list'!A:B,2,0)</f>
        <v>CREMCO</v>
      </c>
      <c r="AK5105" s="26">
        <f t="shared" si="288"/>
        <v>6</v>
      </c>
      <c r="AL5105" s="26">
        <f t="shared" si="289"/>
        <v>16</v>
      </c>
      <c r="AM5105" s="94" t="str">
        <f t="shared" si="290"/>
        <v>6/16 Log In</v>
      </c>
      <c r="AN5105" s="172">
        <v>45824.361898148149</v>
      </c>
      <c r="AO5105" s="69" t="s">
        <v>206</v>
      </c>
      <c r="AP5105" s="69" t="s">
        <v>1913</v>
      </c>
      <c r="AQ5105" s="69" t="s">
        <v>206</v>
      </c>
      <c r="AR5105" s="69" t="s">
        <v>1916</v>
      </c>
    </row>
    <row r="5106" spans="36:44" ht="14.4">
      <c r="AJ5106" s="26" t="str">
        <f>VLOOKUP(AQ5106,'user list'!A:B,2,0)</f>
        <v>SPORTS</v>
      </c>
      <c r="AK5106" s="26">
        <f t="shared" si="288"/>
        <v>6</v>
      </c>
      <c r="AL5106" s="26">
        <f t="shared" si="289"/>
        <v>16</v>
      </c>
      <c r="AM5106" s="94" t="str">
        <f t="shared" si="290"/>
        <v>6/16 Log Off</v>
      </c>
      <c r="AN5106" s="172">
        <v>45824.362002314818</v>
      </c>
      <c r="AO5106" s="69" t="s">
        <v>272</v>
      </c>
      <c r="AP5106" s="69" t="s">
        <v>1913</v>
      </c>
      <c r="AQ5106" s="69" t="s">
        <v>272</v>
      </c>
      <c r="AR5106" s="69" t="s">
        <v>1917</v>
      </c>
    </row>
    <row r="5107" spans="36:44" ht="14.4">
      <c r="AJ5107" s="26" t="str">
        <f>VLOOKUP(AQ5107,'user list'!A:B,2,0)</f>
        <v>SPORTS</v>
      </c>
      <c r="AK5107" s="26">
        <f t="shared" si="288"/>
        <v>6</v>
      </c>
      <c r="AL5107" s="26">
        <f t="shared" si="289"/>
        <v>16</v>
      </c>
      <c r="AM5107" s="94" t="str">
        <f t="shared" si="290"/>
        <v>6/16 Log In</v>
      </c>
      <c r="AN5107" s="172">
        <v>45824.36209490741</v>
      </c>
      <c r="AO5107" s="69" t="s">
        <v>272</v>
      </c>
      <c r="AP5107" s="69" t="s">
        <v>1913</v>
      </c>
      <c r="AQ5107" s="69" t="s">
        <v>272</v>
      </c>
      <c r="AR5107" s="69" t="s">
        <v>1916</v>
      </c>
    </row>
    <row r="5108" spans="36:44" ht="14.4">
      <c r="AJ5108" s="26" t="str">
        <f>VLOOKUP(AQ5108,'user list'!A:B,2,0)</f>
        <v>Admin</v>
      </c>
      <c r="AK5108" s="26">
        <f t="shared" si="288"/>
        <v>6</v>
      </c>
      <c r="AL5108" s="26">
        <f t="shared" si="289"/>
        <v>16</v>
      </c>
      <c r="AM5108" s="94" t="str">
        <f t="shared" si="290"/>
        <v>6/16 Log In</v>
      </c>
      <c r="AN5108" s="172">
        <v>45824.36309027778</v>
      </c>
      <c r="AO5108" s="69" t="s">
        <v>186</v>
      </c>
      <c r="AP5108" s="69" t="s">
        <v>1913</v>
      </c>
      <c r="AQ5108" s="69" t="s">
        <v>186</v>
      </c>
      <c r="AR5108" s="69" t="s">
        <v>1916</v>
      </c>
    </row>
    <row r="5109" spans="36:44" ht="14.4">
      <c r="AJ5109" s="26" t="str">
        <f>VLOOKUP(AQ5109,'user list'!A:B,2,0)</f>
        <v>Admin</v>
      </c>
      <c r="AK5109" s="26">
        <f t="shared" si="288"/>
        <v>6</v>
      </c>
      <c r="AL5109" s="26">
        <f t="shared" si="289"/>
        <v>16</v>
      </c>
      <c r="AM5109" s="94" t="str">
        <f t="shared" si="290"/>
        <v>6/16 Log In</v>
      </c>
      <c r="AN5109" s="172">
        <v>45824.36309027778</v>
      </c>
      <c r="AO5109" s="69" t="s">
        <v>186</v>
      </c>
      <c r="AP5109" s="69" t="s">
        <v>1913</v>
      </c>
      <c r="AQ5109" s="69" t="s">
        <v>186</v>
      </c>
      <c r="AR5109" s="69" t="s">
        <v>1916</v>
      </c>
    </row>
    <row r="5110" spans="36:44" ht="14.4">
      <c r="AJ5110" s="26" t="str">
        <f>VLOOKUP(AQ5110,'user list'!A:B,2,0)</f>
        <v>CVD</v>
      </c>
      <c r="AK5110" s="26">
        <f t="shared" si="288"/>
        <v>6</v>
      </c>
      <c r="AL5110" s="26">
        <f t="shared" si="289"/>
        <v>16</v>
      </c>
      <c r="AM5110" s="94" t="str">
        <f t="shared" si="290"/>
        <v>6/16 Log In</v>
      </c>
      <c r="AN5110" s="172">
        <v>45824.363298611112</v>
      </c>
      <c r="AO5110" s="69" t="s">
        <v>208</v>
      </c>
      <c r="AP5110" s="69" t="s">
        <v>1913</v>
      </c>
      <c r="AQ5110" s="69" t="s">
        <v>208</v>
      </c>
      <c r="AR5110" s="69" t="s">
        <v>1916</v>
      </c>
    </row>
    <row r="5111" spans="36:44" ht="14.4">
      <c r="AJ5111" s="26" t="str">
        <f>VLOOKUP(AQ5111,'user list'!A:B,2,0)</f>
        <v>Admin</v>
      </c>
      <c r="AK5111" s="26">
        <f t="shared" si="288"/>
        <v>6</v>
      </c>
      <c r="AL5111" s="26">
        <f t="shared" si="289"/>
        <v>16</v>
      </c>
      <c r="AM5111" s="94" t="str">
        <f t="shared" si="290"/>
        <v>6/16 Log In</v>
      </c>
      <c r="AN5111" s="172">
        <v>45824.365370370368</v>
      </c>
      <c r="AO5111" s="69" t="s">
        <v>186</v>
      </c>
      <c r="AP5111" s="69" t="s">
        <v>1913</v>
      </c>
      <c r="AQ5111" s="69" t="s">
        <v>186</v>
      </c>
      <c r="AR5111" s="69" t="s">
        <v>1916</v>
      </c>
    </row>
    <row r="5112" spans="36:44" ht="14.4">
      <c r="AJ5112" s="26" t="str">
        <f>VLOOKUP(AQ5112,'user list'!A:B,2,0)</f>
        <v>OCM</v>
      </c>
      <c r="AK5112" s="26">
        <f t="shared" si="288"/>
        <v>6</v>
      </c>
      <c r="AL5112" s="26">
        <f t="shared" si="289"/>
        <v>16</v>
      </c>
      <c r="AM5112" s="94" t="str">
        <f t="shared" si="290"/>
        <v>6/16 Log In</v>
      </c>
      <c r="AN5112" s="172">
        <v>45824.366550925923</v>
      </c>
      <c r="AO5112" s="69" t="s">
        <v>230</v>
      </c>
      <c r="AP5112" s="69" t="s">
        <v>1913</v>
      </c>
      <c r="AQ5112" s="69" t="s">
        <v>230</v>
      </c>
      <c r="AR5112" s="69" t="s">
        <v>1916</v>
      </c>
    </row>
    <row r="5113" spans="36:44" ht="14.4">
      <c r="AJ5113" s="26" t="str">
        <f>VLOOKUP(AQ5113,'user list'!A:B,2,0)</f>
        <v>HCDRD</v>
      </c>
      <c r="AK5113" s="26">
        <f t="shared" si="288"/>
        <v>6</v>
      </c>
      <c r="AL5113" s="26">
        <f t="shared" si="289"/>
        <v>16</v>
      </c>
      <c r="AM5113" s="94" t="str">
        <f t="shared" si="290"/>
        <v>6/16 Log In</v>
      </c>
      <c r="AN5113" s="172">
        <v>45824.368935185186</v>
      </c>
      <c r="AO5113" s="69" t="s">
        <v>216</v>
      </c>
      <c r="AP5113" s="69" t="s">
        <v>1913</v>
      </c>
      <c r="AQ5113" s="69" t="s">
        <v>216</v>
      </c>
      <c r="AR5113" s="69" t="s">
        <v>1916</v>
      </c>
    </row>
    <row r="5114" spans="36:44" ht="14.4">
      <c r="AJ5114" s="26" t="str">
        <f>VLOOKUP(AQ5114,'user list'!A:B,2,0)</f>
        <v>PDAD</v>
      </c>
      <c r="AK5114" s="26">
        <f t="shared" si="288"/>
        <v>6</v>
      </c>
      <c r="AL5114" s="26">
        <f t="shared" si="289"/>
        <v>16</v>
      </c>
      <c r="AM5114" s="94" t="str">
        <f t="shared" si="290"/>
        <v>6/16 Log In</v>
      </c>
      <c r="AN5114" s="172">
        <v>45824.370451388888</v>
      </c>
      <c r="AO5114" s="69" t="s">
        <v>257</v>
      </c>
      <c r="AP5114" s="69" t="s">
        <v>1913</v>
      </c>
      <c r="AQ5114" s="69" t="s">
        <v>257</v>
      </c>
      <c r="AR5114" s="69" t="s">
        <v>1916</v>
      </c>
    </row>
    <row r="5115" spans="36:44" ht="14.4">
      <c r="AJ5115" s="26" t="str">
        <f>VLOOKUP(AQ5115,'user list'!A:B,2,0)</f>
        <v>LEDIPO</v>
      </c>
      <c r="AK5115" s="26">
        <f t="shared" si="288"/>
        <v>6</v>
      </c>
      <c r="AL5115" s="26">
        <f t="shared" si="289"/>
        <v>16</v>
      </c>
      <c r="AM5115" s="94" t="str">
        <f t="shared" si="290"/>
        <v>6/16 Log In</v>
      </c>
      <c r="AN5115" s="172">
        <v>45824.370729166665</v>
      </c>
      <c r="AO5115" s="69" t="s">
        <v>222</v>
      </c>
      <c r="AP5115" s="69" t="s">
        <v>1913</v>
      </c>
      <c r="AQ5115" s="69" t="s">
        <v>222</v>
      </c>
      <c r="AR5115" s="69" t="s">
        <v>1916</v>
      </c>
    </row>
    <row r="5116" spans="36:44" ht="14.4">
      <c r="AJ5116" s="26" t="str">
        <f>VLOOKUP(AQ5116,'user list'!A:B,2,0)</f>
        <v>CGSD</v>
      </c>
      <c r="AK5116" s="26">
        <f t="shared" si="288"/>
        <v>6</v>
      </c>
      <c r="AL5116" s="26">
        <f t="shared" si="289"/>
        <v>16</v>
      </c>
      <c r="AM5116" s="94" t="str">
        <f t="shared" si="290"/>
        <v>6/16 Log In</v>
      </c>
      <c r="AN5116" s="172">
        <v>45824.371030092596</v>
      </c>
      <c r="AO5116" s="69" t="s">
        <v>200</v>
      </c>
      <c r="AP5116" s="69" t="s">
        <v>1913</v>
      </c>
      <c r="AQ5116" s="69" t="s">
        <v>200</v>
      </c>
      <c r="AR5116" s="69" t="s">
        <v>1916</v>
      </c>
    </row>
    <row r="5117" spans="36:44" ht="14.4">
      <c r="AJ5117" s="26" t="str">
        <f>VLOOKUP(AQ5117,'user list'!A:B,2,0)</f>
        <v>SPORTS</v>
      </c>
      <c r="AK5117" s="26">
        <f t="shared" si="288"/>
        <v>6</v>
      </c>
      <c r="AL5117" s="26">
        <f t="shared" si="289"/>
        <v>16</v>
      </c>
      <c r="AM5117" s="94" t="str">
        <f t="shared" si="290"/>
        <v>6/16 Log Off</v>
      </c>
      <c r="AN5117" s="172">
        <v>45824.373692129629</v>
      </c>
      <c r="AO5117" s="69" t="s">
        <v>272</v>
      </c>
      <c r="AP5117" s="69" t="s">
        <v>1913</v>
      </c>
      <c r="AQ5117" s="69" t="s">
        <v>272</v>
      </c>
      <c r="AR5117" s="69" t="s">
        <v>1917</v>
      </c>
    </row>
    <row r="5118" spans="36:44" ht="14.4">
      <c r="AJ5118" s="26" t="str">
        <f>VLOOKUP(AQ5118,'user list'!A:B,2,0)</f>
        <v>OCM</v>
      </c>
      <c r="AK5118" s="26">
        <f t="shared" si="288"/>
        <v>6</v>
      </c>
      <c r="AL5118" s="26">
        <f t="shared" si="289"/>
        <v>16</v>
      </c>
      <c r="AM5118" s="94" t="str">
        <f t="shared" si="290"/>
        <v>6/16 Log In</v>
      </c>
      <c r="AN5118" s="172">
        <v>45824.373761574076</v>
      </c>
      <c r="AO5118" s="69" t="s">
        <v>230</v>
      </c>
      <c r="AP5118" s="69" t="s">
        <v>1913</v>
      </c>
      <c r="AQ5118" s="69" t="s">
        <v>230</v>
      </c>
      <c r="AR5118" s="69" t="s">
        <v>1916</v>
      </c>
    </row>
    <row r="5119" spans="36:44" ht="14.4">
      <c r="AJ5119" s="26" t="str">
        <f>VLOOKUP(AQ5119,'user list'!A:B,2,0)</f>
        <v>QCCSD</v>
      </c>
      <c r="AK5119" s="26">
        <f t="shared" si="288"/>
        <v>6</v>
      </c>
      <c r="AL5119" s="26">
        <f t="shared" si="289"/>
        <v>16</v>
      </c>
      <c r="AM5119" s="94" t="str">
        <f t="shared" si="290"/>
        <v>6/16 Log In</v>
      </c>
      <c r="AN5119" s="172">
        <v>45824.376342592594</v>
      </c>
      <c r="AO5119" s="69" t="s">
        <v>264</v>
      </c>
      <c r="AP5119" s="69" t="s">
        <v>1913</v>
      </c>
      <c r="AQ5119" s="69" t="s">
        <v>264</v>
      </c>
      <c r="AR5119" s="69" t="s">
        <v>1916</v>
      </c>
    </row>
    <row r="5120" spans="36:44" ht="14.4">
      <c r="AJ5120" s="26" t="str">
        <f>VLOOKUP(AQ5120,'user list'!A:B,2,0)</f>
        <v>PAISD</v>
      </c>
      <c r="AK5120" s="26">
        <f t="shared" si="288"/>
        <v>6</v>
      </c>
      <c r="AL5120" s="26">
        <f t="shared" si="289"/>
        <v>16</v>
      </c>
      <c r="AM5120" s="94" t="str">
        <f t="shared" si="290"/>
        <v>6/16 Log Off</v>
      </c>
      <c r="AN5120" s="172">
        <v>45824.376423611109</v>
      </c>
      <c r="AO5120" s="69" t="s">
        <v>256</v>
      </c>
      <c r="AP5120" s="69" t="s">
        <v>1913</v>
      </c>
      <c r="AQ5120" s="69" t="s">
        <v>256</v>
      </c>
      <c r="AR5120" s="69" t="s">
        <v>1917</v>
      </c>
    </row>
    <row r="5121" spans="36:44" ht="14.4">
      <c r="AJ5121" s="26" t="str">
        <f>VLOOKUP(AQ5121,'user list'!A:B,2,0)</f>
        <v>CBD</v>
      </c>
      <c r="AK5121" s="26">
        <f t="shared" si="288"/>
        <v>6</v>
      </c>
      <c r="AL5121" s="26">
        <f t="shared" si="289"/>
        <v>16</v>
      </c>
      <c r="AM5121" s="94" t="str">
        <f t="shared" si="290"/>
        <v>6/16 Log In</v>
      </c>
      <c r="AN5121" s="172">
        <v>45824.376585648148</v>
      </c>
      <c r="AO5121" s="69" t="s">
        <v>197</v>
      </c>
      <c r="AP5121" s="69" t="s">
        <v>1913</v>
      </c>
      <c r="AQ5121" s="69" t="s">
        <v>197</v>
      </c>
      <c r="AR5121" s="69" t="s">
        <v>1916</v>
      </c>
    </row>
    <row r="5122" spans="36:44" ht="14.4">
      <c r="AJ5122" s="26" t="str">
        <f>VLOOKUP(AQ5122,'user list'!A:B,2,0)</f>
        <v>OCM</v>
      </c>
      <c r="AK5122" s="26">
        <f t="shared" si="288"/>
        <v>6</v>
      </c>
      <c r="AL5122" s="26">
        <f t="shared" si="289"/>
        <v>16</v>
      </c>
      <c r="AM5122" s="94" t="str">
        <f t="shared" si="290"/>
        <v>6/16 Log Off</v>
      </c>
      <c r="AN5122" s="172">
        <v>45824.376585648148</v>
      </c>
      <c r="AO5122" s="69" t="s">
        <v>242</v>
      </c>
      <c r="AP5122" s="69" t="s">
        <v>1913</v>
      </c>
      <c r="AQ5122" s="69" t="s">
        <v>242</v>
      </c>
      <c r="AR5122" s="69" t="s">
        <v>1917</v>
      </c>
    </row>
    <row r="5123" spans="36:44" ht="14.4">
      <c r="AJ5123" s="26" t="str">
        <f>VLOOKUP(AQ5123,'user list'!A:B,2,0)</f>
        <v>CPDD</v>
      </c>
      <c r="AK5123" s="26">
        <f t="shared" si="288"/>
        <v>6</v>
      </c>
      <c r="AL5123" s="26">
        <f t="shared" si="289"/>
        <v>16</v>
      </c>
      <c r="AM5123" s="94" t="str">
        <f t="shared" si="290"/>
        <v>6/16 Log In</v>
      </c>
      <c r="AN5123" s="172">
        <v>45824.378518518519</v>
      </c>
      <c r="AO5123" s="69" t="s">
        <v>205</v>
      </c>
      <c r="AP5123" s="69" t="s">
        <v>1913</v>
      </c>
      <c r="AQ5123" s="69" t="s">
        <v>205</v>
      </c>
      <c r="AR5123" s="69" t="s">
        <v>1916</v>
      </c>
    </row>
    <row r="5124" spans="36:44" ht="14.4">
      <c r="AJ5124" s="26" t="str">
        <f>VLOOKUP(AQ5124,'user list'!A:B,2,0)</f>
        <v>QCPL</v>
      </c>
      <c r="AK5124" s="26">
        <f t="shared" si="288"/>
        <v>6</v>
      </c>
      <c r="AL5124" s="26">
        <f t="shared" si="289"/>
        <v>16</v>
      </c>
      <c r="AM5124" s="94" t="str">
        <f t="shared" si="290"/>
        <v>6/16 Log Off</v>
      </c>
      <c r="AN5124" s="172">
        <v>45824.379282407404</v>
      </c>
      <c r="AO5124" s="69" t="s">
        <v>268</v>
      </c>
      <c r="AP5124" s="69" t="s">
        <v>1913</v>
      </c>
      <c r="AQ5124" s="69" t="s">
        <v>268</v>
      </c>
      <c r="AR5124" s="69" t="s">
        <v>1917</v>
      </c>
    </row>
    <row r="5125" spans="36:44" ht="14.4">
      <c r="AJ5125" s="26" t="str">
        <f>VLOOKUP(AQ5125,'user list'!A:B,2,0)</f>
        <v>SBCDPO</v>
      </c>
      <c r="AK5125" s="26">
        <f t="shared" si="288"/>
        <v>6</v>
      </c>
      <c r="AL5125" s="26">
        <f t="shared" si="289"/>
        <v>16</v>
      </c>
      <c r="AM5125" s="94" t="str">
        <f t="shared" si="290"/>
        <v>6/16 Log In</v>
      </c>
      <c r="AN5125" s="172">
        <v>45824.379699074074</v>
      </c>
      <c r="AO5125" s="69" t="s">
        <v>271</v>
      </c>
      <c r="AP5125" s="69" t="s">
        <v>1913</v>
      </c>
      <c r="AQ5125" s="69" t="s">
        <v>271</v>
      </c>
      <c r="AR5125" s="69" t="s">
        <v>1916</v>
      </c>
    </row>
    <row r="5126" spans="36:44" ht="14.4">
      <c r="AJ5126" s="26" t="str">
        <f>VLOOKUP(AQ5126,'user list'!A:B,2,0)</f>
        <v>MDAD</v>
      </c>
      <c r="AK5126" s="26">
        <f t="shared" si="288"/>
        <v>6</v>
      </c>
      <c r="AL5126" s="26">
        <f t="shared" si="289"/>
        <v>16</v>
      </c>
      <c r="AM5126" s="94" t="str">
        <f t="shared" si="290"/>
        <v>6/16 Log In</v>
      </c>
      <c r="AN5126" s="172">
        <v>45824.37972222222</v>
      </c>
      <c r="AO5126" s="69" t="s">
        <v>223</v>
      </c>
      <c r="AP5126" s="69" t="s">
        <v>1913</v>
      </c>
      <c r="AQ5126" s="69" t="s">
        <v>223</v>
      </c>
      <c r="AR5126" s="69" t="s">
        <v>1916</v>
      </c>
    </row>
    <row r="5127" spans="36:44" ht="14.4">
      <c r="AJ5127" s="26" t="str">
        <f>VLOOKUP(AQ5127,'user list'!A:B,2,0)</f>
        <v>QCPL</v>
      </c>
      <c r="AK5127" s="26">
        <f t="shared" si="288"/>
        <v>6</v>
      </c>
      <c r="AL5127" s="26">
        <f t="shared" si="289"/>
        <v>16</v>
      </c>
      <c r="AM5127" s="94" t="str">
        <f t="shared" si="290"/>
        <v>6/16 Log In</v>
      </c>
      <c r="AN5127" s="172">
        <v>45824.381851851853</v>
      </c>
      <c r="AO5127" s="69" t="s">
        <v>268</v>
      </c>
      <c r="AP5127" s="69" t="s">
        <v>1913</v>
      </c>
      <c r="AQ5127" s="69" t="s">
        <v>268</v>
      </c>
      <c r="AR5127" s="69" t="s">
        <v>1916</v>
      </c>
    </row>
    <row r="5128" spans="36:44" ht="14.4">
      <c r="AJ5128" s="26" t="str">
        <f>VLOOKUP(AQ5128,'user list'!A:B,2,0)</f>
        <v>PAISD</v>
      </c>
      <c r="AK5128" s="26">
        <f t="shared" si="288"/>
        <v>6</v>
      </c>
      <c r="AL5128" s="26">
        <f t="shared" si="289"/>
        <v>16</v>
      </c>
      <c r="AM5128" s="94" t="str">
        <f t="shared" si="290"/>
        <v>6/16 Log In</v>
      </c>
      <c r="AN5128" s="172">
        <v>45824.38244212963</v>
      </c>
      <c r="AO5128" s="69" t="s">
        <v>256</v>
      </c>
      <c r="AP5128" s="69" t="s">
        <v>1913</v>
      </c>
      <c r="AQ5128" s="69" t="s">
        <v>256</v>
      </c>
      <c r="AR5128" s="69" t="s">
        <v>1916</v>
      </c>
    </row>
    <row r="5129" spans="36:44" ht="14.4">
      <c r="AJ5129" s="26" t="str">
        <f>VLOOKUP(AQ5129,'user list'!A:B,2,0)</f>
        <v>Admin</v>
      </c>
      <c r="AK5129" s="26">
        <f t="shared" si="288"/>
        <v>6</v>
      </c>
      <c r="AL5129" s="26">
        <f t="shared" si="289"/>
        <v>16</v>
      </c>
      <c r="AM5129" s="94" t="str">
        <f t="shared" si="290"/>
        <v>6/16 Log In</v>
      </c>
      <c r="AN5129" s="172">
        <v>45824.382638888892</v>
      </c>
      <c r="AO5129" s="69" t="s">
        <v>186</v>
      </c>
      <c r="AP5129" s="69" t="s">
        <v>1913</v>
      </c>
      <c r="AQ5129" s="69" t="s">
        <v>186</v>
      </c>
      <c r="AR5129" s="69" t="s">
        <v>1916</v>
      </c>
    </row>
    <row r="5130" spans="36:44" ht="14.4">
      <c r="AJ5130" s="26" t="str">
        <f>VLOOKUP(AQ5130,'user list'!A:B,2,0)</f>
        <v>SPORTS</v>
      </c>
      <c r="AK5130" s="26">
        <f t="shared" si="288"/>
        <v>6</v>
      </c>
      <c r="AL5130" s="26">
        <f t="shared" si="289"/>
        <v>16</v>
      </c>
      <c r="AM5130" s="94" t="str">
        <f t="shared" si="290"/>
        <v>6/16 Log In</v>
      </c>
      <c r="AN5130" s="172">
        <v>45824.382673611108</v>
      </c>
      <c r="AO5130" s="69" t="s">
        <v>272</v>
      </c>
      <c r="AP5130" s="69" t="s">
        <v>1913</v>
      </c>
      <c r="AQ5130" s="69" t="s">
        <v>272</v>
      </c>
      <c r="AR5130" s="69" t="s">
        <v>1916</v>
      </c>
    </row>
    <row r="5131" spans="36:44" ht="14.4">
      <c r="AJ5131" s="26" t="str">
        <f>VLOOKUP(AQ5131,'user list'!A:B,2,0)</f>
        <v>Admin</v>
      </c>
      <c r="AK5131" s="26">
        <f t="shared" si="288"/>
        <v>6</v>
      </c>
      <c r="AL5131" s="26">
        <f t="shared" si="289"/>
        <v>16</v>
      </c>
      <c r="AM5131" s="94" t="str">
        <f t="shared" si="290"/>
        <v>6/16 Log In</v>
      </c>
      <c r="AN5131" s="172">
        <v>45824.382824074077</v>
      </c>
      <c r="AO5131" s="69" t="s">
        <v>186</v>
      </c>
      <c r="AP5131" s="69" t="s">
        <v>1913</v>
      </c>
      <c r="AQ5131" s="69" t="s">
        <v>186</v>
      </c>
      <c r="AR5131" s="69" t="s">
        <v>1916</v>
      </c>
    </row>
    <row r="5132" spans="36:44" ht="14.4">
      <c r="AJ5132" s="26" t="str">
        <f>VLOOKUP(AQ5132,'user list'!A:B,2,0)</f>
        <v>Admin</v>
      </c>
      <c r="AK5132" s="26">
        <f t="shared" si="288"/>
        <v>6</v>
      </c>
      <c r="AL5132" s="26">
        <f t="shared" si="289"/>
        <v>16</v>
      </c>
      <c r="AM5132" s="94" t="str">
        <f t="shared" si="290"/>
        <v>6/16 Log Off</v>
      </c>
      <c r="AN5132" s="172">
        <v>45824.382916666669</v>
      </c>
      <c r="AO5132" s="69" t="s">
        <v>186</v>
      </c>
      <c r="AP5132" s="69" t="s">
        <v>1913</v>
      </c>
      <c r="AQ5132" s="69" t="s">
        <v>186</v>
      </c>
      <c r="AR5132" s="69" t="s">
        <v>1917</v>
      </c>
    </row>
    <row r="5133" spans="36:44" ht="14.4">
      <c r="AJ5133" s="26" t="str">
        <f>VLOOKUP(AQ5133,'user list'!A:B,2,0)</f>
        <v>OCA</v>
      </c>
      <c r="AK5133" s="26">
        <f t="shared" si="288"/>
        <v>6</v>
      </c>
      <c r="AL5133" s="26">
        <f t="shared" si="289"/>
        <v>16</v>
      </c>
      <c r="AM5133" s="94" t="str">
        <f t="shared" si="290"/>
        <v>6/16 Log In</v>
      </c>
      <c r="AN5133" s="172">
        <v>45824.382997685185</v>
      </c>
      <c r="AO5133" s="69" t="s">
        <v>224</v>
      </c>
      <c r="AP5133" s="69" t="s">
        <v>1913</v>
      </c>
      <c r="AQ5133" s="69" t="s">
        <v>224</v>
      </c>
      <c r="AR5133" s="69" t="s">
        <v>1916</v>
      </c>
    </row>
    <row r="5134" spans="36:44" ht="14.4">
      <c r="AJ5134" s="26" t="str">
        <f>VLOOKUP(AQ5134,'user list'!A:B,2,0)</f>
        <v>CVD</v>
      </c>
      <c r="AK5134" s="26">
        <f t="shared" si="288"/>
        <v>6</v>
      </c>
      <c r="AL5134" s="26">
        <f t="shared" si="289"/>
        <v>16</v>
      </c>
      <c r="AM5134" s="94" t="str">
        <f t="shared" si="290"/>
        <v>6/16 Log Off</v>
      </c>
      <c r="AN5134" s="172">
        <v>45824.383240740739</v>
      </c>
      <c r="AO5134" s="69" t="s">
        <v>208</v>
      </c>
      <c r="AP5134" s="69" t="s">
        <v>1913</v>
      </c>
      <c r="AQ5134" s="69" t="s">
        <v>208</v>
      </c>
      <c r="AR5134" s="69" t="s">
        <v>1917</v>
      </c>
    </row>
    <row r="5135" spans="36:44" ht="14.4">
      <c r="AJ5135" s="26" t="str">
        <f>VLOOKUP(AQ5135,'user list'!A:B,2,0)</f>
        <v>CVD</v>
      </c>
      <c r="AK5135" s="26">
        <f t="shared" si="288"/>
        <v>6</v>
      </c>
      <c r="AL5135" s="26">
        <f t="shared" si="289"/>
        <v>16</v>
      </c>
      <c r="AM5135" s="94" t="str">
        <f t="shared" si="290"/>
        <v>6/16 Log In</v>
      </c>
      <c r="AN5135" s="172">
        <v>45824.383414351854</v>
      </c>
      <c r="AO5135" s="69" t="s">
        <v>208</v>
      </c>
      <c r="AP5135" s="69" t="s">
        <v>1913</v>
      </c>
      <c r="AQ5135" s="69" t="s">
        <v>208</v>
      </c>
      <c r="AR5135" s="69" t="s">
        <v>1916</v>
      </c>
    </row>
    <row r="5136" spans="36:44" ht="14.4">
      <c r="AJ5136" s="26" t="str">
        <f>VLOOKUP(AQ5136,'user list'!A:B,2,0)</f>
        <v>CGSD</v>
      </c>
      <c r="AK5136" s="26">
        <f t="shared" si="288"/>
        <v>6</v>
      </c>
      <c r="AL5136" s="26">
        <f t="shared" si="289"/>
        <v>16</v>
      </c>
      <c r="AM5136" s="94" t="str">
        <f t="shared" si="290"/>
        <v>6/16 Log Off</v>
      </c>
      <c r="AN5136" s="172">
        <v>45824.383668981478</v>
      </c>
      <c r="AO5136" s="69" t="s">
        <v>200</v>
      </c>
      <c r="AP5136" s="69" t="s">
        <v>1913</v>
      </c>
      <c r="AQ5136" s="69" t="s">
        <v>200</v>
      </c>
      <c r="AR5136" s="69" t="s">
        <v>1917</v>
      </c>
    </row>
    <row r="5137" spans="36:44" ht="14.4">
      <c r="AJ5137" s="26" t="str">
        <f>VLOOKUP(AQ5137,'user list'!A:B,2,0)</f>
        <v>Admin</v>
      </c>
      <c r="AK5137" s="26">
        <f t="shared" si="288"/>
        <v>6</v>
      </c>
      <c r="AL5137" s="26">
        <f t="shared" si="289"/>
        <v>16</v>
      </c>
      <c r="AM5137" s="94" t="str">
        <f t="shared" si="290"/>
        <v>6/16 Log In</v>
      </c>
      <c r="AN5137" s="172">
        <v>45824.383969907409</v>
      </c>
      <c r="AO5137" s="69" t="s">
        <v>186</v>
      </c>
      <c r="AP5137" s="69" t="s">
        <v>1913</v>
      </c>
      <c r="AQ5137" s="69" t="s">
        <v>186</v>
      </c>
      <c r="AR5137" s="69" t="s">
        <v>1916</v>
      </c>
    </row>
    <row r="5138" spans="36:44" ht="14.4">
      <c r="AJ5138" s="26" t="str">
        <f>VLOOKUP(AQ5138,'user list'!A:B,2,0)</f>
        <v>LEDIPO</v>
      </c>
      <c r="AK5138" s="26">
        <f t="shared" si="288"/>
        <v>6</v>
      </c>
      <c r="AL5138" s="26">
        <f t="shared" si="289"/>
        <v>16</v>
      </c>
      <c r="AM5138" s="94" t="str">
        <f t="shared" si="290"/>
        <v>6/16 Log Off</v>
      </c>
      <c r="AN5138" s="172">
        <v>45824.384317129632</v>
      </c>
      <c r="AO5138" s="69" t="s">
        <v>222</v>
      </c>
      <c r="AP5138" s="69" t="s">
        <v>1913</v>
      </c>
      <c r="AQ5138" s="69" t="s">
        <v>222</v>
      </c>
      <c r="AR5138" s="69" t="s">
        <v>1917</v>
      </c>
    </row>
    <row r="5139" spans="36:44" ht="14.4">
      <c r="AJ5139" s="26" t="str">
        <f>VLOOKUP(AQ5139,'user list'!A:B,2,0)</f>
        <v>Admin</v>
      </c>
      <c r="AK5139" s="26">
        <f t="shared" si="288"/>
        <v>6</v>
      </c>
      <c r="AL5139" s="26">
        <f t="shared" si="289"/>
        <v>16</v>
      </c>
      <c r="AM5139" s="94" t="str">
        <f t="shared" si="290"/>
        <v>6/16 Log In</v>
      </c>
      <c r="AN5139" s="172">
        <v>45824.388067129628</v>
      </c>
      <c r="AO5139" s="69" t="s">
        <v>186</v>
      </c>
      <c r="AP5139" s="69" t="s">
        <v>1913</v>
      </c>
      <c r="AQ5139" s="69" t="s">
        <v>186</v>
      </c>
      <c r="AR5139" s="69" t="s">
        <v>1916</v>
      </c>
    </row>
    <row r="5140" spans="36:44" ht="14.4">
      <c r="AJ5140" s="26" t="str">
        <f>VLOOKUP(AQ5140,'user list'!A:B,2,0)</f>
        <v>IAS</v>
      </c>
      <c r="AK5140" s="26">
        <f t="shared" si="288"/>
        <v>6</v>
      </c>
      <c r="AL5140" s="26">
        <f t="shared" si="289"/>
        <v>16</v>
      </c>
      <c r="AM5140" s="94" t="str">
        <f t="shared" si="290"/>
        <v>6/16 Log Off</v>
      </c>
      <c r="AN5140" s="172">
        <v>45824.389050925929</v>
      </c>
      <c r="AO5140" s="69" t="s">
        <v>218</v>
      </c>
      <c r="AP5140" s="69" t="s">
        <v>1913</v>
      </c>
      <c r="AQ5140" s="69" t="s">
        <v>218</v>
      </c>
      <c r="AR5140" s="69" t="s">
        <v>1917</v>
      </c>
    </row>
    <row r="5141" spans="36:44" ht="14.4">
      <c r="AJ5141" s="26" t="str">
        <f>VLOOKUP(AQ5141,'user list'!A:B,2,0)</f>
        <v>IAS</v>
      </c>
      <c r="AK5141" s="26">
        <f t="shared" si="288"/>
        <v>6</v>
      </c>
      <c r="AL5141" s="26">
        <f t="shared" si="289"/>
        <v>16</v>
      </c>
      <c r="AM5141" s="94" t="str">
        <f t="shared" si="290"/>
        <v>6/16 Log In</v>
      </c>
      <c r="AN5141" s="172">
        <v>45824.389201388891</v>
      </c>
      <c r="AO5141" s="69" t="s">
        <v>218</v>
      </c>
      <c r="AP5141" s="69" t="s">
        <v>1913</v>
      </c>
      <c r="AQ5141" s="69" t="s">
        <v>218</v>
      </c>
      <c r="AR5141" s="69" t="s">
        <v>1916</v>
      </c>
    </row>
    <row r="5142" spans="36:44" ht="14.4">
      <c r="AJ5142" s="26" t="str">
        <f>VLOOKUP(AQ5142,'user list'!A:B,2,0)</f>
        <v>ITDD</v>
      </c>
      <c r="AK5142" s="26">
        <f t="shared" si="288"/>
        <v>6</v>
      </c>
      <c r="AL5142" s="26">
        <f t="shared" si="289"/>
        <v>16</v>
      </c>
      <c r="AM5142" s="94" t="str">
        <f t="shared" si="290"/>
        <v>6/16 Log In</v>
      </c>
      <c r="AN5142" s="172">
        <v>45824.389467592591</v>
      </c>
      <c r="AO5142" s="69" t="s">
        <v>219</v>
      </c>
      <c r="AP5142" s="69" t="s">
        <v>1913</v>
      </c>
      <c r="AQ5142" s="69" t="s">
        <v>219</v>
      </c>
      <c r="AR5142" s="69" t="s">
        <v>1916</v>
      </c>
    </row>
    <row r="5143" spans="36:44" ht="14.4">
      <c r="AJ5143" s="26" t="str">
        <f>VLOOKUP(AQ5143,'user list'!A:B,2,0)</f>
        <v>LEDIPO</v>
      </c>
      <c r="AK5143" s="26">
        <f t="shared" si="288"/>
        <v>6</v>
      </c>
      <c r="AL5143" s="26">
        <f t="shared" si="289"/>
        <v>16</v>
      </c>
      <c r="AM5143" s="94" t="str">
        <f t="shared" si="290"/>
        <v>6/16 Log In</v>
      </c>
      <c r="AN5143" s="172">
        <v>45824.390486111108</v>
      </c>
      <c r="AO5143" s="69" t="s">
        <v>222</v>
      </c>
      <c r="AP5143" s="69" t="s">
        <v>1913</v>
      </c>
      <c r="AQ5143" s="69" t="s">
        <v>222</v>
      </c>
      <c r="AR5143" s="69" t="s">
        <v>1916</v>
      </c>
    </row>
    <row r="5144" spans="36:44" ht="14.4">
      <c r="AJ5144" s="26" t="str">
        <f>VLOOKUP(AQ5144,'user list'!A:B,2,0)</f>
        <v>DOE</v>
      </c>
      <c r="AK5144" s="26">
        <f t="shared" si="288"/>
        <v>6</v>
      </c>
      <c r="AL5144" s="26">
        <f t="shared" si="289"/>
        <v>16</v>
      </c>
      <c r="AM5144" s="94" t="str">
        <f t="shared" si="290"/>
        <v>6/16 Log Off</v>
      </c>
      <c r="AN5144" s="172">
        <v>45824.391863425924</v>
      </c>
      <c r="AO5144" s="69" t="s">
        <v>212</v>
      </c>
      <c r="AP5144" s="69" t="s">
        <v>1913</v>
      </c>
      <c r="AQ5144" s="69" t="s">
        <v>212</v>
      </c>
      <c r="AR5144" s="69" t="s">
        <v>1917</v>
      </c>
    </row>
    <row r="5145" spans="36:44" ht="14.4">
      <c r="AJ5145" s="26" t="str">
        <f>VLOOKUP(AQ5145,'user list'!A:B,2,0)</f>
        <v>DOE</v>
      </c>
      <c r="AK5145" s="26">
        <f t="shared" si="288"/>
        <v>6</v>
      </c>
      <c r="AL5145" s="26">
        <f t="shared" si="289"/>
        <v>16</v>
      </c>
      <c r="AM5145" s="94" t="str">
        <f t="shared" si="290"/>
        <v>6/16 Log In</v>
      </c>
      <c r="AN5145" s="172">
        <v>45824.391979166663</v>
      </c>
      <c r="AO5145" s="69" t="s">
        <v>212</v>
      </c>
      <c r="AP5145" s="69" t="s">
        <v>1913</v>
      </c>
      <c r="AQ5145" s="69" t="s">
        <v>212</v>
      </c>
      <c r="AR5145" s="69" t="s">
        <v>1916</v>
      </c>
    </row>
    <row r="5146" spans="36:44" ht="14.4">
      <c r="AJ5146" s="26" t="str">
        <f>VLOOKUP(AQ5146,'user list'!A:B,2,0)</f>
        <v>OCA</v>
      </c>
      <c r="AK5146" s="26">
        <f t="shared" si="288"/>
        <v>6</v>
      </c>
      <c r="AL5146" s="26">
        <f t="shared" si="289"/>
        <v>16</v>
      </c>
      <c r="AM5146" s="94" t="str">
        <f t="shared" si="290"/>
        <v>6/16 Log Off</v>
      </c>
      <c r="AN5146" s="172">
        <v>45824.392175925925</v>
      </c>
      <c r="AO5146" s="69" t="s">
        <v>227</v>
      </c>
      <c r="AP5146" s="69" t="s">
        <v>1913</v>
      </c>
      <c r="AQ5146" s="69" t="s">
        <v>227</v>
      </c>
      <c r="AR5146" s="69" t="s">
        <v>1917</v>
      </c>
    </row>
    <row r="5147" spans="36:44" ht="14.4">
      <c r="AJ5147" s="26" t="str">
        <f>VLOOKUP(AQ5147,'user list'!A:B,2,0)</f>
        <v>OCA</v>
      </c>
      <c r="AK5147" s="26">
        <f t="shared" si="288"/>
        <v>6</v>
      </c>
      <c r="AL5147" s="26">
        <f t="shared" si="289"/>
        <v>16</v>
      </c>
      <c r="AM5147" s="94" t="str">
        <f t="shared" si="290"/>
        <v>6/16 Log In</v>
      </c>
      <c r="AN5147" s="172">
        <v>45824.392523148148</v>
      </c>
      <c r="AO5147" s="69" t="s">
        <v>227</v>
      </c>
      <c r="AP5147" s="69" t="s">
        <v>1913</v>
      </c>
      <c r="AQ5147" s="69" t="s">
        <v>227</v>
      </c>
      <c r="AR5147" s="69" t="s">
        <v>1916</v>
      </c>
    </row>
    <row r="5148" spans="36:44" ht="14.4">
      <c r="AJ5148" s="26" t="str">
        <f>VLOOKUP(AQ5148,'user list'!A:B,2,0)</f>
        <v>OCA</v>
      </c>
      <c r="AK5148" s="26">
        <f t="shared" si="288"/>
        <v>6</v>
      </c>
      <c r="AL5148" s="26">
        <f t="shared" si="289"/>
        <v>16</v>
      </c>
      <c r="AM5148" s="94" t="str">
        <f t="shared" si="290"/>
        <v>6/16 Changed</v>
      </c>
      <c r="AN5148" s="172">
        <v>45824.392893518518</v>
      </c>
      <c r="AO5148" s="69" t="s">
        <v>1919</v>
      </c>
      <c r="AP5148" s="69" t="s">
        <v>1913</v>
      </c>
      <c r="AQ5148" s="69" t="s">
        <v>227</v>
      </c>
      <c r="AR5148" s="69" t="s">
        <v>1918</v>
      </c>
    </row>
    <row r="5149" spans="36:44" ht="14.4">
      <c r="AJ5149" s="26" t="str">
        <f>VLOOKUP(AQ5149,'user list'!A:B,2,0)</f>
        <v>OCA</v>
      </c>
      <c r="AK5149" s="26">
        <f t="shared" si="288"/>
        <v>6</v>
      </c>
      <c r="AL5149" s="26">
        <f t="shared" si="289"/>
        <v>16</v>
      </c>
      <c r="AM5149" s="94" t="str">
        <f t="shared" si="290"/>
        <v>6/16 Log Off</v>
      </c>
      <c r="AN5149" s="172">
        <v>45824.393055555556</v>
      </c>
      <c r="AO5149" s="69" t="s">
        <v>227</v>
      </c>
      <c r="AP5149" s="69" t="s">
        <v>1913</v>
      </c>
      <c r="AQ5149" s="69" t="s">
        <v>227</v>
      </c>
      <c r="AR5149" s="69" t="s">
        <v>1917</v>
      </c>
    </row>
    <row r="5150" spans="36:44" ht="14.4">
      <c r="AJ5150" s="26" t="str">
        <f>VLOOKUP(AQ5150,'user list'!A:B,2,0)</f>
        <v>OCA</v>
      </c>
      <c r="AK5150" s="26">
        <f t="shared" si="288"/>
        <v>6</v>
      </c>
      <c r="AL5150" s="26">
        <f t="shared" si="289"/>
        <v>16</v>
      </c>
      <c r="AM5150" s="94" t="str">
        <f t="shared" si="290"/>
        <v>6/16 Log In</v>
      </c>
      <c r="AN5150" s="172">
        <v>45824.393159722225</v>
      </c>
      <c r="AO5150" s="69" t="s">
        <v>227</v>
      </c>
      <c r="AP5150" s="69" t="s">
        <v>1913</v>
      </c>
      <c r="AQ5150" s="69" t="s">
        <v>227</v>
      </c>
      <c r="AR5150" s="69" t="s">
        <v>1916</v>
      </c>
    </row>
    <row r="5151" spans="36:44" ht="14.4">
      <c r="AJ5151" s="26" t="str">
        <f>VLOOKUP(AQ5151,'user list'!A:B,2,0)</f>
        <v>OSSP</v>
      </c>
      <c r="AK5151" s="26">
        <f t="shared" si="288"/>
        <v>6</v>
      </c>
      <c r="AL5151" s="26">
        <f t="shared" si="289"/>
        <v>16</v>
      </c>
      <c r="AM5151" s="94" t="str">
        <f t="shared" si="290"/>
        <v>6/16 Log In</v>
      </c>
      <c r="AN5151" s="172">
        <v>45824.394282407404</v>
      </c>
      <c r="AO5151" s="69" t="s">
        <v>255</v>
      </c>
      <c r="AP5151" s="69" t="s">
        <v>1913</v>
      </c>
      <c r="AQ5151" s="69" t="s">
        <v>255</v>
      </c>
      <c r="AR5151" s="69" t="s">
        <v>1916</v>
      </c>
    </row>
    <row r="5152" spans="36:44" ht="14.4">
      <c r="AJ5152" s="26" t="str">
        <f>VLOOKUP(AQ5152,'user list'!A:B,2,0)</f>
        <v>QCCSD</v>
      </c>
      <c r="AK5152" s="26">
        <f t="shared" si="288"/>
        <v>6</v>
      </c>
      <c r="AL5152" s="26">
        <f t="shared" si="289"/>
        <v>16</v>
      </c>
      <c r="AM5152" s="94" t="str">
        <f t="shared" si="290"/>
        <v>6/16 Log Off</v>
      </c>
      <c r="AN5152" s="172">
        <v>45824.394328703704</v>
      </c>
      <c r="AO5152" s="69" t="s">
        <v>264</v>
      </c>
      <c r="AP5152" s="69" t="s">
        <v>1913</v>
      </c>
      <c r="AQ5152" s="69" t="s">
        <v>264</v>
      </c>
      <c r="AR5152" s="69" t="s">
        <v>1917</v>
      </c>
    </row>
    <row r="5153" spans="36:44" ht="14.4">
      <c r="AJ5153" s="26" t="str">
        <f>VLOOKUP(AQ5153,'user list'!A:B,2,0)</f>
        <v>QCCSD</v>
      </c>
      <c r="AK5153" s="26">
        <f t="shared" si="288"/>
        <v>6</v>
      </c>
      <c r="AL5153" s="26">
        <f t="shared" si="289"/>
        <v>16</v>
      </c>
      <c r="AM5153" s="94" t="str">
        <f t="shared" si="290"/>
        <v>6/16 Log In</v>
      </c>
      <c r="AN5153" s="172">
        <v>45824.394490740742</v>
      </c>
      <c r="AO5153" s="69" t="s">
        <v>264</v>
      </c>
      <c r="AP5153" s="69" t="s">
        <v>1913</v>
      </c>
      <c r="AQ5153" s="69" t="s">
        <v>264</v>
      </c>
      <c r="AR5153" s="69" t="s">
        <v>1916</v>
      </c>
    </row>
    <row r="5154" spans="36:44" ht="14.4">
      <c r="AJ5154" s="26" t="str">
        <f>VLOOKUP(AQ5154,'user list'!A:B,2,0)</f>
        <v>OCA</v>
      </c>
      <c r="AK5154" s="26">
        <f t="shared" si="288"/>
        <v>6</v>
      </c>
      <c r="AL5154" s="26">
        <f t="shared" si="289"/>
        <v>16</v>
      </c>
      <c r="AM5154" s="94" t="str">
        <f t="shared" si="290"/>
        <v>6/16 Log Off</v>
      </c>
      <c r="AN5154" s="172">
        <v>45824.396990740737</v>
      </c>
      <c r="AO5154" s="69" t="s">
        <v>224</v>
      </c>
      <c r="AP5154" s="69" t="s">
        <v>1913</v>
      </c>
      <c r="AQ5154" s="69" t="s">
        <v>224</v>
      </c>
      <c r="AR5154" s="69" t="s">
        <v>1917</v>
      </c>
    </row>
    <row r="5155" spans="36:44" ht="14.4">
      <c r="AJ5155" s="26" t="str">
        <f>VLOOKUP(AQ5155,'user list'!A:B,2,0)</f>
        <v>SBCDPO</v>
      </c>
      <c r="AK5155" s="26">
        <f t="shared" ref="AK5155:AK5218" si="291">MONTH(AN5155)</f>
        <v>6</v>
      </c>
      <c r="AL5155" s="26">
        <f t="shared" ref="AL5155:AL5218" si="292">DAY(AN5155)</f>
        <v>16</v>
      </c>
      <c r="AM5155" s="94" t="str">
        <f t="shared" ref="AM5155:AM5218" si="293">AK5155&amp;"/"&amp;AL5155&amp;" "&amp;AR5155</f>
        <v>6/16 Log Off</v>
      </c>
      <c r="AN5155" s="172">
        <v>45824.398402777777</v>
      </c>
      <c r="AO5155" s="69" t="s">
        <v>271</v>
      </c>
      <c r="AP5155" s="69" t="s">
        <v>1913</v>
      </c>
      <c r="AQ5155" s="69" t="s">
        <v>271</v>
      </c>
      <c r="AR5155" s="69" t="s">
        <v>1917</v>
      </c>
    </row>
    <row r="5156" spans="36:44" ht="14.4">
      <c r="AJ5156" s="26" t="str">
        <f>VLOOKUP(AQ5156,'user list'!A:B,2,0)</f>
        <v>IAS</v>
      </c>
      <c r="AK5156" s="26">
        <f t="shared" si="291"/>
        <v>6</v>
      </c>
      <c r="AL5156" s="26">
        <f t="shared" si="292"/>
        <v>16</v>
      </c>
      <c r="AM5156" s="94" t="str">
        <f t="shared" si="293"/>
        <v>6/16 Log In</v>
      </c>
      <c r="AN5156" s="172">
        <v>45824.400231481479</v>
      </c>
      <c r="AO5156" s="69" t="s">
        <v>218</v>
      </c>
      <c r="AP5156" s="69" t="s">
        <v>1913</v>
      </c>
      <c r="AQ5156" s="69" t="s">
        <v>218</v>
      </c>
      <c r="AR5156" s="69" t="s">
        <v>1916</v>
      </c>
    </row>
    <row r="5157" spans="36:44" ht="14.4">
      <c r="AJ5157" s="26" t="str">
        <f>VLOOKUP(AQ5157,'user list'!A:B,2,0)</f>
        <v>SBCDPO</v>
      </c>
      <c r="AK5157" s="26">
        <f t="shared" si="291"/>
        <v>6</v>
      </c>
      <c r="AL5157" s="26">
        <f t="shared" si="292"/>
        <v>16</v>
      </c>
      <c r="AM5157" s="94" t="str">
        <f t="shared" si="293"/>
        <v>6/16 Log In</v>
      </c>
      <c r="AN5157" s="172">
        <v>45824.401909722219</v>
      </c>
      <c r="AO5157" s="69" t="s">
        <v>271</v>
      </c>
      <c r="AP5157" s="69" t="s">
        <v>1913</v>
      </c>
      <c r="AQ5157" s="69" t="s">
        <v>271</v>
      </c>
      <c r="AR5157" s="69" t="s">
        <v>1916</v>
      </c>
    </row>
    <row r="5158" spans="36:44" ht="14.4">
      <c r="AJ5158" s="26" t="str">
        <f>VLOOKUP(AQ5158,'user list'!A:B,2,0)</f>
        <v>Admin</v>
      </c>
      <c r="AK5158" s="26">
        <f t="shared" si="291"/>
        <v>6</v>
      </c>
      <c r="AL5158" s="26">
        <f t="shared" si="292"/>
        <v>16</v>
      </c>
      <c r="AM5158" s="94" t="str">
        <f t="shared" si="293"/>
        <v>6/16 Log Off</v>
      </c>
      <c r="AN5158" s="172">
        <v>45824.403553240743</v>
      </c>
      <c r="AO5158" s="69" t="s">
        <v>186</v>
      </c>
      <c r="AP5158" s="69" t="s">
        <v>1913</v>
      </c>
      <c r="AQ5158" s="69" t="s">
        <v>186</v>
      </c>
      <c r="AR5158" s="69" t="s">
        <v>1917</v>
      </c>
    </row>
    <row r="5159" spans="36:44" ht="14.4">
      <c r="AJ5159" s="26" t="str">
        <f>VLOOKUP(AQ5159,'user list'!A:B,2,0)</f>
        <v>OCM</v>
      </c>
      <c r="AK5159" s="26">
        <f t="shared" si="291"/>
        <v>6</v>
      </c>
      <c r="AL5159" s="26">
        <f t="shared" si="292"/>
        <v>16</v>
      </c>
      <c r="AM5159" s="94" t="str">
        <f t="shared" si="293"/>
        <v>6/16 Log In</v>
      </c>
      <c r="AN5159" s="172">
        <v>45824.403726851851</v>
      </c>
      <c r="AO5159" s="69" t="s">
        <v>230</v>
      </c>
      <c r="AP5159" s="69" t="s">
        <v>1913</v>
      </c>
      <c r="AQ5159" s="69" t="s">
        <v>230</v>
      </c>
      <c r="AR5159" s="69" t="s">
        <v>1916</v>
      </c>
    </row>
    <row r="5160" spans="36:44" ht="14.4">
      <c r="AJ5160" s="26" t="str">
        <f>VLOOKUP(AQ5160,'user list'!A:B,2,0)</f>
        <v>OCM</v>
      </c>
      <c r="AK5160" s="26">
        <f t="shared" si="291"/>
        <v>6</v>
      </c>
      <c r="AL5160" s="26">
        <f t="shared" si="292"/>
        <v>16</v>
      </c>
      <c r="AM5160" s="94" t="str">
        <f t="shared" si="293"/>
        <v>6/16 Log Off</v>
      </c>
      <c r="AN5160" s="172">
        <v>45824.404027777775</v>
      </c>
      <c r="AO5160" s="69" t="s">
        <v>230</v>
      </c>
      <c r="AP5160" s="69" t="s">
        <v>1913</v>
      </c>
      <c r="AQ5160" s="69" t="s">
        <v>230</v>
      </c>
      <c r="AR5160" s="69" t="s">
        <v>1917</v>
      </c>
    </row>
    <row r="5161" spans="36:44" ht="14.4">
      <c r="AJ5161" s="26" t="str">
        <f>VLOOKUP(AQ5161,'user list'!A:B,2,0)</f>
        <v>Admin</v>
      </c>
      <c r="AK5161" s="26">
        <f t="shared" si="291"/>
        <v>6</v>
      </c>
      <c r="AL5161" s="26">
        <f t="shared" si="292"/>
        <v>16</v>
      </c>
      <c r="AM5161" s="94" t="str">
        <f t="shared" si="293"/>
        <v>6/16 Log In</v>
      </c>
      <c r="AN5161" s="172">
        <v>45824.404108796298</v>
      </c>
      <c r="AO5161" s="69" t="s">
        <v>186</v>
      </c>
      <c r="AP5161" s="69" t="s">
        <v>1913</v>
      </c>
      <c r="AQ5161" s="69" t="s">
        <v>186</v>
      </c>
      <c r="AR5161" s="69" t="s">
        <v>1916</v>
      </c>
    </row>
    <row r="5162" spans="36:44" ht="14.4">
      <c r="AJ5162" s="26" t="str">
        <f>VLOOKUP(AQ5162,'user list'!A:B,2,0)</f>
        <v>SSDD</v>
      </c>
      <c r="AK5162" s="26">
        <f t="shared" si="291"/>
        <v>6</v>
      </c>
      <c r="AL5162" s="26">
        <f t="shared" si="292"/>
        <v>16</v>
      </c>
      <c r="AM5162" s="94" t="str">
        <f t="shared" si="293"/>
        <v>6/16 Log In</v>
      </c>
      <c r="AN5162" s="172">
        <v>45824.404722222222</v>
      </c>
      <c r="AO5162" s="69" t="s">
        <v>273</v>
      </c>
      <c r="AP5162" s="69" t="s">
        <v>1913</v>
      </c>
      <c r="AQ5162" s="69" t="s">
        <v>273</v>
      </c>
      <c r="AR5162" s="69" t="s">
        <v>1916</v>
      </c>
    </row>
    <row r="5163" spans="36:44" ht="14.4">
      <c r="AJ5163" s="26" t="str">
        <f>VLOOKUP(AQ5163,'user list'!A:B,2,0)</f>
        <v>QCCSD</v>
      </c>
      <c r="AK5163" s="26">
        <f t="shared" si="291"/>
        <v>6</v>
      </c>
      <c r="AL5163" s="26">
        <f t="shared" si="292"/>
        <v>16</v>
      </c>
      <c r="AM5163" s="94" t="str">
        <f t="shared" si="293"/>
        <v>6/16 Log Off</v>
      </c>
      <c r="AN5163" s="172">
        <v>45824.40483796296</v>
      </c>
      <c r="AO5163" s="69" t="s">
        <v>264</v>
      </c>
      <c r="AP5163" s="69" t="s">
        <v>1913</v>
      </c>
      <c r="AQ5163" s="69" t="s">
        <v>264</v>
      </c>
      <c r="AR5163" s="69" t="s">
        <v>1917</v>
      </c>
    </row>
    <row r="5164" spans="36:44" ht="14.4">
      <c r="AJ5164" s="26" t="str">
        <f>VLOOKUP(AQ5164,'user list'!A:B,2,0)</f>
        <v>OCM</v>
      </c>
      <c r="AK5164" s="26">
        <f t="shared" si="291"/>
        <v>6</v>
      </c>
      <c r="AL5164" s="26">
        <f t="shared" si="292"/>
        <v>16</v>
      </c>
      <c r="AM5164" s="94" t="str">
        <f t="shared" si="293"/>
        <v>6/16 Log In</v>
      </c>
      <c r="AN5164" s="172">
        <v>45824.404861111114</v>
      </c>
      <c r="AO5164" s="69" t="s">
        <v>230</v>
      </c>
      <c r="AP5164" s="69" t="s">
        <v>1913</v>
      </c>
      <c r="AQ5164" s="69" t="s">
        <v>230</v>
      </c>
      <c r="AR5164" s="69" t="s">
        <v>1916</v>
      </c>
    </row>
    <row r="5165" spans="36:44" ht="14.4">
      <c r="AJ5165" s="26" t="str">
        <f>VLOOKUP(AQ5165,'user list'!A:B,2,0)</f>
        <v>OCM</v>
      </c>
      <c r="AK5165" s="26">
        <f t="shared" si="291"/>
        <v>6</v>
      </c>
      <c r="AL5165" s="26">
        <f t="shared" si="292"/>
        <v>16</v>
      </c>
      <c r="AM5165" s="94" t="str">
        <f t="shared" si="293"/>
        <v>6/16 Log Off</v>
      </c>
      <c r="AN5165" s="172">
        <v>45824.405277777776</v>
      </c>
      <c r="AO5165" s="69" t="s">
        <v>230</v>
      </c>
      <c r="AP5165" s="69" t="s">
        <v>1913</v>
      </c>
      <c r="AQ5165" s="69" t="s">
        <v>230</v>
      </c>
      <c r="AR5165" s="69" t="s">
        <v>1917</v>
      </c>
    </row>
    <row r="5166" spans="36:44" ht="14.4">
      <c r="AJ5166" s="26" t="str">
        <f>VLOOKUP(AQ5166,'user list'!A:B,2,0)</f>
        <v>OCA</v>
      </c>
      <c r="AK5166" s="26">
        <f t="shared" si="291"/>
        <v>6</v>
      </c>
      <c r="AL5166" s="26">
        <f t="shared" si="292"/>
        <v>16</v>
      </c>
      <c r="AM5166" s="94" t="str">
        <f t="shared" si="293"/>
        <v>6/16 Log In</v>
      </c>
      <c r="AN5166" s="172">
        <v>45824.405358796299</v>
      </c>
      <c r="AO5166" s="69" t="s">
        <v>224</v>
      </c>
      <c r="AP5166" s="69" t="s">
        <v>1913</v>
      </c>
      <c r="AQ5166" s="69" t="s">
        <v>224</v>
      </c>
      <c r="AR5166" s="69" t="s">
        <v>1916</v>
      </c>
    </row>
    <row r="5167" spans="36:44" ht="14.4">
      <c r="AJ5167" s="26" t="str">
        <f>VLOOKUP(AQ5167,'user list'!A:B,2,0)</f>
        <v>DBO</v>
      </c>
      <c r="AK5167" s="26">
        <f t="shared" si="291"/>
        <v>6</v>
      </c>
      <c r="AL5167" s="26">
        <f t="shared" si="292"/>
        <v>16</v>
      </c>
      <c r="AM5167" s="94" t="str">
        <f t="shared" si="293"/>
        <v>6/16 Log Off</v>
      </c>
      <c r="AN5167" s="172">
        <v>45824.407048611109</v>
      </c>
      <c r="AO5167" s="69" t="s">
        <v>209</v>
      </c>
      <c r="AP5167" s="69" t="s">
        <v>1913</v>
      </c>
      <c r="AQ5167" s="69" t="s">
        <v>209</v>
      </c>
      <c r="AR5167" s="69" t="s">
        <v>1917</v>
      </c>
    </row>
    <row r="5168" spans="36:44" ht="14.4">
      <c r="AJ5168" s="26" t="str">
        <f>VLOOKUP(AQ5168,'user list'!A:B,2,0)</f>
        <v>OCA</v>
      </c>
      <c r="AK5168" s="26">
        <f t="shared" si="291"/>
        <v>6</v>
      </c>
      <c r="AL5168" s="26">
        <f t="shared" si="292"/>
        <v>16</v>
      </c>
      <c r="AM5168" s="94" t="str">
        <f t="shared" si="293"/>
        <v>6/16 Log In</v>
      </c>
      <c r="AN5168" s="172">
        <v>45824.407083333332</v>
      </c>
      <c r="AO5168" s="69" t="s">
        <v>227</v>
      </c>
      <c r="AP5168" s="69" t="s">
        <v>1913</v>
      </c>
      <c r="AQ5168" s="69" t="s">
        <v>227</v>
      </c>
      <c r="AR5168" s="69" t="s">
        <v>1916</v>
      </c>
    </row>
    <row r="5169" spans="36:44" ht="14.4">
      <c r="AJ5169" s="26" t="str">
        <f>VLOOKUP(AQ5169,'user list'!A:B,2,0)</f>
        <v>DBO</v>
      </c>
      <c r="AK5169" s="26">
        <f t="shared" si="291"/>
        <v>6</v>
      </c>
      <c r="AL5169" s="26">
        <f t="shared" si="292"/>
        <v>16</v>
      </c>
      <c r="AM5169" s="94" t="str">
        <f t="shared" si="293"/>
        <v>6/16 Log In</v>
      </c>
      <c r="AN5169" s="172">
        <v>45824.407430555555</v>
      </c>
      <c r="AO5169" s="69" t="s">
        <v>209</v>
      </c>
      <c r="AP5169" s="69" t="s">
        <v>1913</v>
      </c>
      <c r="AQ5169" s="69" t="s">
        <v>209</v>
      </c>
      <c r="AR5169" s="69" t="s">
        <v>1916</v>
      </c>
    </row>
    <row r="5170" spans="36:44" ht="14.4">
      <c r="AJ5170" s="26" t="str">
        <f>VLOOKUP(AQ5170,'user list'!A:B,2,0)</f>
        <v>Admin</v>
      </c>
      <c r="AK5170" s="26">
        <f t="shared" si="291"/>
        <v>6</v>
      </c>
      <c r="AL5170" s="26">
        <f t="shared" si="292"/>
        <v>16</v>
      </c>
      <c r="AM5170" s="94" t="str">
        <f t="shared" si="293"/>
        <v>6/16 Log In</v>
      </c>
      <c r="AN5170" s="172">
        <v>45824.407766203702</v>
      </c>
      <c r="AO5170" s="69" t="s">
        <v>186</v>
      </c>
      <c r="AP5170" s="69" t="s">
        <v>1913</v>
      </c>
      <c r="AQ5170" s="69" t="s">
        <v>186</v>
      </c>
      <c r="AR5170" s="69" t="s">
        <v>1916</v>
      </c>
    </row>
    <row r="5171" spans="36:44" ht="14.4">
      <c r="AJ5171" s="26" t="str">
        <f>VLOOKUP(AQ5171,'user list'!A:B,2,0)</f>
        <v>Admin</v>
      </c>
      <c r="AK5171" s="26">
        <f t="shared" si="291"/>
        <v>6</v>
      </c>
      <c r="AL5171" s="26">
        <f t="shared" si="292"/>
        <v>16</v>
      </c>
      <c r="AM5171" s="94" t="str">
        <f t="shared" si="293"/>
        <v>6/16 Log In</v>
      </c>
      <c r="AN5171" s="172">
        <v>45824.407766203702</v>
      </c>
      <c r="AO5171" s="69" t="s">
        <v>186</v>
      </c>
      <c r="AP5171" s="69" t="s">
        <v>1913</v>
      </c>
      <c r="AQ5171" s="69" t="s">
        <v>186</v>
      </c>
      <c r="AR5171" s="69" t="s">
        <v>1916</v>
      </c>
    </row>
    <row r="5172" spans="36:44" ht="14.4">
      <c r="AJ5172" s="26" t="str">
        <f>VLOOKUP(AQ5172,'user list'!A:B,2,0)</f>
        <v>LEDIPO</v>
      </c>
      <c r="AK5172" s="26">
        <f t="shared" si="291"/>
        <v>6</v>
      </c>
      <c r="AL5172" s="26">
        <f t="shared" si="292"/>
        <v>16</v>
      </c>
      <c r="AM5172" s="94" t="str">
        <f t="shared" si="293"/>
        <v>6/16 Log Off</v>
      </c>
      <c r="AN5172" s="172">
        <v>45824.408009259256</v>
      </c>
      <c r="AO5172" s="69" t="s">
        <v>222</v>
      </c>
      <c r="AP5172" s="69" t="s">
        <v>1913</v>
      </c>
      <c r="AQ5172" s="69" t="s">
        <v>222</v>
      </c>
      <c r="AR5172" s="69" t="s">
        <v>1917</v>
      </c>
    </row>
    <row r="5173" spans="36:44" ht="14.4">
      <c r="AJ5173" s="26" t="str">
        <f>VLOOKUP(AQ5173,'user list'!A:B,2,0)</f>
        <v>CAD</v>
      </c>
      <c r="AK5173" s="26">
        <f t="shared" si="291"/>
        <v>6</v>
      </c>
      <c r="AL5173" s="26">
        <f t="shared" si="292"/>
        <v>16</v>
      </c>
      <c r="AM5173" s="94" t="str">
        <f t="shared" si="293"/>
        <v>6/16 Log In</v>
      </c>
      <c r="AN5173" s="172">
        <v>45824.408217592594</v>
      </c>
      <c r="AO5173" s="69" t="s">
        <v>196</v>
      </c>
      <c r="AP5173" s="69" t="s">
        <v>1913</v>
      </c>
      <c r="AQ5173" s="69" t="s">
        <v>196</v>
      </c>
      <c r="AR5173" s="69" t="s">
        <v>1916</v>
      </c>
    </row>
    <row r="5174" spans="36:44" ht="14.4">
      <c r="AJ5174" s="26" t="str">
        <f>VLOOKUP(AQ5174,'user list'!A:B,2,0)</f>
        <v>QCPL</v>
      </c>
      <c r="AK5174" s="26">
        <f t="shared" si="291"/>
        <v>6</v>
      </c>
      <c r="AL5174" s="26">
        <f t="shared" si="292"/>
        <v>16</v>
      </c>
      <c r="AM5174" s="94" t="str">
        <f t="shared" si="293"/>
        <v>6/16 Log Off</v>
      </c>
      <c r="AN5174" s="172">
        <v>45824.40834490741</v>
      </c>
      <c r="AO5174" s="69" t="s">
        <v>268</v>
      </c>
      <c r="AP5174" s="69" t="s">
        <v>1913</v>
      </c>
      <c r="AQ5174" s="69" t="s">
        <v>268</v>
      </c>
      <c r="AR5174" s="69" t="s">
        <v>1917</v>
      </c>
    </row>
    <row r="5175" spans="36:44" ht="14.4">
      <c r="AJ5175" s="26" t="str">
        <f>VLOOKUP(AQ5175,'user list'!A:B,2,0)</f>
        <v>CAD</v>
      </c>
      <c r="AK5175" s="26">
        <f t="shared" si="291"/>
        <v>6</v>
      </c>
      <c r="AL5175" s="26">
        <f t="shared" si="292"/>
        <v>16</v>
      </c>
      <c r="AM5175" s="94" t="str">
        <f t="shared" si="293"/>
        <v>6/16 Log In</v>
      </c>
      <c r="AN5175" s="172">
        <v>45824.408518518518</v>
      </c>
      <c r="AO5175" s="69" t="s">
        <v>196</v>
      </c>
      <c r="AP5175" s="69" t="s">
        <v>1913</v>
      </c>
      <c r="AQ5175" s="69" t="s">
        <v>196</v>
      </c>
      <c r="AR5175" s="69" t="s">
        <v>1916</v>
      </c>
    </row>
    <row r="5176" spans="36:44" ht="14.4">
      <c r="AJ5176" s="26" t="str">
        <f>VLOOKUP(AQ5176,'user list'!A:B,2,0)</f>
        <v>QCPL</v>
      </c>
      <c r="AK5176" s="26">
        <f t="shared" si="291"/>
        <v>6</v>
      </c>
      <c r="AL5176" s="26">
        <f t="shared" si="292"/>
        <v>16</v>
      </c>
      <c r="AM5176" s="94" t="str">
        <f t="shared" si="293"/>
        <v>6/16 Log In</v>
      </c>
      <c r="AN5176" s="172">
        <v>45824.408576388887</v>
      </c>
      <c r="AO5176" s="69" t="s">
        <v>268</v>
      </c>
      <c r="AP5176" s="69" t="s">
        <v>1913</v>
      </c>
      <c r="AQ5176" s="69" t="s">
        <v>268</v>
      </c>
      <c r="AR5176" s="69" t="s">
        <v>1916</v>
      </c>
    </row>
    <row r="5177" spans="36:44" ht="14.4">
      <c r="AJ5177" s="26" t="str">
        <f>VLOOKUP(AQ5177,'user list'!A:B,2,0)</f>
        <v>Admin</v>
      </c>
      <c r="AK5177" s="26">
        <f t="shared" si="291"/>
        <v>6</v>
      </c>
      <c r="AL5177" s="26">
        <f t="shared" si="292"/>
        <v>16</v>
      </c>
      <c r="AM5177" s="94" t="str">
        <f t="shared" si="293"/>
        <v>6/16 Log Off</v>
      </c>
      <c r="AN5177" s="172">
        <v>45824.408680555556</v>
      </c>
      <c r="AO5177" s="69" t="s">
        <v>186</v>
      </c>
      <c r="AP5177" s="69" t="s">
        <v>1913</v>
      </c>
      <c r="AQ5177" s="69" t="s">
        <v>186</v>
      </c>
      <c r="AR5177" s="69" t="s">
        <v>1917</v>
      </c>
    </row>
    <row r="5178" spans="36:44" ht="14.4">
      <c r="AJ5178" s="26" t="str">
        <f>VLOOKUP(AQ5178,'user list'!A:B,2,0)</f>
        <v>OCM</v>
      </c>
      <c r="AK5178" s="26">
        <f t="shared" si="291"/>
        <v>6</v>
      </c>
      <c r="AL5178" s="26">
        <f t="shared" si="292"/>
        <v>16</v>
      </c>
      <c r="AM5178" s="94" t="str">
        <f t="shared" si="293"/>
        <v>6/16 Log In</v>
      </c>
      <c r="AN5178" s="172">
        <v>45824.408784722225</v>
      </c>
      <c r="AO5178" s="69" t="s">
        <v>230</v>
      </c>
      <c r="AP5178" s="69" t="s">
        <v>1913</v>
      </c>
      <c r="AQ5178" s="69" t="s">
        <v>230</v>
      </c>
      <c r="AR5178" s="69" t="s">
        <v>1916</v>
      </c>
    </row>
    <row r="5179" spans="36:44" ht="14.4">
      <c r="AJ5179" s="26" t="str">
        <f>VLOOKUP(AQ5179,'user list'!A:B,2,0)</f>
        <v>CTO</v>
      </c>
      <c r="AK5179" s="26">
        <f t="shared" si="291"/>
        <v>6</v>
      </c>
      <c r="AL5179" s="26">
        <f t="shared" si="292"/>
        <v>16</v>
      </c>
      <c r="AM5179" s="94" t="str">
        <f t="shared" si="293"/>
        <v>6/16 Log In</v>
      </c>
      <c r="AN5179" s="172">
        <v>45824.415520833332</v>
      </c>
      <c r="AO5179" s="69" t="s">
        <v>207</v>
      </c>
      <c r="AP5179" s="69" t="s">
        <v>1913</v>
      </c>
      <c r="AQ5179" s="69" t="s">
        <v>207</v>
      </c>
      <c r="AR5179" s="69" t="s">
        <v>1916</v>
      </c>
    </row>
    <row r="5180" spans="36:44" ht="14.4">
      <c r="AJ5180" s="26" t="str">
        <f>VLOOKUP(AQ5180,'user list'!A:B,2,0)</f>
        <v>CGSD</v>
      </c>
      <c r="AK5180" s="26">
        <f t="shared" si="291"/>
        <v>6</v>
      </c>
      <c r="AL5180" s="26">
        <f t="shared" si="292"/>
        <v>16</v>
      </c>
      <c r="AM5180" s="94" t="str">
        <f t="shared" si="293"/>
        <v>6/16 Log In</v>
      </c>
      <c r="AN5180" s="172">
        <v>45824.415891203702</v>
      </c>
      <c r="AO5180" s="69" t="s">
        <v>200</v>
      </c>
      <c r="AP5180" s="69" t="s">
        <v>1913</v>
      </c>
      <c r="AQ5180" s="69" t="s">
        <v>200</v>
      </c>
      <c r="AR5180" s="69" t="s">
        <v>1916</v>
      </c>
    </row>
    <row r="5181" spans="36:44" ht="14.4">
      <c r="AJ5181" s="26" t="str">
        <f>VLOOKUP(AQ5181,'user list'!A:B,2,0)</f>
        <v>DBO</v>
      </c>
      <c r="AK5181" s="26">
        <f t="shared" si="291"/>
        <v>6</v>
      </c>
      <c r="AL5181" s="26">
        <f t="shared" si="292"/>
        <v>16</v>
      </c>
      <c r="AM5181" s="94" t="str">
        <f t="shared" si="293"/>
        <v>6/16 Changed</v>
      </c>
      <c r="AN5181" s="172">
        <v>45824.415995370371</v>
      </c>
      <c r="AO5181" s="69" t="s">
        <v>1919</v>
      </c>
      <c r="AP5181" s="69" t="s">
        <v>1913</v>
      </c>
      <c r="AQ5181" s="69" t="s">
        <v>209</v>
      </c>
      <c r="AR5181" s="69" t="s">
        <v>1918</v>
      </c>
    </row>
    <row r="5182" spans="36:44" ht="14.4">
      <c r="AJ5182" s="26" t="str">
        <f>VLOOKUP(AQ5182,'user list'!A:B,2,0)</f>
        <v>DBO</v>
      </c>
      <c r="AK5182" s="26">
        <f t="shared" si="291"/>
        <v>6</v>
      </c>
      <c r="AL5182" s="26">
        <f t="shared" si="292"/>
        <v>16</v>
      </c>
      <c r="AM5182" s="94" t="str">
        <f t="shared" si="293"/>
        <v>6/16 Log Off</v>
      </c>
      <c r="AN5182" s="172">
        <v>45824.416087962964</v>
      </c>
      <c r="AO5182" s="69" t="s">
        <v>209</v>
      </c>
      <c r="AP5182" s="69" t="s">
        <v>1913</v>
      </c>
      <c r="AQ5182" s="69" t="s">
        <v>209</v>
      </c>
      <c r="AR5182" s="69" t="s">
        <v>1917</v>
      </c>
    </row>
    <row r="5183" spans="36:44" ht="14.4">
      <c r="AJ5183" s="26" t="str">
        <f>VLOOKUP(AQ5183,'user list'!A:B,2,0)</f>
        <v>CGSD</v>
      </c>
      <c r="AK5183" s="26">
        <f t="shared" si="291"/>
        <v>6</v>
      </c>
      <c r="AL5183" s="26">
        <f t="shared" si="292"/>
        <v>16</v>
      </c>
      <c r="AM5183" s="94" t="str">
        <f t="shared" si="293"/>
        <v>6/16 Changed</v>
      </c>
      <c r="AN5183" s="172">
        <v>45824.416180555556</v>
      </c>
      <c r="AO5183" s="69" t="s">
        <v>1919</v>
      </c>
      <c r="AP5183" s="69" t="s">
        <v>1913</v>
      </c>
      <c r="AQ5183" s="69" t="s">
        <v>200</v>
      </c>
      <c r="AR5183" s="69" t="s">
        <v>1918</v>
      </c>
    </row>
    <row r="5184" spans="36:44" ht="14.4">
      <c r="AJ5184" s="26" t="str">
        <f>VLOOKUP(AQ5184,'user list'!A:B,2,0)</f>
        <v>ITDD</v>
      </c>
      <c r="AK5184" s="26">
        <f t="shared" si="291"/>
        <v>6</v>
      </c>
      <c r="AL5184" s="26">
        <f t="shared" si="292"/>
        <v>16</v>
      </c>
      <c r="AM5184" s="94" t="str">
        <f t="shared" si="293"/>
        <v>6/16 Log Off</v>
      </c>
      <c r="AN5184" s="172">
        <v>45824.416180555556</v>
      </c>
      <c r="AO5184" s="69" t="s">
        <v>219</v>
      </c>
      <c r="AP5184" s="69" t="s">
        <v>1913</v>
      </c>
      <c r="AQ5184" s="69" t="s">
        <v>219</v>
      </c>
      <c r="AR5184" s="69" t="s">
        <v>1917</v>
      </c>
    </row>
    <row r="5185" spans="36:44" ht="14.4">
      <c r="AJ5185" s="26" t="str">
        <f>VLOOKUP(AQ5185,'user list'!A:B,2,0)</f>
        <v>TFCOPRISS</v>
      </c>
      <c r="AK5185" s="26">
        <f t="shared" si="291"/>
        <v>6</v>
      </c>
      <c r="AL5185" s="26">
        <f t="shared" si="292"/>
        <v>16</v>
      </c>
      <c r="AM5185" s="94" t="str">
        <f t="shared" si="293"/>
        <v>6/16 Log In</v>
      </c>
      <c r="AN5185" s="172">
        <v>45824.416226851848</v>
      </c>
      <c r="AO5185" s="69" t="s">
        <v>274</v>
      </c>
      <c r="AP5185" s="69" t="s">
        <v>1913</v>
      </c>
      <c r="AQ5185" s="69" t="s">
        <v>274</v>
      </c>
      <c r="AR5185" s="69" t="s">
        <v>1916</v>
      </c>
    </row>
    <row r="5186" spans="36:44" ht="14.4">
      <c r="AJ5186" s="26" t="str">
        <f>VLOOKUP(AQ5186,'user list'!A:B,2,0)</f>
        <v>DBO</v>
      </c>
      <c r="AK5186" s="26">
        <f t="shared" si="291"/>
        <v>6</v>
      </c>
      <c r="AL5186" s="26">
        <f t="shared" si="292"/>
        <v>16</v>
      </c>
      <c r="AM5186" s="94" t="str">
        <f t="shared" si="293"/>
        <v>6/16 Log In</v>
      </c>
      <c r="AN5186" s="172">
        <v>45824.416226851848</v>
      </c>
      <c r="AO5186" s="69" t="s">
        <v>209</v>
      </c>
      <c r="AP5186" s="69" t="s">
        <v>1913</v>
      </c>
      <c r="AQ5186" s="69" t="s">
        <v>209</v>
      </c>
      <c r="AR5186" s="69" t="s">
        <v>1916</v>
      </c>
    </row>
    <row r="5187" spans="36:44" ht="14.4">
      <c r="AJ5187" s="26" t="str">
        <f>VLOOKUP(AQ5187,'user list'!A:B,2,0)</f>
        <v>ITDD</v>
      </c>
      <c r="AK5187" s="26">
        <f t="shared" si="291"/>
        <v>6</v>
      </c>
      <c r="AL5187" s="26">
        <f t="shared" si="292"/>
        <v>16</v>
      </c>
      <c r="AM5187" s="94" t="str">
        <f t="shared" si="293"/>
        <v>6/16 Log In</v>
      </c>
      <c r="AN5187" s="172">
        <v>45824.416261574072</v>
      </c>
      <c r="AO5187" s="69" t="s">
        <v>219</v>
      </c>
      <c r="AP5187" s="69" t="s">
        <v>1913</v>
      </c>
      <c r="AQ5187" s="69" t="s">
        <v>219</v>
      </c>
      <c r="AR5187" s="69" t="s">
        <v>1916</v>
      </c>
    </row>
    <row r="5188" spans="36:44" ht="14.4">
      <c r="AJ5188" s="26" t="str">
        <f>VLOOKUP(AQ5188,'user list'!A:B,2,0)</f>
        <v>DSQC</v>
      </c>
      <c r="AK5188" s="26">
        <f t="shared" si="291"/>
        <v>6</v>
      </c>
      <c r="AL5188" s="26">
        <f t="shared" si="292"/>
        <v>16</v>
      </c>
      <c r="AM5188" s="94" t="str">
        <f t="shared" si="293"/>
        <v>6/16 Log In</v>
      </c>
      <c r="AN5188" s="172">
        <v>45824.416273148148</v>
      </c>
      <c r="AO5188" s="69" t="s">
        <v>214</v>
      </c>
      <c r="AP5188" s="69" t="s">
        <v>1913</v>
      </c>
      <c r="AQ5188" s="69" t="s">
        <v>214</v>
      </c>
      <c r="AR5188" s="69" t="s">
        <v>1916</v>
      </c>
    </row>
    <row r="5189" spans="36:44" ht="14.4">
      <c r="AJ5189" s="26" t="str">
        <f>VLOOKUP(AQ5189,'user list'!A:B,2,0)</f>
        <v>QCPL</v>
      </c>
      <c r="AK5189" s="26">
        <f t="shared" si="291"/>
        <v>6</v>
      </c>
      <c r="AL5189" s="26">
        <f t="shared" si="292"/>
        <v>16</v>
      </c>
      <c r="AM5189" s="94" t="str">
        <f t="shared" si="293"/>
        <v>6/16 Changed</v>
      </c>
      <c r="AN5189" s="172">
        <v>45824.416550925926</v>
      </c>
      <c r="AO5189" s="69" t="s">
        <v>1919</v>
      </c>
      <c r="AP5189" s="69" t="s">
        <v>1913</v>
      </c>
      <c r="AQ5189" s="69" t="s">
        <v>268</v>
      </c>
      <c r="AR5189" s="69" t="s">
        <v>1918</v>
      </c>
    </row>
    <row r="5190" spans="36:44" ht="14.4">
      <c r="AJ5190" s="26" t="str">
        <f>VLOOKUP(AQ5190,'user list'!A:B,2,0)</f>
        <v>Admin</v>
      </c>
      <c r="AK5190" s="26">
        <f t="shared" si="291"/>
        <v>6</v>
      </c>
      <c r="AL5190" s="26">
        <f t="shared" si="292"/>
        <v>16</v>
      </c>
      <c r="AM5190" s="94" t="str">
        <f t="shared" si="293"/>
        <v>6/16 Log In</v>
      </c>
      <c r="AN5190" s="172">
        <v>45824.416956018518</v>
      </c>
      <c r="AO5190" s="69" t="s">
        <v>186</v>
      </c>
      <c r="AP5190" s="69" t="s">
        <v>1913</v>
      </c>
      <c r="AQ5190" s="69" t="s">
        <v>186</v>
      </c>
      <c r="AR5190" s="69" t="s">
        <v>1916</v>
      </c>
    </row>
    <row r="5191" spans="36:44" ht="14.4">
      <c r="AJ5191" s="26" t="str">
        <f>VLOOKUP(AQ5191,'user list'!A:B,2,0)</f>
        <v>TFCOPRISS</v>
      </c>
      <c r="AK5191" s="26">
        <f t="shared" si="291"/>
        <v>6</v>
      </c>
      <c r="AL5191" s="26">
        <f t="shared" si="292"/>
        <v>16</v>
      </c>
      <c r="AM5191" s="94" t="str">
        <f t="shared" si="293"/>
        <v>6/16 Log In</v>
      </c>
      <c r="AN5191" s="172">
        <v>45824.418217592596</v>
      </c>
      <c r="AO5191" s="69" t="s">
        <v>274</v>
      </c>
      <c r="AP5191" s="69" t="s">
        <v>1913</v>
      </c>
      <c r="AQ5191" s="69" t="s">
        <v>274</v>
      </c>
      <c r="AR5191" s="69" t="s">
        <v>1916</v>
      </c>
    </row>
    <row r="5192" spans="36:44" ht="14.4">
      <c r="AJ5192" s="26" t="str">
        <f>VLOOKUP(AQ5192,'user list'!A:B,2,0)</f>
        <v>DSQC</v>
      </c>
      <c r="AK5192" s="26">
        <f t="shared" si="291"/>
        <v>6</v>
      </c>
      <c r="AL5192" s="26">
        <f t="shared" si="292"/>
        <v>16</v>
      </c>
      <c r="AM5192" s="94" t="str">
        <f t="shared" si="293"/>
        <v>6/16 Changed</v>
      </c>
      <c r="AN5192" s="172">
        <v>45824.41846064815</v>
      </c>
      <c r="AO5192" s="69" t="s">
        <v>1919</v>
      </c>
      <c r="AP5192" s="69" t="s">
        <v>1913</v>
      </c>
      <c r="AQ5192" s="69" t="s">
        <v>214</v>
      </c>
      <c r="AR5192" s="69" t="s">
        <v>1918</v>
      </c>
    </row>
    <row r="5193" spans="36:44" ht="14.4">
      <c r="AJ5193" s="26" t="str">
        <f>VLOOKUP(AQ5193,'user list'!A:B,2,0)</f>
        <v>DSQC</v>
      </c>
      <c r="AK5193" s="26">
        <f t="shared" si="291"/>
        <v>6</v>
      </c>
      <c r="AL5193" s="26">
        <f t="shared" si="292"/>
        <v>16</v>
      </c>
      <c r="AM5193" s="94" t="str">
        <f t="shared" si="293"/>
        <v>6/16 Log Off</v>
      </c>
      <c r="AN5193" s="172">
        <v>45824.418506944443</v>
      </c>
      <c r="AO5193" s="69" t="s">
        <v>214</v>
      </c>
      <c r="AP5193" s="69" t="s">
        <v>1913</v>
      </c>
      <c r="AQ5193" s="69" t="s">
        <v>214</v>
      </c>
      <c r="AR5193" s="69" t="s">
        <v>1917</v>
      </c>
    </row>
    <row r="5194" spans="36:44" ht="14.4">
      <c r="AJ5194" s="26" t="str">
        <f>VLOOKUP(AQ5194,'user list'!A:B,2,0)</f>
        <v>DSQC</v>
      </c>
      <c r="AK5194" s="26">
        <f t="shared" si="291"/>
        <v>6</v>
      </c>
      <c r="AL5194" s="26">
        <f t="shared" si="292"/>
        <v>16</v>
      </c>
      <c r="AM5194" s="94" t="str">
        <f t="shared" si="293"/>
        <v>6/16 Log In</v>
      </c>
      <c r="AN5194" s="172">
        <v>45824.418622685182</v>
      </c>
      <c r="AO5194" s="69" t="s">
        <v>214</v>
      </c>
      <c r="AP5194" s="69" t="s">
        <v>1913</v>
      </c>
      <c r="AQ5194" s="69" t="s">
        <v>214</v>
      </c>
      <c r="AR5194" s="69" t="s">
        <v>1916</v>
      </c>
    </row>
    <row r="5195" spans="36:44" ht="14.4">
      <c r="AJ5195" s="26" t="str">
        <f>VLOOKUP(AQ5195,'user list'!A:B,2,0)</f>
        <v>QCCSD</v>
      </c>
      <c r="AK5195" s="26">
        <f t="shared" si="291"/>
        <v>6</v>
      </c>
      <c r="AL5195" s="26">
        <f t="shared" si="292"/>
        <v>16</v>
      </c>
      <c r="AM5195" s="94" t="str">
        <f t="shared" si="293"/>
        <v>6/16 Log In</v>
      </c>
      <c r="AN5195" s="172">
        <v>45824.418796296297</v>
      </c>
      <c r="AO5195" s="69" t="s">
        <v>264</v>
      </c>
      <c r="AP5195" s="69" t="s">
        <v>1913</v>
      </c>
      <c r="AQ5195" s="69" t="s">
        <v>264</v>
      </c>
      <c r="AR5195" s="69" t="s">
        <v>1916</v>
      </c>
    </row>
    <row r="5196" spans="36:44" ht="14.4">
      <c r="AJ5196" s="26" t="str">
        <f>VLOOKUP(AQ5196,'user list'!A:B,2,0)</f>
        <v>CBD</v>
      </c>
      <c r="AK5196" s="26">
        <f t="shared" si="291"/>
        <v>6</v>
      </c>
      <c r="AL5196" s="26">
        <f t="shared" si="292"/>
        <v>16</v>
      </c>
      <c r="AM5196" s="94" t="str">
        <f t="shared" si="293"/>
        <v>6/16 Log Off</v>
      </c>
      <c r="AN5196" s="172">
        <v>45824.419675925928</v>
      </c>
      <c r="AO5196" s="69" t="s">
        <v>197</v>
      </c>
      <c r="AP5196" s="69" t="s">
        <v>1913</v>
      </c>
      <c r="AQ5196" s="69" t="s">
        <v>197</v>
      </c>
      <c r="AR5196" s="69" t="s">
        <v>1917</v>
      </c>
    </row>
    <row r="5197" spans="36:44" ht="14.4">
      <c r="AJ5197" s="26" t="str">
        <f>VLOOKUP(AQ5197,'user list'!A:B,2,0)</f>
        <v>CHD</v>
      </c>
      <c r="AK5197" s="26">
        <f t="shared" si="291"/>
        <v>6</v>
      </c>
      <c r="AL5197" s="26">
        <f t="shared" si="292"/>
        <v>16</v>
      </c>
      <c r="AM5197" s="94" t="str">
        <f t="shared" si="293"/>
        <v>6/16 Log In</v>
      </c>
      <c r="AN5197" s="172">
        <v>45824.41988425926</v>
      </c>
      <c r="AO5197" s="69" t="s">
        <v>203</v>
      </c>
      <c r="AP5197" s="69" t="s">
        <v>1913</v>
      </c>
      <c r="AQ5197" s="69" t="s">
        <v>203</v>
      </c>
      <c r="AR5197" s="69" t="s">
        <v>1916</v>
      </c>
    </row>
    <row r="5198" spans="36:44" ht="14.4">
      <c r="AJ5198" s="26" t="str">
        <f>VLOOKUP(AQ5198,'user list'!A:B,2,0)</f>
        <v>ADAAC</v>
      </c>
      <c r="AK5198" s="26">
        <f t="shared" si="291"/>
        <v>6</v>
      </c>
      <c r="AL5198" s="26">
        <f t="shared" si="292"/>
        <v>16</v>
      </c>
      <c r="AM5198" s="94" t="str">
        <f t="shared" si="293"/>
        <v>6/16 Log In</v>
      </c>
      <c r="AN5198" s="172">
        <v>45824.419965277775</v>
      </c>
      <c r="AO5198" s="69" t="s">
        <v>190</v>
      </c>
      <c r="AP5198" s="69" t="s">
        <v>1913</v>
      </c>
      <c r="AQ5198" s="69" t="s">
        <v>190</v>
      </c>
      <c r="AR5198" s="69" t="s">
        <v>1916</v>
      </c>
    </row>
    <row r="5199" spans="36:44" ht="14.4">
      <c r="AJ5199" s="26" t="str">
        <f>VLOOKUP(AQ5199,'user list'!A:B,2,0)</f>
        <v>QCYDO</v>
      </c>
      <c r="AK5199" s="26">
        <f t="shared" si="291"/>
        <v>6</v>
      </c>
      <c r="AL5199" s="26">
        <f t="shared" si="292"/>
        <v>16</v>
      </c>
      <c r="AM5199" s="94" t="str">
        <f t="shared" si="293"/>
        <v>6/16 Log In</v>
      </c>
      <c r="AN5199" s="172">
        <v>45824.42087962963</v>
      </c>
      <c r="AO5199" s="69" t="s">
        <v>270</v>
      </c>
      <c r="AP5199" s="69" t="s">
        <v>1913</v>
      </c>
      <c r="AQ5199" s="69" t="s">
        <v>270</v>
      </c>
      <c r="AR5199" s="69" t="s">
        <v>1916</v>
      </c>
    </row>
    <row r="5200" spans="36:44" ht="14.4">
      <c r="AJ5200" s="26" t="str">
        <f>VLOOKUP(AQ5200,'user list'!A:B,2,0)</f>
        <v>CVD</v>
      </c>
      <c r="AK5200" s="26">
        <f t="shared" si="291"/>
        <v>6</v>
      </c>
      <c r="AL5200" s="26">
        <f t="shared" si="292"/>
        <v>16</v>
      </c>
      <c r="AM5200" s="94" t="str">
        <f t="shared" si="293"/>
        <v>6/16 Changed</v>
      </c>
      <c r="AN5200" s="172">
        <v>45824.420891203707</v>
      </c>
      <c r="AO5200" s="69" t="s">
        <v>1919</v>
      </c>
      <c r="AP5200" s="69" t="s">
        <v>1913</v>
      </c>
      <c r="AQ5200" s="69" t="s">
        <v>208</v>
      </c>
      <c r="AR5200" s="69" t="s">
        <v>1918</v>
      </c>
    </row>
    <row r="5201" spans="36:44" ht="14.4">
      <c r="AJ5201" s="26" t="str">
        <f>VLOOKUP(AQ5201,'user list'!A:B,2,0)</f>
        <v>CVD</v>
      </c>
      <c r="AK5201" s="26">
        <f t="shared" si="291"/>
        <v>6</v>
      </c>
      <c r="AL5201" s="26">
        <f t="shared" si="292"/>
        <v>16</v>
      </c>
      <c r="AM5201" s="94" t="str">
        <f t="shared" si="293"/>
        <v>6/16 Log In</v>
      </c>
      <c r="AN5201" s="172">
        <v>45824.421168981484</v>
      </c>
      <c r="AO5201" s="69" t="s">
        <v>208</v>
      </c>
      <c r="AP5201" s="69" t="s">
        <v>1913</v>
      </c>
      <c r="AQ5201" s="69" t="s">
        <v>208</v>
      </c>
      <c r="AR5201" s="69" t="s">
        <v>1916</v>
      </c>
    </row>
    <row r="5202" spans="36:44" ht="14.4">
      <c r="AJ5202" s="26" t="str">
        <f>VLOOKUP(AQ5202,'user list'!A:B,2,0)</f>
        <v>CPDD</v>
      </c>
      <c r="AK5202" s="26">
        <f t="shared" si="291"/>
        <v>6</v>
      </c>
      <c r="AL5202" s="26">
        <f t="shared" si="292"/>
        <v>16</v>
      </c>
      <c r="AM5202" s="94" t="str">
        <f t="shared" si="293"/>
        <v>6/16 Log Off</v>
      </c>
      <c r="AN5202" s="172">
        <v>45824.421400462961</v>
      </c>
      <c r="AO5202" s="69" t="s">
        <v>205</v>
      </c>
      <c r="AP5202" s="69" t="s">
        <v>1913</v>
      </c>
      <c r="AQ5202" s="69" t="s">
        <v>205</v>
      </c>
      <c r="AR5202" s="69" t="s">
        <v>1917</v>
      </c>
    </row>
    <row r="5203" spans="36:44" ht="14.4">
      <c r="AJ5203" s="26" t="str">
        <f>VLOOKUP(AQ5203,'user list'!A:B,2,0)</f>
        <v>CCRD</v>
      </c>
      <c r="AK5203" s="26">
        <f t="shared" si="291"/>
        <v>6</v>
      </c>
      <c r="AL5203" s="26">
        <f t="shared" si="292"/>
        <v>16</v>
      </c>
      <c r="AM5203" s="94" t="str">
        <f t="shared" si="293"/>
        <v>6/16 Log In</v>
      </c>
      <c r="AN5203" s="172">
        <v>45824.421481481484</v>
      </c>
      <c r="AO5203" s="69" t="s">
        <v>198</v>
      </c>
      <c r="AP5203" s="69" t="s">
        <v>1913</v>
      </c>
      <c r="AQ5203" s="69" t="s">
        <v>198</v>
      </c>
      <c r="AR5203" s="69" t="s">
        <v>1916</v>
      </c>
    </row>
    <row r="5204" spans="36:44" ht="14.4">
      <c r="AJ5204" s="26" t="str">
        <f>VLOOKUP(AQ5204,'user list'!A:B,2,0)</f>
        <v>OCM</v>
      </c>
      <c r="AK5204" s="26">
        <f t="shared" si="291"/>
        <v>6</v>
      </c>
      <c r="AL5204" s="26">
        <f t="shared" si="292"/>
        <v>16</v>
      </c>
      <c r="AM5204" s="94" t="str">
        <f t="shared" si="293"/>
        <v>6/16 Log Off</v>
      </c>
      <c r="AN5204" s="172">
        <v>45824.423518518517</v>
      </c>
      <c r="AO5204" s="69" t="s">
        <v>230</v>
      </c>
      <c r="AP5204" s="69" t="s">
        <v>1913</v>
      </c>
      <c r="AQ5204" s="69" t="s">
        <v>230</v>
      </c>
      <c r="AR5204" s="69" t="s">
        <v>1917</v>
      </c>
    </row>
    <row r="5205" spans="36:44" ht="14.4">
      <c r="AJ5205" s="26" t="str">
        <f>VLOOKUP(AQ5205,'user list'!A:B,2,0)</f>
        <v>Admin</v>
      </c>
      <c r="AK5205" s="26">
        <f t="shared" si="291"/>
        <v>6</v>
      </c>
      <c r="AL5205" s="26">
        <f t="shared" si="292"/>
        <v>16</v>
      </c>
      <c r="AM5205" s="94" t="str">
        <f t="shared" si="293"/>
        <v>6/16 Log In</v>
      </c>
      <c r="AN5205" s="172">
        <v>45824.423622685186</v>
      </c>
      <c r="AO5205" s="69" t="s">
        <v>186</v>
      </c>
      <c r="AP5205" s="69" t="s">
        <v>1913</v>
      </c>
      <c r="AQ5205" s="69" t="s">
        <v>186</v>
      </c>
      <c r="AR5205" s="69" t="s">
        <v>1916</v>
      </c>
    </row>
    <row r="5206" spans="36:44" ht="14.4">
      <c r="AJ5206" s="26" t="str">
        <f>VLOOKUP(AQ5206,'user list'!A:B,2,0)</f>
        <v>Admin</v>
      </c>
      <c r="AK5206" s="26">
        <f t="shared" si="291"/>
        <v>6</v>
      </c>
      <c r="AL5206" s="26">
        <f t="shared" si="292"/>
        <v>16</v>
      </c>
      <c r="AM5206" s="94" t="str">
        <f t="shared" si="293"/>
        <v>6/16 Log In</v>
      </c>
      <c r="AN5206" s="172">
        <v>45824.425196759257</v>
      </c>
      <c r="AO5206" s="69" t="s">
        <v>186</v>
      </c>
      <c r="AP5206" s="69" t="s">
        <v>1913</v>
      </c>
      <c r="AQ5206" s="69" t="s">
        <v>186</v>
      </c>
      <c r="AR5206" s="69" t="s">
        <v>1916</v>
      </c>
    </row>
    <row r="5207" spans="36:44" ht="14.4">
      <c r="AJ5207" s="26" t="str">
        <f>VLOOKUP(AQ5207,'user list'!A:B,2,0)</f>
        <v>OCA</v>
      </c>
      <c r="AK5207" s="26">
        <f t="shared" si="291"/>
        <v>6</v>
      </c>
      <c r="AL5207" s="26">
        <f t="shared" si="292"/>
        <v>16</v>
      </c>
      <c r="AM5207" s="94" t="str">
        <f t="shared" si="293"/>
        <v>6/16 Log Off</v>
      </c>
      <c r="AN5207" s="172">
        <v>45824.426886574074</v>
      </c>
      <c r="AO5207" s="69" t="s">
        <v>224</v>
      </c>
      <c r="AP5207" s="69" t="s">
        <v>1913</v>
      </c>
      <c r="AQ5207" s="69" t="s">
        <v>224</v>
      </c>
      <c r="AR5207" s="69" t="s">
        <v>1917</v>
      </c>
    </row>
    <row r="5208" spans="36:44" ht="14.4">
      <c r="AJ5208" s="26" t="str">
        <f>VLOOKUP(AQ5208,'user list'!A:B,2,0)</f>
        <v>PDAD</v>
      </c>
      <c r="AK5208" s="26">
        <f t="shared" si="291"/>
        <v>6</v>
      </c>
      <c r="AL5208" s="26">
        <f t="shared" si="292"/>
        <v>16</v>
      </c>
      <c r="AM5208" s="94" t="str">
        <f t="shared" si="293"/>
        <v>6/16 Log Off</v>
      </c>
      <c r="AN5208" s="172">
        <v>45824.427187499998</v>
      </c>
      <c r="AO5208" s="69" t="s">
        <v>257</v>
      </c>
      <c r="AP5208" s="69" t="s">
        <v>1913</v>
      </c>
      <c r="AQ5208" s="69" t="s">
        <v>257</v>
      </c>
      <c r="AR5208" s="69" t="s">
        <v>1917</v>
      </c>
    </row>
    <row r="5209" spans="36:44" ht="14.4">
      <c r="AJ5209" s="26" t="str">
        <f>VLOOKUP(AQ5209,'user list'!A:B,2,0)</f>
        <v>PDAD</v>
      </c>
      <c r="AK5209" s="26">
        <f t="shared" si="291"/>
        <v>6</v>
      </c>
      <c r="AL5209" s="26">
        <f t="shared" si="292"/>
        <v>16</v>
      </c>
      <c r="AM5209" s="94" t="str">
        <f t="shared" si="293"/>
        <v>6/16 Log In</v>
      </c>
      <c r="AN5209" s="172">
        <v>45824.427349537036</v>
      </c>
      <c r="AO5209" s="69" t="s">
        <v>257</v>
      </c>
      <c r="AP5209" s="69" t="s">
        <v>1913</v>
      </c>
      <c r="AQ5209" s="69" t="s">
        <v>257</v>
      </c>
      <c r="AR5209" s="69" t="s">
        <v>1916</v>
      </c>
    </row>
    <row r="5210" spans="36:44" ht="14.4">
      <c r="AJ5210" s="26" t="str">
        <f>VLOOKUP(AQ5210,'user list'!A:B,2,0)</f>
        <v>OCAs</v>
      </c>
      <c r="AK5210" s="26">
        <f t="shared" si="291"/>
        <v>6</v>
      </c>
      <c r="AL5210" s="26">
        <f t="shared" si="292"/>
        <v>16</v>
      </c>
      <c r="AM5210" s="94" t="str">
        <f t="shared" si="293"/>
        <v>6/16 Log In</v>
      </c>
      <c r="AN5210" s="172">
        <v>45824.428055555552</v>
      </c>
      <c r="AO5210" s="69" t="s">
        <v>279</v>
      </c>
      <c r="AP5210" s="69" t="s">
        <v>1913</v>
      </c>
      <c r="AQ5210" s="69" t="s">
        <v>279</v>
      </c>
      <c r="AR5210" s="69" t="s">
        <v>1916</v>
      </c>
    </row>
    <row r="5211" spans="36:44" ht="14.4">
      <c r="AJ5211" s="26" t="str">
        <f>VLOOKUP(AQ5211,'user list'!A:B,2,0)</f>
        <v>SPORTS</v>
      </c>
      <c r="AK5211" s="26">
        <f t="shared" si="291"/>
        <v>6</v>
      </c>
      <c r="AL5211" s="26">
        <f t="shared" si="292"/>
        <v>16</v>
      </c>
      <c r="AM5211" s="94" t="str">
        <f t="shared" si="293"/>
        <v>6/16 Log Off</v>
      </c>
      <c r="AN5211" s="172">
        <v>45824.428217592591</v>
      </c>
      <c r="AO5211" s="69" t="s">
        <v>272</v>
      </c>
      <c r="AP5211" s="69" t="s">
        <v>1913</v>
      </c>
      <c r="AQ5211" s="69" t="s">
        <v>272</v>
      </c>
      <c r="AR5211" s="69" t="s">
        <v>1917</v>
      </c>
    </row>
    <row r="5212" spans="36:44" ht="14.4">
      <c r="AJ5212" s="26" t="str">
        <f>VLOOKUP(AQ5212,'user list'!A:B,2,0)</f>
        <v>SPORTS</v>
      </c>
      <c r="AK5212" s="26">
        <f t="shared" si="291"/>
        <v>6</v>
      </c>
      <c r="AL5212" s="26">
        <f t="shared" si="292"/>
        <v>16</v>
      </c>
      <c r="AM5212" s="94" t="str">
        <f t="shared" si="293"/>
        <v>6/16 Log In</v>
      </c>
      <c r="AN5212" s="172">
        <v>45824.428310185183</v>
      </c>
      <c r="AO5212" s="69" t="s">
        <v>272</v>
      </c>
      <c r="AP5212" s="69" t="s">
        <v>1913</v>
      </c>
      <c r="AQ5212" s="69" t="s">
        <v>272</v>
      </c>
      <c r="AR5212" s="69" t="s">
        <v>1916</v>
      </c>
    </row>
    <row r="5213" spans="36:44" ht="14.4">
      <c r="AJ5213" s="26" t="str">
        <f>VLOOKUP(AQ5213,'user list'!A:B,2,0)</f>
        <v>Admin</v>
      </c>
      <c r="AK5213" s="26">
        <f t="shared" si="291"/>
        <v>6</v>
      </c>
      <c r="AL5213" s="26">
        <f t="shared" si="292"/>
        <v>16</v>
      </c>
      <c r="AM5213" s="94" t="str">
        <f t="shared" si="293"/>
        <v>6/16 Log Off</v>
      </c>
      <c r="AN5213" s="172">
        <v>45824.428726851853</v>
      </c>
      <c r="AO5213" s="69" t="s">
        <v>186</v>
      </c>
      <c r="AP5213" s="69" t="s">
        <v>1913</v>
      </c>
      <c r="AQ5213" s="69" t="s">
        <v>186</v>
      </c>
      <c r="AR5213" s="69" t="s">
        <v>1917</v>
      </c>
    </row>
    <row r="5214" spans="36:44" ht="14.4">
      <c r="AJ5214" s="26" t="str">
        <f>VLOOKUP(AQ5214,'user list'!A:B,2,0)</f>
        <v>Admin</v>
      </c>
      <c r="AK5214" s="26">
        <f t="shared" si="291"/>
        <v>6</v>
      </c>
      <c r="AL5214" s="26">
        <f t="shared" si="292"/>
        <v>16</v>
      </c>
      <c r="AM5214" s="94" t="str">
        <f t="shared" si="293"/>
        <v>6/16 Log In</v>
      </c>
      <c r="AN5214" s="172">
        <v>45824.428923611114</v>
      </c>
      <c r="AO5214" s="69" t="s">
        <v>186</v>
      </c>
      <c r="AP5214" s="69" t="s">
        <v>1913</v>
      </c>
      <c r="AQ5214" s="69" t="s">
        <v>186</v>
      </c>
      <c r="AR5214" s="69" t="s">
        <v>1916</v>
      </c>
    </row>
    <row r="5215" spans="36:44" ht="14.4">
      <c r="AJ5215" s="26" t="str">
        <f>VLOOKUP(AQ5215,'user list'!A:B,2,0)</f>
        <v>QCCSD</v>
      </c>
      <c r="AK5215" s="26">
        <f t="shared" si="291"/>
        <v>6</v>
      </c>
      <c r="AL5215" s="26">
        <f t="shared" si="292"/>
        <v>16</v>
      </c>
      <c r="AM5215" s="94" t="str">
        <f t="shared" si="293"/>
        <v>6/16 Log Off</v>
      </c>
      <c r="AN5215" s="172">
        <v>45824.429247685184</v>
      </c>
      <c r="AO5215" s="69" t="s">
        <v>264</v>
      </c>
      <c r="AP5215" s="69" t="s">
        <v>1913</v>
      </c>
      <c r="AQ5215" s="69" t="s">
        <v>264</v>
      </c>
      <c r="AR5215" s="69" t="s">
        <v>1917</v>
      </c>
    </row>
    <row r="5216" spans="36:44" ht="14.4">
      <c r="AJ5216" s="26" t="str">
        <f>VLOOKUP(AQ5216,'user list'!A:B,2,0)</f>
        <v>QCPL</v>
      </c>
      <c r="AK5216" s="26">
        <f t="shared" si="291"/>
        <v>6</v>
      </c>
      <c r="AL5216" s="26">
        <f t="shared" si="292"/>
        <v>16</v>
      </c>
      <c r="AM5216" s="94" t="str">
        <f t="shared" si="293"/>
        <v>6/16 Log Off</v>
      </c>
      <c r="AN5216" s="172">
        <v>45824.432175925926</v>
      </c>
      <c r="AO5216" s="69" t="s">
        <v>268</v>
      </c>
      <c r="AP5216" s="69" t="s">
        <v>1913</v>
      </c>
      <c r="AQ5216" s="69" t="s">
        <v>268</v>
      </c>
      <c r="AR5216" s="69" t="s">
        <v>1917</v>
      </c>
    </row>
    <row r="5217" spans="36:44" ht="14.4">
      <c r="AJ5217" s="26" t="str">
        <f>VLOOKUP(AQ5217,'user list'!A:B,2,0)</f>
        <v>QCPL</v>
      </c>
      <c r="AK5217" s="26">
        <f t="shared" si="291"/>
        <v>6</v>
      </c>
      <c r="AL5217" s="26">
        <f t="shared" si="292"/>
        <v>16</v>
      </c>
      <c r="AM5217" s="94" t="str">
        <f t="shared" si="293"/>
        <v>6/16 Log In</v>
      </c>
      <c r="AN5217" s="172">
        <v>45824.432488425926</v>
      </c>
      <c r="AO5217" s="69" t="s">
        <v>268</v>
      </c>
      <c r="AP5217" s="69" t="s">
        <v>1913</v>
      </c>
      <c r="AQ5217" s="69" t="s">
        <v>268</v>
      </c>
      <c r="AR5217" s="69" t="s">
        <v>1916</v>
      </c>
    </row>
    <row r="5218" spans="36:44" ht="14.4">
      <c r="AJ5218" s="26" t="str">
        <f>VLOOKUP(AQ5218,'user list'!A:B,2,0)</f>
        <v>SBCDPO</v>
      </c>
      <c r="AK5218" s="26">
        <f t="shared" si="291"/>
        <v>6</v>
      </c>
      <c r="AL5218" s="26">
        <f t="shared" si="292"/>
        <v>16</v>
      </c>
      <c r="AM5218" s="94" t="str">
        <f t="shared" si="293"/>
        <v>6/16 Log Off</v>
      </c>
      <c r="AN5218" s="172">
        <v>45824.433842592596</v>
      </c>
      <c r="AO5218" s="69" t="s">
        <v>271</v>
      </c>
      <c r="AP5218" s="69" t="s">
        <v>1913</v>
      </c>
      <c r="AQ5218" s="69" t="s">
        <v>271</v>
      </c>
      <c r="AR5218" s="69" t="s">
        <v>1917</v>
      </c>
    </row>
    <row r="5219" spans="36:44" ht="14.4">
      <c r="AJ5219" s="26" t="str">
        <f>VLOOKUP(AQ5219,'user list'!A:B,2,0)</f>
        <v>CGSD</v>
      </c>
      <c r="AK5219" s="26">
        <f t="shared" ref="AK5219:AK5282" si="294">MONTH(AN5219)</f>
        <v>6</v>
      </c>
      <c r="AL5219" s="26">
        <f t="shared" ref="AL5219:AL5282" si="295">DAY(AN5219)</f>
        <v>16</v>
      </c>
      <c r="AM5219" s="94" t="str">
        <f t="shared" ref="AM5219:AM5282" si="296">AK5219&amp;"/"&amp;AL5219&amp;" "&amp;AR5219</f>
        <v>6/16 Log Off</v>
      </c>
      <c r="AN5219" s="172">
        <v>45824.434317129628</v>
      </c>
      <c r="AO5219" s="69" t="s">
        <v>200</v>
      </c>
      <c r="AP5219" s="69" t="s">
        <v>1913</v>
      </c>
      <c r="AQ5219" s="69" t="s">
        <v>200</v>
      </c>
      <c r="AR5219" s="69" t="s">
        <v>1917</v>
      </c>
    </row>
    <row r="5220" spans="36:44" ht="14.4">
      <c r="AJ5220" s="26" t="str">
        <f>VLOOKUP(AQ5220,'user list'!A:B,2,0)</f>
        <v>Admin</v>
      </c>
      <c r="AK5220" s="26">
        <f t="shared" si="294"/>
        <v>6</v>
      </c>
      <c r="AL5220" s="26">
        <f t="shared" si="295"/>
        <v>16</v>
      </c>
      <c r="AM5220" s="94" t="str">
        <f t="shared" si="296"/>
        <v>6/16 Log In</v>
      </c>
      <c r="AN5220" s="172">
        <v>45824.435555555552</v>
      </c>
      <c r="AO5220" s="69" t="s">
        <v>186</v>
      </c>
      <c r="AP5220" s="69" t="s">
        <v>1913</v>
      </c>
      <c r="AQ5220" s="69" t="s">
        <v>186</v>
      </c>
      <c r="AR5220" s="69" t="s">
        <v>1916</v>
      </c>
    </row>
    <row r="5221" spans="36:44" ht="14.4">
      <c r="AJ5221" s="26" t="str">
        <f>VLOOKUP(AQ5221,'user list'!A:B,2,0)</f>
        <v>ADAAC</v>
      </c>
      <c r="AK5221" s="26">
        <f t="shared" si="294"/>
        <v>6</v>
      </c>
      <c r="AL5221" s="26">
        <f t="shared" si="295"/>
        <v>16</v>
      </c>
      <c r="AM5221" s="94" t="str">
        <f t="shared" si="296"/>
        <v>6/16 Changed</v>
      </c>
      <c r="AN5221" s="172">
        <v>45824.436493055553</v>
      </c>
      <c r="AO5221" s="69" t="s">
        <v>1919</v>
      </c>
      <c r="AP5221" s="69" t="s">
        <v>1913</v>
      </c>
      <c r="AQ5221" s="69" t="s">
        <v>190</v>
      </c>
      <c r="AR5221" s="69" t="s">
        <v>1918</v>
      </c>
    </row>
    <row r="5222" spans="36:44" ht="14.4">
      <c r="AJ5222" s="26" t="str">
        <f>VLOOKUP(AQ5222,'user list'!A:B,2,0)</f>
        <v>ADAAC</v>
      </c>
      <c r="AK5222" s="26">
        <f t="shared" si="294"/>
        <v>6</v>
      </c>
      <c r="AL5222" s="26">
        <f t="shared" si="295"/>
        <v>16</v>
      </c>
      <c r="AM5222" s="94" t="str">
        <f t="shared" si="296"/>
        <v>6/16 Changed</v>
      </c>
      <c r="AN5222" s="172">
        <v>45824.437037037038</v>
      </c>
      <c r="AO5222" s="69" t="s">
        <v>190</v>
      </c>
      <c r="AP5222" s="69" t="s">
        <v>1913</v>
      </c>
      <c r="AQ5222" s="69" t="s">
        <v>190</v>
      </c>
      <c r="AR5222" s="69" t="s">
        <v>1918</v>
      </c>
    </row>
    <row r="5223" spans="36:44" ht="14.4">
      <c r="AJ5223" s="26" t="str">
        <f>VLOOKUP(AQ5223,'user list'!A:B,2,0)</f>
        <v>SBCDPO</v>
      </c>
      <c r="AK5223" s="26">
        <f t="shared" si="294"/>
        <v>6</v>
      </c>
      <c r="AL5223" s="26">
        <f t="shared" si="295"/>
        <v>16</v>
      </c>
      <c r="AM5223" s="94" t="str">
        <f t="shared" si="296"/>
        <v>6/16 Log In</v>
      </c>
      <c r="AN5223" s="172">
        <v>45824.438750000001</v>
      </c>
      <c r="AO5223" s="69" t="s">
        <v>271</v>
      </c>
      <c r="AP5223" s="69" t="s">
        <v>1913</v>
      </c>
      <c r="AQ5223" s="69" t="s">
        <v>271</v>
      </c>
      <c r="AR5223" s="69" t="s">
        <v>1916</v>
      </c>
    </row>
    <row r="5224" spans="36:44" ht="14.4">
      <c r="AJ5224" s="26" t="str">
        <f>VLOOKUP(AQ5224,'user list'!A:B,2,0)</f>
        <v>Admin</v>
      </c>
      <c r="AK5224" s="26">
        <f t="shared" si="294"/>
        <v>6</v>
      </c>
      <c r="AL5224" s="26">
        <f t="shared" si="295"/>
        <v>16</v>
      </c>
      <c r="AM5224" s="94" t="str">
        <f t="shared" si="296"/>
        <v>6/16 Log Off</v>
      </c>
      <c r="AN5224" s="172">
        <v>45824.438923611109</v>
      </c>
      <c r="AO5224" s="69" t="s">
        <v>186</v>
      </c>
      <c r="AP5224" s="69" t="s">
        <v>1913</v>
      </c>
      <c r="AQ5224" s="69" t="s">
        <v>186</v>
      </c>
      <c r="AR5224" s="69" t="s">
        <v>1917</v>
      </c>
    </row>
    <row r="5225" spans="36:44" ht="14.4">
      <c r="AJ5225" s="26" t="str">
        <f>VLOOKUP(AQ5225,'user list'!A:B,2,0)</f>
        <v>CTO</v>
      </c>
      <c r="AK5225" s="26">
        <f t="shared" si="294"/>
        <v>6</v>
      </c>
      <c r="AL5225" s="26">
        <f t="shared" si="295"/>
        <v>16</v>
      </c>
      <c r="AM5225" s="94" t="str">
        <f t="shared" si="296"/>
        <v>6/16 Log In</v>
      </c>
      <c r="AN5225" s="172">
        <v>45824.439004629632</v>
      </c>
      <c r="AO5225" s="69" t="s">
        <v>207</v>
      </c>
      <c r="AP5225" s="69" t="s">
        <v>1913</v>
      </c>
      <c r="AQ5225" s="69" t="s">
        <v>207</v>
      </c>
      <c r="AR5225" s="69" t="s">
        <v>1916</v>
      </c>
    </row>
    <row r="5226" spans="36:44" ht="14.4">
      <c r="AJ5226" s="26" t="str">
        <f>VLOOKUP(AQ5226,'user list'!A:B,2,0)</f>
        <v>CTO</v>
      </c>
      <c r="AK5226" s="26">
        <f t="shared" si="294"/>
        <v>6</v>
      </c>
      <c r="AL5226" s="26">
        <f t="shared" si="295"/>
        <v>16</v>
      </c>
      <c r="AM5226" s="94" t="str">
        <f t="shared" si="296"/>
        <v>6/16 Log In</v>
      </c>
      <c r="AN5226" s="172">
        <v>45824.439328703702</v>
      </c>
      <c r="AO5226" s="69" t="s">
        <v>207</v>
      </c>
      <c r="AP5226" s="69" t="s">
        <v>1913</v>
      </c>
      <c r="AQ5226" s="69" t="s">
        <v>207</v>
      </c>
      <c r="AR5226" s="69" t="s">
        <v>1916</v>
      </c>
    </row>
    <row r="5227" spans="36:44" ht="14.4">
      <c r="AJ5227" s="26" t="str">
        <f>VLOOKUP(AQ5227,'user list'!A:B,2,0)</f>
        <v>SPORTS</v>
      </c>
      <c r="AK5227" s="26">
        <f t="shared" si="294"/>
        <v>6</v>
      </c>
      <c r="AL5227" s="26">
        <f t="shared" si="295"/>
        <v>16</v>
      </c>
      <c r="AM5227" s="94" t="str">
        <f t="shared" si="296"/>
        <v>6/16 Log Off</v>
      </c>
      <c r="AN5227" s="172">
        <v>45824.440138888887</v>
      </c>
      <c r="AO5227" s="69" t="s">
        <v>272</v>
      </c>
      <c r="AP5227" s="69" t="s">
        <v>1913</v>
      </c>
      <c r="AQ5227" s="69" t="s">
        <v>272</v>
      </c>
      <c r="AR5227" s="69" t="s">
        <v>1917</v>
      </c>
    </row>
    <row r="5228" spans="36:44" ht="14.4">
      <c r="AJ5228" s="26" t="str">
        <f>VLOOKUP(AQ5228,'user list'!A:B,2,0)</f>
        <v>OCM</v>
      </c>
      <c r="AK5228" s="26">
        <f t="shared" si="294"/>
        <v>6</v>
      </c>
      <c r="AL5228" s="26">
        <f t="shared" si="295"/>
        <v>16</v>
      </c>
      <c r="AM5228" s="94" t="str">
        <f t="shared" si="296"/>
        <v>6/16 Log In</v>
      </c>
      <c r="AN5228" s="172">
        <v>45824.440150462964</v>
      </c>
      <c r="AO5228" s="69" t="s">
        <v>230</v>
      </c>
      <c r="AP5228" s="69" t="s">
        <v>1913</v>
      </c>
      <c r="AQ5228" s="69" t="s">
        <v>230</v>
      </c>
      <c r="AR5228" s="69" t="s">
        <v>1916</v>
      </c>
    </row>
    <row r="5229" spans="36:44" ht="14.4">
      <c r="AJ5229" s="26" t="str">
        <f>VLOOKUP(AQ5229,'user list'!A:B,2,0)</f>
        <v>SPORTS</v>
      </c>
      <c r="AK5229" s="26">
        <f t="shared" si="294"/>
        <v>6</v>
      </c>
      <c r="AL5229" s="26">
        <f t="shared" si="295"/>
        <v>16</v>
      </c>
      <c r="AM5229" s="94" t="str">
        <f t="shared" si="296"/>
        <v>6/16 Log In</v>
      </c>
      <c r="AN5229" s="172">
        <v>45824.440254629626</v>
      </c>
      <c r="AO5229" s="69" t="s">
        <v>272</v>
      </c>
      <c r="AP5229" s="69" t="s">
        <v>1913</v>
      </c>
      <c r="AQ5229" s="69" t="s">
        <v>272</v>
      </c>
      <c r="AR5229" s="69" t="s">
        <v>1916</v>
      </c>
    </row>
    <row r="5230" spans="36:44" ht="14.4">
      <c r="AJ5230" s="26" t="str">
        <f>VLOOKUP(AQ5230,'user list'!A:B,2,0)</f>
        <v>ITDD</v>
      </c>
      <c r="AK5230" s="26">
        <f t="shared" si="294"/>
        <v>6</v>
      </c>
      <c r="AL5230" s="26">
        <f t="shared" si="295"/>
        <v>16</v>
      </c>
      <c r="AM5230" s="94" t="str">
        <f t="shared" si="296"/>
        <v>6/16 Log Off</v>
      </c>
      <c r="AN5230" s="172">
        <v>45824.440381944441</v>
      </c>
      <c r="AO5230" s="69" t="s">
        <v>219</v>
      </c>
      <c r="AP5230" s="69" t="s">
        <v>1913</v>
      </c>
      <c r="AQ5230" s="69" t="s">
        <v>219</v>
      </c>
      <c r="AR5230" s="69" t="s">
        <v>1917</v>
      </c>
    </row>
    <row r="5231" spans="36:44" ht="14.4">
      <c r="AJ5231" s="26" t="str">
        <f>VLOOKUP(AQ5231,'user list'!A:B,2,0)</f>
        <v>ITDD</v>
      </c>
      <c r="AK5231" s="26">
        <f t="shared" si="294"/>
        <v>6</v>
      </c>
      <c r="AL5231" s="26">
        <f t="shared" si="295"/>
        <v>16</v>
      </c>
      <c r="AM5231" s="94" t="str">
        <f t="shared" si="296"/>
        <v>6/16 Log In</v>
      </c>
      <c r="AN5231" s="172">
        <v>45824.440462962964</v>
      </c>
      <c r="AO5231" s="69" t="s">
        <v>219</v>
      </c>
      <c r="AP5231" s="69" t="s">
        <v>1913</v>
      </c>
      <c r="AQ5231" s="69" t="s">
        <v>219</v>
      </c>
      <c r="AR5231" s="69" t="s">
        <v>1916</v>
      </c>
    </row>
    <row r="5232" spans="36:44" ht="14.4">
      <c r="AJ5232" s="26" t="str">
        <f>VLOOKUP(AQ5232,'user list'!A:B,2,0)</f>
        <v>TTMD</v>
      </c>
      <c r="AK5232" s="26">
        <f t="shared" si="294"/>
        <v>6</v>
      </c>
      <c r="AL5232" s="26">
        <f t="shared" si="295"/>
        <v>16</v>
      </c>
      <c r="AM5232" s="94" t="str">
        <f t="shared" si="296"/>
        <v>6/16 Log In</v>
      </c>
      <c r="AN5232" s="172">
        <v>45824.442187499997</v>
      </c>
      <c r="AO5232" s="69" t="s">
        <v>278</v>
      </c>
      <c r="AP5232" s="69" t="s">
        <v>1913</v>
      </c>
      <c r="AQ5232" s="69" t="s">
        <v>278</v>
      </c>
      <c r="AR5232" s="69" t="s">
        <v>1916</v>
      </c>
    </row>
    <row r="5233" spans="36:44" ht="14.4">
      <c r="AJ5233" s="26" t="str">
        <f>VLOOKUP(AQ5233,'user list'!A:B,2,0)</f>
        <v>CTO</v>
      </c>
      <c r="AK5233" s="26">
        <f t="shared" si="294"/>
        <v>6</v>
      </c>
      <c r="AL5233" s="26">
        <f t="shared" si="295"/>
        <v>16</v>
      </c>
      <c r="AM5233" s="94" t="str">
        <f t="shared" si="296"/>
        <v>6/16 Log In</v>
      </c>
      <c r="AN5233" s="172">
        <v>45824.442199074074</v>
      </c>
      <c r="AO5233" s="69" t="s">
        <v>207</v>
      </c>
      <c r="AP5233" s="69" t="s">
        <v>1913</v>
      </c>
      <c r="AQ5233" s="69" t="s">
        <v>207</v>
      </c>
      <c r="AR5233" s="69" t="s">
        <v>1916</v>
      </c>
    </row>
    <row r="5234" spans="36:44" ht="14.4">
      <c r="AJ5234" s="26" t="str">
        <f>VLOOKUP(AQ5234,'user list'!A:B,2,0)</f>
        <v>TFCOPRISS</v>
      </c>
      <c r="AK5234" s="26">
        <f t="shared" si="294"/>
        <v>6</v>
      </c>
      <c r="AL5234" s="26">
        <f t="shared" si="295"/>
        <v>16</v>
      </c>
      <c r="AM5234" s="94" t="str">
        <f t="shared" si="296"/>
        <v>6/16 Log In</v>
      </c>
      <c r="AN5234" s="172">
        <v>45824.442615740743</v>
      </c>
      <c r="AO5234" s="69" t="s">
        <v>274</v>
      </c>
      <c r="AP5234" s="69" t="s">
        <v>1913</v>
      </c>
      <c r="AQ5234" s="69" t="s">
        <v>274</v>
      </c>
      <c r="AR5234" s="69" t="s">
        <v>1916</v>
      </c>
    </row>
    <row r="5235" spans="36:44" ht="14.4">
      <c r="AJ5235" s="26" t="str">
        <f>VLOOKUP(AQ5235,'user list'!A:B,2,0)</f>
        <v>TFCOPRISS</v>
      </c>
      <c r="AK5235" s="26">
        <f t="shared" si="294"/>
        <v>6</v>
      </c>
      <c r="AL5235" s="26">
        <f t="shared" si="295"/>
        <v>16</v>
      </c>
      <c r="AM5235" s="94" t="str">
        <f t="shared" si="296"/>
        <v>6/16 Log In</v>
      </c>
      <c r="AN5235" s="172">
        <v>45824.442800925928</v>
      </c>
      <c r="AO5235" s="69" t="s">
        <v>274</v>
      </c>
      <c r="AP5235" s="69" t="s">
        <v>1913</v>
      </c>
      <c r="AQ5235" s="69" t="s">
        <v>274</v>
      </c>
      <c r="AR5235" s="69" t="s">
        <v>1916</v>
      </c>
    </row>
    <row r="5236" spans="36:44" ht="14.4">
      <c r="AJ5236" s="26" t="str">
        <f>VLOOKUP(AQ5236,'user list'!A:B,2,0)</f>
        <v>ZAU</v>
      </c>
      <c r="AK5236" s="26">
        <f t="shared" si="294"/>
        <v>6</v>
      </c>
      <c r="AL5236" s="26">
        <f t="shared" si="295"/>
        <v>16</v>
      </c>
      <c r="AM5236" s="94" t="str">
        <f t="shared" si="296"/>
        <v>6/16 Log In</v>
      </c>
      <c r="AN5236" s="172">
        <v>45824.445219907408</v>
      </c>
      <c r="AO5236" s="69" t="s">
        <v>275</v>
      </c>
      <c r="AP5236" s="69" t="s">
        <v>1913</v>
      </c>
      <c r="AQ5236" s="69" t="s">
        <v>275</v>
      </c>
      <c r="AR5236" s="69" t="s">
        <v>1916</v>
      </c>
    </row>
    <row r="5237" spans="36:44" ht="14.4">
      <c r="AJ5237" s="26" t="str">
        <f>VLOOKUP(AQ5237,'user list'!A:B,2,0)</f>
        <v>QCEAU</v>
      </c>
      <c r="AK5237" s="26">
        <f t="shared" si="294"/>
        <v>6</v>
      </c>
      <c r="AL5237" s="26">
        <f t="shared" si="295"/>
        <v>16</v>
      </c>
      <c r="AM5237" s="94" t="str">
        <f t="shared" si="296"/>
        <v>6/16 Log In</v>
      </c>
      <c r="AN5237" s="172">
        <v>45824.446331018517</v>
      </c>
      <c r="AO5237" s="69" t="s">
        <v>266</v>
      </c>
      <c r="AP5237" s="69" t="s">
        <v>1913</v>
      </c>
      <c r="AQ5237" s="69" t="s">
        <v>266</v>
      </c>
      <c r="AR5237" s="69" t="s">
        <v>1916</v>
      </c>
    </row>
    <row r="5238" spans="36:44" ht="14.4">
      <c r="AJ5238" s="26" t="str">
        <f>VLOOKUP(AQ5238,'user list'!A:B,2,0)</f>
        <v>CAD</v>
      </c>
      <c r="AK5238" s="26">
        <f t="shared" si="294"/>
        <v>6</v>
      </c>
      <c r="AL5238" s="26">
        <f t="shared" si="295"/>
        <v>16</v>
      </c>
      <c r="AM5238" s="94" t="str">
        <f t="shared" si="296"/>
        <v>6/16 Log In</v>
      </c>
      <c r="AN5238" s="172">
        <v>45824.446516203701</v>
      </c>
      <c r="AO5238" s="69" t="s">
        <v>196</v>
      </c>
      <c r="AP5238" s="69" t="s">
        <v>1913</v>
      </c>
      <c r="AQ5238" s="69" t="s">
        <v>196</v>
      </c>
      <c r="AR5238" s="69" t="s">
        <v>1916</v>
      </c>
    </row>
    <row r="5239" spans="36:44" ht="14.4">
      <c r="AJ5239" s="26" t="str">
        <f>VLOOKUP(AQ5239,'user list'!A:B,2,0)</f>
        <v>OSSP</v>
      </c>
      <c r="AK5239" s="26">
        <f t="shared" si="294"/>
        <v>6</v>
      </c>
      <c r="AL5239" s="26">
        <f t="shared" si="295"/>
        <v>16</v>
      </c>
      <c r="AM5239" s="94" t="str">
        <f t="shared" si="296"/>
        <v>6/16 Log Off</v>
      </c>
      <c r="AN5239" s="172">
        <v>45824.446539351855</v>
      </c>
      <c r="AO5239" s="69" t="s">
        <v>255</v>
      </c>
      <c r="AP5239" s="69" t="s">
        <v>1913</v>
      </c>
      <c r="AQ5239" s="69" t="s">
        <v>255</v>
      </c>
      <c r="AR5239" s="69" t="s">
        <v>1917</v>
      </c>
    </row>
    <row r="5240" spans="36:44" ht="14.4">
      <c r="AJ5240" s="26" t="str">
        <f>VLOOKUP(AQ5240,'user list'!A:B,2,0)</f>
        <v>OSSP</v>
      </c>
      <c r="AK5240" s="26">
        <f t="shared" si="294"/>
        <v>6</v>
      </c>
      <c r="AL5240" s="26">
        <f t="shared" si="295"/>
        <v>16</v>
      </c>
      <c r="AM5240" s="94" t="str">
        <f t="shared" si="296"/>
        <v>6/16 Log In</v>
      </c>
      <c r="AN5240" s="172">
        <v>45824.446736111109</v>
      </c>
      <c r="AO5240" s="69" t="s">
        <v>255</v>
      </c>
      <c r="AP5240" s="69" t="s">
        <v>1913</v>
      </c>
      <c r="AQ5240" s="69" t="s">
        <v>255</v>
      </c>
      <c r="AR5240" s="69" t="s">
        <v>1916</v>
      </c>
    </row>
    <row r="5241" spans="36:44" ht="14.4">
      <c r="AJ5241" s="26" t="str">
        <f>VLOOKUP(AQ5241,'user list'!A:B,2,0)</f>
        <v>CTO</v>
      </c>
      <c r="AK5241" s="26">
        <f t="shared" si="294"/>
        <v>6</v>
      </c>
      <c r="AL5241" s="26">
        <f t="shared" si="295"/>
        <v>16</v>
      </c>
      <c r="AM5241" s="94" t="str">
        <f t="shared" si="296"/>
        <v>6/16 Log In</v>
      </c>
      <c r="AN5241" s="172">
        <v>45824.446747685186</v>
      </c>
      <c r="AO5241" s="69" t="s">
        <v>207</v>
      </c>
      <c r="AP5241" s="69" t="s">
        <v>1913</v>
      </c>
      <c r="AQ5241" s="69" t="s">
        <v>207</v>
      </c>
      <c r="AR5241" s="69" t="s">
        <v>1916</v>
      </c>
    </row>
    <row r="5242" spans="36:44" ht="14.4">
      <c r="AJ5242" s="26" t="str">
        <f>VLOOKUP(AQ5242,'user list'!A:B,2,0)</f>
        <v>OSSP</v>
      </c>
      <c r="AK5242" s="26">
        <f t="shared" si="294"/>
        <v>6</v>
      </c>
      <c r="AL5242" s="26">
        <f t="shared" si="295"/>
        <v>16</v>
      </c>
      <c r="AM5242" s="94" t="str">
        <f t="shared" si="296"/>
        <v>6/16 Log In</v>
      </c>
      <c r="AN5242" s="172">
        <v>45824.446909722225</v>
      </c>
      <c r="AO5242" s="69" t="s">
        <v>255</v>
      </c>
      <c r="AP5242" s="69" t="s">
        <v>1913</v>
      </c>
      <c r="AQ5242" s="69" t="s">
        <v>255</v>
      </c>
      <c r="AR5242" s="69" t="s">
        <v>1916</v>
      </c>
    </row>
    <row r="5243" spans="36:44" ht="14.4">
      <c r="AJ5243" s="26" t="str">
        <f>VLOOKUP(AQ5243,'user list'!A:B,2,0)</f>
        <v>CGSD</v>
      </c>
      <c r="AK5243" s="26">
        <f t="shared" si="294"/>
        <v>6</v>
      </c>
      <c r="AL5243" s="26">
        <f t="shared" si="295"/>
        <v>16</v>
      </c>
      <c r="AM5243" s="94" t="str">
        <f t="shared" si="296"/>
        <v>6/16 Log In</v>
      </c>
      <c r="AN5243" s="172">
        <v>45824.447291666664</v>
      </c>
      <c r="AO5243" s="69" t="s">
        <v>200</v>
      </c>
      <c r="AP5243" s="69" t="s">
        <v>1913</v>
      </c>
      <c r="AQ5243" s="69" t="s">
        <v>200</v>
      </c>
      <c r="AR5243" s="69" t="s">
        <v>1916</v>
      </c>
    </row>
    <row r="5244" spans="36:44" ht="14.4">
      <c r="AJ5244" s="26" t="str">
        <f>VLOOKUP(AQ5244,'user list'!A:B,2,0)</f>
        <v>OCM</v>
      </c>
      <c r="AK5244" s="26">
        <f t="shared" si="294"/>
        <v>6</v>
      </c>
      <c r="AL5244" s="26">
        <f t="shared" si="295"/>
        <v>16</v>
      </c>
      <c r="AM5244" s="94" t="str">
        <f t="shared" si="296"/>
        <v>6/16 Log In</v>
      </c>
      <c r="AN5244" s="172">
        <v>45824.447789351849</v>
      </c>
      <c r="AO5244" s="69" t="s">
        <v>234</v>
      </c>
      <c r="AP5244" s="69" t="s">
        <v>1913</v>
      </c>
      <c r="AQ5244" s="69" t="s">
        <v>234</v>
      </c>
      <c r="AR5244" s="69" t="s">
        <v>1916</v>
      </c>
    </row>
    <row r="5245" spans="36:44" ht="14.4">
      <c r="AJ5245" s="26" t="str">
        <f>VLOOKUP(AQ5245,'user list'!A:B,2,0)</f>
        <v>CPDD</v>
      </c>
      <c r="AK5245" s="26">
        <f t="shared" si="294"/>
        <v>6</v>
      </c>
      <c r="AL5245" s="26">
        <f t="shared" si="295"/>
        <v>16</v>
      </c>
      <c r="AM5245" s="94" t="str">
        <f t="shared" si="296"/>
        <v>6/16 Log In</v>
      </c>
      <c r="AN5245" s="172">
        <v>45824.448263888888</v>
      </c>
      <c r="AO5245" s="69" t="s">
        <v>205</v>
      </c>
      <c r="AP5245" s="69" t="s">
        <v>1913</v>
      </c>
      <c r="AQ5245" s="69" t="s">
        <v>205</v>
      </c>
      <c r="AR5245" s="69" t="s">
        <v>1916</v>
      </c>
    </row>
    <row r="5246" spans="36:44" ht="14.4">
      <c r="AJ5246" s="26" t="str">
        <f>VLOOKUP(AQ5246,'user list'!A:B,2,0)</f>
        <v>PROC</v>
      </c>
      <c r="AK5246" s="26">
        <f t="shared" si="294"/>
        <v>6</v>
      </c>
      <c r="AL5246" s="26">
        <f t="shared" si="295"/>
        <v>16</v>
      </c>
      <c r="AM5246" s="94" t="str">
        <f t="shared" si="296"/>
        <v>6/16 Log In</v>
      </c>
      <c r="AN5246" s="172">
        <v>45824.448773148149</v>
      </c>
      <c r="AO5246" s="69" t="s">
        <v>261</v>
      </c>
      <c r="AP5246" s="69" t="s">
        <v>1913</v>
      </c>
      <c r="AQ5246" s="69" t="s">
        <v>261</v>
      </c>
      <c r="AR5246" s="69" t="s">
        <v>1916</v>
      </c>
    </row>
    <row r="5247" spans="36:44" ht="14.4">
      <c r="AJ5247" s="26" t="str">
        <f>VLOOKUP(AQ5247,'user list'!A:B,2,0)</f>
        <v>QCEAU</v>
      </c>
      <c r="AK5247" s="26">
        <f t="shared" si="294"/>
        <v>6</v>
      </c>
      <c r="AL5247" s="26">
        <f t="shared" si="295"/>
        <v>16</v>
      </c>
      <c r="AM5247" s="94" t="str">
        <f t="shared" si="296"/>
        <v>6/16 Log In</v>
      </c>
      <c r="AN5247" s="172">
        <v>45824.448865740742</v>
      </c>
      <c r="AO5247" s="69" t="s">
        <v>266</v>
      </c>
      <c r="AP5247" s="69" t="s">
        <v>1913</v>
      </c>
      <c r="AQ5247" s="69" t="s">
        <v>266</v>
      </c>
      <c r="AR5247" s="69" t="s">
        <v>1916</v>
      </c>
    </row>
    <row r="5248" spans="36:44" ht="14.4">
      <c r="AJ5248" s="26" t="str">
        <f>VLOOKUP(AQ5248,'user list'!A:B,2,0)</f>
        <v>Admin</v>
      </c>
      <c r="AK5248" s="26">
        <f t="shared" si="294"/>
        <v>6</v>
      </c>
      <c r="AL5248" s="26">
        <f t="shared" si="295"/>
        <v>16</v>
      </c>
      <c r="AM5248" s="94" t="str">
        <f t="shared" si="296"/>
        <v>6/16 Log In</v>
      </c>
      <c r="AN5248" s="172">
        <v>45824.449293981481</v>
      </c>
      <c r="AO5248" s="69" t="s">
        <v>186</v>
      </c>
      <c r="AP5248" s="69" t="s">
        <v>1913</v>
      </c>
      <c r="AQ5248" s="69" t="s">
        <v>186</v>
      </c>
      <c r="AR5248" s="69" t="s">
        <v>1916</v>
      </c>
    </row>
    <row r="5249" spans="36:44" ht="14.4">
      <c r="AJ5249" s="26" t="str">
        <f>VLOOKUP(AQ5249,'user list'!A:B,2,0)</f>
        <v>Admin</v>
      </c>
      <c r="AK5249" s="26">
        <f t="shared" si="294"/>
        <v>6</v>
      </c>
      <c r="AL5249" s="26">
        <f t="shared" si="295"/>
        <v>16</v>
      </c>
      <c r="AM5249" s="94" t="str">
        <f t="shared" si="296"/>
        <v>6/16 Log In</v>
      </c>
      <c r="AN5249" s="172">
        <v>45824.449305555558</v>
      </c>
      <c r="AO5249" s="69" t="s">
        <v>186</v>
      </c>
      <c r="AP5249" s="69" t="s">
        <v>1913</v>
      </c>
      <c r="AQ5249" s="69" t="s">
        <v>186</v>
      </c>
      <c r="AR5249" s="69" t="s">
        <v>1916</v>
      </c>
    </row>
    <row r="5250" spans="36:44" ht="14.4">
      <c r="AJ5250" s="26" t="str">
        <f>VLOOKUP(AQ5250,'user list'!A:B,2,0)</f>
        <v>OCM</v>
      </c>
      <c r="AK5250" s="26">
        <f t="shared" si="294"/>
        <v>6</v>
      </c>
      <c r="AL5250" s="26">
        <f t="shared" si="295"/>
        <v>16</v>
      </c>
      <c r="AM5250" s="94" t="str">
        <f t="shared" si="296"/>
        <v>6/16 Log Off</v>
      </c>
      <c r="AN5250" s="172">
        <v>45824.450474537036</v>
      </c>
      <c r="AO5250" s="69" t="s">
        <v>230</v>
      </c>
      <c r="AP5250" s="69" t="s">
        <v>1913</v>
      </c>
      <c r="AQ5250" s="69" t="s">
        <v>230</v>
      </c>
      <c r="AR5250" s="69" t="s">
        <v>1917</v>
      </c>
    </row>
    <row r="5251" spans="36:44" ht="14.4">
      <c r="AJ5251" s="26" t="str">
        <f>VLOOKUP(AQ5251,'user list'!A:B,2,0)</f>
        <v>ADAAC</v>
      </c>
      <c r="AK5251" s="26">
        <f t="shared" si="294"/>
        <v>6</v>
      </c>
      <c r="AL5251" s="26">
        <f t="shared" si="295"/>
        <v>16</v>
      </c>
      <c r="AM5251" s="94" t="str">
        <f t="shared" si="296"/>
        <v>6/16 Log Off</v>
      </c>
      <c r="AN5251" s="172">
        <v>45824.452847222223</v>
      </c>
      <c r="AO5251" s="69" t="s">
        <v>190</v>
      </c>
      <c r="AP5251" s="69" t="s">
        <v>1913</v>
      </c>
      <c r="AQ5251" s="69" t="s">
        <v>190</v>
      </c>
      <c r="AR5251" s="69" t="s">
        <v>1917</v>
      </c>
    </row>
    <row r="5252" spans="36:44" ht="14.4">
      <c r="AJ5252" s="26" t="str">
        <f>VLOOKUP(AQ5252,'user list'!A:B,2,0)</f>
        <v>PDAD</v>
      </c>
      <c r="AK5252" s="26">
        <f t="shared" si="294"/>
        <v>6</v>
      </c>
      <c r="AL5252" s="26">
        <f t="shared" si="295"/>
        <v>16</v>
      </c>
      <c r="AM5252" s="94" t="str">
        <f t="shared" si="296"/>
        <v>6/16 Log Off</v>
      </c>
      <c r="AN5252" s="172">
        <v>45824.453888888886</v>
      </c>
      <c r="AO5252" s="69" t="s">
        <v>257</v>
      </c>
      <c r="AP5252" s="69" t="s">
        <v>1913</v>
      </c>
      <c r="AQ5252" s="69" t="s">
        <v>257</v>
      </c>
      <c r="AR5252" s="69" t="s">
        <v>1917</v>
      </c>
    </row>
    <row r="5253" spans="36:44" ht="14.4">
      <c r="AJ5253" s="26" t="str">
        <f>VLOOKUP(AQ5253,'user list'!A:B,2,0)</f>
        <v>SBCDPO</v>
      </c>
      <c r="AK5253" s="26">
        <f t="shared" si="294"/>
        <v>6</v>
      </c>
      <c r="AL5253" s="26">
        <f t="shared" si="295"/>
        <v>16</v>
      </c>
      <c r="AM5253" s="94" t="str">
        <f t="shared" si="296"/>
        <v>6/16 Log Off</v>
      </c>
      <c r="AN5253" s="172">
        <v>45824.454062500001</v>
      </c>
      <c r="AO5253" s="69" t="s">
        <v>271</v>
      </c>
      <c r="AP5253" s="69" t="s">
        <v>1913</v>
      </c>
      <c r="AQ5253" s="69" t="s">
        <v>271</v>
      </c>
      <c r="AR5253" s="69" t="s">
        <v>1917</v>
      </c>
    </row>
    <row r="5254" spans="36:44" ht="14.4">
      <c r="AJ5254" s="26" t="str">
        <f>VLOOKUP(AQ5254,'user list'!A:B,2,0)</f>
        <v>SBCDPO</v>
      </c>
      <c r="AK5254" s="26">
        <f t="shared" si="294"/>
        <v>6</v>
      </c>
      <c r="AL5254" s="26">
        <f t="shared" si="295"/>
        <v>16</v>
      </c>
      <c r="AM5254" s="94" t="str">
        <f t="shared" si="296"/>
        <v>6/16 Log In</v>
      </c>
      <c r="AN5254" s="172">
        <v>45824.45417824074</v>
      </c>
      <c r="AO5254" s="69" t="s">
        <v>271</v>
      </c>
      <c r="AP5254" s="69" t="s">
        <v>1913</v>
      </c>
      <c r="AQ5254" s="69" t="s">
        <v>271</v>
      </c>
      <c r="AR5254" s="69" t="s">
        <v>1916</v>
      </c>
    </row>
    <row r="5255" spans="36:44" ht="14.4">
      <c r="AJ5255" s="26" t="str">
        <f>VLOOKUP(AQ5255,'user list'!A:B,2,0)</f>
        <v>OCM</v>
      </c>
      <c r="AK5255" s="26">
        <f t="shared" si="294"/>
        <v>6</v>
      </c>
      <c r="AL5255" s="26">
        <f t="shared" si="295"/>
        <v>16</v>
      </c>
      <c r="AM5255" s="94" t="str">
        <f t="shared" si="296"/>
        <v>6/16 Log In</v>
      </c>
      <c r="AN5255" s="172">
        <v>45824.454814814817</v>
      </c>
      <c r="AO5255" s="69" t="s">
        <v>230</v>
      </c>
      <c r="AP5255" s="69" t="s">
        <v>1913</v>
      </c>
      <c r="AQ5255" s="69" t="s">
        <v>230</v>
      </c>
      <c r="AR5255" s="69" t="s">
        <v>1916</v>
      </c>
    </row>
    <row r="5256" spans="36:44" ht="14.4">
      <c r="AJ5256" s="26" t="str">
        <f>VLOOKUP(AQ5256,'user list'!A:B,2,0)</f>
        <v>CVD</v>
      </c>
      <c r="AK5256" s="26">
        <f t="shared" si="294"/>
        <v>6</v>
      </c>
      <c r="AL5256" s="26">
        <f t="shared" si="295"/>
        <v>16</v>
      </c>
      <c r="AM5256" s="94" t="str">
        <f t="shared" si="296"/>
        <v>6/16 Log Off</v>
      </c>
      <c r="AN5256" s="172">
        <v>45824.456076388888</v>
      </c>
      <c r="AO5256" s="69" t="s">
        <v>208</v>
      </c>
      <c r="AP5256" s="69" t="s">
        <v>1913</v>
      </c>
      <c r="AQ5256" s="69" t="s">
        <v>208</v>
      </c>
      <c r="AR5256" s="69" t="s">
        <v>1917</v>
      </c>
    </row>
    <row r="5257" spans="36:44" ht="14.4">
      <c r="AJ5257" s="26" t="str">
        <f>VLOOKUP(AQ5257,'user list'!A:B,2,0)</f>
        <v>CVD</v>
      </c>
      <c r="AK5257" s="26">
        <f t="shared" si="294"/>
        <v>6</v>
      </c>
      <c r="AL5257" s="26">
        <f t="shared" si="295"/>
        <v>16</v>
      </c>
      <c r="AM5257" s="94" t="str">
        <f t="shared" si="296"/>
        <v>6/16 Log In</v>
      </c>
      <c r="AN5257" s="172">
        <v>45824.456226851849</v>
      </c>
      <c r="AO5257" s="69" t="s">
        <v>208</v>
      </c>
      <c r="AP5257" s="69" t="s">
        <v>1913</v>
      </c>
      <c r="AQ5257" s="69" t="s">
        <v>208</v>
      </c>
      <c r="AR5257" s="69" t="s">
        <v>1916</v>
      </c>
    </row>
    <row r="5258" spans="36:44" ht="14.4">
      <c r="AJ5258" s="26" t="str">
        <f>VLOOKUP(AQ5258,'user list'!A:B,2,0)</f>
        <v>PDAD</v>
      </c>
      <c r="AK5258" s="26">
        <f t="shared" si="294"/>
        <v>6</v>
      </c>
      <c r="AL5258" s="26">
        <f t="shared" si="295"/>
        <v>16</v>
      </c>
      <c r="AM5258" s="94" t="str">
        <f t="shared" si="296"/>
        <v>6/16 Log In</v>
      </c>
      <c r="AN5258" s="172">
        <v>45824.456574074073</v>
      </c>
      <c r="AO5258" s="69" t="s">
        <v>257</v>
      </c>
      <c r="AP5258" s="69" t="s">
        <v>1913</v>
      </c>
      <c r="AQ5258" s="69" t="s">
        <v>257</v>
      </c>
      <c r="AR5258" s="69" t="s">
        <v>1916</v>
      </c>
    </row>
    <row r="5259" spans="36:44" ht="14.4">
      <c r="AJ5259" s="26" t="str">
        <f>VLOOKUP(AQ5259,'user list'!A:B,2,0)</f>
        <v>DOE</v>
      </c>
      <c r="AK5259" s="26">
        <f t="shared" si="294"/>
        <v>6</v>
      </c>
      <c r="AL5259" s="26">
        <f t="shared" si="295"/>
        <v>16</v>
      </c>
      <c r="AM5259" s="94" t="str">
        <f t="shared" si="296"/>
        <v>6/16 Log Off</v>
      </c>
      <c r="AN5259" s="172">
        <v>45824.457465277781</v>
      </c>
      <c r="AO5259" s="69" t="s">
        <v>212</v>
      </c>
      <c r="AP5259" s="69" t="s">
        <v>1913</v>
      </c>
      <c r="AQ5259" s="69" t="s">
        <v>212</v>
      </c>
      <c r="AR5259" s="69" t="s">
        <v>1917</v>
      </c>
    </row>
    <row r="5260" spans="36:44" ht="14.4">
      <c r="AJ5260" s="26" t="str">
        <f>VLOOKUP(AQ5260,'user list'!A:B,2,0)</f>
        <v>OCM</v>
      </c>
      <c r="AK5260" s="26">
        <f t="shared" si="294"/>
        <v>6</v>
      </c>
      <c r="AL5260" s="26">
        <f t="shared" si="295"/>
        <v>16</v>
      </c>
      <c r="AM5260" s="94" t="str">
        <f t="shared" si="296"/>
        <v>6/16 Log In</v>
      </c>
      <c r="AN5260" s="172">
        <v>45824.457673611112</v>
      </c>
      <c r="AO5260" s="69" t="s">
        <v>230</v>
      </c>
      <c r="AP5260" s="69" t="s">
        <v>1913</v>
      </c>
      <c r="AQ5260" s="69" t="s">
        <v>230</v>
      </c>
      <c r="AR5260" s="69" t="s">
        <v>1916</v>
      </c>
    </row>
    <row r="5261" spans="36:44" ht="14.4">
      <c r="AJ5261" s="26" t="str">
        <f>VLOOKUP(AQ5261,'user list'!A:B,2,0)</f>
        <v>CGSD</v>
      </c>
      <c r="AK5261" s="26">
        <f t="shared" si="294"/>
        <v>6</v>
      </c>
      <c r="AL5261" s="26">
        <f t="shared" si="295"/>
        <v>16</v>
      </c>
      <c r="AM5261" s="94" t="str">
        <f t="shared" si="296"/>
        <v>6/16 Log Off</v>
      </c>
      <c r="AN5261" s="172">
        <v>45824.458321759259</v>
      </c>
      <c r="AO5261" s="69" t="s">
        <v>200</v>
      </c>
      <c r="AP5261" s="69" t="s">
        <v>1913</v>
      </c>
      <c r="AQ5261" s="69" t="s">
        <v>200</v>
      </c>
      <c r="AR5261" s="69" t="s">
        <v>1917</v>
      </c>
    </row>
    <row r="5262" spans="36:44" ht="14.4">
      <c r="AJ5262" s="26" t="str">
        <f>VLOOKUP(AQ5262,'user list'!A:B,2,0)</f>
        <v>CCESD</v>
      </c>
      <c r="AK5262" s="26">
        <f t="shared" si="294"/>
        <v>6</v>
      </c>
      <c r="AL5262" s="26">
        <f t="shared" si="295"/>
        <v>16</v>
      </c>
      <c r="AM5262" s="94" t="str">
        <f t="shared" si="296"/>
        <v>6/16 Log In</v>
      </c>
      <c r="AN5262" s="172">
        <v>45824.458564814813</v>
      </c>
      <c r="AO5262" s="69" t="s">
        <v>284</v>
      </c>
      <c r="AP5262" s="69" t="s">
        <v>1913</v>
      </c>
      <c r="AQ5262" s="69" t="s">
        <v>284</v>
      </c>
      <c r="AR5262" s="69" t="s">
        <v>1916</v>
      </c>
    </row>
    <row r="5263" spans="36:44" ht="14.4">
      <c r="AJ5263" s="26" t="str">
        <f>VLOOKUP(AQ5263,'user list'!A:B,2,0)</f>
        <v>OCM</v>
      </c>
      <c r="AK5263" s="26">
        <f t="shared" si="294"/>
        <v>6</v>
      </c>
      <c r="AL5263" s="26">
        <f t="shared" si="295"/>
        <v>16</v>
      </c>
      <c r="AM5263" s="94" t="str">
        <f t="shared" si="296"/>
        <v>6/16 Log In</v>
      </c>
      <c r="AN5263" s="172">
        <v>45824.458599537036</v>
      </c>
      <c r="AO5263" s="69" t="s">
        <v>230</v>
      </c>
      <c r="AP5263" s="69" t="s">
        <v>1913</v>
      </c>
      <c r="AQ5263" s="69" t="s">
        <v>230</v>
      </c>
      <c r="AR5263" s="69" t="s">
        <v>1916</v>
      </c>
    </row>
    <row r="5264" spans="36:44" ht="14.4">
      <c r="AJ5264" s="26" t="str">
        <f>VLOOKUP(AQ5264,'user list'!A:B,2,0)</f>
        <v>Admin</v>
      </c>
      <c r="AK5264" s="26">
        <f t="shared" si="294"/>
        <v>6</v>
      </c>
      <c r="AL5264" s="26">
        <f t="shared" si="295"/>
        <v>16</v>
      </c>
      <c r="AM5264" s="94" t="str">
        <f t="shared" si="296"/>
        <v>6/16 Log Off</v>
      </c>
      <c r="AN5264" s="172">
        <v>45824.458668981482</v>
      </c>
      <c r="AO5264" s="69" t="s">
        <v>186</v>
      </c>
      <c r="AP5264" s="69" t="s">
        <v>1913</v>
      </c>
      <c r="AQ5264" s="69" t="s">
        <v>186</v>
      </c>
      <c r="AR5264" s="69" t="s">
        <v>1917</v>
      </c>
    </row>
    <row r="5265" spans="36:44" ht="14.4">
      <c r="AJ5265" s="26" t="str">
        <f>VLOOKUP(AQ5265,'user list'!A:B,2,0)</f>
        <v>HCDRD</v>
      </c>
      <c r="AK5265" s="26">
        <f t="shared" si="294"/>
        <v>6</v>
      </c>
      <c r="AL5265" s="26">
        <f t="shared" si="295"/>
        <v>16</v>
      </c>
      <c r="AM5265" s="94" t="str">
        <f t="shared" si="296"/>
        <v>6/16 Log Off</v>
      </c>
      <c r="AN5265" s="172">
        <v>45824.459317129629</v>
      </c>
      <c r="AO5265" s="69" t="s">
        <v>216</v>
      </c>
      <c r="AP5265" s="69" t="s">
        <v>1913</v>
      </c>
      <c r="AQ5265" s="69" t="s">
        <v>216</v>
      </c>
      <c r="AR5265" s="69" t="s">
        <v>1917</v>
      </c>
    </row>
    <row r="5266" spans="36:44" ht="14.4">
      <c r="AJ5266" s="26" t="str">
        <f>VLOOKUP(AQ5266,'user list'!A:B,2,0)</f>
        <v>HCDRD</v>
      </c>
      <c r="AK5266" s="26">
        <f t="shared" si="294"/>
        <v>6</v>
      </c>
      <c r="AL5266" s="26">
        <f t="shared" si="295"/>
        <v>16</v>
      </c>
      <c r="AM5266" s="94" t="str">
        <f t="shared" si="296"/>
        <v>6/16 Log In</v>
      </c>
      <c r="AN5266" s="172">
        <v>45824.459351851852</v>
      </c>
      <c r="AO5266" s="69" t="s">
        <v>216</v>
      </c>
      <c r="AP5266" s="69" t="s">
        <v>1913</v>
      </c>
      <c r="AQ5266" s="69" t="s">
        <v>216</v>
      </c>
      <c r="AR5266" s="69" t="s">
        <v>1916</v>
      </c>
    </row>
    <row r="5267" spans="36:44" ht="14.4">
      <c r="AJ5267" s="26" t="str">
        <f>VLOOKUP(AQ5267,'user list'!A:B,2,0)</f>
        <v>Admin</v>
      </c>
      <c r="AK5267" s="26">
        <f t="shared" si="294"/>
        <v>6</v>
      </c>
      <c r="AL5267" s="26">
        <f t="shared" si="295"/>
        <v>16</v>
      </c>
      <c r="AM5267" s="94" t="str">
        <f t="shared" si="296"/>
        <v>6/16 Log In</v>
      </c>
      <c r="AN5267" s="172">
        <v>45824.459849537037</v>
      </c>
      <c r="AO5267" s="69" t="s">
        <v>186</v>
      </c>
      <c r="AP5267" s="69" t="s">
        <v>1913</v>
      </c>
      <c r="AQ5267" s="69" t="s">
        <v>186</v>
      </c>
      <c r="AR5267" s="69" t="s">
        <v>1916</v>
      </c>
    </row>
    <row r="5268" spans="36:44" ht="14.4">
      <c r="AJ5268" s="26" t="str">
        <f>VLOOKUP(AQ5268,'user list'!A:B,2,0)</f>
        <v>ITDD</v>
      </c>
      <c r="AK5268" s="26">
        <f t="shared" si="294"/>
        <v>6</v>
      </c>
      <c r="AL5268" s="26">
        <f t="shared" si="295"/>
        <v>16</v>
      </c>
      <c r="AM5268" s="94" t="str">
        <f t="shared" si="296"/>
        <v>6/16 Log In</v>
      </c>
      <c r="AN5268" s="172">
        <v>45824.460150462961</v>
      </c>
      <c r="AO5268" s="69" t="s">
        <v>219</v>
      </c>
      <c r="AP5268" s="69" t="s">
        <v>1913</v>
      </c>
      <c r="AQ5268" s="69" t="s">
        <v>219</v>
      </c>
      <c r="AR5268" s="69" t="s">
        <v>1916</v>
      </c>
    </row>
    <row r="5269" spans="36:44" ht="14.4">
      <c r="AJ5269" s="26" t="str">
        <f>VLOOKUP(AQ5269,'user list'!A:B,2,0)</f>
        <v>DBO</v>
      </c>
      <c r="AK5269" s="26">
        <f t="shared" si="294"/>
        <v>6</v>
      </c>
      <c r="AL5269" s="26">
        <f t="shared" si="295"/>
        <v>16</v>
      </c>
      <c r="AM5269" s="94" t="str">
        <f t="shared" si="296"/>
        <v>6/16 Log Off</v>
      </c>
      <c r="AN5269" s="172">
        <v>45824.461921296293</v>
      </c>
      <c r="AO5269" s="69" t="s">
        <v>209</v>
      </c>
      <c r="AP5269" s="69" t="s">
        <v>1913</v>
      </c>
      <c r="AQ5269" s="69" t="s">
        <v>209</v>
      </c>
      <c r="AR5269" s="69" t="s">
        <v>1917</v>
      </c>
    </row>
    <row r="5270" spans="36:44" ht="14.4">
      <c r="AJ5270" s="26" t="str">
        <f>VLOOKUP(AQ5270,'user list'!A:B,2,0)</f>
        <v>DBO</v>
      </c>
      <c r="AK5270" s="26">
        <f t="shared" si="294"/>
        <v>6</v>
      </c>
      <c r="AL5270" s="26">
        <f t="shared" si="295"/>
        <v>16</v>
      </c>
      <c r="AM5270" s="94" t="str">
        <f t="shared" si="296"/>
        <v>6/16 Log In</v>
      </c>
      <c r="AN5270" s="172">
        <v>45824.463055555556</v>
      </c>
      <c r="AO5270" s="69" t="s">
        <v>209</v>
      </c>
      <c r="AP5270" s="69" t="s">
        <v>1913</v>
      </c>
      <c r="AQ5270" s="69" t="s">
        <v>209</v>
      </c>
      <c r="AR5270" s="69" t="s">
        <v>1916</v>
      </c>
    </row>
    <row r="5271" spans="36:44" ht="14.4">
      <c r="AJ5271" s="26" t="str">
        <f>VLOOKUP(AQ5271,'user list'!A:B,2,0)</f>
        <v>Admin</v>
      </c>
      <c r="AK5271" s="26">
        <f t="shared" si="294"/>
        <v>6</v>
      </c>
      <c r="AL5271" s="26">
        <f t="shared" si="295"/>
        <v>16</v>
      </c>
      <c r="AM5271" s="94" t="str">
        <f t="shared" si="296"/>
        <v>6/16 Log In</v>
      </c>
      <c r="AN5271" s="172">
        <v>45824.463217592594</v>
      </c>
      <c r="AO5271" s="69" t="s">
        <v>186</v>
      </c>
      <c r="AP5271" s="69" t="s">
        <v>1913</v>
      </c>
      <c r="AQ5271" s="69" t="s">
        <v>186</v>
      </c>
      <c r="AR5271" s="69" t="s">
        <v>1916</v>
      </c>
    </row>
    <row r="5272" spans="36:44" ht="14.4">
      <c r="AJ5272" s="26" t="str">
        <f>VLOOKUP(AQ5272,'user list'!A:B,2,0)</f>
        <v>PROC</v>
      </c>
      <c r="AK5272" s="26">
        <f t="shared" si="294"/>
        <v>6</v>
      </c>
      <c r="AL5272" s="26">
        <f t="shared" si="295"/>
        <v>16</v>
      </c>
      <c r="AM5272" s="94" t="str">
        <f t="shared" si="296"/>
        <v>6/16 Log Off</v>
      </c>
      <c r="AN5272" s="172">
        <v>45824.463773148149</v>
      </c>
      <c r="AO5272" s="69" t="s">
        <v>261</v>
      </c>
      <c r="AP5272" s="69" t="s">
        <v>1913</v>
      </c>
      <c r="AQ5272" s="69" t="s">
        <v>261</v>
      </c>
      <c r="AR5272" s="69" t="s">
        <v>1917</v>
      </c>
    </row>
    <row r="5273" spans="36:44" ht="14.4">
      <c r="AJ5273" s="26" t="str">
        <f>VLOOKUP(AQ5273,'user list'!A:B,2,0)</f>
        <v>CTO</v>
      </c>
      <c r="AK5273" s="26">
        <f t="shared" si="294"/>
        <v>6</v>
      </c>
      <c r="AL5273" s="26">
        <f t="shared" si="295"/>
        <v>16</v>
      </c>
      <c r="AM5273" s="94" t="str">
        <f t="shared" si="296"/>
        <v>6/16 Log Off</v>
      </c>
      <c r="AN5273" s="172">
        <v>45824.464305555557</v>
      </c>
      <c r="AO5273" s="69" t="s">
        <v>207</v>
      </c>
      <c r="AP5273" s="69" t="s">
        <v>1913</v>
      </c>
      <c r="AQ5273" s="69" t="s">
        <v>207</v>
      </c>
      <c r="AR5273" s="69" t="s">
        <v>1917</v>
      </c>
    </row>
    <row r="5274" spans="36:44" ht="14.4">
      <c r="AJ5274" s="26" t="str">
        <f>VLOOKUP(AQ5274,'user list'!A:B,2,0)</f>
        <v>OCAs</v>
      </c>
      <c r="AK5274" s="26">
        <f t="shared" si="294"/>
        <v>6</v>
      </c>
      <c r="AL5274" s="26">
        <f t="shared" si="295"/>
        <v>16</v>
      </c>
      <c r="AM5274" s="94" t="str">
        <f t="shared" si="296"/>
        <v>6/16 Log Off</v>
      </c>
      <c r="AN5274" s="172">
        <v>45824.464386574073</v>
      </c>
      <c r="AO5274" s="69" t="s">
        <v>279</v>
      </c>
      <c r="AP5274" s="69" t="s">
        <v>1913</v>
      </c>
      <c r="AQ5274" s="69" t="s">
        <v>279</v>
      </c>
      <c r="AR5274" s="69" t="s">
        <v>1917</v>
      </c>
    </row>
    <row r="5275" spans="36:44" ht="14.4">
      <c r="AJ5275" s="26" t="str">
        <f>VLOOKUP(AQ5275,'user list'!A:B,2,0)</f>
        <v>OCAs</v>
      </c>
      <c r="AK5275" s="26">
        <f t="shared" si="294"/>
        <v>6</v>
      </c>
      <c r="AL5275" s="26">
        <f t="shared" si="295"/>
        <v>16</v>
      </c>
      <c r="AM5275" s="94" t="str">
        <f t="shared" si="296"/>
        <v>6/16 Log In</v>
      </c>
      <c r="AN5275" s="172">
        <v>45824.464548611111</v>
      </c>
      <c r="AO5275" s="69" t="s">
        <v>279</v>
      </c>
      <c r="AP5275" s="69" t="s">
        <v>1913</v>
      </c>
      <c r="AQ5275" s="69" t="s">
        <v>279</v>
      </c>
      <c r="AR5275" s="69" t="s">
        <v>1916</v>
      </c>
    </row>
    <row r="5276" spans="36:44" ht="14.4">
      <c r="AJ5276" s="26" t="str">
        <f>VLOOKUP(AQ5276,'user list'!A:B,2,0)</f>
        <v>OCAs</v>
      </c>
      <c r="AK5276" s="26">
        <f t="shared" si="294"/>
        <v>6</v>
      </c>
      <c r="AL5276" s="26">
        <f t="shared" si="295"/>
        <v>16</v>
      </c>
      <c r="AM5276" s="94" t="str">
        <f t="shared" si="296"/>
        <v>6/16 Changed</v>
      </c>
      <c r="AN5276" s="172">
        <v>45824.46503472222</v>
      </c>
      <c r="AO5276" s="69" t="s">
        <v>1919</v>
      </c>
      <c r="AP5276" s="69" t="s">
        <v>1913</v>
      </c>
      <c r="AQ5276" s="69" t="s">
        <v>279</v>
      </c>
      <c r="AR5276" s="69" t="s">
        <v>1918</v>
      </c>
    </row>
    <row r="5277" spans="36:44" ht="14.4">
      <c r="AJ5277" s="26" t="str">
        <f>VLOOKUP(AQ5277,'user list'!A:B,2,0)</f>
        <v>DOE</v>
      </c>
      <c r="AK5277" s="26">
        <f t="shared" si="294"/>
        <v>6</v>
      </c>
      <c r="AL5277" s="26">
        <f t="shared" si="295"/>
        <v>16</v>
      </c>
      <c r="AM5277" s="94" t="str">
        <f t="shared" si="296"/>
        <v>6/16 Log In</v>
      </c>
      <c r="AN5277" s="172">
        <v>45824.465057870373</v>
      </c>
      <c r="AO5277" s="69" t="s">
        <v>212</v>
      </c>
      <c r="AP5277" s="69" t="s">
        <v>1913</v>
      </c>
      <c r="AQ5277" s="69" t="s">
        <v>212</v>
      </c>
      <c r="AR5277" s="69" t="s">
        <v>1916</v>
      </c>
    </row>
    <row r="5278" spans="36:44" ht="14.4">
      <c r="AJ5278" s="26" t="str">
        <f>VLOOKUP(AQ5278,'user list'!A:B,2,0)</f>
        <v>OCAs</v>
      </c>
      <c r="AK5278" s="26">
        <f t="shared" si="294"/>
        <v>6</v>
      </c>
      <c r="AL5278" s="26">
        <f t="shared" si="295"/>
        <v>16</v>
      </c>
      <c r="AM5278" s="94" t="str">
        <f t="shared" si="296"/>
        <v>6/16 Log Off</v>
      </c>
      <c r="AN5278" s="172">
        <v>45824.465300925927</v>
      </c>
      <c r="AO5278" s="69" t="s">
        <v>279</v>
      </c>
      <c r="AP5278" s="69" t="s">
        <v>1913</v>
      </c>
      <c r="AQ5278" s="69" t="s">
        <v>279</v>
      </c>
      <c r="AR5278" s="69" t="s">
        <v>1917</v>
      </c>
    </row>
    <row r="5279" spans="36:44" ht="14.4">
      <c r="AJ5279" s="26" t="str">
        <f>VLOOKUP(AQ5279,'user list'!A:B,2,0)</f>
        <v>CTO</v>
      </c>
      <c r="AK5279" s="26">
        <f t="shared" si="294"/>
        <v>6</v>
      </c>
      <c r="AL5279" s="26">
        <f t="shared" si="295"/>
        <v>16</v>
      </c>
      <c r="AM5279" s="94" t="str">
        <f t="shared" si="296"/>
        <v>6/16 Log Off</v>
      </c>
      <c r="AN5279" s="172">
        <v>45824.465729166666</v>
      </c>
      <c r="AO5279" s="69" t="s">
        <v>207</v>
      </c>
      <c r="AP5279" s="69" t="s">
        <v>1913</v>
      </c>
      <c r="AQ5279" s="69" t="s">
        <v>207</v>
      </c>
      <c r="AR5279" s="69" t="s">
        <v>1917</v>
      </c>
    </row>
    <row r="5280" spans="36:44" ht="14.4">
      <c r="AJ5280" s="26" t="str">
        <f>VLOOKUP(AQ5280,'user list'!A:B,2,0)</f>
        <v>CTO</v>
      </c>
      <c r="AK5280" s="26">
        <f t="shared" si="294"/>
        <v>6</v>
      </c>
      <c r="AL5280" s="26">
        <f t="shared" si="295"/>
        <v>16</v>
      </c>
      <c r="AM5280" s="94" t="str">
        <f t="shared" si="296"/>
        <v>6/16 Log In</v>
      </c>
      <c r="AN5280" s="172">
        <v>45824.465960648151</v>
      </c>
      <c r="AO5280" s="69" t="s">
        <v>207</v>
      </c>
      <c r="AP5280" s="69" t="s">
        <v>1913</v>
      </c>
      <c r="AQ5280" s="69" t="s">
        <v>207</v>
      </c>
      <c r="AR5280" s="69" t="s">
        <v>1916</v>
      </c>
    </row>
    <row r="5281" spans="36:44" ht="14.4">
      <c r="AJ5281" s="26" t="str">
        <f>VLOOKUP(AQ5281,'user list'!A:B,2,0)</f>
        <v>OCM</v>
      </c>
      <c r="AK5281" s="26">
        <f t="shared" si="294"/>
        <v>6</v>
      </c>
      <c r="AL5281" s="26">
        <f t="shared" si="295"/>
        <v>16</v>
      </c>
      <c r="AM5281" s="94" t="str">
        <f t="shared" si="296"/>
        <v>6/16 Log In</v>
      </c>
      <c r="AN5281" s="172">
        <v>45824.466805555552</v>
      </c>
      <c r="AO5281" s="69" t="s">
        <v>232</v>
      </c>
      <c r="AP5281" s="69" t="s">
        <v>1913</v>
      </c>
      <c r="AQ5281" s="69" t="s">
        <v>232</v>
      </c>
      <c r="AR5281" s="69" t="s">
        <v>1916</v>
      </c>
    </row>
    <row r="5282" spans="36:44" ht="14.4">
      <c r="AJ5282" s="26" t="str">
        <f>VLOOKUP(AQ5282,'user list'!A:B,2,0)</f>
        <v>OCAs</v>
      </c>
      <c r="AK5282" s="26">
        <f t="shared" si="294"/>
        <v>6</v>
      </c>
      <c r="AL5282" s="26">
        <f t="shared" si="295"/>
        <v>16</v>
      </c>
      <c r="AM5282" s="94" t="str">
        <f t="shared" si="296"/>
        <v>6/16 Log In</v>
      </c>
      <c r="AN5282" s="172">
        <v>45824.467060185183</v>
      </c>
      <c r="AO5282" s="69" t="s">
        <v>279</v>
      </c>
      <c r="AP5282" s="69" t="s">
        <v>1913</v>
      </c>
      <c r="AQ5282" s="69" t="s">
        <v>279</v>
      </c>
      <c r="AR5282" s="69" t="s">
        <v>1916</v>
      </c>
    </row>
    <row r="5283" spans="36:44" ht="14.4">
      <c r="AJ5283" s="26" t="str">
        <f>VLOOKUP(AQ5283,'user list'!A:B,2,0)</f>
        <v>CAD</v>
      </c>
      <c r="AK5283" s="26">
        <f t="shared" ref="AK5283:AK5346" si="297">MONTH(AN5283)</f>
        <v>6</v>
      </c>
      <c r="AL5283" s="26">
        <f t="shared" ref="AL5283:AL5346" si="298">DAY(AN5283)</f>
        <v>16</v>
      </c>
      <c r="AM5283" s="94" t="str">
        <f t="shared" ref="AM5283:AM5346" si="299">AK5283&amp;"/"&amp;AL5283&amp;" "&amp;AR5283</f>
        <v>6/16 Log In</v>
      </c>
      <c r="AN5283" s="172">
        <v>45824.47252314815</v>
      </c>
      <c r="AO5283" s="69" t="s">
        <v>196</v>
      </c>
      <c r="AP5283" s="69" t="s">
        <v>1913</v>
      </c>
      <c r="AQ5283" s="69" t="s">
        <v>196</v>
      </c>
      <c r="AR5283" s="69" t="s">
        <v>1916</v>
      </c>
    </row>
    <row r="5284" spans="36:44" ht="14.4">
      <c r="AJ5284" s="26" t="str">
        <f>VLOOKUP(AQ5284,'user list'!A:B,2,0)</f>
        <v>CCESD</v>
      </c>
      <c r="AK5284" s="26">
        <f t="shared" si="297"/>
        <v>6</v>
      </c>
      <c r="AL5284" s="26">
        <f t="shared" si="298"/>
        <v>16</v>
      </c>
      <c r="AM5284" s="94" t="str">
        <f t="shared" si="299"/>
        <v>6/16 Log Off</v>
      </c>
      <c r="AN5284" s="172">
        <v>45824.472893518519</v>
      </c>
      <c r="AO5284" s="69" t="s">
        <v>284</v>
      </c>
      <c r="AP5284" s="69" t="s">
        <v>1913</v>
      </c>
      <c r="AQ5284" s="69" t="s">
        <v>284</v>
      </c>
      <c r="AR5284" s="69" t="s">
        <v>1917</v>
      </c>
    </row>
    <row r="5285" spans="36:44" ht="14.4">
      <c r="AJ5285" s="26" t="str">
        <f>VLOOKUP(AQ5285,'user list'!A:B,2,0)</f>
        <v>CCESD</v>
      </c>
      <c r="AK5285" s="26">
        <f t="shared" si="297"/>
        <v>6</v>
      </c>
      <c r="AL5285" s="26">
        <f t="shared" si="298"/>
        <v>16</v>
      </c>
      <c r="AM5285" s="94" t="str">
        <f t="shared" si="299"/>
        <v>6/16 Log In</v>
      </c>
      <c r="AN5285" s="172">
        <v>45824.473043981481</v>
      </c>
      <c r="AO5285" s="69" t="s">
        <v>284</v>
      </c>
      <c r="AP5285" s="69" t="s">
        <v>1913</v>
      </c>
      <c r="AQ5285" s="69" t="s">
        <v>284</v>
      </c>
      <c r="AR5285" s="69" t="s">
        <v>1916</v>
      </c>
    </row>
    <row r="5286" spans="36:44" ht="14.4">
      <c r="AJ5286" s="26" t="str">
        <f>VLOOKUP(AQ5286,'user list'!A:B,2,0)</f>
        <v>Admin</v>
      </c>
      <c r="AK5286" s="26">
        <f t="shared" si="297"/>
        <v>6</v>
      </c>
      <c r="AL5286" s="26">
        <f t="shared" si="298"/>
        <v>16</v>
      </c>
      <c r="AM5286" s="94" t="str">
        <f t="shared" si="299"/>
        <v>6/16 Log In</v>
      </c>
      <c r="AN5286" s="172">
        <v>45824.473738425928</v>
      </c>
      <c r="AO5286" s="69" t="s">
        <v>186</v>
      </c>
      <c r="AP5286" s="69" t="s">
        <v>1913</v>
      </c>
      <c r="AQ5286" s="69" t="s">
        <v>186</v>
      </c>
      <c r="AR5286" s="69" t="s">
        <v>1916</v>
      </c>
    </row>
    <row r="5287" spans="36:44" ht="14.4">
      <c r="AJ5287" s="26" t="str">
        <f>VLOOKUP(AQ5287,'user list'!A:B,2,0)</f>
        <v>DBO</v>
      </c>
      <c r="AK5287" s="26">
        <f t="shared" si="297"/>
        <v>6</v>
      </c>
      <c r="AL5287" s="26">
        <f t="shared" si="298"/>
        <v>16</v>
      </c>
      <c r="AM5287" s="94" t="str">
        <f t="shared" si="299"/>
        <v>6/16 Log Off</v>
      </c>
      <c r="AN5287" s="172">
        <v>45824.474166666667</v>
      </c>
      <c r="AO5287" s="69" t="s">
        <v>209</v>
      </c>
      <c r="AP5287" s="69" t="s">
        <v>1913</v>
      </c>
      <c r="AQ5287" s="69" t="s">
        <v>209</v>
      </c>
      <c r="AR5287" s="69" t="s">
        <v>1917</v>
      </c>
    </row>
    <row r="5288" spans="36:44" ht="14.4">
      <c r="AJ5288" s="26" t="str">
        <f>VLOOKUP(AQ5288,'user list'!A:B,2,0)</f>
        <v>DBO</v>
      </c>
      <c r="AK5288" s="26">
        <f t="shared" si="297"/>
        <v>6</v>
      </c>
      <c r="AL5288" s="26">
        <f t="shared" si="298"/>
        <v>16</v>
      </c>
      <c r="AM5288" s="94" t="str">
        <f t="shared" si="299"/>
        <v>6/16 Log In</v>
      </c>
      <c r="AN5288" s="172">
        <v>45824.474293981482</v>
      </c>
      <c r="AO5288" s="69" t="s">
        <v>209</v>
      </c>
      <c r="AP5288" s="69" t="s">
        <v>1913</v>
      </c>
      <c r="AQ5288" s="69" t="s">
        <v>209</v>
      </c>
      <c r="AR5288" s="69" t="s">
        <v>1916</v>
      </c>
    </row>
    <row r="5289" spans="36:44" ht="14.4">
      <c r="AJ5289" s="26" t="str">
        <f>VLOOKUP(AQ5289,'user list'!A:B,2,0)</f>
        <v>DOE</v>
      </c>
      <c r="AK5289" s="26">
        <f t="shared" si="297"/>
        <v>6</v>
      </c>
      <c r="AL5289" s="26">
        <f t="shared" si="298"/>
        <v>16</v>
      </c>
      <c r="AM5289" s="94" t="str">
        <f t="shared" si="299"/>
        <v>6/16 Log In</v>
      </c>
      <c r="AN5289" s="172">
        <v>45824.475590277776</v>
      </c>
      <c r="AO5289" s="69" t="s">
        <v>212</v>
      </c>
      <c r="AP5289" s="69" t="s">
        <v>1913</v>
      </c>
      <c r="AQ5289" s="69" t="s">
        <v>212</v>
      </c>
      <c r="AR5289" s="69" t="s">
        <v>1916</v>
      </c>
    </row>
    <row r="5290" spans="36:44" ht="14.4">
      <c r="AJ5290" s="26" t="str">
        <f>VLOOKUP(AQ5290,'user list'!A:B,2,0)</f>
        <v>TTMD</v>
      </c>
      <c r="AK5290" s="26">
        <f t="shared" si="297"/>
        <v>6</v>
      </c>
      <c r="AL5290" s="26">
        <f t="shared" si="298"/>
        <v>16</v>
      </c>
      <c r="AM5290" s="94" t="str">
        <f t="shared" si="299"/>
        <v>6/16 Log Off</v>
      </c>
      <c r="AN5290" s="172">
        <v>45824.475844907407</v>
      </c>
      <c r="AO5290" s="69" t="s">
        <v>278</v>
      </c>
      <c r="AP5290" s="69" t="s">
        <v>1913</v>
      </c>
      <c r="AQ5290" s="69" t="s">
        <v>278</v>
      </c>
      <c r="AR5290" s="69" t="s">
        <v>1917</v>
      </c>
    </row>
    <row r="5291" spans="36:44" ht="14.4">
      <c r="AJ5291" s="26" t="str">
        <f>VLOOKUP(AQ5291,'user list'!A:B,2,0)</f>
        <v>TTMD</v>
      </c>
      <c r="AK5291" s="26">
        <f t="shared" si="297"/>
        <v>6</v>
      </c>
      <c r="AL5291" s="26">
        <f t="shared" si="298"/>
        <v>16</v>
      </c>
      <c r="AM5291" s="94" t="str">
        <f t="shared" si="299"/>
        <v>6/16 Log In</v>
      </c>
      <c r="AN5291" s="172">
        <v>45824.476087962961</v>
      </c>
      <c r="AO5291" s="69" t="s">
        <v>278</v>
      </c>
      <c r="AP5291" s="69" t="s">
        <v>1913</v>
      </c>
      <c r="AQ5291" s="69" t="s">
        <v>278</v>
      </c>
      <c r="AR5291" s="69" t="s">
        <v>1916</v>
      </c>
    </row>
    <row r="5292" spans="36:44" ht="14.4">
      <c r="AJ5292" s="26" t="str">
        <f>VLOOKUP(AQ5292,'user list'!A:B,2,0)</f>
        <v>CVD</v>
      </c>
      <c r="AK5292" s="26">
        <f t="shared" si="297"/>
        <v>6</v>
      </c>
      <c r="AL5292" s="26">
        <f t="shared" si="298"/>
        <v>16</v>
      </c>
      <c r="AM5292" s="94" t="str">
        <f t="shared" si="299"/>
        <v>6/16 Log Off</v>
      </c>
      <c r="AN5292" s="172">
        <v>45824.4765625</v>
      </c>
      <c r="AO5292" s="69" t="s">
        <v>208</v>
      </c>
      <c r="AP5292" s="69" t="s">
        <v>1913</v>
      </c>
      <c r="AQ5292" s="69" t="s">
        <v>208</v>
      </c>
      <c r="AR5292" s="69" t="s">
        <v>1917</v>
      </c>
    </row>
    <row r="5293" spans="36:44" ht="14.4">
      <c r="AJ5293" s="26" t="str">
        <f>VLOOKUP(AQ5293,'user list'!A:B,2,0)</f>
        <v>CVD</v>
      </c>
      <c r="AK5293" s="26">
        <f t="shared" si="297"/>
        <v>6</v>
      </c>
      <c r="AL5293" s="26">
        <f t="shared" si="298"/>
        <v>16</v>
      </c>
      <c r="AM5293" s="94" t="str">
        <f t="shared" si="299"/>
        <v>6/16 Log In</v>
      </c>
      <c r="AN5293" s="172">
        <v>45824.476759259262</v>
      </c>
      <c r="AO5293" s="69" t="s">
        <v>208</v>
      </c>
      <c r="AP5293" s="69" t="s">
        <v>1913</v>
      </c>
      <c r="AQ5293" s="69" t="s">
        <v>208</v>
      </c>
      <c r="AR5293" s="69" t="s">
        <v>1916</v>
      </c>
    </row>
    <row r="5294" spans="36:44" ht="14.4">
      <c r="AJ5294" s="26" t="str">
        <f>VLOOKUP(AQ5294,'user list'!A:B,2,0)</f>
        <v>ZAU</v>
      </c>
      <c r="AK5294" s="26">
        <f t="shared" si="297"/>
        <v>6</v>
      </c>
      <c r="AL5294" s="26">
        <f t="shared" si="298"/>
        <v>16</v>
      </c>
      <c r="AM5294" s="94" t="str">
        <f t="shared" si="299"/>
        <v>6/16 Log Off</v>
      </c>
      <c r="AN5294" s="172">
        <v>45824.476782407408</v>
      </c>
      <c r="AO5294" s="69" t="s">
        <v>275</v>
      </c>
      <c r="AP5294" s="69" t="s">
        <v>1913</v>
      </c>
      <c r="AQ5294" s="69" t="s">
        <v>275</v>
      </c>
      <c r="AR5294" s="69" t="s">
        <v>1917</v>
      </c>
    </row>
    <row r="5295" spans="36:44" ht="14.4">
      <c r="AJ5295" s="26" t="str">
        <f>VLOOKUP(AQ5295,'user list'!A:B,2,0)</f>
        <v>MDAD</v>
      </c>
      <c r="AK5295" s="26">
        <f t="shared" si="297"/>
        <v>6</v>
      </c>
      <c r="AL5295" s="26">
        <f t="shared" si="298"/>
        <v>16</v>
      </c>
      <c r="AM5295" s="94" t="str">
        <f t="shared" si="299"/>
        <v>6/16 Log In</v>
      </c>
      <c r="AN5295" s="172">
        <v>45824.477789351855</v>
      </c>
      <c r="AO5295" s="69" t="s">
        <v>223</v>
      </c>
      <c r="AP5295" s="69" t="s">
        <v>1913</v>
      </c>
      <c r="AQ5295" s="69" t="s">
        <v>223</v>
      </c>
      <c r="AR5295" s="69" t="s">
        <v>1916</v>
      </c>
    </row>
    <row r="5296" spans="36:44" ht="14.4">
      <c r="AJ5296" s="26" t="str">
        <f>VLOOKUP(AQ5296,'user list'!A:B,2,0)</f>
        <v>DOE</v>
      </c>
      <c r="AK5296" s="26">
        <f t="shared" si="297"/>
        <v>6</v>
      </c>
      <c r="AL5296" s="26">
        <f t="shared" si="298"/>
        <v>16</v>
      </c>
      <c r="AM5296" s="94" t="str">
        <f t="shared" si="299"/>
        <v>6/16 Log In</v>
      </c>
      <c r="AN5296" s="172">
        <v>45824.477893518517</v>
      </c>
      <c r="AO5296" s="69" t="s">
        <v>211</v>
      </c>
      <c r="AP5296" s="69" t="s">
        <v>1913</v>
      </c>
      <c r="AQ5296" s="69" t="s">
        <v>211</v>
      </c>
      <c r="AR5296" s="69" t="s">
        <v>1916</v>
      </c>
    </row>
    <row r="5297" spans="36:44" ht="14.4">
      <c r="AJ5297" s="26" t="str">
        <f>VLOOKUP(AQ5297,'user list'!A:B,2,0)</f>
        <v>MDAD</v>
      </c>
      <c r="AK5297" s="26">
        <f t="shared" si="297"/>
        <v>6</v>
      </c>
      <c r="AL5297" s="26">
        <f t="shared" si="298"/>
        <v>16</v>
      </c>
      <c r="AM5297" s="94" t="str">
        <f t="shared" si="299"/>
        <v>6/16 Changed</v>
      </c>
      <c r="AN5297" s="172">
        <v>45824.47865740741</v>
      </c>
      <c r="AO5297" s="69" t="s">
        <v>1919</v>
      </c>
      <c r="AP5297" s="69" t="s">
        <v>1913</v>
      </c>
      <c r="AQ5297" s="69" t="s">
        <v>223</v>
      </c>
      <c r="AR5297" s="69" t="s">
        <v>1918</v>
      </c>
    </row>
    <row r="5298" spans="36:44" ht="14.4">
      <c r="AJ5298" s="26" t="str">
        <f>VLOOKUP(AQ5298,'user list'!A:B,2,0)</f>
        <v>MDAD</v>
      </c>
      <c r="AK5298" s="26">
        <f t="shared" si="297"/>
        <v>6</v>
      </c>
      <c r="AL5298" s="26">
        <f t="shared" si="298"/>
        <v>16</v>
      </c>
      <c r="AM5298" s="94" t="str">
        <f t="shared" si="299"/>
        <v>6/16 Log In</v>
      </c>
      <c r="AN5298" s="172">
        <v>45824.478993055556</v>
      </c>
      <c r="AO5298" s="69" t="s">
        <v>223</v>
      </c>
      <c r="AP5298" s="69" t="s">
        <v>1913</v>
      </c>
      <c r="AQ5298" s="69" t="s">
        <v>223</v>
      </c>
      <c r="AR5298" s="69" t="s">
        <v>1916</v>
      </c>
    </row>
    <row r="5299" spans="36:44" ht="14.4">
      <c r="AJ5299" s="26" t="str">
        <f>VLOOKUP(AQ5299,'user list'!A:B,2,0)</f>
        <v>CTO</v>
      </c>
      <c r="AK5299" s="26">
        <f t="shared" si="297"/>
        <v>6</v>
      </c>
      <c r="AL5299" s="26">
        <f t="shared" si="298"/>
        <v>16</v>
      </c>
      <c r="AM5299" s="94" t="str">
        <f t="shared" si="299"/>
        <v>6/16 Log Off</v>
      </c>
      <c r="AN5299" s="172">
        <v>45824.480844907404</v>
      </c>
      <c r="AO5299" s="69" t="s">
        <v>207</v>
      </c>
      <c r="AP5299" s="69" t="s">
        <v>1913</v>
      </c>
      <c r="AQ5299" s="69" t="s">
        <v>207</v>
      </c>
      <c r="AR5299" s="69" t="s">
        <v>1917</v>
      </c>
    </row>
    <row r="5300" spans="36:44" ht="14.4">
      <c r="AJ5300" s="26" t="str">
        <f>VLOOKUP(AQ5300,'user list'!A:B,2,0)</f>
        <v>CTO</v>
      </c>
      <c r="AK5300" s="26">
        <f t="shared" si="297"/>
        <v>6</v>
      </c>
      <c r="AL5300" s="26">
        <f t="shared" si="298"/>
        <v>16</v>
      </c>
      <c r="AM5300" s="94" t="str">
        <f t="shared" si="299"/>
        <v>6/16 Log In</v>
      </c>
      <c r="AN5300" s="172">
        <v>45824.48096064815</v>
      </c>
      <c r="AO5300" s="69" t="s">
        <v>207</v>
      </c>
      <c r="AP5300" s="69" t="s">
        <v>1913</v>
      </c>
      <c r="AQ5300" s="69" t="s">
        <v>207</v>
      </c>
      <c r="AR5300" s="69" t="s">
        <v>1916</v>
      </c>
    </row>
    <row r="5301" spans="36:44" ht="14.4">
      <c r="AJ5301" s="26" t="str">
        <f>VLOOKUP(AQ5301,'user list'!A:B,2,0)</f>
        <v>OCM</v>
      </c>
      <c r="AK5301" s="26">
        <f t="shared" si="297"/>
        <v>6</v>
      </c>
      <c r="AL5301" s="26">
        <f t="shared" si="298"/>
        <v>16</v>
      </c>
      <c r="AM5301" s="94" t="str">
        <f t="shared" si="299"/>
        <v>6/16 Log In</v>
      </c>
      <c r="AN5301" s="172">
        <v>45824.48097222222</v>
      </c>
      <c r="AO5301" s="69" t="s">
        <v>236</v>
      </c>
      <c r="AP5301" s="69" t="s">
        <v>1913</v>
      </c>
      <c r="AQ5301" s="69" t="s">
        <v>236</v>
      </c>
      <c r="AR5301" s="69" t="s">
        <v>1916</v>
      </c>
    </row>
    <row r="5302" spans="36:44" ht="14.4">
      <c r="AJ5302" s="26" t="str">
        <f>VLOOKUP(AQ5302,'user list'!A:B,2,0)</f>
        <v>Admin</v>
      </c>
      <c r="AK5302" s="26">
        <f t="shared" si="297"/>
        <v>6</v>
      </c>
      <c r="AL5302" s="26">
        <f t="shared" si="298"/>
        <v>16</v>
      </c>
      <c r="AM5302" s="94" t="str">
        <f t="shared" si="299"/>
        <v>6/16 Log In</v>
      </c>
      <c r="AN5302" s="172">
        <v>45824.482106481482</v>
      </c>
      <c r="AO5302" s="69" t="s">
        <v>186</v>
      </c>
      <c r="AP5302" s="69" t="s">
        <v>1913</v>
      </c>
      <c r="AQ5302" s="69" t="s">
        <v>186</v>
      </c>
      <c r="AR5302" s="69" t="s">
        <v>1916</v>
      </c>
    </row>
    <row r="5303" spans="36:44" ht="14.4">
      <c r="AJ5303" s="26" t="str">
        <f>VLOOKUP(AQ5303,'user list'!A:B,2,0)</f>
        <v>Admin</v>
      </c>
      <c r="AK5303" s="26">
        <f t="shared" si="297"/>
        <v>6</v>
      </c>
      <c r="AL5303" s="26">
        <f t="shared" si="298"/>
        <v>16</v>
      </c>
      <c r="AM5303" s="94" t="str">
        <f t="shared" si="299"/>
        <v>6/16 Log In</v>
      </c>
      <c r="AN5303" s="172">
        <v>45824.482118055559</v>
      </c>
      <c r="AO5303" s="69" t="s">
        <v>186</v>
      </c>
      <c r="AP5303" s="69" t="s">
        <v>1913</v>
      </c>
      <c r="AQ5303" s="69" t="s">
        <v>186</v>
      </c>
      <c r="AR5303" s="69" t="s">
        <v>1916</v>
      </c>
    </row>
    <row r="5304" spans="36:44" ht="14.4">
      <c r="AJ5304" s="26" t="str">
        <f>VLOOKUP(AQ5304,'user list'!A:B,2,0)</f>
        <v>CHD</v>
      </c>
      <c r="AK5304" s="26">
        <f t="shared" si="297"/>
        <v>6</v>
      </c>
      <c r="AL5304" s="26">
        <f t="shared" si="298"/>
        <v>16</v>
      </c>
      <c r="AM5304" s="94" t="str">
        <f t="shared" si="299"/>
        <v>6/16 Log Off</v>
      </c>
      <c r="AN5304" s="172">
        <v>45824.482581018521</v>
      </c>
      <c r="AO5304" s="69" t="s">
        <v>203</v>
      </c>
      <c r="AP5304" s="69" t="s">
        <v>1913</v>
      </c>
      <c r="AQ5304" s="69" t="s">
        <v>203</v>
      </c>
      <c r="AR5304" s="69" t="s">
        <v>1917</v>
      </c>
    </row>
    <row r="5305" spans="36:44" ht="14.4">
      <c r="AJ5305" s="26" t="str">
        <f>VLOOKUP(AQ5305,'user list'!A:B,2,0)</f>
        <v>CHD</v>
      </c>
      <c r="AK5305" s="26">
        <f t="shared" si="297"/>
        <v>6</v>
      </c>
      <c r="AL5305" s="26">
        <f t="shared" si="298"/>
        <v>16</v>
      </c>
      <c r="AM5305" s="94" t="str">
        <f t="shared" si="299"/>
        <v>6/16 Log In</v>
      </c>
      <c r="AN5305" s="172">
        <v>45824.483078703706</v>
      </c>
      <c r="AO5305" s="69" t="s">
        <v>203</v>
      </c>
      <c r="AP5305" s="69" t="s">
        <v>1913</v>
      </c>
      <c r="AQ5305" s="69" t="s">
        <v>203</v>
      </c>
      <c r="AR5305" s="69" t="s">
        <v>1916</v>
      </c>
    </row>
    <row r="5306" spans="36:44" ht="14.4">
      <c r="AJ5306" s="26" t="str">
        <f>VLOOKUP(AQ5306,'user list'!A:B,2,0)</f>
        <v>OCM</v>
      </c>
      <c r="AK5306" s="26">
        <f t="shared" si="297"/>
        <v>6</v>
      </c>
      <c r="AL5306" s="26">
        <f t="shared" si="298"/>
        <v>16</v>
      </c>
      <c r="AM5306" s="94" t="str">
        <f t="shared" si="299"/>
        <v>6/16 Log Off</v>
      </c>
      <c r="AN5306" s="172">
        <v>45824.483472222222</v>
      </c>
      <c r="AO5306" s="69" t="s">
        <v>230</v>
      </c>
      <c r="AP5306" s="69" t="s">
        <v>1913</v>
      </c>
      <c r="AQ5306" s="69" t="s">
        <v>230</v>
      </c>
      <c r="AR5306" s="69" t="s">
        <v>1917</v>
      </c>
    </row>
    <row r="5307" spans="36:44" ht="14.4">
      <c r="AJ5307" s="26" t="str">
        <f>VLOOKUP(AQ5307,'user list'!A:B,2,0)</f>
        <v>CCRD</v>
      </c>
      <c r="AK5307" s="26">
        <f t="shared" si="297"/>
        <v>6</v>
      </c>
      <c r="AL5307" s="26">
        <f t="shared" si="298"/>
        <v>16</v>
      </c>
      <c r="AM5307" s="94" t="str">
        <f t="shared" si="299"/>
        <v>6/16 Log Off</v>
      </c>
      <c r="AN5307" s="172">
        <v>45824.485358796293</v>
      </c>
      <c r="AO5307" s="69" t="s">
        <v>198</v>
      </c>
      <c r="AP5307" s="69" t="s">
        <v>1913</v>
      </c>
      <c r="AQ5307" s="69" t="s">
        <v>198</v>
      </c>
      <c r="AR5307" s="69" t="s">
        <v>1917</v>
      </c>
    </row>
    <row r="5308" spans="36:44" ht="14.4">
      <c r="AJ5308" s="26" t="str">
        <f>VLOOKUP(AQ5308,'user list'!A:B,2,0)</f>
        <v>CCRD</v>
      </c>
      <c r="AK5308" s="26">
        <f t="shared" si="297"/>
        <v>6</v>
      </c>
      <c r="AL5308" s="26">
        <f t="shared" si="298"/>
        <v>16</v>
      </c>
      <c r="AM5308" s="94" t="str">
        <f t="shared" si="299"/>
        <v>6/16 Log In</v>
      </c>
      <c r="AN5308" s="172">
        <v>45824.485462962963</v>
      </c>
      <c r="AO5308" s="69" t="s">
        <v>198</v>
      </c>
      <c r="AP5308" s="69" t="s">
        <v>1913</v>
      </c>
      <c r="AQ5308" s="69" t="s">
        <v>198</v>
      </c>
      <c r="AR5308" s="69" t="s">
        <v>1916</v>
      </c>
    </row>
    <row r="5309" spans="36:44" ht="14.4">
      <c r="AJ5309" s="26" t="str">
        <f>VLOOKUP(AQ5309,'user list'!A:B,2,0)</f>
        <v>CCESD</v>
      </c>
      <c r="AK5309" s="26">
        <f t="shared" si="297"/>
        <v>6</v>
      </c>
      <c r="AL5309" s="26">
        <f t="shared" si="298"/>
        <v>16</v>
      </c>
      <c r="AM5309" s="94" t="str">
        <f t="shared" si="299"/>
        <v>6/16 Log Off</v>
      </c>
      <c r="AN5309" s="172">
        <v>45824.486030092594</v>
      </c>
      <c r="AO5309" s="69" t="s">
        <v>284</v>
      </c>
      <c r="AP5309" s="69" t="s">
        <v>1913</v>
      </c>
      <c r="AQ5309" s="69" t="s">
        <v>284</v>
      </c>
      <c r="AR5309" s="69" t="s">
        <v>1917</v>
      </c>
    </row>
    <row r="5310" spans="36:44" ht="14.4">
      <c r="AJ5310" s="26" t="str">
        <f>VLOOKUP(AQ5310,'user list'!A:B,2,0)</f>
        <v>PAISD</v>
      </c>
      <c r="AK5310" s="26">
        <f t="shared" si="297"/>
        <v>6</v>
      </c>
      <c r="AL5310" s="26">
        <f t="shared" si="298"/>
        <v>16</v>
      </c>
      <c r="AM5310" s="94" t="str">
        <f t="shared" si="299"/>
        <v>6/16 Log Off</v>
      </c>
      <c r="AN5310" s="172">
        <v>45824.487187500003</v>
      </c>
      <c r="AO5310" s="69" t="s">
        <v>256</v>
      </c>
      <c r="AP5310" s="69" t="s">
        <v>1913</v>
      </c>
      <c r="AQ5310" s="69" t="s">
        <v>256</v>
      </c>
      <c r="AR5310" s="69" t="s">
        <v>1917</v>
      </c>
    </row>
    <row r="5311" spans="36:44" ht="14.4">
      <c r="AJ5311" s="26" t="str">
        <f>VLOOKUP(AQ5311,'user list'!A:B,2,0)</f>
        <v>OCM</v>
      </c>
      <c r="AK5311" s="26">
        <f t="shared" si="297"/>
        <v>6</v>
      </c>
      <c r="AL5311" s="26">
        <f t="shared" si="298"/>
        <v>16</v>
      </c>
      <c r="AM5311" s="94" t="str">
        <f t="shared" si="299"/>
        <v>6/16 Log Off</v>
      </c>
      <c r="AN5311" s="172">
        <v>45824.487430555557</v>
      </c>
      <c r="AO5311" s="69" t="s">
        <v>236</v>
      </c>
      <c r="AP5311" s="69" t="s">
        <v>1913</v>
      </c>
      <c r="AQ5311" s="69" t="s">
        <v>236</v>
      </c>
      <c r="AR5311" s="69" t="s">
        <v>1917</v>
      </c>
    </row>
    <row r="5312" spans="36:44" ht="14.4">
      <c r="AJ5312" s="26" t="str">
        <f>VLOOKUP(AQ5312,'user list'!A:B,2,0)</f>
        <v>PAISD</v>
      </c>
      <c r="AK5312" s="26">
        <f t="shared" si="297"/>
        <v>6</v>
      </c>
      <c r="AL5312" s="26">
        <f t="shared" si="298"/>
        <v>16</v>
      </c>
      <c r="AM5312" s="94" t="str">
        <f t="shared" si="299"/>
        <v>6/16 Log In</v>
      </c>
      <c r="AN5312" s="172">
        <v>45824.487546296295</v>
      </c>
      <c r="AO5312" s="69" t="s">
        <v>256</v>
      </c>
      <c r="AP5312" s="69" t="s">
        <v>1913</v>
      </c>
      <c r="AQ5312" s="69" t="s">
        <v>256</v>
      </c>
      <c r="AR5312" s="69" t="s">
        <v>1916</v>
      </c>
    </row>
    <row r="5313" spans="36:44" ht="14.4">
      <c r="AJ5313" s="26" t="str">
        <f>VLOOKUP(AQ5313,'user list'!A:B,2,0)</f>
        <v>OCM</v>
      </c>
      <c r="AK5313" s="26">
        <f t="shared" si="297"/>
        <v>6</v>
      </c>
      <c r="AL5313" s="26">
        <f t="shared" si="298"/>
        <v>16</v>
      </c>
      <c r="AM5313" s="94" t="str">
        <f t="shared" si="299"/>
        <v>6/16 Log In</v>
      </c>
      <c r="AN5313" s="172">
        <v>45824.488969907405</v>
      </c>
      <c r="AO5313" s="69" t="s">
        <v>236</v>
      </c>
      <c r="AP5313" s="69" t="s">
        <v>1913</v>
      </c>
      <c r="AQ5313" s="69" t="s">
        <v>236</v>
      </c>
      <c r="AR5313" s="69" t="s">
        <v>1916</v>
      </c>
    </row>
    <row r="5314" spans="36:44" ht="14.4">
      <c r="AJ5314" s="26" t="str">
        <f>VLOOKUP(AQ5314,'user list'!A:B,2,0)</f>
        <v>MDAD</v>
      </c>
      <c r="AK5314" s="26">
        <f t="shared" si="297"/>
        <v>6</v>
      </c>
      <c r="AL5314" s="26">
        <f t="shared" si="298"/>
        <v>16</v>
      </c>
      <c r="AM5314" s="94" t="str">
        <f t="shared" si="299"/>
        <v>6/16 Log Off</v>
      </c>
      <c r="AN5314" s="172">
        <v>45824.489432870374</v>
      </c>
      <c r="AO5314" s="69" t="s">
        <v>223</v>
      </c>
      <c r="AP5314" s="69" t="s">
        <v>1913</v>
      </c>
      <c r="AQ5314" s="69" t="s">
        <v>223</v>
      </c>
      <c r="AR5314" s="69" t="s">
        <v>1917</v>
      </c>
    </row>
    <row r="5315" spans="36:44" ht="14.4">
      <c r="AJ5315" s="26" t="str">
        <f>VLOOKUP(AQ5315,'user list'!A:B,2,0)</f>
        <v>Admin</v>
      </c>
      <c r="AK5315" s="26">
        <f t="shared" si="297"/>
        <v>6</v>
      </c>
      <c r="AL5315" s="26">
        <f t="shared" si="298"/>
        <v>16</v>
      </c>
      <c r="AM5315" s="94" t="str">
        <f t="shared" si="299"/>
        <v>6/16 Log In</v>
      </c>
      <c r="AN5315" s="172">
        <v>45824.491342592592</v>
      </c>
      <c r="AO5315" s="69" t="s">
        <v>186</v>
      </c>
      <c r="AP5315" s="69" t="s">
        <v>1913</v>
      </c>
      <c r="AQ5315" s="69" t="s">
        <v>186</v>
      </c>
      <c r="AR5315" s="69" t="s">
        <v>1916</v>
      </c>
    </row>
    <row r="5316" spans="36:44" ht="14.4">
      <c r="AJ5316" s="26" t="str">
        <f>VLOOKUP(AQ5316,'user list'!A:B,2,0)</f>
        <v>Admin</v>
      </c>
      <c r="AK5316" s="26">
        <f t="shared" si="297"/>
        <v>6</v>
      </c>
      <c r="AL5316" s="26">
        <f t="shared" si="298"/>
        <v>16</v>
      </c>
      <c r="AM5316" s="94" t="str">
        <f t="shared" si="299"/>
        <v>6/16 Log In</v>
      </c>
      <c r="AN5316" s="172">
        <v>45824.491342592592</v>
      </c>
      <c r="AO5316" s="69" t="s">
        <v>186</v>
      </c>
      <c r="AP5316" s="69" t="s">
        <v>1913</v>
      </c>
      <c r="AQ5316" s="69" t="s">
        <v>186</v>
      </c>
      <c r="AR5316" s="69" t="s">
        <v>1916</v>
      </c>
    </row>
    <row r="5317" spans="36:44" ht="14.4">
      <c r="AJ5317" s="26" t="str">
        <f>VLOOKUP(AQ5317,'user list'!A:B,2,0)</f>
        <v>OCM</v>
      </c>
      <c r="AK5317" s="26">
        <f t="shared" si="297"/>
        <v>6</v>
      </c>
      <c r="AL5317" s="26">
        <f t="shared" si="298"/>
        <v>16</v>
      </c>
      <c r="AM5317" s="94" t="str">
        <f t="shared" si="299"/>
        <v>6/16 Log Off</v>
      </c>
      <c r="AN5317" s="172">
        <v>45824.491967592592</v>
      </c>
      <c r="AO5317" s="69" t="s">
        <v>236</v>
      </c>
      <c r="AP5317" s="69" t="s">
        <v>1913</v>
      </c>
      <c r="AQ5317" s="69" t="s">
        <v>236</v>
      </c>
      <c r="AR5317" s="69" t="s">
        <v>1917</v>
      </c>
    </row>
    <row r="5318" spans="36:44" ht="14.4">
      <c r="AJ5318" s="26" t="str">
        <f>VLOOKUP(AQ5318,'user list'!A:B,2,0)</f>
        <v>SSDD</v>
      </c>
      <c r="AK5318" s="26">
        <f t="shared" si="297"/>
        <v>6</v>
      </c>
      <c r="AL5318" s="26">
        <f t="shared" si="298"/>
        <v>16</v>
      </c>
      <c r="AM5318" s="94" t="str">
        <f t="shared" si="299"/>
        <v>6/16 Log Off</v>
      </c>
      <c r="AN5318" s="172">
        <v>45824.493414351855</v>
      </c>
      <c r="AO5318" s="69" t="s">
        <v>273</v>
      </c>
      <c r="AP5318" s="69" t="s">
        <v>1913</v>
      </c>
      <c r="AQ5318" s="69" t="s">
        <v>273</v>
      </c>
      <c r="AR5318" s="69" t="s">
        <v>1917</v>
      </c>
    </row>
    <row r="5319" spans="36:44" ht="14.4">
      <c r="AJ5319" s="26" t="str">
        <f>VLOOKUP(AQ5319,'user list'!A:B,2,0)</f>
        <v>SSDD</v>
      </c>
      <c r="AK5319" s="26">
        <f t="shared" si="297"/>
        <v>6</v>
      </c>
      <c r="AL5319" s="26">
        <f t="shared" si="298"/>
        <v>16</v>
      </c>
      <c r="AM5319" s="94" t="str">
        <f t="shared" si="299"/>
        <v>6/16 Log In</v>
      </c>
      <c r="AN5319" s="172">
        <v>45824.493611111109</v>
      </c>
      <c r="AO5319" s="69" t="s">
        <v>273</v>
      </c>
      <c r="AP5319" s="69" t="s">
        <v>1913</v>
      </c>
      <c r="AQ5319" s="69" t="s">
        <v>273</v>
      </c>
      <c r="AR5319" s="69" t="s">
        <v>1916</v>
      </c>
    </row>
    <row r="5320" spans="36:44" ht="14.4">
      <c r="AJ5320" s="26" t="str">
        <f>VLOOKUP(AQ5320,'user list'!A:B,2,0)</f>
        <v>ITDD</v>
      </c>
      <c r="AK5320" s="26">
        <f t="shared" si="297"/>
        <v>6</v>
      </c>
      <c r="AL5320" s="26">
        <f t="shared" si="298"/>
        <v>16</v>
      </c>
      <c r="AM5320" s="94" t="str">
        <f t="shared" si="299"/>
        <v>6/16 Log Off</v>
      </c>
      <c r="AN5320" s="172">
        <v>45824.496168981481</v>
      </c>
      <c r="AO5320" s="69" t="s">
        <v>219</v>
      </c>
      <c r="AP5320" s="69" t="s">
        <v>1913</v>
      </c>
      <c r="AQ5320" s="69" t="s">
        <v>219</v>
      </c>
      <c r="AR5320" s="69" t="s">
        <v>1917</v>
      </c>
    </row>
    <row r="5321" spans="36:44" ht="14.4">
      <c r="AJ5321" s="26" t="str">
        <f>VLOOKUP(AQ5321,'user list'!A:B,2,0)</f>
        <v>ITDD</v>
      </c>
      <c r="AK5321" s="26">
        <f t="shared" si="297"/>
        <v>6</v>
      </c>
      <c r="AL5321" s="26">
        <f t="shared" si="298"/>
        <v>16</v>
      </c>
      <c r="AM5321" s="94" t="str">
        <f t="shared" si="299"/>
        <v>6/16 Log In</v>
      </c>
      <c r="AN5321" s="172">
        <v>45824.496215277781</v>
      </c>
      <c r="AO5321" s="69" t="s">
        <v>219</v>
      </c>
      <c r="AP5321" s="69" t="s">
        <v>1913</v>
      </c>
      <c r="AQ5321" s="69" t="s">
        <v>219</v>
      </c>
      <c r="AR5321" s="69" t="s">
        <v>1916</v>
      </c>
    </row>
    <row r="5322" spans="36:44" ht="14.4">
      <c r="AJ5322" s="26" t="str">
        <f>VLOOKUP(AQ5322,'user list'!A:B,2,0)</f>
        <v>BPLD</v>
      </c>
      <c r="AK5322" s="26">
        <f t="shared" si="297"/>
        <v>6</v>
      </c>
      <c r="AL5322" s="26">
        <f t="shared" si="298"/>
        <v>16</v>
      </c>
      <c r="AM5322" s="94" t="str">
        <f t="shared" si="299"/>
        <v>6/16 Log Off</v>
      </c>
      <c r="AN5322" s="172">
        <v>45824.499155092592</v>
      </c>
      <c r="AO5322" s="69" t="s">
        <v>194</v>
      </c>
      <c r="AP5322" s="69" t="s">
        <v>1913</v>
      </c>
      <c r="AQ5322" s="69" t="s">
        <v>194</v>
      </c>
      <c r="AR5322" s="69" t="s">
        <v>1917</v>
      </c>
    </row>
    <row r="5323" spans="36:44" ht="14.4">
      <c r="AJ5323" s="26" t="str">
        <f>VLOOKUP(AQ5323,'user list'!A:B,2,0)</f>
        <v>BPLD</v>
      </c>
      <c r="AK5323" s="26">
        <f t="shared" si="297"/>
        <v>6</v>
      </c>
      <c r="AL5323" s="26">
        <f t="shared" si="298"/>
        <v>16</v>
      </c>
      <c r="AM5323" s="94" t="str">
        <f t="shared" si="299"/>
        <v>6/16 Log In</v>
      </c>
      <c r="AN5323" s="172">
        <v>45824.499212962961</v>
      </c>
      <c r="AO5323" s="69" t="s">
        <v>194</v>
      </c>
      <c r="AP5323" s="69" t="s">
        <v>1913</v>
      </c>
      <c r="AQ5323" s="69" t="s">
        <v>194</v>
      </c>
      <c r="AR5323" s="69" t="s">
        <v>1916</v>
      </c>
    </row>
    <row r="5324" spans="36:44" ht="14.4">
      <c r="AJ5324" s="26" t="str">
        <f>VLOOKUP(AQ5324,'user list'!A:B,2,0)</f>
        <v>DOE</v>
      </c>
      <c r="AK5324" s="26">
        <f t="shared" si="297"/>
        <v>6</v>
      </c>
      <c r="AL5324" s="26">
        <f t="shared" si="298"/>
        <v>16</v>
      </c>
      <c r="AM5324" s="94" t="str">
        <f t="shared" si="299"/>
        <v>6/16 Log Off</v>
      </c>
      <c r="AN5324" s="172">
        <v>45824.500960648147</v>
      </c>
      <c r="AO5324" s="69" t="s">
        <v>212</v>
      </c>
      <c r="AP5324" s="69" t="s">
        <v>1913</v>
      </c>
      <c r="AQ5324" s="69" t="s">
        <v>212</v>
      </c>
      <c r="AR5324" s="69" t="s">
        <v>1917</v>
      </c>
    </row>
    <row r="5325" spans="36:44" ht="14.4">
      <c r="AJ5325" s="26" t="str">
        <f>VLOOKUP(AQ5325,'user list'!A:B,2,0)</f>
        <v>DOE</v>
      </c>
      <c r="AK5325" s="26">
        <f t="shared" si="297"/>
        <v>6</v>
      </c>
      <c r="AL5325" s="26">
        <f t="shared" si="298"/>
        <v>16</v>
      </c>
      <c r="AM5325" s="94" t="str">
        <f t="shared" si="299"/>
        <v>6/16 Log In</v>
      </c>
      <c r="AN5325" s="172">
        <v>45824.501076388886</v>
      </c>
      <c r="AO5325" s="69" t="s">
        <v>212</v>
      </c>
      <c r="AP5325" s="69" t="s">
        <v>1913</v>
      </c>
      <c r="AQ5325" s="69" t="s">
        <v>212</v>
      </c>
      <c r="AR5325" s="69" t="s">
        <v>1916</v>
      </c>
    </row>
    <row r="5326" spans="36:44" ht="14.4">
      <c r="AJ5326" s="26" t="str">
        <f>VLOOKUP(AQ5326,'user list'!A:B,2,0)</f>
        <v>OCM</v>
      </c>
      <c r="AK5326" s="26">
        <f t="shared" si="297"/>
        <v>6</v>
      </c>
      <c r="AL5326" s="26">
        <f t="shared" si="298"/>
        <v>16</v>
      </c>
      <c r="AM5326" s="94" t="str">
        <f t="shared" si="299"/>
        <v>6/16 Log In</v>
      </c>
      <c r="AN5326" s="172">
        <v>45824.509606481479</v>
      </c>
      <c r="AO5326" s="69" t="s">
        <v>240</v>
      </c>
      <c r="AP5326" s="69" t="s">
        <v>1913</v>
      </c>
      <c r="AQ5326" s="69" t="s">
        <v>240</v>
      </c>
      <c r="AR5326" s="69" t="s">
        <v>1916</v>
      </c>
    </row>
    <row r="5327" spans="36:44" ht="14.4">
      <c r="AJ5327" s="26" t="str">
        <f>VLOOKUP(AQ5327,'user list'!A:B,2,0)</f>
        <v>DBO</v>
      </c>
      <c r="AK5327" s="26">
        <f t="shared" si="297"/>
        <v>6</v>
      </c>
      <c r="AL5327" s="26">
        <f t="shared" si="298"/>
        <v>16</v>
      </c>
      <c r="AM5327" s="94" t="str">
        <f t="shared" si="299"/>
        <v>6/16 Log Off</v>
      </c>
      <c r="AN5327" s="172">
        <v>45824.51152777778</v>
      </c>
      <c r="AO5327" s="69" t="s">
        <v>209</v>
      </c>
      <c r="AP5327" s="69" t="s">
        <v>1913</v>
      </c>
      <c r="AQ5327" s="69" t="s">
        <v>209</v>
      </c>
      <c r="AR5327" s="69" t="s">
        <v>1917</v>
      </c>
    </row>
    <row r="5328" spans="36:44" ht="14.4">
      <c r="AJ5328" s="26" t="str">
        <f>VLOOKUP(AQ5328,'user list'!A:B,2,0)</f>
        <v>Admin</v>
      </c>
      <c r="AK5328" s="26">
        <f t="shared" si="297"/>
        <v>6</v>
      </c>
      <c r="AL5328" s="26">
        <f t="shared" si="298"/>
        <v>16</v>
      </c>
      <c r="AM5328" s="94" t="str">
        <f t="shared" si="299"/>
        <v>6/16 Log In</v>
      </c>
      <c r="AN5328" s="172">
        <v>45824.512337962966</v>
      </c>
      <c r="AO5328" s="69" t="s">
        <v>186</v>
      </c>
      <c r="AP5328" s="69" t="s">
        <v>1913</v>
      </c>
      <c r="AQ5328" s="69" t="s">
        <v>186</v>
      </c>
      <c r="AR5328" s="69" t="s">
        <v>1916</v>
      </c>
    </row>
    <row r="5329" spans="36:44" ht="14.4">
      <c r="AJ5329" s="26" t="str">
        <f>VLOOKUP(AQ5329,'user list'!A:B,2,0)</f>
        <v>SSDD</v>
      </c>
      <c r="AK5329" s="26">
        <f t="shared" si="297"/>
        <v>6</v>
      </c>
      <c r="AL5329" s="26">
        <f t="shared" si="298"/>
        <v>16</v>
      </c>
      <c r="AM5329" s="94" t="str">
        <f t="shared" si="299"/>
        <v>6/16 Log Off</v>
      </c>
      <c r="AN5329" s="172">
        <v>45824.514803240738</v>
      </c>
      <c r="AO5329" s="69" t="s">
        <v>273</v>
      </c>
      <c r="AP5329" s="69" t="s">
        <v>1913</v>
      </c>
      <c r="AQ5329" s="69" t="s">
        <v>273</v>
      </c>
      <c r="AR5329" s="69" t="s">
        <v>1917</v>
      </c>
    </row>
    <row r="5330" spans="36:44" ht="14.4">
      <c r="AJ5330" s="26" t="str">
        <f>VLOOKUP(AQ5330,'user list'!A:B,2,0)</f>
        <v>SSDD</v>
      </c>
      <c r="AK5330" s="26">
        <f t="shared" si="297"/>
        <v>6</v>
      </c>
      <c r="AL5330" s="26">
        <f t="shared" si="298"/>
        <v>16</v>
      </c>
      <c r="AM5330" s="94" t="str">
        <f t="shared" si="299"/>
        <v>6/16 Log In</v>
      </c>
      <c r="AN5330" s="172">
        <v>45824.515057870369</v>
      </c>
      <c r="AO5330" s="69" t="s">
        <v>273</v>
      </c>
      <c r="AP5330" s="69" t="s">
        <v>1913</v>
      </c>
      <c r="AQ5330" s="69" t="s">
        <v>273</v>
      </c>
      <c r="AR5330" s="69" t="s">
        <v>1916</v>
      </c>
    </row>
    <row r="5331" spans="36:44" ht="14.4">
      <c r="AJ5331" s="26" t="str">
        <f>VLOOKUP(AQ5331,'user list'!A:B,2,0)</f>
        <v>QCPL</v>
      </c>
      <c r="AK5331" s="26">
        <f t="shared" si="297"/>
        <v>6</v>
      </c>
      <c r="AL5331" s="26">
        <f t="shared" si="298"/>
        <v>16</v>
      </c>
      <c r="AM5331" s="94" t="str">
        <f t="shared" si="299"/>
        <v>6/16 Log Off</v>
      </c>
      <c r="AN5331" s="172">
        <v>45824.519837962966</v>
      </c>
      <c r="AO5331" s="69" t="s">
        <v>268</v>
      </c>
      <c r="AP5331" s="69" t="s">
        <v>1913</v>
      </c>
      <c r="AQ5331" s="69" t="s">
        <v>268</v>
      </c>
      <c r="AR5331" s="69" t="s">
        <v>1917</v>
      </c>
    </row>
    <row r="5332" spans="36:44" ht="14.4">
      <c r="AJ5332" s="26" t="str">
        <f>VLOOKUP(AQ5332,'user list'!A:B,2,0)</f>
        <v>Admin</v>
      </c>
      <c r="AK5332" s="26">
        <f t="shared" si="297"/>
        <v>6</v>
      </c>
      <c r="AL5332" s="26">
        <f t="shared" si="298"/>
        <v>16</v>
      </c>
      <c r="AM5332" s="94" t="str">
        <f t="shared" si="299"/>
        <v>6/16 Log Off</v>
      </c>
      <c r="AN5332" s="172">
        <v>45824.52238425926</v>
      </c>
      <c r="AO5332" s="69" t="s">
        <v>186</v>
      </c>
      <c r="AP5332" s="69" t="s">
        <v>1913</v>
      </c>
      <c r="AQ5332" s="69" t="s">
        <v>186</v>
      </c>
      <c r="AR5332" s="69" t="s">
        <v>1917</v>
      </c>
    </row>
    <row r="5333" spans="36:44" ht="14.4">
      <c r="AJ5333" s="26" t="str">
        <f>VLOOKUP(AQ5333,'user list'!A:B,2,0)</f>
        <v>Admin</v>
      </c>
      <c r="AK5333" s="26">
        <f t="shared" si="297"/>
        <v>6</v>
      </c>
      <c r="AL5333" s="26">
        <f t="shared" si="298"/>
        <v>16</v>
      </c>
      <c r="AM5333" s="94" t="str">
        <f t="shared" si="299"/>
        <v>6/16 Log In</v>
      </c>
      <c r="AN5333" s="172">
        <v>45824.522511574076</v>
      </c>
      <c r="AO5333" s="69" t="s">
        <v>186</v>
      </c>
      <c r="AP5333" s="69" t="s">
        <v>1913</v>
      </c>
      <c r="AQ5333" s="69" t="s">
        <v>186</v>
      </c>
      <c r="AR5333" s="69" t="s">
        <v>1916</v>
      </c>
    </row>
    <row r="5334" spans="36:44" ht="14.4">
      <c r="AJ5334" s="26" t="str">
        <f>VLOOKUP(AQ5334,'user list'!A:B,2,0)</f>
        <v>DOE</v>
      </c>
      <c r="AK5334" s="26">
        <f t="shared" si="297"/>
        <v>6</v>
      </c>
      <c r="AL5334" s="26">
        <f t="shared" si="298"/>
        <v>16</v>
      </c>
      <c r="AM5334" s="94" t="str">
        <f t="shared" si="299"/>
        <v>6/16 Log In</v>
      </c>
      <c r="AN5334" s="172">
        <v>45824.52306712963</v>
      </c>
      <c r="AO5334" s="69" t="s">
        <v>211</v>
      </c>
      <c r="AP5334" s="69" t="s">
        <v>1913</v>
      </c>
      <c r="AQ5334" s="69" t="s">
        <v>211</v>
      </c>
      <c r="AR5334" s="69" t="s">
        <v>1916</v>
      </c>
    </row>
    <row r="5335" spans="36:44" ht="14.4">
      <c r="AJ5335" s="26" t="str">
        <f>VLOOKUP(AQ5335,'user list'!A:B,2,0)</f>
        <v>OCM</v>
      </c>
      <c r="AK5335" s="26">
        <f t="shared" si="297"/>
        <v>6</v>
      </c>
      <c r="AL5335" s="26">
        <f t="shared" si="298"/>
        <v>16</v>
      </c>
      <c r="AM5335" s="94" t="str">
        <f t="shared" si="299"/>
        <v>6/16 Log In</v>
      </c>
      <c r="AN5335" s="172">
        <v>45824.523946759262</v>
      </c>
      <c r="AO5335" s="69" t="s">
        <v>230</v>
      </c>
      <c r="AP5335" s="69" t="s">
        <v>1913</v>
      </c>
      <c r="AQ5335" s="69" t="s">
        <v>230</v>
      </c>
      <c r="AR5335" s="69" t="s">
        <v>1916</v>
      </c>
    </row>
    <row r="5336" spans="36:44" ht="14.4">
      <c r="AJ5336" s="26" t="str">
        <f>VLOOKUP(AQ5336,'user list'!A:B,2,0)</f>
        <v>QCPL</v>
      </c>
      <c r="AK5336" s="26">
        <f t="shared" si="297"/>
        <v>6</v>
      </c>
      <c r="AL5336" s="26">
        <f t="shared" si="298"/>
        <v>16</v>
      </c>
      <c r="AM5336" s="94" t="str">
        <f t="shared" si="299"/>
        <v>6/16 Log In</v>
      </c>
      <c r="AN5336" s="172">
        <v>45824.524467592593</v>
      </c>
      <c r="AO5336" s="69" t="s">
        <v>268</v>
      </c>
      <c r="AP5336" s="69" t="s">
        <v>1913</v>
      </c>
      <c r="AQ5336" s="69" t="s">
        <v>268</v>
      </c>
      <c r="AR5336" s="69" t="s">
        <v>1916</v>
      </c>
    </row>
    <row r="5337" spans="36:44" ht="14.4">
      <c r="AJ5337" s="26" t="str">
        <f>VLOOKUP(AQ5337,'user list'!A:B,2,0)</f>
        <v>OCA</v>
      </c>
      <c r="AK5337" s="26">
        <f t="shared" si="297"/>
        <v>6</v>
      </c>
      <c r="AL5337" s="26">
        <f t="shared" si="298"/>
        <v>16</v>
      </c>
      <c r="AM5337" s="94" t="str">
        <f t="shared" si="299"/>
        <v>6/16 Log Off</v>
      </c>
      <c r="AN5337" s="172">
        <v>45824.524988425925</v>
      </c>
      <c r="AO5337" s="69" t="s">
        <v>227</v>
      </c>
      <c r="AP5337" s="69" t="s">
        <v>1913</v>
      </c>
      <c r="AQ5337" s="69" t="s">
        <v>227</v>
      </c>
      <c r="AR5337" s="69" t="s">
        <v>1917</v>
      </c>
    </row>
    <row r="5338" spans="36:44" ht="14.4">
      <c r="AJ5338" s="26" t="str">
        <f>VLOOKUP(AQ5338,'user list'!A:B,2,0)</f>
        <v>OCA</v>
      </c>
      <c r="AK5338" s="26">
        <f t="shared" si="297"/>
        <v>6</v>
      </c>
      <c r="AL5338" s="26">
        <f t="shared" si="298"/>
        <v>16</v>
      </c>
      <c r="AM5338" s="94" t="str">
        <f t="shared" si="299"/>
        <v>6/16 Log In</v>
      </c>
      <c r="AN5338" s="172">
        <v>45824.525092592594</v>
      </c>
      <c r="AO5338" s="69" t="s">
        <v>227</v>
      </c>
      <c r="AP5338" s="69" t="s">
        <v>1913</v>
      </c>
      <c r="AQ5338" s="69" t="s">
        <v>227</v>
      </c>
      <c r="AR5338" s="69" t="s">
        <v>1916</v>
      </c>
    </row>
    <row r="5339" spans="36:44" ht="14.4">
      <c r="AJ5339" s="26" t="str">
        <f>VLOOKUP(AQ5339,'user list'!A:B,2,0)</f>
        <v>Admin</v>
      </c>
      <c r="AK5339" s="26">
        <f t="shared" si="297"/>
        <v>6</v>
      </c>
      <c r="AL5339" s="26">
        <f t="shared" si="298"/>
        <v>16</v>
      </c>
      <c r="AM5339" s="94" t="str">
        <f t="shared" si="299"/>
        <v>6/16 Log In</v>
      </c>
      <c r="AN5339" s="172">
        <v>45824.528182870374</v>
      </c>
      <c r="AO5339" s="69" t="s">
        <v>186</v>
      </c>
      <c r="AP5339" s="69" t="s">
        <v>1913</v>
      </c>
      <c r="AQ5339" s="69" t="s">
        <v>186</v>
      </c>
      <c r="AR5339" s="69" t="s">
        <v>1916</v>
      </c>
    </row>
    <row r="5340" spans="36:44" ht="14.4">
      <c r="AJ5340" s="26" t="str">
        <f>VLOOKUP(AQ5340,'user list'!A:B,2,0)</f>
        <v>DOE</v>
      </c>
      <c r="AK5340" s="26">
        <f t="shared" si="297"/>
        <v>6</v>
      </c>
      <c r="AL5340" s="26">
        <f t="shared" si="298"/>
        <v>16</v>
      </c>
      <c r="AM5340" s="94" t="str">
        <f t="shared" si="299"/>
        <v>6/16 Log In</v>
      </c>
      <c r="AN5340" s="172">
        <v>45824.530439814815</v>
      </c>
      <c r="AO5340" s="69" t="s">
        <v>211</v>
      </c>
      <c r="AP5340" s="69" t="s">
        <v>1913</v>
      </c>
      <c r="AQ5340" s="69" t="s">
        <v>211</v>
      </c>
      <c r="AR5340" s="69" t="s">
        <v>1916</v>
      </c>
    </row>
    <row r="5341" spans="36:44" ht="14.4">
      <c r="AJ5341" s="26" t="str">
        <f>VLOOKUP(AQ5341,'user list'!A:B,2,0)</f>
        <v>CTO</v>
      </c>
      <c r="AK5341" s="26">
        <f t="shared" si="297"/>
        <v>6</v>
      </c>
      <c r="AL5341" s="26">
        <f t="shared" si="298"/>
        <v>16</v>
      </c>
      <c r="AM5341" s="94" t="str">
        <f t="shared" si="299"/>
        <v>6/16 Log Off</v>
      </c>
      <c r="AN5341" s="172">
        <v>45824.532581018517</v>
      </c>
      <c r="AO5341" s="69" t="s">
        <v>207</v>
      </c>
      <c r="AP5341" s="69" t="s">
        <v>1913</v>
      </c>
      <c r="AQ5341" s="69" t="s">
        <v>207</v>
      </c>
      <c r="AR5341" s="69" t="s">
        <v>1917</v>
      </c>
    </row>
    <row r="5342" spans="36:44" ht="14.4">
      <c r="AJ5342" s="26" t="str">
        <f>VLOOKUP(AQ5342,'user list'!A:B,2,0)</f>
        <v>CTO</v>
      </c>
      <c r="AK5342" s="26">
        <f t="shared" si="297"/>
        <v>6</v>
      </c>
      <c r="AL5342" s="26">
        <f t="shared" si="298"/>
        <v>16</v>
      </c>
      <c r="AM5342" s="94" t="str">
        <f t="shared" si="299"/>
        <v>6/16 Log In</v>
      </c>
      <c r="AN5342" s="172">
        <v>45824.53266203704</v>
      </c>
      <c r="AO5342" s="69" t="s">
        <v>207</v>
      </c>
      <c r="AP5342" s="69" t="s">
        <v>1913</v>
      </c>
      <c r="AQ5342" s="69" t="s">
        <v>207</v>
      </c>
      <c r="AR5342" s="69" t="s">
        <v>1916</v>
      </c>
    </row>
    <row r="5343" spans="36:44" ht="14.4">
      <c r="AJ5343" s="26" t="str">
        <f>VLOOKUP(AQ5343,'user list'!A:B,2,0)</f>
        <v>Admin</v>
      </c>
      <c r="AK5343" s="26">
        <f t="shared" si="297"/>
        <v>6</v>
      </c>
      <c r="AL5343" s="26">
        <f t="shared" si="298"/>
        <v>16</v>
      </c>
      <c r="AM5343" s="94" t="str">
        <f t="shared" si="299"/>
        <v>6/16 Log In</v>
      </c>
      <c r="AN5343" s="172">
        <v>45824.534062500003</v>
      </c>
      <c r="AO5343" s="69" t="s">
        <v>186</v>
      </c>
      <c r="AP5343" s="69" t="s">
        <v>1913</v>
      </c>
      <c r="AQ5343" s="69" t="s">
        <v>186</v>
      </c>
      <c r="AR5343" s="69" t="s">
        <v>1916</v>
      </c>
    </row>
    <row r="5344" spans="36:44" ht="14.4">
      <c r="AJ5344" s="26" t="str">
        <f>VLOOKUP(AQ5344,'user list'!A:B,2,0)</f>
        <v>OCM</v>
      </c>
      <c r="AK5344" s="26">
        <f t="shared" si="297"/>
        <v>6</v>
      </c>
      <c r="AL5344" s="26">
        <f t="shared" si="298"/>
        <v>16</v>
      </c>
      <c r="AM5344" s="94" t="str">
        <f t="shared" si="299"/>
        <v>6/16 Log Off</v>
      </c>
      <c r="AN5344" s="172">
        <v>45824.535486111112</v>
      </c>
      <c r="AO5344" s="69" t="s">
        <v>232</v>
      </c>
      <c r="AP5344" s="69" t="s">
        <v>1913</v>
      </c>
      <c r="AQ5344" s="69" t="s">
        <v>232</v>
      </c>
      <c r="AR5344" s="69" t="s">
        <v>1917</v>
      </c>
    </row>
    <row r="5345" spans="36:44" ht="14.4">
      <c r="AJ5345" s="26" t="str">
        <f>VLOOKUP(AQ5345,'user list'!A:B,2,0)</f>
        <v>Admin</v>
      </c>
      <c r="AK5345" s="26">
        <f t="shared" si="297"/>
        <v>6</v>
      </c>
      <c r="AL5345" s="26">
        <f t="shared" si="298"/>
        <v>16</v>
      </c>
      <c r="AM5345" s="94" t="str">
        <f t="shared" si="299"/>
        <v>6/16 Log In</v>
      </c>
      <c r="AN5345" s="172">
        <v>45824.537164351852</v>
      </c>
      <c r="AO5345" s="69" t="s">
        <v>186</v>
      </c>
      <c r="AP5345" s="69" t="s">
        <v>1913</v>
      </c>
      <c r="AQ5345" s="69" t="s">
        <v>186</v>
      </c>
      <c r="AR5345" s="69" t="s">
        <v>1916</v>
      </c>
    </row>
    <row r="5346" spans="36:44" ht="14.4">
      <c r="AJ5346" s="26" t="str">
        <f>VLOOKUP(AQ5346,'user list'!A:B,2,0)</f>
        <v>SSDD</v>
      </c>
      <c r="AK5346" s="26">
        <f t="shared" si="297"/>
        <v>6</v>
      </c>
      <c r="AL5346" s="26">
        <f t="shared" si="298"/>
        <v>16</v>
      </c>
      <c r="AM5346" s="94" t="str">
        <f t="shared" si="299"/>
        <v>6/16 Log Off</v>
      </c>
      <c r="AN5346" s="172">
        <v>45824.537326388891</v>
      </c>
      <c r="AO5346" s="69" t="s">
        <v>273</v>
      </c>
      <c r="AP5346" s="69" t="s">
        <v>1913</v>
      </c>
      <c r="AQ5346" s="69" t="s">
        <v>273</v>
      </c>
      <c r="AR5346" s="69" t="s">
        <v>1917</v>
      </c>
    </row>
    <row r="5347" spans="36:44" ht="14.4">
      <c r="AJ5347" s="26" t="str">
        <f>VLOOKUP(AQ5347,'user list'!A:B,2,0)</f>
        <v>OCA</v>
      </c>
      <c r="AK5347" s="26">
        <f t="shared" ref="AK5347:AK5410" si="300">MONTH(AN5347)</f>
        <v>6</v>
      </c>
      <c r="AL5347" s="26">
        <f t="shared" ref="AL5347:AL5410" si="301">DAY(AN5347)</f>
        <v>16</v>
      </c>
      <c r="AM5347" s="94" t="str">
        <f t="shared" ref="AM5347:AM5410" si="302">AK5347&amp;"/"&amp;AL5347&amp;" "&amp;AR5347</f>
        <v>6/16 Log Off</v>
      </c>
      <c r="AN5347" s="172">
        <v>45824.537442129629</v>
      </c>
      <c r="AO5347" s="69" t="s">
        <v>227</v>
      </c>
      <c r="AP5347" s="69" t="s">
        <v>1913</v>
      </c>
      <c r="AQ5347" s="69" t="s">
        <v>227</v>
      </c>
      <c r="AR5347" s="69" t="s">
        <v>1917</v>
      </c>
    </row>
    <row r="5348" spans="36:44" ht="14.4">
      <c r="AJ5348" s="26" t="str">
        <f>VLOOKUP(AQ5348,'user list'!A:B,2,0)</f>
        <v>SSDD</v>
      </c>
      <c r="AK5348" s="26">
        <f t="shared" si="300"/>
        <v>6</v>
      </c>
      <c r="AL5348" s="26">
        <f t="shared" si="301"/>
        <v>16</v>
      </c>
      <c r="AM5348" s="94" t="str">
        <f t="shared" si="302"/>
        <v>6/16 Log In</v>
      </c>
      <c r="AN5348" s="172">
        <v>45824.537638888891</v>
      </c>
      <c r="AO5348" s="69" t="s">
        <v>273</v>
      </c>
      <c r="AP5348" s="69" t="s">
        <v>1913</v>
      </c>
      <c r="AQ5348" s="69" t="s">
        <v>273</v>
      </c>
      <c r="AR5348" s="69" t="s">
        <v>1916</v>
      </c>
    </row>
    <row r="5349" spans="36:44" ht="14.4">
      <c r="AJ5349" s="26" t="str">
        <f>VLOOKUP(AQ5349,'user list'!A:B,2,0)</f>
        <v>QCEAU</v>
      </c>
      <c r="AK5349" s="26">
        <f t="shared" si="300"/>
        <v>6</v>
      </c>
      <c r="AL5349" s="26">
        <f t="shared" si="301"/>
        <v>16</v>
      </c>
      <c r="AM5349" s="94" t="str">
        <f t="shared" si="302"/>
        <v>6/16 Log Off</v>
      </c>
      <c r="AN5349" s="172">
        <v>45824.538946759261</v>
      </c>
      <c r="AO5349" s="69" t="s">
        <v>266</v>
      </c>
      <c r="AP5349" s="69" t="s">
        <v>1913</v>
      </c>
      <c r="AQ5349" s="69" t="s">
        <v>266</v>
      </c>
      <c r="AR5349" s="69" t="s">
        <v>1917</v>
      </c>
    </row>
    <row r="5350" spans="36:44" ht="14.4">
      <c r="AJ5350" s="26" t="str">
        <f>VLOOKUP(AQ5350,'user list'!A:B,2,0)</f>
        <v>QCEAU</v>
      </c>
      <c r="AK5350" s="26">
        <f t="shared" si="300"/>
        <v>6</v>
      </c>
      <c r="AL5350" s="26">
        <f t="shared" si="301"/>
        <v>16</v>
      </c>
      <c r="AM5350" s="94" t="str">
        <f t="shared" si="302"/>
        <v>6/16 Log In</v>
      </c>
      <c r="AN5350" s="172">
        <v>45824.539537037039</v>
      </c>
      <c r="AO5350" s="69" t="s">
        <v>266</v>
      </c>
      <c r="AP5350" s="69" t="s">
        <v>1913</v>
      </c>
      <c r="AQ5350" s="69" t="s">
        <v>266</v>
      </c>
      <c r="AR5350" s="69" t="s">
        <v>1916</v>
      </c>
    </row>
    <row r="5351" spans="36:44" ht="14.4">
      <c r="AJ5351" s="26" t="str">
        <f>VLOOKUP(AQ5351,'user list'!A:B,2,0)</f>
        <v>DOE</v>
      </c>
      <c r="AK5351" s="26">
        <f t="shared" si="300"/>
        <v>6</v>
      </c>
      <c r="AL5351" s="26">
        <f t="shared" si="301"/>
        <v>16</v>
      </c>
      <c r="AM5351" s="94" t="str">
        <f t="shared" si="302"/>
        <v>6/16 Log Off</v>
      </c>
      <c r="AN5351" s="172">
        <v>45824.540185185186</v>
      </c>
      <c r="AO5351" s="69" t="s">
        <v>212</v>
      </c>
      <c r="AP5351" s="69" t="s">
        <v>1913</v>
      </c>
      <c r="AQ5351" s="69" t="s">
        <v>212</v>
      </c>
      <c r="AR5351" s="69" t="s">
        <v>1917</v>
      </c>
    </row>
    <row r="5352" spans="36:44" ht="14.4">
      <c r="AJ5352" s="26" t="str">
        <f>VLOOKUP(AQ5352,'user list'!A:B,2,0)</f>
        <v>DOE</v>
      </c>
      <c r="AK5352" s="26">
        <f t="shared" si="300"/>
        <v>6</v>
      </c>
      <c r="AL5352" s="26">
        <f t="shared" si="301"/>
        <v>16</v>
      </c>
      <c r="AM5352" s="94" t="str">
        <f t="shared" si="302"/>
        <v>6/16 Log In</v>
      </c>
      <c r="AN5352" s="172">
        <v>45824.540995370371</v>
      </c>
      <c r="AO5352" s="69" t="s">
        <v>211</v>
      </c>
      <c r="AP5352" s="69" t="s">
        <v>1913</v>
      </c>
      <c r="AQ5352" s="69" t="s">
        <v>211</v>
      </c>
      <c r="AR5352" s="69" t="s">
        <v>1916</v>
      </c>
    </row>
    <row r="5353" spans="36:44" ht="14.4">
      <c r="AJ5353" s="26" t="str">
        <f>VLOOKUP(AQ5353,'user list'!A:B,2,0)</f>
        <v>DOE</v>
      </c>
      <c r="AK5353" s="26">
        <f t="shared" si="300"/>
        <v>6</v>
      </c>
      <c r="AL5353" s="26">
        <f t="shared" si="301"/>
        <v>16</v>
      </c>
      <c r="AM5353" s="94" t="str">
        <f t="shared" si="302"/>
        <v>6/16 Log Off</v>
      </c>
      <c r="AN5353" s="172">
        <v>45824.541620370372</v>
      </c>
      <c r="AO5353" s="69" t="s">
        <v>211</v>
      </c>
      <c r="AP5353" s="69" t="s">
        <v>1913</v>
      </c>
      <c r="AQ5353" s="69" t="s">
        <v>211</v>
      </c>
      <c r="AR5353" s="69" t="s">
        <v>1917</v>
      </c>
    </row>
    <row r="5354" spans="36:44" ht="14.4">
      <c r="AJ5354" s="26" t="str">
        <f>VLOOKUP(AQ5354,'user list'!A:B,2,0)</f>
        <v>DOE</v>
      </c>
      <c r="AK5354" s="26">
        <f t="shared" si="300"/>
        <v>6</v>
      </c>
      <c r="AL5354" s="26">
        <f t="shared" si="301"/>
        <v>16</v>
      </c>
      <c r="AM5354" s="94" t="str">
        <f t="shared" si="302"/>
        <v>6/16 Log In</v>
      </c>
      <c r="AN5354" s="172">
        <v>45824.541770833333</v>
      </c>
      <c r="AO5354" s="69" t="s">
        <v>212</v>
      </c>
      <c r="AP5354" s="69" t="s">
        <v>1913</v>
      </c>
      <c r="AQ5354" s="69" t="s">
        <v>212</v>
      </c>
      <c r="AR5354" s="69" t="s">
        <v>1916</v>
      </c>
    </row>
    <row r="5355" spans="36:44" ht="14.4">
      <c r="AJ5355" s="26" t="str">
        <f>VLOOKUP(AQ5355,'user list'!A:B,2,0)</f>
        <v>DOE</v>
      </c>
      <c r="AK5355" s="26">
        <f t="shared" si="300"/>
        <v>6</v>
      </c>
      <c r="AL5355" s="26">
        <f t="shared" si="301"/>
        <v>16</v>
      </c>
      <c r="AM5355" s="94" t="str">
        <f t="shared" si="302"/>
        <v>6/16 Log In</v>
      </c>
      <c r="AN5355" s="172">
        <v>45824.542812500003</v>
      </c>
      <c r="AO5355" s="69" t="s">
        <v>211</v>
      </c>
      <c r="AP5355" s="69" t="s">
        <v>1913</v>
      </c>
      <c r="AQ5355" s="69" t="s">
        <v>211</v>
      </c>
      <c r="AR5355" s="69" t="s">
        <v>1916</v>
      </c>
    </row>
    <row r="5356" spans="36:44" ht="14.4">
      <c r="AJ5356" s="26" t="str">
        <f>VLOOKUP(AQ5356,'user list'!A:B,2,0)</f>
        <v>PLEB</v>
      </c>
      <c r="AK5356" s="26">
        <f t="shared" si="300"/>
        <v>6</v>
      </c>
      <c r="AL5356" s="26">
        <f t="shared" si="301"/>
        <v>16</v>
      </c>
      <c r="AM5356" s="94" t="str">
        <f t="shared" si="302"/>
        <v>6/16 Log In</v>
      </c>
      <c r="AN5356" s="172">
        <v>45824.544282407405</v>
      </c>
      <c r="AO5356" s="69" t="s">
        <v>260</v>
      </c>
      <c r="AP5356" s="69" t="s">
        <v>1913</v>
      </c>
      <c r="AQ5356" s="69" t="s">
        <v>260</v>
      </c>
      <c r="AR5356" s="69" t="s">
        <v>1916</v>
      </c>
    </row>
    <row r="5357" spans="36:44" ht="14.4">
      <c r="AJ5357" s="26" t="str">
        <f>VLOOKUP(AQ5357,'user list'!A:B,2,0)</f>
        <v>ITDD</v>
      </c>
      <c r="AK5357" s="26">
        <f t="shared" si="300"/>
        <v>6</v>
      </c>
      <c r="AL5357" s="26">
        <f t="shared" si="301"/>
        <v>16</v>
      </c>
      <c r="AM5357" s="94" t="str">
        <f t="shared" si="302"/>
        <v>6/16 Log Off</v>
      </c>
      <c r="AN5357" s="172">
        <v>45824.544687499998</v>
      </c>
      <c r="AO5357" s="69" t="s">
        <v>219</v>
      </c>
      <c r="AP5357" s="69" t="s">
        <v>1913</v>
      </c>
      <c r="AQ5357" s="69" t="s">
        <v>219</v>
      </c>
      <c r="AR5357" s="69" t="s">
        <v>1917</v>
      </c>
    </row>
    <row r="5358" spans="36:44" ht="14.4">
      <c r="AJ5358" s="26" t="str">
        <f>VLOOKUP(AQ5358,'user list'!A:B,2,0)</f>
        <v>ITDD</v>
      </c>
      <c r="AK5358" s="26">
        <f t="shared" si="300"/>
        <v>6</v>
      </c>
      <c r="AL5358" s="26">
        <f t="shared" si="301"/>
        <v>16</v>
      </c>
      <c r="AM5358" s="94" t="str">
        <f t="shared" si="302"/>
        <v>6/16 Log In</v>
      </c>
      <c r="AN5358" s="172">
        <v>45824.544722222221</v>
      </c>
      <c r="AO5358" s="69" t="s">
        <v>219</v>
      </c>
      <c r="AP5358" s="69" t="s">
        <v>1913</v>
      </c>
      <c r="AQ5358" s="69" t="s">
        <v>219</v>
      </c>
      <c r="AR5358" s="69" t="s">
        <v>1916</v>
      </c>
    </row>
    <row r="5359" spans="36:44" ht="14.4">
      <c r="AJ5359" s="26" t="str">
        <f>VLOOKUP(AQ5359,'user list'!A:B,2,0)</f>
        <v>MDAD</v>
      </c>
      <c r="AK5359" s="26">
        <f t="shared" si="300"/>
        <v>6</v>
      </c>
      <c r="AL5359" s="26">
        <f t="shared" si="301"/>
        <v>16</v>
      </c>
      <c r="AM5359" s="94" t="str">
        <f t="shared" si="302"/>
        <v>6/16 Log In</v>
      </c>
      <c r="AN5359" s="172">
        <v>45824.544849537036</v>
      </c>
      <c r="AO5359" s="69" t="s">
        <v>223</v>
      </c>
      <c r="AP5359" s="69" t="s">
        <v>1913</v>
      </c>
      <c r="AQ5359" s="69" t="s">
        <v>223</v>
      </c>
      <c r="AR5359" s="69" t="s">
        <v>1916</v>
      </c>
    </row>
    <row r="5360" spans="36:44" ht="14.4">
      <c r="AJ5360" s="26" t="str">
        <f>VLOOKUP(AQ5360,'user list'!A:B,2,0)</f>
        <v>Admin</v>
      </c>
      <c r="AK5360" s="26">
        <f t="shared" si="300"/>
        <v>6</v>
      </c>
      <c r="AL5360" s="26">
        <f t="shared" si="301"/>
        <v>16</v>
      </c>
      <c r="AM5360" s="94" t="str">
        <f t="shared" si="302"/>
        <v>6/16 Log In</v>
      </c>
      <c r="AN5360" s="172">
        <v>45824.545949074076</v>
      </c>
      <c r="AO5360" s="69" t="s">
        <v>186</v>
      </c>
      <c r="AP5360" s="69" t="s">
        <v>1913</v>
      </c>
      <c r="AQ5360" s="69" t="s">
        <v>186</v>
      </c>
      <c r="AR5360" s="69" t="s">
        <v>1916</v>
      </c>
    </row>
    <row r="5361" spans="36:44" ht="14.4">
      <c r="AJ5361" s="26" t="str">
        <f>VLOOKUP(AQ5361,'user list'!A:B,2,0)</f>
        <v>Admin</v>
      </c>
      <c r="AK5361" s="26">
        <f t="shared" si="300"/>
        <v>6</v>
      </c>
      <c r="AL5361" s="26">
        <f t="shared" si="301"/>
        <v>16</v>
      </c>
      <c r="AM5361" s="94" t="str">
        <f t="shared" si="302"/>
        <v>6/16 Log In</v>
      </c>
      <c r="AN5361" s="172">
        <v>45824.545949074076</v>
      </c>
      <c r="AO5361" s="69" t="s">
        <v>186</v>
      </c>
      <c r="AP5361" s="69" t="s">
        <v>1913</v>
      </c>
      <c r="AQ5361" s="69" t="s">
        <v>186</v>
      </c>
      <c r="AR5361" s="69" t="s">
        <v>1916</v>
      </c>
    </row>
    <row r="5362" spans="36:44" ht="14.4">
      <c r="AJ5362" s="26" t="str">
        <f>VLOOKUP(AQ5362,'user list'!A:B,2,0)</f>
        <v>Admin</v>
      </c>
      <c r="AK5362" s="26">
        <f t="shared" si="300"/>
        <v>6</v>
      </c>
      <c r="AL5362" s="26">
        <f t="shared" si="301"/>
        <v>16</v>
      </c>
      <c r="AM5362" s="94" t="str">
        <f t="shared" si="302"/>
        <v>6/16 Log In</v>
      </c>
      <c r="AN5362" s="172">
        <v>45824.54614583333</v>
      </c>
      <c r="AO5362" s="69" t="s">
        <v>186</v>
      </c>
      <c r="AP5362" s="69" t="s">
        <v>1913</v>
      </c>
      <c r="AQ5362" s="69" t="s">
        <v>186</v>
      </c>
      <c r="AR5362" s="69" t="s">
        <v>1916</v>
      </c>
    </row>
    <row r="5363" spans="36:44" ht="14.4">
      <c r="AJ5363" s="26" t="str">
        <f>VLOOKUP(AQ5363,'user list'!A:B,2,0)</f>
        <v>MDAD</v>
      </c>
      <c r="AK5363" s="26">
        <f t="shared" si="300"/>
        <v>6</v>
      </c>
      <c r="AL5363" s="26">
        <f t="shared" si="301"/>
        <v>16</v>
      </c>
      <c r="AM5363" s="94" t="str">
        <f t="shared" si="302"/>
        <v>6/16 Log In</v>
      </c>
      <c r="AN5363" s="172">
        <v>45824.548437500001</v>
      </c>
      <c r="AO5363" s="69" t="s">
        <v>223</v>
      </c>
      <c r="AP5363" s="69" t="s">
        <v>1913</v>
      </c>
      <c r="AQ5363" s="69" t="s">
        <v>223</v>
      </c>
      <c r="AR5363" s="69" t="s">
        <v>1916</v>
      </c>
    </row>
    <row r="5364" spans="36:44" ht="14.4">
      <c r="AJ5364" s="26" t="str">
        <f>VLOOKUP(AQ5364,'user list'!A:B,2,0)</f>
        <v>CTO</v>
      </c>
      <c r="AK5364" s="26">
        <f t="shared" si="300"/>
        <v>6</v>
      </c>
      <c r="AL5364" s="26">
        <f t="shared" si="301"/>
        <v>16</v>
      </c>
      <c r="AM5364" s="94" t="str">
        <f t="shared" si="302"/>
        <v>6/16 Log Off</v>
      </c>
      <c r="AN5364" s="172">
        <v>45824.549826388888</v>
      </c>
      <c r="AO5364" s="69" t="s">
        <v>207</v>
      </c>
      <c r="AP5364" s="69" t="s">
        <v>1913</v>
      </c>
      <c r="AQ5364" s="69" t="s">
        <v>207</v>
      </c>
      <c r="AR5364" s="69" t="s">
        <v>1917</v>
      </c>
    </row>
    <row r="5365" spans="36:44" ht="14.4">
      <c r="AJ5365" s="26" t="str">
        <f>VLOOKUP(AQ5365,'user list'!A:B,2,0)</f>
        <v>CTO</v>
      </c>
      <c r="AK5365" s="26">
        <f t="shared" si="300"/>
        <v>6</v>
      </c>
      <c r="AL5365" s="26">
        <f t="shared" si="301"/>
        <v>16</v>
      </c>
      <c r="AM5365" s="94" t="str">
        <f t="shared" si="302"/>
        <v>6/16 Log In</v>
      </c>
      <c r="AN5365" s="172">
        <v>45824.54991898148</v>
      </c>
      <c r="AO5365" s="69" t="s">
        <v>207</v>
      </c>
      <c r="AP5365" s="69" t="s">
        <v>1913</v>
      </c>
      <c r="AQ5365" s="69" t="s">
        <v>207</v>
      </c>
      <c r="AR5365" s="69" t="s">
        <v>1916</v>
      </c>
    </row>
    <row r="5366" spans="36:44" ht="14.4">
      <c r="AJ5366" s="26" t="str">
        <f>VLOOKUP(AQ5366,'user list'!A:B,2,0)</f>
        <v>OCM</v>
      </c>
      <c r="AK5366" s="26">
        <f t="shared" si="300"/>
        <v>6</v>
      </c>
      <c r="AL5366" s="26">
        <f t="shared" si="301"/>
        <v>16</v>
      </c>
      <c r="AM5366" s="94" t="str">
        <f t="shared" si="302"/>
        <v>6/16 Log In</v>
      </c>
      <c r="AN5366" s="172">
        <v>45824.550034722219</v>
      </c>
      <c r="AO5366" s="69" t="s">
        <v>232</v>
      </c>
      <c r="AP5366" s="69" t="s">
        <v>1913</v>
      </c>
      <c r="AQ5366" s="69" t="s">
        <v>232</v>
      </c>
      <c r="AR5366" s="69" t="s">
        <v>1916</v>
      </c>
    </row>
    <row r="5367" spans="36:44" ht="14.4">
      <c r="AJ5367" s="26" t="str">
        <f>VLOOKUP(AQ5367,'user list'!A:B,2,0)</f>
        <v>CAD</v>
      </c>
      <c r="AK5367" s="26">
        <f t="shared" si="300"/>
        <v>6</v>
      </c>
      <c r="AL5367" s="26">
        <f t="shared" si="301"/>
        <v>16</v>
      </c>
      <c r="AM5367" s="94" t="str">
        <f t="shared" si="302"/>
        <v>6/16 Log Off</v>
      </c>
      <c r="AN5367" s="172">
        <v>45824.551145833335</v>
      </c>
      <c r="AO5367" s="69" t="s">
        <v>196</v>
      </c>
      <c r="AP5367" s="69" t="s">
        <v>1913</v>
      </c>
      <c r="AQ5367" s="69" t="s">
        <v>196</v>
      </c>
      <c r="AR5367" s="69" t="s">
        <v>1917</v>
      </c>
    </row>
    <row r="5368" spans="36:44" ht="14.4">
      <c r="AJ5368" s="26" t="str">
        <f>VLOOKUP(AQ5368,'user list'!A:B,2,0)</f>
        <v>CAD</v>
      </c>
      <c r="AK5368" s="26">
        <f t="shared" si="300"/>
        <v>6</v>
      </c>
      <c r="AL5368" s="26">
        <f t="shared" si="301"/>
        <v>16</v>
      </c>
      <c r="AM5368" s="94" t="str">
        <f t="shared" si="302"/>
        <v>6/16 Log In</v>
      </c>
      <c r="AN5368" s="172">
        <v>45824.551226851851</v>
      </c>
      <c r="AO5368" s="69" t="s">
        <v>196</v>
      </c>
      <c r="AP5368" s="69" t="s">
        <v>1913</v>
      </c>
      <c r="AQ5368" s="69" t="s">
        <v>196</v>
      </c>
      <c r="AR5368" s="69" t="s">
        <v>1916</v>
      </c>
    </row>
    <row r="5369" spans="36:44" ht="14.4">
      <c r="AJ5369" s="26" t="str">
        <f>VLOOKUP(AQ5369,'user list'!A:B,2,0)</f>
        <v>CCESD</v>
      </c>
      <c r="AK5369" s="26">
        <f t="shared" si="300"/>
        <v>6</v>
      </c>
      <c r="AL5369" s="26">
        <f t="shared" si="301"/>
        <v>16</v>
      </c>
      <c r="AM5369" s="94" t="str">
        <f t="shared" si="302"/>
        <v>6/16 Log In</v>
      </c>
      <c r="AN5369" s="172">
        <v>45824.551249999997</v>
      </c>
      <c r="AO5369" s="69" t="s">
        <v>284</v>
      </c>
      <c r="AP5369" s="69" t="s">
        <v>1913</v>
      </c>
      <c r="AQ5369" s="69" t="s">
        <v>284</v>
      </c>
      <c r="AR5369" s="69" t="s">
        <v>1916</v>
      </c>
    </row>
    <row r="5370" spans="36:44" ht="14.4">
      <c r="AJ5370" s="26" t="str">
        <f>VLOOKUP(AQ5370,'user list'!A:B,2,0)</f>
        <v>PAISD</v>
      </c>
      <c r="AK5370" s="26">
        <f t="shared" si="300"/>
        <v>6</v>
      </c>
      <c r="AL5370" s="26">
        <f t="shared" si="301"/>
        <v>16</v>
      </c>
      <c r="AM5370" s="94" t="str">
        <f t="shared" si="302"/>
        <v>6/16 Log Off</v>
      </c>
      <c r="AN5370" s="172">
        <v>45824.551400462966</v>
      </c>
      <c r="AO5370" s="69" t="s">
        <v>256</v>
      </c>
      <c r="AP5370" s="69" t="s">
        <v>1913</v>
      </c>
      <c r="AQ5370" s="69" t="s">
        <v>256</v>
      </c>
      <c r="AR5370" s="69" t="s">
        <v>1917</v>
      </c>
    </row>
    <row r="5371" spans="36:44" ht="14.4">
      <c r="AJ5371" s="26" t="str">
        <f>VLOOKUP(AQ5371,'user list'!A:B,2,0)</f>
        <v>PAISD</v>
      </c>
      <c r="AK5371" s="26">
        <f t="shared" si="300"/>
        <v>6</v>
      </c>
      <c r="AL5371" s="26">
        <f t="shared" si="301"/>
        <v>16</v>
      </c>
      <c r="AM5371" s="94" t="str">
        <f t="shared" si="302"/>
        <v>6/16 Log In</v>
      </c>
      <c r="AN5371" s="172">
        <v>45824.551469907405</v>
      </c>
      <c r="AO5371" s="69" t="s">
        <v>256</v>
      </c>
      <c r="AP5371" s="69" t="s">
        <v>1913</v>
      </c>
      <c r="AQ5371" s="69" t="s">
        <v>256</v>
      </c>
      <c r="AR5371" s="69" t="s">
        <v>1916</v>
      </c>
    </row>
    <row r="5372" spans="36:44" ht="14.4">
      <c r="AJ5372" s="26" t="str">
        <f>VLOOKUP(AQ5372,'user list'!A:B,2,0)</f>
        <v>PDAO</v>
      </c>
      <c r="AK5372" s="26">
        <f t="shared" si="300"/>
        <v>6</v>
      </c>
      <c r="AL5372" s="26">
        <f t="shared" si="301"/>
        <v>16</v>
      </c>
      <c r="AM5372" s="94" t="str">
        <f t="shared" si="302"/>
        <v>6/16 Log In</v>
      </c>
      <c r="AN5372" s="172">
        <v>45824.552106481482</v>
      </c>
      <c r="AO5372" s="69" t="s">
        <v>258</v>
      </c>
      <c r="AP5372" s="69" t="s">
        <v>1913</v>
      </c>
      <c r="AQ5372" s="69" t="s">
        <v>258</v>
      </c>
      <c r="AR5372" s="69" t="s">
        <v>1916</v>
      </c>
    </row>
    <row r="5373" spans="36:44" ht="14.4">
      <c r="AJ5373" s="26" t="str">
        <f>VLOOKUP(AQ5373,'user list'!A:B,2,0)</f>
        <v>OCA</v>
      </c>
      <c r="AK5373" s="26">
        <f t="shared" si="300"/>
        <v>6</v>
      </c>
      <c r="AL5373" s="26">
        <f t="shared" si="301"/>
        <v>16</v>
      </c>
      <c r="AM5373" s="94" t="str">
        <f t="shared" si="302"/>
        <v>6/16 Log In</v>
      </c>
      <c r="AN5373" s="172">
        <v>45824.552673611113</v>
      </c>
      <c r="AO5373" s="69" t="s">
        <v>228</v>
      </c>
      <c r="AP5373" s="69" t="s">
        <v>1913</v>
      </c>
      <c r="AQ5373" s="69" t="s">
        <v>228</v>
      </c>
      <c r="AR5373" s="69" t="s">
        <v>1916</v>
      </c>
    </row>
    <row r="5374" spans="36:44" ht="14.4">
      <c r="AJ5374" s="26" t="str">
        <f>VLOOKUP(AQ5374,'user list'!A:B,2,0)</f>
        <v>PDAO</v>
      </c>
      <c r="AK5374" s="26">
        <f t="shared" si="300"/>
        <v>6</v>
      </c>
      <c r="AL5374" s="26">
        <f t="shared" si="301"/>
        <v>16</v>
      </c>
      <c r="AM5374" s="94" t="str">
        <f t="shared" si="302"/>
        <v>6/16 Log In</v>
      </c>
      <c r="AN5374" s="172">
        <v>45824.553425925929</v>
      </c>
      <c r="AO5374" s="69" t="s">
        <v>258</v>
      </c>
      <c r="AP5374" s="69" t="s">
        <v>1913</v>
      </c>
      <c r="AQ5374" s="69" t="s">
        <v>258</v>
      </c>
      <c r="AR5374" s="69" t="s">
        <v>1916</v>
      </c>
    </row>
    <row r="5375" spans="36:44" ht="14.4">
      <c r="AJ5375" s="26" t="str">
        <f>VLOOKUP(AQ5375,'user list'!A:B,2,0)</f>
        <v>CCRD</v>
      </c>
      <c r="AK5375" s="26">
        <f t="shared" si="300"/>
        <v>6</v>
      </c>
      <c r="AL5375" s="26">
        <f t="shared" si="301"/>
        <v>16</v>
      </c>
      <c r="AM5375" s="94" t="str">
        <f t="shared" si="302"/>
        <v>6/16 Log Off</v>
      </c>
      <c r="AN5375" s="172">
        <v>45824.553819444445</v>
      </c>
      <c r="AO5375" s="69" t="s">
        <v>198</v>
      </c>
      <c r="AP5375" s="69" t="s">
        <v>1913</v>
      </c>
      <c r="AQ5375" s="69" t="s">
        <v>198</v>
      </c>
      <c r="AR5375" s="69" t="s">
        <v>1917</v>
      </c>
    </row>
    <row r="5376" spans="36:44" ht="14.4">
      <c r="AJ5376" s="26" t="str">
        <f>VLOOKUP(AQ5376,'user list'!A:B,2,0)</f>
        <v>CCRD</v>
      </c>
      <c r="AK5376" s="26">
        <f t="shared" si="300"/>
        <v>6</v>
      </c>
      <c r="AL5376" s="26">
        <f t="shared" si="301"/>
        <v>16</v>
      </c>
      <c r="AM5376" s="94" t="str">
        <f t="shared" si="302"/>
        <v>6/16 Log In</v>
      </c>
      <c r="AN5376" s="172">
        <v>45824.554062499999</v>
      </c>
      <c r="AO5376" s="69" t="s">
        <v>198</v>
      </c>
      <c r="AP5376" s="69" t="s">
        <v>1913</v>
      </c>
      <c r="AQ5376" s="69" t="s">
        <v>198</v>
      </c>
      <c r="AR5376" s="69" t="s">
        <v>1916</v>
      </c>
    </row>
    <row r="5377" spans="36:44" ht="14.4">
      <c r="AJ5377" s="26" t="str">
        <f>VLOOKUP(AQ5377,'user list'!A:B,2,0)</f>
        <v>DOE</v>
      </c>
      <c r="AK5377" s="26">
        <f t="shared" si="300"/>
        <v>6</v>
      </c>
      <c r="AL5377" s="26">
        <f t="shared" si="301"/>
        <v>16</v>
      </c>
      <c r="AM5377" s="94" t="str">
        <f t="shared" si="302"/>
        <v>6/16 Log In</v>
      </c>
      <c r="AN5377" s="172">
        <v>45824.555115740739</v>
      </c>
      <c r="AO5377" s="69" t="s">
        <v>211</v>
      </c>
      <c r="AP5377" s="69" t="s">
        <v>1913</v>
      </c>
      <c r="AQ5377" s="69" t="s">
        <v>211</v>
      </c>
      <c r="AR5377" s="69" t="s">
        <v>1916</v>
      </c>
    </row>
    <row r="5378" spans="36:44" ht="14.4">
      <c r="AJ5378" s="26" t="str">
        <f>VLOOKUP(AQ5378,'user list'!A:B,2,0)</f>
        <v>CHD</v>
      </c>
      <c r="AK5378" s="26">
        <f t="shared" si="300"/>
        <v>6</v>
      </c>
      <c r="AL5378" s="26">
        <f t="shared" si="301"/>
        <v>16</v>
      </c>
      <c r="AM5378" s="94" t="str">
        <f t="shared" si="302"/>
        <v>6/16 Log Off</v>
      </c>
      <c r="AN5378" s="172">
        <v>45824.55574074074</v>
      </c>
      <c r="AO5378" s="69" t="s">
        <v>203</v>
      </c>
      <c r="AP5378" s="69" t="s">
        <v>1913</v>
      </c>
      <c r="AQ5378" s="69" t="s">
        <v>203</v>
      </c>
      <c r="AR5378" s="69" t="s">
        <v>1917</v>
      </c>
    </row>
    <row r="5379" spans="36:44" ht="14.4">
      <c r="AJ5379" s="26" t="str">
        <f>VLOOKUP(AQ5379,'user list'!A:B,2,0)</f>
        <v>OCM</v>
      </c>
      <c r="AK5379" s="26">
        <f t="shared" si="300"/>
        <v>6</v>
      </c>
      <c r="AL5379" s="26">
        <f t="shared" si="301"/>
        <v>16</v>
      </c>
      <c r="AM5379" s="94" t="str">
        <f t="shared" si="302"/>
        <v>6/16 Log Off</v>
      </c>
      <c r="AN5379" s="172">
        <v>45824.555833333332</v>
      </c>
      <c r="AO5379" s="69" t="s">
        <v>232</v>
      </c>
      <c r="AP5379" s="69" t="s">
        <v>1913</v>
      </c>
      <c r="AQ5379" s="69" t="s">
        <v>232</v>
      </c>
      <c r="AR5379" s="69" t="s">
        <v>1917</v>
      </c>
    </row>
    <row r="5380" spans="36:44" ht="14.4">
      <c r="AJ5380" s="26" t="str">
        <f>VLOOKUP(AQ5380,'user list'!A:B,2,0)</f>
        <v>LEDIPO</v>
      </c>
      <c r="AK5380" s="26">
        <f t="shared" si="300"/>
        <v>6</v>
      </c>
      <c r="AL5380" s="26">
        <f t="shared" si="301"/>
        <v>16</v>
      </c>
      <c r="AM5380" s="94" t="str">
        <f t="shared" si="302"/>
        <v>6/16 Log In</v>
      </c>
      <c r="AN5380" s="172">
        <v>45824.555844907409</v>
      </c>
      <c r="AO5380" s="69" t="s">
        <v>222</v>
      </c>
      <c r="AP5380" s="69" t="s">
        <v>1913</v>
      </c>
      <c r="AQ5380" s="69" t="s">
        <v>222</v>
      </c>
      <c r="AR5380" s="69" t="s">
        <v>1916</v>
      </c>
    </row>
    <row r="5381" spans="36:44" ht="14.4">
      <c r="AJ5381" s="26" t="str">
        <f>VLOOKUP(AQ5381,'user list'!A:B,2,0)</f>
        <v>OCM</v>
      </c>
      <c r="AK5381" s="26">
        <f t="shared" si="300"/>
        <v>6</v>
      </c>
      <c r="AL5381" s="26">
        <f t="shared" si="301"/>
        <v>16</v>
      </c>
      <c r="AM5381" s="94" t="str">
        <f t="shared" si="302"/>
        <v>6/16 Log In</v>
      </c>
      <c r="AN5381" s="172">
        <v>45824.555914351855</v>
      </c>
      <c r="AO5381" s="69" t="s">
        <v>230</v>
      </c>
      <c r="AP5381" s="69" t="s">
        <v>1913</v>
      </c>
      <c r="AQ5381" s="69" t="s">
        <v>230</v>
      </c>
      <c r="AR5381" s="69" t="s">
        <v>1916</v>
      </c>
    </row>
    <row r="5382" spans="36:44" ht="14.4">
      <c r="AJ5382" s="26" t="str">
        <f>VLOOKUP(AQ5382,'user list'!A:B,2,0)</f>
        <v>CHD</v>
      </c>
      <c r="AK5382" s="26">
        <f t="shared" si="300"/>
        <v>6</v>
      </c>
      <c r="AL5382" s="26">
        <f t="shared" si="301"/>
        <v>16</v>
      </c>
      <c r="AM5382" s="94" t="str">
        <f t="shared" si="302"/>
        <v>6/16 Log In</v>
      </c>
      <c r="AN5382" s="172">
        <v>45824.555972222224</v>
      </c>
      <c r="AO5382" s="69" t="s">
        <v>203</v>
      </c>
      <c r="AP5382" s="69" t="s">
        <v>1913</v>
      </c>
      <c r="AQ5382" s="69" t="s">
        <v>203</v>
      </c>
      <c r="AR5382" s="69" t="s">
        <v>1916</v>
      </c>
    </row>
    <row r="5383" spans="36:44" ht="14.4">
      <c r="AJ5383" s="26" t="str">
        <f>VLOOKUP(AQ5383,'user list'!A:B,2,0)</f>
        <v>OCM</v>
      </c>
      <c r="AK5383" s="26">
        <f t="shared" si="300"/>
        <v>6</v>
      </c>
      <c r="AL5383" s="26">
        <f t="shared" si="301"/>
        <v>16</v>
      </c>
      <c r="AM5383" s="94" t="str">
        <f t="shared" si="302"/>
        <v>6/16 Log Off</v>
      </c>
      <c r="AN5383" s="172">
        <v>45824.556006944447</v>
      </c>
      <c r="AO5383" s="69" t="s">
        <v>230</v>
      </c>
      <c r="AP5383" s="69" t="s">
        <v>1913</v>
      </c>
      <c r="AQ5383" s="69" t="s">
        <v>230</v>
      </c>
      <c r="AR5383" s="69" t="s">
        <v>1917</v>
      </c>
    </row>
    <row r="5384" spans="36:44" ht="14.4">
      <c r="AJ5384" s="26" t="str">
        <f>VLOOKUP(AQ5384,'user list'!A:B,2,0)</f>
        <v>CTO</v>
      </c>
      <c r="AK5384" s="26">
        <f t="shared" si="300"/>
        <v>6</v>
      </c>
      <c r="AL5384" s="26">
        <f t="shared" si="301"/>
        <v>16</v>
      </c>
      <c r="AM5384" s="94" t="str">
        <f t="shared" si="302"/>
        <v>6/16 Log In</v>
      </c>
      <c r="AN5384" s="172">
        <v>45824.556087962963</v>
      </c>
      <c r="AO5384" s="69" t="s">
        <v>207</v>
      </c>
      <c r="AP5384" s="69" t="s">
        <v>1913</v>
      </c>
      <c r="AQ5384" s="69" t="s">
        <v>207</v>
      </c>
      <c r="AR5384" s="69" t="s">
        <v>1916</v>
      </c>
    </row>
    <row r="5385" spans="36:44" ht="14.4">
      <c r="AJ5385" s="26" t="str">
        <f>VLOOKUP(AQ5385,'user list'!A:B,2,0)</f>
        <v>MDAD</v>
      </c>
      <c r="AK5385" s="26">
        <f t="shared" si="300"/>
        <v>6</v>
      </c>
      <c r="AL5385" s="26">
        <f t="shared" si="301"/>
        <v>16</v>
      </c>
      <c r="AM5385" s="94" t="str">
        <f t="shared" si="302"/>
        <v>6/16 Log In</v>
      </c>
      <c r="AN5385" s="172">
        <v>45824.556400462963</v>
      </c>
      <c r="AO5385" s="69" t="s">
        <v>223</v>
      </c>
      <c r="AP5385" s="69" t="s">
        <v>1913</v>
      </c>
      <c r="AQ5385" s="69" t="s">
        <v>223</v>
      </c>
      <c r="AR5385" s="69" t="s">
        <v>1916</v>
      </c>
    </row>
    <row r="5386" spans="36:44" ht="14.4">
      <c r="AJ5386" s="26" t="str">
        <f>VLOOKUP(AQ5386,'user list'!A:B,2,0)</f>
        <v>OCAs</v>
      </c>
      <c r="AK5386" s="26">
        <f t="shared" si="300"/>
        <v>6</v>
      </c>
      <c r="AL5386" s="26">
        <f t="shared" si="301"/>
        <v>16</v>
      </c>
      <c r="AM5386" s="94" t="str">
        <f t="shared" si="302"/>
        <v>6/16 Log Off</v>
      </c>
      <c r="AN5386" s="172">
        <v>45824.556817129633</v>
      </c>
      <c r="AO5386" s="69" t="s">
        <v>279</v>
      </c>
      <c r="AP5386" s="69" t="s">
        <v>1913</v>
      </c>
      <c r="AQ5386" s="69" t="s">
        <v>279</v>
      </c>
      <c r="AR5386" s="69" t="s">
        <v>1917</v>
      </c>
    </row>
    <row r="5387" spans="36:44" ht="14.4">
      <c r="AJ5387" s="26" t="str">
        <f>VLOOKUP(AQ5387,'user list'!A:B,2,0)</f>
        <v>OCAs</v>
      </c>
      <c r="AK5387" s="26">
        <f t="shared" si="300"/>
        <v>6</v>
      </c>
      <c r="AL5387" s="26">
        <f t="shared" si="301"/>
        <v>16</v>
      </c>
      <c r="AM5387" s="94" t="str">
        <f t="shared" si="302"/>
        <v>6/16 Log In</v>
      </c>
      <c r="AN5387" s="172">
        <v>45824.556909722225</v>
      </c>
      <c r="AO5387" s="69" t="s">
        <v>279</v>
      </c>
      <c r="AP5387" s="69" t="s">
        <v>1913</v>
      </c>
      <c r="AQ5387" s="69" t="s">
        <v>279</v>
      </c>
      <c r="AR5387" s="69" t="s">
        <v>1916</v>
      </c>
    </row>
    <row r="5388" spans="36:44" ht="14.4">
      <c r="AJ5388" s="26" t="str">
        <f>VLOOKUP(AQ5388,'user list'!A:B,2,0)</f>
        <v>MDAD</v>
      </c>
      <c r="AK5388" s="26">
        <f t="shared" si="300"/>
        <v>6</v>
      </c>
      <c r="AL5388" s="26">
        <f t="shared" si="301"/>
        <v>16</v>
      </c>
      <c r="AM5388" s="94" t="str">
        <f t="shared" si="302"/>
        <v>6/16 Log In</v>
      </c>
      <c r="AN5388" s="172">
        <v>45824.557349537034</v>
      </c>
      <c r="AO5388" s="69" t="s">
        <v>223</v>
      </c>
      <c r="AP5388" s="69" t="s">
        <v>1913</v>
      </c>
      <c r="AQ5388" s="69" t="s">
        <v>223</v>
      </c>
      <c r="AR5388" s="69" t="s">
        <v>1916</v>
      </c>
    </row>
    <row r="5389" spans="36:44" ht="14.4">
      <c r="AJ5389" s="26" t="str">
        <f>VLOOKUP(AQ5389,'user list'!A:B,2,0)</f>
        <v>PLEB</v>
      </c>
      <c r="AK5389" s="26">
        <f t="shared" si="300"/>
        <v>6</v>
      </c>
      <c r="AL5389" s="26">
        <f t="shared" si="301"/>
        <v>16</v>
      </c>
      <c r="AM5389" s="94" t="str">
        <f t="shared" si="302"/>
        <v>6/16 Log Off</v>
      </c>
      <c r="AN5389" s="172">
        <v>45824.560104166667</v>
      </c>
      <c r="AO5389" s="69" t="s">
        <v>260</v>
      </c>
      <c r="AP5389" s="69" t="s">
        <v>1913</v>
      </c>
      <c r="AQ5389" s="69" t="s">
        <v>260</v>
      </c>
      <c r="AR5389" s="69" t="s">
        <v>1917</v>
      </c>
    </row>
    <row r="5390" spans="36:44" ht="14.4">
      <c r="AJ5390" s="26" t="str">
        <f>VLOOKUP(AQ5390,'user list'!A:B,2,0)</f>
        <v>OCM</v>
      </c>
      <c r="AK5390" s="26">
        <f t="shared" si="300"/>
        <v>6</v>
      </c>
      <c r="AL5390" s="26">
        <f t="shared" si="301"/>
        <v>16</v>
      </c>
      <c r="AM5390" s="94" t="str">
        <f t="shared" si="302"/>
        <v>6/16 Log Off</v>
      </c>
      <c r="AN5390" s="172">
        <v>45824.560659722221</v>
      </c>
      <c r="AO5390" s="69" t="s">
        <v>240</v>
      </c>
      <c r="AP5390" s="69" t="s">
        <v>1913</v>
      </c>
      <c r="AQ5390" s="69" t="s">
        <v>240</v>
      </c>
      <c r="AR5390" s="69" t="s">
        <v>1917</v>
      </c>
    </row>
    <row r="5391" spans="36:44" ht="14.4">
      <c r="AJ5391" s="26" t="str">
        <f>VLOOKUP(AQ5391,'user list'!A:B,2,0)</f>
        <v>ITDD</v>
      </c>
      <c r="AK5391" s="26">
        <f t="shared" si="300"/>
        <v>6</v>
      </c>
      <c r="AL5391" s="26">
        <f t="shared" si="301"/>
        <v>16</v>
      </c>
      <c r="AM5391" s="94" t="str">
        <f t="shared" si="302"/>
        <v>6/16 Log Off</v>
      </c>
      <c r="AN5391" s="172">
        <v>45824.560868055552</v>
      </c>
      <c r="AO5391" s="69" t="s">
        <v>219</v>
      </c>
      <c r="AP5391" s="69" t="s">
        <v>1913</v>
      </c>
      <c r="AQ5391" s="69" t="s">
        <v>219</v>
      </c>
      <c r="AR5391" s="69" t="s">
        <v>1917</v>
      </c>
    </row>
    <row r="5392" spans="36:44" ht="14.4">
      <c r="AJ5392" s="26" t="str">
        <f>VLOOKUP(AQ5392,'user list'!A:B,2,0)</f>
        <v>OCA</v>
      </c>
      <c r="AK5392" s="26">
        <f t="shared" si="300"/>
        <v>6</v>
      </c>
      <c r="AL5392" s="26">
        <f t="shared" si="301"/>
        <v>16</v>
      </c>
      <c r="AM5392" s="94" t="str">
        <f t="shared" si="302"/>
        <v>6/16 Log In</v>
      </c>
      <c r="AN5392" s="172">
        <v>45824.563657407409</v>
      </c>
      <c r="AO5392" s="69" t="s">
        <v>227</v>
      </c>
      <c r="AP5392" s="69" t="s">
        <v>1913</v>
      </c>
      <c r="AQ5392" s="69" t="s">
        <v>227</v>
      </c>
      <c r="AR5392" s="69" t="s">
        <v>1916</v>
      </c>
    </row>
    <row r="5393" spans="36:44" ht="14.4">
      <c r="AJ5393" s="26" t="str">
        <f>VLOOKUP(AQ5393,'user list'!A:B,2,0)</f>
        <v>QCPL</v>
      </c>
      <c r="AK5393" s="26">
        <f t="shared" si="300"/>
        <v>6</v>
      </c>
      <c r="AL5393" s="26">
        <f t="shared" si="301"/>
        <v>16</v>
      </c>
      <c r="AM5393" s="94" t="str">
        <f t="shared" si="302"/>
        <v>6/16 Log Off</v>
      </c>
      <c r="AN5393" s="172">
        <v>45824.564108796294</v>
      </c>
      <c r="AO5393" s="69" t="s">
        <v>268</v>
      </c>
      <c r="AP5393" s="69" t="s">
        <v>1913</v>
      </c>
      <c r="AQ5393" s="69" t="s">
        <v>268</v>
      </c>
      <c r="AR5393" s="69" t="s">
        <v>1917</v>
      </c>
    </row>
    <row r="5394" spans="36:44" ht="14.4">
      <c r="AJ5394" s="26" t="str">
        <f>VLOOKUP(AQ5394,'user list'!A:B,2,0)</f>
        <v>QCPL</v>
      </c>
      <c r="AK5394" s="26">
        <f t="shared" si="300"/>
        <v>6</v>
      </c>
      <c r="AL5394" s="26">
        <f t="shared" si="301"/>
        <v>16</v>
      </c>
      <c r="AM5394" s="94" t="str">
        <f t="shared" si="302"/>
        <v>6/16 Log In</v>
      </c>
      <c r="AN5394" s="172">
        <v>45824.564363425925</v>
      </c>
      <c r="AO5394" s="69" t="s">
        <v>268</v>
      </c>
      <c r="AP5394" s="69" t="s">
        <v>1913</v>
      </c>
      <c r="AQ5394" s="69" t="s">
        <v>268</v>
      </c>
      <c r="AR5394" s="69" t="s">
        <v>1916</v>
      </c>
    </row>
    <row r="5395" spans="36:44" ht="14.4">
      <c r="AJ5395" s="26" t="str">
        <f>VLOOKUP(AQ5395,'user list'!A:B,2,0)</f>
        <v>CCRD</v>
      </c>
      <c r="AK5395" s="26">
        <f t="shared" si="300"/>
        <v>6</v>
      </c>
      <c r="AL5395" s="26">
        <f t="shared" si="301"/>
        <v>16</v>
      </c>
      <c r="AM5395" s="94" t="str">
        <f t="shared" si="302"/>
        <v>6/16 Log Off</v>
      </c>
      <c r="AN5395" s="172">
        <v>45824.564803240741</v>
      </c>
      <c r="AO5395" s="69" t="s">
        <v>198</v>
      </c>
      <c r="AP5395" s="69" t="s">
        <v>1913</v>
      </c>
      <c r="AQ5395" s="69" t="s">
        <v>198</v>
      </c>
      <c r="AR5395" s="69" t="s">
        <v>1917</v>
      </c>
    </row>
    <row r="5396" spans="36:44" ht="14.4">
      <c r="AJ5396" s="26" t="str">
        <f>VLOOKUP(AQ5396,'user list'!A:B,2,0)</f>
        <v>DOE</v>
      </c>
      <c r="AK5396" s="26">
        <f t="shared" si="300"/>
        <v>6</v>
      </c>
      <c r="AL5396" s="26">
        <f t="shared" si="301"/>
        <v>16</v>
      </c>
      <c r="AM5396" s="94" t="str">
        <f t="shared" si="302"/>
        <v>6/16 Log In</v>
      </c>
      <c r="AN5396" s="172">
        <v>45824.564988425926</v>
      </c>
      <c r="AO5396" s="69" t="s">
        <v>211</v>
      </c>
      <c r="AP5396" s="69" t="s">
        <v>1913</v>
      </c>
      <c r="AQ5396" s="69" t="s">
        <v>211</v>
      </c>
      <c r="AR5396" s="69" t="s">
        <v>1916</v>
      </c>
    </row>
    <row r="5397" spans="36:44" ht="14.4">
      <c r="AJ5397" s="26" t="str">
        <f>VLOOKUP(AQ5397,'user list'!A:B,2,0)</f>
        <v>OCM</v>
      </c>
      <c r="AK5397" s="26">
        <f t="shared" si="300"/>
        <v>6</v>
      </c>
      <c r="AL5397" s="26">
        <f t="shared" si="301"/>
        <v>16</v>
      </c>
      <c r="AM5397" s="94" t="str">
        <f t="shared" si="302"/>
        <v>6/16 Log Off</v>
      </c>
      <c r="AN5397" s="172">
        <v>45824.565092592595</v>
      </c>
      <c r="AO5397" s="69" t="s">
        <v>230</v>
      </c>
      <c r="AP5397" s="69" t="s">
        <v>1913</v>
      </c>
      <c r="AQ5397" s="69" t="s">
        <v>230</v>
      </c>
      <c r="AR5397" s="69" t="s">
        <v>1917</v>
      </c>
    </row>
    <row r="5398" spans="36:44" ht="14.4">
      <c r="AJ5398" s="26" t="str">
        <f>VLOOKUP(AQ5398,'user list'!A:B,2,0)</f>
        <v>ITDD</v>
      </c>
      <c r="AK5398" s="26">
        <f t="shared" si="300"/>
        <v>6</v>
      </c>
      <c r="AL5398" s="26">
        <f t="shared" si="301"/>
        <v>16</v>
      </c>
      <c r="AM5398" s="94" t="str">
        <f t="shared" si="302"/>
        <v>6/16 Log Off</v>
      </c>
      <c r="AN5398" s="172">
        <v>45824.565115740741</v>
      </c>
      <c r="AO5398" s="69" t="s">
        <v>219</v>
      </c>
      <c r="AP5398" s="69" t="s">
        <v>1913</v>
      </c>
      <c r="AQ5398" s="69" t="s">
        <v>219</v>
      </c>
      <c r="AR5398" s="69" t="s">
        <v>1917</v>
      </c>
    </row>
    <row r="5399" spans="36:44" ht="14.4">
      <c r="AJ5399" s="26" t="str">
        <f>VLOOKUP(AQ5399,'user list'!A:B,2,0)</f>
        <v>OCM</v>
      </c>
      <c r="AK5399" s="26">
        <f t="shared" si="300"/>
        <v>6</v>
      </c>
      <c r="AL5399" s="26">
        <f t="shared" si="301"/>
        <v>16</v>
      </c>
      <c r="AM5399" s="94" t="str">
        <f t="shared" si="302"/>
        <v>6/16 Log In</v>
      </c>
      <c r="AN5399" s="172">
        <v>45824.56523148148</v>
      </c>
      <c r="AO5399" s="69" t="s">
        <v>230</v>
      </c>
      <c r="AP5399" s="69" t="s">
        <v>1913</v>
      </c>
      <c r="AQ5399" s="69" t="s">
        <v>230</v>
      </c>
      <c r="AR5399" s="69" t="s">
        <v>1916</v>
      </c>
    </row>
    <row r="5400" spans="36:44" ht="14.4">
      <c r="AJ5400" s="26" t="str">
        <f>VLOOKUP(AQ5400,'user list'!A:B,2,0)</f>
        <v>ITDD</v>
      </c>
      <c r="AK5400" s="26">
        <f t="shared" si="300"/>
        <v>6</v>
      </c>
      <c r="AL5400" s="26">
        <f t="shared" si="301"/>
        <v>16</v>
      </c>
      <c r="AM5400" s="94" t="str">
        <f t="shared" si="302"/>
        <v>6/16 Log In</v>
      </c>
      <c r="AN5400" s="172">
        <v>45824.56527777778</v>
      </c>
      <c r="AO5400" s="69" t="s">
        <v>219</v>
      </c>
      <c r="AP5400" s="69" t="s">
        <v>1913</v>
      </c>
      <c r="AQ5400" s="69" t="s">
        <v>219</v>
      </c>
      <c r="AR5400" s="69" t="s">
        <v>1916</v>
      </c>
    </row>
    <row r="5401" spans="36:44" ht="14.4">
      <c r="AJ5401" s="26" t="str">
        <f>VLOOKUP(AQ5401,'user list'!A:B,2,0)</f>
        <v>OCM</v>
      </c>
      <c r="AK5401" s="26">
        <f t="shared" si="300"/>
        <v>6</v>
      </c>
      <c r="AL5401" s="26">
        <f t="shared" si="301"/>
        <v>16</v>
      </c>
      <c r="AM5401" s="94" t="str">
        <f t="shared" si="302"/>
        <v>6/16 Log In</v>
      </c>
      <c r="AN5401" s="172">
        <v>45824.566261574073</v>
      </c>
      <c r="AO5401" s="69" t="s">
        <v>232</v>
      </c>
      <c r="AP5401" s="69" t="s">
        <v>1913</v>
      </c>
      <c r="AQ5401" s="69" t="s">
        <v>232</v>
      </c>
      <c r="AR5401" s="69" t="s">
        <v>1916</v>
      </c>
    </row>
    <row r="5402" spans="36:44" ht="14.4">
      <c r="AJ5402" s="26" t="str">
        <f>VLOOKUP(AQ5402,'user list'!A:B,2,0)</f>
        <v>DOE</v>
      </c>
      <c r="AK5402" s="26">
        <f t="shared" si="300"/>
        <v>6</v>
      </c>
      <c r="AL5402" s="26">
        <f t="shared" si="301"/>
        <v>16</v>
      </c>
      <c r="AM5402" s="94" t="str">
        <f t="shared" si="302"/>
        <v>6/16 Log In</v>
      </c>
      <c r="AN5402" s="172">
        <v>45824.566527777781</v>
      </c>
      <c r="AO5402" s="69" t="s">
        <v>211</v>
      </c>
      <c r="AP5402" s="69" t="s">
        <v>1913</v>
      </c>
      <c r="AQ5402" s="69" t="s">
        <v>211</v>
      </c>
      <c r="AR5402" s="69" t="s">
        <v>1916</v>
      </c>
    </row>
    <row r="5403" spans="36:44" ht="14.4">
      <c r="AJ5403" s="26" t="str">
        <f>VLOOKUP(AQ5403,'user list'!A:B,2,0)</f>
        <v>QCEAU</v>
      </c>
      <c r="AK5403" s="26">
        <f t="shared" si="300"/>
        <v>6</v>
      </c>
      <c r="AL5403" s="26">
        <f t="shared" si="301"/>
        <v>16</v>
      </c>
      <c r="AM5403" s="94" t="str">
        <f t="shared" si="302"/>
        <v>6/16 Log Off</v>
      </c>
      <c r="AN5403" s="172">
        <v>45824.568749999999</v>
      </c>
      <c r="AO5403" s="69" t="s">
        <v>266</v>
      </c>
      <c r="AP5403" s="69" t="s">
        <v>1913</v>
      </c>
      <c r="AQ5403" s="69" t="s">
        <v>266</v>
      </c>
      <c r="AR5403" s="69" t="s">
        <v>1917</v>
      </c>
    </row>
    <row r="5404" spans="36:44" ht="14.4">
      <c r="AJ5404" s="26" t="str">
        <f>VLOOKUP(AQ5404,'user list'!A:B,2,0)</f>
        <v>CAD</v>
      </c>
      <c r="AK5404" s="26">
        <f t="shared" si="300"/>
        <v>6</v>
      </c>
      <c r="AL5404" s="26">
        <f t="shared" si="301"/>
        <v>16</v>
      </c>
      <c r="AM5404" s="94" t="str">
        <f t="shared" si="302"/>
        <v>6/16 Log Off</v>
      </c>
      <c r="AN5404" s="172">
        <v>45824.569618055553</v>
      </c>
      <c r="AO5404" s="69" t="s">
        <v>196</v>
      </c>
      <c r="AP5404" s="69" t="s">
        <v>1913</v>
      </c>
      <c r="AQ5404" s="69" t="s">
        <v>196</v>
      </c>
      <c r="AR5404" s="69" t="s">
        <v>1917</v>
      </c>
    </row>
    <row r="5405" spans="36:44" ht="14.4">
      <c r="AJ5405" s="26" t="str">
        <f>VLOOKUP(AQ5405,'user list'!A:B,2,0)</f>
        <v>CAD</v>
      </c>
      <c r="AK5405" s="26">
        <f t="shared" si="300"/>
        <v>6</v>
      </c>
      <c r="AL5405" s="26">
        <f t="shared" si="301"/>
        <v>16</v>
      </c>
      <c r="AM5405" s="94" t="str">
        <f t="shared" si="302"/>
        <v>6/16 Log In</v>
      </c>
      <c r="AN5405" s="172">
        <v>45824.569710648146</v>
      </c>
      <c r="AO5405" s="69" t="s">
        <v>196</v>
      </c>
      <c r="AP5405" s="69" t="s">
        <v>1913</v>
      </c>
      <c r="AQ5405" s="69" t="s">
        <v>196</v>
      </c>
      <c r="AR5405" s="69" t="s">
        <v>1916</v>
      </c>
    </row>
    <row r="5406" spans="36:44" ht="14.4">
      <c r="AJ5406" s="26" t="str">
        <f>VLOOKUP(AQ5406,'user list'!A:B,2,0)</f>
        <v>Admin</v>
      </c>
      <c r="AK5406" s="26">
        <f t="shared" si="300"/>
        <v>6</v>
      </c>
      <c r="AL5406" s="26">
        <f t="shared" si="301"/>
        <v>16</v>
      </c>
      <c r="AM5406" s="94" t="str">
        <f t="shared" si="302"/>
        <v>6/16 Log In</v>
      </c>
      <c r="AN5406" s="172">
        <v>45824.569907407407</v>
      </c>
      <c r="AO5406" s="69" t="s">
        <v>186</v>
      </c>
      <c r="AP5406" s="69" t="s">
        <v>1913</v>
      </c>
      <c r="AQ5406" s="69" t="s">
        <v>186</v>
      </c>
      <c r="AR5406" s="69" t="s">
        <v>1916</v>
      </c>
    </row>
    <row r="5407" spans="36:44" ht="14.4">
      <c r="AJ5407" s="26" t="str">
        <f>VLOOKUP(AQ5407,'user list'!A:B,2,0)</f>
        <v>DOE</v>
      </c>
      <c r="AK5407" s="26">
        <f t="shared" si="300"/>
        <v>6</v>
      </c>
      <c r="AL5407" s="26">
        <f t="shared" si="301"/>
        <v>16</v>
      </c>
      <c r="AM5407" s="94" t="str">
        <f t="shared" si="302"/>
        <v>6/16 Log In</v>
      </c>
      <c r="AN5407" s="172">
        <v>45824.570856481485</v>
      </c>
      <c r="AO5407" s="69" t="s">
        <v>211</v>
      </c>
      <c r="AP5407" s="69" t="s">
        <v>1913</v>
      </c>
      <c r="AQ5407" s="69" t="s">
        <v>211</v>
      </c>
      <c r="AR5407" s="69" t="s">
        <v>1916</v>
      </c>
    </row>
    <row r="5408" spans="36:44" ht="14.4">
      <c r="AJ5408" s="26" t="str">
        <f>VLOOKUP(AQ5408,'user list'!A:B,2,0)</f>
        <v>CTO</v>
      </c>
      <c r="AK5408" s="26">
        <f t="shared" si="300"/>
        <v>6</v>
      </c>
      <c r="AL5408" s="26">
        <f t="shared" si="301"/>
        <v>16</v>
      </c>
      <c r="AM5408" s="94" t="str">
        <f t="shared" si="302"/>
        <v>6/16 Log Off</v>
      </c>
      <c r="AN5408" s="172">
        <v>45824.571087962962</v>
      </c>
      <c r="AO5408" s="69" t="s">
        <v>207</v>
      </c>
      <c r="AP5408" s="69" t="s">
        <v>1913</v>
      </c>
      <c r="AQ5408" s="69" t="s">
        <v>207</v>
      </c>
      <c r="AR5408" s="69" t="s">
        <v>1917</v>
      </c>
    </row>
    <row r="5409" spans="36:44" ht="14.4">
      <c r="AJ5409" s="26" t="str">
        <f>VLOOKUP(AQ5409,'user list'!A:B,2,0)</f>
        <v>CHD</v>
      </c>
      <c r="AK5409" s="26">
        <f t="shared" si="300"/>
        <v>6</v>
      </c>
      <c r="AL5409" s="26">
        <f t="shared" si="301"/>
        <v>16</v>
      </c>
      <c r="AM5409" s="94" t="str">
        <f t="shared" si="302"/>
        <v>6/16 Log Off</v>
      </c>
      <c r="AN5409" s="172">
        <v>45824.573541666665</v>
      </c>
      <c r="AO5409" s="69" t="s">
        <v>203</v>
      </c>
      <c r="AP5409" s="69" t="s">
        <v>1913</v>
      </c>
      <c r="AQ5409" s="69" t="s">
        <v>203</v>
      </c>
      <c r="AR5409" s="69" t="s">
        <v>1917</v>
      </c>
    </row>
    <row r="5410" spans="36:44" ht="14.4">
      <c r="AJ5410" s="26" t="str">
        <f>VLOOKUP(AQ5410,'user list'!A:B,2,0)</f>
        <v>CHD</v>
      </c>
      <c r="AK5410" s="26">
        <f t="shared" si="300"/>
        <v>6</v>
      </c>
      <c r="AL5410" s="26">
        <f t="shared" si="301"/>
        <v>16</v>
      </c>
      <c r="AM5410" s="94" t="str">
        <f t="shared" si="302"/>
        <v>6/16 Log In</v>
      </c>
      <c r="AN5410" s="172">
        <v>45824.573912037034</v>
      </c>
      <c r="AO5410" s="69" t="s">
        <v>203</v>
      </c>
      <c r="AP5410" s="69" t="s">
        <v>1913</v>
      </c>
      <c r="AQ5410" s="69" t="s">
        <v>203</v>
      </c>
      <c r="AR5410" s="69" t="s">
        <v>1916</v>
      </c>
    </row>
    <row r="5411" spans="36:44" ht="14.4">
      <c r="AJ5411" s="26" t="str">
        <f>VLOOKUP(AQ5411,'user list'!A:B,2,0)</f>
        <v>OCA</v>
      </c>
      <c r="AK5411" s="26">
        <f t="shared" ref="AK5411:AK5474" si="303">MONTH(AN5411)</f>
        <v>6</v>
      </c>
      <c r="AL5411" s="26">
        <f t="shared" ref="AL5411:AL5474" si="304">DAY(AN5411)</f>
        <v>16</v>
      </c>
      <c r="AM5411" s="94" t="str">
        <f t="shared" ref="AM5411:AM5474" si="305">AK5411&amp;"/"&amp;AL5411&amp;" "&amp;AR5411</f>
        <v>6/16 Log Off</v>
      </c>
      <c r="AN5411" s="172">
        <v>45824.574490740742</v>
      </c>
      <c r="AO5411" s="69" t="s">
        <v>227</v>
      </c>
      <c r="AP5411" s="69" t="s">
        <v>1913</v>
      </c>
      <c r="AQ5411" s="69" t="s">
        <v>227</v>
      </c>
      <c r="AR5411" s="69" t="s">
        <v>1917</v>
      </c>
    </row>
    <row r="5412" spans="36:44" ht="14.4">
      <c r="AJ5412" s="26" t="str">
        <f>VLOOKUP(AQ5412,'user list'!A:B,2,0)</f>
        <v>DOE</v>
      </c>
      <c r="AK5412" s="26">
        <f t="shared" si="303"/>
        <v>6</v>
      </c>
      <c r="AL5412" s="26">
        <f t="shared" si="304"/>
        <v>16</v>
      </c>
      <c r="AM5412" s="94" t="str">
        <f t="shared" si="305"/>
        <v>6/16 Log In</v>
      </c>
      <c r="AN5412" s="172">
        <v>45824.57472222222</v>
      </c>
      <c r="AO5412" s="69" t="s">
        <v>211</v>
      </c>
      <c r="AP5412" s="69" t="s">
        <v>1913</v>
      </c>
      <c r="AQ5412" s="69" t="s">
        <v>211</v>
      </c>
      <c r="AR5412" s="69" t="s">
        <v>1916</v>
      </c>
    </row>
    <row r="5413" spans="36:44" ht="14.4">
      <c r="AJ5413" s="26" t="str">
        <f>VLOOKUP(AQ5413,'user list'!A:B,2,0)</f>
        <v>CBD</v>
      </c>
      <c r="AK5413" s="26">
        <f t="shared" si="303"/>
        <v>6</v>
      </c>
      <c r="AL5413" s="26">
        <f t="shared" si="304"/>
        <v>16</v>
      </c>
      <c r="AM5413" s="94" t="str">
        <f t="shared" si="305"/>
        <v>6/16 Log In</v>
      </c>
      <c r="AN5413" s="172">
        <v>45824.574918981481</v>
      </c>
      <c r="AO5413" s="69" t="s">
        <v>197</v>
      </c>
      <c r="AP5413" s="69" t="s">
        <v>1913</v>
      </c>
      <c r="AQ5413" s="69" t="s">
        <v>197</v>
      </c>
      <c r="AR5413" s="69" t="s">
        <v>1916</v>
      </c>
    </row>
    <row r="5414" spans="36:44" ht="14.4">
      <c r="AJ5414" s="26" t="str">
        <f>VLOOKUP(AQ5414,'user list'!A:B,2,0)</f>
        <v>DOE</v>
      </c>
      <c r="AK5414" s="26">
        <f t="shared" si="303"/>
        <v>6</v>
      </c>
      <c r="AL5414" s="26">
        <f t="shared" si="304"/>
        <v>16</v>
      </c>
      <c r="AM5414" s="94" t="str">
        <f t="shared" si="305"/>
        <v>6/16 Log In</v>
      </c>
      <c r="AN5414" s="172">
        <v>45824.576203703706</v>
      </c>
      <c r="AO5414" s="69" t="s">
        <v>211</v>
      </c>
      <c r="AP5414" s="69" t="s">
        <v>1913</v>
      </c>
      <c r="AQ5414" s="69" t="s">
        <v>211</v>
      </c>
      <c r="AR5414" s="69" t="s">
        <v>1916</v>
      </c>
    </row>
    <row r="5415" spans="36:44" ht="14.4">
      <c r="AJ5415" s="26" t="str">
        <f>VLOOKUP(AQ5415,'user list'!A:B,2,0)</f>
        <v>Admin</v>
      </c>
      <c r="AK5415" s="26">
        <f t="shared" si="303"/>
        <v>6</v>
      </c>
      <c r="AL5415" s="26">
        <f t="shared" si="304"/>
        <v>16</v>
      </c>
      <c r="AM5415" s="94" t="str">
        <f t="shared" si="305"/>
        <v>6/16 Log Off</v>
      </c>
      <c r="AN5415" s="172">
        <v>45824.576979166668</v>
      </c>
      <c r="AO5415" s="69" t="s">
        <v>186</v>
      </c>
      <c r="AP5415" s="69" t="s">
        <v>1913</v>
      </c>
      <c r="AQ5415" s="69" t="s">
        <v>186</v>
      </c>
      <c r="AR5415" s="69" t="s">
        <v>1917</v>
      </c>
    </row>
    <row r="5416" spans="36:44" ht="14.4">
      <c r="AJ5416" s="26" t="str">
        <f>VLOOKUP(AQ5416,'user list'!A:B,2,0)</f>
        <v>DOE</v>
      </c>
      <c r="AK5416" s="26">
        <f t="shared" si="303"/>
        <v>6</v>
      </c>
      <c r="AL5416" s="26">
        <f t="shared" si="304"/>
        <v>16</v>
      </c>
      <c r="AM5416" s="94" t="str">
        <f t="shared" si="305"/>
        <v>6/16 Log In</v>
      </c>
      <c r="AN5416" s="172">
        <v>45824.57775462963</v>
      </c>
      <c r="AO5416" s="69" t="s">
        <v>211</v>
      </c>
      <c r="AP5416" s="69" t="s">
        <v>1913</v>
      </c>
      <c r="AQ5416" s="69" t="s">
        <v>211</v>
      </c>
      <c r="AR5416" s="69" t="s">
        <v>1916</v>
      </c>
    </row>
    <row r="5417" spans="36:44" ht="14.4">
      <c r="AJ5417" s="26" t="str">
        <f>VLOOKUP(AQ5417,'user list'!A:B,2,0)</f>
        <v>CTO</v>
      </c>
      <c r="AK5417" s="26">
        <f t="shared" si="303"/>
        <v>6</v>
      </c>
      <c r="AL5417" s="26">
        <f t="shared" si="304"/>
        <v>16</v>
      </c>
      <c r="AM5417" s="94" t="str">
        <f t="shared" si="305"/>
        <v>6/16 Log In</v>
      </c>
      <c r="AN5417" s="172">
        <v>45824.577916666669</v>
      </c>
      <c r="AO5417" s="69" t="s">
        <v>207</v>
      </c>
      <c r="AP5417" s="69" t="s">
        <v>1913</v>
      </c>
      <c r="AQ5417" s="69" t="s">
        <v>207</v>
      </c>
      <c r="AR5417" s="69" t="s">
        <v>1916</v>
      </c>
    </row>
    <row r="5418" spans="36:44" ht="14.4">
      <c r="AJ5418" s="26" t="str">
        <f>VLOOKUP(AQ5418,'user list'!A:B,2,0)</f>
        <v>SBCDPO</v>
      </c>
      <c r="AK5418" s="26">
        <f t="shared" si="303"/>
        <v>6</v>
      </c>
      <c r="AL5418" s="26">
        <f t="shared" si="304"/>
        <v>16</v>
      </c>
      <c r="AM5418" s="94" t="str">
        <f t="shared" si="305"/>
        <v>6/16 Log Off</v>
      </c>
      <c r="AN5418" s="172">
        <v>45824.580636574072</v>
      </c>
      <c r="AO5418" s="69" t="s">
        <v>271</v>
      </c>
      <c r="AP5418" s="69" t="s">
        <v>1913</v>
      </c>
      <c r="AQ5418" s="69" t="s">
        <v>271</v>
      </c>
      <c r="AR5418" s="69" t="s">
        <v>1917</v>
      </c>
    </row>
    <row r="5419" spans="36:44" ht="14.4">
      <c r="AJ5419" s="26" t="str">
        <f>VLOOKUP(AQ5419,'user list'!A:B,2,0)</f>
        <v>SBCDPO</v>
      </c>
      <c r="AK5419" s="26">
        <f t="shared" si="303"/>
        <v>6</v>
      </c>
      <c r="AL5419" s="26">
        <f t="shared" si="304"/>
        <v>16</v>
      </c>
      <c r="AM5419" s="94" t="str">
        <f t="shared" si="305"/>
        <v>6/16 Log In</v>
      </c>
      <c r="AN5419" s="172">
        <v>45824.581076388888</v>
      </c>
      <c r="AO5419" s="69" t="s">
        <v>271</v>
      </c>
      <c r="AP5419" s="69" t="s">
        <v>1913</v>
      </c>
      <c r="AQ5419" s="69" t="s">
        <v>271</v>
      </c>
      <c r="AR5419" s="69" t="s">
        <v>1916</v>
      </c>
    </row>
    <row r="5420" spans="36:44" ht="14.4">
      <c r="AJ5420" s="26" t="str">
        <f>VLOOKUP(AQ5420,'user list'!A:B,2,0)</f>
        <v>CCESD</v>
      </c>
      <c r="AK5420" s="26">
        <f t="shared" si="303"/>
        <v>6</v>
      </c>
      <c r="AL5420" s="26">
        <f t="shared" si="304"/>
        <v>16</v>
      </c>
      <c r="AM5420" s="94" t="str">
        <f t="shared" si="305"/>
        <v>6/16 Log Off</v>
      </c>
      <c r="AN5420" s="172">
        <v>45824.581724537034</v>
      </c>
      <c r="AO5420" s="69" t="s">
        <v>284</v>
      </c>
      <c r="AP5420" s="69" t="s">
        <v>1913</v>
      </c>
      <c r="AQ5420" s="69" t="s">
        <v>284</v>
      </c>
      <c r="AR5420" s="69" t="s">
        <v>1917</v>
      </c>
    </row>
    <row r="5421" spans="36:44" ht="14.4">
      <c r="AJ5421" s="26" t="str">
        <f>VLOOKUP(AQ5421,'user list'!A:B,2,0)</f>
        <v>CCESD</v>
      </c>
      <c r="AK5421" s="26">
        <f t="shared" si="303"/>
        <v>6</v>
      </c>
      <c r="AL5421" s="26">
        <f t="shared" si="304"/>
        <v>16</v>
      </c>
      <c r="AM5421" s="94" t="str">
        <f t="shared" si="305"/>
        <v>6/16 Log In</v>
      </c>
      <c r="AN5421" s="172">
        <v>45824.58189814815</v>
      </c>
      <c r="AO5421" s="69" t="s">
        <v>284</v>
      </c>
      <c r="AP5421" s="69" t="s">
        <v>1913</v>
      </c>
      <c r="AQ5421" s="69" t="s">
        <v>284</v>
      </c>
      <c r="AR5421" s="69" t="s">
        <v>1916</v>
      </c>
    </row>
    <row r="5422" spans="36:44" ht="14.4">
      <c r="AJ5422" s="26" t="str">
        <f>VLOOKUP(AQ5422,'user list'!A:B,2,0)</f>
        <v>SSDD</v>
      </c>
      <c r="AK5422" s="26">
        <f t="shared" si="303"/>
        <v>6</v>
      </c>
      <c r="AL5422" s="26">
        <f t="shared" si="304"/>
        <v>16</v>
      </c>
      <c r="AM5422" s="94" t="str">
        <f t="shared" si="305"/>
        <v>6/16 Log Off</v>
      </c>
      <c r="AN5422" s="172">
        <v>45824.582615740743</v>
      </c>
      <c r="AO5422" s="69" t="s">
        <v>273</v>
      </c>
      <c r="AP5422" s="69" t="s">
        <v>1913</v>
      </c>
      <c r="AQ5422" s="69" t="s">
        <v>273</v>
      </c>
      <c r="AR5422" s="69" t="s">
        <v>1917</v>
      </c>
    </row>
    <row r="5423" spans="36:44" ht="14.4">
      <c r="AJ5423" s="26" t="str">
        <f>VLOOKUP(AQ5423,'user list'!A:B,2,0)</f>
        <v>BPLD</v>
      </c>
      <c r="AK5423" s="26">
        <f t="shared" si="303"/>
        <v>6</v>
      </c>
      <c r="AL5423" s="26">
        <f t="shared" si="304"/>
        <v>16</v>
      </c>
      <c r="AM5423" s="94" t="str">
        <f t="shared" si="305"/>
        <v>6/16 Log Off</v>
      </c>
      <c r="AN5423" s="172">
        <v>45824.583912037036</v>
      </c>
      <c r="AO5423" s="69" t="s">
        <v>194</v>
      </c>
      <c r="AP5423" s="69" t="s">
        <v>1913</v>
      </c>
      <c r="AQ5423" s="69" t="s">
        <v>194</v>
      </c>
      <c r="AR5423" s="69" t="s">
        <v>1917</v>
      </c>
    </row>
    <row r="5424" spans="36:44" ht="14.4">
      <c r="AJ5424" s="26" t="str">
        <f>VLOOKUP(AQ5424,'user list'!A:B,2,0)</f>
        <v>BPLD</v>
      </c>
      <c r="AK5424" s="26">
        <f t="shared" si="303"/>
        <v>6</v>
      </c>
      <c r="AL5424" s="26">
        <f t="shared" si="304"/>
        <v>16</v>
      </c>
      <c r="AM5424" s="94" t="str">
        <f t="shared" si="305"/>
        <v>6/16 Log In</v>
      </c>
      <c r="AN5424" s="172">
        <v>45824.583981481483</v>
      </c>
      <c r="AO5424" s="69" t="s">
        <v>194</v>
      </c>
      <c r="AP5424" s="69" t="s">
        <v>1913</v>
      </c>
      <c r="AQ5424" s="69" t="s">
        <v>194</v>
      </c>
      <c r="AR5424" s="69" t="s">
        <v>1916</v>
      </c>
    </row>
    <row r="5425" spans="36:44" ht="14.4">
      <c r="AJ5425" s="26" t="str">
        <f>VLOOKUP(AQ5425,'user list'!A:B,2,0)</f>
        <v>QCPL</v>
      </c>
      <c r="AK5425" s="26">
        <f t="shared" si="303"/>
        <v>6</v>
      </c>
      <c r="AL5425" s="26">
        <f t="shared" si="304"/>
        <v>16</v>
      </c>
      <c r="AM5425" s="94" t="str">
        <f t="shared" si="305"/>
        <v>6/16 Log Off</v>
      </c>
      <c r="AN5425" s="172">
        <v>45824.586006944446</v>
      </c>
      <c r="AO5425" s="69" t="s">
        <v>268</v>
      </c>
      <c r="AP5425" s="69" t="s">
        <v>1913</v>
      </c>
      <c r="AQ5425" s="69" t="s">
        <v>268</v>
      </c>
      <c r="AR5425" s="69" t="s">
        <v>1917</v>
      </c>
    </row>
    <row r="5426" spans="36:44" ht="14.4">
      <c r="AJ5426" s="26" t="str">
        <f>VLOOKUP(AQ5426,'user list'!A:B,2,0)</f>
        <v>DBO</v>
      </c>
      <c r="AK5426" s="26">
        <f t="shared" si="303"/>
        <v>6</v>
      </c>
      <c r="AL5426" s="26">
        <f t="shared" si="304"/>
        <v>16</v>
      </c>
      <c r="AM5426" s="94" t="str">
        <f t="shared" si="305"/>
        <v>6/16 Log In</v>
      </c>
      <c r="AN5426" s="172">
        <v>45824.586087962962</v>
      </c>
      <c r="AO5426" s="69" t="s">
        <v>209</v>
      </c>
      <c r="AP5426" s="69" t="s">
        <v>1913</v>
      </c>
      <c r="AQ5426" s="69" t="s">
        <v>209</v>
      </c>
      <c r="AR5426" s="69" t="s">
        <v>1916</v>
      </c>
    </row>
    <row r="5427" spans="36:44" ht="14.4">
      <c r="AJ5427" s="26" t="str">
        <f>VLOOKUP(AQ5427,'user list'!A:B,2,0)</f>
        <v>CTO</v>
      </c>
      <c r="AK5427" s="26">
        <f t="shared" si="303"/>
        <v>6</v>
      </c>
      <c r="AL5427" s="26">
        <f t="shared" si="304"/>
        <v>16</v>
      </c>
      <c r="AM5427" s="94" t="str">
        <f t="shared" si="305"/>
        <v>6/16 Log Off</v>
      </c>
      <c r="AN5427" s="172">
        <v>45824.586122685185</v>
      </c>
      <c r="AO5427" s="69" t="s">
        <v>207</v>
      </c>
      <c r="AP5427" s="69" t="s">
        <v>1913</v>
      </c>
      <c r="AQ5427" s="69" t="s">
        <v>207</v>
      </c>
      <c r="AR5427" s="69" t="s">
        <v>1917</v>
      </c>
    </row>
    <row r="5428" spans="36:44" ht="14.4">
      <c r="AJ5428" s="26" t="str">
        <f>VLOOKUP(AQ5428,'user list'!A:B,2,0)</f>
        <v>PDAD</v>
      </c>
      <c r="AK5428" s="26">
        <f t="shared" si="303"/>
        <v>6</v>
      </c>
      <c r="AL5428" s="26">
        <f t="shared" si="304"/>
        <v>16</v>
      </c>
      <c r="AM5428" s="94" t="str">
        <f t="shared" si="305"/>
        <v>6/16 Log Off</v>
      </c>
      <c r="AN5428" s="172">
        <v>45824.586145833331</v>
      </c>
      <c r="AO5428" s="69" t="s">
        <v>257</v>
      </c>
      <c r="AP5428" s="69" t="s">
        <v>1913</v>
      </c>
      <c r="AQ5428" s="69" t="s">
        <v>257</v>
      </c>
      <c r="AR5428" s="69" t="s">
        <v>1917</v>
      </c>
    </row>
    <row r="5429" spans="36:44" ht="14.4">
      <c r="AJ5429" s="26" t="str">
        <f>VLOOKUP(AQ5429,'user list'!A:B,2,0)</f>
        <v>LEDIPO</v>
      </c>
      <c r="AK5429" s="26">
        <f t="shared" si="303"/>
        <v>6</v>
      </c>
      <c r="AL5429" s="26">
        <f t="shared" si="304"/>
        <v>16</v>
      </c>
      <c r="AM5429" s="94" t="str">
        <f t="shared" si="305"/>
        <v>6/16 Log Off</v>
      </c>
      <c r="AN5429" s="172">
        <v>45824.588206018518</v>
      </c>
      <c r="AO5429" s="69" t="s">
        <v>222</v>
      </c>
      <c r="AP5429" s="69" t="s">
        <v>1913</v>
      </c>
      <c r="AQ5429" s="69" t="s">
        <v>222</v>
      </c>
      <c r="AR5429" s="69" t="s">
        <v>1917</v>
      </c>
    </row>
    <row r="5430" spans="36:44" ht="14.4">
      <c r="AJ5430" s="26" t="str">
        <f>VLOOKUP(AQ5430,'user list'!A:B,2,0)</f>
        <v>LEDIPO</v>
      </c>
      <c r="AK5430" s="26">
        <f t="shared" si="303"/>
        <v>6</v>
      </c>
      <c r="AL5430" s="26">
        <f t="shared" si="304"/>
        <v>16</v>
      </c>
      <c r="AM5430" s="94" t="str">
        <f t="shared" si="305"/>
        <v>6/16 Log In</v>
      </c>
      <c r="AN5430" s="172">
        <v>45824.588472222225</v>
      </c>
      <c r="AO5430" s="69" t="s">
        <v>222</v>
      </c>
      <c r="AP5430" s="69" t="s">
        <v>1913</v>
      </c>
      <c r="AQ5430" s="69" t="s">
        <v>222</v>
      </c>
      <c r="AR5430" s="69" t="s">
        <v>1916</v>
      </c>
    </row>
    <row r="5431" spans="36:44" ht="14.4">
      <c r="AJ5431" s="26" t="str">
        <f>VLOOKUP(AQ5431,'user list'!A:B,2,0)</f>
        <v>LEDIPO</v>
      </c>
      <c r="AK5431" s="26">
        <f t="shared" si="303"/>
        <v>6</v>
      </c>
      <c r="AL5431" s="26">
        <f t="shared" si="304"/>
        <v>16</v>
      </c>
      <c r="AM5431" s="94" t="str">
        <f t="shared" si="305"/>
        <v>6/16 Changed</v>
      </c>
      <c r="AN5431" s="172">
        <v>45824.588900462964</v>
      </c>
      <c r="AO5431" s="69" t="s">
        <v>1919</v>
      </c>
      <c r="AP5431" s="69" t="s">
        <v>1913</v>
      </c>
      <c r="AQ5431" s="69" t="s">
        <v>222</v>
      </c>
      <c r="AR5431" s="69" t="s">
        <v>1918</v>
      </c>
    </row>
    <row r="5432" spans="36:44" ht="14.4">
      <c r="AJ5432" s="26" t="str">
        <f>VLOOKUP(AQ5432,'user list'!A:B,2,0)</f>
        <v>Admin</v>
      </c>
      <c r="AK5432" s="26">
        <f t="shared" si="303"/>
        <v>6</v>
      </c>
      <c r="AL5432" s="26">
        <f t="shared" si="304"/>
        <v>16</v>
      </c>
      <c r="AM5432" s="94" t="str">
        <f t="shared" si="305"/>
        <v>6/16 Log In</v>
      </c>
      <c r="AN5432" s="172">
        <v>45824.589143518519</v>
      </c>
      <c r="AO5432" s="69" t="s">
        <v>186</v>
      </c>
      <c r="AP5432" s="69" t="s">
        <v>1913</v>
      </c>
      <c r="AQ5432" s="69" t="s">
        <v>186</v>
      </c>
      <c r="AR5432" s="69" t="s">
        <v>1916</v>
      </c>
    </row>
    <row r="5433" spans="36:44" ht="14.4">
      <c r="AJ5433" s="26" t="str">
        <f>VLOOKUP(AQ5433,'user list'!A:B,2,0)</f>
        <v>MDAD</v>
      </c>
      <c r="AK5433" s="26">
        <f t="shared" si="303"/>
        <v>6</v>
      </c>
      <c r="AL5433" s="26">
        <f t="shared" si="304"/>
        <v>16</v>
      </c>
      <c r="AM5433" s="94" t="str">
        <f t="shared" si="305"/>
        <v>6/16 Log Off</v>
      </c>
      <c r="AN5433" s="172">
        <v>45824.590196759258</v>
      </c>
      <c r="AO5433" s="69" t="s">
        <v>223</v>
      </c>
      <c r="AP5433" s="69" t="s">
        <v>1913</v>
      </c>
      <c r="AQ5433" s="69" t="s">
        <v>223</v>
      </c>
      <c r="AR5433" s="69" t="s">
        <v>1917</v>
      </c>
    </row>
    <row r="5434" spans="36:44" ht="14.4">
      <c r="AJ5434" s="26" t="str">
        <f>VLOOKUP(AQ5434,'user list'!A:B,2,0)</f>
        <v>CHD</v>
      </c>
      <c r="AK5434" s="26">
        <f t="shared" si="303"/>
        <v>6</v>
      </c>
      <c r="AL5434" s="26">
        <f t="shared" si="304"/>
        <v>16</v>
      </c>
      <c r="AM5434" s="94" t="str">
        <f t="shared" si="305"/>
        <v>6/16 Log Off</v>
      </c>
      <c r="AN5434" s="172">
        <v>45824.592974537038</v>
      </c>
      <c r="AO5434" s="69" t="s">
        <v>203</v>
      </c>
      <c r="AP5434" s="69" t="s">
        <v>1913</v>
      </c>
      <c r="AQ5434" s="69" t="s">
        <v>203</v>
      </c>
      <c r="AR5434" s="69" t="s">
        <v>1917</v>
      </c>
    </row>
    <row r="5435" spans="36:44" ht="14.4">
      <c r="AJ5435" s="26" t="str">
        <f>VLOOKUP(AQ5435,'user list'!A:B,2,0)</f>
        <v>Admin</v>
      </c>
      <c r="AK5435" s="26">
        <f t="shared" si="303"/>
        <v>6</v>
      </c>
      <c r="AL5435" s="26">
        <f t="shared" si="304"/>
        <v>16</v>
      </c>
      <c r="AM5435" s="94" t="str">
        <f t="shared" si="305"/>
        <v>6/16 Log In</v>
      </c>
      <c r="AN5435" s="172">
        <v>45824.593206018515</v>
      </c>
      <c r="AO5435" s="69" t="s">
        <v>186</v>
      </c>
      <c r="AP5435" s="69" t="s">
        <v>1913</v>
      </c>
      <c r="AQ5435" s="69" t="s">
        <v>186</v>
      </c>
      <c r="AR5435" s="69" t="s">
        <v>1916</v>
      </c>
    </row>
    <row r="5436" spans="36:44" ht="14.4">
      <c r="AJ5436" s="26" t="str">
        <f>VLOOKUP(AQ5436,'user list'!A:B,2,0)</f>
        <v>Admin</v>
      </c>
      <c r="AK5436" s="26">
        <f t="shared" si="303"/>
        <v>6</v>
      </c>
      <c r="AL5436" s="26">
        <f t="shared" si="304"/>
        <v>16</v>
      </c>
      <c r="AM5436" s="94" t="str">
        <f t="shared" si="305"/>
        <v>6/16 Log In</v>
      </c>
      <c r="AN5436" s="172">
        <v>45824.593206018515</v>
      </c>
      <c r="AO5436" s="69" t="s">
        <v>186</v>
      </c>
      <c r="AP5436" s="69" t="s">
        <v>1913</v>
      </c>
      <c r="AQ5436" s="69" t="s">
        <v>186</v>
      </c>
      <c r="AR5436" s="69" t="s">
        <v>1916</v>
      </c>
    </row>
    <row r="5437" spans="36:44" ht="14.4">
      <c r="AJ5437" s="26" t="str">
        <f>VLOOKUP(AQ5437,'user list'!A:B,2,0)</f>
        <v>CHD</v>
      </c>
      <c r="AK5437" s="26">
        <f t="shared" si="303"/>
        <v>6</v>
      </c>
      <c r="AL5437" s="26">
        <f t="shared" si="304"/>
        <v>16</v>
      </c>
      <c r="AM5437" s="94" t="str">
        <f t="shared" si="305"/>
        <v>6/16 Log In</v>
      </c>
      <c r="AN5437" s="172">
        <v>45824.594143518516</v>
      </c>
      <c r="AO5437" s="69" t="s">
        <v>203</v>
      </c>
      <c r="AP5437" s="69" t="s">
        <v>1913</v>
      </c>
      <c r="AQ5437" s="69" t="s">
        <v>203</v>
      </c>
      <c r="AR5437" s="69" t="s">
        <v>1916</v>
      </c>
    </row>
    <row r="5438" spans="36:44" ht="14.4">
      <c r="AJ5438" s="26" t="str">
        <f>VLOOKUP(AQ5438,'user list'!A:B,2,0)</f>
        <v>OCM</v>
      </c>
      <c r="AK5438" s="26">
        <f t="shared" si="303"/>
        <v>6</v>
      </c>
      <c r="AL5438" s="26">
        <f t="shared" si="304"/>
        <v>16</v>
      </c>
      <c r="AM5438" s="94" t="str">
        <f t="shared" si="305"/>
        <v>6/16 Log Off</v>
      </c>
      <c r="AN5438" s="172">
        <v>45824.59511574074</v>
      </c>
      <c r="AO5438" s="69" t="s">
        <v>230</v>
      </c>
      <c r="AP5438" s="69" t="s">
        <v>1913</v>
      </c>
      <c r="AQ5438" s="69" t="s">
        <v>230</v>
      </c>
      <c r="AR5438" s="69" t="s">
        <v>1917</v>
      </c>
    </row>
    <row r="5439" spans="36:44" ht="14.4">
      <c r="AJ5439" s="26" t="str">
        <f>VLOOKUP(AQ5439,'user list'!A:B,2,0)</f>
        <v>BPLD</v>
      </c>
      <c r="AK5439" s="26">
        <f t="shared" si="303"/>
        <v>6</v>
      </c>
      <c r="AL5439" s="26">
        <f t="shared" si="304"/>
        <v>16</v>
      </c>
      <c r="AM5439" s="94" t="str">
        <f t="shared" si="305"/>
        <v>6/16 Log Off</v>
      </c>
      <c r="AN5439" s="172">
        <v>45824.596006944441</v>
      </c>
      <c r="AO5439" s="69" t="s">
        <v>194</v>
      </c>
      <c r="AP5439" s="69" t="s">
        <v>1913</v>
      </c>
      <c r="AQ5439" s="69" t="s">
        <v>194</v>
      </c>
      <c r="AR5439" s="69" t="s">
        <v>1917</v>
      </c>
    </row>
    <row r="5440" spans="36:44" ht="14.4">
      <c r="AJ5440" s="26" t="str">
        <f>VLOOKUP(AQ5440,'user list'!A:B,2,0)</f>
        <v>PAISD</v>
      </c>
      <c r="AK5440" s="26">
        <f t="shared" si="303"/>
        <v>6</v>
      </c>
      <c r="AL5440" s="26">
        <f t="shared" si="304"/>
        <v>16</v>
      </c>
      <c r="AM5440" s="94" t="str">
        <f t="shared" si="305"/>
        <v>6/16 Log Off</v>
      </c>
      <c r="AN5440" s="172">
        <v>45824.596608796295</v>
      </c>
      <c r="AO5440" s="69" t="s">
        <v>256</v>
      </c>
      <c r="AP5440" s="69" t="s">
        <v>1913</v>
      </c>
      <c r="AQ5440" s="69" t="s">
        <v>256</v>
      </c>
      <c r="AR5440" s="69" t="s">
        <v>1917</v>
      </c>
    </row>
    <row r="5441" spans="36:44" ht="14.4">
      <c r="AJ5441" s="26" t="str">
        <f>VLOOKUP(AQ5441,'user list'!A:B,2,0)</f>
        <v>PAISD</v>
      </c>
      <c r="AK5441" s="26">
        <f t="shared" si="303"/>
        <v>6</v>
      </c>
      <c r="AL5441" s="26">
        <f t="shared" si="304"/>
        <v>16</v>
      </c>
      <c r="AM5441" s="94" t="str">
        <f t="shared" si="305"/>
        <v>6/16 Log In</v>
      </c>
      <c r="AN5441" s="172">
        <v>45824.596666666665</v>
      </c>
      <c r="AO5441" s="69" t="s">
        <v>256</v>
      </c>
      <c r="AP5441" s="69" t="s">
        <v>1913</v>
      </c>
      <c r="AQ5441" s="69" t="s">
        <v>256</v>
      </c>
      <c r="AR5441" s="69" t="s">
        <v>1916</v>
      </c>
    </row>
    <row r="5442" spans="36:44" ht="14.4">
      <c r="AJ5442" s="26" t="str">
        <f>VLOOKUP(AQ5442,'user list'!A:B,2,0)</f>
        <v>PDAD</v>
      </c>
      <c r="AK5442" s="26">
        <f t="shared" si="303"/>
        <v>6</v>
      </c>
      <c r="AL5442" s="26">
        <f t="shared" si="304"/>
        <v>16</v>
      </c>
      <c r="AM5442" s="94" t="str">
        <f t="shared" si="305"/>
        <v>6/16 Log In</v>
      </c>
      <c r="AN5442" s="172">
        <v>45824.597037037034</v>
      </c>
      <c r="AO5442" s="69" t="s">
        <v>257</v>
      </c>
      <c r="AP5442" s="69" t="s">
        <v>1913</v>
      </c>
      <c r="AQ5442" s="69" t="s">
        <v>257</v>
      </c>
      <c r="AR5442" s="69" t="s">
        <v>1916</v>
      </c>
    </row>
    <row r="5443" spans="36:44" ht="14.4">
      <c r="AJ5443" s="26" t="str">
        <f>VLOOKUP(AQ5443,'user list'!A:B,2,0)</f>
        <v>ADAAC</v>
      </c>
      <c r="AK5443" s="26">
        <f t="shared" si="303"/>
        <v>6</v>
      </c>
      <c r="AL5443" s="26">
        <f t="shared" si="304"/>
        <v>16</v>
      </c>
      <c r="AM5443" s="94" t="str">
        <f t="shared" si="305"/>
        <v>6/16 Log In</v>
      </c>
      <c r="AN5443" s="172">
        <v>45824.598356481481</v>
      </c>
      <c r="AO5443" s="69" t="s">
        <v>190</v>
      </c>
      <c r="AP5443" s="69" t="s">
        <v>1913</v>
      </c>
      <c r="AQ5443" s="69" t="s">
        <v>190</v>
      </c>
      <c r="AR5443" s="69" t="s">
        <v>1916</v>
      </c>
    </row>
    <row r="5444" spans="36:44" ht="14.4">
      <c r="AJ5444" s="26" t="str">
        <f>VLOOKUP(AQ5444,'user list'!A:B,2,0)</f>
        <v>OSSP</v>
      </c>
      <c r="AK5444" s="26">
        <f t="shared" si="303"/>
        <v>6</v>
      </c>
      <c r="AL5444" s="26">
        <f t="shared" si="304"/>
        <v>16</v>
      </c>
      <c r="AM5444" s="94" t="str">
        <f t="shared" si="305"/>
        <v>6/16 Log In</v>
      </c>
      <c r="AN5444" s="172">
        <v>45824.59983796296</v>
      </c>
      <c r="AO5444" s="69" t="s">
        <v>255</v>
      </c>
      <c r="AP5444" s="69" t="s">
        <v>1913</v>
      </c>
      <c r="AQ5444" s="69" t="s">
        <v>255</v>
      </c>
      <c r="AR5444" s="69" t="s">
        <v>1916</v>
      </c>
    </row>
    <row r="5445" spans="36:44" ht="14.4">
      <c r="AJ5445" s="26" t="str">
        <f>VLOOKUP(AQ5445,'user list'!A:B,2,0)</f>
        <v>BPLD</v>
      </c>
      <c r="AK5445" s="26">
        <f t="shared" si="303"/>
        <v>6</v>
      </c>
      <c r="AL5445" s="26">
        <f t="shared" si="304"/>
        <v>16</v>
      </c>
      <c r="AM5445" s="94" t="str">
        <f t="shared" si="305"/>
        <v>6/16 Log In</v>
      </c>
      <c r="AN5445" s="172">
        <v>45824.601319444446</v>
      </c>
      <c r="AO5445" s="69" t="s">
        <v>194</v>
      </c>
      <c r="AP5445" s="69" t="s">
        <v>1913</v>
      </c>
      <c r="AQ5445" s="69" t="s">
        <v>194</v>
      </c>
      <c r="AR5445" s="69" t="s">
        <v>1916</v>
      </c>
    </row>
    <row r="5446" spans="36:44" ht="14.4">
      <c r="AJ5446" s="26" t="str">
        <f>VLOOKUP(AQ5446,'user list'!A:B,2,0)</f>
        <v>CAD</v>
      </c>
      <c r="AK5446" s="26">
        <f t="shared" si="303"/>
        <v>6</v>
      </c>
      <c r="AL5446" s="26">
        <f t="shared" si="304"/>
        <v>16</v>
      </c>
      <c r="AM5446" s="94" t="str">
        <f t="shared" si="305"/>
        <v>6/16 Log Off</v>
      </c>
      <c r="AN5446" s="172">
        <v>45824.601481481484</v>
      </c>
      <c r="AO5446" s="69" t="s">
        <v>196</v>
      </c>
      <c r="AP5446" s="69" t="s">
        <v>1913</v>
      </c>
      <c r="AQ5446" s="69" t="s">
        <v>196</v>
      </c>
      <c r="AR5446" s="69" t="s">
        <v>1917</v>
      </c>
    </row>
    <row r="5447" spans="36:44" ht="14.4">
      <c r="AJ5447" s="26" t="str">
        <f>VLOOKUP(AQ5447,'user list'!A:B,2,0)</f>
        <v>OCM</v>
      </c>
      <c r="AK5447" s="26">
        <f t="shared" si="303"/>
        <v>6</v>
      </c>
      <c r="AL5447" s="26">
        <f t="shared" si="304"/>
        <v>16</v>
      </c>
      <c r="AM5447" s="94" t="str">
        <f t="shared" si="305"/>
        <v>6/16 Log In</v>
      </c>
      <c r="AN5447" s="172">
        <v>45824.602731481478</v>
      </c>
      <c r="AO5447" s="69" t="s">
        <v>235</v>
      </c>
      <c r="AP5447" s="69" t="s">
        <v>1913</v>
      </c>
      <c r="AQ5447" s="69" t="s">
        <v>235</v>
      </c>
      <c r="AR5447" s="69" t="s">
        <v>1916</v>
      </c>
    </row>
    <row r="5448" spans="36:44" ht="14.4">
      <c r="AJ5448" s="26" t="str">
        <f>VLOOKUP(AQ5448,'user list'!A:B,2,0)</f>
        <v>Admin</v>
      </c>
      <c r="AK5448" s="26">
        <f t="shared" si="303"/>
        <v>6</v>
      </c>
      <c r="AL5448" s="26">
        <f t="shared" si="304"/>
        <v>16</v>
      </c>
      <c r="AM5448" s="94" t="str">
        <f t="shared" si="305"/>
        <v>6/16 Log In</v>
      </c>
      <c r="AN5448" s="172">
        <v>45824.604131944441</v>
      </c>
      <c r="AO5448" s="69" t="s">
        <v>186</v>
      </c>
      <c r="AP5448" s="69" t="s">
        <v>1913</v>
      </c>
      <c r="AQ5448" s="69" t="s">
        <v>186</v>
      </c>
      <c r="AR5448" s="69" t="s">
        <v>1916</v>
      </c>
    </row>
    <row r="5449" spans="36:44" ht="14.4">
      <c r="AJ5449" s="26" t="str">
        <f>VLOOKUP(AQ5449,'user list'!A:B,2,0)</f>
        <v>Admin</v>
      </c>
      <c r="AK5449" s="26">
        <f t="shared" si="303"/>
        <v>6</v>
      </c>
      <c r="AL5449" s="26">
        <f t="shared" si="304"/>
        <v>16</v>
      </c>
      <c r="AM5449" s="94" t="str">
        <f t="shared" si="305"/>
        <v>6/16 Log In</v>
      </c>
      <c r="AN5449" s="172">
        <v>45824.606030092589</v>
      </c>
      <c r="AO5449" s="69" t="s">
        <v>186</v>
      </c>
      <c r="AP5449" s="69" t="s">
        <v>1913</v>
      </c>
      <c r="AQ5449" s="69" t="s">
        <v>186</v>
      </c>
      <c r="AR5449" s="69" t="s">
        <v>1916</v>
      </c>
    </row>
    <row r="5450" spans="36:44" ht="14.4">
      <c r="AJ5450" s="26" t="str">
        <f>VLOOKUP(AQ5450,'user list'!A:B,2,0)</f>
        <v>LEDIPO</v>
      </c>
      <c r="AK5450" s="26">
        <f t="shared" si="303"/>
        <v>6</v>
      </c>
      <c r="AL5450" s="26">
        <f t="shared" si="304"/>
        <v>16</v>
      </c>
      <c r="AM5450" s="94" t="str">
        <f t="shared" si="305"/>
        <v>6/16 Log Off</v>
      </c>
      <c r="AN5450" s="172">
        <v>45824.606192129628</v>
      </c>
      <c r="AO5450" s="69" t="s">
        <v>222</v>
      </c>
      <c r="AP5450" s="69" t="s">
        <v>1913</v>
      </c>
      <c r="AQ5450" s="69" t="s">
        <v>222</v>
      </c>
      <c r="AR5450" s="69" t="s">
        <v>1917</v>
      </c>
    </row>
    <row r="5451" spans="36:44" ht="14.4">
      <c r="AJ5451" s="26" t="str">
        <f>VLOOKUP(AQ5451,'user list'!A:B,2,0)</f>
        <v>CVD</v>
      </c>
      <c r="AK5451" s="26">
        <f t="shared" si="303"/>
        <v>6</v>
      </c>
      <c r="AL5451" s="26">
        <f t="shared" si="304"/>
        <v>16</v>
      </c>
      <c r="AM5451" s="94" t="str">
        <f t="shared" si="305"/>
        <v>6/16 Log Off</v>
      </c>
      <c r="AN5451" s="172">
        <v>45824.606840277775</v>
      </c>
      <c r="AO5451" s="69" t="s">
        <v>208</v>
      </c>
      <c r="AP5451" s="69" t="s">
        <v>1913</v>
      </c>
      <c r="AQ5451" s="69" t="s">
        <v>208</v>
      </c>
      <c r="AR5451" s="69" t="s">
        <v>1917</v>
      </c>
    </row>
    <row r="5452" spans="36:44" ht="14.4">
      <c r="AJ5452" s="26" t="str">
        <f>VLOOKUP(AQ5452,'user list'!A:B,2,0)</f>
        <v>LEDIPO</v>
      </c>
      <c r="AK5452" s="26">
        <f t="shared" si="303"/>
        <v>6</v>
      </c>
      <c r="AL5452" s="26">
        <f t="shared" si="304"/>
        <v>16</v>
      </c>
      <c r="AM5452" s="94" t="str">
        <f t="shared" si="305"/>
        <v>6/16 Log In</v>
      </c>
      <c r="AN5452" s="172">
        <v>45824.607060185182</v>
      </c>
      <c r="AO5452" s="69" t="s">
        <v>222</v>
      </c>
      <c r="AP5452" s="69" t="s">
        <v>1913</v>
      </c>
      <c r="AQ5452" s="69" t="s">
        <v>222</v>
      </c>
      <c r="AR5452" s="69" t="s">
        <v>1916</v>
      </c>
    </row>
    <row r="5453" spans="36:44" ht="14.4">
      <c r="AJ5453" s="26" t="str">
        <f>VLOOKUP(AQ5453,'user list'!A:B,2,0)</f>
        <v>ITDD</v>
      </c>
      <c r="AK5453" s="26">
        <f t="shared" si="303"/>
        <v>6</v>
      </c>
      <c r="AL5453" s="26">
        <f t="shared" si="304"/>
        <v>16</v>
      </c>
      <c r="AM5453" s="94" t="str">
        <f t="shared" si="305"/>
        <v>6/16 Log Off</v>
      </c>
      <c r="AN5453" s="172">
        <v>45824.607581018521</v>
      </c>
      <c r="AO5453" s="69" t="s">
        <v>219</v>
      </c>
      <c r="AP5453" s="69" t="s">
        <v>1913</v>
      </c>
      <c r="AQ5453" s="69" t="s">
        <v>219</v>
      </c>
      <c r="AR5453" s="69" t="s">
        <v>1917</v>
      </c>
    </row>
    <row r="5454" spans="36:44" ht="14.4">
      <c r="AJ5454" s="26" t="str">
        <f>VLOOKUP(AQ5454,'user list'!A:B,2,0)</f>
        <v>ITDD</v>
      </c>
      <c r="AK5454" s="26">
        <f t="shared" si="303"/>
        <v>6</v>
      </c>
      <c r="AL5454" s="26">
        <f t="shared" si="304"/>
        <v>16</v>
      </c>
      <c r="AM5454" s="94" t="str">
        <f t="shared" si="305"/>
        <v>6/16 Log In</v>
      </c>
      <c r="AN5454" s="172">
        <v>45824.607615740744</v>
      </c>
      <c r="AO5454" s="69" t="s">
        <v>219</v>
      </c>
      <c r="AP5454" s="69" t="s">
        <v>1913</v>
      </c>
      <c r="AQ5454" s="69" t="s">
        <v>219</v>
      </c>
      <c r="AR5454" s="69" t="s">
        <v>1916</v>
      </c>
    </row>
    <row r="5455" spans="36:44" ht="14.4">
      <c r="AJ5455" s="26" t="str">
        <f>VLOOKUP(AQ5455,'user list'!A:B,2,0)</f>
        <v>Admin</v>
      </c>
      <c r="AK5455" s="26">
        <f t="shared" si="303"/>
        <v>6</v>
      </c>
      <c r="AL5455" s="26">
        <f t="shared" si="304"/>
        <v>16</v>
      </c>
      <c r="AM5455" s="94" t="str">
        <f t="shared" si="305"/>
        <v>6/16 Log In</v>
      </c>
      <c r="AN5455" s="172">
        <v>45824.608055555553</v>
      </c>
      <c r="AO5455" s="69" t="s">
        <v>186</v>
      </c>
      <c r="AP5455" s="69" t="s">
        <v>1913</v>
      </c>
      <c r="AQ5455" s="69" t="s">
        <v>186</v>
      </c>
      <c r="AR5455" s="69" t="s">
        <v>1916</v>
      </c>
    </row>
    <row r="5456" spans="36:44" ht="14.4">
      <c r="AJ5456" s="26" t="str">
        <f>VLOOKUP(AQ5456,'user list'!A:B,2,0)</f>
        <v>CVD</v>
      </c>
      <c r="AK5456" s="26">
        <f t="shared" si="303"/>
        <v>6</v>
      </c>
      <c r="AL5456" s="26">
        <f t="shared" si="304"/>
        <v>16</v>
      </c>
      <c r="AM5456" s="94" t="str">
        <f t="shared" si="305"/>
        <v>6/16 Log In</v>
      </c>
      <c r="AN5456" s="172">
        <v>45824.609178240738</v>
      </c>
      <c r="AO5456" s="69" t="s">
        <v>208</v>
      </c>
      <c r="AP5456" s="69" t="s">
        <v>1913</v>
      </c>
      <c r="AQ5456" s="69" t="s">
        <v>208</v>
      </c>
      <c r="AR5456" s="69" t="s">
        <v>1916</v>
      </c>
    </row>
    <row r="5457" spans="36:44" ht="14.4">
      <c r="AJ5457" s="26" t="str">
        <f>VLOOKUP(AQ5457,'user list'!A:B,2,0)</f>
        <v>SSDD</v>
      </c>
      <c r="AK5457" s="26">
        <f t="shared" si="303"/>
        <v>6</v>
      </c>
      <c r="AL5457" s="26">
        <f t="shared" si="304"/>
        <v>16</v>
      </c>
      <c r="AM5457" s="94" t="str">
        <f t="shared" si="305"/>
        <v>6/16 Log In</v>
      </c>
      <c r="AN5457" s="172">
        <v>45824.610671296294</v>
      </c>
      <c r="AO5457" s="69" t="s">
        <v>273</v>
      </c>
      <c r="AP5457" s="69" t="s">
        <v>1913</v>
      </c>
      <c r="AQ5457" s="69" t="s">
        <v>273</v>
      </c>
      <c r="AR5457" s="69" t="s">
        <v>1916</v>
      </c>
    </row>
    <row r="5458" spans="36:44" ht="14.4">
      <c r="AJ5458" s="26" t="str">
        <f>VLOOKUP(AQ5458,'user list'!A:B,2,0)</f>
        <v>DBO</v>
      </c>
      <c r="AK5458" s="26">
        <f t="shared" si="303"/>
        <v>6</v>
      </c>
      <c r="AL5458" s="26">
        <f t="shared" si="304"/>
        <v>16</v>
      </c>
      <c r="AM5458" s="94" t="str">
        <f t="shared" si="305"/>
        <v>6/16 Log Off</v>
      </c>
      <c r="AN5458" s="172">
        <v>45824.610717592594</v>
      </c>
      <c r="AO5458" s="69" t="s">
        <v>209</v>
      </c>
      <c r="AP5458" s="69" t="s">
        <v>1913</v>
      </c>
      <c r="AQ5458" s="69" t="s">
        <v>209</v>
      </c>
      <c r="AR5458" s="69" t="s">
        <v>1917</v>
      </c>
    </row>
    <row r="5459" spans="36:44" ht="14.4">
      <c r="AJ5459" s="26" t="str">
        <f>VLOOKUP(AQ5459,'user list'!A:B,2,0)</f>
        <v>BPLD</v>
      </c>
      <c r="AK5459" s="26">
        <f t="shared" si="303"/>
        <v>6</v>
      </c>
      <c r="AL5459" s="26">
        <f t="shared" si="304"/>
        <v>16</v>
      </c>
      <c r="AM5459" s="94" t="str">
        <f t="shared" si="305"/>
        <v>6/16 Log Off</v>
      </c>
      <c r="AN5459" s="172">
        <v>45824.612395833334</v>
      </c>
      <c r="AO5459" s="69" t="s">
        <v>194</v>
      </c>
      <c r="AP5459" s="69" t="s">
        <v>1913</v>
      </c>
      <c r="AQ5459" s="69" t="s">
        <v>194</v>
      </c>
      <c r="AR5459" s="69" t="s">
        <v>1917</v>
      </c>
    </row>
    <row r="5460" spans="36:44" ht="14.4">
      <c r="AJ5460" s="26" t="str">
        <f>VLOOKUP(AQ5460,'user list'!A:B,2,0)</f>
        <v>BPLD</v>
      </c>
      <c r="AK5460" s="26">
        <f t="shared" si="303"/>
        <v>6</v>
      </c>
      <c r="AL5460" s="26">
        <f t="shared" si="304"/>
        <v>16</v>
      </c>
      <c r="AM5460" s="94" t="str">
        <f t="shared" si="305"/>
        <v>6/16 Log In</v>
      </c>
      <c r="AN5460" s="172">
        <v>45824.612650462965</v>
      </c>
      <c r="AO5460" s="69" t="s">
        <v>194</v>
      </c>
      <c r="AP5460" s="69" t="s">
        <v>1913</v>
      </c>
      <c r="AQ5460" s="69" t="s">
        <v>194</v>
      </c>
      <c r="AR5460" s="69" t="s">
        <v>1916</v>
      </c>
    </row>
    <row r="5461" spans="36:44" ht="14.4">
      <c r="AJ5461" s="26" t="str">
        <f>VLOOKUP(AQ5461,'user list'!A:B,2,0)</f>
        <v>DOE</v>
      </c>
      <c r="AK5461" s="26">
        <f t="shared" si="303"/>
        <v>6</v>
      </c>
      <c r="AL5461" s="26">
        <f t="shared" si="304"/>
        <v>16</v>
      </c>
      <c r="AM5461" s="94" t="str">
        <f t="shared" si="305"/>
        <v>6/16 Log In</v>
      </c>
      <c r="AN5461" s="172">
        <v>45824.613321759258</v>
      </c>
      <c r="AO5461" s="69" t="s">
        <v>211</v>
      </c>
      <c r="AP5461" s="69" t="s">
        <v>1913</v>
      </c>
      <c r="AQ5461" s="69" t="s">
        <v>211</v>
      </c>
      <c r="AR5461" s="69" t="s">
        <v>1916</v>
      </c>
    </row>
    <row r="5462" spans="36:44" ht="14.4">
      <c r="AJ5462" s="26" t="str">
        <f>VLOOKUP(AQ5462,'user list'!A:B,2,0)</f>
        <v>OCA</v>
      </c>
      <c r="AK5462" s="26">
        <f t="shared" si="303"/>
        <v>6</v>
      </c>
      <c r="AL5462" s="26">
        <f t="shared" si="304"/>
        <v>16</v>
      </c>
      <c r="AM5462" s="94" t="str">
        <f t="shared" si="305"/>
        <v>6/16 Log Off</v>
      </c>
      <c r="AN5462" s="172">
        <v>45824.614479166667</v>
      </c>
      <c r="AO5462" s="69" t="s">
        <v>228</v>
      </c>
      <c r="AP5462" s="69" t="s">
        <v>1913</v>
      </c>
      <c r="AQ5462" s="69" t="s">
        <v>228</v>
      </c>
      <c r="AR5462" s="69" t="s">
        <v>1917</v>
      </c>
    </row>
    <row r="5463" spans="36:44" ht="14.4">
      <c r="AJ5463" s="26" t="str">
        <f>VLOOKUP(AQ5463,'user list'!A:B,2,0)</f>
        <v>OCA</v>
      </c>
      <c r="AK5463" s="26">
        <f t="shared" si="303"/>
        <v>6</v>
      </c>
      <c r="AL5463" s="26">
        <f t="shared" si="304"/>
        <v>16</v>
      </c>
      <c r="AM5463" s="94" t="str">
        <f t="shared" si="305"/>
        <v>6/16 Log In</v>
      </c>
      <c r="AN5463" s="172">
        <v>45824.614641203705</v>
      </c>
      <c r="AO5463" s="69" t="s">
        <v>228</v>
      </c>
      <c r="AP5463" s="69" t="s">
        <v>1913</v>
      </c>
      <c r="AQ5463" s="69" t="s">
        <v>228</v>
      </c>
      <c r="AR5463" s="69" t="s">
        <v>1916</v>
      </c>
    </row>
    <row r="5464" spans="36:44" ht="14.4">
      <c r="AJ5464" s="26" t="str">
        <f>VLOOKUP(AQ5464,'user list'!A:B,2,0)</f>
        <v>OCM</v>
      </c>
      <c r="AK5464" s="26">
        <f t="shared" si="303"/>
        <v>6</v>
      </c>
      <c r="AL5464" s="26">
        <f t="shared" si="304"/>
        <v>16</v>
      </c>
      <c r="AM5464" s="94" t="str">
        <f t="shared" si="305"/>
        <v>6/16 Log Off</v>
      </c>
      <c r="AN5464" s="172">
        <v>45824.614710648151</v>
      </c>
      <c r="AO5464" s="69" t="s">
        <v>232</v>
      </c>
      <c r="AP5464" s="69" t="s">
        <v>1913</v>
      </c>
      <c r="AQ5464" s="69" t="s">
        <v>232</v>
      </c>
      <c r="AR5464" s="69" t="s">
        <v>1917</v>
      </c>
    </row>
    <row r="5465" spans="36:44" ht="14.4">
      <c r="AJ5465" s="26" t="str">
        <f>VLOOKUP(AQ5465,'user list'!A:B,2,0)</f>
        <v>OCM</v>
      </c>
      <c r="AK5465" s="26">
        <f t="shared" si="303"/>
        <v>6</v>
      </c>
      <c r="AL5465" s="26">
        <f t="shared" si="304"/>
        <v>16</v>
      </c>
      <c r="AM5465" s="94" t="str">
        <f t="shared" si="305"/>
        <v>6/16 Log In</v>
      </c>
      <c r="AN5465" s="172">
        <v>45824.616226851853</v>
      </c>
      <c r="AO5465" s="69" t="s">
        <v>232</v>
      </c>
      <c r="AP5465" s="69" t="s">
        <v>1913</v>
      </c>
      <c r="AQ5465" s="69" t="s">
        <v>232</v>
      </c>
      <c r="AR5465" s="69" t="s">
        <v>1916</v>
      </c>
    </row>
    <row r="5466" spans="36:44" ht="14.4">
      <c r="AJ5466" s="26" t="str">
        <f>VLOOKUP(AQ5466,'user list'!A:B,2,0)</f>
        <v>CBD</v>
      </c>
      <c r="AK5466" s="26">
        <f t="shared" si="303"/>
        <v>6</v>
      </c>
      <c r="AL5466" s="26">
        <f t="shared" si="304"/>
        <v>16</v>
      </c>
      <c r="AM5466" s="94" t="str">
        <f t="shared" si="305"/>
        <v>6/16 Log In</v>
      </c>
      <c r="AN5466" s="172">
        <v>45824.616284722222</v>
      </c>
      <c r="AO5466" s="69" t="s">
        <v>197</v>
      </c>
      <c r="AP5466" s="69" t="s">
        <v>1913</v>
      </c>
      <c r="AQ5466" s="69" t="s">
        <v>197</v>
      </c>
      <c r="AR5466" s="69" t="s">
        <v>1916</v>
      </c>
    </row>
    <row r="5467" spans="36:44" ht="14.4">
      <c r="AJ5467" s="26" t="str">
        <f>VLOOKUP(AQ5467,'user list'!A:B,2,0)</f>
        <v>OCM</v>
      </c>
      <c r="AK5467" s="26">
        <f t="shared" si="303"/>
        <v>6</v>
      </c>
      <c r="AL5467" s="26">
        <f t="shared" si="304"/>
        <v>16</v>
      </c>
      <c r="AM5467" s="94" t="str">
        <f t="shared" si="305"/>
        <v>6/16 Log In</v>
      </c>
      <c r="AN5467" s="172">
        <v>45824.616678240738</v>
      </c>
      <c r="AO5467" s="69" t="s">
        <v>230</v>
      </c>
      <c r="AP5467" s="69" t="s">
        <v>1913</v>
      </c>
      <c r="AQ5467" s="69" t="s">
        <v>230</v>
      </c>
      <c r="AR5467" s="69" t="s">
        <v>1916</v>
      </c>
    </row>
    <row r="5468" spans="36:44" ht="14.4">
      <c r="AJ5468" s="26" t="str">
        <f>VLOOKUP(AQ5468,'user list'!A:B,2,0)</f>
        <v>TTMD</v>
      </c>
      <c r="AK5468" s="26">
        <f t="shared" si="303"/>
        <v>6</v>
      </c>
      <c r="AL5468" s="26">
        <f t="shared" si="304"/>
        <v>16</v>
      </c>
      <c r="AM5468" s="94" t="str">
        <f t="shared" si="305"/>
        <v>6/16 Log Off</v>
      </c>
      <c r="AN5468" s="172">
        <v>45824.61681712963</v>
      </c>
      <c r="AO5468" s="69" t="s">
        <v>278</v>
      </c>
      <c r="AP5468" s="69" t="s">
        <v>1913</v>
      </c>
      <c r="AQ5468" s="69" t="s">
        <v>278</v>
      </c>
      <c r="AR5468" s="69" t="s">
        <v>1917</v>
      </c>
    </row>
    <row r="5469" spans="36:44" ht="14.4">
      <c r="AJ5469" s="26" t="str">
        <f>VLOOKUP(AQ5469,'user list'!A:B,2,0)</f>
        <v>TTMD</v>
      </c>
      <c r="AK5469" s="26">
        <f t="shared" si="303"/>
        <v>6</v>
      </c>
      <c r="AL5469" s="26">
        <f t="shared" si="304"/>
        <v>16</v>
      </c>
      <c r="AM5469" s="94" t="str">
        <f t="shared" si="305"/>
        <v>6/16 Log In</v>
      </c>
      <c r="AN5469" s="172">
        <v>45824.617002314815</v>
      </c>
      <c r="AO5469" s="69" t="s">
        <v>278</v>
      </c>
      <c r="AP5469" s="69" t="s">
        <v>1913</v>
      </c>
      <c r="AQ5469" s="69" t="s">
        <v>278</v>
      </c>
      <c r="AR5469" s="69" t="s">
        <v>1916</v>
      </c>
    </row>
    <row r="5470" spans="36:44" ht="14.4">
      <c r="AJ5470" s="26" t="str">
        <f>VLOOKUP(AQ5470,'user list'!A:B,2,0)</f>
        <v>CCESD</v>
      </c>
      <c r="AK5470" s="26">
        <f t="shared" si="303"/>
        <v>6</v>
      </c>
      <c r="AL5470" s="26">
        <f t="shared" si="304"/>
        <v>16</v>
      </c>
      <c r="AM5470" s="94" t="str">
        <f t="shared" si="305"/>
        <v>6/16 Log Off</v>
      </c>
      <c r="AN5470" s="172">
        <v>45824.617476851854</v>
      </c>
      <c r="AO5470" s="69" t="s">
        <v>284</v>
      </c>
      <c r="AP5470" s="69" t="s">
        <v>1913</v>
      </c>
      <c r="AQ5470" s="69" t="s">
        <v>284</v>
      </c>
      <c r="AR5470" s="69" t="s">
        <v>1917</v>
      </c>
    </row>
    <row r="5471" spans="36:44" ht="14.4">
      <c r="AJ5471" s="26" t="str">
        <f>VLOOKUP(AQ5471,'user list'!A:B,2,0)</f>
        <v>CHD</v>
      </c>
      <c r="AK5471" s="26">
        <f t="shared" si="303"/>
        <v>6</v>
      </c>
      <c r="AL5471" s="26">
        <f t="shared" si="304"/>
        <v>16</v>
      </c>
      <c r="AM5471" s="94" t="str">
        <f t="shared" si="305"/>
        <v>6/16 Log Off</v>
      </c>
      <c r="AN5471" s="172">
        <v>45824.618425925924</v>
      </c>
      <c r="AO5471" s="69" t="s">
        <v>203</v>
      </c>
      <c r="AP5471" s="69" t="s">
        <v>1913</v>
      </c>
      <c r="AQ5471" s="69" t="s">
        <v>203</v>
      </c>
      <c r="AR5471" s="69" t="s">
        <v>1917</v>
      </c>
    </row>
    <row r="5472" spans="36:44" ht="14.4">
      <c r="AJ5472" s="26" t="str">
        <f>VLOOKUP(AQ5472,'user list'!A:B,2,0)</f>
        <v>Admin</v>
      </c>
      <c r="AK5472" s="26">
        <f t="shared" si="303"/>
        <v>6</v>
      </c>
      <c r="AL5472" s="26">
        <f t="shared" si="304"/>
        <v>16</v>
      </c>
      <c r="AM5472" s="94" t="str">
        <f t="shared" si="305"/>
        <v>6/16 Log In</v>
      </c>
      <c r="AN5472" s="172">
        <v>45824.621157407404</v>
      </c>
      <c r="AO5472" s="69" t="s">
        <v>186</v>
      </c>
      <c r="AP5472" s="69" t="s">
        <v>1913</v>
      </c>
      <c r="AQ5472" s="69" t="s">
        <v>186</v>
      </c>
      <c r="AR5472" s="69" t="s">
        <v>1916</v>
      </c>
    </row>
    <row r="5473" spans="36:44" ht="14.4">
      <c r="AJ5473" s="26" t="str">
        <f>VLOOKUP(AQ5473,'user list'!A:B,2,0)</f>
        <v>CHD</v>
      </c>
      <c r="AK5473" s="26">
        <f t="shared" si="303"/>
        <v>6</v>
      </c>
      <c r="AL5473" s="26">
        <f t="shared" si="304"/>
        <v>16</v>
      </c>
      <c r="AM5473" s="94" t="str">
        <f t="shared" si="305"/>
        <v>6/16 Log In</v>
      </c>
      <c r="AN5473" s="172">
        <v>45824.621493055558</v>
      </c>
      <c r="AO5473" s="69" t="s">
        <v>203</v>
      </c>
      <c r="AP5473" s="69" t="s">
        <v>1913</v>
      </c>
      <c r="AQ5473" s="69" t="s">
        <v>203</v>
      </c>
      <c r="AR5473" s="69" t="s">
        <v>1916</v>
      </c>
    </row>
    <row r="5474" spans="36:44" ht="14.4">
      <c r="AJ5474" s="26" t="str">
        <f>VLOOKUP(AQ5474,'user list'!A:B,2,0)</f>
        <v>CTO</v>
      </c>
      <c r="AK5474" s="26">
        <f t="shared" si="303"/>
        <v>6</v>
      </c>
      <c r="AL5474" s="26">
        <f t="shared" si="304"/>
        <v>16</v>
      </c>
      <c r="AM5474" s="94" t="str">
        <f t="shared" si="305"/>
        <v>6/16 Log Off</v>
      </c>
      <c r="AN5474" s="172">
        <v>45824.623159722221</v>
      </c>
      <c r="AO5474" s="69" t="s">
        <v>207</v>
      </c>
      <c r="AP5474" s="69" t="s">
        <v>1913</v>
      </c>
      <c r="AQ5474" s="69" t="s">
        <v>207</v>
      </c>
      <c r="AR5474" s="69" t="s">
        <v>1917</v>
      </c>
    </row>
    <row r="5475" spans="36:44" ht="14.4">
      <c r="AJ5475" s="26" t="str">
        <f>VLOOKUP(AQ5475,'user list'!A:B,2,0)</f>
        <v>CTO</v>
      </c>
      <c r="AK5475" s="26">
        <f t="shared" ref="AK5475:AK5538" si="306">MONTH(AN5475)</f>
        <v>6</v>
      </c>
      <c r="AL5475" s="26">
        <f t="shared" ref="AL5475:AL5538" si="307">DAY(AN5475)</f>
        <v>16</v>
      </c>
      <c r="AM5475" s="94" t="str">
        <f t="shared" ref="AM5475:AM5538" si="308">AK5475&amp;"/"&amp;AL5475&amp;" "&amp;AR5475</f>
        <v>6/16 Log In</v>
      </c>
      <c r="AN5475" s="172">
        <v>45824.62327546296</v>
      </c>
      <c r="AO5475" s="69" t="s">
        <v>207</v>
      </c>
      <c r="AP5475" s="69" t="s">
        <v>1913</v>
      </c>
      <c r="AQ5475" s="69" t="s">
        <v>207</v>
      </c>
      <c r="AR5475" s="69" t="s">
        <v>1916</v>
      </c>
    </row>
    <row r="5476" spans="36:44" ht="14.4">
      <c r="AJ5476" s="26" t="str">
        <f>VLOOKUP(AQ5476,'user list'!A:B,2,0)</f>
        <v>Admin</v>
      </c>
      <c r="AK5476" s="26">
        <f t="shared" si="306"/>
        <v>6</v>
      </c>
      <c r="AL5476" s="26">
        <f t="shared" si="307"/>
        <v>16</v>
      </c>
      <c r="AM5476" s="94" t="str">
        <f t="shared" si="308"/>
        <v>6/16 Log In</v>
      </c>
      <c r="AN5476" s="172">
        <v>45824.624895833331</v>
      </c>
      <c r="AO5476" s="69" t="s">
        <v>186</v>
      </c>
      <c r="AP5476" s="69" t="s">
        <v>1913</v>
      </c>
      <c r="AQ5476" s="69" t="s">
        <v>186</v>
      </c>
      <c r="AR5476" s="69" t="s">
        <v>1916</v>
      </c>
    </row>
    <row r="5477" spans="36:44" ht="14.4">
      <c r="AJ5477" s="26" t="str">
        <f>VLOOKUP(AQ5477,'user list'!A:B,2,0)</f>
        <v>OCM</v>
      </c>
      <c r="AK5477" s="26">
        <f t="shared" si="306"/>
        <v>6</v>
      </c>
      <c r="AL5477" s="26">
        <f t="shared" si="307"/>
        <v>16</v>
      </c>
      <c r="AM5477" s="94" t="str">
        <f t="shared" si="308"/>
        <v>6/16 Log In</v>
      </c>
      <c r="AN5477" s="172">
        <v>45824.62641203704</v>
      </c>
      <c r="AO5477" s="69" t="s">
        <v>236</v>
      </c>
      <c r="AP5477" s="69" t="s">
        <v>1913</v>
      </c>
      <c r="AQ5477" s="69" t="s">
        <v>236</v>
      </c>
      <c r="AR5477" s="69" t="s">
        <v>1916</v>
      </c>
    </row>
    <row r="5478" spans="36:44" ht="14.4">
      <c r="AJ5478" s="26" t="str">
        <f>VLOOKUP(AQ5478,'user list'!A:B,2,0)</f>
        <v>LEDIPO</v>
      </c>
      <c r="AK5478" s="26">
        <f t="shared" si="306"/>
        <v>6</v>
      </c>
      <c r="AL5478" s="26">
        <f t="shared" si="307"/>
        <v>16</v>
      </c>
      <c r="AM5478" s="94" t="str">
        <f t="shared" si="308"/>
        <v>6/16 Log Off</v>
      </c>
      <c r="AN5478" s="172">
        <v>45824.62909722222</v>
      </c>
      <c r="AO5478" s="69" t="s">
        <v>222</v>
      </c>
      <c r="AP5478" s="69" t="s">
        <v>1913</v>
      </c>
      <c r="AQ5478" s="69" t="s">
        <v>222</v>
      </c>
      <c r="AR5478" s="69" t="s">
        <v>1917</v>
      </c>
    </row>
    <row r="5479" spans="36:44" ht="14.4">
      <c r="AJ5479" s="26" t="str">
        <f>VLOOKUP(AQ5479,'user list'!A:B,2,0)</f>
        <v>LEDIPO</v>
      </c>
      <c r="AK5479" s="26">
        <f t="shared" si="306"/>
        <v>6</v>
      </c>
      <c r="AL5479" s="26">
        <f t="shared" si="307"/>
        <v>16</v>
      </c>
      <c r="AM5479" s="94" t="str">
        <f t="shared" si="308"/>
        <v>6/16 Log In</v>
      </c>
      <c r="AN5479" s="172">
        <v>45824.629328703704</v>
      </c>
      <c r="AO5479" s="69" t="s">
        <v>222</v>
      </c>
      <c r="AP5479" s="69" t="s">
        <v>1913</v>
      </c>
      <c r="AQ5479" s="69" t="s">
        <v>222</v>
      </c>
      <c r="AR5479" s="69" t="s">
        <v>1916</v>
      </c>
    </row>
    <row r="5480" spans="36:44" ht="14.4">
      <c r="AJ5480" s="26" t="str">
        <f>VLOOKUP(AQ5480,'user list'!A:B,2,0)</f>
        <v>QCPL</v>
      </c>
      <c r="AK5480" s="26">
        <f t="shared" si="306"/>
        <v>6</v>
      </c>
      <c r="AL5480" s="26">
        <f t="shared" si="307"/>
        <v>16</v>
      </c>
      <c r="AM5480" s="94" t="str">
        <f t="shared" si="308"/>
        <v>6/16 Log In</v>
      </c>
      <c r="AN5480" s="172">
        <v>45824.630312499998</v>
      </c>
      <c r="AO5480" s="69" t="s">
        <v>268</v>
      </c>
      <c r="AP5480" s="69" t="s">
        <v>1913</v>
      </c>
      <c r="AQ5480" s="69" t="s">
        <v>268</v>
      </c>
      <c r="AR5480" s="69" t="s">
        <v>1916</v>
      </c>
    </row>
    <row r="5481" spans="36:44" ht="14.4">
      <c r="AJ5481" s="26" t="str">
        <f>VLOOKUP(AQ5481,'user list'!A:B,2,0)</f>
        <v>CVD</v>
      </c>
      <c r="AK5481" s="26">
        <f t="shared" si="306"/>
        <v>6</v>
      </c>
      <c r="AL5481" s="26">
        <f t="shared" si="307"/>
        <v>16</v>
      </c>
      <c r="AM5481" s="94" t="str">
        <f t="shared" si="308"/>
        <v>6/16 Log Off</v>
      </c>
      <c r="AN5481" s="172">
        <v>45824.63076388889</v>
      </c>
      <c r="AO5481" s="69" t="s">
        <v>208</v>
      </c>
      <c r="AP5481" s="69" t="s">
        <v>1913</v>
      </c>
      <c r="AQ5481" s="69" t="s">
        <v>208</v>
      </c>
      <c r="AR5481" s="69" t="s">
        <v>1917</v>
      </c>
    </row>
    <row r="5482" spans="36:44" ht="14.4">
      <c r="AJ5482" s="26" t="str">
        <f>VLOOKUP(AQ5482,'user list'!A:B,2,0)</f>
        <v>CVD</v>
      </c>
      <c r="AK5482" s="26">
        <f t="shared" si="306"/>
        <v>6</v>
      </c>
      <c r="AL5482" s="26">
        <f t="shared" si="307"/>
        <v>16</v>
      </c>
      <c r="AM5482" s="94" t="str">
        <f t="shared" si="308"/>
        <v>6/16 Log In</v>
      </c>
      <c r="AN5482" s="172">
        <v>45824.630949074075</v>
      </c>
      <c r="AO5482" s="69" t="s">
        <v>208</v>
      </c>
      <c r="AP5482" s="69" t="s">
        <v>1913</v>
      </c>
      <c r="AQ5482" s="69" t="s">
        <v>208</v>
      </c>
      <c r="AR5482" s="69" t="s">
        <v>1916</v>
      </c>
    </row>
    <row r="5483" spans="36:44" ht="14.4">
      <c r="AJ5483" s="26" t="str">
        <f>VLOOKUP(AQ5483,'user list'!A:B,2,0)</f>
        <v>OCM</v>
      </c>
      <c r="AK5483" s="26">
        <f t="shared" si="306"/>
        <v>6</v>
      </c>
      <c r="AL5483" s="26">
        <f t="shared" si="307"/>
        <v>16</v>
      </c>
      <c r="AM5483" s="94" t="str">
        <f t="shared" si="308"/>
        <v>6/16 Log In</v>
      </c>
      <c r="AN5483" s="172">
        <v>45824.631377314814</v>
      </c>
      <c r="AO5483" s="69" t="s">
        <v>232</v>
      </c>
      <c r="AP5483" s="69" t="s">
        <v>1913</v>
      </c>
      <c r="AQ5483" s="69" t="s">
        <v>232</v>
      </c>
      <c r="AR5483" s="69" t="s">
        <v>1916</v>
      </c>
    </row>
    <row r="5484" spans="36:44" ht="14.4">
      <c r="AJ5484" s="26" t="str">
        <f>VLOOKUP(AQ5484,'user list'!A:B,2,0)</f>
        <v>ITDD</v>
      </c>
      <c r="AK5484" s="26">
        <f t="shared" si="306"/>
        <v>6</v>
      </c>
      <c r="AL5484" s="26">
        <f t="shared" si="307"/>
        <v>16</v>
      </c>
      <c r="AM5484" s="94" t="str">
        <f t="shared" si="308"/>
        <v>6/16 Log Off</v>
      </c>
      <c r="AN5484" s="172">
        <v>45824.632118055553</v>
      </c>
      <c r="AO5484" s="69" t="s">
        <v>219</v>
      </c>
      <c r="AP5484" s="69" t="s">
        <v>1913</v>
      </c>
      <c r="AQ5484" s="69" t="s">
        <v>219</v>
      </c>
      <c r="AR5484" s="69" t="s">
        <v>1917</v>
      </c>
    </row>
    <row r="5485" spans="36:44" ht="14.4">
      <c r="AJ5485" s="26" t="str">
        <f>VLOOKUP(AQ5485,'user list'!A:B,2,0)</f>
        <v>ITDD</v>
      </c>
      <c r="AK5485" s="26">
        <f t="shared" si="306"/>
        <v>6</v>
      </c>
      <c r="AL5485" s="26">
        <f t="shared" si="307"/>
        <v>16</v>
      </c>
      <c r="AM5485" s="94" t="str">
        <f t="shared" si="308"/>
        <v>6/16 Log In</v>
      </c>
      <c r="AN5485" s="172">
        <v>45824.632164351853</v>
      </c>
      <c r="AO5485" s="69" t="s">
        <v>219</v>
      </c>
      <c r="AP5485" s="69" t="s">
        <v>1913</v>
      </c>
      <c r="AQ5485" s="69" t="s">
        <v>219</v>
      </c>
      <c r="AR5485" s="69" t="s">
        <v>1916</v>
      </c>
    </row>
    <row r="5486" spans="36:44" ht="14.4">
      <c r="AJ5486" s="26" t="str">
        <f>VLOOKUP(AQ5486,'user list'!A:B,2,0)</f>
        <v>SPORTS</v>
      </c>
      <c r="AK5486" s="26">
        <f t="shared" si="306"/>
        <v>6</v>
      </c>
      <c r="AL5486" s="26">
        <f t="shared" si="307"/>
        <v>16</v>
      </c>
      <c r="AM5486" s="94" t="str">
        <f t="shared" si="308"/>
        <v>6/16 Log Off</v>
      </c>
      <c r="AN5486" s="172">
        <v>45824.632256944446</v>
      </c>
      <c r="AO5486" s="69" t="s">
        <v>272</v>
      </c>
      <c r="AP5486" s="69" t="s">
        <v>1913</v>
      </c>
      <c r="AQ5486" s="69" t="s">
        <v>272</v>
      </c>
      <c r="AR5486" s="69" t="s">
        <v>1917</v>
      </c>
    </row>
    <row r="5487" spans="36:44" ht="14.4">
      <c r="AJ5487" s="26" t="str">
        <f>VLOOKUP(AQ5487,'user list'!A:B,2,0)</f>
        <v>SPORTS</v>
      </c>
      <c r="AK5487" s="26">
        <f t="shared" si="306"/>
        <v>6</v>
      </c>
      <c r="AL5487" s="26">
        <f t="shared" si="307"/>
        <v>16</v>
      </c>
      <c r="AM5487" s="94" t="str">
        <f t="shared" si="308"/>
        <v>6/16 Log In</v>
      </c>
      <c r="AN5487" s="172">
        <v>45824.632337962961</v>
      </c>
      <c r="AO5487" s="69" t="s">
        <v>272</v>
      </c>
      <c r="AP5487" s="69" t="s">
        <v>1913</v>
      </c>
      <c r="AQ5487" s="69" t="s">
        <v>272</v>
      </c>
      <c r="AR5487" s="69" t="s">
        <v>1916</v>
      </c>
    </row>
    <row r="5488" spans="36:44" ht="14.4">
      <c r="AJ5488" s="26" t="str">
        <f>VLOOKUP(AQ5488,'user list'!A:B,2,0)</f>
        <v>QCEAU</v>
      </c>
      <c r="AK5488" s="26">
        <f t="shared" si="306"/>
        <v>6</v>
      </c>
      <c r="AL5488" s="26">
        <f t="shared" si="307"/>
        <v>16</v>
      </c>
      <c r="AM5488" s="94" t="str">
        <f t="shared" si="308"/>
        <v>6/16 Log In</v>
      </c>
      <c r="AN5488" s="172">
        <v>45824.633055555554</v>
      </c>
      <c r="AO5488" s="69" t="s">
        <v>266</v>
      </c>
      <c r="AP5488" s="69" t="s">
        <v>1913</v>
      </c>
      <c r="AQ5488" s="69" t="s">
        <v>266</v>
      </c>
      <c r="AR5488" s="69" t="s">
        <v>1916</v>
      </c>
    </row>
    <row r="5489" spans="36:44" ht="14.4">
      <c r="AJ5489" s="26" t="str">
        <f>VLOOKUP(AQ5489,'user list'!A:B,2,0)</f>
        <v>Admin</v>
      </c>
      <c r="AK5489" s="26">
        <f t="shared" si="306"/>
        <v>6</v>
      </c>
      <c r="AL5489" s="26">
        <f t="shared" si="307"/>
        <v>16</v>
      </c>
      <c r="AM5489" s="94" t="str">
        <f t="shared" si="308"/>
        <v>6/16 Log In</v>
      </c>
      <c r="AN5489" s="172">
        <v>45824.634340277778</v>
      </c>
      <c r="AO5489" s="69" t="s">
        <v>186</v>
      </c>
      <c r="AP5489" s="69" t="s">
        <v>1913</v>
      </c>
      <c r="AQ5489" s="69" t="s">
        <v>186</v>
      </c>
      <c r="AR5489" s="69" t="s">
        <v>1916</v>
      </c>
    </row>
    <row r="5490" spans="36:44" ht="14.4">
      <c r="AJ5490" s="26" t="str">
        <f>VLOOKUP(AQ5490,'user list'!A:B,2,0)</f>
        <v>Admin</v>
      </c>
      <c r="AK5490" s="26">
        <f t="shared" si="306"/>
        <v>6</v>
      </c>
      <c r="AL5490" s="26">
        <f t="shared" si="307"/>
        <v>16</v>
      </c>
      <c r="AM5490" s="94" t="str">
        <f t="shared" si="308"/>
        <v>6/16 Log In</v>
      </c>
      <c r="AN5490" s="172">
        <v>45824.634340277778</v>
      </c>
      <c r="AO5490" s="69" t="s">
        <v>186</v>
      </c>
      <c r="AP5490" s="69" t="s">
        <v>1913</v>
      </c>
      <c r="AQ5490" s="69" t="s">
        <v>186</v>
      </c>
      <c r="AR5490" s="69" t="s">
        <v>1916</v>
      </c>
    </row>
    <row r="5491" spans="36:44" ht="14.4">
      <c r="AJ5491" s="26" t="str">
        <f>VLOOKUP(AQ5491,'user list'!A:B,2,0)</f>
        <v>OCAs</v>
      </c>
      <c r="AK5491" s="26">
        <f t="shared" si="306"/>
        <v>6</v>
      </c>
      <c r="AL5491" s="26">
        <f t="shared" si="307"/>
        <v>16</v>
      </c>
      <c r="AM5491" s="94" t="str">
        <f t="shared" si="308"/>
        <v>6/16 Log Off</v>
      </c>
      <c r="AN5491" s="172">
        <v>45824.63653935185</v>
      </c>
      <c r="AO5491" s="69" t="s">
        <v>279</v>
      </c>
      <c r="AP5491" s="69" t="s">
        <v>1913</v>
      </c>
      <c r="AQ5491" s="69" t="s">
        <v>279</v>
      </c>
      <c r="AR5491" s="69" t="s">
        <v>1917</v>
      </c>
    </row>
    <row r="5492" spans="36:44" ht="14.4">
      <c r="AJ5492" s="26" t="str">
        <f>VLOOKUP(AQ5492,'user list'!A:B,2,0)</f>
        <v>OCAs</v>
      </c>
      <c r="AK5492" s="26">
        <f t="shared" si="306"/>
        <v>6</v>
      </c>
      <c r="AL5492" s="26">
        <f t="shared" si="307"/>
        <v>16</v>
      </c>
      <c r="AM5492" s="94" t="str">
        <f t="shared" si="308"/>
        <v>6/16 Log In</v>
      </c>
      <c r="AN5492" s="172">
        <v>45824.636863425927</v>
      </c>
      <c r="AO5492" s="69" t="s">
        <v>279</v>
      </c>
      <c r="AP5492" s="69" t="s">
        <v>1913</v>
      </c>
      <c r="AQ5492" s="69" t="s">
        <v>279</v>
      </c>
      <c r="AR5492" s="69" t="s">
        <v>1916</v>
      </c>
    </row>
    <row r="5493" spans="36:44" ht="14.4">
      <c r="AJ5493" s="26" t="str">
        <f>VLOOKUP(AQ5493,'user list'!A:B,2,0)</f>
        <v>QCYDO</v>
      </c>
      <c r="AK5493" s="26">
        <f t="shared" si="306"/>
        <v>6</v>
      </c>
      <c r="AL5493" s="26">
        <f t="shared" si="307"/>
        <v>16</v>
      </c>
      <c r="AM5493" s="94" t="str">
        <f t="shared" si="308"/>
        <v>6/16 Log Off</v>
      </c>
      <c r="AN5493" s="172">
        <v>45824.636956018519</v>
      </c>
      <c r="AO5493" s="69" t="s">
        <v>270</v>
      </c>
      <c r="AP5493" s="69" t="s">
        <v>1913</v>
      </c>
      <c r="AQ5493" s="69" t="s">
        <v>270</v>
      </c>
      <c r="AR5493" s="69" t="s">
        <v>1917</v>
      </c>
    </row>
    <row r="5494" spans="36:44" ht="14.4">
      <c r="AJ5494" s="26" t="str">
        <f>VLOOKUP(AQ5494,'user list'!A:B,2,0)</f>
        <v>QCYDO</v>
      </c>
      <c r="AK5494" s="26">
        <f t="shared" si="306"/>
        <v>6</v>
      </c>
      <c r="AL5494" s="26">
        <f t="shared" si="307"/>
        <v>16</v>
      </c>
      <c r="AM5494" s="94" t="str">
        <f t="shared" si="308"/>
        <v>6/16 Log In</v>
      </c>
      <c r="AN5494" s="172">
        <v>45824.637106481481</v>
      </c>
      <c r="AO5494" s="69" t="s">
        <v>270</v>
      </c>
      <c r="AP5494" s="69" t="s">
        <v>1913</v>
      </c>
      <c r="AQ5494" s="69" t="s">
        <v>270</v>
      </c>
      <c r="AR5494" s="69" t="s">
        <v>1916</v>
      </c>
    </row>
    <row r="5495" spans="36:44" ht="14.4">
      <c r="AJ5495" s="26" t="str">
        <f>VLOOKUP(AQ5495,'user list'!A:B,2,0)</f>
        <v>OCM</v>
      </c>
      <c r="AK5495" s="26">
        <f t="shared" si="306"/>
        <v>6</v>
      </c>
      <c r="AL5495" s="26">
        <f t="shared" si="307"/>
        <v>16</v>
      </c>
      <c r="AM5495" s="94" t="str">
        <f t="shared" si="308"/>
        <v>6/16 Log Off</v>
      </c>
      <c r="AN5495" s="172">
        <v>45824.637569444443</v>
      </c>
      <c r="AO5495" s="69" t="s">
        <v>236</v>
      </c>
      <c r="AP5495" s="69" t="s">
        <v>1913</v>
      </c>
      <c r="AQ5495" s="69" t="s">
        <v>236</v>
      </c>
      <c r="AR5495" s="69" t="s">
        <v>1917</v>
      </c>
    </row>
    <row r="5496" spans="36:44" ht="14.4">
      <c r="AJ5496" s="26" t="str">
        <f>VLOOKUP(AQ5496,'user list'!A:B,2,0)</f>
        <v>CBD</v>
      </c>
      <c r="AK5496" s="26">
        <f t="shared" si="306"/>
        <v>6</v>
      </c>
      <c r="AL5496" s="26">
        <f t="shared" si="307"/>
        <v>16</v>
      </c>
      <c r="AM5496" s="94" t="str">
        <f t="shared" si="308"/>
        <v>6/16 Log Off</v>
      </c>
      <c r="AN5496" s="172">
        <v>45824.63894675926</v>
      </c>
      <c r="AO5496" s="69" t="s">
        <v>197</v>
      </c>
      <c r="AP5496" s="69" t="s">
        <v>1913</v>
      </c>
      <c r="AQ5496" s="69" t="s">
        <v>197</v>
      </c>
      <c r="AR5496" s="69" t="s">
        <v>1917</v>
      </c>
    </row>
    <row r="5497" spans="36:44" ht="14.4">
      <c r="AJ5497" s="26" t="str">
        <f>VLOOKUP(AQ5497,'user list'!A:B,2,0)</f>
        <v>ADAAC</v>
      </c>
      <c r="AK5497" s="26">
        <f t="shared" si="306"/>
        <v>6</v>
      </c>
      <c r="AL5497" s="26">
        <f t="shared" si="307"/>
        <v>16</v>
      </c>
      <c r="AM5497" s="94" t="str">
        <f t="shared" si="308"/>
        <v>6/16 Log Off</v>
      </c>
      <c r="AN5497" s="172">
        <v>45824.639745370368</v>
      </c>
      <c r="AO5497" s="69" t="s">
        <v>190</v>
      </c>
      <c r="AP5497" s="69" t="s">
        <v>1913</v>
      </c>
      <c r="AQ5497" s="69" t="s">
        <v>190</v>
      </c>
      <c r="AR5497" s="69" t="s">
        <v>1917</v>
      </c>
    </row>
    <row r="5498" spans="36:44" ht="14.4">
      <c r="AJ5498" s="26" t="str">
        <f>VLOOKUP(AQ5498,'user list'!A:B,2,0)</f>
        <v>OCM</v>
      </c>
      <c r="AK5498" s="26">
        <f t="shared" si="306"/>
        <v>6</v>
      </c>
      <c r="AL5498" s="26">
        <f t="shared" si="307"/>
        <v>16</v>
      </c>
      <c r="AM5498" s="94" t="str">
        <f t="shared" si="308"/>
        <v>6/16 Log Off</v>
      </c>
      <c r="AN5498" s="172">
        <v>45824.640902777777</v>
      </c>
      <c r="AO5498" s="69" t="s">
        <v>230</v>
      </c>
      <c r="AP5498" s="69" t="s">
        <v>1913</v>
      </c>
      <c r="AQ5498" s="69" t="s">
        <v>230</v>
      </c>
      <c r="AR5498" s="69" t="s">
        <v>1917</v>
      </c>
    </row>
    <row r="5499" spans="36:44" ht="14.4">
      <c r="AJ5499" s="26" t="str">
        <f>VLOOKUP(AQ5499,'user list'!A:B,2,0)</f>
        <v>CHD</v>
      </c>
      <c r="AK5499" s="26">
        <f t="shared" si="306"/>
        <v>6</v>
      </c>
      <c r="AL5499" s="26">
        <f t="shared" si="307"/>
        <v>16</v>
      </c>
      <c r="AM5499" s="94" t="str">
        <f t="shared" si="308"/>
        <v>6/16 Log Off</v>
      </c>
      <c r="AN5499" s="172">
        <v>45824.6409375</v>
      </c>
      <c r="AO5499" s="69" t="s">
        <v>203</v>
      </c>
      <c r="AP5499" s="69" t="s">
        <v>1913</v>
      </c>
      <c r="AQ5499" s="69" t="s">
        <v>203</v>
      </c>
      <c r="AR5499" s="69" t="s">
        <v>1917</v>
      </c>
    </row>
    <row r="5500" spans="36:44" ht="14.4">
      <c r="AJ5500" s="26" t="str">
        <f>VLOOKUP(AQ5500,'user list'!A:B,2,0)</f>
        <v>CHD</v>
      </c>
      <c r="AK5500" s="26">
        <f t="shared" si="306"/>
        <v>6</v>
      </c>
      <c r="AL5500" s="26">
        <f t="shared" si="307"/>
        <v>16</v>
      </c>
      <c r="AM5500" s="94" t="str">
        <f t="shared" si="308"/>
        <v>6/16 Log In</v>
      </c>
      <c r="AN5500" s="172">
        <v>45824.641273148147</v>
      </c>
      <c r="AO5500" s="69" t="s">
        <v>203</v>
      </c>
      <c r="AP5500" s="69" t="s">
        <v>1913</v>
      </c>
      <c r="AQ5500" s="69" t="s">
        <v>203</v>
      </c>
      <c r="AR5500" s="69" t="s">
        <v>1916</v>
      </c>
    </row>
    <row r="5501" spans="36:44" ht="14.4">
      <c r="AJ5501" s="26" t="str">
        <f>VLOOKUP(AQ5501,'user list'!A:B,2,0)</f>
        <v>HCDRD</v>
      </c>
      <c r="AK5501" s="26">
        <f t="shared" si="306"/>
        <v>6</v>
      </c>
      <c r="AL5501" s="26">
        <f t="shared" si="307"/>
        <v>16</v>
      </c>
      <c r="AM5501" s="94" t="str">
        <f t="shared" si="308"/>
        <v>6/16 Log Off</v>
      </c>
      <c r="AN5501" s="172">
        <v>45824.641273148147</v>
      </c>
      <c r="AO5501" s="69" t="s">
        <v>216</v>
      </c>
      <c r="AP5501" s="69" t="s">
        <v>1913</v>
      </c>
      <c r="AQ5501" s="69" t="s">
        <v>216</v>
      </c>
      <c r="AR5501" s="69" t="s">
        <v>1917</v>
      </c>
    </row>
    <row r="5502" spans="36:44" ht="14.4">
      <c r="AJ5502" s="26" t="str">
        <f>VLOOKUP(AQ5502,'user list'!A:B,2,0)</f>
        <v>HCDRD</v>
      </c>
      <c r="AK5502" s="26">
        <f t="shared" si="306"/>
        <v>6</v>
      </c>
      <c r="AL5502" s="26">
        <f t="shared" si="307"/>
        <v>16</v>
      </c>
      <c r="AM5502" s="94" t="str">
        <f t="shared" si="308"/>
        <v>6/16 Log In</v>
      </c>
      <c r="AN5502" s="172">
        <v>45824.641319444447</v>
      </c>
      <c r="AO5502" s="69" t="s">
        <v>216</v>
      </c>
      <c r="AP5502" s="69" t="s">
        <v>1913</v>
      </c>
      <c r="AQ5502" s="69" t="s">
        <v>216</v>
      </c>
      <c r="AR5502" s="69" t="s">
        <v>1916</v>
      </c>
    </row>
    <row r="5503" spans="36:44" ht="14.4">
      <c r="AJ5503" s="26" t="str">
        <f>VLOOKUP(AQ5503,'user list'!A:B,2,0)</f>
        <v>PAISD</v>
      </c>
      <c r="AK5503" s="26">
        <f t="shared" si="306"/>
        <v>6</v>
      </c>
      <c r="AL5503" s="26">
        <f t="shared" si="307"/>
        <v>16</v>
      </c>
      <c r="AM5503" s="94" t="str">
        <f t="shared" si="308"/>
        <v>6/16 Log Off</v>
      </c>
      <c r="AN5503" s="172">
        <v>45824.642048611109</v>
      </c>
      <c r="AO5503" s="69" t="s">
        <v>256</v>
      </c>
      <c r="AP5503" s="69" t="s">
        <v>1913</v>
      </c>
      <c r="AQ5503" s="69" t="s">
        <v>256</v>
      </c>
      <c r="AR5503" s="69" t="s">
        <v>1917</v>
      </c>
    </row>
    <row r="5504" spans="36:44" ht="14.4">
      <c r="AJ5504" s="26" t="str">
        <f>VLOOKUP(AQ5504,'user list'!A:B,2,0)</f>
        <v>PAISD</v>
      </c>
      <c r="AK5504" s="26">
        <f t="shared" si="306"/>
        <v>6</v>
      </c>
      <c r="AL5504" s="26">
        <f t="shared" si="307"/>
        <v>16</v>
      </c>
      <c r="AM5504" s="94" t="str">
        <f t="shared" si="308"/>
        <v>6/16 Log In</v>
      </c>
      <c r="AN5504" s="172">
        <v>45824.642118055555</v>
      </c>
      <c r="AO5504" s="69" t="s">
        <v>256</v>
      </c>
      <c r="AP5504" s="69" t="s">
        <v>1913</v>
      </c>
      <c r="AQ5504" s="69" t="s">
        <v>256</v>
      </c>
      <c r="AR5504" s="69" t="s">
        <v>1916</v>
      </c>
    </row>
    <row r="5505" spans="36:44" ht="14.4">
      <c r="AJ5505" s="26" t="str">
        <f>VLOOKUP(AQ5505,'user list'!A:B,2,0)</f>
        <v>CTO</v>
      </c>
      <c r="AK5505" s="26">
        <f t="shared" si="306"/>
        <v>6</v>
      </c>
      <c r="AL5505" s="26">
        <f t="shared" si="307"/>
        <v>16</v>
      </c>
      <c r="AM5505" s="94" t="str">
        <f t="shared" si="308"/>
        <v>6/16 Log Off</v>
      </c>
      <c r="AN5505" s="172">
        <v>45824.642708333333</v>
      </c>
      <c r="AO5505" s="69" t="s">
        <v>207</v>
      </c>
      <c r="AP5505" s="69" t="s">
        <v>1913</v>
      </c>
      <c r="AQ5505" s="69" t="s">
        <v>207</v>
      </c>
      <c r="AR5505" s="69" t="s">
        <v>1917</v>
      </c>
    </row>
    <row r="5506" spans="36:44" ht="14.4">
      <c r="AJ5506" s="26" t="str">
        <f>VLOOKUP(AQ5506,'user list'!A:B,2,0)</f>
        <v>ADAAC</v>
      </c>
      <c r="AK5506" s="26">
        <f t="shared" si="306"/>
        <v>6</v>
      </c>
      <c r="AL5506" s="26">
        <f t="shared" si="307"/>
        <v>16</v>
      </c>
      <c r="AM5506" s="94" t="str">
        <f t="shared" si="308"/>
        <v>6/16 Log In</v>
      </c>
      <c r="AN5506" s="172">
        <v>45824.643194444441</v>
      </c>
      <c r="AO5506" s="69" t="s">
        <v>190</v>
      </c>
      <c r="AP5506" s="69" t="s">
        <v>1913</v>
      </c>
      <c r="AQ5506" s="69" t="s">
        <v>190</v>
      </c>
      <c r="AR5506" s="69" t="s">
        <v>1916</v>
      </c>
    </row>
    <row r="5507" spans="36:44" ht="14.4">
      <c r="AJ5507" s="26" t="str">
        <f>VLOOKUP(AQ5507,'user list'!A:B,2,0)</f>
        <v>DOE</v>
      </c>
      <c r="AK5507" s="26">
        <f t="shared" si="306"/>
        <v>6</v>
      </c>
      <c r="AL5507" s="26">
        <f t="shared" si="307"/>
        <v>16</v>
      </c>
      <c r="AM5507" s="94" t="str">
        <f t="shared" si="308"/>
        <v>6/16 Log In</v>
      </c>
      <c r="AN5507" s="172">
        <v>45824.64340277778</v>
      </c>
      <c r="AO5507" s="69" t="s">
        <v>212</v>
      </c>
      <c r="AP5507" s="69" t="s">
        <v>1913</v>
      </c>
      <c r="AQ5507" s="69" t="s">
        <v>212</v>
      </c>
      <c r="AR5507" s="69" t="s">
        <v>1916</v>
      </c>
    </row>
    <row r="5508" spans="36:44" ht="14.4">
      <c r="AJ5508" s="26" t="str">
        <f>VLOOKUP(AQ5508,'user list'!A:B,2,0)</f>
        <v>CCESD</v>
      </c>
      <c r="AK5508" s="26">
        <f t="shared" si="306"/>
        <v>6</v>
      </c>
      <c r="AL5508" s="26">
        <f t="shared" si="307"/>
        <v>16</v>
      </c>
      <c r="AM5508" s="94" t="str">
        <f t="shared" si="308"/>
        <v>6/16 Log In</v>
      </c>
      <c r="AN5508" s="172">
        <v>45824.643587962964</v>
      </c>
      <c r="AO5508" s="69" t="s">
        <v>284</v>
      </c>
      <c r="AP5508" s="69" t="s">
        <v>1913</v>
      </c>
      <c r="AQ5508" s="69" t="s">
        <v>284</v>
      </c>
      <c r="AR5508" s="69" t="s">
        <v>1916</v>
      </c>
    </row>
    <row r="5509" spans="36:44" ht="14.4">
      <c r="AJ5509" s="26" t="str">
        <f>VLOOKUP(AQ5509,'user list'!A:B,2,0)</f>
        <v>ADAAC</v>
      </c>
      <c r="AK5509" s="26">
        <f t="shared" si="306"/>
        <v>6</v>
      </c>
      <c r="AL5509" s="26">
        <f t="shared" si="307"/>
        <v>16</v>
      </c>
      <c r="AM5509" s="94" t="str">
        <f t="shared" si="308"/>
        <v>6/16 Changed</v>
      </c>
      <c r="AN5509" s="172">
        <v>45824.643622685187</v>
      </c>
      <c r="AO5509" s="69" t="s">
        <v>190</v>
      </c>
      <c r="AP5509" s="69" t="s">
        <v>1913</v>
      </c>
      <c r="AQ5509" s="69" t="s">
        <v>190</v>
      </c>
      <c r="AR5509" s="69" t="s">
        <v>1918</v>
      </c>
    </row>
    <row r="5510" spans="36:44" ht="14.4">
      <c r="AJ5510" s="26" t="str">
        <f>VLOOKUP(AQ5510,'user list'!A:B,2,0)</f>
        <v>Admin</v>
      </c>
      <c r="AK5510" s="26">
        <f t="shared" si="306"/>
        <v>6</v>
      </c>
      <c r="AL5510" s="26">
        <f t="shared" si="307"/>
        <v>16</v>
      </c>
      <c r="AM5510" s="94" t="str">
        <f t="shared" si="308"/>
        <v>6/16 Log Off</v>
      </c>
      <c r="AN5510" s="172">
        <v>45824.643831018519</v>
      </c>
      <c r="AO5510" s="69" t="s">
        <v>186</v>
      </c>
      <c r="AP5510" s="69" t="s">
        <v>1913</v>
      </c>
      <c r="AQ5510" s="69" t="s">
        <v>186</v>
      </c>
      <c r="AR5510" s="69" t="s">
        <v>1917</v>
      </c>
    </row>
    <row r="5511" spans="36:44" ht="14.4">
      <c r="AJ5511" s="26" t="str">
        <f>VLOOKUP(AQ5511,'user list'!A:B,2,0)</f>
        <v>Admin</v>
      </c>
      <c r="AK5511" s="26">
        <f t="shared" si="306"/>
        <v>6</v>
      </c>
      <c r="AL5511" s="26">
        <f t="shared" si="307"/>
        <v>16</v>
      </c>
      <c r="AM5511" s="94" t="str">
        <f t="shared" si="308"/>
        <v>6/16 Log In</v>
      </c>
      <c r="AN5511" s="172">
        <v>45824.643969907411</v>
      </c>
      <c r="AO5511" s="69" t="s">
        <v>186</v>
      </c>
      <c r="AP5511" s="69" t="s">
        <v>1913</v>
      </c>
      <c r="AQ5511" s="69" t="s">
        <v>186</v>
      </c>
      <c r="AR5511" s="69" t="s">
        <v>1916</v>
      </c>
    </row>
    <row r="5512" spans="36:44" ht="14.4">
      <c r="AJ5512" s="26" t="str">
        <f>VLOOKUP(AQ5512,'user list'!A:B,2,0)</f>
        <v>OCM</v>
      </c>
      <c r="AK5512" s="26">
        <f t="shared" si="306"/>
        <v>6</v>
      </c>
      <c r="AL5512" s="26">
        <f t="shared" si="307"/>
        <v>16</v>
      </c>
      <c r="AM5512" s="94" t="str">
        <f t="shared" si="308"/>
        <v>6/16 Log In</v>
      </c>
      <c r="AN5512" s="172">
        <v>45824.64403935185</v>
      </c>
      <c r="AO5512" s="69" t="s">
        <v>230</v>
      </c>
      <c r="AP5512" s="69" t="s">
        <v>1913</v>
      </c>
      <c r="AQ5512" s="69" t="s">
        <v>230</v>
      </c>
      <c r="AR5512" s="69" t="s">
        <v>1916</v>
      </c>
    </row>
    <row r="5513" spans="36:44" ht="14.4">
      <c r="AJ5513" s="26" t="str">
        <f>VLOOKUP(AQ5513,'user list'!A:B,2,0)</f>
        <v>QCPL</v>
      </c>
      <c r="AK5513" s="26">
        <f t="shared" si="306"/>
        <v>6</v>
      </c>
      <c r="AL5513" s="26">
        <f t="shared" si="307"/>
        <v>16</v>
      </c>
      <c r="AM5513" s="94" t="str">
        <f t="shared" si="308"/>
        <v>6/16 Log Off</v>
      </c>
      <c r="AN5513" s="172">
        <v>45824.644212962965</v>
      </c>
      <c r="AO5513" s="69" t="s">
        <v>268</v>
      </c>
      <c r="AP5513" s="69" t="s">
        <v>1913</v>
      </c>
      <c r="AQ5513" s="69" t="s">
        <v>268</v>
      </c>
      <c r="AR5513" s="69" t="s">
        <v>1917</v>
      </c>
    </row>
    <row r="5514" spans="36:44" ht="14.4">
      <c r="AJ5514" s="26" t="str">
        <f>VLOOKUP(AQ5514,'user list'!A:B,2,0)</f>
        <v>QCPL</v>
      </c>
      <c r="AK5514" s="26">
        <f t="shared" si="306"/>
        <v>6</v>
      </c>
      <c r="AL5514" s="26">
        <f t="shared" si="307"/>
        <v>16</v>
      </c>
      <c r="AM5514" s="94" t="str">
        <f t="shared" si="308"/>
        <v>6/16 Log In</v>
      </c>
      <c r="AN5514" s="172">
        <v>45824.644502314812</v>
      </c>
      <c r="AO5514" s="69" t="s">
        <v>268</v>
      </c>
      <c r="AP5514" s="69" t="s">
        <v>1913</v>
      </c>
      <c r="AQ5514" s="69" t="s">
        <v>268</v>
      </c>
      <c r="AR5514" s="69" t="s">
        <v>1916</v>
      </c>
    </row>
    <row r="5515" spans="36:44" ht="14.4">
      <c r="AJ5515" s="26" t="str">
        <f>VLOOKUP(AQ5515,'user list'!A:B,2,0)</f>
        <v>Admin</v>
      </c>
      <c r="AK5515" s="26">
        <f t="shared" si="306"/>
        <v>6</v>
      </c>
      <c r="AL5515" s="26">
        <f t="shared" si="307"/>
        <v>16</v>
      </c>
      <c r="AM5515" s="94" t="str">
        <f t="shared" si="308"/>
        <v>6/16 Log In</v>
      </c>
      <c r="AN5515" s="172">
        <v>45824.645555555559</v>
      </c>
      <c r="AO5515" s="69" t="s">
        <v>186</v>
      </c>
      <c r="AP5515" s="69" t="s">
        <v>1913</v>
      </c>
      <c r="AQ5515" s="69" t="s">
        <v>186</v>
      </c>
      <c r="AR5515" s="69" t="s">
        <v>1916</v>
      </c>
    </row>
    <row r="5516" spans="36:44" ht="14.4">
      <c r="AJ5516" s="26" t="str">
        <f>VLOOKUP(AQ5516,'user list'!A:B,2,0)</f>
        <v>TTMD</v>
      </c>
      <c r="AK5516" s="26">
        <f t="shared" si="306"/>
        <v>6</v>
      </c>
      <c r="AL5516" s="26">
        <f t="shared" si="307"/>
        <v>16</v>
      </c>
      <c r="AM5516" s="94" t="str">
        <f t="shared" si="308"/>
        <v>6/16 Log Off</v>
      </c>
      <c r="AN5516" s="172">
        <v>45824.645972222221</v>
      </c>
      <c r="AO5516" s="69" t="s">
        <v>278</v>
      </c>
      <c r="AP5516" s="69" t="s">
        <v>1913</v>
      </c>
      <c r="AQ5516" s="69" t="s">
        <v>278</v>
      </c>
      <c r="AR5516" s="69" t="s">
        <v>1917</v>
      </c>
    </row>
    <row r="5517" spans="36:44" ht="14.4">
      <c r="AJ5517" s="26" t="e">
        <f>VLOOKUP(AQ5517,'user list'!A:B,2,0)</f>
        <v>#N/A</v>
      </c>
      <c r="AK5517" s="26">
        <f t="shared" si="306"/>
        <v>6</v>
      </c>
      <c r="AL5517" s="26">
        <f t="shared" si="307"/>
        <v>16</v>
      </c>
      <c r="AM5517" s="94" t="str">
        <f t="shared" si="308"/>
        <v>6/16 Changed</v>
      </c>
      <c r="AN5517" s="172">
        <v>45824.646701388891</v>
      </c>
      <c r="AO5517" s="69" t="s">
        <v>186</v>
      </c>
      <c r="AP5517" s="69" t="s">
        <v>1920</v>
      </c>
      <c r="AQ5517" s="69" t="s">
        <v>3394</v>
      </c>
      <c r="AR5517" s="69" t="s">
        <v>1918</v>
      </c>
    </row>
    <row r="5518" spans="36:44" ht="14.4">
      <c r="AJ5518" s="26" t="str">
        <f>VLOOKUP(AQ5518,'user list'!A:B,2,0)</f>
        <v>Admin</v>
      </c>
      <c r="AK5518" s="26">
        <f t="shared" si="306"/>
        <v>6</v>
      </c>
      <c r="AL5518" s="26">
        <f t="shared" si="307"/>
        <v>16</v>
      </c>
      <c r="AM5518" s="94" t="str">
        <f t="shared" si="308"/>
        <v>6/16 Log In</v>
      </c>
      <c r="AN5518" s="172">
        <v>45824.647280092591</v>
      </c>
      <c r="AO5518" s="69" t="s">
        <v>186</v>
      </c>
      <c r="AP5518" s="69" t="s">
        <v>1913</v>
      </c>
      <c r="AQ5518" s="69" t="s">
        <v>186</v>
      </c>
      <c r="AR5518" s="69" t="s">
        <v>1916</v>
      </c>
    </row>
    <row r="5519" spans="36:44" ht="14.4">
      <c r="AJ5519" s="26" t="e">
        <f>VLOOKUP(AQ5519,'user list'!A:B,2,0)</f>
        <v>#N/A</v>
      </c>
      <c r="AK5519" s="26">
        <f t="shared" si="306"/>
        <v>6</v>
      </c>
      <c r="AL5519" s="26">
        <f t="shared" si="307"/>
        <v>16</v>
      </c>
      <c r="AM5519" s="94" t="str">
        <f t="shared" si="308"/>
        <v>6/16 Changed</v>
      </c>
      <c r="AN5519" s="172">
        <v>45824.647766203707</v>
      </c>
      <c r="AO5519" s="69" t="s">
        <v>186</v>
      </c>
      <c r="AP5519" s="69" t="s">
        <v>1920</v>
      </c>
      <c r="AQ5519" s="69" t="s">
        <v>3394</v>
      </c>
      <c r="AR5519" s="69" t="s">
        <v>1918</v>
      </c>
    </row>
    <row r="5520" spans="36:44" ht="14.4">
      <c r="AJ5520" s="26" t="str">
        <f>VLOOKUP(AQ5520,'user list'!A:B,2,0)</f>
        <v>CTO</v>
      </c>
      <c r="AK5520" s="26">
        <f t="shared" si="306"/>
        <v>6</v>
      </c>
      <c r="AL5520" s="26">
        <f t="shared" si="307"/>
        <v>16</v>
      </c>
      <c r="AM5520" s="94" t="str">
        <f t="shared" si="308"/>
        <v>6/16 Log In</v>
      </c>
      <c r="AN5520" s="172">
        <v>45824.648692129631</v>
      </c>
      <c r="AO5520" s="69" t="s">
        <v>207</v>
      </c>
      <c r="AP5520" s="69" t="s">
        <v>1913</v>
      </c>
      <c r="AQ5520" s="69" t="s">
        <v>207</v>
      </c>
      <c r="AR5520" s="69" t="s">
        <v>1916</v>
      </c>
    </row>
    <row r="5521" spans="36:44" ht="14.4">
      <c r="AJ5521" s="26" t="str">
        <f>VLOOKUP(AQ5521,'user list'!A:B,2,0)</f>
        <v>CVD</v>
      </c>
      <c r="AK5521" s="26">
        <f t="shared" si="306"/>
        <v>6</v>
      </c>
      <c r="AL5521" s="26">
        <f t="shared" si="307"/>
        <v>16</v>
      </c>
      <c r="AM5521" s="94" t="str">
        <f t="shared" si="308"/>
        <v>6/16 Log Off</v>
      </c>
      <c r="AN5521" s="172">
        <v>45824.6487037037</v>
      </c>
      <c r="AO5521" s="69" t="s">
        <v>208</v>
      </c>
      <c r="AP5521" s="69" t="s">
        <v>1913</v>
      </c>
      <c r="AQ5521" s="69" t="s">
        <v>208</v>
      </c>
      <c r="AR5521" s="69" t="s">
        <v>1917</v>
      </c>
    </row>
    <row r="5522" spans="36:44" ht="14.4">
      <c r="AJ5522" s="26" t="str">
        <f>VLOOKUP(AQ5522,'user list'!A:B,2,0)</f>
        <v>CVD</v>
      </c>
      <c r="AK5522" s="26">
        <f t="shared" si="306"/>
        <v>6</v>
      </c>
      <c r="AL5522" s="26">
        <f t="shared" si="307"/>
        <v>16</v>
      </c>
      <c r="AM5522" s="94" t="str">
        <f t="shared" si="308"/>
        <v>6/16 Log In</v>
      </c>
      <c r="AN5522" s="172">
        <v>45824.648877314816</v>
      </c>
      <c r="AO5522" s="69" t="s">
        <v>208</v>
      </c>
      <c r="AP5522" s="69" t="s">
        <v>1913</v>
      </c>
      <c r="AQ5522" s="69" t="s">
        <v>208</v>
      </c>
      <c r="AR5522" s="69" t="s">
        <v>1916</v>
      </c>
    </row>
    <row r="5523" spans="36:44" ht="14.4">
      <c r="AJ5523" s="26" t="str">
        <f>VLOOKUP(AQ5523,'user list'!A:B,2,0)</f>
        <v>BPLD</v>
      </c>
      <c r="AK5523" s="26">
        <f t="shared" si="306"/>
        <v>6</v>
      </c>
      <c r="AL5523" s="26">
        <f t="shared" si="307"/>
        <v>16</v>
      </c>
      <c r="AM5523" s="94" t="str">
        <f t="shared" si="308"/>
        <v>6/16 Log Off</v>
      </c>
      <c r="AN5523" s="172">
        <v>45824.649351851855</v>
      </c>
      <c r="AO5523" s="69" t="s">
        <v>194</v>
      </c>
      <c r="AP5523" s="69" t="s">
        <v>1913</v>
      </c>
      <c r="AQ5523" s="69" t="s">
        <v>194</v>
      </c>
      <c r="AR5523" s="69" t="s">
        <v>1917</v>
      </c>
    </row>
    <row r="5524" spans="36:44" ht="14.4">
      <c r="AJ5524" s="26" t="str">
        <f>VLOOKUP(AQ5524,'user list'!A:B,2,0)</f>
        <v>BPLD</v>
      </c>
      <c r="AK5524" s="26">
        <f t="shared" si="306"/>
        <v>6</v>
      </c>
      <c r="AL5524" s="26">
        <f t="shared" si="307"/>
        <v>16</v>
      </c>
      <c r="AM5524" s="94" t="str">
        <f t="shared" si="308"/>
        <v>6/16 Log In</v>
      </c>
      <c r="AN5524" s="172">
        <v>45824.649409722224</v>
      </c>
      <c r="AO5524" s="69" t="s">
        <v>194</v>
      </c>
      <c r="AP5524" s="69" t="s">
        <v>1913</v>
      </c>
      <c r="AQ5524" s="69" t="s">
        <v>194</v>
      </c>
      <c r="AR5524" s="69" t="s">
        <v>1916</v>
      </c>
    </row>
    <row r="5525" spans="36:44" ht="14.4">
      <c r="AJ5525" s="26" t="str">
        <f>VLOOKUP(AQ5525,'user list'!A:B,2,0)</f>
        <v>CGSD</v>
      </c>
      <c r="AK5525" s="26">
        <f t="shared" si="306"/>
        <v>6</v>
      </c>
      <c r="AL5525" s="26">
        <f t="shared" si="307"/>
        <v>16</v>
      </c>
      <c r="AM5525" s="94" t="str">
        <f t="shared" si="308"/>
        <v>6/16 Log In</v>
      </c>
      <c r="AN5525" s="172">
        <v>45824.651354166665</v>
      </c>
      <c r="AO5525" s="69" t="s">
        <v>200</v>
      </c>
      <c r="AP5525" s="69" t="s">
        <v>1913</v>
      </c>
      <c r="AQ5525" s="69" t="s">
        <v>200</v>
      </c>
      <c r="AR5525" s="69" t="s">
        <v>1916</v>
      </c>
    </row>
    <row r="5526" spans="36:44" ht="14.4">
      <c r="AJ5526" s="26" t="str">
        <f>VLOOKUP(AQ5526,'user list'!A:B,2,0)</f>
        <v>MDAD</v>
      </c>
      <c r="AK5526" s="26">
        <f t="shared" si="306"/>
        <v>6</v>
      </c>
      <c r="AL5526" s="26">
        <f t="shared" si="307"/>
        <v>16</v>
      </c>
      <c r="AM5526" s="94" t="str">
        <f t="shared" si="308"/>
        <v>6/16 Log In</v>
      </c>
      <c r="AN5526" s="172">
        <v>45824.652430555558</v>
      </c>
      <c r="AO5526" s="69" t="s">
        <v>223</v>
      </c>
      <c r="AP5526" s="69" t="s">
        <v>1913</v>
      </c>
      <c r="AQ5526" s="69" t="s">
        <v>223</v>
      </c>
      <c r="AR5526" s="69" t="s">
        <v>1916</v>
      </c>
    </row>
    <row r="5527" spans="36:44" ht="14.4">
      <c r="AJ5527" s="26" t="str">
        <f>VLOOKUP(AQ5527,'user list'!A:B,2,0)</f>
        <v>CCESD</v>
      </c>
      <c r="AK5527" s="26">
        <f t="shared" si="306"/>
        <v>6</v>
      </c>
      <c r="AL5527" s="26">
        <f t="shared" si="307"/>
        <v>16</v>
      </c>
      <c r="AM5527" s="94" t="str">
        <f t="shared" si="308"/>
        <v>6/16 Log Off</v>
      </c>
      <c r="AN5527" s="172">
        <v>45824.652939814812</v>
      </c>
      <c r="AO5527" s="69" t="s">
        <v>284</v>
      </c>
      <c r="AP5527" s="69" t="s">
        <v>1913</v>
      </c>
      <c r="AQ5527" s="69" t="s">
        <v>284</v>
      </c>
      <c r="AR5527" s="69" t="s">
        <v>1917</v>
      </c>
    </row>
    <row r="5528" spans="36:44" ht="14.4">
      <c r="AJ5528" s="26" t="str">
        <f>VLOOKUP(AQ5528,'user list'!A:B,2,0)</f>
        <v>ITDD</v>
      </c>
      <c r="AK5528" s="26">
        <f t="shared" si="306"/>
        <v>6</v>
      </c>
      <c r="AL5528" s="26">
        <f t="shared" si="307"/>
        <v>16</v>
      </c>
      <c r="AM5528" s="94" t="str">
        <f t="shared" si="308"/>
        <v>6/16 Log Off</v>
      </c>
      <c r="AN5528" s="172">
        <v>45824.653923611113</v>
      </c>
      <c r="AO5528" s="69" t="s">
        <v>219</v>
      </c>
      <c r="AP5528" s="69" t="s">
        <v>1913</v>
      </c>
      <c r="AQ5528" s="69" t="s">
        <v>219</v>
      </c>
      <c r="AR5528" s="69" t="s">
        <v>1917</v>
      </c>
    </row>
    <row r="5529" spans="36:44" ht="14.4">
      <c r="AJ5529" s="26" t="str">
        <f>VLOOKUP(AQ5529,'user list'!A:B,2,0)</f>
        <v>ITDD</v>
      </c>
      <c r="AK5529" s="26">
        <f t="shared" si="306"/>
        <v>6</v>
      </c>
      <c r="AL5529" s="26">
        <f t="shared" si="307"/>
        <v>16</v>
      </c>
      <c r="AM5529" s="94" t="str">
        <f t="shared" si="308"/>
        <v>6/16 Log In</v>
      </c>
      <c r="AN5529" s="172">
        <v>45824.653958333336</v>
      </c>
      <c r="AO5529" s="69" t="s">
        <v>219</v>
      </c>
      <c r="AP5529" s="69" t="s">
        <v>1913</v>
      </c>
      <c r="AQ5529" s="69" t="s">
        <v>219</v>
      </c>
      <c r="AR5529" s="69" t="s">
        <v>1916</v>
      </c>
    </row>
    <row r="5530" spans="36:44" ht="14.4">
      <c r="AJ5530" s="26" t="str">
        <f>VLOOKUP(AQ5530,'user list'!A:B,2,0)</f>
        <v>Admin</v>
      </c>
      <c r="AK5530" s="26">
        <f t="shared" si="306"/>
        <v>6</v>
      </c>
      <c r="AL5530" s="26">
        <f t="shared" si="307"/>
        <v>16</v>
      </c>
      <c r="AM5530" s="94" t="str">
        <f t="shared" si="308"/>
        <v>6/16 Log Off</v>
      </c>
      <c r="AN5530" s="172">
        <v>45824.654386574075</v>
      </c>
      <c r="AO5530" s="69" t="s">
        <v>186</v>
      </c>
      <c r="AP5530" s="69" t="s">
        <v>1913</v>
      </c>
      <c r="AQ5530" s="69" t="s">
        <v>186</v>
      </c>
      <c r="AR5530" s="69" t="s">
        <v>1917</v>
      </c>
    </row>
    <row r="5531" spans="36:44" ht="14.4">
      <c r="AJ5531" s="26" t="str">
        <f>VLOOKUP(AQ5531,'user list'!A:B,2,0)</f>
        <v>SPORTS</v>
      </c>
      <c r="AK5531" s="26">
        <f t="shared" si="306"/>
        <v>6</v>
      </c>
      <c r="AL5531" s="26">
        <f t="shared" si="307"/>
        <v>16</v>
      </c>
      <c r="AM5531" s="94" t="str">
        <f t="shared" si="308"/>
        <v>6/16 Log Off</v>
      </c>
      <c r="AN5531" s="172">
        <v>45824.655081018522</v>
      </c>
      <c r="AO5531" s="69" t="s">
        <v>272</v>
      </c>
      <c r="AP5531" s="69" t="s">
        <v>1913</v>
      </c>
      <c r="AQ5531" s="69" t="s">
        <v>272</v>
      </c>
      <c r="AR5531" s="69" t="s">
        <v>1917</v>
      </c>
    </row>
    <row r="5532" spans="36:44" ht="14.4">
      <c r="AJ5532" s="26" t="str">
        <f>VLOOKUP(AQ5532,'user list'!A:B,2,0)</f>
        <v>Admin</v>
      </c>
      <c r="AK5532" s="26">
        <f t="shared" si="306"/>
        <v>6</v>
      </c>
      <c r="AL5532" s="26">
        <f t="shared" si="307"/>
        <v>16</v>
      </c>
      <c r="AM5532" s="94" t="str">
        <f t="shared" si="308"/>
        <v>6/16 Log Off</v>
      </c>
      <c r="AN5532" s="172">
        <v>45824.655960648146</v>
      </c>
      <c r="AO5532" s="69" t="s">
        <v>186</v>
      </c>
      <c r="AP5532" s="69" t="s">
        <v>1913</v>
      </c>
      <c r="AQ5532" s="69" t="s">
        <v>186</v>
      </c>
      <c r="AR5532" s="69" t="s">
        <v>1917</v>
      </c>
    </row>
    <row r="5533" spans="36:44" ht="14.4">
      <c r="AJ5533" s="26" t="str">
        <f>VLOOKUP(AQ5533,'user list'!A:B,2,0)</f>
        <v>CPDD</v>
      </c>
      <c r="AK5533" s="26">
        <f t="shared" si="306"/>
        <v>6</v>
      </c>
      <c r="AL5533" s="26">
        <f t="shared" si="307"/>
        <v>16</v>
      </c>
      <c r="AM5533" s="94" t="str">
        <f t="shared" si="308"/>
        <v>6/16 Log Off</v>
      </c>
      <c r="AN5533" s="172">
        <v>45824.657534722224</v>
      </c>
      <c r="AO5533" s="69" t="s">
        <v>205</v>
      </c>
      <c r="AP5533" s="69" t="s">
        <v>1913</v>
      </c>
      <c r="AQ5533" s="69" t="s">
        <v>205</v>
      </c>
      <c r="AR5533" s="69" t="s">
        <v>1917</v>
      </c>
    </row>
    <row r="5534" spans="36:44" ht="14.4">
      <c r="AJ5534" s="26" t="str">
        <f>VLOOKUP(AQ5534,'user list'!A:B,2,0)</f>
        <v>CPDD</v>
      </c>
      <c r="AK5534" s="26">
        <f t="shared" si="306"/>
        <v>6</v>
      </c>
      <c r="AL5534" s="26">
        <f t="shared" si="307"/>
        <v>16</v>
      </c>
      <c r="AM5534" s="94" t="str">
        <f t="shared" si="308"/>
        <v>6/16 Log In</v>
      </c>
      <c r="AN5534" s="172">
        <v>45824.657604166663</v>
      </c>
      <c r="AO5534" s="69" t="s">
        <v>205</v>
      </c>
      <c r="AP5534" s="69" t="s">
        <v>1913</v>
      </c>
      <c r="AQ5534" s="69" t="s">
        <v>205</v>
      </c>
      <c r="AR5534" s="69" t="s">
        <v>1916</v>
      </c>
    </row>
    <row r="5535" spans="36:44" ht="14.4">
      <c r="AJ5535" s="26" t="str">
        <f>VLOOKUP(AQ5535,'user list'!A:B,2,0)</f>
        <v>OCM</v>
      </c>
      <c r="AK5535" s="26">
        <f t="shared" si="306"/>
        <v>6</v>
      </c>
      <c r="AL5535" s="26">
        <f t="shared" si="307"/>
        <v>16</v>
      </c>
      <c r="AM5535" s="94" t="str">
        <f t="shared" si="308"/>
        <v>6/16 Log In</v>
      </c>
      <c r="AN5535" s="172">
        <v>45824.657881944448</v>
      </c>
      <c r="AO5535" s="69" t="s">
        <v>230</v>
      </c>
      <c r="AP5535" s="69" t="s">
        <v>1913</v>
      </c>
      <c r="AQ5535" s="69" t="s">
        <v>230</v>
      </c>
      <c r="AR5535" s="69" t="s">
        <v>1916</v>
      </c>
    </row>
    <row r="5536" spans="36:44" ht="14.4">
      <c r="AJ5536" s="26" t="str">
        <f>VLOOKUP(AQ5536,'user list'!A:B,2,0)</f>
        <v>PESO</v>
      </c>
      <c r="AK5536" s="26">
        <f t="shared" si="306"/>
        <v>6</v>
      </c>
      <c r="AL5536" s="26">
        <f t="shared" si="307"/>
        <v>16</v>
      </c>
      <c r="AM5536" s="94" t="str">
        <f t="shared" si="308"/>
        <v>6/16 Log In</v>
      </c>
      <c r="AN5536" s="172">
        <v>45824.658715277779</v>
      </c>
      <c r="AO5536" s="69" t="s">
        <v>259</v>
      </c>
      <c r="AP5536" s="69" t="s">
        <v>1913</v>
      </c>
      <c r="AQ5536" s="69" t="s">
        <v>259</v>
      </c>
      <c r="AR5536" s="69" t="s">
        <v>1916</v>
      </c>
    </row>
    <row r="5537" spans="36:44" ht="14.4">
      <c r="AJ5537" s="26" t="str">
        <f>VLOOKUP(AQ5537,'user list'!A:B,2,0)</f>
        <v>OCM</v>
      </c>
      <c r="AK5537" s="26">
        <f t="shared" si="306"/>
        <v>6</v>
      </c>
      <c r="AL5537" s="26">
        <f t="shared" si="307"/>
        <v>16</v>
      </c>
      <c r="AM5537" s="94" t="str">
        <f t="shared" si="308"/>
        <v>6/16 Log Off</v>
      </c>
      <c r="AN5537" s="172">
        <v>45824.658761574072</v>
      </c>
      <c r="AO5537" s="69" t="s">
        <v>232</v>
      </c>
      <c r="AP5537" s="69" t="s">
        <v>1913</v>
      </c>
      <c r="AQ5537" s="69" t="s">
        <v>232</v>
      </c>
      <c r="AR5537" s="69" t="s">
        <v>1917</v>
      </c>
    </row>
    <row r="5538" spans="36:44" ht="14.4">
      <c r="AJ5538" s="26" t="str">
        <f>VLOOKUP(AQ5538,'user list'!A:B,2,0)</f>
        <v>OCM</v>
      </c>
      <c r="AK5538" s="26">
        <f t="shared" si="306"/>
        <v>6</v>
      </c>
      <c r="AL5538" s="26">
        <f t="shared" si="307"/>
        <v>16</v>
      </c>
      <c r="AM5538" s="94" t="str">
        <f t="shared" si="308"/>
        <v>6/16 Log In</v>
      </c>
      <c r="AN5538" s="172">
        <v>45824.658854166664</v>
      </c>
      <c r="AO5538" s="69" t="s">
        <v>232</v>
      </c>
      <c r="AP5538" s="69" t="s">
        <v>1913</v>
      </c>
      <c r="AQ5538" s="69" t="s">
        <v>232</v>
      </c>
      <c r="AR5538" s="69" t="s">
        <v>1916</v>
      </c>
    </row>
    <row r="5539" spans="36:44" ht="14.4">
      <c r="AJ5539" s="26" t="str">
        <f>VLOOKUP(AQ5539,'user list'!A:B,2,0)</f>
        <v>QCYDO</v>
      </c>
      <c r="AK5539" s="26">
        <f t="shared" ref="AK5539:AK5602" si="309">MONTH(AN5539)</f>
        <v>6</v>
      </c>
      <c r="AL5539" s="26">
        <f t="shared" ref="AL5539:AL5602" si="310">DAY(AN5539)</f>
        <v>16</v>
      </c>
      <c r="AM5539" s="94" t="str">
        <f t="shared" ref="AM5539:AM5602" si="311">AK5539&amp;"/"&amp;AL5539&amp;" "&amp;AR5539</f>
        <v>6/16 Log Off</v>
      </c>
      <c r="AN5539" s="172">
        <v>45824.659236111111</v>
      </c>
      <c r="AO5539" s="69" t="s">
        <v>270</v>
      </c>
      <c r="AP5539" s="69" t="s">
        <v>1913</v>
      </c>
      <c r="AQ5539" s="69" t="s">
        <v>270</v>
      </c>
      <c r="AR5539" s="69" t="s">
        <v>1917</v>
      </c>
    </row>
    <row r="5540" spans="36:44" ht="14.4">
      <c r="AJ5540" s="26" t="str">
        <f>VLOOKUP(AQ5540,'user list'!A:B,2,0)</f>
        <v>QCYDO</v>
      </c>
      <c r="AK5540" s="26">
        <f t="shared" si="309"/>
        <v>6</v>
      </c>
      <c r="AL5540" s="26">
        <f t="shared" si="310"/>
        <v>16</v>
      </c>
      <c r="AM5540" s="94" t="str">
        <f t="shared" si="311"/>
        <v>6/16 Log In</v>
      </c>
      <c r="AN5540" s="172">
        <v>45824.659363425926</v>
      </c>
      <c r="AO5540" s="69" t="s">
        <v>270</v>
      </c>
      <c r="AP5540" s="69" t="s">
        <v>1913</v>
      </c>
      <c r="AQ5540" s="69" t="s">
        <v>270</v>
      </c>
      <c r="AR5540" s="69" t="s">
        <v>1916</v>
      </c>
    </row>
    <row r="5541" spans="36:44" ht="14.4">
      <c r="AJ5541" s="26" t="str">
        <f>VLOOKUP(AQ5541,'user list'!A:B,2,0)</f>
        <v>OCAs</v>
      </c>
      <c r="AK5541" s="26">
        <f t="shared" si="309"/>
        <v>6</v>
      </c>
      <c r="AL5541" s="26">
        <f t="shared" si="310"/>
        <v>16</v>
      </c>
      <c r="AM5541" s="94" t="str">
        <f t="shared" si="311"/>
        <v>6/16 Log Off</v>
      </c>
      <c r="AN5541" s="172">
        <v>45824.659490740742</v>
      </c>
      <c r="AO5541" s="69" t="s">
        <v>279</v>
      </c>
      <c r="AP5541" s="69" t="s">
        <v>1913</v>
      </c>
      <c r="AQ5541" s="69" t="s">
        <v>279</v>
      </c>
      <c r="AR5541" s="69" t="s">
        <v>1917</v>
      </c>
    </row>
    <row r="5542" spans="36:44" ht="14.4">
      <c r="AJ5542" s="26" t="str">
        <f>VLOOKUP(AQ5542,'user list'!A:B,2,0)</f>
        <v>OCAs</v>
      </c>
      <c r="AK5542" s="26">
        <f t="shared" si="309"/>
        <v>6</v>
      </c>
      <c r="AL5542" s="26">
        <f t="shared" si="310"/>
        <v>16</v>
      </c>
      <c r="AM5542" s="94" t="str">
        <f t="shared" si="311"/>
        <v>6/16 Log In</v>
      </c>
      <c r="AN5542" s="172">
        <v>45824.659618055557</v>
      </c>
      <c r="AO5542" s="69" t="s">
        <v>279</v>
      </c>
      <c r="AP5542" s="69" t="s">
        <v>1913</v>
      </c>
      <c r="AQ5542" s="69" t="s">
        <v>279</v>
      </c>
      <c r="AR5542" s="69" t="s">
        <v>1916</v>
      </c>
    </row>
    <row r="5543" spans="36:44" ht="14.4">
      <c r="AJ5543" s="26" t="str">
        <f>VLOOKUP(AQ5543,'user list'!A:B,2,0)</f>
        <v>OCM</v>
      </c>
      <c r="AK5543" s="26">
        <f t="shared" si="309"/>
        <v>6</v>
      </c>
      <c r="AL5543" s="26">
        <f t="shared" si="310"/>
        <v>16</v>
      </c>
      <c r="AM5543" s="94" t="str">
        <f t="shared" si="311"/>
        <v>6/16 Log In</v>
      </c>
      <c r="AN5543" s="172">
        <v>45824.660509259258</v>
      </c>
      <c r="AO5543" s="69" t="s">
        <v>242</v>
      </c>
      <c r="AP5543" s="69" t="s">
        <v>1913</v>
      </c>
      <c r="AQ5543" s="69" t="s">
        <v>242</v>
      </c>
      <c r="AR5543" s="69" t="s">
        <v>1916</v>
      </c>
    </row>
    <row r="5544" spans="36:44" ht="14.4">
      <c r="AJ5544" s="26" t="str">
        <f>VLOOKUP(AQ5544,'user list'!A:B,2,0)</f>
        <v>CVD</v>
      </c>
      <c r="AK5544" s="26">
        <f t="shared" si="309"/>
        <v>6</v>
      </c>
      <c r="AL5544" s="26">
        <f t="shared" si="310"/>
        <v>16</v>
      </c>
      <c r="AM5544" s="94" t="str">
        <f t="shared" si="311"/>
        <v>6/16 Log Off</v>
      </c>
      <c r="AN5544" s="172">
        <v>45824.660856481481</v>
      </c>
      <c r="AO5544" s="69" t="s">
        <v>208</v>
      </c>
      <c r="AP5544" s="69" t="s">
        <v>1913</v>
      </c>
      <c r="AQ5544" s="69" t="s">
        <v>208</v>
      </c>
      <c r="AR5544" s="69" t="s">
        <v>1917</v>
      </c>
    </row>
    <row r="5545" spans="36:44" ht="14.4">
      <c r="AJ5545" s="26" t="str">
        <f>VLOOKUP(AQ5545,'user list'!A:B,2,0)</f>
        <v>CVD</v>
      </c>
      <c r="AK5545" s="26">
        <f t="shared" si="309"/>
        <v>6</v>
      </c>
      <c r="AL5545" s="26">
        <f t="shared" si="310"/>
        <v>16</v>
      </c>
      <c r="AM5545" s="94" t="str">
        <f t="shared" si="311"/>
        <v>6/16 Log In</v>
      </c>
      <c r="AN5545" s="172">
        <v>45824.660995370374</v>
      </c>
      <c r="AO5545" s="69" t="s">
        <v>208</v>
      </c>
      <c r="AP5545" s="69" t="s">
        <v>1913</v>
      </c>
      <c r="AQ5545" s="69" t="s">
        <v>208</v>
      </c>
      <c r="AR5545" s="69" t="s">
        <v>1916</v>
      </c>
    </row>
    <row r="5546" spans="36:44" ht="14.4">
      <c r="AJ5546" s="26" t="str">
        <f>VLOOKUP(AQ5546,'user list'!A:B,2,0)</f>
        <v>OCM</v>
      </c>
      <c r="AK5546" s="26">
        <f t="shared" si="309"/>
        <v>6</v>
      </c>
      <c r="AL5546" s="26">
        <f t="shared" si="310"/>
        <v>16</v>
      </c>
      <c r="AM5546" s="94" t="str">
        <f t="shared" si="311"/>
        <v>6/16 Log In</v>
      </c>
      <c r="AN5546" s="172">
        <v>45824.661585648151</v>
      </c>
      <c r="AO5546" s="69" t="s">
        <v>230</v>
      </c>
      <c r="AP5546" s="69" t="s">
        <v>1913</v>
      </c>
      <c r="AQ5546" s="69" t="s">
        <v>230</v>
      </c>
      <c r="AR5546" s="69" t="s">
        <v>1916</v>
      </c>
    </row>
    <row r="5547" spans="36:44" ht="14.4">
      <c r="AJ5547" s="26" t="str">
        <f>VLOOKUP(AQ5547,'user list'!A:B,2,0)</f>
        <v>QCYDO</v>
      </c>
      <c r="AK5547" s="26">
        <f t="shared" si="309"/>
        <v>6</v>
      </c>
      <c r="AL5547" s="26">
        <f t="shared" si="310"/>
        <v>16</v>
      </c>
      <c r="AM5547" s="94" t="str">
        <f t="shared" si="311"/>
        <v>6/16 Log In</v>
      </c>
      <c r="AN5547" s="172">
        <v>45824.661770833336</v>
      </c>
      <c r="AO5547" s="69" t="s">
        <v>270</v>
      </c>
      <c r="AP5547" s="69" t="s">
        <v>1913</v>
      </c>
      <c r="AQ5547" s="69" t="s">
        <v>270</v>
      </c>
      <c r="AR5547" s="69" t="s">
        <v>1916</v>
      </c>
    </row>
    <row r="5548" spans="36:44" ht="14.4">
      <c r="AJ5548" s="26" t="str">
        <f>VLOOKUP(AQ5548,'user list'!A:B,2,0)</f>
        <v>QCYDO</v>
      </c>
      <c r="AK5548" s="26">
        <f t="shared" si="309"/>
        <v>6</v>
      </c>
      <c r="AL5548" s="26">
        <f t="shared" si="310"/>
        <v>16</v>
      </c>
      <c r="AM5548" s="94" t="str">
        <f t="shared" si="311"/>
        <v>6/16 Log In</v>
      </c>
      <c r="AN5548" s="172">
        <v>45824.661898148152</v>
      </c>
      <c r="AO5548" s="69" t="s">
        <v>270</v>
      </c>
      <c r="AP5548" s="69" t="s">
        <v>1913</v>
      </c>
      <c r="AQ5548" s="69" t="s">
        <v>270</v>
      </c>
      <c r="AR5548" s="69" t="s">
        <v>1916</v>
      </c>
    </row>
    <row r="5549" spans="36:44" ht="14.4">
      <c r="AJ5549" s="26" t="str">
        <f>VLOOKUP(AQ5549,'user list'!A:B,2,0)</f>
        <v>CCESD</v>
      </c>
      <c r="AK5549" s="26">
        <f t="shared" si="309"/>
        <v>6</v>
      </c>
      <c r="AL5549" s="26">
        <f t="shared" si="310"/>
        <v>16</v>
      </c>
      <c r="AM5549" s="94" t="str">
        <f t="shared" si="311"/>
        <v>6/16 Log In</v>
      </c>
      <c r="AN5549" s="172">
        <v>45824.662453703706</v>
      </c>
      <c r="AO5549" s="69" t="s">
        <v>284</v>
      </c>
      <c r="AP5549" s="69" t="s">
        <v>1913</v>
      </c>
      <c r="AQ5549" s="69" t="s">
        <v>284</v>
      </c>
      <c r="AR5549" s="69" t="s">
        <v>1916</v>
      </c>
    </row>
    <row r="5550" spans="36:44" ht="14.4">
      <c r="AJ5550" s="26" t="str">
        <f>VLOOKUP(AQ5550,'user list'!A:B,2,0)</f>
        <v>SBCDPO</v>
      </c>
      <c r="AK5550" s="26">
        <f t="shared" si="309"/>
        <v>6</v>
      </c>
      <c r="AL5550" s="26">
        <f t="shared" si="310"/>
        <v>16</v>
      </c>
      <c r="AM5550" s="94" t="str">
        <f t="shared" si="311"/>
        <v>6/16 Log Off</v>
      </c>
      <c r="AN5550" s="172">
        <v>45824.662546296298</v>
      </c>
      <c r="AO5550" s="69" t="s">
        <v>271</v>
      </c>
      <c r="AP5550" s="69" t="s">
        <v>1913</v>
      </c>
      <c r="AQ5550" s="69" t="s">
        <v>271</v>
      </c>
      <c r="AR5550" s="69" t="s">
        <v>1917</v>
      </c>
    </row>
    <row r="5551" spans="36:44" ht="14.4">
      <c r="AJ5551" s="26" t="str">
        <f>VLOOKUP(AQ5551,'user list'!A:B,2,0)</f>
        <v>OCM</v>
      </c>
      <c r="AK5551" s="26">
        <f t="shared" si="309"/>
        <v>6</v>
      </c>
      <c r="AL5551" s="26">
        <f t="shared" si="310"/>
        <v>16</v>
      </c>
      <c r="AM5551" s="94" t="str">
        <f t="shared" si="311"/>
        <v>6/16 Log Off</v>
      </c>
      <c r="AN5551" s="172">
        <v>45824.663356481484</v>
      </c>
      <c r="AO5551" s="69" t="s">
        <v>230</v>
      </c>
      <c r="AP5551" s="69" t="s">
        <v>1913</v>
      </c>
      <c r="AQ5551" s="69" t="s">
        <v>230</v>
      </c>
      <c r="AR5551" s="69" t="s">
        <v>1917</v>
      </c>
    </row>
    <row r="5552" spans="36:44" ht="14.4">
      <c r="AJ5552" s="26" t="str">
        <f>VLOOKUP(AQ5552,'user list'!A:B,2,0)</f>
        <v>OCM</v>
      </c>
      <c r="AK5552" s="26">
        <f t="shared" si="309"/>
        <v>6</v>
      </c>
      <c r="AL5552" s="26">
        <f t="shared" si="310"/>
        <v>16</v>
      </c>
      <c r="AM5552" s="94" t="str">
        <f t="shared" si="311"/>
        <v>6/16 Log In</v>
      </c>
      <c r="AN5552" s="172">
        <v>45824.663576388892</v>
      </c>
      <c r="AO5552" s="69" t="s">
        <v>230</v>
      </c>
      <c r="AP5552" s="69" t="s">
        <v>1913</v>
      </c>
      <c r="AQ5552" s="69" t="s">
        <v>230</v>
      </c>
      <c r="AR5552" s="69" t="s">
        <v>1916</v>
      </c>
    </row>
    <row r="5553" spans="36:44" ht="14.4">
      <c r="AJ5553" s="26" t="str">
        <f>VLOOKUP(AQ5553,'user list'!A:B,2,0)</f>
        <v>PESO</v>
      </c>
      <c r="AK5553" s="26">
        <f t="shared" si="309"/>
        <v>6</v>
      </c>
      <c r="AL5553" s="26">
        <f t="shared" si="310"/>
        <v>16</v>
      </c>
      <c r="AM5553" s="94" t="str">
        <f t="shared" si="311"/>
        <v>6/16 Log Off</v>
      </c>
      <c r="AN5553" s="172">
        <v>45824.665381944447</v>
      </c>
      <c r="AO5553" s="69" t="s">
        <v>259</v>
      </c>
      <c r="AP5553" s="69" t="s">
        <v>1913</v>
      </c>
      <c r="AQ5553" s="69" t="s">
        <v>259</v>
      </c>
      <c r="AR5553" s="69" t="s">
        <v>1917</v>
      </c>
    </row>
    <row r="5554" spans="36:44" ht="14.4">
      <c r="AJ5554" s="26" t="str">
        <f>VLOOKUP(AQ5554,'user list'!A:B,2,0)</f>
        <v>HCDRD</v>
      </c>
      <c r="AK5554" s="26">
        <f t="shared" si="309"/>
        <v>6</v>
      </c>
      <c r="AL5554" s="26">
        <f t="shared" si="310"/>
        <v>16</v>
      </c>
      <c r="AM5554" s="94" t="str">
        <f t="shared" si="311"/>
        <v>6/16 Log Off</v>
      </c>
      <c r="AN5554" s="172">
        <v>45824.666493055556</v>
      </c>
      <c r="AO5554" s="69" t="s">
        <v>216</v>
      </c>
      <c r="AP5554" s="69" t="s">
        <v>1913</v>
      </c>
      <c r="AQ5554" s="69" t="s">
        <v>216</v>
      </c>
      <c r="AR5554" s="69" t="s">
        <v>1917</v>
      </c>
    </row>
    <row r="5555" spans="36:44" ht="14.4">
      <c r="AJ5555" s="26" t="str">
        <f>VLOOKUP(AQ5555,'user list'!A:B,2,0)</f>
        <v>HCDRD</v>
      </c>
      <c r="AK5555" s="26">
        <f t="shared" si="309"/>
        <v>6</v>
      </c>
      <c r="AL5555" s="26">
        <f t="shared" si="310"/>
        <v>16</v>
      </c>
      <c r="AM5555" s="94" t="str">
        <f t="shared" si="311"/>
        <v>6/16 Log In</v>
      </c>
      <c r="AN5555" s="172">
        <v>45824.666550925926</v>
      </c>
      <c r="AO5555" s="69" t="s">
        <v>216</v>
      </c>
      <c r="AP5555" s="69" t="s">
        <v>1913</v>
      </c>
      <c r="AQ5555" s="69" t="s">
        <v>216</v>
      </c>
      <c r="AR5555" s="69" t="s">
        <v>1916</v>
      </c>
    </row>
    <row r="5556" spans="36:44" ht="14.4">
      <c r="AJ5556" s="26" t="str">
        <f>VLOOKUP(AQ5556,'user list'!A:B,2,0)</f>
        <v>CGSD</v>
      </c>
      <c r="AK5556" s="26">
        <f t="shared" si="309"/>
        <v>6</v>
      </c>
      <c r="AL5556" s="26">
        <f t="shared" si="310"/>
        <v>16</v>
      </c>
      <c r="AM5556" s="94" t="str">
        <f t="shared" si="311"/>
        <v>6/16 Log Off</v>
      </c>
      <c r="AN5556" s="172">
        <v>45824.669629629629</v>
      </c>
      <c r="AO5556" s="69" t="s">
        <v>200</v>
      </c>
      <c r="AP5556" s="69" t="s">
        <v>1913</v>
      </c>
      <c r="AQ5556" s="69" t="s">
        <v>200</v>
      </c>
      <c r="AR5556" s="69" t="s">
        <v>1917</v>
      </c>
    </row>
    <row r="5557" spans="36:44" ht="14.4">
      <c r="AJ5557" s="26" t="str">
        <f>VLOOKUP(AQ5557,'user list'!A:B,2,0)</f>
        <v>CBD</v>
      </c>
      <c r="AK5557" s="26">
        <f t="shared" si="309"/>
        <v>6</v>
      </c>
      <c r="AL5557" s="26">
        <f t="shared" si="310"/>
        <v>16</v>
      </c>
      <c r="AM5557" s="94" t="str">
        <f t="shared" si="311"/>
        <v>6/16 Log In</v>
      </c>
      <c r="AN5557" s="172">
        <v>45824.670798611114</v>
      </c>
      <c r="AO5557" s="69" t="s">
        <v>197</v>
      </c>
      <c r="AP5557" s="69" t="s">
        <v>1913</v>
      </c>
      <c r="AQ5557" s="69" t="s">
        <v>197</v>
      </c>
      <c r="AR5557" s="69" t="s">
        <v>1916</v>
      </c>
    </row>
    <row r="5558" spans="36:44" ht="14.4">
      <c r="AJ5558" s="26" t="str">
        <f>VLOOKUP(AQ5558,'user list'!A:B,2,0)</f>
        <v>CTO</v>
      </c>
      <c r="AK5558" s="26">
        <f t="shared" si="309"/>
        <v>6</v>
      </c>
      <c r="AL5558" s="26">
        <f t="shared" si="310"/>
        <v>16</v>
      </c>
      <c r="AM5558" s="94" t="str">
        <f t="shared" si="311"/>
        <v>6/16 Log Off</v>
      </c>
      <c r="AN5558" s="172">
        <v>45824.671886574077</v>
      </c>
      <c r="AO5558" s="69" t="s">
        <v>207</v>
      </c>
      <c r="AP5558" s="69" t="s">
        <v>1913</v>
      </c>
      <c r="AQ5558" s="69" t="s">
        <v>207</v>
      </c>
      <c r="AR5558" s="69" t="s">
        <v>1917</v>
      </c>
    </row>
    <row r="5559" spans="36:44" ht="14.4">
      <c r="AJ5559" s="26" t="str">
        <f>VLOOKUP(AQ5559,'user list'!A:B,2,0)</f>
        <v>CTO</v>
      </c>
      <c r="AK5559" s="26">
        <f t="shared" si="309"/>
        <v>6</v>
      </c>
      <c r="AL5559" s="26">
        <f t="shared" si="310"/>
        <v>16</v>
      </c>
      <c r="AM5559" s="94" t="str">
        <f t="shared" si="311"/>
        <v>6/16 Log In</v>
      </c>
      <c r="AN5559" s="172">
        <v>45824.672083333331</v>
      </c>
      <c r="AO5559" s="69" t="s">
        <v>207</v>
      </c>
      <c r="AP5559" s="69" t="s">
        <v>1913</v>
      </c>
      <c r="AQ5559" s="69" t="s">
        <v>207</v>
      </c>
      <c r="AR5559" s="69" t="s">
        <v>1916</v>
      </c>
    </row>
    <row r="5560" spans="36:44" ht="14.4">
      <c r="AJ5560" s="26" t="str">
        <f>VLOOKUP(AQ5560,'user list'!A:B,2,0)</f>
        <v>LEDIPO</v>
      </c>
      <c r="AK5560" s="26">
        <f t="shared" si="309"/>
        <v>6</v>
      </c>
      <c r="AL5560" s="26">
        <f t="shared" si="310"/>
        <v>16</v>
      </c>
      <c r="AM5560" s="94" t="str">
        <f t="shared" si="311"/>
        <v>6/16 Log Off</v>
      </c>
      <c r="AN5560" s="172">
        <v>45824.674340277779</v>
      </c>
      <c r="AO5560" s="69" t="s">
        <v>222</v>
      </c>
      <c r="AP5560" s="69" t="s">
        <v>1913</v>
      </c>
      <c r="AQ5560" s="69" t="s">
        <v>222</v>
      </c>
      <c r="AR5560" s="69" t="s">
        <v>1917</v>
      </c>
    </row>
    <row r="5561" spans="36:44" ht="14.4">
      <c r="AJ5561" s="26" t="str">
        <f>VLOOKUP(AQ5561,'user list'!A:B,2,0)</f>
        <v>OCM</v>
      </c>
      <c r="AK5561" s="26">
        <f t="shared" si="309"/>
        <v>6</v>
      </c>
      <c r="AL5561" s="26">
        <f t="shared" si="310"/>
        <v>16</v>
      </c>
      <c r="AM5561" s="94" t="str">
        <f t="shared" si="311"/>
        <v>6/16 Log Off</v>
      </c>
      <c r="AN5561" s="172">
        <v>45824.675625000003</v>
      </c>
      <c r="AO5561" s="69" t="s">
        <v>235</v>
      </c>
      <c r="AP5561" s="69" t="s">
        <v>1913</v>
      </c>
      <c r="AQ5561" s="69" t="s">
        <v>235</v>
      </c>
      <c r="AR5561" s="69" t="s">
        <v>1917</v>
      </c>
    </row>
    <row r="5562" spans="36:44" ht="14.4">
      <c r="AJ5562" s="26" t="str">
        <f>VLOOKUP(AQ5562,'user list'!A:B,2,0)</f>
        <v>OCM</v>
      </c>
      <c r="AK5562" s="26">
        <f t="shared" si="309"/>
        <v>6</v>
      </c>
      <c r="AL5562" s="26">
        <f t="shared" si="310"/>
        <v>16</v>
      </c>
      <c r="AM5562" s="94" t="str">
        <f t="shared" si="311"/>
        <v>6/16 Log In</v>
      </c>
      <c r="AN5562" s="172">
        <v>45824.675694444442</v>
      </c>
      <c r="AO5562" s="69" t="s">
        <v>235</v>
      </c>
      <c r="AP5562" s="69" t="s">
        <v>1913</v>
      </c>
      <c r="AQ5562" s="69" t="s">
        <v>235</v>
      </c>
      <c r="AR5562" s="69" t="s">
        <v>1916</v>
      </c>
    </row>
    <row r="5563" spans="36:44" ht="14.4">
      <c r="AJ5563" s="26" t="str">
        <f>VLOOKUP(AQ5563,'user list'!A:B,2,0)</f>
        <v>SSDD</v>
      </c>
      <c r="AK5563" s="26">
        <f t="shared" si="309"/>
        <v>6</v>
      </c>
      <c r="AL5563" s="26">
        <f t="shared" si="310"/>
        <v>16</v>
      </c>
      <c r="AM5563" s="94" t="str">
        <f t="shared" si="311"/>
        <v>6/16 Log Off</v>
      </c>
      <c r="AN5563" s="172">
        <v>45824.67696759259</v>
      </c>
      <c r="AO5563" s="69" t="s">
        <v>273</v>
      </c>
      <c r="AP5563" s="69" t="s">
        <v>1913</v>
      </c>
      <c r="AQ5563" s="69" t="s">
        <v>273</v>
      </c>
      <c r="AR5563" s="69" t="s">
        <v>1917</v>
      </c>
    </row>
    <row r="5564" spans="36:44" ht="14.4">
      <c r="AJ5564" s="26" t="str">
        <f>VLOOKUP(AQ5564,'user list'!A:B,2,0)</f>
        <v>SSDD</v>
      </c>
      <c r="AK5564" s="26">
        <f t="shared" si="309"/>
        <v>6</v>
      </c>
      <c r="AL5564" s="26">
        <f t="shared" si="310"/>
        <v>16</v>
      </c>
      <c r="AM5564" s="94" t="str">
        <f t="shared" si="311"/>
        <v>6/16 Log In</v>
      </c>
      <c r="AN5564" s="172">
        <v>45824.677291666667</v>
      </c>
      <c r="AO5564" s="69" t="s">
        <v>273</v>
      </c>
      <c r="AP5564" s="69" t="s">
        <v>1913</v>
      </c>
      <c r="AQ5564" s="69" t="s">
        <v>273</v>
      </c>
      <c r="AR5564" s="69" t="s">
        <v>1916</v>
      </c>
    </row>
    <row r="5565" spans="36:44" ht="14.4">
      <c r="AJ5565" s="26" t="str">
        <f>VLOOKUP(AQ5565,'user list'!A:B,2,0)</f>
        <v>QCPL</v>
      </c>
      <c r="AK5565" s="26">
        <f t="shared" si="309"/>
        <v>6</v>
      </c>
      <c r="AL5565" s="26">
        <f t="shared" si="310"/>
        <v>16</v>
      </c>
      <c r="AM5565" s="94" t="str">
        <f t="shared" si="311"/>
        <v>6/16 Log Off</v>
      </c>
      <c r="AN5565" s="172">
        <v>45824.677349537036</v>
      </c>
      <c r="AO5565" s="69" t="s">
        <v>268</v>
      </c>
      <c r="AP5565" s="69" t="s">
        <v>1913</v>
      </c>
      <c r="AQ5565" s="69" t="s">
        <v>268</v>
      </c>
      <c r="AR5565" s="69" t="s">
        <v>1917</v>
      </c>
    </row>
    <row r="5566" spans="36:44" ht="14.4">
      <c r="AJ5566" s="26" t="str">
        <f>VLOOKUP(AQ5566,'user list'!A:B,2,0)</f>
        <v>Admin</v>
      </c>
      <c r="AK5566" s="26">
        <f t="shared" si="309"/>
        <v>6</v>
      </c>
      <c r="AL5566" s="26">
        <f t="shared" si="310"/>
        <v>16</v>
      </c>
      <c r="AM5566" s="94" t="str">
        <f t="shared" si="311"/>
        <v>6/16 Log In</v>
      </c>
      <c r="AN5566" s="172">
        <v>45824.67769675926</v>
      </c>
      <c r="AO5566" s="69" t="s">
        <v>186</v>
      </c>
      <c r="AP5566" s="69" t="s">
        <v>1913</v>
      </c>
      <c r="AQ5566" s="69" t="s">
        <v>186</v>
      </c>
      <c r="AR5566" s="69" t="s">
        <v>1916</v>
      </c>
    </row>
    <row r="5567" spans="36:44" ht="14.4">
      <c r="AJ5567" s="26" t="str">
        <f>VLOOKUP(AQ5567,'user list'!A:B,2,0)</f>
        <v>ITDD</v>
      </c>
      <c r="AK5567" s="26">
        <f t="shared" si="309"/>
        <v>6</v>
      </c>
      <c r="AL5567" s="26">
        <f t="shared" si="310"/>
        <v>16</v>
      </c>
      <c r="AM5567" s="94" t="str">
        <f t="shared" si="311"/>
        <v>6/16 Log In</v>
      </c>
      <c r="AN5567" s="172">
        <v>45824.678043981483</v>
      </c>
      <c r="AO5567" s="69" t="s">
        <v>219</v>
      </c>
      <c r="AP5567" s="69" t="s">
        <v>1913</v>
      </c>
      <c r="AQ5567" s="69" t="s">
        <v>219</v>
      </c>
      <c r="AR5567" s="69" t="s">
        <v>1916</v>
      </c>
    </row>
    <row r="5568" spans="36:44" ht="14.4">
      <c r="AJ5568" s="26" t="str">
        <f>VLOOKUP(AQ5568,'user list'!A:B,2,0)</f>
        <v>ITDD</v>
      </c>
      <c r="AK5568" s="26">
        <f t="shared" si="309"/>
        <v>6</v>
      </c>
      <c r="AL5568" s="26">
        <f t="shared" si="310"/>
        <v>16</v>
      </c>
      <c r="AM5568" s="94" t="str">
        <f t="shared" si="311"/>
        <v>6/16 Log In</v>
      </c>
      <c r="AN5568" s="172">
        <v>45824.678703703707</v>
      </c>
      <c r="AO5568" s="69" t="s">
        <v>219</v>
      </c>
      <c r="AP5568" s="69" t="s">
        <v>1913</v>
      </c>
      <c r="AQ5568" s="69" t="s">
        <v>219</v>
      </c>
      <c r="AR5568" s="69" t="s">
        <v>1916</v>
      </c>
    </row>
    <row r="5569" spans="36:44" ht="14.4">
      <c r="AJ5569" s="26" t="str">
        <f>VLOOKUP(AQ5569,'user list'!A:B,2,0)</f>
        <v>OCM</v>
      </c>
      <c r="AK5569" s="26">
        <f t="shared" si="309"/>
        <v>6</v>
      </c>
      <c r="AL5569" s="26">
        <f t="shared" si="310"/>
        <v>16</v>
      </c>
      <c r="AM5569" s="94" t="str">
        <f t="shared" si="311"/>
        <v>6/16 Log Off</v>
      </c>
      <c r="AN5569" s="172">
        <v>45824.679189814815</v>
      </c>
      <c r="AO5569" s="69" t="s">
        <v>230</v>
      </c>
      <c r="AP5569" s="69" t="s">
        <v>1913</v>
      </c>
      <c r="AQ5569" s="69" t="s">
        <v>230</v>
      </c>
      <c r="AR5569" s="69" t="s">
        <v>1917</v>
      </c>
    </row>
    <row r="5570" spans="36:44" ht="14.4">
      <c r="AJ5570" s="26" t="str">
        <f>VLOOKUP(AQ5570,'user list'!A:B,2,0)</f>
        <v>OCM</v>
      </c>
      <c r="AK5570" s="26">
        <f t="shared" si="309"/>
        <v>6</v>
      </c>
      <c r="AL5570" s="26">
        <f t="shared" si="310"/>
        <v>16</v>
      </c>
      <c r="AM5570" s="94" t="str">
        <f t="shared" si="311"/>
        <v>6/16 Log Off</v>
      </c>
      <c r="AN5570" s="172">
        <v>45824.679247685184</v>
      </c>
      <c r="AO5570" s="69" t="s">
        <v>242</v>
      </c>
      <c r="AP5570" s="69" t="s">
        <v>1913</v>
      </c>
      <c r="AQ5570" s="69" t="s">
        <v>242</v>
      </c>
      <c r="AR5570" s="69" t="s">
        <v>1917</v>
      </c>
    </row>
    <row r="5571" spans="36:44" ht="14.4">
      <c r="AJ5571" s="26" t="str">
        <f>VLOOKUP(AQ5571,'user list'!A:B,2,0)</f>
        <v>ITDD</v>
      </c>
      <c r="AK5571" s="26">
        <f t="shared" si="309"/>
        <v>6</v>
      </c>
      <c r="AL5571" s="26">
        <f t="shared" si="310"/>
        <v>16</v>
      </c>
      <c r="AM5571" s="94" t="str">
        <f t="shared" si="311"/>
        <v>6/16 Log In</v>
      </c>
      <c r="AN5571" s="172">
        <v>45824.679918981485</v>
      </c>
      <c r="AO5571" s="69" t="s">
        <v>219</v>
      </c>
      <c r="AP5571" s="69" t="s">
        <v>1913</v>
      </c>
      <c r="AQ5571" s="69" t="s">
        <v>219</v>
      </c>
      <c r="AR5571" s="69" t="s">
        <v>1916</v>
      </c>
    </row>
    <row r="5572" spans="36:44" ht="14.4">
      <c r="AJ5572" s="26" t="str">
        <f>VLOOKUP(AQ5572,'user list'!A:B,2,0)</f>
        <v>CCESD</v>
      </c>
      <c r="AK5572" s="26">
        <f t="shared" si="309"/>
        <v>6</v>
      </c>
      <c r="AL5572" s="26">
        <f t="shared" si="310"/>
        <v>16</v>
      </c>
      <c r="AM5572" s="94" t="str">
        <f t="shared" si="311"/>
        <v>6/16 Log Off</v>
      </c>
      <c r="AN5572" s="172">
        <v>45824.679965277777</v>
      </c>
      <c r="AO5572" s="69" t="s">
        <v>284</v>
      </c>
      <c r="AP5572" s="69" t="s">
        <v>1913</v>
      </c>
      <c r="AQ5572" s="69" t="s">
        <v>284</v>
      </c>
      <c r="AR5572" s="69" t="s">
        <v>1917</v>
      </c>
    </row>
    <row r="5573" spans="36:44" ht="14.4">
      <c r="AJ5573" s="26" t="str">
        <f>VLOOKUP(AQ5573,'user list'!A:B,2,0)</f>
        <v>OCM</v>
      </c>
      <c r="AK5573" s="26">
        <f t="shared" si="309"/>
        <v>6</v>
      </c>
      <c r="AL5573" s="26">
        <f t="shared" si="310"/>
        <v>16</v>
      </c>
      <c r="AM5573" s="94" t="str">
        <f t="shared" si="311"/>
        <v>6/16 Log In</v>
      </c>
      <c r="AN5573" s="172">
        <v>45824.68068287037</v>
      </c>
      <c r="AO5573" s="69" t="s">
        <v>230</v>
      </c>
      <c r="AP5573" s="69" t="s">
        <v>1913</v>
      </c>
      <c r="AQ5573" s="69" t="s">
        <v>230</v>
      </c>
      <c r="AR5573" s="69" t="s">
        <v>1916</v>
      </c>
    </row>
    <row r="5574" spans="36:44" ht="14.4">
      <c r="AJ5574" s="26" t="str">
        <f>VLOOKUP(AQ5574,'user list'!A:B,2,0)</f>
        <v>CLD</v>
      </c>
      <c r="AK5574" s="26">
        <f t="shared" si="309"/>
        <v>6</v>
      </c>
      <c r="AL5574" s="26">
        <f t="shared" si="310"/>
        <v>16</v>
      </c>
      <c r="AM5574" s="94" t="str">
        <f t="shared" si="311"/>
        <v>6/16 Log In</v>
      </c>
      <c r="AN5574" s="172">
        <v>45824.681631944448</v>
      </c>
      <c r="AO5574" s="69" t="s">
        <v>204</v>
      </c>
      <c r="AP5574" s="69" t="s">
        <v>1913</v>
      </c>
      <c r="AQ5574" s="69" t="s">
        <v>204</v>
      </c>
      <c r="AR5574" s="69" t="s">
        <v>1916</v>
      </c>
    </row>
    <row r="5575" spans="36:44" ht="14.4">
      <c r="AJ5575" s="26" t="str">
        <f>VLOOKUP(AQ5575,'user list'!A:B,2,0)</f>
        <v>DOE</v>
      </c>
      <c r="AK5575" s="26">
        <f t="shared" si="309"/>
        <v>6</v>
      </c>
      <c r="AL5575" s="26">
        <f t="shared" si="310"/>
        <v>16</v>
      </c>
      <c r="AM5575" s="94" t="str">
        <f t="shared" si="311"/>
        <v>6/16 Log In</v>
      </c>
      <c r="AN5575" s="172">
        <v>45824.682210648149</v>
      </c>
      <c r="AO5575" s="69" t="s">
        <v>211</v>
      </c>
      <c r="AP5575" s="69" t="s">
        <v>1913</v>
      </c>
      <c r="AQ5575" s="69" t="s">
        <v>211</v>
      </c>
      <c r="AR5575" s="69" t="s">
        <v>1916</v>
      </c>
    </row>
    <row r="5576" spans="36:44" ht="14.4">
      <c r="AJ5576" s="26" t="str">
        <f>VLOOKUP(AQ5576,'user list'!A:B,2,0)</f>
        <v>Admin</v>
      </c>
      <c r="AK5576" s="26">
        <f t="shared" si="309"/>
        <v>6</v>
      </c>
      <c r="AL5576" s="26">
        <f t="shared" si="310"/>
        <v>16</v>
      </c>
      <c r="AM5576" s="94" t="str">
        <f t="shared" si="311"/>
        <v>6/16 Log In</v>
      </c>
      <c r="AN5576" s="172">
        <v>45824.682951388888</v>
      </c>
      <c r="AO5576" s="69" t="s">
        <v>186</v>
      </c>
      <c r="AP5576" s="69" t="s">
        <v>1913</v>
      </c>
      <c r="AQ5576" s="69" t="s">
        <v>186</v>
      </c>
      <c r="AR5576" s="69" t="s">
        <v>1916</v>
      </c>
    </row>
    <row r="5577" spans="36:44" ht="14.4">
      <c r="AJ5577" s="26" t="str">
        <f>VLOOKUP(AQ5577,'user list'!A:B,2,0)</f>
        <v>Admin</v>
      </c>
      <c r="AK5577" s="26">
        <f t="shared" si="309"/>
        <v>6</v>
      </c>
      <c r="AL5577" s="26">
        <f t="shared" si="310"/>
        <v>16</v>
      </c>
      <c r="AM5577" s="94" t="str">
        <f t="shared" si="311"/>
        <v>6/16 Log In</v>
      </c>
      <c r="AN5577" s="172">
        <v>45824.682951388888</v>
      </c>
      <c r="AO5577" s="69" t="s">
        <v>186</v>
      </c>
      <c r="AP5577" s="69" t="s">
        <v>1913</v>
      </c>
      <c r="AQ5577" s="69" t="s">
        <v>186</v>
      </c>
      <c r="AR5577" s="69" t="s">
        <v>1916</v>
      </c>
    </row>
    <row r="5578" spans="36:44" ht="14.4">
      <c r="AJ5578" s="26" t="str">
        <f>VLOOKUP(AQ5578,'user list'!A:B,2,0)</f>
        <v>OCAs</v>
      </c>
      <c r="AK5578" s="26">
        <f t="shared" si="309"/>
        <v>6</v>
      </c>
      <c r="AL5578" s="26">
        <f t="shared" si="310"/>
        <v>16</v>
      </c>
      <c r="AM5578" s="94" t="str">
        <f t="shared" si="311"/>
        <v>6/16 Log Off</v>
      </c>
      <c r="AN5578" s="172">
        <v>45824.683807870373</v>
      </c>
      <c r="AO5578" s="69" t="s">
        <v>279</v>
      </c>
      <c r="AP5578" s="69" t="s">
        <v>1913</v>
      </c>
      <c r="AQ5578" s="69" t="s">
        <v>279</v>
      </c>
      <c r="AR5578" s="69" t="s">
        <v>1917</v>
      </c>
    </row>
    <row r="5579" spans="36:44" ht="14.4">
      <c r="AJ5579" s="26" t="str">
        <f>VLOOKUP(AQ5579,'user list'!A:B,2,0)</f>
        <v>OCAs</v>
      </c>
      <c r="AK5579" s="26">
        <f t="shared" si="309"/>
        <v>6</v>
      </c>
      <c r="AL5579" s="26">
        <f t="shared" si="310"/>
        <v>16</v>
      </c>
      <c r="AM5579" s="94" t="str">
        <f t="shared" si="311"/>
        <v>6/16 Log In</v>
      </c>
      <c r="AN5579" s="172">
        <v>45824.683900462966</v>
      </c>
      <c r="AO5579" s="69" t="s">
        <v>279</v>
      </c>
      <c r="AP5579" s="69" t="s">
        <v>1913</v>
      </c>
      <c r="AQ5579" s="69" t="s">
        <v>279</v>
      </c>
      <c r="AR5579" s="69" t="s">
        <v>1916</v>
      </c>
    </row>
    <row r="5580" spans="36:44" ht="14.4">
      <c r="AJ5580" s="26" t="str">
        <f>VLOOKUP(AQ5580,'user list'!A:B,2,0)</f>
        <v>MDAD</v>
      </c>
      <c r="AK5580" s="26">
        <f t="shared" si="309"/>
        <v>6</v>
      </c>
      <c r="AL5580" s="26">
        <f t="shared" si="310"/>
        <v>16</v>
      </c>
      <c r="AM5580" s="94" t="str">
        <f t="shared" si="311"/>
        <v>6/16 Log Off</v>
      </c>
      <c r="AN5580" s="172">
        <v>45824.684502314813</v>
      </c>
      <c r="AO5580" s="69" t="s">
        <v>223</v>
      </c>
      <c r="AP5580" s="69" t="s">
        <v>1913</v>
      </c>
      <c r="AQ5580" s="69" t="s">
        <v>223</v>
      </c>
      <c r="AR5580" s="69" t="s">
        <v>1917</v>
      </c>
    </row>
    <row r="5581" spans="36:44" ht="14.4">
      <c r="AJ5581" s="26" t="str">
        <f>VLOOKUP(AQ5581,'user list'!A:B,2,0)</f>
        <v>QCYDO</v>
      </c>
      <c r="AK5581" s="26">
        <f t="shared" si="309"/>
        <v>6</v>
      </c>
      <c r="AL5581" s="26">
        <f t="shared" si="310"/>
        <v>16</v>
      </c>
      <c r="AM5581" s="94" t="str">
        <f t="shared" si="311"/>
        <v>6/16 Log Off</v>
      </c>
      <c r="AN5581" s="172">
        <v>45824.685081018521</v>
      </c>
      <c r="AO5581" s="69" t="s">
        <v>270</v>
      </c>
      <c r="AP5581" s="69" t="s">
        <v>1913</v>
      </c>
      <c r="AQ5581" s="69" t="s">
        <v>270</v>
      </c>
      <c r="AR5581" s="69" t="s">
        <v>1917</v>
      </c>
    </row>
    <row r="5582" spans="36:44" ht="14.4">
      <c r="AJ5582" s="26" t="str">
        <f>VLOOKUP(AQ5582,'user list'!A:B,2,0)</f>
        <v>CPDD</v>
      </c>
      <c r="AK5582" s="26">
        <f t="shared" si="309"/>
        <v>6</v>
      </c>
      <c r="AL5582" s="26">
        <f t="shared" si="310"/>
        <v>16</v>
      </c>
      <c r="AM5582" s="94" t="str">
        <f t="shared" si="311"/>
        <v>6/16 Log Off</v>
      </c>
      <c r="AN5582" s="172">
        <v>45824.685300925928</v>
      </c>
      <c r="AO5582" s="69" t="s">
        <v>205</v>
      </c>
      <c r="AP5582" s="69" t="s">
        <v>1913</v>
      </c>
      <c r="AQ5582" s="69" t="s">
        <v>205</v>
      </c>
      <c r="AR5582" s="69" t="s">
        <v>1917</v>
      </c>
    </row>
    <row r="5583" spans="36:44" ht="14.4">
      <c r="AJ5583" s="26" t="str">
        <f>VLOOKUP(AQ5583,'user list'!A:B,2,0)</f>
        <v>QCYDO</v>
      </c>
      <c r="AK5583" s="26">
        <f t="shared" si="309"/>
        <v>6</v>
      </c>
      <c r="AL5583" s="26">
        <f t="shared" si="310"/>
        <v>16</v>
      </c>
      <c r="AM5583" s="94" t="str">
        <f t="shared" si="311"/>
        <v>6/16 Log In</v>
      </c>
      <c r="AN5583" s="172">
        <v>45824.68546296296</v>
      </c>
      <c r="AO5583" s="69" t="s">
        <v>270</v>
      </c>
      <c r="AP5583" s="69" t="s">
        <v>1913</v>
      </c>
      <c r="AQ5583" s="69" t="s">
        <v>270</v>
      </c>
      <c r="AR5583" s="69" t="s">
        <v>1916</v>
      </c>
    </row>
    <row r="5584" spans="36:44" ht="14.4">
      <c r="AJ5584" s="26" t="str">
        <f>VLOOKUP(AQ5584,'user list'!A:B,2,0)</f>
        <v>OCM</v>
      </c>
      <c r="AK5584" s="26">
        <f t="shared" si="309"/>
        <v>6</v>
      </c>
      <c r="AL5584" s="26">
        <f t="shared" si="310"/>
        <v>16</v>
      </c>
      <c r="AM5584" s="94" t="str">
        <f t="shared" si="311"/>
        <v>6/16 Log Off</v>
      </c>
      <c r="AN5584" s="172">
        <v>45824.686979166669</v>
      </c>
      <c r="AO5584" s="69" t="s">
        <v>232</v>
      </c>
      <c r="AP5584" s="69" t="s">
        <v>1913</v>
      </c>
      <c r="AQ5584" s="69" t="s">
        <v>232</v>
      </c>
      <c r="AR5584" s="69" t="s">
        <v>1917</v>
      </c>
    </row>
    <row r="5585" spans="36:44" ht="14.4">
      <c r="AJ5585" s="26" t="str">
        <f>VLOOKUP(AQ5585,'user list'!A:B,2,0)</f>
        <v>QCBAS</v>
      </c>
      <c r="AK5585" s="26">
        <f t="shared" si="309"/>
        <v>6</v>
      </c>
      <c r="AL5585" s="26">
        <f t="shared" si="310"/>
        <v>16</v>
      </c>
      <c r="AM5585" s="94" t="str">
        <f t="shared" si="311"/>
        <v>6/16 Log In</v>
      </c>
      <c r="AN5585" s="172">
        <v>45824.687291666669</v>
      </c>
      <c r="AO5585" s="69" t="s">
        <v>263</v>
      </c>
      <c r="AP5585" s="69" t="s">
        <v>1913</v>
      </c>
      <c r="AQ5585" s="69" t="s">
        <v>263</v>
      </c>
      <c r="AR5585" s="69" t="s">
        <v>1916</v>
      </c>
    </row>
    <row r="5586" spans="36:44" ht="14.4">
      <c r="AJ5586" s="26" t="str">
        <f>VLOOKUP(AQ5586,'user list'!A:B,2,0)</f>
        <v>Admin</v>
      </c>
      <c r="AK5586" s="26">
        <f t="shared" si="309"/>
        <v>6</v>
      </c>
      <c r="AL5586" s="26">
        <f t="shared" si="310"/>
        <v>16</v>
      </c>
      <c r="AM5586" s="94" t="str">
        <f t="shared" si="311"/>
        <v>6/16 Log In</v>
      </c>
      <c r="AN5586" s="172">
        <v>45824.68990740741</v>
      </c>
      <c r="AO5586" s="69" t="s">
        <v>186</v>
      </c>
      <c r="AP5586" s="69" t="s">
        <v>1913</v>
      </c>
      <c r="AQ5586" s="69" t="s">
        <v>186</v>
      </c>
      <c r="AR5586" s="69" t="s">
        <v>1916</v>
      </c>
    </row>
    <row r="5587" spans="36:44" ht="14.4">
      <c r="AJ5587" s="26" t="str">
        <f>VLOOKUP(AQ5587,'user list'!A:B,2,0)</f>
        <v>OCM</v>
      </c>
      <c r="AK5587" s="26">
        <f t="shared" si="309"/>
        <v>6</v>
      </c>
      <c r="AL5587" s="26">
        <f t="shared" si="310"/>
        <v>16</v>
      </c>
      <c r="AM5587" s="94" t="str">
        <f t="shared" si="311"/>
        <v>6/16 Log Off</v>
      </c>
      <c r="AN5587" s="172">
        <v>45824.691157407404</v>
      </c>
      <c r="AO5587" s="69" t="s">
        <v>230</v>
      </c>
      <c r="AP5587" s="69" t="s">
        <v>1913</v>
      </c>
      <c r="AQ5587" s="69" t="s">
        <v>230</v>
      </c>
      <c r="AR5587" s="69" t="s">
        <v>1917</v>
      </c>
    </row>
    <row r="5588" spans="36:44" ht="14.4">
      <c r="AJ5588" s="26" t="str">
        <f>VLOOKUP(AQ5588,'user list'!A:B,2,0)</f>
        <v>CTO</v>
      </c>
      <c r="AK5588" s="26">
        <f t="shared" si="309"/>
        <v>6</v>
      </c>
      <c r="AL5588" s="26">
        <f t="shared" si="310"/>
        <v>16</v>
      </c>
      <c r="AM5588" s="94" t="str">
        <f t="shared" si="311"/>
        <v>6/16 Log Off</v>
      </c>
      <c r="AN5588" s="172">
        <v>45824.691689814812</v>
      </c>
      <c r="AO5588" s="69" t="s">
        <v>207</v>
      </c>
      <c r="AP5588" s="69" t="s">
        <v>1913</v>
      </c>
      <c r="AQ5588" s="69" t="s">
        <v>207</v>
      </c>
      <c r="AR5588" s="69" t="s">
        <v>1917</v>
      </c>
    </row>
    <row r="5589" spans="36:44" ht="14.4">
      <c r="AJ5589" s="26" t="str">
        <f>VLOOKUP(AQ5589,'user list'!A:B,2,0)</f>
        <v>CTO</v>
      </c>
      <c r="AK5589" s="26">
        <f t="shared" si="309"/>
        <v>6</v>
      </c>
      <c r="AL5589" s="26">
        <f t="shared" si="310"/>
        <v>16</v>
      </c>
      <c r="AM5589" s="94" t="str">
        <f t="shared" si="311"/>
        <v>6/16 Log In</v>
      </c>
      <c r="AN5589" s="172">
        <v>45824.691921296297</v>
      </c>
      <c r="AO5589" s="69" t="s">
        <v>207</v>
      </c>
      <c r="AP5589" s="69" t="s">
        <v>1913</v>
      </c>
      <c r="AQ5589" s="69" t="s">
        <v>207</v>
      </c>
      <c r="AR5589" s="69" t="s">
        <v>1916</v>
      </c>
    </row>
    <row r="5590" spans="36:44" ht="14.4">
      <c r="AJ5590" s="26" t="str">
        <f>VLOOKUP(AQ5590,'user list'!A:B,2,0)</f>
        <v>PDAO</v>
      </c>
      <c r="AK5590" s="26">
        <f t="shared" si="309"/>
        <v>6</v>
      </c>
      <c r="AL5590" s="26">
        <f t="shared" si="310"/>
        <v>16</v>
      </c>
      <c r="AM5590" s="94" t="str">
        <f t="shared" si="311"/>
        <v>6/16 Log In</v>
      </c>
      <c r="AN5590" s="172">
        <v>45824.693078703705</v>
      </c>
      <c r="AO5590" s="69" t="s">
        <v>258</v>
      </c>
      <c r="AP5590" s="69" t="s">
        <v>1913</v>
      </c>
      <c r="AQ5590" s="69" t="s">
        <v>258</v>
      </c>
      <c r="AR5590" s="69" t="s">
        <v>1916</v>
      </c>
    </row>
    <row r="5591" spans="36:44" ht="14.4">
      <c r="AJ5591" s="26" t="str">
        <f>VLOOKUP(AQ5591,'user list'!A:B,2,0)</f>
        <v>CGSD</v>
      </c>
      <c r="AK5591" s="26">
        <f t="shared" si="309"/>
        <v>6</v>
      </c>
      <c r="AL5591" s="26">
        <f t="shared" si="310"/>
        <v>16</v>
      </c>
      <c r="AM5591" s="94" t="str">
        <f t="shared" si="311"/>
        <v>6/16 Log In</v>
      </c>
      <c r="AN5591" s="172">
        <v>45824.693472222221</v>
      </c>
      <c r="AO5591" s="69" t="s">
        <v>200</v>
      </c>
      <c r="AP5591" s="69" t="s">
        <v>1913</v>
      </c>
      <c r="AQ5591" s="69" t="s">
        <v>200</v>
      </c>
      <c r="AR5591" s="69" t="s">
        <v>1916</v>
      </c>
    </row>
    <row r="5592" spans="36:44" ht="14.4">
      <c r="AJ5592" s="26" t="str">
        <f>VLOOKUP(AQ5592,'user list'!A:B,2,0)</f>
        <v>CPDD</v>
      </c>
      <c r="AK5592" s="26">
        <f t="shared" si="309"/>
        <v>6</v>
      </c>
      <c r="AL5592" s="26">
        <f t="shared" si="310"/>
        <v>16</v>
      </c>
      <c r="AM5592" s="94" t="str">
        <f t="shared" si="311"/>
        <v>6/16 Log In</v>
      </c>
      <c r="AN5592" s="172">
        <v>45824.693726851852</v>
      </c>
      <c r="AO5592" s="69" t="s">
        <v>205</v>
      </c>
      <c r="AP5592" s="69" t="s">
        <v>1913</v>
      </c>
      <c r="AQ5592" s="69" t="s">
        <v>205</v>
      </c>
      <c r="AR5592" s="69" t="s">
        <v>1916</v>
      </c>
    </row>
    <row r="5593" spans="36:44" ht="14.4">
      <c r="AJ5593" s="26" t="str">
        <f>VLOOKUP(AQ5593,'user list'!A:B,2,0)</f>
        <v>CVD</v>
      </c>
      <c r="AK5593" s="26">
        <f t="shared" si="309"/>
        <v>6</v>
      </c>
      <c r="AL5593" s="26">
        <f t="shared" si="310"/>
        <v>16</v>
      </c>
      <c r="AM5593" s="94" t="str">
        <f t="shared" si="311"/>
        <v>6/16 Log Off</v>
      </c>
      <c r="AN5593" s="172">
        <v>45824.695405092592</v>
      </c>
      <c r="AO5593" s="69" t="s">
        <v>208</v>
      </c>
      <c r="AP5593" s="69" t="s">
        <v>1913</v>
      </c>
      <c r="AQ5593" s="69" t="s">
        <v>208</v>
      </c>
      <c r="AR5593" s="69" t="s">
        <v>1917</v>
      </c>
    </row>
    <row r="5594" spans="36:44" ht="14.4">
      <c r="AJ5594" s="26" t="str">
        <f>VLOOKUP(AQ5594,'user list'!A:B,2,0)</f>
        <v>CVD</v>
      </c>
      <c r="AK5594" s="26">
        <f t="shared" si="309"/>
        <v>6</v>
      </c>
      <c r="AL5594" s="26">
        <f t="shared" si="310"/>
        <v>16</v>
      </c>
      <c r="AM5594" s="94" t="str">
        <f t="shared" si="311"/>
        <v>6/16 Log In</v>
      </c>
      <c r="AN5594" s="172">
        <v>45824.6955787037</v>
      </c>
      <c r="AO5594" s="69" t="s">
        <v>208</v>
      </c>
      <c r="AP5594" s="69" t="s">
        <v>1913</v>
      </c>
      <c r="AQ5594" s="69" t="s">
        <v>208</v>
      </c>
      <c r="AR5594" s="69" t="s">
        <v>1916</v>
      </c>
    </row>
    <row r="5595" spans="36:44" ht="14.4">
      <c r="AJ5595" s="26" t="str">
        <f>VLOOKUP(AQ5595,'user list'!A:B,2,0)</f>
        <v>HCDRD</v>
      </c>
      <c r="AK5595" s="26">
        <f t="shared" si="309"/>
        <v>6</v>
      </c>
      <c r="AL5595" s="26">
        <f t="shared" si="310"/>
        <v>16</v>
      </c>
      <c r="AM5595" s="94" t="str">
        <f t="shared" si="311"/>
        <v>6/16 Log Off</v>
      </c>
      <c r="AN5595" s="172">
        <v>45824.696539351855</v>
      </c>
      <c r="AO5595" s="69" t="s">
        <v>216</v>
      </c>
      <c r="AP5595" s="69" t="s">
        <v>1913</v>
      </c>
      <c r="AQ5595" s="69" t="s">
        <v>216</v>
      </c>
      <c r="AR5595" s="69" t="s">
        <v>1917</v>
      </c>
    </row>
    <row r="5596" spans="36:44" ht="14.4">
      <c r="AJ5596" s="26" t="str">
        <f>VLOOKUP(AQ5596,'user list'!A:B,2,0)</f>
        <v>HCDRD</v>
      </c>
      <c r="AK5596" s="26">
        <f t="shared" si="309"/>
        <v>6</v>
      </c>
      <c r="AL5596" s="26">
        <f t="shared" si="310"/>
        <v>16</v>
      </c>
      <c r="AM5596" s="94" t="str">
        <f t="shared" si="311"/>
        <v>6/16 Log In</v>
      </c>
      <c r="AN5596" s="172">
        <v>45824.696597222224</v>
      </c>
      <c r="AO5596" s="69" t="s">
        <v>216</v>
      </c>
      <c r="AP5596" s="69" t="s">
        <v>1913</v>
      </c>
      <c r="AQ5596" s="69" t="s">
        <v>216</v>
      </c>
      <c r="AR5596" s="69" t="s">
        <v>1916</v>
      </c>
    </row>
    <row r="5597" spans="36:44" ht="14.4">
      <c r="AJ5597" s="26" t="str">
        <f>VLOOKUP(AQ5597,'user list'!A:B,2,0)</f>
        <v>BPLD</v>
      </c>
      <c r="AK5597" s="26">
        <f t="shared" si="309"/>
        <v>6</v>
      </c>
      <c r="AL5597" s="26">
        <f t="shared" si="310"/>
        <v>16</v>
      </c>
      <c r="AM5597" s="94" t="str">
        <f t="shared" si="311"/>
        <v>6/16 Log Off</v>
      </c>
      <c r="AN5597" s="172">
        <v>45824.699895833335</v>
      </c>
      <c r="AO5597" s="69" t="s">
        <v>194</v>
      </c>
      <c r="AP5597" s="69" t="s">
        <v>1913</v>
      </c>
      <c r="AQ5597" s="69" t="s">
        <v>194</v>
      </c>
      <c r="AR5597" s="69" t="s">
        <v>1917</v>
      </c>
    </row>
    <row r="5598" spans="36:44" ht="14.4">
      <c r="AJ5598" s="26" t="str">
        <f>VLOOKUP(AQ5598,'user list'!A:B,2,0)</f>
        <v>BPLD</v>
      </c>
      <c r="AK5598" s="26">
        <f t="shared" si="309"/>
        <v>6</v>
      </c>
      <c r="AL5598" s="26">
        <f t="shared" si="310"/>
        <v>16</v>
      </c>
      <c r="AM5598" s="94" t="str">
        <f t="shared" si="311"/>
        <v>6/16 Log In</v>
      </c>
      <c r="AN5598" s="172">
        <v>45824.699965277781</v>
      </c>
      <c r="AO5598" s="69" t="s">
        <v>194</v>
      </c>
      <c r="AP5598" s="69" t="s">
        <v>1913</v>
      </c>
      <c r="AQ5598" s="69" t="s">
        <v>194</v>
      </c>
      <c r="AR5598" s="69" t="s">
        <v>1916</v>
      </c>
    </row>
    <row r="5599" spans="36:44" ht="14.4">
      <c r="AJ5599" s="26" t="str">
        <f>VLOOKUP(AQ5599,'user list'!A:B,2,0)</f>
        <v>OCM</v>
      </c>
      <c r="AK5599" s="26">
        <f t="shared" si="309"/>
        <v>6</v>
      </c>
      <c r="AL5599" s="26">
        <f t="shared" si="310"/>
        <v>16</v>
      </c>
      <c r="AM5599" s="94" t="str">
        <f t="shared" si="311"/>
        <v>6/16 Log In</v>
      </c>
      <c r="AN5599" s="172">
        <v>45824.70108796296</v>
      </c>
      <c r="AO5599" s="69" t="s">
        <v>232</v>
      </c>
      <c r="AP5599" s="69" t="s">
        <v>1913</v>
      </c>
      <c r="AQ5599" s="69" t="s">
        <v>232</v>
      </c>
      <c r="AR5599" s="69" t="s">
        <v>1916</v>
      </c>
    </row>
    <row r="5600" spans="36:44" ht="14.4">
      <c r="AJ5600" s="26" t="str">
        <f>VLOOKUP(AQ5600,'user list'!A:B,2,0)</f>
        <v>OCM</v>
      </c>
      <c r="AK5600" s="26">
        <f t="shared" si="309"/>
        <v>6</v>
      </c>
      <c r="AL5600" s="26">
        <f t="shared" si="310"/>
        <v>16</v>
      </c>
      <c r="AM5600" s="94" t="str">
        <f t="shared" si="311"/>
        <v>6/16 Log Off</v>
      </c>
      <c r="AN5600" s="172">
        <v>45824.703275462962</v>
      </c>
      <c r="AO5600" s="69" t="s">
        <v>234</v>
      </c>
      <c r="AP5600" s="69" t="s">
        <v>1913</v>
      </c>
      <c r="AQ5600" s="69" t="s">
        <v>234</v>
      </c>
      <c r="AR5600" s="69" t="s">
        <v>1917</v>
      </c>
    </row>
    <row r="5601" spans="36:44" ht="14.4">
      <c r="AJ5601" s="26" t="str">
        <f>VLOOKUP(AQ5601,'user list'!A:B,2,0)</f>
        <v>OCA</v>
      </c>
      <c r="AK5601" s="26">
        <f t="shared" si="309"/>
        <v>6</v>
      </c>
      <c r="AL5601" s="26">
        <f t="shared" si="310"/>
        <v>16</v>
      </c>
      <c r="AM5601" s="94" t="str">
        <f t="shared" si="311"/>
        <v>6/16 Log Off</v>
      </c>
      <c r="AN5601" s="172">
        <v>45824.707442129627</v>
      </c>
      <c r="AO5601" s="69" t="s">
        <v>228</v>
      </c>
      <c r="AP5601" s="69" t="s">
        <v>1913</v>
      </c>
      <c r="AQ5601" s="69" t="s">
        <v>228</v>
      </c>
      <c r="AR5601" s="69" t="s">
        <v>1917</v>
      </c>
    </row>
    <row r="5602" spans="36:44" ht="14.4">
      <c r="AJ5602" s="26" t="str">
        <f>VLOOKUP(AQ5602,'user list'!A:B,2,0)</f>
        <v>OCA</v>
      </c>
      <c r="AK5602" s="26">
        <f t="shared" si="309"/>
        <v>6</v>
      </c>
      <c r="AL5602" s="26">
        <f t="shared" si="310"/>
        <v>16</v>
      </c>
      <c r="AM5602" s="94" t="str">
        <f t="shared" si="311"/>
        <v>6/16 Log In</v>
      </c>
      <c r="AN5602" s="172">
        <v>45824.707546296297</v>
      </c>
      <c r="AO5602" s="69" t="s">
        <v>228</v>
      </c>
      <c r="AP5602" s="69" t="s">
        <v>1913</v>
      </c>
      <c r="AQ5602" s="69" t="s">
        <v>228</v>
      </c>
      <c r="AR5602" s="69" t="s">
        <v>1916</v>
      </c>
    </row>
    <row r="5603" spans="36:44" ht="14.4">
      <c r="AJ5603" s="26" t="str">
        <f>VLOOKUP(AQ5603,'user list'!A:B,2,0)</f>
        <v>OCM</v>
      </c>
      <c r="AK5603" s="26">
        <f t="shared" ref="AK5603:AK5666" si="312">MONTH(AN5603)</f>
        <v>6</v>
      </c>
      <c r="AL5603" s="26">
        <f t="shared" ref="AL5603:AL5666" si="313">DAY(AN5603)</f>
        <v>16</v>
      </c>
      <c r="AM5603" s="94" t="str">
        <f t="shared" ref="AM5603:AM5666" si="314">AK5603&amp;"/"&amp;AL5603&amp;" "&amp;AR5603</f>
        <v>6/16 Log Off</v>
      </c>
      <c r="AN5603" s="172">
        <v>45824.708055555559</v>
      </c>
      <c r="AO5603" s="69" t="s">
        <v>230</v>
      </c>
      <c r="AP5603" s="69" t="s">
        <v>1913</v>
      </c>
      <c r="AQ5603" s="69" t="s">
        <v>230</v>
      </c>
      <c r="AR5603" s="69" t="s">
        <v>1917</v>
      </c>
    </row>
    <row r="5604" spans="36:44" ht="14.4">
      <c r="AJ5604" s="26" t="str">
        <f>VLOOKUP(AQ5604,'user list'!A:B,2,0)</f>
        <v>QCBAS</v>
      </c>
      <c r="AK5604" s="26">
        <f t="shared" si="312"/>
        <v>6</v>
      </c>
      <c r="AL5604" s="26">
        <f t="shared" si="313"/>
        <v>16</v>
      </c>
      <c r="AM5604" s="94" t="str">
        <f t="shared" si="314"/>
        <v>6/16 Log Off</v>
      </c>
      <c r="AN5604" s="172">
        <v>45824.708240740743</v>
      </c>
      <c r="AO5604" s="69" t="s">
        <v>263</v>
      </c>
      <c r="AP5604" s="69" t="s">
        <v>1913</v>
      </c>
      <c r="AQ5604" s="69" t="s">
        <v>263</v>
      </c>
      <c r="AR5604" s="69" t="s">
        <v>1917</v>
      </c>
    </row>
    <row r="5605" spans="36:44" ht="14.4">
      <c r="AJ5605" s="26" t="str">
        <f>VLOOKUP(AQ5605,'user list'!A:B,2,0)</f>
        <v>CGSD</v>
      </c>
      <c r="AK5605" s="26">
        <f t="shared" si="312"/>
        <v>6</v>
      </c>
      <c r="AL5605" s="26">
        <f t="shared" si="313"/>
        <v>16</v>
      </c>
      <c r="AM5605" s="94" t="str">
        <f t="shared" si="314"/>
        <v>6/16 Log Off</v>
      </c>
      <c r="AN5605" s="172">
        <v>45824.708819444444</v>
      </c>
      <c r="AO5605" s="69" t="s">
        <v>200</v>
      </c>
      <c r="AP5605" s="69" t="s">
        <v>1913</v>
      </c>
      <c r="AQ5605" s="69" t="s">
        <v>200</v>
      </c>
      <c r="AR5605" s="69" t="s">
        <v>1917</v>
      </c>
    </row>
    <row r="5606" spans="36:44" ht="14.4">
      <c r="AJ5606" s="26" t="str">
        <f>VLOOKUP(AQ5606,'user list'!A:B,2,0)</f>
        <v>PAISD</v>
      </c>
      <c r="AK5606" s="26">
        <f t="shared" si="312"/>
        <v>6</v>
      </c>
      <c r="AL5606" s="26">
        <f t="shared" si="313"/>
        <v>16</v>
      </c>
      <c r="AM5606" s="94" t="str">
        <f t="shared" si="314"/>
        <v>6/16 Log Off</v>
      </c>
      <c r="AN5606" s="172">
        <v>45824.710324074076</v>
      </c>
      <c r="AO5606" s="69" t="s">
        <v>256</v>
      </c>
      <c r="AP5606" s="69" t="s">
        <v>1913</v>
      </c>
      <c r="AQ5606" s="69" t="s">
        <v>256</v>
      </c>
      <c r="AR5606" s="69" t="s">
        <v>1917</v>
      </c>
    </row>
    <row r="5607" spans="36:44" ht="14.4">
      <c r="AJ5607" s="26" t="str">
        <f>VLOOKUP(AQ5607,'user list'!A:B,2,0)</f>
        <v>PAISD</v>
      </c>
      <c r="AK5607" s="26">
        <f t="shared" si="312"/>
        <v>6</v>
      </c>
      <c r="AL5607" s="26">
        <f t="shared" si="313"/>
        <v>16</v>
      </c>
      <c r="AM5607" s="94" t="str">
        <f t="shared" si="314"/>
        <v>6/16 Log In</v>
      </c>
      <c r="AN5607" s="172">
        <v>45824.710590277777</v>
      </c>
      <c r="AO5607" s="69" t="s">
        <v>256</v>
      </c>
      <c r="AP5607" s="69" t="s">
        <v>1913</v>
      </c>
      <c r="AQ5607" s="69" t="s">
        <v>256</v>
      </c>
      <c r="AR5607" s="69" t="s">
        <v>1916</v>
      </c>
    </row>
    <row r="5608" spans="36:44" ht="14.4">
      <c r="AJ5608" s="26" t="str">
        <f>VLOOKUP(AQ5608,'user list'!A:B,2,0)</f>
        <v>QCYDO</v>
      </c>
      <c r="AK5608" s="26">
        <f t="shared" si="312"/>
        <v>6</v>
      </c>
      <c r="AL5608" s="26">
        <f t="shared" si="313"/>
        <v>16</v>
      </c>
      <c r="AM5608" s="94" t="str">
        <f t="shared" si="314"/>
        <v>6/16 Log Off</v>
      </c>
      <c r="AN5608" s="172">
        <v>45824.712581018517</v>
      </c>
      <c r="AO5608" s="69" t="s">
        <v>270</v>
      </c>
      <c r="AP5608" s="69" t="s">
        <v>1913</v>
      </c>
      <c r="AQ5608" s="69" t="s">
        <v>270</v>
      </c>
      <c r="AR5608" s="69" t="s">
        <v>1917</v>
      </c>
    </row>
    <row r="5609" spans="36:44" ht="14.4">
      <c r="AJ5609" s="26" t="str">
        <f>VLOOKUP(AQ5609,'user list'!A:B,2,0)</f>
        <v>QCYDO</v>
      </c>
      <c r="AK5609" s="26">
        <f t="shared" si="312"/>
        <v>6</v>
      </c>
      <c r="AL5609" s="26">
        <f t="shared" si="313"/>
        <v>16</v>
      </c>
      <c r="AM5609" s="94" t="str">
        <f t="shared" si="314"/>
        <v>6/16 Log Off</v>
      </c>
      <c r="AN5609" s="172">
        <v>45824.712592592594</v>
      </c>
      <c r="AO5609" s="69" t="s">
        <v>270</v>
      </c>
      <c r="AP5609" s="69" t="s">
        <v>1913</v>
      </c>
      <c r="AQ5609" s="69" t="s">
        <v>270</v>
      </c>
      <c r="AR5609" s="69" t="s">
        <v>1917</v>
      </c>
    </row>
    <row r="5610" spans="36:44" ht="14.4">
      <c r="AJ5610" s="26" t="str">
        <f>VLOOKUP(AQ5610,'user list'!A:B,2,0)</f>
        <v>QCYDO</v>
      </c>
      <c r="AK5610" s="26">
        <f t="shared" si="312"/>
        <v>6</v>
      </c>
      <c r="AL5610" s="26">
        <f t="shared" si="313"/>
        <v>16</v>
      </c>
      <c r="AM5610" s="94" t="str">
        <f t="shared" si="314"/>
        <v>6/16 Log In</v>
      </c>
      <c r="AN5610" s="172">
        <v>45824.713252314818</v>
      </c>
      <c r="AO5610" s="69" t="s">
        <v>270</v>
      </c>
      <c r="AP5610" s="69" t="s">
        <v>1913</v>
      </c>
      <c r="AQ5610" s="69" t="s">
        <v>270</v>
      </c>
      <c r="AR5610" s="69" t="s">
        <v>1916</v>
      </c>
    </row>
    <row r="5611" spans="36:44" ht="14.4">
      <c r="AJ5611" s="26" t="str">
        <f>VLOOKUP(AQ5611,'user list'!A:B,2,0)</f>
        <v>MDAD</v>
      </c>
      <c r="AK5611" s="26">
        <f t="shared" si="312"/>
        <v>6</v>
      </c>
      <c r="AL5611" s="26">
        <f t="shared" si="313"/>
        <v>16</v>
      </c>
      <c r="AM5611" s="94" t="str">
        <f t="shared" si="314"/>
        <v>6/16 Log In</v>
      </c>
      <c r="AN5611" s="172">
        <v>45824.713506944441</v>
      </c>
      <c r="AO5611" s="69" t="s">
        <v>223</v>
      </c>
      <c r="AP5611" s="69" t="s">
        <v>1913</v>
      </c>
      <c r="AQ5611" s="69" t="s">
        <v>223</v>
      </c>
      <c r="AR5611" s="69" t="s">
        <v>1916</v>
      </c>
    </row>
    <row r="5612" spans="36:44" ht="14.4">
      <c r="AJ5612" s="26" t="str">
        <f>VLOOKUP(AQ5612,'user list'!A:B,2,0)</f>
        <v>QCBAS</v>
      </c>
      <c r="AK5612" s="26">
        <f t="shared" si="312"/>
        <v>6</v>
      </c>
      <c r="AL5612" s="26">
        <f t="shared" si="313"/>
        <v>16</v>
      </c>
      <c r="AM5612" s="94" t="str">
        <f t="shared" si="314"/>
        <v>6/16 Log In</v>
      </c>
      <c r="AN5612" s="172">
        <v>45824.714282407411</v>
      </c>
      <c r="AO5612" s="69" t="s">
        <v>263</v>
      </c>
      <c r="AP5612" s="69" t="s">
        <v>1913</v>
      </c>
      <c r="AQ5612" s="69" t="s">
        <v>263</v>
      </c>
      <c r="AR5612" s="69" t="s">
        <v>1916</v>
      </c>
    </row>
    <row r="5613" spans="36:44" ht="14.4">
      <c r="AJ5613" s="26" t="str">
        <f>VLOOKUP(AQ5613,'user list'!A:B,2,0)</f>
        <v>OCM</v>
      </c>
      <c r="AK5613" s="26">
        <f t="shared" si="312"/>
        <v>6</v>
      </c>
      <c r="AL5613" s="26">
        <f t="shared" si="313"/>
        <v>16</v>
      </c>
      <c r="AM5613" s="94" t="str">
        <f t="shared" si="314"/>
        <v>6/16 Log Off</v>
      </c>
      <c r="AN5613" s="172">
        <v>45824.722349537034</v>
      </c>
      <c r="AO5613" s="69" t="s">
        <v>232</v>
      </c>
      <c r="AP5613" s="69" t="s">
        <v>1913</v>
      </c>
      <c r="AQ5613" s="69" t="s">
        <v>232</v>
      </c>
      <c r="AR5613" s="69" t="s">
        <v>1917</v>
      </c>
    </row>
    <row r="5614" spans="36:44" ht="14.4">
      <c r="AJ5614" s="26" t="str">
        <f>VLOOKUP(AQ5614,'user list'!A:B,2,0)</f>
        <v>QCBAS</v>
      </c>
      <c r="AK5614" s="26">
        <f t="shared" si="312"/>
        <v>6</v>
      </c>
      <c r="AL5614" s="26">
        <f t="shared" si="313"/>
        <v>16</v>
      </c>
      <c r="AM5614" s="94" t="str">
        <f t="shared" si="314"/>
        <v>6/16 Log Off</v>
      </c>
      <c r="AN5614" s="172">
        <v>45824.726539351854</v>
      </c>
      <c r="AO5614" s="69" t="s">
        <v>263</v>
      </c>
      <c r="AP5614" s="69" t="s">
        <v>1913</v>
      </c>
      <c r="AQ5614" s="69" t="s">
        <v>263</v>
      </c>
      <c r="AR5614" s="69" t="s">
        <v>1917</v>
      </c>
    </row>
    <row r="5615" spans="36:44" ht="14.4">
      <c r="AJ5615" s="26" t="str">
        <f>VLOOKUP(AQ5615,'user list'!A:B,2,0)</f>
        <v>Admin</v>
      </c>
      <c r="AK5615" s="26">
        <f t="shared" si="312"/>
        <v>6</v>
      </c>
      <c r="AL5615" s="26">
        <f t="shared" si="313"/>
        <v>16</v>
      </c>
      <c r="AM5615" s="94" t="str">
        <f t="shared" si="314"/>
        <v>6/16 Log In</v>
      </c>
      <c r="AN5615" s="172">
        <v>45824.731064814812</v>
      </c>
      <c r="AO5615" s="69" t="s">
        <v>186</v>
      </c>
      <c r="AP5615" s="69" t="s">
        <v>1913</v>
      </c>
      <c r="AQ5615" s="69" t="s">
        <v>186</v>
      </c>
      <c r="AR5615" s="69" t="s">
        <v>1916</v>
      </c>
    </row>
    <row r="5616" spans="36:44" ht="14.4">
      <c r="AJ5616" s="26" t="str">
        <f>VLOOKUP(AQ5616,'user list'!A:B,2,0)</f>
        <v>Admin</v>
      </c>
      <c r="AK5616" s="26">
        <f t="shared" si="312"/>
        <v>6</v>
      </c>
      <c r="AL5616" s="26">
        <f t="shared" si="313"/>
        <v>16</v>
      </c>
      <c r="AM5616" s="94" t="str">
        <f t="shared" si="314"/>
        <v>6/16 Log In</v>
      </c>
      <c r="AN5616" s="172">
        <v>45824.736064814817</v>
      </c>
      <c r="AO5616" s="69" t="s">
        <v>186</v>
      </c>
      <c r="AP5616" s="69" t="s">
        <v>1913</v>
      </c>
      <c r="AQ5616" s="69" t="s">
        <v>186</v>
      </c>
      <c r="AR5616" s="69" t="s">
        <v>1916</v>
      </c>
    </row>
    <row r="5617" spans="36:44" ht="14.4">
      <c r="AJ5617" s="26" t="str">
        <f>VLOOKUP(AQ5617,'user list'!A:B,2,0)</f>
        <v>Admin</v>
      </c>
      <c r="AK5617" s="26">
        <f t="shared" si="312"/>
        <v>6</v>
      </c>
      <c r="AL5617" s="26">
        <f t="shared" si="313"/>
        <v>16</v>
      </c>
      <c r="AM5617" s="94" t="str">
        <f t="shared" si="314"/>
        <v>6/16 Log In</v>
      </c>
      <c r="AN5617" s="172">
        <v>45824.736064814817</v>
      </c>
      <c r="AO5617" s="69" t="s">
        <v>186</v>
      </c>
      <c r="AP5617" s="69" t="s">
        <v>1913</v>
      </c>
      <c r="AQ5617" s="69" t="s">
        <v>186</v>
      </c>
      <c r="AR5617" s="69" t="s">
        <v>1916</v>
      </c>
    </row>
    <row r="5618" spans="36:44" ht="14.4">
      <c r="AJ5618" s="26" t="str">
        <f>VLOOKUP(AQ5618,'user list'!A:B,2,0)</f>
        <v>BPLD</v>
      </c>
      <c r="AK5618" s="26">
        <f t="shared" si="312"/>
        <v>6</v>
      </c>
      <c r="AL5618" s="26">
        <f t="shared" si="313"/>
        <v>16</v>
      </c>
      <c r="AM5618" s="94" t="str">
        <f t="shared" si="314"/>
        <v>6/16 Log Off</v>
      </c>
      <c r="AN5618" s="172">
        <v>45824.739374999997</v>
      </c>
      <c r="AO5618" s="69" t="s">
        <v>194</v>
      </c>
      <c r="AP5618" s="69" t="s">
        <v>1913</v>
      </c>
      <c r="AQ5618" s="69" t="s">
        <v>194</v>
      </c>
      <c r="AR5618" s="69" t="s">
        <v>1917</v>
      </c>
    </row>
    <row r="5619" spans="36:44" ht="14.4">
      <c r="AJ5619" s="26" t="str">
        <f>VLOOKUP(AQ5619,'user list'!A:B,2,0)</f>
        <v>OCA</v>
      </c>
      <c r="AK5619" s="26">
        <f t="shared" si="312"/>
        <v>6</v>
      </c>
      <c r="AL5619" s="26">
        <f t="shared" si="313"/>
        <v>16</v>
      </c>
      <c r="AM5619" s="94" t="str">
        <f t="shared" si="314"/>
        <v>6/16 Log Off</v>
      </c>
      <c r="AN5619" s="172">
        <v>45824.743506944447</v>
      </c>
      <c r="AO5619" s="69" t="s">
        <v>228</v>
      </c>
      <c r="AP5619" s="69" t="s">
        <v>1913</v>
      </c>
      <c r="AQ5619" s="69" t="s">
        <v>228</v>
      </c>
      <c r="AR5619" s="69" t="s">
        <v>1917</v>
      </c>
    </row>
    <row r="5620" spans="36:44" ht="14.4">
      <c r="AJ5620" s="26" t="str">
        <f>VLOOKUP(AQ5620,'user list'!A:B,2,0)</f>
        <v>OSSP</v>
      </c>
      <c r="AK5620" s="26">
        <f t="shared" si="312"/>
        <v>6</v>
      </c>
      <c r="AL5620" s="26">
        <f t="shared" si="313"/>
        <v>16</v>
      </c>
      <c r="AM5620" s="94" t="str">
        <f t="shared" si="314"/>
        <v>6/16 Log Off</v>
      </c>
      <c r="AN5620" s="172">
        <v>45824.747766203705</v>
      </c>
      <c r="AO5620" s="69" t="s">
        <v>255</v>
      </c>
      <c r="AP5620" s="69" t="s">
        <v>1913</v>
      </c>
      <c r="AQ5620" s="69" t="s">
        <v>255</v>
      </c>
      <c r="AR5620" s="69" t="s">
        <v>1917</v>
      </c>
    </row>
    <row r="5621" spans="36:44" ht="14.4">
      <c r="AJ5621" s="26" t="str">
        <f>VLOOKUP(AQ5621,'user list'!A:B,2,0)</f>
        <v>CPDD</v>
      </c>
      <c r="AK5621" s="26">
        <f t="shared" si="312"/>
        <v>6</v>
      </c>
      <c r="AL5621" s="26">
        <f t="shared" si="313"/>
        <v>16</v>
      </c>
      <c r="AM5621" s="94" t="str">
        <f t="shared" si="314"/>
        <v>6/16 Log Off</v>
      </c>
      <c r="AN5621" s="172">
        <v>45824.760613425926</v>
      </c>
      <c r="AO5621" s="69" t="s">
        <v>205</v>
      </c>
      <c r="AP5621" s="69" t="s">
        <v>1913</v>
      </c>
      <c r="AQ5621" s="69" t="s">
        <v>205</v>
      </c>
      <c r="AR5621" s="69" t="s">
        <v>1917</v>
      </c>
    </row>
    <row r="5622" spans="36:44" ht="14.4">
      <c r="AJ5622" s="26" t="str">
        <f>VLOOKUP(AQ5622,'user list'!A:B,2,0)</f>
        <v>BPLD</v>
      </c>
      <c r="AK5622" s="26">
        <f t="shared" si="312"/>
        <v>6</v>
      </c>
      <c r="AL5622" s="26">
        <f t="shared" si="313"/>
        <v>16</v>
      </c>
      <c r="AM5622" s="94" t="str">
        <f t="shared" si="314"/>
        <v>6/16 Log In</v>
      </c>
      <c r="AN5622" s="172">
        <v>45824.798217592594</v>
      </c>
      <c r="AO5622" s="69" t="s">
        <v>194</v>
      </c>
      <c r="AP5622" s="69" t="s">
        <v>1913</v>
      </c>
      <c r="AQ5622" s="69" t="s">
        <v>194</v>
      </c>
      <c r="AR5622" s="69" t="s">
        <v>1916</v>
      </c>
    </row>
    <row r="5623" spans="36:44" ht="14.4">
      <c r="AJ5623" s="26" t="str">
        <f>VLOOKUP(AQ5623,'user list'!A:B,2,0)</f>
        <v>BPLD</v>
      </c>
      <c r="AK5623" s="26">
        <f t="shared" si="312"/>
        <v>6</v>
      </c>
      <c r="AL5623" s="26">
        <f t="shared" si="313"/>
        <v>16</v>
      </c>
      <c r="AM5623" s="94" t="str">
        <f t="shared" si="314"/>
        <v>6/16 Log Off</v>
      </c>
      <c r="AN5623" s="172">
        <v>45824.798356481479</v>
      </c>
      <c r="AO5623" s="69" t="s">
        <v>194</v>
      </c>
      <c r="AP5623" s="69" t="s">
        <v>1913</v>
      </c>
      <c r="AQ5623" s="69" t="s">
        <v>194</v>
      </c>
      <c r="AR5623" s="69" t="s">
        <v>1917</v>
      </c>
    </row>
    <row r="5624" spans="36:44" ht="14.4">
      <c r="AJ5624" s="26" t="str">
        <f>VLOOKUP(AQ5624,'user list'!A:B,2,0)</f>
        <v>QCPL</v>
      </c>
      <c r="AK5624" s="26">
        <f t="shared" si="312"/>
        <v>6</v>
      </c>
      <c r="AL5624" s="26">
        <f t="shared" si="313"/>
        <v>17</v>
      </c>
      <c r="AM5624" s="94" t="str">
        <f t="shared" si="314"/>
        <v>6/17 Log In</v>
      </c>
      <c r="AN5624" s="172">
        <v>45825.298703703702</v>
      </c>
      <c r="AO5624" s="69" t="s">
        <v>268</v>
      </c>
      <c r="AP5624" s="69" t="s">
        <v>1913</v>
      </c>
      <c r="AQ5624" s="69" t="s">
        <v>268</v>
      </c>
      <c r="AR5624" s="69" t="s">
        <v>1916</v>
      </c>
    </row>
    <row r="5625" spans="36:44" ht="14.4">
      <c r="AJ5625" s="26" t="str">
        <f>VLOOKUP(AQ5625,'user list'!A:B,2,0)</f>
        <v>QCEAU</v>
      </c>
      <c r="AK5625" s="26">
        <f t="shared" si="312"/>
        <v>6</v>
      </c>
      <c r="AL5625" s="26">
        <f t="shared" si="313"/>
        <v>17</v>
      </c>
      <c r="AM5625" s="94" t="str">
        <f t="shared" si="314"/>
        <v>6/17 Log In</v>
      </c>
      <c r="AN5625" s="172">
        <v>45825.302939814814</v>
      </c>
      <c r="AO5625" s="69" t="s">
        <v>266</v>
      </c>
      <c r="AP5625" s="69" t="s">
        <v>1913</v>
      </c>
      <c r="AQ5625" s="69" t="s">
        <v>266</v>
      </c>
      <c r="AR5625" s="69" t="s">
        <v>1916</v>
      </c>
    </row>
    <row r="5626" spans="36:44" ht="14.4">
      <c r="AJ5626" s="26" t="str">
        <f>VLOOKUP(AQ5626,'user list'!A:B,2,0)</f>
        <v>Admin</v>
      </c>
      <c r="AK5626" s="26">
        <f t="shared" si="312"/>
        <v>6</v>
      </c>
      <c r="AL5626" s="26">
        <f t="shared" si="313"/>
        <v>17</v>
      </c>
      <c r="AM5626" s="94" t="str">
        <f t="shared" si="314"/>
        <v>6/17 Log In</v>
      </c>
      <c r="AN5626" s="172">
        <v>45825.306018518517</v>
      </c>
      <c r="AO5626" s="69" t="s">
        <v>186</v>
      </c>
      <c r="AP5626" s="69" t="s">
        <v>1913</v>
      </c>
      <c r="AQ5626" s="69" t="s">
        <v>186</v>
      </c>
      <c r="AR5626" s="69" t="s">
        <v>1916</v>
      </c>
    </row>
    <row r="5627" spans="36:44" ht="14.4">
      <c r="AJ5627" s="26" t="str">
        <f>VLOOKUP(AQ5627,'user list'!A:B,2,0)</f>
        <v>Admin</v>
      </c>
      <c r="AK5627" s="26">
        <f t="shared" si="312"/>
        <v>6</v>
      </c>
      <c r="AL5627" s="26">
        <f t="shared" si="313"/>
        <v>17</v>
      </c>
      <c r="AM5627" s="94" t="str">
        <f t="shared" si="314"/>
        <v>6/17 Log In</v>
      </c>
      <c r="AN5627" s="172">
        <v>45825.306018518517</v>
      </c>
      <c r="AO5627" s="69" t="s">
        <v>186</v>
      </c>
      <c r="AP5627" s="69" t="s">
        <v>1913</v>
      </c>
      <c r="AQ5627" s="69" t="s">
        <v>186</v>
      </c>
      <c r="AR5627" s="69" t="s">
        <v>1916</v>
      </c>
    </row>
    <row r="5628" spans="36:44" ht="14.4">
      <c r="AJ5628" s="26" t="str">
        <f>VLOOKUP(AQ5628,'user list'!A:B,2,0)</f>
        <v>QCPL</v>
      </c>
      <c r="AK5628" s="26">
        <f t="shared" si="312"/>
        <v>6</v>
      </c>
      <c r="AL5628" s="26">
        <f t="shared" si="313"/>
        <v>17</v>
      </c>
      <c r="AM5628" s="94" t="str">
        <f t="shared" si="314"/>
        <v>6/17 Log Off</v>
      </c>
      <c r="AN5628" s="172">
        <v>45825.310567129629</v>
      </c>
      <c r="AO5628" s="69" t="s">
        <v>268</v>
      </c>
      <c r="AP5628" s="69" t="s">
        <v>1913</v>
      </c>
      <c r="AQ5628" s="69" t="s">
        <v>268</v>
      </c>
      <c r="AR5628" s="69" t="s">
        <v>1917</v>
      </c>
    </row>
    <row r="5629" spans="36:44" ht="14.4">
      <c r="AJ5629" s="26" t="str">
        <f>VLOOKUP(AQ5629,'user list'!A:B,2,0)</f>
        <v>QCPL</v>
      </c>
      <c r="AK5629" s="26">
        <f t="shared" si="312"/>
        <v>6</v>
      </c>
      <c r="AL5629" s="26">
        <f t="shared" si="313"/>
        <v>17</v>
      </c>
      <c r="AM5629" s="94" t="str">
        <f t="shared" si="314"/>
        <v>6/17 Log In</v>
      </c>
      <c r="AN5629" s="172">
        <v>45825.310763888891</v>
      </c>
      <c r="AO5629" s="69" t="s">
        <v>268</v>
      </c>
      <c r="AP5629" s="69" t="s">
        <v>1913</v>
      </c>
      <c r="AQ5629" s="69" t="s">
        <v>268</v>
      </c>
      <c r="AR5629" s="69" t="s">
        <v>1916</v>
      </c>
    </row>
    <row r="5630" spans="36:44" ht="14.4">
      <c r="AJ5630" s="26" t="str">
        <f>VLOOKUP(AQ5630,'user list'!A:B,2,0)</f>
        <v>SPORTS</v>
      </c>
      <c r="AK5630" s="26">
        <f t="shared" si="312"/>
        <v>6</v>
      </c>
      <c r="AL5630" s="26">
        <f t="shared" si="313"/>
        <v>17</v>
      </c>
      <c r="AM5630" s="94" t="str">
        <f t="shared" si="314"/>
        <v>6/17 Log In</v>
      </c>
      <c r="AN5630" s="172">
        <v>45825.3200462963</v>
      </c>
      <c r="AO5630" s="69" t="s">
        <v>272</v>
      </c>
      <c r="AP5630" s="69" t="s">
        <v>1913</v>
      </c>
      <c r="AQ5630" s="69" t="s">
        <v>272</v>
      </c>
      <c r="AR5630" s="69" t="s">
        <v>1916</v>
      </c>
    </row>
    <row r="5631" spans="36:44" ht="14.4">
      <c r="AJ5631" s="26" t="str">
        <f>VLOOKUP(AQ5631,'user list'!A:B,2,0)</f>
        <v>QCYDO</v>
      </c>
      <c r="AK5631" s="26">
        <f t="shared" si="312"/>
        <v>6</v>
      </c>
      <c r="AL5631" s="26">
        <f t="shared" si="313"/>
        <v>17</v>
      </c>
      <c r="AM5631" s="94" t="str">
        <f t="shared" si="314"/>
        <v>6/17 Log In</v>
      </c>
      <c r="AN5631" s="172">
        <v>45825.332499999997</v>
      </c>
      <c r="AO5631" s="69" t="s">
        <v>270</v>
      </c>
      <c r="AP5631" s="69" t="s">
        <v>1913</v>
      </c>
      <c r="AQ5631" s="69" t="s">
        <v>270</v>
      </c>
      <c r="AR5631" s="69" t="s">
        <v>1916</v>
      </c>
    </row>
    <row r="5632" spans="36:44" ht="14.4">
      <c r="AJ5632" s="26" t="str">
        <f>VLOOKUP(AQ5632,'user list'!A:B,2,0)</f>
        <v>Admin</v>
      </c>
      <c r="AK5632" s="26">
        <f t="shared" si="312"/>
        <v>6</v>
      </c>
      <c r="AL5632" s="26">
        <f t="shared" si="313"/>
        <v>17</v>
      </c>
      <c r="AM5632" s="94" t="str">
        <f t="shared" si="314"/>
        <v>6/17 Log In</v>
      </c>
      <c r="AN5632" s="172">
        <v>45825.333784722221</v>
      </c>
      <c r="AO5632" s="69" t="s">
        <v>186</v>
      </c>
      <c r="AP5632" s="69" t="s">
        <v>1913</v>
      </c>
      <c r="AQ5632" s="69" t="s">
        <v>186</v>
      </c>
      <c r="AR5632" s="69" t="s">
        <v>1916</v>
      </c>
    </row>
    <row r="5633" spans="36:44" ht="14.4">
      <c r="AJ5633" s="26" t="str">
        <f>VLOOKUP(AQ5633,'user list'!A:B,2,0)</f>
        <v>SBCDPO</v>
      </c>
      <c r="AK5633" s="26">
        <f t="shared" si="312"/>
        <v>6</v>
      </c>
      <c r="AL5633" s="26">
        <f t="shared" si="313"/>
        <v>17</v>
      </c>
      <c r="AM5633" s="94" t="str">
        <f t="shared" si="314"/>
        <v>6/17 Log In</v>
      </c>
      <c r="AN5633" s="172">
        <v>45825.333854166667</v>
      </c>
      <c r="AO5633" s="69" t="s">
        <v>271</v>
      </c>
      <c r="AP5633" s="69" t="s">
        <v>1913</v>
      </c>
      <c r="AQ5633" s="69" t="s">
        <v>271</v>
      </c>
      <c r="AR5633" s="69" t="s">
        <v>1916</v>
      </c>
    </row>
    <row r="5634" spans="36:44" ht="14.4">
      <c r="AJ5634" s="26" t="str">
        <f>VLOOKUP(AQ5634,'user list'!A:B,2,0)</f>
        <v>BPLD</v>
      </c>
      <c r="AK5634" s="26">
        <f t="shared" si="312"/>
        <v>6</v>
      </c>
      <c r="AL5634" s="26">
        <f t="shared" si="313"/>
        <v>17</v>
      </c>
      <c r="AM5634" s="94" t="str">
        <f t="shared" si="314"/>
        <v>6/17 Log In</v>
      </c>
      <c r="AN5634" s="172">
        <v>45825.334328703706</v>
      </c>
      <c r="AO5634" s="69" t="s">
        <v>194</v>
      </c>
      <c r="AP5634" s="69" t="s">
        <v>1913</v>
      </c>
      <c r="AQ5634" s="69" t="s">
        <v>194</v>
      </c>
      <c r="AR5634" s="69" t="s">
        <v>1916</v>
      </c>
    </row>
    <row r="5635" spans="36:44" ht="14.4">
      <c r="AJ5635" s="26" t="str">
        <f>VLOOKUP(AQ5635,'user list'!A:B,2,0)</f>
        <v>DBO</v>
      </c>
      <c r="AK5635" s="26">
        <f t="shared" si="312"/>
        <v>6</v>
      </c>
      <c r="AL5635" s="26">
        <f t="shared" si="313"/>
        <v>17</v>
      </c>
      <c r="AM5635" s="94" t="str">
        <f t="shared" si="314"/>
        <v>6/17 Log In</v>
      </c>
      <c r="AN5635" s="172">
        <v>45825.335162037038</v>
      </c>
      <c r="AO5635" s="69" t="s">
        <v>209</v>
      </c>
      <c r="AP5635" s="69" t="s">
        <v>1913</v>
      </c>
      <c r="AQ5635" s="69" t="s">
        <v>209</v>
      </c>
      <c r="AR5635" s="69" t="s">
        <v>1916</v>
      </c>
    </row>
    <row r="5636" spans="36:44" ht="14.4">
      <c r="AJ5636" s="26" t="str">
        <f>VLOOKUP(AQ5636,'user list'!A:B,2,0)</f>
        <v>PAISD</v>
      </c>
      <c r="AK5636" s="26">
        <f t="shared" si="312"/>
        <v>6</v>
      </c>
      <c r="AL5636" s="26">
        <f t="shared" si="313"/>
        <v>17</v>
      </c>
      <c r="AM5636" s="94" t="str">
        <f t="shared" si="314"/>
        <v>6/17 Log In</v>
      </c>
      <c r="AN5636" s="172">
        <v>45825.3359375</v>
      </c>
      <c r="AO5636" s="69" t="s">
        <v>256</v>
      </c>
      <c r="AP5636" s="69" t="s">
        <v>1913</v>
      </c>
      <c r="AQ5636" s="69" t="s">
        <v>256</v>
      </c>
      <c r="AR5636" s="69" t="s">
        <v>1916</v>
      </c>
    </row>
    <row r="5637" spans="36:44" ht="14.4">
      <c r="AJ5637" s="26" t="str">
        <f>VLOOKUP(AQ5637,'user list'!A:B,2,0)</f>
        <v>CGSD</v>
      </c>
      <c r="AK5637" s="26">
        <f t="shared" si="312"/>
        <v>6</v>
      </c>
      <c r="AL5637" s="26">
        <f t="shared" si="313"/>
        <v>17</v>
      </c>
      <c r="AM5637" s="94" t="str">
        <f t="shared" si="314"/>
        <v>6/17 Log In</v>
      </c>
      <c r="AN5637" s="172">
        <v>45825.34070601852</v>
      </c>
      <c r="AO5637" s="69" t="s">
        <v>200</v>
      </c>
      <c r="AP5637" s="69" t="s">
        <v>1913</v>
      </c>
      <c r="AQ5637" s="69" t="s">
        <v>200</v>
      </c>
      <c r="AR5637" s="69" t="s">
        <v>1916</v>
      </c>
    </row>
    <row r="5638" spans="36:44" ht="14.4">
      <c r="AJ5638" s="26" t="str">
        <f>VLOOKUP(AQ5638,'user list'!A:B,2,0)</f>
        <v>CAD</v>
      </c>
      <c r="AK5638" s="26">
        <f t="shared" si="312"/>
        <v>6</v>
      </c>
      <c r="AL5638" s="26">
        <f t="shared" si="313"/>
        <v>17</v>
      </c>
      <c r="AM5638" s="94" t="str">
        <f t="shared" si="314"/>
        <v>6/17 Log In</v>
      </c>
      <c r="AN5638" s="172">
        <v>45825.344386574077</v>
      </c>
      <c r="AO5638" s="69" t="s">
        <v>196</v>
      </c>
      <c r="AP5638" s="69" t="s">
        <v>1913</v>
      </c>
      <c r="AQ5638" s="69" t="s">
        <v>196</v>
      </c>
      <c r="AR5638" s="69" t="s">
        <v>1916</v>
      </c>
    </row>
    <row r="5639" spans="36:44" ht="14.4">
      <c r="AJ5639" s="26" t="str">
        <f>VLOOKUP(AQ5639,'user list'!A:B,2,0)</f>
        <v>Admin</v>
      </c>
      <c r="AK5639" s="26">
        <f t="shared" si="312"/>
        <v>6</v>
      </c>
      <c r="AL5639" s="26">
        <f t="shared" si="313"/>
        <v>17</v>
      </c>
      <c r="AM5639" s="94" t="str">
        <f t="shared" si="314"/>
        <v>6/17 Log In</v>
      </c>
      <c r="AN5639" s="172">
        <v>45825.346238425926</v>
      </c>
      <c r="AO5639" s="69" t="s">
        <v>186</v>
      </c>
      <c r="AP5639" s="69" t="s">
        <v>1913</v>
      </c>
      <c r="AQ5639" s="69" t="s">
        <v>186</v>
      </c>
      <c r="AR5639" s="69" t="s">
        <v>1916</v>
      </c>
    </row>
    <row r="5640" spans="36:44" ht="14.4">
      <c r="AJ5640" s="26" t="str">
        <f>VLOOKUP(AQ5640,'user list'!A:B,2,0)</f>
        <v>Admin</v>
      </c>
      <c r="AK5640" s="26">
        <f t="shared" si="312"/>
        <v>6</v>
      </c>
      <c r="AL5640" s="26">
        <f t="shared" si="313"/>
        <v>17</v>
      </c>
      <c r="AM5640" s="94" t="str">
        <f t="shared" si="314"/>
        <v>6/17 Log In</v>
      </c>
      <c r="AN5640" s="172">
        <v>45825.348310185182</v>
      </c>
      <c r="AO5640" s="69" t="s">
        <v>186</v>
      </c>
      <c r="AP5640" s="69" t="s">
        <v>1913</v>
      </c>
      <c r="AQ5640" s="69" t="s">
        <v>186</v>
      </c>
      <c r="AR5640" s="69" t="s">
        <v>1916</v>
      </c>
    </row>
    <row r="5641" spans="36:44" ht="14.4">
      <c r="AJ5641" s="26" t="str">
        <f>VLOOKUP(AQ5641,'user list'!A:B,2,0)</f>
        <v>Admin</v>
      </c>
      <c r="AK5641" s="26">
        <f t="shared" si="312"/>
        <v>6</v>
      </c>
      <c r="AL5641" s="26">
        <f t="shared" si="313"/>
        <v>17</v>
      </c>
      <c r="AM5641" s="94" t="str">
        <f t="shared" si="314"/>
        <v>6/17 Log In</v>
      </c>
      <c r="AN5641" s="172">
        <v>45825.348310185182</v>
      </c>
      <c r="AO5641" s="69" t="s">
        <v>186</v>
      </c>
      <c r="AP5641" s="69" t="s">
        <v>1913</v>
      </c>
      <c r="AQ5641" s="69" t="s">
        <v>186</v>
      </c>
      <c r="AR5641" s="69" t="s">
        <v>1916</v>
      </c>
    </row>
    <row r="5642" spans="36:44" ht="14.4">
      <c r="AJ5642" s="26" t="str">
        <f>VLOOKUP(AQ5642,'user list'!A:B,2,0)</f>
        <v>TFCOPRISS</v>
      </c>
      <c r="AK5642" s="26">
        <f t="shared" si="312"/>
        <v>6</v>
      </c>
      <c r="AL5642" s="26">
        <f t="shared" si="313"/>
        <v>17</v>
      </c>
      <c r="AM5642" s="94" t="str">
        <f t="shared" si="314"/>
        <v>6/17 Log In</v>
      </c>
      <c r="AN5642" s="172">
        <v>45825.348356481481</v>
      </c>
      <c r="AO5642" s="69" t="s">
        <v>274</v>
      </c>
      <c r="AP5642" s="69" t="s">
        <v>1913</v>
      </c>
      <c r="AQ5642" s="69" t="s">
        <v>274</v>
      </c>
      <c r="AR5642" s="69" t="s">
        <v>1916</v>
      </c>
    </row>
    <row r="5643" spans="36:44" ht="14.4">
      <c r="AJ5643" s="26" t="str">
        <f>VLOOKUP(AQ5643,'user list'!A:B,2,0)</f>
        <v>DBO</v>
      </c>
      <c r="AK5643" s="26">
        <f t="shared" si="312"/>
        <v>6</v>
      </c>
      <c r="AL5643" s="26">
        <f t="shared" si="313"/>
        <v>17</v>
      </c>
      <c r="AM5643" s="94" t="str">
        <f t="shared" si="314"/>
        <v>6/17 Log Off</v>
      </c>
      <c r="AN5643" s="172">
        <v>45825.34888888889</v>
      </c>
      <c r="AO5643" s="69" t="s">
        <v>209</v>
      </c>
      <c r="AP5643" s="69" t="s">
        <v>1913</v>
      </c>
      <c r="AQ5643" s="69" t="s">
        <v>209</v>
      </c>
      <c r="AR5643" s="69" t="s">
        <v>1917</v>
      </c>
    </row>
    <row r="5644" spans="36:44" ht="14.4">
      <c r="AJ5644" s="26" t="str">
        <f>VLOOKUP(AQ5644,'user list'!A:B,2,0)</f>
        <v>QCPL</v>
      </c>
      <c r="AK5644" s="26">
        <f t="shared" si="312"/>
        <v>6</v>
      </c>
      <c r="AL5644" s="26">
        <f t="shared" si="313"/>
        <v>17</v>
      </c>
      <c r="AM5644" s="94" t="str">
        <f t="shared" si="314"/>
        <v>6/17 Log Off</v>
      </c>
      <c r="AN5644" s="172">
        <v>45825.348969907405</v>
      </c>
      <c r="AO5644" s="69" t="s">
        <v>268</v>
      </c>
      <c r="AP5644" s="69" t="s">
        <v>1913</v>
      </c>
      <c r="AQ5644" s="69" t="s">
        <v>268</v>
      </c>
      <c r="AR5644" s="69" t="s">
        <v>1917</v>
      </c>
    </row>
    <row r="5645" spans="36:44" ht="14.4">
      <c r="AJ5645" s="26" t="str">
        <f>VLOOKUP(AQ5645,'user list'!A:B,2,0)</f>
        <v>QCPL</v>
      </c>
      <c r="AK5645" s="26">
        <f t="shared" si="312"/>
        <v>6</v>
      </c>
      <c r="AL5645" s="26">
        <f t="shared" si="313"/>
        <v>17</v>
      </c>
      <c r="AM5645" s="94" t="str">
        <f t="shared" si="314"/>
        <v>6/17 Log In</v>
      </c>
      <c r="AN5645" s="172">
        <v>45825.34915509259</v>
      </c>
      <c r="AO5645" s="69" t="s">
        <v>268</v>
      </c>
      <c r="AP5645" s="69" t="s">
        <v>1913</v>
      </c>
      <c r="AQ5645" s="69" t="s">
        <v>268</v>
      </c>
      <c r="AR5645" s="69" t="s">
        <v>1916</v>
      </c>
    </row>
    <row r="5646" spans="36:44" ht="14.4">
      <c r="AJ5646" s="26" t="str">
        <f>VLOOKUP(AQ5646,'user list'!A:B,2,0)</f>
        <v>DBO</v>
      </c>
      <c r="AK5646" s="26">
        <f t="shared" si="312"/>
        <v>6</v>
      </c>
      <c r="AL5646" s="26">
        <f t="shared" si="313"/>
        <v>17</v>
      </c>
      <c r="AM5646" s="94" t="str">
        <f t="shared" si="314"/>
        <v>6/17 Log In</v>
      </c>
      <c r="AN5646" s="172">
        <v>45825.34915509259</v>
      </c>
      <c r="AO5646" s="69" t="s">
        <v>209</v>
      </c>
      <c r="AP5646" s="69" t="s">
        <v>1913</v>
      </c>
      <c r="AQ5646" s="69" t="s">
        <v>209</v>
      </c>
      <c r="AR5646" s="69" t="s">
        <v>1916</v>
      </c>
    </row>
    <row r="5647" spans="36:44" ht="14.4">
      <c r="AJ5647" s="26" t="str">
        <f>VLOOKUP(AQ5647,'user list'!A:B,2,0)</f>
        <v>SBCDPO</v>
      </c>
      <c r="AK5647" s="26">
        <f t="shared" si="312"/>
        <v>6</v>
      </c>
      <c r="AL5647" s="26">
        <f t="shared" si="313"/>
        <v>17</v>
      </c>
      <c r="AM5647" s="94" t="str">
        <f t="shared" si="314"/>
        <v>6/17 Log Off</v>
      </c>
      <c r="AN5647" s="172">
        <v>45825.349594907406</v>
      </c>
      <c r="AO5647" s="69" t="s">
        <v>271</v>
      </c>
      <c r="AP5647" s="69" t="s">
        <v>1913</v>
      </c>
      <c r="AQ5647" s="69" t="s">
        <v>271</v>
      </c>
      <c r="AR5647" s="69" t="s">
        <v>1917</v>
      </c>
    </row>
    <row r="5648" spans="36:44" ht="14.4">
      <c r="AJ5648" s="26" t="str">
        <f>VLOOKUP(AQ5648,'user list'!A:B,2,0)</f>
        <v>SBCDPO</v>
      </c>
      <c r="AK5648" s="26">
        <f t="shared" si="312"/>
        <v>6</v>
      </c>
      <c r="AL5648" s="26">
        <f t="shared" si="313"/>
        <v>17</v>
      </c>
      <c r="AM5648" s="94" t="str">
        <f t="shared" si="314"/>
        <v>6/17 Log In</v>
      </c>
      <c r="AN5648" s="172">
        <v>45825.349756944444</v>
      </c>
      <c r="AO5648" s="69" t="s">
        <v>271</v>
      </c>
      <c r="AP5648" s="69" t="s">
        <v>1913</v>
      </c>
      <c r="AQ5648" s="69" t="s">
        <v>271</v>
      </c>
      <c r="AR5648" s="69" t="s">
        <v>1916</v>
      </c>
    </row>
    <row r="5649" spans="36:44" ht="14.4">
      <c r="AJ5649" s="26" t="str">
        <f>VLOOKUP(AQ5649,'user list'!A:B,2,0)</f>
        <v>Admin</v>
      </c>
      <c r="AK5649" s="26">
        <f t="shared" si="312"/>
        <v>6</v>
      </c>
      <c r="AL5649" s="26">
        <f t="shared" si="313"/>
        <v>17</v>
      </c>
      <c r="AM5649" s="94" t="str">
        <f t="shared" si="314"/>
        <v>6/17 Log In</v>
      </c>
      <c r="AN5649" s="172">
        <v>45825.355173611111</v>
      </c>
      <c r="AO5649" s="69" t="s">
        <v>186</v>
      </c>
      <c r="AP5649" s="69" t="s">
        <v>1913</v>
      </c>
      <c r="AQ5649" s="69" t="s">
        <v>186</v>
      </c>
      <c r="AR5649" s="69" t="s">
        <v>1916</v>
      </c>
    </row>
    <row r="5650" spans="36:44" ht="14.4">
      <c r="AJ5650" s="26" t="str">
        <f>VLOOKUP(AQ5650,'user list'!A:B,2,0)</f>
        <v>CHD</v>
      </c>
      <c r="AK5650" s="26">
        <f t="shared" si="312"/>
        <v>6</v>
      </c>
      <c r="AL5650" s="26">
        <f t="shared" si="313"/>
        <v>17</v>
      </c>
      <c r="AM5650" s="94" t="str">
        <f t="shared" si="314"/>
        <v>6/17 Log In</v>
      </c>
      <c r="AN5650" s="172">
        <v>45825.355821759258</v>
      </c>
      <c r="AO5650" s="69" t="s">
        <v>203</v>
      </c>
      <c r="AP5650" s="69" t="s">
        <v>1913</v>
      </c>
      <c r="AQ5650" s="69" t="s">
        <v>203</v>
      </c>
      <c r="AR5650" s="69" t="s">
        <v>1916</v>
      </c>
    </row>
    <row r="5651" spans="36:44" ht="14.4">
      <c r="AJ5651" s="26" t="str">
        <f>VLOOKUP(AQ5651,'user list'!A:B,2,0)</f>
        <v>CGSD</v>
      </c>
      <c r="AK5651" s="26">
        <f t="shared" si="312"/>
        <v>6</v>
      </c>
      <c r="AL5651" s="26">
        <f t="shared" si="313"/>
        <v>17</v>
      </c>
      <c r="AM5651" s="94" t="str">
        <f t="shared" si="314"/>
        <v>6/17 Log Off</v>
      </c>
      <c r="AN5651" s="172">
        <v>45825.357268518521</v>
      </c>
      <c r="AO5651" s="69" t="s">
        <v>200</v>
      </c>
      <c r="AP5651" s="69" t="s">
        <v>1913</v>
      </c>
      <c r="AQ5651" s="69" t="s">
        <v>200</v>
      </c>
      <c r="AR5651" s="69" t="s">
        <v>1917</v>
      </c>
    </row>
    <row r="5652" spans="36:44" ht="14.4">
      <c r="AJ5652" s="26" t="str">
        <f>VLOOKUP(AQ5652,'user list'!A:B,2,0)</f>
        <v>DSQC</v>
      </c>
      <c r="AK5652" s="26">
        <f t="shared" si="312"/>
        <v>6</v>
      </c>
      <c r="AL5652" s="26">
        <f t="shared" si="313"/>
        <v>17</v>
      </c>
      <c r="AM5652" s="94" t="str">
        <f t="shared" si="314"/>
        <v>6/17 Log In</v>
      </c>
      <c r="AN5652" s="172">
        <v>45825.358298611114</v>
      </c>
      <c r="AO5652" s="69" t="s">
        <v>214</v>
      </c>
      <c r="AP5652" s="69" t="s">
        <v>1913</v>
      </c>
      <c r="AQ5652" s="69" t="s">
        <v>214</v>
      </c>
      <c r="AR5652" s="69" t="s">
        <v>1916</v>
      </c>
    </row>
    <row r="5653" spans="36:44" ht="14.4">
      <c r="AJ5653" s="26" t="str">
        <f>VLOOKUP(AQ5653,'user list'!A:B,2,0)</f>
        <v>LEDIPO</v>
      </c>
      <c r="AK5653" s="26">
        <f t="shared" si="312"/>
        <v>6</v>
      </c>
      <c r="AL5653" s="26">
        <f t="shared" si="313"/>
        <v>17</v>
      </c>
      <c r="AM5653" s="94" t="str">
        <f t="shared" si="314"/>
        <v>6/17 Log In</v>
      </c>
      <c r="AN5653" s="172">
        <v>45825.358414351853</v>
      </c>
      <c r="AO5653" s="69" t="s">
        <v>222</v>
      </c>
      <c r="AP5653" s="69" t="s">
        <v>1913</v>
      </c>
      <c r="AQ5653" s="69" t="s">
        <v>222</v>
      </c>
      <c r="AR5653" s="69" t="s">
        <v>1916</v>
      </c>
    </row>
    <row r="5654" spans="36:44" ht="14.4">
      <c r="AJ5654" s="26" t="str">
        <f>VLOOKUP(AQ5654,'user list'!A:B,2,0)</f>
        <v>ITDD</v>
      </c>
      <c r="AK5654" s="26">
        <f t="shared" si="312"/>
        <v>6</v>
      </c>
      <c r="AL5654" s="26">
        <f t="shared" si="313"/>
        <v>17</v>
      </c>
      <c r="AM5654" s="94" t="str">
        <f t="shared" si="314"/>
        <v>6/17 Log In</v>
      </c>
      <c r="AN5654" s="172">
        <v>45825.358819444446</v>
      </c>
      <c r="AO5654" s="69" t="s">
        <v>219</v>
      </c>
      <c r="AP5654" s="69" t="s">
        <v>1913</v>
      </c>
      <c r="AQ5654" s="69" t="s">
        <v>219</v>
      </c>
      <c r="AR5654" s="69" t="s">
        <v>1916</v>
      </c>
    </row>
    <row r="5655" spans="36:44" ht="14.4">
      <c r="AJ5655" s="26" t="str">
        <f>VLOOKUP(AQ5655,'user list'!A:B,2,0)</f>
        <v>QCEAU</v>
      </c>
      <c r="AK5655" s="26">
        <f t="shared" si="312"/>
        <v>6</v>
      </c>
      <c r="AL5655" s="26">
        <f t="shared" si="313"/>
        <v>17</v>
      </c>
      <c r="AM5655" s="94" t="str">
        <f t="shared" si="314"/>
        <v>6/17 Log Off</v>
      </c>
      <c r="AN5655" s="172">
        <v>45825.358831018515</v>
      </c>
      <c r="AO5655" s="69" t="s">
        <v>266</v>
      </c>
      <c r="AP5655" s="69" t="s">
        <v>1913</v>
      </c>
      <c r="AQ5655" s="69" t="s">
        <v>266</v>
      </c>
      <c r="AR5655" s="69" t="s">
        <v>1917</v>
      </c>
    </row>
    <row r="5656" spans="36:44" ht="14.4">
      <c r="AJ5656" s="26" t="str">
        <f>VLOOKUP(AQ5656,'user list'!A:B,2,0)</f>
        <v>QCEAU</v>
      </c>
      <c r="AK5656" s="26">
        <f t="shared" si="312"/>
        <v>6</v>
      </c>
      <c r="AL5656" s="26">
        <f t="shared" si="313"/>
        <v>17</v>
      </c>
      <c r="AM5656" s="94" t="str">
        <f t="shared" si="314"/>
        <v>6/17 Log In</v>
      </c>
      <c r="AN5656" s="172">
        <v>45825.359074074076</v>
      </c>
      <c r="AO5656" s="69" t="s">
        <v>266</v>
      </c>
      <c r="AP5656" s="69" t="s">
        <v>1913</v>
      </c>
      <c r="AQ5656" s="69" t="s">
        <v>266</v>
      </c>
      <c r="AR5656" s="69" t="s">
        <v>1916</v>
      </c>
    </row>
    <row r="5657" spans="36:44" ht="14.4">
      <c r="AJ5657" s="26" t="str">
        <f>VLOOKUP(AQ5657,'user list'!A:B,2,0)</f>
        <v>HCDRD</v>
      </c>
      <c r="AK5657" s="26">
        <f t="shared" si="312"/>
        <v>6</v>
      </c>
      <c r="AL5657" s="26">
        <f t="shared" si="313"/>
        <v>17</v>
      </c>
      <c r="AM5657" s="94" t="str">
        <f t="shared" si="314"/>
        <v>6/17 Log In</v>
      </c>
      <c r="AN5657" s="172">
        <v>45825.360115740739</v>
      </c>
      <c r="AO5657" s="69" t="s">
        <v>216</v>
      </c>
      <c r="AP5657" s="69" t="s">
        <v>1913</v>
      </c>
      <c r="AQ5657" s="69" t="s">
        <v>216</v>
      </c>
      <c r="AR5657" s="69" t="s">
        <v>1916</v>
      </c>
    </row>
    <row r="5658" spans="36:44" ht="14.4">
      <c r="AJ5658" s="26" t="str">
        <f>VLOOKUP(AQ5658,'user list'!A:B,2,0)</f>
        <v>SSDD</v>
      </c>
      <c r="AK5658" s="26">
        <f t="shared" si="312"/>
        <v>6</v>
      </c>
      <c r="AL5658" s="26">
        <f t="shared" si="313"/>
        <v>17</v>
      </c>
      <c r="AM5658" s="94" t="str">
        <f t="shared" si="314"/>
        <v>6/17 Log In</v>
      </c>
      <c r="AN5658" s="172">
        <v>45825.360752314817</v>
      </c>
      <c r="AO5658" s="69" t="s">
        <v>273</v>
      </c>
      <c r="AP5658" s="69" t="s">
        <v>1913</v>
      </c>
      <c r="AQ5658" s="69" t="s">
        <v>273</v>
      </c>
      <c r="AR5658" s="69" t="s">
        <v>1916</v>
      </c>
    </row>
    <row r="5659" spans="36:44" ht="14.4">
      <c r="AJ5659" s="26" t="str">
        <f>VLOOKUP(AQ5659,'user list'!A:B,2,0)</f>
        <v>DBO</v>
      </c>
      <c r="AK5659" s="26">
        <f t="shared" si="312"/>
        <v>6</v>
      </c>
      <c r="AL5659" s="26">
        <f t="shared" si="313"/>
        <v>17</v>
      </c>
      <c r="AM5659" s="94" t="str">
        <f t="shared" si="314"/>
        <v>6/17 Log Off</v>
      </c>
      <c r="AN5659" s="172">
        <v>45825.361435185187</v>
      </c>
      <c r="AO5659" s="69" t="s">
        <v>209</v>
      </c>
      <c r="AP5659" s="69" t="s">
        <v>1913</v>
      </c>
      <c r="AQ5659" s="69" t="s">
        <v>209</v>
      </c>
      <c r="AR5659" s="69" t="s">
        <v>1917</v>
      </c>
    </row>
    <row r="5660" spans="36:44" ht="14.4">
      <c r="AJ5660" s="26" t="str">
        <f>VLOOKUP(AQ5660,'user list'!A:B,2,0)</f>
        <v>DBO</v>
      </c>
      <c r="AK5660" s="26">
        <f t="shared" si="312"/>
        <v>6</v>
      </c>
      <c r="AL5660" s="26">
        <f t="shared" si="313"/>
        <v>17</v>
      </c>
      <c r="AM5660" s="94" t="str">
        <f t="shared" si="314"/>
        <v>6/17 Log In</v>
      </c>
      <c r="AN5660" s="172">
        <v>45825.361527777779</v>
      </c>
      <c r="AO5660" s="69" t="s">
        <v>209</v>
      </c>
      <c r="AP5660" s="69" t="s">
        <v>1913</v>
      </c>
      <c r="AQ5660" s="69" t="s">
        <v>209</v>
      </c>
      <c r="AR5660" s="69" t="s">
        <v>1916</v>
      </c>
    </row>
    <row r="5661" spans="36:44" ht="14.4">
      <c r="AJ5661" s="26" t="str">
        <f>VLOOKUP(AQ5661,'user list'!A:B,2,0)</f>
        <v>ADAAC</v>
      </c>
      <c r="AK5661" s="26">
        <f t="shared" si="312"/>
        <v>6</v>
      </c>
      <c r="AL5661" s="26">
        <f t="shared" si="313"/>
        <v>17</v>
      </c>
      <c r="AM5661" s="94" t="str">
        <f t="shared" si="314"/>
        <v>6/17 Log In</v>
      </c>
      <c r="AN5661" s="172">
        <v>45825.361759259256</v>
      </c>
      <c r="AO5661" s="69" t="s">
        <v>190</v>
      </c>
      <c r="AP5661" s="69" t="s">
        <v>1913</v>
      </c>
      <c r="AQ5661" s="69" t="s">
        <v>190</v>
      </c>
      <c r="AR5661" s="69" t="s">
        <v>1916</v>
      </c>
    </row>
    <row r="5662" spans="36:44" ht="14.4">
      <c r="AJ5662" s="26" t="str">
        <f>VLOOKUP(AQ5662,'user list'!A:B,2,0)</f>
        <v>SBCDPO</v>
      </c>
      <c r="AK5662" s="26">
        <f t="shared" si="312"/>
        <v>6</v>
      </c>
      <c r="AL5662" s="26">
        <f t="shared" si="313"/>
        <v>17</v>
      </c>
      <c r="AM5662" s="94" t="str">
        <f t="shared" si="314"/>
        <v>6/17 Log Off</v>
      </c>
      <c r="AN5662" s="172">
        <v>45825.362361111111</v>
      </c>
      <c r="AO5662" s="69" t="s">
        <v>271</v>
      </c>
      <c r="AP5662" s="69" t="s">
        <v>1913</v>
      </c>
      <c r="AQ5662" s="69" t="s">
        <v>271</v>
      </c>
      <c r="AR5662" s="69" t="s">
        <v>1917</v>
      </c>
    </row>
    <row r="5663" spans="36:44" ht="14.4">
      <c r="AJ5663" s="26" t="str">
        <f>VLOOKUP(AQ5663,'user list'!A:B,2,0)</f>
        <v>SBCDPO</v>
      </c>
      <c r="AK5663" s="26">
        <f t="shared" si="312"/>
        <v>6</v>
      </c>
      <c r="AL5663" s="26">
        <f t="shared" si="313"/>
        <v>17</v>
      </c>
      <c r="AM5663" s="94" t="str">
        <f t="shared" si="314"/>
        <v>6/17 Log In</v>
      </c>
      <c r="AN5663" s="172">
        <v>45825.362500000003</v>
      </c>
      <c r="AO5663" s="69" t="s">
        <v>271</v>
      </c>
      <c r="AP5663" s="69" t="s">
        <v>1913</v>
      </c>
      <c r="AQ5663" s="69" t="s">
        <v>271</v>
      </c>
      <c r="AR5663" s="69" t="s">
        <v>1916</v>
      </c>
    </row>
    <row r="5664" spans="36:44" ht="14.4">
      <c r="AJ5664" s="26" t="str">
        <f>VLOOKUP(AQ5664,'user list'!A:B,2,0)</f>
        <v>PESO</v>
      </c>
      <c r="AK5664" s="26">
        <f t="shared" si="312"/>
        <v>6</v>
      </c>
      <c r="AL5664" s="26">
        <f t="shared" si="313"/>
        <v>17</v>
      </c>
      <c r="AM5664" s="94" t="str">
        <f t="shared" si="314"/>
        <v>6/17 Log In</v>
      </c>
      <c r="AN5664" s="172">
        <v>45825.365266203706</v>
      </c>
      <c r="AO5664" s="69" t="s">
        <v>259</v>
      </c>
      <c r="AP5664" s="69" t="s">
        <v>1913</v>
      </c>
      <c r="AQ5664" s="69" t="s">
        <v>259</v>
      </c>
      <c r="AR5664" s="69" t="s">
        <v>1916</v>
      </c>
    </row>
    <row r="5665" spans="36:44" ht="14.4">
      <c r="AJ5665" s="26" t="str">
        <f>VLOOKUP(AQ5665,'user list'!A:B,2,0)</f>
        <v>CAD</v>
      </c>
      <c r="AK5665" s="26">
        <f t="shared" si="312"/>
        <v>6</v>
      </c>
      <c r="AL5665" s="26">
        <f t="shared" si="313"/>
        <v>17</v>
      </c>
      <c r="AM5665" s="94" t="str">
        <f t="shared" si="314"/>
        <v>6/17 Log Off</v>
      </c>
      <c r="AN5665" s="172">
        <v>45825.366516203707</v>
      </c>
      <c r="AO5665" s="69" t="s">
        <v>196</v>
      </c>
      <c r="AP5665" s="69" t="s">
        <v>1913</v>
      </c>
      <c r="AQ5665" s="69" t="s">
        <v>196</v>
      </c>
      <c r="AR5665" s="69" t="s">
        <v>1917</v>
      </c>
    </row>
    <row r="5666" spans="36:44" ht="14.4">
      <c r="AJ5666" s="26" t="str">
        <f>VLOOKUP(AQ5666,'user list'!A:B,2,0)</f>
        <v>CAD</v>
      </c>
      <c r="AK5666" s="26">
        <f t="shared" si="312"/>
        <v>6</v>
      </c>
      <c r="AL5666" s="26">
        <f t="shared" si="313"/>
        <v>17</v>
      </c>
      <c r="AM5666" s="94" t="str">
        <f t="shared" si="314"/>
        <v>6/17 Log In</v>
      </c>
      <c r="AN5666" s="172">
        <v>45825.366608796299</v>
      </c>
      <c r="AO5666" s="69" t="s">
        <v>196</v>
      </c>
      <c r="AP5666" s="69" t="s">
        <v>1913</v>
      </c>
      <c r="AQ5666" s="69" t="s">
        <v>196</v>
      </c>
      <c r="AR5666" s="69" t="s">
        <v>1916</v>
      </c>
    </row>
    <row r="5667" spans="36:44" ht="14.4">
      <c r="AJ5667" s="26" t="str">
        <f>VLOOKUP(AQ5667,'user list'!A:B,2,0)</f>
        <v>TFCOPRISS</v>
      </c>
      <c r="AK5667" s="26">
        <f t="shared" ref="AK5667:AK5730" si="315">MONTH(AN5667)</f>
        <v>6</v>
      </c>
      <c r="AL5667" s="26">
        <f t="shared" ref="AL5667:AL5730" si="316">DAY(AN5667)</f>
        <v>17</v>
      </c>
      <c r="AM5667" s="94" t="str">
        <f t="shared" ref="AM5667:AM5730" si="317">AK5667&amp;"/"&amp;AL5667&amp;" "&amp;AR5667</f>
        <v>6/17 Log Off</v>
      </c>
      <c r="AN5667" s="172">
        <v>45825.367395833331</v>
      </c>
      <c r="AO5667" s="69" t="s">
        <v>274</v>
      </c>
      <c r="AP5667" s="69" t="s">
        <v>1913</v>
      </c>
      <c r="AQ5667" s="69" t="s">
        <v>274</v>
      </c>
      <c r="AR5667" s="69" t="s">
        <v>1917</v>
      </c>
    </row>
    <row r="5668" spans="36:44" ht="14.4">
      <c r="AJ5668" s="26" t="str">
        <f>VLOOKUP(AQ5668,'user list'!A:B,2,0)</f>
        <v>TFCOPRISS</v>
      </c>
      <c r="AK5668" s="26">
        <f t="shared" si="315"/>
        <v>6</v>
      </c>
      <c r="AL5668" s="26">
        <f t="shared" si="316"/>
        <v>17</v>
      </c>
      <c r="AM5668" s="94" t="str">
        <f t="shared" si="317"/>
        <v>6/17 Log In</v>
      </c>
      <c r="AN5668" s="172">
        <v>45825.367615740739</v>
      </c>
      <c r="AO5668" s="69" t="s">
        <v>274</v>
      </c>
      <c r="AP5668" s="69" t="s">
        <v>1913</v>
      </c>
      <c r="AQ5668" s="69" t="s">
        <v>274</v>
      </c>
      <c r="AR5668" s="69" t="s">
        <v>1916</v>
      </c>
    </row>
    <row r="5669" spans="36:44" ht="14.4">
      <c r="AJ5669" s="26" t="str">
        <f>VLOOKUP(AQ5669,'user list'!A:B,2,0)</f>
        <v>QCYDO</v>
      </c>
      <c r="AK5669" s="26">
        <f t="shared" si="315"/>
        <v>6</v>
      </c>
      <c r="AL5669" s="26">
        <f t="shared" si="316"/>
        <v>17</v>
      </c>
      <c r="AM5669" s="94" t="str">
        <f t="shared" si="317"/>
        <v>6/17 Log Off</v>
      </c>
      <c r="AN5669" s="172">
        <v>45825.367754629631</v>
      </c>
      <c r="AO5669" s="69" t="s">
        <v>270</v>
      </c>
      <c r="AP5669" s="69" t="s">
        <v>1913</v>
      </c>
      <c r="AQ5669" s="69" t="s">
        <v>270</v>
      </c>
      <c r="AR5669" s="69" t="s">
        <v>1917</v>
      </c>
    </row>
    <row r="5670" spans="36:44" ht="14.4">
      <c r="AJ5670" s="26" t="str">
        <f>VLOOKUP(AQ5670,'user list'!A:B,2,0)</f>
        <v>OCAs</v>
      </c>
      <c r="AK5670" s="26">
        <f t="shared" si="315"/>
        <v>6</v>
      </c>
      <c r="AL5670" s="26">
        <f t="shared" si="316"/>
        <v>17</v>
      </c>
      <c r="AM5670" s="94" t="str">
        <f t="shared" si="317"/>
        <v>6/17 Log Off</v>
      </c>
      <c r="AN5670" s="172">
        <v>45825.369930555556</v>
      </c>
      <c r="AO5670" s="69" t="s">
        <v>279</v>
      </c>
      <c r="AP5670" s="69" t="s">
        <v>1913</v>
      </c>
      <c r="AQ5670" s="69" t="s">
        <v>279</v>
      </c>
      <c r="AR5670" s="69" t="s">
        <v>1917</v>
      </c>
    </row>
    <row r="5671" spans="36:44" ht="14.4">
      <c r="AJ5671" s="26" t="str">
        <f>VLOOKUP(AQ5671,'user list'!A:B,2,0)</f>
        <v>PDAD</v>
      </c>
      <c r="AK5671" s="26">
        <f t="shared" si="315"/>
        <v>6</v>
      </c>
      <c r="AL5671" s="26">
        <f t="shared" si="316"/>
        <v>17</v>
      </c>
      <c r="AM5671" s="94" t="str">
        <f t="shared" si="317"/>
        <v>6/17 Log In</v>
      </c>
      <c r="AN5671" s="172">
        <v>45825.370023148149</v>
      </c>
      <c r="AO5671" s="69" t="s">
        <v>257</v>
      </c>
      <c r="AP5671" s="69" t="s">
        <v>1913</v>
      </c>
      <c r="AQ5671" s="69" t="s">
        <v>257</v>
      </c>
      <c r="AR5671" s="69" t="s">
        <v>1916</v>
      </c>
    </row>
    <row r="5672" spans="36:44" ht="14.4">
      <c r="AJ5672" s="26" t="str">
        <f>VLOOKUP(AQ5672,'user list'!A:B,2,0)</f>
        <v>OCAs</v>
      </c>
      <c r="AK5672" s="26">
        <f t="shared" si="315"/>
        <v>6</v>
      </c>
      <c r="AL5672" s="26">
        <f t="shared" si="316"/>
        <v>17</v>
      </c>
      <c r="AM5672" s="94" t="str">
        <f t="shared" si="317"/>
        <v>6/17 Log In</v>
      </c>
      <c r="AN5672" s="172">
        <v>45825.370069444441</v>
      </c>
      <c r="AO5672" s="69" t="s">
        <v>279</v>
      </c>
      <c r="AP5672" s="69" t="s">
        <v>1913</v>
      </c>
      <c r="AQ5672" s="69" t="s">
        <v>279</v>
      </c>
      <c r="AR5672" s="69" t="s">
        <v>1916</v>
      </c>
    </row>
    <row r="5673" spans="36:44" ht="14.4">
      <c r="AJ5673" s="26" t="str">
        <f>VLOOKUP(AQ5673,'user list'!A:B,2,0)</f>
        <v>QCYDO</v>
      </c>
      <c r="AK5673" s="26">
        <f t="shared" si="315"/>
        <v>6</v>
      </c>
      <c r="AL5673" s="26">
        <f t="shared" si="316"/>
        <v>17</v>
      </c>
      <c r="AM5673" s="94" t="str">
        <f t="shared" si="317"/>
        <v>6/17 Log In</v>
      </c>
      <c r="AN5673" s="172">
        <v>45825.370162037034</v>
      </c>
      <c r="AO5673" s="69" t="s">
        <v>270</v>
      </c>
      <c r="AP5673" s="69" t="s">
        <v>1913</v>
      </c>
      <c r="AQ5673" s="69" t="s">
        <v>270</v>
      </c>
      <c r="AR5673" s="69" t="s">
        <v>1916</v>
      </c>
    </row>
    <row r="5674" spans="36:44" ht="14.4">
      <c r="AJ5674" s="26" t="str">
        <f>VLOOKUP(AQ5674,'user list'!A:B,2,0)</f>
        <v>PAISD</v>
      </c>
      <c r="AK5674" s="26">
        <f t="shared" si="315"/>
        <v>6</v>
      </c>
      <c r="AL5674" s="26">
        <f t="shared" si="316"/>
        <v>17</v>
      </c>
      <c r="AM5674" s="94" t="str">
        <f t="shared" si="317"/>
        <v>6/17 Log Off</v>
      </c>
      <c r="AN5674" s="172">
        <v>45825.371168981481</v>
      </c>
      <c r="AO5674" s="69" t="s">
        <v>256</v>
      </c>
      <c r="AP5674" s="69" t="s">
        <v>1913</v>
      </c>
      <c r="AQ5674" s="69" t="s">
        <v>256</v>
      </c>
      <c r="AR5674" s="69" t="s">
        <v>1917</v>
      </c>
    </row>
    <row r="5675" spans="36:44" ht="14.4">
      <c r="AJ5675" s="26" t="str">
        <f>VLOOKUP(AQ5675,'user list'!A:B,2,0)</f>
        <v>QCPL</v>
      </c>
      <c r="AK5675" s="26">
        <f t="shared" si="315"/>
        <v>6</v>
      </c>
      <c r="AL5675" s="26">
        <f t="shared" si="316"/>
        <v>17</v>
      </c>
      <c r="AM5675" s="94" t="str">
        <f t="shared" si="317"/>
        <v>6/17 Log Off</v>
      </c>
      <c r="AN5675" s="172">
        <v>45825.371793981481</v>
      </c>
      <c r="AO5675" s="69" t="s">
        <v>268</v>
      </c>
      <c r="AP5675" s="69" t="s">
        <v>1913</v>
      </c>
      <c r="AQ5675" s="69" t="s">
        <v>268</v>
      </c>
      <c r="AR5675" s="69" t="s">
        <v>1917</v>
      </c>
    </row>
    <row r="5676" spans="36:44" ht="14.4">
      <c r="AJ5676" s="26" t="str">
        <f>VLOOKUP(AQ5676,'user list'!A:B,2,0)</f>
        <v>CESD</v>
      </c>
      <c r="AK5676" s="26">
        <f t="shared" si="315"/>
        <v>6</v>
      </c>
      <c r="AL5676" s="26">
        <f t="shared" si="316"/>
        <v>17</v>
      </c>
      <c r="AM5676" s="94" t="str">
        <f t="shared" si="317"/>
        <v>6/17 Log In</v>
      </c>
      <c r="AN5676" s="172">
        <v>45825.373611111114</v>
      </c>
      <c r="AO5676" s="69" t="s">
        <v>199</v>
      </c>
      <c r="AP5676" s="69" t="s">
        <v>1913</v>
      </c>
      <c r="AQ5676" s="69" t="s">
        <v>199</v>
      </c>
      <c r="AR5676" s="69" t="s">
        <v>1916</v>
      </c>
    </row>
    <row r="5677" spans="36:44" ht="14.4">
      <c r="AJ5677" s="26" t="str">
        <f>VLOOKUP(AQ5677,'user list'!A:B,2,0)</f>
        <v>ADAAC</v>
      </c>
      <c r="AK5677" s="26">
        <f t="shared" si="315"/>
        <v>6</v>
      </c>
      <c r="AL5677" s="26">
        <f t="shared" si="316"/>
        <v>17</v>
      </c>
      <c r="AM5677" s="94" t="str">
        <f t="shared" si="317"/>
        <v>6/17 Log Off</v>
      </c>
      <c r="AN5677" s="172">
        <v>45825.374918981484</v>
      </c>
      <c r="AO5677" s="69" t="s">
        <v>190</v>
      </c>
      <c r="AP5677" s="69" t="s">
        <v>1913</v>
      </c>
      <c r="AQ5677" s="69" t="s">
        <v>190</v>
      </c>
      <c r="AR5677" s="69" t="s">
        <v>1917</v>
      </c>
    </row>
    <row r="5678" spans="36:44" ht="14.4">
      <c r="AJ5678" s="26" t="str">
        <f>VLOOKUP(AQ5678,'user list'!A:B,2,0)</f>
        <v>MDAD</v>
      </c>
      <c r="AK5678" s="26">
        <f t="shared" si="315"/>
        <v>6</v>
      </c>
      <c r="AL5678" s="26">
        <f t="shared" si="316"/>
        <v>17</v>
      </c>
      <c r="AM5678" s="94" t="str">
        <f t="shared" si="317"/>
        <v>6/17 Log In</v>
      </c>
      <c r="AN5678" s="172">
        <v>45825.375185185185</v>
      </c>
      <c r="AO5678" s="69" t="s">
        <v>223</v>
      </c>
      <c r="AP5678" s="69" t="s">
        <v>1913</v>
      </c>
      <c r="AQ5678" s="69" t="s">
        <v>223</v>
      </c>
      <c r="AR5678" s="69" t="s">
        <v>1916</v>
      </c>
    </row>
    <row r="5679" spans="36:44" ht="14.4">
      <c r="AJ5679" s="26" t="str">
        <f>VLOOKUP(AQ5679,'user list'!A:B,2,0)</f>
        <v>ADAAC</v>
      </c>
      <c r="AK5679" s="26">
        <f t="shared" si="315"/>
        <v>6</v>
      </c>
      <c r="AL5679" s="26">
        <f t="shared" si="316"/>
        <v>17</v>
      </c>
      <c r="AM5679" s="94" t="str">
        <f t="shared" si="317"/>
        <v>6/17 Log In</v>
      </c>
      <c r="AN5679" s="172">
        <v>45825.375393518516</v>
      </c>
      <c r="AO5679" s="69" t="s">
        <v>190</v>
      </c>
      <c r="AP5679" s="69" t="s">
        <v>1913</v>
      </c>
      <c r="AQ5679" s="69" t="s">
        <v>190</v>
      </c>
      <c r="AR5679" s="69" t="s">
        <v>1916</v>
      </c>
    </row>
    <row r="5680" spans="36:44" ht="14.4">
      <c r="AJ5680" s="26" t="str">
        <f>VLOOKUP(AQ5680,'user list'!A:B,2,0)</f>
        <v>SBCDPO</v>
      </c>
      <c r="AK5680" s="26">
        <f t="shared" si="315"/>
        <v>6</v>
      </c>
      <c r="AL5680" s="26">
        <f t="shared" si="316"/>
        <v>17</v>
      </c>
      <c r="AM5680" s="94" t="str">
        <f t="shared" si="317"/>
        <v>6/17 Log Off</v>
      </c>
      <c r="AN5680" s="172">
        <v>45825.375405092593</v>
      </c>
      <c r="AO5680" s="69" t="s">
        <v>271</v>
      </c>
      <c r="AP5680" s="69" t="s">
        <v>1913</v>
      </c>
      <c r="AQ5680" s="69" t="s">
        <v>271</v>
      </c>
      <c r="AR5680" s="69" t="s">
        <v>1917</v>
      </c>
    </row>
    <row r="5681" spans="36:44" ht="14.4">
      <c r="AJ5681" s="26" t="str">
        <f>VLOOKUP(AQ5681,'user list'!A:B,2,0)</f>
        <v>TFCOPRISS</v>
      </c>
      <c r="AK5681" s="26">
        <f t="shared" si="315"/>
        <v>6</v>
      </c>
      <c r="AL5681" s="26">
        <f t="shared" si="316"/>
        <v>17</v>
      </c>
      <c r="AM5681" s="94" t="str">
        <f t="shared" si="317"/>
        <v>6/17 Log In</v>
      </c>
      <c r="AN5681" s="172">
        <v>45825.376851851855</v>
      </c>
      <c r="AO5681" s="69" t="s">
        <v>274</v>
      </c>
      <c r="AP5681" s="69" t="s">
        <v>1913</v>
      </c>
      <c r="AQ5681" s="69" t="s">
        <v>274</v>
      </c>
      <c r="AR5681" s="69" t="s">
        <v>1916</v>
      </c>
    </row>
    <row r="5682" spans="36:44" ht="14.4">
      <c r="AJ5682" s="26" t="str">
        <f>VLOOKUP(AQ5682,'user list'!A:B,2,0)</f>
        <v>DOE</v>
      </c>
      <c r="AK5682" s="26">
        <f t="shared" si="315"/>
        <v>6</v>
      </c>
      <c r="AL5682" s="26">
        <f t="shared" si="316"/>
        <v>17</v>
      </c>
      <c r="AM5682" s="94" t="str">
        <f t="shared" si="317"/>
        <v>6/17 Log In</v>
      </c>
      <c r="AN5682" s="172">
        <v>45825.37704861111</v>
      </c>
      <c r="AO5682" s="69" t="s">
        <v>211</v>
      </c>
      <c r="AP5682" s="69" t="s">
        <v>1913</v>
      </c>
      <c r="AQ5682" s="69" t="s">
        <v>211</v>
      </c>
      <c r="AR5682" s="69" t="s">
        <v>1916</v>
      </c>
    </row>
    <row r="5683" spans="36:44" ht="14.4">
      <c r="AJ5683" s="26" t="str">
        <f>VLOOKUP(AQ5683,'user list'!A:B,2,0)</f>
        <v>CPDD</v>
      </c>
      <c r="AK5683" s="26">
        <f t="shared" si="315"/>
        <v>6</v>
      </c>
      <c r="AL5683" s="26">
        <f t="shared" si="316"/>
        <v>17</v>
      </c>
      <c r="AM5683" s="94" t="str">
        <f t="shared" si="317"/>
        <v>6/17 Log In</v>
      </c>
      <c r="AN5683" s="172">
        <v>45825.377071759256</v>
      </c>
      <c r="AO5683" s="69" t="s">
        <v>205</v>
      </c>
      <c r="AP5683" s="69" t="s">
        <v>1913</v>
      </c>
      <c r="AQ5683" s="69" t="s">
        <v>205</v>
      </c>
      <c r="AR5683" s="69" t="s">
        <v>1916</v>
      </c>
    </row>
    <row r="5684" spans="36:44" ht="14.4">
      <c r="AJ5684" s="26" t="str">
        <f>VLOOKUP(AQ5684,'user list'!A:B,2,0)</f>
        <v>Admin</v>
      </c>
      <c r="AK5684" s="26">
        <f t="shared" si="315"/>
        <v>6</v>
      </c>
      <c r="AL5684" s="26">
        <f t="shared" si="316"/>
        <v>17</v>
      </c>
      <c r="AM5684" s="94" t="str">
        <f t="shared" si="317"/>
        <v>6/17 Log In</v>
      </c>
      <c r="AN5684" s="172">
        <v>45825.377210648148</v>
      </c>
      <c r="AO5684" s="69" t="s">
        <v>186</v>
      </c>
      <c r="AP5684" s="69" t="s">
        <v>1913</v>
      </c>
      <c r="AQ5684" s="69" t="s">
        <v>186</v>
      </c>
      <c r="AR5684" s="69" t="s">
        <v>1916</v>
      </c>
    </row>
    <row r="5685" spans="36:44" ht="14.4">
      <c r="AJ5685" s="26" t="str">
        <f>VLOOKUP(AQ5685,'user list'!A:B,2,0)</f>
        <v>CVD</v>
      </c>
      <c r="AK5685" s="26">
        <f t="shared" si="315"/>
        <v>6</v>
      </c>
      <c r="AL5685" s="26">
        <f t="shared" si="316"/>
        <v>17</v>
      </c>
      <c r="AM5685" s="94" t="str">
        <f t="shared" si="317"/>
        <v>6/17 Log In</v>
      </c>
      <c r="AN5685" s="172">
        <v>45825.377210648148</v>
      </c>
      <c r="AO5685" s="69" t="s">
        <v>208</v>
      </c>
      <c r="AP5685" s="69" t="s">
        <v>1913</v>
      </c>
      <c r="AQ5685" s="69" t="s">
        <v>208</v>
      </c>
      <c r="AR5685" s="69" t="s">
        <v>1916</v>
      </c>
    </row>
    <row r="5686" spans="36:44" ht="14.4">
      <c r="AJ5686" s="26" t="str">
        <f>VLOOKUP(AQ5686,'user list'!A:B,2,0)</f>
        <v>SBCDPO</v>
      </c>
      <c r="AK5686" s="26">
        <f t="shared" si="315"/>
        <v>6</v>
      </c>
      <c r="AL5686" s="26">
        <f t="shared" si="316"/>
        <v>17</v>
      </c>
      <c r="AM5686" s="94" t="str">
        <f t="shared" si="317"/>
        <v>6/17 Log In</v>
      </c>
      <c r="AN5686" s="172">
        <v>45825.377893518518</v>
      </c>
      <c r="AO5686" s="69" t="s">
        <v>271</v>
      </c>
      <c r="AP5686" s="69" t="s">
        <v>1913</v>
      </c>
      <c r="AQ5686" s="69" t="s">
        <v>271</v>
      </c>
      <c r="AR5686" s="69" t="s">
        <v>1916</v>
      </c>
    </row>
    <row r="5687" spans="36:44" ht="14.4">
      <c r="AJ5687" s="26" t="str">
        <f>VLOOKUP(AQ5687,'user list'!A:B,2,0)</f>
        <v>CESD</v>
      </c>
      <c r="AK5687" s="26">
        <f t="shared" si="315"/>
        <v>6</v>
      </c>
      <c r="AL5687" s="26">
        <f t="shared" si="316"/>
        <v>17</v>
      </c>
      <c r="AM5687" s="94" t="str">
        <f t="shared" si="317"/>
        <v>6/17 Log In</v>
      </c>
      <c r="AN5687" s="172">
        <v>45825.378032407411</v>
      </c>
      <c r="AO5687" s="69" t="s">
        <v>199</v>
      </c>
      <c r="AP5687" s="69" t="s">
        <v>1913</v>
      </c>
      <c r="AQ5687" s="69" t="s">
        <v>199</v>
      </c>
      <c r="AR5687" s="69" t="s">
        <v>1916</v>
      </c>
    </row>
    <row r="5688" spans="36:44" ht="14.4">
      <c r="AJ5688" s="26" t="str">
        <f>VLOOKUP(AQ5688,'user list'!A:B,2,0)</f>
        <v>OCM</v>
      </c>
      <c r="AK5688" s="26">
        <f t="shared" si="315"/>
        <v>6</v>
      </c>
      <c r="AL5688" s="26">
        <f t="shared" si="316"/>
        <v>17</v>
      </c>
      <c r="AM5688" s="94" t="str">
        <f t="shared" si="317"/>
        <v>6/17 Log In</v>
      </c>
      <c r="AN5688" s="172">
        <v>45825.379560185182</v>
      </c>
      <c r="AO5688" s="69" t="s">
        <v>230</v>
      </c>
      <c r="AP5688" s="69" t="s">
        <v>1913</v>
      </c>
      <c r="AQ5688" s="69" t="s">
        <v>230</v>
      </c>
      <c r="AR5688" s="69" t="s">
        <v>1916</v>
      </c>
    </row>
    <row r="5689" spans="36:44" ht="14.4">
      <c r="AJ5689" s="26" t="str">
        <f>VLOOKUP(AQ5689,'user list'!A:B,2,0)</f>
        <v>SSDD</v>
      </c>
      <c r="AK5689" s="26">
        <f t="shared" si="315"/>
        <v>6</v>
      </c>
      <c r="AL5689" s="26">
        <f t="shared" si="316"/>
        <v>17</v>
      </c>
      <c r="AM5689" s="94" t="str">
        <f t="shared" si="317"/>
        <v>6/17 Log Off</v>
      </c>
      <c r="AN5689" s="172">
        <v>45825.381481481483</v>
      </c>
      <c r="AO5689" s="69" t="s">
        <v>273</v>
      </c>
      <c r="AP5689" s="69" t="s">
        <v>1913</v>
      </c>
      <c r="AQ5689" s="69" t="s">
        <v>273</v>
      </c>
      <c r="AR5689" s="69" t="s">
        <v>1917</v>
      </c>
    </row>
    <row r="5690" spans="36:44" ht="14.4">
      <c r="AJ5690" s="26" t="str">
        <f>VLOOKUP(AQ5690,'user list'!A:B,2,0)</f>
        <v>PAISD</v>
      </c>
      <c r="AK5690" s="26">
        <f t="shared" si="315"/>
        <v>6</v>
      </c>
      <c r="AL5690" s="26">
        <f t="shared" si="316"/>
        <v>17</v>
      </c>
      <c r="AM5690" s="94" t="str">
        <f t="shared" si="317"/>
        <v>6/17 Log In</v>
      </c>
      <c r="AN5690" s="172">
        <v>45825.381736111114</v>
      </c>
      <c r="AO5690" s="69" t="s">
        <v>256</v>
      </c>
      <c r="AP5690" s="69" t="s">
        <v>1913</v>
      </c>
      <c r="AQ5690" s="69" t="s">
        <v>256</v>
      </c>
      <c r="AR5690" s="69" t="s">
        <v>1916</v>
      </c>
    </row>
    <row r="5691" spans="36:44" ht="14.4">
      <c r="AJ5691" s="26" t="str">
        <f>VLOOKUP(AQ5691,'user list'!A:B,2,0)</f>
        <v>SSDD</v>
      </c>
      <c r="AK5691" s="26">
        <f t="shared" si="315"/>
        <v>6</v>
      </c>
      <c r="AL5691" s="26">
        <f t="shared" si="316"/>
        <v>17</v>
      </c>
      <c r="AM5691" s="94" t="str">
        <f t="shared" si="317"/>
        <v>6/17 Log In</v>
      </c>
      <c r="AN5691" s="172">
        <v>45825.38175925926</v>
      </c>
      <c r="AO5691" s="69" t="s">
        <v>273</v>
      </c>
      <c r="AP5691" s="69" t="s">
        <v>1913</v>
      </c>
      <c r="AQ5691" s="69" t="s">
        <v>273</v>
      </c>
      <c r="AR5691" s="69" t="s">
        <v>1916</v>
      </c>
    </row>
    <row r="5692" spans="36:44" ht="14.4">
      <c r="AJ5692" s="26" t="str">
        <f>VLOOKUP(AQ5692,'user list'!A:B,2,0)</f>
        <v>LEDIPO</v>
      </c>
      <c r="AK5692" s="26">
        <f t="shared" si="315"/>
        <v>6</v>
      </c>
      <c r="AL5692" s="26">
        <f t="shared" si="316"/>
        <v>17</v>
      </c>
      <c r="AM5692" s="94" t="str">
        <f t="shared" si="317"/>
        <v>6/17 Log Off</v>
      </c>
      <c r="AN5692" s="172">
        <v>45825.383680555555</v>
      </c>
      <c r="AO5692" s="69" t="s">
        <v>222</v>
      </c>
      <c r="AP5692" s="69" t="s">
        <v>1913</v>
      </c>
      <c r="AQ5692" s="69" t="s">
        <v>222</v>
      </c>
      <c r="AR5692" s="69" t="s">
        <v>1917</v>
      </c>
    </row>
    <row r="5693" spans="36:44" ht="14.4">
      <c r="AJ5693" s="26" t="str">
        <f>VLOOKUP(AQ5693,'user list'!A:B,2,0)</f>
        <v>HCDRD</v>
      </c>
      <c r="AK5693" s="26">
        <f t="shared" si="315"/>
        <v>6</v>
      </c>
      <c r="AL5693" s="26">
        <f t="shared" si="316"/>
        <v>17</v>
      </c>
      <c r="AM5693" s="94" t="str">
        <f t="shared" si="317"/>
        <v>6/17 Log Off</v>
      </c>
      <c r="AN5693" s="172">
        <v>45825.384386574071</v>
      </c>
      <c r="AO5693" s="69" t="s">
        <v>216</v>
      </c>
      <c r="AP5693" s="69" t="s">
        <v>1913</v>
      </c>
      <c r="AQ5693" s="69" t="s">
        <v>216</v>
      </c>
      <c r="AR5693" s="69" t="s">
        <v>1917</v>
      </c>
    </row>
    <row r="5694" spans="36:44" ht="14.4">
      <c r="AJ5694" s="26" t="str">
        <f>VLOOKUP(AQ5694,'user list'!A:B,2,0)</f>
        <v>LEDIPO</v>
      </c>
      <c r="AK5694" s="26">
        <f t="shared" si="315"/>
        <v>6</v>
      </c>
      <c r="AL5694" s="26">
        <f t="shared" si="316"/>
        <v>17</v>
      </c>
      <c r="AM5694" s="94" t="str">
        <f t="shared" si="317"/>
        <v>6/17 Log In</v>
      </c>
      <c r="AN5694" s="172">
        <v>45825.385601851849</v>
      </c>
      <c r="AO5694" s="69" t="s">
        <v>222</v>
      </c>
      <c r="AP5694" s="69" t="s">
        <v>1913</v>
      </c>
      <c r="AQ5694" s="69" t="s">
        <v>222</v>
      </c>
      <c r="AR5694" s="69" t="s">
        <v>1916</v>
      </c>
    </row>
    <row r="5695" spans="36:44" ht="14.4">
      <c r="AJ5695" s="26" t="str">
        <f>VLOOKUP(AQ5695,'user list'!A:B,2,0)</f>
        <v>DOE</v>
      </c>
      <c r="AK5695" s="26">
        <f t="shared" si="315"/>
        <v>6</v>
      </c>
      <c r="AL5695" s="26">
        <f t="shared" si="316"/>
        <v>17</v>
      </c>
      <c r="AM5695" s="94" t="str">
        <f t="shared" si="317"/>
        <v>6/17 Log Off</v>
      </c>
      <c r="AN5695" s="172">
        <v>45825.385740740741</v>
      </c>
      <c r="AO5695" s="69" t="s">
        <v>212</v>
      </c>
      <c r="AP5695" s="69" t="s">
        <v>1913</v>
      </c>
      <c r="AQ5695" s="69" t="s">
        <v>212</v>
      </c>
      <c r="AR5695" s="69" t="s">
        <v>1917</v>
      </c>
    </row>
    <row r="5696" spans="36:44" ht="14.4">
      <c r="AJ5696" s="26" t="str">
        <f>VLOOKUP(AQ5696,'user list'!A:B,2,0)</f>
        <v>DOE</v>
      </c>
      <c r="AK5696" s="26">
        <f t="shared" si="315"/>
        <v>6</v>
      </c>
      <c r="AL5696" s="26">
        <f t="shared" si="316"/>
        <v>17</v>
      </c>
      <c r="AM5696" s="94" t="str">
        <f t="shared" si="317"/>
        <v>6/17 Log In</v>
      </c>
      <c r="AN5696" s="172">
        <v>45825.385995370372</v>
      </c>
      <c r="AO5696" s="69" t="s">
        <v>212</v>
      </c>
      <c r="AP5696" s="69" t="s">
        <v>1913</v>
      </c>
      <c r="AQ5696" s="69" t="s">
        <v>212</v>
      </c>
      <c r="AR5696" s="69" t="s">
        <v>1916</v>
      </c>
    </row>
    <row r="5697" spans="36:44" ht="14.4">
      <c r="AJ5697" s="26" t="str">
        <f>VLOOKUP(AQ5697,'user list'!A:B,2,0)</f>
        <v>CCESD</v>
      </c>
      <c r="AK5697" s="26">
        <f t="shared" si="315"/>
        <v>6</v>
      </c>
      <c r="AL5697" s="26">
        <f t="shared" si="316"/>
        <v>17</v>
      </c>
      <c r="AM5697" s="94" t="str">
        <f t="shared" si="317"/>
        <v>6/17 Log In</v>
      </c>
      <c r="AN5697" s="172">
        <v>45825.38690972222</v>
      </c>
      <c r="AO5697" s="69" t="s">
        <v>284</v>
      </c>
      <c r="AP5697" s="69" t="s">
        <v>1913</v>
      </c>
      <c r="AQ5697" s="69" t="s">
        <v>284</v>
      </c>
      <c r="AR5697" s="69" t="s">
        <v>1916</v>
      </c>
    </row>
    <row r="5698" spans="36:44" ht="14.4">
      <c r="AJ5698" s="26" t="str">
        <f>VLOOKUP(AQ5698,'user list'!A:B,2,0)</f>
        <v>MDAD</v>
      </c>
      <c r="AK5698" s="26">
        <f t="shared" si="315"/>
        <v>6</v>
      </c>
      <c r="AL5698" s="26">
        <f t="shared" si="316"/>
        <v>17</v>
      </c>
      <c r="AM5698" s="94" t="str">
        <f t="shared" si="317"/>
        <v>6/17 Log Off</v>
      </c>
      <c r="AN5698" s="172">
        <v>45825.387881944444</v>
      </c>
      <c r="AO5698" s="69" t="s">
        <v>223</v>
      </c>
      <c r="AP5698" s="69" t="s">
        <v>1913</v>
      </c>
      <c r="AQ5698" s="69" t="s">
        <v>223</v>
      </c>
      <c r="AR5698" s="69" t="s">
        <v>1917</v>
      </c>
    </row>
    <row r="5699" spans="36:44" ht="14.4">
      <c r="AJ5699" s="26" t="str">
        <f>VLOOKUP(AQ5699,'user list'!A:B,2,0)</f>
        <v>PESO</v>
      </c>
      <c r="AK5699" s="26">
        <f t="shared" si="315"/>
        <v>6</v>
      </c>
      <c r="AL5699" s="26">
        <f t="shared" si="316"/>
        <v>17</v>
      </c>
      <c r="AM5699" s="94" t="str">
        <f t="shared" si="317"/>
        <v>6/17 Log In</v>
      </c>
      <c r="AN5699" s="172">
        <v>45825.390740740739</v>
      </c>
      <c r="AO5699" s="69" t="s">
        <v>259</v>
      </c>
      <c r="AP5699" s="69" t="s">
        <v>1913</v>
      </c>
      <c r="AQ5699" s="69" t="s">
        <v>259</v>
      </c>
      <c r="AR5699" s="69" t="s">
        <v>1916</v>
      </c>
    </row>
    <row r="5700" spans="36:44" ht="14.4">
      <c r="AJ5700" s="26" t="str">
        <f>VLOOKUP(AQ5700,'user list'!A:B,2,0)</f>
        <v>Admin</v>
      </c>
      <c r="AK5700" s="26">
        <f t="shared" si="315"/>
        <v>6</v>
      </c>
      <c r="AL5700" s="26">
        <f t="shared" si="316"/>
        <v>17</v>
      </c>
      <c r="AM5700" s="94" t="str">
        <f t="shared" si="317"/>
        <v>6/17 Log In</v>
      </c>
      <c r="AN5700" s="172">
        <v>45825.391053240739</v>
      </c>
      <c r="AO5700" s="69" t="s">
        <v>186</v>
      </c>
      <c r="AP5700" s="69" t="s">
        <v>1913</v>
      </c>
      <c r="AQ5700" s="69" t="s">
        <v>186</v>
      </c>
      <c r="AR5700" s="69" t="s">
        <v>1916</v>
      </c>
    </row>
    <row r="5701" spans="36:44" ht="14.4">
      <c r="AJ5701" s="26" t="str">
        <f>VLOOKUP(AQ5701,'user list'!A:B,2,0)</f>
        <v>Admin</v>
      </c>
      <c r="AK5701" s="26">
        <f t="shared" si="315"/>
        <v>6</v>
      </c>
      <c r="AL5701" s="26">
        <f t="shared" si="316"/>
        <v>17</v>
      </c>
      <c r="AM5701" s="94" t="str">
        <f t="shared" si="317"/>
        <v>6/17 Log In</v>
      </c>
      <c r="AN5701" s="172">
        <v>45825.391053240739</v>
      </c>
      <c r="AO5701" s="69" t="s">
        <v>186</v>
      </c>
      <c r="AP5701" s="69" t="s">
        <v>1913</v>
      </c>
      <c r="AQ5701" s="69" t="s">
        <v>186</v>
      </c>
      <c r="AR5701" s="69" t="s">
        <v>1916</v>
      </c>
    </row>
    <row r="5702" spans="36:44" ht="14.4">
      <c r="AJ5702" s="26" t="str">
        <f>VLOOKUP(AQ5702,'user list'!A:B,2,0)</f>
        <v>OCM</v>
      </c>
      <c r="AK5702" s="26">
        <f t="shared" si="315"/>
        <v>6</v>
      </c>
      <c r="AL5702" s="26">
        <f t="shared" si="316"/>
        <v>17</v>
      </c>
      <c r="AM5702" s="94" t="str">
        <f t="shared" si="317"/>
        <v>6/17 Log In</v>
      </c>
      <c r="AN5702" s="172">
        <v>45825.391273148147</v>
      </c>
      <c r="AO5702" s="69" t="s">
        <v>242</v>
      </c>
      <c r="AP5702" s="69" t="s">
        <v>1913</v>
      </c>
      <c r="AQ5702" s="69" t="s">
        <v>242</v>
      </c>
      <c r="AR5702" s="69" t="s">
        <v>1916</v>
      </c>
    </row>
    <row r="5703" spans="36:44" ht="14.4">
      <c r="AJ5703" s="26" t="str">
        <f>VLOOKUP(AQ5703,'user list'!A:B,2,0)</f>
        <v>CCESD</v>
      </c>
      <c r="AK5703" s="26">
        <f t="shared" si="315"/>
        <v>6</v>
      </c>
      <c r="AL5703" s="26">
        <f t="shared" si="316"/>
        <v>17</v>
      </c>
      <c r="AM5703" s="94" t="str">
        <f t="shared" si="317"/>
        <v>6/17 Log In</v>
      </c>
      <c r="AN5703" s="172">
        <v>45825.391655092593</v>
      </c>
      <c r="AO5703" s="69" t="s">
        <v>284</v>
      </c>
      <c r="AP5703" s="69" t="s">
        <v>1913</v>
      </c>
      <c r="AQ5703" s="69" t="s">
        <v>284</v>
      </c>
      <c r="AR5703" s="69" t="s">
        <v>1916</v>
      </c>
    </row>
    <row r="5704" spans="36:44" ht="14.4">
      <c r="AJ5704" s="26" t="str">
        <f>VLOOKUP(AQ5704,'user list'!A:B,2,0)</f>
        <v>HCDRD</v>
      </c>
      <c r="AK5704" s="26">
        <f t="shared" si="315"/>
        <v>6</v>
      </c>
      <c r="AL5704" s="26">
        <f t="shared" si="316"/>
        <v>17</v>
      </c>
      <c r="AM5704" s="94" t="str">
        <f t="shared" si="317"/>
        <v>6/17 Log In</v>
      </c>
      <c r="AN5704" s="172">
        <v>45825.39199074074</v>
      </c>
      <c r="AO5704" s="69" t="s">
        <v>216</v>
      </c>
      <c r="AP5704" s="69" t="s">
        <v>1913</v>
      </c>
      <c r="AQ5704" s="69" t="s">
        <v>216</v>
      </c>
      <c r="AR5704" s="69" t="s">
        <v>1916</v>
      </c>
    </row>
    <row r="5705" spans="36:44" ht="14.4">
      <c r="AJ5705" s="26" t="str">
        <f>VLOOKUP(AQ5705,'user list'!A:B,2,0)</f>
        <v>QCPL</v>
      </c>
      <c r="AK5705" s="26">
        <f t="shared" si="315"/>
        <v>6</v>
      </c>
      <c r="AL5705" s="26">
        <f t="shared" si="316"/>
        <v>17</v>
      </c>
      <c r="AM5705" s="94" t="str">
        <f t="shared" si="317"/>
        <v>6/17 Log In</v>
      </c>
      <c r="AN5705" s="172">
        <v>45825.393622685187</v>
      </c>
      <c r="AO5705" s="69" t="s">
        <v>268</v>
      </c>
      <c r="AP5705" s="69" t="s">
        <v>1913</v>
      </c>
      <c r="AQ5705" s="69" t="s">
        <v>268</v>
      </c>
      <c r="AR5705" s="69" t="s">
        <v>1916</v>
      </c>
    </row>
    <row r="5706" spans="36:44" ht="14.4">
      <c r="AJ5706" s="26" t="str">
        <f>VLOOKUP(AQ5706,'user list'!A:B,2,0)</f>
        <v>CPDD</v>
      </c>
      <c r="AK5706" s="26">
        <f t="shared" si="315"/>
        <v>6</v>
      </c>
      <c r="AL5706" s="26">
        <f t="shared" si="316"/>
        <v>17</v>
      </c>
      <c r="AM5706" s="94" t="str">
        <f t="shared" si="317"/>
        <v>6/17 Log Off</v>
      </c>
      <c r="AN5706" s="172">
        <v>45825.393738425926</v>
      </c>
      <c r="AO5706" s="69" t="s">
        <v>205</v>
      </c>
      <c r="AP5706" s="69" t="s">
        <v>1913</v>
      </c>
      <c r="AQ5706" s="69" t="s">
        <v>205</v>
      </c>
      <c r="AR5706" s="69" t="s">
        <v>1917</v>
      </c>
    </row>
    <row r="5707" spans="36:44" ht="14.4">
      <c r="AJ5707" s="26" t="str">
        <f>VLOOKUP(AQ5707,'user list'!A:B,2,0)</f>
        <v>CPDD</v>
      </c>
      <c r="AK5707" s="26">
        <f t="shared" si="315"/>
        <v>6</v>
      </c>
      <c r="AL5707" s="26">
        <f t="shared" si="316"/>
        <v>17</v>
      </c>
      <c r="AM5707" s="94" t="str">
        <f t="shared" si="317"/>
        <v>6/17 Log In</v>
      </c>
      <c r="AN5707" s="172">
        <v>45825.393819444442</v>
      </c>
      <c r="AO5707" s="69" t="s">
        <v>205</v>
      </c>
      <c r="AP5707" s="69" t="s">
        <v>1913</v>
      </c>
      <c r="AQ5707" s="69" t="s">
        <v>205</v>
      </c>
      <c r="AR5707" s="69" t="s">
        <v>1916</v>
      </c>
    </row>
    <row r="5708" spans="36:44" ht="14.4">
      <c r="AJ5708" s="26" t="str">
        <f>VLOOKUP(AQ5708,'user list'!A:B,2,0)</f>
        <v>CAD</v>
      </c>
      <c r="AK5708" s="26">
        <f t="shared" si="315"/>
        <v>6</v>
      </c>
      <c r="AL5708" s="26">
        <f t="shared" si="316"/>
        <v>17</v>
      </c>
      <c r="AM5708" s="94" t="str">
        <f t="shared" si="317"/>
        <v>6/17 Log Off</v>
      </c>
      <c r="AN5708" s="172">
        <v>45825.393993055557</v>
      </c>
      <c r="AO5708" s="69" t="s">
        <v>196</v>
      </c>
      <c r="AP5708" s="69" t="s">
        <v>1913</v>
      </c>
      <c r="AQ5708" s="69" t="s">
        <v>196</v>
      </c>
      <c r="AR5708" s="69" t="s">
        <v>1917</v>
      </c>
    </row>
    <row r="5709" spans="36:44" ht="14.4">
      <c r="AJ5709" s="26" t="str">
        <f>VLOOKUP(AQ5709,'user list'!A:B,2,0)</f>
        <v>OCM</v>
      </c>
      <c r="AK5709" s="26">
        <f t="shared" si="315"/>
        <v>6</v>
      </c>
      <c r="AL5709" s="26">
        <f t="shared" si="316"/>
        <v>17</v>
      </c>
      <c r="AM5709" s="94" t="str">
        <f t="shared" si="317"/>
        <v>6/17 Log In</v>
      </c>
      <c r="AN5709" s="172">
        <v>45825.394525462965</v>
      </c>
      <c r="AO5709" s="69" t="s">
        <v>235</v>
      </c>
      <c r="AP5709" s="69" t="s">
        <v>1913</v>
      </c>
      <c r="AQ5709" s="69" t="s">
        <v>235</v>
      </c>
      <c r="AR5709" s="69" t="s">
        <v>1916</v>
      </c>
    </row>
    <row r="5710" spans="36:44" ht="14.4">
      <c r="AJ5710" s="26" t="str">
        <f>VLOOKUP(AQ5710,'user list'!A:B,2,0)</f>
        <v>OCM</v>
      </c>
      <c r="AK5710" s="26">
        <f t="shared" si="315"/>
        <v>6</v>
      </c>
      <c r="AL5710" s="26">
        <f t="shared" si="316"/>
        <v>17</v>
      </c>
      <c r="AM5710" s="94" t="str">
        <f t="shared" si="317"/>
        <v>6/17 Log Off</v>
      </c>
      <c r="AN5710" s="172">
        <v>45825.39472222222</v>
      </c>
      <c r="AO5710" s="69" t="s">
        <v>230</v>
      </c>
      <c r="AP5710" s="69" t="s">
        <v>1913</v>
      </c>
      <c r="AQ5710" s="69" t="s">
        <v>230</v>
      </c>
      <c r="AR5710" s="69" t="s">
        <v>1917</v>
      </c>
    </row>
    <row r="5711" spans="36:44" ht="14.4">
      <c r="AJ5711" s="26" t="str">
        <f>VLOOKUP(AQ5711,'user list'!A:B,2,0)</f>
        <v>OCAs</v>
      </c>
      <c r="AK5711" s="26">
        <f t="shared" si="315"/>
        <v>6</v>
      </c>
      <c r="AL5711" s="26">
        <f t="shared" si="316"/>
        <v>17</v>
      </c>
      <c r="AM5711" s="94" t="str">
        <f t="shared" si="317"/>
        <v>6/17 Log Off</v>
      </c>
      <c r="AN5711" s="172">
        <v>45825.39503472222</v>
      </c>
      <c r="AO5711" s="69" t="s">
        <v>279</v>
      </c>
      <c r="AP5711" s="69" t="s">
        <v>1913</v>
      </c>
      <c r="AQ5711" s="69" t="s">
        <v>279</v>
      </c>
      <c r="AR5711" s="69" t="s">
        <v>1917</v>
      </c>
    </row>
    <row r="5712" spans="36:44" ht="14.4">
      <c r="AJ5712" s="26" t="str">
        <f>VLOOKUP(AQ5712,'user list'!A:B,2,0)</f>
        <v>OCAs</v>
      </c>
      <c r="AK5712" s="26">
        <f t="shared" si="315"/>
        <v>6</v>
      </c>
      <c r="AL5712" s="26">
        <f t="shared" si="316"/>
        <v>17</v>
      </c>
      <c r="AM5712" s="94" t="str">
        <f t="shared" si="317"/>
        <v>6/17 Log In</v>
      </c>
      <c r="AN5712" s="172">
        <v>45825.395312499997</v>
      </c>
      <c r="AO5712" s="69" t="s">
        <v>279</v>
      </c>
      <c r="AP5712" s="69" t="s">
        <v>1913</v>
      </c>
      <c r="AQ5712" s="69" t="s">
        <v>279</v>
      </c>
      <c r="AR5712" s="69" t="s">
        <v>1916</v>
      </c>
    </row>
    <row r="5713" spans="36:44" ht="14.4">
      <c r="AJ5713" s="26" t="str">
        <f>VLOOKUP(AQ5713,'user list'!A:B,2,0)</f>
        <v>Admin</v>
      </c>
      <c r="AK5713" s="26">
        <f t="shared" si="315"/>
        <v>6</v>
      </c>
      <c r="AL5713" s="26">
        <f t="shared" si="316"/>
        <v>17</v>
      </c>
      <c r="AM5713" s="94" t="str">
        <f t="shared" si="317"/>
        <v>6/17 Log In</v>
      </c>
      <c r="AN5713" s="172">
        <v>45825.395381944443</v>
      </c>
      <c r="AO5713" s="69" t="s">
        <v>186</v>
      </c>
      <c r="AP5713" s="69" t="s">
        <v>1913</v>
      </c>
      <c r="AQ5713" s="69" t="s">
        <v>186</v>
      </c>
      <c r="AR5713" s="69" t="s">
        <v>1916</v>
      </c>
    </row>
    <row r="5714" spans="36:44" ht="14.4">
      <c r="AJ5714" s="26" t="str">
        <f>VLOOKUP(AQ5714,'user list'!A:B,2,0)</f>
        <v>MDAD</v>
      </c>
      <c r="AK5714" s="26">
        <f t="shared" si="315"/>
        <v>6</v>
      </c>
      <c r="AL5714" s="26">
        <f t="shared" si="316"/>
        <v>17</v>
      </c>
      <c r="AM5714" s="94" t="str">
        <f t="shared" si="317"/>
        <v>6/17 Log In</v>
      </c>
      <c r="AN5714" s="172">
        <v>45825.396481481483</v>
      </c>
      <c r="AO5714" s="69" t="s">
        <v>223</v>
      </c>
      <c r="AP5714" s="69" t="s">
        <v>1913</v>
      </c>
      <c r="AQ5714" s="69" t="s">
        <v>223</v>
      </c>
      <c r="AR5714" s="69" t="s">
        <v>1916</v>
      </c>
    </row>
    <row r="5715" spans="36:44" ht="14.4">
      <c r="AJ5715" s="26" t="str">
        <f>VLOOKUP(AQ5715,'user list'!A:B,2,0)</f>
        <v>CVD</v>
      </c>
      <c r="AK5715" s="26">
        <f t="shared" si="315"/>
        <v>6</v>
      </c>
      <c r="AL5715" s="26">
        <f t="shared" si="316"/>
        <v>17</v>
      </c>
      <c r="AM5715" s="94" t="str">
        <f t="shared" si="317"/>
        <v>6/17 Log Off</v>
      </c>
      <c r="AN5715" s="172">
        <v>45825.398159722223</v>
      </c>
      <c r="AO5715" s="69" t="s">
        <v>208</v>
      </c>
      <c r="AP5715" s="69" t="s">
        <v>1913</v>
      </c>
      <c r="AQ5715" s="69" t="s">
        <v>208</v>
      </c>
      <c r="AR5715" s="69" t="s">
        <v>1917</v>
      </c>
    </row>
    <row r="5716" spans="36:44" ht="14.4">
      <c r="AJ5716" s="26" t="str">
        <f>VLOOKUP(AQ5716,'user list'!A:B,2,0)</f>
        <v>CVD</v>
      </c>
      <c r="AK5716" s="26">
        <f t="shared" si="315"/>
        <v>6</v>
      </c>
      <c r="AL5716" s="26">
        <f t="shared" si="316"/>
        <v>17</v>
      </c>
      <c r="AM5716" s="94" t="str">
        <f t="shared" si="317"/>
        <v>6/17 Log In</v>
      </c>
      <c r="AN5716" s="172">
        <v>45825.398402777777</v>
      </c>
      <c r="AO5716" s="69" t="s">
        <v>208</v>
      </c>
      <c r="AP5716" s="69" t="s">
        <v>1913</v>
      </c>
      <c r="AQ5716" s="69" t="s">
        <v>208</v>
      </c>
      <c r="AR5716" s="69" t="s">
        <v>1916</v>
      </c>
    </row>
    <row r="5717" spans="36:44" ht="14.4">
      <c r="AJ5717" s="26" t="str">
        <f>VLOOKUP(AQ5717,'user list'!A:B,2,0)</f>
        <v>LEDIPO</v>
      </c>
      <c r="AK5717" s="26">
        <f t="shared" si="315"/>
        <v>6</v>
      </c>
      <c r="AL5717" s="26">
        <f t="shared" si="316"/>
        <v>17</v>
      </c>
      <c r="AM5717" s="94" t="str">
        <f t="shared" si="317"/>
        <v>6/17 Log Off</v>
      </c>
      <c r="AN5717" s="172">
        <v>45825.3984375</v>
      </c>
      <c r="AO5717" s="69" t="s">
        <v>222</v>
      </c>
      <c r="AP5717" s="69" t="s">
        <v>1913</v>
      </c>
      <c r="AQ5717" s="69" t="s">
        <v>222</v>
      </c>
      <c r="AR5717" s="69" t="s">
        <v>1917</v>
      </c>
    </row>
    <row r="5718" spans="36:44" ht="14.4">
      <c r="AJ5718" s="26" t="str">
        <f>VLOOKUP(AQ5718,'user list'!A:B,2,0)</f>
        <v>SPORTS</v>
      </c>
      <c r="AK5718" s="26">
        <f t="shared" si="315"/>
        <v>6</v>
      </c>
      <c r="AL5718" s="26">
        <f t="shared" si="316"/>
        <v>17</v>
      </c>
      <c r="AM5718" s="94" t="str">
        <f t="shared" si="317"/>
        <v>6/17 Log Off</v>
      </c>
      <c r="AN5718" s="172">
        <v>45825.399571759262</v>
      </c>
      <c r="AO5718" s="69" t="s">
        <v>272</v>
      </c>
      <c r="AP5718" s="69" t="s">
        <v>1913</v>
      </c>
      <c r="AQ5718" s="69" t="s">
        <v>272</v>
      </c>
      <c r="AR5718" s="69" t="s">
        <v>1917</v>
      </c>
    </row>
    <row r="5719" spans="36:44" ht="14.4">
      <c r="AJ5719" s="26" t="str">
        <f>VLOOKUP(AQ5719,'user list'!A:B,2,0)</f>
        <v>SPORTS</v>
      </c>
      <c r="AK5719" s="26">
        <f t="shared" si="315"/>
        <v>6</v>
      </c>
      <c r="AL5719" s="26">
        <f t="shared" si="316"/>
        <v>17</v>
      </c>
      <c r="AM5719" s="94" t="str">
        <f t="shared" si="317"/>
        <v>6/17 Log In</v>
      </c>
      <c r="AN5719" s="172">
        <v>45825.399675925924</v>
      </c>
      <c r="AO5719" s="69" t="s">
        <v>272</v>
      </c>
      <c r="AP5719" s="69" t="s">
        <v>1913</v>
      </c>
      <c r="AQ5719" s="69" t="s">
        <v>272</v>
      </c>
      <c r="AR5719" s="69" t="s">
        <v>1916</v>
      </c>
    </row>
    <row r="5720" spans="36:44" ht="14.4">
      <c r="AJ5720" s="26" t="str">
        <f>VLOOKUP(AQ5720,'user list'!A:B,2,0)</f>
        <v>DOE</v>
      </c>
      <c r="AK5720" s="26">
        <f t="shared" si="315"/>
        <v>6</v>
      </c>
      <c r="AL5720" s="26">
        <f t="shared" si="316"/>
        <v>17</v>
      </c>
      <c r="AM5720" s="94" t="str">
        <f t="shared" si="317"/>
        <v>6/17 Log In</v>
      </c>
      <c r="AN5720" s="172">
        <v>45825.399976851855</v>
      </c>
      <c r="AO5720" s="69" t="s">
        <v>211</v>
      </c>
      <c r="AP5720" s="69" t="s">
        <v>1913</v>
      </c>
      <c r="AQ5720" s="69" t="s">
        <v>211</v>
      </c>
      <c r="AR5720" s="69" t="s">
        <v>1916</v>
      </c>
    </row>
    <row r="5721" spans="36:44" ht="14.4">
      <c r="AJ5721" s="26" t="str">
        <f>VLOOKUP(AQ5721,'user list'!A:B,2,0)</f>
        <v>CVD</v>
      </c>
      <c r="AK5721" s="26">
        <f t="shared" si="315"/>
        <v>6</v>
      </c>
      <c r="AL5721" s="26">
        <f t="shared" si="316"/>
        <v>17</v>
      </c>
      <c r="AM5721" s="94" t="str">
        <f t="shared" si="317"/>
        <v>6/17 Log In</v>
      </c>
      <c r="AN5721" s="172">
        <v>45825.402106481481</v>
      </c>
      <c r="AO5721" s="69" t="s">
        <v>208</v>
      </c>
      <c r="AP5721" s="69" t="s">
        <v>1913</v>
      </c>
      <c r="AQ5721" s="69" t="s">
        <v>208</v>
      </c>
      <c r="AR5721" s="69" t="s">
        <v>1916</v>
      </c>
    </row>
    <row r="5722" spans="36:44" ht="14.4">
      <c r="AJ5722" s="26" t="str">
        <f>VLOOKUP(AQ5722,'user list'!A:B,2,0)</f>
        <v>HCDRD</v>
      </c>
      <c r="AK5722" s="26">
        <f t="shared" si="315"/>
        <v>6</v>
      </c>
      <c r="AL5722" s="26">
        <f t="shared" si="316"/>
        <v>17</v>
      </c>
      <c r="AM5722" s="94" t="str">
        <f t="shared" si="317"/>
        <v>6/17 Log Off</v>
      </c>
      <c r="AN5722" s="172">
        <v>45825.402430555558</v>
      </c>
      <c r="AO5722" s="69" t="s">
        <v>216</v>
      </c>
      <c r="AP5722" s="69" t="s">
        <v>1913</v>
      </c>
      <c r="AQ5722" s="69" t="s">
        <v>216</v>
      </c>
      <c r="AR5722" s="69" t="s">
        <v>1917</v>
      </c>
    </row>
    <row r="5723" spans="36:44" ht="14.4">
      <c r="AJ5723" s="26" t="str">
        <f>VLOOKUP(AQ5723,'user list'!A:B,2,0)</f>
        <v>OCM</v>
      </c>
      <c r="AK5723" s="26">
        <f t="shared" si="315"/>
        <v>6</v>
      </c>
      <c r="AL5723" s="26">
        <f t="shared" si="316"/>
        <v>17</v>
      </c>
      <c r="AM5723" s="94" t="str">
        <f t="shared" si="317"/>
        <v>6/17 Log In</v>
      </c>
      <c r="AN5723" s="172">
        <v>45825.402650462966</v>
      </c>
      <c r="AO5723" s="69" t="s">
        <v>230</v>
      </c>
      <c r="AP5723" s="69" t="s">
        <v>1913</v>
      </c>
      <c r="AQ5723" s="69" t="s">
        <v>230</v>
      </c>
      <c r="AR5723" s="69" t="s">
        <v>1916</v>
      </c>
    </row>
    <row r="5724" spans="36:44" ht="14.4">
      <c r="AJ5724" s="26" t="str">
        <f>VLOOKUP(AQ5724,'user list'!A:B,2,0)</f>
        <v>QCEAU</v>
      </c>
      <c r="AK5724" s="26">
        <f t="shared" si="315"/>
        <v>6</v>
      </c>
      <c r="AL5724" s="26">
        <f t="shared" si="316"/>
        <v>17</v>
      </c>
      <c r="AM5724" s="94" t="str">
        <f t="shared" si="317"/>
        <v>6/17 Log Off</v>
      </c>
      <c r="AN5724" s="172">
        <v>45825.403449074074</v>
      </c>
      <c r="AO5724" s="69" t="s">
        <v>266</v>
      </c>
      <c r="AP5724" s="69" t="s">
        <v>1913</v>
      </c>
      <c r="AQ5724" s="69" t="s">
        <v>266</v>
      </c>
      <c r="AR5724" s="69" t="s">
        <v>1917</v>
      </c>
    </row>
    <row r="5725" spans="36:44" ht="14.4">
      <c r="AJ5725" s="26" t="str">
        <f>VLOOKUP(AQ5725,'user list'!A:B,2,0)</f>
        <v>QCEAU</v>
      </c>
      <c r="AK5725" s="26">
        <f t="shared" si="315"/>
        <v>6</v>
      </c>
      <c r="AL5725" s="26">
        <f t="shared" si="316"/>
        <v>17</v>
      </c>
      <c r="AM5725" s="94" t="str">
        <f t="shared" si="317"/>
        <v>6/17 Log In</v>
      </c>
      <c r="AN5725" s="172">
        <v>45825.403715277775</v>
      </c>
      <c r="AO5725" s="69" t="s">
        <v>266</v>
      </c>
      <c r="AP5725" s="69" t="s">
        <v>1913</v>
      </c>
      <c r="AQ5725" s="69" t="s">
        <v>266</v>
      </c>
      <c r="AR5725" s="69" t="s">
        <v>1916</v>
      </c>
    </row>
    <row r="5726" spans="36:44" ht="14.4">
      <c r="AJ5726" s="26" t="str">
        <f>VLOOKUP(AQ5726,'user list'!A:B,2,0)</f>
        <v>OCM</v>
      </c>
      <c r="AK5726" s="26">
        <f t="shared" si="315"/>
        <v>6</v>
      </c>
      <c r="AL5726" s="26">
        <f t="shared" si="316"/>
        <v>17</v>
      </c>
      <c r="AM5726" s="94" t="str">
        <f t="shared" si="317"/>
        <v>6/17 Log Off</v>
      </c>
      <c r="AN5726" s="172">
        <v>45825.404733796298</v>
      </c>
      <c r="AO5726" s="69" t="s">
        <v>242</v>
      </c>
      <c r="AP5726" s="69" t="s">
        <v>1913</v>
      </c>
      <c r="AQ5726" s="69" t="s">
        <v>242</v>
      </c>
      <c r="AR5726" s="69" t="s">
        <v>1917</v>
      </c>
    </row>
    <row r="5727" spans="36:44" ht="14.4">
      <c r="AJ5727" s="26" t="str">
        <f>VLOOKUP(AQ5727,'user list'!A:B,2,0)</f>
        <v>DOE</v>
      </c>
      <c r="AK5727" s="26">
        <f t="shared" si="315"/>
        <v>6</v>
      </c>
      <c r="AL5727" s="26">
        <f t="shared" si="316"/>
        <v>17</v>
      </c>
      <c r="AM5727" s="94" t="str">
        <f t="shared" si="317"/>
        <v>6/17 Log In</v>
      </c>
      <c r="AN5727" s="172">
        <v>45825.405995370369</v>
      </c>
      <c r="AO5727" s="69" t="s">
        <v>211</v>
      </c>
      <c r="AP5727" s="69" t="s">
        <v>1913</v>
      </c>
      <c r="AQ5727" s="69" t="s">
        <v>211</v>
      </c>
      <c r="AR5727" s="69" t="s">
        <v>1916</v>
      </c>
    </row>
    <row r="5728" spans="36:44" ht="14.4">
      <c r="AJ5728" s="26" t="str">
        <f>VLOOKUP(AQ5728,'user list'!A:B,2,0)</f>
        <v>OCA</v>
      </c>
      <c r="AK5728" s="26">
        <f t="shared" si="315"/>
        <v>6</v>
      </c>
      <c r="AL5728" s="26">
        <f t="shared" si="316"/>
        <v>17</v>
      </c>
      <c r="AM5728" s="94" t="str">
        <f t="shared" si="317"/>
        <v>6/17 Log In</v>
      </c>
      <c r="AN5728" s="172">
        <v>45825.406168981484</v>
      </c>
      <c r="AO5728" s="69" t="s">
        <v>227</v>
      </c>
      <c r="AP5728" s="69" t="s">
        <v>1913</v>
      </c>
      <c r="AQ5728" s="69" t="s">
        <v>227</v>
      </c>
      <c r="AR5728" s="69" t="s">
        <v>1916</v>
      </c>
    </row>
    <row r="5729" spans="36:44" ht="14.4">
      <c r="AJ5729" s="26" t="str">
        <f>VLOOKUP(AQ5729,'user list'!A:B,2,0)</f>
        <v>SBCDPO</v>
      </c>
      <c r="AK5729" s="26">
        <f t="shared" si="315"/>
        <v>6</v>
      </c>
      <c r="AL5729" s="26">
        <f t="shared" si="316"/>
        <v>17</v>
      </c>
      <c r="AM5729" s="94" t="str">
        <f t="shared" si="317"/>
        <v>6/17 Log Off</v>
      </c>
      <c r="AN5729" s="172">
        <v>45825.407430555555</v>
      </c>
      <c r="AO5729" s="69" t="s">
        <v>271</v>
      </c>
      <c r="AP5729" s="69" t="s">
        <v>1913</v>
      </c>
      <c r="AQ5729" s="69" t="s">
        <v>271</v>
      </c>
      <c r="AR5729" s="69" t="s">
        <v>1917</v>
      </c>
    </row>
    <row r="5730" spans="36:44" ht="14.4">
      <c r="AJ5730" s="26" t="str">
        <f>VLOOKUP(AQ5730,'user list'!A:B,2,0)</f>
        <v>SBCDPO</v>
      </c>
      <c r="AK5730" s="26">
        <f t="shared" si="315"/>
        <v>6</v>
      </c>
      <c r="AL5730" s="26">
        <f t="shared" si="316"/>
        <v>17</v>
      </c>
      <c r="AM5730" s="94" t="str">
        <f t="shared" si="317"/>
        <v>6/17 Log In</v>
      </c>
      <c r="AN5730" s="172">
        <v>45825.407546296294</v>
      </c>
      <c r="AO5730" s="69" t="s">
        <v>271</v>
      </c>
      <c r="AP5730" s="69" t="s">
        <v>1913</v>
      </c>
      <c r="AQ5730" s="69" t="s">
        <v>271</v>
      </c>
      <c r="AR5730" s="69" t="s">
        <v>1916</v>
      </c>
    </row>
    <row r="5731" spans="36:44" ht="14.4">
      <c r="AJ5731" s="26" t="str">
        <f>VLOOKUP(AQ5731,'user list'!A:B,2,0)</f>
        <v>Admin</v>
      </c>
      <c r="AK5731" s="26">
        <f t="shared" ref="AK5731:AK5794" si="318">MONTH(AN5731)</f>
        <v>6</v>
      </c>
      <c r="AL5731" s="26">
        <f t="shared" ref="AL5731:AL5794" si="319">DAY(AN5731)</f>
        <v>17</v>
      </c>
      <c r="AM5731" s="94" t="str">
        <f t="shared" ref="AM5731:AM5794" si="320">AK5731&amp;"/"&amp;AL5731&amp;" "&amp;AR5731</f>
        <v>6/17 Log In</v>
      </c>
      <c r="AN5731" s="172">
        <v>45825.408425925925</v>
      </c>
      <c r="AO5731" s="69" t="s">
        <v>186</v>
      </c>
      <c r="AP5731" s="69" t="s">
        <v>1913</v>
      </c>
      <c r="AQ5731" s="69" t="s">
        <v>186</v>
      </c>
      <c r="AR5731" s="69" t="s">
        <v>1916</v>
      </c>
    </row>
    <row r="5732" spans="36:44" ht="14.4">
      <c r="AJ5732" s="26" t="str">
        <f>VLOOKUP(AQ5732,'user list'!A:B,2,0)</f>
        <v>PESO</v>
      </c>
      <c r="AK5732" s="26">
        <f t="shared" si="318"/>
        <v>6</v>
      </c>
      <c r="AL5732" s="26">
        <f t="shared" si="319"/>
        <v>17</v>
      </c>
      <c r="AM5732" s="94" t="str">
        <f t="shared" si="320"/>
        <v>6/17 Log Off</v>
      </c>
      <c r="AN5732" s="172">
        <v>45825.408877314818</v>
      </c>
      <c r="AO5732" s="69" t="s">
        <v>259</v>
      </c>
      <c r="AP5732" s="69" t="s">
        <v>1913</v>
      </c>
      <c r="AQ5732" s="69" t="s">
        <v>259</v>
      </c>
      <c r="AR5732" s="69" t="s">
        <v>1917</v>
      </c>
    </row>
    <row r="5733" spans="36:44" ht="14.4">
      <c r="AJ5733" s="26" t="str">
        <f>VLOOKUP(AQ5733,'user list'!A:B,2,0)</f>
        <v>HCDRD</v>
      </c>
      <c r="AK5733" s="26">
        <f t="shared" si="318"/>
        <v>6</v>
      </c>
      <c r="AL5733" s="26">
        <f t="shared" si="319"/>
        <v>17</v>
      </c>
      <c r="AM5733" s="94" t="str">
        <f t="shared" si="320"/>
        <v>6/17 Log In</v>
      </c>
      <c r="AN5733" s="172">
        <v>45825.40896990741</v>
      </c>
      <c r="AO5733" s="69" t="s">
        <v>216</v>
      </c>
      <c r="AP5733" s="69" t="s">
        <v>1913</v>
      </c>
      <c r="AQ5733" s="69" t="s">
        <v>216</v>
      </c>
      <c r="AR5733" s="69" t="s">
        <v>1916</v>
      </c>
    </row>
    <row r="5734" spans="36:44" ht="14.4">
      <c r="AJ5734" s="26" t="str">
        <f>VLOOKUP(AQ5734,'user list'!A:B,2,0)</f>
        <v>ITDD</v>
      </c>
      <c r="AK5734" s="26">
        <f t="shared" si="318"/>
        <v>6</v>
      </c>
      <c r="AL5734" s="26">
        <f t="shared" si="319"/>
        <v>17</v>
      </c>
      <c r="AM5734" s="94" t="str">
        <f t="shared" si="320"/>
        <v>6/17 Log Off</v>
      </c>
      <c r="AN5734" s="172">
        <v>45825.40896990741</v>
      </c>
      <c r="AO5734" s="69" t="s">
        <v>219</v>
      </c>
      <c r="AP5734" s="69" t="s">
        <v>1913</v>
      </c>
      <c r="AQ5734" s="69" t="s">
        <v>219</v>
      </c>
      <c r="AR5734" s="69" t="s">
        <v>1917</v>
      </c>
    </row>
    <row r="5735" spans="36:44" ht="14.4">
      <c r="AJ5735" s="26" t="str">
        <f>VLOOKUP(AQ5735,'user list'!A:B,2,0)</f>
        <v>Admin</v>
      </c>
      <c r="AK5735" s="26">
        <f t="shared" si="318"/>
        <v>6</v>
      </c>
      <c r="AL5735" s="26">
        <f t="shared" si="319"/>
        <v>17</v>
      </c>
      <c r="AM5735" s="94" t="str">
        <f t="shared" si="320"/>
        <v>6/17 Log In</v>
      </c>
      <c r="AN5735" s="172">
        <v>45825.409583333334</v>
      </c>
      <c r="AO5735" s="69" t="s">
        <v>186</v>
      </c>
      <c r="AP5735" s="69" t="s">
        <v>1913</v>
      </c>
      <c r="AQ5735" s="69" t="s">
        <v>186</v>
      </c>
      <c r="AR5735" s="69" t="s">
        <v>1916</v>
      </c>
    </row>
    <row r="5736" spans="36:44" ht="14.4">
      <c r="AJ5736" s="26" t="str">
        <f>VLOOKUP(AQ5736,'user list'!A:B,2,0)</f>
        <v>DOE</v>
      </c>
      <c r="AK5736" s="26">
        <f t="shared" si="318"/>
        <v>6</v>
      </c>
      <c r="AL5736" s="26">
        <f t="shared" si="319"/>
        <v>17</v>
      </c>
      <c r="AM5736" s="94" t="str">
        <f t="shared" si="320"/>
        <v>6/17 Log In</v>
      </c>
      <c r="AN5736" s="172">
        <v>45825.411111111112</v>
      </c>
      <c r="AO5736" s="69" t="s">
        <v>211</v>
      </c>
      <c r="AP5736" s="69" t="s">
        <v>1913</v>
      </c>
      <c r="AQ5736" s="69" t="s">
        <v>211</v>
      </c>
      <c r="AR5736" s="69" t="s">
        <v>1916</v>
      </c>
    </row>
    <row r="5737" spans="36:44" ht="14.4">
      <c r="AJ5737" s="26" t="str">
        <f>VLOOKUP(AQ5737,'user list'!A:B,2,0)</f>
        <v>DBO</v>
      </c>
      <c r="AK5737" s="26">
        <f t="shared" si="318"/>
        <v>6</v>
      </c>
      <c r="AL5737" s="26">
        <f t="shared" si="319"/>
        <v>17</v>
      </c>
      <c r="AM5737" s="94" t="str">
        <f t="shared" si="320"/>
        <v>6/17 Log Off</v>
      </c>
      <c r="AN5737" s="172">
        <v>45825.41128472222</v>
      </c>
      <c r="AO5737" s="69" t="s">
        <v>209</v>
      </c>
      <c r="AP5737" s="69" t="s">
        <v>1913</v>
      </c>
      <c r="AQ5737" s="69" t="s">
        <v>209</v>
      </c>
      <c r="AR5737" s="69" t="s">
        <v>1917</v>
      </c>
    </row>
    <row r="5738" spans="36:44" ht="14.4">
      <c r="AJ5738" s="26" t="str">
        <f>VLOOKUP(AQ5738,'user list'!A:B,2,0)</f>
        <v>PDAO</v>
      </c>
      <c r="AK5738" s="26">
        <f t="shared" si="318"/>
        <v>6</v>
      </c>
      <c r="AL5738" s="26">
        <f t="shared" si="319"/>
        <v>17</v>
      </c>
      <c r="AM5738" s="94" t="str">
        <f t="shared" si="320"/>
        <v>6/17 Log In</v>
      </c>
      <c r="AN5738" s="172">
        <v>45825.411365740743</v>
      </c>
      <c r="AO5738" s="69" t="s">
        <v>258</v>
      </c>
      <c r="AP5738" s="69" t="s">
        <v>1913</v>
      </c>
      <c r="AQ5738" s="69" t="s">
        <v>258</v>
      </c>
      <c r="AR5738" s="69" t="s">
        <v>1916</v>
      </c>
    </row>
    <row r="5739" spans="36:44" ht="14.4">
      <c r="AJ5739" s="26" t="str">
        <f>VLOOKUP(AQ5739,'user list'!A:B,2,0)</f>
        <v>DBO</v>
      </c>
      <c r="AK5739" s="26">
        <f t="shared" si="318"/>
        <v>6</v>
      </c>
      <c r="AL5739" s="26">
        <f t="shared" si="319"/>
        <v>17</v>
      </c>
      <c r="AM5739" s="94" t="str">
        <f t="shared" si="320"/>
        <v>6/17 Log In</v>
      </c>
      <c r="AN5739" s="172">
        <v>45825.411423611113</v>
      </c>
      <c r="AO5739" s="69" t="s">
        <v>209</v>
      </c>
      <c r="AP5739" s="69" t="s">
        <v>1913</v>
      </c>
      <c r="AQ5739" s="69" t="s">
        <v>209</v>
      </c>
      <c r="AR5739" s="69" t="s">
        <v>1916</v>
      </c>
    </row>
    <row r="5740" spans="36:44" ht="14.4">
      <c r="AJ5740" s="26" t="str">
        <f>VLOOKUP(AQ5740,'user list'!A:B,2,0)</f>
        <v>QCPL</v>
      </c>
      <c r="AK5740" s="26">
        <f t="shared" si="318"/>
        <v>6</v>
      </c>
      <c r="AL5740" s="26">
        <f t="shared" si="319"/>
        <v>17</v>
      </c>
      <c r="AM5740" s="94" t="str">
        <f t="shared" si="320"/>
        <v>6/17 Log Off</v>
      </c>
      <c r="AN5740" s="172">
        <v>45825.411631944444</v>
      </c>
      <c r="AO5740" s="69" t="s">
        <v>268</v>
      </c>
      <c r="AP5740" s="69" t="s">
        <v>1913</v>
      </c>
      <c r="AQ5740" s="69" t="s">
        <v>268</v>
      </c>
      <c r="AR5740" s="69" t="s">
        <v>1917</v>
      </c>
    </row>
    <row r="5741" spans="36:44" ht="14.4">
      <c r="AJ5741" s="26" t="str">
        <f>VLOOKUP(AQ5741,'user list'!A:B,2,0)</f>
        <v>TFCOPRISS</v>
      </c>
      <c r="AK5741" s="26">
        <f t="shared" si="318"/>
        <v>6</v>
      </c>
      <c r="AL5741" s="26">
        <f t="shared" si="319"/>
        <v>17</v>
      </c>
      <c r="AM5741" s="94" t="str">
        <f t="shared" si="320"/>
        <v>6/17 Log Off</v>
      </c>
      <c r="AN5741" s="172">
        <v>45825.411631944444</v>
      </c>
      <c r="AO5741" s="69" t="s">
        <v>274</v>
      </c>
      <c r="AP5741" s="69" t="s">
        <v>1913</v>
      </c>
      <c r="AQ5741" s="69" t="s">
        <v>274</v>
      </c>
      <c r="AR5741" s="69" t="s">
        <v>1917</v>
      </c>
    </row>
    <row r="5742" spans="36:44" ht="14.4">
      <c r="AJ5742" s="26" t="str">
        <f>VLOOKUP(AQ5742,'user list'!A:B,2,0)</f>
        <v>TFCOPRISS</v>
      </c>
      <c r="AK5742" s="26">
        <f t="shared" si="318"/>
        <v>6</v>
      </c>
      <c r="AL5742" s="26">
        <f t="shared" si="319"/>
        <v>17</v>
      </c>
      <c r="AM5742" s="94" t="str">
        <f t="shared" si="320"/>
        <v>6/17 Log In</v>
      </c>
      <c r="AN5742" s="172">
        <v>45825.411828703705</v>
      </c>
      <c r="AO5742" s="69" t="s">
        <v>274</v>
      </c>
      <c r="AP5742" s="69" t="s">
        <v>1913</v>
      </c>
      <c r="AQ5742" s="69" t="s">
        <v>274</v>
      </c>
      <c r="AR5742" s="69" t="s">
        <v>1916</v>
      </c>
    </row>
    <row r="5743" spans="36:44" ht="14.4">
      <c r="AJ5743" s="26" t="str">
        <f>VLOOKUP(AQ5743,'user list'!A:B,2,0)</f>
        <v>OCA</v>
      </c>
      <c r="AK5743" s="26">
        <f t="shared" si="318"/>
        <v>6</v>
      </c>
      <c r="AL5743" s="26">
        <f t="shared" si="319"/>
        <v>17</v>
      </c>
      <c r="AM5743" s="94" t="str">
        <f t="shared" si="320"/>
        <v>6/17 Log In</v>
      </c>
      <c r="AN5743" s="172">
        <v>45825.412442129629</v>
      </c>
      <c r="AO5743" s="69" t="s">
        <v>228</v>
      </c>
      <c r="AP5743" s="69" t="s">
        <v>1913</v>
      </c>
      <c r="AQ5743" s="69" t="s">
        <v>228</v>
      </c>
      <c r="AR5743" s="69" t="s">
        <v>1916</v>
      </c>
    </row>
    <row r="5744" spans="36:44" ht="14.4">
      <c r="AJ5744" s="26" t="str">
        <f>VLOOKUP(AQ5744,'user list'!A:B,2,0)</f>
        <v>OCM</v>
      </c>
      <c r="AK5744" s="26">
        <f t="shared" si="318"/>
        <v>6</v>
      </c>
      <c r="AL5744" s="26">
        <f t="shared" si="319"/>
        <v>17</v>
      </c>
      <c r="AM5744" s="94" t="str">
        <f t="shared" si="320"/>
        <v>6/17 Log Off</v>
      </c>
      <c r="AN5744" s="172">
        <v>45825.413078703707</v>
      </c>
      <c r="AO5744" s="69" t="s">
        <v>230</v>
      </c>
      <c r="AP5744" s="69" t="s">
        <v>1913</v>
      </c>
      <c r="AQ5744" s="69" t="s">
        <v>230</v>
      </c>
      <c r="AR5744" s="69" t="s">
        <v>1917</v>
      </c>
    </row>
    <row r="5745" spans="36:44" ht="14.4">
      <c r="AJ5745" s="26" t="str">
        <f>VLOOKUP(AQ5745,'user list'!A:B,2,0)</f>
        <v>OCM</v>
      </c>
      <c r="AK5745" s="26">
        <f t="shared" si="318"/>
        <v>6</v>
      </c>
      <c r="AL5745" s="26">
        <f t="shared" si="319"/>
        <v>17</v>
      </c>
      <c r="AM5745" s="94" t="str">
        <f t="shared" si="320"/>
        <v>6/17 Log Off</v>
      </c>
      <c r="AN5745" s="172">
        <v>45825.413506944446</v>
      </c>
      <c r="AO5745" s="69" t="s">
        <v>235</v>
      </c>
      <c r="AP5745" s="69" t="s">
        <v>1913</v>
      </c>
      <c r="AQ5745" s="69" t="s">
        <v>235</v>
      </c>
      <c r="AR5745" s="69" t="s">
        <v>1917</v>
      </c>
    </row>
    <row r="5746" spans="36:44" ht="14.4">
      <c r="AJ5746" s="26" t="str">
        <f>VLOOKUP(AQ5746,'user list'!A:B,2,0)</f>
        <v>OCM</v>
      </c>
      <c r="AK5746" s="26">
        <f t="shared" si="318"/>
        <v>6</v>
      </c>
      <c r="AL5746" s="26">
        <f t="shared" si="319"/>
        <v>17</v>
      </c>
      <c r="AM5746" s="94" t="str">
        <f t="shared" si="320"/>
        <v>6/17 Log In</v>
      </c>
      <c r="AN5746" s="172">
        <v>45825.415416666663</v>
      </c>
      <c r="AO5746" s="69" t="s">
        <v>230</v>
      </c>
      <c r="AP5746" s="69" t="s">
        <v>1913</v>
      </c>
      <c r="AQ5746" s="69" t="s">
        <v>230</v>
      </c>
      <c r="AR5746" s="69" t="s">
        <v>1916</v>
      </c>
    </row>
    <row r="5747" spans="36:44" ht="14.4">
      <c r="AJ5747" s="26" t="str">
        <f>VLOOKUP(AQ5747,'user list'!A:B,2,0)</f>
        <v>ADAAC</v>
      </c>
      <c r="AK5747" s="26">
        <f t="shared" si="318"/>
        <v>6</v>
      </c>
      <c r="AL5747" s="26">
        <f t="shared" si="319"/>
        <v>17</v>
      </c>
      <c r="AM5747" s="94" t="str">
        <f t="shared" si="320"/>
        <v>6/17 Log Off</v>
      </c>
      <c r="AN5747" s="172">
        <v>45825.416493055556</v>
      </c>
      <c r="AO5747" s="69" t="s">
        <v>190</v>
      </c>
      <c r="AP5747" s="69" t="s">
        <v>1913</v>
      </c>
      <c r="AQ5747" s="69" t="s">
        <v>190</v>
      </c>
      <c r="AR5747" s="69" t="s">
        <v>1917</v>
      </c>
    </row>
    <row r="5748" spans="36:44" ht="14.4">
      <c r="AJ5748" s="26" t="str">
        <f>VLOOKUP(AQ5748,'user list'!A:B,2,0)</f>
        <v>QCPL</v>
      </c>
      <c r="AK5748" s="26">
        <f t="shared" si="318"/>
        <v>6</v>
      </c>
      <c r="AL5748" s="26">
        <f t="shared" si="319"/>
        <v>17</v>
      </c>
      <c r="AM5748" s="94" t="str">
        <f t="shared" si="320"/>
        <v>6/17 Log In</v>
      </c>
      <c r="AN5748" s="172">
        <v>45825.416608796295</v>
      </c>
      <c r="AO5748" s="69" t="s">
        <v>268</v>
      </c>
      <c r="AP5748" s="69" t="s">
        <v>1913</v>
      </c>
      <c r="AQ5748" s="69" t="s">
        <v>268</v>
      </c>
      <c r="AR5748" s="69" t="s">
        <v>1916</v>
      </c>
    </row>
    <row r="5749" spans="36:44" ht="14.4">
      <c r="AJ5749" s="26" t="str">
        <f>VLOOKUP(AQ5749,'user list'!A:B,2,0)</f>
        <v>Admin</v>
      </c>
      <c r="AK5749" s="26">
        <f t="shared" si="318"/>
        <v>6</v>
      </c>
      <c r="AL5749" s="26">
        <f t="shared" si="319"/>
        <v>17</v>
      </c>
      <c r="AM5749" s="94" t="str">
        <f t="shared" si="320"/>
        <v>6/17 Log In</v>
      </c>
      <c r="AN5749" s="172">
        <v>45825.417314814818</v>
      </c>
      <c r="AO5749" s="69" t="s">
        <v>186</v>
      </c>
      <c r="AP5749" s="69" t="s">
        <v>1913</v>
      </c>
      <c r="AQ5749" s="69" t="s">
        <v>186</v>
      </c>
      <c r="AR5749" s="69" t="s">
        <v>1916</v>
      </c>
    </row>
    <row r="5750" spans="36:44" ht="14.4">
      <c r="AJ5750" s="26" t="str">
        <f>VLOOKUP(AQ5750,'user list'!A:B,2,0)</f>
        <v>CTO</v>
      </c>
      <c r="AK5750" s="26">
        <f t="shared" si="318"/>
        <v>6</v>
      </c>
      <c r="AL5750" s="26">
        <f t="shared" si="319"/>
        <v>17</v>
      </c>
      <c r="AM5750" s="94" t="str">
        <f t="shared" si="320"/>
        <v>6/17 Log Off</v>
      </c>
      <c r="AN5750" s="172">
        <v>45825.417847222219</v>
      </c>
      <c r="AO5750" s="69" t="s">
        <v>207</v>
      </c>
      <c r="AP5750" s="69" t="s">
        <v>1913</v>
      </c>
      <c r="AQ5750" s="69" t="s">
        <v>207</v>
      </c>
      <c r="AR5750" s="69" t="s">
        <v>1917</v>
      </c>
    </row>
    <row r="5751" spans="36:44" ht="14.4">
      <c r="AJ5751" s="26" t="str">
        <f>VLOOKUP(AQ5751,'user list'!A:B,2,0)</f>
        <v>CTO</v>
      </c>
      <c r="AK5751" s="26">
        <f t="shared" si="318"/>
        <v>6</v>
      </c>
      <c r="AL5751" s="26">
        <f t="shared" si="319"/>
        <v>17</v>
      </c>
      <c r="AM5751" s="94" t="str">
        <f t="shared" si="320"/>
        <v>6/17 Log In</v>
      </c>
      <c r="AN5751" s="172">
        <v>45825.418078703704</v>
      </c>
      <c r="AO5751" s="69" t="s">
        <v>207</v>
      </c>
      <c r="AP5751" s="69" t="s">
        <v>1913</v>
      </c>
      <c r="AQ5751" s="69" t="s">
        <v>207</v>
      </c>
      <c r="AR5751" s="69" t="s">
        <v>1916</v>
      </c>
    </row>
    <row r="5752" spans="36:44" ht="14.4">
      <c r="AJ5752" s="26" t="str">
        <f>VLOOKUP(AQ5752,'user list'!A:B,2,0)</f>
        <v>CAD</v>
      </c>
      <c r="AK5752" s="26">
        <f t="shared" si="318"/>
        <v>6</v>
      </c>
      <c r="AL5752" s="26">
        <f t="shared" si="319"/>
        <v>17</v>
      </c>
      <c r="AM5752" s="94" t="str">
        <f t="shared" si="320"/>
        <v>6/17 Log In</v>
      </c>
      <c r="AN5752" s="172">
        <v>45825.419108796297</v>
      </c>
      <c r="AO5752" s="69" t="s">
        <v>196</v>
      </c>
      <c r="AP5752" s="69" t="s">
        <v>1913</v>
      </c>
      <c r="AQ5752" s="69" t="s">
        <v>196</v>
      </c>
      <c r="AR5752" s="69" t="s">
        <v>1916</v>
      </c>
    </row>
    <row r="5753" spans="36:44" ht="14.4">
      <c r="AJ5753" s="26" t="str">
        <f>VLOOKUP(AQ5753,'user list'!A:B,2,0)</f>
        <v>LEDIPO</v>
      </c>
      <c r="AK5753" s="26">
        <f t="shared" si="318"/>
        <v>6</v>
      </c>
      <c r="AL5753" s="26">
        <f t="shared" si="319"/>
        <v>17</v>
      </c>
      <c r="AM5753" s="94" t="str">
        <f t="shared" si="320"/>
        <v>6/17 Log In</v>
      </c>
      <c r="AN5753" s="172">
        <v>45825.419340277775</v>
      </c>
      <c r="AO5753" s="69" t="s">
        <v>222</v>
      </c>
      <c r="AP5753" s="69" t="s">
        <v>1913</v>
      </c>
      <c r="AQ5753" s="69" t="s">
        <v>222</v>
      </c>
      <c r="AR5753" s="69" t="s">
        <v>1916</v>
      </c>
    </row>
    <row r="5754" spans="36:44" ht="14.4">
      <c r="AJ5754" s="26" t="str">
        <f>VLOOKUP(AQ5754,'user list'!A:B,2,0)</f>
        <v>OCM</v>
      </c>
      <c r="AK5754" s="26">
        <f t="shared" si="318"/>
        <v>6</v>
      </c>
      <c r="AL5754" s="26">
        <f t="shared" si="319"/>
        <v>17</v>
      </c>
      <c r="AM5754" s="94" t="str">
        <f t="shared" si="320"/>
        <v>6/17 Log In</v>
      </c>
      <c r="AN5754" s="172">
        <v>45825.421712962961</v>
      </c>
      <c r="AO5754" s="69" t="s">
        <v>232</v>
      </c>
      <c r="AP5754" s="69" t="s">
        <v>1913</v>
      </c>
      <c r="AQ5754" s="69" t="s">
        <v>232</v>
      </c>
      <c r="AR5754" s="69" t="s">
        <v>1916</v>
      </c>
    </row>
    <row r="5755" spans="36:44" ht="14.4">
      <c r="AJ5755" s="26" t="str">
        <f>VLOOKUP(AQ5755,'user list'!A:B,2,0)</f>
        <v>MDAD</v>
      </c>
      <c r="AK5755" s="26">
        <f t="shared" si="318"/>
        <v>6</v>
      </c>
      <c r="AL5755" s="26">
        <f t="shared" si="319"/>
        <v>17</v>
      </c>
      <c r="AM5755" s="94" t="str">
        <f t="shared" si="320"/>
        <v>6/17 Log Off</v>
      </c>
      <c r="AN5755" s="172">
        <v>45825.421747685185</v>
      </c>
      <c r="AO5755" s="69" t="s">
        <v>223</v>
      </c>
      <c r="AP5755" s="69" t="s">
        <v>1913</v>
      </c>
      <c r="AQ5755" s="69" t="s">
        <v>223</v>
      </c>
      <c r="AR5755" s="69" t="s">
        <v>1917</v>
      </c>
    </row>
    <row r="5756" spans="36:44" ht="14.4">
      <c r="AJ5756" s="26" t="str">
        <f>VLOOKUP(AQ5756,'user list'!A:B,2,0)</f>
        <v>SPORTS</v>
      </c>
      <c r="AK5756" s="26">
        <f t="shared" si="318"/>
        <v>6</v>
      </c>
      <c r="AL5756" s="26">
        <f t="shared" si="319"/>
        <v>17</v>
      </c>
      <c r="AM5756" s="94" t="str">
        <f t="shared" si="320"/>
        <v>6/17 Log Off</v>
      </c>
      <c r="AN5756" s="172">
        <v>45825.424305555556</v>
      </c>
      <c r="AO5756" s="69" t="s">
        <v>272</v>
      </c>
      <c r="AP5756" s="69" t="s">
        <v>1913</v>
      </c>
      <c r="AQ5756" s="69" t="s">
        <v>272</v>
      </c>
      <c r="AR5756" s="69" t="s">
        <v>1917</v>
      </c>
    </row>
    <row r="5757" spans="36:44" ht="14.4">
      <c r="AJ5757" s="26" t="str">
        <f>VLOOKUP(AQ5757,'user list'!A:B,2,0)</f>
        <v>SPORTS</v>
      </c>
      <c r="AK5757" s="26">
        <f t="shared" si="318"/>
        <v>6</v>
      </c>
      <c r="AL5757" s="26">
        <f t="shared" si="319"/>
        <v>17</v>
      </c>
      <c r="AM5757" s="94" t="str">
        <f t="shared" si="320"/>
        <v>6/17 Log In</v>
      </c>
      <c r="AN5757" s="172">
        <v>45825.424432870372</v>
      </c>
      <c r="AO5757" s="69" t="s">
        <v>272</v>
      </c>
      <c r="AP5757" s="69" t="s">
        <v>1913</v>
      </c>
      <c r="AQ5757" s="69" t="s">
        <v>272</v>
      </c>
      <c r="AR5757" s="69" t="s">
        <v>1916</v>
      </c>
    </row>
    <row r="5758" spans="36:44" ht="14.4">
      <c r="AJ5758" s="26" t="str">
        <f>VLOOKUP(AQ5758,'user list'!A:B,2,0)</f>
        <v>PDAD</v>
      </c>
      <c r="AK5758" s="26">
        <f t="shared" si="318"/>
        <v>6</v>
      </c>
      <c r="AL5758" s="26">
        <f t="shared" si="319"/>
        <v>17</v>
      </c>
      <c r="AM5758" s="94" t="str">
        <f t="shared" si="320"/>
        <v>6/17 Log Off</v>
      </c>
      <c r="AN5758" s="172">
        <v>45825.424733796295</v>
      </c>
      <c r="AO5758" s="69" t="s">
        <v>257</v>
      </c>
      <c r="AP5758" s="69" t="s">
        <v>1913</v>
      </c>
      <c r="AQ5758" s="69" t="s">
        <v>257</v>
      </c>
      <c r="AR5758" s="69" t="s">
        <v>1917</v>
      </c>
    </row>
    <row r="5759" spans="36:44" ht="14.4">
      <c r="AJ5759" s="26" t="str">
        <f>VLOOKUP(AQ5759,'user list'!A:B,2,0)</f>
        <v>PDAD</v>
      </c>
      <c r="AK5759" s="26">
        <f t="shared" si="318"/>
        <v>6</v>
      </c>
      <c r="AL5759" s="26">
        <f t="shared" si="319"/>
        <v>17</v>
      </c>
      <c r="AM5759" s="94" t="str">
        <f t="shared" si="320"/>
        <v>6/17 Log In</v>
      </c>
      <c r="AN5759" s="172">
        <v>45825.424849537034</v>
      </c>
      <c r="AO5759" s="69" t="s">
        <v>257</v>
      </c>
      <c r="AP5759" s="69" t="s">
        <v>1913</v>
      </c>
      <c r="AQ5759" s="69" t="s">
        <v>257</v>
      </c>
      <c r="AR5759" s="69" t="s">
        <v>1916</v>
      </c>
    </row>
    <row r="5760" spans="36:44" ht="14.4">
      <c r="AJ5760" s="26" t="str">
        <f>VLOOKUP(AQ5760,'user list'!A:B,2,0)</f>
        <v>ITDD</v>
      </c>
      <c r="AK5760" s="26">
        <f t="shared" si="318"/>
        <v>6</v>
      </c>
      <c r="AL5760" s="26">
        <f t="shared" si="319"/>
        <v>17</v>
      </c>
      <c r="AM5760" s="94" t="str">
        <f t="shared" si="320"/>
        <v>6/17 Log In</v>
      </c>
      <c r="AN5760" s="172">
        <v>45825.426678240743</v>
      </c>
      <c r="AO5760" s="69" t="s">
        <v>219</v>
      </c>
      <c r="AP5760" s="69" t="s">
        <v>1913</v>
      </c>
      <c r="AQ5760" s="69" t="s">
        <v>219</v>
      </c>
      <c r="AR5760" s="69" t="s">
        <v>1916</v>
      </c>
    </row>
    <row r="5761" spans="36:44" ht="14.4">
      <c r="AJ5761" s="26" t="str">
        <f>VLOOKUP(AQ5761,'user list'!A:B,2,0)</f>
        <v>DOE</v>
      </c>
      <c r="AK5761" s="26">
        <f t="shared" si="318"/>
        <v>6</v>
      </c>
      <c r="AL5761" s="26">
        <f t="shared" si="319"/>
        <v>17</v>
      </c>
      <c r="AM5761" s="94" t="str">
        <f t="shared" si="320"/>
        <v>6/17 Log Off</v>
      </c>
      <c r="AN5761" s="172">
        <v>45825.426712962966</v>
      </c>
      <c r="AO5761" s="69" t="s">
        <v>212</v>
      </c>
      <c r="AP5761" s="69" t="s">
        <v>1913</v>
      </c>
      <c r="AQ5761" s="69" t="s">
        <v>212</v>
      </c>
      <c r="AR5761" s="69" t="s">
        <v>1917</v>
      </c>
    </row>
    <row r="5762" spans="36:44" ht="14.4">
      <c r="AJ5762" s="26" t="str">
        <f>VLOOKUP(AQ5762,'user list'!A:B,2,0)</f>
        <v>Admin</v>
      </c>
      <c r="AK5762" s="26">
        <f t="shared" si="318"/>
        <v>6</v>
      </c>
      <c r="AL5762" s="26">
        <f t="shared" si="319"/>
        <v>17</v>
      </c>
      <c r="AM5762" s="94" t="str">
        <f t="shared" si="320"/>
        <v>6/17 Log Off</v>
      </c>
      <c r="AN5762" s="172">
        <v>45825.426828703705</v>
      </c>
      <c r="AO5762" s="69" t="s">
        <v>186</v>
      </c>
      <c r="AP5762" s="69" t="s">
        <v>1913</v>
      </c>
      <c r="AQ5762" s="69" t="s">
        <v>186</v>
      </c>
      <c r="AR5762" s="69" t="s">
        <v>1917</v>
      </c>
    </row>
    <row r="5763" spans="36:44" ht="14.4">
      <c r="AJ5763" s="26" t="str">
        <f>VLOOKUP(AQ5763,'user list'!A:B,2,0)</f>
        <v>DOE</v>
      </c>
      <c r="AK5763" s="26">
        <f t="shared" si="318"/>
        <v>6</v>
      </c>
      <c r="AL5763" s="26">
        <f t="shared" si="319"/>
        <v>17</v>
      </c>
      <c r="AM5763" s="94" t="str">
        <f t="shared" si="320"/>
        <v>6/17 Log In</v>
      </c>
      <c r="AN5763" s="172">
        <v>45825.426886574074</v>
      </c>
      <c r="AO5763" s="69" t="s">
        <v>212</v>
      </c>
      <c r="AP5763" s="69" t="s">
        <v>1913</v>
      </c>
      <c r="AQ5763" s="69" t="s">
        <v>212</v>
      </c>
      <c r="AR5763" s="69" t="s">
        <v>1916</v>
      </c>
    </row>
    <row r="5764" spans="36:44" ht="14.4">
      <c r="AJ5764" s="26" t="str">
        <f>VLOOKUP(AQ5764,'user list'!A:B,2,0)</f>
        <v>DBO</v>
      </c>
      <c r="AK5764" s="26">
        <f t="shared" si="318"/>
        <v>6</v>
      </c>
      <c r="AL5764" s="26">
        <f t="shared" si="319"/>
        <v>17</v>
      </c>
      <c r="AM5764" s="94" t="str">
        <f t="shared" si="320"/>
        <v>6/17 Log Off</v>
      </c>
      <c r="AN5764" s="172">
        <v>45825.427002314813</v>
      </c>
      <c r="AO5764" s="69" t="s">
        <v>209</v>
      </c>
      <c r="AP5764" s="69" t="s">
        <v>1913</v>
      </c>
      <c r="AQ5764" s="69" t="s">
        <v>209</v>
      </c>
      <c r="AR5764" s="69" t="s">
        <v>1917</v>
      </c>
    </row>
    <row r="5765" spans="36:44" ht="14.4">
      <c r="AJ5765" s="26" t="str">
        <f>VLOOKUP(AQ5765,'user list'!A:B,2,0)</f>
        <v>DBO</v>
      </c>
      <c r="AK5765" s="26">
        <f t="shared" si="318"/>
        <v>6</v>
      </c>
      <c r="AL5765" s="26">
        <f t="shared" si="319"/>
        <v>17</v>
      </c>
      <c r="AM5765" s="94" t="str">
        <f t="shared" si="320"/>
        <v>6/17 Log In</v>
      </c>
      <c r="AN5765" s="172">
        <v>45825.427233796298</v>
      </c>
      <c r="AO5765" s="69" t="s">
        <v>209</v>
      </c>
      <c r="AP5765" s="69" t="s">
        <v>1913</v>
      </c>
      <c r="AQ5765" s="69" t="s">
        <v>209</v>
      </c>
      <c r="AR5765" s="69" t="s">
        <v>1916</v>
      </c>
    </row>
    <row r="5766" spans="36:44" ht="14.4">
      <c r="AJ5766" s="26" t="str">
        <f>VLOOKUP(AQ5766,'user list'!A:B,2,0)</f>
        <v>DOE</v>
      </c>
      <c r="AK5766" s="26">
        <f t="shared" si="318"/>
        <v>6</v>
      </c>
      <c r="AL5766" s="26">
        <f t="shared" si="319"/>
        <v>17</v>
      </c>
      <c r="AM5766" s="94" t="str">
        <f t="shared" si="320"/>
        <v>6/17 Log In</v>
      </c>
      <c r="AN5766" s="172">
        <v>45825.427395833336</v>
      </c>
      <c r="AO5766" s="69" t="s">
        <v>211</v>
      </c>
      <c r="AP5766" s="69" t="s">
        <v>1913</v>
      </c>
      <c r="AQ5766" s="69" t="s">
        <v>211</v>
      </c>
      <c r="AR5766" s="69" t="s">
        <v>1916</v>
      </c>
    </row>
    <row r="5767" spans="36:44" ht="14.4">
      <c r="AJ5767" s="26" t="str">
        <f>VLOOKUP(AQ5767,'user list'!A:B,2,0)</f>
        <v>CCESD</v>
      </c>
      <c r="AK5767" s="26">
        <f t="shared" si="318"/>
        <v>6</v>
      </c>
      <c r="AL5767" s="26">
        <f t="shared" si="319"/>
        <v>17</v>
      </c>
      <c r="AM5767" s="94" t="str">
        <f t="shared" si="320"/>
        <v>6/17 Log Off</v>
      </c>
      <c r="AN5767" s="172">
        <v>45825.430150462962</v>
      </c>
      <c r="AO5767" s="69" t="s">
        <v>284</v>
      </c>
      <c r="AP5767" s="69" t="s">
        <v>1913</v>
      </c>
      <c r="AQ5767" s="69" t="s">
        <v>284</v>
      </c>
      <c r="AR5767" s="69" t="s">
        <v>1917</v>
      </c>
    </row>
    <row r="5768" spans="36:44" ht="14.4">
      <c r="AJ5768" s="26" t="str">
        <f>VLOOKUP(AQ5768,'user list'!A:B,2,0)</f>
        <v>CAD</v>
      </c>
      <c r="AK5768" s="26">
        <f t="shared" si="318"/>
        <v>6</v>
      </c>
      <c r="AL5768" s="26">
        <f t="shared" si="319"/>
        <v>17</v>
      </c>
      <c r="AM5768" s="94" t="str">
        <f t="shared" si="320"/>
        <v>6/17 Log Off</v>
      </c>
      <c r="AN5768" s="172">
        <v>45825.430543981478</v>
      </c>
      <c r="AO5768" s="69" t="s">
        <v>196</v>
      </c>
      <c r="AP5768" s="69" t="s">
        <v>1913</v>
      </c>
      <c r="AQ5768" s="69" t="s">
        <v>196</v>
      </c>
      <c r="AR5768" s="69" t="s">
        <v>1917</v>
      </c>
    </row>
    <row r="5769" spans="36:44" ht="14.4">
      <c r="AJ5769" s="26" t="str">
        <f>VLOOKUP(AQ5769,'user list'!A:B,2,0)</f>
        <v>CAD</v>
      </c>
      <c r="AK5769" s="26">
        <f t="shared" si="318"/>
        <v>6</v>
      </c>
      <c r="AL5769" s="26">
        <f t="shared" si="319"/>
        <v>17</v>
      </c>
      <c r="AM5769" s="94" t="str">
        <f t="shared" si="320"/>
        <v>6/17 Log In</v>
      </c>
      <c r="AN5769" s="172">
        <v>45825.430625000001</v>
      </c>
      <c r="AO5769" s="69" t="s">
        <v>196</v>
      </c>
      <c r="AP5769" s="69" t="s">
        <v>1913</v>
      </c>
      <c r="AQ5769" s="69" t="s">
        <v>196</v>
      </c>
      <c r="AR5769" s="69" t="s">
        <v>1916</v>
      </c>
    </row>
    <row r="5770" spans="36:44" ht="14.4">
      <c r="AJ5770" s="26" t="str">
        <f>VLOOKUP(AQ5770,'user list'!A:B,2,0)</f>
        <v>CCESD</v>
      </c>
      <c r="AK5770" s="26">
        <f t="shared" si="318"/>
        <v>6</v>
      </c>
      <c r="AL5770" s="26">
        <f t="shared" si="319"/>
        <v>17</v>
      </c>
      <c r="AM5770" s="94" t="str">
        <f t="shared" si="320"/>
        <v>6/17 Log In</v>
      </c>
      <c r="AN5770" s="172">
        <v>45825.431215277778</v>
      </c>
      <c r="AO5770" s="69" t="s">
        <v>284</v>
      </c>
      <c r="AP5770" s="69" t="s">
        <v>1913</v>
      </c>
      <c r="AQ5770" s="69" t="s">
        <v>284</v>
      </c>
      <c r="AR5770" s="69" t="s">
        <v>1916</v>
      </c>
    </row>
    <row r="5771" spans="36:44" ht="14.4">
      <c r="AJ5771" s="26" t="str">
        <f>VLOOKUP(AQ5771,'user list'!A:B,2,0)</f>
        <v>GAD</v>
      </c>
      <c r="AK5771" s="26">
        <f t="shared" si="318"/>
        <v>6</v>
      </c>
      <c r="AL5771" s="26">
        <f t="shared" si="319"/>
        <v>17</v>
      </c>
      <c r="AM5771" s="94" t="str">
        <f t="shared" si="320"/>
        <v>6/17 Log In</v>
      </c>
      <c r="AN5771" s="172">
        <v>45825.432337962964</v>
      </c>
      <c r="AO5771" s="69" t="s">
        <v>215</v>
      </c>
      <c r="AP5771" s="69" t="s">
        <v>1913</v>
      </c>
      <c r="AQ5771" s="69" t="s">
        <v>215</v>
      </c>
      <c r="AR5771" s="69" t="s">
        <v>1916</v>
      </c>
    </row>
    <row r="5772" spans="36:44" ht="14.4">
      <c r="AJ5772" s="26" t="str">
        <f>VLOOKUP(AQ5772,'user list'!A:B,2,0)</f>
        <v>DBO</v>
      </c>
      <c r="AK5772" s="26">
        <f t="shared" si="318"/>
        <v>6</v>
      </c>
      <c r="AL5772" s="26">
        <f t="shared" si="319"/>
        <v>17</v>
      </c>
      <c r="AM5772" s="94" t="str">
        <f t="shared" si="320"/>
        <v>6/17 Log In</v>
      </c>
      <c r="AN5772" s="172">
        <v>45825.43273148148</v>
      </c>
      <c r="AO5772" s="69" t="s">
        <v>210</v>
      </c>
      <c r="AP5772" s="69" t="s">
        <v>1913</v>
      </c>
      <c r="AQ5772" s="69" t="s">
        <v>210</v>
      </c>
      <c r="AR5772" s="69" t="s">
        <v>1916</v>
      </c>
    </row>
    <row r="5773" spans="36:44" ht="14.4">
      <c r="AJ5773" s="26" t="str">
        <f>VLOOKUP(AQ5773,'user list'!A:B,2,0)</f>
        <v>BPLD</v>
      </c>
      <c r="AK5773" s="26">
        <f t="shared" si="318"/>
        <v>6</v>
      </c>
      <c r="AL5773" s="26">
        <f t="shared" si="319"/>
        <v>17</v>
      </c>
      <c r="AM5773" s="94" t="str">
        <f t="shared" si="320"/>
        <v>6/17 Log Off</v>
      </c>
      <c r="AN5773" s="172">
        <v>45825.433067129627</v>
      </c>
      <c r="AO5773" s="69" t="s">
        <v>194</v>
      </c>
      <c r="AP5773" s="69" t="s">
        <v>1913</v>
      </c>
      <c r="AQ5773" s="69" t="s">
        <v>194</v>
      </c>
      <c r="AR5773" s="69" t="s">
        <v>1917</v>
      </c>
    </row>
    <row r="5774" spans="36:44" ht="14.4">
      <c r="AJ5774" s="26" t="str">
        <f>VLOOKUP(AQ5774,'user list'!A:B,2,0)</f>
        <v>BPLD</v>
      </c>
      <c r="AK5774" s="26">
        <f t="shared" si="318"/>
        <v>6</v>
      </c>
      <c r="AL5774" s="26">
        <f t="shared" si="319"/>
        <v>17</v>
      </c>
      <c r="AM5774" s="94" t="str">
        <f t="shared" si="320"/>
        <v>6/17 Log In</v>
      </c>
      <c r="AN5774" s="172">
        <v>45825.433125000003</v>
      </c>
      <c r="AO5774" s="69" t="s">
        <v>194</v>
      </c>
      <c r="AP5774" s="69" t="s">
        <v>1913</v>
      </c>
      <c r="AQ5774" s="69" t="s">
        <v>194</v>
      </c>
      <c r="AR5774" s="69" t="s">
        <v>1916</v>
      </c>
    </row>
    <row r="5775" spans="36:44" ht="14.4">
      <c r="AJ5775" s="26" t="str">
        <f>VLOOKUP(AQ5775,'user list'!A:B,2,0)</f>
        <v>CVD</v>
      </c>
      <c r="AK5775" s="26">
        <f t="shared" si="318"/>
        <v>6</v>
      </c>
      <c r="AL5775" s="26">
        <f t="shared" si="319"/>
        <v>17</v>
      </c>
      <c r="AM5775" s="94" t="str">
        <f t="shared" si="320"/>
        <v>6/17 Log Off</v>
      </c>
      <c r="AN5775" s="172">
        <v>45825.433194444442</v>
      </c>
      <c r="AO5775" s="69" t="s">
        <v>208</v>
      </c>
      <c r="AP5775" s="69" t="s">
        <v>1913</v>
      </c>
      <c r="AQ5775" s="69" t="s">
        <v>208</v>
      </c>
      <c r="AR5775" s="69" t="s">
        <v>1917</v>
      </c>
    </row>
    <row r="5776" spans="36:44" ht="14.4">
      <c r="AJ5776" s="26" t="str">
        <f>VLOOKUP(AQ5776,'user list'!A:B,2,0)</f>
        <v>OCM</v>
      </c>
      <c r="AK5776" s="26">
        <f t="shared" si="318"/>
        <v>6</v>
      </c>
      <c r="AL5776" s="26">
        <f t="shared" si="319"/>
        <v>17</v>
      </c>
      <c r="AM5776" s="94" t="str">
        <f t="shared" si="320"/>
        <v>6/17 Log In</v>
      </c>
      <c r="AN5776" s="172">
        <v>45825.433217592596</v>
      </c>
      <c r="AO5776" s="69" t="s">
        <v>235</v>
      </c>
      <c r="AP5776" s="69" t="s">
        <v>1913</v>
      </c>
      <c r="AQ5776" s="69" t="s">
        <v>235</v>
      </c>
      <c r="AR5776" s="69" t="s">
        <v>1916</v>
      </c>
    </row>
    <row r="5777" spans="36:44" ht="14.4">
      <c r="AJ5777" s="26" t="str">
        <f>VLOOKUP(AQ5777,'user list'!A:B,2,0)</f>
        <v>CHD</v>
      </c>
      <c r="AK5777" s="26">
        <f t="shared" si="318"/>
        <v>6</v>
      </c>
      <c r="AL5777" s="26">
        <f t="shared" si="319"/>
        <v>17</v>
      </c>
      <c r="AM5777" s="94" t="str">
        <f t="shared" si="320"/>
        <v>6/17 Log Off</v>
      </c>
      <c r="AN5777" s="172">
        <v>45825.43408564815</v>
      </c>
      <c r="AO5777" s="69" t="s">
        <v>203</v>
      </c>
      <c r="AP5777" s="69" t="s">
        <v>1913</v>
      </c>
      <c r="AQ5777" s="69" t="s">
        <v>203</v>
      </c>
      <c r="AR5777" s="69" t="s">
        <v>1917</v>
      </c>
    </row>
    <row r="5778" spans="36:44" ht="14.4">
      <c r="AJ5778" s="26" t="str">
        <f>VLOOKUP(AQ5778,'user list'!A:B,2,0)</f>
        <v>Admin</v>
      </c>
      <c r="AK5778" s="26">
        <f t="shared" si="318"/>
        <v>6</v>
      </c>
      <c r="AL5778" s="26">
        <f t="shared" si="319"/>
        <v>17</v>
      </c>
      <c r="AM5778" s="94" t="str">
        <f t="shared" si="320"/>
        <v>6/17 Log In</v>
      </c>
      <c r="AN5778" s="172">
        <v>45825.43414351852</v>
      </c>
      <c r="AO5778" s="69" t="s">
        <v>186</v>
      </c>
      <c r="AP5778" s="69" t="s">
        <v>1913</v>
      </c>
      <c r="AQ5778" s="69" t="s">
        <v>186</v>
      </c>
      <c r="AR5778" s="69" t="s">
        <v>1916</v>
      </c>
    </row>
    <row r="5779" spans="36:44" ht="14.4">
      <c r="AJ5779" s="26" t="str">
        <f>VLOOKUP(AQ5779,'user list'!A:B,2,0)</f>
        <v>CHD</v>
      </c>
      <c r="AK5779" s="26">
        <f t="shared" si="318"/>
        <v>6</v>
      </c>
      <c r="AL5779" s="26">
        <f t="shared" si="319"/>
        <v>17</v>
      </c>
      <c r="AM5779" s="94" t="str">
        <f t="shared" si="320"/>
        <v>6/17 Log In</v>
      </c>
      <c r="AN5779" s="172">
        <v>45825.434317129628</v>
      </c>
      <c r="AO5779" s="69" t="s">
        <v>203</v>
      </c>
      <c r="AP5779" s="69" t="s">
        <v>1913</v>
      </c>
      <c r="AQ5779" s="69" t="s">
        <v>203</v>
      </c>
      <c r="AR5779" s="69" t="s">
        <v>1916</v>
      </c>
    </row>
    <row r="5780" spans="36:44" ht="14.4">
      <c r="AJ5780" s="26" t="str">
        <f>VLOOKUP(AQ5780,'user list'!A:B,2,0)</f>
        <v>QCPL</v>
      </c>
      <c r="AK5780" s="26">
        <f t="shared" si="318"/>
        <v>6</v>
      </c>
      <c r="AL5780" s="26">
        <f t="shared" si="319"/>
        <v>17</v>
      </c>
      <c r="AM5780" s="94" t="str">
        <f t="shared" si="320"/>
        <v>6/17 Log Off</v>
      </c>
      <c r="AN5780" s="172">
        <v>45825.435034722221</v>
      </c>
      <c r="AO5780" s="69" t="s">
        <v>268</v>
      </c>
      <c r="AP5780" s="69" t="s">
        <v>1913</v>
      </c>
      <c r="AQ5780" s="69" t="s">
        <v>268</v>
      </c>
      <c r="AR5780" s="69" t="s">
        <v>1917</v>
      </c>
    </row>
    <row r="5781" spans="36:44" ht="14.4">
      <c r="AJ5781" s="26" t="str">
        <f>VLOOKUP(AQ5781,'user list'!A:B,2,0)</f>
        <v>QCPL</v>
      </c>
      <c r="AK5781" s="26">
        <f t="shared" si="318"/>
        <v>6</v>
      </c>
      <c r="AL5781" s="26">
        <f t="shared" si="319"/>
        <v>17</v>
      </c>
      <c r="AM5781" s="94" t="str">
        <f t="shared" si="320"/>
        <v>6/17 Log In</v>
      </c>
      <c r="AN5781" s="172">
        <v>45825.435243055559</v>
      </c>
      <c r="AO5781" s="69" t="s">
        <v>268</v>
      </c>
      <c r="AP5781" s="69" t="s">
        <v>1913</v>
      </c>
      <c r="AQ5781" s="69" t="s">
        <v>268</v>
      </c>
      <c r="AR5781" s="69" t="s">
        <v>1916</v>
      </c>
    </row>
    <row r="5782" spans="36:44" ht="14.4">
      <c r="AJ5782" s="26" t="str">
        <f>VLOOKUP(AQ5782,'user list'!A:B,2,0)</f>
        <v>CVD</v>
      </c>
      <c r="AK5782" s="26">
        <f t="shared" si="318"/>
        <v>6</v>
      </c>
      <c r="AL5782" s="26">
        <f t="shared" si="319"/>
        <v>17</v>
      </c>
      <c r="AM5782" s="94" t="str">
        <f t="shared" si="320"/>
        <v>6/17 Log In</v>
      </c>
      <c r="AN5782" s="172">
        <v>45825.435289351852</v>
      </c>
      <c r="AO5782" s="69" t="s">
        <v>208</v>
      </c>
      <c r="AP5782" s="69" t="s">
        <v>1913</v>
      </c>
      <c r="AQ5782" s="69" t="s">
        <v>208</v>
      </c>
      <c r="AR5782" s="69" t="s">
        <v>1916</v>
      </c>
    </row>
    <row r="5783" spans="36:44" ht="14.4">
      <c r="AJ5783" s="26" t="str">
        <f>VLOOKUP(AQ5783,'user list'!A:B,2,0)</f>
        <v>QCTD</v>
      </c>
      <c r="AK5783" s="26">
        <f t="shared" si="318"/>
        <v>6</v>
      </c>
      <c r="AL5783" s="26">
        <f t="shared" si="319"/>
        <v>17</v>
      </c>
      <c r="AM5783" s="94" t="str">
        <f t="shared" si="320"/>
        <v>6/17 Log In</v>
      </c>
      <c r="AN5783" s="172">
        <v>45825.435995370368</v>
      </c>
      <c r="AO5783" s="69" t="s">
        <v>269</v>
      </c>
      <c r="AP5783" s="69" t="s">
        <v>1913</v>
      </c>
      <c r="AQ5783" s="69" t="s">
        <v>269</v>
      </c>
      <c r="AR5783" s="69" t="s">
        <v>1916</v>
      </c>
    </row>
    <row r="5784" spans="36:44" ht="14.4">
      <c r="AJ5784" s="26" t="str">
        <f>VLOOKUP(AQ5784,'user list'!A:B,2,0)</f>
        <v>Admin</v>
      </c>
      <c r="AK5784" s="26">
        <f t="shared" si="318"/>
        <v>6</v>
      </c>
      <c r="AL5784" s="26">
        <f t="shared" si="319"/>
        <v>17</v>
      </c>
      <c r="AM5784" s="94" t="str">
        <f t="shared" si="320"/>
        <v>6/17 Log In</v>
      </c>
      <c r="AN5784" s="172">
        <v>45825.437175925923</v>
      </c>
      <c r="AO5784" s="69" t="s">
        <v>186</v>
      </c>
      <c r="AP5784" s="69" t="s">
        <v>1913</v>
      </c>
      <c r="AQ5784" s="69" t="s">
        <v>186</v>
      </c>
      <c r="AR5784" s="69" t="s">
        <v>1916</v>
      </c>
    </row>
    <row r="5785" spans="36:44" ht="14.4">
      <c r="AJ5785" s="26" t="str">
        <f>VLOOKUP(AQ5785,'user list'!A:B,2,0)</f>
        <v>Admin</v>
      </c>
      <c r="AK5785" s="26">
        <f t="shared" si="318"/>
        <v>6</v>
      </c>
      <c r="AL5785" s="26">
        <f t="shared" si="319"/>
        <v>17</v>
      </c>
      <c r="AM5785" s="94" t="str">
        <f t="shared" si="320"/>
        <v>6/17 Log In</v>
      </c>
      <c r="AN5785" s="172">
        <v>45825.437175925923</v>
      </c>
      <c r="AO5785" s="69" t="s">
        <v>186</v>
      </c>
      <c r="AP5785" s="69" t="s">
        <v>1913</v>
      </c>
      <c r="AQ5785" s="69" t="s">
        <v>186</v>
      </c>
      <c r="AR5785" s="69" t="s">
        <v>1916</v>
      </c>
    </row>
    <row r="5786" spans="36:44" ht="14.4">
      <c r="AJ5786" s="26" t="str">
        <f>VLOOKUP(AQ5786,'user list'!A:B,2,0)</f>
        <v>OCM</v>
      </c>
      <c r="AK5786" s="26">
        <f t="shared" si="318"/>
        <v>6</v>
      </c>
      <c r="AL5786" s="26">
        <f t="shared" si="319"/>
        <v>17</v>
      </c>
      <c r="AM5786" s="94" t="str">
        <f t="shared" si="320"/>
        <v>6/17 Log Off</v>
      </c>
      <c r="AN5786" s="172">
        <v>45825.437430555554</v>
      </c>
      <c r="AO5786" s="69" t="s">
        <v>232</v>
      </c>
      <c r="AP5786" s="69" t="s">
        <v>1913</v>
      </c>
      <c r="AQ5786" s="69" t="s">
        <v>232</v>
      </c>
      <c r="AR5786" s="69" t="s">
        <v>1917</v>
      </c>
    </row>
    <row r="5787" spans="36:44" ht="14.4">
      <c r="AJ5787" s="26" t="str">
        <f>VLOOKUP(AQ5787,'user list'!A:B,2,0)</f>
        <v>LEDIPO</v>
      </c>
      <c r="AK5787" s="26">
        <f t="shared" si="318"/>
        <v>6</v>
      </c>
      <c r="AL5787" s="26">
        <f t="shared" si="319"/>
        <v>17</v>
      </c>
      <c r="AM5787" s="94" t="str">
        <f t="shared" si="320"/>
        <v>6/17 Log Off</v>
      </c>
      <c r="AN5787" s="172">
        <v>45825.438668981478</v>
      </c>
      <c r="AO5787" s="69" t="s">
        <v>222</v>
      </c>
      <c r="AP5787" s="69" t="s">
        <v>1913</v>
      </c>
      <c r="AQ5787" s="69" t="s">
        <v>222</v>
      </c>
      <c r="AR5787" s="69" t="s">
        <v>1917</v>
      </c>
    </row>
    <row r="5788" spans="36:44" ht="14.4">
      <c r="AJ5788" s="26" t="str">
        <f>VLOOKUP(AQ5788,'user list'!A:B,2,0)</f>
        <v>OCM</v>
      </c>
      <c r="AK5788" s="26">
        <f t="shared" si="318"/>
        <v>6</v>
      </c>
      <c r="AL5788" s="26">
        <f t="shared" si="319"/>
        <v>17</v>
      </c>
      <c r="AM5788" s="94" t="str">
        <f t="shared" si="320"/>
        <v>6/17 Log In</v>
      </c>
      <c r="AN5788" s="172">
        <v>45825.439085648148</v>
      </c>
      <c r="AO5788" s="69" t="s">
        <v>236</v>
      </c>
      <c r="AP5788" s="69" t="s">
        <v>1913</v>
      </c>
      <c r="AQ5788" s="69" t="s">
        <v>236</v>
      </c>
      <c r="AR5788" s="69" t="s">
        <v>1916</v>
      </c>
    </row>
    <row r="5789" spans="36:44" ht="14.4">
      <c r="AJ5789" s="26" t="str">
        <f>VLOOKUP(AQ5789,'user list'!A:B,2,0)</f>
        <v>OCAs</v>
      </c>
      <c r="AK5789" s="26">
        <f t="shared" si="318"/>
        <v>6</v>
      </c>
      <c r="AL5789" s="26">
        <f t="shared" si="319"/>
        <v>17</v>
      </c>
      <c r="AM5789" s="94" t="str">
        <f t="shared" si="320"/>
        <v>6/17 Log Off</v>
      </c>
      <c r="AN5789" s="172">
        <v>45825.44017361111</v>
      </c>
      <c r="AO5789" s="69" t="s">
        <v>279</v>
      </c>
      <c r="AP5789" s="69" t="s">
        <v>1913</v>
      </c>
      <c r="AQ5789" s="69" t="s">
        <v>279</v>
      </c>
      <c r="AR5789" s="69" t="s">
        <v>1917</v>
      </c>
    </row>
    <row r="5790" spans="36:44" ht="14.4">
      <c r="AJ5790" s="26" t="str">
        <f>VLOOKUP(AQ5790,'user list'!A:B,2,0)</f>
        <v>OCAs</v>
      </c>
      <c r="AK5790" s="26">
        <f t="shared" si="318"/>
        <v>6</v>
      </c>
      <c r="AL5790" s="26">
        <f t="shared" si="319"/>
        <v>17</v>
      </c>
      <c r="AM5790" s="94" t="str">
        <f t="shared" si="320"/>
        <v>6/17 Log In</v>
      </c>
      <c r="AN5790" s="172">
        <v>45825.440254629626</v>
      </c>
      <c r="AO5790" s="69" t="s">
        <v>279</v>
      </c>
      <c r="AP5790" s="69" t="s">
        <v>1913</v>
      </c>
      <c r="AQ5790" s="69" t="s">
        <v>279</v>
      </c>
      <c r="AR5790" s="69" t="s">
        <v>1916</v>
      </c>
    </row>
    <row r="5791" spans="36:44" ht="14.4">
      <c r="AJ5791" s="26" t="str">
        <f>VLOOKUP(AQ5791,'user list'!A:B,2,0)</f>
        <v>SBCDPO</v>
      </c>
      <c r="AK5791" s="26">
        <f t="shared" si="318"/>
        <v>6</v>
      </c>
      <c r="AL5791" s="26">
        <f t="shared" si="319"/>
        <v>17</v>
      </c>
      <c r="AM5791" s="94" t="str">
        <f t="shared" si="320"/>
        <v>6/17 Log Off</v>
      </c>
      <c r="AN5791" s="172">
        <v>45825.440729166665</v>
      </c>
      <c r="AO5791" s="69" t="s">
        <v>271</v>
      </c>
      <c r="AP5791" s="69" t="s">
        <v>1913</v>
      </c>
      <c r="AQ5791" s="69" t="s">
        <v>271</v>
      </c>
      <c r="AR5791" s="69" t="s">
        <v>1917</v>
      </c>
    </row>
    <row r="5792" spans="36:44" ht="14.4">
      <c r="AJ5792" s="26" t="str">
        <f>VLOOKUP(AQ5792,'user list'!A:B,2,0)</f>
        <v>SBCDPO</v>
      </c>
      <c r="AK5792" s="26">
        <f t="shared" si="318"/>
        <v>6</v>
      </c>
      <c r="AL5792" s="26">
        <f t="shared" si="319"/>
        <v>17</v>
      </c>
      <c r="AM5792" s="94" t="str">
        <f t="shared" si="320"/>
        <v>6/17 Log In</v>
      </c>
      <c r="AN5792" s="172">
        <v>45825.440844907411</v>
      </c>
      <c r="AO5792" s="69" t="s">
        <v>271</v>
      </c>
      <c r="AP5792" s="69" t="s">
        <v>1913</v>
      </c>
      <c r="AQ5792" s="69" t="s">
        <v>271</v>
      </c>
      <c r="AR5792" s="69" t="s">
        <v>1916</v>
      </c>
    </row>
    <row r="5793" spans="36:44" ht="14.4">
      <c r="AJ5793" s="26" t="str">
        <f>VLOOKUP(AQ5793,'user list'!A:B,2,0)</f>
        <v>OCM</v>
      </c>
      <c r="AK5793" s="26">
        <f t="shared" si="318"/>
        <v>6</v>
      </c>
      <c r="AL5793" s="26">
        <f t="shared" si="319"/>
        <v>17</v>
      </c>
      <c r="AM5793" s="94" t="str">
        <f t="shared" si="320"/>
        <v>6/17 Log In</v>
      </c>
      <c r="AN5793" s="172">
        <v>45825.440868055557</v>
      </c>
      <c r="AO5793" s="69" t="s">
        <v>242</v>
      </c>
      <c r="AP5793" s="69" t="s">
        <v>1913</v>
      </c>
      <c r="AQ5793" s="69" t="s">
        <v>242</v>
      </c>
      <c r="AR5793" s="69" t="s">
        <v>1916</v>
      </c>
    </row>
    <row r="5794" spans="36:44" ht="14.4">
      <c r="AJ5794" s="26" t="str">
        <f>VLOOKUP(AQ5794,'user list'!A:B,2,0)</f>
        <v>Admin</v>
      </c>
      <c r="AK5794" s="26">
        <f t="shared" si="318"/>
        <v>6</v>
      </c>
      <c r="AL5794" s="26">
        <f t="shared" si="319"/>
        <v>17</v>
      </c>
      <c r="AM5794" s="94" t="str">
        <f t="shared" si="320"/>
        <v>6/17 Log In</v>
      </c>
      <c r="AN5794" s="172">
        <v>45825.441261574073</v>
      </c>
      <c r="AO5794" s="69" t="s">
        <v>186</v>
      </c>
      <c r="AP5794" s="69" t="s">
        <v>1913</v>
      </c>
      <c r="AQ5794" s="69" t="s">
        <v>186</v>
      </c>
      <c r="AR5794" s="69" t="s">
        <v>1916</v>
      </c>
    </row>
    <row r="5795" spans="36:44" ht="14.4">
      <c r="AJ5795" s="26" t="str">
        <f>VLOOKUP(AQ5795,'user list'!A:B,2,0)</f>
        <v>Admin</v>
      </c>
      <c r="AK5795" s="26">
        <f t="shared" ref="AK5795:AK5858" si="321">MONTH(AN5795)</f>
        <v>6</v>
      </c>
      <c r="AL5795" s="26">
        <f t="shared" ref="AL5795:AL5858" si="322">DAY(AN5795)</f>
        <v>17</v>
      </c>
      <c r="AM5795" s="94" t="str">
        <f t="shared" ref="AM5795:AM5858" si="323">AK5795&amp;"/"&amp;AL5795&amp;" "&amp;AR5795</f>
        <v>6/17 Log In</v>
      </c>
      <c r="AN5795" s="172">
        <v>45825.44127314815</v>
      </c>
      <c r="AO5795" s="69" t="s">
        <v>186</v>
      </c>
      <c r="AP5795" s="69" t="s">
        <v>1913</v>
      </c>
      <c r="AQ5795" s="69" t="s">
        <v>186</v>
      </c>
      <c r="AR5795" s="69" t="s">
        <v>1916</v>
      </c>
    </row>
    <row r="5796" spans="36:44" ht="14.4">
      <c r="AJ5796" s="26" t="str">
        <f>VLOOKUP(AQ5796,'user list'!A:B,2,0)</f>
        <v>LEDIPO</v>
      </c>
      <c r="AK5796" s="26">
        <f t="shared" si="321"/>
        <v>6</v>
      </c>
      <c r="AL5796" s="26">
        <f t="shared" si="322"/>
        <v>17</v>
      </c>
      <c r="AM5796" s="94" t="str">
        <f t="shared" si="323"/>
        <v>6/17 Log In</v>
      </c>
      <c r="AN5796" s="172">
        <v>45825.441354166665</v>
      </c>
      <c r="AO5796" s="69" t="s">
        <v>222</v>
      </c>
      <c r="AP5796" s="69" t="s">
        <v>1913</v>
      </c>
      <c r="AQ5796" s="69" t="s">
        <v>222</v>
      </c>
      <c r="AR5796" s="69" t="s">
        <v>1916</v>
      </c>
    </row>
    <row r="5797" spans="36:44" ht="14.4">
      <c r="AJ5797" s="26" t="str">
        <f>VLOOKUP(AQ5797,'user list'!A:B,2,0)</f>
        <v>CTO</v>
      </c>
      <c r="AK5797" s="26">
        <f t="shared" si="321"/>
        <v>6</v>
      </c>
      <c r="AL5797" s="26">
        <f t="shared" si="322"/>
        <v>17</v>
      </c>
      <c r="AM5797" s="94" t="str">
        <f t="shared" si="323"/>
        <v>6/17 Log Off</v>
      </c>
      <c r="AN5797" s="172">
        <v>45825.442418981482</v>
      </c>
      <c r="AO5797" s="69" t="s">
        <v>207</v>
      </c>
      <c r="AP5797" s="69" t="s">
        <v>1913</v>
      </c>
      <c r="AQ5797" s="69" t="s">
        <v>207</v>
      </c>
      <c r="AR5797" s="69" t="s">
        <v>1917</v>
      </c>
    </row>
    <row r="5798" spans="36:44" ht="14.4">
      <c r="AJ5798" s="26" t="str">
        <f>VLOOKUP(AQ5798,'user list'!A:B,2,0)</f>
        <v>Admin</v>
      </c>
      <c r="AK5798" s="26">
        <f t="shared" si="321"/>
        <v>6</v>
      </c>
      <c r="AL5798" s="26">
        <f t="shared" si="322"/>
        <v>17</v>
      </c>
      <c r="AM5798" s="94" t="str">
        <f t="shared" si="323"/>
        <v>6/17 Log In</v>
      </c>
      <c r="AN5798" s="172">
        <v>45825.442673611113</v>
      </c>
      <c r="AO5798" s="69" t="s">
        <v>186</v>
      </c>
      <c r="AP5798" s="69" t="s">
        <v>1913</v>
      </c>
      <c r="AQ5798" s="69" t="s">
        <v>186</v>
      </c>
      <c r="AR5798" s="69" t="s">
        <v>1916</v>
      </c>
    </row>
    <row r="5799" spans="36:44" ht="14.4">
      <c r="AJ5799" s="26" t="str">
        <f>VLOOKUP(AQ5799,'user list'!A:B,2,0)</f>
        <v>DBO</v>
      </c>
      <c r="AK5799" s="26">
        <f t="shared" si="321"/>
        <v>6</v>
      </c>
      <c r="AL5799" s="26">
        <f t="shared" si="322"/>
        <v>17</v>
      </c>
      <c r="AM5799" s="94" t="str">
        <f t="shared" si="323"/>
        <v>6/17 Log Off</v>
      </c>
      <c r="AN5799" s="172">
        <v>45825.443356481483</v>
      </c>
      <c r="AO5799" s="69" t="s">
        <v>210</v>
      </c>
      <c r="AP5799" s="69" t="s">
        <v>1913</v>
      </c>
      <c r="AQ5799" s="69" t="s">
        <v>210</v>
      </c>
      <c r="AR5799" s="69" t="s">
        <v>1917</v>
      </c>
    </row>
    <row r="5800" spans="36:44" ht="14.4">
      <c r="AJ5800" s="26" t="str">
        <f>VLOOKUP(AQ5800,'user list'!A:B,2,0)</f>
        <v>DBO</v>
      </c>
      <c r="AK5800" s="26">
        <f t="shared" si="321"/>
        <v>6</v>
      </c>
      <c r="AL5800" s="26">
        <f t="shared" si="322"/>
        <v>17</v>
      </c>
      <c r="AM5800" s="94" t="str">
        <f t="shared" si="323"/>
        <v>6/17 Log In</v>
      </c>
      <c r="AN5800" s="172">
        <v>45825.443530092591</v>
      </c>
      <c r="AO5800" s="69" t="s">
        <v>210</v>
      </c>
      <c r="AP5800" s="69" t="s">
        <v>1913</v>
      </c>
      <c r="AQ5800" s="69" t="s">
        <v>210</v>
      </c>
      <c r="AR5800" s="69" t="s">
        <v>1916</v>
      </c>
    </row>
    <row r="5801" spans="36:44" ht="14.4">
      <c r="AJ5801" s="26" t="str">
        <f>VLOOKUP(AQ5801,'user list'!A:B,2,0)</f>
        <v>PESO</v>
      </c>
      <c r="AK5801" s="26">
        <f t="shared" si="321"/>
        <v>6</v>
      </c>
      <c r="AL5801" s="26">
        <f t="shared" si="322"/>
        <v>17</v>
      </c>
      <c r="AM5801" s="94" t="str">
        <f t="shared" si="323"/>
        <v>6/17 Log Off</v>
      </c>
      <c r="AN5801" s="172">
        <v>45825.443958333337</v>
      </c>
      <c r="AO5801" s="69" t="s">
        <v>259</v>
      </c>
      <c r="AP5801" s="69" t="s">
        <v>1913</v>
      </c>
      <c r="AQ5801" s="69" t="s">
        <v>259</v>
      </c>
      <c r="AR5801" s="69" t="s">
        <v>1917</v>
      </c>
    </row>
    <row r="5802" spans="36:44" ht="14.4">
      <c r="AJ5802" s="26" t="str">
        <f>VLOOKUP(AQ5802,'user list'!A:B,2,0)</f>
        <v>OCA</v>
      </c>
      <c r="AK5802" s="26">
        <f t="shared" si="321"/>
        <v>6</v>
      </c>
      <c r="AL5802" s="26">
        <f t="shared" si="322"/>
        <v>17</v>
      </c>
      <c r="AM5802" s="94" t="str">
        <f t="shared" si="323"/>
        <v>6/17 Log Off</v>
      </c>
      <c r="AN5802" s="172">
        <v>45825.446863425925</v>
      </c>
      <c r="AO5802" s="69" t="s">
        <v>227</v>
      </c>
      <c r="AP5802" s="69" t="s">
        <v>1913</v>
      </c>
      <c r="AQ5802" s="69" t="s">
        <v>227</v>
      </c>
      <c r="AR5802" s="69" t="s">
        <v>1917</v>
      </c>
    </row>
    <row r="5803" spans="36:44" ht="14.4">
      <c r="AJ5803" s="26" t="str">
        <f>VLOOKUP(AQ5803,'user list'!A:B,2,0)</f>
        <v>OCA</v>
      </c>
      <c r="AK5803" s="26">
        <f t="shared" si="321"/>
        <v>6</v>
      </c>
      <c r="AL5803" s="26">
        <f t="shared" si="322"/>
        <v>17</v>
      </c>
      <c r="AM5803" s="94" t="str">
        <f t="shared" si="323"/>
        <v>6/17 Log In</v>
      </c>
      <c r="AN5803" s="172">
        <v>45825.446967592594</v>
      </c>
      <c r="AO5803" s="69" t="s">
        <v>227</v>
      </c>
      <c r="AP5803" s="69" t="s">
        <v>1913</v>
      </c>
      <c r="AQ5803" s="69" t="s">
        <v>227</v>
      </c>
      <c r="AR5803" s="69" t="s">
        <v>1916</v>
      </c>
    </row>
    <row r="5804" spans="36:44" ht="14.4">
      <c r="AJ5804" s="26" t="str">
        <f>VLOOKUP(AQ5804,'user list'!A:B,2,0)</f>
        <v>MDAD</v>
      </c>
      <c r="AK5804" s="26">
        <f t="shared" si="321"/>
        <v>6</v>
      </c>
      <c r="AL5804" s="26">
        <f t="shared" si="322"/>
        <v>17</v>
      </c>
      <c r="AM5804" s="94" t="str">
        <f t="shared" si="323"/>
        <v>6/17 Log In</v>
      </c>
      <c r="AN5804" s="172">
        <v>45825.448333333334</v>
      </c>
      <c r="AO5804" s="69" t="s">
        <v>223</v>
      </c>
      <c r="AP5804" s="69" t="s">
        <v>1913</v>
      </c>
      <c r="AQ5804" s="69" t="s">
        <v>223</v>
      </c>
      <c r="AR5804" s="69" t="s">
        <v>1916</v>
      </c>
    </row>
    <row r="5805" spans="36:44" ht="14.4">
      <c r="AJ5805" s="26" t="str">
        <f>VLOOKUP(AQ5805,'user list'!A:B,2,0)</f>
        <v>Admin</v>
      </c>
      <c r="AK5805" s="26">
        <f t="shared" si="321"/>
        <v>6</v>
      </c>
      <c r="AL5805" s="26">
        <f t="shared" si="322"/>
        <v>17</v>
      </c>
      <c r="AM5805" s="94" t="str">
        <f t="shared" si="323"/>
        <v>6/17 Log Off</v>
      </c>
      <c r="AN5805" s="172">
        <v>45825.448576388888</v>
      </c>
      <c r="AO5805" s="69" t="s">
        <v>186</v>
      </c>
      <c r="AP5805" s="69" t="s">
        <v>1913</v>
      </c>
      <c r="AQ5805" s="69" t="s">
        <v>186</v>
      </c>
      <c r="AR5805" s="69" t="s">
        <v>1917</v>
      </c>
    </row>
    <row r="5806" spans="36:44" ht="14.4">
      <c r="AJ5806" s="26" t="str">
        <f>VLOOKUP(AQ5806,'user list'!A:B,2,0)</f>
        <v>CAD</v>
      </c>
      <c r="AK5806" s="26">
        <f t="shared" si="321"/>
        <v>6</v>
      </c>
      <c r="AL5806" s="26">
        <f t="shared" si="322"/>
        <v>17</v>
      </c>
      <c r="AM5806" s="94" t="str">
        <f t="shared" si="323"/>
        <v>6/17 Log Off</v>
      </c>
      <c r="AN5806" s="172">
        <v>45825.450474537036</v>
      </c>
      <c r="AO5806" s="69" t="s">
        <v>196</v>
      </c>
      <c r="AP5806" s="69" t="s">
        <v>1913</v>
      </c>
      <c r="AQ5806" s="69" t="s">
        <v>196</v>
      </c>
      <c r="AR5806" s="69" t="s">
        <v>1917</v>
      </c>
    </row>
    <row r="5807" spans="36:44" ht="14.4">
      <c r="AJ5807" s="26" t="str">
        <f>VLOOKUP(AQ5807,'user list'!A:B,2,0)</f>
        <v>CAD</v>
      </c>
      <c r="AK5807" s="26">
        <f t="shared" si="321"/>
        <v>6</v>
      </c>
      <c r="AL5807" s="26">
        <f t="shared" si="322"/>
        <v>17</v>
      </c>
      <c r="AM5807" s="94" t="str">
        <f t="shared" si="323"/>
        <v>6/17 Log In</v>
      </c>
      <c r="AN5807" s="172">
        <v>45825.450567129628</v>
      </c>
      <c r="AO5807" s="69" t="s">
        <v>196</v>
      </c>
      <c r="AP5807" s="69" t="s">
        <v>1913</v>
      </c>
      <c r="AQ5807" s="69" t="s">
        <v>196</v>
      </c>
      <c r="AR5807" s="69" t="s">
        <v>1916</v>
      </c>
    </row>
    <row r="5808" spans="36:44" ht="14.4">
      <c r="AJ5808" s="26" t="str">
        <f>VLOOKUP(AQ5808,'user list'!A:B,2,0)</f>
        <v>LEDIPO</v>
      </c>
      <c r="AK5808" s="26">
        <f t="shared" si="321"/>
        <v>6</v>
      </c>
      <c r="AL5808" s="26">
        <f t="shared" si="322"/>
        <v>17</v>
      </c>
      <c r="AM5808" s="94" t="str">
        <f t="shared" si="323"/>
        <v>6/17 Log Off</v>
      </c>
      <c r="AN5808" s="172">
        <v>45825.45244212963</v>
      </c>
      <c r="AO5808" s="69" t="s">
        <v>222</v>
      </c>
      <c r="AP5808" s="69" t="s">
        <v>1913</v>
      </c>
      <c r="AQ5808" s="69" t="s">
        <v>222</v>
      </c>
      <c r="AR5808" s="69" t="s">
        <v>1917</v>
      </c>
    </row>
    <row r="5809" spans="36:44" ht="14.4">
      <c r="AJ5809" s="26" t="str">
        <f>VLOOKUP(AQ5809,'user list'!A:B,2,0)</f>
        <v>CTO</v>
      </c>
      <c r="AK5809" s="26">
        <f t="shared" si="321"/>
        <v>6</v>
      </c>
      <c r="AL5809" s="26">
        <f t="shared" si="322"/>
        <v>17</v>
      </c>
      <c r="AM5809" s="94" t="str">
        <f t="shared" si="323"/>
        <v>6/17 Log In</v>
      </c>
      <c r="AN5809" s="172">
        <v>45825.452627314815</v>
      </c>
      <c r="AO5809" s="69" t="s">
        <v>207</v>
      </c>
      <c r="AP5809" s="69" t="s">
        <v>1913</v>
      </c>
      <c r="AQ5809" s="69" t="s">
        <v>207</v>
      </c>
      <c r="AR5809" s="69" t="s">
        <v>1916</v>
      </c>
    </row>
    <row r="5810" spans="36:44" ht="14.4">
      <c r="AJ5810" s="26" t="str">
        <f>VLOOKUP(AQ5810,'user list'!A:B,2,0)</f>
        <v>OCM</v>
      </c>
      <c r="AK5810" s="26">
        <f t="shared" si="321"/>
        <v>6</v>
      </c>
      <c r="AL5810" s="26">
        <f t="shared" si="322"/>
        <v>17</v>
      </c>
      <c r="AM5810" s="94" t="str">
        <f t="shared" si="323"/>
        <v>6/17 Log Off</v>
      </c>
      <c r="AN5810" s="172">
        <v>45825.453715277778</v>
      </c>
      <c r="AO5810" s="69" t="s">
        <v>236</v>
      </c>
      <c r="AP5810" s="69" t="s">
        <v>1913</v>
      </c>
      <c r="AQ5810" s="69" t="s">
        <v>236</v>
      </c>
      <c r="AR5810" s="69" t="s">
        <v>1917</v>
      </c>
    </row>
    <row r="5811" spans="36:44" ht="14.4">
      <c r="AJ5811" s="26" t="str">
        <f>VLOOKUP(AQ5811,'user list'!A:B,2,0)</f>
        <v>Admin</v>
      </c>
      <c r="AK5811" s="26">
        <f t="shared" si="321"/>
        <v>6</v>
      </c>
      <c r="AL5811" s="26">
        <f t="shared" si="322"/>
        <v>17</v>
      </c>
      <c r="AM5811" s="94" t="str">
        <f t="shared" si="323"/>
        <v>6/17 Log In</v>
      </c>
      <c r="AN5811" s="172">
        <v>45825.453784722224</v>
      </c>
      <c r="AO5811" s="69" t="s">
        <v>186</v>
      </c>
      <c r="AP5811" s="69" t="s">
        <v>1913</v>
      </c>
      <c r="AQ5811" s="69" t="s">
        <v>186</v>
      </c>
      <c r="AR5811" s="69" t="s">
        <v>1916</v>
      </c>
    </row>
    <row r="5812" spans="36:44" ht="14.4">
      <c r="AJ5812" s="26" t="str">
        <f>VLOOKUP(AQ5812,'user list'!A:B,2,0)</f>
        <v>OCM</v>
      </c>
      <c r="AK5812" s="26">
        <f t="shared" si="321"/>
        <v>6</v>
      </c>
      <c r="AL5812" s="26">
        <f t="shared" si="322"/>
        <v>17</v>
      </c>
      <c r="AM5812" s="94" t="str">
        <f t="shared" si="323"/>
        <v>6/17 Log Off</v>
      </c>
      <c r="AN5812" s="172">
        <v>45825.453842592593</v>
      </c>
      <c r="AO5812" s="69" t="s">
        <v>235</v>
      </c>
      <c r="AP5812" s="69" t="s">
        <v>1913</v>
      </c>
      <c r="AQ5812" s="69" t="s">
        <v>235</v>
      </c>
      <c r="AR5812" s="69" t="s">
        <v>1917</v>
      </c>
    </row>
    <row r="5813" spans="36:44" ht="14.4">
      <c r="AJ5813" s="26" t="str">
        <f>VLOOKUP(AQ5813,'user list'!A:B,2,0)</f>
        <v>OCM</v>
      </c>
      <c r="AK5813" s="26">
        <f t="shared" si="321"/>
        <v>6</v>
      </c>
      <c r="AL5813" s="26">
        <f t="shared" si="322"/>
        <v>17</v>
      </c>
      <c r="AM5813" s="94" t="str">
        <f t="shared" si="323"/>
        <v>6/17 Log In</v>
      </c>
      <c r="AN5813" s="172">
        <v>45825.453900462962</v>
      </c>
      <c r="AO5813" s="69" t="s">
        <v>235</v>
      </c>
      <c r="AP5813" s="69" t="s">
        <v>1913</v>
      </c>
      <c r="AQ5813" s="69" t="s">
        <v>235</v>
      </c>
      <c r="AR5813" s="69" t="s">
        <v>1916</v>
      </c>
    </row>
    <row r="5814" spans="36:44" ht="14.4">
      <c r="AJ5814" s="26" t="str">
        <f>VLOOKUP(AQ5814,'user list'!A:B,2,0)</f>
        <v>DBO</v>
      </c>
      <c r="AK5814" s="26">
        <f t="shared" si="321"/>
        <v>6</v>
      </c>
      <c r="AL5814" s="26">
        <f t="shared" si="322"/>
        <v>17</v>
      </c>
      <c r="AM5814" s="94" t="str">
        <f t="shared" si="323"/>
        <v>6/17 Log Off</v>
      </c>
      <c r="AN5814" s="172">
        <v>45825.454259259262</v>
      </c>
      <c r="AO5814" s="69" t="s">
        <v>209</v>
      </c>
      <c r="AP5814" s="69" t="s">
        <v>1913</v>
      </c>
      <c r="AQ5814" s="69" t="s">
        <v>209</v>
      </c>
      <c r="AR5814" s="69" t="s">
        <v>1917</v>
      </c>
    </row>
    <row r="5815" spans="36:44" ht="14.4">
      <c r="AJ5815" s="26" t="str">
        <f>VLOOKUP(AQ5815,'user list'!A:B,2,0)</f>
        <v>CGSD</v>
      </c>
      <c r="AK5815" s="26">
        <f t="shared" si="321"/>
        <v>6</v>
      </c>
      <c r="AL5815" s="26">
        <f t="shared" si="322"/>
        <v>17</v>
      </c>
      <c r="AM5815" s="94" t="str">
        <f t="shared" si="323"/>
        <v>6/17 Log In</v>
      </c>
      <c r="AN5815" s="172">
        <v>45825.454363425924</v>
      </c>
      <c r="AO5815" s="69" t="s">
        <v>200</v>
      </c>
      <c r="AP5815" s="69" t="s">
        <v>1913</v>
      </c>
      <c r="AQ5815" s="69" t="s">
        <v>200</v>
      </c>
      <c r="AR5815" s="69" t="s">
        <v>1916</v>
      </c>
    </row>
    <row r="5816" spans="36:44" ht="14.4">
      <c r="AJ5816" s="26" t="str">
        <f>VLOOKUP(AQ5816,'user list'!A:B,2,0)</f>
        <v>OCM</v>
      </c>
      <c r="AK5816" s="26">
        <f t="shared" si="321"/>
        <v>6</v>
      </c>
      <c r="AL5816" s="26">
        <f t="shared" si="322"/>
        <v>17</v>
      </c>
      <c r="AM5816" s="94" t="str">
        <f t="shared" si="323"/>
        <v>6/17 Log Off</v>
      </c>
      <c r="AN5816" s="172">
        <v>45825.454918981479</v>
      </c>
      <c r="AO5816" s="69" t="s">
        <v>242</v>
      </c>
      <c r="AP5816" s="69" t="s">
        <v>1913</v>
      </c>
      <c r="AQ5816" s="69" t="s">
        <v>242</v>
      </c>
      <c r="AR5816" s="69" t="s">
        <v>1917</v>
      </c>
    </row>
    <row r="5817" spans="36:44" ht="14.4">
      <c r="AJ5817" s="26" t="str">
        <f>VLOOKUP(AQ5817,'user list'!A:B,2,0)</f>
        <v>Admin</v>
      </c>
      <c r="AK5817" s="26">
        <f t="shared" si="321"/>
        <v>6</v>
      </c>
      <c r="AL5817" s="26">
        <f t="shared" si="322"/>
        <v>17</v>
      </c>
      <c r="AM5817" s="94" t="str">
        <f t="shared" si="323"/>
        <v>6/17 Log In</v>
      </c>
      <c r="AN5817" s="172">
        <v>45825.454930555556</v>
      </c>
      <c r="AO5817" s="69" t="s">
        <v>186</v>
      </c>
      <c r="AP5817" s="69" t="s">
        <v>1913</v>
      </c>
      <c r="AQ5817" s="69" t="s">
        <v>186</v>
      </c>
      <c r="AR5817" s="69" t="s">
        <v>1916</v>
      </c>
    </row>
    <row r="5818" spans="36:44" ht="14.4">
      <c r="AJ5818" s="26" t="str">
        <f>VLOOKUP(AQ5818,'user list'!A:B,2,0)</f>
        <v>SBCDPO</v>
      </c>
      <c r="AK5818" s="26">
        <f t="shared" si="321"/>
        <v>6</v>
      </c>
      <c r="AL5818" s="26">
        <f t="shared" si="322"/>
        <v>17</v>
      </c>
      <c r="AM5818" s="94" t="str">
        <f t="shared" si="323"/>
        <v>6/17 Log Off</v>
      </c>
      <c r="AN5818" s="172">
        <v>45825.455243055556</v>
      </c>
      <c r="AO5818" s="69" t="s">
        <v>271</v>
      </c>
      <c r="AP5818" s="69" t="s">
        <v>1913</v>
      </c>
      <c r="AQ5818" s="69" t="s">
        <v>271</v>
      </c>
      <c r="AR5818" s="69" t="s">
        <v>1917</v>
      </c>
    </row>
    <row r="5819" spans="36:44" ht="14.4">
      <c r="AJ5819" s="26" t="str">
        <f>VLOOKUP(AQ5819,'user list'!A:B,2,0)</f>
        <v>SBCDPO</v>
      </c>
      <c r="AK5819" s="26">
        <f t="shared" si="321"/>
        <v>6</v>
      </c>
      <c r="AL5819" s="26">
        <f t="shared" si="322"/>
        <v>17</v>
      </c>
      <c r="AM5819" s="94" t="str">
        <f t="shared" si="323"/>
        <v>6/17 Log In</v>
      </c>
      <c r="AN5819" s="172">
        <v>45825.455405092594</v>
      </c>
      <c r="AO5819" s="69" t="s">
        <v>271</v>
      </c>
      <c r="AP5819" s="69" t="s">
        <v>1913</v>
      </c>
      <c r="AQ5819" s="69" t="s">
        <v>271</v>
      </c>
      <c r="AR5819" s="69" t="s">
        <v>1916</v>
      </c>
    </row>
    <row r="5820" spans="36:44" ht="14.4">
      <c r="AJ5820" s="26" t="str">
        <f>VLOOKUP(AQ5820,'user list'!A:B,2,0)</f>
        <v>BCRD</v>
      </c>
      <c r="AK5820" s="26">
        <f t="shared" si="321"/>
        <v>6</v>
      </c>
      <c r="AL5820" s="26">
        <f t="shared" si="322"/>
        <v>17</v>
      </c>
      <c r="AM5820" s="94" t="str">
        <f t="shared" si="323"/>
        <v>6/17 Log Off</v>
      </c>
      <c r="AN5820" s="172">
        <v>45825.455821759257</v>
      </c>
      <c r="AO5820" s="69" t="s">
        <v>192</v>
      </c>
      <c r="AP5820" s="69" t="s">
        <v>1913</v>
      </c>
      <c r="AQ5820" s="69" t="s">
        <v>192</v>
      </c>
      <c r="AR5820" s="69" t="s">
        <v>1917</v>
      </c>
    </row>
    <row r="5821" spans="36:44" ht="14.4">
      <c r="AJ5821" s="26" t="str">
        <f>VLOOKUP(AQ5821,'user list'!A:B,2,0)</f>
        <v>DOE</v>
      </c>
      <c r="AK5821" s="26">
        <f t="shared" si="321"/>
        <v>6</v>
      </c>
      <c r="AL5821" s="26">
        <f t="shared" si="322"/>
        <v>17</v>
      </c>
      <c r="AM5821" s="94" t="str">
        <f t="shared" si="323"/>
        <v>6/17 Log In</v>
      </c>
      <c r="AN5821" s="172">
        <v>45825.457986111112</v>
      </c>
      <c r="AO5821" s="69" t="s">
        <v>211</v>
      </c>
      <c r="AP5821" s="69" t="s">
        <v>1913</v>
      </c>
      <c r="AQ5821" s="69" t="s">
        <v>211</v>
      </c>
      <c r="AR5821" s="69" t="s">
        <v>1916</v>
      </c>
    </row>
    <row r="5822" spans="36:44" ht="14.4">
      <c r="AJ5822" s="26" t="str">
        <f>VLOOKUP(AQ5822,'user list'!A:B,2,0)</f>
        <v>QCPL</v>
      </c>
      <c r="AK5822" s="26">
        <f t="shared" si="321"/>
        <v>6</v>
      </c>
      <c r="AL5822" s="26">
        <f t="shared" si="322"/>
        <v>17</v>
      </c>
      <c r="AM5822" s="94" t="str">
        <f t="shared" si="323"/>
        <v>6/17 Log Off</v>
      </c>
      <c r="AN5822" s="172">
        <v>45825.458796296298</v>
      </c>
      <c r="AO5822" s="69" t="s">
        <v>268</v>
      </c>
      <c r="AP5822" s="69" t="s">
        <v>1913</v>
      </c>
      <c r="AQ5822" s="69" t="s">
        <v>268</v>
      </c>
      <c r="AR5822" s="69" t="s">
        <v>1917</v>
      </c>
    </row>
    <row r="5823" spans="36:44" ht="14.4">
      <c r="AJ5823" s="26" t="str">
        <f>VLOOKUP(AQ5823,'user list'!A:B,2,0)</f>
        <v>SSDD</v>
      </c>
      <c r="AK5823" s="26">
        <f t="shared" si="321"/>
        <v>6</v>
      </c>
      <c r="AL5823" s="26">
        <f t="shared" si="322"/>
        <v>17</v>
      </c>
      <c r="AM5823" s="94" t="str">
        <f t="shared" si="323"/>
        <v>6/17 Log Off</v>
      </c>
      <c r="AN5823" s="172">
        <v>45825.459050925929</v>
      </c>
      <c r="AO5823" s="69" t="s">
        <v>273</v>
      </c>
      <c r="AP5823" s="69" t="s">
        <v>1913</v>
      </c>
      <c r="AQ5823" s="69" t="s">
        <v>273</v>
      </c>
      <c r="AR5823" s="69" t="s">
        <v>1917</v>
      </c>
    </row>
    <row r="5824" spans="36:44" ht="14.4">
      <c r="AJ5824" s="26" t="str">
        <f>VLOOKUP(AQ5824,'user list'!A:B,2,0)</f>
        <v>SSDD</v>
      </c>
      <c r="AK5824" s="26">
        <f t="shared" si="321"/>
        <v>6</v>
      </c>
      <c r="AL5824" s="26">
        <f t="shared" si="322"/>
        <v>17</v>
      </c>
      <c r="AM5824" s="94" t="str">
        <f t="shared" si="323"/>
        <v>6/17 Log In</v>
      </c>
      <c r="AN5824" s="172">
        <v>45825.459282407406</v>
      </c>
      <c r="AO5824" s="69" t="s">
        <v>273</v>
      </c>
      <c r="AP5824" s="69" t="s">
        <v>1913</v>
      </c>
      <c r="AQ5824" s="69" t="s">
        <v>273</v>
      </c>
      <c r="AR5824" s="69" t="s">
        <v>1916</v>
      </c>
    </row>
    <row r="5825" spans="36:44" ht="14.4">
      <c r="AJ5825" s="26" t="str">
        <f>VLOOKUP(AQ5825,'user list'!A:B,2,0)</f>
        <v>TFCOPRISS</v>
      </c>
      <c r="AK5825" s="26">
        <f t="shared" si="321"/>
        <v>6</v>
      </c>
      <c r="AL5825" s="26">
        <f t="shared" si="322"/>
        <v>17</v>
      </c>
      <c r="AM5825" s="94" t="str">
        <f t="shared" si="323"/>
        <v>6/17 Log Off</v>
      </c>
      <c r="AN5825" s="172">
        <v>45825.459513888891</v>
      </c>
      <c r="AO5825" s="69" t="s">
        <v>274</v>
      </c>
      <c r="AP5825" s="69" t="s">
        <v>1913</v>
      </c>
      <c r="AQ5825" s="69" t="s">
        <v>274</v>
      </c>
      <c r="AR5825" s="69" t="s">
        <v>1917</v>
      </c>
    </row>
    <row r="5826" spans="36:44" ht="14.4">
      <c r="AJ5826" s="26" t="str">
        <f>VLOOKUP(AQ5826,'user list'!A:B,2,0)</f>
        <v>TFCOPRISS</v>
      </c>
      <c r="AK5826" s="26">
        <f t="shared" si="321"/>
        <v>6</v>
      </c>
      <c r="AL5826" s="26">
        <f t="shared" si="322"/>
        <v>17</v>
      </c>
      <c r="AM5826" s="94" t="str">
        <f t="shared" si="323"/>
        <v>6/17 Log In</v>
      </c>
      <c r="AN5826" s="172">
        <v>45825.460972222223</v>
      </c>
      <c r="AO5826" s="69" t="s">
        <v>274</v>
      </c>
      <c r="AP5826" s="69" t="s">
        <v>1913</v>
      </c>
      <c r="AQ5826" s="69" t="s">
        <v>274</v>
      </c>
      <c r="AR5826" s="69" t="s">
        <v>1916</v>
      </c>
    </row>
    <row r="5827" spans="36:44" ht="14.4">
      <c r="AJ5827" s="26" t="str">
        <f>VLOOKUP(AQ5827,'user list'!A:B,2,0)</f>
        <v>TFCOPRISS</v>
      </c>
      <c r="AK5827" s="26">
        <f t="shared" si="321"/>
        <v>6</v>
      </c>
      <c r="AL5827" s="26">
        <f t="shared" si="322"/>
        <v>17</v>
      </c>
      <c r="AM5827" s="94" t="str">
        <f t="shared" si="323"/>
        <v>6/17 Log In</v>
      </c>
      <c r="AN5827" s="172">
        <v>45825.461030092592</v>
      </c>
      <c r="AO5827" s="69" t="s">
        <v>274</v>
      </c>
      <c r="AP5827" s="69" t="s">
        <v>1913</v>
      </c>
      <c r="AQ5827" s="69" t="s">
        <v>274</v>
      </c>
      <c r="AR5827" s="69" t="s">
        <v>1916</v>
      </c>
    </row>
    <row r="5828" spans="36:44" ht="14.4">
      <c r="AJ5828" s="26" t="str">
        <f>VLOOKUP(AQ5828,'user list'!A:B,2,0)</f>
        <v>OSM</v>
      </c>
      <c r="AK5828" s="26">
        <f t="shared" si="321"/>
        <v>6</v>
      </c>
      <c r="AL5828" s="26">
        <f t="shared" si="322"/>
        <v>17</v>
      </c>
      <c r="AM5828" s="94" t="str">
        <f t="shared" si="323"/>
        <v>6/17 Log In</v>
      </c>
      <c r="AN5828" s="172">
        <v>45825.461435185185</v>
      </c>
      <c r="AO5828" s="69" t="s">
        <v>254</v>
      </c>
      <c r="AP5828" s="69" t="s">
        <v>1913</v>
      </c>
      <c r="AQ5828" s="69" t="s">
        <v>254</v>
      </c>
      <c r="AR5828" s="69" t="s">
        <v>1916</v>
      </c>
    </row>
    <row r="5829" spans="36:44" ht="14.4">
      <c r="AJ5829" s="26" t="str">
        <f>VLOOKUP(AQ5829,'user list'!A:B,2,0)</f>
        <v>OSM</v>
      </c>
      <c r="AK5829" s="26">
        <f t="shared" si="321"/>
        <v>6</v>
      </c>
      <c r="AL5829" s="26">
        <f t="shared" si="322"/>
        <v>17</v>
      </c>
      <c r="AM5829" s="94" t="str">
        <f t="shared" si="323"/>
        <v>6/17 Log Off</v>
      </c>
      <c r="AN5829" s="172">
        <v>45825.461527777778</v>
      </c>
      <c r="AO5829" s="69" t="s">
        <v>254</v>
      </c>
      <c r="AP5829" s="69" t="s">
        <v>1913</v>
      </c>
      <c r="AQ5829" s="69" t="s">
        <v>254</v>
      </c>
      <c r="AR5829" s="69" t="s">
        <v>1917</v>
      </c>
    </row>
    <row r="5830" spans="36:44" ht="14.4">
      <c r="AJ5830" s="26" t="str">
        <f>VLOOKUP(AQ5830,'user list'!A:B,2,0)</f>
        <v>OSM</v>
      </c>
      <c r="AK5830" s="26">
        <f t="shared" si="321"/>
        <v>6</v>
      </c>
      <c r="AL5830" s="26">
        <f t="shared" si="322"/>
        <v>17</v>
      </c>
      <c r="AM5830" s="94" t="str">
        <f t="shared" si="323"/>
        <v>6/17 Log In</v>
      </c>
      <c r="AN5830" s="172">
        <v>45825.463113425925</v>
      </c>
      <c r="AO5830" s="69" t="s">
        <v>254</v>
      </c>
      <c r="AP5830" s="69" t="s">
        <v>1913</v>
      </c>
      <c r="AQ5830" s="69" t="s">
        <v>254</v>
      </c>
      <c r="AR5830" s="69" t="s">
        <v>1916</v>
      </c>
    </row>
    <row r="5831" spans="36:44" ht="14.4">
      <c r="AJ5831" s="26" t="str">
        <f>VLOOKUP(AQ5831,'user list'!A:B,2,0)</f>
        <v>CVD</v>
      </c>
      <c r="AK5831" s="26">
        <f t="shared" si="321"/>
        <v>6</v>
      </c>
      <c r="AL5831" s="26">
        <f t="shared" si="322"/>
        <v>17</v>
      </c>
      <c r="AM5831" s="94" t="str">
        <f t="shared" si="323"/>
        <v>6/17 Log Off</v>
      </c>
      <c r="AN5831" s="172">
        <v>45825.466354166667</v>
      </c>
      <c r="AO5831" s="69" t="s">
        <v>208</v>
      </c>
      <c r="AP5831" s="69" t="s">
        <v>1913</v>
      </c>
      <c r="AQ5831" s="69" t="s">
        <v>208</v>
      </c>
      <c r="AR5831" s="69" t="s">
        <v>1917</v>
      </c>
    </row>
    <row r="5832" spans="36:44" ht="14.4">
      <c r="AJ5832" s="26" t="str">
        <f>VLOOKUP(AQ5832,'user list'!A:B,2,0)</f>
        <v>CVD</v>
      </c>
      <c r="AK5832" s="26">
        <f t="shared" si="321"/>
        <v>6</v>
      </c>
      <c r="AL5832" s="26">
        <f t="shared" si="322"/>
        <v>17</v>
      </c>
      <c r="AM5832" s="94" t="str">
        <f t="shared" si="323"/>
        <v>6/17 Log In</v>
      </c>
      <c r="AN5832" s="172">
        <v>45825.467129629629</v>
      </c>
      <c r="AO5832" s="69" t="s">
        <v>208</v>
      </c>
      <c r="AP5832" s="69" t="s">
        <v>1913</v>
      </c>
      <c r="AQ5832" s="69" t="s">
        <v>208</v>
      </c>
      <c r="AR5832" s="69" t="s">
        <v>1916</v>
      </c>
    </row>
    <row r="5833" spans="36:44" ht="14.4">
      <c r="AJ5833" s="26" t="str">
        <f>VLOOKUP(AQ5833,'user list'!A:B,2,0)</f>
        <v>CPDD</v>
      </c>
      <c r="AK5833" s="26">
        <f t="shared" si="321"/>
        <v>6</v>
      </c>
      <c r="AL5833" s="26">
        <f t="shared" si="322"/>
        <v>17</v>
      </c>
      <c r="AM5833" s="94" t="str">
        <f t="shared" si="323"/>
        <v>6/17 Log Off</v>
      </c>
      <c r="AN5833" s="172">
        <v>45825.467488425929</v>
      </c>
      <c r="AO5833" s="69" t="s">
        <v>205</v>
      </c>
      <c r="AP5833" s="69" t="s">
        <v>1913</v>
      </c>
      <c r="AQ5833" s="69" t="s">
        <v>205</v>
      </c>
      <c r="AR5833" s="69" t="s">
        <v>1917</v>
      </c>
    </row>
    <row r="5834" spans="36:44" ht="14.4">
      <c r="AJ5834" s="26" t="str">
        <f>VLOOKUP(AQ5834,'user list'!A:B,2,0)</f>
        <v>DOE</v>
      </c>
      <c r="AK5834" s="26">
        <f t="shared" si="321"/>
        <v>6</v>
      </c>
      <c r="AL5834" s="26">
        <f t="shared" si="322"/>
        <v>17</v>
      </c>
      <c r="AM5834" s="94" t="str">
        <f t="shared" si="323"/>
        <v>6/17 Log In</v>
      </c>
      <c r="AN5834" s="172">
        <v>45825.468321759261</v>
      </c>
      <c r="AO5834" s="69" t="s">
        <v>211</v>
      </c>
      <c r="AP5834" s="69" t="s">
        <v>1913</v>
      </c>
      <c r="AQ5834" s="69" t="s">
        <v>211</v>
      </c>
      <c r="AR5834" s="69" t="s">
        <v>1916</v>
      </c>
    </row>
    <row r="5835" spans="36:44" ht="14.4">
      <c r="AJ5835" s="26" t="str">
        <f>VLOOKUP(AQ5835,'user list'!A:B,2,0)</f>
        <v>CArD</v>
      </c>
      <c r="AK5835" s="26">
        <f t="shared" si="321"/>
        <v>6</v>
      </c>
      <c r="AL5835" s="26">
        <f t="shared" si="322"/>
        <v>17</v>
      </c>
      <c r="AM5835" s="94" t="str">
        <f t="shared" si="323"/>
        <v>6/17 Log In</v>
      </c>
      <c r="AN5835" s="172">
        <v>45825.469907407409</v>
      </c>
      <c r="AO5835" s="69" t="s">
        <v>277</v>
      </c>
      <c r="AP5835" s="69" t="s">
        <v>1913</v>
      </c>
      <c r="AQ5835" s="69" t="s">
        <v>277</v>
      </c>
      <c r="AR5835" s="69" t="s">
        <v>1916</v>
      </c>
    </row>
    <row r="5836" spans="36:44" ht="14.4">
      <c r="AJ5836" s="26" t="str">
        <f>VLOOKUP(AQ5836,'user list'!A:B,2,0)</f>
        <v>QCBAS</v>
      </c>
      <c r="AK5836" s="26">
        <f t="shared" si="321"/>
        <v>6</v>
      </c>
      <c r="AL5836" s="26">
        <f t="shared" si="322"/>
        <v>17</v>
      </c>
      <c r="AM5836" s="94" t="str">
        <f t="shared" si="323"/>
        <v>6/17 Log In</v>
      </c>
      <c r="AN5836" s="172">
        <v>45825.470231481479</v>
      </c>
      <c r="AO5836" s="69" t="s">
        <v>263</v>
      </c>
      <c r="AP5836" s="69" t="s">
        <v>1913</v>
      </c>
      <c r="AQ5836" s="69" t="s">
        <v>263</v>
      </c>
      <c r="AR5836" s="69" t="s">
        <v>1916</v>
      </c>
    </row>
    <row r="5837" spans="36:44" ht="14.4">
      <c r="AJ5837" s="26" t="str">
        <f>VLOOKUP(AQ5837,'user list'!A:B,2,0)</f>
        <v>OCA</v>
      </c>
      <c r="AK5837" s="26">
        <f t="shared" si="321"/>
        <v>6</v>
      </c>
      <c r="AL5837" s="26">
        <f t="shared" si="322"/>
        <v>17</v>
      </c>
      <c r="AM5837" s="94" t="str">
        <f t="shared" si="323"/>
        <v>6/17 Log Off</v>
      </c>
      <c r="AN5837" s="172">
        <v>45825.47079861111</v>
      </c>
      <c r="AO5837" s="69" t="s">
        <v>227</v>
      </c>
      <c r="AP5837" s="69" t="s">
        <v>1913</v>
      </c>
      <c r="AQ5837" s="69" t="s">
        <v>227</v>
      </c>
      <c r="AR5837" s="69" t="s">
        <v>1917</v>
      </c>
    </row>
    <row r="5838" spans="36:44" ht="14.4">
      <c r="AJ5838" s="26" t="str">
        <f>VLOOKUP(AQ5838,'user list'!A:B,2,0)</f>
        <v>MDAD</v>
      </c>
      <c r="AK5838" s="26">
        <f t="shared" si="321"/>
        <v>6</v>
      </c>
      <c r="AL5838" s="26">
        <f t="shared" si="322"/>
        <v>17</v>
      </c>
      <c r="AM5838" s="94" t="str">
        <f t="shared" si="323"/>
        <v>6/17 Log Off</v>
      </c>
      <c r="AN5838" s="172">
        <v>45825.474340277775</v>
      </c>
      <c r="AO5838" s="69" t="s">
        <v>223</v>
      </c>
      <c r="AP5838" s="69" t="s">
        <v>1913</v>
      </c>
      <c r="AQ5838" s="69" t="s">
        <v>223</v>
      </c>
      <c r="AR5838" s="69" t="s">
        <v>1917</v>
      </c>
    </row>
    <row r="5839" spans="36:44" ht="14.4">
      <c r="AJ5839" s="26" t="str">
        <f>VLOOKUP(AQ5839,'user list'!A:B,2,0)</f>
        <v>LEDIPO</v>
      </c>
      <c r="AK5839" s="26">
        <f t="shared" si="321"/>
        <v>6</v>
      </c>
      <c r="AL5839" s="26">
        <f t="shared" si="322"/>
        <v>17</v>
      </c>
      <c r="AM5839" s="94" t="str">
        <f t="shared" si="323"/>
        <v>6/17 Log In</v>
      </c>
      <c r="AN5839" s="172">
        <v>45825.474803240744</v>
      </c>
      <c r="AO5839" s="69" t="s">
        <v>222</v>
      </c>
      <c r="AP5839" s="69" t="s">
        <v>1913</v>
      </c>
      <c r="AQ5839" s="69" t="s">
        <v>222</v>
      </c>
      <c r="AR5839" s="69" t="s">
        <v>1916</v>
      </c>
    </row>
    <row r="5840" spans="36:44" ht="14.4">
      <c r="AJ5840" s="26" t="str">
        <f>VLOOKUP(AQ5840,'user list'!A:B,2,0)</f>
        <v>OSM</v>
      </c>
      <c r="AK5840" s="26">
        <f t="shared" si="321"/>
        <v>6</v>
      </c>
      <c r="AL5840" s="26">
        <f t="shared" si="322"/>
        <v>17</v>
      </c>
      <c r="AM5840" s="94" t="str">
        <f t="shared" si="323"/>
        <v>6/17 Log Off</v>
      </c>
      <c r="AN5840" s="172">
        <v>45825.474872685183</v>
      </c>
      <c r="AO5840" s="69" t="s">
        <v>254</v>
      </c>
      <c r="AP5840" s="69" t="s">
        <v>1913</v>
      </c>
      <c r="AQ5840" s="69" t="s">
        <v>254</v>
      </c>
      <c r="AR5840" s="69" t="s">
        <v>1917</v>
      </c>
    </row>
    <row r="5841" spans="36:44" ht="14.4">
      <c r="AJ5841" s="26" t="str">
        <f>VLOOKUP(AQ5841,'user list'!A:B,2,0)</f>
        <v>OSM</v>
      </c>
      <c r="AK5841" s="26">
        <f t="shared" si="321"/>
        <v>6</v>
      </c>
      <c r="AL5841" s="26">
        <f t="shared" si="322"/>
        <v>17</v>
      </c>
      <c r="AM5841" s="94" t="str">
        <f t="shared" si="323"/>
        <v>6/17 Log In</v>
      </c>
      <c r="AN5841" s="172">
        <v>45825.475219907406</v>
      </c>
      <c r="AO5841" s="69" t="s">
        <v>254</v>
      </c>
      <c r="AP5841" s="69" t="s">
        <v>1913</v>
      </c>
      <c r="AQ5841" s="69" t="s">
        <v>254</v>
      </c>
      <c r="AR5841" s="69" t="s">
        <v>1916</v>
      </c>
    </row>
    <row r="5842" spans="36:44" ht="14.4">
      <c r="AJ5842" s="26" t="str">
        <f>VLOOKUP(AQ5842,'user list'!A:B,2,0)</f>
        <v>Admin</v>
      </c>
      <c r="AK5842" s="26">
        <f t="shared" si="321"/>
        <v>6</v>
      </c>
      <c r="AL5842" s="26">
        <f t="shared" si="322"/>
        <v>17</v>
      </c>
      <c r="AM5842" s="94" t="str">
        <f t="shared" si="323"/>
        <v>6/17 Log In</v>
      </c>
      <c r="AN5842" s="172">
        <v>45825.476701388892</v>
      </c>
      <c r="AO5842" s="69" t="s">
        <v>186</v>
      </c>
      <c r="AP5842" s="69" t="s">
        <v>1913</v>
      </c>
      <c r="AQ5842" s="69" t="s">
        <v>186</v>
      </c>
      <c r="AR5842" s="69" t="s">
        <v>1916</v>
      </c>
    </row>
    <row r="5843" spans="36:44" ht="14.4">
      <c r="AJ5843" s="26" t="str">
        <f>VLOOKUP(AQ5843,'user list'!A:B,2,0)</f>
        <v>OSM</v>
      </c>
      <c r="AK5843" s="26">
        <f t="shared" si="321"/>
        <v>6</v>
      </c>
      <c r="AL5843" s="26">
        <f t="shared" si="322"/>
        <v>17</v>
      </c>
      <c r="AM5843" s="94" t="str">
        <f t="shared" si="323"/>
        <v>6/17 Log In</v>
      </c>
      <c r="AN5843" s="172">
        <v>45825.476805555554</v>
      </c>
      <c r="AO5843" s="69" t="s">
        <v>254</v>
      </c>
      <c r="AP5843" s="69" t="s">
        <v>1913</v>
      </c>
      <c r="AQ5843" s="69" t="s">
        <v>254</v>
      </c>
      <c r="AR5843" s="69" t="s">
        <v>1916</v>
      </c>
    </row>
    <row r="5844" spans="36:44" ht="14.4">
      <c r="AJ5844" s="26" t="str">
        <f>VLOOKUP(AQ5844,'user list'!A:B,2,0)</f>
        <v>HCDRD</v>
      </c>
      <c r="AK5844" s="26">
        <f t="shared" si="321"/>
        <v>6</v>
      </c>
      <c r="AL5844" s="26">
        <f t="shared" si="322"/>
        <v>17</v>
      </c>
      <c r="AM5844" s="94" t="str">
        <f t="shared" si="323"/>
        <v>6/17 Log Off</v>
      </c>
      <c r="AN5844" s="172">
        <v>45825.477881944447</v>
      </c>
      <c r="AO5844" s="69" t="s">
        <v>216</v>
      </c>
      <c r="AP5844" s="69" t="s">
        <v>1913</v>
      </c>
      <c r="AQ5844" s="69" t="s">
        <v>216</v>
      </c>
      <c r="AR5844" s="69" t="s">
        <v>1917</v>
      </c>
    </row>
    <row r="5845" spans="36:44" ht="14.4">
      <c r="AJ5845" s="26" t="str">
        <f>VLOOKUP(AQ5845,'user list'!A:B,2,0)</f>
        <v>HCDRD</v>
      </c>
      <c r="AK5845" s="26">
        <f t="shared" si="321"/>
        <v>6</v>
      </c>
      <c r="AL5845" s="26">
        <f t="shared" si="322"/>
        <v>17</v>
      </c>
      <c r="AM5845" s="94" t="str">
        <f t="shared" si="323"/>
        <v>6/17 Log In</v>
      </c>
      <c r="AN5845" s="172">
        <v>45825.477951388886</v>
      </c>
      <c r="AO5845" s="69" t="s">
        <v>216</v>
      </c>
      <c r="AP5845" s="69" t="s">
        <v>1913</v>
      </c>
      <c r="AQ5845" s="69" t="s">
        <v>216</v>
      </c>
      <c r="AR5845" s="69" t="s">
        <v>1916</v>
      </c>
    </row>
    <row r="5846" spans="36:44" ht="14.4">
      <c r="AJ5846" s="26" t="str">
        <f>VLOOKUP(AQ5846,'user list'!A:B,2,0)</f>
        <v>CAD</v>
      </c>
      <c r="AK5846" s="26">
        <f t="shared" si="321"/>
        <v>6</v>
      </c>
      <c r="AL5846" s="26">
        <f t="shared" si="322"/>
        <v>17</v>
      </c>
      <c r="AM5846" s="94" t="str">
        <f t="shared" si="323"/>
        <v>6/17 Log Off</v>
      </c>
      <c r="AN5846" s="172">
        <v>45825.479872685188</v>
      </c>
      <c r="AO5846" s="69" t="s">
        <v>196</v>
      </c>
      <c r="AP5846" s="69" t="s">
        <v>1913</v>
      </c>
      <c r="AQ5846" s="69" t="s">
        <v>196</v>
      </c>
      <c r="AR5846" s="69" t="s">
        <v>1917</v>
      </c>
    </row>
    <row r="5847" spans="36:44" ht="14.4">
      <c r="AJ5847" s="26" t="str">
        <f>VLOOKUP(AQ5847,'user list'!A:B,2,0)</f>
        <v>CAD</v>
      </c>
      <c r="AK5847" s="26">
        <f t="shared" si="321"/>
        <v>6</v>
      </c>
      <c r="AL5847" s="26">
        <f t="shared" si="322"/>
        <v>17</v>
      </c>
      <c r="AM5847" s="94" t="str">
        <f t="shared" si="323"/>
        <v>6/17 Log In</v>
      </c>
      <c r="AN5847" s="172">
        <v>45825.479953703703</v>
      </c>
      <c r="AO5847" s="69" t="s">
        <v>196</v>
      </c>
      <c r="AP5847" s="69" t="s">
        <v>1913</v>
      </c>
      <c r="AQ5847" s="69" t="s">
        <v>196</v>
      </c>
      <c r="AR5847" s="69" t="s">
        <v>1916</v>
      </c>
    </row>
    <row r="5848" spans="36:44" ht="14.4">
      <c r="AJ5848" s="26" t="str">
        <f>VLOOKUP(AQ5848,'user list'!A:B,2,0)</f>
        <v>ADAAC</v>
      </c>
      <c r="AK5848" s="26">
        <f t="shared" si="321"/>
        <v>6</v>
      </c>
      <c r="AL5848" s="26">
        <f t="shared" si="322"/>
        <v>17</v>
      </c>
      <c r="AM5848" s="94" t="str">
        <f t="shared" si="323"/>
        <v>6/17 Log In</v>
      </c>
      <c r="AN5848" s="172">
        <v>45825.482951388891</v>
      </c>
      <c r="AO5848" s="69" t="s">
        <v>190</v>
      </c>
      <c r="AP5848" s="69" t="s">
        <v>1913</v>
      </c>
      <c r="AQ5848" s="69" t="s">
        <v>190</v>
      </c>
      <c r="AR5848" s="69" t="s">
        <v>1916</v>
      </c>
    </row>
    <row r="5849" spans="36:44" ht="14.4">
      <c r="AJ5849" s="26" t="str">
        <f>VLOOKUP(AQ5849,'user list'!A:B,2,0)</f>
        <v>CArD</v>
      </c>
      <c r="AK5849" s="26">
        <f t="shared" si="321"/>
        <v>6</v>
      </c>
      <c r="AL5849" s="26">
        <f t="shared" si="322"/>
        <v>17</v>
      </c>
      <c r="AM5849" s="94" t="str">
        <f t="shared" si="323"/>
        <v>6/17 Log Off</v>
      </c>
      <c r="AN5849" s="172">
        <v>45825.484305555554</v>
      </c>
      <c r="AO5849" s="69" t="s">
        <v>277</v>
      </c>
      <c r="AP5849" s="69" t="s">
        <v>1913</v>
      </c>
      <c r="AQ5849" s="69" t="s">
        <v>277</v>
      </c>
      <c r="AR5849" s="69" t="s">
        <v>1917</v>
      </c>
    </row>
    <row r="5850" spans="36:44" ht="14.4">
      <c r="AJ5850" s="26" t="str">
        <f>VLOOKUP(AQ5850,'user list'!A:B,2,0)</f>
        <v>DOE</v>
      </c>
      <c r="AK5850" s="26">
        <f t="shared" si="321"/>
        <v>6</v>
      </c>
      <c r="AL5850" s="26">
        <f t="shared" si="322"/>
        <v>17</v>
      </c>
      <c r="AM5850" s="94" t="str">
        <f t="shared" si="323"/>
        <v>6/17 Log In</v>
      </c>
      <c r="AN5850" s="172">
        <v>45825.485312500001</v>
      </c>
      <c r="AO5850" s="69" t="s">
        <v>211</v>
      </c>
      <c r="AP5850" s="69" t="s">
        <v>1913</v>
      </c>
      <c r="AQ5850" s="69" t="s">
        <v>211</v>
      </c>
      <c r="AR5850" s="69" t="s">
        <v>1916</v>
      </c>
    </row>
    <row r="5851" spans="36:44" ht="14.4">
      <c r="AJ5851" s="26" t="str">
        <f>VLOOKUP(AQ5851,'user list'!A:B,2,0)</f>
        <v>PDAO</v>
      </c>
      <c r="AK5851" s="26">
        <f t="shared" si="321"/>
        <v>6</v>
      </c>
      <c r="AL5851" s="26">
        <f t="shared" si="322"/>
        <v>17</v>
      </c>
      <c r="AM5851" s="94" t="str">
        <f t="shared" si="323"/>
        <v>6/17 Log In</v>
      </c>
      <c r="AN5851" s="172">
        <v>45825.485891203702</v>
      </c>
      <c r="AO5851" s="69" t="s">
        <v>258</v>
      </c>
      <c r="AP5851" s="69" t="s">
        <v>1913</v>
      </c>
      <c r="AQ5851" s="69" t="s">
        <v>258</v>
      </c>
      <c r="AR5851" s="69" t="s">
        <v>1916</v>
      </c>
    </row>
    <row r="5852" spans="36:44" ht="14.4">
      <c r="AJ5852" s="26" t="str">
        <f>VLOOKUP(AQ5852,'user list'!A:B,2,0)</f>
        <v>Admin</v>
      </c>
      <c r="AK5852" s="26">
        <f t="shared" si="321"/>
        <v>6</v>
      </c>
      <c r="AL5852" s="26">
        <f t="shared" si="322"/>
        <v>17</v>
      </c>
      <c r="AM5852" s="94" t="str">
        <f t="shared" si="323"/>
        <v>6/17 Log In</v>
      </c>
      <c r="AN5852" s="172">
        <v>45825.486793981479</v>
      </c>
      <c r="AO5852" s="69" t="s">
        <v>186</v>
      </c>
      <c r="AP5852" s="69" t="s">
        <v>1913</v>
      </c>
      <c r="AQ5852" s="69" t="s">
        <v>186</v>
      </c>
      <c r="AR5852" s="69" t="s">
        <v>1916</v>
      </c>
    </row>
    <row r="5853" spans="36:44" ht="14.4">
      <c r="AJ5853" s="26" t="str">
        <f>VLOOKUP(AQ5853,'user list'!A:B,2,0)</f>
        <v>Admin</v>
      </c>
      <c r="AK5853" s="26">
        <f t="shared" si="321"/>
        <v>6</v>
      </c>
      <c r="AL5853" s="26">
        <f t="shared" si="322"/>
        <v>17</v>
      </c>
      <c r="AM5853" s="94" t="str">
        <f t="shared" si="323"/>
        <v>6/17 Log In</v>
      </c>
      <c r="AN5853" s="172">
        <v>45825.486793981479</v>
      </c>
      <c r="AO5853" s="69" t="s">
        <v>186</v>
      </c>
      <c r="AP5853" s="69" t="s">
        <v>1913</v>
      </c>
      <c r="AQ5853" s="69" t="s">
        <v>186</v>
      </c>
      <c r="AR5853" s="69" t="s">
        <v>1916</v>
      </c>
    </row>
    <row r="5854" spans="36:44" ht="14.4">
      <c r="AJ5854" s="26" t="str">
        <f>VLOOKUP(AQ5854,'user list'!A:B,2,0)</f>
        <v>ADAAC</v>
      </c>
      <c r="AK5854" s="26">
        <f t="shared" si="321"/>
        <v>6</v>
      </c>
      <c r="AL5854" s="26">
        <f t="shared" si="322"/>
        <v>17</v>
      </c>
      <c r="AM5854" s="94" t="str">
        <f t="shared" si="323"/>
        <v>6/17 Log Off</v>
      </c>
      <c r="AN5854" s="172">
        <v>45825.486944444441</v>
      </c>
      <c r="AO5854" s="69" t="s">
        <v>190</v>
      </c>
      <c r="AP5854" s="69" t="s">
        <v>1913</v>
      </c>
      <c r="AQ5854" s="69" t="s">
        <v>190</v>
      </c>
      <c r="AR5854" s="69" t="s">
        <v>1917</v>
      </c>
    </row>
    <row r="5855" spans="36:44" ht="14.4">
      <c r="AJ5855" s="26" t="str">
        <f>VLOOKUP(AQ5855,'user list'!A:B,2,0)</f>
        <v>QCPL</v>
      </c>
      <c r="AK5855" s="26">
        <f t="shared" si="321"/>
        <v>6</v>
      </c>
      <c r="AL5855" s="26">
        <f t="shared" si="322"/>
        <v>17</v>
      </c>
      <c r="AM5855" s="94" t="str">
        <f t="shared" si="323"/>
        <v>6/17 Log In</v>
      </c>
      <c r="AN5855" s="172">
        <v>45825.487013888887</v>
      </c>
      <c r="AO5855" s="69" t="s">
        <v>268</v>
      </c>
      <c r="AP5855" s="69" t="s">
        <v>1913</v>
      </c>
      <c r="AQ5855" s="69" t="s">
        <v>268</v>
      </c>
      <c r="AR5855" s="69" t="s">
        <v>1916</v>
      </c>
    </row>
    <row r="5856" spans="36:44" ht="14.4">
      <c r="AJ5856" s="26" t="str">
        <f>VLOOKUP(AQ5856,'user list'!A:B,2,0)</f>
        <v>QCYDO</v>
      </c>
      <c r="AK5856" s="26">
        <f t="shared" si="321"/>
        <v>6</v>
      </c>
      <c r="AL5856" s="26">
        <f t="shared" si="322"/>
        <v>17</v>
      </c>
      <c r="AM5856" s="94" t="str">
        <f t="shared" si="323"/>
        <v>6/17 Log Off</v>
      </c>
      <c r="AN5856" s="172">
        <v>45825.487650462965</v>
      </c>
      <c r="AO5856" s="69" t="s">
        <v>270</v>
      </c>
      <c r="AP5856" s="69" t="s">
        <v>1913</v>
      </c>
      <c r="AQ5856" s="69" t="s">
        <v>270</v>
      </c>
      <c r="AR5856" s="69" t="s">
        <v>1917</v>
      </c>
    </row>
    <row r="5857" spans="36:44" ht="14.4">
      <c r="AJ5857" s="26" t="str">
        <f>VLOOKUP(AQ5857,'user list'!A:B,2,0)</f>
        <v>QCYDO</v>
      </c>
      <c r="AK5857" s="26">
        <f t="shared" si="321"/>
        <v>6</v>
      </c>
      <c r="AL5857" s="26">
        <f t="shared" si="322"/>
        <v>17</v>
      </c>
      <c r="AM5857" s="94" t="str">
        <f t="shared" si="323"/>
        <v>6/17 Log In</v>
      </c>
      <c r="AN5857" s="172">
        <v>45825.487800925926</v>
      </c>
      <c r="AO5857" s="69" t="s">
        <v>270</v>
      </c>
      <c r="AP5857" s="69" t="s">
        <v>1913</v>
      </c>
      <c r="AQ5857" s="69" t="s">
        <v>270</v>
      </c>
      <c r="AR5857" s="69" t="s">
        <v>1916</v>
      </c>
    </row>
    <row r="5858" spans="36:44" ht="14.4">
      <c r="AJ5858" s="26" t="str">
        <f>VLOOKUP(AQ5858,'user list'!A:B,2,0)</f>
        <v>SBCDPO</v>
      </c>
      <c r="AK5858" s="26">
        <f t="shared" si="321"/>
        <v>6</v>
      </c>
      <c r="AL5858" s="26">
        <f t="shared" si="322"/>
        <v>17</v>
      </c>
      <c r="AM5858" s="94" t="str">
        <f t="shared" si="323"/>
        <v>6/17 Log Off</v>
      </c>
      <c r="AN5858" s="172">
        <v>45825.490682870368</v>
      </c>
      <c r="AO5858" s="69" t="s">
        <v>271</v>
      </c>
      <c r="AP5858" s="69" t="s">
        <v>1913</v>
      </c>
      <c r="AQ5858" s="69" t="s">
        <v>271</v>
      </c>
      <c r="AR5858" s="69" t="s">
        <v>1917</v>
      </c>
    </row>
    <row r="5859" spans="36:44" ht="14.4">
      <c r="AJ5859" s="26" t="str">
        <f>VLOOKUP(AQ5859,'user list'!A:B,2,0)</f>
        <v>SBCDPO</v>
      </c>
      <c r="AK5859" s="26">
        <f t="shared" ref="AK5859:AK5922" si="324">MONTH(AN5859)</f>
        <v>6</v>
      </c>
      <c r="AL5859" s="26">
        <f t="shared" ref="AL5859:AL5922" si="325">DAY(AN5859)</f>
        <v>17</v>
      </c>
      <c r="AM5859" s="94" t="str">
        <f t="shared" ref="AM5859:AM5922" si="326">AK5859&amp;"/"&amp;AL5859&amp;" "&amp;AR5859</f>
        <v>6/17 Log In</v>
      </c>
      <c r="AN5859" s="172">
        <v>45825.49082175926</v>
      </c>
      <c r="AO5859" s="69" t="s">
        <v>271</v>
      </c>
      <c r="AP5859" s="69" t="s">
        <v>1913</v>
      </c>
      <c r="AQ5859" s="69" t="s">
        <v>271</v>
      </c>
      <c r="AR5859" s="69" t="s">
        <v>1916</v>
      </c>
    </row>
    <row r="5860" spans="36:44" ht="14.4">
      <c r="AJ5860" s="26" t="str">
        <f>VLOOKUP(AQ5860,'user list'!A:B,2,0)</f>
        <v>LEDIPO</v>
      </c>
      <c r="AK5860" s="26">
        <f t="shared" si="324"/>
        <v>6</v>
      </c>
      <c r="AL5860" s="26">
        <f t="shared" si="325"/>
        <v>17</v>
      </c>
      <c r="AM5860" s="94" t="str">
        <f t="shared" si="326"/>
        <v>6/17 Log Off</v>
      </c>
      <c r="AN5860" s="172">
        <v>45825.497094907405</v>
      </c>
      <c r="AO5860" s="69" t="s">
        <v>222</v>
      </c>
      <c r="AP5860" s="69" t="s">
        <v>1913</v>
      </c>
      <c r="AQ5860" s="69" t="s">
        <v>222</v>
      </c>
      <c r="AR5860" s="69" t="s">
        <v>1917</v>
      </c>
    </row>
    <row r="5861" spans="36:44" ht="14.4">
      <c r="AJ5861" s="26" t="str">
        <f>VLOOKUP(AQ5861,'user list'!A:B,2,0)</f>
        <v>OSM</v>
      </c>
      <c r="AK5861" s="26">
        <f t="shared" si="324"/>
        <v>6</v>
      </c>
      <c r="AL5861" s="26">
        <f t="shared" si="325"/>
        <v>17</v>
      </c>
      <c r="AM5861" s="94" t="str">
        <f t="shared" si="326"/>
        <v>6/17 Log In</v>
      </c>
      <c r="AN5861" s="172">
        <v>45825.497129629628</v>
      </c>
      <c r="AO5861" s="69" t="s">
        <v>254</v>
      </c>
      <c r="AP5861" s="69" t="s">
        <v>1913</v>
      </c>
      <c r="AQ5861" s="69" t="s">
        <v>254</v>
      </c>
      <c r="AR5861" s="69" t="s">
        <v>1916</v>
      </c>
    </row>
    <row r="5862" spans="36:44" ht="14.4">
      <c r="AJ5862" s="26" t="str">
        <f>VLOOKUP(AQ5862,'user list'!A:B,2,0)</f>
        <v>QCPL</v>
      </c>
      <c r="AK5862" s="26">
        <f t="shared" si="324"/>
        <v>6</v>
      </c>
      <c r="AL5862" s="26">
        <f t="shared" si="325"/>
        <v>17</v>
      </c>
      <c r="AM5862" s="94" t="str">
        <f t="shared" si="326"/>
        <v>6/17 Log Off</v>
      </c>
      <c r="AN5862" s="172">
        <v>45825.499537037038</v>
      </c>
      <c r="AO5862" s="69" t="s">
        <v>268</v>
      </c>
      <c r="AP5862" s="69" t="s">
        <v>1913</v>
      </c>
      <c r="AQ5862" s="69" t="s">
        <v>268</v>
      </c>
      <c r="AR5862" s="69" t="s">
        <v>1917</v>
      </c>
    </row>
    <row r="5863" spans="36:44" ht="14.4">
      <c r="AJ5863" s="26" t="str">
        <f>VLOOKUP(AQ5863,'user list'!A:B,2,0)</f>
        <v>OCM</v>
      </c>
      <c r="AK5863" s="26">
        <f t="shared" si="324"/>
        <v>6</v>
      </c>
      <c r="AL5863" s="26">
        <f t="shared" si="325"/>
        <v>17</v>
      </c>
      <c r="AM5863" s="94" t="str">
        <f t="shared" si="326"/>
        <v>6/17 Log In</v>
      </c>
      <c r="AN5863" s="172">
        <v>45825.500717592593</v>
      </c>
      <c r="AO5863" s="69" t="s">
        <v>230</v>
      </c>
      <c r="AP5863" s="69" t="s">
        <v>1913</v>
      </c>
      <c r="AQ5863" s="69" t="s">
        <v>230</v>
      </c>
      <c r="AR5863" s="69" t="s">
        <v>1916</v>
      </c>
    </row>
    <row r="5864" spans="36:44" ht="14.4">
      <c r="AJ5864" s="26" t="str">
        <f>VLOOKUP(AQ5864,'user list'!A:B,2,0)</f>
        <v>ITDD</v>
      </c>
      <c r="AK5864" s="26">
        <f t="shared" si="324"/>
        <v>6</v>
      </c>
      <c r="AL5864" s="26">
        <f t="shared" si="325"/>
        <v>17</v>
      </c>
      <c r="AM5864" s="94" t="str">
        <f t="shared" si="326"/>
        <v>6/17 Log Off</v>
      </c>
      <c r="AN5864" s="172">
        <v>45825.501701388886</v>
      </c>
      <c r="AO5864" s="69" t="s">
        <v>219</v>
      </c>
      <c r="AP5864" s="69" t="s">
        <v>1913</v>
      </c>
      <c r="AQ5864" s="69" t="s">
        <v>219</v>
      </c>
      <c r="AR5864" s="69" t="s">
        <v>1917</v>
      </c>
    </row>
    <row r="5865" spans="36:44" ht="14.4">
      <c r="AJ5865" s="26" t="str">
        <f>VLOOKUP(AQ5865,'user list'!A:B,2,0)</f>
        <v>CTO</v>
      </c>
      <c r="AK5865" s="26">
        <f t="shared" si="324"/>
        <v>6</v>
      </c>
      <c r="AL5865" s="26">
        <f t="shared" si="325"/>
        <v>17</v>
      </c>
      <c r="AM5865" s="94" t="str">
        <f t="shared" si="326"/>
        <v>6/17 Log Off</v>
      </c>
      <c r="AN5865" s="172">
        <v>45825.501793981479</v>
      </c>
      <c r="AO5865" s="69" t="s">
        <v>207</v>
      </c>
      <c r="AP5865" s="69" t="s">
        <v>1913</v>
      </c>
      <c r="AQ5865" s="69" t="s">
        <v>207</v>
      </c>
      <c r="AR5865" s="69" t="s">
        <v>1917</v>
      </c>
    </row>
    <row r="5866" spans="36:44" ht="14.4">
      <c r="AJ5866" s="26" t="str">
        <f>VLOOKUP(AQ5866,'user list'!A:B,2,0)</f>
        <v>CTO</v>
      </c>
      <c r="AK5866" s="26">
        <f t="shared" si="324"/>
        <v>6</v>
      </c>
      <c r="AL5866" s="26">
        <f t="shared" si="325"/>
        <v>17</v>
      </c>
      <c r="AM5866" s="94" t="str">
        <f t="shared" si="326"/>
        <v>6/17 Log In</v>
      </c>
      <c r="AN5866" s="172">
        <v>45825.502002314817</v>
      </c>
      <c r="AO5866" s="69" t="s">
        <v>207</v>
      </c>
      <c r="AP5866" s="69" t="s">
        <v>1913</v>
      </c>
      <c r="AQ5866" s="69" t="s">
        <v>207</v>
      </c>
      <c r="AR5866" s="69" t="s">
        <v>1916</v>
      </c>
    </row>
    <row r="5867" spans="36:44" ht="14.4">
      <c r="AJ5867" s="26" t="str">
        <f>VLOOKUP(AQ5867,'user list'!A:B,2,0)</f>
        <v>Admin</v>
      </c>
      <c r="AK5867" s="26">
        <f t="shared" si="324"/>
        <v>6</v>
      </c>
      <c r="AL5867" s="26">
        <f t="shared" si="325"/>
        <v>17</v>
      </c>
      <c r="AM5867" s="94" t="str">
        <f t="shared" si="326"/>
        <v>6/17 Log In</v>
      </c>
      <c r="AN5867" s="172">
        <v>45825.502337962964</v>
      </c>
      <c r="AO5867" s="69" t="s">
        <v>186</v>
      </c>
      <c r="AP5867" s="69" t="s">
        <v>1913</v>
      </c>
      <c r="AQ5867" s="69" t="s">
        <v>186</v>
      </c>
      <c r="AR5867" s="69" t="s">
        <v>1916</v>
      </c>
    </row>
    <row r="5868" spans="36:44" ht="14.4">
      <c r="AJ5868" s="26" t="str">
        <f>VLOOKUP(AQ5868,'user list'!A:B,2,0)</f>
        <v>DOE</v>
      </c>
      <c r="AK5868" s="26">
        <f t="shared" si="324"/>
        <v>6</v>
      </c>
      <c r="AL5868" s="26">
        <f t="shared" si="325"/>
        <v>17</v>
      </c>
      <c r="AM5868" s="94" t="str">
        <f t="shared" si="326"/>
        <v>6/17 Log Off</v>
      </c>
      <c r="AN5868" s="172">
        <v>45825.503298611111</v>
      </c>
      <c r="AO5868" s="69" t="s">
        <v>212</v>
      </c>
      <c r="AP5868" s="69" t="s">
        <v>1913</v>
      </c>
      <c r="AQ5868" s="69" t="s">
        <v>212</v>
      </c>
      <c r="AR5868" s="69" t="s">
        <v>1917</v>
      </c>
    </row>
    <row r="5869" spans="36:44" ht="14.4">
      <c r="AJ5869" s="26" t="str">
        <f>VLOOKUP(AQ5869,'user list'!A:B,2,0)</f>
        <v>DOE</v>
      </c>
      <c r="AK5869" s="26">
        <f t="shared" si="324"/>
        <v>6</v>
      </c>
      <c r="AL5869" s="26">
        <f t="shared" si="325"/>
        <v>17</v>
      </c>
      <c r="AM5869" s="94" t="str">
        <f t="shared" si="326"/>
        <v>6/17 Log In</v>
      </c>
      <c r="AN5869" s="172">
        <v>45825.503368055557</v>
      </c>
      <c r="AO5869" s="69" t="s">
        <v>211</v>
      </c>
      <c r="AP5869" s="69" t="s">
        <v>1913</v>
      </c>
      <c r="AQ5869" s="69" t="s">
        <v>211</v>
      </c>
      <c r="AR5869" s="69" t="s">
        <v>1916</v>
      </c>
    </row>
    <row r="5870" spans="36:44" ht="14.4">
      <c r="AJ5870" s="26" t="str">
        <f>VLOOKUP(AQ5870,'user list'!A:B,2,0)</f>
        <v>OCM</v>
      </c>
      <c r="AK5870" s="26">
        <f t="shared" si="324"/>
        <v>6</v>
      </c>
      <c r="AL5870" s="26">
        <f t="shared" si="325"/>
        <v>17</v>
      </c>
      <c r="AM5870" s="94" t="str">
        <f t="shared" si="326"/>
        <v>6/17 Log In</v>
      </c>
      <c r="AN5870" s="172">
        <v>45825.504444444443</v>
      </c>
      <c r="AO5870" s="69" t="s">
        <v>232</v>
      </c>
      <c r="AP5870" s="69" t="s">
        <v>1913</v>
      </c>
      <c r="AQ5870" s="69" t="s">
        <v>232</v>
      </c>
      <c r="AR5870" s="69" t="s">
        <v>1916</v>
      </c>
    </row>
    <row r="5871" spans="36:44" ht="14.4">
      <c r="AJ5871" s="26" t="str">
        <f>VLOOKUP(AQ5871,'user list'!A:B,2,0)</f>
        <v>CGSD</v>
      </c>
      <c r="AK5871" s="26">
        <f t="shared" si="324"/>
        <v>6</v>
      </c>
      <c r="AL5871" s="26">
        <f t="shared" si="325"/>
        <v>17</v>
      </c>
      <c r="AM5871" s="94" t="str">
        <f t="shared" si="326"/>
        <v>6/17 Log Off</v>
      </c>
      <c r="AN5871" s="172">
        <v>45825.505960648145</v>
      </c>
      <c r="AO5871" s="69" t="s">
        <v>200</v>
      </c>
      <c r="AP5871" s="69" t="s">
        <v>1913</v>
      </c>
      <c r="AQ5871" s="69" t="s">
        <v>200</v>
      </c>
      <c r="AR5871" s="69" t="s">
        <v>1917</v>
      </c>
    </row>
    <row r="5872" spans="36:44" ht="14.4">
      <c r="AJ5872" s="26" t="str">
        <f>VLOOKUP(AQ5872,'user list'!A:B,2,0)</f>
        <v>PDAO</v>
      </c>
      <c r="AK5872" s="26">
        <f t="shared" si="324"/>
        <v>6</v>
      </c>
      <c r="AL5872" s="26">
        <f t="shared" si="325"/>
        <v>17</v>
      </c>
      <c r="AM5872" s="94" t="str">
        <f t="shared" si="326"/>
        <v>6/17 Log Off</v>
      </c>
      <c r="AN5872" s="172">
        <v>45825.506215277775</v>
      </c>
      <c r="AO5872" s="69" t="s">
        <v>258</v>
      </c>
      <c r="AP5872" s="69" t="s">
        <v>1913</v>
      </c>
      <c r="AQ5872" s="69" t="s">
        <v>258</v>
      </c>
      <c r="AR5872" s="69" t="s">
        <v>1917</v>
      </c>
    </row>
    <row r="5873" spans="36:44" ht="14.4">
      <c r="AJ5873" s="26" t="str">
        <f>VLOOKUP(AQ5873,'user list'!A:B,2,0)</f>
        <v>PDAO</v>
      </c>
      <c r="AK5873" s="26">
        <f t="shared" si="324"/>
        <v>6</v>
      </c>
      <c r="AL5873" s="26">
        <f t="shared" si="325"/>
        <v>17</v>
      </c>
      <c r="AM5873" s="94" t="str">
        <f t="shared" si="326"/>
        <v>6/17 Log In</v>
      </c>
      <c r="AN5873" s="172">
        <v>45825.506435185183</v>
      </c>
      <c r="AO5873" s="69" t="s">
        <v>258</v>
      </c>
      <c r="AP5873" s="69" t="s">
        <v>1913</v>
      </c>
      <c r="AQ5873" s="69" t="s">
        <v>258</v>
      </c>
      <c r="AR5873" s="69" t="s">
        <v>1916</v>
      </c>
    </row>
    <row r="5874" spans="36:44" ht="14.4">
      <c r="AJ5874" s="26" t="str">
        <f>VLOOKUP(AQ5874,'user list'!A:B,2,0)</f>
        <v>CVD</v>
      </c>
      <c r="AK5874" s="26">
        <f t="shared" si="324"/>
        <v>6</v>
      </c>
      <c r="AL5874" s="26">
        <f t="shared" si="325"/>
        <v>17</v>
      </c>
      <c r="AM5874" s="94" t="str">
        <f t="shared" si="326"/>
        <v>6/17 Log Off</v>
      </c>
      <c r="AN5874" s="172">
        <v>45825.507453703707</v>
      </c>
      <c r="AO5874" s="69" t="s">
        <v>208</v>
      </c>
      <c r="AP5874" s="69" t="s">
        <v>1913</v>
      </c>
      <c r="AQ5874" s="69" t="s">
        <v>208</v>
      </c>
      <c r="AR5874" s="69" t="s">
        <v>1917</v>
      </c>
    </row>
    <row r="5875" spans="36:44" ht="14.4">
      <c r="AJ5875" s="26" t="str">
        <f>VLOOKUP(AQ5875,'user list'!A:B,2,0)</f>
        <v>PESO</v>
      </c>
      <c r="AK5875" s="26">
        <f t="shared" si="324"/>
        <v>6</v>
      </c>
      <c r="AL5875" s="26">
        <f t="shared" si="325"/>
        <v>17</v>
      </c>
      <c r="AM5875" s="94" t="str">
        <f t="shared" si="326"/>
        <v>6/17 Log In</v>
      </c>
      <c r="AN5875" s="172">
        <v>45825.513321759259</v>
      </c>
      <c r="AO5875" s="69" t="s">
        <v>259</v>
      </c>
      <c r="AP5875" s="69" t="s">
        <v>1913</v>
      </c>
      <c r="AQ5875" s="69" t="s">
        <v>259</v>
      </c>
      <c r="AR5875" s="69" t="s">
        <v>1916</v>
      </c>
    </row>
    <row r="5876" spans="36:44" ht="14.4">
      <c r="AJ5876" s="26" t="str">
        <f>VLOOKUP(AQ5876,'user list'!A:B,2,0)</f>
        <v>CTO</v>
      </c>
      <c r="AK5876" s="26">
        <f t="shared" si="324"/>
        <v>6</v>
      </c>
      <c r="AL5876" s="26">
        <f t="shared" si="325"/>
        <v>17</v>
      </c>
      <c r="AM5876" s="94" t="str">
        <f t="shared" si="326"/>
        <v>6/17 Log Off</v>
      </c>
      <c r="AN5876" s="172">
        <v>45825.518263888887</v>
      </c>
      <c r="AO5876" s="69" t="s">
        <v>207</v>
      </c>
      <c r="AP5876" s="69" t="s">
        <v>1913</v>
      </c>
      <c r="AQ5876" s="69" t="s">
        <v>207</v>
      </c>
      <c r="AR5876" s="69" t="s">
        <v>1917</v>
      </c>
    </row>
    <row r="5877" spans="36:44" ht="14.4">
      <c r="AJ5877" s="26" t="str">
        <f>VLOOKUP(AQ5877,'user list'!A:B,2,0)</f>
        <v>CTO</v>
      </c>
      <c r="AK5877" s="26">
        <f t="shared" si="324"/>
        <v>6</v>
      </c>
      <c r="AL5877" s="26">
        <f t="shared" si="325"/>
        <v>17</v>
      </c>
      <c r="AM5877" s="94" t="str">
        <f t="shared" si="326"/>
        <v>6/17 Log In</v>
      </c>
      <c r="AN5877" s="172">
        <v>45825.518379629626</v>
      </c>
      <c r="AO5877" s="69" t="s">
        <v>207</v>
      </c>
      <c r="AP5877" s="69" t="s">
        <v>1913</v>
      </c>
      <c r="AQ5877" s="69" t="s">
        <v>207</v>
      </c>
      <c r="AR5877" s="69" t="s">
        <v>1916</v>
      </c>
    </row>
    <row r="5878" spans="36:44" ht="14.4">
      <c r="AJ5878" s="26" t="str">
        <f>VLOOKUP(AQ5878,'user list'!A:B,2,0)</f>
        <v>DOE</v>
      </c>
      <c r="AK5878" s="26">
        <f t="shared" si="324"/>
        <v>6</v>
      </c>
      <c r="AL5878" s="26">
        <f t="shared" si="325"/>
        <v>17</v>
      </c>
      <c r="AM5878" s="94" t="str">
        <f t="shared" si="326"/>
        <v>6/17 Log Off</v>
      </c>
      <c r="AN5878" s="172">
        <v>45825.521157407406</v>
      </c>
      <c r="AO5878" s="69" t="s">
        <v>211</v>
      </c>
      <c r="AP5878" s="69" t="s">
        <v>1913</v>
      </c>
      <c r="AQ5878" s="69" t="s">
        <v>211</v>
      </c>
      <c r="AR5878" s="69" t="s">
        <v>1917</v>
      </c>
    </row>
    <row r="5879" spans="36:44" ht="14.4">
      <c r="AJ5879" s="26" t="str">
        <f>VLOOKUP(AQ5879,'user list'!A:B,2,0)</f>
        <v>DOE</v>
      </c>
      <c r="AK5879" s="26">
        <f t="shared" si="324"/>
        <v>6</v>
      </c>
      <c r="AL5879" s="26">
        <f t="shared" si="325"/>
        <v>17</v>
      </c>
      <c r="AM5879" s="94" t="str">
        <f t="shared" si="326"/>
        <v>6/17 Log In</v>
      </c>
      <c r="AN5879" s="172">
        <v>45825.521238425928</v>
      </c>
      <c r="AO5879" s="69" t="s">
        <v>211</v>
      </c>
      <c r="AP5879" s="69" t="s">
        <v>1913</v>
      </c>
      <c r="AQ5879" s="69" t="s">
        <v>211</v>
      </c>
      <c r="AR5879" s="69" t="s">
        <v>1916</v>
      </c>
    </row>
    <row r="5880" spans="36:44" ht="14.4">
      <c r="AJ5880" s="26" t="str">
        <f>VLOOKUP(AQ5880,'user list'!A:B,2,0)</f>
        <v>ADAAC</v>
      </c>
      <c r="AK5880" s="26">
        <f t="shared" si="324"/>
        <v>6</v>
      </c>
      <c r="AL5880" s="26">
        <f t="shared" si="325"/>
        <v>17</v>
      </c>
      <c r="AM5880" s="94" t="str">
        <f t="shared" si="326"/>
        <v>6/17 Log In</v>
      </c>
      <c r="AN5880" s="172">
        <v>45825.528784722221</v>
      </c>
      <c r="AO5880" s="69" t="s">
        <v>190</v>
      </c>
      <c r="AP5880" s="69" t="s">
        <v>1913</v>
      </c>
      <c r="AQ5880" s="69" t="s">
        <v>190</v>
      </c>
      <c r="AR5880" s="69" t="s">
        <v>1916</v>
      </c>
    </row>
    <row r="5881" spans="36:44" ht="14.4">
      <c r="AJ5881" s="26" t="str">
        <f>VLOOKUP(AQ5881,'user list'!A:B,2,0)</f>
        <v>OCM</v>
      </c>
      <c r="AK5881" s="26">
        <f t="shared" si="324"/>
        <v>6</v>
      </c>
      <c r="AL5881" s="26">
        <f t="shared" si="325"/>
        <v>17</v>
      </c>
      <c r="AM5881" s="94" t="str">
        <f t="shared" si="326"/>
        <v>6/17 Log Off</v>
      </c>
      <c r="AN5881" s="172">
        <v>45825.532858796294</v>
      </c>
      <c r="AO5881" s="69" t="s">
        <v>232</v>
      </c>
      <c r="AP5881" s="69" t="s">
        <v>1913</v>
      </c>
      <c r="AQ5881" s="69" t="s">
        <v>232</v>
      </c>
      <c r="AR5881" s="69" t="s">
        <v>1917</v>
      </c>
    </row>
    <row r="5882" spans="36:44" ht="14.4">
      <c r="AJ5882" s="26" t="str">
        <f>VLOOKUP(AQ5882,'user list'!A:B,2,0)</f>
        <v>OSM</v>
      </c>
      <c r="AK5882" s="26">
        <f t="shared" si="324"/>
        <v>6</v>
      </c>
      <c r="AL5882" s="26">
        <f t="shared" si="325"/>
        <v>17</v>
      </c>
      <c r="AM5882" s="94" t="str">
        <f t="shared" si="326"/>
        <v>6/17 Log Off</v>
      </c>
      <c r="AN5882" s="172">
        <v>45825.535787037035</v>
      </c>
      <c r="AO5882" s="69" t="s">
        <v>254</v>
      </c>
      <c r="AP5882" s="69" t="s">
        <v>1913</v>
      </c>
      <c r="AQ5882" s="69" t="s">
        <v>254</v>
      </c>
      <c r="AR5882" s="69" t="s">
        <v>1917</v>
      </c>
    </row>
    <row r="5883" spans="36:44" ht="14.4">
      <c r="AJ5883" s="26" t="str">
        <f>VLOOKUP(AQ5883,'user list'!A:B,2,0)</f>
        <v>BPLD</v>
      </c>
      <c r="AK5883" s="26">
        <f t="shared" si="324"/>
        <v>6</v>
      </c>
      <c r="AL5883" s="26">
        <f t="shared" si="325"/>
        <v>17</v>
      </c>
      <c r="AM5883" s="94" t="str">
        <f t="shared" si="326"/>
        <v>6/17 Log Off</v>
      </c>
      <c r="AN5883" s="172">
        <v>45825.537199074075</v>
      </c>
      <c r="AO5883" s="69" t="s">
        <v>194</v>
      </c>
      <c r="AP5883" s="69" t="s">
        <v>1913</v>
      </c>
      <c r="AQ5883" s="69" t="s">
        <v>194</v>
      </c>
      <c r="AR5883" s="69" t="s">
        <v>1917</v>
      </c>
    </row>
    <row r="5884" spans="36:44" ht="14.4">
      <c r="AJ5884" s="26" t="str">
        <f>VLOOKUP(AQ5884,'user list'!A:B,2,0)</f>
        <v>BPLD</v>
      </c>
      <c r="AK5884" s="26">
        <f t="shared" si="324"/>
        <v>6</v>
      </c>
      <c r="AL5884" s="26">
        <f t="shared" si="325"/>
        <v>17</v>
      </c>
      <c r="AM5884" s="94" t="str">
        <f t="shared" si="326"/>
        <v>6/17 Log In</v>
      </c>
      <c r="AN5884" s="172">
        <v>45825.537256944444</v>
      </c>
      <c r="AO5884" s="69" t="s">
        <v>194</v>
      </c>
      <c r="AP5884" s="69" t="s">
        <v>1913</v>
      </c>
      <c r="AQ5884" s="69" t="s">
        <v>194</v>
      </c>
      <c r="AR5884" s="69" t="s">
        <v>1916</v>
      </c>
    </row>
    <row r="5885" spans="36:44" ht="14.4">
      <c r="AJ5885" s="26" t="str">
        <f>VLOOKUP(AQ5885,'user list'!A:B,2,0)</f>
        <v>OCM</v>
      </c>
      <c r="AK5885" s="26">
        <f t="shared" si="324"/>
        <v>6</v>
      </c>
      <c r="AL5885" s="26">
        <f t="shared" si="325"/>
        <v>17</v>
      </c>
      <c r="AM5885" s="94" t="str">
        <f t="shared" si="326"/>
        <v>6/17 Log In</v>
      </c>
      <c r="AN5885" s="172">
        <v>45825.53738425926</v>
      </c>
      <c r="AO5885" s="69" t="s">
        <v>242</v>
      </c>
      <c r="AP5885" s="69" t="s">
        <v>1913</v>
      </c>
      <c r="AQ5885" s="69" t="s">
        <v>242</v>
      </c>
      <c r="AR5885" s="69" t="s">
        <v>1916</v>
      </c>
    </row>
    <row r="5886" spans="36:44" ht="14.4">
      <c r="AJ5886" s="26" t="str">
        <f>VLOOKUP(AQ5886,'user list'!A:B,2,0)</f>
        <v>CCESD</v>
      </c>
      <c r="AK5886" s="26">
        <f t="shared" si="324"/>
        <v>6</v>
      </c>
      <c r="AL5886" s="26">
        <f t="shared" si="325"/>
        <v>17</v>
      </c>
      <c r="AM5886" s="94" t="str">
        <f t="shared" si="326"/>
        <v>6/17 Log Off</v>
      </c>
      <c r="AN5886" s="172">
        <v>45825.538368055553</v>
      </c>
      <c r="AO5886" s="69" t="s">
        <v>284</v>
      </c>
      <c r="AP5886" s="69" t="s">
        <v>1913</v>
      </c>
      <c r="AQ5886" s="69" t="s">
        <v>284</v>
      </c>
      <c r="AR5886" s="69" t="s">
        <v>1917</v>
      </c>
    </row>
    <row r="5887" spans="36:44" ht="14.4">
      <c r="AJ5887" s="26" t="str">
        <f>VLOOKUP(AQ5887,'user list'!A:B,2,0)</f>
        <v>PESO</v>
      </c>
      <c r="AK5887" s="26">
        <f t="shared" si="324"/>
        <v>6</v>
      </c>
      <c r="AL5887" s="26">
        <f t="shared" si="325"/>
        <v>17</v>
      </c>
      <c r="AM5887" s="94" t="str">
        <f t="shared" si="326"/>
        <v>6/17 Log Off</v>
      </c>
      <c r="AN5887" s="172">
        <v>45825.538611111115</v>
      </c>
      <c r="AO5887" s="69" t="s">
        <v>259</v>
      </c>
      <c r="AP5887" s="69" t="s">
        <v>1913</v>
      </c>
      <c r="AQ5887" s="69" t="s">
        <v>259</v>
      </c>
      <c r="AR5887" s="69" t="s">
        <v>1917</v>
      </c>
    </row>
    <row r="5888" spans="36:44" ht="14.4">
      <c r="AJ5888" s="26" t="str">
        <f>VLOOKUP(AQ5888,'user list'!A:B,2,0)</f>
        <v>QCBAS</v>
      </c>
      <c r="AK5888" s="26">
        <f t="shared" si="324"/>
        <v>6</v>
      </c>
      <c r="AL5888" s="26">
        <f t="shared" si="325"/>
        <v>17</v>
      </c>
      <c r="AM5888" s="94" t="str">
        <f t="shared" si="326"/>
        <v>6/17 Log Off</v>
      </c>
      <c r="AN5888" s="172">
        <v>45825.540208333332</v>
      </c>
      <c r="AO5888" s="69" t="s">
        <v>263</v>
      </c>
      <c r="AP5888" s="69" t="s">
        <v>1913</v>
      </c>
      <c r="AQ5888" s="69" t="s">
        <v>263</v>
      </c>
      <c r="AR5888" s="69" t="s">
        <v>1917</v>
      </c>
    </row>
    <row r="5889" spans="36:44" ht="14.4">
      <c r="AJ5889" s="26" t="str">
        <f>VLOOKUP(AQ5889,'user list'!A:B,2,0)</f>
        <v>QCBAS</v>
      </c>
      <c r="AK5889" s="26">
        <f t="shared" si="324"/>
        <v>6</v>
      </c>
      <c r="AL5889" s="26">
        <f t="shared" si="325"/>
        <v>17</v>
      </c>
      <c r="AM5889" s="94" t="str">
        <f t="shared" si="326"/>
        <v>6/17 Log In</v>
      </c>
      <c r="AN5889" s="172">
        <v>45825.540300925924</v>
      </c>
      <c r="AO5889" s="69" t="s">
        <v>263</v>
      </c>
      <c r="AP5889" s="69" t="s">
        <v>1913</v>
      </c>
      <c r="AQ5889" s="69" t="s">
        <v>263</v>
      </c>
      <c r="AR5889" s="69" t="s">
        <v>1916</v>
      </c>
    </row>
    <row r="5890" spans="36:44" ht="14.4">
      <c r="AJ5890" s="26" t="str">
        <f>VLOOKUP(AQ5890,'user list'!A:B,2,0)</f>
        <v>DOE</v>
      </c>
      <c r="AK5890" s="26">
        <f t="shared" si="324"/>
        <v>6</v>
      </c>
      <c r="AL5890" s="26">
        <f t="shared" si="325"/>
        <v>17</v>
      </c>
      <c r="AM5890" s="94" t="str">
        <f t="shared" si="326"/>
        <v>6/17 Log Off</v>
      </c>
      <c r="AN5890" s="172">
        <v>45825.540949074071</v>
      </c>
      <c r="AO5890" s="69" t="s">
        <v>211</v>
      </c>
      <c r="AP5890" s="69" t="s">
        <v>1913</v>
      </c>
      <c r="AQ5890" s="69" t="s">
        <v>211</v>
      </c>
      <c r="AR5890" s="69" t="s">
        <v>1917</v>
      </c>
    </row>
    <row r="5891" spans="36:44" ht="14.4">
      <c r="AJ5891" s="26" t="str">
        <f>VLOOKUP(AQ5891,'user list'!A:B,2,0)</f>
        <v>DOE</v>
      </c>
      <c r="AK5891" s="26">
        <f t="shared" si="324"/>
        <v>6</v>
      </c>
      <c r="AL5891" s="26">
        <f t="shared" si="325"/>
        <v>17</v>
      </c>
      <c r="AM5891" s="94" t="str">
        <f t="shared" si="326"/>
        <v>6/17 Log In</v>
      </c>
      <c r="AN5891" s="172">
        <v>45825.541018518517</v>
      </c>
      <c r="AO5891" s="69" t="s">
        <v>211</v>
      </c>
      <c r="AP5891" s="69" t="s">
        <v>1913</v>
      </c>
      <c r="AQ5891" s="69" t="s">
        <v>211</v>
      </c>
      <c r="AR5891" s="69" t="s">
        <v>1916</v>
      </c>
    </row>
    <row r="5892" spans="36:44" ht="14.4">
      <c r="AJ5892" s="26" t="str">
        <f>VLOOKUP(AQ5892,'user list'!A:B,2,0)</f>
        <v>CVD</v>
      </c>
      <c r="AK5892" s="26">
        <f t="shared" si="324"/>
        <v>6</v>
      </c>
      <c r="AL5892" s="26">
        <f t="shared" si="325"/>
        <v>17</v>
      </c>
      <c r="AM5892" s="94" t="str">
        <f t="shared" si="326"/>
        <v>6/17 Log In</v>
      </c>
      <c r="AN5892" s="172">
        <v>45825.541817129626</v>
      </c>
      <c r="AO5892" s="69" t="s">
        <v>208</v>
      </c>
      <c r="AP5892" s="69" t="s">
        <v>1913</v>
      </c>
      <c r="AQ5892" s="69" t="s">
        <v>208</v>
      </c>
      <c r="AR5892" s="69" t="s">
        <v>1916</v>
      </c>
    </row>
    <row r="5893" spans="36:44" ht="14.4">
      <c r="AJ5893" s="26" t="str">
        <f>VLOOKUP(AQ5893,'user list'!A:B,2,0)</f>
        <v>PDAO</v>
      </c>
      <c r="AK5893" s="26">
        <f t="shared" si="324"/>
        <v>6</v>
      </c>
      <c r="AL5893" s="26">
        <f t="shared" si="325"/>
        <v>17</v>
      </c>
      <c r="AM5893" s="94" t="str">
        <f t="shared" si="326"/>
        <v>6/17 Log Off</v>
      </c>
      <c r="AN5893" s="172">
        <v>45825.545439814814</v>
      </c>
      <c r="AO5893" s="69" t="s">
        <v>258</v>
      </c>
      <c r="AP5893" s="69" t="s">
        <v>1913</v>
      </c>
      <c r="AQ5893" s="69" t="s">
        <v>258</v>
      </c>
      <c r="AR5893" s="69" t="s">
        <v>1917</v>
      </c>
    </row>
    <row r="5894" spans="36:44" ht="14.4">
      <c r="AJ5894" s="26" t="str">
        <f>VLOOKUP(AQ5894,'user list'!A:B,2,0)</f>
        <v>CGSD</v>
      </c>
      <c r="AK5894" s="26">
        <f t="shared" si="324"/>
        <v>6</v>
      </c>
      <c r="AL5894" s="26">
        <f t="shared" si="325"/>
        <v>17</v>
      </c>
      <c r="AM5894" s="94" t="str">
        <f t="shared" si="326"/>
        <v>6/17 Log In</v>
      </c>
      <c r="AN5894" s="172">
        <v>45825.545451388891</v>
      </c>
      <c r="AO5894" s="69" t="s">
        <v>200</v>
      </c>
      <c r="AP5894" s="69" t="s">
        <v>1913</v>
      </c>
      <c r="AQ5894" s="69" t="s">
        <v>200</v>
      </c>
      <c r="AR5894" s="69" t="s">
        <v>1916</v>
      </c>
    </row>
    <row r="5895" spans="36:44" ht="14.4">
      <c r="AJ5895" s="26" t="str">
        <f>VLOOKUP(AQ5895,'user list'!A:B,2,0)</f>
        <v>PDAO</v>
      </c>
      <c r="AK5895" s="26">
        <f t="shared" si="324"/>
        <v>6</v>
      </c>
      <c r="AL5895" s="26">
        <f t="shared" si="325"/>
        <v>17</v>
      </c>
      <c r="AM5895" s="94" t="str">
        <f t="shared" si="326"/>
        <v>6/17 Log In</v>
      </c>
      <c r="AN5895" s="172">
        <v>45825.545520833337</v>
      </c>
      <c r="AO5895" s="69" t="s">
        <v>258</v>
      </c>
      <c r="AP5895" s="69" t="s">
        <v>1913</v>
      </c>
      <c r="AQ5895" s="69" t="s">
        <v>258</v>
      </c>
      <c r="AR5895" s="69" t="s">
        <v>1916</v>
      </c>
    </row>
    <row r="5896" spans="36:44" ht="14.4">
      <c r="AJ5896" s="26" t="str">
        <f>VLOOKUP(AQ5896,'user list'!A:B,2,0)</f>
        <v>QCYDO</v>
      </c>
      <c r="AK5896" s="26">
        <f t="shared" si="324"/>
        <v>6</v>
      </c>
      <c r="AL5896" s="26">
        <f t="shared" si="325"/>
        <v>17</v>
      </c>
      <c r="AM5896" s="94" t="str">
        <f t="shared" si="326"/>
        <v>6/17 Log Off</v>
      </c>
      <c r="AN5896" s="172">
        <v>45825.547013888892</v>
      </c>
      <c r="AO5896" s="69" t="s">
        <v>270</v>
      </c>
      <c r="AP5896" s="69" t="s">
        <v>1913</v>
      </c>
      <c r="AQ5896" s="69" t="s">
        <v>270</v>
      </c>
      <c r="AR5896" s="69" t="s">
        <v>1917</v>
      </c>
    </row>
    <row r="5897" spans="36:44" ht="14.4">
      <c r="AJ5897" s="26" t="str">
        <f>VLOOKUP(AQ5897,'user list'!A:B,2,0)</f>
        <v>OCA</v>
      </c>
      <c r="AK5897" s="26">
        <f t="shared" si="324"/>
        <v>6</v>
      </c>
      <c r="AL5897" s="26">
        <f t="shared" si="325"/>
        <v>17</v>
      </c>
      <c r="AM5897" s="94" t="str">
        <f t="shared" si="326"/>
        <v>6/17 Log In</v>
      </c>
      <c r="AN5897" s="172">
        <v>45825.547060185185</v>
      </c>
      <c r="AO5897" s="69" t="s">
        <v>227</v>
      </c>
      <c r="AP5897" s="69" t="s">
        <v>1913</v>
      </c>
      <c r="AQ5897" s="69" t="s">
        <v>227</v>
      </c>
      <c r="AR5897" s="69" t="s">
        <v>1916</v>
      </c>
    </row>
    <row r="5898" spans="36:44" ht="14.4">
      <c r="AJ5898" s="26" t="str">
        <f>VLOOKUP(AQ5898,'user list'!A:B,2,0)</f>
        <v>QCYDO</v>
      </c>
      <c r="AK5898" s="26">
        <f t="shared" si="324"/>
        <v>6</v>
      </c>
      <c r="AL5898" s="26">
        <f t="shared" si="325"/>
        <v>17</v>
      </c>
      <c r="AM5898" s="94" t="str">
        <f t="shared" si="326"/>
        <v>6/17 Log In</v>
      </c>
      <c r="AN5898" s="172">
        <v>45825.547210648147</v>
      </c>
      <c r="AO5898" s="69" t="s">
        <v>270</v>
      </c>
      <c r="AP5898" s="69" t="s">
        <v>1913</v>
      </c>
      <c r="AQ5898" s="69" t="s">
        <v>270</v>
      </c>
      <c r="AR5898" s="69" t="s">
        <v>1916</v>
      </c>
    </row>
    <row r="5899" spans="36:44" ht="14.4">
      <c r="AJ5899" s="26" t="str">
        <f>VLOOKUP(AQ5899,'user list'!A:B,2,0)</f>
        <v>Admin</v>
      </c>
      <c r="AK5899" s="26">
        <f t="shared" si="324"/>
        <v>6</v>
      </c>
      <c r="AL5899" s="26">
        <f t="shared" si="325"/>
        <v>17</v>
      </c>
      <c r="AM5899" s="94" t="str">
        <f t="shared" si="326"/>
        <v>6/17 Log In</v>
      </c>
      <c r="AN5899" s="172">
        <v>45825.548252314817</v>
      </c>
      <c r="AO5899" s="69" t="s">
        <v>186</v>
      </c>
      <c r="AP5899" s="69" t="s">
        <v>1913</v>
      </c>
      <c r="AQ5899" s="69" t="s">
        <v>186</v>
      </c>
      <c r="AR5899" s="69" t="s">
        <v>1916</v>
      </c>
    </row>
    <row r="5900" spans="36:44" ht="14.4">
      <c r="AJ5900" s="26" t="str">
        <f>VLOOKUP(AQ5900,'user list'!A:B,2,0)</f>
        <v>ADAAC</v>
      </c>
      <c r="AK5900" s="26">
        <f t="shared" si="324"/>
        <v>6</v>
      </c>
      <c r="AL5900" s="26">
        <f t="shared" si="325"/>
        <v>17</v>
      </c>
      <c r="AM5900" s="94" t="str">
        <f t="shared" si="326"/>
        <v>6/17 Log In</v>
      </c>
      <c r="AN5900" s="172">
        <v>45825.548576388886</v>
      </c>
      <c r="AO5900" s="69" t="s">
        <v>190</v>
      </c>
      <c r="AP5900" s="69" t="s">
        <v>1913</v>
      </c>
      <c r="AQ5900" s="69" t="s">
        <v>190</v>
      </c>
      <c r="AR5900" s="69" t="s">
        <v>1916</v>
      </c>
    </row>
    <row r="5901" spans="36:44" ht="14.4">
      <c r="AJ5901" s="26" t="str">
        <f>VLOOKUP(AQ5901,'user list'!A:B,2,0)</f>
        <v>Admin</v>
      </c>
      <c r="AK5901" s="26">
        <f t="shared" si="324"/>
        <v>6</v>
      </c>
      <c r="AL5901" s="26">
        <f t="shared" si="325"/>
        <v>17</v>
      </c>
      <c r="AM5901" s="94" t="str">
        <f t="shared" si="326"/>
        <v>6/17 Log Off</v>
      </c>
      <c r="AN5901" s="172">
        <v>45825.549641203703</v>
      </c>
      <c r="AO5901" s="69" t="s">
        <v>186</v>
      </c>
      <c r="AP5901" s="69" t="s">
        <v>1913</v>
      </c>
      <c r="AQ5901" s="69" t="s">
        <v>186</v>
      </c>
      <c r="AR5901" s="69" t="s">
        <v>1917</v>
      </c>
    </row>
    <row r="5902" spans="36:44" ht="14.4">
      <c r="AJ5902" s="26" t="str">
        <f>VLOOKUP(AQ5902,'user list'!A:B,2,0)</f>
        <v>CAD</v>
      </c>
      <c r="AK5902" s="26">
        <f t="shared" si="324"/>
        <v>6</v>
      </c>
      <c r="AL5902" s="26">
        <f t="shared" si="325"/>
        <v>17</v>
      </c>
      <c r="AM5902" s="94" t="str">
        <f t="shared" si="326"/>
        <v>6/17 Log Off</v>
      </c>
      <c r="AN5902" s="172">
        <v>45825.54965277778</v>
      </c>
      <c r="AO5902" s="69" t="s">
        <v>196</v>
      </c>
      <c r="AP5902" s="69" t="s">
        <v>1913</v>
      </c>
      <c r="AQ5902" s="69" t="s">
        <v>196</v>
      </c>
      <c r="AR5902" s="69" t="s">
        <v>1917</v>
      </c>
    </row>
    <row r="5903" spans="36:44" ht="14.4">
      <c r="AJ5903" s="26" t="str">
        <f>VLOOKUP(AQ5903,'user list'!A:B,2,0)</f>
        <v>CAD</v>
      </c>
      <c r="AK5903" s="26">
        <f t="shared" si="324"/>
        <v>6</v>
      </c>
      <c r="AL5903" s="26">
        <f t="shared" si="325"/>
        <v>17</v>
      </c>
      <c r="AM5903" s="94" t="str">
        <f t="shared" si="326"/>
        <v>6/17 Log In</v>
      </c>
      <c r="AN5903" s="172">
        <v>45825.549803240741</v>
      </c>
      <c r="AO5903" s="69" t="s">
        <v>196</v>
      </c>
      <c r="AP5903" s="69" t="s">
        <v>1913</v>
      </c>
      <c r="AQ5903" s="69" t="s">
        <v>196</v>
      </c>
      <c r="AR5903" s="69" t="s">
        <v>1916</v>
      </c>
    </row>
    <row r="5904" spans="36:44" ht="14.4">
      <c r="AJ5904" s="26" t="str">
        <f>VLOOKUP(AQ5904,'user list'!A:B,2,0)</f>
        <v>OCM</v>
      </c>
      <c r="AK5904" s="26">
        <f t="shared" si="324"/>
        <v>6</v>
      </c>
      <c r="AL5904" s="26">
        <f t="shared" si="325"/>
        <v>17</v>
      </c>
      <c r="AM5904" s="94" t="str">
        <f t="shared" si="326"/>
        <v>6/17 Log In</v>
      </c>
      <c r="AN5904" s="172">
        <v>45825.550057870372</v>
      </c>
      <c r="AO5904" s="69" t="s">
        <v>232</v>
      </c>
      <c r="AP5904" s="69" t="s">
        <v>1913</v>
      </c>
      <c r="AQ5904" s="69" t="s">
        <v>232</v>
      </c>
      <c r="AR5904" s="69" t="s">
        <v>1916</v>
      </c>
    </row>
    <row r="5905" spans="36:44" ht="14.4">
      <c r="AJ5905" s="26" t="str">
        <f>VLOOKUP(AQ5905,'user list'!A:B,2,0)</f>
        <v>PDAD</v>
      </c>
      <c r="AK5905" s="26">
        <f t="shared" si="324"/>
        <v>6</v>
      </c>
      <c r="AL5905" s="26">
        <f t="shared" si="325"/>
        <v>17</v>
      </c>
      <c r="AM5905" s="94" t="str">
        <f t="shared" si="326"/>
        <v>6/17 Log Off</v>
      </c>
      <c r="AN5905" s="172">
        <v>45825.55195601852</v>
      </c>
      <c r="AO5905" s="69" t="s">
        <v>257</v>
      </c>
      <c r="AP5905" s="69" t="s">
        <v>1913</v>
      </c>
      <c r="AQ5905" s="69" t="s">
        <v>257</v>
      </c>
      <c r="AR5905" s="69" t="s">
        <v>1917</v>
      </c>
    </row>
    <row r="5906" spans="36:44" ht="14.4">
      <c r="AJ5906" s="26" t="str">
        <f>VLOOKUP(AQ5906,'user list'!A:B,2,0)</f>
        <v>BPLD</v>
      </c>
      <c r="AK5906" s="26">
        <f t="shared" si="324"/>
        <v>6</v>
      </c>
      <c r="AL5906" s="26">
        <f t="shared" si="325"/>
        <v>17</v>
      </c>
      <c r="AM5906" s="94" t="str">
        <f t="shared" si="326"/>
        <v>6/17 Log Off</v>
      </c>
      <c r="AN5906" s="172">
        <v>45825.552060185182</v>
      </c>
      <c r="AO5906" s="69" t="s">
        <v>194</v>
      </c>
      <c r="AP5906" s="69" t="s">
        <v>1913</v>
      </c>
      <c r="AQ5906" s="69" t="s">
        <v>194</v>
      </c>
      <c r="AR5906" s="69" t="s">
        <v>1917</v>
      </c>
    </row>
    <row r="5907" spans="36:44" ht="14.4">
      <c r="AJ5907" s="26" t="str">
        <f>VLOOKUP(AQ5907,'user list'!A:B,2,0)</f>
        <v>BPLD</v>
      </c>
      <c r="AK5907" s="26">
        <f t="shared" si="324"/>
        <v>6</v>
      </c>
      <c r="AL5907" s="26">
        <f t="shared" si="325"/>
        <v>17</v>
      </c>
      <c r="AM5907" s="94" t="str">
        <f t="shared" si="326"/>
        <v>6/17 Log In</v>
      </c>
      <c r="AN5907" s="172">
        <v>45825.553032407406</v>
      </c>
      <c r="AO5907" s="69" t="s">
        <v>194</v>
      </c>
      <c r="AP5907" s="69" t="s">
        <v>1913</v>
      </c>
      <c r="AQ5907" s="69" t="s">
        <v>194</v>
      </c>
      <c r="AR5907" s="69" t="s">
        <v>1916</v>
      </c>
    </row>
    <row r="5908" spans="36:44" ht="14.4">
      <c r="AJ5908" s="26" t="str">
        <f>VLOOKUP(AQ5908,'user list'!A:B,2,0)</f>
        <v>ITDD</v>
      </c>
      <c r="AK5908" s="26">
        <f t="shared" si="324"/>
        <v>6</v>
      </c>
      <c r="AL5908" s="26">
        <f t="shared" si="325"/>
        <v>17</v>
      </c>
      <c r="AM5908" s="94" t="str">
        <f t="shared" si="326"/>
        <v>6/17 Log In</v>
      </c>
      <c r="AN5908" s="172">
        <v>45825.553657407407</v>
      </c>
      <c r="AO5908" s="69" t="s">
        <v>219</v>
      </c>
      <c r="AP5908" s="69" t="s">
        <v>1913</v>
      </c>
      <c r="AQ5908" s="69" t="s">
        <v>219</v>
      </c>
      <c r="AR5908" s="69" t="s">
        <v>1916</v>
      </c>
    </row>
    <row r="5909" spans="36:44" ht="14.4">
      <c r="AJ5909" s="26" t="str">
        <f>VLOOKUP(AQ5909,'user list'!A:B,2,0)</f>
        <v>Admin</v>
      </c>
      <c r="AK5909" s="26">
        <f t="shared" si="324"/>
        <v>6</v>
      </c>
      <c r="AL5909" s="26">
        <f t="shared" si="325"/>
        <v>17</v>
      </c>
      <c r="AM5909" s="94" t="str">
        <f t="shared" si="326"/>
        <v>6/17 Log In</v>
      </c>
      <c r="AN5909" s="172">
        <v>45825.553854166668</v>
      </c>
      <c r="AO5909" s="69" t="s">
        <v>186</v>
      </c>
      <c r="AP5909" s="69" t="s">
        <v>1913</v>
      </c>
      <c r="AQ5909" s="69" t="s">
        <v>186</v>
      </c>
      <c r="AR5909" s="69" t="s">
        <v>1916</v>
      </c>
    </row>
    <row r="5910" spans="36:44" ht="14.4">
      <c r="AJ5910" s="26" t="str">
        <f>VLOOKUP(AQ5910,'user list'!A:B,2,0)</f>
        <v>Admin</v>
      </c>
      <c r="AK5910" s="26">
        <f t="shared" si="324"/>
        <v>6</v>
      </c>
      <c r="AL5910" s="26">
        <f t="shared" si="325"/>
        <v>17</v>
      </c>
      <c r="AM5910" s="94" t="str">
        <f t="shared" si="326"/>
        <v>6/17 Log In</v>
      </c>
      <c r="AN5910" s="172">
        <v>45825.553854166668</v>
      </c>
      <c r="AO5910" s="69" t="s">
        <v>186</v>
      </c>
      <c r="AP5910" s="69" t="s">
        <v>1913</v>
      </c>
      <c r="AQ5910" s="69" t="s">
        <v>186</v>
      </c>
      <c r="AR5910" s="69" t="s">
        <v>1916</v>
      </c>
    </row>
    <row r="5911" spans="36:44" ht="14.4">
      <c r="AJ5911" s="26" t="str">
        <f>VLOOKUP(AQ5911,'user list'!A:B,2,0)</f>
        <v>PDAD</v>
      </c>
      <c r="AK5911" s="26">
        <f t="shared" si="324"/>
        <v>6</v>
      </c>
      <c r="AL5911" s="26">
        <f t="shared" si="325"/>
        <v>17</v>
      </c>
      <c r="AM5911" s="94" t="str">
        <f t="shared" si="326"/>
        <v>6/17 Log In</v>
      </c>
      <c r="AN5911" s="172">
        <v>45825.554675925923</v>
      </c>
      <c r="AO5911" s="69" t="s">
        <v>257</v>
      </c>
      <c r="AP5911" s="69" t="s">
        <v>1913</v>
      </c>
      <c r="AQ5911" s="69" t="s">
        <v>257</v>
      </c>
      <c r="AR5911" s="69" t="s">
        <v>1916</v>
      </c>
    </row>
    <row r="5912" spans="36:44" ht="14.4">
      <c r="AJ5912" s="26" t="str">
        <f>VLOOKUP(AQ5912,'user list'!A:B,2,0)</f>
        <v>CGSD</v>
      </c>
      <c r="AK5912" s="26">
        <f t="shared" si="324"/>
        <v>6</v>
      </c>
      <c r="AL5912" s="26">
        <f t="shared" si="325"/>
        <v>17</v>
      </c>
      <c r="AM5912" s="94" t="str">
        <f t="shared" si="326"/>
        <v>6/17 Log Off</v>
      </c>
      <c r="AN5912" s="172">
        <v>45825.55667824074</v>
      </c>
      <c r="AO5912" s="69" t="s">
        <v>200</v>
      </c>
      <c r="AP5912" s="69" t="s">
        <v>1913</v>
      </c>
      <c r="AQ5912" s="69" t="s">
        <v>200</v>
      </c>
      <c r="AR5912" s="69" t="s">
        <v>1917</v>
      </c>
    </row>
    <row r="5913" spans="36:44" ht="14.4">
      <c r="AJ5913" s="26" t="str">
        <f>VLOOKUP(AQ5913,'user list'!A:B,2,0)</f>
        <v>CTO</v>
      </c>
      <c r="AK5913" s="26">
        <f t="shared" si="324"/>
        <v>6</v>
      </c>
      <c r="AL5913" s="26">
        <f t="shared" si="325"/>
        <v>17</v>
      </c>
      <c r="AM5913" s="94" t="str">
        <f t="shared" si="326"/>
        <v>6/17 Log Off</v>
      </c>
      <c r="AN5913" s="172">
        <v>45825.55673611111</v>
      </c>
      <c r="AO5913" s="69" t="s">
        <v>207</v>
      </c>
      <c r="AP5913" s="69" t="s">
        <v>1913</v>
      </c>
      <c r="AQ5913" s="69" t="s">
        <v>207</v>
      </c>
      <c r="AR5913" s="69" t="s">
        <v>1917</v>
      </c>
    </row>
    <row r="5914" spans="36:44" ht="14.4">
      <c r="AJ5914" s="26" t="str">
        <f>VLOOKUP(AQ5914,'user list'!A:B,2,0)</f>
        <v>CTO</v>
      </c>
      <c r="AK5914" s="26">
        <f t="shared" si="324"/>
        <v>6</v>
      </c>
      <c r="AL5914" s="26">
        <f t="shared" si="325"/>
        <v>17</v>
      </c>
      <c r="AM5914" s="94" t="str">
        <f t="shared" si="326"/>
        <v>6/17 Log In</v>
      </c>
      <c r="AN5914" s="172">
        <v>45825.557951388888</v>
      </c>
      <c r="AO5914" s="69" t="s">
        <v>207</v>
      </c>
      <c r="AP5914" s="69" t="s">
        <v>1913</v>
      </c>
      <c r="AQ5914" s="69" t="s">
        <v>207</v>
      </c>
      <c r="AR5914" s="69" t="s">
        <v>1916</v>
      </c>
    </row>
    <row r="5915" spans="36:44" ht="14.4">
      <c r="AJ5915" s="26" t="str">
        <f>VLOOKUP(AQ5915,'user list'!A:B,2,0)</f>
        <v>ADAAC</v>
      </c>
      <c r="AK5915" s="26">
        <f t="shared" si="324"/>
        <v>6</v>
      </c>
      <c r="AL5915" s="26">
        <f t="shared" si="325"/>
        <v>17</v>
      </c>
      <c r="AM5915" s="94" t="str">
        <f t="shared" si="326"/>
        <v>6/17 Log Off</v>
      </c>
      <c r="AN5915" s="172">
        <v>45825.559004629627</v>
      </c>
      <c r="AO5915" s="69" t="s">
        <v>190</v>
      </c>
      <c r="AP5915" s="69" t="s">
        <v>1913</v>
      </c>
      <c r="AQ5915" s="69" t="s">
        <v>190</v>
      </c>
      <c r="AR5915" s="69" t="s">
        <v>1917</v>
      </c>
    </row>
    <row r="5916" spans="36:44" ht="14.4">
      <c r="AJ5916" s="26" t="str">
        <f>VLOOKUP(AQ5916,'user list'!A:B,2,0)</f>
        <v>Admin</v>
      </c>
      <c r="AK5916" s="26">
        <f t="shared" si="324"/>
        <v>6</v>
      </c>
      <c r="AL5916" s="26">
        <f t="shared" si="325"/>
        <v>17</v>
      </c>
      <c r="AM5916" s="94" t="str">
        <f t="shared" si="326"/>
        <v>6/17 Log In</v>
      </c>
      <c r="AN5916" s="172">
        <v>45825.560335648152</v>
      </c>
      <c r="AO5916" s="69" t="s">
        <v>186</v>
      </c>
      <c r="AP5916" s="69" t="s">
        <v>1913</v>
      </c>
      <c r="AQ5916" s="69" t="s">
        <v>186</v>
      </c>
      <c r="AR5916" s="69" t="s">
        <v>1916</v>
      </c>
    </row>
    <row r="5917" spans="36:44" ht="14.4">
      <c r="AJ5917" s="26" t="str">
        <f>VLOOKUP(AQ5917,'user list'!A:B,2,0)</f>
        <v>ITDD</v>
      </c>
      <c r="AK5917" s="26">
        <f t="shared" si="324"/>
        <v>6</v>
      </c>
      <c r="AL5917" s="26">
        <f t="shared" si="325"/>
        <v>17</v>
      </c>
      <c r="AM5917" s="94" t="str">
        <f t="shared" si="326"/>
        <v>6/17 Log Off</v>
      </c>
      <c r="AN5917" s="172">
        <v>45825.564259259256</v>
      </c>
      <c r="AO5917" s="69" t="s">
        <v>219</v>
      </c>
      <c r="AP5917" s="69" t="s">
        <v>1913</v>
      </c>
      <c r="AQ5917" s="69" t="s">
        <v>219</v>
      </c>
      <c r="AR5917" s="69" t="s">
        <v>1917</v>
      </c>
    </row>
    <row r="5918" spans="36:44" ht="14.4">
      <c r="AJ5918" s="26" t="str">
        <f>VLOOKUP(AQ5918,'user list'!A:B,2,0)</f>
        <v>ITDD</v>
      </c>
      <c r="AK5918" s="26">
        <f t="shared" si="324"/>
        <v>6</v>
      </c>
      <c r="AL5918" s="26">
        <f t="shared" si="325"/>
        <v>17</v>
      </c>
      <c r="AM5918" s="94" t="str">
        <f t="shared" si="326"/>
        <v>6/17 Log In</v>
      </c>
      <c r="AN5918" s="172">
        <v>45825.567048611112</v>
      </c>
      <c r="AO5918" s="69" t="s">
        <v>219</v>
      </c>
      <c r="AP5918" s="69" t="s">
        <v>1913</v>
      </c>
      <c r="AQ5918" s="69" t="s">
        <v>219</v>
      </c>
      <c r="AR5918" s="69" t="s">
        <v>1916</v>
      </c>
    </row>
    <row r="5919" spans="36:44" ht="14.4">
      <c r="AJ5919" s="26" t="str">
        <f>VLOOKUP(AQ5919,'user list'!A:B,2,0)</f>
        <v>QCEAU</v>
      </c>
      <c r="AK5919" s="26">
        <f t="shared" si="324"/>
        <v>6</v>
      </c>
      <c r="AL5919" s="26">
        <f t="shared" si="325"/>
        <v>17</v>
      </c>
      <c r="AM5919" s="94" t="str">
        <f t="shared" si="326"/>
        <v>6/17 Log Off</v>
      </c>
      <c r="AN5919" s="172">
        <v>45825.568888888891</v>
      </c>
      <c r="AO5919" s="69" t="s">
        <v>266</v>
      </c>
      <c r="AP5919" s="69" t="s">
        <v>1913</v>
      </c>
      <c r="AQ5919" s="69" t="s">
        <v>266</v>
      </c>
      <c r="AR5919" s="69" t="s">
        <v>1917</v>
      </c>
    </row>
    <row r="5920" spans="36:44" ht="14.4">
      <c r="AJ5920" s="26" t="str">
        <f>VLOOKUP(AQ5920,'user list'!A:B,2,0)</f>
        <v>QCEAU</v>
      </c>
      <c r="AK5920" s="26">
        <f t="shared" si="324"/>
        <v>6</v>
      </c>
      <c r="AL5920" s="26">
        <f t="shared" si="325"/>
        <v>17</v>
      </c>
      <c r="AM5920" s="94" t="str">
        <f t="shared" si="326"/>
        <v>6/17 Log In</v>
      </c>
      <c r="AN5920" s="172">
        <v>45825.569224537037</v>
      </c>
      <c r="AO5920" s="69" t="s">
        <v>266</v>
      </c>
      <c r="AP5920" s="69" t="s">
        <v>1913</v>
      </c>
      <c r="AQ5920" s="69" t="s">
        <v>266</v>
      </c>
      <c r="AR5920" s="69" t="s">
        <v>1916</v>
      </c>
    </row>
    <row r="5921" spans="36:44" ht="14.4">
      <c r="AJ5921" s="26" t="str">
        <f>VLOOKUP(AQ5921,'user list'!A:B,2,0)</f>
        <v>BPLD</v>
      </c>
      <c r="AK5921" s="26">
        <f t="shared" si="324"/>
        <v>6</v>
      </c>
      <c r="AL5921" s="26">
        <f t="shared" si="325"/>
        <v>17</v>
      </c>
      <c r="AM5921" s="94" t="str">
        <f t="shared" si="326"/>
        <v>6/17 Log Off</v>
      </c>
      <c r="AN5921" s="172">
        <v>45825.570219907408</v>
      </c>
      <c r="AO5921" s="69" t="s">
        <v>194</v>
      </c>
      <c r="AP5921" s="69" t="s">
        <v>1913</v>
      </c>
      <c r="AQ5921" s="69" t="s">
        <v>194</v>
      </c>
      <c r="AR5921" s="69" t="s">
        <v>1917</v>
      </c>
    </row>
    <row r="5922" spans="36:44" ht="14.4">
      <c r="AJ5922" s="26" t="str">
        <f>VLOOKUP(AQ5922,'user list'!A:B,2,0)</f>
        <v>Admin</v>
      </c>
      <c r="AK5922" s="26">
        <f t="shared" si="324"/>
        <v>6</v>
      </c>
      <c r="AL5922" s="26">
        <f t="shared" si="325"/>
        <v>17</v>
      </c>
      <c r="AM5922" s="94" t="str">
        <f t="shared" si="326"/>
        <v>6/17 Log In</v>
      </c>
      <c r="AN5922" s="172">
        <v>45825.570347222223</v>
      </c>
      <c r="AO5922" s="69" t="s">
        <v>186</v>
      </c>
      <c r="AP5922" s="69" t="s">
        <v>1913</v>
      </c>
      <c r="AQ5922" s="69" t="s">
        <v>186</v>
      </c>
      <c r="AR5922" s="69" t="s">
        <v>1916</v>
      </c>
    </row>
    <row r="5923" spans="36:44" ht="14.4">
      <c r="AJ5923" s="26" t="str">
        <f>VLOOKUP(AQ5923,'user list'!A:B,2,0)</f>
        <v>BPLD</v>
      </c>
      <c r="AK5923" s="26">
        <f t="shared" ref="AK5923:AK5986" si="327">MONTH(AN5923)</f>
        <v>6</v>
      </c>
      <c r="AL5923" s="26">
        <f t="shared" ref="AL5923:AL5986" si="328">DAY(AN5923)</f>
        <v>17</v>
      </c>
      <c r="AM5923" s="94" t="str">
        <f t="shared" ref="AM5923:AM5986" si="329">AK5923&amp;"/"&amp;AL5923&amp;" "&amp;AR5923</f>
        <v>6/17 Log In</v>
      </c>
      <c r="AN5923" s="172">
        <v>45825.570960648147</v>
      </c>
      <c r="AO5923" s="69" t="s">
        <v>194</v>
      </c>
      <c r="AP5923" s="69" t="s">
        <v>1913</v>
      </c>
      <c r="AQ5923" s="69" t="s">
        <v>194</v>
      </c>
      <c r="AR5923" s="69" t="s">
        <v>1916</v>
      </c>
    </row>
    <row r="5924" spans="36:44" ht="14.4">
      <c r="AJ5924" s="26" t="str">
        <f>VLOOKUP(AQ5924,'user list'!A:B,2,0)</f>
        <v>CTO</v>
      </c>
      <c r="AK5924" s="26">
        <f t="shared" si="327"/>
        <v>6</v>
      </c>
      <c r="AL5924" s="26">
        <f t="shared" si="328"/>
        <v>17</v>
      </c>
      <c r="AM5924" s="94" t="str">
        <f t="shared" si="329"/>
        <v>6/17 Log Off</v>
      </c>
      <c r="AN5924" s="172">
        <v>45825.57172453704</v>
      </c>
      <c r="AO5924" s="69" t="s">
        <v>207</v>
      </c>
      <c r="AP5924" s="69" t="s">
        <v>1913</v>
      </c>
      <c r="AQ5924" s="69" t="s">
        <v>207</v>
      </c>
      <c r="AR5924" s="69" t="s">
        <v>1917</v>
      </c>
    </row>
    <row r="5925" spans="36:44" ht="14.4">
      <c r="AJ5925" s="26" t="str">
        <f>VLOOKUP(AQ5925,'user list'!A:B,2,0)</f>
        <v>CTO</v>
      </c>
      <c r="AK5925" s="26">
        <f t="shared" si="327"/>
        <v>6</v>
      </c>
      <c r="AL5925" s="26">
        <f t="shared" si="328"/>
        <v>17</v>
      </c>
      <c r="AM5925" s="94" t="str">
        <f t="shared" si="329"/>
        <v>6/17 Log In</v>
      </c>
      <c r="AN5925" s="172">
        <v>45825.571828703702</v>
      </c>
      <c r="AO5925" s="69" t="s">
        <v>207</v>
      </c>
      <c r="AP5925" s="69" t="s">
        <v>1913</v>
      </c>
      <c r="AQ5925" s="69" t="s">
        <v>207</v>
      </c>
      <c r="AR5925" s="69" t="s">
        <v>1916</v>
      </c>
    </row>
    <row r="5926" spans="36:44" ht="14.4">
      <c r="AJ5926" s="26" t="str">
        <f>VLOOKUP(AQ5926,'user list'!A:B,2,0)</f>
        <v>Admin</v>
      </c>
      <c r="AK5926" s="26">
        <f t="shared" si="327"/>
        <v>6</v>
      </c>
      <c r="AL5926" s="26">
        <f t="shared" si="328"/>
        <v>17</v>
      </c>
      <c r="AM5926" s="94" t="str">
        <f t="shared" si="329"/>
        <v>6/17 Log Off</v>
      </c>
      <c r="AN5926" s="172">
        <v>45825.572372685187</v>
      </c>
      <c r="AO5926" s="69" t="s">
        <v>186</v>
      </c>
      <c r="AP5926" s="69" t="s">
        <v>1913</v>
      </c>
      <c r="AQ5926" s="69" t="s">
        <v>186</v>
      </c>
      <c r="AR5926" s="69" t="s">
        <v>1917</v>
      </c>
    </row>
    <row r="5927" spans="36:44" ht="14.4">
      <c r="AJ5927" s="26" t="str">
        <f>VLOOKUP(AQ5927,'user list'!A:B,2,0)</f>
        <v>CCESD</v>
      </c>
      <c r="AK5927" s="26">
        <f t="shared" si="327"/>
        <v>6</v>
      </c>
      <c r="AL5927" s="26">
        <f t="shared" si="328"/>
        <v>17</v>
      </c>
      <c r="AM5927" s="94" t="str">
        <f t="shared" si="329"/>
        <v>6/17 Log In</v>
      </c>
      <c r="AN5927" s="172">
        <v>45825.572500000002</v>
      </c>
      <c r="AO5927" s="69" t="s">
        <v>284</v>
      </c>
      <c r="AP5927" s="69" t="s">
        <v>1913</v>
      </c>
      <c r="AQ5927" s="69" t="s">
        <v>284</v>
      </c>
      <c r="AR5927" s="69" t="s">
        <v>1916</v>
      </c>
    </row>
    <row r="5928" spans="36:44" ht="14.4">
      <c r="AJ5928" s="26" t="str">
        <f>VLOOKUP(AQ5928,'user list'!A:B,2,0)</f>
        <v>MDAD</v>
      </c>
      <c r="AK5928" s="26">
        <f t="shared" si="327"/>
        <v>6</v>
      </c>
      <c r="AL5928" s="26">
        <f t="shared" si="328"/>
        <v>17</v>
      </c>
      <c r="AM5928" s="94" t="str">
        <f t="shared" si="329"/>
        <v>6/17 Log In</v>
      </c>
      <c r="AN5928" s="172">
        <v>45825.572951388887</v>
      </c>
      <c r="AO5928" s="69" t="s">
        <v>223</v>
      </c>
      <c r="AP5928" s="69" t="s">
        <v>1913</v>
      </c>
      <c r="AQ5928" s="69" t="s">
        <v>223</v>
      </c>
      <c r="AR5928" s="69" t="s">
        <v>1916</v>
      </c>
    </row>
    <row r="5929" spans="36:44" ht="14.4">
      <c r="AJ5929" s="26" t="str">
        <f>VLOOKUP(AQ5929,'user list'!A:B,2,0)</f>
        <v>CCESD</v>
      </c>
      <c r="AK5929" s="26">
        <f t="shared" si="327"/>
        <v>6</v>
      </c>
      <c r="AL5929" s="26">
        <f t="shared" si="328"/>
        <v>17</v>
      </c>
      <c r="AM5929" s="94" t="str">
        <f t="shared" si="329"/>
        <v>6/17 Log Off</v>
      </c>
      <c r="AN5929" s="172">
        <v>45825.573078703703</v>
      </c>
      <c r="AO5929" s="69" t="s">
        <v>284</v>
      </c>
      <c r="AP5929" s="69" t="s">
        <v>1913</v>
      </c>
      <c r="AQ5929" s="69" t="s">
        <v>284</v>
      </c>
      <c r="AR5929" s="69" t="s">
        <v>1917</v>
      </c>
    </row>
    <row r="5930" spans="36:44" ht="14.4">
      <c r="AJ5930" s="26" t="str">
        <f>VLOOKUP(AQ5930,'user list'!A:B,2,0)</f>
        <v>ZAU</v>
      </c>
      <c r="AK5930" s="26">
        <f t="shared" si="327"/>
        <v>6</v>
      </c>
      <c r="AL5930" s="26">
        <f t="shared" si="328"/>
        <v>17</v>
      </c>
      <c r="AM5930" s="94" t="str">
        <f t="shared" si="329"/>
        <v>6/17 Log In</v>
      </c>
      <c r="AN5930" s="172">
        <v>45825.573206018518</v>
      </c>
      <c r="AO5930" s="69" t="s">
        <v>275</v>
      </c>
      <c r="AP5930" s="69" t="s">
        <v>1913</v>
      </c>
      <c r="AQ5930" s="69" t="s">
        <v>275</v>
      </c>
      <c r="AR5930" s="69" t="s">
        <v>1916</v>
      </c>
    </row>
    <row r="5931" spans="36:44" ht="14.4">
      <c r="AJ5931" s="26" t="str">
        <f>VLOOKUP(AQ5931,'user list'!A:B,2,0)</f>
        <v>QCPL</v>
      </c>
      <c r="AK5931" s="26">
        <f t="shared" si="327"/>
        <v>6</v>
      </c>
      <c r="AL5931" s="26">
        <f t="shared" si="328"/>
        <v>17</v>
      </c>
      <c r="AM5931" s="94" t="str">
        <f t="shared" si="329"/>
        <v>6/17 Log In</v>
      </c>
      <c r="AN5931" s="172">
        <v>45825.573414351849</v>
      </c>
      <c r="AO5931" s="69" t="s">
        <v>268</v>
      </c>
      <c r="AP5931" s="69" t="s">
        <v>1913</v>
      </c>
      <c r="AQ5931" s="69" t="s">
        <v>268</v>
      </c>
      <c r="AR5931" s="69" t="s">
        <v>1916</v>
      </c>
    </row>
    <row r="5932" spans="36:44" ht="14.4">
      <c r="AJ5932" s="26" t="str">
        <f>VLOOKUP(AQ5932,'user list'!A:B,2,0)</f>
        <v>ZAU</v>
      </c>
      <c r="AK5932" s="26">
        <f t="shared" si="327"/>
        <v>6</v>
      </c>
      <c r="AL5932" s="26">
        <f t="shared" si="328"/>
        <v>17</v>
      </c>
      <c r="AM5932" s="94" t="str">
        <f t="shared" si="329"/>
        <v>6/17 Log Off</v>
      </c>
      <c r="AN5932" s="172">
        <v>45825.573692129627</v>
      </c>
      <c r="AO5932" s="69" t="s">
        <v>275</v>
      </c>
      <c r="AP5932" s="69" t="s">
        <v>1913</v>
      </c>
      <c r="AQ5932" s="69" t="s">
        <v>275</v>
      </c>
      <c r="AR5932" s="69" t="s">
        <v>1917</v>
      </c>
    </row>
    <row r="5933" spans="36:44" ht="14.4">
      <c r="AJ5933" s="26" t="str">
        <f>VLOOKUP(AQ5933,'user list'!A:B,2,0)</f>
        <v>CCESD</v>
      </c>
      <c r="AK5933" s="26">
        <f t="shared" si="327"/>
        <v>6</v>
      </c>
      <c r="AL5933" s="26">
        <f t="shared" si="328"/>
        <v>17</v>
      </c>
      <c r="AM5933" s="94" t="str">
        <f t="shared" si="329"/>
        <v>6/17 Log In</v>
      </c>
      <c r="AN5933" s="172">
        <v>45825.573807870373</v>
      </c>
      <c r="AO5933" s="69" t="s">
        <v>284</v>
      </c>
      <c r="AP5933" s="69" t="s">
        <v>1913</v>
      </c>
      <c r="AQ5933" s="69" t="s">
        <v>284</v>
      </c>
      <c r="AR5933" s="69" t="s">
        <v>1916</v>
      </c>
    </row>
    <row r="5934" spans="36:44" ht="14.4">
      <c r="AJ5934" s="26" t="str">
        <f>VLOOKUP(AQ5934,'user list'!A:B,2,0)</f>
        <v>OCM</v>
      </c>
      <c r="AK5934" s="26">
        <f t="shared" si="327"/>
        <v>6</v>
      </c>
      <c r="AL5934" s="26">
        <f t="shared" si="328"/>
        <v>17</v>
      </c>
      <c r="AM5934" s="94" t="str">
        <f t="shared" si="329"/>
        <v>6/17 Log Off</v>
      </c>
      <c r="AN5934" s="172">
        <v>45825.575694444444</v>
      </c>
      <c r="AO5934" s="69" t="s">
        <v>230</v>
      </c>
      <c r="AP5934" s="69" t="s">
        <v>1913</v>
      </c>
      <c r="AQ5934" s="69" t="s">
        <v>230</v>
      </c>
      <c r="AR5934" s="69" t="s">
        <v>1917</v>
      </c>
    </row>
    <row r="5935" spans="36:44" ht="14.4">
      <c r="AJ5935" s="26" t="str">
        <f>VLOOKUP(AQ5935,'user list'!A:B,2,0)</f>
        <v>OCM</v>
      </c>
      <c r="AK5935" s="26">
        <f t="shared" si="327"/>
        <v>6</v>
      </c>
      <c r="AL5935" s="26">
        <f t="shared" si="328"/>
        <v>17</v>
      </c>
      <c r="AM5935" s="94" t="str">
        <f t="shared" si="329"/>
        <v>6/17 Log In</v>
      </c>
      <c r="AN5935" s="172">
        <v>45825.575787037036</v>
      </c>
      <c r="AO5935" s="69" t="s">
        <v>230</v>
      </c>
      <c r="AP5935" s="69" t="s">
        <v>1913</v>
      </c>
      <c r="AQ5935" s="69" t="s">
        <v>230</v>
      </c>
      <c r="AR5935" s="69" t="s">
        <v>1916</v>
      </c>
    </row>
    <row r="5936" spans="36:44" ht="14.4">
      <c r="AJ5936" s="26" t="str">
        <f>VLOOKUP(AQ5936,'user list'!A:B,2,0)</f>
        <v>OCM</v>
      </c>
      <c r="AK5936" s="26">
        <f t="shared" si="327"/>
        <v>6</v>
      </c>
      <c r="AL5936" s="26">
        <f t="shared" si="328"/>
        <v>17</v>
      </c>
      <c r="AM5936" s="94" t="str">
        <f t="shared" si="329"/>
        <v>6/17 Log In</v>
      </c>
      <c r="AN5936" s="172">
        <v>45825.576053240744</v>
      </c>
      <c r="AO5936" s="69" t="s">
        <v>230</v>
      </c>
      <c r="AP5936" s="69" t="s">
        <v>1913</v>
      </c>
      <c r="AQ5936" s="69" t="s">
        <v>230</v>
      </c>
      <c r="AR5936" s="69" t="s">
        <v>1916</v>
      </c>
    </row>
    <row r="5937" spans="36:44" ht="14.4">
      <c r="AJ5937" s="26" t="str">
        <f>VLOOKUP(AQ5937,'user list'!A:B,2,0)</f>
        <v>OCM</v>
      </c>
      <c r="AK5937" s="26">
        <f t="shared" si="327"/>
        <v>6</v>
      </c>
      <c r="AL5937" s="26">
        <f t="shared" si="328"/>
        <v>17</v>
      </c>
      <c r="AM5937" s="94" t="str">
        <f t="shared" si="329"/>
        <v>6/17 Log Off</v>
      </c>
      <c r="AN5937" s="172">
        <v>45825.579629629632</v>
      </c>
      <c r="AO5937" s="69" t="s">
        <v>232</v>
      </c>
      <c r="AP5937" s="69" t="s">
        <v>1913</v>
      </c>
      <c r="AQ5937" s="69" t="s">
        <v>232</v>
      </c>
      <c r="AR5937" s="69" t="s">
        <v>1917</v>
      </c>
    </row>
    <row r="5938" spans="36:44" ht="14.4">
      <c r="AJ5938" s="26" t="str">
        <f>VLOOKUP(AQ5938,'user list'!A:B,2,0)</f>
        <v>OCM</v>
      </c>
      <c r="AK5938" s="26">
        <f t="shared" si="327"/>
        <v>6</v>
      </c>
      <c r="AL5938" s="26">
        <f t="shared" si="328"/>
        <v>17</v>
      </c>
      <c r="AM5938" s="94" t="str">
        <f t="shared" si="329"/>
        <v>6/17 Log In</v>
      </c>
      <c r="AN5938" s="172">
        <v>45825.579826388886</v>
      </c>
      <c r="AO5938" s="69" t="s">
        <v>230</v>
      </c>
      <c r="AP5938" s="69" t="s">
        <v>1913</v>
      </c>
      <c r="AQ5938" s="69" t="s">
        <v>230</v>
      </c>
      <c r="AR5938" s="69" t="s">
        <v>1916</v>
      </c>
    </row>
    <row r="5939" spans="36:44" ht="14.4">
      <c r="AJ5939" s="26" t="str">
        <f>VLOOKUP(AQ5939,'user list'!A:B,2,0)</f>
        <v>CCESD</v>
      </c>
      <c r="AK5939" s="26">
        <f t="shared" si="327"/>
        <v>6</v>
      </c>
      <c r="AL5939" s="26">
        <f t="shared" si="328"/>
        <v>17</v>
      </c>
      <c r="AM5939" s="94" t="str">
        <f t="shared" si="329"/>
        <v>6/17 Log Off</v>
      </c>
      <c r="AN5939" s="172">
        <v>45825.580451388887</v>
      </c>
      <c r="AO5939" s="69" t="s">
        <v>284</v>
      </c>
      <c r="AP5939" s="69" t="s">
        <v>1913</v>
      </c>
      <c r="AQ5939" s="69" t="s">
        <v>284</v>
      </c>
      <c r="AR5939" s="69" t="s">
        <v>1917</v>
      </c>
    </row>
    <row r="5940" spans="36:44" ht="14.4">
      <c r="AJ5940" s="26" t="str">
        <f>VLOOKUP(AQ5940,'user list'!A:B,2,0)</f>
        <v>OCM</v>
      </c>
      <c r="AK5940" s="26">
        <f t="shared" si="327"/>
        <v>6</v>
      </c>
      <c r="AL5940" s="26">
        <f t="shared" si="328"/>
        <v>17</v>
      </c>
      <c r="AM5940" s="94" t="str">
        <f t="shared" si="329"/>
        <v>6/17 Log In</v>
      </c>
      <c r="AN5940" s="172">
        <v>45825.580555555556</v>
      </c>
      <c r="AO5940" s="69" t="s">
        <v>230</v>
      </c>
      <c r="AP5940" s="69" t="s">
        <v>1913</v>
      </c>
      <c r="AQ5940" s="69" t="s">
        <v>230</v>
      </c>
      <c r="AR5940" s="69" t="s">
        <v>1916</v>
      </c>
    </row>
    <row r="5941" spans="36:44" ht="14.4">
      <c r="AJ5941" s="26" t="str">
        <f>VLOOKUP(AQ5941,'user list'!A:B,2,0)</f>
        <v>OCM</v>
      </c>
      <c r="AK5941" s="26">
        <f t="shared" si="327"/>
        <v>6</v>
      </c>
      <c r="AL5941" s="26">
        <f t="shared" si="328"/>
        <v>17</v>
      </c>
      <c r="AM5941" s="94" t="str">
        <f t="shared" si="329"/>
        <v>6/17 Log Off</v>
      </c>
      <c r="AN5941" s="172">
        <v>45825.581423611111</v>
      </c>
      <c r="AO5941" s="69" t="s">
        <v>230</v>
      </c>
      <c r="AP5941" s="69" t="s">
        <v>1913</v>
      </c>
      <c r="AQ5941" s="69" t="s">
        <v>230</v>
      </c>
      <c r="AR5941" s="69" t="s">
        <v>1917</v>
      </c>
    </row>
    <row r="5942" spans="36:44" ht="14.4">
      <c r="AJ5942" s="26" t="str">
        <f>VLOOKUP(AQ5942,'user list'!A:B,2,0)</f>
        <v>ZAU</v>
      </c>
      <c r="AK5942" s="26">
        <f t="shared" si="327"/>
        <v>6</v>
      </c>
      <c r="AL5942" s="26">
        <f t="shared" si="328"/>
        <v>17</v>
      </c>
      <c r="AM5942" s="94" t="str">
        <f t="shared" si="329"/>
        <v>6/17 Log In</v>
      </c>
      <c r="AN5942" s="172">
        <v>45825.581493055557</v>
      </c>
      <c r="AO5942" s="69" t="s">
        <v>275</v>
      </c>
      <c r="AP5942" s="69" t="s">
        <v>1913</v>
      </c>
      <c r="AQ5942" s="69" t="s">
        <v>275</v>
      </c>
      <c r="AR5942" s="69" t="s">
        <v>1916</v>
      </c>
    </row>
    <row r="5943" spans="36:44" ht="14.4">
      <c r="AJ5943" s="26" t="str">
        <f>VLOOKUP(AQ5943,'user list'!A:B,2,0)</f>
        <v>ZAU</v>
      </c>
      <c r="AK5943" s="26">
        <f t="shared" si="327"/>
        <v>6</v>
      </c>
      <c r="AL5943" s="26">
        <f t="shared" si="328"/>
        <v>17</v>
      </c>
      <c r="AM5943" s="94" t="str">
        <f t="shared" si="329"/>
        <v>6/17 Log Off</v>
      </c>
      <c r="AN5943" s="172">
        <v>45825.581886574073</v>
      </c>
      <c r="AO5943" s="69" t="s">
        <v>275</v>
      </c>
      <c r="AP5943" s="69" t="s">
        <v>1913</v>
      </c>
      <c r="AQ5943" s="69" t="s">
        <v>275</v>
      </c>
      <c r="AR5943" s="69" t="s">
        <v>1917</v>
      </c>
    </row>
    <row r="5944" spans="36:44" ht="14.4">
      <c r="AJ5944" s="26" t="str">
        <f>VLOOKUP(AQ5944,'user list'!A:B,2,0)</f>
        <v>CTO</v>
      </c>
      <c r="AK5944" s="26">
        <f t="shared" si="327"/>
        <v>6</v>
      </c>
      <c r="AL5944" s="26">
        <f t="shared" si="328"/>
        <v>17</v>
      </c>
      <c r="AM5944" s="94" t="str">
        <f t="shared" si="329"/>
        <v>6/17 Log In</v>
      </c>
      <c r="AN5944" s="172">
        <v>45825.582071759258</v>
      </c>
      <c r="AO5944" s="69" t="s">
        <v>207</v>
      </c>
      <c r="AP5944" s="69" t="s">
        <v>1913</v>
      </c>
      <c r="AQ5944" s="69" t="s">
        <v>207</v>
      </c>
      <c r="AR5944" s="69" t="s">
        <v>1916</v>
      </c>
    </row>
    <row r="5945" spans="36:44" ht="14.4">
      <c r="AJ5945" s="26" t="str">
        <f>VLOOKUP(AQ5945,'user list'!A:B,2,0)</f>
        <v>DOE</v>
      </c>
      <c r="AK5945" s="26">
        <f t="shared" si="327"/>
        <v>6</v>
      </c>
      <c r="AL5945" s="26">
        <f t="shared" si="328"/>
        <v>17</v>
      </c>
      <c r="AM5945" s="94" t="str">
        <f t="shared" si="329"/>
        <v>6/17 Log In</v>
      </c>
      <c r="AN5945" s="172">
        <v>45825.582199074073</v>
      </c>
      <c r="AO5945" s="69" t="s">
        <v>211</v>
      </c>
      <c r="AP5945" s="69" t="s">
        <v>1913</v>
      </c>
      <c r="AQ5945" s="69" t="s">
        <v>211</v>
      </c>
      <c r="AR5945" s="69" t="s">
        <v>1916</v>
      </c>
    </row>
    <row r="5946" spans="36:44" ht="14.4">
      <c r="AJ5946" s="26" t="str">
        <f>VLOOKUP(AQ5946,'user list'!A:B,2,0)</f>
        <v>DOE</v>
      </c>
      <c r="AK5946" s="26">
        <f t="shared" si="327"/>
        <v>6</v>
      </c>
      <c r="AL5946" s="26">
        <f t="shared" si="328"/>
        <v>17</v>
      </c>
      <c r="AM5946" s="94" t="str">
        <f t="shared" si="329"/>
        <v>6/17 Log In</v>
      </c>
      <c r="AN5946" s="172">
        <v>45825.583078703705</v>
      </c>
      <c r="AO5946" s="69" t="s">
        <v>211</v>
      </c>
      <c r="AP5946" s="69" t="s">
        <v>1913</v>
      </c>
      <c r="AQ5946" s="69" t="s">
        <v>211</v>
      </c>
      <c r="AR5946" s="69" t="s">
        <v>1916</v>
      </c>
    </row>
    <row r="5947" spans="36:44" ht="14.4">
      <c r="AJ5947" s="26" t="str">
        <f>VLOOKUP(AQ5947,'user list'!A:B,2,0)</f>
        <v>PDAO</v>
      </c>
      <c r="AK5947" s="26">
        <f t="shared" si="327"/>
        <v>6</v>
      </c>
      <c r="AL5947" s="26">
        <f t="shared" si="328"/>
        <v>17</v>
      </c>
      <c r="AM5947" s="94" t="str">
        <f t="shared" si="329"/>
        <v>6/17 Log Off</v>
      </c>
      <c r="AN5947" s="172">
        <v>45825.58357638889</v>
      </c>
      <c r="AO5947" s="69" t="s">
        <v>258</v>
      </c>
      <c r="AP5947" s="69" t="s">
        <v>1913</v>
      </c>
      <c r="AQ5947" s="69" t="s">
        <v>258</v>
      </c>
      <c r="AR5947" s="69" t="s">
        <v>1917</v>
      </c>
    </row>
    <row r="5948" spans="36:44" ht="14.4">
      <c r="AJ5948" s="26" t="str">
        <f>VLOOKUP(AQ5948,'user list'!A:B,2,0)</f>
        <v>Admin</v>
      </c>
      <c r="AK5948" s="26">
        <f t="shared" si="327"/>
        <v>6</v>
      </c>
      <c r="AL5948" s="26">
        <f t="shared" si="328"/>
        <v>17</v>
      </c>
      <c r="AM5948" s="94" t="str">
        <f t="shared" si="329"/>
        <v>6/17 Log In</v>
      </c>
      <c r="AN5948" s="172">
        <v>45825.584050925929</v>
      </c>
      <c r="AO5948" s="69" t="s">
        <v>186</v>
      </c>
      <c r="AP5948" s="69" t="s">
        <v>1913</v>
      </c>
      <c r="AQ5948" s="69" t="s">
        <v>186</v>
      </c>
      <c r="AR5948" s="69" t="s">
        <v>1916</v>
      </c>
    </row>
    <row r="5949" spans="36:44" ht="14.4">
      <c r="AJ5949" s="26" t="str">
        <f>VLOOKUP(AQ5949,'user list'!A:B,2,0)</f>
        <v>OCM</v>
      </c>
      <c r="AK5949" s="26">
        <f t="shared" si="327"/>
        <v>6</v>
      </c>
      <c r="AL5949" s="26">
        <f t="shared" si="328"/>
        <v>17</v>
      </c>
      <c r="AM5949" s="94" t="str">
        <f t="shared" si="329"/>
        <v>6/17 Log Off</v>
      </c>
      <c r="AN5949" s="172">
        <v>45825.587511574071</v>
      </c>
      <c r="AO5949" s="69" t="s">
        <v>242</v>
      </c>
      <c r="AP5949" s="69" t="s">
        <v>1913</v>
      </c>
      <c r="AQ5949" s="69" t="s">
        <v>242</v>
      </c>
      <c r="AR5949" s="69" t="s">
        <v>1917</v>
      </c>
    </row>
    <row r="5950" spans="36:44" ht="14.4">
      <c r="AJ5950" s="26" t="str">
        <f>VLOOKUP(AQ5950,'user list'!A:B,2,0)</f>
        <v>OSM</v>
      </c>
      <c r="AK5950" s="26">
        <f t="shared" si="327"/>
        <v>6</v>
      </c>
      <c r="AL5950" s="26">
        <f t="shared" si="328"/>
        <v>17</v>
      </c>
      <c r="AM5950" s="94" t="str">
        <f t="shared" si="329"/>
        <v>6/17 Log In</v>
      </c>
      <c r="AN5950" s="172">
        <v>45825.588472222225</v>
      </c>
      <c r="AO5950" s="69" t="s">
        <v>254</v>
      </c>
      <c r="AP5950" s="69" t="s">
        <v>1913</v>
      </c>
      <c r="AQ5950" s="69" t="s">
        <v>254</v>
      </c>
      <c r="AR5950" s="69" t="s">
        <v>1916</v>
      </c>
    </row>
    <row r="5951" spans="36:44" ht="14.4">
      <c r="AJ5951" s="26" t="str">
        <f>VLOOKUP(AQ5951,'user list'!A:B,2,0)</f>
        <v>CTO</v>
      </c>
      <c r="AK5951" s="26">
        <f t="shared" si="327"/>
        <v>6</v>
      </c>
      <c r="AL5951" s="26">
        <f t="shared" si="328"/>
        <v>17</v>
      </c>
      <c r="AM5951" s="94" t="str">
        <f t="shared" si="329"/>
        <v>6/17 Log Off</v>
      </c>
      <c r="AN5951" s="172">
        <v>45825.588506944441</v>
      </c>
      <c r="AO5951" s="69" t="s">
        <v>207</v>
      </c>
      <c r="AP5951" s="69" t="s">
        <v>1913</v>
      </c>
      <c r="AQ5951" s="69" t="s">
        <v>207</v>
      </c>
      <c r="AR5951" s="69" t="s">
        <v>1917</v>
      </c>
    </row>
    <row r="5952" spans="36:44" ht="14.4">
      <c r="AJ5952" s="26" t="str">
        <f>VLOOKUP(AQ5952,'user list'!A:B,2,0)</f>
        <v>Admin</v>
      </c>
      <c r="AK5952" s="26">
        <f t="shared" si="327"/>
        <v>6</v>
      </c>
      <c r="AL5952" s="26">
        <f t="shared" si="328"/>
        <v>17</v>
      </c>
      <c r="AM5952" s="94" t="str">
        <f t="shared" si="329"/>
        <v>6/17 Log In</v>
      </c>
      <c r="AN5952" s="172">
        <v>45825.588634259257</v>
      </c>
      <c r="AO5952" s="69" t="s">
        <v>186</v>
      </c>
      <c r="AP5952" s="69" t="s">
        <v>1913</v>
      </c>
      <c r="AQ5952" s="69" t="s">
        <v>186</v>
      </c>
      <c r="AR5952" s="69" t="s">
        <v>1916</v>
      </c>
    </row>
    <row r="5953" spans="36:44" ht="14.4">
      <c r="AJ5953" s="26" t="str">
        <f>VLOOKUP(AQ5953,'user list'!A:B,2,0)</f>
        <v>DOE</v>
      </c>
      <c r="AK5953" s="26">
        <f t="shared" si="327"/>
        <v>6</v>
      </c>
      <c r="AL5953" s="26">
        <f t="shared" si="328"/>
        <v>17</v>
      </c>
      <c r="AM5953" s="94" t="str">
        <f t="shared" si="329"/>
        <v>6/17 Log In</v>
      </c>
      <c r="AN5953" s="172">
        <v>45825.588680555556</v>
      </c>
      <c r="AO5953" s="69" t="s">
        <v>212</v>
      </c>
      <c r="AP5953" s="69" t="s">
        <v>1913</v>
      </c>
      <c r="AQ5953" s="69" t="s">
        <v>212</v>
      </c>
      <c r="AR5953" s="69" t="s">
        <v>1916</v>
      </c>
    </row>
    <row r="5954" spans="36:44" ht="14.4">
      <c r="AJ5954" s="26" t="str">
        <f>VLOOKUP(AQ5954,'user list'!A:B,2,0)</f>
        <v>CHD</v>
      </c>
      <c r="AK5954" s="26">
        <f t="shared" si="327"/>
        <v>6</v>
      </c>
      <c r="AL5954" s="26">
        <f t="shared" si="328"/>
        <v>17</v>
      </c>
      <c r="AM5954" s="94" t="str">
        <f t="shared" si="329"/>
        <v>6/17 Log Off</v>
      </c>
      <c r="AN5954" s="172">
        <v>45825.588680555556</v>
      </c>
      <c r="AO5954" s="69" t="s">
        <v>203</v>
      </c>
      <c r="AP5954" s="69" t="s">
        <v>1913</v>
      </c>
      <c r="AQ5954" s="69" t="s">
        <v>203</v>
      </c>
      <c r="AR5954" s="69" t="s">
        <v>1917</v>
      </c>
    </row>
    <row r="5955" spans="36:44" ht="14.4">
      <c r="AJ5955" s="26" t="str">
        <f>VLOOKUP(AQ5955,'user list'!A:B,2,0)</f>
        <v>Admin</v>
      </c>
      <c r="AK5955" s="26">
        <f t="shared" si="327"/>
        <v>6</v>
      </c>
      <c r="AL5955" s="26">
        <f t="shared" si="328"/>
        <v>17</v>
      </c>
      <c r="AM5955" s="94" t="str">
        <f t="shared" si="329"/>
        <v>6/17 Log Off</v>
      </c>
      <c r="AN5955" s="172">
        <v>45825.588703703703</v>
      </c>
      <c r="AO5955" s="69" t="s">
        <v>186</v>
      </c>
      <c r="AP5955" s="69" t="s">
        <v>1913</v>
      </c>
      <c r="AQ5955" s="69" t="s">
        <v>186</v>
      </c>
      <c r="AR5955" s="69" t="s">
        <v>1917</v>
      </c>
    </row>
    <row r="5956" spans="36:44" ht="14.4">
      <c r="AJ5956" s="26" t="str">
        <f>VLOOKUP(AQ5956,'user list'!A:B,2,0)</f>
        <v>CTO</v>
      </c>
      <c r="AK5956" s="26">
        <f t="shared" si="327"/>
        <v>6</v>
      </c>
      <c r="AL5956" s="26">
        <f t="shared" si="328"/>
        <v>17</v>
      </c>
      <c r="AM5956" s="94" t="str">
        <f t="shared" si="329"/>
        <v>6/17 Log In</v>
      </c>
      <c r="AN5956" s="172">
        <v>45825.588819444441</v>
      </c>
      <c r="AO5956" s="69" t="s">
        <v>207</v>
      </c>
      <c r="AP5956" s="69" t="s">
        <v>1913</v>
      </c>
      <c r="AQ5956" s="69" t="s">
        <v>207</v>
      </c>
      <c r="AR5956" s="69" t="s">
        <v>1916</v>
      </c>
    </row>
    <row r="5957" spans="36:44" ht="14.4">
      <c r="AJ5957" s="26" t="str">
        <f>VLOOKUP(AQ5957,'user list'!A:B,2,0)</f>
        <v>SSDD</v>
      </c>
      <c r="AK5957" s="26">
        <f t="shared" si="327"/>
        <v>6</v>
      </c>
      <c r="AL5957" s="26">
        <f t="shared" si="328"/>
        <v>17</v>
      </c>
      <c r="AM5957" s="94" t="str">
        <f t="shared" si="329"/>
        <v>6/17 Log Off</v>
      </c>
      <c r="AN5957" s="172">
        <v>45825.588923611111</v>
      </c>
      <c r="AO5957" s="69" t="s">
        <v>273</v>
      </c>
      <c r="AP5957" s="69" t="s">
        <v>1913</v>
      </c>
      <c r="AQ5957" s="69" t="s">
        <v>273</v>
      </c>
      <c r="AR5957" s="69" t="s">
        <v>1917</v>
      </c>
    </row>
    <row r="5958" spans="36:44" ht="14.4">
      <c r="AJ5958" s="26" t="str">
        <f>VLOOKUP(AQ5958,'user list'!A:B,2,0)</f>
        <v>SSDD</v>
      </c>
      <c r="AK5958" s="26">
        <f t="shared" si="327"/>
        <v>6</v>
      </c>
      <c r="AL5958" s="26">
        <f t="shared" si="328"/>
        <v>17</v>
      </c>
      <c r="AM5958" s="94" t="str">
        <f t="shared" si="329"/>
        <v>6/17 Log In</v>
      </c>
      <c r="AN5958" s="172">
        <v>45825.589143518519</v>
      </c>
      <c r="AO5958" s="69" t="s">
        <v>273</v>
      </c>
      <c r="AP5958" s="69" t="s">
        <v>1913</v>
      </c>
      <c r="AQ5958" s="69" t="s">
        <v>273</v>
      </c>
      <c r="AR5958" s="69" t="s">
        <v>1916</v>
      </c>
    </row>
    <row r="5959" spans="36:44" ht="14.4">
      <c r="AJ5959" s="26" t="str">
        <f>VLOOKUP(AQ5959,'user list'!A:B,2,0)</f>
        <v>LEDIPO</v>
      </c>
      <c r="AK5959" s="26">
        <f t="shared" si="327"/>
        <v>6</v>
      </c>
      <c r="AL5959" s="26">
        <f t="shared" si="328"/>
        <v>17</v>
      </c>
      <c r="AM5959" s="94" t="str">
        <f t="shared" si="329"/>
        <v>6/17 Log In</v>
      </c>
      <c r="AN5959" s="172">
        <v>45825.589930555558</v>
      </c>
      <c r="AO5959" s="69" t="s">
        <v>222</v>
      </c>
      <c r="AP5959" s="69" t="s">
        <v>1913</v>
      </c>
      <c r="AQ5959" s="69" t="s">
        <v>222</v>
      </c>
      <c r="AR5959" s="69" t="s">
        <v>1916</v>
      </c>
    </row>
    <row r="5960" spans="36:44" ht="14.4">
      <c r="AJ5960" s="26" t="str">
        <f>VLOOKUP(AQ5960,'user list'!A:B,2,0)</f>
        <v>CTO</v>
      </c>
      <c r="AK5960" s="26">
        <f t="shared" si="327"/>
        <v>6</v>
      </c>
      <c r="AL5960" s="26">
        <f t="shared" si="328"/>
        <v>17</v>
      </c>
      <c r="AM5960" s="94" t="str">
        <f t="shared" si="329"/>
        <v>6/17 Log Off</v>
      </c>
      <c r="AN5960" s="172">
        <v>45825.590590277781</v>
      </c>
      <c r="AO5960" s="69" t="s">
        <v>207</v>
      </c>
      <c r="AP5960" s="69" t="s">
        <v>1913</v>
      </c>
      <c r="AQ5960" s="69" t="s">
        <v>207</v>
      </c>
      <c r="AR5960" s="69" t="s">
        <v>1917</v>
      </c>
    </row>
    <row r="5961" spans="36:44" ht="14.4">
      <c r="AJ5961" s="26" t="str">
        <f>VLOOKUP(AQ5961,'user list'!A:B,2,0)</f>
        <v>DOE</v>
      </c>
      <c r="AK5961" s="26">
        <f t="shared" si="327"/>
        <v>6</v>
      </c>
      <c r="AL5961" s="26">
        <f t="shared" si="328"/>
        <v>17</v>
      </c>
      <c r="AM5961" s="94" t="str">
        <f t="shared" si="329"/>
        <v>6/17 Log Off</v>
      </c>
      <c r="AN5961" s="172">
        <v>45825.590694444443</v>
      </c>
      <c r="AO5961" s="69" t="s">
        <v>211</v>
      </c>
      <c r="AP5961" s="69" t="s">
        <v>1913</v>
      </c>
      <c r="AQ5961" s="69" t="s">
        <v>211</v>
      </c>
      <c r="AR5961" s="69" t="s">
        <v>1917</v>
      </c>
    </row>
    <row r="5962" spans="36:44" ht="14.4">
      <c r="AJ5962" s="26" t="str">
        <f>VLOOKUP(AQ5962,'user list'!A:B,2,0)</f>
        <v>DOE</v>
      </c>
      <c r="AK5962" s="26">
        <f t="shared" si="327"/>
        <v>6</v>
      </c>
      <c r="AL5962" s="26">
        <f t="shared" si="328"/>
        <v>17</v>
      </c>
      <c r="AM5962" s="94" t="str">
        <f t="shared" si="329"/>
        <v>6/17 Log In</v>
      </c>
      <c r="AN5962" s="172">
        <v>45825.590752314813</v>
      </c>
      <c r="AO5962" s="69" t="s">
        <v>211</v>
      </c>
      <c r="AP5962" s="69" t="s">
        <v>1913</v>
      </c>
      <c r="AQ5962" s="69" t="s">
        <v>211</v>
      </c>
      <c r="AR5962" s="69" t="s">
        <v>1916</v>
      </c>
    </row>
    <row r="5963" spans="36:44" ht="14.4">
      <c r="AJ5963" s="26" t="str">
        <f>VLOOKUP(AQ5963,'user list'!A:B,2,0)</f>
        <v>Admin</v>
      </c>
      <c r="AK5963" s="26">
        <f t="shared" si="327"/>
        <v>6</v>
      </c>
      <c r="AL5963" s="26">
        <f t="shared" si="328"/>
        <v>17</v>
      </c>
      <c r="AM5963" s="94" t="str">
        <f t="shared" si="329"/>
        <v>6/17 Log In</v>
      </c>
      <c r="AN5963" s="172">
        <v>45825.590787037036</v>
      </c>
      <c r="AO5963" s="69" t="s">
        <v>186</v>
      </c>
      <c r="AP5963" s="69" t="s">
        <v>1913</v>
      </c>
      <c r="AQ5963" s="69" t="s">
        <v>186</v>
      </c>
      <c r="AR5963" s="69" t="s">
        <v>1916</v>
      </c>
    </row>
    <row r="5964" spans="36:44" ht="14.4">
      <c r="AJ5964" s="26" t="str">
        <f>VLOOKUP(AQ5964,'user list'!A:B,2,0)</f>
        <v>OCM</v>
      </c>
      <c r="AK5964" s="26">
        <f t="shared" si="327"/>
        <v>6</v>
      </c>
      <c r="AL5964" s="26">
        <f t="shared" si="328"/>
        <v>17</v>
      </c>
      <c r="AM5964" s="94" t="str">
        <f t="shared" si="329"/>
        <v>6/17 Log Off</v>
      </c>
      <c r="AN5964" s="172">
        <v>45825.59171296296</v>
      </c>
      <c r="AO5964" s="69" t="s">
        <v>235</v>
      </c>
      <c r="AP5964" s="69" t="s">
        <v>1913</v>
      </c>
      <c r="AQ5964" s="69" t="s">
        <v>235</v>
      </c>
      <c r="AR5964" s="69" t="s">
        <v>1917</v>
      </c>
    </row>
    <row r="5965" spans="36:44" ht="14.4">
      <c r="AJ5965" s="26" t="str">
        <f>VLOOKUP(AQ5965,'user list'!A:B,2,0)</f>
        <v>OCM</v>
      </c>
      <c r="AK5965" s="26">
        <f t="shared" si="327"/>
        <v>6</v>
      </c>
      <c r="AL5965" s="26">
        <f t="shared" si="328"/>
        <v>17</v>
      </c>
      <c r="AM5965" s="94" t="str">
        <f t="shared" si="329"/>
        <v>6/17 Log In</v>
      </c>
      <c r="AN5965" s="172">
        <v>45825.591782407406</v>
      </c>
      <c r="AO5965" s="69" t="s">
        <v>235</v>
      </c>
      <c r="AP5965" s="69" t="s">
        <v>1913</v>
      </c>
      <c r="AQ5965" s="69" t="s">
        <v>235</v>
      </c>
      <c r="AR5965" s="69" t="s">
        <v>1916</v>
      </c>
    </row>
    <row r="5966" spans="36:44" ht="14.4">
      <c r="AJ5966" s="26" t="str">
        <f>VLOOKUP(AQ5966,'user list'!A:B,2,0)</f>
        <v>Admin</v>
      </c>
      <c r="AK5966" s="26">
        <f t="shared" si="327"/>
        <v>6</v>
      </c>
      <c r="AL5966" s="26">
        <f t="shared" si="328"/>
        <v>17</v>
      </c>
      <c r="AM5966" s="94" t="str">
        <f t="shared" si="329"/>
        <v>6/17 Log In</v>
      </c>
      <c r="AN5966" s="172">
        <v>45825.592326388891</v>
      </c>
      <c r="AO5966" s="69" t="s">
        <v>186</v>
      </c>
      <c r="AP5966" s="69" t="s">
        <v>1913</v>
      </c>
      <c r="AQ5966" s="69" t="s">
        <v>186</v>
      </c>
      <c r="AR5966" s="69" t="s">
        <v>1916</v>
      </c>
    </row>
    <row r="5967" spans="36:44" ht="14.4">
      <c r="AJ5967" s="26" t="str">
        <f>VLOOKUP(AQ5967,'user list'!A:B,2,0)</f>
        <v>OSSP</v>
      </c>
      <c r="AK5967" s="26">
        <f t="shared" si="327"/>
        <v>6</v>
      </c>
      <c r="AL5967" s="26">
        <f t="shared" si="328"/>
        <v>17</v>
      </c>
      <c r="AM5967" s="94" t="str">
        <f t="shared" si="329"/>
        <v>6/17 Log In</v>
      </c>
      <c r="AN5967" s="172">
        <v>45825.592407407406</v>
      </c>
      <c r="AO5967" s="69" t="s">
        <v>255</v>
      </c>
      <c r="AP5967" s="69" t="s">
        <v>1913</v>
      </c>
      <c r="AQ5967" s="69" t="s">
        <v>255</v>
      </c>
      <c r="AR5967" s="69" t="s">
        <v>1916</v>
      </c>
    </row>
    <row r="5968" spans="36:44" ht="14.4">
      <c r="AJ5968" s="26" t="str">
        <f>VLOOKUP(AQ5968,'user list'!A:B,2,0)</f>
        <v>Admin</v>
      </c>
      <c r="AK5968" s="26">
        <f t="shared" si="327"/>
        <v>6</v>
      </c>
      <c r="AL5968" s="26">
        <f t="shared" si="328"/>
        <v>17</v>
      </c>
      <c r="AM5968" s="94" t="str">
        <f t="shared" si="329"/>
        <v>6/17 Log In</v>
      </c>
      <c r="AN5968" s="172">
        <v>45825.592476851853</v>
      </c>
      <c r="AO5968" s="69" t="s">
        <v>186</v>
      </c>
      <c r="AP5968" s="69" t="s">
        <v>1913</v>
      </c>
      <c r="AQ5968" s="69" t="s">
        <v>186</v>
      </c>
      <c r="AR5968" s="69" t="s">
        <v>1916</v>
      </c>
    </row>
    <row r="5969" spans="36:44" ht="14.4">
      <c r="AJ5969" s="26" t="str">
        <f>VLOOKUP(AQ5969,'user list'!A:B,2,0)</f>
        <v>OSM</v>
      </c>
      <c r="AK5969" s="26">
        <f t="shared" si="327"/>
        <v>6</v>
      </c>
      <c r="AL5969" s="26">
        <f t="shared" si="328"/>
        <v>17</v>
      </c>
      <c r="AM5969" s="94" t="str">
        <f t="shared" si="329"/>
        <v>6/17 Log Off</v>
      </c>
      <c r="AN5969" s="172">
        <v>45825.592523148145</v>
      </c>
      <c r="AO5969" s="69" t="s">
        <v>254</v>
      </c>
      <c r="AP5969" s="69" t="s">
        <v>1913</v>
      </c>
      <c r="AQ5969" s="69" t="s">
        <v>254</v>
      </c>
      <c r="AR5969" s="69" t="s">
        <v>1917</v>
      </c>
    </row>
    <row r="5970" spans="36:44" ht="14.4">
      <c r="AJ5970" s="26" t="str">
        <f>VLOOKUP(AQ5970,'user list'!A:B,2,0)</f>
        <v>PDAD</v>
      </c>
      <c r="AK5970" s="26">
        <f t="shared" si="327"/>
        <v>6</v>
      </c>
      <c r="AL5970" s="26">
        <f t="shared" si="328"/>
        <v>17</v>
      </c>
      <c r="AM5970" s="94" t="str">
        <f t="shared" si="329"/>
        <v>6/17 Log Off</v>
      </c>
      <c r="AN5970" s="172">
        <v>45825.592546296299</v>
      </c>
      <c r="AO5970" s="69" t="s">
        <v>257</v>
      </c>
      <c r="AP5970" s="69" t="s">
        <v>1913</v>
      </c>
      <c r="AQ5970" s="69" t="s">
        <v>257</v>
      </c>
      <c r="AR5970" s="69" t="s">
        <v>1917</v>
      </c>
    </row>
    <row r="5971" spans="36:44" ht="14.4">
      <c r="AJ5971" s="26" t="str">
        <f>VLOOKUP(AQ5971,'user list'!A:B,2,0)</f>
        <v>OCM</v>
      </c>
      <c r="AK5971" s="26">
        <f t="shared" si="327"/>
        <v>6</v>
      </c>
      <c r="AL5971" s="26">
        <f t="shared" si="328"/>
        <v>17</v>
      </c>
      <c r="AM5971" s="94" t="str">
        <f t="shared" si="329"/>
        <v>6/17 Log In</v>
      </c>
      <c r="AN5971" s="172">
        <v>45825.592951388891</v>
      </c>
      <c r="AO5971" s="69" t="s">
        <v>240</v>
      </c>
      <c r="AP5971" s="69" t="s">
        <v>1913</v>
      </c>
      <c r="AQ5971" s="69" t="s">
        <v>240</v>
      </c>
      <c r="AR5971" s="69" t="s">
        <v>1916</v>
      </c>
    </row>
    <row r="5972" spans="36:44" ht="14.4">
      <c r="AJ5972" s="26" t="str">
        <f>VLOOKUP(AQ5972,'user list'!A:B,2,0)</f>
        <v>OCM</v>
      </c>
      <c r="AK5972" s="26">
        <f t="shared" si="327"/>
        <v>6</v>
      </c>
      <c r="AL5972" s="26">
        <f t="shared" si="328"/>
        <v>17</v>
      </c>
      <c r="AM5972" s="94" t="str">
        <f t="shared" si="329"/>
        <v>6/17 Log In</v>
      </c>
      <c r="AN5972" s="172">
        <v>45825.594259259262</v>
      </c>
      <c r="AO5972" s="69" t="s">
        <v>230</v>
      </c>
      <c r="AP5972" s="69" t="s">
        <v>1913</v>
      </c>
      <c r="AQ5972" s="69" t="s">
        <v>230</v>
      </c>
      <c r="AR5972" s="69" t="s">
        <v>1916</v>
      </c>
    </row>
    <row r="5973" spans="36:44" ht="14.4">
      <c r="AJ5973" s="26" t="str">
        <f>VLOOKUP(AQ5973,'user list'!A:B,2,0)</f>
        <v>MDAD</v>
      </c>
      <c r="AK5973" s="26">
        <f t="shared" si="327"/>
        <v>6</v>
      </c>
      <c r="AL5973" s="26">
        <f t="shared" si="328"/>
        <v>17</v>
      </c>
      <c r="AM5973" s="94" t="str">
        <f t="shared" si="329"/>
        <v>6/17 Log Off</v>
      </c>
      <c r="AN5973" s="172">
        <v>45825.594444444447</v>
      </c>
      <c r="AO5973" s="69" t="s">
        <v>223</v>
      </c>
      <c r="AP5973" s="69" t="s">
        <v>1913</v>
      </c>
      <c r="AQ5973" s="69" t="s">
        <v>223</v>
      </c>
      <c r="AR5973" s="69" t="s">
        <v>1917</v>
      </c>
    </row>
    <row r="5974" spans="36:44" ht="14.4">
      <c r="AJ5974" s="26" t="str">
        <f>VLOOKUP(AQ5974,'user list'!A:B,2,0)</f>
        <v>DOE</v>
      </c>
      <c r="AK5974" s="26">
        <f t="shared" si="327"/>
        <v>6</v>
      </c>
      <c r="AL5974" s="26">
        <f t="shared" si="328"/>
        <v>17</v>
      </c>
      <c r="AM5974" s="94" t="str">
        <f t="shared" si="329"/>
        <v>6/17 Log In</v>
      </c>
      <c r="AN5974" s="172">
        <v>45825.594571759262</v>
      </c>
      <c r="AO5974" s="69" t="s">
        <v>211</v>
      </c>
      <c r="AP5974" s="69" t="s">
        <v>1913</v>
      </c>
      <c r="AQ5974" s="69" t="s">
        <v>211</v>
      </c>
      <c r="AR5974" s="69" t="s">
        <v>1916</v>
      </c>
    </row>
    <row r="5975" spans="36:44" ht="14.4">
      <c r="AJ5975" s="26" t="str">
        <f>VLOOKUP(AQ5975,'user list'!A:B,2,0)</f>
        <v>DOE</v>
      </c>
      <c r="AK5975" s="26">
        <f t="shared" si="327"/>
        <v>6</v>
      </c>
      <c r="AL5975" s="26">
        <f t="shared" si="328"/>
        <v>17</v>
      </c>
      <c r="AM5975" s="94" t="str">
        <f t="shared" si="329"/>
        <v>6/17 Log Off</v>
      </c>
      <c r="AN5975" s="172">
        <v>45825.595046296294</v>
      </c>
      <c r="AO5975" s="69" t="s">
        <v>212</v>
      </c>
      <c r="AP5975" s="69" t="s">
        <v>1913</v>
      </c>
      <c r="AQ5975" s="69" t="s">
        <v>212</v>
      </c>
      <c r="AR5975" s="69" t="s">
        <v>1917</v>
      </c>
    </row>
    <row r="5976" spans="36:44" ht="14.4">
      <c r="AJ5976" s="26" t="str">
        <f>VLOOKUP(AQ5976,'user list'!A:B,2,0)</f>
        <v>CHD</v>
      </c>
      <c r="AK5976" s="26">
        <f t="shared" si="327"/>
        <v>6</v>
      </c>
      <c r="AL5976" s="26">
        <f t="shared" si="328"/>
        <v>17</v>
      </c>
      <c r="AM5976" s="94" t="str">
        <f t="shared" si="329"/>
        <v>6/17 Log In</v>
      </c>
      <c r="AN5976" s="172">
        <v>45825.595451388886</v>
      </c>
      <c r="AO5976" s="69" t="s">
        <v>203</v>
      </c>
      <c r="AP5976" s="69" t="s">
        <v>1913</v>
      </c>
      <c r="AQ5976" s="69" t="s">
        <v>203</v>
      </c>
      <c r="AR5976" s="69" t="s">
        <v>1916</v>
      </c>
    </row>
    <row r="5977" spans="36:44" ht="14.4">
      <c r="AJ5977" s="26" t="str">
        <f>VLOOKUP(AQ5977,'user list'!A:B,2,0)</f>
        <v>OCA</v>
      </c>
      <c r="AK5977" s="26">
        <f t="shared" si="327"/>
        <v>6</v>
      </c>
      <c r="AL5977" s="26">
        <f t="shared" si="328"/>
        <v>17</v>
      </c>
      <c r="AM5977" s="94" t="str">
        <f t="shared" si="329"/>
        <v>6/17 Log Off</v>
      </c>
      <c r="AN5977" s="172">
        <v>45825.596435185187</v>
      </c>
      <c r="AO5977" s="69" t="s">
        <v>228</v>
      </c>
      <c r="AP5977" s="69" t="s">
        <v>1913</v>
      </c>
      <c r="AQ5977" s="69" t="s">
        <v>228</v>
      </c>
      <c r="AR5977" s="69" t="s">
        <v>1917</v>
      </c>
    </row>
    <row r="5978" spans="36:44" ht="14.4">
      <c r="AJ5978" s="26" t="str">
        <f>VLOOKUP(AQ5978,'user list'!A:B,2,0)</f>
        <v>OCA</v>
      </c>
      <c r="AK5978" s="26">
        <f t="shared" si="327"/>
        <v>6</v>
      </c>
      <c r="AL5978" s="26">
        <f t="shared" si="328"/>
        <v>17</v>
      </c>
      <c r="AM5978" s="94" t="str">
        <f t="shared" si="329"/>
        <v>6/17 Log Off</v>
      </c>
      <c r="AN5978" s="172">
        <v>45825.596504629626</v>
      </c>
      <c r="AO5978" s="69" t="s">
        <v>227</v>
      </c>
      <c r="AP5978" s="69" t="s">
        <v>1913</v>
      </c>
      <c r="AQ5978" s="69" t="s">
        <v>227</v>
      </c>
      <c r="AR5978" s="69" t="s">
        <v>1917</v>
      </c>
    </row>
    <row r="5979" spans="36:44" ht="14.4">
      <c r="AJ5979" s="26" t="str">
        <f>VLOOKUP(AQ5979,'user list'!A:B,2,0)</f>
        <v>OCA</v>
      </c>
      <c r="AK5979" s="26">
        <f t="shared" si="327"/>
        <v>6</v>
      </c>
      <c r="AL5979" s="26">
        <f t="shared" si="328"/>
        <v>17</v>
      </c>
      <c r="AM5979" s="94" t="str">
        <f t="shared" si="329"/>
        <v>6/17 Log In</v>
      </c>
      <c r="AN5979" s="172">
        <v>45825.596585648149</v>
      </c>
      <c r="AO5979" s="69" t="s">
        <v>227</v>
      </c>
      <c r="AP5979" s="69" t="s">
        <v>1913</v>
      </c>
      <c r="AQ5979" s="69" t="s">
        <v>227</v>
      </c>
      <c r="AR5979" s="69" t="s">
        <v>1916</v>
      </c>
    </row>
    <row r="5980" spans="36:44" ht="14.4">
      <c r="AJ5980" s="26" t="str">
        <f>VLOOKUP(AQ5980,'user list'!A:B,2,0)</f>
        <v>Admin</v>
      </c>
      <c r="AK5980" s="26">
        <f t="shared" si="327"/>
        <v>6</v>
      </c>
      <c r="AL5980" s="26">
        <f t="shared" si="328"/>
        <v>17</v>
      </c>
      <c r="AM5980" s="94" t="str">
        <f t="shared" si="329"/>
        <v>6/17 Log In</v>
      </c>
      <c r="AN5980" s="172">
        <v>45825.596689814818</v>
      </c>
      <c r="AO5980" s="69" t="s">
        <v>186</v>
      </c>
      <c r="AP5980" s="69" t="s">
        <v>1913</v>
      </c>
      <c r="AQ5980" s="69" t="s">
        <v>186</v>
      </c>
      <c r="AR5980" s="69" t="s">
        <v>1916</v>
      </c>
    </row>
    <row r="5981" spans="36:44" ht="14.4">
      <c r="AJ5981" s="26" t="str">
        <f>VLOOKUP(AQ5981,'user list'!A:B,2,0)</f>
        <v>CGSD</v>
      </c>
      <c r="AK5981" s="26">
        <f t="shared" si="327"/>
        <v>6</v>
      </c>
      <c r="AL5981" s="26">
        <f t="shared" si="328"/>
        <v>17</v>
      </c>
      <c r="AM5981" s="94" t="str">
        <f t="shared" si="329"/>
        <v>6/17 Log In</v>
      </c>
      <c r="AN5981" s="172">
        <v>45825.596782407411</v>
      </c>
      <c r="AO5981" s="69" t="s">
        <v>200</v>
      </c>
      <c r="AP5981" s="69" t="s">
        <v>1913</v>
      </c>
      <c r="AQ5981" s="69" t="s">
        <v>200</v>
      </c>
      <c r="AR5981" s="69" t="s">
        <v>1916</v>
      </c>
    </row>
    <row r="5982" spans="36:44" ht="14.4">
      <c r="AJ5982" s="26" t="str">
        <f>VLOOKUP(AQ5982,'user list'!A:B,2,0)</f>
        <v>OCM</v>
      </c>
      <c r="AK5982" s="26">
        <f t="shared" si="327"/>
        <v>6</v>
      </c>
      <c r="AL5982" s="26">
        <f t="shared" si="328"/>
        <v>17</v>
      </c>
      <c r="AM5982" s="94" t="str">
        <f t="shared" si="329"/>
        <v>6/17 Log Off</v>
      </c>
      <c r="AN5982" s="172">
        <v>45825.596944444442</v>
      </c>
      <c r="AO5982" s="69" t="s">
        <v>235</v>
      </c>
      <c r="AP5982" s="69" t="s">
        <v>1913</v>
      </c>
      <c r="AQ5982" s="69" t="s">
        <v>235</v>
      </c>
      <c r="AR5982" s="69" t="s">
        <v>1917</v>
      </c>
    </row>
    <row r="5983" spans="36:44" ht="14.4">
      <c r="AJ5983" s="26" t="str">
        <f>VLOOKUP(AQ5983,'user list'!A:B,2,0)</f>
        <v>Admin</v>
      </c>
      <c r="AK5983" s="26">
        <f t="shared" si="327"/>
        <v>6</v>
      </c>
      <c r="AL5983" s="26">
        <f t="shared" si="328"/>
        <v>17</v>
      </c>
      <c r="AM5983" s="94" t="str">
        <f t="shared" si="329"/>
        <v>6/17 Log In</v>
      </c>
      <c r="AN5983" s="172">
        <v>45825.597418981481</v>
      </c>
      <c r="AO5983" s="69" t="s">
        <v>186</v>
      </c>
      <c r="AP5983" s="69" t="s">
        <v>1913</v>
      </c>
      <c r="AQ5983" s="69" t="s">
        <v>186</v>
      </c>
      <c r="AR5983" s="69" t="s">
        <v>1916</v>
      </c>
    </row>
    <row r="5984" spans="36:44" ht="14.4">
      <c r="AJ5984" s="26" t="str">
        <f>VLOOKUP(AQ5984,'user list'!A:B,2,0)</f>
        <v>Admin</v>
      </c>
      <c r="AK5984" s="26">
        <f t="shared" si="327"/>
        <v>6</v>
      </c>
      <c r="AL5984" s="26">
        <f t="shared" si="328"/>
        <v>17</v>
      </c>
      <c r="AM5984" s="94" t="str">
        <f t="shared" si="329"/>
        <v>6/17 Log In</v>
      </c>
      <c r="AN5984" s="172">
        <v>45825.597418981481</v>
      </c>
      <c r="AO5984" s="69" t="s">
        <v>186</v>
      </c>
      <c r="AP5984" s="69" t="s">
        <v>1913</v>
      </c>
      <c r="AQ5984" s="69" t="s">
        <v>186</v>
      </c>
      <c r="AR5984" s="69" t="s">
        <v>1916</v>
      </c>
    </row>
    <row r="5985" spans="36:44" ht="14.4">
      <c r="AJ5985" s="26" t="str">
        <f>VLOOKUP(AQ5985,'user list'!A:B,2,0)</f>
        <v>ITDD</v>
      </c>
      <c r="AK5985" s="26">
        <f t="shared" si="327"/>
        <v>6</v>
      </c>
      <c r="AL5985" s="26">
        <f t="shared" si="328"/>
        <v>17</v>
      </c>
      <c r="AM5985" s="94" t="str">
        <f t="shared" si="329"/>
        <v>6/17 Log In</v>
      </c>
      <c r="AN5985" s="172">
        <v>45825.601180555554</v>
      </c>
      <c r="AO5985" s="69" t="s">
        <v>219</v>
      </c>
      <c r="AP5985" s="69" t="s">
        <v>1913</v>
      </c>
      <c r="AQ5985" s="69" t="s">
        <v>219</v>
      </c>
      <c r="AR5985" s="69" t="s">
        <v>1916</v>
      </c>
    </row>
    <row r="5986" spans="36:44" ht="14.4">
      <c r="AJ5986" s="26" t="str">
        <f>VLOOKUP(AQ5986,'user list'!A:B,2,0)</f>
        <v>ITDD</v>
      </c>
      <c r="AK5986" s="26">
        <f t="shared" si="327"/>
        <v>6</v>
      </c>
      <c r="AL5986" s="26">
        <f t="shared" si="328"/>
        <v>17</v>
      </c>
      <c r="AM5986" s="94" t="str">
        <f t="shared" si="329"/>
        <v>6/17 Log In</v>
      </c>
      <c r="AN5986" s="172">
        <v>45825.601574074077</v>
      </c>
      <c r="AO5986" s="69" t="s">
        <v>219</v>
      </c>
      <c r="AP5986" s="69" t="s">
        <v>1913</v>
      </c>
      <c r="AQ5986" s="69" t="s">
        <v>219</v>
      </c>
      <c r="AR5986" s="69" t="s">
        <v>1916</v>
      </c>
    </row>
    <row r="5987" spans="36:44" ht="14.4">
      <c r="AJ5987" s="26" t="str">
        <f>VLOOKUP(AQ5987,'user list'!A:B,2,0)</f>
        <v>QCPL</v>
      </c>
      <c r="AK5987" s="26">
        <f t="shared" ref="AK5987:AK6050" si="330">MONTH(AN5987)</f>
        <v>6</v>
      </c>
      <c r="AL5987" s="26">
        <f t="shared" ref="AL5987:AL6050" si="331">DAY(AN5987)</f>
        <v>17</v>
      </c>
      <c r="AM5987" s="94" t="str">
        <f t="shared" ref="AM5987:AM6050" si="332">AK5987&amp;"/"&amp;AL5987&amp;" "&amp;AR5987</f>
        <v>6/17 Log Off</v>
      </c>
      <c r="AN5987" s="172">
        <v>45825.601967592593</v>
      </c>
      <c r="AO5987" s="69" t="s">
        <v>268</v>
      </c>
      <c r="AP5987" s="69" t="s">
        <v>1913</v>
      </c>
      <c r="AQ5987" s="69" t="s">
        <v>268</v>
      </c>
      <c r="AR5987" s="69" t="s">
        <v>1917</v>
      </c>
    </row>
    <row r="5988" spans="36:44" ht="14.4">
      <c r="AJ5988" s="26" t="str">
        <f>VLOOKUP(AQ5988,'user list'!A:B,2,0)</f>
        <v>QCPL</v>
      </c>
      <c r="AK5988" s="26">
        <f t="shared" si="330"/>
        <v>6</v>
      </c>
      <c r="AL5988" s="26">
        <f t="shared" si="331"/>
        <v>17</v>
      </c>
      <c r="AM5988" s="94" t="str">
        <f t="shared" si="332"/>
        <v>6/17 Log In</v>
      </c>
      <c r="AN5988" s="172">
        <v>45825.602164351854</v>
      </c>
      <c r="AO5988" s="69" t="s">
        <v>268</v>
      </c>
      <c r="AP5988" s="69" t="s">
        <v>1913</v>
      </c>
      <c r="AQ5988" s="69" t="s">
        <v>268</v>
      </c>
      <c r="AR5988" s="69" t="s">
        <v>1916</v>
      </c>
    </row>
    <row r="5989" spans="36:44" ht="14.4">
      <c r="AJ5989" s="26" t="str">
        <f>VLOOKUP(AQ5989,'user list'!A:B,2,0)</f>
        <v>ITDD</v>
      </c>
      <c r="AK5989" s="26">
        <f t="shared" si="330"/>
        <v>6</v>
      </c>
      <c r="AL5989" s="26">
        <f t="shared" si="331"/>
        <v>17</v>
      </c>
      <c r="AM5989" s="94" t="str">
        <f t="shared" si="332"/>
        <v>6/17 Log In</v>
      </c>
      <c r="AN5989" s="172">
        <v>45825.602627314816</v>
      </c>
      <c r="AO5989" s="69" t="s">
        <v>219</v>
      </c>
      <c r="AP5989" s="69" t="s">
        <v>1913</v>
      </c>
      <c r="AQ5989" s="69" t="s">
        <v>219</v>
      </c>
      <c r="AR5989" s="69" t="s">
        <v>1916</v>
      </c>
    </row>
    <row r="5990" spans="36:44" ht="14.4">
      <c r="AJ5990" s="26" t="str">
        <f>VLOOKUP(AQ5990,'user list'!A:B,2,0)</f>
        <v>PDAO</v>
      </c>
      <c r="AK5990" s="26">
        <f t="shared" si="330"/>
        <v>6</v>
      </c>
      <c r="AL5990" s="26">
        <f t="shared" si="331"/>
        <v>17</v>
      </c>
      <c r="AM5990" s="94" t="str">
        <f t="shared" si="332"/>
        <v>6/17 Log In</v>
      </c>
      <c r="AN5990" s="172">
        <v>45825.60355324074</v>
      </c>
      <c r="AO5990" s="69" t="s">
        <v>258</v>
      </c>
      <c r="AP5990" s="69" t="s">
        <v>1913</v>
      </c>
      <c r="AQ5990" s="69" t="s">
        <v>258</v>
      </c>
      <c r="AR5990" s="69" t="s">
        <v>1916</v>
      </c>
    </row>
    <row r="5991" spans="36:44" ht="14.4">
      <c r="AJ5991" s="26" t="str">
        <f>VLOOKUP(AQ5991,'user list'!A:B,2,0)</f>
        <v>CTO</v>
      </c>
      <c r="AK5991" s="26">
        <f t="shared" si="330"/>
        <v>6</v>
      </c>
      <c r="AL5991" s="26">
        <f t="shared" si="331"/>
        <v>17</v>
      </c>
      <c r="AM5991" s="94" t="str">
        <f t="shared" si="332"/>
        <v>6/17 Log Off</v>
      </c>
      <c r="AN5991" s="172">
        <v>45825.604363425926</v>
      </c>
      <c r="AO5991" s="69" t="s">
        <v>207</v>
      </c>
      <c r="AP5991" s="69" t="s">
        <v>1913</v>
      </c>
      <c r="AQ5991" s="69" t="s">
        <v>207</v>
      </c>
      <c r="AR5991" s="69" t="s">
        <v>1917</v>
      </c>
    </row>
    <row r="5992" spans="36:44" ht="14.4">
      <c r="AJ5992" s="26" t="str">
        <f>VLOOKUP(AQ5992,'user list'!A:B,2,0)</f>
        <v>CTO</v>
      </c>
      <c r="AK5992" s="26">
        <f t="shared" si="330"/>
        <v>6</v>
      </c>
      <c r="AL5992" s="26">
        <f t="shared" si="331"/>
        <v>17</v>
      </c>
      <c r="AM5992" s="94" t="str">
        <f t="shared" si="332"/>
        <v>6/17 Log In</v>
      </c>
      <c r="AN5992" s="172">
        <v>45825.604594907411</v>
      </c>
      <c r="AO5992" s="69" t="s">
        <v>207</v>
      </c>
      <c r="AP5992" s="69" t="s">
        <v>1913</v>
      </c>
      <c r="AQ5992" s="69" t="s">
        <v>207</v>
      </c>
      <c r="AR5992" s="69" t="s">
        <v>1916</v>
      </c>
    </row>
    <row r="5993" spans="36:44" ht="14.4">
      <c r="AJ5993" s="26" t="str">
        <f>VLOOKUP(AQ5993,'user list'!A:B,2,0)</f>
        <v>MDAD</v>
      </c>
      <c r="AK5993" s="26">
        <f t="shared" si="330"/>
        <v>6</v>
      </c>
      <c r="AL5993" s="26">
        <f t="shared" si="331"/>
        <v>17</v>
      </c>
      <c r="AM5993" s="94" t="str">
        <f t="shared" si="332"/>
        <v>6/17 Log In</v>
      </c>
      <c r="AN5993" s="172">
        <v>45825.605868055558</v>
      </c>
      <c r="AO5993" s="69" t="s">
        <v>223</v>
      </c>
      <c r="AP5993" s="69" t="s">
        <v>1913</v>
      </c>
      <c r="AQ5993" s="69" t="s">
        <v>223</v>
      </c>
      <c r="AR5993" s="69" t="s">
        <v>1916</v>
      </c>
    </row>
    <row r="5994" spans="36:44" ht="14.4">
      <c r="AJ5994" s="26" t="str">
        <f>VLOOKUP(AQ5994,'user list'!A:B,2,0)</f>
        <v>Admin</v>
      </c>
      <c r="AK5994" s="26">
        <f t="shared" si="330"/>
        <v>6</v>
      </c>
      <c r="AL5994" s="26">
        <f t="shared" si="331"/>
        <v>17</v>
      </c>
      <c r="AM5994" s="94" t="str">
        <f t="shared" si="332"/>
        <v>6/17 Log Off</v>
      </c>
      <c r="AN5994" s="172">
        <v>45825.60597222222</v>
      </c>
      <c r="AO5994" s="69" t="s">
        <v>186</v>
      </c>
      <c r="AP5994" s="69" t="s">
        <v>1913</v>
      </c>
      <c r="AQ5994" s="69" t="s">
        <v>186</v>
      </c>
      <c r="AR5994" s="69" t="s">
        <v>1917</v>
      </c>
    </row>
    <row r="5995" spans="36:44" ht="14.4">
      <c r="AJ5995" s="26" t="str">
        <f>VLOOKUP(AQ5995,'user list'!A:B,2,0)</f>
        <v>MDAD</v>
      </c>
      <c r="AK5995" s="26">
        <f t="shared" si="330"/>
        <v>6</v>
      </c>
      <c r="AL5995" s="26">
        <f t="shared" si="331"/>
        <v>17</v>
      </c>
      <c r="AM5995" s="94" t="str">
        <f t="shared" si="332"/>
        <v>6/17 Log In</v>
      </c>
      <c r="AN5995" s="172">
        <v>45825.60696759259</v>
      </c>
      <c r="AO5995" s="69" t="s">
        <v>223</v>
      </c>
      <c r="AP5995" s="69" t="s">
        <v>1913</v>
      </c>
      <c r="AQ5995" s="69" t="s">
        <v>223</v>
      </c>
      <c r="AR5995" s="69" t="s">
        <v>1916</v>
      </c>
    </row>
    <row r="5996" spans="36:44" ht="14.4">
      <c r="AJ5996" s="26" t="str">
        <f>VLOOKUP(AQ5996,'user list'!A:B,2,0)</f>
        <v>CHD</v>
      </c>
      <c r="AK5996" s="26">
        <f t="shared" si="330"/>
        <v>6</v>
      </c>
      <c r="AL5996" s="26">
        <f t="shared" si="331"/>
        <v>17</v>
      </c>
      <c r="AM5996" s="94" t="str">
        <f t="shared" si="332"/>
        <v>6/17 Log Off</v>
      </c>
      <c r="AN5996" s="172">
        <v>45825.607071759259</v>
      </c>
      <c r="AO5996" s="69" t="s">
        <v>203</v>
      </c>
      <c r="AP5996" s="69" t="s">
        <v>1913</v>
      </c>
      <c r="AQ5996" s="69" t="s">
        <v>203</v>
      </c>
      <c r="AR5996" s="69" t="s">
        <v>1917</v>
      </c>
    </row>
    <row r="5997" spans="36:44" ht="14.4">
      <c r="AJ5997" s="26" t="str">
        <f>VLOOKUP(AQ5997,'user list'!A:B,2,0)</f>
        <v>CHD</v>
      </c>
      <c r="AK5997" s="26">
        <f t="shared" si="330"/>
        <v>6</v>
      </c>
      <c r="AL5997" s="26">
        <f t="shared" si="331"/>
        <v>17</v>
      </c>
      <c r="AM5997" s="94" t="str">
        <f t="shared" si="332"/>
        <v>6/17 Log In</v>
      </c>
      <c r="AN5997" s="172">
        <v>45825.607199074075</v>
      </c>
      <c r="AO5997" s="69" t="s">
        <v>203</v>
      </c>
      <c r="AP5997" s="69" t="s">
        <v>1913</v>
      </c>
      <c r="AQ5997" s="69" t="s">
        <v>203</v>
      </c>
      <c r="AR5997" s="69" t="s">
        <v>1916</v>
      </c>
    </row>
    <row r="5998" spans="36:44" ht="14.4">
      <c r="AJ5998" s="26" t="str">
        <f>VLOOKUP(AQ5998,'user list'!A:B,2,0)</f>
        <v>ITDD</v>
      </c>
      <c r="AK5998" s="26">
        <f t="shared" si="330"/>
        <v>6</v>
      </c>
      <c r="AL5998" s="26">
        <f t="shared" si="331"/>
        <v>17</v>
      </c>
      <c r="AM5998" s="94" t="str">
        <f t="shared" si="332"/>
        <v>6/17 Log In</v>
      </c>
      <c r="AN5998" s="172">
        <v>45825.608576388891</v>
      </c>
      <c r="AO5998" s="69" t="s">
        <v>219</v>
      </c>
      <c r="AP5998" s="69" t="s">
        <v>1913</v>
      </c>
      <c r="AQ5998" s="69" t="s">
        <v>219</v>
      </c>
      <c r="AR5998" s="69" t="s">
        <v>1916</v>
      </c>
    </row>
    <row r="5999" spans="36:44" ht="14.4">
      <c r="AJ5999" s="26" t="str">
        <f>VLOOKUP(AQ5999,'user list'!A:B,2,0)</f>
        <v>SSDD</v>
      </c>
      <c r="AK5999" s="26">
        <f t="shared" si="330"/>
        <v>6</v>
      </c>
      <c r="AL5999" s="26">
        <f t="shared" si="331"/>
        <v>17</v>
      </c>
      <c r="AM5999" s="94" t="str">
        <f t="shared" si="332"/>
        <v>6/17 Log Off</v>
      </c>
      <c r="AN5999" s="172">
        <v>45825.609305555554</v>
      </c>
      <c r="AO5999" s="69" t="s">
        <v>273</v>
      </c>
      <c r="AP5999" s="69" t="s">
        <v>1913</v>
      </c>
      <c r="AQ5999" s="69" t="s">
        <v>273</v>
      </c>
      <c r="AR5999" s="69" t="s">
        <v>1917</v>
      </c>
    </row>
    <row r="6000" spans="36:44" ht="14.4">
      <c r="AJ6000" s="26" t="str">
        <f>VLOOKUP(AQ6000,'user list'!A:B,2,0)</f>
        <v>SSDD</v>
      </c>
      <c r="AK6000" s="26">
        <f t="shared" si="330"/>
        <v>6</v>
      </c>
      <c r="AL6000" s="26">
        <f t="shared" si="331"/>
        <v>17</v>
      </c>
      <c r="AM6000" s="94" t="str">
        <f t="shared" si="332"/>
        <v>6/17 Log In</v>
      </c>
      <c r="AN6000" s="172">
        <v>45825.609942129631</v>
      </c>
      <c r="AO6000" s="69" t="s">
        <v>273</v>
      </c>
      <c r="AP6000" s="69" t="s">
        <v>1913</v>
      </c>
      <c r="AQ6000" s="69" t="s">
        <v>273</v>
      </c>
      <c r="AR6000" s="69" t="s">
        <v>1916</v>
      </c>
    </row>
    <row r="6001" spans="36:44" ht="14.4">
      <c r="AJ6001" s="26" t="str">
        <f>VLOOKUP(AQ6001,'user list'!A:B,2,0)</f>
        <v>ITDD</v>
      </c>
      <c r="AK6001" s="26">
        <f t="shared" si="330"/>
        <v>6</v>
      </c>
      <c r="AL6001" s="26">
        <f t="shared" si="331"/>
        <v>17</v>
      </c>
      <c r="AM6001" s="94" t="str">
        <f t="shared" si="332"/>
        <v>6/17 Log In</v>
      </c>
      <c r="AN6001" s="172">
        <v>45825.610081018516</v>
      </c>
      <c r="AO6001" s="69" t="s">
        <v>219</v>
      </c>
      <c r="AP6001" s="69" t="s">
        <v>1913</v>
      </c>
      <c r="AQ6001" s="69" t="s">
        <v>219</v>
      </c>
      <c r="AR6001" s="69" t="s">
        <v>1916</v>
      </c>
    </row>
    <row r="6002" spans="36:44" ht="14.4">
      <c r="AJ6002" s="26" t="str">
        <f>VLOOKUP(AQ6002,'user list'!A:B,2,0)</f>
        <v>OCAs</v>
      </c>
      <c r="AK6002" s="26">
        <f t="shared" si="330"/>
        <v>6</v>
      </c>
      <c r="AL6002" s="26">
        <f t="shared" si="331"/>
        <v>17</v>
      </c>
      <c r="AM6002" s="94" t="str">
        <f t="shared" si="332"/>
        <v>6/17 Log Off</v>
      </c>
      <c r="AN6002" s="172">
        <v>45825.610983796294</v>
      </c>
      <c r="AO6002" s="69" t="s">
        <v>279</v>
      </c>
      <c r="AP6002" s="69" t="s">
        <v>1913</v>
      </c>
      <c r="AQ6002" s="69" t="s">
        <v>279</v>
      </c>
      <c r="AR6002" s="69" t="s">
        <v>1917</v>
      </c>
    </row>
    <row r="6003" spans="36:44" ht="14.4">
      <c r="AJ6003" s="26" t="str">
        <f>VLOOKUP(AQ6003,'user list'!A:B,2,0)</f>
        <v>OCAs</v>
      </c>
      <c r="AK6003" s="26">
        <f t="shared" si="330"/>
        <v>6</v>
      </c>
      <c r="AL6003" s="26">
        <f t="shared" si="331"/>
        <v>17</v>
      </c>
      <c r="AM6003" s="94" t="str">
        <f t="shared" si="332"/>
        <v>6/17 Log In</v>
      </c>
      <c r="AN6003" s="172">
        <v>45825.611111111109</v>
      </c>
      <c r="AO6003" s="69" t="s">
        <v>279</v>
      </c>
      <c r="AP6003" s="69" t="s">
        <v>1913</v>
      </c>
      <c r="AQ6003" s="69" t="s">
        <v>279</v>
      </c>
      <c r="AR6003" s="69" t="s">
        <v>1916</v>
      </c>
    </row>
    <row r="6004" spans="36:44" ht="14.4">
      <c r="AJ6004" s="26" t="str">
        <f>VLOOKUP(AQ6004,'user list'!A:B,2,0)</f>
        <v>BPLD</v>
      </c>
      <c r="AK6004" s="26">
        <f t="shared" si="330"/>
        <v>6</v>
      </c>
      <c r="AL6004" s="26">
        <f t="shared" si="331"/>
        <v>17</v>
      </c>
      <c r="AM6004" s="94" t="str">
        <f t="shared" si="332"/>
        <v>6/17 Log Off</v>
      </c>
      <c r="AN6004" s="172">
        <v>45825.612361111111</v>
      </c>
      <c r="AO6004" s="69" t="s">
        <v>194</v>
      </c>
      <c r="AP6004" s="69" t="s">
        <v>1913</v>
      </c>
      <c r="AQ6004" s="69" t="s">
        <v>194</v>
      </c>
      <c r="AR6004" s="69" t="s">
        <v>1917</v>
      </c>
    </row>
    <row r="6005" spans="36:44" ht="14.4">
      <c r="AJ6005" s="26" t="str">
        <f>VLOOKUP(AQ6005,'user list'!A:B,2,0)</f>
        <v>ITDD</v>
      </c>
      <c r="AK6005" s="26">
        <f t="shared" si="330"/>
        <v>6</v>
      </c>
      <c r="AL6005" s="26">
        <f t="shared" si="331"/>
        <v>17</v>
      </c>
      <c r="AM6005" s="94" t="str">
        <f t="shared" si="332"/>
        <v>6/17 Log Off</v>
      </c>
      <c r="AN6005" s="172">
        <v>45825.61241898148</v>
      </c>
      <c r="AO6005" s="69" t="s">
        <v>219</v>
      </c>
      <c r="AP6005" s="69" t="s">
        <v>1913</v>
      </c>
      <c r="AQ6005" s="69" t="s">
        <v>219</v>
      </c>
      <c r="AR6005" s="69" t="s">
        <v>1917</v>
      </c>
    </row>
    <row r="6006" spans="36:44" ht="14.4">
      <c r="AJ6006" s="26" t="str">
        <f>VLOOKUP(AQ6006,'user list'!A:B,2,0)</f>
        <v>BPLD</v>
      </c>
      <c r="AK6006" s="26">
        <f t="shared" si="330"/>
        <v>6</v>
      </c>
      <c r="AL6006" s="26">
        <f t="shared" si="331"/>
        <v>17</v>
      </c>
      <c r="AM6006" s="94" t="str">
        <f t="shared" si="332"/>
        <v>6/17 Log In</v>
      </c>
      <c r="AN6006" s="172">
        <v>45825.61241898148</v>
      </c>
      <c r="AO6006" s="69" t="s">
        <v>194</v>
      </c>
      <c r="AP6006" s="69" t="s">
        <v>1913</v>
      </c>
      <c r="AQ6006" s="69" t="s">
        <v>194</v>
      </c>
      <c r="AR6006" s="69" t="s">
        <v>1916</v>
      </c>
    </row>
    <row r="6007" spans="36:44" ht="14.4">
      <c r="AJ6007" s="26" t="str">
        <f>VLOOKUP(AQ6007,'user list'!A:B,2,0)</f>
        <v>ITDD</v>
      </c>
      <c r="AK6007" s="26">
        <f t="shared" si="330"/>
        <v>6</v>
      </c>
      <c r="AL6007" s="26">
        <f t="shared" si="331"/>
        <v>17</v>
      </c>
      <c r="AM6007" s="94" t="str">
        <f t="shared" si="332"/>
        <v>6/17 Log In</v>
      </c>
      <c r="AN6007" s="172">
        <v>45825.612800925926</v>
      </c>
      <c r="AO6007" s="69" t="s">
        <v>219</v>
      </c>
      <c r="AP6007" s="69" t="s">
        <v>1913</v>
      </c>
      <c r="AQ6007" s="69" t="s">
        <v>219</v>
      </c>
      <c r="AR6007" s="69" t="s">
        <v>1916</v>
      </c>
    </row>
    <row r="6008" spans="36:44" ht="14.4">
      <c r="AJ6008" s="26" t="str">
        <f>VLOOKUP(AQ6008,'user list'!A:B,2,0)</f>
        <v>ITDD</v>
      </c>
      <c r="AK6008" s="26">
        <f t="shared" si="330"/>
        <v>6</v>
      </c>
      <c r="AL6008" s="26">
        <f t="shared" si="331"/>
        <v>17</v>
      </c>
      <c r="AM6008" s="94" t="str">
        <f t="shared" si="332"/>
        <v>6/17 Log In</v>
      </c>
      <c r="AN6008" s="172">
        <v>45825.613159722219</v>
      </c>
      <c r="AO6008" s="69" t="s">
        <v>219</v>
      </c>
      <c r="AP6008" s="69" t="s">
        <v>1913</v>
      </c>
      <c r="AQ6008" s="69" t="s">
        <v>219</v>
      </c>
      <c r="AR6008" s="69" t="s">
        <v>1916</v>
      </c>
    </row>
    <row r="6009" spans="36:44" ht="14.4">
      <c r="AJ6009" s="26" t="str">
        <f>VLOOKUP(AQ6009,'user list'!A:B,2,0)</f>
        <v>CVD</v>
      </c>
      <c r="AK6009" s="26">
        <f t="shared" si="330"/>
        <v>6</v>
      </c>
      <c r="AL6009" s="26">
        <f t="shared" si="331"/>
        <v>17</v>
      </c>
      <c r="AM6009" s="94" t="str">
        <f t="shared" si="332"/>
        <v>6/17 Log Off</v>
      </c>
      <c r="AN6009" s="172">
        <v>45825.615636574075</v>
      </c>
      <c r="AO6009" s="69" t="s">
        <v>208</v>
      </c>
      <c r="AP6009" s="69" t="s">
        <v>1913</v>
      </c>
      <c r="AQ6009" s="69" t="s">
        <v>208</v>
      </c>
      <c r="AR6009" s="69" t="s">
        <v>1917</v>
      </c>
    </row>
    <row r="6010" spans="36:44" ht="14.4">
      <c r="AJ6010" s="26" t="str">
        <f>VLOOKUP(AQ6010,'user list'!A:B,2,0)</f>
        <v>SBCDPO</v>
      </c>
      <c r="AK6010" s="26">
        <f t="shared" si="330"/>
        <v>6</v>
      </c>
      <c r="AL6010" s="26">
        <f t="shared" si="331"/>
        <v>17</v>
      </c>
      <c r="AM6010" s="94" t="str">
        <f t="shared" si="332"/>
        <v>6/17 Log Off</v>
      </c>
      <c r="AN6010" s="172">
        <v>45825.615798611114</v>
      </c>
      <c r="AO6010" s="69" t="s">
        <v>271</v>
      </c>
      <c r="AP6010" s="69" t="s">
        <v>1913</v>
      </c>
      <c r="AQ6010" s="69" t="s">
        <v>271</v>
      </c>
      <c r="AR6010" s="69" t="s">
        <v>1917</v>
      </c>
    </row>
    <row r="6011" spans="36:44" ht="14.4">
      <c r="AJ6011" s="26" t="str">
        <f>VLOOKUP(AQ6011,'user list'!A:B,2,0)</f>
        <v>SBCDPO</v>
      </c>
      <c r="AK6011" s="26">
        <f t="shared" si="330"/>
        <v>6</v>
      </c>
      <c r="AL6011" s="26">
        <f t="shared" si="331"/>
        <v>17</v>
      </c>
      <c r="AM6011" s="94" t="str">
        <f t="shared" si="332"/>
        <v>6/17 Log In</v>
      </c>
      <c r="AN6011" s="172">
        <v>45825.615914351853</v>
      </c>
      <c r="AO6011" s="69" t="s">
        <v>271</v>
      </c>
      <c r="AP6011" s="69" t="s">
        <v>1913</v>
      </c>
      <c r="AQ6011" s="69" t="s">
        <v>271</v>
      </c>
      <c r="AR6011" s="69" t="s">
        <v>1916</v>
      </c>
    </row>
    <row r="6012" spans="36:44" ht="14.4">
      <c r="AJ6012" s="26" t="str">
        <f>VLOOKUP(AQ6012,'user list'!A:B,2,0)</f>
        <v>CVD</v>
      </c>
      <c r="AK6012" s="26">
        <f t="shared" si="330"/>
        <v>6</v>
      </c>
      <c r="AL6012" s="26">
        <f t="shared" si="331"/>
        <v>17</v>
      </c>
      <c r="AM6012" s="94" t="str">
        <f t="shared" si="332"/>
        <v>6/17 Log In</v>
      </c>
      <c r="AN6012" s="172">
        <v>45825.616689814815</v>
      </c>
      <c r="AO6012" s="69" t="s">
        <v>208</v>
      </c>
      <c r="AP6012" s="69" t="s">
        <v>1913</v>
      </c>
      <c r="AQ6012" s="69" t="s">
        <v>208</v>
      </c>
      <c r="AR6012" s="69" t="s">
        <v>1916</v>
      </c>
    </row>
    <row r="6013" spans="36:44" ht="14.4">
      <c r="AJ6013" s="26" t="str">
        <f>VLOOKUP(AQ6013,'user list'!A:B,2,0)</f>
        <v>LEDIPO</v>
      </c>
      <c r="AK6013" s="26">
        <f t="shared" si="330"/>
        <v>6</v>
      </c>
      <c r="AL6013" s="26">
        <f t="shared" si="331"/>
        <v>17</v>
      </c>
      <c r="AM6013" s="94" t="str">
        <f t="shared" si="332"/>
        <v>6/17 Log Off</v>
      </c>
      <c r="AN6013" s="172">
        <v>45825.617951388886</v>
      </c>
      <c r="AO6013" s="69" t="s">
        <v>222</v>
      </c>
      <c r="AP6013" s="69" t="s">
        <v>1913</v>
      </c>
      <c r="AQ6013" s="69" t="s">
        <v>222</v>
      </c>
      <c r="AR6013" s="69" t="s">
        <v>1917</v>
      </c>
    </row>
    <row r="6014" spans="36:44" ht="14.4">
      <c r="AJ6014" s="26" t="str">
        <f>VLOOKUP(AQ6014,'user list'!A:B,2,0)</f>
        <v>DOE</v>
      </c>
      <c r="AK6014" s="26">
        <f t="shared" si="330"/>
        <v>6</v>
      </c>
      <c r="AL6014" s="26">
        <f t="shared" si="331"/>
        <v>17</v>
      </c>
      <c r="AM6014" s="94" t="str">
        <f t="shared" si="332"/>
        <v>6/17 Log Off</v>
      </c>
      <c r="AN6014" s="172">
        <v>45825.619097222225</v>
      </c>
      <c r="AO6014" s="69" t="s">
        <v>211</v>
      </c>
      <c r="AP6014" s="69" t="s">
        <v>1913</v>
      </c>
      <c r="AQ6014" s="69" t="s">
        <v>211</v>
      </c>
      <c r="AR6014" s="69" t="s">
        <v>1917</v>
      </c>
    </row>
    <row r="6015" spans="36:44" ht="14.4">
      <c r="AJ6015" s="26" t="str">
        <f>VLOOKUP(AQ6015,'user list'!A:B,2,0)</f>
        <v>MDAD</v>
      </c>
      <c r="AK6015" s="26">
        <f t="shared" si="330"/>
        <v>6</v>
      </c>
      <c r="AL6015" s="26">
        <f t="shared" si="331"/>
        <v>17</v>
      </c>
      <c r="AM6015" s="94" t="str">
        <f t="shared" si="332"/>
        <v>6/17 Log Off</v>
      </c>
      <c r="AN6015" s="172">
        <v>45825.619375000002</v>
      </c>
      <c r="AO6015" s="69" t="s">
        <v>223</v>
      </c>
      <c r="AP6015" s="69" t="s">
        <v>1913</v>
      </c>
      <c r="AQ6015" s="69" t="s">
        <v>223</v>
      </c>
      <c r="AR6015" s="69" t="s">
        <v>1917</v>
      </c>
    </row>
    <row r="6016" spans="36:44" ht="14.4">
      <c r="AJ6016" s="26" t="str">
        <f>VLOOKUP(AQ6016,'user list'!A:B,2,0)</f>
        <v>OSSP</v>
      </c>
      <c r="AK6016" s="26">
        <f t="shared" si="330"/>
        <v>6</v>
      </c>
      <c r="AL6016" s="26">
        <f t="shared" si="331"/>
        <v>17</v>
      </c>
      <c r="AM6016" s="94" t="str">
        <f t="shared" si="332"/>
        <v>6/17 Log Off</v>
      </c>
      <c r="AN6016" s="172">
        <v>45825.620150462964</v>
      </c>
      <c r="AO6016" s="69" t="s">
        <v>255</v>
      </c>
      <c r="AP6016" s="69" t="s">
        <v>1913</v>
      </c>
      <c r="AQ6016" s="69" t="s">
        <v>255</v>
      </c>
      <c r="AR6016" s="69" t="s">
        <v>1917</v>
      </c>
    </row>
    <row r="6017" spans="36:44" ht="14.4">
      <c r="AJ6017" s="26" t="str">
        <f>VLOOKUP(AQ6017,'user list'!A:B,2,0)</f>
        <v>OSSP</v>
      </c>
      <c r="AK6017" s="26">
        <f t="shared" si="330"/>
        <v>6</v>
      </c>
      <c r="AL6017" s="26">
        <f t="shared" si="331"/>
        <v>17</v>
      </c>
      <c r="AM6017" s="94" t="str">
        <f t="shared" si="332"/>
        <v>6/17 Log In</v>
      </c>
      <c r="AN6017" s="172">
        <v>45825.620254629626</v>
      </c>
      <c r="AO6017" s="69" t="s">
        <v>255</v>
      </c>
      <c r="AP6017" s="69" t="s">
        <v>1913</v>
      </c>
      <c r="AQ6017" s="69" t="s">
        <v>255</v>
      </c>
      <c r="AR6017" s="69" t="s">
        <v>1916</v>
      </c>
    </row>
    <row r="6018" spans="36:44" ht="14.4">
      <c r="AJ6018" s="26" t="str">
        <f>VLOOKUP(AQ6018,'user list'!A:B,2,0)</f>
        <v>SSDD</v>
      </c>
      <c r="AK6018" s="26">
        <f t="shared" si="330"/>
        <v>6</v>
      </c>
      <c r="AL6018" s="26">
        <f t="shared" si="331"/>
        <v>17</v>
      </c>
      <c r="AM6018" s="94" t="str">
        <f t="shared" si="332"/>
        <v>6/17 Log Off</v>
      </c>
      <c r="AN6018" s="172">
        <v>45825.621481481481</v>
      </c>
      <c r="AO6018" s="69" t="s">
        <v>273</v>
      </c>
      <c r="AP6018" s="69" t="s">
        <v>1913</v>
      </c>
      <c r="AQ6018" s="69" t="s">
        <v>273</v>
      </c>
      <c r="AR6018" s="69" t="s">
        <v>1917</v>
      </c>
    </row>
    <row r="6019" spans="36:44" ht="14.4">
      <c r="AJ6019" s="26" t="str">
        <f>VLOOKUP(AQ6019,'user list'!A:B,2,0)</f>
        <v>SSDD</v>
      </c>
      <c r="AK6019" s="26">
        <f t="shared" si="330"/>
        <v>6</v>
      </c>
      <c r="AL6019" s="26">
        <f t="shared" si="331"/>
        <v>17</v>
      </c>
      <c r="AM6019" s="94" t="str">
        <f t="shared" si="332"/>
        <v>6/17 Log In</v>
      </c>
      <c r="AN6019" s="172">
        <v>45825.621678240743</v>
      </c>
      <c r="AO6019" s="69" t="s">
        <v>273</v>
      </c>
      <c r="AP6019" s="69" t="s">
        <v>1913</v>
      </c>
      <c r="AQ6019" s="69" t="s">
        <v>273</v>
      </c>
      <c r="AR6019" s="69" t="s">
        <v>1916</v>
      </c>
    </row>
    <row r="6020" spans="36:44" ht="14.4">
      <c r="AJ6020" s="26" t="str">
        <f>VLOOKUP(AQ6020,'user list'!A:B,2,0)</f>
        <v>DOE</v>
      </c>
      <c r="AK6020" s="26">
        <f t="shared" si="330"/>
        <v>6</v>
      </c>
      <c r="AL6020" s="26">
        <f t="shared" si="331"/>
        <v>17</v>
      </c>
      <c r="AM6020" s="94" t="str">
        <f t="shared" si="332"/>
        <v>6/17 Log In</v>
      </c>
      <c r="AN6020" s="172">
        <v>45825.622233796297</v>
      </c>
      <c r="AO6020" s="69" t="s">
        <v>211</v>
      </c>
      <c r="AP6020" s="69" t="s">
        <v>1913</v>
      </c>
      <c r="AQ6020" s="69" t="s">
        <v>211</v>
      </c>
      <c r="AR6020" s="69" t="s">
        <v>1916</v>
      </c>
    </row>
    <row r="6021" spans="36:44" ht="14.4">
      <c r="AJ6021" s="26" t="str">
        <f>VLOOKUP(AQ6021,'user list'!A:B,2,0)</f>
        <v>Admin</v>
      </c>
      <c r="AK6021" s="26">
        <f t="shared" si="330"/>
        <v>6</v>
      </c>
      <c r="AL6021" s="26">
        <f t="shared" si="331"/>
        <v>17</v>
      </c>
      <c r="AM6021" s="94" t="str">
        <f t="shared" si="332"/>
        <v>6/17 Log In</v>
      </c>
      <c r="AN6021" s="172">
        <v>45825.623067129629</v>
      </c>
      <c r="AO6021" s="69" t="s">
        <v>186</v>
      </c>
      <c r="AP6021" s="69" t="s">
        <v>1913</v>
      </c>
      <c r="AQ6021" s="69" t="s">
        <v>186</v>
      </c>
      <c r="AR6021" s="69" t="s">
        <v>1916</v>
      </c>
    </row>
    <row r="6022" spans="36:44" ht="14.4">
      <c r="AJ6022" s="26" t="str">
        <f>VLOOKUP(AQ6022,'user list'!A:B,2,0)</f>
        <v>DBO</v>
      </c>
      <c r="AK6022" s="26">
        <f t="shared" si="330"/>
        <v>6</v>
      </c>
      <c r="AL6022" s="26">
        <f t="shared" si="331"/>
        <v>17</v>
      </c>
      <c r="AM6022" s="94" t="str">
        <f t="shared" si="332"/>
        <v>6/17 Log In</v>
      </c>
      <c r="AN6022" s="172">
        <v>45825.625405092593</v>
      </c>
      <c r="AO6022" s="69" t="s">
        <v>209</v>
      </c>
      <c r="AP6022" s="69" t="s">
        <v>1913</v>
      </c>
      <c r="AQ6022" s="69" t="s">
        <v>209</v>
      </c>
      <c r="AR6022" s="69" t="s">
        <v>1916</v>
      </c>
    </row>
    <row r="6023" spans="36:44" ht="14.4">
      <c r="AJ6023" s="26" t="str">
        <f>VLOOKUP(AQ6023,'user list'!A:B,2,0)</f>
        <v>Admin</v>
      </c>
      <c r="AK6023" s="26">
        <f t="shared" si="330"/>
        <v>6</v>
      </c>
      <c r="AL6023" s="26">
        <f t="shared" si="331"/>
        <v>17</v>
      </c>
      <c r="AM6023" s="94" t="str">
        <f t="shared" si="332"/>
        <v>6/17 Log In</v>
      </c>
      <c r="AN6023" s="172">
        <v>45825.625844907408</v>
      </c>
      <c r="AO6023" s="69" t="s">
        <v>186</v>
      </c>
      <c r="AP6023" s="69" t="s">
        <v>1913</v>
      </c>
      <c r="AQ6023" s="69" t="s">
        <v>186</v>
      </c>
      <c r="AR6023" s="69" t="s">
        <v>1916</v>
      </c>
    </row>
    <row r="6024" spans="36:44" ht="14.4">
      <c r="AJ6024" s="26" t="str">
        <f>VLOOKUP(AQ6024,'user list'!A:B,2,0)</f>
        <v>PAISD</v>
      </c>
      <c r="AK6024" s="26">
        <f t="shared" si="330"/>
        <v>6</v>
      </c>
      <c r="AL6024" s="26">
        <f t="shared" si="331"/>
        <v>17</v>
      </c>
      <c r="AM6024" s="94" t="str">
        <f t="shared" si="332"/>
        <v>6/17 Log Off</v>
      </c>
      <c r="AN6024" s="172">
        <v>45825.626192129632</v>
      </c>
      <c r="AO6024" s="69" t="s">
        <v>256</v>
      </c>
      <c r="AP6024" s="69" t="s">
        <v>1913</v>
      </c>
      <c r="AQ6024" s="69" t="s">
        <v>256</v>
      </c>
      <c r="AR6024" s="69" t="s">
        <v>1917</v>
      </c>
    </row>
    <row r="6025" spans="36:44" ht="14.4">
      <c r="AJ6025" s="26" t="str">
        <f>VLOOKUP(AQ6025,'user list'!A:B,2,0)</f>
        <v>PAISD</v>
      </c>
      <c r="AK6025" s="26">
        <f t="shared" si="330"/>
        <v>6</v>
      </c>
      <c r="AL6025" s="26">
        <f t="shared" si="331"/>
        <v>17</v>
      </c>
      <c r="AM6025" s="94" t="str">
        <f t="shared" si="332"/>
        <v>6/17 Log In</v>
      </c>
      <c r="AN6025" s="172">
        <v>45825.626261574071</v>
      </c>
      <c r="AO6025" s="69" t="s">
        <v>256</v>
      </c>
      <c r="AP6025" s="69" t="s">
        <v>1913</v>
      </c>
      <c r="AQ6025" s="69" t="s">
        <v>256</v>
      </c>
      <c r="AR6025" s="69" t="s">
        <v>1916</v>
      </c>
    </row>
    <row r="6026" spans="36:44" ht="14.4">
      <c r="AJ6026" s="26" t="str">
        <f>VLOOKUP(AQ6026,'user list'!A:B,2,0)</f>
        <v>CHD</v>
      </c>
      <c r="AK6026" s="26">
        <f t="shared" si="330"/>
        <v>6</v>
      </c>
      <c r="AL6026" s="26">
        <f t="shared" si="331"/>
        <v>17</v>
      </c>
      <c r="AM6026" s="94" t="str">
        <f t="shared" si="332"/>
        <v>6/17 Log Off</v>
      </c>
      <c r="AN6026" s="172">
        <v>45825.630023148151</v>
      </c>
      <c r="AO6026" s="69" t="s">
        <v>203</v>
      </c>
      <c r="AP6026" s="69" t="s">
        <v>1913</v>
      </c>
      <c r="AQ6026" s="69" t="s">
        <v>203</v>
      </c>
      <c r="AR6026" s="69" t="s">
        <v>1917</v>
      </c>
    </row>
    <row r="6027" spans="36:44" ht="14.4">
      <c r="AJ6027" s="26" t="str">
        <f>VLOOKUP(AQ6027,'user list'!A:B,2,0)</f>
        <v>QCEAU</v>
      </c>
      <c r="AK6027" s="26">
        <f t="shared" si="330"/>
        <v>6</v>
      </c>
      <c r="AL6027" s="26">
        <f t="shared" si="331"/>
        <v>17</v>
      </c>
      <c r="AM6027" s="94" t="str">
        <f t="shared" si="332"/>
        <v>6/17 Log Off</v>
      </c>
      <c r="AN6027" s="172">
        <v>45825.630914351852</v>
      </c>
      <c r="AO6027" s="69" t="s">
        <v>266</v>
      </c>
      <c r="AP6027" s="69" t="s">
        <v>1913</v>
      </c>
      <c r="AQ6027" s="69" t="s">
        <v>266</v>
      </c>
      <c r="AR6027" s="69" t="s">
        <v>1917</v>
      </c>
    </row>
    <row r="6028" spans="36:44" ht="14.4">
      <c r="AJ6028" s="26" t="str">
        <f>VLOOKUP(AQ6028,'user list'!A:B,2,0)</f>
        <v>SBCDPO</v>
      </c>
      <c r="AK6028" s="26">
        <f t="shared" si="330"/>
        <v>6</v>
      </c>
      <c r="AL6028" s="26">
        <f t="shared" si="331"/>
        <v>17</v>
      </c>
      <c r="AM6028" s="94" t="str">
        <f t="shared" si="332"/>
        <v>6/17 Log Off</v>
      </c>
      <c r="AN6028" s="172">
        <v>45825.632233796299</v>
      </c>
      <c r="AO6028" s="69" t="s">
        <v>271</v>
      </c>
      <c r="AP6028" s="69" t="s">
        <v>1913</v>
      </c>
      <c r="AQ6028" s="69" t="s">
        <v>271</v>
      </c>
      <c r="AR6028" s="69" t="s">
        <v>1917</v>
      </c>
    </row>
    <row r="6029" spans="36:44" ht="14.4">
      <c r="AJ6029" s="26" t="str">
        <f>VLOOKUP(AQ6029,'user list'!A:B,2,0)</f>
        <v>SBCDPO</v>
      </c>
      <c r="AK6029" s="26">
        <f t="shared" si="330"/>
        <v>6</v>
      </c>
      <c r="AL6029" s="26">
        <f t="shared" si="331"/>
        <v>17</v>
      </c>
      <c r="AM6029" s="94" t="str">
        <f t="shared" si="332"/>
        <v>6/17 Log In</v>
      </c>
      <c r="AN6029" s="172">
        <v>45825.632349537038</v>
      </c>
      <c r="AO6029" s="69" t="s">
        <v>271</v>
      </c>
      <c r="AP6029" s="69" t="s">
        <v>1913</v>
      </c>
      <c r="AQ6029" s="69" t="s">
        <v>271</v>
      </c>
      <c r="AR6029" s="69" t="s">
        <v>1916</v>
      </c>
    </row>
    <row r="6030" spans="36:44" ht="14.4">
      <c r="AJ6030" s="26" t="str">
        <f>VLOOKUP(AQ6030,'user list'!A:B,2,0)</f>
        <v>CHD</v>
      </c>
      <c r="AK6030" s="26">
        <f t="shared" si="330"/>
        <v>6</v>
      </c>
      <c r="AL6030" s="26">
        <f t="shared" si="331"/>
        <v>17</v>
      </c>
      <c r="AM6030" s="94" t="str">
        <f t="shared" si="332"/>
        <v>6/17 Log In</v>
      </c>
      <c r="AN6030" s="172">
        <v>45825.633020833331</v>
      </c>
      <c r="AO6030" s="69" t="s">
        <v>203</v>
      </c>
      <c r="AP6030" s="69" t="s">
        <v>1913</v>
      </c>
      <c r="AQ6030" s="69" t="s">
        <v>203</v>
      </c>
      <c r="AR6030" s="69" t="s">
        <v>1916</v>
      </c>
    </row>
    <row r="6031" spans="36:44" ht="14.4">
      <c r="AJ6031" s="26" t="str">
        <f>VLOOKUP(AQ6031,'user list'!A:B,2,0)</f>
        <v>CGSD</v>
      </c>
      <c r="AK6031" s="26">
        <f t="shared" si="330"/>
        <v>6</v>
      </c>
      <c r="AL6031" s="26">
        <f t="shared" si="331"/>
        <v>17</v>
      </c>
      <c r="AM6031" s="94" t="str">
        <f t="shared" si="332"/>
        <v>6/17 Log Off</v>
      </c>
      <c r="AN6031" s="172">
        <v>45825.634062500001</v>
      </c>
      <c r="AO6031" s="69" t="s">
        <v>200</v>
      </c>
      <c r="AP6031" s="69" t="s">
        <v>1913</v>
      </c>
      <c r="AQ6031" s="69" t="s">
        <v>200</v>
      </c>
      <c r="AR6031" s="69" t="s">
        <v>1917</v>
      </c>
    </row>
    <row r="6032" spans="36:44" ht="14.4">
      <c r="AJ6032" s="26" t="str">
        <f>VLOOKUP(AQ6032,'user list'!A:B,2,0)</f>
        <v>CGSD</v>
      </c>
      <c r="AK6032" s="26">
        <f t="shared" si="330"/>
        <v>6</v>
      </c>
      <c r="AL6032" s="26">
        <f t="shared" si="331"/>
        <v>17</v>
      </c>
      <c r="AM6032" s="94" t="str">
        <f t="shared" si="332"/>
        <v>6/17 Log In</v>
      </c>
      <c r="AN6032" s="172">
        <v>45825.634988425925</v>
      </c>
      <c r="AO6032" s="69" t="s">
        <v>200</v>
      </c>
      <c r="AP6032" s="69" t="s">
        <v>1913</v>
      </c>
      <c r="AQ6032" s="69" t="s">
        <v>200</v>
      </c>
      <c r="AR6032" s="69" t="s">
        <v>1916</v>
      </c>
    </row>
    <row r="6033" spans="36:44" ht="14.4">
      <c r="AJ6033" s="26" t="str">
        <f>VLOOKUP(AQ6033,'user list'!A:B,2,0)</f>
        <v>OSSP</v>
      </c>
      <c r="AK6033" s="26">
        <f t="shared" si="330"/>
        <v>6</v>
      </c>
      <c r="AL6033" s="26">
        <f t="shared" si="331"/>
        <v>17</v>
      </c>
      <c r="AM6033" s="94" t="str">
        <f t="shared" si="332"/>
        <v>6/17 Log Off</v>
      </c>
      <c r="AN6033" s="172">
        <v>45825.635254629633</v>
      </c>
      <c r="AO6033" s="69" t="s">
        <v>255</v>
      </c>
      <c r="AP6033" s="69" t="s">
        <v>1913</v>
      </c>
      <c r="AQ6033" s="69" t="s">
        <v>255</v>
      </c>
      <c r="AR6033" s="69" t="s">
        <v>1917</v>
      </c>
    </row>
    <row r="6034" spans="36:44" ht="14.4">
      <c r="AJ6034" s="26" t="str">
        <f>VLOOKUP(AQ6034,'user list'!A:B,2,0)</f>
        <v>OCAs</v>
      </c>
      <c r="AK6034" s="26">
        <f t="shared" si="330"/>
        <v>6</v>
      </c>
      <c r="AL6034" s="26">
        <f t="shared" si="331"/>
        <v>17</v>
      </c>
      <c r="AM6034" s="94" t="str">
        <f t="shared" si="332"/>
        <v>6/17 Log Off</v>
      </c>
      <c r="AN6034" s="172">
        <v>45825.63789351852</v>
      </c>
      <c r="AO6034" s="69" t="s">
        <v>279</v>
      </c>
      <c r="AP6034" s="69" t="s">
        <v>1913</v>
      </c>
      <c r="AQ6034" s="69" t="s">
        <v>279</v>
      </c>
      <c r="AR6034" s="69" t="s">
        <v>1917</v>
      </c>
    </row>
    <row r="6035" spans="36:44" ht="14.4">
      <c r="AJ6035" s="26" t="str">
        <f>VLOOKUP(AQ6035,'user list'!A:B,2,0)</f>
        <v>OCAs</v>
      </c>
      <c r="AK6035" s="26">
        <f t="shared" si="330"/>
        <v>6</v>
      </c>
      <c r="AL6035" s="26">
        <f t="shared" si="331"/>
        <v>17</v>
      </c>
      <c r="AM6035" s="94" t="str">
        <f t="shared" si="332"/>
        <v>6/17 Log In</v>
      </c>
      <c r="AN6035" s="172">
        <v>45825.638182870367</v>
      </c>
      <c r="AO6035" s="69" t="s">
        <v>279</v>
      </c>
      <c r="AP6035" s="69" t="s">
        <v>1913</v>
      </c>
      <c r="AQ6035" s="69" t="s">
        <v>279</v>
      </c>
      <c r="AR6035" s="69" t="s">
        <v>1916</v>
      </c>
    </row>
    <row r="6036" spans="36:44" ht="14.4">
      <c r="AJ6036" s="26" t="str">
        <f>VLOOKUP(AQ6036,'user list'!A:B,2,0)</f>
        <v>Admin</v>
      </c>
      <c r="AK6036" s="26">
        <f t="shared" si="330"/>
        <v>6</v>
      </c>
      <c r="AL6036" s="26">
        <f t="shared" si="331"/>
        <v>17</v>
      </c>
      <c r="AM6036" s="94" t="str">
        <f t="shared" si="332"/>
        <v>6/17 Log In</v>
      </c>
      <c r="AN6036" s="172">
        <v>45825.638402777775</v>
      </c>
      <c r="AO6036" s="69" t="s">
        <v>186</v>
      </c>
      <c r="AP6036" s="69" t="s">
        <v>1913</v>
      </c>
      <c r="AQ6036" s="69" t="s">
        <v>186</v>
      </c>
      <c r="AR6036" s="69" t="s">
        <v>1916</v>
      </c>
    </row>
    <row r="6037" spans="36:44" ht="14.4">
      <c r="AJ6037" s="26" t="str">
        <f>VLOOKUP(AQ6037,'user list'!A:B,2,0)</f>
        <v>ADAAC</v>
      </c>
      <c r="AK6037" s="26">
        <f t="shared" si="330"/>
        <v>6</v>
      </c>
      <c r="AL6037" s="26">
        <f t="shared" si="331"/>
        <v>17</v>
      </c>
      <c r="AM6037" s="94" t="str">
        <f t="shared" si="332"/>
        <v>6/17 Log In</v>
      </c>
      <c r="AN6037" s="172">
        <v>45825.638495370367</v>
      </c>
      <c r="AO6037" s="69" t="s">
        <v>190</v>
      </c>
      <c r="AP6037" s="69" t="s">
        <v>1913</v>
      </c>
      <c r="AQ6037" s="69" t="s">
        <v>190</v>
      </c>
      <c r="AR6037" s="69" t="s">
        <v>1916</v>
      </c>
    </row>
    <row r="6038" spans="36:44" ht="14.4">
      <c r="AJ6038" s="26" t="str">
        <f>VLOOKUP(AQ6038,'user list'!A:B,2,0)</f>
        <v>QCPL</v>
      </c>
      <c r="AK6038" s="26">
        <f t="shared" si="330"/>
        <v>6</v>
      </c>
      <c r="AL6038" s="26">
        <f t="shared" si="331"/>
        <v>17</v>
      </c>
      <c r="AM6038" s="94" t="str">
        <f t="shared" si="332"/>
        <v>6/17 Log Off</v>
      </c>
      <c r="AN6038" s="172">
        <v>45825.638865740744</v>
      </c>
      <c r="AO6038" s="69" t="s">
        <v>268</v>
      </c>
      <c r="AP6038" s="69" t="s">
        <v>1913</v>
      </c>
      <c r="AQ6038" s="69" t="s">
        <v>268</v>
      </c>
      <c r="AR6038" s="69" t="s">
        <v>1917</v>
      </c>
    </row>
    <row r="6039" spans="36:44" ht="14.4">
      <c r="AJ6039" s="26" t="str">
        <f>VLOOKUP(AQ6039,'user list'!A:B,2,0)</f>
        <v>QCPL</v>
      </c>
      <c r="AK6039" s="26">
        <f t="shared" si="330"/>
        <v>6</v>
      </c>
      <c r="AL6039" s="26">
        <f t="shared" si="331"/>
        <v>17</v>
      </c>
      <c r="AM6039" s="94" t="str">
        <f t="shared" si="332"/>
        <v>6/17 Log In</v>
      </c>
      <c r="AN6039" s="172">
        <v>45825.638958333337</v>
      </c>
      <c r="AO6039" s="69" t="s">
        <v>268</v>
      </c>
      <c r="AP6039" s="69" t="s">
        <v>1913</v>
      </c>
      <c r="AQ6039" s="69" t="s">
        <v>268</v>
      </c>
      <c r="AR6039" s="69" t="s">
        <v>1916</v>
      </c>
    </row>
    <row r="6040" spans="36:44" ht="14.4">
      <c r="AJ6040" s="26" t="str">
        <f>VLOOKUP(AQ6040,'user list'!A:B,2,0)</f>
        <v>Admin</v>
      </c>
      <c r="AK6040" s="26">
        <f t="shared" si="330"/>
        <v>6</v>
      </c>
      <c r="AL6040" s="26">
        <f t="shared" si="331"/>
        <v>17</v>
      </c>
      <c r="AM6040" s="94" t="str">
        <f t="shared" si="332"/>
        <v>6/17 Log In</v>
      </c>
      <c r="AN6040" s="172">
        <v>45825.638958333337</v>
      </c>
      <c r="AO6040" s="69" t="s">
        <v>186</v>
      </c>
      <c r="AP6040" s="69" t="s">
        <v>1913</v>
      </c>
      <c r="AQ6040" s="69" t="s">
        <v>186</v>
      </c>
      <c r="AR6040" s="69" t="s">
        <v>1916</v>
      </c>
    </row>
    <row r="6041" spans="36:44" ht="14.4">
      <c r="AJ6041" s="26" t="str">
        <f>VLOOKUP(AQ6041,'user list'!A:B,2,0)</f>
        <v>Admin</v>
      </c>
      <c r="AK6041" s="26">
        <f t="shared" si="330"/>
        <v>6</v>
      </c>
      <c r="AL6041" s="26">
        <f t="shared" si="331"/>
        <v>17</v>
      </c>
      <c r="AM6041" s="94" t="str">
        <f t="shared" si="332"/>
        <v>6/17 Log In</v>
      </c>
      <c r="AN6041" s="172">
        <v>45825.638958333337</v>
      </c>
      <c r="AO6041" s="69" t="s">
        <v>186</v>
      </c>
      <c r="AP6041" s="69" t="s">
        <v>1913</v>
      </c>
      <c r="AQ6041" s="69" t="s">
        <v>186</v>
      </c>
      <c r="AR6041" s="69" t="s">
        <v>1916</v>
      </c>
    </row>
    <row r="6042" spans="36:44" ht="14.4">
      <c r="AJ6042" s="26" t="str">
        <f>VLOOKUP(AQ6042,'user list'!A:B,2,0)</f>
        <v>CPDD</v>
      </c>
      <c r="AK6042" s="26">
        <f t="shared" si="330"/>
        <v>6</v>
      </c>
      <c r="AL6042" s="26">
        <f t="shared" si="331"/>
        <v>17</v>
      </c>
      <c r="AM6042" s="94" t="str">
        <f t="shared" si="332"/>
        <v>6/17 Log In</v>
      </c>
      <c r="AN6042" s="172">
        <v>45825.64</v>
      </c>
      <c r="AO6042" s="69" t="s">
        <v>205</v>
      </c>
      <c r="AP6042" s="69" t="s">
        <v>1913</v>
      </c>
      <c r="AQ6042" s="69" t="s">
        <v>205</v>
      </c>
      <c r="AR6042" s="69" t="s">
        <v>1916</v>
      </c>
    </row>
    <row r="6043" spans="36:44" ht="14.4">
      <c r="AJ6043" s="26" t="str">
        <f>VLOOKUP(AQ6043,'user list'!A:B,2,0)</f>
        <v>SSDD</v>
      </c>
      <c r="AK6043" s="26">
        <f t="shared" si="330"/>
        <v>6</v>
      </c>
      <c r="AL6043" s="26">
        <f t="shared" si="331"/>
        <v>17</v>
      </c>
      <c r="AM6043" s="94" t="str">
        <f t="shared" si="332"/>
        <v>6/17 Log Off</v>
      </c>
      <c r="AN6043" s="172">
        <v>45825.641041666669</v>
      </c>
      <c r="AO6043" s="69" t="s">
        <v>273</v>
      </c>
      <c r="AP6043" s="69" t="s">
        <v>1913</v>
      </c>
      <c r="AQ6043" s="69" t="s">
        <v>273</v>
      </c>
      <c r="AR6043" s="69" t="s">
        <v>1917</v>
      </c>
    </row>
    <row r="6044" spans="36:44" ht="14.4">
      <c r="AJ6044" s="26" t="str">
        <f>VLOOKUP(AQ6044,'user list'!A:B,2,0)</f>
        <v>BCRD</v>
      </c>
      <c r="AK6044" s="26">
        <f t="shared" si="330"/>
        <v>6</v>
      </c>
      <c r="AL6044" s="26">
        <f t="shared" si="331"/>
        <v>17</v>
      </c>
      <c r="AM6044" s="94" t="str">
        <f t="shared" si="332"/>
        <v>6/17 Log In</v>
      </c>
      <c r="AN6044" s="172">
        <v>45825.641157407408</v>
      </c>
      <c r="AO6044" s="69" t="s">
        <v>192</v>
      </c>
      <c r="AP6044" s="69" t="s">
        <v>1913</v>
      </c>
      <c r="AQ6044" s="69" t="s">
        <v>192</v>
      </c>
      <c r="AR6044" s="69" t="s">
        <v>1916</v>
      </c>
    </row>
    <row r="6045" spans="36:44" ht="14.4">
      <c r="AJ6045" s="26" t="str">
        <f>VLOOKUP(AQ6045,'user list'!A:B,2,0)</f>
        <v>SSDD</v>
      </c>
      <c r="AK6045" s="26">
        <f t="shared" si="330"/>
        <v>6</v>
      </c>
      <c r="AL6045" s="26">
        <f t="shared" si="331"/>
        <v>17</v>
      </c>
      <c r="AM6045" s="94" t="str">
        <f t="shared" si="332"/>
        <v>6/17 Log In</v>
      </c>
      <c r="AN6045" s="172">
        <v>45825.641238425924</v>
      </c>
      <c r="AO6045" s="69" t="s">
        <v>273</v>
      </c>
      <c r="AP6045" s="69" t="s">
        <v>1913</v>
      </c>
      <c r="AQ6045" s="69" t="s">
        <v>273</v>
      </c>
      <c r="AR6045" s="69" t="s">
        <v>1916</v>
      </c>
    </row>
    <row r="6046" spans="36:44" ht="14.4">
      <c r="AJ6046" s="26" t="str">
        <f>VLOOKUP(AQ6046,'user list'!A:B,2,0)</f>
        <v>CCRD</v>
      </c>
      <c r="AK6046" s="26">
        <f t="shared" si="330"/>
        <v>6</v>
      </c>
      <c r="AL6046" s="26">
        <f t="shared" si="331"/>
        <v>17</v>
      </c>
      <c r="AM6046" s="94" t="str">
        <f t="shared" si="332"/>
        <v>6/17 Log In</v>
      </c>
      <c r="AN6046" s="172">
        <v>45825.642604166664</v>
      </c>
      <c r="AO6046" s="69" t="s">
        <v>198</v>
      </c>
      <c r="AP6046" s="69" t="s">
        <v>1913</v>
      </c>
      <c r="AQ6046" s="69" t="s">
        <v>198</v>
      </c>
      <c r="AR6046" s="69" t="s">
        <v>1916</v>
      </c>
    </row>
    <row r="6047" spans="36:44" ht="14.4">
      <c r="AJ6047" s="26" t="str">
        <f>VLOOKUP(AQ6047,'user list'!A:B,2,0)</f>
        <v>PDAO</v>
      </c>
      <c r="AK6047" s="26">
        <f t="shared" si="330"/>
        <v>6</v>
      </c>
      <c r="AL6047" s="26">
        <f t="shared" si="331"/>
        <v>17</v>
      </c>
      <c r="AM6047" s="94" t="str">
        <f t="shared" si="332"/>
        <v>6/17 Log Off</v>
      </c>
      <c r="AN6047" s="172">
        <v>45825.643148148149</v>
      </c>
      <c r="AO6047" s="69" t="s">
        <v>258</v>
      </c>
      <c r="AP6047" s="69" t="s">
        <v>1913</v>
      </c>
      <c r="AQ6047" s="69" t="s">
        <v>258</v>
      </c>
      <c r="AR6047" s="69" t="s">
        <v>1917</v>
      </c>
    </row>
    <row r="6048" spans="36:44" ht="14.4">
      <c r="AJ6048" s="26" t="str">
        <f>VLOOKUP(AQ6048,'user list'!A:B,2,0)</f>
        <v>SBCDPO</v>
      </c>
      <c r="AK6048" s="26">
        <f t="shared" si="330"/>
        <v>6</v>
      </c>
      <c r="AL6048" s="26">
        <f t="shared" si="331"/>
        <v>17</v>
      </c>
      <c r="AM6048" s="94" t="str">
        <f t="shared" si="332"/>
        <v>6/17 Log Off</v>
      </c>
      <c r="AN6048" s="172">
        <v>45825.643946759257</v>
      </c>
      <c r="AO6048" s="69" t="s">
        <v>271</v>
      </c>
      <c r="AP6048" s="69" t="s">
        <v>1913</v>
      </c>
      <c r="AQ6048" s="69" t="s">
        <v>271</v>
      </c>
      <c r="AR6048" s="69" t="s">
        <v>1917</v>
      </c>
    </row>
    <row r="6049" spans="36:44" ht="14.4">
      <c r="AJ6049" s="26" t="str">
        <f>VLOOKUP(AQ6049,'user list'!A:B,2,0)</f>
        <v>SBCDPO</v>
      </c>
      <c r="AK6049" s="26">
        <f t="shared" si="330"/>
        <v>6</v>
      </c>
      <c r="AL6049" s="26">
        <f t="shared" si="331"/>
        <v>17</v>
      </c>
      <c r="AM6049" s="94" t="str">
        <f t="shared" si="332"/>
        <v>6/17 Log In</v>
      </c>
      <c r="AN6049" s="172">
        <v>45825.644050925926</v>
      </c>
      <c r="AO6049" s="69" t="s">
        <v>271</v>
      </c>
      <c r="AP6049" s="69" t="s">
        <v>1913</v>
      </c>
      <c r="AQ6049" s="69" t="s">
        <v>271</v>
      </c>
      <c r="AR6049" s="69" t="s">
        <v>1916</v>
      </c>
    </row>
    <row r="6050" spans="36:44" ht="14.4">
      <c r="AJ6050" s="26" t="str">
        <f>VLOOKUP(AQ6050,'user list'!A:B,2,0)</f>
        <v>CHD</v>
      </c>
      <c r="AK6050" s="26">
        <f t="shared" si="330"/>
        <v>6</v>
      </c>
      <c r="AL6050" s="26">
        <f t="shared" si="331"/>
        <v>17</v>
      </c>
      <c r="AM6050" s="94" t="str">
        <f t="shared" si="332"/>
        <v>6/17 Log Off</v>
      </c>
      <c r="AN6050" s="172">
        <v>45825.64502314815</v>
      </c>
      <c r="AO6050" s="69" t="s">
        <v>203</v>
      </c>
      <c r="AP6050" s="69" t="s">
        <v>1913</v>
      </c>
      <c r="AQ6050" s="69" t="s">
        <v>203</v>
      </c>
      <c r="AR6050" s="69" t="s">
        <v>1917</v>
      </c>
    </row>
    <row r="6051" spans="36:44" ht="14.4">
      <c r="AJ6051" s="26" t="str">
        <f>VLOOKUP(AQ6051,'user list'!A:B,2,0)</f>
        <v>CHD</v>
      </c>
      <c r="AK6051" s="26">
        <f t="shared" ref="AK6051:AK6114" si="333">MONTH(AN6051)</f>
        <v>6</v>
      </c>
      <c r="AL6051" s="26">
        <f t="shared" ref="AL6051:AL6114" si="334">DAY(AN6051)</f>
        <v>17</v>
      </c>
      <c r="AM6051" s="94" t="str">
        <f t="shared" ref="AM6051:AM6114" si="335">AK6051&amp;"/"&amp;AL6051&amp;" "&amp;AR6051</f>
        <v>6/17 Log In</v>
      </c>
      <c r="AN6051" s="172">
        <v>45825.645312499997</v>
      </c>
      <c r="AO6051" s="69" t="s">
        <v>203</v>
      </c>
      <c r="AP6051" s="69" t="s">
        <v>1913</v>
      </c>
      <c r="AQ6051" s="69" t="s">
        <v>203</v>
      </c>
      <c r="AR6051" s="69" t="s">
        <v>1916</v>
      </c>
    </row>
    <row r="6052" spans="36:44" ht="14.4">
      <c r="AJ6052" s="26" t="str">
        <f>VLOOKUP(AQ6052,'user list'!A:B,2,0)</f>
        <v>CAD</v>
      </c>
      <c r="AK6052" s="26">
        <f t="shared" si="333"/>
        <v>6</v>
      </c>
      <c r="AL6052" s="26">
        <f t="shared" si="334"/>
        <v>17</v>
      </c>
      <c r="AM6052" s="94" t="str">
        <f t="shared" si="335"/>
        <v>6/17 Log Off</v>
      </c>
      <c r="AN6052" s="172">
        <v>45825.647013888891</v>
      </c>
      <c r="AO6052" s="69" t="s">
        <v>196</v>
      </c>
      <c r="AP6052" s="69" t="s">
        <v>1913</v>
      </c>
      <c r="AQ6052" s="69" t="s">
        <v>196</v>
      </c>
      <c r="AR6052" s="69" t="s">
        <v>1917</v>
      </c>
    </row>
    <row r="6053" spans="36:44" ht="14.4">
      <c r="AJ6053" s="26" t="str">
        <f>VLOOKUP(AQ6053,'user list'!A:B,2,0)</f>
        <v>QCYDO</v>
      </c>
      <c r="AK6053" s="26">
        <f t="shared" si="333"/>
        <v>6</v>
      </c>
      <c r="AL6053" s="26">
        <f t="shared" si="334"/>
        <v>17</v>
      </c>
      <c r="AM6053" s="94" t="str">
        <f t="shared" si="335"/>
        <v>6/17 Log Off</v>
      </c>
      <c r="AN6053" s="172">
        <v>45825.647106481483</v>
      </c>
      <c r="AO6053" s="69" t="s">
        <v>270</v>
      </c>
      <c r="AP6053" s="69" t="s">
        <v>1913</v>
      </c>
      <c r="AQ6053" s="69" t="s">
        <v>270</v>
      </c>
      <c r="AR6053" s="69" t="s">
        <v>1917</v>
      </c>
    </row>
    <row r="6054" spans="36:44" ht="14.4">
      <c r="AJ6054" s="26" t="str">
        <f>VLOOKUP(AQ6054,'user list'!A:B,2,0)</f>
        <v>CAD</v>
      </c>
      <c r="AK6054" s="26">
        <f t="shared" si="333"/>
        <v>6</v>
      </c>
      <c r="AL6054" s="26">
        <f t="shared" si="334"/>
        <v>17</v>
      </c>
      <c r="AM6054" s="94" t="str">
        <f t="shared" si="335"/>
        <v>6/17 Log In</v>
      </c>
      <c r="AN6054" s="172">
        <v>45825.647118055553</v>
      </c>
      <c r="AO6054" s="69" t="s">
        <v>196</v>
      </c>
      <c r="AP6054" s="69" t="s">
        <v>1913</v>
      </c>
      <c r="AQ6054" s="69" t="s">
        <v>196</v>
      </c>
      <c r="AR6054" s="69" t="s">
        <v>1916</v>
      </c>
    </row>
    <row r="6055" spans="36:44" ht="14.4">
      <c r="AJ6055" s="26" t="str">
        <f>VLOOKUP(AQ6055,'user list'!A:B,2,0)</f>
        <v>CArD</v>
      </c>
      <c r="AK6055" s="26">
        <f t="shared" si="333"/>
        <v>6</v>
      </c>
      <c r="AL6055" s="26">
        <f t="shared" si="334"/>
        <v>17</v>
      </c>
      <c r="AM6055" s="94" t="str">
        <f t="shared" si="335"/>
        <v>6/17 Log In</v>
      </c>
      <c r="AN6055" s="172">
        <v>45825.647222222222</v>
      </c>
      <c r="AO6055" s="69" t="s">
        <v>277</v>
      </c>
      <c r="AP6055" s="69" t="s">
        <v>1913</v>
      </c>
      <c r="AQ6055" s="69" t="s">
        <v>277</v>
      </c>
      <c r="AR6055" s="69" t="s">
        <v>1916</v>
      </c>
    </row>
    <row r="6056" spans="36:44" ht="14.4">
      <c r="AJ6056" s="26" t="str">
        <f>VLOOKUP(AQ6056,'user list'!A:B,2,0)</f>
        <v>QCYDO</v>
      </c>
      <c r="AK6056" s="26">
        <f t="shared" si="333"/>
        <v>6</v>
      </c>
      <c r="AL6056" s="26">
        <f t="shared" si="334"/>
        <v>17</v>
      </c>
      <c r="AM6056" s="94" t="str">
        <f t="shared" si="335"/>
        <v>6/17 Log In</v>
      </c>
      <c r="AN6056" s="172">
        <v>45825.647268518522</v>
      </c>
      <c r="AO6056" s="69" t="s">
        <v>270</v>
      </c>
      <c r="AP6056" s="69" t="s">
        <v>1913</v>
      </c>
      <c r="AQ6056" s="69" t="s">
        <v>270</v>
      </c>
      <c r="AR6056" s="69" t="s">
        <v>1916</v>
      </c>
    </row>
    <row r="6057" spans="36:44" ht="14.4">
      <c r="AJ6057" s="26" t="str">
        <f>VLOOKUP(AQ6057,'user list'!A:B,2,0)</f>
        <v>OCM</v>
      </c>
      <c r="AK6057" s="26">
        <f t="shared" si="333"/>
        <v>6</v>
      </c>
      <c r="AL6057" s="26">
        <f t="shared" si="334"/>
        <v>17</v>
      </c>
      <c r="AM6057" s="94" t="str">
        <f t="shared" si="335"/>
        <v>6/17 Log Off</v>
      </c>
      <c r="AN6057" s="172">
        <v>45825.648113425923</v>
      </c>
      <c r="AO6057" s="69" t="s">
        <v>240</v>
      </c>
      <c r="AP6057" s="69" t="s">
        <v>1913</v>
      </c>
      <c r="AQ6057" s="69" t="s">
        <v>240</v>
      </c>
      <c r="AR6057" s="69" t="s">
        <v>1917</v>
      </c>
    </row>
    <row r="6058" spans="36:44" ht="14.4">
      <c r="AJ6058" s="26" t="str">
        <f>VLOOKUP(AQ6058,'user list'!A:B,2,0)</f>
        <v>HCDRD</v>
      </c>
      <c r="AK6058" s="26">
        <f t="shared" si="333"/>
        <v>6</v>
      </c>
      <c r="AL6058" s="26">
        <f t="shared" si="334"/>
        <v>17</v>
      </c>
      <c r="AM6058" s="94" t="str">
        <f t="shared" si="335"/>
        <v>6/17 Log Off</v>
      </c>
      <c r="AN6058" s="172">
        <v>45825.648229166669</v>
      </c>
      <c r="AO6058" s="69" t="s">
        <v>216</v>
      </c>
      <c r="AP6058" s="69" t="s">
        <v>1913</v>
      </c>
      <c r="AQ6058" s="69" t="s">
        <v>216</v>
      </c>
      <c r="AR6058" s="69" t="s">
        <v>1917</v>
      </c>
    </row>
    <row r="6059" spans="36:44" ht="14.4">
      <c r="AJ6059" s="26" t="str">
        <f>VLOOKUP(AQ6059,'user list'!A:B,2,0)</f>
        <v>HCDRD</v>
      </c>
      <c r="AK6059" s="26">
        <f t="shared" si="333"/>
        <v>6</v>
      </c>
      <c r="AL6059" s="26">
        <f t="shared" si="334"/>
        <v>17</v>
      </c>
      <c r="AM6059" s="94" t="str">
        <f t="shared" si="335"/>
        <v>6/17 Log In</v>
      </c>
      <c r="AN6059" s="172">
        <v>45825.65320601852</v>
      </c>
      <c r="AO6059" s="69" t="s">
        <v>216</v>
      </c>
      <c r="AP6059" s="69" t="s">
        <v>1913</v>
      </c>
      <c r="AQ6059" s="69" t="s">
        <v>216</v>
      </c>
      <c r="AR6059" s="69" t="s">
        <v>1916</v>
      </c>
    </row>
    <row r="6060" spans="36:44" ht="14.4">
      <c r="AJ6060" s="26" t="str">
        <f>VLOOKUP(AQ6060,'user list'!A:B,2,0)</f>
        <v>QCPL</v>
      </c>
      <c r="AK6060" s="26">
        <f t="shared" si="333"/>
        <v>6</v>
      </c>
      <c r="AL6060" s="26">
        <f t="shared" si="334"/>
        <v>17</v>
      </c>
      <c r="AM6060" s="94" t="str">
        <f t="shared" si="335"/>
        <v>6/17 Log Off</v>
      </c>
      <c r="AN6060" s="172">
        <v>45825.653275462966</v>
      </c>
      <c r="AO6060" s="69" t="s">
        <v>268</v>
      </c>
      <c r="AP6060" s="69" t="s">
        <v>1913</v>
      </c>
      <c r="AQ6060" s="69" t="s">
        <v>268</v>
      </c>
      <c r="AR6060" s="69" t="s">
        <v>1917</v>
      </c>
    </row>
    <row r="6061" spans="36:44" ht="14.4">
      <c r="AJ6061" s="26" t="str">
        <f>VLOOKUP(AQ6061,'user list'!A:B,2,0)</f>
        <v>CVD</v>
      </c>
      <c r="AK6061" s="26">
        <f t="shared" si="333"/>
        <v>6</v>
      </c>
      <c r="AL6061" s="26">
        <f t="shared" si="334"/>
        <v>17</v>
      </c>
      <c r="AM6061" s="94" t="str">
        <f t="shared" si="335"/>
        <v>6/17 Log Off</v>
      </c>
      <c r="AN6061" s="172">
        <v>45825.653414351851</v>
      </c>
      <c r="AO6061" s="69" t="s">
        <v>208</v>
      </c>
      <c r="AP6061" s="69" t="s">
        <v>1913</v>
      </c>
      <c r="AQ6061" s="69" t="s">
        <v>208</v>
      </c>
      <c r="AR6061" s="69" t="s">
        <v>1917</v>
      </c>
    </row>
    <row r="6062" spans="36:44" ht="14.4">
      <c r="AJ6062" s="26" t="str">
        <f>VLOOKUP(AQ6062,'user list'!A:B,2,0)</f>
        <v>QCPL</v>
      </c>
      <c r="AK6062" s="26">
        <f t="shared" si="333"/>
        <v>6</v>
      </c>
      <c r="AL6062" s="26">
        <f t="shared" si="334"/>
        <v>17</v>
      </c>
      <c r="AM6062" s="94" t="str">
        <f t="shared" si="335"/>
        <v>6/17 Log In</v>
      </c>
      <c r="AN6062" s="172">
        <v>45825.653449074074</v>
      </c>
      <c r="AO6062" s="69" t="s">
        <v>268</v>
      </c>
      <c r="AP6062" s="69" t="s">
        <v>1913</v>
      </c>
      <c r="AQ6062" s="69" t="s">
        <v>268</v>
      </c>
      <c r="AR6062" s="69" t="s">
        <v>1916</v>
      </c>
    </row>
    <row r="6063" spans="36:44" ht="14.4">
      <c r="AJ6063" s="26" t="str">
        <f>VLOOKUP(AQ6063,'user list'!A:B,2,0)</f>
        <v>CVD</v>
      </c>
      <c r="AK6063" s="26">
        <f t="shared" si="333"/>
        <v>6</v>
      </c>
      <c r="AL6063" s="26">
        <f t="shared" si="334"/>
        <v>17</v>
      </c>
      <c r="AM6063" s="94" t="str">
        <f t="shared" si="335"/>
        <v>6/17 Log In</v>
      </c>
      <c r="AN6063" s="172">
        <v>45825.653564814813</v>
      </c>
      <c r="AO6063" s="69" t="s">
        <v>208</v>
      </c>
      <c r="AP6063" s="69" t="s">
        <v>1913</v>
      </c>
      <c r="AQ6063" s="69" t="s">
        <v>208</v>
      </c>
      <c r="AR6063" s="69" t="s">
        <v>1916</v>
      </c>
    </row>
    <row r="6064" spans="36:44" ht="14.4">
      <c r="AJ6064" s="26" t="str">
        <f>VLOOKUP(AQ6064,'user list'!A:B,2,0)</f>
        <v>DOE</v>
      </c>
      <c r="AK6064" s="26">
        <f t="shared" si="333"/>
        <v>6</v>
      </c>
      <c r="AL6064" s="26">
        <f t="shared" si="334"/>
        <v>17</v>
      </c>
      <c r="AM6064" s="94" t="str">
        <f t="shared" si="335"/>
        <v>6/17 Log Off</v>
      </c>
      <c r="AN6064" s="172">
        <v>45825.653773148151</v>
      </c>
      <c r="AO6064" s="69" t="s">
        <v>211</v>
      </c>
      <c r="AP6064" s="69" t="s">
        <v>1913</v>
      </c>
      <c r="AQ6064" s="69" t="s">
        <v>211</v>
      </c>
      <c r="AR6064" s="69" t="s">
        <v>1917</v>
      </c>
    </row>
    <row r="6065" spans="36:44" ht="14.4">
      <c r="AJ6065" s="26" t="str">
        <f>VLOOKUP(AQ6065,'user list'!A:B,2,0)</f>
        <v>DOE</v>
      </c>
      <c r="AK6065" s="26">
        <f t="shared" si="333"/>
        <v>6</v>
      </c>
      <c r="AL6065" s="26">
        <f t="shared" si="334"/>
        <v>17</v>
      </c>
      <c r="AM6065" s="94" t="str">
        <f t="shared" si="335"/>
        <v>6/17 Log In</v>
      </c>
      <c r="AN6065" s="172">
        <v>45825.65384259259</v>
      </c>
      <c r="AO6065" s="69" t="s">
        <v>211</v>
      </c>
      <c r="AP6065" s="69" t="s">
        <v>1913</v>
      </c>
      <c r="AQ6065" s="69" t="s">
        <v>211</v>
      </c>
      <c r="AR6065" s="69" t="s">
        <v>1916</v>
      </c>
    </row>
    <row r="6066" spans="36:44" ht="14.4">
      <c r="AJ6066" s="26" t="str">
        <f>VLOOKUP(AQ6066,'user list'!A:B,2,0)</f>
        <v>DOE</v>
      </c>
      <c r="AK6066" s="26">
        <f t="shared" si="333"/>
        <v>6</v>
      </c>
      <c r="AL6066" s="26">
        <f t="shared" si="334"/>
        <v>17</v>
      </c>
      <c r="AM6066" s="94" t="str">
        <f t="shared" si="335"/>
        <v>6/17 Log Off</v>
      </c>
      <c r="AN6066" s="172">
        <v>45825.655474537038</v>
      </c>
      <c r="AO6066" s="69" t="s">
        <v>211</v>
      </c>
      <c r="AP6066" s="69" t="s">
        <v>1913</v>
      </c>
      <c r="AQ6066" s="69" t="s">
        <v>211</v>
      </c>
      <c r="AR6066" s="69" t="s">
        <v>1917</v>
      </c>
    </row>
    <row r="6067" spans="36:44" ht="14.4">
      <c r="AJ6067" s="26" t="str">
        <f>VLOOKUP(AQ6067,'user list'!A:B,2,0)</f>
        <v>TFCOPRISS</v>
      </c>
      <c r="AK6067" s="26">
        <f t="shared" si="333"/>
        <v>6</v>
      </c>
      <c r="AL6067" s="26">
        <f t="shared" si="334"/>
        <v>17</v>
      </c>
      <c r="AM6067" s="94" t="str">
        <f t="shared" si="335"/>
        <v>6/17 Log Off</v>
      </c>
      <c r="AN6067" s="172">
        <v>45825.656215277777</v>
      </c>
      <c r="AO6067" s="69" t="s">
        <v>274</v>
      </c>
      <c r="AP6067" s="69" t="s">
        <v>1913</v>
      </c>
      <c r="AQ6067" s="69" t="s">
        <v>274</v>
      </c>
      <c r="AR6067" s="69" t="s">
        <v>1917</v>
      </c>
    </row>
    <row r="6068" spans="36:44" ht="14.4">
      <c r="AJ6068" s="26" t="str">
        <f>VLOOKUP(AQ6068,'user list'!A:B,2,0)</f>
        <v>CHD</v>
      </c>
      <c r="AK6068" s="26">
        <f t="shared" si="333"/>
        <v>6</v>
      </c>
      <c r="AL6068" s="26">
        <f t="shared" si="334"/>
        <v>17</v>
      </c>
      <c r="AM6068" s="94" t="str">
        <f t="shared" si="335"/>
        <v>6/17 Log Off</v>
      </c>
      <c r="AN6068" s="172">
        <v>45825.658437500002</v>
      </c>
      <c r="AO6068" s="69" t="s">
        <v>203</v>
      </c>
      <c r="AP6068" s="69" t="s">
        <v>1913</v>
      </c>
      <c r="AQ6068" s="69" t="s">
        <v>203</v>
      </c>
      <c r="AR6068" s="69" t="s">
        <v>1917</v>
      </c>
    </row>
    <row r="6069" spans="36:44" ht="14.4">
      <c r="AJ6069" s="26" t="str">
        <f>VLOOKUP(AQ6069,'user list'!A:B,2,0)</f>
        <v>ITDD</v>
      </c>
      <c r="AK6069" s="26">
        <f t="shared" si="333"/>
        <v>6</v>
      </c>
      <c r="AL6069" s="26">
        <f t="shared" si="334"/>
        <v>17</v>
      </c>
      <c r="AM6069" s="94" t="str">
        <f t="shared" si="335"/>
        <v>6/17 Log Off</v>
      </c>
      <c r="AN6069" s="172">
        <v>45825.658750000002</v>
      </c>
      <c r="AO6069" s="69" t="s">
        <v>219</v>
      </c>
      <c r="AP6069" s="69" t="s">
        <v>1913</v>
      </c>
      <c r="AQ6069" s="69" t="s">
        <v>219</v>
      </c>
      <c r="AR6069" s="69" t="s">
        <v>1917</v>
      </c>
    </row>
    <row r="6070" spans="36:44" ht="14.4">
      <c r="AJ6070" s="26" t="str">
        <f>VLOOKUP(AQ6070,'user list'!A:B,2,0)</f>
        <v>CHD</v>
      </c>
      <c r="AK6070" s="26">
        <f t="shared" si="333"/>
        <v>6</v>
      </c>
      <c r="AL6070" s="26">
        <f t="shared" si="334"/>
        <v>17</v>
      </c>
      <c r="AM6070" s="94" t="str">
        <f t="shared" si="335"/>
        <v>6/17 Log In</v>
      </c>
      <c r="AN6070" s="172">
        <v>45825.660266203704</v>
      </c>
      <c r="AO6070" s="69" t="s">
        <v>203</v>
      </c>
      <c r="AP6070" s="69" t="s">
        <v>1913</v>
      </c>
      <c r="AQ6070" s="69" t="s">
        <v>203</v>
      </c>
      <c r="AR6070" s="69" t="s">
        <v>1916</v>
      </c>
    </row>
    <row r="6071" spans="36:44" ht="14.4">
      <c r="AJ6071" s="26" t="str">
        <f>VLOOKUP(AQ6071,'user list'!A:B,2,0)</f>
        <v>OCA</v>
      </c>
      <c r="AK6071" s="26">
        <f t="shared" si="333"/>
        <v>6</v>
      </c>
      <c r="AL6071" s="26">
        <f t="shared" si="334"/>
        <v>17</v>
      </c>
      <c r="AM6071" s="94" t="str">
        <f t="shared" si="335"/>
        <v>6/17 Log Off</v>
      </c>
      <c r="AN6071" s="172">
        <v>45825.660914351851</v>
      </c>
      <c r="AO6071" s="69" t="s">
        <v>227</v>
      </c>
      <c r="AP6071" s="69" t="s">
        <v>1913</v>
      </c>
      <c r="AQ6071" s="69" t="s">
        <v>227</v>
      </c>
      <c r="AR6071" s="69" t="s">
        <v>1917</v>
      </c>
    </row>
    <row r="6072" spans="36:44" ht="14.4">
      <c r="AJ6072" s="26" t="str">
        <f>VLOOKUP(AQ6072,'user list'!A:B,2,0)</f>
        <v>OCA</v>
      </c>
      <c r="AK6072" s="26">
        <f t="shared" si="333"/>
        <v>6</v>
      </c>
      <c r="AL6072" s="26">
        <f t="shared" si="334"/>
        <v>17</v>
      </c>
      <c r="AM6072" s="94" t="str">
        <f t="shared" si="335"/>
        <v>6/17 Log In</v>
      </c>
      <c r="AN6072" s="172">
        <v>45825.660995370374</v>
      </c>
      <c r="AO6072" s="69" t="s">
        <v>227</v>
      </c>
      <c r="AP6072" s="69" t="s">
        <v>1913</v>
      </c>
      <c r="AQ6072" s="69" t="s">
        <v>227</v>
      </c>
      <c r="AR6072" s="69" t="s">
        <v>1916</v>
      </c>
    </row>
    <row r="6073" spans="36:44" ht="14.4">
      <c r="AJ6073" s="26" t="str">
        <f>VLOOKUP(AQ6073,'user list'!A:B,2,0)</f>
        <v>QCYDO</v>
      </c>
      <c r="AK6073" s="26">
        <f t="shared" si="333"/>
        <v>6</v>
      </c>
      <c r="AL6073" s="26">
        <f t="shared" si="334"/>
        <v>17</v>
      </c>
      <c r="AM6073" s="94" t="str">
        <f t="shared" si="335"/>
        <v>6/17 Log Off</v>
      </c>
      <c r="AN6073" s="172">
        <v>45825.661631944444</v>
      </c>
      <c r="AO6073" s="69" t="s">
        <v>270</v>
      </c>
      <c r="AP6073" s="69" t="s">
        <v>1913</v>
      </c>
      <c r="AQ6073" s="69" t="s">
        <v>270</v>
      </c>
      <c r="AR6073" s="69" t="s">
        <v>1917</v>
      </c>
    </row>
    <row r="6074" spans="36:44" ht="14.4">
      <c r="AJ6074" s="26" t="str">
        <f>VLOOKUP(AQ6074,'user list'!A:B,2,0)</f>
        <v>QCTD</v>
      </c>
      <c r="AK6074" s="26">
        <f t="shared" si="333"/>
        <v>6</v>
      </c>
      <c r="AL6074" s="26">
        <f t="shared" si="334"/>
        <v>17</v>
      </c>
      <c r="AM6074" s="94" t="str">
        <f t="shared" si="335"/>
        <v>6/17 Log In</v>
      </c>
      <c r="AN6074" s="172">
        <v>45825.661921296298</v>
      </c>
      <c r="AO6074" s="69" t="s">
        <v>269</v>
      </c>
      <c r="AP6074" s="69" t="s">
        <v>1913</v>
      </c>
      <c r="AQ6074" s="69" t="s">
        <v>269</v>
      </c>
      <c r="AR6074" s="69" t="s">
        <v>1916</v>
      </c>
    </row>
    <row r="6075" spans="36:44" ht="14.4">
      <c r="AJ6075" s="26" t="str">
        <f>VLOOKUP(AQ6075,'user list'!A:B,2,0)</f>
        <v>DSQC</v>
      </c>
      <c r="AK6075" s="26">
        <f t="shared" si="333"/>
        <v>6</v>
      </c>
      <c r="AL6075" s="26">
        <f t="shared" si="334"/>
        <v>17</v>
      </c>
      <c r="AM6075" s="94" t="str">
        <f t="shared" si="335"/>
        <v>6/17 Log Off</v>
      </c>
      <c r="AN6075" s="172">
        <v>45825.662743055553</v>
      </c>
      <c r="AO6075" s="69" t="s">
        <v>214</v>
      </c>
      <c r="AP6075" s="69" t="s">
        <v>1913</v>
      </c>
      <c r="AQ6075" s="69" t="s">
        <v>214</v>
      </c>
      <c r="AR6075" s="69" t="s">
        <v>1917</v>
      </c>
    </row>
    <row r="6076" spans="36:44" ht="14.4">
      <c r="AJ6076" s="26" t="str">
        <f>VLOOKUP(AQ6076,'user list'!A:B,2,0)</f>
        <v>DSQC</v>
      </c>
      <c r="AK6076" s="26">
        <f t="shared" si="333"/>
        <v>6</v>
      </c>
      <c r="AL6076" s="26">
        <f t="shared" si="334"/>
        <v>17</v>
      </c>
      <c r="AM6076" s="94" t="str">
        <f t="shared" si="335"/>
        <v>6/17 Log In</v>
      </c>
      <c r="AN6076" s="172">
        <v>45825.663113425922</v>
      </c>
      <c r="AO6076" s="69" t="s">
        <v>214</v>
      </c>
      <c r="AP6076" s="69" t="s">
        <v>1913</v>
      </c>
      <c r="AQ6076" s="69" t="s">
        <v>214</v>
      </c>
      <c r="AR6076" s="69" t="s">
        <v>1916</v>
      </c>
    </row>
    <row r="6077" spans="36:44" ht="14.4">
      <c r="AJ6077" s="26" t="str">
        <f>VLOOKUP(AQ6077,'user list'!A:B,2,0)</f>
        <v>DOE</v>
      </c>
      <c r="AK6077" s="26">
        <f t="shared" si="333"/>
        <v>6</v>
      </c>
      <c r="AL6077" s="26">
        <f t="shared" si="334"/>
        <v>17</v>
      </c>
      <c r="AM6077" s="94" t="str">
        <f t="shared" si="335"/>
        <v>6/17 Log In</v>
      </c>
      <c r="AN6077" s="172">
        <v>45825.667083333334</v>
      </c>
      <c r="AO6077" s="69" t="s">
        <v>211</v>
      </c>
      <c r="AP6077" s="69" t="s">
        <v>1913</v>
      </c>
      <c r="AQ6077" s="69" t="s">
        <v>211</v>
      </c>
      <c r="AR6077" s="69" t="s">
        <v>1916</v>
      </c>
    </row>
    <row r="6078" spans="36:44" ht="14.4">
      <c r="AJ6078" s="26" t="str">
        <f>VLOOKUP(AQ6078,'user list'!A:B,2,0)</f>
        <v>BCRD</v>
      </c>
      <c r="AK6078" s="26">
        <f t="shared" si="333"/>
        <v>6</v>
      </c>
      <c r="AL6078" s="26">
        <f t="shared" si="334"/>
        <v>17</v>
      </c>
      <c r="AM6078" s="94" t="str">
        <f t="shared" si="335"/>
        <v>6/17 Log Off</v>
      </c>
      <c r="AN6078" s="172">
        <v>45825.667141203703</v>
      </c>
      <c r="AO6078" s="69" t="s">
        <v>192</v>
      </c>
      <c r="AP6078" s="69" t="s">
        <v>1913</v>
      </c>
      <c r="AQ6078" s="69" t="s">
        <v>192</v>
      </c>
      <c r="AR6078" s="69" t="s">
        <v>1917</v>
      </c>
    </row>
    <row r="6079" spans="36:44" ht="14.4">
      <c r="AJ6079" s="26" t="str">
        <f>VLOOKUP(AQ6079,'user list'!A:B,2,0)</f>
        <v>BCRD</v>
      </c>
      <c r="AK6079" s="26">
        <f t="shared" si="333"/>
        <v>6</v>
      </c>
      <c r="AL6079" s="26">
        <f t="shared" si="334"/>
        <v>17</v>
      </c>
      <c r="AM6079" s="94" t="str">
        <f t="shared" si="335"/>
        <v>6/17 Log In</v>
      </c>
      <c r="AN6079" s="172">
        <v>45825.667245370372</v>
      </c>
      <c r="AO6079" s="69" t="s">
        <v>192</v>
      </c>
      <c r="AP6079" s="69" t="s">
        <v>1913</v>
      </c>
      <c r="AQ6079" s="69" t="s">
        <v>192</v>
      </c>
      <c r="AR6079" s="69" t="s">
        <v>1916</v>
      </c>
    </row>
    <row r="6080" spans="36:44" ht="14.4">
      <c r="AJ6080" s="26" t="str">
        <f>VLOOKUP(AQ6080,'user list'!A:B,2,0)</f>
        <v>BPLD</v>
      </c>
      <c r="AK6080" s="26">
        <f t="shared" si="333"/>
        <v>6</v>
      </c>
      <c r="AL6080" s="26">
        <f t="shared" si="334"/>
        <v>17</v>
      </c>
      <c r="AM6080" s="94" t="str">
        <f t="shared" si="335"/>
        <v>6/17 Log Off</v>
      </c>
      <c r="AN6080" s="172">
        <v>45825.669374999998</v>
      </c>
      <c r="AO6080" s="69" t="s">
        <v>194</v>
      </c>
      <c r="AP6080" s="69" t="s">
        <v>1913</v>
      </c>
      <c r="AQ6080" s="69" t="s">
        <v>194</v>
      </c>
      <c r="AR6080" s="69" t="s">
        <v>1917</v>
      </c>
    </row>
    <row r="6081" spans="36:44" ht="14.4">
      <c r="AJ6081" s="26" t="str">
        <f>VLOOKUP(AQ6081,'user list'!A:B,2,0)</f>
        <v>TTMD</v>
      </c>
      <c r="AK6081" s="26">
        <f t="shared" si="333"/>
        <v>6</v>
      </c>
      <c r="AL6081" s="26">
        <f t="shared" si="334"/>
        <v>17</v>
      </c>
      <c r="AM6081" s="94" t="str">
        <f t="shared" si="335"/>
        <v>6/17 Log In</v>
      </c>
      <c r="AN6081" s="172">
        <v>45825.6721412037</v>
      </c>
      <c r="AO6081" s="69" t="s">
        <v>278</v>
      </c>
      <c r="AP6081" s="69" t="s">
        <v>1913</v>
      </c>
      <c r="AQ6081" s="69" t="s">
        <v>278</v>
      </c>
      <c r="AR6081" s="69" t="s">
        <v>1916</v>
      </c>
    </row>
    <row r="6082" spans="36:44" ht="14.4">
      <c r="AJ6082" s="26" t="str">
        <f>VLOOKUP(AQ6082,'user list'!A:B,2,0)</f>
        <v>CHD</v>
      </c>
      <c r="AK6082" s="26">
        <f t="shared" si="333"/>
        <v>6</v>
      </c>
      <c r="AL6082" s="26">
        <f t="shared" si="334"/>
        <v>17</v>
      </c>
      <c r="AM6082" s="94" t="str">
        <f t="shared" si="335"/>
        <v>6/17 Log Off</v>
      </c>
      <c r="AN6082" s="172">
        <v>45825.673576388886</v>
      </c>
      <c r="AO6082" s="69" t="s">
        <v>203</v>
      </c>
      <c r="AP6082" s="69" t="s">
        <v>1913</v>
      </c>
      <c r="AQ6082" s="69" t="s">
        <v>203</v>
      </c>
      <c r="AR6082" s="69" t="s">
        <v>1917</v>
      </c>
    </row>
    <row r="6083" spans="36:44" ht="14.4">
      <c r="AJ6083" s="26" t="str">
        <f>VLOOKUP(AQ6083,'user list'!A:B,2,0)</f>
        <v>PAISD</v>
      </c>
      <c r="AK6083" s="26">
        <f t="shared" si="333"/>
        <v>6</v>
      </c>
      <c r="AL6083" s="26">
        <f t="shared" si="334"/>
        <v>17</v>
      </c>
      <c r="AM6083" s="94" t="str">
        <f t="shared" si="335"/>
        <v>6/17 Log Off</v>
      </c>
      <c r="AN6083" s="172">
        <v>45825.674085648148</v>
      </c>
      <c r="AO6083" s="69" t="s">
        <v>256</v>
      </c>
      <c r="AP6083" s="69" t="s">
        <v>1913</v>
      </c>
      <c r="AQ6083" s="69" t="s">
        <v>256</v>
      </c>
      <c r="AR6083" s="69" t="s">
        <v>1917</v>
      </c>
    </row>
    <row r="6084" spans="36:44" ht="14.4">
      <c r="AJ6084" s="26" t="str">
        <f>VLOOKUP(AQ6084,'user list'!A:B,2,0)</f>
        <v>PAISD</v>
      </c>
      <c r="AK6084" s="26">
        <f t="shared" si="333"/>
        <v>6</v>
      </c>
      <c r="AL6084" s="26">
        <f t="shared" si="334"/>
        <v>17</v>
      </c>
      <c r="AM6084" s="94" t="str">
        <f t="shared" si="335"/>
        <v>6/17 Log In</v>
      </c>
      <c r="AN6084" s="172">
        <v>45825.674178240741</v>
      </c>
      <c r="AO6084" s="69" t="s">
        <v>256</v>
      </c>
      <c r="AP6084" s="69" t="s">
        <v>1913</v>
      </c>
      <c r="AQ6084" s="69" t="s">
        <v>256</v>
      </c>
      <c r="AR6084" s="69" t="s">
        <v>1916</v>
      </c>
    </row>
    <row r="6085" spans="36:44" ht="14.4">
      <c r="AJ6085" s="26" t="str">
        <f>VLOOKUP(AQ6085,'user list'!A:B,2,0)</f>
        <v>ADAAC</v>
      </c>
      <c r="AK6085" s="26">
        <f t="shared" si="333"/>
        <v>6</v>
      </c>
      <c r="AL6085" s="26">
        <f t="shared" si="334"/>
        <v>17</v>
      </c>
      <c r="AM6085" s="94" t="str">
        <f t="shared" si="335"/>
        <v>6/17 Log Off</v>
      </c>
      <c r="AN6085" s="172">
        <v>45825.674467592595</v>
      </c>
      <c r="AO6085" s="69" t="s">
        <v>190</v>
      </c>
      <c r="AP6085" s="69" t="s">
        <v>1913</v>
      </c>
      <c r="AQ6085" s="69" t="s">
        <v>190</v>
      </c>
      <c r="AR6085" s="69" t="s">
        <v>1917</v>
      </c>
    </row>
    <row r="6086" spans="36:44" ht="14.4">
      <c r="AJ6086" s="26" t="str">
        <f>VLOOKUP(AQ6086,'user list'!A:B,2,0)</f>
        <v>CHD</v>
      </c>
      <c r="AK6086" s="26">
        <f t="shared" si="333"/>
        <v>6</v>
      </c>
      <c r="AL6086" s="26">
        <f t="shared" si="334"/>
        <v>17</v>
      </c>
      <c r="AM6086" s="94" t="str">
        <f t="shared" si="335"/>
        <v>6/17 Log In</v>
      </c>
      <c r="AN6086" s="172">
        <v>45825.676678240743</v>
      </c>
      <c r="AO6086" s="69" t="s">
        <v>203</v>
      </c>
      <c r="AP6086" s="69" t="s">
        <v>1913</v>
      </c>
      <c r="AQ6086" s="69" t="s">
        <v>203</v>
      </c>
      <c r="AR6086" s="69" t="s">
        <v>1916</v>
      </c>
    </row>
    <row r="6087" spans="36:44" ht="14.4">
      <c r="AJ6087" s="26" t="str">
        <f>VLOOKUP(AQ6087,'user list'!A:B,2,0)</f>
        <v>BPLD</v>
      </c>
      <c r="AK6087" s="26">
        <f t="shared" si="333"/>
        <v>6</v>
      </c>
      <c r="AL6087" s="26">
        <f t="shared" si="334"/>
        <v>17</v>
      </c>
      <c r="AM6087" s="94" t="str">
        <f t="shared" si="335"/>
        <v>6/17 Log In</v>
      </c>
      <c r="AN6087" s="172">
        <v>45825.676805555559</v>
      </c>
      <c r="AO6087" s="69" t="s">
        <v>194</v>
      </c>
      <c r="AP6087" s="69" t="s">
        <v>1913</v>
      </c>
      <c r="AQ6087" s="69" t="s">
        <v>194</v>
      </c>
      <c r="AR6087" s="69" t="s">
        <v>1916</v>
      </c>
    </row>
    <row r="6088" spans="36:44" ht="14.4">
      <c r="AJ6088" s="26" t="str">
        <f>VLOOKUP(AQ6088,'user list'!A:B,2,0)</f>
        <v>CTO</v>
      </c>
      <c r="AK6088" s="26">
        <f t="shared" si="333"/>
        <v>6</v>
      </c>
      <c r="AL6088" s="26">
        <f t="shared" si="334"/>
        <v>17</v>
      </c>
      <c r="AM6088" s="94" t="str">
        <f t="shared" si="335"/>
        <v>6/17 Log Off</v>
      </c>
      <c r="AN6088" s="172">
        <v>45825.67763888889</v>
      </c>
      <c r="AO6088" s="69" t="s">
        <v>207</v>
      </c>
      <c r="AP6088" s="69" t="s">
        <v>1913</v>
      </c>
      <c r="AQ6088" s="69" t="s">
        <v>207</v>
      </c>
      <c r="AR6088" s="69" t="s">
        <v>1917</v>
      </c>
    </row>
    <row r="6089" spans="36:44" ht="14.4">
      <c r="AJ6089" s="26" t="str">
        <f>VLOOKUP(AQ6089,'user list'!A:B,2,0)</f>
        <v>CTO</v>
      </c>
      <c r="AK6089" s="26">
        <f t="shared" si="333"/>
        <v>6</v>
      </c>
      <c r="AL6089" s="26">
        <f t="shared" si="334"/>
        <v>17</v>
      </c>
      <c r="AM6089" s="94" t="str">
        <f t="shared" si="335"/>
        <v>6/17 Log In</v>
      </c>
      <c r="AN6089" s="172">
        <v>45825.677800925929</v>
      </c>
      <c r="AO6089" s="69" t="s">
        <v>207</v>
      </c>
      <c r="AP6089" s="69" t="s">
        <v>1913</v>
      </c>
      <c r="AQ6089" s="69" t="s">
        <v>207</v>
      </c>
      <c r="AR6089" s="69" t="s">
        <v>1916</v>
      </c>
    </row>
    <row r="6090" spans="36:44" ht="14.4">
      <c r="AJ6090" s="26" t="str">
        <f>VLOOKUP(AQ6090,'user list'!A:B,2,0)</f>
        <v>OCAs</v>
      </c>
      <c r="AK6090" s="26">
        <f t="shared" si="333"/>
        <v>6</v>
      </c>
      <c r="AL6090" s="26">
        <f t="shared" si="334"/>
        <v>17</v>
      </c>
      <c r="AM6090" s="94" t="str">
        <f t="shared" si="335"/>
        <v>6/17 Log Off</v>
      </c>
      <c r="AN6090" s="172">
        <v>45825.678113425929</v>
      </c>
      <c r="AO6090" s="69" t="s">
        <v>279</v>
      </c>
      <c r="AP6090" s="69" t="s">
        <v>1913</v>
      </c>
      <c r="AQ6090" s="69" t="s">
        <v>279</v>
      </c>
      <c r="AR6090" s="69" t="s">
        <v>1917</v>
      </c>
    </row>
    <row r="6091" spans="36:44" ht="14.4">
      <c r="AJ6091" s="26" t="str">
        <f>VLOOKUP(AQ6091,'user list'!A:B,2,0)</f>
        <v>OCAs</v>
      </c>
      <c r="AK6091" s="26">
        <f t="shared" si="333"/>
        <v>6</v>
      </c>
      <c r="AL6091" s="26">
        <f t="shared" si="334"/>
        <v>17</v>
      </c>
      <c r="AM6091" s="94" t="str">
        <f t="shared" si="335"/>
        <v>6/17 Log In</v>
      </c>
      <c r="AN6091" s="172">
        <v>45825.678263888891</v>
      </c>
      <c r="AO6091" s="69" t="s">
        <v>279</v>
      </c>
      <c r="AP6091" s="69" t="s">
        <v>1913</v>
      </c>
      <c r="AQ6091" s="69" t="s">
        <v>279</v>
      </c>
      <c r="AR6091" s="69" t="s">
        <v>1916</v>
      </c>
    </row>
    <row r="6092" spans="36:44" ht="14.4">
      <c r="AJ6092" s="26" t="str">
        <f>VLOOKUP(AQ6092,'user list'!A:B,2,0)</f>
        <v>Admin</v>
      </c>
      <c r="AK6092" s="26">
        <f t="shared" si="333"/>
        <v>6</v>
      </c>
      <c r="AL6092" s="26">
        <f t="shared" si="334"/>
        <v>17</v>
      </c>
      <c r="AM6092" s="94" t="str">
        <f t="shared" si="335"/>
        <v>6/17 Log In</v>
      </c>
      <c r="AN6092" s="172">
        <v>45825.680092592593</v>
      </c>
      <c r="AO6092" s="69" t="s">
        <v>186</v>
      </c>
      <c r="AP6092" s="69" t="s">
        <v>1913</v>
      </c>
      <c r="AQ6092" s="69" t="s">
        <v>186</v>
      </c>
      <c r="AR6092" s="69" t="s">
        <v>1916</v>
      </c>
    </row>
    <row r="6093" spans="36:44" ht="14.4">
      <c r="AJ6093" s="26" t="str">
        <f>VLOOKUP(AQ6093,'user list'!A:B,2,0)</f>
        <v>Admin</v>
      </c>
      <c r="AK6093" s="26">
        <f t="shared" si="333"/>
        <v>6</v>
      </c>
      <c r="AL6093" s="26">
        <f t="shared" si="334"/>
        <v>17</v>
      </c>
      <c r="AM6093" s="94" t="str">
        <f t="shared" si="335"/>
        <v>6/17 Log In</v>
      </c>
      <c r="AN6093" s="172">
        <v>45825.680833333332</v>
      </c>
      <c r="AO6093" s="69" t="s">
        <v>186</v>
      </c>
      <c r="AP6093" s="69" t="s">
        <v>1913</v>
      </c>
      <c r="AQ6093" s="69" t="s">
        <v>186</v>
      </c>
      <c r="AR6093" s="69" t="s">
        <v>1916</v>
      </c>
    </row>
    <row r="6094" spans="36:44" ht="14.4">
      <c r="AJ6094" s="26" t="str">
        <f>VLOOKUP(AQ6094,'user list'!A:B,2,0)</f>
        <v>Admin</v>
      </c>
      <c r="AK6094" s="26">
        <f t="shared" si="333"/>
        <v>6</v>
      </c>
      <c r="AL6094" s="26">
        <f t="shared" si="334"/>
        <v>17</v>
      </c>
      <c r="AM6094" s="94" t="str">
        <f t="shared" si="335"/>
        <v>6/17 Log In</v>
      </c>
      <c r="AN6094" s="172">
        <v>45825.680833333332</v>
      </c>
      <c r="AO6094" s="69" t="s">
        <v>186</v>
      </c>
      <c r="AP6094" s="69" t="s">
        <v>1913</v>
      </c>
      <c r="AQ6094" s="69" t="s">
        <v>186</v>
      </c>
      <c r="AR6094" s="69" t="s">
        <v>1916</v>
      </c>
    </row>
    <row r="6095" spans="36:44" ht="14.4">
      <c r="AJ6095" s="26" t="str">
        <f>VLOOKUP(AQ6095,'user list'!A:B,2,0)</f>
        <v>CVD</v>
      </c>
      <c r="AK6095" s="26">
        <f t="shared" si="333"/>
        <v>6</v>
      </c>
      <c r="AL6095" s="26">
        <f t="shared" si="334"/>
        <v>17</v>
      </c>
      <c r="AM6095" s="94" t="str">
        <f t="shared" si="335"/>
        <v>6/17 Log Off</v>
      </c>
      <c r="AN6095" s="172">
        <v>45825.683298611111</v>
      </c>
      <c r="AO6095" s="69" t="s">
        <v>208</v>
      </c>
      <c r="AP6095" s="69" t="s">
        <v>1913</v>
      </c>
      <c r="AQ6095" s="69" t="s">
        <v>208</v>
      </c>
      <c r="AR6095" s="69" t="s">
        <v>1917</v>
      </c>
    </row>
    <row r="6096" spans="36:44" ht="14.4">
      <c r="AJ6096" s="26" t="str">
        <f>VLOOKUP(AQ6096,'user list'!A:B,2,0)</f>
        <v>CVD</v>
      </c>
      <c r="AK6096" s="26">
        <f t="shared" si="333"/>
        <v>6</v>
      </c>
      <c r="AL6096" s="26">
        <f t="shared" si="334"/>
        <v>17</v>
      </c>
      <c r="AM6096" s="94" t="str">
        <f t="shared" si="335"/>
        <v>6/17 Log In</v>
      </c>
      <c r="AN6096" s="172">
        <v>45825.683506944442</v>
      </c>
      <c r="AO6096" s="69" t="s">
        <v>208</v>
      </c>
      <c r="AP6096" s="69" t="s">
        <v>1913</v>
      </c>
      <c r="AQ6096" s="69" t="s">
        <v>208</v>
      </c>
      <c r="AR6096" s="69" t="s">
        <v>1916</v>
      </c>
    </row>
    <row r="6097" spans="36:44" ht="14.4">
      <c r="AJ6097" s="26" t="str">
        <f>VLOOKUP(AQ6097,'user list'!A:B,2,0)</f>
        <v>CGSD</v>
      </c>
      <c r="AK6097" s="26">
        <f t="shared" si="333"/>
        <v>6</v>
      </c>
      <c r="AL6097" s="26">
        <f t="shared" si="334"/>
        <v>17</v>
      </c>
      <c r="AM6097" s="94" t="str">
        <f t="shared" si="335"/>
        <v>6/17 Log Off</v>
      </c>
      <c r="AN6097" s="172">
        <v>45825.683958333335</v>
      </c>
      <c r="AO6097" s="69" t="s">
        <v>200</v>
      </c>
      <c r="AP6097" s="69" t="s">
        <v>1913</v>
      </c>
      <c r="AQ6097" s="69" t="s">
        <v>200</v>
      </c>
      <c r="AR6097" s="69" t="s">
        <v>1917</v>
      </c>
    </row>
    <row r="6098" spans="36:44" ht="14.4">
      <c r="AJ6098" s="26" t="str">
        <f>VLOOKUP(AQ6098,'user list'!A:B,2,0)</f>
        <v>OCM</v>
      </c>
      <c r="AK6098" s="26">
        <f t="shared" si="333"/>
        <v>6</v>
      </c>
      <c r="AL6098" s="26">
        <f t="shared" si="334"/>
        <v>17</v>
      </c>
      <c r="AM6098" s="94" t="str">
        <f t="shared" si="335"/>
        <v>6/17 Log In</v>
      </c>
      <c r="AN6098" s="172">
        <v>45825.687604166669</v>
      </c>
      <c r="AO6098" s="69" t="s">
        <v>235</v>
      </c>
      <c r="AP6098" s="69" t="s">
        <v>1913</v>
      </c>
      <c r="AQ6098" s="69" t="s">
        <v>235</v>
      </c>
      <c r="AR6098" s="69" t="s">
        <v>1916</v>
      </c>
    </row>
    <row r="6099" spans="36:44" ht="14.4">
      <c r="AJ6099" s="26" t="str">
        <f>VLOOKUP(AQ6099,'user list'!A:B,2,0)</f>
        <v>Admin</v>
      </c>
      <c r="AK6099" s="26">
        <f t="shared" si="333"/>
        <v>6</v>
      </c>
      <c r="AL6099" s="26">
        <f t="shared" si="334"/>
        <v>17</v>
      </c>
      <c r="AM6099" s="94" t="str">
        <f t="shared" si="335"/>
        <v>6/17 Log In</v>
      </c>
      <c r="AN6099" s="172">
        <v>45825.688287037039</v>
      </c>
      <c r="AO6099" s="69" t="s">
        <v>186</v>
      </c>
      <c r="AP6099" s="69" t="s">
        <v>1913</v>
      </c>
      <c r="AQ6099" s="69" t="s">
        <v>186</v>
      </c>
      <c r="AR6099" s="69" t="s">
        <v>1916</v>
      </c>
    </row>
    <row r="6100" spans="36:44" ht="14.4">
      <c r="AJ6100" s="26" t="str">
        <f>VLOOKUP(AQ6100,'user list'!A:B,2,0)</f>
        <v>SBCDPO</v>
      </c>
      <c r="AK6100" s="26">
        <f t="shared" si="333"/>
        <v>6</v>
      </c>
      <c r="AL6100" s="26">
        <f t="shared" si="334"/>
        <v>17</v>
      </c>
      <c r="AM6100" s="94" t="str">
        <f t="shared" si="335"/>
        <v>6/17 Log Off</v>
      </c>
      <c r="AN6100" s="172">
        <v>45825.689467592594</v>
      </c>
      <c r="AO6100" s="69" t="s">
        <v>271</v>
      </c>
      <c r="AP6100" s="69" t="s">
        <v>1913</v>
      </c>
      <c r="AQ6100" s="69" t="s">
        <v>271</v>
      </c>
      <c r="AR6100" s="69" t="s">
        <v>1917</v>
      </c>
    </row>
    <row r="6101" spans="36:44" ht="14.4">
      <c r="AJ6101" s="26" t="str">
        <f>VLOOKUP(AQ6101,'user list'!A:B,2,0)</f>
        <v>LEDIPO</v>
      </c>
      <c r="AK6101" s="26">
        <f t="shared" si="333"/>
        <v>6</v>
      </c>
      <c r="AL6101" s="26">
        <f t="shared" si="334"/>
        <v>17</v>
      </c>
      <c r="AM6101" s="94" t="str">
        <f t="shared" si="335"/>
        <v>6/17 Log In</v>
      </c>
      <c r="AN6101" s="172">
        <v>45825.692453703705</v>
      </c>
      <c r="AO6101" s="69" t="s">
        <v>222</v>
      </c>
      <c r="AP6101" s="69" t="s">
        <v>1913</v>
      </c>
      <c r="AQ6101" s="69" t="s">
        <v>222</v>
      </c>
      <c r="AR6101" s="69" t="s">
        <v>1916</v>
      </c>
    </row>
    <row r="6102" spans="36:44" ht="14.4">
      <c r="AJ6102" s="26" t="str">
        <f>VLOOKUP(AQ6102,'user list'!A:B,2,0)</f>
        <v>DBO</v>
      </c>
      <c r="AK6102" s="26">
        <f t="shared" si="333"/>
        <v>6</v>
      </c>
      <c r="AL6102" s="26">
        <f t="shared" si="334"/>
        <v>17</v>
      </c>
      <c r="AM6102" s="94" t="str">
        <f t="shared" si="335"/>
        <v>6/17 Log Off</v>
      </c>
      <c r="AN6102" s="172">
        <v>45825.695601851854</v>
      </c>
      <c r="AO6102" s="69" t="s">
        <v>209</v>
      </c>
      <c r="AP6102" s="69" t="s">
        <v>1913</v>
      </c>
      <c r="AQ6102" s="69" t="s">
        <v>209</v>
      </c>
      <c r="AR6102" s="69" t="s">
        <v>1917</v>
      </c>
    </row>
    <row r="6103" spans="36:44" ht="14.4">
      <c r="AJ6103" s="26" t="str">
        <f>VLOOKUP(AQ6103,'user list'!A:B,2,0)</f>
        <v>CTO</v>
      </c>
      <c r="AK6103" s="26">
        <f t="shared" si="333"/>
        <v>6</v>
      </c>
      <c r="AL6103" s="26">
        <f t="shared" si="334"/>
        <v>17</v>
      </c>
      <c r="AM6103" s="94" t="str">
        <f t="shared" si="335"/>
        <v>6/17 Log Off</v>
      </c>
      <c r="AN6103" s="172">
        <v>45825.695763888885</v>
      </c>
      <c r="AO6103" s="69" t="s">
        <v>207</v>
      </c>
      <c r="AP6103" s="69" t="s">
        <v>1913</v>
      </c>
      <c r="AQ6103" s="69" t="s">
        <v>207</v>
      </c>
      <c r="AR6103" s="69" t="s">
        <v>1917</v>
      </c>
    </row>
    <row r="6104" spans="36:44" ht="14.4">
      <c r="AJ6104" s="26" t="str">
        <f>VLOOKUP(AQ6104,'user list'!A:B,2,0)</f>
        <v>CVD</v>
      </c>
      <c r="AK6104" s="26">
        <f t="shared" si="333"/>
        <v>6</v>
      </c>
      <c r="AL6104" s="26">
        <f t="shared" si="334"/>
        <v>17</v>
      </c>
      <c r="AM6104" s="94" t="str">
        <f t="shared" si="335"/>
        <v>6/17 Log Off</v>
      </c>
      <c r="AN6104" s="172">
        <v>45825.696956018517</v>
      </c>
      <c r="AO6104" s="69" t="s">
        <v>208</v>
      </c>
      <c r="AP6104" s="69" t="s">
        <v>1913</v>
      </c>
      <c r="AQ6104" s="69" t="s">
        <v>208</v>
      </c>
      <c r="AR6104" s="69" t="s">
        <v>1917</v>
      </c>
    </row>
    <row r="6105" spans="36:44" ht="14.4">
      <c r="AJ6105" s="26" t="str">
        <f>VLOOKUP(AQ6105,'user list'!A:B,2,0)</f>
        <v>CVD</v>
      </c>
      <c r="AK6105" s="26">
        <f t="shared" si="333"/>
        <v>6</v>
      </c>
      <c r="AL6105" s="26">
        <f t="shared" si="334"/>
        <v>17</v>
      </c>
      <c r="AM6105" s="94" t="str">
        <f t="shared" si="335"/>
        <v>6/17 Log In</v>
      </c>
      <c r="AN6105" s="172">
        <v>45825.70140046296</v>
      </c>
      <c r="AO6105" s="69" t="s">
        <v>208</v>
      </c>
      <c r="AP6105" s="69" t="s">
        <v>1913</v>
      </c>
      <c r="AQ6105" s="69" t="s">
        <v>208</v>
      </c>
      <c r="AR6105" s="69" t="s">
        <v>1916</v>
      </c>
    </row>
    <row r="6106" spans="36:44" ht="14.4">
      <c r="AJ6106" s="26" t="str">
        <f>VLOOKUP(AQ6106,'user list'!A:B,2,0)</f>
        <v>SSDD</v>
      </c>
      <c r="AK6106" s="26">
        <f t="shared" si="333"/>
        <v>6</v>
      </c>
      <c r="AL6106" s="26">
        <f t="shared" si="334"/>
        <v>17</v>
      </c>
      <c r="AM6106" s="94" t="str">
        <f t="shared" si="335"/>
        <v>6/17 Log Off</v>
      </c>
      <c r="AN6106" s="172">
        <v>45825.702928240738</v>
      </c>
      <c r="AO6106" s="69" t="s">
        <v>273</v>
      </c>
      <c r="AP6106" s="69" t="s">
        <v>1913</v>
      </c>
      <c r="AQ6106" s="69" t="s">
        <v>273</v>
      </c>
      <c r="AR6106" s="69" t="s">
        <v>1917</v>
      </c>
    </row>
    <row r="6107" spans="36:44" ht="14.4">
      <c r="AJ6107" s="26" t="str">
        <f>VLOOKUP(AQ6107,'user list'!A:B,2,0)</f>
        <v>DBO</v>
      </c>
      <c r="AK6107" s="26">
        <f t="shared" si="333"/>
        <v>6</v>
      </c>
      <c r="AL6107" s="26">
        <f t="shared" si="334"/>
        <v>17</v>
      </c>
      <c r="AM6107" s="94" t="str">
        <f t="shared" si="335"/>
        <v>6/17 Log Off</v>
      </c>
      <c r="AN6107" s="172">
        <v>45825.711446759262</v>
      </c>
      <c r="AO6107" s="69" t="s">
        <v>210</v>
      </c>
      <c r="AP6107" s="69" t="s">
        <v>1913</v>
      </c>
      <c r="AQ6107" s="69" t="s">
        <v>210</v>
      </c>
      <c r="AR6107" s="69" t="s">
        <v>1917</v>
      </c>
    </row>
    <row r="6108" spans="36:44" ht="14.4">
      <c r="AJ6108" s="26" t="str">
        <f>VLOOKUP(AQ6108,'user list'!A:B,2,0)</f>
        <v>CGSD</v>
      </c>
      <c r="AK6108" s="26">
        <f t="shared" si="333"/>
        <v>6</v>
      </c>
      <c r="AL6108" s="26">
        <f t="shared" si="334"/>
        <v>17</v>
      </c>
      <c r="AM6108" s="94" t="str">
        <f t="shared" si="335"/>
        <v>6/17 Log In</v>
      </c>
      <c r="AN6108" s="172">
        <v>45825.718819444446</v>
      </c>
      <c r="AO6108" s="69" t="s">
        <v>200</v>
      </c>
      <c r="AP6108" s="69" t="s">
        <v>1913</v>
      </c>
      <c r="AQ6108" s="69" t="s">
        <v>200</v>
      </c>
      <c r="AR6108" s="69" t="s">
        <v>1916</v>
      </c>
    </row>
    <row r="6109" spans="36:44" ht="14.4">
      <c r="AJ6109" s="26" t="str">
        <f>VLOOKUP(AQ6109,'user list'!A:B,2,0)</f>
        <v>CPDD</v>
      </c>
      <c r="AK6109" s="26">
        <f t="shared" si="333"/>
        <v>6</v>
      </c>
      <c r="AL6109" s="26">
        <f t="shared" si="334"/>
        <v>17</v>
      </c>
      <c r="AM6109" s="94" t="str">
        <f t="shared" si="335"/>
        <v>6/17 Log Off</v>
      </c>
      <c r="AN6109" s="172">
        <v>45825.722638888888</v>
      </c>
      <c r="AO6109" s="69" t="s">
        <v>205</v>
      </c>
      <c r="AP6109" s="69" t="s">
        <v>1913</v>
      </c>
      <c r="AQ6109" s="69" t="s">
        <v>205</v>
      </c>
      <c r="AR6109" s="69" t="s">
        <v>1917</v>
      </c>
    </row>
    <row r="6110" spans="36:44" ht="14.4">
      <c r="AJ6110" s="26" t="str">
        <f>VLOOKUP(AQ6110,'user list'!A:B,2,0)</f>
        <v>TTMD</v>
      </c>
      <c r="AK6110" s="26">
        <f t="shared" si="333"/>
        <v>6</v>
      </c>
      <c r="AL6110" s="26">
        <f t="shared" si="334"/>
        <v>17</v>
      </c>
      <c r="AM6110" s="94" t="str">
        <f t="shared" si="335"/>
        <v>6/17 Log Off</v>
      </c>
      <c r="AN6110" s="172">
        <v>45825.72278935185</v>
      </c>
      <c r="AO6110" s="69" t="s">
        <v>278</v>
      </c>
      <c r="AP6110" s="69" t="s">
        <v>1913</v>
      </c>
      <c r="AQ6110" s="69" t="s">
        <v>278</v>
      </c>
      <c r="AR6110" s="69" t="s">
        <v>1917</v>
      </c>
    </row>
    <row r="6111" spans="36:44" ht="14.4">
      <c r="AJ6111" s="26" t="str">
        <f>VLOOKUP(AQ6111,'user list'!A:B,2,0)</f>
        <v>OCA</v>
      </c>
      <c r="AK6111" s="26">
        <f t="shared" si="333"/>
        <v>6</v>
      </c>
      <c r="AL6111" s="26">
        <f t="shared" si="334"/>
        <v>17</v>
      </c>
      <c r="AM6111" s="94" t="str">
        <f t="shared" si="335"/>
        <v>6/17 Log Off</v>
      </c>
      <c r="AN6111" s="172">
        <v>45825.729039351849</v>
      </c>
      <c r="AO6111" s="69" t="s">
        <v>227</v>
      </c>
      <c r="AP6111" s="69" t="s">
        <v>1913</v>
      </c>
      <c r="AQ6111" s="69" t="s">
        <v>227</v>
      </c>
      <c r="AR6111" s="69" t="s">
        <v>1917</v>
      </c>
    </row>
    <row r="6112" spans="36:44" ht="14.4">
      <c r="AJ6112" s="26" t="str">
        <f>VLOOKUP(AQ6112,'user list'!A:B,2,0)</f>
        <v>OCA</v>
      </c>
      <c r="AK6112" s="26">
        <f t="shared" si="333"/>
        <v>6</v>
      </c>
      <c r="AL6112" s="26">
        <f t="shared" si="334"/>
        <v>17</v>
      </c>
      <c r="AM6112" s="94" t="str">
        <f t="shared" si="335"/>
        <v>6/17 Log In</v>
      </c>
      <c r="AN6112" s="172">
        <v>45825.729108796295</v>
      </c>
      <c r="AO6112" s="69" t="s">
        <v>227</v>
      </c>
      <c r="AP6112" s="69" t="s">
        <v>1913</v>
      </c>
      <c r="AQ6112" s="69" t="s">
        <v>227</v>
      </c>
      <c r="AR6112" s="69" t="s">
        <v>1916</v>
      </c>
    </row>
    <row r="6113" spans="36:44" ht="14.4">
      <c r="AJ6113" s="26" t="str">
        <f>VLOOKUP(AQ6113,'user list'!A:B,2,0)</f>
        <v>Admin</v>
      </c>
      <c r="AK6113" s="26">
        <f t="shared" si="333"/>
        <v>6</v>
      </c>
      <c r="AL6113" s="26">
        <f t="shared" si="334"/>
        <v>17</v>
      </c>
      <c r="AM6113" s="94" t="str">
        <f t="shared" si="335"/>
        <v>6/17 Log In</v>
      </c>
      <c r="AN6113" s="172">
        <v>45825.731493055559</v>
      </c>
      <c r="AO6113" s="69" t="s">
        <v>186</v>
      </c>
      <c r="AP6113" s="69" t="s">
        <v>1913</v>
      </c>
      <c r="AQ6113" s="69" t="s">
        <v>186</v>
      </c>
      <c r="AR6113" s="69" t="s">
        <v>1916</v>
      </c>
    </row>
    <row r="6114" spans="36:44" ht="14.4">
      <c r="AJ6114" s="26" t="str">
        <f>VLOOKUP(AQ6114,'user list'!A:B,2,0)</f>
        <v>Admin</v>
      </c>
      <c r="AK6114" s="26">
        <f t="shared" si="333"/>
        <v>6</v>
      </c>
      <c r="AL6114" s="26">
        <f t="shared" si="334"/>
        <v>17</v>
      </c>
      <c r="AM6114" s="94" t="str">
        <f t="shared" si="335"/>
        <v>6/17 Log In</v>
      </c>
      <c r="AN6114" s="172">
        <v>45825.731493055559</v>
      </c>
      <c r="AO6114" s="69" t="s">
        <v>186</v>
      </c>
      <c r="AP6114" s="69" t="s">
        <v>1913</v>
      </c>
      <c r="AQ6114" s="69" t="s">
        <v>186</v>
      </c>
      <c r="AR6114" s="69" t="s">
        <v>1916</v>
      </c>
    </row>
    <row r="6115" spans="36:44" ht="14.4">
      <c r="AJ6115" s="26" t="str">
        <f>VLOOKUP(AQ6115,'user list'!A:B,2,0)</f>
        <v>QCYDO</v>
      </c>
      <c r="AK6115" s="26">
        <f t="shared" ref="AK6115:AK6178" si="336">MONTH(AN6115)</f>
        <v>6</v>
      </c>
      <c r="AL6115" s="26">
        <f t="shared" ref="AL6115:AL6178" si="337">DAY(AN6115)</f>
        <v>17</v>
      </c>
      <c r="AM6115" s="94" t="str">
        <f t="shared" ref="AM6115:AM6178" si="338">AK6115&amp;"/"&amp;AL6115&amp;" "&amp;AR6115</f>
        <v>6/17 Log In</v>
      </c>
      <c r="AN6115" s="172">
        <v>45825.732789351852</v>
      </c>
      <c r="AO6115" s="69" t="s">
        <v>270</v>
      </c>
      <c r="AP6115" s="69" t="s">
        <v>1913</v>
      </c>
      <c r="AQ6115" s="69" t="s">
        <v>270</v>
      </c>
      <c r="AR6115" s="69" t="s">
        <v>1916</v>
      </c>
    </row>
    <row r="6116" spans="36:44" ht="14.4">
      <c r="AJ6116" s="26" t="str">
        <f>VLOOKUP(AQ6116,'user list'!A:B,2,0)</f>
        <v>Admin</v>
      </c>
      <c r="AK6116" s="26">
        <f t="shared" si="336"/>
        <v>6</v>
      </c>
      <c r="AL6116" s="26">
        <f t="shared" si="337"/>
        <v>17</v>
      </c>
      <c r="AM6116" s="94" t="str">
        <f t="shared" si="338"/>
        <v>6/17 Log In</v>
      </c>
      <c r="AN6116" s="172">
        <v>45825.734143518515</v>
      </c>
      <c r="AO6116" s="69" t="s">
        <v>186</v>
      </c>
      <c r="AP6116" s="69" t="s">
        <v>1913</v>
      </c>
      <c r="AQ6116" s="69" t="s">
        <v>186</v>
      </c>
      <c r="AR6116" s="69" t="s">
        <v>1916</v>
      </c>
    </row>
    <row r="6117" spans="36:44" ht="14.4">
      <c r="AJ6117" s="26" t="str">
        <f>VLOOKUP(AQ6117,'user list'!A:B,2,0)</f>
        <v>CPDD</v>
      </c>
      <c r="AK6117" s="26">
        <f t="shared" si="336"/>
        <v>6</v>
      </c>
      <c r="AL6117" s="26">
        <f t="shared" si="337"/>
        <v>17</v>
      </c>
      <c r="AM6117" s="94" t="str">
        <f t="shared" si="338"/>
        <v>6/17 Log In</v>
      </c>
      <c r="AN6117" s="172">
        <v>45825.73741898148</v>
      </c>
      <c r="AO6117" s="69" t="s">
        <v>205</v>
      </c>
      <c r="AP6117" s="69" t="s">
        <v>1913</v>
      </c>
      <c r="AQ6117" s="69" t="s">
        <v>205</v>
      </c>
      <c r="AR6117" s="69" t="s">
        <v>1916</v>
      </c>
    </row>
    <row r="6118" spans="36:44" ht="14.4">
      <c r="AJ6118" s="26" t="str">
        <f>VLOOKUP(AQ6118,'user list'!A:B,2,0)</f>
        <v>PAISD</v>
      </c>
      <c r="AK6118" s="26">
        <f t="shared" si="336"/>
        <v>6</v>
      </c>
      <c r="AL6118" s="26">
        <f t="shared" si="337"/>
        <v>17</v>
      </c>
      <c r="AM6118" s="94" t="str">
        <f t="shared" si="338"/>
        <v>6/17 Log Off</v>
      </c>
      <c r="AN6118" s="172">
        <v>45825.738518518519</v>
      </c>
      <c r="AO6118" s="69" t="s">
        <v>256</v>
      </c>
      <c r="AP6118" s="69" t="s">
        <v>1913</v>
      </c>
      <c r="AQ6118" s="69" t="s">
        <v>256</v>
      </c>
      <c r="AR6118" s="69" t="s">
        <v>1917</v>
      </c>
    </row>
    <row r="6119" spans="36:44" ht="14.4">
      <c r="AJ6119" s="26" t="str">
        <f>VLOOKUP(AQ6119,'user list'!A:B,2,0)</f>
        <v>CGSD</v>
      </c>
      <c r="AK6119" s="26">
        <f t="shared" si="336"/>
        <v>6</v>
      </c>
      <c r="AL6119" s="26">
        <f t="shared" si="337"/>
        <v>17</v>
      </c>
      <c r="AM6119" s="94" t="str">
        <f t="shared" si="338"/>
        <v>6/17 Log Off</v>
      </c>
      <c r="AN6119" s="172">
        <v>45825.751493055555</v>
      </c>
      <c r="AO6119" s="69" t="s">
        <v>200</v>
      </c>
      <c r="AP6119" s="69" t="s">
        <v>1913</v>
      </c>
      <c r="AQ6119" s="69" t="s">
        <v>200</v>
      </c>
      <c r="AR6119" s="69" t="s">
        <v>1917</v>
      </c>
    </row>
    <row r="6120" spans="36:44" ht="14.4">
      <c r="AJ6120" s="26" t="str">
        <f>VLOOKUP(AQ6120,'user list'!A:B,2,0)</f>
        <v>CGSD</v>
      </c>
      <c r="AK6120" s="26">
        <f t="shared" si="336"/>
        <v>6</v>
      </c>
      <c r="AL6120" s="26">
        <f t="shared" si="337"/>
        <v>17</v>
      </c>
      <c r="AM6120" s="94" t="str">
        <f t="shared" si="338"/>
        <v>6/17 Log In</v>
      </c>
      <c r="AN6120" s="172">
        <v>45825.751574074071</v>
      </c>
      <c r="AO6120" s="69" t="s">
        <v>200</v>
      </c>
      <c r="AP6120" s="69" t="s">
        <v>1913</v>
      </c>
      <c r="AQ6120" s="69" t="s">
        <v>200</v>
      </c>
      <c r="AR6120" s="69" t="s">
        <v>1916</v>
      </c>
    </row>
    <row r="6121" spans="36:44" ht="14.4">
      <c r="AJ6121" s="26" t="str">
        <f>VLOOKUP(AQ6121,'user list'!A:B,2,0)</f>
        <v>CGSD</v>
      </c>
      <c r="AK6121" s="26">
        <f t="shared" si="336"/>
        <v>6</v>
      </c>
      <c r="AL6121" s="26">
        <f t="shared" si="337"/>
        <v>17</v>
      </c>
      <c r="AM6121" s="94" t="str">
        <f t="shared" si="338"/>
        <v>6/17 Log Off</v>
      </c>
      <c r="AN6121" s="172">
        <v>45825.76394675926</v>
      </c>
      <c r="AO6121" s="69" t="s">
        <v>200</v>
      </c>
      <c r="AP6121" s="69" t="s">
        <v>1913</v>
      </c>
      <c r="AQ6121" s="69" t="s">
        <v>200</v>
      </c>
      <c r="AR6121" s="69" t="s">
        <v>1917</v>
      </c>
    </row>
    <row r="6122" spans="36:44" ht="14.4">
      <c r="AJ6122" s="26" t="str">
        <f>VLOOKUP(AQ6122,'user list'!A:B,2,0)</f>
        <v>BPLD</v>
      </c>
      <c r="AK6122" s="26">
        <f t="shared" si="336"/>
        <v>6</v>
      </c>
      <c r="AL6122" s="26">
        <f t="shared" si="337"/>
        <v>17</v>
      </c>
      <c r="AM6122" s="94" t="str">
        <f t="shared" si="338"/>
        <v>6/17 Log Off</v>
      </c>
      <c r="AN6122" s="172">
        <v>45825.764745370368</v>
      </c>
      <c r="AO6122" s="69" t="s">
        <v>194</v>
      </c>
      <c r="AP6122" s="69" t="s">
        <v>1913</v>
      </c>
      <c r="AQ6122" s="69" t="s">
        <v>194</v>
      </c>
      <c r="AR6122" s="69" t="s">
        <v>1917</v>
      </c>
    </row>
    <row r="6123" spans="36:44" ht="14.4">
      <c r="AJ6123" s="26" t="str">
        <f>VLOOKUP(AQ6123,'user list'!A:B,2,0)</f>
        <v>BPLD</v>
      </c>
      <c r="AK6123" s="26">
        <f t="shared" si="336"/>
        <v>6</v>
      </c>
      <c r="AL6123" s="26">
        <f t="shared" si="337"/>
        <v>17</v>
      </c>
      <c r="AM6123" s="94" t="str">
        <f t="shared" si="338"/>
        <v>6/17 Log In</v>
      </c>
      <c r="AN6123" s="172">
        <v>45825.771643518521</v>
      </c>
      <c r="AO6123" s="69" t="s">
        <v>194</v>
      </c>
      <c r="AP6123" s="69" t="s">
        <v>1913</v>
      </c>
      <c r="AQ6123" s="69" t="s">
        <v>194</v>
      </c>
      <c r="AR6123" s="69" t="s">
        <v>1916</v>
      </c>
    </row>
    <row r="6124" spans="36:44" ht="14.4">
      <c r="AJ6124" s="26" t="str">
        <f>VLOOKUP(AQ6124,'user list'!A:B,2,0)</f>
        <v>BPLD</v>
      </c>
      <c r="AK6124" s="26">
        <f t="shared" si="336"/>
        <v>6</v>
      </c>
      <c r="AL6124" s="26">
        <f t="shared" si="337"/>
        <v>17</v>
      </c>
      <c r="AM6124" s="94" t="str">
        <f t="shared" si="338"/>
        <v>6/17 Log Off</v>
      </c>
      <c r="AN6124" s="172">
        <v>45825.77175925926</v>
      </c>
      <c r="AO6124" s="69" t="s">
        <v>194</v>
      </c>
      <c r="AP6124" s="69" t="s">
        <v>1913</v>
      </c>
      <c r="AQ6124" s="69" t="s">
        <v>194</v>
      </c>
      <c r="AR6124" s="69" t="s">
        <v>1917</v>
      </c>
    </row>
    <row r="6125" spans="36:44" ht="14.4">
      <c r="AJ6125" s="26" t="str">
        <f>VLOOKUP(AQ6125,'user list'!A:B,2,0)</f>
        <v>BPLD</v>
      </c>
      <c r="AK6125" s="26">
        <f t="shared" si="336"/>
        <v>6</v>
      </c>
      <c r="AL6125" s="26">
        <f t="shared" si="337"/>
        <v>17</v>
      </c>
      <c r="AM6125" s="94" t="str">
        <f t="shared" si="338"/>
        <v>6/17 Log In</v>
      </c>
      <c r="AN6125" s="172">
        <v>45825.77851851852</v>
      </c>
      <c r="AO6125" s="69" t="s">
        <v>194</v>
      </c>
      <c r="AP6125" s="69" t="s">
        <v>1913</v>
      </c>
      <c r="AQ6125" s="69" t="s">
        <v>194</v>
      </c>
      <c r="AR6125" s="69" t="s">
        <v>1916</v>
      </c>
    </row>
    <row r="6126" spans="36:44" ht="14.4">
      <c r="AJ6126" s="26" t="str">
        <f>VLOOKUP(AQ6126,'user list'!A:B,2,0)</f>
        <v>BPLD</v>
      </c>
      <c r="AK6126" s="26">
        <f t="shared" si="336"/>
        <v>6</v>
      </c>
      <c r="AL6126" s="26">
        <f t="shared" si="337"/>
        <v>17</v>
      </c>
      <c r="AM6126" s="94" t="str">
        <f t="shared" si="338"/>
        <v>6/17 Log Off</v>
      </c>
      <c r="AN6126" s="172">
        <v>45825.778611111113</v>
      </c>
      <c r="AO6126" s="69" t="s">
        <v>194</v>
      </c>
      <c r="AP6126" s="69" t="s">
        <v>1913</v>
      </c>
      <c r="AQ6126" s="69" t="s">
        <v>194</v>
      </c>
      <c r="AR6126" s="69" t="s">
        <v>1917</v>
      </c>
    </row>
    <row r="6127" spans="36:44" ht="14.4">
      <c r="AJ6127" s="26" t="str">
        <f>VLOOKUP(AQ6127,'user list'!A:B,2,0)</f>
        <v>OCM</v>
      </c>
      <c r="AK6127" s="26">
        <f t="shared" si="336"/>
        <v>6</v>
      </c>
      <c r="AL6127" s="26">
        <f t="shared" si="337"/>
        <v>18</v>
      </c>
      <c r="AM6127" s="94" t="str">
        <f t="shared" si="338"/>
        <v>6/18 Log In</v>
      </c>
      <c r="AN6127" s="172">
        <v>45826.301712962966</v>
      </c>
      <c r="AO6127" s="69" t="s">
        <v>230</v>
      </c>
      <c r="AP6127" s="69" t="s">
        <v>1913</v>
      </c>
      <c r="AQ6127" s="69" t="s">
        <v>230</v>
      </c>
      <c r="AR6127" s="69" t="s">
        <v>1916</v>
      </c>
    </row>
    <row r="6128" spans="36:44" ht="14.4">
      <c r="AJ6128" s="26" t="str">
        <f>VLOOKUP(AQ6128,'user list'!A:B,2,0)</f>
        <v>CAD</v>
      </c>
      <c r="AK6128" s="26">
        <f t="shared" si="336"/>
        <v>6</v>
      </c>
      <c r="AL6128" s="26">
        <f t="shared" si="337"/>
        <v>18</v>
      </c>
      <c r="AM6128" s="94" t="str">
        <f t="shared" si="338"/>
        <v>6/18 Log In</v>
      </c>
      <c r="AN6128" s="172">
        <v>45826.310439814813</v>
      </c>
      <c r="AO6128" s="69" t="s">
        <v>196</v>
      </c>
      <c r="AP6128" s="69" t="s">
        <v>1913</v>
      </c>
      <c r="AQ6128" s="69" t="s">
        <v>196</v>
      </c>
      <c r="AR6128" s="69" t="s">
        <v>1916</v>
      </c>
    </row>
    <row r="6129" spans="36:44" ht="14.4">
      <c r="AJ6129" s="26" t="str">
        <f>VLOOKUP(AQ6129,'user list'!A:B,2,0)</f>
        <v>CAD</v>
      </c>
      <c r="AK6129" s="26">
        <f t="shared" si="336"/>
        <v>6</v>
      </c>
      <c r="AL6129" s="26">
        <f t="shared" si="337"/>
        <v>18</v>
      </c>
      <c r="AM6129" s="94" t="str">
        <f t="shared" si="338"/>
        <v>6/18 Log In</v>
      </c>
      <c r="AN6129" s="172">
        <v>45826.31077546296</v>
      </c>
      <c r="AO6129" s="69" t="s">
        <v>196</v>
      </c>
      <c r="AP6129" s="69" t="s">
        <v>1913</v>
      </c>
      <c r="AQ6129" s="69" t="s">
        <v>196</v>
      </c>
      <c r="AR6129" s="69" t="s">
        <v>1916</v>
      </c>
    </row>
    <row r="6130" spans="36:44" ht="14.4">
      <c r="AJ6130" s="26" t="str">
        <f>VLOOKUP(AQ6130,'user list'!A:B,2,0)</f>
        <v>CAD</v>
      </c>
      <c r="AK6130" s="26">
        <f t="shared" si="336"/>
        <v>6</v>
      </c>
      <c r="AL6130" s="26">
        <f t="shared" si="337"/>
        <v>18</v>
      </c>
      <c r="AM6130" s="94" t="str">
        <f t="shared" si="338"/>
        <v>6/18 Log In</v>
      </c>
      <c r="AN6130" s="172">
        <v>45826.314236111109</v>
      </c>
      <c r="AO6130" s="69" t="s">
        <v>196</v>
      </c>
      <c r="AP6130" s="69" t="s">
        <v>1913</v>
      </c>
      <c r="AQ6130" s="69" t="s">
        <v>196</v>
      </c>
      <c r="AR6130" s="69" t="s">
        <v>1916</v>
      </c>
    </row>
    <row r="6131" spans="36:44" ht="14.4">
      <c r="AJ6131" s="26" t="str">
        <f>VLOOKUP(AQ6131,'user list'!A:B,2,0)</f>
        <v>SPORTS</v>
      </c>
      <c r="AK6131" s="26">
        <f t="shared" si="336"/>
        <v>6</v>
      </c>
      <c r="AL6131" s="26">
        <f t="shared" si="337"/>
        <v>18</v>
      </c>
      <c r="AM6131" s="94" t="str">
        <f t="shared" si="338"/>
        <v>6/18 Log In</v>
      </c>
      <c r="AN6131" s="172">
        <v>45826.321921296294</v>
      </c>
      <c r="AO6131" s="69" t="s">
        <v>272</v>
      </c>
      <c r="AP6131" s="69" t="s">
        <v>1913</v>
      </c>
      <c r="AQ6131" s="69" t="s">
        <v>272</v>
      </c>
      <c r="AR6131" s="69" t="s">
        <v>1916</v>
      </c>
    </row>
    <row r="6132" spans="36:44" ht="14.4">
      <c r="AJ6132" s="26" t="str">
        <f>VLOOKUP(AQ6132,'user list'!A:B,2,0)</f>
        <v>CPDD</v>
      </c>
      <c r="AK6132" s="26">
        <f t="shared" si="336"/>
        <v>6</v>
      </c>
      <c r="AL6132" s="26">
        <f t="shared" si="337"/>
        <v>18</v>
      </c>
      <c r="AM6132" s="94" t="str">
        <f t="shared" si="338"/>
        <v>6/18 Log In</v>
      </c>
      <c r="AN6132" s="172">
        <v>45826.331331018519</v>
      </c>
      <c r="AO6132" s="69" t="s">
        <v>205</v>
      </c>
      <c r="AP6132" s="69" t="s">
        <v>1913</v>
      </c>
      <c r="AQ6132" s="69" t="s">
        <v>205</v>
      </c>
      <c r="AR6132" s="69" t="s">
        <v>1916</v>
      </c>
    </row>
    <row r="6133" spans="36:44" ht="14.4">
      <c r="AJ6133" s="26" t="str">
        <f>VLOOKUP(AQ6133,'user list'!A:B,2,0)</f>
        <v>Admin</v>
      </c>
      <c r="AK6133" s="26">
        <f t="shared" si="336"/>
        <v>6</v>
      </c>
      <c r="AL6133" s="26">
        <f t="shared" si="337"/>
        <v>18</v>
      </c>
      <c r="AM6133" s="94" t="str">
        <f t="shared" si="338"/>
        <v>6/18 Log In</v>
      </c>
      <c r="AN6133" s="172">
        <v>45826.332187499997</v>
      </c>
      <c r="AO6133" s="69" t="s">
        <v>186</v>
      </c>
      <c r="AP6133" s="69" t="s">
        <v>1913</v>
      </c>
      <c r="AQ6133" s="69" t="s">
        <v>186</v>
      </c>
      <c r="AR6133" s="69" t="s">
        <v>1916</v>
      </c>
    </row>
    <row r="6134" spans="36:44" ht="14.4">
      <c r="AJ6134" s="26" t="str">
        <f>VLOOKUP(AQ6134,'user list'!A:B,2,0)</f>
        <v>Admin</v>
      </c>
      <c r="AK6134" s="26">
        <f t="shared" si="336"/>
        <v>6</v>
      </c>
      <c r="AL6134" s="26">
        <f t="shared" si="337"/>
        <v>18</v>
      </c>
      <c r="AM6134" s="94" t="str">
        <f t="shared" si="338"/>
        <v>6/18 Log In</v>
      </c>
      <c r="AN6134" s="172">
        <v>45826.332187499997</v>
      </c>
      <c r="AO6134" s="69" t="s">
        <v>186</v>
      </c>
      <c r="AP6134" s="69" t="s">
        <v>1913</v>
      </c>
      <c r="AQ6134" s="69" t="s">
        <v>186</v>
      </c>
      <c r="AR6134" s="69" t="s">
        <v>1916</v>
      </c>
    </row>
    <row r="6135" spans="36:44" ht="14.4">
      <c r="AJ6135" s="26" t="str">
        <f>VLOOKUP(AQ6135,'user list'!A:B,2,0)</f>
        <v>ADAAC</v>
      </c>
      <c r="AK6135" s="26">
        <f t="shared" si="336"/>
        <v>6</v>
      </c>
      <c r="AL6135" s="26">
        <f t="shared" si="337"/>
        <v>18</v>
      </c>
      <c r="AM6135" s="94" t="str">
        <f t="shared" si="338"/>
        <v>6/18 Log In</v>
      </c>
      <c r="AN6135" s="172">
        <v>45826.333587962959</v>
      </c>
      <c r="AO6135" s="69" t="s">
        <v>190</v>
      </c>
      <c r="AP6135" s="69" t="s">
        <v>1913</v>
      </c>
      <c r="AQ6135" s="69" t="s">
        <v>190</v>
      </c>
      <c r="AR6135" s="69" t="s">
        <v>1916</v>
      </c>
    </row>
    <row r="6136" spans="36:44" ht="14.4">
      <c r="AJ6136" s="26" t="str">
        <f>VLOOKUP(AQ6136,'user list'!A:B,2,0)</f>
        <v>BPLD</v>
      </c>
      <c r="AK6136" s="26">
        <f t="shared" si="336"/>
        <v>6</v>
      </c>
      <c r="AL6136" s="26">
        <f t="shared" si="337"/>
        <v>18</v>
      </c>
      <c r="AM6136" s="94" t="str">
        <f t="shared" si="338"/>
        <v>6/18 Log In</v>
      </c>
      <c r="AN6136" s="172">
        <v>45826.334097222221</v>
      </c>
      <c r="AO6136" s="69" t="s">
        <v>194</v>
      </c>
      <c r="AP6136" s="69" t="s">
        <v>1913</v>
      </c>
      <c r="AQ6136" s="69" t="s">
        <v>194</v>
      </c>
      <c r="AR6136" s="69" t="s">
        <v>1916</v>
      </c>
    </row>
    <row r="6137" spans="36:44" ht="14.4">
      <c r="AJ6137" s="26" t="str">
        <f>VLOOKUP(AQ6137,'user list'!A:B,2,0)</f>
        <v>QCEAU</v>
      </c>
      <c r="AK6137" s="26">
        <f t="shared" si="336"/>
        <v>6</v>
      </c>
      <c r="AL6137" s="26">
        <f t="shared" si="337"/>
        <v>18</v>
      </c>
      <c r="AM6137" s="94" t="str">
        <f t="shared" si="338"/>
        <v>6/18 Log In</v>
      </c>
      <c r="AN6137" s="172">
        <v>45826.335856481484</v>
      </c>
      <c r="AO6137" s="69" t="s">
        <v>266</v>
      </c>
      <c r="AP6137" s="69" t="s">
        <v>1913</v>
      </c>
      <c r="AQ6137" s="69" t="s">
        <v>266</v>
      </c>
      <c r="AR6137" s="69" t="s">
        <v>1916</v>
      </c>
    </row>
    <row r="6138" spans="36:44" ht="14.4">
      <c r="AJ6138" s="26" t="str">
        <f>VLOOKUP(AQ6138,'user list'!A:B,2,0)</f>
        <v>PDAD</v>
      </c>
      <c r="AK6138" s="26">
        <f t="shared" si="336"/>
        <v>6</v>
      </c>
      <c r="AL6138" s="26">
        <f t="shared" si="337"/>
        <v>18</v>
      </c>
      <c r="AM6138" s="94" t="str">
        <f t="shared" si="338"/>
        <v>6/18 Log In</v>
      </c>
      <c r="AN6138" s="172">
        <v>45826.34039351852</v>
      </c>
      <c r="AO6138" s="69" t="s">
        <v>257</v>
      </c>
      <c r="AP6138" s="69" t="s">
        <v>1913</v>
      </c>
      <c r="AQ6138" s="69" t="s">
        <v>257</v>
      </c>
      <c r="AR6138" s="69" t="s">
        <v>1916</v>
      </c>
    </row>
    <row r="6139" spans="36:44" ht="14.4">
      <c r="AJ6139" s="26" t="str">
        <f>VLOOKUP(AQ6139,'user list'!A:B,2,0)</f>
        <v>SBCDPO</v>
      </c>
      <c r="AK6139" s="26">
        <f t="shared" si="336"/>
        <v>6</v>
      </c>
      <c r="AL6139" s="26">
        <f t="shared" si="337"/>
        <v>18</v>
      </c>
      <c r="AM6139" s="94" t="str">
        <f t="shared" si="338"/>
        <v>6/18 Log In</v>
      </c>
      <c r="AN6139" s="172">
        <v>45826.341064814813</v>
      </c>
      <c r="AO6139" s="69" t="s">
        <v>271</v>
      </c>
      <c r="AP6139" s="69" t="s">
        <v>1913</v>
      </c>
      <c r="AQ6139" s="69" t="s">
        <v>271</v>
      </c>
      <c r="AR6139" s="69" t="s">
        <v>1916</v>
      </c>
    </row>
    <row r="6140" spans="36:44" ht="14.4">
      <c r="AJ6140" s="26" t="str">
        <f>VLOOKUP(AQ6140,'user list'!A:B,2,0)</f>
        <v>Admin</v>
      </c>
      <c r="AK6140" s="26">
        <f t="shared" si="336"/>
        <v>6</v>
      </c>
      <c r="AL6140" s="26">
        <f t="shared" si="337"/>
        <v>18</v>
      </c>
      <c r="AM6140" s="94" t="str">
        <f t="shared" si="338"/>
        <v>6/18 Log In</v>
      </c>
      <c r="AN6140" s="172">
        <v>45826.342627314814</v>
      </c>
      <c r="AO6140" s="69" t="s">
        <v>186</v>
      </c>
      <c r="AP6140" s="69" t="s">
        <v>1913</v>
      </c>
      <c r="AQ6140" s="69" t="s">
        <v>186</v>
      </c>
      <c r="AR6140" s="69" t="s">
        <v>1916</v>
      </c>
    </row>
    <row r="6141" spans="36:44" ht="14.4">
      <c r="AJ6141" s="26" t="str">
        <f>VLOOKUP(AQ6141,'user list'!A:B,2,0)</f>
        <v>CPDD</v>
      </c>
      <c r="AK6141" s="26">
        <f t="shared" si="336"/>
        <v>6</v>
      </c>
      <c r="AL6141" s="26">
        <f t="shared" si="337"/>
        <v>18</v>
      </c>
      <c r="AM6141" s="94" t="str">
        <f t="shared" si="338"/>
        <v>6/18 Log Off</v>
      </c>
      <c r="AN6141" s="172">
        <v>45826.345682870371</v>
      </c>
      <c r="AO6141" s="69" t="s">
        <v>205</v>
      </c>
      <c r="AP6141" s="69" t="s">
        <v>1913</v>
      </c>
      <c r="AQ6141" s="69" t="s">
        <v>205</v>
      </c>
      <c r="AR6141" s="69" t="s">
        <v>1917</v>
      </c>
    </row>
    <row r="6142" spans="36:44" ht="14.4">
      <c r="AJ6142" s="26" t="str">
        <f>VLOOKUP(AQ6142,'user list'!A:B,2,0)</f>
        <v>CGSD</v>
      </c>
      <c r="AK6142" s="26">
        <f t="shared" si="336"/>
        <v>6</v>
      </c>
      <c r="AL6142" s="26">
        <f t="shared" si="337"/>
        <v>18</v>
      </c>
      <c r="AM6142" s="94" t="str">
        <f t="shared" si="338"/>
        <v>6/18 Log In</v>
      </c>
      <c r="AN6142" s="172">
        <v>45826.348553240743</v>
      </c>
      <c r="AO6142" s="69" t="s">
        <v>200</v>
      </c>
      <c r="AP6142" s="69" t="s">
        <v>1913</v>
      </c>
      <c r="AQ6142" s="69" t="s">
        <v>200</v>
      </c>
      <c r="AR6142" s="69" t="s">
        <v>1916</v>
      </c>
    </row>
    <row r="6143" spans="36:44" ht="14.4">
      <c r="AJ6143" s="26" t="str">
        <f>VLOOKUP(AQ6143,'user list'!A:B,2,0)</f>
        <v>MDAD</v>
      </c>
      <c r="AK6143" s="26">
        <f t="shared" si="336"/>
        <v>6</v>
      </c>
      <c r="AL6143" s="26">
        <f t="shared" si="337"/>
        <v>18</v>
      </c>
      <c r="AM6143" s="94" t="str">
        <f t="shared" si="338"/>
        <v>6/18 Log In</v>
      </c>
      <c r="AN6143" s="172">
        <v>45826.352708333332</v>
      </c>
      <c r="AO6143" s="69" t="s">
        <v>223</v>
      </c>
      <c r="AP6143" s="69" t="s">
        <v>1913</v>
      </c>
      <c r="AQ6143" s="69" t="s">
        <v>223</v>
      </c>
      <c r="AR6143" s="69" t="s">
        <v>1916</v>
      </c>
    </row>
    <row r="6144" spans="36:44" ht="14.4">
      <c r="AJ6144" s="26" t="str">
        <f>VLOOKUP(AQ6144,'user list'!A:B,2,0)</f>
        <v>SBCDPO</v>
      </c>
      <c r="AK6144" s="26">
        <f t="shared" si="336"/>
        <v>6</v>
      </c>
      <c r="AL6144" s="26">
        <f t="shared" si="337"/>
        <v>18</v>
      </c>
      <c r="AM6144" s="94" t="str">
        <f t="shared" si="338"/>
        <v>6/18 Log Off</v>
      </c>
      <c r="AN6144" s="172">
        <v>45826.353865740741</v>
      </c>
      <c r="AO6144" s="69" t="s">
        <v>271</v>
      </c>
      <c r="AP6144" s="69" t="s">
        <v>1913</v>
      </c>
      <c r="AQ6144" s="69" t="s">
        <v>271</v>
      </c>
      <c r="AR6144" s="69" t="s">
        <v>1917</v>
      </c>
    </row>
    <row r="6145" spans="36:44" ht="14.4">
      <c r="AJ6145" s="26" t="str">
        <f>VLOOKUP(AQ6145,'user list'!A:B,2,0)</f>
        <v>SBCDPO</v>
      </c>
      <c r="AK6145" s="26">
        <f t="shared" si="336"/>
        <v>6</v>
      </c>
      <c r="AL6145" s="26">
        <f t="shared" si="337"/>
        <v>18</v>
      </c>
      <c r="AM6145" s="94" t="str">
        <f t="shared" si="338"/>
        <v>6/18 Log In</v>
      </c>
      <c r="AN6145" s="172">
        <v>45826.35396990741</v>
      </c>
      <c r="AO6145" s="69" t="s">
        <v>271</v>
      </c>
      <c r="AP6145" s="69" t="s">
        <v>1913</v>
      </c>
      <c r="AQ6145" s="69" t="s">
        <v>271</v>
      </c>
      <c r="AR6145" s="69" t="s">
        <v>1916</v>
      </c>
    </row>
    <row r="6146" spans="36:44" ht="14.4">
      <c r="AJ6146" s="26" t="str">
        <f>VLOOKUP(AQ6146,'user list'!A:B,2,0)</f>
        <v>DOE</v>
      </c>
      <c r="AK6146" s="26">
        <f t="shared" si="336"/>
        <v>6</v>
      </c>
      <c r="AL6146" s="26">
        <f t="shared" si="337"/>
        <v>18</v>
      </c>
      <c r="AM6146" s="94" t="str">
        <f t="shared" si="338"/>
        <v>6/18 Log In</v>
      </c>
      <c r="AN6146" s="172">
        <v>45826.355324074073</v>
      </c>
      <c r="AO6146" s="69" t="s">
        <v>211</v>
      </c>
      <c r="AP6146" s="69" t="s">
        <v>1913</v>
      </c>
      <c r="AQ6146" s="69" t="s">
        <v>211</v>
      </c>
      <c r="AR6146" s="69" t="s">
        <v>1916</v>
      </c>
    </row>
    <row r="6147" spans="36:44" ht="14.4">
      <c r="AJ6147" s="26" t="str">
        <f>VLOOKUP(AQ6147,'user list'!A:B,2,0)</f>
        <v>HCDRD</v>
      </c>
      <c r="AK6147" s="26">
        <f t="shared" si="336"/>
        <v>6</v>
      </c>
      <c r="AL6147" s="26">
        <f t="shared" si="337"/>
        <v>18</v>
      </c>
      <c r="AM6147" s="94" t="str">
        <f t="shared" si="338"/>
        <v>6/18 Log In</v>
      </c>
      <c r="AN6147" s="172">
        <v>45826.356527777774</v>
      </c>
      <c r="AO6147" s="69" t="s">
        <v>216</v>
      </c>
      <c r="AP6147" s="69" t="s">
        <v>1913</v>
      </c>
      <c r="AQ6147" s="69" t="s">
        <v>216</v>
      </c>
      <c r="AR6147" s="69" t="s">
        <v>1916</v>
      </c>
    </row>
    <row r="6148" spans="36:44" ht="14.4">
      <c r="AJ6148" s="26" t="str">
        <f>VLOOKUP(AQ6148,'user list'!A:B,2,0)</f>
        <v>CPDD</v>
      </c>
      <c r="AK6148" s="26">
        <f t="shared" si="336"/>
        <v>6</v>
      </c>
      <c r="AL6148" s="26">
        <f t="shared" si="337"/>
        <v>18</v>
      </c>
      <c r="AM6148" s="94" t="str">
        <f t="shared" si="338"/>
        <v>6/18 Log In</v>
      </c>
      <c r="AN6148" s="172">
        <v>45826.356759259259</v>
      </c>
      <c r="AO6148" s="69" t="s">
        <v>205</v>
      </c>
      <c r="AP6148" s="69" t="s">
        <v>1913</v>
      </c>
      <c r="AQ6148" s="69" t="s">
        <v>205</v>
      </c>
      <c r="AR6148" s="69" t="s">
        <v>1916</v>
      </c>
    </row>
    <row r="6149" spans="36:44" ht="14.4">
      <c r="AJ6149" s="26" t="str">
        <f>VLOOKUP(AQ6149,'user list'!A:B,2,0)</f>
        <v>ITDD</v>
      </c>
      <c r="AK6149" s="26">
        <f t="shared" si="336"/>
        <v>6</v>
      </c>
      <c r="AL6149" s="26">
        <f t="shared" si="337"/>
        <v>18</v>
      </c>
      <c r="AM6149" s="94" t="str">
        <f t="shared" si="338"/>
        <v>6/18 Log In</v>
      </c>
      <c r="AN6149" s="172">
        <v>45826.3593287037</v>
      </c>
      <c r="AO6149" s="69" t="s">
        <v>219</v>
      </c>
      <c r="AP6149" s="69" t="s">
        <v>1913</v>
      </c>
      <c r="AQ6149" s="69" t="s">
        <v>219</v>
      </c>
      <c r="AR6149" s="69" t="s">
        <v>1916</v>
      </c>
    </row>
    <row r="6150" spans="36:44" ht="14.4">
      <c r="AJ6150" s="26" t="str">
        <f>VLOOKUP(AQ6150,'user list'!A:B,2,0)</f>
        <v>TFCOPRISS</v>
      </c>
      <c r="AK6150" s="26">
        <f t="shared" si="336"/>
        <v>6</v>
      </c>
      <c r="AL6150" s="26">
        <f t="shared" si="337"/>
        <v>18</v>
      </c>
      <c r="AM6150" s="94" t="str">
        <f t="shared" si="338"/>
        <v>6/18 Log In</v>
      </c>
      <c r="AN6150" s="172">
        <v>45826.361145833333</v>
      </c>
      <c r="AO6150" s="69" t="s">
        <v>274</v>
      </c>
      <c r="AP6150" s="69" t="s">
        <v>1913</v>
      </c>
      <c r="AQ6150" s="69" t="s">
        <v>274</v>
      </c>
      <c r="AR6150" s="69" t="s">
        <v>1916</v>
      </c>
    </row>
    <row r="6151" spans="36:44" ht="14.4">
      <c r="AJ6151" s="26" t="str">
        <f>VLOOKUP(AQ6151,'user list'!A:B,2,0)</f>
        <v>QCEAU</v>
      </c>
      <c r="AK6151" s="26">
        <f t="shared" si="336"/>
        <v>6</v>
      </c>
      <c r="AL6151" s="26">
        <f t="shared" si="337"/>
        <v>18</v>
      </c>
      <c r="AM6151" s="94" t="str">
        <f t="shared" si="338"/>
        <v>6/18 Log Off</v>
      </c>
      <c r="AN6151" s="172">
        <v>45826.361597222225</v>
      </c>
      <c r="AO6151" s="69" t="s">
        <v>266</v>
      </c>
      <c r="AP6151" s="69" t="s">
        <v>1913</v>
      </c>
      <c r="AQ6151" s="69" t="s">
        <v>266</v>
      </c>
      <c r="AR6151" s="69" t="s">
        <v>1917</v>
      </c>
    </row>
    <row r="6152" spans="36:44" ht="14.4">
      <c r="AJ6152" s="26" t="str">
        <f>VLOOKUP(AQ6152,'user list'!A:B,2,0)</f>
        <v>BPLD</v>
      </c>
      <c r="AK6152" s="26">
        <f t="shared" si="336"/>
        <v>6</v>
      </c>
      <c r="AL6152" s="26">
        <f t="shared" si="337"/>
        <v>18</v>
      </c>
      <c r="AM6152" s="94" t="str">
        <f t="shared" si="338"/>
        <v>6/18 Log Off</v>
      </c>
      <c r="AN6152" s="172">
        <v>45826.363715277781</v>
      </c>
      <c r="AO6152" s="69" t="s">
        <v>194</v>
      </c>
      <c r="AP6152" s="69" t="s">
        <v>1913</v>
      </c>
      <c r="AQ6152" s="69" t="s">
        <v>194</v>
      </c>
      <c r="AR6152" s="69" t="s">
        <v>1917</v>
      </c>
    </row>
    <row r="6153" spans="36:44" ht="14.4">
      <c r="AJ6153" s="26" t="str">
        <f>VLOOKUP(AQ6153,'user list'!A:B,2,0)</f>
        <v>BPLD</v>
      </c>
      <c r="AK6153" s="26">
        <f t="shared" si="336"/>
        <v>6</v>
      </c>
      <c r="AL6153" s="26">
        <f t="shared" si="337"/>
        <v>18</v>
      </c>
      <c r="AM6153" s="94" t="str">
        <f t="shared" si="338"/>
        <v>6/18 Log In</v>
      </c>
      <c r="AN6153" s="172">
        <v>45826.363796296297</v>
      </c>
      <c r="AO6153" s="69" t="s">
        <v>194</v>
      </c>
      <c r="AP6153" s="69" t="s">
        <v>1913</v>
      </c>
      <c r="AQ6153" s="69" t="s">
        <v>194</v>
      </c>
      <c r="AR6153" s="69" t="s">
        <v>1916</v>
      </c>
    </row>
    <row r="6154" spans="36:44" ht="14.4">
      <c r="AJ6154" s="26" t="str">
        <f>VLOOKUP(AQ6154,'user list'!A:B,2,0)</f>
        <v>CGSD</v>
      </c>
      <c r="AK6154" s="26">
        <f t="shared" si="336"/>
        <v>6</v>
      </c>
      <c r="AL6154" s="26">
        <f t="shared" si="337"/>
        <v>18</v>
      </c>
      <c r="AM6154" s="94" t="str">
        <f t="shared" si="338"/>
        <v>6/18 Log Off</v>
      </c>
      <c r="AN6154" s="172">
        <v>45826.364583333336</v>
      </c>
      <c r="AO6154" s="69" t="s">
        <v>200</v>
      </c>
      <c r="AP6154" s="69" t="s">
        <v>1913</v>
      </c>
      <c r="AQ6154" s="69" t="s">
        <v>200</v>
      </c>
      <c r="AR6154" s="69" t="s">
        <v>1917</v>
      </c>
    </row>
    <row r="6155" spans="36:44" ht="14.4">
      <c r="AJ6155" s="26" t="str">
        <f>VLOOKUP(AQ6155,'user list'!A:B,2,0)</f>
        <v>QCPL</v>
      </c>
      <c r="AK6155" s="26">
        <f t="shared" si="336"/>
        <v>6</v>
      </c>
      <c r="AL6155" s="26">
        <f t="shared" si="337"/>
        <v>18</v>
      </c>
      <c r="AM6155" s="94" t="str">
        <f t="shared" si="338"/>
        <v>6/18 Log In</v>
      </c>
      <c r="AN6155" s="172">
        <v>45826.367511574077</v>
      </c>
      <c r="AO6155" s="69" t="s">
        <v>268</v>
      </c>
      <c r="AP6155" s="69" t="s">
        <v>1913</v>
      </c>
      <c r="AQ6155" s="69" t="s">
        <v>268</v>
      </c>
      <c r="AR6155" s="69" t="s">
        <v>1916</v>
      </c>
    </row>
    <row r="6156" spans="36:44" ht="14.4">
      <c r="AJ6156" s="26" t="str">
        <f>VLOOKUP(AQ6156,'user list'!A:B,2,0)</f>
        <v>QCYDO</v>
      </c>
      <c r="AK6156" s="26">
        <f t="shared" si="336"/>
        <v>6</v>
      </c>
      <c r="AL6156" s="26">
        <f t="shared" si="337"/>
        <v>18</v>
      </c>
      <c r="AM6156" s="94" t="str">
        <f t="shared" si="338"/>
        <v>6/18 Log In</v>
      </c>
      <c r="AN6156" s="172">
        <v>45826.36859953704</v>
      </c>
      <c r="AO6156" s="69" t="s">
        <v>270</v>
      </c>
      <c r="AP6156" s="69" t="s">
        <v>1913</v>
      </c>
      <c r="AQ6156" s="69" t="s">
        <v>270</v>
      </c>
      <c r="AR6156" s="69" t="s">
        <v>1916</v>
      </c>
    </row>
    <row r="6157" spans="36:44" ht="14.4">
      <c r="AJ6157" s="26" t="str">
        <f>VLOOKUP(AQ6157,'user list'!A:B,2,0)</f>
        <v>PDAD</v>
      </c>
      <c r="AK6157" s="26">
        <f t="shared" si="336"/>
        <v>6</v>
      </c>
      <c r="AL6157" s="26">
        <f t="shared" si="337"/>
        <v>18</v>
      </c>
      <c r="AM6157" s="94" t="str">
        <f t="shared" si="338"/>
        <v>6/18 Log Off</v>
      </c>
      <c r="AN6157" s="172">
        <v>45826.369166666664</v>
      </c>
      <c r="AO6157" s="69" t="s">
        <v>257</v>
      </c>
      <c r="AP6157" s="69" t="s">
        <v>1913</v>
      </c>
      <c r="AQ6157" s="69" t="s">
        <v>257</v>
      </c>
      <c r="AR6157" s="69" t="s">
        <v>1917</v>
      </c>
    </row>
    <row r="6158" spans="36:44" ht="14.4">
      <c r="AJ6158" s="26" t="str">
        <f>VLOOKUP(AQ6158,'user list'!A:B,2,0)</f>
        <v>LEDIPO</v>
      </c>
      <c r="AK6158" s="26">
        <f t="shared" si="336"/>
        <v>6</v>
      </c>
      <c r="AL6158" s="26">
        <f t="shared" si="337"/>
        <v>18</v>
      </c>
      <c r="AM6158" s="94" t="str">
        <f t="shared" si="338"/>
        <v>6/18 Log In</v>
      </c>
      <c r="AN6158" s="172">
        <v>45826.37091435185</v>
      </c>
      <c r="AO6158" s="69" t="s">
        <v>222</v>
      </c>
      <c r="AP6158" s="69" t="s">
        <v>1913</v>
      </c>
      <c r="AQ6158" s="69" t="s">
        <v>222</v>
      </c>
      <c r="AR6158" s="69" t="s">
        <v>1916</v>
      </c>
    </row>
    <row r="6159" spans="36:44" ht="14.4">
      <c r="AJ6159" s="26" t="str">
        <f>VLOOKUP(AQ6159,'user list'!A:B,2,0)</f>
        <v>SPORTS</v>
      </c>
      <c r="AK6159" s="26">
        <f t="shared" si="336"/>
        <v>6</v>
      </c>
      <c r="AL6159" s="26">
        <f t="shared" si="337"/>
        <v>18</v>
      </c>
      <c r="AM6159" s="94" t="str">
        <f t="shared" si="338"/>
        <v>6/18 Log Off</v>
      </c>
      <c r="AN6159" s="172">
        <v>45826.374791666669</v>
      </c>
      <c r="AO6159" s="69" t="s">
        <v>272</v>
      </c>
      <c r="AP6159" s="69" t="s">
        <v>1913</v>
      </c>
      <c r="AQ6159" s="69" t="s">
        <v>272</v>
      </c>
      <c r="AR6159" s="69" t="s">
        <v>1917</v>
      </c>
    </row>
    <row r="6160" spans="36:44" ht="14.4">
      <c r="AJ6160" s="26" t="str">
        <f>VLOOKUP(AQ6160,'user list'!A:B,2,0)</f>
        <v>SPORTS</v>
      </c>
      <c r="AK6160" s="26">
        <f t="shared" si="336"/>
        <v>6</v>
      </c>
      <c r="AL6160" s="26">
        <f t="shared" si="337"/>
        <v>18</v>
      </c>
      <c r="AM6160" s="94" t="str">
        <f t="shared" si="338"/>
        <v>6/18 Log In</v>
      </c>
      <c r="AN6160" s="172">
        <v>45826.374895833331</v>
      </c>
      <c r="AO6160" s="69" t="s">
        <v>272</v>
      </c>
      <c r="AP6160" s="69" t="s">
        <v>1913</v>
      </c>
      <c r="AQ6160" s="69" t="s">
        <v>272</v>
      </c>
      <c r="AR6160" s="69" t="s">
        <v>1916</v>
      </c>
    </row>
    <row r="6161" spans="36:44" ht="14.4">
      <c r="AJ6161" s="26" t="str">
        <f>VLOOKUP(AQ6161,'user list'!A:B,2,0)</f>
        <v>BPLD</v>
      </c>
      <c r="AK6161" s="26">
        <f t="shared" si="336"/>
        <v>6</v>
      </c>
      <c r="AL6161" s="26">
        <f t="shared" si="337"/>
        <v>18</v>
      </c>
      <c r="AM6161" s="94" t="str">
        <f t="shared" si="338"/>
        <v>6/18 Log Off</v>
      </c>
      <c r="AN6161" s="172">
        <v>45826.375324074077</v>
      </c>
      <c r="AO6161" s="69" t="s">
        <v>194</v>
      </c>
      <c r="AP6161" s="69" t="s">
        <v>1913</v>
      </c>
      <c r="AQ6161" s="69" t="s">
        <v>194</v>
      </c>
      <c r="AR6161" s="69" t="s">
        <v>1917</v>
      </c>
    </row>
    <row r="6162" spans="36:44" ht="14.4">
      <c r="AJ6162" s="26" t="str">
        <f>VLOOKUP(AQ6162,'user list'!A:B,2,0)</f>
        <v>BPLD</v>
      </c>
      <c r="AK6162" s="26">
        <f t="shared" si="336"/>
        <v>6</v>
      </c>
      <c r="AL6162" s="26">
        <f t="shared" si="337"/>
        <v>18</v>
      </c>
      <c r="AM6162" s="94" t="str">
        <f t="shared" si="338"/>
        <v>6/18 Log In</v>
      </c>
      <c r="AN6162" s="172">
        <v>45826.375393518516</v>
      </c>
      <c r="AO6162" s="69" t="s">
        <v>194</v>
      </c>
      <c r="AP6162" s="69" t="s">
        <v>1913</v>
      </c>
      <c r="AQ6162" s="69" t="s">
        <v>194</v>
      </c>
      <c r="AR6162" s="69" t="s">
        <v>1916</v>
      </c>
    </row>
    <row r="6163" spans="36:44" ht="14.4">
      <c r="AJ6163" s="26" t="str">
        <f>VLOOKUP(AQ6163,'user list'!A:B,2,0)</f>
        <v>SSDD</v>
      </c>
      <c r="AK6163" s="26">
        <f t="shared" si="336"/>
        <v>6</v>
      </c>
      <c r="AL6163" s="26">
        <f t="shared" si="337"/>
        <v>18</v>
      </c>
      <c r="AM6163" s="94" t="str">
        <f t="shared" si="338"/>
        <v>6/18 Log In</v>
      </c>
      <c r="AN6163" s="172">
        <v>45826.376018518517</v>
      </c>
      <c r="AO6163" s="69" t="s">
        <v>273</v>
      </c>
      <c r="AP6163" s="69" t="s">
        <v>1913</v>
      </c>
      <c r="AQ6163" s="69" t="s">
        <v>273</v>
      </c>
      <c r="AR6163" s="69" t="s">
        <v>1916</v>
      </c>
    </row>
    <row r="6164" spans="36:44" ht="14.4">
      <c r="AJ6164" s="26" t="str">
        <f>VLOOKUP(AQ6164,'user list'!A:B,2,0)</f>
        <v>CAD</v>
      </c>
      <c r="AK6164" s="26">
        <f t="shared" si="336"/>
        <v>6</v>
      </c>
      <c r="AL6164" s="26">
        <f t="shared" si="337"/>
        <v>18</v>
      </c>
      <c r="AM6164" s="94" t="str">
        <f t="shared" si="338"/>
        <v>6/18 Log Off</v>
      </c>
      <c r="AN6164" s="172">
        <v>45826.37605324074</v>
      </c>
      <c r="AO6164" s="69" t="s">
        <v>196</v>
      </c>
      <c r="AP6164" s="69" t="s">
        <v>1913</v>
      </c>
      <c r="AQ6164" s="69" t="s">
        <v>196</v>
      </c>
      <c r="AR6164" s="69" t="s">
        <v>1917</v>
      </c>
    </row>
    <row r="6165" spans="36:44" ht="14.4">
      <c r="AJ6165" s="26" t="str">
        <f>VLOOKUP(AQ6165,'user list'!A:B,2,0)</f>
        <v>CAD</v>
      </c>
      <c r="AK6165" s="26">
        <f t="shared" si="336"/>
        <v>6</v>
      </c>
      <c r="AL6165" s="26">
        <f t="shared" si="337"/>
        <v>18</v>
      </c>
      <c r="AM6165" s="94" t="str">
        <f t="shared" si="338"/>
        <v>6/18 Log In</v>
      </c>
      <c r="AN6165" s="172">
        <v>45826.376134259262</v>
      </c>
      <c r="AO6165" s="69" t="s">
        <v>196</v>
      </c>
      <c r="AP6165" s="69" t="s">
        <v>1913</v>
      </c>
      <c r="AQ6165" s="69" t="s">
        <v>196</v>
      </c>
      <c r="AR6165" s="69" t="s">
        <v>1916</v>
      </c>
    </row>
    <row r="6166" spans="36:44" ht="14.4">
      <c r="AJ6166" s="26" t="str">
        <f>VLOOKUP(AQ6166,'user list'!A:B,2,0)</f>
        <v>CVD</v>
      </c>
      <c r="AK6166" s="26">
        <f t="shared" si="336"/>
        <v>6</v>
      </c>
      <c r="AL6166" s="26">
        <f t="shared" si="337"/>
        <v>18</v>
      </c>
      <c r="AM6166" s="94" t="str">
        <f t="shared" si="338"/>
        <v>6/18 Log In</v>
      </c>
      <c r="AN6166" s="172">
        <v>45826.379560185182</v>
      </c>
      <c r="AO6166" s="69" t="s">
        <v>208</v>
      </c>
      <c r="AP6166" s="69" t="s">
        <v>1913</v>
      </c>
      <c r="AQ6166" s="69" t="s">
        <v>208</v>
      </c>
      <c r="AR6166" s="69" t="s">
        <v>1916</v>
      </c>
    </row>
    <row r="6167" spans="36:44" ht="14.4">
      <c r="AJ6167" s="26" t="str">
        <f>VLOOKUP(AQ6167,'user list'!A:B,2,0)</f>
        <v>Admin</v>
      </c>
      <c r="AK6167" s="26">
        <f t="shared" si="336"/>
        <v>6</v>
      </c>
      <c r="AL6167" s="26">
        <f t="shared" si="337"/>
        <v>18</v>
      </c>
      <c r="AM6167" s="94" t="str">
        <f t="shared" si="338"/>
        <v>6/18 Log In</v>
      </c>
      <c r="AN6167" s="172">
        <v>45826.380902777775</v>
      </c>
      <c r="AO6167" s="69" t="s">
        <v>186</v>
      </c>
      <c r="AP6167" s="69" t="s">
        <v>1913</v>
      </c>
      <c r="AQ6167" s="69" t="s">
        <v>186</v>
      </c>
      <c r="AR6167" s="69" t="s">
        <v>1916</v>
      </c>
    </row>
    <row r="6168" spans="36:44" ht="14.4">
      <c r="AJ6168" s="26" t="str">
        <f>VLOOKUP(AQ6168,'user list'!A:B,2,0)</f>
        <v>Admin</v>
      </c>
      <c r="AK6168" s="26">
        <f t="shared" si="336"/>
        <v>6</v>
      </c>
      <c r="AL6168" s="26">
        <f t="shared" si="337"/>
        <v>18</v>
      </c>
      <c r="AM6168" s="94" t="str">
        <f t="shared" si="338"/>
        <v>6/18 Log In</v>
      </c>
      <c r="AN6168" s="172">
        <v>45826.380902777775</v>
      </c>
      <c r="AO6168" s="69" t="s">
        <v>186</v>
      </c>
      <c r="AP6168" s="69" t="s">
        <v>1913</v>
      </c>
      <c r="AQ6168" s="69" t="s">
        <v>186</v>
      </c>
      <c r="AR6168" s="69" t="s">
        <v>1916</v>
      </c>
    </row>
    <row r="6169" spans="36:44" ht="14.4">
      <c r="AJ6169" s="26" t="str">
        <f>VLOOKUP(AQ6169,'user list'!A:B,2,0)</f>
        <v>Admin</v>
      </c>
      <c r="AK6169" s="26">
        <f t="shared" si="336"/>
        <v>6</v>
      </c>
      <c r="AL6169" s="26">
        <f t="shared" si="337"/>
        <v>18</v>
      </c>
      <c r="AM6169" s="94" t="str">
        <f t="shared" si="338"/>
        <v>6/18 Log In</v>
      </c>
      <c r="AN6169" s="172">
        <v>45826.381122685183</v>
      </c>
      <c r="AO6169" s="69" t="s">
        <v>186</v>
      </c>
      <c r="AP6169" s="69" t="s">
        <v>1913</v>
      </c>
      <c r="AQ6169" s="69" t="s">
        <v>186</v>
      </c>
      <c r="AR6169" s="69" t="s">
        <v>1916</v>
      </c>
    </row>
    <row r="6170" spans="36:44" ht="14.4">
      <c r="AJ6170" s="26" t="str">
        <f>VLOOKUP(AQ6170,'user list'!A:B,2,0)</f>
        <v>DBO</v>
      </c>
      <c r="AK6170" s="26">
        <f t="shared" si="336"/>
        <v>6</v>
      </c>
      <c r="AL6170" s="26">
        <f t="shared" si="337"/>
        <v>18</v>
      </c>
      <c r="AM6170" s="94" t="str">
        <f t="shared" si="338"/>
        <v>6/18 Log In</v>
      </c>
      <c r="AN6170" s="172">
        <v>45826.382627314815</v>
      </c>
      <c r="AO6170" s="69" t="s">
        <v>209</v>
      </c>
      <c r="AP6170" s="69" t="s">
        <v>1913</v>
      </c>
      <c r="AQ6170" s="69" t="s">
        <v>209</v>
      </c>
      <c r="AR6170" s="69" t="s">
        <v>1916</v>
      </c>
    </row>
    <row r="6171" spans="36:44" ht="14.4">
      <c r="AJ6171" s="26" t="str">
        <f>VLOOKUP(AQ6171,'user list'!A:B,2,0)</f>
        <v>CTO</v>
      </c>
      <c r="AK6171" s="26">
        <f t="shared" si="336"/>
        <v>6</v>
      </c>
      <c r="AL6171" s="26">
        <f t="shared" si="337"/>
        <v>18</v>
      </c>
      <c r="AM6171" s="94" t="str">
        <f t="shared" si="338"/>
        <v>6/18 Log In</v>
      </c>
      <c r="AN6171" s="172">
        <v>45826.383576388886</v>
      </c>
      <c r="AO6171" s="69" t="s">
        <v>207</v>
      </c>
      <c r="AP6171" s="69" t="s">
        <v>1913</v>
      </c>
      <c r="AQ6171" s="69" t="s">
        <v>207</v>
      </c>
      <c r="AR6171" s="69" t="s">
        <v>1916</v>
      </c>
    </row>
    <row r="6172" spans="36:44" ht="14.4">
      <c r="AJ6172" s="26" t="str">
        <f>VLOOKUP(AQ6172,'user list'!A:B,2,0)</f>
        <v>ADAAC</v>
      </c>
      <c r="AK6172" s="26">
        <f t="shared" si="336"/>
        <v>6</v>
      </c>
      <c r="AL6172" s="26">
        <f t="shared" si="337"/>
        <v>18</v>
      </c>
      <c r="AM6172" s="94" t="str">
        <f t="shared" si="338"/>
        <v>6/18 Log In</v>
      </c>
      <c r="AN6172" s="172">
        <v>45826.38449074074</v>
      </c>
      <c r="AO6172" s="69" t="s">
        <v>190</v>
      </c>
      <c r="AP6172" s="69" t="s">
        <v>1913</v>
      </c>
      <c r="AQ6172" s="69" t="s">
        <v>190</v>
      </c>
      <c r="AR6172" s="69" t="s">
        <v>1916</v>
      </c>
    </row>
    <row r="6173" spans="36:44" ht="14.4">
      <c r="AJ6173" s="26" t="str">
        <f>VLOOKUP(AQ6173,'user list'!A:B,2,0)</f>
        <v>DSQC</v>
      </c>
      <c r="AK6173" s="26">
        <f t="shared" si="336"/>
        <v>6</v>
      </c>
      <c r="AL6173" s="26">
        <f t="shared" si="337"/>
        <v>18</v>
      </c>
      <c r="AM6173" s="94" t="str">
        <f t="shared" si="338"/>
        <v>6/18 Log In</v>
      </c>
      <c r="AN6173" s="172">
        <v>45826.384918981479</v>
      </c>
      <c r="AO6173" s="69" t="s">
        <v>214</v>
      </c>
      <c r="AP6173" s="69" t="s">
        <v>1913</v>
      </c>
      <c r="AQ6173" s="69" t="s">
        <v>214</v>
      </c>
      <c r="AR6173" s="69" t="s">
        <v>1916</v>
      </c>
    </row>
    <row r="6174" spans="36:44" ht="14.4">
      <c r="AJ6174" s="26" t="str">
        <f>VLOOKUP(AQ6174,'user list'!A:B,2,0)</f>
        <v>QCPL</v>
      </c>
      <c r="AK6174" s="26">
        <f t="shared" si="336"/>
        <v>6</v>
      </c>
      <c r="AL6174" s="26">
        <f t="shared" si="337"/>
        <v>18</v>
      </c>
      <c r="AM6174" s="94" t="str">
        <f t="shared" si="338"/>
        <v>6/18 Log Off</v>
      </c>
      <c r="AN6174" s="172">
        <v>45826.386759259258</v>
      </c>
      <c r="AO6174" s="69" t="s">
        <v>268</v>
      </c>
      <c r="AP6174" s="69" t="s">
        <v>1913</v>
      </c>
      <c r="AQ6174" s="69" t="s">
        <v>268</v>
      </c>
      <c r="AR6174" s="69" t="s">
        <v>1917</v>
      </c>
    </row>
    <row r="6175" spans="36:44" ht="14.4">
      <c r="AJ6175" s="26" t="str">
        <f>VLOOKUP(AQ6175,'user list'!A:B,2,0)</f>
        <v>OCM</v>
      </c>
      <c r="AK6175" s="26">
        <f t="shared" si="336"/>
        <v>6</v>
      </c>
      <c r="AL6175" s="26">
        <f t="shared" si="337"/>
        <v>18</v>
      </c>
      <c r="AM6175" s="94" t="str">
        <f t="shared" si="338"/>
        <v>6/18 Log In</v>
      </c>
      <c r="AN6175" s="172">
        <v>45826.388483796298</v>
      </c>
      <c r="AO6175" s="69" t="s">
        <v>232</v>
      </c>
      <c r="AP6175" s="69" t="s">
        <v>1913</v>
      </c>
      <c r="AQ6175" s="69" t="s">
        <v>232</v>
      </c>
      <c r="AR6175" s="69" t="s">
        <v>1916</v>
      </c>
    </row>
    <row r="6176" spans="36:44" ht="14.4">
      <c r="AJ6176" s="26" t="str">
        <f>VLOOKUP(AQ6176,'user list'!A:B,2,0)</f>
        <v>TFCOPRISS</v>
      </c>
      <c r="AK6176" s="26">
        <f t="shared" si="336"/>
        <v>6</v>
      </c>
      <c r="AL6176" s="26">
        <f t="shared" si="337"/>
        <v>18</v>
      </c>
      <c r="AM6176" s="94" t="str">
        <f t="shared" si="338"/>
        <v>6/18 Log Off</v>
      </c>
      <c r="AN6176" s="172">
        <v>45826.389537037037</v>
      </c>
      <c r="AO6176" s="69" t="s">
        <v>274</v>
      </c>
      <c r="AP6176" s="69" t="s">
        <v>1913</v>
      </c>
      <c r="AQ6176" s="69" t="s">
        <v>274</v>
      </c>
      <c r="AR6176" s="69" t="s">
        <v>1917</v>
      </c>
    </row>
    <row r="6177" spans="36:44" ht="14.4">
      <c r="AJ6177" s="26" t="str">
        <f>VLOOKUP(AQ6177,'user list'!A:B,2,0)</f>
        <v>QCYDO</v>
      </c>
      <c r="AK6177" s="26">
        <f t="shared" si="336"/>
        <v>6</v>
      </c>
      <c r="AL6177" s="26">
        <f t="shared" si="337"/>
        <v>18</v>
      </c>
      <c r="AM6177" s="94" t="str">
        <f t="shared" si="338"/>
        <v>6/18 Log Off</v>
      </c>
      <c r="AN6177" s="172">
        <v>45826.390393518515</v>
      </c>
      <c r="AO6177" s="69" t="s">
        <v>270</v>
      </c>
      <c r="AP6177" s="69" t="s">
        <v>1913</v>
      </c>
      <c r="AQ6177" s="69" t="s">
        <v>270</v>
      </c>
      <c r="AR6177" s="69" t="s">
        <v>1917</v>
      </c>
    </row>
    <row r="6178" spans="36:44" ht="14.4">
      <c r="AJ6178" s="26" t="str">
        <f>VLOOKUP(AQ6178,'user list'!A:B,2,0)</f>
        <v>QCYDO</v>
      </c>
      <c r="AK6178" s="26">
        <f t="shared" si="336"/>
        <v>6</v>
      </c>
      <c r="AL6178" s="26">
        <f t="shared" si="337"/>
        <v>18</v>
      </c>
      <c r="AM6178" s="94" t="str">
        <f t="shared" si="338"/>
        <v>6/18 Log In</v>
      </c>
      <c r="AN6178" s="172">
        <v>45826.390532407408</v>
      </c>
      <c r="AO6178" s="69" t="s">
        <v>270</v>
      </c>
      <c r="AP6178" s="69" t="s">
        <v>1913</v>
      </c>
      <c r="AQ6178" s="69" t="s">
        <v>270</v>
      </c>
      <c r="AR6178" s="69" t="s">
        <v>1916</v>
      </c>
    </row>
    <row r="6179" spans="36:44" ht="14.4">
      <c r="AJ6179" s="26" t="str">
        <f>VLOOKUP(AQ6179,'user list'!A:B,2,0)</f>
        <v>CGSD</v>
      </c>
      <c r="AK6179" s="26">
        <f t="shared" ref="AK6179:AK6242" si="339">MONTH(AN6179)</f>
        <v>6</v>
      </c>
      <c r="AL6179" s="26">
        <f t="shared" ref="AL6179:AL6242" si="340">DAY(AN6179)</f>
        <v>18</v>
      </c>
      <c r="AM6179" s="94" t="str">
        <f t="shared" ref="AM6179:AM6242" si="341">AK6179&amp;"/"&amp;AL6179&amp;" "&amp;AR6179</f>
        <v>6/18 Log In</v>
      </c>
      <c r="AN6179" s="172">
        <v>45826.391203703701</v>
      </c>
      <c r="AO6179" s="69" t="s">
        <v>200</v>
      </c>
      <c r="AP6179" s="69" t="s">
        <v>1913</v>
      </c>
      <c r="AQ6179" s="69" t="s">
        <v>200</v>
      </c>
      <c r="AR6179" s="69" t="s">
        <v>1916</v>
      </c>
    </row>
    <row r="6180" spans="36:44" ht="14.4">
      <c r="AJ6180" s="26" t="str">
        <f>VLOOKUP(AQ6180,'user list'!A:B,2,0)</f>
        <v>Admin</v>
      </c>
      <c r="AK6180" s="26">
        <f t="shared" si="339"/>
        <v>6</v>
      </c>
      <c r="AL6180" s="26">
        <f t="shared" si="340"/>
        <v>18</v>
      </c>
      <c r="AM6180" s="94" t="str">
        <f t="shared" si="341"/>
        <v>6/18 Log In</v>
      </c>
      <c r="AN6180" s="172">
        <v>45826.392141203702</v>
      </c>
      <c r="AO6180" s="69" t="s">
        <v>186</v>
      </c>
      <c r="AP6180" s="69" t="s">
        <v>1913</v>
      </c>
      <c r="AQ6180" s="69" t="s">
        <v>186</v>
      </c>
      <c r="AR6180" s="69" t="s">
        <v>1916</v>
      </c>
    </row>
    <row r="6181" spans="36:44" ht="14.4">
      <c r="AJ6181" s="26" t="str">
        <f>VLOOKUP(AQ6181,'user list'!A:B,2,0)</f>
        <v>OCM</v>
      </c>
      <c r="AK6181" s="26">
        <f t="shared" si="339"/>
        <v>6</v>
      </c>
      <c r="AL6181" s="26">
        <f t="shared" si="340"/>
        <v>18</v>
      </c>
      <c r="AM6181" s="94" t="str">
        <f t="shared" si="341"/>
        <v>6/18 Log In</v>
      </c>
      <c r="AN6181" s="172">
        <v>45826.393287037034</v>
      </c>
      <c r="AO6181" s="69" t="s">
        <v>242</v>
      </c>
      <c r="AP6181" s="69" t="s">
        <v>1913</v>
      </c>
      <c r="AQ6181" s="69" t="s">
        <v>242</v>
      </c>
      <c r="AR6181" s="69" t="s">
        <v>1916</v>
      </c>
    </row>
    <row r="6182" spans="36:44" ht="14.4">
      <c r="AJ6182" s="26" t="str">
        <f>VLOOKUP(AQ6182,'user list'!A:B,2,0)</f>
        <v>MDAD</v>
      </c>
      <c r="AK6182" s="26">
        <f t="shared" si="339"/>
        <v>6</v>
      </c>
      <c r="AL6182" s="26">
        <f t="shared" si="340"/>
        <v>18</v>
      </c>
      <c r="AM6182" s="94" t="str">
        <f t="shared" si="341"/>
        <v>6/18 Log Off</v>
      </c>
      <c r="AN6182" s="172">
        <v>45826.39335648148</v>
      </c>
      <c r="AO6182" s="69" t="s">
        <v>223</v>
      </c>
      <c r="AP6182" s="69" t="s">
        <v>1913</v>
      </c>
      <c r="AQ6182" s="69" t="s">
        <v>223</v>
      </c>
      <c r="AR6182" s="69" t="s">
        <v>1917</v>
      </c>
    </row>
    <row r="6183" spans="36:44" ht="14.4">
      <c r="AJ6183" s="26" t="str">
        <f>VLOOKUP(AQ6183,'user list'!A:B,2,0)</f>
        <v>CHD</v>
      </c>
      <c r="AK6183" s="26">
        <f t="shared" si="339"/>
        <v>6</v>
      </c>
      <c r="AL6183" s="26">
        <f t="shared" si="340"/>
        <v>18</v>
      </c>
      <c r="AM6183" s="94" t="str">
        <f t="shared" si="341"/>
        <v>6/18 Log In</v>
      </c>
      <c r="AN6183" s="172">
        <v>45826.393391203703</v>
      </c>
      <c r="AO6183" s="69" t="s">
        <v>203</v>
      </c>
      <c r="AP6183" s="69" t="s">
        <v>1913</v>
      </c>
      <c r="AQ6183" s="69" t="s">
        <v>203</v>
      </c>
      <c r="AR6183" s="69" t="s">
        <v>1916</v>
      </c>
    </row>
    <row r="6184" spans="36:44" ht="14.4">
      <c r="AJ6184" s="26" t="str">
        <f>VLOOKUP(AQ6184,'user list'!A:B,2,0)</f>
        <v>OCM</v>
      </c>
      <c r="AK6184" s="26">
        <f t="shared" si="339"/>
        <v>6</v>
      </c>
      <c r="AL6184" s="26">
        <f t="shared" si="340"/>
        <v>18</v>
      </c>
      <c r="AM6184" s="94" t="str">
        <f t="shared" si="341"/>
        <v>6/18 Log In</v>
      </c>
      <c r="AN6184" s="172">
        <v>45826.394479166665</v>
      </c>
      <c r="AO6184" s="69" t="s">
        <v>242</v>
      </c>
      <c r="AP6184" s="69" t="s">
        <v>1913</v>
      </c>
      <c r="AQ6184" s="69" t="s">
        <v>242</v>
      </c>
      <c r="AR6184" s="69" t="s">
        <v>1916</v>
      </c>
    </row>
    <row r="6185" spans="36:44" ht="14.4">
      <c r="AJ6185" s="26" t="str">
        <f>VLOOKUP(AQ6185,'user list'!A:B,2,0)</f>
        <v>OCA</v>
      </c>
      <c r="AK6185" s="26">
        <f t="shared" si="339"/>
        <v>6</v>
      </c>
      <c r="AL6185" s="26">
        <f t="shared" si="340"/>
        <v>18</v>
      </c>
      <c r="AM6185" s="94" t="str">
        <f t="shared" si="341"/>
        <v>6/18 Log In</v>
      </c>
      <c r="AN6185" s="172">
        <v>45826.396145833336</v>
      </c>
      <c r="AO6185" s="69" t="s">
        <v>227</v>
      </c>
      <c r="AP6185" s="69" t="s">
        <v>1913</v>
      </c>
      <c r="AQ6185" s="69" t="s">
        <v>227</v>
      </c>
      <c r="AR6185" s="69" t="s">
        <v>1916</v>
      </c>
    </row>
    <row r="6186" spans="36:44" ht="14.4">
      <c r="AJ6186" s="26" t="str">
        <f>VLOOKUP(AQ6186,'user list'!A:B,2,0)</f>
        <v>OCM</v>
      </c>
      <c r="AK6186" s="26">
        <f t="shared" si="339"/>
        <v>6</v>
      </c>
      <c r="AL6186" s="26">
        <f t="shared" si="340"/>
        <v>18</v>
      </c>
      <c r="AM6186" s="94" t="str">
        <f t="shared" si="341"/>
        <v>6/18 Log In</v>
      </c>
      <c r="AN6186" s="172">
        <v>45826.397488425922</v>
      </c>
      <c r="AO6186" s="69" t="s">
        <v>234</v>
      </c>
      <c r="AP6186" s="69" t="s">
        <v>1913</v>
      </c>
      <c r="AQ6186" s="69" t="s">
        <v>234</v>
      </c>
      <c r="AR6186" s="69" t="s">
        <v>1916</v>
      </c>
    </row>
    <row r="6187" spans="36:44" ht="14.4">
      <c r="AJ6187" s="26" t="str">
        <f>VLOOKUP(AQ6187,'user list'!A:B,2,0)</f>
        <v>DOE</v>
      </c>
      <c r="AK6187" s="26">
        <f t="shared" si="339"/>
        <v>6</v>
      </c>
      <c r="AL6187" s="26">
        <f t="shared" si="340"/>
        <v>18</v>
      </c>
      <c r="AM6187" s="94" t="str">
        <f t="shared" si="341"/>
        <v>6/18 Log Off</v>
      </c>
      <c r="AN6187" s="172">
        <v>45826.397557870368</v>
      </c>
      <c r="AO6187" s="69" t="s">
        <v>211</v>
      </c>
      <c r="AP6187" s="69" t="s">
        <v>1913</v>
      </c>
      <c r="AQ6187" s="69" t="s">
        <v>211</v>
      </c>
      <c r="AR6187" s="69" t="s">
        <v>1917</v>
      </c>
    </row>
    <row r="6188" spans="36:44" ht="14.4">
      <c r="AJ6188" s="26" t="str">
        <f>VLOOKUP(AQ6188,'user list'!A:B,2,0)</f>
        <v>LEDIPO</v>
      </c>
      <c r="AK6188" s="26">
        <f t="shared" si="339"/>
        <v>6</v>
      </c>
      <c r="AL6188" s="26">
        <f t="shared" si="340"/>
        <v>18</v>
      </c>
      <c r="AM6188" s="94" t="str">
        <f t="shared" si="341"/>
        <v>6/18 Log Off</v>
      </c>
      <c r="AN6188" s="172">
        <v>45826.397662037038</v>
      </c>
      <c r="AO6188" s="69" t="s">
        <v>222</v>
      </c>
      <c r="AP6188" s="69" t="s">
        <v>1913</v>
      </c>
      <c r="AQ6188" s="69" t="s">
        <v>222</v>
      </c>
      <c r="AR6188" s="69" t="s">
        <v>1917</v>
      </c>
    </row>
    <row r="6189" spans="36:44" ht="14.4">
      <c r="AJ6189" s="26" t="str">
        <f>VLOOKUP(AQ6189,'user list'!A:B,2,0)</f>
        <v>DOE</v>
      </c>
      <c r="AK6189" s="26">
        <f t="shared" si="339"/>
        <v>6</v>
      </c>
      <c r="AL6189" s="26">
        <f t="shared" si="340"/>
        <v>18</v>
      </c>
      <c r="AM6189" s="94" t="str">
        <f t="shared" si="341"/>
        <v>6/18 Log In</v>
      </c>
      <c r="AN6189" s="172">
        <v>45826.399201388886</v>
      </c>
      <c r="AO6189" s="69" t="s">
        <v>211</v>
      </c>
      <c r="AP6189" s="69" t="s">
        <v>1913</v>
      </c>
      <c r="AQ6189" s="69" t="s">
        <v>211</v>
      </c>
      <c r="AR6189" s="69" t="s">
        <v>1916</v>
      </c>
    </row>
    <row r="6190" spans="36:44" ht="14.4">
      <c r="AJ6190" s="26" t="str">
        <f>VLOOKUP(AQ6190,'user list'!A:B,2,0)</f>
        <v>QCPL</v>
      </c>
      <c r="AK6190" s="26">
        <f t="shared" si="339"/>
        <v>6</v>
      </c>
      <c r="AL6190" s="26">
        <f t="shared" si="340"/>
        <v>18</v>
      </c>
      <c r="AM6190" s="94" t="str">
        <f t="shared" si="341"/>
        <v>6/18 Log In</v>
      </c>
      <c r="AN6190" s="172">
        <v>45826.400011574071</v>
      </c>
      <c r="AO6190" s="69" t="s">
        <v>268</v>
      </c>
      <c r="AP6190" s="69" t="s">
        <v>1913</v>
      </c>
      <c r="AQ6190" s="69" t="s">
        <v>268</v>
      </c>
      <c r="AR6190" s="69" t="s">
        <v>1916</v>
      </c>
    </row>
    <row r="6191" spans="36:44" ht="14.4">
      <c r="AJ6191" s="26" t="str">
        <f>VLOOKUP(AQ6191,'user list'!A:B,2,0)</f>
        <v>LEDIPO</v>
      </c>
      <c r="AK6191" s="26">
        <f t="shared" si="339"/>
        <v>6</v>
      </c>
      <c r="AL6191" s="26">
        <f t="shared" si="340"/>
        <v>18</v>
      </c>
      <c r="AM6191" s="94" t="str">
        <f t="shared" si="341"/>
        <v>6/18 Log In</v>
      </c>
      <c r="AN6191" s="172">
        <v>45826.400335648148</v>
      </c>
      <c r="AO6191" s="69" t="s">
        <v>222</v>
      </c>
      <c r="AP6191" s="69" t="s">
        <v>1913</v>
      </c>
      <c r="AQ6191" s="69" t="s">
        <v>222</v>
      </c>
      <c r="AR6191" s="69" t="s">
        <v>1916</v>
      </c>
    </row>
    <row r="6192" spans="36:44" ht="14.4">
      <c r="AJ6192" s="26" t="str">
        <f>VLOOKUP(AQ6192,'user list'!A:B,2,0)</f>
        <v>CGSD</v>
      </c>
      <c r="AK6192" s="26">
        <f t="shared" si="339"/>
        <v>6</v>
      </c>
      <c r="AL6192" s="26">
        <f t="shared" si="340"/>
        <v>18</v>
      </c>
      <c r="AM6192" s="94" t="str">
        <f t="shared" si="341"/>
        <v>6/18 Log Off</v>
      </c>
      <c r="AN6192" s="172">
        <v>45826.402766203704</v>
      </c>
      <c r="AO6192" s="69" t="s">
        <v>200</v>
      </c>
      <c r="AP6192" s="69" t="s">
        <v>1913</v>
      </c>
      <c r="AQ6192" s="69" t="s">
        <v>200</v>
      </c>
      <c r="AR6192" s="69" t="s">
        <v>1917</v>
      </c>
    </row>
    <row r="6193" spans="36:44" ht="14.4">
      <c r="AJ6193" s="26" t="str">
        <f>VLOOKUP(AQ6193,'user list'!A:B,2,0)</f>
        <v>ADAAC</v>
      </c>
      <c r="AK6193" s="26">
        <f t="shared" si="339"/>
        <v>6</v>
      </c>
      <c r="AL6193" s="26">
        <f t="shared" si="340"/>
        <v>18</v>
      </c>
      <c r="AM6193" s="94" t="str">
        <f t="shared" si="341"/>
        <v>6/18 Log Off</v>
      </c>
      <c r="AN6193" s="172">
        <v>45826.402789351851</v>
      </c>
      <c r="AO6193" s="69" t="s">
        <v>190</v>
      </c>
      <c r="AP6193" s="69" t="s">
        <v>1913</v>
      </c>
      <c r="AQ6193" s="69" t="s">
        <v>190</v>
      </c>
      <c r="AR6193" s="69" t="s">
        <v>1917</v>
      </c>
    </row>
    <row r="6194" spans="36:44" ht="14.4">
      <c r="AJ6194" s="26" t="str">
        <f>VLOOKUP(AQ6194,'user list'!A:B,2,0)</f>
        <v>OCM</v>
      </c>
      <c r="AK6194" s="26">
        <f t="shared" si="339"/>
        <v>6</v>
      </c>
      <c r="AL6194" s="26">
        <f t="shared" si="340"/>
        <v>18</v>
      </c>
      <c r="AM6194" s="94" t="str">
        <f t="shared" si="341"/>
        <v>6/18 Log In</v>
      </c>
      <c r="AN6194" s="172">
        <v>45826.40420138889</v>
      </c>
      <c r="AO6194" s="69" t="s">
        <v>230</v>
      </c>
      <c r="AP6194" s="69" t="s">
        <v>1913</v>
      </c>
      <c r="AQ6194" s="69" t="s">
        <v>230</v>
      </c>
      <c r="AR6194" s="69" t="s">
        <v>1916</v>
      </c>
    </row>
    <row r="6195" spans="36:44" ht="14.4">
      <c r="AJ6195" s="26" t="str">
        <f>VLOOKUP(AQ6195,'user list'!A:B,2,0)</f>
        <v>PESO</v>
      </c>
      <c r="AK6195" s="26">
        <f t="shared" si="339"/>
        <v>6</v>
      </c>
      <c r="AL6195" s="26">
        <f t="shared" si="340"/>
        <v>18</v>
      </c>
      <c r="AM6195" s="94" t="str">
        <f t="shared" si="341"/>
        <v>6/18 Log In</v>
      </c>
      <c r="AN6195" s="172">
        <v>45826.404282407406</v>
      </c>
      <c r="AO6195" s="69" t="s">
        <v>259</v>
      </c>
      <c r="AP6195" s="69" t="s">
        <v>1913</v>
      </c>
      <c r="AQ6195" s="69" t="s">
        <v>259</v>
      </c>
      <c r="AR6195" s="69" t="s">
        <v>1916</v>
      </c>
    </row>
    <row r="6196" spans="36:44" ht="14.4">
      <c r="AJ6196" s="26" t="str">
        <f>VLOOKUP(AQ6196,'user list'!A:B,2,0)</f>
        <v>Admin</v>
      </c>
      <c r="AK6196" s="26">
        <f t="shared" si="339"/>
        <v>6</v>
      </c>
      <c r="AL6196" s="26">
        <f t="shared" si="340"/>
        <v>18</v>
      </c>
      <c r="AM6196" s="94" t="str">
        <f t="shared" si="341"/>
        <v>6/18 Log In</v>
      </c>
      <c r="AN6196" s="172">
        <v>45826.404999999999</v>
      </c>
      <c r="AO6196" s="69" t="s">
        <v>186</v>
      </c>
      <c r="AP6196" s="69" t="s">
        <v>1913</v>
      </c>
      <c r="AQ6196" s="69" t="s">
        <v>186</v>
      </c>
      <c r="AR6196" s="69" t="s">
        <v>1916</v>
      </c>
    </row>
    <row r="6197" spans="36:44" ht="14.4">
      <c r="AJ6197" s="26" t="str">
        <f>VLOOKUP(AQ6197,'user list'!A:B,2,0)</f>
        <v>DBO</v>
      </c>
      <c r="AK6197" s="26">
        <f t="shared" si="339"/>
        <v>6</v>
      </c>
      <c r="AL6197" s="26">
        <f t="shared" si="340"/>
        <v>18</v>
      </c>
      <c r="AM6197" s="94" t="str">
        <f t="shared" si="341"/>
        <v>6/18 Log Off</v>
      </c>
      <c r="AN6197" s="172">
        <v>45826.406157407408</v>
      </c>
      <c r="AO6197" s="69" t="s">
        <v>209</v>
      </c>
      <c r="AP6197" s="69" t="s">
        <v>1913</v>
      </c>
      <c r="AQ6197" s="69" t="s">
        <v>209</v>
      </c>
      <c r="AR6197" s="69" t="s">
        <v>1917</v>
      </c>
    </row>
    <row r="6198" spans="36:44" ht="14.4">
      <c r="AJ6198" s="26" t="str">
        <f>VLOOKUP(AQ6198,'user list'!A:B,2,0)</f>
        <v>DBO</v>
      </c>
      <c r="AK6198" s="26">
        <f t="shared" si="339"/>
        <v>6</v>
      </c>
      <c r="AL6198" s="26">
        <f t="shared" si="340"/>
        <v>18</v>
      </c>
      <c r="AM6198" s="94" t="str">
        <f t="shared" si="341"/>
        <v>6/18 Log In</v>
      </c>
      <c r="AN6198" s="172">
        <v>45826.4062962963</v>
      </c>
      <c r="AO6198" s="69" t="s">
        <v>209</v>
      </c>
      <c r="AP6198" s="69" t="s">
        <v>1913</v>
      </c>
      <c r="AQ6198" s="69" t="s">
        <v>209</v>
      </c>
      <c r="AR6198" s="69" t="s">
        <v>1916</v>
      </c>
    </row>
    <row r="6199" spans="36:44" ht="14.4">
      <c r="AJ6199" s="26" t="str">
        <f>VLOOKUP(AQ6199,'user list'!A:B,2,0)</f>
        <v>OCM</v>
      </c>
      <c r="AK6199" s="26">
        <f t="shared" si="339"/>
        <v>6</v>
      </c>
      <c r="AL6199" s="26">
        <f t="shared" si="340"/>
        <v>18</v>
      </c>
      <c r="AM6199" s="94" t="str">
        <f t="shared" si="341"/>
        <v>6/18 Log Off</v>
      </c>
      <c r="AN6199" s="172">
        <v>45826.406921296293</v>
      </c>
      <c r="AO6199" s="69" t="s">
        <v>234</v>
      </c>
      <c r="AP6199" s="69" t="s">
        <v>1913</v>
      </c>
      <c r="AQ6199" s="69" t="s">
        <v>234</v>
      </c>
      <c r="AR6199" s="69" t="s">
        <v>1917</v>
      </c>
    </row>
    <row r="6200" spans="36:44" ht="14.4">
      <c r="AJ6200" s="26" t="str">
        <f>VLOOKUP(AQ6200,'user list'!A:B,2,0)</f>
        <v>ADAAC</v>
      </c>
      <c r="AK6200" s="26">
        <f t="shared" si="339"/>
        <v>6</v>
      </c>
      <c r="AL6200" s="26">
        <f t="shared" si="340"/>
        <v>18</v>
      </c>
      <c r="AM6200" s="94" t="str">
        <f t="shared" si="341"/>
        <v>6/18 Log In</v>
      </c>
      <c r="AN6200" s="172">
        <v>45826.407037037039</v>
      </c>
      <c r="AO6200" s="69" t="s">
        <v>190</v>
      </c>
      <c r="AP6200" s="69" t="s">
        <v>1913</v>
      </c>
      <c r="AQ6200" s="69" t="s">
        <v>190</v>
      </c>
      <c r="AR6200" s="69" t="s">
        <v>1916</v>
      </c>
    </row>
    <row r="6201" spans="36:44" ht="14.4">
      <c r="AJ6201" s="26" t="str">
        <f>VLOOKUP(AQ6201,'user list'!A:B,2,0)</f>
        <v>SSDD</v>
      </c>
      <c r="AK6201" s="26">
        <f t="shared" si="339"/>
        <v>6</v>
      </c>
      <c r="AL6201" s="26">
        <f t="shared" si="340"/>
        <v>18</v>
      </c>
      <c r="AM6201" s="94" t="str">
        <f t="shared" si="341"/>
        <v>6/18 Log Off</v>
      </c>
      <c r="AN6201" s="172">
        <v>45826.407488425924</v>
      </c>
      <c r="AO6201" s="69" t="s">
        <v>273</v>
      </c>
      <c r="AP6201" s="69" t="s">
        <v>1913</v>
      </c>
      <c r="AQ6201" s="69" t="s">
        <v>273</v>
      </c>
      <c r="AR6201" s="69" t="s">
        <v>1917</v>
      </c>
    </row>
    <row r="6202" spans="36:44" ht="14.4">
      <c r="AJ6202" s="26" t="str">
        <f>VLOOKUP(AQ6202,'user list'!A:B,2,0)</f>
        <v>ADAAC</v>
      </c>
      <c r="AK6202" s="26">
        <f t="shared" si="339"/>
        <v>6</v>
      </c>
      <c r="AL6202" s="26">
        <f t="shared" si="340"/>
        <v>18</v>
      </c>
      <c r="AM6202" s="94" t="str">
        <f t="shared" si="341"/>
        <v>6/18 Log Off</v>
      </c>
      <c r="AN6202" s="172">
        <v>45826.407858796294</v>
      </c>
      <c r="AO6202" s="69" t="s">
        <v>190</v>
      </c>
      <c r="AP6202" s="69" t="s">
        <v>1913</v>
      </c>
      <c r="AQ6202" s="69" t="s">
        <v>190</v>
      </c>
      <c r="AR6202" s="69" t="s">
        <v>1917</v>
      </c>
    </row>
    <row r="6203" spans="36:44" ht="14.4">
      <c r="AJ6203" s="26" t="str">
        <f>VLOOKUP(AQ6203,'user list'!A:B,2,0)</f>
        <v>OCA</v>
      </c>
      <c r="AK6203" s="26">
        <f t="shared" si="339"/>
        <v>6</v>
      </c>
      <c r="AL6203" s="26">
        <f t="shared" si="340"/>
        <v>18</v>
      </c>
      <c r="AM6203" s="94" t="str">
        <f t="shared" si="341"/>
        <v>6/18 Log Off</v>
      </c>
      <c r="AN6203" s="172">
        <v>45826.409918981481</v>
      </c>
      <c r="AO6203" s="69" t="s">
        <v>227</v>
      </c>
      <c r="AP6203" s="69" t="s">
        <v>1913</v>
      </c>
      <c r="AQ6203" s="69" t="s">
        <v>227</v>
      </c>
      <c r="AR6203" s="69" t="s">
        <v>1917</v>
      </c>
    </row>
    <row r="6204" spans="36:44" ht="14.4">
      <c r="AJ6204" s="26" t="str">
        <f>VLOOKUP(AQ6204,'user list'!A:B,2,0)</f>
        <v>SSDD</v>
      </c>
      <c r="AK6204" s="26">
        <f t="shared" si="339"/>
        <v>6</v>
      </c>
      <c r="AL6204" s="26">
        <f t="shared" si="340"/>
        <v>18</v>
      </c>
      <c r="AM6204" s="94" t="str">
        <f t="shared" si="341"/>
        <v>6/18 Log In</v>
      </c>
      <c r="AN6204" s="172">
        <v>45826.409930555557</v>
      </c>
      <c r="AO6204" s="69" t="s">
        <v>273</v>
      </c>
      <c r="AP6204" s="69" t="s">
        <v>1913</v>
      </c>
      <c r="AQ6204" s="69" t="s">
        <v>273</v>
      </c>
      <c r="AR6204" s="69" t="s">
        <v>1916</v>
      </c>
    </row>
    <row r="6205" spans="36:44" ht="14.4">
      <c r="AJ6205" s="26" t="str">
        <f>VLOOKUP(AQ6205,'user list'!A:B,2,0)</f>
        <v>CGSD</v>
      </c>
      <c r="AK6205" s="26">
        <f t="shared" si="339"/>
        <v>6</v>
      </c>
      <c r="AL6205" s="26">
        <f t="shared" si="340"/>
        <v>18</v>
      </c>
      <c r="AM6205" s="94" t="str">
        <f t="shared" si="341"/>
        <v>6/18 Log In</v>
      </c>
      <c r="AN6205" s="172">
        <v>45826.411192129628</v>
      </c>
      <c r="AO6205" s="69" t="s">
        <v>200</v>
      </c>
      <c r="AP6205" s="69" t="s">
        <v>1913</v>
      </c>
      <c r="AQ6205" s="69" t="s">
        <v>200</v>
      </c>
      <c r="AR6205" s="69" t="s">
        <v>1916</v>
      </c>
    </row>
    <row r="6206" spans="36:44" ht="14.4">
      <c r="AJ6206" s="26" t="str">
        <f>VLOOKUP(AQ6206,'user list'!A:B,2,0)</f>
        <v>CTO</v>
      </c>
      <c r="AK6206" s="26">
        <f t="shared" si="339"/>
        <v>6</v>
      </c>
      <c r="AL6206" s="26">
        <f t="shared" si="340"/>
        <v>18</v>
      </c>
      <c r="AM6206" s="94" t="str">
        <f t="shared" si="341"/>
        <v>6/18 Log Off</v>
      </c>
      <c r="AN6206" s="172">
        <v>45826.411354166667</v>
      </c>
      <c r="AO6206" s="69" t="s">
        <v>207</v>
      </c>
      <c r="AP6206" s="69" t="s">
        <v>1913</v>
      </c>
      <c r="AQ6206" s="69" t="s">
        <v>207</v>
      </c>
      <c r="AR6206" s="69" t="s">
        <v>1917</v>
      </c>
    </row>
    <row r="6207" spans="36:44" ht="14.4">
      <c r="AJ6207" s="26" t="str">
        <f>VLOOKUP(AQ6207,'user list'!A:B,2,0)</f>
        <v>CTO</v>
      </c>
      <c r="AK6207" s="26">
        <f t="shared" si="339"/>
        <v>6</v>
      </c>
      <c r="AL6207" s="26">
        <f t="shared" si="340"/>
        <v>18</v>
      </c>
      <c r="AM6207" s="94" t="str">
        <f t="shared" si="341"/>
        <v>6/18 Log In</v>
      </c>
      <c r="AN6207" s="172">
        <v>45826.411458333336</v>
      </c>
      <c r="AO6207" s="69" t="s">
        <v>207</v>
      </c>
      <c r="AP6207" s="69" t="s">
        <v>1913</v>
      </c>
      <c r="AQ6207" s="69" t="s">
        <v>207</v>
      </c>
      <c r="AR6207" s="69" t="s">
        <v>1916</v>
      </c>
    </row>
    <row r="6208" spans="36:44" ht="14.4">
      <c r="AJ6208" s="26" t="str">
        <f>VLOOKUP(AQ6208,'user list'!A:B,2,0)</f>
        <v>SPORTS</v>
      </c>
      <c r="AK6208" s="26">
        <f t="shared" si="339"/>
        <v>6</v>
      </c>
      <c r="AL6208" s="26">
        <f t="shared" si="340"/>
        <v>18</v>
      </c>
      <c r="AM6208" s="94" t="str">
        <f t="shared" si="341"/>
        <v>6/18 Log Off</v>
      </c>
      <c r="AN6208" s="172">
        <v>45826.41302083333</v>
      </c>
      <c r="AO6208" s="69" t="s">
        <v>272</v>
      </c>
      <c r="AP6208" s="69" t="s">
        <v>1913</v>
      </c>
      <c r="AQ6208" s="69" t="s">
        <v>272</v>
      </c>
      <c r="AR6208" s="69" t="s">
        <v>1917</v>
      </c>
    </row>
    <row r="6209" spans="36:44" ht="14.4">
      <c r="AJ6209" s="26" t="str">
        <f>VLOOKUP(AQ6209,'user list'!A:B,2,0)</f>
        <v>SPORTS</v>
      </c>
      <c r="AK6209" s="26">
        <f t="shared" si="339"/>
        <v>6</v>
      </c>
      <c r="AL6209" s="26">
        <f t="shared" si="340"/>
        <v>18</v>
      </c>
      <c r="AM6209" s="94" t="str">
        <f t="shared" si="341"/>
        <v>6/18 Log In</v>
      </c>
      <c r="AN6209" s="172">
        <v>45826.413090277776</v>
      </c>
      <c r="AO6209" s="69" t="s">
        <v>272</v>
      </c>
      <c r="AP6209" s="69" t="s">
        <v>1913</v>
      </c>
      <c r="AQ6209" s="69" t="s">
        <v>272</v>
      </c>
      <c r="AR6209" s="69" t="s">
        <v>1916</v>
      </c>
    </row>
    <row r="6210" spans="36:44" ht="14.4">
      <c r="AJ6210" s="26" t="str">
        <f>VLOOKUP(AQ6210,'user list'!A:B,2,0)</f>
        <v>MDAD</v>
      </c>
      <c r="AK6210" s="26">
        <f t="shared" si="339"/>
        <v>6</v>
      </c>
      <c r="AL6210" s="26">
        <f t="shared" si="340"/>
        <v>18</v>
      </c>
      <c r="AM6210" s="94" t="str">
        <f t="shared" si="341"/>
        <v>6/18 Log In</v>
      </c>
      <c r="AN6210" s="172">
        <v>45826.414270833331</v>
      </c>
      <c r="AO6210" s="69" t="s">
        <v>223</v>
      </c>
      <c r="AP6210" s="69" t="s">
        <v>1913</v>
      </c>
      <c r="AQ6210" s="69" t="s">
        <v>223</v>
      </c>
      <c r="AR6210" s="69" t="s">
        <v>1916</v>
      </c>
    </row>
    <row r="6211" spans="36:44" ht="14.4">
      <c r="AJ6211" s="26" t="str">
        <f>VLOOKUP(AQ6211,'user list'!A:B,2,0)</f>
        <v>BPLD</v>
      </c>
      <c r="AK6211" s="26">
        <f t="shared" si="339"/>
        <v>6</v>
      </c>
      <c r="AL6211" s="26">
        <f t="shared" si="340"/>
        <v>18</v>
      </c>
      <c r="AM6211" s="94" t="str">
        <f t="shared" si="341"/>
        <v>6/18 Log Off</v>
      </c>
      <c r="AN6211" s="172">
        <v>45826.414317129631</v>
      </c>
      <c r="AO6211" s="69" t="s">
        <v>194</v>
      </c>
      <c r="AP6211" s="69" t="s">
        <v>1913</v>
      </c>
      <c r="AQ6211" s="69" t="s">
        <v>194</v>
      </c>
      <c r="AR6211" s="69" t="s">
        <v>1917</v>
      </c>
    </row>
    <row r="6212" spans="36:44" ht="14.4">
      <c r="AJ6212" s="26" t="str">
        <f>VLOOKUP(AQ6212,'user list'!A:B,2,0)</f>
        <v>BPLD</v>
      </c>
      <c r="AK6212" s="26">
        <f t="shared" si="339"/>
        <v>6</v>
      </c>
      <c r="AL6212" s="26">
        <f t="shared" si="340"/>
        <v>18</v>
      </c>
      <c r="AM6212" s="94" t="str">
        <f t="shared" si="341"/>
        <v>6/18 Log In</v>
      </c>
      <c r="AN6212" s="172">
        <v>45826.414375</v>
      </c>
      <c r="AO6212" s="69" t="s">
        <v>194</v>
      </c>
      <c r="AP6212" s="69" t="s">
        <v>1913</v>
      </c>
      <c r="AQ6212" s="69" t="s">
        <v>194</v>
      </c>
      <c r="AR6212" s="69" t="s">
        <v>1916</v>
      </c>
    </row>
    <row r="6213" spans="36:44" ht="14.4">
      <c r="AJ6213" s="26" t="str">
        <f>VLOOKUP(AQ6213,'user list'!A:B,2,0)</f>
        <v>ADAAC</v>
      </c>
      <c r="AK6213" s="26">
        <f t="shared" si="339"/>
        <v>6</v>
      </c>
      <c r="AL6213" s="26">
        <f t="shared" si="340"/>
        <v>18</v>
      </c>
      <c r="AM6213" s="94" t="str">
        <f t="shared" si="341"/>
        <v>6/18 Log In</v>
      </c>
      <c r="AN6213" s="172">
        <v>45826.414490740739</v>
      </c>
      <c r="AO6213" s="69" t="s">
        <v>190</v>
      </c>
      <c r="AP6213" s="69" t="s">
        <v>1913</v>
      </c>
      <c r="AQ6213" s="69" t="s">
        <v>190</v>
      </c>
      <c r="AR6213" s="69" t="s">
        <v>1916</v>
      </c>
    </row>
    <row r="6214" spans="36:44" ht="14.4">
      <c r="AJ6214" s="26" t="str">
        <f>VLOOKUP(AQ6214,'user list'!A:B,2,0)</f>
        <v>SBCDPO</v>
      </c>
      <c r="AK6214" s="26">
        <f t="shared" si="339"/>
        <v>6</v>
      </c>
      <c r="AL6214" s="26">
        <f t="shared" si="340"/>
        <v>18</v>
      </c>
      <c r="AM6214" s="94" t="str">
        <f t="shared" si="341"/>
        <v>6/18 Log Off</v>
      </c>
      <c r="AN6214" s="172">
        <v>45826.416388888887</v>
      </c>
      <c r="AO6214" s="69" t="s">
        <v>271</v>
      </c>
      <c r="AP6214" s="69" t="s">
        <v>1913</v>
      </c>
      <c r="AQ6214" s="69" t="s">
        <v>271</v>
      </c>
      <c r="AR6214" s="69" t="s">
        <v>1917</v>
      </c>
    </row>
    <row r="6215" spans="36:44" ht="14.4">
      <c r="AJ6215" s="26" t="str">
        <f>VLOOKUP(AQ6215,'user list'!A:B,2,0)</f>
        <v>SBCDPO</v>
      </c>
      <c r="AK6215" s="26">
        <f t="shared" si="339"/>
        <v>6</v>
      </c>
      <c r="AL6215" s="26">
        <f t="shared" si="340"/>
        <v>18</v>
      </c>
      <c r="AM6215" s="94" t="str">
        <f t="shared" si="341"/>
        <v>6/18 Log In</v>
      </c>
      <c r="AN6215" s="172">
        <v>45826.416979166665</v>
      </c>
      <c r="AO6215" s="69" t="s">
        <v>271</v>
      </c>
      <c r="AP6215" s="69" t="s">
        <v>1913</v>
      </c>
      <c r="AQ6215" s="69" t="s">
        <v>271</v>
      </c>
      <c r="AR6215" s="69" t="s">
        <v>1916</v>
      </c>
    </row>
    <row r="6216" spans="36:44" ht="14.4">
      <c r="AJ6216" s="26" t="str">
        <f>VLOOKUP(AQ6216,'user list'!A:B,2,0)</f>
        <v>OCM</v>
      </c>
      <c r="AK6216" s="26">
        <f t="shared" si="339"/>
        <v>6</v>
      </c>
      <c r="AL6216" s="26">
        <f t="shared" si="340"/>
        <v>18</v>
      </c>
      <c r="AM6216" s="94" t="str">
        <f t="shared" si="341"/>
        <v>6/18 Log Off</v>
      </c>
      <c r="AN6216" s="172">
        <v>45826.418553240743</v>
      </c>
      <c r="AO6216" s="69" t="s">
        <v>230</v>
      </c>
      <c r="AP6216" s="69" t="s">
        <v>1913</v>
      </c>
      <c r="AQ6216" s="69" t="s">
        <v>230</v>
      </c>
      <c r="AR6216" s="69" t="s">
        <v>1917</v>
      </c>
    </row>
    <row r="6217" spans="36:44" ht="14.4">
      <c r="AJ6217" s="26" t="str">
        <f>VLOOKUP(AQ6217,'user list'!A:B,2,0)</f>
        <v>DBO</v>
      </c>
      <c r="AK6217" s="26">
        <f t="shared" si="339"/>
        <v>6</v>
      </c>
      <c r="AL6217" s="26">
        <f t="shared" si="340"/>
        <v>18</v>
      </c>
      <c r="AM6217" s="94" t="str">
        <f t="shared" si="341"/>
        <v>6/18 Log Off</v>
      </c>
      <c r="AN6217" s="172">
        <v>45826.418634259258</v>
      </c>
      <c r="AO6217" s="69" t="s">
        <v>209</v>
      </c>
      <c r="AP6217" s="69" t="s">
        <v>1913</v>
      </c>
      <c r="AQ6217" s="69" t="s">
        <v>209</v>
      </c>
      <c r="AR6217" s="69" t="s">
        <v>1917</v>
      </c>
    </row>
    <row r="6218" spans="36:44" ht="14.4">
      <c r="AJ6218" s="26" t="str">
        <f>VLOOKUP(AQ6218,'user list'!A:B,2,0)</f>
        <v>DBO</v>
      </c>
      <c r="AK6218" s="26">
        <f t="shared" si="339"/>
        <v>6</v>
      </c>
      <c r="AL6218" s="26">
        <f t="shared" si="340"/>
        <v>18</v>
      </c>
      <c r="AM6218" s="94" t="str">
        <f t="shared" si="341"/>
        <v>6/18 Log In</v>
      </c>
      <c r="AN6218" s="172">
        <v>45826.418888888889</v>
      </c>
      <c r="AO6218" s="69" t="s">
        <v>209</v>
      </c>
      <c r="AP6218" s="69" t="s">
        <v>1913</v>
      </c>
      <c r="AQ6218" s="69" t="s">
        <v>209</v>
      </c>
      <c r="AR6218" s="69" t="s">
        <v>1916</v>
      </c>
    </row>
    <row r="6219" spans="36:44" ht="14.4">
      <c r="AJ6219" s="26" t="str">
        <f>VLOOKUP(AQ6219,'user list'!A:B,2,0)</f>
        <v>DOE</v>
      </c>
      <c r="AK6219" s="26">
        <f t="shared" si="339"/>
        <v>6</v>
      </c>
      <c r="AL6219" s="26">
        <f t="shared" si="340"/>
        <v>18</v>
      </c>
      <c r="AM6219" s="94" t="str">
        <f t="shared" si="341"/>
        <v>6/18 Log Off</v>
      </c>
      <c r="AN6219" s="172">
        <v>45826.421481481484</v>
      </c>
      <c r="AO6219" s="69" t="s">
        <v>211</v>
      </c>
      <c r="AP6219" s="69" t="s">
        <v>1913</v>
      </c>
      <c r="AQ6219" s="69" t="s">
        <v>211</v>
      </c>
      <c r="AR6219" s="69" t="s">
        <v>1917</v>
      </c>
    </row>
    <row r="6220" spans="36:44" ht="14.4">
      <c r="AJ6220" s="26" t="str">
        <f>VLOOKUP(AQ6220,'user list'!A:B,2,0)</f>
        <v>DOE</v>
      </c>
      <c r="AK6220" s="26">
        <f t="shared" si="339"/>
        <v>6</v>
      </c>
      <c r="AL6220" s="26">
        <f t="shared" si="340"/>
        <v>18</v>
      </c>
      <c r="AM6220" s="94" t="str">
        <f t="shared" si="341"/>
        <v>6/18 Log In</v>
      </c>
      <c r="AN6220" s="172">
        <v>45826.421550925923</v>
      </c>
      <c r="AO6220" s="69" t="s">
        <v>211</v>
      </c>
      <c r="AP6220" s="69" t="s">
        <v>1913</v>
      </c>
      <c r="AQ6220" s="69" t="s">
        <v>211</v>
      </c>
      <c r="AR6220" s="69" t="s">
        <v>1916</v>
      </c>
    </row>
    <row r="6221" spans="36:44" ht="14.4">
      <c r="AJ6221" s="26" t="str">
        <f>VLOOKUP(AQ6221,'user list'!A:B,2,0)</f>
        <v>CVD</v>
      </c>
      <c r="AK6221" s="26">
        <f t="shared" si="339"/>
        <v>6</v>
      </c>
      <c r="AL6221" s="26">
        <f t="shared" si="340"/>
        <v>18</v>
      </c>
      <c r="AM6221" s="94" t="str">
        <f t="shared" si="341"/>
        <v>6/18 Log Off</v>
      </c>
      <c r="AN6221" s="172">
        <v>45826.422858796293</v>
      </c>
      <c r="AO6221" s="69" t="s">
        <v>208</v>
      </c>
      <c r="AP6221" s="69" t="s">
        <v>1913</v>
      </c>
      <c r="AQ6221" s="69" t="s">
        <v>208</v>
      </c>
      <c r="AR6221" s="69" t="s">
        <v>1917</v>
      </c>
    </row>
    <row r="6222" spans="36:44" ht="14.4">
      <c r="AJ6222" s="26" t="str">
        <f>VLOOKUP(AQ6222,'user list'!A:B,2,0)</f>
        <v>CVD</v>
      </c>
      <c r="AK6222" s="26">
        <f t="shared" si="339"/>
        <v>6</v>
      </c>
      <c r="AL6222" s="26">
        <f t="shared" si="340"/>
        <v>18</v>
      </c>
      <c r="AM6222" s="94" t="str">
        <f t="shared" si="341"/>
        <v>6/18 Log In</v>
      </c>
      <c r="AN6222" s="172">
        <v>45826.423009259262</v>
      </c>
      <c r="AO6222" s="69" t="s">
        <v>208</v>
      </c>
      <c r="AP6222" s="69" t="s">
        <v>1913</v>
      </c>
      <c r="AQ6222" s="69" t="s">
        <v>208</v>
      </c>
      <c r="AR6222" s="69" t="s">
        <v>1916</v>
      </c>
    </row>
    <row r="6223" spans="36:44" ht="14.4">
      <c r="AJ6223" s="26" t="str">
        <f>VLOOKUP(AQ6223,'user list'!A:B,2,0)</f>
        <v>PDAO</v>
      </c>
      <c r="AK6223" s="26">
        <f t="shared" si="339"/>
        <v>6</v>
      </c>
      <c r="AL6223" s="26">
        <f t="shared" si="340"/>
        <v>18</v>
      </c>
      <c r="AM6223" s="94" t="str">
        <f t="shared" si="341"/>
        <v>6/18 Log In</v>
      </c>
      <c r="AN6223" s="172">
        <v>45826.42386574074</v>
      </c>
      <c r="AO6223" s="69" t="s">
        <v>258</v>
      </c>
      <c r="AP6223" s="69" t="s">
        <v>1913</v>
      </c>
      <c r="AQ6223" s="69" t="s">
        <v>258</v>
      </c>
      <c r="AR6223" s="69" t="s">
        <v>1916</v>
      </c>
    </row>
    <row r="6224" spans="36:44" ht="14.4">
      <c r="AJ6224" s="26" t="str">
        <f>VLOOKUP(AQ6224,'user list'!A:B,2,0)</f>
        <v>OCM</v>
      </c>
      <c r="AK6224" s="26">
        <f t="shared" si="339"/>
        <v>6</v>
      </c>
      <c r="AL6224" s="26">
        <f t="shared" si="340"/>
        <v>18</v>
      </c>
      <c r="AM6224" s="94" t="str">
        <f t="shared" si="341"/>
        <v>6/18 Log In</v>
      </c>
      <c r="AN6224" s="172">
        <v>45826.424016203702</v>
      </c>
      <c r="AO6224" s="69" t="s">
        <v>230</v>
      </c>
      <c r="AP6224" s="69" t="s">
        <v>1913</v>
      </c>
      <c r="AQ6224" s="69" t="s">
        <v>230</v>
      </c>
      <c r="AR6224" s="69" t="s">
        <v>1916</v>
      </c>
    </row>
    <row r="6225" spans="36:44" ht="14.4">
      <c r="AJ6225" s="26" t="str">
        <f>VLOOKUP(AQ6225,'user list'!A:B,2,0)</f>
        <v>ITDD</v>
      </c>
      <c r="AK6225" s="26">
        <f t="shared" si="339"/>
        <v>6</v>
      </c>
      <c r="AL6225" s="26">
        <f t="shared" si="340"/>
        <v>18</v>
      </c>
      <c r="AM6225" s="94" t="str">
        <f t="shared" si="341"/>
        <v>6/18 Log In</v>
      </c>
      <c r="AN6225" s="172">
        <v>45826.424710648149</v>
      </c>
      <c r="AO6225" s="69" t="s">
        <v>219</v>
      </c>
      <c r="AP6225" s="69" t="s">
        <v>1913</v>
      </c>
      <c r="AQ6225" s="69" t="s">
        <v>219</v>
      </c>
      <c r="AR6225" s="69" t="s">
        <v>1916</v>
      </c>
    </row>
    <row r="6226" spans="36:44" ht="14.4">
      <c r="AJ6226" s="26" t="str">
        <f>VLOOKUP(AQ6226,'user list'!A:B,2,0)</f>
        <v>ITDD</v>
      </c>
      <c r="AK6226" s="26">
        <f t="shared" si="339"/>
        <v>6</v>
      </c>
      <c r="AL6226" s="26">
        <f t="shared" si="340"/>
        <v>18</v>
      </c>
      <c r="AM6226" s="94" t="str">
        <f t="shared" si="341"/>
        <v>6/18 Log In</v>
      </c>
      <c r="AN6226" s="172">
        <v>45826.426041666666</v>
      </c>
      <c r="AO6226" s="69" t="s">
        <v>219</v>
      </c>
      <c r="AP6226" s="69" t="s">
        <v>1913</v>
      </c>
      <c r="AQ6226" s="69" t="s">
        <v>219</v>
      </c>
      <c r="AR6226" s="69" t="s">
        <v>1916</v>
      </c>
    </row>
    <row r="6227" spans="36:44" ht="14.4">
      <c r="AJ6227" s="26" t="str">
        <f>VLOOKUP(AQ6227,'user list'!A:B,2,0)</f>
        <v>SSDD</v>
      </c>
      <c r="AK6227" s="26">
        <f t="shared" si="339"/>
        <v>6</v>
      </c>
      <c r="AL6227" s="26">
        <f t="shared" si="340"/>
        <v>18</v>
      </c>
      <c r="AM6227" s="94" t="str">
        <f t="shared" si="341"/>
        <v>6/18 Log Off</v>
      </c>
      <c r="AN6227" s="172">
        <v>45826.426053240742</v>
      </c>
      <c r="AO6227" s="69" t="s">
        <v>273</v>
      </c>
      <c r="AP6227" s="69" t="s">
        <v>1913</v>
      </c>
      <c r="AQ6227" s="69" t="s">
        <v>273</v>
      </c>
      <c r="AR6227" s="69" t="s">
        <v>1917</v>
      </c>
    </row>
    <row r="6228" spans="36:44" ht="14.4">
      <c r="AJ6228" s="26" t="str">
        <f>VLOOKUP(AQ6228,'user list'!A:B,2,0)</f>
        <v>SSDD</v>
      </c>
      <c r="AK6228" s="26">
        <f t="shared" si="339"/>
        <v>6</v>
      </c>
      <c r="AL6228" s="26">
        <f t="shared" si="340"/>
        <v>18</v>
      </c>
      <c r="AM6228" s="94" t="str">
        <f t="shared" si="341"/>
        <v>6/18 Log In</v>
      </c>
      <c r="AN6228" s="172">
        <v>45826.426261574074</v>
      </c>
      <c r="AO6228" s="69" t="s">
        <v>273</v>
      </c>
      <c r="AP6228" s="69" t="s">
        <v>1913</v>
      </c>
      <c r="AQ6228" s="69" t="s">
        <v>273</v>
      </c>
      <c r="AR6228" s="69" t="s">
        <v>1916</v>
      </c>
    </row>
    <row r="6229" spans="36:44" ht="14.4">
      <c r="AJ6229" s="26" t="str">
        <f>VLOOKUP(AQ6229,'user list'!A:B,2,0)</f>
        <v>OCM</v>
      </c>
      <c r="AK6229" s="26">
        <f t="shared" si="339"/>
        <v>6</v>
      </c>
      <c r="AL6229" s="26">
        <f t="shared" si="340"/>
        <v>18</v>
      </c>
      <c r="AM6229" s="94" t="str">
        <f t="shared" si="341"/>
        <v>6/18 Log In</v>
      </c>
      <c r="AN6229" s="172">
        <v>45826.426817129628</v>
      </c>
      <c r="AO6229" s="69" t="s">
        <v>236</v>
      </c>
      <c r="AP6229" s="69" t="s">
        <v>1913</v>
      </c>
      <c r="AQ6229" s="69" t="s">
        <v>236</v>
      </c>
      <c r="AR6229" s="69" t="s">
        <v>1916</v>
      </c>
    </row>
    <row r="6230" spans="36:44" ht="14.4">
      <c r="AJ6230" s="26" t="str">
        <f>VLOOKUP(AQ6230,'user list'!A:B,2,0)</f>
        <v>OCM</v>
      </c>
      <c r="AK6230" s="26">
        <f t="shared" si="339"/>
        <v>6</v>
      </c>
      <c r="AL6230" s="26">
        <f t="shared" si="340"/>
        <v>18</v>
      </c>
      <c r="AM6230" s="94" t="str">
        <f t="shared" si="341"/>
        <v>6/18 Log Off</v>
      </c>
      <c r="AN6230" s="172">
        <v>45826.428263888891</v>
      </c>
      <c r="AO6230" s="69" t="s">
        <v>232</v>
      </c>
      <c r="AP6230" s="69" t="s">
        <v>1913</v>
      </c>
      <c r="AQ6230" s="69" t="s">
        <v>232</v>
      </c>
      <c r="AR6230" s="69" t="s">
        <v>1917</v>
      </c>
    </row>
    <row r="6231" spans="36:44" ht="14.4">
      <c r="AJ6231" s="26" t="str">
        <f>VLOOKUP(AQ6231,'user list'!A:B,2,0)</f>
        <v>PDAD</v>
      </c>
      <c r="AK6231" s="26">
        <f t="shared" si="339"/>
        <v>6</v>
      </c>
      <c r="AL6231" s="26">
        <f t="shared" si="340"/>
        <v>18</v>
      </c>
      <c r="AM6231" s="94" t="str">
        <f t="shared" si="341"/>
        <v>6/18 Log In</v>
      </c>
      <c r="AN6231" s="172">
        <v>45826.42832175926</v>
      </c>
      <c r="AO6231" s="69" t="s">
        <v>257</v>
      </c>
      <c r="AP6231" s="69" t="s">
        <v>1913</v>
      </c>
      <c r="AQ6231" s="69" t="s">
        <v>257</v>
      </c>
      <c r="AR6231" s="69" t="s">
        <v>1916</v>
      </c>
    </row>
    <row r="6232" spans="36:44" ht="14.4">
      <c r="AJ6232" s="26" t="str">
        <f>VLOOKUP(AQ6232,'user list'!A:B,2,0)</f>
        <v>OCM</v>
      </c>
      <c r="AK6232" s="26">
        <f t="shared" si="339"/>
        <v>6</v>
      </c>
      <c r="AL6232" s="26">
        <f t="shared" si="340"/>
        <v>18</v>
      </c>
      <c r="AM6232" s="94" t="str">
        <f t="shared" si="341"/>
        <v>6/18 Log In</v>
      </c>
      <c r="AN6232" s="172">
        <v>45826.428356481483</v>
      </c>
      <c r="AO6232" s="69" t="s">
        <v>232</v>
      </c>
      <c r="AP6232" s="69" t="s">
        <v>1913</v>
      </c>
      <c r="AQ6232" s="69" t="s">
        <v>232</v>
      </c>
      <c r="AR6232" s="69" t="s">
        <v>1916</v>
      </c>
    </row>
    <row r="6233" spans="36:44" ht="14.4">
      <c r="AJ6233" s="26" t="str">
        <f>VLOOKUP(AQ6233,'user list'!A:B,2,0)</f>
        <v>QCEAU</v>
      </c>
      <c r="AK6233" s="26">
        <f t="shared" si="339"/>
        <v>6</v>
      </c>
      <c r="AL6233" s="26">
        <f t="shared" si="340"/>
        <v>18</v>
      </c>
      <c r="AM6233" s="94" t="str">
        <f t="shared" si="341"/>
        <v>6/18 Log In</v>
      </c>
      <c r="AN6233" s="172">
        <v>45826.428460648145</v>
      </c>
      <c r="AO6233" s="69" t="s">
        <v>266</v>
      </c>
      <c r="AP6233" s="69" t="s">
        <v>1913</v>
      </c>
      <c r="AQ6233" s="69" t="s">
        <v>266</v>
      </c>
      <c r="AR6233" s="69" t="s">
        <v>1916</v>
      </c>
    </row>
    <row r="6234" spans="36:44" ht="14.4">
      <c r="AJ6234" s="26" t="str">
        <f>VLOOKUP(AQ6234,'user list'!A:B,2,0)</f>
        <v>CHD</v>
      </c>
      <c r="AK6234" s="26">
        <f t="shared" si="339"/>
        <v>6</v>
      </c>
      <c r="AL6234" s="26">
        <f t="shared" si="340"/>
        <v>18</v>
      </c>
      <c r="AM6234" s="94" t="str">
        <f t="shared" si="341"/>
        <v>6/18 Log Off</v>
      </c>
      <c r="AN6234" s="172">
        <v>45826.428923611114</v>
      </c>
      <c r="AO6234" s="69" t="s">
        <v>203</v>
      </c>
      <c r="AP6234" s="69" t="s">
        <v>1913</v>
      </c>
      <c r="AQ6234" s="69" t="s">
        <v>203</v>
      </c>
      <c r="AR6234" s="69" t="s">
        <v>1917</v>
      </c>
    </row>
    <row r="6235" spans="36:44" ht="14.4">
      <c r="AJ6235" s="26" t="str">
        <f>VLOOKUP(AQ6235,'user list'!A:B,2,0)</f>
        <v>CHD</v>
      </c>
      <c r="AK6235" s="26">
        <f t="shared" si="339"/>
        <v>6</v>
      </c>
      <c r="AL6235" s="26">
        <f t="shared" si="340"/>
        <v>18</v>
      </c>
      <c r="AM6235" s="94" t="str">
        <f t="shared" si="341"/>
        <v>6/18 Log In</v>
      </c>
      <c r="AN6235" s="172">
        <v>45826.429386574076</v>
      </c>
      <c r="AO6235" s="69" t="s">
        <v>203</v>
      </c>
      <c r="AP6235" s="69" t="s">
        <v>1913</v>
      </c>
      <c r="AQ6235" s="69" t="s">
        <v>203</v>
      </c>
      <c r="AR6235" s="69" t="s">
        <v>1916</v>
      </c>
    </row>
    <row r="6236" spans="36:44" ht="14.4">
      <c r="AJ6236" s="26" t="str">
        <f>VLOOKUP(AQ6236,'user list'!A:B,2,0)</f>
        <v>SBCDPO</v>
      </c>
      <c r="AK6236" s="26">
        <f t="shared" si="339"/>
        <v>6</v>
      </c>
      <c r="AL6236" s="26">
        <f t="shared" si="340"/>
        <v>18</v>
      </c>
      <c r="AM6236" s="94" t="str">
        <f t="shared" si="341"/>
        <v>6/18 Log Off</v>
      </c>
      <c r="AN6236" s="172">
        <v>45826.429571759261</v>
      </c>
      <c r="AO6236" s="69" t="s">
        <v>271</v>
      </c>
      <c r="AP6236" s="69" t="s">
        <v>1913</v>
      </c>
      <c r="AQ6236" s="69" t="s">
        <v>271</v>
      </c>
      <c r="AR6236" s="69" t="s">
        <v>1917</v>
      </c>
    </row>
    <row r="6237" spans="36:44" ht="14.4">
      <c r="AJ6237" s="26" t="str">
        <f>VLOOKUP(AQ6237,'user list'!A:B,2,0)</f>
        <v>SBCDPO</v>
      </c>
      <c r="AK6237" s="26">
        <f t="shared" si="339"/>
        <v>6</v>
      </c>
      <c r="AL6237" s="26">
        <f t="shared" si="340"/>
        <v>18</v>
      </c>
      <c r="AM6237" s="94" t="str">
        <f t="shared" si="341"/>
        <v>6/18 Log In</v>
      </c>
      <c r="AN6237" s="172">
        <v>45826.429826388892</v>
      </c>
      <c r="AO6237" s="69" t="s">
        <v>271</v>
      </c>
      <c r="AP6237" s="69" t="s">
        <v>1913</v>
      </c>
      <c r="AQ6237" s="69" t="s">
        <v>271</v>
      </c>
      <c r="AR6237" s="69" t="s">
        <v>1916</v>
      </c>
    </row>
    <row r="6238" spans="36:44" ht="14.4">
      <c r="AJ6238" s="26" t="str">
        <f>VLOOKUP(AQ6238,'user list'!A:B,2,0)</f>
        <v>OCM</v>
      </c>
      <c r="AK6238" s="26">
        <f t="shared" si="339"/>
        <v>6</v>
      </c>
      <c r="AL6238" s="26">
        <f t="shared" si="340"/>
        <v>18</v>
      </c>
      <c r="AM6238" s="94" t="str">
        <f t="shared" si="341"/>
        <v>6/18 Log In</v>
      </c>
      <c r="AN6238" s="172">
        <v>45826.430625000001</v>
      </c>
      <c r="AO6238" s="69" t="s">
        <v>235</v>
      </c>
      <c r="AP6238" s="69" t="s">
        <v>1913</v>
      </c>
      <c r="AQ6238" s="69" t="s">
        <v>235</v>
      </c>
      <c r="AR6238" s="69" t="s">
        <v>1916</v>
      </c>
    </row>
    <row r="6239" spans="36:44" ht="14.4">
      <c r="AJ6239" s="26" t="str">
        <f>VLOOKUP(AQ6239,'user list'!A:B,2,0)</f>
        <v>OCA</v>
      </c>
      <c r="AK6239" s="26">
        <f t="shared" si="339"/>
        <v>6</v>
      </c>
      <c r="AL6239" s="26">
        <f t="shared" si="340"/>
        <v>18</v>
      </c>
      <c r="AM6239" s="94" t="str">
        <f t="shared" si="341"/>
        <v>6/18 Log In</v>
      </c>
      <c r="AN6239" s="172">
        <v>45826.430752314816</v>
      </c>
      <c r="AO6239" s="69" t="s">
        <v>227</v>
      </c>
      <c r="AP6239" s="69" t="s">
        <v>1913</v>
      </c>
      <c r="AQ6239" s="69" t="s">
        <v>227</v>
      </c>
      <c r="AR6239" s="69" t="s">
        <v>1916</v>
      </c>
    </row>
    <row r="6240" spans="36:44" ht="14.4">
      <c r="AJ6240" s="26" t="str">
        <f>VLOOKUP(AQ6240,'user list'!A:B,2,0)</f>
        <v>SPORTS</v>
      </c>
      <c r="AK6240" s="26">
        <f t="shared" si="339"/>
        <v>6</v>
      </c>
      <c r="AL6240" s="26">
        <f t="shared" si="340"/>
        <v>18</v>
      </c>
      <c r="AM6240" s="94" t="str">
        <f t="shared" si="341"/>
        <v>6/18 Log Off</v>
      </c>
      <c r="AN6240" s="172">
        <v>45826.431817129633</v>
      </c>
      <c r="AO6240" s="69" t="s">
        <v>272</v>
      </c>
      <c r="AP6240" s="69" t="s">
        <v>1913</v>
      </c>
      <c r="AQ6240" s="69" t="s">
        <v>272</v>
      </c>
      <c r="AR6240" s="69" t="s">
        <v>1917</v>
      </c>
    </row>
    <row r="6241" spans="36:44" ht="14.4">
      <c r="AJ6241" s="26" t="str">
        <f>VLOOKUP(AQ6241,'user list'!A:B,2,0)</f>
        <v>SPORTS</v>
      </c>
      <c r="AK6241" s="26">
        <f t="shared" si="339"/>
        <v>6</v>
      </c>
      <c r="AL6241" s="26">
        <f t="shared" si="340"/>
        <v>18</v>
      </c>
      <c r="AM6241" s="94" t="str">
        <f t="shared" si="341"/>
        <v>6/18 Log In</v>
      </c>
      <c r="AN6241" s="172">
        <v>45826.431898148148</v>
      </c>
      <c r="AO6241" s="69" t="s">
        <v>272</v>
      </c>
      <c r="AP6241" s="69" t="s">
        <v>1913</v>
      </c>
      <c r="AQ6241" s="69" t="s">
        <v>272</v>
      </c>
      <c r="AR6241" s="69" t="s">
        <v>1916</v>
      </c>
    </row>
    <row r="6242" spans="36:44" ht="14.4">
      <c r="AJ6242" s="26" t="str">
        <f>VLOOKUP(AQ6242,'user list'!A:B,2,0)</f>
        <v>Admin</v>
      </c>
      <c r="AK6242" s="26">
        <f t="shared" si="339"/>
        <v>6</v>
      </c>
      <c r="AL6242" s="26">
        <f t="shared" si="340"/>
        <v>18</v>
      </c>
      <c r="AM6242" s="94" t="str">
        <f t="shared" si="341"/>
        <v>6/18 Log In</v>
      </c>
      <c r="AN6242" s="172">
        <v>45826.432083333333</v>
      </c>
      <c r="AO6242" s="69" t="s">
        <v>186</v>
      </c>
      <c r="AP6242" s="69" t="s">
        <v>1913</v>
      </c>
      <c r="AQ6242" s="69" t="s">
        <v>186</v>
      </c>
      <c r="AR6242" s="69" t="s">
        <v>1916</v>
      </c>
    </row>
    <row r="6243" spans="36:44" ht="14.4">
      <c r="AJ6243" s="26" t="str">
        <f>VLOOKUP(AQ6243,'user list'!A:B,2,0)</f>
        <v>Admin</v>
      </c>
      <c r="AK6243" s="26">
        <f t="shared" ref="AK6243:AK6306" si="342">MONTH(AN6243)</f>
        <v>6</v>
      </c>
      <c r="AL6243" s="26">
        <f t="shared" ref="AL6243:AL6306" si="343">DAY(AN6243)</f>
        <v>18</v>
      </c>
      <c r="AM6243" s="94" t="str">
        <f t="shared" ref="AM6243:AM6306" si="344">AK6243&amp;"/"&amp;AL6243&amp;" "&amp;AR6243</f>
        <v>6/18 Log In</v>
      </c>
      <c r="AN6243" s="172">
        <v>45826.432083333333</v>
      </c>
      <c r="AO6243" s="69" t="s">
        <v>186</v>
      </c>
      <c r="AP6243" s="69" t="s">
        <v>1913</v>
      </c>
      <c r="AQ6243" s="69" t="s">
        <v>186</v>
      </c>
      <c r="AR6243" s="69" t="s">
        <v>1916</v>
      </c>
    </row>
    <row r="6244" spans="36:44" ht="14.4">
      <c r="AJ6244" s="26" t="str">
        <f>VLOOKUP(AQ6244,'user list'!A:B,2,0)</f>
        <v>Admin</v>
      </c>
      <c r="AK6244" s="26">
        <f t="shared" si="342"/>
        <v>6</v>
      </c>
      <c r="AL6244" s="26">
        <f t="shared" si="343"/>
        <v>18</v>
      </c>
      <c r="AM6244" s="94" t="str">
        <f t="shared" si="344"/>
        <v>6/18 Log In</v>
      </c>
      <c r="AN6244" s="172">
        <v>45826.432372685187</v>
      </c>
      <c r="AO6244" s="69" t="s">
        <v>186</v>
      </c>
      <c r="AP6244" s="69" t="s">
        <v>1913</v>
      </c>
      <c r="AQ6244" s="69" t="s">
        <v>186</v>
      </c>
      <c r="AR6244" s="69" t="s">
        <v>1916</v>
      </c>
    </row>
    <row r="6245" spans="36:44" ht="14.4">
      <c r="AJ6245" s="26" t="str">
        <f>VLOOKUP(AQ6245,'user list'!A:B,2,0)</f>
        <v>SPORTS</v>
      </c>
      <c r="AK6245" s="26">
        <f t="shared" si="342"/>
        <v>6</v>
      </c>
      <c r="AL6245" s="26">
        <f t="shared" si="343"/>
        <v>18</v>
      </c>
      <c r="AM6245" s="94" t="str">
        <f t="shared" si="344"/>
        <v>6/18 Log In</v>
      </c>
      <c r="AN6245" s="172">
        <v>45826.433564814812</v>
      </c>
      <c r="AO6245" s="69" t="s">
        <v>272</v>
      </c>
      <c r="AP6245" s="69" t="s">
        <v>1913</v>
      </c>
      <c r="AQ6245" s="69" t="s">
        <v>272</v>
      </c>
      <c r="AR6245" s="69" t="s">
        <v>1916</v>
      </c>
    </row>
    <row r="6246" spans="36:44" ht="14.4">
      <c r="AJ6246" s="26" t="str">
        <f>VLOOKUP(AQ6246,'user list'!A:B,2,0)</f>
        <v>Admin</v>
      </c>
      <c r="AK6246" s="26">
        <f t="shared" si="342"/>
        <v>6</v>
      </c>
      <c r="AL6246" s="26">
        <f t="shared" si="343"/>
        <v>18</v>
      </c>
      <c r="AM6246" s="94" t="str">
        <f t="shared" si="344"/>
        <v>6/18 Log In</v>
      </c>
      <c r="AN6246" s="172">
        <v>45826.433877314812</v>
      </c>
      <c r="AO6246" s="69" t="s">
        <v>186</v>
      </c>
      <c r="AP6246" s="69" t="s">
        <v>1913</v>
      </c>
      <c r="AQ6246" s="69" t="s">
        <v>186</v>
      </c>
      <c r="AR6246" s="69" t="s">
        <v>1916</v>
      </c>
    </row>
    <row r="6247" spans="36:44" ht="14.4">
      <c r="AJ6247" s="26" t="str">
        <f>VLOOKUP(AQ6247,'user list'!A:B,2,0)</f>
        <v>OCA</v>
      </c>
      <c r="AK6247" s="26">
        <f t="shared" si="342"/>
        <v>6</v>
      </c>
      <c r="AL6247" s="26">
        <f t="shared" si="343"/>
        <v>18</v>
      </c>
      <c r="AM6247" s="94" t="str">
        <f t="shared" si="344"/>
        <v>6/18 Log In</v>
      </c>
      <c r="AN6247" s="172">
        <v>45826.436307870368</v>
      </c>
      <c r="AO6247" s="69" t="s">
        <v>228</v>
      </c>
      <c r="AP6247" s="69" t="s">
        <v>1913</v>
      </c>
      <c r="AQ6247" s="69" t="s">
        <v>228</v>
      </c>
      <c r="AR6247" s="69" t="s">
        <v>1916</v>
      </c>
    </row>
    <row r="6248" spans="36:44" ht="14.4">
      <c r="AJ6248" s="26" t="str">
        <f>VLOOKUP(AQ6248,'user list'!A:B,2,0)</f>
        <v>Admin</v>
      </c>
      <c r="AK6248" s="26">
        <f t="shared" si="342"/>
        <v>6</v>
      </c>
      <c r="AL6248" s="26">
        <f t="shared" si="343"/>
        <v>18</v>
      </c>
      <c r="AM6248" s="94" t="str">
        <f t="shared" si="344"/>
        <v>6/18 Log In</v>
      </c>
      <c r="AN6248" s="172">
        <v>45826.436736111114</v>
      </c>
      <c r="AO6248" s="69" t="s">
        <v>186</v>
      </c>
      <c r="AP6248" s="69" t="s">
        <v>1913</v>
      </c>
      <c r="AQ6248" s="69" t="s">
        <v>186</v>
      </c>
      <c r="AR6248" s="69" t="s">
        <v>1916</v>
      </c>
    </row>
    <row r="6249" spans="36:44" ht="14.4">
      <c r="AJ6249" s="26" t="str">
        <f>VLOOKUP(AQ6249,'user list'!A:B,2,0)</f>
        <v>Admin</v>
      </c>
      <c r="AK6249" s="26">
        <f t="shared" si="342"/>
        <v>6</v>
      </c>
      <c r="AL6249" s="26">
        <f t="shared" si="343"/>
        <v>18</v>
      </c>
      <c r="AM6249" s="94" t="str">
        <f t="shared" si="344"/>
        <v>6/18 Log In</v>
      </c>
      <c r="AN6249" s="172">
        <v>45826.436736111114</v>
      </c>
      <c r="AO6249" s="69" t="s">
        <v>186</v>
      </c>
      <c r="AP6249" s="69" t="s">
        <v>1913</v>
      </c>
      <c r="AQ6249" s="69" t="s">
        <v>186</v>
      </c>
      <c r="AR6249" s="69" t="s">
        <v>1916</v>
      </c>
    </row>
    <row r="6250" spans="36:44" ht="14.4">
      <c r="AJ6250" s="26" t="str">
        <f>VLOOKUP(AQ6250,'user list'!A:B,2,0)</f>
        <v>LEDIPO</v>
      </c>
      <c r="AK6250" s="26">
        <f t="shared" si="342"/>
        <v>6</v>
      </c>
      <c r="AL6250" s="26">
        <f t="shared" si="343"/>
        <v>18</v>
      </c>
      <c r="AM6250" s="94" t="str">
        <f t="shared" si="344"/>
        <v>6/18 Log Off</v>
      </c>
      <c r="AN6250" s="172">
        <v>45826.436967592592</v>
      </c>
      <c r="AO6250" s="69" t="s">
        <v>222</v>
      </c>
      <c r="AP6250" s="69" t="s">
        <v>1913</v>
      </c>
      <c r="AQ6250" s="69" t="s">
        <v>222</v>
      </c>
      <c r="AR6250" s="69" t="s">
        <v>1917</v>
      </c>
    </row>
    <row r="6251" spans="36:44" ht="14.4">
      <c r="AJ6251" s="26" t="str">
        <f>VLOOKUP(AQ6251,'user list'!A:B,2,0)</f>
        <v>LEDIPO</v>
      </c>
      <c r="AK6251" s="26">
        <f t="shared" si="342"/>
        <v>6</v>
      </c>
      <c r="AL6251" s="26">
        <f t="shared" si="343"/>
        <v>18</v>
      </c>
      <c r="AM6251" s="94" t="str">
        <f t="shared" si="344"/>
        <v>6/18 Log In</v>
      </c>
      <c r="AN6251" s="172">
        <v>45826.437083333331</v>
      </c>
      <c r="AO6251" s="69" t="s">
        <v>222</v>
      </c>
      <c r="AP6251" s="69" t="s">
        <v>1913</v>
      </c>
      <c r="AQ6251" s="69" t="s">
        <v>222</v>
      </c>
      <c r="AR6251" s="69" t="s">
        <v>1916</v>
      </c>
    </row>
    <row r="6252" spans="36:44" ht="14.4">
      <c r="AJ6252" s="26" t="str">
        <f>VLOOKUP(AQ6252,'user list'!A:B,2,0)</f>
        <v>OCM</v>
      </c>
      <c r="AK6252" s="26">
        <f t="shared" si="342"/>
        <v>6</v>
      </c>
      <c r="AL6252" s="26">
        <f t="shared" si="343"/>
        <v>18</v>
      </c>
      <c r="AM6252" s="94" t="str">
        <f t="shared" si="344"/>
        <v>6/18 Log Off</v>
      </c>
      <c r="AN6252" s="172">
        <v>45826.437118055554</v>
      </c>
      <c r="AO6252" s="69" t="s">
        <v>236</v>
      </c>
      <c r="AP6252" s="69" t="s">
        <v>1913</v>
      </c>
      <c r="AQ6252" s="69" t="s">
        <v>236</v>
      </c>
      <c r="AR6252" s="69" t="s">
        <v>1917</v>
      </c>
    </row>
    <row r="6253" spans="36:44" ht="14.4">
      <c r="AJ6253" s="26" t="str">
        <f>VLOOKUP(AQ6253,'user list'!A:B,2,0)</f>
        <v>MDAD</v>
      </c>
      <c r="AK6253" s="26">
        <f t="shared" si="342"/>
        <v>6</v>
      </c>
      <c r="AL6253" s="26">
        <f t="shared" si="343"/>
        <v>18</v>
      </c>
      <c r="AM6253" s="94" t="str">
        <f t="shared" si="344"/>
        <v>6/18 Log In</v>
      </c>
      <c r="AN6253" s="172">
        <v>45826.43854166667</v>
      </c>
      <c r="AO6253" s="69" t="s">
        <v>223</v>
      </c>
      <c r="AP6253" s="69" t="s">
        <v>1913</v>
      </c>
      <c r="AQ6253" s="69" t="s">
        <v>223</v>
      </c>
      <c r="AR6253" s="69" t="s">
        <v>1916</v>
      </c>
    </row>
    <row r="6254" spans="36:44" ht="14.4">
      <c r="AJ6254" s="26" t="str">
        <f>VLOOKUP(AQ6254,'user list'!A:B,2,0)</f>
        <v>Admin</v>
      </c>
      <c r="AK6254" s="26">
        <f t="shared" si="342"/>
        <v>6</v>
      </c>
      <c r="AL6254" s="26">
        <f t="shared" si="343"/>
        <v>18</v>
      </c>
      <c r="AM6254" s="94" t="str">
        <f t="shared" si="344"/>
        <v>6/18 Log In</v>
      </c>
      <c r="AN6254" s="172">
        <v>45826.438831018517</v>
      </c>
      <c r="AO6254" s="69" t="s">
        <v>186</v>
      </c>
      <c r="AP6254" s="69" t="s">
        <v>1913</v>
      </c>
      <c r="AQ6254" s="69" t="s">
        <v>186</v>
      </c>
      <c r="AR6254" s="69" t="s">
        <v>1916</v>
      </c>
    </row>
    <row r="6255" spans="36:44" ht="14.4">
      <c r="AJ6255" s="26" t="str">
        <f>VLOOKUP(AQ6255,'user list'!A:B,2,0)</f>
        <v>OCM</v>
      </c>
      <c r="AK6255" s="26">
        <f t="shared" si="342"/>
        <v>6</v>
      </c>
      <c r="AL6255" s="26">
        <f t="shared" si="343"/>
        <v>18</v>
      </c>
      <c r="AM6255" s="94" t="str">
        <f t="shared" si="344"/>
        <v>6/18 Log Off</v>
      </c>
      <c r="AN6255" s="172">
        <v>45826.439143518517</v>
      </c>
      <c r="AO6255" s="69" t="s">
        <v>230</v>
      </c>
      <c r="AP6255" s="69" t="s">
        <v>1913</v>
      </c>
      <c r="AQ6255" s="69" t="s">
        <v>230</v>
      </c>
      <c r="AR6255" s="69" t="s">
        <v>1917</v>
      </c>
    </row>
    <row r="6256" spans="36:44" ht="14.4">
      <c r="AJ6256" s="26" t="str">
        <f>VLOOKUP(AQ6256,'user list'!A:B,2,0)</f>
        <v>Admin</v>
      </c>
      <c r="AK6256" s="26">
        <f t="shared" si="342"/>
        <v>6</v>
      </c>
      <c r="AL6256" s="26">
        <f t="shared" si="343"/>
        <v>18</v>
      </c>
      <c r="AM6256" s="94" t="str">
        <f t="shared" si="344"/>
        <v>6/18 Log Off</v>
      </c>
      <c r="AN6256" s="172">
        <v>45826.440034722225</v>
      </c>
      <c r="AO6256" s="69" t="s">
        <v>186</v>
      </c>
      <c r="AP6256" s="69" t="s">
        <v>1913</v>
      </c>
      <c r="AQ6256" s="69" t="s">
        <v>186</v>
      </c>
      <c r="AR6256" s="69" t="s">
        <v>1917</v>
      </c>
    </row>
    <row r="6257" spans="36:44" ht="14.4">
      <c r="AJ6257" s="26" t="str">
        <f>VLOOKUP(AQ6257,'user list'!A:B,2,0)</f>
        <v>CTO</v>
      </c>
      <c r="AK6257" s="26">
        <f t="shared" si="342"/>
        <v>6</v>
      </c>
      <c r="AL6257" s="26">
        <f t="shared" si="343"/>
        <v>18</v>
      </c>
      <c r="AM6257" s="94" t="str">
        <f t="shared" si="344"/>
        <v>6/18 Log Off</v>
      </c>
      <c r="AN6257" s="172">
        <v>45826.440208333333</v>
      </c>
      <c r="AO6257" s="69" t="s">
        <v>207</v>
      </c>
      <c r="AP6257" s="69" t="s">
        <v>1913</v>
      </c>
      <c r="AQ6257" s="69" t="s">
        <v>207</v>
      </c>
      <c r="AR6257" s="69" t="s">
        <v>1917</v>
      </c>
    </row>
    <row r="6258" spans="36:44" ht="14.4">
      <c r="AJ6258" s="26" t="str">
        <f>VLOOKUP(AQ6258,'user list'!A:B,2,0)</f>
        <v>CTO</v>
      </c>
      <c r="AK6258" s="26">
        <f t="shared" si="342"/>
        <v>6</v>
      </c>
      <c r="AL6258" s="26">
        <f t="shared" si="343"/>
        <v>18</v>
      </c>
      <c r="AM6258" s="94" t="str">
        <f t="shared" si="344"/>
        <v>6/18 Log In</v>
      </c>
      <c r="AN6258" s="172">
        <v>45826.440335648149</v>
      </c>
      <c r="AO6258" s="69" t="s">
        <v>207</v>
      </c>
      <c r="AP6258" s="69" t="s">
        <v>1913</v>
      </c>
      <c r="AQ6258" s="69" t="s">
        <v>207</v>
      </c>
      <c r="AR6258" s="69" t="s">
        <v>1916</v>
      </c>
    </row>
    <row r="6259" spans="36:44" ht="14.4">
      <c r="AJ6259" s="26" t="str">
        <f>VLOOKUP(AQ6259,'user list'!A:B,2,0)</f>
        <v>QCPL</v>
      </c>
      <c r="AK6259" s="26">
        <f t="shared" si="342"/>
        <v>6</v>
      </c>
      <c r="AL6259" s="26">
        <f t="shared" si="343"/>
        <v>18</v>
      </c>
      <c r="AM6259" s="94" t="str">
        <f t="shared" si="344"/>
        <v>6/18 Log Off</v>
      </c>
      <c r="AN6259" s="172">
        <v>45826.440925925926</v>
      </c>
      <c r="AO6259" s="69" t="s">
        <v>268</v>
      </c>
      <c r="AP6259" s="69" t="s">
        <v>1913</v>
      </c>
      <c r="AQ6259" s="69" t="s">
        <v>268</v>
      </c>
      <c r="AR6259" s="69" t="s">
        <v>1917</v>
      </c>
    </row>
    <row r="6260" spans="36:44" ht="14.4">
      <c r="AJ6260" s="26" t="str">
        <f>VLOOKUP(AQ6260,'user list'!A:B,2,0)</f>
        <v>ADAAC</v>
      </c>
      <c r="AK6260" s="26">
        <f t="shared" si="342"/>
        <v>6</v>
      </c>
      <c r="AL6260" s="26">
        <f t="shared" si="343"/>
        <v>18</v>
      </c>
      <c r="AM6260" s="94" t="str">
        <f t="shared" si="344"/>
        <v>6/18 Log Off</v>
      </c>
      <c r="AN6260" s="172">
        <v>45826.442847222221</v>
      </c>
      <c r="AO6260" s="69" t="s">
        <v>190</v>
      </c>
      <c r="AP6260" s="69" t="s">
        <v>1913</v>
      </c>
      <c r="AQ6260" s="69" t="s">
        <v>190</v>
      </c>
      <c r="AR6260" s="69" t="s">
        <v>1917</v>
      </c>
    </row>
    <row r="6261" spans="36:44" ht="14.4">
      <c r="AJ6261" s="26" t="str">
        <f>VLOOKUP(AQ6261,'user list'!A:B,2,0)</f>
        <v>DOE</v>
      </c>
      <c r="AK6261" s="26">
        <f t="shared" si="342"/>
        <v>6</v>
      </c>
      <c r="AL6261" s="26">
        <f t="shared" si="343"/>
        <v>18</v>
      </c>
      <c r="AM6261" s="94" t="str">
        <f t="shared" si="344"/>
        <v>6/18 Log Off</v>
      </c>
      <c r="AN6261" s="172">
        <v>45826.444201388891</v>
      </c>
      <c r="AO6261" s="69" t="s">
        <v>211</v>
      </c>
      <c r="AP6261" s="69" t="s">
        <v>1913</v>
      </c>
      <c r="AQ6261" s="69" t="s">
        <v>211</v>
      </c>
      <c r="AR6261" s="69" t="s">
        <v>1917</v>
      </c>
    </row>
    <row r="6262" spans="36:44" ht="14.4">
      <c r="AJ6262" s="26" t="str">
        <f>VLOOKUP(AQ6262,'user list'!A:B,2,0)</f>
        <v>DOE</v>
      </c>
      <c r="AK6262" s="26">
        <f t="shared" si="342"/>
        <v>6</v>
      </c>
      <c r="AL6262" s="26">
        <f t="shared" si="343"/>
        <v>18</v>
      </c>
      <c r="AM6262" s="94" t="str">
        <f t="shared" si="344"/>
        <v>6/18 Log In</v>
      </c>
      <c r="AN6262" s="172">
        <v>45826.444305555553</v>
      </c>
      <c r="AO6262" s="69" t="s">
        <v>211</v>
      </c>
      <c r="AP6262" s="69" t="s">
        <v>1913</v>
      </c>
      <c r="AQ6262" s="69" t="s">
        <v>211</v>
      </c>
      <c r="AR6262" s="69" t="s">
        <v>1916</v>
      </c>
    </row>
    <row r="6263" spans="36:44" ht="14.4">
      <c r="AJ6263" s="26" t="str">
        <f>VLOOKUP(AQ6263,'user list'!A:B,2,0)</f>
        <v>OCM</v>
      </c>
      <c r="AK6263" s="26">
        <f t="shared" si="342"/>
        <v>6</v>
      </c>
      <c r="AL6263" s="26">
        <f t="shared" si="343"/>
        <v>18</v>
      </c>
      <c r="AM6263" s="94" t="str">
        <f t="shared" si="344"/>
        <v>6/18 Log Off</v>
      </c>
      <c r="AN6263" s="172">
        <v>45826.446817129632</v>
      </c>
      <c r="AO6263" s="69" t="s">
        <v>232</v>
      </c>
      <c r="AP6263" s="69" t="s">
        <v>1913</v>
      </c>
      <c r="AQ6263" s="69" t="s">
        <v>232</v>
      </c>
      <c r="AR6263" s="69" t="s">
        <v>1917</v>
      </c>
    </row>
    <row r="6264" spans="36:44" ht="14.4">
      <c r="AJ6264" s="26" t="str">
        <f>VLOOKUP(AQ6264,'user list'!A:B,2,0)</f>
        <v>PDAO</v>
      </c>
      <c r="AK6264" s="26">
        <f t="shared" si="342"/>
        <v>6</v>
      </c>
      <c r="AL6264" s="26">
        <f t="shared" si="343"/>
        <v>18</v>
      </c>
      <c r="AM6264" s="94" t="str">
        <f t="shared" si="344"/>
        <v>6/18 Log In</v>
      </c>
      <c r="AN6264" s="172">
        <v>45826.450752314813</v>
      </c>
      <c r="AO6264" s="69" t="s">
        <v>258</v>
      </c>
      <c r="AP6264" s="69" t="s">
        <v>1913</v>
      </c>
      <c r="AQ6264" s="69" t="s">
        <v>258</v>
      </c>
      <c r="AR6264" s="69" t="s">
        <v>1916</v>
      </c>
    </row>
    <row r="6265" spans="36:44" ht="14.4">
      <c r="AJ6265" s="26" t="str">
        <f>VLOOKUP(AQ6265,'user list'!A:B,2,0)</f>
        <v>SSDD</v>
      </c>
      <c r="AK6265" s="26">
        <f t="shared" si="342"/>
        <v>6</v>
      </c>
      <c r="AL6265" s="26">
        <f t="shared" si="343"/>
        <v>18</v>
      </c>
      <c r="AM6265" s="94" t="str">
        <f t="shared" si="344"/>
        <v>6/18 Log Off</v>
      </c>
      <c r="AN6265" s="172">
        <v>45826.45144675926</v>
      </c>
      <c r="AO6265" s="69" t="s">
        <v>273</v>
      </c>
      <c r="AP6265" s="69" t="s">
        <v>1913</v>
      </c>
      <c r="AQ6265" s="69" t="s">
        <v>273</v>
      </c>
      <c r="AR6265" s="69" t="s">
        <v>1917</v>
      </c>
    </row>
    <row r="6266" spans="36:44" ht="14.4">
      <c r="AJ6266" s="26" t="str">
        <f>VLOOKUP(AQ6266,'user list'!A:B,2,0)</f>
        <v>SSDD</v>
      </c>
      <c r="AK6266" s="26">
        <f t="shared" si="342"/>
        <v>6</v>
      </c>
      <c r="AL6266" s="26">
        <f t="shared" si="343"/>
        <v>18</v>
      </c>
      <c r="AM6266" s="94" t="str">
        <f t="shared" si="344"/>
        <v>6/18 Log In</v>
      </c>
      <c r="AN6266" s="172">
        <v>45826.451574074075</v>
      </c>
      <c r="AO6266" s="69" t="s">
        <v>273</v>
      </c>
      <c r="AP6266" s="69" t="s">
        <v>1913</v>
      </c>
      <c r="AQ6266" s="69" t="s">
        <v>273</v>
      </c>
      <c r="AR6266" s="69" t="s">
        <v>1916</v>
      </c>
    </row>
    <row r="6267" spans="36:44" ht="14.4">
      <c r="AJ6267" s="26" t="str">
        <f>VLOOKUP(AQ6267,'user list'!A:B,2,0)</f>
        <v>DOE</v>
      </c>
      <c r="AK6267" s="26">
        <f t="shared" si="342"/>
        <v>6</v>
      </c>
      <c r="AL6267" s="26">
        <f t="shared" si="343"/>
        <v>18</v>
      </c>
      <c r="AM6267" s="94" t="str">
        <f t="shared" si="344"/>
        <v>6/18 Log Off</v>
      </c>
      <c r="AN6267" s="172">
        <v>45826.452581018515</v>
      </c>
      <c r="AO6267" s="69" t="s">
        <v>211</v>
      </c>
      <c r="AP6267" s="69" t="s">
        <v>1913</v>
      </c>
      <c r="AQ6267" s="69" t="s">
        <v>211</v>
      </c>
      <c r="AR6267" s="69" t="s">
        <v>1917</v>
      </c>
    </row>
    <row r="6268" spans="36:44" ht="14.4">
      <c r="AJ6268" s="26" t="str">
        <f>VLOOKUP(AQ6268,'user list'!A:B,2,0)</f>
        <v>DOE</v>
      </c>
      <c r="AK6268" s="26">
        <f t="shared" si="342"/>
        <v>6</v>
      </c>
      <c r="AL6268" s="26">
        <f t="shared" si="343"/>
        <v>18</v>
      </c>
      <c r="AM6268" s="94" t="str">
        <f t="shared" si="344"/>
        <v>6/18 Log In</v>
      </c>
      <c r="AN6268" s="172">
        <v>45826.452766203707</v>
      </c>
      <c r="AO6268" s="69" t="s">
        <v>211</v>
      </c>
      <c r="AP6268" s="69" t="s">
        <v>1913</v>
      </c>
      <c r="AQ6268" s="69" t="s">
        <v>211</v>
      </c>
      <c r="AR6268" s="69" t="s">
        <v>1916</v>
      </c>
    </row>
    <row r="6269" spans="36:44" ht="14.4">
      <c r="AJ6269" s="26" t="str">
        <f>VLOOKUP(AQ6269,'user list'!A:B,2,0)</f>
        <v>PROC</v>
      </c>
      <c r="AK6269" s="26">
        <f t="shared" si="342"/>
        <v>6</v>
      </c>
      <c r="AL6269" s="26">
        <f t="shared" si="343"/>
        <v>18</v>
      </c>
      <c r="AM6269" s="94" t="str">
        <f t="shared" si="344"/>
        <v>6/18 Log In</v>
      </c>
      <c r="AN6269" s="172">
        <v>45826.454189814816</v>
      </c>
      <c r="AO6269" s="69" t="s">
        <v>261</v>
      </c>
      <c r="AP6269" s="69" t="s">
        <v>1913</v>
      </c>
      <c r="AQ6269" s="69" t="s">
        <v>261</v>
      </c>
      <c r="AR6269" s="69" t="s">
        <v>1916</v>
      </c>
    </row>
    <row r="6270" spans="36:44" ht="14.4">
      <c r="AJ6270" s="26" t="str">
        <f>VLOOKUP(AQ6270,'user list'!A:B,2,0)</f>
        <v>DOE</v>
      </c>
      <c r="AK6270" s="26">
        <f t="shared" si="342"/>
        <v>6</v>
      </c>
      <c r="AL6270" s="26">
        <f t="shared" si="343"/>
        <v>18</v>
      </c>
      <c r="AM6270" s="94" t="str">
        <f t="shared" si="344"/>
        <v>6/18 Log Off</v>
      </c>
      <c r="AN6270" s="172">
        <v>45826.455127314817</v>
      </c>
      <c r="AO6270" s="69" t="s">
        <v>211</v>
      </c>
      <c r="AP6270" s="69" t="s">
        <v>1913</v>
      </c>
      <c r="AQ6270" s="69" t="s">
        <v>211</v>
      </c>
      <c r="AR6270" s="69" t="s">
        <v>1917</v>
      </c>
    </row>
    <row r="6271" spans="36:44" ht="14.4">
      <c r="AJ6271" s="26" t="str">
        <f>VLOOKUP(AQ6271,'user list'!A:B,2,0)</f>
        <v>DOE</v>
      </c>
      <c r="AK6271" s="26">
        <f t="shared" si="342"/>
        <v>6</v>
      </c>
      <c r="AL6271" s="26">
        <f t="shared" si="343"/>
        <v>18</v>
      </c>
      <c r="AM6271" s="94" t="str">
        <f t="shared" si="344"/>
        <v>6/18 Log In</v>
      </c>
      <c r="AN6271" s="172">
        <v>45826.455185185187</v>
      </c>
      <c r="AO6271" s="69" t="s">
        <v>211</v>
      </c>
      <c r="AP6271" s="69" t="s">
        <v>1913</v>
      </c>
      <c r="AQ6271" s="69" t="s">
        <v>211</v>
      </c>
      <c r="AR6271" s="69" t="s">
        <v>1916</v>
      </c>
    </row>
    <row r="6272" spans="36:44" ht="14.4">
      <c r="AJ6272" s="26" t="str">
        <f>VLOOKUP(AQ6272,'user list'!A:B,2,0)</f>
        <v>HCDRD</v>
      </c>
      <c r="AK6272" s="26">
        <f t="shared" si="342"/>
        <v>6</v>
      </c>
      <c r="AL6272" s="26">
        <f t="shared" si="343"/>
        <v>18</v>
      </c>
      <c r="AM6272" s="94" t="str">
        <f t="shared" si="344"/>
        <v>6/18 Log Off</v>
      </c>
      <c r="AN6272" s="172">
        <v>45826.455370370371</v>
      </c>
      <c r="AO6272" s="69" t="s">
        <v>216</v>
      </c>
      <c r="AP6272" s="69" t="s">
        <v>1913</v>
      </c>
      <c r="AQ6272" s="69" t="s">
        <v>216</v>
      </c>
      <c r="AR6272" s="69" t="s">
        <v>1917</v>
      </c>
    </row>
    <row r="6273" spans="36:44" ht="14.4">
      <c r="AJ6273" s="26" t="str">
        <f>VLOOKUP(AQ6273,'user list'!A:B,2,0)</f>
        <v>HCDRD</v>
      </c>
      <c r="AK6273" s="26">
        <f t="shared" si="342"/>
        <v>6</v>
      </c>
      <c r="AL6273" s="26">
        <f t="shared" si="343"/>
        <v>18</v>
      </c>
      <c r="AM6273" s="94" t="str">
        <f t="shared" si="344"/>
        <v>6/18 Log In</v>
      </c>
      <c r="AN6273" s="172">
        <v>45826.455428240741</v>
      </c>
      <c r="AO6273" s="69" t="s">
        <v>216</v>
      </c>
      <c r="AP6273" s="69" t="s">
        <v>1913</v>
      </c>
      <c r="AQ6273" s="69" t="s">
        <v>216</v>
      </c>
      <c r="AR6273" s="69" t="s">
        <v>1916</v>
      </c>
    </row>
    <row r="6274" spans="36:44" ht="14.4">
      <c r="AJ6274" s="26" t="str">
        <f>VLOOKUP(AQ6274,'user list'!A:B,2,0)</f>
        <v>ITDD</v>
      </c>
      <c r="AK6274" s="26">
        <f t="shared" si="342"/>
        <v>6</v>
      </c>
      <c r="AL6274" s="26">
        <f t="shared" si="343"/>
        <v>18</v>
      </c>
      <c r="AM6274" s="94" t="str">
        <f t="shared" si="344"/>
        <v>6/18 Log Off</v>
      </c>
      <c r="AN6274" s="172">
        <v>45826.456064814818</v>
      </c>
      <c r="AO6274" s="69" t="s">
        <v>219</v>
      </c>
      <c r="AP6274" s="69" t="s">
        <v>1913</v>
      </c>
      <c r="AQ6274" s="69" t="s">
        <v>219</v>
      </c>
      <c r="AR6274" s="69" t="s">
        <v>1917</v>
      </c>
    </row>
    <row r="6275" spans="36:44" ht="14.4">
      <c r="AJ6275" s="26" t="str">
        <f>VLOOKUP(AQ6275,'user list'!A:B,2,0)</f>
        <v>MDAD</v>
      </c>
      <c r="AK6275" s="26">
        <f t="shared" si="342"/>
        <v>6</v>
      </c>
      <c r="AL6275" s="26">
        <f t="shared" si="343"/>
        <v>18</v>
      </c>
      <c r="AM6275" s="94" t="str">
        <f t="shared" si="344"/>
        <v>6/18 Log Off</v>
      </c>
      <c r="AN6275" s="172">
        <v>45826.456909722219</v>
      </c>
      <c r="AO6275" s="69" t="s">
        <v>223</v>
      </c>
      <c r="AP6275" s="69" t="s">
        <v>1913</v>
      </c>
      <c r="AQ6275" s="69" t="s">
        <v>223</v>
      </c>
      <c r="AR6275" s="69" t="s">
        <v>1917</v>
      </c>
    </row>
    <row r="6276" spans="36:44" ht="14.4">
      <c r="AJ6276" s="26" t="str">
        <f>VLOOKUP(AQ6276,'user list'!A:B,2,0)</f>
        <v>MDAD</v>
      </c>
      <c r="AK6276" s="26">
        <f t="shared" si="342"/>
        <v>6</v>
      </c>
      <c r="AL6276" s="26">
        <f t="shared" si="343"/>
        <v>18</v>
      </c>
      <c r="AM6276" s="94" t="str">
        <f t="shared" si="344"/>
        <v>6/18 Log In</v>
      </c>
      <c r="AN6276" s="172">
        <v>45826.457060185188</v>
      </c>
      <c r="AO6276" s="69" t="s">
        <v>223</v>
      </c>
      <c r="AP6276" s="69" t="s">
        <v>1913</v>
      </c>
      <c r="AQ6276" s="69" t="s">
        <v>223</v>
      </c>
      <c r="AR6276" s="69" t="s">
        <v>1916</v>
      </c>
    </row>
    <row r="6277" spans="36:44" ht="14.4">
      <c r="AJ6277" s="26" t="str">
        <f>VLOOKUP(AQ6277,'user list'!A:B,2,0)</f>
        <v>CTO</v>
      </c>
      <c r="AK6277" s="26">
        <f t="shared" si="342"/>
        <v>6</v>
      </c>
      <c r="AL6277" s="26">
        <f t="shared" si="343"/>
        <v>18</v>
      </c>
      <c r="AM6277" s="94" t="str">
        <f t="shared" si="344"/>
        <v>6/18 Log Off</v>
      </c>
      <c r="AN6277" s="172">
        <v>45826.45753472222</v>
      </c>
      <c r="AO6277" s="69" t="s">
        <v>207</v>
      </c>
      <c r="AP6277" s="69" t="s">
        <v>1913</v>
      </c>
      <c r="AQ6277" s="69" t="s">
        <v>207</v>
      </c>
      <c r="AR6277" s="69" t="s">
        <v>1917</v>
      </c>
    </row>
    <row r="6278" spans="36:44" ht="14.4">
      <c r="AJ6278" s="26" t="str">
        <f>VLOOKUP(AQ6278,'user list'!A:B,2,0)</f>
        <v>CTO</v>
      </c>
      <c r="AK6278" s="26">
        <f t="shared" si="342"/>
        <v>6</v>
      </c>
      <c r="AL6278" s="26">
        <f t="shared" si="343"/>
        <v>18</v>
      </c>
      <c r="AM6278" s="94" t="str">
        <f t="shared" si="344"/>
        <v>6/18 Log In</v>
      </c>
      <c r="AN6278" s="172">
        <v>45826.457627314812</v>
      </c>
      <c r="AO6278" s="69" t="s">
        <v>207</v>
      </c>
      <c r="AP6278" s="69" t="s">
        <v>1913</v>
      </c>
      <c r="AQ6278" s="69" t="s">
        <v>207</v>
      </c>
      <c r="AR6278" s="69" t="s">
        <v>1916</v>
      </c>
    </row>
    <row r="6279" spans="36:44" ht="14.4">
      <c r="AJ6279" s="26" t="str">
        <f>VLOOKUP(AQ6279,'user list'!A:B,2,0)</f>
        <v>ITDD</v>
      </c>
      <c r="AK6279" s="26">
        <f t="shared" si="342"/>
        <v>6</v>
      </c>
      <c r="AL6279" s="26">
        <f t="shared" si="343"/>
        <v>18</v>
      </c>
      <c r="AM6279" s="94" t="str">
        <f t="shared" si="344"/>
        <v>6/18 Log In</v>
      </c>
      <c r="AN6279" s="172">
        <v>45826.458020833335</v>
      </c>
      <c r="AO6279" s="69" t="s">
        <v>219</v>
      </c>
      <c r="AP6279" s="69" t="s">
        <v>1913</v>
      </c>
      <c r="AQ6279" s="69" t="s">
        <v>219</v>
      </c>
      <c r="AR6279" s="69" t="s">
        <v>1916</v>
      </c>
    </row>
    <row r="6280" spans="36:44" ht="14.4">
      <c r="AJ6280" s="26" t="str">
        <f>VLOOKUP(AQ6280,'user list'!A:B,2,0)</f>
        <v>BPLD</v>
      </c>
      <c r="AK6280" s="26">
        <f t="shared" si="342"/>
        <v>6</v>
      </c>
      <c r="AL6280" s="26">
        <f t="shared" si="343"/>
        <v>18</v>
      </c>
      <c r="AM6280" s="94" t="str">
        <f t="shared" si="344"/>
        <v>6/18 Log Off</v>
      </c>
      <c r="AN6280" s="172">
        <v>45826.458032407405</v>
      </c>
      <c r="AO6280" s="69" t="s">
        <v>194</v>
      </c>
      <c r="AP6280" s="69" t="s">
        <v>1913</v>
      </c>
      <c r="AQ6280" s="69" t="s">
        <v>194</v>
      </c>
      <c r="AR6280" s="69" t="s">
        <v>1917</v>
      </c>
    </row>
    <row r="6281" spans="36:44" ht="14.4">
      <c r="AJ6281" s="26" t="str">
        <f>VLOOKUP(AQ6281,'user list'!A:B,2,0)</f>
        <v>BPLD</v>
      </c>
      <c r="AK6281" s="26">
        <f t="shared" si="342"/>
        <v>6</v>
      </c>
      <c r="AL6281" s="26">
        <f t="shared" si="343"/>
        <v>18</v>
      </c>
      <c r="AM6281" s="94" t="str">
        <f t="shared" si="344"/>
        <v>6/18 Log In</v>
      </c>
      <c r="AN6281" s="172">
        <v>45826.458090277774</v>
      </c>
      <c r="AO6281" s="69" t="s">
        <v>194</v>
      </c>
      <c r="AP6281" s="69" t="s">
        <v>1913</v>
      </c>
      <c r="AQ6281" s="69" t="s">
        <v>194</v>
      </c>
      <c r="AR6281" s="69" t="s">
        <v>1916</v>
      </c>
    </row>
    <row r="6282" spans="36:44" ht="14.4">
      <c r="AJ6282" s="26" t="str">
        <f>VLOOKUP(AQ6282,'user list'!A:B,2,0)</f>
        <v>ITDD</v>
      </c>
      <c r="AK6282" s="26">
        <f t="shared" si="342"/>
        <v>6</v>
      </c>
      <c r="AL6282" s="26">
        <f t="shared" si="343"/>
        <v>18</v>
      </c>
      <c r="AM6282" s="94" t="str">
        <f t="shared" si="344"/>
        <v>6/18 Log Off</v>
      </c>
      <c r="AN6282" s="172">
        <v>45826.459143518521</v>
      </c>
      <c r="AO6282" s="69" t="s">
        <v>219</v>
      </c>
      <c r="AP6282" s="69" t="s">
        <v>1913</v>
      </c>
      <c r="AQ6282" s="69" t="s">
        <v>219</v>
      </c>
      <c r="AR6282" s="69" t="s">
        <v>1917</v>
      </c>
    </row>
    <row r="6283" spans="36:44" ht="14.4">
      <c r="AJ6283" s="26" t="str">
        <f>VLOOKUP(AQ6283,'user list'!A:B,2,0)</f>
        <v>ITDD</v>
      </c>
      <c r="AK6283" s="26">
        <f t="shared" si="342"/>
        <v>6</v>
      </c>
      <c r="AL6283" s="26">
        <f t="shared" si="343"/>
        <v>18</v>
      </c>
      <c r="AM6283" s="94" t="str">
        <f t="shared" si="344"/>
        <v>6/18 Log In</v>
      </c>
      <c r="AN6283" s="172">
        <v>45826.459189814814</v>
      </c>
      <c r="AO6283" s="69" t="s">
        <v>219</v>
      </c>
      <c r="AP6283" s="69" t="s">
        <v>1913</v>
      </c>
      <c r="AQ6283" s="69" t="s">
        <v>219</v>
      </c>
      <c r="AR6283" s="69" t="s">
        <v>1916</v>
      </c>
    </row>
    <row r="6284" spans="36:44" ht="14.4">
      <c r="AJ6284" s="26" t="str">
        <f>VLOOKUP(AQ6284,'user list'!A:B,2,0)</f>
        <v>ITDD</v>
      </c>
      <c r="AK6284" s="26">
        <f t="shared" si="342"/>
        <v>6</v>
      </c>
      <c r="AL6284" s="26">
        <f t="shared" si="343"/>
        <v>18</v>
      </c>
      <c r="AM6284" s="94" t="str">
        <f t="shared" si="344"/>
        <v>6/18 Log Off</v>
      </c>
      <c r="AN6284" s="172">
        <v>45826.459907407407</v>
      </c>
      <c r="AO6284" s="69" t="s">
        <v>219</v>
      </c>
      <c r="AP6284" s="69" t="s">
        <v>1913</v>
      </c>
      <c r="AQ6284" s="69" t="s">
        <v>219</v>
      </c>
      <c r="AR6284" s="69" t="s">
        <v>1917</v>
      </c>
    </row>
    <row r="6285" spans="36:44" ht="14.4">
      <c r="AJ6285" s="26" t="str">
        <f>VLOOKUP(AQ6285,'user list'!A:B,2,0)</f>
        <v>ZAU</v>
      </c>
      <c r="AK6285" s="26">
        <f t="shared" si="342"/>
        <v>6</v>
      </c>
      <c r="AL6285" s="26">
        <f t="shared" si="343"/>
        <v>18</v>
      </c>
      <c r="AM6285" s="94" t="str">
        <f t="shared" si="344"/>
        <v>6/18 Log In</v>
      </c>
      <c r="AN6285" s="172">
        <v>45826.460092592592</v>
      </c>
      <c r="AO6285" s="69" t="s">
        <v>275</v>
      </c>
      <c r="AP6285" s="69" t="s">
        <v>1913</v>
      </c>
      <c r="AQ6285" s="69" t="s">
        <v>275</v>
      </c>
      <c r="AR6285" s="69" t="s">
        <v>1916</v>
      </c>
    </row>
    <row r="6286" spans="36:44" ht="14.4">
      <c r="AJ6286" s="26" t="str">
        <f>VLOOKUP(AQ6286,'user list'!A:B,2,0)</f>
        <v>ZAU</v>
      </c>
      <c r="AK6286" s="26">
        <f t="shared" si="342"/>
        <v>6</v>
      </c>
      <c r="AL6286" s="26">
        <f t="shared" si="343"/>
        <v>18</v>
      </c>
      <c r="AM6286" s="94" t="str">
        <f t="shared" si="344"/>
        <v>6/18 Log Off</v>
      </c>
      <c r="AN6286" s="172">
        <v>45826.461053240739</v>
      </c>
      <c r="AO6286" s="69" t="s">
        <v>275</v>
      </c>
      <c r="AP6286" s="69" t="s">
        <v>1913</v>
      </c>
      <c r="AQ6286" s="69" t="s">
        <v>275</v>
      </c>
      <c r="AR6286" s="69" t="s">
        <v>1917</v>
      </c>
    </row>
    <row r="6287" spans="36:44" ht="14.4">
      <c r="AJ6287" s="26" t="str">
        <f>VLOOKUP(AQ6287,'user list'!A:B,2,0)</f>
        <v>ITDD</v>
      </c>
      <c r="AK6287" s="26">
        <f t="shared" si="342"/>
        <v>6</v>
      </c>
      <c r="AL6287" s="26">
        <f t="shared" si="343"/>
        <v>18</v>
      </c>
      <c r="AM6287" s="94" t="str">
        <f t="shared" si="344"/>
        <v>6/18 Log In</v>
      </c>
      <c r="AN6287" s="172">
        <v>45826.461122685185</v>
      </c>
      <c r="AO6287" s="69" t="s">
        <v>219</v>
      </c>
      <c r="AP6287" s="69" t="s">
        <v>1913</v>
      </c>
      <c r="AQ6287" s="69" t="s">
        <v>219</v>
      </c>
      <c r="AR6287" s="69" t="s">
        <v>1916</v>
      </c>
    </row>
    <row r="6288" spans="36:44" ht="14.4">
      <c r="AJ6288" s="26" t="str">
        <f>VLOOKUP(AQ6288,'user list'!A:B,2,0)</f>
        <v>PDAD</v>
      </c>
      <c r="AK6288" s="26">
        <f t="shared" si="342"/>
        <v>6</v>
      </c>
      <c r="AL6288" s="26">
        <f t="shared" si="343"/>
        <v>18</v>
      </c>
      <c r="AM6288" s="94" t="str">
        <f t="shared" si="344"/>
        <v>6/18 Log Off</v>
      </c>
      <c r="AN6288" s="172">
        <v>45826.462789351855</v>
      </c>
      <c r="AO6288" s="69" t="s">
        <v>257</v>
      </c>
      <c r="AP6288" s="69" t="s">
        <v>1913</v>
      </c>
      <c r="AQ6288" s="69" t="s">
        <v>257</v>
      </c>
      <c r="AR6288" s="69" t="s">
        <v>1917</v>
      </c>
    </row>
    <row r="6289" spans="36:44" ht="14.4">
      <c r="AJ6289" s="26" t="str">
        <f>VLOOKUP(AQ6289,'user list'!A:B,2,0)</f>
        <v>OCAs</v>
      </c>
      <c r="AK6289" s="26">
        <f t="shared" si="342"/>
        <v>6</v>
      </c>
      <c r="AL6289" s="26">
        <f t="shared" si="343"/>
        <v>18</v>
      </c>
      <c r="AM6289" s="94" t="str">
        <f t="shared" si="344"/>
        <v>6/18 Log Off</v>
      </c>
      <c r="AN6289" s="172">
        <v>45826.464189814818</v>
      </c>
      <c r="AO6289" s="69" t="s">
        <v>279</v>
      </c>
      <c r="AP6289" s="69" t="s">
        <v>1913</v>
      </c>
      <c r="AQ6289" s="69" t="s">
        <v>279</v>
      </c>
      <c r="AR6289" s="69" t="s">
        <v>1917</v>
      </c>
    </row>
    <row r="6290" spans="36:44" ht="14.4">
      <c r="AJ6290" s="26" t="str">
        <f>VLOOKUP(AQ6290,'user list'!A:B,2,0)</f>
        <v>PDAO</v>
      </c>
      <c r="AK6290" s="26">
        <f t="shared" si="342"/>
        <v>6</v>
      </c>
      <c r="AL6290" s="26">
        <f t="shared" si="343"/>
        <v>18</v>
      </c>
      <c r="AM6290" s="94" t="str">
        <f t="shared" si="344"/>
        <v>6/18 Log In</v>
      </c>
      <c r="AN6290" s="172">
        <v>45826.46435185185</v>
      </c>
      <c r="AO6290" s="69" t="s">
        <v>258</v>
      </c>
      <c r="AP6290" s="69" t="s">
        <v>1913</v>
      </c>
      <c r="AQ6290" s="69" t="s">
        <v>258</v>
      </c>
      <c r="AR6290" s="69" t="s">
        <v>1916</v>
      </c>
    </row>
    <row r="6291" spans="36:44" ht="14.4">
      <c r="AJ6291" s="26" t="str">
        <f>VLOOKUP(AQ6291,'user list'!A:B,2,0)</f>
        <v>OCAs</v>
      </c>
      <c r="AK6291" s="26">
        <f t="shared" si="342"/>
        <v>6</v>
      </c>
      <c r="AL6291" s="26">
        <f t="shared" si="343"/>
        <v>18</v>
      </c>
      <c r="AM6291" s="94" t="str">
        <f t="shared" si="344"/>
        <v>6/18 Log In</v>
      </c>
      <c r="AN6291" s="172">
        <v>45826.464409722219</v>
      </c>
      <c r="AO6291" s="69" t="s">
        <v>279</v>
      </c>
      <c r="AP6291" s="69" t="s">
        <v>1913</v>
      </c>
      <c r="AQ6291" s="69" t="s">
        <v>279</v>
      </c>
      <c r="AR6291" s="69" t="s">
        <v>1916</v>
      </c>
    </row>
    <row r="6292" spans="36:44" ht="14.4">
      <c r="AJ6292" s="26" t="str">
        <f>VLOOKUP(AQ6292,'user list'!A:B,2,0)</f>
        <v>CVD</v>
      </c>
      <c r="AK6292" s="26">
        <f t="shared" si="342"/>
        <v>6</v>
      </c>
      <c r="AL6292" s="26">
        <f t="shared" si="343"/>
        <v>18</v>
      </c>
      <c r="AM6292" s="94" t="str">
        <f t="shared" si="344"/>
        <v>6/18 Log Off</v>
      </c>
      <c r="AN6292" s="172">
        <v>45826.465289351851</v>
      </c>
      <c r="AO6292" s="69" t="s">
        <v>208</v>
      </c>
      <c r="AP6292" s="69" t="s">
        <v>1913</v>
      </c>
      <c r="AQ6292" s="69" t="s">
        <v>208</v>
      </c>
      <c r="AR6292" s="69" t="s">
        <v>1917</v>
      </c>
    </row>
    <row r="6293" spans="36:44" ht="14.4">
      <c r="AJ6293" s="26" t="str">
        <f>VLOOKUP(AQ6293,'user list'!A:B,2,0)</f>
        <v>CVD</v>
      </c>
      <c r="AK6293" s="26">
        <f t="shared" si="342"/>
        <v>6</v>
      </c>
      <c r="AL6293" s="26">
        <f t="shared" si="343"/>
        <v>18</v>
      </c>
      <c r="AM6293" s="94" t="str">
        <f t="shared" si="344"/>
        <v>6/18 Log In</v>
      </c>
      <c r="AN6293" s="172">
        <v>45826.465671296297</v>
      </c>
      <c r="AO6293" s="69" t="s">
        <v>208</v>
      </c>
      <c r="AP6293" s="69" t="s">
        <v>1913</v>
      </c>
      <c r="AQ6293" s="69" t="s">
        <v>208</v>
      </c>
      <c r="AR6293" s="69" t="s">
        <v>1916</v>
      </c>
    </row>
    <row r="6294" spans="36:44" ht="14.4">
      <c r="AJ6294" s="26" t="str">
        <f>VLOOKUP(AQ6294,'user list'!A:B,2,0)</f>
        <v>OCM</v>
      </c>
      <c r="AK6294" s="26">
        <f t="shared" si="342"/>
        <v>6</v>
      </c>
      <c r="AL6294" s="26">
        <f t="shared" si="343"/>
        <v>18</v>
      </c>
      <c r="AM6294" s="94" t="str">
        <f t="shared" si="344"/>
        <v>6/18 Log In</v>
      </c>
      <c r="AN6294" s="172">
        <v>45826.468599537038</v>
      </c>
      <c r="AO6294" s="69" t="s">
        <v>230</v>
      </c>
      <c r="AP6294" s="69" t="s">
        <v>1913</v>
      </c>
      <c r="AQ6294" s="69" t="s">
        <v>230</v>
      </c>
      <c r="AR6294" s="69" t="s">
        <v>1916</v>
      </c>
    </row>
    <row r="6295" spans="36:44" ht="14.4">
      <c r="AJ6295" s="26" t="str">
        <f>VLOOKUP(AQ6295,'user list'!A:B,2,0)</f>
        <v>CHD</v>
      </c>
      <c r="AK6295" s="26">
        <f t="shared" si="342"/>
        <v>6</v>
      </c>
      <c r="AL6295" s="26">
        <f t="shared" si="343"/>
        <v>18</v>
      </c>
      <c r="AM6295" s="94" t="str">
        <f t="shared" si="344"/>
        <v>6/18 Log Off</v>
      </c>
      <c r="AN6295" s="172">
        <v>45826.472141203703</v>
      </c>
      <c r="AO6295" s="69" t="s">
        <v>203</v>
      </c>
      <c r="AP6295" s="69" t="s">
        <v>1913</v>
      </c>
      <c r="AQ6295" s="69" t="s">
        <v>203</v>
      </c>
      <c r="AR6295" s="69" t="s">
        <v>1917</v>
      </c>
    </row>
    <row r="6296" spans="36:44" ht="14.4">
      <c r="AJ6296" s="26" t="str">
        <f>VLOOKUP(AQ6296,'user list'!A:B,2,0)</f>
        <v>CGSD</v>
      </c>
      <c r="AK6296" s="26">
        <f t="shared" si="342"/>
        <v>6</v>
      </c>
      <c r="AL6296" s="26">
        <f t="shared" si="343"/>
        <v>18</v>
      </c>
      <c r="AM6296" s="94" t="str">
        <f t="shared" si="344"/>
        <v>6/18 Log Off</v>
      </c>
      <c r="AN6296" s="172">
        <v>45826.472824074073</v>
      </c>
      <c r="AO6296" s="69" t="s">
        <v>200</v>
      </c>
      <c r="AP6296" s="69" t="s">
        <v>1913</v>
      </c>
      <c r="AQ6296" s="69" t="s">
        <v>200</v>
      </c>
      <c r="AR6296" s="69" t="s">
        <v>1917</v>
      </c>
    </row>
    <row r="6297" spans="36:44" ht="14.4">
      <c r="AJ6297" s="26" t="str">
        <f>VLOOKUP(AQ6297,'user list'!A:B,2,0)</f>
        <v>CGSD</v>
      </c>
      <c r="AK6297" s="26">
        <f t="shared" si="342"/>
        <v>6</v>
      </c>
      <c r="AL6297" s="26">
        <f t="shared" si="343"/>
        <v>18</v>
      </c>
      <c r="AM6297" s="94" t="str">
        <f t="shared" si="344"/>
        <v>6/18 Log In</v>
      </c>
      <c r="AN6297" s="172">
        <v>45826.472986111112</v>
      </c>
      <c r="AO6297" s="69" t="s">
        <v>200</v>
      </c>
      <c r="AP6297" s="69" t="s">
        <v>1913</v>
      </c>
      <c r="AQ6297" s="69" t="s">
        <v>200</v>
      </c>
      <c r="AR6297" s="69" t="s">
        <v>1916</v>
      </c>
    </row>
    <row r="6298" spans="36:44" ht="14.4">
      <c r="AJ6298" s="26" t="str">
        <f>VLOOKUP(AQ6298,'user list'!A:B,2,0)</f>
        <v>CHD</v>
      </c>
      <c r="AK6298" s="26">
        <f t="shared" si="342"/>
        <v>6</v>
      </c>
      <c r="AL6298" s="26">
        <f t="shared" si="343"/>
        <v>18</v>
      </c>
      <c r="AM6298" s="94" t="str">
        <f t="shared" si="344"/>
        <v>6/18 Log In</v>
      </c>
      <c r="AN6298" s="172">
        <v>45826.473229166666</v>
      </c>
      <c r="AO6298" s="69" t="s">
        <v>203</v>
      </c>
      <c r="AP6298" s="69" t="s">
        <v>1913</v>
      </c>
      <c r="AQ6298" s="69" t="s">
        <v>203</v>
      </c>
      <c r="AR6298" s="69" t="s">
        <v>1916</v>
      </c>
    </row>
    <row r="6299" spans="36:44" ht="14.4">
      <c r="AJ6299" s="26" t="str">
        <f>VLOOKUP(AQ6299,'user list'!A:B,2,0)</f>
        <v>ADAAC</v>
      </c>
      <c r="AK6299" s="26">
        <f t="shared" si="342"/>
        <v>6</v>
      </c>
      <c r="AL6299" s="26">
        <f t="shared" si="343"/>
        <v>18</v>
      </c>
      <c r="AM6299" s="94" t="str">
        <f t="shared" si="344"/>
        <v>6/18 Log In</v>
      </c>
      <c r="AN6299" s="172">
        <v>45826.474432870367</v>
      </c>
      <c r="AO6299" s="69" t="s">
        <v>190</v>
      </c>
      <c r="AP6299" s="69" t="s">
        <v>1913</v>
      </c>
      <c r="AQ6299" s="69" t="s">
        <v>190</v>
      </c>
      <c r="AR6299" s="69" t="s">
        <v>1916</v>
      </c>
    </row>
    <row r="6300" spans="36:44" ht="14.4">
      <c r="AJ6300" s="26" t="str">
        <f>VLOOKUP(AQ6300,'user list'!A:B,2,0)</f>
        <v>OCAs</v>
      </c>
      <c r="AK6300" s="26">
        <f t="shared" si="342"/>
        <v>6</v>
      </c>
      <c r="AL6300" s="26">
        <f t="shared" si="343"/>
        <v>18</v>
      </c>
      <c r="AM6300" s="94" t="str">
        <f t="shared" si="344"/>
        <v>6/18 Log Off</v>
      </c>
      <c r="AN6300" s="172">
        <v>45826.475497685184</v>
      </c>
      <c r="AO6300" s="69" t="s">
        <v>279</v>
      </c>
      <c r="AP6300" s="69" t="s">
        <v>1913</v>
      </c>
      <c r="AQ6300" s="69" t="s">
        <v>279</v>
      </c>
      <c r="AR6300" s="69" t="s">
        <v>1917</v>
      </c>
    </row>
    <row r="6301" spans="36:44" ht="14.4">
      <c r="AJ6301" s="26" t="str">
        <f>VLOOKUP(AQ6301,'user list'!A:B,2,0)</f>
        <v>LEDIPO</v>
      </c>
      <c r="AK6301" s="26">
        <f t="shared" si="342"/>
        <v>6</v>
      </c>
      <c r="AL6301" s="26">
        <f t="shared" si="343"/>
        <v>18</v>
      </c>
      <c r="AM6301" s="94" t="str">
        <f t="shared" si="344"/>
        <v>6/18 Log Off</v>
      </c>
      <c r="AN6301" s="172">
        <v>45826.475648148145</v>
      </c>
      <c r="AO6301" s="69" t="s">
        <v>222</v>
      </c>
      <c r="AP6301" s="69" t="s">
        <v>1913</v>
      </c>
      <c r="AQ6301" s="69" t="s">
        <v>222</v>
      </c>
      <c r="AR6301" s="69" t="s">
        <v>1917</v>
      </c>
    </row>
    <row r="6302" spans="36:44" ht="14.4">
      <c r="AJ6302" s="26" t="str">
        <f>VLOOKUP(AQ6302,'user list'!A:B,2,0)</f>
        <v>LEDIPO</v>
      </c>
      <c r="AK6302" s="26">
        <f t="shared" si="342"/>
        <v>6</v>
      </c>
      <c r="AL6302" s="26">
        <f t="shared" si="343"/>
        <v>18</v>
      </c>
      <c r="AM6302" s="94" t="str">
        <f t="shared" si="344"/>
        <v>6/18 Log In</v>
      </c>
      <c r="AN6302" s="172">
        <v>45826.475925925923</v>
      </c>
      <c r="AO6302" s="69" t="s">
        <v>222</v>
      </c>
      <c r="AP6302" s="69" t="s">
        <v>1913</v>
      </c>
      <c r="AQ6302" s="69" t="s">
        <v>222</v>
      </c>
      <c r="AR6302" s="69" t="s">
        <v>1916</v>
      </c>
    </row>
    <row r="6303" spans="36:44" ht="14.4">
      <c r="AJ6303" s="26" t="str">
        <f>VLOOKUP(AQ6303,'user list'!A:B,2,0)</f>
        <v>MDAD</v>
      </c>
      <c r="AK6303" s="26">
        <f t="shared" si="342"/>
        <v>6</v>
      </c>
      <c r="AL6303" s="26">
        <f t="shared" si="343"/>
        <v>18</v>
      </c>
      <c r="AM6303" s="94" t="str">
        <f t="shared" si="344"/>
        <v>6/18 Log Off</v>
      </c>
      <c r="AN6303" s="172">
        <v>45826.476099537038</v>
      </c>
      <c r="AO6303" s="69" t="s">
        <v>223</v>
      </c>
      <c r="AP6303" s="69" t="s">
        <v>1913</v>
      </c>
      <c r="AQ6303" s="69" t="s">
        <v>223</v>
      </c>
      <c r="AR6303" s="69" t="s">
        <v>1917</v>
      </c>
    </row>
    <row r="6304" spans="36:44" ht="14.4">
      <c r="AJ6304" s="26" t="str">
        <f>VLOOKUP(AQ6304,'user list'!A:B,2,0)</f>
        <v>DOE</v>
      </c>
      <c r="AK6304" s="26">
        <f t="shared" si="342"/>
        <v>6</v>
      </c>
      <c r="AL6304" s="26">
        <f t="shared" si="343"/>
        <v>18</v>
      </c>
      <c r="AM6304" s="94" t="str">
        <f t="shared" si="344"/>
        <v>6/18 Log Off</v>
      </c>
      <c r="AN6304" s="172">
        <v>45826.476331018515</v>
      </c>
      <c r="AO6304" s="69" t="s">
        <v>211</v>
      </c>
      <c r="AP6304" s="69" t="s">
        <v>1913</v>
      </c>
      <c r="AQ6304" s="69" t="s">
        <v>211</v>
      </c>
      <c r="AR6304" s="69" t="s">
        <v>1917</v>
      </c>
    </row>
    <row r="6305" spans="36:44" ht="14.4">
      <c r="AJ6305" s="26" t="str">
        <f>VLOOKUP(AQ6305,'user list'!A:B,2,0)</f>
        <v>DOE</v>
      </c>
      <c r="AK6305" s="26">
        <f t="shared" si="342"/>
        <v>6</v>
      </c>
      <c r="AL6305" s="26">
        <f t="shared" si="343"/>
        <v>18</v>
      </c>
      <c r="AM6305" s="94" t="str">
        <f t="shared" si="344"/>
        <v>6/18 Log In</v>
      </c>
      <c r="AN6305" s="172">
        <v>45826.476388888892</v>
      </c>
      <c r="AO6305" s="69" t="s">
        <v>211</v>
      </c>
      <c r="AP6305" s="69" t="s">
        <v>1913</v>
      </c>
      <c r="AQ6305" s="69" t="s">
        <v>211</v>
      </c>
      <c r="AR6305" s="69" t="s">
        <v>1916</v>
      </c>
    </row>
    <row r="6306" spans="36:44" ht="14.4">
      <c r="AJ6306" s="26" t="str">
        <f>VLOOKUP(AQ6306,'user list'!A:B,2,0)</f>
        <v>PROC</v>
      </c>
      <c r="AK6306" s="26">
        <f t="shared" si="342"/>
        <v>6</v>
      </c>
      <c r="AL6306" s="26">
        <f t="shared" si="343"/>
        <v>18</v>
      </c>
      <c r="AM6306" s="94" t="str">
        <f t="shared" si="344"/>
        <v>6/18 Log Off</v>
      </c>
      <c r="AN6306" s="172">
        <v>45826.47761574074</v>
      </c>
      <c r="AO6306" s="69" t="s">
        <v>261</v>
      </c>
      <c r="AP6306" s="69" t="s">
        <v>1913</v>
      </c>
      <c r="AQ6306" s="69" t="s">
        <v>261</v>
      </c>
      <c r="AR6306" s="69" t="s">
        <v>1917</v>
      </c>
    </row>
    <row r="6307" spans="36:44" ht="14.4">
      <c r="AJ6307" s="26" t="str">
        <f>VLOOKUP(AQ6307,'user list'!A:B,2,0)</f>
        <v>Admin</v>
      </c>
      <c r="AK6307" s="26">
        <f t="shared" ref="AK6307:AK6370" si="345">MONTH(AN6307)</f>
        <v>6</v>
      </c>
      <c r="AL6307" s="26">
        <f t="shared" ref="AL6307:AL6370" si="346">DAY(AN6307)</f>
        <v>18</v>
      </c>
      <c r="AM6307" s="94" t="str">
        <f t="shared" ref="AM6307:AM6370" si="347">AK6307&amp;"/"&amp;AL6307&amp;" "&amp;AR6307</f>
        <v>6/18 Log In</v>
      </c>
      <c r="AN6307" s="172">
        <v>45826.477870370371</v>
      </c>
      <c r="AO6307" s="69" t="s">
        <v>186</v>
      </c>
      <c r="AP6307" s="69" t="s">
        <v>1913</v>
      </c>
      <c r="AQ6307" s="69" t="s">
        <v>186</v>
      </c>
      <c r="AR6307" s="69" t="s">
        <v>1916</v>
      </c>
    </row>
    <row r="6308" spans="36:44" ht="14.4">
      <c r="AJ6308" s="26" t="str">
        <f>VLOOKUP(AQ6308,'user list'!A:B,2,0)</f>
        <v>OCM</v>
      </c>
      <c r="AK6308" s="26">
        <f t="shared" si="345"/>
        <v>6</v>
      </c>
      <c r="AL6308" s="26">
        <f t="shared" si="346"/>
        <v>18</v>
      </c>
      <c r="AM6308" s="94" t="str">
        <f t="shared" si="347"/>
        <v>6/18 Log Off</v>
      </c>
      <c r="AN6308" s="172">
        <v>45826.479548611111</v>
      </c>
      <c r="AO6308" s="69" t="s">
        <v>230</v>
      </c>
      <c r="AP6308" s="69" t="s">
        <v>1913</v>
      </c>
      <c r="AQ6308" s="69" t="s">
        <v>230</v>
      </c>
      <c r="AR6308" s="69" t="s">
        <v>1917</v>
      </c>
    </row>
    <row r="6309" spans="36:44" ht="14.4">
      <c r="AJ6309" s="26" t="str">
        <f>VLOOKUP(AQ6309,'user list'!A:B,2,0)</f>
        <v>CPDD</v>
      </c>
      <c r="AK6309" s="26">
        <f t="shared" si="345"/>
        <v>6</v>
      </c>
      <c r="AL6309" s="26">
        <f t="shared" si="346"/>
        <v>18</v>
      </c>
      <c r="AM6309" s="94" t="str">
        <f t="shared" si="347"/>
        <v>6/18 Log Off</v>
      </c>
      <c r="AN6309" s="172">
        <v>45826.481712962966</v>
      </c>
      <c r="AO6309" s="69" t="s">
        <v>205</v>
      </c>
      <c r="AP6309" s="69" t="s">
        <v>1913</v>
      </c>
      <c r="AQ6309" s="69" t="s">
        <v>205</v>
      </c>
      <c r="AR6309" s="69" t="s">
        <v>1917</v>
      </c>
    </row>
    <row r="6310" spans="36:44" ht="14.4">
      <c r="AJ6310" s="26" t="str">
        <f>VLOOKUP(AQ6310,'user list'!A:B,2,0)</f>
        <v>CPDD</v>
      </c>
      <c r="AK6310" s="26">
        <f t="shared" si="345"/>
        <v>6</v>
      </c>
      <c r="AL6310" s="26">
        <f t="shared" si="346"/>
        <v>18</v>
      </c>
      <c r="AM6310" s="94" t="str">
        <f t="shared" si="347"/>
        <v>6/18 Log In</v>
      </c>
      <c r="AN6310" s="172">
        <v>45826.481782407405</v>
      </c>
      <c r="AO6310" s="69" t="s">
        <v>205</v>
      </c>
      <c r="AP6310" s="69" t="s">
        <v>1913</v>
      </c>
      <c r="AQ6310" s="69" t="s">
        <v>205</v>
      </c>
      <c r="AR6310" s="69" t="s">
        <v>1916</v>
      </c>
    </row>
    <row r="6311" spans="36:44" ht="14.4">
      <c r="AJ6311" s="26" t="str">
        <f>VLOOKUP(AQ6311,'user list'!A:B,2,0)</f>
        <v>SBCDPO</v>
      </c>
      <c r="AK6311" s="26">
        <f t="shared" si="345"/>
        <v>6</v>
      </c>
      <c r="AL6311" s="26">
        <f t="shared" si="346"/>
        <v>18</v>
      </c>
      <c r="AM6311" s="94" t="str">
        <f t="shared" si="347"/>
        <v>6/18 Log Off</v>
      </c>
      <c r="AN6311" s="172">
        <v>45826.481932870367</v>
      </c>
      <c r="AO6311" s="69" t="s">
        <v>271</v>
      </c>
      <c r="AP6311" s="69" t="s">
        <v>1913</v>
      </c>
      <c r="AQ6311" s="69" t="s">
        <v>271</v>
      </c>
      <c r="AR6311" s="69" t="s">
        <v>1917</v>
      </c>
    </row>
    <row r="6312" spans="36:44" ht="14.4">
      <c r="AJ6312" s="26" t="str">
        <f>VLOOKUP(AQ6312,'user list'!A:B,2,0)</f>
        <v>OCM</v>
      </c>
      <c r="AK6312" s="26">
        <f t="shared" si="345"/>
        <v>6</v>
      </c>
      <c r="AL6312" s="26">
        <f t="shared" si="346"/>
        <v>18</v>
      </c>
      <c r="AM6312" s="94" t="str">
        <f t="shared" si="347"/>
        <v>6/18 Log In</v>
      </c>
      <c r="AN6312" s="172">
        <v>45826.481956018521</v>
      </c>
      <c r="AO6312" s="69" t="s">
        <v>242</v>
      </c>
      <c r="AP6312" s="69" t="s">
        <v>1913</v>
      </c>
      <c r="AQ6312" s="69" t="s">
        <v>242</v>
      </c>
      <c r="AR6312" s="69" t="s">
        <v>1916</v>
      </c>
    </row>
    <row r="6313" spans="36:44" ht="14.4">
      <c r="AJ6313" s="26" t="str">
        <f>VLOOKUP(AQ6313,'user list'!A:B,2,0)</f>
        <v>SBCDPO</v>
      </c>
      <c r="AK6313" s="26">
        <f t="shared" si="345"/>
        <v>6</v>
      </c>
      <c r="AL6313" s="26">
        <f t="shared" si="346"/>
        <v>18</v>
      </c>
      <c r="AM6313" s="94" t="str">
        <f t="shared" si="347"/>
        <v>6/18 Log In</v>
      </c>
      <c r="AN6313" s="172">
        <v>45826.482141203705</v>
      </c>
      <c r="AO6313" s="69" t="s">
        <v>271</v>
      </c>
      <c r="AP6313" s="69" t="s">
        <v>1913</v>
      </c>
      <c r="AQ6313" s="69" t="s">
        <v>271</v>
      </c>
      <c r="AR6313" s="69" t="s">
        <v>1916</v>
      </c>
    </row>
    <row r="6314" spans="36:44" ht="14.4">
      <c r="AJ6314" s="26" t="str">
        <f>VLOOKUP(AQ6314,'user list'!A:B,2,0)</f>
        <v>OCM</v>
      </c>
      <c r="AK6314" s="26">
        <f t="shared" si="345"/>
        <v>6</v>
      </c>
      <c r="AL6314" s="26">
        <f t="shared" si="346"/>
        <v>18</v>
      </c>
      <c r="AM6314" s="94" t="str">
        <f t="shared" si="347"/>
        <v>6/18 Log In</v>
      </c>
      <c r="AN6314" s="172">
        <v>45826.482997685183</v>
      </c>
      <c r="AO6314" s="69" t="s">
        <v>242</v>
      </c>
      <c r="AP6314" s="69" t="s">
        <v>1913</v>
      </c>
      <c r="AQ6314" s="69" t="s">
        <v>242</v>
      </c>
      <c r="AR6314" s="69" t="s">
        <v>1916</v>
      </c>
    </row>
    <row r="6315" spans="36:44" ht="14.4">
      <c r="AJ6315" s="26" t="str">
        <f>VLOOKUP(AQ6315,'user list'!A:B,2,0)</f>
        <v>CGSD</v>
      </c>
      <c r="AK6315" s="26">
        <f t="shared" si="345"/>
        <v>6</v>
      </c>
      <c r="AL6315" s="26">
        <f t="shared" si="346"/>
        <v>18</v>
      </c>
      <c r="AM6315" s="94" t="str">
        <f t="shared" si="347"/>
        <v>6/18 Log Off</v>
      </c>
      <c r="AN6315" s="172">
        <v>45826.4841087963</v>
      </c>
      <c r="AO6315" s="69" t="s">
        <v>200</v>
      </c>
      <c r="AP6315" s="69" t="s">
        <v>1913</v>
      </c>
      <c r="AQ6315" s="69" t="s">
        <v>200</v>
      </c>
      <c r="AR6315" s="69" t="s">
        <v>1917</v>
      </c>
    </row>
    <row r="6316" spans="36:44" ht="14.4">
      <c r="AJ6316" s="26" t="str">
        <f>VLOOKUP(AQ6316,'user list'!A:B,2,0)</f>
        <v>Admin</v>
      </c>
      <c r="AK6316" s="26">
        <f t="shared" si="345"/>
        <v>6</v>
      </c>
      <c r="AL6316" s="26">
        <f t="shared" si="346"/>
        <v>18</v>
      </c>
      <c r="AM6316" s="94" t="str">
        <f t="shared" si="347"/>
        <v>6/18 Log In</v>
      </c>
      <c r="AN6316" s="172">
        <v>45826.484722222223</v>
      </c>
      <c r="AO6316" s="69" t="s">
        <v>186</v>
      </c>
      <c r="AP6316" s="69" t="s">
        <v>1913</v>
      </c>
      <c r="AQ6316" s="69" t="s">
        <v>186</v>
      </c>
      <c r="AR6316" s="69" t="s">
        <v>1916</v>
      </c>
    </row>
    <row r="6317" spans="36:44" ht="14.4">
      <c r="AJ6317" s="26" t="str">
        <f>VLOOKUP(AQ6317,'user list'!A:B,2,0)</f>
        <v>OCAs</v>
      </c>
      <c r="AK6317" s="26">
        <f t="shared" si="345"/>
        <v>6</v>
      </c>
      <c r="AL6317" s="26">
        <f t="shared" si="346"/>
        <v>18</v>
      </c>
      <c r="AM6317" s="94" t="str">
        <f t="shared" si="347"/>
        <v>6/18 Log In</v>
      </c>
      <c r="AN6317" s="172">
        <v>45826.48641203704</v>
      </c>
      <c r="AO6317" s="69" t="s">
        <v>279</v>
      </c>
      <c r="AP6317" s="69" t="s">
        <v>1913</v>
      </c>
      <c r="AQ6317" s="69" t="s">
        <v>279</v>
      </c>
      <c r="AR6317" s="69" t="s">
        <v>1916</v>
      </c>
    </row>
    <row r="6318" spans="36:44" ht="14.4">
      <c r="AJ6318" s="26" t="str">
        <f>VLOOKUP(AQ6318,'user list'!A:B,2,0)</f>
        <v>PDAO</v>
      </c>
      <c r="AK6318" s="26">
        <f t="shared" si="345"/>
        <v>6</v>
      </c>
      <c r="AL6318" s="26">
        <f t="shared" si="346"/>
        <v>18</v>
      </c>
      <c r="AM6318" s="94" t="str">
        <f t="shared" si="347"/>
        <v>6/18 Log In</v>
      </c>
      <c r="AN6318" s="172">
        <v>45826.486956018518</v>
      </c>
      <c r="AO6318" s="69" t="s">
        <v>258</v>
      </c>
      <c r="AP6318" s="69" t="s">
        <v>1913</v>
      </c>
      <c r="AQ6318" s="69" t="s">
        <v>258</v>
      </c>
      <c r="AR6318" s="69" t="s">
        <v>1916</v>
      </c>
    </row>
    <row r="6319" spans="36:44" ht="14.4">
      <c r="AJ6319" s="26" t="str">
        <f>VLOOKUP(AQ6319,'user list'!A:B,2,0)</f>
        <v>SSDD</v>
      </c>
      <c r="AK6319" s="26">
        <f t="shared" si="345"/>
        <v>6</v>
      </c>
      <c r="AL6319" s="26">
        <f t="shared" si="346"/>
        <v>18</v>
      </c>
      <c r="AM6319" s="94" t="str">
        <f t="shared" si="347"/>
        <v>6/18 Log Off</v>
      </c>
      <c r="AN6319" s="172">
        <v>45826.488032407404</v>
      </c>
      <c r="AO6319" s="69" t="s">
        <v>273</v>
      </c>
      <c r="AP6319" s="69" t="s">
        <v>1913</v>
      </c>
      <c r="AQ6319" s="69" t="s">
        <v>273</v>
      </c>
      <c r="AR6319" s="69" t="s">
        <v>1917</v>
      </c>
    </row>
    <row r="6320" spans="36:44" ht="14.4">
      <c r="AJ6320" s="26" t="str">
        <f>VLOOKUP(AQ6320,'user list'!A:B,2,0)</f>
        <v>SSDD</v>
      </c>
      <c r="AK6320" s="26">
        <f t="shared" si="345"/>
        <v>6</v>
      </c>
      <c r="AL6320" s="26">
        <f t="shared" si="346"/>
        <v>18</v>
      </c>
      <c r="AM6320" s="94" t="str">
        <f t="shared" si="347"/>
        <v>6/18 Log In</v>
      </c>
      <c r="AN6320" s="172">
        <v>45826.488252314812</v>
      </c>
      <c r="AO6320" s="69" t="s">
        <v>273</v>
      </c>
      <c r="AP6320" s="69" t="s">
        <v>1913</v>
      </c>
      <c r="AQ6320" s="69" t="s">
        <v>273</v>
      </c>
      <c r="AR6320" s="69" t="s">
        <v>1916</v>
      </c>
    </row>
    <row r="6321" spans="36:44" ht="14.4">
      <c r="AJ6321" s="26" t="str">
        <f>VLOOKUP(AQ6321,'user list'!A:B,2,0)</f>
        <v>DOE</v>
      </c>
      <c r="AK6321" s="26">
        <f t="shared" si="345"/>
        <v>6</v>
      </c>
      <c r="AL6321" s="26">
        <f t="shared" si="346"/>
        <v>18</v>
      </c>
      <c r="AM6321" s="94" t="str">
        <f t="shared" si="347"/>
        <v>6/18 Log Off</v>
      </c>
      <c r="AN6321" s="172">
        <v>45826.488333333335</v>
      </c>
      <c r="AO6321" s="69" t="s">
        <v>211</v>
      </c>
      <c r="AP6321" s="69" t="s">
        <v>1913</v>
      </c>
      <c r="AQ6321" s="69" t="s">
        <v>211</v>
      </c>
      <c r="AR6321" s="69" t="s">
        <v>1917</v>
      </c>
    </row>
    <row r="6322" spans="36:44" ht="14.4">
      <c r="AJ6322" s="26" t="str">
        <f>VLOOKUP(AQ6322,'user list'!A:B,2,0)</f>
        <v>PROC</v>
      </c>
      <c r="AK6322" s="26">
        <f t="shared" si="345"/>
        <v>6</v>
      </c>
      <c r="AL6322" s="26">
        <f t="shared" si="346"/>
        <v>18</v>
      </c>
      <c r="AM6322" s="94" t="str">
        <f t="shared" si="347"/>
        <v>6/18 Log In</v>
      </c>
      <c r="AN6322" s="172">
        <v>45826.489548611113</v>
      </c>
      <c r="AO6322" s="69" t="s">
        <v>261</v>
      </c>
      <c r="AP6322" s="69" t="s">
        <v>1913</v>
      </c>
      <c r="AQ6322" s="69" t="s">
        <v>261</v>
      </c>
      <c r="AR6322" s="69" t="s">
        <v>1916</v>
      </c>
    </row>
    <row r="6323" spans="36:44" ht="14.4">
      <c r="AJ6323" s="26" t="str">
        <f>VLOOKUP(AQ6323,'user list'!A:B,2,0)</f>
        <v>DOE</v>
      </c>
      <c r="AK6323" s="26">
        <f t="shared" si="345"/>
        <v>6</v>
      </c>
      <c r="AL6323" s="26">
        <f t="shared" si="346"/>
        <v>18</v>
      </c>
      <c r="AM6323" s="94" t="str">
        <f t="shared" si="347"/>
        <v>6/18 Log Off</v>
      </c>
      <c r="AN6323" s="172">
        <v>45826.490451388891</v>
      </c>
      <c r="AO6323" s="69" t="s">
        <v>211</v>
      </c>
      <c r="AP6323" s="69" t="s">
        <v>1913</v>
      </c>
      <c r="AQ6323" s="69" t="s">
        <v>211</v>
      </c>
      <c r="AR6323" s="69" t="s">
        <v>1917</v>
      </c>
    </row>
    <row r="6324" spans="36:44" ht="14.4">
      <c r="AJ6324" s="26" t="str">
        <f>VLOOKUP(AQ6324,'user list'!A:B,2,0)</f>
        <v>DOE</v>
      </c>
      <c r="AK6324" s="26">
        <f t="shared" si="345"/>
        <v>6</v>
      </c>
      <c r="AL6324" s="26">
        <f t="shared" si="346"/>
        <v>18</v>
      </c>
      <c r="AM6324" s="94" t="str">
        <f t="shared" si="347"/>
        <v>6/18 Log In</v>
      </c>
      <c r="AN6324" s="172">
        <v>45826.49050925926</v>
      </c>
      <c r="AO6324" s="69" t="s">
        <v>211</v>
      </c>
      <c r="AP6324" s="69" t="s">
        <v>1913</v>
      </c>
      <c r="AQ6324" s="69" t="s">
        <v>211</v>
      </c>
      <c r="AR6324" s="69" t="s">
        <v>1916</v>
      </c>
    </row>
    <row r="6325" spans="36:44" ht="14.4">
      <c r="AJ6325" s="26" t="str">
        <f>VLOOKUP(AQ6325,'user list'!A:B,2,0)</f>
        <v>CPDD</v>
      </c>
      <c r="AK6325" s="26">
        <f t="shared" si="345"/>
        <v>6</v>
      </c>
      <c r="AL6325" s="26">
        <f t="shared" si="346"/>
        <v>18</v>
      </c>
      <c r="AM6325" s="94" t="str">
        <f t="shared" si="347"/>
        <v>6/18 Log Off</v>
      </c>
      <c r="AN6325" s="172">
        <v>45826.492222222223</v>
      </c>
      <c r="AO6325" s="69" t="s">
        <v>205</v>
      </c>
      <c r="AP6325" s="69" t="s">
        <v>1913</v>
      </c>
      <c r="AQ6325" s="69" t="s">
        <v>205</v>
      </c>
      <c r="AR6325" s="69" t="s">
        <v>1917</v>
      </c>
    </row>
    <row r="6326" spans="36:44" ht="14.4">
      <c r="AJ6326" s="26" t="str">
        <f>VLOOKUP(AQ6326,'user list'!A:B,2,0)</f>
        <v>PDAO</v>
      </c>
      <c r="AK6326" s="26">
        <f t="shared" si="345"/>
        <v>6</v>
      </c>
      <c r="AL6326" s="26">
        <f t="shared" si="346"/>
        <v>18</v>
      </c>
      <c r="AM6326" s="94" t="str">
        <f t="shared" si="347"/>
        <v>6/18 Log Off</v>
      </c>
      <c r="AN6326" s="172">
        <v>45826.4922337963</v>
      </c>
      <c r="AO6326" s="69" t="s">
        <v>258</v>
      </c>
      <c r="AP6326" s="69" t="s">
        <v>1913</v>
      </c>
      <c r="AQ6326" s="69" t="s">
        <v>258</v>
      </c>
      <c r="AR6326" s="69" t="s">
        <v>1917</v>
      </c>
    </row>
    <row r="6327" spans="36:44" ht="14.4">
      <c r="AJ6327" s="26" t="str">
        <f>VLOOKUP(AQ6327,'user list'!A:B,2,0)</f>
        <v>OCM</v>
      </c>
      <c r="AK6327" s="26">
        <f t="shared" si="345"/>
        <v>6</v>
      </c>
      <c r="AL6327" s="26">
        <f t="shared" si="346"/>
        <v>18</v>
      </c>
      <c r="AM6327" s="94" t="str">
        <f t="shared" si="347"/>
        <v>6/18 Log In</v>
      </c>
      <c r="AN6327" s="172">
        <v>45826.494884259257</v>
      </c>
      <c r="AO6327" s="69" t="s">
        <v>240</v>
      </c>
      <c r="AP6327" s="69" t="s">
        <v>1913</v>
      </c>
      <c r="AQ6327" s="69" t="s">
        <v>240</v>
      </c>
      <c r="AR6327" s="69" t="s">
        <v>1916</v>
      </c>
    </row>
    <row r="6328" spans="36:44" ht="14.4">
      <c r="AJ6328" s="26" t="str">
        <f>VLOOKUP(AQ6328,'user list'!A:B,2,0)</f>
        <v>Admin</v>
      </c>
      <c r="AK6328" s="26">
        <f t="shared" si="345"/>
        <v>6</v>
      </c>
      <c r="AL6328" s="26">
        <f t="shared" si="346"/>
        <v>18</v>
      </c>
      <c r="AM6328" s="94" t="str">
        <f t="shared" si="347"/>
        <v>6/18 Log In</v>
      </c>
      <c r="AN6328" s="172">
        <v>45826.496793981481</v>
      </c>
      <c r="AO6328" s="69" t="s">
        <v>186</v>
      </c>
      <c r="AP6328" s="69" t="s">
        <v>1913</v>
      </c>
      <c r="AQ6328" s="69" t="s">
        <v>186</v>
      </c>
      <c r="AR6328" s="69" t="s">
        <v>1916</v>
      </c>
    </row>
    <row r="6329" spans="36:44" ht="14.4">
      <c r="AJ6329" s="26" t="str">
        <f>VLOOKUP(AQ6329,'user list'!A:B,2,0)</f>
        <v>PDAO</v>
      </c>
      <c r="AK6329" s="26">
        <f t="shared" si="345"/>
        <v>6</v>
      </c>
      <c r="AL6329" s="26">
        <f t="shared" si="346"/>
        <v>18</v>
      </c>
      <c r="AM6329" s="94" t="str">
        <f t="shared" si="347"/>
        <v>6/18 Log Off</v>
      </c>
      <c r="AN6329" s="172">
        <v>45826.497986111113</v>
      </c>
      <c r="AO6329" s="69" t="s">
        <v>258</v>
      </c>
      <c r="AP6329" s="69" t="s">
        <v>1913</v>
      </c>
      <c r="AQ6329" s="69" t="s">
        <v>258</v>
      </c>
      <c r="AR6329" s="69" t="s">
        <v>1917</v>
      </c>
    </row>
    <row r="6330" spans="36:44" ht="14.4">
      <c r="AJ6330" s="26" t="str">
        <f>VLOOKUP(AQ6330,'user list'!A:B,2,0)</f>
        <v>OCM</v>
      </c>
      <c r="AK6330" s="26">
        <f t="shared" si="345"/>
        <v>6</v>
      </c>
      <c r="AL6330" s="26">
        <f t="shared" si="346"/>
        <v>18</v>
      </c>
      <c r="AM6330" s="94" t="str">
        <f t="shared" si="347"/>
        <v>6/18 Log Off</v>
      </c>
      <c r="AN6330" s="172">
        <v>45826.498078703706</v>
      </c>
      <c r="AO6330" s="69" t="s">
        <v>235</v>
      </c>
      <c r="AP6330" s="69" t="s">
        <v>1913</v>
      </c>
      <c r="AQ6330" s="69" t="s">
        <v>235</v>
      </c>
      <c r="AR6330" s="69" t="s">
        <v>1917</v>
      </c>
    </row>
    <row r="6331" spans="36:44" ht="14.4">
      <c r="AJ6331" s="26" t="str">
        <f>VLOOKUP(AQ6331,'user list'!A:B,2,0)</f>
        <v>OCM</v>
      </c>
      <c r="AK6331" s="26">
        <f t="shared" si="345"/>
        <v>6</v>
      </c>
      <c r="AL6331" s="26">
        <f t="shared" si="346"/>
        <v>18</v>
      </c>
      <c r="AM6331" s="94" t="str">
        <f t="shared" si="347"/>
        <v>6/18 Log In</v>
      </c>
      <c r="AN6331" s="172">
        <v>45826.498148148145</v>
      </c>
      <c r="AO6331" s="69" t="s">
        <v>235</v>
      </c>
      <c r="AP6331" s="69" t="s">
        <v>1913</v>
      </c>
      <c r="AQ6331" s="69" t="s">
        <v>235</v>
      </c>
      <c r="AR6331" s="69" t="s">
        <v>1916</v>
      </c>
    </row>
    <row r="6332" spans="36:44" ht="14.4">
      <c r="AJ6332" s="26" t="str">
        <f>VLOOKUP(AQ6332,'user list'!A:B,2,0)</f>
        <v>OCM</v>
      </c>
      <c r="AK6332" s="26">
        <f t="shared" si="345"/>
        <v>6</v>
      </c>
      <c r="AL6332" s="26">
        <f t="shared" si="346"/>
        <v>18</v>
      </c>
      <c r="AM6332" s="94" t="str">
        <f t="shared" si="347"/>
        <v>6/18 Log In</v>
      </c>
      <c r="AN6332" s="172">
        <v>45826.499340277776</v>
      </c>
      <c r="AO6332" s="69" t="s">
        <v>232</v>
      </c>
      <c r="AP6332" s="69" t="s">
        <v>1913</v>
      </c>
      <c r="AQ6332" s="69" t="s">
        <v>232</v>
      </c>
      <c r="AR6332" s="69" t="s">
        <v>1916</v>
      </c>
    </row>
    <row r="6333" spans="36:44" ht="14.4">
      <c r="AJ6333" s="26" t="str">
        <f>VLOOKUP(AQ6333,'user list'!A:B,2,0)</f>
        <v>OCAs</v>
      </c>
      <c r="AK6333" s="26">
        <f t="shared" si="345"/>
        <v>6</v>
      </c>
      <c r="AL6333" s="26">
        <f t="shared" si="346"/>
        <v>18</v>
      </c>
      <c r="AM6333" s="94" t="str">
        <f t="shared" si="347"/>
        <v>6/18 Log Off</v>
      </c>
      <c r="AN6333" s="172">
        <v>45826.50240740741</v>
      </c>
      <c r="AO6333" s="69" t="s">
        <v>279</v>
      </c>
      <c r="AP6333" s="69" t="s">
        <v>1913</v>
      </c>
      <c r="AQ6333" s="69" t="s">
        <v>279</v>
      </c>
      <c r="AR6333" s="69" t="s">
        <v>1917</v>
      </c>
    </row>
    <row r="6334" spans="36:44" ht="14.4">
      <c r="AJ6334" s="26" t="str">
        <f>VLOOKUP(AQ6334,'user list'!A:B,2,0)</f>
        <v>QCPL</v>
      </c>
      <c r="AK6334" s="26">
        <f t="shared" si="345"/>
        <v>6</v>
      </c>
      <c r="AL6334" s="26">
        <f t="shared" si="346"/>
        <v>18</v>
      </c>
      <c r="AM6334" s="94" t="str">
        <f t="shared" si="347"/>
        <v>6/18 Log In</v>
      </c>
      <c r="AN6334" s="172">
        <v>45826.503101851849</v>
      </c>
      <c r="AO6334" s="69" t="s">
        <v>268</v>
      </c>
      <c r="AP6334" s="69" t="s">
        <v>1913</v>
      </c>
      <c r="AQ6334" s="69" t="s">
        <v>268</v>
      </c>
      <c r="AR6334" s="69" t="s">
        <v>1916</v>
      </c>
    </row>
    <row r="6335" spans="36:44" ht="14.4">
      <c r="AJ6335" s="26" t="str">
        <f>VLOOKUP(AQ6335,'user list'!A:B,2,0)</f>
        <v>TFCOPRISS</v>
      </c>
      <c r="AK6335" s="26">
        <f t="shared" si="345"/>
        <v>6</v>
      </c>
      <c r="AL6335" s="26">
        <f t="shared" si="346"/>
        <v>18</v>
      </c>
      <c r="AM6335" s="94" t="str">
        <f t="shared" si="347"/>
        <v>6/18 Log In</v>
      </c>
      <c r="AN6335" s="172">
        <v>45826.503564814811</v>
      </c>
      <c r="AO6335" s="69" t="s">
        <v>274</v>
      </c>
      <c r="AP6335" s="69" t="s">
        <v>1913</v>
      </c>
      <c r="AQ6335" s="69" t="s">
        <v>274</v>
      </c>
      <c r="AR6335" s="69" t="s">
        <v>1916</v>
      </c>
    </row>
    <row r="6336" spans="36:44" ht="14.4">
      <c r="AJ6336" s="26" t="str">
        <f>VLOOKUP(AQ6336,'user list'!A:B,2,0)</f>
        <v>SSDD</v>
      </c>
      <c r="AK6336" s="26">
        <f t="shared" si="345"/>
        <v>6</v>
      </c>
      <c r="AL6336" s="26">
        <f t="shared" si="346"/>
        <v>18</v>
      </c>
      <c r="AM6336" s="94" t="str">
        <f t="shared" si="347"/>
        <v>6/18 Log Off</v>
      </c>
      <c r="AN6336" s="172">
        <v>45826.503912037035</v>
      </c>
      <c r="AO6336" s="69" t="s">
        <v>273</v>
      </c>
      <c r="AP6336" s="69" t="s">
        <v>1913</v>
      </c>
      <c r="AQ6336" s="69" t="s">
        <v>273</v>
      </c>
      <c r="AR6336" s="69" t="s">
        <v>1917</v>
      </c>
    </row>
    <row r="6337" spans="36:44" ht="14.4">
      <c r="AJ6337" s="26" t="str">
        <f>VLOOKUP(AQ6337,'user list'!A:B,2,0)</f>
        <v>CTO</v>
      </c>
      <c r="AK6337" s="26">
        <f t="shared" si="345"/>
        <v>6</v>
      </c>
      <c r="AL6337" s="26">
        <f t="shared" si="346"/>
        <v>18</v>
      </c>
      <c r="AM6337" s="94" t="str">
        <f t="shared" si="347"/>
        <v>6/18 Log Off</v>
      </c>
      <c r="AN6337" s="172">
        <v>45826.504178240742</v>
      </c>
      <c r="AO6337" s="69" t="s">
        <v>207</v>
      </c>
      <c r="AP6337" s="69" t="s">
        <v>1913</v>
      </c>
      <c r="AQ6337" s="69" t="s">
        <v>207</v>
      </c>
      <c r="AR6337" s="69" t="s">
        <v>1917</v>
      </c>
    </row>
    <row r="6338" spans="36:44" ht="14.4">
      <c r="AJ6338" s="26" t="str">
        <f>VLOOKUP(AQ6338,'user list'!A:B,2,0)</f>
        <v>SSDD</v>
      </c>
      <c r="AK6338" s="26">
        <f t="shared" si="345"/>
        <v>6</v>
      </c>
      <c r="AL6338" s="26">
        <f t="shared" si="346"/>
        <v>18</v>
      </c>
      <c r="AM6338" s="94" t="str">
        <f t="shared" si="347"/>
        <v>6/18 Log In</v>
      </c>
      <c r="AN6338" s="172">
        <v>45826.504178240742</v>
      </c>
      <c r="AO6338" s="69" t="s">
        <v>273</v>
      </c>
      <c r="AP6338" s="69" t="s">
        <v>1913</v>
      </c>
      <c r="AQ6338" s="69" t="s">
        <v>273</v>
      </c>
      <c r="AR6338" s="69" t="s">
        <v>1916</v>
      </c>
    </row>
    <row r="6339" spans="36:44" ht="14.4">
      <c r="AJ6339" s="26" t="str">
        <f>VLOOKUP(AQ6339,'user list'!A:B,2,0)</f>
        <v>CTO</v>
      </c>
      <c r="AK6339" s="26">
        <f t="shared" si="345"/>
        <v>6</v>
      </c>
      <c r="AL6339" s="26">
        <f t="shared" si="346"/>
        <v>18</v>
      </c>
      <c r="AM6339" s="94" t="str">
        <f t="shared" si="347"/>
        <v>6/18 Log In</v>
      </c>
      <c r="AN6339" s="172">
        <v>45826.504270833335</v>
      </c>
      <c r="AO6339" s="69" t="s">
        <v>207</v>
      </c>
      <c r="AP6339" s="69" t="s">
        <v>1913</v>
      </c>
      <c r="AQ6339" s="69" t="s">
        <v>207</v>
      </c>
      <c r="AR6339" s="69" t="s">
        <v>1916</v>
      </c>
    </row>
    <row r="6340" spans="36:44" ht="14.4">
      <c r="AJ6340" s="26" t="str">
        <f>VLOOKUP(AQ6340,'user list'!A:B,2,0)</f>
        <v>Admin</v>
      </c>
      <c r="AK6340" s="26">
        <f t="shared" si="345"/>
        <v>6</v>
      </c>
      <c r="AL6340" s="26">
        <f t="shared" si="346"/>
        <v>18</v>
      </c>
      <c r="AM6340" s="94" t="str">
        <f t="shared" si="347"/>
        <v>6/18 Log In</v>
      </c>
      <c r="AN6340" s="172">
        <v>45826.504479166666</v>
      </c>
      <c r="AO6340" s="69" t="s">
        <v>186</v>
      </c>
      <c r="AP6340" s="69" t="s">
        <v>1913</v>
      </c>
      <c r="AQ6340" s="69" t="s">
        <v>186</v>
      </c>
      <c r="AR6340" s="69" t="s">
        <v>1916</v>
      </c>
    </row>
    <row r="6341" spans="36:44" ht="14.4">
      <c r="AJ6341" s="26" t="str">
        <f>VLOOKUP(AQ6341,'user list'!A:B,2,0)</f>
        <v>Admin</v>
      </c>
      <c r="AK6341" s="26">
        <f t="shared" si="345"/>
        <v>6</v>
      </c>
      <c r="AL6341" s="26">
        <f t="shared" si="346"/>
        <v>18</v>
      </c>
      <c r="AM6341" s="94" t="str">
        <f t="shared" si="347"/>
        <v>6/18 Log In</v>
      </c>
      <c r="AN6341" s="172">
        <v>45826.504479166666</v>
      </c>
      <c r="AO6341" s="69" t="s">
        <v>186</v>
      </c>
      <c r="AP6341" s="69" t="s">
        <v>1913</v>
      </c>
      <c r="AQ6341" s="69" t="s">
        <v>186</v>
      </c>
      <c r="AR6341" s="69" t="s">
        <v>1916</v>
      </c>
    </row>
    <row r="6342" spans="36:44" ht="14.4">
      <c r="AJ6342" s="26" t="str">
        <f>VLOOKUP(AQ6342,'user list'!A:B,2,0)</f>
        <v>DOE</v>
      </c>
      <c r="AK6342" s="26">
        <f t="shared" si="345"/>
        <v>6</v>
      </c>
      <c r="AL6342" s="26">
        <f t="shared" si="346"/>
        <v>18</v>
      </c>
      <c r="AM6342" s="94" t="str">
        <f t="shared" si="347"/>
        <v>6/18 Log Off</v>
      </c>
      <c r="AN6342" s="172">
        <v>45826.508587962962</v>
      </c>
      <c r="AO6342" s="69" t="s">
        <v>211</v>
      </c>
      <c r="AP6342" s="69" t="s">
        <v>1913</v>
      </c>
      <c r="AQ6342" s="69" t="s">
        <v>211</v>
      </c>
      <c r="AR6342" s="69" t="s">
        <v>1917</v>
      </c>
    </row>
    <row r="6343" spans="36:44" ht="14.4">
      <c r="AJ6343" s="26" t="str">
        <f>VLOOKUP(AQ6343,'user list'!A:B,2,0)</f>
        <v>DOE</v>
      </c>
      <c r="AK6343" s="26">
        <f t="shared" si="345"/>
        <v>6</v>
      </c>
      <c r="AL6343" s="26">
        <f t="shared" si="346"/>
        <v>18</v>
      </c>
      <c r="AM6343" s="94" t="str">
        <f t="shared" si="347"/>
        <v>6/18 Log In</v>
      </c>
      <c r="AN6343" s="172">
        <v>45826.508657407408</v>
      </c>
      <c r="AO6343" s="69" t="s">
        <v>211</v>
      </c>
      <c r="AP6343" s="69" t="s">
        <v>1913</v>
      </c>
      <c r="AQ6343" s="69" t="s">
        <v>211</v>
      </c>
      <c r="AR6343" s="69" t="s">
        <v>1916</v>
      </c>
    </row>
    <row r="6344" spans="36:44" ht="14.4">
      <c r="AJ6344" s="26" t="str">
        <f>VLOOKUP(AQ6344,'user list'!A:B,2,0)</f>
        <v>QCCSD</v>
      </c>
      <c r="AK6344" s="26">
        <f t="shared" si="345"/>
        <v>6</v>
      </c>
      <c r="AL6344" s="26">
        <f t="shared" si="346"/>
        <v>18</v>
      </c>
      <c r="AM6344" s="94" t="str">
        <f t="shared" si="347"/>
        <v>6/18 Log In</v>
      </c>
      <c r="AN6344" s="172">
        <v>45826.510335648149</v>
      </c>
      <c r="AO6344" s="69" t="s">
        <v>264</v>
      </c>
      <c r="AP6344" s="69" t="s">
        <v>1913</v>
      </c>
      <c r="AQ6344" s="69" t="s">
        <v>264</v>
      </c>
      <c r="AR6344" s="69" t="s">
        <v>1916</v>
      </c>
    </row>
    <row r="6345" spans="36:44" ht="14.4">
      <c r="AJ6345" s="26" t="str">
        <f>VLOOKUP(AQ6345,'user list'!A:B,2,0)</f>
        <v>ADAAC</v>
      </c>
      <c r="AK6345" s="26">
        <f t="shared" si="345"/>
        <v>6</v>
      </c>
      <c r="AL6345" s="26">
        <f t="shared" si="346"/>
        <v>18</v>
      </c>
      <c r="AM6345" s="94" t="str">
        <f t="shared" si="347"/>
        <v>6/18 Log Off</v>
      </c>
      <c r="AN6345" s="172">
        <v>45826.511435185188</v>
      </c>
      <c r="AO6345" s="69" t="s">
        <v>190</v>
      </c>
      <c r="AP6345" s="69" t="s">
        <v>1913</v>
      </c>
      <c r="AQ6345" s="69" t="s">
        <v>190</v>
      </c>
      <c r="AR6345" s="69" t="s">
        <v>1917</v>
      </c>
    </row>
    <row r="6346" spans="36:44" ht="14.4">
      <c r="AJ6346" s="26" t="str">
        <f>VLOOKUP(AQ6346,'user list'!A:B,2,0)</f>
        <v>ADAAC</v>
      </c>
      <c r="AK6346" s="26">
        <f t="shared" si="345"/>
        <v>6</v>
      </c>
      <c r="AL6346" s="26">
        <f t="shared" si="346"/>
        <v>18</v>
      </c>
      <c r="AM6346" s="94" t="str">
        <f t="shared" si="347"/>
        <v>6/18 Log In</v>
      </c>
      <c r="AN6346" s="172">
        <v>45826.51158564815</v>
      </c>
      <c r="AO6346" s="69" t="s">
        <v>190</v>
      </c>
      <c r="AP6346" s="69" t="s">
        <v>1913</v>
      </c>
      <c r="AQ6346" s="69" t="s">
        <v>190</v>
      </c>
      <c r="AR6346" s="69" t="s">
        <v>1916</v>
      </c>
    </row>
    <row r="6347" spans="36:44" ht="14.4">
      <c r="AJ6347" s="26" t="str">
        <f>VLOOKUP(AQ6347,'user list'!A:B,2,0)</f>
        <v>OCM</v>
      </c>
      <c r="AK6347" s="26">
        <f t="shared" si="345"/>
        <v>6</v>
      </c>
      <c r="AL6347" s="26">
        <f t="shared" si="346"/>
        <v>18</v>
      </c>
      <c r="AM6347" s="94" t="str">
        <f t="shared" si="347"/>
        <v>6/18 Log Off</v>
      </c>
      <c r="AN6347" s="172">
        <v>45826.515381944446</v>
      </c>
      <c r="AO6347" s="69" t="s">
        <v>232</v>
      </c>
      <c r="AP6347" s="69" t="s">
        <v>1913</v>
      </c>
      <c r="AQ6347" s="69" t="s">
        <v>232</v>
      </c>
      <c r="AR6347" s="69" t="s">
        <v>1917</v>
      </c>
    </row>
    <row r="6348" spans="36:44" ht="14.4">
      <c r="AJ6348" s="26" t="str">
        <f>VLOOKUP(AQ6348,'user list'!A:B,2,0)</f>
        <v>DOE</v>
      </c>
      <c r="AK6348" s="26">
        <f t="shared" si="345"/>
        <v>6</v>
      </c>
      <c r="AL6348" s="26">
        <f t="shared" si="346"/>
        <v>18</v>
      </c>
      <c r="AM6348" s="94" t="str">
        <f t="shared" si="347"/>
        <v>6/18 Log Off</v>
      </c>
      <c r="AN6348" s="172">
        <v>45826.521307870367</v>
      </c>
      <c r="AO6348" s="69" t="s">
        <v>211</v>
      </c>
      <c r="AP6348" s="69" t="s">
        <v>1913</v>
      </c>
      <c r="AQ6348" s="69" t="s">
        <v>211</v>
      </c>
      <c r="AR6348" s="69" t="s">
        <v>1917</v>
      </c>
    </row>
    <row r="6349" spans="36:44" ht="14.4">
      <c r="AJ6349" s="26" t="str">
        <f>VLOOKUP(AQ6349,'user list'!A:B,2,0)</f>
        <v>DOE</v>
      </c>
      <c r="AK6349" s="26">
        <f t="shared" si="345"/>
        <v>6</v>
      </c>
      <c r="AL6349" s="26">
        <f t="shared" si="346"/>
        <v>18</v>
      </c>
      <c r="AM6349" s="94" t="str">
        <f t="shared" si="347"/>
        <v>6/18 Log In</v>
      </c>
      <c r="AN6349" s="172">
        <v>45826.521377314813</v>
      </c>
      <c r="AO6349" s="69" t="s">
        <v>211</v>
      </c>
      <c r="AP6349" s="69" t="s">
        <v>1913</v>
      </c>
      <c r="AQ6349" s="69" t="s">
        <v>211</v>
      </c>
      <c r="AR6349" s="69" t="s">
        <v>1916</v>
      </c>
    </row>
    <row r="6350" spans="36:44" ht="14.4">
      <c r="AJ6350" s="26" t="str">
        <f>VLOOKUP(AQ6350,'user list'!A:B,2,0)</f>
        <v>PAISD</v>
      </c>
      <c r="AK6350" s="26">
        <f t="shared" si="345"/>
        <v>6</v>
      </c>
      <c r="AL6350" s="26">
        <f t="shared" si="346"/>
        <v>18</v>
      </c>
      <c r="AM6350" s="94" t="str">
        <f t="shared" si="347"/>
        <v>6/18 Log In</v>
      </c>
      <c r="AN6350" s="172">
        <v>45826.521747685183</v>
      </c>
      <c r="AO6350" s="69" t="s">
        <v>256</v>
      </c>
      <c r="AP6350" s="69" t="s">
        <v>1913</v>
      </c>
      <c r="AQ6350" s="69" t="s">
        <v>256</v>
      </c>
      <c r="AR6350" s="69" t="s">
        <v>1916</v>
      </c>
    </row>
    <row r="6351" spans="36:44" ht="14.4">
      <c r="AJ6351" s="26" t="str">
        <f>VLOOKUP(AQ6351,'user list'!A:B,2,0)</f>
        <v>DSQC</v>
      </c>
      <c r="AK6351" s="26">
        <f t="shared" si="345"/>
        <v>6</v>
      </c>
      <c r="AL6351" s="26">
        <f t="shared" si="346"/>
        <v>18</v>
      </c>
      <c r="AM6351" s="94" t="str">
        <f t="shared" si="347"/>
        <v>6/18 Log Off</v>
      </c>
      <c r="AN6351" s="172">
        <v>45826.52239583333</v>
      </c>
      <c r="AO6351" s="69" t="s">
        <v>214</v>
      </c>
      <c r="AP6351" s="69" t="s">
        <v>1913</v>
      </c>
      <c r="AQ6351" s="69" t="s">
        <v>214</v>
      </c>
      <c r="AR6351" s="69" t="s">
        <v>1917</v>
      </c>
    </row>
    <row r="6352" spans="36:44" ht="14.4">
      <c r="AJ6352" s="26" t="str">
        <f>VLOOKUP(AQ6352,'user list'!A:B,2,0)</f>
        <v>DSQC</v>
      </c>
      <c r="AK6352" s="26">
        <f t="shared" si="345"/>
        <v>6</v>
      </c>
      <c r="AL6352" s="26">
        <f t="shared" si="346"/>
        <v>18</v>
      </c>
      <c r="AM6352" s="94" t="str">
        <f t="shared" si="347"/>
        <v>6/18 Log In</v>
      </c>
      <c r="AN6352" s="172">
        <v>45826.522615740738</v>
      </c>
      <c r="AO6352" s="69" t="s">
        <v>214</v>
      </c>
      <c r="AP6352" s="69" t="s">
        <v>1913</v>
      </c>
      <c r="AQ6352" s="69" t="s">
        <v>214</v>
      </c>
      <c r="AR6352" s="69" t="s">
        <v>1916</v>
      </c>
    </row>
    <row r="6353" spans="36:44" ht="14.4">
      <c r="AJ6353" s="26" t="str">
        <f>VLOOKUP(AQ6353,'user list'!A:B,2,0)</f>
        <v>BPLD</v>
      </c>
      <c r="AK6353" s="26">
        <f t="shared" si="345"/>
        <v>6</v>
      </c>
      <c r="AL6353" s="26">
        <f t="shared" si="346"/>
        <v>18</v>
      </c>
      <c r="AM6353" s="94" t="str">
        <f t="shared" si="347"/>
        <v>6/18 Log Off</v>
      </c>
      <c r="AN6353" s="172">
        <v>45826.531319444446</v>
      </c>
      <c r="AO6353" s="69" t="s">
        <v>194</v>
      </c>
      <c r="AP6353" s="69" t="s">
        <v>1913</v>
      </c>
      <c r="AQ6353" s="69" t="s">
        <v>194</v>
      </c>
      <c r="AR6353" s="69" t="s">
        <v>1917</v>
      </c>
    </row>
    <row r="6354" spans="36:44" ht="14.4">
      <c r="AJ6354" s="26" t="str">
        <f>VLOOKUP(AQ6354,'user list'!A:B,2,0)</f>
        <v>ADAAC</v>
      </c>
      <c r="AK6354" s="26">
        <f t="shared" si="345"/>
        <v>6</v>
      </c>
      <c r="AL6354" s="26">
        <f t="shared" si="346"/>
        <v>18</v>
      </c>
      <c r="AM6354" s="94" t="str">
        <f t="shared" si="347"/>
        <v>6/18 Log Off</v>
      </c>
      <c r="AN6354" s="172">
        <v>45826.531331018516</v>
      </c>
      <c r="AO6354" s="69" t="s">
        <v>190</v>
      </c>
      <c r="AP6354" s="69" t="s">
        <v>1913</v>
      </c>
      <c r="AQ6354" s="69" t="s">
        <v>190</v>
      </c>
      <c r="AR6354" s="69" t="s">
        <v>1917</v>
      </c>
    </row>
    <row r="6355" spans="36:44" ht="14.4">
      <c r="AJ6355" s="26" t="str">
        <f>VLOOKUP(AQ6355,'user list'!A:B,2,0)</f>
        <v>BPLD</v>
      </c>
      <c r="AK6355" s="26">
        <f t="shared" si="345"/>
        <v>6</v>
      </c>
      <c r="AL6355" s="26">
        <f t="shared" si="346"/>
        <v>18</v>
      </c>
      <c r="AM6355" s="94" t="str">
        <f t="shared" si="347"/>
        <v>6/18 Log In</v>
      </c>
      <c r="AN6355" s="172">
        <v>45826.531388888892</v>
      </c>
      <c r="AO6355" s="69" t="s">
        <v>194</v>
      </c>
      <c r="AP6355" s="69" t="s">
        <v>1913</v>
      </c>
      <c r="AQ6355" s="69" t="s">
        <v>194</v>
      </c>
      <c r="AR6355" s="69" t="s">
        <v>1916</v>
      </c>
    </row>
    <row r="6356" spans="36:44" ht="14.4">
      <c r="AJ6356" s="26" t="str">
        <f>VLOOKUP(AQ6356,'user list'!A:B,2,0)</f>
        <v>CPDD</v>
      </c>
      <c r="AK6356" s="26">
        <f t="shared" si="345"/>
        <v>6</v>
      </c>
      <c r="AL6356" s="26">
        <f t="shared" si="346"/>
        <v>18</v>
      </c>
      <c r="AM6356" s="94" t="str">
        <f t="shared" si="347"/>
        <v>6/18 Log In</v>
      </c>
      <c r="AN6356" s="172">
        <v>45826.534270833334</v>
      </c>
      <c r="AO6356" s="69" t="s">
        <v>205</v>
      </c>
      <c r="AP6356" s="69" t="s">
        <v>1913</v>
      </c>
      <c r="AQ6356" s="69" t="s">
        <v>205</v>
      </c>
      <c r="AR6356" s="69" t="s">
        <v>1916</v>
      </c>
    </row>
    <row r="6357" spans="36:44" ht="14.4">
      <c r="AJ6357" s="26" t="str">
        <f>VLOOKUP(AQ6357,'user list'!A:B,2,0)</f>
        <v>PAISD</v>
      </c>
      <c r="AK6357" s="26">
        <f t="shared" si="345"/>
        <v>6</v>
      </c>
      <c r="AL6357" s="26">
        <f t="shared" si="346"/>
        <v>18</v>
      </c>
      <c r="AM6357" s="94" t="str">
        <f t="shared" si="347"/>
        <v>6/18 Log Off</v>
      </c>
      <c r="AN6357" s="172">
        <v>45826.534386574072</v>
      </c>
      <c r="AO6357" s="69" t="s">
        <v>256</v>
      </c>
      <c r="AP6357" s="69" t="s">
        <v>1913</v>
      </c>
      <c r="AQ6357" s="69" t="s">
        <v>256</v>
      </c>
      <c r="AR6357" s="69" t="s">
        <v>1917</v>
      </c>
    </row>
    <row r="6358" spans="36:44" ht="14.4">
      <c r="AJ6358" s="26" t="str">
        <f>VLOOKUP(AQ6358,'user list'!A:B,2,0)</f>
        <v>TFCOPRISS</v>
      </c>
      <c r="AK6358" s="26">
        <f t="shared" si="345"/>
        <v>6</v>
      </c>
      <c r="AL6358" s="26">
        <f t="shared" si="346"/>
        <v>18</v>
      </c>
      <c r="AM6358" s="94" t="str">
        <f t="shared" si="347"/>
        <v>6/18 Log Off</v>
      </c>
      <c r="AN6358" s="172">
        <v>45826.541921296295</v>
      </c>
      <c r="AO6358" s="69" t="s">
        <v>274</v>
      </c>
      <c r="AP6358" s="69" t="s">
        <v>1913</v>
      </c>
      <c r="AQ6358" s="69" t="s">
        <v>274</v>
      </c>
      <c r="AR6358" s="69" t="s">
        <v>1917</v>
      </c>
    </row>
    <row r="6359" spans="36:44" ht="14.4">
      <c r="AJ6359" s="26" t="str">
        <f>VLOOKUP(AQ6359,'user list'!A:B,2,0)</f>
        <v>BPLD</v>
      </c>
      <c r="AK6359" s="26">
        <f t="shared" si="345"/>
        <v>6</v>
      </c>
      <c r="AL6359" s="26">
        <f t="shared" si="346"/>
        <v>18</v>
      </c>
      <c r="AM6359" s="94" t="str">
        <f t="shared" si="347"/>
        <v>6/18 Log Off</v>
      </c>
      <c r="AN6359" s="172">
        <v>45826.543368055558</v>
      </c>
      <c r="AO6359" s="69" t="s">
        <v>194</v>
      </c>
      <c r="AP6359" s="69" t="s">
        <v>1913</v>
      </c>
      <c r="AQ6359" s="69" t="s">
        <v>194</v>
      </c>
      <c r="AR6359" s="69" t="s">
        <v>1917</v>
      </c>
    </row>
    <row r="6360" spans="36:44" ht="14.4">
      <c r="AJ6360" s="26" t="str">
        <f>VLOOKUP(AQ6360,'user list'!A:B,2,0)</f>
        <v>BPLD</v>
      </c>
      <c r="AK6360" s="26">
        <f t="shared" si="345"/>
        <v>6</v>
      </c>
      <c r="AL6360" s="26">
        <f t="shared" si="346"/>
        <v>18</v>
      </c>
      <c r="AM6360" s="94" t="str">
        <f t="shared" si="347"/>
        <v>6/18 Log In</v>
      </c>
      <c r="AN6360" s="172">
        <v>45826.543437499997</v>
      </c>
      <c r="AO6360" s="69" t="s">
        <v>194</v>
      </c>
      <c r="AP6360" s="69" t="s">
        <v>1913</v>
      </c>
      <c r="AQ6360" s="69" t="s">
        <v>194</v>
      </c>
      <c r="AR6360" s="69" t="s">
        <v>1916</v>
      </c>
    </row>
    <row r="6361" spans="36:44" ht="14.4">
      <c r="AJ6361" s="26" t="str">
        <f>VLOOKUP(AQ6361,'user list'!A:B,2,0)</f>
        <v>DOE</v>
      </c>
      <c r="AK6361" s="26">
        <f t="shared" si="345"/>
        <v>6</v>
      </c>
      <c r="AL6361" s="26">
        <f t="shared" si="346"/>
        <v>18</v>
      </c>
      <c r="AM6361" s="94" t="str">
        <f t="shared" si="347"/>
        <v>6/18 Log Off</v>
      </c>
      <c r="AN6361" s="172">
        <v>45826.544108796297</v>
      </c>
      <c r="AO6361" s="69" t="s">
        <v>211</v>
      </c>
      <c r="AP6361" s="69" t="s">
        <v>1913</v>
      </c>
      <c r="AQ6361" s="69" t="s">
        <v>211</v>
      </c>
      <c r="AR6361" s="69" t="s">
        <v>1917</v>
      </c>
    </row>
    <row r="6362" spans="36:44" ht="14.4">
      <c r="AJ6362" s="26" t="str">
        <f>VLOOKUP(AQ6362,'user list'!A:B,2,0)</f>
        <v>QCEAU</v>
      </c>
      <c r="AK6362" s="26">
        <f t="shared" si="345"/>
        <v>6</v>
      </c>
      <c r="AL6362" s="26">
        <f t="shared" si="346"/>
        <v>18</v>
      </c>
      <c r="AM6362" s="94" t="str">
        <f t="shared" si="347"/>
        <v>6/18 Log Off</v>
      </c>
      <c r="AN6362" s="172">
        <v>45826.547500000001</v>
      </c>
      <c r="AO6362" s="69" t="s">
        <v>266</v>
      </c>
      <c r="AP6362" s="69" t="s">
        <v>1913</v>
      </c>
      <c r="AQ6362" s="69" t="s">
        <v>266</v>
      </c>
      <c r="AR6362" s="69" t="s">
        <v>1917</v>
      </c>
    </row>
    <row r="6363" spans="36:44" ht="14.4">
      <c r="AJ6363" s="26" t="str">
        <f>VLOOKUP(AQ6363,'user list'!A:B,2,0)</f>
        <v>DPOS</v>
      </c>
      <c r="AK6363" s="26">
        <f t="shared" si="345"/>
        <v>6</v>
      </c>
      <c r="AL6363" s="26">
        <f t="shared" si="346"/>
        <v>18</v>
      </c>
      <c r="AM6363" s="94" t="str">
        <f t="shared" si="347"/>
        <v>6/18 Log In</v>
      </c>
      <c r="AN6363" s="172">
        <v>45826.547581018516</v>
      </c>
      <c r="AO6363" s="69" t="s">
        <v>213</v>
      </c>
      <c r="AP6363" s="69" t="s">
        <v>1913</v>
      </c>
      <c r="AQ6363" s="69" t="s">
        <v>213</v>
      </c>
      <c r="AR6363" s="69" t="s">
        <v>1916</v>
      </c>
    </row>
    <row r="6364" spans="36:44" ht="14.4">
      <c r="AJ6364" s="26" t="str">
        <f>VLOOKUP(AQ6364,'user list'!A:B,2,0)</f>
        <v>Admin</v>
      </c>
      <c r="AK6364" s="26">
        <f t="shared" si="345"/>
        <v>6</v>
      </c>
      <c r="AL6364" s="26">
        <f t="shared" si="346"/>
        <v>18</v>
      </c>
      <c r="AM6364" s="94" t="str">
        <f t="shared" si="347"/>
        <v>6/18 Log In</v>
      </c>
      <c r="AN6364" s="172">
        <v>45826.547835648147</v>
      </c>
      <c r="AO6364" s="69" t="s">
        <v>186</v>
      </c>
      <c r="AP6364" s="69" t="s">
        <v>1913</v>
      </c>
      <c r="AQ6364" s="69" t="s">
        <v>186</v>
      </c>
      <c r="AR6364" s="69" t="s">
        <v>1916</v>
      </c>
    </row>
    <row r="6365" spans="36:44" ht="14.4">
      <c r="AJ6365" s="26" t="str">
        <f>VLOOKUP(AQ6365,'user list'!A:B,2,0)</f>
        <v>Admin</v>
      </c>
      <c r="AK6365" s="26">
        <f t="shared" si="345"/>
        <v>6</v>
      </c>
      <c r="AL6365" s="26">
        <f t="shared" si="346"/>
        <v>18</v>
      </c>
      <c r="AM6365" s="94" t="str">
        <f t="shared" si="347"/>
        <v>6/18 Log In</v>
      </c>
      <c r="AN6365" s="172">
        <v>45826.547847222224</v>
      </c>
      <c r="AO6365" s="69" t="s">
        <v>186</v>
      </c>
      <c r="AP6365" s="69" t="s">
        <v>1913</v>
      </c>
      <c r="AQ6365" s="69" t="s">
        <v>186</v>
      </c>
      <c r="AR6365" s="69" t="s">
        <v>1916</v>
      </c>
    </row>
    <row r="6366" spans="36:44" ht="14.4">
      <c r="AJ6366" s="26" t="str">
        <f>VLOOKUP(AQ6366,'user list'!A:B,2,0)</f>
        <v>QCYDO</v>
      </c>
      <c r="AK6366" s="26">
        <f t="shared" si="345"/>
        <v>6</v>
      </c>
      <c r="AL6366" s="26">
        <f t="shared" si="346"/>
        <v>18</v>
      </c>
      <c r="AM6366" s="94" t="str">
        <f t="shared" si="347"/>
        <v>6/18 Log Off</v>
      </c>
      <c r="AN6366" s="172">
        <v>45826.548796296294</v>
      </c>
      <c r="AO6366" s="69" t="s">
        <v>270</v>
      </c>
      <c r="AP6366" s="69" t="s">
        <v>1913</v>
      </c>
      <c r="AQ6366" s="69" t="s">
        <v>270</v>
      </c>
      <c r="AR6366" s="69" t="s">
        <v>1917</v>
      </c>
    </row>
    <row r="6367" spans="36:44" ht="14.4">
      <c r="AJ6367" s="26" t="str">
        <f>VLOOKUP(AQ6367,'user list'!A:B,2,0)</f>
        <v>CHD</v>
      </c>
      <c r="AK6367" s="26">
        <f t="shared" si="345"/>
        <v>6</v>
      </c>
      <c r="AL6367" s="26">
        <f t="shared" si="346"/>
        <v>18</v>
      </c>
      <c r="AM6367" s="94" t="str">
        <f t="shared" si="347"/>
        <v>6/18 Log Off</v>
      </c>
      <c r="AN6367" s="172">
        <v>45826.548900462964</v>
      </c>
      <c r="AO6367" s="69" t="s">
        <v>203</v>
      </c>
      <c r="AP6367" s="69" t="s">
        <v>1913</v>
      </c>
      <c r="AQ6367" s="69" t="s">
        <v>203</v>
      </c>
      <c r="AR6367" s="69" t="s">
        <v>1917</v>
      </c>
    </row>
    <row r="6368" spans="36:44" ht="14.4">
      <c r="AJ6368" s="26" t="str">
        <f>VLOOKUP(AQ6368,'user list'!A:B,2,0)</f>
        <v>QCYDO</v>
      </c>
      <c r="AK6368" s="26">
        <f t="shared" si="345"/>
        <v>6</v>
      </c>
      <c r="AL6368" s="26">
        <f t="shared" si="346"/>
        <v>18</v>
      </c>
      <c r="AM6368" s="94" t="str">
        <f t="shared" si="347"/>
        <v>6/18 Log In</v>
      </c>
      <c r="AN6368" s="172">
        <v>45826.548981481479</v>
      </c>
      <c r="AO6368" s="69" t="s">
        <v>270</v>
      </c>
      <c r="AP6368" s="69" t="s">
        <v>1913</v>
      </c>
      <c r="AQ6368" s="69" t="s">
        <v>270</v>
      </c>
      <c r="AR6368" s="69" t="s">
        <v>1916</v>
      </c>
    </row>
    <row r="6369" spans="36:44" ht="14.4">
      <c r="AJ6369" s="26" t="str">
        <f>VLOOKUP(AQ6369,'user list'!A:B,2,0)</f>
        <v>OCA</v>
      </c>
      <c r="AK6369" s="26">
        <f t="shared" si="345"/>
        <v>6</v>
      </c>
      <c r="AL6369" s="26">
        <f t="shared" si="346"/>
        <v>18</v>
      </c>
      <c r="AM6369" s="94" t="str">
        <f t="shared" si="347"/>
        <v>6/18 Log Off</v>
      </c>
      <c r="AN6369" s="172">
        <v>45826.549814814818</v>
      </c>
      <c r="AO6369" s="69" t="s">
        <v>228</v>
      </c>
      <c r="AP6369" s="69" t="s">
        <v>1913</v>
      </c>
      <c r="AQ6369" s="69" t="s">
        <v>228</v>
      </c>
      <c r="AR6369" s="69" t="s">
        <v>1917</v>
      </c>
    </row>
    <row r="6370" spans="36:44" ht="14.4">
      <c r="AJ6370" s="26" t="str">
        <f>VLOOKUP(AQ6370,'user list'!A:B,2,0)</f>
        <v>CHD</v>
      </c>
      <c r="AK6370" s="26">
        <f t="shared" si="345"/>
        <v>6</v>
      </c>
      <c r="AL6370" s="26">
        <f t="shared" si="346"/>
        <v>18</v>
      </c>
      <c r="AM6370" s="94" t="str">
        <f t="shared" si="347"/>
        <v>6/18 Log In</v>
      </c>
      <c r="AN6370" s="172">
        <v>45826.549837962964</v>
      </c>
      <c r="AO6370" s="69" t="s">
        <v>203</v>
      </c>
      <c r="AP6370" s="69" t="s">
        <v>1913</v>
      </c>
      <c r="AQ6370" s="69" t="s">
        <v>203</v>
      </c>
      <c r="AR6370" s="69" t="s">
        <v>1916</v>
      </c>
    </row>
    <row r="6371" spans="36:44" ht="14.4">
      <c r="AJ6371" s="26" t="str">
        <f>VLOOKUP(AQ6371,'user list'!A:B,2,0)</f>
        <v>PDAO</v>
      </c>
      <c r="AK6371" s="26">
        <f t="shared" ref="AK6371:AK6434" si="348">MONTH(AN6371)</f>
        <v>6</v>
      </c>
      <c r="AL6371" s="26">
        <f t="shared" ref="AL6371:AL6434" si="349">DAY(AN6371)</f>
        <v>18</v>
      </c>
      <c r="AM6371" s="94" t="str">
        <f t="shared" ref="AM6371:AM6434" si="350">AK6371&amp;"/"&amp;AL6371&amp;" "&amp;AR6371</f>
        <v>6/18 Log In</v>
      </c>
      <c r="AN6371" s="172">
        <v>45826.549942129626</v>
      </c>
      <c r="AO6371" s="69" t="s">
        <v>258</v>
      </c>
      <c r="AP6371" s="69" t="s">
        <v>1913</v>
      </c>
      <c r="AQ6371" s="69" t="s">
        <v>258</v>
      </c>
      <c r="AR6371" s="69" t="s">
        <v>1916</v>
      </c>
    </row>
    <row r="6372" spans="36:44" ht="14.4">
      <c r="AJ6372" s="26" t="str">
        <f>VLOOKUP(AQ6372,'user list'!A:B,2,0)</f>
        <v>OCA</v>
      </c>
      <c r="AK6372" s="26">
        <f t="shared" si="348"/>
        <v>6</v>
      </c>
      <c r="AL6372" s="26">
        <f t="shared" si="349"/>
        <v>18</v>
      </c>
      <c r="AM6372" s="94" t="str">
        <f t="shared" si="350"/>
        <v>6/18 Log In</v>
      </c>
      <c r="AN6372" s="172">
        <v>45826.55</v>
      </c>
      <c r="AO6372" s="69" t="s">
        <v>228</v>
      </c>
      <c r="AP6372" s="69" t="s">
        <v>1913</v>
      </c>
      <c r="AQ6372" s="69" t="s">
        <v>228</v>
      </c>
      <c r="AR6372" s="69" t="s">
        <v>1916</v>
      </c>
    </row>
    <row r="6373" spans="36:44" ht="14.4">
      <c r="AJ6373" s="26" t="str">
        <f>VLOOKUP(AQ6373,'user list'!A:B,2,0)</f>
        <v>QCCSD</v>
      </c>
      <c r="AK6373" s="26">
        <f t="shared" si="348"/>
        <v>6</v>
      </c>
      <c r="AL6373" s="26">
        <f t="shared" si="349"/>
        <v>18</v>
      </c>
      <c r="AM6373" s="94" t="str">
        <f t="shared" si="350"/>
        <v>6/18 Log Off</v>
      </c>
      <c r="AN6373" s="172">
        <v>45826.550740740742</v>
      </c>
      <c r="AO6373" s="69" t="s">
        <v>264</v>
      </c>
      <c r="AP6373" s="69" t="s">
        <v>1913</v>
      </c>
      <c r="AQ6373" s="69" t="s">
        <v>264</v>
      </c>
      <c r="AR6373" s="69" t="s">
        <v>1917</v>
      </c>
    </row>
    <row r="6374" spans="36:44" ht="14.4">
      <c r="AJ6374" s="26" t="str">
        <f>VLOOKUP(AQ6374,'user list'!A:B,2,0)</f>
        <v>ADAAC</v>
      </c>
      <c r="AK6374" s="26">
        <f t="shared" si="348"/>
        <v>6</v>
      </c>
      <c r="AL6374" s="26">
        <f t="shared" si="349"/>
        <v>18</v>
      </c>
      <c r="AM6374" s="94" t="str">
        <f t="shared" si="350"/>
        <v>6/18 Log In</v>
      </c>
      <c r="AN6374" s="172">
        <v>45826.55091435185</v>
      </c>
      <c r="AO6374" s="69" t="s">
        <v>190</v>
      </c>
      <c r="AP6374" s="69" t="s">
        <v>1913</v>
      </c>
      <c r="AQ6374" s="69" t="s">
        <v>190</v>
      </c>
      <c r="AR6374" s="69" t="s">
        <v>1916</v>
      </c>
    </row>
    <row r="6375" spans="36:44" ht="14.4">
      <c r="AJ6375" s="26" t="str">
        <f>VLOOKUP(AQ6375,'user list'!A:B,2,0)</f>
        <v>QCEAU</v>
      </c>
      <c r="AK6375" s="26">
        <f t="shared" si="348"/>
        <v>6</v>
      </c>
      <c r="AL6375" s="26">
        <f t="shared" si="349"/>
        <v>18</v>
      </c>
      <c r="AM6375" s="94" t="str">
        <f t="shared" si="350"/>
        <v>6/18 Log In</v>
      </c>
      <c r="AN6375" s="172">
        <v>45826.551759259259</v>
      </c>
      <c r="AO6375" s="69" t="s">
        <v>266</v>
      </c>
      <c r="AP6375" s="69" t="s">
        <v>1913</v>
      </c>
      <c r="AQ6375" s="69" t="s">
        <v>266</v>
      </c>
      <c r="AR6375" s="69" t="s">
        <v>1916</v>
      </c>
    </row>
    <row r="6376" spans="36:44" ht="14.4">
      <c r="AJ6376" s="26" t="str">
        <f>VLOOKUP(AQ6376,'user list'!A:B,2,0)</f>
        <v>DOE</v>
      </c>
      <c r="AK6376" s="26">
        <f t="shared" si="348"/>
        <v>6</v>
      </c>
      <c r="AL6376" s="26">
        <f t="shared" si="349"/>
        <v>18</v>
      </c>
      <c r="AM6376" s="94" t="str">
        <f t="shared" si="350"/>
        <v>6/18 Log In</v>
      </c>
      <c r="AN6376" s="172">
        <v>45826.551793981482</v>
      </c>
      <c r="AO6376" s="69" t="s">
        <v>211</v>
      </c>
      <c r="AP6376" s="69" t="s">
        <v>1913</v>
      </c>
      <c r="AQ6376" s="69" t="s">
        <v>211</v>
      </c>
      <c r="AR6376" s="69" t="s">
        <v>1916</v>
      </c>
    </row>
    <row r="6377" spans="36:44" ht="14.4">
      <c r="AJ6377" s="26" t="str">
        <f>VLOOKUP(AQ6377,'user list'!A:B,2,0)</f>
        <v>Admin</v>
      </c>
      <c r="AK6377" s="26">
        <f t="shared" si="348"/>
        <v>6</v>
      </c>
      <c r="AL6377" s="26">
        <f t="shared" si="349"/>
        <v>18</v>
      </c>
      <c r="AM6377" s="94" t="str">
        <f t="shared" si="350"/>
        <v>6/18 Log In</v>
      </c>
      <c r="AN6377" s="172">
        <v>45826.552511574075</v>
      </c>
      <c r="AO6377" s="69" t="s">
        <v>186</v>
      </c>
      <c r="AP6377" s="69" t="s">
        <v>1913</v>
      </c>
      <c r="AQ6377" s="69" t="s">
        <v>186</v>
      </c>
      <c r="AR6377" s="69" t="s">
        <v>1916</v>
      </c>
    </row>
    <row r="6378" spans="36:44" ht="14.4">
      <c r="AJ6378" s="26" t="str">
        <f>VLOOKUP(AQ6378,'user list'!A:B,2,0)</f>
        <v>SSDD</v>
      </c>
      <c r="AK6378" s="26">
        <f t="shared" si="348"/>
        <v>6</v>
      </c>
      <c r="AL6378" s="26">
        <f t="shared" si="349"/>
        <v>18</v>
      </c>
      <c r="AM6378" s="94" t="str">
        <f t="shared" si="350"/>
        <v>6/18 Log Off</v>
      </c>
      <c r="AN6378" s="172">
        <v>45826.553379629629</v>
      </c>
      <c r="AO6378" s="69" t="s">
        <v>273</v>
      </c>
      <c r="AP6378" s="69" t="s">
        <v>1913</v>
      </c>
      <c r="AQ6378" s="69" t="s">
        <v>273</v>
      </c>
      <c r="AR6378" s="69" t="s">
        <v>1917</v>
      </c>
    </row>
    <row r="6379" spans="36:44" ht="14.4">
      <c r="AJ6379" s="26" t="str">
        <f>VLOOKUP(AQ6379,'user list'!A:B,2,0)</f>
        <v>SSDD</v>
      </c>
      <c r="AK6379" s="26">
        <f t="shared" si="348"/>
        <v>6</v>
      </c>
      <c r="AL6379" s="26">
        <f t="shared" si="349"/>
        <v>18</v>
      </c>
      <c r="AM6379" s="94" t="str">
        <f t="shared" si="350"/>
        <v>6/18 Log In</v>
      </c>
      <c r="AN6379" s="172">
        <v>45826.553587962961</v>
      </c>
      <c r="AO6379" s="69" t="s">
        <v>273</v>
      </c>
      <c r="AP6379" s="69" t="s">
        <v>1913</v>
      </c>
      <c r="AQ6379" s="69" t="s">
        <v>273</v>
      </c>
      <c r="AR6379" s="69" t="s">
        <v>1916</v>
      </c>
    </row>
    <row r="6380" spans="36:44" ht="14.4">
      <c r="AJ6380" s="26" t="str">
        <f>VLOOKUP(AQ6380,'user list'!A:B,2,0)</f>
        <v>SBCDPO</v>
      </c>
      <c r="AK6380" s="26">
        <f t="shared" si="348"/>
        <v>6</v>
      </c>
      <c r="AL6380" s="26">
        <f t="shared" si="349"/>
        <v>18</v>
      </c>
      <c r="AM6380" s="94" t="str">
        <f t="shared" si="350"/>
        <v>6/18 Log Off</v>
      </c>
      <c r="AN6380" s="172">
        <v>45826.554247685184</v>
      </c>
      <c r="AO6380" s="69" t="s">
        <v>271</v>
      </c>
      <c r="AP6380" s="69" t="s">
        <v>1913</v>
      </c>
      <c r="AQ6380" s="69" t="s">
        <v>271</v>
      </c>
      <c r="AR6380" s="69" t="s">
        <v>1917</v>
      </c>
    </row>
    <row r="6381" spans="36:44" ht="14.4">
      <c r="AJ6381" s="26" t="str">
        <f>VLOOKUP(AQ6381,'user list'!A:B,2,0)</f>
        <v>CPDD</v>
      </c>
      <c r="AK6381" s="26">
        <f t="shared" si="348"/>
        <v>6</v>
      </c>
      <c r="AL6381" s="26">
        <f t="shared" si="349"/>
        <v>18</v>
      </c>
      <c r="AM6381" s="94" t="str">
        <f t="shared" si="350"/>
        <v>6/18 Log Off</v>
      </c>
      <c r="AN6381" s="172">
        <v>45826.555613425924</v>
      </c>
      <c r="AO6381" s="69" t="s">
        <v>205</v>
      </c>
      <c r="AP6381" s="69" t="s">
        <v>1913</v>
      </c>
      <c r="AQ6381" s="69" t="s">
        <v>205</v>
      </c>
      <c r="AR6381" s="69" t="s">
        <v>1917</v>
      </c>
    </row>
    <row r="6382" spans="36:44" ht="14.4">
      <c r="AJ6382" s="26" t="str">
        <f>VLOOKUP(AQ6382,'user list'!A:B,2,0)</f>
        <v>OCM</v>
      </c>
      <c r="AK6382" s="26">
        <f t="shared" si="348"/>
        <v>6</v>
      </c>
      <c r="AL6382" s="26">
        <f t="shared" si="349"/>
        <v>18</v>
      </c>
      <c r="AM6382" s="94" t="str">
        <f t="shared" si="350"/>
        <v>6/18 Log In</v>
      </c>
      <c r="AN6382" s="172">
        <v>45826.555902777778</v>
      </c>
      <c r="AO6382" s="69" t="s">
        <v>230</v>
      </c>
      <c r="AP6382" s="69" t="s">
        <v>1913</v>
      </c>
      <c r="AQ6382" s="69" t="s">
        <v>230</v>
      </c>
      <c r="AR6382" s="69" t="s">
        <v>1916</v>
      </c>
    </row>
    <row r="6383" spans="36:44" ht="14.4">
      <c r="AJ6383" s="26" t="str">
        <f>VLOOKUP(AQ6383,'user list'!A:B,2,0)</f>
        <v>DOE</v>
      </c>
      <c r="AK6383" s="26">
        <f t="shared" si="348"/>
        <v>6</v>
      </c>
      <c r="AL6383" s="26">
        <f t="shared" si="349"/>
        <v>18</v>
      </c>
      <c r="AM6383" s="94" t="str">
        <f t="shared" si="350"/>
        <v>6/18 Log In</v>
      </c>
      <c r="AN6383" s="172">
        <v>45826.55609953704</v>
      </c>
      <c r="AO6383" s="69" t="s">
        <v>211</v>
      </c>
      <c r="AP6383" s="69" t="s">
        <v>1913</v>
      </c>
      <c r="AQ6383" s="69" t="s">
        <v>211</v>
      </c>
      <c r="AR6383" s="69" t="s">
        <v>1916</v>
      </c>
    </row>
    <row r="6384" spans="36:44" ht="14.4">
      <c r="AJ6384" s="26" t="str">
        <f>VLOOKUP(AQ6384,'user list'!A:B,2,0)</f>
        <v>SBCDPO</v>
      </c>
      <c r="AK6384" s="26">
        <f t="shared" si="348"/>
        <v>6</v>
      </c>
      <c r="AL6384" s="26">
        <f t="shared" si="349"/>
        <v>18</v>
      </c>
      <c r="AM6384" s="94" t="str">
        <f t="shared" si="350"/>
        <v>6/18 Log In</v>
      </c>
      <c r="AN6384" s="172">
        <v>45826.558287037034</v>
      </c>
      <c r="AO6384" s="69" t="s">
        <v>271</v>
      </c>
      <c r="AP6384" s="69" t="s">
        <v>1913</v>
      </c>
      <c r="AQ6384" s="69" t="s">
        <v>271</v>
      </c>
      <c r="AR6384" s="69" t="s">
        <v>1916</v>
      </c>
    </row>
    <row r="6385" spans="36:44" ht="14.4">
      <c r="AJ6385" s="26" t="str">
        <f>VLOOKUP(AQ6385,'user list'!A:B,2,0)</f>
        <v>OCAs</v>
      </c>
      <c r="AK6385" s="26">
        <f t="shared" si="348"/>
        <v>6</v>
      </c>
      <c r="AL6385" s="26">
        <f t="shared" si="349"/>
        <v>18</v>
      </c>
      <c r="AM6385" s="94" t="str">
        <f t="shared" si="350"/>
        <v>6/18 Log In</v>
      </c>
      <c r="AN6385" s="172">
        <v>45826.558425925927</v>
      </c>
      <c r="AO6385" s="69" t="s">
        <v>279</v>
      </c>
      <c r="AP6385" s="69" t="s">
        <v>1913</v>
      </c>
      <c r="AQ6385" s="69" t="s">
        <v>279</v>
      </c>
      <c r="AR6385" s="69" t="s">
        <v>1916</v>
      </c>
    </row>
    <row r="6386" spans="36:44" ht="14.4">
      <c r="AJ6386" s="26" t="str">
        <f>VLOOKUP(AQ6386,'user list'!A:B,2,0)</f>
        <v>Admin</v>
      </c>
      <c r="AK6386" s="26">
        <f t="shared" si="348"/>
        <v>6</v>
      </c>
      <c r="AL6386" s="26">
        <f t="shared" si="349"/>
        <v>18</v>
      </c>
      <c r="AM6386" s="94" t="str">
        <f t="shared" si="350"/>
        <v>6/18 Log In</v>
      </c>
      <c r="AN6386" s="172">
        <v>45826.560115740744</v>
      </c>
      <c r="AO6386" s="69" t="s">
        <v>186</v>
      </c>
      <c r="AP6386" s="69" t="s">
        <v>1913</v>
      </c>
      <c r="AQ6386" s="69" t="s">
        <v>186</v>
      </c>
      <c r="AR6386" s="69" t="s">
        <v>1916</v>
      </c>
    </row>
    <row r="6387" spans="36:44" ht="14.4">
      <c r="AJ6387" s="26" t="str">
        <f>VLOOKUP(AQ6387,'user list'!A:B,2,0)</f>
        <v>Admin</v>
      </c>
      <c r="AK6387" s="26">
        <f t="shared" si="348"/>
        <v>6</v>
      </c>
      <c r="AL6387" s="26">
        <f t="shared" si="349"/>
        <v>18</v>
      </c>
      <c r="AM6387" s="94" t="str">
        <f t="shared" si="350"/>
        <v>6/18 Log In</v>
      </c>
      <c r="AN6387" s="172">
        <v>45826.560219907406</v>
      </c>
      <c r="AO6387" s="69" t="s">
        <v>186</v>
      </c>
      <c r="AP6387" s="69" t="s">
        <v>1913</v>
      </c>
      <c r="AQ6387" s="69" t="s">
        <v>186</v>
      </c>
      <c r="AR6387" s="69" t="s">
        <v>1916</v>
      </c>
    </row>
    <row r="6388" spans="36:44" ht="14.4">
      <c r="AJ6388" s="26" t="str">
        <f>VLOOKUP(AQ6388,'user list'!A:B,2,0)</f>
        <v>CVD</v>
      </c>
      <c r="AK6388" s="26">
        <f t="shared" si="348"/>
        <v>6</v>
      </c>
      <c r="AL6388" s="26">
        <f t="shared" si="349"/>
        <v>18</v>
      </c>
      <c r="AM6388" s="94" t="str">
        <f t="shared" si="350"/>
        <v>6/18 Log Off</v>
      </c>
      <c r="AN6388" s="172">
        <v>45826.560925925929</v>
      </c>
      <c r="AO6388" s="69" t="s">
        <v>208</v>
      </c>
      <c r="AP6388" s="69" t="s">
        <v>1913</v>
      </c>
      <c r="AQ6388" s="69" t="s">
        <v>208</v>
      </c>
      <c r="AR6388" s="69" t="s">
        <v>1917</v>
      </c>
    </row>
    <row r="6389" spans="36:44" ht="14.4">
      <c r="AJ6389" s="26" t="str">
        <f>VLOOKUP(AQ6389,'user list'!A:B,2,0)</f>
        <v>CVD</v>
      </c>
      <c r="AK6389" s="26">
        <f t="shared" si="348"/>
        <v>6</v>
      </c>
      <c r="AL6389" s="26">
        <f t="shared" si="349"/>
        <v>18</v>
      </c>
      <c r="AM6389" s="94" t="str">
        <f t="shared" si="350"/>
        <v>6/18 Log In</v>
      </c>
      <c r="AN6389" s="172">
        <v>45826.561562499999</v>
      </c>
      <c r="AO6389" s="69" t="s">
        <v>208</v>
      </c>
      <c r="AP6389" s="69" t="s">
        <v>1913</v>
      </c>
      <c r="AQ6389" s="69" t="s">
        <v>208</v>
      </c>
      <c r="AR6389" s="69" t="s">
        <v>1916</v>
      </c>
    </row>
    <row r="6390" spans="36:44" ht="14.4">
      <c r="AJ6390" s="26" t="str">
        <f>VLOOKUP(AQ6390,'user list'!A:B,2,0)</f>
        <v>CPDD</v>
      </c>
      <c r="AK6390" s="26">
        <f t="shared" si="348"/>
        <v>6</v>
      </c>
      <c r="AL6390" s="26">
        <f t="shared" si="349"/>
        <v>18</v>
      </c>
      <c r="AM6390" s="94" t="str">
        <f t="shared" si="350"/>
        <v>6/18 Log In</v>
      </c>
      <c r="AN6390" s="172">
        <v>45826.561643518522</v>
      </c>
      <c r="AO6390" s="69" t="s">
        <v>205</v>
      </c>
      <c r="AP6390" s="69" t="s">
        <v>1913</v>
      </c>
      <c r="AQ6390" s="69" t="s">
        <v>205</v>
      </c>
      <c r="AR6390" s="69" t="s">
        <v>1916</v>
      </c>
    </row>
    <row r="6391" spans="36:44" ht="14.4">
      <c r="AJ6391" s="26" t="str">
        <f>VLOOKUP(AQ6391,'user list'!A:B,2,0)</f>
        <v>PDAO</v>
      </c>
      <c r="AK6391" s="26">
        <f t="shared" si="348"/>
        <v>6</v>
      </c>
      <c r="AL6391" s="26">
        <f t="shared" si="349"/>
        <v>18</v>
      </c>
      <c r="AM6391" s="94" t="str">
        <f t="shared" si="350"/>
        <v>6/18 Log In</v>
      </c>
      <c r="AN6391" s="172">
        <v>45826.561666666668</v>
      </c>
      <c r="AO6391" s="69" t="s">
        <v>258</v>
      </c>
      <c r="AP6391" s="69" t="s">
        <v>1913</v>
      </c>
      <c r="AQ6391" s="69" t="s">
        <v>258</v>
      </c>
      <c r="AR6391" s="69" t="s">
        <v>1916</v>
      </c>
    </row>
    <row r="6392" spans="36:44" ht="14.4">
      <c r="AJ6392" s="26" t="str">
        <f>VLOOKUP(AQ6392,'user list'!A:B,2,0)</f>
        <v>OCM</v>
      </c>
      <c r="AK6392" s="26">
        <f t="shared" si="348"/>
        <v>6</v>
      </c>
      <c r="AL6392" s="26">
        <f t="shared" si="349"/>
        <v>18</v>
      </c>
      <c r="AM6392" s="94" t="str">
        <f t="shared" si="350"/>
        <v>6/18 Log In</v>
      </c>
      <c r="AN6392" s="172">
        <v>45826.562280092592</v>
      </c>
      <c r="AO6392" s="69" t="s">
        <v>230</v>
      </c>
      <c r="AP6392" s="69" t="s">
        <v>1913</v>
      </c>
      <c r="AQ6392" s="69" t="s">
        <v>230</v>
      </c>
      <c r="AR6392" s="69" t="s">
        <v>1916</v>
      </c>
    </row>
    <row r="6393" spans="36:44" ht="14.4">
      <c r="AJ6393" s="26" t="str">
        <f>VLOOKUP(AQ6393,'user list'!A:B,2,0)</f>
        <v>OCM</v>
      </c>
      <c r="AK6393" s="26">
        <f t="shared" si="348"/>
        <v>6</v>
      </c>
      <c r="AL6393" s="26">
        <f t="shared" si="349"/>
        <v>18</v>
      </c>
      <c r="AM6393" s="94" t="str">
        <f t="shared" si="350"/>
        <v>6/18 Log Off</v>
      </c>
      <c r="AN6393" s="172">
        <v>45826.562789351854</v>
      </c>
      <c r="AO6393" s="69" t="s">
        <v>230</v>
      </c>
      <c r="AP6393" s="69" t="s">
        <v>1913</v>
      </c>
      <c r="AQ6393" s="69" t="s">
        <v>230</v>
      </c>
      <c r="AR6393" s="69" t="s">
        <v>1917</v>
      </c>
    </row>
    <row r="6394" spans="36:44" ht="14.4">
      <c r="AJ6394" s="26" t="str">
        <f>VLOOKUP(AQ6394,'user list'!A:B,2,0)</f>
        <v>DOE</v>
      </c>
      <c r="AK6394" s="26">
        <f t="shared" si="348"/>
        <v>6</v>
      </c>
      <c r="AL6394" s="26">
        <f t="shared" si="349"/>
        <v>18</v>
      </c>
      <c r="AM6394" s="94" t="str">
        <f t="shared" si="350"/>
        <v>6/18 Log Off</v>
      </c>
      <c r="AN6394" s="172">
        <v>45826.562824074077</v>
      </c>
      <c r="AO6394" s="69" t="s">
        <v>211</v>
      </c>
      <c r="AP6394" s="69" t="s">
        <v>1913</v>
      </c>
      <c r="AQ6394" s="69" t="s">
        <v>211</v>
      </c>
      <c r="AR6394" s="69" t="s">
        <v>1917</v>
      </c>
    </row>
    <row r="6395" spans="36:44" ht="14.4">
      <c r="AJ6395" s="26" t="str">
        <f>VLOOKUP(AQ6395,'user list'!A:B,2,0)</f>
        <v>DOE</v>
      </c>
      <c r="AK6395" s="26">
        <f t="shared" si="348"/>
        <v>6</v>
      </c>
      <c r="AL6395" s="26">
        <f t="shared" si="349"/>
        <v>18</v>
      </c>
      <c r="AM6395" s="94" t="str">
        <f t="shared" si="350"/>
        <v>6/18 Log In</v>
      </c>
      <c r="AN6395" s="172">
        <v>45826.563136574077</v>
      </c>
      <c r="AO6395" s="69" t="s">
        <v>212</v>
      </c>
      <c r="AP6395" s="69" t="s">
        <v>1913</v>
      </c>
      <c r="AQ6395" s="69" t="s">
        <v>212</v>
      </c>
      <c r="AR6395" s="69" t="s">
        <v>1916</v>
      </c>
    </row>
    <row r="6396" spans="36:44" ht="14.4">
      <c r="AJ6396" s="26" t="str">
        <f>VLOOKUP(AQ6396,'user list'!A:B,2,0)</f>
        <v>OCAs</v>
      </c>
      <c r="AK6396" s="26">
        <f t="shared" si="348"/>
        <v>6</v>
      </c>
      <c r="AL6396" s="26">
        <f t="shared" si="349"/>
        <v>18</v>
      </c>
      <c r="AM6396" s="94" t="str">
        <f t="shared" si="350"/>
        <v>6/18 Log Off</v>
      </c>
      <c r="AN6396" s="172">
        <v>45826.569189814814</v>
      </c>
      <c r="AO6396" s="69" t="s">
        <v>279</v>
      </c>
      <c r="AP6396" s="69" t="s">
        <v>1913</v>
      </c>
      <c r="AQ6396" s="69" t="s">
        <v>279</v>
      </c>
      <c r="AR6396" s="69" t="s">
        <v>1917</v>
      </c>
    </row>
    <row r="6397" spans="36:44" ht="14.4">
      <c r="AJ6397" s="26" t="str">
        <f>VLOOKUP(AQ6397,'user list'!A:B,2,0)</f>
        <v>BPLD</v>
      </c>
      <c r="AK6397" s="26">
        <f t="shared" si="348"/>
        <v>6</v>
      </c>
      <c r="AL6397" s="26">
        <f t="shared" si="349"/>
        <v>18</v>
      </c>
      <c r="AM6397" s="94" t="str">
        <f t="shared" si="350"/>
        <v>6/18 Log Off</v>
      </c>
      <c r="AN6397" s="172">
        <v>45826.569328703707</v>
      </c>
      <c r="AO6397" s="69" t="s">
        <v>194</v>
      </c>
      <c r="AP6397" s="69" t="s">
        <v>1913</v>
      </c>
      <c r="AQ6397" s="69" t="s">
        <v>194</v>
      </c>
      <c r="AR6397" s="69" t="s">
        <v>1917</v>
      </c>
    </row>
    <row r="6398" spans="36:44" ht="14.4">
      <c r="AJ6398" s="26" t="str">
        <f>VLOOKUP(AQ6398,'user list'!A:B,2,0)</f>
        <v>BPLD</v>
      </c>
      <c r="AK6398" s="26">
        <f t="shared" si="348"/>
        <v>6</v>
      </c>
      <c r="AL6398" s="26">
        <f t="shared" si="349"/>
        <v>18</v>
      </c>
      <c r="AM6398" s="94" t="str">
        <f t="shared" si="350"/>
        <v>6/18 Log In</v>
      </c>
      <c r="AN6398" s="172">
        <v>45826.570057870369</v>
      </c>
      <c r="AO6398" s="69" t="s">
        <v>194</v>
      </c>
      <c r="AP6398" s="69" t="s">
        <v>1913</v>
      </c>
      <c r="AQ6398" s="69" t="s">
        <v>194</v>
      </c>
      <c r="AR6398" s="69" t="s">
        <v>1916</v>
      </c>
    </row>
    <row r="6399" spans="36:44" ht="14.4">
      <c r="AJ6399" s="26" t="str">
        <f>VLOOKUP(AQ6399,'user list'!A:B,2,0)</f>
        <v>OCM</v>
      </c>
      <c r="AK6399" s="26">
        <f t="shared" si="348"/>
        <v>6</v>
      </c>
      <c r="AL6399" s="26">
        <f t="shared" si="349"/>
        <v>18</v>
      </c>
      <c r="AM6399" s="94" t="str">
        <f t="shared" si="350"/>
        <v>6/18 Log Off</v>
      </c>
      <c r="AN6399" s="172">
        <v>45826.570532407408</v>
      </c>
      <c r="AO6399" s="69" t="s">
        <v>230</v>
      </c>
      <c r="AP6399" s="69" t="s">
        <v>1913</v>
      </c>
      <c r="AQ6399" s="69" t="s">
        <v>230</v>
      </c>
      <c r="AR6399" s="69" t="s">
        <v>1917</v>
      </c>
    </row>
    <row r="6400" spans="36:44" ht="14.4">
      <c r="AJ6400" s="26" t="str">
        <f>VLOOKUP(AQ6400,'user list'!A:B,2,0)</f>
        <v>OCA</v>
      </c>
      <c r="AK6400" s="26">
        <f t="shared" si="348"/>
        <v>6</v>
      </c>
      <c r="AL6400" s="26">
        <f t="shared" si="349"/>
        <v>18</v>
      </c>
      <c r="AM6400" s="94" t="str">
        <f t="shared" si="350"/>
        <v>6/18 Log Off</v>
      </c>
      <c r="AN6400" s="172">
        <v>45826.570625</v>
      </c>
      <c r="AO6400" s="69" t="s">
        <v>228</v>
      </c>
      <c r="AP6400" s="69" t="s">
        <v>1913</v>
      </c>
      <c r="AQ6400" s="69" t="s">
        <v>228</v>
      </c>
      <c r="AR6400" s="69" t="s">
        <v>1917</v>
      </c>
    </row>
    <row r="6401" spans="36:44" ht="14.4">
      <c r="AJ6401" s="26" t="str">
        <f>VLOOKUP(AQ6401,'user list'!A:B,2,0)</f>
        <v>OCA</v>
      </c>
      <c r="AK6401" s="26">
        <f t="shared" si="348"/>
        <v>6</v>
      </c>
      <c r="AL6401" s="26">
        <f t="shared" si="349"/>
        <v>18</v>
      </c>
      <c r="AM6401" s="94" t="str">
        <f t="shared" si="350"/>
        <v>6/18 Log In</v>
      </c>
      <c r="AN6401" s="172">
        <v>45826.570740740739</v>
      </c>
      <c r="AO6401" s="69" t="s">
        <v>228</v>
      </c>
      <c r="AP6401" s="69" t="s">
        <v>1913</v>
      </c>
      <c r="AQ6401" s="69" t="s">
        <v>228</v>
      </c>
      <c r="AR6401" s="69" t="s">
        <v>1916</v>
      </c>
    </row>
    <row r="6402" spans="36:44" ht="14.4">
      <c r="AJ6402" s="26" t="str">
        <f>VLOOKUP(AQ6402,'user list'!A:B,2,0)</f>
        <v>CHD</v>
      </c>
      <c r="AK6402" s="26">
        <f t="shared" si="348"/>
        <v>6</v>
      </c>
      <c r="AL6402" s="26">
        <f t="shared" si="349"/>
        <v>18</v>
      </c>
      <c r="AM6402" s="94" t="str">
        <f t="shared" si="350"/>
        <v>6/18 Log Off</v>
      </c>
      <c r="AN6402" s="172">
        <v>45826.570949074077</v>
      </c>
      <c r="AO6402" s="69" t="s">
        <v>203</v>
      </c>
      <c r="AP6402" s="69" t="s">
        <v>1913</v>
      </c>
      <c r="AQ6402" s="69" t="s">
        <v>203</v>
      </c>
      <c r="AR6402" s="69" t="s">
        <v>1917</v>
      </c>
    </row>
    <row r="6403" spans="36:44" ht="14.4">
      <c r="AJ6403" s="26" t="str">
        <f>VLOOKUP(AQ6403,'user list'!A:B,2,0)</f>
        <v>CHD</v>
      </c>
      <c r="AK6403" s="26">
        <f t="shared" si="348"/>
        <v>6</v>
      </c>
      <c r="AL6403" s="26">
        <f t="shared" si="349"/>
        <v>18</v>
      </c>
      <c r="AM6403" s="94" t="str">
        <f t="shared" si="350"/>
        <v>6/18 Log In</v>
      </c>
      <c r="AN6403" s="172">
        <v>45826.571145833332</v>
      </c>
      <c r="AO6403" s="69" t="s">
        <v>203</v>
      </c>
      <c r="AP6403" s="69" t="s">
        <v>1913</v>
      </c>
      <c r="AQ6403" s="69" t="s">
        <v>203</v>
      </c>
      <c r="AR6403" s="69" t="s">
        <v>1916</v>
      </c>
    </row>
    <row r="6404" spans="36:44" ht="14.4">
      <c r="AJ6404" s="26" t="str">
        <f>VLOOKUP(AQ6404,'user list'!A:B,2,0)</f>
        <v>QCTD</v>
      </c>
      <c r="AK6404" s="26">
        <f t="shared" si="348"/>
        <v>6</v>
      </c>
      <c r="AL6404" s="26">
        <f t="shared" si="349"/>
        <v>18</v>
      </c>
      <c r="AM6404" s="94" t="str">
        <f t="shared" si="350"/>
        <v>6/18 Log In</v>
      </c>
      <c r="AN6404" s="172">
        <v>45826.571145833332</v>
      </c>
      <c r="AO6404" s="69" t="s">
        <v>269</v>
      </c>
      <c r="AP6404" s="69" t="s">
        <v>1913</v>
      </c>
      <c r="AQ6404" s="69" t="s">
        <v>269</v>
      </c>
      <c r="AR6404" s="69" t="s">
        <v>1916</v>
      </c>
    </row>
    <row r="6405" spans="36:44" ht="14.4">
      <c r="AJ6405" s="26" t="str">
        <f>VLOOKUP(AQ6405,'user list'!A:B,2,0)</f>
        <v>DOE</v>
      </c>
      <c r="AK6405" s="26">
        <f t="shared" si="348"/>
        <v>6</v>
      </c>
      <c r="AL6405" s="26">
        <f t="shared" si="349"/>
        <v>18</v>
      </c>
      <c r="AM6405" s="94" t="str">
        <f t="shared" si="350"/>
        <v>6/18 Log In</v>
      </c>
      <c r="AN6405" s="172">
        <v>45826.571770833332</v>
      </c>
      <c r="AO6405" s="69" t="s">
        <v>211</v>
      </c>
      <c r="AP6405" s="69" t="s">
        <v>1913</v>
      </c>
      <c r="AQ6405" s="69" t="s">
        <v>211</v>
      </c>
      <c r="AR6405" s="69" t="s">
        <v>1916</v>
      </c>
    </row>
    <row r="6406" spans="36:44" ht="14.4">
      <c r="AJ6406" s="26" t="str">
        <f>VLOOKUP(AQ6406,'user list'!A:B,2,0)</f>
        <v>HCDRD</v>
      </c>
      <c r="AK6406" s="26">
        <f t="shared" si="348"/>
        <v>6</v>
      </c>
      <c r="AL6406" s="26">
        <f t="shared" si="349"/>
        <v>18</v>
      </c>
      <c r="AM6406" s="94" t="str">
        <f t="shared" si="350"/>
        <v>6/18 Log Off</v>
      </c>
      <c r="AN6406" s="172">
        <v>45826.571909722225</v>
      </c>
      <c r="AO6406" s="69" t="s">
        <v>216</v>
      </c>
      <c r="AP6406" s="69" t="s">
        <v>1913</v>
      </c>
      <c r="AQ6406" s="69" t="s">
        <v>216</v>
      </c>
      <c r="AR6406" s="69" t="s">
        <v>1917</v>
      </c>
    </row>
    <row r="6407" spans="36:44" ht="14.4">
      <c r="AJ6407" s="26" t="str">
        <f>VLOOKUP(AQ6407,'user list'!A:B,2,0)</f>
        <v>HCDRD</v>
      </c>
      <c r="AK6407" s="26">
        <f t="shared" si="348"/>
        <v>6</v>
      </c>
      <c r="AL6407" s="26">
        <f t="shared" si="349"/>
        <v>18</v>
      </c>
      <c r="AM6407" s="94" t="str">
        <f t="shared" si="350"/>
        <v>6/18 Log In</v>
      </c>
      <c r="AN6407" s="172">
        <v>45826.571956018517</v>
      </c>
      <c r="AO6407" s="69" t="s">
        <v>216</v>
      </c>
      <c r="AP6407" s="69" t="s">
        <v>1913</v>
      </c>
      <c r="AQ6407" s="69" t="s">
        <v>216</v>
      </c>
      <c r="AR6407" s="69" t="s">
        <v>1916</v>
      </c>
    </row>
    <row r="6408" spans="36:44" ht="14.4">
      <c r="AJ6408" s="26" t="str">
        <f>VLOOKUP(AQ6408,'user list'!A:B,2,0)</f>
        <v>CCESD</v>
      </c>
      <c r="AK6408" s="26">
        <f t="shared" si="348"/>
        <v>6</v>
      </c>
      <c r="AL6408" s="26">
        <f t="shared" si="349"/>
        <v>18</v>
      </c>
      <c r="AM6408" s="94" t="str">
        <f t="shared" si="350"/>
        <v>6/18 Log In</v>
      </c>
      <c r="AN6408" s="172">
        <v>45826.572847222225</v>
      </c>
      <c r="AO6408" s="69" t="s">
        <v>284</v>
      </c>
      <c r="AP6408" s="69" t="s">
        <v>1913</v>
      </c>
      <c r="AQ6408" s="69" t="s">
        <v>284</v>
      </c>
      <c r="AR6408" s="69" t="s">
        <v>1916</v>
      </c>
    </row>
    <row r="6409" spans="36:44" ht="14.4">
      <c r="AJ6409" s="26" t="str">
        <f>VLOOKUP(AQ6409,'user list'!A:B,2,0)</f>
        <v>CAD</v>
      </c>
      <c r="AK6409" s="26">
        <f t="shared" si="348"/>
        <v>6</v>
      </c>
      <c r="AL6409" s="26">
        <f t="shared" si="349"/>
        <v>18</v>
      </c>
      <c r="AM6409" s="94" t="str">
        <f t="shared" si="350"/>
        <v>6/18 Log Off</v>
      </c>
      <c r="AN6409" s="172">
        <v>45826.573796296296</v>
      </c>
      <c r="AO6409" s="69" t="s">
        <v>196</v>
      </c>
      <c r="AP6409" s="69" t="s">
        <v>1913</v>
      </c>
      <c r="AQ6409" s="69" t="s">
        <v>196</v>
      </c>
      <c r="AR6409" s="69" t="s">
        <v>1917</v>
      </c>
    </row>
    <row r="6410" spans="36:44" ht="14.4">
      <c r="AJ6410" s="26" t="str">
        <f>VLOOKUP(AQ6410,'user list'!A:B,2,0)</f>
        <v>CAD</v>
      </c>
      <c r="AK6410" s="26">
        <f t="shared" si="348"/>
        <v>6</v>
      </c>
      <c r="AL6410" s="26">
        <f t="shared" si="349"/>
        <v>18</v>
      </c>
      <c r="AM6410" s="94" t="str">
        <f t="shared" si="350"/>
        <v>6/18 Log In</v>
      </c>
      <c r="AN6410" s="172">
        <v>45826.573877314811</v>
      </c>
      <c r="AO6410" s="69" t="s">
        <v>196</v>
      </c>
      <c r="AP6410" s="69" t="s">
        <v>1913</v>
      </c>
      <c r="AQ6410" s="69" t="s">
        <v>196</v>
      </c>
      <c r="AR6410" s="69" t="s">
        <v>1916</v>
      </c>
    </row>
    <row r="6411" spans="36:44" ht="14.4">
      <c r="AJ6411" s="26" t="str">
        <f>VLOOKUP(AQ6411,'user list'!A:B,2,0)</f>
        <v>DSQC</v>
      </c>
      <c r="AK6411" s="26">
        <f t="shared" si="348"/>
        <v>6</v>
      </c>
      <c r="AL6411" s="26">
        <f t="shared" si="349"/>
        <v>18</v>
      </c>
      <c r="AM6411" s="94" t="str">
        <f t="shared" si="350"/>
        <v>6/18 Log Off</v>
      </c>
      <c r="AN6411" s="172">
        <v>45826.575335648151</v>
      </c>
      <c r="AO6411" s="69" t="s">
        <v>214</v>
      </c>
      <c r="AP6411" s="69" t="s">
        <v>1913</v>
      </c>
      <c r="AQ6411" s="69" t="s">
        <v>214</v>
      </c>
      <c r="AR6411" s="69" t="s">
        <v>1917</v>
      </c>
    </row>
    <row r="6412" spans="36:44" ht="14.4">
      <c r="AJ6412" s="26" t="str">
        <f>VLOOKUP(AQ6412,'user list'!A:B,2,0)</f>
        <v>DSQC</v>
      </c>
      <c r="AK6412" s="26">
        <f t="shared" si="348"/>
        <v>6</v>
      </c>
      <c r="AL6412" s="26">
        <f t="shared" si="349"/>
        <v>18</v>
      </c>
      <c r="AM6412" s="94" t="str">
        <f t="shared" si="350"/>
        <v>6/18 Log In</v>
      </c>
      <c r="AN6412" s="172">
        <v>45826.575624999998</v>
      </c>
      <c r="AO6412" s="69" t="s">
        <v>214</v>
      </c>
      <c r="AP6412" s="69" t="s">
        <v>1913</v>
      </c>
      <c r="AQ6412" s="69" t="s">
        <v>214</v>
      </c>
      <c r="AR6412" s="69" t="s">
        <v>1916</v>
      </c>
    </row>
    <row r="6413" spans="36:44" ht="14.4">
      <c r="AJ6413" s="26" t="str">
        <f>VLOOKUP(AQ6413,'user list'!A:B,2,0)</f>
        <v>QCEAU</v>
      </c>
      <c r="AK6413" s="26">
        <f t="shared" si="348"/>
        <v>6</v>
      </c>
      <c r="AL6413" s="26">
        <f t="shared" si="349"/>
        <v>18</v>
      </c>
      <c r="AM6413" s="94" t="str">
        <f t="shared" si="350"/>
        <v>6/18 Log Off</v>
      </c>
      <c r="AN6413" s="172">
        <v>45826.576435185183</v>
      </c>
      <c r="AO6413" s="69" t="s">
        <v>266</v>
      </c>
      <c r="AP6413" s="69" t="s">
        <v>1913</v>
      </c>
      <c r="AQ6413" s="69" t="s">
        <v>266</v>
      </c>
      <c r="AR6413" s="69" t="s">
        <v>1917</v>
      </c>
    </row>
    <row r="6414" spans="36:44" ht="14.4">
      <c r="AJ6414" s="26" t="str">
        <f>VLOOKUP(AQ6414,'user list'!A:B,2,0)</f>
        <v>QCEAU</v>
      </c>
      <c r="AK6414" s="26">
        <f t="shared" si="348"/>
        <v>6</v>
      </c>
      <c r="AL6414" s="26">
        <f t="shared" si="349"/>
        <v>18</v>
      </c>
      <c r="AM6414" s="94" t="str">
        <f t="shared" si="350"/>
        <v>6/18 Log In</v>
      </c>
      <c r="AN6414" s="172">
        <v>45826.576944444445</v>
      </c>
      <c r="AO6414" s="69" t="s">
        <v>266</v>
      </c>
      <c r="AP6414" s="69" t="s">
        <v>1913</v>
      </c>
      <c r="AQ6414" s="69" t="s">
        <v>266</v>
      </c>
      <c r="AR6414" s="69" t="s">
        <v>1916</v>
      </c>
    </row>
    <row r="6415" spans="36:44" ht="14.4">
      <c r="AJ6415" s="26" t="str">
        <f>VLOOKUP(AQ6415,'user list'!A:B,2,0)</f>
        <v>CTO</v>
      </c>
      <c r="AK6415" s="26">
        <f t="shared" si="348"/>
        <v>6</v>
      </c>
      <c r="AL6415" s="26">
        <f t="shared" si="349"/>
        <v>18</v>
      </c>
      <c r="AM6415" s="94" t="str">
        <f t="shared" si="350"/>
        <v>6/18 Log Off</v>
      </c>
      <c r="AN6415" s="172">
        <v>45826.579247685186</v>
      </c>
      <c r="AO6415" s="69" t="s">
        <v>207</v>
      </c>
      <c r="AP6415" s="69" t="s">
        <v>1913</v>
      </c>
      <c r="AQ6415" s="69" t="s">
        <v>207</v>
      </c>
      <c r="AR6415" s="69" t="s">
        <v>1917</v>
      </c>
    </row>
    <row r="6416" spans="36:44" ht="14.4">
      <c r="AJ6416" s="26" t="str">
        <f>VLOOKUP(AQ6416,'user list'!A:B,2,0)</f>
        <v>CTO</v>
      </c>
      <c r="AK6416" s="26">
        <f t="shared" si="348"/>
        <v>6</v>
      </c>
      <c r="AL6416" s="26">
        <f t="shared" si="349"/>
        <v>18</v>
      </c>
      <c r="AM6416" s="94" t="str">
        <f t="shared" si="350"/>
        <v>6/18 Log In</v>
      </c>
      <c r="AN6416" s="172">
        <v>45826.579432870371</v>
      </c>
      <c r="AO6416" s="69" t="s">
        <v>207</v>
      </c>
      <c r="AP6416" s="69" t="s">
        <v>1913</v>
      </c>
      <c r="AQ6416" s="69" t="s">
        <v>207</v>
      </c>
      <c r="AR6416" s="69" t="s">
        <v>1916</v>
      </c>
    </row>
    <row r="6417" spans="36:44" ht="14.4">
      <c r="AJ6417" s="26" t="str">
        <f>VLOOKUP(AQ6417,'user list'!A:B,2,0)</f>
        <v>Admin</v>
      </c>
      <c r="AK6417" s="26">
        <f t="shared" si="348"/>
        <v>6</v>
      </c>
      <c r="AL6417" s="26">
        <f t="shared" si="349"/>
        <v>18</v>
      </c>
      <c r="AM6417" s="94" t="str">
        <f t="shared" si="350"/>
        <v>6/18 Log Off</v>
      </c>
      <c r="AN6417" s="172">
        <v>45826.581956018519</v>
      </c>
      <c r="AO6417" s="69" t="s">
        <v>186</v>
      </c>
      <c r="AP6417" s="69" t="s">
        <v>1913</v>
      </c>
      <c r="AQ6417" s="69" t="s">
        <v>186</v>
      </c>
      <c r="AR6417" s="69" t="s">
        <v>1917</v>
      </c>
    </row>
    <row r="6418" spans="36:44" ht="14.4">
      <c r="AJ6418" s="26" t="str">
        <f>VLOOKUP(AQ6418,'user list'!A:B,2,0)</f>
        <v>OCM</v>
      </c>
      <c r="AK6418" s="26">
        <f t="shared" si="348"/>
        <v>6</v>
      </c>
      <c r="AL6418" s="26">
        <f t="shared" si="349"/>
        <v>18</v>
      </c>
      <c r="AM6418" s="94" t="str">
        <f t="shared" si="350"/>
        <v>6/18 Log In</v>
      </c>
      <c r="AN6418" s="172">
        <v>45826.583136574074</v>
      </c>
      <c r="AO6418" s="69" t="s">
        <v>230</v>
      </c>
      <c r="AP6418" s="69" t="s">
        <v>1913</v>
      </c>
      <c r="AQ6418" s="69" t="s">
        <v>230</v>
      </c>
      <c r="AR6418" s="69" t="s">
        <v>1916</v>
      </c>
    </row>
    <row r="6419" spans="36:44" ht="14.4">
      <c r="AJ6419" s="26" t="str">
        <f>VLOOKUP(AQ6419,'user list'!A:B,2,0)</f>
        <v>DOE</v>
      </c>
      <c r="AK6419" s="26">
        <f t="shared" si="348"/>
        <v>6</v>
      </c>
      <c r="AL6419" s="26">
        <f t="shared" si="349"/>
        <v>18</v>
      </c>
      <c r="AM6419" s="94" t="str">
        <f t="shared" si="350"/>
        <v>6/18 Log Off</v>
      </c>
      <c r="AN6419" s="172">
        <v>45826.58326388889</v>
      </c>
      <c r="AO6419" s="69" t="s">
        <v>211</v>
      </c>
      <c r="AP6419" s="69" t="s">
        <v>1913</v>
      </c>
      <c r="AQ6419" s="69" t="s">
        <v>211</v>
      </c>
      <c r="AR6419" s="69" t="s">
        <v>1917</v>
      </c>
    </row>
    <row r="6420" spans="36:44" ht="14.4">
      <c r="AJ6420" s="26" t="str">
        <f>VLOOKUP(AQ6420,'user list'!A:B,2,0)</f>
        <v>DOE</v>
      </c>
      <c r="AK6420" s="26">
        <f t="shared" si="348"/>
        <v>6</v>
      </c>
      <c r="AL6420" s="26">
        <f t="shared" si="349"/>
        <v>18</v>
      </c>
      <c r="AM6420" s="94" t="str">
        <f t="shared" si="350"/>
        <v>6/18 Log In</v>
      </c>
      <c r="AN6420" s="172">
        <v>45826.583321759259</v>
      </c>
      <c r="AO6420" s="69" t="s">
        <v>211</v>
      </c>
      <c r="AP6420" s="69" t="s">
        <v>1913</v>
      </c>
      <c r="AQ6420" s="69" t="s">
        <v>211</v>
      </c>
      <c r="AR6420" s="69" t="s">
        <v>1916</v>
      </c>
    </row>
    <row r="6421" spans="36:44" ht="14.4">
      <c r="AJ6421" s="26" t="str">
        <f>VLOOKUP(AQ6421,'user list'!A:B,2,0)</f>
        <v>PLEB</v>
      </c>
      <c r="AK6421" s="26">
        <f t="shared" si="348"/>
        <v>6</v>
      </c>
      <c r="AL6421" s="26">
        <f t="shared" si="349"/>
        <v>18</v>
      </c>
      <c r="AM6421" s="94" t="str">
        <f t="shared" si="350"/>
        <v>6/18 Log In</v>
      </c>
      <c r="AN6421" s="172">
        <v>45826.585266203707</v>
      </c>
      <c r="AO6421" s="69" t="s">
        <v>260</v>
      </c>
      <c r="AP6421" s="69" t="s">
        <v>1913</v>
      </c>
      <c r="AQ6421" s="69" t="s">
        <v>260</v>
      </c>
      <c r="AR6421" s="69" t="s">
        <v>1916</v>
      </c>
    </row>
    <row r="6422" spans="36:44" ht="14.4">
      <c r="AJ6422" s="26" t="str">
        <f>VLOOKUP(AQ6422,'user list'!A:B,2,0)</f>
        <v>LEDIPO</v>
      </c>
      <c r="AK6422" s="26">
        <f t="shared" si="348"/>
        <v>6</v>
      </c>
      <c r="AL6422" s="26">
        <f t="shared" si="349"/>
        <v>18</v>
      </c>
      <c r="AM6422" s="94" t="str">
        <f t="shared" si="350"/>
        <v>6/18 Log Off</v>
      </c>
      <c r="AN6422" s="172">
        <v>45826.586516203701</v>
      </c>
      <c r="AO6422" s="69" t="s">
        <v>222</v>
      </c>
      <c r="AP6422" s="69" t="s">
        <v>1913</v>
      </c>
      <c r="AQ6422" s="69" t="s">
        <v>222</v>
      </c>
      <c r="AR6422" s="69" t="s">
        <v>1917</v>
      </c>
    </row>
    <row r="6423" spans="36:44" ht="14.4">
      <c r="AJ6423" s="26" t="str">
        <f>VLOOKUP(AQ6423,'user list'!A:B,2,0)</f>
        <v>LEDIPO</v>
      </c>
      <c r="AK6423" s="26">
        <f t="shared" si="348"/>
        <v>6</v>
      </c>
      <c r="AL6423" s="26">
        <f t="shared" si="349"/>
        <v>18</v>
      </c>
      <c r="AM6423" s="94" t="str">
        <f t="shared" si="350"/>
        <v>6/18 Log In</v>
      </c>
      <c r="AN6423" s="172">
        <v>45826.587696759256</v>
      </c>
      <c r="AO6423" s="69" t="s">
        <v>222</v>
      </c>
      <c r="AP6423" s="69" t="s">
        <v>1913</v>
      </c>
      <c r="AQ6423" s="69" t="s">
        <v>222</v>
      </c>
      <c r="AR6423" s="69" t="s">
        <v>1916</v>
      </c>
    </row>
    <row r="6424" spans="36:44" ht="14.4">
      <c r="AJ6424" s="26" t="str">
        <f>VLOOKUP(AQ6424,'user list'!A:B,2,0)</f>
        <v>QCTD</v>
      </c>
      <c r="AK6424" s="26">
        <f t="shared" si="348"/>
        <v>6</v>
      </c>
      <c r="AL6424" s="26">
        <f t="shared" si="349"/>
        <v>18</v>
      </c>
      <c r="AM6424" s="94" t="str">
        <f t="shared" si="350"/>
        <v>6/18 Log Off</v>
      </c>
      <c r="AN6424" s="172">
        <v>45826.588020833333</v>
      </c>
      <c r="AO6424" s="69" t="s">
        <v>269</v>
      </c>
      <c r="AP6424" s="69" t="s">
        <v>1913</v>
      </c>
      <c r="AQ6424" s="69" t="s">
        <v>269</v>
      </c>
      <c r="AR6424" s="69" t="s">
        <v>1917</v>
      </c>
    </row>
    <row r="6425" spans="36:44" ht="14.4">
      <c r="AJ6425" s="26" t="str">
        <f>VLOOKUP(AQ6425,'user list'!A:B,2,0)</f>
        <v>OSSP</v>
      </c>
      <c r="AK6425" s="26">
        <f t="shared" si="348"/>
        <v>6</v>
      </c>
      <c r="AL6425" s="26">
        <f t="shared" si="349"/>
        <v>18</v>
      </c>
      <c r="AM6425" s="94" t="str">
        <f t="shared" si="350"/>
        <v>6/18 Log In</v>
      </c>
      <c r="AN6425" s="172">
        <v>45826.588506944441</v>
      </c>
      <c r="AO6425" s="69" t="s">
        <v>255</v>
      </c>
      <c r="AP6425" s="69" t="s">
        <v>1913</v>
      </c>
      <c r="AQ6425" s="69" t="s">
        <v>255</v>
      </c>
      <c r="AR6425" s="69" t="s">
        <v>1916</v>
      </c>
    </row>
    <row r="6426" spans="36:44" ht="14.4">
      <c r="AJ6426" s="26" t="str">
        <f>VLOOKUP(AQ6426,'user list'!A:B,2,0)</f>
        <v>Admin</v>
      </c>
      <c r="AK6426" s="26">
        <f t="shared" si="348"/>
        <v>6</v>
      </c>
      <c r="AL6426" s="26">
        <f t="shared" si="349"/>
        <v>18</v>
      </c>
      <c r="AM6426" s="94" t="str">
        <f t="shared" si="350"/>
        <v>6/18 Log In</v>
      </c>
      <c r="AN6426" s="172">
        <v>45826.588935185187</v>
      </c>
      <c r="AO6426" s="69" t="s">
        <v>186</v>
      </c>
      <c r="AP6426" s="69" t="s">
        <v>1913</v>
      </c>
      <c r="AQ6426" s="69" t="s">
        <v>186</v>
      </c>
      <c r="AR6426" s="69" t="s">
        <v>1916</v>
      </c>
    </row>
    <row r="6427" spans="36:44" ht="14.4">
      <c r="AJ6427" s="26" t="str">
        <f>VLOOKUP(AQ6427,'user list'!A:B,2,0)</f>
        <v>Admin</v>
      </c>
      <c r="AK6427" s="26">
        <f t="shared" si="348"/>
        <v>6</v>
      </c>
      <c r="AL6427" s="26">
        <f t="shared" si="349"/>
        <v>18</v>
      </c>
      <c r="AM6427" s="94" t="str">
        <f t="shared" si="350"/>
        <v>6/18 Log In</v>
      </c>
      <c r="AN6427" s="172">
        <v>45826.588935185187</v>
      </c>
      <c r="AO6427" s="69" t="s">
        <v>186</v>
      </c>
      <c r="AP6427" s="69" t="s">
        <v>1913</v>
      </c>
      <c r="AQ6427" s="69" t="s">
        <v>186</v>
      </c>
      <c r="AR6427" s="69" t="s">
        <v>1916</v>
      </c>
    </row>
    <row r="6428" spans="36:44" ht="14.4">
      <c r="AJ6428" s="26" t="str">
        <f>VLOOKUP(AQ6428,'user list'!A:B,2,0)</f>
        <v>HCDRD</v>
      </c>
      <c r="AK6428" s="26">
        <f t="shared" si="348"/>
        <v>6</v>
      </c>
      <c r="AL6428" s="26">
        <f t="shared" si="349"/>
        <v>18</v>
      </c>
      <c r="AM6428" s="94" t="str">
        <f t="shared" si="350"/>
        <v>6/18 Log Off</v>
      </c>
      <c r="AN6428" s="172">
        <v>45826.591585648152</v>
      </c>
      <c r="AO6428" s="69" t="s">
        <v>216</v>
      </c>
      <c r="AP6428" s="69" t="s">
        <v>1913</v>
      </c>
      <c r="AQ6428" s="69" t="s">
        <v>216</v>
      </c>
      <c r="AR6428" s="69" t="s">
        <v>1917</v>
      </c>
    </row>
    <row r="6429" spans="36:44" ht="14.4">
      <c r="AJ6429" s="26" t="str">
        <f>VLOOKUP(AQ6429,'user list'!A:B,2,0)</f>
        <v>HCDRD</v>
      </c>
      <c r="AK6429" s="26">
        <f t="shared" si="348"/>
        <v>6</v>
      </c>
      <c r="AL6429" s="26">
        <f t="shared" si="349"/>
        <v>18</v>
      </c>
      <c r="AM6429" s="94" t="str">
        <f t="shared" si="350"/>
        <v>6/18 Log In</v>
      </c>
      <c r="AN6429" s="172">
        <v>45826.591643518521</v>
      </c>
      <c r="AO6429" s="69" t="s">
        <v>216</v>
      </c>
      <c r="AP6429" s="69" t="s">
        <v>1913</v>
      </c>
      <c r="AQ6429" s="69" t="s">
        <v>216</v>
      </c>
      <c r="AR6429" s="69" t="s">
        <v>1916</v>
      </c>
    </row>
    <row r="6430" spans="36:44" ht="14.4">
      <c r="AJ6430" s="26" t="str">
        <f>VLOOKUP(AQ6430,'user list'!A:B,2,0)</f>
        <v>SSDD</v>
      </c>
      <c r="AK6430" s="26">
        <f t="shared" si="348"/>
        <v>6</v>
      </c>
      <c r="AL6430" s="26">
        <f t="shared" si="349"/>
        <v>18</v>
      </c>
      <c r="AM6430" s="94" t="str">
        <f t="shared" si="350"/>
        <v>6/18 Log Off</v>
      </c>
      <c r="AN6430" s="172">
        <v>45826.592268518521</v>
      </c>
      <c r="AO6430" s="69" t="s">
        <v>273</v>
      </c>
      <c r="AP6430" s="69" t="s">
        <v>1913</v>
      </c>
      <c r="AQ6430" s="69" t="s">
        <v>273</v>
      </c>
      <c r="AR6430" s="69" t="s">
        <v>1917</v>
      </c>
    </row>
    <row r="6431" spans="36:44" ht="14.4">
      <c r="AJ6431" s="26" t="str">
        <f>VLOOKUP(AQ6431,'user list'!A:B,2,0)</f>
        <v>SSDD</v>
      </c>
      <c r="AK6431" s="26">
        <f t="shared" si="348"/>
        <v>6</v>
      </c>
      <c r="AL6431" s="26">
        <f t="shared" si="349"/>
        <v>18</v>
      </c>
      <c r="AM6431" s="94" t="str">
        <f t="shared" si="350"/>
        <v>6/18 Log In</v>
      </c>
      <c r="AN6431" s="172">
        <v>45826.592511574076</v>
      </c>
      <c r="AO6431" s="69" t="s">
        <v>273</v>
      </c>
      <c r="AP6431" s="69" t="s">
        <v>1913</v>
      </c>
      <c r="AQ6431" s="69" t="s">
        <v>273</v>
      </c>
      <c r="AR6431" s="69" t="s">
        <v>1916</v>
      </c>
    </row>
    <row r="6432" spans="36:44" ht="14.4">
      <c r="AJ6432" s="26" t="str">
        <f>VLOOKUP(AQ6432,'user list'!A:B,2,0)</f>
        <v>OCM</v>
      </c>
      <c r="AK6432" s="26">
        <f t="shared" si="348"/>
        <v>6</v>
      </c>
      <c r="AL6432" s="26">
        <f t="shared" si="349"/>
        <v>18</v>
      </c>
      <c r="AM6432" s="94" t="str">
        <f t="shared" si="350"/>
        <v>6/18 Log Off</v>
      </c>
      <c r="AN6432" s="172">
        <v>45826.5940625</v>
      </c>
      <c r="AO6432" s="69" t="s">
        <v>230</v>
      </c>
      <c r="AP6432" s="69" t="s">
        <v>1913</v>
      </c>
      <c r="AQ6432" s="69" t="s">
        <v>230</v>
      </c>
      <c r="AR6432" s="69" t="s">
        <v>1917</v>
      </c>
    </row>
    <row r="6433" spans="36:44" ht="14.4">
      <c r="AJ6433" s="26" t="str">
        <f>VLOOKUP(AQ6433,'user list'!A:B,2,0)</f>
        <v>PDAD</v>
      </c>
      <c r="AK6433" s="26">
        <f t="shared" si="348"/>
        <v>6</v>
      </c>
      <c r="AL6433" s="26">
        <f t="shared" si="349"/>
        <v>18</v>
      </c>
      <c r="AM6433" s="94" t="str">
        <f t="shared" si="350"/>
        <v>6/18 Log In</v>
      </c>
      <c r="AN6433" s="172">
        <v>45826.594895833332</v>
      </c>
      <c r="AO6433" s="69" t="s">
        <v>257</v>
      </c>
      <c r="AP6433" s="69" t="s">
        <v>1913</v>
      </c>
      <c r="AQ6433" s="69" t="s">
        <v>257</v>
      </c>
      <c r="AR6433" s="69" t="s">
        <v>1916</v>
      </c>
    </row>
    <row r="6434" spans="36:44" ht="14.4">
      <c r="AJ6434" s="26" t="str">
        <f>VLOOKUP(AQ6434,'user list'!A:B,2,0)</f>
        <v>CVD</v>
      </c>
      <c r="AK6434" s="26">
        <f t="shared" si="348"/>
        <v>6</v>
      </c>
      <c r="AL6434" s="26">
        <f t="shared" si="349"/>
        <v>18</v>
      </c>
      <c r="AM6434" s="94" t="str">
        <f t="shared" si="350"/>
        <v>6/18 Log Off</v>
      </c>
      <c r="AN6434" s="172">
        <v>45826.595000000001</v>
      </c>
      <c r="AO6434" s="69" t="s">
        <v>208</v>
      </c>
      <c r="AP6434" s="69" t="s">
        <v>1913</v>
      </c>
      <c r="AQ6434" s="69" t="s">
        <v>208</v>
      </c>
      <c r="AR6434" s="69" t="s">
        <v>1917</v>
      </c>
    </row>
    <row r="6435" spans="36:44" ht="14.4">
      <c r="AJ6435" s="26" t="str">
        <f>VLOOKUP(AQ6435,'user list'!A:B,2,0)</f>
        <v>Admin</v>
      </c>
      <c r="AK6435" s="26">
        <f t="shared" ref="AK6435:AK6498" si="351">MONTH(AN6435)</f>
        <v>6</v>
      </c>
      <c r="AL6435" s="26">
        <f t="shared" ref="AL6435:AL6498" si="352">DAY(AN6435)</f>
        <v>18</v>
      </c>
      <c r="AM6435" s="94" t="str">
        <f t="shared" ref="AM6435:AM6498" si="353">AK6435&amp;"/"&amp;AL6435&amp;" "&amp;AR6435</f>
        <v>6/18 Log In</v>
      </c>
      <c r="AN6435" s="172">
        <v>45826.59511574074</v>
      </c>
      <c r="AO6435" s="69" t="s">
        <v>186</v>
      </c>
      <c r="AP6435" s="69" t="s">
        <v>1913</v>
      </c>
      <c r="AQ6435" s="69" t="s">
        <v>186</v>
      </c>
      <c r="AR6435" s="69" t="s">
        <v>1916</v>
      </c>
    </row>
    <row r="6436" spans="36:44" ht="14.4">
      <c r="AJ6436" s="26" t="str">
        <f>VLOOKUP(AQ6436,'user list'!A:B,2,0)</f>
        <v>Admin</v>
      </c>
      <c r="AK6436" s="26">
        <f t="shared" si="351"/>
        <v>6</v>
      </c>
      <c r="AL6436" s="26">
        <f t="shared" si="352"/>
        <v>18</v>
      </c>
      <c r="AM6436" s="94" t="str">
        <f t="shared" si="353"/>
        <v>6/18 Log In</v>
      </c>
      <c r="AN6436" s="172">
        <v>45826.595127314817</v>
      </c>
      <c r="AO6436" s="69" t="s">
        <v>186</v>
      </c>
      <c r="AP6436" s="69" t="s">
        <v>1913</v>
      </c>
      <c r="AQ6436" s="69" t="s">
        <v>186</v>
      </c>
      <c r="AR6436" s="69" t="s">
        <v>1916</v>
      </c>
    </row>
    <row r="6437" spans="36:44" ht="14.4">
      <c r="AJ6437" s="26" t="str">
        <f>VLOOKUP(AQ6437,'user list'!A:B,2,0)</f>
        <v>CVD</v>
      </c>
      <c r="AK6437" s="26">
        <f t="shared" si="351"/>
        <v>6</v>
      </c>
      <c r="AL6437" s="26">
        <f t="shared" si="352"/>
        <v>18</v>
      </c>
      <c r="AM6437" s="94" t="str">
        <f t="shared" si="353"/>
        <v>6/18 Log In</v>
      </c>
      <c r="AN6437" s="172">
        <v>45826.595439814817</v>
      </c>
      <c r="AO6437" s="69" t="s">
        <v>208</v>
      </c>
      <c r="AP6437" s="69" t="s">
        <v>1913</v>
      </c>
      <c r="AQ6437" s="69" t="s">
        <v>208</v>
      </c>
      <c r="AR6437" s="69" t="s">
        <v>1916</v>
      </c>
    </row>
    <row r="6438" spans="36:44" ht="14.4">
      <c r="AJ6438" s="26" t="str">
        <f>VLOOKUP(AQ6438,'user list'!A:B,2,0)</f>
        <v>DOE</v>
      </c>
      <c r="AK6438" s="26">
        <f t="shared" si="351"/>
        <v>6</v>
      </c>
      <c r="AL6438" s="26">
        <f t="shared" si="352"/>
        <v>18</v>
      </c>
      <c r="AM6438" s="94" t="str">
        <f t="shared" si="353"/>
        <v>6/18 Log Off</v>
      </c>
      <c r="AN6438" s="172">
        <v>45826.595729166664</v>
      </c>
      <c r="AO6438" s="69" t="s">
        <v>211</v>
      </c>
      <c r="AP6438" s="69" t="s">
        <v>1913</v>
      </c>
      <c r="AQ6438" s="69" t="s">
        <v>211</v>
      </c>
      <c r="AR6438" s="69" t="s">
        <v>1917</v>
      </c>
    </row>
    <row r="6439" spans="36:44" ht="14.4">
      <c r="AJ6439" s="26" t="str">
        <f>VLOOKUP(AQ6439,'user list'!A:B,2,0)</f>
        <v>DOE</v>
      </c>
      <c r="AK6439" s="26">
        <f t="shared" si="351"/>
        <v>6</v>
      </c>
      <c r="AL6439" s="26">
        <f t="shared" si="352"/>
        <v>18</v>
      </c>
      <c r="AM6439" s="94" t="str">
        <f t="shared" si="353"/>
        <v>6/18 Log In</v>
      </c>
      <c r="AN6439" s="172">
        <v>45826.595821759256</v>
      </c>
      <c r="AO6439" s="69" t="s">
        <v>211</v>
      </c>
      <c r="AP6439" s="69" t="s">
        <v>1913</v>
      </c>
      <c r="AQ6439" s="69" t="s">
        <v>211</v>
      </c>
      <c r="AR6439" s="69" t="s">
        <v>1916</v>
      </c>
    </row>
    <row r="6440" spans="36:44" ht="14.4">
      <c r="AJ6440" s="26" t="str">
        <f>VLOOKUP(AQ6440,'user list'!A:B,2,0)</f>
        <v>BPLD</v>
      </c>
      <c r="AK6440" s="26">
        <f t="shared" si="351"/>
        <v>6</v>
      </c>
      <c r="AL6440" s="26">
        <f t="shared" si="352"/>
        <v>18</v>
      </c>
      <c r="AM6440" s="94" t="str">
        <f t="shared" si="353"/>
        <v>6/18 Log Off</v>
      </c>
      <c r="AN6440" s="172">
        <v>45826.596805555557</v>
      </c>
      <c r="AO6440" s="69" t="s">
        <v>194</v>
      </c>
      <c r="AP6440" s="69" t="s">
        <v>1913</v>
      </c>
      <c r="AQ6440" s="69" t="s">
        <v>194</v>
      </c>
      <c r="AR6440" s="69" t="s">
        <v>1917</v>
      </c>
    </row>
    <row r="6441" spans="36:44" ht="14.4">
      <c r="AJ6441" s="26" t="str">
        <f>VLOOKUP(AQ6441,'user list'!A:B,2,0)</f>
        <v>BPLD</v>
      </c>
      <c r="AK6441" s="26">
        <f t="shared" si="351"/>
        <v>6</v>
      </c>
      <c r="AL6441" s="26">
        <f t="shared" si="352"/>
        <v>18</v>
      </c>
      <c r="AM6441" s="94" t="str">
        <f t="shared" si="353"/>
        <v>6/18 Log In</v>
      </c>
      <c r="AN6441" s="172">
        <v>45826.596886574072</v>
      </c>
      <c r="AO6441" s="69" t="s">
        <v>194</v>
      </c>
      <c r="AP6441" s="69" t="s">
        <v>1913</v>
      </c>
      <c r="AQ6441" s="69" t="s">
        <v>194</v>
      </c>
      <c r="AR6441" s="69" t="s">
        <v>1916</v>
      </c>
    </row>
    <row r="6442" spans="36:44" ht="14.4">
      <c r="AJ6442" s="26" t="str">
        <f>VLOOKUP(AQ6442,'user list'!A:B,2,0)</f>
        <v>OCM</v>
      </c>
      <c r="AK6442" s="26">
        <f t="shared" si="351"/>
        <v>6</v>
      </c>
      <c r="AL6442" s="26">
        <f t="shared" si="352"/>
        <v>18</v>
      </c>
      <c r="AM6442" s="94" t="str">
        <f t="shared" si="353"/>
        <v>6/18 Log In</v>
      </c>
      <c r="AN6442" s="172">
        <v>45826.599409722221</v>
      </c>
      <c r="AO6442" s="69" t="s">
        <v>232</v>
      </c>
      <c r="AP6442" s="69" t="s">
        <v>1913</v>
      </c>
      <c r="AQ6442" s="69" t="s">
        <v>232</v>
      </c>
      <c r="AR6442" s="69" t="s">
        <v>1916</v>
      </c>
    </row>
    <row r="6443" spans="36:44" ht="14.4">
      <c r="AJ6443" s="26" t="str">
        <f>VLOOKUP(AQ6443,'user list'!A:B,2,0)</f>
        <v>DOE</v>
      </c>
      <c r="AK6443" s="26">
        <f t="shared" si="351"/>
        <v>6</v>
      </c>
      <c r="AL6443" s="26">
        <f t="shared" si="352"/>
        <v>18</v>
      </c>
      <c r="AM6443" s="94" t="str">
        <f t="shared" si="353"/>
        <v>6/18 Log Off</v>
      </c>
      <c r="AN6443" s="172">
        <v>45826.599930555552</v>
      </c>
      <c r="AO6443" s="69" t="s">
        <v>211</v>
      </c>
      <c r="AP6443" s="69" t="s">
        <v>1913</v>
      </c>
      <c r="AQ6443" s="69" t="s">
        <v>211</v>
      </c>
      <c r="AR6443" s="69" t="s">
        <v>1917</v>
      </c>
    </row>
    <row r="6444" spans="36:44" ht="14.4">
      <c r="AJ6444" s="26" t="str">
        <f>VLOOKUP(AQ6444,'user list'!A:B,2,0)</f>
        <v>DOE</v>
      </c>
      <c r="AK6444" s="26">
        <f t="shared" si="351"/>
        <v>6</v>
      </c>
      <c r="AL6444" s="26">
        <f t="shared" si="352"/>
        <v>18</v>
      </c>
      <c r="AM6444" s="94" t="str">
        <f t="shared" si="353"/>
        <v>6/18 Log In</v>
      </c>
      <c r="AN6444" s="172">
        <v>45826.600046296298</v>
      </c>
      <c r="AO6444" s="69" t="s">
        <v>211</v>
      </c>
      <c r="AP6444" s="69" t="s">
        <v>1913</v>
      </c>
      <c r="AQ6444" s="69" t="s">
        <v>211</v>
      </c>
      <c r="AR6444" s="69" t="s">
        <v>1916</v>
      </c>
    </row>
    <row r="6445" spans="36:44" ht="14.4">
      <c r="AJ6445" s="26" t="str">
        <f>VLOOKUP(AQ6445,'user list'!A:B,2,0)</f>
        <v>CCRD</v>
      </c>
      <c r="AK6445" s="26">
        <f t="shared" si="351"/>
        <v>6</v>
      </c>
      <c r="AL6445" s="26">
        <f t="shared" si="352"/>
        <v>18</v>
      </c>
      <c r="AM6445" s="94" t="str">
        <f t="shared" si="353"/>
        <v>6/18 Log In</v>
      </c>
      <c r="AN6445" s="172">
        <v>45826.601550925923</v>
      </c>
      <c r="AO6445" s="69" t="s">
        <v>198</v>
      </c>
      <c r="AP6445" s="69" t="s">
        <v>1913</v>
      </c>
      <c r="AQ6445" s="69" t="s">
        <v>198</v>
      </c>
      <c r="AR6445" s="69" t="s">
        <v>1916</v>
      </c>
    </row>
    <row r="6446" spans="36:44" ht="14.4">
      <c r="AJ6446" s="26" t="str">
        <f>VLOOKUP(AQ6446,'user list'!A:B,2,0)</f>
        <v>OCAs</v>
      </c>
      <c r="AK6446" s="26">
        <f t="shared" si="351"/>
        <v>6</v>
      </c>
      <c r="AL6446" s="26">
        <f t="shared" si="352"/>
        <v>18</v>
      </c>
      <c r="AM6446" s="94" t="str">
        <f t="shared" si="353"/>
        <v>6/18 Log In</v>
      </c>
      <c r="AN6446" s="172">
        <v>45826.6015625</v>
      </c>
      <c r="AO6446" s="69" t="s">
        <v>279</v>
      </c>
      <c r="AP6446" s="69" t="s">
        <v>1913</v>
      </c>
      <c r="AQ6446" s="69" t="s">
        <v>279</v>
      </c>
      <c r="AR6446" s="69" t="s">
        <v>1916</v>
      </c>
    </row>
    <row r="6447" spans="36:44" ht="14.4">
      <c r="AJ6447" s="26" t="str">
        <f>VLOOKUP(AQ6447,'user list'!A:B,2,0)</f>
        <v>Admin</v>
      </c>
      <c r="AK6447" s="26">
        <f t="shared" si="351"/>
        <v>6</v>
      </c>
      <c r="AL6447" s="26">
        <f t="shared" si="352"/>
        <v>18</v>
      </c>
      <c r="AM6447" s="94" t="str">
        <f t="shared" si="353"/>
        <v>6/18 Log In</v>
      </c>
      <c r="AN6447" s="172">
        <v>45826.601840277777</v>
      </c>
      <c r="AO6447" s="69" t="s">
        <v>186</v>
      </c>
      <c r="AP6447" s="69" t="s">
        <v>1913</v>
      </c>
      <c r="AQ6447" s="69" t="s">
        <v>186</v>
      </c>
      <c r="AR6447" s="69" t="s">
        <v>1916</v>
      </c>
    </row>
    <row r="6448" spans="36:44" ht="14.4">
      <c r="AJ6448" s="26" t="str">
        <f>VLOOKUP(AQ6448,'user list'!A:B,2,0)</f>
        <v>CHD</v>
      </c>
      <c r="AK6448" s="26">
        <f t="shared" si="351"/>
        <v>6</v>
      </c>
      <c r="AL6448" s="26">
        <f t="shared" si="352"/>
        <v>18</v>
      </c>
      <c r="AM6448" s="94" t="str">
        <f t="shared" si="353"/>
        <v>6/18 Log Off</v>
      </c>
      <c r="AN6448" s="172">
        <v>45826.603773148148</v>
      </c>
      <c r="AO6448" s="69" t="s">
        <v>203</v>
      </c>
      <c r="AP6448" s="69" t="s">
        <v>1913</v>
      </c>
      <c r="AQ6448" s="69" t="s">
        <v>203</v>
      </c>
      <c r="AR6448" s="69" t="s">
        <v>1917</v>
      </c>
    </row>
    <row r="6449" spans="36:44" ht="14.4">
      <c r="AJ6449" s="26" t="str">
        <f>VLOOKUP(AQ6449,'user list'!A:B,2,0)</f>
        <v>DBO</v>
      </c>
      <c r="AK6449" s="26">
        <f t="shared" si="351"/>
        <v>6</v>
      </c>
      <c r="AL6449" s="26">
        <f t="shared" si="352"/>
        <v>18</v>
      </c>
      <c r="AM6449" s="94" t="str">
        <f t="shared" si="353"/>
        <v>6/18 Log Off</v>
      </c>
      <c r="AN6449" s="172">
        <v>45826.605104166665</v>
      </c>
      <c r="AO6449" s="69" t="s">
        <v>209</v>
      </c>
      <c r="AP6449" s="69" t="s">
        <v>1913</v>
      </c>
      <c r="AQ6449" s="69" t="s">
        <v>209</v>
      </c>
      <c r="AR6449" s="69" t="s">
        <v>1917</v>
      </c>
    </row>
    <row r="6450" spans="36:44" ht="14.4">
      <c r="AJ6450" s="26" t="str">
        <f>VLOOKUP(AQ6450,'user list'!A:B,2,0)</f>
        <v>PLEB</v>
      </c>
      <c r="AK6450" s="26">
        <f t="shared" si="351"/>
        <v>6</v>
      </c>
      <c r="AL6450" s="26">
        <f t="shared" si="352"/>
        <v>18</v>
      </c>
      <c r="AM6450" s="94" t="str">
        <f t="shared" si="353"/>
        <v>6/18 Log Off</v>
      </c>
      <c r="AN6450" s="172">
        <v>45826.608356481483</v>
      </c>
      <c r="AO6450" s="69" t="s">
        <v>260</v>
      </c>
      <c r="AP6450" s="69" t="s">
        <v>1913</v>
      </c>
      <c r="AQ6450" s="69" t="s">
        <v>260</v>
      </c>
      <c r="AR6450" s="69" t="s">
        <v>1917</v>
      </c>
    </row>
    <row r="6451" spans="36:44" ht="14.4">
      <c r="AJ6451" s="26" t="str">
        <f>VLOOKUP(AQ6451,'user list'!A:B,2,0)</f>
        <v>ITDD</v>
      </c>
      <c r="AK6451" s="26">
        <f t="shared" si="351"/>
        <v>6</v>
      </c>
      <c r="AL6451" s="26">
        <f t="shared" si="352"/>
        <v>18</v>
      </c>
      <c r="AM6451" s="94" t="str">
        <f t="shared" si="353"/>
        <v>6/18 Log Off</v>
      </c>
      <c r="AN6451" s="172">
        <v>45826.609224537038</v>
      </c>
      <c r="AO6451" s="69" t="s">
        <v>219</v>
      </c>
      <c r="AP6451" s="69" t="s">
        <v>1913</v>
      </c>
      <c r="AQ6451" s="69" t="s">
        <v>219</v>
      </c>
      <c r="AR6451" s="69" t="s">
        <v>1917</v>
      </c>
    </row>
    <row r="6452" spans="36:44" ht="14.4">
      <c r="AJ6452" s="26" t="str">
        <f>VLOOKUP(AQ6452,'user list'!A:B,2,0)</f>
        <v>OCM</v>
      </c>
      <c r="AK6452" s="26">
        <f t="shared" si="351"/>
        <v>6</v>
      </c>
      <c r="AL6452" s="26">
        <f t="shared" si="352"/>
        <v>18</v>
      </c>
      <c r="AM6452" s="94" t="str">
        <f t="shared" si="353"/>
        <v>6/18 Log Off</v>
      </c>
      <c r="AN6452" s="172">
        <v>45826.610185185185</v>
      </c>
      <c r="AO6452" s="69" t="s">
        <v>232</v>
      </c>
      <c r="AP6452" s="69" t="s">
        <v>1913</v>
      </c>
      <c r="AQ6452" s="69" t="s">
        <v>232</v>
      </c>
      <c r="AR6452" s="69" t="s">
        <v>1917</v>
      </c>
    </row>
    <row r="6453" spans="36:44" ht="14.4">
      <c r="AJ6453" s="26" t="str">
        <f>VLOOKUP(AQ6453,'user list'!A:B,2,0)</f>
        <v>Admin</v>
      </c>
      <c r="AK6453" s="26">
        <f t="shared" si="351"/>
        <v>6</v>
      </c>
      <c r="AL6453" s="26">
        <f t="shared" si="352"/>
        <v>18</v>
      </c>
      <c r="AM6453" s="94" t="str">
        <f t="shared" si="353"/>
        <v>6/18 Log In</v>
      </c>
      <c r="AN6453" s="172">
        <v>45826.610578703701</v>
      </c>
      <c r="AO6453" s="69" t="s">
        <v>186</v>
      </c>
      <c r="AP6453" s="69" t="s">
        <v>1913</v>
      </c>
      <c r="AQ6453" s="69" t="s">
        <v>186</v>
      </c>
      <c r="AR6453" s="69" t="s">
        <v>1916</v>
      </c>
    </row>
    <row r="6454" spans="36:44" ht="14.4">
      <c r="AJ6454" s="26" t="str">
        <f>VLOOKUP(AQ6454,'user list'!A:B,2,0)</f>
        <v>CHD</v>
      </c>
      <c r="AK6454" s="26">
        <f t="shared" si="351"/>
        <v>6</v>
      </c>
      <c r="AL6454" s="26">
        <f t="shared" si="352"/>
        <v>18</v>
      </c>
      <c r="AM6454" s="94" t="str">
        <f t="shared" si="353"/>
        <v>6/18 Log In</v>
      </c>
      <c r="AN6454" s="172">
        <v>45826.612569444442</v>
      </c>
      <c r="AO6454" s="69" t="s">
        <v>203</v>
      </c>
      <c r="AP6454" s="69" t="s">
        <v>1913</v>
      </c>
      <c r="AQ6454" s="69" t="s">
        <v>203</v>
      </c>
      <c r="AR6454" s="69" t="s">
        <v>1916</v>
      </c>
    </row>
    <row r="6455" spans="36:44" ht="14.4">
      <c r="AJ6455" s="26" t="str">
        <f>VLOOKUP(AQ6455,'user list'!A:B,2,0)</f>
        <v>PDAO</v>
      </c>
      <c r="AK6455" s="26">
        <f t="shared" si="351"/>
        <v>6</v>
      </c>
      <c r="AL6455" s="26">
        <f t="shared" si="352"/>
        <v>18</v>
      </c>
      <c r="AM6455" s="94" t="str">
        <f t="shared" si="353"/>
        <v>6/18 Log In</v>
      </c>
      <c r="AN6455" s="172">
        <v>45826.613483796296</v>
      </c>
      <c r="AO6455" s="69" t="s">
        <v>258</v>
      </c>
      <c r="AP6455" s="69" t="s">
        <v>1913</v>
      </c>
      <c r="AQ6455" s="69" t="s">
        <v>258</v>
      </c>
      <c r="AR6455" s="69" t="s">
        <v>1916</v>
      </c>
    </row>
    <row r="6456" spans="36:44" ht="14.4">
      <c r="AJ6456" s="26" t="str">
        <f>VLOOKUP(AQ6456,'user list'!A:B,2,0)</f>
        <v>DOE</v>
      </c>
      <c r="AK6456" s="26">
        <f t="shared" si="351"/>
        <v>6</v>
      </c>
      <c r="AL6456" s="26">
        <f t="shared" si="352"/>
        <v>18</v>
      </c>
      <c r="AM6456" s="94" t="str">
        <f t="shared" si="353"/>
        <v>6/18 Log Off</v>
      </c>
      <c r="AN6456" s="172">
        <v>45826.613541666666</v>
      </c>
      <c r="AO6456" s="69" t="s">
        <v>211</v>
      </c>
      <c r="AP6456" s="69" t="s">
        <v>1913</v>
      </c>
      <c r="AQ6456" s="69" t="s">
        <v>211</v>
      </c>
      <c r="AR6456" s="69" t="s">
        <v>1917</v>
      </c>
    </row>
    <row r="6457" spans="36:44" ht="14.4">
      <c r="AJ6457" s="26" t="str">
        <f>VLOOKUP(AQ6457,'user list'!A:B,2,0)</f>
        <v>DOE</v>
      </c>
      <c r="AK6457" s="26">
        <f t="shared" si="351"/>
        <v>6</v>
      </c>
      <c r="AL6457" s="26">
        <f t="shared" si="352"/>
        <v>18</v>
      </c>
      <c r="AM6457" s="94" t="str">
        <f t="shared" si="353"/>
        <v>6/18 Log In</v>
      </c>
      <c r="AN6457" s="172">
        <v>45826.613611111112</v>
      </c>
      <c r="AO6457" s="69" t="s">
        <v>211</v>
      </c>
      <c r="AP6457" s="69" t="s">
        <v>1913</v>
      </c>
      <c r="AQ6457" s="69" t="s">
        <v>211</v>
      </c>
      <c r="AR6457" s="69" t="s">
        <v>1916</v>
      </c>
    </row>
    <row r="6458" spans="36:44" ht="14.4">
      <c r="AJ6458" s="26" t="str">
        <f>VLOOKUP(AQ6458,'user list'!A:B,2,0)</f>
        <v>OCM</v>
      </c>
      <c r="AK6458" s="26">
        <f t="shared" si="351"/>
        <v>6</v>
      </c>
      <c r="AL6458" s="26">
        <f t="shared" si="352"/>
        <v>18</v>
      </c>
      <c r="AM6458" s="94" t="str">
        <f t="shared" si="353"/>
        <v>6/18 Log In</v>
      </c>
      <c r="AN6458" s="172">
        <v>45826.614363425928</v>
      </c>
      <c r="AO6458" s="69" t="s">
        <v>230</v>
      </c>
      <c r="AP6458" s="69" t="s">
        <v>1913</v>
      </c>
      <c r="AQ6458" s="69" t="s">
        <v>230</v>
      </c>
      <c r="AR6458" s="69" t="s">
        <v>1916</v>
      </c>
    </row>
    <row r="6459" spans="36:44" ht="14.4">
      <c r="AJ6459" s="26" t="str">
        <f>VLOOKUP(AQ6459,'user list'!A:B,2,0)</f>
        <v>CGSD</v>
      </c>
      <c r="AK6459" s="26">
        <f t="shared" si="351"/>
        <v>6</v>
      </c>
      <c r="AL6459" s="26">
        <f t="shared" si="352"/>
        <v>18</v>
      </c>
      <c r="AM6459" s="94" t="str">
        <f t="shared" si="353"/>
        <v>6/18 Log In</v>
      </c>
      <c r="AN6459" s="172">
        <v>45826.614490740743</v>
      </c>
      <c r="AO6459" s="69" t="s">
        <v>200</v>
      </c>
      <c r="AP6459" s="69" t="s">
        <v>1913</v>
      </c>
      <c r="AQ6459" s="69" t="s">
        <v>200</v>
      </c>
      <c r="AR6459" s="69" t="s">
        <v>1916</v>
      </c>
    </row>
    <row r="6460" spans="36:44" ht="14.4">
      <c r="AJ6460" s="26" t="str">
        <f>VLOOKUP(AQ6460,'user list'!A:B,2,0)</f>
        <v>QCID</v>
      </c>
      <c r="AK6460" s="26">
        <f t="shared" si="351"/>
        <v>6</v>
      </c>
      <c r="AL6460" s="26">
        <f t="shared" si="352"/>
        <v>18</v>
      </c>
      <c r="AM6460" s="94" t="str">
        <f t="shared" si="353"/>
        <v>6/18 Log In</v>
      </c>
      <c r="AN6460" s="172">
        <v>45826.615243055552</v>
      </c>
      <c r="AO6460" s="69" t="s">
        <v>267</v>
      </c>
      <c r="AP6460" s="69" t="s">
        <v>1913</v>
      </c>
      <c r="AQ6460" s="69" t="s">
        <v>267</v>
      </c>
      <c r="AR6460" s="69" t="s">
        <v>1916</v>
      </c>
    </row>
    <row r="6461" spans="36:44" ht="14.4">
      <c r="AJ6461" s="26" t="str">
        <f>VLOOKUP(AQ6461,'user list'!A:B,2,0)</f>
        <v>HCDRD</v>
      </c>
      <c r="AK6461" s="26">
        <f t="shared" si="351"/>
        <v>6</v>
      </c>
      <c r="AL6461" s="26">
        <f t="shared" si="352"/>
        <v>18</v>
      </c>
      <c r="AM6461" s="94" t="str">
        <f t="shared" si="353"/>
        <v>6/18 Log Off</v>
      </c>
      <c r="AN6461" s="172">
        <v>45826.615370370368</v>
      </c>
      <c r="AO6461" s="69" t="s">
        <v>216</v>
      </c>
      <c r="AP6461" s="69" t="s">
        <v>1913</v>
      </c>
      <c r="AQ6461" s="69" t="s">
        <v>216</v>
      </c>
      <c r="AR6461" s="69" t="s">
        <v>1917</v>
      </c>
    </row>
    <row r="6462" spans="36:44" ht="14.4">
      <c r="AJ6462" s="26" t="str">
        <f>VLOOKUP(AQ6462,'user list'!A:B,2,0)</f>
        <v>HCDRD</v>
      </c>
      <c r="AK6462" s="26">
        <f t="shared" si="351"/>
        <v>6</v>
      </c>
      <c r="AL6462" s="26">
        <f t="shared" si="352"/>
        <v>18</v>
      </c>
      <c r="AM6462" s="94" t="str">
        <f t="shared" si="353"/>
        <v>6/18 Log In</v>
      </c>
      <c r="AN6462" s="172">
        <v>45826.615428240744</v>
      </c>
      <c r="AO6462" s="69" t="s">
        <v>216</v>
      </c>
      <c r="AP6462" s="69" t="s">
        <v>1913</v>
      </c>
      <c r="AQ6462" s="69" t="s">
        <v>216</v>
      </c>
      <c r="AR6462" s="69" t="s">
        <v>1916</v>
      </c>
    </row>
    <row r="6463" spans="36:44" ht="14.4">
      <c r="AJ6463" s="26" t="str">
        <f>VLOOKUP(AQ6463,'user list'!A:B,2,0)</f>
        <v>SSDD</v>
      </c>
      <c r="AK6463" s="26">
        <f t="shared" si="351"/>
        <v>6</v>
      </c>
      <c r="AL6463" s="26">
        <f t="shared" si="352"/>
        <v>18</v>
      </c>
      <c r="AM6463" s="94" t="str">
        <f t="shared" si="353"/>
        <v>6/18 Log Off</v>
      </c>
      <c r="AN6463" s="172">
        <v>45826.615972222222</v>
      </c>
      <c r="AO6463" s="69" t="s">
        <v>273</v>
      </c>
      <c r="AP6463" s="69" t="s">
        <v>1913</v>
      </c>
      <c r="AQ6463" s="69" t="s">
        <v>273</v>
      </c>
      <c r="AR6463" s="69" t="s">
        <v>1917</v>
      </c>
    </row>
    <row r="6464" spans="36:44" ht="14.4">
      <c r="AJ6464" s="26" t="str">
        <f>VLOOKUP(AQ6464,'user list'!A:B,2,0)</f>
        <v>CVD</v>
      </c>
      <c r="AK6464" s="26">
        <f t="shared" si="351"/>
        <v>6</v>
      </c>
      <c r="AL6464" s="26">
        <f t="shared" si="352"/>
        <v>18</v>
      </c>
      <c r="AM6464" s="94" t="str">
        <f t="shared" si="353"/>
        <v>6/18 Log Off</v>
      </c>
      <c r="AN6464" s="172">
        <v>45826.616111111114</v>
      </c>
      <c r="AO6464" s="69" t="s">
        <v>208</v>
      </c>
      <c r="AP6464" s="69" t="s">
        <v>1913</v>
      </c>
      <c r="AQ6464" s="69" t="s">
        <v>208</v>
      </c>
      <c r="AR6464" s="69" t="s">
        <v>1917</v>
      </c>
    </row>
    <row r="6465" spans="36:44" ht="14.4">
      <c r="AJ6465" s="26" t="str">
        <f>VLOOKUP(AQ6465,'user list'!A:B,2,0)</f>
        <v>SSDD</v>
      </c>
      <c r="AK6465" s="26">
        <f t="shared" si="351"/>
        <v>6</v>
      </c>
      <c r="AL6465" s="26">
        <f t="shared" si="352"/>
        <v>18</v>
      </c>
      <c r="AM6465" s="94" t="str">
        <f t="shared" si="353"/>
        <v>6/18 Log In</v>
      </c>
      <c r="AN6465" s="172">
        <v>45826.616238425922</v>
      </c>
      <c r="AO6465" s="69" t="s">
        <v>273</v>
      </c>
      <c r="AP6465" s="69" t="s">
        <v>1913</v>
      </c>
      <c r="AQ6465" s="69" t="s">
        <v>273</v>
      </c>
      <c r="AR6465" s="69" t="s">
        <v>1916</v>
      </c>
    </row>
    <row r="6466" spans="36:44" ht="14.4">
      <c r="AJ6466" s="26" t="str">
        <f>VLOOKUP(AQ6466,'user list'!A:B,2,0)</f>
        <v>DOE</v>
      </c>
      <c r="AK6466" s="26">
        <f t="shared" si="351"/>
        <v>6</v>
      </c>
      <c r="AL6466" s="26">
        <f t="shared" si="352"/>
        <v>18</v>
      </c>
      <c r="AM6466" s="94" t="str">
        <f t="shared" si="353"/>
        <v>6/18 Log Off</v>
      </c>
      <c r="AN6466" s="172">
        <v>45826.616319444445</v>
      </c>
      <c r="AO6466" s="69" t="s">
        <v>211</v>
      </c>
      <c r="AP6466" s="69" t="s">
        <v>1913</v>
      </c>
      <c r="AQ6466" s="69" t="s">
        <v>211</v>
      </c>
      <c r="AR6466" s="69" t="s">
        <v>1917</v>
      </c>
    </row>
    <row r="6467" spans="36:44" ht="14.4">
      <c r="AJ6467" s="26" t="str">
        <f>VLOOKUP(AQ6467,'user list'!A:B,2,0)</f>
        <v>DOE</v>
      </c>
      <c r="AK6467" s="26">
        <f t="shared" si="351"/>
        <v>6</v>
      </c>
      <c r="AL6467" s="26">
        <f t="shared" si="352"/>
        <v>18</v>
      </c>
      <c r="AM6467" s="94" t="str">
        <f t="shared" si="353"/>
        <v>6/18 Log In</v>
      </c>
      <c r="AN6467" s="172">
        <v>45826.616423611114</v>
      </c>
      <c r="AO6467" s="69" t="s">
        <v>211</v>
      </c>
      <c r="AP6467" s="69" t="s">
        <v>1913</v>
      </c>
      <c r="AQ6467" s="69" t="s">
        <v>211</v>
      </c>
      <c r="AR6467" s="69" t="s">
        <v>1916</v>
      </c>
    </row>
    <row r="6468" spans="36:44" ht="14.4">
      <c r="AJ6468" s="26" t="str">
        <f>VLOOKUP(AQ6468,'user list'!A:B,2,0)</f>
        <v>SBCDPO</v>
      </c>
      <c r="AK6468" s="26">
        <f t="shared" si="351"/>
        <v>6</v>
      </c>
      <c r="AL6468" s="26">
        <f t="shared" si="352"/>
        <v>18</v>
      </c>
      <c r="AM6468" s="94" t="str">
        <f t="shared" si="353"/>
        <v>6/18 Log Off</v>
      </c>
      <c r="AN6468" s="172">
        <v>45826.617025462961</v>
      </c>
      <c r="AO6468" s="69" t="s">
        <v>271</v>
      </c>
      <c r="AP6468" s="69" t="s">
        <v>1913</v>
      </c>
      <c r="AQ6468" s="69" t="s">
        <v>271</v>
      </c>
      <c r="AR6468" s="69" t="s">
        <v>1917</v>
      </c>
    </row>
    <row r="6469" spans="36:44" ht="14.4">
      <c r="AJ6469" s="26" t="str">
        <f>VLOOKUP(AQ6469,'user list'!A:B,2,0)</f>
        <v>SBCDPO</v>
      </c>
      <c r="AK6469" s="26">
        <f t="shared" si="351"/>
        <v>6</v>
      </c>
      <c r="AL6469" s="26">
        <f t="shared" si="352"/>
        <v>18</v>
      </c>
      <c r="AM6469" s="94" t="str">
        <f t="shared" si="353"/>
        <v>6/18 Log In</v>
      </c>
      <c r="AN6469" s="172">
        <v>45826.617106481484</v>
      </c>
      <c r="AO6469" s="69" t="s">
        <v>271</v>
      </c>
      <c r="AP6469" s="69" t="s">
        <v>1913</v>
      </c>
      <c r="AQ6469" s="69" t="s">
        <v>271</v>
      </c>
      <c r="AR6469" s="69" t="s">
        <v>1916</v>
      </c>
    </row>
    <row r="6470" spans="36:44" ht="14.4">
      <c r="AJ6470" s="26" t="str">
        <f>VLOOKUP(AQ6470,'user list'!A:B,2,0)</f>
        <v>PROC</v>
      </c>
      <c r="AK6470" s="26">
        <f t="shared" si="351"/>
        <v>6</v>
      </c>
      <c r="AL6470" s="26">
        <f t="shared" si="352"/>
        <v>18</v>
      </c>
      <c r="AM6470" s="94" t="str">
        <f t="shared" si="353"/>
        <v>6/18 Log Off</v>
      </c>
      <c r="AN6470" s="172">
        <v>45826.618437500001</v>
      </c>
      <c r="AO6470" s="69" t="s">
        <v>261</v>
      </c>
      <c r="AP6470" s="69" t="s">
        <v>1913</v>
      </c>
      <c r="AQ6470" s="69" t="s">
        <v>261</v>
      </c>
      <c r="AR6470" s="69" t="s">
        <v>1917</v>
      </c>
    </row>
    <row r="6471" spans="36:44" ht="14.4">
      <c r="AJ6471" s="26" t="str">
        <f>VLOOKUP(AQ6471,'user list'!A:B,2,0)</f>
        <v>CAD</v>
      </c>
      <c r="AK6471" s="26">
        <f t="shared" si="351"/>
        <v>6</v>
      </c>
      <c r="AL6471" s="26">
        <f t="shared" si="352"/>
        <v>18</v>
      </c>
      <c r="AM6471" s="94" t="str">
        <f t="shared" si="353"/>
        <v>6/18 Log Off</v>
      </c>
      <c r="AN6471" s="172">
        <v>45826.619247685187</v>
      </c>
      <c r="AO6471" s="69" t="s">
        <v>196</v>
      </c>
      <c r="AP6471" s="69" t="s">
        <v>1913</v>
      </c>
      <c r="AQ6471" s="69" t="s">
        <v>196</v>
      </c>
      <c r="AR6471" s="69" t="s">
        <v>1917</v>
      </c>
    </row>
    <row r="6472" spans="36:44" ht="14.4">
      <c r="AJ6472" s="26" t="str">
        <f>VLOOKUP(AQ6472,'user list'!A:B,2,0)</f>
        <v>CAD</v>
      </c>
      <c r="AK6472" s="26">
        <f t="shared" si="351"/>
        <v>6</v>
      </c>
      <c r="AL6472" s="26">
        <f t="shared" si="352"/>
        <v>18</v>
      </c>
      <c r="AM6472" s="94" t="str">
        <f t="shared" si="353"/>
        <v>6/18 Log In</v>
      </c>
      <c r="AN6472" s="172">
        <v>45826.619351851848</v>
      </c>
      <c r="AO6472" s="69" t="s">
        <v>196</v>
      </c>
      <c r="AP6472" s="69" t="s">
        <v>1913</v>
      </c>
      <c r="AQ6472" s="69" t="s">
        <v>196</v>
      </c>
      <c r="AR6472" s="69" t="s">
        <v>1916</v>
      </c>
    </row>
    <row r="6473" spans="36:44" ht="14.4">
      <c r="AJ6473" s="26" t="str">
        <f>VLOOKUP(AQ6473,'user list'!A:B,2,0)</f>
        <v>DPOS</v>
      </c>
      <c r="AK6473" s="26">
        <f t="shared" si="351"/>
        <v>6</v>
      </c>
      <c r="AL6473" s="26">
        <f t="shared" si="352"/>
        <v>18</v>
      </c>
      <c r="AM6473" s="94" t="str">
        <f t="shared" si="353"/>
        <v>6/18 Log Off</v>
      </c>
      <c r="AN6473" s="172">
        <v>45826.620972222219</v>
      </c>
      <c r="AO6473" s="69" t="s">
        <v>213</v>
      </c>
      <c r="AP6473" s="69" t="s">
        <v>1913</v>
      </c>
      <c r="AQ6473" s="69" t="s">
        <v>213</v>
      </c>
      <c r="AR6473" s="69" t="s">
        <v>1917</v>
      </c>
    </row>
    <row r="6474" spans="36:44" ht="14.4">
      <c r="AJ6474" s="26" t="str">
        <f>VLOOKUP(AQ6474,'user list'!A:B,2,0)</f>
        <v>DPOS</v>
      </c>
      <c r="AK6474" s="26">
        <f t="shared" si="351"/>
        <v>6</v>
      </c>
      <c r="AL6474" s="26">
        <f t="shared" si="352"/>
        <v>18</v>
      </c>
      <c r="AM6474" s="94" t="str">
        <f t="shared" si="353"/>
        <v>6/18 Log In</v>
      </c>
      <c r="AN6474" s="172">
        <v>45826.621099537035</v>
      </c>
      <c r="AO6474" s="69" t="s">
        <v>213</v>
      </c>
      <c r="AP6474" s="69" t="s">
        <v>1913</v>
      </c>
      <c r="AQ6474" s="69" t="s">
        <v>213</v>
      </c>
      <c r="AR6474" s="69" t="s">
        <v>1916</v>
      </c>
    </row>
    <row r="6475" spans="36:44" ht="14.4">
      <c r="AJ6475" s="26" t="str">
        <f>VLOOKUP(AQ6475,'user list'!A:B,2,0)</f>
        <v>QCID</v>
      </c>
      <c r="AK6475" s="26">
        <f t="shared" si="351"/>
        <v>6</v>
      </c>
      <c r="AL6475" s="26">
        <f t="shared" si="352"/>
        <v>18</v>
      </c>
      <c r="AM6475" s="94" t="str">
        <f t="shared" si="353"/>
        <v>6/18 Log In</v>
      </c>
      <c r="AN6475" s="172">
        <v>45826.621759259258</v>
      </c>
      <c r="AO6475" s="69" t="s">
        <v>267</v>
      </c>
      <c r="AP6475" s="69" t="s">
        <v>1913</v>
      </c>
      <c r="AQ6475" s="69" t="s">
        <v>267</v>
      </c>
      <c r="AR6475" s="69" t="s">
        <v>1916</v>
      </c>
    </row>
    <row r="6476" spans="36:44" ht="14.4">
      <c r="AJ6476" s="26" t="str">
        <f>VLOOKUP(AQ6476,'user list'!A:B,2,0)</f>
        <v>ZAU</v>
      </c>
      <c r="AK6476" s="26">
        <f t="shared" si="351"/>
        <v>6</v>
      </c>
      <c r="AL6476" s="26">
        <f t="shared" si="352"/>
        <v>18</v>
      </c>
      <c r="AM6476" s="94" t="str">
        <f t="shared" si="353"/>
        <v>6/18 Log In</v>
      </c>
      <c r="AN6476" s="172">
        <v>45826.622939814813</v>
      </c>
      <c r="AO6476" s="69" t="s">
        <v>275</v>
      </c>
      <c r="AP6476" s="69" t="s">
        <v>1913</v>
      </c>
      <c r="AQ6476" s="69" t="s">
        <v>275</v>
      </c>
      <c r="AR6476" s="69" t="s">
        <v>1916</v>
      </c>
    </row>
    <row r="6477" spans="36:44" ht="14.4">
      <c r="AJ6477" s="26" t="str">
        <f>VLOOKUP(AQ6477,'user list'!A:B,2,0)</f>
        <v>CCESD</v>
      </c>
      <c r="AK6477" s="26">
        <f t="shared" si="351"/>
        <v>6</v>
      </c>
      <c r="AL6477" s="26">
        <f t="shared" si="352"/>
        <v>18</v>
      </c>
      <c r="AM6477" s="94" t="str">
        <f t="shared" si="353"/>
        <v>6/18 Log Off</v>
      </c>
      <c r="AN6477" s="172">
        <v>45826.623240740744</v>
      </c>
      <c r="AO6477" s="69" t="s">
        <v>284</v>
      </c>
      <c r="AP6477" s="69" t="s">
        <v>1913</v>
      </c>
      <c r="AQ6477" s="69" t="s">
        <v>284</v>
      </c>
      <c r="AR6477" s="69" t="s">
        <v>1917</v>
      </c>
    </row>
    <row r="6478" spans="36:44" ht="14.4">
      <c r="AJ6478" s="26" t="str">
        <f>VLOOKUP(AQ6478,'user list'!A:B,2,0)</f>
        <v>OSSP</v>
      </c>
      <c r="AK6478" s="26">
        <f t="shared" si="351"/>
        <v>6</v>
      </c>
      <c r="AL6478" s="26">
        <f t="shared" si="352"/>
        <v>18</v>
      </c>
      <c r="AM6478" s="94" t="str">
        <f t="shared" si="353"/>
        <v>6/18 Log In</v>
      </c>
      <c r="AN6478" s="172">
        <v>45826.623333333337</v>
      </c>
      <c r="AO6478" s="69" t="s">
        <v>255</v>
      </c>
      <c r="AP6478" s="69" t="s">
        <v>1913</v>
      </c>
      <c r="AQ6478" s="69" t="s">
        <v>255</v>
      </c>
      <c r="AR6478" s="69" t="s">
        <v>1916</v>
      </c>
    </row>
    <row r="6479" spans="36:44" ht="14.4">
      <c r="AJ6479" s="26" t="str">
        <f>VLOOKUP(AQ6479,'user list'!A:B,2,0)</f>
        <v>OCM</v>
      </c>
      <c r="AK6479" s="26">
        <f t="shared" si="351"/>
        <v>6</v>
      </c>
      <c r="AL6479" s="26">
        <f t="shared" si="352"/>
        <v>18</v>
      </c>
      <c r="AM6479" s="94" t="str">
        <f t="shared" si="353"/>
        <v>6/18 Log In</v>
      </c>
      <c r="AN6479" s="172">
        <v>45826.623761574076</v>
      </c>
      <c r="AO6479" s="69" t="s">
        <v>230</v>
      </c>
      <c r="AP6479" s="69" t="s">
        <v>1913</v>
      </c>
      <c r="AQ6479" s="69" t="s">
        <v>230</v>
      </c>
      <c r="AR6479" s="69" t="s">
        <v>1916</v>
      </c>
    </row>
    <row r="6480" spans="36:44" ht="14.4">
      <c r="AJ6480" s="26" t="str">
        <f>VLOOKUP(AQ6480,'user list'!A:B,2,0)</f>
        <v>LEDIPO</v>
      </c>
      <c r="AK6480" s="26">
        <f t="shared" si="351"/>
        <v>6</v>
      </c>
      <c r="AL6480" s="26">
        <f t="shared" si="352"/>
        <v>18</v>
      </c>
      <c r="AM6480" s="94" t="str">
        <f t="shared" si="353"/>
        <v>6/18 Log Off</v>
      </c>
      <c r="AN6480" s="172">
        <v>45826.623773148145</v>
      </c>
      <c r="AO6480" s="69" t="s">
        <v>222</v>
      </c>
      <c r="AP6480" s="69" t="s">
        <v>1913</v>
      </c>
      <c r="AQ6480" s="69" t="s">
        <v>222</v>
      </c>
      <c r="AR6480" s="69" t="s">
        <v>1917</v>
      </c>
    </row>
    <row r="6481" spans="36:44" ht="14.4">
      <c r="AJ6481" s="26" t="str">
        <f>VLOOKUP(AQ6481,'user list'!A:B,2,0)</f>
        <v>LEDIPO</v>
      </c>
      <c r="AK6481" s="26">
        <f t="shared" si="351"/>
        <v>6</v>
      </c>
      <c r="AL6481" s="26">
        <f t="shared" si="352"/>
        <v>18</v>
      </c>
      <c r="AM6481" s="94" t="str">
        <f t="shared" si="353"/>
        <v>6/18 Log In</v>
      </c>
      <c r="AN6481" s="172">
        <v>45826.623912037037</v>
      </c>
      <c r="AO6481" s="69" t="s">
        <v>222</v>
      </c>
      <c r="AP6481" s="69" t="s">
        <v>1913</v>
      </c>
      <c r="AQ6481" s="69" t="s">
        <v>222</v>
      </c>
      <c r="AR6481" s="69" t="s">
        <v>1916</v>
      </c>
    </row>
    <row r="6482" spans="36:44" ht="14.4">
      <c r="AJ6482" s="26" t="str">
        <f>VLOOKUP(AQ6482,'user list'!A:B,2,0)</f>
        <v>Admin</v>
      </c>
      <c r="AK6482" s="26">
        <f t="shared" si="351"/>
        <v>6</v>
      </c>
      <c r="AL6482" s="26">
        <f t="shared" si="352"/>
        <v>18</v>
      </c>
      <c r="AM6482" s="94" t="str">
        <f t="shared" si="353"/>
        <v>6/18 Log In</v>
      </c>
      <c r="AN6482" s="172">
        <v>45826.626562500001</v>
      </c>
      <c r="AO6482" s="69" t="s">
        <v>186</v>
      </c>
      <c r="AP6482" s="69" t="s">
        <v>1913</v>
      </c>
      <c r="AQ6482" s="69" t="s">
        <v>186</v>
      </c>
      <c r="AR6482" s="69" t="s">
        <v>1916</v>
      </c>
    </row>
    <row r="6483" spans="36:44" ht="14.4">
      <c r="AJ6483" s="26" t="str">
        <f>VLOOKUP(AQ6483,'user list'!A:B,2,0)</f>
        <v>Admin</v>
      </c>
      <c r="AK6483" s="26">
        <f t="shared" si="351"/>
        <v>6</v>
      </c>
      <c r="AL6483" s="26">
        <f t="shared" si="352"/>
        <v>18</v>
      </c>
      <c r="AM6483" s="94" t="str">
        <f t="shared" si="353"/>
        <v>6/18 Log In</v>
      </c>
      <c r="AN6483" s="172">
        <v>45826.626979166664</v>
      </c>
      <c r="AO6483" s="69" t="s">
        <v>186</v>
      </c>
      <c r="AP6483" s="69" t="s">
        <v>1913</v>
      </c>
      <c r="AQ6483" s="69" t="s">
        <v>186</v>
      </c>
      <c r="AR6483" s="69" t="s">
        <v>1916</v>
      </c>
    </row>
    <row r="6484" spans="36:44" ht="14.4">
      <c r="AJ6484" s="26" t="e">
        <f>VLOOKUP(AQ6484,'user list'!A:B,2,0)</f>
        <v>#N/A</v>
      </c>
      <c r="AK6484" s="26">
        <f t="shared" si="351"/>
        <v>1</v>
      </c>
      <c r="AL6484" s="26">
        <f t="shared" si="352"/>
        <v>0</v>
      </c>
      <c r="AM6484" s="94" t="str">
        <f t="shared" si="353"/>
        <v xml:space="preserve">1/0 </v>
      </c>
    </row>
    <row r="6485" spans="36:44" ht="14.4">
      <c r="AJ6485" s="26" t="e">
        <f>VLOOKUP(AQ6485,'user list'!A:B,2,0)</f>
        <v>#N/A</v>
      </c>
      <c r="AK6485" s="26">
        <f t="shared" si="351"/>
        <v>1</v>
      </c>
      <c r="AL6485" s="26">
        <f t="shared" si="352"/>
        <v>0</v>
      </c>
      <c r="AM6485" s="94" t="str">
        <f t="shared" si="353"/>
        <v xml:space="preserve">1/0 </v>
      </c>
    </row>
    <row r="6486" spans="36:44" ht="14.4">
      <c r="AJ6486" s="26" t="e">
        <f>VLOOKUP(AQ6486,'user list'!A:B,2,0)</f>
        <v>#N/A</v>
      </c>
      <c r="AK6486" s="26">
        <f t="shared" si="351"/>
        <v>1</v>
      </c>
      <c r="AL6486" s="26">
        <f t="shared" si="352"/>
        <v>0</v>
      </c>
      <c r="AM6486" s="94" t="str">
        <f t="shared" si="353"/>
        <v xml:space="preserve">1/0 </v>
      </c>
    </row>
    <row r="6487" spans="36:44" ht="14.4">
      <c r="AJ6487" s="26" t="e">
        <f>VLOOKUP(AQ6487,'user list'!A:B,2,0)</f>
        <v>#N/A</v>
      </c>
      <c r="AK6487" s="26">
        <f t="shared" si="351"/>
        <v>1</v>
      </c>
      <c r="AL6487" s="26">
        <f t="shared" si="352"/>
        <v>0</v>
      </c>
      <c r="AM6487" s="94" t="str">
        <f t="shared" si="353"/>
        <v xml:space="preserve">1/0 </v>
      </c>
    </row>
    <row r="6488" spans="36:44" ht="14.4">
      <c r="AJ6488" s="26" t="e">
        <f>VLOOKUP(AQ6488,'user list'!A:B,2,0)</f>
        <v>#N/A</v>
      </c>
      <c r="AK6488" s="26">
        <f t="shared" si="351"/>
        <v>1</v>
      </c>
      <c r="AL6488" s="26">
        <f t="shared" si="352"/>
        <v>0</v>
      </c>
      <c r="AM6488" s="94" t="str">
        <f t="shared" si="353"/>
        <v xml:space="preserve">1/0 </v>
      </c>
    </row>
    <row r="6489" spans="36:44" ht="14.4">
      <c r="AJ6489" s="26" t="e">
        <f>VLOOKUP(AQ6489,'user list'!A:B,2,0)</f>
        <v>#N/A</v>
      </c>
      <c r="AK6489" s="26">
        <f t="shared" si="351"/>
        <v>1</v>
      </c>
      <c r="AL6489" s="26">
        <f t="shared" si="352"/>
        <v>0</v>
      </c>
      <c r="AM6489" s="94" t="str">
        <f t="shared" si="353"/>
        <v xml:space="preserve">1/0 </v>
      </c>
    </row>
    <row r="6490" spans="36:44" ht="14.4">
      <c r="AJ6490" s="26" t="e">
        <f>VLOOKUP(AQ6490,'user list'!A:B,2,0)</f>
        <v>#N/A</v>
      </c>
      <c r="AK6490" s="26">
        <f t="shared" si="351"/>
        <v>1</v>
      </c>
      <c r="AL6490" s="26">
        <f t="shared" si="352"/>
        <v>0</v>
      </c>
      <c r="AM6490" s="94" t="str">
        <f t="shared" si="353"/>
        <v xml:space="preserve">1/0 </v>
      </c>
    </row>
    <row r="6491" spans="36:44" ht="14.4">
      <c r="AJ6491" s="26" t="e">
        <f>VLOOKUP(AQ6491,'user list'!A:B,2,0)</f>
        <v>#N/A</v>
      </c>
      <c r="AK6491" s="26">
        <f t="shared" si="351"/>
        <v>1</v>
      </c>
      <c r="AL6491" s="26">
        <f t="shared" si="352"/>
        <v>0</v>
      </c>
      <c r="AM6491" s="94" t="str">
        <f t="shared" si="353"/>
        <v xml:space="preserve">1/0 </v>
      </c>
    </row>
    <row r="6492" spans="36:44" ht="14.4">
      <c r="AJ6492" s="26" t="e">
        <f>VLOOKUP(AQ6492,'user list'!A:B,2,0)</f>
        <v>#N/A</v>
      </c>
      <c r="AK6492" s="26">
        <f t="shared" si="351"/>
        <v>1</v>
      </c>
      <c r="AL6492" s="26">
        <f t="shared" si="352"/>
        <v>0</v>
      </c>
      <c r="AM6492" s="94" t="str">
        <f t="shared" si="353"/>
        <v xml:space="preserve">1/0 </v>
      </c>
    </row>
    <row r="6493" spans="36:44" ht="14.4">
      <c r="AJ6493" s="26" t="e">
        <f>VLOOKUP(AQ6493,'user list'!A:B,2,0)</f>
        <v>#N/A</v>
      </c>
      <c r="AK6493" s="26">
        <f t="shared" si="351"/>
        <v>1</v>
      </c>
      <c r="AL6493" s="26">
        <f t="shared" si="352"/>
        <v>0</v>
      </c>
      <c r="AM6493" s="94" t="str">
        <f t="shared" si="353"/>
        <v xml:space="preserve">1/0 </v>
      </c>
    </row>
    <row r="6494" spans="36:44" ht="14.4">
      <c r="AJ6494" s="26" t="e">
        <f>VLOOKUP(AQ6494,'user list'!A:B,2,0)</f>
        <v>#N/A</v>
      </c>
      <c r="AK6494" s="26">
        <f t="shared" si="351"/>
        <v>1</v>
      </c>
      <c r="AL6494" s="26">
        <f t="shared" si="352"/>
        <v>0</v>
      </c>
      <c r="AM6494" s="94" t="str">
        <f t="shared" si="353"/>
        <v xml:space="preserve">1/0 </v>
      </c>
    </row>
    <row r="6495" spans="36:44" ht="14.4">
      <c r="AJ6495" s="26" t="e">
        <f>VLOOKUP(AQ6495,'user list'!A:B,2,0)</f>
        <v>#N/A</v>
      </c>
      <c r="AK6495" s="26">
        <f t="shared" si="351"/>
        <v>1</v>
      </c>
      <c r="AL6495" s="26">
        <f t="shared" si="352"/>
        <v>0</v>
      </c>
      <c r="AM6495" s="94" t="str">
        <f t="shared" si="353"/>
        <v xml:space="preserve">1/0 </v>
      </c>
    </row>
    <row r="6496" spans="36:44" ht="14.4">
      <c r="AJ6496" s="26" t="e">
        <f>VLOOKUP(AQ6496,'user list'!A:B,2,0)</f>
        <v>#N/A</v>
      </c>
      <c r="AK6496" s="26">
        <f t="shared" si="351"/>
        <v>1</v>
      </c>
      <c r="AL6496" s="26">
        <f t="shared" si="352"/>
        <v>0</v>
      </c>
      <c r="AM6496" s="94" t="str">
        <f t="shared" si="353"/>
        <v xml:space="preserve">1/0 </v>
      </c>
    </row>
    <row r="6497" spans="36:39" ht="14.4">
      <c r="AJ6497" s="26" t="e">
        <f>VLOOKUP(AQ6497,'user list'!A:B,2,0)</f>
        <v>#N/A</v>
      </c>
      <c r="AK6497" s="26">
        <f t="shared" si="351"/>
        <v>1</v>
      </c>
      <c r="AL6497" s="26">
        <f t="shared" si="352"/>
        <v>0</v>
      </c>
      <c r="AM6497" s="94" t="str">
        <f t="shared" si="353"/>
        <v xml:space="preserve">1/0 </v>
      </c>
    </row>
    <row r="6498" spans="36:39" ht="14.4">
      <c r="AJ6498" s="26" t="e">
        <f>VLOOKUP(AQ6498,'user list'!A:B,2,0)</f>
        <v>#N/A</v>
      </c>
      <c r="AK6498" s="26">
        <f t="shared" si="351"/>
        <v>1</v>
      </c>
      <c r="AL6498" s="26">
        <f t="shared" si="352"/>
        <v>0</v>
      </c>
      <c r="AM6498" s="94" t="str">
        <f t="shared" si="353"/>
        <v xml:space="preserve">1/0 </v>
      </c>
    </row>
    <row r="6499" spans="36:39" ht="14.4">
      <c r="AJ6499" s="26" t="e">
        <f>VLOOKUP(AQ6499,'user list'!A:B,2,0)</f>
        <v>#N/A</v>
      </c>
      <c r="AK6499" s="26">
        <f t="shared" ref="AK6499:AK6562" si="354">MONTH(AN6499)</f>
        <v>1</v>
      </c>
      <c r="AL6499" s="26">
        <f t="shared" ref="AL6499:AL6562" si="355">DAY(AN6499)</f>
        <v>0</v>
      </c>
      <c r="AM6499" s="94" t="str">
        <f t="shared" ref="AM6499:AM6562" si="356">AK6499&amp;"/"&amp;AL6499&amp;" "&amp;AR6499</f>
        <v xml:space="preserve">1/0 </v>
      </c>
    </row>
    <row r="6500" spans="36:39" ht="14.4">
      <c r="AJ6500" s="26" t="e">
        <f>VLOOKUP(AQ6500,'user list'!A:B,2,0)</f>
        <v>#N/A</v>
      </c>
      <c r="AK6500" s="26">
        <f t="shared" si="354"/>
        <v>1</v>
      </c>
      <c r="AL6500" s="26">
        <f t="shared" si="355"/>
        <v>0</v>
      </c>
      <c r="AM6500" s="94" t="str">
        <f t="shared" si="356"/>
        <v xml:space="preserve">1/0 </v>
      </c>
    </row>
    <row r="6501" spans="36:39" ht="14.4">
      <c r="AJ6501" s="26" t="e">
        <f>VLOOKUP(AQ6501,'user list'!A:B,2,0)</f>
        <v>#N/A</v>
      </c>
      <c r="AK6501" s="26">
        <f t="shared" si="354"/>
        <v>1</v>
      </c>
      <c r="AL6501" s="26">
        <f t="shared" si="355"/>
        <v>0</v>
      </c>
      <c r="AM6501" s="94" t="str">
        <f t="shared" si="356"/>
        <v xml:space="preserve">1/0 </v>
      </c>
    </row>
    <row r="6502" spans="36:39" ht="14.4">
      <c r="AJ6502" s="26" t="e">
        <f>VLOOKUP(AQ6502,'user list'!A:B,2,0)</f>
        <v>#N/A</v>
      </c>
      <c r="AK6502" s="26">
        <f t="shared" si="354"/>
        <v>1</v>
      </c>
      <c r="AL6502" s="26">
        <f t="shared" si="355"/>
        <v>0</v>
      </c>
      <c r="AM6502" s="94" t="str">
        <f t="shared" si="356"/>
        <v xml:space="preserve">1/0 </v>
      </c>
    </row>
    <row r="6503" spans="36:39" ht="14.4">
      <c r="AJ6503" s="26" t="e">
        <f>VLOOKUP(AQ6503,'user list'!A:B,2,0)</f>
        <v>#N/A</v>
      </c>
      <c r="AK6503" s="26">
        <f t="shared" si="354"/>
        <v>1</v>
      </c>
      <c r="AL6503" s="26">
        <f t="shared" si="355"/>
        <v>0</v>
      </c>
      <c r="AM6503" s="94" t="str">
        <f t="shared" si="356"/>
        <v xml:space="preserve">1/0 </v>
      </c>
    </row>
    <row r="6504" spans="36:39" ht="14.4">
      <c r="AJ6504" s="26" t="e">
        <f>VLOOKUP(AQ6504,'user list'!A:B,2,0)</f>
        <v>#N/A</v>
      </c>
      <c r="AK6504" s="26">
        <f t="shared" si="354"/>
        <v>1</v>
      </c>
      <c r="AL6504" s="26">
        <f t="shared" si="355"/>
        <v>0</v>
      </c>
      <c r="AM6504" s="94" t="str">
        <f t="shared" si="356"/>
        <v xml:space="preserve">1/0 </v>
      </c>
    </row>
    <row r="6505" spans="36:39" ht="14.4">
      <c r="AJ6505" s="26" t="e">
        <f>VLOOKUP(AQ6505,'user list'!A:B,2,0)</f>
        <v>#N/A</v>
      </c>
      <c r="AK6505" s="26">
        <f t="shared" si="354"/>
        <v>1</v>
      </c>
      <c r="AL6505" s="26">
        <f t="shared" si="355"/>
        <v>0</v>
      </c>
      <c r="AM6505" s="94" t="str">
        <f t="shared" si="356"/>
        <v xml:space="preserve">1/0 </v>
      </c>
    </row>
    <row r="6506" spans="36:39" ht="14.4">
      <c r="AJ6506" s="26" t="e">
        <f>VLOOKUP(AQ6506,'user list'!A:B,2,0)</f>
        <v>#N/A</v>
      </c>
      <c r="AK6506" s="26">
        <f t="shared" si="354"/>
        <v>1</v>
      </c>
      <c r="AL6506" s="26">
        <f t="shared" si="355"/>
        <v>0</v>
      </c>
      <c r="AM6506" s="94" t="str">
        <f t="shared" si="356"/>
        <v xml:space="preserve">1/0 </v>
      </c>
    </row>
    <row r="6507" spans="36:39" ht="14.4">
      <c r="AJ6507" s="26" t="e">
        <f>VLOOKUP(AQ6507,'user list'!A:B,2,0)</f>
        <v>#N/A</v>
      </c>
      <c r="AK6507" s="26">
        <f t="shared" si="354"/>
        <v>1</v>
      </c>
      <c r="AL6507" s="26">
        <f t="shared" si="355"/>
        <v>0</v>
      </c>
      <c r="AM6507" s="94" t="str">
        <f t="shared" si="356"/>
        <v xml:space="preserve">1/0 </v>
      </c>
    </row>
    <row r="6508" spans="36:39" ht="14.4">
      <c r="AJ6508" s="26" t="e">
        <f>VLOOKUP(AQ6508,'user list'!A:B,2,0)</f>
        <v>#N/A</v>
      </c>
      <c r="AK6508" s="26">
        <f t="shared" si="354"/>
        <v>1</v>
      </c>
      <c r="AL6508" s="26">
        <f t="shared" si="355"/>
        <v>0</v>
      </c>
      <c r="AM6508" s="94" t="str">
        <f t="shared" si="356"/>
        <v xml:space="preserve">1/0 </v>
      </c>
    </row>
    <row r="6509" spans="36:39" ht="14.4">
      <c r="AJ6509" s="26" t="e">
        <f>VLOOKUP(AQ6509,'user list'!A:B,2,0)</f>
        <v>#N/A</v>
      </c>
      <c r="AK6509" s="26">
        <f t="shared" si="354"/>
        <v>1</v>
      </c>
      <c r="AL6509" s="26">
        <f t="shared" si="355"/>
        <v>0</v>
      </c>
      <c r="AM6509" s="94" t="str">
        <f t="shared" si="356"/>
        <v xml:space="preserve">1/0 </v>
      </c>
    </row>
    <row r="6510" spans="36:39" ht="14.4">
      <c r="AJ6510" s="26" t="e">
        <f>VLOOKUP(AQ6510,'user list'!A:B,2,0)</f>
        <v>#N/A</v>
      </c>
      <c r="AK6510" s="26">
        <f t="shared" si="354"/>
        <v>1</v>
      </c>
      <c r="AL6510" s="26">
        <f t="shared" si="355"/>
        <v>0</v>
      </c>
      <c r="AM6510" s="94" t="str">
        <f t="shared" si="356"/>
        <v xml:space="preserve">1/0 </v>
      </c>
    </row>
    <row r="6511" spans="36:39" ht="14.4">
      <c r="AJ6511" s="26" t="e">
        <f>VLOOKUP(AQ6511,'user list'!A:B,2,0)</f>
        <v>#N/A</v>
      </c>
      <c r="AK6511" s="26">
        <f t="shared" si="354"/>
        <v>1</v>
      </c>
      <c r="AL6511" s="26">
        <f t="shared" si="355"/>
        <v>0</v>
      </c>
      <c r="AM6511" s="94" t="str">
        <f t="shared" si="356"/>
        <v xml:space="preserve">1/0 </v>
      </c>
    </row>
    <row r="6512" spans="36:39" ht="14.4">
      <c r="AJ6512" s="26" t="e">
        <f>VLOOKUP(AQ6512,'user list'!A:B,2,0)</f>
        <v>#N/A</v>
      </c>
      <c r="AK6512" s="26">
        <f t="shared" si="354"/>
        <v>1</v>
      </c>
      <c r="AL6512" s="26">
        <f t="shared" si="355"/>
        <v>0</v>
      </c>
      <c r="AM6512" s="94" t="str">
        <f t="shared" si="356"/>
        <v xml:space="preserve">1/0 </v>
      </c>
    </row>
    <row r="6513" spans="36:39" ht="14.4">
      <c r="AJ6513" s="26" t="e">
        <f>VLOOKUP(AQ6513,'user list'!A:B,2,0)</f>
        <v>#N/A</v>
      </c>
      <c r="AK6513" s="26">
        <f t="shared" si="354"/>
        <v>1</v>
      </c>
      <c r="AL6513" s="26">
        <f t="shared" si="355"/>
        <v>0</v>
      </c>
      <c r="AM6513" s="94" t="str">
        <f t="shared" si="356"/>
        <v xml:space="preserve">1/0 </v>
      </c>
    </row>
    <row r="6514" spans="36:39" ht="14.4">
      <c r="AJ6514" s="26" t="e">
        <f>VLOOKUP(AQ6514,'user list'!A:B,2,0)</f>
        <v>#N/A</v>
      </c>
      <c r="AK6514" s="26">
        <f t="shared" si="354"/>
        <v>1</v>
      </c>
      <c r="AL6514" s="26">
        <f t="shared" si="355"/>
        <v>0</v>
      </c>
      <c r="AM6514" s="94" t="str">
        <f t="shared" si="356"/>
        <v xml:space="preserve">1/0 </v>
      </c>
    </row>
    <row r="6515" spans="36:39" ht="14.4">
      <c r="AJ6515" s="26" t="e">
        <f>VLOOKUP(AQ6515,'user list'!A:B,2,0)</f>
        <v>#N/A</v>
      </c>
      <c r="AK6515" s="26">
        <f t="shared" si="354"/>
        <v>1</v>
      </c>
      <c r="AL6515" s="26">
        <f t="shared" si="355"/>
        <v>0</v>
      </c>
      <c r="AM6515" s="94" t="str">
        <f t="shared" si="356"/>
        <v xml:space="preserve">1/0 </v>
      </c>
    </row>
    <row r="6516" spans="36:39" ht="14.4">
      <c r="AJ6516" s="26" t="e">
        <f>VLOOKUP(AQ6516,'user list'!A:B,2,0)</f>
        <v>#N/A</v>
      </c>
      <c r="AK6516" s="26">
        <f t="shared" si="354"/>
        <v>1</v>
      </c>
      <c r="AL6516" s="26">
        <f t="shared" si="355"/>
        <v>0</v>
      </c>
      <c r="AM6516" s="94" t="str">
        <f t="shared" si="356"/>
        <v xml:space="preserve">1/0 </v>
      </c>
    </row>
    <row r="6517" spans="36:39" ht="14.4">
      <c r="AJ6517" s="26" t="e">
        <f>VLOOKUP(AQ6517,'user list'!A:B,2,0)</f>
        <v>#N/A</v>
      </c>
      <c r="AK6517" s="26">
        <f t="shared" si="354"/>
        <v>1</v>
      </c>
      <c r="AL6517" s="26">
        <f t="shared" si="355"/>
        <v>0</v>
      </c>
      <c r="AM6517" s="94" t="str">
        <f t="shared" si="356"/>
        <v xml:space="preserve">1/0 </v>
      </c>
    </row>
    <row r="6518" spans="36:39" ht="14.4">
      <c r="AJ6518" s="26" t="e">
        <f>VLOOKUP(AQ6518,'user list'!A:B,2,0)</f>
        <v>#N/A</v>
      </c>
      <c r="AK6518" s="26">
        <f t="shared" si="354"/>
        <v>1</v>
      </c>
      <c r="AL6518" s="26">
        <f t="shared" si="355"/>
        <v>0</v>
      </c>
      <c r="AM6518" s="94" t="str">
        <f t="shared" si="356"/>
        <v xml:space="preserve">1/0 </v>
      </c>
    </row>
    <row r="6519" spans="36:39" ht="14.4">
      <c r="AJ6519" s="26" t="e">
        <f>VLOOKUP(AQ6519,'user list'!A:B,2,0)</f>
        <v>#N/A</v>
      </c>
      <c r="AK6519" s="26">
        <f t="shared" si="354"/>
        <v>1</v>
      </c>
      <c r="AL6519" s="26">
        <f t="shared" si="355"/>
        <v>0</v>
      </c>
      <c r="AM6519" s="94" t="str">
        <f t="shared" si="356"/>
        <v xml:space="preserve">1/0 </v>
      </c>
    </row>
    <row r="6520" spans="36:39" ht="14.4">
      <c r="AJ6520" s="26" t="e">
        <f>VLOOKUP(AQ6520,'user list'!A:B,2,0)</f>
        <v>#N/A</v>
      </c>
      <c r="AK6520" s="26">
        <f t="shared" si="354"/>
        <v>1</v>
      </c>
      <c r="AL6520" s="26">
        <f t="shared" si="355"/>
        <v>0</v>
      </c>
      <c r="AM6520" s="94" t="str">
        <f t="shared" si="356"/>
        <v xml:space="preserve">1/0 </v>
      </c>
    </row>
    <row r="6521" spans="36:39" ht="14.4">
      <c r="AJ6521" s="26" t="e">
        <f>VLOOKUP(AQ6521,'user list'!A:B,2,0)</f>
        <v>#N/A</v>
      </c>
      <c r="AK6521" s="26">
        <f t="shared" si="354"/>
        <v>1</v>
      </c>
      <c r="AL6521" s="26">
        <f t="shared" si="355"/>
        <v>0</v>
      </c>
      <c r="AM6521" s="94" t="str">
        <f t="shared" si="356"/>
        <v xml:space="preserve">1/0 </v>
      </c>
    </row>
    <row r="6522" spans="36:39" ht="14.4">
      <c r="AJ6522" s="26" t="e">
        <f>VLOOKUP(AQ6522,'user list'!A:B,2,0)</f>
        <v>#N/A</v>
      </c>
      <c r="AK6522" s="26">
        <f t="shared" si="354"/>
        <v>1</v>
      </c>
      <c r="AL6522" s="26">
        <f t="shared" si="355"/>
        <v>0</v>
      </c>
      <c r="AM6522" s="94" t="str">
        <f t="shared" si="356"/>
        <v xml:space="preserve">1/0 </v>
      </c>
    </row>
    <row r="6523" spans="36:39" ht="14.4">
      <c r="AJ6523" s="26" t="e">
        <f>VLOOKUP(AQ6523,'user list'!A:B,2,0)</f>
        <v>#N/A</v>
      </c>
      <c r="AK6523" s="26">
        <f t="shared" si="354"/>
        <v>1</v>
      </c>
      <c r="AL6523" s="26">
        <f t="shared" si="355"/>
        <v>0</v>
      </c>
      <c r="AM6523" s="94" t="str">
        <f t="shared" si="356"/>
        <v xml:space="preserve">1/0 </v>
      </c>
    </row>
    <row r="6524" spans="36:39" ht="14.4">
      <c r="AJ6524" s="26" t="e">
        <f>VLOOKUP(AQ6524,'user list'!A:B,2,0)</f>
        <v>#N/A</v>
      </c>
      <c r="AK6524" s="26">
        <f t="shared" si="354"/>
        <v>1</v>
      </c>
      <c r="AL6524" s="26">
        <f t="shared" si="355"/>
        <v>0</v>
      </c>
      <c r="AM6524" s="94" t="str">
        <f t="shared" si="356"/>
        <v xml:space="preserve">1/0 </v>
      </c>
    </row>
    <row r="6525" spans="36:39" ht="14.4">
      <c r="AJ6525" s="26" t="e">
        <f>VLOOKUP(AQ6525,'user list'!A:B,2,0)</f>
        <v>#N/A</v>
      </c>
      <c r="AK6525" s="26">
        <f t="shared" si="354"/>
        <v>1</v>
      </c>
      <c r="AL6525" s="26">
        <f t="shared" si="355"/>
        <v>0</v>
      </c>
      <c r="AM6525" s="94" t="str">
        <f t="shared" si="356"/>
        <v xml:space="preserve">1/0 </v>
      </c>
    </row>
    <row r="6526" spans="36:39" ht="14.4">
      <c r="AJ6526" s="26" t="e">
        <f>VLOOKUP(AQ6526,'user list'!A:B,2,0)</f>
        <v>#N/A</v>
      </c>
      <c r="AK6526" s="26">
        <f t="shared" si="354"/>
        <v>1</v>
      </c>
      <c r="AL6526" s="26">
        <f t="shared" si="355"/>
        <v>0</v>
      </c>
      <c r="AM6526" s="94" t="str">
        <f t="shared" si="356"/>
        <v xml:space="preserve">1/0 </v>
      </c>
    </row>
    <row r="6527" spans="36:39" ht="14.4">
      <c r="AJ6527" s="26" t="e">
        <f>VLOOKUP(AQ6527,'user list'!A:B,2,0)</f>
        <v>#N/A</v>
      </c>
      <c r="AK6527" s="26">
        <f t="shared" si="354"/>
        <v>1</v>
      </c>
      <c r="AL6527" s="26">
        <f t="shared" si="355"/>
        <v>0</v>
      </c>
      <c r="AM6527" s="94" t="str">
        <f t="shared" si="356"/>
        <v xml:space="preserve">1/0 </v>
      </c>
    </row>
    <row r="6528" spans="36:39" ht="14.4">
      <c r="AJ6528" s="26" t="e">
        <f>VLOOKUP(AQ6528,'user list'!A:B,2,0)</f>
        <v>#N/A</v>
      </c>
      <c r="AK6528" s="26">
        <f t="shared" si="354"/>
        <v>1</v>
      </c>
      <c r="AL6528" s="26">
        <f t="shared" si="355"/>
        <v>0</v>
      </c>
      <c r="AM6528" s="94" t="str">
        <f t="shared" si="356"/>
        <v xml:space="preserve">1/0 </v>
      </c>
    </row>
    <row r="6529" spans="36:39" ht="14.4">
      <c r="AJ6529" s="26" t="e">
        <f>VLOOKUP(AQ6529,'user list'!A:B,2,0)</f>
        <v>#N/A</v>
      </c>
      <c r="AK6529" s="26">
        <f t="shared" si="354"/>
        <v>1</v>
      </c>
      <c r="AL6529" s="26">
        <f t="shared" si="355"/>
        <v>0</v>
      </c>
      <c r="AM6529" s="94" t="str">
        <f t="shared" si="356"/>
        <v xml:space="preserve">1/0 </v>
      </c>
    </row>
    <row r="6530" spans="36:39" ht="14.4">
      <c r="AJ6530" s="26" t="e">
        <f>VLOOKUP(AQ6530,'user list'!A:B,2,0)</f>
        <v>#N/A</v>
      </c>
      <c r="AK6530" s="26">
        <f t="shared" si="354"/>
        <v>1</v>
      </c>
      <c r="AL6530" s="26">
        <f t="shared" si="355"/>
        <v>0</v>
      </c>
      <c r="AM6530" s="94" t="str">
        <f t="shared" si="356"/>
        <v xml:space="preserve">1/0 </v>
      </c>
    </row>
    <row r="6531" spans="36:39" ht="14.4">
      <c r="AJ6531" s="26" t="e">
        <f>VLOOKUP(AQ6531,'user list'!A:B,2,0)</f>
        <v>#N/A</v>
      </c>
      <c r="AK6531" s="26">
        <f t="shared" si="354"/>
        <v>1</v>
      </c>
      <c r="AL6531" s="26">
        <f t="shared" si="355"/>
        <v>0</v>
      </c>
      <c r="AM6531" s="94" t="str">
        <f t="shared" si="356"/>
        <v xml:space="preserve">1/0 </v>
      </c>
    </row>
    <row r="6532" spans="36:39" ht="14.4">
      <c r="AJ6532" s="26" t="e">
        <f>VLOOKUP(AQ6532,'user list'!A:B,2,0)</f>
        <v>#N/A</v>
      </c>
      <c r="AK6532" s="26">
        <f t="shared" si="354"/>
        <v>1</v>
      </c>
      <c r="AL6532" s="26">
        <f t="shared" si="355"/>
        <v>0</v>
      </c>
      <c r="AM6532" s="94" t="str">
        <f t="shared" si="356"/>
        <v xml:space="preserve">1/0 </v>
      </c>
    </row>
    <row r="6533" spans="36:39" ht="14.4">
      <c r="AJ6533" s="26" t="e">
        <f>VLOOKUP(AQ6533,'user list'!A:B,2,0)</f>
        <v>#N/A</v>
      </c>
      <c r="AK6533" s="26">
        <f t="shared" si="354"/>
        <v>1</v>
      </c>
      <c r="AL6533" s="26">
        <f t="shared" si="355"/>
        <v>0</v>
      </c>
      <c r="AM6533" s="94" t="str">
        <f t="shared" si="356"/>
        <v xml:space="preserve">1/0 </v>
      </c>
    </row>
    <row r="6534" spans="36:39" ht="14.4">
      <c r="AJ6534" s="26" t="e">
        <f>VLOOKUP(AQ6534,'user list'!A:B,2,0)</f>
        <v>#N/A</v>
      </c>
      <c r="AK6534" s="26">
        <f t="shared" si="354"/>
        <v>1</v>
      </c>
      <c r="AL6534" s="26">
        <f t="shared" si="355"/>
        <v>0</v>
      </c>
      <c r="AM6534" s="94" t="str">
        <f t="shared" si="356"/>
        <v xml:space="preserve">1/0 </v>
      </c>
    </row>
    <row r="6535" spans="36:39" ht="14.4">
      <c r="AJ6535" s="26" t="e">
        <f>VLOOKUP(AQ6535,'user list'!A:B,2,0)</f>
        <v>#N/A</v>
      </c>
      <c r="AK6535" s="26">
        <f t="shared" si="354"/>
        <v>1</v>
      </c>
      <c r="AL6535" s="26">
        <f t="shared" si="355"/>
        <v>0</v>
      </c>
      <c r="AM6535" s="94" t="str">
        <f t="shared" si="356"/>
        <v xml:space="preserve">1/0 </v>
      </c>
    </row>
    <row r="6536" spans="36:39" ht="14.4">
      <c r="AJ6536" s="26" t="e">
        <f>VLOOKUP(AQ6536,'user list'!A:B,2,0)</f>
        <v>#N/A</v>
      </c>
      <c r="AK6536" s="26">
        <f t="shared" si="354"/>
        <v>1</v>
      </c>
      <c r="AL6536" s="26">
        <f t="shared" si="355"/>
        <v>0</v>
      </c>
      <c r="AM6536" s="94" t="str">
        <f t="shared" si="356"/>
        <v xml:space="preserve">1/0 </v>
      </c>
    </row>
    <row r="6537" spans="36:39" ht="14.4">
      <c r="AJ6537" s="26" t="e">
        <f>VLOOKUP(AQ6537,'user list'!A:B,2,0)</f>
        <v>#N/A</v>
      </c>
      <c r="AK6537" s="26">
        <f t="shared" si="354"/>
        <v>1</v>
      </c>
      <c r="AL6537" s="26">
        <f t="shared" si="355"/>
        <v>0</v>
      </c>
      <c r="AM6537" s="94" t="str">
        <f t="shared" si="356"/>
        <v xml:space="preserve">1/0 </v>
      </c>
    </row>
    <row r="6538" spans="36:39" ht="14.4">
      <c r="AJ6538" s="26" t="e">
        <f>VLOOKUP(AQ6538,'user list'!A:B,2,0)</f>
        <v>#N/A</v>
      </c>
      <c r="AK6538" s="26">
        <f t="shared" si="354"/>
        <v>1</v>
      </c>
      <c r="AL6538" s="26">
        <f t="shared" si="355"/>
        <v>0</v>
      </c>
      <c r="AM6538" s="94" t="str">
        <f t="shared" si="356"/>
        <v xml:space="preserve">1/0 </v>
      </c>
    </row>
    <row r="6539" spans="36:39" ht="14.4">
      <c r="AJ6539" s="26" t="e">
        <f>VLOOKUP(AQ6539,'user list'!A:B,2,0)</f>
        <v>#N/A</v>
      </c>
      <c r="AK6539" s="26">
        <f t="shared" si="354"/>
        <v>1</v>
      </c>
      <c r="AL6539" s="26">
        <f t="shared" si="355"/>
        <v>0</v>
      </c>
      <c r="AM6539" s="94" t="str">
        <f t="shared" si="356"/>
        <v xml:space="preserve">1/0 </v>
      </c>
    </row>
    <row r="6540" spans="36:39" ht="14.4">
      <c r="AJ6540" s="26" t="e">
        <f>VLOOKUP(AQ6540,'user list'!A:B,2,0)</f>
        <v>#N/A</v>
      </c>
      <c r="AK6540" s="26">
        <f t="shared" si="354"/>
        <v>1</v>
      </c>
      <c r="AL6540" s="26">
        <f t="shared" si="355"/>
        <v>0</v>
      </c>
      <c r="AM6540" s="94" t="str">
        <f t="shared" si="356"/>
        <v xml:space="preserve">1/0 </v>
      </c>
    </row>
    <row r="6541" spans="36:39" ht="14.4">
      <c r="AJ6541" s="26" t="e">
        <f>VLOOKUP(AQ6541,'user list'!A:B,2,0)</f>
        <v>#N/A</v>
      </c>
      <c r="AK6541" s="26">
        <f t="shared" si="354"/>
        <v>1</v>
      </c>
      <c r="AL6541" s="26">
        <f t="shared" si="355"/>
        <v>0</v>
      </c>
      <c r="AM6541" s="94" t="str">
        <f t="shared" si="356"/>
        <v xml:space="preserve">1/0 </v>
      </c>
    </row>
    <row r="6542" spans="36:39" ht="14.4">
      <c r="AJ6542" s="26" t="e">
        <f>VLOOKUP(AQ6542,'user list'!A:B,2,0)</f>
        <v>#N/A</v>
      </c>
      <c r="AK6542" s="26">
        <f t="shared" si="354"/>
        <v>1</v>
      </c>
      <c r="AL6542" s="26">
        <f t="shared" si="355"/>
        <v>0</v>
      </c>
      <c r="AM6542" s="94" t="str">
        <f t="shared" si="356"/>
        <v xml:space="preserve">1/0 </v>
      </c>
    </row>
    <row r="6543" spans="36:39" ht="14.4">
      <c r="AJ6543" s="26" t="e">
        <f>VLOOKUP(AQ6543,'user list'!A:B,2,0)</f>
        <v>#N/A</v>
      </c>
      <c r="AK6543" s="26">
        <f t="shared" si="354"/>
        <v>1</v>
      </c>
      <c r="AL6543" s="26">
        <f t="shared" si="355"/>
        <v>0</v>
      </c>
      <c r="AM6543" s="94" t="str">
        <f t="shared" si="356"/>
        <v xml:space="preserve">1/0 </v>
      </c>
    </row>
    <row r="6544" spans="36:39" ht="14.4">
      <c r="AJ6544" s="26" t="e">
        <f>VLOOKUP(AQ6544,'user list'!A:B,2,0)</f>
        <v>#N/A</v>
      </c>
      <c r="AK6544" s="26">
        <f t="shared" si="354"/>
        <v>1</v>
      </c>
      <c r="AL6544" s="26">
        <f t="shared" si="355"/>
        <v>0</v>
      </c>
      <c r="AM6544" s="94" t="str">
        <f t="shared" si="356"/>
        <v xml:space="preserve">1/0 </v>
      </c>
    </row>
    <row r="6545" spans="36:39" ht="14.4">
      <c r="AJ6545" s="26" t="e">
        <f>VLOOKUP(AQ6545,'user list'!A:B,2,0)</f>
        <v>#N/A</v>
      </c>
      <c r="AK6545" s="26">
        <f t="shared" si="354"/>
        <v>1</v>
      </c>
      <c r="AL6545" s="26">
        <f t="shared" si="355"/>
        <v>0</v>
      </c>
      <c r="AM6545" s="94" t="str">
        <f t="shared" si="356"/>
        <v xml:space="preserve">1/0 </v>
      </c>
    </row>
    <row r="6546" spans="36:39" ht="14.4">
      <c r="AJ6546" s="26" t="e">
        <f>VLOOKUP(AQ6546,'user list'!A:B,2,0)</f>
        <v>#N/A</v>
      </c>
      <c r="AK6546" s="26">
        <f t="shared" si="354"/>
        <v>1</v>
      </c>
      <c r="AL6546" s="26">
        <f t="shared" si="355"/>
        <v>0</v>
      </c>
      <c r="AM6546" s="94" t="str">
        <f t="shared" si="356"/>
        <v xml:space="preserve">1/0 </v>
      </c>
    </row>
    <row r="6547" spans="36:39" ht="14.4">
      <c r="AJ6547" s="26" t="e">
        <f>VLOOKUP(AQ6547,'user list'!A:B,2,0)</f>
        <v>#N/A</v>
      </c>
      <c r="AK6547" s="26">
        <f t="shared" si="354"/>
        <v>1</v>
      </c>
      <c r="AL6547" s="26">
        <f t="shared" si="355"/>
        <v>0</v>
      </c>
      <c r="AM6547" s="94" t="str">
        <f t="shared" si="356"/>
        <v xml:space="preserve">1/0 </v>
      </c>
    </row>
    <row r="6548" spans="36:39" ht="14.4">
      <c r="AJ6548" s="26" t="e">
        <f>VLOOKUP(AQ6548,'user list'!A:B,2,0)</f>
        <v>#N/A</v>
      </c>
      <c r="AK6548" s="26">
        <f t="shared" si="354"/>
        <v>1</v>
      </c>
      <c r="AL6548" s="26">
        <f t="shared" si="355"/>
        <v>0</v>
      </c>
      <c r="AM6548" s="94" t="str">
        <f t="shared" si="356"/>
        <v xml:space="preserve">1/0 </v>
      </c>
    </row>
    <row r="6549" spans="36:39" ht="14.4">
      <c r="AJ6549" s="26" t="e">
        <f>VLOOKUP(AQ6549,'user list'!A:B,2,0)</f>
        <v>#N/A</v>
      </c>
      <c r="AK6549" s="26">
        <f t="shared" si="354"/>
        <v>1</v>
      </c>
      <c r="AL6549" s="26">
        <f t="shared" si="355"/>
        <v>0</v>
      </c>
      <c r="AM6549" s="94" t="str">
        <f t="shared" si="356"/>
        <v xml:space="preserve">1/0 </v>
      </c>
    </row>
    <row r="6550" spans="36:39" ht="14.4">
      <c r="AJ6550" s="26" t="e">
        <f>VLOOKUP(AQ6550,'user list'!A:B,2,0)</f>
        <v>#N/A</v>
      </c>
      <c r="AK6550" s="26">
        <f t="shared" si="354"/>
        <v>1</v>
      </c>
      <c r="AL6550" s="26">
        <f t="shared" si="355"/>
        <v>0</v>
      </c>
      <c r="AM6550" s="94" t="str">
        <f t="shared" si="356"/>
        <v xml:space="preserve">1/0 </v>
      </c>
    </row>
    <row r="6551" spans="36:39" ht="14.4">
      <c r="AJ6551" s="26" t="e">
        <f>VLOOKUP(AQ6551,'user list'!A:B,2,0)</f>
        <v>#N/A</v>
      </c>
      <c r="AK6551" s="26">
        <f t="shared" si="354"/>
        <v>1</v>
      </c>
      <c r="AL6551" s="26">
        <f t="shared" si="355"/>
        <v>0</v>
      </c>
      <c r="AM6551" s="94" t="str">
        <f t="shared" si="356"/>
        <v xml:space="preserve">1/0 </v>
      </c>
    </row>
    <row r="6552" spans="36:39" ht="14.4">
      <c r="AJ6552" s="26" t="e">
        <f>VLOOKUP(AQ6552,'user list'!A:B,2,0)</f>
        <v>#N/A</v>
      </c>
      <c r="AK6552" s="26">
        <f t="shared" si="354"/>
        <v>1</v>
      </c>
      <c r="AL6552" s="26">
        <f t="shared" si="355"/>
        <v>0</v>
      </c>
      <c r="AM6552" s="94" t="str">
        <f t="shared" si="356"/>
        <v xml:space="preserve">1/0 </v>
      </c>
    </row>
    <row r="6553" spans="36:39" ht="14.4">
      <c r="AJ6553" s="26" t="e">
        <f>VLOOKUP(AQ6553,'user list'!A:B,2,0)</f>
        <v>#N/A</v>
      </c>
      <c r="AK6553" s="26">
        <f t="shared" si="354"/>
        <v>1</v>
      </c>
      <c r="AL6553" s="26">
        <f t="shared" si="355"/>
        <v>0</v>
      </c>
      <c r="AM6553" s="94" t="str">
        <f t="shared" si="356"/>
        <v xml:space="preserve">1/0 </v>
      </c>
    </row>
    <row r="6554" spans="36:39" ht="14.4">
      <c r="AJ6554" s="26" t="e">
        <f>VLOOKUP(AQ6554,'user list'!A:B,2,0)</f>
        <v>#N/A</v>
      </c>
      <c r="AK6554" s="26">
        <f t="shared" si="354"/>
        <v>1</v>
      </c>
      <c r="AL6554" s="26">
        <f t="shared" si="355"/>
        <v>0</v>
      </c>
      <c r="AM6554" s="94" t="str">
        <f t="shared" si="356"/>
        <v xml:space="preserve">1/0 </v>
      </c>
    </row>
    <row r="6555" spans="36:39" ht="14.4">
      <c r="AJ6555" s="26" t="e">
        <f>VLOOKUP(AQ6555,'user list'!A:B,2,0)</f>
        <v>#N/A</v>
      </c>
      <c r="AK6555" s="26">
        <f t="shared" si="354"/>
        <v>1</v>
      </c>
      <c r="AL6555" s="26">
        <f t="shared" si="355"/>
        <v>0</v>
      </c>
      <c r="AM6555" s="94" t="str">
        <f t="shared" si="356"/>
        <v xml:space="preserve">1/0 </v>
      </c>
    </row>
    <row r="6556" spans="36:39" ht="14.4">
      <c r="AJ6556" s="26" t="e">
        <f>VLOOKUP(AQ6556,'user list'!A:B,2,0)</f>
        <v>#N/A</v>
      </c>
      <c r="AK6556" s="26">
        <f t="shared" si="354"/>
        <v>1</v>
      </c>
      <c r="AL6556" s="26">
        <f t="shared" si="355"/>
        <v>0</v>
      </c>
      <c r="AM6556" s="94" t="str">
        <f t="shared" si="356"/>
        <v xml:space="preserve">1/0 </v>
      </c>
    </row>
    <row r="6557" spans="36:39" ht="14.4">
      <c r="AJ6557" s="26" t="e">
        <f>VLOOKUP(AQ6557,'user list'!A:B,2,0)</f>
        <v>#N/A</v>
      </c>
      <c r="AK6557" s="26">
        <f t="shared" si="354"/>
        <v>1</v>
      </c>
      <c r="AL6557" s="26">
        <f t="shared" si="355"/>
        <v>0</v>
      </c>
      <c r="AM6557" s="94" t="str">
        <f t="shared" si="356"/>
        <v xml:space="preserve">1/0 </v>
      </c>
    </row>
    <row r="6558" spans="36:39" ht="14.4">
      <c r="AJ6558" s="26" t="e">
        <f>VLOOKUP(AQ6558,'user list'!A:B,2,0)</f>
        <v>#N/A</v>
      </c>
      <c r="AK6558" s="26">
        <f t="shared" si="354"/>
        <v>1</v>
      </c>
      <c r="AL6558" s="26">
        <f t="shared" si="355"/>
        <v>0</v>
      </c>
      <c r="AM6558" s="94" t="str">
        <f t="shared" si="356"/>
        <v xml:space="preserve">1/0 </v>
      </c>
    </row>
    <row r="6559" spans="36:39" ht="14.4">
      <c r="AJ6559" s="26" t="e">
        <f>VLOOKUP(AQ6559,'user list'!A:B,2,0)</f>
        <v>#N/A</v>
      </c>
      <c r="AK6559" s="26">
        <f t="shared" si="354"/>
        <v>1</v>
      </c>
      <c r="AL6559" s="26">
        <f t="shared" si="355"/>
        <v>0</v>
      </c>
      <c r="AM6559" s="94" t="str">
        <f t="shared" si="356"/>
        <v xml:space="preserve">1/0 </v>
      </c>
    </row>
    <row r="6560" spans="36:39" ht="14.4">
      <c r="AJ6560" s="26" t="e">
        <f>VLOOKUP(AQ6560,'user list'!A:B,2,0)</f>
        <v>#N/A</v>
      </c>
      <c r="AK6560" s="26">
        <f t="shared" si="354"/>
        <v>1</v>
      </c>
      <c r="AL6560" s="26">
        <f t="shared" si="355"/>
        <v>0</v>
      </c>
      <c r="AM6560" s="94" t="str">
        <f t="shared" si="356"/>
        <v xml:space="preserve">1/0 </v>
      </c>
    </row>
    <row r="6561" spans="36:39" ht="14.4">
      <c r="AJ6561" s="26" t="e">
        <f>VLOOKUP(AQ6561,'user list'!A:B,2,0)</f>
        <v>#N/A</v>
      </c>
      <c r="AK6561" s="26">
        <f t="shared" si="354"/>
        <v>1</v>
      </c>
      <c r="AL6561" s="26">
        <f t="shared" si="355"/>
        <v>0</v>
      </c>
      <c r="AM6561" s="94" t="str">
        <f t="shared" si="356"/>
        <v xml:space="preserve">1/0 </v>
      </c>
    </row>
    <row r="6562" spans="36:39" ht="14.4">
      <c r="AJ6562" s="26" t="e">
        <f>VLOOKUP(AQ6562,'user list'!A:B,2,0)</f>
        <v>#N/A</v>
      </c>
      <c r="AK6562" s="26">
        <f t="shared" si="354"/>
        <v>1</v>
      </c>
      <c r="AL6562" s="26">
        <f t="shared" si="355"/>
        <v>0</v>
      </c>
      <c r="AM6562" s="94" t="str">
        <f t="shared" si="356"/>
        <v xml:space="preserve">1/0 </v>
      </c>
    </row>
    <row r="6563" spans="36:39" ht="14.4">
      <c r="AJ6563" s="26" t="e">
        <f>VLOOKUP(AQ6563,'user list'!A:B,2,0)</f>
        <v>#N/A</v>
      </c>
      <c r="AK6563" s="26">
        <f t="shared" ref="AK6563:AK6626" si="357">MONTH(AN6563)</f>
        <v>1</v>
      </c>
      <c r="AL6563" s="26">
        <f t="shared" ref="AL6563:AL6626" si="358">DAY(AN6563)</f>
        <v>0</v>
      </c>
      <c r="AM6563" s="94" t="str">
        <f t="shared" ref="AM6563:AM6626" si="359">AK6563&amp;"/"&amp;AL6563&amp;" "&amp;AR6563</f>
        <v xml:space="preserve">1/0 </v>
      </c>
    </row>
    <row r="6564" spans="36:39" ht="14.4">
      <c r="AJ6564" s="26" t="e">
        <f>VLOOKUP(AQ6564,'user list'!A:B,2,0)</f>
        <v>#N/A</v>
      </c>
      <c r="AK6564" s="26">
        <f t="shared" si="357"/>
        <v>1</v>
      </c>
      <c r="AL6564" s="26">
        <f t="shared" si="358"/>
        <v>0</v>
      </c>
      <c r="AM6564" s="94" t="str">
        <f t="shared" si="359"/>
        <v xml:space="preserve">1/0 </v>
      </c>
    </row>
    <row r="6565" spans="36:39" ht="14.4">
      <c r="AJ6565" s="26" t="e">
        <f>VLOOKUP(AQ6565,'user list'!A:B,2,0)</f>
        <v>#N/A</v>
      </c>
      <c r="AK6565" s="26">
        <f t="shared" si="357"/>
        <v>1</v>
      </c>
      <c r="AL6565" s="26">
        <f t="shared" si="358"/>
        <v>0</v>
      </c>
      <c r="AM6565" s="94" t="str">
        <f t="shared" si="359"/>
        <v xml:space="preserve">1/0 </v>
      </c>
    </row>
    <row r="6566" spans="36:39" ht="14.4">
      <c r="AJ6566" s="26" t="e">
        <f>VLOOKUP(AQ6566,'user list'!A:B,2,0)</f>
        <v>#N/A</v>
      </c>
      <c r="AK6566" s="26">
        <f t="shared" si="357"/>
        <v>1</v>
      </c>
      <c r="AL6566" s="26">
        <f t="shared" si="358"/>
        <v>0</v>
      </c>
      <c r="AM6566" s="94" t="str">
        <f t="shared" si="359"/>
        <v xml:space="preserve">1/0 </v>
      </c>
    </row>
    <row r="6567" spans="36:39" ht="14.4">
      <c r="AJ6567" s="26" t="e">
        <f>VLOOKUP(AQ6567,'user list'!A:B,2,0)</f>
        <v>#N/A</v>
      </c>
      <c r="AK6567" s="26">
        <f t="shared" si="357"/>
        <v>1</v>
      </c>
      <c r="AL6567" s="26">
        <f t="shared" si="358"/>
        <v>0</v>
      </c>
      <c r="AM6567" s="94" t="str">
        <f t="shared" si="359"/>
        <v xml:space="preserve">1/0 </v>
      </c>
    </row>
    <row r="6568" spans="36:39" ht="14.4">
      <c r="AJ6568" s="26" t="e">
        <f>VLOOKUP(AQ6568,'user list'!A:B,2,0)</f>
        <v>#N/A</v>
      </c>
      <c r="AK6568" s="26">
        <f t="shared" si="357"/>
        <v>1</v>
      </c>
      <c r="AL6568" s="26">
        <f t="shared" si="358"/>
        <v>0</v>
      </c>
      <c r="AM6568" s="94" t="str">
        <f t="shared" si="359"/>
        <v xml:space="preserve">1/0 </v>
      </c>
    </row>
    <row r="6569" spans="36:39" ht="14.4">
      <c r="AJ6569" s="26" t="e">
        <f>VLOOKUP(AQ6569,'user list'!A:B,2,0)</f>
        <v>#N/A</v>
      </c>
      <c r="AK6569" s="26">
        <f t="shared" si="357"/>
        <v>1</v>
      </c>
      <c r="AL6569" s="26">
        <f t="shared" si="358"/>
        <v>0</v>
      </c>
      <c r="AM6569" s="94" t="str">
        <f t="shared" si="359"/>
        <v xml:space="preserve">1/0 </v>
      </c>
    </row>
    <row r="6570" spans="36:39" ht="14.4">
      <c r="AJ6570" s="26" t="e">
        <f>VLOOKUP(AQ6570,'user list'!A:B,2,0)</f>
        <v>#N/A</v>
      </c>
      <c r="AK6570" s="26">
        <f t="shared" si="357"/>
        <v>1</v>
      </c>
      <c r="AL6570" s="26">
        <f t="shared" si="358"/>
        <v>0</v>
      </c>
      <c r="AM6570" s="94" t="str">
        <f t="shared" si="359"/>
        <v xml:space="preserve">1/0 </v>
      </c>
    </row>
    <row r="6571" spans="36:39" ht="14.4">
      <c r="AJ6571" s="26" t="e">
        <f>VLOOKUP(AQ6571,'user list'!A:B,2,0)</f>
        <v>#N/A</v>
      </c>
      <c r="AK6571" s="26">
        <f t="shared" si="357"/>
        <v>1</v>
      </c>
      <c r="AL6571" s="26">
        <f t="shared" si="358"/>
        <v>0</v>
      </c>
      <c r="AM6571" s="94" t="str">
        <f t="shared" si="359"/>
        <v xml:space="preserve">1/0 </v>
      </c>
    </row>
    <row r="6572" spans="36:39" ht="14.4">
      <c r="AJ6572" s="26" t="e">
        <f>VLOOKUP(AQ6572,'user list'!A:B,2,0)</f>
        <v>#N/A</v>
      </c>
      <c r="AK6572" s="26">
        <f t="shared" si="357"/>
        <v>1</v>
      </c>
      <c r="AL6572" s="26">
        <f t="shared" si="358"/>
        <v>0</v>
      </c>
      <c r="AM6572" s="94" t="str">
        <f t="shared" si="359"/>
        <v xml:space="preserve">1/0 </v>
      </c>
    </row>
    <row r="6573" spans="36:39" ht="14.4">
      <c r="AJ6573" s="26" t="e">
        <f>VLOOKUP(AQ6573,'user list'!A:B,2,0)</f>
        <v>#N/A</v>
      </c>
      <c r="AK6573" s="26">
        <f t="shared" si="357"/>
        <v>1</v>
      </c>
      <c r="AL6573" s="26">
        <f t="shared" si="358"/>
        <v>0</v>
      </c>
      <c r="AM6573" s="94" t="str">
        <f t="shared" si="359"/>
        <v xml:space="preserve">1/0 </v>
      </c>
    </row>
    <row r="6574" spans="36:39" ht="14.4">
      <c r="AJ6574" s="26" t="e">
        <f>VLOOKUP(AQ6574,'user list'!A:B,2,0)</f>
        <v>#N/A</v>
      </c>
      <c r="AK6574" s="26">
        <f t="shared" si="357"/>
        <v>1</v>
      </c>
      <c r="AL6574" s="26">
        <f t="shared" si="358"/>
        <v>0</v>
      </c>
      <c r="AM6574" s="94" t="str">
        <f t="shared" si="359"/>
        <v xml:space="preserve">1/0 </v>
      </c>
    </row>
    <row r="6575" spans="36:39" ht="14.4">
      <c r="AJ6575" s="26" t="e">
        <f>VLOOKUP(AQ6575,'user list'!A:B,2,0)</f>
        <v>#N/A</v>
      </c>
      <c r="AK6575" s="26">
        <f t="shared" si="357"/>
        <v>1</v>
      </c>
      <c r="AL6575" s="26">
        <f t="shared" si="358"/>
        <v>0</v>
      </c>
      <c r="AM6575" s="94" t="str">
        <f t="shared" si="359"/>
        <v xml:space="preserve">1/0 </v>
      </c>
    </row>
    <row r="6576" spans="36:39" ht="14.4">
      <c r="AJ6576" s="26" t="e">
        <f>VLOOKUP(AQ6576,'user list'!A:B,2,0)</f>
        <v>#N/A</v>
      </c>
      <c r="AK6576" s="26">
        <f t="shared" si="357"/>
        <v>1</v>
      </c>
      <c r="AL6576" s="26">
        <f t="shared" si="358"/>
        <v>0</v>
      </c>
      <c r="AM6576" s="94" t="str">
        <f t="shared" si="359"/>
        <v xml:space="preserve">1/0 </v>
      </c>
    </row>
    <row r="6577" spans="36:39" ht="14.4">
      <c r="AJ6577" s="26" t="e">
        <f>VLOOKUP(AQ6577,'user list'!A:B,2,0)</f>
        <v>#N/A</v>
      </c>
      <c r="AK6577" s="26">
        <f t="shared" si="357"/>
        <v>1</v>
      </c>
      <c r="AL6577" s="26">
        <f t="shared" si="358"/>
        <v>0</v>
      </c>
      <c r="AM6577" s="94" t="str">
        <f t="shared" si="359"/>
        <v xml:space="preserve">1/0 </v>
      </c>
    </row>
    <row r="6578" spans="36:39" ht="14.4">
      <c r="AJ6578" s="26" t="e">
        <f>VLOOKUP(AQ6578,'user list'!A:B,2,0)</f>
        <v>#N/A</v>
      </c>
      <c r="AK6578" s="26">
        <f t="shared" si="357"/>
        <v>1</v>
      </c>
      <c r="AL6578" s="26">
        <f t="shared" si="358"/>
        <v>0</v>
      </c>
      <c r="AM6578" s="94" t="str">
        <f t="shared" si="359"/>
        <v xml:space="preserve">1/0 </v>
      </c>
    </row>
    <row r="6579" spans="36:39" ht="14.4">
      <c r="AJ6579" s="26" t="e">
        <f>VLOOKUP(AQ6579,'user list'!A:B,2,0)</f>
        <v>#N/A</v>
      </c>
      <c r="AK6579" s="26">
        <f t="shared" si="357"/>
        <v>1</v>
      </c>
      <c r="AL6579" s="26">
        <f t="shared" si="358"/>
        <v>0</v>
      </c>
      <c r="AM6579" s="94" t="str">
        <f t="shared" si="359"/>
        <v xml:space="preserve">1/0 </v>
      </c>
    </row>
    <row r="6580" spans="36:39" ht="14.4">
      <c r="AJ6580" s="26" t="e">
        <f>VLOOKUP(AQ6580,'user list'!A:B,2,0)</f>
        <v>#N/A</v>
      </c>
      <c r="AK6580" s="26">
        <f t="shared" si="357"/>
        <v>1</v>
      </c>
      <c r="AL6580" s="26">
        <f t="shared" si="358"/>
        <v>0</v>
      </c>
      <c r="AM6580" s="94" t="str">
        <f t="shared" si="359"/>
        <v xml:space="preserve">1/0 </v>
      </c>
    </row>
    <row r="6581" spans="36:39" ht="14.4">
      <c r="AJ6581" s="26" t="e">
        <f>VLOOKUP(AQ6581,'user list'!A:B,2,0)</f>
        <v>#N/A</v>
      </c>
      <c r="AK6581" s="26">
        <f t="shared" si="357"/>
        <v>1</v>
      </c>
      <c r="AL6581" s="26">
        <f t="shared" si="358"/>
        <v>0</v>
      </c>
      <c r="AM6581" s="94" t="str">
        <f t="shared" si="359"/>
        <v xml:space="preserve">1/0 </v>
      </c>
    </row>
    <row r="6582" spans="36:39" ht="14.4">
      <c r="AJ6582" s="26" t="e">
        <f>VLOOKUP(AQ6582,'user list'!A:B,2,0)</f>
        <v>#N/A</v>
      </c>
      <c r="AK6582" s="26">
        <f t="shared" si="357"/>
        <v>1</v>
      </c>
      <c r="AL6582" s="26">
        <f t="shared" si="358"/>
        <v>0</v>
      </c>
      <c r="AM6582" s="94" t="str">
        <f t="shared" si="359"/>
        <v xml:space="preserve">1/0 </v>
      </c>
    </row>
    <row r="6583" spans="36:39" ht="14.4">
      <c r="AJ6583" s="26" t="e">
        <f>VLOOKUP(AQ6583,'user list'!A:B,2,0)</f>
        <v>#N/A</v>
      </c>
      <c r="AK6583" s="26">
        <f t="shared" si="357"/>
        <v>1</v>
      </c>
      <c r="AL6583" s="26">
        <f t="shared" si="358"/>
        <v>0</v>
      </c>
      <c r="AM6583" s="94" t="str">
        <f t="shared" si="359"/>
        <v xml:space="preserve">1/0 </v>
      </c>
    </row>
    <row r="6584" spans="36:39" ht="14.4">
      <c r="AJ6584" s="26" t="e">
        <f>VLOOKUP(AQ6584,'user list'!A:B,2,0)</f>
        <v>#N/A</v>
      </c>
      <c r="AK6584" s="26">
        <f t="shared" si="357"/>
        <v>1</v>
      </c>
      <c r="AL6584" s="26">
        <f t="shared" si="358"/>
        <v>0</v>
      </c>
      <c r="AM6584" s="94" t="str">
        <f t="shared" si="359"/>
        <v xml:space="preserve">1/0 </v>
      </c>
    </row>
    <row r="6585" spans="36:39" ht="14.4">
      <c r="AJ6585" s="26" t="e">
        <f>VLOOKUP(AQ6585,'user list'!A:B,2,0)</f>
        <v>#N/A</v>
      </c>
      <c r="AK6585" s="26">
        <f t="shared" si="357"/>
        <v>1</v>
      </c>
      <c r="AL6585" s="26">
        <f t="shared" si="358"/>
        <v>0</v>
      </c>
      <c r="AM6585" s="94" t="str">
        <f t="shared" si="359"/>
        <v xml:space="preserve">1/0 </v>
      </c>
    </row>
    <row r="6586" spans="36:39" ht="14.4">
      <c r="AJ6586" s="26" t="e">
        <f>VLOOKUP(AQ6586,'user list'!A:B,2,0)</f>
        <v>#N/A</v>
      </c>
      <c r="AK6586" s="26">
        <f t="shared" si="357"/>
        <v>1</v>
      </c>
      <c r="AL6586" s="26">
        <f t="shared" si="358"/>
        <v>0</v>
      </c>
      <c r="AM6586" s="94" t="str">
        <f t="shared" si="359"/>
        <v xml:space="preserve">1/0 </v>
      </c>
    </row>
    <row r="6587" spans="36:39" ht="14.4">
      <c r="AJ6587" s="26" t="e">
        <f>VLOOKUP(AQ6587,'user list'!A:B,2,0)</f>
        <v>#N/A</v>
      </c>
      <c r="AK6587" s="26">
        <f t="shared" si="357"/>
        <v>1</v>
      </c>
      <c r="AL6587" s="26">
        <f t="shared" si="358"/>
        <v>0</v>
      </c>
      <c r="AM6587" s="94" t="str">
        <f t="shared" si="359"/>
        <v xml:space="preserve">1/0 </v>
      </c>
    </row>
    <row r="6588" spans="36:39" ht="14.4">
      <c r="AJ6588" s="26" t="e">
        <f>VLOOKUP(AQ6588,'user list'!A:B,2,0)</f>
        <v>#N/A</v>
      </c>
      <c r="AK6588" s="26">
        <f t="shared" si="357"/>
        <v>1</v>
      </c>
      <c r="AL6588" s="26">
        <f t="shared" si="358"/>
        <v>0</v>
      </c>
      <c r="AM6588" s="94" t="str">
        <f t="shared" si="359"/>
        <v xml:space="preserve">1/0 </v>
      </c>
    </row>
    <row r="6589" spans="36:39" ht="14.4">
      <c r="AJ6589" s="26" t="e">
        <f>VLOOKUP(AQ6589,'user list'!A:B,2,0)</f>
        <v>#N/A</v>
      </c>
      <c r="AK6589" s="26">
        <f t="shared" si="357"/>
        <v>1</v>
      </c>
      <c r="AL6589" s="26">
        <f t="shared" si="358"/>
        <v>0</v>
      </c>
      <c r="AM6589" s="94" t="str">
        <f t="shared" si="359"/>
        <v xml:space="preserve">1/0 </v>
      </c>
    </row>
    <row r="6590" spans="36:39" ht="14.4">
      <c r="AJ6590" s="26" t="e">
        <f>VLOOKUP(AQ6590,'user list'!A:B,2,0)</f>
        <v>#N/A</v>
      </c>
      <c r="AK6590" s="26">
        <f t="shared" si="357"/>
        <v>1</v>
      </c>
      <c r="AL6590" s="26">
        <f t="shared" si="358"/>
        <v>0</v>
      </c>
      <c r="AM6590" s="94" t="str">
        <f t="shared" si="359"/>
        <v xml:space="preserve">1/0 </v>
      </c>
    </row>
    <row r="6591" spans="36:39" ht="14.4">
      <c r="AJ6591" s="26" t="e">
        <f>VLOOKUP(AQ6591,'user list'!A:B,2,0)</f>
        <v>#N/A</v>
      </c>
      <c r="AK6591" s="26">
        <f t="shared" si="357"/>
        <v>1</v>
      </c>
      <c r="AL6591" s="26">
        <f t="shared" si="358"/>
        <v>0</v>
      </c>
      <c r="AM6591" s="94" t="str">
        <f t="shared" si="359"/>
        <v xml:space="preserve">1/0 </v>
      </c>
    </row>
    <row r="6592" spans="36:39" ht="14.4">
      <c r="AJ6592" s="26" t="e">
        <f>VLOOKUP(AQ6592,'user list'!A:B,2,0)</f>
        <v>#N/A</v>
      </c>
      <c r="AK6592" s="26">
        <f t="shared" si="357"/>
        <v>1</v>
      </c>
      <c r="AL6592" s="26">
        <f t="shared" si="358"/>
        <v>0</v>
      </c>
      <c r="AM6592" s="94" t="str">
        <f t="shared" si="359"/>
        <v xml:space="preserve">1/0 </v>
      </c>
    </row>
    <row r="6593" spans="36:39" ht="14.4">
      <c r="AJ6593" s="26" t="e">
        <f>VLOOKUP(AQ6593,'user list'!A:B,2,0)</f>
        <v>#N/A</v>
      </c>
      <c r="AK6593" s="26">
        <f t="shared" si="357"/>
        <v>1</v>
      </c>
      <c r="AL6593" s="26">
        <f t="shared" si="358"/>
        <v>0</v>
      </c>
      <c r="AM6593" s="94" t="str">
        <f t="shared" si="359"/>
        <v xml:space="preserve">1/0 </v>
      </c>
    </row>
    <row r="6594" spans="36:39" ht="14.4">
      <c r="AJ6594" s="26" t="e">
        <f>VLOOKUP(AQ6594,'user list'!A:B,2,0)</f>
        <v>#N/A</v>
      </c>
      <c r="AK6594" s="26">
        <f t="shared" si="357"/>
        <v>1</v>
      </c>
      <c r="AL6594" s="26">
        <f t="shared" si="358"/>
        <v>0</v>
      </c>
      <c r="AM6594" s="94" t="str">
        <f t="shared" si="359"/>
        <v xml:space="preserve">1/0 </v>
      </c>
    </row>
    <row r="6595" spans="36:39" ht="14.4">
      <c r="AJ6595" s="26" t="e">
        <f>VLOOKUP(AQ6595,'user list'!A:B,2,0)</f>
        <v>#N/A</v>
      </c>
      <c r="AK6595" s="26">
        <f t="shared" si="357"/>
        <v>1</v>
      </c>
      <c r="AL6595" s="26">
        <f t="shared" si="358"/>
        <v>0</v>
      </c>
      <c r="AM6595" s="94" t="str">
        <f t="shared" si="359"/>
        <v xml:space="preserve">1/0 </v>
      </c>
    </row>
    <row r="6596" spans="36:39" ht="14.4">
      <c r="AJ6596" s="26" t="e">
        <f>VLOOKUP(AQ6596,'user list'!A:B,2,0)</f>
        <v>#N/A</v>
      </c>
      <c r="AK6596" s="26">
        <f t="shared" si="357"/>
        <v>1</v>
      </c>
      <c r="AL6596" s="26">
        <f t="shared" si="358"/>
        <v>0</v>
      </c>
      <c r="AM6596" s="94" t="str">
        <f t="shared" si="359"/>
        <v xml:space="preserve">1/0 </v>
      </c>
    </row>
    <row r="6597" spans="36:39" ht="14.4">
      <c r="AJ6597" s="26" t="e">
        <f>VLOOKUP(AQ6597,'user list'!A:B,2,0)</f>
        <v>#N/A</v>
      </c>
      <c r="AK6597" s="26">
        <f t="shared" si="357"/>
        <v>1</v>
      </c>
      <c r="AL6597" s="26">
        <f t="shared" si="358"/>
        <v>0</v>
      </c>
      <c r="AM6597" s="94" t="str">
        <f t="shared" si="359"/>
        <v xml:space="preserve">1/0 </v>
      </c>
    </row>
    <row r="6598" spans="36:39" ht="14.4">
      <c r="AJ6598" s="26" t="e">
        <f>VLOOKUP(AQ6598,'user list'!A:B,2,0)</f>
        <v>#N/A</v>
      </c>
      <c r="AK6598" s="26">
        <f t="shared" si="357"/>
        <v>1</v>
      </c>
      <c r="AL6598" s="26">
        <f t="shared" si="358"/>
        <v>0</v>
      </c>
      <c r="AM6598" s="94" t="str">
        <f t="shared" si="359"/>
        <v xml:space="preserve">1/0 </v>
      </c>
    </row>
    <row r="6599" spans="36:39" ht="14.4">
      <c r="AJ6599" s="26" t="e">
        <f>VLOOKUP(AQ6599,'user list'!A:B,2,0)</f>
        <v>#N/A</v>
      </c>
      <c r="AK6599" s="26">
        <f t="shared" si="357"/>
        <v>1</v>
      </c>
      <c r="AL6599" s="26">
        <f t="shared" si="358"/>
        <v>0</v>
      </c>
      <c r="AM6599" s="94" t="str">
        <f t="shared" si="359"/>
        <v xml:space="preserve">1/0 </v>
      </c>
    </row>
    <row r="6600" spans="36:39" ht="14.4">
      <c r="AJ6600" s="26" t="e">
        <f>VLOOKUP(AQ6600,'user list'!A:B,2,0)</f>
        <v>#N/A</v>
      </c>
      <c r="AK6600" s="26">
        <f t="shared" si="357"/>
        <v>1</v>
      </c>
      <c r="AL6600" s="26">
        <f t="shared" si="358"/>
        <v>0</v>
      </c>
      <c r="AM6600" s="94" t="str">
        <f t="shared" si="359"/>
        <v xml:space="preserve">1/0 </v>
      </c>
    </row>
    <row r="6601" spans="36:39" ht="14.4">
      <c r="AJ6601" s="26" t="e">
        <f>VLOOKUP(AQ6601,'user list'!A:B,2,0)</f>
        <v>#N/A</v>
      </c>
      <c r="AK6601" s="26">
        <f t="shared" si="357"/>
        <v>1</v>
      </c>
      <c r="AL6601" s="26">
        <f t="shared" si="358"/>
        <v>0</v>
      </c>
      <c r="AM6601" s="94" t="str">
        <f t="shared" si="359"/>
        <v xml:space="preserve">1/0 </v>
      </c>
    </row>
    <row r="6602" spans="36:39" ht="14.4">
      <c r="AJ6602" s="26" t="e">
        <f>VLOOKUP(AQ6602,'user list'!A:B,2,0)</f>
        <v>#N/A</v>
      </c>
      <c r="AK6602" s="26">
        <f t="shared" si="357"/>
        <v>1</v>
      </c>
      <c r="AL6602" s="26">
        <f t="shared" si="358"/>
        <v>0</v>
      </c>
      <c r="AM6602" s="94" t="str">
        <f t="shared" si="359"/>
        <v xml:space="preserve">1/0 </v>
      </c>
    </row>
    <row r="6603" spans="36:39" ht="14.4">
      <c r="AJ6603" s="26" t="e">
        <f>VLOOKUP(AQ6603,'user list'!A:B,2,0)</f>
        <v>#N/A</v>
      </c>
      <c r="AK6603" s="26">
        <f t="shared" si="357"/>
        <v>1</v>
      </c>
      <c r="AL6603" s="26">
        <f t="shared" si="358"/>
        <v>0</v>
      </c>
      <c r="AM6603" s="94" t="str">
        <f t="shared" si="359"/>
        <v xml:space="preserve">1/0 </v>
      </c>
    </row>
    <row r="6604" spans="36:39" ht="14.4">
      <c r="AJ6604" s="26" t="e">
        <f>VLOOKUP(AQ6604,'user list'!A:B,2,0)</f>
        <v>#N/A</v>
      </c>
      <c r="AK6604" s="26">
        <f t="shared" si="357"/>
        <v>1</v>
      </c>
      <c r="AL6604" s="26">
        <f t="shared" si="358"/>
        <v>0</v>
      </c>
      <c r="AM6604" s="94" t="str">
        <f t="shared" si="359"/>
        <v xml:space="preserve">1/0 </v>
      </c>
    </row>
    <row r="6605" spans="36:39" ht="14.4">
      <c r="AJ6605" s="26" t="e">
        <f>VLOOKUP(AQ6605,'user list'!A:B,2,0)</f>
        <v>#N/A</v>
      </c>
      <c r="AK6605" s="26">
        <f t="shared" si="357"/>
        <v>1</v>
      </c>
      <c r="AL6605" s="26">
        <f t="shared" si="358"/>
        <v>0</v>
      </c>
      <c r="AM6605" s="94" t="str">
        <f t="shared" si="359"/>
        <v xml:space="preserve">1/0 </v>
      </c>
    </row>
    <row r="6606" spans="36:39" ht="14.4">
      <c r="AJ6606" s="26" t="e">
        <f>VLOOKUP(AQ6606,'user list'!A:B,2,0)</f>
        <v>#N/A</v>
      </c>
      <c r="AK6606" s="26">
        <f t="shared" si="357"/>
        <v>1</v>
      </c>
      <c r="AL6606" s="26">
        <f t="shared" si="358"/>
        <v>0</v>
      </c>
      <c r="AM6606" s="94" t="str">
        <f t="shared" si="359"/>
        <v xml:space="preserve">1/0 </v>
      </c>
    </row>
    <row r="6607" spans="36:39" ht="14.4">
      <c r="AJ6607" s="26" t="e">
        <f>VLOOKUP(AQ6607,'user list'!A:B,2,0)</f>
        <v>#N/A</v>
      </c>
      <c r="AK6607" s="26">
        <f t="shared" si="357"/>
        <v>1</v>
      </c>
      <c r="AL6607" s="26">
        <f t="shared" si="358"/>
        <v>0</v>
      </c>
      <c r="AM6607" s="94" t="str">
        <f t="shared" si="359"/>
        <v xml:space="preserve">1/0 </v>
      </c>
    </row>
    <row r="6608" spans="36:39" ht="14.4">
      <c r="AJ6608" s="26" t="e">
        <f>VLOOKUP(AQ6608,'user list'!A:B,2,0)</f>
        <v>#N/A</v>
      </c>
      <c r="AK6608" s="26">
        <f t="shared" si="357"/>
        <v>1</v>
      </c>
      <c r="AL6608" s="26">
        <f t="shared" si="358"/>
        <v>0</v>
      </c>
      <c r="AM6608" s="94" t="str">
        <f t="shared" si="359"/>
        <v xml:space="preserve">1/0 </v>
      </c>
    </row>
    <row r="6609" spans="36:39" ht="14.4">
      <c r="AJ6609" s="26" t="e">
        <f>VLOOKUP(AQ6609,'user list'!A:B,2,0)</f>
        <v>#N/A</v>
      </c>
      <c r="AK6609" s="26">
        <f t="shared" si="357"/>
        <v>1</v>
      </c>
      <c r="AL6609" s="26">
        <f t="shared" si="358"/>
        <v>0</v>
      </c>
      <c r="AM6609" s="94" t="str">
        <f t="shared" si="359"/>
        <v xml:space="preserve">1/0 </v>
      </c>
    </row>
    <row r="6610" spans="36:39" ht="14.4">
      <c r="AJ6610" s="26" t="e">
        <f>VLOOKUP(AQ6610,'user list'!A:B,2,0)</f>
        <v>#N/A</v>
      </c>
      <c r="AK6610" s="26">
        <f t="shared" si="357"/>
        <v>1</v>
      </c>
      <c r="AL6610" s="26">
        <f t="shared" si="358"/>
        <v>0</v>
      </c>
      <c r="AM6610" s="94" t="str">
        <f t="shared" si="359"/>
        <v xml:space="preserve">1/0 </v>
      </c>
    </row>
    <row r="6611" spans="36:39" ht="14.4">
      <c r="AJ6611" s="26" t="e">
        <f>VLOOKUP(AQ6611,'user list'!A:B,2,0)</f>
        <v>#N/A</v>
      </c>
      <c r="AK6611" s="26">
        <f t="shared" si="357"/>
        <v>1</v>
      </c>
      <c r="AL6611" s="26">
        <f t="shared" si="358"/>
        <v>0</v>
      </c>
      <c r="AM6611" s="94" t="str">
        <f t="shared" si="359"/>
        <v xml:space="preserve">1/0 </v>
      </c>
    </row>
    <row r="6612" spans="36:39" ht="14.4">
      <c r="AJ6612" s="26" t="e">
        <f>VLOOKUP(AQ6612,'user list'!A:B,2,0)</f>
        <v>#N/A</v>
      </c>
      <c r="AK6612" s="26">
        <f t="shared" si="357"/>
        <v>1</v>
      </c>
      <c r="AL6612" s="26">
        <f t="shared" si="358"/>
        <v>0</v>
      </c>
      <c r="AM6612" s="94" t="str">
        <f t="shared" si="359"/>
        <v xml:space="preserve">1/0 </v>
      </c>
    </row>
    <row r="6613" spans="36:39" ht="14.4">
      <c r="AJ6613" s="26" t="e">
        <f>VLOOKUP(AQ6613,'user list'!A:B,2,0)</f>
        <v>#N/A</v>
      </c>
      <c r="AK6613" s="26">
        <f t="shared" si="357"/>
        <v>1</v>
      </c>
      <c r="AL6613" s="26">
        <f t="shared" si="358"/>
        <v>0</v>
      </c>
      <c r="AM6613" s="94" t="str">
        <f t="shared" si="359"/>
        <v xml:space="preserve">1/0 </v>
      </c>
    </row>
    <row r="6614" spans="36:39" ht="14.4">
      <c r="AJ6614" s="26" t="e">
        <f>VLOOKUP(AQ6614,'user list'!A:B,2,0)</f>
        <v>#N/A</v>
      </c>
      <c r="AK6614" s="26">
        <f t="shared" si="357"/>
        <v>1</v>
      </c>
      <c r="AL6614" s="26">
        <f t="shared" si="358"/>
        <v>0</v>
      </c>
      <c r="AM6614" s="94" t="str">
        <f t="shared" si="359"/>
        <v xml:space="preserve">1/0 </v>
      </c>
    </row>
    <row r="6615" spans="36:39" ht="14.4">
      <c r="AJ6615" s="26" t="e">
        <f>VLOOKUP(AQ6615,'user list'!A:B,2,0)</f>
        <v>#N/A</v>
      </c>
      <c r="AK6615" s="26">
        <f t="shared" si="357"/>
        <v>1</v>
      </c>
      <c r="AL6615" s="26">
        <f t="shared" si="358"/>
        <v>0</v>
      </c>
      <c r="AM6615" s="94" t="str">
        <f t="shared" si="359"/>
        <v xml:space="preserve">1/0 </v>
      </c>
    </row>
    <row r="6616" spans="36:39" ht="14.4">
      <c r="AJ6616" s="26" t="e">
        <f>VLOOKUP(AQ6616,'user list'!A:B,2,0)</f>
        <v>#N/A</v>
      </c>
      <c r="AK6616" s="26">
        <f t="shared" si="357"/>
        <v>1</v>
      </c>
      <c r="AL6616" s="26">
        <f t="shared" si="358"/>
        <v>0</v>
      </c>
      <c r="AM6616" s="94" t="str">
        <f t="shared" si="359"/>
        <v xml:space="preserve">1/0 </v>
      </c>
    </row>
    <row r="6617" spans="36:39" ht="14.4">
      <c r="AJ6617" s="26" t="e">
        <f>VLOOKUP(AQ6617,'user list'!A:B,2,0)</f>
        <v>#N/A</v>
      </c>
      <c r="AK6617" s="26">
        <f t="shared" si="357"/>
        <v>1</v>
      </c>
      <c r="AL6617" s="26">
        <f t="shared" si="358"/>
        <v>0</v>
      </c>
      <c r="AM6617" s="94" t="str">
        <f t="shared" si="359"/>
        <v xml:space="preserve">1/0 </v>
      </c>
    </row>
    <row r="6618" spans="36:39" ht="14.4">
      <c r="AJ6618" s="26" t="e">
        <f>VLOOKUP(AQ6618,'user list'!A:B,2,0)</f>
        <v>#N/A</v>
      </c>
      <c r="AK6618" s="26">
        <f t="shared" si="357"/>
        <v>1</v>
      </c>
      <c r="AL6618" s="26">
        <f t="shared" si="358"/>
        <v>0</v>
      </c>
      <c r="AM6618" s="94" t="str">
        <f t="shared" si="359"/>
        <v xml:space="preserve">1/0 </v>
      </c>
    </row>
    <row r="6619" spans="36:39" ht="14.4">
      <c r="AJ6619" s="26" t="e">
        <f>VLOOKUP(AQ6619,'user list'!A:B,2,0)</f>
        <v>#N/A</v>
      </c>
      <c r="AK6619" s="26">
        <f t="shared" si="357"/>
        <v>1</v>
      </c>
      <c r="AL6619" s="26">
        <f t="shared" si="358"/>
        <v>0</v>
      </c>
      <c r="AM6619" s="94" t="str">
        <f t="shared" si="359"/>
        <v xml:space="preserve">1/0 </v>
      </c>
    </row>
    <row r="6620" spans="36:39" ht="14.4">
      <c r="AJ6620" s="26" t="e">
        <f>VLOOKUP(AQ6620,'user list'!A:B,2,0)</f>
        <v>#N/A</v>
      </c>
      <c r="AK6620" s="26">
        <f t="shared" si="357"/>
        <v>1</v>
      </c>
      <c r="AL6620" s="26">
        <f t="shared" si="358"/>
        <v>0</v>
      </c>
      <c r="AM6620" s="94" t="str">
        <f t="shared" si="359"/>
        <v xml:space="preserve">1/0 </v>
      </c>
    </row>
    <row r="6621" spans="36:39" ht="14.4">
      <c r="AJ6621" s="26" t="e">
        <f>VLOOKUP(AQ6621,'user list'!A:B,2,0)</f>
        <v>#N/A</v>
      </c>
      <c r="AK6621" s="26">
        <f t="shared" si="357"/>
        <v>1</v>
      </c>
      <c r="AL6621" s="26">
        <f t="shared" si="358"/>
        <v>0</v>
      </c>
      <c r="AM6621" s="94" t="str">
        <f t="shared" si="359"/>
        <v xml:space="preserve">1/0 </v>
      </c>
    </row>
    <row r="6622" spans="36:39" ht="14.4">
      <c r="AJ6622" s="26" t="e">
        <f>VLOOKUP(AQ6622,'user list'!A:B,2,0)</f>
        <v>#N/A</v>
      </c>
      <c r="AK6622" s="26">
        <f t="shared" si="357"/>
        <v>1</v>
      </c>
      <c r="AL6622" s="26">
        <f t="shared" si="358"/>
        <v>0</v>
      </c>
      <c r="AM6622" s="94" t="str">
        <f t="shared" si="359"/>
        <v xml:space="preserve">1/0 </v>
      </c>
    </row>
    <row r="6623" spans="36:39" ht="14.4">
      <c r="AJ6623" s="26" t="e">
        <f>VLOOKUP(AQ6623,'user list'!A:B,2,0)</f>
        <v>#N/A</v>
      </c>
      <c r="AK6623" s="26">
        <f t="shared" si="357"/>
        <v>1</v>
      </c>
      <c r="AL6623" s="26">
        <f t="shared" si="358"/>
        <v>0</v>
      </c>
      <c r="AM6623" s="94" t="str">
        <f t="shared" si="359"/>
        <v xml:space="preserve">1/0 </v>
      </c>
    </row>
    <row r="6624" spans="36:39" ht="14.4">
      <c r="AJ6624" s="26" t="e">
        <f>VLOOKUP(AQ6624,'user list'!A:B,2,0)</f>
        <v>#N/A</v>
      </c>
      <c r="AK6624" s="26">
        <f t="shared" si="357"/>
        <v>1</v>
      </c>
      <c r="AL6624" s="26">
        <f t="shared" si="358"/>
        <v>0</v>
      </c>
      <c r="AM6624" s="94" t="str">
        <f t="shared" si="359"/>
        <v xml:space="preserve">1/0 </v>
      </c>
    </row>
    <row r="6625" spans="36:39" ht="14.4">
      <c r="AJ6625" s="26" t="e">
        <f>VLOOKUP(AQ6625,'user list'!A:B,2,0)</f>
        <v>#N/A</v>
      </c>
      <c r="AK6625" s="26">
        <f t="shared" si="357"/>
        <v>1</v>
      </c>
      <c r="AL6625" s="26">
        <f t="shared" si="358"/>
        <v>0</v>
      </c>
      <c r="AM6625" s="94" t="str">
        <f t="shared" si="359"/>
        <v xml:space="preserve">1/0 </v>
      </c>
    </row>
    <row r="6626" spans="36:39" ht="14.4">
      <c r="AJ6626" s="26" t="e">
        <f>VLOOKUP(AQ6626,'user list'!A:B,2,0)</f>
        <v>#N/A</v>
      </c>
      <c r="AK6626" s="26">
        <f t="shared" si="357"/>
        <v>1</v>
      </c>
      <c r="AL6626" s="26">
        <f t="shared" si="358"/>
        <v>0</v>
      </c>
      <c r="AM6626" s="94" t="str">
        <f t="shared" si="359"/>
        <v xml:space="preserve">1/0 </v>
      </c>
    </row>
    <row r="6627" spans="36:39" ht="14.4">
      <c r="AJ6627" s="26" t="e">
        <f>VLOOKUP(AQ6627,'user list'!A:B,2,0)</f>
        <v>#N/A</v>
      </c>
      <c r="AK6627" s="26">
        <f t="shared" ref="AK6627:AK6690" si="360">MONTH(AN6627)</f>
        <v>1</v>
      </c>
      <c r="AL6627" s="26">
        <f t="shared" ref="AL6627:AL6690" si="361">DAY(AN6627)</f>
        <v>0</v>
      </c>
      <c r="AM6627" s="94" t="str">
        <f t="shared" ref="AM6627:AM6690" si="362">AK6627&amp;"/"&amp;AL6627&amp;" "&amp;AR6627</f>
        <v xml:space="preserve">1/0 </v>
      </c>
    </row>
    <row r="6628" spans="36:39" ht="14.4">
      <c r="AJ6628" s="26" t="e">
        <f>VLOOKUP(AQ6628,'user list'!A:B,2,0)</f>
        <v>#N/A</v>
      </c>
      <c r="AK6628" s="26">
        <f t="shared" si="360"/>
        <v>1</v>
      </c>
      <c r="AL6628" s="26">
        <f t="shared" si="361"/>
        <v>0</v>
      </c>
      <c r="AM6628" s="94" t="str">
        <f t="shared" si="362"/>
        <v xml:space="preserve">1/0 </v>
      </c>
    </row>
    <row r="6629" spans="36:39" ht="14.4">
      <c r="AJ6629" s="26" t="e">
        <f>VLOOKUP(AQ6629,'user list'!A:B,2,0)</f>
        <v>#N/A</v>
      </c>
      <c r="AK6629" s="26">
        <f t="shared" si="360"/>
        <v>1</v>
      </c>
      <c r="AL6629" s="26">
        <f t="shared" si="361"/>
        <v>0</v>
      </c>
      <c r="AM6629" s="94" t="str">
        <f t="shared" si="362"/>
        <v xml:space="preserve">1/0 </v>
      </c>
    </row>
    <row r="6630" spans="36:39" ht="14.4">
      <c r="AJ6630" s="26" t="e">
        <f>VLOOKUP(AQ6630,'user list'!A:B,2,0)</f>
        <v>#N/A</v>
      </c>
      <c r="AK6630" s="26">
        <f t="shared" si="360"/>
        <v>1</v>
      </c>
      <c r="AL6630" s="26">
        <f t="shared" si="361"/>
        <v>0</v>
      </c>
      <c r="AM6630" s="94" t="str">
        <f t="shared" si="362"/>
        <v xml:space="preserve">1/0 </v>
      </c>
    </row>
    <row r="6631" spans="36:39" ht="14.4">
      <c r="AJ6631" s="26" t="e">
        <f>VLOOKUP(AQ6631,'user list'!A:B,2,0)</f>
        <v>#N/A</v>
      </c>
      <c r="AK6631" s="26">
        <f t="shared" si="360"/>
        <v>1</v>
      </c>
      <c r="AL6631" s="26">
        <f t="shared" si="361"/>
        <v>0</v>
      </c>
      <c r="AM6631" s="94" t="str">
        <f t="shared" si="362"/>
        <v xml:space="preserve">1/0 </v>
      </c>
    </row>
    <row r="6632" spans="36:39" ht="14.4">
      <c r="AJ6632" s="26" t="e">
        <f>VLOOKUP(AQ6632,'user list'!A:B,2,0)</f>
        <v>#N/A</v>
      </c>
      <c r="AK6632" s="26">
        <f t="shared" si="360"/>
        <v>1</v>
      </c>
      <c r="AL6632" s="26">
        <f t="shared" si="361"/>
        <v>0</v>
      </c>
      <c r="AM6632" s="94" t="str">
        <f t="shared" si="362"/>
        <v xml:space="preserve">1/0 </v>
      </c>
    </row>
    <row r="6633" spans="36:39" ht="14.4">
      <c r="AJ6633" s="26" t="e">
        <f>VLOOKUP(AQ6633,'user list'!A:B,2,0)</f>
        <v>#N/A</v>
      </c>
      <c r="AK6633" s="26">
        <f t="shared" si="360"/>
        <v>1</v>
      </c>
      <c r="AL6633" s="26">
        <f t="shared" si="361"/>
        <v>0</v>
      </c>
      <c r="AM6633" s="94" t="str">
        <f t="shared" si="362"/>
        <v xml:space="preserve">1/0 </v>
      </c>
    </row>
    <row r="6634" spans="36:39" ht="14.4">
      <c r="AJ6634" s="26" t="e">
        <f>VLOOKUP(AQ6634,'user list'!A:B,2,0)</f>
        <v>#N/A</v>
      </c>
      <c r="AK6634" s="26">
        <f t="shared" si="360"/>
        <v>1</v>
      </c>
      <c r="AL6634" s="26">
        <f t="shared" si="361"/>
        <v>0</v>
      </c>
      <c r="AM6634" s="94" t="str">
        <f t="shared" si="362"/>
        <v xml:space="preserve">1/0 </v>
      </c>
    </row>
    <row r="6635" spans="36:39" ht="14.4">
      <c r="AJ6635" s="26" t="e">
        <f>VLOOKUP(AQ6635,'user list'!A:B,2,0)</f>
        <v>#N/A</v>
      </c>
      <c r="AK6635" s="26">
        <f t="shared" si="360"/>
        <v>1</v>
      </c>
      <c r="AL6635" s="26">
        <f t="shared" si="361"/>
        <v>0</v>
      </c>
      <c r="AM6635" s="94" t="str">
        <f t="shared" si="362"/>
        <v xml:space="preserve">1/0 </v>
      </c>
    </row>
    <row r="6636" spans="36:39" ht="14.4">
      <c r="AJ6636" s="26" t="e">
        <f>VLOOKUP(AQ6636,'user list'!A:B,2,0)</f>
        <v>#N/A</v>
      </c>
      <c r="AK6636" s="26">
        <f t="shared" si="360"/>
        <v>1</v>
      </c>
      <c r="AL6636" s="26">
        <f t="shared" si="361"/>
        <v>0</v>
      </c>
      <c r="AM6636" s="94" t="str">
        <f t="shared" si="362"/>
        <v xml:space="preserve">1/0 </v>
      </c>
    </row>
    <row r="6637" spans="36:39" ht="14.4">
      <c r="AJ6637" s="26" t="e">
        <f>VLOOKUP(AQ6637,'user list'!A:B,2,0)</f>
        <v>#N/A</v>
      </c>
      <c r="AK6637" s="26">
        <f t="shared" si="360"/>
        <v>1</v>
      </c>
      <c r="AL6637" s="26">
        <f t="shared" si="361"/>
        <v>0</v>
      </c>
      <c r="AM6637" s="94" t="str">
        <f t="shared" si="362"/>
        <v xml:space="preserve">1/0 </v>
      </c>
    </row>
    <row r="6638" spans="36:39" ht="14.4">
      <c r="AJ6638" s="26" t="e">
        <f>VLOOKUP(AQ6638,'user list'!A:B,2,0)</f>
        <v>#N/A</v>
      </c>
      <c r="AK6638" s="26">
        <f t="shared" si="360"/>
        <v>1</v>
      </c>
      <c r="AL6638" s="26">
        <f t="shared" si="361"/>
        <v>0</v>
      </c>
      <c r="AM6638" s="94" t="str">
        <f t="shared" si="362"/>
        <v xml:space="preserve">1/0 </v>
      </c>
    </row>
    <row r="6639" spans="36:39" ht="14.4">
      <c r="AJ6639" s="26" t="e">
        <f>VLOOKUP(AQ6639,'user list'!A:B,2,0)</f>
        <v>#N/A</v>
      </c>
      <c r="AK6639" s="26">
        <f t="shared" si="360"/>
        <v>1</v>
      </c>
      <c r="AL6639" s="26">
        <f t="shared" si="361"/>
        <v>0</v>
      </c>
      <c r="AM6639" s="94" t="str">
        <f t="shared" si="362"/>
        <v xml:space="preserve">1/0 </v>
      </c>
    </row>
    <row r="6640" spans="36:39" ht="14.4">
      <c r="AJ6640" s="26" t="e">
        <f>VLOOKUP(AQ6640,'user list'!A:B,2,0)</f>
        <v>#N/A</v>
      </c>
      <c r="AK6640" s="26">
        <f t="shared" si="360"/>
        <v>1</v>
      </c>
      <c r="AL6640" s="26">
        <f t="shared" si="361"/>
        <v>0</v>
      </c>
      <c r="AM6640" s="94" t="str">
        <f t="shared" si="362"/>
        <v xml:space="preserve">1/0 </v>
      </c>
    </row>
    <row r="6641" spans="36:39" ht="14.4">
      <c r="AJ6641" s="26" t="e">
        <f>VLOOKUP(AQ6641,'user list'!A:B,2,0)</f>
        <v>#N/A</v>
      </c>
      <c r="AK6641" s="26">
        <f t="shared" si="360"/>
        <v>1</v>
      </c>
      <c r="AL6641" s="26">
        <f t="shared" si="361"/>
        <v>0</v>
      </c>
      <c r="AM6641" s="94" t="str">
        <f t="shared" si="362"/>
        <v xml:space="preserve">1/0 </v>
      </c>
    </row>
    <row r="6642" spans="36:39" ht="14.4">
      <c r="AJ6642" s="26" t="e">
        <f>VLOOKUP(AQ6642,'user list'!A:B,2,0)</f>
        <v>#N/A</v>
      </c>
      <c r="AK6642" s="26">
        <f t="shared" si="360"/>
        <v>1</v>
      </c>
      <c r="AL6642" s="26">
        <f t="shared" si="361"/>
        <v>0</v>
      </c>
      <c r="AM6642" s="94" t="str">
        <f t="shared" si="362"/>
        <v xml:space="preserve">1/0 </v>
      </c>
    </row>
    <row r="6643" spans="36:39" ht="14.4">
      <c r="AJ6643" s="26" t="e">
        <f>VLOOKUP(AQ6643,'user list'!A:B,2,0)</f>
        <v>#N/A</v>
      </c>
      <c r="AK6643" s="26">
        <f t="shared" si="360"/>
        <v>1</v>
      </c>
      <c r="AL6643" s="26">
        <f t="shared" si="361"/>
        <v>0</v>
      </c>
      <c r="AM6643" s="94" t="str">
        <f t="shared" si="362"/>
        <v xml:space="preserve">1/0 </v>
      </c>
    </row>
    <row r="6644" spans="36:39" ht="14.4">
      <c r="AJ6644" s="26" t="e">
        <f>VLOOKUP(AQ6644,'user list'!A:B,2,0)</f>
        <v>#N/A</v>
      </c>
      <c r="AK6644" s="26">
        <f t="shared" si="360"/>
        <v>1</v>
      </c>
      <c r="AL6644" s="26">
        <f t="shared" si="361"/>
        <v>0</v>
      </c>
      <c r="AM6644" s="94" t="str">
        <f t="shared" si="362"/>
        <v xml:space="preserve">1/0 </v>
      </c>
    </row>
    <row r="6645" spans="36:39" ht="14.4">
      <c r="AJ6645" s="26" t="e">
        <f>VLOOKUP(AQ6645,'user list'!A:B,2,0)</f>
        <v>#N/A</v>
      </c>
      <c r="AK6645" s="26">
        <f t="shared" si="360"/>
        <v>1</v>
      </c>
      <c r="AL6645" s="26">
        <f t="shared" si="361"/>
        <v>0</v>
      </c>
      <c r="AM6645" s="94" t="str">
        <f t="shared" si="362"/>
        <v xml:space="preserve">1/0 </v>
      </c>
    </row>
    <row r="6646" spans="36:39" ht="14.4">
      <c r="AJ6646" s="26" t="e">
        <f>VLOOKUP(AQ6646,'user list'!A:B,2,0)</f>
        <v>#N/A</v>
      </c>
      <c r="AK6646" s="26">
        <f t="shared" si="360"/>
        <v>1</v>
      </c>
      <c r="AL6646" s="26">
        <f t="shared" si="361"/>
        <v>0</v>
      </c>
      <c r="AM6646" s="94" t="str">
        <f t="shared" si="362"/>
        <v xml:space="preserve">1/0 </v>
      </c>
    </row>
    <row r="6647" spans="36:39" ht="14.4">
      <c r="AJ6647" s="26" t="e">
        <f>VLOOKUP(AQ6647,'user list'!A:B,2,0)</f>
        <v>#N/A</v>
      </c>
      <c r="AK6647" s="26">
        <f t="shared" si="360"/>
        <v>1</v>
      </c>
      <c r="AL6647" s="26">
        <f t="shared" si="361"/>
        <v>0</v>
      </c>
      <c r="AM6647" s="94" t="str">
        <f t="shared" si="362"/>
        <v xml:space="preserve">1/0 </v>
      </c>
    </row>
    <row r="6648" spans="36:39" ht="14.4">
      <c r="AJ6648" s="26" t="e">
        <f>VLOOKUP(AQ6648,'user list'!A:B,2,0)</f>
        <v>#N/A</v>
      </c>
      <c r="AK6648" s="26">
        <f t="shared" si="360"/>
        <v>1</v>
      </c>
      <c r="AL6648" s="26">
        <f t="shared" si="361"/>
        <v>0</v>
      </c>
      <c r="AM6648" s="94" t="str">
        <f t="shared" si="362"/>
        <v xml:space="preserve">1/0 </v>
      </c>
    </row>
    <row r="6649" spans="36:39" ht="14.4">
      <c r="AJ6649" s="26" t="e">
        <f>VLOOKUP(AQ6649,'user list'!A:B,2,0)</f>
        <v>#N/A</v>
      </c>
      <c r="AK6649" s="26">
        <f t="shared" si="360"/>
        <v>1</v>
      </c>
      <c r="AL6649" s="26">
        <f t="shared" si="361"/>
        <v>0</v>
      </c>
      <c r="AM6649" s="94" t="str">
        <f t="shared" si="362"/>
        <v xml:space="preserve">1/0 </v>
      </c>
    </row>
    <row r="6650" spans="36:39" ht="14.4">
      <c r="AJ6650" s="26" t="e">
        <f>VLOOKUP(AQ6650,'user list'!A:B,2,0)</f>
        <v>#N/A</v>
      </c>
      <c r="AK6650" s="26">
        <f t="shared" si="360"/>
        <v>1</v>
      </c>
      <c r="AL6650" s="26">
        <f t="shared" si="361"/>
        <v>0</v>
      </c>
      <c r="AM6650" s="94" t="str">
        <f t="shared" si="362"/>
        <v xml:space="preserve">1/0 </v>
      </c>
    </row>
    <row r="6651" spans="36:39" ht="14.4">
      <c r="AJ6651" s="26" t="e">
        <f>VLOOKUP(AQ6651,'user list'!A:B,2,0)</f>
        <v>#N/A</v>
      </c>
      <c r="AK6651" s="26">
        <f t="shared" si="360"/>
        <v>1</v>
      </c>
      <c r="AL6651" s="26">
        <f t="shared" si="361"/>
        <v>0</v>
      </c>
      <c r="AM6651" s="94" t="str">
        <f t="shared" si="362"/>
        <v xml:space="preserve">1/0 </v>
      </c>
    </row>
    <row r="6652" spans="36:39" ht="14.4">
      <c r="AJ6652" s="26" t="e">
        <f>VLOOKUP(AQ6652,'user list'!A:B,2,0)</f>
        <v>#N/A</v>
      </c>
      <c r="AK6652" s="26">
        <f t="shared" si="360"/>
        <v>1</v>
      </c>
      <c r="AL6652" s="26">
        <f t="shared" si="361"/>
        <v>0</v>
      </c>
      <c r="AM6652" s="94" t="str">
        <f t="shared" si="362"/>
        <v xml:space="preserve">1/0 </v>
      </c>
    </row>
    <row r="6653" spans="36:39" ht="14.4">
      <c r="AJ6653" s="26" t="e">
        <f>VLOOKUP(AQ6653,'user list'!A:B,2,0)</f>
        <v>#N/A</v>
      </c>
      <c r="AK6653" s="26">
        <f t="shared" si="360"/>
        <v>1</v>
      </c>
      <c r="AL6653" s="26">
        <f t="shared" si="361"/>
        <v>0</v>
      </c>
      <c r="AM6653" s="94" t="str">
        <f t="shared" si="362"/>
        <v xml:space="preserve">1/0 </v>
      </c>
    </row>
    <row r="6654" spans="36:39" ht="14.4">
      <c r="AJ6654" s="26" t="e">
        <f>VLOOKUP(AQ6654,'user list'!A:B,2,0)</f>
        <v>#N/A</v>
      </c>
      <c r="AK6654" s="26">
        <f t="shared" si="360"/>
        <v>1</v>
      </c>
      <c r="AL6654" s="26">
        <f t="shared" si="361"/>
        <v>0</v>
      </c>
      <c r="AM6654" s="94" t="str">
        <f t="shared" si="362"/>
        <v xml:space="preserve">1/0 </v>
      </c>
    </row>
    <row r="6655" spans="36:39" ht="14.4">
      <c r="AJ6655" s="26" t="e">
        <f>VLOOKUP(AQ6655,'user list'!A:B,2,0)</f>
        <v>#N/A</v>
      </c>
      <c r="AK6655" s="26">
        <f t="shared" si="360"/>
        <v>1</v>
      </c>
      <c r="AL6655" s="26">
        <f t="shared" si="361"/>
        <v>0</v>
      </c>
      <c r="AM6655" s="94" t="str">
        <f t="shared" si="362"/>
        <v xml:space="preserve">1/0 </v>
      </c>
    </row>
    <row r="6656" spans="36:39" ht="14.4">
      <c r="AJ6656" s="26" t="e">
        <f>VLOOKUP(AQ6656,'user list'!A:B,2,0)</f>
        <v>#N/A</v>
      </c>
      <c r="AK6656" s="26">
        <f t="shared" si="360"/>
        <v>1</v>
      </c>
      <c r="AL6656" s="26">
        <f t="shared" si="361"/>
        <v>0</v>
      </c>
      <c r="AM6656" s="94" t="str">
        <f t="shared" si="362"/>
        <v xml:space="preserve">1/0 </v>
      </c>
    </row>
    <row r="6657" spans="36:39" ht="14.4">
      <c r="AJ6657" s="26" t="e">
        <f>VLOOKUP(AQ6657,'user list'!A:B,2,0)</f>
        <v>#N/A</v>
      </c>
      <c r="AK6657" s="26">
        <f t="shared" si="360"/>
        <v>1</v>
      </c>
      <c r="AL6657" s="26">
        <f t="shared" si="361"/>
        <v>0</v>
      </c>
      <c r="AM6657" s="94" t="str">
        <f t="shared" si="362"/>
        <v xml:space="preserve">1/0 </v>
      </c>
    </row>
    <row r="6658" spans="36:39" ht="14.4">
      <c r="AJ6658" s="26" t="e">
        <f>VLOOKUP(AQ6658,'user list'!A:B,2,0)</f>
        <v>#N/A</v>
      </c>
      <c r="AK6658" s="26">
        <f t="shared" si="360"/>
        <v>1</v>
      </c>
      <c r="AL6658" s="26">
        <f t="shared" si="361"/>
        <v>0</v>
      </c>
      <c r="AM6658" s="94" t="str">
        <f t="shared" si="362"/>
        <v xml:space="preserve">1/0 </v>
      </c>
    </row>
    <row r="6659" spans="36:39" ht="14.4">
      <c r="AJ6659" s="26" t="e">
        <f>VLOOKUP(AQ6659,'user list'!A:B,2,0)</f>
        <v>#N/A</v>
      </c>
      <c r="AK6659" s="26">
        <f t="shared" si="360"/>
        <v>1</v>
      </c>
      <c r="AL6659" s="26">
        <f t="shared" si="361"/>
        <v>0</v>
      </c>
      <c r="AM6659" s="94" t="str">
        <f t="shared" si="362"/>
        <v xml:space="preserve">1/0 </v>
      </c>
    </row>
    <row r="6660" spans="36:39" ht="14.4">
      <c r="AJ6660" s="26" t="e">
        <f>VLOOKUP(AQ6660,'user list'!A:B,2,0)</f>
        <v>#N/A</v>
      </c>
      <c r="AK6660" s="26">
        <f t="shared" si="360"/>
        <v>1</v>
      </c>
      <c r="AL6660" s="26">
        <f t="shared" si="361"/>
        <v>0</v>
      </c>
      <c r="AM6660" s="94" t="str">
        <f t="shared" si="362"/>
        <v xml:space="preserve">1/0 </v>
      </c>
    </row>
    <row r="6661" spans="36:39" ht="14.4">
      <c r="AJ6661" s="26" t="e">
        <f>VLOOKUP(AQ6661,'user list'!A:B,2,0)</f>
        <v>#N/A</v>
      </c>
      <c r="AK6661" s="26">
        <f t="shared" si="360"/>
        <v>1</v>
      </c>
      <c r="AL6661" s="26">
        <f t="shared" si="361"/>
        <v>0</v>
      </c>
      <c r="AM6661" s="94" t="str">
        <f t="shared" si="362"/>
        <v xml:space="preserve">1/0 </v>
      </c>
    </row>
    <row r="6662" spans="36:39" ht="14.4">
      <c r="AJ6662" s="26" t="e">
        <f>VLOOKUP(AQ6662,'user list'!A:B,2,0)</f>
        <v>#N/A</v>
      </c>
      <c r="AK6662" s="26">
        <f t="shared" si="360"/>
        <v>1</v>
      </c>
      <c r="AL6662" s="26">
        <f t="shared" si="361"/>
        <v>0</v>
      </c>
      <c r="AM6662" s="94" t="str">
        <f t="shared" si="362"/>
        <v xml:space="preserve">1/0 </v>
      </c>
    </row>
    <row r="6663" spans="36:39" ht="14.4">
      <c r="AJ6663" s="26" t="e">
        <f>VLOOKUP(AQ6663,'user list'!A:B,2,0)</f>
        <v>#N/A</v>
      </c>
      <c r="AK6663" s="26">
        <f t="shared" si="360"/>
        <v>1</v>
      </c>
      <c r="AL6663" s="26">
        <f t="shared" si="361"/>
        <v>0</v>
      </c>
      <c r="AM6663" s="94" t="str">
        <f t="shared" si="362"/>
        <v xml:space="preserve">1/0 </v>
      </c>
    </row>
    <row r="6664" spans="36:39" ht="14.4">
      <c r="AJ6664" s="26" t="e">
        <f>VLOOKUP(AQ6664,'user list'!A:B,2,0)</f>
        <v>#N/A</v>
      </c>
      <c r="AK6664" s="26">
        <f t="shared" si="360"/>
        <v>1</v>
      </c>
      <c r="AL6664" s="26">
        <f t="shared" si="361"/>
        <v>0</v>
      </c>
      <c r="AM6664" s="94" t="str">
        <f t="shared" si="362"/>
        <v xml:space="preserve">1/0 </v>
      </c>
    </row>
    <row r="6665" spans="36:39" ht="14.4">
      <c r="AJ6665" s="26" t="e">
        <f>VLOOKUP(AQ6665,'user list'!A:B,2,0)</f>
        <v>#N/A</v>
      </c>
      <c r="AK6665" s="26">
        <f t="shared" si="360"/>
        <v>1</v>
      </c>
      <c r="AL6665" s="26">
        <f t="shared" si="361"/>
        <v>0</v>
      </c>
      <c r="AM6665" s="94" t="str">
        <f t="shared" si="362"/>
        <v xml:space="preserve">1/0 </v>
      </c>
    </row>
    <row r="6666" spans="36:39" ht="14.4">
      <c r="AJ6666" s="26" t="e">
        <f>VLOOKUP(AQ6666,'user list'!A:B,2,0)</f>
        <v>#N/A</v>
      </c>
      <c r="AK6666" s="26">
        <f t="shared" si="360"/>
        <v>1</v>
      </c>
      <c r="AL6666" s="26">
        <f t="shared" si="361"/>
        <v>0</v>
      </c>
      <c r="AM6666" s="94" t="str">
        <f t="shared" si="362"/>
        <v xml:space="preserve">1/0 </v>
      </c>
    </row>
    <row r="6667" spans="36:39" ht="14.4">
      <c r="AJ6667" s="26" t="e">
        <f>VLOOKUP(AQ6667,'user list'!A:B,2,0)</f>
        <v>#N/A</v>
      </c>
      <c r="AK6667" s="26">
        <f t="shared" si="360"/>
        <v>1</v>
      </c>
      <c r="AL6667" s="26">
        <f t="shared" si="361"/>
        <v>0</v>
      </c>
      <c r="AM6667" s="94" t="str">
        <f t="shared" si="362"/>
        <v xml:space="preserve">1/0 </v>
      </c>
    </row>
    <row r="6668" spans="36:39" ht="14.4">
      <c r="AJ6668" s="26" t="e">
        <f>VLOOKUP(AQ6668,'user list'!A:B,2,0)</f>
        <v>#N/A</v>
      </c>
      <c r="AK6668" s="26">
        <f t="shared" si="360"/>
        <v>1</v>
      </c>
      <c r="AL6668" s="26">
        <f t="shared" si="361"/>
        <v>0</v>
      </c>
      <c r="AM6668" s="94" t="str">
        <f t="shared" si="362"/>
        <v xml:space="preserve">1/0 </v>
      </c>
    </row>
    <row r="6669" spans="36:39" ht="14.4">
      <c r="AJ6669" s="26" t="e">
        <f>VLOOKUP(AQ6669,'user list'!A:B,2,0)</f>
        <v>#N/A</v>
      </c>
      <c r="AK6669" s="26">
        <f t="shared" si="360"/>
        <v>1</v>
      </c>
      <c r="AL6669" s="26">
        <f t="shared" si="361"/>
        <v>0</v>
      </c>
      <c r="AM6669" s="94" t="str">
        <f t="shared" si="362"/>
        <v xml:space="preserve">1/0 </v>
      </c>
    </row>
    <row r="6670" spans="36:39" ht="14.4">
      <c r="AJ6670" s="26" t="e">
        <f>VLOOKUP(AQ6670,'user list'!A:B,2,0)</f>
        <v>#N/A</v>
      </c>
      <c r="AK6670" s="26">
        <f t="shared" si="360"/>
        <v>1</v>
      </c>
      <c r="AL6670" s="26">
        <f t="shared" si="361"/>
        <v>0</v>
      </c>
      <c r="AM6670" s="94" t="str">
        <f t="shared" si="362"/>
        <v xml:space="preserve">1/0 </v>
      </c>
    </row>
    <row r="6671" spans="36:39" ht="14.4">
      <c r="AJ6671" s="26" t="e">
        <f>VLOOKUP(AQ6671,'user list'!A:B,2,0)</f>
        <v>#N/A</v>
      </c>
      <c r="AK6671" s="26">
        <f t="shared" si="360"/>
        <v>1</v>
      </c>
      <c r="AL6671" s="26">
        <f t="shared" si="361"/>
        <v>0</v>
      </c>
      <c r="AM6671" s="94" t="str">
        <f t="shared" si="362"/>
        <v xml:space="preserve">1/0 </v>
      </c>
    </row>
    <row r="6672" spans="36:39" ht="14.4">
      <c r="AJ6672" s="26" t="e">
        <f>VLOOKUP(AQ6672,'user list'!A:B,2,0)</f>
        <v>#N/A</v>
      </c>
      <c r="AK6672" s="26">
        <f t="shared" si="360"/>
        <v>1</v>
      </c>
      <c r="AL6672" s="26">
        <f t="shared" si="361"/>
        <v>0</v>
      </c>
      <c r="AM6672" s="94" t="str">
        <f t="shared" si="362"/>
        <v xml:space="preserve">1/0 </v>
      </c>
    </row>
    <row r="6673" spans="36:39" ht="14.4">
      <c r="AJ6673" s="26" t="e">
        <f>VLOOKUP(AQ6673,'user list'!A:B,2,0)</f>
        <v>#N/A</v>
      </c>
      <c r="AK6673" s="26">
        <f t="shared" si="360"/>
        <v>1</v>
      </c>
      <c r="AL6673" s="26">
        <f t="shared" si="361"/>
        <v>0</v>
      </c>
      <c r="AM6673" s="94" t="str">
        <f t="shared" si="362"/>
        <v xml:space="preserve">1/0 </v>
      </c>
    </row>
    <row r="6674" spans="36:39" ht="14.4">
      <c r="AJ6674" s="26" t="e">
        <f>VLOOKUP(AQ6674,'user list'!A:B,2,0)</f>
        <v>#N/A</v>
      </c>
      <c r="AK6674" s="26">
        <f t="shared" si="360"/>
        <v>1</v>
      </c>
      <c r="AL6674" s="26">
        <f t="shared" si="361"/>
        <v>0</v>
      </c>
      <c r="AM6674" s="94" t="str">
        <f t="shared" si="362"/>
        <v xml:space="preserve">1/0 </v>
      </c>
    </row>
    <row r="6675" spans="36:39" ht="14.4">
      <c r="AJ6675" s="26" t="e">
        <f>VLOOKUP(AQ6675,'user list'!A:B,2,0)</f>
        <v>#N/A</v>
      </c>
      <c r="AK6675" s="26">
        <f t="shared" si="360"/>
        <v>1</v>
      </c>
      <c r="AL6675" s="26">
        <f t="shared" si="361"/>
        <v>0</v>
      </c>
      <c r="AM6675" s="94" t="str">
        <f t="shared" si="362"/>
        <v xml:space="preserve">1/0 </v>
      </c>
    </row>
    <row r="6676" spans="36:39" ht="14.4">
      <c r="AJ6676" s="26" t="e">
        <f>VLOOKUP(AQ6676,'user list'!A:B,2,0)</f>
        <v>#N/A</v>
      </c>
      <c r="AK6676" s="26">
        <f t="shared" si="360"/>
        <v>1</v>
      </c>
      <c r="AL6676" s="26">
        <f t="shared" si="361"/>
        <v>0</v>
      </c>
      <c r="AM6676" s="94" t="str">
        <f t="shared" si="362"/>
        <v xml:space="preserve">1/0 </v>
      </c>
    </row>
    <row r="6677" spans="36:39" ht="14.4">
      <c r="AJ6677" s="26" t="e">
        <f>VLOOKUP(AQ6677,'user list'!A:B,2,0)</f>
        <v>#N/A</v>
      </c>
      <c r="AK6677" s="26">
        <f t="shared" si="360"/>
        <v>1</v>
      </c>
      <c r="AL6677" s="26">
        <f t="shared" si="361"/>
        <v>0</v>
      </c>
      <c r="AM6677" s="94" t="str">
        <f t="shared" si="362"/>
        <v xml:space="preserve">1/0 </v>
      </c>
    </row>
    <row r="6678" spans="36:39" ht="14.4">
      <c r="AJ6678" s="26" t="e">
        <f>VLOOKUP(AQ6678,'user list'!A:B,2,0)</f>
        <v>#N/A</v>
      </c>
      <c r="AK6678" s="26">
        <f t="shared" si="360"/>
        <v>1</v>
      </c>
      <c r="AL6678" s="26">
        <f t="shared" si="361"/>
        <v>0</v>
      </c>
      <c r="AM6678" s="94" t="str">
        <f t="shared" si="362"/>
        <v xml:space="preserve">1/0 </v>
      </c>
    </row>
    <row r="6679" spans="36:39" ht="14.4">
      <c r="AJ6679" s="26" t="e">
        <f>VLOOKUP(AQ6679,'user list'!A:B,2,0)</f>
        <v>#N/A</v>
      </c>
      <c r="AK6679" s="26">
        <f t="shared" si="360"/>
        <v>1</v>
      </c>
      <c r="AL6679" s="26">
        <f t="shared" si="361"/>
        <v>0</v>
      </c>
      <c r="AM6679" s="94" t="str">
        <f t="shared" si="362"/>
        <v xml:space="preserve">1/0 </v>
      </c>
    </row>
    <row r="6680" spans="36:39" ht="14.4">
      <c r="AJ6680" s="26" t="e">
        <f>VLOOKUP(AQ6680,'user list'!A:B,2,0)</f>
        <v>#N/A</v>
      </c>
      <c r="AK6680" s="26">
        <f t="shared" si="360"/>
        <v>1</v>
      </c>
      <c r="AL6680" s="26">
        <f t="shared" si="361"/>
        <v>0</v>
      </c>
      <c r="AM6680" s="94" t="str">
        <f t="shared" si="362"/>
        <v xml:space="preserve">1/0 </v>
      </c>
    </row>
    <row r="6681" spans="36:39" ht="14.4">
      <c r="AJ6681" s="26" t="e">
        <f>VLOOKUP(AQ6681,'user list'!A:B,2,0)</f>
        <v>#N/A</v>
      </c>
      <c r="AK6681" s="26">
        <f t="shared" si="360"/>
        <v>1</v>
      </c>
      <c r="AL6681" s="26">
        <f t="shared" si="361"/>
        <v>0</v>
      </c>
      <c r="AM6681" s="94" t="str">
        <f t="shared" si="362"/>
        <v xml:space="preserve">1/0 </v>
      </c>
    </row>
    <row r="6682" spans="36:39" ht="14.4">
      <c r="AJ6682" s="26" t="e">
        <f>VLOOKUP(AQ6682,'user list'!A:B,2,0)</f>
        <v>#N/A</v>
      </c>
      <c r="AK6682" s="26">
        <f t="shared" si="360"/>
        <v>1</v>
      </c>
      <c r="AL6682" s="26">
        <f t="shared" si="361"/>
        <v>0</v>
      </c>
      <c r="AM6682" s="94" t="str">
        <f t="shared" si="362"/>
        <v xml:space="preserve">1/0 </v>
      </c>
    </row>
    <row r="6683" spans="36:39" ht="14.4">
      <c r="AJ6683" s="26" t="e">
        <f>VLOOKUP(AQ6683,'user list'!A:B,2,0)</f>
        <v>#N/A</v>
      </c>
      <c r="AK6683" s="26">
        <f t="shared" si="360"/>
        <v>1</v>
      </c>
      <c r="AL6683" s="26">
        <f t="shared" si="361"/>
        <v>0</v>
      </c>
      <c r="AM6683" s="94" t="str">
        <f t="shared" si="362"/>
        <v xml:space="preserve">1/0 </v>
      </c>
    </row>
    <row r="6684" spans="36:39" ht="14.4">
      <c r="AJ6684" s="26" t="e">
        <f>VLOOKUP(AQ6684,'user list'!A:B,2,0)</f>
        <v>#N/A</v>
      </c>
      <c r="AK6684" s="26">
        <f t="shared" si="360"/>
        <v>1</v>
      </c>
      <c r="AL6684" s="26">
        <f t="shared" si="361"/>
        <v>0</v>
      </c>
      <c r="AM6684" s="94" t="str">
        <f t="shared" si="362"/>
        <v xml:space="preserve">1/0 </v>
      </c>
    </row>
    <row r="6685" spans="36:39" ht="14.4">
      <c r="AJ6685" s="26" t="e">
        <f>VLOOKUP(AQ6685,'user list'!A:B,2,0)</f>
        <v>#N/A</v>
      </c>
      <c r="AK6685" s="26">
        <f t="shared" si="360"/>
        <v>1</v>
      </c>
      <c r="AL6685" s="26">
        <f t="shared" si="361"/>
        <v>0</v>
      </c>
      <c r="AM6685" s="94" t="str">
        <f t="shared" si="362"/>
        <v xml:space="preserve">1/0 </v>
      </c>
    </row>
    <row r="6686" spans="36:39" ht="14.4">
      <c r="AJ6686" s="26" t="e">
        <f>VLOOKUP(AQ6686,'user list'!A:B,2,0)</f>
        <v>#N/A</v>
      </c>
      <c r="AK6686" s="26">
        <f t="shared" si="360"/>
        <v>1</v>
      </c>
      <c r="AL6686" s="26">
        <f t="shared" si="361"/>
        <v>0</v>
      </c>
      <c r="AM6686" s="94" t="str">
        <f t="shared" si="362"/>
        <v xml:space="preserve">1/0 </v>
      </c>
    </row>
    <row r="6687" spans="36:39" ht="14.4">
      <c r="AJ6687" s="26" t="e">
        <f>VLOOKUP(AQ6687,'user list'!A:B,2,0)</f>
        <v>#N/A</v>
      </c>
      <c r="AK6687" s="26">
        <f t="shared" si="360"/>
        <v>1</v>
      </c>
      <c r="AL6687" s="26">
        <f t="shared" si="361"/>
        <v>0</v>
      </c>
      <c r="AM6687" s="94" t="str">
        <f t="shared" si="362"/>
        <v xml:space="preserve">1/0 </v>
      </c>
    </row>
    <row r="6688" spans="36:39" ht="14.4">
      <c r="AJ6688" s="26" t="e">
        <f>VLOOKUP(AQ6688,'user list'!A:B,2,0)</f>
        <v>#N/A</v>
      </c>
      <c r="AK6688" s="26">
        <f t="shared" si="360"/>
        <v>1</v>
      </c>
      <c r="AL6688" s="26">
        <f t="shared" si="361"/>
        <v>0</v>
      </c>
      <c r="AM6688" s="94" t="str">
        <f t="shared" si="362"/>
        <v xml:space="preserve">1/0 </v>
      </c>
    </row>
    <row r="6689" spans="36:39" ht="14.4">
      <c r="AJ6689" s="26" t="e">
        <f>VLOOKUP(AQ6689,'user list'!A:B,2,0)</f>
        <v>#N/A</v>
      </c>
      <c r="AK6689" s="26">
        <f t="shared" si="360"/>
        <v>1</v>
      </c>
      <c r="AL6689" s="26">
        <f t="shared" si="361"/>
        <v>0</v>
      </c>
      <c r="AM6689" s="94" t="str">
        <f t="shared" si="362"/>
        <v xml:space="preserve">1/0 </v>
      </c>
    </row>
    <row r="6690" spans="36:39" ht="14.4">
      <c r="AJ6690" s="26" t="e">
        <f>VLOOKUP(AQ6690,'user list'!A:B,2,0)</f>
        <v>#N/A</v>
      </c>
      <c r="AK6690" s="26">
        <f t="shared" si="360"/>
        <v>1</v>
      </c>
      <c r="AL6690" s="26">
        <f t="shared" si="361"/>
        <v>0</v>
      </c>
      <c r="AM6690" s="94" t="str">
        <f t="shared" si="362"/>
        <v xml:space="preserve">1/0 </v>
      </c>
    </row>
    <row r="6691" spans="36:39" ht="14.4">
      <c r="AJ6691" s="26" t="e">
        <f>VLOOKUP(AQ6691,'user list'!A:B,2,0)</f>
        <v>#N/A</v>
      </c>
      <c r="AK6691" s="26">
        <f t="shared" ref="AK6691:AK6754" si="363">MONTH(AN6691)</f>
        <v>1</v>
      </c>
      <c r="AL6691" s="26">
        <f t="shared" ref="AL6691:AL6754" si="364">DAY(AN6691)</f>
        <v>0</v>
      </c>
      <c r="AM6691" s="94" t="str">
        <f t="shared" ref="AM6691:AM6754" si="365">AK6691&amp;"/"&amp;AL6691&amp;" "&amp;AR6691</f>
        <v xml:space="preserve">1/0 </v>
      </c>
    </row>
    <row r="6692" spans="36:39" ht="14.4">
      <c r="AJ6692" s="26" t="e">
        <f>VLOOKUP(AQ6692,'user list'!A:B,2,0)</f>
        <v>#N/A</v>
      </c>
      <c r="AK6692" s="26">
        <f t="shared" si="363"/>
        <v>1</v>
      </c>
      <c r="AL6692" s="26">
        <f t="shared" si="364"/>
        <v>0</v>
      </c>
      <c r="AM6692" s="94" t="str">
        <f t="shared" si="365"/>
        <v xml:space="preserve">1/0 </v>
      </c>
    </row>
    <row r="6693" spans="36:39" ht="14.4">
      <c r="AJ6693" s="26" t="e">
        <f>VLOOKUP(AQ6693,'user list'!A:B,2,0)</f>
        <v>#N/A</v>
      </c>
      <c r="AK6693" s="26">
        <f t="shared" si="363"/>
        <v>1</v>
      </c>
      <c r="AL6693" s="26">
        <f t="shared" si="364"/>
        <v>0</v>
      </c>
      <c r="AM6693" s="94" t="str">
        <f t="shared" si="365"/>
        <v xml:space="preserve">1/0 </v>
      </c>
    </row>
    <row r="6694" spans="36:39" ht="14.4">
      <c r="AJ6694" s="26" t="e">
        <f>VLOOKUP(AQ6694,'user list'!A:B,2,0)</f>
        <v>#N/A</v>
      </c>
      <c r="AK6694" s="26">
        <f t="shared" si="363"/>
        <v>1</v>
      </c>
      <c r="AL6694" s="26">
        <f t="shared" si="364"/>
        <v>0</v>
      </c>
      <c r="AM6694" s="94" t="str">
        <f t="shared" si="365"/>
        <v xml:space="preserve">1/0 </v>
      </c>
    </row>
    <row r="6695" spans="36:39" ht="14.4">
      <c r="AJ6695" s="26" t="e">
        <f>VLOOKUP(AQ6695,'user list'!A:B,2,0)</f>
        <v>#N/A</v>
      </c>
      <c r="AK6695" s="26">
        <f t="shared" si="363"/>
        <v>1</v>
      </c>
      <c r="AL6695" s="26">
        <f t="shared" si="364"/>
        <v>0</v>
      </c>
      <c r="AM6695" s="94" t="str">
        <f t="shared" si="365"/>
        <v xml:space="preserve">1/0 </v>
      </c>
    </row>
    <row r="6696" spans="36:39" ht="14.4">
      <c r="AJ6696" s="26" t="e">
        <f>VLOOKUP(AQ6696,'user list'!A:B,2,0)</f>
        <v>#N/A</v>
      </c>
      <c r="AK6696" s="26">
        <f t="shared" si="363"/>
        <v>1</v>
      </c>
      <c r="AL6696" s="26">
        <f t="shared" si="364"/>
        <v>0</v>
      </c>
      <c r="AM6696" s="94" t="str">
        <f t="shared" si="365"/>
        <v xml:space="preserve">1/0 </v>
      </c>
    </row>
    <row r="6697" spans="36:39" ht="14.4">
      <c r="AJ6697" s="26" t="e">
        <f>VLOOKUP(AQ6697,'user list'!A:B,2,0)</f>
        <v>#N/A</v>
      </c>
      <c r="AK6697" s="26">
        <f t="shared" si="363"/>
        <v>1</v>
      </c>
      <c r="AL6697" s="26">
        <f t="shared" si="364"/>
        <v>0</v>
      </c>
      <c r="AM6697" s="94" t="str">
        <f t="shared" si="365"/>
        <v xml:space="preserve">1/0 </v>
      </c>
    </row>
    <row r="6698" spans="36:39" ht="14.4">
      <c r="AJ6698" s="26" t="e">
        <f>VLOOKUP(AQ6698,'user list'!A:B,2,0)</f>
        <v>#N/A</v>
      </c>
      <c r="AK6698" s="26">
        <f t="shared" si="363"/>
        <v>1</v>
      </c>
      <c r="AL6698" s="26">
        <f t="shared" si="364"/>
        <v>0</v>
      </c>
      <c r="AM6698" s="94" t="str">
        <f t="shared" si="365"/>
        <v xml:space="preserve">1/0 </v>
      </c>
    </row>
    <row r="6699" spans="36:39" ht="14.4">
      <c r="AJ6699" s="26" t="e">
        <f>VLOOKUP(AQ6699,'user list'!A:B,2,0)</f>
        <v>#N/A</v>
      </c>
      <c r="AK6699" s="26">
        <f t="shared" si="363"/>
        <v>1</v>
      </c>
      <c r="AL6699" s="26">
        <f t="shared" si="364"/>
        <v>0</v>
      </c>
      <c r="AM6699" s="94" t="str">
        <f t="shared" si="365"/>
        <v xml:space="preserve">1/0 </v>
      </c>
    </row>
    <row r="6700" spans="36:39" ht="14.4">
      <c r="AJ6700" s="26" t="e">
        <f>VLOOKUP(AQ6700,'user list'!A:B,2,0)</f>
        <v>#N/A</v>
      </c>
      <c r="AK6700" s="26">
        <f t="shared" si="363"/>
        <v>1</v>
      </c>
      <c r="AL6700" s="26">
        <f t="shared" si="364"/>
        <v>0</v>
      </c>
      <c r="AM6700" s="94" t="str">
        <f t="shared" si="365"/>
        <v xml:space="preserve">1/0 </v>
      </c>
    </row>
    <row r="6701" spans="36:39" ht="14.4">
      <c r="AJ6701" s="26" t="e">
        <f>VLOOKUP(AQ6701,'user list'!A:B,2,0)</f>
        <v>#N/A</v>
      </c>
      <c r="AK6701" s="26">
        <f t="shared" si="363"/>
        <v>1</v>
      </c>
      <c r="AL6701" s="26">
        <f t="shared" si="364"/>
        <v>0</v>
      </c>
      <c r="AM6701" s="94" t="str">
        <f t="shared" si="365"/>
        <v xml:space="preserve">1/0 </v>
      </c>
    </row>
    <row r="6702" spans="36:39" ht="14.4">
      <c r="AJ6702" s="26" t="e">
        <f>VLOOKUP(AQ6702,'user list'!A:B,2,0)</f>
        <v>#N/A</v>
      </c>
      <c r="AK6702" s="26">
        <f t="shared" si="363"/>
        <v>1</v>
      </c>
      <c r="AL6702" s="26">
        <f t="shared" si="364"/>
        <v>0</v>
      </c>
      <c r="AM6702" s="94" t="str">
        <f t="shared" si="365"/>
        <v xml:space="preserve">1/0 </v>
      </c>
    </row>
    <row r="6703" spans="36:39" ht="14.4">
      <c r="AJ6703" s="26" t="e">
        <f>VLOOKUP(AQ6703,'user list'!A:B,2,0)</f>
        <v>#N/A</v>
      </c>
      <c r="AK6703" s="26">
        <f t="shared" si="363"/>
        <v>1</v>
      </c>
      <c r="AL6703" s="26">
        <f t="shared" si="364"/>
        <v>0</v>
      </c>
      <c r="AM6703" s="94" t="str">
        <f t="shared" si="365"/>
        <v xml:space="preserve">1/0 </v>
      </c>
    </row>
    <row r="6704" spans="36:39" ht="14.4">
      <c r="AJ6704" s="26" t="e">
        <f>VLOOKUP(AQ6704,'user list'!A:B,2,0)</f>
        <v>#N/A</v>
      </c>
      <c r="AK6704" s="26">
        <f t="shared" si="363"/>
        <v>1</v>
      </c>
      <c r="AL6704" s="26">
        <f t="shared" si="364"/>
        <v>0</v>
      </c>
      <c r="AM6704" s="94" t="str">
        <f t="shared" si="365"/>
        <v xml:space="preserve">1/0 </v>
      </c>
    </row>
    <row r="6705" spans="36:39" ht="14.4">
      <c r="AJ6705" s="26" t="e">
        <f>VLOOKUP(AQ6705,'user list'!A:B,2,0)</f>
        <v>#N/A</v>
      </c>
      <c r="AK6705" s="26">
        <f t="shared" si="363"/>
        <v>1</v>
      </c>
      <c r="AL6705" s="26">
        <f t="shared" si="364"/>
        <v>0</v>
      </c>
      <c r="AM6705" s="94" t="str">
        <f t="shared" si="365"/>
        <v xml:space="preserve">1/0 </v>
      </c>
    </row>
    <row r="6706" spans="36:39" ht="14.4">
      <c r="AJ6706" s="26" t="e">
        <f>VLOOKUP(AQ6706,'user list'!A:B,2,0)</f>
        <v>#N/A</v>
      </c>
      <c r="AK6706" s="26">
        <f t="shared" si="363"/>
        <v>1</v>
      </c>
      <c r="AL6706" s="26">
        <f t="shared" si="364"/>
        <v>0</v>
      </c>
      <c r="AM6706" s="94" t="str">
        <f t="shared" si="365"/>
        <v xml:space="preserve">1/0 </v>
      </c>
    </row>
    <row r="6707" spans="36:39" ht="14.4">
      <c r="AJ6707" s="26" t="e">
        <f>VLOOKUP(AQ6707,'user list'!A:B,2,0)</f>
        <v>#N/A</v>
      </c>
      <c r="AK6707" s="26">
        <f t="shared" si="363"/>
        <v>1</v>
      </c>
      <c r="AL6707" s="26">
        <f t="shared" si="364"/>
        <v>0</v>
      </c>
      <c r="AM6707" s="94" t="str">
        <f t="shared" si="365"/>
        <v xml:space="preserve">1/0 </v>
      </c>
    </row>
    <row r="6708" spans="36:39" ht="14.4">
      <c r="AJ6708" s="26" t="e">
        <f>VLOOKUP(AQ6708,'user list'!A:B,2,0)</f>
        <v>#N/A</v>
      </c>
      <c r="AK6708" s="26">
        <f t="shared" si="363"/>
        <v>1</v>
      </c>
      <c r="AL6708" s="26">
        <f t="shared" si="364"/>
        <v>0</v>
      </c>
      <c r="AM6708" s="94" t="str">
        <f t="shared" si="365"/>
        <v xml:space="preserve">1/0 </v>
      </c>
    </row>
    <row r="6709" spans="36:39" ht="14.4">
      <c r="AJ6709" s="26" t="e">
        <f>VLOOKUP(AQ6709,'user list'!A:B,2,0)</f>
        <v>#N/A</v>
      </c>
      <c r="AK6709" s="26">
        <f t="shared" si="363"/>
        <v>1</v>
      </c>
      <c r="AL6709" s="26">
        <f t="shared" si="364"/>
        <v>0</v>
      </c>
      <c r="AM6709" s="94" t="str">
        <f t="shared" si="365"/>
        <v xml:space="preserve">1/0 </v>
      </c>
    </row>
    <row r="6710" spans="36:39" ht="14.4">
      <c r="AJ6710" s="26" t="e">
        <f>VLOOKUP(AQ6710,'user list'!A:B,2,0)</f>
        <v>#N/A</v>
      </c>
      <c r="AK6710" s="26">
        <f t="shared" si="363"/>
        <v>1</v>
      </c>
      <c r="AL6710" s="26">
        <f t="shared" si="364"/>
        <v>0</v>
      </c>
      <c r="AM6710" s="94" t="str">
        <f t="shared" si="365"/>
        <v xml:space="preserve">1/0 </v>
      </c>
    </row>
    <row r="6711" spans="36:39" ht="14.4">
      <c r="AJ6711" s="26" t="e">
        <f>VLOOKUP(AQ6711,'user list'!A:B,2,0)</f>
        <v>#N/A</v>
      </c>
      <c r="AK6711" s="26">
        <f t="shared" si="363"/>
        <v>1</v>
      </c>
      <c r="AL6711" s="26">
        <f t="shared" si="364"/>
        <v>0</v>
      </c>
      <c r="AM6711" s="94" t="str">
        <f t="shared" si="365"/>
        <v xml:space="preserve">1/0 </v>
      </c>
    </row>
    <row r="6712" spans="36:39" ht="14.4">
      <c r="AJ6712" s="26" t="e">
        <f>VLOOKUP(AQ6712,'user list'!A:B,2,0)</f>
        <v>#N/A</v>
      </c>
      <c r="AK6712" s="26">
        <f t="shared" si="363"/>
        <v>1</v>
      </c>
      <c r="AL6712" s="26">
        <f t="shared" si="364"/>
        <v>0</v>
      </c>
      <c r="AM6712" s="94" t="str">
        <f t="shared" si="365"/>
        <v xml:space="preserve">1/0 </v>
      </c>
    </row>
    <row r="6713" spans="36:39" ht="14.4">
      <c r="AJ6713" s="26" t="e">
        <f>VLOOKUP(AQ6713,'user list'!A:B,2,0)</f>
        <v>#N/A</v>
      </c>
      <c r="AK6713" s="26">
        <f t="shared" si="363"/>
        <v>1</v>
      </c>
      <c r="AL6713" s="26">
        <f t="shared" si="364"/>
        <v>0</v>
      </c>
      <c r="AM6713" s="94" t="str">
        <f t="shared" si="365"/>
        <v xml:space="preserve">1/0 </v>
      </c>
    </row>
    <row r="6714" spans="36:39" ht="14.4">
      <c r="AJ6714" s="26" t="e">
        <f>VLOOKUP(AQ6714,'user list'!A:B,2,0)</f>
        <v>#N/A</v>
      </c>
      <c r="AK6714" s="26">
        <f t="shared" si="363"/>
        <v>1</v>
      </c>
      <c r="AL6714" s="26">
        <f t="shared" si="364"/>
        <v>0</v>
      </c>
      <c r="AM6714" s="94" t="str">
        <f t="shared" si="365"/>
        <v xml:space="preserve">1/0 </v>
      </c>
    </row>
    <row r="6715" spans="36:39" ht="14.4">
      <c r="AJ6715" s="26" t="e">
        <f>VLOOKUP(AQ6715,'user list'!A:B,2,0)</f>
        <v>#N/A</v>
      </c>
      <c r="AK6715" s="26">
        <f t="shared" si="363"/>
        <v>1</v>
      </c>
      <c r="AL6715" s="26">
        <f t="shared" si="364"/>
        <v>0</v>
      </c>
      <c r="AM6715" s="94" t="str">
        <f t="shared" si="365"/>
        <v xml:space="preserve">1/0 </v>
      </c>
    </row>
    <row r="6716" spans="36:39" ht="14.4">
      <c r="AJ6716" s="26" t="e">
        <f>VLOOKUP(AQ6716,'user list'!A:B,2,0)</f>
        <v>#N/A</v>
      </c>
      <c r="AK6716" s="26">
        <f t="shared" si="363"/>
        <v>1</v>
      </c>
      <c r="AL6716" s="26">
        <f t="shared" si="364"/>
        <v>0</v>
      </c>
      <c r="AM6716" s="94" t="str">
        <f t="shared" si="365"/>
        <v xml:space="preserve">1/0 </v>
      </c>
    </row>
    <row r="6717" spans="36:39" ht="14.4">
      <c r="AJ6717" s="26" t="e">
        <f>VLOOKUP(AQ6717,'user list'!A:B,2,0)</f>
        <v>#N/A</v>
      </c>
      <c r="AK6717" s="26">
        <f t="shared" si="363"/>
        <v>1</v>
      </c>
      <c r="AL6717" s="26">
        <f t="shared" si="364"/>
        <v>0</v>
      </c>
      <c r="AM6717" s="94" t="str">
        <f t="shared" si="365"/>
        <v xml:space="preserve">1/0 </v>
      </c>
    </row>
    <row r="6718" spans="36:39" ht="14.4">
      <c r="AJ6718" s="26" t="e">
        <f>VLOOKUP(AQ6718,'user list'!A:B,2,0)</f>
        <v>#N/A</v>
      </c>
      <c r="AK6718" s="26">
        <f t="shared" si="363"/>
        <v>1</v>
      </c>
      <c r="AL6718" s="26">
        <f t="shared" si="364"/>
        <v>0</v>
      </c>
      <c r="AM6718" s="94" t="str">
        <f t="shared" si="365"/>
        <v xml:space="preserve">1/0 </v>
      </c>
    </row>
    <row r="6719" spans="36:39" ht="14.4">
      <c r="AJ6719" s="26" t="e">
        <f>VLOOKUP(AQ6719,'user list'!A:B,2,0)</f>
        <v>#N/A</v>
      </c>
      <c r="AK6719" s="26">
        <f t="shared" si="363"/>
        <v>1</v>
      </c>
      <c r="AL6719" s="26">
        <f t="shared" si="364"/>
        <v>0</v>
      </c>
      <c r="AM6719" s="94" t="str">
        <f t="shared" si="365"/>
        <v xml:space="preserve">1/0 </v>
      </c>
    </row>
    <row r="6720" spans="36:39" ht="14.4">
      <c r="AJ6720" s="26" t="e">
        <f>VLOOKUP(AQ6720,'user list'!A:B,2,0)</f>
        <v>#N/A</v>
      </c>
      <c r="AK6720" s="26">
        <f t="shared" si="363"/>
        <v>1</v>
      </c>
      <c r="AL6720" s="26">
        <f t="shared" si="364"/>
        <v>0</v>
      </c>
      <c r="AM6720" s="94" t="str">
        <f t="shared" si="365"/>
        <v xml:space="preserve">1/0 </v>
      </c>
    </row>
    <row r="6721" spans="36:39" ht="14.4">
      <c r="AJ6721" s="26" t="e">
        <f>VLOOKUP(AQ6721,'user list'!A:B,2,0)</f>
        <v>#N/A</v>
      </c>
      <c r="AK6721" s="26">
        <f t="shared" si="363"/>
        <v>1</v>
      </c>
      <c r="AL6721" s="26">
        <f t="shared" si="364"/>
        <v>0</v>
      </c>
      <c r="AM6721" s="94" t="str">
        <f t="shared" si="365"/>
        <v xml:space="preserve">1/0 </v>
      </c>
    </row>
    <row r="6722" spans="36:39" ht="14.4">
      <c r="AJ6722" s="26" t="e">
        <f>VLOOKUP(AQ6722,'user list'!A:B,2,0)</f>
        <v>#N/A</v>
      </c>
      <c r="AK6722" s="26">
        <f t="shared" si="363"/>
        <v>1</v>
      </c>
      <c r="AL6722" s="26">
        <f t="shared" si="364"/>
        <v>0</v>
      </c>
      <c r="AM6722" s="94" t="str">
        <f t="shared" si="365"/>
        <v xml:space="preserve">1/0 </v>
      </c>
    </row>
    <row r="6723" spans="36:39" ht="14.4">
      <c r="AJ6723" s="26" t="e">
        <f>VLOOKUP(AQ6723,'user list'!A:B,2,0)</f>
        <v>#N/A</v>
      </c>
      <c r="AK6723" s="26">
        <f t="shared" si="363"/>
        <v>1</v>
      </c>
      <c r="AL6723" s="26">
        <f t="shared" si="364"/>
        <v>0</v>
      </c>
      <c r="AM6723" s="94" t="str">
        <f t="shared" si="365"/>
        <v xml:space="preserve">1/0 </v>
      </c>
    </row>
    <row r="6724" spans="36:39" ht="14.4">
      <c r="AJ6724" s="26" t="e">
        <f>VLOOKUP(AQ6724,'user list'!A:B,2,0)</f>
        <v>#N/A</v>
      </c>
      <c r="AK6724" s="26">
        <f t="shared" si="363"/>
        <v>1</v>
      </c>
      <c r="AL6724" s="26">
        <f t="shared" si="364"/>
        <v>0</v>
      </c>
      <c r="AM6724" s="94" t="str">
        <f t="shared" si="365"/>
        <v xml:space="preserve">1/0 </v>
      </c>
    </row>
    <row r="6725" spans="36:39" ht="14.4">
      <c r="AJ6725" s="26" t="e">
        <f>VLOOKUP(AQ6725,'user list'!A:B,2,0)</f>
        <v>#N/A</v>
      </c>
      <c r="AK6725" s="26">
        <f t="shared" si="363"/>
        <v>1</v>
      </c>
      <c r="AL6725" s="26">
        <f t="shared" si="364"/>
        <v>0</v>
      </c>
      <c r="AM6725" s="94" t="str">
        <f t="shared" si="365"/>
        <v xml:space="preserve">1/0 </v>
      </c>
    </row>
    <row r="6726" spans="36:39" ht="14.4">
      <c r="AJ6726" s="26" t="e">
        <f>VLOOKUP(AQ6726,'user list'!A:B,2,0)</f>
        <v>#N/A</v>
      </c>
      <c r="AK6726" s="26">
        <f t="shared" si="363"/>
        <v>1</v>
      </c>
      <c r="AL6726" s="26">
        <f t="shared" si="364"/>
        <v>0</v>
      </c>
      <c r="AM6726" s="94" t="str">
        <f t="shared" si="365"/>
        <v xml:space="preserve">1/0 </v>
      </c>
    </row>
    <row r="6727" spans="36:39" ht="14.4">
      <c r="AJ6727" s="26" t="e">
        <f>VLOOKUP(AQ6727,'user list'!A:B,2,0)</f>
        <v>#N/A</v>
      </c>
      <c r="AK6727" s="26">
        <f t="shared" si="363"/>
        <v>1</v>
      </c>
      <c r="AL6727" s="26">
        <f t="shared" si="364"/>
        <v>0</v>
      </c>
      <c r="AM6727" s="94" t="str">
        <f t="shared" si="365"/>
        <v xml:space="preserve">1/0 </v>
      </c>
    </row>
    <row r="6728" spans="36:39" ht="14.4">
      <c r="AJ6728" s="26" t="e">
        <f>VLOOKUP(AQ6728,'user list'!A:B,2,0)</f>
        <v>#N/A</v>
      </c>
      <c r="AK6728" s="26">
        <f t="shared" si="363"/>
        <v>1</v>
      </c>
      <c r="AL6728" s="26">
        <f t="shared" si="364"/>
        <v>0</v>
      </c>
      <c r="AM6728" s="94" t="str">
        <f t="shared" si="365"/>
        <v xml:space="preserve">1/0 </v>
      </c>
    </row>
    <row r="6729" spans="36:39" ht="14.4">
      <c r="AJ6729" s="26" t="e">
        <f>VLOOKUP(AQ6729,'user list'!A:B,2,0)</f>
        <v>#N/A</v>
      </c>
      <c r="AK6729" s="26">
        <f t="shared" si="363"/>
        <v>1</v>
      </c>
      <c r="AL6729" s="26">
        <f t="shared" si="364"/>
        <v>0</v>
      </c>
      <c r="AM6729" s="94" t="str">
        <f t="shared" si="365"/>
        <v xml:space="preserve">1/0 </v>
      </c>
    </row>
    <row r="6730" spans="36:39" ht="14.4">
      <c r="AJ6730" s="26" t="e">
        <f>VLOOKUP(AQ6730,'user list'!A:B,2,0)</f>
        <v>#N/A</v>
      </c>
      <c r="AK6730" s="26">
        <f t="shared" si="363"/>
        <v>1</v>
      </c>
      <c r="AL6730" s="26">
        <f t="shared" si="364"/>
        <v>0</v>
      </c>
      <c r="AM6730" s="94" t="str">
        <f t="shared" si="365"/>
        <v xml:space="preserve">1/0 </v>
      </c>
    </row>
    <row r="6731" spans="36:39" ht="14.4">
      <c r="AJ6731" s="26" t="e">
        <f>VLOOKUP(AQ6731,'user list'!A:B,2,0)</f>
        <v>#N/A</v>
      </c>
      <c r="AK6731" s="26">
        <f t="shared" si="363"/>
        <v>1</v>
      </c>
      <c r="AL6731" s="26">
        <f t="shared" si="364"/>
        <v>0</v>
      </c>
      <c r="AM6731" s="94" t="str">
        <f t="shared" si="365"/>
        <v xml:space="preserve">1/0 </v>
      </c>
    </row>
    <row r="6732" spans="36:39" ht="14.4">
      <c r="AJ6732" s="26" t="e">
        <f>VLOOKUP(AQ6732,'user list'!A:B,2,0)</f>
        <v>#N/A</v>
      </c>
      <c r="AK6732" s="26">
        <f t="shared" si="363"/>
        <v>1</v>
      </c>
      <c r="AL6732" s="26">
        <f t="shared" si="364"/>
        <v>0</v>
      </c>
      <c r="AM6732" s="94" t="str">
        <f t="shared" si="365"/>
        <v xml:space="preserve">1/0 </v>
      </c>
    </row>
    <row r="6733" spans="36:39" ht="14.4">
      <c r="AJ6733" s="26" t="e">
        <f>VLOOKUP(AQ6733,'user list'!A:B,2,0)</f>
        <v>#N/A</v>
      </c>
      <c r="AK6733" s="26">
        <f t="shared" si="363"/>
        <v>1</v>
      </c>
      <c r="AL6733" s="26">
        <f t="shared" si="364"/>
        <v>0</v>
      </c>
      <c r="AM6733" s="94" t="str">
        <f t="shared" si="365"/>
        <v xml:space="preserve">1/0 </v>
      </c>
    </row>
    <row r="6734" spans="36:39" ht="14.4">
      <c r="AJ6734" s="26" t="e">
        <f>VLOOKUP(AQ6734,'user list'!A:B,2,0)</f>
        <v>#N/A</v>
      </c>
      <c r="AK6734" s="26">
        <f t="shared" si="363"/>
        <v>1</v>
      </c>
      <c r="AL6734" s="26">
        <f t="shared" si="364"/>
        <v>0</v>
      </c>
      <c r="AM6734" s="94" t="str">
        <f t="shared" si="365"/>
        <v xml:space="preserve">1/0 </v>
      </c>
    </row>
    <row r="6735" spans="36:39" ht="14.4">
      <c r="AJ6735" s="26" t="e">
        <f>VLOOKUP(AQ6735,'user list'!A:B,2,0)</f>
        <v>#N/A</v>
      </c>
      <c r="AK6735" s="26">
        <f t="shared" si="363"/>
        <v>1</v>
      </c>
      <c r="AL6735" s="26">
        <f t="shared" si="364"/>
        <v>0</v>
      </c>
      <c r="AM6735" s="94" t="str">
        <f t="shared" si="365"/>
        <v xml:space="preserve">1/0 </v>
      </c>
    </row>
    <row r="6736" spans="36:39" ht="14.4">
      <c r="AJ6736" s="26" t="e">
        <f>VLOOKUP(AQ6736,'user list'!A:B,2,0)</f>
        <v>#N/A</v>
      </c>
      <c r="AK6736" s="26">
        <f t="shared" si="363"/>
        <v>1</v>
      </c>
      <c r="AL6736" s="26">
        <f t="shared" si="364"/>
        <v>0</v>
      </c>
      <c r="AM6736" s="94" t="str">
        <f t="shared" si="365"/>
        <v xml:space="preserve">1/0 </v>
      </c>
    </row>
    <row r="6737" spans="36:39" ht="14.4">
      <c r="AJ6737" s="26" t="e">
        <f>VLOOKUP(AQ6737,'user list'!A:B,2,0)</f>
        <v>#N/A</v>
      </c>
      <c r="AK6737" s="26">
        <f t="shared" si="363"/>
        <v>1</v>
      </c>
      <c r="AL6737" s="26">
        <f t="shared" si="364"/>
        <v>0</v>
      </c>
      <c r="AM6737" s="94" t="str">
        <f t="shared" si="365"/>
        <v xml:space="preserve">1/0 </v>
      </c>
    </row>
    <row r="6738" spans="36:39" ht="14.4">
      <c r="AJ6738" s="26" t="e">
        <f>VLOOKUP(AQ6738,'user list'!A:B,2,0)</f>
        <v>#N/A</v>
      </c>
      <c r="AK6738" s="26">
        <f t="shared" si="363"/>
        <v>1</v>
      </c>
      <c r="AL6738" s="26">
        <f t="shared" si="364"/>
        <v>0</v>
      </c>
      <c r="AM6738" s="94" t="str">
        <f t="shared" si="365"/>
        <v xml:space="preserve">1/0 </v>
      </c>
    </row>
    <row r="6739" spans="36:39" ht="14.4">
      <c r="AJ6739" s="26" t="e">
        <f>VLOOKUP(AQ6739,'user list'!A:B,2,0)</f>
        <v>#N/A</v>
      </c>
      <c r="AK6739" s="26">
        <f t="shared" si="363"/>
        <v>1</v>
      </c>
      <c r="AL6739" s="26">
        <f t="shared" si="364"/>
        <v>0</v>
      </c>
      <c r="AM6739" s="94" t="str">
        <f t="shared" si="365"/>
        <v xml:space="preserve">1/0 </v>
      </c>
    </row>
    <row r="6740" spans="36:39" ht="14.4">
      <c r="AJ6740" s="26" t="e">
        <f>VLOOKUP(AQ6740,'user list'!A:B,2,0)</f>
        <v>#N/A</v>
      </c>
      <c r="AK6740" s="26">
        <f t="shared" si="363"/>
        <v>1</v>
      </c>
      <c r="AL6740" s="26">
        <f t="shared" si="364"/>
        <v>0</v>
      </c>
      <c r="AM6740" s="94" t="str">
        <f t="shared" si="365"/>
        <v xml:space="preserve">1/0 </v>
      </c>
    </row>
    <row r="6741" spans="36:39" ht="14.4">
      <c r="AJ6741" s="26" t="e">
        <f>VLOOKUP(AQ6741,'user list'!A:B,2,0)</f>
        <v>#N/A</v>
      </c>
      <c r="AK6741" s="26">
        <f t="shared" si="363"/>
        <v>1</v>
      </c>
      <c r="AL6741" s="26">
        <f t="shared" si="364"/>
        <v>0</v>
      </c>
      <c r="AM6741" s="94" t="str">
        <f t="shared" si="365"/>
        <v xml:space="preserve">1/0 </v>
      </c>
    </row>
    <row r="6742" spans="36:39" ht="14.4">
      <c r="AJ6742" s="26" t="e">
        <f>VLOOKUP(AQ6742,'user list'!A:B,2,0)</f>
        <v>#N/A</v>
      </c>
      <c r="AK6742" s="26">
        <f t="shared" si="363"/>
        <v>1</v>
      </c>
      <c r="AL6742" s="26">
        <f t="shared" si="364"/>
        <v>0</v>
      </c>
      <c r="AM6742" s="94" t="str">
        <f t="shared" si="365"/>
        <v xml:space="preserve">1/0 </v>
      </c>
    </row>
    <row r="6743" spans="36:39" ht="14.4">
      <c r="AJ6743" s="26" t="e">
        <f>VLOOKUP(AQ6743,'user list'!A:B,2,0)</f>
        <v>#N/A</v>
      </c>
      <c r="AK6743" s="26">
        <f t="shared" si="363"/>
        <v>1</v>
      </c>
      <c r="AL6743" s="26">
        <f t="shared" si="364"/>
        <v>0</v>
      </c>
      <c r="AM6743" s="94" t="str">
        <f t="shared" si="365"/>
        <v xml:space="preserve">1/0 </v>
      </c>
    </row>
    <row r="6744" spans="36:39" ht="14.4">
      <c r="AJ6744" s="26" t="e">
        <f>VLOOKUP(AQ6744,'user list'!A:B,2,0)</f>
        <v>#N/A</v>
      </c>
      <c r="AK6744" s="26">
        <f t="shared" si="363"/>
        <v>1</v>
      </c>
      <c r="AL6744" s="26">
        <f t="shared" si="364"/>
        <v>0</v>
      </c>
      <c r="AM6744" s="94" t="str">
        <f t="shared" si="365"/>
        <v xml:space="preserve">1/0 </v>
      </c>
    </row>
    <row r="6745" spans="36:39" ht="14.4">
      <c r="AJ6745" s="26" t="e">
        <f>VLOOKUP(AQ6745,'user list'!A:B,2,0)</f>
        <v>#N/A</v>
      </c>
      <c r="AK6745" s="26">
        <f t="shared" si="363"/>
        <v>1</v>
      </c>
      <c r="AL6745" s="26">
        <f t="shared" si="364"/>
        <v>0</v>
      </c>
      <c r="AM6745" s="94" t="str">
        <f t="shared" si="365"/>
        <v xml:space="preserve">1/0 </v>
      </c>
    </row>
    <row r="6746" spans="36:39" ht="14.4">
      <c r="AJ6746" s="26" t="e">
        <f>VLOOKUP(AQ6746,'user list'!A:B,2,0)</f>
        <v>#N/A</v>
      </c>
      <c r="AK6746" s="26">
        <f t="shared" si="363"/>
        <v>1</v>
      </c>
      <c r="AL6746" s="26">
        <f t="shared" si="364"/>
        <v>0</v>
      </c>
      <c r="AM6746" s="94" t="str">
        <f t="shared" si="365"/>
        <v xml:space="preserve">1/0 </v>
      </c>
    </row>
    <row r="6747" spans="36:39" ht="14.4">
      <c r="AJ6747" s="26" t="e">
        <f>VLOOKUP(AQ6747,'user list'!A:B,2,0)</f>
        <v>#N/A</v>
      </c>
      <c r="AK6747" s="26">
        <f t="shared" si="363"/>
        <v>1</v>
      </c>
      <c r="AL6747" s="26">
        <f t="shared" si="364"/>
        <v>0</v>
      </c>
      <c r="AM6747" s="94" t="str">
        <f t="shared" si="365"/>
        <v xml:space="preserve">1/0 </v>
      </c>
    </row>
    <row r="6748" spans="36:39" ht="14.4">
      <c r="AJ6748" s="26" t="e">
        <f>VLOOKUP(AQ6748,'user list'!A:B,2,0)</f>
        <v>#N/A</v>
      </c>
      <c r="AK6748" s="26">
        <f t="shared" si="363"/>
        <v>1</v>
      </c>
      <c r="AL6748" s="26">
        <f t="shared" si="364"/>
        <v>0</v>
      </c>
      <c r="AM6748" s="94" t="str">
        <f t="shared" si="365"/>
        <v xml:space="preserve">1/0 </v>
      </c>
    </row>
    <row r="6749" spans="36:39" ht="14.4">
      <c r="AJ6749" s="26" t="e">
        <f>VLOOKUP(AQ6749,'user list'!A:B,2,0)</f>
        <v>#N/A</v>
      </c>
      <c r="AK6749" s="26">
        <f t="shared" si="363"/>
        <v>1</v>
      </c>
      <c r="AL6749" s="26">
        <f t="shared" si="364"/>
        <v>0</v>
      </c>
      <c r="AM6749" s="94" t="str">
        <f t="shared" si="365"/>
        <v xml:space="preserve">1/0 </v>
      </c>
    </row>
    <row r="6750" spans="36:39" ht="14.4">
      <c r="AJ6750" s="26" t="e">
        <f>VLOOKUP(AQ6750,'user list'!A:B,2,0)</f>
        <v>#N/A</v>
      </c>
      <c r="AK6750" s="26">
        <f t="shared" si="363"/>
        <v>1</v>
      </c>
      <c r="AL6750" s="26">
        <f t="shared" si="364"/>
        <v>0</v>
      </c>
      <c r="AM6750" s="94" t="str">
        <f t="shared" si="365"/>
        <v xml:space="preserve">1/0 </v>
      </c>
    </row>
    <row r="6751" spans="36:39" ht="14.4">
      <c r="AJ6751" s="26" t="e">
        <f>VLOOKUP(AQ6751,'user list'!A:B,2,0)</f>
        <v>#N/A</v>
      </c>
      <c r="AK6751" s="26">
        <f t="shared" si="363"/>
        <v>1</v>
      </c>
      <c r="AL6751" s="26">
        <f t="shared" si="364"/>
        <v>0</v>
      </c>
      <c r="AM6751" s="94" t="str">
        <f t="shared" si="365"/>
        <v xml:space="preserve">1/0 </v>
      </c>
    </row>
    <row r="6752" spans="36:39" ht="14.4">
      <c r="AJ6752" s="26" t="e">
        <f>VLOOKUP(AQ6752,'user list'!A:B,2,0)</f>
        <v>#N/A</v>
      </c>
      <c r="AK6752" s="26">
        <f t="shared" si="363"/>
        <v>1</v>
      </c>
      <c r="AL6752" s="26">
        <f t="shared" si="364"/>
        <v>0</v>
      </c>
      <c r="AM6752" s="94" t="str">
        <f t="shared" si="365"/>
        <v xml:space="preserve">1/0 </v>
      </c>
    </row>
    <row r="6753" spans="36:39" ht="14.4">
      <c r="AJ6753" s="26" t="e">
        <f>VLOOKUP(AQ6753,'user list'!A:B,2,0)</f>
        <v>#N/A</v>
      </c>
      <c r="AK6753" s="26">
        <f t="shared" si="363"/>
        <v>1</v>
      </c>
      <c r="AL6753" s="26">
        <f t="shared" si="364"/>
        <v>0</v>
      </c>
      <c r="AM6753" s="94" t="str">
        <f t="shared" si="365"/>
        <v xml:space="preserve">1/0 </v>
      </c>
    </row>
    <row r="6754" spans="36:39" ht="14.4">
      <c r="AJ6754" s="26" t="e">
        <f>VLOOKUP(AQ6754,'user list'!A:B,2,0)</f>
        <v>#N/A</v>
      </c>
      <c r="AK6754" s="26">
        <f t="shared" si="363"/>
        <v>1</v>
      </c>
      <c r="AL6754" s="26">
        <f t="shared" si="364"/>
        <v>0</v>
      </c>
      <c r="AM6754" s="94" t="str">
        <f t="shared" si="365"/>
        <v xml:space="preserve">1/0 </v>
      </c>
    </row>
    <row r="6755" spans="36:39" ht="14.4">
      <c r="AJ6755" s="26" t="e">
        <f>VLOOKUP(AQ6755,'user list'!A:B,2,0)</f>
        <v>#N/A</v>
      </c>
      <c r="AK6755" s="26">
        <f t="shared" ref="AK6755:AK6818" si="366">MONTH(AN6755)</f>
        <v>1</v>
      </c>
      <c r="AL6755" s="26">
        <f t="shared" ref="AL6755:AL6818" si="367">DAY(AN6755)</f>
        <v>0</v>
      </c>
      <c r="AM6755" s="94" t="str">
        <f t="shared" ref="AM6755:AM6818" si="368">AK6755&amp;"/"&amp;AL6755&amp;" "&amp;AR6755</f>
        <v xml:space="preserve">1/0 </v>
      </c>
    </row>
    <row r="6756" spans="36:39" ht="14.4">
      <c r="AJ6756" s="26" t="e">
        <f>VLOOKUP(AQ6756,'user list'!A:B,2,0)</f>
        <v>#N/A</v>
      </c>
      <c r="AK6756" s="26">
        <f t="shared" si="366"/>
        <v>1</v>
      </c>
      <c r="AL6756" s="26">
        <f t="shared" si="367"/>
        <v>0</v>
      </c>
      <c r="AM6756" s="94" t="str">
        <f t="shared" si="368"/>
        <v xml:space="preserve">1/0 </v>
      </c>
    </row>
    <row r="6757" spans="36:39" ht="14.4">
      <c r="AJ6757" s="26" t="e">
        <f>VLOOKUP(AQ6757,'user list'!A:B,2,0)</f>
        <v>#N/A</v>
      </c>
      <c r="AK6757" s="26">
        <f t="shared" si="366"/>
        <v>1</v>
      </c>
      <c r="AL6757" s="26">
        <f t="shared" si="367"/>
        <v>0</v>
      </c>
      <c r="AM6757" s="94" t="str">
        <f t="shared" si="368"/>
        <v xml:space="preserve">1/0 </v>
      </c>
    </row>
    <row r="6758" spans="36:39" ht="14.4">
      <c r="AJ6758" s="26" t="e">
        <f>VLOOKUP(AQ6758,'user list'!A:B,2,0)</f>
        <v>#N/A</v>
      </c>
      <c r="AK6758" s="26">
        <f t="shared" si="366"/>
        <v>1</v>
      </c>
      <c r="AL6758" s="26">
        <f t="shared" si="367"/>
        <v>0</v>
      </c>
      <c r="AM6758" s="94" t="str">
        <f t="shared" si="368"/>
        <v xml:space="preserve">1/0 </v>
      </c>
    </row>
    <row r="6759" spans="36:39" ht="14.4">
      <c r="AJ6759" s="26" t="e">
        <f>VLOOKUP(AQ6759,'user list'!A:B,2,0)</f>
        <v>#N/A</v>
      </c>
      <c r="AK6759" s="26">
        <f t="shared" si="366"/>
        <v>1</v>
      </c>
      <c r="AL6759" s="26">
        <f t="shared" si="367"/>
        <v>0</v>
      </c>
      <c r="AM6759" s="94" t="str">
        <f t="shared" si="368"/>
        <v xml:space="preserve">1/0 </v>
      </c>
    </row>
    <row r="6760" spans="36:39" ht="14.4">
      <c r="AJ6760" s="26" t="e">
        <f>VLOOKUP(AQ6760,'user list'!A:B,2,0)</f>
        <v>#N/A</v>
      </c>
      <c r="AK6760" s="26">
        <f t="shared" si="366"/>
        <v>1</v>
      </c>
      <c r="AL6760" s="26">
        <f t="shared" si="367"/>
        <v>0</v>
      </c>
      <c r="AM6760" s="94" t="str">
        <f t="shared" si="368"/>
        <v xml:space="preserve">1/0 </v>
      </c>
    </row>
    <row r="6761" spans="36:39" ht="14.4">
      <c r="AJ6761" s="26" t="e">
        <f>VLOOKUP(AQ6761,'user list'!A:B,2,0)</f>
        <v>#N/A</v>
      </c>
      <c r="AK6761" s="26">
        <f t="shared" si="366"/>
        <v>1</v>
      </c>
      <c r="AL6761" s="26">
        <f t="shared" si="367"/>
        <v>0</v>
      </c>
      <c r="AM6761" s="94" t="str">
        <f t="shared" si="368"/>
        <v xml:space="preserve">1/0 </v>
      </c>
    </row>
    <row r="6762" spans="36:39" ht="14.4">
      <c r="AJ6762" s="26" t="e">
        <f>VLOOKUP(AQ6762,'user list'!A:B,2,0)</f>
        <v>#N/A</v>
      </c>
      <c r="AK6762" s="26">
        <f t="shared" si="366"/>
        <v>1</v>
      </c>
      <c r="AL6762" s="26">
        <f t="shared" si="367"/>
        <v>0</v>
      </c>
      <c r="AM6762" s="94" t="str">
        <f t="shared" si="368"/>
        <v xml:space="preserve">1/0 </v>
      </c>
    </row>
    <row r="6763" spans="36:39" ht="14.4">
      <c r="AJ6763" s="26" t="e">
        <f>VLOOKUP(AQ6763,'user list'!A:B,2,0)</f>
        <v>#N/A</v>
      </c>
      <c r="AK6763" s="26">
        <f t="shared" si="366"/>
        <v>1</v>
      </c>
      <c r="AL6763" s="26">
        <f t="shared" si="367"/>
        <v>0</v>
      </c>
      <c r="AM6763" s="94" t="str">
        <f t="shared" si="368"/>
        <v xml:space="preserve">1/0 </v>
      </c>
    </row>
    <row r="6764" spans="36:39" ht="14.4">
      <c r="AJ6764" s="26" t="e">
        <f>VLOOKUP(AQ6764,'user list'!A:B,2,0)</f>
        <v>#N/A</v>
      </c>
      <c r="AK6764" s="26">
        <f t="shared" si="366"/>
        <v>1</v>
      </c>
      <c r="AL6764" s="26">
        <f t="shared" si="367"/>
        <v>0</v>
      </c>
      <c r="AM6764" s="94" t="str">
        <f t="shared" si="368"/>
        <v xml:space="preserve">1/0 </v>
      </c>
    </row>
    <row r="6765" spans="36:39" ht="14.4">
      <c r="AJ6765" s="26" t="e">
        <f>VLOOKUP(AQ6765,'user list'!A:B,2,0)</f>
        <v>#N/A</v>
      </c>
      <c r="AK6765" s="26">
        <f t="shared" si="366"/>
        <v>1</v>
      </c>
      <c r="AL6765" s="26">
        <f t="shared" si="367"/>
        <v>0</v>
      </c>
      <c r="AM6765" s="94" t="str">
        <f t="shared" si="368"/>
        <v xml:space="preserve">1/0 </v>
      </c>
    </row>
    <row r="6766" spans="36:39" ht="14.4">
      <c r="AJ6766" s="26" t="e">
        <f>VLOOKUP(AQ6766,'user list'!A:B,2,0)</f>
        <v>#N/A</v>
      </c>
      <c r="AK6766" s="26">
        <f t="shared" si="366"/>
        <v>1</v>
      </c>
      <c r="AL6766" s="26">
        <f t="shared" si="367"/>
        <v>0</v>
      </c>
      <c r="AM6766" s="94" t="str">
        <f t="shared" si="368"/>
        <v xml:space="preserve">1/0 </v>
      </c>
    </row>
    <row r="6767" spans="36:39" ht="14.4">
      <c r="AJ6767" s="26" t="e">
        <f>VLOOKUP(AQ6767,'user list'!A:B,2,0)</f>
        <v>#N/A</v>
      </c>
      <c r="AK6767" s="26">
        <f t="shared" si="366"/>
        <v>1</v>
      </c>
      <c r="AL6767" s="26">
        <f t="shared" si="367"/>
        <v>0</v>
      </c>
      <c r="AM6767" s="94" t="str">
        <f t="shared" si="368"/>
        <v xml:space="preserve">1/0 </v>
      </c>
    </row>
    <row r="6768" spans="36:39" ht="14.4">
      <c r="AJ6768" s="26" t="e">
        <f>VLOOKUP(AQ6768,'user list'!A:B,2,0)</f>
        <v>#N/A</v>
      </c>
      <c r="AK6768" s="26">
        <f t="shared" si="366"/>
        <v>1</v>
      </c>
      <c r="AL6768" s="26">
        <f t="shared" si="367"/>
        <v>0</v>
      </c>
      <c r="AM6768" s="94" t="str">
        <f t="shared" si="368"/>
        <v xml:space="preserve">1/0 </v>
      </c>
    </row>
    <row r="6769" spans="36:39" ht="14.4">
      <c r="AJ6769" s="26" t="e">
        <f>VLOOKUP(AQ6769,'user list'!A:B,2,0)</f>
        <v>#N/A</v>
      </c>
      <c r="AK6769" s="26">
        <f t="shared" si="366"/>
        <v>1</v>
      </c>
      <c r="AL6769" s="26">
        <f t="shared" si="367"/>
        <v>0</v>
      </c>
      <c r="AM6769" s="94" t="str">
        <f t="shared" si="368"/>
        <v xml:space="preserve">1/0 </v>
      </c>
    </row>
    <row r="6770" spans="36:39" ht="14.4">
      <c r="AJ6770" s="26" t="e">
        <f>VLOOKUP(AQ6770,'user list'!A:B,2,0)</f>
        <v>#N/A</v>
      </c>
      <c r="AK6770" s="26">
        <f t="shared" si="366"/>
        <v>1</v>
      </c>
      <c r="AL6770" s="26">
        <f t="shared" si="367"/>
        <v>0</v>
      </c>
      <c r="AM6770" s="94" t="str">
        <f t="shared" si="368"/>
        <v xml:space="preserve">1/0 </v>
      </c>
    </row>
    <row r="6771" spans="36:39" ht="14.4">
      <c r="AJ6771" s="26" t="e">
        <f>VLOOKUP(AQ6771,'user list'!A:B,2,0)</f>
        <v>#N/A</v>
      </c>
      <c r="AK6771" s="26">
        <f t="shared" si="366"/>
        <v>1</v>
      </c>
      <c r="AL6771" s="26">
        <f t="shared" si="367"/>
        <v>0</v>
      </c>
      <c r="AM6771" s="94" t="str">
        <f t="shared" si="368"/>
        <v xml:space="preserve">1/0 </v>
      </c>
    </row>
    <row r="6772" spans="36:39" ht="14.4">
      <c r="AJ6772" s="26" t="e">
        <f>VLOOKUP(AQ6772,'user list'!A:B,2,0)</f>
        <v>#N/A</v>
      </c>
      <c r="AK6772" s="26">
        <f t="shared" si="366"/>
        <v>1</v>
      </c>
      <c r="AL6772" s="26">
        <f t="shared" si="367"/>
        <v>0</v>
      </c>
      <c r="AM6772" s="94" t="str">
        <f t="shared" si="368"/>
        <v xml:space="preserve">1/0 </v>
      </c>
    </row>
    <row r="6773" spans="36:39" ht="14.4">
      <c r="AJ6773" s="26" t="e">
        <f>VLOOKUP(AQ6773,'user list'!A:B,2,0)</f>
        <v>#N/A</v>
      </c>
      <c r="AK6773" s="26">
        <f t="shared" si="366"/>
        <v>1</v>
      </c>
      <c r="AL6773" s="26">
        <f t="shared" si="367"/>
        <v>0</v>
      </c>
      <c r="AM6773" s="94" t="str">
        <f t="shared" si="368"/>
        <v xml:space="preserve">1/0 </v>
      </c>
    </row>
    <row r="6774" spans="36:39" ht="14.4">
      <c r="AJ6774" s="26" t="e">
        <f>VLOOKUP(AQ6774,'user list'!A:B,2,0)</f>
        <v>#N/A</v>
      </c>
      <c r="AK6774" s="26">
        <f t="shared" si="366"/>
        <v>1</v>
      </c>
      <c r="AL6774" s="26">
        <f t="shared" si="367"/>
        <v>0</v>
      </c>
      <c r="AM6774" s="94" t="str">
        <f t="shared" si="368"/>
        <v xml:space="preserve">1/0 </v>
      </c>
    </row>
    <row r="6775" spans="36:39" ht="14.4">
      <c r="AJ6775" s="26" t="e">
        <f>VLOOKUP(AQ6775,'user list'!A:B,2,0)</f>
        <v>#N/A</v>
      </c>
      <c r="AK6775" s="26">
        <f t="shared" si="366"/>
        <v>1</v>
      </c>
      <c r="AL6775" s="26">
        <f t="shared" si="367"/>
        <v>0</v>
      </c>
      <c r="AM6775" s="94" t="str">
        <f t="shared" si="368"/>
        <v xml:space="preserve">1/0 </v>
      </c>
    </row>
    <row r="6776" spans="36:39" ht="14.4">
      <c r="AJ6776" s="26" t="e">
        <f>VLOOKUP(AQ6776,'user list'!A:B,2,0)</f>
        <v>#N/A</v>
      </c>
      <c r="AK6776" s="26">
        <f t="shared" si="366"/>
        <v>1</v>
      </c>
      <c r="AL6776" s="26">
        <f t="shared" si="367"/>
        <v>0</v>
      </c>
      <c r="AM6776" s="94" t="str">
        <f t="shared" si="368"/>
        <v xml:space="preserve">1/0 </v>
      </c>
    </row>
    <row r="6777" spans="36:39" ht="14.4">
      <c r="AJ6777" s="26" t="e">
        <f>VLOOKUP(AQ6777,'user list'!A:B,2,0)</f>
        <v>#N/A</v>
      </c>
      <c r="AK6777" s="26">
        <f t="shared" si="366"/>
        <v>1</v>
      </c>
      <c r="AL6777" s="26">
        <f t="shared" si="367"/>
        <v>0</v>
      </c>
      <c r="AM6777" s="94" t="str">
        <f t="shared" si="368"/>
        <v xml:space="preserve">1/0 </v>
      </c>
    </row>
    <row r="6778" spans="36:39" ht="14.4">
      <c r="AJ6778" s="26" t="e">
        <f>VLOOKUP(AQ6778,'user list'!A:B,2,0)</f>
        <v>#N/A</v>
      </c>
      <c r="AK6778" s="26">
        <f t="shared" si="366"/>
        <v>1</v>
      </c>
      <c r="AL6778" s="26">
        <f t="shared" si="367"/>
        <v>0</v>
      </c>
      <c r="AM6778" s="94" t="str">
        <f t="shared" si="368"/>
        <v xml:space="preserve">1/0 </v>
      </c>
    </row>
    <row r="6779" spans="36:39" ht="14.4">
      <c r="AJ6779" s="26" t="e">
        <f>VLOOKUP(AQ6779,'user list'!A:B,2,0)</f>
        <v>#N/A</v>
      </c>
      <c r="AK6779" s="26">
        <f t="shared" si="366"/>
        <v>1</v>
      </c>
      <c r="AL6779" s="26">
        <f t="shared" si="367"/>
        <v>0</v>
      </c>
      <c r="AM6779" s="94" t="str">
        <f t="shared" si="368"/>
        <v xml:space="preserve">1/0 </v>
      </c>
    </row>
    <row r="6780" spans="36:39" ht="14.4">
      <c r="AJ6780" s="26" t="e">
        <f>VLOOKUP(AQ6780,'user list'!A:B,2,0)</f>
        <v>#N/A</v>
      </c>
      <c r="AK6780" s="26">
        <f t="shared" si="366"/>
        <v>1</v>
      </c>
      <c r="AL6780" s="26">
        <f t="shared" si="367"/>
        <v>0</v>
      </c>
      <c r="AM6780" s="94" t="str">
        <f t="shared" si="368"/>
        <v xml:space="preserve">1/0 </v>
      </c>
    </row>
    <row r="6781" spans="36:39" ht="14.4">
      <c r="AJ6781" s="26" t="e">
        <f>VLOOKUP(AQ6781,'user list'!A:B,2,0)</f>
        <v>#N/A</v>
      </c>
      <c r="AK6781" s="26">
        <f t="shared" si="366"/>
        <v>1</v>
      </c>
      <c r="AL6781" s="26">
        <f t="shared" si="367"/>
        <v>0</v>
      </c>
      <c r="AM6781" s="94" t="str">
        <f t="shared" si="368"/>
        <v xml:space="preserve">1/0 </v>
      </c>
    </row>
    <row r="6782" spans="36:39" ht="14.4">
      <c r="AJ6782" s="26" t="e">
        <f>VLOOKUP(AQ6782,'user list'!A:B,2,0)</f>
        <v>#N/A</v>
      </c>
      <c r="AK6782" s="26">
        <f t="shared" si="366"/>
        <v>1</v>
      </c>
      <c r="AL6782" s="26">
        <f t="shared" si="367"/>
        <v>0</v>
      </c>
      <c r="AM6782" s="94" t="str">
        <f t="shared" si="368"/>
        <v xml:space="preserve">1/0 </v>
      </c>
    </row>
    <row r="6783" spans="36:39" ht="14.4">
      <c r="AJ6783" s="26" t="e">
        <f>VLOOKUP(AQ6783,'user list'!A:B,2,0)</f>
        <v>#N/A</v>
      </c>
      <c r="AK6783" s="26">
        <f t="shared" si="366"/>
        <v>1</v>
      </c>
      <c r="AL6783" s="26">
        <f t="shared" si="367"/>
        <v>0</v>
      </c>
      <c r="AM6783" s="94" t="str">
        <f t="shared" si="368"/>
        <v xml:space="preserve">1/0 </v>
      </c>
    </row>
    <row r="6784" spans="36:39" ht="14.4">
      <c r="AJ6784" s="26" t="e">
        <f>VLOOKUP(AQ6784,'user list'!A:B,2,0)</f>
        <v>#N/A</v>
      </c>
      <c r="AK6784" s="26">
        <f t="shared" si="366"/>
        <v>1</v>
      </c>
      <c r="AL6784" s="26">
        <f t="shared" si="367"/>
        <v>0</v>
      </c>
      <c r="AM6784" s="94" t="str">
        <f t="shared" si="368"/>
        <v xml:space="preserve">1/0 </v>
      </c>
    </row>
    <row r="6785" spans="36:39" ht="14.4">
      <c r="AJ6785" s="26" t="e">
        <f>VLOOKUP(AQ6785,'user list'!A:B,2,0)</f>
        <v>#N/A</v>
      </c>
      <c r="AK6785" s="26">
        <f t="shared" si="366"/>
        <v>1</v>
      </c>
      <c r="AL6785" s="26">
        <f t="shared" si="367"/>
        <v>0</v>
      </c>
      <c r="AM6785" s="94" t="str">
        <f t="shared" si="368"/>
        <v xml:space="preserve">1/0 </v>
      </c>
    </row>
    <row r="6786" spans="36:39" ht="14.4">
      <c r="AJ6786" s="26" t="e">
        <f>VLOOKUP(AQ6786,'user list'!A:B,2,0)</f>
        <v>#N/A</v>
      </c>
      <c r="AK6786" s="26">
        <f t="shared" si="366"/>
        <v>1</v>
      </c>
      <c r="AL6786" s="26">
        <f t="shared" si="367"/>
        <v>0</v>
      </c>
      <c r="AM6786" s="94" t="str">
        <f t="shared" si="368"/>
        <v xml:space="preserve">1/0 </v>
      </c>
    </row>
    <row r="6787" spans="36:39" ht="14.4">
      <c r="AJ6787" s="26" t="e">
        <f>VLOOKUP(AQ6787,'user list'!A:B,2,0)</f>
        <v>#N/A</v>
      </c>
      <c r="AK6787" s="26">
        <f t="shared" si="366"/>
        <v>1</v>
      </c>
      <c r="AL6787" s="26">
        <f t="shared" si="367"/>
        <v>0</v>
      </c>
      <c r="AM6787" s="94" t="str">
        <f t="shared" si="368"/>
        <v xml:space="preserve">1/0 </v>
      </c>
    </row>
    <row r="6788" spans="36:39" ht="14.4">
      <c r="AJ6788" s="26" t="e">
        <f>VLOOKUP(AQ6788,'user list'!A:B,2,0)</f>
        <v>#N/A</v>
      </c>
      <c r="AK6788" s="26">
        <f t="shared" si="366"/>
        <v>1</v>
      </c>
      <c r="AL6788" s="26">
        <f t="shared" si="367"/>
        <v>0</v>
      </c>
      <c r="AM6788" s="94" t="str">
        <f t="shared" si="368"/>
        <v xml:space="preserve">1/0 </v>
      </c>
    </row>
    <row r="6789" spans="36:39" ht="14.4">
      <c r="AJ6789" s="26" t="e">
        <f>VLOOKUP(AQ6789,'user list'!A:B,2,0)</f>
        <v>#N/A</v>
      </c>
      <c r="AK6789" s="26">
        <f t="shared" si="366"/>
        <v>1</v>
      </c>
      <c r="AL6789" s="26">
        <f t="shared" si="367"/>
        <v>0</v>
      </c>
      <c r="AM6789" s="94" t="str">
        <f t="shared" si="368"/>
        <v xml:space="preserve">1/0 </v>
      </c>
    </row>
    <row r="6790" spans="36:39" ht="14.4">
      <c r="AJ6790" s="26" t="e">
        <f>VLOOKUP(AQ6790,'user list'!A:B,2,0)</f>
        <v>#N/A</v>
      </c>
      <c r="AK6790" s="26">
        <f t="shared" si="366"/>
        <v>1</v>
      </c>
      <c r="AL6790" s="26">
        <f t="shared" si="367"/>
        <v>0</v>
      </c>
      <c r="AM6790" s="94" t="str">
        <f t="shared" si="368"/>
        <v xml:space="preserve">1/0 </v>
      </c>
    </row>
    <row r="6791" spans="36:39" ht="14.4">
      <c r="AJ6791" s="26" t="e">
        <f>VLOOKUP(AQ6791,'user list'!A:B,2,0)</f>
        <v>#N/A</v>
      </c>
      <c r="AK6791" s="26">
        <f t="shared" si="366"/>
        <v>1</v>
      </c>
      <c r="AL6791" s="26">
        <f t="shared" si="367"/>
        <v>0</v>
      </c>
      <c r="AM6791" s="94" t="str">
        <f t="shared" si="368"/>
        <v xml:space="preserve">1/0 </v>
      </c>
    </row>
    <row r="6792" spans="36:39" ht="14.4">
      <c r="AJ6792" s="26" t="e">
        <f>VLOOKUP(AQ6792,'user list'!A:B,2,0)</f>
        <v>#N/A</v>
      </c>
      <c r="AK6792" s="26">
        <f t="shared" si="366"/>
        <v>1</v>
      </c>
      <c r="AL6792" s="26">
        <f t="shared" si="367"/>
        <v>0</v>
      </c>
      <c r="AM6792" s="94" t="str">
        <f t="shared" si="368"/>
        <v xml:space="preserve">1/0 </v>
      </c>
    </row>
    <row r="6793" spans="36:39" ht="14.4">
      <c r="AJ6793" s="26" t="e">
        <f>VLOOKUP(AQ6793,'user list'!A:B,2,0)</f>
        <v>#N/A</v>
      </c>
      <c r="AK6793" s="26">
        <f t="shared" si="366"/>
        <v>1</v>
      </c>
      <c r="AL6793" s="26">
        <f t="shared" si="367"/>
        <v>0</v>
      </c>
      <c r="AM6793" s="94" t="str">
        <f t="shared" si="368"/>
        <v xml:space="preserve">1/0 </v>
      </c>
    </row>
    <row r="6794" spans="36:39" ht="14.4">
      <c r="AJ6794" s="26" t="e">
        <f>VLOOKUP(AQ6794,'user list'!A:B,2,0)</f>
        <v>#N/A</v>
      </c>
      <c r="AK6794" s="26">
        <f t="shared" si="366"/>
        <v>1</v>
      </c>
      <c r="AL6794" s="26">
        <f t="shared" si="367"/>
        <v>0</v>
      </c>
      <c r="AM6794" s="94" t="str">
        <f t="shared" si="368"/>
        <v xml:space="preserve">1/0 </v>
      </c>
    </row>
    <row r="6795" spans="36:39" ht="14.4">
      <c r="AJ6795" s="26" t="e">
        <f>VLOOKUP(AQ6795,'user list'!A:B,2,0)</f>
        <v>#N/A</v>
      </c>
      <c r="AK6795" s="26">
        <f t="shared" si="366"/>
        <v>1</v>
      </c>
      <c r="AL6795" s="26">
        <f t="shared" si="367"/>
        <v>0</v>
      </c>
      <c r="AM6795" s="94" t="str">
        <f t="shared" si="368"/>
        <v xml:space="preserve">1/0 </v>
      </c>
    </row>
    <row r="6796" spans="36:39" ht="14.4">
      <c r="AJ6796" s="26" t="e">
        <f>VLOOKUP(AQ6796,'user list'!A:B,2,0)</f>
        <v>#N/A</v>
      </c>
      <c r="AK6796" s="26">
        <f t="shared" si="366"/>
        <v>1</v>
      </c>
      <c r="AL6796" s="26">
        <f t="shared" si="367"/>
        <v>0</v>
      </c>
      <c r="AM6796" s="94" t="str">
        <f t="shared" si="368"/>
        <v xml:space="preserve">1/0 </v>
      </c>
    </row>
    <row r="6797" spans="36:39" ht="14.4">
      <c r="AJ6797" s="26" t="e">
        <f>VLOOKUP(AQ6797,'user list'!A:B,2,0)</f>
        <v>#N/A</v>
      </c>
      <c r="AK6797" s="26">
        <f t="shared" si="366"/>
        <v>1</v>
      </c>
      <c r="AL6797" s="26">
        <f t="shared" si="367"/>
        <v>0</v>
      </c>
      <c r="AM6797" s="94" t="str">
        <f t="shared" si="368"/>
        <v xml:space="preserve">1/0 </v>
      </c>
    </row>
    <row r="6798" spans="36:39" ht="14.4">
      <c r="AJ6798" s="26" t="e">
        <f>VLOOKUP(AQ6798,'user list'!A:B,2,0)</f>
        <v>#N/A</v>
      </c>
      <c r="AK6798" s="26">
        <f t="shared" si="366"/>
        <v>1</v>
      </c>
      <c r="AL6798" s="26">
        <f t="shared" si="367"/>
        <v>0</v>
      </c>
      <c r="AM6798" s="94" t="str">
        <f t="shared" si="368"/>
        <v xml:space="preserve">1/0 </v>
      </c>
    </row>
    <row r="6799" spans="36:39" ht="14.4">
      <c r="AJ6799" s="26" t="e">
        <f>VLOOKUP(AQ6799,'user list'!A:B,2,0)</f>
        <v>#N/A</v>
      </c>
      <c r="AK6799" s="26">
        <f t="shared" si="366"/>
        <v>1</v>
      </c>
      <c r="AL6799" s="26">
        <f t="shared" si="367"/>
        <v>0</v>
      </c>
      <c r="AM6799" s="94" t="str">
        <f t="shared" si="368"/>
        <v xml:space="preserve">1/0 </v>
      </c>
    </row>
    <row r="6800" spans="36:39" ht="14.4">
      <c r="AJ6800" s="26" t="e">
        <f>VLOOKUP(AQ6800,'user list'!A:B,2,0)</f>
        <v>#N/A</v>
      </c>
      <c r="AK6800" s="26">
        <f t="shared" si="366"/>
        <v>1</v>
      </c>
      <c r="AL6800" s="26">
        <f t="shared" si="367"/>
        <v>0</v>
      </c>
      <c r="AM6800" s="94" t="str">
        <f t="shared" si="368"/>
        <v xml:space="preserve">1/0 </v>
      </c>
    </row>
    <row r="6801" spans="36:39" ht="14.4">
      <c r="AJ6801" s="26" t="e">
        <f>VLOOKUP(AQ6801,'user list'!A:B,2,0)</f>
        <v>#N/A</v>
      </c>
      <c r="AK6801" s="26">
        <f t="shared" si="366"/>
        <v>1</v>
      </c>
      <c r="AL6801" s="26">
        <f t="shared" si="367"/>
        <v>0</v>
      </c>
      <c r="AM6801" s="94" t="str">
        <f t="shared" si="368"/>
        <v xml:space="preserve">1/0 </v>
      </c>
    </row>
    <row r="6802" spans="36:39" ht="14.4">
      <c r="AJ6802" s="26" t="e">
        <f>VLOOKUP(AQ6802,'user list'!A:B,2,0)</f>
        <v>#N/A</v>
      </c>
      <c r="AK6802" s="26">
        <f t="shared" si="366"/>
        <v>1</v>
      </c>
      <c r="AL6802" s="26">
        <f t="shared" si="367"/>
        <v>0</v>
      </c>
      <c r="AM6802" s="94" t="str">
        <f t="shared" si="368"/>
        <v xml:space="preserve">1/0 </v>
      </c>
    </row>
    <row r="6803" spans="36:39" ht="14.4">
      <c r="AJ6803" s="26" t="e">
        <f>VLOOKUP(AQ6803,'user list'!A:B,2,0)</f>
        <v>#N/A</v>
      </c>
      <c r="AK6803" s="26">
        <f t="shared" si="366"/>
        <v>1</v>
      </c>
      <c r="AL6803" s="26">
        <f t="shared" si="367"/>
        <v>0</v>
      </c>
      <c r="AM6803" s="94" t="str">
        <f t="shared" si="368"/>
        <v xml:space="preserve">1/0 </v>
      </c>
    </row>
    <row r="6804" spans="36:39" ht="14.4">
      <c r="AJ6804" s="26" t="e">
        <f>VLOOKUP(AQ6804,'user list'!A:B,2,0)</f>
        <v>#N/A</v>
      </c>
      <c r="AK6804" s="26">
        <f t="shared" si="366"/>
        <v>1</v>
      </c>
      <c r="AL6804" s="26">
        <f t="shared" si="367"/>
        <v>0</v>
      </c>
      <c r="AM6804" s="94" t="str">
        <f t="shared" si="368"/>
        <v xml:space="preserve">1/0 </v>
      </c>
    </row>
    <row r="6805" spans="36:39" ht="14.4">
      <c r="AJ6805" s="26" t="e">
        <f>VLOOKUP(AQ6805,'user list'!A:B,2,0)</f>
        <v>#N/A</v>
      </c>
      <c r="AK6805" s="26">
        <f t="shared" si="366"/>
        <v>1</v>
      </c>
      <c r="AL6805" s="26">
        <f t="shared" si="367"/>
        <v>0</v>
      </c>
      <c r="AM6805" s="94" t="str">
        <f t="shared" si="368"/>
        <v xml:space="preserve">1/0 </v>
      </c>
    </row>
    <row r="6806" spans="36:39" ht="14.4">
      <c r="AJ6806" s="26" t="e">
        <f>VLOOKUP(AQ6806,'user list'!A:B,2,0)</f>
        <v>#N/A</v>
      </c>
      <c r="AK6806" s="26">
        <f t="shared" si="366"/>
        <v>1</v>
      </c>
      <c r="AL6806" s="26">
        <f t="shared" si="367"/>
        <v>0</v>
      </c>
      <c r="AM6806" s="94" t="str">
        <f t="shared" si="368"/>
        <v xml:space="preserve">1/0 </v>
      </c>
    </row>
    <row r="6807" spans="36:39" ht="14.4">
      <c r="AJ6807" s="26" t="e">
        <f>VLOOKUP(AQ6807,'user list'!A:B,2,0)</f>
        <v>#N/A</v>
      </c>
      <c r="AK6807" s="26">
        <f t="shared" si="366"/>
        <v>1</v>
      </c>
      <c r="AL6807" s="26">
        <f t="shared" si="367"/>
        <v>0</v>
      </c>
      <c r="AM6807" s="94" t="str">
        <f t="shared" si="368"/>
        <v xml:space="preserve">1/0 </v>
      </c>
    </row>
    <row r="6808" spans="36:39" ht="14.4">
      <c r="AJ6808" s="26" t="e">
        <f>VLOOKUP(AQ6808,'user list'!A:B,2,0)</f>
        <v>#N/A</v>
      </c>
      <c r="AK6808" s="26">
        <f t="shared" si="366"/>
        <v>1</v>
      </c>
      <c r="AL6808" s="26">
        <f t="shared" si="367"/>
        <v>0</v>
      </c>
      <c r="AM6808" s="94" t="str">
        <f t="shared" si="368"/>
        <v xml:space="preserve">1/0 </v>
      </c>
    </row>
    <row r="6809" spans="36:39" ht="14.4">
      <c r="AJ6809" s="26" t="e">
        <f>VLOOKUP(AQ6809,'user list'!A:B,2,0)</f>
        <v>#N/A</v>
      </c>
      <c r="AK6809" s="26">
        <f t="shared" si="366"/>
        <v>1</v>
      </c>
      <c r="AL6809" s="26">
        <f t="shared" si="367"/>
        <v>0</v>
      </c>
      <c r="AM6809" s="94" t="str">
        <f t="shared" si="368"/>
        <v xml:space="preserve">1/0 </v>
      </c>
    </row>
    <row r="6810" spans="36:39" ht="14.4">
      <c r="AJ6810" s="26" t="e">
        <f>VLOOKUP(AQ6810,'user list'!A:B,2,0)</f>
        <v>#N/A</v>
      </c>
      <c r="AK6810" s="26">
        <f t="shared" si="366"/>
        <v>1</v>
      </c>
      <c r="AL6810" s="26">
        <f t="shared" si="367"/>
        <v>0</v>
      </c>
      <c r="AM6810" s="94" t="str">
        <f t="shared" si="368"/>
        <v xml:space="preserve">1/0 </v>
      </c>
    </row>
    <row r="6811" spans="36:39" ht="14.4">
      <c r="AJ6811" s="26" t="e">
        <f>VLOOKUP(AQ6811,'user list'!A:B,2,0)</f>
        <v>#N/A</v>
      </c>
      <c r="AK6811" s="26">
        <f t="shared" si="366"/>
        <v>1</v>
      </c>
      <c r="AL6811" s="26">
        <f t="shared" si="367"/>
        <v>0</v>
      </c>
      <c r="AM6811" s="94" t="str">
        <f t="shared" si="368"/>
        <v xml:space="preserve">1/0 </v>
      </c>
    </row>
    <row r="6812" spans="36:39" ht="14.4">
      <c r="AJ6812" s="26" t="e">
        <f>VLOOKUP(AQ6812,'user list'!A:B,2,0)</f>
        <v>#N/A</v>
      </c>
      <c r="AK6812" s="26">
        <f t="shared" si="366"/>
        <v>1</v>
      </c>
      <c r="AL6812" s="26">
        <f t="shared" si="367"/>
        <v>0</v>
      </c>
      <c r="AM6812" s="94" t="str">
        <f t="shared" si="368"/>
        <v xml:space="preserve">1/0 </v>
      </c>
    </row>
    <row r="6813" spans="36:39" ht="14.4">
      <c r="AJ6813" s="26" t="e">
        <f>VLOOKUP(AQ6813,'user list'!A:B,2,0)</f>
        <v>#N/A</v>
      </c>
      <c r="AK6813" s="26">
        <f t="shared" si="366"/>
        <v>1</v>
      </c>
      <c r="AL6813" s="26">
        <f t="shared" si="367"/>
        <v>0</v>
      </c>
      <c r="AM6813" s="94" t="str">
        <f t="shared" si="368"/>
        <v xml:space="preserve">1/0 </v>
      </c>
    </row>
    <row r="6814" spans="36:39" ht="14.4">
      <c r="AJ6814" s="26" t="e">
        <f>VLOOKUP(AQ6814,'user list'!A:B,2,0)</f>
        <v>#N/A</v>
      </c>
      <c r="AK6814" s="26">
        <f t="shared" si="366"/>
        <v>1</v>
      </c>
      <c r="AL6814" s="26">
        <f t="shared" si="367"/>
        <v>0</v>
      </c>
      <c r="AM6814" s="94" t="str">
        <f t="shared" si="368"/>
        <v xml:space="preserve">1/0 </v>
      </c>
    </row>
    <row r="6815" spans="36:39" ht="14.4">
      <c r="AJ6815" s="26" t="e">
        <f>VLOOKUP(AQ6815,'user list'!A:B,2,0)</f>
        <v>#N/A</v>
      </c>
      <c r="AK6815" s="26">
        <f t="shared" si="366"/>
        <v>1</v>
      </c>
      <c r="AL6815" s="26">
        <f t="shared" si="367"/>
        <v>0</v>
      </c>
      <c r="AM6815" s="94" t="str">
        <f t="shared" si="368"/>
        <v xml:space="preserve">1/0 </v>
      </c>
    </row>
    <row r="6816" spans="36:39" ht="14.4">
      <c r="AJ6816" s="26" t="e">
        <f>VLOOKUP(AQ6816,'user list'!A:B,2,0)</f>
        <v>#N/A</v>
      </c>
      <c r="AK6816" s="26">
        <f t="shared" si="366"/>
        <v>1</v>
      </c>
      <c r="AL6816" s="26">
        <f t="shared" si="367"/>
        <v>0</v>
      </c>
      <c r="AM6816" s="94" t="str">
        <f t="shared" si="368"/>
        <v xml:space="preserve">1/0 </v>
      </c>
    </row>
    <row r="6817" spans="36:39" ht="14.4">
      <c r="AJ6817" s="26" t="e">
        <f>VLOOKUP(AQ6817,'user list'!A:B,2,0)</f>
        <v>#N/A</v>
      </c>
      <c r="AK6817" s="26">
        <f t="shared" si="366"/>
        <v>1</v>
      </c>
      <c r="AL6817" s="26">
        <f t="shared" si="367"/>
        <v>0</v>
      </c>
      <c r="AM6817" s="94" t="str">
        <f t="shared" si="368"/>
        <v xml:space="preserve">1/0 </v>
      </c>
    </row>
    <row r="6818" spans="36:39" ht="14.4">
      <c r="AJ6818" s="26" t="e">
        <f>VLOOKUP(AQ6818,'user list'!A:B,2,0)</f>
        <v>#N/A</v>
      </c>
      <c r="AK6818" s="26">
        <f t="shared" si="366"/>
        <v>1</v>
      </c>
      <c r="AL6818" s="26">
        <f t="shared" si="367"/>
        <v>0</v>
      </c>
      <c r="AM6818" s="94" t="str">
        <f t="shared" si="368"/>
        <v xml:space="preserve">1/0 </v>
      </c>
    </row>
    <row r="6819" spans="36:39" ht="14.4">
      <c r="AJ6819" s="26" t="e">
        <f>VLOOKUP(AQ6819,'user list'!A:B,2,0)</f>
        <v>#N/A</v>
      </c>
      <c r="AK6819" s="26">
        <f t="shared" ref="AK6819:AK6882" si="369">MONTH(AN6819)</f>
        <v>1</v>
      </c>
      <c r="AL6819" s="26">
        <f t="shared" ref="AL6819:AL6882" si="370">DAY(AN6819)</f>
        <v>0</v>
      </c>
      <c r="AM6819" s="94" t="str">
        <f t="shared" ref="AM6819:AM6882" si="371">AK6819&amp;"/"&amp;AL6819&amp;" "&amp;AR6819</f>
        <v xml:space="preserve">1/0 </v>
      </c>
    </row>
    <row r="6820" spans="36:39" ht="14.4">
      <c r="AJ6820" s="26" t="e">
        <f>VLOOKUP(AQ6820,'user list'!A:B,2,0)</f>
        <v>#N/A</v>
      </c>
      <c r="AK6820" s="26">
        <f t="shared" si="369"/>
        <v>1</v>
      </c>
      <c r="AL6820" s="26">
        <f t="shared" si="370"/>
        <v>0</v>
      </c>
      <c r="AM6820" s="94" t="str">
        <f t="shared" si="371"/>
        <v xml:space="preserve">1/0 </v>
      </c>
    </row>
    <row r="6821" spans="36:39" ht="14.4">
      <c r="AJ6821" s="26" t="e">
        <f>VLOOKUP(AQ6821,'user list'!A:B,2,0)</f>
        <v>#N/A</v>
      </c>
      <c r="AK6821" s="26">
        <f t="shared" si="369"/>
        <v>1</v>
      </c>
      <c r="AL6821" s="26">
        <f t="shared" si="370"/>
        <v>0</v>
      </c>
      <c r="AM6821" s="94" t="str">
        <f t="shared" si="371"/>
        <v xml:space="preserve">1/0 </v>
      </c>
    </row>
    <row r="6822" spans="36:39" ht="14.4">
      <c r="AJ6822" s="26" t="e">
        <f>VLOOKUP(AQ6822,'user list'!A:B,2,0)</f>
        <v>#N/A</v>
      </c>
      <c r="AK6822" s="26">
        <f t="shared" si="369"/>
        <v>1</v>
      </c>
      <c r="AL6822" s="26">
        <f t="shared" si="370"/>
        <v>0</v>
      </c>
      <c r="AM6822" s="94" t="str">
        <f t="shared" si="371"/>
        <v xml:space="preserve">1/0 </v>
      </c>
    </row>
    <row r="6823" spans="36:39" ht="14.4">
      <c r="AJ6823" s="26" t="e">
        <f>VLOOKUP(AQ6823,'user list'!A:B,2,0)</f>
        <v>#N/A</v>
      </c>
      <c r="AK6823" s="26">
        <f t="shared" si="369"/>
        <v>1</v>
      </c>
      <c r="AL6823" s="26">
        <f t="shared" si="370"/>
        <v>0</v>
      </c>
      <c r="AM6823" s="94" t="str">
        <f t="shared" si="371"/>
        <v xml:space="preserve">1/0 </v>
      </c>
    </row>
    <row r="6824" spans="36:39" ht="14.4">
      <c r="AJ6824" s="26" t="e">
        <f>VLOOKUP(AQ6824,'user list'!A:B,2,0)</f>
        <v>#N/A</v>
      </c>
      <c r="AK6824" s="26">
        <f t="shared" si="369"/>
        <v>1</v>
      </c>
      <c r="AL6824" s="26">
        <f t="shared" si="370"/>
        <v>0</v>
      </c>
      <c r="AM6824" s="94" t="str">
        <f t="shared" si="371"/>
        <v xml:space="preserve">1/0 </v>
      </c>
    </row>
    <row r="6825" spans="36:39" ht="14.4">
      <c r="AJ6825" s="26" t="e">
        <f>VLOOKUP(AQ6825,'user list'!A:B,2,0)</f>
        <v>#N/A</v>
      </c>
      <c r="AK6825" s="26">
        <f t="shared" si="369"/>
        <v>1</v>
      </c>
      <c r="AL6825" s="26">
        <f t="shared" si="370"/>
        <v>0</v>
      </c>
      <c r="AM6825" s="94" t="str">
        <f t="shared" si="371"/>
        <v xml:space="preserve">1/0 </v>
      </c>
    </row>
    <row r="6826" spans="36:39" ht="14.4">
      <c r="AJ6826" s="26" t="e">
        <f>VLOOKUP(AQ6826,'user list'!A:B,2,0)</f>
        <v>#N/A</v>
      </c>
      <c r="AK6826" s="26">
        <f t="shared" si="369"/>
        <v>1</v>
      </c>
      <c r="AL6826" s="26">
        <f t="shared" si="370"/>
        <v>0</v>
      </c>
      <c r="AM6826" s="94" t="str">
        <f t="shared" si="371"/>
        <v xml:space="preserve">1/0 </v>
      </c>
    </row>
    <row r="6827" spans="36:39" ht="14.4">
      <c r="AJ6827" s="26" t="e">
        <f>VLOOKUP(AQ6827,'user list'!A:B,2,0)</f>
        <v>#N/A</v>
      </c>
      <c r="AK6827" s="26">
        <f t="shared" si="369"/>
        <v>1</v>
      </c>
      <c r="AL6827" s="26">
        <f t="shared" si="370"/>
        <v>0</v>
      </c>
      <c r="AM6827" s="94" t="str">
        <f t="shared" si="371"/>
        <v xml:space="preserve">1/0 </v>
      </c>
    </row>
    <row r="6828" spans="36:39" ht="14.4">
      <c r="AJ6828" s="26" t="e">
        <f>VLOOKUP(AQ6828,'user list'!A:B,2,0)</f>
        <v>#N/A</v>
      </c>
      <c r="AK6828" s="26">
        <f t="shared" si="369"/>
        <v>1</v>
      </c>
      <c r="AL6828" s="26">
        <f t="shared" si="370"/>
        <v>0</v>
      </c>
      <c r="AM6828" s="94" t="str">
        <f t="shared" si="371"/>
        <v xml:space="preserve">1/0 </v>
      </c>
    </row>
    <row r="6829" spans="36:39" ht="14.4">
      <c r="AJ6829" s="26" t="e">
        <f>VLOOKUP(AQ6829,'user list'!A:B,2,0)</f>
        <v>#N/A</v>
      </c>
      <c r="AK6829" s="26">
        <f t="shared" si="369"/>
        <v>1</v>
      </c>
      <c r="AL6829" s="26">
        <f t="shared" si="370"/>
        <v>0</v>
      </c>
      <c r="AM6829" s="94" t="str">
        <f t="shared" si="371"/>
        <v xml:space="preserve">1/0 </v>
      </c>
    </row>
    <row r="6830" spans="36:39" ht="14.4">
      <c r="AJ6830" s="26" t="e">
        <f>VLOOKUP(AQ6830,'user list'!A:B,2,0)</f>
        <v>#N/A</v>
      </c>
      <c r="AK6830" s="26">
        <f t="shared" si="369"/>
        <v>1</v>
      </c>
      <c r="AL6830" s="26">
        <f t="shared" si="370"/>
        <v>0</v>
      </c>
      <c r="AM6830" s="94" t="str">
        <f t="shared" si="371"/>
        <v xml:space="preserve">1/0 </v>
      </c>
    </row>
    <row r="6831" spans="36:39" ht="14.4">
      <c r="AJ6831" s="26" t="e">
        <f>VLOOKUP(AQ6831,'user list'!A:B,2,0)</f>
        <v>#N/A</v>
      </c>
      <c r="AK6831" s="26">
        <f t="shared" si="369"/>
        <v>1</v>
      </c>
      <c r="AL6831" s="26">
        <f t="shared" si="370"/>
        <v>0</v>
      </c>
      <c r="AM6831" s="94" t="str">
        <f t="shared" si="371"/>
        <v xml:space="preserve">1/0 </v>
      </c>
    </row>
    <row r="6832" spans="36:39" ht="14.4">
      <c r="AJ6832" s="26" t="e">
        <f>VLOOKUP(AQ6832,'user list'!A:B,2,0)</f>
        <v>#N/A</v>
      </c>
      <c r="AK6832" s="26">
        <f t="shared" si="369"/>
        <v>1</v>
      </c>
      <c r="AL6832" s="26">
        <f t="shared" si="370"/>
        <v>0</v>
      </c>
      <c r="AM6832" s="94" t="str">
        <f t="shared" si="371"/>
        <v xml:space="preserve">1/0 </v>
      </c>
    </row>
    <row r="6833" spans="36:39" ht="14.4">
      <c r="AJ6833" s="26" t="e">
        <f>VLOOKUP(AQ6833,'user list'!A:B,2,0)</f>
        <v>#N/A</v>
      </c>
      <c r="AK6833" s="26">
        <f t="shared" si="369"/>
        <v>1</v>
      </c>
      <c r="AL6833" s="26">
        <f t="shared" si="370"/>
        <v>0</v>
      </c>
      <c r="AM6833" s="94" t="str">
        <f t="shared" si="371"/>
        <v xml:space="preserve">1/0 </v>
      </c>
    </row>
    <row r="6834" spans="36:39" ht="14.4">
      <c r="AJ6834" s="26" t="e">
        <f>VLOOKUP(AQ6834,'user list'!A:B,2,0)</f>
        <v>#N/A</v>
      </c>
      <c r="AK6834" s="26">
        <f t="shared" si="369"/>
        <v>1</v>
      </c>
      <c r="AL6834" s="26">
        <f t="shared" si="370"/>
        <v>0</v>
      </c>
      <c r="AM6834" s="94" t="str">
        <f t="shared" si="371"/>
        <v xml:space="preserve">1/0 </v>
      </c>
    </row>
    <row r="6835" spans="36:39" ht="14.4">
      <c r="AJ6835" s="26" t="e">
        <f>VLOOKUP(AQ6835,'user list'!A:B,2,0)</f>
        <v>#N/A</v>
      </c>
      <c r="AK6835" s="26">
        <f t="shared" si="369"/>
        <v>1</v>
      </c>
      <c r="AL6835" s="26">
        <f t="shared" si="370"/>
        <v>0</v>
      </c>
      <c r="AM6835" s="94" t="str">
        <f t="shared" si="371"/>
        <v xml:space="preserve">1/0 </v>
      </c>
    </row>
    <row r="6836" spans="36:39" ht="14.4">
      <c r="AJ6836" s="26" t="e">
        <f>VLOOKUP(AQ6836,'user list'!A:B,2,0)</f>
        <v>#N/A</v>
      </c>
      <c r="AK6836" s="26">
        <f t="shared" si="369"/>
        <v>1</v>
      </c>
      <c r="AL6836" s="26">
        <f t="shared" si="370"/>
        <v>0</v>
      </c>
      <c r="AM6836" s="94" t="str">
        <f t="shared" si="371"/>
        <v xml:space="preserve">1/0 </v>
      </c>
    </row>
    <row r="6837" spans="36:39" ht="14.4">
      <c r="AJ6837" s="26" t="e">
        <f>VLOOKUP(AQ6837,'user list'!A:B,2,0)</f>
        <v>#N/A</v>
      </c>
      <c r="AK6837" s="26">
        <f t="shared" si="369"/>
        <v>1</v>
      </c>
      <c r="AL6837" s="26">
        <f t="shared" si="370"/>
        <v>0</v>
      </c>
      <c r="AM6837" s="94" t="str">
        <f t="shared" si="371"/>
        <v xml:space="preserve">1/0 </v>
      </c>
    </row>
    <row r="6838" spans="36:39" ht="14.4">
      <c r="AJ6838" s="26" t="e">
        <f>VLOOKUP(AQ6838,'user list'!A:B,2,0)</f>
        <v>#N/A</v>
      </c>
      <c r="AK6838" s="26">
        <f t="shared" si="369"/>
        <v>1</v>
      </c>
      <c r="AL6838" s="26">
        <f t="shared" si="370"/>
        <v>0</v>
      </c>
      <c r="AM6838" s="94" t="str">
        <f t="shared" si="371"/>
        <v xml:space="preserve">1/0 </v>
      </c>
    </row>
    <row r="6839" spans="36:39" ht="14.4">
      <c r="AJ6839" s="26" t="e">
        <f>VLOOKUP(AQ6839,'user list'!A:B,2,0)</f>
        <v>#N/A</v>
      </c>
      <c r="AK6839" s="26">
        <f t="shared" si="369"/>
        <v>1</v>
      </c>
      <c r="AL6839" s="26">
        <f t="shared" si="370"/>
        <v>0</v>
      </c>
      <c r="AM6839" s="94" t="str">
        <f t="shared" si="371"/>
        <v xml:space="preserve">1/0 </v>
      </c>
    </row>
    <row r="6840" spans="36:39" ht="14.4">
      <c r="AJ6840" s="26" t="e">
        <f>VLOOKUP(AQ6840,'user list'!A:B,2,0)</f>
        <v>#N/A</v>
      </c>
      <c r="AK6840" s="26">
        <f t="shared" si="369"/>
        <v>1</v>
      </c>
      <c r="AL6840" s="26">
        <f t="shared" si="370"/>
        <v>0</v>
      </c>
      <c r="AM6840" s="94" t="str">
        <f t="shared" si="371"/>
        <v xml:space="preserve">1/0 </v>
      </c>
    </row>
    <row r="6841" spans="36:39" ht="14.4">
      <c r="AJ6841" s="26" t="e">
        <f>VLOOKUP(AQ6841,'user list'!A:B,2,0)</f>
        <v>#N/A</v>
      </c>
      <c r="AK6841" s="26">
        <f t="shared" si="369"/>
        <v>1</v>
      </c>
      <c r="AL6841" s="26">
        <f t="shared" si="370"/>
        <v>0</v>
      </c>
      <c r="AM6841" s="94" t="str">
        <f t="shared" si="371"/>
        <v xml:space="preserve">1/0 </v>
      </c>
    </row>
    <row r="6842" spans="36:39" ht="14.4">
      <c r="AJ6842" s="26" t="e">
        <f>VLOOKUP(AQ6842,'user list'!A:B,2,0)</f>
        <v>#N/A</v>
      </c>
      <c r="AK6842" s="26">
        <f t="shared" si="369"/>
        <v>1</v>
      </c>
      <c r="AL6842" s="26">
        <f t="shared" si="370"/>
        <v>0</v>
      </c>
      <c r="AM6842" s="94" t="str">
        <f t="shared" si="371"/>
        <v xml:space="preserve">1/0 </v>
      </c>
    </row>
    <row r="6843" spans="36:39" ht="14.4">
      <c r="AJ6843" s="26" t="e">
        <f>VLOOKUP(AQ6843,'user list'!A:B,2,0)</f>
        <v>#N/A</v>
      </c>
      <c r="AK6843" s="26">
        <f t="shared" si="369"/>
        <v>1</v>
      </c>
      <c r="AL6843" s="26">
        <f t="shared" si="370"/>
        <v>0</v>
      </c>
      <c r="AM6843" s="94" t="str">
        <f t="shared" si="371"/>
        <v xml:space="preserve">1/0 </v>
      </c>
    </row>
    <row r="6844" spans="36:39" ht="14.4">
      <c r="AJ6844" s="26" t="e">
        <f>VLOOKUP(AQ6844,'user list'!A:B,2,0)</f>
        <v>#N/A</v>
      </c>
      <c r="AK6844" s="26">
        <f t="shared" si="369"/>
        <v>1</v>
      </c>
      <c r="AL6844" s="26">
        <f t="shared" si="370"/>
        <v>0</v>
      </c>
      <c r="AM6844" s="94" t="str">
        <f t="shared" si="371"/>
        <v xml:space="preserve">1/0 </v>
      </c>
    </row>
    <row r="6845" spans="36:39" ht="14.4">
      <c r="AJ6845" s="26" t="e">
        <f>VLOOKUP(AQ6845,'user list'!A:B,2,0)</f>
        <v>#N/A</v>
      </c>
      <c r="AK6845" s="26">
        <f t="shared" si="369"/>
        <v>1</v>
      </c>
      <c r="AL6845" s="26">
        <f t="shared" si="370"/>
        <v>0</v>
      </c>
      <c r="AM6845" s="94" t="str">
        <f t="shared" si="371"/>
        <v xml:space="preserve">1/0 </v>
      </c>
    </row>
    <row r="6846" spans="36:39" ht="14.4">
      <c r="AJ6846" s="26" t="e">
        <f>VLOOKUP(AQ6846,'user list'!A:B,2,0)</f>
        <v>#N/A</v>
      </c>
      <c r="AK6846" s="26">
        <f t="shared" si="369"/>
        <v>1</v>
      </c>
      <c r="AL6846" s="26">
        <f t="shared" si="370"/>
        <v>0</v>
      </c>
      <c r="AM6846" s="94" t="str">
        <f t="shared" si="371"/>
        <v xml:space="preserve">1/0 </v>
      </c>
    </row>
    <row r="6847" spans="36:39" ht="14.4">
      <c r="AJ6847" s="26" t="e">
        <f>VLOOKUP(AQ6847,'user list'!A:B,2,0)</f>
        <v>#N/A</v>
      </c>
      <c r="AK6847" s="26">
        <f t="shared" si="369"/>
        <v>1</v>
      </c>
      <c r="AL6847" s="26">
        <f t="shared" si="370"/>
        <v>0</v>
      </c>
      <c r="AM6847" s="94" t="str">
        <f t="shared" si="371"/>
        <v xml:space="preserve">1/0 </v>
      </c>
    </row>
    <row r="6848" spans="36:39" ht="14.4">
      <c r="AJ6848" s="26" t="e">
        <f>VLOOKUP(AQ6848,'user list'!A:B,2,0)</f>
        <v>#N/A</v>
      </c>
      <c r="AK6848" s="26">
        <f t="shared" si="369"/>
        <v>1</v>
      </c>
      <c r="AL6848" s="26">
        <f t="shared" si="370"/>
        <v>0</v>
      </c>
      <c r="AM6848" s="94" t="str">
        <f t="shared" si="371"/>
        <v xml:space="preserve">1/0 </v>
      </c>
    </row>
    <row r="6849" spans="36:39" ht="14.4">
      <c r="AJ6849" s="26" t="e">
        <f>VLOOKUP(AQ6849,'user list'!A:B,2,0)</f>
        <v>#N/A</v>
      </c>
      <c r="AK6849" s="26">
        <f t="shared" si="369"/>
        <v>1</v>
      </c>
      <c r="AL6849" s="26">
        <f t="shared" si="370"/>
        <v>0</v>
      </c>
      <c r="AM6849" s="94" t="str">
        <f t="shared" si="371"/>
        <v xml:space="preserve">1/0 </v>
      </c>
    </row>
    <row r="6850" spans="36:39" ht="14.4">
      <c r="AJ6850" s="26" t="e">
        <f>VLOOKUP(AQ6850,'user list'!A:B,2,0)</f>
        <v>#N/A</v>
      </c>
      <c r="AK6850" s="26">
        <f t="shared" si="369"/>
        <v>1</v>
      </c>
      <c r="AL6850" s="26">
        <f t="shared" si="370"/>
        <v>0</v>
      </c>
      <c r="AM6850" s="94" t="str">
        <f t="shared" si="371"/>
        <v xml:space="preserve">1/0 </v>
      </c>
    </row>
    <row r="6851" spans="36:39" ht="14.4">
      <c r="AJ6851" s="26" t="e">
        <f>VLOOKUP(AQ6851,'user list'!A:B,2,0)</f>
        <v>#N/A</v>
      </c>
      <c r="AK6851" s="26">
        <f t="shared" si="369"/>
        <v>1</v>
      </c>
      <c r="AL6851" s="26">
        <f t="shared" si="370"/>
        <v>0</v>
      </c>
      <c r="AM6851" s="94" t="str">
        <f t="shared" si="371"/>
        <v xml:space="preserve">1/0 </v>
      </c>
    </row>
    <row r="6852" spans="36:39" ht="14.4">
      <c r="AJ6852" s="26" t="e">
        <f>VLOOKUP(AQ6852,'user list'!A:B,2,0)</f>
        <v>#N/A</v>
      </c>
      <c r="AK6852" s="26">
        <f t="shared" si="369"/>
        <v>1</v>
      </c>
      <c r="AL6852" s="26">
        <f t="shared" si="370"/>
        <v>0</v>
      </c>
      <c r="AM6852" s="94" t="str">
        <f t="shared" si="371"/>
        <v xml:space="preserve">1/0 </v>
      </c>
    </row>
    <row r="6853" spans="36:39" ht="14.4">
      <c r="AJ6853" s="26" t="e">
        <f>VLOOKUP(AQ6853,'user list'!A:B,2,0)</f>
        <v>#N/A</v>
      </c>
      <c r="AK6853" s="26">
        <f t="shared" si="369"/>
        <v>1</v>
      </c>
      <c r="AL6853" s="26">
        <f t="shared" si="370"/>
        <v>0</v>
      </c>
      <c r="AM6853" s="94" t="str">
        <f t="shared" si="371"/>
        <v xml:space="preserve">1/0 </v>
      </c>
    </row>
    <row r="6854" spans="36:39" ht="14.4">
      <c r="AJ6854" s="26" t="e">
        <f>VLOOKUP(AQ6854,'user list'!A:B,2,0)</f>
        <v>#N/A</v>
      </c>
      <c r="AK6854" s="26">
        <f t="shared" si="369"/>
        <v>1</v>
      </c>
      <c r="AL6854" s="26">
        <f t="shared" si="370"/>
        <v>0</v>
      </c>
      <c r="AM6854" s="94" t="str">
        <f t="shared" si="371"/>
        <v xml:space="preserve">1/0 </v>
      </c>
    </row>
    <row r="6855" spans="36:39" ht="14.4">
      <c r="AJ6855" s="26" t="e">
        <f>VLOOKUP(AQ6855,'user list'!A:B,2,0)</f>
        <v>#N/A</v>
      </c>
      <c r="AK6855" s="26">
        <f t="shared" si="369"/>
        <v>1</v>
      </c>
      <c r="AL6855" s="26">
        <f t="shared" si="370"/>
        <v>0</v>
      </c>
      <c r="AM6855" s="94" t="str">
        <f t="shared" si="371"/>
        <v xml:space="preserve">1/0 </v>
      </c>
    </row>
    <row r="6856" spans="36:39" ht="14.4">
      <c r="AJ6856" s="26" t="e">
        <f>VLOOKUP(AQ6856,'user list'!A:B,2,0)</f>
        <v>#N/A</v>
      </c>
      <c r="AK6856" s="26">
        <f t="shared" si="369"/>
        <v>1</v>
      </c>
      <c r="AL6856" s="26">
        <f t="shared" si="370"/>
        <v>0</v>
      </c>
      <c r="AM6856" s="94" t="str">
        <f t="shared" si="371"/>
        <v xml:space="preserve">1/0 </v>
      </c>
    </row>
    <row r="6857" spans="36:39" ht="14.4">
      <c r="AJ6857" s="26" t="e">
        <f>VLOOKUP(AQ6857,'user list'!A:B,2,0)</f>
        <v>#N/A</v>
      </c>
      <c r="AK6857" s="26">
        <f t="shared" si="369"/>
        <v>1</v>
      </c>
      <c r="AL6857" s="26">
        <f t="shared" si="370"/>
        <v>0</v>
      </c>
      <c r="AM6857" s="94" t="str">
        <f t="shared" si="371"/>
        <v xml:space="preserve">1/0 </v>
      </c>
    </row>
    <row r="6858" spans="36:39" ht="14.4">
      <c r="AJ6858" s="26" t="e">
        <f>VLOOKUP(AQ6858,'user list'!A:B,2,0)</f>
        <v>#N/A</v>
      </c>
      <c r="AK6858" s="26">
        <f t="shared" si="369"/>
        <v>1</v>
      </c>
      <c r="AL6858" s="26">
        <f t="shared" si="370"/>
        <v>0</v>
      </c>
      <c r="AM6858" s="94" t="str">
        <f t="shared" si="371"/>
        <v xml:space="preserve">1/0 </v>
      </c>
    </row>
    <row r="6859" spans="36:39" ht="14.4">
      <c r="AJ6859" s="26" t="e">
        <f>VLOOKUP(AQ6859,'user list'!A:B,2,0)</f>
        <v>#N/A</v>
      </c>
      <c r="AK6859" s="26">
        <f t="shared" si="369"/>
        <v>1</v>
      </c>
      <c r="AL6859" s="26">
        <f t="shared" si="370"/>
        <v>0</v>
      </c>
      <c r="AM6859" s="94" t="str">
        <f t="shared" si="371"/>
        <v xml:space="preserve">1/0 </v>
      </c>
    </row>
    <row r="6860" spans="36:39" ht="14.4">
      <c r="AJ6860" s="26" t="e">
        <f>VLOOKUP(AQ6860,'user list'!A:B,2,0)</f>
        <v>#N/A</v>
      </c>
      <c r="AK6860" s="26">
        <f t="shared" si="369"/>
        <v>1</v>
      </c>
      <c r="AL6860" s="26">
        <f t="shared" si="370"/>
        <v>0</v>
      </c>
      <c r="AM6860" s="94" t="str">
        <f t="shared" si="371"/>
        <v xml:space="preserve">1/0 </v>
      </c>
    </row>
    <row r="6861" spans="36:39" ht="14.4">
      <c r="AJ6861" s="26" t="e">
        <f>VLOOKUP(AQ6861,'user list'!A:B,2,0)</f>
        <v>#N/A</v>
      </c>
      <c r="AK6861" s="26">
        <f t="shared" si="369"/>
        <v>1</v>
      </c>
      <c r="AL6861" s="26">
        <f t="shared" si="370"/>
        <v>0</v>
      </c>
      <c r="AM6861" s="94" t="str">
        <f t="shared" si="371"/>
        <v xml:space="preserve">1/0 </v>
      </c>
    </row>
    <row r="6862" spans="36:39" ht="14.4">
      <c r="AJ6862" s="26" t="e">
        <f>VLOOKUP(AQ6862,'user list'!A:B,2,0)</f>
        <v>#N/A</v>
      </c>
      <c r="AK6862" s="26">
        <f t="shared" si="369"/>
        <v>1</v>
      </c>
      <c r="AL6862" s="26">
        <f t="shared" si="370"/>
        <v>0</v>
      </c>
      <c r="AM6862" s="94" t="str">
        <f t="shared" si="371"/>
        <v xml:space="preserve">1/0 </v>
      </c>
    </row>
    <row r="6863" spans="36:39" ht="14.4">
      <c r="AJ6863" s="26" t="e">
        <f>VLOOKUP(AQ6863,'user list'!A:B,2,0)</f>
        <v>#N/A</v>
      </c>
      <c r="AK6863" s="26">
        <f t="shared" si="369"/>
        <v>1</v>
      </c>
      <c r="AL6863" s="26">
        <f t="shared" si="370"/>
        <v>0</v>
      </c>
      <c r="AM6863" s="94" t="str">
        <f t="shared" si="371"/>
        <v xml:space="preserve">1/0 </v>
      </c>
    </row>
    <row r="6864" spans="36:39" ht="14.4">
      <c r="AJ6864" s="26" t="e">
        <f>VLOOKUP(AQ6864,'user list'!A:B,2,0)</f>
        <v>#N/A</v>
      </c>
      <c r="AK6864" s="26">
        <f t="shared" si="369"/>
        <v>1</v>
      </c>
      <c r="AL6864" s="26">
        <f t="shared" si="370"/>
        <v>0</v>
      </c>
      <c r="AM6864" s="94" t="str">
        <f t="shared" si="371"/>
        <v xml:space="preserve">1/0 </v>
      </c>
    </row>
    <row r="6865" spans="36:39" ht="14.4">
      <c r="AJ6865" s="26" t="e">
        <f>VLOOKUP(AQ6865,'user list'!A:B,2,0)</f>
        <v>#N/A</v>
      </c>
      <c r="AK6865" s="26">
        <f t="shared" si="369"/>
        <v>1</v>
      </c>
      <c r="AL6865" s="26">
        <f t="shared" si="370"/>
        <v>0</v>
      </c>
      <c r="AM6865" s="94" t="str">
        <f t="shared" si="371"/>
        <v xml:space="preserve">1/0 </v>
      </c>
    </row>
    <row r="6866" spans="36:39" ht="14.4">
      <c r="AJ6866" s="26" t="e">
        <f>VLOOKUP(AQ6866,'user list'!A:B,2,0)</f>
        <v>#N/A</v>
      </c>
      <c r="AK6866" s="26">
        <f t="shared" si="369"/>
        <v>1</v>
      </c>
      <c r="AL6866" s="26">
        <f t="shared" si="370"/>
        <v>0</v>
      </c>
      <c r="AM6866" s="94" t="str">
        <f t="shared" si="371"/>
        <v xml:space="preserve">1/0 </v>
      </c>
    </row>
    <row r="6867" spans="36:39" ht="14.4">
      <c r="AJ6867" s="26" t="e">
        <f>VLOOKUP(AQ6867,'user list'!A:B,2,0)</f>
        <v>#N/A</v>
      </c>
      <c r="AK6867" s="26">
        <f t="shared" si="369"/>
        <v>1</v>
      </c>
      <c r="AL6867" s="26">
        <f t="shared" si="370"/>
        <v>0</v>
      </c>
      <c r="AM6867" s="94" t="str">
        <f t="shared" si="371"/>
        <v xml:space="preserve">1/0 </v>
      </c>
    </row>
    <row r="6868" spans="36:39" ht="14.4">
      <c r="AJ6868" s="26" t="e">
        <f>VLOOKUP(AQ6868,'user list'!A:B,2,0)</f>
        <v>#N/A</v>
      </c>
      <c r="AK6868" s="26">
        <f t="shared" si="369"/>
        <v>1</v>
      </c>
      <c r="AL6868" s="26">
        <f t="shared" si="370"/>
        <v>0</v>
      </c>
      <c r="AM6868" s="94" t="str">
        <f t="shared" si="371"/>
        <v xml:space="preserve">1/0 </v>
      </c>
    </row>
    <row r="6869" spans="36:39" ht="14.4">
      <c r="AJ6869" s="26" t="e">
        <f>VLOOKUP(AQ6869,'user list'!A:B,2,0)</f>
        <v>#N/A</v>
      </c>
      <c r="AK6869" s="26">
        <f t="shared" si="369"/>
        <v>1</v>
      </c>
      <c r="AL6869" s="26">
        <f t="shared" si="370"/>
        <v>0</v>
      </c>
      <c r="AM6869" s="94" t="str">
        <f t="shared" si="371"/>
        <v xml:space="preserve">1/0 </v>
      </c>
    </row>
    <row r="6870" spans="36:39" ht="14.4">
      <c r="AJ6870" s="26" t="e">
        <f>VLOOKUP(AQ6870,'user list'!A:B,2,0)</f>
        <v>#N/A</v>
      </c>
      <c r="AK6870" s="26">
        <f t="shared" si="369"/>
        <v>1</v>
      </c>
      <c r="AL6870" s="26">
        <f t="shared" si="370"/>
        <v>0</v>
      </c>
      <c r="AM6870" s="94" t="str">
        <f t="shared" si="371"/>
        <v xml:space="preserve">1/0 </v>
      </c>
    </row>
    <row r="6871" spans="36:39" ht="14.4">
      <c r="AJ6871" s="26" t="e">
        <f>VLOOKUP(AQ6871,'user list'!A:B,2,0)</f>
        <v>#N/A</v>
      </c>
      <c r="AK6871" s="26">
        <f t="shared" si="369"/>
        <v>1</v>
      </c>
      <c r="AL6871" s="26">
        <f t="shared" si="370"/>
        <v>0</v>
      </c>
      <c r="AM6871" s="94" t="str">
        <f t="shared" si="371"/>
        <v xml:space="preserve">1/0 </v>
      </c>
    </row>
    <row r="6872" spans="36:39" ht="14.4">
      <c r="AJ6872" s="26" t="e">
        <f>VLOOKUP(AQ6872,'user list'!A:B,2,0)</f>
        <v>#N/A</v>
      </c>
      <c r="AK6872" s="26">
        <f t="shared" si="369"/>
        <v>1</v>
      </c>
      <c r="AL6872" s="26">
        <f t="shared" si="370"/>
        <v>0</v>
      </c>
      <c r="AM6872" s="94" t="str">
        <f t="shared" si="371"/>
        <v xml:space="preserve">1/0 </v>
      </c>
    </row>
    <row r="6873" spans="36:39" ht="14.4">
      <c r="AJ6873" s="26" t="e">
        <f>VLOOKUP(AQ6873,'user list'!A:B,2,0)</f>
        <v>#N/A</v>
      </c>
      <c r="AK6873" s="26">
        <f t="shared" si="369"/>
        <v>1</v>
      </c>
      <c r="AL6873" s="26">
        <f t="shared" si="370"/>
        <v>0</v>
      </c>
      <c r="AM6873" s="94" t="str">
        <f t="shared" si="371"/>
        <v xml:space="preserve">1/0 </v>
      </c>
    </row>
    <row r="6874" spans="36:39" ht="14.4">
      <c r="AJ6874" s="26" t="e">
        <f>VLOOKUP(AQ6874,'user list'!A:B,2,0)</f>
        <v>#N/A</v>
      </c>
      <c r="AK6874" s="26">
        <f t="shared" si="369"/>
        <v>1</v>
      </c>
      <c r="AL6874" s="26">
        <f t="shared" si="370"/>
        <v>0</v>
      </c>
      <c r="AM6874" s="94" t="str">
        <f t="shared" si="371"/>
        <v xml:space="preserve">1/0 </v>
      </c>
    </row>
    <row r="6875" spans="36:39" ht="14.4">
      <c r="AJ6875" s="26" t="e">
        <f>VLOOKUP(AQ6875,'user list'!A:B,2,0)</f>
        <v>#N/A</v>
      </c>
      <c r="AK6875" s="26">
        <f t="shared" si="369"/>
        <v>1</v>
      </c>
      <c r="AL6875" s="26">
        <f t="shared" si="370"/>
        <v>0</v>
      </c>
      <c r="AM6875" s="94" t="str">
        <f t="shared" si="371"/>
        <v xml:space="preserve">1/0 </v>
      </c>
    </row>
    <row r="6876" spans="36:39" ht="14.4">
      <c r="AJ6876" s="26" t="e">
        <f>VLOOKUP(AQ6876,'user list'!A:B,2,0)</f>
        <v>#N/A</v>
      </c>
      <c r="AK6876" s="26">
        <f t="shared" si="369"/>
        <v>1</v>
      </c>
      <c r="AL6876" s="26">
        <f t="shared" si="370"/>
        <v>0</v>
      </c>
      <c r="AM6876" s="94" t="str">
        <f t="shared" si="371"/>
        <v xml:space="preserve">1/0 </v>
      </c>
    </row>
    <row r="6877" spans="36:39" ht="14.4">
      <c r="AJ6877" s="26" t="e">
        <f>VLOOKUP(AQ6877,'user list'!A:B,2,0)</f>
        <v>#N/A</v>
      </c>
      <c r="AK6877" s="26">
        <f t="shared" si="369"/>
        <v>1</v>
      </c>
      <c r="AL6877" s="26">
        <f t="shared" si="370"/>
        <v>0</v>
      </c>
      <c r="AM6877" s="94" t="str">
        <f t="shared" si="371"/>
        <v xml:space="preserve">1/0 </v>
      </c>
    </row>
    <row r="6878" spans="36:39" ht="14.4">
      <c r="AJ6878" s="26" t="e">
        <f>VLOOKUP(AQ6878,'user list'!A:B,2,0)</f>
        <v>#N/A</v>
      </c>
      <c r="AK6878" s="26">
        <f t="shared" si="369"/>
        <v>1</v>
      </c>
      <c r="AL6878" s="26">
        <f t="shared" si="370"/>
        <v>0</v>
      </c>
      <c r="AM6878" s="94" t="str">
        <f t="shared" si="371"/>
        <v xml:space="preserve">1/0 </v>
      </c>
    </row>
    <row r="6879" spans="36:39" ht="14.4">
      <c r="AJ6879" s="26" t="e">
        <f>VLOOKUP(AQ6879,'user list'!A:B,2,0)</f>
        <v>#N/A</v>
      </c>
      <c r="AK6879" s="26">
        <f t="shared" si="369"/>
        <v>1</v>
      </c>
      <c r="AL6879" s="26">
        <f t="shared" si="370"/>
        <v>0</v>
      </c>
      <c r="AM6879" s="94" t="str">
        <f t="shared" si="371"/>
        <v xml:space="preserve">1/0 </v>
      </c>
    </row>
    <row r="6880" spans="36:39" ht="14.4">
      <c r="AJ6880" s="26" t="e">
        <f>VLOOKUP(AQ6880,'user list'!A:B,2,0)</f>
        <v>#N/A</v>
      </c>
      <c r="AK6880" s="26">
        <f t="shared" si="369"/>
        <v>1</v>
      </c>
      <c r="AL6880" s="26">
        <f t="shared" si="370"/>
        <v>0</v>
      </c>
      <c r="AM6880" s="94" t="str">
        <f t="shared" si="371"/>
        <v xml:space="preserve">1/0 </v>
      </c>
    </row>
    <row r="6881" spans="36:39" ht="14.4">
      <c r="AJ6881" s="26" t="e">
        <f>VLOOKUP(AQ6881,'user list'!A:B,2,0)</f>
        <v>#N/A</v>
      </c>
      <c r="AK6881" s="26">
        <f t="shared" si="369"/>
        <v>1</v>
      </c>
      <c r="AL6881" s="26">
        <f t="shared" si="370"/>
        <v>0</v>
      </c>
      <c r="AM6881" s="94" t="str">
        <f t="shared" si="371"/>
        <v xml:space="preserve">1/0 </v>
      </c>
    </row>
    <row r="6882" spans="36:39" ht="14.4">
      <c r="AJ6882" s="26" t="e">
        <f>VLOOKUP(AQ6882,'user list'!A:B,2,0)</f>
        <v>#N/A</v>
      </c>
      <c r="AK6882" s="26">
        <f t="shared" si="369"/>
        <v>1</v>
      </c>
      <c r="AL6882" s="26">
        <f t="shared" si="370"/>
        <v>0</v>
      </c>
      <c r="AM6882" s="94" t="str">
        <f t="shared" si="371"/>
        <v xml:space="preserve">1/0 </v>
      </c>
    </row>
    <row r="6883" spans="36:39" ht="14.4">
      <c r="AJ6883" s="26" t="e">
        <f>VLOOKUP(AQ6883,'user list'!A:B,2,0)</f>
        <v>#N/A</v>
      </c>
      <c r="AK6883" s="26">
        <f t="shared" ref="AK6883:AK6946" si="372">MONTH(AN6883)</f>
        <v>1</v>
      </c>
      <c r="AL6883" s="26">
        <f t="shared" ref="AL6883:AL6946" si="373">DAY(AN6883)</f>
        <v>0</v>
      </c>
      <c r="AM6883" s="94" t="str">
        <f t="shared" ref="AM6883:AM6946" si="374">AK6883&amp;"/"&amp;AL6883&amp;" "&amp;AR6883</f>
        <v xml:space="preserve">1/0 </v>
      </c>
    </row>
    <row r="6884" spans="36:39" ht="14.4">
      <c r="AJ6884" s="26" t="e">
        <f>VLOOKUP(AQ6884,'user list'!A:B,2,0)</f>
        <v>#N/A</v>
      </c>
      <c r="AK6884" s="26">
        <f t="shared" si="372"/>
        <v>1</v>
      </c>
      <c r="AL6884" s="26">
        <f t="shared" si="373"/>
        <v>0</v>
      </c>
      <c r="AM6884" s="94" t="str">
        <f t="shared" si="374"/>
        <v xml:space="preserve">1/0 </v>
      </c>
    </row>
    <row r="6885" spans="36:39" ht="14.4">
      <c r="AJ6885" s="26" t="e">
        <f>VLOOKUP(AQ6885,'user list'!A:B,2,0)</f>
        <v>#N/A</v>
      </c>
      <c r="AK6885" s="26">
        <f t="shared" si="372"/>
        <v>1</v>
      </c>
      <c r="AL6885" s="26">
        <f t="shared" si="373"/>
        <v>0</v>
      </c>
      <c r="AM6885" s="94" t="str">
        <f t="shared" si="374"/>
        <v xml:space="preserve">1/0 </v>
      </c>
    </row>
    <row r="6886" spans="36:39" ht="14.4">
      <c r="AJ6886" s="26" t="e">
        <f>VLOOKUP(AQ6886,'user list'!A:B,2,0)</f>
        <v>#N/A</v>
      </c>
      <c r="AK6886" s="26">
        <f t="shared" si="372"/>
        <v>1</v>
      </c>
      <c r="AL6886" s="26">
        <f t="shared" si="373"/>
        <v>0</v>
      </c>
      <c r="AM6886" s="94" t="str">
        <f t="shared" si="374"/>
        <v xml:space="preserve">1/0 </v>
      </c>
    </row>
    <row r="6887" spans="36:39" ht="14.4">
      <c r="AJ6887" s="26" t="e">
        <f>VLOOKUP(AQ6887,'user list'!A:B,2,0)</f>
        <v>#N/A</v>
      </c>
      <c r="AK6887" s="26">
        <f t="shared" si="372"/>
        <v>1</v>
      </c>
      <c r="AL6887" s="26">
        <f t="shared" si="373"/>
        <v>0</v>
      </c>
      <c r="AM6887" s="94" t="str">
        <f t="shared" si="374"/>
        <v xml:space="preserve">1/0 </v>
      </c>
    </row>
    <row r="6888" spans="36:39" ht="14.4">
      <c r="AJ6888" s="26" t="e">
        <f>VLOOKUP(AQ6888,'user list'!A:B,2,0)</f>
        <v>#N/A</v>
      </c>
      <c r="AK6888" s="26">
        <f t="shared" si="372"/>
        <v>1</v>
      </c>
      <c r="AL6888" s="26">
        <f t="shared" si="373"/>
        <v>0</v>
      </c>
      <c r="AM6888" s="94" t="str">
        <f t="shared" si="374"/>
        <v xml:space="preserve">1/0 </v>
      </c>
    </row>
    <row r="6889" spans="36:39" ht="14.4">
      <c r="AJ6889" s="26" t="e">
        <f>VLOOKUP(AQ6889,'user list'!A:B,2,0)</f>
        <v>#N/A</v>
      </c>
      <c r="AK6889" s="26">
        <f t="shared" si="372"/>
        <v>1</v>
      </c>
      <c r="AL6889" s="26">
        <f t="shared" si="373"/>
        <v>0</v>
      </c>
      <c r="AM6889" s="94" t="str">
        <f t="shared" si="374"/>
        <v xml:space="preserve">1/0 </v>
      </c>
    </row>
    <row r="6890" spans="36:39" ht="14.4">
      <c r="AJ6890" s="26" t="e">
        <f>VLOOKUP(AQ6890,'user list'!A:B,2,0)</f>
        <v>#N/A</v>
      </c>
      <c r="AK6890" s="26">
        <f t="shared" si="372"/>
        <v>1</v>
      </c>
      <c r="AL6890" s="26">
        <f t="shared" si="373"/>
        <v>0</v>
      </c>
      <c r="AM6890" s="94" t="str">
        <f t="shared" si="374"/>
        <v xml:space="preserve">1/0 </v>
      </c>
    </row>
    <row r="6891" spans="36:39" ht="14.4">
      <c r="AJ6891" s="26" t="e">
        <f>VLOOKUP(AQ6891,'user list'!A:B,2,0)</f>
        <v>#N/A</v>
      </c>
      <c r="AK6891" s="26">
        <f t="shared" si="372"/>
        <v>1</v>
      </c>
      <c r="AL6891" s="26">
        <f t="shared" si="373"/>
        <v>0</v>
      </c>
      <c r="AM6891" s="94" t="str">
        <f t="shared" si="374"/>
        <v xml:space="preserve">1/0 </v>
      </c>
    </row>
    <row r="6892" spans="36:39" ht="14.4">
      <c r="AJ6892" s="26" t="e">
        <f>VLOOKUP(AQ6892,'user list'!A:B,2,0)</f>
        <v>#N/A</v>
      </c>
      <c r="AK6892" s="26">
        <f t="shared" si="372"/>
        <v>1</v>
      </c>
      <c r="AL6892" s="26">
        <f t="shared" si="373"/>
        <v>0</v>
      </c>
      <c r="AM6892" s="94" t="str">
        <f t="shared" si="374"/>
        <v xml:space="preserve">1/0 </v>
      </c>
    </row>
    <row r="6893" spans="36:39" ht="14.4">
      <c r="AJ6893" s="26" t="e">
        <f>VLOOKUP(AQ6893,'user list'!A:B,2,0)</f>
        <v>#N/A</v>
      </c>
      <c r="AK6893" s="26">
        <f t="shared" si="372"/>
        <v>1</v>
      </c>
      <c r="AL6893" s="26">
        <f t="shared" si="373"/>
        <v>0</v>
      </c>
      <c r="AM6893" s="94" t="str">
        <f t="shared" si="374"/>
        <v xml:space="preserve">1/0 </v>
      </c>
    </row>
    <row r="6894" spans="36:39" ht="14.4">
      <c r="AJ6894" s="26" t="e">
        <f>VLOOKUP(AQ6894,'user list'!A:B,2,0)</f>
        <v>#N/A</v>
      </c>
      <c r="AK6894" s="26">
        <f t="shared" si="372"/>
        <v>1</v>
      </c>
      <c r="AL6894" s="26">
        <f t="shared" si="373"/>
        <v>0</v>
      </c>
      <c r="AM6894" s="94" t="str">
        <f t="shared" si="374"/>
        <v xml:space="preserve">1/0 </v>
      </c>
    </row>
    <row r="6895" spans="36:39" ht="14.4">
      <c r="AJ6895" s="26" t="e">
        <f>VLOOKUP(AQ6895,'user list'!A:B,2,0)</f>
        <v>#N/A</v>
      </c>
      <c r="AK6895" s="26">
        <f t="shared" si="372"/>
        <v>1</v>
      </c>
      <c r="AL6895" s="26">
        <f t="shared" si="373"/>
        <v>0</v>
      </c>
      <c r="AM6895" s="94" t="str">
        <f t="shared" si="374"/>
        <v xml:space="preserve">1/0 </v>
      </c>
    </row>
    <row r="6896" spans="36:39" ht="14.4">
      <c r="AJ6896" s="26" t="e">
        <f>VLOOKUP(AQ6896,'user list'!A:B,2,0)</f>
        <v>#N/A</v>
      </c>
      <c r="AK6896" s="26">
        <f t="shared" si="372"/>
        <v>1</v>
      </c>
      <c r="AL6896" s="26">
        <f t="shared" si="373"/>
        <v>0</v>
      </c>
      <c r="AM6896" s="94" t="str">
        <f t="shared" si="374"/>
        <v xml:space="preserve">1/0 </v>
      </c>
    </row>
    <row r="6897" spans="36:39" ht="14.4">
      <c r="AJ6897" s="26" t="e">
        <f>VLOOKUP(AQ6897,'user list'!A:B,2,0)</f>
        <v>#N/A</v>
      </c>
      <c r="AK6897" s="26">
        <f t="shared" si="372"/>
        <v>1</v>
      </c>
      <c r="AL6897" s="26">
        <f t="shared" si="373"/>
        <v>0</v>
      </c>
      <c r="AM6897" s="94" t="str">
        <f t="shared" si="374"/>
        <v xml:space="preserve">1/0 </v>
      </c>
    </row>
    <row r="6898" spans="36:39" ht="14.4">
      <c r="AJ6898" s="26" t="e">
        <f>VLOOKUP(AQ6898,'user list'!A:B,2,0)</f>
        <v>#N/A</v>
      </c>
      <c r="AK6898" s="26">
        <f t="shared" si="372"/>
        <v>1</v>
      </c>
      <c r="AL6898" s="26">
        <f t="shared" si="373"/>
        <v>0</v>
      </c>
      <c r="AM6898" s="94" t="str">
        <f t="shared" si="374"/>
        <v xml:space="preserve">1/0 </v>
      </c>
    </row>
    <row r="6899" spans="36:39" ht="14.4">
      <c r="AJ6899" s="26" t="e">
        <f>VLOOKUP(AQ6899,'user list'!A:B,2,0)</f>
        <v>#N/A</v>
      </c>
      <c r="AK6899" s="26">
        <f t="shared" si="372"/>
        <v>1</v>
      </c>
      <c r="AL6899" s="26">
        <f t="shared" si="373"/>
        <v>0</v>
      </c>
      <c r="AM6899" s="94" t="str">
        <f t="shared" si="374"/>
        <v xml:space="preserve">1/0 </v>
      </c>
    </row>
    <row r="6900" spans="36:39" ht="14.4">
      <c r="AJ6900" s="26" t="e">
        <f>VLOOKUP(AQ6900,'user list'!A:B,2,0)</f>
        <v>#N/A</v>
      </c>
      <c r="AK6900" s="26">
        <f t="shared" si="372"/>
        <v>1</v>
      </c>
      <c r="AL6900" s="26">
        <f t="shared" si="373"/>
        <v>0</v>
      </c>
      <c r="AM6900" s="94" t="str">
        <f t="shared" si="374"/>
        <v xml:space="preserve">1/0 </v>
      </c>
    </row>
    <row r="6901" spans="36:39" ht="14.4">
      <c r="AJ6901" s="26" t="e">
        <f>VLOOKUP(AQ6901,'user list'!A:B,2,0)</f>
        <v>#N/A</v>
      </c>
      <c r="AK6901" s="26">
        <f t="shared" si="372"/>
        <v>1</v>
      </c>
      <c r="AL6901" s="26">
        <f t="shared" si="373"/>
        <v>0</v>
      </c>
      <c r="AM6901" s="94" t="str">
        <f t="shared" si="374"/>
        <v xml:space="preserve">1/0 </v>
      </c>
    </row>
    <row r="6902" spans="36:39" ht="14.4">
      <c r="AJ6902" s="26" t="e">
        <f>VLOOKUP(AQ6902,'user list'!A:B,2,0)</f>
        <v>#N/A</v>
      </c>
      <c r="AK6902" s="26">
        <f t="shared" si="372"/>
        <v>1</v>
      </c>
      <c r="AL6902" s="26">
        <f t="shared" si="373"/>
        <v>0</v>
      </c>
      <c r="AM6902" s="94" t="str">
        <f t="shared" si="374"/>
        <v xml:space="preserve">1/0 </v>
      </c>
    </row>
    <row r="6903" spans="36:39" ht="14.4">
      <c r="AJ6903" s="26" t="e">
        <f>VLOOKUP(AQ6903,'user list'!A:B,2,0)</f>
        <v>#N/A</v>
      </c>
      <c r="AK6903" s="26">
        <f t="shared" si="372"/>
        <v>1</v>
      </c>
      <c r="AL6903" s="26">
        <f t="shared" si="373"/>
        <v>0</v>
      </c>
      <c r="AM6903" s="94" t="str">
        <f t="shared" si="374"/>
        <v xml:space="preserve">1/0 </v>
      </c>
    </row>
    <row r="6904" spans="36:39" ht="14.4">
      <c r="AJ6904" s="26" t="e">
        <f>VLOOKUP(AQ6904,'user list'!A:B,2,0)</f>
        <v>#N/A</v>
      </c>
      <c r="AK6904" s="26">
        <f t="shared" si="372"/>
        <v>1</v>
      </c>
      <c r="AL6904" s="26">
        <f t="shared" si="373"/>
        <v>0</v>
      </c>
      <c r="AM6904" s="94" t="str">
        <f t="shared" si="374"/>
        <v xml:space="preserve">1/0 </v>
      </c>
    </row>
    <row r="6905" spans="36:39" ht="14.4">
      <c r="AJ6905" s="26" t="e">
        <f>VLOOKUP(AQ6905,'user list'!A:B,2,0)</f>
        <v>#N/A</v>
      </c>
      <c r="AK6905" s="26">
        <f t="shared" si="372"/>
        <v>1</v>
      </c>
      <c r="AL6905" s="26">
        <f t="shared" si="373"/>
        <v>0</v>
      </c>
      <c r="AM6905" s="94" t="str">
        <f t="shared" si="374"/>
        <v xml:space="preserve">1/0 </v>
      </c>
    </row>
    <row r="6906" spans="36:39" ht="14.4">
      <c r="AJ6906" s="26" t="e">
        <f>VLOOKUP(AQ6906,'user list'!A:B,2,0)</f>
        <v>#N/A</v>
      </c>
      <c r="AK6906" s="26">
        <f t="shared" si="372"/>
        <v>1</v>
      </c>
      <c r="AL6906" s="26">
        <f t="shared" si="373"/>
        <v>0</v>
      </c>
      <c r="AM6906" s="94" t="str">
        <f t="shared" si="374"/>
        <v xml:space="preserve">1/0 </v>
      </c>
    </row>
    <row r="6907" spans="36:39" ht="14.4">
      <c r="AJ6907" s="26" t="e">
        <f>VLOOKUP(AQ6907,'user list'!A:B,2,0)</f>
        <v>#N/A</v>
      </c>
      <c r="AK6907" s="26">
        <f t="shared" si="372"/>
        <v>1</v>
      </c>
      <c r="AL6907" s="26">
        <f t="shared" si="373"/>
        <v>0</v>
      </c>
      <c r="AM6907" s="94" t="str">
        <f t="shared" si="374"/>
        <v xml:space="preserve">1/0 </v>
      </c>
    </row>
    <row r="6908" spans="36:39" ht="14.4">
      <c r="AJ6908" s="26" t="e">
        <f>VLOOKUP(AQ6908,'user list'!A:B,2,0)</f>
        <v>#N/A</v>
      </c>
      <c r="AK6908" s="26">
        <f t="shared" si="372"/>
        <v>1</v>
      </c>
      <c r="AL6908" s="26">
        <f t="shared" si="373"/>
        <v>0</v>
      </c>
      <c r="AM6908" s="94" t="str">
        <f t="shared" si="374"/>
        <v xml:space="preserve">1/0 </v>
      </c>
    </row>
    <row r="6909" spans="36:39" ht="14.4">
      <c r="AJ6909" s="26" t="e">
        <f>VLOOKUP(AQ6909,'user list'!A:B,2,0)</f>
        <v>#N/A</v>
      </c>
      <c r="AK6909" s="26">
        <f t="shared" si="372"/>
        <v>1</v>
      </c>
      <c r="AL6909" s="26">
        <f t="shared" si="373"/>
        <v>0</v>
      </c>
      <c r="AM6909" s="94" t="str">
        <f t="shared" si="374"/>
        <v xml:space="preserve">1/0 </v>
      </c>
    </row>
    <row r="6910" spans="36:39" ht="14.4">
      <c r="AJ6910" s="26" t="e">
        <f>VLOOKUP(AQ6910,'user list'!A:B,2,0)</f>
        <v>#N/A</v>
      </c>
      <c r="AK6910" s="26">
        <f t="shared" si="372"/>
        <v>1</v>
      </c>
      <c r="AL6910" s="26">
        <f t="shared" si="373"/>
        <v>0</v>
      </c>
      <c r="AM6910" s="94" t="str">
        <f t="shared" si="374"/>
        <v xml:space="preserve">1/0 </v>
      </c>
    </row>
    <row r="6911" spans="36:39" ht="14.4">
      <c r="AJ6911" s="26" t="e">
        <f>VLOOKUP(AQ6911,'user list'!A:B,2,0)</f>
        <v>#N/A</v>
      </c>
      <c r="AK6911" s="26">
        <f t="shared" si="372"/>
        <v>1</v>
      </c>
      <c r="AL6911" s="26">
        <f t="shared" si="373"/>
        <v>0</v>
      </c>
      <c r="AM6911" s="94" t="str">
        <f t="shared" si="374"/>
        <v xml:space="preserve">1/0 </v>
      </c>
    </row>
    <row r="6912" spans="36:39" ht="14.4">
      <c r="AJ6912" s="26" t="e">
        <f>VLOOKUP(AQ6912,'user list'!A:B,2,0)</f>
        <v>#N/A</v>
      </c>
      <c r="AK6912" s="26">
        <f t="shared" si="372"/>
        <v>1</v>
      </c>
      <c r="AL6912" s="26">
        <f t="shared" si="373"/>
        <v>0</v>
      </c>
      <c r="AM6912" s="94" t="str">
        <f t="shared" si="374"/>
        <v xml:space="preserve">1/0 </v>
      </c>
    </row>
    <row r="6913" spans="36:39" ht="14.4">
      <c r="AJ6913" s="26" t="e">
        <f>VLOOKUP(AQ6913,'user list'!A:B,2,0)</f>
        <v>#N/A</v>
      </c>
      <c r="AK6913" s="26">
        <f t="shared" si="372"/>
        <v>1</v>
      </c>
      <c r="AL6913" s="26">
        <f t="shared" si="373"/>
        <v>0</v>
      </c>
      <c r="AM6913" s="94" t="str">
        <f t="shared" si="374"/>
        <v xml:space="preserve">1/0 </v>
      </c>
    </row>
    <row r="6914" spans="36:39" ht="14.4">
      <c r="AJ6914" s="26" t="e">
        <f>VLOOKUP(AQ6914,'user list'!A:B,2,0)</f>
        <v>#N/A</v>
      </c>
      <c r="AK6914" s="26">
        <f t="shared" si="372"/>
        <v>1</v>
      </c>
      <c r="AL6914" s="26">
        <f t="shared" si="373"/>
        <v>0</v>
      </c>
      <c r="AM6914" s="94" t="str">
        <f t="shared" si="374"/>
        <v xml:space="preserve">1/0 </v>
      </c>
    </row>
    <row r="6915" spans="36:39" ht="14.4">
      <c r="AJ6915" s="26" t="e">
        <f>VLOOKUP(AQ6915,'user list'!A:B,2,0)</f>
        <v>#N/A</v>
      </c>
      <c r="AK6915" s="26">
        <f t="shared" si="372"/>
        <v>1</v>
      </c>
      <c r="AL6915" s="26">
        <f t="shared" si="373"/>
        <v>0</v>
      </c>
      <c r="AM6915" s="94" t="str">
        <f t="shared" si="374"/>
        <v xml:space="preserve">1/0 </v>
      </c>
    </row>
    <row r="6916" spans="36:39" ht="14.4">
      <c r="AJ6916" s="26" t="e">
        <f>VLOOKUP(AQ6916,'user list'!A:B,2,0)</f>
        <v>#N/A</v>
      </c>
      <c r="AK6916" s="26">
        <f t="shared" si="372"/>
        <v>1</v>
      </c>
      <c r="AL6916" s="26">
        <f t="shared" si="373"/>
        <v>0</v>
      </c>
      <c r="AM6916" s="94" t="str">
        <f t="shared" si="374"/>
        <v xml:space="preserve">1/0 </v>
      </c>
    </row>
    <row r="6917" spans="36:39" ht="14.4">
      <c r="AJ6917" s="26" t="e">
        <f>VLOOKUP(AQ6917,'user list'!A:B,2,0)</f>
        <v>#N/A</v>
      </c>
      <c r="AK6917" s="26">
        <f t="shared" si="372"/>
        <v>1</v>
      </c>
      <c r="AL6917" s="26">
        <f t="shared" si="373"/>
        <v>0</v>
      </c>
      <c r="AM6917" s="94" t="str">
        <f t="shared" si="374"/>
        <v xml:space="preserve">1/0 </v>
      </c>
    </row>
    <row r="6918" spans="36:39" ht="14.4">
      <c r="AJ6918" s="26" t="e">
        <f>VLOOKUP(AQ6918,'user list'!A:B,2,0)</f>
        <v>#N/A</v>
      </c>
      <c r="AK6918" s="26">
        <f t="shared" si="372"/>
        <v>1</v>
      </c>
      <c r="AL6918" s="26">
        <f t="shared" si="373"/>
        <v>0</v>
      </c>
      <c r="AM6918" s="94" t="str">
        <f t="shared" si="374"/>
        <v xml:space="preserve">1/0 </v>
      </c>
    </row>
    <row r="6919" spans="36:39" ht="14.4">
      <c r="AJ6919" s="26" t="e">
        <f>VLOOKUP(AQ6919,'user list'!A:B,2,0)</f>
        <v>#N/A</v>
      </c>
      <c r="AK6919" s="26">
        <f t="shared" si="372"/>
        <v>1</v>
      </c>
      <c r="AL6919" s="26">
        <f t="shared" si="373"/>
        <v>0</v>
      </c>
      <c r="AM6919" s="94" t="str">
        <f t="shared" si="374"/>
        <v xml:space="preserve">1/0 </v>
      </c>
    </row>
    <row r="6920" spans="36:39" ht="14.4">
      <c r="AJ6920" s="26" t="e">
        <f>VLOOKUP(AQ6920,'user list'!A:B,2,0)</f>
        <v>#N/A</v>
      </c>
      <c r="AK6920" s="26">
        <f t="shared" si="372"/>
        <v>1</v>
      </c>
      <c r="AL6920" s="26">
        <f t="shared" si="373"/>
        <v>0</v>
      </c>
      <c r="AM6920" s="94" t="str">
        <f t="shared" si="374"/>
        <v xml:space="preserve">1/0 </v>
      </c>
    </row>
    <row r="6921" spans="36:39" ht="14.4">
      <c r="AJ6921" s="26" t="e">
        <f>VLOOKUP(AQ6921,'user list'!A:B,2,0)</f>
        <v>#N/A</v>
      </c>
      <c r="AK6921" s="26">
        <f t="shared" si="372"/>
        <v>1</v>
      </c>
      <c r="AL6921" s="26">
        <f t="shared" si="373"/>
        <v>0</v>
      </c>
      <c r="AM6921" s="94" t="str">
        <f t="shared" si="374"/>
        <v xml:space="preserve">1/0 </v>
      </c>
    </row>
    <row r="6922" spans="36:39" ht="14.4">
      <c r="AJ6922" s="26" t="e">
        <f>VLOOKUP(AQ6922,'user list'!A:B,2,0)</f>
        <v>#N/A</v>
      </c>
      <c r="AK6922" s="26">
        <f t="shared" si="372"/>
        <v>1</v>
      </c>
      <c r="AL6922" s="26">
        <f t="shared" si="373"/>
        <v>0</v>
      </c>
      <c r="AM6922" s="94" t="str">
        <f t="shared" si="374"/>
        <v xml:space="preserve">1/0 </v>
      </c>
    </row>
    <row r="6923" spans="36:39" ht="14.4">
      <c r="AJ6923" s="26" t="e">
        <f>VLOOKUP(AQ6923,'user list'!A:B,2,0)</f>
        <v>#N/A</v>
      </c>
      <c r="AK6923" s="26">
        <f t="shared" si="372"/>
        <v>1</v>
      </c>
      <c r="AL6923" s="26">
        <f t="shared" si="373"/>
        <v>0</v>
      </c>
      <c r="AM6923" s="94" t="str">
        <f t="shared" si="374"/>
        <v xml:space="preserve">1/0 </v>
      </c>
    </row>
    <row r="6924" spans="36:39" ht="14.4">
      <c r="AJ6924" s="26" t="e">
        <f>VLOOKUP(AQ6924,'user list'!A:B,2,0)</f>
        <v>#N/A</v>
      </c>
      <c r="AK6924" s="26">
        <f t="shared" si="372"/>
        <v>1</v>
      </c>
      <c r="AL6924" s="26">
        <f t="shared" si="373"/>
        <v>0</v>
      </c>
      <c r="AM6924" s="94" t="str">
        <f t="shared" si="374"/>
        <v xml:space="preserve">1/0 </v>
      </c>
    </row>
    <row r="6925" spans="36:39" ht="14.4">
      <c r="AJ6925" s="26" t="e">
        <f>VLOOKUP(AQ6925,'user list'!A:B,2,0)</f>
        <v>#N/A</v>
      </c>
      <c r="AK6925" s="26">
        <f t="shared" si="372"/>
        <v>1</v>
      </c>
      <c r="AL6925" s="26">
        <f t="shared" si="373"/>
        <v>0</v>
      </c>
      <c r="AM6925" s="94" t="str">
        <f t="shared" si="374"/>
        <v xml:space="preserve">1/0 </v>
      </c>
    </row>
    <row r="6926" spans="36:39" ht="14.4">
      <c r="AJ6926" s="26" t="e">
        <f>VLOOKUP(AQ6926,'user list'!A:B,2,0)</f>
        <v>#N/A</v>
      </c>
      <c r="AK6926" s="26">
        <f t="shared" si="372"/>
        <v>1</v>
      </c>
      <c r="AL6926" s="26">
        <f t="shared" si="373"/>
        <v>0</v>
      </c>
      <c r="AM6926" s="94" t="str">
        <f t="shared" si="374"/>
        <v xml:space="preserve">1/0 </v>
      </c>
    </row>
    <row r="6927" spans="36:39" ht="14.4">
      <c r="AJ6927" s="26" t="e">
        <f>VLOOKUP(AQ6927,'user list'!A:B,2,0)</f>
        <v>#N/A</v>
      </c>
      <c r="AK6927" s="26">
        <f t="shared" si="372"/>
        <v>1</v>
      </c>
      <c r="AL6927" s="26">
        <f t="shared" si="373"/>
        <v>0</v>
      </c>
      <c r="AM6927" s="94" t="str">
        <f t="shared" si="374"/>
        <v xml:space="preserve">1/0 </v>
      </c>
    </row>
    <row r="6928" spans="36:39" ht="14.4">
      <c r="AJ6928" s="26" t="e">
        <f>VLOOKUP(AQ6928,'user list'!A:B,2,0)</f>
        <v>#N/A</v>
      </c>
      <c r="AK6928" s="26">
        <f t="shared" si="372"/>
        <v>1</v>
      </c>
      <c r="AL6928" s="26">
        <f t="shared" si="373"/>
        <v>0</v>
      </c>
      <c r="AM6928" s="94" t="str">
        <f t="shared" si="374"/>
        <v xml:space="preserve">1/0 </v>
      </c>
    </row>
    <row r="6929" spans="36:39" ht="14.4">
      <c r="AJ6929" s="26" t="e">
        <f>VLOOKUP(AQ6929,'user list'!A:B,2,0)</f>
        <v>#N/A</v>
      </c>
      <c r="AK6929" s="26">
        <f t="shared" si="372"/>
        <v>1</v>
      </c>
      <c r="AL6929" s="26">
        <f t="shared" si="373"/>
        <v>0</v>
      </c>
      <c r="AM6929" s="94" t="str">
        <f t="shared" si="374"/>
        <v xml:space="preserve">1/0 </v>
      </c>
    </row>
    <row r="6930" spans="36:39" ht="14.4">
      <c r="AJ6930" s="26" t="e">
        <f>VLOOKUP(AQ6930,'user list'!A:B,2,0)</f>
        <v>#N/A</v>
      </c>
      <c r="AK6930" s="26">
        <f t="shared" si="372"/>
        <v>1</v>
      </c>
      <c r="AL6930" s="26">
        <f t="shared" si="373"/>
        <v>0</v>
      </c>
      <c r="AM6930" s="94" t="str">
        <f t="shared" si="374"/>
        <v xml:space="preserve">1/0 </v>
      </c>
    </row>
    <row r="6931" spans="36:39" ht="14.4">
      <c r="AJ6931" s="26" t="e">
        <f>VLOOKUP(AQ6931,'user list'!A:B,2,0)</f>
        <v>#N/A</v>
      </c>
      <c r="AK6931" s="26">
        <f t="shared" si="372"/>
        <v>1</v>
      </c>
      <c r="AL6931" s="26">
        <f t="shared" si="373"/>
        <v>0</v>
      </c>
      <c r="AM6931" s="94" t="str">
        <f t="shared" si="374"/>
        <v xml:space="preserve">1/0 </v>
      </c>
    </row>
    <row r="6932" spans="36:39" ht="14.4">
      <c r="AJ6932" s="26" t="e">
        <f>VLOOKUP(AQ6932,'user list'!A:B,2,0)</f>
        <v>#N/A</v>
      </c>
      <c r="AK6932" s="26">
        <f t="shared" si="372"/>
        <v>1</v>
      </c>
      <c r="AL6932" s="26">
        <f t="shared" si="373"/>
        <v>0</v>
      </c>
      <c r="AM6932" s="94" t="str">
        <f t="shared" si="374"/>
        <v xml:space="preserve">1/0 </v>
      </c>
    </row>
    <row r="6933" spans="36:39" ht="14.4">
      <c r="AJ6933" s="26" t="e">
        <f>VLOOKUP(AQ6933,'user list'!A:B,2,0)</f>
        <v>#N/A</v>
      </c>
      <c r="AK6933" s="26">
        <f t="shared" si="372"/>
        <v>1</v>
      </c>
      <c r="AL6933" s="26">
        <f t="shared" si="373"/>
        <v>0</v>
      </c>
      <c r="AM6933" s="94" t="str">
        <f t="shared" si="374"/>
        <v xml:space="preserve">1/0 </v>
      </c>
    </row>
    <row r="6934" spans="36:39" ht="14.4">
      <c r="AJ6934" s="26" t="e">
        <f>VLOOKUP(AQ6934,'user list'!A:B,2,0)</f>
        <v>#N/A</v>
      </c>
      <c r="AK6934" s="26">
        <f t="shared" si="372"/>
        <v>1</v>
      </c>
      <c r="AL6934" s="26">
        <f t="shared" si="373"/>
        <v>0</v>
      </c>
      <c r="AM6934" s="94" t="str">
        <f t="shared" si="374"/>
        <v xml:space="preserve">1/0 </v>
      </c>
    </row>
    <row r="6935" spans="36:39" ht="14.4">
      <c r="AJ6935" s="26" t="e">
        <f>VLOOKUP(AQ6935,'user list'!A:B,2,0)</f>
        <v>#N/A</v>
      </c>
      <c r="AK6935" s="26">
        <f t="shared" si="372"/>
        <v>1</v>
      </c>
      <c r="AL6935" s="26">
        <f t="shared" si="373"/>
        <v>0</v>
      </c>
      <c r="AM6935" s="94" t="str">
        <f t="shared" si="374"/>
        <v xml:space="preserve">1/0 </v>
      </c>
    </row>
    <row r="6936" spans="36:39" ht="14.4">
      <c r="AJ6936" s="26" t="e">
        <f>VLOOKUP(AQ6936,'user list'!A:B,2,0)</f>
        <v>#N/A</v>
      </c>
      <c r="AK6936" s="26">
        <f t="shared" si="372"/>
        <v>1</v>
      </c>
      <c r="AL6936" s="26">
        <f t="shared" si="373"/>
        <v>0</v>
      </c>
      <c r="AM6936" s="94" t="str">
        <f t="shared" si="374"/>
        <v xml:space="preserve">1/0 </v>
      </c>
    </row>
    <row r="6937" spans="36:39" ht="14.4">
      <c r="AJ6937" s="26" t="e">
        <f>VLOOKUP(AQ6937,'user list'!A:B,2,0)</f>
        <v>#N/A</v>
      </c>
      <c r="AK6937" s="26">
        <f t="shared" si="372"/>
        <v>1</v>
      </c>
      <c r="AL6937" s="26">
        <f t="shared" si="373"/>
        <v>0</v>
      </c>
      <c r="AM6937" s="94" t="str">
        <f t="shared" si="374"/>
        <v xml:space="preserve">1/0 </v>
      </c>
    </row>
    <row r="6938" spans="36:39" ht="14.4">
      <c r="AJ6938" s="26" t="e">
        <f>VLOOKUP(AQ6938,'user list'!A:B,2,0)</f>
        <v>#N/A</v>
      </c>
      <c r="AK6938" s="26">
        <f t="shared" si="372"/>
        <v>1</v>
      </c>
      <c r="AL6938" s="26">
        <f t="shared" si="373"/>
        <v>0</v>
      </c>
      <c r="AM6938" s="94" t="str">
        <f t="shared" si="374"/>
        <v xml:space="preserve">1/0 </v>
      </c>
    </row>
    <row r="6939" spans="36:39" ht="14.4">
      <c r="AJ6939" s="26" t="e">
        <f>VLOOKUP(AQ6939,'user list'!A:B,2,0)</f>
        <v>#N/A</v>
      </c>
      <c r="AK6939" s="26">
        <f t="shared" si="372"/>
        <v>1</v>
      </c>
      <c r="AL6939" s="26">
        <f t="shared" si="373"/>
        <v>0</v>
      </c>
      <c r="AM6939" s="94" t="str">
        <f t="shared" si="374"/>
        <v xml:space="preserve">1/0 </v>
      </c>
    </row>
    <row r="6940" spans="36:39" ht="14.4">
      <c r="AJ6940" s="26" t="e">
        <f>VLOOKUP(AQ6940,'user list'!A:B,2,0)</f>
        <v>#N/A</v>
      </c>
      <c r="AK6940" s="26">
        <f t="shared" si="372"/>
        <v>1</v>
      </c>
      <c r="AL6940" s="26">
        <f t="shared" si="373"/>
        <v>0</v>
      </c>
      <c r="AM6940" s="94" t="str">
        <f t="shared" si="374"/>
        <v xml:space="preserve">1/0 </v>
      </c>
    </row>
    <row r="6941" spans="36:39" ht="14.4">
      <c r="AJ6941" s="26" t="e">
        <f>VLOOKUP(AQ6941,'user list'!A:B,2,0)</f>
        <v>#N/A</v>
      </c>
      <c r="AK6941" s="26">
        <f t="shared" si="372"/>
        <v>1</v>
      </c>
      <c r="AL6941" s="26">
        <f t="shared" si="373"/>
        <v>0</v>
      </c>
      <c r="AM6941" s="94" t="str">
        <f t="shared" si="374"/>
        <v xml:space="preserve">1/0 </v>
      </c>
    </row>
    <row r="6942" spans="36:39" ht="14.4">
      <c r="AJ6942" s="26" t="e">
        <f>VLOOKUP(AQ6942,'user list'!A:B,2,0)</f>
        <v>#N/A</v>
      </c>
      <c r="AK6942" s="26">
        <f t="shared" si="372"/>
        <v>1</v>
      </c>
      <c r="AL6942" s="26">
        <f t="shared" si="373"/>
        <v>0</v>
      </c>
      <c r="AM6942" s="94" t="str">
        <f t="shared" si="374"/>
        <v xml:space="preserve">1/0 </v>
      </c>
    </row>
    <row r="6943" spans="36:39" ht="14.4">
      <c r="AJ6943" s="26" t="e">
        <f>VLOOKUP(AQ6943,'user list'!A:B,2,0)</f>
        <v>#N/A</v>
      </c>
      <c r="AK6943" s="26">
        <f t="shared" si="372"/>
        <v>1</v>
      </c>
      <c r="AL6943" s="26">
        <f t="shared" si="373"/>
        <v>0</v>
      </c>
      <c r="AM6943" s="94" t="str">
        <f t="shared" si="374"/>
        <v xml:space="preserve">1/0 </v>
      </c>
    </row>
    <row r="6944" spans="36:39" ht="14.4">
      <c r="AJ6944" s="26" t="e">
        <f>VLOOKUP(AQ6944,'user list'!A:B,2,0)</f>
        <v>#N/A</v>
      </c>
      <c r="AK6944" s="26">
        <f t="shared" si="372"/>
        <v>1</v>
      </c>
      <c r="AL6944" s="26">
        <f t="shared" si="373"/>
        <v>0</v>
      </c>
      <c r="AM6944" s="94" t="str">
        <f t="shared" si="374"/>
        <v xml:space="preserve">1/0 </v>
      </c>
    </row>
    <row r="6945" spans="36:39" ht="14.4">
      <c r="AJ6945" s="26" t="e">
        <f>VLOOKUP(AQ6945,'user list'!A:B,2,0)</f>
        <v>#N/A</v>
      </c>
      <c r="AK6945" s="26">
        <f t="shared" si="372"/>
        <v>1</v>
      </c>
      <c r="AL6945" s="26">
        <f t="shared" si="373"/>
        <v>0</v>
      </c>
      <c r="AM6945" s="94" t="str">
        <f t="shared" si="374"/>
        <v xml:space="preserve">1/0 </v>
      </c>
    </row>
    <row r="6946" spans="36:39" ht="14.4">
      <c r="AJ6946" s="26" t="e">
        <f>VLOOKUP(AQ6946,'user list'!A:B,2,0)</f>
        <v>#N/A</v>
      </c>
      <c r="AK6946" s="26">
        <f t="shared" si="372"/>
        <v>1</v>
      </c>
      <c r="AL6946" s="26">
        <f t="shared" si="373"/>
        <v>0</v>
      </c>
      <c r="AM6946" s="94" t="str">
        <f t="shared" si="374"/>
        <v xml:space="preserve">1/0 </v>
      </c>
    </row>
    <row r="6947" spans="36:39" ht="14.4">
      <c r="AJ6947" s="26" t="e">
        <f>VLOOKUP(AQ6947,'user list'!A:B,2,0)</f>
        <v>#N/A</v>
      </c>
      <c r="AK6947" s="26">
        <f t="shared" ref="AK6947:AK7010" si="375">MONTH(AN6947)</f>
        <v>1</v>
      </c>
      <c r="AL6947" s="26">
        <f t="shared" ref="AL6947:AL7010" si="376">DAY(AN6947)</f>
        <v>0</v>
      </c>
      <c r="AM6947" s="94" t="str">
        <f t="shared" ref="AM6947:AM7010" si="377">AK6947&amp;"/"&amp;AL6947&amp;" "&amp;AR6947</f>
        <v xml:space="preserve">1/0 </v>
      </c>
    </row>
    <row r="6948" spans="36:39" ht="14.4">
      <c r="AJ6948" s="26" t="e">
        <f>VLOOKUP(AQ6948,'user list'!A:B,2,0)</f>
        <v>#N/A</v>
      </c>
      <c r="AK6948" s="26">
        <f t="shared" si="375"/>
        <v>1</v>
      </c>
      <c r="AL6948" s="26">
        <f t="shared" si="376"/>
        <v>0</v>
      </c>
      <c r="AM6948" s="94" t="str">
        <f t="shared" si="377"/>
        <v xml:space="preserve">1/0 </v>
      </c>
    </row>
    <row r="6949" spans="36:39" ht="14.4">
      <c r="AJ6949" s="26" t="e">
        <f>VLOOKUP(AQ6949,'user list'!A:B,2,0)</f>
        <v>#N/A</v>
      </c>
      <c r="AK6949" s="26">
        <f t="shared" si="375"/>
        <v>1</v>
      </c>
      <c r="AL6949" s="26">
        <f t="shared" si="376"/>
        <v>0</v>
      </c>
      <c r="AM6949" s="94" t="str">
        <f t="shared" si="377"/>
        <v xml:space="preserve">1/0 </v>
      </c>
    </row>
    <row r="6950" spans="36:39" ht="14.4">
      <c r="AJ6950" s="26" t="e">
        <f>VLOOKUP(AQ6950,'user list'!A:B,2,0)</f>
        <v>#N/A</v>
      </c>
      <c r="AK6950" s="26">
        <f t="shared" si="375"/>
        <v>1</v>
      </c>
      <c r="AL6950" s="26">
        <f t="shared" si="376"/>
        <v>0</v>
      </c>
      <c r="AM6950" s="94" t="str">
        <f t="shared" si="377"/>
        <v xml:space="preserve">1/0 </v>
      </c>
    </row>
    <row r="6951" spans="36:39" ht="14.4">
      <c r="AJ6951" s="26" t="e">
        <f>VLOOKUP(AQ6951,'user list'!A:B,2,0)</f>
        <v>#N/A</v>
      </c>
      <c r="AK6951" s="26">
        <f t="shared" si="375"/>
        <v>1</v>
      </c>
      <c r="AL6951" s="26">
        <f t="shared" si="376"/>
        <v>0</v>
      </c>
      <c r="AM6951" s="94" t="str">
        <f t="shared" si="377"/>
        <v xml:space="preserve">1/0 </v>
      </c>
    </row>
    <row r="6952" spans="36:39" ht="14.4">
      <c r="AJ6952" s="26" t="e">
        <f>VLOOKUP(AQ6952,'user list'!A:B,2,0)</f>
        <v>#N/A</v>
      </c>
      <c r="AK6952" s="26">
        <f t="shared" si="375"/>
        <v>1</v>
      </c>
      <c r="AL6952" s="26">
        <f t="shared" si="376"/>
        <v>0</v>
      </c>
      <c r="AM6952" s="94" t="str">
        <f t="shared" si="377"/>
        <v xml:space="preserve">1/0 </v>
      </c>
    </row>
    <row r="6953" spans="36:39" ht="14.4">
      <c r="AJ6953" s="26" t="e">
        <f>VLOOKUP(AQ6953,'user list'!A:B,2,0)</f>
        <v>#N/A</v>
      </c>
      <c r="AK6953" s="26">
        <f t="shared" si="375"/>
        <v>1</v>
      </c>
      <c r="AL6953" s="26">
        <f t="shared" si="376"/>
        <v>0</v>
      </c>
      <c r="AM6953" s="94" t="str">
        <f t="shared" si="377"/>
        <v xml:space="preserve">1/0 </v>
      </c>
    </row>
    <row r="6954" spans="36:39" ht="14.4">
      <c r="AJ6954" s="26" t="e">
        <f>VLOOKUP(AQ6954,'user list'!A:B,2,0)</f>
        <v>#N/A</v>
      </c>
      <c r="AK6954" s="26">
        <f t="shared" si="375"/>
        <v>1</v>
      </c>
      <c r="AL6954" s="26">
        <f t="shared" si="376"/>
        <v>0</v>
      </c>
      <c r="AM6954" s="94" t="str">
        <f t="shared" si="377"/>
        <v xml:space="preserve">1/0 </v>
      </c>
    </row>
    <row r="6955" spans="36:39" ht="14.4">
      <c r="AJ6955" s="26" t="e">
        <f>VLOOKUP(AQ6955,'user list'!A:B,2,0)</f>
        <v>#N/A</v>
      </c>
      <c r="AK6955" s="26">
        <f t="shared" si="375"/>
        <v>1</v>
      </c>
      <c r="AL6955" s="26">
        <f t="shared" si="376"/>
        <v>0</v>
      </c>
      <c r="AM6955" s="94" t="str">
        <f t="shared" si="377"/>
        <v xml:space="preserve">1/0 </v>
      </c>
    </row>
    <row r="6956" spans="36:39" ht="14.4">
      <c r="AJ6956" s="26" t="e">
        <f>VLOOKUP(AQ6956,'user list'!A:B,2,0)</f>
        <v>#N/A</v>
      </c>
      <c r="AK6956" s="26">
        <f t="shared" si="375"/>
        <v>1</v>
      </c>
      <c r="AL6956" s="26">
        <f t="shared" si="376"/>
        <v>0</v>
      </c>
      <c r="AM6956" s="94" t="str">
        <f t="shared" si="377"/>
        <v xml:space="preserve">1/0 </v>
      </c>
    </row>
    <row r="6957" spans="36:39" ht="14.4">
      <c r="AJ6957" s="26" t="e">
        <f>VLOOKUP(AQ6957,'user list'!A:B,2,0)</f>
        <v>#N/A</v>
      </c>
      <c r="AK6957" s="26">
        <f t="shared" si="375"/>
        <v>1</v>
      </c>
      <c r="AL6957" s="26">
        <f t="shared" si="376"/>
        <v>0</v>
      </c>
      <c r="AM6957" s="94" t="str">
        <f t="shared" si="377"/>
        <v xml:space="preserve">1/0 </v>
      </c>
    </row>
    <row r="6958" spans="36:39" ht="14.4">
      <c r="AJ6958" s="26" t="e">
        <f>VLOOKUP(AQ6958,'user list'!A:B,2,0)</f>
        <v>#N/A</v>
      </c>
      <c r="AK6958" s="26">
        <f t="shared" si="375"/>
        <v>1</v>
      </c>
      <c r="AL6958" s="26">
        <f t="shared" si="376"/>
        <v>0</v>
      </c>
      <c r="AM6958" s="94" t="str">
        <f t="shared" si="377"/>
        <v xml:space="preserve">1/0 </v>
      </c>
    </row>
    <row r="6959" spans="36:39" ht="14.4">
      <c r="AJ6959" s="26" t="e">
        <f>VLOOKUP(AQ6959,'user list'!A:B,2,0)</f>
        <v>#N/A</v>
      </c>
      <c r="AK6959" s="26">
        <f t="shared" si="375"/>
        <v>1</v>
      </c>
      <c r="AL6959" s="26">
        <f t="shared" si="376"/>
        <v>0</v>
      </c>
      <c r="AM6959" s="94" t="str">
        <f t="shared" si="377"/>
        <v xml:space="preserve">1/0 </v>
      </c>
    </row>
    <row r="6960" spans="36:39" ht="14.4">
      <c r="AJ6960" s="26" t="e">
        <f>VLOOKUP(AQ6960,'user list'!A:B,2,0)</f>
        <v>#N/A</v>
      </c>
      <c r="AK6960" s="26">
        <f t="shared" si="375"/>
        <v>1</v>
      </c>
      <c r="AL6960" s="26">
        <f t="shared" si="376"/>
        <v>0</v>
      </c>
      <c r="AM6960" s="94" t="str">
        <f t="shared" si="377"/>
        <v xml:space="preserve">1/0 </v>
      </c>
    </row>
    <row r="6961" spans="36:39" ht="14.4">
      <c r="AJ6961" s="26" t="e">
        <f>VLOOKUP(AQ6961,'user list'!A:B,2,0)</f>
        <v>#N/A</v>
      </c>
      <c r="AK6961" s="26">
        <f t="shared" si="375"/>
        <v>1</v>
      </c>
      <c r="AL6961" s="26">
        <f t="shared" si="376"/>
        <v>0</v>
      </c>
      <c r="AM6961" s="94" t="str">
        <f t="shared" si="377"/>
        <v xml:space="preserve">1/0 </v>
      </c>
    </row>
    <row r="6962" spans="36:39" ht="14.4">
      <c r="AJ6962" s="26" t="e">
        <f>VLOOKUP(AQ6962,'user list'!A:B,2,0)</f>
        <v>#N/A</v>
      </c>
      <c r="AK6962" s="26">
        <f t="shared" si="375"/>
        <v>1</v>
      </c>
      <c r="AL6962" s="26">
        <f t="shared" si="376"/>
        <v>0</v>
      </c>
      <c r="AM6962" s="94" t="str">
        <f t="shared" si="377"/>
        <v xml:space="preserve">1/0 </v>
      </c>
    </row>
    <row r="6963" spans="36:39" ht="14.4">
      <c r="AJ6963" s="26" t="e">
        <f>VLOOKUP(AQ6963,'user list'!A:B,2,0)</f>
        <v>#N/A</v>
      </c>
      <c r="AK6963" s="26">
        <f t="shared" si="375"/>
        <v>1</v>
      </c>
      <c r="AL6963" s="26">
        <f t="shared" si="376"/>
        <v>0</v>
      </c>
      <c r="AM6963" s="94" t="str">
        <f t="shared" si="377"/>
        <v xml:space="preserve">1/0 </v>
      </c>
    </row>
    <row r="6964" spans="36:39" ht="14.4">
      <c r="AJ6964" s="26" t="e">
        <f>VLOOKUP(AQ6964,'user list'!A:B,2,0)</f>
        <v>#N/A</v>
      </c>
      <c r="AK6964" s="26">
        <f t="shared" si="375"/>
        <v>1</v>
      </c>
      <c r="AL6964" s="26">
        <f t="shared" si="376"/>
        <v>0</v>
      </c>
      <c r="AM6964" s="94" t="str">
        <f t="shared" si="377"/>
        <v xml:space="preserve">1/0 </v>
      </c>
    </row>
    <row r="6965" spans="36:39" ht="14.4">
      <c r="AJ6965" s="26" t="e">
        <f>VLOOKUP(AQ6965,'user list'!A:B,2,0)</f>
        <v>#N/A</v>
      </c>
      <c r="AK6965" s="26">
        <f t="shared" si="375"/>
        <v>1</v>
      </c>
      <c r="AL6965" s="26">
        <f t="shared" si="376"/>
        <v>0</v>
      </c>
      <c r="AM6965" s="94" t="str">
        <f t="shared" si="377"/>
        <v xml:space="preserve">1/0 </v>
      </c>
    </row>
    <row r="6966" spans="36:39" ht="14.4">
      <c r="AJ6966" s="26" t="e">
        <f>VLOOKUP(AQ6966,'user list'!A:B,2,0)</f>
        <v>#N/A</v>
      </c>
      <c r="AK6966" s="26">
        <f t="shared" si="375"/>
        <v>1</v>
      </c>
      <c r="AL6966" s="26">
        <f t="shared" si="376"/>
        <v>0</v>
      </c>
      <c r="AM6966" s="94" t="str">
        <f t="shared" si="377"/>
        <v xml:space="preserve">1/0 </v>
      </c>
    </row>
    <row r="6967" spans="36:39" ht="14.4">
      <c r="AJ6967" s="26" t="e">
        <f>VLOOKUP(AQ6967,'user list'!A:B,2,0)</f>
        <v>#N/A</v>
      </c>
      <c r="AK6967" s="26">
        <f t="shared" si="375"/>
        <v>1</v>
      </c>
      <c r="AL6967" s="26">
        <f t="shared" si="376"/>
        <v>0</v>
      </c>
      <c r="AM6967" s="94" t="str">
        <f t="shared" si="377"/>
        <v xml:space="preserve">1/0 </v>
      </c>
    </row>
    <row r="6968" spans="36:39" ht="14.4">
      <c r="AJ6968" s="26" t="e">
        <f>VLOOKUP(AQ6968,'user list'!A:B,2,0)</f>
        <v>#N/A</v>
      </c>
      <c r="AK6968" s="26">
        <f t="shared" si="375"/>
        <v>1</v>
      </c>
      <c r="AL6968" s="26">
        <f t="shared" si="376"/>
        <v>0</v>
      </c>
      <c r="AM6968" s="94" t="str">
        <f t="shared" si="377"/>
        <v xml:space="preserve">1/0 </v>
      </c>
    </row>
    <row r="6969" spans="36:39" ht="14.4">
      <c r="AJ6969" s="26" t="e">
        <f>VLOOKUP(AQ6969,'user list'!A:B,2,0)</f>
        <v>#N/A</v>
      </c>
      <c r="AK6969" s="26">
        <f t="shared" si="375"/>
        <v>1</v>
      </c>
      <c r="AL6969" s="26">
        <f t="shared" si="376"/>
        <v>0</v>
      </c>
      <c r="AM6969" s="94" t="str">
        <f t="shared" si="377"/>
        <v xml:space="preserve">1/0 </v>
      </c>
    </row>
    <row r="6970" spans="36:39" ht="14.4">
      <c r="AJ6970" s="26" t="e">
        <f>VLOOKUP(AQ6970,'user list'!A:B,2,0)</f>
        <v>#N/A</v>
      </c>
      <c r="AK6970" s="26">
        <f t="shared" si="375"/>
        <v>1</v>
      </c>
      <c r="AL6970" s="26">
        <f t="shared" si="376"/>
        <v>0</v>
      </c>
      <c r="AM6970" s="94" t="str">
        <f t="shared" si="377"/>
        <v xml:space="preserve">1/0 </v>
      </c>
    </row>
    <row r="6971" spans="36:39" ht="14.4">
      <c r="AJ6971" s="26" t="e">
        <f>VLOOKUP(AQ6971,'user list'!A:B,2,0)</f>
        <v>#N/A</v>
      </c>
      <c r="AK6971" s="26">
        <f t="shared" si="375"/>
        <v>1</v>
      </c>
      <c r="AL6971" s="26">
        <f t="shared" si="376"/>
        <v>0</v>
      </c>
      <c r="AM6971" s="94" t="str">
        <f t="shared" si="377"/>
        <v xml:space="preserve">1/0 </v>
      </c>
    </row>
    <row r="6972" spans="36:39" ht="14.4">
      <c r="AJ6972" s="26" t="e">
        <f>VLOOKUP(AQ6972,'user list'!A:B,2,0)</f>
        <v>#N/A</v>
      </c>
      <c r="AK6972" s="26">
        <f t="shared" si="375"/>
        <v>1</v>
      </c>
      <c r="AL6972" s="26">
        <f t="shared" si="376"/>
        <v>0</v>
      </c>
      <c r="AM6972" s="94" t="str">
        <f t="shared" si="377"/>
        <v xml:space="preserve">1/0 </v>
      </c>
    </row>
    <row r="6973" spans="36:39" ht="14.4">
      <c r="AJ6973" s="26" t="e">
        <f>VLOOKUP(AQ6973,'user list'!A:B,2,0)</f>
        <v>#N/A</v>
      </c>
      <c r="AK6973" s="26">
        <f t="shared" si="375"/>
        <v>1</v>
      </c>
      <c r="AL6973" s="26">
        <f t="shared" si="376"/>
        <v>0</v>
      </c>
      <c r="AM6973" s="94" t="str">
        <f t="shared" si="377"/>
        <v xml:space="preserve">1/0 </v>
      </c>
    </row>
    <row r="6974" spans="36:39" ht="14.4">
      <c r="AJ6974" s="26" t="e">
        <f>VLOOKUP(AQ6974,'user list'!A:B,2,0)</f>
        <v>#N/A</v>
      </c>
      <c r="AK6974" s="26">
        <f t="shared" si="375"/>
        <v>1</v>
      </c>
      <c r="AL6974" s="26">
        <f t="shared" si="376"/>
        <v>0</v>
      </c>
      <c r="AM6974" s="94" t="str">
        <f t="shared" si="377"/>
        <v xml:space="preserve">1/0 </v>
      </c>
    </row>
    <row r="6975" spans="36:39" ht="14.4">
      <c r="AJ6975" s="26" t="e">
        <f>VLOOKUP(AQ6975,'user list'!A:B,2,0)</f>
        <v>#N/A</v>
      </c>
      <c r="AK6975" s="26">
        <f t="shared" si="375"/>
        <v>1</v>
      </c>
      <c r="AL6975" s="26">
        <f t="shared" si="376"/>
        <v>0</v>
      </c>
      <c r="AM6975" s="94" t="str">
        <f t="shared" si="377"/>
        <v xml:space="preserve">1/0 </v>
      </c>
    </row>
    <row r="6976" spans="36:39" ht="14.4">
      <c r="AJ6976" s="26" t="e">
        <f>VLOOKUP(AQ6976,'user list'!A:B,2,0)</f>
        <v>#N/A</v>
      </c>
      <c r="AK6976" s="26">
        <f t="shared" si="375"/>
        <v>1</v>
      </c>
      <c r="AL6976" s="26">
        <f t="shared" si="376"/>
        <v>0</v>
      </c>
      <c r="AM6976" s="94" t="str">
        <f t="shared" si="377"/>
        <v xml:space="preserve">1/0 </v>
      </c>
    </row>
    <row r="6977" spans="36:39" ht="14.4">
      <c r="AJ6977" s="26" t="e">
        <f>VLOOKUP(AQ6977,'user list'!A:B,2,0)</f>
        <v>#N/A</v>
      </c>
      <c r="AK6977" s="26">
        <f t="shared" si="375"/>
        <v>1</v>
      </c>
      <c r="AL6977" s="26">
        <f t="shared" si="376"/>
        <v>0</v>
      </c>
      <c r="AM6977" s="94" t="str">
        <f t="shared" si="377"/>
        <v xml:space="preserve">1/0 </v>
      </c>
    </row>
    <row r="6978" spans="36:39" ht="14.4">
      <c r="AJ6978" s="26" t="e">
        <f>VLOOKUP(AQ6978,'user list'!A:B,2,0)</f>
        <v>#N/A</v>
      </c>
      <c r="AK6978" s="26">
        <f t="shared" si="375"/>
        <v>1</v>
      </c>
      <c r="AL6978" s="26">
        <f t="shared" si="376"/>
        <v>0</v>
      </c>
      <c r="AM6978" s="94" t="str">
        <f t="shared" si="377"/>
        <v xml:space="preserve">1/0 </v>
      </c>
    </row>
    <row r="6979" spans="36:39" ht="14.4">
      <c r="AJ6979" s="26" t="e">
        <f>VLOOKUP(AQ6979,'user list'!A:B,2,0)</f>
        <v>#N/A</v>
      </c>
      <c r="AK6979" s="26">
        <f t="shared" si="375"/>
        <v>1</v>
      </c>
      <c r="AL6979" s="26">
        <f t="shared" si="376"/>
        <v>0</v>
      </c>
      <c r="AM6979" s="94" t="str">
        <f t="shared" si="377"/>
        <v xml:space="preserve">1/0 </v>
      </c>
    </row>
    <row r="6980" spans="36:39" ht="14.4">
      <c r="AJ6980" s="26" t="e">
        <f>VLOOKUP(AQ6980,'user list'!A:B,2,0)</f>
        <v>#N/A</v>
      </c>
      <c r="AK6980" s="26">
        <f t="shared" si="375"/>
        <v>1</v>
      </c>
      <c r="AL6980" s="26">
        <f t="shared" si="376"/>
        <v>0</v>
      </c>
      <c r="AM6980" s="94" t="str">
        <f t="shared" si="377"/>
        <v xml:space="preserve">1/0 </v>
      </c>
    </row>
    <row r="6981" spans="36:39" ht="14.4">
      <c r="AJ6981" s="26" t="e">
        <f>VLOOKUP(AQ6981,'user list'!A:B,2,0)</f>
        <v>#N/A</v>
      </c>
      <c r="AK6981" s="26">
        <f t="shared" si="375"/>
        <v>1</v>
      </c>
      <c r="AL6981" s="26">
        <f t="shared" si="376"/>
        <v>0</v>
      </c>
      <c r="AM6981" s="94" t="str">
        <f t="shared" si="377"/>
        <v xml:space="preserve">1/0 </v>
      </c>
    </row>
    <row r="6982" spans="36:39" ht="14.4">
      <c r="AJ6982" s="26" t="e">
        <f>VLOOKUP(AQ6982,'user list'!A:B,2,0)</f>
        <v>#N/A</v>
      </c>
      <c r="AK6982" s="26">
        <f t="shared" si="375"/>
        <v>1</v>
      </c>
      <c r="AL6982" s="26">
        <f t="shared" si="376"/>
        <v>0</v>
      </c>
      <c r="AM6982" s="94" t="str">
        <f t="shared" si="377"/>
        <v xml:space="preserve">1/0 </v>
      </c>
    </row>
    <row r="6983" spans="36:39" ht="14.4">
      <c r="AJ6983" s="26" t="e">
        <f>VLOOKUP(AQ6983,'user list'!A:B,2,0)</f>
        <v>#N/A</v>
      </c>
      <c r="AK6983" s="26">
        <f t="shared" si="375"/>
        <v>1</v>
      </c>
      <c r="AL6983" s="26">
        <f t="shared" si="376"/>
        <v>0</v>
      </c>
      <c r="AM6983" s="94" t="str">
        <f t="shared" si="377"/>
        <v xml:space="preserve">1/0 </v>
      </c>
    </row>
    <row r="6984" spans="36:39" ht="14.4">
      <c r="AJ6984" s="26" t="e">
        <f>VLOOKUP(AQ6984,'user list'!A:B,2,0)</f>
        <v>#N/A</v>
      </c>
      <c r="AK6984" s="26">
        <f t="shared" si="375"/>
        <v>1</v>
      </c>
      <c r="AL6984" s="26">
        <f t="shared" si="376"/>
        <v>0</v>
      </c>
      <c r="AM6984" s="94" t="str">
        <f t="shared" si="377"/>
        <v xml:space="preserve">1/0 </v>
      </c>
    </row>
    <row r="6985" spans="36:39" ht="14.4">
      <c r="AJ6985" s="26" t="e">
        <f>VLOOKUP(AQ6985,'user list'!A:B,2,0)</f>
        <v>#N/A</v>
      </c>
      <c r="AK6985" s="26">
        <f t="shared" si="375"/>
        <v>1</v>
      </c>
      <c r="AL6985" s="26">
        <f t="shared" si="376"/>
        <v>0</v>
      </c>
      <c r="AM6985" s="94" t="str">
        <f t="shared" si="377"/>
        <v xml:space="preserve">1/0 </v>
      </c>
    </row>
    <row r="6986" spans="36:39" ht="14.4">
      <c r="AJ6986" s="26" t="e">
        <f>VLOOKUP(AQ6986,'user list'!A:B,2,0)</f>
        <v>#N/A</v>
      </c>
      <c r="AK6986" s="26">
        <f t="shared" si="375"/>
        <v>1</v>
      </c>
      <c r="AL6986" s="26">
        <f t="shared" si="376"/>
        <v>0</v>
      </c>
      <c r="AM6986" s="94" t="str">
        <f t="shared" si="377"/>
        <v xml:space="preserve">1/0 </v>
      </c>
    </row>
    <row r="6987" spans="36:39" ht="14.4">
      <c r="AJ6987" s="26" t="e">
        <f>VLOOKUP(AQ6987,'user list'!A:B,2,0)</f>
        <v>#N/A</v>
      </c>
      <c r="AK6987" s="26">
        <f t="shared" si="375"/>
        <v>1</v>
      </c>
      <c r="AL6987" s="26">
        <f t="shared" si="376"/>
        <v>0</v>
      </c>
      <c r="AM6987" s="94" t="str">
        <f t="shared" si="377"/>
        <v xml:space="preserve">1/0 </v>
      </c>
    </row>
    <row r="6988" spans="36:39" ht="14.4">
      <c r="AJ6988" s="26" t="e">
        <f>VLOOKUP(AQ6988,'user list'!A:B,2,0)</f>
        <v>#N/A</v>
      </c>
      <c r="AK6988" s="26">
        <f t="shared" si="375"/>
        <v>1</v>
      </c>
      <c r="AL6988" s="26">
        <f t="shared" si="376"/>
        <v>0</v>
      </c>
      <c r="AM6988" s="94" t="str">
        <f t="shared" si="377"/>
        <v xml:space="preserve">1/0 </v>
      </c>
    </row>
    <row r="6989" spans="36:39" ht="14.4">
      <c r="AJ6989" s="26" t="e">
        <f>VLOOKUP(AQ6989,'user list'!A:B,2,0)</f>
        <v>#N/A</v>
      </c>
      <c r="AK6989" s="26">
        <f t="shared" si="375"/>
        <v>1</v>
      </c>
      <c r="AL6989" s="26">
        <f t="shared" si="376"/>
        <v>0</v>
      </c>
      <c r="AM6989" s="94" t="str">
        <f t="shared" si="377"/>
        <v xml:space="preserve">1/0 </v>
      </c>
    </row>
    <row r="6990" spans="36:39" ht="14.4">
      <c r="AJ6990" s="26" t="e">
        <f>VLOOKUP(AQ6990,'user list'!A:B,2,0)</f>
        <v>#N/A</v>
      </c>
      <c r="AK6990" s="26">
        <f t="shared" si="375"/>
        <v>1</v>
      </c>
      <c r="AL6990" s="26">
        <f t="shared" si="376"/>
        <v>0</v>
      </c>
      <c r="AM6990" s="94" t="str">
        <f t="shared" si="377"/>
        <v xml:space="preserve">1/0 </v>
      </c>
    </row>
    <row r="6991" spans="36:39" ht="14.4">
      <c r="AJ6991" s="26" t="e">
        <f>VLOOKUP(AQ6991,'user list'!A:B,2,0)</f>
        <v>#N/A</v>
      </c>
      <c r="AK6991" s="26">
        <f t="shared" si="375"/>
        <v>1</v>
      </c>
      <c r="AL6991" s="26">
        <f t="shared" si="376"/>
        <v>0</v>
      </c>
      <c r="AM6991" s="94" t="str">
        <f t="shared" si="377"/>
        <v xml:space="preserve">1/0 </v>
      </c>
    </row>
    <row r="6992" spans="36:39" ht="14.4">
      <c r="AJ6992" s="26" t="e">
        <f>VLOOKUP(AQ6992,'user list'!A:B,2,0)</f>
        <v>#N/A</v>
      </c>
      <c r="AK6992" s="26">
        <f t="shared" si="375"/>
        <v>1</v>
      </c>
      <c r="AL6992" s="26">
        <f t="shared" si="376"/>
        <v>0</v>
      </c>
      <c r="AM6992" s="94" t="str">
        <f t="shared" si="377"/>
        <v xml:space="preserve">1/0 </v>
      </c>
    </row>
    <row r="6993" spans="36:39" ht="14.4">
      <c r="AJ6993" s="26" t="e">
        <f>VLOOKUP(AQ6993,'user list'!A:B,2,0)</f>
        <v>#N/A</v>
      </c>
      <c r="AK6993" s="26">
        <f t="shared" si="375"/>
        <v>1</v>
      </c>
      <c r="AL6993" s="26">
        <f t="shared" si="376"/>
        <v>0</v>
      </c>
      <c r="AM6993" s="94" t="str">
        <f t="shared" si="377"/>
        <v xml:space="preserve">1/0 </v>
      </c>
    </row>
    <row r="6994" spans="36:39" ht="14.4">
      <c r="AJ6994" s="26" t="e">
        <f>VLOOKUP(AQ6994,'user list'!A:B,2,0)</f>
        <v>#N/A</v>
      </c>
      <c r="AK6994" s="26">
        <f t="shared" si="375"/>
        <v>1</v>
      </c>
      <c r="AL6994" s="26">
        <f t="shared" si="376"/>
        <v>0</v>
      </c>
      <c r="AM6994" s="94" t="str">
        <f t="shared" si="377"/>
        <v xml:space="preserve">1/0 </v>
      </c>
    </row>
    <row r="6995" spans="36:39" ht="14.4">
      <c r="AJ6995" s="26" t="e">
        <f>VLOOKUP(AQ6995,'user list'!A:B,2,0)</f>
        <v>#N/A</v>
      </c>
      <c r="AK6995" s="26">
        <f t="shared" si="375"/>
        <v>1</v>
      </c>
      <c r="AL6995" s="26">
        <f t="shared" si="376"/>
        <v>0</v>
      </c>
      <c r="AM6995" s="94" t="str">
        <f t="shared" si="377"/>
        <v xml:space="preserve">1/0 </v>
      </c>
    </row>
    <row r="6996" spans="36:39" ht="14.4">
      <c r="AJ6996" s="26" t="e">
        <f>VLOOKUP(AQ6996,'user list'!A:B,2,0)</f>
        <v>#N/A</v>
      </c>
      <c r="AK6996" s="26">
        <f t="shared" si="375"/>
        <v>1</v>
      </c>
      <c r="AL6996" s="26">
        <f t="shared" si="376"/>
        <v>0</v>
      </c>
      <c r="AM6996" s="94" t="str">
        <f t="shared" si="377"/>
        <v xml:space="preserve">1/0 </v>
      </c>
    </row>
    <row r="6997" spans="36:39" ht="14.4">
      <c r="AJ6997" s="26" t="e">
        <f>VLOOKUP(AQ6997,'user list'!A:B,2,0)</f>
        <v>#N/A</v>
      </c>
      <c r="AK6997" s="26">
        <f t="shared" si="375"/>
        <v>1</v>
      </c>
      <c r="AL6997" s="26">
        <f t="shared" si="376"/>
        <v>0</v>
      </c>
      <c r="AM6997" s="94" t="str">
        <f t="shared" si="377"/>
        <v xml:space="preserve">1/0 </v>
      </c>
    </row>
    <row r="6998" spans="36:39" ht="14.4">
      <c r="AJ6998" s="26" t="e">
        <f>VLOOKUP(AQ6998,'user list'!A:B,2,0)</f>
        <v>#N/A</v>
      </c>
      <c r="AK6998" s="26">
        <f t="shared" si="375"/>
        <v>1</v>
      </c>
      <c r="AL6998" s="26">
        <f t="shared" si="376"/>
        <v>0</v>
      </c>
      <c r="AM6998" s="94" t="str">
        <f t="shared" si="377"/>
        <v xml:space="preserve">1/0 </v>
      </c>
    </row>
    <row r="6999" spans="36:39" ht="14.4">
      <c r="AJ6999" s="26" t="e">
        <f>VLOOKUP(AQ6999,'user list'!A:B,2,0)</f>
        <v>#N/A</v>
      </c>
      <c r="AK6999" s="26">
        <f t="shared" si="375"/>
        <v>1</v>
      </c>
      <c r="AL6999" s="26">
        <f t="shared" si="376"/>
        <v>0</v>
      </c>
      <c r="AM6999" s="94" t="str">
        <f t="shared" si="377"/>
        <v xml:space="preserve">1/0 </v>
      </c>
    </row>
    <row r="7000" spans="36:39" ht="14.4">
      <c r="AJ7000" s="26" t="e">
        <f>VLOOKUP(AQ7000,'user list'!A:B,2,0)</f>
        <v>#N/A</v>
      </c>
      <c r="AK7000" s="26">
        <f t="shared" si="375"/>
        <v>1</v>
      </c>
      <c r="AL7000" s="26">
        <f t="shared" si="376"/>
        <v>0</v>
      </c>
      <c r="AM7000" s="94" t="str">
        <f t="shared" si="377"/>
        <v xml:space="preserve">1/0 </v>
      </c>
    </row>
    <row r="7001" spans="36:39" ht="14.4">
      <c r="AJ7001" s="26" t="e">
        <f>VLOOKUP(AQ7001,'user list'!A:B,2,0)</f>
        <v>#N/A</v>
      </c>
      <c r="AK7001" s="26">
        <f t="shared" si="375"/>
        <v>1</v>
      </c>
      <c r="AL7001" s="26">
        <f t="shared" si="376"/>
        <v>0</v>
      </c>
      <c r="AM7001" s="94" t="str">
        <f t="shared" si="377"/>
        <v xml:space="preserve">1/0 </v>
      </c>
    </row>
    <row r="7002" spans="36:39" ht="14.4">
      <c r="AJ7002" s="26" t="e">
        <f>VLOOKUP(AQ7002,'user list'!A:B,2,0)</f>
        <v>#N/A</v>
      </c>
      <c r="AK7002" s="26">
        <f t="shared" si="375"/>
        <v>1</v>
      </c>
      <c r="AL7002" s="26">
        <f t="shared" si="376"/>
        <v>0</v>
      </c>
      <c r="AM7002" s="94" t="str">
        <f t="shared" si="377"/>
        <v xml:space="preserve">1/0 </v>
      </c>
    </row>
    <row r="7003" spans="36:39" ht="14.4">
      <c r="AJ7003" s="26" t="e">
        <f>VLOOKUP(AQ7003,'user list'!A:B,2,0)</f>
        <v>#N/A</v>
      </c>
      <c r="AK7003" s="26">
        <f t="shared" si="375"/>
        <v>1</v>
      </c>
      <c r="AL7003" s="26">
        <f t="shared" si="376"/>
        <v>0</v>
      </c>
      <c r="AM7003" s="94" t="str">
        <f t="shared" si="377"/>
        <v xml:space="preserve">1/0 </v>
      </c>
    </row>
    <row r="7004" spans="36:39" ht="14.4">
      <c r="AJ7004" s="26" t="e">
        <f>VLOOKUP(AQ7004,'user list'!A:B,2,0)</f>
        <v>#N/A</v>
      </c>
      <c r="AK7004" s="26">
        <f t="shared" si="375"/>
        <v>1</v>
      </c>
      <c r="AL7004" s="26">
        <f t="shared" si="376"/>
        <v>0</v>
      </c>
      <c r="AM7004" s="94" t="str">
        <f t="shared" si="377"/>
        <v xml:space="preserve">1/0 </v>
      </c>
    </row>
    <row r="7005" spans="36:39" ht="14.4">
      <c r="AJ7005" s="26" t="e">
        <f>VLOOKUP(AQ7005,'user list'!A:B,2,0)</f>
        <v>#N/A</v>
      </c>
      <c r="AK7005" s="26">
        <f t="shared" si="375"/>
        <v>1</v>
      </c>
      <c r="AL7005" s="26">
        <f t="shared" si="376"/>
        <v>0</v>
      </c>
      <c r="AM7005" s="94" t="str">
        <f t="shared" si="377"/>
        <v xml:space="preserve">1/0 </v>
      </c>
    </row>
    <row r="7006" spans="36:39" ht="14.4">
      <c r="AJ7006" s="26" t="e">
        <f>VLOOKUP(AQ7006,'user list'!A:B,2,0)</f>
        <v>#N/A</v>
      </c>
      <c r="AK7006" s="26">
        <f t="shared" si="375"/>
        <v>1</v>
      </c>
      <c r="AL7006" s="26">
        <f t="shared" si="376"/>
        <v>0</v>
      </c>
      <c r="AM7006" s="94" t="str">
        <f t="shared" si="377"/>
        <v xml:space="preserve">1/0 </v>
      </c>
    </row>
    <row r="7007" spans="36:39" ht="14.4">
      <c r="AJ7007" s="26" t="e">
        <f>VLOOKUP(AQ7007,'user list'!A:B,2,0)</f>
        <v>#N/A</v>
      </c>
      <c r="AK7007" s="26">
        <f t="shared" si="375"/>
        <v>1</v>
      </c>
      <c r="AL7007" s="26">
        <f t="shared" si="376"/>
        <v>0</v>
      </c>
      <c r="AM7007" s="94" t="str">
        <f t="shared" si="377"/>
        <v xml:space="preserve">1/0 </v>
      </c>
    </row>
    <row r="7008" spans="36:39" ht="14.4">
      <c r="AJ7008" s="26" t="e">
        <f>VLOOKUP(AQ7008,'user list'!A:B,2,0)</f>
        <v>#N/A</v>
      </c>
      <c r="AK7008" s="26">
        <f t="shared" si="375"/>
        <v>1</v>
      </c>
      <c r="AL7008" s="26">
        <f t="shared" si="376"/>
        <v>0</v>
      </c>
      <c r="AM7008" s="94" t="str">
        <f t="shared" si="377"/>
        <v xml:space="preserve">1/0 </v>
      </c>
    </row>
    <row r="7009" spans="36:39" ht="14.4">
      <c r="AJ7009" s="26" t="e">
        <f>VLOOKUP(AQ7009,'user list'!A:B,2,0)</f>
        <v>#N/A</v>
      </c>
      <c r="AK7009" s="26">
        <f t="shared" si="375"/>
        <v>1</v>
      </c>
      <c r="AL7009" s="26">
        <f t="shared" si="376"/>
        <v>0</v>
      </c>
      <c r="AM7009" s="94" t="str">
        <f t="shared" si="377"/>
        <v xml:space="preserve">1/0 </v>
      </c>
    </row>
    <row r="7010" spans="36:39" ht="14.4">
      <c r="AJ7010" s="26" t="e">
        <f>VLOOKUP(AQ7010,'user list'!A:B,2,0)</f>
        <v>#N/A</v>
      </c>
      <c r="AK7010" s="26">
        <f t="shared" si="375"/>
        <v>1</v>
      </c>
      <c r="AL7010" s="26">
        <f t="shared" si="376"/>
        <v>0</v>
      </c>
      <c r="AM7010" s="94" t="str">
        <f t="shared" si="377"/>
        <v xml:space="preserve">1/0 </v>
      </c>
    </row>
    <row r="7011" spans="36:39" ht="14.4">
      <c r="AJ7011" s="26" t="e">
        <f>VLOOKUP(AQ7011,'user list'!A:B,2,0)</f>
        <v>#N/A</v>
      </c>
      <c r="AK7011" s="26">
        <f t="shared" ref="AK7011:AK7074" si="378">MONTH(AN7011)</f>
        <v>1</v>
      </c>
      <c r="AL7011" s="26">
        <f t="shared" ref="AL7011:AL7074" si="379">DAY(AN7011)</f>
        <v>0</v>
      </c>
      <c r="AM7011" s="94" t="str">
        <f t="shared" ref="AM7011:AM7074" si="380">AK7011&amp;"/"&amp;AL7011&amp;" "&amp;AR7011</f>
        <v xml:space="preserve">1/0 </v>
      </c>
    </row>
    <row r="7012" spans="36:39" ht="14.4">
      <c r="AJ7012" s="26" t="e">
        <f>VLOOKUP(AQ7012,'user list'!A:B,2,0)</f>
        <v>#N/A</v>
      </c>
      <c r="AK7012" s="26">
        <f t="shared" si="378"/>
        <v>1</v>
      </c>
      <c r="AL7012" s="26">
        <f t="shared" si="379"/>
        <v>0</v>
      </c>
      <c r="AM7012" s="94" t="str">
        <f t="shared" si="380"/>
        <v xml:space="preserve">1/0 </v>
      </c>
    </row>
    <row r="7013" spans="36:39" ht="14.4">
      <c r="AJ7013" s="26" t="e">
        <f>VLOOKUP(AQ7013,'user list'!A:B,2,0)</f>
        <v>#N/A</v>
      </c>
      <c r="AK7013" s="26">
        <f t="shared" si="378"/>
        <v>1</v>
      </c>
      <c r="AL7013" s="26">
        <f t="shared" si="379"/>
        <v>0</v>
      </c>
      <c r="AM7013" s="94" t="str">
        <f t="shared" si="380"/>
        <v xml:space="preserve">1/0 </v>
      </c>
    </row>
    <row r="7014" spans="36:39" ht="14.4">
      <c r="AJ7014" s="26" t="e">
        <f>VLOOKUP(AQ7014,'user list'!A:B,2,0)</f>
        <v>#N/A</v>
      </c>
      <c r="AK7014" s="26">
        <f t="shared" si="378"/>
        <v>1</v>
      </c>
      <c r="AL7014" s="26">
        <f t="shared" si="379"/>
        <v>0</v>
      </c>
      <c r="AM7014" s="94" t="str">
        <f t="shared" si="380"/>
        <v xml:space="preserve">1/0 </v>
      </c>
    </row>
    <row r="7015" spans="36:39" ht="14.4">
      <c r="AJ7015" s="26" t="e">
        <f>VLOOKUP(AQ7015,'user list'!A:B,2,0)</f>
        <v>#N/A</v>
      </c>
      <c r="AK7015" s="26">
        <f t="shared" si="378"/>
        <v>1</v>
      </c>
      <c r="AL7015" s="26">
        <f t="shared" si="379"/>
        <v>0</v>
      </c>
      <c r="AM7015" s="94" t="str">
        <f t="shared" si="380"/>
        <v xml:space="preserve">1/0 </v>
      </c>
    </row>
    <row r="7016" spans="36:39" ht="14.4">
      <c r="AJ7016" s="26" t="e">
        <f>VLOOKUP(AQ7016,'user list'!A:B,2,0)</f>
        <v>#N/A</v>
      </c>
      <c r="AK7016" s="26">
        <f t="shared" si="378"/>
        <v>1</v>
      </c>
      <c r="AL7016" s="26">
        <f t="shared" si="379"/>
        <v>0</v>
      </c>
      <c r="AM7016" s="94" t="str">
        <f t="shared" si="380"/>
        <v xml:space="preserve">1/0 </v>
      </c>
    </row>
    <row r="7017" spans="36:39" ht="14.4">
      <c r="AJ7017" s="26" t="e">
        <f>VLOOKUP(AQ7017,'user list'!A:B,2,0)</f>
        <v>#N/A</v>
      </c>
      <c r="AK7017" s="26">
        <f t="shared" si="378"/>
        <v>1</v>
      </c>
      <c r="AL7017" s="26">
        <f t="shared" si="379"/>
        <v>0</v>
      </c>
      <c r="AM7017" s="94" t="str">
        <f t="shared" si="380"/>
        <v xml:space="preserve">1/0 </v>
      </c>
    </row>
    <row r="7018" spans="36:39" ht="14.4">
      <c r="AJ7018" s="26" t="e">
        <f>VLOOKUP(AQ7018,'user list'!A:B,2,0)</f>
        <v>#N/A</v>
      </c>
      <c r="AK7018" s="26">
        <f t="shared" si="378"/>
        <v>1</v>
      </c>
      <c r="AL7018" s="26">
        <f t="shared" si="379"/>
        <v>0</v>
      </c>
      <c r="AM7018" s="94" t="str">
        <f t="shared" si="380"/>
        <v xml:space="preserve">1/0 </v>
      </c>
    </row>
    <row r="7019" spans="36:39" ht="14.4">
      <c r="AJ7019" s="26" t="e">
        <f>VLOOKUP(AQ7019,'user list'!A:B,2,0)</f>
        <v>#N/A</v>
      </c>
      <c r="AK7019" s="26">
        <f t="shared" si="378"/>
        <v>1</v>
      </c>
      <c r="AL7019" s="26">
        <f t="shared" si="379"/>
        <v>0</v>
      </c>
      <c r="AM7019" s="94" t="str">
        <f t="shared" si="380"/>
        <v xml:space="preserve">1/0 </v>
      </c>
    </row>
    <row r="7020" spans="36:39" ht="14.4">
      <c r="AJ7020" s="26" t="e">
        <f>VLOOKUP(AQ7020,'user list'!A:B,2,0)</f>
        <v>#N/A</v>
      </c>
      <c r="AK7020" s="26">
        <f t="shared" si="378"/>
        <v>1</v>
      </c>
      <c r="AL7020" s="26">
        <f t="shared" si="379"/>
        <v>0</v>
      </c>
      <c r="AM7020" s="94" t="str">
        <f t="shared" si="380"/>
        <v xml:space="preserve">1/0 </v>
      </c>
    </row>
    <row r="7021" spans="36:39" ht="14.4">
      <c r="AJ7021" s="26" t="e">
        <f>VLOOKUP(AQ7021,'user list'!A:B,2,0)</f>
        <v>#N/A</v>
      </c>
      <c r="AK7021" s="26">
        <f t="shared" si="378"/>
        <v>1</v>
      </c>
      <c r="AL7021" s="26">
        <f t="shared" si="379"/>
        <v>0</v>
      </c>
      <c r="AM7021" s="94" t="str">
        <f t="shared" si="380"/>
        <v xml:space="preserve">1/0 </v>
      </c>
    </row>
    <row r="7022" spans="36:39" ht="14.4">
      <c r="AJ7022" s="26" t="e">
        <f>VLOOKUP(AQ7022,'user list'!A:B,2,0)</f>
        <v>#N/A</v>
      </c>
      <c r="AK7022" s="26">
        <f t="shared" si="378"/>
        <v>1</v>
      </c>
      <c r="AL7022" s="26">
        <f t="shared" si="379"/>
        <v>0</v>
      </c>
      <c r="AM7022" s="94" t="str">
        <f t="shared" si="380"/>
        <v xml:space="preserve">1/0 </v>
      </c>
    </row>
    <row r="7023" spans="36:39" ht="14.4">
      <c r="AJ7023" s="26" t="e">
        <f>VLOOKUP(AQ7023,'user list'!A:B,2,0)</f>
        <v>#N/A</v>
      </c>
      <c r="AK7023" s="26">
        <f t="shared" si="378"/>
        <v>1</v>
      </c>
      <c r="AL7023" s="26">
        <f t="shared" si="379"/>
        <v>0</v>
      </c>
      <c r="AM7023" s="94" t="str">
        <f t="shared" si="380"/>
        <v xml:space="preserve">1/0 </v>
      </c>
    </row>
    <row r="7024" spans="36:39" ht="14.4">
      <c r="AJ7024" s="26" t="e">
        <f>VLOOKUP(AQ7024,'user list'!A:B,2,0)</f>
        <v>#N/A</v>
      </c>
      <c r="AK7024" s="26">
        <f t="shared" si="378"/>
        <v>1</v>
      </c>
      <c r="AL7024" s="26">
        <f t="shared" si="379"/>
        <v>0</v>
      </c>
      <c r="AM7024" s="94" t="str">
        <f t="shared" si="380"/>
        <v xml:space="preserve">1/0 </v>
      </c>
    </row>
    <row r="7025" spans="36:39" ht="14.4">
      <c r="AJ7025" s="26" t="e">
        <f>VLOOKUP(AQ7025,'user list'!A:B,2,0)</f>
        <v>#N/A</v>
      </c>
      <c r="AK7025" s="26">
        <f t="shared" si="378"/>
        <v>1</v>
      </c>
      <c r="AL7025" s="26">
        <f t="shared" si="379"/>
        <v>0</v>
      </c>
      <c r="AM7025" s="94" t="str">
        <f t="shared" si="380"/>
        <v xml:space="preserve">1/0 </v>
      </c>
    </row>
    <row r="7026" spans="36:39" ht="14.4">
      <c r="AJ7026" s="26" t="e">
        <f>VLOOKUP(AQ7026,'user list'!A:B,2,0)</f>
        <v>#N/A</v>
      </c>
      <c r="AK7026" s="26">
        <f t="shared" si="378"/>
        <v>1</v>
      </c>
      <c r="AL7026" s="26">
        <f t="shared" si="379"/>
        <v>0</v>
      </c>
      <c r="AM7026" s="94" t="str">
        <f t="shared" si="380"/>
        <v xml:space="preserve">1/0 </v>
      </c>
    </row>
    <row r="7027" spans="36:39" ht="14.4">
      <c r="AJ7027" s="26" t="e">
        <f>VLOOKUP(AQ7027,'user list'!A:B,2,0)</f>
        <v>#N/A</v>
      </c>
      <c r="AK7027" s="26">
        <f t="shared" si="378"/>
        <v>1</v>
      </c>
      <c r="AL7027" s="26">
        <f t="shared" si="379"/>
        <v>0</v>
      </c>
      <c r="AM7027" s="94" t="str">
        <f t="shared" si="380"/>
        <v xml:space="preserve">1/0 </v>
      </c>
    </row>
    <row r="7028" spans="36:39" ht="14.4">
      <c r="AJ7028" s="26" t="e">
        <f>VLOOKUP(AQ7028,'user list'!A:B,2,0)</f>
        <v>#N/A</v>
      </c>
      <c r="AK7028" s="26">
        <f t="shared" si="378"/>
        <v>1</v>
      </c>
      <c r="AL7028" s="26">
        <f t="shared" si="379"/>
        <v>0</v>
      </c>
      <c r="AM7028" s="94" t="str">
        <f t="shared" si="380"/>
        <v xml:space="preserve">1/0 </v>
      </c>
    </row>
    <row r="7029" spans="36:39" ht="14.4">
      <c r="AJ7029" s="26" t="e">
        <f>VLOOKUP(AQ7029,'user list'!A:B,2,0)</f>
        <v>#N/A</v>
      </c>
      <c r="AK7029" s="26">
        <f t="shared" si="378"/>
        <v>1</v>
      </c>
      <c r="AL7029" s="26">
        <f t="shared" si="379"/>
        <v>0</v>
      </c>
      <c r="AM7029" s="94" t="str">
        <f t="shared" si="380"/>
        <v xml:space="preserve">1/0 </v>
      </c>
    </row>
    <row r="7030" spans="36:39" ht="14.4">
      <c r="AJ7030" s="26" t="e">
        <f>VLOOKUP(AQ7030,'user list'!A:B,2,0)</f>
        <v>#N/A</v>
      </c>
      <c r="AK7030" s="26">
        <f t="shared" si="378"/>
        <v>1</v>
      </c>
      <c r="AL7030" s="26">
        <f t="shared" si="379"/>
        <v>0</v>
      </c>
      <c r="AM7030" s="94" t="str">
        <f t="shared" si="380"/>
        <v xml:space="preserve">1/0 </v>
      </c>
    </row>
    <row r="7031" spans="36:39" ht="14.4">
      <c r="AJ7031" s="26" t="e">
        <f>VLOOKUP(AQ7031,'user list'!A:B,2,0)</f>
        <v>#N/A</v>
      </c>
      <c r="AK7031" s="26">
        <f t="shared" si="378"/>
        <v>1</v>
      </c>
      <c r="AL7031" s="26">
        <f t="shared" si="379"/>
        <v>0</v>
      </c>
      <c r="AM7031" s="94" t="str">
        <f t="shared" si="380"/>
        <v xml:space="preserve">1/0 </v>
      </c>
    </row>
    <row r="7032" spans="36:39" ht="14.4">
      <c r="AJ7032" s="26" t="e">
        <f>VLOOKUP(AQ7032,'user list'!A:B,2,0)</f>
        <v>#N/A</v>
      </c>
      <c r="AK7032" s="26">
        <f t="shared" si="378"/>
        <v>1</v>
      </c>
      <c r="AL7032" s="26">
        <f t="shared" si="379"/>
        <v>0</v>
      </c>
      <c r="AM7032" s="94" t="str">
        <f t="shared" si="380"/>
        <v xml:space="preserve">1/0 </v>
      </c>
    </row>
    <row r="7033" spans="36:39" ht="14.4">
      <c r="AJ7033" s="26" t="e">
        <f>VLOOKUP(AQ7033,'user list'!A:B,2,0)</f>
        <v>#N/A</v>
      </c>
      <c r="AK7033" s="26">
        <f t="shared" si="378"/>
        <v>1</v>
      </c>
      <c r="AL7033" s="26">
        <f t="shared" si="379"/>
        <v>0</v>
      </c>
      <c r="AM7033" s="94" t="str">
        <f t="shared" si="380"/>
        <v xml:space="preserve">1/0 </v>
      </c>
    </row>
    <row r="7034" spans="36:39" ht="14.4">
      <c r="AJ7034" s="26" t="e">
        <f>VLOOKUP(AQ7034,'user list'!A:B,2,0)</f>
        <v>#N/A</v>
      </c>
      <c r="AK7034" s="26">
        <f t="shared" si="378"/>
        <v>1</v>
      </c>
      <c r="AL7034" s="26">
        <f t="shared" si="379"/>
        <v>0</v>
      </c>
      <c r="AM7034" s="94" t="str">
        <f t="shared" si="380"/>
        <v xml:space="preserve">1/0 </v>
      </c>
    </row>
    <row r="7035" spans="36:39" ht="14.4">
      <c r="AJ7035" s="26" t="e">
        <f>VLOOKUP(AQ7035,'user list'!A:B,2,0)</f>
        <v>#N/A</v>
      </c>
      <c r="AK7035" s="26">
        <f t="shared" si="378"/>
        <v>1</v>
      </c>
      <c r="AL7035" s="26">
        <f t="shared" si="379"/>
        <v>0</v>
      </c>
      <c r="AM7035" s="94" t="str">
        <f t="shared" si="380"/>
        <v xml:space="preserve">1/0 </v>
      </c>
    </row>
    <row r="7036" spans="36:39" ht="14.4">
      <c r="AJ7036" s="26" t="e">
        <f>VLOOKUP(AQ7036,'user list'!A:B,2,0)</f>
        <v>#N/A</v>
      </c>
      <c r="AK7036" s="26">
        <f t="shared" si="378"/>
        <v>1</v>
      </c>
      <c r="AL7036" s="26">
        <f t="shared" si="379"/>
        <v>0</v>
      </c>
      <c r="AM7036" s="94" t="str">
        <f t="shared" si="380"/>
        <v xml:space="preserve">1/0 </v>
      </c>
    </row>
    <row r="7037" spans="36:39" ht="14.4">
      <c r="AJ7037" s="26" t="e">
        <f>VLOOKUP(AQ7037,'user list'!A:B,2,0)</f>
        <v>#N/A</v>
      </c>
      <c r="AK7037" s="26">
        <f t="shared" si="378"/>
        <v>1</v>
      </c>
      <c r="AL7037" s="26">
        <f t="shared" si="379"/>
        <v>0</v>
      </c>
      <c r="AM7037" s="94" t="str">
        <f t="shared" si="380"/>
        <v xml:space="preserve">1/0 </v>
      </c>
    </row>
    <row r="7038" spans="36:39" ht="14.4">
      <c r="AJ7038" s="26" t="e">
        <f>VLOOKUP(AQ7038,'user list'!A:B,2,0)</f>
        <v>#N/A</v>
      </c>
      <c r="AK7038" s="26">
        <f t="shared" si="378"/>
        <v>1</v>
      </c>
      <c r="AL7038" s="26">
        <f t="shared" si="379"/>
        <v>0</v>
      </c>
      <c r="AM7038" s="94" t="str">
        <f t="shared" si="380"/>
        <v xml:space="preserve">1/0 </v>
      </c>
    </row>
    <row r="7039" spans="36:39" ht="14.4">
      <c r="AJ7039" s="26" t="e">
        <f>VLOOKUP(AQ7039,'user list'!A:B,2,0)</f>
        <v>#N/A</v>
      </c>
      <c r="AK7039" s="26">
        <f t="shared" si="378"/>
        <v>1</v>
      </c>
      <c r="AL7039" s="26">
        <f t="shared" si="379"/>
        <v>0</v>
      </c>
      <c r="AM7039" s="94" t="str">
        <f t="shared" si="380"/>
        <v xml:space="preserve">1/0 </v>
      </c>
    </row>
    <row r="7040" spans="36:39" ht="14.4">
      <c r="AJ7040" s="26" t="e">
        <f>VLOOKUP(AQ7040,'user list'!A:B,2,0)</f>
        <v>#N/A</v>
      </c>
      <c r="AK7040" s="26">
        <f t="shared" si="378"/>
        <v>1</v>
      </c>
      <c r="AL7040" s="26">
        <f t="shared" si="379"/>
        <v>0</v>
      </c>
      <c r="AM7040" s="94" t="str">
        <f t="shared" si="380"/>
        <v xml:space="preserve">1/0 </v>
      </c>
    </row>
    <row r="7041" spans="36:39" ht="14.4">
      <c r="AJ7041" s="26" t="e">
        <f>VLOOKUP(AQ7041,'user list'!A:B,2,0)</f>
        <v>#N/A</v>
      </c>
      <c r="AK7041" s="26">
        <f t="shared" si="378"/>
        <v>1</v>
      </c>
      <c r="AL7041" s="26">
        <f t="shared" si="379"/>
        <v>0</v>
      </c>
      <c r="AM7041" s="94" t="str">
        <f t="shared" si="380"/>
        <v xml:space="preserve">1/0 </v>
      </c>
    </row>
    <row r="7042" spans="36:39" ht="14.4">
      <c r="AJ7042" s="26" t="e">
        <f>VLOOKUP(AQ7042,'user list'!A:B,2,0)</f>
        <v>#N/A</v>
      </c>
      <c r="AK7042" s="26">
        <f t="shared" si="378"/>
        <v>1</v>
      </c>
      <c r="AL7042" s="26">
        <f t="shared" si="379"/>
        <v>0</v>
      </c>
      <c r="AM7042" s="94" t="str">
        <f t="shared" si="380"/>
        <v xml:space="preserve">1/0 </v>
      </c>
    </row>
    <row r="7043" spans="36:39" ht="14.4">
      <c r="AJ7043" s="26" t="e">
        <f>VLOOKUP(AQ7043,'user list'!A:B,2,0)</f>
        <v>#N/A</v>
      </c>
      <c r="AK7043" s="26">
        <f t="shared" si="378"/>
        <v>1</v>
      </c>
      <c r="AL7043" s="26">
        <f t="shared" si="379"/>
        <v>0</v>
      </c>
      <c r="AM7043" s="94" t="str">
        <f t="shared" si="380"/>
        <v xml:space="preserve">1/0 </v>
      </c>
    </row>
    <row r="7044" spans="36:39" ht="14.4">
      <c r="AJ7044" s="26" t="e">
        <f>VLOOKUP(AQ7044,'user list'!A:B,2,0)</f>
        <v>#N/A</v>
      </c>
      <c r="AK7044" s="26">
        <f t="shared" si="378"/>
        <v>1</v>
      </c>
      <c r="AL7044" s="26">
        <f t="shared" si="379"/>
        <v>0</v>
      </c>
      <c r="AM7044" s="94" t="str">
        <f t="shared" si="380"/>
        <v xml:space="preserve">1/0 </v>
      </c>
    </row>
    <row r="7045" spans="36:39" ht="14.4">
      <c r="AJ7045" s="26" t="e">
        <f>VLOOKUP(AQ7045,'user list'!A:B,2,0)</f>
        <v>#N/A</v>
      </c>
      <c r="AK7045" s="26">
        <f t="shared" si="378"/>
        <v>1</v>
      </c>
      <c r="AL7045" s="26">
        <f t="shared" si="379"/>
        <v>0</v>
      </c>
      <c r="AM7045" s="94" t="str">
        <f t="shared" si="380"/>
        <v xml:space="preserve">1/0 </v>
      </c>
    </row>
    <row r="7046" spans="36:39" ht="14.4">
      <c r="AJ7046" s="26" t="e">
        <f>VLOOKUP(AQ7046,'user list'!A:B,2,0)</f>
        <v>#N/A</v>
      </c>
      <c r="AK7046" s="26">
        <f t="shared" si="378"/>
        <v>1</v>
      </c>
      <c r="AL7046" s="26">
        <f t="shared" si="379"/>
        <v>0</v>
      </c>
      <c r="AM7046" s="94" t="str">
        <f t="shared" si="380"/>
        <v xml:space="preserve">1/0 </v>
      </c>
    </row>
    <row r="7047" spans="36:39" ht="14.4">
      <c r="AJ7047" s="26" t="e">
        <f>VLOOKUP(AQ7047,'user list'!A:B,2,0)</f>
        <v>#N/A</v>
      </c>
      <c r="AK7047" s="26">
        <f t="shared" si="378"/>
        <v>1</v>
      </c>
      <c r="AL7047" s="26">
        <f t="shared" si="379"/>
        <v>0</v>
      </c>
      <c r="AM7047" s="94" t="str">
        <f t="shared" si="380"/>
        <v xml:space="preserve">1/0 </v>
      </c>
    </row>
    <row r="7048" spans="36:39" ht="14.4">
      <c r="AJ7048" s="26" t="e">
        <f>VLOOKUP(AQ7048,'user list'!A:B,2,0)</f>
        <v>#N/A</v>
      </c>
      <c r="AK7048" s="26">
        <f t="shared" si="378"/>
        <v>1</v>
      </c>
      <c r="AL7048" s="26">
        <f t="shared" si="379"/>
        <v>0</v>
      </c>
      <c r="AM7048" s="94" t="str">
        <f t="shared" si="380"/>
        <v xml:space="preserve">1/0 </v>
      </c>
    </row>
    <row r="7049" spans="36:39" ht="14.4">
      <c r="AJ7049" s="26" t="e">
        <f>VLOOKUP(AQ7049,'user list'!A:B,2,0)</f>
        <v>#N/A</v>
      </c>
      <c r="AK7049" s="26">
        <f t="shared" si="378"/>
        <v>1</v>
      </c>
      <c r="AL7049" s="26">
        <f t="shared" si="379"/>
        <v>0</v>
      </c>
      <c r="AM7049" s="94" t="str">
        <f t="shared" si="380"/>
        <v xml:space="preserve">1/0 </v>
      </c>
    </row>
    <row r="7050" spans="36:39" ht="14.4">
      <c r="AJ7050" s="26" t="e">
        <f>VLOOKUP(AQ7050,'user list'!A:B,2,0)</f>
        <v>#N/A</v>
      </c>
      <c r="AK7050" s="26">
        <f t="shared" si="378"/>
        <v>1</v>
      </c>
      <c r="AL7050" s="26">
        <f t="shared" si="379"/>
        <v>0</v>
      </c>
      <c r="AM7050" s="94" t="str">
        <f t="shared" si="380"/>
        <v xml:space="preserve">1/0 </v>
      </c>
    </row>
    <row r="7051" spans="36:39" ht="14.4">
      <c r="AJ7051" s="26" t="e">
        <f>VLOOKUP(AQ7051,'user list'!A:B,2,0)</f>
        <v>#N/A</v>
      </c>
      <c r="AK7051" s="26">
        <f t="shared" si="378"/>
        <v>1</v>
      </c>
      <c r="AL7051" s="26">
        <f t="shared" si="379"/>
        <v>0</v>
      </c>
      <c r="AM7051" s="94" t="str">
        <f t="shared" si="380"/>
        <v xml:space="preserve">1/0 </v>
      </c>
    </row>
    <row r="7052" spans="36:39" ht="14.4">
      <c r="AJ7052" s="26" t="e">
        <f>VLOOKUP(AQ7052,'user list'!A:B,2,0)</f>
        <v>#N/A</v>
      </c>
      <c r="AK7052" s="26">
        <f t="shared" si="378"/>
        <v>1</v>
      </c>
      <c r="AL7052" s="26">
        <f t="shared" si="379"/>
        <v>0</v>
      </c>
      <c r="AM7052" s="94" t="str">
        <f t="shared" si="380"/>
        <v xml:space="preserve">1/0 </v>
      </c>
    </row>
    <row r="7053" spans="36:39" ht="14.4">
      <c r="AJ7053" s="26" t="e">
        <f>VLOOKUP(AQ7053,'user list'!A:B,2,0)</f>
        <v>#N/A</v>
      </c>
      <c r="AK7053" s="26">
        <f t="shared" si="378"/>
        <v>1</v>
      </c>
      <c r="AL7053" s="26">
        <f t="shared" si="379"/>
        <v>0</v>
      </c>
      <c r="AM7053" s="94" t="str">
        <f t="shared" si="380"/>
        <v xml:space="preserve">1/0 </v>
      </c>
    </row>
    <row r="7054" spans="36:39" ht="14.4">
      <c r="AJ7054" s="26" t="e">
        <f>VLOOKUP(AQ7054,'user list'!A:B,2,0)</f>
        <v>#N/A</v>
      </c>
      <c r="AK7054" s="26">
        <f t="shared" si="378"/>
        <v>1</v>
      </c>
      <c r="AL7054" s="26">
        <f t="shared" si="379"/>
        <v>0</v>
      </c>
      <c r="AM7054" s="94" t="str">
        <f t="shared" si="380"/>
        <v xml:space="preserve">1/0 </v>
      </c>
    </row>
    <row r="7055" spans="36:39" ht="14.4">
      <c r="AJ7055" s="26" t="e">
        <f>VLOOKUP(AQ7055,'user list'!A:B,2,0)</f>
        <v>#N/A</v>
      </c>
      <c r="AK7055" s="26">
        <f t="shared" si="378"/>
        <v>1</v>
      </c>
      <c r="AL7055" s="26">
        <f t="shared" si="379"/>
        <v>0</v>
      </c>
      <c r="AM7055" s="94" t="str">
        <f t="shared" si="380"/>
        <v xml:space="preserve">1/0 </v>
      </c>
    </row>
    <row r="7056" spans="36:39" ht="14.4">
      <c r="AJ7056" s="26" t="e">
        <f>VLOOKUP(AQ7056,'user list'!A:B,2,0)</f>
        <v>#N/A</v>
      </c>
      <c r="AK7056" s="26">
        <f t="shared" si="378"/>
        <v>1</v>
      </c>
      <c r="AL7056" s="26">
        <f t="shared" si="379"/>
        <v>0</v>
      </c>
      <c r="AM7056" s="94" t="str">
        <f t="shared" si="380"/>
        <v xml:space="preserve">1/0 </v>
      </c>
    </row>
    <row r="7057" spans="36:39" ht="14.4">
      <c r="AJ7057" s="26" t="e">
        <f>VLOOKUP(AQ7057,'user list'!A:B,2,0)</f>
        <v>#N/A</v>
      </c>
      <c r="AK7057" s="26">
        <f t="shared" si="378"/>
        <v>1</v>
      </c>
      <c r="AL7057" s="26">
        <f t="shared" si="379"/>
        <v>0</v>
      </c>
      <c r="AM7057" s="94" t="str">
        <f t="shared" si="380"/>
        <v xml:space="preserve">1/0 </v>
      </c>
    </row>
    <row r="7058" spans="36:39" ht="14.4">
      <c r="AJ7058" s="26" t="e">
        <f>VLOOKUP(AQ7058,'user list'!A:B,2,0)</f>
        <v>#N/A</v>
      </c>
      <c r="AK7058" s="26">
        <f t="shared" si="378"/>
        <v>1</v>
      </c>
      <c r="AL7058" s="26">
        <f t="shared" si="379"/>
        <v>0</v>
      </c>
      <c r="AM7058" s="94" t="str">
        <f t="shared" si="380"/>
        <v xml:space="preserve">1/0 </v>
      </c>
    </row>
    <row r="7059" spans="36:39" ht="14.4">
      <c r="AJ7059" s="26" t="e">
        <f>VLOOKUP(AQ7059,'user list'!A:B,2,0)</f>
        <v>#N/A</v>
      </c>
      <c r="AK7059" s="26">
        <f t="shared" si="378"/>
        <v>1</v>
      </c>
      <c r="AL7059" s="26">
        <f t="shared" si="379"/>
        <v>0</v>
      </c>
      <c r="AM7059" s="94" t="str">
        <f t="shared" si="380"/>
        <v xml:space="preserve">1/0 </v>
      </c>
    </row>
    <row r="7060" spans="36:39" ht="14.4">
      <c r="AJ7060" s="26" t="e">
        <f>VLOOKUP(AQ7060,'user list'!A:B,2,0)</f>
        <v>#N/A</v>
      </c>
      <c r="AK7060" s="26">
        <f t="shared" si="378"/>
        <v>1</v>
      </c>
      <c r="AL7060" s="26">
        <f t="shared" si="379"/>
        <v>0</v>
      </c>
      <c r="AM7060" s="94" t="str">
        <f t="shared" si="380"/>
        <v xml:space="preserve">1/0 </v>
      </c>
    </row>
    <row r="7061" spans="36:39" ht="14.4">
      <c r="AJ7061" s="26" t="e">
        <f>VLOOKUP(AQ7061,'user list'!A:B,2,0)</f>
        <v>#N/A</v>
      </c>
      <c r="AK7061" s="26">
        <f t="shared" si="378"/>
        <v>1</v>
      </c>
      <c r="AL7061" s="26">
        <f t="shared" si="379"/>
        <v>0</v>
      </c>
      <c r="AM7061" s="94" t="str">
        <f t="shared" si="380"/>
        <v xml:space="preserve">1/0 </v>
      </c>
    </row>
    <row r="7062" spans="36:39" ht="14.4">
      <c r="AJ7062" s="26" t="e">
        <f>VLOOKUP(AQ7062,'user list'!A:B,2,0)</f>
        <v>#N/A</v>
      </c>
      <c r="AK7062" s="26">
        <f t="shared" si="378"/>
        <v>1</v>
      </c>
      <c r="AL7062" s="26">
        <f t="shared" si="379"/>
        <v>0</v>
      </c>
      <c r="AM7062" s="94" t="str">
        <f t="shared" si="380"/>
        <v xml:space="preserve">1/0 </v>
      </c>
    </row>
    <row r="7063" spans="36:39" ht="14.4">
      <c r="AJ7063" s="26" t="e">
        <f>VLOOKUP(AQ7063,'user list'!A:B,2,0)</f>
        <v>#N/A</v>
      </c>
      <c r="AK7063" s="26">
        <f t="shared" si="378"/>
        <v>1</v>
      </c>
      <c r="AL7063" s="26">
        <f t="shared" si="379"/>
        <v>0</v>
      </c>
      <c r="AM7063" s="94" t="str">
        <f t="shared" si="380"/>
        <v xml:space="preserve">1/0 </v>
      </c>
    </row>
    <row r="7064" spans="36:39" ht="14.4">
      <c r="AJ7064" s="26" t="e">
        <f>VLOOKUP(AQ7064,'user list'!A:B,2,0)</f>
        <v>#N/A</v>
      </c>
      <c r="AK7064" s="26">
        <f t="shared" si="378"/>
        <v>1</v>
      </c>
      <c r="AL7064" s="26">
        <f t="shared" si="379"/>
        <v>0</v>
      </c>
      <c r="AM7064" s="94" t="str">
        <f t="shared" si="380"/>
        <v xml:space="preserve">1/0 </v>
      </c>
    </row>
    <row r="7065" spans="36:39" ht="14.4">
      <c r="AJ7065" s="26" t="e">
        <f>VLOOKUP(AQ7065,'user list'!A:B,2,0)</f>
        <v>#N/A</v>
      </c>
      <c r="AK7065" s="26">
        <f t="shared" si="378"/>
        <v>1</v>
      </c>
      <c r="AL7065" s="26">
        <f t="shared" si="379"/>
        <v>0</v>
      </c>
      <c r="AM7065" s="94" t="str">
        <f t="shared" si="380"/>
        <v xml:space="preserve">1/0 </v>
      </c>
    </row>
    <row r="7066" spans="36:39" ht="14.4">
      <c r="AJ7066" s="26" t="e">
        <f>VLOOKUP(AQ7066,'user list'!A:B,2,0)</f>
        <v>#N/A</v>
      </c>
      <c r="AK7066" s="26">
        <f t="shared" si="378"/>
        <v>1</v>
      </c>
      <c r="AL7066" s="26">
        <f t="shared" si="379"/>
        <v>0</v>
      </c>
      <c r="AM7066" s="94" t="str">
        <f t="shared" si="380"/>
        <v xml:space="preserve">1/0 </v>
      </c>
    </row>
    <row r="7067" spans="36:39" ht="14.4">
      <c r="AJ7067" s="26" t="e">
        <f>VLOOKUP(AQ7067,'user list'!A:B,2,0)</f>
        <v>#N/A</v>
      </c>
      <c r="AK7067" s="26">
        <f t="shared" si="378"/>
        <v>1</v>
      </c>
      <c r="AL7067" s="26">
        <f t="shared" si="379"/>
        <v>0</v>
      </c>
      <c r="AM7067" s="94" t="str">
        <f t="shared" si="380"/>
        <v xml:space="preserve">1/0 </v>
      </c>
    </row>
    <row r="7068" spans="36:39" ht="14.4">
      <c r="AJ7068" s="26" t="e">
        <f>VLOOKUP(AQ7068,'user list'!A:B,2,0)</f>
        <v>#N/A</v>
      </c>
      <c r="AK7068" s="26">
        <f t="shared" si="378"/>
        <v>1</v>
      </c>
      <c r="AL7068" s="26">
        <f t="shared" si="379"/>
        <v>0</v>
      </c>
      <c r="AM7068" s="94" t="str">
        <f t="shared" si="380"/>
        <v xml:space="preserve">1/0 </v>
      </c>
    </row>
    <row r="7069" spans="36:39" ht="14.4">
      <c r="AJ7069" s="26" t="e">
        <f>VLOOKUP(AQ7069,'user list'!A:B,2,0)</f>
        <v>#N/A</v>
      </c>
      <c r="AK7069" s="26">
        <f t="shared" si="378"/>
        <v>1</v>
      </c>
      <c r="AL7069" s="26">
        <f t="shared" si="379"/>
        <v>0</v>
      </c>
      <c r="AM7069" s="94" t="str">
        <f t="shared" si="380"/>
        <v xml:space="preserve">1/0 </v>
      </c>
    </row>
    <row r="7070" spans="36:39" ht="14.4">
      <c r="AJ7070" s="26" t="e">
        <f>VLOOKUP(AQ7070,'user list'!A:B,2,0)</f>
        <v>#N/A</v>
      </c>
      <c r="AK7070" s="26">
        <f t="shared" si="378"/>
        <v>1</v>
      </c>
      <c r="AL7070" s="26">
        <f t="shared" si="379"/>
        <v>0</v>
      </c>
      <c r="AM7070" s="94" t="str">
        <f t="shared" si="380"/>
        <v xml:space="preserve">1/0 </v>
      </c>
    </row>
    <row r="7071" spans="36:39" ht="14.4">
      <c r="AJ7071" s="26" t="e">
        <f>VLOOKUP(AQ7071,'user list'!A:B,2,0)</f>
        <v>#N/A</v>
      </c>
      <c r="AK7071" s="26">
        <f t="shared" si="378"/>
        <v>1</v>
      </c>
      <c r="AL7071" s="26">
        <f t="shared" si="379"/>
        <v>0</v>
      </c>
      <c r="AM7071" s="94" t="str">
        <f t="shared" si="380"/>
        <v xml:space="preserve">1/0 </v>
      </c>
    </row>
    <row r="7072" spans="36:39" ht="14.4">
      <c r="AJ7072" s="26" t="e">
        <f>VLOOKUP(AQ7072,'user list'!A:B,2,0)</f>
        <v>#N/A</v>
      </c>
      <c r="AK7072" s="26">
        <f t="shared" si="378"/>
        <v>1</v>
      </c>
      <c r="AL7072" s="26">
        <f t="shared" si="379"/>
        <v>0</v>
      </c>
      <c r="AM7072" s="94" t="str">
        <f t="shared" si="380"/>
        <v xml:space="preserve">1/0 </v>
      </c>
    </row>
    <row r="7073" spans="36:39" ht="14.4">
      <c r="AJ7073" s="26" t="e">
        <f>VLOOKUP(AQ7073,'user list'!A:B,2,0)</f>
        <v>#N/A</v>
      </c>
      <c r="AK7073" s="26">
        <f t="shared" si="378"/>
        <v>1</v>
      </c>
      <c r="AL7073" s="26">
        <f t="shared" si="379"/>
        <v>0</v>
      </c>
      <c r="AM7073" s="94" t="str">
        <f t="shared" si="380"/>
        <v xml:space="preserve">1/0 </v>
      </c>
    </row>
    <row r="7074" spans="36:39" ht="14.4">
      <c r="AJ7074" s="26" t="e">
        <f>VLOOKUP(AQ7074,'user list'!A:B,2,0)</f>
        <v>#N/A</v>
      </c>
      <c r="AK7074" s="26">
        <f t="shared" si="378"/>
        <v>1</v>
      </c>
      <c r="AL7074" s="26">
        <f t="shared" si="379"/>
        <v>0</v>
      </c>
      <c r="AM7074" s="94" t="str">
        <f t="shared" si="380"/>
        <v xml:space="preserve">1/0 </v>
      </c>
    </row>
    <row r="7075" spans="36:39" ht="14.4">
      <c r="AJ7075" s="26" t="e">
        <f>VLOOKUP(AQ7075,'user list'!A:B,2,0)</f>
        <v>#N/A</v>
      </c>
      <c r="AK7075" s="26">
        <f t="shared" ref="AK7075:AK7138" si="381">MONTH(AN7075)</f>
        <v>1</v>
      </c>
      <c r="AL7075" s="26">
        <f t="shared" ref="AL7075:AL7138" si="382">DAY(AN7075)</f>
        <v>0</v>
      </c>
      <c r="AM7075" s="94" t="str">
        <f t="shared" ref="AM7075:AM7138" si="383">AK7075&amp;"/"&amp;AL7075&amp;" "&amp;AR7075</f>
        <v xml:space="preserve">1/0 </v>
      </c>
    </row>
    <row r="7076" spans="36:39" ht="14.4">
      <c r="AJ7076" s="26" t="e">
        <f>VLOOKUP(AQ7076,'user list'!A:B,2,0)</f>
        <v>#N/A</v>
      </c>
      <c r="AK7076" s="26">
        <f t="shared" si="381"/>
        <v>1</v>
      </c>
      <c r="AL7076" s="26">
        <f t="shared" si="382"/>
        <v>0</v>
      </c>
      <c r="AM7076" s="94" t="str">
        <f t="shared" si="383"/>
        <v xml:space="preserve">1/0 </v>
      </c>
    </row>
    <row r="7077" spans="36:39" ht="14.4">
      <c r="AJ7077" s="26" t="e">
        <f>VLOOKUP(AQ7077,'user list'!A:B,2,0)</f>
        <v>#N/A</v>
      </c>
      <c r="AK7077" s="26">
        <f t="shared" si="381"/>
        <v>1</v>
      </c>
      <c r="AL7077" s="26">
        <f t="shared" si="382"/>
        <v>0</v>
      </c>
      <c r="AM7077" s="94" t="str">
        <f t="shared" si="383"/>
        <v xml:space="preserve">1/0 </v>
      </c>
    </row>
    <row r="7078" spans="36:39" ht="14.4">
      <c r="AJ7078" s="26" t="e">
        <f>VLOOKUP(AQ7078,'user list'!A:B,2,0)</f>
        <v>#N/A</v>
      </c>
      <c r="AK7078" s="26">
        <f t="shared" si="381"/>
        <v>1</v>
      </c>
      <c r="AL7078" s="26">
        <f t="shared" si="382"/>
        <v>0</v>
      </c>
      <c r="AM7078" s="94" t="str">
        <f t="shared" si="383"/>
        <v xml:space="preserve">1/0 </v>
      </c>
    </row>
    <row r="7079" spans="36:39" ht="14.4">
      <c r="AJ7079" s="26" t="e">
        <f>VLOOKUP(AQ7079,'user list'!A:B,2,0)</f>
        <v>#N/A</v>
      </c>
      <c r="AK7079" s="26">
        <f t="shared" si="381"/>
        <v>1</v>
      </c>
      <c r="AL7079" s="26">
        <f t="shared" si="382"/>
        <v>0</v>
      </c>
      <c r="AM7079" s="94" t="str">
        <f t="shared" si="383"/>
        <v xml:space="preserve">1/0 </v>
      </c>
    </row>
    <row r="7080" spans="36:39" ht="14.4">
      <c r="AJ7080" s="26" t="e">
        <f>VLOOKUP(AQ7080,'user list'!A:B,2,0)</f>
        <v>#N/A</v>
      </c>
      <c r="AK7080" s="26">
        <f t="shared" si="381"/>
        <v>1</v>
      </c>
      <c r="AL7080" s="26">
        <f t="shared" si="382"/>
        <v>0</v>
      </c>
      <c r="AM7080" s="94" t="str">
        <f t="shared" si="383"/>
        <v xml:space="preserve">1/0 </v>
      </c>
    </row>
    <row r="7081" spans="36:39" ht="14.4">
      <c r="AJ7081" s="26" t="e">
        <f>VLOOKUP(AQ7081,'user list'!A:B,2,0)</f>
        <v>#N/A</v>
      </c>
      <c r="AK7081" s="26">
        <f t="shared" si="381"/>
        <v>1</v>
      </c>
      <c r="AL7081" s="26">
        <f t="shared" si="382"/>
        <v>0</v>
      </c>
      <c r="AM7081" s="94" t="str">
        <f t="shared" si="383"/>
        <v xml:space="preserve">1/0 </v>
      </c>
    </row>
    <row r="7082" spans="36:39" ht="14.4">
      <c r="AJ7082" s="26" t="e">
        <f>VLOOKUP(AQ7082,'user list'!A:B,2,0)</f>
        <v>#N/A</v>
      </c>
      <c r="AK7082" s="26">
        <f t="shared" si="381"/>
        <v>1</v>
      </c>
      <c r="AL7082" s="26">
        <f t="shared" si="382"/>
        <v>0</v>
      </c>
      <c r="AM7082" s="94" t="str">
        <f t="shared" si="383"/>
        <v xml:space="preserve">1/0 </v>
      </c>
    </row>
    <row r="7083" spans="36:39" ht="14.4">
      <c r="AJ7083" s="26" t="e">
        <f>VLOOKUP(AQ7083,'user list'!A:B,2,0)</f>
        <v>#N/A</v>
      </c>
      <c r="AK7083" s="26">
        <f t="shared" si="381"/>
        <v>1</v>
      </c>
      <c r="AL7083" s="26">
        <f t="shared" si="382"/>
        <v>0</v>
      </c>
      <c r="AM7083" s="94" t="str">
        <f t="shared" si="383"/>
        <v xml:space="preserve">1/0 </v>
      </c>
    </row>
    <row r="7084" spans="36:39" ht="14.4">
      <c r="AJ7084" s="26" t="e">
        <f>VLOOKUP(AQ7084,'user list'!A:B,2,0)</f>
        <v>#N/A</v>
      </c>
      <c r="AK7084" s="26">
        <f t="shared" si="381"/>
        <v>1</v>
      </c>
      <c r="AL7084" s="26">
        <f t="shared" si="382"/>
        <v>0</v>
      </c>
      <c r="AM7084" s="94" t="str">
        <f t="shared" si="383"/>
        <v xml:space="preserve">1/0 </v>
      </c>
    </row>
    <row r="7085" spans="36:39" ht="14.4">
      <c r="AJ7085" s="26" t="e">
        <f>VLOOKUP(AQ7085,'user list'!A:B,2,0)</f>
        <v>#N/A</v>
      </c>
      <c r="AK7085" s="26">
        <f t="shared" si="381"/>
        <v>1</v>
      </c>
      <c r="AL7085" s="26">
        <f t="shared" si="382"/>
        <v>0</v>
      </c>
      <c r="AM7085" s="94" t="str">
        <f t="shared" si="383"/>
        <v xml:space="preserve">1/0 </v>
      </c>
    </row>
    <row r="7086" spans="36:39" ht="14.4">
      <c r="AJ7086" s="26" t="e">
        <f>VLOOKUP(AQ7086,'user list'!A:B,2,0)</f>
        <v>#N/A</v>
      </c>
      <c r="AK7086" s="26">
        <f t="shared" si="381"/>
        <v>1</v>
      </c>
      <c r="AL7086" s="26">
        <f t="shared" si="382"/>
        <v>0</v>
      </c>
      <c r="AM7086" s="94" t="str">
        <f t="shared" si="383"/>
        <v xml:space="preserve">1/0 </v>
      </c>
    </row>
    <row r="7087" spans="36:39" ht="14.4">
      <c r="AJ7087" s="26" t="e">
        <f>VLOOKUP(AQ7087,'user list'!A:B,2,0)</f>
        <v>#N/A</v>
      </c>
      <c r="AK7087" s="26">
        <f t="shared" si="381"/>
        <v>1</v>
      </c>
      <c r="AL7087" s="26">
        <f t="shared" si="382"/>
        <v>0</v>
      </c>
      <c r="AM7087" s="94" t="str">
        <f t="shared" si="383"/>
        <v xml:space="preserve">1/0 </v>
      </c>
    </row>
    <row r="7088" spans="36:39" ht="14.4">
      <c r="AJ7088" s="26" t="e">
        <f>VLOOKUP(AQ7088,'user list'!A:B,2,0)</f>
        <v>#N/A</v>
      </c>
      <c r="AK7088" s="26">
        <f t="shared" si="381"/>
        <v>1</v>
      </c>
      <c r="AL7088" s="26">
        <f t="shared" si="382"/>
        <v>0</v>
      </c>
      <c r="AM7088" s="94" t="str">
        <f t="shared" si="383"/>
        <v xml:space="preserve">1/0 </v>
      </c>
    </row>
    <row r="7089" spans="36:39" ht="14.4">
      <c r="AJ7089" s="26" t="e">
        <f>VLOOKUP(AQ7089,'user list'!A:B,2,0)</f>
        <v>#N/A</v>
      </c>
      <c r="AK7089" s="26">
        <f t="shared" si="381"/>
        <v>1</v>
      </c>
      <c r="AL7089" s="26">
        <f t="shared" si="382"/>
        <v>0</v>
      </c>
      <c r="AM7089" s="94" t="str">
        <f t="shared" si="383"/>
        <v xml:space="preserve">1/0 </v>
      </c>
    </row>
    <row r="7090" spans="36:39" ht="14.4">
      <c r="AJ7090" s="26" t="e">
        <f>VLOOKUP(AQ7090,'user list'!A:B,2,0)</f>
        <v>#N/A</v>
      </c>
      <c r="AK7090" s="26">
        <f t="shared" si="381"/>
        <v>1</v>
      </c>
      <c r="AL7090" s="26">
        <f t="shared" si="382"/>
        <v>0</v>
      </c>
      <c r="AM7090" s="94" t="str">
        <f t="shared" si="383"/>
        <v xml:space="preserve">1/0 </v>
      </c>
    </row>
    <row r="7091" spans="36:39" ht="14.4">
      <c r="AJ7091" s="26" t="e">
        <f>VLOOKUP(AQ7091,'user list'!A:B,2,0)</f>
        <v>#N/A</v>
      </c>
      <c r="AK7091" s="26">
        <f t="shared" si="381"/>
        <v>1</v>
      </c>
      <c r="AL7091" s="26">
        <f t="shared" si="382"/>
        <v>0</v>
      </c>
      <c r="AM7091" s="94" t="str">
        <f t="shared" si="383"/>
        <v xml:space="preserve">1/0 </v>
      </c>
    </row>
    <row r="7092" spans="36:39" ht="14.4">
      <c r="AJ7092" s="26" t="e">
        <f>VLOOKUP(AQ7092,'user list'!A:B,2,0)</f>
        <v>#N/A</v>
      </c>
      <c r="AK7092" s="26">
        <f t="shared" si="381"/>
        <v>1</v>
      </c>
      <c r="AL7092" s="26">
        <f t="shared" si="382"/>
        <v>0</v>
      </c>
      <c r="AM7092" s="94" t="str">
        <f t="shared" si="383"/>
        <v xml:space="preserve">1/0 </v>
      </c>
    </row>
    <row r="7093" spans="36:39" ht="14.4">
      <c r="AJ7093" s="26" t="e">
        <f>VLOOKUP(AQ7093,'user list'!A:B,2,0)</f>
        <v>#N/A</v>
      </c>
      <c r="AK7093" s="26">
        <f t="shared" si="381"/>
        <v>1</v>
      </c>
      <c r="AL7093" s="26">
        <f t="shared" si="382"/>
        <v>0</v>
      </c>
      <c r="AM7093" s="94" t="str">
        <f t="shared" si="383"/>
        <v xml:space="preserve">1/0 </v>
      </c>
    </row>
    <row r="7094" spans="36:39" ht="14.4">
      <c r="AJ7094" s="26" t="e">
        <f>VLOOKUP(AQ7094,'user list'!A:B,2,0)</f>
        <v>#N/A</v>
      </c>
      <c r="AK7094" s="26">
        <f t="shared" si="381"/>
        <v>1</v>
      </c>
      <c r="AL7094" s="26">
        <f t="shared" si="382"/>
        <v>0</v>
      </c>
      <c r="AM7094" s="94" t="str">
        <f t="shared" si="383"/>
        <v xml:space="preserve">1/0 </v>
      </c>
    </row>
    <row r="7095" spans="36:39" ht="14.4">
      <c r="AJ7095" s="26" t="e">
        <f>VLOOKUP(AQ7095,'user list'!A:B,2,0)</f>
        <v>#N/A</v>
      </c>
      <c r="AK7095" s="26">
        <f t="shared" si="381"/>
        <v>1</v>
      </c>
      <c r="AL7095" s="26">
        <f t="shared" si="382"/>
        <v>0</v>
      </c>
      <c r="AM7095" s="94" t="str">
        <f t="shared" si="383"/>
        <v xml:space="preserve">1/0 </v>
      </c>
    </row>
    <row r="7096" spans="36:39" ht="14.4">
      <c r="AJ7096" s="26" t="e">
        <f>VLOOKUP(AQ7096,'user list'!A:B,2,0)</f>
        <v>#N/A</v>
      </c>
      <c r="AK7096" s="26">
        <f t="shared" si="381"/>
        <v>1</v>
      </c>
      <c r="AL7096" s="26">
        <f t="shared" si="382"/>
        <v>0</v>
      </c>
      <c r="AM7096" s="94" t="str">
        <f t="shared" si="383"/>
        <v xml:space="preserve">1/0 </v>
      </c>
    </row>
    <row r="7097" spans="36:39" ht="14.4">
      <c r="AJ7097" s="26" t="e">
        <f>VLOOKUP(AQ7097,'user list'!A:B,2,0)</f>
        <v>#N/A</v>
      </c>
      <c r="AK7097" s="26">
        <f t="shared" si="381"/>
        <v>1</v>
      </c>
      <c r="AL7097" s="26">
        <f t="shared" si="382"/>
        <v>0</v>
      </c>
      <c r="AM7097" s="94" t="str">
        <f t="shared" si="383"/>
        <v xml:space="preserve">1/0 </v>
      </c>
    </row>
    <row r="7098" spans="36:39" ht="14.4">
      <c r="AJ7098" s="26" t="e">
        <f>VLOOKUP(AQ7098,'user list'!A:B,2,0)</f>
        <v>#N/A</v>
      </c>
      <c r="AK7098" s="26">
        <f t="shared" si="381"/>
        <v>1</v>
      </c>
      <c r="AL7098" s="26">
        <f t="shared" si="382"/>
        <v>0</v>
      </c>
      <c r="AM7098" s="94" t="str">
        <f t="shared" si="383"/>
        <v xml:space="preserve">1/0 </v>
      </c>
    </row>
    <row r="7099" spans="36:39" ht="14.4">
      <c r="AJ7099" s="26" t="e">
        <f>VLOOKUP(AQ7099,'user list'!A:B,2,0)</f>
        <v>#N/A</v>
      </c>
      <c r="AK7099" s="26">
        <f t="shared" si="381"/>
        <v>1</v>
      </c>
      <c r="AL7099" s="26">
        <f t="shared" si="382"/>
        <v>0</v>
      </c>
      <c r="AM7099" s="94" t="str">
        <f t="shared" si="383"/>
        <v xml:space="preserve">1/0 </v>
      </c>
    </row>
    <row r="7100" spans="36:39" ht="14.4">
      <c r="AJ7100" s="26" t="e">
        <f>VLOOKUP(AQ7100,'user list'!A:B,2,0)</f>
        <v>#N/A</v>
      </c>
      <c r="AK7100" s="26">
        <f t="shared" si="381"/>
        <v>1</v>
      </c>
      <c r="AL7100" s="26">
        <f t="shared" si="382"/>
        <v>0</v>
      </c>
      <c r="AM7100" s="94" t="str">
        <f t="shared" si="383"/>
        <v xml:space="preserve">1/0 </v>
      </c>
    </row>
    <row r="7101" spans="36:39" ht="14.4">
      <c r="AJ7101" s="26" t="e">
        <f>VLOOKUP(AQ7101,'user list'!A:B,2,0)</f>
        <v>#N/A</v>
      </c>
      <c r="AK7101" s="26">
        <f t="shared" si="381"/>
        <v>1</v>
      </c>
      <c r="AL7101" s="26">
        <f t="shared" si="382"/>
        <v>0</v>
      </c>
      <c r="AM7101" s="94" t="str">
        <f t="shared" si="383"/>
        <v xml:space="preserve">1/0 </v>
      </c>
    </row>
    <row r="7102" spans="36:39" ht="14.4">
      <c r="AJ7102" s="26" t="e">
        <f>VLOOKUP(AQ7102,'user list'!A:B,2,0)</f>
        <v>#N/A</v>
      </c>
      <c r="AK7102" s="26">
        <f t="shared" si="381"/>
        <v>1</v>
      </c>
      <c r="AL7102" s="26">
        <f t="shared" si="382"/>
        <v>0</v>
      </c>
      <c r="AM7102" s="94" t="str">
        <f t="shared" si="383"/>
        <v xml:space="preserve">1/0 </v>
      </c>
    </row>
    <row r="7103" spans="36:39" ht="14.4">
      <c r="AJ7103" s="26" t="e">
        <f>VLOOKUP(AQ7103,'user list'!A:B,2,0)</f>
        <v>#N/A</v>
      </c>
      <c r="AK7103" s="26">
        <f t="shared" si="381"/>
        <v>1</v>
      </c>
      <c r="AL7103" s="26">
        <f t="shared" si="382"/>
        <v>0</v>
      </c>
      <c r="AM7103" s="94" t="str">
        <f t="shared" si="383"/>
        <v xml:space="preserve">1/0 </v>
      </c>
    </row>
    <row r="7104" spans="36:39" ht="14.4">
      <c r="AJ7104" s="26" t="e">
        <f>VLOOKUP(AQ7104,'user list'!A:B,2,0)</f>
        <v>#N/A</v>
      </c>
      <c r="AK7104" s="26">
        <f t="shared" si="381"/>
        <v>1</v>
      </c>
      <c r="AL7104" s="26">
        <f t="shared" si="382"/>
        <v>0</v>
      </c>
      <c r="AM7104" s="94" t="str">
        <f t="shared" si="383"/>
        <v xml:space="preserve">1/0 </v>
      </c>
    </row>
    <row r="7105" spans="36:39" ht="14.4">
      <c r="AJ7105" s="26" t="e">
        <f>VLOOKUP(AQ7105,'user list'!A:B,2,0)</f>
        <v>#N/A</v>
      </c>
      <c r="AK7105" s="26">
        <f t="shared" si="381"/>
        <v>1</v>
      </c>
      <c r="AL7105" s="26">
        <f t="shared" si="382"/>
        <v>0</v>
      </c>
      <c r="AM7105" s="94" t="str">
        <f t="shared" si="383"/>
        <v xml:space="preserve">1/0 </v>
      </c>
    </row>
    <row r="7106" spans="36:39" ht="14.4">
      <c r="AJ7106" s="26" t="e">
        <f>VLOOKUP(AQ7106,'user list'!A:B,2,0)</f>
        <v>#N/A</v>
      </c>
      <c r="AK7106" s="26">
        <f t="shared" si="381"/>
        <v>1</v>
      </c>
      <c r="AL7106" s="26">
        <f t="shared" si="382"/>
        <v>0</v>
      </c>
      <c r="AM7106" s="94" t="str">
        <f t="shared" si="383"/>
        <v xml:space="preserve">1/0 </v>
      </c>
    </row>
    <row r="7107" spans="36:39" ht="14.4">
      <c r="AJ7107" s="26" t="e">
        <f>VLOOKUP(AQ7107,'user list'!A:B,2,0)</f>
        <v>#N/A</v>
      </c>
      <c r="AK7107" s="26">
        <f t="shared" si="381"/>
        <v>1</v>
      </c>
      <c r="AL7107" s="26">
        <f t="shared" si="382"/>
        <v>0</v>
      </c>
      <c r="AM7107" s="94" t="str">
        <f t="shared" si="383"/>
        <v xml:space="preserve">1/0 </v>
      </c>
    </row>
    <row r="7108" spans="36:39" ht="14.4">
      <c r="AJ7108" s="26" t="e">
        <f>VLOOKUP(AQ7108,'user list'!A:B,2,0)</f>
        <v>#N/A</v>
      </c>
      <c r="AK7108" s="26">
        <f t="shared" si="381"/>
        <v>1</v>
      </c>
      <c r="AL7108" s="26">
        <f t="shared" si="382"/>
        <v>0</v>
      </c>
      <c r="AM7108" s="94" t="str">
        <f t="shared" si="383"/>
        <v xml:space="preserve">1/0 </v>
      </c>
    </row>
    <row r="7109" spans="36:39" ht="14.4">
      <c r="AJ7109" s="26" t="e">
        <f>VLOOKUP(AQ7109,'user list'!A:B,2,0)</f>
        <v>#N/A</v>
      </c>
      <c r="AK7109" s="26">
        <f t="shared" si="381"/>
        <v>1</v>
      </c>
      <c r="AL7109" s="26">
        <f t="shared" si="382"/>
        <v>0</v>
      </c>
      <c r="AM7109" s="94" t="str">
        <f t="shared" si="383"/>
        <v xml:space="preserve">1/0 </v>
      </c>
    </row>
    <row r="7110" spans="36:39" ht="14.4">
      <c r="AJ7110" s="26" t="e">
        <f>VLOOKUP(AQ7110,'user list'!A:B,2,0)</f>
        <v>#N/A</v>
      </c>
      <c r="AK7110" s="26">
        <f t="shared" si="381"/>
        <v>1</v>
      </c>
      <c r="AL7110" s="26">
        <f t="shared" si="382"/>
        <v>0</v>
      </c>
      <c r="AM7110" s="94" t="str">
        <f t="shared" si="383"/>
        <v xml:space="preserve">1/0 </v>
      </c>
    </row>
    <row r="7111" spans="36:39" ht="14.4">
      <c r="AJ7111" s="26" t="e">
        <f>VLOOKUP(AQ7111,'user list'!A:B,2,0)</f>
        <v>#N/A</v>
      </c>
      <c r="AK7111" s="26">
        <f t="shared" si="381"/>
        <v>1</v>
      </c>
      <c r="AL7111" s="26">
        <f t="shared" si="382"/>
        <v>0</v>
      </c>
      <c r="AM7111" s="94" t="str">
        <f t="shared" si="383"/>
        <v xml:space="preserve">1/0 </v>
      </c>
    </row>
    <row r="7112" spans="36:39" ht="14.4">
      <c r="AJ7112" s="26" t="e">
        <f>VLOOKUP(AQ7112,'user list'!A:B,2,0)</f>
        <v>#N/A</v>
      </c>
      <c r="AK7112" s="26">
        <f t="shared" si="381"/>
        <v>1</v>
      </c>
      <c r="AL7112" s="26">
        <f t="shared" si="382"/>
        <v>0</v>
      </c>
      <c r="AM7112" s="94" t="str">
        <f t="shared" si="383"/>
        <v xml:space="preserve">1/0 </v>
      </c>
    </row>
    <row r="7113" spans="36:39" ht="14.4">
      <c r="AJ7113" s="26" t="e">
        <f>VLOOKUP(AQ7113,'user list'!A:B,2,0)</f>
        <v>#N/A</v>
      </c>
      <c r="AK7113" s="26">
        <f t="shared" si="381"/>
        <v>1</v>
      </c>
      <c r="AL7113" s="26">
        <f t="shared" si="382"/>
        <v>0</v>
      </c>
      <c r="AM7113" s="94" t="str">
        <f t="shared" si="383"/>
        <v xml:space="preserve">1/0 </v>
      </c>
    </row>
    <row r="7114" spans="36:39" ht="14.4">
      <c r="AJ7114" s="26" t="e">
        <f>VLOOKUP(AQ7114,'user list'!A:B,2,0)</f>
        <v>#N/A</v>
      </c>
      <c r="AK7114" s="26">
        <f t="shared" si="381"/>
        <v>1</v>
      </c>
      <c r="AL7114" s="26">
        <f t="shared" si="382"/>
        <v>0</v>
      </c>
      <c r="AM7114" s="94" t="str">
        <f t="shared" si="383"/>
        <v xml:space="preserve">1/0 </v>
      </c>
    </row>
    <row r="7115" spans="36:39" ht="14.4">
      <c r="AJ7115" s="26" t="e">
        <f>VLOOKUP(AQ7115,'user list'!A:B,2,0)</f>
        <v>#N/A</v>
      </c>
      <c r="AK7115" s="26">
        <f t="shared" si="381"/>
        <v>1</v>
      </c>
      <c r="AL7115" s="26">
        <f t="shared" si="382"/>
        <v>0</v>
      </c>
      <c r="AM7115" s="94" t="str">
        <f t="shared" si="383"/>
        <v xml:space="preserve">1/0 </v>
      </c>
    </row>
    <row r="7116" spans="36:39" ht="14.4">
      <c r="AJ7116" s="26" t="e">
        <f>VLOOKUP(AQ7116,'user list'!A:B,2,0)</f>
        <v>#N/A</v>
      </c>
      <c r="AK7116" s="26">
        <f t="shared" si="381"/>
        <v>1</v>
      </c>
      <c r="AL7116" s="26">
        <f t="shared" si="382"/>
        <v>0</v>
      </c>
      <c r="AM7116" s="94" t="str">
        <f t="shared" si="383"/>
        <v xml:space="preserve">1/0 </v>
      </c>
    </row>
    <row r="7117" spans="36:39" ht="14.4">
      <c r="AJ7117" s="26" t="e">
        <f>VLOOKUP(AQ7117,'user list'!A:B,2,0)</f>
        <v>#N/A</v>
      </c>
      <c r="AK7117" s="26">
        <f t="shared" si="381"/>
        <v>1</v>
      </c>
      <c r="AL7117" s="26">
        <f t="shared" si="382"/>
        <v>0</v>
      </c>
      <c r="AM7117" s="94" t="str">
        <f t="shared" si="383"/>
        <v xml:space="preserve">1/0 </v>
      </c>
    </row>
    <row r="7118" spans="36:39" ht="14.4">
      <c r="AJ7118" s="26" t="e">
        <f>VLOOKUP(AQ7118,'user list'!A:B,2,0)</f>
        <v>#N/A</v>
      </c>
      <c r="AK7118" s="26">
        <f t="shared" si="381"/>
        <v>1</v>
      </c>
      <c r="AL7118" s="26">
        <f t="shared" si="382"/>
        <v>0</v>
      </c>
      <c r="AM7118" s="94" t="str">
        <f t="shared" si="383"/>
        <v xml:space="preserve">1/0 </v>
      </c>
    </row>
    <row r="7119" spans="36:39" ht="14.4">
      <c r="AJ7119" s="26" t="e">
        <f>VLOOKUP(AQ7119,'user list'!A:B,2,0)</f>
        <v>#N/A</v>
      </c>
      <c r="AK7119" s="26">
        <f t="shared" si="381"/>
        <v>1</v>
      </c>
      <c r="AL7119" s="26">
        <f t="shared" si="382"/>
        <v>0</v>
      </c>
      <c r="AM7119" s="94" t="str">
        <f t="shared" si="383"/>
        <v xml:space="preserve">1/0 </v>
      </c>
    </row>
    <row r="7120" spans="36:39" ht="14.4">
      <c r="AJ7120" s="26" t="e">
        <f>VLOOKUP(AQ7120,'user list'!A:B,2,0)</f>
        <v>#N/A</v>
      </c>
      <c r="AK7120" s="26">
        <f t="shared" si="381"/>
        <v>1</v>
      </c>
      <c r="AL7120" s="26">
        <f t="shared" si="382"/>
        <v>0</v>
      </c>
      <c r="AM7120" s="94" t="str">
        <f t="shared" si="383"/>
        <v xml:space="preserve">1/0 </v>
      </c>
    </row>
    <row r="7121" spans="36:39" ht="14.4">
      <c r="AJ7121" s="26" t="e">
        <f>VLOOKUP(AQ7121,'user list'!A:B,2,0)</f>
        <v>#N/A</v>
      </c>
      <c r="AK7121" s="26">
        <f t="shared" si="381"/>
        <v>1</v>
      </c>
      <c r="AL7121" s="26">
        <f t="shared" si="382"/>
        <v>0</v>
      </c>
      <c r="AM7121" s="94" t="str">
        <f t="shared" si="383"/>
        <v xml:space="preserve">1/0 </v>
      </c>
    </row>
    <row r="7122" spans="36:39" ht="14.4">
      <c r="AJ7122" s="26" t="e">
        <f>VLOOKUP(AQ7122,'user list'!A:B,2,0)</f>
        <v>#N/A</v>
      </c>
      <c r="AK7122" s="26">
        <f t="shared" si="381"/>
        <v>1</v>
      </c>
      <c r="AL7122" s="26">
        <f t="shared" si="382"/>
        <v>0</v>
      </c>
      <c r="AM7122" s="94" t="str">
        <f t="shared" si="383"/>
        <v xml:space="preserve">1/0 </v>
      </c>
    </row>
    <row r="7123" spans="36:39" ht="14.4">
      <c r="AJ7123" s="26" t="e">
        <f>VLOOKUP(AQ7123,'user list'!A:B,2,0)</f>
        <v>#N/A</v>
      </c>
      <c r="AK7123" s="26">
        <f t="shared" si="381"/>
        <v>1</v>
      </c>
      <c r="AL7123" s="26">
        <f t="shared" si="382"/>
        <v>0</v>
      </c>
      <c r="AM7123" s="94" t="str">
        <f t="shared" si="383"/>
        <v xml:space="preserve">1/0 </v>
      </c>
    </row>
    <row r="7124" spans="36:39" ht="14.4">
      <c r="AJ7124" s="26" t="e">
        <f>VLOOKUP(AQ7124,'user list'!A:B,2,0)</f>
        <v>#N/A</v>
      </c>
      <c r="AK7124" s="26">
        <f t="shared" si="381"/>
        <v>1</v>
      </c>
      <c r="AL7124" s="26">
        <f t="shared" si="382"/>
        <v>0</v>
      </c>
      <c r="AM7124" s="94" t="str">
        <f t="shared" si="383"/>
        <v xml:space="preserve">1/0 </v>
      </c>
    </row>
    <row r="7125" spans="36:39" ht="14.4">
      <c r="AJ7125" s="26" t="e">
        <f>VLOOKUP(AQ7125,'user list'!A:B,2,0)</f>
        <v>#N/A</v>
      </c>
      <c r="AK7125" s="26">
        <f t="shared" si="381"/>
        <v>1</v>
      </c>
      <c r="AL7125" s="26">
        <f t="shared" si="382"/>
        <v>0</v>
      </c>
      <c r="AM7125" s="94" t="str">
        <f t="shared" si="383"/>
        <v xml:space="preserve">1/0 </v>
      </c>
    </row>
    <row r="7126" spans="36:39" ht="14.4">
      <c r="AJ7126" s="26" t="e">
        <f>VLOOKUP(AQ7126,'user list'!A:B,2,0)</f>
        <v>#N/A</v>
      </c>
      <c r="AK7126" s="26">
        <f t="shared" si="381"/>
        <v>1</v>
      </c>
      <c r="AL7126" s="26">
        <f t="shared" si="382"/>
        <v>0</v>
      </c>
      <c r="AM7126" s="94" t="str">
        <f t="shared" si="383"/>
        <v xml:space="preserve">1/0 </v>
      </c>
    </row>
    <row r="7127" spans="36:39" ht="14.4">
      <c r="AJ7127" s="26" t="e">
        <f>VLOOKUP(AQ7127,'user list'!A:B,2,0)</f>
        <v>#N/A</v>
      </c>
      <c r="AK7127" s="26">
        <f t="shared" si="381"/>
        <v>1</v>
      </c>
      <c r="AL7127" s="26">
        <f t="shared" si="382"/>
        <v>0</v>
      </c>
      <c r="AM7127" s="94" t="str">
        <f t="shared" si="383"/>
        <v xml:space="preserve">1/0 </v>
      </c>
    </row>
    <row r="7128" spans="36:39" ht="14.4">
      <c r="AJ7128" s="26" t="e">
        <f>VLOOKUP(AQ7128,'user list'!A:B,2,0)</f>
        <v>#N/A</v>
      </c>
      <c r="AK7128" s="26">
        <f t="shared" si="381"/>
        <v>1</v>
      </c>
      <c r="AL7128" s="26">
        <f t="shared" si="382"/>
        <v>0</v>
      </c>
      <c r="AM7128" s="94" t="str">
        <f t="shared" si="383"/>
        <v xml:space="preserve">1/0 </v>
      </c>
    </row>
    <row r="7129" spans="36:39" ht="14.4">
      <c r="AJ7129" s="26" t="e">
        <f>VLOOKUP(AQ7129,'user list'!A:B,2,0)</f>
        <v>#N/A</v>
      </c>
      <c r="AK7129" s="26">
        <f t="shared" si="381"/>
        <v>1</v>
      </c>
      <c r="AL7129" s="26">
        <f t="shared" si="382"/>
        <v>0</v>
      </c>
      <c r="AM7129" s="94" t="str">
        <f t="shared" si="383"/>
        <v xml:space="preserve">1/0 </v>
      </c>
    </row>
    <row r="7130" spans="36:39" ht="14.4">
      <c r="AJ7130" s="26" t="e">
        <f>VLOOKUP(AQ7130,'user list'!A:B,2,0)</f>
        <v>#N/A</v>
      </c>
      <c r="AK7130" s="26">
        <f t="shared" si="381"/>
        <v>1</v>
      </c>
      <c r="AL7130" s="26">
        <f t="shared" si="382"/>
        <v>0</v>
      </c>
      <c r="AM7130" s="94" t="str">
        <f t="shared" si="383"/>
        <v xml:space="preserve">1/0 </v>
      </c>
    </row>
    <row r="7131" spans="36:39" ht="14.4">
      <c r="AJ7131" s="26" t="e">
        <f>VLOOKUP(AQ7131,'user list'!A:B,2,0)</f>
        <v>#N/A</v>
      </c>
      <c r="AK7131" s="26">
        <f t="shared" si="381"/>
        <v>1</v>
      </c>
      <c r="AL7131" s="26">
        <f t="shared" si="382"/>
        <v>0</v>
      </c>
      <c r="AM7131" s="94" t="str">
        <f t="shared" si="383"/>
        <v xml:space="preserve">1/0 </v>
      </c>
    </row>
    <row r="7132" spans="36:39" ht="14.4">
      <c r="AJ7132" s="26" t="e">
        <f>VLOOKUP(AQ7132,'user list'!A:B,2,0)</f>
        <v>#N/A</v>
      </c>
      <c r="AK7132" s="26">
        <f t="shared" si="381"/>
        <v>1</v>
      </c>
      <c r="AL7132" s="26">
        <f t="shared" si="382"/>
        <v>0</v>
      </c>
      <c r="AM7132" s="94" t="str">
        <f t="shared" si="383"/>
        <v xml:space="preserve">1/0 </v>
      </c>
    </row>
    <row r="7133" spans="36:39" ht="14.4">
      <c r="AJ7133" s="26" t="e">
        <f>VLOOKUP(AQ7133,'user list'!A:B,2,0)</f>
        <v>#N/A</v>
      </c>
      <c r="AK7133" s="26">
        <f t="shared" si="381"/>
        <v>1</v>
      </c>
      <c r="AL7133" s="26">
        <f t="shared" si="382"/>
        <v>0</v>
      </c>
      <c r="AM7133" s="94" t="str">
        <f t="shared" si="383"/>
        <v xml:space="preserve">1/0 </v>
      </c>
    </row>
    <row r="7134" spans="36:39" ht="14.4">
      <c r="AJ7134" s="26" t="e">
        <f>VLOOKUP(AQ7134,'user list'!A:B,2,0)</f>
        <v>#N/A</v>
      </c>
      <c r="AK7134" s="26">
        <f t="shared" si="381"/>
        <v>1</v>
      </c>
      <c r="AL7134" s="26">
        <f t="shared" si="382"/>
        <v>0</v>
      </c>
      <c r="AM7134" s="94" t="str">
        <f t="shared" si="383"/>
        <v xml:space="preserve">1/0 </v>
      </c>
    </row>
    <row r="7135" spans="36:39" ht="14.4">
      <c r="AJ7135" s="26" t="e">
        <f>VLOOKUP(AQ7135,'user list'!A:B,2,0)</f>
        <v>#N/A</v>
      </c>
      <c r="AK7135" s="26">
        <f t="shared" si="381"/>
        <v>1</v>
      </c>
      <c r="AL7135" s="26">
        <f t="shared" si="382"/>
        <v>0</v>
      </c>
      <c r="AM7135" s="94" t="str">
        <f t="shared" si="383"/>
        <v xml:space="preserve">1/0 </v>
      </c>
    </row>
    <row r="7136" spans="36:39" ht="14.4">
      <c r="AJ7136" s="26" t="e">
        <f>VLOOKUP(AQ7136,'user list'!A:B,2,0)</f>
        <v>#N/A</v>
      </c>
      <c r="AK7136" s="26">
        <f t="shared" si="381"/>
        <v>1</v>
      </c>
      <c r="AL7136" s="26">
        <f t="shared" si="382"/>
        <v>0</v>
      </c>
      <c r="AM7136" s="94" t="str">
        <f t="shared" si="383"/>
        <v xml:space="preserve">1/0 </v>
      </c>
    </row>
    <row r="7137" spans="36:39" ht="14.4">
      <c r="AJ7137" s="26" t="e">
        <f>VLOOKUP(AQ7137,'user list'!A:B,2,0)</f>
        <v>#N/A</v>
      </c>
      <c r="AK7137" s="26">
        <f t="shared" si="381"/>
        <v>1</v>
      </c>
      <c r="AL7137" s="26">
        <f t="shared" si="382"/>
        <v>0</v>
      </c>
      <c r="AM7137" s="94" t="str">
        <f t="shared" si="383"/>
        <v xml:space="preserve">1/0 </v>
      </c>
    </row>
    <row r="7138" spans="36:39" ht="14.4">
      <c r="AJ7138" s="26" t="e">
        <f>VLOOKUP(AQ7138,'user list'!A:B,2,0)</f>
        <v>#N/A</v>
      </c>
      <c r="AK7138" s="26">
        <f t="shared" si="381"/>
        <v>1</v>
      </c>
      <c r="AL7138" s="26">
        <f t="shared" si="382"/>
        <v>0</v>
      </c>
      <c r="AM7138" s="94" t="str">
        <f t="shared" si="383"/>
        <v xml:space="preserve">1/0 </v>
      </c>
    </row>
    <row r="7139" spans="36:39" ht="14.4">
      <c r="AJ7139" s="26" t="e">
        <f>VLOOKUP(AQ7139,'user list'!A:B,2,0)</f>
        <v>#N/A</v>
      </c>
      <c r="AK7139" s="26">
        <f t="shared" ref="AK7139:AK7202" si="384">MONTH(AN7139)</f>
        <v>1</v>
      </c>
      <c r="AL7139" s="26">
        <f t="shared" ref="AL7139:AL7202" si="385">DAY(AN7139)</f>
        <v>0</v>
      </c>
      <c r="AM7139" s="94" t="str">
        <f t="shared" ref="AM7139:AM7202" si="386">AK7139&amp;"/"&amp;AL7139&amp;" "&amp;AR7139</f>
        <v xml:space="preserve">1/0 </v>
      </c>
    </row>
    <row r="7140" spans="36:39" ht="14.4">
      <c r="AJ7140" s="26" t="e">
        <f>VLOOKUP(AQ7140,'user list'!A:B,2,0)</f>
        <v>#N/A</v>
      </c>
      <c r="AK7140" s="26">
        <f t="shared" si="384"/>
        <v>1</v>
      </c>
      <c r="AL7140" s="26">
        <f t="shared" si="385"/>
        <v>0</v>
      </c>
      <c r="AM7140" s="94" t="str">
        <f t="shared" si="386"/>
        <v xml:space="preserve">1/0 </v>
      </c>
    </row>
    <row r="7141" spans="36:39" ht="14.4">
      <c r="AJ7141" s="26" t="e">
        <f>VLOOKUP(AQ7141,'user list'!A:B,2,0)</f>
        <v>#N/A</v>
      </c>
      <c r="AK7141" s="26">
        <f t="shared" si="384"/>
        <v>1</v>
      </c>
      <c r="AL7141" s="26">
        <f t="shared" si="385"/>
        <v>0</v>
      </c>
      <c r="AM7141" s="94" t="str">
        <f t="shared" si="386"/>
        <v xml:space="preserve">1/0 </v>
      </c>
    </row>
    <row r="7142" spans="36:39" ht="14.4">
      <c r="AJ7142" s="26" t="e">
        <f>VLOOKUP(AQ7142,'user list'!A:B,2,0)</f>
        <v>#N/A</v>
      </c>
      <c r="AK7142" s="26">
        <f t="shared" si="384"/>
        <v>1</v>
      </c>
      <c r="AL7142" s="26">
        <f t="shared" si="385"/>
        <v>0</v>
      </c>
      <c r="AM7142" s="94" t="str">
        <f t="shared" si="386"/>
        <v xml:space="preserve">1/0 </v>
      </c>
    </row>
    <row r="7143" spans="36:39" ht="14.4">
      <c r="AJ7143" s="26" t="e">
        <f>VLOOKUP(AQ7143,'user list'!A:B,2,0)</f>
        <v>#N/A</v>
      </c>
      <c r="AK7143" s="26">
        <f t="shared" si="384"/>
        <v>1</v>
      </c>
      <c r="AL7143" s="26">
        <f t="shared" si="385"/>
        <v>0</v>
      </c>
      <c r="AM7143" s="94" t="str">
        <f t="shared" si="386"/>
        <v xml:space="preserve">1/0 </v>
      </c>
    </row>
    <row r="7144" spans="36:39" ht="14.4">
      <c r="AJ7144" s="26" t="e">
        <f>VLOOKUP(AQ7144,'user list'!A:B,2,0)</f>
        <v>#N/A</v>
      </c>
      <c r="AK7144" s="26">
        <f t="shared" si="384"/>
        <v>1</v>
      </c>
      <c r="AL7144" s="26">
        <f t="shared" si="385"/>
        <v>0</v>
      </c>
      <c r="AM7144" s="94" t="str">
        <f t="shared" si="386"/>
        <v xml:space="preserve">1/0 </v>
      </c>
    </row>
    <row r="7145" spans="36:39" ht="14.4">
      <c r="AJ7145" s="26" t="e">
        <f>VLOOKUP(AQ7145,'user list'!A:B,2,0)</f>
        <v>#N/A</v>
      </c>
      <c r="AK7145" s="26">
        <f t="shared" si="384"/>
        <v>1</v>
      </c>
      <c r="AL7145" s="26">
        <f t="shared" si="385"/>
        <v>0</v>
      </c>
      <c r="AM7145" s="94" t="str">
        <f t="shared" si="386"/>
        <v xml:space="preserve">1/0 </v>
      </c>
    </row>
    <row r="7146" spans="36:39" ht="14.4">
      <c r="AJ7146" s="26" t="e">
        <f>VLOOKUP(AQ7146,'user list'!A:B,2,0)</f>
        <v>#N/A</v>
      </c>
      <c r="AK7146" s="26">
        <f t="shared" si="384"/>
        <v>1</v>
      </c>
      <c r="AL7146" s="26">
        <f t="shared" si="385"/>
        <v>0</v>
      </c>
      <c r="AM7146" s="94" t="str">
        <f t="shared" si="386"/>
        <v xml:space="preserve">1/0 </v>
      </c>
    </row>
    <row r="7147" spans="36:39" ht="14.4">
      <c r="AJ7147" s="26" t="e">
        <f>VLOOKUP(AQ7147,'user list'!A:B,2,0)</f>
        <v>#N/A</v>
      </c>
      <c r="AK7147" s="26">
        <f t="shared" si="384"/>
        <v>1</v>
      </c>
      <c r="AL7147" s="26">
        <f t="shared" si="385"/>
        <v>0</v>
      </c>
      <c r="AM7147" s="94" t="str">
        <f t="shared" si="386"/>
        <v xml:space="preserve">1/0 </v>
      </c>
    </row>
    <row r="7148" spans="36:39" ht="14.4">
      <c r="AJ7148" s="26" t="e">
        <f>VLOOKUP(AQ7148,'user list'!A:B,2,0)</f>
        <v>#N/A</v>
      </c>
      <c r="AK7148" s="26">
        <f t="shared" si="384"/>
        <v>1</v>
      </c>
      <c r="AL7148" s="26">
        <f t="shared" si="385"/>
        <v>0</v>
      </c>
      <c r="AM7148" s="94" t="str">
        <f t="shared" si="386"/>
        <v xml:space="preserve">1/0 </v>
      </c>
    </row>
    <row r="7149" spans="36:39" ht="14.4">
      <c r="AJ7149" s="26" t="e">
        <f>VLOOKUP(AQ7149,'user list'!A:B,2,0)</f>
        <v>#N/A</v>
      </c>
      <c r="AK7149" s="26">
        <f t="shared" si="384"/>
        <v>1</v>
      </c>
      <c r="AL7149" s="26">
        <f t="shared" si="385"/>
        <v>0</v>
      </c>
      <c r="AM7149" s="94" t="str">
        <f t="shared" si="386"/>
        <v xml:space="preserve">1/0 </v>
      </c>
    </row>
    <row r="7150" spans="36:39" ht="14.4">
      <c r="AJ7150" s="26" t="e">
        <f>VLOOKUP(AQ7150,'user list'!A:B,2,0)</f>
        <v>#N/A</v>
      </c>
      <c r="AK7150" s="26">
        <f t="shared" si="384"/>
        <v>1</v>
      </c>
      <c r="AL7150" s="26">
        <f t="shared" si="385"/>
        <v>0</v>
      </c>
      <c r="AM7150" s="94" t="str">
        <f t="shared" si="386"/>
        <v xml:space="preserve">1/0 </v>
      </c>
    </row>
    <row r="7151" spans="36:39" ht="14.4">
      <c r="AJ7151" s="26" t="e">
        <f>VLOOKUP(AQ7151,'user list'!A:B,2,0)</f>
        <v>#N/A</v>
      </c>
      <c r="AK7151" s="26">
        <f t="shared" si="384"/>
        <v>1</v>
      </c>
      <c r="AL7151" s="26">
        <f t="shared" si="385"/>
        <v>0</v>
      </c>
      <c r="AM7151" s="94" t="str">
        <f t="shared" si="386"/>
        <v xml:space="preserve">1/0 </v>
      </c>
    </row>
    <row r="7152" spans="36:39" ht="14.4">
      <c r="AJ7152" s="26" t="e">
        <f>VLOOKUP(AQ7152,'user list'!A:B,2,0)</f>
        <v>#N/A</v>
      </c>
      <c r="AK7152" s="26">
        <f t="shared" si="384"/>
        <v>1</v>
      </c>
      <c r="AL7152" s="26">
        <f t="shared" si="385"/>
        <v>0</v>
      </c>
      <c r="AM7152" s="94" t="str">
        <f t="shared" si="386"/>
        <v xml:space="preserve">1/0 </v>
      </c>
    </row>
    <row r="7153" spans="36:39" ht="14.4">
      <c r="AJ7153" s="26" t="e">
        <f>VLOOKUP(AQ7153,'user list'!A:B,2,0)</f>
        <v>#N/A</v>
      </c>
      <c r="AK7153" s="26">
        <f t="shared" si="384"/>
        <v>1</v>
      </c>
      <c r="AL7153" s="26">
        <f t="shared" si="385"/>
        <v>0</v>
      </c>
      <c r="AM7153" s="94" t="str">
        <f t="shared" si="386"/>
        <v xml:space="preserve">1/0 </v>
      </c>
    </row>
    <row r="7154" spans="36:39" ht="14.4">
      <c r="AJ7154" s="26" t="e">
        <f>VLOOKUP(AQ7154,'user list'!A:B,2,0)</f>
        <v>#N/A</v>
      </c>
      <c r="AK7154" s="26">
        <f t="shared" si="384"/>
        <v>1</v>
      </c>
      <c r="AL7154" s="26">
        <f t="shared" si="385"/>
        <v>0</v>
      </c>
      <c r="AM7154" s="94" t="str">
        <f t="shared" si="386"/>
        <v xml:space="preserve">1/0 </v>
      </c>
    </row>
    <row r="7155" spans="36:39" ht="14.4">
      <c r="AJ7155" s="26" t="e">
        <f>VLOOKUP(AQ7155,'user list'!A:B,2,0)</f>
        <v>#N/A</v>
      </c>
      <c r="AK7155" s="26">
        <f t="shared" si="384"/>
        <v>1</v>
      </c>
      <c r="AL7155" s="26">
        <f t="shared" si="385"/>
        <v>0</v>
      </c>
      <c r="AM7155" s="94" t="str">
        <f t="shared" si="386"/>
        <v xml:space="preserve">1/0 </v>
      </c>
    </row>
    <row r="7156" spans="36:39" ht="14.4">
      <c r="AJ7156" s="26" t="e">
        <f>VLOOKUP(AQ7156,'user list'!A:B,2,0)</f>
        <v>#N/A</v>
      </c>
      <c r="AK7156" s="26">
        <f t="shared" si="384"/>
        <v>1</v>
      </c>
      <c r="AL7156" s="26">
        <f t="shared" si="385"/>
        <v>0</v>
      </c>
      <c r="AM7156" s="94" t="str">
        <f t="shared" si="386"/>
        <v xml:space="preserve">1/0 </v>
      </c>
    </row>
    <row r="7157" spans="36:39" ht="14.4">
      <c r="AJ7157" s="26" t="e">
        <f>VLOOKUP(AQ7157,'user list'!A:B,2,0)</f>
        <v>#N/A</v>
      </c>
      <c r="AK7157" s="26">
        <f t="shared" si="384"/>
        <v>1</v>
      </c>
      <c r="AL7157" s="26">
        <f t="shared" si="385"/>
        <v>0</v>
      </c>
      <c r="AM7157" s="94" t="str">
        <f t="shared" si="386"/>
        <v xml:space="preserve">1/0 </v>
      </c>
    </row>
    <row r="7158" spans="36:39" ht="14.4">
      <c r="AJ7158" s="26" t="e">
        <f>VLOOKUP(AQ7158,'user list'!A:B,2,0)</f>
        <v>#N/A</v>
      </c>
      <c r="AK7158" s="26">
        <f t="shared" si="384"/>
        <v>1</v>
      </c>
      <c r="AL7158" s="26">
        <f t="shared" si="385"/>
        <v>0</v>
      </c>
      <c r="AM7158" s="94" t="str">
        <f t="shared" si="386"/>
        <v xml:space="preserve">1/0 </v>
      </c>
    </row>
    <row r="7159" spans="36:39" ht="14.4">
      <c r="AJ7159" s="26" t="e">
        <f>VLOOKUP(AQ7159,'user list'!A:B,2,0)</f>
        <v>#N/A</v>
      </c>
      <c r="AK7159" s="26">
        <f t="shared" si="384"/>
        <v>1</v>
      </c>
      <c r="AL7159" s="26">
        <f t="shared" si="385"/>
        <v>0</v>
      </c>
      <c r="AM7159" s="94" t="str">
        <f t="shared" si="386"/>
        <v xml:space="preserve">1/0 </v>
      </c>
    </row>
    <row r="7160" spans="36:39" ht="14.4">
      <c r="AJ7160" s="26" t="e">
        <f>VLOOKUP(AQ7160,'user list'!A:B,2,0)</f>
        <v>#N/A</v>
      </c>
      <c r="AK7160" s="26">
        <f t="shared" si="384"/>
        <v>1</v>
      </c>
      <c r="AL7160" s="26">
        <f t="shared" si="385"/>
        <v>0</v>
      </c>
      <c r="AM7160" s="94" t="str">
        <f t="shared" si="386"/>
        <v xml:space="preserve">1/0 </v>
      </c>
    </row>
    <row r="7161" spans="36:39" ht="14.4">
      <c r="AJ7161" s="26" t="e">
        <f>VLOOKUP(AQ7161,'user list'!A:B,2,0)</f>
        <v>#N/A</v>
      </c>
      <c r="AK7161" s="26">
        <f t="shared" si="384"/>
        <v>1</v>
      </c>
      <c r="AL7161" s="26">
        <f t="shared" si="385"/>
        <v>0</v>
      </c>
      <c r="AM7161" s="94" t="str">
        <f t="shared" si="386"/>
        <v xml:space="preserve">1/0 </v>
      </c>
    </row>
    <row r="7162" spans="36:39" ht="14.4">
      <c r="AJ7162" s="26" t="e">
        <f>VLOOKUP(AQ7162,'user list'!A:B,2,0)</f>
        <v>#N/A</v>
      </c>
      <c r="AK7162" s="26">
        <f t="shared" si="384"/>
        <v>1</v>
      </c>
      <c r="AL7162" s="26">
        <f t="shared" si="385"/>
        <v>0</v>
      </c>
      <c r="AM7162" s="94" t="str">
        <f t="shared" si="386"/>
        <v xml:space="preserve">1/0 </v>
      </c>
    </row>
    <row r="7163" spans="36:39" ht="14.4">
      <c r="AJ7163" s="26" t="e">
        <f>VLOOKUP(AQ7163,'user list'!A:B,2,0)</f>
        <v>#N/A</v>
      </c>
      <c r="AK7163" s="26">
        <f t="shared" si="384"/>
        <v>1</v>
      </c>
      <c r="AL7163" s="26">
        <f t="shared" si="385"/>
        <v>0</v>
      </c>
      <c r="AM7163" s="94" t="str">
        <f t="shared" si="386"/>
        <v xml:space="preserve">1/0 </v>
      </c>
    </row>
    <row r="7164" spans="36:39" ht="14.4">
      <c r="AJ7164" s="26" t="e">
        <f>VLOOKUP(AQ7164,'user list'!A:B,2,0)</f>
        <v>#N/A</v>
      </c>
      <c r="AK7164" s="26">
        <f t="shared" si="384"/>
        <v>1</v>
      </c>
      <c r="AL7164" s="26">
        <f t="shared" si="385"/>
        <v>0</v>
      </c>
      <c r="AM7164" s="94" t="str">
        <f t="shared" si="386"/>
        <v xml:space="preserve">1/0 </v>
      </c>
    </row>
    <row r="7165" spans="36:39" ht="14.4">
      <c r="AJ7165" s="26" t="e">
        <f>VLOOKUP(AQ7165,'user list'!A:B,2,0)</f>
        <v>#N/A</v>
      </c>
      <c r="AK7165" s="26">
        <f t="shared" si="384"/>
        <v>1</v>
      </c>
      <c r="AL7165" s="26">
        <f t="shared" si="385"/>
        <v>0</v>
      </c>
      <c r="AM7165" s="94" t="str">
        <f t="shared" si="386"/>
        <v xml:space="preserve">1/0 </v>
      </c>
    </row>
    <row r="7166" spans="36:39" ht="14.4">
      <c r="AJ7166" s="26" t="e">
        <f>VLOOKUP(AQ7166,'user list'!A:B,2,0)</f>
        <v>#N/A</v>
      </c>
      <c r="AK7166" s="26">
        <f t="shared" si="384"/>
        <v>1</v>
      </c>
      <c r="AL7166" s="26">
        <f t="shared" si="385"/>
        <v>0</v>
      </c>
      <c r="AM7166" s="94" t="str">
        <f t="shared" si="386"/>
        <v xml:space="preserve">1/0 </v>
      </c>
    </row>
    <row r="7167" spans="36:39" ht="14.4">
      <c r="AJ7167" s="26" t="e">
        <f>VLOOKUP(AQ7167,'user list'!A:B,2,0)</f>
        <v>#N/A</v>
      </c>
      <c r="AK7167" s="26">
        <f t="shared" si="384"/>
        <v>1</v>
      </c>
      <c r="AL7167" s="26">
        <f t="shared" si="385"/>
        <v>0</v>
      </c>
      <c r="AM7167" s="94" t="str">
        <f t="shared" si="386"/>
        <v xml:space="preserve">1/0 </v>
      </c>
    </row>
    <row r="7168" spans="36:39" ht="14.4">
      <c r="AJ7168" s="26" t="e">
        <f>VLOOKUP(AQ7168,'user list'!A:B,2,0)</f>
        <v>#N/A</v>
      </c>
      <c r="AK7168" s="26">
        <f t="shared" si="384"/>
        <v>1</v>
      </c>
      <c r="AL7168" s="26">
        <f t="shared" si="385"/>
        <v>0</v>
      </c>
      <c r="AM7168" s="94" t="str">
        <f t="shared" si="386"/>
        <v xml:space="preserve">1/0 </v>
      </c>
    </row>
    <row r="7169" spans="36:39" ht="14.4">
      <c r="AJ7169" s="26" t="e">
        <f>VLOOKUP(AQ7169,'user list'!A:B,2,0)</f>
        <v>#N/A</v>
      </c>
      <c r="AK7169" s="26">
        <f t="shared" si="384"/>
        <v>1</v>
      </c>
      <c r="AL7169" s="26">
        <f t="shared" si="385"/>
        <v>0</v>
      </c>
      <c r="AM7169" s="94" t="str">
        <f t="shared" si="386"/>
        <v xml:space="preserve">1/0 </v>
      </c>
    </row>
    <row r="7170" spans="36:39" ht="14.4">
      <c r="AJ7170" s="26" t="e">
        <f>VLOOKUP(AQ7170,'user list'!A:B,2,0)</f>
        <v>#N/A</v>
      </c>
      <c r="AK7170" s="26">
        <f t="shared" si="384"/>
        <v>1</v>
      </c>
      <c r="AL7170" s="26">
        <f t="shared" si="385"/>
        <v>0</v>
      </c>
      <c r="AM7170" s="94" t="str">
        <f t="shared" si="386"/>
        <v xml:space="preserve">1/0 </v>
      </c>
    </row>
    <row r="7171" spans="36:39" ht="14.4">
      <c r="AJ7171" s="26" t="e">
        <f>VLOOKUP(AQ7171,'user list'!A:B,2,0)</f>
        <v>#N/A</v>
      </c>
      <c r="AK7171" s="26">
        <f t="shared" si="384"/>
        <v>1</v>
      </c>
      <c r="AL7171" s="26">
        <f t="shared" si="385"/>
        <v>0</v>
      </c>
      <c r="AM7171" s="94" t="str">
        <f t="shared" si="386"/>
        <v xml:space="preserve">1/0 </v>
      </c>
    </row>
    <row r="7172" spans="36:39" ht="14.4">
      <c r="AJ7172" s="26" t="e">
        <f>VLOOKUP(AQ7172,'user list'!A:B,2,0)</f>
        <v>#N/A</v>
      </c>
      <c r="AK7172" s="26">
        <f t="shared" si="384"/>
        <v>1</v>
      </c>
      <c r="AL7172" s="26">
        <f t="shared" si="385"/>
        <v>0</v>
      </c>
      <c r="AM7172" s="94" t="str">
        <f t="shared" si="386"/>
        <v xml:space="preserve">1/0 </v>
      </c>
    </row>
    <row r="7173" spans="36:39" ht="14.4">
      <c r="AJ7173" s="26" t="e">
        <f>VLOOKUP(AQ7173,'user list'!A:B,2,0)</f>
        <v>#N/A</v>
      </c>
      <c r="AK7173" s="26">
        <f t="shared" si="384"/>
        <v>1</v>
      </c>
      <c r="AL7173" s="26">
        <f t="shared" si="385"/>
        <v>0</v>
      </c>
      <c r="AM7173" s="94" t="str">
        <f t="shared" si="386"/>
        <v xml:space="preserve">1/0 </v>
      </c>
    </row>
    <row r="7174" spans="36:39" ht="14.4">
      <c r="AJ7174" s="26" t="e">
        <f>VLOOKUP(AQ7174,'user list'!A:B,2,0)</f>
        <v>#N/A</v>
      </c>
      <c r="AK7174" s="26">
        <f t="shared" si="384"/>
        <v>1</v>
      </c>
      <c r="AL7174" s="26">
        <f t="shared" si="385"/>
        <v>0</v>
      </c>
      <c r="AM7174" s="94" t="str">
        <f t="shared" si="386"/>
        <v xml:space="preserve">1/0 </v>
      </c>
    </row>
    <row r="7175" spans="36:39" ht="14.4">
      <c r="AJ7175" s="26" t="e">
        <f>VLOOKUP(AQ7175,'user list'!A:B,2,0)</f>
        <v>#N/A</v>
      </c>
      <c r="AK7175" s="26">
        <f t="shared" si="384"/>
        <v>1</v>
      </c>
      <c r="AL7175" s="26">
        <f t="shared" si="385"/>
        <v>0</v>
      </c>
      <c r="AM7175" s="94" t="str">
        <f t="shared" si="386"/>
        <v xml:space="preserve">1/0 </v>
      </c>
    </row>
    <row r="7176" spans="36:39" ht="14.4">
      <c r="AJ7176" s="26" t="e">
        <f>VLOOKUP(AQ7176,'user list'!A:B,2,0)</f>
        <v>#N/A</v>
      </c>
      <c r="AK7176" s="26">
        <f t="shared" si="384"/>
        <v>1</v>
      </c>
      <c r="AL7176" s="26">
        <f t="shared" si="385"/>
        <v>0</v>
      </c>
      <c r="AM7176" s="94" t="str">
        <f t="shared" si="386"/>
        <v xml:space="preserve">1/0 </v>
      </c>
    </row>
    <row r="7177" spans="36:39" ht="14.4">
      <c r="AJ7177" s="26" t="e">
        <f>VLOOKUP(AQ7177,'user list'!A:B,2,0)</f>
        <v>#N/A</v>
      </c>
      <c r="AK7177" s="26">
        <f t="shared" si="384"/>
        <v>1</v>
      </c>
      <c r="AL7177" s="26">
        <f t="shared" si="385"/>
        <v>0</v>
      </c>
      <c r="AM7177" s="94" t="str">
        <f t="shared" si="386"/>
        <v xml:space="preserve">1/0 </v>
      </c>
    </row>
    <row r="7178" spans="36:39" ht="14.4">
      <c r="AJ7178" s="26" t="e">
        <f>VLOOKUP(AQ7178,'user list'!A:B,2,0)</f>
        <v>#N/A</v>
      </c>
      <c r="AK7178" s="26">
        <f t="shared" si="384"/>
        <v>1</v>
      </c>
      <c r="AL7178" s="26">
        <f t="shared" si="385"/>
        <v>0</v>
      </c>
      <c r="AM7178" s="94" t="str">
        <f t="shared" si="386"/>
        <v xml:space="preserve">1/0 </v>
      </c>
    </row>
    <row r="7179" spans="36:39" ht="14.4">
      <c r="AJ7179" s="26" t="e">
        <f>VLOOKUP(AQ7179,'user list'!A:B,2,0)</f>
        <v>#N/A</v>
      </c>
      <c r="AK7179" s="26">
        <f t="shared" si="384"/>
        <v>1</v>
      </c>
      <c r="AL7179" s="26">
        <f t="shared" si="385"/>
        <v>0</v>
      </c>
      <c r="AM7179" s="94" t="str">
        <f t="shared" si="386"/>
        <v xml:space="preserve">1/0 </v>
      </c>
    </row>
    <row r="7180" spans="36:39" ht="14.4">
      <c r="AJ7180" s="26" t="e">
        <f>VLOOKUP(AQ7180,'user list'!A:B,2,0)</f>
        <v>#N/A</v>
      </c>
      <c r="AK7180" s="26">
        <f t="shared" si="384"/>
        <v>1</v>
      </c>
      <c r="AL7180" s="26">
        <f t="shared" si="385"/>
        <v>0</v>
      </c>
      <c r="AM7180" s="94" t="str">
        <f t="shared" si="386"/>
        <v xml:space="preserve">1/0 </v>
      </c>
    </row>
    <row r="7181" spans="36:39" ht="14.4">
      <c r="AJ7181" s="26" t="e">
        <f>VLOOKUP(AQ7181,'user list'!A:B,2,0)</f>
        <v>#N/A</v>
      </c>
      <c r="AK7181" s="26">
        <f t="shared" si="384"/>
        <v>1</v>
      </c>
      <c r="AL7181" s="26">
        <f t="shared" si="385"/>
        <v>0</v>
      </c>
      <c r="AM7181" s="94" t="str">
        <f t="shared" si="386"/>
        <v xml:space="preserve">1/0 </v>
      </c>
    </row>
    <row r="7182" spans="36:39" ht="14.4">
      <c r="AJ7182" s="26" t="e">
        <f>VLOOKUP(AQ7182,'user list'!A:B,2,0)</f>
        <v>#N/A</v>
      </c>
      <c r="AK7182" s="26">
        <f t="shared" si="384"/>
        <v>1</v>
      </c>
      <c r="AL7182" s="26">
        <f t="shared" si="385"/>
        <v>0</v>
      </c>
      <c r="AM7182" s="94" t="str">
        <f t="shared" si="386"/>
        <v xml:space="preserve">1/0 </v>
      </c>
    </row>
    <row r="7183" spans="36:39" ht="14.4">
      <c r="AJ7183" s="26" t="e">
        <f>VLOOKUP(AQ7183,'user list'!A:B,2,0)</f>
        <v>#N/A</v>
      </c>
      <c r="AK7183" s="26">
        <f t="shared" si="384"/>
        <v>1</v>
      </c>
      <c r="AL7183" s="26">
        <f t="shared" si="385"/>
        <v>0</v>
      </c>
      <c r="AM7183" s="94" t="str">
        <f t="shared" si="386"/>
        <v xml:space="preserve">1/0 </v>
      </c>
    </row>
    <row r="7184" spans="36:39" ht="14.4">
      <c r="AJ7184" s="26" t="e">
        <f>VLOOKUP(AQ7184,'user list'!A:B,2,0)</f>
        <v>#N/A</v>
      </c>
      <c r="AK7184" s="26">
        <f t="shared" si="384"/>
        <v>1</v>
      </c>
      <c r="AL7184" s="26">
        <f t="shared" si="385"/>
        <v>0</v>
      </c>
      <c r="AM7184" s="94" t="str">
        <f t="shared" si="386"/>
        <v xml:space="preserve">1/0 </v>
      </c>
    </row>
    <row r="7185" spans="36:39" ht="14.4">
      <c r="AJ7185" s="26" t="e">
        <f>VLOOKUP(AQ7185,'user list'!A:B,2,0)</f>
        <v>#N/A</v>
      </c>
      <c r="AK7185" s="26">
        <f t="shared" si="384"/>
        <v>1</v>
      </c>
      <c r="AL7185" s="26">
        <f t="shared" si="385"/>
        <v>0</v>
      </c>
      <c r="AM7185" s="94" t="str">
        <f t="shared" si="386"/>
        <v xml:space="preserve">1/0 </v>
      </c>
    </row>
    <row r="7186" spans="36:39" ht="14.4">
      <c r="AJ7186" s="26" t="e">
        <f>VLOOKUP(AQ7186,'user list'!A:B,2,0)</f>
        <v>#N/A</v>
      </c>
      <c r="AK7186" s="26">
        <f t="shared" si="384"/>
        <v>1</v>
      </c>
      <c r="AL7186" s="26">
        <f t="shared" si="385"/>
        <v>0</v>
      </c>
      <c r="AM7186" s="94" t="str">
        <f t="shared" si="386"/>
        <v xml:space="preserve">1/0 </v>
      </c>
    </row>
    <row r="7187" spans="36:39" ht="14.4">
      <c r="AJ7187" s="26" t="e">
        <f>VLOOKUP(AQ7187,'user list'!A:B,2,0)</f>
        <v>#N/A</v>
      </c>
      <c r="AK7187" s="26">
        <f t="shared" si="384"/>
        <v>1</v>
      </c>
      <c r="AL7187" s="26">
        <f t="shared" si="385"/>
        <v>0</v>
      </c>
      <c r="AM7187" s="94" t="str">
        <f t="shared" si="386"/>
        <v xml:space="preserve">1/0 </v>
      </c>
    </row>
    <row r="7188" spans="36:39" ht="14.4">
      <c r="AJ7188" s="26" t="e">
        <f>VLOOKUP(AQ7188,'user list'!A:B,2,0)</f>
        <v>#N/A</v>
      </c>
      <c r="AK7188" s="26">
        <f t="shared" si="384"/>
        <v>1</v>
      </c>
      <c r="AL7188" s="26">
        <f t="shared" si="385"/>
        <v>0</v>
      </c>
      <c r="AM7188" s="94" t="str">
        <f t="shared" si="386"/>
        <v xml:space="preserve">1/0 </v>
      </c>
    </row>
    <row r="7189" spans="36:39" ht="14.4">
      <c r="AJ7189" s="26" t="e">
        <f>VLOOKUP(AQ7189,'user list'!A:B,2,0)</f>
        <v>#N/A</v>
      </c>
      <c r="AK7189" s="26">
        <f t="shared" si="384"/>
        <v>1</v>
      </c>
      <c r="AL7189" s="26">
        <f t="shared" si="385"/>
        <v>0</v>
      </c>
      <c r="AM7189" s="94" t="str">
        <f t="shared" si="386"/>
        <v xml:space="preserve">1/0 </v>
      </c>
    </row>
    <row r="7190" spans="36:39" ht="14.4">
      <c r="AJ7190" s="26" t="e">
        <f>VLOOKUP(AQ7190,'user list'!A:B,2,0)</f>
        <v>#N/A</v>
      </c>
      <c r="AK7190" s="26">
        <f t="shared" si="384"/>
        <v>1</v>
      </c>
      <c r="AL7190" s="26">
        <f t="shared" si="385"/>
        <v>0</v>
      </c>
      <c r="AM7190" s="94" t="str">
        <f t="shared" si="386"/>
        <v xml:space="preserve">1/0 </v>
      </c>
    </row>
    <row r="7191" spans="36:39" ht="14.4">
      <c r="AJ7191" s="26" t="e">
        <f>VLOOKUP(AQ7191,'user list'!A:B,2,0)</f>
        <v>#N/A</v>
      </c>
      <c r="AK7191" s="26">
        <f t="shared" si="384"/>
        <v>1</v>
      </c>
      <c r="AL7191" s="26">
        <f t="shared" si="385"/>
        <v>0</v>
      </c>
      <c r="AM7191" s="94" t="str">
        <f t="shared" si="386"/>
        <v xml:space="preserve">1/0 </v>
      </c>
    </row>
    <row r="7192" spans="36:39" ht="14.4">
      <c r="AJ7192" s="26" t="e">
        <f>VLOOKUP(AQ7192,'user list'!A:B,2,0)</f>
        <v>#N/A</v>
      </c>
      <c r="AK7192" s="26">
        <f t="shared" si="384"/>
        <v>1</v>
      </c>
      <c r="AL7192" s="26">
        <f t="shared" si="385"/>
        <v>0</v>
      </c>
      <c r="AM7192" s="94" t="str">
        <f t="shared" si="386"/>
        <v xml:space="preserve">1/0 </v>
      </c>
    </row>
    <row r="7193" spans="36:39" ht="14.4">
      <c r="AJ7193" s="26" t="e">
        <f>VLOOKUP(AQ7193,'user list'!A:B,2,0)</f>
        <v>#N/A</v>
      </c>
      <c r="AK7193" s="26">
        <f t="shared" si="384"/>
        <v>1</v>
      </c>
      <c r="AL7193" s="26">
        <f t="shared" si="385"/>
        <v>0</v>
      </c>
      <c r="AM7193" s="94" t="str">
        <f t="shared" si="386"/>
        <v xml:space="preserve">1/0 </v>
      </c>
    </row>
    <row r="7194" spans="36:39" ht="14.4">
      <c r="AJ7194" s="26" t="e">
        <f>VLOOKUP(AQ7194,'user list'!A:B,2,0)</f>
        <v>#N/A</v>
      </c>
      <c r="AK7194" s="26">
        <f t="shared" si="384"/>
        <v>1</v>
      </c>
      <c r="AL7194" s="26">
        <f t="shared" si="385"/>
        <v>0</v>
      </c>
      <c r="AM7194" s="94" t="str">
        <f t="shared" si="386"/>
        <v xml:space="preserve">1/0 </v>
      </c>
    </row>
    <row r="7195" spans="36:39" ht="14.4">
      <c r="AJ7195" s="26" t="e">
        <f>VLOOKUP(AQ7195,'user list'!A:B,2,0)</f>
        <v>#N/A</v>
      </c>
      <c r="AK7195" s="26">
        <f t="shared" si="384"/>
        <v>1</v>
      </c>
      <c r="AL7195" s="26">
        <f t="shared" si="385"/>
        <v>0</v>
      </c>
      <c r="AM7195" s="94" t="str">
        <f t="shared" si="386"/>
        <v xml:space="preserve">1/0 </v>
      </c>
    </row>
    <row r="7196" spans="36:39" ht="14.4">
      <c r="AJ7196" s="26" t="e">
        <f>VLOOKUP(AQ7196,'user list'!A:B,2,0)</f>
        <v>#N/A</v>
      </c>
      <c r="AK7196" s="26">
        <f t="shared" si="384"/>
        <v>1</v>
      </c>
      <c r="AL7196" s="26">
        <f t="shared" si="385"/>
        <v>0</v>
      </c>
      <c r="AM7196" s="94" t="str">
        <f t="shared" si="386"/>
        <v xml:space="preserve">1/0 </v>
      </c>
    </row>
    <row r="7197" spans="36:39" ht="14.4">
      <c r="AJ7197" s="26" t="e">
        <f>VLOOKUP(AQ7197,'user list'!A:B,2,0)</f>
        <v>#N/A</v>
      </c>
      <c r="AK7197" s="26">
        <f t="shared" si="384"/>
        <v>1</v>
      </c>
      <c r="AL7197" s="26">
        <f t="shared" si="385"/>
        <v>0</v>
      </c>
      <c r="AM7197" s="94" t="str">
        <f t="shared" si="386"/>
        <v xml:space="preserve">1/0 </v>
      </c>
    </row>
    <row r="7198" spans="36:39" ht="14.4">
      <c r="AJ7198" s="26" t="e">
        <f>VLOOKUP(AQ7198,'user list'!A:B,2,0)</f>
        <v>#N/A</v>
      </c>
      <c r="AK7198" s="26">
        <f t="shared" si="384"/>
        <v>1</v>
      </c>
      <c r="AL7198" s="26">
        <f t="shared" si="385"/>
        <v>0</v>
      </c>
      <c r="AM7198" s="94" t="str">
        <f t="shared" si="386"/>
        <v xml:space="preserve">1/0 </v>
      </c>
    </row>
    <row r="7199" spans="36:39" ht="14.4">
      <c r="AJ7199" s="26" t="e">
        <f>VLOOKUP(AQ7199,'user list'!A:B,2,0)</f>
        <v>#N/A</v>
      </c>
      <c r="AK7199" s="26">
        <f t="shared" si="384"/>
        <v>1</v>
      </c>
      <c r="AL7199" s="26">
        <f t="shared" si="385"/>
        <v>0</v>
      </c>
      <c r="AM7199" s="94" t="str">
        <f t="shared" si="386"/>
        <v xml:space="preserve">1/0 </v>
      </c>
    </row>
    <row r="7200" spans="36:39" ht="14.4">
      <c r="AJ7200" s="26" t="e">
        <f>VLOOKUP(AQ7200,'user list'!A:B,2,0)</f>
        <v>#N/A</v>
      </c>
      <c r="AK7200" s="26">
        <f t="shared" si="384"/>
        <v>1</v>
      </c>
      <c r="AL7200" s="26">
        <f t="shared" si="385"/>
        <v>0</v>
      </c>
      <c r="AM7200" s="94" t="str">
        <f t="shared" si="386"/>
        <v xml:space="preserve">1/0 </v>
      </c>
    </row>
    <row r="7201" spans="36:39" ht="14.4">
      <c r="AJ7201" s="26" t="e">
        <f>VLOOKUP(AQ7201,'user list'!A:B,2,0)</f>
        <v>#N/A</v>
      </c>
      <c r="AK7201" s="26">
        <f t="shared" si="384"/>
        <v>1</v>
      </c>
      <c r="AL7201" s="26">
        <f t="shared" si="385"/>
        <v>0</v>
      </c>
      <c r="AM7201" s="94" t="str">
        <f t="shared" si="386"/>
        <v xml:space="preserve">1/0 </v>
      </c>
    </row>
    <row r="7202" spans="36:39" ht="14.4">
      <c r="AJ7202" s="26" t="e">
        <f>VLOOKUP(AQ7202,'user list'!A:B,2,0)</f>
        <v>#N/A</v>
      </c>
      <c r="AK7202" s="26">
        <f t="shared" si="384"/>
        <v>1</v>
      </c>
      <c r="AL7202" s="26">
        <f t="shared" si="385"/>
        <v>0</v>
      </c>
      <c r="AM7202" s="94" t="str">
        <f t="shared" si="386"/>
        <v xml:space="preserve">1/0 </v>
      </c>
    </row>
    <row r="7203" spans="36:39" ht="14.4">
      <c r="AJ7203" s="26" t="e">
        <f>VLOOKUP(AQ7203,'user list'!A:B,2,0)</f>
        <v>#N/A</v>
      </c>
      <c r="AK7203" s="26">
        <f t="shared" ref="AK7203:AK7266" si="387">MONTH(AN7203)</f>
        <v>1</v>
      </c>
      <c r="AL7203" s="26">
        <f t="shared" ref="AL7203:AL7266" si="388">DAY(AN7203)</f>
        <v>0</v>
      </c>
      <c r="AM7203" s="94" t="str">
        <f t="shared" ref="AM7203:AM7266" si="389">AK7203&amp;"/"&amp;AL7203&amp;" "&amp;AR7203</f>
        <v xml:space="preserve">1/0 </v>
      </c>
    </row>
    <row r="7204" spans="36:39" ht="14.4">
      <c r="AJ7204" s="26" t="e">
        <f>VLOOKUP(AQ7204,'user list'!A:B,2,0)</f>
        <v>#N/A</v>
      </c>
      <c r="AK7204" s="26">
        <f t="shared" si="387"/>
        <v>1</v>
      </c>
      <c r="AL7204" s="26">
        <f t="shared" si="388"/>
        <v>0</v>
      </c>
      <c r="AM7204" s="94" t="str">
        <f t="shared" si="389"/>
        <v xml:space="preserve">1/0 </v>
      </c>
    </row>
    <row r="7205" spans="36:39" ht="14.4">
      <c r="AJ7205" s="26" t="e">
        <f>VLOOKUP(AQ7205,'user list'!A:B,2,0)</f>
        <v>#N/A</v>
      </c>
      <c r="AK7205" s="26">
        <f t="shared" si="387"/>
        <v>1</v>
      </c>
      <c r="AL7205" s="26">
        <f t="shared" si="388"/>
        <v>0</v>
      </c>
      <c r="AM7205" s="94" t="str">
        <f t="shared" si="389"/>
        <v xml:space="preserve">1/0 </v>
      </c>
    </row>
    <row r="7206" spans="36:39" ht="14.4">
      <c r="AJ7206" s="26" t="e">
        <f>VLOOKUP(AQ7206,'user list'!A:B,2,0)</f>
        <v>#N/A</v>
      </c>
      <c r="AK7206" s="26">
        <f t="shared" si="387"/>
        <v>1</v>
      </c>
      <c r="AL7206" s="26">
        <f t="shared" si="388"/>
        <v>0</v>
      </c>
      <c r="AM7206" s="94" t="str">
        <f t="shared" si="389"/>
        <v xml:space="preserve">1/0 </v>
      </c>
    </row>
    <row r="7207" spans="36:39" ht="14.4">
      <c r="AJ7207" s="26" t="e">
        <f>VLOOKUP(AQ7207,'user list'!A:B,2,0)</f>
        <v>#N/A</v>
      </c>
      <c r="AK7207" s="26">
        <f t="shared" si="387"/>
        <v>1</v>
      </c>
      <c r="AL7207" s="26">
        <f t="shared" si="388"/>
        <v>0</v>
      </c>
      <c r="AM7207" s="94" t="str">
        <f t="shared" si="389"/>
        <v xml:space="preserve">1/0 </v>
      </c>
    </row>
    <row r="7208" spans="36:39" ht="14.4">
      <c r="AJ7208" s="26" t="e">
        <f>VLOOKUP(AQ7208,'user list'!A:B,2,0)</f>
        <v>#N/A</v>
      </c>
      <c r="AK7208" s="26">
        <f t="shared" si="387"/>
        <v>1</v>
      </c>
      <c r="AL7208" s="26">
        <f t="shared" si="388"/>
        <v>0</v>
      </c>
      <c r="AM7208" s="94" t="str">
        <f t="shared" si="389"/>
        <v xml:space="preserve">1/0 </v>
      </c>
    </row>
    <row r="7209" spans="36:39" ht="14.4">
      <c r="AJ7209" s="26" t="e">
        <f>VLOOKUP(AQ7209,'user list'!A:B,2,0)</f>
        <v>#N/A</v>
      </c>
      <c r="AK7209" s="26">
        <f t="shared" si="387"/>
        <v>1</v>
      </c>
      <c r="AL7209" s="26">
        <f t="shared" si="388"/>
        <v>0</v>
      </c>
      <c r="AM7209" s="94" t="str">
        <f t="shared" si="389"/>
        <v xml:space="preserve">1/0 </v>
      </c>
    </row>
    <row r="7210" spans="36:39" ht="14.4">
      <c r="AJ7210" s="26" t="e">
        <f>VLOOKUP(AQ7210,'user list'!A:B,2,0)</f>
        <v>#N/A</v>
      </c>
      <c r="AK7210" s="26">
        <f t="shared" si="387"/>
        <v>1</v>
      </c>
      <c r="AL7210" s="26">
        <f t="shared" si="388"/>
        <v>0</v>
      </c>
      <c r="AM7210" s="94" t="str">
        <f t="shared" si="389"/>
        <v xml:space="preserve">1/0 </v>
      </c>
    </row>
    <row r="7211" spans="36:39" ht="14.4">
      <c r="AJ7211" s="26" t="e">
        <f>VLOOKUP(AQ7211,'user list'!A:B,2,0)</f>
        <v>#N/A</v>
      </c>
      <c r="AK7211" s="26">
        <f t="shared" si="387"/>
        <v>1</v>
      </c>
      <c r="AL7211" s="26">
        <f t="shared" si="388"/>
        <v>0</v>
      </c>
      <c r="AM7211" s="94" t="str">
        <f t="shared" si="389"/>
        <v xml:space="preserve">1/0 </v>
      </c>
    </row>
    <row r="7212" spans="36:39" ht="14.4">
      <c r="AJ7212" s="26" t="e">
        <f>VLOOKUP(AQ7212,'user list'!A:B,2,0)</f>
        <v>#N/A</v>
      </c>
      <c r="AK7212" s="26">
        <f t="shared" si="387"/>
        <v>1</v>
      </c>
      <c r="AL7212" s="26">
        <f t="shared" si="388"/>
        <v>0</v>
      </c>
      <c r="AM7212" s="94" t="str">
        <f t="shared" si="389"/>
        <v xml:space="preserve">1/0 </v>
      </c>
    </row>
    <row r="7213" spans="36:39" ht="14.4">
      <c r="AJ7213" s="26" t="e">
        <f>VLOOKUP(AQ7213,'user list'!A:B,2,0)</f>
        <v>#N/A</v>
      </c>
      <c r="AK7213" s="26">
        <f t="shared" si="387"/>
        <v>1</v>
      </c>
      <c r="AL7213" s="26">
        <f t="shared" si="388"/>
        <v>0</v>
      </c>
      <c r="AM7213" s="94" t="str">
        <f t="shared" si="389"/>
        <v xml:space="preserve">1/0 </v>
      </c>
    </row>
    <row r="7214" spans="36:39" ht="14.4">
      <c r="AJ7214" s="26" t="e">
        <f>VLOOKUP(AQ7214,'user list'!A:B,2,0)</f>
        <v>#N/A</v>
      </c>
      <c r="AK7214" s="26">
        <f t="shared" si="387"/>
        <v>1</v>
      </c>
      <c r="AL7214" s="26">
        <f t="shared" si="388"/>
        <v>0</v>
      </c>
      <c r="AM7214" s="94" t="str">
        <f t="shared" si="389"/>
        <v xml:space="preserve">1/0 </v>
      </c>
    </row>
    <row r="7215" spans="36:39" ht="14.4">
      <c r="AJ7215" s="26" t="e">
        <f>VLOOKUP(AQ7215,'user list'!A:B,2,0)</f>
        <v>#N/A</v>
      </c>
      <c r="AK7215" s="26">
        <f t="shared" si="387"/>
        <v>1</v>
      </c>
      <c r="AL7215" s="26">
        <f t="shared" si="388"/>
        <v>0</v>
      </c>
      <c r="AM7215" s="94" t="str">
        <f t="shared" si="389"/>
        <v xml:space="preserve">1/0 </v>
      </c>
    </row>
    <row r="7216" spans="36:39" ht="14.4">
      <c r="AJ7216" s="26" t="e">
        <f>VLOOKUP(AQ7216,'user list'!A:B,2,0)</f>
        <v>#N/A</v>
      </c>
      <c r="AK7216" s="26">
        <f t="shared" si="387"/>
        <v>1</v>
      </c>
      <c r="AL7216" s="26">
        <f t="shared" si="388"/>
        <v>0</v>
      </c>
      <c r="AM7216" s="94" t="str">
        <f t="shared" si="389"/>
        <v xml:space="preserve">1/0 </v>
      </c>
    </row>
    <row r="7217" spans="36:39" ht="14.4">
      <c r="AJ7217" s="26" t="e">
        <f>VLOOKUP(AQ7217,'user list'!A:B,2,0)</f>
        <v>#N/A</v>
      </c>
      <c r="AK7217" s="26">
        <f t="shared" si="387"/>
        <v>1</v>
      </c>
      <c r="AL7217" s="26">
        <f t="shared" si="388"/>
        <v>0</v>
      </c>
      <c r="AM7217" s="94" t="str">
        <f t="shared" si="389"/>
        <v xml:space="preserve">1/0 </v>
      </c>
    </row>
    <row r="7218" spans="36:39" ht="14.4">
      <c r="AJ7218" s="26" t="e">
        <f>VLOOKUP(AQ7218,'user list'!A:B,2,0)</f>
        <v>#N/A</v>
      </c>
      <c r="AK7218" s="26">
        <f t="shared" si="387"/>
        <v>1</v>
      </c>
      <c r="AL7218" s="26">
        <f t="shared" si="388"/>
        <v>0</v>
      </c>
      <c r="AM7218" s="94" t="str">
        <f t="shared" si="389"/>
        <v xml:space="preserve">1/0 </v>
      </c>
    </row>
    <row r="7219" spans="36:39" ht="14.4">
      <c r="AJ7219" s="26" t="e">
        <f>VLOOKUP(AQ7219,'user list'!A:B,2,0)</f>
        <v>#N/A</v>
      </c>
      <c r="AK7219" s="26">
        <f t="shared" si="387"/>
        <v>1</v>
      </c>
      <c r="AL7219" s="26">
        <f t="shared" si="388"/>
        <v>0</v>
      </c>
      <c r="AM7219" s="94" t="str">
        <f t="shared" si="389"/>
        <v xml:space="preserve">1/0 </v>
      </c>
    </row>
    <row r="7220" spans="36:39" ht="14.4">
      <c r="AJ7220" s="26" t="e">
        <f>VLOOKUP(AQ7220,'user list'!A:B,2,0)</f>
        <v>#N/A</v>
      </c>
      <c r="AK7220" s="26">
        <f t="shared" si="387"/>
        <v>1</v>
      </c>
      <c r="AL7220" s="26">
        <f t="shared" si="388"/>
        <v>0</v>
      </c>
      <c r="AM7220" s="94" t="str">
        <f t="shared" si="389"/>
        <v xml:space="preserve">1/0 </v>
      </c>
    </row>
    <row r="7221" spans="36:39" ht="14.4">
      <c r="AJ7221" s="26" t="e">
        <f>VLOOKUP(AQ7221,'user list'!A:B,2,0)</f>
        <v>#N/A</v>
      </c>
      <c r="AK7221" s="26">
        <f t="shared" si="387"/>
        <v>1</v>
      </c>
      <c r="AL7221" s="26">
        <f t="shared" si="388"/>
        <v>0</v>
      </c>
      <c r="AM7221" s="94" t="str">
        <f t="shared" si="389"/>
        <v xml:space="preserve">1/0 </v>
      </c>
    </row>
    <row r="7222" spans="36:39" ht="14.4">
      <c r="AJ7222" s="26" t="e">
        <f>VLOOKUP(AQ7222,'user list'!A:B,2,0)</f>
        <v>#N/A</v>
      </c>
      <c r="AK7222" s="26">
        <f t="shared" si="387"/>
        <v>1</v>
      </c>
      <c r="AL7222" s="26">
        <f t="shared" si="388"/>
        <v>0</v>
      </c>
      <c r="AM7222" s="94" t="str">
        <f t="shared" si="389"/>
        <v xml:space="preserve">1/0 </v>
      </c>
    </row>
    <row r="7223" spans="36:39" ht="14.4">
      <c r="AJ7223" s="26" t="e">
        <f>VLOOKUP(AQ7223,'user list'!A:B,2,0)</f>
        <v>#N/A</v>
      </c>
      <c r="AK7223" s="26">
        <f t="shared" si="387"/>
        <v>1</v>
      </c>
      <c r="AL7223" s="26">
        <f t="shared" si="388"/>
        <v>0</v>
      </c>
      <c r="AM7223" s="94" t="str">
        <f t="shared" si="389"/>
        <v xml:space="preserve">1/0 </v>
      </c>
    </row>
    <row r="7224" spans="36:39" ht="14.4">
      <c r="AJ7224" s="26" t="e">
        <f>VLOOKUP(AQ7224,'user list'!A:B,2,0)</f>
        <v>#N/A</v>
      </c>
      <c r="AK7224" s="26">
        <f t="shared" si="387"/>
        <v>1</v>
      </c>
      <c r="AL7224" s="26">
        <f t="shared" si="388"/>
        <v>0</v>
      </c>
      <c r="AM7224" s="94" t="str">
        <f t="shared" si="389"/>
        <v xml:space="preserve">1/0 </v>
      </c>
    </row>
    <row r="7225" spans="36:39" ht="14.4">
      <c r="AJ7225" s="26" t="e">
        <f>VLOOKUP(AQ7225,'user list'!A:B,2,0)</f>
        <v>#N/A</v>
      </c>
      <c r="AK7225" s="26">
        <f t="shared" si="387"/>
        <v>1</v>
      </c>
      <c r="AL7225" s="26">
        <f t="shared" si="388"/>
        <v>0</v>
      </c>
      <c r="AM7225" s="94" t="str">
        <f t="shared" si="389"/>
        <v xml:space="preserve">1/0 </v>
      </c>
    </row>
    <row r="7226" spans="36:39" ht="14.4">
      <c r="AJ7226" s="26" t="e">
        <f>VLOOKUP(AQ7226,'user list'!A:B,2,0)</f>
        <v>#N/A</v>
      </c>
      <c r="AK7226" s="26">
        <f t="shared" si="387"/>
        <v>1</v>
      </c>
      <c r="AL7226" s="26">
        <f t="shared" si="388"/>
        <v>0</v>
      </c>
      <c r="AM7226" s="94" t="str">
        <f t="shared" si="389"/>
        <v xml:space="preserve">1/0 </v>
      </c>
    </row>
    <row r="7227" spans="36:39" ht="14.4">
      <c r="AJ7227" s="26" t="e">
        <f>VLOOKUP(AQ7227,'user list'!A:B,2,0)</f>
        <v>#N/A</v>
      </c>
      <c r="AK7227" s="26">
        <f t="shared" si="387"/>
        <v>1</v>
      </c>
      <c r="AL7227" s="26">
        <f t="shared" si="388"/>
        <v>0</v>
      </c>
      <c r="AM7227" s="94" t="str">
        <f t="shared" si="389"/>
        <v xml:space="preserve">1/0 </v>
      </c>
    </row>
    <row r="7228" spans="36:39" ht="14.4">
      <c r="AJ7228" s="26" t="e">
        <f>VLOOKUP(AQ7228,'user list'!A:B,2,0)</f>
        <v>#N/A</v>
      </c>
      <c r="AK7228" s="26">
        <f t="shared" si="387"/>
        <v>1</v>
      </c>
      <c r="AL7228" s="26">
        <f t="shared" si="388"/>
        <v>0</v>
      </c>
      <c r="AM7228" s="94" t="str">
        <f t="shared" si="389"/>
        <v xml:space="preserve">1/0 </v>
      </c>
    </row>
    <row r="7229" spans="36:39" ht="14.4">
      <c r="AJ7229" s="26" t="e">
        <f>VLOOKUP(AQ7229,'user list'!A:B,2,0)</f>
        <v>#N/A</v>
      </c>
      <c r="AK7229" s="26">
        <f t="shared" si="387"/>
        <v>1</v>
      </c>
      <c r="AL7229" s="26">
        <f t="shared" si="388"/>
        <v>0</v>
      </c>
      <c r="AM7229" s="94" t="str">
        <f t="shared" si="389"/>
        <v xml:space="preserve">1/0 </v>
      </c>
    </row>
    <row r="7230" spans="36:39" ht="14.4">
      <c r="AJ7230" s="26" t="e">
        <f>VLOOKUP(AQ7230,'user list'!A:B,2,0)</f>
        <v>#N/A</v>
      </c>
      <c r="AK7230" s="26">
        <f t="shared" si="387"/>
        <v>1</v>
      </c>
      <c r="AL7230" s="26">
        <f t="shared" si="388"/>
        <v>0</v>
      </c>
      <c r="AM7230" s="94" t="str">
        <f t="shared" si="389"/>
        <v xml:space="preserve">1/0 </v>
      </c>
    </row>
    <row r="7231" spans="36:39" ht="14.4">
      <c r="AJ7231" s="26" t="e">
        <f>VLOOKUP(AQ7231,'user list'!A:B,2,0)</f>
        <v>#N/A</v>
      </c>
      <c r="AK7231" s="26">
        <f t="shared" si="387"/>
        <v>1</v>
      </c>
      <c r="AL7231" s="26">
        <f t="shared" si="388"/>
        <v>0</v>
      </c>
      <c r="AM7231" s="94" t="str">
        <f t="shared" si="389"/>
        <v xml:space="preserve">1/0 </v>
      </c>
    </row>
    <row r="7232" spans="36:39" ht="14.4">
      <c r="AJ7232" s="26" t="e">
        <f>VLOOKUP(AQ7232,'user list'!A:B,2,0)</f>
        <v>#N/A</v>
      </c>
      <c r="AK7232" s="26">
        <f t="shared" si="387"/>
        <v>1</v>
      </c>
      <c r="AL7232" s="26">
        <f t="shared" si="388"/>
        <v>0</v>
      </c>
      <c r="AM7232" s="94" t="str">
        <f t="shared" si="389"/>
        <v xml:space="preserve">1/0 </v>
      </c>
    </row>
    <row r="7233" spans="36:39" ht="14.4">
      <c r="AJ7233" s="26" t="e">
        <f>VLOOKUP(AQ7233,'user list'!A:B,2,0)</f>
        <v>#N/A</v>
      </c>
      <c r="AK7233" s="26">
        <f t="shared" si="387"/>
        <v>1</v>
      </c>
      <c r="AL7233" s="26">
        <f t="shared" si="388"/>
        <v>0</v>
      </c>
      <c r="AM7233" s="94" t="str">
        <f t="shared" si="389"/>
        <v xml:space="preserve">1/0 </v>
      </c>
    </row>
    <row r="7234" spans="36:39" ht="14.4">
      <c r="AJ7234" s="26" t="e">
        <f>VLOOKUP(AQ7234,'user list'!A:B,2,0)</f>
        <v>#N/A</v>
      </c>
      <c r="AK7234" s="26">
        <f t="shared" si="387"/>
        <v>1</v>
      </c>
      <c r="AL7234" s="26">
        <f t="shared" si="388"/>
        <v>0</v>
      </c>
      <c r="AM7234" s="94" t="str">
        <f t="shared" si="389"/>
        <v xml:space="preserve">1/0 </v>
      </c>
    </row>
    <row r="7235" spans="36:39" ht="14.4">
      <c r="AJ7235" s="26" t="e">
        <f>VLOOKUP(AQ7235,'user list'!A:B,2,0)</f>
        <v>#N/A</v>
      </c>
      <c r="AK7235" s="26">
        <f t="shared" si="387"/>
        <v>1</v>
      </c>
      <c r="AL7235" s="26">
        <f t="shared" si="388"/>
        <v>0</v>
      </c>
      <c r="AM7235" s="94" t="str">
        <f t="shared" si="389"/>
        <v xml:space="preserve">1/0 </v>
      </c>
    </row>
    <row r="7236" spans="36:39" ht="14.4">
      <c r="AJ7236" s="26" t="e">
        <f>VLOOKUP(AQ7236,'user list'!A:B,2,0)</f>
        <v>#N/A</v>
      </c>
      <c r="AK7236" s="26">
        <f t="shared" si="387"/>
        <v>1</v>
      </c>
      <c r="AL7236" s="26">
        <f t="shared" si="388"/>
        <v>0</v>
      </c>
      <c r="AM7236" s="94" t="str">
        <f t="shared" si="389"/>
        <v xml:space="preserve">1/0 </v>
      </c>
    </row>
    <row r="7237" spans="36:39" ht="14.4">
      <c r="AJ7237" s="26" t="e">
        <f>VLOOKUP(AQ7237,'user list'!A:B,2,0)</f>
        <v>#N/A</v>
      </c>
      <c r="AK7237" s="26">
        <f t="shared" si="387"/>
        <v>1</v>
      </c>
      <c r="AL7237" s="26">
        <f t="shared" si="388"/>
        <v>0</v>
      </c>
      <c r="AM7237" s="94" t="str">
        <f t="shared" si="389"/>
        <v xml:space="preserve">1/0 </v>
      </c>
    </row>
    <row r="7238" spans="36:39" ht="14.4">
      <c r="AJ7238" s="26" t="e">
        <f>VLOOKUP(AQ7238,'user list'!A:B,2,0)</f>
        <v>#N/A</v>
      </c>
      <c r="AK7238" s="26">
        <f t="shared" si="387"/>
        <v>1</v>
      </c>
      <c r="AL7238" s="26">
        <f t="shared" si="388"/>
        <v>0</v>
      </c>
      <c r="AM7238" s="94" t="str">
        <f t="shared" si="389"/>
        <v xml:space="preserve">1/0 </v>
      </c>
    </row>
    <row r="7239" spans="36:39" ht="14.4">
      <c r="AJ7239" s="26" t="e">
        <f>VLOOKUP(AQ7239,'user list'!A:B,2,0)</f>
        <v>#N/A</v>
      </c>
      <c r="AK7239" s="26">
        <f t="shared" si="387"/>
        <v>1</v>
      </c>
      <c r="AL7239" s="26">
        <f t="shared" si="388"/>
        <v>0</v>
      </c>
      <c r="AM7239" s="94" t="str">
        <f t="shared" si="389"/>
        <v xml:space="preserve">1/0 </v>
      </c>
    </row>
    <row r="7240" spans="36:39" ht="14.4">
      <c r="AJ7240" s="26" t="e">
        <f>VLOOKUP(AQ7240,'user list'!A:B,2,0)</f>
        <v>#N/A</v>
      </c>
      <c r="AK7240" s="26">
        <f t="shared" si="387"/>
        <v>1</v>
      </c>
      <c r="AL7240" s="26">
        <f t="shared" si="388"/>
        <v>0</v>
      </c>
      <c r="AM7240" s="94" t="str">
        <f t="shared" si="389"/>
        <v xml:space="preserve">1/0 </v>
      </c>
    </row>
    <row r="7241" spans="36:39" ht="14.4">
      <c r="AJ7241" s="26" t="e">
        <f>VLOOKUP(AQ7241,'user list'!A:B,2,0)</f>
        <v>#N/A</v>
      </c>
      <c r="AK7241" s="26">
        <f t="shared" si="387"/>
        <v>1</v>
      </c>
      <c r="AL7241" s="26">
        <f t="shared" si="388"/>
        <v>0</v>
      </c>
      <c r="AM7241" s="94" t="str">
        <f t="shared" si="389"/>
        <v xml:space="preserve">1/0 </v>
      </c>
    </row>
    <row r="7242" spans="36:39" ht="14.4">
      <c r="AJ7242" s="26" t="e">
        <f>VLOOKUP(AQ7242,'user list'!A:B,2,0)</f>
        <v>#N/A</v>
      </c>
      <c r="AK7242" s="26">
        <f t="shared" si="387"/>
        <v>1</v>
      </c>
      <c r="AL7242" s="26">
        <f t="shared" si="388"/>
        <v>0</v>
      </c>
      <c r="AM7242" s="94" t="str">
        <f t="shared" si="389"/>
        <v xml:space="preserve">1/0 </v>
      </c>
    </row>
    <row r="7243" spans="36:39" ht="14.4">
      <c r="AJ7243" s="26" t="e">
        <f>VLOOKUP(AQ7243,'user list'!A:B,2,0)</f>
        <v>#N/A</v>
      </c>
      <c r="AK7243" s="26">
        <f t="shared" si="387"/>
        <v>1</v>
      </c>
      <c r="AL7243" s="26">
        <f t="shared" si="388"/>
        <v>0</v>
      </c>
      <c r="AM7243" s="94" t="str">
        <f t="shared" si="389"/>
        <v xml:space="preserve">1/0 </v>
      </c>
    </row>
    <row r="7244" spans="36:39" ht="14.4">
      <c r="AJ7244" s="26" t="e">
        <f>VLOOKUP(AQ7244,'user list'!A:B,2,0)</f>
        <v>#N/A</v>
      </c>
      <c r="AK7244" s="26">
        <f t="shared" si="387"/>
        <v>1</v>
      </c>
      <c r="AL7244" s="26">
        <f t="shared" si="388"/>
        <v>0</v>
      </c>
      <c r="AM7244" s="94" t="str">
        <f t="shared" si="389"/>
        <v xml:space="preserve">1/0 </v>
      </c>
    </row>
    <row r="7245" spans="36:39" ht="14.4">
      <c r="AJ7245" s="26" t="e">
        <f>VLOOKUP(AQ7245,'user list'!A:B,2,0)</f>
        <v>#N/A</v>
      </c>
      <c r="AK7245" s="26">
        <f t="shared" si="387"/>
        <v>1</v>
      </c>
      <c r="AL7245" s="26">
        <f t="shared" si="388"/>
        <v>0</v>
      </c>
      <c r="AM7245" s="94" t="str">
        <f t="shared" si="389"/>
        <v xml:space="preserve">1/0 </v>
      </c>
    </row>
    <row r="7246" spans="36:39" ht="14.4">
      <c r="AJ7246" s="26" t="e">
        <f>VLOOKUP(AQ7246,'user list'!A:B,2,0)</f>
        <v>#N/A</v>
      </c>
      <c r="AK7246" s="26">
        <f t="shared" si="387"/>
        <v>1</v>
      </c>
      <c r="AL7246" s="26">
        <f t="shared" si="388"/>
        <v>0</v>
      </c>
      <c r="AM7246" s="94" t="str">
        <f t="shared" si="389"/>
        <v xml:space="preserve">1/0 </v>
      </c>
    </row>
    <row r="7247" spans="36:39" ht="14.4">
      <c r="AJ7247" s="26" t="e">
        <f>VLOOKUP(AQ7247,'user list'!A:B,2,0)</f>
        <v>#N/A</v>
      </c>
      <c r="AK7247" s="26">
        <f t="shared" si="387"/>
        <v>1</v>
      </c>
      <c r="AL7247" s="26">
        <f t="shared" si="388"/>
        <v>0</v>
      </c>
      <c r="AM7247" s="94" t="str">
        <f t="shared" si="389"/>
        <v xml:space="preserve">1/0 </v>
      </c>
    </row>
    <row r="7248" spans="36:39" ht="14.4">
      <c r="AJ7248" s="26" t="e">
        <f>VLOOKUP(AQ7248,'user list'!A:B,2,0)</f>
        <v>#N/A</v>
      </c>
      <c r="AK7248" s="26">
        <f t="shared" si="387"/>
        <v>1</v>
      </c>
      <c r="AL7248" s="26">
        <f t="shared" si="388"/>
        <v>0</v>
      </c>
      <c r="AM7248" s="94" t="str">
        <f t="shared" si="389"/>
        <v xml:space="preserve">1/0 </v>
      </c>
    </row>
    <row r="7249" spans="36:39" ht="14.4">
      <c r="AJ7249" s="26" t="e">
        <f>VLOOKUP(AQ7249,'user list'!A:B,2,0)</f>
        <v>#N/A</v>
      </c>
      <c r="AK7249" s="26">
        <f t="shared" si="387"/>
        <v>1</v>
      </c>
      <c r="AL7249" s="26">
        <f t="shared" si="388"/>
        <v>0</v>
      </c>
      <c r="AM7249" s="94" t="str">
        <f t="shared" si="389"/>
        <v xml:space="preserve">1/0 </v>
      </c>
    </row>
    <row r="7250" spans="36:39" ht="14.4">
      <c r="AJ7250" s="26" t="e">
        <f>VLOOKUP(AQ7250,'user list'!A:B,2,0)</f>
        <v>#N/A</v>
      </c>
      <c r="AK7250" s="26">
        <f t="shared" si="387"/>
        <v>1</v>
      </c>
      <c r="AL7250" s="26">
        <f t="shared" si="388"/>
        <v>0</v>
      </c>
      <c r="AM7250" s="94" t="str">
        <f t="shared" si="389"/>
        <v xml:space="preserve">1/0 </v>
      </c>
    </row>
    <row r="7251" spans="36:39" ht="14.4">
      <c r="AJ7251" s="26" t="e">
        <f>VLOOKUP(AQ7251,'user list'!A:B,2,0)</f>
        <v>#N/A</v>
      </c>
      <c r="AK7251" s="26">
        <f t="shared" si="387"/>
        <v>1</v>
      </c>
      <c r="AL7251" s="26">
        <f t="shared" si="388"/>
        <v>0</v>
      </c>
      <c r="AM7251" s="94" t="str">
        <f t="shared" si="389"/>
        <v xml:space="preserve">1/0 </v>
      </c>
    </row>
    <row r="7252" spans="36:39" ht="14.4">
      <c r="AJ7252" s="26" t="e">
        <f>VLOOKUP(AQ7252,'user list'!A:B,2,0)</f>
        <v>#N/A</v>
      </c>
      <c r="AK7252" s="26">
        <f t="shared" si="387"/>
        <v>1</v>
      </c>
      <c r="AL7252" s="26">
        <f t="shared" si="388"/>
        <v>0</v>
      </c>
      <c r="AM7252" s="94" t="str">
        <f t="shared" si="389"/>
        <v xml:space="preserve">1/0 </v>
      </c>
    </row>
    <row r="7253" spans="36:39" ht="14.4">
      <c r="AJ7253" s="26" t="e">
        <f>VLOOKUP(AQ7253,'user list'!A:B,2,0)</f>
        <v>#N/A</v>
      </c>
      <c r="AK7253" s="26">
        <f t="shared" si="387"/>
        <v>1</v>
      </c>
      <c r="AL7253" s="26">
        <f t="shared" si="388"/>
        <v>0</v>
      </c>
      <c r="AM7253" s="94" t="str">
        <f t="shared" si="389"/>
        <v xml:space="preserve">1/0 </v>
      </c>
    </row>
    <row r="7254" spans="36:39" ht="14.4">
      <c r="AJ7254" s="26" t="e">
        <f>VLOOKUP(AQ7254,'user list'!A:B,2,0)</f>
        <v>#N/A</v>
      </c>
      <c r="AK7254" s="26">
        <f t="shared" si="387"/>
        <v>1</v>
      </c>
      <c r="AL7254" s="26">
        <f t="shared" si="388"/>
        <v>0</v>
      </c>
      <c r="AM7254" s="94" t="str">
        <f t="shared" si="389"/>
        <v xml:space="preserve">1/0 </v>
      </c>
    </row>
    <row r="7255" spans="36:39" ht="14.4">
      <c r="AJ7255" s="26" t="e">
        <f>VLOOKUP(AQ7255,'user list'!A:B,2,0)</f>
        <v>#N/A</v>
      </c>
      <c r="AK7255" s="26">
        <f t="shared" si="387"/>
        <v>1</v>
      </c>
      <c r="AL7255" s="26">
        <f t="shared" si="388"/>
        <v>0</v>
      </c>
      <c r="AM7255" s="94" t="str">
        <f t="shared" si="389"/>
        <v xml:space="preserve">1/0 </v>
      </c>
    </row>
    <row r="7256" spans="36:39" ht="14.4">
      <c r="AJ7256" s="26" t="e">
        <f>VLOOKUP(AQ7256,'user list'!A:B,2,0)</f>
        <v>#N/A</v>
      </c>
      <c r="AK7256" s="26">
        <f t="shared" si="387"/>
        <v>1</v>
      </c>
      <c r="AL7256" s="26">
        <f t="shared" si="388"/>
        <v>0</v>
      </c>
      <c r="AM7256" s="94" t="str">
        <f t="shared" si="389"/>
        <v xml:space="preserve">1/0 </v>
      </c>
    </row>
    <row r="7257" spans="36:39" ht="14.4">
      <c r="AJ7257" s="26" t="e">
        <f>VLOOKUP(AQ7257,'user list'!A:B,2,0)</f>
        <v>#N/A</v>
      </c>
      <c r="AK7257" s="26">
        <f t="shared" si="387"/>
        <v>1</v>
      </c>
      <c r="AL7257" s="26">
        <f t="shared" si="388"/>
        <v>0</v>
      </c>
      <c r="AM7257" s="94" t="str">
        <f t="shared" si="389"/>
        <v xml:space="preserve">1/0 </v>
      </c>
    </row>
    <row r="7258" spans="36:39" ht="14.4">
      <c r="AJ7258" s="26" t="e">
        <f>VLOOKUP(AQ7258,'user list'!A:B,2,0)</f>
        <v>#N/A</v>
      </c>
      <c r="AK7258" s="26">
        <f t="shared" si="387"/>
        <v>1</v>
      </c>
      <c r="AL7258" s="26">
        <f t="shared" si="388"/>
        <v>0</v>
      </c>
      <c r="AM7258" s="94" t="str">
        <f t="shared" si="389"/>
        <v xml:space="preserve">1/0 </v>
      </c>
    </row>
    <row r="7259" spans="36:39" ht="14.4">
      <c r="AJ7259" s="26" t="e">
        <f>VLOOKUP(AQ7259,'user list'!A:B,2,0)</f>
        <v>#N/A</v>
      </c>
      <c r="AK7259" s="26">
        <f t="shared" si="387"/>
        <v>1</v>
      </c>
      <c r="AL7259" s="26">
        <f t="shared" si="388"/>
        <v>0</v>
      </c>
      <c r="AM7259" s="94" t="str">
        <f t="shared" si="389"/>
        <v xml:space="preserve">1/0 </v>
      </c>
    </row>
    <row r="7260" spans="36:39" ht="14.4">
      <c r="AJ7260" s="26" t="e">
        <f>VLOOKUP(AQ7260,'user list'!A:B,2,0)</f>
        <v>#N/A</v>
      </c>
      <c r="AK7260" s="26">
        <f t="shared" si="387"/>
        <v>1</v>
      </c>
      <c r="AL7260" s="26">
        <f t="shared" si="388"/>
        <v>0</v>
      </c>
      <c r="AM7260" s="94" t="str">
        <f t="shared" si="389"/>
        <v xml:space="preserve">1/0 </v>
      </c>
    </row>
    <row r="7261" spans="36:39" ht="14.4">
      <c r="AJ7261" s="26" t="e">
        <f>VLOOKUP(AQ7261,'user list'!A:B,2,0)</f>
        <v>#N/A</v>
      </c>
      <c r="AK7261" s="26">
        <f t="shared" si="387"/>
        <v>1</v>
      </c>
      <c r="AL7261" s="26">
        <f t="shared" si="388"/>
        <v>0</v>
      </c>
      <c r="AM7261" s="94" t="str">
        <f t="shared" si="389"/>
        <v xml:space="preserve">1/0 </v>
      </c>
    </row>
    <row r="7262" spans="36:39" ht="14.4">
      <c r="AJ7262" s="26" t="e">
        <f>VLOOKUP(AQ7262,'user list'!A:B,2,0)</f>
        <v>#N/A</v>
      </c>
      <c r="AK7262" s="26">
        <f t="shared" si="387"/>
        <v>1</v>
      </c>
      <c r="AL7262" s="26">
        <f t="shared" si="388"/>
        <v>0</v>
      </c>
      <c r="AM7262" s="94" t="str">
        <f t="shared" si="389"/>
        <v xml:space="preserve">1/0 </v>
      </c>
    </row>
    <row r="7263" spans="36:39" ht="14.4">
      <c r="AJ7263" s="26" t="e">
        <f>VLOOKUP(AQ7263,'user list'!A:B,2,0)</f>
        <v>#N/A</v>
      </c>
      <c r="AK7263" s="26">
        <f t="shared" si="387"/>
        <v>1</v>
      </c>
      <c r="AL7263" s="26">
        <f t="shared" si="388"/>
        <v>0</v>
      </c>
      <c r="AM7263" s="94" t="str">
        <f t="shared" si="389"/>
        <v xml:space="preserve">1/0 </v>
      </c>
    </row>
    <row r="7264" spans="36:39" ht="14.4">
      <c r="AJ7264" s="26" t="e">
        <f>VLOOKUP(AQ7264,'user list'!A:B,2,0)</f>
        <v>#N/A</v>
      </c>
      <c r="AK7264" s="26">
        <f t="shared" si="387"/>
        <v>1</v>
      </c>
      <c r="AL7264" s="26">
        <f t="shared" si="388"/>
        <v>0</v>
      </c>
      <c r="AM7264" s="94" t="str">
        <f t="shared" si="389"/>
        <v xml:space="preserve">1/0 </v>
      </c>
    </row>
    <row r="7265" spans="36:39" ht="14.4">
      <c r="AJ7265" s="26" t="e">
        <f>VLOOKUP(AQ7265,'user list'!A:B,2,0)</f>
        <v>#N/A</v>
      </c>
      <c r="AK7265" s="26">
        <f t="shared" si="387"/>
        <v>1</v>
      </c>
      <c r="AL7265" s="26">
        <f t="shared" si="388"/>
        <v>0</v>
      </c>
      <c r="AM7265" s="94" t="str">
        <f t="shared" si="389"/>
        <v xml:space="preserve">1/0 </v>
      </c>
    </row>
    <row r="7266" spans="36:39" ht="14.4">
      <c r="AJ7266" s="26" t="e">
        <f>VLOOKUP(AQ7266,'user list'!A:B,2,0)</f>
        <v>#N/A</v>
      </c>
      <c r="AK7266" s="26">
        <f t="shared" si="387"/>
        <v>1</v>
      </c>
      <c r="AL7266" s="26">
        <f t="shared" si="388"/>
        <v>0</v>
      </c>
      <c r="AM7266" s="94" t="str">
        <f t="shared" si="389"/>
        <v xml:space="preserve">1/0 </v>
      </c>
    </row>
    <row r="7267" spans="36:39" ht="14.4">
      <c r="AJ7267" s="26" t="e">
        <f>VLOOKUP(AQ7267,'user list'!A:B,2,0)</f>
        <v>#N/A</v>
      </c>
      <c r="AK7267" s="26">
        <f t="shared" ref="AK7267:AK7330" si="390">MONTH(AN7267)</f>
        <v>1</v>
      </c>
      <c r="AL7267" s="26">
        <f t="shared" ref="AL7267:AL7330" si="391">DAY(AN7267)</f>
        <v>0</v>
      </c>
      <c r="AM7267" s="94" t="str">
        <f t="shared" ref="AM7267:AM7330" si="392">AK7267&amp;"/"&amp;AL7267&amp;" "&amp;AR7267</f>
        <v xml:space="preserve">1/0 </v>
      </c>
    </row>
    <row r="7268" spans="36:39" ht="14.4">
      <c r="AJ7268" s="26" t="e">
        <f>VLOOKUP(AQ7268,'user list'!A:B,2,0)</f>
        <v>#N/A</v>
      </c>
      <c r="AK7268" s="26">
        <f t="shared" si="390"/>
        <v>1</v>
      </c>
      <c r="AL7268" s="26">
        <f t="shared" si="391"/>
        <v>0</v>
      </c>
      <c r="AM7268" s="94" t="str">
        <f t="shared" si="392"/>
        <v xml:space="preserve">1/0 </v>
      </c>
    </row>
    <row r="7269" spans="36:39" ht="14.4">
      <c r="AJ7269" s="26" t="e">
        <f>VLOOKUP(AQ7269,'user list'!A:B,2,0)</f>
        <v>#N/A</v>
      </c>
      <c r="AK7269" s="26">
        <f t="shared" si="390"/>
        <v>1</v>
      </c>
      <c r="AL7269" s="26">
        <f t="shared" si="391"/>
        <v>0</v>
      </c>
      <c r="AM7269" s="94" t="str">
        <f t="shared" si="392"/>
        <v xml:space="preserve">1/0 </v>
      </c>
    </row>
    <row r="7270" spans="36:39" ht="14.4">
      <c r="AJ7270" s="26" t="e">
        <f>VLOOKUP(AQ7270,'user list'!A:B,2,0)</f>
        <v>#N/A</v>
      </c>
      <c r="AK7270" s="26">
        <f t="shared" si="390"/>
        <v>1</v>
      </c>
      <c r="AL7270" s="26">
        <f t="shared" si="391"/>
        <v>0</v>
      </c>
      <c r="AM7270" s="94" t="str">
        <f t="shared" si="392"/>
        <v xml:space="preserve">1/0 </v>
      </c>
    </row>
    <row r="7271" spans="36:39" ht="14.4">
      <c r="AJ7271" s="26" t="e">
        <f>VLOOKUP(AQ7271,'user list'!A:B,2,0)</f>
        <v>#N/A</v>
      </c>
      <c r="AK7271" s="26">
        <f t="shared" si="390"/>
        <v>1</v>
      </c>
      <c r="AL7271" s="26">
        <f t="shared" si="391"/>
        <v>0</v>
      </c>
      <c r="AM7271" s="94" t="str">
        <f t="shared" si="392"/>
        <v xml:space="preserve">1/0 </v>
      </c>
    </row>
    <row r="7272" spans="36:39" ht="14.4">
      <c r="AJ7272" s="26" t="e">
        <f>VLOOKUP(AQ7272,'user list'!A:B,2,0)</f>
        <v>#N/A</v>
      </c>
      <c r="AK7272" s="26">
        <f t="shared" si="390"/>
        <v>1</v>
      </c>
      <c r="AL7272" s="26">
        <f t="shared" si="391"/>
        <v>0</v>
      </c>
      <c r="AM7272" s="94" t="str">
        <f t="shared" si="392"/>
        <v xml:space="preserve">1/0 </v>
      </c>
    </row>
    <row r="7273" spans="36:39" ht="14.4">
      <c r="AJ7273" s="26" t="e">
        <f>VLOOKUP(AQ7273,'user list'!A:B,2,0)</f>
        <v>#N/A</v>
      </c>
      <c r="AK7273" s="26">
        <f t="shared" si="390"/>
        <v>1</v>
      </c>
      <c r="AL7273" s="26">
        <f t="shared" si="391"/>
        <v>0</v>
      </c>
      <c r="AM7273" s="94" t="str">
        <f t="shared" si="392"/>
        <v xml:space="preserve">1/0 </v>
      </c>
    </row>
    <row r="7274" spans="36:39" ht="14.4">
      <c r="AJ7274" s="26" t="e">
        <f>VLOOKUP(AQ7274,'user list'!A:B,2,0)</f>
        <v>#N/A</v>
      </c>
      <c r="AK7274" s="26">
        <f t="shared" si="390"/>
        <v>1</v>
      </c>
      <c r="AL7274" s="26">
        <f t="shared" si="391"/>
        <v>0</v>
      </c>
      <c r="AM7274" s="94" t="str">
        <f t="shared" si="392"/>
        <v xml:space="preserve">1/0 </v>
      </c>
    </row>
    <row r="7275" spans="36:39" ht="14.4">
      <c r="AJ7275" s="26" t="e">
        <f>VLOOKUP(AQ7275,'user list'!A:B,2,0)</f>
        <v>#N/A</v>
      </c>
      <c r="AK7275" s="26">
        <f t="shared" si="390"/>
        <v>1</v>
      </c>
      <c r="AL7275" s="26">
        <f t="shared" si="391"/>
        <v>0</v>
      </c>
      <c r="AM7275" s="94" t="str">
        <f t="shared" si="392"/>
        <v xml:space="preserve">1/0 </v>
      </c>
    </row>
    <row r="7276" spans="36:39" ht="14.4">
      <c r="AJ7276" s="26" t="e">
        <f>VLOOKUP(AQ7276,'user list'!A:B,2,0)</f>
        <v>#N/A</v>
      </c>
      <c r="AK7276" s="26">
        <f t="shared" si="390"/>
        <v>1</v>
      </c>
      <c r="AL7276" s="26">
        <f t="shared" si="391"/>
        <v>0</v>
      </c>
      <c r="AM7276" s="94" t="str">
        <f t="shared" si="392"/>
        <v xml:space="preserve">1/0 </v>
      </c>
    </row>
    <row r="7277" spans="36:39" ht="14.4">
      <c r="AJ7277" s="26" t="e">
        <f>VLOOKUP(AQ7277,'user list'!A:B,2,0)</f>
        <v>#N/A</v>
      </c>
      <c r="AK7277" s="26">
        <f t="shared" si="390"/>
        <v>1</v>
      </c>
      <c r="AL7277" s="26">
        <f t="shared" si="391"/>
        <v>0</v>
      </c>
      <c r="AM7277" s="94" t="str">
        <f t="shared" si="392"/>
        <v xml:space="preserve">1/0 </v>
      </c>
    </row>
    <row r="7278" spans="36:39" ht="14.4">
      <c r="AJ7278" s="26" t="e">
        <f>VLOOKUP(AQ7278,'user list'!A:B,2,0)</f>
        <v>#N/A</v>
      </c>
      <c r="AK7278" s="26">
        <f t="shared" si="390"/>
        <v>1</v>
      </c>
      <c r="AL7278" s="26">
        <f t="shared" si="391"/>
        <v>0</v>
      </c>
      <c r="AM7278" s="94" t="str">
        <f t="shared" si="392"/>
        <v xml:space="preserve">1/0 </v>
      </c>
    </row>
    <row r="7279" spans="36:39" ht="14.4">
      <c r="AJ7279" s="26" t="e">
        <f>VLOOKUP(AQ7279,'user list'!A:B,2,0)</f>
        <v>#N/A</v>
      </c>
      <c r="AK7279" s="26">
        <f t="shared" si="390"/>
        <v>1</v>
      </c>
      <c r="AL7279" s="26">
        <f t="shared" si="391"/>
        <v>0</v>
      </c>
      <c r="AM7279" s="94" t="str">
        <f t="shared" si="392"/>
        <v xml:space="preserve">1/0 </v>
      </c>
    </row>
    <row r="7280" spans="36:39" ht="14.4">
      <c r="AJ7280" s="26" t="e">
        <f>VLOOKUP(AQ7280,'user list'!A:B,2,0)</f>
        <v>#N/A</v>
      </c>
      <c r="AK7280" s="26">
        <f t="shared" si="390"/>
        <v>1</v>
      </c>
      <c r="AL7280" s="26">
        <f t="shared" si="391"/>
        <v>0</v>
      </c>
      <c r="AM7280" s="94" t="str">
        <f t="shared" si="392"/>
        <v xml:space="preserve">1/0 </v>
      </c>
    </row>
    <row r="7281" spans="36:39" ht="14.4">
      <c r="AJ7281" s="26" t="e">
        <f>VLOOKUP(AQ7281,'user list'!A:B,2,0)</f>
        <v>#N/A</v>
      </c>
      <c r="AK7281" s="26">
        <f t="shared" si="390"/>
        <v>1</v>
      </c>
      <c r="AL7281" s="26">
        <f t="shared" si="391"/>
        <v>0</v>
      </c>
      <c r="AM7281" s="94" t="str">
        <f t="shared" si="392"/>
        <v xml:space="preserve">1/0 </v>
      </c>
    </row>
    <row r="7282" spans="36:39" ht="14.4">
      <c r="AJ7282" s="26" t="e">
        <f>VLOOKUP(AQ7282,'user list'!A:B,2,0)</f>
        <v>#N/A</v>
      </c>
      <c r="AK7282" s="26">
        <f t="shared" si="390"/>
        <v>1</v>
      </c>
      <c r="AL7282" s="26">
        <f t="shared" si="391"/>
        <v>0</v>
      </c>
      <c r="AM7282" s="94" t="str">
        <f t="shared" si="392"/>
        <v xml:space="preserve">1/0 </v>
      </c>
    </row>
    <row r="7283" spans="36:39" ht="14.4">
      <c r="AJ7283" s="26" t="e">
        <f>VLOOKUP(AQ7283,'user list'!A:B,2,0)</f>
        <v>#N/A</v>
      </c>
      <c r="AK7283" s="26">
        <f t="shared" si="390"/>
        <v>1</v>
      </c>
      <c r="AL7283" s="26">
        <f t="shared" si="391"/>
        <v>0</v>
      </c>
      <c r="AM7283" s="94" t="str">
        <f t="shared" si="392"/>
        <v xml:space="preserve">1/0 </v>
      </c>
    </row>
    <row r="7284" spans="36:39" ht="14.4">
      <c r="AJ7284" s="26" t="e">
        <f>VLOOKUP(AQ7284,'user list'!A:B,2,0)</f>
        <v>#N/A</v>
      </c>
      <c r="AK7284" s="26">
        <f t="shared" si="390"/>
        <v>1</v>
      </c>
      <c r="AL7284" s="26">
        <f t="shared" si="391"/>
        <v>0</v>
      </c>
      <c r="AM7284" s="94" t="str">
        <f t="shared" si="392"/>
        <v xml:space="preserve">1/0 </v>
      </c>
    </row>
    <row r="7285" spans="36:39" ht="14.4">
      <c r="AJ7285" s="26" t="e">
        <f>VLOOKUP(AQ7285,'user list'!A:B,2,0)</f>
        <v>#N/A</v>
      </c>
      <c r="AK7285" s="26">
        <f t="shared" si="390"/>
        <v>1</v>
      </c>
      <c r="AL7285" s="26">
        <f t="shared" si="391"/>
        <v>0</v>
      </c>
      <c r="AM7285" s="94" t="str">
        <f t="shared" si="392"/>
        <v xml:space="preserve">1/0 </v>
      </c>
    </row>
    <row r="7286" spans="36:39" ht="14.4">
      <c r="AJ7286" s="26" t="e">
        <f>VLOOKUP(AQ7286,'user list'!A:B,2,0)</f>
        <v>#N/A</v>
      </c>
      <c r="AK7286" s="26">
        <f t="shared" si="390"/>
        <v>1</v>
      </c>
      <c r="AL7286" s="26">
        <f t="shared" si="391"/>
        <v>0</v>
      </c>
      <c r="AM7286" s="94" t="str">
        <f t="shared" si="392"/>
        <v xml:space="preserve">1/0 </v>
      </c>
    </row>
    <row r="7287" spans="36:39" ht="14.4">
      <c r="AJ7287" s="26" t="e">
        <f>VLOOKUP(AQ7287,'user list'!A:B,2,0)</f>
        <v>#N/A</v>
      </c>
      <c r="AK7287" s="26">
        <f t="shared" si="390"/>
        <v>1</v>
      </c>
      <c r="AL7287" s="26">
        <f t="shared" si="391"/>
        <v>0</v>
      </c>
      <c r="AM7287" s="94" t="str">
        <f t="shared" si="392"/>
        <v xml:space="preserve">1/0 </v>
      </c>
    </row>
    <row r="7288" spans="36:39" ht="14.4">
      <c r="AJ7288" s="26" t="e">
        <f>VLOOKUP(AQ7288,'user list'!A:B,2,0)</f>
        <v>#N/A</v>
      </c>
      <c r="AK7288" s="26">
        <f t="shared" si="390"/>
        <v>1</v>
      </c>
      <c r="AL7288" s="26">
        <f t="shared" si="391"/>
        <v>0</v>
      </c>
      <c r="AM7288" s="94" t="str">
        <f t="shared" si="392"/>
        <v xml:space="preserve">1/0 </v>
      </c>
    </row>
    <row r="7289" spans="36:39" ht="14.4">
      <c r="AJ7289" s="26" t="e">
        <f>VLOOKUP(AQ7289,'user list'!A:B,2,0)</f>
        <v>#N/A</v>
      </c>
      <c r="AK7289" s="26">
        <f t="shared" si="390"/>
        <v>1</v>
      </c>
      <c r="AL7289" s="26">
        <f t="shared" si="391"/>
        <v>0</v>
      </c>
      <c r="AM7289" s="94" t="str">
        <f t="shared" si="392"/>
        <v xml:space="preserve">1/0 </v>
      </c>
    </row>
    <row r="7290" spans="36:39" ht="14.4">
      <c r="AJ7290" s="26" t="e">
        <f>VLOOKUP(AQ7290,'user list'!A:B,2,0)</f>
        <v>#N/A</v>
      </c>
      <c r="AK7290" s="26">
        <f t="shared" si="390"/>
        <v>1</v>
      </c>
      <c r="AL7290" s="26">
        <f t="shared" si="391"/>
        <v>0</v>
      </c>
      <c r="AM7290" s="94" t="str">
        <f t="shared" si="392"/>
        <v xml:space="preserve">1/0 </v>
      </c>
    </row>
    <row r="7291" spans="36:39" ht="14.4">
      <c r="AJ7291" s="26" t="e">
        <f>VLOOKUP(AQ7291,'user list'!A:B,2,0)</f>
        <v>#N/A</v>
      </c>
      <c r="AK7291" s="26">
        <f t="shared" si="390"/>
        <v>1</v>
      </c>
      <c r="AL7291" s="26">
        <f t="shared" si="391"/>
        <v>0</v>
      </c>
      <c r="AM7291" s="94" t="str">
        <f t="shared" si="392"/>
        <v xml:space="preserve">1/0 </v>
      </c>
    </row>
    <row r="7292" spans="36:39" ht="14.4">
      <c r="AJ7292" s="26" t="e">
        <f>VLOOKUP(AQ7292,'user list'!A:B,2,0)</f>
        <v>#N/A</v>
      </c>
      <c r="AK7292" s="26">
        <f t="shared" si="390"/>
        <v>1</v>
      </c>
      <c r="AL7292" s="26">
        <f t="shared" si="391"/>
        <v>0</v>
      </c>
      <c r="AM7292" s="94" t="str">
        <f t="shared" si="392"/>
        <v xml:space="preserve">1/0 </v>
      </c>
    </row>
    <row r="7293" spans="36:39" ht="14.4">
      <c r="AJ7293" s="26" t="e">
        <f>VLOOKUP(AQ7293,'user list'!A:B,2,0)</f>
        <v>#N/A</v>
      </c>
      <c r="AK7293" s="26">
        <f t="shared" si="390"/>
        <v>1</v>
      </c>
      <c r="AL7293" s="26">
        <f t="shared" si="391"/>
        <v>0</v>
      </c>
      <c r="AM7293" s="94" t="str">
        <f t="shared" si="392"/>
        <v xml:space="preserve">1/0 </v>
      </c>
    </row>
    <row r="7294" spans="36:39" ht="14.4">
      <c r="AJ7294" s="26" t="e">
        <f>VLOOKUP(AQ7294,'user list'!A:B,2,0)</f>
        <v>#N/A</v>
      </c>
      <c r="AK7294" s="26">
        <f t="shared" si="390"/>
        <v>1</v>
      </c>
      <c r="AL7294" s="26">
        <f t="shared" si="391"/>
        <v>0</v>
      </c>
      <c r="AM7294" s="94" t="str">
        <f t="shared" si="392"/>
        <v xml:space="preserve">1/0 </v>
      </c>
    </row>
    <row r="7295" spans="36:39" ht="14.4">
      <c r="AJ7295" s="26" t="e">
        <f>VLOOKUP(AQ7295,'user list'!A:B,2,0)</f>
        <v>#N/A</v>
      </c>
      <c r="AK7295" s="26">
        <f t="shared" si="390"/>
        <v>1</v>
      </c>
      <c r="AL7295" s="26">
        <f t="shared" si="391"/>
        <v>0</v>
      </c>
      <c r="AM7295" s="94" t="str">
        <f t="shared" si="392"/>
        <v xml:space="preserve">1/0 </v>
      </c>
    </row>
    <row r="7296" spans="36:39" ht="14.4">
      <c r="AJ7296" s="26" t="e">
        <f>VLOOKUP(AQ7296,'user list'!A:B,2,0)</f>
        <v>#N/A</v>
      </c>
      <c r="AK7296" s="26">
        <f t="shared" si="390"/>
        <v>1</v>
      </c>
      <c r="AL7296" s="26">
        <f t="shared" si="391"/>
        <v>0</v>
      </c>
      <c r="AM7296" s="94" t="str">
        <f t="shared" si="392"/>
        <v xml:space="preserve">1/0 </v>
      </c>
    </row>
    <row r="7297" spans="36:39" ht="14.4">
      <c r="AJ7297" s="26" t="e">
        <f>VLOOKUP(AQ7297,'user list'!A:B,2,0)</f>
        <v>#N/A</v>
      </c>
      <c r="AK7297" s="26">
        <f t="shared" si="390"/>
        <v>1</v>
      </c>
      <c r="AL7297" s="26">
        <f t="shared" si="391"/>
        <v>0</v>
      </c>
      <c r="AM7297" s="94" t="str">
        <f t="shared" si="392"/>
        <v xml:space="preserve">1/0 </v>
      </c>
    </row>
    <row r="7298" spans="36:39" ht="14.4">
      <c r="AJ7298" s="26" t="e">
        <f>VLOOKUP(AQ7298,'user list'!A:B,2,0)</f>
        <v>#N/A</v>
      </c>
      <c r="AK7298" s="26">
        <f t="shared" si="390"/>
        <v>1</v>
      </c>
      <c r="AL7298" s="26">
        <f t="shared" si="391"/>
        <v>0</v>
      </c>
      <c r="AM7298" s="94" t="str">
        <f t="shared" si="392"/>
        <v xml:space="preserve">1/0 </v>
      </c>
    </row>
    <row r="7299" spans="36:39" ht="14.4">
      <c r="AJ7299" s="26" t="e">
        <f>VLOOKUP(AQ7299,'user list'!A:B,2,0)</f>
        <v>#N/A</v>
      </c>
      <c r="AK7299" s="26">
        <f t="shared" si="390"/>
        <v>1</v>
      </c>
      <c r="AL7299" s="26">
        <f t="shared" si="391"/>
        <v>0</v>
      </c>
      <c r="AM7299" s="94" t="str">
        <f t="shared" si="392"/>
        <v xml:space="preserve">1/0 </v>
      </c>
    </row>
    <row r="7300" spans="36:39" ht="14.4">
      <c r="AJ7300" s="26" t="e">
        <f>VLOOKUP(AQ7300,'user list'!A:B,2,0)</f>
        <v>#N/A</v>
      </c>
      <c r="AK7300" s="26">
        <f t="shared" si="390"/>
        <v>1</v>
      </c>
      <c r="AL7300" s="26">
        <f t="shared" si="391"/>
        <v>0</v>
      </c>
      <c r="AM7300" s="94" t="str">
        <f t="shared" si="392"/>
        <v xml:space="preserve">1/0 </v>
      </c>
    </row>
    <row r="7301" spans="36:39" ht="14.4">
      <c r="AJ7301" s="26" t="e">
        <f>VLOOKUP(AQ7301,'user list'!A:B,2,0)</f>
        <v>#N/A</v>
      </c>
      <c r="AK7301" s="26">
        <f t="shared" si="390"/>
        <v>1</v>
      </c>
      <c r="AL7301" s="26">
        <f t="shared" si="391"/>
        <v>0</v>
      </c>
      <c r="AM7301" s="94" t="str">
        <f t="shared" si="392"/>
        <v xml:space="preserve">1/0 </v>
      </c>
    </row>
    <row r="7302" spans="36:39" ht="14.4">
      <c r="AJ7302" s="26" t="e">
        <f>VLOOKUP(AQ7302,'user list'!A:B,2,0)</f>
        <v>#N/A</v>
      </c>
      <c r="AK7302" s="26">
        <f t="shared" si="390"/>
        <v>1</v>
      </c>
      <c r="AL7302" s="26">
        <f t="shared" si="391"/>
        <v>0</v>
      </c>
      <c r="AM7302" s="94" t="str">
        <f t="shared" si="392"/>
        <v xml:space="preserve">1/0 </v>
      </c>
    </row>
    <row r="7303" spans="36:39" ht="14.4">
      <c r="AJ7303" s="26" t="e">
        <f>VLOOKUP(AQ7303,'user list'!A:B,2,0)</f>
        <v>#N/A</v>
      </c>
      <c r="AK7303" s="26">
        <f t="shared" si="390"/>
        <v>1</v>
      </c>
      <c r="AL7303" s="26">
        <f t="shared" si="391"/>
        <v>0</v>
      </c>
      <c r="AM7303" s="94" t="str">
        <f t="shared" si="392"/>
        <v xml:space="preserve">1/0 </v>
      </c>
    </row>
    <row r="7304" spans="36:39" ht="14.4">
      <c r="AJ7304" s="26" t="e">
        <f>VLOOKUP(AQ7304,'user list'!A:B,2,0)</f>
        <v>#N/A</v>
      </c>
      <c r="AK7304" s="26">
        <f t="shared" si="390"/>
        <v>1</v>
      </c>
      <c r="AL7304" s="26">
        <f t="shared" si="391"/>
        <v>0</v>
      </c>
      <c r="AM7304" s="94" t="str">
        <f t="shared" si="392"/>
        <v xml:space="preserve">1/0 </v>
      </c>
    </row>
    <row r="7305" spans="36:39" ht="14.4">
      <c r="AJ7305" s="26" t="e">
        <f>VLOOKUP(AQ7305,'user list'!A:B,2,0)</f>
        <v>#N/A</v>
      </c>
      <c r="AK7305" s="26">
        <f t="shared" si="390"/>
        <v>1</v>
      </c>
      <c r="AL7305" s="26">
        <f t="shared" si="391"/>
        <v>0</v>
      </c>
      <c r="AM7305" s="94" t="str">
        <f t="shared" si="392"/>
        <v xml:space="preserve">1/0 </v>
      </c>
    </row>
    <row r="7306" spans="36:39" ht="14.4">
      <c r="AJ7306" s="26" t="e">
        <f>VLOOKUP(AQ7306,'user list'!A:B,2,0)</f>
        <v>#N/A</v>
      </c>
      <c r="AK7306" s="26">
        <f t="shared" si="390"/>
        <v>1</v>
      </c>
      <c r="AL7306" s="26">
        <f t="shared" si="391"/>
        <v>0</v>
      </c>
      <c r="AM7306" s="94" t="str">
        <f t="shared" si="392"/>
        <v xml:space="preserve">1/0 </v>
      </c>
    </row>
    <row r="7307" spans="36:39" ht="14.4">
      <c r="AJ7307" s="26" t="e">
        <f>VLOOKUP(AQ7307,'user list'!A:B,2,0)</f>
        <v>#N/A</v>
      </c>
      <c r="AK7307" s="26">
        <f t="shared" si="390"/>
        <v>1</v>
      </c>
      <c r="AL7307" s="26">
        <f t="shared" si="391"/>
        <v>0</v>
      </c>
      <c r="AM7307" s="94" t="str">
        <f t="shared" si="392"/>
        <v xml:space="preserve">1/0 </v>
      </c>
    </row>
    <row r="7308" spans="36:39" ht="14.4">
      <c r="AJ7308" s="26" t="e">
        <f>VLOOKUP(AQ7308,'user list'!A:B,2,0)</f>
        <v>#N/A</v>
      </c>
      <c r="AK7308" s="26">
        <f t="shared" si="390"/>
        <v>1</v>
      </c>
      <c r="AL7308" s="26">
        <f t="shared" si="391"/>
        <v>0</v>
      </c>
      <c r="AM7308" s="94" t="str">
        <f t="shared" si="392"/>
        <v xml:space="preserve">1/0 </v>
      </c>
    </row>
    <row r="7309" spans="36:39" ht="14.4">
      <c r="AJ7309" s="26" t="e">
        <f>VLOOKUP(AQ7309,'user list'!A:B,2,0)</f>
        <v>#N/A</v>
      </c>
      <c r="AK7309" s="26">
        <f t="shared" si="390"/>
        <v>1</v>
      </c>
      <c r="AL7309" s="26">
        <f t="shared" si="391"/>
        <v>0</v>
      </c>
      <c r="AM7309" s="94" t="str">
        <f t="shared" si="392"/>
        <v xml:space="preserve">1/0 </v>
      </c>
    </row>
    <row r="7310" spans="36:39" ht="14.4">
      <c r="AJ7310" s="26" t="e">
        <f>VLOOKUP(AQ7310,'user list'!A:B,2,0)</f>
        <v>#N/A</v>
      </c>
      <c r="AK7310" s="26">
        <f t="shared" si="390"/>
        <v>1</v>
      </c>
      <c r="AL7310" s="26">
        <f t="shared" si="391"/>
        <v>0</v>
      </c>
      <c r="AM7310" s="94" t="str">
        <f t="shared" si="392"/>
        <v xml:space="preserve">1/0 </v>
      </c>
    </row>
    <row r="7311" spans="36:39" ht="14.4">
      <c r="AJ7311" s="26" t="e">
        <f>VLOOKUP(AQ7311,'user list'!A:B,2,0)</f>
        <v>#N/A</v>
      </c>
      <c r="AK7311" s="26">
        <f t="shared" si="390"/>
        <v>1</v>
      </c>
      <c r="AL7311" s="26">
        <f t="shared" si="391"/>
        <v>0</v>
      </c>
      <c r="AM7311" s="94" t="str">
        <f t="shared" si="392"/>
        <v xml:space="preserve">1/0 </v>
      </c>
    </row>
    <row r="7312" spans="36:39" ht="14.4">
      <c r="AJ7312" s="26" t="e">
        <f>VLOOKUP(AQ7312,'user list'!A:B,2,0)</f>
        <v>#N/A</v>
      </c>
      <c r="AK7312" s="26">
        <f t="shared" si="390"/>
        <v>1</v>
      </c>
      <c r="AL7312" s="26">
        <f t="shared" si="391"/>
        <v>0</v>
      </c>
      <c r="AM7312" s="94" t="str">
        <f t="shared" si="392"/>
        <v xml:space="preserve">1/0 </v>
      </c>
    </row>
    <row r="7313" spans="36:39" ht="14.4">
      <c r="AJ7313" s="26" t="e">
        <f>VLOOKUP(AQ7313,'user list'!A:B,2,0)</f>
        <v>#N/A</v>
      </c>
      <c r="AK7313" s="26">
        <f t="shared" si="390"/>
        <v>1</v>
      </c>
      <c r="AL7313" s="26">
        <f t="shared" si="391"/>
        <v>0</v>
      </c>
      <c r="AM7313" s="94" t="str">
        <f t="shared" si="392"/>
        <v xml:space="preserve">1/0 </v>
      </c>
    </row>
    <row r="7314" spans="36:39" ht="14.4">
      <c r="AJ7314" s="26" t="e">
        <f>VLOOKUP(AQ7314,'user list'!A:B,2,0)</f>
        <v>#N/A</v>
      </c>
      <c r="AK7314" s="26">
        <f t="shared" si="390"/>
        <v>1</v>
      </c>
      <c r="AL7314" s="26">
        <f t="shared" si="391"/>
        <v>0</v>
      </c>
      <c r="AM7314" s="94" t="str">
        <f t="shared" si="392"/>
        <v xml:space="preserve">1/0 </v>
      </c>
    </row>
    <row r="7315" spans="36:39" ht="14.4">
      <c r="AJ7315" s="26" t="e">
        <f>VLOOKUP(AQ7315,'user list'!A:B,2,0)</f>
        <v>#N/A</v>
      </c>
      <c r="AK7315" s="26">
        <f t="shared" si="390"/>
        <v>1</v>
      </c>
      <c r="AL7315" s="26">
        <f t="shared" si="391"/>
        <v>0</v>
      </c>
      <c r="AM7315" s="94" t="str">
        <f t="shared" si="392"/>
        <v xml:space="preserve">1/0 </v>
      </c>
    </row>
    <row r="7316" spans="36:39" ht="14.4">
      <c r="AJ7316" s="26" t="e">
        <f>VLOOKUP(AQ7316,'user list'!A:B,2,0)</f>
        <v>#N/A</v>
      </c>
      <c r="AK7316" s="26">
        <f t="shared" si="390"/>
        <v>1</v>
      </c>
      <c r="AL7316" s="26">
        <f t="shared" si="391"/>
        <v>0</v>
      </c>
      <c r="AM7316" s="94" t="str">
        <f t="shared" si="392"/>
        <v xml:space="preserve">1/0 </v>
      </c>
    </row>
    <row r="7317" spans="36:39" ht="14.4">
      <c r="AJ7317" s="26" t="e">
        <f>VLOOKUP(AQ7317,'user list'!A:B,2,0)</f>
        <v>#N/A</v>
      </c>
      <c r="AK7317" s="26">
        <f t="shared" si="390"/>
        <v>1</v>
      </c>
      <c r="AL7317" s="26">
        <f t="shared" si="391"/>
        <v>0</v>
      </c>
      <c r="AM7317" s="94" t="str">
        <f t="shared" si="392"/>
        <v xml:space="preserve">1/0 </v>
      </c>
    </row>
    <row r="7318" spans="36:39" ht="14.4">
      <c r="AJ7318" s="26" t="e">
        <f>VLOOKUP(AQ7318,'user list'!A:B,2,0)</f>
        <v>#N/A</v>
      </c>
      <c r="AK7318" s="26">
        <f t="shared" si="390"/>
        <v>1</v>
      </c>
      <c r="AL7318" s="26">
        <f t="shared" si="391"/>
        <v>0</v>
      </c>
      <c r="AM7318" s="94" t="str">
        <f t="shared" si="392"/>
        <v xml:space="preserve">1/0 </v>
      </c>
    </row>
    <row r="7319" spans="36:39" ht="14.4">
      <c r="AJ7319" s="26" t="e">
        <f>VLOOKUP(AQ7319,'user list'!A:B,2,0)</f>
        <v>#N/A</v>
      </c>
      <c r="AK7319" s="26">
        <f t="shared" si="390"/>
        <v>1</v>
      </c>
      <c r="AL7319" s="26">
        <f t="shared" si="391"/>
        <v>0</v>
      </c>
      <c r="AM7319" s="94" t="str">
        <f t="shared" si="392"/>
        <v xml:space="preserve">1/0 </v>
      </c>
    </row>
    <row r="7320" spans="36:39" ht="14.4">
      <c r="AJ7320" s="26" t="e">
        <f>VLOOKUP(AQ7320,'user list'!A:B,2,0)</f>
        <v>#N/A</v>
      </c>
      <c r="AK7320" s="26">
        <f t="shared" si="390"/>
        <v>1</v>
      </c>
      <c r="AL7320" s="26">
        <f t="shared" si="391"/>
        <v>0</v>
      </c>
      <c r="AM7320" s="94" t="str">
        <f t="shared" si="392"/>
        <v xml:space="preserve">1/0 </v>
      </c>
    </row>
    <row r="7321" spans="36:39" ht="14.4">
      <c r="AJ7321" s="26" t="e">
        <f>VLOOKUP(AQ7321,'user list'!A:B,2,0)</f>
        <v>#N/A</v>
      </c>
      <c r="AK7321" s="26">
        <f t="shared" si="390"/>
        <v>1</v>
      </c>
      <c r="AL7321" s="26">
        <f t="shared" si="391"/>
        <v>0</v>
      </c>
      <c r="AM7321" s="94" t="str">
        <f t="shared" si="392"/>
        <v xml:space="preserve">1/0 </v>
      </c>
    </row>
    <row r="7322" spans="36:39" ht="14.4">
      <c r="AJ7322" s="26" t="e">
        <f>VLOOKUP(AQ7322,'user list'!A:B,2,0)</f>
        <v>#N/A</v>
      </c>
      <c r="AK7322" s="26">
        <f t="shared" si="390"/>
        <v>1</v>
      </c>
      <c r="AL7322" s="26">
        <f t="shared" si="391"/>
        <v>0</v>
      </c>
      <c r="AM7322" s="94" t="str">
        <f t="shared" si="392"/>
        <v xml:space="preserve">1/0 </v>
      </c>
    </row>
    <row r="7323" spans="36:39" ht="14.4">
      <c r="AJ7323" s="26" t="e">
        <f>VLOOKUP(AQ7323,'user list'!A:B,2,0)</f>
        <v>#N/A</v>
      </c>
      <c r="AK7323" s="26">
        <f t="shared" si="390"/>
        <v>1</v>
      </c>
      <c r="AL7323" s="26">
        <f t="shared" si="391"/>
        <v>0</v>
      </c>
      <c r="AM7323" s="94" t="str">
        <f t="shared" si="392"/>
        <v xml:space="preserve">1/0 </v>
      </c>
    </row>
    <row r="7324" spans="36:39" ht="14.4">
      <c r="AJ7324" s="26" t="e">
        <f>VLOOKUP(AQ7324,'user list'!A:B,2,0)</f>
        <v>#N/A</v>
      </c>
      <c r="AK7324" s="26">
        <f t="shared" si="390"/>
        <v>1</v>
      </c>
      <c r="AL7324" s="26">
        <f t="shared" si="391"/>
        <v>0</v>
      </c>
      <c r="AM7324" s="94" t="str">
        <f t="shared" si="392"/>
        <v xml:space="preserve">1/0 </v>
      </c>
    </row>
    <row r="7325" spans="36:39" ht="14.4">
      <c r="AJ7325" s="26" t="e">
        <f>VLOOKUP(AQ7325,'user list'!A:B,2,0)</f>
        <v>#N/A</v>
      </c>
      <c r="AK7325" s="26">
        <f t="shared" si="390"/>
        <v>1</v>
      </c>
      <c r="AL7325" s="26">
        <f t="shared" si="391"/>
        <v>0</v>
      </c>
      <c r="AM7325" s="94" t="str">
        <f t="shared" si="392"/>
        <v xml:space="preserve">1/0 </v>
      </c>
    </row>
    <row r="7326" spans="36:39" ht="14.4">
      <c r="AJ7326" s="26" t="e">
        <f>VLOOKUP(AQ7326,'user list'!A:B,2,0)</f>
        <v>#N/A</v>
      </c>
      <c r="AK7326" s="26">
        <f t="shared" si="390"/>
        <v>1</v>
      </c>
      <c r="AL7326" s="26">
        <f t="shared" si="391"/>
        <v>0</v>
      </c>
      <c r="AM7326" s="94" t="str">
        <f t="shared" si="392"/>
        <v xml:space="preserve">1/0 </v>
      </c>
    </row>
    <row r="7327" spans="36:39" ht="14.4">
      <c r="AJ7327" s="26" t="e">
        <f>VLOOKUP(AQ7327,'user list'!A:B,2,0)</f>
        <v>#N/A</v>
      </c>
      <c r="AK7327" s="26">
        <f t="shared" si="390"/>
        <v>1</v>
      </c>
      <c r="AL7327" s="26">
        <f t="shared" si="391"/>
        <v>0</v>
      </c>
      <c r="AM7327" s="94" t="str">
        <f t="shared" si="392"/>
        <v xml:space="preserve">1/0 </v>
      </c>
    </row>
    <row r="7328" spans="36:39" ht="14.4">
      <c r="AJ7328" s="26" t="e">
        <f>VLOOKUP(AQ7328,'user list'!A:B,2,0)</f>
        <v>#N/A</v>
      </c>
      <c r="AK7328" s="26">
        <f t="shared" si="390"/>
        <v>1</v>
      </c>
      <c r="AL7328" s="26">
        <f t="shared" si="391"/>
        <v>0</v>
      </c>
      <c r="AM7328" s="94" t="str">
        <f t="shared" si="392"/>
        <v xml:space="preserve">1/0 </v>
      </c>
    </row>
    <row r="7329" spans="36:39" ht="14.4">
      <c r="AJ7329" s="26" t="e">
        <f>VLOOKUP(AQ7329,'user list'!A:B,2,0)</f>
        <v>#N/A</v>
      </c>
      <c r="AK7329" s="26">
        <f t="shared" si="390"/>
        <v>1</v>
      </c>
      <c r="AL7329" s="26">
        <f t="shared" si="391"/>
        <v>0</v>
      </c>
      <c r="AM7329" s="94" t="str">
        <f t="shared" si="392"/>
        <v xml:space="preserve">1/0 </v>
      </c>
    </row>
    <row r="7330" spans="36:39" ht="14.4">
      <c r="AJ7330" s="26" t="e">
        <f>VLOOKUP(AQ7330,'user list'!A:B,2,0)</f>
        <v>#N/A</v>
      </c>
      <c r="AK7330" s="26">
        <f t="shared" si="390"/>
        <v>1</v>
      </c>
      <c r="AL7330" s="26">
        <f t="shared" si="391"/>
        <v>0</v>
      </c>
      <c r="AM7330" s="94" t="str">
        <f t="shared" si="392"/>
        <v xml:space="preserve">1/0 </v>
      </c>
    </row>
    <row r="7331" spans="36:39" ht="14.4">
      <c r="AJ7331" s="26" t="e">
        <f>VLOOKUP(AQ7331,'user list'!A:B,2,0)</f>
        <v>#N/A</v>
      </c>
      <c r="AK7331" s="26">
        <f t="shared" ref="AK7331:AK7394" si="393">MONTH(AN7331)</f>
        <v>1</v>
      </c>
      <c r="AL7331" s="26">
        <f t="shared" ref="AL7331:AL7394" si="394">DAY(AN7331)</f>
        <v>0</v>
      </c>
      <c r="AM7331" s="94" t="str">
        <f t="shared" ref="AM7331:AM7394" si="395">AK7331&amp;"/"&amp;AL7331&amp;" "&amp;AR7331</f>
        <v xml:space="preserve">1/0 </v>
      </c>
    </row>
    <row r="7332" spans="36:39" ht="14.4">
      <c r="AJ7332" s="26" t="e">
        <f>VLOOKUP(AQ7332,'user list'!A:B,2,0)</f>
        <v>#N/A</v>
      </c>
      <c r="AK7332" s="26">
        <f t="shared" si="393"/>
        <v>1</v>
      </c>
      <c r="AL7332" s="26">
        <f t="shared" si="394"/>
        <v>0</v>
      </c>
      <c r="AM7332" s="94" t="str">
        <f t="shared" si="395"/>
        <v xml:space="preserve">1/0 </v>
      </c>
    </row>
    <row r="7333" spans="36:39" ht="14.4">
      <c r="AJ7333" s="26" t="e">
        <f>VLOOKUP(AQ7333,'user list'!A:B,2,0)</f>
        <v>#N/A</v>
      </c>
      <c r="AK7333" s="26">
        <f t="shared" si="393"/>
        <v>1</v>
      </c>
      <c r="AL7333" s="26">
        <f t="shared" si="394"/>
        <v>0</v>
      </c>
      <c r="AM7333" s="94" t="str">
        <f t="shared" si="395"/>
        <v xml:space="preserve">1/0 </v>
      </c>
    </row>
    <row r="7334" spans="36:39" ht="14.4">
      <c r="AJ7334" s="26" t="e">
        <f>VLOOKUP(AQ7334,'user list'!A:B,2,0)</f>
        <v>#N/A</v>
      </c>
      <c r="AK7334" s="26">
        <f t="shared" si="393"/>
        <v>1</v>
      </c>
      <c r="AL7334" s="26">
        <f t="shared" si="394"/>
        <v>0</v>
      </c>
      <c r="AM7334" s="94" t="str">
        <f t="shared" si="395"/>
        <v xml:space="preserve">1/0 </v>
      </c>
    </row>
    <row r="7335" spans="36:39" ht="14.4">
      <c r="AJ7335" s="26" t="e">
        <f>VLOOKUP(AQ7335,'user list'!A:B,2,0)</f>
        <v>#N/A</v>
      </c>
      <c r="AK7335" s="26">
        <f t="shared" si="393"/>
        <v>1</v>
      </c>
      <c r="AL7335" s="26">
        <f t="shared" si="394"/>
        <v>0</v>
      </c>
      <c r="AM7335" s="94" t="str">
        <f t="shared" si="395"/>
        <v xml:space="preserve">1/0 </v>
      </c>
    </row>
    <row r="7336" spans="36:39" ht="14.4">
      <c r="AJ7336" s="26" t="e">
        <f>VLOOKUP(AQ7336,'user list'!A:B,2,0)</f>
        <v>#N/A</v>
      </c>
      <c r="AK7336" s="26">
        <f t="shared" si="393"/>
        <v>1</v>
      </c>
      <c r="AL7336" s="26">
        <f t="shared" si="394"/>
        <v>0</v>
      </c>
      <c r="AM7336" s="94" t="str">
        <f t="shared" si="395"/>
        <v xml:space="preserve">1/0 </v>
      </c>
    </row>
    <row r="7337" spans="36:39" ht="14.4">
      <c r="AJ7337" s="26" t="e">
        <f>VLOOKUP(AQ7337,'user list'!A:B,2,0)</f>
        <v>#N/A</v>
      </c>
      <c r="AK7337" s="26">
        <f t="shared" si="393"/>
        <v>1</v>
      </c>
      <c r="AL7337" s="26">
        <f t="shared" si="394"/>
        <v>0</v>
      </c>
      <c r="AM7337" s="94" t="str">
        <f t="shared" si="395"/>
        <v xml:space="preserve">1/0 </v>
      </c>
    </row>
    <row r="7338" spans="36:39" ht="14.4">
      <c r="AJ7338" s="26" t="e">
        <f>VLOOKUP(AQ7338,'user list'!A:B,2,0)</f>
        <v>#N/A</v>
      </c>
      <c r="AK7338" s="26">
        <f t="shared" si="393"/>
        <v>1</v>
      </c>
      <c r="AL7338" s="26">
        <f t="shared" si="394"/>
        <v>0</v>
      </c>
      <c r="AM7338" s="94" t="str">
        <f t="shared" si="395"/>
        <v xml:space="preserve">1/0 </v>
      </c>
    </row>
    <row r="7339" spans="36:39" ht="14.4">
      <c r="AJ7339" s="26" t="e">
        <f>VLOOKUP(AQ7339,'user list'!A:B,2,0)</f>
        <v>#N/A</v>
      </c>
      <c r="AK7339" s="26">
        <f t="shared" si="393"/>
        <v>1</v>
      </c>
      <c r="AL7339" s="26">
        <f t="shared" si="394"/>
        <v>0</v>
      </c>
      <c r="AM7339" s="94" t="str">
        <f t="shared" si="395"/>
        <v xml:space="preserve">1/0 </v>
      </c>
    </row>
    <row r="7340" spans="36:39" ht="14.4">
      <c r="AJ7340" s="26" t="e">
        <f>VLOOKUP(AQ7340,'user list'!A:B,2,0)</f>
        <v>#N/A</v>
      </c>
      <c r="AK7340" s="26">
        <f t="shared" si="393"/>
        <v>1</v>
      </c>
      <c r="AL7340" s="26">
        <f t="shared" si="394"/>
        <v>0</v>
      </c>
      <c r="AM7340" s="94" t="str">
        <f t="shared" si="395"/>
        <v xml:space="preserve">1/0 </v>
      </c>
    </row>
    <row r="7341" spans="36:39" ht="14.4">
      <c r="AJ7341" s="26" t="e">
        <f>VLOOKUP(AQ7341,'user list'!A:B,2,0)</f>
        <v>#N/A</v>
      </c>
      <c r="AK7341" s="26">
        <f t="shared" si="393"/>
        <v>1</v>
      </c>
      <c r="AL7341" s="26">
        <f t="shared" si="394"/>
        <v>0</v>
      </c>
      <c r="AM7341" s="94" t="str">
        <f t="shared" si="395"/>
        <v xml:space="preserve">1/0 </v>
      </c>
    </row>
    <row r="7342" spans="36:39" ht="14.4">
      <c r="AJ7342" s="26" t="e">
        <f>VLOOKUP(AQ7342,'user list'!A:B,2,0)</f>
        <v>#N/A</v>
      </c>
      <c r="AK7342" s="26">
        <f t="shared" si="393"/>
        <v>1</v>
      </c>
      <c r="AL7342" s="26">
        <f t="shared" si="394"/>
        <v>0</v>
      </c>
      <c r="AM7342" s="94" t="str">
        <f t="shared" si="395"/>
        <v xml:space="preserve">1/0 </v>
      </c>
    </row>
    <row r="7343" spans="36:39" ht="14.4">
      <c r="AJ7343" s="26" t="e">
        <f>VLOOKUP(AQ7343,'user list'!A:B,2,0)</f>
        <v>#N/A</v>
      </c>
      <c r="AK7343" s="26">
        <f t="shared" si="393"/>
        <v>1</v>
      </c>
      <c r="AL7343" s="26">
        <f t="shared" si="394"/>
        <v>0</v>
      </c>
      <c r="AM7343" s="94" t="str">
        <f t="shared" si="395"/>
        <v xml:space="preserve">1/0 </v>
      </c>
    </row>
    <row r="7344" spans="36:39" ht="14.4">
      <c r="AJ7344" s="26" t="e">
        <f>VLOOKUP(AQ7344,'user list'!A:B,2,0)</f>
        <v>#N/A</v>
      </c>
      <c r="AK7344" s="26">
        <f t="shared" si="393"/>
        <v>1</v>
      </c>
      <c r="AL7344" s="26">
        <f t="shared" si="394"/>
        <v>0</v>
      </c>
      <c r="AM7344" s="94" t="str">
        <f t="shared" si="395"/>
        <v xml:space="preserve">1/0 </v>
      </c>
    </row>
    <row r="7345" spans="36:39" ht="14.4">
      <c r="AJ7345" s="26" t="e">
        <f>VLOOKUP(AQ7345,'user list'!A:B,2,0)</f>
        <v>#N/A</v>
      </c>
      <c r="AK7345" s="26">
        <f t="shared" si="393"/>
        <v>1</v>
      </c>
      <c r="AL7345" s="26">
        <f t="shared" si="394"/>
        <v>0</v>
      </c>
      <c r="AM7345" s="94" t="str">
        <f t="shared" si="395"/>
        <v xml:space="preserve">1/0 </v>
      </c>
    </row>
    <row r="7346" spans="36:39" ht="14.4">
      <c r="AJ7346" s="26" t="e">
        <f>VLOOKUP(AQ7346,'user list'!A:B,2,0)</f>
        <v>#N/A</v>
      </c>
      <c r="AK7346" s="26">
        <f t="shared" si="393"/>
        <v>1</v>
      </c>
      <c r="AL7346" s="26">
        <f t="shared" si="394"/>
        <v>0</v>
      </c>
      <c r="AM7346" s="94" t="str">
        <f t="shared" si="395"/>
        <v xml:space="preserve">1/0 </v>
      </c>
    </row>
    <row r="7347" spans="36:39" ht="14.4">
      <c r="AJ7347" s="26" t="e">
        <f>VLOOKUP(AQ7347,'user list'!A:B,2,0)</f>
        <v>#N/A</v>
      </c>
      <c r="AK7347" s="26">
        <f t="shared" si="393"/>
        <v>1</v>
      </c>
      <c r="AL7347" s="26">
        <f t="shared" si="394"/>
        <v>0</v>
      </c>
      <c r="AM7347" s="94" t="str">
        <f t="shared" si="395"/>
        <v xml:space="preserve">1/0 </v>
      </c>
    </row>
    <row r="7348" spans="36:39" ht="14.4">
      <c r="AJ7348" s="26" t="e">
        <f>VLOOKUP(AQ7348,'user list'!A:B,2,0)</f>
        <v>#N/A</v>
      </c>
      <c r="AK7348" s="26">
        <f t="shared" si="393"/>
        <v>1</v>
      </c>
      <c r="AL7348" s="26">
        <f t="shared" si="394"/>
        <v>0</v>
      </c>
      <c r="AM7348" s="94" t="str">
        <f t="shared" si="395"/>
        <v xml:space="preserve">1/0 </v>
      </c>
    </row>
    <row r="7349" spans="36:39" ht="14.4">
      <c r="AJ7349" s="26" t="e">
        <f>VLOOKUP(AQ7349,'user list'!A:B,2,0)</f>
        <v>#N/A</v>
      </c>
      <c r="AK7349" s="26">
        <f t="shared" si="393"/>
        <v>1</v>
      </c>
      <c r="AL7349" s="26">
        <f t="shared" si="394"/>
        <v>0</v>
      </c>
      <c r="AM7349" s="94" t="str">
        <f t="shared" si="395"/>
        <v xml:space="preserve">1/0 </v>
      </c>
    </row>
    <row r="7350" spans="36:39" ht="14.4">
      <c r="AJ7350" s="26" t="e">
        <f>VLOOKUP(AQ7350,'user list'!A:B,2,0)</f>
        <v>#N/A</v>
      </c>
      <c r="AK7350" s="26">
        <f t="shared" si="393"/>
        <v>1</v>
      </c>
      <c r="AL7350" s="26">
        <f t="shared" si="394"/>
        <v>0</v>
      </c>
      <c r="AM7350" s="94" t="str">
        <f t="shared" si="395"/>
        <v xml:space="preserve">1/0 </v>
      </c>
    </row>
    <row r="7351" spans="36:39" ht="14.4">
      <c r="AJ7351" s="26" t="e">
        <f>VLOOKUP(AQ7351,'user list'!A:B,2,0)</f>
        <v>#N/A</v>
      </c>
      <c r="AK7351" s="26">
        <f t="shared" si="393"/>
        <v>1</v>
      </c>
      <c r="AL7351" s="26">
        <f t="shared" si="394"/>
        <v>0</v>
      </c>
      <c r="AM7351" s="94" t="str">
        <f t="shared" si="395"/>
        <v xml:space="preserve">1/0 </v>
      </c>
    </row>
    <row r="7352" spans="36:39" ht="14.4">
      <c r="AJ7352" s="26" t="e">
        <f>VLOOKUP(AQ7352,'user list'!A:B,2,0)</f>
        <v>#N/A</v>
      </c>
      <c r="AK7352" s="26">
        <f t="shared" si="393"/>
        <v>1</v>
      </c>
      <c r="AL7352" s="26">
        <f t="shared" si="394"/>
        <v>0</v>
      </c>
      <c r="AM7352" s="94" t="str">
        <f t="shared" si="395"/>
        <v xml:space="preserve">1/0 </v>
      </c>
    </row>
    <row r="7353" spans="36:39" ht="14.4">
      <c r="AJ7353" s="26" t="e">
        <f>VLOOKUP(AQ7353,'user list'!A:B,2,0)</f>
        <v>#N/A</v>
      </c>
      <c r="AK7353" s="26">
        <f t="shared" si="393"/>
        <v>1</v>
      </c>
      <c r="AL7353" s="26">
        <f t="shared" si="394"/>
        <v>0</v>
      </c>
      <c r="AM7353" s="94" t="str">
        <f t="shared" si="395"/>
        <v xml:space="preserve">1/0 </v>
      </c>
    </row>
    <row r="7354" spans="36:39" ht="14.4">
      <c r="AJ7354" s="26" t="e">
        <f>VLOOKUP(AQ7354,'user list'!A:B,2,0)</f>
        <v>#N/A</v>
      </c>
      <c r="AK7354" s="26">
        <f t="shared" si="393"/>
        <v>1</v>
      </c>
      <c r="AL7354" s="26">
        <f t="shared" si="394"/>
        <v>0</v>
      </c>
      <c r="AM7354" s="94" t="str">
        <f t="shared" si="395"/>
        <v xml:space="preserve">1/0 </v>
      </c>
    </row>
    <row r="7355" spans="36:39" ht="14.4">
      <c r="AJ7355" s="26" t="e">
        <f>VLOOKUP(AQ7355,'user list'!A:B,2,0)</f>
        <v>#N/A</v>
      </c>
      <c r="AK7355" s="26">
        <f t="shared" si="393"/>
        <v>1</v>
      </c>
      <c r="AL7355" s="26">
        <f t="shared" si="394"/>
        <v>0</v>
      </c>
      <c r="AM7355" s="94" t="str">
        <f t="shared" si="395"/>
        <v xml:space="preserve">1/0 </v>
      </c>
    </row>
    <row r="7356" spans="36:39" ht="14.4">
      <c r="AJ7356" s="26" t="e">
        <f>VLOOKUP(AQ7356,'user list'!A:B,2,0)</f>
        <v>#N/A</v>
      </c>
      <c r="AK7356" s="26">
        <f t="shared" si="393"/>
        <v>1</v>
      </c>
      <c r="AL7356" s="26">
        <f t="shared" si="394"/>
        <v>0</v>
      </c>
      <c r="AM7356" s="94" t="str">
        <f t="shared" si="395"/>
        <v xml:space="preserve">1/0 </v>
      </c>
    </row>
    <row r="7357" spans="36:39" ht="14.4">
      <c r="AJ7357" s="26" t="e">
        <f>VLOOKUP(AQ7357,'user list'!A:B,2,0)</f>
        <v>#N/A</v>
      </c>
      <c r="AK7357" s="26">
        <f t="shared" si="393"/>
        <v>1</v>
      </c>
      <c r="AL7357" s="26">
        <f t="shared" si="394"/>
        <v>0</v>
      </c>
      <c r="AM7357" s="94" t="str">
        <f t="shared" si="395"/>
        <v xml:space="preserve">1/0 </v>
      </c>
    </row>
    <row r="7358" spans="36:39" ht="14.4">
      <c r="AJ7358" s="26" t="e">
        <f>VLOOKUP(AQ7358,'user list'!A:B,2,0)</f>
        <v>#N/A</v>
      </c>
      <c r="AK7358" s="26">
        <f t="shared" si="393"/>
        <v>1</v>
      </c>
      <c r="AL7358" s="26">
        <f t="shared" si="394"/>
        <v>0</v>
      </c>
      <c r="AM7358" s="94" t="str">
        <f t="shared" si="395"/>
        <v xml:space="preserve">1/0 </v>
      </c>
    </row>
    <row r="7359" spans="36:39" ht="14.4">
      <c r="AJ7359" s="26" t="e">
        <f>VLOOKUP(AQ7359,'user list'!A:B,2,0)</f>
        <v>#N/A</v>
      </c>
      <c r="AK7359" s="26">
        <f t="shared" si="393"/>
        <v>1</v>
      </c>
      <c r="AL7359" s="26">
        <f t="shared" si="394"/>
        <v>0</v>
      </c>
      <c r="AM7359" s="94" t="str">
        <f t="shared" si="395"/>
        <v xml:space="preserve">1/0 </v>
      </c>
    </row>
    <row r="7360" spans="36:39" ht="14.4">
      <c r="AJ7360" s="26" t="e">
        <f>VLOOKUP(AQ7360,'user list'!A:B,2,0)</f>
        <v>#N/A</v>
      </c>
      <c r="AK7360" s="26">
        <f t="shared" si="393"/>
        <v>1</v>
      </c>
      <c r="AL7360" s="26">
        <f t="shared" si="394"/>
        <v>0</v>
      </c>
      <c r="AM7360" s="94" t="str">
        <f t="shared" si="395"/>
        <v xml:space="preserve">1/0 </v>
      </c>
    </row>
    <row r="7361" spans="36:39" ht="14.4">
      <c r="AJ7361" s="26" t="e">
        <f>VLOOKUP(AQ7361,'user list'!A:B,2,0)</f>
        <v>#N/A</v>
      </c>
      <c r="AK7361" s="26">
        <f t="shared" si="393"/>
        <v>1</v>
      </c>
      <c r="AL7361" s="26">
        <f t="shared" si="394"/>
        <v>0</v>
      </c>
      <c r="AM7361" s="94" t="str">
        <f t="shared" si="395"/>
        <v xml:space="preserve">1/0 </v>
      </c>
    </row>
    <row r="7362" spans="36:39" ht="14.4">
      <c r="AJ7362" s="26" t="e">
        <f>VLOOKUP(AQ7362,'user list'!A:B,2,0)</f>
        <v>#N/A</v>
      </c>
      <c r="AK7362" s="26">
        <f t="shared" si="393"/>
        <v>1</v>
      </c>
      <c r="AL7362" s="26">
        <f t="shared" si="394"/>
        <v>0</v>
      </c>
      <c r="AM7362" s="94" t="str">
        <f t="shared" si="395"/>
        <v xml:space="preserve">1/0 </v>
      </c>
    </row>
    <row r="7363" spans="36:39" ht="14.4">
      <c r="AJ7363" s="26" t="e">
        <f>VLOOKUP(AQ7363,'user list'!A:B,2,0)</f>
        <v>#N/A</v>
      </c>
      <c r="AK7363" s="26">
        <f t="shared" si="393"/>
        <v>1</v>
      </c>
      <c r="AL7363" s="26">
        <f t="shared" si="394"/>
        <v>0</v>
      </c>
      <c r="AM7363" s="94" t="str">
        <f t="shared" si="395"/>
        <v xml:space="preserve">1/0 </v>
      </c>
    </row>
    <row r="7364" spans="36:39" ht="14.4">
      <c r="AJ7364" s="26" t="e">
        <f>VLOOKUP(AQ7364,'user list'!A:B,2,0)</f>
        <v>#N/A</v>
      </c>
      <c r="AK7364" s="26">
        <f t="shared" si="393"/>
        <v>1</v>
      </c>
      <c r="AL7364" s="26">
        <f t="shared" si="394"/>
        <v>0</v>
      </c>
      <c r="AM7364" s="94" t="str">
        <f t="shared" si="395"/>
        <v xml:space="preserve">1/0 </v>
      </c>
    </row>
    <row r="7365" spans="36:39" ht="14.4">
      <c r="AJ7365" s="26" t="e">
        <f>VLOOKUP(AQ7365,'user list'!A:B,2,0)</f>
        <v>#N/A</v>
      </c>
      <c r="AK7365" s="26">
        <f t="shared" si="393"/>
        <v>1</v>
      </c>
      <c r="AL7365" s="26">
        <f t="shared" si="394"/>
        <v>0</v>
      </c>
      <c r="AM7365" s="94" t="str">
        <f t="shared" si="395"/>
        <v xml:space="preserve">1/0 </v>
      </c>
    </row>
    <row r="7366" spans="36:39" ht="14.4">
      <c r="AJ7366" s="26" t="e">
        <f>VLOOKUP(AQ7366,'user list'!A:B,2,0)</f>
        <v>#N/A</v>
      </c>
      <c r="AK7366" s="26">
        <f t="shared" si="393"/>
        <v>1</v>
      </c>
      <c r="AL7366" s="26">
        <f t="shared" si="394"/>
        <v>0</v>
      </c>
      <c r="AM7366" s="94" t="str">
        <f t="shared" si="395"/>
        <v xml:space="preserve">1/0 </v>
      </c>
    </row>
    <row r="7367" spans="36:39" ht="14.4">
      <c r="AJ7367" s="26" t="e">
        <f>VLOOKUP(AQ7367,'user list'!A:B,2,0)</f>
        <v>#N/A</v>
      </c>
      <c r="AK7367" s="26">
        <f t="shared" si="393"/>
        <v>1</v>
      </c>
      <c r="AL7367" s="26">
        <f t="shared" si="394"/>
        <v>0</v>
      </c>
      <c r="AM7367" s="94" t="str">
        <f t="shared" si="395"/>
        <v xml:space="preserve">1/0 </v>
      </c>
    </row>
    <row r="7368" spans="36:39" ht="14.4">
      <c r="AJ7368" s="26" t="e">
        <f>VLOOKUP(AQ7368,'user list'!A:B,2,0)</f>
        <v>#N/A</v>
      </c>
      <c r="AK7368" s="26">
        <f t="shared" si="393"/>
        <v>1</v>
      </c>
      <c r="AL7368" s="26">
        <f t="shared" si="394"/>
        <v>0</v>
      </c>
      <c r="AM7368" s="94" t="str">
        <f t="shared" si="395"/>
        <v xml:space="preserve">1/0 </v>
      </c>
    </row>
    <row r="7369" spans="36:39" ht="14.4">
      <c r="AJ7369" s="26" t="e">
        <f>VLOOKUP(AQ7369,'user list'!A:B,2,0)</f>
        <v>#N/A</v>
      </c>
      <c r="AK7369" s="26">
        <f t="shared" si="393"/>
        <v>1</v>
      </c>
      <c r="AL7369" s="26">
        <f t="shared" si="394"/>
        <v>0</v>
      </c>
      <c r="AM7369" s="94" t="str">
        <f t="shared" si="395"/>
        <v xml:space="preserve">1/0 </v>
      </c>
    </row>
    <row r="7370" spans="36:39" ht="14.4">
      <c r="AJ7370" s="26" t="e">
        <f>VLOOKUP(AQ7370,'user list'!A:B,2,0)</f>
        <v>#N/A</v>
      </c>
      <c r="AK7370" s="26">
        <f t="shared" si="393"/>
        <v>1</v>
      </c>
      <c r="AL7370" s="26">
        <f t="shared" si="394"/>
        <v>0</v>
      </c>
      <c r="AM7370" s="94" t="str">
        <f t="shared" si="395"/>
        <v xml:space="preserve">1/0 </v>
      </c>
    </row>
    <row r="7371" spans="36:39" ht="14.4">
      <c r="AJ7371" s="26" t="e">
        <f>VLOOKUP(AQ7371,'user list'!A:B,2,0)</f>
        <v>#N/A</v>
      </c>
      <c r="AK7371" s="26">
        <f t="shared" si="393"/>
        <v>1</v>
      </c>
      <c r="AL7371" s="26">
        <f t="shared" si="394"/>
        <v>0</v>
      </c>
      <c r="AM7371" s="94" t="str">
        <f t="shared" si="395"/>
        <v xml:space="preserve">1/0 </v>
      </c>
    </row>
    <row r="7372" spans="36:39" ht="14.4">
      <c r="AJ7372" s="26" t="e">
        <f>VLOOKUP(AQ7372,'user list'!A:B,2,0)</f>
        <v>#N/A</v>
      </c>
      <c r="AK7372" s="26">
        <f t="shared" si="393"/>
        <v>1</v>
      </c>
      <c r="AL7372" s="26">
        <f t="shared" si="394"/>
        <v>0</v>
      </c>
      <c r="AM7372" s="94" t="str">
        <f t="shared" si="395"/>
        <v xml:space="preserve">1/0 </v>
      </c>
    </row>
    <row r="7373" spans="36:39" ht="14.4">
      <c r="AJ7373" s="26" t="e">
        <f>VLOOKUP(AQ7373,'user list'!A:B,2,0)</f>
        <v>#N/A</v>
      </c>
      <c r="AK7373" s="26">
        <f t="shared" si="393"/>
        <v>1</v>
      </c>
      <c r="AL7373" s="26">
        <f t="shared" si="394"/>
        <v>0</v>
      </c>
      <c r="AM7373" s="94" t="str">
        <f t="shared" si="395"/>
        <v xml:space="preserve">1/0 </v>
      </c>
    </row>
    <row r="7374" spans="36:39" ht="14.4">
      <c r="AJ7374" s="26" t="e">
        <f>VLOOKUP(AQ7374,'user list'!A:B,2,0)</f>
        <v>#N/A</v>
      </c>
      <c r="AK7374" s="26">
        <f t="shared" si="393"/>
        <v>1</v>
      </c>
      <c r="AL7374" s="26">
        <f t="shared" si="394"/>
        <v>0</v>
      </c>
      <c r="AM7374" s="94" t="str">
        <f t="shared" si="395"/>
        <v xml:space="preserve">1/0 </v>
      </c>
    </row>
    <row r="7375" spans="36:39" ht="14.4">
      <c r="AJ7375" s="26" t="e">
        <f>VLOOKUP(AQ7375,'user list'!A:B,2,0)</f>
        <v>#N/A</v>
      </c>
      <c r="AK7375" s="26">
        <f t="shared" si="393"/>
        <v>1</v>
      </c>
      <c r="AL7375" s="26">
        <f t="shared" si="394"/>
        <v>0</v>
      </c>
      <c r="AM7375" s="94" t="str">
        <f t="shared" si="395"/>
        <v xml:space="preserve">1/0 </v>
      </c>
    </row>
    <row r="7376" spans="36:39" ht="14.4">
      <c r="AJ7376" s="26" t="e">
        <f>VLOOKUP(AQ7376,'user list'!A:B,2,0)</f>
        <v>#N/A</v>
      </c>
      <c r="AK7376" s="26">
        <f t="shared" si="393"/>
        <v>1</v>
      </c>
      <c r="AL7376" s="26">
        <f t="shared" si="394"/>
        <v>0</v>
      </c>
      <c r="AM7376" s="94" t="str">
        <f t="shared" si="395"/>
        <v xml:space="preserve">1/0 </v>
      </c>
    </row>
    <row r="7377" spans="36:39" ht="14.4">
      <c r="AJ7377" s="26" t="e">
        <f>VLOOKUP(AQ7377,'user list'!A:B,2,0)</f>
        <v>#N/A</v>
      </c>
      <c r="AK7377" s="26">
        <f t="shared" si="393"/>
        <v>1</v>
      </c>
      <c r="AL7377" s="26">
        <f t="shared" si="394"/>
        <v>0</v>
      </c>
      <c r="AM7377" s="94" t="str">
        <f t="shared" si="395"/>
        <v xml:space="preserve">1/0 </v>
      </c>
    </row>
    <row r="7378" spans="36:39" ht="14.4">
      <c r="AJ7378" s="26" t="e">
        <f>VLOOKUP(AQ7378,'user list'!A:B,2,0)</f>
        <v>#N/A</v>
      </c>
      <c r="AK7378" s="26">
        <f t="shared" si="393"/>
        <v>1</v>
      </c>
      <c r="AL7378" s="26">
        <f t="shared" si="394"/>
        <v>0</v>
      </c>
      <c r="AM7378" s="94" t="str">
        <f t="shared" si="395"/>
        <v xml:space="preserve">1/0 </v>
      </c>
    </row>
    <row r="7379" spans="36:39" ht="14.4">
      <c r="AJ7379" s="26" t="e">
        <f>VLOOKUP(AQ7379,'user list'!A:B,2,0)</f>
        <v>#N/A</v>
      </c>
      <c r="AK7379" s="26">
        <f t="shared" si="393"/>
        <v>1</v>
      </c>
      <c r="AL7379" s="26">
        <f t="shared" si="394"/>
        <v>0</v>
      </c>
      <c r="AM7379" s="94" t="str">
        <f t="shared" si="395"/>
        <v xml:space="preserve">1/0 </v>
      </c>
    </row>
    <row r="7380" spans="36:39" ht="14.4">
      <c r="AJ7380" s="26" t="e">
        <f>VLOOKUP(AQ7380,'user list'!A:B,2,0)</f>
        <v>#N/A</v>
      </c>
      <c r="AK7380" s="26">
        <f t="shared" si="393"/>
        <v>1</v>
      </c>
      <c r="AL7380" s="26">
        <f t="shared" si="394"/>
        <v>0</v>
      </c>
      <c r="AM7380" s="94" t="str">
        <f t="shared" si="395"/>
        <v xml:space="preserve">1/0 </v>
      </c>
    </row>
    <row r="7381" spans="36:39" ht="14.4">
      <c r="AJ7381" s="26" t="e">
        <f>VLOOKUP(AQ7381,'user list'!A:B,2,0)</f>
        <v>#N/A</v>
      </c>
      <c r="AK7381" s="26">
        <f t="shared" si="393"/>
        <v>1</v>
      </c>
      <c r="AL7381" s="26">
        <f t="shared" si="394"/>
        <v>0</v>
      </c>
      <c r="AM7381" s="94" t="str">
        <f t="shared" si="395"/>
        <v xml:space="preserve">1/0 </v>
      </c>
    </row>
    <row r="7382" spans="36:39" ht="14.4">
      <c r="AJ7382" s="26" t="e">
        <f>VLOOKUP(AQ7382,'user list'!A:B,2,0)</f>
        <v>#N/A</v>
      </c>
      <c r="AK7382" s="26">
        <f t="shared" si="393"/>
        <v>1</v>
      </c>
      <c r="AL7382" s="26">
        <f t="shared" si="394"/>
        <v>0</v>
      </c>
      <c r="AM7382" s="94" t="str">
        <f t="shared" si="395"/>
        <v xml:space="preserve">1/0 </v>
      </c>
    </row>
    <row r="7383" spans="36:39" ht="14.4">
      <c r="AJ7383" s="26" t="e">
        <f>VLOOKUP(AQ7383,'user list'!A:B,2,0)</f>
        <v>#N/A</v>
      </c>
      <c r="AK7383" s="26">
        <f t="shared" si="393"/>
        <v>1</v>
      </c>
      <c r="AL7383" s="26">
        <f t="shared" si="394"/>
        <v>0</v>
      </c>
      <c r="AM7383" s="94" t="str">
        <f t="shared" si="395"/>
        <v xml:space="preserve">1/0 </v>
      </c>
    </row>
    <row r="7384" spans="36:39" ht="14.4">
      <c r="AJ7384" s="26" t="e">
        <f>VLOOKUP(AQ7384,'user list'!A:B,2,0)</f>
        <v>#N/A</v>
      </c>
      <c r="AK7384" s="26">
        <f t="shared" si="393"/>
        <v>1</v>
      </c>
      <c r="AL7384" s="26">
        <f t="shared" si="394"/>
        <v>0</v>
      </c>
      <c r="AM7384" s="94" t="str">
        <f t="shared" si="395"/>
        <v xml:space="preserve">1/0 </v>
      </c>
    </row>
    <row r="7385" spans="36:39" ht="14.4">
      <c r="AJ7385" s="26" t="e">
        <f>VLOOKUP(AQ7385,'user list'!A:B,2,0)</f>
        <v>#N/A</v>
      </c>
      <c r="AK7385" s="26">
        <f t="shared" si="393"/>
        <v>1</v>
      </c>
      <c r="AL7385" s="26">
        <f t="shared" si="394"/>
        <v>0</v>
      </c>
      <c r="AM7385" s="94" t="str">
        <f t="shared" si="395"/>
        <v xml:space="preserve">1/0 </v>
      </c>
    </row>
    <row r="7386" spans="36:39" ht="14.4">
      <c r="AJ7386" s="26" t="e">
        <f>VLOOKUP(AQ7386,'user list'!A:B,2,0)</f>
        <v>#N/A</v>
      </c>
      <c r="AK7386" s="26">
        <f t="shared" si="393"/>
        <v>1</v>
      </c>
      <c r="AL7386" s="26">
        <f t="shared" si="394"/>
        <v>0</v>
      </c>
      <c r="AM7386" s="94" t="str">
        <f t="shared" si="395"/>
        <v xml:space="preserve">1/0 </v>
      </c>
    </row>
    <row r="7387" spans="36:39" ht="14.4">
      <c r="AJ7387" s="26" t="e">
        <f>VLOOKUP(AQ7387,'user list'!A:B,2,0)</f>
        <v>#N/A</v>
      </c>
      <c r="AK7387" s="26">
        <f t="shared" si="393"/>
        <v>1</v>
      </c>
      <c r="AL7387" s="26">
        <f t="shared" si="394"/>
        <v>0</v>
      </c>
      <c r="AM7387" s="94" t="str">
        <f t="shared" si="395"/>
        <v xml:space="preserve">1/0 </v>
      </c>
    </row>
    <row r="7388" spans="36:39" ht="14.4">
      <c r="AJ7388" s="26" t="e">
        <f>VLOOKUP(AQ7388,'user list'!A:B,2,0)</f>
        <v>#N/A</v>
      </c>
      <c r="AK7388" s="26">
        <f t="shared" si="393"/>
        <v>1</v>
      </c>
      <c r="AL7388" s="26">
        <f t="shared" si="394"/>
        <v>0</v>
      </c>
      <c r="AM7388" s="94" t="str">
        <f t="shared" si="395"/>
        <v xml:space="preserve">1/0 </v>
      </c>
    </row>
    <row r="7389" spans="36:39" ht="14.4">
      <c r="AJ7389" s="26" t="e">
        <f>VLOOKUP(AQ7389,'user list'!A:B,2,0)</f>
        <v>#N/A</v>
      </c>
      <c r="AK7389" s="26">
        <f t="shared" si="393"/>
        <v>1</v>
      </c>
      <c r="AL7389" s="26">
        <f t="shared" si="394"/>
        <v>0</v>
      </c>
      <c r="AM7389" s="94" t="str">
        <f t="shared" si="395"/>
        <v xml:space="preserve">1/0 </v>
      </c>
    </row>
    <row r="7390" spans="36:39" ht="14.4">
      <c r="AJ7390" s="26" t="e">
        <f>VLOOKUP(AQ7390,'user list'!A:B,2,0)</f>
        <v>#N/A</v>
      </c>
      <c r="AK7390" s="26">
        <f t="shared" si="393"/>
        <v>1</v>
      </c>
      <c r="AL7390" s="26">
        <f t="shared" si="394"/>
        <v>0</v>
      </c>
      <c r="AM7390" s="94" t="str">
        <f t="shared" si="395"/>
        <v xml:space="preserve">1/0 </v>
      </c>
    </row>
    <row r="7391" spans="36:39" ht="14.4">
      <c r="AJ7391" s="26" t="e">
        <f>VLOOKUP(AQ7391,'user list'!A:B,2,0)</f>
        <v>#N/A</v>
      </c>
      <c r="AK7391" s="26">
        <f t="shared" si="393"/>
        <v>1</v>
      </c>
      <c r="AL7391" s="26">
        <f t="shared" si="394"/>
        <v>0</v>
      </c>
      <c r="AM7391" s="94" t="str">
        <f t="shared" si="395"/>
        <v xml:space="preserve">1/0 </v>
      </c>
    </row>
    <row r="7392" spans="36:39" ht="14.4">
      <c r="AJ7392" s="26" t="e">
        <f>VLOOKUP(AQ7392,'user list'!A:B,2,0)</f>
        <v>#N/A</v>
      </c>
      <c r="AK7392" s="26">
        <f t="shared" si="393"/>
        <v>1</v>
      </c>
      <c r="AL7392" s="26">
        <f t="shared" si="394"/>
        <v>0</v>
      </c>
      <c r="AM7392" s="94" t="str">
        <f t="shared" si="395"/>
        <v xml:space="preserve">1/0 </v>
      </c>
    </row>
    <row r="7393" spans="36:39" ht="14.4">
      <c r="AJ7393" s="26" t="e">
        <f>VLOOKUP(AQ7393,'user list'!A:B,2,0)</f>
        <v>#N/A</v>
      </c>
      <c r="AK7393" s="26">
        <f t="shared" si="393"/>
        <v>1</v>
      </c>
      <c r="AL7393" s="26">
        <f t="shared" si="394"/>
        <v>0</v>
      </c>
      <c r="AM7393" s="94" t="str">
        <f t="shared" si="395"/>
        <v xml:space="preserve">1/0 </v>
      </c>
    </row>
    <row r="7394" spans="36:39" ht="14.4">
      <c r="AJ7394" s="26" t="e">
        <f>VLOOKUP(AQ7394,'user list'!A:B,2,0)</f>
        <v>#N/A</v>
      </c>
      <c r="AK7394" s="26">
        <f t="shared" si="393"/>
        <v>1</v>
      </c>
      <c r="AL7394" s="26">
        <f t="shared" si="394"/>
        <v>0</v>
      </c>
      <c r="AM7394" s="94" t="str">
        <f t="shared" si="395"/>
        <v xml:space="preserve">1/0 </v>
      </c>
    </row>
    <row r="7395" spans="36:39" ht="14.4">
      <c r="AJ7395" s="26" t="e">
        <f>VLOOKUP(AQ7395,'user list'!A:B,2,0)</f>
        <v>#N/A</v>
      </c>
      <c r="AK7395" s="26">
        <f t="shared" ref="AK7395:AK7458" si="396">MONTH(AN7395)</f>
        <v>1</v>
      </c>
      <c r="AL7395" s="26">
        <f t="shared" ref="AL7395:AL7458" si="397">DAY(AN7395)</f>
        <v>0</v>
      </c>
      <c r="AM7395" s="94" t="str">
        <f t="shared" ref="AM7395:AM7458" si="398">AK7395&amp;"/"&amp;AL7395&amp;" "&amp;AR7395</f>
        <v xml:space="preserve">1/0 </v>
      </c>
    </row>
    <row r="7396" spans="36:39" ht="14.4">
      <c r="AJ7396" s="26" t="e">
        <f>VLOOKUP(AQ7396,'user list'!A:B,2,0)</f>
        <v>#N/A</v>
      </c>
      <c r="AK7396" s="26">
        <f t="shared" si="396"/>
        <v>1</v>
      </c>
      <c r="AL7396" s="26">
        <f t="shared" si="397"/>
        <v>0</v>
      </c>
      <c r="AM7396" s="94" t="str">
        <f t="shared" si="398"/>
        <v xml:space="preserve">1/0 </v>
      </c>
    </row>
    <row r="7397" spans="36:39" ht="14.4">
      <c r="AJ7397" s="26" t="e">
        <f>VLOOKUP(AQ7397,'user list'!A:B,2,0)</f>
        <v>#N/A</v>
      </c>
      <c r="AK7397" s="26">
        <f t="shared" si="396"/>
        <v>1</v>
      </c>
      <c r="AL7397" s="26">
        <f t="shared" si="397"/>
        <v>0</v>
      </c>
      <c r="AM7397" s="94" t="str">
        <f t="shared" si="398"/>
        <v xml:space="preserve">1/0 </v>
      </c>
    </row>
    <row r="7398" spans="36:39" ht="14.4">
      <c r="AJ7398" s="26" t="e">
        <f>VLOOKUP(AQ7398,'user list'!A:B,2,0)</f>
        <v>#N/A</v>
      </c>
      <c r="AK7398" s="26">
        <f t="shared" si="396"/>
        <v>1</v>
      </c>
      <c r="AL7398" s="26">
        <f t="shared" si="397"/>
        <v>0</v>
      </c>
      <c r="AM7398" s="94" t="str">
        <f t="shared" si="398"/>
        <v xml:space="preserve">1/0 </v>
      </c>
    </row>
    <row r="7399" spans="36:39" ht="14.4">
      <c r="AJ7399" s="26" t="e">
        <f>VLOOKUP(AQ7399,'user list'!A:B,2,0)</f>
        <v>#N/A</v>
      </c>
      <c r="AK7399" s="26">
        <f t="shared" si="396"/>
        <v>1</v>
      </c>
      <c r="AL7399" s="26">
        <f t="shared" si="397"/>
        <v>0</v>
      </c>
      <c r="AM7399" s="94" t="str">
        <f t="shared" si="398"/>
        <v xml:space="preserve">1/0 </v>
      </c>
    </row>
    <row r="7400" spans="36:39" ht="14.4">
      <c r="AJ7400" s="26" t="e">
        <f>VLOOKUP(AQ7400,'user list'!A:B,2,0)</f>
        <v>#N/A</v>
      </c>
      <c r="AK7400" s="26">
        <f t="shared" si="396"/>
        <v>1</v>
      </c>
      <c r="AL7400" s="26">
        <f t="shared" si="397"/>
        <v>0</v>
      </c>
      <c r="AM7400" s="94" t="str">
        <f t="shared" si="398"/>
        <v xml:space="preserve">1/0 </v>
      </c>
    </row>
    <row r="7401" spans="36:39" ht="14.4">
      <c r="AJ7401" s="26" t="e">
        <f>VLOOKUP(AQ7401,'user list'!A:B,2,0)</f>
        <v>#N/A</v>
      </c>
      <c r="AK7401" s="26">
        <f t="shared" si="396"/>
        <v>1</v>
      </c>
      <c r="AL7401" s="26">
        <f t="shared" si="397"/>
        <v>0</v>
      </c>
      <c r="AM7401" s="94" t="str">
        <f t="shared" si="398"/>
        <v xml:space="preserve">1/0 </v>
      </c>
    </row>
    <row r="7402" spans="36:39" ht="14.4">
      <c r="AJ7402" s="26" t="e">
        <f>VLOOKUP(AQ7402,'user list'!A:B,2,0)</f>
        <v>#N/A</v>
      </c>
      <c r="AK7402" s="26">
        <f t="shared" si="396"/>
        <v>1</v>
      </c>
      <c r="AL7402" s="26">
        <f t="shared" si="397"/>
        <v>0</v>
      </c>
      <c r="AM7402" s="94" t="str">
        <f t="shared" si="398"/>
        <v xml:space="preserve">1/0 </v>
      </c>
    </row>
    <row r="7403" spans="36:39" ht="14.4">
      <c r="AJ7403" s="26" t="e">
        <f>VLOOKUP(AQ7403,'user list'!A:B,2,0)</f>
        <v>#N/A</v>
      </c>
      <c r="AK7403" s="26">
        <f t="shared" si="396"/>
        <v>1</v>
      </c>
      <c r="AL7403" s="26">
        <f t="shared" si="397"/>
        <v>0</v>
      </c>
      <c r="AM7403" s="94" t="str">
        <f t="shared" si="398"/>
        <v xml:space="preserve">1/0 </v>
      </c>
    </row>
    <row r="7404" spans="36:39" ht="14.4">
      <c r="AJ7404" s="26" t="e">
        <f>VLOOKUP(AQ7404,'user list'!A:B,2,0)</f>
        <v>#N/A</v>
      </c>
      <c r="AK7404" s="26">
        <f t="shared" si="396"/>
        <v>1</v>
      </c>
      <c r="AL7404" s="26">
        <f t="shared" si="397"/>
        <v>0</v>
      </c>
      <c r="AM7404" s="94" t="str">
        <f t="shared" si="398"/>
        <v xml:space="preserve">1/0 </v>
      </c>
    </row>
    <row r="7405" spans="36:39" ht="14.4">
      <c r="AJ7405" s="26" t="e">
        <f>VLOOKUP(AQ7405,'user list'!A:B,2,0)</f>
        <v>#N/A</v>
      </c>
      <c r="AK7405" s="26">
        <f t="shared" si="396"/>
        <v>1</v>
      </c>
      <c r="AL7405" s="26">
        <f t="shared" si="397"/>
        <v>0</v>
      </c>
      <c r="AM7405" s="94" t="str">
        <f t="shared" si="398"/>
        <v xml:space="preserve">1/0 </v>
      </c>
    </row>
    <row r="7406" spans="36:39" ht="14.4">
      <c r="AJ7406" s="26" t="e">
        <f>VLOOKUP(AQ7406,'user list'!A:B,2,0)</f>
        <v>#N/A</v>
      </c>
      <c r="AK7406" s="26">
        <f t="shared" si="396"/>
        <v>1</v>
      </c>
      <c r="AL7406" s="26">
        <f t="shared" si="397"/>
        <v>0</v>
      </c>
      <c r="AM7406" s="94" t="str">
        <f t="shared" si="398"/>
        <v xml:space="preserve">1/0 </v>
      </c>
    </row>
    <row r="7407" spans="36:39" ht="14.4">
      <c r="AJ7407" s="26" t="e">
        <f>VLOOKUP(AQ7407,'user list'!A:B,2,0)</f>
        <v>#N/A</v>
      </c>
      <c r="AK7407" s="26">
        <f t="shared" si="396"/>
        <v>1</v>
      </c>
      <c r="AL7407" s="26">
        <f t="shared" si="397"/>
        <v>0</v>
      </c>
      <c r="AM7407" s="94" t="str">
        <f t="shared" si="398"/>
        <v xml:space="preserve">1/0 </v>
      </c>
    </row>
    <row r="7408" spans="36:39" ht="14.4">
      <c r="AJ7408" s="26" t="e">
        <f>VLOOKUP(AQ7408,'user list'!A:B,2,0)</f>
        <v>#N/A</v>
      </c>
      <c r="AK7408" s="26">
        <f t="shared" si="396"/>
        <v>1</v>
      </c>
      <c r="AL7408" s="26">
        <f t="shared" si="397"/>
        <v>0</v>
      </c>
      <c r="AM7408" s="94" t="str">
        <f t="shared" si="398"/>
        <v xml:space="preserve">1/0 </v>
      </c>
    </row>
    <row r="7409" spans="36:39" ht="14.4">
      <c r="AJ7409" s="26" t="e">
        <f>VLOOKUP(AQ7409,'user list'!A:B,2,0)</f>
        <v>#N/A</v>
      </c>
      <c r="AK7409" s="26">
        <f t="shared" si="396"/>
        <v>1</v>
      </c>
      <c r="AL7409" s="26">
        <f t="shared" si="397"/>
        <v>0</v>
      </c>
      <c r="AM7409" s="94" t="str">
        <f t="shared" si="398"/>
        <v xml:space="preserve">1/0 </v>
      </c>
    </row>
    <row r="7410" spans="36:39" ht="14.4">
      <c r="AJ7410" s="26" t="e">
        <f>VLOOKUP(AQ7410,'user list'!A:B,2,0)</f>
        <v>#N/A</v>
      </c>
      <c r="AK7410" s="26">
        <f t="shared" si="396"/>
        <v>1</v>
      </c>
      <c r="AL7410" s="26">
        <f t="shared" si="397"/>
        <v>0</v>
      </c>
      <c r="AM7410" s="94" t="str">
        <f t="shared" si="398"/>
        <v xml:space="preserve">1/0 </v>
      </c>
    </row>
    <row r="7411" spans="36:39" ht="14.4">
      <c r="AJ7411" s="26" t="e">
        <f>VLOOKUP(AQ7411,'user list'!A:B,2,0)</f>
        <v>#N/A</v>
      </c>
      <c r="AK7411" s="26">
        <f t="shared" si="396"/>
        <v>1</v>
      </c>
      <c r="AL7411" s="26">
        <f t="shared" si="397"/>
        <v>0</v>
      </c>
      <c r="AM7411" s="94" t="str">
        <f t="shared" si="398"/>
        <v xml:space="preserve">1/0 </v>
      </c>
    </row>
    <row r="7412" spans="36:39" ht="14.4">
      <c r="AJ7412" s="26" t="e">
        <f>VLOOKUP(AQ7412,'user list'!A:B,2,0)</f>
        <v>#N/A</v>
      </c>
      <c r="AK7412" s="26">
        <f t="shared" si="396"/>
        <v>1</v>
      </c>
      <c r="AL7412" s="26">
        <f t="shared" si="397"/>
        <v>0</v>
      </c>
      <c r="AM7412" s="94" t="str">
        <f t="shared" si="398"/>
        <v xml:space="preserve">1/0 </v>
      </c>
    </row>
    <row r="7413" spans="36:39" ht="14.4">
      <c r="AJ7413" s="26" t="e">
        <f>VLOOKUP(AQ7413,'user list'!A:B,2,0)</f>
        <v>#N/A</v>
      </c>
      <c r="AK7413" s="26">
        <f t="shared" si="396"/>
        <v>1</v>
      </c>
      <c r="AL7413" s="26">
        <f t="shared" si="397"/>
        <v>0</v>
      </c>
      <c r="AM7413" s="94" t="str">
        <f t="shared" si="398"/>
        <v xml:space="preserve">1/0 </v>
      </c>
    </row>
    <row r="7414" spans="36:39" ht="14.4">
      <c r="AJ7414" s="26" t="e">
        <f>VLOOKUP(AQ7414,'user list'!A:B,2,0)</f>
        <v>#N/A</v>
      </c>
      <c r="AK7414" s="26">
        <f t="shared" si="396"/>
        <v>1</v>
      </c>
      <c r="AL7414" s="26">
        <f t="shared" si="397"/>
        <v>0</v>
      </c>
      <c r="AM7414" s="94" t="str">
        <f t="shared" si="398"/>
        <v xml:space="preserve">1/0 </v>
      </c>
    </row>
    <row r="7415" spans="36:39" ht="14.4">
      <c r="AJ7415" s="26" t="e">
        <f>VLOOKUP(AQ7415,'user list'!A:B,2,0)</f>
        <v>#N/A</v>
      </c>
      <c r="AK7415" s="26">
        <f t="shared" si="396"/>
        <v>1</v>
      </c>
      <c r="AL7415" s="26">
        <f t="shared" si="397"/>
        <v>0</v>
      </c>
      <c r="AM7415" s="94" t="str">
        <f t="shared" si="398"/>
        <v xml:space="preserve">1/0 </v>
      </c>
    </row>
    <row r="7416" spans="36:39" ht="14.4">
      <c r="AJ7416" s="26" t="e">
        <f>VLOOKUP(AQ7416,'user list'!A:B,2,0)</f>
        <v>#N/A</v>
      </c>
      <c r="AK7416" s="26">
        <f t="shared" si="396"/>
        <v>1</v>
      </c>
      <c r="AL7416" s="26">
        <f t="shared" si="397"/>
        <v>0</v>
      </c>
      <c r="AM7416" s="94" t="str">
        <f t="shared" si="398"/>
        <v xml:space="preserve">1/0 </v>
      </c>
    </row>
    <row r="7417" spans="36:39" ht="14.4">
      <c r="AJ7417" s="26" t="e">
        <f>VLOOKUP(AQ7417,'user list'!A:B,2,0)</f>
        <v>#N/A</v>
      </c>
      <c r="AK7417" s="26">
        <f t="shared" si="396"/>
        <v>1</v>
      </c>
      <c r="AL7417" s="26">
        <f t="shared" si="397"/>
        <v>0</v>
      </c>
      <c r="AM7417" s="94" t="str">
        <f t="shared" si="398"/>
        <v xml:space="preserve">1/0 </v>
      </c>
    </row>
    <row r="7418" spans="36:39" ht="14.4">
      <c r="AJ7418" s="26" t="e">
        <f>VLOOKUP(AQ7418,'user list'!A:B,2,0)</f>
        <v>#N/A</v>
      </c>
      <c r="AK7418" s="26">
        <f t="shared" si="396"/>
        <v>1</v>
      </c>
      <c r="AL7418" s="26">
        <f t="shared" si="397"/>
        <v>0</v>
      </c>
      <c r="AM7418" s="94" t="str">
        <f t="shared" si="398"/>
        <v xml:space="preserve">1/0 </v>
      </c>
    </row>
    <row r="7419" spans="36:39" ht="14.4">
      <c r="AJ7419" s="26" t="e">
        <f>VLOOKUP(AQ7419,'user list'!A:B,2,0)</f>
        <v>#N/A</v>
      </c>
      <c r="AK7419" s="26">
        <f t="shared" si="396"/>
        <v>1</v>
      </c>
      <c r="AL7419" s="26">
        <f t="shared" si="397"/>
        <v>0</v>
      </c>
      <c r="AM7419" s="94" t="str">
        <f t="shared" si="398"/>
        <v xml:space="preserve">1/0 </v>
      </c>
    </row>
    <row r="7420" spans="36:39" ht="14.4">
      <c r="AJ7420" s="26" t="e">
        <f>VLOOKUP(AQ7420,'user list'!A:B,2,0)</f>
        <v>#N/A</v>
      </c>
      <c r="AK7420" s="26">
        <f t="shared" si="396"/>
        <v>1</v>
      </c>
      <c r="AL7420" s="26">
        <f t="shared" si="397"/>
        <v>0</v>
      </c>
      <c r="AM7420" s="94" t="str">
        <f t="shared" si="398"/>
        <v xml:space="preserve">1/0 </v>
      </c>
    </row>
    <row r="7421" spans="36:39" ht="14.4">
      <c r="AJ7421" s="26" t="e">
        <f>VLOOKUP(AQ7421,'user list'!A:B,2,0)</f>
        <v>#N/A</v>
      </c>
      <c r="AK7421" s="26">
        <f t="shared" si="396"/>
        <v>1</v>
      </c>
      <c r="AL7421" s="26">
        <f t="shared" si="397"/>
        <v>0</v>
      </c>
      <c r="AM7421" s="94" t="str">
        <f t="shared" si="398"/>
        <v xml:space="preserve">1/0 </v>
      </c>
    </row>
    <row r="7422" spans="36:39" ht="14.4">
      <c r="AJ7422" s="26" t="e">
        <f>VLOOKUP(AQ7422,'user list'!A:B,2,0)</f>
        <v>#N/A</v>
      </c>
      <c r="AK7422" s="26">
        <f t="shared" si="396"/>
        <v>1</v>
      </c>
      <c r="AL7422" s="26">
        <f t="shared" si="397"/>
        <v>0</v>
      </c>
      <c r="AM7422" s="94" t="str">
        <f t="shared" si="398"/>
        <v xml:space="preserve">1/0 </v>
      </c>
    </row>
    <row r="7423" spans="36:39" ht="14.4">
      <c r="AJ7423" s="26" t="e">
        <f>VLOOKUP(AQ7423,'user list'!A:B,2,0)</f>
        <v>#N/A</v>
      </c>
      <c r="AK7423" s="26">
        <f t="shared" si="396"/>
        <v>1</v>
      </c>
      <c r="AL7423" s="26">
        <f t="shared" si="397"/>
        <v>0</v>
      </c>
      <c r="AM7423" s="94" t="str">
        <f t="shared" si="398"/>
        <v xml:space="preserve">1/0 </v>
      </c>
    </row>
    <row r="7424" spans="36:39" ht="14.4">
      <c r="AJ7424" s="26" t="e">
        <f>VLOOKUP(AQ7424,'user list'!A:B,2,0)</f>
        <v>#N/A</v>
      </c>
      <c r="AK7424" s="26">
        <f t="shared" si="396"/>
        <v>1</v>
      </c>
      <c r="AL7424" s="26">
        <f t="shared" si="397"/>
        <v>0</v>
      </c>
      <c r="AM7424" s="94" t="str">
        <f t="shared" si="398"/>
        <v xml:space="preserve">1/0 </v>
      </c>
    </row>
    <row r="7425" spans="36:39" ht="14.4">
      <c r="AJ7425" s="26" t="e">
        <f>VLOOKUP(AQ7425,'user list'!A:B,2,0)</f>
        <v>#N/A</v>
      </c>
      <c r="AK7425" s="26">
        <f t="shared" si="396"/>
        <v>1</v>
      </c>
      <c r="AL7425" s="26">
        <f t="shared" si="397"/>
        <v>0</v>
      </c>
      <c r="AM7425" s="94" t="str">
        <f t="shared" si="398"/>
        <v xml:space="preserve">1/0 </v>
      </c>
    </row>
    <row r="7426" spans="36:39" ht="14.4">
      <c r="AJ7426" s="26" t="e">
        <f>VLOOKUP(AQ7426,'user list'!A:B,2,0)</f>
        <v>#N/A</v>
      </c>
      <c r="AK7426" s="26">
        <f t="shared" si="396"/>
        <v>1</v>
      </c>
      <c r="AL7426" s="26">
        <f t="shared" si="397"/>
        <v>0</v>
      </c>
      <c r="AM7426" s="94" t="str">
        <f t="shared" si="398"/>
        <v xml:space="preserve">1/0 </v>
      </c>
    </row>
    <row r="7427" spans="36:39" ht="14.4">
      <c r="AJ7427" s="26" t="e">
        <f>VLOOKUP(AQ7427,'user list'!A:B,2,0)</f>
        <v>#N/A</v>
      </c>
      <c r="AK7427" s="26">
        <f t="shared" si="396"/>
        <v>1</v>
      </c>
      <c r="AL7427" s="26">
        <f t="shared" si="397"/>
        <v>0</v>
      </c>
      <c r="AM7427" s="94" t="str">
        <f t="shared" si="398"/>
        <v xml:space="preserve">1/0 </v>
      </c>
    </row>
    <row r="7428" spans="36:39" ht="14.4">
      <c r="AJ7428" s="26" t="e">
        <f>VLOOKUP(AQ7428,'user list'!A:B,2,0)</f>
        <v>#N/A</v>
      </c>
      <c r="AK7428" s="26">
        <f t="shared" si="396"/>
        <v>1</v>
      </c>
      <c r="AL7428" s="26">
        <f t="shared" si="397"/>
        <v>0</v>
      </c>
      <c r="AM7428" s="94" t="str">
        <f t="shared" si="398"/>
        <v xml:space="preserve">1/0 </v>
      </c>
    </row>
    <row r="7429" spans="36:39" ht="14.4">
      <c r="AJ7429" s="26" t="e">
        <f>VLOOKUP(AQ7429,'user list'!A:B,2,0)</f>
        <v>#N/A</v>
      </c>
      <c r="AK7429" s="26">
        <f t="shared" si="396"/>
        <v>1</v>
      </c>
      <c r="AL7429" s="26">
        <f t="shared" si="397"/>
        <v>0</v>
      </c>
      <c r="AM7429" s="94" t="str">
        <f t="shared" si="398"/>
        <v xml:space="preserve">1/0 </v>
      </c>
    </row>
    <row r="7430" spans="36:39" ht="14.4">
      <c r="AJ7430" s="26" t="e">
        <f>VLOOKUP(AQ7430,'user list'!A:B,2,0)</f>
        <v>#N/A</v>
      </c>
      <c r="AK7430" s="26">
        <f t="shared" si="396"/>
        <v>1</v>
      </c>
      <c r="AL7430" s="26">
        <f t="shared" si="397"/>
        <v>0</v>
      </c>
      <c r="AM7430" s="94" t="str">
        <f t="shared" si="398"/>
        <v xml:space="preserve">1/0 </v>
      </c>
    </row>
    <row r="7431" spans="36:39" ht="14.4">
      <c r="AJ7431" s="26" t="e">
        <f>VLOOKUP(AQ7431,'user list'!A:B,2,0)</f>
        <v>#N/A</v>
      </c>
      <c r="AK7431" s="26">
        <f t="shared" si="396"/>
        <v>1</v>
      </c>
      <c r="AL7431" s="26">
        <f t="shared" si="397"/>
        <v>0</v>
      </c>
      <c r="AM7431" s="94" t="str">
        <f t="shared" si="398"/>
        <v xml:space="preserve">1/0 </v>
      </c>
    </row>
    <row r="7432" spans="36:39" ht="14.4">
      <c r="AJ7432" s="26" t="e">
        <f>VLOOKUP(AQ7432,'user list'!A:B,2,0)</f>
        <v>#N/A</v>
      </c>
      <c r="AK7432" s="26">
        <f t="shared" si="396"/>
        <v>1</v>
      </c>
      <c r="AL7432" s="26">
        <f t="shared" si="397"/>
        <v>0</v>
      </c>
      <c r="AM7432" s="94" t="str">
        <f t="shared" si="398"/>
        <v xml:space="preserve">1/0 </v>
      </c>
    </row>
    <row r="7433" spans="36:39" ht="14.4">
      <c r="AJ7433" s="26" t="e">
        <f>VLOOKUP(AQ7433,'user list'!A:B,2,0)</f>
        <v>#N/A</v>
      </c>
      <c r="AK7433" s="26">
        <f t="shared" si="396"/>
        <v>1</v>
      </c>
      <c r="AL7433" s="26">
        <f t="shared" si="397"/>
        <v>0</v>
      </c>
      <c r="AM7433" s="94" t="str">
        <f t="shared" si="398"/>
        <v xml:space="preserve">1/0 </v>
      </c>
    </row>
    <row r="7434" spans="36:39" ht="14.4">
      <c r="AJ7434" s="26" t="e">
        <f>VLOOKUP(AQ7434,'user list'!A:B,2,0)</f>
        <v>#N/A</v>
      </c>
      <c r="AK7434" s="26">
        <f t="shared" si="396"/>
        <v>1</v>
      </c>
      <c r="AL7434" s="26">
        <f t="shared" si="397"/>
        <v>0</v>
      </c>
      <c r="AM7434" s="94" t="str">
        <f t="shared" si="398"/>
        <v xml:space="preserve">1/0 </v>
      </c>
    </row>
    <row r="7435" spans="36:39" ht="14.4">
      <c r="AJ7435" s="26" t="e">
        <f>VLOOKUP(AQ7435,'user list'!A:B,2,0)</f>
        <v>#N/A</v>
      </c>
      <c r="AK7435" s="26">
        <f t="shared" si="396"/>
        <v>1</v>
      </c>
      <c r="AL7435" s="26">
        <f t="shared" si="397"/>
        <v>0</v>
      </c>
      <c r="AM7435" s="94" t="str">
        <f t="shared" si="398"/>
        <v xml:space="preserve">1/0 </v>
      </c>
    </row>
    <row r="7436" spans="36:39" ht="14.4">
      <c r="AJ7436" s="26" t="e">
        <f>VLOOKUP(AQ7436,'user list'!A:B,2,0)</f>
        <v>#N/A</v>
      </c>
      <c r="AK7436" s="26">
        <f t="shared" si="396"/>
        <v>1</v>
      </c>
      <c r="AL7436" s="26">
        <f t="shared" si="397"/>
        <v>0</v>
      </c>
      <c r="AM7436" s="94" t="str">
        <f t="shared" si="398"/>
        <v xml:space="preserve">1/0 </v>
      </c>
    </row>
    <row r="7437" spans="36:39" ht="14.4">
      <c r="AJ7437" s="26" t="e">
        <f>VLOOKUP(AQ7437,'user list'!A:B,2,0)</f>
        <v>#N/A</v>
      </c>
      <c r="AK7437" s="26">
        <f t="shared" si="396"/>
        <v>1</v>
      </c>
      <c r="AL7437" s="26">
        <f t="shared" si="397"/>
        <v>0</v>
      </c>
      <c r="AM7437" s="94" t="str">
        <f t="shared" si="398"/>
        <v xml:space="preserve">1/0 </v>
      </c>
    </row>
    <row r="7438" spans="36:39" ht="14.4">
      <c r="AJ7438" s="26" t="e">
        <f>VLOOKUP(AQ7438,'user list'!A:B,2,0)</f>
        <v>#N/A</v>
      </c>
      <c r="AK7438" s="26">
        <f t="shared" si="396"/>
        <v>1</v>
      </c>
      <c r="AL7438" s="26">
        <f t="shared" si="397"/>
        <v>0</v>
      </c>
      <c r="AM7438" s="94" t="str">
        <f t="shared" si="398"/>
        <v xml:space="preserve">1/0 </v>
      </c>
    </row>
    <row r="7439" spans="36:39" ht="14.4">
      <c r="AJ7439" s="26" t="e">
        <f>VLOOKUP(AQ7439,'user list'!A:B,2,0)</f>
        <v>#N/A</v>
      </c>
      <c r="AK7439" s="26">
        <f t="shared" si="396"/>
        <v>1</v>
      </c>
      <c r="AL7439" s="26">
        <f t="shared" si="397"/>
        <v>0</v>
      </c>
      <c r="AM7439" s="94" t="str">
        <f t="shared" si="398"/>
        <v xml:space="preserve">1/0 </v>
      </c>
    </row>
    <row r="7440" spans="36:39" ht="14.4">
      <c r="AJ7440" s="26" t="e">
        <f>VLOOKUP(AQ7440,'user list'!A:B,2,0)</f>
        <v>#N/A</v>
      </c>
      <c r="AK7440" s="26">
        <f t="shared" si="396"/>
        <v>1</v>
      </c>
      <c r="AL7440" s="26">
        <f t="shared" si="397"/>
        <v>0</v>
      </c>
      <c r="AM7440" s="94" t="str">
        <f t="shared" si="398"/>
        <v xml:space="preserve">1/0 </v>
      </c>
    </row>
    <row r="7441" spans="36:39" ht="14.4">
      <c r="AJ7441" s="26" t="e">
        <f>VLOOKUP(AQ7441,'user list'!A:B,2,0)</f>
        <v>#N/A</v>
      </c>
      <c r="AK7441" s="26">
        <f t="shared" si="396"/>
        <v>1</v>
      </c>
      <c r="AL7441" s="26">
        <f t="shared" si="397"/>
        <v>0</v>
      </c>
      <c r="AM7441" s="94" t="str">
        <f t="shared" si="398"/>
        <v xml:space="preserve">1/0 </v>
      </c>
    </row>
    <row r="7442" spans="36:39" ht="14.4">
      <c r="AJ7442" s="26" t="e">
        <f>VLOOKUP(AQ7442,'user list'!A:B,2,0)</f>
        <v>#N/A</v>
      </c>
      <c r="AK7442" s="26">
        <f t="shared" si="396"/>
        <v>1</v>
      </c>
      <c r="AL7442" s="26">
        <f t="shared" si="397"/>
        <v>0</v>
      </c>
      <c r="AM7442" s="94" t="str">
        <f t="shared" si="398"/>
        <v xml:space="preserve">1/0 </v>
      </c>
    </row>
    <row r="7443" spans="36:39" ht="14.4">
      <c r="AJ7443" s="26" t="e">
        <f>VLOOKUP(AQ7443,'user list'!A:B,2,0)</f>
        <v>#N/A</v>
      </c>
      <c r="AK7443" s="26">
        <f t="shared" si="396"/>
        <v>1</v>
      </c>
      <c r="AL7443" s="26">
        <f t="shared" si="397"/>
        <v>0</v>
      </c>
      <c r="AM7443" s="94" t="str">
        <f t="shared" si="398"/>
        <v xml:space="preserve">1/0 </v>
      </c>
    </row>
    <row r="7444" spans="36:39" ht="14.4">
      <c r="AJ7444" s="26" t="e">
        <f>VLOOKUP(AQ7444,'user list'!A:B,2,0)</f>
        <v>#N/A</v>
      </c>
      <c r="AK7444" s="26">
        <f t="shared" si="396"/>
        <v>1</v>
      </c>
      <c r="AL7444" s="26">
        <f t="shared" si="397"/>
        <v>0</v>
      </c>
      <c r="AM7444" s="94" t="str">
        <f t="shared" si="398"/>
        <v xml:space="preserve">1/0 </v>
      </c>
    </row>
    <row r="7445" spans="36:39" ht="14.4">
      <c r="AJ7445" s="26" t="e">
        <f>VLOOKUP(AQ7445,'user list'!A:B,2,0)</f>
        <v>#N/A</v>
      </c>
      <c r="AK7445" s="26">
        <f t="shared" si="396"/>
        <v>1</v>
      </c>
      <c r="AL7445" s="26">
        <f t="shared" si="397"/>
        <v>0</v>
      </c>
      <c r="AM7445" s="94" t="str">
        <f t="shared" si="398"/>
        <v xml:space="preserve">1/0 </v>
      </c>
    </row>
    <row r="7446" spans="36:39" ht="14.4">
      <c r="AJ7446" s="26" t="e">
        <f>VLOOKUP(AQ7446,'user list'!A:B,2,0)</f>
        <v>#N/A</v>
      </c>
      <c r="AK7446" s="26">
        <f t="shared" si="396"/>
        <v>1</v>
      </c>
      <c r="AL7446" s="26">
        <f t="shared" si="397"/>
        <v>0</v>
      </c>
      <c r="AM7446" s="94" t="str">
        <f t="shared" si="398"/>
        <v xml:space="preserve">1/0 </v>
      </c>
    </row>
    <row r="7447" spans="36:39" ht="14.4">
      <c r="AJ7447" s="26" t="e">
        <f>VLOOKUP(AQ7447,'user list'!A:B,2,0)</f>
        <v>#N/A</v>
      </c>
      <c r="AK7447" s="26">
        <f t="shared" si="396"/>
        <v>1</v>
      </c>
      <c r="AL7447" s="26">
        <f t="shared" si="397"/>
        <v>0</v>
      </c>
      <c r="AM7447" s="94" t="str">
        <f t="shared" si="398"/>
        <v xml:space="preserve">1/0 </v>
      </c>
    </row>
    <row r="7448" spans="36:39" ht="14.4">
      <c r="AJ7448" s="26" t="e">
        <f>VLOOKUP(AQ7448,'user list'!A:B,2,0)</f>
        <v>#N/A</v>
      </c>
      <c r="AK7448" s="26">
        <f t="shared" si="396"/>
        <v>1</v>
      </c>
      <c r="AL7448" s="26">
        <f t="shared" si="397"/>
        <v>0</v>
      </c>
      <c r="AM7448" s="94" t="str">
        <f t="shared" si="398"/>
        <v xml:space="preserve">1/0 </v>
      </c>
    </row>
    <row r="7449" spans="36:39" ht="14.4">
      <c r="AJ7449" s="26" t="e">
        <f>VLOOKUP(AQ7449,'user list'!A:B,2,0)</f>
        <v>#N/A</v>
      </c>
      <c r="AK7449" s="26">
        <f t="shared" si="396"/>
        <v>1</v>
      </c>
      <c r="AL7449" s="26">
        <f t="shared" si="397"/>
        <v>0</v>
      </c>
      <c r="AM7449" s="94" t="str">
        <f t="shared" si="398"/>
        <v xml:space="preserve">1/0 </v>
      </c>
    </row>
    <row r="7450" spans="36:39" ht="14.4">
      <c r="AJ7450" s="26" t="e">
        <f>VLOOKUP(AQ7450,'user list'!A:B,2,0)</f>
        <v>#N/A</v>
      </c>
      <c r="AK7450" s="26">
        <f t="shared" si="396"/>
        <v>1</v>
      </c>
      <c r="AL7450" s="26">
        <f t="shared" si="397"/>
        <v>0</v>
      </c>
      <c r="AM7450" s="94" t="str">
        <f t="shared" si="398"/>
        <v xml:space="preserve">1/0 </v>
      </c>
    </row>
    <row r="7451" spans="36:39" ht="14.4">
      <c r="AJ7451" s="26" t="e">
        <f>VLOOKUP(AQ7451,'user list'!A:B,2,0)</f>
        <v>#N/A</v>
      </c>
      <c r="AK7451" s="26">
        <f t="shared" si="396"/>
        <v>1</v>
      </c>
      <c r="AL7451" s="26">
        <f t="shared" si="397"/>
        <v>0</v>
      </c>
      <c r="AM7451" s="94" t="str">
        <f t="shared" si="398"/>
        <v xml:space="preserve">1/0 </v>
      </c>
    </row>
    <row r="7452" spans="36:39" ht="14.4">
      <c r="AJ7452" s="26" t="e">
        <f>VLOOKUP(AQ7452,'user list'!A:B,2,0)</f>
        <v>#N/A</v>
      </c>
      <c r="AK7452" s="26">
        <f t="shared" si="396"/>
        <v>1</v>
      </c>
      <c r="AL7452" s="26">
        <f t="shared" si="397"/>
        <v>0</v>
      </c>
      <c r="AM7452" s="94" t="str">
        <f t="shared" si="398"/>
        <v xml:space="preserve">1/0 </v>
      </c>
    </row>
    <row r="7453" spans="36:39" ht="14.4">
      <c r="AJ7453" s="26" t="e">
        <f>VLOOKUP(AQ7453,'user list'!A:B,2,0)</f>
        <v>#N/A</v>
      </c>
      <c r="AK7453" s="26">
        <f t="shared" si="396"/>
        <v>1</v>
      </c>
      <c r="AL7453" s="26">
        <f t="shared" si="397"/>
        <v>0</v>
      </c>
      <c r="AM7453" s="94" t="str">
        <f t="shared" si="398"/>
        <v xml:space="preserve">1/0 </v>
      </c>
    </row>
    <row r="7454" spans="36:39" ht="14.4">
      <c r="AJ7454" s="26" t="e">
        <f>VLOOKUP(AQ7454,'user list'!A:B,2,0)</f>
        <v>#N/A</v>
      </c>
      <c r="AK7454" s="26">
        <f t="shared" si="396"/>
        <v>1</v>
      </c>
      <c r="AL7454" s="26">
        <f t="shared" si="397"/>
        <v>0</v>
      </c>
      <c r="AM7454" s="94" t="str">
        <f t="shared" si="398"/>
        <v xml:space="preserve">1/0 </v>
      </c>
    </row>
    <row r="7455" spans="36:39" ht="14.4">
      <c r="AJ7455" s="26" t="e">
        <f>VLOOKUP(AQ7455,'user list'!A:B,2,0)</f>
        <v>#N/A</v>
      </c>
      <c r="AK7455" s="26">
        <f t="shared" si="396"/>
        <v>1</v>
      </c>
      <c r="AL7455" s="26">
        <f t="shared" si="397"/>
        <v>0</v>
      </c>
      <c r="AM7455" s="94" t="str">
        <f t="shared" si="398"/>
        <v xml:space="preserve">1/0 </v>
      </c>
    </row>
    <row r="7456" spans="36:39" ht="14.4">
      <c r="AJ7456" s="26" t="e">
        <f>VLOOKUP(AQ7456,'user list'!A:B,2,0)</f>
        <v>#N/A</v>
      </c>
      <c r="AK7456" s="26">
        <f t="shared" si="396"/>
        <v>1</v>
      </c>
      <c r="AL7456" s="26">
        <f t="shared" si="397"/>
        <v>0</v>
      </c>
      <c r="AM7456" s="94" t="str">
        <f t="shared" si="398"/>
        <v xml:space="preserve">1/0 </v>
      </c>
    </row>
    <row r="7457" spans="36:39" ht="14.4">
      <c r="AJ7457" s="26" t="e">
        <f>VLOOKUP(AQ7457,'user list'!A:B,2,0)</f>
        <v>#N/A</v>
      </c>
      <c r="AK7457" s="26">
        <f t="shared" si="396"/>
        <v>1</v>
      </c>
      <c r="AL7457" s="26">
        <f t="shared" si="397"/>
        <v>0</v>
      </c>
      <c r="AM7457" s="94" t="str">
        <f t="shared" si="398"/>
        <v xml:space="preserve">1/0 </v>
      </c>
    </row>
    <row r="7458" spans="36:39" ht="14.4">
      <c r="AJ7458" s="26" t="e">
        <f>VLOOKUP(AQ7458,'user list'!A:B,2,0)</f>
        <v>#N/A</v>
      </c>
      <c r="AK7458" s="26">
        <f t="shared" si="396"/>
        <v>1</v>
      </c>
      <c r="AL7458" s="26">
        <f t="shared" si="397"/>
        <v>0</v>
      </c>
      <c r="AM7458" s="94" t="str">
        <f t="shared" si="398"/>
        <v xml:space="preserve">1/0 </v>
      </c>
    </row>
    <row r="7459" spans="36:39" ht="14.4">
      <c r="AJ7459" s="26" t="e">
        <f>VLOOKUP(AQ7459,'user list'!A:B,2,0)</f>
        <v>#N/A</v>
      </c>
      <c r="AK7459" s="26">
        <f t="shared" ref="AK7459:AK7522" si="399">MONTH(AN7459)</f>
        <v>1</v>
      </c>
      <c r="AL7459" s="26">
        <f t="shared" ref="AL7459:AL7522" si="400">DAY(AN7459)</f>
        <v>0</v>
      </c>
      <c r="AM7459" s="94" t="str">
        <f t="shared" ref="AM7459:AM7522" si="401">AK7459&amp;"/"&amp;AL7459&amp;" "&amp;AR7459</f>
        <v xml:space="preserve">1/0 </v>
      </c>
    </row>
    <row r="7460" spans="36:39" ht="14.4">
      <c r="AJ7460" s="26" t="e">
        <f>VLOOKUP(AQ7460,'user list'!A:B,2,0)</f>
        <v>#N/A</v>
      </c>
      <c r="AK7460" s="26">
        <f t="shared" si="399"/>
        <v>1</v>
      </c>
      <c r="AL7460" s="26">
        <f t="shared" si="400"/>
        <v>0</v>
      </c>
      <c r="AM7460" s="94" t="str">
        <f t="shared" si="401"/>
        <v xml:space="preserve">1/0 </v>
      </c>
    </row>
    <row r="7461" spans="36:39" ht="14.4">
      <c r="AJ7461" s="26" t="e">
        <f>VLOOKUP(AQ7461,'user list'!A:B,2,0)</f>
        <v>#N/A</v>
      </c>
      <c r="AK7461" s="26">
        <f t="shared" si="399"/>
        <v>1</v>
      </c>
      <c r="AL7461" s="26">
        <f t="shared" si="400"/>
        <v>0</v>
      </c>
      <c r="AM7461" s="94" t="str">
        <f t="shared" si="401"/>
        <v xml:space="preserve">1/0 </v>
      </c>
    </row>
    <row r="7462" spans="36:39" ht="14.4">
      <c r="AJ7462" s="26" t="e">
        <f>VLOOKUP(AQ7462,'user list'!A:B,2,0)</f>
        <v>#N/A</v>
      </c>
      <c r="AK7462" s="26">
        <f t="shared" si="399"/>
        <v>1</v>
      </c>
      <c r="AL7462" s="26">
        <f t="shared" si="400"/>
        <v>0</v>
      </c>
      <c r="AM7462" s="94" t="str">
        <f t="shared" si="401"/>
        <v xml:space="preserve">1/0 </v>
      </c>
    </row>
    <row r="7463" spans="36:39" ht="14.4">
      <c r="AJ7463" s="26" t="e">
        <f>VLOOKUP(AQ7463,'user list'!A:B,2,0)</f>
        <v>#N/A</v>
      </c>
      <c r="AK7463" s="26">
        <f t="shared" si="399"/>
        <v>1</v>
      </c>
      <c r="AL7463" s="26">
        <f t="shared" si="400"/>
        <v>0</v>
      </c>
      <c r="AM7463" s="94" t="str">
        <f t="shared" si="401"/>
        <v xml:space="preserve">1/0 </v>
      </c>
    </row>
    <row r="7464" spans="36:39" ht="14.4">
      <c r="AJ7464" s="26" t="e">
        <f>VLOOKUP(AQ7464,'user list'!A:B,2,0)</f>
        <v>#N/A</v>
      </c>
      <c r="AK7464" s="26">
        <f t="shared" si="399"/>
        <v>1</v>
      </c>
      <c r="AL7464" s="26">
        <f t="shared" si="400"/>
        <v>0</v>
      </c>
      <c r="AM7464" s="94" t="str">
        <f t="shared" si="401"/>
        <v xml:space="preserve">1/0 </v>
      </c>
    </row>
    <row r="7465" spans="36:39" ht="14.4">
      <c r="AJ7465" s="26" t="e">
        <f>VLOOKUP(AQ7465,'user list'!A:B,2,0)</f>
        <v>#N/A</v>
      </c>
      <c r="AK7465" s="26">
        <f t="shared" si="399"/>
        <v>1</v>
      </c>
      <c r="AL7465" s="26">
        <f t="shared" si="400"/>
        <v>0</v>
      </c>
      <c r="AM7465" s="94" t="str">
        <f t="shared" si="401"/>
        <v xml:space="preserve">1/0 </v>
      </c>
    </row>
    <row r="7466" spans="36:39" ht="14.4">
      <c r="AJ7466" s="26" t="e">
        <f>VLOOKUP(AQ7466,'user list'!A:B,2,0)</f>
        <v>#N/A</v>
      </c>
      <c r="AK7466" s="26">
        <f t="shared" si="399"/>
        <v>1</v>
      </c>
      <c r="AL7466" s="26">
        <f t="shared" si="400"/>
        <v>0</v>
      </c>
      <c r="AM7466" s="94" t="str">
        <f t="shared" si="401"/>
        <v xml:space="preserve">1/0 </v>
      </c>
    </row>
    <row r="7467" spans="36:39" ht="14.4">
      <c r="AJ7467" s="26" t="e">
        <f>VLOOKUP(AQ7467,'user list'!A:B,2,0)</f>
        <v>#N/A</v>
      </c>
      <c r="AK7467" s="26">
        <f t="shared" si="399"/>
        <v>1</v>
      </c>
      <c r="AL7467" s="26">
        <f t="shared" si="400"/>
        <v>0</v>
      </c>
      <c r="AM7467" s="94" t="str">
        <f t="shared" si="401"/>
        <v xml:space="preserve">1/0 </v>
      </c>
    </row>
    <row r="7468" spans="36:39" ht="14.4">
      <c r="AJ7468" s="26" t="e">
        <f>VLOOKUP(AQ7468,'user list'!A:B,2,0)</f>
        <v>#N/A</v>
      </c>
      <c r="AK7468" s="26">
        <f t="shared" si="399"/>
        <v>1</v>
      </c>
      <c r="AL7468" s="26">
        <f t="shared" si="400"/>
        <v>0</v>
      </c>
      <c r="AM7468" s="94" t="str">
        <f t="shared" si="401"/>
        <v xml:space="preserve">1/0 </v>
      </c>
    </row>
    <row r="7469" spans="36:39" ht="14.4">
      <c r="AJ7469" s="26" t="e">
        <f>VLOOKUP(AQ7469,'user list'!A:B,2,0)</f>
        <v>#N/A</v>
      </c>
      <c r="AK7469" s="26">
        <f t="shared" si="399"/>
        <v>1</v>
      </c>
      <c r="AL7469" s="26">
        <f t="shared" si="400"/>
        <v>0</v>
      </c>
      <c r="AM7469" s="94" t="str">
        <f t="shared" si="401"/>
        <v xml:space="preserve">1/0 </v>
      </c>
    </row>
    <row r="7470" spans="36:39" ht="14.4">
      <c r="AJ7470" s="26" t="e">
        <f>VLOOKUP(AQ7470,'user list'!A:B,2,0)</f>
        <v>#N/A</v>
      </c>
      <c r="AK7470" s="26">
        <f t="shared" si="399"/>
        <v>1</v>
      </c>
      <c r="AL7470" s="26">
        <f t="shared" si="400"/>
        <v>0</v>
      </c>
      <c r="AM7470" s="94" t="str">
        <f t="shared" si="401"/>
        <v xml:space="preserve">1/0 </v>
      </c>
    </row>
    <row r="7471" spans="36:39" ht="14.4">
      <c r="AJ7471" s="26" t="e">
        <f>VLOOKUP(AQ7471,'user list'!A:B,2,0)</f>
        <v>#N/A</v>
      </c>
      <c r="AK7471" s="26">
        <f t="shared" si="399"/>
        <v>1</v>
      </c>
      <c r="AL7471" s="26">
        <f t="shared" si="400"/>
        <v>0</v>
      </c>
      <c r="AM7471" s="94" t="str">
        <f t="shared" si="401"/>
        <v xml:space="preserve">1/0 </v>
      </c>
    </row>
    <row r="7472" spans="36:39" ht="14.4">
      <c r="AJ7472" s="26" t="e">
        <f>VLOOKUP(AQ7472,'user list'!A:B,2,0)</f>
        <v>#N/A</v>
      </c>
      <c r="AK7472" s="26">
        <f t="shared" si="399"/>
        <v>1</v>
      </c>
      <c r="AL7472" s="26">
        <f t="shared" si="400"/>
        <v>0</v>
      </c>
      <c r="AM7472" s="94" t="str">
        <f t="shared" si="401"/>
        <v xml:space="preserve">1/0 </v>
      </c>
    </row>
    <row r="7473" spans="36:39" ht="14.4">
      <c r="AJ7473" s="26" t="e">
        <f>VLOOKUP(AQ7473,'user list'!A:B,2,0)</f>
        <v>#N/A</v>
      </c>
      <c r="AK7473" s="26">
        <f t="shared" si="399"/>
        <v>1</v>
      </c>
      <c r="AL7473" s="26">
        <f t="shared" si="400"/>
        <v>0</v>
      </c>
      <c r="AM7473" s="94" t="str">
        <f t="shared" si="401"/>
        <v xml:space="preserve">1/0 </v>
      </c>
    </row>
    <row r="7474" spans="36:39" ht="14.4">
      <c r="AJ7474" s="26" t="e">
        <f>VLOOKUP(AQ7474,'user list'!A:B,2,0)</f>
        <v>#N/A</v>
      </c>
      <c r="AK7474" s="26">
        <f t="shared" si="399"/>
        <v>1</v>
      </c>
      <c r="AL7474" s="26">
        <f t="shared" si="400"/>
        <v>0</v>
      </c>
      <c r="AM7474" s="94" t="str">
        <f t="shared" si="401"/>
        <v xml:space="preserve">1/0 </v>
      </c>
    </row>
    <row r="7475" spans="36:39" ht="14.4">
      <c r="AJ7475" s="26" t="e">
        <f>VLOOKUP(AQ7475,'user list'!A:B,2,0)</f>
        <v>#N/A</v>
      </c>
      <c r="AK7475" s="26">
        <f t="shared" si="399"/>
        <v>1</v>
      </c>
      <c r="AL7475" s="26">
        <f t="shared" si="400"/>
        <v>0</v>
      </c>
      <c r="AM7475" s="94" t="str">
        <f t="shared" si="401"/>
        <v xml:space="preserve">1/0 </v>
      </c>
    </row>
    <row r="7476" spans="36:39" ht="14.4">
      <c r="AJ7476" s="26" t="e">
        <f>VLOOKUP(AQ7476,'user list'!A:B,2,0)</f>
        <v>#N/A</v>
      </c>
      <c r="AK7476" s="26">
        <f t="shared" si="399"/>
        <v>1</v>
      </c>
      <c r="AL7476" s="26">
        <f t="shared" si="400"/>
        <v>0</v>
      </c>
      <c r="AM7476" s="94" t="str">
        <f t="shared" si="401"/>
        <v xml:space="preserve">1/0 </v>
      </c>
    </row>
    <row r="7477" spans="36:39" ht="14.4">
      <c r="AJ7477" s="26" t="e">
        <f>VLOOKUP(AQ7477,'user list'!A:B,2,0)</f>
        <v>#N/A</v>
      </c>
      <c r="AK7477" s="26">
        <f t="shared" si="399"/>
        <v>1</v>
      </c>
      <c r="AL7477" s="26">
        <f t="shared" si="400"/>
        <v>0</v>
      </c>
      <c r="AM7477" s="94" t="str">
        <f t="shared" si="401"/>
        <v xml:space="preserve">1/0 </v>
      </c>
    </row>
    <row r="7478" spans="36:39" ht="14.4">
      <c r="AJ7478" s="26" t="e">
        <f>VLOOKUP(AQ7478,'user list'!A:B,2,0)</f>
        <v>#N/A</v>
      </c>
      <c r="AK7478" s="26">
        <f t="shared" si="399"/>
        <v>1</v>
      </c>
      <c r="AL7478" s="26">
        <f t="shared" si="400"/>
        <v>0</v>
      </c>
      <c r="AM7478" s="94" t="str">
        <f t="shared" si="401"/>
        <v xml:space="preserve">1/0 </v>
      </c>
    </row>
    <row r="7479" spans="36:39" ht="14.4">
      <c r="AJ7479" s="26" t="e">
        <f>VLOOKUP(AQ7479,'user list'!A:B,2,0)</f>
        <v>#N/A</v>
      </c>
      <c r="AK7479" s="26">
        <f t="shared" si="399"/>
        <v>1</v>
      </c>
      <c r="AL7479" s="26">
        <f t="shared" si="400"/>
        <v>0</v>
      </c>
      <c r="AM7479" s="94" t="str">
        <f t="shared" si="401"/>
        <v xml:space="preserve">1/0 </v>
      </c>
    </row>
    <row r="7480" spans="36:39" ht="14.4">
      <c r="AJ7480" s="26" t="e">
        <f>VLOOKUP(AQ7480,'user list'!A:B,2,0)</f>
        <v>#N/A</v>
      </c>
      <c r="AK7480" s="26">
        <f t="shared" si="399"/>
        <v>1</v>
      </c>
      <c r="AL7480" s="26">
        <f t="shared" si="400"/>
        <v>0</v>
      </c>
      <c r="AM7480" s="94" t="str">
        <f t="shared" si="401"/>
        <v xml:space="preserve">1/0 </v>
      </c>
    </row>
    <row r="7481" spans="36:39" ht="14.4">
      <c r="AJ7481" s="26" t="e">
        <f>VLOOKUP(AQ7481,'user list'!A:B,2,0)</f>
        <v>#N/A</v>
      </c>
      <c r="AK7481" s="26">
        <f t="shared" si="399"/>
        <v>1</v>
      </c>
      <c r="AL7481" s="26">
        <f t="shared" si="400"/>
        <v>0</v>
      </c>
      <c r="AM7481" s="94" t="str">
        <f t="shared" si="401"/>
        <v xml:space="preserve">1/0 </v>
      </c>
    </row>
    <row r="7482" spans="36:39" ht="14.4">
      <c r="AJ7482" s="26" t="e">
        <f>VLOOKUP(AQ7482,'user list'!A:B,2,0)</f>
        <v>#N/A</v>
      </c>
      <c r="AK7482" s="26">
        <f t="shared" si="399"/>
        <v>1</v>
      </c>
      <c r="AL7482" s="26">
        <f t="shared" si="400"/>
        <v>0</v>
      </c>
      <c r="AM7482" s="94" t="str">
        <f t="shared" si="401"/>
        <v xml:space="preserve">1/0 </v>
      </c>
    </row>
    <row r="7483" spans="36:39" ht="14.4">
      <c r="AJ7483" s="26" t="e">
        <f>VLOOKUP(AQ7483,'user list'!A:B,2,0)</f>
        <v>#N/A</v>
      </c>
      <c r="AK7483" s="26">
        <f t="shared" si="399"/>
        <v>1</v>
      </c>
      <c r="AL7483" s="26">
        <f t="shared" si="400"/>
        <v>0</v>
      </c>
      <c r="AM7483" s="94" t="str">
        <f t="shared" si="401"/>
        <v xml:space="preserve">1/0 </v>
      </c>
    </row>
    <row r="7484" spans="36:39" ht="14.4">
      <c r="AJ7484" s="26" t="e">
        <f>VLOOKUP(AQ7484,'user list'!A:B,2,0)</f>
        <v>#N/A</v>
      </c>
      <c r="AK7484" s="26">
        <f t="shared" si="399"/>
        <v>1</v>
      </c>
      <c r="AL7484" s="26">
        <f t="shared" si="400"/>
        <v>0</v>
      </c>
      <c r="AM7484" s="94" t="str">
        <f t="shared" si="401"/>
        <v xml:space="preserve">1/0 </v>
      </c>
    </row>
    <row r="7485" spans="36:39" ht="14.4">
      <c r="AJ7485" s="26" t="e">
        <f>VLOOKUP(AQ7485,'user list'!A:B,2,0)</f>
        <v>#N/A</v>
      </c>
      <c r="AK7485" s="26">
        <f t="shared" si="399"/>
        <v>1</v>
      </c>
      <c r="AL7485" s="26">
        <f t="shared" si="400"/>
        <v>0</v>
      </c>
      <c r="AM7485" s="94" t="str">
        <f t="shared" si="401"/>
        <v xml:space="preserve">1/0 </v>
      </c>
    </row>
    <row r="7486" spans="36:39" ht="14.4">
      <c r="AJ7486" s="26" t="e">
        <f>VLOOKUP(AQ7486,'user list'!A:B,2,0)</f>
        <v>#N/A</v>
      </c>
      <c r="AK7486" s="26">
        <f t="shared" si="399"/>
        <v>1</v>
      </c>
      <c r="AL7486" s="26">
        <f t="shared" si="400"/>
        <v>0</v>
      </c>
      <c r="AM7486" s="94" t="str">
        <f t="shared" si="401"/>
        <v xml:space="preserve">1/0 </v>
      </c>
    </row>
    <row r="7487" spans="36:39" ht="14.4">
      <c r="AJ7487" s="26" t="e">
        <f>VLOOKUP(AQ7487,'user list'!A:B,2,0)</f>
        <v>#N/A</v>
      </c>
      <c r="AK7487" s="26">
        <f t="shared" si="399"/>
        <v>1</v>
      </c>
      <c r="AL7487" s="26">
        <f t="shared" si="400"/>
        <v>0</v>
      </c>
      <c r="AM7487" s="94" t="str">
        <f t="shared" si="401"/>
        <v xml:space="preserve">1/0 </v>
      </c>
    </row>
    <row r="7488" spans="36:39" ht="14.4">
      <c r="AJ7488" s="26" t="e">
        <f>VLOOKUP(AQ7488,'user list'!A:B,2,0)</f>
        <v>#N/A</v>
      </c>
      <c r="AK7488" s="26">
        <f t="shared" si="399"/>
        <v>1</v>
      </c>
      <c r="AL7488" s="26">
        <f t="shared" si="400"/>
        <v>0</v>
      </c>
      <c r="AM7488" s="94" t="str">
        <f t="shared" si="401"/>
        <v xml:space="preserve">1/0 </v>
      </c>
    </row>
    <row r="7489" spans="36:39" ht="14.4">
      <c r="AJ7489" s="26" t="e">
        <f>VLOOKUP(AQ7489,'user list'!A:B,2,0)</f>
        <v>#N/A</v>
      </c>
      <c r="AK7489" s="26">
        <f t="shared" si="399"/>
        <v>1</v>
      </c>
      <c r="AL7489" s="26">
        <f t="shared" si="400"/>
        <v>0</v>
      </c>
      <c r="AM7489" s="94" t="str">
        <f t="shared" si="401"/>
        <v xml:space="preserve">1/0 </v>
      </c>
    </row>
    <row r="7490" spans="36:39" ht="14.4">
      <c r="AJ7490" s="26" t="e">
        <f>VLOOKUP(AQ7490,'user list'!A:B,2,0)</f>
        <v>#N/A</v>
      </c>
      <c r="AK7490" s="26">
        <f t="shared" si="399"/>
        <v>1</v>
      </c>
      <c r="AL7490" s="26">
        <f t="shared" si="400"/>
        <v>0</v>
      </c>
      <c r="AM7490" s="94" t="str">
        <f t="shared" si="401"/>
        <v xml:space="preserve">1/0 </v>
      </c>
    </row>
    <row r="7491" spans="36:39" ht="14.4">
      <c r="AJ7491" s="26" t="e">
        <f>VLOOKUP(AQ7491,'user list'!A:B,2,0)</f>
        <v>#N/A</v>
      </c>
      <c r="AK7491" s="26">
        <f t="shared" si="399"/>
        <v>1</v>
      </c>
      <c r="AL7491" s="26">
        <f t="shared" si="400"/>
        <v>0</v>
      </c>
      <c r="AM7491" s="94" t="str">
        <f t="shared" si="401"/>
        <v xml:space="preserve">1/0 </v>
      </c>
    </row>
    <row r="7492" spans="36:39" ht="14.4">
      <c r="AJ7492" s="26" t="e">
        <f>VLOOKUP(AQ7492,'user list'!A:B,2,0)</f>
        <v>#N/A</v>
      </c>
      <c r="AK7492" s="26">
        <f t="shared" si="399"/>
        <v>1</v>
      </c>
      <c r="AL7492" s="26">
        <f t="shared" si="400"/>
        <v>0</v>
      </c>
      <c r="AM7492" s="94" t="str">
        <f t="shared" si="401"/>
        <v xml:space="preserve">1/0 </v>
      </c>
    </row>
    <row r="7493" spans="36:39" ht="14.4">
      <c r="AJ7493" s="26" t="e">
        <f>VLOOKUP(AQ7493,'user list'!A:B,2,0)</f>
        <v>#N/A</v>
      </c>
      <c r="AK7493" s="26">
        <f t="shared" si="399"/>
        <v>1</v>
      </c>
      <c r="AL7493" s="26">
        <f t="shared" si="400"/>
        <v>0</v>
      </c>
      <c r="AM7493" s="94" t="str">
        <f t="shared" si="401"/>
        <v xml:space="preserve">1/0 </v>
      </c>
    </row>
    <row r="7494" spans="36:39" ht="14.4">
      <c r="AJ7494" s="26" t="e">
        <f>VLOOKUP(AQ7494,'user list'!A:B,2,0)</f>
        <v>#N/A</v>
      </c>
      <c r="AK7494" s="26">
        <f t="shared" si="399"/>
        <v>1</v>
      </c>
      <c r="AL7494" s="26">
        <f t="shared" si="400"/>
        <v>0</v>
      </c>
      <c r="AM7494" s="94" t="str">
        <f t="shared" si="401"/>
        <v xml:space="preserve">1/0 </v>
      </c>
    </row>
    <row r="7495" spans="36:39" ht="14.4">
      <c r="AJ7495" s="26" t="e">
        <f>VLOOKUP(AQ7495,'user list'!A:B,2,0)</f>
        <v>#N/A</v>
      </c>
      <c r="AK7495" s="26">
        <f t="shared" si="399"/>
        <v>1</v>
      </c>
      <c r="AL7495" s="26">
        <f t="shared" si="400"/>
        <v>0</v>
      </c>
      <c r="AM7495" s="94" t="str">
        <f t="shared" si="401"/>
        <v xml:space="preserve">1/0 </v>
      </c>
    </row>
    <row r="7496" spans="36:39" ht="14.4">
      <c r="AJ7496" s="26" t="e">
        <f>VLOOKUP(AQ7496,'user list'!A:B,2,0)</f>
        <v>#N/A</v>
      </c>
      <c r="AK7496" s="26">
        <f t="shared" si="399"/>
        <v>1</v>
      </c>
      <c r="AL7496" s="26">
        <f t="shared" si="400"/>
        <v>0</v>
      </c>
      <c r="AM7496" s="94" t="str">
        <f t="shared" si="401"/>
        <v xml:space="preserve">1/0 </v>
      </c>
    </row>
    <row r="7497" spans="36:39" ht="14.4">
      <c r="AJ7497" s="26" t="e">
        <f>VLOOKUP(AQ7497,'user list'!A:B,2,0)</f>
        <v>#N/A</v>
      </c>
      <c r="AK7497" s="26">
        <f t="shared" si="399"/>
        <v>1</v>
      </c>
      <c r="AL7497" s="26">
        <f t="shared" si="400"/>
        <v>0</v>
      </c>
      <c r="AM7497" s="94" t="str">
        <f t="shared" si="401"/>
        <v xml:space="preserve">1/0 </v>
      </c>
    </row>
    <row r="7498" spans="36:39" ht="14.4">
      <c r="AJ7498" s="26" t="e">
        <f>VLOOKUP(AQ7498,'user list'!A:B,2,0)</f>
        <v>#N/A</v>
      </c>
      <c r="AK7498" s="26">
        <f t="shared" si="399"/>
        <v>1</v>
      </c>
      <c r="AL7498" s="26">
        <f t="shared" si="400"/>
        <v>0</v>
      </c>
      <c r="AM7498" s="94" t="str">
        <f t="shared" si="401"/>
        <v xml:space="preserve">1/0 </v>
      </c>
    </row>
    <row r="7499" spans="36:39" ht="14.4">
      <c r="AJ7499" s="26" t="e">
        <f>VLOOKUP(AQ7499,'user list'!A:B,2,0)</f>
        <v>#N/A</v>
      </c>
      <c r="AK7499" s="26">
        <f t="shared" si="399"/>
        <v>1</v>
      </c>
      <c r="AL7499" s="26">
        <f t="shared" si="400"/>
        <v>0</v>
      </c>
      <c r="AM7499" s="94" t="str">
        <f t="shared" si="401"/>
        <v xml:space="preserve">1/0 </v>
      </c>
    </row>
    <row r="7500" spans="36:39" ht="14.4">
      <c r="AJ7500" s="26" t="e">
        <f>VLOOKUP(AQ7500,'user list'!A:B,2,0)</f>
        <v>#N/A</v>
      </c>
      <c r="AK7500" s="26">
        <f t="shared" si="399"/>
        <v>1</v>
      </c>
      <c r="AL7500" s="26">
        <f t="shared" si="400"/>
        <v>0</v>
      </c>
      <c r="AM7500" s="94" t="str">
        <f t="shared" si="401"/>
        <v xml:space="preserve">1/0 </v>
      </c>
    </row>
    <row r="7501" spans="36:39" ht="14.4">
      <c r="AJ7501" s="26" t="e">
        <f>VLOOKUP(AQ7501,'user list'!A:B,2,0)</f>
        <v>#N/A</v>
      </c>
      <c r="AK7501" s="26">
        <f t="shared" si="399"/>
        <v>1</v>
      </c>
      <c r="AL7501" s="26">
        <f t="shared" si="400"/>
        <v>0</v>
      </c>
      <c r="AM7501" s="94" t="str">
        <f t="shared" si="401"/>
        <v xml:space="preserve">1/0 </v>
      </c>
    </row>
    <row r="7502" spans="36:39" ht="14.4">
      <c r="AJ7502" s="26" t="e">
        <f>VLOOKUP(AQ7502,'user list'!A:B,2,0)</f>
        <v>#N/A</v>
      </c>
      <c r="AK7502" s="26">
        <f t="shared" si="399"/>
        <v>1</v>
      </c>
      <c r="AL7502" s="26">
        <f t="shared" si="400"/>
        <v>0</v>
      </c>
      <c r="AM7502" s="94" t="str">
        <f t="shared" si="401"/>
        <v xml:space="preserve">1/0 </v>
      </c>
    </row>
    <row r="7503" spans="36:39" ht="14.4">
      <c r="AJ7503" s="26" t="e">
        <f>VLOOKUP(AQ7503,'user list'!A:B,2,0)</f>
        <v>#N/A</v>
      </c>
      <c r="AK7503" s="26">
        <f t="shared" si="399"/>
        <v>1</v>
      </c>
      <c r="AL7503" s="26">
        <f t="shared" si="400"/>
        <v>0</v>
      </c>
      <c r="AM7503" s="94" t="str">
        <f t="shared" si="401"/>
        <v xml:space="preserve">1/0 </v>
      </c>
    </row>
    <row r="7504" spans="36:39" ht="14.4">
      <c r="AJ7504" s="26" t="e">
        <f>VLOOKUP(AQ7504,'user list'!A:B,2,0)</f>
        <v>#N/A</v>
      </c>
      <c r="AK7504" s="26">
        <f t="shared" si="399"/>
        <v>1</v>
      </c>
      <c r="AL7504" s="26">
        <f t="shared" si="400"/>
        <v>0</v>
      </c>
      <c r="AM7504" s="94" t="str">
        <f t="shared" si="401"/>
        <v xml:space="preserve">1/0 </v>
      </c>
    </row>
    <row r="7505" spans="36:39" ht="14.4">
      <c r="AJ7505" s="26" t="e">
        <f>VLOOKUP(AQ7505,'user list'!A:B,2,0)</f>
        <v>#N/A</v>
      </c>
      <c r="AK7505" s="26">
        <f t="shared" si="399"/>
        <v>1</v>
      </c>
      <c r="AL7505" s="26">
        <f t="shared" si="400"/>
        <v>0</v>
      </c>
      <c r="AM7505" s="94" t="str">
        <f t="shared" si="401"/>
        <v xml:space="preserve">1/0 </v>
      </c>
    </row>
    <row r="7506" spans="36:39" ht="14.4">
      <c r="AJ7506" s="26" t="e">
        <f>VLOOKUP(AQ7506,'user list'!A:B,2,0)</f>
        <v>#N/A</v>
      </c>
      <c r="AK7506" s="26">
        <f t="shared" si="399"/>
        <v>1</v>
      </c>
      <c r="AL7506" s="26">
        <f t="shared" si="400"/>
        <v>0</v>
      </c>
      <c r="AM7506" s="94" t="str">
        <f t="shared" si="401"/>
        <v xml:space="preserve">1/0 </v>
      </c>
    </row>
    <row r="7507" spans="36:39" ht="14.4">
      <c r="AJ7507" s="26" t="e">
        <f>VLOOKUP(AQ7507,'user list'!A:B,2,0)</f>
        <v>#N/A</v>
      </c>
      <c r="AK7507" s="26">
        <f t="shared" si="399"/>
        <v>1</v>
      </c>
      <c r="AL7507" s="26">
        <f t="shared" si="400"/>
        <v>0</v>
      </c>
      <c r="AM7507" s="94" t="str">
        <f t="shared" si="401"/>
        <v xml:space="preserve">1/0 </v>
      </c>
    </row>
    <row r="7508" spans="36:39" ht="14.4">
      <c r="AJ7508" s="26" t="e">
        <f>VLOOKUP(AQ7508,'user list'!A:B,2,0)</f>
        <v>#N/A</v>
      </c>
      <c r="AK7508" s="26">
        <f t="shared" si="399"/>
        <v>1</v>
      </c>
      <c r="AL7508" s="26">
        <f t="shared" si="400"/>
        <v>0</v>
      </c>
      <c r="AM7508" s="94" t="str">
        <f t="shared" si="401"/>
        <v xml:space="preserve">1/0 </v>
      </c>
    </row>
    <row r="7509" spans="36:39" ht="14.4">
      <c r="AJ7509" s="26" t="e">
        <f>VLOOKUP(AQ7509,'user list'!A:B,2,0)</f>
        <v>#N/A</v>
      </c>
      <c r="AK7509" s="26">
        <f t="shared" si="399"/>
        <v>1</v>
      </c>
      <c r="AL7509" s="26">
        <f t="shared" si="400"/>
        <v>0</v>
      </c>
      <c r="AM7509" s="94" t="str">
        <f t="shared" si="401"/>
        <v xml:space="preserve">1/0 </v>
      </c>
    </row>
    <row r="7510" spans="36:39" ht="14.4">
      <c r="AJ7510" s="26" t="e">
        <f>VLOOKUP(AQ7510,'user list'!A:B,2,0)</f>
        <v>#N/A</v>
      </c>
      <c r="AK7510" s="26">
        <f t="shared" si="399"/>
        <v>1</v>
      </c>
      <c r="AL7510" s="26">
        <f t="shared" si="400"/>
        <v>0</v>
      </c>
      <c r="AM7510" s="94" t="str">
        <f t="shared" si="401"/>
        <v xml:space="preserve">1/0 </v>
      </c>
    </row>
    <row r="7511" spans="36:39" ht="14.4">
      <c r="AJ7511" s="26" t="e">
        <f>VLOOKUP(AQ7511,'user list'!A:B,2,0)</f>
        <v>#N/A</v>
      </c>
      <c r="AK7511" s="26">
        <f t="shared" si="399"/>
        <v>1</v>
      </c>
      <c r="AL7511" s="26">
        <f t="shared" si="400"/>
        <v>0</v>
      </c>
      <c r="AM7511" s="94" t="str">
        <f t="shared" si="401"/>
        <v xml:space="preserve">1/0 </v>
      </c>
    </row>
    <row r="7512" spans="36:39" ht="14.4">
      <c r="AJ7512" s="26" t="e">
        <f>VLOOKUP(AQ7512,'user list'!A:B,2,0)</f>
        <v>#N/A</v>
      </c>
      <c r="AK7512" s="26">
        <f t="shared" si="399"/>
        <v>1</v>
      </c>
      <c r="AL7512" s="26">
        <f t="shared" si="400"/>
        <v>0</v>
      </c>
      <c r="AM7512" s="94" t="str">
        <f t="shared" si="401"/>
        <v xml:space="preserve">1/0 </v>
      </c>
    </row>
    <row r="7513" spans="36:39" ht="14.4">
      <c r="AJ7513" s="26" t="e">
        <f>VLOOKUP(AQ7513,'user list'!A:B,2,0)</f>
        <v>#N/A</v>
      </c>
      <c r="AK7513" s="26">
        <f t="shared" si="399"/>
        <v>1</v>
      </c>
      <c r="AL7513" s="26">
        <f t="shared" si="400"/>
        <v>0</v>
      </c>
      <c r="AM7513" s="94" t="str">
        <f t="shared" si="401"/>
        <v xml:space="preserve">1/0 </v>
      </c>
    </row>
    <row r="7514" spans="36:39" ht="14.4">
      <c r="AJ7514" s="26" t="e">
        <f>VLOOKUP(AQ7514,'user list'!A:B,2,0)</f>
        <v>#N/A</v>
      </c>
      <c r="AK7514" s="26">
        <f t="shared" si="399"/>
        <v>1</v>
      </c>
      <c r="AL7514" s="26">
        <f t="shared" si="400"/>
        <v>0</v>
      </c>
      <c r="AM7514" s="94" t="str">
        <f t="shared" si="401"/>
        <v xml:space="preserve">1/0 </v>
      </c>
    </row>
    <row r="7515" spans="36:39" ht="14.4">
      <c r="AJ7515" s="26" t="e">
        <f>VLOOKUP(AQ7515,'user list'!A:B,2,0)</f>
        <v>#N/A</v>
      </c>
      <c r="AK7515" s="26">
        <f t="shared" si="399"/>
        <v>1</v>
      </c>
      <c r="AL7515" s="26">
        <f t="shared" si="400"/>
        <v>0</v>
      </c>
      <c r="AM7515" s="94" t="str">
        <f t="shared" si="401"/>
        <v xml:space="preserve">1/0 </v>
      </c>
    </row>
    <row r="7516" spans="36:39" ht="14.4">
      <c r="AJ7516" s="26" t="e">
        <f>VLOOKUP(AQ7516,'user list'!A:B,2,0)</f>
        <v>#N/A</v>
      </c>
      <c r="AK7516" s="26">
        <f t="shared" si="399"/>
        <v>1</v>
      </c>
      <c r="AL7516" s="26">
        <f t="shared" si="400"/>
        <v>0</v>
      </c>
      <c r="AM7516" s="94" t="str">
        <f t="shared" si="401"/>
        <v xml:space="preserve">1/0 </v>
      </c>
    </row>
    <row r="7517" spans="36:39" ht="14.4">
      <c r="AJ7517" s="26" t="e">
        <f>VLOOKUP(AQ7517,'user list'!A:B,2,0)</f>
        <v>#N/A</v>
      </c>
      <c r="AK7517" s="26">
        <f t="shared" si="399"/>
        <v>1</v>
      </c>
      <c r="AL7517" s="26">
        <f t="shared" si="400"/>
        <v>0</v>
      </c>
      <c r="AM7517" s="94" t="str">
        <f t="shared" si="401"/>
        <v xml:space="preserve">1/0 </v>
      </c>
    </row>
    <row r="7518" spans="36:39" ht="14.4">
      <c r="AJ7518" s="26" t="e">
        <f>VLOOKUP(AQ7518,'user list'!A:B,2,0)</f>
        <v>#N/A</v>
      </c>
      <c r="AK7518" s="26">
        <f t="shared" si="399"/>
        <v>1</v>
      </c>
      <c r="AL7518" s="26">
        <f t="shared" si="400"/>
        <v>0</v>
      </c>
      <c r="AM7518" s="94" t="str">
        <f t="shared" si="401"/>
        <v xml:space="preserve">1/0 </v>
      </c>
    </row>
    <row r="7519" spans="36:39" ht="14.4">
      <c r="AJ7519" s="26" t="e">
        <f>VLOOKUP(AQ7519,'user list'!A:B,2,0)</f>
        <v>#N/A</v>
      </c>
      <c r="AK7519" s="26">
        <f t="shared" si="399"/>
        <v>1</v>
      </c>
      <c r="AL7519" s="26">
        <f t="shared" si="400"/>
        <v>0</v>
      </c>
      <c r="AM7519" s="94" t="str">
        <f t="shared" si="401"/>
        <v xml:space="preserve">1/0 </v>
      </c>
    </row>
    <row r="7520" spans="36:39" ht="14.4">
      <c r="AJ7520" s="26" t="e">
        <f>VLOOKUP(AQ7520,'user list'!A:B,2,0)</f>
        <v>#N/A</v>
      </c>
      <c r="AK7520" s="26">
        <f t="shared" si="399"/>
        <v>1</v>
      </c>
      <c r="AL7520" s="26">
        <f t="shared" si="400"/>
        <v>0</v>
      </c>
      <c r="AM7520" s="94" t="str">
        <f t="shared" si="401"/>
        <v xml:space="preserve">1/0 </v>
      </c>
    </row>
    <row r="7521" spans="36:39" ht="14.4">
      <c r="AJ7521" s="26" t="e">
        <f>VLOOKUP(AQ7521,'user list'!A:B,2,0)</f>
        <v>#N/A</v>
      </c>
      <c r="AK7521" s="26">
        <f t="shared" si="399"/>
        <v>1</v>
      </c>
      <c r="AL7521" s="26">
        <f t="shared" si="400"/>
        <v>0</v>
      </c>
      <c r="AM7521" s="94" t="str">
        <f t="shared" si="401"/>
        <v xml:space="preserve">1/0 </v>
      </c>
    </row>
    <row r="7522" spans="36:39" ht="14.4">
      <c r="AJ7522" s="26" t="e">
        <f>VLOOKUP(AQ7522,'user list'!A:B,2,0)</f>
        <v>#N/A</v>
      </c>
      <c r="AK7522" s="26">
        <f t="shared" si="399"/>
        <v>1</v>
      </c>
      <c r="AL7522" s="26">
        <f t="shared" si="400"/>
        <v>0</v>
      </c>
      <c r="AM7522" s="94" t="str">
        <f t="shared" si="401"/>
        <v xml:space="preserve">1/0 </v>
      </c>
    </row>
    <row r="7523" spans="36:39" ht="14.4">
      <c r="AJ7523" s="26" t="e">
        <f>VLOOKUP(AQ7523,'user list'!A:B,2,0)</f>
        <v>#N/A</v>
      </c>
      <c r="AK7523" s="26">
        <f t="shared" ref="AK7523:AK7586" si="402">MONTH(AN7523)</f>
        <v>1</v>
      </c>
      <c r="AL7523" s="26">
        <f t="shared" ref="AL7523:AL7586" si="403">DAY(AN7523)</f>
        <v>0</v>
      </c>
      <c r="AM7523" s="94" t="str">
        <f t="shared" ref="AM7523:AM7586" si="404">AK7523&amp;"/"&amp;AL7523&amp;" "&amp;AR7523</f>
        <v xml:space="preserve">1/0 </v>
      </c>
    </row>
    <row r="7524" spans="36:39" ht="14.4">
      <c r="AJ7524" s="26" t="e">
        <f>VLOOKUP(AQ7524,'user list'!A:B,2,0)</f>
        <v>#N/A</v>
      </c>
      <c r="AK7524" s="26">
        <f t="shared" si="402"/>
        <v>1</v>
      </c>
      <c r="AL7524" s="26">
        <f t="shared" si="403"/>
        <v>0</v>
      </c>
      <c r="AM7524" s="94" t="str">
        <f t="shared" si="404"/>
        <v xml:space="preserve">1/0 </v>
      </c>
    </row>
    <row r="7525" spans="36:39" ht="14.4">
      <c r="AJ7525" s="26" t="e">
        <f>VLOOKUP(AQ7525,'user list'!A:B,2,0)</f>
        <v>#N/A</v>
      </c>
      <c r="AK7525" s="26">
        <f t="shared" si="402"/>
        <v>1</v>
      </c>
      <c r="AL7525" s="26">
        <f t="shared" si="403"/>
        <v>0</v>
      </c>
      <c r="AM7525" s="94" t="str">
        <f t="shared" si="404"/>
        <v xml:space="preserve">1/0 </v>
      </c>
    </row>
    <row r="7526" spans="36:39" ht="14.4">
      <c r="AJ7526" s="26" t="e">
        <f>VLOOKUP(AQ7526,'user list'!A:B,2,0)</f>
        <v>#N/A</v>
      </c>
      <c r="AK7526" s="26">
        <f t="shared" si="402"/>
        <v>1</v>
      </c>
      <c r="AL7526" s="26">
        <f t="shared" si="403"/>
        <v>0</v>
      </c>
      <c r="AM7526" s="94" t="str">
        <f t="shared" si="404"/>
        <v xml:space="preserve">1/0 </v>
      </c>
    </row>
    <row r="7527" spans="36:39" ht="14.4">
      <c r="AJ7527" s="26" t="e">
        <f>VLOOKUP(AQ7527,'user list'!A:B,2,0)</f>
        <v>#N/A</v>
      </c>
      <c r="AK7527" s="26">
        <f t="shared" si="402"/>
        <v>1</v>
      </c>
      <c r="AL7527" s="26">
        <f t="shared" si="403"/>
        <v>0</v>
      </c>
      <c r="AM7527" s="94" t="str">
        <f t="shared" si="404"/>
        <v xml:space="preserve">1/0 </v>
      </c>
    </row>
    <row r="7528" spans="36:39" ht="14.4">
      <c r="AJ7528" s="26" t="e">
        <f>VLOOKUP(AQ7528,'user list'!A:B,2,0)</f>
        <v>#N/A</v>
      </c>
      <c r="AK7528" s="26">
        <f t="shared" si="402"/>
        <v>1</v>
      </c>
      <c r="AL7528" s="26">
        <f t="shared" si="403"/>
        <v>0</v>
      </c>
      <c r="AM7528" s="94" t="str">
        <f t="shared" si="404"/>
        <v xml:space="preserve">1/0 </v>
      </c>
    </row>
    <row r="7529" spans="36:39" ht="14.4">
      <c r="AJ7529" s="26" t="e">
        <f>VLOOKUP(AQ7529,'user list'!A:B,2,0)</f>
        <v>#N/A</v>
      </c>
      <c r="AK7529" s="26">
        <f t="shared" si="402"/>
        <v>1</v>
      </c>
      <c r="AL7529" s="26">
        <f t="shared" si="403"/>
        <v>0</v>
      </c>
      <c r="AM7529" s="94" t="str">
        <f t="shared" si="404"/>
        <v xml:space="preserve">1/0 </v>
      </c>
    </row>
    <row r="7530" spans="36:39" ht="14.4">
      <c r="AJ7530" s="26" t="e">
        <f>VLOOKUP(AQ7530,'user list'!A:B,2,0)</f>
        <v>#N/A</v>
      </c>
      <c r="AK7530" s="26">
        <f t="shared" si="402"/>
        <v>1</v>
      </c>
      <c r="AL7530" s="26">
        <f t="shared" si="403"/>
        <v>0</v>
      </c>
      <c r="AM7530" s="94" t="str">
        <f t="shared" si="404"/>
        <v xml:space="preserve">1/0 </v>
      </c>
    </row>
    <row r="7531" spans="36:39" ht="14.4">
      <c r="AJ7531" s="26" t="e">
        <f>VLOOKUP(AQ7531,'user list'!A:B,2,0)</f>
        <v>#N/A</v>
      </c>
      <c r="AK7531" s="26">
        <f t="shared" si="402"/>
        <v>1</v>
      </c>
      <c r="AL7531" s="26">
        <f t="shared" si="403"/>
        <v>0</v>
      </c>
      <c r="AM7531" s="94" t="str">
        <f t="shared" si="404"/>
        <v xml:space="preserve">1/0 </v>
      </c>
    </row>
    <row r="7532" spans="36:39" ht="14.4">
      <c r="AJ7532" s="26" t="e">
        <f>VLOOKUP(AQ7532,'user list'!A:B,2,0)</f>
        <v>#N/A</v>
      </c>
      <c r="AK7532" s="26">
        <f t="shared" si="402"/>
        <v>1</v>
      </c>
      <c r="AL7532" s="26">
        <f t="shared" si="403"/>
        <v>0</v>
      </c>
      <c r="AM7532" s="94" t="str">
        <f t="shared" si="404"/>
        <v xml:space="preserve">1/0 </v>
      </c>
    </row>
    <row r="7533" spans="36:39" ht="14.4">
      <c r="AJ7533" s="26" t="e">
        <f>VLOOKUP(AQ7533,'user list'!A:B,2,0)</f>
        <v>#N/A</v>
      </c>
      <c r="AK7533" s="26">
        <f t="shared" si="402"/>
        <v>1</v>
      </c>
      <c r="AL7533" s="26">
        <f t="shared" si="403"/>
        <v>0</v>
      </c>
      <c r="AM7533" s="94" t="str">
        <f t="shared" si="404"/>
        <v xml:space="preserve">1/0 </v>
      </c>
    </row>
    <row r="7534" spans="36:39" ht="14.4">
      <c r="AJ7534" s="26" t="e">
        <f>VLOOKUP(AQ7534,'user list'!A:B,2,0)</f>
        <v>#N/A</v>
      </c>
      <c r="AK7534" s="26">
        <f t="shared" si="402"/>
        <v>1</v>
      </c>
      <c r="AL7534" s="26">
        <f t="shared" si="403"/>
        <v>0</v>
      </c>
      <c r="AM7534" s="94" t="str">
        <f t="shared" si="404"/>
        <v xml:space="preserve">1/0 </v>
      </c>
    </row>
    <row r="7535" spans="36:39" ht="14.4">
      <c r="AJ7535" s="26" t="e">
        <f>VLOOKUP(AQ7535,'user list'!A:B,2,0)</f>
        <v>#N/A</v>
      </c>
      <c r="AK7535" s="26">
        <f t="shared" si="402"/>
        <v>1</v>
      </c>
      <c r="AL7535" s="26">
        <f t="shared" si="403"/>
        <v>0</v>
      </c>
      <c r="AM7535" s="94" t="str">
        <f t="shared" si="404"/>
        <v xml:space="preserve">1/0 </v>
      </c>
    </row>
    <row r="7536" spans="36:39" ht="14.4">
      <c r="AJ7536" s="26" t="e">
        <f>VLOOKUP(AQ7536,'user list'!A:B,2,0)</f>
        <v>#N/A</v>
      </c>
      <c r="AK7536" s="26">
        <f t="shared" si="402"/>
        <v>1</v>
      </c>
      <c r="AL7536" s="26">
        <f t="shared" si="403"/>
        <v>0</v>
      </c>
      <c r="AM7536" s="94" t="str">
        <f t="shared" si="404"/>
        <v xml:space="preserve">1/0 </v>
      </c>
    </row>
    <row r="7537" spans="36:39" ht="14.4">
      <c r="AJ7537" s="26" t="e">
        <f>VLOOKUP(AQ7537,'user list'!A:B,2,0)</f>
        <v>#N/A</v>
      </c>
      <c r="AK7537" s="26">
        <f t="shared" si="402"/>
        <v>1</v>
      </c>
      <c r="AL7537" s="26">
        <f t="shared" si="403"/>
        <v>0</v>
      </c>
      <c r="AM7537" s="94" t="str">
        <f t="shared" si="404"/>
        <v xml:space="preserve">1/0 </v>
      </c>
    </row>
    <row r="7538" spans="36:39" ht="14.4">
      <c r="AJ7538" s="26" t="e">
        <f>VLOOKUP(AQ7538,'user list'!A:B,2,0)</f>
        <v>#N/A</v>
      </c>
      <c r="AK7538" s="26">
        <f t="shared" si="402"/>
        <v>1</v>
      </c>
      <c r="AL7538" s="26">
        <f t="shared" si="403"/>
        <v>0</v>
      </c>
      <c r="AM7538" s="94" t="str">
        <f t="shared" si="404"/>
        <v xml:space="preserve">1/0 </v>
      </c>
    </row>
    <row r="7539" spans="36:39" ht="14.4">
      <c r="AJ7539" s="26" t="e">
        <f>VLOOKUP(AQ7539,'user list'!A:B,2,0)</f>
        <v>#N/A</v>
      </c>
      <c r="AK7539" s="26">
        <f t="shared" si="402"/>
        <v>1</v>
      </c>
      <c r="AL7539" s="26">
        <f t="shared" si="403"/>
        <v>0</v>
      </c>
      <c r="AM7539" s="94" t="str">
        <f t="shared" si="404"/>
        <v xml:space="preserve">1/0 </v>
      </c>
    </row>
    <row r="7540" spans="36:39" ht="14.4">
      <c r="AJ7540" s="26" t="e">
        <f>VLOOKUP(AQ7540,'user list'!A:B,2,0)</f>
        <v>#N/A</v>
      </c>
      <c r="AK7540" s="26">
        <f t="shared" si="402"/>
        <v>1</v>
      </c>
      <c r="AL7540" s="26">
        <f t="shared" si="403"/>
        <v>0</v>
      </c>
      <c r="AM7540" s="94" t="str">
        <f t="shared" si="404"/>
        <v xml:space="preserve">1/0 </v>
      </c>
    </row>
    <row r="7541" spans="36:39" ht="14.4">
      <c r="AJ7541" s="26" t="e">
        <f>VLOOKUP(AQ7541,'user list'!A:B,2,0)</f>
        <v>#N/A</v>
      </c>
      <c r="AK7541" s="26">
        <f t="shared" si="402"/>
        <v>1</v>
      </c>
      <c r="AL7541" s="26">
        <f t="shared" si="403"/>
        <v>0</v>
      </c>
      <c r="AM7541" s="94" t="str">
        <f t="shared" si="404"/>
        <v xml:space="preserve">1/0 </v>
      </c>
    </row>
    <row r="7542" spans="36:39" ht="14.4">
      <c r="AJ7542" s="26" t="e">
        <f>VLOOKUP(AQ7542,'user list'!A:B,2,0)</f>
        <v>#N/A</v>
      </c>
      <c r="AK7542" s="26">
        <f t="shared" si="402"/>
        <v>1</v>
      </c>
      <c r="AL7542" s="26">
        <f t="shared" si="403"/>
        <v>0</v>
      </c>
      <c r="AM7542" s="94" t="str">
        <f t="shared" si="404"/>
        <v xml:space="preserve">1/0 </v>
      </c>
    </row>
    <row r="7543" spans="36:39" ht="14.4">
      <c r="AJ7543" s="26" t="e">
        <f>VLOOKUP(AQ7543,'user list'!A:B,2,0)</f>
        <v>#N/A</v>
      </c>
      <c r="AK7543" s="26">
        <f t="shared" si="402"/>
        <v>1</v>
      </c>
      <c r="AL7543" s="26">
        <f t="shared" si="403"/>
        <v>0</v>
      </c>
      <c r="AM7543" s="94" t="str">
        <f t="shared" si="404"/>
        <v xml:space="preserve">1/0 </v>
      </c>
    </row>
    <row r="7544" spans="36:39" ht="14.4">
      <c r="AJ7544" s="26" t="e">
        <f>VLOOKUP(AQ7544,'user list'!A:B,2,0)</f>
        <v>#N/A</v>
      </c>
      <c r="AK7544" s="26">
        <f t="shared" si="402"/>
        <v>1</v>
      </c>
      <c r="AL7544" s="26">
        <f t="shared" si="403"/>
        <v>0</v>
      </c>
      <c r="AM7544" s="94" t="str">
        <f t="shared" si="404"/>
        <v xml:space="preserve">1/0 </v>
      </c>
    </row>
    <row r="7545" spans="36:39" ht="14.4">
      <c r="AJ7545" s="26" t="e">
        <f>VLOOKUP(AQ7545,'user list'!A:B,2,0)</f>
        <v>#N/A</v>
      </c>
      <c r="AK7545" s="26">
        <f t="shared" si="402"/>
        <v>1</v>
      </c>
      <c r="AL7545" s="26">
        <f t="shared" si="403"/>
        <v>0</v>
      </c>
      <c r="AM7545" s="94" t="str">
        <f t="shared" si="404"/>
        <v xml:space="preserve">1/0 </v>
      </c>
    </row>
    <row r="7546" spans="36:39" ht="14.4">
      <c r="AJ7546" s="26" t="e">
        <f>VLOOKUP(AQ7546,'user list'!A:B,2,0)</f>
        <v>#N/A</v>
      </c>
      <c r="AK7546" s="26">
        <f t="shared" si="402"/>
        <v>1</v>
      </c>
      <c r="AL7546" s="26">
        <f t="shared" si="403"/>
        <v>0</v>
      </c>
      <c r="AM7546" s="94" t="str">
        <f t="shared" si="404"/>
        <v xml:space="preserve">1/0 </v>
      </c>
    </row>
    <row r="7547" spans="36:39" ht="14.4">
      <c r="AJ7547" s="26" t="e">
        <f>VLOOKUP(AQ7547,'user list'!A:B,2,0)</f>
        <v>#N/A</v>
      </c>
      <c r="AK7547" s="26">
        <f t="shared" si="402"/>
        <v>1</v>
      </c>
      <c r="AL7547" s="26">
        <f t="shared" si="403"/>
        <v>0</v>
      </c>
      <c r="AM7547" s="94" t="str">
        <f t="shared" si="404"/>
        <v xml:space="preserve">1/0 </v>
      </c>
    </row>
    <row r="7548" spans="36:39" ht="14.4">
      <c r="AJ7548" s="26" t="e">
        <f>VLOOKUP(AQ7548,'user list'!A:B,2,0)</f>
        <v>#N/A</v>
      </c>
      <c r="AK7548" s="26">
        <f t="shared" si="402"/>
        <v>1</v>
      </c>
      <c r="AL7548" s="26">
        <f t="shared" si="403"/>
        <v>0</v>
      </c>
      <c r="AM7548" s="94" t="str">
        <f t="shared" si="404"/>
        <v xml:space="preserve">1/0 </v>
      </c>
    </row>
    <row r="7549" spans="36:39" ht="14.4">
      <c r="AJ7549" s="26" t="e">
        <f>VLOOKUP(AQ7549,'user list'!A:B,2,0)</f>
        <v>#N/A</v>
      </c>
      <c r="AK7549" s="26">
        <f t="shared" si="402"/>
        <v>1</v>
      </c>
      <c r="AL7549" s="26">
        <f t="shared" si="403"/>
        <v>0</v>
      </c>
      <c r="AM7549" s="94" t="str">
        <f t="shared" si="404"/>
        <v xml:space="preserve">1/0 </v>
      </c>
    </row>
    <row r="7550" spans="36:39" ht="14.4">
      <c r="AJ7550" s="26" t="e">
        <f>VLOOKUP(AQ7550,'user list'!A:B,2,0)</f>
        <v>#N/A</v>
      </c>
      <c r="AK7550" s="26">
        <f t="shared" si="402"/>
        <v>1</v>
      </c>
      <c r="AL7550" s="26">
        <f t="shared" si="403"/>
        <v>0</v>
      </c>
      <c r="AM7550" s="94" t="str">
        <f t="shared" si="404"/>
        <v xml:space="preserve">1/0 </v>
      </c>
    </row>
    <row r="7551" spans="36:39" ht="14.4">
      <c r="AJ7551" s="26" t="e">
        <f>VLOOKUP(AQ7551,'user list'!A:B,2,0)</f>
        <v>#N/A</v>
      </c>
      <c r="AK7551" s="26">
        <f t="shared" si="402"/>
        <v>1</v>
      </c>
      <c r="AL7551" s="26">
        <f t="shared" si="403"/>
        <v>0</v>
      </c>
      <c r="AM7551" s="94" t="str">
        <f t="shared" si="404"/>
        <v xml:space="preserve">1/0 </v>
      </c>
    </row>
    <row r="7552" spans="36:39" ht="14.4">
      <c r="AJ7552" s="26" t="e">
        <f>VLOOKUP(AQ7552,'user list'!A:B,2,0)</f>
        <v>#N/A</v>
      </c>
      <c r="AK7552" s="26">
        <f t="shared" si="402"/>
        <v>1</v>
      </c>
      <c r="AL7552" s="26">
        <f t="shared" si="403"/>
        <v>0</v>
      </c>
      <c r="AM7552" s="94" t="str">
        <f t="shared" si="404"/>
        <v xml:space="preserve">1/0 </v>
      </c>
    </row>
    <row r="7553" spans="36:39" ht="14.4">
      <c r="AJ7553" s="26" t="e">
        <f>VLOOKUP(AQ7553,'user list'!A:B,2,0)</f>
        <v>#N/A</v>
      </c>
      <c r="AK7553" s="26">
        <f t="shared" si="402"/>
        <v>1</v>
      </c>
      <c r="AL7553" s="26">
        <f t="shared" si="403"/>
        <v>0</v>
      </c>
      <c r="AM7553" s="94" t="str">
        <f t="shared" si="404"/>
        <v xml:space="preserve">1/0 </v>
      </c>
    </row>
    <row r="7554" spans="36:39" ht="14.4">
      <c r="AJ7554" s="26" t="e">
        <f>VLOOKUP(AQ7554,'user list'!A:B,2,0)</f>
        <v>#N/A</v>
      </c>
      <c r="AK7554" s="26">
        <f t="shared" si="402"/>
        <v>1</v>
      </c>
      <c r="AL7554" s="26">
        <f t="shared" si="403"/>
        <v>0</v>
      </c>
      <c r="AM7554" s="94" t="str">
        <f t="shared" si="404"/>
        <v xml:space="preserve">1/0 </v>
      </c>
    </row>
    <row r="7555" spans="36:39" ht="14.4">
      <c r="AJ7555" s="26" t="e">
        <f>VLOOKUP(AQ7555,'user list'!A:B,2,0)</f>
        <v>#N/A</v>
      </c>
      <c r="AK7555" s="26">
        <f t="shared" si="402"/>
        <v>1</v>
      </c>
      <c r="AL7555" s="26">
        <f t="shared" si="403"/>
        <v>0</v>
      </c>
      <c r="AM7555" s="94" t="str">
        <f t="shared" si="404"/>
        <v xml:space="preserve">1/0 </v>
      </c>
    </row>
    <row r="7556" spans="36:39" ht="14.4">
      <c r="AJ7556" s="26" t="e">
        <f>VLOOKUP(AQ7556,'user list'!A:B,2,0)</f>
        <v>#N/A</v>
      </c>
      <c r="AK7556" s="26">
        <f t="shared" si="402"/>
        <v>1</v>
      </c>
      <c r="AL7556" s="26">
        <f t="shared" si="403"/>
        <v>0</v>
      </c>
      <c r="AM7556" s="94" t="str">
        <f t="shared" si="404"/>
        <v xml:space="preserve">1/0 </v>
      </c>
    </row>
    <row r="7557" spans="36:39" ht="14.4">
      <c r="AJ7557" s="26" t="e">
        <f>VLOOKUP(AQ7557,'user list'!A:B,2,0)</f>
        <v>#N/A</v>
      </c>
      <c r="AK7557" s="26">
        <f t="shared" si="402"/>
        <v>1</v>
      </c>
      <c r="AL7557" s="26">
        <f t="shared" si="403"/>
        <v>0</v>
      </c>
      <c r="AM7557" s="94" t="str">
        <f t="shared" si="404"/>
        <v xml:space="preserve">1/0 </v>
      </c>
    </row>
    <row r="7558" spans="36:39" ht="14.4">
      <c r="AJ7558" s="26" t="e">
        <f>VLOOKUP(AQ7558,'user list'!A:B,2,0)</f>
        <v>#N/A</v>
      </c>
      <c r="AK7558" s="26">
        <f t="shared" si="402"/>
        <v>1</v>
      </c>
      <c r="AL7558" s="26">
        <f t="shared" si="403"/>
        <v>0</v>
      </c>
      <c r="AM7558" s="94" t="str">
        <f t="shared" si="404"/>
        <v xml:space="preserve">1/0 </v>
      </c>
    </row>
    <row r="7559" spans="36:39" ht="14.4">
      <c r="AJ7559" s="26" t="e">
        <f>VLOOKUP(AQ7559,'user list'!A:B,2,0)</f>
        <v>#N/A</v>
      </c>
      <c r="AK7559" s="26">
        <f t="shared" si="402"/>
        <v>1</v>
      </c>
      <c r="AL7559" s="26">
        <f t="shared" si="403"/>
        <v>0</v>
      </c>
      <c r="AM7559" s="94" t="str">
        <f t="shared" si="404"/>
        <v xml:space="preserve">1/0 </v>
      </c>
    </row>
    <row r="7560" spans="36:39" ht="14.4">
      <c r="AJ7560" s="26" t="e">
        <f>VLOOKUP(AQ7560,'user list'!A:B,2,0)</f>
        <v>#N/A</v>
      </c>
      <c r="AK7560" s="26">
        <f t="shared" si="402"/>
        <v>1</v>
      </c>
      <c r="AL7560" s="26">
        <f t="shared" si="403"/>
        <v>0</v>
      </c>
      <c r="AM7560" s="94" t="str">
        <f t="shared" si="404"/>
        <v xml:space="preserve">1/0 </v>
      </c>
    </row>
    <row r="7561" spans="36:39" ht="14.4">
      <c r="AJ7561" s="26" t="e">
        <f>VLOOKUP(AQ7561,'user list'!A:B,2,0)</f>
        <v>#N/A</v>
      </c>
      <c r="AK7561" s="26">
        <f t="shared" si="402"/>
        <v>1</v>
      </c>
      <c r="AL7561" s="26">
        <f t="shared" si="403"/>
        <v>0</v>
      </c>
      <c r="AM7561" s="94" t="str">
        <f t="shared" si="404"/>
        <v xml:space="preserve">1/0 </v>
      </c>
    </row>
    <row r="7562" spans="36:39" ht="14.4">
      <c r="AJ7562" s="26" t="e">
        <f>VLOOKUP(AQ7562,'user list'!A:B,2,0)</f>
        <v>#N/A</v>
      </c>
      <c r="AK7562" s="26">
        <f t="shared" si="402"/>
        <v>1</v>
      </c>
      <c r="AL7562" s="26">
        <f t="shared" si="403"/>
        <v>0</v>
      </c>
      <c r="AM7562" s="94" t="str">
        <f t="shared" si="404"/>
        <v xml:space="preserve">1/0 </v>
      </c>
    </row>
    <row r="7563" spans="36:39" ht="14.4">
      <c r="AJ7563" s="26" t="e">
        <f>VLOOKUP(AQ7563,'user list'!A:B,2,0)</f>
        <v>#N/A</v>
      </c>
      <c r="AK7563" s="26">
        <f t="shared" si="402"/>
        <v>1</v>
      </c>
      <c r="AL7563" s="26">
        <f t="shared" si="403"/>
        <v>0</v>
      </c>
      <c r="AM7563" s="94" t="str">
        <f t="shared" si="404"/>
        <v xml:space="preserve">1/0 </v>
      </c>
    </row>
    <row r="7564" spans="36:39" ht="14.4">
      <c r="AJ7564" s="26" t="e">
        <f>VLOOKUP(AQ7564,'user list'!A:B,2,0)</f>
        <v>#N/A</v>
      </c>
      <c r="AK7564" s="26">
        <f t="shared" si="402"/>
        <v>1</v>
      </c>
      <c r="AL7564" s="26">
        <f t="shared" si="403"/>
        <v>0</v>
      </c>
      <c r="AM7564" s="94" t="str">
        <f t="shared" si="404"/>
        <v xml:space="preserve">1/0 </v>
      </c>
    </row>
    <row r="7565" spans="36:39" ht="14.4">
      <c r="AJ7565" s="26" t="e">
        <f>VLOOKUP(AQ7565,'user list'!A:B,2,0)</f>
        <v>#N/A</v>
      </c>
      <c r="AK7565" s="26">
        <f t="shared" si="402"/>
        <v>1</v>
      </c>
      <c r="AL7565" s="26">
        <f t="shared" si="403"/>
        <v>0</v>
      </c>
      <c r="AM7565" s="94" t="str">
        <f t="shared" si="404"/>
        <v xml:space="preserve">1/0 </v>
      </c>
    </row>
    <row r="7566" spans="36:39" ht="14.4">
      <c r="AJ7566" s="26" t="e">
        <f>VLOOKUP(AQ7566,'user list'!A:B,2,0)</f>
        <v>#N/A</v>
      </c>
      <c r="AK7566" s="26">
        <f t="shared" si="402"/>
        <v>1</v>
      </c>
      <c r="AL7566" s="26">
        <f t="shared" si="403"/>
        <v>0</v>
      </c>
      <c r="AM7566" s="94" t="str">
        <f t="shared" si="404"/>
        <v xml:space="preserve">1/0 </v>
      </c>
    </row>
    <row r="7567" spans="36:39" ht="14.4">
      <c r="AJ7567" s="26" t="e">
        <f>VLOOKUP(AQ7567,'user list'!A:B,2,0)</f>
        <v>#N/A</v>
      </c>
      <c r="AK7567" s="26">
        <f t="shared" si="402"/>
        <v>1</v>
      </c>
      <c r="AL7567" s="26">
        <f t="shared" si="403"/>
        <v>0</v>
      </c>
      <c r="AM7567" s="94" t="str">
        <f t="shared" si="404"/>
        <v xml:space="preserve">1/0 </v>
      </c>
    </row>
    <row r="7568" spans="36:39" ht="14.4">
      <c r="AJ7568" s="26" t="e">
        <f>VLOOKUP(AQ7568,'user list'!A:B,2,0)</f>
        <v>#N/A</v>
      </c>
      <c r="AK7568" s="26">
        <f t="shared" si="402"/>
        <v>1</v>
      </c>
      <c r="AL7568" s="26">
        <f t="shared" si="403"/>
        <v>0</v>
      </c>
      <c r="AM7568" s="94" t="str">
        <f t="shared" si="404"/>
        <v xml:space="preserve">1/0 </v>
      </c>
    </row>
    <row r="7569" spans="36:39" ht="14.4">
      <c r="AJ7569" s="26" t="e">
        <f>VLOOKUP(AQ7569,'user list'!A:B,2,0)</f>
        <v>#N/A</v>
      </c>
      <c r="AK7569" s="26">
        <f t="shared" si="402"/>
        <v>1</v>
      </c>
      <c r="AL7569" s="26">
        <f t="shared" si="403"/>
        <v>0</v>
      </c>
      <c r="AM7569" s="94" t="str">
        <f t="shared" si="404"/>
        <v xml:space="preserve">1/0 </v>
      </c>
    </row>
    <row r="7570" spans="36:39" ht="14.4">
      <c r="AJ7570" s="26" t="e">
        <f>VLOOKUP(AQ7570,'user list'!A:B,2,0)</f>
        <v>#N/A</v>
      </c>
      <c r="AK7570" s="26">
        <f t="shared" si="402"/>
        <v>1</v>
      </c>
      <c r="AL7570" s="26">
        <f t="shared" si="403"/>
        <v>0</v>
      </c>
      <c r="AM7570" s="94" t="str">
        <f t="shared" si="404"/>
        <v xml:space="preserve">1/0 </v>
      </c>
    </row>
    <row r="7571" spans="36:39" ht="14.4">
      <c r="AJ7571" s="26" t="e">
        <f>VLOOKUP(AQ7571,'user list'!A:B,2,0)</f>
        <v>#N/A</v>
      </c>
      <c r="AK7571" s="26">
        <f t="shared" si="402"/>
        <v>1</v>
      </c>
      <c r="AL7571" s="26">
        <f t="shared" si="403"/>
        <v>0</v>
      </c>
      <c r="AM7571" s="94" t="str">
        <f t="shared" si="404"/>
        <v xml:space="preserve">1/0 </v>
      </c>
    </row>
    <row r="7572" spans="36:39" ht="14.4">
      <c r="AJ7572" s="26" t="e">
        <f>VLOOKUP(AQ7572,'user list'!A:B,2,0)</f>
        <v>#N/A</v>
      </c>
      <c r="AK7572" s="26">
        <f t="shared" si="402"/>
        <v>1</v>
      </c>
      <c r="AL7572" s="26">
        <f t="shared" si="403"/>
        <v>0</v>
      </c>
      <c r="AM7572" s="94" t="str">
        <f t="shared" si="404"/>
        <v xml:space="preserve">1/0 </v>
      </c>
    </row>
    <row r="7573" spans="36:39" ht="14.4">
      <c r="AJ7573" s="26" t="e">
        <f>VLOOKUP(AQ7573,'user list'!A:B,2,0)</f>
        <v>#N/A</v>
      </c>
      <c r="AK7573" s="26">
        <f t="shared" si="402"/>
        <v>1</v>
      </c>
      <c r="AL7573" s="26">
        <f t="shared" si="403"/>
        <v>0</v>
      </c>
      <c r="AM7573" s="94" t="str">
        <f t="shared" si="404"/>
        <v xml:space="preserve">1/0 </v>
      </c>
    </row>
    <row r="7574" spans="36:39" ht="14.4">
      <c r="AJ7574" s="26" t="e">
        <f>VLOOKUP(AQ7574,'user list'!A:B,2,0)</f>
        <v>#N/A</v>
      </c>
      <c r="AK7574" s="26">
        <f t="shared" si="402"/>
        <v>1</v>
      </c>
      <c r="AL7574" s="26">
        <f t="shared" si="403"/>
        <v>0</v>
      </c>
      <c r="AM7574" s="94" t="str">
        <f t="shared" si="404"/>
        <v xml:space="preserve">1/0 </v>
      </c>
    </row>
    <row r="7575" spans="36:39" ht="14.4">
      <c r="AJ7575" s="26" t="e">
        <f>VLOOKUP(AQ7575,'user list'!A:B,2,0)</f>
        <v>#N/A</v>
      </c>
      <c r="AK7575" s="26">
        <f t="shared" si="402"/>
        <v>1</v>
      </c>
      <c r="AL7575" s="26">
        <f t="shared" si="403"/>
        <v>0</v>
      </c>
      <c r="AM7575" s="94" t="str">
        <f t="shared" si="404"/>
        <v xml:space="preserve">1/0 </v>
      </c>
    </row>
    <row r="7576" spans="36:39" ht="14.4">
      <c r="AJ7576" s="26" t="e">
        <f>VLOOKUP(AQ7576,'user list'!A:B,2,0)</f>
        <v>#N/A</v>
      </c>
      <c r="AK7576" s="26">
        <f t="shared" si="402"/>
        <v>1</v>
      </c>
      <c r="AL7576" s="26">
        <f t="shared" si="403"/>
        <v>0</v>
      </c>
      <c r="AM7576" s="94" t="str">
        <f t="shared" si="404"/>
        <v xml:space="preserve">1/0 </v>
      </c>
    </row>
    <row r="7577" spans="36:39" ht="14.4">
      <c r="AJ7577" s="26" t="e">
        <f>VLOOKUP(AQ7577,'user list'!A:B,2,0)</f>
        <v>#N/A</v>
      </c>
      <c r="AK7577" s="26">
        <f t="shared" si="402"/>
        <v>1</v>
      </c>
      <c r="AL7577" s="26">
        <f t="shared" si="403"/>
        <v>0</v>
      </c>
      <c r="AM7577" s="94" t="str">
        <f t="shared" si="404"/>
        <v xml:space="preserve">1/0 </v>
      </c>
    </row>
    <row r="7578" spans="36:39" ht="14.4">
      <c r="AJ7578" s="26" t="e">
        <f>VLOOKUP(AQ7578,'user list'!A:B,2,0)</f>
        <v>#N/A</v>
      </c>
      <c r="AK7578" s="26">
        <f t="shared" si="402"/>
        <v>1</v>
      </c>
      <c r="AL7578" s="26">
        <f t="shared" si="403"/>
        <v>0</v>
      </c>
      <c r="AM7578" s="94" t="str">
        <f t="shared" si="404"/>
        <v xml:space="preserve">1/0 </v>
      </c>
    </row>
    <row r="7579" spans="36:39" ht="14.4">
      <c r="AJ7579" s="26" t="e">
        <f>VLOOKUP(AQ7579,'user list'!A:B,2,0)</f>
        <v>#N/A</v>
      </c>
      <c r="AK7579" s="26">
        <f t="shared" si="402"/>
        <v>1</v>
      </c>
      <c r="AL7579" s="26">
        <f t="shared" si="403"/>
        <v>0</v>
      </c>
      <c r="AM7579" s="94" t="str">
        <f t="shared" si="404"/>
        <v xml:space="preserve">1/0 </v>
      </c>
    </row>
    <row r="7580" spans="36:39" ht="14.4">
      <c r="AJ7580" s="26" t="e">
        <f>VLOOKUP(AQ7580,'user list'!A:B,2,0)</f>
        <v>#N/A</v>
      </c>
      <c r="AK7580" s="26">
        <f t="shared" si="402"/>
        <v>1</v>
      </c>
      <c r="AL7580" s="26">
        <f t="shared" si="403"/>
        <v>0</v>
      </c>
      <c r="AM7580" s="94" t="str">
        <f t="shared" si="404"/>
        <v xml:space="preserve">1/0 </v>
      </c>
    </row>
    <row r="7581" spans="36:39" ht="14.4">
      <c r="AJ7581" s="26" t="e">
        <f>VLOOKUP(AQ7581,'user list'!A:B,2,0)</f>
        <v>#N/A</v>
      </c>
      <c r="AK7581" s="26">
        <f t="shared" si="402"/>
        <v>1</v>
      </c>
      <c r="AL7581" s="26">
        <f t="shared" si="403"/>
        <v>0</v>
      </c>
      <c r="AM7581" s="94" t="str">
        <f t="shared" si="404"/>
        <v xml:space="preserve">1/0 </v>
      </c>
    </row>
    <row r="7582" spans="36:39" ht="14.4">
      <c r="AJ7582" s="26" t="e">
        <f>VLOOKUP(AQ7582,'user list'!A:B,2,0)</f>
        <v>#N/A</v>
      </c>
      <c r="AK7582" s="26">
        <f t="shared" si="402"/>
        <v>1</v>
      </c>
      <c r="AL7582" s="26">
        <f t="shared" si="403"/>
        <v>0</v>
      </c>
      <c r="AM7582" s="94" t="str">
        <f t="shared" si="404"/>
        <v xml:space="preserve">1/0 </v>
      </c>
    </row>
    <row r="7583" spans="36:39" ht="14.4">
      <c r="AJ7583" s="26" t="e">
        <f>VLOOKUP(AQ7583,'user list'!A:B,2,0)</f>
        <v>#N/A</v>
      </c>
      <c r="AK7583" s="26">
        <f t="shared" si="402"/>
        <v>1</v>
      </c>
      <c r="AL7583" s="26">
        <f t="shared" si="403"/>
        <v>0</v>
      </c>
      <c r="AM7583" s="94" t="str">
        <f t="shared" si="404"/>
        <v xml:space="preserve">1/0 </v>
      </c>
    </row>
    <row r="7584" spans="36:39" ht="14.4">
      <c r="AJ7584" s="26" t="e">
        <f>VLOOKUP(AQ7584,'user list'!A:B,2,0)</f>
        <v>#N/A</v>
      </c>
      <c r="AK7584" s="26">
        <f t="shared" si="402"/>
        <v>1</v>
      </c>
      <c r="AL7584" s="26">
        <f t="shared" si="403"/>
        <v>0</v>
      </c>
      <c r="AM7584" s="94" t="str">
        <f t="shared" si="404"/>
        <v xml:space="preserve">1/0 </v>
      </c>
    </row>
    <row r="7585" spans="36:39" ht="14.4">
      <c r="AJ7585" s="26" t="e">
        <f>VLOOKUP(AQ7585,'user list'!A:B,2,0)</f>
        <v>#N/A</v>
      </c>
      <c r="AK7585" s="26">
        <f t="shared" si="402"/>
        <v>1</v>
      </c>
      <c r="AL7585" s="26">
        <f t="shared" si="403"/>
        <v>0</v>
      </c>
      <c r="AM7585" s="94" t="str">
        <f t="shared" si="404"/>
        <v xml:space="preserve">1/0 </v>
      </c>
    </row>
    <row r="7586" spans="36:39" ht="14.4">
      <c r="AJ7586" s="26" t="e">
        <f>VLOOKUP(AQ7586,'user list'!A:B,2,0)</f>
        <v>#N/A</v>
      </c>
      <c r="AK7586" s="26">
        <f t="shared" si="402"/>
        <v>1</v>
      </c>
      <c r="AL7586" s="26">
        <f t="shared" si="403"/>
        <v>0</v>
      </c>
      <c r="AM7586" s="94" t="str">
        <f t="shared" si="404"/>
        <v xml:space="preserve">1/0 </v>
      </c>
    </row>
    <row r="7587" spans="36:39" ht="14.4">
      <c r="AJ7587" s="26" t="e">
        <f>VLOOKUP(AQ7587,'user list'!A:B,2,0)</f>
        <v>#N/A</v>
      </c>
      <c r="AK7587" s="26">
        <f t="shared" ref="AK7587:AK7650" si="405">MONTH(AN7587)</f>
        <v>1</v>
      </c>
      <c r="AL7587" s="26">
        <f t="shared" ref="AL7587:AL7650" si="406">DAY(AN7587)</f>
        <v>0</v>
      </c>
      <c r="AM7587" s="94" t="str">
        <f t="shared" ref="AM7587:AM7650" si="407">AK7587&amp;"/"&amp;AL7587&amp;" "&amp;AR7587</f>
        <v xml:space="preserve">1/0 </v>
      </c>
    </row>
    <row r="7588" spans="36:39" ht="14.4">
      <c r="AJ7588" s="26" t="e">
        <f>VLOOKUP(AQ7588,'user list'!A:B,2,0)</f>
        <v>#N/A</v>
      </c>
      <c r="AK7588" s="26">
        <f t="shared" si="405"/>
        <v>1</v>
      </c>
      <c r="AL7588" s="26">
        <f t="shared" si="406"/>
        <v>0</v>
      </c>
      <c r="AM7588" s="94" t="str">
        <f t="shared" si="407"/>
        <v xml:space="preserve">1/0 </v>
      </c>
    </row>
    <row r="7589" spans="36:39" ht="14.4">
      <c r="AJ7589" s="26" t="e">
        <f>VLOOKUP(AQ7589,'user list'!A:B,2,0)</f>
        <v>#N/A</v>
      </c>
      <c r="AK7589" s="26">
        <f t="shared" si="405"/>
        <v>1</v>
      </c>
      <c r="AL7589" s="26">
        <f t="shared" si="406"/>
        <v>0</v>
      </c>
      <c r="AM7589" s="94" t="str">
        <f t="shared" si="407"/>
        <v xml:space="preserve">1/0 </v>
      </c>
    </row>
    <row r="7590" spans="36:39" ht="14.4">
      <c r="AJ7590" s="26" t="e">
        <f>VLOOKUP(AQ7590,'user list'!A:B,2,0)</f>
        <v>#N/A</v>
      </c>
      <c r="AK7590" s="26">
        <f t="shared" si="405"/>
        <v>1</v>
      </c>
      <c r="AL7590" s="26">
        <f t="shared" si="406"/>
        <v>0</v>
      </c>
      <c r="AM7590" s="94" t="str">
        <f t="shared" si="407"/>
        <v xml:space="preserve">1/0 </v>
      </c>
    </row>
    <row r="7591" spans="36:39" ht="14.4">
      <c r="AJ7591" s="26" t="e">
        <f>VLOOKUP(AQ7591,'user list'!A:B,2,0)</f>
        <v>#N/A</v>
      </c>
      <c r="AK7591" s="26">
        <f t="shared" si="405"/>
        <v>1</v>
      </c>
      <c r="AL7591" s="26">
        <f t="shared" si="406"/>
        <v>0</v>
      </c>
      <c r="AM7591" s="94" t="str">
        <f t="shared" si="407"/>
        <v xml:space="preserve">1/0 </v>
      </c>
    </row>
    <row r="7592" spans="36:39" ht="14.4">
      <c r="AJ7592" s="26" t="e">
        <f>VLOOKUP(AQ7592,'user list'!A:B,2,0)</f>
        <v>#N/A</v>
      </c>
      <c r="AK7592" s="26">
        <f t="shared" si="405"/>
        <v>1</v>
      </c>
      <c r="AL7592" s="26">
        <f t="shared" si="406"/>
        <v>0</v>
      </c>
      <c r="AM7592" s="94" t="str">
        <f t="shared" si="407"/>
        <v xml:space="preserve">1/0 </v>
      </c>
    </row>
    <row r="7593" spans="36:39" ht="14.4">
      <c r="AJ7593" s="26" t="e">
        <f>VLOOKUP(AQ7593,'user list'!A:B,2,0)</f>
        <v>#N/A</v>
      </c>
      <c r="AK7593" s="26">
        <f t="shared" si="405"/>
        <v>1</v>
      </c>
      <c r="AL7593" s="26">
        <f t="shared" si="406"/>
        <v>0</v>
      </c>
      <c r="AM7593" s="94" t="str">
        <f t="shared" si="407"/>
        <v xml:space="preserve">1/0 </v>
      </c>
    </row>
    <row r="7594" spans="36:39" ht="14.4">
      <c r="AJ7594" s="26" t="e">
        <f>VLOOKUP(AQ7594,'user list'!A:B,2,0)</f>
        <v>#N/A</v>
      </c>
      <c r="AK7594" s="26">
        <f t="shared" si="405"/>
        <v>1</v>
      </c>
      <c r="AL7594" s="26">
        <f t="shared" si="406"/>
        <v>0</v>
      </c>
      <c r="AM7594" s="94" t="str">
        <f t="shared" si="407"/>
        <v xml:space="preserve">1/0 </v>
      </c>
    </row>
    <row r="7595" spans="36:39" ht="14.4">
      <c r="AJ7595" s="26" t="e">
        <f>VLOOKUP(AQ7595,'user list'!A:B,2,0)</f>
        <v>#N/A</v>
      </c>
      <c r="AK7595" s="26">
        <f t="shared" si="405"/>
        <v>1</v>
      </c>
      <c r="AL7595" s="26">
        <f t="shared" si="406"/>
        <v>0</v>
      </c>
      <c r="AM7595" s="94" t="str">
        <f t="shared" si="407"/>
        <v xml:space="preserve">1/0 </v>
      </c>
    </row>
    <row r="7596" spans="36:39" ht="14.4">
      <c r="AJ7596" s="26" t="e">
        <f>VLOOKUP(AQ7596,'user list'!A:B,2,0)</f>
        <v>#N/A</v>
      </c>
      <c r="AK7596" s="26">
        <f t="shared" si="405"/>
        <v>1</v>
      </c>
      <c r="AL7596" s="26">
        <f t="shared" si="406"/>
        <v>0</v>
      </c>
      <c r="AM7596" s="94" t="str">
        <f t="shared" si="407"/>
        <v xml:space="preserve">1/0 </v>
      </c>
    </row>
    <row r="7597" spans="36:39" ht="14.4">
      <c r="AJ7597" s="26" t="e">
        <f>VLOOKUP(AQ7597,'user list'!A:B,2,0)</f>
        <v>#N/A</v>
      </c>
      <c r="AK7597" s="26">
        <f t="shared" si="405"/>
        <v>1</v>
      </c>
      <c r="AL7597" s="26">
        <f t="shared" si="406"/>
        <v>0</v>
      </c>
      <c r="AM7597" s="94" t="str">
        <f t="shared" si="407"/>
        <v xml:space="preserve">1/0 </v>
      </c>
    </row>
    <row r="7598" spans="36:39" ht="14.4">
      <c r="AJ7598" s="26" t="e">
        <f>VLOOKUP(AQ7598,'user list'!A:B,2,0)</f>
        <v>#N/A</v>
      </c>
      <c r="AK7598" s="26">
        <f t="shared" si="405"/>
        <v>1</v>
      </c>
      <c r="AL7598" s="26">
        <f t="shared" si="406"/>
        <v>0</v>
      </c>
      <c r="AM7598" s="94" t="str">
        <f t="shared" si="407"/>
        <v xml:space="preserve">1/0 </v>
      </c>
    </row>
    <row r="7599" spans="36:39" ht="14.4">
      <c r="AJ7599" s="26" t="e">
        <f>VLOOKUP(AQ7599,'user list'!A:B,2,0)</f>
        <v>#N/A</v>
      </c>
      <c r="AK7599" s="26">
        <f t="shared" si="405"/>
        <v>1</v>
      </c>
      <c r="AL7599" s="26">
        <f t="shared" si="406"/>
        <v>0</v>
      </c>
      <c r="AM7599" s="94" t="str">
        <f t="shared" si="407"/>
        <v xml:space="preserve">1/0 </v>
      </c>
    </row>
    <row r="7600" spans="36:39" ht="14.4">
      <c r="AJ7600" s="26" t="e">
        <f>VLOOKUP(AQ7600,'user list'!A:B,2,0)</f>
        <v>#N/A</v>
      </c>
      <c r="AK7600" s="26">
        <f t="shared" si="405"/>
        <v>1</v>
      </c>
      <c r="AL7600" s="26">
        <f t="shared" si="406"/>
        <v>0</v>
      </c>
      <c r="AM7600" s="94" t="str">
        <f t="shared" si="407"/>
        <v xml:space="preserve">1/0 </v>
      </c>
    </row>
    <row r="7601" spans="36:39" ht="14.4">
      <c r="AJ7601" s="26" t="e">
        <f>VLOOKUP(AQ7601,'user list'!A:B,2,0)</f>
        <v>#N/A</v>
      </c>
      <c r="AK7601" s="26">
        <f t="shared" si="405"/>
        <v>1</v>
      </c>
      <c r="AL7601" s="26">
        <f t="shared" si="406"/>
        <v>0</v>
      </c>
      <c r="AM7601" s="94" t="str">
        <f t="shared" si="407"/>
        <v xml:space="preserve">1/0 </v>
      </c>
    </row>
    <row r="7602" spans="36:39" ht="14.4">
      <c r="AJ7602" s="26" t="e">
        <f>VLOOKUP(AQ7602,'user list'!A:B,2,0)</f>
        <v>#N/A</v>
      </c>
      <c r="AK7602" s="26">
        <f t="shared" si="405"/>
        <v>1</v>
      </c>
      <c r="AL7602" s="26">
        <f t="shared" si="406"/>
        <v>0</v>
      </c>
      <c r="AM7602" s="94" t="str">
        <f t="shared" si="407"/>
        <v xml:space="preserve">1/0 </v>
      </c>
    </row>
    <row r="7603" spans="36:39" ht="14.4">
      <c r="AJ7603" s="26" t="e">
        <f>VLOOKUP(AQ7603,'user list'!A:B,2,0)</f>
        <v>#N/A</v>
      </c>
      <c r="AK7603" s="26">
        <f t="shared" si="405"/>
        <v>1</v>
      </c>
      <c r="AL7603" s="26">
        <f t="shared" si="406"/>
        <v>0</v>
      </c>
      <c r="AM7603" s="94" t="str">
        <f t="shared" si="407"/>
        <v xml:space="preserve">1/0 </v>
      </c>
    </row>
    <row r="7604" spans="36:39" ht="14.4">
      <c r="AJ7604" s="26" t="e">
        <f>VLOOKUP(AQ7604,'user list'!A:B,2,0)</f>
        <v>#N/A</v>
      </c>
      <c r="AK7604" s="26">
        <f t="shared" si="405"/>
        <v>1</v>
      </c>
      <c r="AL7604" s="26">
        <f t="shared" si="406"/>
        <v>0</v>
      </c>
      <c r="AM7604" s="94" t="str">
        <f t="shared" si="407"/>
        <v xml:space="preserve">1/0 </v>
      </c>
    </row>
    <row r="7605" spans="36:39" ht="14.4">
      <c r="AJ7605" s="26" t="e">
        <f>VLOOKUP(AQ7605,'user list'!A:B,2,0)</f>
        <v>#N/A</v>
      </c>
      <c r="AK7605" s="26">
        <f t="shared" si="405"/>
        <v>1</v>
      </c>
      <c r="AL7605" s="26">
        <f t="shared" si="406"/>
        <v>0</v>
      </c>
      <c r="AM7605" s="94" t="str">
        <f t="shared" si="407"/>
        <v xml:space="preserve">1/0 </v>
      </c>
    </row>
    <row r="7606" spans="36:39" ht="14.4">
      <c r="AJ7606" s="26" t="e">
        <f>VLOOKUP(AQ7606,'user list'!A:B,2,0)</f>
        <v>#N/A</v>
      </c>
      <c r="AK7606" s="26">
        <f t="shared" si="405"/>
        <v>1</v>
      </c>
      <c r="AL7606" s="26">
        <f t="shared" si="406"/>
        <v>0</v>
      </c>
      <c r="AM7606" s="94" t="str">
        <f t="shared" si="407"/>
        <v xml:space="preserve">1/0 </v>
      </c>
    </row>
    <row r="7607" spans="36:39" ht="14.4">
      <c r="AJ7607" s="26" t="e">
        <f>VLOOKUP(AQ7607,'user list'!A:B,2,0)</f>
        <v>#N/A</v>
      </c>
      <c r="AK7607" s="26">
        <f t="shared" si="405"/>
        <v>1</v>
      </c>
      <c r="AL7607" s="26">
        <f t="shared" si="406"/>
        <v>0</v>
      </c>
      <c r="AM7607" s="94" t="str">
        <f t="shared" si="407"/>
        <v xml:space="preserve">1/0 </v>
      </c>
    </row>
    <row r="7608" spans="36:39" ht="14.4">
      <c r="AJ7608" s="26" t="e">
        <f>VLOOKUP(AQ7608,'user list'!A:B,2,0)</f>
        <v>#N/A</v>
      </c>
      <c r="AK7608" s="26">
        <f t="shared" si="405"/>
        <v>1</v>
      </c>
      <c r="AL7608" s="26">
        <f t="shared" si="406"/>
        <v>0</v>
      </c>
      <c r="AM7608" s="94" t="str">
        <f t="shared" si="407"/>
        <v xml:space="preserve">1/0 </v>
      </c>
    </row>
    <row r="7609" spans="36:39" ht="14.4">
      <c r="AJ7609" s="26" t="e">
        <f>VLOOKUP(AQ7609,'user list'!A:B,2,0)</f>
        <v>#N/A</v>
      </c>
      <c r="AK7609" s="26">
        <f t="shared" si="405"/>
        <v>1</v>
      </c>
      <c r="AL7609" s="26">
        <f t="shared" si="406"/>
        <v>0</v>
      </c>
      <c r="AM7609" s="94" t="str">
        <f t="shared" si="407"/>
        <v xml:space="preserve">1/0 </v>
      </c>
    </row>
    <row r="7610" spans="36:39" ht="14.4">
      <c r="AJ7610" s="26" t="e">
        <f>VLOOKUP(AQ7610,'user list'!A:B,2,0)</f>
        <v>#N/A</v>
      </c>
      <c r="AK7610" s="26">
        <f t="shared" si="405"/>
        <v>1</v>
      </c>
      <c r="AL7610" s="26">
        <f t="shared" si="406"/>
        <v>0</v>
      </c>
      <c r="AM7610" s="94" t="str">
        <f t="shared" si="407"/>
        <v xml:space="preserve">1/0 </v>
      </c>
    </row>
    <row r="7611" spans="36:39" ht="14.4">
      <c r="AJ7611" s="26" t="e">
        <f>VLOOKUP(AQ7611,'user list'!A:B,2,0)</f>
        <v>#N/A</v>
      </c>
      <c r="AK7611" s="26">
        <f t="shared" si="405"/>
        <v>1</v>
      </c>
      <c r="AL7611" s="26">
        <f t="shared" si="406"/>
        <v>0</v>
      </c>
      <c r="AM7611" s="94" t="str">
        <f t="shared" si="407"/>
        <v xml:space="preserve">1/0 </v>
      </c>
    </row>
    <row r="7612" spans="36:39" ht="14.4">
      <c r="AJ7612" s="26" t="e">
        <f>VLOOKUP(AQ7612,'user list'!A:B,2,0)</f>
        <v>#N/A</v>
      </c>
      <c r="AK7612" s="26">
        <f t="shared" si="405"/>
        <v>1</v>
      </c>
      <c r="AL7612" s="26">
        <f t="shared" si="406"/>
        <v>0</v>
      </c>
      <c r="AM7612" s="94" t="str">
        <f t="shared" si="407"/>
        <v xml:space="preserve">1/0 </v>
      </c>
    </row>
    <row r="7613" spans="36:39" ht="14.4">
      <c r="AJ7613" s="26" t="e">
        <f>VLOOKUP(AQ7613,'user list'!A:B,2,0)</f>
        <v>#N/A</v>
      </c>
      <c r="AK7613" s="26">
        <f t="shared" si="405"/>
        <v>1</v>
      </c>
      <c r="AL7613" s="26">
        <f t="shared" si="406"/>
        <v>0</v>
      </c>
      <c r="AM7613" s="94" t="str">
        <f t="shared" si="407"/>
        <v xml:space="preserve">1/0 </v>
      </c>
    </row>
    <row r="7614" spans="36:39" ht="14.4">
      <c r="AJ7614" s="26" t="e">
        <f>VLOOKUP(AQ7614,'user list'!A:B,2,0)</f>
        <v>#N/A</v>
      </c>
      <c r="AK7614" s="26">
        <f t="shared" si="405"/>
        <v>1</v>
      </c>
      <c r="AL7614" s="26">
        <f t="shared" si="406"/>
        <v>0</v>
      </c>
      <c r="AM7614" s="94" t="str">
        <f t="shared" si="407"/>
        <v xml:space="preserve">1/0 </v>
      </c>
    </row>
    <row r="7615" spans="36:39" ht="14.4">
      <c r="AJ7615" s="26" t="e">
        <f>VLOOKUP(AQ7615,'user list'!A:B,2,0)</f>
        <v>#N/A</v>
      </c>
      <c r="AK7615" s="26">
        <f t="shared" si="405"/>
        <v>1</v>
      </c>
      <c r="AL7615" s="26">
        <f t="shared" si="406"/>
        <v>0</v>
      </c>
      <c r="AM7615" s="94" t="str">
        <f t="shared" si="407"/>
        <v xml:space="preserve">1/0 </v>
      </c>
    </row>
    <row r="7616" spans="36:39" ht="14.4">
      <c r="AJ7616" s="26" t="e">
        <f>VLOOKUP(AQ7616,'user list'!A:B,2,0)</f>
        <v>#N/A</v>
      </c>
      <c r="AK7616" s="26">
        <f t="shared" si="405"/>
        <v>1</v>
      </c>
      <c r="AL7616" s="26">
        <f t="shared" si="406"/>
        <v>0</v>
      </c>
      <c r="AM7616" s="94" t="str">
        <f t="shared" si="407"/>
        <v xml:space="preserve">1/0 </v>
      </c>
    </row>
    <row r="7617" spans="36:39" ht="14.4">
      <c r="AJ7617" s="26" t="e">
        <f>VLOOKUP(AQ7617,'user list'!A:B,2,0)</f>
        <v>#N/A</v>
      </c>
      <c r="AK7617" s="26">
        <f t="shared" si="405"/>
        <v>1</v>
      </c>
      <c r="AL7617" s="26">
        <f t="shared" si="406"/>
        <v>0</v>
      </c>
      <c r="AM7617" s="94" t="str">
        <f t="shared" si="407"/>
        <v xml:space="preserve">1/0 </v>
      </c>
    </row>
    <row r="7618" spans="36:39" ht="14.4">
      <c r="AJ7618" s="26" t="e">
        <f>VLOOKUP(AQ7618,'user list'!A:B,2,0)</f>
        <v>#N/A</v>
      </c>
      <c r="AK7618" s="26">
        <f t="shared" si="405"/>
        <v>1</v>
      </c>
      <c r="AL7618" s="26">
        <f t="shared" si="406"/>
        <v>0</v>
      </c>
      <c r="AM7618" s="94" t="str">
        <f t="shared" si="407"/>
        <v xml:space="preserve">1/0 </v>
      </c>
    </row>
    <row r="7619" spans="36:39" ht="14.4">
      <c r="AJ7619" s="26" t="e">
        <f>VLOOKUP(AQ7619,'user list'!A:B,2,0)</f>
        <v>#N/A</v>
      </c>
      <c r="AK7619" s="26">
        <f t="shared" si="405"/>
        <v>1</v>
      </c>
      <c r="AL7619" s="26">
        <f t="shared" si="406"/>
        <v>0</v>
      </c>
      <c r="AM7619" s="94" t="str">
        <f t="shared" si="407"/>
        <v xml:space="preserve">1/0 </v>
      </c>
    </row>
    <row r="7620" spans="36:39" ht="14.4">
      <c r="AJ7620" s="26" t="e">
        <f>VLOOKUP(AQ7620,'user list'!A:B,2,0)</f>
        <v>#N/A</v>
      </c>
      <c r="AK7620" s="26">
        <f t="shared" si="405"/>
        <v>1</v>
      </c>
      <c r="AL7620" s="26">
        <f t="shared" si="406"/>
        <v>0</v>
      </c>
      <c r="AM7620" s="94" t="str">
        <f t="shared" si="407"/>
        <v xml:space="preserve">1/0 </v>
      </c>
    </row>
    <row r="7621" spans="36:39" ht="14.4">
      <c r="AJ7621" s="26" t="e">
        <f>VLOOKUP(AQ7621,'user list'!A:B,2,0)</f>
        <v>#N/A</v>
      </c>
      <c r="AK7621" s="26">
        <f t="shared" si="405"/>
        <v>1</v>
      </c>
      <c r="AL7621" s="26">
        <f t="shared" si="406"/>
        <v>0</v>
      </c>
      <c r="AM7621" s="94" t="str">
        <f t="shared" si="407"/>
        <v xml:space="preserve">1/0 </v>
      </c>
    </row>
    <row r="7622" spans="36:39" ht="14.4">
      <c r="AJ7622" s="26" t="e">
        <f>VLOOKUP(AQ7622,'user list'!A:B,2,0)</f>
        <v>#N/A</v>
      </c>
      <c r="AK7622" s="26">
        <f t="shared" si="405"/>
        <v>1</v>
      </c>
      <c r="AL7622" s="26">
        <f t="shared" si="406"/>
        <v>0</v>
      </c>
      <c r="AM7622" s="94" t="str">
        <f t="shared" si="407"/>
        <v xml:space="preserve">1/0 </v>
      </c>
    </row>
    <row r="7623" spans="36:39" ht="14.4">
      <c r="AJ7623" s="26" t="e">
        <f>VLOOKUP(AQ7623,'user list'!A:B,2,0)</f>
        <v>#N/A</v>
      </c>
      <c r="AK7623" s="26">
        <f t="shared" si="405"/>
        <v>1</v>
      </c>
      <c r="AL7623" s="26">
        <f t="shared" si="406"/>
        <v>0</v>
      </c>
      <c r="AM7623" s="94" t="str">
        <f t="shared" si="407"/>
        <v xml:space="preserve">1/0 </v>
      </c>
    </row>
    <row r="7624" spans="36:39" ht="14.4">
      <c r="AJ7624" s="26" t="e">
        <f>VLOOKUP(AQ7624,'user list'!A:B,2,0)</f>
        <v>#N/A</v>
      </c>
      <c r="AK7624" s="26">
        <f t="shared" si="405"/>
        <v>1</v>
      </c>
      <c r="AL7624" s="26">
        <f t="shared" si="406"/>
        <v>0</v>
      </c>
      <c r="AM7624" s="94" t="str">
        <f t="shared" si="407"/>
        <v xml:space="preserve">1/0 </v>
      </c>
    </row>
    <row r="7625" spans="36:39" ht="14.4">
      <c r="AJ7625" s="26" t="e">
        <f>VLOOKUP(AQ7625,'user list'!A:B,2,0)</f>
        <v>#N/A</v>
      </c>
      <c r="AK7625" s="26">
        <f t="shared" si="405"/>
        <v>1</v>
      </c>
      <c r="AL7625" s="26">
        <f t="shared" si="406"/>
        <v>0</v>
      </c>
      <c r="AM7625" s="94" t="str">
        <f t="shared" si="407"/>
        <v xml:space="preserve">1/0 </v>
      </c>
    </row>
    <row r="7626" spans="36:39" ht="14.4">
      <c r="AJ7626" s="26" t="e">
        <f>VLOOKUP(AQ7626,'user list'!A:B,2,0)</f>
        <v>#N/A</v>
      </c>
      <c r="AK7626" s="26">
        <f t="shared" si="405"/>
        <v>1</v>
      </c>
      <c r="AL7626" s="26">
        <f t="shared" si="406"/>
        <v>0</v>
      </c>
      <c r="AM7626" s="94" t="str">
        <f t="shared" si="407"/>
        <v xml:space="preserve">1/0 </v>
      </c>
    </row>
    <row r="7627" spans="36:39" ht="14.4">
      <c r="AJ7627" s="26" t="e">
        <f>VLOOKUP(AQ7627,'user list'!A:B,2,0)</f>
        <v>#N/A</v>
      </c>
      <c r="AK7627" s="26">
        <f t="shared" si="405"/>
        <v>1</v>
      </c>
      <c r="AL7627" s="26">
        <f t="shared" si="406"/>
        <v>0</v>
      </c>
      <c r="AM7627" s="94" t="str">
        <f t="shared" si="407"/>
        <v xml:space="preserve">1/0 </v>
      </c>
    </row>
    <row r="7628" spans="36:39" ht="14.4">
      <c r="AJ7628" s="26" t="e">
        <f>VLOOKUP(AQ7628,'user list'!A:B,2,0)</f>
        <v>#N/A</v>
      </c>
      <c r="AK7628" s="26">
        <f t="shared" si="405"/>
        <v>1</v>
      </c>
      <c r="AL7628" s="26">
        <f t="shared" si="406"/>
        <v>0</v>
      </c>
      <c r="AM7628" s="94" t="str">
        <f t="shared" si="407"/>
        <v xml:space="preserve">1/0 </v>
      </c>
    </row>
    <row r="7629" spans="36:39" ht="14.4">
      <c r="AJ7629" s="26" t="e">
        <f>VLOOKUP(AQ7629,'user list'!A:B,2,0)</f>
        <v>#N/A</v>
      </c>
      <c r="AK7629" s="26">
        <f t="shared" si="405"/>
        <v>1</v>
      </c>
      <c r="AL7629" s="26">
        <f t="shared" si="406"/>
        <v>0</v>
      </c>
      <c r="AM7629" s="94" t="str">
        <f t="shared" si="407"/>
        <v xml:space="preserve">1/0 </v>
      </c>
    </row>
    <row r="7630" spans="36:39" ht="14.4">
      <c r="AJ7630" s="26" t="e">
        <f>VLOOKUP(AQ7630,'user list'!A:B,2,0)</f>
        <v>#N/A</v>
      </c>
      <c r="AK7630" s="26">
        <f t="shared" si="405"/>
        <v>1</v>
      </c>
      <c r="AL7630" s="26">
        <f t="shared" si="406"/>
        <v>0</v>
      </c>
      <c r="AM7630" s="94" t="str">
        <f t="shared" si="407"/>
        <v xml:space="preserve">1/0 </v>
      </c>
    </row>
    <row r="7631" spans="36:39" ht="14.4">
      <c r="AJ7631" s="26" t="e">
        <f>VLOOKUP(AQ7631,'user list'!A:B,2,0)</f>
        <v>#N/A</v>
      </c>
      <c r="AK7631" s="26">
        <f t="shared" si="405"/>
        <v>1</v>
      </c>
      <c r="AL7631" s="26">
        <f t="shared" si="406"/>
        <v>0</v>
      </c>
      <c r="AM7631" s="94" t="str">
        <f t="shared" si="407"/>
        <v xml:space="preserve">1/0 </v>
      </c>
    </row>
    <row r="7632" spans="36:39" ht="14.4">
      <c r="AJ7632" s="26" t="e">
        <f>VLOOKUP(AQ7632,'user list'!A:B,2,0)</f>
        <v>#N/A</v>
      </c>
      <c r="AK7632" s="26">
        <f t="shared" si="405"/>
        <v>1</v>
      </c>
      <c r="AL7632" s="26">
        <f t="shared" si="406"/>
        <v>0</v>
      </c>
      <c r="AM7632" s="94" t="str">
        <f t="shared" si="407"/>
        <v xml:space="preserve">1/0 </v>
      </c>
    </row>
    <row r="7633" spans="36:39" ht="14.4">
      <c r="AJ7633" s="26" t="e">
        <f>VLOOKUP(AQ7633,'user list'!A:B,2,0)</f>
        <v>#N/A</v>
      </c>
      <c r="AK7633" s="26">
        <f t="shared" si="405"/>
        <v>1</v>
      </c>
      <c r="AL7633" s="26">
        <f t="shared" si="406"/>
        <v>0</v>
      </c>
      <c r="AM7633" s="94" t="str">
        <f t="shared" si="407"/>
        <v xml:space="preserve">1/0 </v>
      </c>
    </row>
    <row r="7634" spans="36:39" ht="14.4">
      <c r="AJ7634" s="26" t="e">
        <f>VLOOKUP(AQ7634,'user list'!A:B,2,0)</f>
        <v>#N/A</v>
      </c>
      <c r="AK7634" s="26">
        <f t="shared" si="405"/>
        <v>1</v>
      </c>
      <c r="AL7634" s="26">
        <f t="shared" si="406"/>
        <v>0</v>
      </c>
      <c r="AM7634" s="94" t="str">
        <f t="shared" si="407"/>
        <v xml:space="preserve">1/0 </v>
      </c>
    </row>
    <row r="7635" spans="36:39" ht="14.4">
      <c r="AJ7635" s="26" t="e">
        <f>VLOOKUP(AQ7635,'user list'!A:B,2,0)</f>
        <v>#N/A</v>
      </c>
      <c r="AK7635" s="26">
        <f t="shared" si="405"/>
        <v>1</v>
      </c>
      <c r="AL7635" s="26">
        <f t="shared" si="406"/>
        <v>0</v>
      </c>
      <c r="AM7635" s="94" t="str">
        <f t="shared" si="407"/>
        <v xml:space="preserve">1/0 </v>
      </c>
    </row>
    <row r="7636" spans="36:39" ht="14.4">
      <c r="AJ7636" s="26" t="e">
        <f>VLOOKUP(AQ7636,'user list'!A:B,2,0)</f>
        <v>#N/A</v>
      </c>
      <c r="AK7636" s="26">
        <f t="shared" si="405"/>
        <v>1</v>
      </c>
      <c r="AL7636" s="26">
        <f t="shared" si="406"/>
        <v>0</v>
      </c>
      <c r="AM7636" s="94" t="str">
        <f t="shared" si="407"/>
        <v xml:space="preserve">1/0 </v>
      </c>
    </row>
    <row r="7637" spans="36:39" ht="14.4">
      <c r="AJ7637" s="26" t="e">
        <f>VLOOKUP(AQ7637,'user list'!A:B,2,0)</f>
        <v>#N/A</v>
      </c>
      <c r="AK7637" s="26">
        <f t="shared" si="405"/>
        <v>1</v>
      </c>
      <c r="AL7637" s="26">
        <f t="shared" si="406"/>
        <v>0</v>
      </c>
      <c r="AM7637" s="94" t="str">
        <f t="shared" si="407"/>
        <v xml:space="preserve">1/0 </v>
      </c>
    </row>
    <row r="7638" spans="36:39" ht="14.4">
      <c r="AJ7638" s="26" t="e">
        <f>VLOOKUP(AQ7638,'user list'!A:B,2,0)</f>
        <v>#N/A</v>
      </c>
      <c r="AK7638" s="26">
        <f t="shared" si="405"/>
        <v>1</v>
      </c>
      <c r="AL7638" s="26">
        <f t="shared" si="406"/>
        <v>0</v>
      </c>
      <c r="AM7638" s="94" t="str">
        <f t="shared" si="407"/>
        <v xml:space="preserve">1/0 </v>
      </c>
    </row>
    <row r="7639" spans="36:39" ht="14.4">
      <c r="AJ7639" s="26" t="e">
        <f>VLOOKUP(AQ7639,'user list'!A:B,2,0)</f>
        <v>#N/A</v>
      </c>
      <c r="AK7639" s="26">
        <f t="shared" si="405"/>
        <v>1</v>
      </c>
      <c r="AL7639" s="26">
        <f t="shared" si="406"/>
        <v>0</v>
      </c>
      <c r="AM7639" s="94" t="str">
        <f t="shared" si="407"/>
        <v xml:space="preserve">1/0 </v>
      </c>
    </row>
    <row r="7640" spans="36:39" ht="14.4">
      <c r="AJ7640" s="26" t="e">
        <f>VLOOKUP(AQ7640,'user list'!A:B,2,0)</f>
        <v>#N/A</v>
      </c>
      <c r="AK7640" s="26">
        <f t="shared" si="405"/>
        <v>1</v>
      </c>
      <c r="AL7640" s="26">
        <f t="shared" si="406"/>
        <v>0</v>
      </c>
      <c r="AM7640" s="94" t="str">
        <f t="shared" si="407"/>
        <v xml:space="preserve">1/0 </v>
      </c>
    </row>
    <row r="7641" spans="36:39" ht="14.4">
      <c r="AJ7641" s="26" t="e">
        <f>VLOOKUP(AQ7641,'user list'!A:B,2,0)</f>
        <v>#N/A</v>
      </c>
      <c r="AK7641" s="26">
        <f t="shared" si="405"/>
        <v>1</v>
      </c>
      <c r="AL7641" s="26">
        <f t="shared" si="406"/>
        <v>0</v>
      </c>
      <c r="AM7641" s="94" t="str">
        <f t="shared" si="407"/>
        <v xml:space="preserve">1/0 </v>
      </c>
    </row>
    <row r="7642" spans="36:39" ht="14.4">
      <c r="AJ7642" s="26" t="e">
        <f>VLOOKUP(AQ7642,'user list'!A:B,2,0)</f>
        <v>#N/A</v>
      </c>
      <c r="AK7642" s="26">
        <f t="shared" si="405"/>
        <v>1</v>
      </c>
      <c r="AL7642" s="26">
        <f t="shared" si="406"/>
        <v>0</v>
      </c>
      <c r="AM7642" s="94" t="str">
        <f t="shared" si="407"/>
        <v xml:space="preserve">1/0 </v>
      </c>
    </row>
    <row r="7643" spans="36:39" ht="14.4">
      <c r="AJ7643" s="26" t="e">
        <f>VLOOKUP(AQ7643,'user list'!A:B,2,0)</f>
        <v>#N/A</v>
      </c>
      <c r="AK7643" s="26">
        <f t="shared" si="405"/>
        <v>1</v>
      </c>
      <c r="AL7643" s="26">
        <f t="shared" si="406"/>
        <v>0</v>
      </c>
      <c r="AM7643" s="94" t="str">
        <f t="shared" si="407"/>
        <v xml:space="preserve">1/0 </v>
      </c>
    </row>
    <row r="7644" spans="36:39" ht="14.4">
      <c r="AJ7644" s="26" t="e">
        <f>VLOOKUP(AQ7644,'user list'!A:B,2,0)</f>
        <v>#N/A</v>
      </c>
      <c r="AK7644" s="26">
        <f t="shared" si="405"/>
        <v>1</v>
      </c>
      <c r="AL7644" s="26">
        <f t="shared" si="406"/>
        <v>0</v>
      </c>
      <c r="AM7644" s="94" t="str">
        <f t="shared" si="407"/>
        <v xml:space="preserve">1/0 </v>
      </c>
    </row>
    <row r="7645" spans="36:39" ht="14.4">
      <c r="AJ7645" s="26" t="e">
        <f>VLOOKUP(AQ7645,'user list'!A:B,2,0)</f>
        <v>#N/A</v>
      </c>
      <c r="AK7645" s="26">
        <f t="shared" si="405"/>
        <v>1</v>
      </c>
      <c r="AL7645" s="26">
        <f t="shared" si="406"/>
        <v>0</v>
      </c>
      <c r="AM7645" s="94" t="str">
        <f t="shared" si="407"/>
        <v xml:space="preserve">1/0 </v>
      </c>
    </row>
    <row r="7646" spans="36:39" ht="14.4">
      <c r="AJ7646" s="26" t="e">
        <f>VLOOKUP(AQ7646,'user list'!A:B,2,0)</f>
        <v>#N/A</v>
      </c>
      <c r="AK7646" s="26">
        <f t="shared" si="405"/>
        <v>1</v>
      </c>
      <c r="AL7646" s="26">
        <f t="shared" si="406"/>
        <v>0</v>
      </c>
      <c r="AM7646" s="94" t="str">
        <f t="shared" si="407"/>
        <v xml:space="preserve">1/0 </v>
      </c>
    </row>
    <row r="7647" spans="36:39" ht="14.4">
      <c r="AJ7647" s="26" t="e">
        <f>VLOOKUP(AQ7647,'user list'!A:B,2,0)</f>
        <v>#N/A</v>
      </c>
      <c r="AK7647" s="26">
        <f t="shared" si="405"/>
        <v>1</v>
      </c>
      <c r="AL7647" s="26">
        <f t="shared" si="406"/>
        <v>0</v>
      </c>
      <c r="AM7647" s="94" t="str">
        <f t="shared" si="407"/>
        <v xml:space="preserve">1/0 </v>
      </c>
    </row>
    <row r="7648" spans="36:39" ht="14.4">
      <c r="AJ7648" s="26" t="e">
        <f>VLOOKUP(AQ7648,'user list'!A:B,2,0)</f>
        <v>#N/A</v>
      </c>
      <c r="AK7648" s="26">
        <f t="shared" si="405"/>
        <v>1</v>
      </c>
      <c r="AL7648" s="26">
        <f t="shared" si="406"/>
        <v>0</v>
      </c>
      <c r="AM7648" s="94" t="str">
        <f t="shared" si="407"/>
        <v xml:space="preserve">1/0 </v>
      </c>
    </row>
    <row r="7649" spans="36:39" ht="14.4">
      <c r="AJ7649" s="26" t="e">
        <f>VLOOKUP(AQ7649,'user list'!A:B,2,0)</f>
        <v>#N/A</v>
      </c>
      <c r="AK7649" s="26">
        <f t="shared" si="405"/>
        <v>1</v>
      </c>
      <c r="AL7649" s="26">
        <f t="shared" si="406"/>
        <v>0</v>
      </c>
      <c r="AM7649" s="94" t="str">
        <f t="shared" si="407"/>
        <v xml:space="preserve">1/0 </v>
      </c>
    </row>
    <row r="7650" spans="36:39" ht="14.4">
      <c r="AJ7650" s="26" t="e">
        <f>VLOOKUP(AQ7650,'user list'!A:B,2,0)</f>
        <v>#N/A</v>
      </c>
      <c r="AK7650" s="26">
        <f t="shared" si="405"/>
        <v>1</v>
      </c>
      <c r="AL7650" s="26">
        <f t="shared" si="406"/>
        <v>0</v>
      </c>
      <c r="AM7650" s="94" t="str">
        <f t="shared" si="407"/>
        <v xml:space="preserve">1/0 </v>
      </c>
    </row>
    <row r="7651" spans="36:39" ht="14.4">
      <c r="AJ7651" s="26" t="e">
        <f>VLOOKUP(AQ7651,'user list'!A:B,2,0)</f>
        <v>#N/A</v>
      </c>
      <c r="AK7651" s="26">
        <f t="shared" ref="AK7651:AK7714" si="408">MONTH(AN7651)</f>
        <v>1</v>
      </c>
      <c r="AL7651" s="26">
        <f t="shared" ref="AL7651:AL7714" si="409">DAY(AN7651)</f>
        <v>0</v>
      </c>
      <c r="AM7651" s="94" t="str">
        <f t="shared" ref="AM7651:AM7714" si="410">AK7651&amp;"/"&amp;AL7651&amp;" "&amp;AR7651</f>
        <v xml:space="preserve">1/0 </v>
      </c>
    </row>
    <row r="7652" spans="36:39" ht="14.4">
      <c r="AJ7652" s="26" t="e">
        <f>VLOOKUP(AQ7652,'user list'!A:B,2,0)</f>
        <v>#N/A</v>
      </c>
      <c r="AK7652" s="26">
        <f t="shared" si="408"/>
        <v>1</v>
      </c>
      <c r="AL7652" s="26">
        <f t="shared" si="409"/>
        <v>0</v>
      </c>
      <c r="AM7652" s="94" t="str">
        <f t="shared" si="410"/>
        <v xml:space="preserve">1/0 </v>
      </c>
    </row>
    <row r="7653" spans="36:39" ht="14.4">
      <c r="AJ7653" s="26" t="e">
        <f>VLOOKUP(AQ7653,'user list'!A:B,2,0)</f>
        <v>#N/A</v>
      </c>
      <c r="AK7653" s="26">
        <f t="shared" si="408"/>
        <v>1</v>
      </c>
      <c r="AL7653" s="26">
        <f t="shared" si="409"/>
        <v>0</v>
      </c>
      <c r="AM7653" s="94" t="str">
        <f t="shared" si="410"/>
        <v xml:space="preserve">1/0 </v>
      </c>
    </row>
    <row r="7654" spans="36:39" ht="14.4">
      <c r="AJ7654" s="26" t="e">
        <f>VLOOKUP(AQ7654,'user list'!A:B,2,0)</f>
        <v>#N/A</v>
      </c>
      <c r="AK7654" s="26">
        <f t="shared" si="408"/>
        <v>1</v>
      </c>
      <c r="AL7654" s="26">
        <f t="shared" si="409"/>
        <v>0</v>
      </c>
      <c r="AM7654" s="94" t="str">
        <f t="shared" si="410"/>
        <v xml:space="preserve">1/0 </v>
      </c>
    </row>
    <row r="7655" spans="36:39" ht="14.4">
      <c r="AJ7655" s="26" t="e">
        <f>VLOOKUP(AQ7655,'user list'!A:B,2,0)</f>
        <v>#N/A</v>
      </c>
      <c r="AK7655" s="26">
        <f t="shared" si="408"/>
        <v>1</v>
      </c>
      <c r="AL7655" s="26">
        <f t="shared" si="409"/>
        <v>0</v>
      </c>
      <c r="AM7655" s="94" t="str">
        <f t="shared" si="410"/>
        <v xml:space="preserve">1/0 </v>
      </c>
    </row>
    <row r="7656" spans="36:39" ht="14.4">
      <c r="AJ7656" s="26" t="e">
        <f>VLOOKUP(AQ7656,'user list'!A:B,2,0)</f>
        <v>#N/A</v>
      </c>
      <c r="AK7656" s="26">
        <f t="shared" si="408"/>
        <v>1</v>
      </c>
      <c r="AL7656" s="26">
        <f t="shared" si="409"/>
        <v>0</v>
      </c>
      <c r="AM7656" s="94" t="str">
        <f t="shared" si="410"/>
        <v xml:space="preserve">1/0 </v>
      </c>
    </row>
    <row r="7657" spans="36:39" ht="14.4">
      <c r="AJ7657" s="26" t="e">
        <f>VLOOKUP(AQ7657,'user list'!A:B,2,0)</f>
        <v>#N/A</v>
      </c>
      <c r="AK7657" s="26">
        <f t="shared" si="408"/>
        <v>1</v>
      </c>
      <c r="AL7657" s="26">
        <f t="shared" si="409"/>
        <v>0</v>
      </c>
      <c r="AM7657" s="94" t="str">
        <f t="shared" si="410"/>
        <v xml:space="preserve">1/0 </v>
      </c>
    </row>
    <row r="7658" spans="36:39" ht="14.4">
      <c r="AJ7658" s="26" t="e">
        <f>VLOOKUP(AQ7658,'user list'!A:B,2,0)</f>
        <v>#N/A</v>
      </c>
      <c r="AK7658" s="26">
        <f t="shared" si="408"/>
        <v>1</v>
      </c>
      <c r="AL7658" s="26">
        <f t="shared" si="409"/>
        <v>0</v>
      </c>
      <c r="AM7658" s="94" t="str">
        <f t="shared" si="410"/>
        <v xml:space="preserve">1/0 </v>
      </c>
    </row>
    <row r="7659" spans="36:39" ht="14.4">
      <c r="AJ7659" s="26" t="e">
        <f>VLOOKUP(AQ7659,'user list'!A:B,2,0)</f>
        <v>#N/A</v>
      </c>
      <c r="AK7659" s="26">
        <f t="shared" si="408"/>
        <v>1</v>
      </c>
      <c r="AL7659" s="26">
        <f t="shared" si="409"/>
        <v>0</v>
      </c>
      <c r="AM7659" s="94" t="str">
        <f t="shared" si="410"/>
        <v xml:space="preserve">1/0 </v>
      </c>
    </row>
    <row r="7660" spans="36:39" ht="14.4">
      <c r="AJ7660" s="26" t="e">
        <f>VLOOKUP(AQ7660,'user list'!A:B,2,0)</f>
        <v>#N/A</v>
      </c>
      <c r="AK7660" s="26">
        <f t="shared" si="408"/>
        <v>1</v>
      </c>
      <c r="AL7660" s="26">
        <f t="shared" si="409"/>
        <v>0</v>
      </c>
      <c r="AM7660" s="94" t="str">
        <f t="shared" si="410"/>
        <v xml:space="preserve">1/0 </v>
      </c>
    </row>
    <row r="7661" spans="36:39" ht="14.4">
      <c r="AJ7661" s="26" t="e">
        <f>VLOOKUP(AQ7661,'user list'!A:B,2,0)</f>
        <v>#N/A</v>
      </c>
      <c r="AK7661" s="26">
        <f t="shared" si="408"/>
        <v>1</v>
      </c>
      <c r="AL7661" s="26">
        <f t="shared" si="409"/>
        <v>0</v>
      </c>
      <c r="AM7661" s="94" t="str">
        <f t="shared" si="410"/>
        <v xml:space="preserve">1/0 </v>
      </c>
    </row>
    <row r="7662" spans="36:39" ht="14.4">
      <c r="AJ7662" s="26" t="e">
        <f>VLOOKUP(AQ7662,'user list'!A:B,2,0)</f>
        <v>#N/A</v>
      </c>
      <c r="AK7662" s="26">
        <f t="shared" si="408"/>
        <v>1</v>
      </c>
      <c r="AL7662" s="26">
        <f t="shared" si="409"/>
        <v>0</v>
      </c>
      <c r="AM7662" s="94" t="str">
        <f t="shared" si="410"/>
        <v xml:space="preserve">1/0 </v>
      </c>
    </row>
    <row r="7663" spans="36:39" ht="14.4">
      <c r="AJ7663" s="26" t="e">
        <f>VLOOKUP(AQ7663,'user list'!A:B,2,0)</f>
        <v>#N/A</v>
      </c>
      <c r="AK7663" s="26">
        <f t="shared" si="408"/>
        <v>1</v>
      </c>
      <c r="AL7663" s="26">
        <f t="shared" si="409"/>
        <v>0</v>
      </c>
      <c r="AM7663" s="94" t="str">
        <f t="shared" si="410"/>
        <v xml:space="preserve">1/0 </v>
      </c>
    </row>
    <row r="7664" spans="36:39" ht="14.4">
      <c r="AJ7664" s="26" t="e">
        <f>VLOOKUP(AQ7664,'user list'!A:B,2,0)</f>
        <v>#N/A</v>
      </c>
      <c r="AK7664" s="26">
        <f t="shared" si="408"/>
        <v>1</v>
      </c>
      <c r="AL7664" s="26">
        <f t="shared" si="409"/>
        <v>0</v>
      </c>
      <c r="AM7664" s="94" t="str">
        <f t="shared" si="410"/>
        <v xml:space="preserve">1/0 </v>
      </c>
    </row>
    <row r="7665" spans="36:39" ht="14.4">
      <c r="AJ7665" s="26" t="e">
        <f>VLOOKUP(AQ7665,'user list'!A:B,2,0)</f>
        <v>#N/A</v>
      </c>
      <c r="AK7665" s="26">
        <f t="shared" si="408"/>
        <v>1</v>
      </c>
      <c r="AL7665" s="26">
        <f t="shared" si="409"/>
        <v>0</v>
      </c>
      <c r="AM7665" s="94" t="str">
        <f t="shared" si="410"/>
        <v xml:space="preserve">1/0 </v>
      </c>
    </row>
    <row r="7666" spans="36:39" ht="14.4">
      <c r="AJ7666" s="26" t="e">
        <f>VLOOKUP(AQ7666,'user list'!A:B,2,0)</f>
        <v>#N/A</v>
      </c>
      <c r="AK7666" s="26">
        <f t="shared" si="408"/>
        <v>1</v>
      </c>
      <c r="AL7666" s="26">
        <f t="shared" si="409"/>
        <v>0</v>
      </c>
      <c r="AM7666" s="94" t="str">
        <f t="shared" si="410"/>
        <v xml:space="preserve">1/0 </v>
      </c>
    </row>
    <row r="7667" spans="36:39" ht="14.4">
      <c r="AJ7667" s="26" t="e">
        <f>VLOOKUP(AQ7667,'user list'!A:B,2,0)</f>
        <v>#N/A</v>
      </c>
      <c r="AK7667" s="26">
        <f t="shared" si="408"/>
        <v>1</v>
      </c>
      <c r="AL7667" s="26">
        <f t="shared" si="409"/>
        <v>0</v>
      </c>
      <c r="AM7667" s="94" t="str">
        <f t="shared" si="410"/>
        <v xml:space="preserve">1/0 </v>
      </c>
    </row>
    <row r="7668" spans="36:39" ht="14.4">
      <c r="AJ7668" s="26" t="e">
        <f>VLOOKUP(AQ7668,'user list'!A:B,2,0)</f>
        <v>#N/A</v>
      </c>
      <c r="AK7668" s="26">
        <f t="shared" si="408"/>
        <v>1</v>
      </c>
      <c r="AL7668" s="26">
        <f t="shared" si="409"/>
        <v>0</v>
      </c>
      <c r="AM7668" s="94" t="str">
        <f t="shared" si="410"/>
        <v xml:space="preserve">1/0 </v>
      </c>
    </row>
    <row r="7669" spans="36:39" ht="14.4">
      <c r="AJ7669" s="26" t="e">
        <f>VLOOKUP(AQ7669,'user list'!A:B,2,0)</f>
        <v>#N/A</v>
      </c>
      <c r="AK7669" s="26">
        <f t="shared" si="408"/>
        <v>1</v>
      </c>
      <c r="AL7669" s="26">
        <f t="shared" si="409"/>
        <v>0</v>
      </c>
      <c r="AM7669" s="94" t="str">
        <f t="shared" si="410"/>
        <v xml:space="preserve">1/0 </v>
      </c>
    </row>
    <row r="7670" spans="36:39" ht="14.4">
      <c r="AJ7670" s="26" t="e">
        <f>VLOOKUP(AQ7670,'user list'!A:B,2,0)</f>
        <v>#N/A</v>
      </c>
      <c r="AK7670" s="26">
        <f t="shared" si="408"/>
        <v>1</v>
      </c>
      <c r="AL7670" s="26">
        <f t="shared" si="409"/>
        <v>0</v>
      </c>
      <c r="AM7670" s="94" t="str">
        <f t="shared" si="410"/>
        <v xml:space="preserve">1/0 </v>
      </c>
    </row>
    <row r="7671" spans="36:39" ht="14.4">
      <c r="AJ7671" s="26" t="e">
        <f>VLOOKUP(AQ7671,'user list'!A:B,2,0)</f>
        <v>#N/A</v>
      </c>
      <c r="AK7671" s="26">
        <f t="shared" si="408"/>
        <v>1</v>
      </c>
      <c r="AL7671" s="26">
        <f t="shared" si="409"/>
        <v>0</v>
      </c>
      <c r="AM7671" s="94" t="str">
        <f t="shared" si="410"/>
        <v xml:space="preserve">1/0 </v>
      </c>
    </row>
    <row r="7672" spans="36:39" ht="14.4">
      <c r="AJ7672" s="26" t="e">
        <f>VLOOKUP(AQ7672,'user list'!A:B,2,0)</f>
        <v>#N/A</v>
      </c>
      <c r="AK7672" s="26">
        <f t="shared" si="408"/>
        <v>1</v>
      </c>
      <c r="AL7672" s="26">
        <f t="shared" si="409"/>
        <v>0</v>
      </c>
      <c r="AM7672" s="94" t="str">
        <f t="shared" si="410"/>
        <v xml:space="preserve">1/0 </v>
      </c>
    </row>
    <row r="7673" spans="36:39" ht="14.4">
      <c r="AJ7673" s="26" t="e">
        <f>VLOOKUP(AQ7673,'user list'!A:B,2,0)</f>
        <v>#N/A</v>
      </c>
      <c r="AK7673" s="26">
        <f t="shared" si="408"/>
        <v>1</v>
      </c>
      <c r="AL7673" s="26">
        <f t="shared" si="409"/>
        <v>0</v>
      </c>
      <c r="AM7673" s="94" t="str">
        <f t="shared" si="410"/>
        <v xml:space="preserve">1/0 </v>
      </c>
    </row>
    <row r="7674" spans="36:39" ht="14.4">
      <c r="AJ7674" s="26" t="e">
        <f>VLOOKUP(AQ7674,'user list'!A:B,2,0)</f>
        <v>#N/A</v>
      </c>
      <c r="AK7674" s="26">
        <f t="shared" si="408"/>
        <v>1</v>
      </c>
      <c r="AL7674" s="26">
        <f t="shared" si="409"/>
        <v>0</v>
      </c>
      <c r="AM7674" s="94" t="str">
        <f t="shared" si="410"/>
        <v xml:space="preserve">1/0 </v>
      </c>
    </row>
    <row r="7675" spans="36:39" ht="14.4">
      <c r="AJ7675" s="26" t="e">
        <f>VLOOKUP(AQ7675,'user list'!A:B,2,0)</f>
        <v>#N/A</v>
      </c>
      <c r="AK7675" s="26">
        <f t="shared" si="408"/>
        <v>1</v>
      </c>
      <c r="AL7675" s="26">
        <f t="shared" si="409"/>
        <v>0</v>
      </c>
      <c r="AM7675" s="94" t="str">
        <f t="shared" si="410"/>
        <v xml:space="preserve">1/0 </v>
      </c>
    </row>
    <row r="7676" spans="36:39" ht="14.4">
      <c r="AJ7676" s="26" t="e">
        <f>VLOOKUP(AQ7676,'user list'!A:B,2,0)</f>
        <v>#N/A</v>
      </c>
      <c r="AK7676" s="26">
        <f t="shared" si="408"/>
        <v>1</v>
      </c>
      <c r="AL7676" s="26">
        <f t="shared" si="409"/>
        <v>0</v>
      </c>
      <c r="AM7676" s="94" t="str">
        <f t="shared" si="410"/>
        <v xml:space="preserve">1/0 </v>
      </c>
    </row>
    <row r="7677" spans="36:39" ht="14.4">
      <c r="AJ7677" s="26" t="e">
        <f>VLOOKUP(AQ7677,'user list'!A:B,2,0)</f>
        <v>#N/A</v>
      </c>
      <c r="AK7677" s="26">
        <f t="shared" si="408"/>
        <v>1</v>
      </c>
      <c r="AL7677" s="26">
        <f t="shared" si="409"/>
        <v>0</v>
      </c>
      <c r="AM7677" s="94" t="str">
        <f t="shared" si="410"/>
        <v xml:space="preserve">1/0 </v>
      </c>
    </row>
    <row r="7678" spans="36:39" ht="14.4">
      <c r="AJ7678" s="26" t="e">
        <f>VLOOKUP(AQ7678,'user list'!A:B,2,0)</f>
        <v>#N/A</v>
      </c>
      <c r="AK7678" s="26">
        <f t="shared" si="408"/>
        <v>1</v>
      </c>
      <c r="AL7678" s="26">
        <f t="shared" si="409"/>
        <v>0</v>
      </c>
      <c r="AM7678" s="94" t="str">
        <f t="shared" si="410"/>
        <v xml:space="preserve">1/0 </v>
      </c>
    </row>
    <row r="7679" spans="36:39" ht="14.4">
      <c r="AJ7679" s="26" t="e">
        <f>VLOOKUP(AQ7679,'user list'!A:B,2,0)</f>
        <v>#N/A</v>
      </c>
      <c r="AK7679" s="26">
        <f t="shared" si="408"/>
        <v>1</v>
      </c>
      <c r="AL7679" s="26">
        <f t="shared" si="409"/>
        <v>0</v>
      </c>
      <c r="AM7679" s="94" t="str">
        <f t="shared" si="410"/>
        <v xml:space="preserve">1/0 </v>
      </c>
    </row>
    <row r="7680" spans="36:39" ht="14.4">
      <c r="AJ7680" s="26" t="e">
        <f>VLOOKUP(AQ7680,'user list'!A:B,2,0)</f>
        <v>#N/A</v>
      </c>
      <c r="AK7680" s="26">
        <f t="shared" si="408"/>
        <v>1</v>
      </c>
      <c r="AL7680" s="26">
        <f t="shared" si="409"/>
        <v>0</v>
      </c>
      <c r="AM7680" s="94" t="str">
        <f t="shared" si="410"/>
        <v xml:space="preserve">1/0 </v>
      </c>
    </row>
    <row r="7681" spans="36:39" ht="14.4">
      <c r="AJ7681" s="26" t="e">
        <f>VLOOKUP(AQ7681,'user list'!A:B,2,0)</f>
        <v>#N/A</v>
      </c>
      <c r="AK7681" s="26">
        <f t="shared" si="408"/>
        <v>1</v>
      </c>
      <c r="AL7681" s="26">
        <f t="shared" si="409"/>
        <v>0</v>
      </c>
      <c r="AM7681" s="94" t="str">
        <f t="shared" si="410"/>
        <v xml:space="preserve">1/0 </v>
      </c>
    </row>
    <row r="7682" spans="36:39" ht="14.4">
      <c r="AJ7682" s="26" t="e">
        <f>VLOOKUP(AQ7682,'user list'!A:B,2,0)</f>
        <v>#N/A</v>
      </c>
      <c r="AK7682" s="26">
        <f t="shared" si="408"/>
        <v>1</v>
      </c>
      <c r="AL7682" s="26">
        <f t="shared" si="409"/>
        <v>0</v>
      </c>
      <c r="AM7682" s="94" t="str">
        <f t="shared" si="410"/>
        <v xml:space="preserve">1/0 </v>
      </c>
    </row>
    <row r="7683" spans="36:39" ht="14.4">
      <c r="AJ7683" s="26" t="e">
        <f>VLOOKUP(AQ7683,'user list'!A:B,2,0)</f>
        <v>#N/A</v>
      </c>
      <c r="AK7683" s="26">
        <f t="shared" si="408"/>
        <v>1</v>
      </c>
      <c r="AL7683" s="26">
        <f t="shared" si="409"/>
        <v>0</v>
      </c>
      <c r="AM7683" s="94" t="str">
        <f t="shared" si="410"/>
        <v xml:space="preserve">1/0 </v>
      </c>
    </row>
    <row r="7684" spans="36:39" ht="14.4">
      <c r="AJ7684" s="26" t="e">
        <f>VLOOKUP(AQ7684,'user list'!A:B,2,0)</f>
        <v>#N/A</v>
      </c>
      <c r="AK7684" s="26">
        <f t="shared" si="408"/>
        <v>1</v>
      </c>
      <c r="AL7684" s="26">
        <f t="shared" si="409"/>
        <v>0</v>
      </c>
      <c r="AM7684" s="94" t="str">
        <f t="shared" si="410"/>
        <v xml:space="preserve">1/0 </v>
      </c>
    </row>
    <row r="7685" spans="36:39" ht="14.4">
      <c r="AJ7685" s="26" t="e">
        <f>VLOOKUP(AQ7685,'user list'!A:B,2,0)</f>
        <v>#N/A</v>
      </c>
      <c r="AK7685" s="26">
        <f t="shared" si="408"/>
        <v>1</v>
      </c>
      <c r="AL7685" s="26">
        <f t="shared" si="409"/>
        <v>0</v>
      </c>
      <c r="AM7685" s="94" t="str">
        <f t="shared" si="410"/>
        <v xml:space="preserve">1/0 </v>
      </c>
    </row>
    <row r="7686" spans="36:39" ht="14.4">
      <c r="AJ7686" s="26" t="e">
        <f>VLOOKUP(AQ7686,'user list'!A:B,2,0)</f>
        <v>#N/A</v>
      </c>
      <c r="AK7686" s="26">
        <f t="shared" si="408"/>
        <v>1</v>
      </c>
      <c r="AL7686" s="26">
        <f t="shared" si="409"/>
        <v>0</v>
      </c>
      <c r="AM7686" s="94" t="str">
        <f t="shared" si="410"/>
        <v xml:space="preserve">1/0 </v>
      </c>
    </row>
    <row r="7687" spans="36:39" ht="14.4">
      <c r="AJ7687" s="26" t="e">
        <f>VLOOKUP(AQ7687,'user list'!A:B,2,0)</f>
        <v>#N/A</v>
      </c>
      <c r="AK7687" s="26">
        <f t="shared" si="408"/>
        <v>1</v>
      </c>
      <c r="AL7687" s="26">
        <f t="shared" si="409"/>
        <v>0</v>
      </c>
      <c r="AM7687" s="94" t="str">
        <f t="shared" si="410"/>
        <v xml:space="preserve">1/0 </v>
      </c>
    </row>
    <row r="7688" spans="36:39" ht="14.4">
      <c r="AJ7688" s="26" t="e">
        <f>VLOOKUP(AQ7688,'user list'!A:B,2,0)</f>
        <v>#N/A</v>
      </c>
      <c r="AK7688" s="26">
        <f t="shared" si="408"/>
        <v>1</v>
      </c>
      <c r="AL7688" s="26">
        <f t="shared" si="409"/>
        <v>0</v>
      </c>
      <c r="AM7688" s="94" t="str">
        <f t="shared" si="410"/>
        <v xml:space="preserve">1/0 </v>
      </c>
    </row>
    <row r="7689" spans="36:39" ht="14.4">
      <c r="AJ7689" s="26" t="e">
        <f>VLOOKUP(AQ7689,'user list'!A:B,2,0)</f>
        <v>#N/A</v>
      </c>
      <c r="AK7689" s="26">
        <f t="shared" si="408"/>
        <v>1</v>
      </c>
      <c r="AL7689" s="26">
        <f t="shared" si="409"/>
        <v>0</v>
      </c>
      <c r="AM7689" s="94" t="str">
        <f t="shared" si="410"/>
        <v xml:space="preserve">1/0 </v>
      </c>
    </row>
    <row r="7690" spans="36:39" ht="14.4">
      <c r="AJ7690" s="26" t="e">
        <f>VLOOKUP(AQ7690,'user list'!A:B,2,0)</f>
        <v>#N/A</v>
      </c>
      <c r="AK7690" s="26">
        <f t="shared" si="408"/>
        <v>1</v>
      </c>
      <c r="AL7690" s="26">
        <f t="shared" si="409"/>
        <v>0</v>
      </c>
      <c r="AM7690" s="94" t="str">
        <f t="shared" si="410"/>
        <v xml:space="preserve">1/0 </v>
      </c>
    </row>
    <row r="7691" spans="36:39" ht="14.4">
      <c r="AJ7691" s="26" t="e">
        <f>VLOOKUP(AQ7691,'user list'!A:B,2,0)</f>
        <v>#N/A</v>
      </c>
      <c r="AK7691" s="26">
        <f t="shared" si="408"/>
        <v>1</v>
      </c>
      <c r="AL7691" s="26">
        <f t="shared" si="409"/>
        <v>0</v>
      </c>
      <c r="AM7691" s="94" t="str">
        <f t="shared" si="410"/>
        <v xml:space="preserve">1/0 </v>
      </c>
    </row>
    <row r="7692" spans="36:39" ht="14.4">
      <c r="AJ7692" s="26" t="e">
        <f>VLOOKUP(AQ7692,'user list'!A:B,2,0)</f>
        <v>#N/A</v>
      </c>
      <c r="AK7692" s="26">
        <f t="shared" si="408"/>
        <v>1</v>
      </c>
      <c r="AL7692" s="26">
        <f t="shared" si="409"/>
        <v>0</v>
      </c>
      <c r="AM7692" s="94" t="str">
        <f t="shared" si="410"/>
        <v xml:space="preserve">1/0 </v>
      </c>
    </row>
    <row r="7693" spans="36:39" ht="14.4">
      <c r="AJ7693" s="26" t="e">
        <f>VLOOKUP(AQ7693,'user list'!A:B,2,0)</f>
        <v>#N/A</v>
      </c>
      <c r="AK7693" s="26">
        <f t="shared" si="408"/>
        <v>1</v>
      </c>
      <c r="AL7693" s="26">
        <f t="shared" si="409"/>
        <v>0</v>
      </c>
      <c r="AM7693" s="94" t="str">
        <f t="shared" si="410"/>
        <v xml:space="preserve">1/0 </v>
      </c>
    </row>
    <row r="7694" spans="36:39" ht="14.4">
      <c r="AJ7694" s="26" t="e">
        <f>VLOOKUP(AQ7694,'user list'!A:B,2,0)</f>
        <v>#N/A</v>
      </c>
      <c r="AK7694" s="26">
        <f t="shared" si="408"/>
        <v>1</v>
      </c>
      <c r="AL7694" s="26">
        <f t="shared" si="409"/>
        <v>0</v>
      </c>
      <c r="AM7694" s="94" t="str">
        <f t="shared" si="410"/>
        <v xml:space="preserve">1/0 </v>
      </c>
    </row>
    <row r="7695" spans="36:39" ht="14.4">
      <c r="AJ7695" s="26" t="e">
        <f>VLOOKUP(AQ7695,'user list'!A:B,2,0)</f>
        <v>#N/A</v>
      </c>
      <c r="AK7695" s="26">
        <f t="shared" si="408"/>
        <v>1</v>
      </c>
      <c r="AL7695" s="26">
        <f t="shared" si="409"/>
        <v>0</v>
      </c>
      <c r="AM7695" s="94" t="str">
        <f t="shared" si="410"/>
        <v xml:space="preserve">1/0 </v>
      </c>
    </row>
    <row r="7696" spans="36:39" ht="14.4">
      <c r="AJ7696" s="26" t="e">
        <f>VLOOKUP(AQ7696,'user list'!A:B,2,0)</f>
        <v>#N/A</v>
      </c>
      <c r="AK7696" s="26">
        <f t="shared" si="408"/>
        <v>1</v>
      </c>
      <c r="AL7696" s="26">
        <f t="shared" si="409"/>
        <v>0</v>
      </c>
      <c r="AM7696" s="94" t="str">
        <f t="shared" si="410"/>
        <v xml:space="preserve">1/0 </v>
      </c>
    </row>
    <row r="7697" spans="36:39" ht="14.4">
      <c r="AJ7697" s="26" t="e">
        <f>VLOOKUP(AQ7697,'user list'!A:B,2,0)</f>
        <v>#N/A</v>
      </c>
      <c r="AK7697" s="26">
        <f t="shared" si="408"/>
        <v>1</v>
      </c>
      <c r="AL7697" s="26">
        <f t="shared" si="409"/>
        <v>0</v>
      </c>
      <c r="AM7697" s="94" t="str">
        <f t="shared" si="410"/>
        <v xml:space="preserve">1/0 </v>
      </c>
    </row>
    <row r="7698" spans="36:39" ht="14.4">
      <c r="AJ7698" s="26" t="e">
        <f>VLOOKUP(AQ7698,'user list'!A:B,2,0)</f>
        <v>#N/A</v>
      </c>
      <c r="AK7698" s="26">
        <f t="shared" si="408"/>
        <v>1</v>
      </c>
      <c r="AL7698" s="26">
        <f t="shared" si="409"/>
        <v>0</v>
      </c>
      <c r="AM7698" s="94" t="str">
        <f t="shared" si="410"/>
        <v xml:space="preserve">1/0 </v>
      </c>
    </row>
    <row r="7699" spans="36:39" ht="14.4">
      <c r="AJ7699" s="26" t="e">
        <f>VLOOKUP(AQ7699,'user list'!A:B,2,0)</f>
        <v>#N/A</v>
      </c>
      <c r="AK7699" s="26">
        <f t="shared" si="408"/>
        <v>1</v>
      </c>
      <c r="AL7699" s="26">
        <f t="shared" si="409"/>
        <v>0</v>
      </c>
      <c r="AM7699" s="94" t="str">
        <f t="shared" si="410"/>
        <v xml:space="preserve">1/0 </v>
      </c>
    </row>
    <row r="7700" spans="36:39" ht="14.4">
      <c r="AJ7700" s="26" t="e">
        <f>VLOOKUP(AQ7700,'user list'!A:B,2,0)</f>
        <v>#N/A</v>
      </c>
      <c r="AK7700" s="26">
        <f t="shared" si="408"/>
        <v>1</v>
      </c>
      <c r="AL7700" s="26">
        <f t="shared" si="409"/>
        <v>0</v>
      </c>
      <c r="AM7700" s="94" t="str">
        <f t="shared" si="410"/>
        <v xml:space="preserve">1/0 </v>
      </c>
    </row>
    <row r="7701" spans="36:39" ht="14.4">
      <c r="AJ7701" s="26" t="e">
        <f>VLOOKUP(AQ7701,'user list'!A:B,2,0)</f>
        <v>#N/A</v>
      </c>
      <c r="AK7701" s="26">
        <f t="shared" si="408"/>
        <v>1</v>
      </c>
      <c r="AL7701" s="26">
        <f t="shared" si="409"/>
        <v>0</v>
      </c>
      <c r="AM7701" s="94" t="str">
        <f t="shared" si="410"/>
        <v xml:space="preserve">1/0 </v>
      </c>
    </row>
    <row r="7702" spans="36:39" ht="14.4">
      <c r="AJ7702" s="26" t="e">
        <f>VLOOKUP(AQ7702,'user list'!A:B,2,0)</f>
        <v>#N/A</v>
      </c>
      <c r="AK7702" s="26">
        <f t="shared" si="408"/>
        <v>1</v>
      </c>
      <c r="AL7702" s="26">
        <f t="shared" si="409"/>
        <v>0</v>
      </c>
      <c r="AM7702" s="94" t="str">
        <f t="shared" si="410"/>
        <v xml:space="preserve">1/0 </v>
      </c>
    </row>
    <row r="7703" spans="36:39" ht="14.4">
      <c r="AJ7703" s="26" t="e">
        <f>VLOOKUP(AQ7703,'user list'!A:B,2,0)</f>
        <v>#N/A</v>
      </c>
      <c r="AK7703" s="26">
        <f t="shared" si="408"/>
        <v>1</v>
      </c>
      <c r="AL7703" s="26">
        <f t="shared" si="409"/>
        <v>0</v>
      </c>
      <c r="AM7703" s="94" t="str">
        <f t="shared" si="410"/>
        <v xml:space="preserve">1/0 </v>
      </c>
    </row>
    <row r="7704" spans="36:39" ht="14.4">
      <c r="AJ7704" s="26" t="e">
        <f>VLOOKUP(AQ7704,'user list'!A:B,2,0)</f>
        <v>#N/A</v>
      </c>
      <c r="AK7704" s="26">
        <f t="shared" si="408"/>
        <v>1</v>
      </c>
      <c r="AL7704" s="26">
        <f t="shared" si="409"/>
        <v>0</v>
      </c>
      <c r="AM7704" s="94" t="str">
        <f t="shared" si="410"/>
        <v xml:space="preserve">1/0 </v>
      </c>
    </row>
    <row r="7705" spans="36:39" ht="14.4">
      <c r="AJ7705" s="26" t="e">
        <f>VLOOKUP(AQ7705,'user list'!A:B,2,0)</f>
        <v>#N/A</v>
      </c>
      <c r="AK7705" s="26">
        <f t="shared" si="408"/>
        <v>1</v>
      </c>
      <c r="AL7705" s="26">
        <f t="shared" si="409"/>
        <v>0</v>
      </c>
      <c r="AM7705" s="94" t="str">
        <f t="shared" si="410"/>
        <v xml:space="preserve">1/0 </v>
      </c>
    </row>
    <row r="7706" spans="36:39" ht="14.4">
      <c r="AJ7706" s="26" t="e">
        <f>VLOOKUP(AQ7706,'user list'!A:B,2,0)</f>
        <v>#N/A</v>
      </c>
      <c r="AK7706" s="26">
        <f t="shared" si="408"/>
        <v>1</v>
      </c>
      <c r="AL7706" s="26">
        <f t="shared" si="409"/>
        <v>0</v>
      </c>
      <c r="AM7706" s="94" t="str">
        <f t="shared" si="410"/>
        <v xml:space="preserve">1/0 </v>
      </c>
    </row>
    <row r="7707" spans="36:39" ht="14.4">
      <c r="AJ7707" s="26" t="e">
        <f>VLOOKUP(AQ7707,'user list'!A:B,2,0)</f>
        <v>#N/A</v>
      </c>
      <c r="AK7707" s="26">
        <f t="shared" si="408"/>
        <v>1</v>
      </c>
      <c r="AL7707" s="26">
        <f t="shared" si="409"/>
        <v>0</v>
      </c>
      <c r="AM7707" s="94" t="str">
        <f t="shared" si="410"/>
        <v xml:space="preserve">1/0 </v>
      </c>
    </row>
    <row r="7708" spans="36:39" ht="14.4">
      <c r="AJ7708" s="26" t="e">
        <f>VLOOKUP(AQ7708,'user list'!A:B,2,0)</f>
        <v>#N/A</v>
      </c>
      <c r="AK7708" s="26">
        <f t="shared" si="408"/>
        <v>1</v>
      </c>
      <c r="AL7708" s="26">
        <f t="shared" si="409"/>
        <v>0</v>
      </c>
      <c r="AM7708" s="94" t="str">
        <f t="shared" si="410"/>
        <v xml:space="preserve">1/0 </v>
      </c>
    </row>
    <row r="7709" spans="36:39" ht="14.4">
      <c r="AJ7709" s="26" t="e">
        <f>VLOOKUP(AQ7709,'user list'!A:B,2,0)</f>
        <v>#N/A</v>
      </c>
      <c r="AK7709" s="26">
        <f t="shared" si="408"/>
        <v>1</v>
      </c>
      <c r="AL7709" s="26">
        <f t="shared" si="409"/>
        <v>0</v>
      </c>
      <c r="AM7709" s="94" t="str">
        <f t="shared" si="410"/>
        <v xml:space="preserve">1/0 </v>
      </c>
    </row>
    <row r="7710" spans="36:39" ht="14.4">
      <c r="AJ7710" s="26" t="e">
        <f>VLOOKUP(AQ7710,'user list'!A:B,2,0)</f>
        <v>#N/A</v>
      </c>
      <c r="AK7710" s="26">
        <f t="shared" si="408"/>
        <v>1</v>
      </c>
      <c r="AL7710" s="26">
        <f t="shared" si="409"/>
        <v>0</v>
      </c>
      <c r="AM7710" s="94" t="str">
        <f t="shared" si="410"/>
        <v xml:space="preserve">1/0 </v>
      </c>
    </row>
    <row r="7711" spans="36:39" ht="14.4">
      <c r="AJ7711" s="26" t="e">
        <f>VLOOKUP(AQ7711,'user list'!A:B,2,0)</f>
        <v>#N/A</v>
      </c>
      <c r="AK7711" s="26">
        <f t="shared" si="408"/>
        <v>1</v>
      </c>
      <c r="AL7711" s="26">
        <f t="shared" si="409"/>
        <v>0</v>
      </c>
      <c r="AM7711" s="94" t="str">
        <f t="shared" si="410"/>
        <v xml:space="preserve">1/0 </v>
      </c>
    </row>
    <row r="7712" spans="36:39" ht="14.4">
      <c r="AJ7712" s="26" t="e">
        <f>VLOOKUP(AQ7712,'user list'!A:B,2,0)</f>
        <v>#N/A</v>
      </c>
      <c r="AK7712" s="26">
        <f t="shared" si="408"/>
        <v>1</v>
      </c>
      <c r="AL7712" s="26">
        <f t="shared" si="409"/>
        <v>0</v>
      </c>
      <c r="AM7712" s="94" t="str">
        <f t="shared" si="410"/>
        <v xml:space="preserve">1/0 </v>
      </c>
    </row>
    <row r="7713" spans="36:39" ht="14.4">
      <c r="AJ7713" s="26" t="e">
        <f>VLOOKUP(AQ7713,'user list'!A:B,2,0)</f>
        <v>#N/A</v>
      </c>
      <c r="AK7713" s="26">
        <f t="shared" si="408"/>
        <v>1</v>
      </c>
      <c r="AL7713" s="26">
        <f t="shared" si="409"/>
        <v>0</v>
      </c>
      <c r="AM7713" s="94" t="str">
        <f t="shared" si="410"/>
        <v xml:space="preserve">1/0 </v>
      </c>
    </row>
    <row r="7714" spans="36:39" ht="14.4">
      <c r="AJ7714" s="26" t="e">
        <f>VLOOKUP(AQ7714,'user list'!A:B,2,0)</f>
        <v>#N/A</v>
      </c>
      <c r="AK7714" s="26">
        <f t="shared" si="408"/>
        <v>1</v>
      </c>
      <c r="AL7714" s="26">
        <f t="shared" si="409"/>
        <v>0</v>
      </c>
      <c r="AM7714" s="94" t="str">
        <f t="shared" si="410"/>
        <v xml:space="preserve">1/0 </v>
      </c>
    </row>
    <row r="7715" spans="36:39" ht="14.4">
      <c r="AJ7715" s="26" t="e">
        <f>VLOOKUP(AQ7715,'user list'!A:B,2,0)</f>
        <v>#N/A</v>
      </c>
      <c r="AK7715" s="26">
        <f t="shared" ref="AK7715:AK7778" si="411">MONTH(AN7715)</f>
        <v>1</v>
      </c>
      <c r="AL7715" s="26">
        <f t="shared" ref="AL7715:AL7778" si="412">DAY(AN7715)</f>
        <v>0</v>
      </c>
      <c r="AM7715" s="94" t="str">
        <f t="shared" ref="AM7715:AM7778" si="413">AK7715&amp;"/"&amp;AL7715&amp;" "&amp;AR7715</f>
        <v xml:space="preserve">1/0 </v>
      </c>
    </row>
    <row r="7716" spans="36:39" ht="14.4">
      <c r="AJ7716" s="26" t="e">
        <f>VLOOKUP(AQ7716,'user list'!A:B,2,0)</f>
        <v>#N/A</v>
      </c>
      <c r="AK7716" s="26">
        <f t="shared" si="411"/>
        <v>1</v>
      </c>
      <c r="AL7716" s="26">
        <f t="shared" si="412"/>
        <v>0</v>
      </c>
      <c r="AM7716" s="94" t="str">
        <f t="shared" si="413"/>
        <v xml:space="preserve">1/0 </v>
      </c>
    </row>
    <row r="7717" spans="36:39" ht="14.4">
      <c r="AJ7717" s="26" t="e">
        <f>VLOOKUP(AQ7717,'user list'!A:B,2,0)</f>
        <v>#N/A</v>
      </c>
      <c r="AK7717" s="26">
        <f t="shared" si="411"/>
        <v>1</v>
      </c>
      <c r="AL7717" s="26">
        <f t="shared" si="412"/>
        <v>0</v>
      </c>
      <c r="AM7717" s="94" t="str">
        <f t="shared" si="413"/>
        <v xml:space="preserve">1/0 </v>
      </c>
    </row>
    <row r="7718" spans="36:39" ht="14.4">
      <c r="AJ7718" s="26" t="e">
        <f>VLOOKUP(AQ7718,'user list'!A:B,2,0)</f>
        <v>#N/A</v>
      </c>
      <c r="AK7718" s="26">
        <f t="shared" si="411"/>
        <v>1</v>
      </c>
      <c r="AL7718" s="26">
        <f t="shared" si="412"/>
        <v>0</v>
      </c>
      <c r="AM7718" s="94" t="str">
        <f t="shared" si="413"/>
        <v xml:space="preserve">1/0 </v>
      </c>
    </row>
    <row r="7719" spans="36:39" ht="14.4">
      <c r="AJ7719" s="26" t="e">
        <f>VLOOKUP(AQ7719,'user list'!A:B,2,0)</f>
        <v>#N/A</v>
      </c>
      <c r="AK7719" s="26">
        <f t="shared" si="411"/>
        <v>1</v>
      </c>
      <c r="AL7719" s="26">
        <f t="shared" si="412"/>
        <v>0</v>
      </c>
      <c r="AM7719" s="94" t="str">
        <f t="shared" si="413"/>
        <v xml:space="preserve">1/0 </v>
      </c>
    </row>
    <row r="7720" spans="36:39" ht="14.4">
      <c r="AJ7720" s="26" t="e">
        <f>VLOOKUP(AQ7720,'user list'!A:B,2,0)</f>
        <v>#N/A</v>
      </c>
      <c r="AK7720" s="26">
        <f t="shared" si="411"/>
        <v>1</v>
      </c>
      <c r="AL7720" s="26">
        <f t="shared" si="412"/>
        <v>0</v>
      </c>
      <c r="AM7720" s="94" t="str">
        <f t="shared" si="413"/>
        <v xml:space="preserve">1/0 </v>
      </c>
    </row>
    <row r="7721" spans="36:39" ht="14.4">
      <c r="AJ7721" s="26" t="e">
        <f>VLOOKUP(AQ7721,'user list'!A:B,2,0)</f>
        <v>#N/A</v>
      </c>
      <c r="AK7721" s="26">
        <f t="shared" si="411"/>
        <v>1</v>
      </c>
      <c r="AL7721" s="26">
        <f t="shared" si="412"/>
        <v>0</v>
      </c>
      <c r="AM7721" s="94" t="str">
        <f t="shared" si="413"/>
        <v xml:space="preserve">1/0 </v>
      </c>
    </row>
    <row r="7722" spans="36:39" ht="14.4">
      <c r="AJ7722" s="26" t="e">
        <f>VLOOKUP(AQ7722,'user list'!A:B,2,0)</f>
        <v>#N/A</v>
      </c>
      <c r="AK7722" s="26">
        <f t="shared" si="411"/>
        <v>1</v>
      </c>
      <c r="AL7722" s="26">
        <f t="shared" si="412"/>
        <v>0</v>
      </c>
      <c r="AM7722" s="94" t="str">
        <f t="shared" si="413"/>
        <v xml:space="preserve">1/0 </v>
      </c>
    </row>
    <row r="7723" spans="36:39" ht="14.4">
      <c r="AJ7723" s="26" t="e">
        <f>VLOOKUP(AQ7723,'user list'!A:B,2,0)</f>
        <v>#N/A</v>
      </c>
      <c r="AK7723" s="26">
        <f t="shared" si="411"/>
        <v>1</v>
      </c>
      <c r="AL7723" s="26">
        <f t="shared" si="412"/>
        <v>0</v>
      </c>
      <c r="AM7723" s="94" t="str">
        <f t="shared" si="413"/>
        <v xml:space="preserve">1/0 </v>
      </c>
    </row>
    <row r="7724" spans="36:39" ht="14.4">
      <c r="AJ7724" s="26" t="e">
        <f>VLOOKUP(AQ7724,'user list'!A:B,2,0)</f>
        <v>#N/A</v>
      </c>
      <c r="AK7724" s="26">
        <f t="shared" si="411"/>
        <v>1</v>
      </c>
      <c r="AL7724" s="26">
        <f t="shared" si="412"/>
        <v>0</v>
      </c>
      <c r="AM7724" s="94" t="str">
        <f t="shared" si="413"/>
        <v xml:space="preserve">1/0 </v>
      </c>
    </row>
    <row r="7725" spans="36:39" ht="14.4">
      <c r="AJ7725" s="26" t="e">
        <f>VLOOKUP(AQ7725,'user list'!A:B,2,0)</f>
        <v>#N/A</v>
      </c>
      <c r="AK7725" s="26">
        <f t="shared" si="411"/>
        <v>1</v>
      </c>
      <c r="AL7725" s="26">
        <f t="shared" si="412"/>
        <v>0</v>
      </c>
      <c r="AM7725" s="94" t="str">
        <f t="shared" si="413"/>
        <v xml:space="preserve">1/0 </v>
      </c>
    </row>
    <row r="7726" spans="36:39" ht="14.4">
      <c r="AJ7726" s="26" t="e">
        <f>VLOOKUP(AQ7726,'user list'!A:B,2,0)</f>
        <v>#N/A</v>
      </c>
      <c r="AK7726" s="26">
        <f t="shared" si="411"/>
        <v>1</v>
      </c>
      <c r="AL7726" s="26">
        <f t="shared" si="412"/>
        <v>0</v>
      </c>
      <c r="AM7726" s="94" t="str">
        <f t="shared" si="413"/>
        <v xml:space="preserve">1/0 </v>
      </c>
    </row>
    <row r="7727" spans="36:39" ht="14.4">
      <c r="AJ7727" s="26" t="e">
        <f>VLOOKUP(AQ7727,'user list'!A:B,2,0)</f>
        <v>#N/A</v>
      </c>
      <c r="AK7727" s="26">
        <f t="shared" si="411"/>
        <v>1</v>
      </c>
      <c r="AL7727" s="26">
        <f t="shared" si="412"/>
        <v>0</v>
      </c>
      <c r="AM7727" s="94" t="str">
        <f t="shared" si="413"/>
        <v xml:space="preserve">1/0 </v>
      </c>
    </row>
    <row r="7728" spans="36:39" ht="14.4">
      <c r="AJ7728" s="26" t="e">
        <f>VLOOKUP(AQ7728,'user list'!A:B,2,0)</f>
        <v>#N/A</v>
      </c>
      <c r="AK7728" s="26">
        <f t="shared" si="411"/>
        <v>1</v>
      </c>
      <c r="AL7728" s="26">
        <f t="shared" si="412"/>
        <v>0</v>
      </c>
      <c r="AM7728" s="94" t="str">
        <f t="shared" si="413"/>
        <v xml:space="preserve">1/0 </v>
      </c>
    </row>
    <row r="7729" spans="36:39" ht="14.4">
      <c r="AJ7729" s="26" t="e">
        <f>VLOOKUP(AQ7729,'user list'!A:B,2,0)</f>
        <v>#N/A</v>
      </c>
      <c r="AK7729" s="26">
        <f t="shared" si="411"/>
        <v>1</v>
      </c>
      <c r="AL7729" s="26">
        <f t="shared" si="412"/>
        <v>0</v>
      </c>
      <c r="AM7729" s="94" t="str">
        <f t="shared" si="413"/>
        <v xml:space="preserve">1/0 </v>
      </c>
    </row>
    <row r="7730" spans="36:39" ht="14.4">
      <c r="AJ7730" s="26" t="e">
        <f>VLOOKUP(AQ7730,'user list'!A:B,2,0)</f>
        <v>#N/A</v>
      </c>
      <c r="AK7730" s="26">
        <f t="shared" si="411"/>
        <v>1</v>
      </c>
      <c r="AL7730" s="26">
        <f t="shared" si="412"/>
        <v>0</v>
      </c>
      <c r="AM7730" s="94" t="str">
        <f t="shared" si="413"/>
        <v xml:space="preserve">1/0 </v>
      </c>
    </row>
    <row r="7731" spans="36:39" ht="14.4">
      <c r="AJ7731" s="26" t="e">
        <f>VLOOKUP(AQ7731,'user list'!A:B,2,0)</f>
        <v>#N/A</v>
      </c>
      <c r="AK7731" s="26">
        <f t="shared" si="411"/>
        <v>1</v>
      </c>
      <c r="AL7731" s="26">
        <f t="shared" si="412"/>
        <v>0</v>
      </c>
      <c r="AM7731" s="94" t="str">
        <f t="shared" si="413"/>
        <v xml:space="preserve">1/0 </v>
      </c>
    </row>
    <row r="7732" spans="36:39" ht="14.4">
      <c r="AJ7732" s="26" t="e">
        <f>VLOOKUP(AQ7732,'user list'!A:B,2,0)</f>
        <v>#N/A</v>
      </c>
      <c r="AK7732" s="26">
        <f t="shared" si="411"/>
        <v>1</v>
      </c>
      <c r="AL7732" s="26">
        <f t="shared" si="412"/>
        <v>0</v>
      </c>
      <c r="AM7732" s="94" t="str">
        <f t="shared" si="413"/>
        <v xml:space="preserve">1/0 </v>
      </c>
    </row>
    <row r="7733" spans="36:39" ht="14.4">
      <c r="AJ7733" s="26" t="e">
        <f>VLOOKUP(AQ7733,'user list'!A:B,2,0)</f>
        <v>#N/A</v>
      </c>
      <c r="AK7733" s="26">
        <f t="shared" si="411"/>
        <v>1</v>
      </c>
      <c r="AL7733" s="26">
        <f t="shared" si="412"/>
        <v>0</v>
      </c>
      <c r="AM7733" s="94" t="str">
        <f t="shared" si="413"/>
        <v xml:space="preserve">1/0 </v>
      </c>
    </row>
    <row r="7734" spans="36:39" ht="14.4">
      <c r="AJ7734" s="26" t="e">
        <f>VLOOKUP(AQ7734,'user list'!A:B,2,0)</f>
        <v>#N/A</v>
      </c>
      <c r="AK7734" s="26">
        <f t="shared" si="411"/>
        <v>1</v>
      </c>
      <c r="AL7734" s="26">
        <f t="shared" si="412"/>
        <v>0</v>
      </c>
      <c r="AM7734" s="94" t="str">
        <f t="shared" si="413"/>
        <v xml:space="preserve">1/0 </v>
      </c>
    </row>
    <row r="7735" spans="36:39" ht="14.4">
      <c r="AJ7735" s="26" t="e">
        <f>VLOOKUP(AQ7735,'user list'!A:B,2,0)</f>
        <v>#N/A</v>
      </c>
      <c r="AK7735" s="26">
        <f t="shared" si="411"/>
        <v>1</v>
      </c>
      <c r="AL7735" s="26">
        <f t="shared" si="412"/>
        <v>0</v>
      </c>
      <c r="AM7735" s="94" t="str">
        <f t="shared" si="413"/>
        <v xml:space="preserve">1/0 </v>
      </c>
    </row>
    <row r="7736" spans="36:39" ht="14.4">
      <c r="AJ7736" s="26" t="e">
        <f>VLOOKUP(AQ7736,'user list'!A:B,2,0)</f>
        <v>#N/A</v>
      </c>
      <c r="AK7736" s="26">
        <f t="shared" si="411"/>
        <v>1</v>
      </c>
      <c r="AL7736" s="26">
        <f t="shared" si="412"/>
        <v>0</v>
      </c>
      <c r="AM7736" s="94" t="str">
        <f t="shared" si="413"/>
        <v xml:space="preserve">1/0 </v>
      </c>
    </row>
    <row r="7737" spans="36:39" ht="14.4">
      <c r="AJ7737" s="26" t="e">
        <f>VLOOKUP(AQ7737,'user list'!A:B,2,0)</f>
        <v>#N/A</v>
      </c>
      <c r="AK7737" s="26">
        <f t="shared" si="411"/>
        <v>1</v>
      </c>
      <c r="AL7737" s="26">
        <f t="shared" si="412"/>
        <v>0</v>
      </c>
      <c r="AM7737" s="94" t="str">
        <f t="shared" si="413"/>
        <v xml:space="preserve">1/0 </v>
      </c>
    </row>
    <row r="7738" spans="36:39" ht="14.4">
      <c r="AJ7738" s="26" t="e">
        <f>VLOOKUP(AQ7738,'user list'!A:B,2,0)</f>
        <v>#N/A</v>
      </c>
      <c r="AK7738" s="26">
        <f t="shared" si="411"/>
        <v>1</v>
      </c>
      <c r="AL7738" s="26">
        <f t="shared" si="412"/>
        <v>0</v>
      </c>
      <c r="AM7738" s="94" t="str">
        <f t="shared" si="413"/>
        <v xml:space="preserve">1/0 </v>
      </c>
    </row>
    <row r="7739" spans="36:39" ht="14.4">
      <c r="AJ7739" s="26" t="e">
        <f>VLOOKUP(AQ7739,'user list'!A:B,2,0)</f>
        <v>#N/A</v>
      </c>
      <c r="AK7739" s="26">
        <f t="shared" si="411"/>
        <v>1</v>
      </c>
      <c r="AL7739" s="26">
        <f t="shared" si="412"/>
        <v>0</v>
      </c>
      <c r="AM7739" s="94" t="str">
        <f t="shared" si="413"/>
        <v xml:space="preserve">1/0 </v>
      </c>
    </row>
    <row r="7740" spans="36:39" ht="14.4">
      <c r="AJ7740" s="26" t="e">
        <f>VLOOKUP(AQ7740,'user list'!A:B,2,0)</f>
        <v>#N/A</v>
      </c>
      <c r="AK7740" s="26">
        <f t="shared" si="411"/>
        <v>1</v>
      </c>
      <c r="AL7740" s="26">
        <f t="shared" si="412"/>
        <v>0</v>
      </c>
      <c r="AM7740" s="94" t="str">
        <f t="shared" si="413"/>
        <v xml:space="preserve">1/0 </v>
      </c>
    </row>
    <row r="7741" spans="36:39" ht="14.4">
      <c r="AJ7741" s="26" t="e">
        <f>VLOOKUP(AQ7741,'user list'!A:B,2,0)</f>
        <v>#N/A</v>
      </c>
      <c r="AK7741" s="26">
        <f t="shared" si="411"/>
        <v>1</v>
      </c>
      <c r="AL7741" s="26">
        <f t="shared" si="412"/>
        <v>0</v>
      </c>
      <c r="AM7741" s="94" t="str">
        <f t="shared" si="413"/>
        <v xml:space="preserve">1/0 </v>
      </c>
    </row>
    <row r="7742" spans="36:39" ht="14.4">
      <c r="AJ7742" s="26" t="e">
        <f>VLOOKUP(AQ7742,'user list'!A:B,2,0)</f>
        <v>#N/A</v>
      </c>
      <c r="AK7742" s="26">
        <f t="shared" si="411"/>
        <v>1</v>
      </c>
      <c r="AL7742" s="26">
        <f t="shared" si="412"/>
        <v>0</v>
      </c>
      <c r="AM7742" s="94" t="str">
        <f t="shared" si="413"/>
        <v xml:space="preserve">1/0 </v>
      </c>
    </row>
    <row r="7743" spans="36:39" ht="14.4">
      <c r="AJ7743" s="26" t="e">
        <f>VLOOKUP(AQ7743,'user list'!A:B,2,0)</f>
        <v>#N/A</v>
      </c>
      <c r="AK7743" s="26">
        <f t="shared" si="411"/>
        <v>1</v>
      </c>
      <c r="AL7743" s="26">
        <f t="shared" si="412"/>
        <v>0</v>
      </c>
      <c r="AM7743" s="94" t="str">
        <f t="shared" si="413"/>
        <v xml:space="preserve">1/0 </v>
      </c>
    </row>
    <row r="7744" spans="36:39" ht="14.4">
      <c r="AJ7744" s="26" t="e">
        <f>VLOOKUP(AQ7744,'user list'!A:B,2,0)</f>
        <v>#N/A</v>
      </c>
      <c r="AK7744" s="26">
        <f t="shared" si="411"/>
        <v>1</v>
      </c>
      <c r="AL7744" s="26">
        <f t="shared" si="412"/>
        <v>0</v>
      </c>
      <c r="AM7744" s="94" t="str">
        <f t="shared" si="413"/>
        <v xml:space="preserve">1/0 </v>
      </c>
    </row>
    <row r="7745" spans="36:39" ht="14.4">
      <c r="AJ7745" s="26" t="e">
        <f>VLOOKUP(AQ7745,'user list'!A:B,2,0)</f>
        <v>#N/A</v>
      </c>
      <c r="AK7745" s="26">
        <f t="shared" si="411"/>
        <v>1</v>
      </c>
      <c r="AL7745" s="26">
        <f t="shared" si="412"/>
        <v>0</v>
      </c>
      <c r="AM7745" s="94" t="str">
        <f t="shared" si="413"/>
        <v xml:space="preserve">1/0 </v>
      </c>
    </row>
    <row r="7746" spans="36:39" ht="14.4">
      <c r="AJ7746" s="26" t="e">
        <f>VLOOKUP(AQ7746,'user list'!A:B,2,0)</f>
        <v>#N/A</v>
      </c>
      <c r="AK7746" s="26">
        <f t="shared" si="411"/>
        <v>1</v>
      </c>
      <c r="AL7746" s="26">
        <f t="shared" si="412"/>
        <v>0</v>
      </c>
      <c r="AM7746" s="94" t="str">
        <f t="shared" si="413"/>
        <v xml:space="preserve">1/0 </v>
      </c>
    </row>
    <row r="7747" spans="36:39" ht="14.4">
      <c r="AJ7747" s="26" t="e">
        <f>VLOOKUP(AQ7747,'user list'!A:B,2,0)</f>
        <v>#N/A</v>
      </c>
      <c r="AK7747" s="26">
        <f t="shared" si="411"/>
        <v>1</v>
      </c>
      <c r="AL7747" s="26">
        <f t="shared" si="412"/>
        <v>0</v>
      </c>
      <c r="AM7747" s="94" t="str">
        <f t="shared" si="413"/>
        <v xml:space="preserve">1/0 </v>
      </c>
    </row>
    <row r="7748" spans="36:39" ht="14.4">
      <c r="AJ7748" s="26" t="e">
        <f>VLOOKUP(AQ7748,'user list'!A:B,2,0)</f>
        <v>#N/A</v>
      </c>
      <c r="AK7748" s="26">
        <f t="shared" si="411"/>
        <v>1</v>
      </c>
      <c r="AL7748" s="26">
        <f t="shared" si="412"/>
        <v>0</v>
      </c>
      <c r="AM7748" s="94" t="str">
        <f t="shared" si="413"/>
        <v xml:space="preserve">1/0 </v>
      </c>
    </row>
    <row r="7749" spans="36:39" ht="14.4">
      <c r="AJ7749" s="26" t="e">
        <f>VLOOKUP(AQ7749,'user list'!A:B,2,0)</f>
        <v>#N/A</v>
      </c>
      <c r="AK7749" s="26">
        <f t="shared" si="411"/>
        <v>1</v>
      </c>
      <c r="AL7749" s="26">
        <f t="shared" si="412"/>
        <v>0</v>
      </c>
      <c r="AM7749" s="94" t="str">
        <f t="shared" si="413"/>
        <v xml:space="preserve">1/0 </v>
      </c>
    </row>
    <row r="7750" spans="36:39" ht="14.4">
      <c r="AJ7750" s="26" t="e">
        <f>VLOOKUP(AQ7750,'user list'!A:B,2,0)</f>
        <v>#N/A</v>
      </c>
      <c r="AK7750" s="26">
        <f t="shared" si="411"/>
        <v>1</v>
      </c>
      <c r="AL7750" s="26">
        <f t="shared" si="412"/>
        <v>0</v>
      </c>
      <c r="AM7750" s="94" t="str">
        <f t="shared" si="413"/>
        <v xml:space="preserve">1/0 </v>
      </c>
    </row>
    <row r="7751" spans="36:39" ht="14.4">
      <c r="AJ7751" s="26" t="e">
        <f>VLOOKUP(AQ7751,'user list'!A:B,2,0)</f>
        <v>#N/A</v>
      </c>
      <c r="AK7751" s="26">
        <f t="shared" si="411"/>
        <v>1</v>
      </c>
      <c r="AL7751" s="26">
        <f t="shared" si="412"/>
        <v>0</v>
      </c>
      <c r="AM7751" s="94" t="str">
        <f t="shared" si="413"/>
        <v xml:space="preserve">1/0 </v>
      </c>
    </row>
    <row r="7752" spans="36:39" ht="14.4">
      <c r="AJ7752" s="26" t="e">
        <f>VLOOKUP(AQ7752,'user list'!A:B,2,0)</f>
        <v>#N/A</v>
      </c>
      <c r="AK7752" s="26">
        <f t="shared" si="411"/>
        <v>1</v>
      </c>
      <c r="AL7752" s="26">
        <f t="shared" si="412"/>
        <v>0</v>
      </c>
      <c r="AM7752" s="94" t="str">
        <f t="shared" si="413"/>
        <v xml:space="preserve">1/0 </v>
      </c>
    </row>
    <row r="7753" spans="36:39" ht="14.4">
      <c r="AJ7753" s="26" t="e">
        <f>VLOOKUP(AQ7753,'user list'!A:B,2,0)</f>
        <v>#N/A</v>
      </c>
      <c r="AK7753" s="26">
        <f t="shared" si="411"/>
        <v>1</v>
      </c>
      <c r="AL7753" s="26">
        <f t="shared" si="412"/>
        <v>0</v>
      </c>
      <c r="AM7753" s="94" t="str">
        <f t="shared" si="413"/>
        <v xml:space="preserve">1/0 </v>
      </c>
    </row>
    <row r="7754" spans="36:39" ht="14.4">
      <c r="AJ7754" s="26" t="e">
        <f>VLOOKUP(AQ7754,'user list'!A:B,2,0)</f>
        <v>#N/A</v>
      </c>
      <c r="AK7754" s="26">
        <f t="shared" si="411"/>
        <v>1</v>
      </c>
      <c r="AL7754" s="26">
        <f t="shared" si="412"/>
        <v>0</v>
      </c>
      <c r="AM7754" s="94" t="str">
        <f t="shared" si="413"/>
        <v xml:space="preserve">1/0 </v>
      </c>
    </row>
    <row r="7755" spans="36:39" ht="14.4">
      <c r="AJ7755" s="26" t="e">
        <f>VLOOKUP(AQ7755,'user list'!A:B,2,0)</f>
        <v>#N/A</v>
      </c>
      <c r="AK7755" s="26">
        <f t="shared" si="411"/>
        <v>1</v>
      </c>
      <c r="AL7755" s="26">
        <f t="shared" si="412"/>
        <v>0</v>
      </c>
      <c r="AM7755" s="94" t="str">
        <f t="shared" si="413"/>
        <v xml:space="preserve">1/0 </v>
      </c>
    </row>
    <row r="7756" spans="36:39" ht="14.4">
      <c r="AJ7756" s="26" t="e">
        <f>VLOOKUP(AQ7756,'user list'!A:B,2,0)</f>
        <v>#N/A</v>
      </c>
      <c r="AK7756" s="26">
        <f t="shared" si="411"/>
        <v>1</v>
      </c>
      <c r="AL7756" s="26">
        <f t="shared" si="412"/>
        <v>0</v>
      </c>
      <c r="AM7756" s="94" t="str">
        <f t="shared" si="413"/>
        <v xml:space="preserve">1/0 </v>
      </c>
    </row>
    <row r="7757" spans="36:39" ht="14.4">
      <c r="AJ7757" s="26" t="e">
        <f>VLOOKUP(AQ7757,'user list'!A:B,2,0)</f>
        <v>#N/A</v>
      </c>
      <c r="AK7757" s="26">
        <f t="shared" si="411"/>
        <v>1</v>
      </c>
      <c r="AL7757" s="26">
        <f t="shared" si="412"/>
        <v>0</v>
      </c>
      <c r="AM7757" s="94" t="str">
        <f t="shared" si="413"/>
        <v xml:space="preserve">1/0 </v>
      </c>
    </row>
    <row r="7758" spans="36:39" ht="14.4">
      <c r="AJ7758" s="26" t="e">
        <f>VLOOKUP(AQ7758,'user list'!A:B,2,0)</f>
        <v>#N/A</v>
      </c>
      <c r="AK7758" s="26">
        <f t="shared" si="411"/>
        <v>1</v>
      </c>
      <c r="AL7758" s="26">
        <f t="shared" si="412"/>
        <v>0</v>
      </c>
      <c r="AM7758" s="94" t="str">
        <f t="shared" si="413"/>
        <v xml:space="preserve">1/0 </v>
      </c>
    </row>
    <row r="7759" spans="36:39" ht="14.4">
      <c r="AJ7759" s="26" t="e">
        <f>VLOOKUP(AQ7759,'user list'!A:B,2,0)</f>
        <v>#N/A</v>
      </c>
      <c r="AK7759" s="26">
        <f t="shared" si="411"/>
        <v>1</v>
      </c>
      <c r="AL7759" s="26">
        <f t="shared" si="412"/>
        <v>0</v>
      </c>
      <c r="AM7759" s="94" t="str">
        <f t="shared" si="413"/>
        <v xml:space="preserve">1/0 </v>
      </c>
    </row>
    <row r="7760" spans="36:39" ht="14.4">
      <c r="AJ7760" s="26" t="e">
        <f>VLOOKUP(AQ7760,'user list'!A:B,2,0)</f>
        <v>#N/A</v>
      </c>
      <c r="AK7760" s="26">
        <f t="shared" si="411"/>
        <v>1</v>
      </c>
      <c r="AL7760" s="26">
        <f t="shared" si="412"/>
        <v>0</v>
      </c>
      <c r="AM7760" s="94" t="str">
        <f t="shared" si="413"/>
        <v xml:space="preserve">1/0 </v>
      </c>
    </row>
    <row r="7761" spans="36:39" ht="14.4">
      <c r="AJ7761" s="26" t="e">
        <f>VLOOKUP(AQ7761,'user list'!A:B,2,0)</f>
        <v>#N/A</v>
      </c>
      <c r="AK7761" s="26">
        <f t="shared" si="411"/>
        <v>1</v>
      </c>
      <c r="AL7761" s="26">
        <f t="shared" si="412"/>
        <v>0</v>
      </c>
      <c r="AM7761" s="94" t="str">
        <f t="shared" si="413"/>
        <v xml:space="preserve">1/0 </v>
      </c>
    </row>
    <row r="7762" spans="36:39" ht="14.4">
      <c r="AJ7762" s="26" t="e">
        <f>VLOOKUP(AQ7762,'user list'!A:B,2,0)</f>
        <v>#N/A</v>
      </c>
      <c r="AK7762" s="26">
        <f t="shared" si="411"/>
        <v>1</v>
      </c>
      <c r="AL7762" s="26">
        <f t="shared" si="412"/>
        <v>0</v>
      </c>
      <c r="AM7762" s="94" t="str">
        <f t="shared" si="413"/>
        <v xml:space="preserve">1/0 </v>
      </c>
    </row>
    <row r="7763" spans="36:39" ht="14.4">
      <c r="AJ7763" s="26" t="e">
        <f>VLOOKUP(AQ7763,'user list'!A:B,2,0)</f>
        <v>#N/A</v>
      </c>
      <c r="AK7763" s="26">
        <f t="shared" si="411"/>
        <v>1</v>
      </c>
      <c r="AL7763" s="26">
        <f t="shared" si="412"/>
        <v>0</v>
      </c>
      <c r="AM7763" s="94" t="str">
        <f t="shared" si="413"/>
        <v xml:space="preserve">1/0 </v>
      </c>
    </row>
    <row r="7764" spans="36:39" ht="14.4">
      <c r="AJ7764" s="26" t="e">
        <f>VLOOKUP(AQ7764,'user list'!A:B,2,0)</f>
        <v>#N/A</v>
      </c>
      <c r="AK7764" s="26">
        <f t="shared" si="411"/>
        <v>1</v>
      </c>
      <c r="AL7764" s="26">
        <f t="shared" si="412"/>
        <v>0</v>
      </c>
      <c r="AM7764" s="94" t="str">
        <f t="shared" si="413"/>
        <v xml:space="preserve">1/0 </v>
      </c>
    </row>
    <row r="7765" spans="36:39" ht="14.4">
      <c r="AJ7765" s="26" t="e">
        <f>VLOOKUP(AQ7765,'user list'!A:B,2,0)</f>
        <v>#N/A</v>
      </c>
      <c r="AK7765" s="26">
        <f t="shared" si="411"/>
        <v>1</v>
      </c>
      <c r="AL7765" s="26">
        <f t="shared" si="412"/>
        <v>0</v>
      </c>
      <c r="AM7765" s="94" t="str">
        <f t="shared" si="413"/>
        <v xml:space="preserve">1/0 </v>
      </c>
    </row>
    <row r="7766" spans="36:39" ht="14.4">
      <c r="AJ7766" s="26" t="e">
        <f>VLOOKUP(AQ7766,'user list'!A:B,2,0)</f>
        <v>#N/A</v>
      </c>
      <c r="AK7766" s="26">
        <f t="shared" si="411"/>
        <v>1</v>
      </c>
      <c r="AL7766" s="26">
        <f t="shared" si="412"/>
        <v>0</v>
      </c>
      <c r="AM7766" s="94" t="str">
        <f t="shared" si="413"/>
        <v xml:space="preserve">1/0 </v>
      </c>
    </row>
    <row r="7767" spans="36:39" ht="14.4">
      <c r="AJ7767" s="26" t="e">
        <f>VLOOKUP(AQ7767,'user list'!A:B,2,0)</f>
        <v>#N/A</v>
      </c>
      <c r="AK7767" s="26">
        <f t="shared" si="411"/>
        <v>1</v>
      </c>
      <c r="AL7767" s="26">
        <f t="shared" si="412"/>
        <v>0</v>
      </c>
      <c r="AM7767" s="94" t="str">
        <f t="shared" si="413"/>
        <v xml:space="preserve">1/0 </v>
      </c>
    </row>
    <row r="7768" spans="36:39" ht="14.4">
      <c r="AJ7768" s="26" t="e">
        <f>VLOOKUP(AQ7768,'user list'!A:B,2,0)</f>
        <v>#N/A</v>
      </c>
      <c r="AK7768" s="26">
        <f t="shared" si="411"/>
        <v>1</v>
      </c>
      <c r="AL7768" s="26">
        <f t="shared" si="412"/>
        <v>0</v>
      </c>
      <c r="AM7768" s="94" t="str">
        <f t="shared" si="413"/>
        <v xml:space="preserve">1/0 </v>
      </c>
    </row>
    <row r="7769" spans="36:39" ht="14.4">
      <c r="AJ7769" s="26" t="e">
        <f>VLOOKUP(AQ7769,'user list'!A:B,2,0)</f>
        <v>#N/A</v>
      </c>
      <c r="AK7769" s="26">
        <f t="shared" si="411"/>
        <v>1</v>
      </c>
      <c r="AL7769" s="26">
        <f t="shared" si="412"/>
        <v>0</v>
      </c>
      <c r="AM7769" s="94" t="str">
        <f t="shared" si="413"/>
        <v xml:space="preserve">1/0 </v>
      </c>
    </row>
    <row r="7770" spans="36:39" ht="14.4">
      <c r="AJ7770" s="26" t="e">
        <f>VLOOKUP(AQ7770,'user list'!A:B,2,0)</f>
        <v>#N/A</v>
      </c>
      <c r="AK7770" s="26">
        <f t="shared" si="411"/>
        <v>1</v>
      </c>
      <c r="AL7770" s="26">
        <f t="shared" si="412"/>
        <v>0</v>
      </c>
      <c r="AM7770" s="94" t="str">
        <f t="shared" si="413"/>
        <v xml:space="preserve">1/0 </v>
      </c>
    </row>
    <row r="7771" spans="36:39" ht="14.4">
      <c r="AJ7771" s="26" t="e">
        <f>VLOOKUP(AQ7771,'user list'!A:B,2,0)</f>
        <v>#N/A</v>
      </c>
      <c r="AK7771" s="26">
        <f t="shared" si="411"/>
        <v>1</v>
      </c>
      <c r="AL7771" s="26">
        <f t="shared" si="412"/>
        <v>0</v>
      </c>
      <c r="AM7771" s="94" t="str">
        <f t="shared" si="413"/>
        <v xml:space="preserve">1/0 </v>
      </c>
    </row>
    <row r="7772" spans="36:39" ht="14.4">
      <c r="AJ7772" s="26" t="e">
        <f>VLOOKUP(AQ7772,'user list'!A:B,2,0)</f>
        <v>#N/A</v>
      </c>
      <c r="AK7772" s="26">
        <f t="shared" si="411"/>
        <v>1</v>
      </c>
      <c r="AL7772" s="26">
        <f t="shared" si="412"/>
        <v>0</v>
      </c>
      <c r="AM7772" s="94" t="str">
        <f t="shared" si="413"/>
        <v xml:space="preserve">1/0 </v>
      </c>
    </row>
    <row r="7773" spans="36:39" ht="14.4">
      <c r="AJ7773" s="26" t="e">
        <f>VLOOKUP(AQ7773,'user list'!A:B,2,0)</f>
        <v>#N/A</v>
      </c>
      <c r="AK7773" s="26">
        <f t="shared" si="411"/>
        <v>1</v>
      </c>
      <c r="AL7773" s="26">
        <f t="shared" si="412"/>
        <v>0</v>
      </c>
      <c r="AM7773" s="94" t="str">
        <f t="shared" si="413"/>
        <v xml:space="preserve">1/0 </v>
      </c>
    </row>
    <row r="7774" spans="36:39" ht="14.4">
      <c r="AJ7774" s="26" t="e">
        <f>VLOOKUP(AQ7774,'user list'!A:B,2,0)</f>
        <v>#N/A</v>
      </c>
      <c r="AK7774" s="26">
        <f t="shared" si="411"/>
        <v>1</v>
      </c>
      <c r="AL7774" s="26">
        <f t="shared" si="412"/>
        <v>0</v>
      </c>
      <c r="AM7774" s="94" t="str">
        <f t="shared" si="413"/>
        <v xml:space="preserve">1/0 </v>
      </c>
    </row>
    <row r="7775" spans="36:39" ht="14.4">
      <c r="AJ7775" s="26" t="e">
        <f>VLOOKUP(AQ7775,'user list'!A:B,2,0)</f>
        <v>#N/A</v>
      </c>
      <c r="AK7775" s="26">
        <f t="shared" si="411"/>
        <v>1</v>
      </c>
      <c r="AL7775" s="26">
        <f t="shared" si="412"/>
        <v>0</v>
      </c>
      <c r="AM7775" s="94" t="str">
        <f t="shared" si="413"/>
        <v xml:space="preserve">1/0 </v>
      </c>
    </row>
    <row r="7776" spans="36:39" ht="14.4">
      <c r="AJ7776" s="26" t="e">
        <f>VLOOKUP(AQ7776,'user list'!A:B,2,0)</f>
        <v>#N/A</v>
      </c>
      <c r="AK7776" s="26">
        <f t="shared" si="411"/>
        <v>1</v>
      </c>
      <c r="AL7776" s="26">
        <f t="shared" si="412"/>
        <v>0</v>
      </c>
      <c r="AM7776" s="94" t="str">
        <f t="shared" si="413"/>
        <v xml:space="preserve">1/0 </v>
      </c>
    </row>
    <row r="7777" spans="36:39" ht="14.4">
      <c r="AJ7777" s="26" t="e">
        <f>VLOOKUP(AQ7777,'user list'!A:B,2,0)</f>
        <v>#N/A</v>
      </c>
      <c r="AK7777" s="26">
        <f t="shared" si="411"/>
        <v>1</v>
      </c>
      <c r="AL7777" s="26">
        <f t="shared" si="412"/>
        <v>0</v>
      </c>
      <c r="AM7777" s="94" t="str">
        <f t="shared" si="413"/>
        <v xml:space="preserve">1/0 </v>
      </c>
    </row>
    <row r="7778" spans="36:39" ht="14.4">
      <c r="AJ7778" s="26" t="e">
        <f>VLOOKUP(AQ7778,'user list'!A:B,2,0)</f>
        <v>#N/A</v>
      </c>
      <c r="AK7778" s="26">
        <f t="shared" si="411"/>
        <v>1</v>
      </c>
      <c r="AL7778" s="26">
        <f t="shared" si="412"/>
        <v>0</v>
      </c>
      <c r="AM7778" s="94" t="str">
        <f t="shared" si="413"/>
        <v xml:space="preserve">1/0 </v>
      </c>
    </row>
    <row r="7779" spans="36:39" ht="14.4">
      <c r="AJ7779" s="26" t="e">
        <f>VLOOKUP(AQ7779,'user list'!A:B,2,0)</f>
        <v>#N/A</v>
      </c>
      <c r="AK7779" s="26">
        <f t="shared" ref="AK7779:AK7842" si="414">MONTH(AN7779)</f>
        <v>1</v>
      </c>
      <c r="AL7779" s="26">
        <f t="shared" ref="AL7779:AL7842" si="415">DAY(AN7779)</f>
        <v>0</v>
      </c>
      <c r="AM7779" s="94" t="str">
        <f t="shared" ref="AM7779:AM7842" si="416">AK7779&amp;"/"&amp;AL7779&amp;" "&amp;AR7779</f>
        <v xml:space="preserve">1/0 </v>
      </c>
    </row>
    <row r="7780" spans="36:39" ht="14.4">
      <c r="AJ7780" s="26" t="e">
        <f>VLOOKUP(AQ7780,'user list'!A:B,2,0)</f>
        <v>#N/A</v>
      </c>
      <c r="AK7780" s="26">
        <f t="shared" si="414"/>
        <v>1</v>
      </c>
      <c r="AL7780" s="26">
        <f t="shared" si="415"/>
        <v>0</v>
      </c>
      <c r="AM7780" s="94" t="str">
        <f t="shared" si="416"/>
        <v xml:space="preserve">1/0 </v>
      </c>
    </row>
    <row r="7781" spans="36:39" ht="14.4">
      <c r="AJ7781" s="26" t="e">
        <f>VLOOKUP(AQ7781,'user list'!A:B,2,0)</f>
        <v>#N/A</v>
      </c>
      <c r="AK7781" s="26">
        <f t="shared" si="414"/>
        <v>1</v>
      </c>
      <c r="AL7781" s="26">
        <f t="shared" si="415"/>
        <v>0</v>
      </c>
      <c r="AM7781" s="94" t="str">
        <f t="shared" si="416"/>
        <v xml:space="preserve">1/0 </v>
      </c>
    </row>
    <row r="7782" spans="36:39" ht="14.4">
      <c r="AJ7782" s="26" t="e">
        <f>VLOOKUP(AQ7782,'user list'!A:B,2,0)</f>
        <v>#N/A</v>
      </c>
      <c r="AK7782" s="26">
        <f t="shared" si="414"/>
        <v>1</v>
      </c>
      <c r="AL7782" s="26">
        <f t="shared" si="415"/>
        <v>0</v>
      </c>
      <c r="AM7782" s="94" t="str">
        <f t="shared" si="416"/>
        <v xml:space="preserve">1/0 </v>
      </c>
    </row>
    <row r="7783" spans="36:39" ht="14.4">
      <c r="AJ7783" s="26" t="e">
        <f>VLOOKUP(AQ7783,'user list'!A:B,2,0)</f>
        <v>#N/A</v>
      </c>
      <c r="AK7783" s="26">
        <f t="shared" si="414"/>
        <v>1</v>
      </c>
      <c r="AL7783" s="26">
        <f t="shared" si="415"/>
        <v>0</v>
      </c>
      <c r="AM7783" s="94" t="str">
        <f t="shared" si="416"/>
        <v xml:space="preserve">1/0 </v>
      </c>
    </row>
    <row r="7784" spans="36:39" ht="14.4">
      <c r="AJ7784" s="26" t="e">
        <f>VLOOKUP(AQ7784,'user list'!A:B,2,0)</f>
        <v>#N/A</v>
      </c>
      <c r="AK7784" s="26">
        <f t="shared" si="414"/>
        <v>1</v>
      </c>
      <c r="AL7784" s="26">
        <f t="shared" si="415"/>
        <v>0</v>
      </c>
      <c r="AM7784" s="94" t="str">
        <f t="shared" si="416"/>
        <v xml:space="preserve">1/0 </v>
      </c>
    </row>
    <row r="7785" spans="36:39" ht="14.4">
      <c r="AJ7785" s="26" t="e">
        <f>VLOOKUP(AQ7785,'user list'!A:B,2,0)</f>
        <v>#N/A</v>
      </c>
      <c r="AK7785" s="26">
        <f t="shared" si="414"/>
        <v>1</v>
      </c>
      <c r="AL7785" s="26">
        <f t="shared" si="415"/>
        <v>0</v>
      </c>
      <c r="AM7785" s="94" t="str">
        <f t="shared" si="416"/>
        <v xml:space="preserve">1/0 </v>
      </c>
    </row>
    <row r="7786" spans="36:39" ht="14.4">
      <c r="AJ7786" s="26" t="e">
        <f>VLOOKUP(AQ7786,'user list'!A:B,2,0)</f>
        <v>#N/A</v>
      </c>
      <c r="AK7786" s="26">
        <f t="shared" si="414"/>
        <v>1</v>
      </c>
      <c r="AL7786" s="26">
        <f t="shared" si="415"/>
        <v>0</v>
      </c>
      <c r="AM7786" s="94" t="str">
        <f t="shared" si="416"/>
        <v xml:space="preserve">1/0 </v>
      </c>
    </row>
    <row r="7787" spans="36:39" ht="14.4">
      <c r="AJ7787" s="26" t="e">
        <f>VLOOKUP(AQ7787,'user list'!A:B,2,0)</f>
        <v>#N/A</v>
      </c>
      <c r="AK7787" s="26">
        <f t="shared" si="414"/>
        <v>1</v>
      </c>
      <c r="AL7787" s="26">
        <f t="shared" si="415"/>
        <v>0</v>
      </c>
      <c r="AM7787" s="94" t="str">
        <f t="shared" si="416"/>
        <v xml:space="preserve">1/0 </v>
      </c>
    </row>
    <row r="7788" spans="36:39" ht="14.4">
      <c r="AJ7788" s="26" t="e">
        <f>VLOOKUP(AQ7788,'user list'!A:B,2,0)</f>
        <v>#N/A</v>
      </c>
      <c r="AK7788" s="26">
        <f t="shared" si="414"/>
        <v>1</v>
      </c>
      <c r="AL7788" s="26">
        <f t="shared" si="415"/>
        <v>0</v>
      </c>
      <c r="AM7788" s="94" t="str">
        <f t="shared" si="416"/>
        <v xml:space="preserve">1/0 </v>
      </c>
    </row>
    <row r="7789" spans="36:39" ht="14.4">
      <c r="AJ7789" s="26" t="e">
        <f>VLOOKUP(AQ7789,'user list'!A:B,2,0)</f>
        <v>#N/A</v>
      </c>
      <c r="AK7789" s="26">
        <f t="shared" si="414"/>
        <v>1</v>
      </c>
      <c r="AL7789" s="26">
        <f t="shared" si="415"/>
        <v>0</v>
      </c>
      <c r="AM7789" s="94" t="str">
        <f t="shared" si="416"/>
        <v xml:space="preserve">1/0 </v>
      </c>
    </row>
    <row r="7790" spans="36:39" ht="14.4">
      <c r="AJ7790" s="26" t="e">
        <f>VLOOKUP(AQ7790,'user list'!A:B,2,0)</f>
        <v>#N/A</v>
      </c>
      <c r="AK7790" s="26">
        <f t="shared" si="414"/>
        <v>1</v>
      </c>
      <c r="AL7790" s="26">
        <f t="shared" si="415"/>
        <v>0</v>
      </c>
      <c r="AM7790" s="94" t="str">
        <f t="shared" si="416"/>
        <v xml:space="preserve">1/0 </v>
      </c>
    </row>
    <row r="7791" spans="36:39" ht="14.4">
      <c r="AJ7791" s="26" t="e">
        <f>VLOOKUP(AQ7791,'user list'!A:B,2,0)</f>
        <v>#N/A</v>
      </c>
      <c r="AK7791" s="26">
        <f t="shared" si="414"/>
        <v>1</v>
      </c>
      <c r="AL7791" s="26">
        <f t="shared" si="415"/>
        <v>0</v>
      </c>
      <c r="AM7791" s="94" t="str">
        <f t="shared" si="416"/>
        <v xml:space="preserve">1/0 </v>
      </c>
    </row>
    <row r="7792" spans="36:39" ht="14.4">
      <c r="AJ7792" s="26" t="e">
        <f>VLOOKUP(AQ7792,'user list'!A:B,2,0)</f>
        <v>#N/A</v>
      </c>
      <c r="AK7792" s="26">
        <f t="shared" si="414"/>
        <v>1</v>
      </c>
      <c r="AL7792" s="26">
        <f t="shared" si="415"/>
        <v>0</v>
      </c>
      <c r="AM7792" s="94" t="str">
        <f t="shared" si="416"/>
        <v xml:space="preserve">1/0 </v>
      </c>
    </row>
    <row r="7793" spans="36:39" ht="14.4">
      <c r="AJ7793" s="26" t="e">
        <f>VLOOKUP(AQ7793,'user list'!A:B,2,0)</f>
        <v>#N/A</v>
      </c>
      <c r="AK7793" s="26">
        <f t="shared" si="414"/>
        <v>1</v>
      </c>
      <c r="AL7793" s="26">
        <f t="shared" si="415"/>
        <v>0</v>
      </c>
      <c r="AM7793" s="94" t="str">
        <f t="shared" si="416"/>
        <v xml:space="preserve">1/0 </v>
      </c>
    </row>
    <row r="7794" spans="36:39" ht="14.4">
      <c r="AJ7794" s="26" t="e">
        <f>VLOOKUP(AQ7794,'user list'!A:B,2,0)</f>
        <v>#N/A</v>
      </c>
      <c r="AK7794" s="26">
        <f t="shared" si="414"/>
        <v>1</v>
      </c>
      <c r="AL7794" s="26">
        <f t="shared" si="415"/>
        <v>0</v>
      </c>
      <c r="AM7794" s="94" t="str">
        <f t="shared" si="416"/>
        <v xml:space="preserve">1/0 </v>
      </c>
    </row>
    <row r="7795" spans="36:39" ht="14.4">
      <c r="AJ7795" s="26" t="e">
        <f>VLOOKUP(AQ7795,'user list'!A:B,2,0)</f>
        <v>#N/A</v>
      </c>
      <c r="AK7795" s="26">
        <f t="shared" si="414"/>
        <v>1</v>
      </c>
      <c r="AL7795" s="26">
        <f t="shared" si="415"/>
        <v>0</v>
      </c>
      <c r="AM7795" s="94" t="str">
        <f t="shared" si="416"/>
        <v xml:space="preserve">1/0 </v>
      </c>
    </row>
    <row r="7796" spans="36:39" ht="14.4">
      <c r="AJ7796" s="26" t="e">
        <f>VLOOKUP(AQ7796,'user list'!A:B,2,0)</f>
        <v>#N/A</v>
      </c>
      <c r="AK7796" s="26">
        <f t="shared" si="414"/>
        <v>1</v>
      </c>
      <c r="AL7796" s="26">
        <f t="shared" si="415"/>
        <v>0</v>
      </c>
      <c r="AM7796" s="94" t="str">
        <f t="shared" si="416"/>
        <v xml:space="preserve">1/0 </v>
      </c>
    </row>
    <row r="7797" spans="36:39" ht="14.4">
      <c r="AJ7797" s="26" t="e">
        <f>VLOOKUP(AQ7797,'user list'!A:B,2,0)</f>
        <v>#N/A</v>
      </c>
      <c r="AK7797" s="26">
        <f t="shared" si="414"/>
        <v>1</v>
      </c>
      <c r="AL7797" s="26">
        <f t="shared" si="415"/>
        <v>0</v>
      </c>
      <c r="AM7797" s="94" t="str">
        <f t="shared" si="416"/>
        <v xml:space="preserve">1/0 </v>
      </c>
    </row>
    <row r="7798" spans="36:39" ht="14.4">
      <c r="AJ7798" s="26" t="e">
        <f>VLOOKUP(AQ7798,'user list'!A:B,2,0)</f>
        <v>#N/A</v>
      </c>
      <c r="AK7798" s="26">
        <f t="shared" si="414"/>
        <v>1</v>
      </c>
      <c r="AL7798" s="26">
        <f t="shared" si="415"/>
        <v>0</v>
      </c>
      <c r="AM7798" s="94" t="str">
        <f t="shared" si="416"/>
        <v xml:space="preserve">1/0 </v>
      </c>
    </row>
    <row r="7799" spans="36:39" ht="14.4">
      <c r="AJ7799" s="26" t="e">
        <f>VLOOKUP(AQ7799,'user list'!A:B,2,0)</f>
        <v>#N/A</v>
      </c>
      <c r="AK7799" s="26">
        <f t="shared" si="414"/>
        <v>1</v>
      </c>
      <c r="AL7799" s="26">
        <f t="shared" si="415"/>
        <v>0</v>
      </c>
      <c r="AM7799" s="94" t="str">
        <f t="shared" si="416"/>
        <v xml:space="preserve">1/0 </v>
      </c>
    </row>
    <row r="7800" spans="36:39" ht="14.4">
      <c r="AJ7800" s="26" t="e">
        <f>VLOOKUP(AQ7800,'user list'!A:B,2,0)</f>
        <v>#N/A</v>
      </c>
      <c r="AK7800" s="26">
        <f t="shared" si="414"/>
        <v>1</v>
      </c>
      <c r="AL7800" s="26">
        <f t="shared" si="415"/>
        <v>0</v>
      </c>
      <c r="AM7800" s="94" t="str">
        <f t="shared" si="416"/>
        <v xml:space="preserve">1/0 </v>
      </c>
    </row>
    <row r="7801" spans="36:39" ht="14.4">
      <c r="AJ7801" s="26" t="e">
        <f>VLOOKUP(AQ7801,'user list'!A:B,2,0)</f>
        <v>#N/A</v>
      </c>
      <c r="AK7801" s="26">
        <f t="shared" si="414"/>
        <v>1</v>
      </c>
      <c r="AL7801" s="26">
        <f t="shared" si="415"/>
        <v>0</v>
      </c>
      <c r="AM7801" s="94" t="str">
        <f t="shared" si="416"/>
        <v xml:space="preserve">1/0 </v>
      </c>
    </row>
    <row r="7802" spans="36:39" ht="14.4">
      <c r="AJ7802" s="26" t="e">
        <f>VLOOKUP(AQ7802,'user list'!A:B,2,0)</f>
        <v>#N/A</v>
      </c>
      <c r="AK7802" s="26">
        <f t="shared" si="414"/>
        <v>1</v>
      </c>
      <c r="AL7802" s="26">
        <f t="shared" si="415"/>
        <v>0</v>
      </c>
      <c r="AM7802" s="94" t="str">
        <f t="shared" si="416"/>
        <v xml:space="preserve">1/0 </v>
      </c>
    </row>
    <row r="7803" spans="36:39" ht="14.4">
      <c r="AJ7803" s="26" t="e">
        <f>VLOOKUP(AQ7803,'user list'!A:B,2,0)</f>
        <v>#N/A</v>
      </c>
      <c r="AK7803" s="26">
        <f t="shared" si="414"/>
        <v>1</v>
      </c>
      <c r="AL7803" s="26">
        <f t="shared" si="415"/>
        <v>0</v>
      </c>
      <c r="AM7803" s="94" t="str">
        <f t="shared" si="416"/>
        <v xml:space="preserve">1/0 </v>
      </c>
    </row>
    <row r="7804" spans="36:39" ht="14.4">
      <c r="AJ7804" s="26" t="e">
        <f>VLOOKUP(AQ7804,'user list'!A:B,2,0)</f>
        <v>#N/A</v>
      </c>
      <c r="AK7804" s="26">
        <f t="shared" si="414"/>
        <v>1</v>
      </c>
      <c r="AL7804" s="26">
        <f t="shared" si="415"/>
        <v>0</v>
      </c>
      <c r="AM7804" s="94" t="str">
        <f t="shared" si="416"/>
        <v xml:space="preserve">1/0 </v>
      </c>
    </row>
    <row r="7805" spans="36:39" ht="14.4">
      <c r="AJ7805" s="26" t="e">
        <f>VLOOKUP(AQ7805,'user list'!A:B,2,0)</f>
        <v>#N/A</v>
      </c>
      <c r="AK7805" s="26">
        <f t="shared" si="414"/>
        <v>1</v>
      </c>
      <c r="AL7805" s="26">
        <f t="shared" si="415"/>
        <v>0</v>
      </c>
      <c r="AM7805" s="94" t="str">
        <f t="shared" si="416"/>
        <v xml:space="preserve">1/0 </v>
      </c>
    </row>
    <row r="7806" spans="36:39" ht="14.4">
      <c r="AJ7806" s="26" t="e">
        <f>VLOOKUP(AQ7806,'user list'!A:B,2,0)</f>
        <v>#N/A</v>
      </c>
      <c r="AK7806" s="26">
        <f t="shared" si="414"/>
        <v>1</v>
      </c>
      <c r="AL7806" s="26">
        <f t="shared" si="415"/>
        <v>0</v>
      </c>
      <c r="AM7806" s="94" t="str">
        <f t="shared" si="416"/>
        <v xml:space="preserve">1/0 </v>
      </c>
    </row>
    <row r="7807" spans="36:39" ht="14.4">
      <c r="AJ7807" s="26" t="e">
        <f>VLOOKUP(AQ7807,'user list'!A:B,2,0)</f>
        <v>#N/A</v>
      </c>
      <c r="AK7807" s="26">
        <f t="shared" si="414"/>
        <v>1</v>
      </c>
      <c r="AL7807" s="26">
        <f t="shared" si="415"/>
        <v>0</v>
      </c>
      <c r="AM7807" s="94" t="str">
        <f t="shared" si="416"/>
        <v xml:space="preserve">1/0 </v>
      </c>
    </row>
    <row r="7808" spans="36:39" ht="14.4">
      <c r="AJ7808" s="26" t="e">
        <f>VLOOKUP(AQ7808,'user list'!A:B,2,0)</f>
        <v>#N/A</v>
      </c>
      <c r="AK7808" s="26">
        <f t="shared" si="414"/>
        <v>1</v>
      </c>
      <c r="AL7808" s="26">
        <f t="shared" si="415"/>
        <v>0</v>
      </c>
      <c r="AM7808" s="94" t="str">
        <f t="shared" si="416"/>
        <v xml:space="preserve">1/0 </v>
      </c>
    </row>
    <row r="7809" spans="36:39" ht="14.4">
      <c r="AJ7809" s="26" t="e">
        <f>VLOOKUP(AQ7809,'user list'!A:B,2,0)</f>
        <v>#N/A</v>
      </c>
      <c r="AK7809" s="26">
        <f t="shared" si="414"/>
        <v>1</v>
      </c>
      <c r="AL7809" s="26">
        <f t="shared" si="415"/>
        <v>0</v>
      </c>
      <c r="AM7809" s="94" t="str">
        <f t="shared" si="416"/>
        <v xml:space="preserve">1/0 </v>
      </c>
    </row>
    <row r="7810" spans="36:39" ht="14.4">
      <c r="AJ7810" s="26" t="e">
        <f>VLOOKUP(AQ7810,'user list'!A:B,2,0)</f>
        <v>#N/A</v>
      </c>
      <c r="AK7810" s="26">
        <f t="shared" si="414"/>
        <v>1</v>
      </c>
      <c r="AL7810" s="26">
        <f t="shared" si="415"/>
        <v>0</v>
      </c>
      <c r="AM7810" s="94" t="str">
        <f t="shared" si="416"/>
        <v xml:space="preserve">1/0 </v>
      </c>
    </row>
    <row r="7811" spans="36:39" ht="14.4">
      <c r="AJ7811" s="26" t="e">
        <f>VLOOKUP(AQ7811,'user list'!A:B,2,0)</f>
        <v>#N/A</v>
      </c>
      <c r="AK7811" s="26">
        <f t="shared" si="414"/>
        <v>1</v>
      </c>
      <c r="AL7811" s="26">
        <f t="shared" si="415"/>
        <v>0</v>
      </c>
      <c r="AM7811" s="94" t="str">
        <f t="shared" si="416"/>
        <v xml:space="preserve">1/0 </v>
      </c>
    </row>
    <row r="7812" spans="36:39" ht="14.4">
      <c r="AJ7812" s="26" t="e">
        <f>VLOOKUP(AQ7812,'user list'!A:B,2,0)</f>
        <v>#N/A</v>
      </c>
      <c r="AK7812" s="26">
        <f t="shared" si="414"/>
        <v>1</v>
      </c>
      <c r="AL7812" s="26">
        <f t="shared" si="415"/>
        <v>0</v>
      </c>
      <c r="AM7812" s="94" t="str">
        <f t="shared" si="416"/>
        <v xml:space="preserve">1/0 </v>
      </c>
    </row>
    <row r="7813" spans="36:39" ht="14.4">
      <c r="AJ7813" s="26" t="e">
        <f>VLOOKUP(AQ7813,'user list'!A:B,2,0)</f>
        <v>#N/A</v>
      </c>
      <c r="AK7813" s="26">
        <f t="shared" si="414"/>
        <v>1</v>
      </c>
      <c r="AL7813" s="26">
        <f t="shared" si="415"/>
        <v>0</v>
      </c>
      <c r="AM7813" s="94" t="str">
        <f t="shared" si="416"/>
        <v xml:space="preserve">1/0 </v>
      </c>
    </row>
    <row r="7814" spans="36:39" ht="14.4">
      <c r="AJ7814" s="26" t="e">
        <f>VLOOKUP(AQ7814,'user list'!A:B,2,0)</f>
        <v>#N/A</v>
      </c>
      <c r="AK7814" s="26">
        <f t="shared" si="414"/>
        <v>1</v>
      </c>
      <c r="AL7814" s="26">
        <f t="shared" si="415"/>
        <v>0</v>
      </c>
      <c r="AM7814" s="94" t="str">
        <f t="shared" si="416"/>
        <v xml:space="preserve">1/0 </v>
      </c>
    </row>
    <row r="7815" spans="36:39" ht="14.4">
      <c r="AJ7815" s="26" t="e">
        <f>VLOOKUP(AQ7815,'user list'!A:B,2,0)</f>
        <v>#N/A</v>
      </c>
      <c r="AK7815" s="26">
        <f t="shared" si="414"/>
        <v>1</v>
      </c>
      <c r="AL7815" s="26">
        <f t="shared" si="415"/>
        <v>0</v>
      </c>
      <c r="AM7815" s="94" t="str">
        <f t="shared" si="416"/>
        <v xml:space="preserve">1/0 </v>
      </c>
    </row>
    <row r="7816" spans="36:39" ht="14.4">
      <c r="AJ7816" s="26" t="e">
        <f>VLOOKUP(AQ7816,'user list'!A:B,2,0)</f>
        <v>#N/A</v>
      </c>
      <c r="AK7816" s="26">
        <f t="shared" si="414"/>
        <v>1</v>
      </c>
      <c r="AL7816" s="26">
        <f t="shared" si="415"/>
        <v>0</v>
      </c>
      <c r="AM7816" s="94" t="str">
        <f t="shared" si="416"/>
        <v xml:space="preserve">1/0 </v>
      </c>
    </row>
    <row r="7817" spans="36:39" ht="14.4">
      <c r="AJ7817" s="26" t="e">
        <f>VLOOKUP(AQ7817,'user list'!A:B,2,0)</f>
        <v>#N/A</v>
      </c>
      <c r="AK7817" s="26">
        <f t="shared" si="414"/>
        <v>1</v>
      </c>
      <c r="AL7817" s="26">
        <f t="shared" si="415"/>
        <v>0</v>
      </c>
      <c r="AM7817" s="94" t="str">
        <f t="shared" si="416"/>
        <v xml:space="preserve">1/0 </v>
      </c>
    </row>
    <row r="7818" spans="36:39" ht="14.4">
      <c r="AJ7818" s="26" t="e">
        <f>VLOOKUP(AQ7818,'user list'!A:B,2,0)</f>
        <v>#N/A</v>
      </c>
      <c r="AK7818" s="26">
        <f t="shared" si="414"/>
        <v>1</v>
      </c>
      <c r="AL7818" s="26">
        <f t="shared" si="415"/>
        <v>0</v>
      </c>
      <c r="AM7818" s="94" t="str">
        <f t="shared" si="416"/>
        <v xml:space="preserve">1/0 </v>
      </c>
    </row>
    <row r="7819" spans="36:39" ht="14.4">
      <c r="AJ7819" s="26" t="e">
        <f>VLOOKUP(AQ7819,'user list'!A:B,2,0)</f>
        <v>#N/A</v>
      </c>
      <c r="AK7819" s="26">
        <f t="shared" si="414"/>
        <v>1</v>
      </c>
      <c r="AL7819" s="26">
        <f t="shared" si="415"/>
        <v>0</v>
      </c>
      <c r="AM7819" s="94" t="str">
        <f t="shared" si="416"/>
        <v xml:space="preserve">1/0 </v>
      </c>
    </row>
    <row r="7820" spans="36:39" ht="14.4">
      <c r="AJ7820" s="26" t="e">
        <f>VLOOKUP(AQ7820,'user list'!A:B,2,0)</f>
        <v>#N/A</v>
      </c>
      <c r="AK7820" s="26">
        <f t="shared" si="414"/>
        <v>1</v>
      </c>
      <c r="AL7820" s="26">
        <f t="shared" si="415"/>
        <v>0</v>
      </c>
      <c r="AM7820" s="94" t="str">
        <f t="shared" si="416"/>
        <v xml:space="preserve">1/0 </v>
      </c>
    </row>
    <row r="7821" spans="36:39" ht="14.4">
      <c r="AJ7821" s="26" t="e">
        <f>VLOOKUP(AQ7821,'user list'!A:B,2,0)</f>
        <v>#N/A</v>
      </c>
      <c r="AK7821" s="26">
        <f t="shared" si="414"/>
        <v>1</v>
      </c>
      <c r="AL7821" s="26">
        <f t="shared" si="415"/>
        <v>0</v>
      </c>
      <c r="AM7821" s="94" t="str">
        <f t="shared" si="416"/>
        <v xml:space="preserve">1/0 </v>
      </c>
    </row>
    <row r="7822" spans="36:39" ht="14.4">
      <c r="AJ7822" s="26" t="e">
        <f>VLOOKUP(AQ7822,'user list'!A:B,2,0)</f>
        <v>#N/A</v>
      </c>
      <c r="AK7822" s="26">
        <f t="shared" si="414"/>
        <v>1</v>
      </c>
      <c r="AL7822" s="26">
        <f t="shared" si="415"/>
        <v>0</v>
      </c>
      <c r="AM7822" s="94" t="str">
        <f t="shared" si="416"/>
        <v xml:space="preserve">1/0 </v>
      </c>
    </row>
    <row r="7823" spans="36:39" ht="14.4">
      <c r="AJ7823" s="26" t="e">
        <f>VLOOKUP(AQ7823,'user list'!A:B,2,0)</f>
        <v>#N/A</v>
      </c>
      <c r="AK7823" s="26">
        <f t="shared" si="414"/>
        <v>1</v>
      </c>
      <c r="AL7823" s="26">
        <f t="shared" si="415"/>
        <v>0</v>
      </c>
      <c r="AM7823" s="94" t="str">
        <f t="shared" si="416"/>
        <v xml:space="preserve">1/0 </v>
      </c>
    </row>
    <row r="7824" spans="36:39" ht="14.4">
      <c r="AJ7824" s="26" t="e">
        <f>VLOOKUP(AQ7824,'user list'!A:B,2,0)</f>
        <v>#N/A</v>
      </c>
      <c r="AK7824" s="26">
        <f t="shared" si="414"/>
        <v>1</v>
      </c>
      <c r="AL7824" s="26">
        <f t="shared" si="415"/>
        <v>0</v>
      </c>
      <c r="AM7824" s="94" t="str">
        <f t="shared" si="416"/>
        <v xml:space="preserve">1/0 </v>
      </c>
    </row>
    <row r="7825" spans="36:39" ht="14.4">
      <c r="AJ7825" s="26" t="e">
        <f>VLOOKUP(AQ7825,'user list'!A:B,2,0)</f>
        <v>#N/A</v>
      </c>
      <c r="AK7825" s="26">
        <f t="shared" si="414"/>
        <v>1</v>
      </c>
      <c r="AL7825" s="26">
        <f t="shared" si="415"/>
        <v>0</v>
      </c>
      <c r="AM7825" s="94" t="str">
        <f t="shared" si="416"/>
        <v xml:space="preserve">1/0 </v>
      </c>
    </row>
    <row r="7826" spans="36:39" ht="14.4">
      <c r="AJ7826" s="26" t="e">
        <f>VLOOKUP(AQ7826,'user list'!A:B,2,0)</f>
        <v>#N/A</v>
      </c>
      <c r="AK7826" s="26">
        <f t="shared" si="414"/>
        <v>1</v>
      </c>
      <c r="AL7826" s="26">
        <f t="shared" si="415"/>
        <v>0</v>
      </c>
      <c r="AM7826" s="94" t="str">
        <f t="shared" si="416"/>
        <v xml:space="preserve">1/0 </v>
      </c>
    </row>
    <row r="7827" spans="36:39" ht="14.4">
      <c r="AJ7827" s="26" t="e">
        <f>VLOOKUP(AQ7827,'user list'!A:B,2,0)</f>
        <v>#N/A</v>
      </c>
      <c r="AK7827" s="26">
        <f t="shared" si="414"/>
        <v>1</v>
      </c>
      <c r="AL7827" s="26">
        <f t="shared" si="415"/>
        <v>0</v>
      </c>
      <c r="AM7827" s="94" t="str">
        <f t="shared" si="416"/>
        <v xml:space="preserve">1/0 </v>
      </c>
    </row>
    <row r="7828" spans="36:39" ht="14.4">
      <c r="AJ7828" s="26" t="e">
        <f>VLOOKUP(AQ7828,'user list'!A:B,2,0)</f>
        <v>#N/A</v>
      </c>
      <c r="AK7828" s="26">
        <f t="shared" si="414"/>
        <v>1</v>
      </c>
      <c r="AL7828" s="26">
        <f t="shared" si="415"/>
        <v>0</v>
      </c>
      <c r="AM7828" s="94" t="str">
        <f t="shared" si="416"/>
        <v xml:space="preserve">1/0 </v>
      </c>
    </row>
    <row r="7829" spans="36:39" ht="14.4">
      <c r="AJ7829" s="26" t="e">
        <f>VLOOKUP(AQ7829,'user list'!A:B,2,0)</f>
        <v>#N/A</v>
      </c>
      <c r="AK7829" s="26">
        <f t="shared" si="414"/>
        <v>1</v>
      </c>
      <c r="AL7829" s="26">
        <f t="shared" si="415"/>
        <v>0</v>
      </c>
      <c r="AM7829" s="94" t="str">
        <f t="shared" si="416"/>
        <v xml:space="preserve">1/0 </v>
      </c>
    </row>
    <row r="7830" spans="36:39" ht="14.4">
      <c r="AJ7830" s="26" t="e">
        <f>VLOOKUP(AQ7830,'user list'!A:B,2,0)</f>
        <v>#N/A</v>
      </c>
      <c r="AK7830" s="26">
        <f t="shared" si="414"/>
        <v>1</v>
      </c>
      <c r="AL7830" s="26">
        <f t="shared" si="415"/>
        <v>0</v>
      </c>
      <c r="AM7830" s="94" t="str">
        <f t="shared" si="416"/>
        <v xml:space="preserve">1/0 </v>
      </c>
    </row>
    <row r="7831" spans="36:39" ht="14.4">
      <c r="AJ7831" s="26" t="e">
        <f>VLOOKUP(AQ7831,'user list'!A:B,2,0)</f>
        <v>#N/A</v>
      </c>
      <c r="AK7831" s="26">
        <f t="shared" si="414"/>
        <v>1</v>
      </c>
      <c r="AL7831" s="26">
        <f t="shared" si="415"/>
        <v>0</v>
      </c>
      <c r="AM7831" s="94" t="str">
        <f t="shared" si="416"/>
        <v xml:space="preserve">1/0 </v>
      </c>
    </row>
    <row r="7832" spans="36:39" ht="14.4">
      <c r="AJ7832" s="26" t="e">
        <f>VLOOKUP(AQ7832,'user list'!A:B,2,0)</f>
        <v>#N/A</v>
      </c>
      <c r="AK7832" s="26">
        <f t="shared" si="414"/>
        <v>1</v>
      </c>
      <c r="AL7832" s="26">
        <f t="shared" si="415"/>
        <v>0</v>
      </c>
      <c r="AM7832" s="94" t="str">
        <f t="shared" si="416"/>
        <v xml:space="preserve">1/0 </v>
      </c>
    </row>
    <row r="7833" spans="36:39" ht="14.4">
      <c r="AJ7833" s="26" t="e">
        <f>VLOOKUP(AQ7833,'user list'!A:B,2,0)</f>
        <v>#N/A</v>
      </c>
      <c r="AK7833" s="26">
        <f t="shared" si="414"/>
        <v>1</v>
      </c>
      <c r="AL7833" s="26">
        <f t="shared" si="415"/>
        <v>0</v>
      </c>
      <c r="AM7833" s="94" t="str">
        <f t="shared" si="416"/>
        <v xml:space="preserve">1/0 </v>
      </c>
    </row>
    <row r="7834" spans="36:39" ht="14.4">
      <c r="AJ7834" s="26" t="e">
        <f>VLOOKUP(AQ7834,'user list'!A:B,2,0)</f>
        <v>#N/A</v>
      </c>
      <c r="AK7834" s="26">
        <f t="shared" si="414"/>
        <v>1</v>
      </c>
      <c r="AL7834" s="26">
        <f t="shared" si="415"/>
        <v>0</v>
      </c>
      <c r="AM7834" s="94" t="str">
        <f t="shared" si="416"/>
        <v xml:space="preserve">1/0 </v>
      </c>
    </row>
    <row r="7835" spans="36:39" ht="14.4">
      <c r="AJ7835" s="26" t="e">
        <f>VLOOKUP(AQ7835,'user list'!A:B,2,0)</f>
        <v>#N/A</v>
      </c>
      <c r="AK7835" s="26">
        <f t="shared" si="414"/>
        <v>1</v>
      </c>
      <c r="AL7835" s="26">
        <f t="shared" si="415"/>
        <v>0</v>
      </c>
      <c r="AM7835" s="94" t="str">
        <f t="shared" si="416"/>
        <v xml:space="preserve">1/0 </v>
      </c>
    </row>
    <row r="7836" spans="36:39" ht="14.4">
      <c r="AJ7836" s="26" t="e">
        <f>VLOOKUP(AQ7836,'user list'!A:B,2,0)</f>
        <v>#N/A</v>
      </c>
      <c r="AK7836" s="26">
        <f t="shared" si="414"/>
        <v>1</v>
      </c>
      <c r="AL7836" s="26">
        <f t="shared" si="415"/>
        <v>0</v>
      </c>
      <c r="AM7836" s="94" t="str">
        <f t="shared" si="416"/>
        <v xml:space="preserve">1/0 </v>
      </c>
    </row>
    <row r="7837" spans="36:39" ht="14.4">
      <c r="AJ7837" s="26" t="e">
        <f>VLOOKUP(AQ7837,'user list'!A:B,2,0)</f>
        <v>#N/A</v>
      </c>
      <c r="AK7837" s="26">
        <f t="shared" si="414"/>
        <v>1</v>
      </c>
      <c r="AL7837" s="26">
        <f t="shared" si="415"/>
        <v>0</v>
      </c>
      <c r="AM7837" s="94" t="str">
        <f t="shared" si="416"/>
        <v xml:space="preserve">1/0 </v>
      </c>
    </row>
    <row r="7838" spans="36:39" ht="14.4">
      <c r="AJ7838" s="26" t="e">
        <f>VLOOKUP(AQ7838,'user list'!A:B,2,0)</f>
        <v>#N/A</v>
      </c>
      <c r="AK7838" s="26">
        <f t="shared" si="414"/>
        <v>1</v>
      </c>
      <c r="AL7838" s="26">
        <f t="shared" si="415"/>
        <v>0</v>
      </c>
      <c r="AM7838" s="94" t="str">
        <f t="shared" si="416"/>
        <v xml:space="preserve">1/0 </v>
      </c>
    </row>
    <row r="7839" spans="36:39" ht="14.4">
      <c r="AJ7839" s="26" t="e">
        <f>VLOOKUP(AQ7839,'user list'!A:B,2,0)</f>
        <v>#N/A</v>
      </c>
      <c r="AK7839" s="26">
        <f t="shared" si="414"/>
        <v>1</v>
      </c>
      <c r="AL7839" s="26">
        <f t="shared" si="415"/>
        <v>0</v>
      </c>
      <c r="AM7839" s="94" t="str">
        <f t="shared" si="416"/>
        <v xml:space="preserve">1/0 </v>
      </c>
    </row>
    <row r="7840" spans="36:39" ht="14.4">
      <c r="AJ7840" s="26" t="e">
        <f>VLOOKUP(AQ7840,'user list'!A:B,2,0)</f>
        <v>#N/A</v>
      </c>
      <c r="AK7840" s="26">
        <f t="shared" si="414"/>
        <v>1</v>
      </c>
      <c r="AL7840" s="26">
        <f t="shared" si="415"/>
        <v>0</v>
      </c>
      <c r="AM7840" s="94" t="str">
        <f t="shared" si="416"/>
        <v xml:space="preserve">1/0 </v>
      </c>
    </row>
    <row r="7841" spans="36:39" ht="14.4">
      <c r="AJ7841" s="26" t="e">
        <f>VLOOKUP(AQ7841,'user list'!A:B,2,0)</f>
        <v>#N/A</v>
      </c>
      <c r="AK7841" s="26">
        <f t="shared" si="414"/>
        <v>1</v>
      </c>
      <c r="AL7841" s="26">
        <f t="shared" si="415"/>
        <v>0</v>
      </c>
      <c r="AM7841" s="94" t="str">
        <f t="shared" si="416"/>
        <v xml:space="preserve">1/0 </v>
      </c>
    </row>
    <row r="7842" spans="36:39" ht="14.4">
      <c r="AJ7842" s="26" t="e">
        <f>VLOOKUP(AQ7842,'user list'!A:B,2,0)</f>
        <v>#N/A</v>
      </c>
      <c r="AK7842" s="26">
        <f t="shared" si="414"/>
        <v>1</v>
      </c>
      <c r="AL7842" s="26">
        <f t="shared" si="415"/>
        <v>0</v>
      </c>
      <c r="AM7842" s="94" t="str">
        <f t="shared" si="416"/>
        <v xml:space="preserve">1/0 </v>
      </c>
    </row>
    <row r="7843" spans="36:39" ht="14.4">
      <c r="AJ7843" s="26" t="e">
        <f>VLOOKUP(AQ7843,'user list'!A:B,2,0)</f>
        <v>#N/A</v>
      </c>
      <c r="AK7843" s="26">
        <f t="shared" ref="AK7843:AK7906" si="417">MONTH(AN7843)</f>
        <v>1</v>
      </c>
      <c r="AL7843" s="26">
        <f t="shared" ref="AL7843:AL7906" si="418">DAY(AN7843)</f>
        <v>0</v>
      </c>
      <c r="AM7843" s="94" t="str">
        <f t="shared" ref="AM7843:AM7906" si="419">AK7843&amp;"/"&amp;AL7843&amp;" "&amp;AR7843</f>
        <v xml:space="preserve">1/0 </v>
      </c>
    </row>
    <row r="7844" spans="36:39" ht="14.4">
      <c r="AJ7844" s="26" t="e">
        <f>VLOOKUP(AQ7844,'user list'!A:B,2,0)</f>
        <v>#N/A</v>
      </c>
      <c r="AK7844" s="26">
        <f t="shared" si="417"/>
        <v>1</v>
      </c>
      <c r="AL7844" s="26">
        <f t="shared" si="418"/>
        <v>0</v>
      </c>
      <c r="AM7844" s="94" t="str">
        <f t="shared" si="419"/>
        <v xml:space="preserve">1/0 </v>
      </c>
    </row>
    <row r="7845" spans="36:39" ht="14.4">
      <c r="AJ7845" s="26" t="e">
        <f>VLOOKUP(AQ7845,'user list'!A:B,2,0)</f>
        <v>#N/A</v>
      </c>
      <c r="AK7845" s="26">
        <f t="shared" si="417"/>
        <v>1</v>
      </c>
      <c r="AL7845" s="26">
        <f t="shared" si="418"/>
        <v>0</v>
      </c>
      <c r="AM7845" s="94" t="str">
        <f t="shared" si="419"/>
        <v xml:space="preserve">1/0 </v>
      </c>
    </row>
    <row r="7846" spans="36:39" ht="14.4">
      <c r="AJ7846" s="26" t="e">
        <f>VLOOKUP(AQ7846,'user list'!A:B,2,0)</f>
        <v>#N/A</v>
      </c>
      <c r="AK7846" s="26">
        <f t="shared" si="417"/>
        <v>1</v>
      </c>
      <c r="AL7846" s="26">
        <f t="shared" si="418"/>
        <v>0</v>
      </c>
      <c r="AM7846" s="94" t="str">
        <f t="shared" si="419"/>
        <v xml:space="preserve">1/0 </v>
      </c>
    </row>
    <row r="7847" spans="36:39" ht="14.4">
      <c r="AJ7847" s="26" t="e">
        <f>VLOOKUP(AQ7847,'user list'!A:B,2,0)</f>
        <v>#N/A</v>
      </c>
      <c r="AK7847" s="26">
        <f t="shared" si="417"/>
        <v>1</v>
      </c>
      <c r="AL7847" s="26">
        <f t="shared" si="418"/>
        <v>0</v>
      </c>
      <c r="AM7847" s="94" t="str">
        <f t="shared" si="419"/>
        <v xml:space="preserve">1/0 </v>
      </c>
    </row>
    <row r="7848" spans="36:39" ht="14.4">
      <c r="AJ7848" s="26" t="e">
        <f>VLOOKUP(AQ7848,'user list'!A:B,2,0)</f>
        <v>#N/A</v>
      </c>
      <c r="AK7848" s="26">
        <f t="shared" si="417"/>
        <v>1</v>
      </c>
      <c r="AL7848" s="26">
        <f t="shared" si="418"/>
        <v>0</v>
      </c>
      <c r="AM7848" s="94" t="str">
        <f t="shared" si="419"/>
        <v xml:space="preserve">1/0 </v>
      </c>
    </row>
    <row r="7849" spans="36:39" ht="14.4">
      <c r="AJ7849" s="26" t="e">
        <f>VLOOKUP(AQ7849,'user list'!A:B,2,0)</f>
        <v>#N/A</v>
      </c>
      <c r="AK7849" s="26">
        <f t="shared" si="417"/>
        <v>1</v>
      </c>
      <c r="AL7849" s="26">
        <f t="shared" si="418"/>
        <v>0</v>
      </c>
      <c r="AM7849" s="94" t="str">
        <f t="shared" si="419"/>
        <v xml:space="preserve">1/0 </v>
      </c>
    </row>
    <row r="7850" spans="36:39" ht="14.4">
      <c r="AJ7850" s="26" t="e">
        <f>VLOOKUP(AQ7850,'user list'!A:B,2,0)</f>
        <v>#N/A</v>
      </c>
      <c r="AK7850" s="26">
        <f t="shared" si="417"/>
        <v>1</v>
      </c>
      <c r="AL7850" s="26">
        <f t="shared" si="418"/>
        <v>0</v>
      </c>
      <c r="AM7850" s="94" t="str">
        <f t="shared" si="419"/>
        <v xml:space="preserve">1/0 </v>
      </c>
    </row>
    <row r="7851" spans="36:39" ht="14.4">
      <c r="AJ7851" s="26" t="e">
        <f>VLOOKUP(AQ7851,'user list'!A:B,2,0)</f>
        <v>#N/A</v>
      </c>
      <c r="AK7851" s="26">
        <f t="shared" si="417"/>
        <v>1</v>
      </c>
      <c r="AL7851" s="26">
        <f t="shared" si="418"/>
        <v>0</v>
      </c>
      <c r="AM7851" s="94" t="str">
        <f t="shared" si="419"/>
        <v xml:space="preserve">1/0 </v>
      </c>
    </row>
    <row r="7852" spans="36:39" ht="14.4">
      <c r="AJ7852" s="26" t="e">
        <f>VLOOKUP(AQ7852,'user list'!A:B,2,0)</f>
        <v>#N/A</v>
      </c>
      <c r="AK7852" s="26">
        <f t="shared" si="417"/>
        <v>1</v>
      </c>
      <c r="AL7852" s="26">
        <f t="shared" si="418"/>
        <v>0</v>
      </c>
      <c r="AM7852" s="94" t="str">
        <f t="shared" si="419"/>
        <v xml:space="preserve">1/0 </v>
      </c>
    </row>
    <row r="7853" spans="36:39" ht="14.4">
      <c r="AJ7853" s="26" t="e">
        <f>VLOOKUP(AQ7853,'user list'!A:B,2,0)</f>
        <v>#N/A</v>
      </c>
      <c r="AK7853" s="26">
        <f t="shared" si="417"/>
        <v>1</v>
      </c>
      <c r="AL7853" s="26">
        <f t="shared" si="418"/>
        <v>0</v>
      </c>
      <c r="AM7853" s="94" t="str">
        <f t="shared" si="419"/>
        <v xml:space="preserve">1/0 </v>
      </c>
    </row>
    <row r="7854" spans="36:39" ht="14.4">
      <c r="AJ7854" s="26" t="e">
        <f>VLOOKUP(AQ7854,'user list'!A:B,2,0)</f>
        <v>#N/A</v>
      </c>
      <c r="AK7854" s="26">
        <f t="shared" si="417"/>
        <v>1</v>
      </c>
      <c r="AL7854" s="26">
        <f t="shared" si="418"/>
        <v>0</v>
      </c>
      <c r="AM7854" s="94" t="str">
        <f t="shared" si="419"/>
        <v xml:space="preserve">1/0 </v>
      </c>
    </row>
    <row r="7855" spans="36:39" ht="14.4">
      <c r="AJ7855" s="26" t="e">
        <f>VLOOKUP(AQ7855,'user list'!A:B,2,0)</f>
        <v>#N/A</v>
      </c>
      <c r="AK7855" s="26">
        <f t="shared" si="417"/>
        <v>1</v>
      </c>
      <c r="AL7855" s="26">
        <f t="shared" si="418"/>
        <v>0</v>
      </c>
      <c r="AM7855" s="94" t="str">
        <f t="shared" si="419"/>
        <v xml:space="preserve">1/0 </v>
      </c>
    </row>
    <row r="7856" spans="36:39" ht="14.4">
      <c r="AJ7856" s="26" t="e">
        <f>VLOOKUP(AQ7856,'user list'!A:B,2,0)</f>
        <v>#N/A</v>
      </c>
      <c r="AK7856" s="26">
        <f t="shared" si="417"/>
        <v>1</v>
      </c>
      <c r="AL7856" s="26">
        <f t="shared" si="418"/>
        <v>0</v>
      </c>
      <c r="AM7856" s="94" t="str">
        <f t="shared" si="419"/>
        <v xml:space="preserve">1/0 </v>
      </c>
    </row>
    <row r="7857" spans="36:39" ht="14.4">
      <c r="AJ7857" s="26" t="e">
        <f>VLOOKUP(AQ7857,'user list'!A:B,2,0)</f>
        <v>#N/A</v>
      </c>
      <c r="AK7857" s="26">
        <f t="shared" si="417"/>
        <v>1</v>
      </c>
      <c r="AL7857" s="26">
        <f t="shared" si="418"/>
        <v>0</v>
      </c>
      <c r="AM7857" s="94" t="str">
        <f t="shared" si="419"/>
        <v xml:space="preserve">1/0 </v>
      </c>
    </row>
    <row r="7858" spans="36:39" ht="14.4">
      <c r="AJ7858" s="26" t="e">
        <f>VLOOKUP(AQ7858,'user list'!A:B,2,0)</f>
        <v>#N/A</v>
      </c>
      <c r="AK7858" s="26">
        <f t="shared" si="417"/>
        <v>1</v>
      </c>
      <c r="AL7858" s="26">
        <f t="shared" si="418"/>
        <v>0</v>
      </c>
      <c r="AM7858" s="94" t="str">
        <f t="shared" si="419"/>
        <v xml:space="preserve">1/0 </v>
      </c>
    </row>
    <row r="7859" spans="36:39" ht="14.4">
      <c r="AJ7859" s="26" t="e">
        <f>VLOOKUP(AQ7859,'user list'!A:B,2,0)</f>
        <v>#N/A</v>
      </c>
      <c r="AK7859" s="26">
        <f t="shared" si="417"/>
        <v>1</v>
      </c>
      <c r="AL7859" s="26">
        <f t="shared" si="418"/>
        <v>0</v>
      </c>
      <c r="AM7859" s="94" t="str">
        <f t="shared" si="419"/>
        <v xml:space="preserve">1/0 </v>
      </c>
    </row>
    <row r="7860" spans="36:39" ht="14.4">
      <c r="AJ7860" s="26" t="e">
        <f>VLOOKUP(AQ7860,'user list'!A:B,2,0)</f>
        <v>#N/A</v>
      </c>
      <c r="AK7860" s="26">
        <f t="shared" si="417"/>
        <v>1</v>
      </c>
      <c r="AL7860" s="26">
        <f t="shared" si="418"/>
        <v>0</v>
      </c>
      <c r="AM7860" s="94" t="str">
        <f t="shared" si="419"/>
        <v xml:space="preserve">1/0 </v>
      </c>
    </row>
    <row r="7861" spans="36:39" ht="14.4">
      <c r="AJ7861" s="26" t="e">
        <f>VLOOKUP(AQ7861,'user list'!A:B,2,0)</f>
        <v>#N/A</v>
      </c>
      <c r="AK7861" s="26">
        <f t="shared" si="417"/>
        <v>1</v>
      </c>
      <c r="AL7861" s="26">
        <f t="shared" si="418"/>
        <v>0</v>
      </c>
      <c r="AM7861" s="94" t="str">
        <f t="shared" si="419"/>
        <v xml:space="preserve">1/0 </v>
      </c>
    </row>
    <row r="7862" spans="36:39" ht="14.4">
      <c r="AJ7862" s="26" t="e">
        <f>VLOOKUP(AQ7862,'user list'!A:B,2,0)</f>
        <v>#N/A</v>
      </c>
      <c r="AK7862" s="26">
        <f t="shared" si="417"/>
        <v>1</v>
      </c>
      <c r="AL7862" s="26">
        <f t="shared" si="418"/>
        <v>0</v>
      </c>
      <c r="AM7862" s="94" t="str">
        <f t="shared" si="419"/>
        <v xml:space="preserve">1/0 </v>
      </c>
    </row>
    <row r="7863" spans="36:39" ht="14.4">
      <c r="AJ7863" s="26" t="e">
        <f>VLOOKUP(AQ7863,'user list'!A:B,2,0)</f>
        <v>#N/A</v>
      </c>
      <c r="AK7863" s="26">
        <f t="shared" si="417"/>
        <v>1</v>
      </c>
      <c r="AL7863" s="26">
        <f t="shared" si="418"/>
        <v>0</v>
      </c>
      <c r="AM7863" s="94" t="str">
        <f t="shared" si="419"/>
        <v xml:space="preserve">1/0 </v>
      </c>
    </row>
    <row r="7864" spans="36:39" ht="14.4">
      <c r="AJ7864" s="26" t="e">
        <f>VLOOKUP(AQ7864,'user list'!A:B,2,0)</f>
        <v>#N/A</v>
      </c>
      <c r="AK7864" s="26">
        <f t="shared" si="417"/>
        <v>1</v>
      </c>
      <c r="AL7864" s="26">
        <f t="shared" si="418"/>
        <v>0</v>
      </c>
      <c r="AM7864" s="94" t="str">
        <f t="shared" si="419"/>
        <v xml:space="preserve">1/0 </v>
      </c>
    </row>
    <row r="7865" spans="36:39" ht="14.4">
      <c r="AJ7865" s="26" t="e">
        <f>VLOOKUP(AQ7865,'user list'!A:B,2,0)</f>
        <v>#N/A</v>
      </c>
      <c r="AK7865" s="26">
        <f t="shared" si="417"/>
        <v>1</v>
      </c>
      <c r="AL7865" s="26">
        <f t="shared" si="418"/>
        <v>0</v>
      </c>
      <c r="AM7865" s="94" t="str">
        <f t="shared" si="419"/>
        <v xml:space="preserve">1/0 </v>
      </c>
    </row>
    <row r="7866" spans="36:39" ht="14.4">
      <c r="AJ7866" s="26" t="e">
        <f>VLOOKUP(AQ7866,'user list'!A:B,2,0)</f>
        <v>#N/A</v>
      </c>
      <c r="AK7866" s="26">
        <f t="shared" si="417"/>
        <v>1</v>
      </c>
      <c r="AL7866" s="26">
        <f t="shared" si="418"/>
        <v>0</v>
      </c>
      <c r="AM7866" s="94" t="str">
        <f t="shared" si="419"/>
        <v xml:space="preserve">1/0 </v>
      </c>
    </row>
    <row r="7867" spans="36:39" ht="14.4">
      <c r="AJ7867" s="26" t="e">
        <f>VLOOKUP(AQ7867,'user list'!A:B,2,0)</f>
        <v>#N/A</v>
      </c>
      <c r="AK7867" s="26">
        <f t="shared" si="417"/>
        <v>1</v>
      </c>
      <c r="AL7867" s="26">
        <f t="shared" si="418"/>
        <v>0</v>
      </c>
      <c r="AM7867" s="94" t="str">
        <f t="shared" si="419"/>
        <v xml:space="preserve">1/0 </v>
      </c>
    </row>
    <row r="7868" spans="36:39" ht="14.4">
      <c r="AJ7868" s="26" t="e">
        <f>VLOOKUP(AQ7868,'user list'!A:B,2,0)</f>
        <v>#N/A</v>
      </c>
      <c r="AK7868" s="26">
        <f t="shared" si="417"/>
        <v>1</v>
      </c>
      <c r="AL7868" s="26">
        <f t="shared" si="418"/>
        <v>0</v>
      </c>
      <c r="AM7868" s="94" t="str">
        <f t="shared" si="419"/>
        <v xml:space="preserve">1/0 </v>
      </c>
    </row>
    <row r="7869" spans="36:39" ht="14.4">
      <c r="AJ7869" s="26" t="e">
        <f>VLOOKUP(AQ7869,'user list'!A:B,2,0)</f>
        <v>#N/A</v>
      </c>
      <c r="AK7869" s="26">
        <f t="shared" si="417"/>
        <v>1</v>
      </c>
      <c r="AL7869" s="26">
        <f t="shared" si="418"/>
        <v>0</v>
      </c>
      <c r="AM7869" s="94" t="str">
        <f t="shared" si="419"/>
        <v xml:space="preserve">1/0 </v>
      </c>
    </row>
    <row r="7870" spans="36:39" ht="14.4">
      <c r="AJ7870" s="26" t="e">
        <f>VLOOKUP(AQ7870,'user list'!A:B,2,0)</f>
        <v>#N/A</v>
      </c>
      <c r="AK7870" s="26">
        <f t="shared" si="417"/>
        <v>1</v>
      </c>
      <c r="AL7870" s="26">
        <f t="shared" si="418"/>
        <v>0</v>
      </c>
      <c r="AM7870" s="94" t="str">
        <f t="shared" si="419"/>
        <v xml:space="preserve">1/0 </v>
      </c>
    </row>
    <row r="7871" spans="36:39" ht="14.4">
      <c r="AJ7871" s="26" t="e">
        <f>VLOOKUP(AQ7871,'user list'!A:B,2,0)</f>
        <v>#N/A</v>
      </c>
      <c r="AK7871" s="26">
        <f t="shared" si="417"/>
        <v>1</v>
      </c>
      <c r="AL7871" s="26">
        <f t="shared" si="418"/>
        <v>0</v>
      </c>
      <c r="AM7871" s="94" t="str">
        <f t="shared" si="419"/>
        <v xml:space="preserve">1/0 </v>
      </c>
    </row>
    <row r="7872" spans="36:39" ht="14.4">
      <c r="AJ7872" s="26" t="e">
        <f>VLOOKUP(AQ7872,'user list'!A:B,2,0)</f>
        <v>#N/A</v>
      </c>
      <c r="AK7872" s="26">
        <f t="shared" si="417"/>
        <v>1</v>
      </c>
      <c r="AL7872" s="26">
        <f t="shared" si="418"/>
        <v>0</v>
      </c>
      <c r="AM7872" s="94" t="str">
        <f t="shared" si="419"/>
        <v xml:space="preserve">1/0 </v>
      </c>
    </row>
    <row r="7873" spans="36:39" ht="14.4">
      <c r="AJ7873" s="26" t="e">
        <f>VLOOKUP(AQ7873,'user list'!A:B,2,0)</f>
        <v>#N/A</v>
      </c>
      <c r="AK7873" s="26">
        <f t="shared" si="417"/>
        <v>1</v>
      </c>
      <c r="AL7873" s="26">
        <f t="shared" si="418"/>
        <v>0</v>
      </c>
      <c r="AM7873" s="94" t="str">
        <f t="shared" si="419"/>
        <v xml:space="preserve">1/0 </v>
      </c>
    </row>
    <row r="7874" spans="36:39" ht="14.4">
      <c r="AJ7874" s="26" t="e">
        <f>VLOOKUP(AQ7874,'user list'!A:B,2,0)</f>
        <v>#N/A</v>
      </c>
      <c r="AK7874" s="26">
        <f t="shared" si="417"/>
        <v>1</v>
      </c>
      <c r="AL7874" s="26">
        <f t="shared" si="418"/>
        <v>0</v>
      </c>
      <c r="AM7874" s="94" t="str">
        <f t="shared" si="419"/>
        <v xml:space="preserve">1/0 </v>
      </c>
    </row>
    <row r="7875" spans="36:39" ht="14.4">
      <c r="AJ7875" s="26" t="e">
        <f>VLOOKUP(AQ7875,'user list'!A:B,2,0)</f>
        <v>#N/A</v>
      </c>
      <c r="AK7875" s="26">
        <f t="shared" si="417"/>
        <v>1</v>
      </c>
      <c r="AL7875" s="26">
        <f t="shared" si="418"/>
        <v>0</v>
      </c>
      <c r="AM7875" s="94" t="str">
        <f t="shared" si="419"/>
        <v xml:space="preserve">1/0 </v>
      </c>
    </row>
    <row r="7876" spans="36:39" ht="14.4">
      <c r="AJ7876" s="26" t="e">
        <f>VLOOKUP(AQ7876,'user list'!A:B,2,0)</f>
        <v>#N/A</v>
      </c>
      <c r="AK7876" s="26">
        <f t="shared" si="417"/>
        <v>1</v>
      </c>
      <c r="AL7876" s="26">
        <f t="shared" si="418"/>
        <v>0</v>
      </c>
      <c r="AM7876" s="94" t="str">
        <f t="shared" si="419"/>
        <v xml:space="preserve">1/0 </v>
      </c>
    </row>
    <row r="7877" spans="36:39" ht="14.4">
      <c r="AJ7877" s="26" t="e">
        <f>VLOOKUP(AQ7877,'user list'!A:B,2,0)</f>
        <v>#N/A</v>
      </c>
      <c r="AK7877" s="26">
        <f t="shared" si="417"/>
        <v>1</v>
      </c>
      <c r="AL7877" s="26">
        <f t="shared" si="418"/>
        <v>0</v>
      </c>
      <c r="AM7877" s="94" t="str">
        <f t="shared" si="419"/>
        <v xml:space="preserve">1/0 </v>
      </c>
    </row>
    <row r="7878" spans="36:39" ht="14.4">
      <c r="AJ7878" s="26" t="e">
        <f>VLOOKUP(AQ7878,'user list'!A:B,2,0)</f>
        <v>#N/A</v>
      </c>
      <c r="AK7878" s="26">
        <f t="shared" si="417"/>
        <v>1</v>
      </c>
      <c r="AL7878" s="26">
        <f t="shared" si="418"/>
        <v>0</v>
      </c>
      <c r="AM7878" s="94" t="str">
        <f t="shared" si="419"/>
        <v xml:space="preserve">1/0 </v>
      </c>
    </row>
    <row r="7879" spans="36:39" ht="14.4">
      <c r="AJ7879" s="26" t="e">
        <f>VLOOKUP(AQ7879,'user list'!A:B,2,0)</f>
        <v>#N/A</v>
      </c>
      <c r="AK7879" s="26">
        <f t="shared" si="417"/>
        <v>1</v>
      </c>
      <c r="AL7879" s="26">
        <f t="shared" si="418"/>
        <v>0</v>
      </c>
      <c r="AM7879" s="94" t="str">
        <f t="shared" si="419"/>
        <v xml:space="preserve">1/0 </v>
      </c>
    </row>
    <row r="7880" spans="36:39" ht="14.4">
      <c r="AJ7880" s="26" t="e">
        <f>VLOOKUP(AQ7880,'user list'!A:B,2,0)</f>
        <v>#N/A</v>
      </c>
      <c r="AK7880" s="26">
        <f t="shared" si="417"/>
        <v>1</v>
      </c>
      <c r="AL7880" s="26">
        <f t="shared" si="418"/>
        <v>0</v>
      </c>
      <c r="AM7880" s="94" t="str">
        <f t="shared" si="419"/>
        <v xml:space="preserve">1/0 </v>
      </c>
    </row>
    <row r="7881" spans="36:39" ht="14.4">
      <c r="AJ7881" s="26" t="e">
        <f>VLOOKUP(AQ7881,'user list'!A:B,2,0)</f>
        <v>#N/A</v>
      </c>
      <c r="AK7881" s="26">
        <f t="shared" si="417"/>
        <v>1</v>
      </c>
      <c r="AL7881" s="26">
        <f t="shared" si="418"/>
        <v>0</v>
      </c>
      <c r="AM7881" s="94" t="str">
        <f t="shared" si="419"/>
        <v xml:space="preserve">1/0 </v>
      </c>
    </row>
    <row r="7882" spans="36:39" ht="14.4">
      <c r="AJ7882" s="26" t="e">
        <f>VLOOKUP(AQ7882,'user list'!A:B,2,0)</f>
        <v>#N/A</v>
      </c>
      <c r="AK7882" s="26">
        <f t="shared" si="417"/>
        <v>1</v>
      </c>
      <c r="AL7882" s="26">
        <f t="shared" si="418"/>
        <v>0</v>
      </c>
      <c r="AM7882" s="94" t="str">
        <f t="shared" si="419"/>
        <v xml:space="preserve">1/0 </v>
      </c>
    </row>
    <row r="7883" spans="36:39" ht="14.4">
      <c r="AJ7883" s="26" t="e">
        <f>VLOOKUP(AQ7883,'user list'!A:B,2,0)</f>
        <v>#N/A</v>
      </c>
      <c r="AK7883" s="26">
        <f t="shared" si="417"/>
        <v>1</v>
      </c>
      <c r="AL7883" s="26">
        <f t="shared" si="418"/>
        <v>0</v>
      </c>
      <c r="AM7883" s="94" t="str">
        <f t="shared" si="419"/>
        <v xml:space="preserve">1/0 </v>
      </c>
    </row>
    <row r="7884" spans="36:39" ht="14.4">
      <c r="AJ7884" s="26" t="e">
        <f>VLOOKUP(AQ7884,'user list'!A:B,2,0)</f>
        <v>#N/A</v>
      </c>
      <c r="AK7884" s="26">
        <f t="shared" si="417"/>
        <v>1</v>
      </c>
      <c r="AL7884" s="26">
        <f t="shared" si="418"/>
        <v>0</v>
      </c>
      <c r="AM7884" s="94" t="str">
        <f t="shared" si="419"/>
        <v xml:space="preserve">1/0 </v>
      </c>
    </row>
    <row r="7885" spans="36:39" ht="14.4">
      <c r="AJ7885" s="26" t="e">
        <f>VLOOKUP(AQ7885,'user list'!A:B,2,0)</f>
        <v>#N/A</v>
      </c>
      <c r="AK7885" s="26">
        <f t="shared" si="417"/>
        <v>1</v>
      </c>
      <c r="AL7885" s="26">
        <f t="shared" si="418"/>
        <v>0</v>
      </c>
      <c r="AM7885" s="94" t="str">
        <f t="shared" si="419"/>
        <v xml:space="preserve">1/0 </v>
      </c>
    </row>
    <row r="7886" spans="36:39" ht="14.4">
      <c r="AJ7886" s="26" t="e">
        <f>VLOOKUP(AQ7886,'user list'!A:B,2,0)</f>
        <v>#N/A</v>
      </c>
      <c r="AK7886" s="26">
        <f t="shared" si="417"/>
        <v>1</v>
      </c>
      <c r="AL7886" s="26">
        <f t="shared" si="418"/>
        <v>0</v>
      </c>
      <c r="AM7886" s="94" t="str">
        <f t="shared" si="419"/>
        <v xml:space="preserve">1/0 </v>
      </c>
    </row>
    <row r="7887" spans="36:39" ht="14.4">
      <c r="AJ7887" s="26" t="e">
        <f>VLOOKUP(AQ7887,'user list'!A:B,2,0)</f>
        <v>#N/A</v>
      </c>
      <c r="AK7887" s="26">
        <f t="shared" si="417"/>
        <v>1</v>
      </c>
      <c r="AL7887" s="26">
        <f t="shared" si="418"/>
        <v>0</v>
      </c>
      <c r="AM7887" s="94" t="str">
        <f t="shared" si="419"/>
        <v xml:space="preserve">1/0 </v>
      </c>
    </row>
    <row r="7888" spans="36:39" ht="14.4">
      <c r="AJ7888" s="26" t="e">
        <f>VLOOKUP(AQ7888,'user list'!A:B,2,0)</f>
        <v>#N/A</v>
      </c>
      <c r="AK7888" s="26">
        <f t="shared" si="417"/>
        <v>1</v>
      </c>
      <c r="AL7888" s="26">
        <f t="shared" si="418"/>
        <v>0</v>
      </c>
      <c r="AM7888" s="94" t="str">
        <f t="shared" si="419"/>
        <v xml:space="preserve">1/0 </v>
      </c>
    </row>
    <row r="7889" spans="36:39" ht="14.4">
      <c r="AJ7889" s="26" t="e">
        <f>VLOOKUP(AQ7889,'user list'!A:B,2,0)</f>
        <v>#N/A</v>
      </c>
      <c r="AK7889" s="26">
        <f t="shared" si="417"/>
        <v>1</v>
      </c>
      <c r="AL7889" s="26">
        <f t="shared" si="418"/>
        <v>0</v>
      </c>
      <c r="AM7889" s="94" t="str">
        <f t="shared" si="419"/>
        <v xml:space="preserve">1/0 </v>
      </c>
    </row>
    <row r="7890" spans="36:39" ht="14.4">
      <c r="AJ7890" s="26" t="e">
        <f>VLOOKUP(AQ7890,'user list'!A:B,2,0)</f>
        <v>#N/A</v>
      </c>
      <c r="AK7890" s="26">
        <f t="shared" si="417"/>
        <v>1</v>
      </c>
      <c r="AL7890" s="26">
        <f t="shared" si="418"/>
        <v>0</v>
      </c>
      <c r="AM7890" s="94" t="str">
        <f t="shared" si="419"/>
        <v xml:space="preserve">1/0 </v>
      </c>
    </row>
    <row r="7891" spans="36:39" ht="14.4">
      <c r="AJ7891" s="26" t="e">
        <f>VLOOKUP(AQ7891,'user list'!A:B,2,0)</f>
        <v>#N/A</v>
      </c>
      <c r="AK7891" s="26">
        <f t="shared" si="417"/>
        <v>1</v>
      </c>
      <c r="AL7891" s="26">
        <f t="shared" si="418"/>
        <v>0</v>
      </c>
      <c r="AM7891" s="94" t="str">
        <f t="shared" si="419"/>
        <v xml:space="preserve">1/0 </v>
      </c>
    </row>
    <row r="7892" spans="36:39" ht="14.4">
      <c r="AJ7892" s="26" t="e">
        <f>VLOOKUP(AQ7892,'user list'!A:B,2,0)</f>
        <v>#N/A</v>
      </c>
      <c r="AK7892" s="26">
        <f t="shared" si="417"/>
        <v>1</v>
      </c>
      <c r="AL7892" s="26">
        <f t="shared" si="418"/>
        <v>0</v>
      </c>
      <c r="AM7892" s="94" t="str">
        <f t="shared" si="419"/>
        <v xml:space="preserve">1/0 </v>
      </c>
    </row>
    <row r="7893" spans="36:39" ht="14.4">
      <c r="AJ7893" s="26" t="e">
        <f>VLOOKUP(AQ7893,'user list'!A:B,2,0)</f>
        <v>#N/A</v>
      </c>
      <c r="AK7893" s="26">
        <f t="shared" si="417"/>
        <v>1</v>
      </c>
      <c r="AL7893" s="26">
        <f t="shared" si="418"/>
        <v>0</v>
      </c>
      <c r="AM7893" s="94" t="str">
        <f t="shared" si="419"/>
        <v xml:space="preserve">1/0 </v>
      </c>
    </row>
    <row r="7894" spans="36:39" ht="14.4">
      <c r="AJ7894" s="26" t="e">
        <f>VLOOKUP(AQ7894,'user list'!A:B,2,0)</f>
        <v>#N/A</v>
      </c>
      <c r="AK7894" s="26">
        <f t="shared" si="417"/>
        <v>1</v>
      </c>
      <c r="AL7894" s="26">
        <f t="shared" si="418"/>
        <v>0</v>
      </c>
      <c r="AM7894" s="94" t="str">
        <f t="shared" si="419"/>
        <v xml:space="preserve">1/0 </v>
      </c>
    </row>
    <row r="7895" spans="36:39" ht="14.4">
      <c r="AJ7895" s="26" t="e">
        <f>VLOOKUP(AQ7895,'user list'!A:B,2,0)</f>
        <v>#N/A</v>
      </c>
      <c r="AK7895" s="26">
        <f t="shared" si="417"/>
        <v>1</v>
      </c>
      <c r="AL7895" s="26">
        <f t="shared" si="418"/>
        <v>0</v>
      </c>
      <c r="AM7895" s="94" t="str">
        <f t="shared" si="419"/>
        <v xml:space="preserve">1/0 </v>
      </c>
    </row>
    <row r="7896" spans="36:39" ht="14.4">
      <c r="AJ7896" s="26" t="e">
        <f>VLOOKUP(AQ7896,'user list'!A:B,2,0)</f>
        <v>#N/A</v>
      </c>
      <c r="AK7896" s="26">
        <f t="shared" si="417"/>
        <v>1</v>
      </c>
      <c r="AL7896" s="26">
        <f t="shared" si="418"/>
        <v>0</v>
      </c>
      <c r="AM7896" s="94" t="str">
        <f t="shared" si="419"/>
        <v xml:space="preserve">1/0 </v>
      </c>
    </row>
    <row r="7897" spans="36:39" ht="14.4">
      <c r="AJ7897" s="26" t="e">
        <f>VLOOKUP(AQ7897,'user list'!A:B,2,0)</f>
        <v>#N/A</v>
      </c>
      <c r="AK7897" s="26">
        <f t="shared" si="417"/>
        <v>1</v>
      </c>
      <c r="AL7897" s="26">
        <f t="shared" si="418"/>
        <v>0</v>
      </c>
      <c r="AM7897" s="94" t="str">
        <f t="shared" si="419"/>
        <v xml:space="preserve">1/0 </v>
      </c>
    </row>
    <row r="7898" spans="36:39" ht="14.4">
      <c r="AJ7898" s="26" t="e">
        <f>VLOOKUP(AQ7898,'user list'!A:B,2,0)</f>
        <v>#N/A</v>
      </c>
      <c r="AK7898" s="26">
        <f t="shared" si="417"/>
        <v>1</v>
      </c>
      <c r="AL7898" s="26">
        <f t="shared" si="418"/>
        <v>0</v>
      </c>
      <c r="AM7898" s="94" t="str">
        <f t="shared" si="419"/>
        <v xml:space="preserve">1/0 </v>
      </c>
    </row>
    <row r="7899" spans="36:39" ht="14.4">
      <c r="AJ7899" s="26" t="e">
        <f>VLOOKUP(AQ7899,'user list'!A:B,2,0)</f>
        <v>#N/A</v>
      </c>
      <c r="AK7899" s="26">
        <f t="shared" si="417"/>
        <v>1</v>
      </c>
      <c r="AL7899" s="26">
        <f t="shared" si="418"/>
        <v>0</v>
      </c>
      <c r="AM7899" s="94" t="str">
        <f t="shared" si="419"/>
        <v xml:space="preserve">1/0 </v>
      </c>
    </row>
    <row r="7900" spans="36:39" ht="14.4">
      <c r="AJ7900" s="26" t="e">
        <f>VLOOKUP(AQ7900,'user list'!A:B,2,0)</f>
        <v>#N/A</v>
      </c>
      <c r="AK7900" s="26">
        <f t="shared" si="417"/>
        <v>1</v>
      </c>
      <c r="AL7900" s="26">
        <f t="shared" si="418"/>
        <v>0</v>
      </c>
      <c r="AM7900" s="94" t="str">
        <f t="shared" si="419"/>
        <v xml:space="preserve">1/0 </v>
      </c>
    </row>
    <row r="7901" spans="36:39" ht="14.4">
      <c r="AJ7901" s="26" t="e">
        <f>VLOOKUP(AQ7901,'user list'!A:B,2,0)</f>
        <v>#N/A</v>
      </c>
      <c r="AK7901" s="26">
        <f t="shared" si="417"/>
        <v>1</v>
      </c>
      <c r="AL7901" s="26">
        <f t="shared" si="418"/>
        <v>0</v>
      </c>
      <c r="AM7901" s="94" t="str">
        <f t="shared" si="419"/>
        <v xml:space="preserve">1/0 </v>
      </c>
    </row>
    <row r="7902" spans="36:39" ht="14.4">
      <c r="AJ7902" s="26" t="e">
        <f>VLOOKUP(AQ7902,'user list'!A:B,2,0)</f>
        <v>#N/A</v>
      </c>
      <c r="AK7902" s="26">
        <f t="shared" si="417"/>
        <v>1</v>
      </c>
      <c r="AL7902" s="26">
        <f t="shared" si="418"/>
        <v>0</v>
      </c>
      <c r="AM7902" s="94" t="str">
        <f t="shared" si="419"/>
        <v xml:space="preserve">1/0 </v>
      </c>
    </row>
    <row r="7903" spans="36:39" ht="14.4">
      <c r="AJ7903" s="26" t="e">
        <f>VLOOKUP(AQ7903,'user list'!A:B,2,0)</f>
        <v>#N/A</v>
      </c>
      <c r="AK7903" s="26">
        <f t="shared" si="417"/>
        <v>1</v>
      </c>
      <c r="AL7903" s="26">
        <f t="shared" si="418"/>
        <v>0</v>
      </c>
      <c r="AM7903" s="94" t="str">
        <f t="shared" si="419"/>
        <v xml:space="preserve">1/0 </v>
      </c>
    </row>
    <row r="7904" spans="36:39" ht="14.4">
      <c r="AJ7904" s="26" t="e">
        <f>VLOOKUP(AQ7904,'user list'!A:B,2,0)</f>
        <v>#N/A</v>
      </c>
      <c r="AK7904" s="26">
        <f t="shared" si="417"/>
        <v>1</v>
      </c>
      <c r="AL7904" s="26">
        <f t="shared" si="418"/>
        <v>0</v>
      </c>
      <c r="AM7904" s="94" t="str">
        <f t="shared" si="419"/>
        <v xml:space="preserve">1/0 </v>
      </c>
    </row>
    <row r="7905" spans="36:39" ht="14.4">
      <c r="AJ7905" s="26" t="e">
        <f>VLOOKUP(AQ7905,'user list'!A:B,2,0)</f>
        <v>#N/A</v>
      </c>
      <c r="AK7905" s="26">
        <f t="shared" si="417"/>
        <v>1</v>
      </c>
      <c r="AL7905" s="26">
        <f t="shared" si="418"/>
        <v>0</v>
      </c>
      <c r="AM7905" s="94" t="str">
        <f t="shared" si="419"/>
        <v xml:space="preserve">1/0 </v>
      </c>
    </row>
    <row r="7906" spans="36:39" ht="14.4">
      <c r="AJ7906" s="26" t="e">
        <f>VLOOKUP(AQ7906,'user list'!A:B,2,0)</f>
        <v>#N/A</v>
      </c>
      <c r="AK7906" s="26">
        <f t="shared" si="417"/>
        <v>1</v>
      </c>
      <c r="AL7906" s="26">
        <f t="shared" si="418"/>
        <v>0</v>
      </c>
      <c r="AM7906" s="94" t="str">
        <f t="shared" si="419"/>
        <v xml:space="preserve">1/0 </v>
      </c>
    </row>
    <row r="7907" spans="36:39" ht="14.4">
      <c r="AJ7907" s="26" t="e">
        <f>VLOOKUP(AQ7907,'user list'!A:B,2,0)</f>
        <v>#N/A</v>
      </c>
      <c r="AK7907" s="26">
        <f t="shared" ref="AK7907:AK7970" si="420">MONTH(AN7907)</f>
        <v>1</v>
      </c>
      <c r="AL7907" s="26">
        <f t="shared" ref="AL7907:AL7970" si="421">DAY(AN7907)</f>
        <v>0</v>
      </c>
      <c r="AM7907" s="94" t="str">
        <f t="shared" ref="AM7907:AM7970" si="422">AK7907&amp;"/"&amp;AL7907&amp;" "&amp;AR7907</f>
        <v xml:space="preserve">1/0 </v>
      </c>
    </row>
    <row r="7908" spans="36:39" ht="14.4">
      <c r="AJ7908" s="26" t="e">
        <f>VLOOKUP(AQ7908,'user list'!A:B,2,0)</f>
        <v>#N/A</v>
      </c>
      <c r="AK7908" s="26">
        <f t="shared" si="420"/>
        <v>1</v>
      </c>
      <c r="AL7908" s="26">
        <f t="shared" si="421"/>
        <v>0</v>
      </c>
      <c r="AM7908" s="94" t="str">
        <f t="shared" si="422"/>
        <v xml:space="preserve">1/0 </v>
      </c>
    </row>
    <row r="7909" spans="36:39" ht="14.4">
      <c r="AJ7909" s="26" t="e">
        <f>VLOOKUP(AQ7909,'user list'!A:B,2,0)</f>
        <v>#N/A</v>
      </c>
      <c r="AK7909" s="26">
        <f t="shared" si="420"/>
        <v>1</v>
      </c>
      <c r="AL7909" s="26">
        <f t="shared" si="421"/>
        <v>0</v>
      </c>
      <c r="AM7909" s="94" t="str">
        <f t="shared" si="422"/>
        <v xml:space="preserve">1/0 </v>
      </c>
    </row>
    <row r="7910" spans="36:39" ht="14.4">
      <c r="AJ7910" s="26" t="e">
        <f>VLOOKUP(AQ7910,'user list'!A:B,2,0)</f>
        <v>#N/A</v>
      </c>
      <c r="AK7910" s="26">
        <f t="shared" si="420"/>
        <v>1</v>
      </c>
      <c r="AL7910" s="26">
        <f t="shared" si="421"/>
        <v>0</v>
      </c>
      <c r="AM7910" s="94" t="str">
        <f t="shared" si="422"/>
        <v xml:space="preserve">1/0 </v>
      </c>
    </row>
    <row r="7911" spans="36:39" ht="14.4">
      <c r="AJ7911" s="26" t="e">
        <f>VLOOKUP(AQ7911,'user list'!A:B,2,0)</f>
        <v>#N/A</v>
      </c>
      <c r="AK7911" s="26">
        <f t="shared" si="420"/>
        <v>1</v>
      </c>
      <c r="AL7911" s="26">
        <f t="shared" si="421"/>
        <v>0</v>
      </c>
      <c r="AM7911" s="94" t="str">
        <f t="shared" si="422"/>
        <v xml:space="preserve">1/0 </v>
      </c>
    </row>
    <row r="7912" spans="36:39" ht="14.4">
      <c r="AJ7912" s="26" t="e">
        <f>VLOOKUP(AQ7912,'user list'!A:B,2,0)</f>
        <v>#N/A</v>
      </c>
      <c r="AK7912" s="26">
        <f t="shared" si="420"/>
        <v>1</v>
      </c>
      <c r="AL7912" s="26">
        <f t="shared" si="421"/>
        <v>0</v>
      </c>
      <c r="AM7912" s="94" t="str">
        <f t="shared" si="422"/>
        <v xml:space="preserve">1/0 </v>
      </c>
    </row>
    <row r="7913" spans="36:39" ht="14.4">
      <c r="AJ7913" s="26" t="e">
        <f>VLOOKUP(AQ7913,'user list'!A:B,2,0)</f>
        <v>#N/A</v>
      </c>
      <c r="AK7913" s="26">
        <f t="shared" si="420"/>
        <v>1</v>
      </c>
      <c r="AL7913" s="26">
        <f t="shared" si="421"/>
        <v>0</v>
      </c>
      <c r="AM7913" s="94" t="str">
        <f t="shared" si="422"/>
        <v xml:space="preserve">1/0 </v>
      </c>
    </row>
    <row r="7914" spans="36:39" ht="14.4">
      <c r="AJ7914" s="26" t="e">
        <f>VLOOKUP(AQ7914,'user list'!A:B,2,0)</f>
        <v>#N/A</v>
      </c>
      <c r="AK7914" s="26">
        <f t="shared" si="420"/>
        <v>1</v>
      </c>
      <c r="AL7914" s="26">
        <f t="shared" si="421"/>
        <v>0</v>
      </c>
      <c r="AM7914" s="94" t="str">
        <f t="shared" si="422"/>
        <v xml:space="preserve">1/0 </v>
      </c>
    </row>
    <row r="7915" spans="36:39" ht="14.4">
      <c r="AJ7915" s="26" t="e">
        <f>VLOOKUP(AQ7915,'user list'!A:B,2,0)</f>
        <v>#N/A</v>
      </c>
      <c r="AK7915" s="26">
        <f t="shared" si="420"/>
        <v>1</v>
      </c>
      <c r="AL7915" s="26">
        <f t="shared" si="421"/>
        <v>0</v>
      </c>
      <c r="AM7915" s="94" t="str">
        <f t="shared" si="422"/>
        <v xml:space="preserve">1/0 </v>
      </c>
    </row>
    <row r="7916" spans="36:39" ht="14.4">
      <c r="AJ7916" s="26" t="e">
        <f>VLOOKUP(AQ7916,'user list'!A:B,2,0)</f>
        <v>#N/A</v>
      </c>
      <c r="AK7916" s="26">
        <f t="shared" si="420"/>
        <v>1</v>
      </c>
      <c r="AL7916" s="26">
        <f t="shared" si="421"/>
        <v>0</v>
      </c>
      <c r="AM7916" s="94" t="str">
        <f t="shared" si="422"/>
        <v xml:space="preserve">1/0 </v>
      </c>
    </row>
    <row r="7917" spans="36:39" ht="14.4">
      <c r="AJ7917" s="26" t="e">
        <f>VLOOKUP(AQ7917,'user list'!A:B,2,0)</f>
        <v>#N/A</v>
      </c>
      <c r="AK7917" s="26">
        <f t="shared" si="420"/>
        <v>1</v>
      </c>
      <c r="AL7917" s="26">
        <f t="shared" si="421"/>
        <v>0</v>
      </c>
      <c r="AM7917" s="94" t="str">
        <f t="shared" si="422"/>
        <v xml:space="preserve">1/0 </v>
      </c>
    </row>
    <row r="7918" spans="36:39" ht="14.4">
      <c r="AJ7918" s="26" t="e">
        <f>VLOOKUP(AQ7918,'user list'!A:B,2,0)</f>
        <v>#N/A</v>
      </c>
      <c r="AK7918" s="26">
        <f t="shared" si="420"/>
        <v>1</v>
      </c>
      <c r="AL7918" s="26">
        <f t="shared" si="421"/>
        <v>0</v>
      </c>
      <c r="AM7918" s="94" t="str">
        <f t="shared" si="422"/>
        <v xml:space="preserve">1/0 </v>
      </c>
    </row>
    <row r="7919" spans="36:39" ht="14.4">
      <c r="AJ7919" s="26" t="e">
        <f>VLOOKUP(AQ7919,'user list'!A:B,2,0)</f>
        <v>#N/A</v>
      </c>
      <c r="AK7919" s="26">
        <f t="shared" si="420"/>
        <v>1</v>
      </c>
      <c r="AL7919" s="26">
        <f t="shared" si="421"/>
        <v>0</v>
      </c>
      <c r="AM7919" s="94" t="str">
        <f t="shared" si="422"/>
        <v xml:space="preserve">1/0 </v>
      </c>
    </row>
    <row r="7920" spans="36:39" ht="14.4">
      <c r="AJ7920" s="26" t="e">
        <f>VLOOKUP(AQ7920,'user list'!A:B,2,0)</f>
        <v>#N/A</v>
      </c>
      <c r="AK7920" s="26">
        <f t="shared" si="420"/>
        <v>1</v>
      </c>
      <c r="AL7920" s="26">
        <f t="shared" si="421"/>
        <v>0</v>
      </c>
      <c r="AM7920" s="94" t="str">
        <f t="shared" si="422"/>
        <v xml:space="preserve">1/0 </v>
      </c>
    </row>
    <row r="7921" spans="36:39" ht="14.4">
      <c r="AJ7921" s="26" t="e">
        <f>VLOOKUP(AQ7921,'user list'!A:B,2,0)</f>
        <v>#N/A</v>
      </c>
      <c r="AK7921" s="26">
        <f t="shared" si="420"/>
        <v>1</v>
      </c>
      <c r="AL7921" s="26">
        <f t="shared" si="421"/>
        <v>0</v>
      </c>
      <c r="AM7921" s="94" t="str">
        <f t="shared" si="422"/>
        <v xml:space="preserve">1/0 </v>
      </c>
    </row>
    <row r="7922" spans="36:39" ht="14.4">
      <c r="AJ7922" s="26" t="e">
        <f>VLOOKUP(AQ7922,'user list'!A:B,2,0)</f>
        <v>#N/A</v>
      </c>
      <c r="AK7922" s="26">
        <f t="shared" si="420"/>
        <v>1</v>
      </c>
      <c r="AL7922" s="26">
        <f t="shared" si="421"/>
        <v>0</v>
      </c>
      <c r="AM7922" s="94" t="str">
        <f t="shared" si="422"/>
        <v xml:space="preserve">1/0 </v>
      </c>
    </row>
    <row r="7923" spans="36:39" ht="14.4">
      <c r="AJ7923" s="26" t="e">
        <f>VLOOKUP(AQ7923,'user list'!A:B,2,0)</f>
        <v>#N/A</v>
      </c>
      <c r="AK7923" s="26">
        <f t="shared" si="420"/>
        <v>1</v>
      </c>
      <c r="AL7923" s="26">
        <f t="shared" si="421"/>
        <v>0</v>
      </c>
      <c r="AM7923" s="94" t="str">
        <f t="shared" si="422"/>
        <v xml:space="preserve">1/0 </v>
      </c>
    </row>
    <row r="7924" spans="36:39" ht="14.4">
      <c r="AJ7924" s="26" t="e">
        <f>VLOOKUP(AQ7924,'user list'!A:B,2,0)</f>
        <v>#N/A</v>
      </c>
      <c r="AK7924" s="26">
        <f t="shared" si="420"/>
        <v>1</v>
      </c>
      <c r="AL7924" s="26">
        <f t="shared" si="421"/>
        <v>0</v>
      </c>
      <c r="AM7924" s="94" t="str">
        <f t="shared" si="422"/>
        <v xml:space="preserve">1/0 </v>
      </c>
    </row>
    <row r="7925" spans="36:39" ht="14.4">
      <c r="AJ7925" s="26" t="e">
        <f>VLOOKUP(AQ7925,'user list'!A:B,2,0)</f>
        <v>#N/A</v>
      </c>
      <c r="AK7925" s="26">
        <f t="shared" si="420"/>
        <v>1</v>
      </c>
      <c r="AL7925" s="26">
        <f t="shared" si="421"/>
        <v>0</v>
      </c>
      <c r="AM7925" s="94" t="str">
        <f t="shared" si="422"/>
        <v xml:space="preserve">1/0 </v>
      </c>
    </row>
    <row r="7926" spans="36:39" ht="14.4">
      <c r="AJ7926" s="26" t="e">
        <f>VLOOKUP(AQ7926,'user list'!A:B,2,0)</f>
        <v>#N/A</v>
      </c>
      <c r="AK7926" s="26">
        <f t="shared" si="420"/>
        <v>1</v>
      </c>
      <c r="AL7926" s="26">
        <f t="shared" si="421"/>
        <v>0</v>
      </c>
      <c r="AM7926" s="94" t="str">
        <f t="shared" si="422"/>
        <v xml:space="preserve">1/0 </v>
      </c>
    </row>
    <row r="7927" spans="36:39" ht="14.4">
      <c r="AJ7927" s="26" t="e">
        <f>VLOOKUP(AQ7927,'user list'!A:B,2,0)</f>
        <v>#N/A</v>
      </c>
      <c r="AK7927" s="26">
        <f t="shared" si="420"/>
        <v>1</v>
      </c>
      <c r="AL7927" s="26">
        <f t="shared" si="421"/>
        <v>0</v>
      </c>
      <c r="AM7927" s="94" t="str">
        <f t="shared" si="422"/>
        <v xml:space="preserve">1/0 </v>
      </c>
    </row>
    <row r="7928" spans="36:39" ht="14.4">
      <c r="AJ7928" s="26" t="e">
        <f>VLOOKUP(AQ7928,'user list'!A:B,2,0)</f>
        <v>#N/A</v>
      </c>
      <c r="AK7928" s="26">
        <f t="shared" si="420"/>
        <v>1</v>
      </c>
      <c r="AL7928" s="26">
        <f t="shared" si="421"/>
        <v>0</v>
      </c>
      <c r="AM7928" s="94" t="str">
        <f t="shared" si="422"/>
        <v xml:space="preserve">1/0 </v>
      </c>
    </row>
    <row r="7929" spans="36:39" ht="14.4">
      <c r="AJ7929" s="26" t="e">
        <f>VLOOKUP(AQ7929,'user list'!A:B,2,0)</f>
        <v>#N/A</v>
      </c>
      <c r="AK7929" s="26">
        <f t="shared" si="420"/>
        <v>1</v>
      </c>
      <c r="AL7929" s="26">
        <f t="shared" si="421"/>
        <v>0</v>
      </c>
      <c r="AM7929" s="94" t="str">
        <f t="shared" si="422"/>
        <v xml:space="preserve">1/0 </v>
      </c>
    </row>
    <row r="7930" spans="36:39" ht="14.4">
      <c r="AJ7930" s="26" t="e">
        <f>VLOOKUP(AQ7930,'user list'!A:B,2,0)</f>
        <v>#N/A</v>
      </c>
      <c r="AK7930" s="26">
        <f t="shared" si="420"/>
        <v>1</v>
      </c>
      <c r="AL7930" s="26">
        <f t="shared" si="421"/>
        <v>0</v>
      </c>
      <c r="AM7930" s="94" t="str">
        <f t="shared" si="422"/>
        <v xml:space="preserve">1/0 </v>
      </c>
    </row>
    <row r="7931" spans="36:39" ht="14.4">
      <c r="AJ7931" s="26" t="e">
        <f>VLOOKUP(AQ7931,'user list'!A:B,2,0)</f>
        <v>#N/A</v>
      </c>
      <c r="AK7931" s="26">
        <f t="shared" si="420"/>
        <v>1</v>
      </c>
      <c r="AL7931" s="26">
        <f t="shared" si="421"/>
        <v>0</v>
      </c>
      <c r="AM7931" s="94" t="str">
        <f t="shared" si="422"/>
        <v xml:space="preserve">1/0 </v>
      </c>
    </row>
    <row r="7932" spans="36:39" ht="14.4">
      <c r="AJ7932" s="26" t="e">
        <f>VLOOKUP(AQ7932,'user list'!A:B,2,0)</f>
        <v>#N/A</v>
      </c>
      <c r="AK7932" s="26">
        <f t="shared" si="420"/>
        <v>1</v>
      </c>
      <c r="AL7932" s="26">
        <f t="shared" si="421"/>
        <v>0</v>
      </c>
      <c r="AM7932" s="94" t="str">
        <f t="shared" si="422"/>
        <v xml:space="preserve">1/0 </v>
      </c>
    </row>
    <row r="7933" spans="36:39" ht="14.4">
      <c r="AJ7933" s="26" t="e">
        <f>VLOOKUP(AQ7933,'user list'!A:B,2,0)</f>
        <v>#N/A</v>
      </c>
      <c r="AK7933" s="26">
        <f t="shared" si="420"/>
        <v>1</v>
      </c>
      <c r="AL7933" s="26">
        <f t="shared" si="421"/>
        <v>0</v>
      </c>
      <c r="AM7933" s="94" t="str">
        <f t="shared" si="422"/>
        <v xml:space="preserve">1/0 </v>
      </c>
    </row>
    <row r="7934" spans="36:39" ht="14.4">
      <c r="AJ7934" s="26" t="e">
        <f>VLOOKUP(AQ7934,'user list'!A:B,2,0)</f>
        <v>#N/A</v>
      </c>
      <c r="AK7934" s="26">
        <f t="shared" si="420"/>
        <v>1</v>
      </c>
      <c r="AL7934" s="26">
        <f t="shared" si="421"/>
        <v>0</v>
      </c>
      <c r="AM7934" s="94" t="str">
        <f t="shared" si="422"/>
        <v xml:space="preserve">1/0 </v>
      </c>
    </row>
    <row r="7935" spans="36:39" ht="14.4">
      <c r="AJ7935" s="26" t="e">
        <f>VLOOKUP(AQ7935,'user list'!A:B,2,0)</f>
        <v>#N/A</v>
      </c>
      <c r="AK7935" s="26">
        <f t="shared" si="420"/>
        <v>1</v>
      </c>
      <c r="AL7935" s="26">
        <f t="shared" si="421"/>
        <v>0</v>
      </c>
      <c r="AM7935" s="94" t="str">
        <f t="shared" si="422"/>
        <v xml:space="preserve">1/0 </v>
      </c>
    </row>
    <row r="7936" spans="36:39" ht="14.4">
      <c r="AJ7936" s="26" t="e">
        <f>VLOOKUP(AQ7936,'user list'!A:B,2,0)</f>
        <v>#N/A</v>
      </c>
      <c r="AK7936" s="26">
        <f t="shared" si="420"/>
        <v>1</v>
      </c>
      <c r="AL7936" s="26">
        <f t="shared" si="421"/>
        <v>0</v>
      </c>
      <c r="AM7936" s="94" t="str">
        <f t="shared" si="422"/>
        <v xml:space="preserve">1/0 </v>
      </c>
    </row>
    <row r="7937" spans="36:39" ht="14.4">
      <c r="AJ7937" s="26" t="e">
        <f>VLOOKUP(AQ7937,'user list'!A:B,2,0)</f>
        <v>#N/A</v>
      </c>
      <c r="AK7937" s="26">
        <f t="shared" si="420"/>
        <v>1</v>
      </c>
      <c r="AL7937" s="26">
        <f t="shared" si="421"/>
        <v>0</v>
      </c>
      <c r="AM7937" s="94" t="str">
        <f t="shared" si="422"/>
        <v xml:space="preserve">1/0 </v>
      </c>
    </row>
    <row r="7938" spans="36:39" ht="14.4">
      <c r="AJ7938" s="26" t="e">
        <f>VLOOKUP(AQ7938,'user list'!A:B,2,0)</f>
        <v>#N/A</v>
      </c>
      <c r="AK7938" s="26">
        <f t="shared" si="420"/>
        <v>1</v>
      </c>
      <c r="AL7938" s="26">
        <f t="shared" si="421"/>
        <v>0</v>
      </c>
      <c r="AM7938" s="94" t="str">
        <f t="shared" si="422"/>
        <v xml:space="preserve">1/0 </v>
      </c>
    </row>
    <row r="7939" spans="36:39" ht="14.4">
      <c r="AJ7939" s="26" t="e">
        <f>VLOOKUP(AQ7939,'user list'!A:B,2,0)</f>
        <v>#N/A</v>
      </c>
      <c r="AK7939" s="26">
        <f t="shared" si="420"/>
        <v>1</v>
      </c>
      <c r="AL7939" s="26">
        <f t="shared" si="421"/>
        <v>0</v>
      </c>
      <c r="AM7939" s="94" t="str">
        <f t="shared" si="422"/>
        <v xml:space="preserve">1/0 </v>
      </c>
    </row>
    <row r="7940" spans="36:39" ht="14.4">
      <c r="AJ7940" s="26" t="e">
        <f>VLOOKUP(AQ7940,'user list'!A:B,2,0)</f>
        <v>#N/A</v>
      </c>
      <c r="AK7940" s="26">
        <f t="shared" si="420"/>
        <v>1</v>
      </c>
      <c r="AL7940" s="26">
        <f t="shared" si="421"/>
        <v>0</v>
      </c>
      <c r="AM7940" s="94" t="str">
        <f t="shared" si="422"/>
        <v xml:space="preserve">1/0 </v>
      </c>
    </row>
    <row r="7941" spans="36:39" ht="14.4">
      <c r="AJ7941" s="26" t="e">
        <f>VLOOKUP(AQ7941,'user list'!A:B,2,0)</f>
        <v>#N/A</v>
      </c>
      <c r="AK7941" s="26">
        <f t="shared" si="420"/>
        <v>1</v>
      </c>
      <c r="AL7941" s="26">
        <f t="shared" si="421"/>
        <v>0</v>
      </c>
      <c r="AM7941" s="94" t="str">
        <f t="shared" si="422"/>
        <v xml:space="preserve">1/0 </v>
      </c>
    </row>
    <row r="7942" spans="36:39" ht="14.4">
      <c r="AJ7942" s="26" t="e">
        <f>VLOOKUP(AQ7942,'user list'!A:B,2,0)</f>
        <v>#N/A</v>
      </c>
      <c r="AK7942" s="26">
        <f t="shared" si="420"/>
        <v>1</v>
      </c>
      <c r="AL7942" s="26">
        <f t="shared" si="421"/>
        <v>0</v>
      </c>
      <c r="AM7942" s="94" t="str">
        <f t="shared" si="422"/>
        <v xml:space="preserve">1/0 </v>
      </c>
    </row>
    <row r="7943" spans="36:39" ht="14.4">
      <c r="AJ7943" s="26" t="e">
        <f>VLOOKUP(AQ7943,'user list'!A:B,2,0)</f>
        <v>#N/A</v>
      </c>
      <c r="AK7943" s="26">
        <f t="shared" si="420"/>
        <v>1</v>
      </c>
      <c r="AL7943" s="26">
        <f t="shared" si="421"/>
        <v>0</v>
      </c>
      <c r="AM7943" s="94" t="str">
        <f t="shared" si="422"/>
        <v xml:space="preserve">1/0 </v>
      </c>
    </row>
    <row r="7944" spans="36:39" ht="14.4">
      <c r="AJ7944" s="26" t="e">
        <f>VLOOKUP(AQ7944,'user list'!A:B,2,0)</f>
        <v>#N/A</v>
      </c>
      <c r="AK7944" s="26">
        <f t="shared" si="420"/>
        <v>1</v>
      </c>
      <c r="AL7944" s="26">
        <f t="shared" si="421"/>
        <v>0</v>
      </c>
      <c r="AM7944" s="94" t="str">
        <f t="shared" si="422"/>
        <v xml:space="preserve">1/0 </v>
      </c>
    </row>
    <row r="7945" spans="36:39" ht="14.4">
      <c r="AJ7945" s="26" t="e">
        <f>VLOOKUP(AQ7945,'user list'!A:B,2,0)</f>
        <v>#N/A</v>
      </c>
      <c r="AK7945" s="26">
        <f t="shared" si="420"/>
        <v>1</v>
      </c>
      <c r="AL7945" s="26">
        <f t="shared" si="421"/>
        <v>0</v>
      </c>
      <c r="AM7945" s="94" t="str">
        <f t="shared" si="422"/>
        <v xml:space="preserve">1/0 </v>
      </c>
    </row>
    <row r="7946" spans="36:39" ht="14.4">
      <c r="AJ7946" s="26" t="e">
        <f>VLOOKUP(AQ7946,'user list'!A:B,2,0)</f>
        <v>#N/A</v>
      </c>
      <c r="AK7946" s="26">
        <f t="shared" si="420"/>
        <v>1</v>
      </c>
      <c r="AL7946" s="26">
        <f t="shared" si="421"/>
        <v>0</v>
      </c>
      <c r="AM7946" s="94" t="str">
        <f t="shared" si="422"/>
        <v xml:space="preserve">1/0 </v>
      </c>
    </row>
    <row r="7947" spans="36:39" ht="14.4">
      <c r="AJ7947" s="26" t="e">
        <f>VLOOKUP(AQ7947,'user list'!A:B,2,0)</f>
        <v>#N/A</v>
      </c>
      <c r="AK7947" s="26">
        <f t="shared" si="420"/>
        <v>1</v>
      </c>
      <c r="AL7947" s="26">
        <f t="shared" si="421"/>
        <v>0</v>
      </c>
      <c r="AM7947" s="94" t="str">
        <f t="shared" si="422"/>
        <v xml:space="preserve">1/0 </v>
      </c>
    </row>
    <row r="7948" spans="36:39" ht="14.4">
      <c r="AJ7948" s="26" t="e">
        <f>VLOOKUP(AQ7948,'user list'!A:B,2,0)</f>
        <v>#N/A</v>
      </c>
      <c r="AK7948" s="26">
        <f t="shared" si="420"/>
        <v>1</v>
      </c>
      <c r="AL7948" s="26">
        <f t="shared" si="421"/>
        <v>0</v>
      </c>
      <c r="AM7948" s="94" t="str">
        <f t="shared" si="422"/>
        <v xml:space="preserve">1/0 </v>
      </c>
    </row>
    <row r="7949" spans="36:39" ht="14.4">
      <c r="AJ7949" s="26" t="e">
        <f>VLOOKUP(AQ7949,'user list'!A:B,2,0)</f>
        <v>#N/A</v>
      </c>
      <c r="AK7949" s="26">
        <f t="shared" si="420"/>
        <v>1</v>
      </c>
      <c r="AL7949" s="26">
        <f t="shared" si="421"/>
        <v>0</v>
      </c>
      <c r="AM7949" s="94" t="str">
        <f t="shared" si="422"/>
        <v xml:space="preserve">1/0 </v>
      </c>
    </row>
    <row r="7950" spans="36:39" ht="14.4">
      <c r="AJ7950" s="26" t="e">
        <f>VLOOKUP(AQ7950,'user list'!A:B,2,0)</f>
        <v>#N/A</v>
      </c>
      <c r="AK7950" s="26">
        <f t="shared" si="420"/>
        <v>1</v>
      </c>
      <c r="AL7950" s="26">
        <f t="shared" si="421"/>
        <v>0</v>
      </c>
      <c r="AM7950" s="94" t="str">
        <f t="shared" si="422"/>
        <v xml:space="preserve">1/0 </v>
      </c>
    </row>
    <row r="7951" spans="36:39" ht="14.4">
      <c r="AJ7951" s="26" t="e">
        <f>VLOOKUP(AQ7951,'user list'!A:B,2,0)</f>
        <v>#N/A</v>
      </c>
      <c r="AK7951" s="26">
        <f t="shared" si="420"/>
        <v>1</v>
      </c>
      <c r="AL7951" s="26">
        <f t="shared" si="421"/>
        <v>0</v>
      </c>
      <c r="AM7951" s="94" t="str">
        <f t="shared" si="422"/>
        <v xml:space="preserve">1/0 </v>
      </c>
    </row>
    <row r="7952" spans="36:39" ht="14.4">
      <c r="AJ7952" s="26" t="e">
        <f>VLOOKUP(AQ7952,'user list'!A:B,2,0)</f>
        <v>#N/A</v>
      </c>
      <c r="AK7952" s="26">
        <f t="shared" si="420"/>
        <v>1</v>
      </c>
      <c r="AL7952" s="26">
        <f t="shared" si="421"/>
        <v>0</v>
      </c>
      <c r="AM7952" s="94" t="str">
        <f t="shared" si="422"/>
        <v xml:space="preserve">1/0 </v>
      </c>
    </row>
    <row r="7953" spans="36:39" ht="14.4">
      <c r="AJ7953" s="26" t="e">
        <f>VLOOKUP(AQ7953,'user list'!A:B,2,0)</f>
        <v>#N/A</v>
      </c>
      <c r="AK7953" s="26">
        <f t="shared" si="420"/>
        <v>1</v>
      </c>
      <c r="AL7953" s="26">
        <f t="shared" si="421"/>
        <v>0</v>
      </c>
      <c r="AM7953" s="94" t="str">
        <f t="shared" si="422"/>
        <v xml:space="preserve">1/0 </v>
      </c>
    </row>
    <row r="7954" spans="36:39" ht="14.4">
      <c r="AJ7954" s="26" t="e">
        <f>VLOOKUP(AQ7954,'user list'!A:B,2,0)</f>
        <v>#N/A</v>
      </c>
      <c r="AK7954" s="26">
        <f t="shared" si="420"/>
        <v>1</v>
      </c>
      <c r="AL7954" s="26">
        <f t="shared" si="421"/>
        <v>0</v>
      </c>
      <c r="AM7954" s="94" t="str">
        <f t="shared" si="422"/>
        <v xml:space="preserve">1/0 </v>
      </c>
    </row>
    <row r="7955" spans="36:39" ht="14.4">
      <c r="AJ7955" s="26" t="e">
        <f>VLOOKUP(AQ7955,'user list'!A:B,2,0)</f>
        <v>#N/A</v>
      </c>
      <c r="AK7955" s="26">
        <f t="shared" si="420"/>
        <v>1</v>
      </c>
      <c r="AL7955" s="26">
        <f t="shared" si="421"/>
        <v>0</v>
      </c>
      <c r="AM7955" s="94" t="str">
        <f t="shared" si="422"/>
        <v xml:space="preserve">1/0 </v>
      </c>
    </row>
    <row r="7956" spans="36:39" ht="14.4">
      <c r="AJ7956" s="26" t="e">
        <f>VLOOKUP(AQ7956,'user list'!A:B,2,0)</f>
        <v>#N/A</v>
      </c>
      <c r="AK7956" s="26">
        <f t="shared" si="420"/>
        <v>1</v>
      </c>
      <c r="AL7956" s="26">
        <f t="shared" si="421"/>
        <v>0</v>
      </c>
      <c r="AM7956" s="94" t="str">
        <f t="shared" si="422"/>
        <v xml:space="preserve">1/0 </v>
      </c>
    </row>
    <row r="7957" spans="36:39" ht="14.4">
      <c r="AJ7957" s="26" t="e">
        <f>VLOOKUP(AQ7957,'user list'!A:B,2,0)</f>
        <v>#N/A</v>
      </c>
      <c r="AK7957" s="26">
        <f t="shared" si="420"/>
        <v>1</v>
      </c>
      <c r="AL7957" s="26">
        <f t="shared" si="421"/>
        <v>0</v>
      </c>
      <c r="AM7957" s="94" t="str">
        <f t="shared" si="422"/>
        <v xml:space="preserve">1/0 </v>
      </c>
    </row>
    <row r="7958" spans="36:39" ht="14.4">
      <c r="AJ7958" s="26" t="e">
        <f>VLOOKUP(AQ7958,'user list'!A:B,2,0)</f>
        <v>#N/A</v>
      </c>
      <c r="AK7958" s="26">
        <f t="shared" si="420"/>
        <v>1</v>
      </c>
      <c r="AL7958" s="26">
        <f t="shared" si="421"/>
        <v>0</v>
      </c>
      <c r="AM7958" s="94" t="str">
        <f t="shared" si="422"/>
        <v xml:space="preserve">1/0 </v>
      </c>
    </row>
    <row r="7959" spans="36:39" ht="14.4">
      <c r="AJ7959" s="26" t="e">
        <f>VLOOKUP(AQ7959,'user list'!A:B,2,0)</f>
        <v>#N/A</v>
      </c>
      <c r="AK7959" s="26">
        <f t="shared" si="420"/>
        <v>1</v>
      </c>
      <c r="AL7959" s="26">
        <f t="shared" si="421"/>
        <v>0</v>
      </c>
      <c r="AM7959" s="94" t="str">
        <f t="shared" si="422"/>
        <v xml:space="preserve">1/0 </v>
      </c>
    </row>
    <row r="7960" spans="36:39" ht="14.4">
      <c r="AJ7960" s="26" t="e">
        <f>VLOOKUP(AQ7960,'user list'!A:B,2,0)</f>
        <v>#N/A</v>
      </c>
      <c r="AK7960" s="26">
        <f t="shared" si="420"/>
        <v>1</v>
      </c>
      <c r="AL7960" s="26">
        <f t="shared" si="421"/>
        <v>0</v>
      </c>
      <c r="AM7960" s="94" t="str">
        <f t="shared" si="422"/>
        <v xml:space="preserve">1/0 </v>
      </c>
    </row>
    <row r="7961" spans="36:39" ht="14.4">
      <c r="AJ7961" s="26" t="e">
        <f>VLOOKUP(AQ7961,'user list'!A:B,2,0)</f>
        <v>#N/A</v>
      </c>
      <c r="AK7961" s="26">
        <f t="shared" si="420"/>
        <v>1</v>
      </c>
      <c r="AL7961" s="26">
        <f t="shared" si="421"/>
        <v>0</v>
      </c>
      <c r="AM7961" s="94" t="str">
        <f t="shared" si="422"/>
        <v xml:space="preserve">1/0 </v>
      </c>
    </row>
    <row r="7962" spans="36:39" ht="14.4">
      <c r="AJ7962" s="26" t="e">
        <f>VLOOKUP(AQ7962,'user list'!A:B,2,0)</f>
        <v>#N/A</v>
      </c>
      <c r="AK7962" s="26">
        <f t="shared" si="420"/>
        <v>1</v>
      </c>
      <c r="AL7962" s="26">
        <f t="shared" si="421"/>
        <v>0</v>
      </c>
      <c r="AM7962" s="94" t="str">
        <f t="shared" si="422"/>
        <v xml:space="preserve">1/0 </v>
      </c>
    </row>
    <row r="7963" spans="36:39" ht="14.4">
      <c r="AJ7963" s="26" t="e">
        <f>VLOOKUP(AQ7963,'user list'!A:B,2,0)</f>
        <v>#N/A</v>
      </c>
      <c r="AK7963" s="26">
        <f t="shared" si="420"/>
        <v>1</v>
      </c>
      <c r="AL7963" s="26">
        <f t="shared" si="421"/>
        <v>0</v>
      </c>
      <c r="AM7963" s="94" t="str">
        <f t="shared" si="422"/>
        <v xml:space="preserve">1/0 </v>
      </c>
    </row>
    <row r="7964" spans="36:39" ht="14.4">
      <c r="AJ7964" s="26" t="e">
        <f>VLOOKUP(AQ7964,'user list'!A:B,2,0)</f>
        <v>#N/A</v>
      </c>
      <c r="AK7964" s="26">
        <f t="shared" si="420"/>
        <v>1</v>
      </c>
      <c r="AL7964" s="26">
        <f t="shared" si="421"/>
        <v>0</v>
      </c>
      <c r="AM7964" s="94" t="str">
        <f t="shared" si="422"/>
        <v xml:space="preserve">1/0 </v>
      </c>
    </row>
    <row r="7965" spans="36:39" ht="14.4">
      <c r="AJ7965" s="26" t="e">
        <f>VLOOKUP(AQ7965,'user list'!A:B,2,0)</f>
        <v>#N/A</v>
      </c>
      <c r="AK7965" s="26">
        <f t="shared" si="420"/>
        <v>1</v>
      </c>
      <c r="AL7965" s="26">
        <f t="shared" si="421"/>
        <v>0</v>
      </c>
      <c r="AM7965" s="94" t="str">
        <f t="shared" si="422"/>
        <v xml:space="preserve">1/0 </v>
      </c>
    </row>
    <row r="7966" spans="36:39" ht="14.4">
      <c r="AJ7966" s="26" t="e">
        <f>VLOOKUP(AQ7966,'user list'!A:B,2,0)</f>
        <v>#N/A</v>
      </c>
      <c r="AK7966" s="26">
        <f t="shared" si="420"/>
        <v>1</v>
      </c>
      <c r="AL7966" s="26">
        <f t="shared" si="421"/>
        <v>0</v>
      </c>
      <c r="AM7966" s="94" t="str">
        <f t="shared" si="422"/>
        <v xml:space="preserve">1/0 </v>
      </c>
    </row>
    <row r="7967" spans="36:39" ht="14.4">
      <c r="AJ7967" s="26" t="e">
        <f>VLOOKUP(AQ7967,'user list'!A:B,2,0)</f>
        <v>#N/A</v>
      </c>
      <c r="AK7967" s="26">
        <f t="shared" si="420"/>
        <v>1</v>
      </c>
      <c r="AL7967" s="26">
        <f t="shared" si="421"/>
        <v>0</v>
      </c>
      <c r="AM7967" s="94" t="str">
        <f t="shared" si="422"/>
        <v xml:space="preserve">1/0 </v>
      </c>
    </row>
    <row r="7968" spans="36:39" ht="14.4">
      <c r="AJ7968" s="26" t="e">
        <f>VLOOKUP(AQ7968,'user list'!A:B,2,0)</f>
        <v>#N/A</v>
      </c>
      <c r="AK7968" s="26">
        <f t="shared" si="420"/>
        <v>1</v>
      </c>
      <c r="AL7968" s="26">
        <f t="shared" si="421"/>
        <v>0</v>
      </c>
      <c r="AM7968" s="94" t="str">
        <f t="shared" si="422"/>
        <v xml:space="preserve">1/0 </v>
      </c>
    </row>
    <row r="7969" spans="36:39" ht="14.4">
      <c r="AJ7969" s="26" t="e">
        <f>VLOOKUP(AQ7969,'user list'!A:B,2,0)</f>
        <v>#N/A</v>
      </c>
      <c r="AK7969" s="26">
        <f t="shared" si="420"/>
        <v>1</v>
      </c>
      <c r="AL7969" s="26">
        <f t="shared" si="421"/>
        <v>0</v>
      </c>
      <c r="AM7969" s="94" t="str">
        <f t="shared" si="422"/>
        <v xml:space="preserve">1/0 </v>
      </c>
    </row>
    <row r="7970" spans="36:39" ht="14.4">
      <c r="AJ7970" s="26" t="e">
        <f>VLOOKUP(AQ7970,'user list'!A:B,2,0)</f>
        <v>#N/A</v>
      </c>
      <c r="AK7970" s="26">
        <f t="shared" si="420"/>
        <v>1</v>
      </c>
      <c r="AL7970" s="26">
        <f t="shared" si="421"/>
        <v>0</v>
      </c>
      <c r="AM7970" s="94" t="str">
        <f t="shared" si="422"/>
        <v xml:space="preserve">1/0 </v>
      </c>
    </row>
    <row r="7971" spans="36:39" ht="14.4">
      <c r="AJ7971" s="26" t="e">
        <f>VLOOKUP(AQ7971,'user list'!A:B,2,0)</f>
        <v>#N/A</v>
      </c>
      <c r="AK7971" s="26">
        <f t="shared" ref="AK7971:AK8034" si="423">MONTH(AN7971)</f>
        <v>1</v>
      </c>
      <c r="AL7971" s="26">
        <f t="shared" ref="AL7971:AL8034" si="424">DAY(AN7971)</f>
        <v>0</v>
      </c>
      <c r="AM7971" s="94" t="str">
        <f t="shared" ref="AM7971:AM8034" si="425">AK7971&amp;"/"&amp;AL7971&amp;" "&amp;AR7971</f>
        <v xml:space="preserve">1/0 </v>
      </c>
    </row>
    <row r="7972" spans="36:39" ht="14.4">
      <c r="AJ7972" s="26" t="e">
        <f>VLOOKUP(AQ7972,'user list'!A:B,2,0)</f>
        <v>#N/A</v>
      </c>
      <c r="AK7972" s="26">
        <f t="shared" si="423"/>
        <v>1</v>
      </c>
      <c r="AL7972" s="26">
        <f t="shared" si="424"/>
        <v>0</v>
      </c>
      <c r="AM7972" s="94" t="str">
        <f t="shared" si="425"/>
        <v xml:space="preserve">1/0 </v>
      </c>
    </row>
    <row r="7973" spans="36:39" ht="14.4">
      <c r="AJ7973" s="26" t="e">
        <f>VLOOKUP(AQ7973,'user list'!A:B,2,0)</f>
        <v>#N/A</v>
      </c>
      <c r="AK7973" s="26">
        <f t="shared" si="423"/>
        <v>1</v>
      </c>
      <c r="AL7973" s="26">
        <f t="shared" si="424"/>
        <v>0</v>
      </c>
      <c r="AM7973" s="94" t="str">
        <f t="shared" si="425"/>
        <v xml:space="preserve">1/0 </v>
      </c>
    </row>
    <row r="7974" spans="36:39" ht="14.4">
      <c r="AJ7974" s="26" t="e">
        <f>VLOOKUP(AQ7974,'user list'!A:B,2,0)</f>
        <v>#N/A</v>
      </c>
      <c r="AK7974" s="26">
        <f t="shared" si="423"/>
        <v>1</v>
      </c>
      <c r="AL7974" s="26">
        <f t="shared" si="424"/>
        <v>0</v>
      </c>
      <c r="AM7974" s="94" t="str">
        <f t="shared" si="425"/>
        <v xml:space="preserve">1/0 </v>
      </c>
    </row>
    <row r="7975" spans="36:39" ht="14.4">
      <c r="AJ7975" s="26" t="e">
        <f>VLOOKUP(AQ7975,'user list'!A:B,2,0)</f>
        <v>#N/A</v>
      </c>
      <c r="AK7975" s="26">
        <f t="shared" si="423"/>
        <v>1</v>
      </c>
      <c r="AL7975" s="26">
        <f t="shared" si="424"/>
        <v>0</v>
      </c>
      <c r="AM7975" s="94" t="str">
        <f t="shared" si="425"/>
        <v xml:space="preserve">1/0 </v>
      </c>
    </row>
    <row r="7976" spans="36:39" ht="14.4">
      <c r="AJ7976" s="26" t="e">
        <f>VLOOKUP(AQ7976,'user list'!A:B,2,0)</f>
        <v>#N/A</v>
      </c>
      <c r="AK7976" s="26">
        <f t="shared" si="423"/>
        <v>1</v>
      </c>
      <c r="AL7976" s="26">
        <f t="shared" si="424"/>
        <v>0</v>
      </c>
      <c r="AM7976" s="94" t="str">
        <f t="shared" si="425"/>
        <v xml:space="preserve">1/0 </v>
      </c>
    </row>
    <row r="7977" spans="36:39" ht="14.4">
      <c r="AJ7977" s="26" t="e">
        <f>VLOOKUP(AQ7977,'user list'!A:B,2,0)</f>
        <v>#N/A</v>
      </c>
      <c r="AK7977" s="26">
        <f t="shared" si="423"/>
        <v>1</v>
      </c>
      <c r="AL7977" s="26">
        <f t="shared" si="424"/>
        <v>0</v>
      </c>
      <c r="AM7977" s="94" t="str">
        <f t="shared" si="425"/>
        <v xml:space="preserve">1/0 </v>
      </c>
    </row>
    <row r="7978" spans="36:39" ht="14.4">
      <c r="AJ7978" s="26" t="e">
        <f>VLOOKUP(AQ7978,'user list'!A:B,2,0)</f>
        <v>#N/A</v>
      </c>
      <c r="AK7978" s="26">
        <f t="shared" si="423"/>
        <v>1</v>
      </c>
      <c r="AL7978" s="26">
        <f t="shared" si="424"/>
        <v>0</v>
      </c>
      <c r="AM7978" s="94" t="str">
        <f t="shared" si="425"/>
        <v xml:space="preserve">1/0 </v>
      </c>
    </row>
    <row r="7979" spans="36:39" ht="14.4">
      <c r="AJ7979" s="26" t="e">
        <f>VLOOKUP(AQ7979,'user list'!A:B,2,0)</f>
        <v>#N/A</v>
      </c>
      <c r="AK7979" s="26">
        <f t="shared" si="423"/>
        <v>1</v>
      </c>
      <c r="AL7979" s="26">
        <f t="shared" si="424"/>
        <v>0</v>
      </c>
      <c r="AM7979" s="94" t="str">
        <f t="shared" si="425"/>
        <v xml:space="preserve">1/0 </v>
      </c>
    </row>
    <row r="7980" spans="36:39" ht="14.4">
      <c r="AJ7980" s="26" t="e">
        <f>VLOOKUP(AQ7980,'user list'!A:B,2,0)</f>
        <v>#N/A</v>
      </c>
      <c r="AK7980" s="26">
        <f t="shared" si="423"/>
        <v>1</v>
      </c>
      <c r="AL7980" s="26">
        <f t="shared" si="424"/>
        <v>0</v>
      </c>
      <c r="AM7980" s="94" t="str">
        <f t="shared" si="425"/>
        <v xml:space="preserve">1/0 </v>
      </c>
    </row>
    <row r="7981" spans="36:39" ht="14.4">
      <c r="AJ7981" s="26" t="e">
        <f>VLOOKUP(AQ7981,'user list'!A:B,2,0)</f>
        <v>#N/A</v>
      </c>
      <c r="AK7981" s="26">
        <f t="shared" si="423"/>
        <v>1</v>
      </c>
      <c r="AL7981" s="26">
        <f t="shared" si="424"/>
        <v>0</v>
      </c>
      <c r="AM7981" s="94" t="str">
        <f t="shared" si="425"/>
        <v xml:space="preserve">1/0 </v>
      </c>
    </row>
    <row r="7982" spans="36:39" ht="14.4">
      <c r="AJ7982" s="26" t="e">
        <f>VLOOKUP(AQ7982,'user list'!A:B,2,0)</f>
        <v>#N/A</v>
      </c>
      <c r="AK7982" s="26">
        <f t="shared" si="423"/>
        <v>1</v>
      </c>
      <c r="AL7982" s="26">
        <f t="shared" si="424"/>
        <v>0</v>
      </c>
      <c r="AM7982" s="94" t="str">
        <f t="shared" si="425"/>
        <v xml:space="preserve">1/0 </v>
      </c>
    </row>
    <row r="7983" spans="36:39" ht="14.4">
      <c r="AJ7983" s="26" t="e">
        <f>VLOOKUP(AQ7983,'user list'!A:B,2,0)</f>
        <v>#N/A</v>
      </c>
      <c r="AK7983" s="26">
        <f t="shared" si="423"/>
        <v>1</v>
      </c>
      <c r="AL7983" s="26">
        <f t="shared" si="424"/>
        <v>0</v>
      </c>
      <c r="AM7983" s="94" t="str">
        <f t="shared" si="425"/>
        <v xml:space="preserve">1/0 </v>
      </c>
    </row>
    <row r="7984" spans="36:39" ht="14.4">
      <c r="AJ7984" s="26" t="e">
        <f>VLOOKUP(AQ7984,'user list'!A:B,2,0)</f>
        <v>#N/A</v>
      </c>
      <c r="AK7984" s="26">
        <f t="shared" si="423"/>
        <v>1</v>
      </c>
      <c r="AL7984" s="26">
        <f t="shared" si="424"/>
        <v>0</v>
      </c>
      <c r="AM7984" s="94" t="str">
        <f t="shared" si="425"/>
        <v xml:space="preserve">1/0 </v>
      </c>
    </row>
    <row r="7985" spans="36:39" ht="14.4">
      <c r="AJ7985" s="26" t="e">
        <f>VLOOKUP(AQ7985,'user list'!A:B,2,0)</f>
        <v>#N/A</v>
      </c>
      <c r="AK7985" s="26">
        <f t="shared" si="423"/>
        <v>1</v>
      </c>
      <c r="AL7985" s="26">
        <f t="shared" si="424"/>
        <v>0</v>
      </c>
      <c r="AM7985" s="94" t="str">
        <f t="shared" si="425"/>
        <v xml:space="preserve">1/0 </v>
      </c>
    </row>
    <row r="7986" spans="36:39" ht="14.4">
      <c r="AJ7986" s="26" t="e">
        <f>VLOOKUP(AQ7986,'user list'!A:B,2,0)</f>
        <v>#N/A</v>
      </c>
      <c r="AK7986" s="26">
        <f t="shared" si="423"/>
        <v>1</v>
      </c>
      <c r="AL7986" s="26">
        <f t="shared" si="424"/>
        <v>0</v>
      </c>
      <c r="AM7986" s="94" t="str">
        <f t="shared" si="425"/>
        <v xml:space="preserve">1/0 </v>
      </c>
    </row>
    <row r="7987" spans="36:39" ht="14.4">
      <c r="AJ7987" s="26" t="e">
        <f>VLOOKUP(AQ7987,'user list'!A:B,2,0)</f>
        <v>#N/A</v>
      </c>
      <c r="AK7987" s="26">
        <f t="shared" si="423"/>
        <v>1</v>
      </c>
      <c r="AL7987" s="26">
        <f t="shared" si="424"/>
        <v>0</v>
      </c>
      <c r="AM7987" s="94" t="str">
        <f t="shared" si="425"/>
        <v xml:space="preserve">1/0 </v>
      </c>
    </row>
    <row r="7988" spans="36:39" ht="14.4">
      <c r="AJ7988" s="26" t="e">
        <f>VLOOKUP(AQ7988,'user list'!A:B,2,0)</f>
        <v>#N/A</v>
      </c>
      <c r="AK7988" s="26">
        <f t="shared" si="423"/>
        <v>1</v>
      </c>
      <c r="AL7988" s="26">
        <f t="shared" si="424"/>
        <v>0</v>
      </c>
      <c r="AM7988" s="94" t="str">
        <f t="shared" si="425"/>
        <v xml:space="preserve">1/0 </v>
      </c>
    </row>
    <row r="7989" spans="36:39" ht="14.4">
      <c r="AJ7989" s="26" t="e">
        <f>VLOOKUP(AQ7989,'user list'!A:B,2,0)</f>
        <v>#N/A</v>
      </c>
      <c r="AK7989" s="26">
        <f t="shared" si="423"/>
        <v>1</v>
      </c>
      <c r="AL7989" s="26">
        <f t="shared" si="424"/>
        <v>0</v>
      </c>
      <c r="AM7989" s="94" t="str">
        <f t="shared" si="425"/>
        <v xml:space="preserve">1/0 </v>
      </c>
    </row>
    <row r="7990" spans="36:39" ht="14.4">
      <c r="AJ7990" s="26" t="e">
        <f>VLOOKUP(AQ7990,'user list'!A:B,2,0)</f>
        <v>#N/A</v>
      </c>
      <c r="AK7990" s="26">
        <f t="shared" si="423"/>
        <v>1</v>
      </c>
      <c r="AL7990" s="26">
        <f t="shared" si="424"/>
        <v>0</v>
      </c>
      <c r="AM7990" s="94" t="str">
        <f t="shared" si="425"/>
        <v xml:space="preserve">1/0 </v>
      </c>
    </row>
    <row r="7991" spans="36:39" ht="14.4">
      <c r="AJ7991" s="26" t="e">
        <f>VLOOKUP(AQ7991,'user list'!A:B,2,0)</f>
        <v>#N/A</v>
      </c>
      <c r="AK7991" s="26">
        <f t="shared" si="423"/>
        <v>1</v>
      </c>
      <c r="AL7991" s="26">
        <f t="shared" si="424"/>
        <v>0</v>
      </c>
      <c r="AM7991" s="94" t="str">
        <f t="shared" si="425"/>
        <v xml:space="preserve">1/0 </v>
      </c>
    </row>
    <row r="7992" spans="36:39" ht="14.4">
      <c r="AJ7992" s="26" t="e">
        <f>VLOOKUP(AQ7992,'user list'!A:B,2,0)</f>
        <v>#N/A</v>
      </c>
      <c r="AK7992" s="26">
        <f t="shared" si="423"/>
        <v>1</v>
      </c>
      <c r="AL7992" s="26">
        <f t="shared" si="424"/>
        <v>0</v>
      </c>
      <c r="AM7992" s="94" t="str">
        <f t="shared" si="425"/>
        <v xml:space="preserve">1/0 </v>
      </c>
    </row>
    <row r="7993" spans="36:39" ht="14.4">
      <c r="AJ7993" s="26" t="e">
        <f>VLOOKUP(AQ7993,'user list'!A:B,2,0)</f>
        <v>#N/A</v>
      </c>
      <c r="AK7993" s="26">
        <f t="shared" si="423"/>
        <v>1</v>
      </c>
      <c r="AL7993" s="26">
        <f t="shared" si="424"/>
        <v>0</v>
      </c>
      <c r="AM7993" s="94" t="str">
        <f t="shared" si="425"/>
        <v xml:space="preserve">1/0 </v>
      </c>
    </row>
    <row r="7994" spans="36:39" ht="14.4">
      <c r="AJ7994" s="26" t="e">
        <f>VLOOKUP(AQ7994,'user list'!A:B,2,0)</f>
        <v>#N/A</v>
      </c>
      <c r="AK7994" s="26">
        <f t="shared" si="423"/>
        <v>1</v>
      </c>
      <c r="AL7994" s="26">
        <f t="shared" si="424"/>
        <v>0</v>
      </c>
      <c r="AM7994" s="94" t="str">
        <f t="shared" si="425"/>
        <v xml:space="preserve">1/0 </v>
      </c>
    </row>
    <row r="7995" spans="36:39" ht="14.4">
      <c r="AJ7995" s="26" t="e">
        <f>VLOOKUP(AQ7995,'user list'!A:B,2,0)</f>
        <v>#N/A</v>
      </c>
      <c r="AK7995" s="26">
        <f t="shared" si="423"/>
        <v>1</v>
      </c>
      <c r="AL7995" s="26">
        <f t="shared" si="424"/>
        <v>0</v>
      </c>
      <c r="AM7995" s="94" t="str">
        <f t="shared" si="425"/>
        <v xml:space="preserve">1/0 </v>
      </c>
    </row>
    <row r="7996" spans="36:39" ht="14.4">
      <c r="AJ7996" s="26" t="e">
        <f>VLOOKUP(AQ7996,'user list'!A:B,2,0)</f>
        <v>#N/A</v>
      </c>
      <c r="AK7996" s="26">
        <f t="shared" si="423"/>
        <v>1</v>
      </c>
      <c r="AL7996" s="26">
        <f t="shared" si="424"/>
        <v>0</v>
      </c>
      <c r="AM7996" s="94" t="str">
        <f t="shared" si="425"/>
        <v xml:space="preserve">1/0 </v>
      </c>
    </row>
    <row r="7997" spans="36:39" ht="14.4">
      <c r="AJ7997" s="26" t="e">
        <f>VLOOKUP(AQ7997,'user list'!A:B,2,0)</f>
        <v>#N/A</v>
      </c>
      <c r="AK7997" s="26">
        <f t="shared" si="423"/>
        <v>1</v>
      </c>
      <c r="AL7997" s="26">
        <f t="shared" si="424"/>
        <v>0</v>
      </c>
      <c r="AM7997" s="94" t="str">
        <f t="shared" si="425"/>
        <v xml:space="preserve">1/0 </v>
      </c>
    </row>
    <row r="7998" spans="36:39" ht="14.4">
      <c r="AJ7998" s="26" t="e">
        <f>VLOOKUP(AQ7998,'user list'!A:B,2,0)</f>
        <v>#N/A</v>
      </c>
      <c r="AK7998" s="26">
        <f t="shared" si="423"/>
        <v>1</v>
      </c>
      <c r="AL7998" s="26">
        <f t="shared" si="424"/>
        <v>0</v>
      </c>
      <c r="AM7998" s="94" t="str">
        <f t="shared" si="425"/>
        <v xml:space="preserve">1/0 </v>
      </c>
    </row>
    <row r="7999" spans="36:39" ht="14.4">
      <c r="AJ7999" s="26" t="e">
        <f>VLOOKUP(AQ7999,'user list'!A:B,2,0)</f>
        <v>#N/A</v>
      </c>
      <c r="AK7999" s="26">
        <f t="shared" si="423"/>
        <v>1</v>
      </c>
      <c r="AL7999" s="26">
        <f t="shared" si="424"/>
        <v>0</v>
      </c>
      <c r="AM7999" s="94" t="str">
        <f t="shared" si="425"/>
        <v xml:space="preserve">1/0 </v>
      </c>
    </row>
    <row r="8000" spans="36:39" ht="14.4">
      <c r="AJ8000" s="26" t="e">
        <f>VLOOKUP(AQ8000,'user list'!A:B,2,0)</f>
        <v>#N/A</v>
      </c>
      <c r="AK8000" s="26">
        <f t="shared" si="423"/>
        <v>1</v>
      </c>
      <c r="AL8000" s="26">
        <f t="shared" si="424"/>
        <v>0</v>
      </c>
      <c r="AM8000" s="94" t="str">
        <f t="shared" si="425"/>
        <v xml:space="preserve">1/0 </v>
      </c>
    </row>
    <row r="8001" spans="36:39" ht="14.4">
      <c r="AJ8001" s="26" t="e">
        <f>VLOOKUP(AQ8001,'user list'!A:B,2,0)</f>
        <v>#N/A</v>
      </c>
      <c r="AK8001" s="26">
        <f t="shared" si="423"/>
        <v>1</v>
      </c>
      <c r="AL8001" s="26">
        <f t="shared" si="424"/>
        <v>0</v>
      </c>
      <c r="AM8001" s="94" t="str">
        <f t="shared" si="425"/>
        <v xml:space="preserve">1/0 </v>
      </c>
    </row>
    <row r="8002" spans="36:39" ht="14.4">
      <c r="AJ8002" s="26" t="e">
        <f>VLOOKUP(AQ8002,'user list'!A:B,2,0)</f>
        <v>#N/A</v>
      </c>
      <c r="AK8002" s="26">
        <f t="shared" si="423"/>
        <v>1</v>
      </c>
      <c r="AL8002" s="26">
        <f t="shared" si="424"/>
        <v>0</v>
      </c>
      <c r="AM8002" s="94" t="str">
        <f t="shared" si="425"/>
        <v xml:space="preserve">1/0 </v>
      </c>
    </row>
    <row r="8003" spans="36:39" ht="14.4">
      <c r="AJ8003" s="26" t="e">
        <f>VLOOKUP(AQ8003,'user list'!A:B,2,0)</f>
        <v>#N/A</v>
      </c>
      <c r="AK8003" s="26">
        <f t="shared" si="423"/>
        <v>1</v>
      </c>
      <c r="AL8003" s="26">
        <f t="shared" si="424"/>
        <v>0</v>
      </c>
      <c r="AM8003" s="94" t="str">
        <f t="shared" si="425"/>
        <v xml:space="preserve">1/0 </v>
      </c>
    </row>
    <row r="8004" spans="36:39" ht="14.4">
      <c r="AJ8004" s="26" t="e">
        <f>VLOOKUP(AQ8004,'user list'!A:B,2,0)</f>
        <v>#N/A</v>
      </c>
      <c r="AK8004" s="26">
        <f t="shared" si="423"/>
        <v>1</v>
      </c>
      <c r="AL8004" s="26">
        <f t="shared" si="424"/>
        <v>0</v>
      </c>
      <c r="AM8004" s="94" t="str">
        <f t="shared" si="425"/>
        <v xml:space="preserve">1/0 </v>
      </c>
    </row>
    <row r="8005" spans="36:39" ht="14.4">
      <c r="AJ8005" s="26" t="e">
        <f>VLOOKUP(AQ8005,'user list'!A:B,2,0)</f>
        <v>#N/A</v>
      </c>
      <c r="AK8005" s="26">
        <f t="shared" si="423"/>
        <v>1</v>
      </c>
      <c r="AL8005" s="26">
        <f t="shared" si="424"/>
        <v>0</v>
      </c>
      <c r="AM8005" s="94" t="str">
        <f t="shared" si="425"/>
        <v xml:space="preserve">1/0 </v>
      </c>
    </row>
    <row r="8006" spans="36:39" ht="14.4">
      <c r="AJ8006" s="26" t="e">
        <f>VLOOKUP(AQ8006,'user list'!A:B,2,0)</f>
        <v>#N/A</v>
      </c>
      <c r="AK8006" s="26">
        <f t="shared" si="423"/>
        <v>1</v>
      </c>
      <c r="AL8006" s="26">
        <f t="shared" si="424"/>
        <v>0</v>
      </c>
      <c r="AM8006" s="94" t="str">
        <f t="shared" si="425"/>
        <v xml:space="preserve">1/0 </v>
      </c>
    </row>
    <row r="8007" spans="36:39" ht="14.4">
      <c r="AJ8007" s="26" t="e">
        <f>VLOOKUP(AQ8007,'user list'!A:B,2,0)</f>
        <v>#N/A</v>
      </c>
      <c r="AK8007" s="26">
        <f t="shared" si="423"/>
        <v>1</v>
      </c>
      <c r="AL8007" s="26">
        <f t="shared" si="424"/>
        <v>0</v>
      </c>
      <c r="AM8007" s="94" t="str">
        <f t="shared" si="425"/>
        <v xml:space="preserve">1/0 </v>
      </c>
    </row>
    <row r="8008" spans="36:39" ht="14.4">
      <c r="AJ8008" s="26" t="e">
        <f>VLOOKUP(AQ8008,'user list'!A:B,2,0)</f>
        <v>#N/A</v>
      </c>
      <c r="AK8008" s="26">
        <f t="shared" si="423"/>
        <v>1</v>
      </c>
      <c r="AL8008" s="26">
        <f t="shared" si="424"/>
        <v>0</v>
      </c>
      <c r="AM8008" s="94" t="str">
        <f t="shared" si="425"/>
        <v xml:space="preserve">1/0 </v>
      </c>
    </row>
    <row r="8009" spans="36:39" ht="14.4">
      <c r="AJ8009" s="26" t="e">
        <f>VLOOKUP(AQ8009,'user list'!A:B,2,0)</f>
        <v>#N/A</v>
      </c>
      <c r="AK8009" s="26">
        <f t="shared" si="423"/>
        <v>1</v>
      </c>
      <c r="AL8009" s="26">
        <f t="shared" si="424"/>
        <v>0</v>
      </c>
      <c r="AM8009" s="94" t="str">
        <f t="shared" si="425"/>
        <v xml:space="preserve">1/0 </v>
      </c>
    </row>
    <row r="8010" spans="36:39" ht="14.4">
      <c r="AJ8010" s="26" t="e">
        <f>VLOOKUP(AQ8010,'user list'!A:B,2,0)</f>
        <v>#N/A</v>
      </c>
      <c r="AK8010" s="26">
        <f t="shared" si="423"/>
        <v>1</v>
      </c>
      <c r="AL8010" s="26">
        <f t="shared" si="424"/>
        <v>0</v>
      </c>
      <c r="AM8010" s="94" t="str">
        <f t="shared" si="425"/>
        <v xml:space="preserve">1/0 </v>
      </c>
    </row>
    <row r="8011" spans="36:39" ht="14.4">
      <c r="AJ8011" s="26" t="e">
        <f>VLOOKUP(AQ8011,'user list'!A:B,2,0)</f>
        <v>#N/A</v>
      </c>
      <c r="AK8011" s="26">
        <f t="shared" si="423"/>
        <v>1</v>
      </c>
      <c r="AL8011" s="26">
        <f t="shared" si="424"/>
        <v>0</v>
      </c>
      <c r="AM8011" s="94" t="str">
        <f t="shared" si="425"/>
        <v xml:space="preserve">1/0 </v>
      </c>
    </row>
    <row r="8012" spans="36:39" ht="14.4">
      <c r="AJ8012" s="26" t="e">
        <f>VLOOKUP(AQ8012,'user list'!A:B,2,0)</f>
        <v>#N/A</v>
      </c>
      <c r="AK8012" s="26">
        <f t="shared" si="423"/>
        <v>1</v>
      </c>
      <c r="AL8012" s="26">
        <f t="shared" si="424"/>
        <v>0</v>
      </c>
      <c r="AM8012" s="94" t="str">
        <f t="shared" si="425"/>
        <v xml:space="preserve">1/0 </v>
      </c>
    </row>
    <row r="8013" spans="36:39" ht="14.4">
      <c r="AJ8013" s="26" t="e">
        <f>VLOOKUP(AQ8013,'user list'!A:B,2,0)</f>
        <v>#N/A</v>
      </c>
      <c r="AK8013" s="26">
        <f t="shared" si="423"/>
        <v>1</v>
      </c>
      <c r="AL8013" s="26">
        <f t="shared" si="424"/>
        <v>0</v>
      </c>
      <c r="AM8013" s="94" t="str">
        <f t="shared" si="425"/>
        <v xml:space="preserve">1/0 </v>
      </c>
    </row>
    <row r="8014" spans="36:39" ht="14.4">
      <c r="AJ8014" s="26" t="e">
        <f>VLOOKUP(AQ8014,'user list'!A:B,2,0)</f>
        <v>#N/A</v>
      </c>
      <c r="AK8014" s="26">
        <f t="shared" si="423"/>
        <v>1</v>
      </c>
      <c r="AL8014" s="26">
        <f t="shared" si="424"/>
        <v>0</v>
      </c>
      <c r="AM8014" s="94" t="str">
        <f t="shared" si="425"/>
        <v xml:space="preserve">1/0 </v>
      </c>
    </row>
    <row r="8015" spans="36:39" ht="14.4">
      <c r="AJ8015" s="26" t="e">
        <f>VLOOKUP(AQ8015,'user list'!A:B,2,0)</f>
        <v>#N/A</v>
      </c>
      <c r="AK8015" s="26">
        <f t="shared" si="423"/>
        <v>1</v>
      </c>
      <c r="AL8015" s="26">
        <f t="shared" si="424"/>
        <v>0</v>
      </c>
      <c r="AM8015" s="94" t="str">
        <f t="shared" si="425"/>
        <v xml:space="preserve">1/0 </v>
      </c>
    </row>
    <row r="8016" spans="36:39" ht="14.4">
      <c r="AJ8016" s="26" t="e">
        <f>VLOOKUP(AQ8016,'user list'!A:B,2,0)</f>
        <v>#N/A</v>
      </c>
      <c r="AK8016" s="26">
        <f t="shared" si="423"/>
        <v>1</v>
      </c>
      <c r="AL8016" s="26">
        <f t="shared" si="424"/>
        <v>0</v>
      </c>
      <c r="AM8016" s="94" t="str">
        <f t="shared" si="425"/>
        <v xml:space="preserve">1/0 </v>
      </c>
    </row>
    <row r="8017" spans="36:39" ht="14.4">
      <c r="AJ8017" s="26" t="e">
        <f>VLOOKUP(AQ8017,'user list'!A:B,2,0)</f>
        <v>#N/A</v>
      </c>
      <c r="AK8017" s="26">
        <f t="shared" si="423"/>
        <v>1</v>
      </c>
      <c r="AL8017" s="26">
        <f t="shared" si="424"/>
        <v>0</v>
      </c>
      <c r="AM8017" s="94" t="str">
        <f t="shared" si="425"/>
        <v xml:space="preserve">1/0 </v>
      </c>
    </row>
    <row r="8018" spans="36:39" ht="14.4">
      <c r="AJ8018" s="26" t="e">
        <f>VLOOKUP(AQ8018,'user list'!A:B,2,0)</f>
        <v>#N/A</v>
      </c>
      <c r="AK8018" s="26">
        <f t="shared" si="423"/>
        <v>1</v>
      </c>
      <c r="AL8018" s="26">
        <f t="shared" si="424"/>
        <v>0</v>
      </c>
      <c r="AM8018" s="94" t="str">
        <f t="shared" si="425"/>
        <v xml:space="preserve">1/0 </v>
      </c>
    </row>
    <row r="8019" spans="36:39" ht="14.4">
      <c r="AJ8019" s="26" t="e">
        <f>VLOOKUP(AQ8019,'user list'!A:B,2,0)</f>
        <v>#N/A</v>
      </c>
      <c r="AK8019" s="26">
        <f t="shared" si="423"/>
        <v>1</v>
      </c>
      <c r="AL8019" s="26">
        <f t="shared" si="424"/>
        <v>0</v>
      </c>
      <c r="AM8019" s="94" t="str">
        <f t="shared" si="425"/>
        <v xml:space="preserve">1/0 </v>
      </c>
    </row>
    <row r="8020" spans="36:39" ht="14.4">
      <c r="AJ8020" s="26" t="e">
        <f>VLOOKUP(AQ8020,'user list'!A:B,2,0)</f>
        <v>#N/A</v>
      </c>
      <c r="AK8020" s="26">
        <f t="shared" si="423"/>
        <v>1</v>
      </c>
      <c r="AL8020" s="26">
        <f t="shared" si="424"/>
        <v>0</v>
      </c>
      <c r="AM8020" s="94" t="str">
        <f t="shared" si="425"/>
        <v xml:space="preserve">1/0 </v>
      </c>
    </row>
    <row r="8021" spans="36:39" ht="14.4">
      <c r="AJ8021" s="26" t="e">
        <f>VLOOKUP(AQ8021,'user list'!A:B,2,0)</f>
        <v>#N/A</v>
      </c>
      <c r="AK8021" s="26">
        <f t="shared" si="423"/>
        <v>1</v>
      </c>
      <c r="AL8021" s="26">
        <f t="shared" si="424"/>
        <v>0</v>
      </c>
      <c r="AM8021" s="94" t="str">
        <f t="shared" si="425"/>
        <v xml:space="preserve">1/0 </v>
      </c>
    </row>
    <row r="8022" spans="36:39" ht="14.4">
      <c r="AJ8022" s="26" t="e">
        <f>VLOOKUP(AQ8022,'user list'!A:B,2,0)</f>
        <v>#N/A</v>
      </c>
      <c r="AK8022" s="26">
        <f t="shared" si="423"/>
        <v>1</v>
      </c>
      <c r="AL8022" s="26">
        <f t="shared" si="424"/>
        <v>0</v>
      </c>
      <c r="AM8022" s="94" t="str">
        <f t="shared" si="425"/>
        <v xml:space="preserve">1/0 </v>
      </c>
    </row>
    <row r="8023" spans="36:39" ht="14.4">
      <c r="AJ8023" s="26" t="e">
        <f>VLOOKUP(AQ8023,'user list'!A:B,2,0)</f>
        <v>#N/A</v>
      </c>
      <c r="AK8023" s="26">
        <f t="shared" si="423"/>
        <v>1</v>
      </c>
      <c r="AL8023" s="26">
        <f t="shared" si="424"/>
        <v>0</v>
      </c>
      <c r="AM8023" s="94" t="str">
        <f t="shared" si="425"/>
        <v xml:space="preserve">1/0 </v>
      </c>
    </row>
    <row r="8024" spans="36:39" ht="14.4">
      <c r="AJ8024" s="26" t="e">
        <f>VLOOKUP(AQ8024,'user list'!A:B,2,0)</f>
        <v>#N/A</v>
      </c>
      <c r="AK8024" s="26">
        <f t="shared" si="423"/>
        <v>1</v>
      </c>
      <c r="AL8024" s="26">
        <f t="shared" si="424"/>
        <v>0</v>
      </c>
      <c r="AM8024" s="94" t="str">
        <f t="shared" si="425"/>
        <v xml:space="preserve">1/0 </v>
      </c>
    </row>
    <row r="8025" spans="36:39" ht="14.4">
      <c r="AJ8025" s="26" t="e">
        <f>VLOOKUP(AQ8025,'user list'!A:B,2,0)</f>
        <v>#N/A</v>
      </c>
      <c r="AK8025" s="26">
        <f t="shared" si="423"/>
        <v>1</v>
      </c>
      <c r="AL8025" s="26">
        <f t="shared" si="424"/>
        <v>0</v>
      </c>
      <c r="AM8025" s="94" t="str">
        <f t="shared" si="425"/>
        <v xml:space="preserve">1/0 </v>
      </c>
    </row>
    <row r="8026" spans="36:39" ht="14.4">
      <c r="AJ8026" s="26" t="e">
        <f>VLOOKUP(AQ8026,'user list'!A:B,2,0)</f>
        <v>#N/A</v>
      </c>
      <c r="AK8026" s="26">
        <f t="shared" si="423"/>
        <v>1</v>
      </c>
      <c r="AL8026" s="26">
        <f t="shared" si="424"/>
        <v>0</v>
      </c>
      <c r="AM8026" s="94" t="str">
        <f t="shared" si="425"/>
        <v xml:space="preserve">1/0 </v>
      </c>
    </row>
    <row r="8027" spans="36:39" ht="14.4">
      <c r="AJ8027" s="26" t="e">
        <f>VLOOKUP(AQ8027,'user list'!A:B,2,0)</f>
        <v>#N/A</v>
      </c>
      <c r="AK8027" s="26">
        <f t="shared" si="423"/>
        <v>1</v>
      </c>
      <c r="AL8027" s="26">
        <f t="shared" si="424"/>
        <v>0</v>
      </c>
      <c r="AM8027" s="94" t="str">
        <f t="shared" si="425"/>
        <v xml:space="preserve">1/0 </v>
      </c>
    </row>
    <row r="8028" spans="36:39" ht="14.4">
      <c r="AJ8028" s="26" t="e">
        <f>VLOOKUP(AQ8028,'user list'!A:B,2,0)</f>
        <v>#N/A</v>
      </c>
      <c r="AK8028" s="26">
        <f t="shared" si="423"/>
        <v>1</v>
      </c>
      <c r="AL8028" s="26">
        <f t="shared" si="424"/>
        <v>0</v>
      </c>
      <c r="AM8028" s="94" t="str">
        <f t="shared" si="425"/>
        <v xml:space="preserve">1/0 </v>
      </c>
    </row>
    <row r="8029" spans="36:39" ht="14.4">
      <c r="AJ8029" s="26" t="e">
        <f>VLOOKUP(AQ8029,'user list'!A:B,2,0)</f>
        <v>#N/A</v>
      </c>
      <c r="AK8029" s="26">
        <f t="shared" si="423"/>
        <v>1</v>
      </c>
      <c r="AL8029" s="26">
        <f t="shared" si="424"/>
        <v>0</v>
      </c>
      <c r="AM8029" s="94" t="str">
        <f t="shared" si="425"/>
        <v xml:space="preserve">1/0 </v>
      </c>
    </row>
    <row r="8030" spans="36:39" ht="14.4">
      <c r="AJ8030" s="26" t="e">
        <f>VLOOKUP(AQ8030,'user list'!A:B,2,0)</f>
        <v>#N/A</v>
      </c>
      <c r="AK8030" s="26">
        <f t="shared" si="423"/>
        <v>1</v>
      </c>
      <c r="AL8030" s="26">
        <f t="shared" si="424"/>
        <v>0</v>
      </c>
      <c r="AM8030" s="94" t="str">
        <f t="shared" si="425"/>
        <v xml:space="preserve">1/0 </v>
      </c>
    </row>
    <row r="8031" spans="36:39" ht="14.4">
      <c r="AJ8031" s="26" t="e">
        <f>VLOOKUP(AQ8031,'user list'!A:B,2,0)</f>
        <v>#N/A</v>
      </c>
      <c r="AK8031" s="26">
        <f t="shared" si="423"/>
        <v>1</v>
      </c>
      <c r="AL8031" s="26">
        <f t="shared" si="424"/>
        <v>0</v>
      </c>
      <c r="AM8031" s="94" t="str">
        <f t="shared" si="425"/>
        <v xml:space="preserve">1/0 </v>
      </c>
    </row>
    <row r="8032" spans="36:39" ht="14.4">
      <c r="AJ8032" s="26" t="e">
        <f>VLOOKUP(AQ8032,'user list'!A:B,2,0)</f>
        <v>#N/A</v>
      </c>
      <c r="AK8032" s="26">
        <f t="shared" si="423"/>
        <v>1</v>
      </c>
      <c r="AL8032" s="26">
        <f t="shared" si="424"/>
        <v>0</v>
      </c>
      <c r="AM8032" s="94" t="str">
        <f t="shared" si="425"/>
        <v xml:space="preserve">1/0 </v>
      </c>
    </row>
    <row r="8033" spans="36:39" ht="14.4">
      <c r="AJ8033" s="26" t="e">
        <f>VLOOKUP(AQ8033,'user list'!A:B,2,0)</f>
        <v>#N/A</v>
      </c>
      <c r="AK8033" s="26">
        <f t="shared" si="423"/>
        <v>1</v>
      </c>
      <c r="AL8033" s="26">
        <f t="shared" si="424"/>
        <v>0</v>
      </c>
      <c r="AM8033" s="94" t="str">
        <f t="shared" si="425"/>
        <v xml:space="preserve">1/0 </v>
      </c>
    </row>
    <row r="8034" spans="36:39" ht="14.4">
      <c r="AJ8034" s="26" t="e">
        <f>VLOOKUP(AQ8034,'user list'!A:B,2,0)</f>
        <v>#N/A</v>
      </c>
      <c r="AK8034" s="26">
        <f t="shared" si="423"/>
        <v>1</v>
      </c>
      <c r="AL8034" s="26">
        <f t="shared" si="424"/>
        <v>0</v>
      </c>
      <c r="AM8034" s="94" t="str">
        <f t="shared" si="425"/>
        <v xml:space="preserve">1/0 </v>
      </c>
    </row>
    <row r="8035" spans="36:39" ht="14.4">
      <c r="AJ8035" s="26" t="e">
        <f>VLOOKUP(AQ8035,'user list'!A:B,2,0)</f>
        <v>#N/A</v>
      </c>
      <c r="AK8035" s="26">
        <f t="shared" ref="AK8035:AK8098" si="426">MONTH(AN8035)</f>
        <v>1</v>
      </c>
      <c r="AL8035" s="26">
        <f t="shared" ref="AL8035:AL8098" si="427">DAY(AN8035)</f>
        <v>0</v>
      </c>
      <c r="AM8035" s="94" t="str">
        <f t="shared" ref="AM8035:AM8098" si="428">AK8035&amp;"/"&amp;AL8035&amp;" "&amp;AR8035</f>
        <v xml:space="preserve">1/0 </v>
      </c>
    </row>
    <row r="8036" spans="36:39" ht="14.4">
      <c r="AJ8036" s="26" t="e">
        <f>VLOOKUP(AQ8036,'user list'!A:B,2,0)</f>
        <v>#N/A</v>
      </c>
      <c r="AK8036" s="26">
        <f t="shared" si="426"/>
        <v>1</v>
      </c>
      <c r="AL8036" s="26">
        <f t="shared" si="427"/>
        <v>0</v>
      </c>
      <c r="AM8036" s="94" t="str">
        <f t="shared" si="428"/>
        <v xml:space="preserve">1/0 </v>
      </c>
    </row>
    <row r="8037" spans="36:39" ht="14.4">
      <c r="AJ8037" s="26" t="e">
        <f>VLOOKUP(AQ8037,'user list'!A:B,2,0)</f>
        <v>#N/A</v>
      </c>
      <c r="AK8037" s="26">
        <f t="shared" si="426"/>
        <v>1</v>
      </c>
      <c r="AL8037" s="26">
        <f t="shared" si="427"/>
        <v>0</v>
      </c>
      <c r="AM8037" s="94" t="str">
        <f t="shared" si="428"/>
        <v xml:space="preserve">1/0 </v>
      </c>
    </row>
    <row r="8038" spans="36:39" ht="14.4">
      <c r="AJ8038" s="26" t="e">
        <f>VLOOKUP(AQ8038,'user list'!A:B,2,0)</f>
        <v>#N/A</v>
      </c>
      <c r="AK8038" s="26">
        <f t="shared" si="426"/>
        <v>1</v>
      </c>
      <c r="AL8038" s="26">
        <f t="shared" si="427"/>
        <v>0</v>
      </c>
      <c r="AM8038" s="94" t="str">
        <f t="shared" si="428"/>
        <v xml:space="preserve">1/0 </v>
      </c>
    </row>
    <row r="8039" spans="36:39" ht="14.4">
      <c r="AJ8039" s="26" t="e">
        <f>VLOOKUP(AQ8039,'user list'!A:B,2,0)</f>
        <v>#N/A</v>
      </c>
      <c r="AK8039" s="26">
        <f t="shared" si="426"/>
        <v>1</v>
      </c>
      <c r="AL8039" s="26">
        <f t="shared" si="427"/>
        <v>0</v>
      </c>
      <c r="AM8039" s="94" t="str">
        <f t="shared" si="428"/>
        <v xml:space="preserve">1/0 </v>
      </c>
    </row>
    <row r="8040" spans="36:39" ht="14.4">
      <c r="AJ8040" s="26" t="e">
        <f>VLOOKUP(AQ8040,'user list'!A:B,2,0)</f>
        <v>#N/A</v>
      </c>
      <c r="AK8040" s="26">
        <f t="shared" si="426"/>
        <v>1</v>
      </c>
      <c r="AL8040" s="26">
        <f t="shared" si="427"/>
        <v>0</v>
      </c>
      <c r="AM8040" s="94" t="str">
        <f t="shared" si="428"/>
        <v xml:space="preserve">1/0 </v>
      </c>
    </row>
    <row r="8041" spans="36:39" ht="14.4">
      <c r="AJ8041" s="26" t="e">
        <f>VLOOKUP(AQ8041,'user list'!A:B,2,0)</f>
        <v>#N/A</v>
      </c>
      <c r="AK8041" s="26">
        <f t="shared" si="426"/>
        <v>1</v>
      </c>
      <c r="AL8041" s="26">
        <f t="shared" si="427"/>
        <v>0</v>
      </c>
      <c r="AM8041" s="94" t="str">
        <f t="shared" si="428"/>
        <v xml:space="preserve">1/0 </v>
      </c>
    </row>
    <row r="8042" spans="36:39" ht="14.4">
      <c r="AJ8042" s="26" t="e">
        <f>VLOOKUP(AQ8042,'user list'!A:B,2,0)</f>
        <v>#N/A</v>
      </c>
      <c r="AK8042" s="26">
        <f t="shared" si="426"/>
        <v>1</v>
      </c>
      <c r="AL8042" s="26">
        <f t="shared" si="427"/>
        <v>0</v>
      </c>
      <c r="AM8042" s="94" t="str">
        <f t="shared" si="428"/>
        <v xml:space="preserve">1/0 </v>
      </c>
    </row>
    <row r="8043" spans="36:39" ht="14.4">
      <c r="AJ8043" s="26" t="e">
        <f>VLOOKUP(AQ8043,'user list'!A:B,2,0)</f>
        <v>#N/A</v>
      </c>
      <c r="AK8043" s="26">
        <f t="shared" si="426"/>
        <v>1</v>
      </c>
      <c r="AL8043" s="26">
        <f t="shared" si="427"/>
        <v>0</v>
      </c>
      <c r="AM8043" s="94" t="str">
        <f t="shared" si="428"/>
        <v xml:space="preserve">1/0 </v>
      </c>
    </row>
    <row r="8044" spans="36:39" ht="14.4">
      <c r="AJ8044" s="26" t="e">
        <f>VLOOKUP(AQ8044,'user list'!A:B,2,0)</f>
        <v>#N/A</v>
      </c>
      <c r="AK8044" s="26">
        <f t="shared" si="426"/>
        <v>1</v>
      </c>
      <c r="AL8044" s="26">
        <f t="shared" si="427"/>
        <v>0</v>
      </c>
      <c r="AM8044" s="94" t="str">
        <f t="shared" si="428"/>
        <v xml:space="preserve">1/0 </v>
      </c>
    </row>
    <row r="8045" spans="36:39" ht="14.4">
      <c r="AJ8045" s="26" t="e">
        <f>VLOOKUP(AQ8045,'user list'!A:B,2,0)</f>
        <v>#N/A</v>
      </c>
      <c r="AK8045" s="26">
        <f t="shared" si="426"/>
        <v>1</v>
      </c>
      <c r="AL8045" s="26">
        <f t="shared" si="427"/>
        <v>0</v>
      </c>
      <c r="AM8045" s="94" t="str">
        <f t="shared" si="428"/>
        <v xml:space="preserve">1/0 </v>
      </c>
    </row>
    <row r="8046" spans="36:39" ht="14.4">
      <c r="AJ8046" s="26" t="e">
        <f>VLOOKUP(AQ8046,'user list'!A:B,2,0)</f>
        <v>#N/A</v>
      </c>
      <c r="AK8046" s="26">
        <f t="shared" si="426"/>
        <v>1</v>
      </c>
      <c r="AL8046" s="26">
        <f t="shared" si="427"/>
        <v>0</v>
      </c>
      <c r="AM8046" s="94" t="str">
        <f t="shared" si="428"/>
        <v xml:space="preserve">1/0 </v>
      </c>
    </row>
    <row r="8047" spans="36:39" ht="14.4">
      <c r="AJ8047" s="26" t="e">
        <f>VLOOKUP(AQ8047,'user list'!A:B,2,0)</f>
        <v>#N/A</v>
      </c>
      <c r="AK8047" s="26">
        <f t="shared" si="426"/>
        <v>1</v>
      </c>
      <c r="AL8047" s="26">
        <f t="shared" si="427"/>
        <v>0</v>
      </c>
      <c r="AM8047" s="94" t="str">
        <f t="shared" si="428"/>
        <v xml:space="preserve">1/0 </v>
      </c>
    </row>
    <row r="8048" spans="36:39" ht="14.4">
      <c r="AJ8048" s="26" t="e">
        <f>VLOOKUP(AQ8048,'user list'!A:B,2,0)</f>
        <v>#N/A</v>
      </c>
      <c r="AK8048" s="26">
        <f t="shared" si="426"/>
        <v>1</v>
      </c>
      <c r="AL8048" s="26">
        <f t="shared" si="427"/>
        <v>0</v>
      </c>
      <c r="AM8048" s="94" t="str">
        <f t="shared" si="428"/>
        <v xml:space="preserve">1/0 </v>
      </c>
    </row>
    <row r="8049" spans="36:39" ht="14.4">
      <c r="AJ8049" s="26" t="e">
        <f>VLOOKUP(AQ8049,'user list'!A:B,2,0)</f>
        <v>#N/A</v>
      </c>
      <c r="AK8049" s="26">
        <f t="shared" si="426"/>
        <v>1</v>
      </c>
      <c r="AL8049" s="26">
        <f t="shared" si="427"/>
        <v>0</v>
      </c>
      <c r="AM8049" s="94" t="str">
        <f t="shared" si="428"/>
        <v xml:space="preserve">1/0 </v>
      </c>
    </row>
    <row r="8050" spans="36:39" ht="14.4">
      <c r="AJ8050" s="26" t="e">
        <f>VLOOKUP(AQ8050,'user list'!A:B,2,0)</f>
        <v>#N/A</v>
      </c>
      <c r="AK8050" s="26">
        <f t="shared" si="426"/>
        <v>1</v>
      </c>
      <c r="AL8050" s="26">
        <f t="shared" si="427"/>
        <v>0</v>
      </c>
      <c r="AM8050" s="94" t="str">
        <f t="shared" si="428"/>
        <v xml:space="preserve">1/0 </v>
      </c>
    </row>
    <row r="8051" spans="36:39" ht="14.4">
      <c r="AJ8051" s="26" t="e">
        <f>VLOOKUP(AQ8051,'user list'!A:B,2,0)</f>
        <v>#N/A</v>
      </c>
      <c r="AK8051" s="26">
        <f t="shared" si="426"/>
        <v>1</v>
      </c>
      <c r="AL8051" s="26">
        <f t="shared" si="427"/>
        <v>0</v>
      </c>
      <c r="AM8051" s="94" t="str">
        <f t="shared" si="428"/>
        <v xml:space="preserve">1/0 </v>
      </c>
    </row>
    <row r="8052" spans="36:39" ht="14.4">
      <c r="AJ8052" s="26" t="e">
        <f>VLOOKUP(AQ8052,'user list'!A:B,2,0)</f>
        <v>#N/A</v>
      </c>
      <c r="AK8052" s="26">
        <f t="shared" si="426"/>
        <v>1</v>
      </c>
      <c r="AL8052" s="26">
        <f t="shared" si="427"/>
        <v>0</v>
      </c>
      <c r="AM8052" s="94" t="str">
        <f t="shared" si="428"/>
        <v xml:space="preserve">1/0 </v>
      </c>
    </row>
    <row r="8053" spans="36:39" ht="14.4">
      <c r="AJ8053" s="26" t="e">
        <f>VLOOKUP(AQ8053,'user list'!A:B,2,0)</f>
        <v>#N/A</v>
      </c>
      <c r="AK8053" s="26">
        <f t="shared" si="426"/>
        <v>1</v>
      </c>
      <c r="AL8053" s="26">
        <f t="shared" si="427"/>
        <v>0</v>
      </c>
      <c r="AM8053" s="94" t="str">
        <f t="shared" si="428"/>
        <v xml:space="preserve">1/0 </v>
      </c>
    </row>
    <row r="8054" spans="36:39" ht="14.4">
      <c r="AJ8054" s="26" t="e">
        <f>VLOOKUP(AQ8054,'user list'!A:B,2,0)</f>
        <v>#N/A</v>
      </c>
      <c r="AK8054" s="26">
        <f t="shared" si="426"/>
        <v>1</v>
      </c>
      <c r="AL8054" s="26">
        <f t="shared" si="427"/>
        <v>0</v>
      </c>
      <c r="AM8054" s="94" t="str">
        <f t="shared" si="428"/>
        <v xml:space="preserve">1/0 </v>
      </c>
    </row>
    <row r="8055" spans="36:39" ht="14.4">
      <c r="AJ8055" s="26" t="e">
        <f>VLOOKUP(AQ8055,'user list'!A:B,2,0)</f>
        <v>#N/A</v>
      </c>
      <c r="AK8055" s="26">
        <f t="shared" si="426"/>
        <v>1</v>
      </c>
      <c r="AL8055" s="26">
        <f t="shared" si="427"/>
        <v>0</v>
      </c>
      <c r="AM8055" s="94" t="str">
        <f t="shared" si="428"/>
        <v xml:space="preserve">1/0 </v>
      </c>
    </row>
    <row r="8056" spans="36:39" ht="14.4">
      <c r="AJ8056" s="26" t="e">
        <f>VLOOKUP(AQ8056,'user list'!A:B,2,0)</f>
        <v>#N/A</v>
      </c>
      <c r="AK8056" s="26">
        <f t="shared" si="426"/>
        <v>1</v>
      </c>
      <c r="AL8056" s="26">
        <f t="shared" si="427"/>
        <v>0</v>
      </c>
      <c r="AM8056" s="94" t="str">
        <f t="shared" si="428"/>
        <v xml:space="preserve">1/0 </v>
      </c>
    </row>
    <row r="8057" spans="36:39" ht="14.4">
      <c r="AJ8057" s="26" t="e">
        <f>VLOOKUP(AQ8057,'user list'!A:B,2,0)</f>
        <v>#N/A</v>
      </c>
      <c r="AK8057" s="26">
        <f t="shared" si="426"/>
        <v>1</v>
      </c>
      <c r="AL8057" s="26">
        <f t="shared" si="427"/>
        <v>0</v>
      </c>
      <c r="AM8057" s="94" t="str">
        <f t="shared" si="428"/>
        <v xml:space="preserve">1/0 </v>
      </c>
    </row>
    <row r="8058" spans="36:39" ht="14.4">
      <c r="AJ8058" s="26" t="e">
        <f>VLOOKUP(AQ8058,'user list'!A:B,2,0)</f>
        <v>#N/A</v>
      </c>
      <c r="AK8058" s="26">
        <f t="shared" si="426"/>
        <v>1</v>
      </c>
      <c r="AL8058" s="26">
        <f t="shared" si="427"/>
        <v>0</v>
      </c>
      <c r="AM8058" s="94" t="str">
        <f t="shared" si="428"/>
        <v xml:space="preserve">1/0 </v>
      </c>
    </row>
    <row r="8059" spans="36:39" ht="14.4">
      <c r="AJ8059" s="26" t="e">
        <f>VLOOKUP(AQ8059,'user list'!A:B,2,0)</f>
        <v>#N/A</v>
      </c>
      <c r="AK8059" s="26">
        <f t="shared" si="426"/>
        <v>1</v>
      </c>
      <c r="AL8059" s="26">
        <f t="shared" si="427"/>
        <v>0</v>
      </c>
      <c r="AM8059" s="94" t="str">
        <f t="shared" si="428"/>
        <v xml:space="preserve">1/0 </v>
      </c>
    </row>
    <row r="8060" spans="36:39" ht="14.4">
      <c r="AJ8060" s="26" t="e">
        <f>VLOOKUP(AQ8060,'user list'!A:B,2,0)</f>
        <v>#N/A</v>
      </c>
      <c r="AK8060" s="26">
        <f t="shared" si="426"/>
        <v>1</v>
      </c>
      <c r="AL8060" s="26">
        <f t="shared" si="427"/>
        <v>0</v>
      </c>
      <c r="AM8060" s="94" t="str">
        <f t="shared" si="428"/>
        <v xml:space="preserve">1/0 </v>
      </c>
    </row>
    <row r="8061" spans="36:39" ht="14.4">
      <c r="AJ8061" s="26" t="e">
        <f>VLOOKUP(AQ8061,'user list'!A:B,2,0)</f>
        <v>#N/A</v>
      </c>
      <c r="AK8061" s="26">
        <f t="shared" si="426"/>
        <v>1</v>
      </c>
      <c r="AL8061" s="26">
        <f t="shared" si="427"/>
        <v>0</v>
      </c>
      <c r="AM8061" s="94" t="str">
        <f t="shared" si="428"/>
        <v xml:space="preserve">1/0 </v>
      </c>
    </row>
    <row r="8062" spans="36:39" ht="14.4">
      <c r="AJ8062" s="26" t="e">
        <f>VLOOKUP(AQ8062,'user list'!A:B,2,0)</f>
        <v>#N/A</v>
      </c>
      <c r="AK8062" s="26">
        <f t="shared" si="426"/>
        <v>1</v>
      </c>
      <c r="AL8062" s="26">
        <f t="shared" si="427"/>
        <v>0</v>
      </c>
      <c r="AM8062" s="94" t="str">
        <f t="shared" si="428"/>
        <v xml:space="preserve">1/0 </v>
      </c>
    </row>
    <row r="8063" spans="36:39" ht="14.4">
      <c r="AJ8063" s="26" t="e">
        <f>VLOOKUP(AQ8063,'user list'!A:B,2,0)</f>
        <v>#N/A</v>
      </c>
      <c r="AK8063" s="26">
        <f t="shared" si="426"/>
        <v>1</v>
      </c>
      <c r="AL8063" s="26">
        <f t="shared" si="427"/>
        <v>0</v>
      </c>
      <c r="AM8063" s="94" t="str">
        <f t="shared" si="428"/>
        <v xml:space="preserve">1/0 </v>
      </c>
    </row>
    <row r="8064" spans="36:39" ht="14.4">
      <c r="AJ8064" s="26" t="e">
        <f>VLOOKUP(AQ8064,'user list'!A:B,2,0)</f>
        <v>#N/A</v>
      </c>
      <c r="AK8064" s="26">
        <f t="shared" si="426"/>
        <v>1</v>
      </c>
      <c r="AL8064" s="26">
        <f t="shared" si="427"/>
        <v>0</v>
      </c>
      <c r="AM8064" s="94" t="str">
        <f t="shared" si="428"/>
        <v xml:space="preserve">1/0 </v>
      </c>
    </row>
    <row r="8065" spans="36:39" ht="14.4">
      <c r="AJ8065" s="26" t="e">
        <f>VLOOKUP(AQ8065,'user list'!A:B,2,0)</f>
        <v>#N/A</v>
      </c>
      <c r="AK8065" s="26">
        <f t="shared" si="426"/>
        <v>1</v>
      </c>
      <c r="AL8065" s="26">
        <f t="shared" si="427"/>
        <v>0</v>
      </c>
      <c r="AM8065" s="94" t="str">
        <f t="shared" si="428"/>
        <v xml:space="preserve">1/0 </v>
      </c>
    </row>
    <row r="8066" spans="36:39" ht="14.4">
      <c r="AJ8066" s="26" t="e">
        <f>VLOOKUP(AQ8066,'user list'!A:B,2,0)</f>
        <v>#N/A</v>
      </c>
      <c r="AK8066" s="26">
        <f t="shared" si="426"/>
        <v>1</v>
      </c>
      <c r="AL8066" s="26">
        <f t="shared" si="427"/>
        <v>0</v>
      </c>
      <c r="AM8066" s="94" t="str">
        <f t="shared" si="428"/>
        <v xml:space="preserve">1/0 </v>
      </c>
    </row>
    <row r="8067" spans="36:39" ht="14.4">
      <c r="AJ8067" s="26" t="e">
        <f>VLOOKUP(AQ8067,'user list'!A:B,2,0)</f>
        <v>#N/A</v>
      </c>
      <c r="AK8067" s="26">
        <f t="shared" si="426"/>
        <v>1</v>
      </c>
      <c r="AL8067" s="26">
        <f t="shared" si="427"/>
        <v>0</v>
      </c>
      <c r="AM8067" s="94" t="str">
        <f t="shared" si="428"/>
        <v xml:space="preserve">1/0 </v>
      </c>
    </row>
    <row r="8068" spans="36:39" ht="14.4">
      <c r="AJ8068" s="26" t="e">
        <f>VLOOKUP(AQ8068,'user list'!A:B,2,0)</f>
        <v>#N/A</v>
      </c>
      <c r="AK8068" s="26">
        <f t="shared" si="426"/>
        <v>1</v>
      </c>
      <c r="AL8068" s="26">
        <f t="shared" si="427"/>
        <v>0</v>
      </c>
      <c r="AM8068" s="94" t="str">
        <f t="shared" si="428"/>
        <v xml:space="preserve">1/0 </v>
      </c>
    </row>
    <row r="8069" spans="36:39" ht="14.4">
      <c r="AJ8069" s="26" t="e">
        <f>VLOOKUP(AQ8069,'user list'!A:B,2,0)</f>
        <v>#N/A</v>
      </c>
      <c r="AK8069" s="26">
        <f t="shared" si="426"/>
        <v>1</v>
      </c>
      <c r="AL8069" s="26">
        <f t="shared" si="427"/>
        <v>0</v>
      </c>
      <c r="AM8069" s="94" t="str">
        <f t="shared" si="428"/>
        <v xml:space="preserve">1/0 </v>
      </c>
    </row>
    <row r="8070" spans="36:39" ht="14.4">
      <c r="AJ8070" s="26" t="e">
        <f>VLOOKUP(AQ8070,'user list'!A:B,2,0)</f>
        <v>#N/A</v>
      </c>
      <c r="AK8070" s="26">
        <f t="shared" si="426"/>
        <v>1</v>
      </c>
      <c r="AL8070" s="26">
        <f t="shared" si="427"/>
        <v>0</v>
      </c>
      <c r="AM8070" s="94" t="str">
        <f t="shared" si="428"/>
        <v xml:space="preserve">1/0 </v>
      </c>
    </row>
    <row r="8071" spans="36:39" ht="14.4">
      <c r="AJ8071" s="26" t="e">
        <f>VLOOKUP(AQ8071,'user list'!A:B,2,0)</f>
        <v>#N/A</v>
      </c>
      <c r="AK8071" s="26">
        <f t="shared" si="426"/>
        <v>1</v>
      </c>
      <c r="AL8071" s="26">
        <f t="shared" si="427"/>
        <v>0</v>
      </c>
      <c r="AM8071" s="94" t="str">
        <f t="shared" si="428"/>
        <v xml:space="preserve">1/0 </v>
      </c>
    </row>
    <row r="8072" spans="36:39" ht="14.4">
      <c r="AJ8072" s="26" t="e">
        <f>VLOOKUP(AQ8072,'user list'!A:B,2,0)</f>
        <v>#N/A</v>
      </c>
      <c r="AK8072" s="26">
        <f t="shared" si="426"/>
        <v>1</v>
      </c>
      <c r="AL8072" s="26">
        <f t="shared" si="427"/>
        <v>0</v>
      </c>
      <c r="AM8072" s="94" t="str">
        <f t="shared" si="428"/>
        <v xml:space="preserve">1/0 </v>
      </c>
    </row>
    <row r="8073" spans="36:39" ht="14.4">
      <c r="AJ8073" s="26" t="e">
        <f>VLOOKUP(AQ8073,'user list'!A:B,2,0)</f>
        <v>#N/A</v>
      </c>
      <c r="AK8073" s="26">
        <f t="shared" si="426"/>
        <v>1</v>
      </c>
      <c r="AL8073" s="26">
        <f t="shared" si="427"/>
        <v>0</v>
      </c>
      <c r="AM8073" s="94" t="str">
        <f t="shared" si="428"/>
        <v xml:space="preserve">1/0 </v>
      </c>
    </row>
    <row r="8074" spans="36:39" ht="14.4">
      <c r="AJ8074" s="26" t="e">
        <f>VLOOKUP(AQ8074,'user list'!A:B,2,0)</f>
        <v>#N/A</v>
      </c>
      <c r="AK8074" s="26">
        <f t="shared" si="426"/>
        <v>1</v>
      </c>
      <c r="AL8074" s="26">
        <f t="shared" si="427"/>
        <v>0</v>
      </c>
      <c r="AM8074" s="94" t="str">
        <f t="shared" si="428"/>
        <v xml:space="preserve">1/0 </v>
      </c>
    </row>
    <row r="8075" spans="36:39" ht="14.4">
      <c r="AJ8075" s="26" t="e">
        <f>VLOOKUP(AQ8075,'user list'!A:B,2,0)</f>
        <v>#N/A</v>
      </c>
      <c r="AK8075" s="26">
        <f t="shared" si="426"/>
        <v>1</v>
      </c>
      <c r="AL8075" s="26">
        <f t="shared" si="427"/>
        <v>0</v>
      </c>
      <c r="AM8075" s="94" t="str">
        <f t="shared" si="428"/>
        <v xml:space="preserve">1/0 </v>
      </c>
    </row>
    <row r="8076" spans="36:39" ht="14.4">
      <c r="AJ8076" s="26" t="e">
        <f>VLOOKUP(AQ8076,'user list'!A:B,2,0)</f>
        <v>#N/A</v>
      </c>
      <c r="AK8076" s="26">
        <f t="shared" si="426"/>
        <v>1</v>
      </c>
      <c r="AL8076" s="26">
        <f t="shared" si="427"/>
        <v>0</v>
      </c>
      <c r="AM8076" s="94" t="str">
        <f t="shared" si="428"/>
        <v xml:space="preserve">1/0 </v>
      </c>
    </row>
    <row r="8077" spans="36:39" ht="14.4">
      <c r="AJ8077" s="26" t="e">
        <f>VLOOKUP(AQ8077,'user list'!A:B,2,0)</f>
        <v>#N/A</v>
      </c>
      <c r="AK8077" s="26">
        <f t="shared" si="426"/>
        <v>1</v>
      </c>
      <c r="AL8077" s="26">
        <f t="shared" si="427"/>
        <v>0</v>
      </c>
      <c r="AM8077" s="94" t="str">
        <f t="shared" si="428"/>
        <v xml:space="preserve">1/0 </v>
      </c>
    </row>
    <row r="8078" spans="36:39" ht="14.4">
      <c r="AJ8078" s="26" t="e">
        <f>VLOOKUP(AQ8078,'user list'!A:B,2,0)</f>
        <v>#N/A</v>
      </c>
      <c r="AK8078" s="26">
        <f t="shared" si="426"/>
        <v>1</v>
      </c>
      <c r="AL8078" s="26">
        <f t="shared" si="427"/>
        <v>0</v>
      </c>
      <c r="AM8078" s="94" t="str">
        <f t="shared" si="428"/>
        <v xml:space="preserve">1/0 </v>
      </c>
    </row>
    <row r="8079" spans="36:39" ht="14.4">
      <c r="AJ8079" s="26" t="e">
        <f>VLOOKUP(AQ8079,'user list'!A:B,2,0)</f>
        <v>#N/A</v>
      </c>
      <c r="AK8079" s="26">
        <f t="shared" si="426"/>
        <v>1</v>
      </c>
      <c r="AL8079" s="26">
        <f t="shared" si="427"/>
        <v>0</v>
      </c>
      <c r="AM8079" s="94" t="str">
        <f t="shared" si="428"/>
        <v xml:space="preserve">1/0 </v>
      </c>
    </row>
    <row r="8080" spans="36:39" ht="14.4">
      <c r="AJ8080" s="26" t="e">
        <f>VLOOKUP(AQ8080,'user list'!A:B,2,0)</f>
        <v>#N/A</v>
      </c>
      <c r="AK8080" s="26">
        <f t="shared" si="426"/>
        <v>1</v>
      </c>
      <c r="AL8080" s="26">
        <f t="shared" si="427"/>
        <v>0</v>
      </c>
      <c r="AM8080" s="94" t="str">
        <f t="shared" si="428"/>
        <v xml:space="preserve">1/0 </v>
      </c>
    </row>
    <row r="8081" spans="36:39" ht="14.4">
      <c r="AJ8081" s="26" t="e">
        <f>VLOOKUP(AQ8081,'user list'!A:B,2,0)</f>
        <v>#N/A</v>
      </c>
      <c r="AK8081" s="26">
        <f t="shared" si="426"/>
        <v>1</v>
      </c>
      <c r="AL8081" s="26">
        <f t="shared" si="427"/>
        <v>0</v>
      </c>
      <c r="AM8081" s="94" t="str">
        <f t="shared" si="428"/>
        <v xml:space="preserve">1/0 </v>
      </c>
    </row>
    <row r="8082" spans="36:39" ht="14.4">
      <c r="AJ8082" s="26" t="e">
        <f>VLOOKUP(AQ8082,'user list'!A:B,2,0)</f>
        <v>#N/A</v>
      </c>
      <c r="AK8082" s="26">
        <f t="shared" si="426"/>
        <v>1</v>
      </c>
      <c r="AL8082" s="26">
        <f t="shared" si="427"/>
        <v>0</v>
      </c>
      <c r="AM8082" s="94" t="str">
        <f t="shared" si="428"/>
        <v xml:space="preserve">1/0 </v>
      </c>
    </row>
    <row r="8083" spans="36:39" ht="14.4">
      <c r="AJ8083" s="26" t="e">
        <f>VLOOKUP(AQ8083,'user list'!A:B,2,0)</f>
        <v>#N/A</v>
      </c>
      <c r="AK8083" s="26">
        <f t="shared" si="426"/>
        <v>1</v>
      </c>
      <c r="AL8083" s="26">
        <f t="shared" si="427"/>
        <v>0</v>
      </c>
      <c r="AM8083" s="94" t="str">
        <f t="shared" si="428"/>
        <v xml:space="preserve">1/0 </v>
      </c>
    </row>
    <row r="8084" spans="36:39" ht="14.4">
      <c r="AJ8084" s="26" t="e">
        <f>VLOOKUP(AQ8084,'user list'!A:B,2,0)</f>
        <v>#N/A</v>
      </c>
      <c r="AK8084" s="26">
        <f t="shared" si="426"/>
        <v>1</v>
      </c>
      <c r="AL8084" s="26">
        <f t="shared" si="427"/>
        <v>0</v>
      </c>
      <c r="AM8084" s="94" t="str">
        <f t="shared" si="428"/>
        <v xml:space="preserve">1/0 </v>
      </c>
    </row>
    <row r="8085" spans="36:39" ht="14.4">
      <c r="AJ8085" s="26" t="e">
        <f>VLOOKUP(AQ8085,'user list'!A:B,2,0)</f>
        <v>#N/A</v>
      </c>
      <c r="AK8085" s="26">
        <f t="shared" si="426"/>
        <v>1</v>
      </c>
      <c r="AL8085" s="26">
        <f t="shared" si="427"/>
        <v>0</v>
      </c>
      <c r="AM8085" s="94" t="str">
        <f t="shared" si="428"/>
        <v xml:space="preserve">1/0 </v>
      </c>
    </row>
    <row r="8086" spans="36:39" ht="14.4">
      <c r="AJ8086" s="26" t="e">
        <f>VLOOKUP(AQ8086,'user list'!A:B,2,0)</f>
        <v>#N/A</v>
      </c>
      <c r="AK8086" s="26">
        <f t="shared" si="426"/>
        <v>1</v>
      </c>
      <c r="AL8086" s="26">
        <f t="shared" si="427"/>
        <v>0</v>
      </c>
      <c r="AM8086" s="94" t="str">
        <f t="shared" si="428"/>
        <v xml:space="preserve">1/0 </v>
      </c>
    </row>
    <row r="8087" spans="36:39" ht="14.4">
      <c r="AJ8087" s="26" t="e">
        <f>VLOOKUP(AQ8087,'user list'!A:B,2,0)</f>
        <v>#N/A</v>
      </c>
      <c r="AK8087" s="26">
        <f t="shared" si="426"/>
        <v>1</v>
      </c>
      <c r="AL8087" s="26">
        <f t="shared" si="427"/>
        <v>0</v>
      </c>
      <c r="AM8087" s="94" t="str">
        <f t="shared" si="428"/>
        <v xml:space="preserve">1/0 </v>
      </c>
    </row>
    <row r="8088" spans="36:39" ht="14.4">
      <c r="AJ8088" s="26" t="e">
        <f>VLOOKUP(AQ8088,'user list'!A:B,2,0)</f>
        <v>#N/A</v>
      </c>
      <c r="AK8088" s="26">
        <f t="shared" si="426"/>
        <v>1</v>
      </c>
      <c r="AL8088" s="26">
        <f t="shared" si="427"/>
        <v>0</v>
      </c>
      <c r="AM8088" s="94" t="str">
        <f t="shared" si="428"/>
        <v xml:space="preserve">1/0 </v>
      </c>
    </row>
    <row r="8089" spans="36:39" ht="14.4">
      <c r="AJ8089" s="26" t="e">
        <f>VLOOKUP(AQ8089,'user list'!A:B,2,0)</f>
        <v>#N/A</v>
      </c>
      <c r="AK8089" s="26">
        <f t="shared" si="426"/>
        <v>1</v>
      </c>
      <c r="AL8089" s="26">
        <f t="shared" si="427"/>
        <v>0</v>
      </c>
      <c r="AM8089" s="94" t="str">
        <f t="shared" si="428"/>
        <v xml:space="preserve">1/0 </v>
      </c>
    </row>
    <row r="8090" spans="36:39" ht="14.4">
      <c r="AJ8090" s="26" t="e">
        <f>VLOOKUP(AQ8090,'user list'!A:B,2,0)</f>
        <v>#N/A</v>
      </c>
      <c r="AK8090" s="26">
        <f t="shared" si="426"/>
        <v>1</v>
      </c>
      <c r="AL8090" s="26">
        <f t="shared" si="427"/>
        <v>0</v>
      </c>
      <c r="AM8090" s="94" t="str">
        <f t="shared" si="428"/>
        <v xml:space="preserve">1/0 </v>
      </c>
    </row>
    <row r="8091" spans="36:39" ht="14.4">
      <c r="AJ8091" s="26" t="e">
        <f>VLOOKUP(AQ8091,'user list'!A:B,2,0)</f>
        <v>#N/A</v>
      </c>
      <c r="AK8091" s="26">
        <f t="shared" si="426"/>
        <v>1</v>
      </c>
      <c r="AL8091" s="26">
        <f t="shared" si="427"/>
        <v>0</v>
      </c>
      <c r="AM8091" s="94" t="str">
        <f t="shared" si="428"/>
        <v xml:space="preserve">1/0 </v>
      </c>
    </row>
    <row r="8092" spans="36:39" ht="14.4">
      <c r="AJ8092" s="26" t="e">
        <f>VLOOKUP(AQ8092,'user list'!A:B,2,0)</f>
        <v>#N/A</v>
      </c>
      <c r="AK8092" s="26">
        <f t="shared" si="426"/>
        <v>1</v>
      </c>
      <c r="AL8092" s="26">
        <f t="shared" si="427"/>
        <v>0</v>
      </c>
      <c r="AM8092" s="94" t="str">
        <f t="shared" si="428"/>
        <v xml:space="preserve">1/0 </v>
      </c>
    </row>
    <row r="8093" spans="36:39" ht="14.4">
      <c r="AJ8093" s="26" t="e">
        <f>VLOOKUP(AQ8093,'user list'!A:B,2,0)</f>
        <v>#N/A</v>
      </c>
      <c r="AK8093" s="26">
        <f t="shared" si="426"/>
        <v>1</v>
      </c>
      <c r="AL8093" s="26">
        <f t="shared" si="427"/>
        <v>0</v>
      </c>
      <c r="AM8093" s="94" t="str">
        <f t="shared" si="428"/>
        <v xml:space="preserve">1/0 </v>
      </c>
    </row>
    <row r="8094" spans="36:39" ht="14.4">
      <c r="AJ8094" s="26" t="e">
        <f>VLOOKUP(AQ8094,'user list'!A:B,2,0)</f>
        <v>#N/A</v>
      </c>
      <c r="AK8094" s="26">
        <f t="shared" si="426"/>
        <v>1</v>
      </c>
      <c r="AL8094" s="26">
        <f t="shared" si="427"/>
        <v>0</v>
      </c>
      <c r="AM8094" s="94" t="str">
        <f t="shared" si="428"/>
        <v xml:space="preserve">1/0 </v>
      </c>
    </row>
    <row r="8095" spans="36:39" ht="14.4">
      <c r="AJ8095" s="26" t="e">
        <f>VLOOKUP(AQ8095,'user list'!A:B,2,0)</f>
        <v>#N/A</v>
      </c>
      <c r="AK8095" s="26">
        <f t="shared" si="426"/>
        <v>1</v>
      </c>
      <c r="AL8095" s="26">
        <f t="shared" si="427"/>
        <v>0</v>
      </c>
      <c r="AM8095" s="94" t="str">
        <f t="shared" si="428"/>
        <v xml:space="preserve">1/0 </v>
      </c>
    </row>
    <row r="8096" spans="36:39" ht="14.4">
      <c r="AJ8096" s="26" t="e">
        <f>VLOOKUP(AQ8096,'user list'!A:B,2,0)</f>
        <v>#N/A</v>
      </c>
      <c r="AK8096" s="26">
        <f t="shared" si="426"/>
        <v>1</v>
      </c>
      <c r="AL8096" s="26">
        <f t="shared" si="427"/>
        <v>0</v>
      </c>
      <c r="AM8096" s="94" t="str">
        <f t="shared" si="428"/>
        <v xml:space="preserve">1/0 </v>
      </c>
    </row>
    <row r="8097" spans="36:39" ht="14.4">
      <c r="AJ8097" s="26" t="e">
        <f>VLOOKUP(AQ8097,'user list'!A:B,2,0)</f>
        <v>#N/A</v>
      </c>
      <c r="AK8097" s="26">
        <f t="shared" si="426"/>
        <v>1</v>
      </c>
      <c r="AL8097" s="26">
        <f t="shared" si="427"/>
        <v>0</v>
      </c>
      <c r="AM8097" s="94" t="str">
        <f t="shared" si="428"/>
        <v xml:space="preserve">1/0 </v>
      </c>
    </row>
    <row r="8098" spans="36:39" ht="14.4">
      <c r="AJ8098" s="26" t="e">
        <f>VLOOKUP(AQ8098,'user list'!A:B,2,0)</f>
        <v>#N/A</v>
      </c>
      <c r="AK8098" s="26">
        <f t="shared" si="426"/>
        <v>1</v>
      </c>
      <c r="AL8098" s="26">
        <f t="shared" si="427"/>
        <v>0</v>
      </c>
      <c r="AM8098" s="94" t="str">
        <f t="shared" si="428"/>
        <v xml:space="preserve">1/0 </v>
      </c>
    </row>
    <row r="8099" spans="36:39" ht="14.4">
      <c r="AJ8099" s="26" t="e">
        <f>VLOOKUP(AQ8099,'user list'!A:B,2,0)</f>
        <v>#N/A</v>
      </c>
      <c r="AK8099" s="26">
        <f t="shared" ref="AK8099:AK8162" si="429">MONTH(AN8099)</f>
        <v>1</v>
      </c>
      <c r="AL8099" s="26">
        <f t="shared" ref="AL8099:AL8162" si="430">DAY(AN8099)</f>
        <v>0</v>
      </c>
      <c r="AM8099" s="94" t="str">
        <f t="shared" ref="AM8099:AM8162" si="431">AK8099&amp;"/"&amp;AL8099&amp;" "&amp;AR8099</f>
        <v xml:space="preserve">1/0 </v>
      </c>
    </row>
    <row r="8100" spans="36:39" ht="14.4">
      <c r="AJ8100" s="26" t="e">
        <f>VLOOKUP(AQ8100,'user list'!A:B,2,0)</f>
        <v>#N/A</v>
      </c>
      <c r="AK8100" s="26">
        <f t="shared" si="429"/>
        <v>1</v>
      </c>
      <c r="AL8100" s="26">
        <f t="shared" si="430"/>
        <v>0</v>
      </c>
      <c r="AM8100" s="94" t="str">
        <f t="shared" si="431"/>
        <v xml:space="preserve">1/0 </v>
      </c>
    </row>
    <row r="8101" spans="36:39" ht="14.4">
      <c r="AJ8101" s="26" t="e">
        <f>VLOOKUP(AQ8101,'user list'!A:B,2,0)</f>
        <v>#N/A</v>
      </c>
      <c r="AK8101" s="26">
        <f t="shared" si="429"/>
        <v>1</v>
      </c>
      <c r="AL8101" s="26">
        <f t="shared" si="430"/>
        <v>0</v>
      </c>
      <c r="AM8101" s="94" t="str">
        <f t="shared" si="431"/>
        <v xml:space="preserve">1/0 </v>
      </c>
    </row>
    <row r="8102" spans="36:39" ht="14.4">
      <c r="AJ8102" s="26" t="e">
        <f>VLOOKUP(AQ8102,'user list'!A:B,2,0)</f>
        <v>#N/A</v>
      </c>
      <c r="AK8102" s="26">
        <f t="shared" si="429"/>
        <v>1</v>
      </c>
      <c r="AL8102" s="26">
        <f t="shared" si="430"/>
        <v>0</v>
      </c>
      <c r="AM8102" s="94" t="str">
        <f t="shared" si="431"/>
        <v xml:space="preserve">1/0 </v>
      </c>
    </row>
    <row r="8103" spans="36:39" ht="14.4">
      <c r="AJ8103" s="26" t="e">
        <f>VLOOKUP(AQ8103,'user list'!A:B,2,0)</f>
        <v>#N/A</v>
      </c>
      <c r="AK8103" s="26">
        <f t="shared" si="429"/>
        <v>1</v>
      </c>
      <c r="AL8103" s="26">
        <f t="shared" si="430"/>
        <v>0</v>
      </c>
      <c r="AM8103" s="94" t="str">
        <f t="shared" si="431"/>
        <v xml:space="preserve">1/0 </v>
      </c>
    </row>
    <row r="8104" spans="36:39" ht="14.4">
      <c r="AJ8104" s="26" t="e">
        <f>VLOOKUP(AQ8104,'user list'!A:B,2,0)</f>
        <v>#N/A</v>
      </c>
      <c r="AK8104" s="26">
        <f t="shared" si="429"/>
        <v>1</v>
      </c>
      <c r="AL8104" s="26">
        <f t="shared" si="430"/>
        <v>0</v>
      </c>
      <c r="AM8104" s="94" t="str">
        <f t="shared" si="431"/>
        <v xml:space="preserve">1/0 </v>
      </c>
    </row>
    <row r="8105" spans="36:39" ht="14.4">
      <c r="AJ8105" s="26" t="e">
        <f>VLOOKUP(AQ8105,'user list'!A:B,2,0)</f>
        <v>#N/A</v>
      </c>
      <c r="AK8105" s="26">
        <f t="shared" si="429"/>
        <v>1</v>
      </c>
      <c r="AL8105" s="26">
        <f t="shared" si="430"/>
        <v>0</v>
      </c>
      <c r="AM8105" s="94" t="str">
        <f t="shared" si="431"/>
        <v xml:space="preserve">1/0 </v>
      </c>
    </row>
    <row r="8106" spans="36:39" ht="14.4">
      <c r="AJ8106" s="26" t="e">
        <f>VLOOKUP(AQ8106,'user list'!A:B,2,0)</f>
        <v>#N/A</v>
      </c>
      <c r="AK8106" s="26">
        <f t="shared" si="429"/>
        <v>1</v>
      </c>
      <c r="AL8106" s="26">
        <f t="shared" si="430"/>
        <v>0</v>
      </c>
      <c r="AM8106" s="94" t="str">
        <f t="shared" si="431"/>
        <v xml:space="preserve">1/0 </v>
      </c>
    </row>
    <row r="8107" spans="36:39" ht="14.4">
      <c r="AJ8107" s="26" t="e">
        <f>VLOOKUP(AQ8107,'user list'!A:B,2,0)</f>
        <v>#N/A</v>
      </c>
      <c r="AK8107" s="26">
        <f t="shared" si="429"/>
        <v>1</v>
      </c>
      <c r="AL8107" s="26">
        <f t="shared" si="430"/>
        <v>0</v>
      </c>
      <c r="AM8107" s="94" t="str">
        <f t="shared" si="431"/>
        <v xml:space="preserve">1/0 </v>
      </c>
    </row>
    <row r="8108" spans="36:39" ht="14.4">
      <c r="AJ8108" s="26" t="e">
        <f>VLOOKUP(AQ8108,'user list'!A:B,2,0)</f>
        <v>#N/A</v>
      </c>
      <c r="AK8108" s="26">
        <f t="shared" si="429"/>
        <v>1</v>
      </c>
      <c r="AL8108" s="26">
        <f t="shared" si="430"/>
        <v>0</v>
      </c>
      <c r="AM8108" s="94" t="str">
        <f t="shared" si="431"/>
        <v xml:space="preserve">1/0 </v>
      </c>
    </row>
    <row r="8109" spans="36:39" ht="14.4">
      <c r="AJ8109" s="26" t="e">
        <f>VLOOKUP(AQ8109,'user list'!A:B,2,0)</f>
        <v>#N/A</v>
      </c>
      <c r="AK8109" s="26">
        <f t="shared" si="429"/>
        <v>1</v>
      </c>
      <c r="AL8109" s="26">
        <f t="shared" si="430"/>
        <v>0</v>
      </c>
      <c r="AM8109" s="94" t="str">
        <f t="shared" si="431"/>
        <v xml:space="preserve">1/0 </v>
      </c>
    </row>
    <row r="8110" spans="36:39" ht="14.4">
      <c r="AJ8110" s="26" t="e">
        <f>VLOOKUP(AQ8110,'user list'!A:B,2,0)</f>
        <v>#N/A</v>
      </c>
      <c r="AK8110" s="26">
        <f t="shared" si="429"/>
        <v>1</v>
      </c>
      <c r="AL8110" s="26">
        <f t="shared" si="430"/>
        <v>0</v>
      </c>
      <c r="AM8110" s="94" t="str">
        <f t="shared" si="431"/>
        <v xml:space="preserve">1/0 </v>
      </c>
    </row>
    <row r="8111" spans="36:39" ht="14.4">
      <c r="AJ8111" s="26" t="e">
        <f>VLOOKUP(AQ8111,'user list'!A:B,2,0)</f>
        <v>#N/A</v>
      </c>
      <c r="AK8111" s="26">
        <f t="shared" si="429"/>
        <v>1</v>
      </c>
      <c r="AL8111" s="26">
        <f t="shared" si="430"/>
        <v>0</v>
      </c>
      <c r="AM8111" s="94" t="str">
        <f t="shared" si="431"/>
        <v xml:space="preserve">1/0 </v>
      </c>
    </row>
    <row r="8112" spans="36:39" ht="14.4">
      <c r="AJ8112" s="26" t="e">
        <f>VLOOKUP(AQ8112,'user list'!A:B,2,0)</f>
        <v>#N/A</v>
      </c>
      <c r="AK8112" s="26">
        <f t="shared" si="429"/>
        <v>1</v>
      </c>
      <c r="AL8112" s="26">
        <f t="shared" si="430"/>
        <v>0</v>
      </c>
      <c r="AM8112" s="94" t="str">
        <f t="shared" si="431"/>
        <v xml:space="preserve">1/0 </v>
      </c>
    </row>
    <row r="8113" spans="36:39" ht="14.4">
      <c r="AJ8113" s="26" t="e">
        <f>VLOOKUP(AQ8113,'user list'!A:B,2,0)</f>
        <v>#N/A</v>
      </c>
      <c r="AK8113" s="26">
        <f t="shared" si="429"/>
        <v>1</v>
      </c>
      <c r="AL8113" s="26">
        <f t="shared" si="430"/>
        <v>0</v>
      </c>
      <c r="AM8113" s="94" t="str">
        <f t="shared" si="431"/>
        <v xml:space="preserve">1/0 </v>
      </c>
    </row>
    <row r="8114" spans="36:39" ht="14.4">
      <c r="AJ8114" s="26" t="e">
        <f>VLOOKUP(AQ8114,'user list'!A:B,2,0)</f>
        <v>#N/A</v>
      </c>
      <c r="AK8114" s="26">
        <f t="shared" si="429"/>
        <v>1</v>
      </c>
      <c r="AL8114" s="26">
        <f t="shared" si="430"/>
        <v>0</v>
      </c>
      <c r="AM8114" s="94" t="str">
        <f t="shared" si="431"/>
        <v xml:space="preserve">1/0 </v>
      </c>
    </row>
    <row r="8115" spans="36:39" ht="14.4">
      <c r="AJ8115" s="26" t="e">
        <f>VLOOKUP(AQ8115,'user list'!A:B,2,0)</f>
        <v>#N/A</v>
      </c>
      <c r="AK8115" s="26">
        <f t="shared" si="429"/>
        <v>1</v>
      </c>
      <c r="AL8115" s="26">
        <f t="shared" si="430"/>
        <v>0</v>
      </c>
      <c r="AM8115" s="94" t="str">
        <f t="shared" si="431"/>
        <v xml:space="preserve">1/0 </v>
      </c>
    </row>
    <row r="8116" spans="36:39" ht="14.4">
      <c r="AJ8116" s="26" t="e">
        <f>VLOOKUP(AQ8116,'user list'!A:B,2,0)</f>
        <v>#N/A</v>
      </c>
      <c r="AK8116" s="26">
        <f t="shared" si="429"/>
        <v>1</v>
      </c>
      <c r="AL8116" s="26">
        <f t="shared" si="430"/>
        <v>0</v>
      </c>
      <c r="AM8116" s="94" t="str">
        <f t="shared" si="431"/>
        <v xml:space="preserve">1/0 </v>
      </c>
    </row>
    <row r="8117" spans="36:39" ht="14.4">
      <c r="AJ8117" s="26" t="e">
        <f>VLOOKUP(AQ8117,'user list'!A:B,2,0)</f>
        <v>#N/A</v>
      </c>
      <c r="AK8117" s="26">
        <f t="shared" si="429"/>
        <v>1</v>
      </c>
      <c r="AL8117" s="26">
        <f t="shared" si="430"/>
        <v>0</v>
      </c>
      <c r="AM8117" s="94" t="str">
        <f t="shared" si="431"/>
        <v xml:space="preserve">1/0 </v>
      </c>
    </row>
    <row r="8118" spans="36:39" ht="14.4">
      <c r="AJ8118" s="26" t="e">
        <f>VLOOKUP(AQ8118,'user list'!A:B,2,0)</f>
        <v>#N/A</v>
      </c>
      <c r="AK8118" s="26">
        <f t="shared" si="429"/>
        <v>1</v>
      </c>
      <c r="AL8118" s="26">
        <f t="shared" si="430"/>
        <v>0</v>
      </c>
      <c r="AM8118" s="94" t="str">
        <f t="shared" si="431"/>
        <v xml:space="preserve">1/0 </v>
      </c>
    </row>
    <row r="8119" spans="36:39" ht="14.4">
      <c r="AJ8119" s="26" t="e">
        <f>VLOOKUP(AQ8119,'user list'!A:B,2,0)</f>
        <v>#N/A</v>
      </c>
      <c r="AK8119" s="26">
        <f t="shared" si="429"/>
        <v>1</v>
      </c>
      <c r="AL8119" s="26">
        <f t="shared" si="430"/>
        <v>0</v>
      </c>
      <c r="AM8119" s="94" t="str">
        <f t="shared" si="431"/>
        <v xml:space="preserve">1/0 </v>
      </c>
    </row>
    <row r="8120" spans="36:39" ht="14.4">
      <c r="AJ8120" s="26" t="e">
        <f>VLOOKUP(AQ8120,'user list'!A:B,2,0)</f>
        <v>#N/A</v>
      </c>
      <c r="AK8120" s="26">
        <f t="shared" si="429"/>
        <v>1</v>
      </c>
      <c r="AL8120" s="26">
        <f t="shared" si="430"/>
        <v>0</v>
      </c>
      <c r="AM8120" s="94" t="str">
        <f t="shared" si="431"/>
        <v xml:space="preserve">1/0 </v>
      </c>
    </row>
    <row r="8121" spans="36:39" ht="14.4">
      <c r="AJ8121" s="26" t="e">
        <f>VLOOKUP(AQ8121,'user list'!A:B,2,0)</f>
        <v>#N/A</v>
      </c>
      <c r="AK8121" s="26">
        <f t="shared" si="429"/>
        <v>1</v>
      </c>
      <c r="AL8121" s="26">
        <f t="shared" si="430"/>
        <v>0</v>
      </c>
      <c r="AM8121" s="94" t="str">
        <f t="shared" si="431"/>
        <v xml:space="preserve">1/0 </v>
      </c>
    </row>
    <row r="8122" spans="36:39" ht="14.4">
      <c r="AJ8122" s="26" t="e">
        <f>VLOOKUP(AQ8122,'user list'!A:B,2,0)</f>
        <v>#N/A</v>
      </c>
      <c r="AK8122" s="26">
        <f t="shared" si="429"/>
        <v>1</v>
      </c>
      <c r="AL8122" s="26">
        <f t="shared" si="430"/>
        <v>0</v>
      </c>
      <c r="AM8122" s="94" t="str">
        <f t="shared" si="431"/>
        <v xml:space="preserve">1/0 </v>
      </c>
    </row>
    <row r="8123" spans="36:39" ht="14.4">
      <c r="AJ8123" s="26" t="e">
        <f>VLOOKUP(AQ8123,'user list'!A:B,2,0)</f>
        <v>#N/A</v>
      </c>
      <c r="AK8123" s="26">
        <f t="shared" si="429"/>
        <v>1</v>
      </c>
      <c r="AL8123" s="26">
        <f t="shared" si="430"/>
        <v>0</v>
      </c>
      <c r="AM8123" s="94" t="str">
        <f t="shared" si="431"/>
        <v xml:space="preserve">1/0 </v>
      </c>
    </row>
    <row r="8124" spans="36:39" ht="14.4">
      <c r="AJ8124" s="26" t="e">
        <f>VLOOKUP(AQ8124,'user list'!A:B,2,0)</f>
        <v>#N/A</v>
      </c>
      <c r="AK8124" s="26">
        <f t="shared" si="429"/>
        <v>1</v>
      </c>
      <c r="AL8124" s="26">
        <f t="shared" si="430"/>
        <v>0</v>
      </c>
      <c r="AM8124" s="94" t="str">
        <f t="shared" si="431"/>
        <v xml:space="preserve">1/0 </v>
      </c>
    </row>
    <row r="8125" spans="36:39" ht="14.4">
      <c r="AJ8125" s="26" t="e">
        <f>VLOOKUP(AQ8125,'user list'!A:B,2,0)</f>
        <v>#N/A</v>
      </c>
      <c r="AK8125" s="26">
        <f t="shared" si="429"/>
        <v>1</v>
      </c>
      <c r="AL8125" s="26">
        <f t="shared" si="430"/>
        <v>0</v>
      </c>
      <c r="AM8125" s="94" t="str">
        <f t="shared" si="431"/>
        <v xml:space="preserve">1/0 </v>
      </c>
    </row>
    <row r="8126" spans="36:39" ht="14.4">
      <c r="AJ8126" s="26" t="e">
        <f>VLOOKUP(AQ8126,'user list'!A:B,2,0)</f>
        <v>#N/A</v>
      </c>
      <c r="AK8126" s="26">
        <f t="shared" si="429"/>
        <v>1</v>
      </c>
      <c r="AL8126" s="26">
        <f t="shared" si="430"/>
        <v>0</v>
      </c>
      <c r="AM8126" s="94" t="str">
        <f t="shared" si="431"/>
        <v xml:space="preserve">1/0 </v>
      </c>
    </row>
    <row r="8127" spans="36:39" ht="14.4">
      <c r="AJ8127" s="26" t="e">
        <f>VLOOKUP(AQ8127,'user list'!A:B,2,0)</f>
        <v>#N/A</v>
      </c>
      <c r="AK8127" s="26">
        <f t="shared" si="429"/>
        <v>1</v>
      </c>
      <c r="AL8127" s="26">
        <f t="shared" si="430"/>
        <v>0</v>
      </c>
      <c r="AM8127" s="94" t="str">
        <f t="shared" si="431"/>
        <v xml:space="preserve">1/0 </v>
      </c>
    </row>
    <row r="8128" spans="36:39" ht="14.4">
      <c r="AJ8128" s="26" t="e">
        <f>VLOOKUP(AQ8128,'user list'!A:B,2,0)</f>
        <v>#N/A</v>
      </c>
      <c r="AK8128" s="26">
        <f t="shared" si="429"/>
        <v>1</v>
      </c>
      <c r="AL8128" s="26">
        <f t="shared" si="430"/>
        <v>0</v>
      </c>
      <c r="AM8128" s="94" t="str">
        <f t="shared" si="431"/>
        <v xml:space="preserve">1/0 </v>
      </c>
    </row>
    <row r="8129" spans="36:39" ht="14.4">
      <c r="AJ8129" s="26" t="e">
        <f>VLOOKUP(AQ8129,'user list'!A:B,2,0)</f>
        <v>#N/A</v>
      </c>
      <c r="AK8129" s="26">
        <f t="shared" si="429"/>
        <v>1</v>
      </c>
      <c r="AL8129" s="26">
        <f t="shared" si="430"/>
        <v>0</v>
      </c>
      <c r="AM8129" s="94" t="str">
        <f t="shared" si="431"/>
        <v xml:space="preserve">1/0 </v>
      </c>
    </row>
    <row r="8130" spans="36:39" ht="14.4">
      <c r="AJ8130" s="26" t="e">
        <f>VLOOKUP(AQ8130,'user list'!A:B,2,0)</f>
        <v>#N/A</v>
      </c>
      <c r="AK8130" s="26">
        <f t="shared" si="429"/>
        <v>1</v>
      </c>
      <c r="AL8130" s="26">
        <f t="shared" si="430"/>
        <v>0</v>
      </c>
      <c r="AM8130" s="94" t="str">
        <f t="shared" si="431"/>
        <v xml:space="preserve">1/0 </v>
      </c>
    </row>
    <row r="8131" spans="36:39" ht="14.4">
      <c r="AJ8131" s="26" t="e">
        <f>VLOOKUP(AQ8131,'user list'!A:B,2,0)</f>
        <v>#N/A</v>
      </c>
      <c r="AK8131" s="26">
        <f t="shared" si="429"/>
        <v>1</v>
      </c>
      <c r="AL8131" s="26">
        <f t="shared" si="430"/>
        <v>0</v>
      </c>
      <c r="AM8131" s="94" t="str">
        <f t="shared" si="431"/>
        <v xml:space="preserve">1/0 </v>
      </c>
    </row>
    <row r="8132" spans="36:39" ht="14.4">
      <c r="AJ8132" s="26" t="e">
        <f>VLOOKUP(AQ8132,'user list'!A:B,2,0)</f>
        <v>#N/A</v>
      </c>
      <c r="AK8132" s="26">
        <f t="shared" si="429"/>
        <v>1</v>
      </c>
      <c r="AL8132" s="26">
        <f t="shared" si="430"/>
        <v>0</v>
      </c>
      <c r="AM8132" s="94" t="str">
        <f t="shared" si="431"/>
        <v xml:space="preserve">1/0 </v>
      </c>
    </row>
    <row r="8133" spans="36:39" ht="14.4">
      <c r="AJ8133" s="26" t="e">
        <f>VLOOKUP(AQ8133,'user list'!A:B,2,0)</f>
        <v>#N/A</v>
      </c>
      <c r="AK8133" s="26">
        <f t="shared" si="429"/>
        <v>1</v>
      </c>
      <c r="AL8133" s="26">
        <f t="shared" si="430"/>
        <v>0</v>
      </c>
      <c r="AM8133" s="94" t="str">
        <f t="shared" si="431"/>
        <v xml:space="preserve">1/0 </v>
      </c>
    </row>
    <row r="8134" spans="36:39" ht="14.4">
      <c r="AJ8134" s="26" t="e">
        <f>VLOOKUP(AQ8134,'user list'!A:B,2,0)</f>
        <v>#N/A</v>
      </c>
      <c r="AK8134" s="26">
        <f t="shared" si="429"/>
        <v>1</v>
      </c>
      <c r="AL8134" s="26">
        <f t="shared" si="430"/>
        <v>0</v>
      </c>
      <c r="AM8134" s="94" t="str">
        <f t="shared" si="431"/>
        <v xml:space="preserve">1/0 </v>
      </c>
    </row>
    <row r="8135" spans="36:39" ht="14.4">
      <c r="AJ8135" s="26" t="e">
        <f>VLOOKUP(AQ8135,'user list'!A:B,2,0)</f>
        <v>#N/A</v>
      </c>
      <c r="AK8135" s="26">
        <f t="shared" si="429"/>
        <v>1</v>
      </c>
      <c r="AL8135" s="26">
        <f t="shared" si="430"/>
        <v>0</v>
      </c>
      <c r="AM8135" s="94" t="str">
        <f t="shared" si="431"/>
        <v xml:space="preserve">1/0 </v>
      </c>
    </row>
    <row r="8136" spans="36:39" ht="14.4">
      <c r="AJ8136" s="26" t="e">
        <f>VLOOKUP(AQ8136,'user list'!A:B,2,0)</f>
        <v>#N/A</v>
      </c>
      <c r="AK8136" s="26">
        <f t="shared" si="429"/>
        <v>1</v>
      </c>
      <c r="AL8136" s="26">
        <f t="shared" si="430"/>
        <v>0</v>
      </c>
      <c r="AM8136" s="94" t="str">
        <f t="shared" si="431"/>
        <v xml:space="preserve">1/0 </v>
      </c>
    </row>
    <row r="8137" spans="36:39" ht="14.4">
      <c r="AJ8137" s="26" t="e">
        <f>VLOOKUP(AQ8137,'user list'!A:B,2,0)</f>
        <v>#N/A</v>
      </c>
      <c r="AK8137" s="26">
        <f t="shared" si="429"/>
        <v>1</v>
      </c>
      <c r="AL8137" s="26">
        <f t="shared" si="430"/>
        <v>0</v>
      </c>
      <c r="AM8137" s="94" t="str">
        <f t="shared" si="431"/>
        <v xml:space="preserve">1/0 </v>
      </c>
    </row>
    <row r="8138" spans="36:39" ht="14.4">
      <c r="AJ8138" s="26" t="e">
        <f>VLOOKUP(AQ8138,'user list'!A:B,2,0)</f>
        <v>#N/A</v>
      </c>
      <c r="AK8138" s="26">
        <f t="shared" si="429"/>
        <v>1</v>
      </c>
      <c r="AL8138" s="26">
        <f t="shared" si="430"/>
        <v>0</v>
      </c>
      <c r="AM8138" s="94" t="str">
        <f t="shared" si="431"/>
        <v xml:space="preserve">1/0 </v>
      </c>
    </row>
    <row r="8139" spans="36:39" ht="14.4">
      <c r="AJ8139" s="26" t="e">
        <f>VLOOKUP(AQ8139,'user list'!A:B,2,0)</f>
        <v>#N/A</v>
      </c>
      <c r="AK8139" s="26">
        <f t="shared" si="429"/>
        <v>1</v>
      </c>
      <c r="AL8139" s="26">
        <f t="shared" si="430"/>
        <v>0</v>
      </c>
      <c r="AM8139" s="94" t="str">
        <f t="shared" si="431"/>
        <v xml:space="preserve">1/0 </v>
      </c>
    </row>
    <row r="8140" spans="36:39" ht="14.4">
      <c r="AJ8140" s="26" t="e">
        <f>VLOOKUP(AQ8140,'user list'!A:B,2,0)</f>
        <v>#N/A</v>
      </c>
      <c r="AK8140" s="26">
        <f t="shared" si="429"/>
        <v>1</v>
      </c>
      <c r="AL8140" s="26">
        <f t="shared" si="430"/>
        <v>0</v>
      </c>
      <c r="AM8140" s="94" t="str">
        <f t="shared" si="431"/>
        <v xml:space="preserve">1/0 </v>
      </c>
    </row>
    <row r="8141" spans="36:39" ht="14.4">
      <c r="AJ8141" s="26" t="e">
        <f>VLOOKUP(AQ8141,'user list'!A:B,2,0)</f>
        <v>#N/A</v>
      </c>
      <c r="AK8141" s="26">
        <f t="shared" si="429"/>
        <v>1</v>
      </c>
      <c r="AL8141" s="26">
        <f t="shared" si="430"/>
        <v>0</v>
      </c>
      <c r="AM8141" s="94" t="str">
        <f t="shared" si="431"/>
        <v xml:space="preserve">1/0 </v>
      </c>
    </row>
    <row r="8142" spans="36:39" ht="14.4">
      <c r="AJ8142" s="26" t="e">
        <f>VLOOKUP(AQ8142,'user list'!A:B,2,0)</f>
        <v>#N/A</v>
      </c>
      <c r="AK8142" s="26">
        <f t="shared" si="429"/>
        <v>1</v>
      </c>
      <c r="AL8142" s="26">
        <f t="shared" si="430"/>
        <v>0</v>
      </c>
      <c r="AM8142" s="94" t="str">
        <f t="shared" si="431"/>
        <v xml:space="preserve">1/0 </v>
      </c>
    </row>
    <row r="8143" spans="36:39" ht="14.4">
      <c r="AJ8143" s="26" t="e">
        <f>VLOOKUP(AQ8143,'user list'!A:B,2,0)</f>
        <v>#N/A</v>
      </c>
      <c r="AK8143" s="26">
        <f t="shared" si="429"/>
        <v>1</v>
      </c>
      <c r="AL8143" s="26">
        <f t="shared" si="430"/>
        <v>0</v>
      </c>
      <c r="AM8143" s="94" t="str">
        <f t="shared" si="431"/>
        <v xml:space="preserve">1/0 </v>
      </c>
    </row>
    <row r="8144" spans="36:39" ht="14.4">
      <c r="AJ8144" s="26" t="e">
        <f>VLOOKUP(AQ8144,'user list'!A:B,2,0)</f>
        <v>#N/A</v>
      </c>
      <c r="AK8144" s="26">
        <f t="shared" si="429"/>
        <v>1</v>
      </c>
      <c r="AL8144" s="26">
        <f t="shared" si="430"/>
        <v>0</v>
      </c>
      <c r="AM8144" s="94" t="str">
        <f t="shared" si="431"/>
        <v xml:space="preserve">1/0 </v>
      </c>
    </row>
    <row r="8145" spans="36:39" ht="14.4">
      <c r="AJ8145" s="26" t="e">
        <f>VLOOKUP(AQ8145,'user list'!A:B,2,0)</f>
        <v>#N/A</v>
      </c>
      <c r="AK8145" s="26">
        <f t="shared" si="429"/>
        <v>1</v>
      </c>
      <c r="AL8145" s="26">
        <f t="shared" si="430"/>
        <v>0</v>
      </c>
      <c r="AM8145" s="94" t="str">
        <f t="shared" si="431"/>
        <v xml:space="preserve">1/0 </v>
      </c>
    </row>
    <row r="8146" spans="36:39" ht="14.4">
      <c r="AJ8146" s="26" t="e">
        <f>VLOOKUP(AQ8146,'user list'!A:B,2,0)</f>
        <v>#N/A</v>
      </c>
      <c r="AK8146" s="26">
        <f t="shared" si="429"/>
        <v>1</v>
      </c>
      <c r="AL8146" s="26">
        <f t="shared" si="430"/>
        <v>0</v>
      </c>
      <c r="AM8146" s="94" t="str">
        <f t="shared" si="431"/>
        <v xml:space="preserve">1/0 </v>
      </c>
    </row>
    <row r="8147" spans="36:39" ht="14.4">
      <c r="AJ8147" s="26" t="e">
        <f>VLOOKUP(AQ8147,'user list'!A:B,2,0)</f>
        <v>#N/A</v>
      </c>
      <c r="AK8147" s="26">
        <f t="shared" si="429"/>
        <v>1</v>
      </c>
      <c r="AL8147" s="26">
        <f t="shared" si="430"/>
        <v>0</v>
      </c>
      <c r="AM8147" s="94" t="str">
        <f t="shared" si="431"/>
        <v xml:space="preserve">1/0 </v>
      </c>
    </row>
    <row r="8148" spans="36:39" ht="14.4">
      <c r="AJ8148" s="26" t="e">
        <f>VLOOKUP(AQ8148,'user list'!A:B,2,0)</f>
        <v>#N/A</v>
      </c>
      <c r="AK8148" s="26">
        <f t="shared" si="429"/>
        <v>1</v>
      </c>
      <c r="AL8148" s="26">
        <f t="shared" si="430"/>
        <v>0</v>
      </c>
      <c r="AM8148" s="94" t="str">
        <f t="shared" si="431"/>
        <v xml:space="preserve">1/0 </v>
      </c>
    </row>
    <row r="8149" spans="36:39" ht="14.4">
      <c r="AJ8149" s="26" t="e">
        <f>VLOOKUP(AQ8149,'user list'!A:B,2,0)</f>
        <v>#N/A</v>
      </c>
      <c r="AK8149" s="26">
        <f t="shared" si="429"/>
        <v>1</v>
      </c>
      <c r="AL8149" s="26">
        <f t="shared" si="430"/>
        <v>0</v>
      </c>
      <c r="AM8149" s="94" t="str">
        <f t="shared" si="431"/>
        <v xml:space="preserve">1/0 </v>
      </c>
    </row>
    <row r="8150" spans="36:39" ht="14.4">
      <c r="AJ8150" s="26" t="e">
        <f>VLOOKUP(AQ8150,'user list'!A:B,2,0)</f>
        <v>#N/A</v>
      </c>
      <c r="AK8150" s="26">
        <f t="shared" si="429"/>
        <v>1</v>
      </c>
      <c r="AL8150" s="26">
        <f t="shared" si="430"/>
        <v>0</v>
      </c>
      <c r="AM8150" s="94" t="str">
        <f t="shared" si="431"/>
        <v xml:space="preserve">1/0 </v>
      </c>
    </row>
    <row r="8151" spans="36:39" ht="14.4">
      <c r="AJ8151" s="26" t="e">
        <f>VLOOKUP(AQ8151,'user list'!A:B,2,0)</f>
        <v>#N/A</v>
      </c>
      <c r="AK8151" s="26">
        <f t="shared" si="429"/>
        <v>1</v>
      </c>
      <c r="AL8151" s="26">
        <f t="shared" si="430"/>
        <v>0</v>
      </c>
      <c r="AM8151" s="94" t="str">
        <f t="shared" si="431"/>
        <v xml:space="preserve">1/0 </v>
      </c>
    </row>
    <row r="8152" spans="36:39" ht="14.4">
      <c r="AJ8152" s="26" t="e">
        <f>VLOOKUP(AQ8152,'user list'!A:B,2,0)</f>
        <v>#N/A</v>
      </c>
      <c r="AK8152" s="26">
        <f t="shared" si="429"/>
        <v>1</v>
      </c>
      <c r="AL8152" s="26">
        <f t="shared" si="430"/>
        <v>0</v>
      </c>
      <c r="AM8152" s="94" t="str">
        <f t="shared" si="431"/>
        <v xml:space="preserve">1/0 </v>
      </c>
    </row>
    <row r="8153" spans="36:39" ht="14.4">
      <c r="AJ8153" s="26" t="e">
        <f>VLOOKUP(AQ8153,'user list'!A:B,2,0)</f>
        <v>#N/A</v>
      </c>
      <c r="AK8153" s="26">
        <f t="shared" si="429"/>
        <v>1</v>
      </c>
      <c r="AL8153" s="26">
        <f t="shared" si="430"/>
        <v>0</v>
      </c>
      <c r="AM8153" s="94" t="str">
        <f t="shared" si="431"/>
        <v xml:space="preserve">1/0 </v>
      </c>
    </row>
    <row r="8154" spans="36:39" ht="14.4">
      <c r="AJ8154" s="26" t="e">
        <f>VLOOKUP(AQ8154,'user list'!A:B,2,0)</f>
        <v>#N/A</v>
      </c>
      <c r="AK8154" s="26">
        <f t="shared" si="429"/>
        <v>1</v>
      </c>
      <c r="AL8154" s="26">
        <f t="shared" si="430"/>
        <v>0</v>
      </c>
      <c r="AM8154" s="94" t="str">
        <f t="shared" si="431"/>
        <v xml:space="preserve">1/0 </v>
      </c>
    </row>
    <row r="8155" spans="36:39" ht="14.4">
      <c r="AJ8155" s="26" t="e">
        <f>VLOOKUP(AQ8155,'user list'!A:B,2,0)</f>
        <v>#N/A</v>
      </c>
      <c r="AK8155" s="26">
        <f t="shared" si="429"/>
        <v>1</v>
      </c>
      <c r="AL8155" s="26">
        <f t="shared" si="430"/>
        <v>0</v>
      </c>
      <c r="AM8155" s="94" t="str">
        <f t="shared" si="431"/>
        <v xml:space="preserve">1/0 </v>
      </c>
    </row>
    <row r="8156" spans="36:39" ht="14.4">
      <c r="AJ8156" s="26" t="e">
        <f>VLOOKUP(AQ8156,'user list'!A:B,2,0)</f>
        <v>#N/A</v>
      </c>
      <c r="AK8156" s="26">
        <f t="shared" si="429"/>
        <v>1</v>
      </c>
      <c r="AL8156" s="26">
        <f t="shared" si="430"/>
        <v>0</v>
      </c>
      <c r="AM8156" s="94" t="str">
        <f t="shared" si="431"/>
        <v xml:space="preserve">1/0 </v>
      </c>
    </row>
    <row r="8157" spans="36:39" ht="14.4">
      <c r="AJ8157" s="26" t="e">
        <f>VLOOKUP(AQ8157,'user list'!A:B,2,0)</f>
        <v>#N/A</v>
      </c>
      <c r="AK8157" s="26">
        <f t="shared" si="429"/>
        <v>1</v>
      </c>
      <c r="AL8157" s="26">
        <f t="shared" si="430"/>
        <v>0</v>
      </c>
      <c r="AM8157" s="94" t="str">
        <f t="shared" si="431"/>
        <v xml:space="preserve">1/0 </v>
      </c>
    </row>
    <row r="8158" spans="36:39" ht="14.4">
      <c r="AJ8158" s="26" t="e">
        <f>VLOOKUP(AQ8158,'user list'!A:B,2,0)</f>
        <v>#N/A</v>
      </c>
      <c r="AK8158" s="26">
        <f t="shared" si="429"/>
        <v>1</v>
      </c>
      <c r="AL8158" s="26">
        <f t="shared" si="430"/>
        <v>0</v>
      </c>
      <c r="AM8158" s="94" t="str">
        <f t="shared" si="431"/>
        <v xml:space="preserve">1/0 </v>
      </c>
    </row>
    <row r="8159" spans="36:39" ht="14.4">
      <c r="AJ8159" s="26" t="e">
        <f>VLOOKUP(AQ8159,'user list'!A:B,2,0)</f>
        <v>#N/A</v>
      </c>
      <c r="AK8159" s="26">
        <f t="shared" si="429"/>
        <v>1</v>
      </c>
      <c r="AL8159" s="26">
        <f t="shared" si="430"/>
        <v>0</v>
      </c>
      <c r="AM8159" s="94" t="str">
        <f t="shared" si="431"/>
        <v xml:space="preserve">1/0 </v>
      </c>
    </row>
    <row r="8160" spans="36:39" ht="14.4">
      <c r="AJ8160" s="26" t="e">
        <f>VLOOKUP(AQ8160,'user list'!A:B,2,0)</f>
        <v>#N/A</v>
      </c>
      <c r="AK8160" s="26">
        <f t="shared" si="429"/>
        <v>1</v>
      </c>
      <c r="AL8160" s="26">
        <f t="shared" si="430"/>
        <v>0</v>
      </c>
      <c r="AM8160" s="94" t="str">
        <f t="shared" si="431"/>
        <v xml:space="preserve">1/0 </v>
      </c>
    </row>
    <row r="8161" spans="36:39" ht="14.4">
      <c r="AJ8161" s="26" t="e">
        <f>VLOOKUP(AQ8161,'user list'!A:B,2,0)</f>
        <v>#N/A</v>
      </c>
      <c r="AK8161" s="26">
        <f t="shared" si="429"/>
        <v>1</v>
      </c>
      <c r="AL8161" s="26">
        <f t="shared" si="430"/>
        <v>0</v>
      </c>
      <c r="AM8161" s="94" t="str">
        <f t="shared" si="431"/>
        <v xml:space="preserve">1/0 </v>
      </c>
    </row>
    <row r="8162" spans="36:39" ht="14.4">
      <c r="AJ8162" s="26" t="e">
        <f>VLOOKUP(AQ8162,'user list'!A:B,2,0)</f>
        <v>#N/A</v>
      </c>
      <c r="AK8162" s="26">
        <f t="shared" si="429"/>
        <v>1</v>
      </c>
      <c r="AL8162" s="26">
        <f t="shared" si="430"/>
        <v>0</v>
      </c>
      <c r="AM8162" s="94" t="str">
        <f t="shared" si="431"/>
        <v xml:space="preserve">1/0 </v>
      </c>
    </row>
    <row r="8163" spans="36:39" ht="14.4">
      <c r="AJ8163" s="26" t="e">
        <f>VLOOKUP(AQ8163,'user list'!A:B,2,0)</f>
        <v>#N/A</v>
      </c>
      <c r="AK8163" s="26">
        <f t="shared" ref="AK8163:AK8226" si="432">MONTH(AN8163)</f>
        <v>1</v>
      </c>
      <c r="AL8163" s="26">
        <f t="shared" ref="AL8163:AL8226" si="433">DAY(AN8163)</f>
        <v>0</v>
      </c>
      <c r="AM8163" s="94" t="str">
        <f t="shared" ref="AM8163:AM8226" si="434">AK8163&amp;"/"&amp;AL8163&amp;" "&amp;AR8163</f>
        <v xml:space="preserve">1/0 </v>
      </c>
    </row>
    <row r="8164" spans="36:39" ht="14.4">
      <c r="AJ8164" s="26" t="e">
        <f>VLOOKUP(AQ8164,'user list'!A:B,2,0)</f>
        <v>#N/A</v>
      </c>
      <c r="AK8164" s="26">
        <f t="shared" si="432"/>
        <v>1</v>
      </c>
      <c r="AL8164" s="26">
        <f t="shared" si="433"/>
        <v>0</v>
      </c>
      <c r="AM8164" s="94" t="str">
        <f t="shared" si="434"/>
        <v xml:space="preserve">1/0 </v>
      </c>
    </row>
    <row r="8165" spans="36:39" ht="14.4">
      <c r="AJ8165" s="26" t="e">
        <f>VLOOKUP(AQ8165,'user list'!A:B,2,0)</f>
        <v>#N/A</v>
      </c>
      <c r="AK8165" s="26">
        <f t="shared" si="432"/>
        <v>1</v>
      </c>
      <c r="AL8165" s="26">
        <f t="shared" si="433"/>
        <v>0</v>
      </c>
      <c r="AM8165" s="94" t="str">
        <f t="shared" si="434"/>
        <v xml:space="preserve">1/0 </v>
      </c>
    </row>
    <row r="8166" spans="36:39" ht="14.4">
      <c r="AJ8166" s="26" t="e">
        <f>VLOOKUP(AQ8166,'user list'!A:B,2,0)</f>
        <v>#N/A</v>
      </c>
      <c r="AK8166" s="26">
        <f t="shared" si="432"/>
        <v>1</v>
      </c>
      <c r="AL8166" s="26">
        <f t="shared" si="433"/>
        <v>0</v>
      </c>
      <c r="AM8166" s="94" t="str">
        <f t="shared" si="434"/>
        <v xml:space="preserve">1/0 </v>
      </c>
    </row>
    <row r="8167" spans="36:39" ht="14.4">
      <c r="AJ8167" s="26" t="e">
        <f>VLOOKUP(AQ8167,'user list'!A:B,2,0)</f>
        <v>#N/A</v>
      </c>
      <c r="AK8167" s="26">
        <f t="shared" si="432"/>
        <v>1</v>
      </c>
      <c r="AL8167" s="26">
        <f t="shared" si="433"/>
        <v>0</v>
      </c>
      <c r="AM8167" s="94" t="str">
        <f t="shared" si="434"/>
        <v xml:space="preserve">1/0 </v>
      </c>
    </row>
    <row r="8168" spans="36:39" ht="14.4">
      <c r="AJ8168" s="26" t="e">
        <f>VLOOKUP(AQ8168,'user list'!A:B,2,0)</f>
        <v>#N/A</v>
      </c>
      <c r="AK8168" s="26">
        <f t="shared" si="432"/>
        <v>1</v>
      </c>
      <c r="AL8168" s="26">
        <f t="shared" si="433"/>
        <v>0</v>
      </c>
      <c r="AM8168" s="94" t="str">
        <f t="shared" si="434"/>
        <v xml:space="preserve">1/0 </v>
      </c>
    </row>
    <row r="8169" spans="36:39" ht="14.4">
      <c r="AJ8169" s="26" t="e">
        <f>VLOOKUP(AQ8169,'user list'!A:B,2,0)</f>
        <v>#N/A</v>
      </c>
      <c r="AK8169" s="26">
        <f t="shared" si="432"/>
        <v>1</v>
      </c>
      <c r="AL8169" s="26">
        <f t="shared" si="433"/>
        <v>0</v>
      </c>
      <c r="AM8169" s="94" t="str">
        <f t="shared" si="434"/>
        <v xml:space="preserve">1/0 </v>
      </c>
    </row>
    <row r="8170" spans="36:39" ht="14.4">
      <c r="AJ8170" s="26" t="e">
        <f>VLOOKUP(AQ8170,'user list'!A:B,2,0)</f>
        <v>#N/A</v>
      </c>
      <c r="AK8170" s="26">
        <f t="shared" si="432"/>
        <v>1</v>
      </c>
      <c r="AL8170" s="26">
        <f t="shared" si="433"/>
        <v>0</v>
      </c>
      <c r="AM8170" s="94" t="str">
        <f t="shared" si="434"/>
        <v xml:space="preserve">1/0 </v>
      </c>
    </row>
    <row r="8171" spans="36:39" ht="14.4">
      <c r="AJ8171" s="26" t="e">
        <f>VLOOKUP(AQ8171,'user list'!A:B,2,0)</f>
        <v>#N/A</v>
      </c>
      <c r="AK8171" s="26">
        <f t="shared" si="432"/>
        <v>1</v>
      </c>
      <c r="AL8171" s="26">
        <f t="shared" si="433"/>
        <v>0</v>
      </c>
      <c r="AM8171" s="94" t="str">
        <f t="shared" si="434"/>
        <v xml:space="preserve">1/0 </v>
      </c>
    </row>
    <row r="8172" spans="36:39" ht="14.4">
      <c r="AJ8172" s="26" t="e">
        <f>VLOOKUP(AQ8172,'user list'!A:B,2,0)</f>
        <v>#N/A</v>
      </c>
      <c r="AK8172" s="26">
        <f t="shared" si="432"/>
        <v>1</v>
      </c>
      <c r="AL8172" s="26">
        <f t="shared" si="433"/>
        <v>0</v>
      </c>
      <c r="AM8172" s="94" t="str">
        <f t="shared" si="434"/>
        <v xml:space="preserve">1/0 </v>
      </c>
    </row>
    <row r="8173" spans="36:39" ht="14.4">
      <c r="AJ8173" s="26" t="e">
        <f>VLOOKUP(AQ8173,'user list'!A:B,2,0)</f>
        <v>#N/A</v>
      </c>
      <c r="AK8173" s="26">
        <f t="shared" si="432"/>
        <v>1</v>
      </c>
      <c r="AL8173" s="26">
        <f t="shared" si="433"/>
        <v>0</v>
      </c>
      <c r="AM8173" s="94" t="str">
        <f t="shared" si="434"/>
        <v xml:space="preserve">1/0 </v>
      </c>
    </row>
    <row r="8174" spans="36:39" ht="14.4">
      <c r="AJ8174" s="26" t="e">
        <f>VLOOKUP(AQ8174,'user list'!A:B,2,0)</f>
        <v>#N/A</v>
      </c>
      <c r="AK8174" s="26">
        <f t="shared" si="432"/>
        <v>1</v>
      </c>
      <c r="AL8174" s="26">
        <f t="shared" si="433"/>
        <v>0</v>
      </c>
      <c r="AM8174" s="94" t="str">
        <f t="shared" si="434"/>
        <v xml:space="preserve">1/0 </v>
      </c>
    </row>
    <row r="8175" spans="36:39" ht="14.4">
      <c r="AJ8175" s="26" t="e">
        <f>VLOOKUP(AQ8175,'user list'!A:B,2,0)</f>
        <v>#N/A</v>
      </c>
      <c r="AK8175" s="26">
        <f t="shared" si="432"/>
        <v>1</v>
      </c>
      <c r="AL8175" s="26">
        <f t="shared" si="433"/>
        <v>0</v>
      </c>
      <c r="AM8175" s="94" t="str">
        <f t="shared" si="434"/>
        <v xml:space="preserve">1/0 </v>
      </c>
    </row>
    <row r="8176" spans="36:39" ht="14.4">
      <c r="AJ8176" s="26" t="e">
        <f>VLOOKUP(AQ8176,'user list'!A:B,2,0)</f>
        <v>#N/A</v>
      </c>
      <c r="AK8176" s="26">
        <f t="shared" si="432"/>
        <v>1</v>
      </c>
      <c r="AL8176" s="26">
        <f t="shared" si="433"/>
        <v>0</v>
      </c>
      <c r="AM8176" s="94" t="str">
        <f t="shared" si="434"/>
        <v xml:space="preserve">1/0 </v>
      </c>
    </row>
    <row r="8177" spans="36:39" ht="14.4">
      <c r="AJ8177" s="26" t="e">
        <f>VLOOKUP(AQ8177,'user list'!A:B,2,0)</f>
        <v>#N/A</v>
      </c>
      <c r="AK8177" s="26">
        <f t="shared" si="432"/>
        <v>1</v>
      </c>
      <c r="AL8177" s="26">
        <f t="shared" si="433"/>
        <v>0</v>
      </c>
      <c r="AM8177" s="94" t="str">
        <f t="shared" si="434"/>
        <v xml:space="preserve">1/0 </v>
      </c>
    </row>
    <row r="8178" spans="36:39" ht="14.4">
      <c r="AJ8178" s="26" t="e">
        <f>VLOOKUP(AQ8178,'user list'!A:B,2,0)</f>
        <v>#N/A</v>
      </c>
      <c r="AK8178" s="26">
        <f t="shared" si="432"/>
        <v>1</v>
      </c>
      <c r="AL8178" s="26">
        <f t="shared" si="433"/>
        <v>0</v>
      </c>
      <c r="AM8178" s="94" t="str">
        <f t="shared" si="434"/>
        <v xml:space="preserve">1/0 </v>
      </c>
    </row>
    <row r="8179" spans="36:39" ht="14.4">
      <c r="AJ8179" s="26" t="e">
        <f>VLOOKUP(AQ8179,'user list'!A:B,2,0)</f>
        <v>#N/A</v>
      </c>
      <c r="AK8179" s="26">
        <f t="shared" si="432"/>
        <v>1</v>
      </c>
      <c r="AL8179" s="26">
        <f t="shared" si="433"/>
        <v>0</v>
      </c>
      <c r="AM8179" s="94" t="str">
        <f t="shared" si="434"/>
        <v xml:space="preserve">1/0 </v>
      </c>
    </row>
    <row r="8180" spans="36:39" ht="14.4">
      <c r="AJ8180" s="26" t="e">
        <f>VLOOKUP(AQ8180,'user list'!A:B,2,0)</f>
        <v>#N/A</v>
      </c>
      <c r="AK8180" s="26">
        <f t="shared" si="432"/>
        <v>1</v>
      </c>
      <c r="AL8180" s="26">
        <f t="shared" si="433"/>
        <v>0</v>
      </c>
      <c r="AM8180" s="94" t="str">
        <f t="shared" si="434"/>
        <v xml:space="preserve">1/0 </v>
      </c>
    </row>
    <row r="8181" spans="36:39" ht="14.4">
      <c r="AJ8181" s="26" t="e">
        <f>VLOOKUP(AQ8181,'user list'!A:B,2,0)</f>
        <v>#N/A</v>
      </c>
      <c r="AK8181" s="26">
        <f t="shared" si="432"/>
        <v>1</v>
      </c>
      <c r="AL8181" s="26">
        <f t="shared" si="433"/>
        <v>0</v>
      </c>
      <c r="AM8181" s="94" t="str">
        <f t="shared" si="434"/>
        <v xml:space="preserve">1/0 </v>
      </c>
    </row>
    <row r="8182" spans="36:39" ht="14.4">
      <c r="AJ8182" s="26" t="e">
        <f>VLOOKUP(AQ8182,'user list'!A:B,2,0)</f>
        <v>#N/A</v>
      </c>
      <c r="AK8182" s="26">
        <f t="shared" si="432"/>
        <v>1</v>
      </c>
      <c r="AL8182" s="26">
        <f t="shared" si="433"/>
        <v>0</v>
      </c>
      <c r="AM8182" s="94" t="str">
        <f t="shared" si="434"/>
        <v xml:space="preserve">1/0 </v>
      </c>
    </row>
    <row r="8183" spans="36:39" ht="14.4">
      <c r="AJ8183" s="26" t="e">
        <f>VLOOKUP(AQ8183,'user list'!A:B,2,0)</f>
        <v>#N/A</v>
      </c>
      <c r="AK8183" s="26">
        <f t="shared" si="432"/>
        <v>1</v>
      </c>
      <c r="AL8183" s="26">
        <f t="shared" si="433"/>
        <v>0</v>
      </c>
      <c r="AM8183" s="94" t="str">
        <f t="shared" si="434"/>
        <v xml:space="preserve">1/0 </v>
      </c>
    </row>
    <row r="8184" spans="36:39" ht="14.4">
      <c r="AJ8184" s="26" t="e">
        <f>VLOOKUP(AQ8184,'user list'!A:B,2,0)</f>
        <v>#N/A</v>
      </c>
      <c r="AK8184" s="26">
        <f t="shared" si="432"/>
        <v>1</v>
      </c>
      <c r="AL8184" s="26">
        <f t="shared" si="433"/>
        <v>0</v>
      </c>
      <c r="AM8184" s="94" t="str">
        <f t="shared" si="434"/>
        <v xml:space="preserve">1/0 </v>
      </c>
    </row>
    <row r="8185" spans="36:39" ht="14.4">
      <c r="AJ8185" s="26" t="e">
        <f>VLOOKUP(AQ8185,'user list'!A:B,2,0)</f>
        <v>#N/A</v>
      </c>
      <c r="AK8185" s="26">
        <f t="shared" si="432"/>
        <v>1</v>
      </c>
      <c r="AL8185" s="26">
        <f t="shared" si="433"/>
        <v>0</v>
      </c>
      <c r="AM8185" s="94" t="str">
        <f t="shared" si="434"/>
        <v xml:space="preserve">1/0 </v>
      </c>
    </row>
    <row r="8186" spans="36:39" ht="14.4">
      <c r="AJ8186" s="26" t="e">
        <f>VLOOKUP(AQ8186,'user list'!A:B,2,0)</f>
        <v>#N/A</v>
      </c>
      <c r="AK8186" s="26">
        <f t="shared" si="432"/>
        <v>1</v>
      </c>
      <c r="AL8186" s="26">
        <f t="shared" si="433"/>
        <v>0</v>
      </c>
      <c r="AM8186" s="94" t="str">
        <f t="shared" si="434"/>
        <v xml:space="preserve">1/0 </v>
      </c>
    </row>
    <row r="8187" spans="36:39" ht="14.4">
      <c r="AJ8187" s="26" t="e">
        <f>VLOOKUP(AQ8187,'user list'!A:B,2,0)</f>
        <v>#N/A</v>
      </c>
      <c r="AK8187" s="26">
        <f t="shared" si="432"/>
        <v>1</v>
      </c>
      <c r="AL8187" s="26">
        <f t="shared" si="433"/>
        <v>0</v>
      </c>
      <c r="AM8187" s="94" t="str">
        <f t="shared" si="434"/>
        <v xml:space="preserve">1/0 </v>
      </c>
    </row>
    <row r="8188" spans="36:39" ht="14.4">
      <c r="AJ8188" s="26" t="e">
        <f>VLOOKUP(AQ8188,'user list'!A:B,2,0)</f>
        <v>#N/A</v>
      </c>
      <c r="AK8188" s="26">
        <f t="shared" si="432"/>
        <v>1</v>
      </c>
      <c r="AL8188" s="26">
        <f t="shared" si="433"/>
        <v>0</v>
      </c>
      <c r="AM8188" s="94" t="str">
        <f t="shared" si="434"/>
        <v xml:space="preserve">1/0 </v>
      </c>
    </row>
    <row r="8189" spans="36:39" ht="14.4">
      <c r="AJ8189" s="26" t="e">
        <f>VLOOKUP(AQ8189,'user list'!A:B,2,0)</f>
        <v>#N/A</v>
      </c>
      <c r="AK8189" s="26">
        <f t="shared" si="432"/>
        <v>1</v>
      </c>
      <c r="AL8189" s="26">
        <f t="shared" si="433"/>
        <v>0</v>
      </c>
      <c r="AM8189" s="94" t="str">
        <f t="shared" si="434"/>
        <v xml:space="preserve">1/0 </v>
      </c>
    </row>
    <row r="8190" spans="36:39" ht="14.4">
      <c r="AJ8190" s="26" t="e">
        <f>VLOOKUP(AQ8190,'user list'!A:B,2,0)</f>
        <v>#N/A</v>
      </c>
      <c r="AK8190" s="26">
        <f t="shared" si="432"/>
        <v>1</v>
      </c>
      <c r="AL8190" s="26">
        <f t="shared" si="433"/>
        <v>0</v>
      </c>
      <c r="AM8190" s="94" t="str">
        <f t="shared" si="434"/>
        <v xml:space="preserve">1/0 </v>
      </c>
    </row>
    <row r="8191" spans="36:39" ht="14.4">
      <c r="AJ8191" s="26" t="e">
        <f>VLOOKUP(AQ8191,'user list'!A:B,2,0)</f>
        <v>#N/A</v>
      </c>
      <c r="AK8191" s="26">
        <f t="shared" si="432"/>
        <v>1</v>
      </c>
      <c r="AL8191" s="26">
        <f t="shared" si="433"/>
        <v>0</v>
      </c>
      <c r="AM8191" s="94" t="str">
        <f t="shared" si="434"/>
        <v xml:space="preserve">1/0 </v>
      </c>
    </row>
    <row r="8192" spans="36:39" ht="14.4">
      <c r="AJ8192" s="26" t="e">
        <f>VLOOKUP(AQ8192,'user list'!A:B,2,0)</f>
        <v>#N/A</v>
      </c>
      <c r="AK8192" s="26">
        <f t="shared" si="432"/>
        <v>1</v>
      </c>
      <c r="AL8192" s="26">
        <f t="shared" si="433"/>
        <v>0</v>
      </c>
      <c r="AM8192" s="94" t="str">
        <f t="shared" si="434"/>
        <v xml:space="preserve">1/0 </v>
      </c>
    </row>
    <row r="8193" spans="36:39" ht="14.4">
      <c r="AJ8193" s="26" t="e">
        <f>VLOOKUP(AQ8193,'user list'!A:B,2,0)</f>
        <v>#N/A</v>
      </c>
      <c r="AK8193" s="26">
        <f t="shared" si="432"/>
        <v>1</v>
      </c>
      <c r="AL8193" s="26">
        <f t="shared" si="433"/>
        <v>0</v>
      </c>
      <c r="AM8193" s="94" t="str">
        <f t="shared" si="434"/>
        <v xml:space="preserve">1/0 </v>
      </c>
    </row>
    <row r="8194" spans="36:39" ht="14.4">
      <c r="AJ8194" s="26" t="e">
        <f>VLOOKUP(AQ8194,'user list'!A:B,2,0)</f>
        <v>#N/A</v>
      </c>
      <c r="AK8194" s="26">
        <f t="shared" si="432"/>
        <v>1</v>
      </c>
      <c r="AL8194" s="26">
        <f t="shared" si="433"/>
        <v>0</v>
      </c>
      <c r="AM8194" s="94" t="str">
        <f t="shared" si="434"/>
        <v xml:space="preserve">1/0 </v>
      </c>
    </row>
    <row r="8195" spans="36:39" ht="14.4">
      <c r="AJ8195" s="26" t="e">
        <f>VLOOKUP(AQ8195,'user list'!A:B,2,0)</f>
        <v>#N/A</v>
      </c>
      <c r="AK8195" s="26">
        <f t="shared" si="432"/>
        <v>1</v>
      </c>
      <c r="AL8195" s="26">
        <f t="shared" si="433"/>
        <v>0</v>
      </c>
      <c r="AM8195" s="94" t="str">
        <f t="shared" si="434"/>
        <v xml:space="preserve">1/0 </v>
      </c>
    </row>
    <row r="8196" spans="36:39" ht="14.4">
      <c r="AJ8196" s="26" t="e">
        <f>VLOOKUP(AQ8196,'user list'!A:B,2,0)</f>
        <v>#N/A</v>
      </c>
      <c r="AK8196" s="26">
        <f t="shared" si="432"/>
        <v>1</v>
      </c>
      <c r="AL8196" s="26">
        <f t="shared" si="433"/>
        <v>0</v>
      </c>
      <c r="AM8196" s="94" t="str">
        <f t="shared" si="434"/>
        <v xml:space="preserve">1/0 </v>
      </c>
    </row>
    <row r="8197" spans="36:39" ht="14.4">
      <c r="AJ8197" s="26" t="e">
        <f>VLOOKUP(AQ8197,'user list'!A:B,2,0)</f>
        <v>#N/A</v>
      </c>
      <c r="AK8197" s="26">
        <f t="shared" si="432"/>
        <v>1</v>
      </c>
      <c r="AL8197" s="26">
        <f t="shared" si="433"/>
        <v>0</v>
      </c>
      <c r="AM8197" s="94" t="str">
        <f t="shared" si="434"/>
        <v xml:space="preserve">1/0 </v>
      </c>
    </row>
    <row r="8198" spans="36:39" ht="14.4">
      <c r="AJ8198" s="26" t="e">
        <f>VLOOKUP(AQ8198,'user list'!A:B,2,0)</f>
        <v>#N/A</v>
      </c>
      <c r="AK8198" s="26">
        <f t="shared" si="432"/>
        <v>1</v>
      </c>
      <c r="AL8198" s="26">
        <f t="shared" si="433"/>
        <v>0</v>
      </c>
      <c r="AM8198" s="94" t="str">
        <f t="shared" si="434"/>
        <v xml:space="preserve">1/0 </v>
      </c>
    </row>
    <row r="8199" spans="36:39" ht="14.4">
      <c r="AJ8199" s="26" t="e">
        <f>VLOOKUP(AQ8199,'user list'!A:B,2,0)</f>
        <v>#N/A</v>
      </c>
      <c r="AK8199" s="26">
        <f t="shared" si="432"/>
        <v>1</v>
      </c>
      <c r="AL8199" s="26">
        <f t="shared" si="433"/>
        <v>0</v>
      </c>
      <c r="AM8199" s="94" t="str">
        <f t="shared" si="434"/>
        <v xml:space="preserve">1/0 </v>
      </c>
    </row>
    <row r="8200" spans="36:39" ht="14.4">
      <c r="AJ8200" s="26" t="e">
        <f>VLOOKUP(AQ8200,'user list'!A:B,2,0)</f>
        <v>#N/A</v>
      </c>
      <c r="AK8200" s="26">
        <f t="shared" si="432"/>
        <v>1</v>
      </c>
      <c r="AL8200" s="26">
        <f t="shared" si="433"/>
        <v>0</v>
      </c>
      <c r="AM8200" s="94" t="str">
        <f t="shared" si="434"/>
        <v xml:space="preserve">1/0 </v>
      </c>
    </row>
    <row r="8201" spans="36:39" ht="14.4">
      <c r="AJ8201" s="26" t="e">
        <f>VLOOKUP(AQ8201,'user list'!A:B,2,0)</f>
        <v>#N/A</v>
      </c>
      <c r="AK8201" s="26">
        <f t="shared" si="432"/>
        <v>1</v>
      </c>
      <c r="AL8201" s="26">
        <f t="shared" si="433"/>
        <v>0</v>
      </c>
      <c r="AM8201" s="94" t="str">
        <f t="shared" si="434"/>
        <v xml:space="preserve">1/0 </v>
      </c>
    </row>
    <row r="8202" spans="36:39" ht="14.4">
      <c r="AJ8202" s="26" t="e">
        <f>VLOOKUP(AQ8202,'user list'!A:B,2,0)</f>
        <v>#N/A</v>
      </c>
      <c r="AK8202" s="26">
        <f t="shared" si="432"/>
        <v>1</v>
      </c>
      <c r="AL8202" s="26">
        <f t="shared" si="433"/>
        <v>0</v>
      </c>
      <c r="AM8202" s="94" t="str">
        <f t="shared" si="434"/>
        <v xml:space="preserve">1/0 </v>
      </c>
    </row>
    <row r="8203" spans="36:39" ht="14.4">
      <c r="AJ8203" s="26" t="e">
        <f>VLOOKUP(AQ8203,'user list'!A:B,2,0)</f>
        <v>#N/A</v>
      </c>
      <c r="AK8203" s="26">
        <f t="shared" si="432"/>
        <v>1</v>
      </c>
      <c r="AL8203" s="26">
        <f t="shared" si="433"/>
        <v>0</v>
      </c>
      <c r="AM8203" s="94" t="str">
        <f t="shared" si="434"/>
        <v xml:space="preserve">1/0 </v>
      </c>
    </row>
    <row r="8204" spans="36:39" ht="14.4">
      <c r="AJ8204" s="26" t="e">
        <f>VLOOKUP(AQ8204,'user list'!A:B,2,0)</f>
        <v>#N/A</v>
      </c>
      <c r="AK8204" s="26">
        <f t="shared" si="432"/>
        <v>1</v>
      </c>
      <c r="AL8204" s="26">
        <f t="shared" si="433"/>
        <v>0</v>
      </c>
      <c r="AM8204" s="94" t="str">
        <f t="shared" si="434"/>
        <v xml:space="preserve">1/0 </v>
      </c>
    </row>
    <row r="8205" spans="36:39" ht="14.4">
      <c r="AJ8205" s="26" t="e">
        <f>VLOOKUP(AQ8205,'user list'!A:B,2,0)</f>
        <v>#N/A</v>
      </c>
      <c r="AK8205" s="26">
        <f t="shared" si="432"/>
        <v>1</v>
      </c>
      <c r="AL8205" s="26">
        <f t="shared" si="433"/>
        <v>0</v>
      </c>
      <c r="AM8205" s="94" t="str">
        <f t="shared" si="434"/>
        <v xml:space="preserve">1/0 </v>
      </c>
    </row>
    <row r="8206" spans="36:39" ht="14.4">
      <c r="AJ8206" s="26" t="e">
        <f>VLOOKUP(AQ8206,'user list'!A:B,2,0)</f>
        <v>#N/A</v>
      </c>
      <c r="AK8206" s="26">
        <f t="shared" si="432"/>
        <v>1</v>
      </c>
      <c r="AL8206" s="26">
        <f t="shared" si="433"/>
        <v>0</v>
      </c>
      <c r="AM8206" s="94" t="str">
        <f t="shared" si="434"/>
        <v xml:space="preserve">1/0 </v>
      </c>
    </row>
    <row r="8207" spans="36:39" ht="14.4">
      <c r="AJ8207" s="26" t="e">
        <f>VLOOKUP(AQ8207,'user list'!A:B,2,0)</f>
        <v>#N/A</v>
      </c>
      <c r="AK8207" s="26">
        <f t="shared" si="432"/>
        <v>1</v>
      </c>
      <c r="AL8207" s="26">
        <f t="shared" si="433"/>
        <v>0</v>
      </c>
      <c r="AM8207" s="94" t="str">
        <f t="shared" si="434"/>
        <v xml:space="preserve">1/0 </v>
      </c>
    </row>
    <row r="8208" spans="36:39" ht="14.4">
      <c r="AJ8208" s="26" t="e">
        <f>VLOOKUP(AQ8208,'user list'!A:B,2,0)</f>
        <v>#N/A</v>
      </c>
      <c r="AK8208" s="26">
        <f t="shared" si="432"/>
        <v>1</v>
      </c>
      <c r="AL8208" s="26">
        <f t="shared" si="433"/>
        <v>0</v>
      </c>
      <c r="AM8208" s="94" t="str">
        <f t="shared" si="434"/>
        <v xml:space="preserve">1/0 </v>
      </c>
    </row>
    <row r="8209" spans="36:39" ht="14.4">
      <c r="AJ8209" s="26" t="e">
        <f>VLOOKUP(AQ8209,'user list'!A:B,2,0)</f>
        <v>#N/A</v>
      </c>
      <c r="AK8209" s="26">
        <f t="shared" si="432"/>
        <v>1</v>
      </c>
      <c r="AL8209" s="26">
        <f t="shared" si="433"/>
        <v>0</v>
      </c>
      <c r="AM8209" s="94" t="str">
        <f t="shared" si="434"/>
        <v xml:space="preserve">1/0 </v>
      </c>
    </row>
    <row r="8210" spans="36:39" ht="14.4">
      <c r="AJ8210" s="26" t="e">
        <f>VLOOKUP(AQ8210,'user list'!A:B,2,0)</f>
        <v>#N/A</v>
      </c>
      <c r="AK8210" s="26">
        <f t="shared" si="432"/>
        <v>1</v>
      </c>
      <c r="AL8210" s="26">
        <f t="shared" si="433"/>
        <v>0</v>
      </c>
      <c r="AM8210" s="94" t="str">
        <f t="shared" si="434"/>
        <v xml:space="preserve">1/0 </v>
      </c>
    </row>
    <row r="8211" spans="36:39" ht="14.4">
      <c r="AJ8211" s="26" t="e">
        <f>VLOOKUP(AQ8211,'user list'!A:B,2,0)</f>
        <v>#N/A</v>
      </c>
      <c r="AK8211" s="26">
        <f t="shared" si="432"/>
        <v>1</v>
      </c>
      <c r="AL8211" s="26">
        <f t="shared" si="433"/>
        <v>0</v>
      </c>
      <c r="AM8211" s="94" t="str">
        <f t="shared" si="434"/>
        <v xml:space="preserve">1/0 </v>
      </c>
    </row>
    <row r="8212" spans="36:39" ht="14.4">
      <c r="AJ8212" s="26" t="e">
        <f>VLOOKUP(AQ8212,'user list'!A:B,2,0)</f>
        <v>#N/A</v>
      </c>
      <c r="AK8212" s="26">
        <f t="shared" si="432"/>
        <v>1</v>
      </c>
      <c r="AL8212" s="26">
        <f t="shared" si="433"/>
        <v>0</v>
      </c>
      <c r="AM8212" s="94" t="str">
        <f t="shared" si="434"/>
        <v xml:space="preserve">1/0 </v>
      </c>
    </row>
    <row r="8213" spans="36:39" ht="14.4">
      <c r="AJ8213" s="26" t="e">
        <f>VLOOKUP(AQ8213,'user list'!A:B,2,0)</f>
        <v>#N/A</v>
      </c>
      <c r="AK8213" s="26">
        <f t="shared" si="432"/>
        <v>1</v>
      </c>
      <c r="AL8213" s="26">
        <f t="shared" si="433"/>
        <v>0</v>
      </c>
      <c r="AM8213" s="94" t="str">
        <f t="shared" si="434"/>
        <v xml:space="preserve">1/0 </v>
      </c>
    </row>
    <row r="8214" spans="36:39" ht="14.4">
      <c r="AJ8214" s="26" t="e">
        <f>VLOOKUP(AQ8214,'user list'!A:B,2,0)</f>
        <v>#N/A</v>
      </c>
      <c r="AK8214" s="26">
        <f t="shared" si="432"/>
        <v>1</v>
      </c>
      <c r="AL8214" s="26">
        <f t="shared" si="433"/>
        <v>0</v>
      </c>
      <c r="AM8214" s="94" t="str">
        <f t="shared" si="434"/>
        <v xml:space="preserve">1/0 </v>
      </c>
    </row>
    <row r="8215" spans="36:39" ht="14.4">
      <c r="AJ8215" s="26" t="e">
        <f>VLOOKUP(AQ8215,'user list'!A:B,2,0)</f>
        <v>#N/A</v>
      </c>
      <c r="AK8215" s="26">
        <f t="shared" si="432"/>
        <v>1</v>
      </c>
      <c r="AL8215" s="26">
        <f t="shared" si="433"/>
        <v>0</v>
      </c>
      <c r="AM8215" s="94" t="str">
        <f t="shared" si="434"/>
        <v xml:space="preserve">1/0 </v>
      </c>
    </row>
    <row r="8216" spans="36:39" ht="14.4">
      <c r="AJ8216" s="26" t="e">
        <f>VLOOKUP(AQ8216,'user list'!A:B,2,0)</f>
        <v>#N/A</v>
      </c>
      <c r="AK8216" s="26">
        <f t="shared" si="432"/>
        <v>1</v>
      </c>
      <c r="AL8216" s="26">
        <f t="shared" si="433"/>
        <v>0</v>
      </c>
      <c r="AM8216" s="94" t="str">
        <f t="shared" si="434"/>
        <v xml:space="preserve">1/0 </v>
      </c>
    </row>
    <row r="8217" spans="36:39" ht="14.4">
      <c r="AJ8217" s="26" t="e">
        <f>VLOOKUP(AQ8217,'user list'!A:B,2,0)</f>
        <v>#N/A</v>
      </c>
      <c r="AK8217" s="26">
        <f t="shared" si="432"/>
        <v>1</v>
      </c>
      <c r="AL8217" s="26">
        <f t="shared" si="433"/>
        <v>0</v>
      </c>
      <c r="AM8217" s="94" t="str">
        <f t="shared" si="434"/>
        <v xml:space="preserve">1/0 </v>
      </c>
    </row>
    <row r="8218" spans="36:39" ht="14.4">
      <c r="AJ8218" s="26" t="e">
        <f>VLOOKUP(AQ8218,'user list'!A:B,2,0)</f>
        <v>#N/A</v>
      </c>
      <c r="AK8218" s="26">
        <f t="shared" si="432"/>
        <v>1</v>
      </c>
      <c r="AL8218" s="26">
        <f t="shared" si="433"/>
        <v>0</v>
      </c>
      <c r="AM8218" s="94" t="str">
        <f t="shared" si="434"/>
        <v xml:space="preserve">1/0 </v>
      </c>
    </row>
    <row r="8219" spans="36:39" ht="14.4">
      <c r="AJ8219" s="26" t="e">
        <f>VLOOKUP(AQ8219,'user list'!A:B,2,0)</f>
        <v>#N/A</v>
      </c>
      <c r="AK8219" s="26">
        <f t="shared" si="432"/>
        <v>1</v>
      </c>
      <c r="AL8219" s="26">
        <f t="shared" si="433"/>
        <v>0</v>
      </c>
      <c r="AM8219" s="94" t="str">
        <f t="shared" si="434"/>
        <v xml:space="preserve">1/0 </v>
      </c>
    </row>
    <row r="8220" spans="36:39" ht="14.4">
      <c r="AJ8220" s="26" t="e">
        <f>VLOOKUP(AQ8220,'user list'!A:B,2,0)</f>
        <v>#N/A</v>
      </c>
      <c r="AK8220" s="26">
        <f t="shared" si="432"/>
        <v>1</v>
      </c>
      <c r="AL8220" s="26">
        <f t="shared" si="433"/>
        <v>0</v>
      </c>
      <c r="AM8220" s="94" t="str">
        <f t="shared" si="434"/>
        <v xml:space="preserve">1/0 </v>
      </c>
    </row>
    <row r="8221" spans="36:39" ht="14.4">
      <c r="AJ8221" s="26" t="e">
        <f>VLOOKUP(AQ8221,'user list'!A:B,2,0)</f>
        <v>#N/A</v>
      </c>
      <c r="AK8221" s="26">
        <f t="shared" si="432"/>
        <v>1</v>
      </c>
      <c r="AL8221" s="26">
        <f t="shared" si="433"/>
        <v>0</v>
      </c>
      <c r="AM8221" s="94" t="str">
        <f t="shared" si="434"/>
        <v xml:space="preserve">1/0 </v>
      </c>
    </row>
    <row r="8222" spans="36:39" ht="14.4">
      <c r="AJ8222" s="26" t="e">
        <f>VLOOKUP(AQ8222,'user list'!A:B,2,0)</f>
        <v>#N/A</v>
      </c>
      <c r="AK8222" s="26">
        <f t="shared" si="432"/>
        <v>1</v>
      </c>
      <c r="AL8222" s="26">
        <f t="shared" si="433"/>
        <v>0</v>
      </c>
      <c r="AM8222" s="94" t="str">
        <f t="shared" si="434"/>
        <v xml:space="preserve">1/0 </v>
      </c>
    </row>
    <row r="8223" spans="36:39" ht="14.4">
      <c r="AJ8223" s="26" t="e">
        <f>VLOOKUP(AQ8223,'user list'!A:B,2,0)</f>
        <v>#N/A</v>
      </c>
      <c r="AK8223" s="26">
        <f t="shared" si="432"/>
        <v>1</v>
      </c>
      <c r="AL8223" s="26">
        <f t="shared" si="433"/>
        <v>0</v>
      </c>
      <c r="AM8223" s="94" t="str">
        <f t="shared" si="434"/>
        <v xml:space="preserve">1/0 </v>
      </c>
    </row>
    <row r="8224" spans="36:39" ht="14.4">
      <c r="AJ8224" s="26" t="e">
        <f>VLOOKUP(AQ8224,'user list'!A:B,2,0)</f>
        <v>#N/A</v>
      </c>
      <c r="AK8224" s="26">
        <f t="shared" si="432"/>
        <v>1</v>
      </c>
      <c r="AL8224" s="26">
        <f t="shared" si="433"/>
        <v>0</v>
      </c>
      <c r="AM8224" s="94" t="str">
        <f t="shared" si="434"/>
        <v xml:space="preserve">1/0 </v>
      </c>
    </row>
    <row r="8225" spans="36:39" ht="14.4">
      <c r="AJ8225" s="26" t="e">
        <f>VLOOKUP(AQ8225,'user list'!A:B,2,0)</f>
        <v>#N/A</v>
      </c>
      <c r="AK8225" s="26">
        <f t="shared" si="432"/>
        <v>1</v>
      </c>
      <c r="AL8225" s="26">
        <f t="shared" si="433"/>
        <v>0</v>
      </c>
      <c r="AM8225" s="94" t="str">
        <f t="shared" si="434"/>
        <v xml:space="preserve">1/0 </v>
      </c>
    </row>
    <row r="8226" spans="36:39" ht="14.4">
      <c r="AJ8226" s="26" t="e">
        <f>VLOOKUP(AQ8226,'user list'!A:B,2,0)</f>
        <v>#N/A</v>
      </c>
      <c r="AK8226" s="26">
        <f t="shared" si="432"/>
        <v>1</v>
      </c>
      <c r="AL8226" s="26">
        <f t="shared" si="433"/>
        <v>0</v>
      </c>
      <c r="AM8226" s="94" t="str">
        <f t="shared" si="434"/>
        <v xml:space="preserve">1/0 </v>
      </c>
    </row>
    <row r="8227" spans="36:39" ht="14.4">
      <c r="AJ8227" s="26" t="e">
        <f>VLOOKUP(AQ8227,'user list'!A:B,2,0)</f>
        <v>#N/A</v>
      </c>
      <c r="AK8227" s="26">
        <f t="shared" ref="AK8227:AK8290" si="435">MONTH(AN8227)</f>
        <v>1</v>
      </c>
      <c r="AL8227" s="26">
        <f t="shared" ref="AL8227:AL8290" si="436">DAY(AN8227)</f>
        <v>0</v>
      </c>
      <c r="AM8227" s="94" t="str">
        <f t="shared" ref="AM8227:AM8290" si="437">AK8227&amp;"/"&amp;AL8227&amp;" "&amp;AR8227</f>
        <v xml:space="preserve">1/0 </v>
      </c>
    </row>
    <row r="8228" spans="36:39" ht="14.4">
      <c r="AJ8228" s="26" t="e">
        <f>VLOOKUP(AQ8228,'user list'!A:B,2,0)</f>
        <v>#N/A</v>
      </c>
      <c r="AK8228" s="26">
        <f t="shared" si="435"/>
        <v>1</v>
      </c>
      <c r="AL8228" s="26">
        <f t="shared" si="436"/>
        <v>0</v>
      </c>
      <c r="AM8228" s="94" t="str">
        <f t="shared" si="437"/>
        <v xml:space="preserve">1/0 </v>
      </c>
    </row>
    <row r="8229" spans="36:39" ht="14.4">
      <c r="AJ8229" s="26" t="e">
        <f>VLOOKUP(AQ8229,'user list'!A:B,2,0)</f>
        <v>#N/A</v>
      </c>
      <c r="AK8229" s="26">
        <f t="shared" si="435"/>
        <v>1</v>
      </c>
      <c r="AL8229" s="26">
        <f t="shared" si="436"/>
        <v>0</v>
      </c>
      <c r="AM8229" s="94" t="str">
        <f t="shared" si="437"/>
        <v xml:space="preserve">1/0 </v>
      </c>
    </row>
    <row r="8230" spans="36:39" ht="14.4">
      <c r="AJ8230" s="26" t="e">
        <f>VLOOKUP(AQ8230,'user list'!A:B,2,0)</f>
        <v>#N/A</v>
      </c>
      <c r="AK8230" s="26">
        <f t="shared" si="435"/>
        <v>1</v>
      </c>
      <c r="AL8230" s="26">
        <f t="shared" si="436"/>
        <v>0</v>
      </c>
      <c r="AM8230" s="94" t="str">
        <f t="shared" si="437"/>
        <v xml:space="preserve">1/0 </v>
      </c>
    </row>
    <row r="8231" spans="36:39" ht="14.4">
      <c r="AJ8231" s="26" t="e">
        <f>VLOOKUP(AQ8231,'user list'!A:B,2,0)</f>
        <v>#N/A</v>
      </c>
      <c r="AK8231" s="26">
        <f t="shared" si="435"/>
        <v>1</v>
      </c>
      <c r="AL8231" s="26">
        <f t="shared" si="436"/>
        <v>0</v>
      </c>
      <c r="AM8231" s="94" t="str">
        <f t="shared" si="437"/>
        <v xml:space="preserve">1/0 </v>
      </c>
    </row>
    <row r="8232" spans="36:39" ht="14.4">
      <c r="AJ8232" s="26" t="e">
        <f>VLOOKUP(AQ8232,'user list'!A:B,2,0)</f>
        <v>#N/A</v>
      </c>
      <c r="AK8232" s="26">
        <f t="shared" si="435"/>
        <v>1</v>
      </c>
      <c r="AL8232" s="26">
        <f t="shared" si="436"/>
        <v>0</v>
      </c>
      <c r="AM8232" s="94" t="str">
        <f t="shared" si="437"/>
        <v xml:space="preserve">1/0 </v>
      </c>
    </row>
    <row r="8233" spans="36:39" ht="14.4">
      <c r="AJ8233" s="26" t="e">
        <f>VLOOKUP(AQ8233,'user list'!A:B,2,0)</f>
        <v>#N/A</v>
      </c>
      <c r="AK8233" s="26">
        <f t="shared" si="435"/>
        <v>1</v>
      </c>
      <c r="AL8233" s="26">
        <f t="shared" si="436"/>
        <v>0</v>
      </c>
      <c r="AM8233" s="94" t="str">
        <f t="shared" si="437"/>
        <v xml:space="preserve">1/0 </v>
      </c>
    </row>
    <row r="8234" spans="36:39" ht="14.4">
      <c r="AJ8234" s="26" t="e">
        <f>VLOOKUP(AQ8234,'user list'!A:B,2,0)</f>
        <v>#N/A</v>
      </c>
      <c r="AK8234" s="26">
        <f t="shared" si="435"/>
        <v>1</v>
      </c>
      <c r="AL8234" s="26">
        <f t="shared" si="436"/>
        <v>0</v>
      </c>
      <c r="AM8234" s="94" t="str">
        <f t="shared" si="437"/>
        <v xml:space="preserve">1/0 </v>
      </c>
    </row>
    <row r="8235" spans="36:39" ht="14.4">
      <c r="AJ8235" s="26" t="e">
        <f>VLOOKUP(AQ8235,'user list'!A:B,2,0)</f>
        <v>#N/A</v>
      </c>
      <c r="AK8235" s="26">
        <f t="shared" si="435"/>
        <v>1</v>
      </c>
      <c r="AL8235" s="26">
        <f t="shared" si="436"/>
        <v>0</v>
      </c>
      <c r="AM8235" s="94" t="str">
        <f t="shared" si="437"/>
        <v xml:space="preserve">1/0 </v>
      </c>
    </row>
    <row r="8236" spans="36:39" ht="14.4">
      <c r="AJ8236" s="26" t="e">
        <f>VLOOKUP(AQ8236,'user list'!A:B,2,0)</f>
        <v>#N/A</v>
      </c>
      <c r="AK8236" s="26">
        <f t="shared" si="435"/>
        <v>1</v>
      </c>
      <c r="AL8236" s="26">
        <f t="shared" si="436"/>
        <v>0</v>
      </c>
      <c r="AM8236" s="94" t="str">
        <f t="shared" si="437"/>
        <v xml:space="preserve">1/0 </v>
      </c>
    </row>
    <row r="8237" spans="36:39" ht="14.4">
      <c r="AJ8237" s="26" t="e">
        <f>VLOOKUP(AQ8237,'user list'!A:B,2,0)</f>
        <v>#N/A</v>
      </c>
      <c r="AK8237" s="26">
        <f t="shared" si="435"/>
        <v>1</v>
      </c>
      <c r="AL8237" s="26">
        <f t="shared" si="436"/>
        <v>0</v>
      </c>
      <c r="AM8237" s="94" t="str">
        <f t="shared" si="437"/>
        <v xml:space="preserve">1/0 </v>
      </c>
    </row>
    <row r="8238" spans="36:39" ht="14.4">
      <c r="AJ8238" s="26" t="e">
        <f>VLOOKUP(AQ8238,'user list'!A:B,2,0)</f>
        <v>#N/A</v>
      </c>
      <c r="AK8238" s="26">
        <f t="shared" si="435"/>
        <v>1</v>
      </c>
      <c r="AL8238" s="26">
        <f t="shared" si="436"/>
        <v>0</v>
      </c>
      <c r="AM8238" s="94" t="str">
        <f t="shared" si="437"/>
        <v xml:space="preserve">1/0 </v>
      </c>
    </row>
    <row r="8239" spans="36:39" ht="14.4">
      <c r="AJ8239" s="26" t="e">
        <f>VLOOKUP(AQ8239,'user list'!A:B,2,0)</f>
        <v>#N/A</v>
      </c>
      <c r="AK8239" s="26">
        <f t="shared" si="435"/>
        <v>1</v>
      </c>
      <c r="AL8239" s="26">
        <f t="shared" si="436"/>
        <v>0</v>
      </c>
      <c r="AM8239" s="94" t="str">
        <f t="shared" si="437"/>
        <v xml:space="preserve">1/0 </v>
      </c>
    </row>
    <row r="8240" spans="36:39" ht="14.4">
      <c r="AJ8240" s="26" t="e">
        <f>VLOOKUP(AQ8240,'user list'!A:B,2,0)</f>
        <v>#N/A</v>
      </c>
      <c r="AK8240" s="26">
        <f t="shared" si="435"/>
        <v>1</v>
      </c>
      <c r="AL8240" s="26">
        <f t="shared" si="436"/>
        <v>0</v>
      </c>
      <c r="AM8240" s="94" t="str">
        <f t="shared" si="437"/>
        <v xml:space="preserve">1/0 </v>
      </c>
    </row>
    <row r="8241" spans="36:39" ht="14.4">
      <c r="AJ8241" s="26" t="e">
        <f>VLOOKUP(AQ8241,'user list'!A:B,2,0)</f>
        <v>#N/A</v>
      </c>
      <c r="AK8241" s="26">
        <f t="shared" si="435"/>
        <v>1</v>
      </c>
      <c r="AL8241" s="26">
        <f t="shared" si="436"/>
        <v>0</v>
      </c>
      <c r="AM8241" s="94" t="str">
        <f t="shared" si="437"/>
        <v xml:space="preserve">1/0 </v>
      </c>
    </row>
    <row r="8242" spans="36:39" ht="14.4">
      <c r="AJ8242" s="26" t="e">
        <f>VLOOKUP(AQ8242,'user list'!A:B,2,0)</f>
        <v>#N/A</v>
      </c>
      <c r="AK8242" s="26">
        <f t="shared" si="435"/>
        <v>1</v>
      </c>
      <c r="AL8242" s="26">
        <f t="shared" si="436"/>
        <v>0</v>
      </c>
      <c r="AM8242" s="94" t="str">
        <f t="shared" si="437"/>
        <v xml:space="preserve">1/0 </v>
      </c>
    </row>
    <row r="8243" spans="36:39" ht="14.4">
      <c r="AJ8243" s="26" t="e">
        <f>VLOOKUP(AQ8243,'user list'!A:B,2,0)</f>
        <v>#N/A</v>
      </c>
      <c r="AK8243" s="26">
        <f t="shared" si="435"/>
        <v>1</v>
      </c>
      <c r="AL8243" s="26">
        <f t="shared" si="436"/>
        <v>0</v>
      </c>
      <c r="AM8243" s="94" t="str">
        <f t="shared" si="437"/>
        <v xml:space="preserve">1/0 </v>
      </c>
    </row>
    <row r="8244" spans="36:39" ht="14.4">
      <c r="AJ8244" s="26" t="e">
        <f>VLOOKUP(AQ8244,'user list'!A:B,2,0)</f>
        <v>#N/A</v>
      </c>
      <c r="AK8244" s="26">
        <f t="shared" si="435"/>
        <v>1</v>
      </c>
      <c r="AL8244" s="26">
        <f t="shared" si="436"/>
        <v>0</v>
      </c>
      <c r="AM8244" s="94" t="str">
        <f t="shared" si="437"/>
        <v xml:space="preserve">1/0 </v>
      </c>
    </row>
    <row r="8245" spans="36:39" ht="14.4">
      <c r="AJ8245" s="26" t="e">
        <f>VLOOKUP(AQ8245,'user list'!A:B,2,0)</f>
        <v>#N/A</v>
      </c>
      <c r="AK8245" s="26">
        <f t="shared" si="435"/>
        <v>1</v>
      </c>
      <c r="AL8245" s="26">
        <f t="shared" si="436"/>
        <v>0</v>
      </c>
      <c r="AM8245" s="94" t="str">
        <f t="shared" si="437"/>
        <v xml:space="preserve">1/0 </v>
      </c>
    </row>
    <row r="8246" spans="36:39" ht="14.4">
      <c r="AJ8246" s="26" t="e">
        <f>VLOOKUP(AQ8246,'user list'!A:B,2,0)</f>
        <v>#N/A</v>
      </c>
      <c r="AK8246" s="26">
        <f t="shared" si="435"/>
        <v>1</v>
      </c>
      <c r="AL8246" s="26">
        <f t="shared" si="436"/>
        <v>0</v>
      </c>
      <c r="AM8246" s="94" t="str">
        <f t="shared" si="437"/>
        <v xml:space="preserve">1/0 </v>
      </c>
    </row>
    <row r="8247" spans="36:39" ht="14.4">
      <c r="AJ8247" s="26" t="e">
        <f>VLOOKUP(AQ8247,'user list'!A:B,2,0)</f>
        <v>#N/A</v>
      </c>
      <c r="AK8247" s="26">
        <f t="shared" si="435"/>
        <v>1</v>
      </c>
      <c r="AL8247" s="26">
        <f t="shared" si="436"/>
        <v>0</v>
      </c>
      <c r="AM8247" s="94" t="str">
        <f t="shared" si="437"/>
        <v xml:space="preserve">1/0 </v>
      </c>
    </row>
    <row r="8248" spans="36:39" ht="14.4">
      <c r="AJ8248" s="26" t="e">
        <f>VLOOKUP(AQ8248,'user list'!A:B,2,0)</f>
        <v>#N/A</v>
      </c>
      <c r="AK8248" s="26">
        <f t="shared" si="435"/>
        <v>1</v>
      </c>
      <c r="AL8248" s="26">
        <f t="shared" si="436"/>
        <v>0</v>
      </c>
      <c r="AM8248" s="94" t="str">
        <f t="shared" si="437"/>
        <v xml:space="preserve">1/0 </v>
      </c>
    </row>
    <row r="8249" spans="36:39" ht="14.4">
      <c r="AJ8249" s="26" t="e">
        <f>VLOOKUP(AQ8249,'user list'!A:B,2,0)</f>
        <v>#N/A</v>
      </c>
      <c r="AK8249" s="26">
        <f t="shared" si="435"/>
        <v>1</v>
      </c>
      <c r="AL8249" s="26">
        <f t="shared" si="436"/>
        <v>0</v>
      </c>
      <c r="AM8249" s="94" t="str">
        <f t="shared" si="437"/>
        <v xml:space="preserve">1/0 </v>
      </c>
    </row>
    <row r="8250" spans="36:39" ht="14.4">
      <c r="AJ8250" s="26" t="e">
        <f>VLOOKUP(AQ8250,'user list'!A:B,2,0)</f>
        <v>#N/A</v>
      </c>
      <c r="AK8250" s="26">
        <f t="shared" si="435"/>
        <v>1</v>
      </c>
      <c r="AL8250" s="26">
        <f t="shared" si="436"/>
        <v>0</v>
      </c>
      <c r="AM8250" s="94" t="str">
        <f t="shared" si="437"/>
        <v xml:space="preserve">1/0 </v>
      </c>
    </row>
    <row r="8251" spans="36:39" ht="14.4">
      <c r="AJ8251" s="26" t="e">
        <f>VLOOKUP(AQ8251,'user list'!A:B,2,0)</f>
        <v>#N/A</v>
      </c>
      <c r="AK8251" s="26">
        <f t="shared" si="435"/>
        <v>1</v>
      </c>
      <c r="AL8251" s="26">
        <f t="shared" si="436"/>
        <v>0</v>
      </c>
      <c r="AM8251" s="94" t="str">
        <f t="shared" si="437"/>
        <v xml:space="preserve">1/0 </v>
      </c>
    </row>
    <row r="8252" spans="36:39" ht="14.4">
      <c r="AJ8252" s="26" t="e">
        <f>VLOOKUP(AQ8252,'user list'!A:B,2,0)</f>
        <v>#N/A</v>
      </c>
      <c r="AK8252" s="26">
        <f t="shared" si="435"/>
        <v>1</v>
      </c>
      <c r="AL8252" s="26">
        <f t="shared" si="436"/>
        <v>0</v>
      </c>
      <c r="AM8252" s="94" t="str">
        <f t="shared" si="437"/>
        <v xml:space="preserve">1/0 </v>
      </c>
    </row>
    <row r="8253" spans="36:39" ht="14.4">
      <c r="AJ8253" s="26" t="e">
        <f>VLOOKUP(AQ8253,'user list'!A:B,2,0)</f>
        <v>#N/A</v>
      </c>
      <c r="AK8253" s="26">
        <f t="shared" si="435"/>
        <v>1</v>
      </c>
      <c r="AL8253" s="26">
        <f t="shared" si="436"/>
        <v>0</v>
      </c>
      <c r="AM8253" s="94" t="str">
        <f t="shared" si="437"/>
        <v xml:space="preserve">1/0 </v>
      </c>
    </row>
    <row r="8254" spans="36:39" ht="14.4">
      <c r="AJ8254" s="26" t="e">
        <f>VLOOKUP(AQ8254,'user list'!A:B,2,0)</f>
        <v>#N/A</v>
      </c>
      <c r="AK8254" s="26">
        <f t="shared" si="435"/>
        <v>1</v>
      </c>
      <c r="AL8254" s="26">
        <f t="shared" si="436"/>
        <v>0</v>
      </c>
      <c r="AM8254" s="94" t="str">
        <f t="shared" si="437"/>
        <v xml:space="preserve">1/0 </v>
      </c>
    </row>
    <row r="8255" spans="36:39" ht="14.4">
      <c r="AJ8255" s="26" t="e">
        <f>VLOOKUP(AQ8255,'user list'!A:B,2,0)</f>
        <v>#N/A</v>
      </c>
      <c r="AK8255" s="26">
        <f t="shared" si="435"/>
        <v>1</v>
      </c>
      <c r="AL8255" s="26">
        <f t="shared" si="436"/>
        <v>0</v>
      </c>
      <c r="AM8255" s="94" t="str">
        <f t="shared" si="437"/>
        <v xml:space="preserve">1/0 </v>
      </c>
    </row>
    <row r="8256" spans="36:39" ht="14.4">
      <c r="AJ8256" s="26" t="e">
        <f>VLOOKUP(AQ8256,'user list'!A:B,2,0)</f>
        <v>#N/A</v>
      </c>
      <c r="AK8256" s="26">
        <f t="shared" si="435"/>
        <v>1</v>
      </c>
      <c r="AL8256" s="26">
        <f t="shared" si="436"/>
        <v>0</v>
      </c>
      <c r="AM8256" s="94" t="str">
        <f t="shared" si="437"/>
        <v xml:space="preserve">1/0 </v>
      </c>
    </row>
    <row r="8257" spans="36:39" ht="14.4">
      <c r="AJ8257" s="26" t="e">
        <f>VLOOKUP(AQ8257,'user list'!A:B,2,0)</f>
        <v>#N/A</v>
      </c>
      <c r="AK8257" s="26">
        <f t="shared" si="435"/>
        <v>1</v>
      </c>
      <c r="AL8257" s="26">
        <f t="shared" si="436"/>
        <v>0</v>
      </c>
      <c r="AM8257" s="94" t="str">
        <f t="shared" si="437"/>
        <v xml:space="preserve">1/0 </v>
      </c>
    </row>
    <row r="8258" spans="36:39" ht="14.4">
      <c r="AJ8258" s="26" t="e">
        <f>VLOOKUP(AQ8258,'user list'!A:B,2,0)</f>
        <v>#N/A</v>
      </c>
      <c r="AK8258" s="26">
        <f t="shared" si="435"/>
        <v>1</v>
      </c>
      <c r="AL8258" s="26">
        <f t="shared" si="436"/>
        <v>0</v>
      </c>
      <c r="AM8258" s="94" t="str">
        <f t="shared" si="437"/>
        <v xml:space="preserve">1/0 </v>
      </c>
    </row>
    <row r="8259" spans="36:39" ht="14.4">
      <c r="AJ8259" s="26" t="e">
        <f>VLOOKUP(AQ8259,'user list'!A:B,2,0)</f>
        <v>#N/A</v>
      </c>
      <c r="AK8259" s="26">
        <f t="shared" si="435"/>
        <v>1</v>
      </c>
      <c r="AL8259" s="26">
        <f t="shared" si="436"/>
        <v>0</v>
      </c>
      <c r="AM8259" s="94" t="str">
        <f t="shared" si="437"/>
        <v xml:space="preserve">1/0 </v>
      </c>
    </row>
    <row r="8260" spans="36:39" ht="14.4">
      <c r="AJ8260" s="26" t="e">
        <f>VLOOKUP(AQ8260,'user list'!A:B,2,0)</f>
        <v>#N/A</v>
      </c>
      <c r="AK8260" s="26">
        <f t="shared" si="435"/>
        <v>1</v>
      </c>
      <c r="AL8260" s="26">
        <f t="shared" si="436"/>
        <v>0</v>
      </c>
      <c r="AM8260" s="94" t="str">
        <f t="shared" si="437"/>
        <v xml:space="preserve">1/0 </v>
      </c>
    </row>
    <row r="8261" spans="36:39" ht="14.4">
      <c r="AJ8261" s="26" t="e">
        <f>VLOOKUP(AQ8261,'user list'!A:B,2,0)</f>
        <v>#N/A</v>
      </c>
      <c r="AK8261" s="26">
        <f t="shared" si="435"/>
        <v>1</v>
      </c>
      <c r="AL8261" s="26">
        <f t="shared" si="436"/>
        <v>0</v>
      </c>
      <c r="AM8261" s="94" t="str">
        <f t="shared" si="437"/>
        <v xml:space="preserve">1/0 </v>
      </c>
    </row>
    <row r="8262" spans="36:39" ht="14.4">
      <c r="AJ8262" s="26" t="e">
        <f>VLOOKUP(AQ8262,'user list'!A:B,2,0)</f>
        <v>#N/A</v>
      </c>
      <c r="AK8262" s="26">
        <f t="shared" si="435"/>
        <v>1</v>
      </c>
      <c r="AL8262" s="26">
        <f t="shared" si="436"/>
        <v>0</v>
      </c>
      <c r="AM8262" s="94" t="str">
        <f t="shared" si="437"/>
        <v xml:space="preserve">1/0 </v>
      </c>
    </row>
    <row r="8263" spans="36:39" ht="14.4">
      <c r="AJ8263" s="26" t="e">
        <f>VLOOKUP(AQ8263,'user list'!A:B,2,0)</f>
        <v>#N/A</v>
      </c>
      <c r="AK8263" s="26">
        <f t="shared" si="435"/>
        <v>1</v>
      </c>
      <c r="AL8263" s="26">
        <f t="shared" si="436"/>
        <v>0</v>
      </c>
      <c r="AM8263" s="94" t="str">
        <f t="shared" si="437"/>
        <v xml:space="preserve">1/0 </v>
      </c>
    </row>
    <row r="8264" spans="36:39" ht="14.4">
      <c r="AJ8264" s="26" t="e">
        <f>VLOOKUP(AQ8264,'user list'!A:B,2,0)</f>
        <v>#N/A</v>
      </c>
      <c r="AK8264" s="26">
        <f t="shared" si="435"/>
        <v>1</v>
      </c>
      <c r="AL8264" s="26">
        <f t="shared" si="436"/>
        <v>0</v>
      </c>
      <c r="AM8264" s="94" t="str">
        <f t="shared" si="437"/>
        <v xml:space="preserve">1/0 </v>
      </c>
    </row>
    <row r="8265" spans="36:39" ht="14.4">
      <c r="AJ8265" s="26" t="e">
        <f>VLOOKUP(AQ8265,'user list'!A:B,2,0)</f>
        <v>#N/A</v>
      </c>
      <c r="AK8265" s="26">
        <f t="shared" si="435"/>
        <v>1</v>
      </c>
      <c r="AL8265" s="26">
        <f t="shared" si="436"/>
        <v>0</v>
      </c>
      <c r="AM8265" s="94" t="str">
        <f t="shared" si="437"/>
        <v xml:space="preserve">1/0 </v>
      </c>
    </row>
    <row r="8266" spans="36:39" ht="14.4">
      <c r="AJ8266" s="26" t="e">
        <f>VLOOKUP(AQ8266,'user list'!A:B,2,0)</f>
        <v>#N/A</v>
      </c>
      <c r="AK8266" s="26">
        <f t="shared" si="435"/>
        <v>1</v>
      </c>
      <c r="AL8266" s="26">
        <f t="shared" si="436"/>
        <v>0</v>
      </c>
      <c r="AM8266" s="94" t="str">
        <f t="shared" si="437"/>
        <v xml:space="preserve">1/0 </v>
      </c>
    </row>
    <row r="8267" spans="36:39" ht="14.4">
      <c r="AJ8267" s="26" t="e">
        <f>VLOOKUP(AQ8267,'user list'!A:B,2,0)</f>
        <v>#N/A</v>
      </c>
      <c r="AK8267" s="26">
        <f t="shared" si="435"/>
        <v>1</v>
      </c>
      <c r="AL8267" s="26">
        <f t="shared" si="436"/>
        <v>0</v>
      </c>
      <c r="AM8267" s="94" t="str">
        <f t="shared" si="437"/>
        <v xml:space="preserve">1/0 </v>
      </c>
    </row>
    <row r="8268" spans="36:39" ht="14.4">
      <c r="AJ8268" s="26" t="e">
        <f>VLOOKUP(AQ8268,'user list'!A:B,2,0)</f>
        <v>#N/A</v>
      </c>
      <c r="AK8268" s="26">
        <f t="shared" si="435"/>
        <v>1</v>
      </c>
      <c r="AL8268" s="26">
        <f t="shared" si="436"/>
        <v>0</v>
      </c>
      <c r="AM8268" s="94" t="str">
        <f t="shared" si="437"/>
        <v xml:space="preserve">1/0 </v>
      </c>
    </row>
    <row r="8269" spans="36:39" ht="14.4">
      <c r="AJ8269" s="26" t="e">
        <f>VLOOKUP(AQ8269,'user list'!A:B,2,0)</f>
        <v>#N/A</v>
      </c>
      <c r="AK8269" s="26">
        <f t="shared" si="435"/>
        <v>1</v>
      </c>
      <c r="AL8269" s="26">
        <f t="shared" si="436"/>
        <v>0</v>
      </c>
      <c r="AM8269" s="94" t="str">
        <f t="shared" si="437"/>
        <v xml:space="preserve">1/0 </v>
      </c>
    </row>
    <row r="8270" spans="36:39" ht="14.4">
      <c r="AJ8270" s="26" t="e">
        <f>VLOOKUP(AQ8270,'user list'!A:B,2,0)</f>
        <v>#N/A</v>
      </c>
      <c r="AK8270" s="26">
        <f t="shared" si="435"/>
        <v>1</v>
      </c>
      <c r="AL8270" s="26">
        <f t="shared" si="436"/>
        <v>0</v>
      </c>
      <c r="AM8270" s="94" t="str">
        <f t="shared" si="437"/>
        <v xml:space="preserve">1/0 </v>
      </c>
    </row>
    <row r="8271" spans="36:39" ht="14.4">
      <c r="AJ8271" s="26" t="e">
        <f>VLOOKUP(AQ8271,'user list'!A:B,2,0)</f>
        <v>#N/A</v>
      </c>
      <c r="AK8271" s="26">
        <f t="shared" si="435"/>
        <v>1</v>
      </c>
      <c r="AL8271" s="26">
        <f t="shared" si="436"/>
        <v>0</v>
      </c>
      <c r="AM8271" s="94" t="str">
        <f t="shared" si="437"/>
        <v xml:space="preserve">1/0 </v>
      </c>
    </row>
    <row r="8272" spans="36:39" ht="14.4">
      <c r="AJ8272" s="26" t="e">
        <f>VLOOKUP(AQ8272,'user list'!A:B,2,0)</f>
        <v>#N/A</v>
      </c>
      <c r="AK8272" s="26">
        <f t="shared" si="435"/>
        <v>1</v>
      </c>
      <c r="AL8272" s="26">
        <f t="shared" si="436"/>
        <v>0</v>
      </c>
      <c r="AM8272" s="94" t="str">
        <f t="shared" si="437"/>
        <v xml:space="preserve">1/0 </v>
      </c>
    </row>
    <row r="8273" spans="36:39" ht="14.4">
      <c r="AJ8273" s="26" t="e">
        <f>VLOOKUP(AQ8273,'user list'!A:B,2,0)</f>
        <v>#N/A</v>
      </c>
      <c r="AK8273" s="26">
        <f t="shared" si="435"/>
        <v>1</v>
      </c>
      <c r="AL8273" s="26">
        <f t="shared" si="436"/>
        <v>0</v>
      </c>
      <c r="AM8273" s="94" t="str">
        <f t="shared" si="437"/>
        <v xml:space="preserve">1/0 </v>
      </c>
    </row>
    <row r="8274" spans="36:39" ht="14.4">
      <c r="AJ8274" s="26" t="e">
        <f>VLOOKUP(AQ8274,'user list'!A:B,2,0)</f>
        <v>#N/A</v>
      </c>
      <c r="AK8274" s="26">
        <f t="shared" si="435"/>
        <v>1</v>
      </c>
      <c r="AL8274" s="26">
        <f t="shared" si="436"/>
        <v>0</v>
      </c>
      <c r="AM8274" s="94" t="str">
        <f t="shared" si="437"/>
        <v xml:space="preserve">1/0 </v>
      </c>
    </row>
    <row r="8275" spans="36:39" ht="14.4">
      <c r="AJ8275" s="26" t="e">
        <f>VLOOKUP(AQ8275,'user list'!A:B,2,0)</f>
        <v>#N/A</v>
      </c>
      <c r="AK8275" s="26">
        <f t="shared" si="435"/>
        <v>1</v>
      </c>
      <c r="AL8275" s="26">
        <f t="shared" si="436"/>
        <v>0</v>
      </c>
      <c r="AM8275" s="94" t="str">
        <f t="shared" si="437"/>
        <v xml:space="preserve">1/0 </v>
      </c>
    </row>
    <row r="8276" spans="36:39" ht="14.4">
      <c r="AJ8276" s="26" t="e">
        <f>VLOOKUP(AQ8276,'user list'!A:B,2,0)</f>
        <v>#N/A</v>
      </c>
      <c r="AK8276" s="26">
        <f t="shared" si="435"/>
        <v>1</v>
      </c>
      <c r="AL8276" s="26">
        <f t="shared" si="436"/>
        <v>0</v>
      </c>
      <c r="AM8276" s="94" t="str">
        <f t="shared" si="437"/>
        <v xml:space="preserve">1/0 </v>
      </c>
    </row>
    <row r="8277" spans="36:39" ht="14.4">
      <c r="AJ8277" s="26" t="e">
        <f>VLOOKUP(AQ8277,'user list'!A:B,2,0)</f>
        <v>#N/A</v>
      </c>
      <c r="AK8277" s="26">
        <f t="shared" si="435"/>
        <v>1</v>
      </c>
      <c r="AL8277" s="26">
        <f t="shared" si="436"/>
        <v>0</v>
      </c>
      <c r="AM8277" s="94" t="str">
        <f t="shared" si="437"/>
        <v xml:space="preserve">1/0 </v>
      </c>
    </row>
    <row r="8278" spans="36:39" ht="14.4">
      <c r="AJ8278" s="26" t="e">
        <f>VLOOKUP(AQ8278,'user list'!A:B,2,0)</f>
        <v>#N/A</v>
      </c>
      <c r="AK8278" s="26">
        <f t="shared" si="435"/>
        <v>1</v>
      </c>
      <c r="AL8278" s="26">
        <f t="shared" si="436"/>
        <v>0</v>
      </c>
      <c r="AM8278" s="94" t="str">
        <f t="shared" si="437"/>
        <v xml:space="preserve">1/0 </v>
      </c>
    </row>
    <row r="8279" spans="36:39" ht="14.4">
      <c r="AJ8279" s="26" t="e">
        <f>VLOOKUP(AQ8279,'user list'!A:B,2,0)</f>
        <v>#N/A</v>
      </c>
      <c r="AK8279" s="26">
        <f t="shared" si="435"/>
        <v>1</v>
      </c>
      <c r="AL8279" s="26">
        <f t="shared" si="436"/>
        <v>0</v>
      </c>
      <c r="AM8279" s="94" t="str">
        <f t="shared" si="437"/>
        <v xml:space="preserve">1/0 </v>
      </c>
    </row>
    <row r="8280" spans="36:39" ht="14.4">
      <c r="AJ8280" s="26" t="e">
        <f>VLOOKUP(AQ8280,'user list'!A:B,2,0)</f>
        <v>#N/A</v>
      </c>
      <c r="AK8280" s="26">
        <f t="shared" si="435"/>
        <v>1</v>
      </c>
      <c r="AL8280" s="26">
        <f t="shared" si="436"/>
        <v>0</v>
      </c>
      <c r="AM8280" s="94" t="str">
        <f t="shared" si="437"/>
        <v xml:space="preserve">1/0 </v>
      </c>
    </row>
    <row r="8281" spans="36:39" ht="14.4">
      <c r="AJ8281" s="26" t="e">
        <f>VLOOKUP(AQ8281,'user list'!A:B,2,0)</f>
        <v>#N/A</v>
      </c>
      <c r="AK8281" s="26">
        <f t="shared" si="435"/>
        <v>1</v>
      </c>
      <c r="AL8281" s="26">
        <f t="shared" si="436"/>
        <v>0</v>
      </c>
      <c r="AM8281" s="94" t="str">
        <f t="shared" si="437"/>
        <v xml:space="preserve">1/0 </v>
      </c>
    </row>
    <row r="8282" spans="36:39" ht="14.4">
      <c r="AJ8282" s="26" t="e">
        <f>VLOOKUP(AQ8282,'user list'!A:B,2,0)</f>
        <v>#N/A</v>
      </c>
      <c r="AK8282" s="26">
        <f t="shared" si="435"/>
        <v>1</v>
      </c>
      <c r="AL8282" s="26">
        <f t="shared" si="436"/>
        <v>0</v>
      </c>
      <c r="AM8282" s="94" t="str">
        <f t="shared" si="437"/>
        <v xml:space="preserve">1/0 </v>
      </c>
    </row>
    <row r="8283" spans="36:39" ht="14.4">
      <c r="AJ8283" s="26" t="e">
        <f>VLOOKUP(AQ8283,'user list'!A:B,2,0)</f>
        <v>#N/A</v>
      </c>
      <c r="AK8283" s="26">
        <f t="shared" si="435"/>
        <v>1</v>
      </c>
      <c r="AL8283" s="26">
        <f t="shared" si="436"/>
        <v>0</v>
      </c>
      <c r="AM8283" s="94" t="str">
        <f t="shared" si="437"/>
        <v xml:space="preserve">1/0 </v>
      </c>
    </row>
    <row r="8284" spans="36:39" ht="14.4">
      <c r="AJ8284" s="26" t="e">
        <f>VLOOKUP(AQ8284,'user list'!A:B,2,0)</f>
        <v>#N/A</v>
      </c>
      <c r="AK8284" s="26">
        <f t="shared" si="435"/>
        <v>1</v>
      </c>
      <c r="AL8284" s="26">
        <f t="shared" si="436"/>
        <v>0</v>
      </c>
      <c r="AM8284" s="94" t="str">
        <f t="shared" si="437"/>
        <v xml:space="preserve">1/0 </v>
      </c>
    </row>
    <row r="8285" spans="36:39" ht="14.4">
      <c r="AJ8285" s="26" t="e">
        <f>VLOOKUP(AQ8285,'user list'!A:B,2,0)</f>
        <v>#N/A</v>
      </c>
      <c r="AK8285" s="26">
        <f t="shared" si="435"/>
        <v>1</v>
      </c>
      <c r="AL8285" s="26">
        <f t="shared" si="436"/>
        <v>0</v>
      </c>
      <c r="AM8285" s="94" t="str">
        <f t="shared" si="437"/>
        <v xml:space="preserve">1/0 </v>
      </c>
    </row>
    <row r="8286" spans="36:39" ht="14.4">
      <c r="AJ8286" s="26" t="e">
        <f>VLOOKUP(AQ8286,'user list'!A:B,2,0)</f>
        <v>#N/A</v>
      </c>
      <c r="AK8286" s="26">
        <f t="shared" si="435"/>
        <v>1</v>
      </c>
      <c r="AL8286" s="26">
        <f t="shared" si="436"/>
        <v>0</v>
      </c>
      <c r="AM8286" s="94" t="str">
        <f t="shared" si="437"/>
        <v xml:space="preserve">1/0 </v>
      </c>
    </row>
    <row r="8287" spans="36:39" ht="14.4">
      <c r="AJ8287" s="26" t="e">
        <f>VLOOKUP(AQ8287,'user list'!A:B,2,0)</f>
        <v>#N/A</v>
      </c>
      <c r="AK8287" s="26">
        <f t="shared" si="435"/>
        <v>1</v>
      </c>
      <c r="AL8287" s="26">
        <f t="shared" si="436"/>
        <v>0</v>
      </c>
      <c r="AM8287" s="94" t="str">
        <f t="shared" si="437"/>
        <v xml:space="preserve">1/0 </v>
      </c>
    </row>
    <row r="8288" spans="36:39" ht="14.4">
      <c r="AJ8288" s="26" t="e">
        <f>VLOOKUP(AQ8288,'user list'!A:B,2,0)</f>
        <v>#N/A</v>
      </c>
      <c r="AK8288" s="26">
        <f t="shared" si="435"/>
        <v>1</v>
      </c>
      <c r="AL8288" s="26">
        <f t="shared" si="436"/>
        <v>0</v>
      </c>
      <c r="AM8288" s="94" t="str">
        <f t="shared" si="437"/>
        <v xml:space="preserve">1/0 </v>
      </c>
    </row>
    <row r="8289" spans="36:39" ht="14.4">
      <c r="AJ8289" s="26" t="e">
        <f>VLOOKUP(AQ8289,'user list'!A:B,2,0)</f>
        <v>#N/A</v>
      </c>
      <c r="AK8289" s="26">
        <f t="shared" si="435"/>
        <v>1</v>
      </c>
      <c r="AL8289" s="26">
        <f t="shared" si="436"/>
        <v>0</v>
      </c>
      <c r="AM8289" s="94" t="str">
        <f t="shared" si="437"/>
        <v xml:space="preserve">1/0 </v>
      </c>
    </row>
    <row r="8290" spans="36:39" ht="14.4">
      <c r="AJ8290" s="26" t="e">
        <f>VLOOKUP(AQ8290,'user list'!A:B,2,0)</f>
        <v>#N/A</v>
      </c>
      <c r="AK8290" s="26">
        <f t="shared" si="435"/>
        <v>1</v>
      </c>
      <c r="AL8290" s="26">
        <f t="shared" si="436"/>
        <v>0</v>
      </c>
      <c r="AM8290" s="94" t="str">
        <f t="shared" si="437"/>
        <v xml:space="preserve">1/0 </v>
      </c>
    </row>
    <row r="8291" spans="36:39" ht="14.4">
      <c r="AJ8291" s="26" t="e">
        <f>VLOOKUP(AQ8291,'user list'!A:B,2,0)</f>
        <v>#N/A</v>
      </c>
      <c r="AK8291" s="26">
        <f t="shared" ref="AK8291:AK8354" si="438">MONTH(AN8291)</f>
        <v>1</v>
      </c>
      <c r="AL8291" s="26">
        <f t="shared" ref="AL8291:AL8354" si="439">DAY(AN8291)</f>
        <v>0</v>
      </c>
      <c r="AM8291" s="94" t="str">
        <f t="shared" ref="AM8291:AM8354" si="440">AK8291&amp;"/"&amp;AL8291&amp;" "&amp;AR8291</f>
        <v xml:space="preserve">1/0 </v>
      </c>
    </row>
    <row r="8292" spans="36:39" ht="14.4">
      <c r="AJ8292" s="26" t="e">
        <f>VLOOKUP(AQ8292,'user list'!A:B,2,0)</f>
        <v>#N/A</v>
      </c>
      <c r="AK8292" s="26">
        <f t="shared" si="438"/>
        <v>1</v>
      </c>
      <c r="AL8292" s="26">
        <f t="shared" si="439"/>
        <v>0</v>
      </c>
      <c r="AM8292" s="94" t="str">
        <f t="shared" si="440"/>
        <v xml:space="preserve">1/0 </v>
      </c>
    </row>
    <row r="8293" spans="36:39" ht="14.4">
      <c r="AJ8293" s="26" t="e">
        <f>VLOOKUP(AQ8293,'user list'!A:B,2,0)</f>
        <v>#N/A</v>
      </c>
      <c r="AK8293" s="26">
        <f t="shared" si="438"/>
        <v>1</v>
      </c>
      <c r="AL8293" s="26">
        <f t="shared" si="439"/>
        <v>0</v>
      </c>
      <c r="AM8293" s="94" t="str">
        <f t="shared" si="440"/>
        <v xml:space="preserve">1/0 </v>
      </c>
    </row>
    <row r="8294" spans="36:39" ht="14.4">
      <c r="AJ8294" s="26" t="e">
        <f>VLOOKUP(AQ8294,'user list'!A:B,2,0)</f>
        <v>#N/A</v>
      </c>
      <c r="AK8294" s="26">
        <f t="shared" si="438"/>
        <v>1</v>
      </c>
      <c r="AL8294" s="26">
        <f t="shared" si="439"/>
        <v>0</v>
      </c>
      <c r="AM8294" s="94" t="str">
        <f t="shared" si="440"/>
        <v xml:space="preserve">1/0 </v>
      </c>
    </row>
    <row r="8295" spans="36:39" ht="14.4">
      <c r="AJ8295" s="26" t="e">
        <f>VLOOKUP(AQ8295,'user list'!A:B,2,0)</f>
        <v>#N/A</v>
      </c>
      <c r="AK8295" s="26">
        <f t="shared" si="438"/>
        <v>1</v>
      </c>
      <c r="AL8295" s="26">
        <f t="shared" si="439"/>
        <v>0</v>
      </c>
      <c r="AM8295" s="94" t="str">
        <f t="shared" si="440"/>
        <v xml:space="preserve">1/0 </v>
      </c>
    </row>
    <row r="8296" spans="36:39" ht="14.4">
      <c r="AJ8296" s="26" t="e">
        <f>VLOOKUP(AQ8296,'user list'!A:B,2,0)</f>
        <v>#N/A</v>
      </c>
      <c r="AK8296" s="26">
        <f t="shared" si="438"/>
        <v>1</v>
      </c>
      <c r="AL8296" s="26">
        <f t="shared" si="439"/>
        <v>0</v>
      </c>
      <c r="AM8296" s="94" t="str">
        <f t="shared" si="440"/>
        <v xml:space="preserve">1/0 </v>
      </c>
    </row>
    <row r="8297" spans="36:39" ht="14.4">
      <c r="AJ8297" s="26" t="e">
        <f>VLOOKUP(AQ8297,'user list'!A:B,2,0)</f>
        <v>#N/A</v>
      </c>
      <c r="AK8297" s="26">
        <f t="shared" si="438"/>
        <v>1</v>
      </c>
      <c r="AL8297" s="26">
        <f t="shared" si="439"/>
        <v>0</v>
      </c>
      <c r="AM8297" s="94" t="str">
        <f t="shared" si="440"/>
        <v xml:space="preserve">1/0 </v>
      </c>
    </row>
    <row r="8298" spans="36:39" ht="14.4">
      <c r="AJ8298" s="26" t="e">
        <f>VLOOKUP(AQ8298,'user list'!A:B,2,0)</f>
        <v>#N/A</v>
      </c>
      <c r="AK8298" s="26">
        <f t="shared" si="438"/>
        <v>1</v>
      </c>
      <c r="AL8298" s="26">
        <f t="shared" si="439"/>
        <v>0</v>
      </c>
      <c r="AM8298" s="94" t="str">
        <f t="shared" si="440"/>
        <v xml:space="preserve">1/0 </v>
      </c>
    </row>
    <row r="8299" spans="36:39" ht="14.4">
      <c r="AJ8299" s="26" t="e">
        <f>VLOOKUP(AQ8299,'user list'!A:B,2,0)</f>
        <v>#N/A</v>
      </c>
      <c r="AK8299" s="26">
        <f t="shared" si="438"/>
        <v>1</v>
      </c>
      <c r="AL8299" s="26">
        <f t="shared" si="439"/>
        <v>0</v>
      </c>
      <c r="AM8299" s="94" t="str">
        <f t="shared" si="440"/>
        <v xml:space="preserve">1/0 </v>
      </c>
    </row>
    <row r="8300" spans="36:39" ht="14.4">
      <c r="AJ8300" s="26" t="e">
        <f>VLOOKUP(AQ8300,'user list'!A:B,2,0)</f>
        <v>#N/A</v>
      </c>
      <c r="AK8300" s="26">
        <f t="shared" si="438"/>
        <v>1</v>
      </c>
      <c r="AL8300" s="26">
        <f t="shared" si="439"/>
        <v>0</v>
      </c>
      <c r="AM8300" s="94" t="str">
        <f t="shared" si="440"/>
        <v xml:space="preserve">1/0 </v>
      </c>
    </row>
    <row r="8301" spans="36:39" ht="14.4">
      <c r="AJ8301" s="26" t="e">
        <f>VLOOKUP(AQ8301,'user list'!A:B,2,0)</f>
        <v>#N/A</v>
      </c>
      <c r="AK8301" s="26">
        <f t="shared" si="438"/>
        <v>1</v>
      </c>
      <c r="AL8301" s="26">
        <f t="shared" si="439"/>
        <v>0</v>
      </c>
      <c r="AM8301" s="94" t="str">
        <f t="shared" si="440"/>
        <v xml:space="preserve">1/0 </v>
      </c>
    </row>
    <row r="8302" spans="36:39" ht="14.4">
      <c r="AJ8302" s="26" t="e">
        <f>VLOOKUP(AQ8302,'user list'!A:B,2,0)</f>
        <v>#N/A</v>
      </c>
      <c r="AK8302" s="26">
        <f t="shared" si="438"/>
        <v>1</v>
      </c>
      <c r="AL8302" s="26">
        <f t="shared" si="439"/>
        <v>0</v>
      </c>
      <c r="AM8302" s="94" t="str">
        <f t="shared" si="440"/>
        <v xml:space="preserve">1/0 </v>
      </c>
    </row>
    <row r="8303" spans="36:39" ht="14.4">
      <c r="AJ8303" s="26" t="e">
        <f>VLOOKUP(AQ8303,'user list'!A:B,2,0)</f>
        <v>#N/A</v>
      </c>
      <c r="AK8303" s="26">
        <f t="shared" si="438"/>
        <v>1</v>
      </c>
      <c r="AL8303" s="26">
        <f t="shared" si="439"/>
        <v>0</v>
      </c>
      <c r="AM8303" s="94" t="str">
        <f t="shared" si="440"/>
        <v xml:space="preserve">1/0 </v>
      </c>
    </row>
    <row r="8304" spans="36:39" ht="14.4">
      <c r="AJ8304" s="26" t="e">
        <f>VLOOKUP(AQ8304,'user list'!A:B,2,0)</f>
        <v>#N/A</v>
      </c>
      <c r="AK8304" s="26">
        <f t="shared" si="438"/>
        <v>1</v>
      </c>
      <c r="AL8304" s="26">
        <f t="shared" si="439"/>
        <v>0</v>
      </c>
      <c r="AM8304" s="94" t="str">
        <f t="shared" si="440"/>
        <v xml:space="preserve">1/0 </v>
      </c>
    </row>
    <row r="8305" spans="36:39" ht="14.4">
      <c r="AJ8305" s="26" t="e">
        <f>VLOOKUP(AQ8305,'user list'!A:B,2,0)</f>
        <v>#N/A</v>
      </c>
      <c r="AK8305" s="26">
        <f t="shared" si="438"/>
        <v>1</v>
      </c>
      <c r="AL8305" s="26">
        <f t="shared" si="439"/>
        <v>0</v>
      </c>
      <c r="AM8305" s="94" t="str">
        <f t="shared" si="440"/>
        <v xml:space="preserve">1/0 </v>
      </c>
    </row>
    <row r="8306" spans="36:39" ht="14.4">
      <c r="AJ8306" s="26" t="e">
        <f>VLOOKUP(AQ8306,'user list'!A:B,2,0)</f>
        <v>#N/A</v>
      </c>
      <c r="AK8306" s="26">
        <f t="shared" si="438"/>
        <v>1</v>
      </c>
      <c r="AL8306" s="26">
        <f t="shared" si="439"/>
        <v>0</v>
      </c>
      <c r="AM8306" s="94" t="str">
        <f t="shared" si="440"/>
        <v xml:space="preserve">1/0 </v>
      </c>
    </row>
    <row r="8307" spans="36:39" ht="14.4">
      <c r="AJ8307" s="26" t="e">
        <f>VLOOKUP(AQ8307,'user list'!A:B,2,0)</f>
        <v>#N/A</v>
      </c>
      <c r="AK8307" s="26">
        <f t="shared" si="438"/>
        <v>1</v>
      </c>
      <c r="AL8307" s="26">
        <f t="shared" si="439"/>
        <v>0</v>
      </c>
      <c r="AM8307" s="94" t="str">
        <f t="shared" si="440"/>
        <v xml:space="preserve">1/0 </v>
      </c>
    </row>
    <row r="8308" spans="36:39" ht="14.4">
      <c r="AJ8308" s="26" t="e">
        <f>VLOOKUP(AQ8308,'user list'!A:B,2,0)</f>
        <v>#N/A</v>
      </c>
      <c r="AK8308" s="26">
        <f t="shared" si="438"/>
        <v>1</v>
      </c>
      <c r="AL8308" s="26">
        <f t="shared" si="439"/>
        <v>0</v>
      </c>
      <c r="AM8308" s="94" t="str">
        <f t="shared" si="440"/>
        <v xml:space="preserve">1/0 </v>
      </c>
    </row>
    <row r="8309" spans="36:39" ht="14.4">
      <c r="AJ8309" s="26" t="e">
        <f>VLOOKUP(AQ8309,'user list'!A:B,2,0)</f>
        <v>#N/A</v>
      </c>
      <c r="AK8309" s="26">
        <f t="shared" si="438"/>
        <v>1</v>
      </c>
      <c r="AL8309" s="26">
        <f t="shared" si="439"/>
        <v>0</v>
      </c>
      <c r="AM8309" s="94" t="str">
        <f t="shared" si="440"/>
        <v xml:space="preserve">1/0 </v>
      </c>
    </row>
    <row r="8310" spans="36:39" ht="14.4">
      <c r="AJ8310" s="26" t="e">
        <f>VLOOKUP(AQ8310,'user list'!A:B,2,0)</f>
        <v>#N/A</v>
      </c>
      <c r="AK8310" s="26">
        <f t="shared" si="438"/>
        <v>1</v>
      </c>
      <c r="AL8310" s="26">
        <f t="shared" si="439"/>
        <v>0</v>
      </c>
      <c r="AM8310" s="94" t="str">
        <f t="shared" si="440"/>
        <v xml:space="preserve">1/0 </v>
      </c>
    </row>
    <row r="8311" spans="36:39" ht="14.4">
      <c r="AJ8311" s="26" t="e">
        <f>VLOOKUP(AQ8311,'user list'!A:B,2,0)</f>
        <v>#N/A</v>
      </c>
      <c r="AK8311" s="26">
        <f t="shared" si="438"/>
        <v>1</v>
      </c>
      <c r="AL8311" s="26">
        <f t="shared" si="439"/>
        <v>0</v>
      </c>
      <c r="AM8311" s="94" t="str">
        <f t="shared" si="440"/>
        <v xml:space="preserve">1/0 </v>
      </c>
    </row>
    <row r="8312" spans="36:39" ht="14.4">
      <c r="AJ8312" s="26" t="e">
        <f>VLOOKUP(AQ8312,'user list'!A:B,2,0)</f>
        <v>#N/A</v>
      </c>
      <c r="AK8312" s="26">
        <f t="shared" si="438"/>
        <v>1</v>
      </c>
      <c r="AL8312" s="26">
        <f t="shared" si="439"/>
        <v>0</v>
      </c>
      <c r="AM8312" s="94" t="str">
        <f t="shared" si="440"/>
        <v xml:space="preserve">1/0 </v>
      </c>
    </row>
    <row r="8313" spans="36:39" ht="14.4">
      <c r="AJ8313" s="26" t="e">
        <f>VLOOKUP(AQ8313,'user list'!A:B,2,0)</f>
        <v>#N/A</v>
      </c>
      <c r="AK8313" s="26">
        <f t="shared" si="438"/>
        <v>1</v>
      </c>
      <c r="AL8313" s="26">
        <f t="shared" si="439"/>
        <v>0</v>
      </c>
      <c r="AM8313" s="94" t="str">
        <f t="shared" si="440"/>
        <v xml:space="preserve">1/0 </v>
      </c>
    </row>
    <row r="8314" spans="36:39" ht="14.4">
      <c r="AJ8314" s="26" t="e">
        <f>VLOOKUP(AQ8314,'user list'!A:B,2,0)</f>
        <v>#N/A</v>
      </c>
      <c r="AK8314" s="26">
        <f t="shared" si="438"/>
        <v>1</v>
      </c>
      <c r="AL8314" s="26">
        <f t="shared" si="439"/>
        <v>0</v>
      </c>
      <c r="AM8314" s="94" t="str">
        <f t="shared" si="440"/>
        <v xml:space="preserve">1/0 </v>
      </c>
    </row>
    <row r="8315" spans="36:39" ht="14.4">
      <c r="AJ8315" s="26" t="e">
        <f>VLOOKUP(AQ8315,'user list'!A:B,2,0)</f>
        <v>#N/A</v>
      </c>
      <c r="AK8315" s="26">
        <f t="shared" si="438"/>
        <v>1</v>
      </c>
      <c r="AL8315" s="26">
        <f t="shared" si="439"/>
        <v>0</v>
      </c>
      <c r="AM8315" s="94" t="str">
        <f t="shared" si="440"/>
        <v xml:space="preserve">1/0 </v>
      </c>
    </row>
    <row r="8316" spans="36:39" ht="14.4">
      <c r="AJ8316" s="26" t="e">
        <f>VLOOKUP(AQ8316,'user list'!A:B,2,0)</f>
        <v>#N/A</v>
      </c>
      <c r="AK8316" s="26">
        <f t="shared" si="438"/>
        <v>1</v>
      </c>
      <c r="AL8316" s="26">
        <f t="shared" si="439"/>
        <v>0</v>
      </c>
      <c r="AM8316" s="94" t="str">
        <f t="shared" si="440"/>
        <v xml:space="preserve">1/0 </v>
      </c>
    </row>
    <row r="8317" spans="36:39" ht="14.4">
      <c r="AJ8317" s="26" t="e">
        <f>VLOOKUP(AQ8317,'user list'!A:B,2,0)</f>
        <v>#N/A</v>
      </c>
      <c r="AK8317" s="26">
        <f t="shared" si="438"/>
        <v>1</v>
      </c>
      <c r="AL8317" s="26">
        <f t="shared" si="439"/>
        <v>0</v>
      </c>
      <c r="AM8317" s="94" t="str">
        <f t="shared" si="440"/>
        <v xml:space="preserve">1/0 </v>
      </c>
    </row>
    <row r="8318" spans="36:39" ht="14.4">
      <c r="AJ8318" s="26" t="e">
        <f>VLOOKUP(AQ8318,'user list'!A:B,2,0)</f>
        <v>#N/A</v>
      </c>
      <c r="AK8318" s="26">
        <f t="shared" si="438"/>
        <v>1</v>
      </c>
      <c r="AL8318" s="26">
        <f t="shared" si="439"/>
        <v>0</v>
      </c>
      <c r="AM8318" s="94" t="str">
        <f t="shared" si="440"/>
        <v xml:space="preserve">1/0 </v>
      </c>
    </row>
    <row r="8319" spans="36:39" ht="14.4">
      <c r="AJ8319" s="26" t="e">
        <f>VLOOKUP(AQ8319,'user list'!A:B,2,0)</f>
        <v>#N/A</v>
      </c>
      <c r="AK8319" s="26">
        <f t="shared" si="438"/>
        <v>1</v>
      </c>
      <c r="AL8319" s="26">
        <f t="shared" si="439"/>
        <v>0</v>
      </c>
      <c r="AM8319" s="94" t="str">
        <f t="shared" si="440"/>
        <v xml:space="preserve">1/0 </v>
      </c>
    </row>
    <row r="8320" spans="36:39" ht="14.4">
      <c r="AJ8320" s="26" t="e">
        <f>VLOOKUP(AQ8320,'user list'!A:B,2,0)</f>
        <v>#N/A</v>
      </c>
      <c r="AK8320" s="26">
        <f t="shared" si="438"/>
        <v>1</v>
      </c>
      <c r="AL8320" s="26">
        <f t="shared" si="439"/>
        <v>0</v>
      </c>
      <c r="AM8320" s="94" t="str">
        <f t="shared" si="440"/>
        <v xml:space="preserve">1/0 </v>
      </c>
    </row>
    <row r="8321" spans="36:39" ht="14.4">
      <c r="AJ8321" s="26" t="e">
        <f>VLOOKUP(AQ8321,'user list'!A:B,2,0)</f>
        <v>#N/A</v>
      </c>
      <c r="AK8321" s="26">
        <f t="shared" si="438"/>
        <v>1</v>
      </c>
      <c r="AL8321" s="26">
        <f t="shared" si="439"/>
        <v>0</v>
      </c>
      <c r="AM8321" s="94" t="str">
        <f t="shared" si="440"/>
        <v xml:space="preserve">1/0 </v>
      </c>
    </row>
    <row r="8322" spans="36:39" ht="14.4">
      <c r="AJ8322" s="26" t="e">
        <f>VLOOKUP(AQ8322,'user list'!A:B,2,0)</f>
        <v>#N/A</v>
      </c>
      <c r="AK8322" s="26">
        <f t="shared" si="438"/>
        <v>1</v>
      </c>
      <c r="AL8322" s="26">
        <f t="shared" si="439"/>
        <v>0</v>
      </c>
      <c r="AM8322" s="94" t="str">
        <f t="shared" si="440"/>
        <v xml:space="preserve">1/0 </v>
      </c>
    </row>
    <row r="8323" spans="36:39" ht="14.4">
      <c r="AJ8323" s="26" t="e">
        <f>VLOOKUP(AQ8323,'user list'!A:B,2,0)</f>
        <v>#N/A</v>
      </c>
      <c r="AK8323" s="26">
        <f t="shared" si="438"/>
        <v>1</v>
      </c>
      <c r="AL8323" s="26">
        <f t="shared" si="439"/>
        <v>0</v>
      </c>
      <c r="AM8323" s="94" t="str">
        <f t="shared" si="440"/>
        <v xml:space="preserve">1/0 </v>
      </c>
    </row>
    <row r="8324" spans="36:39" ht="14.4">
      <c r="AJ8324" s="26" t="e">
        <f>VLOOKUP(AQ8324,'user list'!A:B,2,0)</f>
        <v>#N/A</v>
      </c>
      <c r="AK8324" s="26">
        <f t="shared" si="438"/>
        <v>1</v>
      </c>
      <c r="AL8324" s="26">
        <f t="shared" si="439"/>
        <v>0</v>
      </c>
      <c r="AM8324" s="94" t="str">
        <f t="shared" si="440"/>
        <v xml:space="preserve">1/0 </v>
      </c>
    </row>
    <row r="8325" spans="36:39" ht="14.4">
      <c r="AJ8325" s="26" t="e">
        <f>VLOOKUP(AQ8325,'user list'!A:B,2,0)</f>
        <v>#N/A</v>
      </c>
      <c r="AK8325" s="26">
        <f t="shared" si="438"/>
        <v>1</v>
      </c>
      <c r="AL8325" s="26">
        <f t="shared" si="439"/>
        <v>0</v>
      </c>
      <c r="AM8325" s="94" t="str">
        <f t="shared" si="440"/>
        <v xml:space="preserve">1/0 </v>
      </c>
    </row>
    <row r="8326" spans="36:39" ht="14.4">
      <c r="AJ8326" s="26" t="e">
        <f>VLOOKUP(AQ8326,'user list'!A:B,2,0)</f>
        <v>#N/A</v>
      </c>
      <c r="AK8326" s="26">
        <f t="shared" si="438"/>
        <v>1</v>
      </c>
      <c r="AL8326" s="26">
        <f t="shared" si="439"/>
        <v>0</v>
      </c>
      <c r="AM8326" s="94" t="str">
        <f t="shared" si="440"/>
        <v xml:space="preserve">1/0 </v>
      </c>
    </row>
    <row r="8327" spans="36:39" ht="14.4">
      <c r="AJ8327" s="26" t="e">
        <f>VLOOKUP(AQ8327,'user list'!A:B,2,0)</f>
        <v>#N/A</v>
      </c>
      <c r="AK8327" s="26">
        <f t="shared" si="438"/>
        <v>1</v>
      </c>
      <c r="AL8327" s="26">
        <f t="shared" si="439"/>
        <v>0</v>
      </c>
      <c r="AM8327" s="94" t="str">
        <f t="shared" si="440"/>
        <v xml:space="preserve">1/0 </v>
      </c>
    </row>
    <row r="8328" spans="36:39" ht="14.4">
      <c r="AJ8328" s="26" t="e">
        <f>VLOOKUP(AQ8328,'user list'!A:B,2,0)</f>
        <v>#N/A</v>
      </c>
      <c r="AK8328" s="26">
        <f t="shared" si="438"/>
        <v>1</v>
      </c>
      <c r="AL8328" s="26">
        <f t="shared" si="439"/>
        <v>0</v>
      </c>
      <c r="AM8328" s="94" t="str">
        <f t="shared" si="440"/>
        <v xml:space="preserve">1/0 </v>
      </c>
    </row>
    <row r="8329" spans="36:39" ht="14.4">
      <c r="AJ8329" s="26" t="e">
        <f>VLOOKUP(AQ8329,'user list'!A:B,2,0)</f>
        <v>#N/A</v>
      </c>
      <c r="AK8329" s="26">
        <f t="shared" si="438"/>
        <v>1</v>
      </c>
      <c r="AL8329" s="26">
        <f t="shared" si="439"/>
        <v>0</v>
      </c>
      <c r="AM8329" s="94" t="str">
        <f t="shared" si="440"/>
        <v xml:space="preserve">1/0 </v>
      </c>
    </row>
    <row r="8330" spans="36:39" ht="14.4">
      <c r="AJ8330" s="26" t="e">
        <f>VLOOKUP(AQ8330,'user list'!A:B,2,0)</f>
        <v>#N/A</v>
      </c>
      <c r="AK8330" s="26">
        <f t="shared" si="438"/>
        <v>1</v>
      </c>
      <c r="AL8330" s="26">
        <f t="shared" si="439"/>
        <v>0</v>
      </c>
      <c r="AM8330" s="94" t="str">
        <f t="shared" si="440"/>
        <v xml:space="preserve">1/0 </v>
      </c>
    </row>
    <row r="8331" spans="36:39" ht="14.4">
      <c r="AJ8331" s="26" t="e">
        <f>VLOOKUP(AQ8331,'user list'!A:B,2,0)</f>
        <v>#N/A</v>
      </c>
      <c r="AK8331" s="26">
        <f t="shared" si="438"/>
        <v>1</v>
      </c>
      <c r="AL8331" s="26">
        <f t="shared" si="439"/>
        <v>0</v>
      </c>
      <c r="AM8331" s="94" t="str">
        <f t="shared" si="440"/>
        <v xml:space="preserve">1/0 </v>
      </c>
    </row>
    <row r="8332" spans="36:39" ht="14.4">
      <c r="AJ8332" s="26" t="e">
        <f>VLOOKUP(AQ8332,'user list'!A:B,2,0)</f>
        <v>#N/A</v>
      </c>
      <c r="AK8332" s="26">
        <f t="shared" si="438"/>
        <v>1</v>
      </c>
      <c r="AL8332" s="26">
        <f t="shared" si="439"/>
        <v>0</v>
      </c>
      <c r="AM8332" s="94" t="str">
        <f t="shared" si="440"/>
        <v xml:space="preserve">1/0 </v>
      </c>
    </row>
    <row r="8333" spans="36:39" ht="14.4">
      <c r="AJ8333" s="26" t="e">
        <f>VLOOKUP(AQ8333,'user list'!A:B,2,0)</f>
        <v>#N/A</v>
      </c>
      <c r="AK8333" s="26">
        <f t="shared" si="438"/>
        <v>1</v>
      </c>
      <c r="AL8333" s="26">
        <f t="shared" si="439"/>
        <v>0</v>
      </c>
      <c r="AM8333" s="94" t="str">
        <f t="shared" si="440"/>
        <v xml:space="preserve">1/0 </v>
      </c>
    </row>
    <row r="8334" spans="36:39" ht="14.4">
      <c r="AJ8334" s="26" t="e">
        <f>VLOOKUP(AQ8334,'user list'!A:B,2,0)</f>
        <v>#N/A</v>
      </c>
      <c r="AK8334" s="26">
        <f t="shared" si="438"/>
        <v>1</v>
      </c>
      <c r="AL8334" s="26">
        <f t="shared" si="439"/>
        <v>0</v>
      </c>
      <c r="AM8334" s="94" t="str">
        <f t="shared" si="440"/>
        <v xml:space="preserve">1/0 </v>
      </c>
    </row>
    <row r="8335" spans="36:39" ht="14.4">
      <c r="AJ8335" s="26" t="e">
        <f>VLOOKUP(AQ8335,'user list'!A:B,2,0)</f>
        <v>#N/A</v>
      </c>
      <c r="AK8335" s="26">
        <f t="shared" si="438"/>
        <v>1</v>
      </c>
      <c r="AL8335" s="26">
        <f t="shared" si="439"/>
        <v>0</v>
      </c>
      <c r="AM8335" s="94" t="str">
        <f t="shared" si="440"/>
        <v xml:space="preserve">1/0 </v>
      </c>
    </row>
    <row r="8336" spans="36:39" ht="14.4">
      <c r="AJ8336" s="26" t="e">
        <f>VLOOKUP(AQ8336,'user list'!A:B,2,0)</f>
        <v>#N/A</v>
      </c>
      <c r="AK8336" s="26">
        <f t="shared" si="438"/>
        <v>1</v>
      </c>
      <c r="AL8336" s="26">
        <f t="shared" si="439"/>
        <v>0</v>
      </c>
      <c r="AM8336" s="94" t="str">
        <f t="shared" si="440"/>
        <v xml:space="preserve">1/0 </v>
      </c>
    </row>
    <row r="8337" spans="36:39" ht="14.4">
      <c r="AJ8337" s="26" t="e">
        <f>VLOOKUP(AQ8337,'user list'!A:B,2,0)</f>
        <v>#N/A</v>
      </c>
      <c r="AK8337" s="26">
        <f t="shared" si="438"/>
        <v>1</v>
      </c>
      <c r="AL8337" s="26">
        <f t="shared" si="439"/>
        <v>0</v>
      </c>
      <c r="AM8337" s="94" t="str">
        <f t="shared" si="440"/>
        <v xml:space="preserve">1/0 </v>
      </c>
    </row>
    <row r="8338" spans="36:39" ht="14.4">
      <c r="AJ8338" s="26" t="e">
        <f>VLOOKUP(AQ8338,'user list'!A:B,2,0)</f>
        <v>#N/A</v>
      </c>
      <c r="AK8338" s="26">
        <f t="shared" si="438"/>
        <v>1</v>
      </c>
      <c r="AL8338" s="26">
        <f t="shared" si="439"/>
        <v>0</v>
      </c>
      <c r="AM8338" s="94" t="str">
        <f t="shared" si="440"/>
        <v xml:space="preserve">1/0 </v>
      </c>
    </row>
    <row r="8339" spans="36:39" ht="14.4">
      <c r="AJ8339" s="26" t="e">
        <f>VLOOKUP(AQ8339,'user list'!A:B,2,0)</f>
        <v>#N/A</v>
      </c>
      <c r="AK8339" s="26">
        <f t="shared" si="438"/>
        <v>1</v>
      </c>
      <c r="AL8339" s="26">
        <f t="shared" si="439"/>
        <v>0</v>
      </c>
      <c r="AM8339" s="94" t="str">
        <f t="shared" si="440"/>
        <v xml:space="preserve">1/0 </v>
      </c>
    </row>
    <row r="8340" spans="36:39" ht="14.4">
      <c r="AJ8340" s="26" t="e">
        <f>VLOOKUP(AQ8340,'user list'!A:B,2,0)</f>
        <v>#N/A</v>
      </c>
      <c r="AK8340" s="26">
        <f t="shared" si="438"/>
        <v>1</v>
      </c>
      <c r="AL8340" s="26">
        <f t="shared" si="439"/>
        <v>0</v>
      </c>
      <c r="AM8340" s="94" t="str">
        <f t="shared" si="440"/>
        <v xml:space="preserve">1/0 </v>
      </c>
    </row>
    <row r="8341" spans="36:39" ht="14.4">
      <c r="AJ8341" s="26" t="e">
        <f>VLOOKUP(AQ8341,'user list'!A:B,2,0)</f>
        <v>#N/A</v>
      </c>
      <c r="AK8341" s="26">
        <f t="shared" si="438"/>
        <v>1</v>
      </c>
      <c r="AL8341" s="26">
        <f t="shared" si="439"/>
        <v>0</v>
      </c>
      <c r="AM8341" s="94" t="str">
        <f t="shared" si="440"/>
        <v xml:space="preserve">1/0 </v>
      </c>
    </row>
    <row r="8342" spans="36:39" ht="14.4">
      <c r="AJ8342" s="26" t="e">
        <f>VLOOKUP(AQ8342,'user list'!A:B,2,0)</f>
        <v>#N/A</v>
      </c>
      <c r="AK8342" s="26">
        <f t="shared" si="438"/>
        <v>1</v>
      </c>
      <c r="AL8342" s="26">
        <f t="shared" si="439"/>
        <v>0</v>
      </c>
      <c r="AM8342" s="94" t="str">
        <f t="shared" si="440"/>
        <v xml:space="preserve">1/0 </v>
      </c>
    </row>
    <row r="8343" spans="36:39" ht="14.4">
      <c r="AJ8343" s="26" t="e">
        <f>VLOOKUP(AQ8343,'user list'!A:B,2,0)</f>
        <v>#N/A</v>
      </c>
      <c r="AK8343" s="26">
        <f t="shared" si="438"/>
        <v>1</v>
      </c>
      <c r="AL8343" s="26">
        <f t="shared" si="439"/>
        <v>0</v>
      </c>
      <c r="AM8343" s="94" t="str">
        <f t="shared" si="440"/>
        <v xml:space="preserve">1/0 </v>
      </c>
    </row>
    <row r="8344" spans="36:39" ht="14.4">
      <c r="AJ8344" s="26" t="e">
        <f>VLOOKUP(AQ8344,'user list'!A:B,2,0)</f>
        <v>#N/A</v>
      </c>
      <c r="AK8344" s="26">
        <f t="shared" si="438"/>
        <v>1</v>
      </c>
      <c r="AL8344" s="26">
        <f t="shared" si="439"/>
        <v>0</v>
      </c>
      <c r="AM8344" s="94" t="str">
        <f t="shared" si="440"/>
        <v xml:space="preserve">1/0 </v>
      </c>
    </row>
    <row r="8345" spans="36:39" ht="14.4">
      <c r="AJ8345" s="26" t="e">
        <f>VLOOKUP(AQ8345,'user list'!A:B,2,0)</f>
        <v>#N/A</v>
      </c>
      <c r="AK8345" s="26">
        <f t="shared" si="438"/>
        <v>1</v>
      </c>
      <c r="AL8345" s="26">
        <f t="shared" si="439"/>
        <v>0</v>
      </c>
      <c r="AM8345" s="94" t="str">
        <f t="shared" si="440"/>
        <v xml:space="preserve">1/0 </v>
      </c>
    </row>
    <row r="8346" spans="36:39" ht="14.4">
      <c r="AJ8346" s="26" t="e">
        <f>VLOOKUP(AQ8346,'user list'!A:B,2,0)</f>
        <v>#N/A</v>
      </c>
      <c r="AK8346" s="26">
        <f t="shared" si="438"/>
        <v>1</v>
      </c>
      <c r="AL8346" s="26">
        <f t="shared" si="439"/>
        <v>0</v>
      </c>
      <c r="AM8346" s="94" t="str">
        <f t="shared" si="440"/>
        <v xml:space="preserve">1/0 </v>
      </c>
    </row>
    <row r="8347" spans="36:39" ht="14.4">
      <c r="AJ8347" s="26" t="e">
        <f>VLOOKUP(AQ8347,'user list'!A:B,2,0)</f>
        <v>#N/A</v>
      </c>
      <c r="AK8347" s="26">
        <f t="shared" si="438"/>
        <v>1</v>
      </c>
      <c r="AL8347" s="26">
        <f t="shared" si="439"/>
        <v>0</v>
      </c>
      <c r="AM8347" s="94" t="str">
        <f t="shared" si="440"/>
        <v xml:space="preserve">1/0 </v>
      </c>
    </row>
    <row r="8348" spans="36:39" ht="14.4">
      <c r="AJ8348" s="26" t="e">
        <f>VLOOKUP(AQ8348,'user list'!A:B,2,0)</f>
        <v>#N/A</v>
      </c>
      <c r="AK8348" s="26">
        <f t="shared" si="438"/>
        <v>1</v>
      </c>
      <c r="AL8348" s="26">
        <f t="shared" si="439"/>
        <v>0</v>
      </c>
      <c r="AM8348" s="94" t="str">
        <f t="shared" si="440"/>
        <v xml:space="preserve">1/0 </v>
      </c>
    </row>
    <row r="8349" spans="36:39" ht="14.4">
      <c r="AJ8349" s="26" t="e">
        <f>VLOOKUP(AQ8349,'user list'!A:B,2,0)</f>
        <v>#N/A</v>
      </c>
      <c r="AK8349" s="26">
        <f t="shared" si="438"/>
        <v>1</v>
      </c>
      <c r="AL8349" s="26">
        <f t="shared" si="439"/>
        <v>0</v>
      </c>
      <c r="AM8349" s="94" t="str">
        <f t="shared" si="440"/>
        <v xml:space="preserve">1/0 </v>
      </c>
    </row>
    <row r="8350" spans="36:39" ht="14.4">
      <c r="AJ8350" s="26" t="e">
        <f>VLOOKUP(AQ8350,'user list'!A:B,2,0)</f>
        <v>#N/A</v>
      </c>
      <c r="AK8350" s="26">
        <f t="shared" si="438"/>
        <v>1</v>
      </c>
      <c r="AL8350" s="26">
        <f t="shared" si="439"/>
        <v>0</v>
      </c>
      <c r="AM8350" s="94" t="str">
        <f t="shared" si="440"/>
        <v xml:space="preserve">1/0 </v>
      </c>
    </row>
    <row r="8351" spans="36:39" ht="14.4">
      <c r="AJ8351" s="26" t="e">
        <f>VLOOKUP(AQ8351,'user list'!A:B,2,0)</f>
        <v>#N/A</v>
      </c>
      <c r="AK8351" s="26">
        <f t="shared" si="438"/>
        <v>1</v>
      </c>
      <c r="AL8351" s="26">
        <f t="shared" si="439"/>
        <v>0</v>
      </c>
      <c r="AM8351" s="94" t="str">
        <f t="shared" si="440"/>
        <v xml:space="preserve">1/0 </v>
      </c>
    </row>
    <row r="8352" spans="36:39" ht="14.4">
      <c r="AJ8352" s="26" t="e">
        <f>VLOOKUP(AQ8352,'user list'!A:B,2,0)</f>
        <v>#N/A</v>
      </c>
      <c r="AK8352" s="26">
        <f t="shared" si="438"/>
        <v>1</v>
      </c>
      <c r="AL8352" s="26">
        <f t="shared" si="439"/>
        <v>0</v>
      </c>
      <c r="AM8352" s="94" t="str">
        <f t="shared" si="440"/>
        <v xml:space="preserve">1/0 </v>
      </c>
    </row>
    <row r="8353" spans="36:39" ht="14.4">
      <c r="AJ8353" s="26" t="e">
        <f>VLOOKUP(AQ8353,'user list'!A:B,2,0)</f>
        <v>#N/A</v>
      </c>
      <c r="AK8353" s="26">
        <f t="shared" si="438"/>
        <v>1</v>
      </c>
      <c r="AL8353" s="26">
        <f t="shared" si="439"/>
        <v>0</v>
      </c>
      <c r="AM8353" s="94" t="str">
        <f t="shared" si="440"/>
        <v xml:space="preserve">1/0 </v>
      </c>
    </row>
    <row r="8354" spans="36:39" ht="14.4">
      <c r="AJ8354" s="26" t="e">
        <f>VLOOKUP(AQ8354,'user list'!A:B,2,0)</f>
        <v>#N/A</v>
      </c>
      <c r="AK8354" s="26">
        <f t="shared" si="438"/>
        <v>1</v>
      </c>
      <c r="AL8354" s="26">
        <f t="shared" si="439"/>
        <v>0</v>
      </c>
      <c r="AM8354" s="94" t="str">
        <f t="shared" si="440"/>
        <v xml:space="preserve">1/0 </v>
      </c>
    </row>
    <row r="8355" spans="36:39" ht="14.4">
      <c r="AJ8355" s="26" t="e">
        <f>VLOOKUP(AQ8355,'user list'!A:B,2,0)</f>
        <v>#N/A</v>
      </c>
      <c r="AK8355" s="26">
        <f t="shared" ref="AK8355:AK8418" si="441">MONTH(AN8355)</f>
        <v>1</v>
      </c>
      <c r="AL8355" s="26">
        <f t="shared" ref="AL8355:AL8418" si="442">DAY(AN8355)</f>
        <v>0</v>
      </c>
      <c r="AM8355" s="94" t="str">
        <f t="shared" ref="AM8355:AM8418" si="443">AK8355&amp;"/"&amp;AL8355&amp;" "&amp;AR8355</f>
        <v xml:space="preserve">1/0 </v>
      </c>
    </row>
    <row r="8356" spans="36:39" ht="14.4">
      <c r="AJ8356" s="26" t="e">
        <f>VLOOKUP(AQ8356,'user list'!A:B,2,0)</f>
        <v>#N/A</v>
      </c>
      <c r="AK8356" s="26">
        <f t="shared" si="441"/>
        <v>1</v>
      </c>
      <c r="AL8356" s="26">
        <f t="shared" si="442"/>
        <v>0</v>
      </c>
      <c r="AM8356" s="94" t="str">
        <f t="shared" si="443"/>
        <v xml:space="preserve">1/0 </v>
      </c>
    </row>
    <row r="8357" spans="36:39" ht="14.4">
      <c r="AJ8357" s="26" t="e">
        <f>VLOOKUP(AQ8357,'user list'!A:B,2,0)</f>
        <v>#N/A</v>
      </c>
      <c r="AK8357" s="26">
        <f t="shared" si="441"/>
        <v>1</v>
      </c>
      <c r="AL8357" s="26">
        <f t="shared" si="442"/>
        <v>0</v>
      </c>
      <c r="AM8357" s="94" t="str">
        <f t="shared" si="443"/>
        <v xml:space="preserve">1/0 </v>
      </c>
    </row>
    <row r="8358" spans="36:39" ht="14.4">
      <c r="AJ8358" s="26" t="e">
        <f>VLOOKUP(AQ8358,'user list'!A:B,2,0)</f>
        <v>#N/A</v>
      </c>
      <c r="AK8358" s="26">
        <f t="shared" si="441"/>
        <v>1</v>
      </c>
      <c r="AL8358" s="26">
        <f t="shared" si="442"/>
        <v>0</v>
      </c>
      <c r="AM8358" s="94" t="str">
        <f t="shared" si="443"/>
        <v xml:space="preserve">1/0 </v>
      </c>
    </row>
    <row r="8359" spans="36:39" ht="14.4">
      <c r="AJ8359" s="26" t="e">
        <f>VLOOKUP(AQ8359,'user list'!A:B,2,0)</f>
        <v>#N/A</v>
      </c>
      <c r="AK8359" s="26">
        <f t="shared" si="441"/>
        <v>1</v>
      </c>
      <c r="AL8359" s="26">
        <f t="shared" si="442"/>
        <v>0</v>
      </c>
      <c r="AM8359" s="94" t="str">
        <f t="shared" si="443"/>
        <v xml:space="preserve">1/0 </v>
      </c>
    </row>
    <row r="8360" spans="36:39" ht="14.4">
      <c r="AJ8360" s="26" t="e">
        <f>VLOOKUP(AQ8360,'user list'!A:B,2,0)</f>
        <v>#N/A</v>
      </c>
      <c r="AK8360" s="26">
        <f t="shared" si="441"/>
        <v>1</v>
      </c>
      <c r="AL8360" s="26">
        <f t="shared" si="442"/>
        <v>0</v>
      </c>
      <c r="AM8360" s="94" t="str">
        <f t="shared" si="443"/>
        <v xml:space="preserve">1/0 </v>
      </c>
    </row>
    <row r="8361" spans="36:39" ht="14.4">
      <c r="AJ8361" s="26" t="e">
        <f>VLOOKUP(AQ8361,'user list'!A:B,2,0)</f>
        <v>#N/A</v>
      </c>
      <c r="AK8361" s="26">
        <f t="shared" si="441"/>
        <v>1</v>
      </c>
      <c r="AL8361" s="26">
        <f t="shared" si="442"/>
        <v>0</v>
      </c>
      <c r="AM8361" s="94" t="str">
        <f t="shared" si="443"/>
        <v xml:space="preserve">1/0 </v>
      </c>
    </row>
    <row r="8362" spans="36:39" ht="14.4">
      <c r="AJ8362" s="26" t="e">
        <f>VLOOKUP(AQ8362,'user list'!A:B,2,0)</f>
        <v>#N/A</v>
      </c>
      <c r="AK8362" s="26">
        <f t="shared" si="441"/>
        <v>1</v>
      </c>
      <c r="AL8362" s="26">
        <f t="shared" si="442"/>
        <v>0</v>
      </c>
      <c r="AM8362" s="94" t="str">
        <f t="shared" si="443"/>
        <v xml:space="preserve">1/0 </v>
      </c>
    </row>
    <row r="8363" spans="36:39" ht="14.4">
      <c r="AJ8363" s="26" t="e">
        <f>VLOOKUP(AQ8363,'user list'!A:B,2,0)</f>
        <v>#N/A</v>
      </c>
      <c r="AK8363" s="26">
        <f t="shared" si="441"/>
        <v>1</v>
      </c>
      <c r="AL8363" s="26">
        <f t="shared" si="442"/>
        <v>0</v>
      </c>
      <c r="AM8363" s="94" t="str">
        <f t="shared" si="443"/>
        <v xml:space="preserve">1/0 </v>
      </c>
    </row>
    <row r="8364" spans="36:39" ht="14.4">
      <c r="AJ8364" s="26" t="e">
        <f>VLOOKUP(AQ8364,'user list'!A:B,2,0)</f>
        <v>#N/A</v>
      </c>
      <c r="AK8364" s="26">
        <f t="shared" si="441"/>
        <v>1</v>
      </c>
      <c r="AL8364" s="26">
        <f t="shared" si="442"/>
        <v>0</v>
      </c>
      <c r="AM8364" s="94" t="str">
        <f t="shared" si="443"/>
        <v xml:space="preserve">1/0 </v>
      </c>
    </row>
    <row r="8365" spans="36:39" ht="14.4">
      <c r="AJ8365" s="26" t="e">
        <f>VLOOKUP(AQ8365,'user list'!A:B,2,0)</f>
        <v>#N/A</v>
      </c>
      <c r="AK8365" s="26">
        <f t="shared" si="441"/>
        <v>1</v>
      </c>
      <c r="AL8365" s="26">
        <f t="shared" si="442"/>
        <v>0</v>
      </c>
      <c r="AM8365" s="94" t="str">
        <f t="shared" si="443"/>
        <v xml:space="preserve">1/0 </v>
      </c>
    </row>
    <row r="8366" spans="36:39" ht="14.4">
      <c r="AJ8366" s="26" t="e">
        <f>VLOOKUP(AQ8366,'user list'!A:B,2,0)</f>
        <v>#N/A</v>
      </c>
      <c r="AK8366" s="26">
        <f t="shared" si="441"/>
        <v>1</v>
      </c>
      <c r="AL8366" s="26">
        <f t="shared" si="442"/>
        <v>0</v>
      </c>
      <c r="AM8366" s="94" t="str">
        <f t="shared" si="443"/>
        <v xml:space="preserve">1/0 </v>
      </c>
    </row>
    <row r="8367" spans="36:39" ht="14.4">
      <c r="AJ8367" s="26" t="e">
        <f>VLOOKUP(AQ8367,'user list'!A:B,2,0)</f>
        <v>#N/A</v>
      </c>
      <c r="AK8367" s="26">
        <f t="shared" si="441"/>
        <v>1</v>
      </c>
      <c r="AL8367" s="26">
        <f t="shared" si="442"/>
        <v>0</v>
      </c>
      <c r="AM8367" s="94" t="str">
        <f t="shared" si="443"/>
        <v xml:space="preserve">1/0 </v>
      </c>
    </row>
    <row r="8368" spans="36:39" ht="14.4">
      <c r="AJ8368" s="26" t="e">
        <f>VLOOKUP(AQ8368,'user list'!A:B,2,0)</f>
        <v>#N/A</v>
      </c>
      <c r="AK8368" s="26">
        <f t="shared" si="441"/>
        <v>1</v>
      </c>
      <c r="AL8368" s="26">
        <f t="shared" si="442"/>
        <v>0</v>
      </c>
      <c r="AM8368" s="94" t="str">
        <f t="shared" si="443"/>
        <v xml:space="preserve">1/0 </v>
      </c>
    </row>
    <row r="8369" spans="36:39" ht="14.4">
      <c r="AJ8369" s="26" t="e">
        <f>VLOOKUP(AQ8369,'user list'!A:B,2,0)</f>
        <v>#N/A</v>
      </c>
      <c r="AK8369" s="26">
        <f t="shared" si="441"/>
        <v>1</v>
      </c>
      <c r="AL8369" s="26">
        <f t="shared" si="442"/>
        <v>0</v>
      </c>
      <c r="AM8369" s="94" t="str">
        <f t="shared" si="443"/>
        <v xml:space="preserve">1/0 </v>
      </c>
    </row>
    <row r="8370" spans="36:39" ht="14.4">
      <c r="AJ8370" s="26" t="e">
        <f>VLOOKUP(AQ8370,'user list'!A:B,2,0)</f>
        <v>#N/A</v>
      </c>
      <c r="AK8370" s="26">
        <f t="shared" si="441"/>
        <v>1</v>
      </c>
      <c r="AL8370" s="26">
        <f t="shared" si="442"/>
        <v>0</v>
      </c>
      <c r="AM8370" s="94" t="str">
        <f t="shared" si="443"/>
        <v xml:space="preserve">1/0 </v>
      </c>
    </row>
    <row r="8371" spans="36:39" ht="14.4">
      <c r="AJ8371" s="26" t="e">
        <f>VLOOKUP(AQ8371,'user list'!A:B,2,0)</f>
        <v>#N/A</v>
      </c>
      <c r="AK8371" s="26">
        <f t="shared" si="441"/>
        <v>1</v>
      </c>
      <c r="AL8371" s="26">
        <f t="shared" si="442"/>
        <v>0</v>
      </c>
      <c r="AM8371" s="94" t="str">
        <f t="shared" si="443"/>
        <v xml:space="preserve">1/0 </v>
      </c>
    </row>
    <row r="8372" spans="36:39" ht="14.4">
      <c r="AJ8372" s="26" t="e">
        <f>VLOOKUP(AQ8372,'user list'!A:B,2,0)</f>
        <v>#N/A</v>
      </c>
      <c r="AK8372" s="26">
        <f t="shared" si="441"/>
        <v>1</v>
      </c>
      <c r="AL8372" s="26">
        <f t="shared" si="442"/>
        <v>0</v>
      </c>
      <c r="AM8372" s="94" t="str">
        <f t="shared" si="443"/>
        <v xml:space="preserve">1/0 </v>
      </c>
    </row>
    <row r="8373" spans="36:39" ht="14.4">
      <c r="AJ8373" s="26" t="e">
        <f>VLOOKUP(AQ8373,'user list'!A:B,2,0)</f>
        <v>#N/A</v>
      </c>
      <c r="AK8373" s="26">
        <f t="shared" si="441"/>
        <v>1</v>
      </c>
      <c r="AL8373" s="26">
        <f t="shared" si="442"/>
        <v>0</v>
      </c>
      <c r="AM8373" s="94" t="str">
        <f t="shared" si="443"/>
        <v xml:space="preserve">1/0 </v>
      </c>
    </row>
    <row r="8374" spans="36:39" ht="14.4">
      <c r="AJ8374" s="26" t="e">
        <f>VLOOKUP(AQ8374,'user list'!A:B,2,0)</f>
        <v>#N/A</v>
      </c>
      <c r="AK8374" s="26">
        <f t="shared" si="441"/>
        <v>1</v>
      </c>
      <c r="AL8374" s="26">
        <f t="shared" si="442"/>
        <v>0</v>
      </c>
      <c r="AM8374" s="94" t="str">
        <f t="shared" si="443"/>
        <v xml:space="preserve">1/0 </v>
      </c>
    </row>
    <row r="8375" spans="36:39" ht="14.4">
      <c r="AJ8375" s="26" t="e">
        <f>VLOOKUP(AQ8375,'user list'!A:B,2,0)</f>
        <v>#N/A</v>
      </c>
      <c r="AK8375" s="26">
        <f t="shared" si="441"/>
        <v>1</v>
      </c>
      <c r="AL8375" s="26">
        <f t="shared" si="442"/>
        <v>0</v>
      </c>
      <c r="AM8375" s="94" t="str">
        <f t="shared" si="443"/>
        <v xml:space="preserve">1/0 </v>
      </c>
    </row>
    <row r="8376" spans="36:39" ht="14.4">
      <c r="AJ8376" s="26" t="e">
        <f>VLOOKUP(AQ8376,'user list'!A:B,2,0)</f>
        <v>#N/A</v>
      </c>
      <c r="AK8376" s="26">
        <f t="shared" si="441"/>
        <v>1</v>
      </c>
      <c r="AL8376" s="26">
        <f t="shared" si="442"/>
        <v>0</v>
      </c>
      <c r="AM8376" s="94" t="str">
        <f t="shared" si="443"/>
        <v xml:space="preserve">1/0 </v>
      </c>
    </row>
    <row r="8377" spans="36:39" ht="14.4">
      <c r="AJ8377" s="26" t="e">
        <f>VLOOKUP(AQ8377,'user list'!A:B,2,0)</f>
        <v>#N/A</v>
      </c>
      <c r="AK8377" s="26">
        <f t="shared" si="441"/>
        <v>1</v>
      </c>
      <c r="AL8377" s="26">
        <f t="shared" si="442"/>
        <v>0</v>
      </c>
      <c r="AM8377" s="94" t="str">
        <f t="shared" si="443"/>
        <v xml:space="preserve">1/0 </v>
      </c>
    </row>
    <row r="8378" spans="36:39" ht="14.4">
      <c r="AJ8378" s="26" t="e">
        <f>VLOOKUP(AQ8378,'user list'!A:B,2,0)</f>
        <v>#N/A</v>
      </c>
      <c r="AK8378" s="26">
        <f t="shared" si="441"/>
        <v>1</v>
      </c>
      <c r="AL8378" s="26">
        <f t="shared" si="442"/>
        <v>0</v>
      </c>
      <c r="AM8378" s="94" t="str">
        <f t="shared" si="443"/>
        <v xml:space="preserve">1/0 </v>
      </c>
    </row>
    <row r="8379" spans="36:39" ht="14.4">
      <c r="AJ8379" s="26" t="e">
        <f>VLOOKUP(AQ8379,'user list'!A:B,2,0)</f>
        <v>#N/A</v>
      </c>
      <c r="AK8379" s="26">
        <f t="shared" si="441"/>
        <v>1</v>
      </c>
      <c r="AL8379" s="26">
        <f t="shared" si="442"/>
        <v>0</v>
      </c>
      <c r="AM8379" s="94" t="str">
        <f t="shared" si="443"/>
        <v xml:space="preserve">1/0 </v>
      </c>
    </row>
    <row r="8380" spans="36:39" ht="14.4">
      <c r="AJ8380" s="26" t="e">
        <f>VLOOKUP(AQ8380,'user list'!A:B,2,0)</f>
        <v>#N/A</v>
      </c>
      <c r="AK8380" s="26">
        <f t="shared" si="441"/>
        <v>1</v>
      </c>
      <c r="AL8380" s="26">
        <f t="shared" si="442"/>
        <v>0</v>
      </c>
      <c r="AM8380" s="94" t="str">
        <f t="shared" si="443"/>
        <v xml:space="preserve">1/0 </v>
      </c>
    </row>
    <row r="8381" spans="36:39" ht="14.4">
      <c r="AJ8381" s="26" t="e">
        <f>VLOOKUP(AQ8381,'user list'!A:B,2,0)</f>
        <v>#N/A</v>
      </c>
      <c r="AK8381" s="26">
        <f t="shared" si="441"/>
        <v>1</v>
      </c>
      <c r="AL8381" s="26">
        <f t="shared" si="442"/>
        <v>0</v>
      </c>
      <c r="AM8381" s="94" t="str">
        <f t="shared" si="443"/>
        <v xml:space="preserve">1/0 </v>
      </c>
    </row>
    <row r="8382" spans="36:39" ht="14.4">
      <c r="AJ8382" s="26" t="e">
        <f>VLOOKUP(AQ8382,'user list'!A:B,2,0)</f>
        <v>#N/A</v>
      </c>
      <c r="AK8382" s="26">
        <f t="shared" si="441"/>
        <v>1</v>
      </c>
      <c r="AL8382" s="26">
        <f t="shared" si="442"/>
        <v>0</v>
      </c>
      <c r="AM8382" s="94" t="str">
        <f t="shared" si="443"/>
        <v xml:space="preserve">1/0 </v>
      </c>
    </row>
    <row r="8383" spans="36:39" ht="14.4">
      <c r="AJ8383" s="26" t="e">
        <f>VLOOKUP(AQ8383,'user list'!A:B,2,0)</f>
        <v>#N/A</v>
      </c>
      <c r="AK8383" s="26">
        <f t="shared" si="441"/>
        <v>1</v>
      </c>
      <c r="AL8383" s="26">
        <f t="shared" si="442"/>
        <v>0</v>
      </c>
      <c r="AM8383" s="94" t="str">
        <f t="shared" si="443"/>
        <v xml:space="preserve">1/0 </v>
      </c>
    </row>
    <row r="8384" spans="36:39" ht="14.4">
      <c r="AJ8384" s="26" t="e">
        <f>VLOOKUP(AQ8384,'user list'!A:B,2,0)</f>
        <v>#N/A</v>
      </c>
      <c r="AK8384" s="26">
        <f t="shared" si="441"/>
        <v>1</v>
      </c>
      <c r="AL8384" s="26">
        <f t="shared" si="442"/>
        <v>0</v>
      </c>
      <c r="AM8384" s="94" t="str">
        <f t="shared" si="443"/>
        <v xml:space="preserve">1/0 </v>
      </c>
    </row>
    <row r="8385" spans="36:39" ht="14.4">
      <c r="AJ8385" s="26" t="e">
        <f>VLOOKUP(AQ8385,'user list'!A:B,2,0)</f>
        <v>#N/A</v>
      </c>
      <c r="AK8385" s="26">
        <f t="shared" si="441"/>
        <v>1</v>
      </c>
      <c r="AL8385" s="26">
        <f t="shared" si="442"/>
        <v>0</v>
      </c>
      <c r="AM8385" s="94" t="str">
        <f t="shared" si="443"/>
        <v xml:space="preserve">1/0 </v>
      </c>
    </row>
    <row r="8386" spans="36:39" ht="14.4">
      <c r="AJ8386" s="26" t="e">
        <f>VLOOKUP(AQ8386,'user list'!A:B,2,0)</f>
        <v>#N/A</v>
      </c>
      <c r="AK8386" s="26">
        <f t="shared" si="441"/>
        <v>1</v>
      </c>
      <c r="AL8386" s="26">
        <f t="shared" si="442"/>
        <v>0</v>
      </c>
      <c r="AM8386" s="94" t="str">
        <f t="shared" si="443"/>
        <v xml:space="preserve">1/0 </v>
      </c>
    </row>
    <row r="8387" spans="36:39" ht="14.4">
      <c r="AJ8387" s="26" t="e">
        <f>VLOOKUP(AQ8387,'user list'!A:B,2,0)</f>
        <v>#N/A</v>
      </c>
      <c r="AK8387" s="26">
        <f t="shared" si="441"/>
        <v>1</v>
      </c>
      <c r="AL8387" s="26">
        <f t="shared" si="442"/>
        <v>0</v>
      </c>
      <c r="AM8387" s="94" t="str">
        <f t="shared" si="443"/>
        <v xml:space="preserve">1/0 </v>
      </c>
    </row>
    <row r="8388" spans="36:39" ht="14.4">
      <c r="AJ8388" s="26" t="e">
        <f>VLOOKUP(AQ8388,'user list'!A:B,2,0)</f>
        <v>#N/A</v>
      </c>
      <c r="AK8388" s="26">
        <f t="shared" si="441"/>
        <v>1</v>
      </c>
      <c r="AL8388" s="26">
        <f t="shared" si="442"/>
        <v>0</v>
      </c>
      <c r="AM8388" s="94" t="str">
        <f t="shared" si="443"/>
        <v xml:space="preserve">1/0 </v>
      </c>
    </row>
    <row r="8389" spans="36:39" ht="14.4">
      <c r="AJ8389" s="26" t="e">
        <f>VLOOKUP(AQ8389,'user list'!A:B,2,0)</f>
        <v>#N/A</v>
      </c>
      <c r="AK8389" s="26">
        <f t="shared" si="441"/>
        <v>1</v>
      </c>
      <c r="AL8389" s="26">
        <f t="shared" si="442"/>
        <v>0</v>
      </c>
      <c r="AM8389" s="94" t="str">
        <f t="shared" si="443"/>
        <v xml:space="preserve">1/0 </v>
      </c>
    </row>
    <row r="8390" spans="36:39" ht="14.4">
      <c r="AJ8390" s="26" t="e">
        <f>VLOOKUP(AQ8390,'user list'!A:B,2,0)</f>
        <v>#N/A</v>
      </c>
      <c r="AK8390" s="26">
        <f t="shared" si="441"/>
        <v>1</v>
      </c>
      <c r="AL8390" s="26">
        <f t="shared" si="442"/>
        <v>0</v>
      </c>
      <c r="AM8390" s="94" t="str">
        <f t="shared" si="443"/>
        <v xml:space="preserve">1/0 </v>
      </c>
    </row>
    <row r="8391" spans="36:39" ht="14.4">
      <c r="AJ8391" s="26" t="e">
        <f>VLOOKUP(AQ8391,'user list'!A:B,2,0)</f>
        <v>#N/A</v>
      </c>
      <c r="AK8391" s="26">
        <f t="shared" si="441"/>
        <v>1</v>
      </c>
      <c r="AL8391" s="26">
        <f t="shared" si="442"/>
        <v>0</v>
      </c>
      <c r="AM8391" s="94" t="str">
        <f t="shared" si="443"/>
        <v xml:space="preserve">1/0 </v>
      </c>
    </row>
    <row r="8392" spans="36:39" ht="14.4">
      <c r="AJ8392" s="26" t="e">
        <f>VLOOKUP(AQ8392,'user list'!A:B,2,0)</f>
        <v>#N/A</v>
      </c>
      <c r="AK8392" s="26">
        <f t="shared" si="441"/>
        <v>1</v>
      </c>
      <c r="AL8392" s="26">
        <f t="shared" si="442"/>
        <v>0</v>
      </c>
      <c r="AM8392" s="94" t="str">
        <f t="shared" si="443"/>
        <v xml:space="preserve">1/0 </v>
      </c>
    </row>
    <row r="8393" spans="36:39" ht="14.4">
      <c r="AJ8393" s="26" t="e">
        <f>VLOOKUP(AQ8393,'user list'!A:B,2,0)</f>
        <v>#N/A</v>
      </c>
      <c r="AK8393" s="26">
        <f t="shared" si="441"/>
        <v>1</v>
      </c>
      <c r="AL8393" s="26">
        <f t="shared" si="442"/>
        <v>0</v>
      </c>
      <c r="AM8393" s="94" t="str">
        <f t="shared" si="443"/>
        <v xml:space="preserve">1/0 </v>
      </c>
    </row>
    <row r="8394" spans="36:39" ht="14.4">
      <c r="AJ8394" s="26" t="e">
        <f>VLOOKUP(AQ8394,'user list'!A:B,2,0)</f>
        <v>#N/A</v>
      </c>
      <c r="AK8394" s="26">
        <f t="shared" si="441"/>
        <v>1</v>
      </c>
      <c r="AL8394" s="26">
        <f t="shared" si="442"/>
        <v>0</v>
      </c>
      <c r="AM8394" s="94" t="str">
        <f t="shared" si="443"/>
        <v xml:space="preserve">1/0 </v>
      </c>
    </row>
    <row r="8395" spans="36:39" ht="14.4">
      <c r="AJ8395" s="26" t="e">
        <f>VLOOKUP(AQ8395,'user list'!A:B,2,0)</f>
        <v>#N/A</v>
      </c>
      <c r="AK8395" s="26">
        <f t="shared" si="441"/>
        <v>1</v>
      </c>
      <c r="AL8395" s="26">
        <f t="shared" si="442"/>
        <v>0</v>
      </c>
      <c r="AM8395" s="94" t="str">
        <f t="shared" si="443"/>
        <v xml:space="preserve">1/0 </v>
      </c>
    </row>
    <row r="8396" spans="36:39" ht="14.4">
      <c r="AJ8396" s="26" t="e">
        <f>VLOOKUP(AQ8396,'user list'!A:B,2,0)</f>
        <v>#N/A</v>
      </c>
      <c r="AK8396" s="26">
        <f t="shared" si="441"/>
        <v>1</v>
      </c>
      <c r="AL8396" s="26">
        <f t="shared" si="442"/>
        <v>0</v>
      </c>
      <c r="AM8396" s="94" t="str">
        <f t="shared" si="443"/>
        <v xml:space="preserve">1/0 </v>
      </c>
    </row>
    <row r="8397" spans="36:39" ht="14.4">
      <c r="AJ8397" s="26" t="e">
        <f>VLOOKUP(AQ8397,'user list'!A:B,2,0)</f>
        <v>#N/A</v>
      </c>
      <c r="AK8397" s="26">
        <f t="shared" si="441"/>
        <v>1</v>
      </c>
      <c r="AL8397" s="26">
        <f t="shared" si="442"/>
        <v>0</v>
      </c>
      <c r="AM8397" s="94" t="str">
        <f t="shared" si="443"/>
        <v xml:space="preserve">1/0 </v>
      </c>
    </row>
    <row r="8398" spans="36:39" ht="14.4">
      <c r="AJ8398" s="26" t="e">
        <f>VLOOKUP(AQ8398,'user list'!A:B,2,0)</f>
        <v>#N/A</v>
      </c>
      <c r="AK8398" s="26">
        <f t="shared" si="441"/>
        <v>1</v>
      </c>
      <c r="AL8398" s="26">
        <f t="shared" si="442"/>
        <v>0</v>
      </c>
      <c r="AM8398" s="94" t="str">
        <f t="shared" si="443"/>
        <v xml:space="preserve">1/0 </v>
      </c>
    </row>
    <row r="8399" spans="36:39" ht="14.4">
      <c r="AJ8399" s="26" t="e">
        <f>VLOOKUP(AQ8399,'user list'!A:B,2,0)</f>
        <v>#N/A</v>
      </c>
      <c r="AK8399" s="26">
        <f t="shared" si="441"/>
        <v>1</v>
      </c>
      <c r="AL8399" s="26">
        <f t="shared" si="442"/>
        <v>0</v>
      </c>
      <c r="AM8399" s="94" t="str">
        <f t="shared" si="443"/>
        <v xml:space="preserve">1/0 </v>
      </c>
    </row>
    <row r="8400" spans="36:39" ht="14.4">
      <c r="AJ8400" s="26" t="e">
        <f>VLOOKUP(AQ8400,'user list'!A:B,2,0)</f>
        <v>#N/A</v>
      </c>
      <c r="AK8400" s="26">
        <f t="shared" si="441"/>
        <v>1</v>
      </c>
      <c r="AL8400" s="26">
        <f t="shared" si="442"/>
        <v>0</v>
      </c>
      <c r="AM8400" s="94" t="str">
        <f t="shared" si="443"/>
        <v xml:space="preserve">1/0 </v>
      </c>
    </row>
    <row r="8401" spans="36:39" ht="14.4">
      <c r="AJ8401" s="26" t="e">
        <f>VLOOKUP(AQ8401,'user list'!A:B,2,0)</f>
        <v>#N/A</v>
      </c>
      <c r="AK8401" s="26">
        <f t="shared" si="441"/>
        <v>1</v>
      </c>
      <c r="AL8401" s="26">
        <f t="shared" si="442"/>
        <v>0</v>
      </c>
      <c r="AM8401" s="94" t="str">
        <f t="shared" si="443"/>
        <v xml:space="preserve">1/0 </v>
      </c>
    </row>
    <row r="8402" spans="36:39" ht="14.4">
      <c r="AJ8402" s="26" t="e">
        <f>VLOOKUP(AQ8402,'user list'!A:B,2,0)</f>
        <v>#N/A</v>
      </c>
      <c r="AK8402" s="26">
        <f t="shared" si="441"/>
        <v>1</v>
      </c>
      <c r="AL8402" s="26">
        <f t="shared" si="442"/>
        <v>0</v>
      </c>
      <c r="AM8402" s="94" t="str">
        <f t="shared" si="443"/>
        <v xml:space="preserve">1/0 </v>
      </c>
    </row>
    <row r="8403" spans="36:39" ht="14.4">
      <c r="AJ8403" s="26" t="e">
        <f>VLOOKUP(AQ8403,'user list'!A:B,2,0)</f>
        <v>#N/A</v>
      </c>
      <c r="AK8403" s="26">
        <f t="shared" si="441"/>
        <v>1</v>
      </c>
      <c r="AL8403" s="26">
        <f t="shared" si="442"/>
        <v>0</v>
      </c>
      <c r="AM8403" s="94" t="str">
        <f t="shared" si="443"/>
        <v xml:space="preserve">1/0 </v>
      </c>
    </row>
    <row r="8404" spans="36:39" ht="14.4">
      <c r="AJ8404" s="26" t="e">
        <f>VLOOKUP(AQ8404,'user list'!A:B,2,0)</f>
        <v>#N/A</v>
      </c>
      <c r="AK8404" s="26">
        <f t="shared" si="441"/>
        <v>1</v>
      </c>
      <c r="AL8404" s="26">
        <f t="shared" si="442"/>
        <v>0</v>
      </c>
      <c r="AM8404" s="94" t="str">
        <f t="shared" si="443"/>
        <v xml:space="preserve">1/0 </v>
      </c>
    </row>
    <row r="8405" spans="36:39" ht="14.4">
      <c r="AJ8405" s="26" t="e">
        <f>VLOOKUP(AQ8405,'user list'!A:B,2,0)</f>
        <v>#N/A</v>
      </c>
      <c r="AK8405" s="26">
        <f t="shared" si="441"/>
        <v>1</v>
      </c>
      <c r="AL8405" s="26">
        <f t="shared" si="442"/>
        <v>0</v>
      </c>
      <c r="AM8405" s="94" t="str">
        <f t="shared" si="443"/>
        <v xml:space="preserve">1/0 </v>
      </c>
    </row>
    <row r="8406" spans="36:39" ht="14.4">
      <c r="AJ8406" s="26" t="e">
        <f>VLOOKUP(AQ8406,'user list'!A:B,2,0)</f>
        <v>#N/A</v>
      </c>
      <c r="AK8406" s="26">
        <f t="shared" si="441"/>
        <v>1</v>
      </c>
      <c r="AL8406" s="26">
        <f t="shared" si="442"/>
        <v>0</v>
      </c>
      <c r="AM8406" s="94" t="str">
        <f t="shared" si="443"/>
        <v xml:space="preserve">1/0 </v>
      </c>
    </row>
    <row r="8407" spans="36:39" ht="14.4">
      <c r="AJ8407" s="26" t="e">
        <f>VLOOKUP(AQ8407,'user list'!A:B,2,0)</f>
        <v>#N/A</v>
      </c>
      <c r="AK8407" s="26">
        <f t="shared" si="441"/>
        <v>1</v>
      </c>
      <c r="AL8407" s="26">
        <f t="shared" si="442"/>
        <v>0</v>
      </c>
      <c r="AM8407" s="94" t="str">
        <f t="shared" si="443"/>
        <v xml:space="preserve">1/0 </v>
      </c>
    </row>
    <row r="8408" spans="36:39" ht="14.4">
      <c r="AJ8408" s="26" t="e">
        <f>VLOOKUP(AQ8408,'user list'!A:B,2,0)</f>
        <v>#N/A</v>
      </c>
      <c r="AK8408" s="26">
        <f t="shared" si="441"/>
        <v>1</v>
      </c>
      <c r="AL8408" s="26">
        <f t="shared" si="442"/>
        <v>0</v>
      </c>
      <c r="AM8408" s="94" t="str">
        <f t="shared" si="443"/>
        <v xml:space="preserve">1/0 </v>
      </c>
    </row>
    <row r="8409" spans="36:39" ht="14.4">
      <c r="AJ8409" s="26" t="e">
        <f>VLOOKUP(AQ8409,'user list'!A:B,2,0)</f>
        <v>#N/A</v>
      </c>
      <c r="AK8409" s="26">
        <f t="shared" si="441"/>
        <v>1</v>
      </c>
      <c r="AL8409" s="26">
        <f t="shared" si="442"/>
        <v>0</v>
      </c>
      <c r="AM8409" s="94" t="str">
        <f t="shared" si="443"/>
        <v xml:space="preserve">1/0 </v>
      </c>
    </row>
    <row r="8410" spans="36:39" ht="14.4">
      <c r="AJ8410" s="26" t="e">
        <f>VLOOKUP(AQ8410,'user list'!A:B,2,0)</f>
        <v>#N/A</v>
      </c>
      <c r="AK8410" s="26">
        <f t="shared" si="441"/>
        <v>1</v>
      </c>
      <c r="AL8410" s="26">
        <f t="shared" si="442"/>
        <v>0</v>
      </c>
      <c r="AM8410" s="94" t="str">
        <f t="shared" si="443"/>
        <v xml:space="preserve">1/0 </v>
      </c>
    </row>
    <row r="8411" spans="36:39" ht="14.4">
      <c r="AJ8411" s="26" t="e">
        <f>VLOOKUP(AQ8411,'user list'!A:B,2,0)</f>
        <v>#N/A</v>
      </c>
      <c r="AK8411" s="26">
        <f t="shared" si="441"/>
        <v>1</v>
      </c>
      <c r="AL8411" s="26">
        <f t="shared" si="442"/>
        <v>0</v>
      </c>
      <c r="AM8411" s="94" t="str">
        <f t="shared" si="443"/>
        <v xml:space="preserve">1/0 </v>
      </c>
    </row>
    <row r="8412" spans="36:39" ht="14.4">
      <c r="AJ8412" s="26" t="e">
        <f>VLOOKUP(AQ8412,'user list'!A:B,2,0)</f>
        <v>#N/A</v>
      </c>
      <c r="AK8412" s="26">
        <f t="shared" si="441"/>
        <v>1</v>
      </c>
      <c r="AL8412" s="26">
        <f t="shared" si="442"/>
        <v>0</v>
      </c>
      <c r="AM8412" s="94" t="str">
        <f t="shared" si="443"/>
        <v xml:space="preserve">1/0 </v>
      </c>
    </row>
    <row r="8413" spans="36:39" ht="14.4">
      <c r="AJ8413" s="26" t="e">
        <f>VLOOKUP(AQ8413,'user list'!A:B,2,0)</f>
        <v>#N/A</v>
      </c>
      <c r="AK8413" s="26">
        <f t="shared" si="441"/>
        <v>1</v>
      </c>
      <c r="AL8413" s="26">
        <f t="shared" si="442"/>
        <v>0</v>
      </c>
      <c r="AM8413" s="94" t="str">
        <f t="shared" si="443"/>
        <v xml:space="preserve">1/0 </v>
      </c>
    </row>
    <row r="8414" spans="36:39" ht="14.4">
      <c r="AJ8414" s="26" t="e">
        <f>VLOOKUP(AQ8414,'user list'!A:B,2,0)</f>
        <v>#N/A</v>
      </c>
      <c r="AK8414" s="26">
        <f t="shared" si="441"/>
        <v>1</v>
      </c>
      <c r="AL8414" s="26">
        <f t="shared" si="442"/>
        <v>0</v>
      </c>
      <c r="AM8414" s="94" t="str">
        <f t="shared" si="443"/>
        <v xml:space="preserve">1/0 </v>
      </c>
    </row>
    <row r="8415" spans="36:39" ht="14.4">
      <c r="AJ8415" s="26" t="e">
        <f>VLOOKUP(AQ8415,'user list'!A:B,2,0)</f>
        <v>#N/A</v>
      </c>
      <c r="AK8415" s="26">
        <f t="shared" si="441"/>
        <v>1</v>
      </c>
      <c r="AL8415" s="26">
        <f t="shared" si="442"/>
        <v>0</v>
      </c>
      <c r="AM8415" s="94" t="str">
        <f t="shared" si="443"/>
        <v xml:space="preserve">1/0 </v>
      </c>
    </row>
    <row r="8416" spans="36:39" ht="14.4">
      <c r="AJ8416" s="26" t="e">
        <f>VLOOKUP(AQ8416,'user list'!A:B,2,0)</f>
        <v>#N/A</v>
      </c>
      <c r="AK8416" s="26">
        <f t="shared" si="441"/>
        <v>1</v>
      </c>
      <c r="AL8416" s="26">
        <f t="shared" si="442"/>
        <v>0</v>
      </c>
      <c r="AM8416" s="94" t="str">
        <f t="shared" si="443"/>
        <v xml:space="preserve">1/0 </v>
      </c>
    </row>
    <row r="8417" spans="36:39" ht="14.4">
      <c r="AJ8417" s="26" t="e">
        <f>VLOOKUP(AQ8417,'user list'!A:B,2,0)</f>
        <v>#N/A</v>
      </c>
      <c r="AK8417" s="26">
        <f t="shared" si="441"/>
        <v>1</v>
      </c>
      <c r="AL8417" s="26">
        <f t="shared" si="442"/>
        <v>0</v>
      </c>
      <c r="AM8417" s="94" t="str">
        <f t="shared" si="443"/>
        <v xml:space="preserve">1/0 </v>
      </c>
    </row>
    <row r="8418" spans="36:39" ht="14.4">
      <c r="AJ8418" s="26" t="e">
        <f>VLOOKUP(AQ8418,'user list'!A:B,2,0)</f>
        <v>#N/A</v>
      </c>
      <c r="AK8418" s="26">
        <f t="shared" si="441"/>
        <v>1</v>
      </c>
      <c r="AL8418" s="26">
        <f t="shared" si="442"/>
        <v>0</v>
      </c>
      <c r="AM8418" s="94" t="str">
        <f t="shared" si="443"/>
        <v xml:space="preserve">1/0 </v>
      </c>
    </row>
    <row r="8419" spans="36:39" ht="14.4">
      <c r="AJ8419" s="26" t="e">
        <f>VLOOKUP(AQ8419,'user list'!A:B,2,0)</f>
        <v>#N/A</v>
      </c>
      <c r="AK8419" s="26">
        <f t="shared" ref="AK8419:AK8482" si="444">MONTH(AN8419)</f>
        <v>1</v>
      </c>
      <c r="AL8419" s="26">
        <f t="shared" ref="AL8419:AL8482" si="445">DAY(AN8419)</f>
        <v>0</v>
      </c>
      <c r="AM8419" s="94" t="str">
        <f t="shared" ref="AM8419:AM8482" si="446">AK8419&amp;"/"&amp;AL8419&amp;" "&amp;AR8419</f>
        <v xml:space="preserve">1/0 </v>
      </c>
    </row>
    <row r="8420" spans="36:39" ht="14.4">
      <c r="AJ8420" s="26" t="e">
        <f>VLOOKUP(AQ8420,'user list'!A:B,2,0)</f>
        <v>#N/A</v>
      </c>
      <c r="AK8420" s="26">
        <f t="shared" si="444"/>
        <v>1</v>
      </c>
      <c r="AL8420" s="26">
        <f t="shared" si="445"/>
        <v>0</v>
      </c>
      <c r="AM8420" s="94" t="str">
        <f t="shared" si="446"/>
        <v xml:space="preserve">1/0 </v>
      </c>
    </row>
    <row r="8421" spans="36:39" ht="14.4">
      <c r="AJ8421" s="26" t="e">
        <f>VLOOKUP(AQ8421,'user list'!A:B,2,0)</f>
        <v>#N/A</v>
      </c>
      <c r="AK8421" s="26">
        <f t="shared" si="444"/>
        <v>1</v>
      </c>
      <c r="AL8421" s="26">
        <f t="shared" si="445"/>
        <v>0</v>
      </c>
      <c r="AM8421" s="94" t="str">
        <f t="shared" si="446"/>
        <v xml:space="preserve">1/0 </v>
      </c>
    </row>
    <row r="8422" spans="36:39" ht="14.4">
      <c r="AJ8422" s="26" t="e">
        <f>VLOOKUP(AQ8422,'user list'!A:B,2,0)</f>
        <v>#N/A</v>
      </c>
      <c r="AK8422" s="26">
        <f t="shared" si="444"/>
        <v>1</v>
      </c>
      <c r="AL8422" s="26">
        <f t="shared" si="445"/>
        <v>0</v>
      </c>
      <c r="AM8422" s="94" t="str">
        <f t="shared" si="446"/>
        <v xml:space="preserve">1/0 </v>
      </c>
    </row>
    <row r="8423" spans="36:39" ht="14.4">
      <c r="AJ8423" s="26" t="e">
        <f>VLOOKUP(AQ8423,'user list'!A:B,2,0)</f>
        <v>#N/A</v>
      </c>
      <c r="AK8423" s="26">
        <f t="shared" si="444"/>
        <v>1</v>
      </c>
      <c r="AL8423" s="26">
        <f t="shared" si="445"/>
        <v>0</v>
      </c>
      <c r="AM8423" s="94" t="str">
        <f t="shared" si="446"/>
        <v xml:space="preserve">1/0 </v>
      </c>
    </row>
    <row r="8424" spans="36:39" ht="14.4">
      <c r="AJ8424" s="26" t="e">
        <f>VLOOKUP(AQ8424,'user list'!A:B,2,0)</f>
        <v>#N/A</v>
      </c>
      <c r="AK8424" s="26">
        <f t="shared" si="444"/>
        <v>1</v>
      </c>
      <c r="AL8424" s="26">
        <f t="shared" si="445"/>
        <v>0</v>
      </c>
      <c r="AM8424" s="94" t="str">
        <f t="shared" si="446"/>
        <v xml:space="preserve">1/0 </v>
      </c>
    </row>
    <row r="8425" spans="36:39" ht="14.4">
      <c r="AJ8425" s="26" t="e">
        <f>VLOOKUP(AQ8425,'user list'!A:B,2,0)</f>
        <v>#N/A</v>
      </c>
      <c r="AK8425" s="26">
        <f t="shared" si="444"/>
        <v>1</v>
      </c>
      <c r="AL8425" s="26">
        <f t="shared" si="445"/>
        <v>0</v>
      </c>
      <c r="AM8425" s="94" t="str">
        <f t="shared" si="446"/>
        <v xml:space="preserve">1/0 </v>
      </c>
    </row>
    <row r="8426" spans="36:39" ht="14.4">
      <c r="AJ8426" s="26" t="e">
        <f>VLOOKUP(AQ8426,'user list'!A:B,2,0)</f>
        <v>#N/A</v>
      </c>
      <c r="AK8426" s="26">
        <f t="shared" si="444"/>
        <v>1</v>
      </c>
      <c r="AL8426" s="26">
        <f t="shared" si="445"/>
        <v>0</v>
      </c>
      <c r="AM8426" s="94" t="str">
        <f t="shared" si="446"/>
        <v xml:space="preserve">1/0 </v>
      </c>
    </row>
    <row r="8427" spans="36:39" ht="14.4">
      <c r="AJ8427" s="26" t="e">
        <f>VLOOKUP(AQ8427,'user list'!A:B,2,0)</f>
        <v>#N/A</v>
      </c>
      <c r="AK8427" s="26">
        <f t="shared" si="444"/>
        <v>1</v>
      </c>
      <c r="AL8427" s="26">
        <f t="shared" si="445"/>
        <v>0</v>
      </c>
      <c r="AM8427" s="94" t="str">
        <f t="shared" si="446"/>
        <v xml:space="preserve">1/0 </v>
      </c>
    </row>
    <row r="8428" spans="36:39" ht="14.4">
      <c r="AJ8428" s="26" t="e">
        <f>VLOOKUP(AQ8428,'user list'!A:B,2,0)</f>
        <v>#N/A</v>
      </c>
      <c r="AK8428" s="26">
        <f t="shared" si="444"/>
        <v>1</v>
      </c>
      <c r="AL8428" s="26">
        <f t="shared" si="445"/>
        <v>0</v>
      </c>
      <c r="AM8428" s="94" t="str">
        <f t="shared" si="446"/>
        <v xml:space="preserve">1/0 </v>
      </c>
    </row>
    <row r="8429" spans="36:39" ht="14.4">
      <c r="AJ8429" s="26" t="e">
        <f>VLOOKUP(AQ8429,'user list'!A:B,2,0)</f>
        <v>#N/A</v>
      </c>
      <c r="AK8429" s="26">
        <f t="shared" si="444"/>
        <v>1</v>
      </c>
      <c r="AL8429" s="26">
        <f t="shared" si="445"/>
        <v>0</v>
      </c>
      <c r="AM8429" s="94" t="str">
        <f t="shared" si="446"/>
        <v xml:space="preserve">1/0 </v>
      </c>
    </row>
    <row r="8430" spans="36:39" ht="14.4">
      <c r="AJ8430" s="26" t="e">
        <f>VLOOKUP(AQ8430,'user list'!A:B,2,0)</f>
        <v>#N/A</v>
      </c>
      <c r="AK8430" s="26">
        <f t="shared" si="444"/>
        <v>1</v>
      </c>
      <c r="AL8430" s="26">
        <f t="shared" si="445"/>
        <v>0</v>
      </c>
      <c r="AM8430" s="94" t="str">
        <f t="shared" si="446"/>
        <v xml:space="preserve">1/0 </v>
      </c>
    </row>
    <row r="8431" spans="36:39" ht="14.4">
      <c r="AJ8431" s="26" t="e">
        <f>VLOOKUP(AQ8431,'user list'!A:B,2,0)</f>
        <v>#N/A</v>
      </c>
      <c r="AK8431" s="26">
        <f t="shared" si="444"/>
        <v>1</v>
      </c>
      <c r="AL8431" s="26">
        <f t="shared" si="445"/>
        <v>0</v>
      </c>
      <c r="AM8431" s="94" t="str">
        <f t="shared" si="446"/>
        <v xml:space="preserve">1/0 </v>
      </c>
    </row>
    <row r="8432" spans="36:39" ht="14.4">
      <c r="AJ8432" s="26" t="e">
        <f>VLOOKUP(AQ8432,'user list'!A:B,2,0)</f>
        <v>#N/A</v>
      </c>
      <c r="AK8432" s="26">
        <f t="shared" si="444"/>
        <v>1</v>
      </c>
      <c r="AL8432" s="26">
        <f t="shared" si="445"/>
        <v>0</v>
      </c>
      <c r="AM8432" s="94" t="str">
        <f t="shared" si="446"/>
        <v xml:space="preserve">1/0 </v>
      </c>
    </row>
    <row r="8433" spans="36:39" ht="14.4">
      <c r="AJ8433" s="26" t="e">
        <f>VLOOKUP(AQ8433,'user list'!A:B,2,0)</f>
        <v>#N/A</v>
      </c>
      <c r="AK8433" s="26">
        <f t="shared" si="444"/>
        <v>1</v>
      </c>
      <c r="AL8433" s="26">
        <f t="shared" si="445"/>
        <v>0</v>
      </c>
      <c r="AM8433" s="94" t="str">
        <f t="shared" si="446"/>
        <v xml:space="preserve">1/0 </v>
      </c>
    </row>
    <row r="8434" spans="36:39" ht="14.4">
      <c r="AJ8434" s="26" t="e">
        <f>VLOOKUP(AQ8434,'user list'!A:B,2,0)</f>
        <v>#N/A</v>
      </c>
      <c r="AK8434" s="26">
        <f t="shared" si="444"/>
        <v>1</v>
      </c>
      <c r="AL8434" s="26">
        <f t="shared" si="445"/>
        <v>0</v>
      </c>
      <c r="AM8434" s="94" t="str">
        <f t="shared" si="446"/>
        <v xml:space="preserve">1/0 </v>
      </c>
    </row>
    <row r="8435" spans="36:39" ht="14.4">
      <c r="AJ8435" s="26" t="e">
        <f>VLOOKUP(AQ8435,'user list'!A:B,2,0)</f>
        <v>#N/A</v>
      </c>
      <c r="AK8435" s="26">
        <f t="shared" si="444"/>
        <v>1</v>
      </c>
      <c r="AL8435" s="26">
        <f t="shared" si="445"/>
        <v>0</v>
      </c>
      <c r="AM8435" s="94" t="str">
        <f t="shared" si="446"/>
        <v xml:space="preserve">1/0 </v>
      </c>
    </row>
    <row r="8436" spans="36:39" ht="14.4">
      <c r="AJ8436" s="26" t="e">
        <f>VLOOKUP(AQ8436,'user list'!A:B,2,0)</f>
        <v>#N/A</v>
      </c>
      <c r="AK8436" s="26">
        <f t="shared" si="444"/>
        <v>1</v>
      </c>
      <c r="AL8436" s="26">
        <f t="shared" si="445"/>
        <v>0</v>
      </c>
      <c r="AM8436" s="94" t="str">
        <f t="shared" si="446"/>
        <v xml:space="preserve">1/0 </v>
      </c>
    </row>
    <row r="8437" spans="36:39" ht="14.4">
      <c r="AJ8437" s="26" t="e">
        <f>VLOOKUP(AQ8437,'user list'!A:B,2,0)</f>
        <v>#N/A</v>
      </c>
      <c r="AK8437" s="26">
        <f t="shared" si="444"/>
        <v>1</v>
      </c>
      <c r="AL8437" s="26">
        <f t="shared" si="445"/>
        <v>0</v>
      </c>
      <c r="AM8437" s="94" t="str">
        <f t="shared" si="446"/>
        <v xml:space="preserve">1/0 </v>
      </c>
    </row>
    <row r="8438" spans="36:39" ht="14.4">
      <c r="AJ8438" s="26" t="e">
        <f>VLOOKUP(AQ8438,'user list'!A:B,2,0)</f>
        <v>#N/A</v>
      </c>
      <c r="AK8438" s="26">
        <f t="shared" si="444"/>
        <v>1</v>
      </c>
      <c r="AL8438" s="26">
        <f t="shared" si="445"/>
        <v>0</v>
      </c>
      <c r="AM8438" s="94" t="str">
        <f t="shared" si="446"/>
        <v xml:space="preserve">1/0 </v>
      </c>
    </row>
    <row r="8439" spans="36:39" ht="14.4">
      <c r="AJ8439" s="26" t="e">
        <f>VLOOKUP(AQ8439,'user list'!A:B,2,0)</f>
        <v>#N/A</v>
      </c>
      <c r="AK8439" s="26">
        <f t="shared" si="444"/>
        <v>1</v>
      </c>
      <c r="AL8439" s="26">
        <f t="shared" si="445"/>
        <v>0</v>
      </c>
      <c r="AM8439" s="94" t="str">
        <f t="shared" si="446"/>
        <v xml:space="preserve">1/0 </v>
      </c>
    </row>
    <row r="8440" spans="36:39" ht="14.4">
      <c r="AJ8440" s="26" t="e">
        <f>VLOOKUP(AQ8440,'user list'!A:B,2,0)</f>
        <v>#N/A</v>
      </c>
      <c r="AK8440" s="26">
        <f t="shared" si="444"/>
        <v>1</v>
      </c>
      <c r="AL8440" s="26">
        <f t="shared" si="445"/>
        <v>0</v>
      </c>
      <c r="AM8440" s="94" t="str">
        <f t="shared" si="446"/>
        <v xml:space="preserve">1/0 </v>
      </c>
    </row>
    <row r="8441" spans="36:39" ht="14.4">
      <c r="AJ8441" s="26" t="e">
        <f>VLOOKUP(AQ8441,'user list'!A:B,2,0)</f>
        <v>#N/A</v>
      </c>
      <c r="AK8441" s="26">
        <f t="shared" si="444"/>
        <v>1</v>
      </c>
      <c r="AL8441" s="26">
        <f t="shared" si="445"/>
        <v>0</v>
      </c>
      <c r="AM8441" s="94" t="str">
        <f t="shared" si="446"/>
        <v xml:space="preserve">1/0 </v>
      </c>
    </row>
    <row r="8442" spans="36:39" ht="14.4">
      <c r="AJ8442" s="26" t="e">
        <f>VLOOKUP(AQ8442,'user list'!A:B,2,0)</f>
        <v>#N/A</v>
      </c>
      <c r="AK8442" s="26">
        <f t="shared" si="444"/>
        <v>1</v>
      </c>
      <c r="AL8442" s="26">
        <f t="shared" si="445"/>
        <v>0</v>
      </c>
      <c r="AM8442" s="94" t="str">
        <f t="shared" si="446"/>
        <v xml:space="preserve">1/0 </v>
      </c>
    </row>
    <row r="8443" spans="36:39" ht="14.4">
      <c r="AJ8443" s="26" t="e">
        <f>VLOOKUP(AQ8443,'user list'!A:B,2,0)</f>
        <v>#N/A</v>
      </c>
      <c r="AK8443" s="26">
        <f t="shared" si="444"/>
        <v>1</v>
      </c>
      <c r="AL8443" s="26">
        <f t="shared" si="445"/>
        <v>0</v>
      </c>
      <c r="AM8443" s="94" t="str">
        <f t="shared" si="446"/>
        <v xml:space="preserve">1/0 </v>
      </c>
    </row>
    <row r="8444" spans="36:39" ht="14.4">
      <c r="AJ8444" s="26" t="e">
        <f>VLOOKUP(AQ8444,'user list'!A:B,2,0)</f>
        <v>#N/A</v>
      </c>
      <c r="AK8444" s="26">
        <f t="shared" si="444"/>
        <v>1</v>
      </c>
      <c r="AL8444" s="26">
        <f t="shared" si="445"/>
        <v>0</v>
      </c>
      <c r="AM8444" s="94" t="str">
        <f t="shared" si="446"/>
        <v xml:space="preserve">1/0 </v>
      </c>
    </row>
    <row r="8445" spans="36:39" ht="14.4">
      <c r="AJ8445" s="26" t="e">
        <f>VLOOKUP(AQ8445,'user list'!A:B,2,0)</f>
        <v>#N/A</v>
      </c>
      <c r="AK8445" s="26">
        <f t="shared" si="444"/>
        <v>1</v>
      </c>
      <c r="AL8445" s="26">
        <f t="shared" si="445"/>
        <v>0</v>
      </c>
      <c r="AM8445" s="94" t="str">
        <f t="shared" si="446"/>
        <v xml:space="preserve">1/0 </v>
      </c>
    </row>
    <row r="8446" spans="36:39" ht="14.4">
      <c r="AJ8446" s="26" t="e">
        <f>VLOOKUP(AQ8446,'user list'!A:B,2,0)</f>
        <v>#N/A</v>
      </c>
      <c r="AK8446" s="26">
        <f t="shared" si="444"/>
        <v>1</v>
      </c>
      <c r="AL8446" s="26">
        <f t="shared" si="445"/>
        <v>0</v>
      </c>
      <c r="AM8446" s="94" t="str">
        <f t="shared" si="446"/>
        <v xml:space="preserve">1/0 </v>
      </c>
    </row>
    <row r="8447" spans="36:39" ht="14.4">
      <c r="AJ8447" s="26" t="e">
        <f>VLOOKUP(AQ8447,'user list'!A:B,2,0)</f>
        <v>#N/A</v>
      </c>
      <c r="AK8447" s="26">
        <f t="shared" si="444"/>
        <v>1</v>
      </c>
      <c r="AL8447" s="26">
        <f t="shared" si="445"/>
        <v>0</v>
      </c>
      <c r="AM8447" s="94" t="str">
        <f t="shared" si="446"/>
        <v xml:space="preserve">1/0 </v>
      </c>
    </row>
    <row r="8448" spans="36:39" ht="14.4">
      <c r="AJ8448" s="26" t="e">
        <f>VLOOKUP(AQ8448,'user list'!A:B,2,0)</f>
        <v>#N/A</v>
      </c>
      <c r="AK8448" s="26">
        <f t="shared" si="444"/>
        <v>1</v>
      </c>
      <c r="AL8448" s="26">
        <f t="shared" si="445"/>
        <v>0</v>
      </c>
      <c r="AM8448" s="94" t="str">
        <f t="shared" si="446"/>
        <v xml:space="preserve">1/0 </v>
      </c>
    </row>
    <row r="8449" spans="36:39" ht="14.4">
      <c r="AJ8449" s="26" t="e">
        <f>VLOOKUP(AQ8449,'user list'!A:B,2,0)</f>
        <v>#N/A</v>
      </c>
      <c r="AK8449" s="26">
        <f t="shared" si="444"/>
        <v>1</v>
      </c>
      <c r="AL8449" s="26">
        <f t="shared" si="445"/>
        <v>0</v>
      </c>
      <c r="AM8449" s="94" t="str">
        <f t="shared" si="446"/>
        <v xml:space="preserve">1/0 </v>
      </c>
    </row>
    <row r="8450" spans="36:39" ht="14.4">
      <c r="AJ8450" s="26" t="e">
        <f>VLOOKUP(AQ8450,'user list'!A:B,2,0)</f>
        <v>#N/A</v>
      </c>
      <c r="AK8450" s="26">
        <f t="shared" si="444"/>
        <v>1</v>
      </c>
      <c r="AL8450" s="26">
        <f t="shared" si="445"/>
        <v>0</v>
      </c>
      <c r="AM8450" s="94" t="str">
        <f t="shared" si="446"/>
        <v xml:space="preserve">1/0 </v>
      </c>
    </row>
    <row r="8451" spans="36:39" ht="14.4">
      <c r="AJ8451" s="26" t="e">
        <f>VLOOKUP(AQ8451,'user list'!A:B,2,0)</f>
        <v>#N/A</v>
      </c>
      <c r="AK8451" s="26">
        <f t="shared" si="444"/>
        <v>1</v>
      </c>
      <c r="AL8451" s="26">
        <f t="shared" si="445"/>
        <v>0</v>
      </c>
      <c r="AM8451" s="94" t="str">
        <f t="shared" si="446"/>
        <v xml:space="preserve">1/0 </v>
      </c>
    </row>
    <row r="8452" spans="36:39" ht="14.4">
      <c r="AJ8452" s="26" t="e">
        <f>VLOOKUP(AQ8452,'user list'!A:B,2,0)</f>
        <v>#N/A</v>
      </c>
      <c r="AK8452" s="26">
        <f t="shared" si="444"/>
        <v>1</v>
      </c>
      <c r="AL8452" s="26">
        <f t="shared" si="445"/>
        <v>0</v>
      </c>
      <c r="AM8452" s="94" t="str">
        <f t="shared" si="446"/>
        <v xml:space="preserve">1/0 </v>
      </c>
    </row>
    <row r="8453" spans="36:39" ht="14.4">
      <c r="AJ8453" s="26" t="e">
        <f>VLOOKUP(AQ8453,'user list'!A:B,2,0)</f>
        <v>#N/A</v>
      </c>
      <c r="AK8453" s="26">
        <f t="shared" si="444"/>
        <v>1</v>
      </c>
      <c r="AL8453" s="26">
        <f t="shared" si="445"/>
        <v>0</v>
      </c>
      <c r="AM8453" s="94" t="str">
        <f t="shared" si="446"/>
        <v xml:space="preserve">1/0 </v>
      </c>
    </row>
    <row r="8454" spans="36:39" ht="14.4">
      <c r="AJ8454" s="26" t="e">
        <f>VLOOKUP(AQ8454,'user list'!A:B,2,0)</f>
        <v>#N/A</v>
      </c>
      <c r="AK8454" s="26">
        <f t="shared" si="444"/>
        <v>1</v>
      </c>
      <c r="AL8454" s="26">
        <f t="shared" si="445"/>
        <v>0</v>
      </c>
      <c r="AM8454" s="94" t="str">
        <f t="shared" si="446"/>
        <v xml:space="preserve">1/0 </v>
      </c>
    </row>
    <row r="8455" spans="36:39" ht="14.4">
      <c r="AJ8455" s="26" t="e">
        <f>VLOOKUP(AQ8455,'user list'!A:B,2,0)</f>
        <v>#N/A</v>
      </c>
      <c r="AK8455" s="26">
        <f t="shared" si="444"/>
        <v>1</v>
      </c>
      <c r="AL8455" s="26">
        <f t="shared" si="445"/>
        <v>0</v>
      </c>
      <c r="AM8455" s="94" t="str">
        <f t="shared" si="446"/>
        <v xml:space="preserve">1/0 </v>
      </c>
    </row>
    <row r="8456" spans="36:39" ht="14.4">
      <c r="AJ8456" s="26" t="e">
        <f>VLOOKUP(AQ8456,'user list'!A:B,2,0)</f>
        <v>#N/A</v>
      </c>
      <c r="AK8456" s="26">
        <f t="shared" si="444"/>
        <v>1</v>
      </c>
      <c r="AL8456" s="26">
        <f t="shared" si="445"/>
        <v>0</v>
      </c>
      <c r="AM8456" s="94" t="str">
        <f t="shared" si="446"/>
        <v xml:space="preserve">1/0 </v>
      </c>
    </row>
    <row r="8457" spans="36:39" ht="14.4">
      <c r="AJ8457" s="26" t="e">
        <f>VLOOKUP(AQ8457,'user list'!A:B,2,0)</f>
        <v>#N/A</v>
      </c>
      <c r="AK8457" s="26">
        <f t="shared" si="444"/>
        <v>1</v>
      </c>
      <c r="AL8457" s="26">
        <f t="shared" si="445"/>
        <v>0</v>
      </c>
      <c r="AM8457" s="94" t="str">
        <f t="shared" si="446"/>
        <v xml:space="preserve">1/0 </v>
      </c>
    </row>
    <row r="8458" spans="36:39" ht="14.4">
      <c r="AJ8458" s="26" t="e">
        <f>VLOOKUP(AQ8458,'user list'!A:B,2,0)</f>
        <v>#N/A</v>
      </c>
      <c r="AK8458" s="26">
        <f t="shared" si="444"/>
        <v>1</v>
      </c>
      <c r="AL8458" s="26">
        <f t="shared" si="445"/>
        <v>0</v>
      </c>
      <c r="AM8458" s="94" t="str">
        <f t="shared" si="446"/>
        <v xml:space="preserve">1/0 </v>
      </c>
    </row>
    <row r="8459" spans="36:39" ht="14.4">
      <c r="AJ8459" s="26" t="e">
        <f>VLOOKUP(AQ8459,'user list'!A:B,2,0)</f>
        <v>#N/A</v>
      </c>
      <c r="AK8459" s="26">
        <f t="shared" si="444"/>
        <v>1</v>
      </c>
      <c r="AL8459" s="26">
        <f t="shared" si="445"/>
        <v>0</v>
      </c>
      <c r="AM8459" s="94" t="str">
        <f t="shared" si="446"/>
        <v xml:space="preserve">1/0 </v>
      </c>
    </row>
    <row r="8460" spans="36:39" ht="14.4">
      <c r="AJ8460" s="26" t="e">
        <f>VLOOKUP(AQ8460,'user list'!A:B,2,0)</f>
        <v>#N/A</v>
      </c>
      <c r="AK8460" s="26">
        <f t="shared" si="444"/>
        <v>1</v>
      </c>
      <c r="AL8460" s="26">
        <f t="shared" si="445"/>
        <v>0</v>
      </c>
      <c r="AM8460" s="94" t="str">
        <f t="shared" si="446"/>
        <v xml:space="preserve">1/0 </v>
      </c>
    </row>
    <row r="8461" spans="36:39" ht="14.4">
      <c r="AJ8461" s="26" t="e">
        <f>VLOOKUP(AQ8461,'user list'!A:B,2,0)</f>
        <v>#N/A</v>
      </c>
      <c r="AK8461" s="26">
        <f t="shared" si="444"/>
        <v>1</v>
      </c>
      <c r="AL8461" s="26">
        <f t="shared" si="445"/>
        <v>0</v>
      </c>
      <c r="AM8461" s="94" t="str">
        <f t="shared" si="446"/>
        <v xml:space="preserve">1/0 </v>
      </c>
    </row>
    <row r="8462" spans="36:39" ht="14.4">
      <c r="AJ8462" s="26" t="e">
        <f>VLOOKUP(AQ8462,'user list'!A:B,2,0)</f>
        <v>#N/A</v>
      </c>
      <c r="AK8462" s="26">
        <f t="shared" si="444"/>
        <v>1</v>
      </c>
      <c r="AL8462" s="26">
        <f t="shared" si="445"/>
        <v>0</v>
      </c>
      <c r="AM8462" s="94" t="str">
        <f t="shared" si="446"/>
        <v xml:space="preserve">1/0 </v>
      </c>
    </row>
    <row r="8463" spans="36:39" ht="14.4">
      <c r="AJ8463" s="26" t="e">
        <f>VLOOKUP(AQ8463,'user list'!A:B,2,0)</f>
        <v>#N/A</v>
      </c>
      <c r="AK8463" s="26">
        <f t="shared" si="444"/>
        <v>1</v>
      </c>
      <c r="AL8463" s="26">
        <f t="shared" si="445"/>
        <v>0</v>
      </c>
      <c r="AM8463" s="94" t="str">
        <f t="shared" si="446"/>
        <v xml:space="preserve">1/0 </v>
      </c>
    </row>
    <row r="8464" spans="36:39" ht="14.4">
      <c r="AJ8464" s="26" t="e">
        <f>VLOOKUP(AQ8464,'user list'!A:B,2,0)</f>
        <v>#N/A</v>
      </c>
      <c r="AK8464" s="26">
        <f t="shared" si="444"/>
        <v>1</v>
      </c>
      <c r="AL8464" s="26">
        <f t="shared" si="445"/>
        <v>0</v>
      </c>
      <c r="AM8464" s="94" t="str">
        <f t="shared" si="446"/>
        <v xml:space="preserve">1/0 </v>
      </c>
    </row>
    <row r="8465" spans="36:39" ht="14.4">
      <c r="AJ8465" s="26" t="e">
        <f>VLOOKUP(AQ8465,'user list'!A:B,2,0)</f>
        <v>#N/A</v>
      </c>
      <c r="AK8465" s="26">
        <f t="shared" si="444"/>
        <v>1</v>
      </c>
      <c r="AL8465" s="26">
        <f t="shared" si="445"/>
        <v>0</v>
      </c>
      <c r="AM8465" s="94" t="str">
        <f t="shared" si="446"/>
        <v xml:space="preserve">1/0 </v>
      </c>
    </row>
    <row r="8466" spans="36:39" ht="14.4">
      <c r="AJ8466" s="26" t="e">
        <f>VLOOKUP(AQ8466,'user list'!A:B,2,0)</f>
        <v>#N/A</v>
      </c>
      <c r="AK8466" s="26">
        <f t="shared" si="444"/>
        <v>1</v>
      </c>
      <c r="AL8466" s="26">
        <f t="shared" si="445"/>
        <v>0</v>
      </c>
      <c r="AM8466" s="94" t="str">
        <f t="shared" si="446"/>
        <v xml:space="preserve">1/0 </v>
      </c>
    </row>
    <row r="8467" spans="36:39" ht="14.4">
      <c r="AJ8467" s="26" t="e">
        <f>VLOOKUP(AQ8467,'user list'!A:B,2,0)</f>
        <v>#N/A</v>
      </c>
      <c r="AK8467" s="26">
        <f t="shared" si="444"/>
        <v>1</v>
      </c>
      <c r="AL8467" s="26">
        <f t="shared" si="445"/>
        <v>0</v>
      </c>
      <c r="AM8467" s="94" t="str">
        <f t="shared" si="446"/>
        <v xml:space="preserve">1/0 </v>
      </c>
    </row>
    <row r="8468" spans="36:39" ht="14.4">
      <c r="AJ8468" s="26" t="e">
        <f>VLOOKUP(AQ8468,'user list'!A:B,2,0)</f>
        <v>#N/A</v>
      </c>
      <c r="AK8468" s="26">
        <f t="shared" si="444"/>
        <v>1</v>
      </c>
      <c r="AL8468" s="26">
        <f t="shared" si="445"/>
        <v>0</v>
      </c>
      <c r="AM8468" s="94" t="str">
        <f t="shared" si="446"/>
        <v xml:space="preserve">1/0 </v>
      </c>
    </row>
    <row r="8469" spans="36:39" ht="14.4">
      <c r="AJ8469" s="26" t="e">
        <f>VLOOKUP(AQ8469,'user list'!A:B,2,0)</f>
        <v>#N/A</v>
      </c>
      <c r="AK8469" s="26">
        <f t="shared" si="444"/>
        <v>1</v>
      </c>
      <c r="AL8469" s="26">
        <f t="shared" si="445"/>
        <v>0</v>
      </c>
      <c r="AM8469" s="94" t="str">
        <f t="shared" si="446"/>
        <v xml:space="preserve">1/0 </v>
      </c>
    </row>
    <row r="8470" spans="36:39" ht="14.4">
      <c r="AJ8470" s="26" t="e">
        <f>VLOOKUP(AQ8470,'user list'!A:B,2,0)</f>
        <v>#N/A</v>
      </c>
      <c r="AK8470" s="26">
        <f t="shared" si="444"/>
        <v>1</v>
      </c>
      <c r="AL8470" s="26">
        <f t="shared" si="445"/>
        <v>0</v>
      </c>
      <c r="AM8470" s="94" t="str">
        <f t="shared" si="446"/>
        <v xml:space="preserve">1/0 </v>
      </c>
    </row>
    <row r="8471" spans="36:39" ht="14.4">
      <c r="AJ8471" s="26" t="e">
        <f>VLOOKUP(AQ8471,'user list'!A:B,2,0)</f>
        <v>#N/A</v>
      </c>
      <c r="AK8471" s="26">
        <f t="shared" si="444"/>
        <v>1</v>
      </c>
      <c r="AL8471" s="26">
        <f t="shared" si="445"/>
        <v>0</v>
      </c>
      <c r="AM8471" s="94" t="str">
        <f t="shared" si="446"/>
        <v xml:space="preserve">1/0 </v>
      </c>
    </row>
    <row r="8472" spans="36:39" ht="14.4">
      <c r="AJ8472" s="26" t="e">
        <f>VLOOKUP(AQ8472,'user list'!A:B,2,0)</f>
        <v>#N/A</v>
      </c>
      <c r="AK8472" s="26">
        <f t="shared" si="444"/>
        <v>1</v>
      </c>
      <c r="AL8472" s="26">
        <f t="shared" si="445"/>
        <v>0</v>
      </c>
      <c r="AM8472" s="94" t="str">
        <f t="shared" si="446"/>
        <v xml:space="preserve">1/0 </v>
      </c>
    </row>
    <row r="8473" spans="36:39" ht="14.4">
      <c r="AJ8473" s="26" t="e">
        <f>VLOOKUP(AQ8473,'user list'!A:B,2,0)</f>
        <v>#N/A</v>
      </c>
      <c r="AK8473" s="26">
        <f t="shared" si="444"/>
        <v>1</v>
      </c>
      <c r="AL8473" s="26">
        <f t="shared" si="445"/>
        <v>0</v>
      </c>
      <c r="AM8473" s="94" t="str">
        <f t="shared" si="446"/>
        <v xml:space="preserve">1/0 </v>
      </c>
    </row>
    <row r="8474" spans="36:39" ht="14.4">
      <c r="AJ8474" s="26" t="e">
        <f>VLOOKUP(AQ8474,'user list'!A:B,2,0)</f>
        <v>#N/A</v>
      </c>
      <c r="AK8474" s="26">
        <f t="shared" si="444"/>
        <v>1</v>
      </c>
      <c r="AL8474" s="26">
        <f t="shared" si="445"/>
        <v>0</v>
      </c>
      <c r="AM8474" s="94" t="str">
        <f t="shared" si="446"/>
        <v xml:space="preserve">1/0 </v>
      </c>
    </row>
    <row r="8475" spans="36:39" ht="14.4">
      <c r="AJ8475" s="26" t="e">
        <f>VLOOKUP(AQ8475,'user list'!A:B,2,0)</f>
        <v>#N/A</v>
      </c>
      <c r="AK8475" s="26">
        <f t="shared" si="444"/>
        <v>1</v>
      </c>
      <c r="AL8475" s="26">
        <f t="shared" si="445"/>
        <v>0</v>
      </c>
      <c r="AM8475" s="94" t="str">
        <f t="shared" si="446"/>
        <v xml:space="preserve">1/0 </v>
      </c>
    </row>
    <row r="8476" spans="36:39" ht="14.4">
      <c r="AJ8476" s="26" t="e">
        <f>VLOOKUP(AQ8476,'user list'!A:B,2,0)</f>
        <v>#N/A</v>
      </c>
      <c r="AK8476" s="26">
        <f t="shared" si="444"/>
        <v>1</v>
      </c>
      <c r="AL8476" s="26">
        <f t="shared" si="445"/>
        <v>0</v>
      </c>
      <c r="AM8476" s="94" t="str">
        <f t="shared" si="446"/>
        <v xml:space="preserve">1/0 </v>
      </c>
    </row>
    <row r="8477" spans="36:39" ht="14.4">
      <c r="AJ8477" s="26" t="e">
        <f>VLOOKUP(AQ8477,'user list'!A:B,2,0)</f>
        <v>#N/A</v>
      </c>
      <c r="AK8477" s="26">
        <f t="shared" si="444"/>
        <v>1</v>
      </c>
      <c r="AL8477" s="26">
        <f t="shared" si="445"/>
        <v>0</v>
      </c>
      <c r="AM8477" s="94" t="str">
        <f t="shared" si="446"/>
        <v xml:space="preserve">1/0 </v>
      </c>
    </row>
    <row r="8478" spans="36:39" ht="14.4">
      <c r="AJ8478" s="26" t="e">
        <f>VLOOKUP(AQ8478,'user list'!A:B,2,0)</f>
        <v>#N/A</v>
      </c>
      <c r="AK8478" s="26">
        <f t="shared" si="444"/>
        <v>1</v>
      </c>
      <c r="AL8478" s="26">
        <f t="shared" si="445"/>
        <v>0</v>
      </c>
      <c r="AM8478" s="94" t="str">
        <f t="shared" si="446"/>
        <v xml:space="preserve">1/0 </v>
      </c>
    </row>
    <row r="8479" spans="36:39" ht="14.4">
      <c r="AJ8479" s="26" t="e">
        <f>VLOOKUP(AQ8479,'user list'!A:B,2,0)</f>
        <v>#N/A</v>
      </c>
      <c r="AK8479" s="26">
        <f t="shared" si="444"/>
        <v>1</v>
      </c>
      <c r="AL8479" s="26">
        <f t="shared" si="445"/>
        <v>0</v>
      </c>
      <c r="AM8479" s="94" t="str">
        <f t="shared" si="446"/>
        <v xml:space="preserve">1/0 </v>
      </c>
    </row>
    <row r="8480" spans="36:39" ht="14.4">
      <c r="AJ8480" s="26" t="e">
        <f>VLOOKUP(AQ8480,'user list'!A:B,2,0)</f>
        <v>#N/A</v>
      </c>
      <c r="AK8480" s="26">
        <f t="shared" si="444"/>
        <v>1</v>
      </c>
      <c r="AL8480" s="26">
        <f t="shared" si="445"/>
        <v>0</v>
      </c>
      <c r="AM8480" s="94" t="str">
        <f t="shared" si="446"/>
        <v xml:space="preserve">1/0 </v>
      </c>
    </row>
    <row r="8481" spans="36:39" ht="14.4">
      <c r="AJ8481" s="26" t="e">
        <f>VLOOKUP(AQ8481,'user list'!A:B,2,0)</f>
        <v>#N/A</v>
      </c>
      <c r="AK8481" s="26">
        <f t="shared" si="444"/>
        <v>1</v>
      </c>
      <c r="AL8481" s="26">
        <f t="shared" si="445"/>
        <v>0</v>
      </c>
      <c r="AM8481" s="94" t="str">
        <f t="shared" si="446"/>
        <v xml:space="preserve">1/0 </v>
      </c>
    </row>
    <row r="8482" spans="36:39" ht="14.4">
      <c r="AJ8482" s="26" t="e">
        <f>VLOOKUP(AQ8482,'user list'!A:B,2,0)</f>
        <v>#N/A</v>
      </c>
      <c r="AK8482" s="26">
        <f t="shared" si="444"/>
        <v>1</v>
      </c>
      <c r="AL8482" s="26">
        <f t="shared" si="445"/>
        <v>0</v>
      </c>
      <c r="AM8482" s="94" t="str">
        <f t="shared" si="446"/>
        <v xml:space="preserve">1/0 </v>
      </c>
    </row>
    <row r="8483" spans="36:39" ht="14.4">
      <c r="AJ8483" s="26" t="e">
        <f>VLOOKUP(AQ8483,'user list'!A:B,2,0)</f>
        <v>#N/A</v>
      </c>
      <c r="AK8483" s="26">
        <f t="shared" ref="AK8483:AK8546" si="447">MONTH(AN8483)</f>
        <v>1</v>
      </c>
      <c r="AL8483" s="26">
        <f t="shared" ref="AL8483:AL8546" si="448">DAY(AN8483)</f>
        <v>0</v>
      </c>
      <c r="AM8483" s="94" t="str">
        <f t="shared" ref="AM8483:AM8546" si="449">AK8483&amp;"/"&amp;AL8483&amp;" "&amp;AR8483</f>
        <v xml:space="preserve">1/0 </v>
      </c>
    </row>
    <row r="8484" spans="36:39" ht="14.4">
      <c r="AJ8484" s="26" t="e">
        <f>VLOOKUP(AQ8484,'user list'!A:B,2,0)</f>
        <v>#N/A</v>
      </c>
      <c r="AK8484" s="26">
        <f t="shared" si="447"/>
        <v>1</v>
      </c>
      <c r="AL8484" s="26">
        <f t="shared" si="448"/>
        <v>0</v>
      </c>
      <c r="AM8484" s="94" t="str">
        <f t="shared" si="449"/>
        <v xml:space="preserve">1/0 </v>
      </c>
    </row>
    <row r="8485" spans="36:39" ht="14.4">
      <c r="AJ8485" s="26" t="e">
        <f>VLOOKUP(AQ8485,'user list'!A:B,2,0)</f>
        <v>#N/A</v>
      </c>
      <c r="AK8485" s="26">
        <f t="shared" si="447"/>
        <v>1</v>
      </c>
      <c r="AL8485" s="26">
        <f t="shared" si="448"/>
        <v>0</v>
      </c>
      <c r="AM8485" s="94" t="str">
        <f t="shared" si="449"/>
        <v xml:space="preserve">1/0 </v>
      </c>
    </row>
    <row r="8486" spans="36:39" ht="14.4">
      <c r="AJ8486" s="26" t="e">
        <f>VLOOKUP(AQ8486,'user list'!A:B,2,0)</f>
        <v>#N/A</v>
      </c>
      <c r="AK8486" s="26">
        <f t="shared" si="447"/>
        <v>1</v>
      </c>
      <c r="AL8486" s="26">
        <f t="shared" si="448"/>
        <v>0</v>
      </c>
      <c r="AM8486" s="94" t="str">
        <f t="shared" si="449"/>
        <v xml:space="preserve">1/0 </v>
      </c>
    </row>
    <row r="8487" spans="36:39" ht="14.4">
      <c r="AJ8487" s="26" t="e">
        <f>VLOOKUP(AQ8487,'user list'!A:B,2,0)</f>
        <v>#N/A</v>
      </c>
      <c r="AK8487" s="26">
        <f t="shared" si="447"/>
        <v>1</v>
      </c>
      <c r="AL8487" s="26">
        <f t="shared" si="448"/>
        <v>0</v>
      </c>
      <c r="AM8487" s="94" t="str">
        <f t="shared" si="449"/>
        <v xml:space="preserve">1/0 </v>
      </c>
    </row>
    <row r="8488" spans="36:39" ht="14.4">
      <c r="AJ8488" s="26" t="e">
        <f>VLOOKUP(AQ8488,'user list'!A:B,2,0)</f>
        <v>#N/A</v>
      </c>
      <c r="AK8488" s="26">
        <f t="shared" si="447"/>
        <v>1</v>
      </c>
      <c r="AL8488" s="26">
        <f t="shared" si="448"/>
        <v>0</v>
      </c>
      <c r="AM8488" s="94" t="str">
        <f t="shared" si="449"/>
        <v xml:space="preserve">1/0 </v>
      </c>
    </row>
    <row r="8489" spans="36:39" ht="14.4">
      <c r="AJ8489" s="26" t="e">
        <f>VLOOKUP(AQ8489,'user list'!A:B,2,0)</f>
        <v>#N/A</v>
      </c>
      <c r="AK8489" s="26">
        <f t="shared" si="447"/>
        <v>1</v>
      </c>
      <c r="AL8489" s="26">
        <f t="shared" si="448"/>
        <v>0</v>
      </c>
      <c r="AM8489" s="94" t="str">
        <f t="shared" si="449"/>
        <v xml:space="preserve">1/0 </v>
      </c>
    </row>
    <row r="8490" spans="36:39" ht="14.4">
      <c r="AJ8490" s="26" t="e">
        <f>VLOOKUP(AQ8490,'user list'!A:B,2,0)</f>
        <v>#N/A</v>
      </c>
      <c r="AK8490" s="26">
        <f t="shared" si="447"/>
        <v>1</v>
      </c>
      <c r="AL8490" s="26">
        <f t="shared" si="448"/>
        <v>0</v>
      </c>
      <c r="AM8490" s="94" t="str">
        <f t="shared" si="449"/>
        <v xml:space="preserve">1/0 </v>
      </c>
    </row>
    <row r="8491" spans="36:39" ht="14.4">
      <c r="AJ8491" s="26" t="e">
        <f>VLOOKUP(AQ8491,'user list'!A:B,2,0)</f>
        <v>#N/A</v>
      </c>
      <c r="AK8491" s="26">
        <f t="shared" si="447"/>
        <v>1</v>
      </c>
      <c r="AL8491" s="26">
        <f t="shared" si="448"/>
        <v>0</v>
      </c>
      <c r="AM8491" s="94" t="str">
        <f t="shared" si="449"/>
        <v xml:space="preserve">1/0 </v>
      </c>
    </row>
    <row r="8492" spans="36:39" ht="14.4">
      <c r="AJ8492" s="26" t="e">
        <f>VLOOKUP(AQ8492,'user list'!A:B,2,0)</f>
        <v>#N/A</v>
      </c>
      <c r="AK8492" s="26">
        <f t="shared" si="447"/>
        <v>1</v>
      </c>
      <c r="AL8492" s="26">
        <f t="shared" si="448"/>
        <v>0</v>
      </c>
      <c r="AM8492" s="94" t="str">
        <f t="shared" si="449"/>
        <v xml:space="preserve">1/0 </v>
      </c>
    </row>
    <row r="8493" spans="36:39" ht="14.4">
      <c r="AJ8493" s="26" t="e">
        <f>VLOOKUP(AQ8493,'user list'!A:B,2,0)</f>
        <v>#N/A</v>
      </c>
      <c r="AK8493" s="26">
        <f t="shared" si="447"/>
        <v>1</v>
      </c>
      <c r="AL8493" s="26">
        <f t="shared" si="448"/>
        <v>0</v>
      </c>
      <c r="AM8493" s="94" t="str">
        <f t="shared" si="449"/>
        <v xml:space="preserve">1/0 </v>
      </c>
    </row>
    <row r="8494" spans="36:39" ht="14.4">
      <c r="AJ8494" s="26" t="e">
        <f>VLOOKUP(AQ8494,'user list'!A:B,2,0)</f>
        <v>#N/A</v>
      </c>
      <c r="AK8494" s="26">
        <f t="shared" si="447"/>
        <v>1</v>
      </c>
      <c r="AL8494" s="26">
        <f t="shared" si="448"/>
        <v>0</v>
      </c>
      <c r="AM8494" s="94" t="str">
        <f t="shared" si="449"/>
        <v xml:space="preserve">1/0 </v>
      </c>
    </row>
    <row r="8495" spans="36:39" ht="14.4">
      <c r="AJ8495" s="26" t="e">
        <f>VLOOKUP(AQ8495,'user list'!A:B,2,0)</f>
        <v>#N/A</v>
      </c>
      <c r="AK8495" s="26">
        <f t="shared" si="447"/>
        <v>1</v>
      </c>
      <c r="AL8495" s="26">
        <f t="shared" si="448"/>
        <v>0</v>
      </c>
      <c r="AM8495" s="94" t="str">
        <f t="shared" si="449"/>
        <v xml:space="preserve">1/0 </v>
      </c>
    </row>
    <row r="8496" spans="36:39" ht="14.4">
      <c r="AJ8496" s="26" t="e">
        <f>VLOOKUP(AQ8496,'user list'!A:B,2,0)</f>
        <v>#N/A</v>
      </c>
      <c r="AK8496" s="26">
        <f t="shared" si="447"/>
        <v>1</v>
      </c>
      <c r="AL8496" s="26">
        <f t="shared" si="448"/>
        <v>0</v>
      </c>
      <c r="AM8496" s="94" t="str">
        <f t="shared" si="449"/>
        <v xml:space="preserve">1/0 </v>
      </c>
    </row>
    <row r="8497" spans="36:39" ht="14.4">
      <c r="AJ8497" s="26" t="e">
        <f>VLOOKUP(AQ8497,'user list'!A:B,2,0)</f>
        <v>#N/A</v>
      </c>
      <c r="AK8497" s="26">
        <f t="shared" si="447"/>
        <v>1</v>
      </c>
      <c r="AL8497" s="26">
        <f t="shared" si="448"/>
        <v>0</v>
      </c>
      <c r="AM8497" s="94" t="str">
        <f t="shared" si="449"/>
        <v xml:space="preserve">1/0 </v>
      </c>
    </row>
    <row r="8498" spans="36:39" ht="14.4">
      <c r="AJ8498" s="26" t="e">
        <f>VLOOKUP(AQ8498,'user list'!A:B,2,0)</f>
        <v>#N/A</v>
      </c>
      <c r="AK8498" s="26">
        <f t="shared" si="447"/>
        <v>1</v>
      </c>
      <c r="AL8498" s="26">
        <f t="shared" si="448"/>
        <v>0</v>
      </c>
      <c r="AM8498" s="94" t="str">
        <f t="shared" si="449"/>
        <v xml:space="preserve">1/0 </v>
      </c>
    </row>
    <row r="8499" spans="36:39" ht="14.4">
      <c r="AJ8499" s="26" t="e">
        <f>VLOOKUP(AQ8499,'user list'!A:B,2,0)</f>
        <v>#N/A</v>
      </c>
      <c r="AK8499" s="26">
        <f t="shared" si="447"/>
        <v>1</v>
      </c>
      <c r="AL8499" s="26">
        <f t="shared" si="448"/>
        <v>0</v>
      </c>
      <c r="AM8499" s="94" t="str">
        <f t="shared" si="449"/>
        <v xml:space="preserve">1/0 </v>
      </c>
    </row>
    <row r="8500" spans="36:39" ht="14.4">
      <c r="AJ8500" s="26" t="e">
        <f>VLOOKUP(AQ8500,'user list'!A:B,2,0)</f>
        <v>#N/A</v>
      </c>
      <c r="AK8500" s="26">
        <f t="shared" si="447"/>
        <v>1</v>
      </c>
      <c r="AL8500" s="26">
        <f t="shared" si="448"/>
        <v>0</v>
      </c>
      <c r="AM8500" s="94" t="str">
        <f t="shared" si="449"/>
        <v xml:space="preserve">1/0 </v>
      </c>
    </row>
    <row r="8501" spans="36:39" ht="14.4">
      <c r="AJ8501" s="26" t="e">
        <f>VLOOKUP(AQ8501,'user list'!A:B,2,0)</f>
        <v>#N/A</v>
      </c>
      <c r="AK8501" s="26">
        <f t="shared" si="447"/>
        <v>1</v>
      </c>
      <c r="AL8501" s="26">
        <f t="shared" si="448"/>
        <v>0</v>
      </c>
      <c r="AM8501" s="94" t="str">
        <f t="shared" si="449"/>
        <v xml:space="preserve">1/0 </v>
      </c>
    </row>
    <row r="8502" spans="36:39" ht="14.4">
      <c r="AJ8502" s="26" t="e">
        <f>VLOOKUP(AQ8502,'user list'!A:B,2,0)</f>
        <v>#N/A</v>
      </c>
      <c r="AK8502" s="26">
        <f t="shared" si="447"/>
        <v>1</v>
      </c>
      <c r="AL8502" s="26">
        <f t="shared" si="448"/>
        <v>0</v>
      </c>
      <c r="AM8502" s="94" t="str">
        <f t="shared" si="449"/>
        <v xml:space="preserve">1/0 </v>
      </c>
    </row>
    <row r="8503" spans="36:39" ht="14.4">
      <c r="AJ8503" s="26" t="e">
        <f>VLOOKUP(AQ8503,'user list'!A:B,2,0)</f>
        <v>#N/A</v>
      </c>
      <c r="AK8503" s="26">
        <f t="shared" si="447"/>
        <v>1</v>
      </c>
      <c r="AL8503" s="26">
        <f t="shared" si="448"/>
        <v>0</v>
      </c>
      <c r="AM8503" s="94" t="str">
        <f t="shared" si="449"/>
        <v xml:space="preserve">1/0 </v>
      </c>
    </row>
    <row r="8504" spans="36:39" ht="14.4">
      <c r="AJ8504" s="26" t="e">
        <f>VLOOKUP(AQ8504,'user list'!A:B,2,0)</f>
        <v>#N/A</v>
      </c>
      <c r="AK8504" s="26">
        <f t="shared" si="447"/>
        <v>1</v>
      </c>
      <c r="AL8504" s="26">
        <f t="shared" si="448"/>
        <v>0</v>
      </c>
      <c r="AM8504" s="94" t="str">
        <f t="shared" si="449"/>
        <v xml:space="preserve">1/0 </v>
      </c>
    </row>
    <row r="8505" spans="36:39" ht="14.4">
      <c r="AJ8505" s="26" t="e">
        <f>VLOOKUP(AQ8505,'user list'!A:B,2,0)</f>
        <v>#N/A</v>
      </c>
      <c r="AK8505" s="26">
        <f t="shared" si="447"/>
        <v>1</v>
      </c>
      <c r="AL8505" s="26">
        <f t="shared" si="448"/>
        <v>0</v>
      </c>
      <c r="AM8505" s="94" t="str">
        <f t="shared" si="449"/>
        <v xml:space="preserve">1/0 </v>
      </c>
    </row>
    <row r="8506" spans="36:39" ht="14.4">
      <c r="AJ8506" s="26" t="e">
        <f>VLOOKUP(AQ8506,'user list'!A:B,2,0)</f>
        <v>#N/A</v>
      </c>
      <c r="AK8506" s="26">
        <f t="shared" si="447"/>
        <v>1</v>
      </c>
      <c r="AL8506" s="26">
        <f t="shared" si="448"/>
        <v>0</v>
      </c>
      <c r="AM8506" s="94" t="str">
        <f t="shared" si="449"/>
        <v xml:space="preserve">1/0 </v>
      </c>
    </row>
    <row r="8507" spans="36:39" ht="14.4">
      <c r="AJ8507" s="26" t="e">
        <f>VLOOKUP(AQ8507,'user list'!A:B,2,0)</f>
        <v>#N/A</v>
      </c>
      <c r="AK8507" s="26">
        <f t="shared" si="447"/>
        <v>1</v>
      </c>
      <c r="AL8507" s="26">
        <f t="shared" si="448"/>
        <v>0</v>
      </c>
      <c r="AM8507" s="94" t="str">
        <f t="shared" si="449"/>
        <v xml:space="preserve">1/0 </v>
      </c>
    </row>
    <row r="8508" spans="36:39" ht="14.4">
      <c r="AJ8508" s="26" t="e">
        <f>VLOOKUP(AQ8508,'user list'!A:B,2,0)</f>
        <v>#N/A</v>
      </c>
      <c r="AK8508" s="26">
        <f t="shared" si="447"/>
        <v>1</v>
      </c>
      <c r="AL8508" s="26">
        <f t="shared" si="448"/>
        <v>0</v>
      </c>
      <c r="AM8508" s="94" t="str">
        <f t="shared" si="449"/>
        <v xml:space="preserve">1/0 </v>
      </c>
    </row>
    <row r="8509" spans="36:39" ht="14.4">
      <c r="AJ8509" s="26" t="e">
        <f>VLOOKUP(AQ8509,'user list'!A:B,2,0)</f>
        <v>#N/A</v>
      </c>
      <c r="AK8509" s="26">
        <f t="shared" si="447"/>
        <v>1</v>
      </c>
      <c r="AL8509" s="26">
        <f t="shared" si="448"/>
        <v>0</v>
      </c>
      <c r="AM8509" s="94" t="str">
        <f t="shared" si="449"/>
        <v xml:space="preserve">1/0 </v>
      </c>
    </row>
    <row r="8510" spans="36:39" ht="14.4">
      <c r="AJ8510" s="26" t="e">
        <f>VLOOKUP(AQ8510,'user list'!A:B,2,0)</f>
        <v>#N/A</v>
      </c>
      <c r="AK8510" s="26">
        <f t="shared" si="447"/>
        <v>1</v>
      </c>
      <c r="AL8510" s="26">
        <f t="shared" si="448"/>
        <v>0</v>
      </c>
      <c r="AM8510" s="94" t="str">
        <f t="shared" si="449"/>
        <v xml:space="preserve">1/0 </v>
      </c>
    </row>
    <row r="8511" spans="36:39" ht="14.4">
      <c r="AJ8511" s="26" t="e">
        <f>VLOOKUP(AQ8511,'user list'!A:B,2,0)</f>
        <v>#N/A</v>
      </c>
      <c r="AK8511" s="26">
        <f t="shared" si="447"/>
        <v>1</v>
      </c>
      <c r="AL8511" s="26">
        <f t="shared" si="448"/>
        <v>0</v>
      </c>
      <c r="AM8511" s="94" t="str">
        <f t="shared" si="449"/>
        <v xml:space="preserve">1/0 </v>
      </c>
    </row>
    <row r="8512" spans="36:39" ht="14.4">
      <c r="AJ8512" s="26" t="e">
        <f>VLOOKUP(AQ8512,'user list'!A:B,2,0)</f>
        <v>#N/A</v>
      </c>
      <c r="AK8512" s="26">
        <f t="shared" si="447"/>
        <v>1</v>
      </c>
      <c r="AL8512" s="26">
        <f t="shared" si="448"/>
        <v>0</v>
      </c>
      <c r="AM8512" s="94" t="str">
        <f t="shared" si="449"/>
        <v xml:space="preserve">1/0 </v>
      </c>
    </row>
    <row r="8513" spans="36:39" ht="14.4">
      <c r="AJ8513" s="26" t="e">
        <f>VLOOKUP(AQ8513,'user list'!A:B,2,0)</f>
        <v>#N/A</v>
      </c>
      <c r="AK8513" s="26">
        <f t="shared" si="447"/>
        <v>1</v>
      </c>
      <c r="AL8513" s="26">
        <f t="shared" si="448"/>
        <v>0</v>
      </c>
      <c r="AM8513" s="94" t="str">
        <f t="shared" si="449"/>
        <v xml:space="preserve">1/0 </v>
      </c>
    </row>
    <row r="8514" spans="36:39" ht="14.4">
      <c r="AJ8514" s="26" t="e">
        <f>VLOOKUP(AQ8514,'user list'!A:B,2,0)</f>
        <v>#N/A</v>
      </c>
      <c r="AK8514" s="26">
        <f t="shared" si="447"/>
        <v>1</v>
      </c>
      <c r="AL8514" s="26">
        <f t="shared" si="448"/>
        <v>0</v>
      </c>
      <c r="AM8514" s="94" t="str">
        <f t="shared" si="449"/>
        <v xml:space="preserve">1/0 </v>
      </c>
    </row>
    <row r="8515" spans="36:39" ht="14.4">
      <c r="AJ8515" s="26" t="e">
        <f>VLOOKUP(AQ8515,'user list'!A:B,2,0)</f>
        <v>#N/A</v>
      </c>
      <c r="AK8515" s="26">
        <f t="shared" si="447"/>
        <v>1</v>
      </c>
      <c r="AL8515" s="26">
        <f t="shared" si="448"/>
        <v>0</v>
      </c>
      <c r="AM8515" s="94" t="str">
        <f t="shared" si="449"/>
        <v xml:space="preserve">1/0 </v>
      </c>
    </row>
    <row r="8516" spans="36:39" ht="14.4">
      <c r="AJ8516" s="26" t="e">
        <f>VLOOKUP(AQ8516,'user list'!A:B,2,0)</f>
        <v>#N/A</v>
      </c>
      <c r="AK8516" s="26">
        <f t="shared" si="447"/>
        <v>1</v>
      </c>
      <c r="AL8516" s="26">
        <f t="shared" si="448"/>
        <v>0</v>
      </c>
      <c r="AM8516" s="94" t="str">
        <f t="shared" si="449"/>
        <v xml:space="preserve">1/0 </v>
      </c>
    </row>
    <row r="8517" spans="36:39" ht="14.4">
      <c r="AJ8517" s="26" t="e">
        <f>VLOOKUP(AQ8517,'user list'!A:B,2,0)</f>
        <v>#N/A</v>
      </c>
      <c r="AK8517" s="26">
        <f t="shared" si="447"/>
        <v>1</v>
      </c>
      <c r="AL8517" s="26">
        <f t="shared" si="448"/>
        <v>0</v>
      </c>
      <c r="AM8517" s="94" t="str">
        <f t="shared" si="449"/>
        <v xml:space="preserve">1/0 </v>
      </c>
    </row>
    <row r="8518" spans="36:39" ht="14.4">
      <c r="AJ8518" s="26" t="e">
        <f>VLOOKUP(AQ8518,'user list'!A:B,2,0)</f>
        <v>#N/A</v>
      </c>
      <c r="AK8518" s="26">
        <f t="shared" si="447"/>
        <v>1</v>
      </c>
      <c r="AL8518" s="26">
        <f t="shared" si="448"/>
        <v>0</v>
      </c>
      <c r="AM8518" s="94" t="str">
        <f t="shared" si="449"/>
        <v xml:space="preserve">1/0 </v>
      </c>
    </row>
    <row r="8519" spans="36:39" ht="14.4">
      <c r="AJ8519" s="26" t="e">
        <f>VLOOKUP(AQ8519,'user list'!A:B,2,0)</f>
        <v>#N/A</v>
      </c>
      <c r="AK8519" s="26">
        <f t="shared" si="447"/>
        <v>1</v>
      </c>
      <c r="AL8519" s="26">
        <f t="shared" si="448"/>
        <v>0</v>
      </c>
      <c r="AM8519" s="94" t="str">
        <f t="shared" si="449"/>
        <v xml:space="preserve">1/0 </v>
      </c>
    </row>
    <row r="8520" spans="36:39" ht="14.4">
      <c r="AJ8520" s="26" t="e">
        <f>VLOOKUP(AQ8520,'user list'!A:B,2,0)</f>
        <v>#N/A</v>
      </c>
      <c r="AK8520" s="26">
        <f t="shared" si="447"/>
        <v>1</v>
      </c>
      <c r="AL8520" s="26">
        <f t="shared" si="448"/>
        <v>0</v>
      </c>
      <c r="AM8520" s="94" t="str">
        <f t="shared" si="449"/>
        <v xml:space="preserve">1/0 </v>
      </c>
    </row>
    <row r="8521" spans="36:39" ht="14.4">
      <c r="AJ8521" s="26" t="e">
        <f>VLOOKUP(AQ8521,'user list'!A:B,2,0)</f>
        <v>#N/A</v>
      </c>
      <c r="AK8521" s="26">
        <f t="shared" si="447"/>
        <v>1</v>
      </c>
      <c r="AL8521" s="26">
        <f t="shared" si="448"/>
        <v>0</v>
      </c>
      <c r="AM8521" s="94" t="str">
        <f t="shared" si="449"/>
        <v xml:space="preserve">1/0 </v>
      </c>
    </row>
    <row r="8522" spans="36:39" ht="14.4">
      <c r="AJ8522" s="26" t="e">
        <f>VLOOKUP(AQ8522,'user list'!A:B,2,0)</f>
        <v>#N/A</v>
      </c>
      <c r="AK8522" s="26">
        <f t="shared" si="447"/>
        <v>1</v>
      </c>
      <c r="AL8522" s="26">
        <f t="shared" si="448"/>
        <v>0</v>
      </c>
      <c r="AM8522" s="94" t="str">
        <f t="shared" si="449"/>
        <v xml:space="preserve">1/0 </v>
      </c>
    </row>
    <row r="8523" spans="36:39" ht="14.4">
      <c r="AJ8523" s="26" t="e">
        <f>VLOOKUP(AQ8523,'user list'!A:B,2,0)</f>
        <v>#N/A</v>
      </c>
      <c r="AK8523" s="26">
        <f t="shared" si="447"/>
        <v>1</v>
      </c>
      <c r="AL8523" s="26">
        <f t="shared" si="448"/>
        <v>0</v>
      </c>
      <c r="AM8523" s="94" t="str">
        <f t="shared" si="449"/>
        <v xml:space="preserve">1/0 </v>
      </c>
    </row>
    <row r="8524" spans="36:39" ht="14.4">
      <c r="AJ8524" s="26" t="e">
        <f>VLOOKUP(AQ8524,'user list'!A:B,2,0)</f>
        <v>#N/A</v>
      </c>
      <c r="AK8524" s="26">
        <f t="shared" si="447"/>
        <v>1</v>
      </c>
      <c r="AL8524" s="26">
        <f t="shared" si="448"/>
        <v>0</v>
      </c>
      <c r="AM8524" s="94" t="str">
        <f t="shared" si="449"/>
        <v xml:space="preserve">1/0 </v>
      </c>
    </row>
    <row r="8525" spans="36:39" ht="14.4">
      <c r="AJ8525" s="26" t="e">
        <f>VLOOKUP(AQ8525,'user list'!A:B,2,0)</f>
        <v>#N/A</v>
      </c>
      <c r="AK8525" s="26">
        <f t="shared" si="447"/>
        <v>1</v>
      </c>
      <c r="AL8525" s="26">
        <f t="shared" si="448"/>
        <v>0</v>
      </c>
      <c r="AM8525" s="94" t="str">
        <f t="shared" si="449"/>
        <v xml:space="preserve">1/0 </v>
      </c>
    </row>
    <row r="8526" spans="36:39" ht="14.4">
      <c r="AJ8526" s="26" t="e">
        <f>VLOOKUP(AQ8526,'user list'!A:B,2,0)</f>
        <v>#N/A</v>
      </c>
      <c r="AK8526" s="26">
        <f t="shared" si="447"/>
        <v>1</v>
      </c>
      <c r="AL8526" s="26">
        <f t="shared" si="448"/>
        <v>0</v>
      </c>
      <c r="AM8526" s="94" t="str">
        <f t="shared" si="449"/>
        <v xml:space="preserve">1/0 </v>
      </c>
    </row>
    <row r="8527" spans="36:39" ht="14.4">
      <c r="AJ8527" s="26" t="e">
        <f>VLOOKUP(AQ8527,'user list'!A:B,2,0)</f>
        <v>#N/A</v>
      </c>
      <c r="AK8527" s="26">
        <f t="shared" si="447"/>
        <v>1</v>
      </c>
      <c r="AL8527" s="26">
        <f t="shared" si="448"/>
        <v>0</v>
      </c>
      <c r="AM8527" s="94" t="str">
        <f t="shared" si="449"/>
        <v xml:space="preserve">1/0 </v>
      </c>
    </row>
    <row r="8528" spans="36:39" ht="14.4">
      <c r="AJ8528" s="26" t="e">
        <f>VLOOKUP(AQ8528,'user list'!A:B,2,0)</f>
        <v>#N/A</v>
      </c>
      <c r="AK8528" s="26">
        <f t="shared" si="447"/>
        <v>1</v>
      </c>
      <c r="AL8528" s="26">
        <f t="shared" si="448"/>
        <v>0</v>
      </c>
      <c r="AM8528" s="94" t="str">
        <f t="shared" si="449"/>
        <v xml:space="preserve">1/0 </v>
      </c>
    </row>
    <row r="8529" spans="36:39" ht="14.4">
      <c r="AJ8529" s="26" t="e">
        <f>VLOOKUP(AQ8529,'user list'!A:B,2,0)</f>
        <v>#N/A</v>
      </c>
      <c r="AK8529" s="26">
        <f t="shared" si="447"/>
        <v>1</v>
      </c>
      <c r="AL8529" s="26">
        <f t="shared" si="448"/>
        <v>0</v>
      </c>
      <c r="AM8529" s="94" t="str">
        <f t="shared" si="449"/>
        <v xml:space="preserve">1/0 </v>
      </c>
    </row>
    <row r="8530" spans="36:39" ht="14.4">
      <c r="AJ8530" s="26" t="e">
        <f>VLOOKUP(AQ8530,'user list'!A:B,2,0)</f>
        <v>#N/A</v>
      </c>
      <c r="AK8530" s="26">
        <f t="shared" si="447"/>
        <v>1</v>
      </c>
      <c r="AL8530" s="26">
        <f t="shared" si="448"/>
        <v>0</v>
      </c>
      <c r="AM8530" s="94" t="str">
        <f t="shared" si="449"/>
        <v xml:space="preserve">1/0 </v>
      </c>
    </row>
    <row r="8531" spans="36:39" ht="14.4">
      <c r="AJ8531" s="26" t="e">
        <f>VLOOKUP(AQ8531,'user list'!A:B,2,0)</f>
        <v>#N/A</v>
      </c>
      <c r="AK8531" s="26">
        <f t="shared" si="447"/>
        <v>1</v>
      </c>
      <c r="AL8531" s="26">
        <f t="shared" si="448"/>
        <v>0</v>
      </c>
      <c r="AM8531" s="94" t="str">
        <f t="shared" si="449"/>
        <v xml:space="preserve">1/0 </v>
      </c>
    </row>
    <row r="8532" spans="36:39" ht="14.4">
      <c r="AJ8532" s="26" t="e">
        <f>VLOOKUP(AQ8532,'user list'!A:B,2,0)</f>
        <v>#N/A</v>
      </c>
      <c r="AK8532" s="26">
        <f t="shared" si="447"/>
        <v>1</v>
      </c>
      <c r="AL8532" s="26">
        <f t="shared" si="448"/>
        <v>0</v>
      </c>
      <c r="AM8532" s="94" t="str">
        <f t="shared" si="449"/>
        <v xml:space="preserve">1/0 </v>
      </c>
    </row>
    <row r="8533" spans="36:39" ht="14.4">
      <c r="AJ8533" s="26" t="e">
        <f>VLOOKUP(AQ8533,'user list'!A:B,2,0)</f>
        <v>#N/A</v>
      </c>
      <c r="AK8533" s="26">
        <f t="shared" si="447"/>
        <v>1</v>
      </c>
      <c r="AL8533" s="26">
        <f t="shared" si="448"/>
        <v>0</v>
      </c>
      <c r="AM8533" s="94" t="str">
        <f t="shared" si="449"/>
        <v xml:space="preserve">1/0 </v>
      </c>
    </row>
    <row r="8534" spans="36:39" ht="14.4">
      <c r="AJ8534" s="26" t="e">
        <f>VLOOKUP(AQ8534,'user list'!A:B,2,0)</f>
        <v>#N/A</v>
      </c>
      <c r="AK8534" s="26">
        <f t="shared" si="447"/>
        <v>1</v>
      </c>
      <c r="AL8534" s="26">
        <f t="shared" si="448"/>
        <v>0</v>
      </c>
      <c r="AM8534" s="94" t="str">
        <f t="shared" si="449"/>
        <v xml:space="preserve">1/0 </v>
      </c>
    </row>
    <row r="8535" spans="36:39" ht="14.4">
      <c r="AJ8535" s="26" t="e">
        <f>VLOOKUP(AQ8535,'user list'!A:B,2,0)</f>
        <v>#N/A</v>
      </c>
      <c r="AK8535" s="26">
        <f t="shared" si="447"/>
        <v>1</v>
      </c>
      <c r="AL8535" s="26">
        <f t="shared" si="448"/>
        <v>0</v>
      </c>
      <c r="AM8535" s="94" t="str">
        <f t="shared" si="449"/>
        <v xml:space="preserve">1/0 </v>
      </c>
    </row>
    <row r="8536" spans="36:39" ht="14.4">
      <c r="AJ8536" s="26" t="e">
        <f>VLOOKUP(AQ8536,'user list'!A:B,2,0)</f>
        <v>#N/A</v>
      </c>
      <c r="AK8536" s="26">
        <f t="shared" si="447"/>
        <v>1</v>
      </c>
      <c r="AL8536" s="26">
        <f t="shared" si="448"/>
        <v>0</v>
      </c>
      <c r="AM8536" s="94" t="str">
        <f t="shared" si="449"/>
        <v xml:space="preserve">1/0 </v>
      </c>
    </row>
    <row r="8537" spans="36:39" ht="14.4">
      <c r="AJ8537" s="26" t="e">
        <f>VLOOKUP(AQ8537,'user list'!A:B,2,0)</f>
        <v>#N/A</v>
      </c>
      <c r="AK8537" s="26">
        <f t="shared" si="447"/>
        <v>1</v>
      </c>
      <c r="AL8537" s="26">
        <f t="shared" si="448"/>
        <v>0</v>
      </c>
      <c r="AM8537" s="94" t="str">
        <f t="shared" si="449"/>
        <v xml:space="preserve">1/0 </v>
      </c>
    </row>
    <row r="8538" spans="36:39" ht="14.4">
      <c r="AJ8538" s="26" t="e">
        <f>VLOOKUP(AQ8538,'user list'!A:B,2,0)</f>
        <v>#N/A</v>
      </c>
      <c r="AK8538" s="26">
        <f t="shared" si="447"/>
        <v>1</v>
      </c>
      <c r="AL8538" s="26">
        <f t="shared" si="448"/>
        <v>0</v>
      </c>
      <c r="AM8538" s="94" t="str">
        <f t="shared" si="449"/>
        <v xml:space="preserve">1/0 </v>
      </c>
    </row>
    <row r="8539" spans="36:39" ht="14.4">
      <c r="AJ8539" s="26" t="e">
        <f>VLOOKUP(AQ8539,'user list'!A:B,2,0)</f>
        <v>#N/A</v>
      </c>
      <c r="AK8539" s="26">
        <f t="shared" si="447"/>
        <v>1</v>
      </c>
      <c r="AL8539" s="26">
        <f t="shared" si="448"/>
        <v>0</v>
      </c>
      <c r="AM8539" s="94" t="str">
        <f t="shared" si="449"/>
        <v xml:space="preserve">1/0 </v>
      </c>
    </row>
    <row r="8540" spans="36:39" ht="14.4">
      <c r="AJ8540" s="26" t="e">
        <f>VLOOKUP(AQ8540,'user list'!A:B,2,0)</f>
        <v>#N/A</v>
      </c>
      <c r="AK8540" s="26">
        <f t="shared" si="447"/>
        <v>1</v>
      </c>
      <c r="AL8540" s="26">
        <f t="shared" si="448"/>
        <v>0</v>
      </c>
      <c r="AM8540" s="94" t="str">
        <f t="shared" si="449"/>
        <v xml:space="preserve">1/0 </v>
      </c>
    </row>
    <row r="8541" spans="36:39" ht="14.4">
      <c r="AJ8541" s="26" t="e">
        <f>VLOOKUP(AQ8541,'user list'!A:B,2,0)</f>
        <v>#N/A</v>
      </c>
      <c r="AK8541" s="26">
        <f t="shared" si="447"/>
        <v>1</v>
      </c>
      <c r="AL8541" s="26">
        <f t="shared" si="448"/>
        <v>0</v>
      </c>
      <c r="AM8541" s="94" t="str">
        <f t="shared" si="449"/>
        <v xml:space="preserve">1/0 </v>
      </c>
    </row>
    <row r="8542" spans="36:39" ht="14.4">
      <c r="AJ8542" s="26" t="e">
        <f>VLOOKUP(AQ8542,'user list'!A:B,2,0)</f>
        <v>#N/A</v>
      </c>
      <c r="AK8542" s="26">
        <f t="shared" si="447"/>
        <v>1</v>
      </c>
      <c r="AL8542" s="26">
        <f t="shared" si="448"/>
        <v>0</v>
      </c>
      <c r="AM8542" s="94" t="str">
        <f t="shared" si="449"/>
        <v xml:space="preserve">1/0 </v>
      </c>
    </row>
    <row r="8543" spans="36:39" ht="14.4">
      <c r="AJ8543" s="26" t="e">
        <f>VLOOKUP(AQ8543,'user list'!A:B,2,0)</f>
        <v>#N/A</v>
      </c>
      <c r="AK8543" s="26">
        <f t="shared" si="447"/>
        <v>1</v>
      </c>
      <c r="AL8543" s="26">
        <f t="shared" si="448"/>
        <v>0</v>
      </c>
      <c r="AM8543" s="94" t="str">
        <f t="shared" si="449"/>
        <v xml:space="preserve">1/0 </v>
      </c>
    </row>
    <row r="8544" spans="36:39" ht="14.4">
      <c r="AJ8544" s="26" t="e">
        <f>VLOOKUP(AQ8544,'user list'!A:B,2,0)</f>
        <v>#N/A</v>
      </c>
      <c r="AK8544" s="26">
        <f t="shared" si="447"/>
        <v>1</v>
      </c>
      <c r="AL8544" s="26">
        <f t="shared" si="448"/>
        <v>0</v>
      </c>
      <c r="AM8544" s="94" t="str">
        <f t="shared" si="449"/>
        <v xml:space="preserve">1/0 </v>
      </c>
    </row>
    <row r="8545" spans="36:39" ht="14.4">
      <c r="AJ8545" s="26" t="e">
        <f>VLOOKUP(AQ8545,'user list'!A:B,2,0)</f>
        <v>#N/A</v>
      </c>
      <c r="AK8545" s="26">
        <f t="shared" si="447"/>
        <v>1</v>
      </c>
      <c r="AL8545" s="26">
        <f t="shared" si="448"/>
        <v>0</v>
      </c>
      <c r="AM8545" s="94" t="str">
        <f t="shared" si="449"/>
        <v xml:space="preserve">1/0 </v>
      </c>
    </row>
    <row r="8546" spans="36:39" ht="14.4">
      <c r="AJ8546" s="26" t="e">
        <f>VLOOKUP(AQ8546,'user list'!A:B,2,0)</f>
        <v>#N/A</v>
      </c>
      <c r="AK8546" s="26">
        <f t="shared" si="447"/>
        <v>1</v>
      </c>
      <c r="AL8546" s="26">
        <f t="shared" si="448"/>
        <v>0</v>
      </c>
      <c r="AM8546" s="94" t="str">
        <f t="shared" si="449"/>
        <v xml:space="preserve">1/0 </v>
      </c>
    </row>
    <row r="8547" spans="36:39" ht="14.4">
      <c r="AJ8547" s="26" t="e">
        <f>VLOOKUP(AQ8547,'user list'!A:B,2,0)</f>
        <v>#N/A</v>
      </c>
      <c r="AK8547" s="26">
        <f t="shared" ref="AK8547:AK8610" si="450">MONTH(AN8547)</f>
        <v>1</v>
      </c>
      <c r="AL8547" s="26">
        <f t="shared" ref="AL8547:AL8610" si="451">DAY(AN8547)</f>
        <v>0</v>
      </c>
      <c r="AM8547" s="94" t="str">
        <f t="shared" ref="AM8547:AM8610" si="452">AK8547&amp;"/"&amp;AL8547&amp;" "&amp;AR8547</f>
        <v xml:space="preserve">1/0 </v>
      </c>
    </row>
    <row r="8548" spans="36:39" ht="14.4">
      <c r="AJ8548" s="26" t="e">
        <f>VLOOKUP(AQ8548,'user list'!A:B,2,0)</f>
        <v>#N/A</v>
      </c>
      <c r="AK8548" s="26">
        <f t="shared" si="450"/>
        <v>1</v>
      </c>
      <c r="AL8548" s="26">
        <f t="shared" si="451"/>
        <v>0</v>
      </c>
      <c r="AM8548" s="94" t="str">
        <f t="shared" si="452"/>
        <v xml:space="preserve">1/0 </v>
      </c>
    </row>
    <row r="8549" spans="36:39" ht="14.4">
      <c r="AJ8549" s="26" t="e">
        <f>VLOOKUP(AQ8549,'user list'!A:B,2,0)</f>
        <v>#N/A</v>
      </c>
      <c r="AK8549" s="26">
        <f t="shared" si="450"/>
        <v>1</v>
      </c>
      <c r="AL8549" s="26">
        <f t="shared" si="451"/>
        <v>0</v>
      </c>
      <c r="AM8549" s="94" t="str">
        <f t="shared" si="452"/>
        <v xml:space="preserve">1/0 </v>
      </c>
    </row>
    <row r="8550" spans="36:39" ht="14.4">
      <c r="AJ8550" s="26" t="e">
        <f>VLOOKUP(AQ8550,'user list'!A:B,2,0)</f>
        <v>#N/A</v>
      </c>
      <c r="AK8550" s="26">
        <f t="shared" si="450"/>
        <v>1</v>
      </c>
      <c r="AL8550" s="26">
        <f t="shared" si="451"/>
        <v>0</v>
      </c>
      <c r="AM8550" s="94" t="str">
        <f t="shared" si="452"/>
        <v xml:space="preserve">1/0 </v>
      </c>
    </row>
    <row r="8551" spans="36:39" ht="14.4">
      <c r="AJ8551" s="26" t="e">
        <f>VLOOKUP(AQ8551,'user list'!A:B,2,0)</f>
        <v>#N/A</v>
      </c>
      <c r="AK8551" s="26">
        <f t="shared" si="450"/>
        <v>1</v>
      </c>
      <c r="AL8551" s="26">
        <f t="shared" si="451"/>
        <v>0</v>
      </c>
      <c r="AM8551" s="94" t="str">
        <f t="shared" si="452"/>
        <v xml:space="preserve">1/0 </v>
      </c>
    </row>
    <row r="8552" spans="36:39" ht="14.4">
      <c r="AJ8552" s="26" t="e">
        <f>VLOOKUP(AQ8552,'user list'!A:B,2,0)</f>
        <v>#N/A</v>
      </c>
      <c r="AK8552" s="26">
        <f t="shared" si="450"/>
        <v>1</v>
      </c>
      <c r="AL8552" s="26">
        <f t="shared" si="451"/>
        <v>0</v>
      </c>
      <c r="AM8552" s="94" t="str">
        <f t="shared" si="452"/>
        <v xml:space="preserve">1/0 </v>
      </c>
    </row>
    <row r="8553" spans="36:39" ht="14.4">
      <c r="AJ8553" s="26" t="e">
        <f>VLOOKUP(AQ8553,'user list'!A:B,2,0)</f>
        <v>#N/A</v>
      </c>
      <c r="AK8553" s="26">
        <f t="shared" si="450"/>
        <v>1</v>
      </c>
      <c r="AL8553" s="26">
        <f t="shared" si="451"/>
        <v>0</v>
      </c>
      <c r="AM8553" s="94" t="str">
        <f t="shared" si="452"/>
        <v xml:space="preserve">1/0 </v>
      </c>
    </row>
    <row r="8554" spans="36:39" ht="14.4">
      <c r="AJ8554" s="26" t="e">
        <f>VLOOKUP(AQ8554,'user list'!A:B,2,0)</f>
        <v>#N/A</v>
      </c>
      <c r="AK8554" s="26">
        <f t="shared" si="450"/>
        <v>1</v>
      </c>
      <c r="AL8554" s="26">
        <f t="shared" si="451"/>
        <v>0</v>
      </c>
      <c r="AM8554" s="94" t="str">
        <f t="shared" si="452"/>
        <v xml:space="preserve">1/0 </v>
      </c>
    </row>
    <row r="8555" spans="36:39" ht="14.4">
      <c r="AJ8555" s="26" t="e">
        <f>VLOOKUP(AQ8555,'user list'!A:B,2,0)</f>
        <v>#N/A</v>
      </c>
      <c r="AK8555" s="26">
        <f t="shared" si="450"/>
        <v>1</v>
      </c>
      <c r="AL8555" s="26">
        <f t="shared" si="451"/>
        <v>0</v>
      </c>
      <c r="AM8555" s="94" t="str">
        <f t="shared" si="452"/>
        <v xml:space="preserve">1/0 </v>
      </c>
    </row>
    <row r="8556" spans="36:39" ht="14.4">
      <c r="AJ8556" s="26" t="e">
        <f>VLOOKUP(AQ8556,'user list'!A:B,2,0)</f>
        <v>#N/A</v>
      </c>
      <c r="AK8556" s="26">
        <f t="shared" si="450"/>
        <v>1</v>
      </c>
      <c r="AL8556" s="26">
        <f t="shared" si="451"/>
        <v>0</v>
      </c>
      <c r="AM8556" s="94" t="str">
        <f t="shared" si="452"/>
        <v xml:space="preserve">1/0 </v>
      </c>
    </row>
    <row r="8557" spans="36:39" ht="14.4">
      <c r="AJ8557" s="26" t="e">
        <f>VLOOKUP(AQ8557,'user list'!A:B,2,0)</f>
        <v>#N/A</v>
      </c>
      <c r="AK8557" s="26">
        <f t="shared" si="450"/>
        <v>1</v>
      </c>
      <c r="AL8557" s="26">
        <f t="shared" si="451"/>
        <v>0</v>
      </c>
      <c r="AM8557" s="94" t="str">
        <f t="shared" si="452"/>
        <v xml:space="preserve">1/0 </v>
      </c>
    </row>
    <row r="8558" spans="36:39" ht="14.4">
      <c r="AJ8558" s="26" t="e">
        <f>VLOOKUP(AQ8558,'user list'!A:B,2,0)</f>
        <v>#N/A</v>
      </c>
      <c r="AK8558" s="26">
        <f t="shared" si="450"/>
        <v>1</v>
      </c>
      <c r="AL8558" s="26">
        <f t="shared" si="451"/>
        <v>0</v>
      </c>
      <c r="AM8558" s="94" t="str">
        <f t="shared" si="452"/>
        <v xml:space="preserve">1/0 </v>
      </c>
    </row>
    <row r="8559" spans="36:39" ht="14.4">
      <c r="AJ8559" s="26" t="e">
        <f>VLOOKUP(AQ8559,'user list'!A:B,2,0)</f>
        <v>#N/A</v>
      </c>
      <c r="AK8559" s="26">
        <f t="shared" si="450"/>
        <v>1</v>
      </c>
      <c r="AL8559" s="26">
        <f t="shared" si="451"/>
        <v>0</v>
      </c>
      <c r="AM8559" s="94" t="str">
        <f t="shared" si="452"/>
        <v xml:space="preserve">1/0 </v>
      </c>
    </row>
    <row r="8560" spans="36:39" ht="14.4">
      <c r="AJ8560" s="26" t="e">
        <f>VLOOKUP(AQ8560,'user list'!A:B,2,0)</f>
        <v>#N/A</v>
      </c>
      <c r="AK8560" s="26">
        <f t="shared" si="450"/>
        <v>1</v>
      </c>
      <c r="AL8560" s="26">
        <f t="shared" si="451"/>
        <v>0</v>
      </c>
      <c r="AM8560" s="94" t="str">
        <f t="shared" si="452"/>
        <v xml:space="preserve">1/0 </v>
      </c>
    </row>
    <row r="8561" spans="36:39" ht="14.4">
      <c r="AJ8561" s="26" t="e">
        <f>VLOOKUP(AQ8561,'user list'!A:B,2,0)</f>
        <v>#N/A</v>
      </c>
      <c r="AK8561" s="26">
        <f t="shared" si="450"/>
        <v>1</v>
      </c>
      <c r="AL8561" s="26">
        <f t="shared" si="451"/>
        <v>0</v>
      </c>
      <c r="AM8561" s="94" t="str">
        <f t="shared" si="452"/>
        <v xml:space="preserve">1/0 </v>
      </c>
    </row>
    <row r="8562" spans="36:39" ht="14.4">
      <c r="AJ8562" s="26" t="e">
        <f>VLOOKUP(AQ8562,'user list'!A:B,2,0)</f>
        <v>#N/A</v>
      </c>
      <c r="AK8562" s="26">
        <f t="shared" si="450"/>
        <v>1</v>
      </c>
      <c r="AL8562" s="26">
        <f t="shared" si="451"/>
        <v>0</v>
      </c>
      <c r="AM8562" s="94" t="str">
        <f t="shared" si="452"/>
        <v xml:space="preserve">1/0 </v>
      </c>
    </row>
    <row r="8563" spans="36:39" ht="14.4">
      <c r="AJ8563" s="26" t="e">
        <f>VLOOKUP(AQ8563,'user list'!A:B,2,0)</f>
        <v>#N/A</v>
      </c>
      <c r="AK8563" s="26">
        <f t="shared" si="450"/>
        <v>1</v>
      </c>
      <c r="AL8563" s="26">
        <f t="shared" si="451"/>
        <v>0</v>
      </c>
      <c r="AM8563" s="94" t="str">
        <f t="shared" si="452"/>
        <v xml:space="preserve">1/0 </v>
      </c>
    </row>
    <row r="8564" spans="36:39" ht="14.4">
      <c r="AJ8564" s="26" t="e">
        <f>VLOOKUP(AQ8564,'user list'!A:B,2,0)</f>
        <v>#N/A</v>
      </c>
      <c r="AK8564" s="26">
        <f t="shared" si="450"/>
        <v>1</v>
      </c>
      <c r="AL8564" s="26">
        <f t="shared" si="451"/>
        <v>0</v>
      </c>
      <c r="AM8564" s="94" t="str">
        <f t="shared" si="452"/>
        <v xml:space="preserve">1/0 </v>
      </c>
    </row>
    <row r="8565" spans="36:39" ht="14.4">
      <c r="AJ8565" s="26" t="e">
        <f>VLOOKUP(AQ8565,'user list'!A:B,2,0)</f>
        <v>#N/A</v>
      </c>
      <c r="AK8565" s="26">
        <f t="shared" si="450"/>
        <v>1</v>
      </c>
      <c r="AL8565" s="26">
        <f t="shared" si="451"/>
        <v>0</v>
      </c>
      <c r="AM8565" s="94" t="str">
        <f t="shared" si="452"/>
        <v xml:space="preserve">1/0 </v>
      </c>
    </row>
    <row r="8566" spans="36:39" ht="14.4">
      <c r="AJ8566" s="26" t="e">
        <f>VLOOKUP(AQ8566,'user list'!A:B,2,0)</f>
        <v>#N/A</v>
      </c>
      <c r="AK8566" s="26">
        <f t="shared" si="450"/>
        <v>1</v>
      </c>
      <c r="AL8566" s="26">
        <f t="shared" si="451"/>
        <v>0</v>
      </c>
      <c r="AM8566" s="94" t="str">
        <f t="shared" si="452"/>
        <v xml:space="preserve">1/0 </v>
      </c>
    </row>
    <row r="8567" spans="36:39" ht="14.4">
      <c r="AJ8567" s="26" t="e">
        <f>VLOOKUP(AQ8567,'user list'!A:B,2,0)</f>
        <v>#N/A</v>
      </c>
      <c r="AK8567" s="26">
        <f t="shared" si="450"/>
        <v>1</v>
      </c>
      <c r="AL8567" s="26">
        <f t="shared" si="451"/>
        <v>0</v>
      </c>
      <c r="AM8567" s="94" t="str">
        <f t="shared" si="452"/>
        <v xml:space="preserve">1/0 </v>
      </c>
    </row>
    <row r="8568" spans="36:39" ht="14.4">
      <c r="AJ8568" s="26" t="e">
        <f>VLOOKUP(AQ8568,'user list'!A:B,2,0)</f>
        <v>#N/A</v>
      </c>
      <c r="AK8568" s="26">
        <f t="shared" si="450"/>
        <v>1</v>
      </c>
      <c r="AL8568" s="26">
        <f t="shared" si="451"/>
        <v>0</v>
      </c>
      <c r="AM8568" s="94" t="str">
        <f t="shared" si="452"/>
        <v xml:space="preserve">1/0 </v>
      </c>
    </row>
    <row r="8569" spans="36:39" ht="14.4">
      <c r="AJ8569" s="26" t="e">
        <f>VLOOKUP(AQ8569,'user list'!A:B,2,0)</f>
        <v>#N/A</v>
      </c>
      <c r="AK8569" s="26">
        <f t="shared" si="450"/>
        <v>1</v>
      </c>
      <c r="AL8569" s="26">
        <f t="shared" si="451"/>
        <v>0</v>
      </c>
      <c r="AM8569" s="94" t="str">
        <f t="shared" si="452"/>
        <v xml:space="preserve">1/0 </v>
      </c>
    </row>
    <row r="8570" spans="36:39" ht="14.4">
      <c r="AJ8570" s="26" t="e">
        <f>VLOOKUP(AQ8570,'user list'!A:B,2,0)</f>
        <v>#N/A</v>
      </c>
      <c r="AK8570" s="26">
        <f t="shared" si="450"/>
        <v>1</v>
      </c>
      <c r="AL8570" s="26">
        <f t="shared" si="451"/>
        <v>0</v>
      </c>
      <c r="AM8570" s="94" t="str">
        <f t="shared" si="452"/>
        <v xml:space="preserve">1/0 </v>
      </c>
    </row>
    <row r="8571" spans="36:39" ht="14.4">
      <c r="AJ8571" s="26" t="e">
        <f>VLOOKUP(AQ8571,'user list'!A:B,2,0)</f>
        <v>#N/A</v>
      </c>
      <c r="AK8571" s="26">
        <f t="shared" si="450"/>
        <v>1</v>
      </c>
      <c r="AL8571" s="26">
        <f t="shared" si="451"/>
        <v>0</v>
      </c>
      <c r="AM8571" s="94" t="str">
        <f t="shared" si="452"/>
        <v xml:space="preserve">1/0 </v>
      </c>
    </row>
    <row r="8572" spans="36:39" ht="14.4">
      <c r="AJ8572" s="26" t="e">
        <f>VLOOKUP(AQ8572,'user list'!A:B,2,0)</f>
        <v>#N/A</v>
      </c>
      <c r="AK8572" s="26">
        <f t="shared" si="450"/>
        <v>1</v>
      </c>
      <c r="AL8572" s="26">
        <f t="shared" si="451"/>
        <v>0</v>
      </c>
      <c r="AM8572" s="94" t="str">
        <f t="shared" si="452"/>
        <v xml:space="preserve">1/0 </v>
      </c>
    </row>
    <row r="8573" spans="36:39" ht="14.4">
      <c r="AJ8573" s="26" t="e">
        <f>VLOOKUP(AQ8573,'user list'!A:B,2,0)</f>
        <v>#N/A</v>
      </c>
      <c r="AK8573" s="26">
        <f t="shared" si="450"/>
        <v>1</v>
      </c>
      <c r="AL8573" s="26">
        <f t="shared" si="451"/>
        <v>0</v>
      </c>
      <c r="AM8573" s="94" t="str">
        <f t="shared" si="452"/>
        <v xml:space="preserve">1/0 </v>
      </c>
    </row>
    <row r="8574" spans="36:39" ht="14.4">
      <c r="AJ8574" s="26" t="e">
        <f>VLOOKUP(AQ8574,'user list'!A:B,2,0)</f>
        <v>#N/A</v>
      </c>
      <c r="AK8574" s="26">
        <f t="shared" si="450"/>
        <v>1</v>
      </c>
      <c r="AL8574" s="26">
        <f t="shared" si="451"/>
        <v>0</v>
      </c>
      <c r="AM8574" s="94" t="str">
        <f t="shared" si="452"/>
        <v xml:space="preserve">1/0 </v>
      </c>
    </row>
    <row r="8575" spans="36:39" ht="14.4">
      <c r="AJ8575" s="26" t="e">
        <f>VLOOKUP(AQ8575,'user list'!A:B,2,0)</f>
        <v>#N/A</v>
      </c>
      <c r="AK8575" s="26">
        <f t="shared" si="450"/>
        <v>1</v>
      </c>
      <c r="AL8575" s="26">
        <f t="shared" si="451"/>
        <v>0</v>
      </c>
      <c r="AM8575" s="94" t="str">
        <f t="shared" si="452"/>
        <v xml:space="preserve">1/0 </v>
      </c>
    </row>
    <row r="8576" spans="36:39" ht="14.4">
      <c r="AJ8576" s="26" t="e">
        <f>VLOOKUP(AQ8576,'user list'!A:B,2,0)</f>
        <v>#N/A</v>
      </c>
      <c r="AK8576" s="26">
        <f t="shared" si="450"/>
        <v>1</v>
      </c>
      <c r="AL8576" s="26">
        <f t="shared" si="451"/>
        <v>0</v>
      </c>
      <c r="AM8576" s="94" t="str">
        <f t="shared" si="452"/>
        <v xml:space="preserve">1/0 </v>
      </c>
    </row>
    <row r="8577" spans="36:39" ht="14.4">
      <c r="AJ8577" s="26" t="e">
        <f>VLOOKUP(AQ8577,'user list'!A:B,2,0)</f>
        <v>#N/A</v>
      </c>
      <c r="AK8577" s="26">
        <f t="shared" si="450"/>
        <v>1</v>
      </c>
      <c r="AL8577" s="26">
        <f t="shared" si="451"/>
        <v>0</v>
      </c>
      <c r="AM8577" s="94" t="str">
        <f t="shared" si="452"/>
        <v xml:space="preserve">1/0 </v>
      </c>
    </row>
    <row r="8578" spans="36:39" ht="14.4">
      <c r="AJ8578" s="26" t="e">
        <f>VLOOKUP(AQ8578,'user list'!A:B,2,0)</f>
        <v>#N/A</v>
      </c>
      <c r="AK8578" s="26">
        <f t="shared" si="450"/>
        <v>1</v>
      </c>
      <c r="AL8578" s="26">
        <f t="shared" si="451"/>
        <v>0</v>
      </c>
      <c r="AM8578" s="94" t="str">
        <f t="shared" si="452"/>
        <v xml:space="preserve">1/0 </v>
      </c>
    </row>
    <row r="8579" spans="36:39" ht="14.4">
      <c r="AJ8579" s="26" t="e">
        <f>VLOOKUP(AQ8579,'user list'!A:B,2,0)</f>
        <v>#N/A</v>
      </c>
      <c r="AK8579" s="26">
        <f t="shared" si="450"/>
        <v>1</v>
      </c>
      <c r="AL8579" s="26">
        <f t="shared" si="451"/>
        <v>0</v>
      </c>
      <c r="AM8579" s="94" t="str">
        <f t="shared" si="452"/>
        <v xml:space="preserve">1/0 </v>
      </c>
    </row>
    <row r="8580" spans="36:39" ht="14.4">
      <c r="AJ8580" s="26" t="e">
        <f>VLOOKUP(AQ8580,'user list'!A:B,2,0)</f>
        <v>#N/A</v>
      </c>
      <c r="AK8580" s="26">
        <f t="shared" si="450"/>
        <v>1</v>
      </c>
      <c r="AL8580" s="26">
        <f t="shared" si="451"/>
        <v>0</v>
      </c>
      <c r="AM8580" s="94" t="str">
        <f t="shared" si="452"/>
        <v xml:space="preserve">1/0 </v>
      </c>
    </row>
    <row r="8581" spans="36:39" ht="14.4">
      <c r="AJ8581" s="26" t="e">
        <f>VLOOKUP(AQ8581,'user list'!A:B,2,0)</f>
        <v>#N/A</v>
      </c>
      <c r="AK8581" s="26">
        <f t="shared" si="450"/>
        <v>1</v>
      </c>
      <c r="AL8581" s="26">
        <f t="shared" si="451"/>
        <v>0</v>
      </c>
      <c r="AM8581" s="94" t="str">
        <f t="shared" si="452"/>
        <v xml:space="preserve">1/0 </v>
      </c>
    </row>
    <row r="8582" spans="36:39" ht="14.4">
      <c r="AJ8582" s="26" t="e">
        <f>VLOOKUP(AQ8582,'user list'!A:B,2,0)</f>
        <v>#N/A</v>
      </c>
      <c r="AK8582" s="26">
        <f t="shared" si="450"/>
        <v>1</v>
      </c>
      <c r="AL8582" s="26">
        <f t="shared" si="451"/>
        <v>0</v>
      </c>
      <c r="AM8582" s="94" t="str">
        <f t="shared" si="452"/>
        <v xml:space="preserve">1/0 </v>
      </c>
    </row>
    <row r="8583" spans="36:39" ht="14.4">
      <c r="AJ8583" s="26" t="e">
        <f>VLOOKUP(AQ8583,'user list'!A:B,2,0)</f>
        <v>#N/A</v>
      </c>
      <c r="AK8583" s="26">
        <f t="shared" si="450"/>
        <v>1</v>
      </c>
      <c r="AL8583" s="26">
        <f t="shared" si="451"/>
        <v>0</v>
      </c>
      <c r="AM8583" s="94" t="str">
        <f t="shared" si="452"/>
        <v xml:space="preserve">1/0 </v>
      </c>
    </row>
    <row r="8584" spans="36:39" ht="14.4">
      <c r="AJ8584" s="26" t="e">
        <f>VLOOKUP(AQ8584,'user list'!A:B,2,0)</f>
        <v>#N/A</v>
      </c>
      <c r="AK8584" s="26">
        <f t="shared" si="450"/>
        <v>1</v>
      </c>
      <c r="AL8584" s="26">
        <f t="shared" si="451"/>
        <v>0</v>
      </c>
      <c r="AM8584" s="94" t="str">
        <f t="shared" si="452"/>
        <v xml:space="preserve">1/0 </v>
      </c>
    </row>
    <row r="8585" spans="36:39" ht="14.4">
      <c r="AJ8585" s="26" t="e">
        <f>VLOOKUP(AQ8585,'user list'!A:B,2,0)</f>
        <v>#N/A</v>
      </c>
      <c r="AK8585" s="26">
        <f t="shared" si="450"/>
        <v>1</v>
      </c>
      <c r="AL8585" s="26">
        <f t="shared" si="451"/>
        <v>0</v>
      </c>
      <c r="AM8585" s="94" t="str">
        <f t="shared" si="452"/>
        <v xml:space="preserve">1/0 </v>
      </c>
    </row>
    <row r="8586" spans="36:39" ht="14.4">
      <c r="AJ8586" s="26" t="e">
        <f>VLOOKUP(AQ8586,'user list'!A:B,2,0)</f>
        <v>#N/A</v>
      </c>
      <c r="AK8586" s="26">
        <f t="shared" si="450"/>
        <v>1</v>
      </c>
      <c r="AL8586" s="26">
        <f t="shared" si="451"/>
        <v>0</v>
      </c>
      <c r="AM8586" s="94" t="str">
        <f t="shared" si="452"/>
        <v xml:space="preserve">1/0 </v>
      </c>
    </row>
    <row r="8587" spans="36:39" ht="14.4">
      <c r="AJ8587" s="26" t="e">
        <f>VLOOKUP(AQ8587,'user list'!A:B,2,0)</f>
        <v>#N/A</v>
      </c>
      <c r="AK8587" s="26">
        <f t="shared" si="450"/>
        <v>1</v>
      </c>
      <c r="AL8587" s="26">
        <f t="shared" si="451"/>
        <v>0</v>
      </c>
      <c r="AM8587" s="94" t="str">
        <f t="shared" si="452"/>
        <v xml:space="preserve">1/0 </v>
      </c>
    </row>
    <row r="8588" spans="36:39" ht="14.4">
      <c r="AJ8588" s="26" t="e">
        <f>VLOOKUP(AQ8588,'user list'!A:B,2,0)</f>
        <v>#N/A</v>
      </c>
      <c r="AK8588" s="26">
        <f t="shared" si="450"/>
        <v>1</v>
      </c>
      <c r="AL8588" s="26">
        <f t="shared" si="451"/>
        <v>0</v>
      </c>
      <c r="AM8588" s="94" t="str">
        <f t="shared" si="452"/>
        <v xml:space="preserve">1/0 </v>
      </c>
    </row>
    <row r="8589" spans="36:39" ht="14.4">
      <c r="AJ8589" s="26" t="e">
        <f>VLOOKUP(AQ8589,'user list'!A:B,2,0)</f>
        <v>#N/A</v>
      </c>
      <c r="AK8589" s="26">
        <f t="shared" si="450"/>
        <v>1</v>
      </c>
      <c r="AL8589" s="26">
        <f t="shared" si="451"/>
        <v>0</v>
      </c>
      <c r="AM8589" s="94" t="str">
        <f t="shared" si="452"/>
        <v xml:space="preserve">1/0 </v>
      </c>
    </row>
    <row r="8590" spans="36:39" ht="14.4">
      <c r="AJ8590" s="26" t="e">
        <f>VLOOKUP(AQ8590,'user list'!A:B,2,0)</f>
        <v>#N/A</v>
      </c>
      <c r="AK8590" s="26">
        <f t="shared" si="450"/>
        <v>1</v>
      </c>
      <c r="AL8590" s="26">
        <f t="shared" si="451"/>
        <v>0</v>
      </c>
      <c r="AM8590" s="94" t="str">
        <f t="shared" si="452"/>
        <v xml:space="preserve">1/0 </v>
      </c>
    </row>
    <row r="8591" spans="36:39" ht="14.4">
      <c r="AJ8591" s="26" t="e">
        <f>VLOOKUP(AQ8591,'user list'!A:B,2,0)</f>
        <v>#N/A</v>
      </c>
      <c r="AK8591" s="26">
        <f t="shared" si="450"/>
        <v>1</v>
      </c>
      <c r="AL8591" s="26">
        <f t="shared" si="451"/>
        <v>0</v>
      </c>
      <c r="AM8591" s="94" t="str">
        <f t="shared" si="452"/>
        <v xml:space="preserve">1/0 </v>
      </c>
    </row>
    <row r="8592" spans="36:39" ht="14.4">
      <c r="AJ8592" s="26" t="e">
        <f>VLOOKUP(AQ8592,'user list'!A:B,2,0)</f>
        <v>#N/A</v>
      </c>
      <c r="AK8592" s="26">
        <f t="shared" si="450"/>
        <v>1</v>
      </c>
      <c r="AL8592" s="26">
        <f t="shared" si="451"/>
        <v>0</v>
      </c>
      <c r="AM8592" s="94" t="str">
        <f t="shared" si="452"/>
        <v xml:space="preserve">1/0 </v>
      </c>
    </row>
    <row r="8593" spans="36:39" ht="14.4">
      <c r="AJ8593" s="26" t="e">
        <f>VLOOKUP(AQ8593,'user list'!A:B,2,0)</f>
        <v>#N/A</v>
      </c>
      <c r="AK8593" s="26">
        <f t="shared" si="450"/>
        <v>1</v>
      </c>
      <c r="AL8593" s="26">
        <f t="shared" si="451"/>
        <v>0</v>
      </c>
      <c r="AM8593" s="94" t="str">
        <f t="shared" si="452"/>
        <v xml:space="preserve">1/0 </v>
      </c>
    </row>
    <row r="8594" spans="36:39" ht="14.4">
      <c r="AJ8594" s="26" t="e">
        <f>VLOOKUP(AQ8594,'user list'!A:B,2,0)</f>
        <v>#N/A</v>
      </c>
      <c r="AK8594" s="26">
        <f t="shared" si="450"/>
        <v>1</v>
      </c>
      <c r="AL8594" s="26">
        <f t="shared" si="451"/>
        <v>0</v>
      </c>
      <c r="AM8594" s="94" t="str">
        <f t="shared" si="452"/>
        <v xml:space="preserve">1/0 </v>
      </c>
    </row>
    <row r="8595" spans="36:39" ht="14.4">
      <c r="AJ8595" s="26" t="e">
        <f>VLOOKUP(AQ8595,'user list'!A:B,2,0)</f>
        <v>#N/A</v>
      </c>
      <c r="AK8595" s="26">
        <f t="shared" si="450"/>
        <v>1</v>
      </c>
      <c r="AL8595" s="26">
        <f t="shared" si="451"/>
        <v>0</v>
      </c>
      <c r="AM8595" s="94" t="str">
        <f t="shared" si="452"/>
        <v xml:space="preserve">1/0 </v>
      </c>
    </row>
    <row r="8596" spans="36:39" ht="14.4">
      <c r="AJ8596" s="26" t="e">
        <f>VLOOKUP(AQ8596,'user list'!A:B,2,0)</f>
        <v>#N/A</v>
      </c>
      <c r="AK8596" s="26">
        <f t="shared" si="450"/>
        <v>1</v>
      </c>
      <c r="AL8596" s="26">
        <f t="shared" si="451"/>
        <v>0</v>
      </c>
      <c r="AM8596" s="94" t="str">
        <f t="shared" si="452"/>
        <v xml:space="preserve">1/0 </v>
      </c>
    </row>
    <row r="8597" spans="36:39" ht="14.4">
      <c r="AJ8597" s="26" t="e">
        <f>VLOOKUP(AQ8597,'user list'!A:B,2,0)</f>
        <v>#N/A</v>
      </c>
      <c r="AK8597" s="26">
        <f t="shared" si="450"/>
        <v>1</v>
      </c>
      <c r="AL8597" s="26">
        <f t="shared" si="451"/>
        <v>0</v>
      </c>
      <c r="AM8597" s="94" t="str">
        <f t="shared" si="452"/>
        <v xml:space="preserve">1/0 </v>
      </c>
    </row>
    <row r="8598" spans="36:39" ht="14.4">
      <c r="AJ8598" s="26" t="e">
        <f>VLOOKUP(AQ8598,'user list'!A:B,2,0)</f>
        <v>#N/A</v>
      </c>
      <c r="AK8598" s="26">
        <f t="shared" si="450"/>
        <v>1</v>
      </c>
      <c r="AL8598" s="26">
        <f t="shared" si="451"/>
        <v>0</v>
      </c>
      <c r="AM8598" s="94" t="str">
        <f t="shared" si="452"/>
        <v xml:space="preserve">1/0 </v>
      </c>
    </row>
    <row r="8599" spans="36:39" ht="14.4">
      <c r="AJ8599" s="26" t="e">
        <f>VLOOKUP(AQ8599,'user list'!A:B,2,0)</f>
        <v>#N/A</v>
      </c>
      <c r="AK8599" s="26">
        <f t="shared" si="450"/>
        <v>1</v>
      </c>
      <c r="AL8599" s="26">
        <f t="shared" si="451"/>
        <v>0</v>
      </c>
      <c r="AM8599" s="94" t="str">
        <f t="shared" si="452"/>
        <v xml:space="preserve">1/0 </v>
      </c>
    </row>
    <row r="8600" spans="36:39" ht="14.4">
      <c r="AJ8600" s="26" t="e">
        <f>VLOOKUP(AQ8600,'user list'!A:B,2,0)</f>
        <v>#N/A</v>
      </c>
      <c r="AK8600" s="26">
        <f t="shared" si="450"/>
        <v>1</v>
      </c>
      <c r="AL8600" s="26">
        <f t="shared" si="451"/>
        <v>0</v>
      </c>
      <c r="AM8600" s="94" t="str">
        <f t="shared" si="452"/>
        <v xml:space="preserve">1/0 </v>
      </c>
    </row>
    <row r="8601" spans="36:39" ht="14.4">
      <c r="AJ8601" s="26" t="e">
        <f>VLOOKUP(AQ8601,'user list'!A:B,2,0)</f>
        <v>#N/A</v>
      </c>
      <c r="AK8601" s="26">
        <f t="shared" si="450"/>
        <v>1</v>
      </c>
      <c r="AL8601" s="26">
        <f t="shared" si="451"/>
        <v>0</v>
      </c>
      <c r="AM8601" s="94" t="str">
        <f t="shared" si="452"/>
        <v xml:space="preserve">1/0 </v>
      </c>
    </row>
    <row r="8602" spans="36:39" ht="14.4">
      <c r="AJ8602" s="26" t="e">
        <f>VLOOKUP(AQ8602,'user list'!A:B,2,0)</f>
        <v>#N/A</v>
      </c>
      <c r="AK8602" s="26">
        <f t="shared" si="450"/>
        <v>1</v>
      </c>
      <c r="AL8602" s="26">
        <f t="shared" si="451"/>
        <v>0</v>
      </c>
      <c r="AM8602" s="94" t="str">
        <f t="shared" si="452"/>
        <v xml:space="preserve">1/0 </v>
      </c>
    </row>
    <row r="8603" spans="36:39" ht="14.4">
      <c r="AJ8603" s="26" t="e">
        <f>VLOOKUP(AQ8603,'user list'!A:B,2,0)</f>
        <v>#N/A</v>
      </c>
      <c r="AK8603" s="26">
        <f t="shared" si="450"/>
        <v>1</v>
      </c>
      <c r="AL8603" s="26">
        <f t="shared" si="451"/>
        <v>0</v>
      </c>
      <c r="AM8603" s="94" t="str">
        <f t="shared" si="452"/>
        <v xml:space="preserve">1/0 </v>
      </c>
    </row>
    <row r="8604" spans="36:39" ht="14.4">
      <c r="AJ8604" s="26" t="e">
        <f>VLOOKUP(AQ8604,'user list'!A:B,2,0)</f>
        <v>#N/A</v>
      </c>
      <c r="AK8604" s="26">
        <f t="shared" si="450"/>
        <v>1</v>
      </c>
      <c r="AL8604" s="26">
        <f t="shared" si="451"/>
        <v>0</v>
      </c>
      <c r="AM8604" s="94" t="str">
        <f t="shared" si="452"/>
        <v xml:space="preserve">1/0 </v>
      </c>
    </row>
    <row r="8605" spans="36:39" ht="14.4">
      <c r="AJ8605" s="26" t="e">
        <f>VLOOKUP(AQ8605,'user list'!A:B,2,0)</f>
        <v>#N/A</v>
      </c>
      <c r="AK8605" s="26">
        <f t="shared" si="450"/>
        <v>1</v>
      </c>
      <c r="AL8605" s="26">
        <f t="shared" si="451"/>
        <v>0</v>
      </c>
      <c r="AM8605" s="94" t="str">
        <f t="shared" si="452"/>
        <v xml:space="preserve">1/0 </v>
      </c>
    </row>
    <row r="8606" spans="36:39" ht="14.4">
      <c r="AJ8606" s="26" t="e">
        <f>VLOOKUP(AQ8606,'user list'!A:B,2,0)</f>
        <v>#N/A</v>
      </c>
      <c r="AK8606" s="26">
        <f t="shared" si="450"/>
        <v>1</v>
      </c>
      <c r="AL8606" s="26">
        <f t="shared" si="451"/>
        <v>0</v>
      </c>
      <c r="AM8606" s="94" t="str">
        <f t="shared" si="452"/>
        <v xml:space="preserve">1/0 </v>
      </c>
    </row>
    <row r="8607" spans="36:39" ht="14.4">
      <c r="AJ8607" s="26" t="e">
        <f>VLOOKUP(AQ8607,'user list'!A:B,2,0)</f>
        <v>#N/A</v>
      </c>
      <c r="AK8607" s="26">
        <f t="shared" si="450"/>
        <v>1</v>
      </c>
      <c r="AL8607" s="26">
        <f t="shared" si="451"/>
        <v>0</v>
      </c>
      <c r="AM8607" s="94" t="str">
        <f t="shared" si="452"/>
        <v xml:space="preserve">1/0 </v>
      </c>
    </row>
    <row r="8608" spans="36:39" ht="14.4">
      <c r="AJ8608" s="26" t="e">
        <f>VLOOKUP(AQ8608,'user list'!A:B,2,0)</f>
        <v>#N/A</v>
      </c>
      <c r="AK8608" s="26">
        <f t="shared" si="450"/>
        <v>1</v>
      </c>
      <c r="AL8608" s="26">
        <f t="shared" si="451"/>
        <v>0</v>
      </c>
      <c r="AM8608" s="94" t="str">
        <f t="shared" si="452"/>
        <v xml:space="preserve">1/0 </v>
      </c>
    </row>
    <row r="8609" spans="36:39" ht="14.4">
      <c r="AJ8609" s="26" t="e">
        <f>VLOOKUP(AQ8609,'user list'!A:B,2,0)</f>
        <v>#N/A</v>
      </c>
      <c r="AK8609" s="26">
        <f t="shared" si="450"/>
        <v>1</v>
      </c>
      <c r="AL8609" s="26">
        <f t="shared" si="451"/>
        <v>0</v>
      </c>
      <c r="AM8609" s="94" t="str">
        <f t="shared" si="452"/>
        <v xml:space="preserve">1/0 </v>
      </c>
    </row>
    <row r="8610" spans="36:39" ht="14.4">
      <c r="AJ8610" s="26" t="e">
        <f>VLOOKUP(AQ8610,'user list'!A:B,2,0)</f>
        <v>#N/A</v>
      </c>
      <c r="AK8610" s="26">
        <f t="shared" si="450"/>
        <v>1</v>
      </c>
      <c r="AL8610" s="26">
        <f t="shared" si="451"/>
        <v>0</v>
      </c>
      <c r="AM8610" s="94" t="str">
        <f t="shared" si="452"/>
        <v xml:space="preserve">1/0 </v>
      </c>
    </row>
    <row r="8611" spans="36:39" ht="14.4">
      <c r="AJ8611" s="26" t="e">
        <f>VLOOKUP(AQ8611,'user list'!A:B,2,0)</f>
        <v>#N/A</v>
      </c>
      <c r="AK8611" s="26">
        <f t="shared" ref="AK8611:AK8674" si="453">MONTH(AN8611)</f>
        <v>1</v>
      </c>
      <c r="AL8611" s="26">
        <f t="shared" ref="AL8611:AL8674" si="454">DAY(AN8611)</f>
        <v>0</v>
      </c>
      <c r="AM8611" s="94" t="str">
        <f t="shared" ref="AM8611:AM8674" si="455">AK8611&amp;"/"&amp;AL8611&amp;" "&amp;AR8611</f>
        <v xml:space="preserve">1/0 </v>
      </c>
    </row>
    <row r="8612" spans="36:39" ht="14.4">
      <c r="AJ8612" s="26" t="e">
        <f>VLOOKUP(AQ8612,'user list'!A:B,2,0)</f>
        <v>#N/A</v>
      </c>
      <c r="AK8612" s="26">
        <f t="shared" si="453"/>
        <v>1</v>
      </c>
      <c r="AL8612" s="26">
        <f t="shared" si="454"/>
        <v>0</v>
      </c>
      <c r="AM8612" s="94" t="str">
        <f t="shared" si="455"/>
        <v xml:space="preserve">1/0 </v>
      </c>
    </row>
    <row r="8613" spans="36:39" ht="14.4">
      <c r="AJ8613" s="26" t="e">
        <f>VLOOKUP(AQ8613,'user list'!A:B,2,0)</f>
        <v>#N/A</v>
      </c>
      <c r="AK8613" s="26">
        <f t="shared" si="453"/>
        <v>1</v>
      </c>
      <c r="AL8613" s="26">
        <f t="shared" si="454"/>
        <v>0</v>
      </c>
      <c r="AM8613" s="94" t="str">
        <f t="shared" si="455"/>
        <v xml:space="preserve">1/0 </v>
      </c>
    </row>
    <row r="8614" spans="36:39" ht="14.4">
      <c r="AJ8614" s="26" t="e">
        <f>VLOOKUP(AQ8614,'user list'!A:B,2,0)</f>
        <v>#N/A</v>
      </c>
      <c r="AK8614" s="26">
        <f t="shared" si="453"/>
        <v>1</v>
      </c>
      <c r="AL8614" s="26">
        <f t="shared" si="454"/>
        <v>0</v>
      </c>
      <c r="AM8614" s="94" t="str">
        <f t="shared" si="455"/>
        <v xml:space="preserve">1/0 </v>
      </c>
    </row>
    <row r="8615" spans="36:39" ht="14.4">
      <c r="AJ8615" s="26" t="e">
        <f>VLOOKUP(AQ8615,'user list'!A:B,2,0)</f>
        <v>#N/A</v>
      </c>
      <c r="AK8615" s="26">
        <f t="shared" si="453"/>
        <v>1</v>
      </c>
      <c r="AL8615" s="26">
        <f t="shared" si="454"/>
        <v>0</v>
      </c>
      <c r="AM8615" s="94" t="str">
        <f t="shared" si="455"/>
        <v xml:space="preserve">1/0 </v>
      </c>
    </row>
    <row r="8616" spans="36:39" ht="14.4">
      <c r="AJ8616" s="26" t="e">
        <f>VLOOKUP(AQ8616,'user list'!A:B,2,0)</f>
        <v>#N/A</v>
      </c>
      <c r="AK8616" s="26">
        <f t="shared" si="453"/>
        <v>1</v>
      </c>
      <c r="AL8616" s="26">
        <f t="shared" si="454"/>
        <v>0</v>
      </c>
      <c r="AM8616" s="94" t="str">
        <f t="shared" si="455"/>
        <v xml:space="preserve">1/0 </v>
      </c>
    </row>
    <row r="8617" spans="36:39" ht="14.4">
      <c r="AJ8617" s="26" t="e">
        <f>VLOOKUP(AQ8617,'user list'!A:B,2,0)</f>
        <v>#N/A</v>
      </c>
      <c r="AK8617" s="26">
        <f t="shared" si="453"/>
        <v>1</v>
      </c>
      <c r="AL8617" s="26">
        <f t="shared" si="454"/>
        <v>0</v>
      </c>
      <c r="AM8617" s="94" t="str">
        <f t="shared" si="455"/>
        <v xml:space="preserve">1/0 </v>
      </c>
    </row>
    <row r="8618" spans="36:39" ht="14.4">
      <c r="AJ8618" s="26" t="e">
        <f>VLOOKUP(AQ8618,'user list'!A:B,2,0)</f>
        <v>#N/A</v>
      </c>
      <c r="AK8618" s="26">
        <f t="shared" si="453"/>
        <v>1</v>
      </c>
      <c r="AL8618" s="26">
        <f t="shared" si="454"/>
        <v>0</v>
      </c>
      <c r="AM8618" s="94" t="str">
        <f t="shared" si="455"/>
        <v xml:space="preserve">1/0 </v>
      </c>
    </row>
    <row r="8619" spans="36:39" ht="14.4">
      <c r="AJ8619" s="26" t="e">
        <f>VLOOKUP(AQ8619,'user list'!A:B,2,0)</f>
        <v>#N/A</v>
      </c>
      <c r="AK8619" s="26">
        <f t="shared" si="453"/>
        <v>1</v>
      </c>
      <c r="AL8619" s="26">
        <f t="shared" si="454"/>
        <v>0</v>
      </c>
      <c r="AM8619" s="94" t="str">
        <f t="shared" si="455"/>
        <v xml:space="preserve">1/0 </v>
      </c>
    </row>
    <row r="8620" spans="36:39" ht="14.4">
      <c r="AJ8620" s="26" t="e">
        <f>VLOOKUP(AQ8620,'user list'!A:B,2,0)</f>
        <v>#N/A</v>
      </c>
      <c r="AK8620" s="26">
        <f t="shared" si="453"/>
        <v>1</v>
      </c>
      <c r="AL8620" s="26">
        <f t="shared" si="454"/>
        <v>0</v>
      </c>
      <c r="AM8620" s="94" t="str">
        <f t="shared" si="455"/>
        <v xml:space="preserve">1/0 </v>
      </c>
    </row>
    <row r="8621" spans="36:39" ht="14.4">
      <c r="AJ8621" s="26" t="e">
        <f>VLOOKUP(AQ8621,'user list'!A:B,2,0)</f>
        <v>#N/A</v>
      </c>
      <c r="AK8621" s="26">
        <f t="shared" si="453"/>
        <v>1</v>
      </c>
      <c r="AL8621" s="26">
        <f t="shared" si="454"/>
        <v>0</v>
      </c>
      <c r="AM8621" s="94" t="str">
        <f t="shared" si="455"/>
        <v xml:space="preserve">1/0 </v>
      </c>
    </row>
    <row r="8622" spans="36:39" ht="14.4">
      <c r="AJ8622" s="26" t="e">
        <f>VLOOKUP(AQ8622,'user list'!A:B,2,0)</f>
        <v>#N/A</v>
      </c>
      <c r="AK8622" s="26">
        <f t="shared" si="453"/>
        <v>1</v>
      </c>
      <c r="AL8622" s="26">
        <f t="shared" si="454"/>
        <v>0</v>
      </c>
      <c r="AM8622" s="94" t="str">
        <f t="shared" si="455"/>
        <v xml:space="preserve">1/0 </v>
      </c>
    </row>
    <row r="8623" spans="36:39" ht="14.4">
      <c r="AJ8623" s="26" t="e">
        <f>VLOOKUP(AQ8623,'user list'!A:B,2,0)</f>
        <v>#N/A</v>
      </c>
      <c r="AK8623" s="26">
        <f t="shared" si="453"/>
        <v>1</v>
      </c>
      <c r="AL8623" s="26">
        <f t="shared" si="454"/>
        <v>0</v>
      </c>
      <c r="AM8623" s="94" t="str">
        <f t="shared" si="455"/>
        <v xml:space="preserve">1/0 </v>
      </c>
    </row>
    <row r="8624" spans="36:39" ht="14.4">
      <c r="AJ8624" s="26" t="e">
        <f>VLOOKUP(AQ8624,'user list'!A:B,2,0)</f>
        <v>#N/A</v>
      </c>
      <c r="AK8624" s="26">
        <f t="shared" si="453"/>
        <v>1</v>
      </c>
      <c r="AL8624" s="26">
        <f t="shared" si="454"/>
        <v>0</v>
      </c>
      <c r="AM8624" s="94" t="str">
        <f t="shared" si="455"/>
        <v xml:space="preserve">1/0 </v>
      </c>
    </row>
    <row r="8625" spans="36:39" ht="14.4">
      <c r="AJ8625" s="26" t="e">
        <f>VLOOKUP(AQ8625,'user list'!A:B,2,0)</f>
        <v>#N/A</v>
      </c>
      <c r="AK8625" s="26">
        <f t="shared" si="453"/>
        <v>1</v>
      </c>
      <c r="AL8625" s="26">
        <f t="shared" si="454"/>
        <v>0</v>
      </c>
      <c r="AM8625" s="94" t="str">
        <f t="shared" si="455"/>
        <v xml:space="preserve">1/0 </v>
      </c>
    </row>
    <row r="8626" spans="36:39" ht="14.4">
      <c r="AJ8626" s="26" t="e">
        <f>VLOOKUP(AQ8626,'user list'!A:B,2,0)</f>
        <v>#N/A</v>
      </c>
      <c r="AK8626" s="26">
        <f t="shared" si="453"/>
        <v>1</v>
      </c>
      <c r="AL8626" s="26">
        <f t="shared" si="454"/>
        <v>0</v>
      </c>
      <c r="AM8626" s="94" t="str">
        <f t="shared" si="455"/>
        <v xml:space="preserve">1/0 </v>
      </c>
    </row>
    <row r="8627" spans="36:39" ht="14.4">
      <c r="AJ8627" s="26" t="e">
        <f>VLOOKUP(AQ8627,'user list'!A:B,2,0)</f>
        <v>#N/A</v>
      </c>
      <c r="AK8627" s="26">
        <f t="shared" si="453"/>
        <v>1</v>
      </c>
      <c r="AL8627" s="26">
        <f t="shared" si="454"/>
        <v>0</v>
      </c>
      <c r="AM8627" s="94" t="str">
        <f t="shared" si="455"/>
        <v xml:space="preserve">1/0 </v>
      </c>
    </row>
    <row r="8628" spans="36:39" ht="14.4">
      <c r="AJ8628" s="26" t="e">
        <f>VLOOKUP(AQ8628,'user list'!A:B,2,0)</f>
        <v>#N/A</v>
      </c>
      <c r="AK8628" s="26">
        <f t="shared" si="453"/>
        <v>1</v>
      </c>
      <c r="AL8628" s="26">
        <f t="shared" si="454"/>
        <v>0</v>
      </c>
      <c r="AM8628" s="94" t="str">
        <f t="shared" si="455"/>
        <v xml:space="preserve">1/0 </v>
      </c>
    </row>
    <row r="8629" spans="36:39" ht="14.4">
      <c r="AJ8629" s="26" t="e">
        <f>VLOOKUP(AQ8629,'user list'!A:B,2,0)</f>
        <v>#N/A</v>
      </c>
      <c r="AK8629" s="26">
        <f t="shared" si="453"/>
        <v>1</v>
      </c>
      <c r="AL8629" s="26">
        <f t="shared" si="454"/>
        <v>0</v>
      </c>
      <c r="AM8629" s="94" t="str">
        <f t="shared" si="455"/>
        <v xml:space="preserve">1/0 </v>
      </c>
    </row>
    <row r="8630" spans="36:39" ht="14.4">
      <c r="AJ8630" s="26" t="e">
        <f>VLOOKUP(AQ8630,'user list'!A:B,2,0)</f>
        <v>#N/A</v>
      </c>
      <c r="AK8630" s="26">
        <f t="shared" si="453"/>
        <v>1</v>
      </c>
      <c r="AL8630" s="26">
        <f t="shared" si="454"/>
        <v>0</v>
      </c>
      <c r="AM8630" s="94" t="str">
        <f t="shared" si="455"/>
        <v xml:space="preserve">1/0 </v>
      </c>
    </row>
    <row r="8631" spans="36:39" ht="14.4">
      <c r="AJ8631" s="26" t="e">
        <f>VLOOKUP(AQ8631,'user list'!A:B,2,0)</f>
        <v>#N/A</v>
      </c>
      <c r="AK8631" s="26">
        <f t="shared" si="453"/>
        <v>1</v>
      </c>
      <c r="AL8631" s="26">
        <f t="shared" si="454"/>
        <v>0</v>
      </c>
      <c r="AM8631" s="94" t="str">
        <f t="shared" si="455"/>
        <v xml:space="preserve">1/0 </v>
      </c>
    </row>
    <row r="8632" spans="36:39" ht="14.4">
      <c r="AJ8632" s="26" t="e">
        <f>VLOOKUP(AQ8632,'user list'!A:B,2,0)</f>
        <v>#N/A</v>
      </c>
      <c r="AK8632" s="26">
        <f t="shared" si="453"/>
        <v>1</v>
      </c>
      <c r="AL8632" s="26">
        <f t="shared" si="454"/>
        <v>0</v>
      </c>
      <c r="AM8632" s="94" t="str">
        <f t="shared" si="455"/>
        <v xml:space="preserve">1/0 </v>
      </c>
    </row>
    <row r="8633" spans="36:39" ht="14.4">
      <c r="AJ8633" s="26" t="e">
        <f>VLOOKUP(AQ8633,'user list'!A:B,2,0)</f>
        <v>#N/A</v>
      </c>
      <c r="AK8633" s="26">
        <f t="shared" si="453"/>
        <v>1</v>
      </c>
      <c r="AL8633" s="26">
        <f t="shared" si="454"/>
        <v>0</v>
      </c>
      <c r="AM8633" s="94" t="str">
        <f t="shared" si="455"/>
        <v xml:space="preserve">1/0 </v>
      </c>
    </row>
    <row r="8634" spans="36:39" ht="14.4">
      <c r="AJ8634" s="26" t="e">
        <f>VLOOKUP(AQ8634,'user list'!A:B,2,0)</f>
        <v>#N/A</v>
      </c>
      <c r="AK8634" s="26">
        <f t="shared" si="453"/>
        <v>1</v>
      </c>
      <c r="AL8634" s="26">
        <f t="shared" si="454"/>
        <v>0</v>
      </c>
      <c r="AM8634" s="94" t="str">
        <f t="shared" si="455"/>
        <v xml:space="preserve">1/0 </v>
      </c>
    </row>
    <row r="8635" spans="36:39" ht="14.4">
      <c r="AJ8635" s="26" t="e">
        <f>VLOOKUP(AQ8635,'user list'!A:B,2,0)</f>
        <v>#N/A</v>
      </c>
      <c r="AK8635" s="26">
        <f t="shared" si="453"/>
        <v>1</v>
      </c>
      <c r="AL8635" s="26">
        <f t="shared" si="454"/>
        <v>0</v>
      </c>
      <c r="AM8635" s="94" t="str">
        <f t="shared" si="455"/>
        <v xml:space="preserve">1/0 </v>
      </c>
    </row>
    <row r="8636" spans="36:39" ht="14.4">
      <c r="AJ8636" s="26" t="e">
        <f>VLOOKUP(AQ8636,'user list'!A:B,2,0)</f>
        <v>#N/A</v>
      </c>
      <c r="AK8636" s="26">
        <f t="shared" si="453"/>
        <v>1</v>
      </c>
      <c r="AL8636" s="26">
        <f t="shared" si="454"/>
        <v>0</v>
      </c>
      <c r="AM8636" s="94" t="str">
        <f t="shared" si="455"/>
        <v xml:space="preserve">1/0 </v>
      </c>
    </row>
    <row r="8637" spans="36:39" ht="14.4">
      <c r="AJ8637" s="26" t="e">
        <f>VLOOKUP(AQ8637,'user list'!A:B,2,0)</f>
        <v>#N/A</v>
      </c>
      <c r="AK8637" s="26">
        <f t="shared" si="453"/>
        <v>1</v>
      </c>
      <c r="AL8637" s="26">
        <f t="shared" si="454"/>
        <v>0</v>
      </c>
      <c r="AM8637" s="94" t="str">
        <f t="shared" si="455"/>
        <v xml:space="preserve">1/0 </v>
      </c>
    </row>
    <row r="8638" spans="36:39" ht="14.4">
      <c r="AJ8638" s="26" t="e">
        <f>VLOOKUP(AQ8638,'user list'!A:B,2,0)</f>
        <v>#N/A</v>
      </c>
      <c r="AK8638" s="26">
        <f t="shared" si="453"/>
        <v>1</v>
      </c>
      <c r="AL8638" s="26">
        <f t="shared" si="454"/>
        <v>0</v>
      </c>
      <c r="AM8638" s="94" t="str">
        <f t="shared" si="455"/>
        <v xml:space="preserve">1/0 </v>
      </c>
    </row>
    <row r="8639" spans="36:39" ht="14.4">
      <c r="AJ8639" s="26" t="e">
        <f>VLOOKUP(AQ8639,'user list'!A:B,2,0)</f>
        <v>#N/A</v>
      </c>
      <c r="AK8639" s="26">
        <f t="shared" si="453"/>
        <v>1</v>
      </c>
      <c r="AL8639" s="26">
        <f t="shared" si="454"/>
        <v>0</v>
      </c>
      <c r="AM8639" s="94" t="str">
        <f t="shared" si="455"/>
        <v xml:space="preserve">1/0 </v>
      </c>
    </row>
    <row r="8640" spans="36:39" ht="14.4">
      <c r="AJ8640" s="26" t="e">
        <f>VLOOKUP(AQ8640,'user list'!A:B,2,0)</f>
        <v>#N/A</v>
      </c>
      <c r="AK8640" s="26">
        <f t="shared" si="453"/>
        <v>1</v>
      </c>
      <c r="AL8640" s="26">
        <f t="shared" si="454"/>
        <v>0</v>
      </c>
      <c r="AM8640" s="94" t="str">
        <f t="shared" si="455"/>
        <v xml:space="preserve">1/0 </v>
      </c>
    </row>
    <row r="8641" spans="36:39" ht="14.4">
      <c r="AJ8641" s="26" t="e">
        <f>VLOOKUP(AQ8641,'user list'!A:B,2,0)</f>
        <v>#N/A</v>
      </c>
      <c r="AK8641" s="26">
        <f t="shared" si="453"/>
        <v>1</v>
      </c>
      <c r="AL8641" s="26">
        <f t="shared" si="454"/>
        <v>0</v>
      </c>
      <c r="AM8641" s="94" t="str">
        <f t="shared" si="455"/>
        <v xml:space="preserve">1/0 </v>
      </c>
    </row>
    <row r="8642" spans="36:39" ht="14.4">
      <c r="AJ8642" s="26" t="e">
        <f>VLOOKUP(AQ8642,'user list'!A:B,2,0)</f>
        <v>#N/A</v>
      </c>
      <c r="AK8642" s="26">
        <f t="shared" si="453"/>
        <v>1</v>
      </c>
      <c r="AL8642" s="26">
        <f t="shared" si="454"/>
        <v>0</v>
      </c>
      <c r="AM8642" s="94" t="str">
        <f t="shared" si="455"/>
        <v xml:space="preserve">1/0 </v>
      </c>
    </row>
    <row r="8643" spans="36:39" ht="14.4">
      <c r="AJ8643" s="26" t="e">
        <f>VLOOKUP(AQ8643,'user list'!A:B,2,0)</f>
        <v>#N/A</v>
      </c>
      <c r="AK8643" s="26">
        <f t="shared" si="453"/>
        <v>1</v>
      </c>
      <c r="AL8643" s="26">
        <f t="shared" si="454"/>
        <v>0</v>
      </c>
      <c r="AM8643" s="94" t="str">
        <f t="shared" si="455"/>
        <v xml:space="preserve">1/0 </v>
      </c>
    </row>
    <row r="8644" spans="36:39" ht="14.4">
      <c r="AJ8644" s="26" t="e">
        <f>VLOOKUP(AQ8644,'user list'!A:B,2,0)</f>
        <v>#N/A</v>
      </c>
      <c r="AK8644" s="26">
        <f t="shared" si="453"/>
        <v>1</v>
      </c>
      <c r="AL8644" s="26">
        <f t="shared" si="454"/>
        <v>0</v>
      </c>
      <c r="AM8644" s="94" t="str">
        <f t="shared" si="455"/>
        <v xml:space="preserve">1/0 </v>
      </c>
    </row>
    <row r="8645" spans="36:39" ht="14.4">
      <c r="AJ8645" s="26" t="e">
        <f>VLOOKUP(AQ8645,'user list'!A:B,2,0)</f>
        <v>#N/A</v>
      </c>
      <c r="AK8645" s="26">
        <f t="shared" si="453"/>
        <v>1</v>
      </c>
      <c r="AL8645" s="26">
        <f t="shared" si="454"/>
        <v>0</v>
      </c>
      <c r="AM8645" s="94" t="str">
        <f t="shared" si="455"/>
        <v xml:space="preserve">1/0 </v>
      </c>
    </row>
    <row r="8646" spans="36:39" ht="14.4">
      <c r="AJ8646" s="26" t="e">
        <f>VLOOKUP(AQ8646,'user list'!A:B,2,0)</f>
        <v>#N/A</v>
      </c>
      <c r="AK8646" s="26">
        <f t="shared" si="453"/>
        <v>1</v>
      </c>
      <c r="AL8646" s="26">
        <f t="shared" si="454"/>
        <v>0</v>
      </c>
      <c r="AM8646" s="94" t="str">
        <f t="shared" si="455"/>
        <v xml:space="preserve">1/0 </v>
      </c>
    </row>
    <row r="8647" spans="36:39" ht="14.4">
      <c r="AJ8647" s="26" t="e">
        <f>VLOOKUP(AQ8647,'user list'!A:B,2,0)</f>
        <v>#N/A</v>
      </c>
      <c r="AK8647" s="26">
        <f t="shared" si="453"/>
        <v>1</v>
      </c>
      <c r="AL8647" s="26">
        <f t="shared" si="454"/>
        <v>0</v>
      </c>
      <c r="AM8647" s="94" t="str">
        <f t="shared" si="455"/>
        <v xml:space="preserve">1/0 </v>
      </c>
    </row>
    <row r="8648" spans="36:39" ht="14.4">
      <c r="AJ8648" s="26" t="e">
        <f>VLOOKUP(AQ8648,'user list'!A:B,2,0)</f>
        <v>#N/A</v>
      </c>
      <c r="AK8648" s="26">
        <f t="shared" si="453"/>
        <v>1</v>
      </c>
      <c r="AL8648" s="26">
        <f t="shared" si="454"/>
        <v>0</v>
      </c>
      <c r="AM8648" s="94" t="str">
        <f t="shared" si="455"/>
        <v xml:space="preserve">1/0 </v>
      </c>
    </row>
    <row r="8649" spans="36:39" ht="14.4">
      <c r="AJ8649" s="26" t="e">
        <f>VLOOKUP(AQ8649,'user list'!A:B,2,0)</f>
        <v>#N/A</v>
      </c>
      <c r="AK8649" s="26">
        <f t="shared" si="453"/>
        <v>1</v>
      </c>
      <c r="AL8649" s="26">
        <f t="shared" si="454"/>
        <v>0</v>
      </c>
      <c r="AM8649" s="94" t="str">
        <f t="shared" si="455"/>
        <v xml:space="preserve">1/0 </v>
      </c>
    </row>
    <row r="8650" spans="36:39" ht="14.4">
      <c r="AJ8650" s="26" t="e">
        <f>VLOOKUP(AQ8650,'user list'!A:B,2,0)</f>
        <v>#N/A</v>
      </c>
      <c r="AK8650" s="26">
        <f t="shared" si="453"/>
        <v>1</v>
      </c>
      <c r="AL8650" s="26">
        <f t="shared" si="454"/>
        <v>0</v>
      </c>
      <c r="AM8650" s="94" t="str">
        <f t="shared" si="455"/>
        <v xml:space="preserve">1/0 </v>
      </c>
    </row>
    <row r="8651" spans="36:39" ht="14.4">
      <c r="AJ8651" s="26" t="e">
        <f>VLOOKUP(AQ8651,'user list'!A:B,2,0)</f>
        <v>#N/A</v>
      </c>
      <c r="AK8651" s="26">
        <f t="shared" si="453"/>
        <v>1</v>
      </c>
      <c r="AL8651" s="26">
        <f t="shared" si="454"/>
        <v>0</v>
      </c>
      <c r="AM8651" s="94" t="str">
        <f t="shared" si="455"/>
        <v xml:space="preserve">1/0 </v>
      </c>
    </row>
    <row r="8652" spans="36:39" ht="14.4">
      <c r="AJ8652" s="26" t="e">
        <f>VLOOKUP(AQ8652,'user list'!A:B,2,0)</f>
        <v>#N/A</v>
      </c>
      <c r="AK8652" s="26">
        <f t="shared" si="453"/>
        <v>1</v>
      </c>
      <c r="AL8652" s="26">
        <f t="shared" si="454"/>
        <v>0</v>
      </c>
      <c r="AM8652" s="94" t="str">
        <f t="shared" si="455"/>
        <v xml:space="preserve">1/0 </v>
      </c>
    </row>
    <row r="8653" spans="36:39" ht="14.4">
      <c r="AJ8653" s="26" t="e">
        <f>VLOOKUP(AQ8653,'user list'!A:B,2,0)</f>
        <v>#N/A</v>
      </c>
      <c r="AK8653" s="26">
        <f t="shared" si="453"/>
        <v>1</v>
      </c>
      <c r="AL8653" s="26">
        <f t="shared" si="454"/>
        <v>0</v>
      </c>
      <c r="AM8653" s="94" t="str">
        <f t="shared" si="455"/>
        <v xml:space="preserve">1/0 </v>
      </c>
    </row>
    <row r="8654" spans="36:39" ht="14.4">
      <c r="AJ8654" s="26" t="e">
        <f>VLOOKUP(AQ8654,'user list'!A:B,2,0)</f>
        <v>#N/A</v>
      </c>
      <c r="AK8654" s="26">
        <f t="shared" si="453"/>
        <v>1</v>
      </c>
      <c r="AL8654" s="26">
        <f t="shared" si="454"/>
        <v>0</v>
      </c>
      <c r="AM8654" s="94" t="str">
        <f t="shared" si="455"/>
        <v xml:space="preserve">1/0 </v>
      </c>
    </row>
    <row r="8655" spans="36:39" ht="14.4">
      <c r="AJ8655" s="26" t="e">
        <f>VLOOKUP(AQ8655,'user list'!A:B,2,0)</f>
        <v>#N/A</v>
      </c>
      <c r="AK8655" s="26">
        <f t="shared" si="453"/>
        <v>1</v>
      </c>
      <c r="AL8655" s="26">
        <f t="shared" si="454"/>
        <v>0</v>
      </c>
      <c r="AM8655" s="94" t="str">
        <f t="shared" si="455"/>
        <v xml:space="preserve">1/0 </v>
      </c>
    </row>
    <row r="8656" spans="36:39" ht="14.4">
      <c r="AJ8656" s="26" t="e">
        <f>VLOOKUP(AQ8656,'user list'!A:B,2,0)</f>
        <v>#N/A</v>
      </c>
      <c r="AK8656" s="26">
        <f t="shared" si="453"/>
        <v>1</v>
      </c>
      <c r="AL8656" s="26">
        <f t="shared" si="454"/>
        <v>0</v>
      </c>
      <c r="AM8656" s="94" t="str">
        <f t="shared" si="455"/>
        <v xml:space="preserve">1/0 </v>
      </c>
    </row>
    <row r="8657" spans="36:39" ht="14.4">
      <c r="AJ8657" s="26" t="e">
        <f>VLOOKUP(AQ8657,'user list'!A:B,2,0)</f>
        <v>#N/A</v>
      </c>
      <c r="AK8657" s="26">
        <f t="shared" si="453"/>
        <v>1</v>
      </c>
      <c r="AL8657" s="26">
        <f t="shared" si="454"/>
        <v>0</v>
      </c>
      <c r="AM8657" s="94" t="str">
        <f t="shared" si="455"/>
        <v xml:space="preserve">1/0 </v>
      </c>
    </row>
    <row r="8658" spans="36:39" ht="14.4">
      <c r="AJ8658" s="26" t="e">
        <f>VLOOKUP(AQ8658,'user list'!A:B,2,0)</f>
        <v>#N/A</v>
      </c>
      <c r="AK8658" s="26">
        <f t="shared" si="453"/>
        <v>1</v>
      </c>
      <c r="AL8658" s="26">
        <f t="shared" si="454"/>
        <v>0</v>
      </c>
      <c r="AM8658" s="94" t="str">
        <f t="shared" si="455"/>
        <v xml:space="preserve">1/0 </v>
      </c>
    </row>
    <row r="8659" spans="36:39" ht="14.4">
      <c r="AJ8659" s="26" t="e">
        <f>VLOOKUP(AQ8659,'user list'!A:B,2,0)</f>
        <v>#N/A</v>
      </c>
      <c r="AK8659" s="26">
        <f t="shared" si="453"/>
        <v>1</v>
      </c>
      <c r="AL8659" s="26">
        <f t="shared" si="454"/>
        <v>0</v>
      </c>
      <c r="AM8659" s="94" t="str">
        <f t="shared" si="455"/>
        <v xml:space="preserve">1/0 </v>
      </c>
    </row>
    <row r="8660" spans="36:39" ht="14.4">
      <c r="AJ8660" s="26" t="e">
        <f>VLOOKUP(AQ8660,'user list'!A:B,2,0)</f>
        <v>#N/A</v>
      </c>
      <c r="AK8660" s="26">
        <f t="shared" si="453"/>
        <v>1</v>
      </c>
      <c r="AL8660" s="26">
        <f t="shared" si="454"/>
        <v>0</v>
      </c>
      <c r="AM8660" s="94" t="str">
        <f t="shared" si="455"/>
        <v xml:space="preserve">1/0 </v>
      </c>
    </row>
    <row r="8661" spans="36:39" ht="14.4">
      <c r="AJ8661" s="26" t="e">
        <f>VLOOKUP(AQ8661,'user list'!A:B,2,0)</f>
        <v>#N/A</v>
      </c>
      <c r="AK8661" s="26">
        <f t="shared" si="453"/>
        <v>1</v>
      </c>
      <c r="AL8661" s="26">
        <f t="shared" si="454"/>
        <v>0</v>
      </c>
      <c r="AM8661" s="94" t="str">
        <f t="shared" si="455"/>
        <v xml:space="preserve">1/0 </v>
      </c>
    </row>
    <row r="8662" spans="36:39" ht="14.4">
      <c r="AJ8662" s="26" t="e">
        <f>VLOOKUP(AQ8662,'user list'!A:B,2,0)</f>
        <v>#N/A</v>
      </c>
      <c r="AK8662" s="26">
        <f t="shared" si="453"/>
        <v>1</v>
      </c>
      <c r="AL8662" s="26">
        <f t="shared" si="454"/>
        <v>0</v>
      </c>
      <c r="AM8662" s="94" t="str">
        <f t="shared" si="455"/>
        <v xml:space="preserve">1/0 </v>
      </c>
    </row>
    <row r="8663" spans="36:39" ht="14.4">
      <c r="AJ8663" s="26" t="e">
        <f>VLOOKUP(AQ8663,'user list'!A:B,2,0)</f>
        <v>#N/A</v>
      </c>
      <c r="AK8663" s="26">
        <f t="shared" si="453"/>
        <v>1</v>
      </c>
      <c r="AL8663" s="26">
        <f t="shared" si="454"/>
        <v>0</v>
      </c>
      <c r="AM8663" s="94" t="str">
        <f t="shared" si="455"/>
        <v xml:space="preserve">1/0 </v>
      </c>
    </row>
    <row r="8664" spans="36:39" ht="14.4">
      <c r="AJ8664" s="26" t="e">
        <f>VLOOKUP(AQ8664,'user list'!A:B,2,0)</f>
        <v>#N/A</v>
      </c>
      <c r="AK8664" s="26">
        <f t="shared" si="453"/>
        <v>1</v>
      </c>
      <c r="AL8664" s="26">
        <f t="shared" si="454"/>
        <v>0</v>
      </c>
      <c r="AM8664" s="94" t="str">
        <f t="shared" si="455"/>
        <v xml:space="preserve">1/0 </v>
      </c>
    </row>
    <row r="8665" spans="36:39" ht="14.4">
      <c r="AJ8665" s="26" t="e">
        <f>VLOOKUP(AQ8665,'user list'!A:B,2,0)</f>
        <v>#N/A</v>
      </c>
      <c r="AK8665" s="26">
        <f t="shared" si="453"/>
        <v>1</v>
      </c>
      <c r="AL8665" s="26">
        <f t="shared" si="454"/>
        <v>0</v>
      </c>
      <c r="AM8665" s="94" t="str">
        <f t="shared" si="455"/>
        <v xml:space="preserve">1/0 </v>
      </c>
    </row>
    <row r="8666" spans="36:39" ht="14.4">
      <c r="AJ8666" s="26" t="e">
        <f>VLOOKUP(AQ8666,'user list'!A:B,2,0)</f>
        <v>#N/A</v>
      </c>
      <c r="AK8666" s="26">
        <f t="shared" si="453"/>
        <v>1</v>
      </c>
      <c r="AL8666" s="26">
        <f t="shared" si="454"/>
        <v>0</v>
      </c>
      <c r="AM8666" s="94" t="str">
        <f t="shared" si="455"/>
        <v xml:space="preserve">1/0 </v>
      </c>
    </row>
    <row r="8667" spans="36:39" ht="14.4">
      <c r="AJ8667" s="26" t="e">
        <f>VLOOKUP(AQ8667,'user list'!A:B,2,0)</f>
        <v>#N/A</v>
      </c>
      <c r="AK8667" s="26">
        <f t="shared" si="453"/>
        <v>1</v>
      </c>
      <c r="AL8667" s="26">
        <f t="shared" si="454"/>
        <v>0</v>
      </c>
      <c r="AM8667" s="94" t="str">
        <f t="shared" si="455"/>
        <v xml:space="preserve">1/0 </v>
      </c>
    </row>
    <row r="8668" spans="36:39" ht="14.4">
      <c r="AJ8668" s="26" t="e">
        <f>VLOOKUP(AQ8668,'user list'!A:B,2,0)</f>
        <v>#N/A</v>
      </c>
      <c r="AK8668" s="26">
        <f t="shared" si="453"/>
        <v>1</v>
      </c>
      <c r="AL8668" s="26">
        <f t="shared" si="454"/>
        <v>0</v>
      </c>
      <c r="AM8668" s="94" t="str">
        <f t="shared" si="455"/>
        <v xml:space="preserve">1/0 </v>
      </c>
    </row>
    <row r="8669" spans="36:39" ht="14.4">
      <c r="AJ8669" s="26" t="e">
        <f>VLOOKUP(AQ8669,'user list'!A:B,2,0)</f>
        <v>#N/A</v>
      </c>
      <c r="AK8669" s="26">
        <f t="shared" si="453"/>
        <v>1</v>
      </c>
      <c r="AL8669" s="26">
        <f t="shared" si="454"/>
        <v>0</v>
      </c>
      <c r="AM8669" s="94" t="str">
        <f t="shared" si="455"/>
        <v xml:space="preserve">1/0 </v>
      </c>
    </row>
    <row r="8670" spans="36:39" ht="14.4">
      <c r="AJ8670" s="26" t="e">
        <f>VLOOKUP(AQ8670,'user list'!A:B,2,0)</f>
        <v>#N/A</v>
      </c>
      <c r="AK8670" s="26">
        <f t="shared" si="453"/>
        <v>1</v>
      </c>
      <c r="AL8670" s="26">
        <f t="shared" si="454"/>
        <v>0</v>
      </c>
      <c r="AM8670" s="94" t="str">
        <f t="shared" si="455"/>
        <v xml:space="preserve">1/0 </v>
      </c>
    </row>
    <row r="8671" spans="36:39" ht="14.4">
      <c r="AJ8671" s="26" t="e">
        <f>VLOOKUP(AQ8671,'user list'!A:B,2,0)</f>
        <v>#N/A</v>
      </c>
      <c r="AK8671" s="26">
        <f t="shared" si="453"/>
        <v>1</v>
      </c>
      <c r="AL8671" s="26">
        <f t="shared" si="454"/>
        <v>0</v>
      </c>
      <c r="AM8671" s="94" t="str">
        <f t="shared" si="455"/>
        <v xml:space="preserve">1/0 </v>
      </c>
    </row>
    <row r="8672" spans="36:39" ht="14.4">
      <c r="AJ8672" s="26" t="e">
        <f>VLOOKUP(AQ8672,'user list'!A:B,2,0)</f>
        <v>#N/A</v>
      </c>
      <c r="AK8672" s="26">
        <f t="shared" si="453"/>
        <v>1</v>
      </c>
      <c r="AL8672" s="26">
        <f t="shared" si="454"/>
        <v>0</v>
      </c>
      <c r="AM8672" s="94" t="str">
        <f t="shared" si="455"/>
        <v xml:space="preserve">1/0 </v>
      </c>
    </row>
    <row r="8673" spans="36:39" ht="14.4">
      <c r="AJ8673" s="26" t="e">
        <f>VLOOKUP(AQ8673,'user list'!A:B,2,0)</f>
        <v>#N/A</v>
      </c>
      <c r="AK8673" s="26">
        <f t="shared" si="453"/>
        <v>1</v>
      </c>
      <c r="AL8673" s="26">
        <f t="shared" si="454"/>
        <v>0</v>
      </c>
      <c r="AM8673" s="94" t="str">
        <f t="shared" si="455"/>
        <v xml:space="preserve">1/0 </v>
      </c>
    </row>
    <row r="8674" spans="36:39" ht="14.4">
      <c r="AJ8674" s="26" t="e">
        <f>VLOOKUP(AQ8674,'user list'!A:B,2,0)</f>
        <v>#N/A</v>
      </c>
      <c r="AK8674" s="26">
        <f t="shared" si="453"/>
        <v>1</v>
      </c>
      <c r="AL8674" s="26">
        <f t="shared" si="454"/>
        <v>0</v>
      </c>
      <c r="AM8674" s="94" t="str">
        <f t="shared" si="455"/>
        <v xml:space="preserve">1/0 </v>
      </c>
    </row>
    <row r="8675" spans="36:39" ht="14.4">
      <c r="AJ8675" s="26" t="e">
        <f>VLOOKUP(AQ8675,'user list'!A:B,2,0)</f>
        <v>#N/A</v>
      </c>
      <c r="AK8675" s="26">
        <f t="shared" ref="AK8675:AK8738" si="456">MONTH(AN8675)</f>
        <v>1</v>
      </c>
      <c r="AL8675" s="26">
        <f t="shared" ref="AL8675:AL8738" si="457">DAY(AN8675)</f>
        <v>0</v>
      </c>
      <c r="AM8675" s="94" t="str">
        <f t="shared" ref="AM8675:AM8738" si="458">AK8675&amp;"/"&amp;AL8675&amp;" "&amp;AR8675</f>
        <v xml:space="preserve">1/0 </v>
      </c>
    </row>
    <row r="8676" spans="36:39" ht="14.4">
      <c r="AJ8676" s="26" t="e">
        <f>VLOOKUP(AQ8676,'user list'!A:B,2,0)</f>
        <v>#N/A</v>
      </c>
      <c r="AK8676" s="26">
        <f t="shared" si="456"/>
        <v>1</v>
      </c>
      <c r="AL8676" s="26">
        <f t="shared" si="457"/>
        <v>0</v>
      </c>
      <c r="AM8676" s="94" t="str">
        <f t="shared" si="458"/>
        <v xml:space="preserve">1/0 </v>
      </c>
    </row>
    <row r="8677" spans="36:39" ht="14.4">
      <c r="AJ8677" s="26" t="e">
        <f>VLOOKUP(AQ8677,'user list'!A:B,2,0)</f>
        <v>#N/A</v>
      </c>
      <c r="AK8677" s="26">
        <f t="shared" si="456"/>
        <v>1</v>
      </c>
      <c r="AL8677" s="26">
        <f t="shared" si="457"/>
        <v>0</v>
      </c>
      <c r="AM8677" s="94" t="str">
        <f t="shared" si="458"/>
        <v xml:space="preserve">1/0 </v>
      </c>
    </row>
    <row r="8678" spans="36:39" ht="14.4">
      <c r="AJ8678" s="26" t="e">
        <f>VLOOKUP(AQ8678,'user list'!A:B,2,0)</f>
        <v>#N/A</v>
      </c>
      <c r="AK8678" s="26">
        <f t="shared" si="456"/>
        <v>1</v>
      </c>
      <c r="AL8678" s="26">
        <f t="shared" si="457"/>
        <v>0</v>
      </c>
      <c r="AM8678" s="94" t="str">
        <f t="shared" si="458"/>
        <v xml:space="preserve">1/0 </v>
      </c>
    </row>
    <row r="8679" spans="36:39" ht="14.4">
      <c r="AJ8679" s="26" t="e">
        <f>VLOOKUP(AQ8679,'user list'!A:B,2,0)</f>
        <v>#N/A</v>
      </c>
      <c r="AK8679" s="26">
        <f t="shared" si="456"/>
        <v>1</v>
      </c>
      <c r="AL8679" s="26">
        <f t="shared" si="457"/>
        <v>0</v>
      </c>
      <c r="AM8679" s="94" t="str">
        <f t="shared" si="458"/>
        <v xml:space="preserve">1/0 </v>
      </c>
    </row>
    <row r="8680" spans="36:39" ht="14.4">
      <c r="AJ8680" s="26" t="e">
        <f>VLOOKUP(AQ8680,'user list'!A:B,2,0)</f>
        <v>#N/A</v>
      </c>
      <c r="AK8680" s="26">
        <f t="shared" si="456"/>
        <v>1</v>
      </c>
      <c r="AL8680" s="26">
        <f t="shared" si="457"/>
        <v>0</v>
      </c>
      <c r="AM8680" s="94" t="str">
        <f t="shared" si="458"/>
        <v xml:space="preserve">1/0 </v>
      </c>
    </row>
    <row r="8681" spans="36:39" ht="14.4">
      <c r="AJ8681" s="26" t="e">
        <f>VLOOKUP(AQ8681,'user list'!A:B,2,0)</f>
        <v>#N/A</v>
      </c>
      <c r="AK8681" s="26">
        <f t="shared" si="456"/>
        <v>1</v>
      </c>
      <c r="AL8681" s="26">
        <f t="shared" si="457"/>
        <v>0</v>
      </c>
      <c r="AM8681" s="94" t="str">
        <f t="shared" si="458"/>
        <v xml:space="preserve">1/0 </v>
      </c>
    </row>
    <row r="8682" spans="36:39" ht="14.4">
      <c r="AJ8682" s="26" t="e">
        <f>VLOOKUP(AQ8682,'user list'!A:B,2,0)</f>
        <v>#N/A</v>
      </c>
      <c r="AK8682" s="26">
        <f t="shared" si="456"/>
        <v>1</v>
      </c>
      <c r="AL8682" s="26">
        <f t="shared" si="457"/>
        <v>0</v>
      </c>
      <c r="AM8682" s="94" t="str">
        <f t="shared" si="458"/>
        <v xml:space="preserve">1/0 </v>
      </c>
    </row>
    <row r="8683" spans="36:39" ht="14.4">
      <c r="AJ8683" s="26" t="e">
        <f>VLOOKUP(AQ8683,'user list'!A:B,2,0)</f>
        <v>#N/A</v>
      </c>
      <c r="AK8683" s="26">
        <f t="shared" si="456"/>
        <v>1</v>
      </c>
      <c r="AL8683" s="26">
        <f t="shared" si="457"/>
        <v>0</v>
      </c>
      <c r="AM8683" s="94" t="str">
        <f t="shared" si="458"/>
        <v xml:space="preserve">1/0 </v>
      </c>
    </row>
    <row r="8684" spans="36:39" ht="14.4">
      <c r="AJ8684" s="26" t="e">
        <f>VLOOKUP(AQ8684,'user list'!A:B,2,0)</f>
        <v>#N/A</v>
      </c>
      <c r="AK8684" s="26">
        <f t="shared" si="456"/>
        <v>1</v>
      </c>
      <c r="AL8684" s="26">
        <f t="shared" si="457"/>
        <v>0</v>
      </c>
      <c r="AM8684" s="94" t="str">
        <f t="shared" si="458"/>
        <v xml:space="preserve">1/0 </v>
      </c>
    </row>
    <row r="8685" spans="36:39" ht="14.4">
      <c r="AJ8685" s="26" t="e">
        <f>VLOOKUP(AQ8685,'user list'!A:B,2,0)</f>
        <v>#N/A</v>
      </c>
      <c r="AK8685" s="26">
        <f t="shared" si="456"/>
        <v>1</v>
      </c>
      <c r="AL8685" s="26">
        <f t="shared" si="457"/>
        <v>0</v>
      </c>
      <c r="AM8685" s="94" t="str">
        <f t="shared" si="458"/>
        <v xml:space="preserve">1/0 </v>
      </c>
    </row>
    <row r="8686" spans="36:39" ht="14.4">
      <c r="AJ8686" s="26" t="e">
        <f>VLOOKUP(AQ8686,'user list'!A:B,2,0)</f>
        <v>#N/A</v>
      </c>
      <c r="AK8686" s="26">
        <f t="shared" si="456"/>
        <v>1</v>
      </c>
      <c r="AL8686" s="26">
        <f t="shared" si="457"/>
        <v>0</v>
      </c>
      <c r="AM8686" s="94" t="str">
        <f t="shared" si="458"/>
        <v xml:space="preserve">1/0 </v>
      </c>
    </row>
    <row r="8687" spans="36:39" ht="14.4">
      <c r="AJ8687" s="26" t="e">
        <f>VLOOKUP(AQ8687,'user list'!A:B,2,0)</f>
        <v>#N/A</v>
      </c>
      <c r="AK8687" s="26">
        <f t="shared" si="456"/>
        <v>1</v>
      </c>
      <c r="AL8687" s="26">
        <f t="shared" si="457"/>
        <v>0</v>
      </c>
      <c r="AM8687" s="94" t="str">
        <f t="shared" si="458"/>
        <v xml:space="preserve">1/0 </v>
      </c>
    </row>
    <row r="8688" spans="36:39" ht="14.4">
      <c r="AJ8688" s="26" t="e">
        <f>VLOOKUP(AQ8688,'user list'!A:B,2,0)</f>
        <v>#N/A</v>
      </c>
      <c r="AK8688" s="26">
        <f t="shared" si="456"/>
        <v>1</v>
      </c>
      <c r="AL8688" s="26">
        <f t="shared" si="457"/>
        <v>0</v>
      </c>
      <c r="AM8688" s="94" t="str">
        <f t="shared" si="458"/>
        <v xml:space="preserve">1/0 </v>
      </c>
    </row>
    <row r="8689" spans="36:39" ht="14.4">
      <c r="AJ8689" s="26" t="e">
        <f>VLOOKUP(AQ8689,'user list'!A:B,2,0)</f>
        <v>#N/A</v>
      </c>
      <c r="AK8689" s="26">
        <f t="shared" si="456"/>
        <v>1</v>
      </c>
      <c r="AL8689" s="26">
        <f t="shared" si="457"/>
        <v>0</v>
      </c>
      <c r="AM8689" s="94" t="str">
        <f t="shared" si="458"/>
        <v xml:space="preserve">1/0 </v>
      </c>
    </row>
    <row r="8690" spans="36:39" ht="14.4">
      <c r="AJ8690" s="26" t="e">
        <f>VLOOKUP(AQ8690,'user list'!A:B,2,0)</f>
        <v>#N/A</v>
      </c>
      <c r="AK8690" s="26">
        <f t="shared" si="456"/>
        <v>1</v>
      </c>
      <c r="AL8690" s="26">
        <f t="shared" si="457"/>
        <v>0</v>
      </c>
      <c r="AM8690" s="94" t="str">
        <f t="shared" si="458"/>
        <v xml:space="preserve">1/0 </v>
      </c>
    </row>
    <row r="8691" spans="36:39" ht="14.4">
      <c r="AJ8691" s="26" t="e">
        <f>VLOOKUP(AQ8691,'user list'!A:B,2,0)</f>
        <v>#N/A</v>
      </c>
      <c r="AK8691" s="26">
        <f t="shared" si="456"/>
        <v>1</v>
      </c>
      <c r="AL8691" s="26">
        <f t="shared" si="457"/>
        <v>0</v>
      </c>
      <c r="AM8691" s="94" t="str">
        <f t="shared" si="458"/>
        <v xml:space="preserve">1/0 </v>
      </c>
    </row>
    <row r="8692" spans="36:39" ht="14.4">
      <c r="AJ8692" s="26" t="e">
        <f>VLOOKUP(AQ8692,'user list'!A:B,2,0)</f>
        <v>#N/A</v>
      </c>
      <c r="AK8692" s="26">
        <f t="shared" si="456"/>
        <v>1</v>
      </c>
      <c r="AL8692" s="26">
        <f t="shared" si="457"/>
        <v>0</v>
      </c>
      <c r="AM8692" s="94" t="str">
        <f t="shared" si="458"/>
        <v xml:space="preserve">1/0 </v>
      </c>
    </row>
    <row r="8693" spans="36:39" ht="14.4">
      <c r="AJ8693" s="26" t="e">
        <f>VLOOKUP(AQ8693,'user list'!A:B,2,0)</f>
        <v>#N/A</v>
      </c>
      <c r="AK8693" s="26">
        <f t="shared" si="456"/>
        <v>1</v>
      </c>
      <c r="AL8693" s="26">
        <f t="shared" si="457"/>
        <v>0</v>
      </c>
      <c r="AM8693" s="94" t="str">
        <f t="shared" si="458"/>
        <v xml:space="preserve">1/0 </v>
      </c>
    </row>
    <row r="8694" spans="36:39" ht="14.4">
      <c r="AJ8694" s="26" t="e">
        <f>VLOOKUP(AQ8694,'user list'!A:B,2,0)</f>
        <v>#N/A</v>
      </c>
      <c r="AK8694" s="26">
        <f t="shared" si="456"/>
        <v>1</v>
      </c>
      <c r="AL8694" s="26">
        <f t="shared" si="457"/>
        <v>0</v>
      </c>
      <c r="AM8694" s="94" t="str">
        <f t="shared" si="458"/>
        <v xml:space="preserve">1/0 </v>
      </c>
    </row>
    <row r="8695" spans="36:39" ht="14.4">
      <c r="AJ8695" s="26" t="e">
        <f>VLOOKUP(AQ8695,'user list'!A:B,2,0)</f>
        <v>#N/A</v>
      </c>
      <c r="AK8695" s="26">
        <f t="shared" si="456"/>
        <v>1</v>
      </c>
      <c r="AL8695" s="26">
        <f t="shared" si="457"/>
        <v>0</v>
      </c>
      <c r="AM8695" s="94" t="str">
        <f t="shared" si="458"/>
        <v xml:space="preserve">1/0 </v>
      </c>
    </row>
    <row r="8696" spans="36:39" ht="14.4">
      <c r="AJ8696" s="26" t="e">
        <f>VLOOKUP(AQ8696,'user list'!A:B,2,0)</f>
        <v>#N/A</v>
      </c>
      <c r="AK8696" s="26">
        <f t="shared" si="456"/>
        <v>1</v>
      </c>
      <c r="AL8696" s="26">
        <f t="shared" si="457"/>
        <v>0</v>
      </c>
      <c r="AM8696" s="94" t="str">
        <f t="shared" si="458"/>
        <v xml:space="preserve">1/0 </v>
      </c>
    </row>
    <row r="8697" spans="36:39" ht="14.4">
      <c r="AJ8697" s="26" t="e">
        <f>VLOOKUP(AQ8697,'user list'!A:B,2,0)</f>
        <v>#N/A</v>
      </c>
      <c r="AK8697" s="26">
        <f t="shared" si="456"/>
        <v>1</v>
      </c>
      <c r="AL8697" s="26">
        <f t="shared" si="457"/>
        <v>0</v>
      </c>
      <c r="AM8697" s="94" t="str">
        <f t="shared" si="458"/>
        <v xml:space="preserve">1/0 </v>
      </c>
    </row>
    <row r="8698" spans="36:39" ht="14.4">
      <c r="AJ8698" s="26" t="e">
        <f>VLOOKUP(AQ8698,'user list'!A:B,2,0)</f>
        <v>#N/A</v>
      </c>
      <c r="AK8698" s="26">
        <f t="shared" si="456"/>
        <v>1</v>
      </c>
      <c r="AL8698" s="26">
        <f t="shared" si="457"/>
        <v>0</v>
      </c>
      <c r="AM8698" s="94" t="str">
        <f t="shared" si="458"/>
        <v xml:space="preserve">1/0 </v>
      </c>
    </row>
    <row r="8699" spans="36:39" ht="14.4">
      <c r="AJ8699" s="26" t="e">
        <f>VLOOKUP(AQ8699,'user list'!A:B,2,0)</f>
        <v>#N/A</v>
      </c>
      <c r="AK8699" s="26">
        <f t="shared" si="456"/>
        <v>1</v>
      </c>
      <c r="AL8699" s="26">
        <f t="shared" si="457"/>
        <v>0</v>
      </c>
      <c r="AM8699" s="94" t="str">
        <f t="shared" si="458"/>
        <v xml:space="preserve">1/0 </v>
      </c>
    </row>
    <row r="8700" spans="36:39" ht="14.4">
      <c r="AJ8700" s="26" t="e">
        <f>VLOOKUP(AQ8700,'user list'!A:B,2,0)</f>
        <v>#N/A</v>
      </c>
      <c r="AK8700" s="26">
        <f t="shared" si="456"/>
        <v>1</v>
      </c>
      <c r="AL8700" s="26">
        <f t="shared" si="457"/>
        <v>0</v>
      </c>
      <c r="AM8700" s="94" t="str">
        <f t="shared" si="458"/>
        <v xml:space="preserve">1/0 </v>
      </c>
    </row>
    <row r="8701" spans="36:39" ht="14.4">
      <c r="AJ8701" s="26" t="e">
        <f>VLOOKUP(AQ8701,'user list'!A:B,2,0)</f>
        <v>#N/A</v>
      </c>
      <c r="AK8701" s="26">
        <f t="shared" si="456"/>
        <v>1</v>
      </c>
      <c r="AL8701" s="26">
        <f t="shared" si="457"/>
        <v>0</v>
      </c>
      <c r="AM8701" s="94" t="str">
        <f t="shared" si="458"/>
        <v xml:space="preserve">1/0 </v>
      </c>
    </row>
    <row r="8702" spans="36:39" ht="14.4">
      <c r="AJ8702" s="26" t="e">
        <f>VLOOKUP(AQ8702,'user list'!A:B,2,0)</f>
        <v>#N/A</v>
      </c>
      <c r="AK8702" s="26">
        <f t="shared" si="456"/>
        <v>1</v>
      </c>
      <c r="AL8702" s="26">
        <f t="shared" si="457"/>
        <v>0</v>
      </c>
      <c r="AM8702" s="94" t="str">
        <f t="shared" si="458"/>
        <v xml:space="preserve">1/0 </v>
      </c>
    </row>
    <row r="8703" spans="36:39" ht="14.4">
      <c r="AJ8703" s="26" t="e">
        <f>VLOOKUP(AQ8703,'user list'!A:B,2,0)</f>
        <v>#N/A</v>
      </c>
      <c r="AK8703" s="26">
        <f t="shared" si="456"/>
        <v>1</v>
      </c>
      <c r="AL8703" s="26">
        <f t="shared" si="457"/>
        <v>0</v>
      </c>
      <c r="AM8703" s="94" t="str">
        <f t="shared" si="458"/>
        <v xml:space="preserve">1/0 </v>
      </c>
    </row>
    <row r="8704" spans="36:39" ht="14.4">
      <c r="AJ8704" s="26" t="e">
        <f>VLOOKUP(AQ8704,'user list'!A:B,2,0)</f>
        <v>#N/A</v>
      </c>
      <c r="AK8704" s="26">
        <f t="shared" si="456"/>
        <v>1</v>
      </c>
      <c r="AL8704" s="26">
        <f t="shared" si="457"/>
        <v>0</v>
      </c>
      <c r="AM8704" s="94" t="str">
        <f t="shared" si="458"/>
        <v xml:space="preserve">1/0 </v>
      </c>
    </row>
    <row r="8705" spans="36:39" ht="14.4">
      <c r="AJ8705" s="26" t="e">
        <f>VLOOKUP(AQ8705,'user list'!A:B,2,0)</f>
        <v>#N/A</v>
      </c>
      <c r="AK8705" s="26">
        <f t="shared" si="456"/>
        <v>1</v>
      </c>
      <c r="AL8705" s="26">
        <f t="shared" si="457"/>
        <v>0</v>
      </c>
      <c r="AM8705" s="94" t="str">
        <f t="shared" si="458"/>
        <v xml:space="preserve">1/0 </v>
      </c>
    </row>
    <row r="8706" spans="36:39" ht="14.4">
      <c r="AJ8706" s="26" t="e">
        <f>VLOOKUP(AQ8706,'user list'!A:B,2,0)</f>
        <v>#N/A</v>
      </c>
      <c r="AK8706" s="26">
        <f t="shared" si="456"/>
        <v>1</v>
      </c>
      <c r="AL8706" s="26">
        <f t="shared" si="457"/>
        <v>0</v>
      </c>
      <c r="AM8706" s="94" t="str">
        <f t="shared" si="458"/>
        <v xml:space="preserve">1/0 </v>
      </c>
    </row>
    <row r="8707" spans="36:39" ht="14.4">
      <c r="AJ8707" s="26" t="e">
        <f>VLOOKUP(AQ8707,'user list'!A:B,2,0)</f>
        <v>#N/A</v>
      </c>
      <c r="AK8707" s="26">
        <f t="shared" si="456"/>
        <v>1</v>
      </c>
      <c r="AL8707" s="26">
        <f t="shared" si="457"/>
        <v>0</v>
      </c>
      <c r="AM8707" s="94" t="str">
        <f t="shared" si="458"/>
        <v xml:space="preserve">1/0 </v>
      </c>
    </row>
    <row r="8708" spans="36:39" ht="14.4">
      <c r="AJ8708" s="26" t="e">
        <f>VLOOKUP(AQ8708,'user list'!A:B,2,0)</f>
        <v>#N/A</v>
      </c>
      <c r="AK8708" s="26">
        <f t="shared" si="456"/>
        <v>1</v>
      </c>
      <c r="AL8708" s="26">
        <f t="shared" si="457"/>
        <v>0</v>
      </c>
      <c r="AM8708" s="94" t="str">
        <f t="shared" si="458"/>
        <v xml:space="preserve">1/0 </v>
      </c>
    </row>
    <row r="8709" spans="36:39" ht="14.4">
      <c r="AJ8709" s="26" t="e">
        <f>VLOOKUP(AQ8709,'user list'!A:B,2,0)</f>
        <v>#N/A</v>
      </c>
      <c r="AK8709" s="26">
        <f t="shared" si="456"/>
        <v>1</v>
      </c>
      <c r="AL8709" s="26">
        <f t="shared" si="457"/>
        <v>0</v>
      </c>
      <c r="AM8709" s="94" t="str">
        <f t="shared" si="458"/>
        <v xml:space="preserve">1/0 </v>
      </c>
    </row>
    <row r="8710" spans="36:39" ht="14.4">
      <c r="AJ8710" s="26" t="e">
        <f>VLOOKUP(AQ8710,'user list'!A:B,2,0)</f>
        <v>#N/A</v>
      </c>
      <c r="AK8710" s="26">
        <f t="shared" si="456"/>
        <v>1</v>
      </c>
      <c r="AL8710" s="26">
        <f t="shared" si="457"/>
        <v>0</v>
      </c>
      <c r="AM8710" s="94" t="str">
        <f t="shared" si="458"/>
        <v xml:space="preserve">1/0 </v>
      </c>
    </row>
    <row r="8711" spans="36:39" ht="14.4">
      <c r="AJ8711" s="26" t="e">
        <f>VLOOKUP(AQ8711,'user list'!A:B,2,0)</f>
        <v>#N/A</v>
      </c>
      <c r="AK8711" s="26">
        <f t="shared" si="456"/>
        <v>1</v>
      </c>
      <c r="AL8711" s="26">
        <f t="shared" si="457"/>
        <v>0</v>
      </c>
      <c r="AM8711" s="94" t="str">
        <f t="shared" si="458"/>
        <v xml:space="preserve">1/0 </v>
      </c>
    </row>
    <row r="8712" spans="36:39" ht="14.4">
      <c r="AJ8712" s="26" t="e">
        <f>VLOOKUP(AQ8712,'user list'!A:B,2,0)</f>
        <v>#N/A</v>
      </c>
      <c r="AK8712" s="26">
        <f t="shared" si="456"/>
        <v>1</v>
      </c>
      <c r="AL8712" s="26">
        <f t="shared" si="457"/>
        <v>0</v>
      </c>
      <c r="AM8712" s="94" t="str">
        <f t="shared" si="458"/>
        <v xml:space="preserve">1/0 </v>
      </c>
    </row>
    <row r="8713" spans="36:39" ht="14.4">
      <c r="AJ8713" s="26" t="e">
        <f>VLOOKUP(AQ8713,'user list'!A:B,2,0)</f>
        <v>#N/A</v>
      </c>
      <c r="AK8713" s="26">
        <f t="shared" si="456"/>
        <v>1</v>
      </c>
      <c r="AL8713" s="26">
        <f t="shared" si="457"/>
        <v>0</v>
      </c>
      <c r="AM8713" s="94" t="str">
        <f t="shared" si="458"/>
        <v xml:space="preserve">1/0 </v>
      </c>
    </row>
    <row r="8714" spans="36:39" ht="14.4">
      <c r="AJ8714" s="26" t="e">
        <f>VLOOKUP(AQ8714,'user list'!A:B,2,0)</f>
        <v>#N/A</v>
      </c>
      <c r="AK8714" s="26">
        <f t="shared" si="456"/>
        <v>1</v>
      </c>
      <c r="AL8714" s="26">
        <f t="shared" si="457"/>
        <v>0</v>
      </c>
      <c r="AM8714" s="94" t="str">
        <f t="shared" si="458"/>
        <v xml:space="preserve">1/0 </v>
      </c>
    </row>
    <row r="8715" spans="36:39" ht="14.4">
      <c r="AJ8715" s="26" t="e">
        <f>VLOOKUP(AQ8715,'user list'!A:B,2,0)</f>
        <v>#N/A</v>
      </c>
      <c r="AK8715" s="26">
        <f t="shared" si="456"/>
        <v>1</v>
      </c>
      <c r="AL8715" s="26">
        <f t="shared" si="457"/>
        <v>0</v>
      </c>
      <c r="AM8715" s="94" t="str">
        <f t="shared" si="458"/>
        <v xml:space="preserve">1/0 </v>
      </c>
    </row>
    <row r="8716" spans="36:39" ht="14.4">
      <c r="AJ8716" s="26" t="e">
        <f>VLOOKUP(AQ8716,'user list'!A:B,2,0)</f>
        <v>#N/A</v>
      </c>
      <c r="AK8716" s="26">
        <f t="shared" si="456"/>
        <v>1</v>
      </c>
      <c r="AL8716" s="26">
        <f t="shared" si="457"/>
        <v>0</v>
      </c>
      <c r="AM8716" s="94" t="str">
        <f t="shared" si="458"/>
        <v xml:space="preserve">1/0 </v>
      </c>
    </row>
    <row r="8717" spans="36:39" ht="14.4">
      <c r="AJ8717" s="26" t="e">
        <f>VLOOKUP(AQ8717,'user list'!A:B,2,0)</f>
        <v>#N/A</v>
      </c>
      <c r="AK8717" s="26">
        <f t="shared" si="456"/>
        <v>1</v>
      </c>
      <c r="AL8717" s="26">
        <f t="shared" si="457"/>
        <v>0</v>
      </c>
      <c r="AM8717" s="94" t="str">
        <f t="shared" si="458"/>
        <v xml:space="preserve">1/0 </v>
      </c>
    </row>
    <row r="8718" spans="36:39" ht="14.4">
      <c r="AJ8718" s="26" t="e">
        <f>VLOOKUP(AQ8718,'user list'!A:B,2,0)</f>
        <v>#N/A</v>
      </c>
      <c r="AK8718" s="26">
        <f t="shared" si="456"/>
        <v>1</v>
      </c>
      <c r="AL8718" s="26">
        <f t="shared" si="457"/>
        <v>0</v>
      </c>
      <c r="AM8718" s="94" t="str">
        <f t="shared" si="458"/>
        <v xml:space="preserve">1/0 </v>
      </c>
    </row>
    <row r="8719" spans="36:39" ht="14.4">
      <c r="AJ8719" s="26" t="e">
        <f>VLOOKUP(AQ8719,'user list'!A:B,2,0)</f>
        <v>#N/A</v>
      </c>
      <c r="AK8719" s="26">
        <f t="shared" si="456"/>
        <v>1</v>
      </c>
      <c r="AL8719" s="26">
        <f t="shared" si="457"/>
        <v>0</v>
      </c>
      <c r="AM8719" s="94" t="str">
        <f t="shared" si="458"/>
        <v xml:space="preserve">1/0 </v>
      </c>
    </row>
    <row r="8720" spans="36:39" ht="14.4">
      <c r="AJ8720" s="26" t="e">
        <f>VLOOKUP(AQ8720,'user list'!A:B,2,0)</f>
        <v>#N/A</v>
      </c>
      <c r="AK8720" s="26">
        <f t="shared" si="456"/>
        <v>1</v>
      </c>
      <c r="AL8720" s="26">
        <f t="shared" si="457"/>
        <v>0</v>
      </c>
      <c r="AM8720" s="94" t="str">
        <f t="shared" si="458"/>
        <v xml:space="preserve">1/0 </v>
      </c>
    </row>
    <row r="8721" spans="36:39" ht="14.4">
      <c r="AJ8721" s="26" t="e">
        <f>VLOOKUP(AQ8721,'user list'!A:B,2,0)</f>
        <v>#N/A</v>
      </c>
      <c r="AK8721" s="26">
        <f t="shared" si="456"/>
        <v>1</v>
      </c>
      <c r="AL8721" s="26">
        <f t="shared" si="457"/>
        <v>0</v>
      </c>
      <c r="AM8721" s="94" t="str">
        <f t="shared" si="458"/>
        <v xml:space="preserve">1/0 </v>
      </c>
    </row>
    <row r="8722" spans="36:39" ht="14.4">
      <c r="AJ8722" s="26" t="e">
        <f>VLOOKUP(AQ8722,'user list'!A:B,2,0)</f>
        <v>#N/A</v>
      </c>
      <c r="AK8722" s="26">
        <f t="shared" si="456"/>
        <v>1</v>
      </c>
      <c r="AL8722" s="26">
        <f t="shared" si="457"/>
        <v>0</v>
      </c>
      <c r="AM8722" s="94" t="str">
        <f t="shared" si="458"/>
        <v xml:space="preserve">1/0 </v>
      </c>
    </row>
    <row r="8723" spans="36:39" ht="14.4">
      <c r="AJ8723" s="26" t="e">
        <f>VLOOKUP(AQ8723,'user list'!A:B,2,0)</f>
        <v>#N/A</v>
      </c>
      <c r="AK8723" s="26">
        <f t="shared" si="456"/>
        <v>1</v>
      </c>
      <c r="AL8723" s="26">
        <f t="shared" si="457"/>
        <v>0</v>
      </c>
      <c r="AM8723" s="94" t="str">
        <f t="shared" si="458"/>
        <v xml:space="preserve">1/0 </v>
      </c>
    </row>
    <row r="8724" spans="36:39" ht="14.4">
      <c r="AJ8724" s="26" t="e">
        <f>VLOOKUP(AQ8724,'user list'!A:B,2,0)</f>
        <v>#N/A</v>
      </c>
      <c r="AK8724" s="26">
        <f t="shared" si="456"/>
        <v>1</v>
      </c>
      <c r="AL8724" s="26">
        <f t="shared" si="457"/>
        <v>0</v>
      </c>
      <c r="AM8724" s="94" t="str">
        <f t="shared" si="458"/>
        <v xml:space="preserve">1/0 </v>
      </c>
    </row>
    <row r="8725" spans="36:39" ht="14.4">
      <c r="AJ8725" s="26" t="e">
        <f>VLOOKUP(AQ8725,'user list'!A:B,2,0)</f>
        <v>#N/A</v>
      </c>
      <c r="AK8725" s="26">
        <f t="shared" si="456"/>
        <v>1</v>
      </c>
      <c r="AL8725" s="26">
        <f t="shared" si="457"/>
        <v>0</v>
      </c>
      <c r="AM8725" s="94" t="str">
        <f t="shared" si="458"/>
        <v xml:space="preserve">1/0 </v>
      </c>
    </row>
    <row r="8726" spans="36:39" ht="14.4">
      <c r="AJ8726" s="26" t="e">
        <f>VLOOKUP(AQ8726,'user list'!A:B,2,0)</f>
        <v>#N/A</v>
      </c>
      <c r="AK8726" s="26">
        <f t="shared" si="456"/>
        <v>1</v>
      </c>
      <c r="AL8726" s="26">
        <f t="shared" si="457"/>
        <v>0</v>
      </c>
      <c r="AM8726" s="94" t="str">
        <f t="shared" si="458"/>
        <v xml:space="preserve">1/0 </v>
      </c>
    </row>
    <row r="8727" spans="36:39" ht="14.4">
      <c r="AJ8727" s="26" t="e">
        <f>VLOOKUP(AQ8727,'user list'!A:B,2,0)</f>
        <v>#N/A</v>
      </c>
      <c r="AK8727" s="26">
        <f t="shared" si="456"/>
        <v>1</v>
      </c>
      <c r="AL8727" s="26">
        <f t="shared" si="457"/>
        <v>0</v>
      </c>
      <c r="AM8727" s="94" t="str">
        <f t="shared" si="458"/>
        <v xml:space="preserve">1/0 </v>
      </c>
    </row>
    <row r="8728" spans="36:39" ht="14.4">
      <c r="AJ8728" s="26" t="e">
        <f>VLOOKUP(AQ8728,'user list'!A:B,2,0)</f>
        <v>#N/A</v>
      </c>
      <c r="AK8728" s="26">
        <f t="shared" si="456"/>
        <v>1</v>
      </c>
      <c r="AL8728" s="26">
        <f t="shared" si="457"/>
        <v>0</v>
      </c>
      <c r="AM8728" s="94" t="str">
        <f t="shared" si="458"/>
        <v xml:space="preserve">1/0 </v>
      </c>
    </row>
    <row r="8729" spans="36:39" ht="14.4">
      <c r="AJ8729" s="26" t="e">
        <f>VLOOKUP(AQ8729,'user list'!A:B,2,0)</f>
        <v>#N/A</v>
      </c>
      <c r="AK8729" s="26">
        <f t="shared" si="456"/>
        <v>1</v>
      </c>
      <c r="AL8729" s="26">
        <f t="shared" si="457"/>
        <v>0</v>
      </c>
      <c r="AM8729" s="94" t="str">
        <f t="shared" si="458"/>
        <v xml:space="preserve">1/0 </v>
      </c>
    </row>
    <row r="8730" spans="36:39" ht="14.4">
      <c r="AJ8730" s="26" t="e">
        <f>VLOOKUP(AQ8730,'user list'!A:B,2,0)</f>
        <v>#N/A</v>
      </c>
      <c r="AK8730" s="26">
        <f t="shared" si="456"/>
        <v>1</v>
      </c>
      <c r="AL8730" s="26">
        <f t="shared" si="457"/>
        <v>0</v>
      </c>
      <c r="AM8730" s="94" t="str">
        <f t="shared" si="458"/>
        <v xml:space="preserve">1/0 </v>
      </c>
    </row>
    <row r="8731" spans="36:39" ht="14.4">
      <c r="AJ8731" s="26" t="e">
        <f>VLOOKUP(AQ8731,'user list'!A:B,2,0)</f>
        <v>#N/A</v>
      </c>
      <c r="AK8731" s="26">
        <f t="shared" si="456"/>
        <v>1</v>
      </c>
      <c r="AL8731" s="26">
        <f t="shared" si="457"/>
        <v>0</v>
      </c>
      <c r="AM8731" s="94" t="str">
        <f t="shared" si="458"/>
        <v xml:space="preserve">1/0 </v>
      </c>
    </row>
    <row r="8732" spans="36:39" ht="14.4">
      <c r="AJ8732" s="26" t="e">
        <f>VLOOKUP(AQ8732,'user list'!A:B,2,0)</f>
        <v>#N/A</v>
      </c>
      <c r="AK8732" s="26">
        <f t="shared" si="456"/>
        <v>1</v>
      </c>
      <c r="AL8732" s="26">
        <f t="shared" si="457"/>
        <v>0</v>
      </c>
      <c r="AM8732" s="94" t="str">
        <f t="shared" si="458"/>
        <v xml:space="preserve">1/0 </v>
      </c>
    </row>
    <row r="8733" spans="36:39" ht="14.4">
      <c r="AJ8733" s="26" t="e">
        <f>VLOOKUP(AQ8733,'user list'!A:B,2,0)</f>
        <v>#N/A</v>
      </c>
      <c r="AK8733" s="26">
        <f t="shared" si="456"/>
        <v>1</v>
      </c>
      <c r="AL8733" s="26">
        <f t="shared" si="457"/>
        <v>0</v>
      </c>
      <c r="AM8733" s="94" t="str">
        <f t="shared" si="458"/>
        <v xml:space="preserve">1/0 </v>
      </c>
    </row>
    <row r="8734" spans="36:39" ht="14.4">
      <c r="AJ8734" s="26" t="e">
        <f>VLOOKUP(AQ8734,'user list'!A:B,2,0)</f>
        <v>#N/A</v>
      </c>
      <c r="AK8734" s="26">
        <f t="shared" si="456"/>
        <v>1</v>
      </c>
      <c r="AL8734" s="26">
        <f t="shared" si="457"/>
        <v>0</v>
      </c>
      <c r="AM8734" s="94" t="str">
        <f t="shared" si="458"/>
        <v xml:space="preserve">1/0 </v>
      </c>
    </row>
    <row r="8735" spans="36:39" ht="14.4">
      <c r="AJ8735" s="26" t="e">
        <f>VLOOKUP(AQ8735,'user list'!A:B,2,0)</f>
        <v>#N/A</v>
      </c>
      <c r="AK8735" s="26">
        <f t="shared" si="456"/>
        <v>1</v>
      </c>
      <c r="AL8735" s="26">
        <f t="shared" si="457"/>
        <v>0</v>
      </c>
      <c r="AM8735" s="94" t="str">
        <f t="shared" si="458"/>
        <v xml:space="preserve">1/0 </v>
      </c>
    </row>
    <row r="8736" spans="36:39" ht="14.4">
      <c r="AJ8736" s="26" t="e">
        <f>VLOOKUP(AQ8736,'user list'!A:B,2,0)</f>
        <v>#N/A</v>
      </c>
      <c r="AK8736" s="26">
        <f t="shared" si="456"/>
        <v>1</v>
      </c>
      <c r="AL8736" s="26">
        <f t="shared" si="457"/>
        <v>0</v>
      </c>
      <c r="AM8736" s="94" t="str">
        <f t="shared" si="458"/>
        <v xml:space="preserve">1/0 </v>
      </c>
    </row>
    <row r="8737" spans="36:39" ht="14.4">
      <c r="AJ8737" s="26" t="e">
        <f>VLOOKUP(AQ8737,'user list'!A:B,2,0)</f>
        <v>#N/A</v>
      </c>
      <c r="AK8737" s="26">
        <f t="shared" si="456"/>
        <v>1</v>
      </c>
      <c r="AL8737" s="26">
        <f t="shared" si="457"/>
        <v>0</v>
      </c>
      <c r="AM8737" s="94" t="str">
        <f t="shared" si="458"/>
        <v xml:space="preserve">1/0 </v>
      </c>
    </row>
    <row r="8738" spans="36:39" ht="14.4">
      <c r="AJ8738" s="26" t="e">
        <f>VLOOKUP(AQ8738,'user list'!A:B,2,0)</f>
        <v>#N/A</v>
      </c>
      <c r="AK8738" s="26">
        <f t="shared" si="456"/>
        <v>1</v>
      </c>
      <c r="AL8738" s="26">
        <f t="shared" si="457"/>
        <v>0</v>
      </c>
      <c r="AM8738" s="94" t="str">
        <f t="shared" si="458"/>
        <v xml:space="preserve">1/0 </v>
      </c>
    </row>
    <row r="8739" spans="36:39" ht="14.4">
      <c r="AJ8739" s="26" t="e">
        <f>VLOOKUP(AQ8739,'user list'!A:B,2,0)</f>
        <v>#N/A</v>
      </c>
      <c r="AK8739" s="26">
        <f t="shared" ref="AK8739:AK8802" si="459">MONTH(AN8739)</f>
        <v>1</v>
      </c>
      <c r="AL8739" s="26">
        <f t="shared" ref="AL8739:AL8802" si="460">DAY(AN8739)</f>
        <v>0</v>
      </c>
      <c r="AM8739" s="94" t="str">
        <f t="shared" ref="AM8739:AM8802" si="461">AK8739&amp;"/"&amp;AL8739&amp;" "&amp;AR8739</f>
        <v xml:space="preserve">1/0 </v>
      </c>
    </row>
    <row r="8740" spans="36:39" ht="14.4">
      <c r="AJ8740" s="26" t="e">
        <f>VLOOKUP(AQ8740,'user list'!A:B,2,0)</f>
        <v>#N/A</v>
      </c>
      <c r="AK8740" s="26">
        <f t="shared" si="459"/>
        <v>1</v>
      </c>
      <c r="AL8740" s="26">
        <f t="shared" si="460"/>
        <v>0</v>
      </c>
      <c r="AM8740" s="94" t="str">
        <f t="shared" si="461"/>
        <v xml:space="preserve">1/0 </v>
      </c>
    </row>
    <row r="8741" spans="36:39" ht="14.4">
      <c r="AJ8741" s="26" t="e">
        <f>VLOOKUP(AQ8741,'user list'!A:B,2,0)</f>
        <v>#N/A</v>
      </c>
      <c r="AK8741" s="26">
        <f t="shared" si="459"/>
        <v>1</v>
      </c>
      <c r="AL8741" s="26">
        <f t="shared" si="460"/>
        <v>0</v>
      </c>
      <c r="AM8741" s="94" t="str">
        <f t="shared" si="461"/>
        <v xml:space="preserve">1/0 </v>
      </c>
    </row>
    <row r="8742" spans="36:39" ht="14.4">
      <c r="AJ8742" s="26" t="e">
        <f>VLOOKUP(AQ8742,'user list'!A:B,2,0)</f>
        <v>#N/A</v>
      </c>
      <c r="AK8742" s="26">
        <f t="shared" si="459"/>
        <v>1</v>
      </c>
      <c r="AL8742" s="26">
        <f t="shared" si="460"/>
        <v>0</v>
      </c>
      <c r="AM8742" s="94" t="str">
        <f t="shared" si="461"/>
        <v xml:space="preserve">1/0 </v>
      </c>
    </row>
    <row r="8743" spans="36:39" ht="14.4">
      <c r="AJ8743" s="26" t="e">
        <f>VLOOKUP(AQ8743,'user list'!A:B,2,0)</f>
        <v>#N/A</v>
      </c>
      <c r="AK8743" s="26">
        <f t="shared" si="459"/>
        <v>1</v>
      </c>
      <c r="AL8743" s="26">
        <f t="shared" si="460"/>
        <v>0</v>
      </c>
      <c r="AM8743" s="94" t="str">
        <f t="shared" si="461"/>
        <v xml:space="preserve">1/0 </v>
      </c>
    </row>
    <row r="8744" spans="36:39" ht="14.4">
      <c r="AJ8744" s="26" t="e">
        <f>VLOOKUP(AQ8744,'user list'!A:B,2,0)</f>
        <v>#N/A</v>
      </c>
      <c r="AK8744" s="26">
        <f t="shared" si="459"/>
        <v>1</v>
      </c>
      <c r="AL8744" s="26">
        <f t="shared" si="460"/>
        <v>0</v>
      </c>
      <c r="AM8744" s="94" t="str">
        <f t="shared" si="461"/>
        <v xml:space="preserve">1/0 </v>
      </c>
    </row>
    <row r="8745" spans="36:39" ht="14.4">
      <c r="AJ8745" s="26" t="e">
        <f>VLOOKUP(AQ8745,'user list'!A:B,2,0)</f>
        <v>#N/A</v>
      </c>
      <c r="AK8745" s="26">
        <f t="shared" si="459"/>
        <v>1</v>
      </c>
      <c r="AL8745" s="26">
        <f t="shared" si="460"/>
        <v>0</v>
      </c>
      <c r="AM8745" s="94" t="str">
        <f t="shared" si="461"/>
        <v xml:space="preserve">1/0 </v>
      </c>
    </row>
    <row r="8746" spans="36:39" ht="14.4">
      <c r="AJ8746" s="26" t="e">
        <f>VLOOKUP(AQ8746,'user list'!A:B,2,0)</f>
        <v>#N/A</v>
      </c>
      <c r="AK8746" s="26">
        <f t="shared" si="459"/>
        <v>1</v>
      </c>
      <c r="AL8746" s="26">
        <f t="shared" si="460"/>
        <v>0</v>
      </c>
      <c r="AM8746" s="94" t="str">
        <f t="shared" si="461"/>
        <v xml:space="preserve">1/0 </v>
      </c>
    </row>
    <row r="8747" spans="36:39" ht="14.4">
      <c r="AJ8747" s="26" t="e">
        <f>VLOOKUP(AQ8747,'user list'!A:B,2,0)</f>
        <v>#N/A</v>
      </c>
      <c r="AK8747" s="26">
        <f t="shared" si="459"/>
        <v>1</v>
      </c>
      <c r="AL8747" s="26">
        <f t="shared" si="460"/>
        <v>0</v>
      </c>
      <c r="AM8747" s="94" t="str">
        <f t="shared" si="461"/>
        <v xml:space="preserve">1/0 </v>
      </c>
    </row>
    <row r="8748" spans="36:39" ht="14.4">
      <c r="AJ8748" s="26" t="e">
        <f>VLOOKUP(AQ8748,'user list'!A:B,2,0)</f>
        <v>#N/A</v>
      </c>
      <c r="AK8748" s="26">
        <f t="shared" si="459"/>
        <v>1</v>
      </c>
      <c r="AL8748" s="26">
        <f t="shared" si="460"/>
        <v>0</v>
      </c>
      <c r="AM8748" s="94" t="str">
        <f t="shared" si="461"/>
        <v xml:space="preserve">1/0 </v>
      </c>
    </row>
    <row r="8749" spans="36:39" ht="14.4">
      <c r="AJ8749" s="26" t="e">
        <f>VLOOKUP(AQ8749,'user list'!A:B,2,0)</f>
        <v>#N/A</v>
      </c>
      <c r="AK8749" s="26">
        <f t="shared" si="459"/>
        <v>1</v>
      </c>
      <c r="AL8749" s="26">
        <f t="shared" si="460"/>
        <v>0</v>
      </c>
      <c r="AM8749" s="94" t="str">
        <f t="shared" si="461"/>
        <v xml:space="preserve">1/0 </v>
      </c>
    </row>
    <row r="8750" spans="36:39" ht="14.4">
      <c r="AJ8750" s="26" t="e">
        <f>VLOOKUP(AQ8750,'user list'!A:B,2,0)</f>
        <v>#N/A</v>
      </c>
      <c r="AK8750" s="26">
        <f t="shared" si="459"/>
        <v>1</v>
      </c>
      <c r="AL8750" s="26">
        <f t="shared" si="460"/>
        <v>0</v>
      </c>
      <c r="AM8750" s="94" t="str">
        <f t="shared" si="461"/>
        <v xml:space="preserve">1/0 </v>
      </c>
    </row>
    <row r="8751" spans="36:39" ht="14.4">
      <c r="AJ8751" s="26" t="e">
        <f>VLOOKUP(AQ8751,'user list'!A:B,2,0)</f>
        <v>#N/A</v>
      </c>
      <c r="AK8751" s="26">
        <f t="shared" si="459"/>
        <v>1</v>
      </c>
      <c r="AL8751" s="26">
        <f t="shared" si="460"/>
        <v>0</v>
      </c>
      <c r="AM8751" s="94" t="str">
        <f t="shared" si="461"/>
        <v xml:space="preserve">1/0 </v>
      </c>
    </row>
    <row r="8752" spans="36:39" ht="14.4">
      <c r="AJ8752" s="26" t="e">
        <f>VLOOKUP(AQ8752,'user list'!A:B,2,0)</f>
        <v>#N/A</v>
      </c>
      <c r="AK8752" s="26">
        <f t="shared" si="459"/>
        <v>1</v>
      </c>
      <c r="AL8752" s="26">
        <f t="shared" si="460"/>
        <v>0</v>
      </c>
      <c r="AM8752" s="94" t="str">
        <f t="shared" si="461"/>
        <v xml:space="preserve">1/0 </v>
      </c>
    </row>
    <row r="8753" spans="36:39" ht="14.4">
      <c r="AJ8753" s="26" t="e">
        <f>VLOOKUP(AQ8753,'user list'!A:B,2,0)</f>
        <v>#N/A</v>
      </c>
      <c r="AK8753" s="26">
        <f t="shared" si="459"/>
        <v>1</v>
      </c>
      <c r="AL8753" s="26">
        <f t="shared" si="460"/>
        <v>0</v>
      </c>
      <c r="AM8753" s="94" t="str">
        <f t="shared" si="461"/>
        <v xml:space="preserve">1/0 </v>
      </c>
    </row>
    <row r="8754" spans="36:39" ht="14.4">
      <c r="AJ8754" s="26" t="e">
        <f>VLOOKUP(AQ8754,'user list'!A:B,2,0)</f>
        <v>#N/A</v>
      </c>
      <c r="AK8754" s="26">
        <f t="shared" si="459"/>
        <v>1</v>
      </c>
      <c r="AL8754" s="26">
        <f t="shared" si="460"/>
        <v>0</v>
      </c>
      <c r="AM8754" s="94" t="str">
        <f t="shared" si="461"/>
        <v xml:space="preserve">1/0 </v>
      </c>
    </row>
    <row r="8755" spans="36:39" ht="14.4">
      <c r="AJ8755" s="26" t="e">
        <f>VLOOKUP(AQ8755,'user list'!A:B,2,0)</f>
        <v>#N/A</v>
      </c>
      <c r="AK8755" s="26">
        <f t="shared" si="459"/>
        <v>1</v>
      </c>
      <c r="AL8755" s="26">
        <f t="shared" si="460"/>
        <v>0</v>
      </c>
      <c r="AM8755" s="94" t="str">
        <f t="shared" si="461"/>
        <v xml:space="preserve">1/0 </v>
      </c>
    </row>
    <row r="8756" spans="36:39" ht="14.4">
      <c r="AJ8756" s="26" t="e">
        <f>VLOOKUP(AQ8756,'user list'!A:B,2,0)</f>
        <v>#N/A</v>
      </c>
      <c r="AK8756" s="26">
        <f t="shared" si="459"/>
        <v>1</v>
      </c>
      <c r="AL8756" s="26">
        <f t="shared" si="460"/>
        <v>0</v>
      </c>
      <c r="AM8756" s="94" t="str">
        <f t="shared" si="461"/>
        <v xml:space="preserve">1/0 </v>
      </c>
    </row>
    <row r="8757" spans="36:39" ht="14.4">
      <c r="AJ8757" s="26" t="e">
        <f>VLOOKUP(AQ8757,'user list'!A:B,2,0)</f>
        <v>#N/A</v>
      </c>
      <c r="AK8757" s="26">
        <f t="shared" si="459"/>
        <v>1</v>
      </c>
      <c r="AL8757" s="26">
        <f t="shared" si="460"/>
        <v>0</v>
      </c>
      <c r="AM8757" s="94" t="str">
        <f t="shared" si="461"/>
        <v xml:space="preserve">1/0 </v>
      </c>
    </row>
    <row r="8758" spans="36:39" ht="14.4">
      <c r="AJ8758" s="26" t="e">
        <f>VLOOKUP(AQ8758,'user list'!A:B,2,0)</f>
        <v>#N/A</v>
      </c>
      <c r="AK8758" s="26">
        <f t="shared" si="459"/>
        <v>1</v>
      </c>
      <c r="AL8758" s="26">
        <f t="shared" si="460"/>
        <v>0</v>
      </c>
      <c r="AM8758" s="94" t="str">
        <f t="shared" si="461"/>
        <v xml:space="preserve">1/0 </v>
      </c>
    </row>
    <row r="8759" spans="36:39" ht="14.4">
      <c r="AJ8759" s="26" t="e">
        <f>VLOOKUP(AQ8759,'user list'!A:B,2,0)</f>
        <v>#N/A</v>
      </c>
      <c r="AK8759" s="26">
        <f t="shared" si="459"/>
        <v>1</v>
      </c>
      <c r="AL8759" s="26">
        <f t="shared" si="460"/>
        <v>0</v>
      </c>
      <c r="AM8759" s="94" t="str">
        <f t="shared" si="461"/>
        <v xml:space="preserve">1/0 </v>
      </c>
    </row>
    <row r="8760" spans="36:39" ht="14.4">
      <c r="AJ8760" s="26" t="e">
        <f>VLOOKUP(AQ8760,'user list'!A:B,2,0)</f>
        <v>#N/A</v>
      </c>
      <c r="AK8760" s="26">
        <f t="shared" si="459"/>
        <v>1</v>
      </c>
      <c r="AL8760" s="26">
        <f t="shared" si="460"/>
        <v>0</v>
      </c>
      <c r="AM8760" s="94" t="str">
        <f t="shared" si="461"/>
        <v xml:space="preserve">1/0 </v>
      </c>
    </row>
    <row r="8761" spans="36:39" ht="14.4">
      <c r="AJ8761" s="26" t="e">
        <f>VLOOKUP(AQ8761,'user list'!A:B,2,0)</f>
        <v>#N/A</v>
      </c>
      <c r="AK8761" s="26">
        <f t="shared" si="459"/>
        <v>1</v>
      </c>
      <c r="AL8761" s="26">
        <f t="shared" si="460"/>
        <v>0</v>
      </c>
      <c r="AM8761" s="94" t="str">
        <f t="shared" si="461"/>
        <v xml:space="preserve">1/0 </v>
      </c>
    </row>
    <row r="8762" spans="36:39" ht="14.4">
      <c r="AJ8762" s="26" t="e">
        <f>VLOOKUP(AQ8762,'user list'!A:B,2,0)</f>
        <v>#N/A</v>
      </c>
      <c r="AK8762" s="26">
        <f t="shared" si="459"/>
        <v>1</v>
      </c>
      <c r="AL8762" s="26">
        <f t="shared" si="460"/>
        <v>0</v>
      </c>
      <c r="AM8762" s="94" t="str">
        <f t="shared" si="461"/>
        <v xml:space="preserve">1/0 </v>
      </c>
    </row>
    <row r="8763" spans="36:39" ht="14.4">
      <c r="AJ8763" s="26" t="e">
        <f>VLOOKUP(AQ8763,'user list'!A:B,2,0)</f>
        <v>#N/A</v>
      </c>
      <c r="AK8763" s="26">
        <f t="shared" si="459"/>
        <v>1</v>
      </c>
      <c r="AL8763" s="26">
        <f t="shared" si="460"/>
        <v>0</v>
      </c>
      <c r="AM8763" s="94" t="str">
        <f t="shared" si="461"/>
        <v xml:space="preserve">1/0 </v>
      </c>
    </row>
    <row r="8764" spans="36:39" ht="14.4">
      <c r="AJ8764" s="26" t="e">
        <f>VLOOKUP(AQ8764,'user list'!A:B,2,0)</f>
        <v>#N/A</v>
      </c>
      <c r="AK8764" s="26">
        <f t="shared" si="459"/>
        <v>1</v>
      </c>
      <c r="AL8764" s="26">
        <f t="shared" si="460"/>
        <v>0</v>
      </c>
      <c r="AM8764" s="94" t="str">
        <f t="shared" si="461"/>
        <v xml:space="preserve">1/0 </v>
      </c>
    </row>
    <row r="8765" spans="36:39" ht="14.4">
      <c r="AJ8765" s="26" t="e">
        <f>VLOOKUP(AQ8765,'user list'!A:B,2,0)</f>
        <v>#N/A</v>
      </c>
      <c r="AK8765" s="26">
        <f t="shared" si="459"/>
        <v>1</v>
      </c>
      <c r="AL8765" s="26">
        <f t="shared" si="460"/>
        <v>0</v>
      </c>
      <c r="AM8765" s="94" t="str">
        <f t="shared" si="461"/>
        <v xml:space="preserve">1/0 </v>
      </c>
    </row>
    <row r="8766" spans="36:39" ht="14.4">
      <c r="AJ8766" s="26" t="e">
        <f>VLOOKUP(AQ8766,'user list'!A:B,2,0)</f>
        <v>#N/A</v>
      </c>
      <c r="AK8766" s="26">
        <f t="shared" si="459"/>
        <v>1</v>
      </c>
      <c r="AL8766" s="26">
        <f t="shared" si="460"/>
        <v>0</v>
      </c>
      <c r="AM8766" s="94" t="str">
        <f t="shared" si="461"/>
        <v xml:space="preserve">1/0 </v>
      </c>
    </row>
    <row r="8767" spans="36:39" ht="14.4">
      <c r="AJ8767" s="26" t="e">
        <f>VLOOKUP(AQ8767,'user list'!A:B,2,0)</f>
        <v>#N/A</v>
      </c>
      <c r="AK8767" s="26">
        <f t="shared" si="459"/>
        <v>1</v>
      </c>
      <c r="AL8767" s="26">
        <f t="shared" si="460"/>
        <v>0</v>
      </c>
      <c r="AM8767" s="94" t="str">
        <f t="shared" si="461"/>
        <v xml:space="preserve">1/0 </v>
      </c>
    </row>
    <row r="8768" spans="36:39" ht="14.4">
      <c r="AJ8768" s="26" t="e">
        <f>VLOOKUP(AQ8768,'user list'!A:B,2,0)</f>
        <v>#N/A</v>
      </c>
      <c r="AK8768" s="26">
        <f t="shared" si="459"/>
        <v>1</v>
      </c>
      <c r="AL8768" s="26">
        <f t="shared" si="460"/>
        <v>0</v>
      </c>
      <c r="AM8768" s="94" t="str">
        <f t="shared" si="461"/>
        <v xml:space="preserve">1/0 </v>
      </c>
    </row>
    <row r="8769" spans="36:39" ht="14.4">
      <c r="AJ8769" s="26" t="e">
        <f>VLOOKUP(AQ8769,'user list'!A:B,2,0)</f>
        <v>#N/A</v>
      </c>
      <c r="AK8769" s="26">
        <f t="shared" si="459"/>
        <v>1</v>
      </c>
      <c r="AL8769" s="26">
        <f t="shared" si="460"/>
        <v>0</v>
      </c>
      <c r="AM8769" s="94" t="str">
        <f t="shared" si="461"/>
        <v xml:space="preserve">1/0 </v>
      </c>
    </row>
    <row r="8770" spans="36:39" ht="14.4">
      <c r="AJ8770" s="26" t="e">
        <f>VLOOKUP(AQ8770,'user list'!A:B,2,0)</f>
        <v>#N/A</v>
      </c>
      <c r="AK8770" s="26">
        <f t="shared" si="459"/>
        <v>1</v>
      </c>
      <c r="AL8770" s="26">
        <f t="shared" si="460"/>
        <v>0</v>
      </c>
      <c r="AM8770" s="94" t="str">
        <f t="shared" si="461"/>
        <v xml:space="preserve">1/0 </v>
      </c>
    </row>
    <row r="8771" spans="36:39" ht="14.4">
      <c r="AJ8771" s="26" t="e">
        <f>VLOOKUP(AQ8771,'user list'!A:B,2,0)</f>
        <v>#N/A</v>
      </c>
      <c r="AK8771" s="26">
        <f t="shared" si="459"/>
        <v>1</v>
      </c>
      <c r="AL8771" s="26">
        <f t="shared" si="460"/>
        <v>0</v>
      </c>
      <c r="AM8771" s="94" t="str">
        <f t="shared" si="461"/>
        <v xml:space="preserve">1/0 </v>
      </c>
    </row>
    <row r="8772" spans="36:39" ht="14.4">
      <c r="AJ8772" s="26" t="e">
        <f>VLOOKUP(AQ8772,'user list'!A:B,2,0)</f>
        <v>#N/A</v>
      </c>
      <c r="AK8772" s="26">
        <f t="shared" si="459"/>
        <v>1</v>
      </c>
      <c r="AL8772" s="26">
        <f t="shared" si="460"/>
        <v>0</v>
      </c>
      <c r="AM8772" s="94" t="str">
        <f t="shared" si="461"/>
        <v xml:space="preserve">1/0 </v>
      </c>
    </row>
    <row r="8773" spans="36:39" ht="14.4">
      <c r="AJ8773" s="26" t="e">
        <f>VLOOKUP(AQ8773,'user list'!A:B,2,0)</f>
        <v>#N/A</v>
      </c>
      <c r="AK8773" s="26">
        <f t="shared" si="459"/>
        <v>1</v>
      </c>
      <c r="AL8773" s="26">
        <f t="shared" si="460"/>
        <v>0</v>
      </c>
      <c r="AM8773" s="94" t="str">
        <f t="shared" si="461"/>
        <v xml:space="preserve">1/0 </v>
      </c>
    </row>
    <row r="8774" spans="36:39" ht="14.4">
      <c r="AJ8774" s="26" t="e">
        <f>VLOOKUP(AQ8774,'user list'!A:B,2,0)</f>
        <v>#N/A</v>
      </c>
      <c r="AK8774" s="26">
        <f t="shared" si="459"/>
        <v>1</v>
      </c>
      <c r="AL8774" s="26">
        <f t="shared" si="460"/>
        <v>0</v>
      </c>
      <c r="AM8774" s="94" t="str">
        <f t="shared" si="461"/>
        <v xml:space="preserve">1/0 </v>
      </c>
    </row>
    <row r="8775" spans="36:39" ht="14.4">
      <c r="AJ8775" s="26" t="e">
        <f>VLOOKUP(AQ8775,'user list'!A:B,2,0)</f>
        <v>#N/A</v>
      </c>
      <c r="AK8775" s="26">
        <f t="shared" si="459"/>
        <v>1</v>
      </c>
      <c r="AL8775" s="26">
        <f t="shared" si="460"/>
        <v>0</v>
      </c>
      <c r="AM8775" s="94" t="str">
        <f t="shared" si="461"/>
        <v xml:space="preserve">1/0 </v>
      </c>
    </row>
    <row r="8776" spans="36:39" ht="14.4">
      <c r="AJ8776" s="26" t="e">
        <f>VLOOKUP(AQ8776,'user list'!A:B,2,0)</f>
        <v>#N/A</v>
      </c>
      <c r="AK8776" s="26">
        <f t="shared" si="459"/>
        <v>1</v>
      </c>
      <c r="AL8776" s="26">
        <f t="shared" si="460"/>
        <v>0</v>
      </c>
      <c r="AM8776" s="94" t="str">
        <f t="shared" si="461"/>
        <v xml:space="preserve">1/0 </v>
      </c>
    </row>
    <row r="8777" spans="36:39" ht="14.4">
      <c r="AJ8777" s="26" t="e">
        <f>VLOOKUP(AQ8777,'user list'!A:B,2,0)</f>
        <v>#N/A</v>
      </c>
      <c r="AK8777" s="26">
        <f t="shared" si="459"/>
        <v>1</v>
      </c>
      <c r="AL8777" s="26">
        <f t="shared" si="460"/>
        <v>0</v>
      </c>
      <c r="AM8777" s="94" t="str">
        <f t="shared" si="461"/>
        <v xml:space="preserve">1/0 </v>
      </c>
    </row>
    <row r="8778" spans="36:39" ht="14.4">
      <c r="AJ8778" s="26" t="e">
        <f>VLOOKUP(AQ8778,'user list'!A:B,2,0)</f>
        <v>#N/A</v>
      </c>
      <c r="AK8778" s="26">
        <f t="shared" si="459"/>
        <v>1</v>
      </c>
      <c r="AL8778" s="26">
        <f t="shared" si="460"/>
        <v>0</v>
      </c>
      <c r="AM8778" s="94" t="str">
        <f t="shared" si="461"/>
        <v xml:space="preserve">1/0 </v>
      </c>
    </row>
    <row r="8779" spans="36:39" ht="14.4">
      <c r="AJ8779" s="26" t="e">
        <f>VLOOKUP(AQ8779,'user list'!A:B,2,0)</f>
        <v>#N/A</v>
      </c>
      <c r="AK8779" s="26">
        <f t="shared" si="459"/>
        <v>1</v>
      </c>
      <c r="AL8779" s="26">
        <f t="shared" si="460"/>
        <v>0</v>
      </c>
      <c r="AM8779" s="94" t="str">
        <f t="shared" si="461"/>
        <v xml:space="preserve">1/0 </v>
      </c>
    </row>
    <row r="8780" spans="36:39" ht="14.4">
      <c r="AJ8780" s="26" t="e">
        <f>VLOOKUP(AQ8780,'user list'!A:B,2,0)</f>
        <v>#N/A</v>
      </c>
      <c r="AK8780" s="26">
        <f t="shared" si="459"/>
        <v>1</v>
      </c>
      <c r="AL8780" s="26">
        <f t="shared" si="460"/>
        <v>0</v>
      </c>
      <c r="AM8780" s="94" t="str">
        <f t="shared" si="461"/>
        <v xml:space="preserve">1/0 </v>
      </c>
    </row>
    <row r="8781" spans="36:39" ht="14.4">
      <c r="AJ8781" s="26" t="e">
        <f>VLOOKUP(AQ8781,'user list'!A:B,2,0)</f>
        <v>#N/A</v>
      </c>
      <c r="AK8781" s="26">
        <f t="shared" si="459"/>
        <v>1</v>
      </c>
      <c r="AL8781" s="26">
        <f t="shared" si="460"/>
        <v>0</v>
      </c>
      <c r="AM8781" s="94" t="str">
        <f t="shared" si="461"/>
        <v xml:space="preserve">1/0 </v>
      </c>
    </row>
    <row r="8782" spans="36:39" ht="14.4">
      <c r="AJ8782" s="26" t="e">
        <f>VLOOKUP(AQ8782,'user list'!A:B,2,0)</f>
        <v>#N/A</v>
      </c>
      <c r="AK8782" s="26">
        <f t="shared" si="459"/>
        <v>1</v>
      </c>
      <c r="AL8782" s="26">
        <f t="shared" si="460"/>
        <v>0</v>
      </c>
      <c r="AM8782" s="94" t="str">
        <f t="shared" si="461"/>
        <v xml:space="preserve">1/0 </v>
      </c>
    </row>
    <row r="8783" spans="36:39" ht="14.4">
      <c r="AJ8783" s="26" t="e">
        <f>VLOOKUP(AQ8783,'user list'!A:B,2,0)</f>
        <v>#N/A</v>
      </c>
      <c r="AK8783" s="26">
        <f t="shared" si="459"/>
        <v>1</v>
      </c>
      <c r="AL8783" s="26">
        <f t="shared" si="460"/>
        <v>0</v>
      </c>
      <c r="AM8783" s="94" t="str">
        <f t="shared" si="461"/>
        <v xml:space="preserve">1/0 </v>
      </c>
    </row>
    <row r="8784" spans="36:39" ht="14.4">
      <c r="AJ8784" s="26" t="e">
        <f>VLOOKUP(AQ8784,'user list'!A:B,2,0)</f>
        <v>#N/A</v>
      </c>
      <c r="AK8784" s="26">
        <f t="shared" si="459"/>
        <v>1</v>
      </c>
      <c r="AL8784" s="26">
        <f t="shared" si="460"/>
        <v>0</v>
      </c>
      <c r="AM8784" s="94" t="str">
        <f t="shared" si="461"/>
        <v xml:space="preserve">1/0 </v>
      </c>
    </row>
    <row r="8785" spans="36:39" ht="14.4">
      <c r="AJ8785" s="26" t="e">
        <f>VLOOKUP(AQ8785,'user list'!A:B,2,0)</f>
        <v>#N/A</v>
      </c>
      <c r="AK8785" s="26">
        <f t="shared" si="459"/>
        <v>1</v>
      </c>
      <c r="AL8785" s="26">
        <f t="shared" si="460"/>
        <v>0</v>
      </c>
      <c r="AM8785" s="94" t="str">
        <f t="shared" si="461"/>
        <v xml:space="preserve">1/0 </v>
      </c>
    </row>
    <row r="8786" spans="36:39" ht="14.4">
      <c r="AJ8786" s="26" t="e">
        <f>VLOOKUP(AQ8786,'user list'!A:B,2,0)</f>
        <v>#N/A</v>
      </c>
      <c r="AK8786" s="26">
        <f t="shared" si="459"/>
        <v>1</v>
      </c>
      <c r="AL8786" s="26">
        <f t="shared" si="460"/>
        <v>0</v>
      </c>
      <c r="AM8786" s="94" t="str">
        <f t="shared" si="461"/>
        <v xml:space="preserve">1/0 </v>
      </c>
    </row>
    <row r="8787" spans="36:39" ht="14.4">
      <c r="AJ8787" s="26" t="e">
        <f>VLOOKUP(AQ8787,'user list'!A:B,2,0)</f>
        <v>#N/A</v>
      </c>
      <c r="AK8787" s="26">
        <f t="shared" si="459"/>
        <v>1</v>
      </c>
      <c r="AL8787" s="26">
        <f t="shared" si="460"/>
        <v>0</v>
      </c>
      <c r="AM8787" s="94" t="str">
        <f t="shared" si="461"/>
        <v xml:space="preserve">1/0 </v>
      </c>
    </row>
    <row r="8788" spans="36:39" ht="14.4">
      <c r="AJ8788" s="26" t="e">
        <f>VLOOKUP(AQ8788,'user list'!A:B,2,0)</f>
        <v>#N/A</v>
      </c>
      <c r="AK8788" s="26">
        <f t="shared" si="459"/>
        <v>1</v>
      </c>
      <c r="AL8788" s="26">
        <f t="shared" si="460"/>
        <v>0</v>
      </c>
      <c r="AM8788" s="94" t="str">
        <f t="shared" si="461"/>
        <v xml:space="preserve">1/0 </v>
      </c>
    </row>
    <row r="8789" spans="36:39" ht="14.4">
      <c r="AJ8789" s="26" t="e">
        <f>VLOOKUP(AQ8789,'user list'!A:B,2,0)</f>
        <v>#N/A</v>
      </c>
      <c r="AK8789" s="26">
        <f t="shared" si="459"/>
        <v>1</v>
      </c>
      <c r="AL8789" s="26">
        <f t="shared" si="460"/>
        <v>0</v>
      </c>
      <c r="AM8789" s="94" t="str">
        <f t="shared" si="461"/>
        <v xml:space="preserve">1/0 </v>
      </c>
    </row>
    <row r="8790" spans="36:39" ht="14.4">
      <c r="AJ8790" s="26" t="e">
        <f>VLOOKUP(AQ8790,'user list'!A:B,2,0)</f>
        <v>#N/A</v>
      </c>
      <c r="AK8790" s="26">
        <f t="shared" si="459"/>
        <v>1</v>
      </c>
      <c r="AL8790" s="26">
        <f t="shared" si="460"/>
        <v>0</v>
      </c>
      <c r="AM8790" s="94" t="str">
        <f t="shared" si="461"/>
        <v xml:space="preserve">1/0 </v>
      </c>
    </row>
    <row r="8791" spans="36:39" ht="14.4">
      <c r="AJ8791" s="26" t="e">
        <f>VLOOKUP(AQ8791,'user list'!A:B,2,0)</f>
        <v>#N/A</v>
      </c>
      <c r="AK8791" s="26">
        <f t="shared" si="459"/>
        <v>1</v>
      </c>
      <c r="AL8791" s="26">
        <f t="shared" si="460"/>
        <v>0</v>
      </c>
      <c r="AM8791" s="94" t="str">
        <f t="shared" si="461"/>
        <v xml:space="preserve">1/0 </v>
      </c>
    </row>
    <row r="8792" spans="36:39" ht="14.4">
      <c r="AJ8792" s="26" t="e">
        <f>VLOOKUP(AQ8792,'user list'!A:B,2,0)</f>
        <v>#N/A</v>
      </c>
      <c r="AK8792" s="26">
        <f t="shared" si="459"/>
        <v>1</v>
      </c>
      <c r="AL8792" s="26">
        <f t="shared" si="460"/>
        <v>0</v>
      </c>
      <c r="AM8792" s="94" t="str">
        <f t="shared" si="461"/>
        <v xml:space="preserve">1/0 </v>
      </c>
    </row>
    <row r="8793" spans="36:39" ht="14.4">
      <c r="AJ8793" s="26" t="e">
        <f>VLOOKUP(AQ8793,'user list'!A:B,2,0)</f>
        <v>#N/A</v>
      </c>
      <c r="AK8793" s="26">
        <f t="shared" si="459"/>
        <v>1</v>
      </c>
      <c r="AL8793" s="26">
        <f t="shared" si="460"/>
        <v>0</v>
      </c>
      <c r="AM8793" s="94" t="str">
        <f t="shared" si="461"/>
        <v xml:space="preserve">1/0 </v>
      </c>
    </row>
    <row r="8794" spans="36:39" ht="14.4">
      <c r="AJ8794" s="26" t="e">
        <f>VLOOKUP(AQ8794,'user list'!A:B,2,0)</f>
        <v>#N/A</v>
      </c>
      <c r="AK8794" s="26">
        <f t="shared" si="459"/>
        <v>1</v>
      </c>
      <c r="AL8794" s="26">
        <f t="shared" si="460"/>
        <v>0</v>
      </c>
      <c r="AM8794" s="94" t="str">
        <f t="shared" si="461"/>
        <v xml:space="preserve">1/0 </v>
      </c>
    </row>
    <row r="8795" spans="36:39" ht="14.4">
      <c r="AJ8795" s="26" t="e">
        <f>VLOOKUP(AQ8795,'user list'!A:B,2,0)</f>
        <v>#N/A</v>
      </c>
      <c r="AK8795" s="26">
        <f t="shared" si="459"/>
        <v>1</v>
      </c>
      <c r="AL8795" s="26">
        <f t="shared" si="460"/>
        <v>0</v>
      </c>
      <c r="AM8795" s="94" t="str">
        <f t="shared" si="461"/>
        <v xml:space="preserve">1/0 </v>
      </c>
    </row>
    <row r="8796" spans="36:39" ht="14.4">
      <c r="AJ8796" s="26" t="e">
        <f>VLOOKUP(AQ8796,'user list'!A:B,2,0)</f>
        <v>#N/A</v>
      </c>
      <c r="AK8796" s="26">
        <f t="shared" si="459"/>
        <v>1</v>
      </c>
      <c r="AL8796" s="26">
        <f t="shared" si="460"/>
        <v>0</v>
      </c>
      <c r="AM8796" s="94" t="str">
        <f t="shared" si="461"/>
        <v xml:space="preserve">1/0 </v>
      </c>
    </row>
    <row r="8797" spans="36:39" ht="14.4">
      <c r="AJ8797" s="26" t="e">
        <f>VLOOKUP(AQ8797,'user list'!A:B,2,0)</f>
        <v>#N/A</v>
      </c>
      <c r="AK8797" s="26">
        <f t="shared" si="459"/>
        <v>1</v>
      </c>
      <c r="AL8797" s="26">
        <f t="shared" si="460"/>
        <v>0</v>
      </c>
      <c r="AM8797" s="94" t="str">
        <f t="shared" si="461"/>
        <v xml:space="preserve">1/0 </v>
      </c>
    </row>
    <row r="8798" spans="36:39" ht="14.4">
      <c r="AJ8798" s="26" t="e">
        <f>VLOOKUP(AQ8798,'user list'!A:B,2,0)</f>
        <v>#N/A</v>
      </c>
      <c r="AK8798" s="26">
        <f t="shared" si="459"/>
        <v>1</v>
      </c>
      <c r="AL8798" s="26">
        <f t="shared" si="460"/>
        <v>0</v>
      </c>
      <c r="AM8798" s="94" t="str">
        <f t="shared" si="461"/>
        <v xml:space="preserve">1/0 </v>
      </c>
    </row>
    <row r="8799" spans="36:39" ht="14.4">
      <c r="AJ8799" s="26" t="e">
        <f>VLOOKUP(AQ8799,'user list'!A:B,2,0)</f>
        <v>#N/A</v>
      </c>
      <c r="AK8799" s="26">
        <f t="shared" si="459"/>
        <v>1</v>
      </c>
      <c r="AL8799" s="26">
        <f t="shared" si="460"/>
        <v>0</v>
      </c>
      <c r="AM8799" s="94" t="str">
        <f t="shared" si="461"/>
        <v xml:space="preserve">1/0 </v>
      </c>
    </row>
    <row r="8800" spans="36:39" ht="14.4">
      <c r="AJ8800" s="26" t="e">
        <f>VLOOKUP(AQ8800,'user list'!A:B,2,0)</f>
        <v>#N/A</v>
      </c>
      <c r="AK8800" s="26">
        <f t="shared" si="459"/>
        <v>1</v>
      </c>
      <c r="AL8800" s="26">
        <f t="shared" si="460"/>
        <v>0</v>
      </c>
      <c r="AM8800" s="94" t="str">
        <f t="shared" si="461"/>
        <v xml:space="preserve">1/0 </v>
      </c>
    </row>
    <row r="8801" spans="36:39" ht="14.4">
      <c r="AJ8801" s="26" t="e">
        <f>VLOOKUP(AQ8801,'user list'!A:B,2,0)</f>
        <v>#N/A</v>
      </c>
      <c r="AK8801" s="26">
        <f t="shared" si="459"/>
        <v>1</v>
      </c>
      <c r="AL8801" s="26">
        <f t="shared" si="460"/>
        <v>0</v>
      </c>
      <c r="AM8801" s="94" t="str">
        <f t="shared" si="461"/>
        <v xml:space="preserve">1/0 </v>
      </c>
    </row>
    <row r="8802" spans="36:39" ht="14.4">
      <c r="AJ8802" s="26" t="e">
        <f>VLOOKUP(AQ8802,'user list'!A:B,2,0)</f>
        <v>#N/A</v>
      </c>
      <c r="AK8802" s="26">
        <f t="shared" si="459"/>
        <v>1</v>
      </c>
      <c r="AL8802" s="26">
        <f t="shared" si="460"/>
        <v>0</v>
      </c>
      <c r="AM8802" s="94" t="str">
        <f t="shared" si="461"/>
        <v xml:space="preserve">1/0 </v>
      </c>
    </row>
    <row r="8803" spans="36:39" ht="14.4">
      <c r="AJ8803" s="26" t="e">
        <f>VLOOKUP(AQ8803,'user list'!A:B,2,0)</f>
        <v>#N/A</v>
      </c>
      <c r="AK8803" s="26">
        <f t="shared" ref="AK8803:AK8866" si="462">MONTH(AN8803)</f>
        <v>1</v>
      </c>
      <c r="AL8803" s="26">
        <f t="shared" ref="AL8803:AL8866" si="463">DAY(AN8803)</f>
        <v>0</v>
      </c>
      <c r="AM8803" s="94" t="str">
        <f t="shared" ref="AM8803:AM8866" si="464">AK8803&amp;"/"&amp;AL8803&amp;" "&amp;AR8803</f>
        <v xml:space="preserve">1/0 </v>
      </c>
    </row>
    <row r="8804" spans="36:39" ht="14.4">
      <c r="AJ8804" s="26" t="e">
        <f>VLOOKUP(AQ8804,'user list'!A:B,2,0)</f>
        <v>#N/A</v>
      </c>
      <c r="AK8804" s="26">
        <f t="shared" si="462"/>
        <v>1</v>
      </c>
      <c r="AL8804" s="26">
        <f t="shared" si="463"/>
        <v>0</v>
      </c>
      <c r="AM8804" s="94" t="str">
        <f t="shared" si="464"/>
        <v xml:space="preserve">1/0 </v>
      </c>
    </row>
    <row r="8805" spans="36:39" ht="14.4">
      <c r="AJ8805" s="26" t="e">
        <f>VLOOKUP(AQ8805,'user list'!A:B,2,0)</f>
        <v>#N/A</v>
      </c>
      <c r="AK8805" s="26">
        <f t="shared" si="462"/>
        <v>1</v>
      </c>
      <c r="AL8805" s="26">
        <f t="shared" si="463"/>
        <v>0</v>
      </c>
      <c r="AM8805" s="94" t="str">
        <f t="shared" si="464"/>
        <v xml:space="preserve">1/0 </v>
      </c>
    </row>
    <row r="8806" spans="36:39" ht="14.4">
      <c r="AJ8806" s="26" t="e">
        <f>VLOOKUP(AQ8806,'user list'!A:B,2,0)</f>
        <v>#N/A</v>
      </c>
      <c r="AK8806" s="26">
        <f t="shared" si="462"/>
        <v>1</v>
      </c>
      <c r="AL8806" s="26">
        <f t="shared" si="463"/>
        <v>0</v>
      </c>
      <c r="AM8806" s="94" t="str">
        <f t="shared" si="464"/>
        <v xml:space="preserve">1/0 </v>
      </c>
    </row>
    <row r="8807" spans="36:39" ht="14.4">
      <c r="AJ8807" s="26" t="e">
        <f>VLOOKUP(AQ8807,'user list'!A:B,2,0)</f>
        <v>#N/A</v>
      </c>
      <c r="AK8807" s="26">
        <f t="shared" si="462"/>
        <v>1</v>
      </c>
      <c r="AL8807" s="26">
        <f t="shared" si="463"/>
        <v>0</v>
      </c>
      <c r="AM8807" s="94" t="str">
        <f t="shared" si="464"/>
        <v xml:space="preserve">1/0 </v>
      </c>
    </row>
    <row r="8808" spans="36:39" ht="14.4">
      <c r="AJ8808" s="26" t="e">
        <f>VLOOKUP(AQ8808,'user list'!A:B,2,0)</f>
        <v>#N/A</v>
      </c>
      <c r="AK8808" s="26">
        <f t="shared" si="462"/>
        <v>1</v>
      </c>
      <c r="AL8808" s="26">
        <f t="shared" si="463"/>
        <v>0</v>
      </c>
      <c r="AM8808" s="94" t="str">
        <f t="shared" si="464"/>
        <v xml:space="preserve">1/0 </v>
      </c>
    </row>
    <row r="8809" spans="36:39" ht="14.4">
      <c r="AJ8809" s="26" t="e">
        <f>VLOOKUP(AQ8809,'user list'!A:B,2,0)</f>
        <v>#N/A</v>
      </c>
      <c r="AK8809" s="26">
        <f t="shared" si="462"/>
        <v>1</v>
      </c>
      <c r="AL8809" s="26">
        <f t="shared" si="463"/>
        <v>0</v>
      </c>
      <c r="AM8809" s="94" t="str">
        <f t="shared" si="464"/>
        <v xml:space="preserve">1/0 </v>
      </c>
    </row>
    <row r="8810" spans="36:39" ht="14.4">
      <c r="AJ8810" s="26" t="e">
        <f>VLOOKUP(AQ8810,'user list'!A:B,2,0)</f>
        <v>#N/A</v>
      </c>
      <c r="AK8810" s="26">
        <f t="shared" si="462"/>
        <v>1</v>
      </c>
      <c r="AL8810" s="26">
        <f t="shared" si="463"/>
        <v>0</v>
      </c>
      <c r="AM8810" s="94" t="str">
        <f t="shared" si="464"/>
        <v xml:space="preserve">1/0 </v>
      </c>
    </row>
    <row r="8811" spans="36:39" ht="14.4">
      <c r="AJ8811" s="26" t="e">
        <f>VLOOKUP(AQ8811,'user list'!A:B,2,0)</f>
        <v>#N/A</v>
      </c>
      <c r="AK8811" s="26">
        <f t="shared" si="462"/>
        <v>1</v>
      </c>
      <c r="AL8811" s="26">
        <f t="shared" si="463"/>
        <v>0</v>
      </c>
      <c r="AM8811" s="94" t="str">
        <f t="shared" si="464"/>
        <v xml:space="preserve">1/0 </v>
      </c>
    </row>
    <row r="8812" spans="36:39" ht="14.4">
      <c r="AJ8812" s="26" t="e">
        <f>VLOOKUP(AQ8812,'user list'!A:B,2,0)</f>
        <v>#N/A</v>
      </c>
      <c r="AK8812" s="26">
        <f t="shared" si="462"/>
        <v>1</v>
      </c>
      <c r="AL8812" s="26">
        <f t="shared" si="463"/>
        <v>0</v>
      </c>
      <c r="AM8812" s="94" t="str">
        <f t="shared" si="464"/>
        <v xml:space="preserve">1/0 </v>
      </c>
    </row>
    <row r="8813" spans="36:39" ht="14.4">
      <c r="AJ8813" s="26" t="e">
        <f>VLOOKUP(AQ8813,'user list'!A:B,2,0)</f>
        <v>#N/A</v>
      </c>
      <c r="AK8813" s="26">
        <f t="shared" si="462"/>
        <v>1</v>
      </c>
      <c r="AL8813" s="26">
        <f t="shared" si="463"/>
        <v>0</v>
      </c>
      <c r="AM8813" s="94" t="str">
        <f t="shared" si="464"/>
        <v xml:space="preserve">1/0 </v>
      </c>
    </row>
    <row r="8814" spans="36:39" ht="14.4">
      <c r="AJ8814" s="26" t="e">
        <f>VLOOKUP(AQ8814,'user list'!A:B,2,0)</f>
        <v>#N/A</v>
      </c>
      <c r="AK8814" s="26">
        <f t="shared" si="462"/>
        <v>1</v>
      </c>
      <c r="AL8814" s="26">
        <f t="shared" si="463"/>
        <v>0</v>
      </c>
      <c r="AM8814" s="94" t="str">
        <f t="shared" si="464"/>
        <v xml:space="preserve">1/0 </v>
      </c>
    </row>
    <row r="8815" spans="36:39" ht="14.4">
      <c r="AJ8815" s="26" t="e">
        <f>VLOOKUP(AQ8815,'user list'!A:B,2,0)</f>
        <v>#N/A</v>
      </c>
      <c r="AK8815" s="26">
        <f t="shared" si="462"/>
        <v>1</v>
      </c>
      <c r="AL8815" s="26">
        <f t="shared" si="463"/>
        <v>0</v>
      </c>
      <c r="AM8815" s="94" t="str">
        <f t="shared" si="464"/>
        <v xml:space="preserve">1/0 </v>
      </c>
    </row>
    <row r="8816" spans="36:39" ht="14.4">
      <c r="AJ8816" s="26" t="e">
        <f>VLOOKUP(AQ8816,'user list'!A:B,2,0)</f>
        <v>#N/A</v>
      </c>
      <c r="AK8816" s="26">
        <f t="shared" si="462"/>
        <v>1</v>
      </c>
      <c r="AL8816" s="26">
        <f t="shared" si="463"/>
        <v>0</v>
      </c>
      <c r="AM8816" s="94" t="str">
        <f t="shared" si="464"/>
        <v xml:space="preserve">1/0 </v>
      </c>
    </row>
    <row r="8817" spans="36:39" ht="14.4">
      <c r="AJ8817" s="26" t="e">
        <f>VLOOKUP(AQ8817,'user list'!A:B,2,0)</f>
        <v>#N/A</v>
      </c>
      <c r="AK8817" s="26">
        <f t="shared" si="462"/>
        <v>1</v>
      </c>
      <c r="AL8817" s="26">
        <f t="shared" si="463"/>
        <v>0</v>
      </c>
      <c r="AM8817" s="94" t="str">
        <f t="shared" si="464"/>
        <v xml:space="preserve">1/0 </v>
      </c>
    </row>
    <row r="8818" spans="36:39" ht="14.4">
      <c r="AJ8818" s="26" t="e">
        <f>VLOOKUP(AQ8818,'user list'!A:B,2,0)</f>
        <v>#N/A</v>
      </c>
      <c r="AK8818" s="26">
        <f t="shared" si="462"/>
        <v>1</v>
      </c>
      <c r="AL8818" s="26">
        <f t="shared" si="463"/>
        <v>0</v>
      </c>
      <c r="AM8818" s="94" t="str">
        <f t="shared" si="464"/>
        <v xml:space="preserve">1/0 </v>
      </c>
    </row>
    <row r="8819" spans="36:39" ht="14.4">
      <c r="AJ8819" s="26" t="e">
        <f>VLOOKUP(AQ8819,'user list'!A:B,2,0)</f>
        <v>#N/A</v>
      </c>
      <c r="AK8819" s="26">
        <f t="shared" si="462"/>
        <v>1</v>
      </c>
      <c r="AL8819" s="26">
        <f t="shared" si="463"/>
        <v>0</v>
      </c>
      <c r="AM8819" s="94" t="str">
        <f t="shared" si="464"/>
        <v xml:space="preserve">1/0 </v>
      </c>
    </row>
    <row r="8820" spans="36:39" ht="14.4">
      <c r="AJ8820" s="26" t="e">
        <f>VLOOKUP(AQ8820,'user list'!A:B,2,0)</f>
        <v>#N/A</v>
      </c>
      <c r="AK8820" s="26">
        <f t="shared" si="462"/>
        <v>1</v>
      </c>
      <c r="AL8820" s="26">
        <f t="shared" si="463"/>
        <v>0</v>
      </c>
      <c r="AM8820" s="94" t="str">
        <f t="shared" si="464"/>
        <v xml:space="preserve">1/0 </v>
      </c>
    </row>
    <row r="8821" spans="36:39" ht="14.4">
      <c r="AJ8821" s="26" t="e">
        <f>VLOOKUP(AQ8821,'user list'!A:B,2,0)</f>
        <v>#N/A</v>
      </c>
      <c r="AK8821" s="26">
        <f t="shared" si="462"/>
        <v>1</v>
      </c>
      <c r="AL8821" s="26">
        <f t="shared" si="463"/>
        <v>0</v>
      </c>
      <c r="AM8821" s="94" t="str">
        <f t="shared" si="464"/>
        <v xml:space="preserve">1/0 </v>
      </c>
    </row>
    <row r="8822" spans="36:39" ht="14.4">
      <c r="AJ8822" s="26" t="e">
        <f>VLOOKUP(AQ8822,'user list'!A:B,2,0)</f>
        <v>#N/A</v>
      </c>
      <c r="AK8822" s="26">
        <f t="shared" si="462"/>
        <v>1</v>
      </c>
      <c r="AL8822" s="26">
        <f t="shared" si="463"/>
        <v>0</v>
      </c>
      <c r="AM8822" s="94" t="str">
        <f t="shared" si="464"/>
        <v xml:space="preserve">1/0 </v>
      </c>
    </row>
    <row r="8823" spans="36:39" ht="14.4">
      <c r="AJ8823" s="26" t="e">
        <f>VLOOKUP(AQ8823,'user list'!A:B,2,0)</f>
        <v>#N/A</v>
      </c>
      <c r="AK8823" s="26">
        <f t="shared" si="462"/>
        <v>1</v>
      </c>
      <c r="AL8823" s="26">
        <f t="shared" si="463"/>
        <v>0</v>
      </c>
      <c r="AM8823" s="94" t="str">
        <f t="shared" si="464"/>
        <v xml:space="preserve">1/0 </v>
      </c>
    </row>
    <row r="8824" spans="36:39" ht="14.4">
      <c r="AJ8824" s="26" t="e">
        <f>VLOOKUP(AQ8824,'user list'!A:B,2,0)</f>
        <v>#N/A</v>
      </c>
      <c r="AK8824" s="26">
        <f t="shared" si="462"/>
        <v>1</v>
      </c>
      <c r="AL8824" s="26">
        <f t="shared" si="463"/>
        <v>0</v>
      </c>
      <c r="AM8824" s="94" t="str">
        <f t="shared" si="464"/>
        <v xml:space="preserve">1/0 </v>
      </c>
    </row>
    <row r="8825" spans="36:39" ht="14.4">
      <c r="AJ8825" s="26" t="e">
        <f>VLOOKUP(AQ8825,'user list'!A:B,2,0)</f>
        <v>#N/A</v>
      </c>
      <c r="AK8825" s="26">
        <f t="shared" si="462"/>
        <v>1</v>
      </c>
      <c r="AL8825" s="26">
        <f t="shared" si="463"/>
        <v>0</v>
      </c>
      <c r="AM8825" s="94" t="str">
        <f t="shared" si="464"/>
        <v xml:space="preserve">1/0 </v>
      </c>
    </row>
    <row r="8826" spans="36:39" ht="14.4">
      <c r="AJ8826" s="26" t="e">
        <f>VLOOKUP(AQ8826,'user list'!A:B,2,0)</f>
        <v>#N/A</v>
      </c>
      <c r="AK8826" s="26">
        <f t="shared" si="462"/>
        <v>1</v>
      </c>
      <c r="AL8826" s="26">
        <f t="shared" si="463"/>
        <v>0</v>
      </c>
      <c r="AM8826" s="94" t="str">
        <f t="shared" si="464"/>
        <v xml:space="preserve">1/0 </v>
      </c>
    </row>
    <row r="8827" spans="36:39" ht="14.4">
      <c r="AJ8827" s="26" t="e">
        <f>VLOOKUP(AQ8827,'user list'!A:B,2,0)</f>
        <v>#N/A</v>
      </c>
      <c r="AK8827" s="26">
        <f t="shared" si="462"/>
        <v>1</v>
      </c>
      <c r="AL8827" s="26">
        <f t="shared" si="463"/>
        <v>0</v>
      </c>
      <c r="AM8827" s="94" t="str">
        <f t="shared" si="464"/>
        <v xml:space="preserve">1/0 </v>
      </c>
    </row>
    <row r="8828" spans="36:39" ht="14.4">
      <c r="AJ8828" s="26" t="e">
        <f>VLOOKUP(AQ8828,'user list'!A:B,2,0)</f>
        <v>#N/A</v>
      </c>
      <c r="AK8828" s="26">
        <f t="shared" si="462"/>
        <v>1</v>
      </c>
      <c r="AL8828" s="26">
        <f t="shared" si="463"/>
        <v>0</v>
      </c>
      <c r="AM8828" s="94" t="str">
        <f t="shared" si="464"/>
        <v xml:space="preserve">1/0 </v>
      </c>
    </row>
    <row r="8829" spans="36:39" ht="14.4">
      <c r="AJ8829" s="26" t="e">
        <f>VLOOKUP(AQ8829,'user list'!A:B,2,0)</f>
        <v>#N/A</v>
      </c>
      <c r="AK8829" s="26">
        <f t="shared" si="462"/>
        <v>1</v>
      </c>
      <c r="AL8829" s="26">
        <f t="shared" si="463"/>
        <v>0</v>
      </c>
      <c r="AM8829" s="94" t="str">
        <f t="shared" si="464"/>
        <v xml:space="preserve">1/0 </v>
      </c>
    </row>
    <row r="8830" spans="36:39" ht="14.4">
      <c r="AJ8830" s="26" t="e">
        <f>VLOOKUP(AQ8830,'user list'!A:B,2,0)</f>
        <v>#N/A</v>
      </c>
      <c r="AK8830" s="26">
        <f t="shared" si="462"/>
        <v>1</v>
      </c>
      <c r="AL8830" s="26">
        <f t="shared" si="463"/>
        <v>0</v>
      </c>
      <c r="AM8830" s="94" t="str">
        <f t="shared" si="464"/>
        <v xml:space="preserve">1/0 </v>
      </c>
    </row>
    <row r="8831" spans="36:39" ht="14.4">
      <c r="AJ8831" s="26" t="e">
        <f>VLOOKUP(AQ8831,'user list'!A:B,2,0)</f>
        <v>#N/A</v>
      </c>
      <c r="AK8831" s="26">
        <f t="shared" si="462"/>
        <v>1</v>
      </c>
      <c r="AL8831" s="26">
        <f t="shared" si="463"/>
        <v>0</v>
      </c>
      <c r="AM8831" s="94" t="str">
        <f t="shared" si="464"/>
        <v xml:space="preserve">1/0 </v>
      </c>
    </row>
    <row r="8832" spans="36:39" ht="14.4">
      <c r="AJ8832" s="26" t="e">
        <f>VLOOKUP(AQ8832,'user list'!A:B,2,0)</f>
        <v>#N/A</v>
      </c>
      <c r="AK8832" s="26">
        <f t="shared" si="462"/>
        <v>1</v>
      </c>
      <c r="AL8832" s="26">
        <f t="shared" si="463"/>
        <v>0</v>
      </c>
      <c r="AM8832" s="94" t="str">
        <f t="shared" si="464"/>
        <v xml:space="preserve">1/0 </v>
      </c>
    </row>
    <row r="8833" spans="36:39" ht="14.4">
      <c r="AJ8833" s="26" t="e">
        <f>VLOOKUP(AQ8833,'user list'!A:B,2,0)</f>
        <v>#N/A</v>
      </c>
      <c r="AK8833" s="26">
        <f t="shared" si="462"/>
        <v>1</v>
      </c>
      <c r="AL8833" s="26">
        <f t="shared" si="463"/>
        <v>0</v>
      </c>
      <c r="AM8833" s="94" t="str">
        <f t="shared" si="464"/>
        <v xml:space="preserve">1/0 </v>
      </c>
    </row>
    <row r="8834" spans="36:39" ht="14.4">
      <c r="AJ8834" s="26" t="e">
        <f>VLOOKUP(AQ8834,'user list'!A:B,2,0)</f>
        <v>#N/A</v>
      </c>
      <c r="AK8834" s="26">
        <f t="shared" si="462"/>
        <v>1</v>
      </c>
      <c r="AL8834" s="26">
        <f t="shared" si="463"/>
        <v>0</v>
      </c>
      <c r="AM8834" s="94" t="str">
        <f t="shared" si="464"/>
        <v xml:space="preserve">1/0 </v>
      </c>
    </row>
    <row r="8835" spans="36:39" ht="14.4">
      <c r="AJ8835" s="26" t="e">
        <f>VLOOKUP(AQ8835,'user list'!A:B,2,0)</f>
        <v>#N/A</v>
      </c>
      <c r="AK8835" s="26">
        <f t="shared" si="462"/>
        <v>1</v>
      </c>
      <c r="AL8835" s="26">
        <f t="shared" si="463"/>
        <v>0</v>
      </c>
      <c r="AM8835" s="94" t="str">
        <f t="shared" si="464"/>
        <v xml:space="preserve">1/0 </v>
      </c>
    </row>
    <row r="8836" spans="36:39" ht="14.4">
      <c r="AJ8836" s="26" t="e">
        <f>VLOOKUP(AQ8836,'user list'!A:B,2,0)</f>
        <v>#N/A</v>
      </c>
      <c r="AK8836" s="26">
        <f t="shared" si="462"/>
        <v>1</v>
      </c>
      <c r="AL8836" s="26">
        <f t="shared" si="463"/>
        <v>0</v>
      </c>
      <c r="AM8836" s="94" t="str">
        <f t="shared" si="464"/>
        <v xml:space="preserve">1/0 </v>
      </c>
    </row>
    <row r="8837" spans="36:39" ht="14.4">
      <c r="AJ8837" s="26" t="e">
        <f>VLOOKUP(AQ8837,'user list'!A:B,2,0)</f>
        <v>#N/A</v>
      </c>
      <c r="AK8837" s="26">
        <f t="shared" si="462"/>
        <v>1</v>
      </c>
      <c r="AL8837" s="26">
        <f t="shared" si="463"/>
        <v>0</v>
      </c>
      <c r="AM8837" s="94" t="str">
        <f t="shared" si="464"/>
        <v xml:space="preserve">1/0 </v>
      </c>
    </row>
    <row r="8838" spans="36:39" ht="14.4">
      <c r="AJ8838" s="26" t="e">
        <f>VLOOKUP(AQ8838,'user list'!A:B,2,0)</f>
        <v>#N/A</v>
      </c>
      <c r="AK8838" s="26">
        <f t="shared" si="462"/>
        <v>1</v>
      </c>
      <c r="AL8838" s="26">
        <f t="shared" si="463"/>
        <v>0</v>
      </c>
      <c r="AM8838" s="94" t="str">
        <f t="shared" si="464"/>
        <v xml:space="preserve">1/0 </v>
      </c>
    </row>
    <row r="8839" spans="36:39" ht="14.4">
      <c r="AJ8839" s="26" t="e">
        <f>VLOOKUP(AQ8839,'user list'!A:B,2,0)</f>
        <v>#N/A</v>
      </c>
      <c r="AK8839" s="26">
        <f t="shared" si="462"/>
        <v>1</v>
      </c>
      <c r="AL8839" s="26">
        <f t="shared" si="463"/>
        <v>0</v>
      </c>
      <c r="AM8839" s="94" t="str">
        <f t="shared" si="464"/>
        <v xml:space="preserve">1/0 </v>
      </c>
    </row>
    <row r="8840" spans="36:39" ht="14.4">
      <c r="AJ8840" s="26" t="e">
        <f>VLOOKUP(AQ8840,'user list'!A:B,2,0)</f>
        <v>#N/A</v>
      </c>
      <c r="AK8840" s="26">
        <f t="shared" si="462"/>
        <v>1</v>
      </c>
      <c r="AL8840" s="26">
        <f t="shared" si="463"/>
        <v>0</v>
      </c>
      <c r="AM8840" s="94" t="str">
        <f t="shared" si="464"/>
        <v xml:space="preserve">1/0 </v>
      </c>
    </row>
    <row r="8841" spans="36:39" ht="14.4">
      <c r="AJ8841" s="26" t="e">
        <f>VLOOKUP(AQ8841,'user list'!A:B,2,0)</f>
        <v>#N/A</v>
      </c>
      <c r="AK8841" s="26">
        <f t="shared" si="462"/>
        <v>1</v>
      </c>
      <c r="AL8841" s="26">
        <f t="shared" si="463"/>
        <v>0</v>
      </c>
      <c r="AM8841" s="94" t="str">
        <f t="shared" si="464"/>
        <v xml:space="preserve">1/0 </v>
      </c>
    </row>
    <row r="8842" spans="36:39" ht="14.4">
      <c r="AJ8842" s="26" t="e">
        <f>VLOOKUP(AQ8842,'user list'!A:B,2,0)</f>
        <v>#N/A</v>
      </c>
      <c r="AK8842" s="26">
        <f t="shared" si="462"/>
        <v>1</v>
      </c>
      <c r="AL8842" s="26">
        <f t="shared" si="463"/>
        <v>0</v>
      </c>
      <c r="AM8842" s="94" t="str">
        <f t="shared" si="464"/>
        <v xml:space="preserve">1/0 </v>
      </c>
    </row>
    <row r="8843" spans="36:39" ht="14.4">
      <c r="AJ8843" s="26" t="e">
        <f>VLOOKUP(AQ8843,'user list'!A:B,2,0)</f>
        <v>#N/A</v>
      </c>
      <c r="AK8843" s="26">
        <f t="shared" si="462"/>
        <v>1</v>
      </c>
      <c r="AL8843" s="26">
        <f t="shared" si="463"/>
        <v>0</v>
      </c>
      <c r="AM8843" s="94" t="str">
        <f t="shared" si="464"/>
        <v xml:space="preserve">1/0 </v>
      </c>
    </row>
    <row r="8844" spans="36:39" ht="14.4">
      <c r="AJ8844" s="26" t="e">
        <f>VLOOKUP(AQ8844,'user list'!A:B,2,0)</f>
        <v>#N/A</v>
      </c>
      <c r="AK8844" s="26">
        <f t="shared" si="462"/>
        <v>1</v>
      </c>
      <c r="AL8844" s="26">
        <f t="shared" si="463"/>
        <v>0</v>
      </c>
      <c r="AM8844" s="94" t="str">
        <f t="shared" si="464"/>
        <v xml:space="preserve">1/0 </v>
      </c>
    </row>
    <row r="8845" spans="36:39" ht="14.4">
      <c r="AJ8845" s="26" t="e">
        <f>VLOOKUP(AQ8845,'user list'!A:B,2,0)</f>
        <v>#N/A</v>
      </c>
      <c r="AK8845" s="26">
        <f t="shared" si="462"/>
        <v>1</v>
      </c>
      <c r="AL8845" s="26">
        <f t="shared" si="463"/>
        <v>0</v>
      </c>
      <c r="AM8845" s="94" t="str">
        <f t="shared" si="464"/>
        <v xml:space="preserve">1/0 </v>
      </c>
    </row>
    <row r="8846" spans="36:39" ht="14.4">
      <c r="AJ8846" s="26" t="e">
        <f>VLOOKUP(AQ8846,'user list'!A:B,2,0)</f>
        <v>#N/A</v>
      </c>
      <c r="AK8846" s="26">
        <f t="shared" si="462"/>
        <v>1</v>
      </c>
      <c r="AL8846" s="26">
        <f t="shared" si="463"/>
        <v>0</v>
      </c>
      <c r="AM8846" s="94" t="str">
        <f t="shared" si="464"/>
        <v xml:space="preserve">1/0 </v>
      </c>
    </row>
    <row r="8847" spans="36:39" ht="14.4">
      <c r="AJ8847" s="26" t="e">
        <f>VLOOKUP(AQ8847,'user list'!A:B,2,0)</f>
        <v>#N/A</v>
      </c>
      <c r="AK8847" s="26">
        <f t="shared" si="462"/>
        <v>1</v>
      </c>
      <c r="AL8847" s="26">
        <f t="shared" si="463"/>
        <v>0</v>
      </c>
      <c r="AM8847" s="94" t="str">
        <f t="shared" si="464"/>
        <v xml:space="preserve">1/0 </v>
      </c>
    </row>
    <row r="8848" spans="36:39" ht="14.4">
      <c r="AJ8848" s="26" t="e">
        <f>VLOOKUP(AQ8848,'user list'!A:B,2,0)</f>
        <v>#N/A</v>
      </c>
      <c r="AK8848" s="26">
        <f t="shared" si="462"/>
        <v>1</v>
      </c>
      <c r="AL8848" s="26">
        <f t="shared" si="463"/>
        <v>0</v>
      </c>
      <c r="AM8848" s="94" t="str">
        <f t="shared" si="464"/>
        <v xml:space="preserve">1/0 </v>
      </c>
    </row>
    <row r="8849" spans="36:39" ht="14.4">
      <c r="AJ8849" s="26" t="e">
        <f>VLOOKUP(AQ8849,'user list'!A:B,2,0)</f>
        <v>#N/A</v>
      </c>
      <c r="AK8849" s="26">
        <f t="shared" si="462"/>
        <v>1</v>
      </c>
      <c r="AL8849" s="26">
        <f t="shared" si="463"/>
        <v>0</v>
      </c>
      <c r="AM8849" s="94" t="str">
        <f t="shared" si="464"/>
        <v xml:space="preserve">1/0 </v>
      </c>
    </row>
    <row r="8850" spans="36:39" ht="14.4">
      <c r="AJ8850" s="26" t="e">
        <f>VLOOKUP(AQ8850,'user list'!A:B,2,0)</f>
        <v>#N/A</v>
      </c>
      <c r="AK8850" s="26">
        <f t="shared" si="462"/>
        <v>1</v>
      </c>
      <c r="AL8850" s="26">
        <f t="shared" si="463"/>
        <v>0</v>
      </c>
      <c r="AM8850" s="94" t="str">
        <f t="shared" si="464"/>
        <v xml:space="preserve">1/0 </v>
      </c>
    </row>
    <row r="8851" spans="36:39" ht="14.4">
      <c r="AJ8851" s="26" t="e">
        <f>VLOOKUP(AQ8851,'user list'!A:B,2,0)</f>
        <v>#N/A</v>
      </c>
      <c r="AK8851" s="26">
        <f t="shared" si="462"/>
        <v>1</v>
      </c>
      <c r="AL8851" s="26">
        <f t="shared" si="463"/>
        <v>0</v>
      </c>
      <c r="AM8851" s="94" t="str">
        <f t="shared" si="464"/>
        <v xml:space="preserve">1/0 </v>
      </c>
    </row>
    <row r="8852" spans="36:39" ht="14.4">
      <c r="AJ8852" s="26" t="e">
        <f>VLOOKUP(AQ8852,'user list'!A:B,2,0)</f>
        <v>#N/A</v>
      </c>
      <c r="AK8852" s="26">
        <f t="shared" si="462"/>
        <v>1</v>
      </c>
      <c r="AL8852" s="26">
        <f t="shared" si="463"/>
        <v>0</v>
      </c>
      <c r="AM8852" s="94" t="str">
        <f t="shared" si="464"/>
        <v xml:space="preserve">1/0 </v>
      </c>
    </row>
    <row r="8853" spans="36:39" ht="14.4">
      <c r="AJ8853" s="26" t="e">
        <f>VLOOKUP(AQ8853,'user list'!A:B,2,0)</f>
        <v>#N/A</v>
      </c>
      <c r="AK8853" s="26">
        <f t="shared" si="462"/>
        <v>1</v>
      </c>
      <c r="AL8853" s="26">
        <f t="shared" si="463"/>
        <v>0</v>
      </c>
      <c r="AM8853" s="94" t="str">
        <f t="shared" si="464"/>
        <v xml:space="preserve">1/0 </v>
      </c>
    </row>
    <row r="8854" spans="36:39" ht="14.4">
      <c r="AJ8854" s="26" t="e">
        <f>VLOOKUP(AQ8854,'user list'!A:B,2,0)</f>
        <v>#N/A</v>
      </c>
      <c r="AK8854" s="26">
        <f t="shared" si="462"/>
        <v>1</v>
      </c>
      <c r="AL8854" s="26">
        <f t="shared" si="463"/>
        <v>0</v>
      </c>
      <c r="AM8854" s="94" t="str">
        <f t="shared" si="464"/>
        <v xml:space="preserve">1/0 </v>
      </c>
    </row>
    <row r="8855" spans="36:39" ht="14.4">
      <c r="AJ8855" s="26" t="e">
        <f>VLOOKUP(AQ8855,'user list'!A:B,2,0)</f>
        <v>#N/A</v>
      </c>
      <c r="AK8855" s="26">
        <f t="shared" si="462"/>
        <v>1</v>
      </c>
      <c r="AL8855" s="26">
        <f t="shared" si="463"/>
        <v>0</v>
      </c>
      <c r="AM8855" s="94" t="str">
        <f t="shared" si="464"/>
        <v xml:space="preserve">1/0 </v>
      </c>
    </row>
    <row r="8856" spans="36:39" ht="14.4">
      <c r="AJ8856" s="26" t="e">
        <f>VLOOKUP(AQ8856,'user list'!A:B,2,0)</f>
        <v>#N/A</v>
      </c>
      <c r="AK8856" s="26">
        <f t="shared" si="462"/>
        <v>1</v>
      </c>
      <c r="AL8856" s="26">
        <f t="shared" si="463"/>
        <v>0</v>
      </c>
      <c r="AM8856" s="94" t="str">
        <f t="shared" si="464"/>
        <v xml:space="preserve">1/0 </v>
      </c>
    </row>
    <row r="8857" spans="36:39" ht="14.4">
      <c r="AJ8857" s="26" t="e">
        <f>VLOOKUP(AQ8857,'user list'!A:B,2,0)</f>
        <v>#N/A</v>
      </c>
      <c r="AK8857" s="26">
        <f t="shared" si="462"/>
        <v>1</v>
      </c>
      <c r="AL8857" s="26">
        <f t="shared" si="463"/>
        <v>0</v>
      </c>
      <c r="AM8857" s="94" t="str">
        <f t="shared" si="464"/>
        <v xml:space="preserve">1/0 </v>
      </c>
    </row>
    <row r="8858" spans="36:39" ht="14.4">
      <c r="AJ8858" s="26" t="e">
        <f>VLOOKUP(AQ8858,'user list'!A:B,2,0)</f>
        <v>#N/A</v>
      </c>
      <c r="AK8858" s="26">
        <f t="shared" si="462"/>
        <v>1</v>
      </c>
      <c r="AL8858" s="26">
        <f t="shared" si="463"/>
        <v>0</v>
      </c>
      <c r="AM8858" s="94" t="str">
        <f t="shared" si="464"/>
        <v xml:space="preserve">1/0 </v>
      </c>
    </row>
    <row r="8859" spans="36:39" ht="14.4">
      <c r="AJ8859" s="26" t="e">
        <f>VLOOKUP(AQ8859,'user list'!A:B,2,0)</f>
        <v>#N/A</v>
      </c>
      <c r="AK8859" s="26">
        <f t="shared" si="462"/>
        <v>1</v>
      </c>
      <c r="AL8859" s="26">
        <f t="shared" si="463"/>
        <v>0</v>
      </c>
      <c r="AM8859" s="94" t="str">
        <f t="shared" si="464"/>
        <v xml:space="preserve">1/0 </v>
      </c>
    </row>
    <row r="8860" spans="36:39" ht="14.4">
      <c r="AJ8860" s="26" t="e">
        <f>VLOOKUP(AQ8860,'user list'!A:B,2,0)</f>
        <v>#N/A</v>
      </c>
      <c r="AK8860" s="26">
        <f t="shared" si="462"/>
        <v>1</v>
      </c>
      <c r="AL8860" s="26">
        <f t="shared" si="463"/>
        <v>0</v>
      </c>
      <c r="AM8860" s="94" t="str">
        <f t="shared" si="464"/>
        <v xml:space="preserve">1/0 </v>
      </c>
    </row>
    <row r="8861" spans="36:39" ht="14.4">
      <c r="AJ8861" s="26" t="e">
        <f>VLOOKUP(AQ8861,'user list'!A:B,2,0)</f>
        <v>#N/A</v>
      </c>
      <c r="AK8861" s="26">
        <f t="shared" si="462"/>
        <v>1</v>
      </c>
      <c r="AL8861" s="26">
        <f t="shared" si="463"/>
        <v>0</v>
      </c>
      <c r="AM8861" s="94" t="str">
        <f t="shared" si="464"/>
        <v xml:space="preserve">1/0 </v>
      </c>
    </row>
    <row r="8862" spans="36:39" ht="14.4">
      <c r="AJ8862" s="26" t="e">
        <f>VLOOKUP(AQ8862,'user list'!A:B,2,0)</f>
        <v>#N/A</v>
      </c>
      <c r="AK8862" s="26">
        <f t="shared" si="462"/>
        <v>1</v>
      </c>
      <c r="AL8862" s="26">
        <f t="shared" si="463"/>
        <v>0</v>
      </c>
      <c r="AM8862" s="94" t="str">
        <f t="shared" si="464"/>
        <v xml:space="preserve">1/0 </v>
      </c>
    </row>
    <row r="8863" spans="36:39" ht="14.4">
      <c r="AJ8863" s="26" t="e">
        <f>VLOOKUP(AQ8863,'user list'!A:B,2,0)</f>
        <v>#N/A</v>
      </c>
      <c r="AK8863" s="26">
        <f t="shared" si="462"/>
        <v>1</v>
      </c>
      <c r="AL8863" s="26">
        <f t="shared" si="463"/>
        <v>0</v>
      </c>
      <c r="AM8863" s="94" t="str">
        <f t="shared" si="464"/>
        <v xml:space="preserve">1/0 </v>
      </c>
    </row>
    <row r="8864" spans="36:39" ht="14.4">
      <c r="AJ8864" s="26" t="e">
        <f>VLOOKUP(AQ8864,'user list'!A:B,2,0)</f>
        <v>#N/A</v>
      </c>
      <c r="AK8864" s="26">
        <f t="shared" si="462"/>
        <v>1</v>
      </c>
      <c r="AL8864" s="26">
        <f t="shared" si="463"/>
        <v>0</v>
      </c>
      <c r="AM8864" s="94" t="str">
        <f t="shared" si="464"/>
        <v xml:space="preserve">1/0 </v>
      </c>
    </row>
    <row r="8865" spans="36:39" ht="14.4">
      <c r="AJ8865" s="26" t="e">
        <f>VLOOKUP(AQ8865,'user list'!A:B,2,0)</f>
        <v>#N/A</v>
      </c>
      <c r="AK8865" s="26">
        <f t="shared" si="462"/>
        <v>1</v>
      </c>
      <c r="AL8865" s="26">
        <f t="shared" si="463"/>
        <v>0</v>
      </c>
      <c r="AM8865" s="94" t="str">
        <f t="shared" si="464"/>
        <v xml:space="preserve">1/0 </v>
      </c>
    </row>
    <row r="8866" spans="36:39" ht="14.4">
      <c r="AJ8866" s="26" t="e">
        <f>VLOOKUP(AQ8866,'user list'!A:B,2,0)</f>
        <v>#N/A</v>
      </c>
      <c r="AK8866" s="26">
        <f t="shared" si="462"/>
        <v>1</v>
      </c>
      <c r="AL8866" s="26">
        <f t="shared" si="463"/>
        <v>0</v>
      </c>
      <c r="AM8866" s="94" t="str">
        <f t="shared" si="464"/>
        <v xml:space="preserve">1/0 </v>
      </c>
    </row>
    <row r="8867" spans="36:39" ht="14.4">
      <c r="AJ8867" s="26" t="e">
        <f>VLOOKUP(AQ8867,'user list'!A:B,2,0)</f>
        <v>#N/A</v>
      </c>
      <c r="AK8867" s="26">
        <f t="shared" ref="AK8867:AK8930" si="465">MONTH(AN8867)</f>
        <v>1</v>
      </c>
      <c r="AL8867" s="26">
        <f t="shared" ref="AL8867:AL8930" si="466">DAY(AN8867)</f>
        <v>0</v>
      </c>
      <c r="AM8867" s="94" t="str">
        <f t="shared" ref="AM8867:AM8930" si="467">AK8867&amp;"/"&amp;AL8867&amp;" "&amp;AR8867</f>
        <v xml:space="preserve">1/0 </v>
      </c>
    </row>
    <row r="8868" spans="36:39" ht="14.4">
      <c r="AJ8868" s="26" t="e">
        <f>VLOOKUP(AQ8868,'user list'!A:B,2,0)</f>
        <v>#N/A</v>
      </c>
      <c r="AK8868" s="26">
        <f t="shared" si="465"/>
        <v>1</v>
      </c>
      <c r="AL8868" s="26">
        <f t="shared" si="466"/>
        <v>0</v>
      </c>
      <c r="AM8868" s="94" t="str">
        <f t="shared" si="467"/>
        <v xml:space="preserve">1/0 </v>
      </c>
    </row>
    <row r="8869" spans="36:39" ht="14.4">
      <c r="AJ8869" s="26" t="e">
        <f>VLOOKUP(AQ8869,'user list'!A:B,2,0)</f>
        <v>#N/A</v>
      </c>
      <c r="AK8869" s="26">
        <f t="shared" si="465"/>
        <v>1</v>
      </c>
      <c r="AL8869" s="26">
        <f t="shared" si="466"/>
        <v>0</v>
      </c>
      <c r="AM8869" s="94" t="str">
        <f t="shared" si="467"/>
        <v xml:space="preserve">1/0 </v>
      </c>
    </row>
    <row r="8870" spans="36:39" ht="14.4">
      <c r="AJ8870" s="26" t="e">
        <f>VLOOKUP(AQ8870,'user list'!A:B,2,0)</f>
        <v>#N/A</v>
      </c>
      <c r="AK8870" s="26">
        <f t="shared" si="465"/>
        <v>1</v>
      </c>
      <c r="AL8870" s="26">
        <f t="shared" si="466"/>
        <v>0</v>
      </c>
      <c r="AM8870" s="94" t="str">
        <f t="shared" si="467"/>
        <v xml:space="preserve">1/0 </v>
      </c>
    </row>
    <row r="8871" spans="36:39" ht="14.4">
      <c r="AJ8871" s="26" t="e">
        <f>VLOOKUP(AQ8871,'user list'!A:B,2,0)</f>
        <v>#N/A</v>
      </c>
      <c r="AK8871" s="26">
        <f t="shared" si="465"/>
        <v>1</v>
      </c>
      <c r="AL8871" s="26">
        <f t="shared" si="466"/>
        <v>0</v>
      </c>
      <c r="AM8871" s="94" t="str">
        <f t="shared" si="467"/>
        <v xml:space="preserve">1/0 </v>
      </c>
    </row>
    <row r="8872" spans="36:39" ht="14.4">
      <c r="AJ8872" s="26" t="e">
        <f>VLOOKUP(AQ8872,'user list'!A:B,2,0)</f>
        <v>#N/A</v>
      </c>
      <c r="AK8872" s="26">
        <f t="shared" si="465"/>
        <v>1</v>
      </c>
      <c r="AL8872" s="26">
        <f t="shared" si="466"/>
        <v>0</v>
      </c>
      <c r="AM8872" s="94" t="str">
        <f t="shared" si="467"/>
        <v xml:space="preserve">1/0 </v>
      </c>
    </row>
    <row r="8873" spans="36:39" ht="14.4">
      <c r="AJ8873" s="26" t="e">
        <f>VLOOKUP(AQ8873,'user list'!A:B,2,0)</f>
        <v>#N/A</v>
      </c>
      <c r="AK8873" s="26">
        <f t="shared" si="465"/>
        <v>1</v>
      </c>
      <c r="AL8873" s="26">
        <f t="shared" si="466"/>
        <v>0</v>
      </c>
      <c r="AM8873" s="94" t="str">
        <f t="shared" si="467"/>
        <v xml:space="preserve">1/0 </v>
      </c>
    </row>
    <row r="8874" spans="36:39" ht="14.4">
      <c r="AJ8874" s="26" t="e">
        <f>VLOOKUP(AQ8874,'user list'!A:B,2,0)</f>
        <v>#N/A</v>
      </c>
      <c r="AK8874" s="26">
        <f t="shared" si="465"/>
        <v>1</v>
      </c>
      <c r="AL8874" s="26">
        <f t="shared" si="466"/>
        <v>0</v>
      </c>
      <c r="AM8874" s="94" t="str">
        <f t="shared" si="467"/>
        <v xml:space="preserve">1/0 </v>
      </c>
    </row>
    <row r="8875" spans="36:39" ht="14.4">
      <c r="AJ8875" s="26" t="e">
        <f>VLOOKUP(AQ8875,'user list'!A:B,2,0)</f>
        <v>#N/A</v>
      </c>
      <c r="AK8875" s="26">
        <f t="shared" si="465"/>
        <v>1</v>
      </c>
      <c r="AL8875" s="26">
        <f t="shared" si="466"/>
        <v>0</v>
      </c>
      <c r="AM8875" s="94" t="str">
        <f t="shared" si="467"/>
        <v xml:space="preserve">1/0 </v>
      </c>
    </row>
    <row r="8876" spans="36:39" ht="14.4">
      <c r="AJ8876" s="26" t="e">
        <f>VLOOKUP(AQ8876,'user list'!A:B,2,0)</f>
        <v>#N/A</v>
      </c>
      <c r="AK8876" s="26">
        <f t="shared" si="465"/>
        <v>1</v>
      </c>
      <c r="AL8876" s="26">
        <f t="shared" si="466"/>
        <v>0</v>
      </c>
      <c r="AM8876" s="94" t="str">
        <f t="shared" si="467"/>
        <v xml:space="preserve">1/0 </v>
      </c>
    </row>
    <row r="8877" spans="36:39" ht="14.4">
      <c r="AJ8877" s="26" t="e">
        <f>VLOOKUP(AQ8877,'user list'!A:B,2,0)</f>
        <v>#N/A</v>
      </c>
      <c r="AK8877" s="26">
        <f t="shared" si="465"/>
        <v>1</v>
      </c>
      <c r="AL8877" s="26">
        <f t="shared" si="466"/>
        <v>0</v>
      </c>
      <c r="AM8877" s="94" t="str">
        <f t="shared" si="467"/>
        <v xml:space="preserve">1/0 </v>
      </c>
    </row>
    <row r="8878" spans="36:39" ht="14.4">
      <c r="AJ8878" s="26" t="e">
        <f>VLOOKUP(AQ8878,'user list'!A:B,2,0)</f>
        <v>#N/A</v>
      </c>
      <c r="AK8878" s="26">
        <f t="shared" si="465"/>
        <v>1</v>
      </c>
      <c r="AL8878" s="26">
        <f t="shared" si="466"/>
        <v>0</v>
      </c>
      <c r="AM8878" s="94" t="str">
        <f t="shared" si="467"/>
        <v xml:space="preserve">1/0 </v>
      </c>
    </row>
    <row r="8879" spans="36:39" ht="14.4">
      <c r="AJ8879" s="26" t="e">
        <f>VLOOKUP(AQ8879,'user list'!A:B,2,0)</f>
        <v>#N/A</v>
      </c>
      <c r="AK8879" s="26">
        <f t="shared" si="465"/>
        <v>1</v>
      </c>
      <c r="AL8879" s="26">
        <f t="shared" si="466"/>
        <v>0</v>
      </c>
      <c r="AM8879" s="94" t="str">
        <f t="shared" si="467"/>
        <v xml:space="preserve">1/0 </v>
      </c>
    </row>
    <row r="8880" spans="36:39" ht="14.4">
      <c r="AJ8880" s="26" t="e">
        <f>VLOOKUP(AQ8880,'user list'!A:B,2,0)</f>
        <v>#N/A</v>
      </c>
      <c r="AK8880" s="26">
        <f t="shared" si="465"/>
        <v>1</v>
      </c>
      <c r="AL8880" s="26">
        <f t="shared" si="466"/>
        <v>0</v>
      </c>
      <c r="AM8880" s="94" t="str">
        <f t="shared" si="467"/>
        <v xml:space="preserve">1/0 </v>
      </c>
    </row>
    <row r="8881" spans="36:39" ht="14.4">
      <c r="AJ8881" s="26" t="e">
        <f>VLOOKUP(AQ8881,'user list'!A:B,2,0)</f>
        <v>#N/A</v>
      </c>
      <c r="AK8881" s="26">
        <f t="shared" si="465"/>
        <v>1</v>
      </c>
      <c r="AL8881" s="26">
        <f t="shared" si="466"/>
        <v>0</v>
      </c>
      <c r="AM8881" s="94" t="str">
        <f t="shared" si="467"/>
        <v xml:space="preserve">1/0 </v>
      </c>
    </row>
    <row r="8882" spans="36:39" ht="14.4">
      <c r="AJ8882" s="26" t="e">
        <f>VLOOKUP(AQ8882,'user list'!A:B,2,0)</f>
        <v>#N/A</v>
      </c>
      <c r="AK8882" s="26">
        <f t="shared" si="465"/>
        <v>1</v>
      </c>
      <c r="AL8882" s="26">
        <f t="shared" si="466"/>
        <v>0</v>
      </c>
      <c r="AM8882" s="94" t="str">
        <f t="shared" si="467"/>
        <v xml:space="preserve">1/0 </v>
      </c>
    </row>
    <row r="8883" spans="36:39" ht="14.4">
      <c r="AJ8883" s="26" t="e">
        <f>VLOOKUP(AQ8883,'user list'!A:B,2,0)</f>
        <v>#N/A</v>
      </c>
      <c r="AK8883" s="26">
        <f t="shared" si="465"/>
        <v>1</v>
      </c>
      <c r="AL8883" s="26">
        <f t="shared" si="466"/>
        <v>0</v>
      </c>
      <c r="AM8883" s="94" t="str">
        <f t="shared" si="467"/>
        <v xml:space="preserve">1/0 </v>
      </c>
    </row>
    <row r="8884" spans="36:39" ht="14.4">
      <c r="AJ8884" s="26" t="e">
        <f>VLOOKUP(AQ8884,'user list'!A:B,2,0)</f>
        <v>#N/A</v>
      </c>
      <c r="AK8884" s="26">
        <f t="shared" si="465"/>
        <v>1</v>
      </c>
      <c r="AL8884" s="26">
        <f t="shared" si="466"/>
        <v>0</v>
      </c>
      <c r="AM8884" s="94" t="str">
        <f t="shared" si="467"/>
        <v xml:space="preserve">1/0 </v>
      </c>
    </row>
    <row r="8885" spans="36:39" ht="14.4">
      <c r="AJ8885" s="26" t="e">
        <f>VLOOKUP(AQ8885,'user list'!A:B,2,0)</f>
        <v>#N/A</v>
      </c>
      <c r="AK8885" s="26">
        <f t="shared" si="465"/>
        <v>1</v>
      </c>
      <c r="AL8885" s="26">
        <f t="shared" si="466"/>
        <v>0</v>
      </c>
      <c r="AM8885" s="94" t="str">
        <f t="shared" si="467"/>
        <v xml:space="preserve">1/0 </v>
      </c>
    </row>
    <row r="8886" spans="36:39" ht="14.4">
      <c r="AJ8886" s="26" t="e">
        <f>VLOOKUP(AQ8886,'user list'!A:B,2,0)</f>
        <v>#N/A</v>
      </c>
      <c r="AK8886" s="26">
        <f t="shared" si="465"/>
        <v>1</v>
      </c>
      <c r="AL8886" s="26">
        <f t="shared" si="466"/>
        <v>0</v>
      </c>
      <c r="AM8886" s="94" t="str">
        <f t="shared" si="467"/>
        <v xml:space="preserve">1/0 </v>
      </c>
    </row>
    <row r="8887" spans="36:39" ht="14.4">
      <c r="AJ8887" s="26" t="e">
        <f>VLOOKUP(AQ8887,'user list'!A:B,2,0)</f>
        <v>#N/A</v>
      </c>
      <c r="AK8887" s="26">
        <f t="shared" si="465"/>
        <v>1</v>
      </c>
      <c r="AL8887" s="26">
        <f t="shared" si="466"/>
        <v>0</v>
      </c>
      <c r="AM8887" s="94" t="str">
        <f t="shared" si="467"/>
        <v xml:space="preserve">1/0 </v>
      </c>
    </row>
    <row r="8888" spans="36:39" ht="14.4">
      <c r="AJ8888" s="26" t="e">
        <f>VLOOKUP(AQ8888,'user list'!A:B,2,0)</f>
        <v>#N/A</v>
      </c>
      <c r="AK8888" s="26">
        <f t="shared" si="465"/>
        <v>1</v>
      </c>
      <c r="AL8888" s="26">
        <f t="shared" si="466"/>
        <v>0</v>
      </c>
      <c r="AM8888" s="94" t="str">
        <f t="shared" si="467"/>
        <v xml:space="preserve">1/0 </v>
      </c>
    </row>
    <row r="8889" spans="36:39" ht="14.4">
      <c r="AJ8889" s="26" t="e">
        <f>VLOOKUP(AQ8889,'user list'!A:B,2,0)</f>
        <v>#N/A</v>
      </c>
      <c r="AK8889" s="26">
        <f t="shared" si="465"/>
        <v>1</v>
      </c>
      <c r="AL8889" s="26">
        <f t="shared" si="466"/>
        <v>0</v>
      </c>
      <c r="AM8889" s="94" t="str">
        <f t="shared" si="467"/>
        <v xml:space="preserve">1/0 </v>
      </c>
    </row>
    <row r="8890" spans="36:39" ht="14.4">
      <c r="AJ8890" s="26" t="e">
        <f>VLOOKUP(AQ8890,'user list'!A:B,2,0)</f>
        <v>#N/A</v>
      </c>
      <c r="AK8890" s="26">
        <f t="shared" si="465"/>
        <v>1</v>
      </c>
      <c r="AL8890" s="26">
        <f t="shared" si="466"/>
        <v>0</v>
      </c>
      <c r="AM8890" s="94" t="str">
        <f t="shared" si="467"/>
        <v xml:space="preserve">1/0 </v>
      </c>
    </row>
    <row r="8891" spans="36:39" ht="14.4">
      <c r="AJ8891" s="26" t="e">
        <f>VLOOKUP(AQ8891,'user list'!A:B,2,0)</f>
        <v>#N/A</v>
      </c>
      <c r="AK8891" s="26">
        <f t="shared" si="465"/>
        <v>1</v>
      </c>
      <c r="AL8891" s="26">
        <f t="shared" si="466"/>
        <v>0</v>
      </c>
      <c r="AM8891" s="94" t="str">
        <f t="shared" si="467"/>
        <v xml:space="preserve">1/0 </v>
      </c>
    </row>
    <row r="8892" spans="36:39" ht="14.4">
      <c r="AJ8892" s="26" t="e">
        <f>VLOOKUP(AQ8892,'user list'!A:B,2,0)</f>
        <v>#N/A</v>
      </c>
      <c r="AK8892" s="26">
        <f t="shared" si="465"/>
        <v>1</v>
      </c>
      <c r="AL8892" s="26">
        <f t="shared" si="466"/>
        <v>0</v>
      </c>
      <c r="AM8892" s="94" t="str">
        <f t="shared" si="467"/>
        <v xml:space="preserve">1/0 </v>
      </c>
    </row>
    <row r="8893" spans="36:39" ht="14.4">
      <c r="AJ8893" s="26" t="e">
        <f>VLOOKUP(AQ8893,'user list'!A:B,2,0)</f>
        <v>#N/A</v>
      </c>
      <c r="AK8893" s="26">
        <f t="shared" si="465"/>
        <v>1</v>
      </c>
      <c r="AL8893" s="26">
        <f t="shared" si="466"/>
        <v>0</v>
      </c>
      <c r="AM8893" s="94" t="str">
        <f t="shared" si="467"/>
        <v xml:space="preserve">1/0 </v>
      </c>
    </row>
    <row r="8894" spans="36:39" ht="14.4">
      <c r="AJ8894" s="26" t="e">
        <f>VLOOKUP(AQ8894,'user list'!A:B,2,0)</f>
        <v>#N/A</v>
      </c>
      <c r="AK8894" s="26">
        <f t="shared" si="465"/>
        <v>1</v>
      </c>
      <c r="AL8894" s="26">
        <f t="shared" si="466"/>
        <v>0</v>
      </c>
      <c r="AM8894" s="94" t="str">
        <f t="shared" si="467"/>
        <v xml:space="preserve">1/0 </v>
      </c>
    </row>
    <row r="8895" spans="36:39" ht="14.4">
      <c r="AJ8895" s="26" t="e">
        <f>VLOOKUP(AQ8895,'user list'!A:B,2,0)</f>
        <v>#N/A</v>
      </c>
      <c r="AK8895" s="26">
        <f t="shared" si="465"/>
        <v>1</v>
      </c>
      <c r="AL8895" s="26">
        <f t="shared" si="466"/>
        <v>0</v>
      </c>
      <c r="AM8895" s="94" t="str">
        <f t="shared" si="467"/>
        <v xml:space="preserve">1/0 </v>
      </c>
    </row>
    <row r="8896" spans="36:39" ht="14.4">
      <c r="AJ8896" s="26" t="e">
        <f>VLOOKUP(AQ8896,'user list'!A:B,2,0)</f>
        <v>#N/A</v>
      </c>
      <c r="AK8896" s="26">
        <f t="shared" si="465"/>
        <v>1</v>
      </c>
      <c r="AL8896" s="26">
        <f t="shared" si="466"/>
        <v>0</v>
      </c>
      <c r="AM8896" s="94" t="str">
        <f t="shared" si="467"/>
        <v xml:space="preserve">1/0 </v>
      </c>
    </row>
    <row r="8897" spans="36:39" ht="14.4">
      <c r="AJ8897" s="26" t="e">
        <f>VLOOKUP(AQ8897,'user list'!A:B,2,0)</f>
        <v>#N/A</v>
      </c>
      <c r="AK8897" s="26">
        <f t="shared" si="465"/>
        <v>1</v>
      </c>
      <c r="AL8897" s="26">
        <f t="shared" si="466"/>
        <v>0</v>
      </c>
      <c r="AM8897" s="94" t="str">
        <f t="shared" si="467"/>
        <v xml:space="preserve">1/0 </v>
      </c>
    </row>
    <row r="8898" spans="36:39" ht="14.4">
      <c r="AJ8898" s="26" t="e">
        <f>VLOOKUP(AQ8898,'user list'!A:B,2,0)</f>
        <v>#N/A</v>
      </c>
      <c r="AK8898" s="26">
        <f t="shared" si="465"/>
        <v>1</v>
      </c>
      <c r="AL8898" s="26">
        <f t="shared" si="466"/>
        <v>0</v>
      </c>
      <c r="AM8898" s="94" t="str">
        <f t="shared" si="467"/>
        <v xml:space="preserve">1/0 </v>
      </c>
    </row>
    <row r="8899" spans="36:39" ht="14.4">
      <c r="AJ8899" s="26" t="e">
        <f>VLOOKUP(AQ8899,'user list'!A:B,2,0)</f>
        <v>#N/A</v>
      </c>
      <c r="AK8899" s="26">
        <f t="shared" si="465"/>
        <v>1</v>
      </c>
      <c r="AL8899" s="26">
        <f t="shared" si="466"/>
        <v>0</v>
      </c>
      <c r="AM8899" s="94" t="str">
        <f t="shared" si="467"/>
        <v xml:space="preserve">1/0 </v>
      </c>
    </row>
    <row r="8900" spans="36:39" ht="14.4">
      <c r="AJ8900" s="26" t="e">
        <f>VLOOKUP(AQ8900,'user list'!A:B,2,0)</f>
        <v>#N/A</v>
      </c>
      <c r="AK8900" s="26">
        <f t="shared" si="465"/>
        <v>1</v>
      </c>
      <c r="AL8900" s="26">
        <f t="shared" si="466"/>
        <v>0</v>
      </c>
      <c r="AM8900" s="94" t="str">
        <f t="shared" si="467"/>
        <v xml:space="preserve">1/0 </v>
      </c>
    </row>
    <row r="8901" spans="36:39" ht="14.4">
      <c r="AJ8901" s="26" t="e">
        <f>VLOOKUP(AQ8901,'user list'!A:B,2,0)</f>
        <v>#N/A</v>
      </c>
      <c r="AK8901" s="26">
        <f t="shared" si="465"/>
        <v>1</v>
      </c>
      <c r="AL8901" s="26">
        <f t="shared" si="466"/>
        <v>0</v>
      </c>
      <c r="AM8901" s="94" t="str">
        <f t="shared" si="467"/>
        <v xml:space="preserve">1/0 </v>
      </c>
    </row>
    <row r="8902" spans="36:39" ht="14.4">
      <c r="AJ8902" s="26" t="e">
        <f>VLOOKUP(AQ8902,'user list'!A:B,2,0)</f>
        <v>#N/A</v>
      </c>
      <c r="AK8902" s="26">
        <f t="shared" si="465"/>
        <v>1</v>
      </c>
      <c r="AL8902" s="26">
        <f t="shared" si="466"/>
        <v>0</v>
      </c>
      <c r="AM8902" s="94" t="str">
        <f t="shared" si="467"/>
        <v xml:space="preserve">1/0 </v>
      </c>
    </row>
    <row r="8903" spans="36:39" ht="14.4">
      <c r="AJ8903" s="26" t="e">
        <f>VLOOKUP(AQ8903,'user list'!A:B,2,0)</f>
        <v>#N/A</v>
      </c>
      <c r="AK8903" s="26">
        <f t="shared" si="465"/>
        <v>1</v>
      </c>
      <c r="AL8903" s="26">
        <f t="shared" si="466"/>
        <v>0</v>
      </c>
      <c r="AM8903" s="94" t="str">
        <f t="shared" si="467"/>
        <v xml:space="preserve">1/0 </v>
      </c>
    </row>
    <row r="8904" spans="36:39" ht="14.4">
      <c r="AJ8904" s="26" t="e">
        <f>VLOOKUP(AQ8904,'user list'!A:B,2,0)</f>
        <v>#N/A</v>
      </c>
      <c r="AK8904" s="26">
        <f t="shared" si="465"/>
        <v>1</v>
      </c>
      <c r="AL8904" s="26">
        <f t="shared" si="466"/>
        <v>0</v>
      </c>
      <c r="AM8904" s="94" t="str">
        <f t="shared" si="467"/>
        <v xml:space="preserve">1/0 </v>
      </c>
    </row>
    <row r="8905" spans="36:39" ht="14.4">
      <c r="AJ8905" s="26" t="e">
        <f>VLOOKUP(AQ8905,'user list'!A:B,2,0)</f>
        <v>#N/A</v>
      </c>
      <c r="AK8905" s="26">
        <f t="shared" si="465"/>
        <v>1</v>
      </c>
      <c r="AL8905" s="26">
        <f t="shared" si="466"/>
        <v>0</v>
      </c>
      <c r="AM8905" s="94" t="str">
        <f t="shared" si="467"/>
        <v xml:space="preserve">1/0 </v>
      </c>
    </row>
    <row r="8906" spans="36:39" ht="14.4">
      <c r="AJ8906" s="26" t="e">
        <f>VLOOKUP(AQ8906,'user list'!A:B,2,0)</f>
        <v>#N/A</v>
      </c>
      <c r="AK8906" s="26">
        <f t="shared" si="465"/>
        <v>1</v>
      </c>
      <c r="AL8906" s="26">
        <f t="shared" si="466"/>
        <v>0</v>
      </c>
      <c r="AM8906" s="94" t="str">
        <f t="shared" si="467"/>
        <v xml:space="preserve">1/0 </v>
      </c>
    </row>
    <row r="8907" spans="36:39" ht="14.4">
      <c r="AJ8907" s="26" t="e">
        <f>VLOOKUP(AQ8907,'user list'!A:B,2,0)</f>
        <v>#N/A</v>
      </c>
      <c r="AK8907" s="26">
        <f t="shared" si="465"/>
        <v>1</v>
      </c>
      <c r="AL8907" s="26">
        <f t="shared" si="466"/>
        <v>0</v>
      </c>
      <c r="AM8907" s="94" t="str">
        <f t="shared" si="467"/>
        <v xml:space="preserve">1/0 </v>
      </c>
    </row>
    <row r="8908" spans="36:39" ht="14.4">
      <c r="AJ8908" s="26" t="e">
        <f>VLOOKUP(AQ8908,'user list'!A:B,2,0)</f>
        <v>#N/A</v>
      </c>
      <c r="AK8908" s="26">
        <f t="shared" si="465"/>
        <v>1</v>
      </c>
      <c r="AL8908" s="26">
        <f t="shared" si="466"/>
        <v>0</v>
      </c>
      <c r="AM8908" s="94" t="str">
        <f t="shared" si="467"/>
        <v xml:space="preserve">1/0 </v>
      </c>
    </row>
    <row r="8909" spans="36:39" ht="14.4">
      <c r="AJ8909" s="26" t="e">
        <f>VLOOKUP(AQ8909,'user list'!A:B,2,0)</f>
        <v>#N/A</v>
      </c>
      <c r="AK8909" s="26">
        <f t="shared" si="465"/>
        <v>1</v>
      </c>
      <c r="AL8909" s="26">
        <f t="shared" si="466"/>
        <v>0</v>
      </c>
      <c r="AM8909" s="94" t="str">
        <f t="shared" si="467"/>
        <v xml:space="preserve">1/0 </v>
      </c>
    </row>
    <row r="8910" spans="36:39" ht="14.4">
      <c r="AJ8910" s="26" t="e">
        <f>VLOOKUP(AQ8910,'user list'!A:B,2,0)</f>
        <v>#N/A</v>
      </c>
      <c r="AK8910" s="26">
        <f t="shared" si="465"/>
        <v>1</v>
      </c>
      <c r="AL8910" s="26">
        <f t="shared" si="466"/>
        <v>0</v>
      </c>
      <c r="AM8910" s="94" t="str">
        <f t="shared" si="467"/>
        <v xml:space="preserve">1/0 </v>
      </c>
    </row>
    <row r="8911" spans="36:39" ht="14.4">
      <c r="AJ8911" s="26" t="e">
        <f>VLOOKUP(AQ8911,'user list'!A:B,2,0)</f>
        <v>#N/A</v>
      </c>
      <c r="AK8911" s="26">
        <f t="shared" si="465"/>
        <v>1</v>
      </c>
      <c r="AL8911" s="26">
        <f t="shared" si="466"/>
        <v>0</v>
      </c>
      <c r="AM8911" s="94" t="str">
        <f t="shared" si="467"/>
        <v xml:space="preserve">1/0 </v>
      </c>
    </row>
    <row r="8912" spans="36:39" ht="14.4">
      <c r="AJ8912" s="26" t="e">
        <f>VLOOKUP(AQ8912,'user list'!A:B,2,0)</f>
        <v>#N/A</v>
      </c>
      <c r="AK8912" s="26">
        <f t="shared" si="465"/>
        <v>1</v>
      </c>
      <c r="AL8912" s="26">
        <f t="shared" si="466"/>
        <v>0</v>
      </c>
      <c r="AM8912" s="94" t="str">
        <f t="shared" si="467"/>
        <v xml:space="preserve">1/0 </v>
      </c>
    </row>
    <row r="8913" spans="36:39" ht="14.4">
      <c r="AJ8913" s="26" t="e">
        <f>VLOOKUP(AQ8913,'user list'!A:B,2,0)</f>
        <v>#N/A</v>
      </c>
      <c r="AK8913" s="26">
        <f t="shared" si="465"/>
        <v>1</v>
      </c>
      <c r="AL8913" s="26">
        <f t="shared" si="466"/>
        <v>0</v>
      </c>
      <c r="AM8913" s="94" t="str">
        <f t="shared" si="467"/>
        <v xml:space="preserve">1/0 </v>
      </c>
    </row>
    <row r="8914" spans="36:39" ht="14.4">
      <c r="AJ8914" s="26" t="e">
        <f>VLOOKUP(AQ8914,'user list'!A:B,2,0)</f>
        <v>#N/A</v>
      </c>
      <c r="AK8914" s="26">
        <f t="shared" si="465"/>
        <v>1</v>
      </c>
      <c r="AL8914" s="26">
        <f t="shared" si="466"/>
        <v>0</v>
      </c>
      <c r="AM8914" s="94" t="str">
        <f t="shared" si="467"/>
        <v xml:space="preserve">1/0 </v>
      </c>
    </row>
    <row r="8915" spans="36:39" ht="14.4">
      <c r="AJ8915" s="26" t="e">
        <f>VLOOKUP(AQ8915,'user list'!A:B,2,0)</f>
        <v>#N/A</v>
      </c>
      <c r="AK8915" s="26">
        <f t="shared" si="465"/>
        <v>1</v>
      </c>
      <c r="AL8915" s="26">
        <f t="shared" si="466"/>
        <v>0</v>
      </c>
      <c r="AM8915" s="94" t="str">
        <f t="shared" si="467"/>
        <v xml:space="preserve">1/0 </v>
      </c>
    </row>
    <row r="8916" spans="36:39" ht="14.4">
      <c r="AJ8916" s="26" t="e">
        <f>VLOOKUP(AQ8916,'user list'!A:B,2,0)</f>
        <v>#N/A</v>
      </c>
      <c r="AK8916" s="26">
        <f t="shared" si="465"/>
        <v>1</v>
      </c>
      <c r="AL8916" s="26">
        <f t="shared" si="466"/>
        <v>0</v>
      </c>
      <c r="AM8916" s="94" t="str">
        <f t="shared" si="467"/>
        <v xml:space="preserve">1/0 </v>
      </c>
    </row>
    <row r="8917" spans="36:39" ht="14.4">
      <c r="AJ8917" s="26" t="e">
        <f>VLOOKUP(AQ8917,'user list'!A:B,2,0)</f>
        <v>#N/A</v>
      </c>
      <c r="AK8917" s="26">
        <f t="shared" si="465"/>
        <v>1</v>
      </c>
      <c r="AL8917" s="26">
        <f t="shared" si="466"/>
        <v>0</v>
      </c>
      <c r="AM8917" s="94" t="str">
        <f t="shared" si="467"/>
        <v xml:space="preserve">1/0 </v>
      </c>
    </row>
    <row r="8918" spans="36:39" ht="14.4">
      <c r="AJ8918" s="26" t="e">
        <f>VLOOKUP(AQ8918,'user list'!A:B,2,0)</f>
        <v>#N/A</v>
      </c>
      <c r="AK8918" s="26">
        <f t="shared" si="465"/>
        <v>1</v>
      </c>
      <c r="AL8918" s="26">
        <f t="shared" si="466"/>
        <v>0</v>
      </c>
      <c r="AM8918" s="94" t="str">
        <f t="shared" si="467"/>
        <v xml:space="preserve">1/0 </v>
      </c>
    </row>
    <row r="8919" spans="36:39" ht="14.4">
      <c r="AJ8919" s="26" t="e">
        <f>VLOOKUP(AQ8919,'user list'!A:B,2,0)</f>
        <v>#N/A</v>
      </c>
      <c r="AK8919" s="26">
        <f t="shared" si="465"/>
        <v>1</v>
      </c>
      <c r="AL8919" s="26">
        <f t="shared" si="466"/>
        <v>0</v>
      </c>
      <c r="AM8919" s="94" t="str">
        <f t="shared" si="467"/>
        <v xml:space="preserve">1/0 </v>
      </c>
    </row>
    <row r="8920" spans="36:39" ht="14.4">
      <c r="AJ8920" s="26" t="e">
        <f>VLOOKUP(AQ8920,'user list'!A:B,2,0)</f>
        <v>#N/A</v>
      </c>
      <c r="AK8920" s="26">
        <f t="shared" si="465"/>
        <v>1</v>
      </c>
      <c r="AL8920" s="26">
        <f t="shared" si="466"/>
        <v>0</v>
      </c>
      <c r="AM8920" s="94" t="str">
        <f t="shared" si="467"/>
        <v xml:space="preserve">1/0 </v>
      </c>
    </row>
    <row r="8921" spans="36:39" ht="14.4">
      <c r="AJ8921" s="26" t="e">
        <f>VLOOKUP(AQ8921,'user list'!A:B,2,0)</f>
        <v>#N/A</v>
      </c>
      <c r="AK8921" s="26">
        <f t="shared" si="465"/>
        <v>1</v>
      </c>
      <c r="AL8921" s="26">
        <f t="shared" si="466"/>
        <v>0</v>
      </c>
      <c r="AM8921" s="94" t="str">
        <f t="shared" si="467"/>
        <v xml:space="preserve">1/0 </v>
      </c>
    </row>
    <row r="8922" spans="36:39" ht="14.4">
      <c r="AJ8922" s="26" t="e">
        <f>VLOOKUP(AQ8922,'user list'!A:B,2,0)</f>
        <v>#N/A</v>
      </c>
      <c r="AK8922" s="26">
        <f t="shared" si="465"/>
        <v>1</v>
      </c>
      <c r="AL8922" s="26">
        <f t="shared" si="466"/>
        <v>0</v>
      </c>
      <c r="AM8922" s="94" t="str">
        <f t="shared" si="467"/>
        <v xml:space="preserve">1/0 </v>
      </c>
    </row>
    <row r="8923" spans="36:39" ht="14.4">
      <c r="AJ8923" s="26" t="e">
        <f>VLOOKUP(AQ8923,'user list'!A:B,2,0)</f>
        <v>#N/A</v>
      </c>
      <c r="AK8923" s="26">
        <f t="shared" si="465"/>
        <v>1</v>
      </c>
      <c r="AL8923" s="26">
        <f t="shared" si="466"/>
        <v>0</v>
      </c>
      <c r="AM8923" s="94" t="str">
        <f t="shared" si="467"/>
        <v xml:space="preserve">1/0 </v>
      </c>
    </row>
    <row r="8924" spans="36:39" ht="14.4">
      <c r="AJ8924" s="26" t="e">
        <f>VLOOKUP(AQ8924,'user list'!A:B,2,0)</f>
        <v>#N/A</v>
      </c>
      <c r="AK8924" s="26">
        <f t="shared" si="465"/>
        <v>1</v>
      </c>
      <c r="AL8924" s="26">
        <f t="shared" si="466"/>
        <v>0</v>
      </c>
      <c r="AM8924" s="94" t="str">
        <f t="shared" si="467"/>
        <v xml:space="preserve">1/0 </v>
      </c>
    </row>
    <row r="8925" spans="36:39" ht="14.4">
      <c r="AJ8925" s="26" t="e">
        <f>VLOOKUP(AQ8925,'user list'!A:B,2,0)</f>
        <v>#N/A</v>
      </c>
      <c r="AK8925" s="26">
        <f t="shared" si="465"/>
        <v>1</v>
      </c>
      <c r="AL8925" s="26">
        <f t="shared" si="466"/>
        <v>0</v>
      </c>
      <c r="AM8925" s="94" t="str">
        <f t="shared" si="467"/>
        <v xml:space="preserve">1/0 </v>
      </c>
    </row>
    <row r="8926" spans="36:39" ht="14.4">
      <c r="AJ8926" s="26" t="e">
        <f>VLOOKUP(AQ8926,'user list'!A:B,2,0)</f>
        <v>#N/A</v>
      </c>
      <c r="AK8926" s="26">
        <f t="shared" si="465"/>
        <v>1</v>
      </c>
      <c r="AL8926" s="26">
        <f t="shared" si="466"/>
        <v>0</v>
      </c>
      <c r="AM8926" s="94" t="str">
        <f t="shared" si="467"/>
        <v xml:space="preserve">1/0 </v>
      </c>
    </row>
    <row r="8927" spans="36:39" ht="14.4">
      <c r="AJ8927" s="26" t="e">
        <f>VLOOKUP(AQ8927,'user list'!A:B,2,0)</f>
        <v>#N/A</v>
      </c>
      <c r="AK8927" s="26">
        <f t="shared" si="465"/>
        <v>1</v>
      </c>
      <c r="AL8927" s="26">
        <f t="shared" si="466"/>
        <v>0</v>
      </c>
      <c r="AM8927" s="94" t="str">
        <f t="shared" si="467"/>
        <v xml:space="preserve">1/0 </v>
      </c>
    </row>
    <row r="8928" spans="36:39" ht="14.4">
      <c r="AJ8928" s="26" t="e">
        <f>VLOOKUP(AQ8928,'user list'!A:B,2,0)</f>
        <v>#N/A</v>
      </c>
      <c r="AK8928" s="26">
        <f t="shared" si="465"/>
        <v>1</v>
      </c>
      <c r="AL8928" s="26">
        <f t="shared" si="466"/>
        <v>0</v>
      </c>
      <c r="AM8928" s="94" t="str">
        <f t="shared" si="467"/>
        <v xml:space="preserve">1/0 </v>
      </c>
    </row>
    <row r="8929" spans="36:39" ht="14.4">
      <c r="AJ8929" s="26" t="e">
        <f>VLOOKUP(AQ8929,'user list'!A:B,2,0)</f>
        <v>#N/A</v>
      </c>
      <c r="AK8929" s="26">
        <f t="shared" si="465"/>
        <v>1</v>
      </c>
      <c r="AL8929" s="26">
        <f t="shared" si="466"/>
        <v>0</v>
      </c>
      <c r="AM8929" s="94" t="str">
        <f t="shared" si="467"/>
        <v xml:space="preserve">1/0 </v>
      </c>
    </row>
    <row r="8930" spans="36:39" ht="14.4">
      <c r="AJ8930" s="26" t="e">
        <f>VLOOKUP(AQ8930,'user list'!A:B,2,0)</f>
        <v>#N/A</v>
      </c>
      <c r="AK8930" s="26">
        <f t="shared" si="465"/>
        <v>1</v>
      </c>
      <c r="AL8930" s="26">
        <f t="shared" si="466"/>
        <v>0</v>
      </c>
      <c r="AM8930" s="94" t="str">
        <f t="shared" si="467"/>
        <v xml:space="preserve">1/0 </v>
      </c>
    </row>
    <row r="8931" spans="36:39" ht="14.4">
      <c r="AJ8931" s="26" t="e">
        <f>VLOOKUP(AQ8931,'user list'!A:B,2,0)</f>
        <v>#N/A</v>
      </c>
      <c r="AK8931" s="26">
        <f t="shared" ref="AK8931:AK8994" si="468">MONTH(AN8931)</f>
        <v>1</v>
      </c>
      <c r="AL8931" s="26">
        <f t="shared" ref="AL8931:AL8994" si="469">DAY(AN8931)</f>
        <v>0</v>
      </c>
      <c r="AM8931" s="94" t="str">
        <f t="shared" ref="AM8931:AM8994" si="470">AK8931&amp;"/"&amp;AL8931&amp;" "&amp;AR8931</f>
        <v xml:space="preserve">1/0 </v>
      </c>
    </row>
    <row r="8932" spans="36:39" ht="14.4">
      <c r="AJ8932" s="26" t="e">
        <f>VLOOKUP(AQ8932,'user list'!A:B,2,0)</f>
        <v>#N/A</v>
      </c>
      <c r="AK8932" s="26">
        <f t="shared" si="468"/>
        <v>1</v>
      </c>
      <c r="AL8932" s="26">
        <f t="shared" si="469"/>
        <v>0</v>
      </c>
      <c r="AM8932" s="94" t="str">
        <f t="shared" si="470"/>
        <v xml:space="preserve">1/0 </v>
      </c>
    </row>
    <row r="8933" spans="36:39" ht="14.4">
      <c r="AJ8933" s="26" t="e">
        <f>VLOOKUP(AQ8933,'user list'!A:B,2,0)</f>
        <v>#N/A</v>
      </c>
      <c r="AK8933" s="26">
        <f t="shared" si="468"/>
        <v>1</v>
      </c>
      <c r="AL8933" s="26">
        <f t="shared" si="469"/>
        <v>0</v>
      </c>
      <c r="AM8933" s="94" t="str">
        <f t="shared" si="470"/>
        <v xml:space="preserve">1/0 </v>
      </c>
    </row>
    <row r="8934" spans="36:39" ht="14.4">
      <c r="AJ8934" s="26" t="e">
        <f>VLOOKUP(AQ8934,'user list'!A:B,2,0)</f>
        <v>#N/A</v>
      </c>
      <c r="AK8934" s="26">
        <f t="shared" si="468"/>
        <v>1</v>
      </c>
      <c r="AL8934" s="26">
        <f t="shared" si="469"/>
        <v>0</v>
      </c>
      <c r="AM8934" s="94" t="str">
        <f t="shared" si="470"/>
        <v xml:space="preserve">1/0 </v>
      </c>
    </row>
    <row r="8935" spans="36:39" ht="14.4">
      <c r="AJ8935" s="26" t="e">
        <f>VLOOKUP(AQ8935,'user list'!A:B,2,0)</f>
        <v>#N/A</v>
      </c>
      <c r="AK8935" s="26">
        <f t="shared" si="468"/>
        <v>1</v>
      </c>
      <c r="AL8935" s="26">
        <f t="shared" si="469"/>
        <v>0</v>
      </c>
      <c r="AM8935" s="94" t="str">
        <f t="shared" si="470"/>
        <v xml:space="preserve">1/0 </v>
      </c>
    </row>
    <row r="8936" spans="36:39" ht="14.4">
      <c r="AJ8936" s="26" t="e">
        <f>VLOOKUP(AQ8936,'user list'!A:B,2,0)</f>
        <v>#N/A</v>
      </c>
      <c r="AK8936" s="26">
        <f t="shared" si="468"/>
        <v>1</v>
      </c>
      <c r="AL8936" s="26">
        <f t="shared" si="469"/>
        <v>0</v>
      </c>
      <c r="AM8936" s="94" t="str">
        <f t="shared" si="470"/>
        <v xml:space="preserve">1/0 </v>
      </c>
    </row>
    <row r="8937" spans="36:39" ht="14.4">
      <c r="AJ8937" s="26" t="e">
        <f>VLOOKUP(AQ8937,'user list'!A:B,2,0)</f>
        <v>#N/A</v>
      </c>
      <c r="AK8937" s="26">
        <f t="shared" si="468"/>
        <v>1</v>
      </c>
      <c r="AL8937" s="26">
        <f t="shared" si="469"/>
        <v>0</v>
      </c>
      <c r="AM8937" s="94" t="str">
        <f t="shared" si="470"/>
        <v xml:space="preserve">1/0 </v>
      </c>
    </row>
    <row r="8938" spans="36:39" ht="14.4">
      <c r="AJ8938" s="26" t="e">
        <f>VLOOKUP(AQ8938,'user list'!A:B,2,0)</f>
        <v>#N/A</v>
      </c>
      <c r="AK8938" s="26">
        <f t="shared" si="468"/>
        <v>1</v>
      </c>
      <c r="AL8938" s="26">
        <f t="shared" si="469"/>
        <v>0</v>
      </c>
      <c r="AM8938" s="94" t="str">
        <f t="shared" si="470"/>
        <v xml:space="preserve">1/0 </v>
      </c>
    </row>
    <row r="8939" spans="36:39" ht="14.4">
      <c r="AJ8939" s="26" t="e">
        <f>VLOOKUP(AQ8939,'user list'!A:B,2,0)</f>
        <v>#N/A</v>
      </c>
      <c r="AK8939" s="26">
        <f t="shared" si="468"/>
        <v>1</v>
      </c>
      <c r="AL8939" s="26">
        <f t="shared" si="469"/>
        <v>0</v>
      </c>
      <c r="AM8939" s="94" t="str">
        <f t="shared" si="470"/>
        <v xml:space="preserve">1/0 </v>
      </c>
    </row>
    <row r="8940" spans="36:39" ht="14.4">
      <c r="AJ8940" s="26" t="e">
        <f>VLOOKUP(AQ8940,'user list'!A:B,2,0)</f>
        <v>#N/A</v>
      </c>
      <c r="AK8940" s="26">
        <f t="shared" si="468"/>
        <v>1</v>
      </c>
      <c r="AL8940" s="26">
        <f t="shared" si="469"/>
        <v>0</v>
      </c>
      <c r="AM8940" s="94" t="str">
        <f t="shared" si="470"/>
        <v xml:space="preserve">1/0 </v>
      </c>
    </row>
    <row r="8941" spans="36:39" ht="14.4">
      <c r="AJ8941" s="26" t="e">
        <f>VLOOKUP(AQ8941,'user list'!A:B,2,0)</f>
        <v>#N/A</v>
      </c>
      <c r="AK8941" s="26">
        <f t="shared" si="468"/>
        <v>1</v>
      </c>
      <c r="AL8941" s="26">
        <f t="shared" si="469"/>
        <v>0</v>
      </c>
      <c r="AM8941" s="94" t="str">
        <f t="shared" si="470"/>
        <v xml:space="preserve">1/0 </v>
      </c>
    </row>
    <row r="8942" spans="36:39" ht="14.4">
      <c r="AJ8942" s="26" t="e">
        <f>VLOOKUP(AQ8942,'user list'!A:B,2,0)</f>
        <v>#N/A</v>
      </c>
      <c r="AK8942" s="26">
        <f t="shared" si="468"/>
        <v>1</v>
      </c>
      <c r="AL8942" s="26">
        <f t="shared" si="469"/>
        <v>0</v>
      </c>
      <c r="AM8942" s="94" t="str">
        <f t="shared" si="470"/>
        <v xml:space="preserve">1/0 </v>
      </c>
    </row>
    <row r="8943" spans="36:39" ht="14.4">
      <c r="AJ8943" s="26" t="e">
        <f>VLOOKUP(AQ8943,'user list'!A:B,2,0)</f>
        <v>#N/A</v>
      </c>
      <c r="AK8943" s="26">
        <f t="shared" si="468"/>
        <v>1</v>
      </c>
      <c r="AL8943" s="26">
        <f t="shared" si="469"/>
        <v>0</v>
      </c>
      <c r="AM8943" s="94" t="str">
        <f t="shared" si="470"/>
        <v xml:space="preserve">1/0 </v>
      </c>
    </row>
    <row r="8944" spans="36:39" ht="14.4">
      <c r="AJ8944" s="26" t="e">
        <f>VLOOKUP(AQ8944,'user list'!A:B,2,0)</f>
        <v>#N/A</v>
      </c>
      <c r="AK8944" s="26">
        <f t="shared" si="468"/>
        <v>1</v>
      </c>
      <c r="AL8944" s="26">
        <f t="shared" si="469"/>
        <v>0</v>
      </c>
      <c r="AM8944" s="94" t="str">
        <f t="shared" si="470"/>
        <v xml:space="preserve">1/0 </v>
      </c>
    </row>
    <row r="8945" spans="36:39" ht="14.4">
      <c r="AJ8945" s="26" t="e">
        <f>VLOOKUP(AQ8945,'user list'!A:B,2,0)</f>
        <v>#N/A</v>
      </c>
      <c r="AK8945" s="26">
        <f t="shared" si="468"/>
        <v>1</v>
      </c>
      <c r="AL8945" s="26">
        <f t="shared" si="469"/>
        <v>0</v>
      </c>
      <c r="AM8945" s="94" t="str">
        <f t="shared" si="470"/>
        <v xml:space="preserve">1/0 </v>
      </c>
    </row>
    <row r="8946" spans="36:39" ht="14.4">
      <c r="AJ8946" s="26" t="e">
        <f>VLOOKUP(AQ8946,'user list'!A:B,2,0)</f>
        <v>#N/A</v>
      </c>
      <c r="AK8946" s="26">
        <f t="shared" si="468"/>
        <v>1</v>
      </c>
      <c r="AL8946" s="26">
        <f t="shared" si="469"/>
        <v>0</v>
      </c>
      <c r="AM8946" s="94" t="str">
        <f t="shared" si="470"/>
        <v xml:space="preserve">1/0 </v>
      </c>
    </row>
    <row r="8947" spans="36:39" ht="14.4">
      <c r="AJ8947" s="26" t="e">
        <f>VLOOKUP(AQ8947,'user list'!A:B,2,0)</f>
        <v>#N/A</v>
      </c>
      <c r="AK8947" s="26">
        <f t="shared" si="468"/>
        <v>1</v>
      </c>
      <c r="AL8947" s="26">
        <f t="shared" si="469"/>
        <v>0</v>
      </c>
      <c r="AM8947" s="94" t="str">
        <f t="shared" si="470"/>
        <v xml:space="preserve">1/0 </v>
      </c>
    </row>
    <row r="8948" spans="36:39" ht="14.4">
      <c r="AJ8948" s="26" t="e">
        <f>VLOOKUP(AQ8948,'user list'!A:B,2,0)</f>
        <v>#N/A</v>
      </c>
      <c r="AK8948" s="26">
        <f t="shared" si="468"/>
        <v>1</v>
      </c>
      <c r="AL8948" s="26">
        <f t="shared" si="469"/>
        <v>0</v>
      </c>
      <c r="AM8948" s="94" t="str">
        <f t="shared" si="470"/>
        <v xml:space="preserve">1/0 </v>
      </c>
    </row>
    <row r="8949" spans="36:39" ht="14.4">
      <c r="AJ8949" s="26" t="e">
        <f>VLOOKUP(AQ8949,'user list'!A:B,2,0)</f>
        <v>#N/A</v>
      </c>
      <c r="AK8949" s="26">
        <f t="shared" si="468"/>
        <v>1</v>
      </c>
      <c r="AL8949" s="26">
        <f t="shared" si="469"/>
        <v>0</v>
      </c>
      <c r="AM8949" s="94" t="str">
        <f t="shared" si="470"/>
        <v xml:space="preserve">1/0 </v>
      </c>
    </row>
    <row r="8950" spans="36:39" ht="14.4">
      <c r="AJ8950" s="26" t="e">
        <f>VLOOKUP(AQ8950,'user list'!A:B,2,0)</f>
        <v>#N/A</v>
      </c>
      <c r="AK8950" s="26">
        <f t="shared" si="468"/>
        <v>1</v>
      </c>
      <c r="AL8950" s="26">
        <f t="shared" si="469"/>
        <v>0</v>
      </c>
      <c r="AM8950" s="94" t="str">
        <f t="shared" si="470"/>
        <v xml:space="preserve">1/0 </v>
      </c>
    </row>
    <row r="8951" spans="36:39" ht="14.4">
      <c r="AJ8951" s="26" t="e">
        <f>VLOOKUP(AQ8951,'user list'!A:B,2,0)</f>
        <v>#N/A</v>
      </c>
      <c r="AK8951" s="26">
        <f t="shared" si="468"/>
        <v>1</v>
      </c>
      <c r="AL8951" s="26">
        <f t="shared" si="469"/>
        <v>0</v>
      </c>
      <c r="AM8951" s="94" t="str">
        <f t="shared" si="470"/>
        <v xml:space="preserve">1/0 </v>
      </c>
    </row>
    <row r="8952" spans="36:39" ht="14.4">
      <c r="AJ8952" s="26" t="e">
        <f>VLOOKUP(AQ8952,'user list'!A:B,2,0)</f>
        <v>#N/A</v>
      </c>
      <c r="AK8952" s="26">
        <f t="shared" si="468"/>
        <v>1</v>
      </c>
      <c r="AL8952" s="26">
        <f t="shared" si="469"/>
        <v>0</v>
      </c>
      <c r="AM8952" s="94" t="str">
        <f t="shared" si="470"/>
        <v xml:space="preserve">1/0 </v>
      </c>
    </row>
    <row r="8953" spans="36:39" ht="14.4">
      <c r="AJ8953" s="26" t="e">
        <f>VLOOKUP(AQ8953,'user list'!A:B,2,0)</f>
        <v>#N/A</v>
      </c>
      <c r="AK8953" s="26">
        <f t="shared" si="468"/>
        <v>1</v>
      </c>
      <c r="AL8953" s="26">
        <f t="shared" si="469"/>
        <v>0</v>
      </c>
      <c r="AM8953" s="94" t="str">
        <f t="shared" si="470"/>
        <v xml:space="preserve">1/0 </v>
      </c>
    </row>
    <row r="8954" spans="36:39" ht="14.4">
      <c r="AJ8954" s="26" t="e">
        <f>VLOOKUP(AQ8954,'user list'!A:B,2,0)</f>
        <v>#N/A</v>
      </c>
      <c r="AK8954" s="26">
        <f t="shared" si="468"/>
        <v>1</v>
      </c>
      <c r="AL8954" s="26">
        <f t="shared" si="469"/>
        <v>0</v>
      </c>
      <c r="AM8954" s="94" t="str">
        <f t="shared" si="470"/>
        <v xml:space="preserve">1/0 </v>
      </c>
    </row>
    <row r="8955" spans="36:39" ht="14.4">
      <c r="AJ8955" s="26" t="e">
        <f>VLOOKUP(AQ8955,'user list'!A:B,2,0)</f>
        <v>#N/A</v>
      </c>
      <c r="AK8955" s="26">
        <f t="shared" si="468"/>
        <v>1</v>
      </c>
      <c r="AL8955" s="26">
        <f t="shared" si="469"/>
        <v>0</v>
      </c>
      <c r="AM8955" s="94" t="str">
        <f t="shared" si="470"/>
        <v xml:space="preserve">1/0 </v>
      </c>
    </row>
    <row r="8956" spans="36:39" ht="14.4">
      <c r="AJ8956" s="26" t="e">
        <f>VLOOKUP(AQ8956,'user list'!A:B,2,0)</f>
        <v>#N/A</v>
      </c>
      <c r="AK8956" s="26">
        <f t="shared" si="468"/>
        <v>1</v>
      </c>
      <c r="AL8956" s="26">
        <f t="shared" si="469"/>
        <v>0</v>
      </c>
      <c r="AM8956" s="94" t="str">
        <f t="shared" si="470"/>
        <v xml:space="preserve">1/0 </v>
      </c>
    </row>
    <row r="8957" spans="36:39" ht="14.4">
      <c r="AJ8957" s="26" t="e">
        <f>VLOOKUP(AQ8957,'user list'!A:B,2,0)</f>
        <v>#N/A</v>
      </c>
      <c r="AK8957" s="26">
        <f t="shared" si="468"/>
        <v>1</v>
      </c>
      <c r="AL8957" s="26">
        <f t="shared" si="469"/>
        <v>0</v>
      </c>
      <c r="AM8957" s="94" t="str">
        <f t="shared" si="470"/>
        <v xml:space="preserve">1/0 </v>
      </c>
    </row>
    <row r="8958" spans="36:39" ht="14.4">
      <c r="AJ8958" s="26" t="e">
        <f>VLOOKUP(AQ8958,'user list'!A:B,2,0)</f>
        <v>#N/A</v>
      </c>
      <c r="AK8958" s="26">
        <f t="shared" si="468"/>
        <v>1</v>
      </c>
      <c r="AL8958" s="26">
        <f t="shared" si="469"/>
        <v>0</v>
      </c>
      <c r="AM8958" s="94" t="str">
        <f t="shared" si="470"/>
        <v xml:space="preserve">1/0 </v>
      </c>
    </row>
    <row r="8959" spans="36:39" ht="14.4">
      <c r="AJ8959" s="26" t="e">
        <f>VLOOKUP(AQ8959,'user list'!A:B,2,0)</f>
        <v>#N/A</v>
      </c>
      <c r="AK8959" s="26">
        <f t="shared" si="468"/>
        <v>1</v>
      </c>
      <c r="AL8959" s="26">
        <f t="shared" si="469"/>
        <v>0</v>
      </c>
      <c r="AM8959" s="94" t="str">
        <f t="shared" si="470"/>
        <v xml:space="preserve">1/0 </v>
      </c>
    </row>
    <row r="8960" spans="36:39" ht="14.4">
      <c r="AJ8960" s="26" t="e">
        <f>VLOOKUP(AQ8960,'user list'!A:B,2,0)</f>
        <v>#N/A</v>
      </c>
      <c r="AK8960" s="26">
        <f t="shared" si="468"/>
        <v>1</v>
      </c>
      <c r="AL8960" s="26">
        <f t="shared" si="469"/>
        <v>0</v>
      </c>
      <c r="AM8960" s="94" t="str">
        <f t="shared" si="470"/>
        <v xml:space="preserve">1/0 </v>
      </c>
    </row>
    <row r="8961" spans="36:39" ht="14.4">
      <c r="AJ8961" s="26" t="e">
        <f>VLOOKUP(AQ8961,'user list'!A:B,2,0)</f>
        <v>#N/A</v>
      </c>
      <c r="AK8961" s="26">
        <f t="shared" si="468"/>
        <v>1</v>
      </c>
      <c r="AL8961" s="26">
        <f t="shared" si="469"/>
        <v>0</v>
      </c>
      <c r="AM8961" s="94" t="str">
        <f t="shared" si="470"/>
        <v xml:space="preserve">1/0 </v>
      </c>
    </row>
    <row r="8962" spans="36:39" ht="14.4">
      <c r="AJ8962" s="26" t="e">
        <f>VLOOKUP(AQ8962,'user list'!A:B,2,0)</f>
        <v>#N/A</v>
      </c>
      <c r="AK8962" s="26">
        <f t="shared" si="468"/>
        <v>1</v>
      </c>
      <c r="AL8962" s="26">
        <f t="shared" si="469"/>
        <v>0</v>
      </c>
      <c r="AM8962" s="94" t="str">
        <f t="shared" si="470"/>
        <v xml:space="preserve">1/0 </v>
      </c>
    </row>
    <row r="8963" spans="36:39" ht="14.4">
      <c r="AJ8963" s="26" t="e">
        <f>VLOOKUP(AQ8963,'user list'!A:B,2,0)</f>
        <v>#N/A</v>
      </c>
      <c r="AK8963" s="26">
        <f t="shared" si="468"/>
        <v>1</v>
      </c>
      <c r="AL8963" s="26">
        <f t="shared" si="469"/>
        <v>0</v>
      </c>
      <c r="AM8963" s="94" t="str">
        <f t="shared" si="470"/>
        <v xml:space="preserve">1/0 </v>
      </c>
    </row>
    <row r="8964" spans="36:39" ht="14.4">
      <c r="AJ8964" s="26" t="e">
        <f>VLOOKUP(AQ8964,'user list'!A:B,2,0)</f>
        <v>#N/A</v>
      </c>
      <c r="AK8964" s="26">
        <f t="shared" si="468"/>
        <v>1</v>
      </c>
      <c r="AL8964" s="26">
        <f t="shared" si="469"/>
        <v>0</v>
      </c>
      <c r="AM8964" s="94" t="str">
        <f t="shared" si="470"/>
        <v xml:space="preserve">1/0 </v>
      </c>
    </row>
    <row r="8965" spans="36:39" ht="14.4">
      <c r="AJ8965" s="26" t="e">
        <f>VLOOKUP(AQ8965,'user list'!A:B,2,0)</f>
        <v>#N/A</v>
      </c>
      <c r="AK8965" s="26">
        <f t="shared" si="468"/>
        <v>1</v>
      </c>
      <c r="AL8965" s="26">
        <f t="shared" si="469"/>
        <v>0</v>
      </c>
      <c r="AM8965" s="94" t="str">
        <f t="shared" si="470"/>
        <v xml:space="preserve">1/0 </v>
      </c>
    </row>
    <row r="8966" spans="36:39" ht="14.4">
      <c r="AJ8966" s="26" t="e">
        <f>VLOOKUP(AQ8966,'user list'!A:B,2,0)</f>
        <v>#N/A</v>
      </c>
      <c r="AK8966" s="26">
        <f t="shared" si="468"/>
        <v>1</v>
      </c>
      <c r="AL8966" s="26">
        <f t="shared" si="469"/>
        <v>0</v>
      </c>
      <c r="AM8966" s="94" t="str">
        <f t="shared" si="470"/>
        <v xml:space="preserve">1/0 </v>
      </c>
    </row>
    <row r="8967" spans="36:39" ht="14.4">
      <c r="AJ8967" s="26" t="e">
        <f>VLOOKUP(AQ8967,'user list'!A:B,2,0)</f>
        <v>#N/A</v>
      </c>
      <c r="AK8967" s="26">
        <f t="shared" si="468"/>
        <v>1</v>
      </c>
      <c r="AL8967" s="26">
        <f t="shared" si="469"/>
        <v>0</v>
      </c>
      <c r="AM8967" s="94" t="str">
        <f t="shared" si="470"/>
        <v xml:space="preserve">1/0 </v>
      </c>
    </row>
    <row r="8968" spans="36:39" ht="14.4">
      <c r="AJ8968" s="26" t="e">
        <f>VLOOKUP(AQ8968,'user list'!A:B,2,0)</f>
        <v>#N/A</v>
      </c>
      <c r="AK8968" s="26">
        <f t="shared" si="468"/>
        <v>1</v>
      </c>
      <c r="AL8968" s="26">
        <f t="shared" si="469"/>
        <v>0</v>
      </c>
      <c r="AM8968" s="94" t="str">
        <f t="shared" si="470"/>
        <v xml:space="preserve">1/0 </v>
      </c>
    </row>
    <row r="8969" spans="36:39" ht="14.4">
      <c r="AJ8969" s="26" t="e">
        <f>VLOOKUP(AQ8969,'user list'!A:B,2,0)</f>
        <v>#N/A</v>
      </c>
      <c r="AK8969" s="26">
        <f t="shared" si="468"/>
        <v>1</v>
      </c>
      <c r="AL8969" s="26">
        <f t="shared" si="469"/>
        <v>0</v>
      </c>
      <c r="AM8969" s="94" t="str">
        <f t="shared" si="470"/>
        <v xml:space="preserve">1/0 </v>
      </c>
    </row>
    <row r="8970" spans="36:39" ht="14.4">
      <c r="AJ8970" s="26" t="e">
        <f>VLOOKUP(AQ8970,'user list'!A:B,2,0)</f>
        <v>#N/A</v>
      </c>
      <c r="AK8970" s="26">
        <f t="shared" si="468"/>
        <v>1</v>
      </c>
      <c r="AL8970" s="26">
        <f t="shared" si="469"/>
        <v>0</v>
      </c>
      <c r="AM8970" s="94" t="str">
        <f t="shared" si="470"/>
        <v xml:space="preserve">1/0 </v>
      </c>
    </row>
    <row r="8971" spans="36:39" ht="14.4">
      <c r="AJ8971" s="26" t="e">
        <f>VLOOKUP(AQ8971,'user list'!A:B,2,0)</f>
        <v>#N/A</v>
      </c>
      <c r="AK8971" s="26">
        <f t="shared" si="468"/>
        <v>1</v>
      </c>
      <c r="AL8971" s="26">
        <f t="shared" si="469"/>
        <v>0</v>
      </c>
      <c r="AM8971" s="94" t="str">
        <f t="shared" si="470"/>
        <v xml:space="preserve">1/0 </v>
      </c>
    </row>
    <row r="8972" spans="36:39" ht="14.4">
      <c r="AJ8972" s="26" t="e">
        <f>VLOOKUP(AQ8972,'user list'!A:B,2,0)</f>
        <v>#N/A</v>
      </c>
      <c r="AK8972" s="26">
        <f t="shared" si="468"/>
        <v>1</v>
      </c>
      <c r="AL8972" s="26">
        <f t="shared" si="469"/>
        <v>0</v>
      </c>
      <c r="AM8972" s="94" t="str">
        <f t="shared" si="470"/>
        <v xml:space="preserve">1/0 </v>
      </c>
    </row>
    <row r="8973" spans="36:39" ht="14.4">
      <c r="AJ8973" s="26" t="e">
        <f>VLOOKUP(AQ8973,'user list'!A:B,2,0)</f>
        <v>#N/A</v>
      </c>
      <c r="AK8973" s="26">
        <f t="shared" si="468"/>
        <v>1</v>
      </c>
      <c r="AL8973" s="26">
        <f t="shared" si="469"/>
        <v>0</v>
      </c>
      <c r="AM8973" s="94" t="str">
        <f t="shared" si="470"/>
        <v xml:space="preserve">1/0 </v>
      </c>
    </row>
    <row r="8974" spans="36:39" ht="14.4">
      <c r="AJ8974" s="26" t="e">
        <f>VLOOKUP(AQ8974,'user list'!A:B,2,0)</f>
        <v>#N/A</v>
      </c>
      <c r="AK8974" s="26">
        <f t="shared" si="468"/>
        <v>1</v>
      </c>
      <c r="AL8974" s="26">
        <f t="shared" si="469"/>
        <v>0</v>
      </c>
      <c r="AM8974" s="94" t="str">
        <f t="shared" si="470"/>
        <v xml:space="preserve">1/0 </v>
      </c>
    </row>
    <row r="8975" spans="36:39" ht="14.4">
      <c r="AJ8975" s="26" t="e">
        <f>VLOOKUP(AQ8975,'user list'!A:B,2,0)</f>
        <v>#N/A</v>
      </c>
      <c r="AK8975" s="26">
        <f t="shared" si="468"/>
        <v>1</v>
      </c>
      <c r="AL8975" s="26">
        <f t="shared" si="469"/>
        <v>0</v>
      </c>
      <c r="AM8975" s="94" t="str">
        <f t="shared" si="470"/>
        <v xml:space="preserve">1/0 </v>
      </c>
    </row>
    <row r="8976" spans="36:39" ht="14.4">
      <c r="AJ8976" s="26" t="e">
        <f>VLOOKUP(AQ8976,'user list'!A:B,2,0)</f>
        <v>#N/A</v>
      </c>
      <c r="AK8976" s="26">
        <f t="shared" si="468"/>
        <v>1</v>
      </c>
      <c r="AL8976" s="26">
        <f t="shared" si="469"/>
        <v>0</v>
      </c>
      <c r="AM8976" s="94" t="str">
        <f t="shared" si="470"/>
        <v xml:space="preserve">1/0 </v>
      </c>
    </row>
    <row r="8977" spans="36:39" ht="14.4">
      <c r="AJ8977" s="26" t="e">
        <f>VLOOKUP(AQ8977,'user list'!A:B,2,0)</f>
        <v>#N/A</v>
      </c>
      <c r="AK8977" s="26">
        <f t="shared" si="468"/>
        <v>1</v>
      </c>
      <c r="AL8977" s="26">
        <f t="shared" si="469"/>
        <v>0</v>
      </c>
      <c r="AM8977" s="94" t="str">
        <f t="shared" si="470"/>
        <v xml:space="preserve">1/0 </v>
      </c>
    </row>
    <row r="8978" spans="36:39" ht="14.4">
      <c r="AJ8978" s="26" t="e">
        <f>VLOOKUP(AQ8978,'user list'!A:B,2,0)</f>
        <v>#N/A</v>
      </c>
      <c r="AK8978" s="26">
        <f t="shared" si="468"/>
        <v>1</v>
      </c>
      <c r="AL8978" s="26">
        <f t="shared" si="469"/>
        <v>0</v>
      </c>
      <c r="AM8978" s="94" t="str">
        <f t="shared" si="470"/>
        <v xml:space="preserve">1/0 </v>
      </c>
    </row>
    <row r="8979" spans="36:39" ht="14.4">
      <c r="AJ8979" s="26" t="e">
        <f>VLOOKUP(AQ8979,'user list'!A:B,2,0)</f>
        <v>#N/A</v>
      </c>
      <c r="AK8979" s="26">
        <f t="shared" si="468"/>
        <v>1</v>
      </c>
      <c r="AL8979" s="26">
        <f t="shared" si="469"/>
        <v>0</v>
      </c>
      <c r="AM8979" s="94" t="str">
        <f t="shared" si="470"/>
        <v xml:space="preserve">1/0 </v>
      </c>
    </row>
    <row r="8980" spans="36:39" ht="14.4">
      <c r="AJ8980" s="26" t="e">
        <f>VLOOKUP(AQ8980,'user list'!A:B,2,0)</f>
        <v>#N/A</v>
      </c>
      <c r="AK8980" s="26">
        <f t="shared" si="468"/>
        <v>1</v>
      </c>
      <c r="AL8980" s="26">
        <f t="shared" si="469"/>
        <v>0</v>
      </c>
      <c r="AM8980" s="94" t="str">
        <f t="shared" si="470"/>
        <v xml:space="preserve">1/0 </v>
      </c>
    </row>
    <row r="8981" spans="36:39" ht="14.4">
      <c r="AJ8981" s="26" t="e">
        <f>VLOOKUP(AQ8981,'user list'!A:B,2,0)</f>
        <v>#N/A</v>
      </c>
      <c r="AK8981" s="26">
        <f t="shared" si="468"/>
        <v>1</v>
      </c>
      <c r="AL8981" s="26">
        <f t="shared" si="469"/>
        <v>0</v>
      </c>
      <c r="AM8981" s="94" t="str">
        <f t="shared" si="470"/>
        <v xml:space="preserve">1/0 </v>
      </c>
    </row>
    <row r="8982" spans="36:39" ht="14.4">
      <c r="AJ8982" s="26" t="e">
        <f>VLOOKUP(AQ8982,'user list'!A:B,2,0)</f>
        <v>#N/A</v>
      </c>
      <c r="AK8982" s="26">
        <f t="shared" si="468"/>
        <v>1</v>
      </c>
      <c r="AL8982" s="26">
        <f t="shared" si="469"/>
        <v>0</v>
      </c>
      <c r="AM8982" s="94" t="str">
        <f t="shared" si="470"/>
        <v xml:space="preserve">1/0 </v>
      </c>
    </row>
    <row r="8983" spans="36:39" ht="14.4">
      <c r="AJ8983" s="26" t="e">
        <f>VLOOKUP(AQ8983,'user list'!A:B,2,0)</f>
        <v>#N/A</v>
      </c>
      <c r="AK8983" s="26">
        <f t="shared" si="468"/>
        <v>1</v>
      </c>
      <c r="AL8983" s="26">
        <f t="shared" si="469"/>
        <v>0</v>
      </c>
      <c r="AM8983" s="94" t="str">
        <f t="shared" si="470"/>
        <v xml:space="preserve">1/0 </v>
      </c>
    </row>
    <row r="8984" spans="36:39" ht="14.4">
      <c r="AJ8984" s="26" t="e">
        <f>VLOOKUP(AQ8984,'user list'!A:B,2,0)</f>
        <v>#N/A</v>
      </c>
      <c r="AK8984" s="26">
        <f t="shared" si="468"/>
        <v>1</v>
      </c>
      <c r="AL8984" s="26">
        <f t="shared" si="469"/>
        <v>0</v>
      </c>
      <c r="AM8984" s="94" t="str">
        <f t="shared" si="470"/>
        <v xml:space="preserve">1/0 </v>
      </c>
    </row>
    <row r="8985" spans="36:39" ht="14.4">
      <c r="AJ8985" s="26" t="e">
        <f>VLOOKUP(AQ8985,'user list'!A:B,2,0)</f>
        <v>#N/A</v>
      </c>
      <c r="AK8985" s="26">
        <f t="shared" si="468"/>
        <v>1</v>
      </c>
      <c r="AL8985" s="26">
        <f t="shared" si="469"/>
        <v>0</v>
      </c>
      <c r="AM8985" s="94" t="str">
        <f t="shared" si="470"/>
        <v xml:space="preserve">1/0 </v>
      </c>
    </row>
    <row r="8986" spans="36:39" ht="14.4">
      <c r="AJ8986" s="26" t="e">
        <f>VLOOKUP(AQ8986,'user list'!A:B,2,0)</f>
        <v>#N/A</v>
      </c>
      <c r="AK8986" s="26">
        <f t="shared" si="468"/>
        <v>1</v>
      </c>
      <c r="AL8986" s="26">
        <f t="shared" si="469"/>
        <v>0</v>
      </c>
      <c r="AM8986" s="94" t="str">
        <f t="shared" si="470"/>
        <v xml:space="preserve">1/0 </v>
      </c>
    </row>
    <row r="8987" spans="36:39" ht="14.4">
      <c r="AJ8987" s="26" t="e">
        <f>VLOOKUP(AQ8987,'user list'!A:B,2,0)</f>
        <v>#N/A</v>
      </c>
      <c r="AK8987" s="26">
        <f t="shared" si="468"/>
        <v>1</v>
      </c>
      <c r="AL8987" s="26">
        <f t="shared" si="469"/>
        <v>0</v>
      </c>
      <c r="AM8987" s="94" t="str">
        <f t="shared" si="470"/>
        <v xml:space="preserve">1/0 </v>
      </c>
    </row>
    <row r="8988" spans="36:39" ht="14.4">
      <c r="AJ8988" s="26" t="e">
        <f>VLOOKUP(AQ8988,'user list'!A:B,2,0)</f>
        <v>#N/A</v>
      </c>
      <c r="AK8988" s="26">
        <f t="shared" si="468"/>
        <v>1</v>
      </c>
      <c r="AL8988" s="26">
        <f t="shared" si="469"/>
        <v>0</v>
      </c>
      <c r="AM8988" s="94" t="str">
        <f t="shared" si="470"/>
        <v xml:space="preserve">1/0 </v>
      </c>
    </row>
    <row r="8989" spans="36:39" ht="14.4">
      <c r="AJ8989" s="26" t="e">
        <f>VLOOKUP(AQ8989,'user list'!A:B,2,0)</f>
        <v>#N/A</v>
      </c>
      <c r="AK8989" s="26">
        <f t="shared" si="468"/>
        <v>1</v>
      </c>
      <c r="AL8989" s="26">
        <f t="shared" si="469"/>
        <v>0</v>
      </c>
      <c r="AM8989" s="94" t="str">
        <f t="shared" si="470"/>
        <v xml:space="preserve">1/0 </v>
      </c>
    </row>
    <row r="8990" spans="36:39" ht="14.4">
      <c r="AJ8990" s="26" t="e">
        <f>VLOOKUP(AQ8990,'user list'!A:B,2,0)</f>
        <v>#N/A</v>
      </c>
      <c r="AK8990" s="26">
        <f t="shared" si="468"/>
        <v>1</v>
      </c>
      <c r="AL8990" s="26">
        <f t="shared" si="469"/>
        <v>0</v>
      </c>
      <c r="AM8990" s="94" t="str">
        <f t="shared" si="470"/>
        <v xml:space="preserve">1/0 </v>
      </c>
    </row>
    <row r="8991" spans="36:39" ht="14.4">
      <c r="AJ8991" s="26" t="e">
        <f>VLOOKUP(AQ8991,'user list'!A:B,2,0)</f>
        <v>#N/A</v>
      </c>
      <c r="AK8991" s="26">
        <f t="shared" si="468"/>
        <v>1</v>
      </c>
      <c r="AL8991" s="26">
        <f t="shared" si="469"/>
        <v>0</v>
      </c>
      <c r="AM8991" s="94" t="str">
        <f t="shared" si="470"/>
        <v xml:space="preserve">1/0 </v>
      </c>
    </row>
    <row r="8992" spans="36:39" ht="14.4">
      <c r="AJ8992" s="26" t="e">
        <f>VLOOKUP(AQ8992,'user list'!A:B,2,0)</f>
        <v>#N/A</v>
      </c>
      <c r="AK8992" s="26">
        <f t="shared" si="468"/>
        <v>1</v>
      </c>
      <c r="AL8992" s="26">
        <f t="shared" si="469"/>
        <v>0</v>
      </c>
      <c r="AM8992" s="94" t="str">
        <f t="shared" si="470"/>
        <v xml:space="preserve">1/0 </v>
      </c>
    </row>
    <row r="8993" spans="36:39" ht="14.4">
      <c r="AJ8993" s="26" t="e">
        <f>VLOOKUP(AQ8993,'user list'!A:B,2,0)</f>
        <v>#N/A</v>
      </c>
      <c r="AK8993" s="26">
        <f t="shared" si="468"/>
        <v>1</v>
      </c>
      <c r="AL8993" s="26">
        <f t="shared" si="469"/>
        <v>0</v>
      </c>
      <c r="AM8993" s="94" t="str">
        <f t="shared" si="470"/>
        <v xml:space="preserve">1/0 </v>
      </c>
    </row>
    <row r="8994" spans="36:39" ht="14.4">
      <c r="AJ8994" s="26" t="e">
        <f>VLOOKUP(AQ8994,'user list'!A:B,2,0)</f>
        <v>#N/A</v>
      </c>
      <c r="AK8994" s="26">
        <f t="shared" si="468"/>
        <v>1</v>
      </c>
      <c r="AL8994" s="26">
        <f t="shared" si="469"/>
        <v>0</v>
      </c>
      <c r="AM8994" s="94" t="str">
        <f t="shared" si="470"/>
        <v xml:space="preserve">1/0 </v>
      </c>
    </row>
    <row r="8995" spans="36:39" ht="14.4">
      <c r="AJ8995" s="26" t="e">
        <f>VLOOKUP(AQ8995,'user list'!A:B,2,0)</f>
        <v>#N/A</v>
      </c>
      <c r="AK8995" s="26">
        <f t="shared" ref="AK8995:AK9058" si="471">MONTH(AN8995)</f>
        <v>1</v>
      </c>
      <c r="AL8995" s="26">
        <f t="shared" ref="AL8995:AL9058" si="472">DAY(AN8995)</f>
        <v>0</v>
      </c>
      <c r="AM8995" s="94" t="str">
        <f t="shared" ref="AM8995:AM9058" si="473">AK8995&amp;"/"&amp;AL8995&amp;" "&amp;AR8995</f>
        <v xml:space="preserve">1/0 </v>
      </c>
    </row>
    <row r="8996" spans="36:39" ht="14.4">
      <c r="AJ8996" s="26" t="e">
        <f>VLOOKUP(AQ8996,'user list'!A:B,2,0)</f>
        <v>#N/A</v>
      </c>
      <c r="AK8996" s="26">
        <f t="shared" si="471"/>
        <v>1</v>
      </c>
      <c r="AL8996" s="26">
        <f t="shared" si="472"/>
        <v>0</v>
      </c>
      <c r="AM8996" s="94" t="str">
        <f t="shared" si="473"/>
        <v xml:space="preserve">1/0 </v>
      </c>
    </row>
    <row r="8997" spans="36:39" ht="14.4">
      <c r="AJ8997" s="26" t="e">
        <f>VLOOKUP(AQ8997,'user list'!A:B,2,0)</f>
        <v>#N/A</v>
      </c>
      <c r="AK8997" s="26">
        <f t="shared" si="471"/>
        <v>1</v>
      </c>
      <c r="AL8997" s="26">
        <f t="shared" si="472"/>
        <v>0</v>
      </c>
      <c r="AM8997" s="94" t="str">
        <f t="shared" si="473"/>
        <v xml:space="preserve">1/0 </v>
      </c>
    </row>
    <row r="8998" spans="36:39" ht="14.4">
      <c r="AJ8998" s="26" t="e">
        <f>VLOOKUP(AQ8998,'user list'!A:B,2,0)</f>
        <v>#N/A</v>
      </c>
      <c r="AK8998" s="26">
        <f t="shared" si="471"/>
        <v>1</v>
      </c>
      <c r="AL8998" s="26">
        <f t="shared" si="472"/>
        <v>0</v>
      </c>
      <c r="AM8998" s="94" t="str">
        <f t="shared" si="473"/>
        <v xml:space="preserve">1/0 </v>
      </c>
    </row>
    <row r="8999" spans="36:39" ht="14.4">
      <c r="AJ8999" s="26" t="e">
        <f>VLOOKUP(AQ8999,'user list'!A:B,2,0)</f>
        <v>#N/A</v>
      </c>
      <c r="AK8999" s="26">
        <f t="shared" si="471"/>
        <v>1</v>
      </c>
      <c r="AL8999" s="26">
        <f t="shared" si="472"/>
        <v>0</v>
      </c>
      <c r="AM8999" s="94" t="str">
        <f t="shared" si="473"/>
        <v xml:space="preserve">1/0 </v>
      </c>
    </row>
    <row r="9000" spans="36:39" ht="14.4">
      <c r="AJ9000" s="26" t="e">
        <f>VLOOKUP(AQ9000,'user list'!A:B,2,0)</f>
        <v>#N/A</v>
      </c>
      <c r="AK9000" s="26">
        <f t="shared" si="471"/>
        <v>1</v>
      </c>
      <c r="AL9000" s="26">
        <f t="shared" si="472"/>
        <v>0</v>
      </c>
      <c r="AM9000" s="94" t="str">
        <f t="shared" si="473"/>
        <v xml:space="preserve">1/0 </v>
      </c>
    </row>
    <row r="9001" spans="36:39" ht="14.4">
      <c r="AJ9001" s="26" t="e">
        <f>VLOOKUP(AQ9001,'user list'!A:B,2,0)</f>
        <v>#N/A</v>
      </c>
      <c r="AK9001" s="26">
        <f t="shared" si="471"/>
        <v>1</v>
      </c>
      <c r="AL9001" s="26">
        <f t="shared" si="472"/>
        <v>0</v>
      </c>
      <c r="AM9001" s="94" t="str">
        <f t="shared" si="473"/>
        <v xml:space="preserve">1/0 </v>
      </c>
    </row>
    <row r="9002" spans="36:39" ht="14.4">
      <c r="AJ9002" s="26" t="e">
        <f>VLOOKUP(AQ9002,'user list'!A:B,2,0)</f>
        <v>#N/A</v>
      </c>
      <c r="AK9002" s="26">
        <f t="shared" si="471"/>
        <v>1</v>
      </c>
      <c r="AL9002" s="26">
        <f t="shared" si="472"/>
        <v>0</v>
      </c>
      <c r="AM9002" s="94" t="str">
        <f t="shared" si="473"/>
        <v xml:space="preserve">1/0 </v>
      </c>
    </row>
    <row r="9003" spans="36:39" ht="14.4">
      <c r="AJ9003" s="26" t="e">
        <f>VLOOKUP(AQ9003,'user list'!A:B,2,0)</f>
        <v>#N/A</v>
      </c>
      <c r="AK9003" s="26">
        <f t="shared" si="471"/>
        <v>1</v>
      </c>
      <c r="AL9003" s="26">
        <f t="shared" si="472"/>
        <v>0</v>
      </c>
      <c r="AM9003" s="94" t="str">
        <f t="shared" si="473"/>
        <v xml:space="preserve">1/0 </v>
      </c>
    </row>
    <row r="9004" spans="36:39" ht="14.4">
      <c r="AJ9004" s="26" t="e">
        <f>VLOOKUP(AQ9004,'user list'!A:B,2,0)</f>
        <v>#N/A</v>
      </c>
      <c r="AK9004" s="26">
        <f t="shared" si="471"/>
        <v>1</v>
      </c>
      <c r="AL9004" s="26">
        <f t="shared" si="472"/>
        <v>0</v>
      </c>
      <c r="AM9004" s="94" t="str">
        <f t="shared" si="473"/>
        <v xml:space="preserve">1/0 </v>
      </c>
    </row>
    <row r="9005" spans="36:39" ht="14.4">
      <c r="AJ9005" s="26" t="e">
        <f>VLOOKUP(AQ9005,'user list'!A:B,2,0)</f>
        <v>#N/A</v>
      </c>
      <c r="AK9005" s="26">
        <f t="shared" si="471"/>
        <v>1</v>
      </c>
      <c r="AL9005" s="26">
        <f t="shared" si="472"/>
        <v>0</v>
      </c>
      <c r="AM9005" s="94" t="str">
        <f t="shared" si="473"/>
        <v xml:space="preserve">1/0 </v>
      </c>
    </row>
    <row r="9006" spans="36:39" ht="14.4">
      <c r="AJ9006" s="26" t="e">
        <f>VLOOKUP(AQ9006,'user list'!A:B,2,0)</f>
        <v>#N/A</v>
      </c>
      <c r="AK9006" s="26">
        <f t="shared" si="471"/>
        <v>1</v>
      </c>
      <c r="AL9006" s="26">
        <f t="shared" si="472"/>
        <v>0</v>
      </c>
      <c r="AM9006" s="94" t="str">
        <f t="shared" si="473"/>
        <v xml:space="preserve">1/0 </v>
      </c>
    </row>
    <row r="9007" spans="36:39" ht="14.4">
      <c r="AJ9007" s="26" t="e">
        <f>VLOOKUP(AQ9007,'user list'!A:B,2,0)</f>
        <v>#N/A</v>
      </c>
      <c r="AK9007" s="26">
        <f t="shared" si="471"/>
        <v>1</v>
      </c>
      <c r="AL9007" s="26">
        <f t="shared" si="472"/>
        <v>0</v>
      </c>
      <c r="AM9007" s="94" t="str">
        <f t="shared" si="473"/>
        <v xml:space="preserve">1/0 </v>
      </c>
    </row>
    <row r="9008" spans="36:39" ht="14.4">
      <c r="AJ9008" s="26" t="e">
        <f>VLOOKUP(AQ9008,'user list'!A:B,2,0)</f>
        <v>#N/A</v>
      </c>
      <c r="AK9008" s="26">
        <f t="shared" si="471"/>
        <v>1</v>
      </c>
      <c r="AL9008" s="26">
        <f t="shared" si="472"/>
        <v>0</v>
      </c>
      <c r="AM9008" s="94" t="str">
        <f t="shared" si="473"/>
        <v xml:space="preserve">1/0 </v>
      </c>
    </row>
    <row r="9009" spans="36:39" ht="14.4">
      <c r="AJ9009" s="26" t="e">
        <f>VLOOKUP(AQ9009,'user list'!A:B,2,0)</f>
        <v>#N/A</v>
      </c>
      <c r="AK9009" s="26">
        <f t="shared" si="471"/>
        <v>1</v>
      </c>
      <c r="AL9009" s="26">
        <f t="shared" si="472"/>
        <v>0</v>
      </c>
      <c r="AM9009" s="94" t="str">
        <f t="shared" si="473"/>
        <v xml:space="preserve">1/0 </v>
      </c>
    </row>
    <row r="9010" spans="36:39" ht="14.4">
      <c r="AJ9010" s="26" t="e">
        <f>VLOOKUP(AQ9010,'user list'!A:B,2,0)</f>
        <v>#N/A</v>
      </c>
      <c r="AK9010" s="26">
        <f t="shared" si="471"/>
        <v>1</v>
      </c>
      <c r="AL9010" s="26">
        <f t="shared" si="472"/>
        <v>0</v>
      </c>
      <c r="AM9010" s="94" t="str">
        <f t="shared" si="473"/>
        <v xml:space="preserve">1/0 </v>
      </c>
    </row>
    <row r="9011" spans="36:39" ht="14.4">
      <c r="AJ9011" s="26" t="e">
        <f>VLOOKUP(AQ9011,'user list'!A:B,2,0)</f>
        <v>#N/A</v>
      </c>
      <c r="AK9011" s="26">
        <f t="shared" si="471"/>
        <v>1</v>
      </c>
      <c r="AL9011" s="26">
        <f t="shared" si="472"/>
        <v>0</v>
      </c>
      <c r="AM9011" s="94" t="str">
        <f t="shared" si="473"/>
        <v xml:space="preserve">1/0 </v>
      </c>
    </row>
    <row r="9012" spans="36:39" ht="14.4">
      <c r="AJ9012" s="26" t="e">
        <f>VLOOKUP(AQ9012,'user list'!A:B,2,0)</f>
        <v>#N/A</v>
      </c>
      <c r="AK9012" s="26">
        <f t="shared" si="471"/>
        <v>1</v>
      </c>
      <c r="AL9012" s="26">
        <f t="shared" si="472"/>
        <v>0</v>
      </c>
      <c r="AM9012" s="94" t="str">
        <f t="shared" si="473"/>
        <v xml:space="preserve">1/0 </v>
      </c>
    </row>
    <row r="9013" spans="36:39" ht="14.4">
      <c r="AJ9013" s="26" t="e">
        <f>VLOOKUP(AQ9013,'user list'!A:B,2,0)</f>
        <v>#N/A</v>
      </c>
      <c r="AK9013" s="26">
        <f t="shared" si="471"/>
        <v>1</v>
      </c>
      <c r="AL9013" s="26">
        <f t="shared" si="472"/>
        <v>0</v>
      </c>
      <c r="AM9013" s="94" t="str">
        <f t="shared" si="473"/>
        <v xml:space="preserve">1/0 </v>
      </c>
    </row>
    <row r="9014" spans="36:39" ht="14.4">
      <c r="AJ9014" s="26" t="e">
        <f>VLOOKUP(AQ9014,'user list'!A:B,2,0)</f>
        <v>#N/A</v>
      </c>
      <c r="AK9014" s="26">
        <f t="shared" si="471"/>
        <v>1</v>
      </c>
      <c r="AL9014" s="26">
        <f t="shared" si="472"/>
        <v>0</v>
      </c>
      <c r="AM9014" s="94" t="str">
        <f t="shared" si="473"/>
        <v xml:space="preserve">1/0 </v>
      </c>
    </row>
    <row r="9015" spans="36:39" ht="14.4">
      <c r="AJ9015" s="26" t="e">
        <f>VLOOKUP(AQ9015,'user list'!A:B,2,0)</f>
        <v>#N/A</v>
      </c>
      <c r="AK9015" s="26">
        <f t="shared" si="471"/>
        <v>1</v>
      </c>
      <c r="AL9015" s="26">
        <f t="shared" si="472"/>
        <v>0</v>
      </c>
      <c r="AM9015" s="94" t="str">
        <f t="shared" si="473"/>
        <v xml:space="preserve">1/0 </v>
      </c>
    </row>
    <row r="9016" spans="36:39" ht="14.4">
      <c r="AJ9016" s="26" t="e">
        <f>VLOOKUP(AQ9016,'user list'!A:B,2,0)</f>
        <v>#N/A</v>
      </c>
      <c r="AK9016" s="26">
        <f t="shared" si="471"/>
        <v>1</v>
      </c>
      <c r="AL9016" s="26">
        <f t="shared" si="472"/>
        <v>0</v>
      </c>
      <c r="AM9016" s="94" t="str">
        <f t="shared" si="473"/>
        <v xml:space="preserve">1/0 </v>
      </c>
    </row>
    <row r="9017" spans="36:39" ht="14.4">
      <c r="AJ9017" s="26" t="e">
        <f>VLOOKUP(AQ9017,'user list'!A:B,2,0)</f>
        <v>#N/A</v>
      </c>
      <c r="AK9017" s="26">
        <f t="shared" si="471"/>
        <v>1</v>
      </c>
      <c r="AL9017" s="26">
        <f t="shared" si="472"/>
        <v>0</v>
      </c>
      <c r="AM9017" s="94" t="str">
        <f t="shared" si="473"/>
        <v xml:space="preserve">1/0 </v>
      </c>
    </row>
    <row r="9018" spans="36:39" ht="14.4">
      <c r="AJ9018" s="26" t="e">
        <f>VLOOKUP(AQ9018,'user list'!A:B,2,0)</f>
        <v>#N/A</v>
      </c>
      <c r="AK9018" s="26">
        <f t="shared" si="471"/>
        <v>1</v>
      </c>
      <c r="AL9018" s="26">
        <f t="shared" si="472"/>
        <v>0</v>
      </c>
      <c r="AM9018" s="94" t="str">
        <f t="shared" si="473"/>
        <v xml:space="preserve">1/0 </v>
      </c>
    </row>
    <row r="9019" spans="36:39" ht="14.4">
      <c r="AJ9019" s="26" t="e">
        <f>VLOOKUP(AQ9019,'user list'!A:B,2,0)</f>
        <v>#N/A</v>
      </c>
      <c r="AK9019" s="26">
        <f t="shared" si="471"/>
        <v>1</v>
      </c>
      <c r="AL9019" s="26">
        <f t="shared" si="472"/>
        <v>0</v>
      </c>
      <c r="AM9019" s="94" t="str">
        <f t="shared" si="473"/>
        <v xml:space="preserve">1/0 </v>
      </c>
    </row>
    <row r="9020" spans="36:39" ht="14.4">
      <c r="AJ9020" s="26" t="e">
        <f>VLOOKUP(AQ9020,'user list'!A:B,2,0)</f>
        <v>#N/A</v>
      </c>
      <c r="AK9020" s="26">
        <f t="shared" si="471"/>
        <v>1</v>
      </c>
      <c r="AL9020" s="26">
        <f t="shared" si="472"/>
        <v>0</v>
      </c>
      <c r="AM9020" s="94" t="str">
        <f t="shared" si="473"/>
        <v xml:space="preserve">1/0 </v>
      </c>
    </row>
    <row r="9021" spans="36:39" ht="14.4">
      <c r="AJ9021" s="26" t="e">
        <f>VLOOKUP(AQ9021,'user list'!A:B,2,0)</f>
        <v>#N/A</v>
      </c>
      <c r="AK9021" s="26">
        <f t="shared" si="471"/>
        <v>1</v>
      </c>
      <c r="AL9021" s="26">
        <f t="shared" si="472"/>
        <v>0</v>
      </c>
      <c r="AM9021" s="94" t="str">
        <f t="shared" si="473"/>
        <v xml:space="preserve">1/0 </v>
      </c>
    </row>
    <row r="9022" spans="36:39" ht="14.4">
      <c r="AJ9022" s="26" t="e">
        <f>VLOOKUP(AQ9022,'user list'!A:B,2,0)</f>
        <v>#N/A</v>
      </c>
      <c r="AK9022" s="26">
        <f t="shared" si="471"/>
        <v>1</v>
      </c>
      <c r="AL9022" s="26">
        <f t="shared" si="472"/>
        <v>0</v>
      </c>
      <c r="AM9022" s="94" t="str">
        <f t="shared" si="473"/>
        <v xml:space="preserve">1/0 </v>
      </c>
    </row>
    <row r="9023" spans="36:39" ht="14.4">
      <c r="AJ9023" s="26" t="e">
        <f>VLOOKUP(AQ9023,'user list'!A:B,2,0)</f>
        <v>#N/A</v>
      </c>
      <c r="AK9023" s="26">
        <f t="shared" si="471"/>
        <v>1</v>
      </c>
      <c r="AL9023" s="26">
        <f t="shared" si="472"/>
        <v>0</v>
      </c>
      <c r="AM9023" s="94" t="str">
        <f t="shared" si="473"/>
        <v xml:space="preserve">1/0 </v>
      </c>
    </row>
    <row r="9024" spans="36:39" ht="14.4">
      <c r="AJ9024" s="26" t="e">
        <f>VLOOKUP(AQ9024,'user list'!A:B,2,0)</f>
        <v>#N/A</v>
      </c>
      <c r="AK9024" s="26">
        <f t="shared" si="471"/>
        <v>1</v>
      </c>
      <c r="AL9024" s="26">
        <f t="shared" si="472"/>
        <v>0</v>
      </c>
      <c r="AM9024" s="94" t="str">
        <f t="shared" si="473"/>
        <v xml:space="preserve">1/0 </v>
      </c>
    </row>
    <row r="9025" spans="36:39" ht="14.4">
      <c r="AJ9025" s="26" t="e">
        <f>VLOOKUP(AQ9025,'user list'!A:B,2,0)</f>
        <v>#N/A</v>
      </c>
      <c r="AK9025" s="26">
        <f t="shared" si="471"/>
        <v>1</v>
      </c>
      <c r="AL9025" s="26">
        <f t="shared" si="472"/>
        <v>0</v>
      </c>
      <c r="AM9025" s="94" t="str">
        <f t="shared" si="473"/>
        <v xml:space="preserve">1/0 </v>
      </c>
    </row>
    <row r="9026" spans="36:39" ht="14.4">
      <c r="AJ9026" s="26" t="e">
        <f>VLOOKUP(AQ9026,'user list'!A:B,2,0)</f>
        <v>#N/A</v>
      </c>
      <c r="AK9026" s="26">
        <f t="shared" si="471"/>
        <v>1</v>
      </c>
      <c r="AL9026" s="26">
        <f t="shared" si="472"/>
        <v>0</v>
      </c>
      <c r="AM9026" s="94" t="str">
        <f t="shared" si="473"/>
        <v xml:space="preserve">1/0 </v>
      </c>
    </row>
    <row r="9027" spans="36:39" ht="14.4">
      <c r="AJ9027" s="26" t="e">
        <f>VLOOKUP(AQ9027,'user list'!A:B,2,0)</f>
        <v>#N/A</v>
      </c>
      <c r="AK9027" s="26">
        <f t="shared" si="471"/>
        <v>1</v>
      </c>
      <c r="AL9027" s="26">
        <f t="shared" si="472"/>
        <v>0</v>
      </c>
      <c r="AM9027" s="94" t="str">
        <f t="shared" si="473"/>
        <v xml:space="preserve">1/0 </v>
      </c>
    </row>
    <row r="9028" spans="36:39" ht="14.4">
      <c r="AJ9028" s="26" t="e">
        <f>VLOOKUP(AQ9028,'user list'!A:B,2,0)</f>
        <v>#N/A</v>
      </c>
      <c r="AK9028" s="26">
        <f t="shared" si="471"/>
        <v>1</v>
      </c>
      <c r="AL9028" s="26">
        <f t="shared" si="472"/>
        <v>0</v>
      </c>
      <c r="AM9028" s="94" t="str">
        <f t="shared" si="473"/>
        <v xml:space="preserve">1/0 </v>
      </c>
    </row>
    <row r="9029" spans="36:39" ht="14.4">
      <c r="AJ9029" s="26" t="e">
        <f>VLOOKUP(AQ9029,'user list'!A:B,2,0)</f>
        <v>#N/A</v>
      </c>
      <c r="AK9029" s="26">
        <f t="shared" si="471"/>
        <v>1</v>
      </c>
      <c r="AL9029" s="26">
        <f t="shared" si="472"/>
        <v>0</v>
      </c>
      <c r="AM9029" s="94" t="str">
        <f t="shared" si="473"/>
        <v xml:space="preserve">1/0 </v>
      </c>
    </row>
    <row r="9030" spans="36:39" ht="14.4">
      <c r="AJ9030" s="26" t="e">
        <f>VLOOKUP(AQ9030,'user list'!A:B,2,0)</f>
        <v>#N/A</v>
      </c>
      <c r="AK9030" s="26">
        <f t="shared" si="471"/>
        <v>1</v>
      </c>
      <c r="AL9030" s="26">
        <f t="shared" si="472"/>
        <v>0</v>
      </c>
      <c r="AM9030" s="94" t="str">
        <f t="shared" si="473"/>
        <v xml:space="preserve">1/0 </v>
      </c>
    </row>
    <row r="9031" spans="36:39" ht="14.4">
      <c r="AJ9031" s="26" t="e">
        <f>VLOOKUP(AQ9031,'user list'!A:B,2,0)</f>
        <v>#N/A</v>
      </c>
      <c r="AK9031" s="26">
        <f t="shared" si="471"/>
        <v>1</v>
      </c>
      <c r="AL9031" s="26">
        <f t="shared" si="472"/>
        <v>0</v>
      </c>
      <c r="AM9031" s="94" t="str">
        <f t="shared" si="473"/>
        <v xml:space="preserve">1/0 </v>
      </c>
    </row>
    <row r="9032" spans="36:39" ht="14.4">
      <c r="AJ9032" s="26" t="e">
        <f>VLOOKUP(AQ9032,'user list'!A:B,2,0)</f>
        <v>#N/A</v>
      </c>
      <c r="AK9032" s="26">
        <f t="shared" si="471"/>
        <v>1</v>
      </c>
      <c r="AL9032" s="26">
        <f t="shared" si="472"/>
        <v>0</v>
      </c>
      <c r="AM9032" s="94" t="str">
        <f t="shared" si="473"/>
        <v xml:space="preserve">1/0 </v>
      </c>
    </row>
    <row r="9033" spans="36:39" ht="14.4">
      <c r="AJ9033" s="26" t="e">
        <f>VLOOKUP(AQ9033,'user list'!A:B,2,0)</f>
        <v>#N/A</v>
      </c>
      <c r="AK9033" s="26">
        <f t="shared" si="471"/>
        <v>1</v>
      </c>
      <c r="AL9033" s="26">
        <f t="shared" si="472"/>
        <v>0</v>
      </c>
      <c r="AM9033" s="94" t="str">
        <f t="shared" si="473"/>
        <v xml:space="preserve">1/0 </v>
      </c>
    </row>
    <row r="9034" spans="36:39" ht="14.4">
      <c r="AJ9034" s="26" t="e">
        <f>VLOOKUP(AQ9034,'user list'!A:B,2,0)</f>
        <v>#N/A</v>
      </c>
      <c r="AK9034" s="26">
        <f t="shared" si="471"/>
        <v>1</v>
      </c>
      <c r="AL9034" s="26">
        <f t="shared" si="472"/>
        <v>0</v>
      </c>
      <c r="AM9034" s="94" t="str">
        <f t="shared" si="473"/>
        <v xml:space="preserve">1/0 </v>
      </c>
    </row>
    <row r="9035" spans="36:39" ht="14.4">
      <c r="AJ9035" s="26" t="e">
        <f>VLOOKUP(AQ9035,'user list'!A:B,2,0)</f>
        <v>#N/A</v>
      </c>
      <c r="AK9035" s="26">
        <f t="shared" si="471"/>
        <v>1</v>
      </c>
      <c r="AL9035" s="26">
        <f t="shared" si="472"/>
        <v>0</v>
      </c>
      <c r="AM9035" s="94" t="str">
        <f t="shared" si="473"/>
        <v xml:space="preserve">1/0 </v>
      </c>
    </row>
    <row r="9036" spans="36:39" ht="14.4">
      <c r="AJ9036" s="26" t="e">
        <f>VLOOKUP(AQ9036,'user list'!A:B,2,0)</f>
        <v>#N/A</v>
      </c>
      <c r="AK9036" s="26">
        <f t="shared" si="471"/>
        <v>1</v>
      </c>
      <c r="AL9036" s="26">
        <f t="shared" si="472"/>
        <v>0</v>
      </c>
      <c r="AM9036" s="94" t="str">
        <f t="shared" si="473"/>
        <v xml:space="preserve">1/0 </v>
      </c>
    </row>
    <row r="9037" spans="36:39" ht="14.4">
      <c r="AJ9037" s="26" t="e">
        <f>VLOOKUP(AQ9037,'user list'!A:B,2,0)</f>
        <v>#N/A</v>
      </c>
      <c r="AK9037" s="26">
        <f t="shared" si="471"/>
        <v>1</v>
      </c>
      <c r="AL9037" s="26">
        <f t="shared" si="472"/>
        <v>0</v>
      </c>
      <c r="AM9037" s="94" t="str">
        <f t="shared" si="473"/>
        <v xml:space="preserve">1/0 </v>
      </c>
    </row>
    <row r="9038" spans="36:39" ht="14.4">
      <c r="AJ9038" s="26" t="e">
        <f>VLOOKUP(AQ9038,'user list'!A:B,2,0)</f>
        <v>#N/A</v>
      </c>
      <c r="AK9038" s="26">
        <f t="shared" si="471"/>
        <v>1</v>
      </c>
      <c r="AL9038" s="26">
        <f t="shared" si="472"/>
        <v>0</v>
      </c>
      <c r="AM9038" s="94" t="str">
        <f t="shared" si="473"/>
        <v xml:space="preserve">1/0 </v>
      </c>
    </row>
    <row r="9039" spans="36:39" ht="14.4">
      <c r="AJ9039" s="26" t="e">
        <f>VLOOKUP(AQ9039,'user list'!A:B,2,0)</f>
        <v>#N/A</v>
      </c>
      <c r="AK9039" s="26">
        <f t="shared" si="471"/>
        <v>1</v>
      </c>
      <c r="AL9039" s="26">
        <f t="shared" si="472"/>
        <v>0</v>
      </c>
      <c r="AM9039" s="94" t="str">
        <f t="shared" si="473"/>
        <v xml:space="preserve">1/0 </v>
      </c>
    </row>
    <row r="9040" spans="36:39" ht="14.4">
      <c r="AJ9040" s="26" t="e">
        <f>VLOOKUP(AQ9040,'user list'!A:B,2,0)</f>
        <v>#N/A</v>
      </c>
      <c r="AK9040" s="26">
        <f t="shared" si="471"/>
        <v>1</v>
      </c>
      <c r="AL9040" s="26">
        <f t="shared" si="472"/>
        <v>0</v>
      </c>
      <c r="AM9040" s="94" t="str">
        <f t="shared" si="473"/>
        <v xml:space="preserve">1/0 </v>
      </c>
    </row>
    <row r="9041" spans="36:39" ht="14.4">
      <c r="AJ9041" s="26" t="e">
        <f>VLOOKUP(AQ9041,'user list'!A:B,2,0)</f>
        <v>#N/A</v>
      </c>
      <c r="AK9041" s="26">
        <f t="shared" si="471"/>
        <v>1</v>
      </c>
      <c r="AL9041" s="26">
        <f t="shared" si="472"/>
        <v>0</v>
      </c>
      <c r="AM9041" s="94" t="str">
        <f t="shared" si="473"/>
        <v xml:space="preserve">1/0 </v>
      </c>
    </row>
    <row r="9042" spans="36:39" ht="14.4">
      <c r="AJ9042" s="26" t="e">
        <f>VLOOKUP(AQ9042,'user list'!A:B,2,0)</f>
        <v>#N/A</v>
      </c>
      <c r="AK9042" s="26">
        <f t="shared" si="471"/>
        <v>1</v>
      </c>
      <c r="AL9042" s="26">
        <f t="shared" si="472"/>
        <v>0</v>
      </c>
      <c r="AM9042" s="94" t="str">
        <f t="shared" si="473"/>
        <v xml:space="preserve">1/0 </v>
      </c>
    </row>
    <row r="9043" spans="36:39" ht="14.4">
      <c r="AJ9043" s="26" t="e">
        <f>VLOOKUP(AQ9043,'user list'!A:B,2,0)</f>
        <v>#N/A</v>
      </c>
      <c r="AK9043" s="26">
        <f t="shared" si="471"/>
        <v>1</v>
      </c>
      <c r="AL9043" s="26">
        <f t="shared" si="472"/>
        <v>0</v>
      </c>
      <c r="AM9043" s="94" t="str">
        <f t="shared" si="473"/>
        <v xml:space="preserve">1/0 </v>
      </c>
    </row>
    <row r="9044" spans="36:39" ht="14.4">
      <c r="AJ9044" s="26" t="e">
        <f>VLOOKUP(AQ9044,'user list'!A:B,2,0)</f>
        <v>#N/A</v>
      </c>
      <c r="AK9044" s="26">
        <f t="shared" si="471"/>
        <v>1</v>
      </c>
      <c r="AL9044" s="26">
        <f t="shared" si="472"/>
        <v>0</v>
      </c>
      <c r="AM9044" s="94" t="str">
        <f t="shared" si="473"/>
        <v xml:space="preserve">1/0 </v>
      </c>
    </row>
    <row r="9045" spans="36:39" ht="14.4">
      <c r="AJ9045" s="26" t="e">
        <f>VLOOKUP(AQ9045,'user list'!A:B,2,0)</f>
        <v>#N/A</v>
      </c>
      <c r="AK9045" s="26">
        <f t="shared" si="471"/>
        <v>1</v>
      </c>
      <c r="AL9045" s="26">
        <f t="shared" si="472"/>
        <v>0</v>
      </c>
      <c r="AM9045" s="94" t="str">
        <f t="shared" si="473"/>
        <v xml:space="preserve">1/0 </v>
      </c>
    </row>
    <row r="9046" spans="36:39" ht="14.4">
      <c r="AJ9046" s="26" t="e">
        <f>VLOOKUP(AQ9046,'user list'!A:B,2,0)</f>
        <v>#N/A</v>
      </c>
      <c r="AK9046" s="26">
        <f t="shared" si="471"/>
        <v>1</v>
      </c>
      <c r="AL9046" s="26">
        <f t="shared" si="472"/>
        <v>0</v>
      </c>
      <c r="AM9046" s="94" t="str">
        <f t="shared" si="473"/>
        <v xml:space="preserve">1/0 </v>
      </c>
    </row>
    <row r="9047" spans="36:39" ht="14.4">
      <c r="AJ9047" s="26" t="e">
        <f>VLOOKUP(AQ9047,'user list'!A:B,2,0)</f>
        <v>#N/A</v>
      </c>
      <c r="AK9047" s="26">
        <f t="shared" si="471"/>
        <v>1</v>
      </c>
      <c r="AL9047" s="26">
        <f t="shared" si="472"/>
        <v>0</v>
      </c>
      <c r="AM9047" s="94" t="str">
        <f t="shared" si="473"/>
        <v xml:space="preserve">1/0 </v>
      </c>
    </row>
    <row r="9048" spans="36:39" ht="14.4">
      <c r="AJ9048" s="26" t="e">
        <f>VLOOKUP(AQ9048,'user list'!A:B,2,0)</f>
        <v>#N/A</v>
      </c>
      <c r="AK9048" s="26">
        <f t="shared" si="471"/>
        <v>1</v>
      </c>
      <c r="AL9048" s="26">
        <f t="shared" si="472"/>
        <v>0</v>
      </c>
      <c r="AM9048" s="94" t="str">
        <f t="shared" si="473"/>
        <v xml:space="preserve">1/0 </v>
      </c>
    </row>
    <row r="9049" spans="36:39" ht="14.4">
      <c r="AJ9049" s="26" t="e">
        <f>VLOOKUP(AQ9049,'user list'!A:B,2,0)</f>
        <v>#N/A</v>
      </c>
      <c r="AK9049" s="26">
        <f t="shared" si="471"/>
        <v>1</v>
      </c>
      <c r="AL9049" s="26">
        <f t="shared" si="472"/>
        <v>0</v>
      </c>
      <c r="AM9049" s="94" t="str">
        <f t="shared" si="473"/>
        <v xml:space="preserve">1/0 </v>
      </c>
    </row>
    <row r="9050" spans="36:39" ht="14.4">
      <c r="AJ9050" s="26" t="e">
        <f>VLOOKUP(AQ9050,'user list'!A:B,2,0)</f>
        <v>#N/A</v>
      </c>
      <c r="AK9050" s="26">
        <f t="shared" si="471"/>
        <v>1</v>
      </c>
      <c r="AL9050" s="26">
        <f t="shared" si="472"/>
        <v>0</v>
      </c>
      <c r="AM9050" s="94" t="str">
        <f t="shared" si="473"/>
        <v xml:space="preserve">1/0 </v>
      </c>
    </row>
    <row r="9051" spans="36:39" ht="14.4">
      <c r="AJ9051" s="26" t="e">
        <f>VLOOKUP(AQ9051,'user list'!A:B,2,0)</f>
        <v>#N/A</v>
      </c>
      <c r="AK9051" s="26">
        <f t="shared" si="471"/>
        <v>1</v>
      </c>
      <c r="AL9051" s="26">
        <f t="shared" si="472"/>
        <v>0</v>
      </c>
      <c r="AM9051" s="94" t="str">
        <f t="shared" si="473"/>
        <v xml:space="preserve">1/0 </v>
      </c>
    </row>
    <row r="9052" spans="36:39" ht="14.4">
      <c r="AJ9052" s="26" t="e">
        <f>VLOOKUP(AQ9052,'user list'!A:B,2,0)</f>
        <v>#N/A</v>
      </c>
      <c r="AK9052" s="26">
        <f t="shared" si="471"/>
        <v>1</v>
      </c>
      <c r="AL9052" s="26">
        <f t="shared" si="472"/>
        <v>0</v>
      </c>
      <c r="AM9052" s="94" t="str">
        <f t="shared" si="473"/>
        <v xml:space="preserve">1/0 </v>
      </c>
    </row>
    <row r="9053" spans="36:39" ht="14.4">
      <c r="AJ9053" s="26" t="e">
        <f>VLOOKUP(AQ9053,'user list'!A:B,2,0)</f>
        <v>#N/A</v>
      </c>
      <c r="AK9053" s="26">
        <f t="shared" si="471"/>
        <v>1</v>
      </c>
      <c r="AL9053" s="26">
        <f t="shared" si="472"/>
        <v>0</v>
      </c>
      <c r="AM9053" s="94" t="str">
        <f t="shared" si="473"/>
        <v xml:space="preserve">1/0 </v>
      </c>
    </row>
    <row r="9054" spans="36:39" ht="14.4">
      <c r="AJ9054" s="26" t="e">
        <f>VLOOKUP(AQ9054,'user list'!A:B,2,0)</f>
        <v>#N/A</v>
      </c>
      <c r="AK9054" s="26">
        <f t="shared" si="471"/>
        <v>1</v>
      </c>
      <c r="AL9054" s="26">
        <f t="shared" si="472"/>
        <v>0</v>
      </c>
      <c r="AM9054" s="94" t="str">
        <f t="shared" si="473"/>
        <v xml:space="preserve">1/0 </v>
      </c>
    </row>
    <row r="9055" spans="36:39" ht="14.4">
      <c r="AJ9055" s="26" t="e">
        <f>VLOOKUP(AQ9055,'user list'!A:B,2,0)</f>
        <v>#N/A</v>
      </c>
      <c r="AK9055" s="26">
        <f t="shared" si="471"/>
        <v>1</v>
      </c>
      <c r="AL9055" s="26">
        <f t="shared" si="472"/>
        <v>0</v>
      </c>
      <c r="AM9055" s="94" t="str">
        <f t="shared" si="473"/>
        <v xml:space="preserve">1/0 </v>
      </c>
    </row>
    <row r="9056" spans="36:39" ht="14.4">
      <c r="AJ9056" s="26" t="e">
        <f>VLOOKUP(AQ9056,'user list'!A:B,2,0)</f>
        <v>#N/A</v>
      </c>
      <c r="AK9056" s="26">
        <f t="shared" si="471"/>
        <v>1</v>
      </c>
      <c r="AL9056" s="26">
        <f t="shared" si="472"/>
        <v>0</v>
      </c>
      <c r="AM9056" s="94" t="str">
        <f t="shared" si="473"/>
        <v xml:space="preserve">1/0 </v>
      </c>
    </row>
    <row r="9057" spans="36:39" ht="14.4">
      <c r="AJ9057" s="26" t="e">
        <f>VLOOKUP(AQ9057,'user list'!A:B,2,0)</f>
        <v>#N/A</v>
      </c>
      <c r="AK9057" s="26">
        <f t="shared" si="471"/>
        <v>1</v>
      </c>
      <c r="AL9057" s="26">
        <f t="shared" si="472"/>
        <v>0</v>
      </c>
      <c r="AM9057" s="94" t="str">
        <f t="shared" si="473"/>
        <v xml:space="preserve">1/0 </v>
      </c>
    </row>
    <row r="9058" spans="36:39" ht="14.4">
      <c r="AJ9058" s="26" t="e">
        <f>VLOOKUP(AQ9058,'user list'!A:B,2,0)</f>
        <v>#N/A</v>
      </c>
      <c r="AK9058" s="26">
        <f t="shared" si="471"/>
        <v>1</v>
      </c>
      <c r="AL9058" s="26">
        <f t="shared" si="472"/>
        <v>0</v>
      </c>
      <c r="AM9058" s="94" t="str">
        <f t="shared" si="473"/>
        <v xml:space="preserve">1/0 </v>
      </c>
    </row>
    <row r="9059" spans="36:39" ht="14.4">
      <c r="AJ9059" s="26" t="e">
        <f>VLOOKUP(AQ9059,'user list'!A:B,2,0)</f>
        <v>#N/A</v>
      </c>
      <c r="AK9059" s="26">
        <f t="shared" ref="AK9059:AK9122" si="474">MONTH(AN9059)</f>
        <v>1</v>
      </c>
      <c r="AL9059" s="26">
        <f t="shared" ref="AL9059:AL9122" si="475">DAY(AN9059)</f>
        <v>0</v>
      </c>
      <c r="AM9059" s="94" t="str">
        <f t="shared" ref="AM9059:AM9122" si="476">AK9059&amp;"/"&amp;AL9059&amp;" "&amp;AR9059</f>
        <v xml:space="preserve">1/0 </v>
      </c>
    </row>
    <row r="9060" spans="36:39" ht="14.4">
      <c r="AJ9060" s="26" t="e">
        <f>VLOOKUP(AQ9060,'user list'!A:B,2,0)</f>
        <v>#N/A</v>
      </c>
      <c r="AK9060" s="26">
        <f t="shared" si="474"/>
        <v>1</v>
      </c>
      <c r="AL9060" s="26">
        <f t="shared" si="475"/>
        <v>0</v>
      </c>
      <c r="AM9060" s="94" t="str">
        <f t="shared" si="476"/>
        <v xml:space="preserve">1/0 </v>
      </c>
    </row>
    <row r="9061" spans="36:39" ht="14.4">
      <c r="AJ9061" s="26" t="e">
        <f>VLOOKUP(AQ9061,'user list'!A:B,2,0)</f>
        <v>#N/A</v>
      </c>
      <c r="AK9061" s="26">
        <f t="shared" si="474"/>
        <v>1</v>
      </c>
      <c r="AL9061" s="26">
        <f t="shared" si="475"/>
        <v>0</v>
      </c>
      <c r="AM9061" s="94" t="str">
        <f t="shared" si="476"/>
        <v xml:space="preserve">1/0 </v>
      </c>
    </row>
    <row r="9062" spans="36:39" ht="14.4">
      <c r="AJ9062" s="26" t="e">
        <f>VLOOKUP(AQ9062,'user list'!A:B,2,0)</f>
        <v>#N/A</v>
      </c>
      <c r="AK9062" s="26">
        <f t="shared" si="474"/>
        <v>1</v>
      </c>
      <c r="AL9062" s="26">
        <f t="shared" si="475"/>
        <v>0</v>
      </c>
      <c r="AM9062" s="94" t="str">
        <f t="shared" si="476"/>
        <v xml:space="preserve">1/0 </v>
      </c>
    </row>
    <row r="9063" spans="36:39" ht="14.4">
      <c r="AJ9063" s="26" t="e">
        <f>VLOOKUP(AQ9063,'user list'!A:B,2,0)</f>
        <v>#N/A</v>
      </c>
      <c r="AK9063" s="26">
        <f t="shared" si="474"/>
        <v>1</v>
      </c>
      <c r="AL9063" s="26">
        <f t="shared" si="475"/>
        <v>0</v>
      </c>
      <c r="AM9063" s="94" t="str">
        <f t="shared" si="476"/>
        <v xml:space="preserve">1/0 </v>
      </c>
    </row>
    <row r="9064" spans="36:39" ht="14.4">
      <c r="AJ9064" s="26" t="e">
        <f>VLOOKUP(AQ9064,'user list'!A:B,2,0)</f>
        <v>#N/A</v>
      </c>
      <c r="AK9064" s="26">
        <f t="shared" si="474"/>
        <v>1</v>
      </c>
      <c r="AL9064" s="26">
        <f t="shared" si="475"/>
        <v>0</v>
      </c>
      <c r="AM9064" s="94" t="str">
        <f t="shared" si="476"/>
        <v xml:space="preserve">1/0 </v>
      </c>
    </row>
    <row r="9065" spans="36:39" ht="14.4">
      <c r="AJ9065" s="26" t="e">
        <f>VLOOKUP(AQ9065,'user list'!A:B,2,0)</f>
        <v>#N/A</v>
      </c>
      <c r="AK9065" s="26">
        <f t="shared" si="474"/>
        <v>1</v>
      </c>
      <c r="AL9065" s="26">
        <f t="shared" si="475"/>
        <v>0</v>
      </c>
      <c r="AM9065" s="94" t="str">
        <f t="shared" si="476"/>
        <v xml:space="preserve">1/0 </v>
      </c>
    </row>
    <row r="9066" spans="36:39" ht="14.4">
      <c r="AJ9066" s="26" t="e">
        <f>VLOOKUP(AQ9066,'user list'!A:B,2,0)</f>
        <v>#N/A</v>
      </c>
      <c r="AK9066" s="26">
        <f t="shared" si="474"/>
        <v>1</v>
      </c>
      <c r="AL9066" s="26">
        <f t="shared" si="475"/>
        <v>0</v>
      </c>
      <c r="AM9066" s="94" t="str">
        <f t="shared" si="476"/>
        <v xml:space="preserve">1/0 </v>
      </c>
    </row>
    <row r="9067" spans="36:39" ht="14.4">
      <c r="AJ9067" s="26" t="e">
        <f>VLOOKUP(AQ9067,'user list'!A:B,2,0)</f>
        <v>#N/A</v>
      </c>
      <c r="AK9067" s="26">
        <f t="shared" si="474"/>
        <v>1</v>
      </c>
      <c r="AL9067" s="26">
        <f t="shared" si="475"/>
        <v>0</v>
      </c>
      <c r="AM9067" s="94" t="str">
        <f t="shared" si="476"/>
        <v xml:space="preserve">1/0 </v>
      </c>
    </row>
    <row r="9068" spans="36:39" ht="14.4">
      <c r="AJ9068" s="26" t="e">
        <f>VLOOKUP(AQ9068,'user list'!A:B,2,0)</f>
        <v>#N/A</v>
      </c>
      <c r="AK9068" s="26">
        <f t="shared" si="474"/>
        <v>1</v>
      </c>
      <c r="AL9068" s="26">
        <f t="shared" si="475"/>
        <v>0</v>
      </c>
      <c r="AM9068" s="94" t="str">
        <f t="shared" si="476"/>
        <v xml:space="preserve">1/0 </v>
      </c>
    </row>
    <row r="9069" spans="36:39" ht="14.4">
      <c r="AJ9069" s="26" t="e">
        <f>VLOOKUP(AQ9069,'user list'!A:B,2,0)</f>
        <v>#N/A</v>
      </c>
      <c r="AK9069" s="26">
        <f t="shared" si="474"/>
        <v>1</v>
      </c>
      <c r="AL9069" s="26">
        <f t="shared" si="475"/>
        <v>0</v>
      </c>
      <c r="AM9069" s="94" t="str">
        <f t="shared" si="476"/>
        <v xml:space="preserve">1/0 </v>
      </c>
    </row>
    <row r="9070" spans="36:39" ht="14.4">
      <c r="AJ9070" s="26" t="e">
        <f>VLOOKUP(AQ9070,'user list'!A:B,2,0)</f>
        <v>#N/A</v>
      </c>
      <c r="AK9070" s="26">
        <f t="shared" si="474"/>
        <v>1</v>
      </c>
      <c r="AL9070" s="26">
        <f t="shared" si="475"/>
        <v>0</v>
      </c>
      <c r="AM9070" s="94" t="str">
        <f t="shared" si="476"/>
        <v xml:space="preserve">1/0 </v>
      </c>
    </row>
    <row r="9071" spans="36:39" ht="14.4">
      <c r="AJ9071" s="26" t="e">
        <f>VLOOKUP(AQ9071,'user list'!A:B,2,0)</f>
        <v>#N/A</v>
      </c>
      <c r="AK9071" s="26">
        <f t="shared" si="474"/>
        <v>1</v>
      </c>
      <c r="AL9071" s="26">
        <f t="shared" si="475"/>
        <v>0</v>
      </c>
      <c r="AM9071" s="94" t="str">
        <f t="shared" si="476"/>
        <v xml:space="preserve">1/0 </v>
      </c>
    </row>
    <row r="9072" spans="36:39" ht="14.4">
      <c r="AJ9072" s="26" t="e">
        <f>VLOOKUP(AQ9072,'user list'!A:B,2,0)</f>
        <v>#N/A</v>
      </c>
      <c r="AK9072" s="26">
        <f t="shared" si="474"/>
        <v>1</v>
      </c>
      <c r="AL9072" s="26">
        <f t="shared" si="475"/>
        <v>0</v>
      </c>
      <c r="AM9072" s="94" t="str">
        <f t="shared" si="476"/>
        <v xml:space="preserve">1/0 </v>
      </c>
    </row>
    <row r="9073" spans="36:39" ht="14.4">
      <c r="AJ9073" s="26" t="e">
        <f>VLOOKUP(AQ9073,'user list'!A:B,2,0)</f>
        <v>#N/A</v>
      </c>
      <c r="AK9073" s="26">
        <f t="shared" si="474"/>
        <v>1</v>
      </c>
      <c r="AL9073" s="26">
        <f t="shared" si="475"/>
        <v>0</v>
      </c>
      <c r="AM9073" s="94" t="str">
        <f t="shared" si="476"/>
        <v xml:space="preserve">1/0 </v>
      </c>
    </row>
    <row r="9074" spans="36:39" ht="14.4">
      <c r="AJ9074" s="26" t="e">
        <f>VLOOKUP(AQ9074,'user list'!A:B,2,0)</f>
        <v>#N/A</v>
      </c>
      <c r="AK9074" s="26">
        <f t="shared" si="474"/>
        <v>1</v>
      </c>
      <c r="AL9074" s="26">
        <f t="shared" si="475"/>
        <v>0</v>
      </c>
      <c r="AM9074" s="94" t="str">
        <f t="shared" si="476"/>
        <v xml:space="preserve">1/0 </v>
      </c>
    </row>
    <row r="9075" spans="36:39" ht="14.4">
      <c r="AJ9075" s="26" t="e">
        <f>VLOOKUP(AQ9075,'user list'!A:B,2,0)</f>
        <v>#N/A</v>
      </c>
      <c r="AK9075" s="26">
        <f t="shared" si="474"/>
        <v>1</v>
      </c>
      <c r="AL9075" s="26">
        <f t="shared" si="475"/>
        <v>0</v>
      </c>
      <c r="AM9075" s="94" t="str">
        <f t="shared" si="476"/>
        <v xml:space="preserve">1/0 </v>
      </c>
    </row>
    <row r="9076" spans="36:39" ht="14.4">
      <c r="AJ9076" s="26" t="e">
        <f>VLOOKUP(AQ9076,'user list'!A:B,2,0)</f>
        <v>#N/A</v>
      </c>
      <c r="AK9076" s="26">
        <f t="shared" si="474"/>
        <v>1</v>
      </c>
      <c r="AL9076" s="26">
        <f t="shared" si="475"/>
        <v>0</v>
      </c>
      <c r="AM9076" s="94" t="str">
        <f t="shared" si="476"/>
        <v xml:space="preserve">1/0 </v>
      </c>
    </row>
    <row r="9077" spans="36:39" ht="14.4">
      <c r="AJ9077" s="26" t="e">
        <f>VLOOKUP(AQ9077,'user list'!A:B,2,0)</f>
        <v>#N/A</v>
      </c>
      <c r="AK9077" s="26">
        <f t="shared" si="474"/>
        <v>1</v>
      </c>
      <c r="AL9077" s="26">
        <f t="shared" si="475"/>
        <v>0</v>
      </c>
      <c r="AM9077" s="94" t="str">
        <f t="shared" si="476"/>
        <v xml:space="preserve">1/0 </v>
      </c>
    </row>
    <row r="9078" spans="36:39" ht="14.4">
      <c r="AJ9078" s="26" t="e">
        <f>VLOOKUP(AQ9078,'user list'!A:B,2,0)</f>
        <v>#N/A</v>
      </c>
      <c r="AK9078" s="26">
        <f t="shared" si="474"/>
        <v>1</v>
      </c>
      <c r="AL9078" s="26">
        <f t="shared" si="475"/>
        <v>0</v>
      </c>
      <c r="AM9078" s="94" t="str">
        <f t="shared" si="476"/>
        <v xml:space="preserve">1/0 </v>
      </c>
    </row>
    <row r="9079" spans="36:39" ht="14.4">
      <c r="AJ9079" s="26" t="e">
        <f>VLOOKUP(AQ9079,'user list'!A:B,2,0)</f>
        <v>#N/A</v>
      </c>
      <c r="AK9079" s="26">
        <f t="shared" si="474"/>
        <v>1</v>
      </c>
      <c r="AL9079" s="26">
        <f t="shared" si="475"/>
        <v>0</v>
      </c>
      <c r="AM9079" s="94" t="str">
        <f t="shared" si="476"/>
        <v xml:space="preserve">1/0 </v>
      </c>
    </row>
    <row r="9080" spans="36:39" ht="14.4">
      <c r="AJ9080" s="26" t="e">
        <f>VLOOKUP(AQ9080,'user list'!A:B,2,0)</f>
        <v>#N/A</v>
      </c>
      <c r="AK9080" s="26">
        <f t="shared" si="474"/>
        <v>1</v>
      </c>
      <c r="AL9080" s="26">
        <f t="shared" si="475"/>
        <v>0</v>
      </c>
      <c r="AM9080" s="94" t="str">
        <f t="shared" si="476"/>
        <v xml:space="preserve">1/0 </v>
      </c>
    </row>
    <row r="9081" spans="36:39" ht="14.4">
      <c r="AJ9081" s="26" t="e">
        <f>VLOOKUP(AQ9081,'user list'!A:B,2,0)</f>
        <v>#N/A</v>
      </c>
      <c r="AK9081" s="26">
        <f t="shared" si="474"/>
        <v>1</v>
      </c>
      <c r="AL9081" s="26">
        <f t="shared" si="475"/>
        <v>0</v>
      </c>
      <c r="AM9081" s="94" t="str">
        <f t="shared" si="476"/>
        <v xml:space="preserve">1/0 </v>
      </c>
    </row>
    <row r="9082" spans="36:39" ht="14.4">
      <c r="AJ9082" s="26" t="e">
        <f>VLOOKUP(AQ9082,'user list'!A:B,2,0)</f>
        <v>#N/A</v>
      </c>
      <c r="AK9082" s="26">
        <f t="shared" si="474"/>
        <v>1</v>
      </c>
      <c r="AL9082" s="26">
        <f t="shared" si="475"/>
        <v>0</v>
      </c>
      <c r="AM9082" s="94" t="str">
        <f t="shared" si="476"/>
        <v xml:space="preserve">1/0 </v>
      </c>
    </row>
    <row r="9083" spans="36:39" ht="14.4">
      <c r="AJ9083" s="26" t="e">
        <f>VLOOKUP(AQ9083,'user list'!A:B,2,0)</f>
        <v>#N/A</v>
      </c>
      <c r="AK9083" s="26">
        <f t="shared" si="474"/>
        <v>1</v>
      </c>
      <c r="AL9083" s="26">
        <f t="shared" si="475"/>
        <v>0</v>
      </c>
      <c r="AM9083" s="94" t="str">
        <f t="shared" si="476"/>
        <v xml:space="preserve">1/0 </v>
      </c>
    </row>
    <row r="9084" spans="36:39" ht="14.4">
      <c r="AJ9084" s="26" t="e">
        <f>VLOOKUP(AQ9084,'user list'!A:B,2,0)</f>
        <v>#N/A</v>
      </c>
      <c r="AK9084" s="26">
        <f t="shared" si="474"/>
        <v>1</v>
      </c>
      <c r="AL9084" s="26">
        <f t="shared" si="475"/>
        <v>0</v>
      </c>
      <c r="AM9084" s="94" t="str">
        <f t="shared" si="476"/>
        <v xml:space="preserve">1/0 </v>
      </c>
    </row>
    <row r="9085" spans="36:39" ht="14.4">
      <c r="AJ9085" s="26" t="e">
        <f>VLOOKUP(AQ9085,'user list'!A:B,2,0)</f>
        <v>#N/A</v>
      </c>
      <c r="AK9085" s="26">
        <f t="shared" si="474"/>
        <v>1</v>
      </c>
      <c r="AL9085" s="26">
        <f t="shared" si="475"/>
        <v>0</v>
      </c>
      <c r="AM9085" s="94" t="str">
        <f t="shared" si="476"/>
        <v xml:space="preserve">1/0 </v>
      </c>
    </row>
    <row r="9086" spans="36:39" ht="14.4">
      <c r="AJ9086" s="26" t="e">
        <f>VLOOKUP(AQ9086,'user list'!A:B,2,0)</f>
        <v>#N/A</v>
      </c>
      <c r="AK9086" s="26">
        <f t="shared" si="474"/>
        <v>1</v>
      </c>
      <c r="AL9086" s="26">
        <f t="shared" si="475"/>
        <v>0</v>
      </c>
      <c r="AM9086" s="94" t="str">
        <f t="shared" si="476"/>
        <v xml:space="preserve">1/0 </v>
      </c>
    </row>
    <row r="9087" spans="36:39" ht="14.4">
      <c r="AJ9087" s="26" t="e">
        <f>VLOOKUP(AQ9087,'user list'!A:B,2,0)</f>
        <v>#N/A</v>
      </c>
      <c r="AK9087" s="26">
        <f t="shared" si="474"/>
        <v>1</v>
      </c>
      <c r="AL9087" s="26">
        <f t="shared" si="475"/>
        <v>0</v>
      </c>
      <c r="AM9087" s="94" t="str">
        <f t="shared" si="476"/>
        <v xml:space="preserve">1/0 </v>
      </c>
    </row>
    <row r="9088" spans="36:39" ht="14.4">
      <c r="AJ9088" s="26" t="e">
        <f>VLOOKUP(AQ9088,'user list'!A:B,2,0)</f>
        <v>#N/A</v>
      </c>
      <c r="AK9088" s="26">
        <f t="shared" si="474"/>
        <v>1</v>
      </c>
      <c r="AL9088" s="26">
        <f t="shared" si="475"/>
        <v>0</v>
      </c>
      <c r="AM9088" s="94" t="str">
        <f t="shared" si="476"/>
        <v xml:space="preserve">1/0 </v>
      </c>
    </row>
    <row r="9089" spans="36:39" ht="14.4">
      <c r="AJ9089" s="26" t="e">
        <f>VLOOKUP(AQ9089,'user list'!A:B,2,0)</f>
        <v>#N/A</v>
      </c>
      <c r="AK9089" s="26">
        <f t="shared" si="474"/>
        <v>1</v>
      </c>
      <c r="AL9089" s="26">
        <f t="shared" si="475"/>
        <v>0</v>
      </c>
      <c r="AM9089" s="94" t="str">
        <f t="shared" si="476"/>
        <v xml:space="preserve">1/0 </v>
      </c>
    </row>
    <row r="9090" spans="36:39" ht="14.4">
      <c r="AJ9090" s="26" t="e">
        <f>VLOOKUP(AQ9090,'user list'!A:B,2,0)</f>
        <v>#N/A</v>
      </c>
      <c r="AK9090" s="26">
        <f t="shared" si="474"/>
        <v>1</v>
      </c>
      <c r="AL9090" s="26">
        <f t="shared" si="475"/>
        <v>0</v>
      </c>
      <c r="AM9090" s="94" t="str">
        <f t="shared" si="476"/>
        <v xml:space="preserve">1/0 </v>
      </c>
    </row>
    <row r="9091" spans="36:39" ht="14.4">
      <c r="AJ9091" s="26" t="e">
        <f>VLOOKUP(AQ9091,'user list'!A:B,2,0)</f>
        <v>#N/A</v>
      </c>
      <c r="AK9091" s="26">
        <f t="shared" si="474"/>
        <v>1</v>
      </c>
      <c r="AL9091" s="26">
        <f t="shared" si="475"/>
        <v>0</v>
      </c>
      <c r="AM9091" s="94" t="str">
        <f t="shared" si="476"/>
        <v xml:space="preserve">1/0 </v>
      </c>
    </row>
    <row r="9092" spans="36:39" ht="14.4">
      <c r="AJ9092" s="26" t="e">
        <f>VLOOKUP(AQ9092,'user list'!A:B,2,0)</f>
        <v>#N/A</v>
      </c>
      <c r="AK9092" s="26">
        <f t="shared" si="474"/>
        <v>1</v>
      </c>
      <c r="AL9092" s="26">
        <f t="shared" si="475"/>
        <v>0</v>
      </c>
      <c r="AM9092" s="94" t="str">
        <f t="shared" si="476"/>
        <v xml:space="preserve">1/0 </v>
      </c>
    </row>
    <row r="9093" spans="36:39" ht="14.4">
      <c r="AJ9093" s="26" t="e">
        <f>VLOOKUP(AQ9093,'user list'!A:B,2,0)</f>
        <v>#N/A</v>
      </c>
      <c r="AK9093" s="26">
        <f t="shared" si="474"/>
        <v>1</v>
      </c>
      <c r="AL9093" s="26">
        <f t="shared" si="475"/>
        <v>0</v>
      </c>
      <c r="AM9093" s="94" t="str">
        <f t="shared" si="476"/>
        <v xml:space="preserve">1/0 </v>
      </c>
    </row>
    <row r="9094" spans="36:39" ht="14.4">
      <c r="AJ9094" s="26" t="e">
        <f>VLOOKUP(AQ9094,'user list'!A:B,2,0)</f>
        <v>#N/A</v>
      </c>
      <c r="AK9094" s="26">
        <f t="shared" si="474"/>
        <v>1</v>
      </c>
      <c r="AL9094" s="26">
        <f t="shared" si="475"/>
        <v>0</v>
      </c>
      <c r="AM9094" s="94" t="str">
        <f t="shared" si="476"/>
        <v xml:space="preserve">1/0 </v>
      </c>
    </row>
    <row r="9095" spans="36:39" ht="14.4">
      <c r="AJ9095" s="26" t="e">
        <f>VLOOKUP(AQ9095,'user list'!A:B,2,0)</f>
        <v>#N/A</v>
      </c>
      <c r="AK9095" s="26">
        <f t="shared" si="474"/>
        <v>1</v>
      </c>
      <c r="AL9095" s="26">
        <f t="shared" si="475"/>
        <v>0</v>
      </c>
      <c r="AM9095" s="94" t="str">
        <f t="shared" si="476"/>
        <v xml:space="preserve">1/0 </v>
      </c>
    </row>
    <row r="9096" spans="36:39" ht="14.4">
      <c r="AJ9096" s="26" t="e">
        <f>VLOOKUP(AQ9096,'user list'!A:B,2,0)</f>
        <v>#N/A</v>
      </c>
      <c r="AK9096" s="26">
        <f t="shared" si="474"/>
        <v>1</v>
      </c>
      <c r="AL9096" s="26">
        <f t="shared" si="475"/>
        <v>0</v>
      </c>
      <c r="AM9096" s="94" t="str">
        <f t="shared" si="476"/>
        <v xml:space="preserve">1/0 </v>
      </c>
    </row>
    <row r="9097" spans="36:39" ht="14.4">
      <c r="AJ9097" s="26" t="e">
        <f>VLOOKUP(AQ9097,'user list'!A:B,2,0)</f>
        <v>#N/A</v>
      </c>
      <c r="AK9097" s="26">
        <f t="shared" si="474"/>
        <v>1</v>
      </c>
      <c r="AL9097" s="26">
        <f t="shared" si="475"/>
        <v>0</v>
      </c>
      <c r="AM9097" s="94" t="str">
        <f t="shared" si="476"/>
        <v xml:space="preserve">1/0 </v>
      </c>
    </row>
    <row r="9098" spans="36:39" ht="14.4">
      <c r="AJ9098" s="26" t="e">
        <f>VLOOKUP(AQ9098,'user list'!A:B,2,0)</f>
        <v>#N/A</v>
      </c>
      <c r="AK9098" s="26">
        <f t="shared" si="474"/>
        <v>1</v>
      </c>
      <c r="AL9098" s="26">
        <f t="shared" si="475"/>
        <v>0</v>
      </c>
      <c r="AM9098" s="94" t="str">
        <f t="shared" si="476"/>
        <v xml:space="preserve">1/0 </v>
      </c>
    </row>
    <row r="9099" spans="36:39" ht="14.4">
      <c r="AJ9099" s="26" t="e">
        <f>VLOOKUP(AQ9099,'user list'!A:B,2,0)</f>
        <v>#N/A</v>
      </c>
      <c r="AK9099" s="26">
        <f t="shared" si="474"/>
        <v>1</v>
      </c>
      <c r="AL9099" s="26">
        <f t="shared" si="475"/>
        <v>0</v>
      </c>
      <c r="AM9099" s="94" t="str">
        <f t="shared" si="476"/>
        <v xml:space="preserve">1/0 </v>
      </c>
    </row>
    <row r="9100" spans="36:39" ht="14.4">
      <c r="AJ9100" s="26" t="e">
        <f>VLOOKUP(AQ9100,'user list'!A:B,2,0)</f>
        <v>#N/A</v>
      </c>
      <c r="AK9100" s="26">
        <f t="shared" si="474"/>
        <v>1</v>
      </c>
      <c r="AL9100" s="26">
        <f t="shared" si="475"/>
        <v>0</v>
      </c>
      <c r="AM9100" s="94" t="str">
        <f t="shared" si="476"/>
        <v xml:space="preserve">1/0 </v>
      </c>
    </row>
    <row r="9101" spans="36:39" ht="14.4">
      <c r="AJ9101" s="26" t="e">
        <f>VLOOKUP(AQ9101,'user list'!A:B,2,0)</f>
        <v>#N/A</v>
      </c>
      <c r="AK9101" s="26">
        <f t="shared" si="474"/>
        <v>1</v>
      </c>
      <c r="AL9101" s="26">
        <f t="shared" si="475"/>
        <v>0</v>
      </c>
      <c r="AM9101" s="94" t="str">
        <f t="shared" si="476"/>
        <v xml:space="preserve">1/0 </v>
      </c>
    </row>
    <row r="9102" spans="36:39" ht="14.4">
      <c r="AJ9102" s="26" t="e">
        <f>VLOOKUP(AQ9102,'user list'!A:B,2,0)</f>
        <v>#N/A</v>
      </c>
      <c r="AK9102" s="26">
        <f t="shared" si="474"/>
        <v>1</v>
      </c>
      <c r="AL9102" s="26">
        <f t="shared" si="475"/>
        <v>0</v>
      </c>
      <c r="AM9102" s="94" t="str">
        <f t="shared" si="476"/>
        <v xml:space="preserve">1/0 </v>
      </c>
    </row>
    <row r="9103" spans="36:39" ht="14.4">
      <c r="AJ9103" s="26" t="e">
        <f>VLOOKUP(AQ9103,'user list'!A:B,2,0)</f>
        <v>#N/A</v>
      </c>
      <c r="AK9103" s="26">
        <f t="shared" si="474"/>
        <v>1</v>
      </c>
      <c r="AL9103" s="26">
        <f t="shared" si="475"/>
        <v>0</v>
      </c>
      <c r="AM9103" s="94" t="str">
        <f t="shared" si="476"/>
        <v xml:space="preserve">1/0 </v>
      </c>
    </row>
    <row r="9104" spans="36:39" ht="14.4">
      <c r="AJ9104" s="26" t="e">
        <f>VLOOKUP(AQ9104,'user list'!A:B,2,0)</f>
        <v>#N/A</v>
      </c>
      <c r="AK9104" s="26">
        <f t="shared" si="474"/>
        <v>1</v>
      </c>
      <c r="AL9104" s="26">
        <f t="shared" si="475"/>
        <v>0</v>
      </c>
      <c r="AM9104" s="94" t="str">
        <f t="shared" si="476"/>
        <v xml:space="preserve">1/0 </v>
      </c>
    </row>
    <row r="9105" spans="36:39" ht="14.4">
      <c r="AJ9105" s="26" t="e">
        <f>VLOOKUP(AQ9105,'user list'!A:B,2,0)</f>
        <v>#N/A</v>
      </c>
      <c r="AK9105" s="26">
        <f t="shared" si="474"/>
        <v>1</v>
      </c>
      <c r="AL9105" s="26">
        <f t="shared" si="475"/>
        <v>0</v>
      </c>
      <c r="AM9105" s="94" t="str">
        <f t="shared" si="476"/>
        <v xml:space="preserve">1/0 </v>
      </c>
    </row>
    <row r="9106" spans="36:39" ht="14.4">
      <c r="AJ9106" s="26" t="e">
        <f>VLOOKUP(AQ9106,'user list'!A:B,2,0)</f>
        <v>#N/A</v>
      </c>
      <c r="AK9106" s="26">
        <f t="shared" si="474"/>
        <v>1</v>
      </c>
      <c r="AL9106" s="26">
        <f t="shared" si="475"/>
        <v>0</v>
      </c>
      <c r="AM9106" s="94" t="str">
        <f t="shared" si="476"/>
        <v xml:space="preserve">1/0 </v>
      </c>
    </row>
    <row r="9107" spans="36:39" ht="14.4">
      <c r="AJ9107" s="26" t="e">
        <f>VLOOKUP(AQ9107,'user list'!A:B,2,0)</f>
        <v>#N/A</v>
      </c>
      <c r="AK9107" s="26">
        <f t="shared" si="474"/>
        <v>1</v>
      </c>
      <c r="AL9107" s="26">
        <f t="shared" si="475"/>
        <v>0</v>
      </c>
      <c r="AM9107" s="94" t="str">
        <f t="shared" si="476"/>
        <v xml:space="preserve">1/0 </v>
      </c>
    </row>
    <row r="9108" spans="36:39" ht="14.4">
      <c r="AJ9108" s="26" t="e">
        <f>VLOOKUP(AQ9108,'user list'!A:B,2,0)</f>
        <v>#N/A</v>
      </c>
      <c r="AK9108" s="26">
        <f t="shared" si="474"/>
        <v>1</v>
      </c>
      <c r="AL9108" s="26">
        <f t="shared" si="475"/>
        <v>0</v>
      </c>
      <c r="AM9108" s="94" t="str">
        <f t="shared" si="476"/>
        <v xml:space="preserve">1/0 </v>
      </c>
    </row>
    <row r="9109" spans="36:39" ht="14.4">
      <c r="AJ9109" s="26" t="e">
        <f>VLOOKUP(AQ9109,'user list'!A:B,2,0)</f>
        <v>#N/A</v>
      </c>
      <c r="AK9109" s="26">
        <f t="shared" si="474"/>
        <v>1</v>
      </c>
      <c r="AL9109" s="26">
        <f t="shared" si="475"/>
        <v>0</v>
      </c>
      <c r="AM9109" s="94" t="str">
        <f t="shared" si="476"/>
        <v xml:space="preserve">1/0 </v>
      </c>
    </row>
    <row r="9110" spans="36:39" ht="14.4">
      <c r="AJ9110" s="26" t="e">
        <f>VLOOKUP(AQ9110,'user list'!A:B,2,0)</f>
        <v>#N/A</v>
      </c>
      <c r="AK9110" s="26">
        <f t="shared" si="474"/>
        <v>1</v>
      </c>
      <c r="AL9110" s="26">
        <f t="shared" si="475"/>
        <v>0</v>
      </c>
      <c r="AM9110" s="94" t="str">
        <f t="shared" si="476"/>
        <v xml:space="preserve">1/0 </v>
      </c>
    </row>
    <row r="9111" spans="36:39" ht="14.4">
      <c r="AJ9111" s="26" t="e">
        <f>VLOOKUP(AQ9111,'user list'!A:B,2,0)</f>
        <v>#N/A</v>
      </c>
      <c r="AK9111" s="26">
        <f t="shared" si="474"/>
        <v>1</v>
      </c>
      <c r="AL9111" s="26">
        <f t="shared" si="475"/>
        <v>0</v>
      </c>
      <c r="AM9111" s="94" t="str">
        <f t="shared" si="476"/>
        <v xml:space="preserve">1/0 </v>
      </c>
    </row>
    <row r="9112" spans="36:39" ht="14.4">
      <c r="AJ9112" s="26" t="e">
        <f>VLOOKUP(AQ9112,'user list'!A:B,2,0)</f>
        <v>#N/A</v>
      </c>
      <c r="AK9112" s="26">
        <f t="shared" si="474"/>
        <v>1</v>
      </c>
      <c r="AL9112" s="26">
        <f t="shared" si="475"/>
        <v>0</v>
      </c>
      <c r="AM9112" s="94" t="str">
        <f t="shared" si="476"/>
        <v xml:space="preserve">1/0 </v>
      </c>
    </row>
    <row r="9113" spans="36:39" ht="14.4">
      <c r="AJ9113" s="26" t="e">
        <f>VLOOKUP(AQ9113,'user list'!A:B,2,0)</f>
        <v>#N/A</v>
      </c>
      <c r="AK9113" s="26">
        <f t="shared" si="474"/>
        <v>1</v>
      </c>
      <c r="AL9113" s="26">
        <f t="shared" si="475"/>
        <v>0</v>
      </c>
      <c r="AM9113" s="94" t="str">
        <f t="shared" si="476"/>
        <v xml:space="preserve">1/0 </v>
      </c>
    </row>
    <row r="9114" spans="36:39" ht="14.4">
      <c r="AJ9114" s="26" t="e">
        <f>VLOOKUP(AQ9114,'user list'!A:B,2,0)</f>
        <v>#N/A</v>
      </c>
      <c r="AK9114" s="26">
        <f t="shared" si="474"/>
        <v>1</v>
      </c>
      <c r="AL9114" s="26">
        <f t="shared" si="475"/>
        <v>0</v>
      </c>
      <c r="AM9114" s="94" t="str">
        <f t="shared" si="476"/>
        <v xml:space="preserve">1/0 </v>
      </c>
    </row>
    <row r="9115" spans="36:39" ht="14.4">
      <c r="AJ9115" s="26" t="e">
        <f>VLOOKUP(AQ9115,'user list'!A:B,2,0)</f>
        <v>#N/A</v>
      </c>
      <c r="AK9115" s="26">
        <f t="shared" si="474"/>
        <v>1</v>
      </c>
      <c r="AL9115" s="26">
        <f t="shared" si="475"/>
        <v>0</v>
      </c>
      <c r="AM9115" s="94" t="str">
        <f t="shared" si="476"/>
        <v xml:space="preserve">1/0 </v>
      </c>
    </row>
    <row r="9116" spans="36:39" ht="14.4">
      <c r="AJ9116" s="26" t="e">
        <f>VLOOKUP(AQ9116,'user list'!A:B,2,0)</f>
        <v>#N/A</v>
      </c>
      <c r="AK9116" s="26">
        <f t="shared" si="474"/>
        <v>1</v>
      </c>
      <c r="AL9116" s="26">
        <f t="shared" si="475"/>
        <v>0</v>
      </c>
      <c r="AM9116" s="94" t="str">
        <f t="shared" si="476"/>
        <v xml:space="preserve">1/0 </v>
      </c>
    </row>
    <row r="9117" spans="36:39" ht="14.4">
      <c r="AJ9117" s="26" t="e">
        <f>VLOOKUP(AQ9117,'user list'!A:B,2,0)</f>
        <v>#N/A</v>
      </c>
      <c r="AK9117" s="26">
        <f t="shared" si="474"/>
        <v>1</v>
      </c>
      <c r="AL9117" s="26">
        <f t="shared" si="475"/>
        <v>0</v>
      </c>
      <c r="AM9117" s="94" t="str">
        <f t="shared" si="476"/>
        <v xml:space="preserve">1/0 </v>
      </c>
    </row>
    <row r="9118" spans="36:39" ht="14.4">
      <c r="AJ9118" s="26" t="e">
        <f>VLOOKUP(AQ9118,'user list'!A:B,2,0)</f>
        <v>#N/A</v>
      </c>
      <c r="AK9118" s="26">
        <f t="shared" si="474"/>
        <v>1</v>
      </c>
      <c r="AL9118" s="26">
        <f t="shared" si="475"/>
        <v>0</v>
      </c>
      <c r="AM9118" s="94" t="str">
        <f t="shared" si="476"/>
        <v xml:space="preserve">1/0 </v>
      </c>
    </row>
    <row r="9119" spans="36:39" ht="14.4">
      <c r="AJ9119" s="26" t="e">
        <f>VLOOKUP(AQ9119,'user list'!A:B,2,0)</f>
        <v>#N/A</v>
      </c>
      <c r="AK9119" s="26">
        <f t="shared" si="474"/>
        <v>1</v>
      </c>
      <c r="AL9119" s="26">
        <f t="shared" si="475"/>
        <v>0</v>
      </c>
      <c r="AM9119" s="94" t="str">
        <f t="shared" si="476"/>
        <v xml:space="preserve">1/0 </v>
      </c>
    </row>
    <row r="9120" spans="36:39" ht="14.4">
      <c r="AJ9120" s="26" t="e">
        <f>VLOOKUP(AQ9120,'user list'!A:B,2,0)</f>
        <v>#N/A</v>
      </c>
      <c r="AK9120" s="26">
        <f t="shared" si="474"/>
        <v>1</v>
      </c>
      <c r="AL9120" s="26">
        <f t="shared" si="475"/>
        <v>0</v>
      </c>
      <c r="AM9120" s="94" t="str">
        <f t="shared" si="476"/>
        <v xml:space="preserve">1/0 </v>
      </c>
    </row>
    <row r="9121" spans="36:39" ht="14.4">
      <c r="AJ9121" s="26" t="e">
        <f>VLOOKUP(AQ9121,'user list'!A:B,2,0)</f>
        <v>#N/A</v>
      </c>
      <c r="AK9121" s="26">
        <f t="shared" si="474"/>
        <v>1</v>
      </c>
      <c r="AL9121" s="26">
        <f t="shared" si="475"/>
        <v>0</v>
      </c>
      <c r="AM9121" s="94" t="str">
        <f t="shared" si="476"/>
        <v xml:space="preserve">1/0 </v>
      </c>
    </row>
    <row r="9122" spans="36:39" ht="14.4">
      <c r="AJ9122" s="26" t="e">
        <f>VLOOKUP(AQ9122,'user list'!A:B,2,0)</f>
        <v>#N/A</v>
      </c>
      <c r="AK9122" s="26">
        <f t="shared" si="474"/>
        <v>1</v>
      </c>
      <c r="AL9122" s="26">
        <f t="shared" si="475"/>
        <v>0</v>
      </c>
      <c r="AM9122" s="94" t="str">
        <f t="shared" si="476"/>
        <v xml:space="preserve">1/0 </v>
      </c>
    </row>
    <row r="9123" spans="36:39" ht="14.4">
      <c r="AJ9123" s="26" t="e">
        <f>VLOOKUP(AQ9123,'user list'!A:B,2,0)</f>
        <v>#N/A</v>
      </c>
      <c r="AK9123" s="26">
        <f t="shared" ref="AK9123:AK9186" si="477">MONTH(AN9123)</f>
        <v>1</v>
      </c>
      <c r="AL9123" s="26">
        <f t="shared" ref="AL9123:AL9186" si="478">DAY(AN9123)</f>
        <v>0</v>
      </c>
      <c r="AM9123" s="94" t="str">
        <f t="shared" ref="AM9123:AM9186" si="479">AK9123&amp;"/"&amp;AL9123&amp;" "&amp;AR9123</f>
        <v xml:space="preserve">1/0 </v>
      </c>
    </row>
    <row r="9124" spans="36:39" ht="14.4">
      <c r="AJ9124" s="26" t="e">
        <f>VLOOKUP(AQ9124,'user list'!A:B,2,0)</f>
        <v>#N/A</v>
      </c>
      <c r="AK9124" s="26">
        <f t="shared" si="477"/>
        <v>1</v>
      </c>
      <c r="AL9124" s="26">
        <f t="shared" si="478"/>
        <v>0</v>
      </c>
      <c r="AM9124" s="94" t="str">
        <f t="shared" si="479"/>
        <v xml:space="preserve">1/0 </v>
      </c>
    </row>
    <row r="9125" spans="36:39" ht="14.4">
      <c r="AJ9125" s="26" t="e">
        <f>VLOOKUP(AQ9125,'user list'!A:B,2,0)</f>
        <v>#N/A</v>
      </c>
      <c r="AK9125" s="26">
        <f t="shared" si="477"/>
        <v>1</v>
      </c>
      <c r="AL9125" s="26">
        <f t="shared" si="478"/>
        <v>0</v>
      </c>
      <c r="AM9125" s="94" t="str">
        <f t="shared" si="479"/>
        <v xml:space="preserve">1/0 </v>
      </c>
    </row>
    <row r="9126" spans="36:39" ht="14.4">
      <c r="AJ9126" s="26" t="e">
        <f>VLOOKUP(AQ9126,'user list'!A:B,2,0)</f>
        <v>#N/A</v>
      </c>
      <c r="AK9126" s="26">
        <f t="shared" si="477"/>
        <v>1</v>
      </c>
      <c r="AL9126" s="26">
        <f t="shared" si="478"/>
        <v>0</v>
      </c>
      <c r="AM9126" s="94" t="str">
        <f t="shared" si="479"/>
        <v xml:space="preserve">1/0 </v>
      </c>
    </row>
    <row r="9127" spans="36:39" ht="14.4">
      <c r="AJ9127" s="26" t="e">
        <f>VLOOKUP(AQ9127,'user list'!A:B,2,0)</f>
        <v>#N/A</v>
      </c>
      <c r="AK9127" s="26">
        <f t="shared" si="477"/>
        <v>1</v>
      </c>
      <c r="AL9127" s="26">
        <f t="shared" si="478"/>
        <v>0</v>
      </c>
      <c r="AM9127" s="94" t="str">
        <f t="shared" si="479"/>
        <v xml:space="preserve">1/0 </v>
      </c>
    </row>
    <row r="9128" spans="36:39" ht="14.4">
      <c r="AJ9128" s="26" t="e">
        <f>VLOOKUP(AQ9128,'user list'!A:B,2,0)</f>
        <v>#N/A</v>
      </c>
      <c r="AK9128" s="26">
        <f t="shared" si="477"/>
        <v>1</v>
      </c>
      <c r="AL9128" s="26">
        <f t="shared" si="478"/>
        <v>0</v>
      </c>
      <c r="AM9128" s="94" t="str">
        <f t="shared" si="479"/>
        <v xml:space="preserve">1/0 </v>
      </c>
    </row>
    <row r="9129" spans="36:39" ht="14.4">
      <c r="AJ9129" s="26" t="e">
        <f>VLOOKUP(AQ9129,'user list'!A:B,2,0)</f>
        <v>#N/A</v>
      </c>
      <c r="AK9129" s="26">
        <f t="shared" si="477"/>
        <v>1</v>
      </c>
      <c r="AL9129" s="26">
        <f t="shared" si="478"/>
        <v>0</v>
      </c>
      <c r="AM9129" s="94" t="str">
        <f t="shared" si="479"/>
        <v xml:space="preserve">1/0 </v>
      </c>
    </row>
    <row r="9130" spans="36:39" ht="14.4">
      <c r="AJ9130" s="26" t="e">
        <f>VLOOKUP(AQ9130,'user list'!A:B,2,0)</f>
        <v>#N/A</v>
      </c>
      <c r="AK9130" s="26">
        <f t="shared" si="477"/>
        <v>1</v>
      </c>
      <c r="AL9130" s="26">
        <f t="shared" si="478"/>
        <v>0</v>
      </c>
      <c r="AM9130" s="94" t="str">
        <f t="shared" si="479"/>
        <v xml:space="preserve">1/0 </v>
      </c>
    </row>
    <row r="9131" spans="36:39" ht="14.4">
      <c r="AJ9131" s="26" t="e">
        <f>VLOOKUP(AQ9131,'user list'!A:B,2,0)</f>
        <v>#N/A</v>
      </c>
      <c r="AK9131" s="26">
        <f t="shared" si="477"/>
        <v>1</v>
      </c>
      <c r="AL9131" s="26">
        <f t="shared" si="478"/>
        <v>0</v>
      </c>
      <c r="AM9131" s="94" t="str">
        <f t="shared" si="479"/>
        <v xml:space="preserve">1/0 </v>
      </c>
    </row>
    <row r="9132" spans="36:39" ht="14.4">
      <c r="AJ9132" s="26" t="e">
        <f>VLOOKUP(AQ9132,'user list'!A:B,2,0)</f>
        <v>#N/A</v>
      </c>
      <c r="AK9132" s="26">
        <f t="shared" si="477"/>
        <v>1</v>
      </c>
      <c r="AL9132" s="26">
        <f t="shared" si="478"/>
        <v>0</v>
      </c>
      <c r="AM9132" s="94" t="str">
        <f t="shared" si="479"/>
        <v xml:space="preserve">1/0 </v>
      </c>
    </row>
    <row r="9133" spans="36:39" ht="14.4">
      <c r="AJ9133" s="26" t="e">
        <f>VLOOKUP(AQ9133,'user list'!A:B,2,0)</f>
        <v>#N/A</v>
      </c>
      <c r="AK9133" s="26">
        <f t="shared" si="477"/>
        <v>1</v>
      </c>
      <c r="AL9133" s="26">
        <f t="shared" si="478"/>
        <v>0</v>
      </c>
      <c r="AM9133" s="94" t="str">
        <f t="shared" si="479"/>
        <v xml:space="preserve">1/0 </v>
      </c>
    </row>
    <row r="9134" spans="36:39" ht="14.4">
      <c r="AJ9134" s="26" t="e">
        <f>VLOOKUP(AQ9134,'user list'!A:B,2,0)</f>
        <v>#N/A</v>
      </c>
      <c r="AK9134" s="26">
        <f t="shared" si="477"/>
        <v>1</v>
      </c>
      <c r="AL9134" s="26">
        <f t="shared" si="478"/>
        <v>0</v>
      </c>
      <c r="AM9134" s="94" t="str">
        <f t="shared" si="479"/>
        <v xml:space="preserve">1/0 </v>
      </c>
    </row>
    <row r="9135" spans="36:39" ht="14.4">
      <c r="AJ9135" s="26" t="e">
        <f>VLOOKUP(AQ9135,'user list'!A:B,2,0)</f>
        <v>#N/A</v>
      </c>
      <c r="AK9135" s="26">
        <f t="shared" si="477"/>
        <v>1</v>
      </c>
      <c r="AL9135" s="26">
        <f t="shared" si="478"/>
        <v>0</v>
      </c>
      <c r="AM9135" s="94" t="str">
        <f t="shared" si="479"/>
        <v xml:space="preserve">1/0 </v>
      </c>
    </row>
    <row r="9136" spans="36:39" ht="14.4">
      <c r="AJ9136" s="26" t="e">
        <f>VLOOKUP(AQ9136,'user list'!A:B,2,0)</f>
        <v>#N/A</v>
      </c>
      <c r="AK9136" s="26">
        <f t="shared" si="477"/>
        <v>1</v>
      </c>
      <c r="AL9136" s="26">
        <f t="shared" si="478"/>
        <v>0</v>
      </c>
      <c r="AM9136" s="94" t="str">
        <f t="shared" si="479"/>
        <v xml:space="preserve">1/0 </v>
      </c>
    </row>
    <row r="9137" spans="36:39" ht="14.4">
      <c r="AJ9137" s="26" t="e">
        <f>VLOOKUP(AQ9137,'user list'!A:B,2,0)</f>
        <v>#N/A</v>
      </c>
      <c r="AK9137" s="26">
        <f t="shared" si="477"/>
        <v>1</v>
      </c>
      <c r="AL9137" s="26">
        <f t="shared" si="478"/>
        <v>0</v>
      </c>
      <c r="AM9137" s="94" t="str">
        <f t="shared" si="479"/>
        <v xml:space="preserve">1/0 </v>
      </c>
    </row>
    <row r="9138" spans="36:39" ht="14.4">
      <c r="AJ9138" s="26" t="e">
        <f>VLOOKUP(AQ9138,'user list'!A:B,2,0)</f>
        <v>#N/A</v>
      </c>
      <c r="AK9138" s="26">
        <f t="shared" si="477"/>
        <v>1</v>
      </c>
      <c r="AL9138" s="26">
        <f t="shared" si="478"/>
        <v>0</v>
      </c>
      <c r="AM9138" s="94" t="str">
        <f t="shared" si="479"/>
        <v xml:space="preserve">1/0 </v>
      </c>
    </row>
    <row r="9139" spans="36:39" ht="14.4">
      <c r="AJ9139" s="26" t="e">
        <f>VLOOKUP(AQ9139,'user list'!A:B,2,0)</f>
        <v>#N/A</v>
      </c>
      <c r="AK9139" s="26">
        <f t="shared" si="477"/>
        <v>1</v>
      </c>
      <c r="AL9139" s="26">
        <f t="shared" si="478"/>
        <v>0</v>
      </c>
      <c r="AM9139" s="94" t="str">
        <f t="shared" si="479"/>
        <v xml:space="preserve">1/0 </v>
      </c>
    </row>
    <row r="9140" spans="36:39" ht="14.4">
      <c r="AJ9140" s="26" t="e">
        <f>VLOOKUP(AQ9140,'user list'!A:B,2,0)</f>
        <v>#N/A</v>
      </c>
      <c r="AK9140" s="26">
        <f t="shared" si="477"/>
        <v>1</v>
      </c>
      <c r="AL9140" s="26">
        <f t="shared" si="478"/>
        <v>0</v>
      </c>
      <c r="AM9140" s="94" t="str">
        <f t="shared" si="479"/>
        <v xml:space="preserve">1/0 </v>
      </c>
    </row>
    <row r="9141" spans="36:39" ht="14.4">
      <c r="AJ9141" s="26" t="e">
        <f>VLOOKUP(AQ9141,'user list'!A:B,2,0)</f>
        <v>#N/A</v>
      </c>
      <c r="AK9141" s="26">
        <f t="shared" si="477"/>
        <v>1</v>
      </c>
      <c r="AL9141" s="26">
        <f t="shared" si="478"/>
        <v>0</v>
      </c>
      <c r="AM9141" s="94" t="str">
        <f t="shared" si="479"/>
        <v xml:space="preserve">1/0 </v>
      </c>
    </row>
    <row r="9142" spans="36:39" ht="14.4">
      <c r="AJ9142" s="26" t="e">
        <f>VLOOKUP(AQ9142,'user list'!A:B,2,0)</f>
        <v>#N/A</v>
      </c>
      <c r="AK9142" s="26">
        <f t="shared" si="477"/>
        <v>1</v>
      </c>
      <c r="AL9142" s="26">
        <f t="shared" si="478"/>
        <v>0</v>
      </c>
      <c r="AM9142" s="94" t="str">
        <f t="shared" si="479"/>
        <v xml:space="preserve">1/0 </v>
      </c>
    </row>
    <row r="9143" spans="36:39" ht="14.4">
      <c r="AJ9143" s="26" t="e">
        <f>VLOOKUP(AQ9143,'user list'!A:B,2,0)</f>
        <v>#N/A</v>
      </c>
      <c r="AK9143" s="26">
        <f t="shared" si="477"/>
        <v>1</v>
      </c>
      <c r="AL9143" s="26">
        <f t="shared" si="478"/>
        <v>0</v>
      </c>
      <c r="AM9143" s="94" t="str">
        <f t="shared" si="479"/>
        <v xml:space="preserve">1/0 </v>
      </c>
    </row>
    <row r="9144" spans="36:39" ht="14.4">
      <c r="AJ9144" s="26" t="e">
        <f>VLOOKUP(AQ9144,'user list'!A:B,2,0)</f>
        <v>#N/A</v>
      </c>
      <c r="AK9144" s="26">
        <f t="shared" si="477"/>
        <v>1</v>
      </c>
      <c r="AL9144" s="26">
        <f t="shared" si="478"/>
        <v>0</v>
      </c>
      <c r="AM9144" s="94" t="str">
        <f t="shared" si="479"/>
        <v xml:space="preserve">1/0 </v>
      </c>
    </row>
    <row r="9145" spans="36:39" ht="14.4">
      <c r="AJ9145" s="26" t="e">
        <f>VLOOKUP(AQ9145,'user list'!A:B,2,0)</f>
        <v>#N/A</v>
      </c>
      <c r="AK9145" s="26">
        <f t="shared" si="477"/>
        <v>1</v>
      </c>
      <c r="AL9145" s="26">
        <f t="shared" si="478"/>
        <v>0</v>
      </c>
      <c r="AM9145" s="94" t="str">
        <f t="shared" si="479"/>
        <v xml:space="preserve">1/0 </v>
      </c>
    </row>
    <row r="9146" spans="36:39" ht="14.4">
      <c r="AJ9146" s="26" t="e">
        <f>VLOOKUP(AQ9146,'user list'!A:B,2,0)</f>
        <v>#N/A</v>
      </c>
      <c r="AK9146" s="26">
        <f t="shared" si="477"/>
        <v>1</v>
      </c>
      <c r="AL9146" s="26">
        <f t="shared" si="478"/>
        <v>0</v>
      </c>
      <c r="AM9146" s="94" t="str">
        <f t="shared" si="479"/>
        <v xml:space="preserve">1/0 </v>
      </c>
    </row>
    <row r="9147" spans="36:39" ht="14.4">
      <c r="AJ9147" s="26" t="e">
        <f>VLOOKUP(AQ9147,'user list'!A:B,2,0)</f>
        <v>#N/A</v>
      </c>
      <c r="AK9147" s="26">
        <f t="shared" si="477"/>
        <v>1</v>
      </c>
      <c r="AL9147" s="26">
        <f t="shared" si="478"/>
        <v>0</v>
      </c>
      <c r="AM9147" s="94" t="str">
        <f t="shared" si="479"/>
        <v xml:space="preserve">1/0 </v>
      </c>
    </row>
    <row r="9148" spans="36:39" ht="14.4">
      <c r="AJ9148" s="26" t="e">
        <f>VLOOKUP(AQ9148,'user list'!A:B,2,0)</f>
        <v>#N/A</v>
      </c>
      <c r="AK9148" s="26">
        <f t="shared" si="477"/>
        <v>1</v>
      </c>
      <c r="AL9148" s="26">
        <f t="shared" si="478"/>
        <v>0</v>
      </c>
      <c r="AM9148" s="94" t="str">
        <f t="shared" si="479"/>
        <v xml:space="preserve">1/0 </v>
      </c>
    </row>
    <row r="9149" spans="36:39" ht="14.4">
      <c r="AJ9149" s="26" t="e">
        <f>VLOOKUP(AQ9149,'user list'!A:B,2,0)</f>
        <v>#N/A</v>
      </c>
      <c r="AK9149" s="26">
        <f t="shared" si="477"/>
        <v>1</v>
      </c>
      <c r="AL9149" s="26">
        <f t="shared" si="478"/>
        <v>0</v>
      </c>
      <c r="AM9149" s="94" t="str">
        <f t="shared" si="479"/>
        <v xml:space="preserve">1/0 </v>
      </c>
    </row>
    <row r="9150" spans="36:39" ht="14.4">
      <c r="AJ9150" s="26" t="e">
        <f>VLOOKUP(AQ9150,'user list'!A:B,2,0)</f>
        <v>#N/A</v>
      </c>
      <c r="AK9150" s="26">
        <f t="shared" si="477"/>
        <v>1</v>
      </c>
      <c r="AL9150" s="26">
        <f t="shared" si="478"/>
        <v>0</v>
      </c>
      <c r="AM9150" s="94" t="str">
        <f t="shared" si="479"/>
        <v xml:space="preserve">1/0 </v>
      </c>
    </row>
    <row r="9151" spans="36:39" ht="14.4">
      <c r="AJ9151" s="26" t="e">
        <f>VLOOKUP(AQ9151,'user list'!A:B,2,0)</f>
        <v>#N/A</v>
      </c>
      <c r="AK9151" s="26">
        <f t="shared" si="477"/>
        <v>1</v>
      </c>
      <c r="AL9151" s="26">
        <f t="shared" si="478"/>
        <v>0</v>
      </c>
      <c r="AM9151" s="94" t="str">
        <f t="shared" si="479"/>
        <v xml:space="preserve">1/0 </v>
      </c>
    </row>
    <row r="9152" spans="36:39" ht="14.4">
      <c r="AJ9152" s="26" t="e">
        <f>VLOOKUP(AQ9152,'user list'!A:B,2,0)</f>
        <v>#N/A</v>
      </c>
      <c r="AK9152" s="26">
        <f t="shared" si="477"/>
        <v>1</v>
      </c>
      <c r="AL9152" s="26">
        <f t="shared" si="478"/>
        <v>0</v>
      </c>
      <c r="AM9152" s="94" t="str">
        <f t="shared" si="479"/>
        <v xml:space="preserve">1/0 </v>
      </c>
    </row>
    <row r="9153" spans="36:39" ht="14.4">
      <c r="AJ9153" s="26" t="e">
        <f>VLOOKUP(AQ9153,'user list'!A:B,2,0)</f>
        <v>#N/A</v>
      </c>
      <c r="AK9153" s="26">
        <f t="shared" si="477"/>
        <v>1</v>
      </c>
      <c r="AL9153" s="26">
        <f t="shared" si="478"/>
        <v>0</v>
      </c>
      <c r="AM9153" s="94" t="str">
        <f t="shared" si="479"/>
        <v xml:space="preserve">1/0 </v>
      </c>
    </row>
    <row r="9154" spans="36:39" ht="14.4">
      <c r="AJ9154" s="26" t="e">
        <f>VLOOKUP(AQ9154,'user list'!A:B,2,0)</f>
        <v>#N/A</v>
      </c>
      <c r="AK9154" s="26">
        <f t="shared" si="477"/>
        <v>1</v>
      </c>
      <c r="AL9154" s="26">
        <f t="shared" si="478"/>
        <v>0</v>
      </c>
      <c r="AM9154" s="94" t="str">
        <f t="shared" si="479"/>
        <v xml:space="preserve">1/0 </v>
      </c>
    </row>
    <row r="9155" spans="36:39" ht="14.4">
      <c r="AJ9155" s="26" t="e">
        <f>VLOOKUP(AQ9155,'user list'!A:B,2,0)</f>
        <v>#N/A</v>
      </c>
      <c r="AK9155" s="26">
        <f t="shared" si="477"/>
        <v>1</v>
      </c>
      <c r="AL9155" s="26">
        <f t="shared" si="478"/>
        <v>0</v>
      </c>
      <c r="AM9155" s="94" t="str">
        <f t="shared" si="479"/>
        <v xml:space="preserve">1/0 </v>
      </c>
    </row>
    <row r="9156" spans="36:39" ht="14.4">
      <c r="AJ9156" s="26" t="e">
        <f>VLOOKUP(AQ9156,'user list'!A:B,2,0)</f>
        <v>#N/A</v>
      </c>
      <c r="AK9156" s="26">
        <f t="shared" si="477"/>
        <v>1</v>
      </c>
      <c r="AL9156" s="26">
        <f t="shared" si="478"/>
        <v>0</v>
      </c>
      <c r="AM9156" s="94" t="str">
        <f t="shared" si="479"/>
        <v xml:space="preserve">1/0 </v>
      </c>
    </row>
    <row r="9157" spans="36:39" ht="14.4">
      <c r="AJ9157" s="26" t="e">
        <f>VLOOKUP(AQ9157,'user list'!A:B,2,0)</f>
        <v>#N/A</v>
      </c>
      <c r="AK9157" s="26">
        <f t="shared" si="477"/>
        <v>1</v>
      </c>
      <c r="AL9157" s="26">
        <f t="shared" si="478"/>
        <v>0</v>
      </c>
      <c r="AM9157" s="94" t="str">
        <f t="shared" si="479"/>
        <v xml:space="preserve">1/0 </v>
      </c>
    </row>
    <row r="9158" spans="36:39" ht="14.4">
      <c r="AJ9158" s="26" t="e">
        <f>VLOOKUP(AQ9158,'user list'!A:B,2,0)</f>
        <v>#N/A</v>
      </c>
      <c r="AK9158" s="26">
        <f t="shared" si="477"/>
        <v>1</v>
      </c>
      <c r="AL9158" s="26">
        <f t="shared" si="478"/>
        <v>0</v>
      </c>
      <c r="AM9158" s="94" t="str">
        <f t="shared" si="479"/>
        <v xml:space="preserve">1/0 </v>
      </c>
    </row>
    <row r="9159" spans="36:39" ht="14.4">
      <c r="AJ9159" s="26" t="e">
        <f>VLOOKUP(AQ9159,'user list'!A:B,2,0)</f>
        <v>#N/A</v>
      </c>
      <c r="AK9159" s="26">
        <f t="shared" si="477"/>
        <v>1</v>
      </c>
      <c r="AL9159" s="26">
        <f t="shared" si="478"/>
        <v>0</v>
      </c>
      <c r="AM9159" s="94" t="str">
        <f t="shared" si="479"/>
        <v xml:space="preserve">1/0 </v>
      </c>
    </row>
    <row r="9160" spans="36:39" ht="14.4">
      <c r="AJ9160" s="26" t="e">
        <f>VLOOKUP(AQ9160,'user list'!A:B,2,0)</f>
        <v>#N/A</v>
      </c>
      <c r="AK9160" s="26">
        <f t="shared" si="477"/>
        <v>1</v>
      </c>
      <c r="AL9160" s="26">
        <f t="shared" si="478"/>
        <v>0</v>
      </c>
      <c r="AM9160" s="94" t="str">
        <f t="shared" si="479"/>
        <v xml:space="preserve">1/0 </v>
      </c>
    </row>
    <row r="9161" spans="36:39" ht="14.4">
      <c r="AJ9161" s="26" t="e">
        <f>VLOOKUP(AQ9161,'user list'!A:B,2,0)</f>
        <v>#N/A</v>
      </c>
      <c r="AK9161" s="26">
        <f t="shared" si="477"/>
        <v>1</v>
      </c>
      <c r="AL9161" s="26">
        <f t="shared" si="478"/>
        <v>0</v>
      </c>
      <c r="AM9161" s="94" t="str">
        <f t="shared" si="479"/>
        <v xml:space="preserve">1/0 </v>
      </c>
    </row>
    <row r="9162" spans="36:39" ht="14.4">
      <c r="AJ9162" s="26" t="e">
        <f>VLOOKUP(AQ9162,'user list'!A:B,2,0)</f>
        <v>#N/A</v>
      </c>
      <c r="AK9162" s="26">
        <f t="shared" si="477"/>
        <v>1</v>
      </c>
      <c r="AL9162" s="26">
        <f t="shared" si="478"/>
        <v>0</v>
      </c>
      <c r="AM9162" s="94" t="str">
        <f t="shared" si="479"/>
        <v xml:space="preserve">1/0 </v>
      </c>
    </row>
    <row r="9163" spans="36:39" ht="14.4">
      <c r="AJ9163" s="26" t="e">
        <f>VLOOKUP(AQ9163,'user list'!A:B,2,0)</f>
        <v>#N/A</v>
      </c>
      <c r="AK9163" s="26">
        <f t="shared" si="477"/>
        <v>1</v>
      </c>
      <c r="AL9163" s="26">
        <f t="shared" si="478"/>
        <v>0</v>
      </c>
      <c r="AM9163" s="94" t="str">
        <f t="shared" si="479"/>
        <v xml:space="preserve">1/0 </v>
      </c>
    </row>
    <row r="9164" spans="36:39" ht="14.4">
      <c r="AJ9164" s="26" t="e">
        <f>VLOOKUP(AQ9164,'user list'!A:B,2,0)</f>
        <v>#N/A</v>
      </c>
      <c r="AK9164" s="26">
        <f t="shared" si="477"/>
        <v>1</v>
      </c>
      <c r="AL9164" s="26">
        <f t="shared" si="478"/>
        <v>0</v>
      </c>
      <c r="AM9164" s="94" t="str">
        <f t="shared" si="479"/>
        <v xml:space="preserve">1/0 </v>
      </c>
    </row>
    <row r="9165" spans="36:39" ht="14.4">
      <c r="AJ9165" s="26" t="e">
        <f>VLOOKUP(AQ9165,'user list'!A:B,2,0)</f>
        <v>#N/A</v>
      </c>
      <c r="AK9165" s="26">
        <f t="shared" si="477"/>
        <v>1</v>
      </c>
      <c r="AL9165" s="26">
        <f t="shared" si="478"/>
        <v>0</v>
      </c>
      <c r="AM9165" s="94" t="str">
        <f t="shared" si="479"/>
        <v xml:space="preserve">1/0 </v>
      </c>
    </row>
    <row r="9166" spans="36:39" ht="14.4">
      <c r="AJ9166" s="26" t="e">
        <f>VLOOKUP(AQ9166,'user list'!A:B,2,0)</f>
        <v>#N/A</v>
      </c>
      <c r="AK9166" s="26">
        <f t="shared" si="477"/>
        <v>1</v>
      </c>
      <c r="AL9166" s="26">
        <f t="shared" si="478"/>
        <v>0</v>
      </c>
      <c r="AM9166" s="94" t="str">
        <f t="shared" si="479"/>
        <v xml:space="preserve">1/0 </v>
      </c>
    </row>
    <row r="9167" spans="36:39" ht="14.4">
      <c r="AJ9167" s="26" t="e">
        <f>VLOOKUP(AQ9167,'user list'!A:B,2,0)</f>
        <v>#N/A</v>
      </c>
      <c r="AK9167" s="26">
        <f t="shared" si="477"/>
        <v>1</v>
      </c>
      <c r="AL9167" s="26">
        <f t="shared" si="478"/>
        <v>0</v>
      </c>
      <c r="AM9167" s="94" t="str">
        <f t="shared" si="479"/>
        <v xml:space="preserve">1/0 </v>
      </c>
    </row>
    <row r="9168" spans="36:39" ht="14.4">
      <c r="AJ9168" s="26" t="e">
        <f>VLOOKUP(AQ9168,'user list'!A:B,2,0)</f>
        <v>#N/A</v>
      </c>
      <c r="AK9168" s="26">
        <f t="shared" si="477"/>
        <v>1</v>
      </c>
      <c r="AL9168" s="26">
        <f t="shared" si="478"/>
        <v>0</v>
      </c>
      <c r="AM9168" s="94" t="str">
        <f t="shared" si="479"/>
        <v xml:space="preserve">1/0 </v>
      </c>
    </row>
    <row r="9169" spans="36:39" ht="14.4">
      <c r="AJ9169" s="26" t="e">
        <f>VLOOKUP(AQ9169,'user list'!A:B,2,0)</f>
        <v>#N/A</v>
      </c>
      <c r="AK9169" s="26">
        <f t="shared" si="477"/>
        <v>1</v>
      </c>
      <c r="AL9169" s="26">
        <f t="shared" si="478"/>
        <v>0</v>
      </c>
      <c r="AM9169" s="94" t="str">
        <f t="shared" si="479"/>
        <v xml:space="preserve">1/0 </v>
      </c>
    </row>
    <row r="9170" spans="36:39" ht="14.4">
      <c r="AJ9170" s="26" t="e">
        <f>VLOOKUP(AQ9170,'user list'!A:B,2,0)</f>
        <v>#N/A</v>
      </c>
      <c r="AK9170" s="26">
        <f t="shared" si="477"/>
        <v>1</v>
      </c>
      <c r="AL9170" s="26">
        <f t="shared" si="478"/>
        <v>0</v>
      </c>
      <c r="AM9170" s="94" t="str">
        <f t="shared" si="479"/>
        <v xml:space="preserve">1/0 </v>
      </c>
    </row>
    <row r="9171" spans="36:39" ht="14.4">
      <c r="AJ9171" s="26" t="e">
        <f>VLOOKUP(AQ9171,'user list'!A:B,2,0)</f>
        <v>#N/A</v>
      </c>
      <c r="AK9171" s="26">
        <f t="shared" si="477"/>
        <v>1</v>
      </c>
      <c r="AL9171" s="26">
        <f t="shared" si="478"/>
        <v>0</v>
      </c>
      <c r="AM9171" s="94" t="str">
        <f t="shared" si="479"/>
        <v xml:space="preserve">1/0 </v>
      </c>
    </row>
    <row r="9172" spans="36:39" ht="14.4">
      <c r="AJ9172" s="26" t="e">
        <f>VLOOKUP(AQ9172,'user list'!A:B,2,0)</f>
        <v>#N/A</v>
      </c>
      <c r="AK9172" s="26">
        <f t="shared" si="477"/>
        <v>1</v>
      </c>
      <c r="AL9172" s="26">
        <f t="shared" si="478"/>
        <v>0</v>
      </c>
      <c r="AM9172" s="94" t="str">
        <f t="shared" si="479"/>
        <v xml:space="preserve">1/0 </v>
      </c>
    </row>
    <row r="9173" spans="36:39" ht="14.4">
      <c r="AJ9173" s="26" t="e">
        <f>VLOOKUP(AQ9173,'user list'!A:B,2,0)</f>
        <v>#N/A</v>
      </c>
      <c r="AK9173" s="26">
        <f t="shared" si="477"/>
        <v>1</v>
      </c>
      <c r="AL9173" s="26">
        <f t="shared" si="478"/>
        <v>0</v>
      </c>
      <c r="AM9173" s="94" t="str">
        <f t="shared" si="479"/>
        <v xml:space="preserve">1/0 </v>
      </c>
    </row>
    <row r="9174" spans="36:39" ht="14.4">
      <c r="AJ9174" s="26" t="e">
        <f>VLOOKUP(AQ9174,'user list'!A:B,2,0)</f>
        <v>#N/A</v>
      </c>
      <c r="AK9174" s="26">
        <f t="shared" si="477"/>
        <v>1</v>
      </c>
      <c r="AL9174" s="26">
        <f t="shared" si="478"/>
        <v>0</v>
      </c>
      <c r="AM9174" s="94" t="str">
        <f t="shared" si="479"/>
        <v xml:space="preserve">1/0 </v>
      </c>
    </row>
    <row r="9175" spans="36:39" ht="14.4">
      <c r="AJ9175" s="26" t="e">
        <f>VLOOKUP(AQ9175,'user list'!A:B,2,0)</f>
        <v>#N/A</v>
      </c>
      <c r="AK9175" s="26">
        <f t="shared" si="477"/>
        <v>1</v>
      </c>
      <c r="AL9175" s="26">
        <f t="shared" si="478"/>
        <v>0</v>
      </c>
      <c r="AM9175" s="94" t="str">
        <f t="shared" si="479"/>
        <v xml:space="preserve">1/0 </v>
      </c>
    </row>
    <row r="9176" spans="36:39" ht="14.4">
      <c r="AJ9176" s="26" t="e">
        <f>VLOOKUP(AQ9176,'user list'!A:B,2,0)</f>
        <v>#N/A</v>
      </c>
      <c r="AK9176" s="26">
        <f t="shared" si="477"/>
        <v>1</v>
      </c>
      <c r="AL9176" s="26">
        <f t="shared" si="478"/>
        <v>0</v>
      </c>
      <c r="AM9176" s="94" t="str">
        <f t="shared" si="479"/>
        <v xml:space="preserve">1/0 </v>
      </c>
    </row>
    <row r="9177" spans="36:39" ht="14.4">
      <c r="AJ9177" s="26" t="e">
        <f>VLOOKUP(AQ9177,'user list'!A:B,2,0)</f>
        <v>#N/A</v>
      </c>
      <c r="AK9177" s="26">
        <f t="shared" si="477"/>
        <v>1</v>
      </c>
      <c r="AL9177" s="26">
        <f t="shared" si="478"/>
        <v>0</v>
      </c>
      <c r="AM9177" s="94" t="str">
        <f t="shared" si="479"/>
        <v xml:space="preserve">1/0 </v>
      </c>
    </row>
    <row r="9178" spans="36:39" ht="14.4">
      <c r="AJ9178" s="26" t="e">
        <f>VLOOKUP(AQ9178,'user list'!A:B,2,0)</f>
        <v>#N/A</v>
      </c>
      <c r="AK9178" s="26">
        <f t="shared" si="477"/>
        <v>1</v>
      </c>
      <c r="AL9178" s="26">
        <f t="shared" si="478"/>
        <v>0</v>
      </c>
      <c r="AM9178" s="94" t="str">
        <f t="shared" si="479"/>
        <v xml:space="preserve">1/0 </v>
      </c>
    </row>
    <row r="9179" spans="36:39" ht="14.4">
      <c r="AJ9179" s="26" t="e">
        <f>VLOOKUP(AQ9179,'user list'!A:B,2,0)</f>
        <v>#N/A</v>
      </c>
      <c r="AK9179" s="26">
        <f t="shared" si="477"/>
        <v>1</v>
      </c>
      <c r="AL9179" s="26">
        <f t="shared" si="478"/>
        <v>0</v>
      </c>
      <c r="AM9179" s="94" t="str">
        <f t="shared" si="479"/>
        <v xml:space="preserve">1/0 </v>
      </c>
    </row>
    <row r="9180" spans="36:39" ht="14.4">
      <c r="AJ9180" s="26" t="e">
        <f>VLOOKUP(AQ9180,'user list'!A:B,2,0)</f>
        <v>#N/A</v>
      </c>
      <c r="AK9180" s="26">
        <f t="shared" si="477"/>
        <v>1</v>
      </c>
      <c r="AL9180" s="26">
        <f t="shared" si="478"/>
        <v>0</v>
      </c>
      <c r="AM9180" s="94" t="str">
        <f t="shared" si="479"/>
        <v xml:space="preserve">1/0 </v>
      </c>
    </row>
    <row r="9181" spans="36:39" ht="14.4">
      <c r="AJ9181" s="26" t="e">
        <f>VLOOKUP(AQ9181,'user list'!A:B,2,0)</f>
        <v>#N/A</v>
      </c>
      <c r="AK9181" s="26">
        <f t="shared" si="477"/>
        <v>1</v>
      </c>
      <c r="AL9181" s="26">
        <f t="shared" si="478"/>
        <v>0</v>
      </c>
      <c r="AM9181" s="94" t="str">
        <f t="shared" si="479"/>
        <v xml:space="preserve">1/0 </v>
      </c>
    </row>
    <row r="9182" spans="36:39" ht="14.4">
      <c r="AJ9182" s="26" t="e">
        <f>VLOOKUP(AQ9182,'user list'!A:B,2,0)</f>
        <v>#N/A</v>
      </c>
      <c r="AK9182" s="26">
        <f t="shared" si="477"/>
        <v>1</v>
      </c>
      <c r="AL9182" s="26">
        <f t="shared" si="478"/>
        <v>0</v>
      </c>
      <c r="AM9182" s="94" t="str">
        <f t="shared" si="479"/>
        <v xml:space="preserve">1/0 </v>
      </c>
    </row>
    <row r="9183" spans="36:39" ht="14.4">
      <c r="AJ9183" s="26" t="e">
        <f>VLOOKUP(AQ9183,'user list'!A:B,2,0)</f>
        <v>#N/A</v>
      </c>
      <c r="AK9183" s="26">
        <f t="shared" si="477"/>
        <v>1</v>
      </c>
      <c r="AL9183" s="26">
        <f t="shared" si="478"/>
        <v>0</v>
      </c>
      <c r="AM9183" s="94" t="str">
        <f t="shared" si="479"/>
        <v xml:space="preserve">1/0 </v>
      </c>
    </row>
    <row r="9184" spans="36:39" ht="14.4">
      <c r="AJ9184" s="26" t="e">
        <f>VLOOKUP(AQ9184,'user list'!A:B,2,0)</f>
        <v>#N/A</v>
      </c>
      <c r="AK9184" s="26">
        <f t="shared" si="477"/>
        <v>1</v>
      </c>
      <c r="AL9184" s="26">
        <f t="shared" si="478"/>
        <v>0</v>
      </c>
      <c r="AM9184" s="94" t="str">
        <f t="shared" si="479"/>
        <v xml:space="preserve">1/0 </v>
      </c>
    </row>
    <row r="9185" spans="36:39" ht="14.4">
      <c r="AJ9185" s="26" t="e">
        <f>VLOOKUP(AQ9185,'user list'!A:B,2,0)</f>
        <v>#N/A</v>
      </c>
      <c r="AK9185" s="26">
        <f t="shared" si="477"/>
        <v>1</v>
      </c>
      <c r="AL9185" s="26">
        <f t="shared" si="478"/>
        <v>0</v>
      </c>
      <c r="AM9185" s="94" t="str">
        <f t="shared" si="479"/>
        <v xml:space="preserve">1/0 </v>
      </c>
    </row>
    <row r="9186" spans="36:39" ht="14.4">
      <c r="AJ9186" s="26" t="e">
        <f>VLOOKUP(AQ9186,'user list'!A:B,2,0)</f>
        <v>#N/A</v>
      </c>
      <c r="AK9186" s="26">
        <f t="shared" si="477"/>
        <v>1</v>
      </c>
      <c r="AL9186" s="26">
        <f t="shared" si="478"/>
        <v>0</v>
      </c>
      <c r="AM9186" s="94" t="str">
        <f t="shared" si="479"/>
        <v xml:space="preserve">1/0 </v>
      </c>
    </row>
    <row r="9187" spans="36:39" ht="14.4">
      <c r="AJ9187" s="26" t="e">
        <f>VLOOKUP(AQ9187,'user list'!A:B,2,0)</f>
        <v>#N/A</v>
      </c>
      <c r="AK9187" s="26">
        <f t="shared" ref="AK9187:AK9250" si="480">MONTH(AN9187)</f>
        <v>1</v>
      </c>
      <c r="AL9187" s="26">
        <f t="shared" ref="AL9187:AL9250" si="481">DAY(AN9187)</f>
        <v>0</v>
      </c>
      <c r="AM9187" s="94" t="str">
        <f t="shared" ref="AM9187:AM9250" si="482">AK9187&amp;"/"&amp;AL9187&amp;" "&amp;AR9187</f>
        <v xml:space="preserve">1/0 </v>
      </c>
    </row>
    <row r="9188" spans="36:39" ht="14.4">
      <c r="AJ9188" s="26" t="e">
        <f>VLOOKUP(AQ9188,'user list'!A:B,2,0)</f>
        <v>#N/A</v>
      </c>
      <c r="AK9188" s="26">
        <f t="shared" si="480"/>
        <v>1</v>
      </c>
      <c r="AL9188" s="26">
        <f t="shared" si="481"/>
        <v>0</v>
      </c>
      <c r="AM9188" s="94" t="str">
        <f t="shared" si="482"/>
        <v xml:space="preserve">1/0 </v>
      </c>
    </row>
    <row r="9189" spans="36:39" ht="14.4">
      <c r="AJ9189" s="26" t="e">
        <f>VLOOKUP(AQ9189,'user list'!A:B,2,0)</f>
        <v>#N/A</v>
      </c>
      <c r="AK9189" s="26">
        <f t="shared" si="480"/>
        <v>1</v>
      </c>
      <c r="AL9189" s="26">
        <f t="shared" si="481"/>
        <v>0</v>
      </c>
      <c r="AM9189" s="94" t="str">
        <f t="shared" si="482"/>
        <v xml:space="preserve">1/0 </v>
      </c>
    </row>
    <row r="9190" spans="36:39" ht="14.4">
      <c r="AJ9190" s="26" t="e">
        <f>VLOOKUP(AQ9190,'user list'!A:B,2,0)</f>
        <v>#N/A</v>
      </c>
      <c r="AK9190" s="26">
        <f t="shared" si="480"/>
        <v>1</v>
      </c>
      <c r="AL9190" s="26">
        <f t="shared" si="481"/>
        <v>0</v>
      </c>
      <c r="AM9190" s="94" t="str">
        <f t="shared" si="482"/>
        <v xml:space="preserve">1/0 </v>
      </c>
    </row>
    <row r="9191" spans="36:39" ht="14.4">
      <c r="AJ9191" s="26" t="e">
        <f>VLOOKUP(AQ9191,'user list'!A:B,2,0)</f>
        <v>#N/A</v>
      </c>
      <c r="AK9191" s="26">
        <f t="shared" si="480"/>
        <v>1</v>
      </c>
      <c r="AL9191" s="26">
        <f t="shared" si="481"/>
        <v>0</v>
      </c>
      <c r="AM9191" s="94" t="str">
        <f t="shared" si="482"/>
        <v xml:space="preserve">1/0 </v>
      </c>
    </row>
    <row r="9192" spans="36:39" ht="14.4">
      <c r="AJ9192" s="26" t="e">
        <f>VLOOKUP(AQ9192,'user list'!A:B,2,0)</f>
        <v>#N/A</v>
      </c>
      <c r="AK9192" s="26">
        <f t="shared" si="480"/>
        <v>1</v>
      </c>
      <c r="AL9192" s="26">
        <f t="shared" si="481"/>
        <v>0</v>
      </c>
      <c r="AM9192" s="94" t="str">
        <f t="shared" si="482"/>
        <v xml:space="preserve">1/0 </v>
      </c>
    </row>
    <row r="9193" spans="36:39" ht="14.4">
      <c r="AJ9193" s="26" t="e">
        <f>VLOOKUP(AQ9193,'user list'!A:B,2,0)</f>
        <v>#N/A</v>
      </c>
      <c r="AK9193" s="26">
        <f t="shared" si="480"/>
        <v>1</v>
      </c>
      <c r="AL9193" s="26">
        <f t="shared" si="481"/>
        <v>0</v>
      </c>
      <c r="AM9193" s="94" t="str">
        <f t="shared" si="482"/>
        <v xml:space="preserve">1/0 </v>
      </c>
    </row>
    <row r="9194" spans="36:39" ht="14.4">
      <c r="AJ9194" s="26" t="e">
        <f>VLOOKUP(AQ9194,'user list'!A:B,2,0)</f>
        <v>#N/A</v>
      </c>
      <c r="AK9194" s="26">
        <f t="shared" si="480"/>
        <v>1</v>
      </c>
      <c r="AL9194" s="26">
        <f t="shared" si="481"/>
        <v>0</v>
      </c>
      <c r="AM9194" s="94" t="str">
        <f t="shared" si="482"/>
        <v xml:space="preserve">1/0 </v>
      </c>
    </row>
    <row r="9195" spans="36:39" ht="14.4">
      <c r="AJ9195" s="26" t="e">
        <f>VLOOKUP(AQ9195,'user list'!A:B,2,0)</f>
        <v>#N/A</v>
      </c>
      <c r="AK9195" s="26">
        <f t="shared" si="480"/>
        <v>1</v>
      </c>
      <c r="AL9195" s="26">
        <f t="shared" si="481"/>
        <v>0</v>
      </c>
      <c r="AM9195" s="94" t="str">
        <f t="shared" si="482"/>
        <v xml:space="preserve">1/0 </v>
      </c>
    </row>
    <row r="9196" spans="36:39" ht="14.4">
      <c r="AJ9196" s="26" t="e">
        <f>VLOOKUP(AQ9196,'user list'!A:B,2,0)</f>
        <v>#N/A</v>
      </c>
      <c r="AK9196" s="26">
        <f t="shared" si="480"/>
        <v>1</v>
      </c>
      <c r="AL9196" s="26">
        <f t="shared" si="481"/>
        <v>0</v>
      </c>
      <c r="AM9196" s="94" t="str">
        <f t="shared" si="482"/>
        <v xml:space="preserve">1/0 </v>
      </c>
    </row>
    <row r="9197" spans="36:39" ht="14.4">
      <c r="AJ9197" s="26" t="e">
        <f>VLOOKUP(AQ9197,'user list'!A:B,2,0)</f>
        <v>#N/A</v>
      </c>
      <c r="AK9197" s="26">
        <f t="shared" si="480"/>
        <v>1</v>
      </c>
      <c r="AL9197" s="26">
        <f t="shared" si="481"/>
        <v>0</v>
      </c>
      <c r="AM9197" s="94" t="str">
        <f t="shared" si="482"/>
        <v xml:space="preserve">1/0 </v>
      </c>
    </row>
    <row r="9198" spans="36:39" ht="14.4">
      <c r="AJ9198" s="26" t="e">
        <f>VLOOKUP(AQ9198,'user list'!A:B,2,0)</f>
        <v>#N/A</v>
      </c>
      <c r="AK9198" s="26">
        <f t="shared" si="480"/>
        <v>1</v>
      </c>
      <c r="AL9198" s="26">
        <f t="shared" si="481"/>
        <v>0</v>
      </c>
      <c r="AM9198" s="94" t="str">
        <f t="shared" si="482"/>
        <v xml:space="preserve">1/0 </v>
      </c>
    </row>
    <row r="9199" spans="36:39" ht="14.4">
      <c r="AJ9199" s="26" t="e">
        <f>VLOOKUP(AQ9199,'user list'!A:B,2,0)</f>
        <v>#N/A</v>
      </c>
      <c r="AK9199" s="26">
        <f t="shared" si="480"/>
        <v>1</v>
      </c>
      <c r="AL9199" s="26">
        <f t="shared" si="481"/>
        <v>0</v>
      </c>
      <c r="AM9199" s="94" t="str">
        <f t="shared" si="482"/>
        <v xml:space="preserve">1/0 </v>
      </c>
    </row>
    <row r="9200" spans="36:39" ht="14.4">
      <c r="AJ9200" s="26" t="e">
        <f>VLOOKUP(AQ9200,'user list'!A:B,2,0)</f>
        <v>#N/A</v>
      </c>
      <c r="AK9200" s="26">
        <f t="shared" si="480"/>
        <v>1</v>
      </c>
      <c r="AL9200" s="26">
        <f t="shared" si="481"/>
        <v>0</v>
      </c>
      <c r="AM9200" s="94" t="str">
        <f t="shared" si="482"/>
        <v xml:space="preserve">1/0 </v>
      </c>
    </row>
    <row r="9201" spans="36:39" ht="14.4">
      <c r="AJ9201" s="26" t="e">
        <f>VLOOKUP(AQ9201,'user list'!A:B,2,0)</f>
        <v>#N/A</v>
      </c>
      <c r="AK9201" s="26">
        <f t="shared" si="480"/>
        <v>1</v>
      </c>
      <c r="AL9201" s="26">
        <f t="shared" si="481"/>
        <v>0</v>
      </c>
      <c r="AM9201" s="94" t="str">
        <f t="shared" si="482"/>
        <v xml:space="preserve">1/0 </v>
      </c>
    </row>
    <row r="9202" spans="36:39" ht="14.4">
      <c r="AJ9202" s="26" t="e">
        <f>VLOOKUP(AQ9202,'user list'!A:B,2,0)</f>
        <v>#N/A</v>
      </c>
      <c r="AK9202" s="26">
        <f t="shared" si="480"/>
        <v>1</v>
      </c>
      <c r="AL9202" s="26">
        <f t="shared" si="481"/>
        <v>0</v>
      </c>
      <c r="AM9202" s="94" t="str">
        <f t="shared" si="482"/>
        <v xml:space="preserve">1/0 </v>
      </c>
    </row>
    <row r="9203" spans="36:39" ht="14.4">
      <c r="AJ9203" s="26" t="e">
        <f>VLOOKUP(AQ9203,'user list'!A:B,2,0)</f>
        <v>#N/A</v>
      </c>
      <c r="AK9203" s="26">
        <f t="shared" si="480"/>
        <v>1</v>
      </c>
      <c r="AL9203" s="26">
        <f t="shared" si="481"/>
        <v>0</v>
      </c>
      <c r="AM9203" s="94" t="str">
        <f t="shared" si="482"/>
        <v xml:space="preserve">1/0 </v>
      </c>
    </row>
    <row r="9204" spans="36:39" ht="14.4">
      <c r="AJ9204" s="26" t="e">
        <f>VLOOKUP(AQ9204,'user list'!A:B,2,0)</f>
        <v>#N/A</v>
      </c>
      <c r="AK9204" s="26">
        <f t="shared" si="480"/>
        <v>1</v>
      </c>
      <c r="AL9204" s="26">
        <f t="shared" si="481"/>
        <v>0</v>
      </c>
      <c r="AM9204" s="94" t="str">
        <f t="shared" si="482"/>
        <v xml:space="preserve">1/0 </v>
      </c>
    </row>
    <row r="9205" spans="36:39" ht="14.4">
      <c r="AJ9205" s="26" t="e">
        <f>VLOOKUP(AQ9205,'user list'!A:B,2,0)</f>
        <v>#N/A</v>
      </c>
      <c r="AK9205" s="26">
        <f t="shared" si="480"/>
        <v>1</v>
      </c>
      <c r="AL9205" s="26">
        <f t="shared" si="481"/>
        <v>0</v>
      </c>
      <c r="AM9205" s="94" t="str">
        <f t="shared" si="482"/>
        <v xml:space="preserve">1/0 </v>
      </c>
    </row>
    <row r="9206" spans="36:39" ht="14.4">
      <c r="AJ9206" s="26" t="e">
        <f>VLOOKUP(AQ9206,'user list'!A:B,2,0)</f>
        <v>#N/A</v>
      </c>
      <c r="AK9206" s="26">
        <f t="shared" si="480"/>
        <v>1</v>
      </c>
      <c r="AL9206" s="26">
        <f t="shared" si="481"/>
        <v>0</v>
      </c>
      <c r="AM9206" s="94" t="str">
        <f t="shared" si="482"/>
        <v xml:space="preserve">1/0 </v>
      </c>
    </row>
    <row r="9207" spans="36:39" ht="14.4">
      <c r="AJ9207" s="26" t="e">
        <f>VLOOKUP(AQ9207,'user list'!A:B,2,0)</f>
        <v>#N/A</v>
      </c>
      <c r="AK9207" s="26">
        <f t="shared" si="480"/>
        <v>1</v>
      </c>
      <c r="AL9207" s="26">
        <f t="shared" si="481"/>
        <v>0</v>
      </c>
      <c r="AM9207" s="94" t="str">
        <f t="shared" si="482"/>
        <v xml:space="preserve">1/0 </v>
      </c>
    </row>
    <row r="9208" spans="36:39" ht="14.4">
      <c r="AJ9208" s="26" t="e">
        <f>VLOOKUP(AQ9208,'user list'!A:B,2,0)</f>
        <v>#N/A</v>
      </c>
      <c r="AK9208" s="26">
        <f t="shared" si="480"/>
        <v>1</v>
      </c>
      <c r="AL9208" s="26">
        <f t="shared" si="481"/>
        <v>0</v>
      </c>
      <c r="AM9208" s="94" t="str">
        <f t="shared" si="482"/>
        <v xml:space="preserve">1/0 </v>
      </c>
    </row>
    <row r="9209" spans="36:39" ht="14.4">
      <c r="AJ9209" s="26" t="e">
        <f>VLOOKUP(AQ9209,'user list'!A:B,2,0)</f>
        <v>#N/A</v>
      </c>
      <c r="AK9209" s="26">
        <f t="shared" si="480"/>
        <v>1</v>
      </c>
      <c r="AL9209" s="26">
        <f t="shared" si="481"/>
        <v>0</v>
      </c>
      <c r="AM9209" s="94" t="str">
        <f t="shared" si="482"/>
        <v xml:space="preserve">1/0 </v>
      </c>
    </row>
    <row r="9210" spans="36:39" ht="14.4">
      <c r="AJ9210" s="26" t="e">
        <f>VLOOKUP(AQ9210,'user list'!A:B,2,0)</f>
        <v>#N/A</v>
      </c>
      <c r="AK9210" s="26">
        <f t="shared" si="480"/>
        <v>1</v>
      </c>
      <c r="AL9210" s="26">
        <f t="shared" si="481"/>
        <v>0</v>
      </c>
      <c r="AM9210" s="94" t="str">
        <f t="shared" si="482"/>
        <v xml:space="preserve">1/0 </v>
      </c>
    </row>
    <row r="9211" spans="36:39" ht="14.4">
      <c r="AJ9211" s="26" t="e">
        <f>VLOOKUP(AQ9211,'user list'!A:B,2,0)</f>
        <v>#N/A</v>
      </c>
      <c r="AK9211" s="26">
        <f t="shared" si="480"/>
        <v>1</v>
      </c>
      <c r="AL9211" s="26">
        <f t="shared" si="481"/>
        <v>0</v>
      </c>
      <c r="AM9211" s="94" t="str">
        <f t="shared" si="482"/>
        <v xml:space="preserve">1/0 </v>
      </c>
    </row>
    <row r="9212" spans="36:39" ht="14.4">
      <c r="AJ9212" s="26" t="e">
        <f>VLOOKUP(AQ9212,'user list'!A:B,2,0)</f>
        <v>#N/A</v>
      </c>
      <c r="AK9212" s="26">
        <f t="shared" si="480"/>
        <v>1</v>
      </c>
      <c r="AL9212" s="26">
        <f t="shared" si="481"/>
        <v>0</v>
      </c>
      <c r="AM9212" s="94" t="str">
        <f t="shared" si="482"/>
        <v xml:space="preserve">1/0 </v>
      </c>
    </row>
    <row r="9213" spans="36:39" ht="14.4">
      <c r="AJ9213" s="26" t="e">
        <f>VLOOKUP(AQ9213,'user list'!A:B,2,0)</f>
        <v>#N/A</v>
      </c>
      <c r="AK9213" s="26">
        <f t="shared" si="480"/>
        <v>1</v>
      </c>
      <c r="AL9213" s="26">
        <f t="shared" si="481"/>
        <v>0</v>
      </c>
      <c r="AM9213" s="94" t="str">
        <f t="shared" si="482"/>
        <v xml:space="preserve">1/0 </v>
      </c>
    </row>
    <row r="9214" spans="36:39" ht="14.4">
      <c r="AJ9214" s="26" t="e">
        <f>VLOOKUP(AQ9214,'user list'!A:B,2,0)</f>
        <v>#N/A</v>
      </c>
      <c r="AK9214" s="26">
        <f t="shared" si="480"/>
        <v>1</v>
      </c>
      <c r="AL9214" s="26">
        <f t="shared" si="481"/>
        <v>0</v>
      </c>
      <c r="AM9214" s="94" t="str">
        <f t="shared" si="482"/>
        <v xml:space="preserve">1/0 </v>
      </c>
    </row>
    <row r="9215" spans="36:39" ht="14.4">
      <c r="AJ9215" s="26" t="e">
        <f>VLOOKUP(AQ9215,'user list'!A:B,2,0)</f>
        <v>#N/A</v>
      </c>
      <c r="AK9215" s="26">
        <f t="shared" si="480"/>
        <v>1</v>
      </c>
      <c r="AL9215" s="26">
        <f t="shared" si="481"/>
        <v>0</v>
      </c>
      <c r="AM9215" s="94" t="str">
        <f t="shared" si="482"/>
        <v xml:space="preserve">1/0 </v>
      </c>
    </row>
    <row r="9216" spans="36:39" ht="14.4">
      <c r="AJ9216" s="26" t="e">
        <f>VLOOKUP(AQ9216,'user list'!A:B,2,0)</f>
        <v>#N/A</v>
      </c>
      <c r="AK9216" s="26">
        <f t="shared" si="480"/>
        <v>1</v>
      </c>
      <c r="AL9216" s="26">
        <f t="shared" si="481"/>
        <v>0</v>
      </c>
      <c r="AM9216" s="94" t="str">
        <f t="shared" si="482"/>
        <v xml:space="preserve">1/0 </v>
      </c>
    </row>
    <row r="9217" spans="36:39" ht="14.4">
      <c r="AJ9217" s="26" t="e">
        <f>VLOOKUP(AQ9217,'user list'!A:B,2,0)</f>
        <v>#N/A</v>
      </c>
      <c r="AK9217" s="26">
        <f t="shared" si="480"/>
        <v>1</v>
      </c>
      <c r="AL9217" s="26">
        <f t="shared" si="481"/>
        <v>0</v>
      </c>
      <c r="AM9217" s="94" t="str">
        <f t="shared" si="482"/>
        <v xml:space="preserve">1/0 </v>
      </c>
    </row>
    <row r="9218" spans="36:39" ht="14.4">
      <c r="AJ9218" s="26" t="e">
        <f>VLOOKUP(AQ9218,'user list'!A:B,2,0)</f>
        <v>#N/A</v>
      </c>
      <c r="AK9218" s="26">
        <f t="shared" si="480"/>
        <v>1</v>
      </c>
      <c r="AL9218" s="26">
        <f t="shared" si="481"/>
        <v>0</v>
      </c>
      <c r="AM9218" s="94" t="str">
        <f t="shared" si="482"/>
        <v xml:space="preserve">1/0 </v>
      </c>
    </row>
    <row r="9219" spans="36:39" ht="14.4">
      <c r="AJ9219" s="26" t="e">
        <f>VLOOKUP(AQ9219,'user list'!A:B,2,0)</f>
        <v>#N/A</v>
      </c>
      <c r="AK9219" s="26">
        <f t="shared" si="480"/>
        <v>1</v>
      </c>
      <c r="AL9219" s="26">
        <f t="shared" si="481"/>
        <v>0</v>
      </c>
      <c r="AM9219" s="94" t="str">
        <f t="shared" si="482"/>
        <v xml:space="preserve">1/0 </v>
      </c>
    </row>
    <row r="9220" spans="36:39" ht="14.4">
      <c r="AJ9220" s="26" t="e">
        <f>VLOOKUP(AQ9220,'user list'!A:B,2,0)</f>
        <v>#N/A</v>
      </c>
      <c r="AK9220" s="26">
        <f t="shared" si="480"/>
        <v>1</v>
      </c>
      <c r="AL9220" s="26">
        <f t="shared" si="481"/>
        <v>0</v>
      </c>
      <c r="AM9220" s="94" t="str">
        <f t="shared" si="482"/>
        <v xml:space="preserve">1/0 </v>
      </c>
    </row>
    <row r="9221" spans="36:39" ht="14.4">
      <c r="AJ9221" s="26" t="e">
        <f>VLOOKUP(AQ9221,'user list'!A:B,2,0)</f>
        <v>#N/A</v>
      </c>
      <c r="AK9221" s="26">
        <f t="shared" si="480"/>
        <v>1</v>
      </c>
      <c r="AL9221" s="26">
        <f t="shared" si="481"/>
        <v>0</v>
      </c>
      <c r="AM9221" s="94" t="str">
        <f t="shared" si="482"/>
        <v xml:space="preserve">1/0 </v>
      </c>
    </row>
    <row r="9222" spans="36:39" ht="14.4">
      <c r="AJ9222" s="26" t="e">
        <f>VLOOKUP(AQ9222,'user list'!A:B,2,0)</f>
        <v>#N/A</v>
      </c>
      <c r="AK9222" s="26">
        <f t="shared" si="480"/>
        <v>1</v>
      </c>
      <c r="AL9222" s="26">
        <f t="shared" si="481"/>
        <v>0</v>
      </c>
      <c r="AM9222" s="94" t="str">
        <f t="shared" si="482"/>
        <v xml:space="preserve">1/0 </v>
      </c>
    </row>
    <row r="9223" spans="36:39" ht="14.4">
      <c r="AJ9223" s="26" t="e">
        <f>VLOOKUP(AQ9223,'user list'!A:B,2,0)</f>
        <v>#N/A</v>
      </c>
      <c r="AK9223" s="26">
        <f t="shared" si="480"/>
        <v>1</v>
      </c>
      <c r="AL9223" s="26">
        <f t="shared" si="481"/>
        <v>0</v>
      </c>
      <c r="AM9223" s="94" t="str">
        <f t="shared" si="482"/>
        <v xml:space="preserve">1/0 </v>
      </c>
    </row>
    <row r="9224" spans="36:39" ht="14.4">
      <c r="AJ9224" s="26" t="e">
        <f>VLOOKUP(AQ9224,'user list'!A:B,2,0)</f>
        <v>#N/A</v>
      </c>
      <c r="AK9224" s="26">
        <f t="shared" si="480"/>
        <v>1</v>
      </c>
      <c r="AL9224" s="26">
        <f t="shared" si="481"/>
        <v>0</v>
      </c>
      <c r="AM9224" s="94" t="str">
        <f t="shared" si="482"/>
        <v xml:space="preserve">1/0 </v>
      </c>
    </row>
    <row r="9225" spans="36:39" ht="14.4">
      <c r="AJ9225" s="26" t="e">
        <f>VLOOKUP(AQ9225,'user list'!A:B,2,0)</f>
        <v>#N/A</v>
      </c>
      <c r="AK9225" s="26">
        <f t="shared" si="480"/>
        <v>1</v>
      </c>
      <c r="AL9225" s="26">
        <f t="shared" si="481"/>
        <v>0</v>
      </c>
      <c r="AM9225" s="94" t="str">
        <f t="shared" si="482"/>
        <v xml:space="preserve">1/0 </v>
      </c>
    </row>
    <row r="9226" spans="36:39" ht="14.4">
      <c r="AJ9226" s="26" t="e">
        <f>VLOOKUP(AQ9226,'user list'!A:B,2,0)</f>
        <v>#N/A</v>
      </c>
      <c r="AK9226" s="26">
        <f t="shared" si="480"/>
        <v>1</v>
      </c>
      <c r="AL9226" s="26">
        <f t="shared" si="481"/>
        <v>0</v>
      </c>
      <c r="AM9226" s="94" t="str">
        <f t="shared" si="482"/>
        <v xml:space="preserve">1/0 </v>
      </c>
    </row>
    <row r="9227" spans="36:39" ht="14.4">
      <c r="AJ9227" s="26" t="e">
        <f>VLOOKUP(AQ9227,'user list'!A:B,2,0)</f>
        <v>#N/A</v>
      </c>
      <c r="AK9227" s="26">
        <f t="shared" si="480"/>
        <v>1</v>
      </c>
      <c r="AL9227" s="26">
        <f t="shared" si="481"/>
        <v>0</v>
      </c>
      <c r="AM9227" s="94" t="str">
        <f t="shared" si="482"/>
        <v xml:space="preserve">1/0 </v>
      </c>
    </row>
    <row r="9228" spans="36:39" ht="14.4">
      <c r="AJ9228" s="26" t="e">
        <f>VLOOKUP(AQ9228,'user list'!A:B,2,0)</f>
        <v>#N/A</v>
      </c>
      <c r="AK9228" s="26">
        <f t="shared" si="480"/>
        <v>1</v>
      </c>
      <c r="AL9228" s="26">
        <f t="shared" si="481"/>
        <v>0</v>
      </c>
      <c r="AM9228" s="94" t="str">
        <f t="shared" si="482"/>
        <v xml:space="preserve">1/0 </v>
      </c>
    </row>
    <row r="9229" spans="36:39" ht="14.4">
      <c r="AJ9229" s="26" t="e">
        <f>VLOOKUP(AQ9229,'user list'!A:B,2,0)</f>
        <v>#N/A</v>
      </c>
      <c r="AK9229" s="26">
        <f t="shared" si="480"/>
        <v>1</v>
      </c>
      <c r="AL9229" s="26">
        <f t="shared" si="481"/>
        <v>0</v>
      </c>
      <c r="AM9229" s="94" t="str">
        <f t="shared" si="482"/>
        <v xml:space="preserve">1/0 </v>
      </c>
    </row>
    <row r="9230" spans="36:39" ht="14.4">
      <c r="AJ9230" s="26" t="e">
        <f>VLOOKUP(AQ9230,'user list'!A:B,2,0)</f>
        <v>#N/A</v>
      </c>
      <c r="AK9230" s="26">
        <f t="shared" si="480"/>
        <v>1</v>
      </c>
      <c r="AL9230" s="26">
        <f t="shared" si="481"/>
        <v>0</v>
      </c>
      <c r="AM9230" s="94" t="str">
        <f t="shared" si="482"/>
        <v xml:space="preserve">1/0 </v>
      </c>
    </row>
    <row r="9231" spans="36:39" ht="14.4">
      <c r="AJ9231" s="26" t="e">
        <f>VLOOKUP(AQ9231,'user list'!A:B,2,0)</f>
        <v>#N/A</v>
      </c>
      <c r="AK9231" s="26">
        <f t="shared" si="480"/>
        <v>1</v>
      </c>
      <c r="AL9231" s="26">
        <f t="shared" si="481"/>
        <v>0</v>
      </c>
      <c r="AM9231" s="94" t="str">
        <f t="shared" si="482"/>
        <v xml:space="preserve">1/0 </v>
      </c>
    </row>
    <row r="9232" spans="36:39" ht="14.4">
      <c r="AJ9232" s="26" t="e">
        <f>VLOOKUP(AQ9232,'user list'!A:B,2,0)</f>
        <v>#N/A</v>
      </c>
      <c r="AK9232" s="26">
        <f t="shared" si="480"/>
        <v>1</v>
      </c>
      <c r="AL9232" s="26">
        <f t="shared" si="481"/>
        <v>0</v>
      </c>
      <c r="AM9232" s="94" t="str">
        <f t="shared" si="482"/>
        <v xml:space="preserve">1/0 </v>
      </c>
    </row>
    <row r="9233" spans="36:39" ht="14.4">
      <c r="AJ9233" s="26" t="e">
        <f>VLOOKUP(AQ9233,'user list'!A:B,2,0)</f>
        <v>#N/A</v>
      </c>
      <c r="AK9233" s="26">
        <f t="shared" si="480"/>
        <v>1</v>
      </c>
      <c r="AL9233" s="26">
        <f t="shared" si="481"/>
        <v>0</v>
      </c>
      <c r="AM9233" s="94" t="str">
        <f t="shared" si="482"/>
        <v xml:space="preserve">1/0 </v>
      </c>
    </row>
    <row r="9234" spans="36:39" ht="14.4">
      <c r="AJ9234" s="26" t="e">
        <f>VLOOKUP(AQ9234,'user list'!A:B,2,0)</f>
        <v>#N/A</v>
      </c>
      <c r="AK9234" s="26">
        <f t="shared" si="480"/>
        <v>1</v>
      </c>
      <c r="AL9234" s="26">
        <f t="shared" si="481"/>
        <v>0</v>
      </c>
      <c r="AM9234" s="94" t="str">
        <f t="shared" si="482"/>
        <v xml:space="preserve">1/0 </v>
      </c>
    </row>
    <row r="9235" spans="36:39" ht="14.4">
      <c r="AJ9235" s="26" t="e">
        <f>VLOOKUP(AQ9235,'user list'!A:B,2,0)</f>
        <v>#N/A</v>
      </c>
      <c r="AK9235" s="26">
        <f t="shared" si="480"/>
        <v>1</v>
      </c>
      <c r="AL9235" s="26">
        <f t="shared" si="481"/>
        <v>0</v>
      </c>
      <c r="AM9235" s="94" t="str">
        <f t="shared" si="482"/>
        <v xml:space="preserve">1/0 </v>
      </c>
    </row>
    <row r="9236" spans="36:39" ht="14.4">
      <c r="AJ9236" s="26" t="e">
        <f>VLOOKUP(AQ9236,'user list'!A:B,2,0)</f>
        <v>#N/A</v>
      </c>
      <c r="AK9236" s="26">
        <f t="shared" si="480"/>
        <v>1</v>
      </c>
      <c r="AL9236" s="26">
        <f t="shared" si="481"/>
        <v>0</v>
      </c>
      <c r="AM9236" s="94" t="str">
        <f t="shared" si="482"/>
        <v xml:space="preserve">1/0 </v>
      </c>
    </row>
    <row r="9237" spans="36:39" ht="14.4">
      <c r="AJ9237" s="26" t="e">
        <f>VLOOKUP(AQ9237,'user list'!A:B,2,0)</f>
        <v>#N/A</v>
      </c>
      <c r="AK9237" s="26">
        <f t="shared" si="480"/>
        <v>1</v>
      </c>
      <c r="AL9237" s="26">
        <f t="shared" si="481"/>
        <v>0</v>
      </c>
      <c r="AM9237" s="94" t="str">
        <f t="shared" si="482"/>
        <v xml:space="preserve">1/0 </v>
      </c>
    </row>
    <row r="9238" spans="36:39" ht="14.4">
      <c r="AJ9238" s="26" t="e">
        <f>VLOOKUP(AQ9238,'user list'!A:B,2,0)</f>
        <v>#N/A</v>
      </c>
      <c r="AK9238" s="26">
        <f t="shared" si="480"/>
        <v>1</v>
      </c>
      <c r="AL9238" s="26">
        <f t="shared" si="481"/>
        <v>0</v>
      </c>
      <c r="AM9238" s="94" t="str">
        <f t="shared" si="482"/>
        <v xml:space="preserve">1/0 </v>
      </c>
    </row>
    <row r="9239" spans="36:39" ht="14.4">
      <c r="AJ9239" s="26" t="e">
        <f>VLOOKUP(AQ9239,'user list'!A:B,2,0)</f>
        <v>#N/A</v>
      </c>
      <c r="AK9239" s="26">
        <f t="shared" si="480"/>
        <v>1</v>
      </c>
      <c r="AL9239" s="26">
        <f t="shared" si="481"/>
        <v>0</v>
      </c>
      <c r="AM9239" s="94" t="str">
        <f t="shared" si="482"/>
        <v xml:space="preserve">1/0 </v>
      </c>
    </row>
    <row r="9240" spans="36:39" ht="14.4">
      <c r="AJ9240" s="26" t="e">
        <f>VLOOKUP(AQ9240,'user list'!A:B,2,0)</f>
        <v>#N/A</v>
      </c>
      <c r="AK9240" s="26">
        <f t="shared" si="480"/>
        <v>1</v>
      </c>
      <c r="AL9240" s="26">
        <f t="shared" si="481"/>
        <v>0</v>
      </c>
      <c r="AM9240" s="94" t="str">
        <f t="shared" si="482"/>
        <v xml:space="preserve">1/0 </v>
      </c>
    </row>
    <row r="9241" spans="36:39" ht="14.4">
      <c r="AJ9241" s="26" t="e">
        <f>VLOOKUP(AQ9241,'user list'!A:B,2,0)</f>
        <v>#N/A</v>
      </c>
      <c r="AK9241" s="26">
        <f t="shared" si="480"/>
        <v>1</v>
      </c>
      <c r="AL9241" s="26">
        <f t="shared" si="481"/>
        <v>0</v>
      </c>
      <c r="AM9241" s="94" t="str">
        <f t="shared" si="482"/>
        <v xml:space="preserve">1/0 </v>
      </c>
    </row>
    <row r="9242" spans="36:39" ht="14.4">
      <c r="AJ9242" s="26" t="e">
        <f>VLOOKUP(AQ9242,'user list'!A:B,2,0)</f>
        <v>#N/A</v>
      </c>
      <c r="AK9242" s="26">
        <f t="shared" si="480"/>
        <v>1</v>
      </c>
      <c r="AL9242" s="26">
        <f t="shared" si="481"/>
        <v>0</v>
      </c>
      <c r="AM9242" s="94" t="str">
        <f t="shared" si="482"/>
        <v xml:space="preserve">1/0 </v>
      </c>
    </row>
    <row r="9243" spans="36:39" ht="14.4">
      <c r="AJ9243" s="26" t="e">
        <f>VLOOKUP(AQ9243,'user list'!A:B,2,0)</f>
        <v>#N/A</v>
      </c>
      <c r="AK9243" s="26">
        <f t="shared" si="480"/>
        <v>1</v>
      </c>
      <c r="AL9243" s="26">
        <f t="shared" si="481"/>
        <v>0</v>
      </c>
      <c r="AM9243" s="94" t="str">
        <f t="shared" si="482"/>
        <v xml:space="preserve">1/0 </v>
      </c>
    </row>
    <row r="9244" spans="36:39" ht="14.4">
      <c r="AJ9244" s="26" t="e">
        <f>VLOOKUP(AQ9244,'user list'!A:B,2,0)</f>
        <v>#N/A</v>
      </c>
      <c r="AK9244" s="26">
        <f t="shared" si="480"/>
        <v>1</v>
      </c>
      <c r="AL9244" s="26">
        <f t="shared" si="481"/>
        <v>0</v>
      </c>
      <c r="AM9244" s="94" t="str">
        <f t="shared" si="482"/>
        <v xml:space="preserve">1/0 </v>
      </c>
    </row>
    <row r="9245" spans="36:39" ht="14.4">
      <c r="AJ9245" s="26" t="e">
        <f>VLOOKUP(AQ9245,'user list'!A:B,2,0)</f>
        <v>#N/A</v>
      </c>
      <c r="AK9245" s="26">
        <f t="shared" si="480"/>
        <v>1</v>
      </c>
      <c r="AL9245" s="26">
        <f t="shared" si="481"/>
        <v>0</v>
      </c>
      <c r="AM9245" s="94" t="str">
        <f t="shared" si="482"/>
        <v xml:space="preserve">1/0 </v>
      </c>
    </row>
    <row r="9246" spans="36:39" ht="14.4">
      <c r="AJ9246" s="26" t="e">
        <f>VLOOKUP(AQ9246,'user list'!A:B,2,0)</f>
        <v>#N/A</v>
      </c>
      <c r="AK9246" s="26">
        <f t="shared" si="480"/>
        <v>1</v>
      </c>
      <c r="AL9246" s="26">
        <f t="shared" si="481"/>
        <v>0</v>
      </c>
      <c r="AM9246" s="94" t="str">
        <f t="shared" si="482"/>
        <v xml:space="preserve">1/0 </v>
      </c>
    </row>
    <row r="9247" spans="36:39" ht="14.4">
      <c r="AJ9247" s="26" t="e">
        <f>VLOOKUP(AQ9247,'user list'!A:B,2,0)</f>
        <v>#N/A</v>
      </c>
      <c r="AK9247" s="26">
        <f t="shared" si="480"/>
        <v>1</v>
      </c>
      <c r="AL9247" s="26">
        <f t="shared" si="481"/>
        <v>0</v>
      </c>
      <c r="AM9247" s="94" t="str">
        <f t="shared" si="482"/>
        <v xml:space="preserve">1/0 </v>
      </c>
    </row>
    <row r="9248" spans="36:39" ht="14.4">
      <c r="AJ9248" s="26" t="e">
        <f>VLOOKUP(AQ9248,'user list'!A:B,2,0)</f>
        <v>#N/A</v>
      </c>
      <c r="AK9248" s="26">
        <f t="shared" si="480"/>
        <v>1</v>
      </c>
      <c r="AL9248" s="26">
        <f t="shared" si="481"/>
        <v>0</v>
      </c>
      <c r="AM9248" s="94" t="str">
        <f t="shared" si="482"/>
        <v xml:space="preserve">1/0 </v>
      </c>
    </row>
    <row r="9249" spans="36:39" ht="14.4">
      <c r="AJ9249" s="26" t="e">
        <f>VLOOKUP(AQ9249,'user list'!A:B,2,0)</f>
        <v>#N/A</v>
      </c>
      <c r="AK9249" s="26">
        <f t="shared" si="480"/>
        <v>1</v>
      </c>
      <c r="AL9249" s="26">
        <f t="shared" si="481"/>
        <v>0</v>
      </c>
      <c r="AM9249" s="94" t="str">
        <f t="shared" si="482"/>
        <v xml:space="preserve">1/0 </v>
      </c>
    </row>
    <row r="9250" spans="36:39" ht="14.4">
      <c r="AJ9250" s="26" t="e">
        <f>VLOOKUP(AQ9250,'user list'!A:B,2,0)</f>
        <v>#N/A</v>
      </c>
      <c r="AK9250" s="26">
        <f t="shared" si="480"/>
        <v>1</v>
      </c>
      <c r="AL9250" s="26">
        <f t="shared" si="481"/>
        <v>0</v>
      </c>
      <c r="AM9250" s="94" t="str">
        <f t="shared" si="482"/>
        <v xml:space="preserve">1/0 </v>
      </c>
    </row>
    <row r="9251" spans="36:39" ht="14.4">
      <c r="AJ9251" s="26" t="e">
        <f>VLOOKUP(AQ9251,'user list'!A:B,2,0)</f>
        <v>#N/A</v>
      </c>
      <c r="AK9251" s="26">
        <f t="shared" ref="AK9251:AK9314" si="483">MONTH(AN9251)</f>
        <v>1</v>
      </c>
      <c r="AL9251" s="26">
        <f t="shared" ref="AL9251:AL9314" si="484">DAY(AN9251)</f>
        <v>0</v>
      </c>
      <c r="AM9251" s="94" t="str">
        <f t="shared" ref="AM9251:AM9314" si="485">AK9251&amp;"/"&amp;AL9251&amp;" "&amp;AR9251</f>
        <v xml:space="preserve">1/0 </v>
      </c>
    </row>
    <row r="9252" spans="36:39" ht="14.4">
      <c r="AJ9252" s="26" t="e">
        <f>VLOOKUP(AQ9252,'user list'!A:B,2,0)</f>
        <v>#N/A</v>
      </c>
      <c r="AK9252" s="26">
        <f t="shared" si="483"/>
        <v>1</v>
      </c>
      <c r="AL9252" s="26">
        <f t="shared" si="484"/>
        <v>0</v>
      </c>
      <c r="AM9252" s="94" t="str">
        <f t="shared" si="485"/>
        <v xml:space="preserve">1/0 </v>
      </c>
    </row>
    <row r="9253" spans="36:39" ht="14.4">
      <c r="AJ9253" s="26" t="e">
        <f>VLOOKUP(AQ9253,'user list'!A:B,2,0)</f>
        <v>#N/A</v>
      </c>
      <c r="AK9253" s="26">
        <f t="shared" si="483"/>
        <v>1</v>
      </c>
      <c r="AL9253" s="26">
        <f t="shared" si="484"/>
        <v>0</v>
      </c>
      <c r="AM9253" s="94" t="str">
        <f t="shared" si="485"/>
        <v xml:space="preserve">1/0 </v>
      </c>
    </row>
    <row r="9254" spans="36:39" ht="14.4">
      <c r="AJ9254" s="26" t="e">
        <f>VLOOKUP(AQ9254,'user list'!A:B,2,0)</f>
        <v>#N/A</v>
      </c>
      <c r="AK9254" s="26">
        <f t="shared" si="483"/>
        <v>1</v>
      </c>
      <c r="AL9254" s="26">
        <f t="shared" si="484"/>
        <v>0</v>
      </c>
      <c r="AM9254" s="94" t="str">
        <f t="shared" si="485"/>
        <v xml:space="preserve">1/0 </v>
      </c>
    </row>
    <row r="9255" spans="36:39" ht="14.4">
      <c r="AJ9255" s="26" t="e">
        <f>VLOOKUP(AQ9255,'user list'!A:B,2,0)</f>
        <v>#N/A</v>
      </c>
      <c r="AK9255" s="26">
        <f t="shared" si="483"/>
        <v>1</v>
      </c>
      <c r="AL9255" s="26">
        <f t="shared" si="484"/>
        <v>0</v>
      </c>
      <c r="AM9255" s="94" t="str">
        <f t="shared" si="485"/>
        <v xml:space="preserve">1/0 </v>
      </c>
    </row>
    <row r="9256" spans="36:39" ht="14.4">
      <c r="AJ9256" s="26" t="e">
        <f>VLOOKUP(AQ9256,'user list'!A:B,2,0)</f>
        <v>#N/A</v>
      </c>
      <c r="AK9256" s="26">
        <f t="shared" si="483"/>
        <v>1</v>
      </c>
      <c r="AL9256" s="26">
        <f t="shared" si="484"/>
        <v>0</v>
      </c>
      <c r="AM9256" s="94" t="str">
        <f t="shared" si="485"/>
        <v xml:space="preserve">1/0 </v>
      </c>
    </row>
    <row r="9257" spans="36:39" ht="14.4">
      <c r="AJ9257" s="26" t="e">
        <f>VLOOKUP(AQ9257,'user list'!A:B,2,0)</f>
        <v>#N/A</v>
      </c>
      <c r="AK9257" s="26">
        <f t="shared" si="483"/>
        <v>1</v>
      </c>
      <c r="AL9257" s="26">
        <f t="shared" si="484"/>
        <v>0</v>
      </c>
      <c r="AM9257" s="94" t="str">
        <f t="shared" si="485"/>
        <v xml:space="preserve">1/0 </v>
      </c>
    </row>
    <row r="9258" spans="36:39" ht="14.4">
      <c r="AJ9258" s="26" t="e">
        <f>VLOOKUP(AQ9258,'user list'!A:B,2,0)</f>
        <v>#N/A</v>
      </c>
      <c r="AK9258" s="26">
        <f t="shared" si="483"/>
        <v>1</v>
      </c>
      <c r="AL9258" s="26">
        <f t="shared" si="484"/>
        <v>0</v>
      </c>
      <c r="AM9258" s="94" t="str">
        <f t="shared" si="485"/>
        <v xml:space="preserve">1/0 </v>
      </c>
    </row>
    <row r="9259" spans="36:39" ht="14.4">
      <c r="AJ9259" s="26" t="e">
        <f>VLOOKUP(AQ9259,'user list'!A:B,2,0)</f>
        <v>#N/A</v>
      </c>
      <c r="AK9259" s="26">
        <f t="shared" si="483"/>
        <v>1</v>
      </c>
      <c r="AL9259" s="26">
        <f t="shared" si="484"/>
        <v>0</v>
      </c>
      <c r="AM9259" s="94" t="str">
        <f t="shared" si="485"/>
        <v xml:space="preserve">1/0 </v>
      </c>
    </row>
    <row r="9260" spans="36:39" ht="14.4">
      <c r="AJ9260" s="26" t="e">
        <f>VLOOKUP(AQ9260,'user list'!A:B,2,0)</f>
        <v>#N/A</v>
      </c>
      <c r="AK9260" s="26">
        <f t="shared" si="483"/>
        <v>1</v>
      </c>
      <c r="AL9260" s="26">
        <f t="shared" si="484"/>
        <v>0</v>
      </c>
      <c r="AM9260" s="94" t="str">
        <f t="shared" si="485"/>
        <v xml:space="preserve">1/0 </v>
      </c>
    </row>
    <row r="9261" spans="36:39" ht="14.4">
      <c r="AJ9261" s="26" t="e">
        <f>VLOOKUP(AQ9261,'user list'!A:B,2,0)</f>
        <v>#N/A</v>
      </c>
      <c r="AK9261" s="26">
        <f t="shared" si="483"/>
        <v>1</v>
      </c>
      <c r="AL9261" s="26">
        <f t="shared" si="484"/>
        <v>0</v>
      </c>
      <c r="AM9261" s="94" t="str">
        <f t="shared" si="485"/>
        <v xml:space="preserve">1/0 </v>
      </c>
    </row>
    <row r="9262" spans="36:39" ht="14.4">
      <c r="AJ9262" s="26" t="e">
        <f>VLOOKUP(AQ9262,'user list'!A:B,2,0)</f>
        <v>#N/A</v>
      </c>
      <c r="AK9262" s="26">
        <f t="shared" si="483"/>
        <v>1</v>
      </c>
      <c r="AL9262" s="26">
        <f t="shared" si="484"/>
        <v>0</v>
      </c>
      <c r="AM9262" s="94" t="str">
        <f t="shared" si="485"/>
        <v xml:space="preserve">1/0 </v>
      </c>
    </row>
    <row r="9263" spans="36:39" ht="14.4">
      <c r="AJ9263" s="26" t="e">
        <f>VLOOKUP(AQ9263,'user list'!A:B,2,0)</f>
        <v>#N/A</v>
      </c>
      <c r="AK9263" s="26">
        <f t="shared" si="483"/>
        <v>1</v>
      </c>
      <c r="AL9263" s="26">
        <f t="shared" si="484"/>
        <v>0</v>
      </c>
      <c r="AM9263" s="94" t="str">
        <f t="shared" si="485"/>
        <v xml:space="preserve">1/0 </v>
      </c>
    </row>
    <row r="9264" spans="36:39" ht="14.4">
      <c r="AJ9264" s="26" t="e">
        <f>VLOOKUP(AQ9264,'user list'!A:B,2,0)</f>
        <v>#N/A</v>
      </c>
      <c r="AK9264" s="26">
        <f t="shared" si="483"/>
        <v>1</v>
      </c>
      <c r="AL9264" s="26">
        <f t="shared" si="484"/>
        <v>0</v>
      </c>
      <c r="AM9264" s="94" t="str">
        <f t="shared" si="485"/>
        <v xml:space="preserve">1/0 </v>
      </c>
    </row>
    <row r="9265" spans="36:39" ht="14.4">
      <c r="AJ9265" s="26" t="e">
        <f>VLOOKUP(AQ9265,'user list'!A:B,2,0)</f>
        <v>#N/A</v>
      </c>
      <c r="AK9265" s="26">
        <f t="shared" si="483"/>
        <v>1</v>
      </c>
      <c r="AL9265" s="26">
        <f t="shared" si="484"/>
        <v>0</v>
      </c>
      <c r="AM9265" s="94" t="str">
        <f t="shared" si="485"/>
        <v xml:space="preserve">1/0 </v>
      </c>
    </row>
    <row r="9266" spans="36:39" ht="14.4">
      <c r="AJ9266" s="26" t="e">
        <f>VLOOKUP(AQ9266,'user list'!A:B,2,0)</f>
        <v>#N/A</v>
      </c>
      <c r="AK9266" s="26">
        <f t="shared" si="483"/>
        <v>1</v>
      </c>
      <c r="AL9266" s="26">
        <f t="shared" si="484"/>
        <v>0</v>
      </c>
      <c r="AM9266" s="94" t="str">
        <f t="shared" si="485"/>
        <v xml:space="preserve">1/0 </v>
      </c>
    </row>
    <row r="9267" spans="36:39" ht="14.4">
      <c r="AJ9267" s="26" t="e">
        <f>VLOOKUP(AQ9267,'user list'!A:B,2,0)</f>
        <v>#N/A</v>
      </c>
      <c r="AK9267" s="26">
        <f t="shared" si="483"/>
        <v>1</v>
      </c>
      <c r="AL9267" s="26">
        <f t="shared" si="484"/>
        <v>0</v>
      </c>
      <c r="AM9267" s="94" t="str">
        <f t="shared" si="485"/>
        <v xml:space="preserve">1/0 </v>
      </c>
    </row>
    <row r="9268" spans="36:39" ht="14.4">
      <c r="AJ9268" s="26" t="e">
        <f>VLOOKUP(AQ9268,'user list'!A:B,2,0)</f>
        <v>#N/A</v>
      </c>
      <c r="AK9268" s="26">
        <f t="shared" si="483"/>
        <v>1</v>
      </c>
      <c r="AL9268" s="26">
        <f t="shared" si="484"/>
        <v>0</v>
      </c>
      <c r="AM9268" s="94" t="str">
        <f t="shared" si="485"/>
        <v xml:space="preserve">1/0 </v>
      </c>
    </row>
    <row r="9269" spans="36:39" ht="14.4">
      <c r="AJ9269" s="26" t="e">
        <f>VLOOKUP(AQ9269,'user list'!A:B,2,0)</f>
        <v>#N/A</v>
      </c>
      <c r="AK9269" s="26">
        <f t="shared" si="483"/>
        <v>1</v>
      </c>
      <c r="AL9269" s="26">
        <f t="shared" si="484"/>
        <v>0</v>
      </c>
      <c r="AM9269" s="94" t="str">
        <f t="shared" si="485"/>
        <v xml:space="preserve">1/0 </v>
      </c>
    </row>
    <row r="9270" spans="36:39" ht="14.4">
      <c r="AJ9270" s="26" t="e">
        <f>VLOOKUP(AQ9270,'user list'!A:B,2,0)</f>
        <v>#N/A</v>
      </c>
      <c r="AK9270" s="26">
        <f t="shared" si="483"/>
        <v>1</v>
      </c>
      <c r="AL9270" s="26">
        <f t="shared" si="484"/>
        <v>0</v>
      </c>
      <c r="AM9270" s="94" t="str">
        <f t="shared" si="485"/>
        <v xml:space="preserve">1/0 </v>
      </c>
    </row>
    <row r="9271" spans="36:39" ht="14.4">
      <c r="AJ9271" s="26" t="e">
        <f>VLOOKUP(AQ9271,'user list'!A:B,2,0)</f>
        <v>#N/A</v>
      </c>
      <c r="AK9271" s="26">
        <f t="shared" si="483"/>
        <v>1</v>
      </c>
      <c r="AL9271" s="26">
        <f t="shared" si="484"/>
        <v>0</v>
      </c>
      <c r="AM9271" s="94" t="str">
        <f t="shared" si="485"/>
        <v xml:space="preserve">1/0 </v>
      </c>
    </row>
    <row r="9272" spans="36:39" ht="14.4">
      <c r="AJ9272" s="26" t="e">
        <f>VLOOKUP(AQ9272,'user list'!A:B,2,0)</f>
        <v>#N/A</v>
      </c>
      <c r="AK9272" s="26">
        <f t="shared" si="483"/>
        <v>1</v>
      </c>
      <c r="AL9272" s="26">
        <f t="shared" si="484"/>
        <v>0</v>
      </c>
      <c r="AM9272" s="94" t="str">
        <f t="shared" si="485"/>
        <v xml:space="preserve">1/0 </v>
      </c>
    </row>
    <row r="9273" spans="36:39" ht="14.4">
      <c r="AJ9273" s="26" t="e">
        <f>VLOOKUP(AQ9273,'user list'!A:B,2,0)</f>
        <v>#N/A</v>
      </c>
      <c r="AK9273" s="26">
        <f t="shared" si="483"/>
        <v>1</v>
      </c>
      <c r="AL9273" s="26">
        <f t="shared" si="484"/>
        <v>0</v>
      </c>
      <c r="AM9273" s="94" t="str">
        <f t="shared" si="485"/>
        <v xml:space="preserve">1/0 </v>
      </c>
    </row>
    <row r="9274" spans="36:39" ht="14.4">
      <c r="AJ9274" s="26" t="e">
        <f>VLOOKUP(AQ9274,'user list'!A:B,2,0)</f>
        <v>#N/A</v>
      </c>
      <c r="AK9274" s="26">
        <f t="shared" si="483"/>
        <v>1</v>
      </c>
      <c r="AL9274" s="26">
        <f t="shared" si="484"/>
        <v>0</v>
      </c>
      <c r="AM9274" s="94" t="str">
        <f t="shared" si="485"/>
        <v xml:space="preserve">1/0 </v>
      </c>
    </row>
    <row r="9275" spans="36:39" ht="14.4">
      <c r="AJ9275" s="26" t="e">
        <f>VLOOKUP(AQ9275,'user list'!A:B,2,0)</f>
        <v>#N/A</v>
      </c>
      <c r="AK9275" s="26">
        <f t="shared" si="483"/>
        <v>1</v>
      </c>
      <c r="AL9275" s="26">
        <f t="shared" si="484"/>
        <v>0</v>
      </c>
      <c r="AM9275" s="94" t="str">
        <f t="shared" si="485"/>
        <v xml:space="preserve">1/0 </v>
      </c>
    </row>
    <row r="9276" spans="36:39" ht="14.4">
      <c r="AJ9276" s="26" t="e">
        <f>VLOOKUP(AQ9276,'user list'!A:B,2,0)</f>
        <v>#N/A</v>
      </c>
      <c r="AK9276" s="26">
        <f t="shared" si="483"/>
        <v>1</v>
      </c>
      <c r="AL9276" s="26">
        <f t="shared" si="484"/>
        <v>0</v>
      </c>
      <c r="AM9276" s="94" t="str">
        <f t="shared" si="485"/>
        <v xml:space="preserve">1/0 </v>
      </c>
    </row>
    <row r="9277" spans="36:39" ht="14.4">
      <c r="AJ9277" s="26" t="e">
        <f>VLOOKUP(AQ9277,'user list'!A:B,2,0)</f>
        <v>#N/A</v>
      </c>
      <c r="AK9277" s="26">
        <f t="shared" si="483"/>
        <v>1</v>
      </c>
      <c r="AL9277" s="26">
        <f t="shared" si="484"/>
        <v>0</v>
      </c>
      <c r="AM9277" s="94" t="str">
        <f t="shared" si="485"/>
        <v xml:space="preserve">1/0 </v>
      </c>
    </row>
    <row r="9278" spans="36:39" ht="14.4">
      <c r="AJ9278" s="26" t="e">
        <f>VLOOKUP(AQ9278,'user list'!A:B,2,0)</f>
        <v>#N/A</v>
      </c>
      <c r="AK9278" s="26">
        <f t="shared" si="483"/>
        <v>1</v>
      </c>
      <c r="AL9278" s="26">
        <f t="shared" si="484"/>
        <v>0</v>
      </c>
      <c r="AM9278" s="94" t="str">
        <f t="shared" si="485"/>
        <v xml:space="preserve">1/0 </v>
      </c>
    </row>
    <row r="9279" spans="36:39" ht="14.4">
      <c r="AJ9279" s="26" t="e">
        <f>VLOOKUP(AQ9279,'user list'!A:B,2,0)</f>
        <v>#N/A</v>
      </c>
      <c r="AK9279" s="26">
        <f t="shared" si="483"/>
        <v>1</v>
      </c>
      <c r="AL9279" s="26">
        <f t="shared" si="484"/>
        <v>0</v>
      </c>
      <c r="AM9279" s="94" t="str">
        <f t="shared" si="485"/>
        <v xml:space="preserve">1/0 </v>
      </c>
    </row>
    <row r="9280" spans="36:39" ht="14.4">
      <c r="AJ9280" s="26" t="e">
        <f>VLOOKUP(AQ9280,'user list'!A:B,2,0)</f>
        <v>#N/A</v>
      </c>
      <c r="AK9280" s="26">
        <f t="shared" si="483"/>
        <v>1</v>
      </c>
      <c r="AL9280" s="26">
        <f t="shared" si="484"/>
        <v>0</v>
      </c>
      <c r="AM9280" s="94" t="str">
        <f t="shared" si="485"/>
        <v xml:space="preserve">1/0 </v>
      </c>
    </row>
    <row r="9281" spans="36:39" ht="14.4">
      <c r="AJ9281" s="26" t="e">
        <f>VLOOKUP(AQ9281,'user list'!A:B,2,0)</f>
        <v>#N/A</v>
      </c>
      <c r="AK9281" s="26">
        <f t="shared" si="483"/>
        <v>1</v>
      </c>
      <c r="AL9281" s="26">
        <f t="shared" si="484"/>
        <v>0</v>
      </c>
      <c r="AM9281" s="94" t="str">
        <f t="shared" si="485"/>
        <v xml:space="preserve">1/0 </v>
      </c>
    </row>
    <row r="9282" spans="36:39" ht="14.4">
      <c r="AJ9282" s="26" t="e">
        <f>VLOOKUP(AQ9282,'user list'!A:B,2,0)</f>
        <v>#N/A</v>
      </c>
      <c r="AK9282" s="26">
        <f t="shared" si="483"/>
        <v>1</v>
      </c>
      <c r="AL9282" s="26">
        <f t="shared" si="484"/>
        <v>0</v>
      </c>
      <c r="AM9282" s="94" t="str">
        <f t="shared" si="485"/>
        <v xml:space="preserve">1/0 </v>
      </c>
    </row>
    <row r="9283" spans="36:39" ht="14.4">
      <c r="AJ9283" s="26" t="e">
        <f>VLOOKUP(AQ9283,'user list'!A:B,2,0)</f>
        <v>#N/A</v>
      </c>
      <c r="AK9283" s="26">
        <f t="shared" si="483"/>
        <v>1</v>
      </c>
      <c r="AL9283" s="26">
        <f t="shared" si="484"/>
        <v>0</v>
      </c>
      <c r="AM9283" s="94" t="str">
        <f t="shared" si="485"/>
        <v xml:space="preserve">1/0 </v>
      </c>
    </row>
    <row r="9284" spans="36:39" ht="14.4">
      <c r="AJ9284" s="26" t="e">
        <f>VLOOKUP(AQ9284,'user list'!A:B,2,0)</f>
        <v>#N/A</v>
      </c>
      <c r="AK9284" s="26">
        <f t="shared" si="483"/>
        <v>1</v>
      </c>
      <c r="AL9284" s="26">
        <f t="shared" si="484"/>
        <v>0</v>
      </c>
      <c r="AM9284" s="94" t="str">
        <f t="shared" si="485"/>
        <v xml:space="preserve">1/0 </v>
      </c>
    </row>
    <row r="9285" spans="36:39" ht="14.4">
      <c r="AJ9285" s="26" t="e">
        <f>VLOOKUP(AQ9285,'user list'!A:B,2,0)</f>
        <v>#N/A</v>
      </c>
      <c r="AK9285" s="26">
        <f t="shared" si="483"/>
        <v>1</v>
      </c>
      <c r="AL9285" s="26">
        <f t="shared" si="484"/>
        <v>0</v>
      </c>
      <c r="AM9285" s="94" t="str">
        <f t="shared" si="485"/>
        <v xml:space="preserve">1/0 </v>
      </c>
    </row>
    <row r="9286" spans="36:39" ht="14.4">
      <c r="AJ9286" s="26" t="e">
        <f>VLOOKUP(AQ9286,'user list'!A:B,2,0)</f>
        <v>#N/A</v>
      </c>
      <c r="AK9286" s="26">
        <f t="shared" si="483"/>
        <v>1</v>
      </c>
      <c r="AL9286" s="26">
        <f t="shared" si="484"/>
        <v>0</v>
      </c>
      <c r="AM9286" s="94" t="str">
        <f t="shared" si="485"/>
        <v xml:space="preserve">1/0 </v>
      </c>
    </row>
    <row r="9287" spans="36:39" ht="14.4">
      <c r="AJ9287" s="26" t="e">
        <f>VLOOKUP(AQ9287,'user list'!A:B,2,0)</f>
        <v>#N/A</v>
      </c>
      <c r="AK9287" s="26">
        <f t="shared" si="483"/>
        <v>1</v>
      </c>
      <c r="AL9287" s="26">
        <f t="shared" si="484"/>
        <v>0</v>
      </c>
      <c r="AM9287" s="94" t="str">
        <f t="shared" si="485"/>
        <v xml:space="preserve">1/0 </v>
      </c>
    </row>
    <row r="9288" spans="36:39" ht="14.4">
      <c r="AJ9288" s="26" t="e">
        <f>VLOOKUP(AQ9288,'user list'!A:B,2,0)</f>
        <v>#N/A</v>
      </c>
      <c r="AK9288" s="26">
        <f t="shared" si="483"/>
        <v>1</v>
      </c>
      <c r="AL9288" s="26">
        <f t="shared" si="484"/>
        <v>0</v>
      </c>
      <c r="AM9288" s="94" t="str">
        <f t="shared" si="485"/>
        <v xml:space="preserve">1/0 </v>
      </c>
    </row>
    <row r="9289" spans="36:39" ht="14.4">
      <c r="AJ9289" s="26" t="e">
        <f>VLOOKUP(AQ9289,'user list'!A:B,2,0)</f>
        <v>#N/A</v>
      </c>
      <c r="AK9289" s="26">
        <f t="shared" si="483"/>
        <v>1</v>
      </c>
      <c r="AL9289" s="26">
        <f t="shared" si="484"/>
        <v>0</v>
      </c>
      <c r="AM9289" s="94" t="str">
        <f t="shared" si="485"/>
        <v xml:space="preserve">1/0 </v>
      </c>
    </row>
    <row r="9290" spans="36:39" ht="14.4">
      <c r="AJ9290" s="26" t="e">
        <f>VLOOKUP(AQ9290,'user list'!A:B,2,0)</f>
        <v>#N/A</v>
      </c>
      <c r="AK9290" s="26">
        <f t="shared" si="483"/>
        <v>1</v>
      </c>
      <c r="AL9290" s="26">
        <f t="shared" si="484"/>
        <v>0</v>
      </c>
      <c r="AM9290" s="94" t="str">
        <f t="shared" si="485"/>
        <v xml:space="preserve">1/0 </v>
      </c>
    </row>
    <row r="9291" spans="36:39" ht="14.4">
      <c r="AJ9291" s="26" t="e">
        <f>VLOOKUP(AQ9291,'user list'!A:B,2,0)</f>
        <v>#N/A</v>
      </c>
      <c r="AK9291" s="26">
        <f t="shared" si="483"/>
        <v>1</v>
      </c>
      <c r="AL9291" s="26">
        <f t="shared" si="484"/>
        <v>0</v>
      </c>
      <c r="AM9291" s="94" t="str">
        <f t="shared" si="485"/>
        <v xml:space="preserve">1/0 </v>
      </c>
    </row>
    <row r="9292" spans="36:39" ht="14.4">
      <c r="AJ9292" s="26" t="e">
        <f>VLOOKUP(AQ9292,'user list'!A:B,2,0)</f>
        <v>#N/A</v>
      </c>
      <c r="AK9292" s="26">
        <f t="shared" si="483"/>
        <v>1</v>
      </c>
      <c r="AL9292" s="26">
        <f t="shared" si="484"/>
        <v>0</v>
      </c>
      <c r="AM9292" s="94" t="str">
        <f t="shared" si="485"/>
        <v xml:space="preserve">1/0 </v>
      </c>
    </row>
    <row r="9293" spans="36:39" ht="14.4">
      <c r="AJ9293" s="26" t="e">
        <f>VLOOKUP(AQ9293,'user list'!A:B,2,0)</f>
        <v>#N/A</v>
      </c>
      <c r="AK9293" s="26">
        <f t="shared" si="483"/>
        <v>1</v>
      </c>
      <c r="AL9293" s="26">
        <f t="shared" si="484"/>
        <v>0</v>
      </c>
      <c r="AM9293" s="94" t="str">
        <f t="shared" si="485"/>
        <v xml:space="preserve">1/0 </v>
      </c>
    </row>
    <row r="9294" spans="36:39" ht="14.4">
      <c r="AJ9294" s="26" t="e">
        <f>VLOOKUP(AQ9294,'user list'!A:B,2,0)</f>
        <v>#N/A</v>
      </c>
      <c r="AK9294" s="26">
        <f t="shared" si="483"/>
        <v>1</v>
      </c>
      <c r="AL9294" s="26">
        <f t="shared" si="484"/>
        <v>0</v>
      </c>
      <c r="AM9294" s="94" t="str">
        <f t="shared" si="485"/>
        <v xml:space="preserve">1/0 </v>
      </c>
    </row>
    <row r="9295" spans="36:39" ht="14.4">
      <c r="AJ9295" s="26" t="e">
        <f>VLOOKUP(AQ9295,'user list'!A:B,2,0)</f>
        <v>#N/A</v>
      </c>
      <c r="AK9295" s="26">
        <f t="shared" si="483"/>
        <v>1</v>
      </c>
      <c r="AL9295" s="26">
        <f t="shared" si="484"/>
        <v>0</v>
      </c>
      <c r="AM9295" s="94" t="str">
        <f t="shared" si="485"/>
        <v xml:space="preserve">1/0 </v>
      </c>
    </row>
    <row r="9296" spans="36:39" ht="14.4">
      <c r="AJ9296" s="26" t="e">
        <f>VLOOKUP(AQ9296,'user list'!A:B,2,0)</f>
        <v>#N/A</v>
      </c>
      <c r="AK9296" s="26">
        <f t="shared" si="483"/>
        <v>1</v>
      </c>
      <c r="AL9296" s="26">
        <f t="shared" si="484"/>
        <v>0</v>
      </c>
      <c r="AM9296" s="94" t="str">
        <f t="shared" si="485"/>
        <v xml:space="preserve">1/0 </v>
      </c>
    </row>
    <row r="9297" spans="36:39" ht="14.4">
      <c r="AJ9297" s="26" t="e">
        <f>VLOOKUP(AQ9297,'user list'!A:B,2,0)</f>
        <v>#N/A</v>
      </c>
      <c r="AK9297" s="26">
        <f t="shared" si="483"/>
        <v>1</v>
      </c>
      <c r="AL9297" s="26">
        <f t="shared" si="484"/>
        <v>0</v>
      </c>
      <c r="AM9297" s="94" t="str">
        <f t="shared" si="485"/>
        <v xml:space="preserve">1/0 </v>
      </c>
    </row>
    <row r="9298" spans="36:39" ht="14.4">
      <c r="AJ9298" s="26" t="e">
        <f>VLOOKUP(AQ9298,'user list'!A:B,2,0)</f>
        <v>#N/A</v>
      </c>
      <c r="AK9298" s="26">
        <f t="shared" si="483"/>
        <v>1</v>
      </c>
      <c r="AL9298" s="26">
        <f t="shared" si="484"/>
        <v>0</v>
      </c>
      <c r="AM9298" s="94" t="str">
        <f t="shared" si="485"/>
        <v xml:space="preserve">1/0 </v>
      </c>
    </row>
    <row r="9299" spans="36:39" ht="14.4">
      <c r="AJ9299" s="26" t="e">
        <f>VLOOKUP(AQ9299,'user list'!A:B,2,0)</f>
        <v>#N/A</v>
      </c>
      <c r="AK9299" s="26">
        <f t="shared" si="483"/>
        <v>1</v>
      </c>
      <c r="AL9299" s="26">
        <f t="shared" si="484"/>
        <v>0</v>
      </c>
      <c r="AM9299" s="94" t="str">
        <f t="shared" si="485"/>
        <v xml:space="preserve">1/0 </v>
      </c>
    </row>
    <row r="9300" spans="36:39" ht="14.4">
      <c r="AJ9300" s="26" t="e">
        <f>VLOOKUP(AQ9300,'user list'!A:B,2,0)</f>
        <v>#N/A</v>
      </c>
      <c r="AK9300" s="26">
        <f t="shared" si="483"/>
        <v>1</v>
      </c>
      <c r="AL9300" s="26">
        <f t="shared" si="484"/>
        <v>0</v>
      </c>
      <c r="AM9300" s="94" t="str">
        <f t="shared" si="485"/>
        <v xml:space="preserve">1/0 </v>
      </c>
    </row>
    <row r="9301" spans="36:39" ht="14.4">
      <c r="AJ9301" s="26" t="e">
        <f>VLOOKUP(AQ9301,'user list'!A:B,2,0)</f>
        <v>#N/A</v>
      </c>
      <c r="AK9301" s="26">
        <f t="shared" si="483"/>
        <v>1</v>
      </c>
      <c r="AL9301" s="26">
        <f t="shared" si="484"/>
        <v>0</v>
      </c>
      <c r="AM9301" s="94" t="str">
        <f t="shared" si="485"/>
        <v xml:space="preserve">1/0 </v>
      </c>
    </row>
    <row r="9302" spans="36:39" ht="14.4">
      <c r="AJ9302" s="26" t="e">
        <f>VLOOKUP(AQ9302,'user list'!A:B,2,0)</f>
        <v>#N/A</v>
      </c>
      <c r="AK9302" s="26">
        <f t="shared" si="483"/>
        <v>1</v>
      </c>
      <c r="AL9302" s="26">
        <f t="shared" si="484"/>
        <v>0</v>
      </c>
      <c r="AM9302" s="94" t="str">
        <f t="shared" si="485"/>
        <v xml:space="preserve">1/0 </v>
      </c>
    </row>
    <row r="9303" spans="36:39" ht="14.4">
      <c r="AJ9303" s="26" t="e">
        <f>VLOOKUP(AQ9303,'user list'!A:B,2,0)</f>
        <v>#N/A</v>
      </c>
      <c r="AK9303" s="26">
        <f t="shared" si="483"/>
        <v>1</v>
      </c>
      <c r="AL9303" s="26">
        <f t="shared" si="484"/>
        <v>0</v>
      </c>
      <c r="AM9303" s="94" t="str">
        <f t="shared" si="485"/>
        <v xml:space="preserve">1/0 </v>
      </c>
    </row>
    <row r="9304" spans="36:39" ht="14.4">
      <c r="AJ9304" s="26" t="e">
        <f>VLOOKUP(AQ9304,'user list'!A:B,2,0)</f>
        <v>#N/A</v>
      </c>
      <c r="AK9304" s="26">
        <f t="shared" si="483"/>
        <v>1</v>
      </c>
      <c r="AL9304" s="26">
        <f t="shared" si="484"/>
        <v>0</v>
      </c>
      <c r="AM9304" s="94" t="str">
        <f t="shared" si="485"/>
        <v xml:space="preserve">1/0 </v>
      </c>
    </row>
    <row r="9305" spans="36:39" ht="14.4">
      <c r="AJ9305" s="26" t="e">
        <f>VLOOKUP(AQ9305,'user list'!A:B,2,0)</f>
        <v>#N/A</v>
      </c>
      <c r="AK9305" s="26">
        <f t="shared" si="483"/>
        <v>1</v>
      </c>
      <c r="AL9305" s="26">
        <f t="shared" si="484"/>
        <v>0</v>
      </c>
      <c r="AM9305" s="94" t="str">
        <f t="shared" si="485"/>
        <v xml:space="preserve">1/0 </v>
      </c>
    </row>
    <row r="9306" spans="36:39" ht="14.4">
      <c r="AJ9306" s="26" t="e">
        <f>VLOOKUP(AQ9306,'user list'!A:B,2,0)</f>
        <v>#N/A</v>
      </c>
      <c r="AK9306" s="26">
        <f t="shared" si="483"/>
        <v>1</v>
      </c>
      <c r="AL9306" s="26">
        <f t="shared" si="484"/>
        <v>0</v>
      </c>
      <c r="AM9306" s="94" t="str">
        <f t="shared" si="485"/>
        <v xml:space="preserve">1/0 </v>
      </c>
    </row>
    <row r="9307" spans="36:39" ht="14.4">
      <c r="AJ9307" s="26" t="e">
        <f>VLOOKUP(AQ9307,'user list'!A:B,2,0)</f>
        <v>#N/A</v>
      </c>
      <c r="AK9307" s="26">
        <f t="shared" si="483"/>
        <v>1</v>
      </c>
      <c r="AL9307" s="26">
        <f t="shared" si="484"/>
        <v>0</v>
      </c>
      <c r="AM9307" s="94" t="str">
        <f t="shared" si="485"/>
        <v xml:space="preserve">1/0 </v>
      </c>
    </row>
    <row r="9308" spans="36:39" ht="14.4">
      <c r="AJ9308" s="26" t="e">
        <f>VLOOKUP(AQ9308,'user list'!A:B,2,0)</f>
        <v>#N/A</v>
      </c>
      <c r="AK9308" s="26">
        <f t="shared" si="483"/>
        <v>1</v>
      </c>
      <c r="AL9308" s="26">
        <f t="shared" si="484"/>
        <v>0</v>
      </c>
      <c r="AM9308" s="94" t="str">
        <f t="shared" si="485"/>
        <v xml:space="preserve">1/0 </v>
      </c>
    </row>
    <row r="9309" spans="36:39" ht="14.4">
      <c r="AJ9309" s="26" t="e">
        <f>VLOOKUP(AQ9309,'user list'!A:B,2,0)</f>
        <v>#N/A</v>
      </c>
      <c r="AK9309" s="26">
        <f t="shared" si="483"/>
        <v>1</v>
      </c>
      <c r="AL9309" s="26">
        <f t="shared" si="484"/>
        <v>0</v>
      </c>
      <c r="AM9309" s="94" t="str">
        <f t="shared" si="485"/>
        <v xml:space="preserve">1/0 </v>
      </c>
    </row>
    <row r="9310" spans="36:39" ht="14.4">
      <c r="AJ9310" s="26" t="e">
        <f>VLOOKUP(AQ9310,'user list'!A:B,2,0)</f>
        <v>#N/A</v>
      </c>
      <c r="AK9310" s="26">
        <f t="shared" si="483"/>
        <v>1</v>
      </c>
      <c r="AL9310" s="26">
        <f t="shared" si="484"/>
        <v>0</v>
      </c>
      <c r="AM9310" s="94" t="str">
        <f t="shared" si="485"/>
        <v xml:space="preserve">1/0 </v>
      </c>
    </row>
    <row r="9311" spans="36:39" ht="14.4">
      <c r="AJ9311" s="26" t="e">
        <f>VLOOKUP(AQ9311,'user list'!A:B,2,0)</f>
        <v>#N/A</v>
      </c>
      <c r="AK9311" s="26">
        <f t="shared" si="483"/>
        <v>1</v>
      </c>
      <c r="AL9311" s="26">
        <f t="shared" si="484"/>
        <v>0</v>
      </c>
      <c r="AM9311" s="94" t="str">
        <f t="shared" si="485"/>
        <v xml:space="preserve">1/0 </v>
      </c>
    </row>
    <row r="9312" spans="36:39" ht="14.4">
      <c r="AJ9312" s="26" t="e">
        <f>VLOOKUP(AQ9312,'user list'!A:B,2,0)</f>
        <v>#N/A</v>
      </c>
      <c r="AK9312" s="26">
        <f t="shared" si="483"/>
        <v>1</v>
      </c>
      <c r="AL9312" s="26">
        <f t="shared" si="484"/>
        <v>0</v>
      </c>
      <c r="AM9312" s="94" t="str">
        <f t="shared" si="485"/>
        <v xml:space="preserve">1/0 </v>
      </c>
    </row>
    <row r="9313" spans="36:39" ht="14.4">
      <c r="AJ9313" s="26" t="e">
        <f>VLOOKUP(AQ9313,'user list'!A:B,2,0)</f>
        <v>#N/A</v>
      </c>
      <c r="AK9313" s="26">
        <f t="shared" si="483"/>
        <v>1</v>
      </c>
      <c r="AL9313" s="26">
        <f t="shared" si="484"/>
        <v>0</v>
      </c>
      <c r="AM9313" s="94" t="str">
        <f t="shared" si="485"/>
        <v xml:space="preserve">1/0 </v>
      </c>
    </row>
    <row r="9314" spans="36:39" ht="14.4">
      <c r="AJ9314" s="26" t="e">
        <f>VLOOKUP(AQ9314,'user list'!A:B,2,0)</f>
        <v>#N/A</v>
      </c>
      <c r="AK9314" s="26">
        <f t="shared" si="483"/>
        <v>1</v>
      </c>
      <c r="AL9314" s="26">
        <f t="shared" si="484"/>
        <v>0</v>
      </c>
      <c r="AM9314" s="94" t="str">
        <f t="shared" si="485"/>
        <v xml:space="preserve">1/0 </v>
      </c>
    </row>
    <row r="9315" spans="36:39" ht="14.4">
      <c r="AJ9315" s="26" t="e">
        <f>VLOOKUP(AQ9315,'user list'!A:B,2,0)</f>
        <v>#N/A</v>
      </c>
      <c r="AK9315" s="26">
        <f t="shared" ref="AK9315:AK9378" si="486">MONTH(AN9315)</f>
        <v>1</v>
      </c>
      <c r="AL9315" s="26">
        <f t="shared" ref="AL9315:AL9378" si="487">DAY(AN9315)</f>
        <v>0</v>
      </c>
      <c r="AM9315" s="94" t="str">
        <f t="shared" ref="AM9315:AM9378" si="488">AK9315&amp;"/"&amp;AL9315&amp;" "&amp;AR9315</f>
        <v xml:space="preserve">1/0 </v>
      </c>
    </row>
    <row r="9316" spans="36:39" ht="14.4">
      <c r="AJ9316" s="26" t="e">
        <f>VLOOKUP(AQ9316,'user list'!A:B,2,0)</f>
        <v>#N/A</v>
      </c>
      <c r="AK9316" s="26">
        <f t="shared" si="486"/>
        <v>1</v>
      </c>
      <c r="AL9316" s="26">
        <f t="shared" si="487"/>
        <v>0</v>
      </c>
      <c r="AM9316" s="94" t="str">
        <f t="shared" si="488"/>
        <v xml:space="preserve">1/0 </v>
      </c>
    </row>
    <row r="9317" spans="36:39" ht="14.4">
      <c r="AJ9317" s="26" t="e">
        <f>VLOOKUP(AQ9317,'user list'!A:B,2,0)</f>
        <v>#N/A</v>
      </c>
      <c r="AK9317" s="26">
        <f t="shared" si="486"/>
        <v>1</v>
      </c>
      <c r="AL9317" s="26">
        <f t="shared" si="487"/>
        <v>0</v>
      </c>
      <c r="AM9317" s="94" t="str">
        <f t="shared" si="488"/>
        <v xml:space="preserve">1/0 </v>
      </c>
    </row>
    <row r="9318" spans="36:39" ht="14.4">
      <c r="AJ9318" s="26" t="e">
        <f>VLOOKUP(AQ9318,'user list'!A:B,2,0)</f>
        <v>#N/A</v>
      </c>
      <c r="AK9318" s="26">
        <f t="shared" si="486"/>
        <v>1</v>
      </c>
      <c r="AL9318" s="26">
        <f t="shared" si="487"/>
        <v>0</v>
      </c>
      <c r="AM9318" s="94" t="str">
        <f t="shared" si="488"/>
        <v xml:space="preserve">1/0 </v>
      </c>
    </row>
    <row r="9319" spans="36:39" ht="14.4">
      <c r="AJ9319" s="26" t="e">
        <f>VLOOKUP(AQ9319,'user list'!A:B,2,0)</f>
        <v>#N/A</v>
      </c>
      <c r="AK9319" s="26">
        <f t="shared" si="486"/>
        <v>1</v>
      </c>
      <c r="AL9319" s="26">
        <f t="shared" si="487"/>
        <v>0</v>
      </c>
      <c r="AM9319" s="94" t="str">
        <f t="shared" si="488"/>
        <v xml:space="preserve">1/0 </v>
      </c>
    </row>
    <row r="9320" spans="36:39" ht="14.4">
      <c r="AJ9320" s="26" t="e">
        <f>VLOOKUP(AQ9320,'user list'!A:B,2,0)</f>
        <v>#N/A</v>
      </c>
      <c r="AK9320" s="26">
        <f t="shared" si="486"/>
        <v>1</v>
      </c>
      <c r="AL9320" s="26">
        <f t="shared" si="487"/>
        <v>0</v>
      </c>
      <c r="AM9320" s="94" t="str">
        <f t="shared" si="488"/>
        <v xml:space="preserve">1/0 </v>
      </c>
    </row>
    <row r="9321" spans="36:39" ht="14.4">
      <c r="AJ9321" s="26" t="e">
        <f>VLOOKUP(AQ9321,'user list'!A:B,2,0)</f>
        <v>#N/A</v>
      </c>
      <c r="AK9321" s="26">
        <f t="shared" si="486"/>
        <v>1</v>
      </c>
      <c r="AL9321" s="26">
        <f t="shared" si="487"/>
        <v>0</v>
      </c>
      <c r="AM9321" s="94" t="str">
        <f t="shared" si="488"/>
        <v xml:space="preserve">1/0 </v>
      </c>
    </row>
    <row r="9322" spans="36:39" ht="14.4">
      <c r="AJ9322" s="26" t="e">
        <f>VLOOKUP(AQ9322,'user list'!A:B,2,0)</f>
        <v>#N/A</v>
      </c>
      <c r="AK9322" s="26">
        <f t="shared" si="486"/>
        <v>1</v>
      </c>
      <c r="AL9322" s="26">
        <f t="shared" si="487"/>
        <v>0</v>
      </c>
      <c r="AM9322" s="94" t="str">
        <f t="shared" si="488"/>
        <v xml:space="preserve">1/0 </v>
      </c>
    </row>
    <row r="9323" spans="36:39" ht="14.4">
      <c r="AJ9323" s="26" t="e">
        <f>VLOOKUP(AQ9323,'user list'!A:B,2,0)</f>
        <v>#N/A</v>
      </c>
      <c r="AK9323" s="26">
        <f t="shared" si="486"/>
        <v>1</v>
      </c>
      <c r="AL9323" s="26">
        <f t="shared" si="487"/>
        <v>0</v>
      </c>
      <c r="AM9323" s="94" t="str">
        <f t="shared" si="488"/>
        <v xml:space="preserve">1/0 </v>
      </c>
    </row>
    <row r="9324" spans="36:39" ht="14.4">
      <c r="AJ9324" s="26" t="e">
        <f>VLOOKUP(AQ9324,'user list'!A:B,2,0)</f>
        <v>#N/A</v>
      </c>
      <c r="AK9324" s="26">
        <f t="shared" si="486"/>
        <v>1</v>
      </c>
      <c r="AL9324" s="26">
        <f t="shared" si="487"/>
        <v>0</v>
      </c>
      <c r="AM9324" s="94" t="str">
        <f t="shared" si="488"/>
        <v xml:space="preserve">1/0 </v>
      </c>
    </row>
    <row r="9325" spans="36:39" ht="14.4">
      <c r="AJ9325" s="26" t="e">
        <f>VLOOKUP(AQ9325,'user list'!A:B,2,0)</f>
        <v>#N/A</v>
      </c>
      <c r="AK9325" s="26">
        <f t="shared" si="486"/>
        <v>1</v>
      </c>
      <c r="AL9325" s="26">
        <f t="shared" si="487"/>
        <v>0</v>
      </c>
      <c r="AM9325" s="94" t="str">
        <f t="shared" si="488"/>
        <v xml:space="preserve">1/0 </v>
      </c>
    </row>
    <row r="9326" spans="36:39" ht="14.4">
      <c r="AJ9326" s="26" t="e">
        <f>VLOOKUP(AQ9326,'user list'!A:B,2,0)</f>
        <v>#N/A</v>
      </c>
      <c r="AK9326" s="26">
        <f t="shared" si="486"/>
        <v>1</v>
      </c>
      <c r="AL9326" s="26">
        <f t="shared" si="487"/>
        <v>0</v>
      </c>
      <c r="AM9326" s="94" t="str">
        <f t="shared" si="488"/>
        <v xml:space="preserve">1/0 </v>
      </c>
    </row>
    <row r="9327" spans="36:39" ht="14.4">
      <c r="AJ9327" s="26" t="e">
        <f>VLOOKUP(AQ9327,'user list'!A:B,2,0)</f>
        <v>#N/A</v>
      </c>
      <c r="AK9327" s="26">
        <f t="shared" si="486"/>
        <v>1</v>
      </c>
      <c r="AL9327" s="26">
        <f t="shared" si="487"/>
        <v>0</v>
      </c>
      <c r="AM9327" s="94" t="str">
        <f t="shared" si="488"/>
        <v xml:space="preserve">1/0 </v>
      </c>
    </row>
    <row r="9328" spans="36:39" ht="14.4">
      <c r="AJ9328" s="26" t="e">
        <f>VLOOKUP(AQ9328,'user list'!A:B,2,0)</f>
        <v>#N/A</v>
      </c>
      <c r="AK9328" s="26">
        <f t="shared" si="486"/>
        <v>1</v>
      </c>
      <c r="AL9328" s="26">
        <f t="shared" si="487"/>
        <v>0</v>
      </c>
      <c r="AM9328" s="94" t="str">
        <f t="shared" si="488"/>
        <v xml:space="preserve">1/0 </v>
      </c>
    </row>
    <row r="9329" spans="36:39" ht="14.4">
      <c r="AJ9329" s="26" t="e">
        <f>VLOOKUP(AQ9329,'user list'!A:B,2,0)</f>
        <v>#N/A</v>
      </c>
      <c r="AK9329" s="26">
        <f t="shared" si="486"/>
        <v>1</v>
      </c>
      <c r="AL9329" s="26">
        <f t="shared" si="487"/>
        <v>0</v>
      </c>
      <c r="AM9329" s="94" t="str">
        <f t="shared" si="488"/>
        <v xml:space="preserve">1/0 </v>
      </c>
    </row>
    <row r="9330" spans="36:39" ht="14.4">
      <c r="AJ9330" s="26" t="e">
        <f>VLOOKUP(AQ9330,'user list'!A:B,2,0)</f>
        <v>#N/A</v>
      </c>
      <c r="AK9330" s="26">
        <f t="shared" si="486"/>
        <v>1</v>
      </c>
      <c r="AL9330" s="26">
        <f t="shared" si="487"/>
        <v>0</v>
      </c>
      <c r="AM9330" s="94" t="str">
        <f t="shared" si="488"/>
        <v xml:space="preserve">1/0 </v>
      </c>
    </row>
    <row r="9331" spans="36:39" ht="14.4">
      <c r="AJ9331" s="26" t="e">
        <f>VLOOKUP(AQ9331,'user list'!A:B,2,0)</f>
        <v>#N/A</v>
      </c>
      <c r="AK9331" s="26">
        <f t="shared" si="486"/>
        <v>1</v>
      </c>
      <c r="AL9331" s="26">
        <f t="shared" si="487"/>
        <v>0</v>
      </c>
      <c r="AM9331" s="94" t="str">
        <f t="shared" si="488"/>
        <v xml:space="preserve">1/0 </v>
      </c>
    </row>
    <row r="9332" spans="36:39" ht="14.4">
      <c r="AJ9332" s="26" t="e">
        <f>VLOOKUP(AQ9332,'user list'!A:B,2,0)</f>
        <v>#N/A</v>
      </c>
      <c r="AK9332" s="26">
        <f t="shared" si="486"/>
        <v>1</v>
      </c>
      <c r="AL9332" s="26">
        <f t="shared" si="487"/>
        <v>0</v>
      </c>
      <c r="AM9332" s="94" t="str">
        <f t="shared" si="488"/>
        <v xml:space="preserve">1/0 </v>
      </c>
    </row>
    <row r="9333" spans="36:39" ht="14.4">
      <c r="AJ9333" s="26" t="e">
        <f>VLOOKUP(AQ9333,'user list'!A:B,2,0)</f>
        <v>#N/A</v>
      </c>
      <c r="AK9333" s="26">
        <f t="shared" si="486"/>
        <v>1</v>
      </c>
      <c r="AL9333" s="26">
        <f t="shared" si="487"/>
        <v>0</v>
      </c>
      <c r="AM9333" s="94" t="str">
        <f t="shared" si="488"/>
        <v xml:space="preserve">1/0 </v>
      </c>
    </row>
    <row r="9334" spans="36:39" ht="14.4">
      <c r="AJ9334" s="26" t="e">
        <f>VLOOKUP(AQ9334,'user list'!A:B,2,0)</f>
        <v>#N/A</v>
      </c>
      <c r="AK9334" s="26">
        <f t="shared" si="486"/>
        <v>1</v>
      </c>
      <c r="AL9334" s="26">
        <f t="shared" si="487"/>
        <v>0</v>
      </c>
      <c r="AM9334" s="94" t="str">
        <f t="shared" si="488"/>
        <v xml:space="preserve">1/0 </v>
      </c>
    </row>
    <row r="9335" spans="36:39" ht="14.4">
      <c r="AJ9335" s="26" t="e">
        <f>VLOOKUP(AQ9335,'user list'!A:B,2,0)</f>
        <v>#N/A</v>
      </c>
      <c r="AK9335" s="26">
        <f t="shared" si="486"/>
        <v>1</v>
      </c>
      <c r="AL9335" s="26">
        <f t="shared" si="487"/>
        <v>0</v>
      </c>
      <c r="AM9335" s="94" t="str">
        <f t="shared" si="488"/>
        <v xml:space="preserve">1/0 </v>
      </c>
    </row>
    <row r="9336" spans="36:39" ht="14.4">
      <c r="AJ9336" s="26" t="e">
        <f>VLOOKUP(AQ9336,'user list'!A:B,2,0)</f>
        <v>#N/A</v>
      </c>
      <c r="AK9336" s="26">
        <f t="shared" si="486"/>
        <v>1</v>
      </c>
      <c r="AL9336" s="26">
        <f t="shared" si="487"/>
        <v>0</v>
      </c>
      <c r="AM9336" s="94" t="str">
        <f t="shared" si="488"/>
        <v xml:space="preserve">1/0 </v>
      </c>
    </row>
    <row r="9337" spans="36:39" ht="14.4">
      <c r="AJ9337" s="26" t="e">
        <f>VLOOKUP(AQ9337,'user list'!A:B,2,0)</f>
        <v>#N/A</v>
      </c>
      <c r="AK9337" s="26">
        <f t="shared" si="486"/>
        <v>1</v>
      </c>
      <c r="AL9337" s="26">
        <f t="shared" si="487"/>
        <v>0</v>
      </c>
      <c r="AM9337" s="94" t="str">
        <f t="shared" si="488"/>
        <v xml:space="preserve">1/0 </v>
      </c>
    </row>
    <row r="9338" spans="36:39" ht="14.4">
      <c r="AJ9338" s="26" t="e">
        <f>VLOOKUP(AQ9338,'user list'!A:B,2,0)</f>
        <v>#N/A</v>
      </c>
      <c r="AK9338" s="26">
        <f t="shared" si="486"/>
        <v>1</v>
      </c>
      <c r="AL9338" s="26">
        <f t="shared" si="487"/>
        <v>0</v>
      </c>
      <c r="AM9338" s="94" t="str">
        <f t="shared" si="488"/>
        <v xml:space="preserve">1/0 </v>
      </c>
    </row>
    <row r="9339" spans="36:39" ht="14.4">
      <c r="AJ9339" s="26" t="e">
        <f>VLOOKUP(AQ9339,'user list'!A:B,2,0)</f>
        <v>#N/A</v>
      </c>
      <c r="AK9339" s="26">
        <f t="shared" si="486"/>
        <v>1</v>
      </c>
      <c r="AL9339" s="26">
        <f t="shared" si="487"/>
        <v>0</v>
      </c>
      <c r="AM9339" s="94" t="str">
        <f t="shared" si="488"/>
        <v xml:space="preserve">1/0 </v>
      </c>
    </row>
    <row r="9340" spans="36:39" ht="14.4">
      <c r="AJ9340" s="26" t="e">
        <f>VLOOKUP(AQ9340,'user list'!A:B,2,0)</f>
        <v>#N/A</v>
      </c>
      <c r="AK9340" s="26">
        <f t="shared" si="486"/>
        <v>1</v>
      </c>
      <c r="AL9340" s="26">
        <f t="shared" si="487"/>
        <v>0</v>
      </c>
      <c r="AM9340" s="94" t="str">
        <f t="shared" si="488"/>
        <v xml:space="preserve">1/0 </v>
      </c>
    </row>
    <row r="9341" spans="36:39" ht="14.4">
      <c r="AJ9341" s="26" t="e">
        <f>VLOOKUP(AQ9341,'user list'!A:B,2,0)</f>
        <v>#N/A</v>
      </c>
      <c r="AK9341" s="26">
        <f t="shared" si="486"/>
        <v>1</v>
      </c>
      <c r="AL9341" s="26">
        <f t="shared" si="487"/>
        <v>0</v>
      </c>
      <c r="AM9341" s="94" t="str">
        <f t="shared" si="488"/>
        <v xml:space="preserve">1/0 </v>
      </c>
    </row>
    <row r="9342" spans="36:39" ht="14.4">
      <c r="AJ9342" s="26" t="e">
        <f>VLOOKUP(AQ9342,'user list'!A:B,2,0)</f>
        <v>#N/A</v>
      </c>
      <c r="AK9342" s="26">
        <f t="shared" si="486"/>
        <v>1</v>
      </c>
      <c r="AL9342" s="26">
        <f t="shared" si="487"/>
        <v>0</v>
      </c>
      <c r="AM9342" s="94" t="str">
        <f t="shared" si="488"/>
        <v xml:space="preserve">1/0 </v>
      </c>
    </row>
    <row r="9343" spans="36:39" ht="14.4">
      <c r="AJ9343" s="26" t="e">
        <f>VLOOKUP(AQ9343,'user list'!A:B,2,0)</f>
        <v>#N/A</v>
      </c>
      <c r="AK9343" s="26">
        <f t="shared" si="486"/>
        <v>1</v>
      </c>
      <c r="AL9343" s="26">
        <f t="shared" si="487"/>
        <v>0</v>
      </c>
      <c r="AM9343" s="94" t="str">
        <f t="shared" si="488"/>
        <v xml:space="preserve">1/0 </v>
      </c>
    </row>
    <row r="9344" spans="36:39" ht="14.4">
      <c r="AJ9344" s="26" t="e">
        <f>VLOOKUP(AQ9344,'user list'!A:B,2,0)</f>
        <v>#N/A</v>
      </c>
      <c r="AK9344" s="26">
        <f t="shared" si="486"/>
        <v>1</v>
      </c>
      <c r="AL9344" s="26">
        <f t="shared" si="487"/>
        <v>0</v>
      </c>
      <c r="AM9344" s="94" t="str">
        <f t="shared" si="488"/>
        <v xml:space="preserve">1/0 </v>
      </c>
    </row>
    <row r="9345" spans="36:39" ht="14.4">
      <c r="AJ9345" s="26" t="e">
        <f>VLOOKUP(AQ9345,'user list'!A:B,2,0)</f>
        <v>#N/A</v>
      </c>
      <c r="AK9345" s="26">
        <f t="shared" si="486"/>
        <v>1</v>
      </c>
      <c r="AL9345" s="26">
        <f t="shared" si="487"/>
        <v>0</v>
      </c>
      <c r="AM9345" s="94" t="str">
        <f t="shared" si="488"/>
        <v xml:space="preserve">1/0 </v>
      </c>
    </row>
    <row r="9346" spans="36:39" ht="14.4">
      <c r="AJ9346" s="26" t="e">
        <f>VLOOKUP(AQ9346,'user list'!A:B,2,0)</f>
        <v>#N/A</v>
      </c>
      <c r="AK9346" s="26">
        <f t="shared" si="486"/>
        <v>1</v>
      </c>
      <c r="AL9346" s="26">
        <f t="shared" si="487"/>
        <v>0</v>
      </c>
      <c r="AM9346" s="94" t="str">
        <f t="shared" si="488"/>
        <v xml:space="preserve">1/0 </v>
      </c>
    </row>
    <row r="9347" spans="36:39" ht="14.4">
      <c r="AJ9347" s="26" t="e">
        <f>VLOOKUP(AQ9347,'user list'!A:B,2,0)</f>
        <v>#N/A</v>
      </c>
      <c r="AK9347" s="26">
        <f t="shared" si="486"/>
        <v>1</v>
      </c>
      <c r="AL9347" s="26">
        <f t="shared" si="487"/>
        <v>0</v>
      </c>
      <c r="AM9347" s="94" t="str">
        <f t="shared" si="488"/>
        <v xml:space="preserve">1/0 </v>
      </c>
    </row>
    <row r="9348" spans="36:39" ht="14.4">
      <c r="AJ9348" s="26" t="e">
        <f>VLOOKUP(AQ9348,'user list'!A:B,2,0)</f>
        <v>#N/A</v>
      </c>
      <c r="AK9348" s="26">
        <f t="shared" si="486"/>
        <v>1</v>
      </c>
      <c r="AL9348" s="26">
        <f t="shared" si="487"/>
        <v>0</v>
      </c>
      <c r="AM9348" s="94" t="str">
        <f t="shared" si="488"/>
        <v xml:space="preserve">1/0 </v>
      </c>
    </row>
    <row r="9349" spans="36:39" ht="14.4">
      <c r="AJ9349" s="26" t="e">
        <f>VLOOKUP(AQ9349,'user list'!A:B,2,0)</f>
        <v>#N/A</v>
      </c>
      <c r="AK9349" s="26">
        <f t="shared" si="486"/>
        <v>1</v>
      </c>
      <c r="AL9349" s="26">
        <f t="shared" si="487"/>
        <v>0</v>
      </c>
      <c r="AM9349" s="94" t="str">
        <f t="shared" si="488"/>
        <v xml:space="preserve">1/0 </v>
      </c>
    </row>
    <row r="9350" spans="36:39" ht="14.4">
      <c r="AJ9350" s="26" t="e">
        <f>VLOOKUP(AQ9350,'user list'!A:B,2,0)</f>
        <v>#N/A</v>
      </c>
      <c r="AK9350" s="26">
        <f t="shared" si="486"/>
        <v>1</v>
      </c>
      <c r="AL9350" s="26">
        <f t="shared" si="487"/>
        <v>0</v>
      </c>
      <c r="AM9350" s="94" t="str">
        <f t="shared" si="488"/>
        <v xml:space="preserve">1/0 </v>
      </c>
    </row>
    <row r="9351" spans="36:39" ht="14.4">
      <c r="AJ9351" s="26" t="e">
        <f>VLOOKUP(AQ9351,'user list'!A:B,2,0)</f>
        <v>#N/A</v>
      </c>
      <c r="AK9351" s="26">
        <f t="shared" si="486"/>
        <v>1</v>
      </c>
      <c r="AL9351" s="26">
        <f t="shared" si="487"/>
        <v>0</v>
      </c>
      <c r="AM9351" s="94" t="str">
        <f t="shared" si="488"/>
        <v xml:space="preserve">1/0 </v>
      </c>
    </row>
    <row r="9352" spans="36:39" ht="14.4">
      <c r="AJ9352" s="26" t="e">
        <f>VLOOKUP(AQ9352,'user list'!A:B,2,0)</f>
        <v>#N/A</v>
      </c>
      <c r="AK9352" s="26">
        <f t="shared" si="486"/>
        <v>1</v>
      </c>
      <c r="AL9352" s="26">
        <f t="shared" si="487"/>
        <v>0</v>
      </c>
      <c r="AM9352" s="94" t="str">
        <f t="shared" si="488"/>
        <v xml:space="preserve">1/0 </v>
      </c>
    </row>
    <row r="9353" spans="36:39" ht="14.4">
      <c r="AJ9353" s="26" t="e">
        <f>VLOOKUP(AQ9353,'user list'!A:B,2,0)</f>
        <v>#N/A</v>
      </c>
      <c r="AK9353" s="26">
        <f t="shared" si="486"/>
        <v>1</v>
      </c>
      <c r="AL9353" s="26">
        <f t="shared" si="487"/>
        <v>0</v>
      </c>
      <c r="AM9353" s="94" t="str">
        <f t="shared" si="488"/>
        <v xml:space="preserve">1/0 </v>
      </c>
    </row>
    <row r="9354" spans="36:39" ht="14.4">
      <c r="AJ9354" s="26" t="e">
        <f>VLOOKUP(AQ9354,'user list'!A:B,2,0)</f>
        <v>#N/A</v>
      </c>
      <c r="AK9354" s="26">
        <f t="shared" si="486"/>
        <v>1</v>
      </c>
      <c r="AL9354" s="26">
        <f t="shared" si="487"/>
        <v>0</v>
      </c>
      <c r="AM9354" s="94" t="str">
        <f t="shared" si="488"/>
        <v xml:space="preserve">1/0 </v>
      </c>
    </row>
    <row r="9355" spans="36:39" ht="14.4">
      <c r="AJ9355" s="26" t="e">
        <f>VLOOKUP(AQ9355,'user list'!A:B,2,0)</f>
        <v>#N/A</v>
      </c>
      <c r="AK9355" s="26">
        <f t="shared" si="486"/>
        <v>1</v>
      </c>
      <c r="AL9355" s="26">
        <f t="shared" si="487"/>
        <v>0</v>
      </c>
      <c r="AM9355" s="94" t="str">
        <f t="shared" si="488"/>
        <v xml:space="preserve">1/0 </v>
      </c>
    </row>
    <row r="9356" spans="36:39" ht="14.4">
      <c r="AJ9356" s="26" t="e">
        <f>VLOOKUP(AQ9356,'user list'!A:B,2,0)</f>
        <v>#N/A</v>
      </c>
      <c r="AK9356" s="26">
        <f t="shared" si="486"/>
        <v>1</v>
      </c>
      <c r="AL9356" s="26">
        <f t="shared" si="487"/>
        <v>0</v>
      </c>
      <c r="AM9356" s="94" t="str">
        <f t="shared" si="488"/>
        <v xml:space="preserve">1/0 </v>
      </c>
    </row>
    <row r="9357" spans="36:39" ht="14.4">
      <c r="AJ9357" s="26" t="e">
        <f>VLOOKUP(AQ9357,'user list'!A:B,2,0)</f>
        <v>#N/A</v>
      </c>
      <c r="AK9357" s="26">
        <f t="shared" si="486"/>
        <v>1</v>
      </c>
      <c r="AL9357" s="26">
        <f t="shared" si="487"/>
        <v>0</v>
      </c>
      <c r="AM9357" s="94" t="str">
        <f t="shared" si="488"/>
        <v xml:space="preserve">1/0 </v>
      </c>
    </row>
    <row r="9358" spans="36:39" ht="14.4">
      <c r="AJ9358" s="26" t="e">
        <f>VLOOKUP(AQ9358,'user list'!A:B,2,0)</f>
        <v>#N/A</v>
      </c>
      <c r="AK9358" s="26">
        <f t="shared" si="486"/>
        <v>1</v>
      </c>
      <c r="AL9358" s="26">
        <f t="shared" si="487"/>
        <v>0</v>
      </c>
      <c r="AM9358" s="94" t="str">
        <f t="shared" si="488"/>
        <v xml:space="preserve">1/0 </v>
      </c>
    </row>
    <row r="9359" spans="36:39" ht="14.4">
      <c r="AJ9359" s="26" t="e">
        <f>VLOOKUP(AQ9359,'user list'!A:B,2,0)</f>
        <v>#N/A</v>
      </c>
      <c r="AK9359" s="26">
        <f t="shared" si="486"/>
        <v>1</v>
      </c>
      <c r="AL9359" s="26">
        <f t="shared" si="487"/>
        <v>0</v>
      </c>
      <c r="AM9359" s="94" t="str">
        <f t="shared" si="488"/>
        <v xml:space="preserve">1/0 </v>
      </c>
    </row>
    <row r="9360" spans="36:39" ht="14.4">
      <c r="AJ9360" s="26" t="e">
        <f>VLOOKUP(AQ9360,'user list'!A:B,2,0)</f>
        <v>#N/A</v>
      </c>
      <c r="AK9360" s="26">
        <f t="shared" si="486"/>
        <v>1</v>
      </c>
      <c r="AL9360" s="26">
        <f t="shared" si="487"/>
        <v>0</v>
      </c>
      <c r="AM9360" s="94" t="str">
        <f t="shared" si="488"/>
        <v xml:space="preserve">1/0 </v>
      </c>
    </row>
    <row r="9361" spans="36:39" ht="14.4">
      <c r="AJ9361" s="26" t="e">
        <f>VLOOKUP(AQ9361,'user list'!A:B,2,0)</f>
        <v>#N/A</v>
      </c>
      <c r="AK9361" s="26">
        <f t="shared" si="486"/>
        <v>1</v>
      </c>
      <c r="AL9361" s="26">
        <f t="shared" si="487"/>
        <v>0</v>
      </c>
      <c r="AM9361" s="94" t="str">
        <f t="shared" si="488"/>
        <v xml:space="preserve">1/0 </v>
      </c>
    </row>
    <row r="9362" spans="36:39" ht="14.4">
      <c r="AJ9362" s="26" t="e">
        <f>VLOOKUP(AQ9362,'user list'!A:B,2,0)</f>
        <v>#N/A</v>
      </c>
      <c r="AK9362" s="26">
        <f t="shared" si="486"/>
        <v>1</v>
      </c>
      <c r="AL9362" s="26">
        <f t="shared" si="487"/>
        <v>0</v>
      </c>
      <c r="AM9362" s="94" t="str">
        <f t="shared" si="488"/>
        <v xml:space="preserve">1/0 </v>
      </c>
    </row>
    <row r="9363" spans="36:39" ht="14.4">
      <c r="AJ9363" s="26" t="e">
        <f>VLOOKUP(AQ9363,'user list'!A:B,2,0)</f>
        <v>#N/A</v>
      </c>
      <c r="AK9363" s="26">
        <f t="shared" si="486"/>
        <v>1</v>
      </c>
      <c r="AL9363" s="26">
        <f t="shared" si="487"/>
        <v>0</v>
      </c>
      <c r="AM9363" s="94" t="str">
        <f t="shared" si="488"/>
        <v xml:space="preserve">1/0 </v>
      </c>
    </row>
    <row r="9364" spans="36:39" ht="14.4">
      <c r="AJ9364" s="26" t="e">
        <f>VLOOKUP(AQ9364,'user list'!A:B,2,0)</f>
        <v>#N/A</v>
      </c>
      <c r="AK9364" s="26">
        <f t="shared" si="486"/>
        <v>1</v>
      </c>
      <c r="AL9364" s="26">
        <f t="shared" si="487"/>
        <v>0</v>
      </c>
      <c r="AM9364" s="94" t="str">
        <f t="shared" si="488"/>
        <v xml:space="preserve">1/0 </v>
      </c>
    </row>
    <row r="9365" spans="36:39" ht="14.4">
      <c r="AJ9365" s="26" t="e">
        <f>VLOOKUP(AQ9365,'user list'!A:B,2,0)</f>
        <v>#N/A</v>
      </c>
      <c r="AK9365" s="26">
        <f t="shared" si="486"/>
        <v>1</v>
      </c>
      <c r="AL9365" s="26">
        <f t="shared" si="487"/>
        <v>0</v>
      </c>
      <c r="AM9365" s="94" t="str">
        <f t="shared" si="488"/>
        <v xml:space="preserve">1/0 </v>
      </c>
    </row>
    <row r="9366" spans="36:39" ht="14.4">
      <c r="AJ9366" s="26" t="e">
        <f>VLOOKUP(AQ9366,'user list'!A:B,2,0)</f>
        <v>#N/A</v>
      </c>
      <c r="AK9366" s="26">
        <f t="shared" si="486"/>
        <v>1</v>
      </c>
      <c r="AL9366" s="26">
        <f t="shared" si="487"/>
        <v>0</v>
      </c>
      <c r="AM9366" s="94" t="str">
        <f t="shared" si="488"/>
        <v xml:space="preserve">1/0 </v>
      </c>
    </row>
    <row r="9367" spans="36:39" ht="14.4">
      <c r="AJ9367" s="26" t="e">
        <f>VLOOKUP(AQ9367,'user list'!A:B,2,0)</f>
        <v>#N/A</v>
      </c>
      <c r="AK9367" s="26">
        <f t="shared" si="486"/>
        <v>1</v>
      </c>
      <c r="AL9367" s="26">
        <f t="shared" si="487"/>
        <v>0</v>
      </c>
      <c r="AM9367" s="94" t="str">
        <f t="shared" si="488"/>
        <v xml:space="preserve">1/0 </v>
      </c>
    </row>
    <row r="9368" spans="36:39" ht="14.4">
      <c r="AJ9368" s="26" t="e">
        <f>VLOOKUP(AQ9368,'user list'!A:B,2,0)</f>
        <v>#N/A</v>
      </c>
      <c r="AK9368" s="26">
        <f t="shared" si="486"/>
        <v>1</v>
      </c>
      <c r="AL9368" s="26">
        <f t="shared" si="487"/>
        <v>0</v>
      </c>
      <c r="AM9368" s="94" t="str">
        <f t="shared" si="488"/>
        <v xml:space="preserve">1/0 </v>
      </c>
    </row>
    <row r="9369" spans="36:39" ht="14.4">
      <c r="AJ9369" s="26" t="e">
        <f>VLOOKUP(AQ9369,'user list'!A:B,2,0)</f>
        <v>#N/A</v>
      </c>
      <c r="AK9369" s="26">
        <f t="shared" si="486"/>
        <v>1</v>
      </c>
      <c r="AL9369" s="26">
        <f t="shared" si="487"/>
        <v>0</v>
      </c>
      <c r="AM9369" s="94" t="str">
        <f t="shared" si="488"/>
        <v xml:space="preserve">1/0 </v>
      </c>
    </row>
    <row r="9370" spans="36:39" ht="14.4">
      <c r="AJ9370" s="26" t="e">
        <f>VLOOKUP(AQ9370,'user list'!A:B,2,0)</f>
        <v>#N/A</v>
      </c>
      <c r="AK9370" s="26">
        <f t="shared" si="486"/>
        <v>1</v>
      </c>
      <c r="AL9370" s="26">
        <f t="shared" si="487"/>
        <v>0</v>
      </c>
      <c r="AM9370" s="94" t="str">
        <f t="shared" si="488"/>
        <v xml:space="preserve">1/0 </v>
      </c>
    </row>
    <row r="9371" spans="36:39" ht="14.4">
      <c r="AJ9371" s="26" t="e">
        <f>VLOOKUP(AQ9371,'user list'!A:B,2,0)</f>
        <v>#N/A</v>
      </c>
      <c r="AK9371" s="26">
        <f t="shared" si="486"/>
        <v>1</v>
      </c>
      <c r="AL9371" s="26">
        <f t="shared" si="487"/>
        <v>0</v>
      </c>
      <c r="AM9371" s="94" t="str">
        <f t="shared" si="488"/>
        <v xml:space="preserve">1/0 </v>
      </c>
    </row>
    <row r="9372" spans="36:39" ht="14.4">
      <c r="AJ9372" s="26" t="e">
        <f>VLOOKUP(AQ9372,'user list'!A:B,2,0)</f>
        <v>#N/A</v>
      </c>
      <c r="AK9372" s="26">
        <f t="shared" si="486"/>
        <v>1</v>
      </c>
      <c r="AL9372" s="26">
        <f t="shared" si="487"/>
        <v>0</v>
      </c>
      <c r="AM9372" s="94" t="str">
        <f t="shared" si="488"/>
        <v xml:space="preserve">1/0 </v>
      </c>
    </row>
    <row r="9373" spans="36:39" ht="14.4">
      <c r="AJ9373" s="26" t="e">
        <f>VLOOKUP(AQ9373,'user list'!A:B,2,0)</f>
        <v>#N/A</v>
      </c>
      <c r="AK9373" s="26">
        <f t="shared" si="486"/>
        <v>1</v>
      </c>
      <c r="AL9373" s="26">
        <f t="shared" si="487"/>
        <v>0</v>
      </c>
      <c r="AM9373" s="94" t="str">
        <f t="shared" si="488"/>
        <v xml:space="preserve">1/0 </v>
      </c>
    </row>
    <row r="9374" spans="36:39" ht="14.4">
      <c r="AJ9374" s="26" t="e">
        <f>VLOOKUP(AQ9374,'user list'!A:B,2,0)</f>
        <v>#N/A</v>
      </c>
      <c r="AK9374" s="26">
        <f t="shared" si="486"/>
        <v>1</v>
      </c>
      <c r="AL9374" s="26">
        <f t="shared" si="487"/>
        <v>0</v>
      </c>
      <c r="AM9374" s="94" t="str">
        <f t="shared" si="488"/>
        <v xml:space="preserve">1/0 </v>
      </c>
    </row>
    <row r="9375" spans="36:39" ht="14.4">
      <c r="AJ9375" s="26" t="e">
        <f>VLOOKUP(AQ9375,'user list'!A:B,2,0)</f>
        <v>#N/A</v>
      </c>
      <c r="AK9375" s="26">
        <f t="shared" si="486"/>
        <v>1</v>
      </c>
      <c r="AL9375" s="26">
        <f t="shared" si="487"/>
        <v>0</v>
      </c>
      <c r="AM9375" s="94" t="str">
        <f t="shared" si="488"/>
        <v xml:space="preserve">1/0 </v>
      </c>
    </row>
    <row r="9376" spans="36:39" ht="14.4">
      <c r="AJ9376" s="26" t="e">
        <f>VLOOKUP(AQ9376,'user list'!A:B,2,0)</f>
        <v>#N/A</v>
      </c>
      <c r="AK9376" s="26">
        <f t="shared" si="486"/>
        <v>1</v>
      </c>
      <c r="AL9376" s="26">
        <f t="shared" si="487"/>
        <v>0</v>
      </c>
      <c r="AM9376" s="94" t="str">
        <f t="shared" si="488"/>
        <v xml:space="preserve">1/0 </v>
      </c>
    </row>
    <row r="9377" spans="36:39" ht="14.4">
      <c r="AJ9377" s="26" t="e">
        <f>VLOOKUP(AQ9377,'user list'!A:B,2,0)</f>
        <v>#N/A</v>
      </c>
      <c r="AK9377" s="26">
        <f t="shared" si="486"/>
        <v>1</v>
      </c>
      <c r="AL9377" s="26">
        <f t="shared" si="487"/>
        <v>0</v>
      </c>
      <c r="AM9377" s="94" t="str">
        <f t="shared" si="488"/>
        <v xml:space="preserve">1/0 </v>
      </c>
    </row>
    <row r="9378" spans="36:39" ht="14.4">
      <c r="AJ9378" s="26" t="e">
        <f>VLOOKUP(AQ9378,'user list'!A:B,2,0)</f>
        <v>#N/A</v>
      </c>
      <c r="AK9378" s="26">
        <f t="shared" si="486"/>
        <v>1</v>
      </c>
      <c r="AL9378" s="26">
        <f t="shared" si="487"/>
        <v>0</v>
      </c>
      <c r="AM9378" s="94" t="str">
        <f t="shared" si="488"/>
        <v xml:space="preserve">1/0 </v>
      </c>
    </row>
    <row r="9379" spans="36:39" ht="14.4">
      <c r="AJ9379" s="26" t="e">
        <f>VLOOKUP(AQ9379,'user list'!A:B,2,0)</f>
        <v>#N/A</v>
      </c>
      <c r="AK9379" s="26">
        <f t="shared" ref="AK9379:AK9442" si="489">MONTH(AN9379)</f>
        <v>1</v>
      </c>
      <c r="AL9379" s="26">
        <f t="shared" ref="AL9379:AL9442" si="490">DAY(AN9379)</f>
        <v>0</v>
      </c>
      <c r="AM9379" s="94" t="str">
        <f t="shared" ref="AM9379:AM9442" si="491">AK9379&amp;"/"&amp;AL9379&amp;" "&amp;AR9379</f>
        <v xml:space="preserve">1/0 </v>
      </c>
    </row>
    <row r="9380" spans="36:39" ht="14.4">
      <c r="AJ9380" s="26" t="e">
        <f>VLOOKUP(AQ9380,'user list'!A:B,2,0)</f>
        <v>#N/A</v>
      </c>
      <c r="AK9380" s="26">
        <f t="shared" si="489"/>
        <v>1</v>
      </c>
      <c r="AL9380" s="26">
        <f t="shared" si="490"/>
        <v>0</v>
      </c>
      <c r="AM9380" s="94" t="str">
        <f t="shared" si="491"/>
        <v xml:space="preserve">1/0 </v>
      </c>
    </row>
    <row r="9381" spans="36:39" ht="14.4">
      <c r="AJ9381" s="26" t="e">
        <f>VLOOKUP(AQ9381,'user list'!A:B,2,0)</f>
        <v>#N/A</v>
      </c>
      <c r="AK9381" s="26">
        <f t="shared" si="489"/>
        <v>1</v>
      </c>
      <c r="AL9381" s="26">
        <f t="shared" si="490"/>
        <v>0</v>
      </c>
      <c r="AM9381" s="94" t="str">
        <f t="shared" si="491"/>
        <v xml:space="preserve">1/0 </v>
      </c>
    </row>
    <row r="9382" spans="36:39" ht="14.4">
      <c r="AJ9382" s="26" t="e">
        <f>VLOOKUP(AQ9382,'user list'!A:B,2,0)</f>
        <v>#N/A</v>
      </c>
      <c r="AK9382" s="26">
        <f t="shared" si="489"/>
        <v>1</v>
      </c>
      <c r="AL9382" s="26">
        <f t="shared" si="490"/>
        <v>0</v>
      </c>
      <c r="AM9382" s="94" t="str">
        <f t="shared" si="491"/>
        <v xml:space="preserve">1/0 </v>
      </c>
    </row>
    <row r="9383" spans="36:39" ht="14.4">
      <c r="AJ9383" s="26" t="e">
        <f>VLOOKUP(AQ9383,'user list'!A:B,2,0)</f>
        <v>#N/A</v>
      </c>
      <c r="AK9383" s="26">
        <f t="shared" si="489"/>
        <v>1</v>
      </c>
      <c r="AL9383" s="26">
        <f t="shared" si="490"/>
        <v>0</v>
      </c>
      <c r="AM9383" s="94" t="str">
        <f t="shared" si="491"/>
        <v xml:space="preserve">1/0 </v>
      </c>
    </row>
    <row r="9384" spans="36:39" ht="14.4">
      <c r="AJ9384" s="26" t="e">
        <f>VLOOKUP(AQ9384,'user list'!A:B,2,0)</f>
        <v>#N/A</v>
      </c>
      <c r="AK9384" s="26">
        <f t="shared" si="489"/>
        <v>1</v>
      </c>
      <c r="AL9384" s="26">
        <f t="shared" si="490"/>
        <v>0</v>
      </c>
      <c r="AM9384" s="94" t="str">
        <f t="shared" si="491"/>
        <v xml:space="preserve">1/0 </v>
      </c>
    </row>
    <row r="9385" spans="36:39" ht="14.4">
      <c r="AJ9385" s="26" t="e">
        <f>VLOOKUP(AQ9385,'user list'!A:B,2,0)</f>
        <v>#N/A</v>
      </c>
      <c r="AK9385" s="26">
        <f t="shared" si="489"/>
        <v>1</v>
      </c>
      <c r="AL9385" s="26">
        <f t="shared" si="490"/>
        <v>0</v>
      </c>
      <c r="AM9385" s="94" t="str">
        <f t="shared" si="491"/>
        <v xml:space="preserve">1/0 </v>
      </c>
    </row>
    <row r="9386" spans="36:39" ht="14.4">
      <c r="AJ9386" s="26" t="e">
        <f>VLOOKUP(AQ9386,'user list'!A:B,2,0)</f>
        <v>#N/A</v>
      </c>
      <c r="AK9386" s="26">
        <f t="shared" si="489"/>
        <v>1</v>
      </c>
      <c r="AL9386" s="26">
        <f t="shared" si="490"/>
        <v>0</v>
      </c>
      <c r="AM9386" s="94" t="str">
        <f t="shared" si="491"/>
        <v xml:space="preserve">1/0 </v>
      </c>
    </row>
    <row r="9387" spans="36:39" ht="14.4">
      <c r="AJ9387" s="26" t="e">
        <f>VLOOKUP(AQ9387,'user list'!A:B,2,0)</f>
        <v>#N/A</v>
      </c>
      <c r="AK9387" s="26">
        <f t="shared" si="489"/>
        <v>1</v>
      </c>
      <c r="AL9387" s="26">
        <f t="shared" si="490"/>
        <v>0</v>
      </c>
      <c r="AM9387" s="94" t="str">
        <f t="shared" si="491"/>
        <v xml:space="preserve">1/0 </v>
      </c>
    </row>
    <row r="9388" spans="36:39" ht="14.4">
      <c r="AJ9388" s="26" t="e">
        <f>VLOOKUP(AQ9388,'user list'!A:B,2,0)</f>
        <v>#N/A</v>
      </c>
      <c r="AK9388" s="26">
        <f t="shared" si="489"/>
        <v>1</v>
      </c>
      <c r="AL9388" s="26">
        <f t="shared" si="490"/>
        <v>0</v>
      </c>
      <c r="AM9388" s="94" t="str">
        <f t="shared" si="491"/>
        <v xml:space="preserve">1/0 </v>
      </c>
    </row>
    <row r="9389" spans="36:39" ht="14.4">
      <c r="AJ9389" s="26" t="e">
        <f>VLOOKUP(AQ9389,'user list'!A:B,2,0)</f>
        <v>#N/A</v>
      </c>
      <c r="AK9389" s="26">
        <f t="shared" si="489"/>
        <v>1</v>
      </c>
      <c r="AL9389" s="26">
        <f t="shared" si="490"/>
        <v>0</v>
      </c>
      <c r="AM9389" s="94" t="str">
        <f t="shared" si="491"/>
        <v xml:space="preserve">1/0 </v>
      </c>
    </row>
    <row r="9390" spans="36:39" ht="14.4">
      <c r="AJ9390" s="26" t="e">
        <f>VLOOKUP(AQ9390,'user list'!A:B,2,0)</f>
        <v>#N/A</v>
      </c>
      <c r="AK9390" s="26">
        <f t="shared" si="489"/>
        <v>1</v>
      </c>
      <c r="AL9390" s="26">
        <f t="shared" si="490"/>
        <v>0</v>
      </c>
      <c r="AM9390" s="94" t="str">
        <f t="shared" si="491"/>
        <v xml:space="preserve">1/0 </v>
      </c>
    </row>
    <row r="9391" spans="36:39" ht="14.4">
      <c r="AJ9391" s="26" t="e">
        <f>VLOOKUP(AQ9391,'user list'!A:B,2,0)</f>
        <v>#N/A</v>
      </c>
      <c r="AK9391" s="26">
        <f t="shared" si="489"/>
        <v>1</v>
      </c>
      <c r="AL9391" s="26">
        <f t="shared" si="490"/>
        <v>0</v>
      </c>
      <c r="AM9391" s="94" t="str">
        <f t="shared" si="491"/>
        <v xml:space="preserve">1/0 </v>
      </c>
    </row>
    <row r="9392" spans="36:39" ht="14.4">
      <c r="AJ9392" s="26" t="e">
        <f>VLOOKUP(AQ9392,'user list'!A:B,2,0)</f>
        <v>#N/A</v>
      </c>
      <c r="AK9392" s="26">
        <f t="shared" si="489"/>
        <v>1</v>
      </c>
      <c r="AL9392" s="26">
        <f t="shared" si="490"/>
        <v>0</v>
      </c>
      <c r="AM9392" s="94" t="str">
        <f t="shared" si="491"/>
        <v xml:space="preserve">1/0 </v>
      </c>
    </row>
    <row r="9393" spans="36:39" ht="14.4">
      <c r="AJ9393" s="26" t="e">
        <f>VLOOKUP(AQ9393,'user list'!A:B,2,0)</f>
        <v>#N/A</v>
      </c>
      <c r="AK9393" s="26">
        <f t="shared" si="489"/>
        <v>1</v>
      </c>
      <c r="AL9393" s="26">
        <f t="shared" si="490"/>
        <v>0</v>
      </c>
      <c r="AM9393" s="94" t="str">
        <f t="shared" si="491"/>
        <v xml:space="preserve">1/0 </v>
      </c>
    </row>
    <row r="9394" spans="36:39" ht="14.4">
      <c r="AJ9394" s="26" t="e">
        <f>VLOOKUP(AQ9394,'user list'!A:B,2,0)</f>
        <v>#N/A</v>
      </c>
      <c r="AK9394" s="26">
        <f t="shared" si="489"/>
        <v>1</v>
      </c>
      <c r="AL9394" s="26">
        <f t="shared" si="490"/>
        <v>0</v>
      </c>
      <c r="AM9394" s="94" t="str">
        <f t="shared" si="491"/>
        <v xml:space="preserve">1/0 </v>
      </c>
    </row>
    <row r="9395" spans="36:39" ht="14.4">
      <c r="AJ9395" s="26" t="e">
        <f>VLOOKUP(AQ9395,'user list'!A:B,2,0)</f>
        <v>#N/A</v>
      </c>
      <c r="AK9395" s="26">
        <f t="shared" si="489"/>
        <v>1</v>
      </c>
      <c r="AL9395" s="26">
        <f t="shared" si="490"/>
        <v>0</v>
      </c>
      <c r="AM9395" s="94" t="str">
        <f t="shared" si="491"/>
        <v xml:space="preserve">1/0 </v>
      </c>
    </row>
    <row r="9396" spans="36:39" ht="14.4">
      <c r="AJ9396" s="26" t="e">
        <f>VLOOKUP(AQ9396,'user list'!A:B,2,0)</f>
        <v>#N/A</v>
      </c>
      <c r="AK9396" s="26">
        <f t="shared" si="489"/>
        <v>1</v>
      </c>
      <c r="AL9396" s="26">
        <f t="shared" si="490"/>
        <v>0</v>
      </c>
      <c r="AM9396" s="94" t="str">
        <f t="shared" si="491"/>
        <v xml:space="preserve">1/0 </v>
      </c>
    </row>
    <row r="9397" spans="36:39" ht="14.4">
      <c r="AJ9397" s="26" t="e">
        <f>VLOOKUP(AQ9397,'user list'!A:B,2,0)</f>
        <v>#N/A</v>
      </c>
      <c r="AK9397" s="26">
        <f t="shared" si="489"/>
        <v>1</v>
      </c>
      <c r="AL9397" s="26">
        <f t="shared" si="490"/>
        <v>0</v>
      </c>
      <c r="AM9397" s="94" t="str">
        <f t="shared" si="491"/>
        <v xml:space="preserve">1/0 </v>
      </c>
    </row>
    <row r="9398" spans="36:39" ht="14.4">
      <c r="AJ9398" s="26" t="e">
        <f>VLOOKUP(AQ9398,'user list'!A:B,2,0)</f>
        <v>#N/A</v>
      </c>
      <c r="AK9398" s="26">
        <f t="shared" si="489"/>
        <v>1</v>
      </c>
      <c r="AL9398" s="26">
        <f t="shared" si="490"/>
        <v>0</v>
      </c>
      <c r="AM9398" s="94" t="str">
        <f t="shared" si="491"/>
        <v xml:space="preserve">1/0 </v>
      </c>
    </row>
    <row r="9399" spans="36:39" ht="14.4">
      <c r="AJ9399" s="26" t="e">
        <f>VLOOKUP(AQ9399,'user list'!A:B,2,0)</f>
        <v>#N/A</v>
      </c>
      <c r="AK9399" s="26">
        <f t="shared" si="489"/>
        <v>1</v>
      </c>
      <c r="AL9399" s="26">
        <f t="shared" si="490"/>
        <v>0</v>
      </c>
      <c r="AM9399" s="94" t="str">
        <f t="shared" si="491"/>
        <v xml:space="preserve">1/0 </v>
      </c>
    </row>
    <row r="9400" spans="36:39" ht="14.4">
      <c r="AJ9400" s="26" t="e">
        <f>VLOOKUP(AQ9400,'user list'!A:B,2,0)</f>
        <v>#N/A</v>
      </c>
      <c r="AK9400" s="26">
        <f t="shared" si="489"/>
        <v>1</v>
      </c>
      <c r="AL9400" s="26">
        <f t="shared" si="490"/>
        <v>0</v>
      </c>
      <c r="AM9400" s="94" t="str">
        <f t="shared" si="491"/>
        <v xml:space="preserve">1/0 </v>
      </c>
    </row>
    <row r="9401" spans="36:39" ht="14.4">
      <c r="AJ9401" s="26" t="e">
        <f>VLOOKUP(AQ9401,'user list'!A:B,2,0)</f>
        <v>#N/A</v>
      </c>
      <c r="AK9401" s="26">
        <f t="shared" si="489"/>
        <v>1</v>
      </c>
      <c r="AL9401" s="26">
        <f t="shared" si="490"/>
        <v>0</v>
      </c>
      <c r="AM9401" s="94" t="str">
        <f t="shared" si="491"/>
        <v xml:space="preserve">1/0 </v>
      </c>
    </row>
    <row r="9402" spans="36:39" ht="14.4">
      <c r="AJ9402" s="26" t="e">
        <f>VLOOKUP(AQ9402,'user list'!A:B,2,0)</f>
        <v>#N/A</v>
      </c>
      <c r="AK9402" s="26">
        <f t="shared" si="489"/>
        <v>1</v>
      </c>
      <c r="AL9402" s="26">
        <f t="shared" si="490"/>
        <v>0</v>
      </c>
      <c r="AM9402" s="94" t="str">
        <f t="shared" si="491"/>
        <v xml:space="preserve">1/0 </v>
      </c>
    </row>
    <row r="9403" spans="36:39" ht="14.4">
      <c r="AJ9403" s="26" t="e">
        <f>VLOOKUP(AQ9403,'user list'!A:B,2,0)</f>
        <v>#N/A</v>
      </c>
      <c r="AK9403" s="26">
        <f t="shared" si="489"/>
        <v>1</v>
      </c>
      <c r="AL9403" s="26">
        <f t="shared" si="490"/>
        <v>0</v>
      </c>
      <c r="AM9403" s="94" t="str">
        <f t="shared" si="491"/>
        <v xml:space="preserve">1/0 </v>
      </c>
    </row>
    <row r="9404" spans="36:39" ht="14.4">
      <c r="AJ9404" s="26" t="e">
        <f>VLOOKUP(AQ9404,'user list'!A:B,2,0)</f>
        <v>#N/A</v>
      </c>
      <c r="AK9404" s="26">
        <f t="shared" si="489"/>
        <v>1</v>
      </c>
      <c r="AL9404" s="26">
        <f t="shared" si="490"/>
        <v>0</v>
      </c>
      <c r="AM9404" s="94" t="str">
        <f t="shared" si="491"/>
        <v xml:space="preserve">1/0 </v>
      </c>
    </row>
    <row r="9405" spans="36:39" ht="14.4">
      <c r="AJ9405" s="26" t="e">
        <f>VLOOKUP(AQ9405,'user list'!A:B,2,0)</f>
        <v>#N/A</v>
      </c>
      <c r="AK9405" s="26">
        <f t="shared" si="489"/>
        <v>1</v>
      </c>
      <c r="AL9405" s="26">
        <f t="shared" si="490"/>
        <v>0</v>
      </c>
      <c r="AM9405" s="94" t="str">
        <f t="shared" si="491"/>
        <v xml:space="preserve">1/0 </v>
      </c>
    </row>
    <row r="9406" spans="36:39" ht="14.4">
      <c r="AJ9406" s="26" t="e">
        <f>VLOOKUP(AQ9406,'user list'!A:B,2,0)</f>
        <v>#N/A</v>
      </c>
      <c r="AK9406" s="26">
        <f t="shared" si="489"/>
        <v>1</v>
      </c>
      <c r="AL9406" s="26">
        <f t="shared" si="490"/>
        <v>0</v>
      </c>
      <c r="AM9406" s="94" t="str">
        <f t="shared" si="491"/>
        <v xml:space="preserve">1/0 </v>
      </c>
    </row>
    <row r="9407" spans="36:39" ht="14.4">
      <c r="AJ9407" s="26" t="e">
        <f>VLOOKUP(AQ9407,'user list'!A:B,2,0)</f>
        <v>#N/A</v>
      </c>
      <c r="AK9407" s="26">
        <f t="shared" si="489"/>
        <v>1</v>
      </c>
      <c r="AL9407" s="26">
        <f t="shared" si="490"/>
        <v>0</v>
      </c>
      <c r="AM9407" s="94" t="str">
        <f t="shared" si="491"/>
        <v xml:space="preserve">1/0 </v>
      </c>
    </row>
    <row r="9408" spans="36:39" ht="14.4">
      <c r="AJ9408" s="26" t="e">
        <f>VLOOKUP(AQ9408,'user list'!A:B,2,0)</f>
        <v>#N/A</v>
      </c>
      <c r="AK9408" s="26">
        <f t="shared" si="489"/>
        <v>1</v>
      </c>
      <c r="AL9408" s="26">
        <f t="shared" si="490"/>
        <v>0</v>
      </c>
      <c r="AM9408" s="94" t="str">
        <f t="shared" si="491"/>
        <v xml:space="preserve">1/0 </v>
      </c>
    </row>
    <row r="9409" spans="36:39" ht="14.4">
      <c r="AJ9409" s="26" t="e">
        <f>VLOOKUP(AQ9409,'user list'!A:B,2,0)</f>
        <v>#N/A</v>
      </c>
      <c r="AK9409" s="26">
        <f t="shared" si="489"/>
        <v>1</v>
      </c>
      <c r="AL9409" s="26">
        <f t="shared" si="490"/>
        <v>0</v>
      </c>
      <c r="AM9409" s="94" t="str">
        <f t="shared" si="491"/>
        <v xml:space="preserve">1/0 </v>
      </c>
    </row>
    <row r="9410" spans="36:39" ht="14.4">
      <c r="AJ9410" s="26" t="e">
        <f>VLOOKUP(AQ9410,'user list'!A:B,2,0)</f>
        <v>#N/A</v>
      </c>
      <c r="AK9410" s="26">
        <f t="shared" si="489"/>
        <v>1</v>
      </c>
      <c r="AL9410" s="26">
        <f t="shared" si="490"/>
        <v>0</v>
      </c>
      <c r="AM9410" s="94" t="str">
        <f t="shared" si="491"/>
        <v xml:space="preserve">1/0 </v>
      </c>
    </row>
    <row r="9411" spans="36:39" ht="14.4">
      <c r="AJ9411" s="26" t="e">
        <f>VLOOKUP(AQ9411,'user list'!A:B,2,0)</f>
        <v>#N/A</v>
      </c>
      <c r="AK9411" s="26">
        <f t="shared" si="489"/>
        <v>1</v>
      </c>
      <c r="AL9411" s="26">
        <f t="shared" si="490"/>
        <v>0</v>
      </c>
      <c r="AM9411" s="94" t="str">
        <f t="shared" si="491"/>
        <v xml:space="preserve">1/0 </v>
      </c>
    </row>
    <row r="9412" spans="36:39" ht="14.4">
      <c r="AJ9412" s="26" t="e">
        <f>VLOOKUP(AQ9412,'user list'!A:B,2,0)</f>
        <v>#N/A</v>
      </c>
      <c r="AK9412" s="26">
        <f t="shared" si="489"/>
        <v>1</v>
      </c>
      <c r="AL9412" s="26">
        <f t="shared" si="490"/>
        <v>0</v>
      </c>
      <c r="AM9412" s="94" t="str">
        <f t="shared" si="491"/>
        <v xml:space="preserve">1/0 </v>
      </c>
    </row>
    <row r="9413" spans="36:39" ht="14.4">
      <c r="AJ9413" s="26" t="e">
        <f>VLOOKUP(AQ9413,'user list'!A:B,2,0)</f>
        <v>#N/A</v>
      </c>
      <c r="AK9413" s="26">
        <f t="shared" si="489"/>
        <v>1</v>
      </c>
      <c r="AL9413" s="26">
        <f t="shared" si="490"/>
        <v>0</v>
      </c>
      <c r="AM9413" s="94" t="str">
        <f t="shared" si="491"/>
        <v xml:space="preserve">1/0 </v>
      </c>
    </row>
    <row r="9414" spans="36:39" ht="14.4">
      <c r="AJ9414" s="26" t="e">
        <f>VLOOKUP(AQ9414,'user list'!A:B,2,0)</f>
        <v>#N/A</v>
      </c>
      <c r="AK9414" s="26">
        <f t="shared" si="489"/>
        <v>1</v>
      </c>
      <c r="AL9414" s="26">
        <f t="shared" si="490"/>
        <v>0</v>
      </c>
      <c r="AM9414" s="94" t="str">
        <f t="shared" si="491"/>
        <v xml:space="preserve">1/0 </v>
      </c>
    </row>
    <row r="9415" spans="36:39" ht="14.4">
      <c r="AJ9415" s="26" t="e">
        <f>VLOOKUP(AQ9415,'user list'!A:B,2,0)</f>
        <v>#N/A</v>
      </c>
      <c r="AK9415" s="26">
        <f t="shared" si="489"/>
        <v>1</v>
      </c>
      <c r="AL9415" s="26">
        <f t="shared" si="490"/>
        <v>0</v>
      </c>
      <c r="AM9415" s="94" t="str">
        <f t="shared" si="491"/>
        <v xml:space="preserve">1/0 </v>
      </c>
    </row>
    <row r="9416" spans="36:39" ht="14.4">
      <c r="AJ9416" s="26" t="e">
        <f>VLOOKUP(AQ9416,'user list'!A:B,2,0)</f>
        <v>#N/A</v>
      </c>
      <c r="AK9416" s="26">
        <f t="shared" si="489"/>
        <v>1</v>
      </c>
      <c r="AL9416" s="26">
        <f t="shared" si="490"/>
        <v>0</v>
      </c>
      <c r="AM9416" s="94" t="str">
        <f t="shared" si="491"/>
        <v xml:space="preserve">1/0 </v>
      </c>
    </row>
    <row r="9417" spans="36:39" ht="14.4">
      <c r="AJ9417" s="26" t="e">
        <f>VLOOKUP(AQ9417,'user list'!A:B,2,0)</f>
        <v>#N/A</v>
      </c>
      <c r="AK9417" s="26">
        <f t="shared" si="489"/>
        <v>1</v>
      </c>
      <c r="AL9417" s="26">
        <f t="shared" si="490"/>
        <v>0</v>
      </c>
      <c r="AM9417" s="94" t="str">
        <f t="shared" si="491"/>
        <v xml:space="preserve">1/0 </v>
      </c>
    </row>
    <row r="9418" spans="36:39" ht="14.4">
      <c r="AJ9418" s="26" t="e">
        <f>VLOOKUP(AQ9418,'user list'!A:B,2,0)</f>
        <v>#N/A</v>
      </c>
      <c r="AK9418" s="26">
        <f t="shared" si="489"/>
        <v>1</v>
      </c>
      <c r="AL9418" s="26">
        <f t="shared" si="490"/>
        <v>0</v>
      </c>
      <c r="AM9418" s="94" t="str">
        <f t="shared" si="491"/>
        <v xml:space="preserve">1/0 </v>
      </c>
    </row>
    <row r="9419" spans="36:39" ht="14.4">
      <c r="AJ9419" s="26" t="e">
        <f>VLOOKUP(AQ9419,'user list'!A:B,2,0)</f>
        <v>#N/A</v>
      </c>
      <c r="AK9419" s="26">
        <f t="shared" si="489"/>
        <v>1</v>
      </c>
      <c r="AL9419" s="26">
        <f t="shared" si="490"/>
        <v>0</v>
      </c>
      <c r="AM9419" s="94" t="str">
        <f t="shared" si="491"/>
        <v xml:space="preserve">1/0 </v>
      </c>
    </row>
    <row r="9420" spans="36:39" ht="14.4">
      <c r="AJ9420" s="26" t="e">
        <f>VLOOKUP(AQ9420,'user list'!A:B,2,0)</f>
        <v>#N/A</v>
      </c>
      <c r="AK9420" s="26">
        <f t="shared" si="489"/>
        <v>1</v>
      </c>
      <c r="AL9420" s="26">
        <f t="shared" si="490"/>
        <v>0</v>
      </c>
      <c r="AM9420" s="94" t="str">
        <f t="shared" si="491"/>
        <v xml:space="preserve">1/0 </v>
      </c>
    </row>
    <row r="9421" spans="36:39" ht="14.4">
      <c r="AJ9421" s="26" t="e">
        <f>VLOOKUP(AQ9421,'user list'!A:B,2,0)</f>
        <v>#N/A</v>
      </c>
      <c r="AK9421" s="26">
        <f t="shared" si="489"/>
        <v>1</v>
      </c>
      <c r="AL9421" s="26">
        <f t="shared" si="490"/>
        <v>0</v>
      </c>
      <c r="AM9421" s="94" t="str">
        <f t="shared" si="491"/>
        <v xml:space="preserve">1/0 </v>
      </c>
    </row>
    <row r="9422" spans="36:39" ht="14.4">
      <c r="AJ9422" s="26" t="e">
        <f>VLOOKUP(AQ9422,'user list'!A:B,2,0)</f>
        <v>#N/A</v>
      </c>
      <c r="AK9422" s="26">
        <f t="shared" si="489"/>
        <v>1</v>
      </c>
      <c r="AL9422" s="26">
        <f t="shared" si="490"/>
        <v>0</v>
      </c>
      <c r="AM9422" s="94" t="str">
        <f t="shared" si="491"/>
        <v xml:space="preserve">1/0 </v>
      </c>
    </row>
    <row r="9423" spans="36:39" ht="14.4">
      <c r="AJ9423" s="26" t="e">
        <f>VLOOKUP(AQ9423,'user list'!A:B,2,0)</f>
        <v>#N/A</v>
      </c>
      <c r="AK9423" s="26">
        <f t="shared" si="489"/>
        <v>1</v>
      </c>
      <c r="AL9423" s="26">
        <f t="shared" si="490"/>
        <v>0</v>
      </c>
      <c r="AM9423" s="94" t="str">
        <f t="shared" si="491"/>
        <v xml:space="preserve">1/0 </v>
      </c>
    </row>
    <row r="9424" spans="36:39" ht="14.4">
      <c r="AJ9424" s="26" t="e">
        <f>VLOOKUP(AQ9424,'user list'!A:B,2,0)</f>
        <v>#N/A</v>
      </c>
      <c r="AK9424" s="26">
        <f t="shared" si="489"/>
        <v>1</v>
      </c>
      <c r="AL9424" s="26">
        <f t="shared" si="490"/>
        <v>0</v>
      </c>
      <c r="AM9424" s="94" t="str">
        <f t="shared" si="491"/>
        <v xml:space="preserve">1/0 </v>
      </c>
    </row>
    <row r="9425" spans="36:39" ht="14.4">
      <c r="AJ9425" s="26" t="e">
        <f>VLOOKUP(AQ9425,'user list'!A:B,2,0)</f>
        <v>#N/A</v>
      </c>
      <c r="AK9425" s="26">
        <f t="shared" si="489"/>
        <v>1</v>
      </c>
      <c r="AL9425" s="26">
        <f t="shared" si="490"/>
        <v>0</v>
      </c>
      <c r="AM9425" s="94" t="str">
        <f t="shared" si="491"/>
        <v xml:space="preserve">1/0 </v>
      </c>
    </row>
    <row r="9426" spans="36:39" ht="14.4">
      <c r="AJ9426" s="26" t="e">
        <f>VLOOKUP(AQ9426,'user list'!A:B,2,0)</f>
        <v>#N/A</v>
      </c>
      <c r="AK9426" s="26">
        <f t="shared" si="489"/>
        <v>1</v>
      </c>
      <c r="AL9426" s="26">
        <f t="shared" si="490"/>
        <v>0</v>
      </c>
      <c r="AM9426" s="94" t="str">
        <f t="shared" si="491"/>
        <v xml:space="preserve">1/0 </v>
      </c>
    </row>
    <row r="9427" spans="36:39" ht="14.4">
      <c r="AJ9427" s="26" t="e">
        <f>VLOOKUP(AQ9427,'user list'!A:B,2,0)</f>
        <v>#N/A</v>
      </c>
      <c r="AK9427" s="26">
        <f t="shared" si="489"/>
        <v>1</v>
      </c>
      <c r="AL9427" s="26">
        <f t="shared" si="490"/>
        <v>0</v>
      </c>
      <c r="AM9427" s="94" t="str">
        <f t="shared" si="491"/>
        <v xml:space="preserve">1/0 </v>
      </c>
    </row>
    <row r="9428" spans="36:39" ht="14.4">
      <c r="AJ9428" s="26" t="e">
        <f>VLOOKUP(AQ9428,'user list'!A:B,2,0)</f>
        <v>#N/A</v>
      </c>
      <c r="AK9428" s="26">
        <f t="shared" si="489"/>
        <v>1</v>
      </c>
      <c r="AL9428" s="26">
        <f t="shared" si="490"/>
        <v>0</v>
      </c>
      <c r="AM9428" s="94" t="str">
        <f t="shared" si="491"/>
        <v xml:space="preserve">1/0 </v>
      </c>
    </row>
    <row r="9429" spans="36:39" ht="14.4">
      <c r="AJ9429" s="26" t="e">
        <f>VLOOKUP(AQ9429,'user list'!A:B,2,0)</f>
        <v>#N/A</v>
      </c>
      <c r="AK9429" s="26">
        <f t="shared" si="489"/>
        <v>1</v>
      </c>
      <c r="AL9429" s="26">
        <f t="shared" si="490"/>
        <v>0</v>
      </c>
      <c r="AM9429" s="94" t="str">
        <f t="shared" si="491"/>
        <v xml:space="preserve">1/0 </v>
      </c>
    </row>
    <row r="9430" spans="36:39" ht="14.4">
      <c r="AJ9430" s="26" t="e">
        <f>VLOOKUP(AQ9430,'user list'!A:B,2,0)</f>
        <v>#N/A</v>
      </c>
      <c r="AK9430" s="26">
        <f t="shared" si="489"/>
        <v>1</v>
      </c>
      <c r="AL9430" s="26">
        <f t="shared" si="490"/>
        <v>0</v>
      </c>
      <c r="AM9430" s="94" t="str">
        <f t="shared" si="491"/>
        <v xml:space="preserve">1/0 </v>
      </c>
    </row>
    <row r="9431" spans="36:39" ht="14.4">
      <c r="AJ9431" s="26" t="e">
        <f>VLOOKUP(AQ9431,'user list'!A:B,2,0)</f>
        <v>#N/A</v>
      </c>
      <c r="AK9431" s="26">
        <f t="shared" si="489"/>
        <v>1</v>
      </c>
      <c r="AL9431" s="26">
        <f t="shared" si="490"/>
        <v>0</v>
      </c>
      <c r="AM9431" s="94" t="str">
        <f t="shared" si="491"/>
        <v xml:space="preserve">1/0 </v>
      </c>
    </row>
    <row r="9432" spans="36:39" ht="14.4">
      <c r="AJ9432" s="26" t="e">
        <f>VLOOKUP(AQ9432,'user list'!A:B,2,0)</f>
        <v>#N/A</v>
      </c>
      <c r="AK9432" s="26">
        <f t="shared" si="489"/>
        <v>1</v>
      </c>
      <c r="AL9432" s="26">
        <f t="shared" si="490"/>
        <v>0</v>
      </c>
      <c r="AM9432" s="94" t="str">
        <f t="shared" si="491"/>
        <v xml:space="preserve">1/0 </v>
      </c>
    </row>
    <row r="9433" spans="36:39" ht="14.4">
      <c r="AJ9433" s="26" t="e">
        <f>VLOOKUP(AQ9433,'user list'!A:B,2,0)</f>
        <v>#N/A</v>
      </c>
      <c r="AK9433" s="26">
        <f t="shared" si="489"/>
        <v>1</v>
      </c>
      <c r="AL9433" s="26">
        <f t="shared" si="490"/>
        <v>0</v>
      </c>
      <c r="AM9433" s="94" t="str">
        <f t="shared" si="491"/>
        <v xml:space="preserve">1/0 </v>
      </c>
    </row>
    <row r="9434" spans="36:39" ht="14.4">
      <c r="AJ9434" s="26" t="e">
        <f>VLOOKUP(AQ9434,'user list'!A:B,2,0)</f>
        <v>#N/A</v>
      </c>
      <c r="AK9434" s="26">
        <f t="shared" si="489"/>
        <v>1</v>
      </c>
      <c r="AL9434" s="26">
        <f t="shared" si="490"/>
        <v>0</v>
      </c>
      <c r="AM9434" s="94" t="str">
        <f t="shared" si="491"/>
        <v xml:space="preserve">1/0 </v>
      </c>
    </row>
    <row r="9435" spans="36:39" ht="14.4">
      <c r="AJ9435" s="26" t="e">
        <f>VLOOKUP(AQ9435,'user list'!A:B,2,0)</f>
        <v>#N/A</v>
      </c>
      <c r="AK9435" s="26">
        <f t="shared" si="489"/>
        <v>1</v>
      </c>
      <c r="AL9435" s="26">
        <f t="shared" si="490"/>
        <v>0</v>
      </c>
      <c r="AM9435" s="94" t="str">
        <f t="shared" si="491"/>
        <v xml:space="preserve">1/0 </v>
      </c>
    </row>
    <row r="9436" spans="36:39" ht="14.4">
      <c r="AJ9436" s="26" t="e">
        <f>VLOOKUP(AQ9436,'user list'!A:B,2,0)</f>
        <v>#N/A</v>
      </c>
      <c r="AK9436" s="26">
        <f t="shared" si="489"/>
        <v>1</v>
      </c>
      <c r="AL9436" s="26">
        <f t="shared" si="490"/>
        <v>0</v>
      </c>
      <c r="AM9436" s="94" t="str">
        <f t="shared" si="491"/>
        <v xml:space="preserve">1/0 </v>
      </c>
    </row>
    <row r="9437" spans="36:39" ht="14.4">
      <c r="AJ9437" s="26" t="e">
        <f>VLOOKUP(AQ9437,'user list'!A:B,2,0)</f>
        <v>#N/A</v>
      </c>
      <c r="AK9437" s="26">
        <f t="shared" si="489"/>
        <v>1</v>
      </c>
      <c r="AL9437" s="26">
        <f t="shared" si="490"/>
        <v>0</v>
      </c>
      <c r="AM9437" s="94" t="str">
        <f t="shared" si="491"/>
        <v xml:space="preserve">1/0 </v>
      </c>
    </row>
    <row r="9438" spans="36:39" ht="14.4">
      <c r="AJ9438" s="26" t="e">
        <f>VLOOKUP(AQ9438,'user list'!A:B,2,0)</f>
        <v>#N/A</v>
      </c>
      <c r="AK9438" s="26">
        <f t="shared" si="489"/>
        <v>1</v>
      </c>
      <c r="AL9438" s="26">
        <f t="shared" si="490"/>
        <v>0</v>
      </c>
      <c r="AM9438" s="94" t="str">
        <f t="shared" si="491"/>
        <v xml:space="preserve">1/0 </v>
      </c>
    </row>
    <row r="9439" spans="36:39" ht="14.4">
      <c r="AJ9439" s="26" t="e">
        <f>VLOOKUP(AQ9439,'user list'!A:B,2,0)</f>
        <v>#N/A</v>
      </c>
      <c r="AK9439" s="26">
        <f t="shared" si="489"/>
        <v>1</v>
      </c>
      <c r="AL9439" s="26">
        <f t="shared" si="490"/>
        <v>0</v>
      </c>
      <c r="AM9439" s="94" t="str">
        <f t="shared" si="491"/>
        <v xml:space="preserve">1/0 </v>
      </c>
    </row>
    <row r="9440" spans="36:39" ht="14.4">
      <c r="AJ9440" s="26" t="e">
        <f>VLOOKUP(AQ9440,'user list'!A:B,2,0)</f>
        <v>#N/A</v>
      </c>
      <c r="AK9440" s="26">
        <f t="shared" si="489"/>
        <v>1</v>
      </c>
      <c r="AL9440" s="26">
        <f t="shared" si="490"/>
        <v>0</v>
      </c>
      <c r="AM9440" s="94" t="str">
        <f t="shared" si="491"/>
        <v xml:space="preserve">1/0 </v>
      </c>
    </row>
    <row r="9441" spans="36:39" ht="14.4">
      <c r="AJ9441" s="26" t="e">
        <f>VLOOKUP(AQ9441,'user list'!A:B,2,0)</f>
        <v>#N/A</v>
      </c>
      <c r="AK9441" s="26">
        <f t="shared" si="489"/>
        <v>1</v>
      </c>
      <c r="AL9441" s="26">
        <f t="shared" si="490"/>
        <v>0</v>
      </c>
      <c r="AM9441" s="94" t="str">
        <f t="shared" si="491"/>
        <v xml:space="preserve">1/0 </v>
      </c>
    </row>
    <row r="9442" spans="36:39" ht="14.4">
      <c r="AJ9442" s="26" t="e">
        <f>VLOOKUP(AQ9442,'user list'!A:B,2,0)</f>
        <v>#N/A</v>
      </c>
      <c r="AK9442" s="26">
        <f t="shared" si="489"/>
        <v>1</v>
      </c>
      <c r="AL9442" s="26">
        <f t="shared" si="490"/>
        <v>0</v>
      </c>
      <c r="AM9442" s="94" t="str">
        <f t="shared" si="491"/>
        <v xml:space="preserve">1/0 </v>
      </c>
    </row>
    <row r="9443" spans="36:39" ht="14.4">
      <c r="AJ9443" s="26" t="e">
        <f>VLOOKUP(AQ9443,'user list'!A:B,2,0)</f>
        <v>#N/A</v>
      </c>
      <c r="AK9443" s="26">
        <f t="shared" ref="AK9443:AK9506" si="492">MONTH(AN9443)</f>
        <v>1</v>
      </c>
      <c r="AL9443" s="26">
        <f t="shared" ref="AL9443:AL9506" si="493">DAY(AN9443)</f>
        <v>0</v>
      </c>
      <c r="AM9443" s="94" t="str">
        <f t="shared" ref="AM9443:AM9506" si="494">AK9443&amp;"/"&amp;AL9443&amp;" "&amp;AR9443</f>
        <v xml:space="preserve">1/0 </v>
      </c>
    </row>
    <row r="9444" spans="36:39" ht="14.4">
      <c r="AJ9444" s="26" t="e">
        <f>VLOOKUP(AQ9444,'user list'!A:B,2,0)</f>
        <v>#N/A</v>
      </c>
      <c r="AK9444" s="26">
        <f t="shared" si="492"/>
        <v>1</v>
      </c>
      <c r="AL9444" s="26">
        <f t="shared" si="493"/>
        <v>0</v>
      </c>
      <c r="AM9444" s="94" t="str">
        <f t="shared" si="494"/>
        <v xml:space="preserve">1/0 </v>
      </c>
    </row>
    <row r="9445" spans="36:39" ht="14.4">
      <c r="AJ9445" s="26" t="e">
        <f>VLOOKUP(AQ9445,'user list'!A:B,2,0)</f>
        <v>#N/A</v>
      </c>
      <c r="AK9445" s="26">
        <f t="shared" si="492"/>
        <v>1</v>
      </c>
      <c r="AL9445" s="26">
        <f t="shared" si="493"/>
        <v>0</v>
      </c>
      <c r="AM9445" s="94" t="str">
        <f t="shared" si="494"/>
        <v xml:space="preserve">1/0 </v>
      </c>
    </row>
    <row r="9446" spans="36:39" ht="14.4">
      <c r="AJ9446" s="26" t="e">
        <f>VLOOKUP(AQ9446,'user list'!A:B,2,0)</f>
        <v>#N/A</v>
      </c>
      <c r="AK9446" s="26">
        <f t="shared" si="492"/>
        <v>1</v>
      </c>
      <c r="AL9446" s="26">
        <f t="shared" si="493"/>
        <v>0</v>
      </c>
      <c r="AM9446" s="94" t="str">
        <f t="shared" si="494"/>
        <v xml:space="preserve">1/0 </v>
      </c>
    </row>
    <row r="9447" spans="36:39" ht="14.4">
      <c r="AJ9447" s="26" t="e">
        <f>VLOOKUP(AQ9447,'user list'!A:B,2,0)</f>
        <v>#N/A</v>
      </c>
      <c r="AK9447" s="26">
        <f t="shared" si="492"/>
        <v>1</v>
      </c>
      <c r="AL9447" s="26">
        <f t="shared" si="493"/>
        <v>0</v>
      </c>
      <c r="AM9447" s="94" t="str">
        <f t="shared" si="494"/>
        <v xml:space="preserve">1/0 </v>
      </c>
    </row>
    <row r="9448" spans="36:39" ht="14.4">
      <c r="AJ9448" s="26" t="e">
        <f>VLOOKUP(AQ9448,'user list'!A:B,2,0)</f>
        <v>#N/A</v>
      </c>
      <c r="AK9448" s="26">
        <f t="shared" si="492"/>
        <v>1</v>
      </c>
      <c r="AL9448" s="26">
        <f t="shared" si="493"/>
        <v>0</v>
      </c>
      <c r="AM9448" s="94" t="str">
        <f t="shared" si="494"/>
        <v xml:space="preserve">1/0 </v>
      </c>
    </row>
    <row r="9449" spans="36:39" ht="14.4">
      <c r="AJ9449" s="26" t="e">
        <f>VLOOKUP(AQ9449,'user list'!A:B,2,0)</f>
        <v>#N/A</v>
      </c>
      <c r="AK9449" s="26">
        <f t="shared" si="492"/>
        <v>1</v>
      </c>
      <c r="AL9449" s="26">
        <f t="shared" si="493"/>
        <v>0</v>
      </c>
      <c r="AM9449" s="94" t="str">
        <f t="shared" si="494"/>
        <v xml:space="preserve">1/0 </v>
      </c>
    </row>
    <row r="9450" spans="36:39" ht="14.4">
      <c r="AJ9450" s="26" t="e">
        <f>VLOOKUP(AQ9450,'user list'!A:B,2,0)</f>
        <v>#N/A</v>
      </c>
      <c r="AK9450" s="26">
        <f t="shared" si="492"/>
        <v>1</v>
      </c>
      <c r="AL9450" s="26">
        <f t="shared" si="493"/>
        <v>0</v>
      </c>
      <c r="AM9450" s="94" t="str">
        <f t="shared" si="494"/>
        <v xml:space="preserve">1/0 </v>
      </c>
    </row>
    <row r="9451" spans="36:39" ht="14.4">
      <c r="AJ9451" s="26" t="e">
        <f>VLOOKUP(AQ9451,'user list'!A:B,2,0)</f>
        <v>#N/A</v>
      </c>
      <c r="AK9451" s="26">
        <f t="shared" si="492"/>
        <v>1</v>
      </c>
      <c r="AL9451" s="26">
        <f t="shared" si="493"/>
        <v>0</v>
      </c>
      <c r="AM9451" s="94" t="str">
        <f t="shared" si="494"/>
        <v xml:space="preserve">1/0 </v>
      </c>
    </row>
    <row r="9452" spans="36:39" ht="14.4">
      <c r="AJ9452" s="26" t="e">
        <f>VLOOKUP(AQ9452,'user list'!A:B,2,0)</f>
        <v>#N/A</v>
      </c>
      <c r="AK9452" s="26">
        <f t="shared" si="492"/>
        <v>1</v>
      </c>
      <c r="AL9452" s="26">
        <f t="shared" si="493"/>
        <v>0</v>
      </c>
      <c r="AM9452" s="94" t="str">
        <f t="shared" si="494"/>
        <v xml:space="preserve">1/0 </v>
      </c>
    </row>
    <row r="9453" spans="36:39" ht="14.4">
      <c r="AJ9453" s="26" t="e">
        <f>VLOOKUP(AQ9453,'user list'!A:B,2,0)</f>
        <v>#N/A</v>
      </c>
      <c r="AK9453" s="26">
        <f t="shared" si="492"/>
        <v>1</v>
      </c>
      <c r="AL9453" s="26">
        <f t="shared" si="493"/>
        <v>0</v>
      </c>
      <c r="AM9453" s="94" t="str">
        <f t="shared" si="494"/>
        <v xml:space="preserve">1/0 </v>
      </c>
    </row>
    <row r="9454" spans="36:39" ht="14.4">
      <c r="AJ9454" s="26" t="e">
        <f>VLOOKUP(AQ9454,'user list'!A:B,2,0)</f>
        <v>#N/A</v>
      </c>
      <c r="AK9454" s="26">
        <f t="shared" si="492"/>
        <v>1</v>
      </c>
      <c r="AL9454" s="26">
        <f t="shared" si="493"/>
        <v>0</v>
      </c>
      <c r="AM9454" s="94" t="str">
        <f t="shared" si="494"/>
        <v xml:space="preserve">1/0 </v>
      </c>
    </row>
    <row r="9455" spans="36:39" ht="14.4">
      <c r="AJ9455" s="26" t="e">
        <f>VLOOKUP(AQ9455,'user list'!A:B,2,0)</f>
        <v>#N/A</v>
      </c>
      <c r="AK9455" s="26">
        <f t="shared" si="492"/>
        <v>1</v>
      </c>
      <c r="AL9455" s="26">
        <f t="shared" si="493"/>
        <v>0</v>
      </c>
      <c r="AM9455" s="94" t="str">
        <f t="shared" si="494"/>
        <v xml:space="preserve">1/0 </v>
      </c>
    </row>
    <row r="9456" spans="36:39" ht="14.4">
      <c r="AJ9456" s="26" t="e">
        <f>VLOOKUP(AQ9456,'user list'!A:B,2,0)</f>
        <v>#N/A</v>
      </c>
      <c r="AK9456" s="26">
        <f t="shared" si="492"/>
        <v>1</v>
      </c>
      <c r="AL9456" s="26">
        <f t="shared" si="493"/>
        <v>0</v>
      </c>
      <c r="AM9456" s="94" t="str">
        <f t="shared" si="494"/>
        <v xml:space="preserve">1/0 </v>
      </c>
    </row>
    <row r="9457" spans="36:39" ht="14.4">
      <c r="AJ9457" s="26" t="e">
        <f>VLOOKUP(AQ9457,'user list'!A:B,2,0)</f>
        <v>#N/A</v>
      </c>
      <c r="AK9457" s="26">
        <f t="shared" si="492"/>
        <v>1</v>
      </c>
      <c r="AL9457" s="26">
        <f t="shared" si="493"/>
        <v>0</v>
      </c>
      <c r="AM9457" s="94" t="str">
        <f t="shared" si="494"/>
        <v xml:space="preserve">1/0 </v>
      </c>
    </row>
    <row r="9458" spans="36:39" ht="14.4">
      <c r="AJ9458" s="26" t="e">
        <f>VLOOKUP(AQ9458,'user list'!A:B,2,0)</f>
        <v>#N/A</v>
      </c>
      <c r="AK9458" s="26">
        <f t="shared" si="492"/>
        <v>1</v>
      </c>
      <c r="AL9458" s="26">
        <f t="shared" si="493"/>
        <v>0</v>
      </c>
      <c r="AM9458" s="94" t="str">
        <f t="shared" si="494"/>
        <v xml:space="preserve">1/0 </v>
      </c>
    </row>
    <row r="9459" spans="36:39" ht="14.4">
      <c r="AJ9459" s="26" t="e">
        <f>VLOOKUP(AQ9459,'user list'!A:B,2,0)</f>
        <v>#N/A</v>
      </c>
      <c r="AK9459" s="26">
        <f t="shared" si="492"/>
        <v>1</v>
      </c>
      <c r="AL9459" s="26">
        <f t="shared" si="493"/>
        <v>0</v>
      </c>
      <c r="AM9459" s="94" t="str">
        <f t="shared" si="494"/>
        <v xml:space="preserve">1/0 </v>
      </c>
    </row>
    <row r="9460" spans="36:39" ht="14.4">
      <c r="AJ9460" s="26" t="e">
        <f>VLOOKUP(AQ9460,'user list'!A:B,2,0)</f>
        <v>#N/A</v>
      </c>
      <c r="AK9460" s="26">
        <f t="shared" si="492"/>
        <v>1</v>
      </c>
      <c r="AL9460" s="26">
        <f t="shared" si="493"/>
        <v>0</v>
      </c>
      <c r="AM9460" s="94" t="str">
        <f t="shared" si="494"/>
        <v xml:space="preserve">1/0 </v>
      </c>
    </row>
    <row r="9461" spans="36:39" ht="14.4">
      <c r="AJ9461" s="26" t="e">
        <f>VLOOKUP(AQ9461,'user list'!A:B,2,0)</f>
        <v>#N/A</v>
      </c>
      <c r="AK9461" s="26">
        <f t="shared" si="492"/>
        <v>1</v>
      </c>
      <c r="AL9461" s="26">
        <f t="shared" si="493"/>
        <v>0</v>
      </c>
      <c r="AM9461" s="94" t="str">
        <f t="shared" si="494"/>
        <v xml:space="preserve">1/0 </v>
      </c>
    </row>
    <row r="9462" spans="36:39" ht="14.4">
      <c r="AJ9462" s="26" t="e">
        <f>VLOOKUP(AQ9462,'user list'!A:B,2,0)</f>
        <v>#N/A</v>
      </c>
      <c r="AK9462" s="26">
        <f t="shared" si="492"/>
        <v>1</v>
      </c>
      <c r="AL9462" s="26">
        <f t="shared" si="493"/>
        <v>0</v>
      </c>
      <c r="AM9462" s="94" t="str">
        <f t="shared" si="494"/>
        <v xml:space="preserve">1/0 </v>
      </c>
    </row>
    <row r="9463" spans="36:39" ht="14.4">
      <c r="AJ9463" s="26" t="e">
        <f>VLOOKUP(AQ9463,'user list'!A:B,2,0)</f>
        <v>#N/A</v>
      </c>
      <c r="AK9463" s="26">
        <f t="shared" si="492"/>
        <v>1</v>
      </c>
      <c r="AL9463" s="26">
        <f t="shared" si="493"/>
        <v>0</v>
      </c>
      <c r="AM9463" s="94" t="str">
        <f t="shared" si="494"/>
        <v xml:space="preserve">1/0 </v>
      </c>
    </row>
    <row r="9464" spans="36:39" ht="14.4">
      <c r="AJ9464" s="26" t="e">
        <f>VLOOKUP(AQ9464,'user list'!A:B,2,0)</f>
        <v>#N/A</v>
      </c>
      <c r="AK9464" s="26">
        <f t="shared" si="492"/>
        <v>1</v>
      </c>
      <c r="AL9464" s="26">
        <f t="shared" si="493"/>
        <v>0</v>
      </c>
      <c r="AM9464" s="94" t="str">
        <f t="shared" si="494"/>
        <v xml:space="preserve">1/0 </v>
      </c>
    </row>
    <row r="9465" spans="36:39" ht="14.4">
      <c r="AJ9465" s="26" t="e">
        <f>VLOOKUP(AQ9465,'user list'!A:B,2,0)</f>
        <v>#N/A</v>
      </c>
      <c r="AK9465" s="26">
        <f t="shared" si="492"/>
        <v>1</v>
      </c>
      <c r="AL9465" s="26">
        <f t="shared" si="493"/>
        <v>0</v>
      </c>
      <c r="AM9465" s="94" t="str">
        <f t="shared" si="494"/>
        <v xml:space="preserve">1/0 </v>
      </c>
    </row>
    <row r="9466" spans="36:39" ht="14.4">
      <c r="AJ9466" s="26" t="e">
        <f>VLOOKUP(AQ9466,'user list'!A:B,2,0)</f>
        <v>#N/A</v>
      </c>
      <c r="AK9466" s="26">
        <f t="shared" si="492"/>
        <v>1</v>
      </c>
      <c r="AL9466" s="26">
        <f t="shared" si="493"/>
        <v>0</v>
      </c>
      <c r="AM9466" s="94" t="str">
        <f t="shared" si="494"/>
        <v xml:space="preserve">1/0 </v>
      </c>
    </row>
    <row r="9467" spans="36:39" ht="14.4">
      <c r="AJ9467" s="26" t="e">
        <f>VLOOKUP(AQ9467,'user list'!A:B,2,0)</f>
        <v>#N/A</v>
      </c>
      <c r="AK9467" s="26">
        <f t="shared" si="492"/>
        <v>1</v>
      </c>
      <c r="AL9467" s="26">
        <f t="shared" si="493"/>
        <v>0</v>
      </c>
      <c r="AM9467" s="94" t="str">
        <f t="shared" si="494"/>
        <v xml:space="preserve">1/0 </v>
      </c>
    </row>
    <row r="9468" spans="36:39" ht="14.4">
      <c r="AJ9468" s="26" t="e">
        <f>VLOOKUP(AQ9468,'user list'!A:B,2,0)</f>
        <v>#N/A</v>
      </c>
      <c r="AK9468" s="26">
        <f t="shared" si="492"/>
        <v>1</v>
      </c>
      <c r="AL9468" s="26">
        <f t="shared" si="493"/>
        <v>0</v>
      </c>
      <c r="AM9468" s="94" t="str">
        <f t="shared" si="494"/>
        <v xml:space="preserve">1/0 </v>
      </c>
    </row>
    <row r="9469" spans="36:39" ht="14.4">
      <c r="AJ9469" s="26" t="e">
        <f>VLOOKUP(AQ9469,'user list'!A:B,2,0)</f>
        <v>#N/A</v>
      </c>
      <c r="AK9469" s="26">
        <f t="shared" si="492"/>
        <v>1</v>
      </c>
      <c r="AL9469" s="26">
        <f t="shared" si="493"/>
        <v>0</v>
      </c>
      <c r="AM9469" s="94" t="str">
        <f t="shared" si="494"/>
        <v xml:space="preserve">1/0 </v>
      </c>
    </row>
    <row r="9470" spans="36:39" ht="14.4">
      <c r="AJ9470" s="26" t="e">
        <f>VLOOKUP(AQ9470,'user list'!A:B,2,0)</f>
        <v>#N/A</v>
      </c>
      <c r="AK9470" s="26">
        <f t="shared" si="492"/>
        <v>1</v>
      </c>
      <c r="AL9470" s="26">
        <f t="shared" si="493"/>
        <v>0</v>
      </c>
      <c r="AM9470" s="94" t="str">
        <f t="shared" si="494"/>
        <v xml:space="preserve">1/0 </v>
      </c>
    </row>
    <row r="9471" spans="36:39" ht="14.4">
      <c r="AJ9471" s="26" t="e">
        <f>VLOOKUP(AQ9471,'user list'!A:B,2,0)</f>
        <v>#N/A</v>
      </c>
      <c r="AK9471" s="26">
        <f t="shared" si="492"/>
        <v>1</v>
      </c>
      <c r="AL9471" s="26">
        <f t="shared" si="493"/>
        <v>0</v>
      </c>
      <c r="AM9471" s="94" t="str">
        <f t="shared" si="494"/>
        <v xml:space="preserve">1/0 </v>
      </c>
    </row>
    <row r="9472" spans="36:39" ht="14.4">
      <c r="AJ9472" s="26" t="e">
        <f>VLOOKUP(AQ9472,'user list'!A:B,2,0)</f>
        <v>#N/A</v>
      </c>
      <c r="AK9472" s="26">
        <f t="shared" si="492"/>
        <v>1</v>
      </c>
      <c r="AL9472" s="26">
        <f t="shared" si="493"/>
        <v>0</v>
      </c>
      <c r="AM9472" s="94" t="str">
        <f t="shared" si="494"/>
        <v xml:space="preserve">1/0 </v>
      </c>
    </row>
    <row r="9473" spans="36:39" ht="14.4">
      <c r="AJ9473" s="26" t="e">
        <f>VLOOKUP(AQ9473,'user list'!A:B,2,0)</f>
        <v>#N/A</v>
      </c>
      <c r="AK9473" s="26">
        <f t="shared" si="492"/>
        <v>1</v>
      </c>
      <c r="AL9473" s="26">
        <f t="shared" si="493"/>
        <v>0</v>
      </c>
      <c r="AM9473" s="94" t="str">
        <f t="shared" si="494"/>
        <v xml:space="preserve">1/0 </v>
      </c>
    </row>
    <row r="9474" spans="36:39" ht="14.4">
      <c r="AJ9474" s="26" t="e">
        <f>VLOOKUP(AQ9474,'user list'!A:B,2,0)</f>
        <v>#N/A</v>
      </c>
      <c r="AK9474" s="26">
        <f t="shared" si="492"/>
        <v>1</v>
      </c>
      <c r="AL9474" s="26">
        <f t="shared" si="493"/>
        <v>0</v>
      </c>
      <c r="AM9474" s="94" t="str">
        <f t="shared" si="494"/>
        <v xml:space="preserve">1/0 </v>
      </c>
    </row>
    <row r="9475" spans="36:39" ht="14.4">
      <c r="AJ9475" s="26" t="e">
        <f>VLOOKUP(AQ9475,'user list'!A:B,2,0)</f>
        <v>#N/A</v>
      </c>
      <c r="AK9475" s="26">
        <f t="shared" si="492"/>
        <v>1</v>
      </c>
      <c r="AL9475" s="26">
        <f t="shared" si="493"/>
        <v>0</v>
      </c>
      <c r="AM9475" s="94" t="str">
        <f t="shared" si="494"/>
        <v xml:space="preserve">1/0 </v>
      </c>
    </row>
    <row r="9476" spans="36:39" ht="14.4">
      <c r="AJ9476" s="26" t="e">
        <f>VLOOKUP(AQ9476,'user list'!A:B,2,0)</f>
        <v>#N/A</v>
      </c>
      <c r="AK9476" s="26">
        <f t="shared" si="492"/>
        <v>1</v>
      </c>
      <c r="AL9476" s="26">
        <f t="shared" si="493"/>
        <v>0</v>
      </c>
      <c r="AM9476" s="94" t="str">
        <f t="shared" si="494"/>
        <v xml:space="preserve">1/0 </v>
      </c>
    </row>
    <row r="9477" spans="36:39" ht="14.4">
      <c r="AJ9477" s="26" t="e">
        <f>VLOOKUP(AQ9477,'user list'!A:B,2,0)</f>
        <v>#N/A</v>
      </c>
      <c r="AK9477" s="26">
        <f t="shared" si="492"/>
        <v>1</v>
      </c>
      <c r="AL9477" s="26">
        <f t="shared" si="493"/>
        <v>0</v>
      </c>
      <c r="AM9477" s="94" t="str">
        <f t="shared" si="494"/>
        <v xml:space="preserve">1/0 </v>
      </c>
    </row>
    <row r="9478" spans="36:39" ht="14.4">
      <c r="AJ9478" s="26" t="e">
        <f>VLOOKUP(AQ9478,'user list'!A:B,2,0)</f>
        <v>#N/A</v>
      </c>
      <c r="AK9478" s="26">
        <f t="shared" si="492"/>
        <v>1</v>
      </c>
      <c r="AL9478" s="26">
        <f t="shared" si="493"/>
        <v>0</v>
      </c>
      <c r="AM9478" s="94" t="str">
        <f t="shared" si="494"/>
        <v xml:space="preserve">1/0 </v>
      </c>
    </row>
    <row r="9479" spans="36:39" ht="14.4">
      <c r="AJ9479" s="26" t="e">
        <f>VLOOKUP(AQ9479,'user list'!A:B,2,0)</f>
        <v>#N/A</v>
      </c>
      <c r="AK9479" s="26">
        <f t="shared" si="492"/>
        <v>1</v>
      </c>
      <c r="AL9479" s="26">
        <f t="shared" si="493"/>
        <v>0</v>
      </c>
      <c r="AM9479" s="94" t="str">
        <f t="shared" si="494"/>
        <v xml:space="preserve">1/0 </v>
      </c>
    </row>
    <row r="9480" spans="36:39" ht="14.4">
      <c r="AJ9480" s="26" t="e">
        <f>VLOOKUP(AQ9480,'user list'!A:B,2,0)</f>
        <v>#N/A</v>
      </c>
      <c r="AK9480" s="26">
        <f t="shared" si="492"/>
        <v>1</v>
      </c>
      <c r="AL9480" s="26">
        <f t="shared" si="493"/>
        <v>0</v>
      </c>
      <c r="AM9480" s="94" t="str">
        <f t="shared" si="494"/>
        <v xml:space="preserve">1/0 </v>
      </c>
    </row>
    <row r="9481" spans="36:39" ht="14.4">
      <c r="AJ9481" s="26" t="e">
        <f>VLOOKUP(AQ9481,'user list'!A:B,2,0)</f>
        <v>#N/A</v>
      </c>
      <c r="AK9481" s="26">
        <f t="shared" si="492"/>
        <v>1</v>
      </c>
      <c r="AL9481" s="26">
        <f t="shared" si="493"/>
        <v>0</v>
      </c>
      <c r="AM9481" s="94" t="str">
        <f t="shared" si="494"/>
        <v xml:space="preserve">1/0 </v>
      </c>
    </row>
    <row r="9482" spans="36:39" ht="14.4">
      <c r="AJ9482" s="26" t="e">
        <f>VLOOKUP(AQ9482,'user list'!A:B,2,0)</f>
        <v>#N/A</v>
      </c>
      <c r="AK9482" s="26">
        <f t="shared" si="492"/>
        <v>1</v>
      </c>
      <c r="AL9482" s="26">
        <f t="shared" si="493"/>
        <v>0</v>
      </c>
      <c r="AM9482" s="94" t="str">
        <f t="shared" si="494"/>
        <v xml:space="preserve">1/0 </v>
      </c>
    </row>
    <row r="9483" spans="36:39" ht="14.4">
      <c r="AJ9483" s="26" t="e">
        <f>VLOOKUP(AQ9483,'user list'!A:B,2,0)</f>
        <v>#N/A</v>
      </c>
      <c r="AK9483" s="26">
        <f t="shared" si="492"/>
        <v>1</v>
      </c>
      <c r="AL9483" s="26">
        <f t="shared" si="493"/>
        <v>0</v>
      </c>
      <c r="AM9483" s="94" t="str">
        <f t="shared" si="494"/>
        <v xml:space="preserve">1/0 </v>
      </c>
    </row>
    <row r="9484" spans="36:39" ht="14.4">
      <c r="AJ9484" s="26" t="e">
        <f>VLOOKUP(AQ9484,'user list'!A:B,2,0)</f>
        <v>#N/A</v>
      </c>
      <c r="AK9484" s="26">
        <f t="shared" si="492"/>
        <v>1</v>
      </c>
      <c r="AL9484" s="26">
        <f t="shared" si="493"/>
        <v>0</v>
      </c>
      <c r="AM9484" s="94" t="str">
        <f t="shared" si="494"/>
        <v xml:space="preserve">1/0 </v>
      </c>
    </row>
    <row r="9485" spans="36:39" ht="14.4">
      <c r="AJ9485" s="26" t="e">
        <f>VLOOKUP(AQ9485,'user list'!A:B,2,0)</f>
        <v>#N/A</v>
      </c>
      <c r="AK9485" s="26">
        <f t="shared" si="492"/>
        <v>1</v>
      </c>
      <c r="AL9485" s="26">
        <f t="shared" si="493"/>
        <v>0</v>
      </c>
      <c r="AM9485" s="94" t="str">
        <f t="shared" si="494"/>
        <v xml:space="preserve">1/0 </v>
      </c>
    </row>
    <row r="9486" spans="36:39" ht="14.4">
      <c r="AJ9486" s="26" t="e">
        <f>VLOOKUP(AQ9486,'user list'!A:B,2,0)</f>
        <v>#N/A</v>
      </c>
      <c r="AK9486" s="26">
        <f t="shared" si="492"/>
        <v>1</v>
      </c>
      <c r="AL9486" s="26">
        <f t="shared" si="493"/>
        <v>0</v>
      </c>
      <c r="AM9486" s="94" t="str">
        <f t="shared" si="494"/>
        <v xml:space="preserve">1/0 </v>
      </c>
    </row>
    <row r="9487" spans="36:39" ht="14.4">
      <c r="AJ9487" s="26" t="e">
        <f>VLOOKUP(AQ9487,'user list'!A:B,2,0)</f>
        <v>#N/A</v>
      </c>
      <c r="AK9487" s="26">
        <f t="shared" si="492"/>
        <v>1</v>
      </c>
      <c r="AL9487" s="26">
        <f t="shared" si="493"/>
        <v>0</v>
      </c>
      <c r="AM9487" s="94" t="str">
        <f t="shared" si="494"/>
        <v xml:space="preserve">1/0 </v>
      </c>
    </row>
    <row r="9488" spans="36:39" ht="14.4">
      <c r="AJ9488" s="26" t="e">
        <f>VLOOKUP(AQ9488,'user list'!A:B,2,0)</f>
        <v>#N/A</v>
      </c>
      <c r="AK9488" s="26">
        <f t="shared" si="492"/>
        <v>1</v>
      </c>
      <c r="AL9488" s="26">
        <f t="shared" si="493"/>
        <v>0</v>
      </c>
      <c r="AM9488" s="94" t="str">
        <f t="shared" si="494"/>
        <v xml:space="preserve">1/0 </v>
      </c>
    </row>
    <row r="9489" spans="36:39" ht="14.4">
      <c r="AJ9489" s="26" t="e">
        <f>VLOOKUP(AQ9489,'user list'!A:B,2,0)</f>
        <v>#N/A</v>
      </c>
      <c r="AK9489" s="26">
        <f t="shared" si="492"/>
        <v>1</v>
      </c>
      <c r="AL9489" s="26">
        <f t="shared" si="493"/>
        <v>0</v>
      </c>
      <c r="AM9489" s="94" t="str">
        <f t="shared" si="494"/>
        <v xml:space="preserve">1/0 </v>
      </c>
    </row>
    <row r="9490" spans="36:39" ht="14.4">
      <c r="AJ9490" s="26" t="e">
        <f>VLOOKUP(AQ9490,'user list'!A:B,2,0)</f>
        <v>#N/A</v>
      </c>
      <c r="AK9490" s="26">
        <f t="shared" si="492"/>
        <v>1</v>
      </c>
      <c r="AL9490" s="26">
        <f t="shared" si="493"/>
        <v>0</v>
      </c>
      <c r="AM9490" s="94" t="str">
        <f t="shared" si="494"/>
        <v xml:space="preserve">1/0 </v>
      </c>
    </row>
    <row r="9491" spans="36:39" ht="14.4">
      <c r="AJ9491" s="26" t="e">
        <f>VLOOKUP(AQ9491,'user list'!A:B,2,0)</f>
        <v>#N/A</v>
      </c>
      <c r="AK9491" s="26">
        <f t="shared" si="492"/>
        <v>1</v>
      </c>
      <c r="AL9491" s="26">
        <f t="shared" si="493"/>
        <v>0</v>
      </c>
      <c r="AM9491" s="94" t="str">
        <f t="shared" si="494"/>
        <v xml:space="preserve">1/0 </v>
      </c>
    </row>
    <row r="9492" spans="36:39" ht="14.4">
      <c r="AJ9492" s="26" t="e">
        <f>VLOOKUP(AQ9492,'user list'!A:B,2,0)</f>
        <v>#N/A</v>
      </c>
      <c r="AK9492" s="26">
        <f t="shared" si="492"/>
        <v>1</v>
      </c>
      <c r="AL9492" s="26">
        <f t="shared" si="493"/>
        <v>0</v>
      </c>
      <c r="AM9492" s="94" t="str">
        <f t="shared" si="494"/>
        <v xml:space="preserve">1/0 </v>
      </c>
    </row>
    <row r="9493" spans="36:39" ht="14.4">
      <c r="AJ9493" s="26" t="e">
        <f>VLOOKUP(AQ9493,'user list'!A:B,2,0)</f>
        <v>#N/A</v>
      </c>
      <c r="AK9493" s="26">
        <f t="shared" si="492"/>
        <v>1</v>
      </c>
      <c r="AL9493" s="26">
        <f t="shared" si="493"/>
        <v>0</v>
      </c>
      <c r="AM9493" s="94" t="str">
        <f t="shared" si="494"/>
        <v xml:space="preserve">1/0 </v>
      </c>
    </row>
    <row r="9494" spans="36:39" ht="14.4">
      <c r="AJ9494" s="26" t="e">
        <f>VLOOKUP(AQ9494,'user list'!A:B,2,0)</f>
        <v>#N/A</v>
      </c>
      <c r="AK9494" s="26">
        <f t="shared" si="492"/>
        <v>1</v>
      </c>
      <c r="AL9494" s="26">
        <f t="shared" si="493"/>
        <v>0</v>
      </c>
      <c r="AM9494" s="94" t="str">
        <f t="shared" si="494"/>
        <v xml:space="preserve">1/0 </v>
      </c>
    </row>
    <row r="9495" spans="36:39" ht="14.4">
      <c r="AJ9495" s="26" t="e">
        <f>VLOOKUP(AQ9495,'user list'!A:B,2,0)</f>
        <v>#N/A</v>
      </c>
      <c r="AK9495" s="26">
        <f t="shared" si="492"/>
        <v>1</v>
      </c>
      <c r="AL9495" s="26">
        <f t="shared" si="493"/>
        <v>0</v>
      </c>
      <c r="AM9495" s="94" t="str">
        <f t="shared" si="494"/>
        <v xml:space="preserve">1/0 </v>
      </c>
    </row>
    <row r="9496" spans="36:39" ht="14.4">
      <c r="AJ9496" s="26" t="e">
        <f>VLOOKUP(AQ9496,'user list'!A:B,2,0)</f>
        <v>#N/A</v>
      </c>
      <c r="AK9496" s="26">
        <f t="shared" si="492"/>
        <v>1</v>
      </c>
      <c r="AL9496" s="26">
        <f t="shared" si="493"/>
        <v>0</v>
      </c>
      <c r="AM9496" s="94" t="str">
        <f t="shared" si="494"/>
        <v xml:space="preserve">1/0 </v>
      </c>
    </row>
    <row r="9497" spans="36:39" ht="14.4">
      <c r="AJ9497" s="26" t="e">
        <f>VLOOKUP(AQ9497,'user list'!A:B,2,0)</f>
        <v>#N/A</v>
      </c>
      <c r="AK9497" s="26">
        <f t="shared" si="492"/>
        <v>1</v>
      </c>
      <c r="AL9497" s="26">
        <f t="shared" si="493"/>
        <v>0</v>
      </c>
      <c r="AM9497" s="94" t="str">
        <f t="shared" si="494"/>
        <v xml:space="preserve">1/0 </v>
      </c>
    </row>
    <row r="9498" spans="36:39" ht="14.4">
      <c r="AJ9498" s="26" t="e">
        <f>VLOOKUP(AQ9498,'user list'!A:B,2,0)</f>
        <v>#N/A</v>
      </c>
      <c r="AK9498" s="26">
        <f t="shared" si="492"/>
        <v>1</v>
      </c>
      <c r="AL9498" s="26">
        <f t="shared" si="493"/>
        <v>0</v>
      </c>
      <c r="AM9498" s="94" t="str">
        <f t="shared" si="494"/>
        <v xml:space="preserve">1/0 </v>
      </c>
    </row>
    <row r="9499" spans="36:39" ht="14.4">
      <c r="AJ9499" s="26" t="e">
        <f>VLOOKUP(AQ9499,'user list'!A:B,2,0)</f>
        <v>#N/A</v>
      </c>
      <c r="AK9499" s="26">
        <f t="shared" si="492"/>
        <v>1</v>
      </c>
      <c r="AL9499" s="26">
        <f t="shared" si="493"/>
        <v>0</v>
      </c>
      <c r="AM9499" s="94" t="str">
        <f t="shared" si="494"/>
        <v xml:space="preserve">1/0 </v>
      </c>
    </row>
    <row r="9500" spans="36:39" ht="14.4">
      <c r="AJ9500" s="26" t="e">
        <f>VLOOKUP(AQ9500,'user list'!A:B,2,0)</f>
        <v>#N/A</v>
      </c>
      <c r="AK9500" s="26">
        <f t="shared" si="492"/>
        <v>1</v>
      </c>
      <c r="AL9500" s="26">
        <f t="shared" si="493"/>
        <v>0</v>
      </c>
      <c r="AM9500" s="94" t="str">
        <f t="shared" si="494"/>
        <v xml:space="preserve">1/0 </v>
      </c>
    </row>
    <row r="9501" spans="36:39" ht="14.4">
      <c r="AJ9501" s="26" t="e">
        <f>VLOOKUP(AQ9501,'user list'!A:B,2,0)</f>
        <v>#N/A</v>
      </c>
      <c r="AK9501" s="26">
        <f t="shared" si="492"/>
        <v>1</v>
      </c>
      <c r="AL9501" s="26">
        <f t="shared" si="493"/>
        <v>0</v>
      </c>
      <c r="AM9501" s="94" t="str">
        <f t="shared" si="494"/>
        <v xml:space="preserve">1/0 </v>
      </c>
    </row>
    <row r="9502" spans="36:39" ht="14.4">
      <c r="AJ9502" s="26" t="e">
        <f>VLOOKUP(AQ9502,'user list'!A:B,2,0)</f>
        <v>#N/A</v>
      </c>
      <c r="AK9502" s="26">
        <f t="shared" si="492"/>
        <v>1</v>
      </c>
      <c r="AL9502" s="26">
        <f t="shared" si="493"/>
        <v>0</v>
      </c>
      <c r="AM9502" s="94" t="str">
        <f t="shared" si="494"/>
        <v xml:space="preserve">1/0 </v>
      </c>
    </row>
    <row r="9503" spans="36:39" ht="14.4">
      <c r="AJ9503" s="26" t="e">
        <f>VLOOKUP(AQ9503,'user list'!A:B,2,0)</f>
        <v>#N/A</v>
      </c>
      <c r="AK9503" s="26">
        <f t="shared" si="492"/>
        <v>1</v>
      </c>
      <c r="AL9503" s="26">
        <f t="shared" si="493"/>
        <v>0</v>
      </c>
      <c r="AM9503" s="94" t="str">
        <f t="shared" si="494"/>
        <v xml:space="preserve">1/0 </v>
      </c>
    </row>
    <row r="9504" spans="36:39" ht="14.4">
      <c r="AJ9504" s="26" t="e">
        <f>VLOOKUP(AQ9504,'user list'!A:B,2,0)</f>
        <v>#N/A</v>
      </c>
      <c r="AK9504" s="26">
        <f t="shared" si="492"/>
        <v>1</v>
      </c>
      <c r="AL9504" s="26">
        <f t="shared" si="493"/>
        <v>0</v>
      </c>
      <c r="AM9504" s="94" t="str">
        <f t="shared" si="494"/>
        <v xml:space="preserve">1/0 </v>
      </c>
    </row>
    <row r="9505" spans="36:39" ht="14.4">
      <c r="AJ9505" s="26" t="e">
        <f>VLOOKUP(AQ9505,'user list'!A:B,2,0)</f>
        <v>#N/A</v>
      </c>
      <c r="AK9505" s="26">
        <f t="shared" si="492"/>
        <v>1</v>
      </c>
      <c r="AL9505" s="26">
        <f t="shared" si="493"/>
        <v>0</v>
      </c>
      <c r="AM9505" s="94" t="str">
        <f t="shared" si="494"/>
        <v xml:space="preserve">1/0 </v>
      </c>
    </row>
    <row r="9506" spans="36:39" ht="14.4">
      <c r="AJ9506" s="26" t="e">
        <f>VLOOKUP(AQ9506,'user list'!A:B,2,0)</f>
        <v>#N/A</v>
      </c>
      <c r="AK9506" s="26">
        <f t="shared" si="492"/>
        <v>1</v>
      </c>
      <c r="AL9506" s="26">
        <f t="shared" si="493"/>
        <v>0</v>
      </c>
      <c r="AM9506" s="94" t="str">
        <f t="shared" si="494"/>
        <v xml:space="preserve">1/0 </v>
      </c>
    </row>
    <row r="9507" spans="36:39" ht="14.4">
      <c r="AJ9507" s="26" t="e">
        <f>VLOOKUP(AQ9507,'user list'!A:B,2,0)</f>
        <v>#N/A</v>
      </c>
      <c r="AK9507" s="26">
        <f t="shared" ref="AK9507:AK9570" si="495">MONTH(AN9507)</f>
        <v>1</v>
      </c>
      <c r="AL9507" s="26">
        <f t="shared" ref="AL9507:AL9570" si="496">DAY(AN9507)</f>
        <v>0</v>
      </c>
      <c r="AM9507" s="94" t="str">
        <f t="shared" ref="AM9507:AM9570" si="497">AK9507&amp;"/"&amp;AL9507&amp;" "&amp;AR9507</f>
        <v xml:space="preserve">1/0 </v>
      </c>
    </row>
    <row r="9508" spans="36:39" ht="14.4">
      <c r="AJ9508" s="26" t="e">
        <f>VLOOKUP(AQ9508,'user list'!A:B,2,0)</f>
        <v>#N/A</v>
      </c>
      <c r="AK9508" s="26">
        <f t="shared" si="495"/>
        <v>1</v>
      </c>
      <c r="AL9508" s="26">
        <f t="shared" si="496"/>
        <v>0</v>
      </c>
      <c r="AM9508" s="94" t="str">
        <f t="shared" si="497"/>
        <v xml:space="preserve">1/0 </v>
      </c>
    </row>
    <row r="9509" spans="36:39" ht="14.4">
      <c r="AJ9509" s="26" t="e">
        <f>VLOOKUP(AQ9509,'user list'!A:B,2,0)</f>
        <v>#N/A</v>
      </c>
      <c r="AK9509" s="26">
        <f t="shared" si="495"/>
        <v>1</v>
      </c>
      <c r="AL9509" s="26">
        <f t="shared" si="496"/>
        <v>0</v>
      </c>
      <c r="AM9509" s="94" t="str">
        <f t="shared" si="497"/>
        <v xml:space="preserve">1/0 </v>
      </c>
    </row>
    <row r="9510" spans="36:39" ht="14.4">
      <c r="AJ9510" s="26" t="e">
        <f>VLOOKUP(AQ9510,'user list'!A:B,2,0)</f>
        <v>#N/A</v>
      </c>
      <c r="AK9510" s="26">
        <f t="shared" si="495"/>
        <v>1</v>
      </c>
      <c r="AL9510" s="26">
        <f t="shared" si="496"/>
        <v>0</v>
      </c>
      <c r="AM9510" s="94" t="str">
        <f t="shared" si="497"/>
        <v xml:space="preserve">1/0 </v>
      </c>
    </row>
    <row r="9511" spans="36:39" ht="14.4">
      <c r="AJ9511" s="26" t="e">
        <f>VLOOKUP(AQ9511,'user list'!A:B,2,0)</f>
        <v>#N/A</v>
      </c>
      <c r="AK9511" s="26">
        <f t="shared" si="495"/>
        <v>1</v>
      </c>
      <c r="AL9511" s="26">
        <f t="shared" si="496"/>
        <v>0</v>
      </c>
      <c r="AM9511" s="94" t="str">
        <f t="shared" si="497"/>
        <v xml:space="preserve">1/0 </v>
      </c>
    </row>
    <row r="9512" spans="36:39" ht="14.4">
      <c r="AJ9512" s="26" t="e">
        <f>VLOOKUP(AQ9512,'user list'!A:B,2,0)</f>
        <v>#N/A</v>
      </c>
      <c r="AK9512" s="26">
        <f t="shared" si="495"/>
        <v>1</v>
      </c>
      <c r="AL9512" s="26">
        <f t="shared" si="496"/>
        <v>0</v>
      </c>
      <c r="AM9512" s="94" t="str">
        <f t="shared" si="497"/>
        <v xml:space="preserve">1/0 </v>
      </c>
    </row>
    <row r="9513" spans="36:39" ht="14.4">
      <c r="AJ9513" s="26" t="e">
        <f>VLOOKUP(AQ9513,'user list'!A:B,2,0)</f>
        <v>#N/A</v>
      </c>
      <c r="AK9513" s="26">
        <f t="shared" si="495"/>
        <v>1</v>
      </c>
      <c r="AL9513" s="26">
        <f t="shared" si="496"/>
        <v>0</v>
      </c>
      <c r="AM9513" s="94" t="str">
        <f t="shared" si="497"/>
        <v xml:space="preserve">1/0 </v>
      </c>
    </row>
    <row r="9514" spans="36:39" ht="14.4">
      <c r="AJ9514" s="26" t="e">
        <f>VLOOKUP(AQ9514,'user list'!A:B,2,0)</f>
        <v>#N/A</v>
      </c>
      <c r="AK9514" s="26">
        <f t="shared" si="495"/>
        <v>1</v>
      </c>
      <c r="AL9514" s="26">
        <f t="shared" si="496"/>
        <v>0</v>
      </c>
      <c r="AM9514" s="94" t="str">
        <f t="shared" si="497"/>
        <v xml:space="preserve">1/0 </v>
      </c>
    </row>
    <row r="9515" spans="36:39" ht="14.4">
      <c r="AJ9515" s="26" t="e">
        <f>VLOOKUP(AQ9515,'user list'!A:B,2,0)</f>
        <v>#N/A</v>
      </c>
      <c r="AK9515" s="26">
        <f t="shared" si="495"/>
        <v>1</v>
      </c>
      <c r="AL9515" s="26">
        <f t="shared" si="496"/>
        <v>0</v>
      </c>
      <c r="AM9515" s="94" t="str">
        <f t="shared" si="497"/>
        <v xml:space="preserve">1/0 </v>
      </c>
    </row>
    <row r="9516" spans="36:39" ht="14.4">
      <c r="AJ9516" s="26" t="e">
        <f>VLOOKUP(AQ9516,'user list'!A:B,2,0)</f>
        <v>#N/A</v>
      </c>
      <c r="AK9516" s="26">
        <f t="shared" si="495"/>
        <v>1</v>
      </c>
      <c r="AL9516" s="26">
        <f t="shared" si="496"/>
        <v>0</v>
      </c>
      <c r="AM9516" s="94" t="str">
        <f t="shared" si="497"/>
        <v xml:space="preserve">1/0 </v>
      </c>
    </row>
    <row r="9517" spans="36:39" ht="14.4">
      <c r="AJ9517" s="26" t="e">
        <f>VLOOKUP(AQ9517,'user list'!A:B,2,0)</f>
        <v>#N/A</v>
      </c>
      <c r="AK9517" s="26">
        <f t="shared" si="495"/>
        <v>1</v>
      </c>
      <c r="AL9517" s="26">
        <f t="shared" si="496"/>
        <v>0</v>
      </c>
      <c r="AM9517" s="94" t="str">
        <f t="shared" si="497"/>
        <v xml:space="preserve">1/0 </v>
      </c>
    </row>
    <row r="9518" spans="36:39" ht="14.4">
      <c r="AJ9518" s="26" t="e">
        <f>VLOOKUP(AQ9518,'user list'!A:B,2,0)</f>
        <v>#N/A</v>
      </c>
      <c r="AK9518" s="26">
        <f t="shared" si="495"/>
        <v>1</v>
      </c>
      <c r="AL9518" s="26">
        <f t="shared" si="496"/>
        <v>0</v>
      </c>
      <c r="AM9518" s="94" t="str">
        <f t="shared" si="497"/>
        <v xml:space="preserve">1/0 </v>
      </c>
    </row>
    <row r="9519" spans="36:39" ht="14.4">
      <c r="AJ9519" s="26" t="e">
        <f>VLOOKUP(AQ9519,'user list'!A:B,2,0)</f>
        <v>#N/A</v>
      </c>
      <c r="AK9519" s="26">
        <f t="shared" si="495"/>
        <v>1</v>
      </c>
      <c r="AL9519" s="26">
        <f t="shared" si="496"/>
        <v>0</v>
      </c>
      <c r="AM9519" s="94" t="str">
        <f t="shared" si="497"/>
        <v xml:space="preserve">1/0 </v>
      </c>
    </row>
    <row r="9520" spans="36:39" ht="14.4">
      <c r="AJ9520" s="26" t="e">
        <f>VLOOKUP(AQ9520,'user list'!A:B,2,0)</f>
        <v>#N/A</v>
      </c>
      <c r="AK9520" s="26">
        <f t="shared" si="495"/>
        <v>1</v>
      </c>
      <c r="AL9520" s="26">
        <f t="shared" si="496"/>
        <v>0</v>
      </c>
      <c r="AM9520" s="94" t="str">
        <f t="shared" si="497"/>
        <v xml:space="preserve">1/0 </v>
      </c>
    </row>
    <row r="9521" spans="36:39" ht="14.4">
      <c r="AJ9521" s="26" t="e">
        <f>VLOOKUP(AQ9521,'user list'!A:B,2,0)</f>
        <v>#N/A</v>
      </c>
      <c r="AK9521" s="26">
        <f t="shared" si="495"/>
        <v>1</v>
      </c>
      <c r="AL9521" s="26">
        <f t="shared" si="496"/>
        <v>0</v>
      </c>
      <c r="AM9521" s="94" t="str">
        <f t="shared" si="497"/>
        <v xml:space="preserve">1/0 </v>
      </c>
    </row>
    <row r="9522" spans="36:39" ht="14.4">
      <c r="AJ9522" s="26" t="e">
        <f>VLOOKUP(AQ9522,'user list'!A:B,2,0)</f>
        <v>#N/A</v>
      </c>
      <c r="AK9522" s="26">
        <f t="shared" si="495"/>
        <v>1</v>
      </c>
      <c r="AL9522" s="26">
        <f t="shared" si="496"/>
        <v>0</v>
      </c>
      <c r="AM9522" s="94" t="str">
        <f t="shared" si="497"/>
        <v xml:space="preserve">1/0 </v>
      </c>
    </row>
    <row r="9523" spans="36:39" ht="14.4">
      <c r="AJ9523" s="26" t="e">
        <f>VLOOKUP(AQ9523,'user list'!A:B,2,0)</f>
        <v>#N/A</v>
      </c>
      <c r="AK9523" s="26">
        <f t="shared" si="495"/>
        <v>1</v>
      </c>
      <c r="AL9523" s="26">
        <f t="shared" si="496"/>
        <v>0</v>
      </c>
      <c r="AM9523" s="94" t="str">
        <f t="shared" si="497"/>
        <v xml:space="preserve">1/0 </v>
      </c>
    </row>
    <row r="9524" spans="36:39" ht="14.4">
      <c r="AJ9524" s="26" t="e">
        <f>VLOOKUP(AQ9524,'user list'!A:B,2,0)</f>
        <v>#N/A</v>
      </c>
      <c r="AK9524" s="26">
        <f t="shared" si="495"/>
        <v>1</v>
      </c>
      <c r="AL9524" s="26">
        <f t="shared" si="496"/>
        <v>0</v>
      </c>
      <c r="AM9524" s="94" t="str">
        <f t="shared" si="497"/>
        <v xml:space="preserve">1/0 </v>
      </c>
    </row>
    <row r="9525" spans="36:39" ht="14.4">
      <c r="AJ9525" s="26" t="e">
        <f>VLOOKUP(AQ9525,'user list'!A:B,2,0)</f>
        <v>#N/A</v>
      </c>
      <c r="AK9525" s="26">
        <f t="shared" si="495"/>
        <v>1</v>
      </c>
      <c r="AL9525" s="26">
        <f t="shared" si="496"/>
        <v>0</v>
      </c>
      <c r="AM9525" s="94" t="str">
        <f t="shared" si="497"/>
        <v xml:space="preserve">1/0 </v>
      </c>
    </row>
    <row r="9526" spans="36:39" ht="14.4">
      <c r="AJ9526" s="26" t="e">
        <f>VLOOKUP(AQ9526,'user list'!A:B,2,0)</f>
        <v>#N/A</v>
      </c>
      <c r="AK9526" s="26">
        <f t="shared" si="495"/>
        <v>1</v>
      </c>
      <c r="AL9526" s="26">
        <f t="shared" si="496"/>
        <v>0</v>
      </c>
      <c r="AM9526" s="94" t="str">
        <f t="shared" si="497"/>
        <v xml:space="preserve">1/0 </v>
      </c>
    </row>
    <row r="9527" spans="36:39" ht="14.4">
      <c r="AJ9527" s="26" t="e">
        <f>VLOOKUP(AQ9527,'user list'!A:B,2,0)</f>
        <v>#N/A</v>
      </c>
      <c r="AK9527" s="26">
        <f t="shared" si="495"/>
        <v>1</v>
      </c>
      <c r="AL9527" s="26">
        <f t="shared" si="496"/>
        <v>0</v>
      </c>
      <c r="AM9527" s="94" t="str">
        <f t="shared" si="497"/>
        <v xml:space="preserve">1/0 </v>
      </c>
    </row>
    <row r="9528" spans="36:39" ht="14.4">
      <c r="AJ9528" s="26" t="e">
        <f>VLOOKUP(AQ9528,'user list'!A:B,2,0)</f>
        <v>#N/A</v>
      </c>
      <c r="AK9528" s="26">
        <f t="shared" si="495"/>
        <v>1</v>
      </c>
      <c r="AL9528" s="26">
        <f t="shared" si="496"/>
        <v>0</v>
      </c>
      <c r="AM9528" s="94" t="str">
        <f t="shared" si="497"/>
        <v xml:space="preserve">1/0 </v>
      </c>
    </row>
    <row r="9529" spans="36:39" ht="14.4">
      <c r="AJ9529" s="26" t="e">
        <f>VLOOKUP(AQ9529,'user list'!A:B,2,0)</f>
        <v>#N/A</v>
      </c>
      <c r="AK9529" s="26">
        <f t="shared" si="495"/>
        <v>1</v>
      </c>
      <c r="AL9529" s="26">
        <f t="shared" si="496"/>
        <v>0</v>
      </c>
      <c r="AM9529" s="94" t="str">
        <f t="shared" si="497"/>
        <v xml:space="preserve">1/0 </v>
      </c>
    </row>
    <row r="9530" spans="36:39" ht="14.4">
      <c r="AJ9530" s="26" t="e">
        <f>VLOOKUP(AQ9530,'user list'!A:B,2,0)</f>
        <v>#N/A</v>
      </c>
      <c r="AK9530" s="26">
        <f t="shared" si="495"/>
        <v>1</v>
      </c>
      <c r="AL9530" s="26">
        <f t="shared" si="496"/>
        <v>0</v>
      </c>
      <c r="AM9530" s="94" t="str">
        <f t="shared" si="497"/>
        <v xml:space="preserve">1/0 </v>
      </c>
    </row>
    <row r="9531" spans="36:39" ht="14.4">
      <c r="AJ9531" s="26" t="e">
        <f>VLOOKUP(AQ9531,'user list'!A:B,2,0)</f>
        <v>#N/A</v>
      </c>
      <c r="AK9531" s="26">
        <f t="shared" si="495"/>
        <v>1</v>
      </c>
      <c r="AL9531" s="26">
        <f t="shared" si="496"/>
        <v>0</v>
      </c>
      <c r="AM9531" s="94" t="str">
        <f t="shared" si="497"/>
        <v xml:space="preserve">1/0 </v>
      </c>
    </row>
    <row r="9532" spans="36:39" ht="14.4">
      <c r="AJ9532" s="26" t="e">
        <f>VLOOKUP(AQ9532,'user list'!A:B,2,0)</f>
        <v>#N/A</v>
      </c>
      <c r="AK9532" s="26">
        <f t="shared" si="495"/>
        <v>1</v>
      </c>
      <c r="AL9532" s="26">
        <f t="shared" si="496"/>
        <v>0</v>
      </c>
      <c r="AM9532" s="94" t="str">
        <f t="shared" si="497"/>
        <v xml:space="preserve">1/0 </v>
      </c>
    </row>
    <row r="9533" spans="36:39" ht="14.4">
      <c r="AJ9533" s="26" t="e">
        <f>VLOOKUP(AQ9533,'user list'!A:B,2,0)</f>
        <v>#N/A</v>
      </c>
      <c r="AK9533" s="26">
        <f t="shared" si="495"/>
        <v>1</v>
      </c>
      <c r="AL9533" s="26">
        <f t="shared" si="496"/>
        <v>0</v>
      </c>
      <c r="AM9533" s="94" t="str">
        <f t="shared" si="497"/>
        <v xml:space="preserve">1/0 </v>
      </c>
    </row>
    <row r="9534" spans="36:39" ht="14.4">
      <c r="AJ9534" s="26" t="e">
        <f>VLOOKUP(AQ9534,'user list'!A:B,2,0)</f>
        <v>#N/A</v>
      </c>
      <c r="AK9534" s="26">
        <f t="shared" si="495"/>
        <v>1</v>
      </c>
      <c r="AL9534" s="26">
        <f t="shared" si="496"/>
        <v>0</v>
      </c>
      <c r="AM9534" s="94" t="str">
        <f t="shared" si="497"/>
        <v xml:space="preserve">1/0 </v>
      </c>
    </row>
    <row r="9535" spans="36:39" ht="14.4">
      <c r="AJ9535" s="26" t="e">
        <f>VLOOKUP(AQ9535,'user list'!A:B,2,0)</f>
        <v>#N/A</v>
      </c>
      <c r="AK9535" s="26">
        <f t="shared" si="495"/>
        <v>1</v>
      </c>
      <c r="AL9535" s="26">
        <f t="shared" si="496"/>
        <v>0</v>
      </c>
      <c r="AM9535" s="94" t="str">
        <f t="shared" si="497"/>
        <v xml:space="preserve">1/0 </v>
      </c>
    </row>
    <row r="9536" spans="36:39" ht="14.4">
      <c r="AJ9536" s="26" t="e">
        <f>VLOOKUP(AQ9536,'user list'!A:B,2,0)</f>
        <v>#N/A</v>
      </c>
      <c r="AK9536" s="26">
        <f t="shared" si="495"/>
        <v>1</v>
      </c>
      <c r="AL9536" s="26">
        <f t="shared" si="496"/>
        <v>0</v>
      </c>
      <c r="AM9536" s="94" t="str">
        <f t="shared" si="497"/>
        <v xml:space="preserve">1/0 </v>
      </c>
    </row>
    <row r="9537" spans="36:39" ht="14.4">
      <c r="AJ9537" s="26" t="e">
        <f>VLOOKUP(AQ9537,'user list'!A:B,2,0)</f>
        <v>#N/A</v>
      </c>
      <c r="AK9537" s="26">
        <f t="shared" si="495"/>
        <v>1</v>
      </c>
      <c r="AL9537" s="26">
        <f t="shared" si="496"/>
        <v>0</v>
      </c>
      <c r="AM9537" s="94" t="str">
        <f t="shared" si="497"/>
        <v xml:space="preserve">1/0 </v>
      </c>
    </row>
    <row r="9538" spans="36:39" ht="14.4">
      <c r="AJ9538" s="26" t="e">
        <f>VLOOKUP(AQ9538,'user list'!A:B,2,0)</f>
        <v>#N/A</v>
      </c>
      <c r="AK9538" s="26">
        <f t="shared" si="495"/>
        <v>1</v>
      </c>
      <c r="AL9538" s="26">
        <f t="shared" si="496"/>
        <v>0</v>
      </c>
      <c r="AM9538" s="94" t="str">
        <f t="shared" si="497"/>
        <v xml:space="preserve">1/0 </v>
      </c>
    </row>
    <row r="9539" spans="36:39" ht="14.4">
      <c r="AJ9539" s="26" t="e">
        <f>VLOOKUP(AQ9539,'user list'!A:B,2,0)</f>
        <v>#N/A</v>
      </c>
      <c r="AK9539" s="26">
        <f t="shared" si="495"/>
        <v>1</v>
      </c>
      <c r="AL9539" s="26">
        <f t="shared" si="496"/>
        <v>0</v>
      </c>
      <c r="AM9539" s="94" t="str">
        <f t="shared" si="497"/>
        <v xml:space="preserve">1/0 </v>
      </c>
    </row>
    <row r="9540" spans="36:39" ht="14.4">
      <c r="AJ9540" s="26" t="e">
        <f>VLOOKUP(AQ9540,'user list'!A:B,2,0)</f>
        <v>#N/A</v>
      </c>
      <c r="AK9540" s="26">
        <f t="shared" si="495"/>
        <v>1</v>
      </c>
      <c r="AL9540" s="26">
        <f t="shared" si="496"/>
        <v>0</v>
      </c>
      <c r="AM9540" s="94" t="str">
        <f t="shared" si="497"/>
        <v xml:space="preserve">1/0 </v>
      </c>
    </row>
    <row r="9541" spans="36:39" ht="14.4">
      <c r="AJ9541" s="26" t="e">
        <f>VLOOKUP(AQ9541,'user list'!A:B,2,0)</f>
        <v>#N/A</v>
      </c>
      <c r="AK9541" s="26">
        <f t="shared" si="495"/>
        <v>1</v>
      </c>
      <c r="AL9541" s="26">
        <f t="shared" si="496"/>
        <v>0</v>
      </c>
      <c r="AM9541" s="94" t="str">
        <f t="shared" si="497"/>
        <v xml:space="preserve">1/0 </v>
      </c>
    </row>
    <row r="9542" spans="36:39" ht="14.4">
      <c r="AJ9542" s="26" t="e">
        <f>VLOOKUP(AQ9542,'user list'!A:B,2,0)</f>
        <v>#N/A</v>
      </c>
      <c r="AK9542" s="26">
        <f t="shared" si="495"/>
        <v>1</v>
      </c>
      <c r="AL9542" s="26">
        <f t="shared" si="496"/>
        <v>0</v>
      </c>
      <c r="AM9542" s="94" t="str">
        <f t="shared" si="497"/>
        <v xml:space="preserve">1/0 </v>
      </c>
    </row>
    <row r="9543" spans="36:39" ht="14.4">
      <c r="AJ9543" s="26" t="e">
        <f>VLOOKUP(AQ9543,'user list'!A:B,2,0)</f>
        <v>#N/A</v>
      </c>
      <c r="AK9543" s="26">
        <f t="shared" si="495"/>
        <v>1</v>
      </c>
      <c r="AL9543" s="26">
        <f t="shared" si="496"/>
        <v>0</v>
      </c>
      <c r="AM9543" s="94" t="str">
        <f t="shared" si="497"/>
        <v xml:space="preserve">1/0 </v>
      </c>
    </row>
    <row r="9544" spans="36:39" ht="14.4">
      <c r="AJ9544" s="26" t="e">
        <f>VLOOKUP(AQ9544,'user list'!A:B,2,0)</f>
        <v>#N/A</v>
      </c>
      <c r="AK9544" s="26">
        <f t="shared" si="495"/>
        <v>1</v>
      </c>
      <c r="AL9544" s="26">
        <f t="shared" si="496"/>
        <v>0</v>
      </c>
      <c r="AM9544" s="94" t="str">
        <f t="shared" si="497"/>
        <v xml:space="preserve">1/0 </v>
      </c>
    </row>
    <row r="9545" spans="36:39" ht="14.4">
      <c r="AJ9545" s="26" t="e">
        <f>VLOOKUP(AQ9545,'user list'!A:B,2,0)</f>
        <v>#N/A</v>
      </c>
      <c r="AK9545" s="26">
        <f t="shared" si="495"/>
        <v>1</v>
      </c>
      <c r="AL9545" s="26">
        <f t="shared" si="496"/>
        <v>0</v>
      </c>
      <c r="AM9545" s="94" t="str">
        <f t="shared" si="497"/>
        <v xml:space="preserve">1/0 </v>
      </c>
    </row>
    <row r="9546" spans="36:39" ht="14.4">
      <c r="AJ9546" s="26" t="e">
        <f>VLOOKUP(AQ9546,'user list'!A:B,2,0)</f>
        <v>#N/A</v>
      </c>
      <c r="AK9546" s="26">
        <f t="shared" si="495"/>
        <v>1</v>
      </c>
      <c r="AL9546" s="26">
        <f t="shared" si="496"/>
        <v>0</v>
      </c>
      <c r="AM9546" s="94" t="str">
        <f t="shared" si="497"/>
        <v xml:space="preserve">1/0 </v>
      </c>
    </row>
    <row r="9547" spans="36:39" ht="14.4">
      <c r="AJ9547" s="26" t="e">
        <f>VLOOKUP(AQ9547,'user list'!A:B,2,0)</f>
        <v>#N/A</v>
      </c>
      <c r="AK9547" s="26">
        <f t="shared" si="495"/>
        <v>1</v>
      </c>
      <c r="AL9547" s="26">
        <f t="shared" si="496"/>
        <v>0</v>
      </c>
      <c r="AM9547" s="94" t="str">
        <f t="shared" si="497"/>
        <v xml:space="preserve">1/0 </v>
      </c>
    </row>
    <row r="9548" spans="36:39" ht="14.4">
      <c r="AJ9548" s="26" t="e">
        <f>VLOOKUP(AQ9548,'user list'!A:B,2,0)</f>
        <v>#N/A</v>
      </c>
      <c r="AK9548" s="26">
        <f t="shared" si="495"/>
        <v>1</v>
      </c>
      <c r="AL9548" s="26">
        <f t="shared" si="496"/>
        <v>0</v>
      </c>
      <c r="AM9548" s="94" t="str">
        <f t="shared" si="497"/>
        <v xml:space="preserve">1/0 </v>
      </c>
    </row>
    <row r="9549" spans="36:39" ht="14.4">
      <c r="AJ9549" s="26" t="e">
        <f>VLOOKUP(AQ9549,'user list'!A:B,2,0)</f>
        <v>#N/A</v>
      </c>
      <c r="AK9549" s="26">
        <f t="shared" si="495"/>
        <v>1</v>
      </c>
      <c r="AL9549" s="26">
        <f t="shared" si="496"/>
        <v>0</v>
      </c>
      <c r="AM9549" s="94" t="str">
        <f t="shared" si="497"/>
        <v xml:space="preserve">1/0 </v>
      </c>
    </row>
    <row r="9550" spans="36:39" ht="14.4">
      <c r="AJ9550" s="26" t="e">
        <f>VLOOKUP(AQ9550,'user list'!A:B,2,0)</f>
        <v>#N/A</v>
      </c>
      <c r="AK9550" s="26">
        <f t="shared" si="495"/>
        <v>1</v>
      </c>
      <c r="AL9550" s="26">
        <f t="shared" si="496"/>
        <v>0</v>
      </c>
      <c r="AM9550" s="94" t="str">
        <f t="shared" si="497"/>
        <v xml:space="preserve">1/0 </v>
      </c>
    </row>
    <row r="9551" spans="36:39" ht="14.4">
      <c r="AJ9551" s="26" t="e">
        <f>VLOOKUP(AQ9551,'user list'!A:B,2,0)</f>
        <v>#N/A</v>
      </c>
      <c r="AK9551" s="26">
        <f t="shared" si="495"/>
        <v>1</v>
      </c>
      <c r="AL9551" s="26">
        <f t="shared" si="496"/>
        <v>0</v>
      </c>
      <c r="AM9551" s="94" t="str">
        <f t="shared" si="497"/>
        <v xml:space="preserve">1/0 </v>
      </c>
    </row>
    <row r="9552" spans="36:39" ht="14.4">
      <c r="AJ9552" s="26" t="e">
        <f>VLOOKUP(AQ9552,'user list'!A:B,2,0)</f>
        <v>#N/A</v>
      </c>
      <c r="AK9552" s="26">
        <f t="shared" si="495"/>
        <v>1</v>
      </c>
      <c r="AL9552" s="26">
        <f t="shared" si="496"/>
        <v>0</v>
      </c>
      <c r="AM9552" s="94" t="str">
        <f t="shared" si="497"/>
        <v xml:space="preserve">1/0 </v>
      </c>
    </row>
    <row r="9553" spans="36:39" ht="14.4">
      <c r="AJ9553" s="26" t="e">
        <f>VLOOKUP(AQ9553,'user list'!A:B,2,0)</f>
        <v>#N/A</v>
      </c>
      <c r="AK9553" s="26">
        <f t="shared" si="495"/>
        <v>1</v>
      </c>
      <c r="AL9553" s="26">
        <f t="shared" si="496"/>
        <v>0</v>
      </c>
      <c r="AM9553" s="94" t="str">
        <f t="shared" si="497"/>
        <v xml:space="preserve">1/0 </v>
      </c>
    </row>
    <row r="9554" spans="36:39" ht="14.4">
      <c r="AJ9554" s="26" t="e">
        <f>VLOOKUP(AQ9554,'user list'!A:B,2,0)</f>
        <v>#N/A</v>
      </c>
      <c r="AK9554" s="26">
        <f t="shared" si="495"/>
        <v>1</v>
      </c>
      <c r="AL9554" s="26">
        <f t="shared" si="496"/>
        <v>0</v>
      </c>
      <c r="AM9554" s="94" t="str">
        <f t="shared" si="497"/>
        <v xml:space="preserve">1/0 </v>
      </c>
    </row>
    <row r="9555" spans="36:39" ht="14.4">
      <c r="AJ9555" s="26" t="e">
        <f>VLOOKUP(AQ9555,'user list'!A:B,2,0)</f>
        <v>#N/A</v>
      </c>
      <c r="AK9555" s="26">
        <f t="shared" si="495"/>
        <v>1</v>
      </c>
      <c r="AL9555" s="26">
        <f t="shared" si="496"/>
        <v>0</v>
      </c>
      <c r="AM9555" s="94" t="str">
        <f t="shared" si="497"/>
        <v xml:space="preserve">1/0 </v>
      </c>
    </row>
    <row r="9556" spans="36:39" ht="14.4">
      <c r="AJ9556" s="26" t="e">
        <f>VLOOKUP(AQ9556,'user list'!A:B,2,0)</f>
        <v>#N/A</v>
      </c>
      <c r="AK9556" s="26">
        <f t="shared" si="495"/>
        <v>1</v>
      </c>
      <c r="AL9556" s="26">
        <f t="shared" si="496"/>
        <v>0</v>
      </c>
      <c r="AM9556" s="94" t="str">
        <f t="shared" si="497"/>
        <v xml:space="preserve">1/0 </v>
      </c>
    </row>
    <row r="9557" spans="36:39" ht="14.4">
      <c r="AJ9557" s="26" t="e">
        <f>VLOOKUP(AQ9557,'user list'!A:B,2,0)</f>
        <v>#N/A</v>
      </c>
      <c r="AK9557" s="26">
        <f t="shared" si="495"/>
        <v>1</v>
      </c>
      <c r="AL9557" s="26">
        <f t="shared" si="496"/>
        <v>0</v>
      </c>
      <c r="AM9557" s="94" t="str">
        <f t="shared" si="497"/>
        <v xml:space="preserve">1/0 </v>
      </c>
    </row>
    <row r="9558" spans="36:39" ht="14.4">
      <c r="AJ9558" s="26" t="e">
        <f>VLOOKUP(AQ9558,'user list'!A:B,2,0)</f>
        <v>#N/A</v>
      </c>
      <c r="AK9558" s="26">
        <f t="shared" si="495"/>
        <v>1</v>
      </c>
      <c r="AL9558" s="26">
        <f t="shared" si="496"/>
        <v>0</v>
      </c>
      <c r="AM9558" s="94" t="str">
        <f t="shared" si="497"/>
        <v xml:space="preserve">1/0 </v>
      </c>
    </row>
    <row r="9559" spans="36:39" ht="14.4">
      <c r="AJ9559" s="26" t="e">
        <f>VLOOKUP(AQ9559,'user list'!A:B,2,0)</f>
        <v>#N/A</v>
      </c>
      <c r="AK9559" s="26">
        <f t="shared" si="495"/>
        <v>1</v>
      </c>
      <c r="AL9559" s="26">
        <f t="shared" si="496"/>
        <v>0</v>
      </c>
      <c r="AM9559" s="94" t="str">
        <f t="shared" si="497"/>
        <v xml:space="preserve">1/0 </v>
      </c>
    </row>
    <row r="9560" spans="36:39" ht="14.4">
      <c r="AJ9560" s="26" t="e">
        <f>VLOOKUP(AQ9560,'user list'!A:B,2,0)</f>
        <v>#N/A</v>
      </c>
      <c r="AK9560" s="26">
        <f t="shared" si="495"/>
        <v>1</v>
      </c>
      <c r="AL9560" s="26">
        <f t="shared" si="496"/>
        <v>0</v>
      </c>
      <c r="AM9560" s="94" t="str">
        <f t="shared" si="497"/>
        <v xml:space="preserve">1/0 </v>
      </c>
    </row>
    <row r="9561" spans="36:39" ht="14.4">
      <c r="AJ9561" s="26" t="e">
        <f>VLOOKUP(AQ9561,'user list'!A:B,2,0)</f>
        <v>#N/A</v>
      </c>
      <c r="AK9561" s="26">
        <f t="shared" si="495"/>
        <v>1</v>
      </c>
      <c r="AL9561" s="26">
        <f t="shared" si="496"/>
        <v>0</v>
      </c>
      <c r="AM9561" s="94" t="str">
        <f t="shared" si="497"/>
        <v xml:space="preserve">1/0 </v>
      </c>
    </row>
    <row r="9562" spans="36:39" ht="14.4">
      <c r="AJ9562" s="26" t="e">
        <f>VLOOKUP(AQ9562,'user list'!A:B,2,0)</f>
        <v>#N/A</v>
      </c>
      <c r="AK9562" s="26">
        <f t="shared" si="495"/>
        <v>1</v>
      </c>
      <c r="AL9562" s="26">
        <f t="shared" si="496"/>
        <v>0</v>
      </c>
      <c r="AM9562" s="94" t="str">
        <f t="shared" si="497"/>
        <v xml:space="preserve">1/0 </v>
      </c>
    </row>
    <row r="9563" spans="36:39" ht="14.4">
      <c r="AJ9563" s="26" t="e">
        <f>VLOOKUP(AQ9563,'user list'!A:B,2,0)</f>
        <v>#N/A</v>
      </c>
      <c r="AK9563" s="26">
        <f t="shared" si="495"/>
        <v>1</v>
      </c>
      <c r="AL9563" s="26">
        <f t="shared" si="496"/>
        <v>0</v>
      </c>
      <c r="AM9563" s="94" t="str">
        <f t="shared" si="497"/>
        <v xml:space="preserve">1/0 </v>
      </c>
    </row>
    <row r="9564" spans="36:39" ht="14.4">
      <c r="AJ9564" s="26" t="e">
        <f>VLOOKUP(AQ9564,'user list'!A:B,2,0)</f>
        <v>#N/A</v>
      </c>
      <c r="AK9564" s="26">
        <f t="shared" si="495"/>
        <v>1</v>
      </c>
      <c r="AL9564" s="26">
        <f t="shared" si="496"/>
        <v>0</v>
      </c>
      <c r="AM9564" s="94" t="str">
        <f t="shared" si="497"/>
        <v xml:space="preserve">1/0 </v>
      </c>
    </row>
    <row r="9565" spans="36:39" ht="14.4">
      <c r="AJ9565" s="26" t="e">
        <f>VLOOKUP(AQ9565,'user list'!A:B,2,0)</f>
        <v>#N/A</v>
      </c>
      <c r="AK9565" s="26">
        <f t="shared" si="495"/>
        <v>1</v>
      </c>
      <c r="AL9565" s="26">
        <f t="shared" si="496"/>
        <v>0</v>
      </c>
      <c r="AM9565" s="94" t="str">
        <f t="shared" si="497"/>
        <v xml:space="preserve">1/0 </v>
      </c>
    </row>
    <row r="9566" spans="36:39" ht="14.4">
      <c r="AJ9566" s="26" t="e">
        <f>VLOOKUP(AQ9566,'user list'!A:B,2,0)</f>
        <v>#N/A</v>
      </c>
      <c r="AK9566" s="26">
        <f t="shared" si="495"/>
        <v>1</v>
      </c>
      <c r="AL9566" s="26">
        <f t="shared" si="496"/>
        <v>0</v>
      </c>
      <c r="AM9566" s="94" t="str">
        <f t="shared" si="497"/>
        <v xml:space="preserve">1/0 </v>
      </c>
    </row>
    <row r="9567" spans="36:39" ht="14.4">
      <c r="AJ9567" s="26" t="e">
        <f>VLOOKUP(AQ9567,'user list'!A:B,2,0)</f>
        <v>#N/A</v>
      </c>
      <c r="AK9567" s="26">
        <f t="shared" si="495"/>
        <v>1</v>
      </c>
      <c r="AL9567" s="26">
        <f t="shared" si="496"/>
        <v>0</v>
      </c>
      <c r="AM9567" s="94" t="str">
        <f t="shared" si="497"/>
        <v xml:space="preserve">1/0 </v>
      </c>
    </row>
    <row r="9568" spans="36:39" ht="14.4">
      <c r="AJ9568" s="26" t="e">
        <f>VLOOKUP(AQ9568,'user list'!A:B,2,0)</f>
        <v>#N/A</v>
      </c>
      <c r="AK9568" s="26">
        <f t="shared" si="495"/>
        <v>1</v>
      </c>
      <c r="AL9568" s="26">
        <f t="shared" si="496"/>
        <v>0</v>
      </c>
      <c r="AM9568" s="94" t="str">
        <f t="shared" si="497"/>
        <v xml:space="preserve">1/0 </v>
      </c>
    </row>
    <row r="9569" spans="36:39" ht="14.4">
      <c r="AJ9569" s="26" t="e">
        <f>VLOOKUP(AQ9569,'user list'!A:B,2,0)</f>
        <v>#N/A</v>
      </c>
      <c r="AK9569" s="26">
        <f t="shared" si="495"/>
        <v>1</v>
      </c>
      <c r="AL9569" s="26">
        <f t="shared" si="496"/>
        <v>0</v>
      </c>
      <c r="AM9569" s="94" t="str">
        <f t="shared" si="497"/>
        <v xml:space="preserve">1/0 </v>
      </c>
    </row>
    <row r="9570" spans="36:39" ht="14.4">
      <c r="AJ9570" s="26" t="e">
        <f>VLOOKUP(AQ9570,'user list'!A:B,2,0)</f>
        <v>#N/A</v>
      </c>
      <c r="AK9570" s="26">
        <f t="shared" si="495"/>
        <v>1</v>
      </c>
      <c r="AL9570" s="26">
        <f t="shared" si="496"/>
        <v>0</v>
      </c>
      <c r="AM9570" s="94" t="str">
        <f t="shared" si="497"/>
        <v xml:space="preserve">1/0 </v>
      </c>
    </row>
    <row r="9571" spans="36:39" ht="14.4">
      <c r="AJ9571" s="26" t="e">
        <f>VLOOKUP(AQ9571,'user list'!A:B,2,0)</f>
        <v>#N/A</v>
      </c>
      <c r="AK9571" s="26">
        <f t="shared" ref="AK9571:AK9634" si="498">MONTH(AN9571)</f>
        <v>1</v>
      </c>
      <c r="AL9571" s="26">
        <f t="shared" ref="AL9571:AL9634" si="499">DAY(AN9571)</f>
        <v>0</v>
      </c>
      <c r="AM9571" s="94" t="str">
        <f t="shared" ref="AM9571:AM9634" si="500">AK9571&amp;"/"&amp;AL9571&amp;" "&amp;AR9571</f>
        <v xml:space="preserve">1/0 </v>
      </c>
    </row>
    <row r="9572" spans="36:39" ht="14.4">
      <c r="AJ9572" s="26" t="e">
        <f>VLOOKUP(AQ9572,'user list'!A:B,2,0)</f>
        <v>#N/A</v>
      </c>
      <c r="AK9572" s="26">
        <f t="shared" si="498"/>
        <v>1</v>
      </c>
      <c r="AL9572" s="26">
        <f t="shared" si="499"/>
        <v>0</v>
      </c>
      <c r="AM9572" s="94" t="str">
        <f t="shared" si="500"/>
        <v xml:space="preserve">1/0 </v>
      </c>
    </row>
    <row r="9573" spans="36:39" ht="14.4">
      <c r="AJ9573" s="26" t="e">
        <f>VLOOKUP(AQ9573,'user list'!A:B,2,0)</f>
        <v>#N/A</v>
      </c>
      <c r="AK9573" s="26">
        <f t="shared" si="498"/>
        <v>1</v>
      </c>
      <c r="AL9573" s="26">
        <f t="shared" si="499"/>
        <v>0</v>
      </c>
      <c r="AM9573" s="94" t="str">
        <f t="shared" si="500"/>
        <v xml:space="preserve">1/0 </v>
      </c>
    </row>
    <row r="9574" spans="36:39" ht="14.4">
      <c r="AJ9574" s="26" t="e">
        <f>VLOOKUP(AQ9574,'user list'!A:B,2,0)</f>
        <v>#N/A</v>
      </c>
      <c r="AK9574" s="26">
        <f t="shared" si="498"/>
        <v>1</v>
      </c>
      <c r="AL9574" s="26">
        <f t="shared" si="499"/>
        <v>0</v>
      </c>
      <c r="AM9574" s="94" t="str">
        <f t="shared" si="500"/>
        <v xml:space="preserve">1/0 </v>
      </c>
    </row>
    <row r="9575" spans="36:39" ht="14.4">
      <c r="AJ9575" s="26" t="e">
        <f>VLOOKUP(AQ9575,'user list'!A:B,2,0)</f>
        <v>#N/A</v>
      </c>
      <c r="AK9575" s="26">
        <f t="shared" si="498"/>
        <v>1</v>
      </c>
      <c r="AL9575" s="26">
        <f t="shared" si="499"/>
        <v>0</v>
      </c>
      <c r="AM9575" s="94" t="str">
        <f t="shared" si="500"/>
        <v xml:space="preserve">1/0 </v>
      </c>
    </row>
    <row r="9576" spans="36:39" ht="14.4">
      <c r="AJ9576" s="26" t="e">
        <f>VLOOKUP(AQ9576,'user list'!A:B,2,0)</f>
        <v>#N/A</v>
      </c>
      <c r="AK9576" s="26">
        <f t="shared" si="498"/>
        <v>1</v>
      </c>
      <c r="AL9576" s="26">
        <f t="shared" si="499"/>
        <v>0</v>
      </c>
      <c r="AM9576" s="94" t="str">
        <f t="shared" si="500"/>
        <v xml:space="preserve">1/0 </v>
      </c>
    </row>
    <row r="9577" spans="36:39" ht="14.4">
      <c r="AJ9577" s="26" t="e">
        <f>VLOOKUP(AQ9577,'user list'!A:B,2,0)</f>
        <v>#N/A</v>
      </c>
      <c r="AK9577" s="26">
        <f t="shared" si="498"/>
        <v>1</v>
      </c>
      <c r="AL9577" s="26">
        <f t="shared" si="499"/>
        <v>0</v>
      </c>
      <c r="AM9577" s="94" t="str">
        <f t="shared" si="500"/>
        <v xml:space="preserve">1/0 </v>
      </c>
    </row>
    <row r="9578" spans="36:39" ht="14.4">
      <c r="AJ9578" s="26" t="e">
        <f>VLOOKUP(AQ9578,'user list'!A:B,2,0)</f>
        <v>#N/A</v>
      </c>
      <c r="AK9578" s="26">
        <f t="shared" si="498"/>
        <v>1</v>
      </c>
      <c r="AL9578" s="26">
        <f t="shared" si="499"/>
        <v>0</v>
      </c>
      <c r="AM9578" s="94" t="str">
        <f t="shared" si="500"/>
        <v xml:space="preserve">1/0 </v>
      </c>
    </row>
    <row r="9579" spans="36:39" ht="14.4">
      <c r="AJ9579" s="26" t="e">
        <f>VLOOKUP(AQ9579,'user list'!A:B,2,0)</f>
        <v>#N/A</v>
      </c>
      <c r="AK9579" s="26">
        <f t="shared" si="498"/>
        <v>1</v>
      </c>
      <c r="AL9579" s="26">
        <f t="shared" si="499"/>
        <v>0</v>
      </c>
      <c r="AM9579" s="94" t="str">
        <f t="shared" si="500"/>
        <v xml:space="preserve">1/0 </v>
      </c>
    </row>
    <row r="9580" spans="36:39" ht="14.4">
      <c r="AJ9580" s="26" t="e">
        <f>VLOOKUP(AQ9580,'user list'!A:B,2,0)</f>
        <v>#N/A</v>
      </c>
      <c r="AK9580" s="26">
        <f t="shared" si="498"/>
        <v>1</v>
      </c>
      <c r="AL9580" s="26">
        <f t="shared" si="499"/>
        <v>0</v>
      </c>
      <c r="AM9580" s="94" t="str">
        <f t="shared" si="500"/>
        <v xml:space="preserve">1/0 </v>
      </c>
    </row>
    <row r="9581" spans="36:39" ht="14.4">
      <c r="AJ9581" s="26" t="e">
        <f>VLOOKUP(AQ9581,'user list'!A:B,2,0)</f>
        <v>#N/A</v>
      </c>
      <c r="AK9581" s="26">
        <f t="shared" si="498"/>
        <v>1</v>
      </c>
      <c r="AL9581" s="26">
        <f t="shared" si="499"/>
        <v>0</v>
      </c>
      <c r="AM9581" s="94" t="str">
        <f t="shared" si="500"/>
        <v xml:space="preserve">1/0 </v>
      </c>
    </row>
    <row r="9582" spans="36:39" ht="14.4">
      <c r="AJ9582" s="26" t="e">
        <f>VLOOKUP(AQ9582,'user list'!A:B,2,0)</f>
        <v>#N/A</v>
      </c>
      <c r="AK9582" s="26">
        <f t="shared" si="498"/>
        <v>1</v>
      </c>
      <c r="AL9582" s="26">
        <f t="shared" si="499"/>
        <v>0</v>
      </c>
      <c r="AM9582" s="94" t="str">
        <f t="shared" si="500"/>
        <v xml:space="preserve">1/0 </v>
      </c>
    </row>
    <row r="9583" spans="36:39" ht="14.4">
      <c r="AJ9583" s="26" t="e">
        <f>VLOOKUP(AQ9583,'user list'!A:B,2,0)</f>
        <v>#N/A</v>
      </c>
      <c r="AK9583" s="26">
        <f t="shared" si="498"/>
        <v>1</v>
      </c>
      <c r="AL9583" s="26">
        <f t="shared" si="499"/>
        <v>0</v>
      </c>
      <c r="AM9583" s="94" t="str">
        <f t="shared" si="500"/>
        <v xml:space="preserve">1/0 </v>
      </c>
    </row>
    <row r="9584" spans="36:39" ht="14.4">
      <c r="AJ9584" s="26" t="e">
        <f>VLOOKUP(AQ9584,'user list'!A:B,2,0)</f>
        <v>#N/A</v>
      </c>
      <c r="AK9584" s="26">
        <f t="shared" si="498"/>
        <v>1</v>
      </c>
      <c r="AL9584" s="26">
        <f t="shared" si="499"/>
        <v>0</v>
      </c>
      <c r="AM9584" s="94" t="str">
        <f t="shared" si="500"/>
        <v xml:space="preserve">1/0 </v>
      </c>
    </row>
    <row r="9585" spans="36:39" ht="14.4">
      <c r="AJ9585" s="26" t="e">
        <f>VLOOKUP(AQ9585,'user list'!A:B,2,0)</f>
        <v>#N/A</v>
      </c>
      <c r="AK9585" s="26">
        <f t="shared" si="498"/>
        <v>1</v>
      </c>
      <c r="AL9585" s="26">
        <f t="shared" si="499"/>
        <v>0</v>
      </c>
      <c r="AM9585" s="94" t="str">
        <f t="shared" si="500"/>
        <v xml:space="preserve">1/0 </v>
      </c>
    </row>
    <row r="9586" spans="36:39" ht="14.4">
      <c r="AJ9586" s="26" t="e">
        <f>VLOOKUP(AQ9586,'user list'!A:B,2,0)</f>
        <v>#N/A</v>
      </c>
      <c r="AK9586" s="26">
        <f t="shared" si="498"/>
        <v>1</v>
      </c>
      <c r="AL9586" s="26">
        <f t="shared" si="499"/>
        <v>0</v>
      </c>
      <c r="AM9586" s="94" t="str">
        <f t="shared" si="500"/>
        <v xml:space="preserve">1/0 </v>
      </c>
    </row>
    <row r="9587" spans="36:39" ht="14.4">
      <c r="AJ9587" s="26" t="e">
        <f>VLOOKUP(AQ9587,'user list'!A:B,2,0)</f>
        <v>#N/A</v>
      </c>
      <c r="AK9587" s="26">
        <f t="shared" si="498"/>
        <v>1</v>
      </c>
      <c r="AL9587" s="26">
        <f t="shared" si="499"/>
        <v>0</v>
      </c>
      <c r="AM9587" s="94" t="str">
        <f t="shared" si="500"/>
        <v xml:space="preserve">1/0 </v>
      </c>
    </row>
    <row r="9588" spans="36:39" ht="14.4">
      <c r="AJ9588" s="26" t="e">
        <f>VLOOKUP(AQ9588,'user list'!A:B,2,0)</f>
        <v>#N/A</v>
      </c>
      <c r="AK9588" s="26">
        <f t="shared" si="498"/>
        <v>1</v>
      </c>
      <c r="AL9588" s="26">
        <f t="shared" si="499"/>
        <v>0</v>
      </c>
      <c r="AM9588" s="94" t="str">
        <f t="shared" si="500"/>
        <v xml:space="preserve">1/0 </v>
      </c>
    </row>
    <row r="9589" spans="36:39" ht="14.4">
      <c r="AJ9589" s="26" t="e">
        <f>VLOOKUP(AQ9589,'user list'!A:B,2,0)</f>
        <v>#N/A</v>
      </c>
      <c r="AK9589" s="26">
        <f t="shared" si="498"/>
        <v>1</v>
      </c>
      <c r="AL9589" s="26">
        <f t="shared" si="499"/>
        <v>0</v>
      </c>
      <c r="AM9589" s="94" t="str">
        <f t="shared" si="500"/>
        <v xml:space="preserve">1/0 </v>
      </c>
    </row>
    <row r="9590" spans="36:39" ht="14.4">
      <c r="AJ9590" s="26" t="e">
        <f>VLOOKUP(AQ9590,'user list'!A:B,2,0)</f>
        <v>#N/A</v>
      </c>
      <c r="AK9590" s="26">
        <f t="shared" si="498"/>
        <v>1</v>
      </c>
      <c r="AL9590" s="26">
        <f t="shared" si="499"/>
        <v>0</v>
      </c>
      <c r="AM9590" s="94" t="str">
        <f t="shared" si="500"/>
        <v xml:space="preserve">1/0 </v>
      </c>
    </row>
    <row r="9591" spans="36:39" ht="14.4">
      <c r="AJ9591" s="26" t="e">
        <f>VLOOKUP(AQ9591,'user list'!A:B,2,0)</f>
        <v>#N/A</v>
      </c>
      <c r="AK9591" s="26">
        <f t="shared" si="498"/>
        <v>1</v>
      </c>
      <c r="AL9591" s="26">
        <f t="shared" si="499"/>
        <v>0</v>
      </c>
      <c r="AM9591" s="94" t="str">
        <f t="shared" si="500"/>
        <v xml:space="preserve">1/0 </v>
      </c>
    </row>
    <row r="9592" spans="36:39" ht="14.4">
      <c r="AJ9592" s="26" t="e">
        <f>VLOOKUP(AQ9592,'user list'!A:B,2,0)</f>
        <v>#N/A</v>
      </c>
      <c r="AK9592" s="26">
        <f t="shared" si="498"/>
        <v>1</v>
      </c>
      <c r="AL9592" s="26">
        <f t="shared" si="499"/>
        <v>0</v>
      </c>
      <c r="AM9592" s="94" t="str">
        <f t="shared" si="500"/>
        <v xml:space="preserve">1/0 </v>
      </c>
    </row>
    <row r="9593" spans="36:39" ht="14.4">
      <c r="AJ9593" s="26" t="e">
        <f>VLOOKUP(AQ9593,'user list'!A:B,2,0)</f>
        <v>#N/A</v>
      </c>
      <c r="AK9593" s="26">
        <f t="shared" si="498"/>
        <v>1</v>
      </c>
      <c r="AL9593" s="26">
        <f t="shared" si="499"/>
        <v>0</v>
      </c>
      <c r="AM9593" s="94" t="str">
        <f t="shared" si="500"/>
        <v xml:space="preserve">1/0 </v>
      </c>
    </row>
    <row r="9594" spans="36:39" ht="14.4">
      <c r="AJ9594" s="26" t="e">
        <f>VLOOKUP(AQ9594,'user list'!A:B,2,0)</f>
        <v>#N/A</v>
      </c>
      <c r="AK9594" s="26">
        <f t="shared" si="498"/>
        <v>1</v>
      </c>
      <c r="AL9594" s="26">
        <f t="shared" si="499"/>
        <v>0</v>
      </c>
      <c r="AM9594" s="94" t="str">
        <f t="shared" si="500"/>
        <v xml:space="preserve">1/0 </v>
      </c>
    </row>
    <row r="9595" spans="36:39" ht="14.4">
      <c r="AJ9595" s="26" t="e">
        <f>VLOOKUP(AQ9595,'user list'!A:B,2,0)</f>
        <v>#N/A</v>
      </c>
      <c r="AK9595" s="26">
        <f t="shared" si="498"/>
        <v>1</v>
      </c>
      <c r="AL9595" s="26">
        <f t="shared" si="499"/>
        <v>0</v>
      </c>
      <c r="AM9595" s="94" t="str">
        <f t="shared" si="500"/>
        <v xml:space="preserve">1/0 </v>
      </c>
    </row>
    <row r="9596" spans="36:39" ht="14.4">
      <c r="AJ9596" s="26" t="e">
        <f>VLOOKUP(AQ9596,'user list'!A:B,2,0)</f>
        <v>#N/A</v>
      </c>
      <c r="AK9596" s="26">
        <f t="shared" si="498"/>
        <v>1</v>
      </c>
      <c r="AL9596" s="26">
        <f t="shared" si="499"/>
        <v>0</v>
      </c>
      <c r="AM9596" s="94" t="str">
        <f t="shared" si="500"/>
        <v xml:space="preserve">1/0 </v>
      </c>
    </row>
    <row r="9597" spans="36:39" ht="14.4">
      <c r="AJ9597" s="26" t="e">
        <f>VLOOKUP(AQ9597,'user list'!A:B,2,0)</f>
        <v>#N/A</v>
      </c>
      <c r="AK9597" s="26">
        <f t="shared" si="498"/>
        <v>1</v>
      </c>
      <c r="AL9597" s="26">
        <f t="shared" si="499"/>
        <v>0</v>
      </c>
      <c r="AM9597" s="94" t="str">
        <f t="shared" si="500"/>
        <v xml:space="preserve">1/0 </v>
      </c>
    </row>
    <row r="9598" spans="36:39" ht="14.4">
      <c r="AJ9598" s="26" t="e">
        <f>VLOOKUP(AQ9598,'user list'!A:B,2,0)</f>
        <v>#N/A</v>
      </c>
      <c r="AK9598" s="26">
        <f t="shared" si="498"/>
        <v>1</v>
      </c>
      <c r="AL9598" s="26">
        <f t="shared" si="499"/>
        <v>0</v>
      </c>
      <c r="AM9598" s="94" t="str">
        <f t="shared" si="500"/>
        <v xml:space="preserve">1/0 </v>
      </c>
    </row>
    <row r="9599" spans="36:39" ht="14.4">
      <c r="AJ9599" s="26" t="e">
        <f>VLOOKUP(AQ9599,'user list'!A:B,2,0)</f>
        <v>#N/A</v>
      </c>
      <c r="AK9599" s="26">
        <f t="shared" si="498"/>
        <v>1</v>
      </c>
      <c r="AL9599" s="26">
        <f t="shared" si="499"/>
        <v>0</v>
      </c>
      <c r="AM9599" s="94" t="str">
        <f t="shared" si="500"/>
        <v xml:space="preserve">1/0 </v>
      </c>
    </row>
    <row r="9600" spans="36:39" ht="14.4">
      <c r="AJ9600" s="26" t="e">
        <f>VLOOKUP(AQ9600,'user list'!A:B,2,0)</f>
        <v>#N/A</v>
      </c>
      <c r="AK9600" s="26">
        <f t="shared" si="498"/>
        <v>1</v>
      </c>
      <c r="AL9600" s="26">
        <f t="shared" si="499"/>
        <v>0</v>
      </c>
      <c r="AM9600" s="94" t="str">
        <f t="shared" si="500"/>
        <v xml:space="preserve">1/0 </v>
      </c>
    </row>
    <row r="9601" spans="36:39" ht="14.4">
      <c r="AJ9601" s="26" t="e">
        <f>VLOOKUP(AQ9601,'user list'!A:B,2,0)</f>
        <v>#N/A</v>
      </c>
      <c r="AK9601" s="26">
        <f t="shared" si="498"/>
        <v>1</v>
      </c>
      <c r="AL9601" s="26">
        <f t="shared" si="499"/>
        <v>0</v>
      </c>
      <c r="AM9601" s="94" t="str">
        <f t="shared" si="500"/>
        <v xml:space="preserve">1/0 </v>
      </c>
    </row>
    <row r="9602" spans="36:39" ht="14.4">
      <c r="AJ9602" s="26" t="e">
        <f>VLOOKUP(AQ9602,'user list'!A:B,2,0)</f>
        <v>#N/A</v>
      </c>
      <c r="AK9602" s="26">
        <f t="shared" si="498"/>
        <v>1</v>
      </c>
      <c r="AL9602" s="26">
        <f t="shared" si="499"/>
        <v>0</v>
      </c>
      <c r="AM9602" s="94" t="str">
        <f t="shared" si="500"/>
        <v xml:space="preserve">1/0 </v>
      </c>
    </row>
    <row r="9603" spans="36:39" ht="14.4">
      <c r="AJ9603" s="26" t="e">
        <f>VLOOKUP(AQ9603,'user list'!A:B,2,0)</f>
        <v>#N/A</v>
      </c>
      <c r="AK9603" s="26">
        <f t="shared" si="498"/>
        <v>1</v>
      </c>
      <c r="AL9603" s="26">
        <f t="shared" si="499"/>
        <v>0</v>
      </c>
      <c r="AM9603" s="94" t="str">
        <f t="shared" si="500"/>
        <v xml:space="preserve">1/0 </v>
      </c>
    </row>
    <row r="9604" spans="36:39" ht="14.4">
      <c r="AJ9604" s="26" t="e">
        <f>VLOOKUP(AQ9604,'user list'!A:B,2,0)</f>
        <v>#N/A</v>
      </c>
      <c r="AK9604" s="26">
        <f t="shared" si="498"/>
        <v>1</v>
      </c>
      <c r="AL9604" s="26">
        <f t="shared" si="499"/>
        <v>0</v>
      </c>
      <c r="AM9604" s="94" t="str">
        <f t="shared" si="500"/>
        <v xml:space="preserve">1/0 </v>
      </c>
    </row>
    <row r="9605" spans="36:39" ht="14.4">
      <c r="AJ9605" s="26" t="e">
        <f>VLOOKUP(AQ9605,'user list'!A:B,2,0)</f>
        <v>#N/A</v>
      </c>
      <c r="AK9605" s="26">
        <f t="shared" si="498"/>
        <v>1</v>
      </c>
      <c r="AL9605" s="26">
        <f t="shared" si="499"/>
        <v>0</v>
      </c>
      <c r="AM9605" s="94" t="str">
        <f t="shared" si="500"/>
        <v xml:space="preserve">1/0 </v>
      </c>
    </row>
    <row r="9606" spans="36:39" ht="14.4">
      <c r="AJ9606" s="26" t="e">
        <f>VLOOKUP(AQ9606,'user list'!A:B,2,0)</f>
        <v>#N/A</v>
      </c>
      <c r="AK9606" s="26">
        <f t="shared" si="498"/>
        <v>1</v>
      </c>
      <c r="AL9606" s="26">
        <f t="shared" si="499"/>
        <v>0</v>
      </c>
      <c r="AM9606" s="94" t="str">
        <f t="shared" si="500"/>
        <v xml:space="preserve">1/0 </v>
      </c>
    </row>
    <row r="9607" spans="36:39" ht="14.4">
      <c r="AJ9607" s="26" t="e">
        <f>VLOOKUP(AQ9607,'user list'!A:B,2,0)</f>
        <v>#N/A</v>
      </c>
      <c r="AK9607" s="26">
        <f t="shared" si="498"/>
        <v>1</v>
      </c>
      <c r="AL9607" s="26">
        <f t="shared" si="499"/>
        <v>0</v>
      </c>
      <c r="AM9607" s="94" t="str">
        <f t="shared" si="500"/>
        <v xml:space="preserve">1/0 </v>
      </c>
    </row>
    <row r="9608" spans="36:39" ht="14.4">
      <c r="AJ9608" s="26" t="e">
        <f>VLOOKUP(AQ9608,'user list'!A:B,2,0)</f>
        <v>#N/A</v>
      </c>
      <c r="AK9608" s="26">
        <f t="shared" si="498"/>
        <v>1</v>
      </c>
      <c r="AL9608" s="26">
        <f t="shared" si="499"/>
        <v>0</v>
      </c>
      <c r="AM9608" s="94" t="str">
        <f t="shared" si="500"/>
        <v xml:space="preserve">1/0 </v>
      </c>
    </row>
    <row r="9609" spans="36:39" ht="14.4">
      <c r="AJ9609" s="26" t="e">
        <f>VLOOKUP(AQ9609,'user list'!A:B,2,0)</f>
        <v>#N/A</v>
      </c>
      <c r="AK9609" s="26">
        <f t="shared" si="498"/>
        <v>1</v>
      </c>
      <c r="AL9609" s="26">
        <f t="shared" si="499"/>
        <v>0</v>
      </c>
      <c r="AM9609" s="94" t="str">
        <f t="shared" si="500"/>
        <v xml:space="preserve">1/0 </v>
      </c>
    </row>
    <row r="9610" spans="36:39" ht="14.4">
      <c r="AJ9610" s="26" t="e">
        <f>VLOOKUP(AQ9610,'user list'!A:B,2,0)</f>
        <v>#N/A</v>
      </c>
      <c r="AK9610" s="26">
        <f t="shared" si="498"/>
        <v>1</v>
      </c>
      <c r="AL9610" s="26">
        <f t="shared" si="499"/>
        <v>0</v>
      </c>
      <c r="AM9610" s="94" t="str">
        <f t="shared" si="500"/>
        <v xml:space="preserve">1/0 </v>
      </c>
    </row>
    <row r="9611" spans="36:39" ht="14.4">
      <c r="AJ9611" s="26" t="e">
        <f>VLOOKUP(AQ9611,'user list'!A:B,2,0)</f>
        <v>#N/A</v>
      </c>
      <c r="AK9611" s="26">
        <f t="shared" si="498"/>
        <v>1</v>
      </c>
      <c r="AL9611" s="26">
        <f t="shared" si="499"/>
        <v>0</v>
      </c>
      <c r="AM9611" s="94" t="str">
        <f t="shared" si="500"/>
        <v xml:space="preserve">1/0 </v>
      </c>
    </row>
    <row r="9612" spans="36:39" ht="14.4">
      <c r="AJ9612" s="26" t="e">
        <f>VLOOKUP(AQ9612,'user list'!A:B,2,0)</f>
        <v>#N/A</v>
      </c>
      <c r="AK9612" s="26">
        <f t="shared" si="498"/>
        <v>1</v>
      </c>
      <c r="AL9612" s="26">
        <f t="shared" si="499"/>
        <v>0</v>
      </c>
      <c r="AM9612" s="94" t="str">
        <f t="shared" si="500"/>
        <v xml:space="preserve">1/0 </v>
      </c>
    </row>
    <row r="9613" spans="36:39" ht="14.4">
      <c r="AJ9613" s="26" t="e">
        <f>VLOOKUP(AQ9613,'user list'!A:B,2,0)</f>
        <v>#N/A</v>
      </c>
      <c r="AK9613" s="26">
        <f t="shared" si="498"/>
        <v>1</v>
      </c>
      <c r="AL9613" s="26">
        <f t="shared" si="499"/>
        <v>0</v>
      </c>
      <c r="AM9613" s="94" t="str">
        <f t="shared" si="500"/>
        <v xml:space="preserve">1/0 </v>
      </c>
    </row>
    <row r="9614" spans="36:39" ht="14.4">
      <c r="AJ9614" s="26" t="e">
        <f>VLOOKUP(AQ9614,'user list'!A:B,2,0)</f>
        <v>#N/A</v>
      </c>
      <c r="AK9614" s="26">
        <f t="shared" si="498"/>
        <v>1</v>
      </c>
      <c r="AL9614" s="26">
        <f t="shared" si="499"/>
        <v>0</v>
      </c>
      <c r="AM9614" s="94" t="str">
        <f t="shared" si="500"/>
        <v xml:space="preserve">1/0 </v>
      </c>
    </row>
    <row r="9615" spans="36:39" ht="14.4">
      <c r="AJ9615" s="26" t="e">
        <f>VLOOKUP(AQ9615,'user list'!A:B,2,0)</f>
        <v>#N/A</v>
      </c>
      <c r="AK9615" s="26">
        <f t="shared" si="498"/>
        <v>1</v>
      </c>
      <c r="AL9615" s="26">
        <f t="shared" si="499"/>
        <v>0</v>
      </c>
      <c r="AM9615" s="94" t="str">
        <f t="shared" si="500"/>
        <v xml:space="preserve">1/0 </v>
      </c>
    </row>
    <row r="9616" spans="36:39" ht="14.4">
      <c r="AJ9616" s="26" t="e">
        <f>VLOOKUP(AQ9616,'user list'!A:B,2,0)</f>
        <v>#N/A</v>
      </c>
      <c r="AK9616" s="26">
        <f t="shared" si="498"/>
        <v>1</v>
      </c>
      <c r="AL9616" s="26">
        <f t="shared" si="499"/>
        <v>0</v>
      </c>
      <c r="AM9616" s="94" t="str">
        <f t="shared" si="500"/>
        <v xml:space="preserve">1/0 </v>
      </c>
    </row>
    <row r="9617" spans="36:39" ht="14.4">
      <c r="AJ9617" s="26" t="e">
        <f>VLOOKUP(AQ9617,'user list'!A:B,2,0)</f>
        <v>#N/A</v>
      </c>
      <c r="AK9617" s="26">
        <f t="shared" si="498"/>
        <v>1</v>
      </c>
      <c r="AL9617" s="26">
        <f t="shared" si="499"/>
        <v>0</v>
      </c>
      <c r="AM9617" s="94" t="str">
        <f t="shared" si="500"/>
        <v xml:space="preserve">1/0 </v>
      </c>
    </row>
    <row r="9618" spans="36:39" ht="14.4">
      <c r="AJ9618" s="26" t="e">
        <f>VLOOKUP(AQ9618,'user list'!A:B,2,0)</f>
        <v>#N/A</v>
      </c>
      <c r="AK9618" s="26">
        <f t="shared" si="498"/>
        <v>1</v>
      </c>
      <c r="AL9618" s="26">
        <f t="shared" si="499"/>
        <v>0</v>
      </c>
      <c r="AM9618" s="94" t="str">
        <f t="shared" si="500"/>
        <v xml:space="preserve">1/0 </v>
      </c>
    </row>
    <row r="9619" spans="36:39" ht="14.4">
      <c r="AJ9619" s="26" t="e">
        <f>VLOOKUP(AQ9619,'user list'!A:B,2,0)</f>
        <v>#N/A</v>
      </c>
      <c r="AK9619" s="26">
        <f t="shared" si="498"/>
        <v>1</v>
      </c>
      <c r="AL9619" s="26">
        <f t="shared" si="499"/>
        <v>0</v>
      </c>
      <c r="AM9619" s="94" t="str">
        <f t="shared" si="500"/>
        <v xml:space="preserve">1/0 </v>
      </c>
    </row>
    <row r="9620" spans="36:39" ht="14.4">
      <c r="AJ9620" s="26" t="e">
        <f>VLOOKUP(AQ9620,'user list'!A:B,2,0)</f>
        <v>#N/A</v>
      </c>
      <c r="AK9620" s="26">
        <f t="shared" si="498"/>
        <v>1</v>
      </c>
      <c r="AL9620" s="26">
        <f t="shared" si="499"/>
        <v>0</v>
      </c>
      <c r="AM9620" s="94" t="str">
        <f t="shared" si="500"/>
        <v xml:space="preserve">1/0 </v>
      </c>
    </row>
    <row r="9621" spans="36:39" ht="14.4">
      <c r="AJ9621" s="26" t="e">
        <f>VLOOKUP(AQ9621,'user list'!A:B,2,0)</f>
        <v>#N/A</v>
      </c>
      <c r="AK9621" s="26">
        <f t="shared" si="498"/>
        <v>1</v>
      </c>
      <c r="AL9621" s="26">
        <f t="shared" si="499"/>
        <v>0</v>
      </c>
      <c r="AM9621" s="94" t="str">
        <f t="shared" si="500"/>
        <v xml:space="preserve">1/0 </v>
      </c>
    </row>
    <row r="9622" spans="36:39" ht="14.4">
      <c r="AJ9622" s="26" t="e">
        <f>VLOOKUP(AQ9622,'user list'!A:B,2,0)</f>
        <v>#N/A</v>
      </c>
      <c r="AK9622" s="26">
        <f t="shared" si="498"/>
        <v>1</v>
      </c>
      <c r="AL9622" s="26">
        <f t="shared" si="499"/>
        <v>0</v>
      </c>
      <c r="AM9622" s="94" t="str">
        <f t="shared" si="500"/>
        <v xml:space="preserve">1/0 </v>
      </c>
    </row>
    <row r="9623" spans="36:39" ht="14.4">
      <c r="AJ9623" s="26" t="e">
        <f>VLOOKUP(AQ9623,'user list'!A:B,2,0)</f>
        <v>#N/A</v>
      </c>
      <c r="AK9623" s="26">
        <f t="shared" si="498"/>
        <v>1</v>
      </c>
      <c r="AL9623" s="26">
        <f t="shared" si="499"/>
        <v>0</v>
      </c>
      <c r="AM9623" s="94" t="str">
        <f t="shared" si="500"/>
        <v xml:space="preserve">1/0 </v>
      </c>
    </row>
    <row r="9624" spans="36:39" ht="14.4">
      <c r="AJ9624" s="26" t="e">
        <f>VLOOKUP(AQ9624,'user list'!A:B,2,0)</f>
        <v>#N/A</v>
      </c>
      <c r="AK9624" s="26">
        <f t="shared" si="498"/>
        <v>1</v>
      </c>
      <c r="AL9624" s="26">
        <f t="shared" si="499"/>
        <v>0</v>
      </c>
      <c r="AM9624" s="94" t="str">
        <f t="shared" si="500"/>
        <v xml:space="preserve">1/0 </v>
      </c>
    </row>
    <row r="9625" spans="36:39" ht="14.4">
      <c r="AJ9625" s="26" t="e">
        <f>VLOOKUP(AQ9625,'user list'!A:B,2,0)</f>
        <v>#N/A</v>
      </c>
      <c r="AK9625" s="26">
        <f t="shared" si="498"/>
        <v>1</v>
      </c>
      <c r="AL9625" s="26">
        <f t="shared" si="499"/>
        <v>0</v>
      </c>
      <c r="AM9625" s="94" t="str">
        <f t="shared" si="500"/>
        <v xml:space="preserve">1/0 </v>
      </c>
    </row>
    <row r="9626" spans="36:39" ht="14.4">
      <c r="AJ9626" s="26" t="e">
        <f>VLOOKUP(AQ9626,'user list'!A:B,2,0)</f>
        <v>#N/A</v>
      </c>
      <c r="AK9626" s="26">
        <f t="shared" si="498"/>
        <v>1</v>
      </c>
      <c r="AL9626" s="26">
        <f t="shared" si="499"/>
        <v>0</v>
      </c>
      <c r="AM9626" s="94" t="str">
        <f t="shared" si="500"/>
        <v xml:space="preserve">1/0 </v>
      </c>
    </row>
    <row r="9627" spans="36:39" ht="14.4">
      <c r="AJ9627" s="26" t="e">
        <f>VLOOKUP(AQ9627,'user list'!A:B,2,0)</f>
        <v>#N/A</v>
      </c>
      <c r="AK9627" s="26">
        <f t="shared" si="498"/>
        <v>1</v>
      </c>
      <c r="AL9627" s="26">
        <f t="shared" si="499"/>
        <v>0</v>
      </c>
      <c r="AM9627" s="94" t="str">
        <f t="shared" si="500"/>
        <v xml:space="preserve">1/0 </v>
      </c>
    </row>
    <row r="9628" spans="36:39" ht="14.4">
      <c r="AJ9628" s="26" t="e">
        <f>VLOOKUP(AQ9628,'user list'!A:B,2,0)</f>
        <v>#N/A</v>
      </c>
      <c r="AK9628" s="26">
        <f t="shared" si="498"/>
        <v>1</v>
      </c>
      <c r="AL9628" s="26">
        <f t="shared" si="499"/>
        <v>0</v>
      </c>
      <c r="AM9628" s="94" t="str">
        <f t="shared" si="500"/>
        <v xml:space="preserve">1/0 </v>
      </c>
    </row>
    <row r="9629" spans="36:39" ht="14.4">
      <c r="AJ9629" s="26" t="e">
        <f>VLOOKUP(AQ9629,'user list'!A:B,2,0)</f>
        <v>#N/A</v>
      </c>
      <c r="AK9629" s="26">
        <f t="shared" si="498"/>
        <v>1</v>
      </c>
      <c r="AL9629" s="26">
        <f t="shared" si="499"/>
        <v>0</v>
      </c>
      <c r="AM9629" s="94" t="str">
        <f t="shared" si="500"/>
        <v xml:space="preserve">1/0 </v>
      </c>
    </row>
    <row r="9630" spans="36:39" ht="14.4">
      <c r="AJ9630" s="26" t="e">
        <f>VLOOKUP(AQ9630,'user list'!A:B,2,0)</f>
        <v>#N/A</v>
      </c>
      <c r="AK9630" s="26">
        <f t="shared" si="498"/>
        <v>1</v>
      </c>
      <c r="AL9630" s="26">
        <f t="shared" si="499"/>
        <v>0</v>
      </c>
      <c r="AM9630" s="94" t="str">
        <f t="shared" si="500"/>
        <v xml:space="preserve">1/0 </v>
      </c>
    </row>
    <row r="9631" spans="36:39" ht="14.4">
      <c r="AJ9631" s="26" t="e">
        <f>VLOOKUP(AQ9631,'user list'!A:B,2,0)</f>
        <v>#N/A</v>
      </c>
      <c r="AK9631" s="26">
        <f t="shared" si="498"/>
        <v>1</v>
      </c>
      <c r="AL9631" s="26">
        <f t="shared" si="499"/>
        <v>0</v>
      </c>
      <c r="AM9631" s="94" t="str">
        <f t="shared" si="500"/>
        <v xml:space="preserve">1/0 </v>
      </c>
    </row>
    <row r="9632" spans="36:39" ht="14.4">
      <c r="AJ9632" s="26" t="e">
        <f>VLOOKUP(AQ9632,'user list'!A:B,2,0)</f>
        <v>#N/A</v>
      </c>
      <c r="AK9632" s="26">
        <f t="shared" si="498"/>
        <v>1</v>
      </c>
      <c r="AL9632" s="26">
        <f t="shared" si="499"/>
        <v>0</v>
      </c>
      <c r="AM9632" s="94" t="str">
        <f t="shared" si="500"/>
        <v xml:space="preserve">1/0 </v>
      </c>
    </row>
    <row r="9633" spans="36:39" ht="14.4">
      <c r="AJ9633" s="26" t="e">
        <f>VLOOKUP(AQ9633,'user list'!A:B,2,0)</f>
        <v>#N/A</v>
      </c>
      <c r="AK9633" s="26">
        <f t="shared" si="498"/>
        <v>1</v>
      </c>
      <c r="AL9633" s="26">
        <f t="shared" si="499"/>
        <v>0</v>
      </c>
      <c r="AM9633" s="94" t="str">
        <f t="shared" si="500"/>
        <v xml:space="preserve">1/0 </v>
      </c>
    </row>
    <row r="9634" spans="36:39" ht="14.4">
      <c r="AJ9634" s="26" t="e">
        <f>VLOOKUP(AQ9634,'user list'!A:B,2,0)</f>
        <v>#N/A</v>
      </c>
      <c r="AK9634" s="26">
        <f t="shared" si="498"/>
        <v>1</v>
      </c>
      <c r="AL9634" s="26">
        <f t="shared" si="499"/>
        <v>0</v>
      </c>
      <c r="AM9634" s="94" t="str">
        <f t="shared" si="500"/>
        <v xml:space="preserve">1/0 </v>
      </c>
    </row>
    <row r="9635" spans="36:39" ht="14.4">
      <c r="AJ9635" s="26" t="e">
        <f>VLOOKUP(AQ9635,'user list'!A:B,2,0)</f>
        <v>#N/A</v>
      </c>
      <c r="AK9635" s="26">
        <f t="shared" ref="AK9635:AK9698" si="501">MONTH(AN9635)</f>
        <v>1</v>
      </c>
      <c r="AL9635" s="26">
        <f t="shared" ref="AL9635:AL9698" si="502">DAY(AN9635)</f>
        <v>0</v>
      </c>
      <c r="AM9635" s="94" t="str">
        <f t="shared" ref="AM9635:AM9698" si="503">AK9635&amp;"/"&amp;AL9635&amp;" "&amp;AR9635</f>
        <v xml:space="preserve">1/0 </v>
      </c>
    </row>
    <row r="9636" spans="36:39" ht="14.4">
      <c r="AJ9636" s="26" t="e">
        <f>VLOOKUP(AQ9636,'user list'!A:B,2,0)</f>
        <v>#N/A</v>
      </c>
      <c r="AK9636" s="26">
        <f t="shared" si="501"/>
        <v>1</v>
      </c>
      <c r="AL9636" s="26">
        <f t="shared" si="502"/>
        <v>0</v>
      </c>
      <c r="AM9636" s="94" t="str">
        <f t="shared" si="503"/>
        <v xml:space="preserve">1/0 </v>
      </c>
    </row>
    <row r="9637" spans="36:39" ht="14.4">
      <c r="AJ9637" s="26" t="e">
        <f>VLOOKUP(AQ9637,'user list'!A:B,2,0)</f>
        <v>#N/A</v>
      </c>
      <c r="AK9637" s="26">
        <f t="shared" si="501"/>
        <v>1</v>
      </c>
      <c r="AL9637" s="26">
        <f t="shared" si="502"/>
        <v>0</v>
      </c>
      <c r="AM9637" s="94" t="str">
        <f t="shared" si="503"/>
        <v xml:space="preserve">1/0 </v>
      </c>
    </row>
    <row r="9638" spans="36:39" ht="14.4">
      <c r="AJ9638" s="26" t="e">
        <f>VLOOKUP(AQ9638,'user list'!A:B,2,0)</f>
        <v>#N/A</v>
      </c>
      <c r="AK9638" s="26">
        <f t="shared" si="501"/>
        <v>1</v>
      </c>
      <c r="AL9638" s="26">
        <f t="shared" si="502"/>
        <v>0</v>
      </c>
      <c r="AM9638" s="94" t="str">
        <f t="shared" si="503"/>
        <v xml:space="preserve">1/0 </v>
      </c>
    </row>
    <row r="9639" spans="36:39" ht="14.4">
      <c r="AJ9639" s="26" t="e">
        <f>VLOOKUP(AQ9639,'user list'!A:B,2,0)</f>
        <v>#N/A</v>
      </c>
      <c r="AK9639" s="26">
        <f t="shared" si="501"/>
        <v>1</v>
      </c>
      <c r="AL9639" s="26">
        <f t="shared" si="502"/>
        <v>0</v>
      </c>
      <c r="AM9639" s="94" t="str">
        <f t="shared" si="503"/>
        <v xml:space="preserve">1/0 </v>
      </c>
    </row>
    <row r="9640" spans="36:39" ht="14.4">
      <c r="AJ9640" s="26" t="e">
        <f>VLOOKUP(AQ9640,'user list'!A:B,2,0)</f>
        <v>#N/A</v>
      </c>
      <c r="AK9640" s="26">
        <f t="shared" si="501"/>
        <v>1</v>
      </c>
      <c r="AL9640" s="26">
        <f t="shared" si="502"/>
        <v>0</v>
      </c>
      <c r="AM9640" s="94" t="str">
        <f t="shared" si="503"/>
        <v xml:space="preserve">1/0 </v>
      </c>
    </row>
    <row r="9641" spans="36:39" ht="14.4">
      <c r="AJ9641" s="26" t="e">
        <f>VLOOKUP(AQ9641,'user list'!A:B,2,0)</f>
        <v>#N/A</v>
      </c>
      <c r="AK9641" s="26">
        <f t="shared" si="501"/>
        <v>1</v>
      </c>
      <c r="AL9641" s="26">
        <f t="shared" si="502"/>
        <v>0</v>
      </c>
      <c r="AM9641" s="94" t="str">
        <f t="shared" si="503"/>
        <v xml:space="preserve">1/0 </v>
      </c>
    </row>
    <row r="9642" spans="36:39" ht="14.4">
      <c r="AJ9642" s="26" t="e">
        <f>VLOOKUP(AQ9642,'user list'!A:B,2,0)</f>
        <v>#N/A</v>
      </c>
      <c r="AK9642" s="26">
        <f t="shared" si="501"/>
        <v>1</v>
      </c>
      <c r="AL9642" s="26">
        <f t="shared" si="502"/>
        <v>0</v>
      </c>
      <c r="AM9642" s="94" t="str">
        <f t="shared" si="503"/>
        <v xml:space="preserve">1/0 </v>
      </c>
    </row>
    <row r="9643" spans="36:39" ht="14.4">
      <c r="AJ9643" s="26" t="e">
        <f>VLOOKUP(AQ9643,'user list'!A:B,2,0)</f>
        <v>#N/A</v>
      </c>
      <c r="AK9643" s="26">
        <f t="shared" si="501"/>
        <v>1</v>
      </c>
      <c r="AL9643" s="26">
        <f t="shared" si="502"/>
        <v>0</v>
      </c>
      <c r="AM9643" s="94" t="str">
        <f t="shared" si="503"/>
        <v xml:space="preserve">1/0 </v>
      </c>
    </row>
    <row r="9644" spans="36:39" ht="14.4">
      <c r="AJ9644" s="26" t="e">
        <f>VLOOKUP(AQ9644,'user list'!A:B,2,0)</f>
        <v>#N/A</v>
      </c>
      <c r="AK9644" s="26">
        <f t="shared" si="501"/>
        <v>1</v>
      </c>
      <c r="AL9644" s="26">
        <f t="shared" si="502"/>
        <v>0</v>
      </c>
      <c r="AM9644" s="94" t="str">
        <f t="shared" si="503"/>
        <v xml:space="preserve">1/0 </v>
      </c>
    </row>
    <row r="9645" spans="36:39" ht="14.4">
      <c r="AJ9645" s="26" t="e">
        <f>VLOOKUP(AQ9645,'user list'!A:B,2,0)</f>
        <v>#N/A</v>
      </c>
      <c r="AK9645" s="26">
        <f t="shared" si="501"/>
        <v>1</v>
      </c>
      <c r="AL9645" s="26">
        <f t="shared" si="502"/>
        <v>0</v>
      </c>
      <c r="AM9645" s="94" t="str">
        <f t="shared" si="503"/>
        <v xml:space="preserve">1/0 </v>
      </c>
    </row>
    <row r="9646" spans="36:39" ht="14.4">
      <c r="AJ9646" s="26" t="e">
        <f>VLOOKUP(AQ9646,'user list'!A:B,2,0)</f>
        <v>#N/A</v>
      </c>
      <c r="AK9646" s="26">
        <f t="shared" si="501"/>
        <v>1</v>
      </c>
      <c r="AL9646" s="26">
        <f t="shared" si="502"/>
        <v>0</v>
      </c>
      <c r="AM9646" s="94" t="str">
        <f t="shared" si="503"/>
        <v xml:space="preserve">1/0 </v>
      </c>
    </row>
    <row r="9647" spans="36:39" ht="14.4">
      <c r="AJ9647" s="26" t="e">
        <f>VLOOKUP(AQ9647,'user list'!A:B,2,0)</f>
        <v>#N/A</v>
      </c>
      <c r="AK9647" s="26">
        <f t="shared" si="501"/>
        <v>1</v>
      </c>
      <c r="AL9647" s="26">
        <f t="shared" si="502"/>
        <v>0</v>
      </c>
      <c r="AM9647" s="94" t="str">
        <f t="shared" si="503"/>
        <v xml:space="preserve">1/0 </v>
      </c>
    </row>
    <row r="9648" spans="36:39" ht="14.4">
      <c r="AJ9648" s="26" t="e">
        <f>VLOOKUP(AQ9648,'user list'!A:B,2,0)</f>
        <v>#N/A</v>
      </c>
      <c r="AK9648" s="26">
        <f t="shared" si="501"/>
        <v>1</v>
      </c>
      <c r="AL9648" s="26">
        <f t="shared" si="502"/>
        <v>0</v>
      </c>
      <c r="AM9648" s="94" t="str">
        <f t="shared" si="503"/>
        <v xml:space="preserve">1/0 </v>
      </c>
    </row>
    <row r="9649" spans="36:39" ht="14.4">
      <c r="AJ9649" s="26" t="e">
        <f>VLOOKUP(AQ9649,'user list'!A:B,2,0)</f>
        <v>#N/A</v>
      </c>
      <c r="AK9649" s="26">
        <f t="shared" si="501"/>
        <v>1</v>
      </c>
      <c r="AL9649" s="26">
        <f t="shared" si="502"/>
        <v>0</v>
      </c>
      <c r="AM9649" s="94" t="str">
        <f t="shared" si="503"/>
        <v xml:space="preserve">1/0 </v>
      </c>
    </row>
    <row r="9650" spans="36:39" ht="14.4">
      <c r="AJ9650" s="26" t="e">
        <f>VLOOKUP(AQ9650,'user list'!A:B,2,0)</f>
        <v>#N/A</v>
      </c>
      <c r="AK9650" s="26">
        <f t="shared" si="501"/>
        <v>1</v>
      </c>
      <c r="AL9650" s="26">
        <f t="shared" si="502"/>
        <v>0</v>
      </c>
      <c r="AM9650" s="94" t="str">
        <f t="shared" si="503"/>
        <v xml:space="preserve">1/0 </v>
      </c>
    </row>
    <row r="9651" spans="36:39" ht="14.4">
      <c r="AJ9651" s="26" t="e">
        <f>VLOOKUP(AQ9651,'user list'!A:B,2,0)</f>
        <v>#N/A</v>
      </c>
      <c r="AK9651" s="26">
        <f t="shared" si="501"/>
        <v>1</v>
      </c>
      <c r="AL9651" s="26">
        <f t="shared" si="502"/>
        <v>0</v>
      </c>
      <c r="AM9651" s="94" t="str">
        <f t="shared" si="503"/>
        <v xml:space="preserve">1/0 </v>
      </c>
    </row>
    <row r="9652" spans="36:39" ht="14.4">
      <c r="AJ9652" s="26" t="e">
        <f>VLOOKUP(AQ9652,'user list'!A:B,2,0)</f>
        <v>#N/A</v>
      </c>
      <c r="AK9652" s="26">
        <f t="shared" si="501"/>
        <v>1</v>
      </c>
      <c r="AL9652" s="26">
        <f t="shared" si="502"/>
        <v>0</v>
      </c>
      <c r="AM9652" s="94" t="str">
        <f t="shared" si="503"/>
        <v xml:space="preserve">1/0 </v>
      </c>
    </row>
    <row r="9653" spans="36:39" ht="14.4">
      <c r="AJ9653" s="26" t="e">
        <f>VLOOKUP(AQ9653,'user list'!A:B,2,0)</f>
        <v>#N/A</v>
      </c>
      <c r="AK9653" s="26">
        <f t="shared" si="501"/>
        <v>1</v>
      </c>
      <c r="AL9653" s="26">
        <f t="shared" si="502"/>
        <v>0</v>
      </c>
      <c r="AM9653" s="94" t="str">
        <f t="shared" si="503"/>
        <v xml:space="preserve">1/0 </v>
      </c>
    </row>
    <row r="9654" spans="36:39" ht="14.4">
      <c r="AJ9654" s="26" t="e">
        <f>VLOOKUP(AQ9654,'user list'!A:B,2,0)</f>
        <v>#N/A</v>
      </c>
      <c r="AK9654" s="26">
        <f t="shared" si="501"/>
        <v>1</v>
      </c>
      <c r="AL9654" s="26">
        <f t="shared" si="502"/>
        <v>0</v>
      </c>
      <c r="AM9654" s="94" t="str">
        <f t="shared" si="503"/>
        <v xml:space="preserve">1/0 </v>
      </c>
    </row>
    <row r="9655" spans="36:39" ht="14.4">
      <c r="AJ9655" s="26" t="e">
        <f>VLOOKUP(AQ9655,'user list'!A:B,2,0)</f>
        <v>#N/A</v>
      </c>
      <c r="AK9655" s="26">
        <f t="shared" si="501"/>
        <v>1</v>
      </c>
      <c r="AL9655" s="26">
        <f t="shared" si="502"/>
        <v>0</v>
      </c>
      <c r="AM9655" s="94" t="str">
        <f t="shared" si="503"/>
        <v xml:space="preserve">1/0 </v>
      </c>
    </row>
    <row r="9656" spans="36:39" ht="14.4">
      <c r="AJ9656" s="26" t="e">
        <f>VLOOKUP(AQ9656,'user list'!A:B,2,0)</f>
        <v>#N/A</v>
      </c>
      <c r="AK9656" s="26">
        <f t="shared" si="501"/>
        <v>1</v>
      </c>
      <c r="AL9656" s="26">
        <f t="shared" si="502"/>
        <v>0</v>
      </c>
      <c r="AM9656" s="94" t="str">
        <f t="shared" si="503"/>
        <v xml:space="preserve">1/0 </v>
      </c>
    </row>
    <row r="9657" spans="36:39" ht="14.4">
      <c r="AJ9657" s="26" t="e">
        <f>VLOOKUP(AQ9657,'user list'!A:B,2,0)</f>
        <v>#N/A</v>
      </c>
      <c r="AK9657" s="26">
        <f t="shared" si="501"/>
        <v>1</v>
      </c>
      <c r="AL9657" s="26">
        <f t="shared" si="502"/>
        <v>0</v>
      </c>
      <c r="AM9657" s="94" t="str">
        <f t="shared" si="503"/>
        <v xml:space="preserve">1/0 </v>
      </c>
    </row>
    <row r="9658" spans="36:39" ht="14.4">
      <c r="AJ9658" s="26" t="e">
        <f>VLOOKUP(AQ9658,'user list'!A:B,2,0)</f>
        <v>#N/A</v>
      </c>
      <c r="AK9658" s="26">
        <f t="shared" si="501"/>
        <v>1</v>
      </c>
      <c r="AL9658" s="26">
        <f t="shared" si="502"/>
        <v>0</v>
      </c>
      <c r="AM9658" s="94" t="str">
        <f t="shared" si="503"/>
        <v xml:space="preserve">1/0 </v>
      </c>
    </row>
    <row r="9659" spans="36:39" ht="14.4">
      <c r="AJ9659" s="26" t="e">
        <f>VLOOKUP(AQ9659,'user list'!A:B,2,0)</f>
        <v>#N/A</v>
      </c>
      <c r="AK9659" s="26">
        <f t="shared" si="501"/>
        <v>1</v>
      </c>
      <c r="AL9659" s="26">
        <f t="shared" si="502"/>
        <v>0</v>
      </c>
      <c r="AM9659" s="94" t="str">
        <f t="shared" si="503"/>
        <v xml:space="preserve">1/0 </v>
      </c>
    </row>
    <row r="9660" spans="36:39" ht="14.4">
      <c r="AJ9660" s="26" t="e">
        <f>VLOOKUP(AQ9660,'user list'!A:B,2,0)</f>
        <v>#N/A</v>
      </c>
      <c r="AK9660" s="26">
        <f t="shared" si="501"/>
        <v>1</v>
      </c>
      <c r="AL9660" s="26">
        <f t="shared" si="502"/>
        <v>0</v>
      </c>
      <c r="AM9660" s="94" t="str">
        <f t="shared" si="503"/>
        <v xml:space="preserve">1/0 </v>
      </c>
    </row>
    <row r="9661" spans="36:39" ht="14.4">
      <c r="AJ9661" s="26" t="e">
        <f>VLOOKUP(AQ9661,'user list'!A:B,2,0)</f>
        <v>#N/A</v>
      </c>
      <c r="AK9661" s="26">
        <f t="shared" si="501"/>
        <v>1</v>
      </c>
      <c r="AL9661" s="26">
        <f t="shared" si="502"/>
        <v>0</v>
      </c>
      <c r="AM9661" s="94" t="str">
        <f t="shared" si="503"/>
        <v xml:space="preserve">1/0 </v>
      </c>
    </row>
    <row r="9662" spans="36:39" ht="14.4">
      <c r="AJ9662" s="26" t="e">
        <f>VLOOKUP(AQ9662,'user list'!A:B,2,0)</f>
        <v>#N/A</v>
      </c>
      <c r="AK9662" s="26">
        <f t="shared" si="501"/>
        <v>1</v>
      </c>
      <c r="AL9662" s="26">
        <f t="shared" si="502"/>
        <v>0</v>
      </c>
      <c r="AM9662" s="94" t="str">
        <f t="shared" si="503"/>
        <v xml:space="preserve">1/0 </v>
      </c>
    </row>
    <row r="9663" spans="36:39" ht="14.4">
      <c r="AJ9663" s="26" t="e">
        <f>VLOOKUP(AQ9663,'user list'!A:B,2,0)</f>
        <v>#N/A</v>
      </c>
      <c r="AK9663" s="26">
        <f t="shared" si="501"/>
        <v>1</v>
      </c>
      <c r="AL9663" s="26">
        <f t="shared" si="502"/>
        <v>0</v>
      </c>
      <c r="AM9663" s="94" t="str">
        <f t="shared" si="503"/>
        <v xml:space="preserve">1/0 </v>
      </c>
    </row>
    <row r="9664" spans="36:39" ht="14.4">
      <c r="AJ9664" s="26" t="e">
        <f>VLOOKUP(AQ9664,'user list'!A:B,2,0)</f>
        <v>#N/A</v>
      </c>
      <c r="AK9664" s="26">
        <f t="shared" si="501"/>
        <v>1</v>
      </c>
      <c r="AL9664" s="26">
        <f t="shared" si="502"/>
        <v>0</v>
      </c>
      <c r="AM9664" s="94" t="str">
        <f t="shared" si="503"/>
        <v xml:space="preserve">1/0 </v>
      </c>
    </row>
    <row r="9665" spans="36:39" ht="14.4">
      <c r="AJ9665" s="26" t="e">
        <f>VLOOKUP(AQ9665,'user list'!A:B,2,0)</f>
        <v>#N/A</v>
      </c>
      <c r="AK9665" s="26">
        <f t="shared" si="501"/>
        <v>1</v>
      </c>
      <c r="AL9665" s="26">
        <f t="shared" si="502"/>
        <v>0</v>
      </c>
      <c r="AM9665" s="94" t="str">
        <f t="shared" si="503"/>
        <v xml:space="preserve">1/0 </v>
      </c>
    </row>
    <row r="9666" spans="36:39" ht="14.4">
      <c r="AJ9666" s="26" t="e">
        <f>VLOOKUP(AQ9666,'user list'!A:B,2,0)</f>
        <v>#N/A</v>
      </c>
      <c r="AK9666" s="26">
        <f t="shared" si="501"/>
        <v>1</v>
      </c>
      <c r="AL9666" s="26">
        <f t="shared" si="502"/>
        <v>0</v>
      </c>
      <c r="AM9666" s="94" t="str">
        <f t="shared" si="503"/>
        <v xml:space="preserve">1/0 </v>
      </c>
    </row>
    <row r="9667" spans="36:39" ht="14.4">
      <c r="AJ9667" s="26" t="e">
        <f>VLOOKUP(AQ9667,'user list'!A:B,2,0)</f>
        <v>#N/A</v>
      </c>
      <c r="AK9667" s="26">
        <f t="shared" si="501"/>
        <v>1</v>
      </c>
      <c r="AL9667" s="26">
        <f t="shared" si="502"/>
        <v>0</v>
      </c>
      <c r="AM9667" s="94" t="str">
        <f t="shared" si="503"/>
        <v xml:space="preserve">1/0 </v>
      </c>
    </row>
    <row r="9668" spans="36:39" ht="14.4">
      <c r="AJ9668" s="26" t="e">
        <f>VLOOKUP(AQ9668,'user list'!A:B,2,0)</f>
        <v>#N/A</v>
      </c>
      <c r="AK9668" s="26">
        <f t="shared" si="501"/>
        <v>1</v>
      </c>
      <c r="AL9668" s="26">
        <f t="shared" si="502"/>
        <v>0</v>
      </c>
      <c r="AM9668" s="94" t="str">
        <f t="shared" si="503"/>
        <v xml:space="preserve">1/0 </v>
      </c>
    </row>
    <row r="9669" spans="36:39" ht="14.4">
      <c r="AJ9669" s="26" t="e">
        <f>VLOOKUP(AQ9669,'user list'!A:B,2,0)</f>
        <v>#N/A</v>
      </c>
      <c r="AK9669" s="26">
        <f t="shared" si="501"/>
        <v>1</v>
      </c>
      <c r="AL9669" s="26">
        <f t="shared" si="502"/>
        <v>0</v>
      </c>
      <c r="AM9669" s="94" t="str">
        <f t="shared" si="503"/>
        <v xml:space="preserve">1/0 </v>
      </c>
    </row>
    <row r="9670" spans="36:39" ht="14.4">
      <c r="AJ9670" s="26" t="e">
        <f>VLOOKUP(AQ9670,'user list'!A:B,2,0)</f>
        <v>#N/A</v>
      </c>
      <c r="AK9670" s="26">
        <f t="shared" si="501"/>
        <v>1</v>
      </c>
      <c r="AL9670" s="26">
        <f t="shared" si="502"/>
        <v>0</v>
      </c>
      <c r="AM9670" s="94" t="str">
        <f t="shared" si="503"/>
        <v xml:space="preserve">1/0 </v>
      </c>
    </row>
    <row r="9671" spans="36:39" ht="14.4">
      <c r="AJ9671" s="26" t="e">
        <f>VLOOKUP(AQ9671,'user list'!A:B,2,0)</f>
        <v>#N/A</v>
      </c>
      <c r="AK9671" s="26">
        <f t="shared" si="501"/>
        <v>1</v>
      </c>
      <c r="AL9671" s="26">
        <f t="shared" si="502"/>
        <v>0</v>
      </c>
      <c r="AM9671" s="94" t="str">
        <f t="shared" si="503"/>
        <v xml:space="preserve">1/0 </v>
      </c>
    </row>
    <row r="9672" spans="36:39" ht="14.4">
      <c r="AJ9672" s="26" t="e">
        <f>VLOOKUP(AQ9672,'user list'!A:B,2,0)</f>
        <v>#N/A</v>
      </c>
      <c r="AK9672" s="26">
        <f t="shared" si="501"/>
        <v>1</v>
      </c>
      <c r="AL9672" s="26">
        <f t="shared" si="502"/>
        <v>0</v>
      </c>
      <c r="AM9672" s="94" t="str">
        <f t="shared" si="503"/>
        <v xml:space="preserve">1/0 </v>
      </c>
    </row>
    <row r="9673" spans="36:39" ht="14.4">
      <c r="AJ9673" s="26" t="e">
        <f>VLOOKUP(AQ9673,'user list'!A:B,2,0)</f>
        <v>#N/A</v>
      </c>
      <c r="AK9673" s="26">
        <f t="shared" si="501"/>
        <v>1</v>
      </c>
      <c r="AL9673" s="26">
        <f t="shared" si="502"/>
        <v>0</v>
      </c>
      <c r="AM9673" s="94" t="str">
        <f t="shared" si="503"/>
        <v xml:space="preserve">1/0 </v>
      </c>
    </row>
    <row r="9674" spans="36:39" ht="14.4">
      <c r="AJ9674" s="26" t="e">
        <f>VLOOKUP(AQ9674,'user list'!A:B,2,0)</f>
        <v>#N/A</v>
      </c>
      <c r="AK9674" s="26">
        <f t="shared" si="501"/>
        <v>1</v>
      </c>
      <c r="AL9674" s="26">
        <f t="shared" si="502"/>
        <v>0</v>
      </c>
      <c r="AM9674" s="94" t="str">
        <f t="shared" si="503"/>
        <v xml:space="preserve">1/0 </v>
      </c>
    </row>
    <row r="9675" spans="36:39" ht="14.4">
      <c r="AJ9675" s="26" t="e">
        <f>VLOOKUP(AQ9675,'user list'!A:B,2,0)</f>
        <v>#N/A</v>
      </c>
      <c r="AK9675" s="26">
        <f t="shared" si="501"/>
        <v>1</v>
      </c>
      <c r="AL9675" s="26">
        <f t="shared" si="502"/>
        <v>0</v>
      </c>
      <c r="AM9675" s="94" t="str">
        <f t="shared" si="503"/>
        <v xml:space="preserve">1/0 </v>
      </c>
    </row>
    <row r="9676" spans="36:39" ht="14.4">
      <c r="AJ9676" s="26" t="e">
        <f>VLOOKUP(AQ9676,'user list'!A:B,2,0)</f>
        <v>#N/A</v>
      </c>
      <c r="AK9676" s="26">
        <f t="shared" si="501"/>
        <v>1</v>
      </c>
      <c r="AL9676" s="26">
        <f t="shared" si="502"/>
        <v>0</v>
      </c>
      <c r="AM9676" s="94" t="str">
        <f t="shared" si="503"/>
        <v xml:space="preserve">1/0 </v>
      </c>
    </row>
    <row r="9677" spans="36:39" ht="14.4">
      <c r="AJ9677" s="26" t="e">
        <f>VLOOKUP(AQ9677,'user list'!A:B,2,0)</f>
        <v>#N/A</v>
      </c>
      <c r="AK9677" s="26">
        <f t="shared" si="501"/>
        <v>1</v>
      </c>
      <c r="AL9677" s="26">
        <f t="shared" si="502"/>
        <v>0</v>
      </c>
      <c r="AM9677" s="94" t="str">
        <f t="shared" si="503"/>
        <v xml:space="preserve">1/0 </v>
      </c>
    </row>
    <row r="9678" spans="36:39" ht="14.4">
      <c r="AJ9678" s="26" t="e">
        <f>VLOOKUP(AQ9678,'user list'!A:B,2,0)</f>
        <v>#N/A</v>
      </c>
      <c r="AK9678" s="26">
        <f t="shared" si="501"/>
        <v>1</v>
      </c>
      <c r="AL9678" s="26">
        <f t="shared" si="502"/>
        <v>0</v>
      </c>
      <c r="AM9678" s="94" t="str">
        <f t="shared" si="503"/>
        <v xml:space="preserve">1/0 </v>
      </c>
    </row>
    <row r="9679" spans="36:39" ht="14.4">
      <c r="AJ9679" s="26" t="e">
        <f>VLOOKUP(AQ9679,'user list'!A:B,2,0)</f>
        <v>#N/A</v>
      </c>
      <c r="AK9679" s="26">
        <f t="shared" si="501"/>
        <v>1</v>
      </c>
      <c r="AL9679" s="26">
        <f t="shared" si="502"/>
        <v>0</v>
      </c>
      <c r="AM9679" s="94" t="str">
        <f t="shared" si="503"/>
        <v xml:space="preserve">1/0 </v>
      </c>
    </row>
    <row r="9680" spans="36:39" ht="14.4">
      <c r="AJ9680" s="26" t="e">
        <f>VLOOKUP(AQ9680,'user list'!A:B,2,0)</f>
        <v>#N/A</v>
      </c>
      <c r="AK9680" s="26">
        <f t="shared" si="501"/>
        <v>1</v>
      </c>
      <c r="AL9680" s="26">
        <f t="shared" si="502"/>
        <v>0</v>
      </c>
      <c r="AM9680" s="94" t="str">
        <f t="shared" si="503"/>
        <v xml:space="preserve">1/0 </v>
      </c>
    </row>
    <row r="9681" spans="36:39" ht="14.4">
      <c r="AJ9681" s="26" t="e">
        <f>VLOOKUP(AQ9681,'user list'!A:B,2,0)</f>
        <v>#N/A</v>
      </c>
      <c r="AK9681" s="26">
        <f t="shared" si="501"/>
        <v>1</v>
      </c>
      <c r="AL9681" s="26">
        <f t="shared" si="502"/>
        <v>0</v>
      </c>
      <c r="AM9681" s="94" t="str">
        <f t="shared" si="503"/>
        <v xml:space="preserve">1/0 </v>
      </c>
    </row>
    <row r="9682" spans="36:39" ht="14.4">
      <c r="AJ9682" s="26" t="e">
        <f>VLOOKUP(AQ9682,'user list'!A:B,2,0)</f>
        <v>#N/A</v>
      </c>
      <c r="AK9682" s="26">
        <f t="shared" si="501"/>
        <v>1</v>
      </c>
      <c r="AL9682" s="26">
        <f t="shared" si="502"/>
        <v>0</v>
      </c>
      <c r="AM9682" s="94" t="str">
        <f t="shared" si="503"/>
        <v xml:space="preserve">1/0 </v>
      </c>
    </row>
    <row r="9683" spans="36:39" ht="14.4">
      <c r="AJ9683" s="26" t="e">
        <f>VLOOKUP(AQ9683,'user list'!A:B,2,0)</f>
        <v>#N/A</v>
      </c>
      <c r="AK9683" s="26">
        <f t="shared" si="501"/>
        <v>1</v>
      </c>
      <c r="AL9683" s="26">
        <f t="shared" si="502"/>
        <v>0</v>
      </c>
      <c r="AM9683" s="94" t="str">
        <f t="shared" si="503"/>
        <v xml:space="preserve">1/0 </v>
      </c>
    </row>
    <row r="9684" spans="36:39" ht="14.4">
      <c r="AJ9684" s="26" t="e">
        <f>VLOOKUP(AQ9684,'user list'!A:B,2,0)</f>
        <v>#N/A</v>
      </c>
      <c r="AK9684" s="26">
        <f t="shared" si="501"/>
        <v>1</v>
      </c>
      <c r="AL9684" s="26">
        <f t="shared" si="502"/>
        <v>0</v>
      </c>
      <c r="AM9684" s="94" t="str">
        <f t="shared" si="503"/>
        <v xml:space="preserve">1/0 </v>
      </c>
    </row>
    <row r="9685" spans="36:39" ht="14.4">
      <c r="AJ9685" s="26" t="e">
        <f>VLOOKUP(AQ9685,'user list'!A:B,2,0)</f>
        <v>#N/A</v>
      </c>
      <c r="AK9685" s="26">
        <f t="shared" si="501"/>
        <v>1</v>
      </c>
      <c r="AL9685" s="26">
        <f t="shared" si="502"/>
        <v>0</v>
      </c>
      <c r="AM9685" s="94" t="str">
        <f t="shared" si="503"/>
        <v xml:space="preserve">1/0 </v>
      </c>
    </row>
    <row r="9686" spans="36:39" ht="14.4">
      <c r="AJ9686" s="26" t="e">
        <f>VLOOKUP(AQ9686,'user list'!A:B,2,0)</f>
        <v>#N/A</v>
      </c>
      <c r="AK9686" s="26">
        <f t="shared" si="501"/>
        <v>1</v>
      </c>
      <c r="AL9686" s="26">
        <f t="shared" si="502"/>
        <v>0</v>
      </c>
      <c r="AM9686" s="94" t="str">
        <f t="shared" si="503"/>
        <v xml:space="preserve">1/0 </v>
      </c>
    </row>
    <row r="9687" spans="36:39" ht="14.4">
      <c r="AJ9687" s="26" t="e">
        <f>VLOOKUP(AQ9687,'user list'!A:B,2,0)</f>
        <v>#N/A</v>
      </c>
      <c r="AK9687" s="26">
        <f t="shared" si="501"/>
        <v>1</v>
      </c>
      <c r="AL9687" s="26">
        <f t="shared" si="502"/>
        <v>0</v>
      </c>
      <c r="AM9687" s="94" t="str">
        <f t="shared" si="503"/>
        <v xml:space="preserve">1/0 </v>
      </c>
    </row>
    <row r="9688" spans="36:39" ht="14.4">
      <c r="AJ9688" s="26" t="e">
        <f>VLOOKUP(AQ9688,'user list'!A:B,2,0)</f>
        <v>#N/A</v>
      </c>
      <c r="AK9688" s="26">
        <f t="shared" si="501"/>
        <v>1</v>
      </c>
      <c r="AL9688" s="26">
        <f t="shared" si="502"/>
        <v>0</v>
      </c>
      <c r="AM9688" s="94" t="str">
        <f t="shared" si="503"/>
        <v xml:space="preserve">1/0 </v>
      </c>
    </row>
    <row r="9689" spans="36:39" ht="14.4">
      <c r="AJ9689" s="26" t="e">
        <f>VLOOKUP(AQ9689,'user list'!A:B,2,0)</f>
        <v>#N/A</v>
      </c>
      <c r="AK9689" s="26">
        <f t="shared" si="501"/>
        <v>1</v>
      </c>
      <c r="AL9689" s="26">
        <f t="shared" si="502"/>
        <v>0</v>
      </c>
      <c r="AM9689" s="94" t="str">
        <f t="shared" si="503"/>
        <v xml:space="preserve">1/0 </v>
      </c>
    </row>
    <row r="9690" spans="36:39" ht="14.4">
      <c r="AJ9690" s="26" t="e">
        <f>VLOOKUP(AQ9690,'user list'!A:B,2,0)</f>
        <v>#N/A</v>
      </c>
      <c r="AK9690" s="26">
        <f t="shared" si="501"/>
        <v>1</v>
      </c>
      <c r="AL9690" s="26">
        <f t="shared" si="502"/>
        <v>0</v>
      </c>
      <c r="AM9690" s="94" t="str">
        <f t="shared" si="503"/>
        <v xml:space="preserve">1/0 </v>
      </c>
    </row>
    <row r="9691" spans="36:39" ht="14.4">
      <c r="AJ9691" s="26" t="e">
        <f>VLOOKUP(AQ9691,'user list'!A:B,2,0)</f>
        <v>#N/A</v>
      </c>
      <c r="AK9691" s="26">
        <f t="shared" si="501"/>
        <v>1</v>
      </c>
      <c r="AL9691" s="26">
        <f t="shared" si="502"/>
        <v>0</v>
      </c>
      <c r="AM9691" s="94" t="str">
        <f t="shared" si="503"/>
        <v xml:space="preserve">1/0 </v>
      </c>
    </row>
    <row r="9692" spans="36:39" ht="14.4">
      <c r="AJ9692" s="26" t="e">
        <f>VLOOKUP(AQ9692,'user list'!A:B,2,0)</f>
        <v>#N/A</v>
      </c>
      <c r="AK9692" s="26">
        <f t="shared" si="501"/>
        <v>1</v>
      </c>
      <c r="AL9692" s="26">
        <f t="shared" si="502"/>
        <v>0</v>
      </c>
      <c r="AM9692" s="94" t="str">
        <f t="shared" si="503"/>
        <v xml:space="preserve">1/0 </v>
      </c>
    </row>
    <row r="9693" spans="36:39" ht="14.4">
      <c r="AJ9693" s="26" t="e">
        <f>VLOOKUP(AQ9693,'user list'!A:B,2,0)</f>
        <v>#N/A</v>
      </c>
      <c r="AK9693" s="26">
        <f t="shared" si="501"/>
        <v>1</v>
      </c>
      <c r="AL9693" s="26">
        <f t="shared" si="502"/>
        <v>0</v>
      </c>
      <c r="AM9693" s="94" t="str">
        <f t="shared" si="503"/>
        <v xml:space="preserve">1/0 </v>
      </c>
    </row>
    <row r="9694" spans="36:39" ht="14.4">
      <c r="AJ9694" s="26" t="e">
        <f>VLOOKUP(AQ9694,'user list'!A:B,2,0)</f>
        <v>#N/A</v>
      </c>
      <c r="AK9694" s="26">
        <f t="shared" si="501"/>
        <v>1</v>
      </c>
      <c r="AL9694" s="26">
        <f t="shared" si="502"/>
        <v>0</v>
      </c>
      <c r="AM9694" s="94" t="str">
        <f t="shared" si="503"/>
        <v xml:space="preserve">1/0 </v>
      </c>
    </row>
    <row r="9695" spans="36:39" ht="14.4">
      <c r="AJ9695" s="26" t="e">
        <f>VLOOKUP(AQ9695,'user list'!A:B,2,0)</f>
        <v>#N/A</v>
      </c>
      <c r="AK9695" s="26">
        <f t="shared" si="501"/>
        <v>1</v>
      </c>
      <c r="AL9695" s="26">
        <f t="shared" si="502"/>
        <v>0</v>
      </c>
      <c r="AM9695" s="94" t="str">
        <f t="shared" si="503"/>
        <v xml:space="preserve">1/0 </v>
      </c>
    </row>
    <row r="9696" spans="36:39" ht="14.4">
      <c r="AJ9696" s="26" t="e">
        <f>VLOOKUP(AQ9696,'user list'!A:B,2,0)</f>
        <v>#N/A</v>
      </c>
      <c r="AK9696" s="26">
        <f t="shared" si="501"/>
        <v>1</v>
      </c>
      <c r="AL9696" s="26">
        <f t="shared" si="502"/>
        <v>0</v>
      </c>
      <c r="AM9696" s="94" t="str">
        <f t="shared" si="503"/>
        <v xml:space="preserve">1/0 </v>
      </c>
    </row>
    <row r="9697" spans="36:39" ht="14.4">
      <c r="AJ9697" s="26" t="e">
        <f>VLOOKUP(AQ9697,'user list'!A:B,2,0)</f>
        <v>#N/A</v>
      </c>
      <c r="AK9697" s="26">
        <f t="shared" si="501"/>
        <v>1</v>
      </c>
      <c r="AL9697" s="26">
        <f t="shared" si="502"/>
        <v>0</v>
      </c>
      <c r="AM9697" s="94" t="str">
        <f t="shared" si="503"/>
        <v xml:space="preserve">1/0 </v>
      </c>
    </row>
    <row r="9698" spans="36:39" ht="14.4">
      <c r="AJ9698" s="26" t="e">
        <f>VLOOKUP(AQ9698,'user list'!A:B,2,0)</f>
        <v>#N/A</v>
      </c>
      <c r="AK9698" s="26">
        <f t="shared" si="501"/>
        <v>1</v>
      </c>
      <c r="AL9698" s="26">
        <f t="shared" si="502"/>
        <v>0</v>
      </c>
      <c r="AM9698" s="94" t="str">
        <f t="shared" si="503"/>
        <v xml:space="preserve">1/0 </v>
      </c>
    </row>
    <row r="9699" spans="36:39" ht="14.4">
      <c r="AJ9699" s="26" t="e">
        <f>VLOOKUP(AQ9699,'user list'!A:B,2,0)</f>
        <v>#N/A</v>
      </c>
      <c r="AK9699" s="26">
        <f t="shared" ref="AK9699:AK9762" si="504">MONTH(AN9699)</f>
        <v>1</v>
      </c>
      <c r="AL9699" s="26">
        <f t="shared" ref="AL9699:AL9762" si="505">DAY(AN9699)</f>
        <v>0</v>
      </c>
      <c r="AM9699" s="94" t="str">
        <f t="shared" ref="AM9699:AM9762" si="506">AK9699&amp;"/"&amp;AL9699&amp;" "&amp;AR9699</f>
        <v xml:space="preserve">1/0 </v>
      </c>
    </row>
    <row r="9700" spans="36:39" ht="14.4">
      <c r="AJ9700" s="26" t="e">
        <f>VLOOKUP(AQ9700,'user list'!A:B,2,0)</f>
        <v>#N/A</v>
      </c>
      <c r="AK9700" s="26">
        <f t="shared" si="504"/>
        <v>1</v>
      </c>
      <c r="AL9700" s="26">
        <f t="shared" si="505"/>
        <v>0</v>
      </c>
      <c r="AM9700" s="94" t="str">
        <f t="shared" si="506"/>
        <v xml:space="preserve">1/0 </v>
      </c>
    </row>
    <row r="9701" spans="36:39" ht="14.4">
      <c r="AJ9701" s="26" t="e">
        <f>VLOOKUP(AQ9701,'user list'!A:B,2,0)</f>
        <v>#N/A</v>
      </c>
      <c r="AK9701" s="26">
        <f t="shared" si="504"/>
        <v>1</v>
      </c>
      <c r="AL9701" s="26">
        <f t="shared" si="505"/>
        <v>0</v>
      </c>
      <c r="AM9701" s="94" t="str">
        <f t="shared" si="506"/>
        <v xml:space="preserve">1/0 </v>
      </c>
    </row>
    <row r="9702" spans="36:39" ht="14.4">
      <c r="AJ9702" s="26" t="e">
        <f>VLOOKUP(AQ9702,'user list'!A:B,2,0)</f>
        <v>#N/A</v>
      </c>
      <c r="AK9702" s="26">
        <f t="shared" si="504"/>
        <v>1</v>
      </c>
      <c r="AL9702" s="26">
        <f t="shared" si="505"/>
        <v>0</v>
      </c>
      <c r="AM9702" s="94" t="str">
        <f t="shared" si="506"/>
        <v xml:space="preserve">1/0 </v>
      </c>
    </row>
    <row r="9703" spans="36:39" ht="14.4">
      <c r="AJ9703" s="26" t="e">
        <f>VLOOKUP(AQ9703,'user list'!A:B,2,0)</f>
        <v>#N/A</v>
      </c>
      <c r="AK9703" s="26">
        <f t="shared" si="504"/>
        <v>1</v>
      </c>
      <c r="AL9703" s="26">
        <f t="shared" si="505"/>
        <v>0</v>
      </c>
      <c r="AM9703" s="94" t="str">
        <f t="shared" si="506"/>
        <v xml:space="preserve">1/0 </v>
      </c>
    </row>
    <row r="9704" spans="36:39" ht="14.4">
      <c r="AJ9704" s="26" t="e">
        <f>VLOOKUP(AQ9704,'user list'!A:B,2,0)</f>
        <v>#N/A</v>
      </c>
      <c r="AK9704" s="26">
        <f t="shared" si="504"/>
        <v>1</v>
      </c>
      <c r="AL9704" s="26">
        <f t="shared" si="505"/>
        <v>0</v>
      </c>
      <c r="AM9704" s="94" t="str">
        <f t="shared" si="506"/>
        <v xml:space="preserve">1/0 </v>
      </c>
    </row>
    <row r="9705" spans="36:39" ht="14.4">
      <c r="AJ9705" s="26" t="e">
        <f>VLOOKUP(AQ9705,'user list'!A:B,2,0)</f>
        <v>#N/A</v>
      </c>
      <c r="AK9705" s="26">
        <f t="shared" si="504"/>
        <v>1</v>
      </c>
      <c r="AL9705" s="26">
        <f t="shared" si="505"/>
        <v>0</v>
      </c>
      <c r="AM9705" s="94" t="str">
        <f t="shared" si="506"/>
        <v xml:space="preserve">1/0 </v>
      </c>
    </row>
    <row r="9706" spans="36:39" ht="14.4">
      <c r="AJ9706" s="26" t="e">
        <f>VLOOKUP(AQ9706,'user list'!A:B,2,0)</f>
        <v>#N/A</v>
      </c>
      <c r="AK9706" s="26">
        <f t="shared" si="504"/>
        <v>1</v>
      </c>
      <c r="AL9706" s="26">
        <f t="shared" si="505"/>
        <v>0</v>
      </c>
      <c r="AM9706" s="94" t="str">
        <f t="shared" si="506"/>
        <v xml:space="preserve">1/0 </v>
      </c>
    </row>
    <row r="9707" spans="36:39" ht="14.4">
      <c r="AJ9707" s="26" t="e">
        <f>VLOOKUP(AQ9707,'user list'!A:B,2,0)</f>
        <v>#N/A</v>
      </c>
      <c r="AK9707" s="26">
        <f t="shared" si="504"/>
        <v>1</v>
      </c>
      <c r="AL9707" s="26">
        <f t="shared" si="505"/>
        <v>0</v>
      </c>
      <c r="AM9707" s="94" t="str">
        <f t="shared" si="506"/>
        <v xml:space="preserve">1/0 </v>
      </c>
    </row>
    <row r="9708" spans="36:39" ht="14.4">
      <c r="AJ9708" s="26" t="e">
        <f>VLOOKUP(AQ9708,'user list'!A:B,2,0)</f>
        <v>#N/A</v>
      </c>
      <c r="AK9708" s="26">
        <f t="shared" si="504"/>
        <v>1</v>
      </c>
      <c r="AL9708" s="26">
        <f t="shared" si="505"/>
        <v>0</v>
      </c>
      <c r="AM9708" s="94" t="str">
        <f t="shared" si="506"/>
        <v xml:space="preserve">1/0 </v>
      </c>
    </row>
    <row r="9709" spans="36:39" ht="14.4">
      <c r="AJ9709" s="26" t="e">
        <f>VLOOKUP(AQ9709,'user list'!A:B,2,0)</f>
        <v>#N/A</v>
      </c>
      <c r="AK9709" s="26">
        <f t="shared" si="504"/>
        <v>1</v>
      </c>
      <c r="AL9709" s="26">
        <f t="shared" si="505"/>
        <v>0</v>
      </c>
      <c r="AM9709" s="94" t="str">
        <f t="shared" si="506"/>
        <v xml:space="preserve">1/0 </v>
      </c>
    </row>
    <row r="9710" spans="36:39" ht="14.4">
      <c r="AJ9710" s="26" t="e">
        <f>VLOOKUP(AQ9710,'user list'!A:B,2,0)</f>
        <v>#N/A</v>
      </c>
      <c r="AK9710" s="26">
        <f t="shared" si="504"/>
        <v>1</v>
      </c>
      <c r="AL9710" s="26">
        <f t="shared" si="505"/>
        <v>0</v>
      </c>
      <c r="AM9710" s="94" t="str">
        <f t="shared" si="506"/>
        <v xml:space="preserve">1/0 </v>
      </c>
    </row>
    <row r="9711" spans="36:39" ht="14.4">
      <c r="AJ9711" s="26" t="e">
        <f>VLOOKUP(AQ9711,'user list'!A:B,2,0)</f>
        <v>#N/A</v>
      </c>
      <c r="AK9711" s="26">
        <f t="shared" si="504"/>
        <v>1</v>
      </c>
      <c r="AL9711" s="26">
        <f t="shared" si="505"/>
        <v>0</v>
      </c>
      <c r="AM9711" s="94" t="str">
        <f t="shared" si="506"/>
        <v xml:space="preserve">1/0 </v>
      </c>
    </row>
    <row r="9712" spans="36:39" ht="14.4">
      <c r="AJ9712" s="26" t="e">
        <f>VLOOKUP(AQ9712,'user list'!A:B,2,0)</f>
        <v>#N/A</v>
      </c>
      <c r="AK9712" s="26">
        <f t="shared" si="504"/>
        <v>1</v>
      </c>
      <c r="AL9712" s="26">
        <f t="shared" si="505"/>
        <v>0</v>
      </c>
      <c r="AM9712" s="94" t="str">
        <f t="shared" si="506"/>
        <v xml:space="preserve">1/0 </v>
      </c>
    </row>
    <row r="9713" spans="36:39" ht="14.4">
      <c r="AJ9713" s="26" t="e">
        <f>VLOOKUP(AQ9713,'user list'!A:B,2,0)</f>
        <v>#N/A</v>
      </c>
      <c r="AK9713" s="26">
        <f t="shared" si="504"/>
        <v>1</v>
      </c>
      <c r="AL9713" s="26">
        <f t="shared" si="505"/>
        <v>0</v>
      </c>
      <c r="AM9713" s="94" t="str">
        <f t="shared" si="506"/>
        <v xml:space="preserve">1/0 </v>
      </c>
    </row>
    <row r="9714" spans="36:39" ht="14.4">
      <c r="AJ9714" s="26" t="e">
        <f>VLOOKUP(AQ9714,'user list'!A:B,2,0)</f>
        <v>#N/A</v>
      </c>
      <c r="AK9714" s="26">
        <f t="shared" si="504"/>
        <v>1</v>
      </c>
      <c r="AL9714" s="26">
        <f t="shared" si="505"/>
        <v>0</v>
      </c>
      <c r="AM9714" s="94" t="str">
        <f t="shared" si="506"/>
        <v xml:space="preserve">1/0 </v>
      </c>
    </row>
    <row r="9715" spans="36:39" ht="14.4">
      <c r="AJ9715" s="26" t="e">
        <f>VLOOKUP(AQ9715,'user list'!A:B,2,0)</f>
        <v>#N/A</v>
      </c>
      <c r="AK9715" s="26">
        <f t="shared" si="504"/>
        <v>1</v>
      </c>
      <c r="AL9715" s="26">
        <f t="shared" si="505"/>
        <v>0</v>
      </c>
      <c r="AM9715" s="94" t="str">
        <f t="shared" si="506"/>
        <v xml:space="preserve">1/0 </v>
      </c>
    </row>
    <row r="9716" spans="36:39" ht="14.4">
      <c r="AJ9716" s="26" t="e">
        <f>VLOOKUP(AQ9716,'user list'!A:B,2,0)</f>
        <v>#N/A</v>
      </c>
      <c r="AK9716" s="26">
        <f t="shared" si="504"/>
        <v>1</v>
      </c>
      <c r="AL9716" s="26">
        <f t="shared" si="505"/>
        <v>0</v>
      </c>
      <c r="AM9716" s="94" t="str">
        <f t="shared" si="506"/>
        <v xml:space="preserve">1/0 </v>
      </c>
    </row>
    <row r="9717" spans="36:39" ht="14.4">
      <c r="AJ9717" s="26" t="e">
        <f>VLOOKUP(AQ9717,'user list'!A:B,2,0)</f>
        <v>#N/A</v>
      </c>
      <c r="AK9717" s="26">
        <f t="shared" si="504"/>
        <v>1</v>
      </c>
      <c r="AL9717" s="26">
        <f t="shared" si="505"/>
        <v>0</v>
      </c>
      <c r="AM9717" s="94" t="str">
        <f t="shared" si="506"/>
        <v xml:space="preserve">1/0 </v>
      </c>
    </row>
    <row r="9718" spans="36:39" ht="14.4">
      <c r="AJ9718" s="26" t="e">
        <f>VLOOKUP(AQ9718,'user list'!A:B,2,0)</f>
        <v>#N/A</v>
      </c>
      <c r="AK9718" s="26">
        <f t="shared" si="504"/>
        <v>1</v>
      </c>
      <c r="AL9718" s="26">
        <f t="shared" si="505"/>
        <v>0</v>
      </c>
      <c r="AM9718" s="94" t="str">
        <f t="shared" si="506"/>
        <v xml:space="preserve">1/0 </v>
      </c>
    </row>
    <row r="9719" spans="36:39" ht="14.4">
      <c r="AJ9719" s="26" t="e">
        <f>VLOOKUP(AQ9719,'user list'!A:B,2,0)</f>
        <v>#N/A</v>
      </c>
      <c r="AK9719" s="26">
        <f t="shared" si="504"/>
        <v>1</v>
      </c>
      <c r="AL9719" s="26">
        <f t="shared" si="505"/>
        <v>0</v>
      </c>
      <c r="AM9719" s="94" t="str">
        <f t="shared" si="506"/>
        <v xml:space="preserve">1/0 </v>
      </c>
    </row>
    <row r="9720" spans="36:39" ht="14.4">
      <c r="AJ9720" s="26" t="e">
        <f>VLOOKUP(AQ9720,'user list'!A:B,2,0)</f>
        <v>#N/A</v>
      </c>
      <c r="AK9720" s="26">
        <f t="shared" si="504"/>
        <v>1</v>
      </c>
      <c r="AL9720" s="26">
        <f t="shared" si="505"/>
        <v>0</v>
      </c>
      <c r="AM9720" s="94" t="str">
        <f t="shared" si="506"/>
        <v xml:space="preserve">1/0 </v>
      </c>
    </row>
    <row r="9721" spans="36:39" ht="14.4">
      <c r="AJ9721" s="26" t="e">
        <f>VLOOKUP(AQ9721,'user list'!A:B,2,0)</f>
        <v>#N/A</v>
      </c>
      <c r="AK9721" s="26">
        <f t="shared" si="504"/>
        <v>1</v>
      </c>
      <c r="AL9721" s="26">
        <f t="shared" si="505"/>
        <v>0</v>
      </c>
      <c r="AM9721" s="94" t="str">
        <f t="shared" si="506"/>
        <v xml:space="preserve">1/0 </v>
      </c>
    </row>
    <row r="9722" spans="36:39" ht="14.4">
      <c r="AJ9722" s="26" t="e">
        <f>VLOOKUP(AQ9722,'user list'!A:B,2,0)</f>
        <v>#N/A</v>
      </c>
      <c r="AK9722" s="26">
        <f t="shared" si="504"/>
        <v>1</v>
      </c>
      <c r="AL9722" s="26">
        <f t="shared" si="505"/>
        <v>0</v>
      </c>
      <c r="AM9722" s="94" t="str">
        <f t="shared" si="506"/>
        <v xml:space="preserve">1/0 </v>
      </c>
    </row>
    <row r="9723" spans="36:39" ht="14.4">
      <c r="AJ9723" s="26" t="e">
        <f>VLOOKUP(AQ9723,'user list'!A:B,2,0)</f>
        <v>#N/A</v>
      </c>
      <c r="AK9723" s="26">
        <f t="shared" si="504"/>
        <v>1</v>
      </c>
      <c r="AL9723" s="26">
        <f t="shared" si="505"/>
        <v>0</v>
      </c>
      <c r="AM9723" s="94" t="str">
        <f t="shared" si="506"/>
        <v xml:space="preserve">1/0 </v>
      </c>
    </row>
    <row r="9724" spans="36:39" ht="14.4">
      <c r="AJ9724" s="26" t="e">
        <f>VLOOKUP(AQ9724,'user list'!A:B,2,0)</f>
        <v>#N/A</v>
      </c>
      <c r="AK9724" s="26">
        <f t="shared" si="504"/>
        <v>1</v>
      </c>
      <c r="AL9724" s="26">
        <f t="shared" si="505"/>
        <v>0</v>
      </c>
      <c r="AM9724" s="94" t="str">
        <f t="shared" si="506"/>
        <v xml:space="preserve">1/0 </v>
      </c>
    </row>
    <row r="9725" spans="36:39" ht="14.4">
      <c r="AJ9725" s="26" t="e">
        <f>VLOOKUP(AQ9725,'user list'!A:B,2,0)</f>
        <v>#N/A</v>
      </c>
      <c r="AK9725" s="26">
        <f t="shared" si="504"/>
        <v>1</v>
      </c>
      <c r="AL9725" s="26">
        <f t="shared" si="505"/>
        <v>0</v>
      </c>
      <c r="AM9725" s="94" t="str">
        <f t="shared" si="506"/>
        <v xml:space="preserve">1/0 </v>
      </c>
    </row>
    <row r="9726" spans="36:39" ht="14.4">
      <c r="AJ9726" s="26" t="e">
        <f>VLOOKUP(AQ9726,'user list'!A:B,2,0)</f>
        <v>#N/A</v>
      </c>
      <c r="AK9726" s="26">
        <f t="shared" si="504"/>
        <v>1</v>
      </c>
      <c r="AL9726" s="26">
        <f t="shared" si="505"/>
        <v>0</v>
      </c>
      <c r="AM9726" s="94" t="str">
        <f t="shared" si="506"/>
        <v xml:space="preserve">1/0 </v>
      </c>
    </row>
    <row r="9727" spans="36:39" ht="14.4">
      <c r="AJ9727" s="26" t="e">
        <f>VLOOKUP(AQ9727,'user list'!A:B,2,0)</f>
        <v>#N/A</v>
      </c>
      <c r="AK9727" s="26">
        <f t="shared" si="504"/>
        <v>1</v>
      </c>
      <c r="AL9727" s="26">
        <f t="shared" si="505"/>
        <v>0</v>
      </c>
      <c r="AM9727" s="94" t="str">
        <f t="shared" si="506"/>
        <v xml:space="preserve">1/0 </v>
      </c>
    </row>
    <row r="9728" spans="36:39" ht="14.4">
      <c r="AJ9728" s="26" t="e">
        <f>VLOOKUP(AQ9728,'user list'!A:B,2,0)</f>
        <v>#N/A</v>
      </c>
      <c r="AK9728" s="26">
        <f t="shared" si="504"/>
        <v>1</v>
      </c>
      <c r="AL9728" s="26">
        <f t="shared" si="505"/>
        <v>0</v>
      </c>
      <c r="AM9728" s="94" t="str">
        <f t="shared" si="506"/>
        <v xml:space="preserve">1/0 </v>
      </c>
    </row>
    <row r="9729" spans="36:39" ht="14.4">
      <c r="AJ9729" s="26" t="e">
        <f>VLOOKUP(AQ9729,'user list'!A:B,2,0)</f>
        <v>#N/A</v>
      </c>
      <c r="AK9729" s="26">
        <f t="shared" si="504"/>
        <v>1</v>
      </c>
      <c r="AL9729" s="26">
        <f t="shared" si="505"/>
        <v>0</v>
      </c>
      <c r="AM9729" s="94" t="str">
        <f t="shared" si="506"/>
        <v xml:space="preserve">1/0 </v>
      </c>
    </row>
    <row r="9730" spans="36:39" ht="14.4">
      <c r="AJ9730" s="26" t="e">
        <f>VLOOKUP(AQ9730,'user list'!A:B,2,0)</f>
        <v>#N/A</v>
      </c>
      <c r="AK9730" s="26">
        <f t="shared" si="504"/>
        <v>1</v>
      </c>
      <c r="AL9730" s="26">
        <f t="shared" si="505"/>
        <v>0</v>
      </c>
      <c r="AM9730" s="94" t="str">
        <f t="shared" si="506"/>
        <v xml:space="preserve">1/0 </v>
      </c>
    </row>
    <row r="9731" spans="36:39" ht="14.4">
      <c r="AJ9731" s="26" t="e">
        <f>VLOOKUP(AQ9731,'user list'!A:B,2,0)</f>
        <v>#N/A</v>
      </c>
      <c r="AK9731" s="26">
        <f t="shared" si="504"/>
        <v>1</v>
      </c>
      <c r="AL9731" s="26">
        <f t="shared" si="505"/>
        <v>0</v>
      </c>
      <c r="AM9731" s="94" t="str">
        <f t="shared" si="506"/>
        <v xml:space="preserve">1/0 </v>
      </c>
    </row>
    <row r="9732" spans="36:39" ht="14.4">
      <c r="AJ9732" s="26" t="e">
        <f>VLOOKUP(AQ9732,'user list'!A:B,2,0)</f>
        <v>#N/A</v>
      </c>
      <c r="AK9732" s="26">
        <f t="shared" si="504"/>
        <v>1</v>
      </c>
      <c r="AL9732" s="26">
        <f t="shared" si="505"/>
        <v>0</v>
      </c>
      <c r="AM9732" s="94" t="str">
        <f t="shared" si="506"/>
        <v xml:space="preserve">1/0 </v>
      </c>
    </row>
    <row r="9733" spans="36:39" ht="14.4">
      <c r="AJ9733" s="26" t="e">
        <f>VLOOKUP(AQ9733,'user list'!A:B,2,0)</f>
        <v>#N/A</v>
      </c>
      <c r="AK9733" s="26">
        <f t="shared" si="504"/>
        <v>1</v>
      </c>
      <c r="AL9733" s="26">
        <f t="shared" si="505"/>
        <v>0</v>
      </c>
      <c r="AM9733" s="94" t="str">
        <f t="shared" si="506"/>
        <v xml:space="preserve">1/0 </v>
      </c>
    </row>
    <row r="9734" spans="36:39" ht="14.4">
      <c r="AJ9734" s="26" t="e">
        <f>VLOOKUP(AQ9734,'user list'!A:B,2,0)</f>
        <v>#N/A</v>
      </c>
      <c r="AK9734" s="26">
        <f t="shared" si="504"/>
        <v>1</v>
      </c>
      <c r="AL9734" s="26">
        <f t="shared" si="505"/>
        <v>0</v>
      </c>
      <c r="AM9734" s="94" t="str">
        <f t="shared" si="506"/>
        <v xml:space="preserve">1/0 </v>
      </c>
    </row>
    <row r="9735" spans="36:39" ht="14.4">
      <c r="AJ9735" s="26" t="e">
        <f>VLOOKUP(AQ9735,'user list'!A:B,2,0)</f>
        <v>#N/A</v>
      </c>
      <c r="AK9735" s="26">
        <f t="shared" si="504"/>
        <v>1</v>
      </c>
      <c r="AL9735" s="26">
        <f t="shared" si="505"/>
        <v>0</v>
      </c>
      <c r="AM9735" s="94" t="str">
        <f t="shared" si="506"/>
        <v xml:space="preserve">1/0 </v>
      </c>
    </row>
    <row r="9736" spans="36:39" ht="14.4">
      <c r="AJ9736" s="26" t="e">
        <f>VLOOKUP(AQ9736,'user list'!A:B,2,0)</f>
        <v>#N/A</v>
      </c>
      <c r="AK9736" s="26">
        <f t="shared" si="504"/>
        <v>1</v>
      </c>
      <c r="AL9736" s="26">
        <f t="shared" si="505"/>
        <v>0</v>
      </c>
      <c r="AM9736" s="94" t="str">
        <f t="shared" si="506"/>
        <v xml:space="preserve">1/0 </v>
      </c>
    </row>
    <row r="9737" spans="36:39" ht="14.4">
      <c r="AJ9737" s="26" t="e">
        <f>VLOOKUP(AQ9737,'user list'!A:B,2,0)</f>
        <v>#N/A</v>
      </c>
      <c r="AK9737" s="26">
        <f t="shared" si="504"/>
        <v>1</v>
      </c>
      <c r="AL9737" s="26">
        <f t="shared" si="505"/>
        <v>0</v>
      </c>
      <c r="AM9737" s="94" t="str">
        <f t="shared" si="506"/>
        <v xml:space="preserve">1/0 </v>
      </c>
    </row>
    <row r="9738" spans="36:39" ht="14.4">
      <c r="AJ9738" s="26" t="e">
        <f>VLOOKUP(AQ9738,'user list'!A:B,2,0)</f>
        <v>#N/A</v>
      </c>
      <c r="AK9738" s="26">
        <f t="shared" si="504"/>
        <v>1</v>
      </c>
      <c r="AL9738" s="26">
        <f t="shared" si="505"/>
        <v>0</v>
      </c>
      <c r="AM9738" s="94" t="str">
        <f t="shared" si="506"/>
        <v xml:space="preserve">1/0 </v>
      </c>
    </row>
    <row r="9739" spans="36:39" ht="14.4">
      <c r="AJ9739" s="26" t="e">
        <f>VLOOKUP(AQ9739,'user list'!A:B,2,0)</f>
        <v>#N/A</v>
      </c>
      <c r="AK9739" s="26">
        <f t="shared" si="504"/>
        <v>1</v>
      </c>
      <c r="AL9739" s="26">
        <f t="shared" si="505"/>
        <v>0</v>
      </c>
      <c r="AM9739" s="94" t="str">
        <f t="shared" si="506"/>
        <v xml:space="preserve">1/0 </v>
      </c>
    </row>
    <row r="9740" spans="36:39" ht="14.4">
      <c r="AJ9740" s="26" t="e">
        <f>VLOOKUP(AQ9740,'user list'!A:B,2,0)</f>
        <v>#N/A</v>
      </c>
      <c r="AK9740" s="26">
        <f t="shared" si="504"/>
        <v>1</v>
      </c>
      <c r="AL9740" s="26">
        <f t="shared" si="505"/>
        <v>0</v>
      </c>
      <c r="AM9740" s="94" t="str">
        <f t="shared" si="506"/>
        <v xml:space="preserve">1/0 </v>
      </c>
    </row>
    <row r="9741" spans="36:39" ht="14.4">
      <c r="AJ9741" s="26" t="e">
        <f>VLOOKUP(AQ9741,'user list'!A:B,2,0)</f>
        <v>#N/A</v>
      </c>
      <c r="AK9741" s="26">
        <f t="shared" si="504"/>
        <v>1</v>
      </c>
      <c r="AL9741" s="26">
        <f t="shared" si="505"/>
        <v>0</v>
      </c>
      <c r="AM9741" s="94" t="str">
        <f t="shared" si="506"/>
        <v xml:space="preserve">1/0 </v>
      </c>
    </row>
    <row r="9742" spans="36:39" ht="14.4">
      <c r="AJ9742" s="26" t="e">
        <f>VLOOKUP(AQ9742,'user list'!A:B,2,0)</f>
        <v>#N/A</v>
      </c>
      <c r="AK9742" s="26">
        <f t="shared" si="504"/>
        <v>1</v>
      </c>
      <c r="AL9742" s="26">
        <f t="shared" si="505"/>
        <v>0</v>
      </c>
      <c r="AM9742" s="94" t="str">
        <f t="shared" si="506"/>
        <v xml:space="preserve">1/0 </v>
      </c>
    </row>
    <row r="9743" spans="36:39" ht="14.4">
      <c r="AJ9743" s="26" t="e">
        <f>VLOOKUP(AQ9743,'user list'!A:B,2,0)</f>
        <v>#N/A</v>
      </c>
      <c r="AK9743" s="26">
        <f t="shared" si="504"/>
        <v>1</v>
      </c>
      <c r="AL9743" s="26">
        <f t="shared" si="505"/>
        <v>0</v>
      </c>
      <c r="AM9743" s="94" t="str">
        <f t="shared" si="506"/>
        <v xml:space="preserve">1/0 </v>
      </c>
    </row>
    <row r="9744" spans="36:39" ht="14.4">
      <c r="AJ9744" s="26" t="e">
        <f>VLOOKUP(AQ9744,'user list'!A:B,2,0)</f>
        <v>#N/A</v>
      </c>
      <c r="AK9744" s="26">
        <f t="shared" si="504"/>
        <v>1</v>
      </c>
      <c r="AL9744" s="26">
        <f t="shared" si="505"/>
        <v>0</v>
      </c>
      <c r="AM9744" s="94" t="str">
        <f t="shared" si="506"/>
        <v xml:space="preserve">1/0 </v>
      </c>
    </row>
    <row r="9745" spans="36:39" ht="14.4">
      <c r="AJ9745" s="26" t="e">
        <f>VLOOKUP(AQ9745,'user list'!A:B,2,0)</f>
        <v>#N/A</v>
      </c>
      <c r="AK9745" s="26">
        <f t="shared" si="504"/>
        <v>1</v>
      </c>
      <c r="AL9745" s="26">
        <f t="shared" si="505"/>
        <v>0</v>
      </c>
      <c r="AM9745" s="94" t="str">
        <f t="shared" si="506"/>
        <v xml:space="preserve">1/0 </v>
      </c>
    </row>
    <row r="9746" spans="36:39" ht="14.4">
      <c r="AJ9746" s="26" t="e">
        <f>VLOOKUP(AQ9746,'user list'!A:B,2,0)</f>
        <v>#N/A</v>
      </c>
      <c r="AK9746" s="26">
        <f t="shared" si="504"/>
        <v>1</v>
      </c>
      <c r="AL9746" s="26">
        <f t="shared" si="505"/>
        <v>0</v>
      </c>
      <c r="AM9746" s="94" t="str">
        <f t="shared" si="506"/>
        <v xml:space="preserve">1/0 </v>
      </c>
    </row>
    <row r="9747" spans="36:39" ht="14.4">
      <c r="AJ9747" s="26" t="e">
        <f>VLOOKUP(AQ9747,'user list'!A:B,2,0)</f>
        <v>#N/A</v>
      </c>
      <c r="AK9747" s="26">
        <f t="shared" si="504"/>
        <v>1</v>
      </c>
      <c r="AL9747" s="26">
        <f t="shared" si="505"/>
        <v>0</v>
      </c>
      <c r="AM9747" s="94" t="str">
        <f t="shared" si="506"/>
        <v xml:space="preserve">1/0 </v>
      </c>
    </row>
    <row r="9748" spans="36:39" ht="14.4">
      <c r="AJ9748" s="26" t="e">
        <f>VLOOKUP(AQ9748,'user list'!A:B,2,0)</f>
        <v>#N/A</v>
      </c>
      <c r="AK9748" s="26">
        <f t="shared" si="504"/>
        <v>1</v>
      </c>
      <c r="AL9748" s="26">
        <f t="shared" si="505"/>
        <v>0</v>
      </c>
      <c r="AM9748" s="94" t="str">
        <f t="shared" si="506"/>
        <v xml:space="preserve">1/0 </v>
      </c>
    </row>
    <row r="9749" spans="36:39" ht="14.4">
      <c r="AJ9749" s="26" t="e">
        <f>VLOOKUP(AQ9749,'user list'!A:B,2,0)</f>
        <v>#N/A</v>
      </c>
      <c r="AK9749" s="26">
        <f t="shared" si="504"/>
        <v>1</v>
      </c>
      <c r="AL9749" s="26">
        <f t="shared" si="505"/>
        <v>0</v>
      </c>
      <c r="AM9749" s="94" t="str">
        <f t="shared" si="506"/>
        <v xml:space="preserve">1/0 </v>
      </c>
    </row>
    <row r="9750" spans="36:39" ht="14.4">
      <c r="AJ9750" s="26" t="e">
        <f>VLOOKUP(AQ9750,'user list'!A:B,2,0)</f>
        <v>#N/A</v>
      </c>
      <c r="AK9750" s="26">
        <f t="shared" si="504"/>
        <v>1</v>
      </c>
      <c r="AL9750" s="26">
        <f t="shared" si="505"/>
        <v>0</v>
      </c>
      <c r="AM9750" s="94" t="str">
        <f t="shared" si="506"/>
        <v xml:space="preserve">1/0 </v>
      </c>
    </row>
    <row r="9751" spans="36:39" ht="14.4">
      <c r="AJ9751" s="26" t="e">
        <f>VLOOKUP(AQ9751,'user list'!A:B,2,0)</f>
        <v>#N/A</v>
      </c>
      <c r="AK9751" s="26">
        <f t="shared" si="504"/>
        <v>1</v>
      </c>
      <c r="AL9751" s="26">
        <f t="shared" si="505"/>
        <v>0</v>
      </c>
      <c r="AM9751" s="94" t="str">
        <f t="shared" si="506"/>
        <v xml:space="preserve">1/0 </v>
      </c>
    </row>
    <row r="9752" spans="36:39" ht="14.4">
      <c r="AJ9752" s="26" t="e">
        <f>VLOOKUP(AQ9752,'user list'!A:B,2,0)</f>
        <v>#N/A</v>
      </c>
      <c r="AK9752" s="26">
        <f t="shared" si="504"/>
        <v>1</v>
      </c>
      <c r="AL9752" s="26">
        <f t="shared" si="505"/>
        <v>0</v>
      </c>
      <c r="AM9752" s="94" t="str">
        <f t="shared" si="506"/>
        <v xml:space="preserve">1/0 </v>
      </c>
    </row>
    <row r="9753" spans="36:39" ht="14.4">
      <c r="AJ9753" s="26" t="e">
        <f>VLOOKUP(AQ9753,'user list'!A:B,2,0)</f>
        <v>#N/A</v>
      </c>
      <c r="AK9753" s="26">
        <f t="shared" si="504"/>
        <v>1</v>
      </c>
      <c r="AL9753" s="26">
        <f t="shared" si="505"/>
        <v>0</v>
      </c>
      <c r="AM9753" s="94" t="str">
        <f t="shared" si="506"/>
        <v xml:space="preserve">1/0 </v>
      </c>
    </row>
    <row r="9754" spans="36:39" ht="14.4">
      <c r="AJ9754" s="26" t="e">
        <f>VLOOKUP(AQ9754,'user list'!A:B,2,0)</f>
        <v>#N/A</v>
      </c>
      <c r="AK9754" s="26">
        <f t="shared" si="504"/>
        <v>1</v>
      </c>
      <c r="AL9754" s="26">
        <f t="shared" si="505"/>
        <v>0</v>
      </c>
      <c r="AM9754" s="94" t="str">
        <f t="shared" si="506"/>
        <v xml:space="preserve">1/0 </v>
      </c>
    </row>
    <row r="9755" spans="36:39" ht="14.4">
      <c r="AJ9755" s="26" t="e">
        <f>VLOOKUP(AQ9755,'user list'!A:B,2,0)</f>
        <v>#N/A</v>
      </c>
      <c r="AK9755" s="26">
        <f t="shared" si="504"/>
        <v>1</v>
      </c>
      <c r="AL9755" s="26">
        <f t="shared" si="505"/>
        <v>0</v>
      </c>
      <c r="AM9755" s="94" t="str">
        <f t="shared" si="506"/>
        <v xml:space="preserve">1/0 </v>
      </c>
    </row>
    <row r="9756" spans="36:39" ht="14.4">
      <c r="AJ9756" s="26" t="e">
        <f>VLOOKUP(AQ9756,'user list'!A:B,2,0)</f>
        <v>#N/A</v>
      </c>
      <c r="AK9756" s="26">
        <f t="shared" si="504"/>
        <v>1</v>
      </c>
      <c r="AL9756" s="26">
        <f t="shared" si="505"/>
        <v>0</v>
      </c>
      <c r="AM9756" s="94" t="str">
        <f t="shared" si="506"/>
        <v xml:space="preserve">1/0 </v>
      </c>
    </row>
    <row r="9757" spans="36:39" ht="14.4">
      <c r="AJ9757" s="26" t="e">
        <f>VLOOKUP(AQ9757,'user list'!A:B,2,0)</f>
        <v>#N/A</v>
      </c>
      <c r="AK9757" s="26">
        <f t="shared" si="504"/>
        <v>1</v>
      </c>
      <c r="AL9757" s="26">
        <f t="shared" si="505"/>
        <v>0</v>
      </c>
      <c r="AM9757" s="94" t="str">
        <f t="shared" si="506"/>
        <v xml:space="preserve">1/0 </v>
      </c>
    </row>
    <row r="9758" spans="36:39" ht="14.4">
      <c r="AJ9758" s="26" t="e">
        <f>VLOOKUP(AQ9758,'user list'!A:B,2,0)</f>
        <v>#N/A</v>
      </c>
      <c r="AK9758" s="26">
        <f t="shared" si="504"/>
        <v>1</v>
      </c>
      <c r="AL9758" s="26">
        <f t="shared" si="505"/>
        <v>0</v>
      </c>
      <c r="AM9758" s="94" t="str">
        <f t="shared" si="506"/>
        <v xml:space="preserve">1/0 </v>
      </c>
    </row>
    <row r="9759" spans="36:39" ht="14.4">
      <c r="AJ9759" s="26" t="e">
        <f>VLOOKUP(AQ9759,'user list'!A:B,2,0)</f>
        <v>#N/A</v>
      </c>
      <c r="AK9759" s="26">
        <f t="shared" si="504"/>
        <v>1</v>
      </c>
      <c r="AL9759" s="26">
        <f t="shared" si="505"/>
        <v>0</v>
      </c>
      <c r="AM9759" s="94" t="str">
        <f t="shared" si="506"/>
        <v xml:space="preserve">1/0 </v>
      </c>
    </row>
    <row r="9760" spans="36:39" ht="14.4">
      <c r="AJ9760" s="26" t="e">
        <f>VLOOKUP(AQ9760,'user list'!A:B,2,0)</f>
        <v>#N/A</v>
      </c>
      <c r="AK9760" s="26">
        <f t="shared" si="504"/>
        <v>1</v>
      </c>
      <c r="AL9760" s="26">
        <f t="shared" si="505"/>
        <v>0</v>
      </c>
      <c r="AM9760" s="94" t="str">
        <f t="shared" si="506"/>
        <v xml:space="preserve">1/0 </v>
      </c>
    </row>
    <row r="9761" spans="36:39" ht="14.4">
      <c r="AJ9761" s="26" t="e">
        <f>VLOOKUP(AQ9761,'user list'!A:B,2,0)</f>
        <v>#N/A</v>
      </c>
      <c r="AK9761" s="26">
        <f t="shared" si="504"/>
        <v>1</v>
      </c>
      <c r="AL9761" s="26">
        <f t="shared" si="505"/>
        <v>0</v>
      </c>
      <c r="AM9761" s="94" t="str">
        <f t="shared" si="506"/>
        <v xml:space="preserve">1/0 </v>
      </c>
    </row>
    <row r="9762" spans="36:39" ht="14.4">
      <c r="AJ9762" s="26" t="e">
        <f>VLOOKUP(AQ9762,'user list'!A:B,2,0)</f>
        <v>#N/A</v>
      </c>
      <c r="AK9762" s="26">
        <f t="shared" si="504"/>
        <v>1</v>
      </c>
      <c r="AL9762" s="26">
        <f t="shared" si="505"/>
        <v>0</v>
      </c>
      <c r="AM9762" s="94" t="str">
        <f t="shared" si="506"/>
        <v xml:space="preserve">1/0 </v>
      </c>
    </row>
    <row r="9763" spans="36:39" ht="14.4">
      <c r="AJ9763" s="26" t="e">
        <f>VLOOKUP(AQ9763,'user list'!A:B,2,0)</f>
        <v>#N/A</v>
      </c>
      <c r="AK9763" s="26">
        <f t="shared" ref="AK9763:AK9826" si="507">MONTH(AN9763)</f>
        <v>1</v>
      </c>
      <c r="AL9763" s="26">
        <f t="shared" ref="AL9763:AL9826" si="508">DAY(AN9763)</f>
        <v>0</v>
      </c>
      <c r="AM9763" s="94" t="str">
        <f t="shared" ref="AM9763:AM9826" si="509">AK9763&amp;"/"&amp;AL9763&amp;" "&amp;AR9763</f>
        <v xml:space="preserve">1/0 </v>
      </c>
    </row>
    <row r="9764" spans="36:39" ht="14.4">
      <c r="AJ9764" s="26" t="e">
        <f>VLOOKUP(AQ9764,'user list'!A:B,2,0)</f>
        <v>#N/A</v>
      </c>
      <c r="AK9764" s="26">
        <f t="shared" si="507"/>
        <v>1</v>
      </c>
      <c r="AL9764" s="26">
        <f t="shared" si="508"/>
        <v>0</v>
      </c>
      <c r="AM9764" s="94" t="str">
        <f t="shared" si="509"/>
        <v xml:space="preserve">1/0 </v>
      </c>
    </row>
    <row r="9765" spans="36:39" ht="14.4">
      <c r="AJ9765" s="26" t="e">
        <f>VLOOKUP(AQ9765,'user list'!A:B,2,0)</f>
        <v>#N/A</v>
      </c>
      <c r="AK9765" s="26">
        <f t="shared" si="507"/>
        <v>1</v>
      </c>
      <c r="AL9765" s="26">
        <f t="shared" si="508"/>
        <v>0</v>
      </c>
      <c r="AM9765" s="94" t="str">
        <f t="shared" si="509"/>
        <v xml:space="preserve">1/0 </v>
      </c>
    </row>
    <row r="9766" spans="36:39" ht="14.4">
      <c r="AJ9766" s="26" t="e">
        <f>VLOOKUP(AQ9766,'user list'!A:B,2,0)</f>
        <v>#N/A</v>
      </c>
      <c r="AK9766" s="26">
        <f t="shared" si="507"/>
        <v>1</v>
      </c>
      <c r="AL9766" s="26">
        <f t="shared" si="508"/>
        <v>0</v>
      </c>
      <c r="AM9766" s="94" t="str">
        <f t="shared" si="509"/>
        <v xml:space="preserve">1/0 </v>
      </c>
    </row>
    <row r="9767" spans="36:39" ht="14.4">
      <c r="AJ9767" s="26" t="e">
        <f>VLOOKUP(AQ9767,'user list'!A:B,2,0)</f>
        <v>#N/A</v>
      </c>
      <c r="AK9767" s="26">
        <f t="shared" si="507"/>
        <v>1</v>
      </c>
      <c r="AL9767" s="26">
        <f t="shared" si="508"/>
        <v>0</v>
      </c>
      <c r="AM9767" s="94" t="str">
        <f t="shared" si="509"/>
        <v xml:space="preserve">1/0 </v>
      </c>
    </row>
    <row r="9768" spans="36:39" ht="14.4">
      <c r="AJ9768" s="26" t="e">
        <f>VLOOKUP(AQ9768,'user list'!A:B,2,0)</f>
        <v>#N/A</v>
      </c>
      <c r="AK9768" s="26">
        <f t="shared" si="507"/>
        <v>1</v>
      </c>
      <c r="AL9768" s="26">
        <f t="shared" si="508"/>
        <v>0</v>
      </c>
      <c r="AM9768" s="94" t="str">
        <f t="shared" si="509"/>
        <v xml:space="preserve">1/0 </v>
      </c>
    </row>
    <row r="9769" spans="36:39" ht="14.4">
      <c r="AJ9769" s="26" t="e">
        <f>VLOOKUP(AQ9769,'user list'!A:B,2,0)</f>
        <v>#N/A</v>
      </c>
      <c r="AK9769" s="26">
        <f t="shared" si="507"/>
        <v>1</v>
      </c>
      <c r="AL9769" s="26">
        <f t="shared" si="508"/>
        <v>0</v>
      </c>
      <c r="AM9769" s="94" t="str">
        <f t="shared" si="509"/>
        <v xml:space="preserve">1/0 </v>
      </c>
    </row>
    <row r="9770" spans="36:39" ht="14.4">
      <c r="AJ9770" s="26" t="e">
        <f>VLOOKUP(AQ9770,'user list'!A:B,2,0)</f>
        <v>#N/A</v>
      </c>
      <c r="AK9770" s="26">
        <f t="shared" si="507"/>
        <v>1</v>
      </c>
      <c r="AL9770" s="26">
        <f t="shared" si="508"/>
        <v>0</v>
      </c>
      <c r="AM9770" s="94" t="str">
        <f t="shared" si="509"/>
        <v xml:space="preserve">1/0 </v>
      </c>
    </row>
    <row r="9771" spans="36:39" ht="14.4">
      <c r="AJ9771" s="26" t="e">
        <f>VLOOKUP(AQ9771,'user list'!A:B,2,0)</f>
        <v>#N/A</v>
      </c>
      <c r="AK9771" s="26">
        <f t="shared" si="507"/>
        <v>1</v>
      </c>
      <c r="AL9771" s="26">
        <f t="shared" si="508"/>
        <v>0</v>
      </c>
      <c r="AM9771" s="94" t="str">
        <f t="shared" si="509"/>
        <v xml:space="preserve">1/0 </v>
      </c>
    </row>
    <row r="9772" spans="36:39" ht="14.4">
      <c r="AJ9772" s="26" t="e">
        <f>VLOOKUP(AQ9772,'user list'!A:B,2,0)</f>
        <v>#N/A</v>
      </c>
      <c r="AK9772" s="26">
        <f t="shared" si="507"/>
        <v>1</v>
      </c>
      <c r="AL9772" s="26">
        <f t="shared" si="508"/>
        <v>0</v>
      </c>
      <c r="AM9772" s="94" t="str">
        <f t="shared" si="509"/>
        <v xml:space="preserve">1/0 </v>
      </c>
    </row>
    <row r="9773" spans="36:39" ht="14.4">
      <c r="AJ9773" s="26" t="e">
        <f>VLOOKUP(AQ9773,'user list'!A:B,2,0)</f>
        <v>#N/A</v>
      </c>
      <c r="AK9773" s="26">
        <f t="shared" si="507"/>
        <v>1</v>
      </c>
      <c r="AL9773" s="26">
        <f t="shared" si="508"/>
        <v>0</v>
      </c>
      <c r="AM9773" s="94" t="str">
        <f t="shared" si="509"/>
        <v xml:space="preserve">1/0 </v>
      </c>
    </row>
    <row r="9774" spans="36:39" ht="14.4">
      <c r="AJ9774" s="26" t="e">
        <f>VLOOKUP(AQ9774,'user list'!A:B,2,0)</f>
        <v>#N/A</v>
      </c>
      <c r="AK9774" s="26">
        <f t="shared" si="507"/>
        <v>1</v>
      </c>
      <c r="AL9774" s="26">
        <f t="shared" si="508"/>
        <v>0</v>
      </c>
      <c r="AM9774" s="94" t="str">
        <f t="shared" si="509"/>
        <v xml:space="preserve">1/0 </v>
      </c>
    </row>
    <row r="9775" spans="36:39" ht="14.4">
      <c r="AJ9775" s="26" t="e">
        <f>VLOOKUP(AQ9775,'user list'!A:B,2,0)</f>
        <v>#N/A</v>
      </c>
      <c r="AK9775" s="26">
        <f t="shared" si="507"/>
        <v>1</v>
      </c>
      <c r="AL9775" s="26">
        <f t="shared" si="508"/>
        <v>0</v>
      </c>
      <c r="AM9775" s="94" t="str">
        <f t="shared" si="509"/>
        <v xml:space="preserve">1/0 </v>
      </c>
    </row>
    <row r="9776" spans="36:39" ht="14.4">
      <c r="AJ9776" s="26" t="e">
        <f>VLOOKUP(AQ9776,'user list'!A:B,2,0)</f>
        <v>#N/A</v>
      </c>
      <c r="AK9776" s="26">
        <f t="shared" si="507"/>
        <v>1</v>
      </c>
      <c r="AL9776" s="26">
        <f t="shared" si="508"/>
        <v>0</v>
      </c>
      <c r="AM9776" s="94" t="str">
        <f t="shared" si="509"/>
        <v xml:space="preserve">1/0 </v>
      </c>
    </row>
    <row r="9777" spans="36:39" ht="14.4">
      <c r="AJ9777" s="26" t="e">
        <f>VLOOKUP(AQ9777,'user list'!A:B,2,0)</f>
        <v>#N/A</v>
      </c>
      <c r="AK9777" s="26">
        <f t="shared" si="507"/>
        <v>1</v>
      </c>
      <c r="AL9777" s="26">
        <f t="shared" si="508"/>
        <v>0</v>
      </c>
      <c r="AM9777" s="94" t="str">
        <f t="shared" si="509"/>
        <v xml:space="preserve">1/0 </v>
      </c>
    </row>
    <row r="9778" spans="36:39" ht="14.4">
      <c r="AJ9778" s="26" t="e">
        <f>VLOOKUP(AQ9778,'user list'!A:B,2,0)</f>
        <v>#N/A</v>
      </c>
      <c r="AK9778" s="26">
        <f t="shared" si="507"/>
        <v>1</v>
      </c>
      <c r="AL9778" s="26">
        <f t="shared" si="508"/>
        <v>0</v>
      </c>
      <c r="AM9778" s="94" t="str">
        <f t="shared" si="509"/>
        <v xml:space="preserve">1/0 </v>
      </c>
    </row>
    <row r="9779" spans="36:39" ht="14.4">
      <c r="AJ9779" s="26" t="e">
        <f>VLOOKUP(AQ9779,'user list'!A:B,2,0)</f>
        <v>#N/A</v>
      </c>
      <c r="AK9779" s="26">
        <f t="shared" si="507"/>
        <v>1</v>
      </c>
      <c r="AL9779" s="26">
        <f t="shared" si="508"/>
        <v>0</v>
      </c>
      <c r="AM9779" s="94" t="str">
        <f t="shared" si="509"/>
        <v xml:space="preserve">1/0 </v>
      </c>
    </row>
    <row r="9780" spans="36:39" ht="14.4">
      <c r="AJ9780" s="26" t="e">
        <f>VLOOKUP(AQ9780,'user list'!A:B,2,0)</f>
        <v>#N/A</v>
      </c>
      <c r="AK9780" s="26">
        <f t="shared" si="507"/>
        <v>1</v>
      </c>
      <c r="AL9780" s="26">
        <f t="shared" si="508"/>
        <v>0</v>
      </c>
      <c r="AM9780" s="94" t="str">
        <f t="shared" si="509"/>
        <v xml:space="preserve">1/0 </v>
      </c>
    </row>
    <row r="9781" spans="36:39" ht="14.4">
      <c r="AJ9781" s="26" t="e">
        <f>VLOOKUP(AQ9781,'user list'!A:B,2,0)</f>
        <v>#N/A</v>
      </c>
      <c r="AK9781" s="26">
        <f t="shared" si="507"/>
        <v>1</v>
      </c>
      <c r="AL9781" s="26">
        <f t="shared" si="508"/>
        <v>0</v>
      </c>
      <c r="AM9781" s="94" t="str">
        <f t="shared" si="509"/>
        <v xml:space="preserve">1/0 </v>
      </c>
    </row>
    <row r="9782" spans="36:39" ht="14.4">
      <c r="AJ9782" s="26" t="e">
        <f>VLOOKUP(AQ9782,'user list'!A:B,2,0)</f>
        <v>#N/A</v>
      </c>
      <c r="AK9782" s="26">
        <f t="shared" si="507"/>
        <v>1</v>
      </c>
      <c r="AL9782" s="26">
        <f t="shared" si="508"/>
        <v>0</v>
      </c>
      <c r="AM9782" s="94" t="str">
        <f t="shared" si="509"/>
        <v xml:space="preserve">1/0 </v>
      </c>
    </row>
    <row r="9783" spans="36:39" ht="14.4">
      <c r="AJ9783" s="26" t="e">
        <f>VLOOKUP(AQ9783,'user list'!A:B,2,0)</f>
        <v>#N/A</v>
      </c>
      <c r="AK9783" s="26">
        <f t="shared" si="507"/>
        <v>1</v>
      </c>
      <c r="AL9783" s="26">
        <f t="shared" si="508"/>
        <v>0</v>
      </c>
      <c r="AM9783" s="94" t="str">
        <f t="shared" si="509"/>
        <v xml:space="preserve">1/0 </v>
      </c>
    </row>
    <row r="9784" spans="36:39" ht="14.4">
      <c r="AJ9784" s="26" t="e">
        <f>VLOOKUP(AQ9784,'user list'!A:B,2,0)</f>
        <v>#N/A</v>
      </c>
      <c r="AK9784" s="26">
        <f t="shared" si="507"/>
        <v>1</v>
      </c>
      <c r="AL9784" s="26">
        <f t="shared" si="508"/>
        <v>0</v>
      </c>
      <c r="AM9784" s="94" t="str">
        <f t="shared" si="509"/>
        <v xml:space="preserve">1/0 </v>
      </c>
    </row>
    <row r="9785" spans="36:39" ht="14.4">
      <c r="AJ9785" s="26" t="e">
        <f>VLOOKUP(AQ9785,'user list'!A:B,2,0)</f>
        <v>#N/A</v>
      </c>
      <c r="AK9785" s="26">
        <f t="shared" si="507"/>
        <v>1</v>
      </c>
      <c r="AL9785" s="26">
        <f t="shared" si="508"/>
        <v>0</v>
      </c>
      <c r="AM9785" s="94" t="str">
        <f t="shared" si="509"/>
        <v xml:space="preserve">1/0 </v>
      </c>
    </row>
    <row r="9786" spans="36:39" ht="14.4">
      <c r="AJ9786" s="26" t="e">
        <f>VLOOKUP(AQ9786,'user list'!A:B,2,0)</f>
        <v>#N/A</v>
      </c>
      <c r="AK9786" s="26">
        <f t="shared" si="507"/>
        <v>1</v>
      </c>
      <c r="AL9786" s="26">
        <f t="shared" si="508"/>
        <v>0</v>
      </c>
      <c r="AM9786" s="94" t="str">
        <f t="shared" si="509"/>
        <v xml:space="preserve">1/0 </v>
      </c>
    </row>
    <row r="9787" spans="36:39" ht="14.4">
      <c r="AJ9787" s="26" t="e">
        <f>VLOOKUP(AQ9787,'user list'!A:B,2,0)</f>
        <v>#N/A</v>
      </c>
      <c r="AK9787" s="26">
        <f t="shared" si="507"/>
        <v>1</v>
      </c>
      <c r="AL9787" s="26">
        <f t="shared" si="508"/>
        <v>0</v>
      </c>
      <c r="AM9787" s="94" t="str">
        <f t="shared" si="509"/>
        <v xml:space="preserve">1/0 </v>
      </c>
    </row>
    <row r="9788" spans="36:39" ht="14.4">
      <c r="AJ9788" s="26" t="e">
        <f>VLOOKUP(AQ9788,'user list'!A:B,2,0)</f>
        <v>#N/A</v>
      </c>
      <c r="AK9788" s="26">
        <f t="shared" si="507"/>
        <v>1</v>
      </c>
      <c r="AL9788" s="26">
        <f t="shared" si="508"/>
        <v>0</v>
      </c>
      <c r="AM9788" s="94" t="str">
        <f t="shared" si="509"/>
        <v xml:space="preserve">1/0 </v>
      </c>
    </row>
    <row r="9789" spans="36:39" ht="14.4">
      <c r="AJ9789" s="26" t="e">
        <f>VLOOKUP(AQ9789,'user list'!A:B,2,0)</f>
        <v>#N/A</v>
      </c>
      <c r="AK9789" s="26">
        <f t="shared" si="507"/>
        <v>1</v>
      </c>
      <c r="AL9789" s="26">
        <f t="shared" si="508"/>
        <v>0</v>
      </c>
      <c r="AM9789" s="94" t="str">
        <f t="shared" si="509"/>
        <v xml:space="preserve">1/0 </v>
      </c>
    </row>
    <row r="9790" spans="36:39" ht="14.4">
      <c r="AJ9790" s="26" t="e">
        <f>VLOOKUP(AQ9790,'user list'!A:B,2,0)</f>
        <v>#N/A</v>
      </c>
      <c r="AK9790" s="26">
        <f t="shared" si="507"/>
        <v>1</v>
      </c>
      <c r="AL9790" s="26">
        <f t="shared" si="508"/>
        <v>0</v>
      </c>
      <c r="AM9790" s="94" t="str">
        <f t="shared" si="509"/>
        <v xml:space="preserve">1/0 </v>
      </c>
    </row>
    <row r="9791" spans="36:39" ht="14.4">
      <c r="AJ9791" s="26" t="e">
        <f>VLOOKUP(AQ9791,'user list'!A:B,2,0)</f>
        <v>#N/A</v>
      </c>
      <c r="AK9791" s="26">
        <f t="shared" si="507"/>
        <v>1</v>
      </c>
      <c r="AL9791" s="26">
        <f t="shared" si="508"/>
        <v>0</v>
      </c>
      <c r="AM9791" s="94" t="str">
        <f t="shared" si="509"/>
        <v xml:space="preserve">1/0 </v>
      </c>
    </row>
    <row r="9792" spans="36:39" ht="14.4">
      <c r="AJ9792" s="26" t="e">
        <f>VLOOKUP(AQ9792,'user list'!A:B,2,0)</f>
        <v>#N/A</v>
      </c>
      <c r="AK9792" s="26">
        <f t="shared" si="507"/>
        <v>1</v>
      </c>
      <c r="AL9792" s="26">
        <f t="shared" si="508"/>
        <v>0</v>
      </c>
      <c r="AM9792" s="94" t="str">
        <f t="shared" si="509"/>
        <v xml:space="preserve">1/0 </v>
      </c>
    </row>
    <row r="9793" spans="36:39" ht="14.4">
      <c r="AJ9793" s="26" t="e">
        <f>VLOOKUP(AQ9793,'user list'!A:B,2,0)</f>
        <v>#N/A</v>
      </c>
      <c r="AK9793" s="26">
        <f t="shared" si="507"/>
        <v>1</v>
      </c>
      <c r="AL9793" s="26">
        <f t="shared" si="508"/>
        <v>0</v>
      </c>
      <c r="AM9793" s="94" t="str">
        <f t="shared" si="509"/>
        <v xml:space="preserve">1/0 </v>
      </c>
    </row>
    <row r="9794" spans="36:39" ht="14.4">
      <c r="AJ9794" s="26" t="e">
        <f>VLOOKUP(AQ9794,'user list'!A:B,2,0)</f>
        <v>#N/A</v>
      </c>
      <c r="AK9794" s="26">
        <f t="shared" si="507"/>
        <v>1</v>
      </c>
      <c r="AL9794" s="26">
        <f t="shared" si="508"/>
        <v>0</v>
      </c>
      <c r="AM9794" s="94" t="str">
        <f t="shared" si="509"/>
        <v xml:space="preserve">1/0 </v>
      </c>
    </row>
    <row r="9795" spans="36:39" ht="14.4">
      <c r="AJ9795" s="26" t="e">
        <f>VLOOKUP(AQ9795,'user list'!A:B,2,0)</f>
        <v>#N/A</v>
      </c>
      <c r="AK9795" s="26">
        <f t="shared" si="507"/>
        <v>1</v>
      </c>
      <c r="AL9795" s="26">
        <f t="shared" si="508"/>
        <v>0</v>
      </c>
      <c r="AM9795" s="94" t="str">
        <f t="shared" si="509"/>
        <v xml:space="preserve">1/0 </v>
      </c>
    </row>
    <row r="9796" spans="36:39" ht="14.4">
      <c r="AJ9796" s="26" t="e">
        <f>VLOOKUP(AQ9796,'user list'!A:B,2,0)</f>
        <v>#N/A</v>
      </c>
      <c r="AK9796" s="26">
        <f t="shared" si="507"/>
        <v>1</v>
      </c>
      <c r="AL9796" s="26">
        <f t="shared" si="508"/>
        <v>0</v>
      </c>
      <c r="AM9796" s="94" t="str">
        <f t="shared" si="509"/>
        <v xml:space="preserve">1/0 </v>
      </c>
    </row>
    <row r="9797" spans="36:39" ht="14.4">
      <c r="AJ9797" s="26" t="e">
        <f>VLOOKUP(AQ9797,'user list'!A:B,2,0)</f>
        <v>#N/A</v>
      </c>
      <c r="AK9797" s="26">
        <f t="shared" si="507"/>
        <v>1</v>
      </c>
      <c r="AL9797" s="26">
        <f t="shared" si="508"/>
        <v>0</v>
      </c>
      <c r="AM9797" s="94" t="str">
        <f t="shared" si="509"/>
        <v xml:space="preserve">1/0 </v>
      </c>
    </row>
    <row r="9798" spans="36:39" ht="14.4">
      <c r="AJ9798" s="26" t="e">
        <f>VLOOKUP(AQ9798,'user list'!A:B,2,0)</f>
        <v>#N/A</v>
      </c>
      <c r="AK9798" s="26">
        <f t="shared" si="507"/>
        <v>1</v>
      </c>
      <c r="AL9798" s="26">
        <f t="shared" si="508"/>
        <v>0</v>
      </c>
      <c r="AM9798" s="94" t="str">
        <f t="shared" si="509"/>
        <v xml:space="preserve">1/0 </v>
      </c>
    </row>
    <row r="9799" spans="36:39" ht="14.4">
      <c r="AJ9799" s="26" t="e">
        <f>VLOOKUP(AQ9799,'user list'!A:B,2,0)</f>
        <v>#N/A</v>
      </c>
      <c r="AK9799" s="26">
        <f t="shared" si="507"/>
        <v>1</v>
      </c>
      <c r="AL9799" s="26">
        <f t="shared" si="508"/>
        <v>0</v>
      </c>
      <c r="AM9799" s="94" t="str">
        <f t="shared" si="509"/>
        <v xml:space="preserve">1/0 </v>
      </c>
    </row>
    <row r="9800" spans="36:39" ht="14.4">
      <c r="AJ9800" s="26" t="e">
        <f>VLOOKUP(AQ9800,'user list'!A:B,2,0)</f>
        <v>#N/A</v>
      </c>
      <c r="AK9800" s="26">
        <f t="shared" si="507"/>
        <v>1</v>
      </c>
      <c r="AL9800" s="26">
        <f t="shared" si="508"/>
        <v>0</v>
      </c>
      <c r="AM9800" s="94" t="str">
        <f t="shared" si="509"/>
        <v xml:space="preserve">1/0 </v>
      </c>
    </row>
    <row r="9801" spans="36:39" ht="14.4">
      <c r="AJ9801" s="26" t="e">
        <f>VLOOKUP(AQ9801,'user list'!A:B,2,0)</f>
        <v>#N/A</v>
      </c>
      <c r="AK9801" s="26">
        <f t="shared" si="507"/>
        <v>1</v>
      </c>
      <c r="AL9801" s="26">
        <f t="shared" si="508"/>
        <v>0</v>
      </c>
      <c r="AM9801" s="94" t="str">
        <f t="shared" si="509"/>
        <v xml:space="preserve">1/0 </v>
      </c>
    </row>
    <row r="9802" spans="36:39" ht="14.4">
      <c r="AJ9802" s="26" t="e">
        <f>VLOOKUP(AQ9802,'user list'!A:B,2,0)</f>
        <v>#N/A</v>
      </c>
      <c r="AK9802" s="26">
        <f t="shared" si="507"/>
        <v>1</v>
      </c>
      <c r="AL9802" s="26">
        <f t="shared" si="508"/>
        <v>0</v>
      </c>
      <c r="AM9802" s="94" t="str">
        <f t="shared" si="509"/>
        <v xml:space="preserve">1/0 </v>
      </c>
    </row>
    <row r="9803" spans="36:39" ht="14.4">
      <c r="AJ9803" s="26" t="e">
        <f>VLOOKUP(AQ9803,'user list'!A:B,2,0)</f>
        <v>#N/A</v>
      </c>
      <c r="AK9803" s="26">
        <f t="shared" si="507"/>
        <v>1</v>
      </c>
      <c r="AL9803" s="26">
        <f t="shared" si="508"/>
        <v>0</v>
      </c>
      <c r="AM9803" s="94" t="str">
        <f t="shared" si="509"/>
        <v xml:space="preserve">1/0 </v>
      </c>
    </row>
    <row r="9804" spans="36:39" ht="14.4">
      <c r="AJ9804" s="26" t="e">
        <f>VLOOKUP(AQ9804,'user list'!A:B,2,0)</f>
        <v>#N/A</v>
      </c>
      <c r="AK9804" s="26">
        <f t="shared" si="507"/>
        <v>1</v>
      </c>
      <c r="AL9804" s="26">
        <f t="shared" si="508"/>
        <v>0</v>
      </c>
      <c r="AM9804" s="94" t="str">
        <f t="shared" si="509"/>
        <v xml:space="preserve">1/0 </v>
      </c>
    </row>
    <row r="9805" spans="36:39" ht="14.4">
      <c r="AJ9805" s="26" t="e">
        <f>VLOOKUP(AQ9805,'user list'!A:B,2,0)</f>
        <v>#N/A</v>
      </c>
      <c r="AK9805" s="26">
        <f t="shared" si="507"/>
        <v>1</v>
      </c>
      <c r="AL9805" s="26">
        <f t="shared" si="508"/>
        <v>0</v>
      </c>
      <c r="AM9805" s="94" t="str">
        <f t="shared" si="509"/>
        <v xml:space="preserve">1/0 </v>
      </c>
    </row>
    <row r="9806" spans="36:39" ht="14.4">
      <c r="AJ9806" s="26" t="e">
        <f>VLOOKUP(AQ9806,'user list'!A:B,2,0)</f>
        <v>#N/A</v>
      </c>
      <c r="AK9806" s="26">
        <f t="shared" si="507"/>
        <v>1</v>
      </c>
      <c r="AL9806" s="26">
        <f t="shared" si="508"/>
        <v>0</v>
      </c>
      <c r="AM9806" s="94" t="str">
        <f t="shared" si="509"/>
        <v xml:space="preserve">1/0 </v>
      </c>
    </row>
    <row r="9807" spans="36:39" ht="14.4">
      <c r="AJ9807" s="26" t="e">
        <f>VLOOKUP(AQ9807,'user list'!A:B,2,0)</f>
        <v>#N/A</v>
      </c>
      <c r="AK9807" s="26">
        <f t="shared" si="507"/>
        <v>1</v>
      </c>
      <c r="AL9807" s="26">
        <f t="shared" si="508"/>
        <v>0</v>
      </c>
      <c r="AM9807" s="94" t="str">
        <f t="shared" si="509"/>
        <v xml:space="preserve">1/0 </v>
      </c>
    </row>
    <row r="9808" spans="36:39" ht="14.4">
      <c r="AJ9808" s="26" t="e">
        <f>VLOOKUP(AQ9808,'user list'!A:B,2,0)</f>
        <v>#N/A</v>
      </c>
      <c r="AK9808" s="26">
        <f t="shared" si="507"/>
        <v>1</v>
      </c>
      <c r="AL9808" s="26">
        <f t="shared" si="508"/>
        <v>0</v>
      </c>
      <c r="AM9808" s="94" t="str">
        <f t="shared" si="509"/>
        <v xml:space="preserve">1/0 </v>
      </c>
    </row>
    <row r="9809" spans="36:39" ht="14.4">
      <c r="AJ9809" s="26" t="e">
        <f>VLOOKUP(AQ9809,'user list'!A:B,2,0)</f>
        <v>#N/A</v>
      </c>
      <c r="AK9809" s="26">
        <f t="shared" si="507"/>
        <v>1</v>
      </c>
      <c r="AL9809" s="26">
        <f t="shared" si="508"/>
        <v>0</v>
      </c>
      <c r="AM9809" s="94" t="str">
        <f t="shared" si="509"/>
        <v xml:space="preserve">1/0 </v>
      </c>
    </row>
    <row r="9810" spans="36:39" ht="14.4">
      <c r="AJ9810" s="26" t="e">
        <f>VLOOKUP(AQ9810,'user list'!A:B,2,0)</f>
        <v>#N/A</v>
      </c>
      <c r="AK9810" s="26">
        <f t="shared" si="507"/>
        <v>1</v>
      </c>
      <c r="AL9810" s="26">
        <f t="shared" si="508"/>
        <v>0</v>
      </c>
      <c r="AM9810" s="94" t="str">
        <f t="shared" si="509"/>
        <v xml:space="preserve">1/0 </v>
      </c>
    </row>
    <row r="9811" spans="36:39" ht="14.4">
      <c r="AJ9811" s="26" t="e">
        <f>VLOOKUP(AQ9811,'user list'!A:B,2,0)</f>
        <v>#N/A</v>
      </c>
      <c r="AK9811" s="26">
        <f t="shared" si="507"/>
        <v>1</v>
      </c>
      <c r="AL9811" s="26">
        <f t="shared" si="508"/>
        <v>0</v>
      </c>
      <c r="AM9811" s="94" t="str">
        <f t="shared" si="509"/>
        <v xml:space="preserve">1/0 </v>
      </c>
    </row>
    <row r="9812" spans="36:39" ht="14.4">
      <c r="AJ9812" s="26" t="e">
        <f>VLOOKUP(AQ9812,'user list'!A:B,2,0)</f>
        <v>#N/A</v>
      </c>
      <c r="AK9812" s="26">
        <f t="shared" si="507"/>
        <v>1</v>
      </c>
      <c r="AL9812" s="26">
        <f t="shared" si="508"/>
        <v>0</v>
      </c>
      <c r="AM9812" s="94" t="str">
        <f t="shared" si="509"/>
        <v xml:space="preserve">1/0 </v>
      </c>
    </row>
    <row r="9813" spans="36:39" ht="14.4">
      <c r="AJ9813" s="26" t="e">
        <f>VLOOKUP(AQ9813,'user list'!A:B,2,0)</f>
        <v>#N/A</v>
      </c>
      <c r="AK9813" s="26">
        <f t="shared" si="507"/>
        <v>1</v>
      </c>
      <c r="AL9813" s="26">
        <f t="shared" si="508"/>
        <v>0</v>
      </c>
      <c r="AM9813" s="94" t="str">
        <f t="shared" si="509"/>
        <v xml:space="preserve">1/0 </v>
      </c>
    </row>
    <row r="9814" spans="36:39" ht="14.4">
      <c r="AJ9814" s="26" t="e">
        <f>VLOOKUP(AQ9814,'user list'!A:B,2,0)</f>
        <v>#N/A</v>
      </c>
      <c r="AK9814" s="26">
        <f t="shared" si="507"/>
        <v>1</v>
      </c>
      <c r="AL9814" s="26">
        <f t="shared" si="508"/>
        <v>0</v>
      </c>
      <c r="AM9814" s="94" t="str">
        <f t="shared" si="509"/>
        <v xml:space="preserve">1/0 </v>
      </c>
    </row>
    <row r="9815" spans="36:39" ht="14.4">
      <c r="AJ9815" s="26" t="e">
        <f>VLOOKUP(AQ9815,'user list'!A:B,2,0)</f>
        <v>#N/A</v>
      </c>
      <c r="AK9815" s="26">
        <f t="shared" si="507"/>
        <v>1</v>
      </c>
      <c r="AL9815" s="26">
        <f t="shared" si="508"/>
        <v>0</v>
      </c>
      <c r="AM9815" s="94" t="str">
        <f t="shared" si="509"/>
        <v xml:space="preserve">1/0 </v>
      </c>
    </row>
    <row r="9816" spans="36:39" ht="14.4">
      <c r="AJ9816" s="26" t="e">
        <f>VLOOKUP(AQ9816,'user list'!A:B,2,0)</f>
        <v>#N/A</v>
      </c>
      <c r="AK9816" s="26">
        <f t="shared" si="507"/>
        <v>1</v>
      </c>
      <c r="AL9816" s="26">
        <f t="shared" si="508"/>
        <v>0</v>
      </c>
      <c r="AM9816" s="94" t="str">
        <f t="shared" si="509"/>
        <v xml:space="preserve">1/0 </v>
      </c>
    </row>
    <row r="9817" spans="36:39" ht="14.4">
      <c r="AJ9817" s="26" t="e">
        <f>VLOOKUP(AQ9817,'user list'!A:B,2,0)</f>
        <v>#N/A</v>
      </c>
      <c r="AK9817" s="26">
        <f t="shared" si="507"/>
        <v>1</v>
      </c>
      <c r="AL9817" s="26">
        <f t="shared" si="508"/>
        <v>0</v>
      </c>
      <c r="AM9817" s="94" t="str">
        <f t="shared" si="509"/>
        <v xml:space="preserve">1/0 </v>
      </c>
    </row>
    <row r="9818" spans="36:39" ht="14.4">
      <c r="AJ9818" s="26" t="e">
        <f>VLOOKUP(AQ9818,'user list'!A:B,2,0)</f>
        <v>#N/A</v>
      </c>
      <c r="AK9818" s="26">
        <f t="shared" si="507"/>
        <v>1</v>
      </c>
      <c r="AL9818" s="26">
        <f t="shared" si="508"/>
        <v>0</v>
      </c>
      <c r="AM9818" s="94" t="str">
        <f t="shared" si="509"/>
        <v xml:space="preserve">1/0 </v>
      </c>
    </row>
    <row r="9819" spans="36:39" ht="14.4">
      <c r="AJ9819" s="26" t="e">
        <f>VLOOKUP(AQ9819,'user list'!A:B,2,0)</f>
        <v>#N/A</v>
      </c>
      <c r="AK9819" s="26">
        <f t="shared" si="507"/>
        <v>1</v>
      </c>
      <c r="AL9819" s="26">
        <f t="shared" si="508"/>
        <v>0</v>
      </c>
      <c r="AM9819" s="94" t="str">
        <f t="shared" si="509"/>
        <v xml:space="preserve">1/0 </v>
      </c>
    </row>
    <row r="9820" spans="36:39" ht="14.4">
      <c r="AJ9820" s="26" t="e">
        <f>VLOOKUP(AQ9820,'user list'!A:B,2,0)</f>
        <v>#N/A</v>
      </c>
      <c r="AK9820" s="26">
        <f t="shared" si="507"/>
        <v>1</v>
      </c>
      <c r="AL9820" s="26">
        <f t="shared" si="508"/>
        <v>0</v>
      </c>
      <c r="AM9820" s="94" t="str">
        <f t="shared" si="509"/>
        <v xml:space="preserve">1/0 </v>
      </c>
    </row>
    <row r="9821" spans="36:39" ht="14.4">
      <c r="AJ9821" s="26" t="e">
        <f>VLOOKUP(AQ9821,'user list'!A:B,2,0)</f>
        <v>#N/A</v>
      </c>
      <c r="AK9821" s="26">
        <f t="shared" si="507"/>
        <v>1</v>
      </c>
      <c r="AL9821" s="26">
        <f t="shared" si="508"/>
        <v>0</v>
      </c>
      <c r="AM9821" s="94" t="str">
        <f t="shared" si="509"/>
        <v xml:space="preserve">1/0 </v>
      </c>
    </row>
    <row r="9822" spans="36:39" ht="14.4">
      <c r="AJ9822" s="26" t="e">
        <f>VLOOKUP(AQ9822,'user list'!A:B,2,0)</f>
        <v>#N/A</v>
      </c>
      <c r="AK9822" s="26">
        <f t="shared" si="507"/>
        <v>1</v>
      </c>
      <c r="AL9822" s="26">
        <f t="shared" si="508"/>
        <v>0</v>
      </c>
      <c r="AM9822" s="94" t="str">
        <f t="shared" si="509"/>
        <v xml:space="preserve">1/0 </v>
      </c>
    </row>
    <row r="9823" spans="36:39" ht="14.4">
      <c r="AJ9823" s="26" t="e">
        <f>VLOOKUP(AQ9823,'user list'!A:B,2,0)</f>
        <v>#N/A</v>
      </c>
      <c r="AK9823" s="26">
        <f t="shared" si="507"/>
        <v>1</v>
      </c>
      <c r="AL9823" s="26">
        <f t="shared" si="508"/>
        <v>0</v>
      </c>
      <c r="AM9823" s="94" t="str">
        <f t="shared" si="509"/>
        <v xml:space="preserve">1/0 </v>
      </c>
    </row>
    <row r="9824" spans="36:39" ht="14.4">
      <c r="AJ9824" s="26" t="e">
        <f>VLOOKUP(AQ9824,'user list'!A:B,2,0)</f>
        <v>#N/A</v>
      </c>
      <c r="AK9824" s="26">
        <f t="shared" si="507"/>
        <v>1</v>
      </c>
      <c r="AL9824" s="26">
        <f t="shared" si="508"/>
        <v>0</v>
      </c>
      <c r="AM9824" s="94" t="str">
        <f t="shared" si="509"/>
        <v xml:space="preserve">1/0 </v>
      </c>
    </row>
    <row r="9825" spans="36:39" ht="14.4">
      <c r="AJ9825" s="26" t="e">
        <f>VLOOKUP(AQ9825,'user list'!A:B,2,0)</f>
        <v>#N/A</v>
      </c>
      <c r="AK9825" s="26">
        <f t="shared" si="507"/>
        <v>1</v>
      </c>
      <c r="AL9825" s="26">
        <f t="shared" si="508"/>
        <v>0</v>
      </c>
      <c r="AM9825" s="94" t="str">
        <f t="shared" si="509"/>
        <v xml:space="preserve">1/0 </v>
      </c>
    </row>
    <row r="9826" spans="36:39" ht="14.4">
      <c r="AJ9826" s="26" t="e">
        <f>VLOOKUP(AQ9826,'user list'!A:B,2,0)</f>
        <v>#N/A</v>
      </c>
      <c r="AK9826" s="26">
        <f t="shared" si="507"/>
        <v>1</v>
      </c>
      <c r="AL9826" s="26">
        <f t="shared" si="508"/>
        <v>0</v>
      </c>
      <c r="AM9826" s="94" t="str">
        <f t="shared" si="509"/>
        <v xml:space="preserve">1/0 </v>
      </c>
    </row>
    <row r="9827" spans="36:39" ht="14.4">
      <c r="AJ9827" s="26" t="e">
        <f>VLOOKUP(AQ9827,'user list'!A:B,2,0)</f>
        <v>#N/A</v>
      </c>
      <c r="AK9827" s="26">
        <f t="shared" ref="AK9827:AK9890" si="510">MONTH(AN9827)</f>
        <v>1</v>
      </c>
      <c r="AL9827" s="26">
        <f t="shared" ref="AL9827:AL9890" si="511">DAY(AN9827)</f>
        <v>0</v>
      </c>
      <c r="AM9827" s="94" t="str">
        <f t="shared" ref="AM9827:AM9890" si="512">AK9827&amp;"/"&amp;AL9827&amp;" "&amp;AR9827</f>
        <v xml:space="preserve">1/0 </v>
      </c>
    </row>
    <row r="9828" spans="36:39" ht="14.4">
      <c r="AJ9828" s="26" t="e">
        <f>VLOOKUP(AQ9828,'user list'!A:B,2,0)</f>
        <v>#N/A</v>
      </c>
      <c r="AK9828" s="26">
        <f t="shared" si="510"/>
        <v>1</v>
      </c>
      <c r="AL9828" s="26">
        <f t="shared" si="511"/>
        <v>0</v>
      </c>
      <c r="AM9828" s="94" t="str">
        <f t="shared" si="512"/>
        <v xml:space="preserve">1/0 </v>
      </c>
    </row>
    <row r="9829" spans="36:39" ht="14.4">
      <c r="AJ9829" s="26" t="e">
        <f>VLOOKUP(AQ9829,'user list'!A:B,2,0)</f>
        <v>#N/A</v>
      </c>
      <c r="AK9829" s="26">
        <f t="shared" si="510"/>
        <v>1</v>
      </c>
      <c r="AL9829" s="26">
        <f t="shared" si="511"/>
        <v>0</v>
      </c>
      <c r="AM9829" s="94" t="str">
        <f t="shared" si="512"/>
        <v xml:space="preserve">1/0 </v>
      </c>
    </row>
    <row r="9830" spans="36:39" ht="14.4">
      <c r="AJ9830" s="26" t="e">
        <f>VLOOKUP(AQ9830,'user list'!A:B,2,0)</f>
        <v>#N/A</v>
      </c>
      <c r="AK9830" s="26">
        <f t="shared" si="510"/>
        <v>1</v>
      </c>
      <c r="AL9830" s="26">
        <f t="shared" si="511"/>
        <v>0</v>
      </c>
      <c r="AM9830" s="94" t="str">
        <f t="shared" si="512"/>
        <v xml:space="preserve">1/0 </v>
      </c>
    </row>
    <row r="9831" spans="36:39" ht="14.4">
      <c r="AJ9831" s="26" t="e">
        <f>VLOOKUP(AQ9831,'user list'!A:B,2,0)</f>
        <v>#N/A</v>
      </c>
      <c r="AK9831" s="26">
        <f t="shared" si="510"/>
        <v>1</v>
      </c>
      <c r="AL9831" s="26">
        <f t="shared" si="511"/>
        <v>0</v>
      </c>
      <c r="AM9831" s="94" t="str">
        <f t="shared" si="512"/>
        <v xml:space="preserve">1/0 </v>
      </c>
    </row>
    <row r="9832" spans="36:39" ht="14.4">
      <c r="AJ9832" s="26" t="e">
        <f>VLOOKUP(AQ9832,'user list'!A:B,2,0)</f>
        <v>#N/A</v>
      </c>
      <c r="AK9832" s="26">
        <f t="shared" si="510"/>
        <v>1</v>
      </c>
      <c r="AL9832" s="26">
        <f t="shared" si="511"/>
        <v>0</v>
      </c>
      <c r="AM9832" s="94" t="str">
        <f t="shared" si="512"/>
        <v xml:space="preserve">1/0 </v>
      </c>
    </row>
    <row r="9833" spans="36:39" ht="14.4">
      <c r="AJ9833" s="26" t="e">
        <f>VLOOKUP(AQ9833,'user list'!A:B,2,0)</f>
        <v>#N/A</v>
      </c>
      <c r="AK9833" s="26">
        <f t="shared" si="510"/>
        <v>1</v>
      </c>
      <c r="AL9833" s="26">
        <f t="shared" si="511"/>
        <v>0</v>
      </c>
      <c r="AM9833" s="94" t="str">
        <f t="shared" si="512"/>
        <v xml:space="preserve">1/0 </v>
      </c>
    </row>
    <row r="9834" spans="36:39" ht="14.4">
      <c r="AJ9834" s="26" t="e">
        <f>VLOOKUP(AQ9834,'user list'!A:B,2,0)</f>
        <v>#N/A</v>
      </c>
      <c r="AK9834" s="26">
        <f t="shared" si="510"/>
        <v>1</v>
      </c>
      <c r="AL9834" s="26">
        <f t="shared" si="511"/>
        <v>0</v>
      </c>
      <c r="AM9834" s="94" t="str">
        <f t="shared" si="512"/>
        <v xml:space="preserve">1/0 </v>
      </c>
    </row>
    <row r="9835" spans="36:39" ht="14.4">
      <c r="AJ9835" s="26" t="e">
        <f>VLOOKUP(AQ9835,'user list'!A:B,2,0)</f>
        <v>#N/A</v>
      </c>
      <c r="AK9835" s="26">
        <f t="shared" si="510"/>
        <v>1</v>
      </c>
      <c r="AL9835" s="26">
        <f t="shared" si="511"/>
        <v>0</v>
      </c>
      <c r="AM9835" s="94" t="str">
        <f t="shared" si="512"/>
        <v xml:space="preserve">1/0 </v>
      </c>
    </row>
    <row r="9836" spans="36:39" ht="14.4">
      <c r="AJ9836" s="26" t="e">
        <f>VLOOKUP(AQ9836,'user list'!A:B,2,0)</f>
        <v>#N/A</v>
      </c>
      <c r="AK9836" s="26">
        <f t="shared" si="510"/>
        <v>1</v>
      </c>
      <c r="AL9836" s="26">
        <f t="shared" si="511"/>
        <v>0</v>
      </c>
      <c r="AM9836" s="94" t="str">
        <f t="shared" si="512"/>
        <v xml:space="preserve">1/0 </v>
      </c>
    </row>
    <row r="9837" spans="36:39" ht="14.4">
      <c r="AJ9837" s="26" t="e">
        <f>VLOOKUP(AQ9837,'user list'!A:B,2,0)</f>
        <v>#N/A</v>
      </c>
      <c r="AK9837" s="26">
        <f t="shared" si="510"/>
        <v>1</v>
      </c>
      <c r="AL9837" s="26">
        <f t="shared" si="511"/>
        <v>0</v>
      </c>
      <c r="AM9837" s="94" t="str">
        <f t="shared" si="512"/>
        <v xml:space="preserve">1/0 </v>
      </c>
    </row>
    <row r="9838" spans="36:39" ht="14.4">
      <c r="AJ9838" s="26" t="e">
        <f>VLOOKUP(AQ9838,'user list'!A:B,2,0)</f>
        <v>#N/A</v>
      </c>
      <c r="AK9838" s="26">
        <f t="shared" si="510"/>
        <v>1</v>
      </c>
      <c r="AL9838" s="26">
        <f t="shared" si="511"/>
        <v>0</v>
      </c>
      <c r="AM9838" s="94" t="str">
        <f t="shared" si="512"/>
        <v xml:space="preserve">1/0 </v>
      </c>
    </row>
    <row r="9839" spans="36:39" ht="14.4">
      <c r="AJ9839" s="26" t="e">
        <f>VLOOKUP(AQ9839,'user list'!A:B,2,0)</f>
        <v>#N/A</v>
      </c>
      <c r="AK9839" s="26">
        <f t="shared" si="510"/>
        <v>1</v>
      </c>
      <c r="AL9839" s="26">
        <f t="shared" si="511"/>
        <v>0</v>
      </c>
      <c r="AM9839" s="94" t="str">
        <f t="shared" si="512"/>
        <v xml:space="preserve">1/0 </v>
      </c>
    </row>
    <row r="9840" spans="36:39" ht="14.4">
      <c r="AJ9840" s="26" t="e">
        <f>VLOOKUP(AQ9840,'user list'!A:B,2,0)</f>
        <v>#N/A</v>
      </c>
      <c r="AK9840" s="26">
        <f t="shared" si="510"/>
        <v>1</v>
      </c>
      <c r="AL9840" s="26">
        <f t="shared" si="511"/>
        <v>0</v>
      </c>
      <c r="AM9840" s="94" t="str">
        <f t="shared" si="512"/>
        <v xml:space="preserve">1/0 </v>
      </c>
    </row>
    <row r="9841" spans="36:39" ht="14.4">
      <c r="AJ9841" s="26" t="e">
        <f>VLOOKUP(AQ9841,'user list'!A:B,2,0)</f>
        <v>#N/A</v>
      </c>
      <c r="AK9841" s="26">
        <f t="shared" si="510"/>
        <v>1</v>
      </c>
      <c r="AL9841" s="26">
        <f t="shared" si="511"/>
        <v>0</v>
      </c>
      <c r="AM9841" s="94" t="str">
        <f t="shared" si="512"/>
        <v xml:space="preserve">1/0 </v>
      </c>
    </row>
    <row r="9842" spans="36:39" ht="14.4">
      <c r="AJ9842" s="26" t="e">
        <f>VLOOKUP(AQ9842,'user list'!A:B,2,0)</f>
        <v>#N/A</v>
      </c>
      <c r="AK9842" s="26">
        <f t="shared" si="510"/>
        <v>1</v>
      </c>
      <c r="AL9842" s="26">
        <f t="shared" si="511"/>
        <v>0</v>
      </c>
      <c r="AM9842" s="94" t="str">
        <f t="shared" si="512"/>
        <v xml:space="preserve">1/0 </v>
      </c>
    </row>
    <row r="9843" spans="36:39" ht="14.4">
      <c r="AJ9843" s="26" t="e">
        <f>VLOOKUP(AQ9843,'user list'!A:B,2,0)</f>
        <v>#N/A</v>
      </c>
      <c r="AK9843" s="26">
        <f t="shared" si="510"/>
        <v>1</v>
      </c>
      <c r="AL9843" s="26">
        <f t="shared" si="511"/>
        <v>0</v>
      </c>
      <c r="AM9843" s="94" t="str">
        <f t="shared" si="512"/>
        <v xml:space="preserve">1/0 </v>
      </c>
    </row>
    <row r="9844" spans="36:39" ht="14.4">
      <c r="AJ9844" s="26" t="e">
        <f>VLOOKUP(AQ9844,'user list'!A:B,2,0)</f>
        <v>#N/A</v>
      </c>
      <c r="AK9844" s="26">
        <f t="shared" si="510"/>
        <v>1</v>
      </c>
      <c r="AL9844" s="26">
        <f t="shared" si="511"/>
        <v>0</v>
      </c>
      <c r="AM9844" s="94" t="str">
        <f t="shared" si="512"/>
        <v xml:space="preserve">1/0 </v>
      </c>
    </row>
    <row r="9845" spans="36:39" ht="14.4">
      <c r="AJ9845" s="26" t="e">
        <f>VLOOKUP(AQ9845,'user list'!A:B,2,0)</f>
        <v>#N/A</v>
      </c>
      <c r="AK9845" s="26">
        <f t="shared" si="510"/>
        <v>1</v>
      </c>
      <c r="AL9845" s="26">
        <f t="shared" si="511"/>
        <v>0</v>
      </c>
      <c r="AM9845" s="94" t="str">
        <f t="shared" si="512"/>
        <v xml:space="preserve">1/0 </v>
      </c>
    </row>
    <row r="9846" spans="36:39" ht="14.4">
      <c r="AJ9846" s="26" t="e">
        <f>VLOOKUP(AQ9846,'user list'!A:B,2,0)</f>
        <v>#N/A</v>
      </c>
      <c r="AK9846" s="26">
        <f t="shared" si="510"/>
        <v>1</v>
      </c>
      <c r="AL9846" s="26">
        <f t="shared" si="511"/>
        <v>0</v>
      </c>
      <c r="AM9846" s="94" t="str">
        <f t="shared" si="512"/>
        <v xml:space="preserve">1/0 </v>
      </c>
    </row>
    <row r="9847" spans="36:39" ht="14.4">
      <c r="AJ9847" s="26" t="e">
        <f>VLOOKUP(AQ9847,'user list'!A:B,2,0)</f>
        <v>#N/A</v>
      </c>
      <c r="AK9847" s="26">
        <f t="shared" si="510"/>
        <v>1</v>
      </c>
      <c r="AL9847" s="26">
        <f t="shared" si="511"/>
        <v>0</v>
      </c>
      <c r="AM9847" s="94" t="str">
        <f t="shared" si="512"/>
        <v xml:space="preserve">1/0 </v>
      </c>
    </row>
    <row r="9848" spans="36:39" ht="14.4">
      <c r="AJ9848" s="26" t="e">
        <f>VLOOKUP(AQ9848,'user list'!A:B,2,0)</f>
        <v>#N/A</v>
      </c>
      <c r="AK9848" s="26">
        <f t="shared" si="510"/>
        <v>1</v>
      </c>
      <c r="AL9848" s="26">
        <f t="shared" si="511"/>
        <v>0</v>
      </c>
      <c r="AM9848" s="94" t="str">
        <f t="shared" si="512"/>
        <v xml:space="preserve">1/0 </v>
      </c>
    </row>
    <row r="9849" spans="36:39" ht="14.4">
      <c r="AJ9849" s="26" t="e">
        <f>VLOOKUP(AQ9849,'user list'!A:B,2,0)</f>
        <v>#N/A</v>
      </c>
      <c r="AK9849" s="26">
        <f t="shared" si="510"/>
        <v>1</v>
      </c>
      <c r="AL9849" s="26">
        <f t="shared" si="511"/>
        <v>0</v>
      </c>
      <c r="AM9849" s="94" t="str">
        <f t="shared" si="512"/>
        <v xml:space="preserve">1/0 </v>
      </c>
    </row>
    <row r="9850" spans="36:39" ht="14.4">
      <c r="AJ9850" s="26" t="e">
        <f>VLOOKUP(AQ9850,'user list'!A:B,2,0)</f>
        <v>#N/A</v>
      </c>
      <c r="AK9850" s="26">
        <f t="shared" si="510"/>
        <v>1</v>
      </c>
      <c r="AL9850" s="26">
        <f t="shared" si="511"/>
        <v>0</v>
      </c>
      <c r="AM9850" s="94" t="str">
        <f t="shared" si="512"/>
        <v xml:space="preserve">1/0 </v>
      </c>
    </row>
    <row r="9851" spans="36:39" ht="14.4">
      <c r="AJ9851" s="26" t="e">
        <f>VLOOKUP(AQ9851,'user list'!A:B,2,0)</f>
        <v>#N/A</v>
      </c>
      <c r="AK9851" s="26">
        <f t="shared" si="510"/>
        <v>1</v>
      </c>
      <c r="AL9851" s="26">
        <f t="shared" si="511"/>
        <v>0</v>
      </c>
      <c r="AM9851" s="94" t="str">
        <f t="shared" si="512"/>
        <v xml:space="preserve">1/0 </v>
      </c>
    </row>
    <row r="9852" spans="36:39" ht="14.4">
      <c r="AJ9852" s="26" t="e">
        <f>VLOOKUP(AQ9852,'user list'!A:B,2,0)</f>
        <v>#N/A</v>
      </c>
      <c r="AK9852" s="26">
        <f t="shared" si="510"/>
        <v>1</v>
      </c>
      <c r="AL9852" s="26">
        <f t="shared" si="511"/>
        <v>0</v>
      </c>
      <c r="AM9852" s="94" t="str">
        <f t="shared" si="512"/>
        <v xml:space="preserve">1/0 </v>
      </c>
    </row>
    <row r="9853" spans="36:39" ht="14.4">
      <c r="AJ9853" s="26" t="e">
        <f>VLOOKUP(AQ9853,'user list'!A:B,2,0)</f>
        <v>#N/A</v>
      </c>
      <c r="AK9853" s="26">
        <f t="shared" si="510"/>
        <v>1</v>
      </c>
      <c r="AL9853" s="26">
        <f t="shared" si="511"/>
        <v>0</v>
      </c>
      <c r="AM9853" s="94" t="str">
        <f t="shared" si="512"/>
        <v xml:space="preserve">1/0 </v>
      </c>
    </row>
    <row r="9854" spans="36:39" ht="14.4">
      <c r="AJ9854" s="26" t="e">
        <f>VLOOKUP(AQ9854,'user list'!A:B,2,0)</f>
        <v>#N/A</v>
      </c>
      <c r="AK9854" s="26">
        <f t="shared" si="510"/>
        <v>1</v>
      </c>
      <c r="AL9854" s="26">
        <f t="shared" si="511"/>
        <v>0</v>
      </c>
      <c r="AM9854" s="94" t="str">
        <f t="shared" si="512"/>
        <v xml:space="preserve">1/0 </v>
      </c>
    </row>
    <row r="9855" spans="36:39" ht="14.4">
      <c r="AJ9855" s="26" t="e">
        <f>VLOOKUP(AQ9855,'user list'!A:B,2,0)</f>
        <v>#N/A</v>
      </c>
      <c r="AK9855" s="26">
        <f t="shared" si="510"/>
        <v>1</v>
      </c>
      <c r="AL9855" s="26">
        <f t="shared" si="511"/>
        <v>0</v>
      </c>
      <c r="AM9855" s="94" t="str">
        <f t="shared" si="512"/>
        <v xml:space="preserve">1/0 </v>
      </c>
    </row>
    <row r="9856" spans="36:39" ht="14.4">
      <c r="AJ9856" s="26" t="e">
        <f>VLOOKUP(AQ9856,'user list'!A:B,2,0)</f>
        <v>#N/A</v>
      </c>
      <c r="AK9856" s="26">
        <f t="shared" si="510"/>
        <v>1</v>
      </c>
      <c r="AL9856" s="26">
        <f t="shared" si="511"/>
        <v>0</v>
      </c>
      <c r="AM9856" s="94" t="str">
        <f t="shared" si="512"/>
        <v xml:space="preserve">1/0 </v>
      </c>
    </row>
    <row r="9857" spans="36:39" ht="14.4">
      <c r="AJ9857" s="26" t="e">
        <f>VLOOKUP(AQ9857,'user list'!A:B,2,0)</f>
        <v>#N/A</v>
      </c>
      <c r="AK9857" s="26">
        <f t="shared" si="510"/>
        <v>1</v>
      </c>
      <c r="AL9857" s="26">
        <f t="shared" si="511"/>
        <v>0</v>
      </c>
      <c r="AM9857" s="94" t="str">
        <f t="shared" si="512"/>
        <v xml:space="preserve">1/0 </v>
      </c>
    </row>
    <row r="9858" spans="36:39" ht="14.4">
      <c r="AJ9858" s="26" t="e">
        <f>VLOOKUP(AQ9858,'user list'!A:B,2,0)</f>
        <v>#N/A</v>
      </c>
      <c r="AK9858" s="26">
        <f t="shared" si="510"/>
        <v>1</v>
      </c>
      <c r="AL9858" s="26">
        <f t="shared" si="511"/>
        <v>0</v>
      </c>
      <c r="AM9858" s="94" t="str">
        <f t="shared" si="512"/>
        <v xml:space="preserve">1/0 </v>
      </c>
    </row>
    <row r="9859" spans="36:39" ht="14.4">
      <c r="AJ9859" s="26" t="e">
        <f>VLOOKUP(AQ9859,'user list'!A:B,2,0)</f>
        <v>#N/A</v>
      </c>
      <c r="AK9859" s="26">
        <f t="shared" si="510"/>
        <v>1</v>
      </c>
      <c r="AL9859" s="26">
        <f t="shared" si="511"/>
        <v>0</v>
      </c>
      <c r="AM9859" s="94" t="str">
        <f t="shared" si="512"/>
        <v xml:space="preserve">1/0 </v>
      </c>
    </row>
    <row r="9860" spans="36:39" ht="14.4">
      <c r="AJ9860" s="26" t="e">
        <f>VLOOKUP(AQ9860,'user list'!A:B,2,0)</f>
        <v>#N/A</v>
      </c>
      <c r="AK9860" s="26">
        <f t="shared" si="510"/>
        <v>1</v>
      </c>
      <c r="AL9860" s="26">
        <f t="shared" si="511"/>
        <v>0</v>
      </c>
      <c r="AM9860" s="94" t="str">
        <f t="shared" si="512"/>
        <v xml:space="preserve">1/0 </v>
      </c>
    </row>
    <row r="9861" spans="36:39" ht="14.4">
      <c r="AJ9861" s="26" t="e">
        <f>VLOOKUP(AQ9861,'user list'!A:B,2,0)</f>
        <v>#N/A</v>
      </c>
      <c r="AK9861" s="26">
        <f t="shared" si="510"/>
        <v>1</v>
      </c>
      <c r="AL9861" s="26">
        <f t="shared" si="511"/>
        <v>0</v>
      </c>
      <c r="AM9861" s="94" t="str">
        <f t="shared" si="512"/>
        <v xml:space="preserve">1/0 </v>
      </c>
    </row>
    <row r="9862" spans="36:39" ht="14.4">
      <c r="AJ9862" s="26" t="e">
        <f>VLOOKUP(AQ9862,'user list'!A:B,2,0)</f>
        <v>#N/A</v>
      </c>
      <c r="AK9862" s="26">
        <f t="shared" si="510"/>
        <v>1</v>
      </c>
      <c r="AL9862" s="26">
        <f t="shared" si="511"/>
        <v>0</v>
      </c>
      <c r="AM9862" s="94" t="str">
        <f t="shared" si="512"/>
        <v xml:space="preserve">1/0 </v>
      </c>
    </row>
    <row r="9863" spans="36:39" ht="14.4">
      <c r="AJ9863" s="26" t="e">
        <f>VLOOKUP(AQ9863,'user list'!A:B,2,0)</f>
        <v>#N/A</v>
      </c>
      <c r="AK9863" s="26">
        <f t="shared" si="510"/>
        <v>1</v>
      </c>
      <c r="AL9863" s="26">
        <f t="shared" si="511"/>
        <v>0</v>
      </c>
      <c r="AM9863" s="94" t="str">
        <f t="shared" si="512"/>
        <v xml:space="preserve">1/0 </v>
      </c>
    </row>
    <row r="9864" spans="36:39" ht="14.4">
      <c r="AJ9864" s="26" t="e">
        <f>VLOOKUP(AQ9864,'user list'!A:B,2,0)</f>
        <v>#N/A</v>
      </c>
      <c r="AK9864" s="26">
        <f t="shared" si="510"/>
        <v>1</v>
      </c>
      <c r="AL9864" s="26">
        <f t="shared" si="511"/>
        <v>0</v>
      </c>
      <c r="AM9864" s="94" t="str">
        <f t="shared" si="512"/>
        <v xml:space="preserve">1/0 </v>
      </c>
    </row>
    <row r="9865" spans="36:39" ht="14.4">
      <c r="AJ9865" s="26" t="e">
        <f>VLOOKUP(AQ9865,'user list'!A:B,2,0)</f>
        <v>#N/A</v>
      </c>
      <c r="AK9865" s="26">
        <f t="shared" si="510"/>
        <v>1</v>
      </c>
      <c r="AL9865" s="26">
        <f t="shared" si="511"/>
        <v>0</v>
      </c>
      <c r="AM9865" s="94" t="str">
        <f t="shared" si="512"/>
        <v xml:space="preserve">1/0 </v>
      </c>
    </row>
    <row r="9866" spans="36:39" ht="14.4">
      <c r="AJ9866" s="26" t="e">
        <f>VLOOKUP(AQ9866,'user list'!A:B,2,0)</f>
        <v>#N/A</v>
      </c>
      <c r="AK9866" s="26">
        <f t="shared" si="510"/>
        <v>1</v>
      </c>
      <c r="AL9866" s="26">
        <f t="shared" si="511"/>
        <v>0</v>
      </c>
      <c r="AM9866" s="94" t="str">
        <f t="shared" si="512"/>
        <v xml:space="preserve">1/0 </v>
      </c>
    </row>
    <row r="9867" spans="36:39" ht="14.4">
      <c r="AJ9867" s="26" t="e">
        <f>VLOOKUP(AQ9867,'user list'!A:B,2,0)</f>
        <v>#N/A</v>
      </c>
      <c r="AK9867" s="26">
        <f t="shared" si="510"/>
        <v>1</v>
      </c>
      <c r="AL9867" s="26">
        <f t="shared" si="511"/>
        <v>0</v>
      </c>
      <c r="AM9867" s="94" t="str">
        <f t="shared" si="512"/>
        <v xml:space="preserve">1/0 </v>
      </c>
    </row>
    <row r="9868" spans="36:39" ht="14.4">
      <c r="AJ9868" s="26" t="e">
        <f>VLOOKUP(AQ9868,'user list'!A:B,2,0)</f>
        <v>#N/A</v>
      </c>
      <c r="AK9868" s="26">
        <f t="shared" si="510"/>
        <v>1</v>
      </c>
      <c r="AL9868" s="26">
        <f t="shared" si="511"/>
        <v>0</v>
      </c>
      <c r="AM9868" s="94" t="str">
        <f t="shared" si="512"/>
        <v xml:space="preserve">1/0 </v>
      </c>
    </row>
    <row r="9869" spans="36:39" ht="14.4">
      <c r="AJ9869" s="26" t="e">
        <f>VLOOKUP(AQ9869,'user list'!A:B,2,0)</f>
        <v>#N/A</v>
      </c>
      <c r="AK9869" s="26">
        <f t="shared" si="510"/>
        <v>1</v>
      </c>
      <c r="AL9869" s="26">
        <f t="shared" si="511"/>
        <v>0</v>
      </c>
      <c r="AM9869" s="94" t="str">
        <f t="shared" si="512"/>
        <v xml:space="preserve">1/0 </v>
      </c>
    </row>
    <row r="9870" spans="36:39" ht="14.4">
      <c r="AJ9870" s="26" t="e">
        <f>VLOOKUP(AQ9870,'user list'!A:B,2,0)</f>
        <v>#N/A</v>
      </c>
      <c r="AK9870" s="26">
        <f t="shared" si="510"/>
        <v>1</v>
      </c>
      <c r="AL9870" s="26">
        <f t="shared" si="511"/>
        <v>0</v>
      </c>
      <c r="AM9870" s="94" t="str">
        <f t="shared" si="512"/>
        <v xml:space="preserve">1/0 </v>
      </c>
    </row>
    <row r="9871" spans="36:39" ht="14.4">
      <c r="AJ9871" s="26" t="e">
        <f>VLOOKUP(AQ9871,'user list'!A:B,2,0)</f>
        <v>#N/A</v>
      </c>
      <c r="AK9871" s="26">
        <f t="shared" si="510"/>
        <v>1</v>
      </c>
      <c r="AL9871" s="26">
        <f t="shared" si="511"/>
        <v>0</v>
      </c>
      <c r="AM9871" s="94" t="str">
        <f t="shared" si="512"/>
        <v xml:space="preserve">1/0 </v>
      </c>
    </row>
    <row r="9872" spans="36:39" ht="14.4">
      <c r="AJ9872" s="26" t="e">
        <f>VLOOKUP(AQ9872,'user list'!A:B,2,0)</f>
        <v>#N/A</v>
      </c>
      <c r="AK9872" s="26">
        <f t="shared" si="510"/>
        <v>1</v>
      </c>
      <c r="AL9872" s="26">
        <f t="shared" si="511"/>
        <v>0</v>
      </c>
      <c r="AM9872" s="94" t="str">
        <f t="shared" si="512"/>
        <v xml:space="preserve">1/0 </v>
      </c>
    </row>
    <row r="9873" spans="36:39" ht="14.4">
      <c r="AJ9873" s="26" t="e">
        <f>VLOOKUP(AQ9873,'user list'!A:B,2,0)</f>
        <v>#N/A</v>
      </c>
      <c r="AK9873" s="26">
        <f t="shared" si="510"/>
        <v>1</v>
      </c>
      <c r="AL9873" s="26">
        <f t="shared" si="511"/>
        <v>0</v>
      </c>
      <c r="AM9873" s="94" t="str">
        <f t="shared" si="512"/>
        <v xml:space="preserve">1/0 </v>
      </c>
    </row>
    <row r="9874" spans="36:39" ht="14.4">
      <c r="AJ9874" s="26" t="e">
        <f>VLOOKUP(AQ9874,'user list'!A:B,2,0)</f>
        <v>#N/A</v>
      </c>
      <c r="AK9874" s="26">
        <f t="shared" si="510"/>
        <v>1</v>
      </c>
      <c r="AL9874" s="26">
        <f t="shared" si="511"/>
        <v>0</v>
      </c>
      <c r="AM9874" s="94" t="str">
        <f t="shared" si="512"/>
        <v xml:space="preserve">1/0 </v>
      </c>
    </row>
    <row r="9875" spans="36:39" ht="14.4">
      <c r="AJ9875" s="26" t="e">
        <f>VLOOKUP(AQ9875,'user list'!A:B,2,0)</f>
        <v>#N/A</v>
      </c>
      <c r="AK9875" s="26">
        <f t="shared" si="510"/>
        <v>1</v>
      </c>
      <c r="AL9875" s="26">
        <f t="shared" si="511"/>
        <v>0</v>
      </c>
      <c r="AM9875" s="94" t="str">
        <f t="shared" si="512"/>
        <v xml:space="preserve">1/0 </v>
      </c>
    </row>
    <row r="9876" spans="36:39" ht="14.4">
      <c r="AJ9876" s="26" t="e">
        <f>VLOOKUP(AQ9876,'user list'!A:B,2,0)</f>
        <v>#N/A</v>
      </c>
      <c r="AK9876" s="26">
        <f t="shared" si="510"/>
        <v>1</v>
      </c>
      <c r="AL9876" s="26">
        <f t="shared" si="511"/>
        <v>0</v>
      </c>
      <c r="AM9876" s="94" t="str">
        <f t="shared" si="512"/>
        <v xml:space="preserve">1/0 </v>
      </c>
    </row>
    <row r="9877" spans="36:39" ht="14.4">
      <c r="AJ9877" s="26" t="e">
        <f>VLOOKUP(AQ9877,'user list'!A:B,2,0)</f>
        <v>#N/A</v>
      </c>
      <c r="AK9877" s="26">
        <f t="shared" si="510"/>
        <v>1</v>
      </c>
      <c r="AL9877" s="26">
        <f t="shared" si="511"/>
        <v>0</v>
      </c>
      <c r="AM9877" s="94" t="str">
        <f t="shared" si="512"/>
        <v xml:space="preserve">1/0 </v>
      </c>
    </row>
    <row r="9878" spans="36:39" ht="14.4">
      <c r="AJ9878" s="26" t="e">
        <f>VLOOKUP(AQ9878,'user list'!A:B,2,0)</f>
        <v>#N/A</v>
      </c>
      <c r="AK9878" s="26">
        <f t="shared" si="510"/>
        <v>1</v>
      </c>
      <c r="AL9878" s="26">
        <f t="shared" si="511"/>
        <v>0</v>
      </c>
      <c r="AM9878" s="94" t="str">
        <f t="shared" si="512"/>
        <v xml:space="preserve">1/0 </v>
      </c>
    </row>
    <row r="9879" spans="36:39" ht="14.4">
      <c r="AJ9879" s="26" t="e">
        <f>VLOOKUP(AQ9879,'user list'!A:B,2,0)</f>
        <v>#N/A</v>
      </c>
      <c r="AK9879" s="26">
        <f t="shared" si="510"/>
        <v>1</v>
      </c>
      <c r="AL9879" s="26">
        <f t="shared" si="511"/>
        <v>0</v>
      </c>
      <c r="AM9879" s="94" t="str">
        <f t="shared" si="512"/>
        <v xml:space="preserve">1/0 </v>
      </c>
    </row>
    <row r="9880" spans="36:39" ht="14.4">
      <c r="AJ9880" s="26" t="e">
        <f>VLOOKUP(AQ9880,'user list'!A:B,2,0)</f>
        <v>#N/A</v>
      </c>
      <c r="AK9880" s="26">
        <f t="shared" si="510"/>
        <v>1</v>
      </c>
      <c r="AL9880" s="26">
        <f t="shared" si="511"/>
        <v>0</v>
      </c>
      <c r="AM9880" s="94" t="str">
        <f t="shared" si="512"/>
        <v xml:space="preserve">1/0 </v>
      </c>
    </row>
    <row r="9881" spans="36:39" ht="14.4">
      <c r="AJ9881" s="26" t="e">
        <f>VLOOKUP(AQ9881,'user list'!A:B,2,0)</f>
        <v>#N/A</v>
      </c>
      <c r="AK9881" s="26">
        <f t="shared" si="510"/>
        <v>1</v>
      </c>
      <c r="AL9881" s="26">
        <f t="shared" si="511"/>
        <v>0</v>
      </c>
      <c r="AM9881" s="94" t="str">
        <f t="shared" si="512"/>
        <v xml:space="preserve">1/0 </v>
      </c>
    </row>
    <row r="9882" spans="36:39" ht="14.4">
      <c r="AJ9882" s="26" t="e">
        <f>VLOOKUP(AQ9882,'user list'!A:B,2,0)</f>
        <v>#N/A</v>
      </c>
      <c r="AK9882" s="26">
        <f t="shared" si="510"/>
        <v>1</v>
      </c>
      <c r="AL9882" s="26">
        <f t="shared" si="511"/>
        <v>0</v>
      </c>
      <c r="AM9882" s="94" t="str">
        <f t="shared" si="512"/>
        <v xml:space="preserve">1/0 </v>
      </c>
    </row>
    <row r="9883" spans="36:39" ht="14.4">
      <c r="AJ9883" s="26" t="e">
        <f>VLOOKUP(AQ9883,'user list'!A:B,2,0)</f>
        <v>#N/A</v>
      </c>
      <c r="AK9883" s="26">
        <f t="shared" si="510"/>
        <v>1</v>
      </c>
      <c r="AL9883" s="26">
        <f t="shared" si="511"/>
        <v>0</v>
      </c>
      <c r="AM9883" s="94" t="str">
        <f t="shared" si="512"/>
        <v xml:space="preserve">1/0 </v>
      </c>
    </row>
    <row r="9884" spans="36:39" ht="14.4">
      <c r="AJ9884" s="26" t="e">
        <f>VLOOKUP(AQ9884,'user list'!A:B,2,0)</f>
        <v>#N/A</v>
      </c>
      <c r="AK9884" s="26">
        <f t="shared" si="510"/>
        <v>1</v>
      </c>
      <c r="AL9884" s="26">
        <f t="shared" si="511"/>
        <v>0</v>
      </c>
      <c r="AM9884" s="94" t="str">
        <f t="shared" si="512"/>
        <v xml:space="preserve">1/0 </v>
      </c>
    </row>
    <row r="9885" spans="36:39" ht="14.4">
      <c r="AJ9885" s="26" t="e">
        <f>VLOOKUP(AQ9885,'user list'!A:B,2,0)</f>
        <v>#N/A</v>
      </c>
      <c r="AK9885" s="26">
        <f t="shared" si="510"/>
        <v>1</v>
      </c>
      <c r="AL9885" s="26">
        <f t="shared" si="511"/>
        <v>0</v>
      </c>
      <c r="AM9885" s="94" t="str">
        <f t="shared" si="512"/>
        <v xml:space="preserve">1/0 </v>
      </c>
    </row>
    <row r="9886" spans="36:39" ht="14.4">
      <c r="AJ9886" s="26" t="e">
        <f>VLOOKUP(AQ9886,'user list'!A:B,2,0)</f>
        <v>#N/A</v>
      </c>
      <c r="AK9886" s="26">
        <f t="shared" si="510"/>
        <v>1</v>
      </c>
      <c r="AL9886" s="26">
        <f t="shared" si="511"/>
        <v>0</v>
      </c>
      <c r="AM9886" s="94" t="str">
        <f t="shared" si="512"/>
        <v xml:space="preserve">1/0 </v>
      </c>
    </row>
    <row r="9887" spans="36:39" ht="14.4">
      <c r="AJ9887" s="26" t="e">
        <f>VLOOKUP(AQ9887,'user list'!A:B,2,0)</f>
        <v>#N/A</v>
      </c>
      <c r="AK9887" s="26">
        <f t="shared" si="510"/>
        <v>1</v>
      </c>
      <c r="AL9887" s="26">
        <f t="shared" si="511"/>
        <v>0</v>
      </c>
      <c r="AM9887" s="94" t="str">
        <f t="shared" si="512"/>
        <v xml:space="preserve">1/0 </v>
      </c>
    </row>
    <row r="9888" spans="36:39" ht="14.4">
      <c r="AJ9888" s="26" t="e">
        <f>VLOOKUP(AQ9888,'user list'!A:B,2,0)</f>
        <v>#N/A</v>
      </c>
      <c r="AK9888" s="26">
        <f t="shared" si="510"/>
        <v>1</v>
      </c>
      <c r="AL9888" s="26">
        <f t="shared" si="511"/>
        <v>0</v>
      </c>
      <c r="AM9888" s="94" t="str">
        <f t="shared" si="512"/>
        <v xml:space="preserve">1/0 </v>
      </c>
    </row>
    <row r="9889" spans="36:39" ht="14.4">
      <c r="AJ9889" s="26" t="e">
        <f>VLOOKUP(AQ9889,'user list'!A:B,2,0)</f>
        <v>#N/A</v>
      </c>
      <c r="AK9889" s="26">
        <f t="shared" si="510"/>
        <v>1</v>
      </c>
      <c r="AL9889" s="26">
        <f t="shared" si="511"/>
        <v>0</v>
      </c>
      <c r="AM9889" s="94" t="str">
        <f t="shared" si="512"/>
        <v xml:space="preserve">1/0 </v>
      </c>
    </row>
    <row r="9890" spans="36:39" ht="14.4">
      <c r="AJ9890" s="26" t="e">
        <f>VLOOKUP(AQ9890,'user list'!A:B,2,0)</f>
        <v>#N/A</v>
      </c>
      <c r="AK9890" s="26">
        <f t="shared" si="510"/>
        <v>1</v>
      </c>
      <c r="AL9890" s="26">
        <f t="shared" si="511"/>
        <v>0</v>
      </c>
      <c r="AM9890" s="94" t="str">
        <f t="shared" si="512"/>
        <v xml:space="preserve">1/0 </v>
      </c>
    </row>
    <row r="9891" spans="36:39" ht="14.4">
      <c r="AJ9891" s="26" t="e">
        <f>VLOOKUP(AQ9891,'user list'!A:B,2,0)</f>
        <v>#N/A</v>
      </c>
      <c r="AK9891" s="26">
        <f t="shared" ref="AK9891:AK9954" si="513">MONTH(AN9891)</f>
        <v>1</v>
      </c>
      <c r="AL9891" s="26">
        <f t="shared" ref="AL9891:AL9954" si="514">DAY(AN9891)</f>
        <v>0</v>
      </c>
      <c r="AM9891" s="94" t="str">
        <f t="shared" ref="AM9891:AM9954" si="515">AK9891&amp;"/"&amp;AL9891&amp;" "&amp;AR9891</f>
        <v xml:space="preserve">1/0 </v>
      </c>
    </row>
    <row r="9892" spans="36:39" ht="14.4">
      <c r="AJ9892" s="26" t="e">
        <f>VLOOKUP(AQ9892,'user list'!A:B,2,0)</f>
        <v>#N/A</v>
      </c>
      <c r="AK9892" s="26">
        <f t="shared" si="513"/>
        <v>1</v>
      </c>
      <c r="AL9892" s="26">
        <f t="shared" si="514"/>
        <v>0</v>
      </c>
      <c r="AM9892" s="94" t="str">
        <f t="shared" si="515"/>
        <v xml:space="preserve">1/0 </v>
      </c>
    </row>
    <row r="9893" spans="36:39" ht="14.4">
      <c r="AJ9893" s="26" t="e">
        <f>VLOOKUP(AQ9893,'user list'!A:B,2,0)</f>
        <v>#N/A</v>
      </c>
      <c r="AK9893" s="26">
        <f t="shared" si="513"/>
        <v>1</v>
      </c>
      <c r="AL9893" s="26">
        <f t="shared" si="514"/>
        <v>0</v>
      </c>
      <c r="AM9893" s="94" t="str">
        <f t="shared" si="515"/>
        <v xml:space="preserve">1/0 </v>
      </c>
    </row>
    <row r="9894" spans="36:39" ht="14.4">
      <c r="AJ9894" s="26" t="e">
        <f>VLOOKUP(AQ9894,'user list'!A:B,2,0)</f>
        <v>#N/A</v>
      </c>
      <c r="AK9894" s="26">
        <f t="shared" si="513"/>
        <v>1</v>
      </c>
      <c r="AL9894" s="26">
        <f t="shared" si="514"/>
        <v>0</v>
      </c>
      <c r="AM9894" s="94" t="str">
        <f t="shared" si="515"/>
        <v xml:space="preserve">1/0 </v>
      </c>
    </row>
    <row r="9895" spans="36:39" ht="14.4">
      <c r="AJ9895" s="26" t="e">
        <f>VLOOKUP(AQ9895,'user list'!A:B,2,0)</f>
        <v>#N/A</v>
      </c>
      <c r="AK9895" s="26">
        <f t="shared" si="513"/>
        <v>1</v>
      </c>
      <c r="AL9895" s="26">
        <f t="shared" si="514"/>
        <v>0</v>
      </c>
      <c r="AM9895" s="94" t="str">
        <f t="shared" si="515"/>
        <v xml:space="preserve">1/0 </v>
      </c>
    </row>
    <row r="9896" spans="36:39" ht="14.4">
      <c r="AJ9896" s="26" t="e">
        <f>VLOOKUP(AQ9896,'user list'!A:B,2,0)</f>
        <v>#N/A</v>
      </c>
      <c r="AK9896" s="26">
        <f t="shared" si="513"/>
        <v>1</v>
      </c>
      <c r="AL9896" s="26">
        <f t="shared" si="514"/>
        <v>0</v>
      </c>
      <c r="AM9896" s="94" t="str">
        <f t="shared" si="515"/>
        <v xml:space="preserve">1/0 </v>
      </c>
    </row>
    <row r="9897" spans="36:39" ht="14.4">
      <c r="AJ9897" s="26" t="e">
        <f>VLOOKUP(AQ9897,'user list'!A:B,2,0)</f>
        <v>#N/A</v>
      </c>
      <c r="AK9897" s="26">
        <f t="shared" si="513"/>
        <v>1</v>
      </c>
      <c r="AL9897" s="26">
        <f t="shared" si="514"/>
        <v>0</v>
      </c>
      <c r="AM9897" s="94" t="str">
        <f t="shared" si="515"/>
        <v xml:space="preserve">1/0 </v>
      </c>
    </row>
    <row r="9898" spans="36:39" ht="14.4">
      <c r="AJ9898" s="26" t="e">
        <f>VLOOKUP(AQ9898,'user list'!A:B,2,0)</f>
        <v>#N/A</v>
      </c>
      <c r="AK9898" s="26">
        <f t="shared" si="513"/>
        <v>1</v>
      </c>
      <c r="AL9898" s="26">
        <f t="shared" si="514"/>
        <v>0</v>
      </c>
      <c r="AM9898" s="94" t="str">
        <f t="shared" si="515"/>
        <v xml:space="preserve">1/0 </v>
      </c>
    </row>
    <row r="9899" spans="36:39" ht="14.4">
      <c r="AJ9899" s="26" t="e">
        <f>VLOOKUP(AQ9899,'user list'!A:B,2,0)</f>
        <v>#N/A</v>
      </c>
      <c r="AK9899" s="26">
        <f t="shared" si="513"/>
        <v>1</v>
      </c>
      <c r="AL9899" s="26">
        <f t="shared" si="514"/>
        <v>0</v>
      </c>
      <c r="AM9899" s="94" t="str">
        <f t="shared" si="515"/>
        <v xml:space="preserve">1/0 </v>
      </c>
    </row>
    <row r="9900" spans="36:39" ht="14.4">
      <c r="AJ9900" s="26" t="e">
        <f>VLOOKUP(AQ9900,'user list'!A:B,2,0)</f>
        <v>#N/A</v>
      </c>
      <c r="AK9900" s="26">
        <f t="shared" si="513"/>
        <v>1</v>
      </c>
      <c r="AL9900" s="26">
        <f t="shared" si="514"/>
        <v>0</v>
      </c>
      <c r="AM9900" s="94" t="str">
        <f t="shared" si="515"/>
        <v xml:space="preserve">1/0 </v>
      </c>
    </row>
    <row r="9901" spans="36:39" ht="14.4">
      <c r="AJ9901" s="26" t="e">
        <f>VLOOKUP(AQ9901,'user list'!A:B,2,0)</f>
        <v>#N/A</v>
      </c>
      <c r="AK9901" s="26">
        <f t="shared" si="513"/>
        <v>1</v>
      </c>
      <c r="AL9901" s="26">
        <f t="shared" si="514"/>
        <v>0</v>
      </c>
      <c r="AM9901" s="94" t="str">
        <f t="shared" si="515"/>
        <v xml:space="preserve">1/0 </v>
      </c>
    </row>
    <row r="9902" spans="36:39" ht="14.4">
      <c r="AJ9902" s="26" t="e">
        <f>VLOOKUP(AQ9902,'user list'!A:B,2,0)</f>
        <v>#N/A</v>
      </c>
      <c r="AK9902" s="26">
        <f t="shared" si="513"/>
        <v>1</v>
      </c>
      <c r="AL9902" s="26">
        <f t="shared" si="514"/>
        <v>0</v>
      </c>
      <c r="AM9902" s="94" t="str">
        <f t="shared" si="515"/>
        <v xml:space="preserve">1/0 </v>
      </c>
    </row>
    <row r="9903" spans="36:39" ht="14.4">
      <c r="AJ9903" s="26" t="e">
        <f>VLOOKUP(AQ9903,'user list'!A:B,2,0)</f>
        <v>#N/A</v>
      </c>
      <c r="AK9903" s="26">
        <f t="shared" si="513"/>
        <v>1</v>
      </c>
      <c r="AL9903" s="26">
        <f t="shared" si="514"/>
        <v>0</v>
      </c>
      <c r="AM9903" s="94" t="str">
        <f t="shared" si="515"/>
        <v xml:space="preserve">1/0 </v>
      </c>
    </row>
    <row r="9904" spans="36:39" ht="14.4">
      <c r="AJ9904" s="26" t="e">
        <f>VLOOKUP(AQ9904,'user list'!A:B,2,0)</f>
        <v>#N/A</v>
      </c>
      <c r="AK9904" s="26">
        <f t="shared" si="513"/>
        <v>1</v>
      </c>
      <c r="AL9904" s="26">
        <f t="shared" si="514"/>
        <v>0</v>
      </c>
      <c r="AM9904" s="94" t="str">
        <f t="shared" si="515"/>
        <v xml:space="preserve">1/0 </v>
      </c>
    </row>
    <row r="9905" spans="36:39" ht="14.4">
      <c r="AJ9905" s="26" t="e">
        <f>VLOOKUP(AQ9905,'user list'!A:B,2,0)</f>
        <v>#N/A</v>
      </c>
      <c r="AK9905" s="26">
        <f t="shared" si="513"/>
        <v>1</v>
      </c>
      <c r="AL9905" s="26">
        <f t="shared" si="514"/>
        <v>0</v>
      </c>
      <c r="AM9905" s="94" t="str">
        <f t="shared" si="515"/>
        <v xml:space="preserve">1/0 </v>
      </c>
    </row>
    <row r="9906" spans="36:39" ht="14.4">
      <c r="AJ9906" s="26" t="e">
        <f>VLOOKUP(AQ9906,'user list'!A:B,2,0)</f>
        <v>#N/A</v>
      </c>
      <c r="AK9906" s="26">
        <f t="shared" si="513"/>
        <v>1</v>
      </c>
      <c r="AL9906" s="26">
        <f t="shared" si="514"/>
        <v>0</v>
      </c>
      <c r="AM9906" s="94" t="str">
        <f t="shared" si="515"/>
        <v xml:space="preserve">1/0 </v>
      </c>
    </row>
    <row r="9907" spans="36:39" ht="14.4">
      <c r="AJ9907" s="26" t="e">
        <f>VLOOKUP(AQ9907,'user list'!A:B,2,0)</f>
        <v>#N/A</v>
      </c>
      <c r="AK9907" s="26">
        <f t="shared" si="513"/>
        <v>1</v>
      </c>
      <c r="AL9907" s="26">
        <f t="shared" si="514"/>
        <v>0</v>
      </c>
      <c r="AM9907" s="94" t="str">
        <f t="shared" si="515"/>
        <v xml:space="preserve">1/0 </v>
      </c>
    </row>
    <row r="9908" spans="36:39" ht="14.4">
      <c r="AJ9908" s="26" t="e">
        <f>VLOOKUP(AQ9908,'user list'!A:B,2,0)</f>
        <v>#N/A</v>
      </c>
      <c r="AK9908" s="26">
        <f t="shared" si="513"/>
        <v>1</v>
      </c>
      <c r="AL9908" s="26">
        <f t="shared" si="514"/>
        <v>0</v>
      </c>
      <c r="AM9908" s="94" t="str">
        <f t="shared" si="515"/>
        <v xml:space="preserve">1/0 </v>
      </c>
    </row>
    <row r="9909" spans="36:39" ht="14.4">
      <c r="AJ9909" s="26" t="e">
        <f>VLOOKUP(AQ9909,'user list'!A:B,2,0)</f>
        <v>#N/A</v>
      </c>
      <c r="AK9909" s="26">
        <f t="shared" si="513"/>
        <v>1</v>
      </c>
      <c r="AL9909" s="26">
        <f t="shared" si="514"/>
        <v>0</v>
      </c>
      <c r="AM9909" s="94" t="str">
        <f t="shared" si="515"/>
        <v xml:space="preserve">1/0 </v>
      </c>
    </row>
    <row r="9910" spans="36:39" ht="14.4">
      <c r="AJ9910" s="26" t="e">
        <f>VLOOKUP(AQ9910,'user list'!A:B,2,0)</f>
        <v>#N/A</v>
      </c>
      <c r="AK9910" s="26">
        <f t="shared" si="513"/>
        <v>1</v>
      </c>
      <c r="AL9910" s="26">
        <f t="shared" si="514"/>
        <v>0</v>
      </c>
      <c r="AM9910" s="94" t="str">
        <f t="shared" si="515"/>
        <v xml:space="preserve">1/0 </v>
      </c>
    </row>
    <row r="9911" spans="36:39" ht="14.4">
      <c r="AJ9911" s="26" t="e">
        <f>VLOOKUP(AQ9911,'user list'!A:B,2,0)</f>
        <v>#N/A</v>
      </c>
      <c r="AK9911" s="26">
        <f t="shared" si="513"/>
        <v>1</v>
      </c>
      <c r="AL9911" s="26">
        <f t="shared" si="514"/>
        <v>0</v>
      </c>
      <c r="AM9911" s="94" t="str">
        <f t="shared" si="515"/>
        <v xml:space="preserve">1/0 </v>
      </c>
    </row>
    <row r="9912" spans="36:39" ht="14.4">
      <c r="AJ9912" s="26" t="e">
        <f>VLOOKUP(AQ9912,'user list'!A:B,2,0)</f>
        <v>#N/A</v>
      </c>
      <c r="AK9912" s="26">
        <f t="shared" si="513"/>
        <v>1</v>
      </c>
      <c r="AL9912" s="26">
        <f t="shared" si="514"/>
        <v>0</v>
      </c>
      <c r="AM9912" s="94" t="str">
        <f t="shared" si="515"/>
        <v xml:space="preserve">1/0 </v>
      </c>
    </row>
    <row r="9913" spans="36:39" ht="14.4">
      <c r="AJ9913" s="26" t="e">
        <f>VLOOKUP(AQ9913,'user list'!A:B,2,0)</f>
        <v>#N/A</v>
      </c>
      <c r="AK9913" s="26">
        <f t="shared" si="513"/>
        <v>1</v>
      </c>
      <c r="AL9913" s="26">
        <f t="shared" si="514"/>
        <v>0</v>
      </c>
      <c r="AM9913" s="94" t="str">
        <f t="shared" si="515"/>
        <v xml:space="preserve">1/0 </v>
      </c>
    </row>
    <row r="9914" spans="36:39" ht="14.4">
      <c r="AJ9914" s="26" t="e">
        <f>VLOOKUP(AQ9914,'user list'!A:B,2,0)</f>
        <v>#N/A</v>
      </c>
      <c r="AK9914" s="26">
        <f t="shared" si="513"/>
        <v>1</v>
      </c>
      <c r="AL9914" s="26">
        <f t="shared" si="514"/>
        <v>0</v>
      </c>
      <c r="AM9914" s="94" t="str">
        <f t="shared" si="515"/>
        <v xml:space="preserve">1/0 </v>
      </c>
    </row>
    <row r="9915" spans="36:39" ht="14.4">
      <c r="AJ9915" s="26" t="e">
        <f>VLOOKUP(AQ9915,'user list'!A:B,2,0)</f>
        <v>#N/A</v>
      </c>
      <c r="AK9915" s="26">
        <f t="shared" si="513"/>
        <v>1</v>
      </c>
      <c r="AL9915" s="26">
        <f t="shared" si="514"/>
        <v>0</v>
      </c>
      <c r="AM9915" s="94" t="str">
        <f t="shared" si="515"/>
        <v xml:space="preserve">1/0 </v>
      </c>
    </row>
    <row r="9916" spans="36:39" ht="14.4">
      <c r="AJ9916" s="26" t="e">
        <f>VLOOKUP(AQ9916,'user list'!A:B,2,0)</f>
        <v>#N/A</v>
      </c>
      <c r="AK9916" s="26">
        <f t="shared" si="513"/>
        <v>1</v>
      </c>
      <c r="AL9916" s="26">
        <f t="shared" si="514"/>
        <v>0</v>
      </c>
      <c r="AM9916" s="94" t="str">
        <f t="shared" si="515"/>
        <v xml:space="preserve">1/0 </v>
      </c>
    </row>
    <row r="9917" spans="36:39" ht="14.4">
      <c r="AJ9917" s="26" t="e">
        <f>VLOOKUP(AQ9917,'user list'!A:B,2,0)</f>
        <v>#N/A</v>
      </c>
      <c r="AK9917" s="26">
        <f t="shared" si="513"/>
        <v>1</v>
      </c>
      <c r="AL9917" s="26">
        <f t="shared" si="514"/>
        <v>0</v>
      </c>
      <c r="AM9917" s="94" t="str">
        <f t="shared" si="515"/>
        <v xml:space="preserve">1/0 </v>
      </c>
    </row>
    <row r="9918" spans="36:39" ht="14.4">
      <c r="AJ9918" s="26" t="e">
        <f>VLOOKUP(AQ9918,'user list'!A:B,2,0)</f>
        <v>#N/A</v>
      </c>
      <c r="AK9918" s="26">
        <f t="shared" si="513"/>
        <v>1</v>
      </c>
      <c r="AL9918" s="26">
        <f t="shared" si="514"/>
        <v>0</v>
      </c>
      <c r="AM9918" s="94" t="str">
        <f t="shared" si="515"/>
        <v xml:space="preserve">1/0 </v>
      </c>
    </row>
    <row r="9919" spans="36:39" ht="14.4">
      <c r="AJ9919" s="26" t="e">
        <f>VLOOKUP(AQ9919,'user list'!A:B,2,0)</f>
        <v>#N/A</v>
      </c>
      <c r="AK9919" s="26">
        <f t="shared" si="513"/>
        <v>1</v>
      </c>
      <c r="AL9919" s="26">
        <f t="shared" si="514"/>
        <v>0</v>
      </c>
      <c r="AM9919" s="94" t="str">
        <f t="shared" si="515"/>
        <v xml:space="preserve">1/0 </v>
      </c>
    </row>
    <row r="9920" spans="36:39" ht="14.4">
      <c r="AJ9920" s="26" t="e">
        <f>VLOOKUP(AQ9920,'user list'!A:B,2,0)</f>
        <v>#N/A</v>
      </c>
      <c r="AK9920" s="26">
        <f t="shared" si="513"/>
        <v>1</v>
      </c>
      <c r="AL9920" s="26">
        <f t="shared" si="514"/>
        <v>0</v>
      </c>
      <c r="AM9920" s="94" t="str">
        <f t="shared" si="515"/>
        <v xml:space="preserve">1/0 </v>
      </c>
    </row>
    <row r="9921" spans="36:39" ht="14.4">
      <c r="AJ9921" s="26" t="e">
        <f>VLOOKUP(AQ9921,'user list'!A:B,2,0)</f>
        <v>#N/A</v>
      </c>
      <c r="AK9921" s="26">
        <f t="shared" si="513"/>
        <v>1</v>
      </c>
      <c r="AL9921" s="26">
        <f t="shared" si="514"/>
        <v>0</v>
      </c>
      <c r="AM9921" s="94" t="str">
        <f t="shared" si="515"/>
        <v xml:space="preserve">1/0 </v>
      </c>
    </row>
    <row r="9922" spans="36:39" ht="14.4">
      <c r="AJ9922" s="26" t="e">
        <f>VLOOKUP(AQ9922,'user list'!A:B,2,0)</f>
        <v>#N/A</v>
      </c>
      <c r="AK9922" s="26">
        <f t="shared" si="513"/>
        <v>1</v>
      </c>
      <c r="AL9922" s="26">
        <f t="shared" si="514"/>
        <v>0</v>
      </c>
      <c r="AM9922" s="94" t="str">
        <f t="shared" si="515"/>
        <v xml:space="preserve">1/0 </v>
      </c>
    </row>
    <row r="9923" spans="36:39" ht="14.4">
      <c r="AJ9923" s="26" t="e">
        <f>VLOOKUP(AQ9923,'user list'!A:B,2,0)</f>
        <v>#N/A</v>
      </c>
      <c r="AK9923" s="26">
        <f t="shared" si="513"/>
        <v>1</v>
      </c>
      <c r="AL9923" s="26">
        <f t="shared" si="514"/>
        <v>0</v>
      </c>
      <c r="AM9923" s="94" t="str">
        <f t="shared" si="515"/>
        <v xml:space="preserve">1/0 </v>
      </c>
    </row>
    <row r="9924" spans="36:39" ht="14.4">
      <c r="AJ9924" s="26" t="e">
        <f>VLOOKUP(AQ9924,'user list'!A:B,2,0)</f>
        <v>#N/A</v>
      </c>
      <c r="AK9924" s="26">
        <f t="shared" si="513"/>
        <v>1</v>
      </c>
      <c r="AL9924" s="26">
        <f t="shared" si="514"/>
        <v>0</v>
      </c>
      <c r="AM9924" s="94" t="str">
        <f t="shared" si="515"/>
        <v xml:space="preserve">1/0 </v>
      </c>
    </row>
    <row r="9925" spans="36:39" ht="14.4">
      <c r="AJ9925" s="26" t="e">
        <f>VLOOKUP(AQ9925,'user list'!A:B,2,0)</f>
        <v>#N/A</v>
      </c>
      <c r="AK9925" s="26">
        <f t="shared" si="513"/>
        <v>1</v>
      </c>
      <c r="AL9925" s="26">
        <f t="shared" si="514"/>
        <v>0</v>
      </c>
      <c r="AM9925" s="94" t="str">
        <f t="shared" si="515"/>
        <v xml:space="preserve">1/0 </v>
      </c>
    </row>
    <row r="9926" spans="36:39" ht="14.4">
      <c r="AJ9926" s="26" t="e">
        <f>VLOOKUP(AQ9926,'user list'!A:B,2,0)</f>
        <v>#N/A</v>
      </c>
      <c r="AK9926" s="26">
        <f t="shared" si="513"/>
        <v>1</v>
      </c>
      <c r="AL9926" s="26">
        <f t="shared" si="514"/>
        <v>0</v>
      </c>
      <c r="AM9926" s="94" t="str">
        <f t="shared" si="515"/>
        <v xml:space="preserve">1/0 </v>
      </c>
    </row>
    <row r="9927" spans="36:39" ht="14.4">
      <c r="AJ9927" s="26" t="e">
        <f>VLOOKUP(AQ9927,'user list'!A:B,2,0)</f>
        <v>#N/A</v>
      </c>
      <c r="AK9927" s="26">
        <f t="shared" si="513"/>
        <v>1</v>
      </c>
      <c r="AL9927" s="26">
        <f t="shared" si="514"/>
        <v>0</v>
      </c>
      <c r="AM9927" s="94" t="str">
        <f t="shared" si="515"/>
        <v xml:space="preserve">1/0 </v>
      </c>
    </row>
    <row r="9928" spans="36:39" ht="14.4">
      <c r="AJ9928" s="26" t="e">
        <f>VLOOKUP(AQ9928,'user list'!A:B,2,0)</f>
        <v>#N/A</v>
      </c>
      <c r="AK9928" s="26">
        <f t="shared" si="513"/>
        <v>1</v>
      </c>
      <c r="AL9928" s="26">
        <f t="shared" si="514"/>
        <v>0</v>
      </c>
      <c r="AM9928" s="94" t="str">
        <f t="shared" si="515"/>
        <v xml:space="preserve">1/0 </v>
      </c>
    </row>
    <row r="9929" spans="36:39" ht="14.4">
      <c r="AJ9929" s="26" t="e">
        <f>VLOOKUP(AQ9929,'user list'!A:B,2,0)</f>
        <v>#N/A</v>
      </c>
      <c r="AK9929" s="26">
        <f t="shared" si="513"/>
        <v>1</v>
      </c>
      <c r="AL9929" s="26">
        <f t="shared" si="514"/>
        <v>0</v>
      </c>
      <c r="AM9929" s="94" t="str">
        <f t="shared" si="515"/>
        <v xml:space="preserve">1/0 </v>
      </c>
    </row>
    <row r="9930" spans="36:39" ht="14.4">
      <c r="AJ9930" s="26" t="e">
        <f>VLOOKUP(AQ9930,'user list'!A:B,2,0)</f>
        <v>#N/A</v>
      </c>
      <c r="AK9930" s="26">
        <f t="shared" si="513"/>
        <v>1</v>
      </c>
      <c r="AL9930" s="26">
        <f t="shared" si="514"/>
        <v>0</v>
      </c>
      <c r="AM9930" s="94" t="str">
        <f t="shared" si="515"/>
        <v xml:space="preserve">1/0 </v>
      </c>
    </row>
    <row r="9931" spans="36:39" ht="14.4">
      <c r="AJ9931" s="26" t="e">
        <f>VLOOKUP(AQ9931,'user list'!A:B,2,0)</f>
        <v>#N/A</v>
      </c>
      <c r="AK9931" s="26">
        <f t="shared" si="513"/>
        <v>1</v>
      </c>
      <c r="AL9931" s="26">
        <f t="shared" si="514"/>
        <v>0</v>
      </c>
      <c r="AM9931" s="94" t="str">
        <f t="shared" si="515"/>
        <v xml:space="preserve">1/0 </v>
      </c>
    </row>
    <row r="9932" spans="36:39" ht="14.4">
      <c r="AJ9932" s="26" t="e">
        <f>VLOOKUP(AQ9932,'user list'!A:B,2,0)</f>
        <v>#N/A</v>
      </c>
      <c r="AK9932" s="26">
        <f t="shared" si="513"/>
        <v>1</v>
      </c>
      <c r="AL9932" s="26">
        <f t="shared" si="514"/>
        <v>0</v>
      </c>
      <c r="AM9932" s="94" t="str">
        <f t="shared" si="515"/>
        <v xml:space="preserve">1/0 </v>
      </c>
    </row>
    <row r="9933" spans="36:39" ht="14.4">
      <c r="AJ9933" s="26" t="e">
        <f>VLOOKUP(AQ9933,'user list'!A:B,2,0)</f>
        <v>#N/A</v>
      </c>
      <c r="AK9933" s="26">
        <f t="shared" si="513"/>
        <v>1</v>
      </c>
      <c r="AL9933" s="26">
        <f t="shared" si="514"/>
        <v>0</v>
      </c>
      <c r="AM9933" s="94" t="str">
        <f t="shared" si="515"/>
        <v xml:space="preserve">1/0 </v>
      </c>
    </row>
    <row r="9934" spans="36:39" ht="14.4">
      <c r="AJ9934" s="26" t="e">
        <f>VLOOKUP(AQ9934,'user list'!A:B,2,0)</f>
        <v>#N/A</v>
      </c>
      <c r="AK9934" s="26">
        <f t="shared" si="513"/>
        <v>1</v>
      </c>
      <c r="AL9934" s="26">
        <f t="shared" si="514"/>
        <v>0</v>
      </c>
      <c r="AM9934" s="94" t="str">
        <f t="shared" si="515"/>
        <v xml:space="preserve">1/0 </v>
      </c>
    </row>
    <row r="9935" spans="36:39" ht="14.4">
      <c r="AJ9935" s="26" t="e">
        <f>VLOOKUP(AQ9935,'user list'!A:B,2,0)</f>
        <v>#N/A</v>
      </c>
      <c r="AK9935" s="26">
        <f t="shared" si="513"/>
        <v>1</v>
      </c>
      <c r="AL9935" s="26">
        <f t="shared" si="514"/>
        <v>0</v>
      </c>
      <c r="AM9935" s="94" t="str">
        <f t="shared" si="515"/>
        <v xml:space="preserve">1/0 </v>
      </c>
    </row>
    <row r="9936" spans="36:39" ht="14.4">
      <c r="AJ9936" s="26" t="e">
        <f>VLOOKUP(AQ9936,'user list'!A:B,2,0)</f>
        <v>#N/A</v>
      </c>
      <c r="AK9936" s="26">
        <f t="shared" si="513"/>
        <v>1</v>
      </c>
      <c r="AL9936" s="26">
        <f t="shared" si="514"/>
        <v>0</v>
      </c>
      <c r="AM9936" s="94" t="str">
        <f t="shared" si="515"/>
        <v xml:space="preserve">1/0 </v>
      </c>
    </row>
    <row r="9937" spans="36:39" ht="14.4">
      <c r="AJ9937" s="26" t="e">
        <f>VLOOKUP(AQ9937,'user list'!A:B,2,0)</f>
        <v>#N/A</v>
      </c>
      <c r="AK9937" s="26">
        <f t="shared" si="513"/>
        <v>1</v>
      </c>
      <c r="AL9937" s="26">
        <f t="shared" si="514"/>
        <v>0</v>
      </c>
      <c r="AM9937" s="94" t="str">
        <f t="shared" si="515"/>
        <v xml:space="preserve">1/0 </v>
      </c>
    </row>
    <row r="9938" spans="36:39" ht="14.4">
      <c r="AJ9938" s="26" t="e">
        <f>VLOOKUP(AQ9938,'user list'!A:B,2,0)</f>
        <v>#N/A</v>
      </c>
      <c r="AK9938" s="26">
        <f t="shared" si="513"/>
        <v>1</v>
      </c>
      <c r="AL9938" s="26">
        <f t="shared" si="514"/>
        <v>0</v>
      </c>
      <c r="AM9938" s="94" t="str">
        <f t="shared" si="515"/>
        <v xml:space="preserve">1/0 </v>
      </c>
    </row>
    <row r="9939" spans="36:39" ht="14.4">
      <c r="AJ9939" s="26" t="e">
        <f>VLOOKUP(AQ9939,'user list'!A:B,2,0)</f>
        <v>#N/A</v>
      </c>
      <c r="AK9939" s="26">
        <f t="shared" si="513"/>
        <v>1</v>
      </c>
      <c r="AL9939" s="26">
        <f t="shared" si="514"/>
        <v>0</v>
      </c>
      <c r="AM9939" s="94" t="str">
        <f t="shared" si="515"/>
        <v xml:space="preserve">1/0 </v>
      </c>
    </row>
    <row r="9940" spans="36:39" ht="14.4">
      <c r="AJ9940" s="26" t="e">
        <f>VLOOKUP(AQ9940,'user list'!A:B,2,0)</f>
        <v>#N/A</v>
      </c>
      <c r="AK9940" s="26">
        <f t="shared" si="513"/>
        <v>1</v>
      </c>
      <c r="AL9940" s="26">
        <f t="shared" si="514"/>
        <v>0</v>
      </c>
      <c r="AM9940" s="94" t="str">
        <f t="shared" si="515"/>
        <v xml:space="preserve">1/0 </v>
      </c>
    </row>
    <row r="9941" spans="36:39" ht="14.4">
      <c r="AJ9941" s="26" t="e">
        <f>VLOOKUP(AQ9941,'user list'!A:B,2,0)</f>
        <v>#N/A</v>
      </c>
      <c r="AK9941" s="26">
        <f t="shared" si="513"/>
        <v>1</v>
      </c>
      <c r="AL9941" s="26">
        <f t="shared" si="514"/>
        <v>0</v>
      </c>
      <c r="AM9941" s="94" t="str">
        <f t="shared" si="515"/>
        <v xml:space="preserve">1/0 </v>
      </c>
    </row>
    <row r="9942" spans="36:39" ht="14.4">
      <c r="AJ9942" s="26" t="e">
        <f>VLOOKUP(AQ9942,'user list'!A:B,2,0)</f>
        <v>#N/A</v>
      </c>
      <c r="AK9942" s="26">
        <f t="shared" si="513"/>
        <v>1</v>
      </c>
      <c r="AL9942" s="26">
        <f t="shared" si="514"/>
        <v>0</v>
      </c>
      <c r="AM9942" s="94" t="str">
        <f t="shared" si="515"/>
        <v xml:space="preserve">1/0 </v>
      </c>
    </row>
    <row r="9943" spans="36:39" ht="14.4">
      <c r="AJ9943" s="26" t="e">
        <f>VLOOKUP(AQ9943,'user list'!A:B,2,0)</f>
        <v>#N/A</v>
      </c>
      <c r="AK9943" s="26">
        <f t="shared" si="513"/>
        <v>1</v>
      </c>
      <c r="AL9943" s="26">
        <f t="shared" si="514"/>
        <v>0</v>
      </c>
      <c r="AM9943" s="94" t="str">
        <f t="shared" si="515"/>
        <v xml:space="preserve">1/0 </v>
      </c>
    </row>
    <row r="9944" spans="36:39" ht="14.4">
      <c r="AJ9944" s="26" t="e">
        <f>VLOOKUP(AQ9944,'user list'!A:B,2,0)</f>
        <v>#N/A</v>
      </c>
      <c r="AK9944" s="26">
        <f t="shared" si="513"/>
        <v>1</v>
      </c>
      <c r="AL9944" s="26">
        <f t="shared" si="514"/>
        <v>0</v>
      </c>
      <c r="AM9944" s="94" t="str">
        <f t="shared" si="515"/>
        <v xml:space="preserve">1/0 </v>
      </c>
    </row>
    <row r="9945" spans="36:39" ht="14.4">
      <c r="AJ9945" s="26" t="e">
        <f>VLOOKUP(AQ9945,'user list'!A:B,2,0)</f>
        <v>#N/A</v>
      </c>
      <c r="AK9945" s="26">
        <f t="shared" si="513"/>
        <v>1</v>
      </c>
      <c r="AL9945" s="26">
        <f t="shared" si="514"/>
        <v>0</v>
      </c>
      <c r="AM9945" s="94" t="str">
        <f t="shared" si="515"/>
        <v xml:space="preserve">1/0 </v>
      </c>
    </row>
    <row r="9946" spans="36:39" ht="14.4">
      <c r="AJ9946" s="26" t="e">
        <f>VLOOKUP(AQ9946,'user list'!A:B,2,0)</f>
        <v>#N/A</v>
      </c>
      <c r="AK9946" s="26">
        <f t="shared" si="513"/>
        <v>1</v>
      </c>
      <c r="AL9946" s="26">
        <f t="shared" si="514"/>
        <v>0</v>
      </c>
      <c r="AM9946" s="94" t="str">
        <f t="shared" si="515"/>
        <v xml:space="preserve">1/0 </v>
      </c>
    </row>
    <row r="9947" spans="36:39" ht="14.4">
      <c r="AJ9947" s="26" t="e">
        <f>VLOOKUP(AQ9947,'user list'!A:B,2,0)</f>
        <v>#N/A</v>
      </c>
      <c r="AK9947" s="26">
        <f t="shared" si="513"/>
        <v>1</v>
      </c>
      <c r="AL9947" s="26">
        <f t="shared" si="514"/>
        <v>0</v>
      </c>
      <c r="AM9947" s="94" t="str">
        <f t="shared" si="515"/>
        <v xml:space="preserve">1/0 </v>
      </c>
    </row>
    <row r="9948" spans="36:39" ht="14.4">
      <c r="AJ9948" s="26" t="e">
        <f>VLOOKUP(AQ9948,'user list'!A:B,2,0)</f>
        <v>#N/A</v>
      </c>
      <c r="AK9948" s="26">
        <f t="shared" si="513"/>
        <v>1</v>
      </c>
      <c r="AL9948" s="26">
        <f t="shared" si="514"/>
        <v>0</v>
      </c>
      <c r="AM9948" s="94" t="str">
        <f t="shared" si="515"/>
        <v xml:space="preserve">1/0 </v>
      </c>
    </row>
    <row r="9949" spans="36:39" ht="14.4">
      <c r="AJ9949" s="26" t="e">
        <f>VLOOKUP(AQ9949,'user list'!A:B,2,0)</f>
        <v>#N/A</v>
      </c>
      <c r="AK9949" s="26">
        <f t="shared" si="513"/>
        <v>1</v>
      </c>
      <c r="AL9949" s="26">
        <f t="shared" si="514"/>
        <v>0</v>
      </c>
      <c r="AM9949" s="94" t="str">
        <f t="shared" si="515"/>
        <v xml:space="preserve">1/0 </v>
      </c>
    </row>
    <row r="9950" spans="36:39" ht="14.4">
      <c r="AJ9950" s="26" t="e">
        <f>VLOOKUP(AQ9950,'user list'!A:B,2,0)</f>
        <v>#N/A</v>
      </c>
      <c r="AK9950" s="26">
        <f t="shared" si="513"/>
        <v>1</v>
      </c>
      <c r="AL9950" s="26">
        <f t="shared" si="514"/>
        <v>0</v>
      </c>
      <c r="AM9950" s="94" t="str">
        <f t="shared" si="515"/>
        <v xml:space="preserve">1/0 </v>
      </c>
    </row>
    <row r="9951" spans="36:39" ht="14.4">
      <c r="AJ9951" s="26" t="e">
        <f>VLOOKUP(AQ9951,'user list'!A:B,2,0)</f>
        <v>#N/A</v>
      </c>
      <c r="AK9951" s="26">
        <f t="shared" si="513"/>
        <v>1</v>
      </c>
      <c r="AL9951" s="26">
        <f t="shared" si="514"/>
        <v>0</v>
      </c>
      <c r="AM9951" s="94" t="str">
        <f t="shared" si="515"/>
        <v xml:space="preserve">1/0 </v>
      </c>
    </row>
    <row r="9952" spans="36:39" ht="14.4">
      <c r="AJ9952" s="26" t="e">
        <f>VLOOKUP(AQ9952,'user list'!A:B,2,0)</f>
        <v>#N/A</v>
      </c>
      <c r="AK9952" s="26">
        <f t="shared" si="513"/>
        <v>1</v>
      </c>
      <c r="AL9952" s="26">
        <f t="shared" si="514"/>
        <v>0</v>
      </c>
      <c r="AM9952" s="94" t="str">
        <f t="shared" si="515"/>
        <v xml:space="preserve">1/0 </v>
      </c>
    </row>
    <row r="9953" spans="36:39" ht="14.4">
      <c r="AJ9953" s="26" t="e">
        <f>VLOOKUP(AQ9953,'user list'!A:B,2,0)</f>
        <v>#N/A</v>
      </c>
      <c r="AK9953" s="26">
        <f t="shared" si="513"/>
        <v>1</v>
      </c>
      <c r="AL9953" s="26">
        <f t="shared" si="514"/>
        <v>0</v>
      </c>
      <c r="AM9953" s="94" t="str">
        <f t="shared" si="515"/>
        <v xml:space="preserve">1/0 </v>
      </c>
    </row>
    <row r="9954" spans="36:39" ht="14.4">
      <c r="AJ9954" s="26" t="e">
        <f>VLOOKUP(AQ9954,'user list'!A:B,2,0)</f>
        <v>#N/A</v>
      </c>
      <c r="AK9954" s="26">
        <f t="shared" si="513"/>
        <v>1</v>
      </c>
      <c r="AL9954" s="26">
        <f t="shared" si="514"/>
        <v>0</v>
      </c>
      <c r="AM9954" s="94" t="str">
        <f t="shared" si="515"/>
        <v xml:space="preserve">1/0 </v>
      </c>
    </row>
    <row r="9955" spans="36:39" ht="14.4">
      <c r="AJ9955" s="26" t="e">
        <f>VLOOKUP(AQ9955,'user list'!A:B,2,0)</f>
        <v>#N/A</v>
      </c>
      <c r="AK9955" s="26">
        <f t="shared" ref="AK9955:AK10000" si="516">MONTH(AN9955)</f>
        <v>1</v>
      </c>
      <c r="AL9955" s="26">
        <f t="shared" ref="AL9955:AL10000" si="517">DAY(AN9955)</f>
        <v>0</v>
      </c>
      <c r="AM9955" s="94" t="str">
        <f t="shared" ref="AM9955:AM10000" si="518">AK9955&amp;"/"&amp;AL9955&amp;" "&amp;AR9955</f>
        <v xml:space="preserve">1/0 </v>
      </c>
    </row>
    <row r="9956" spans="36:39" ht="14.4">
      <c r="AJ9956" s="26" t="e">
        <f>VLOOKUP(AQ9956,'user list'!A:B,2,0)</f>
        <v>#N/A</v>
      </c>
      <c r="AK9956" s="26">
        <f t="shared" si="516"/>
        <v>1</v>
      </c>
      <c r="AL9956" s="26">
        <f t="shared" si="517"/>
        <v>0</v>
      </c>
      <c r="AM9956" s="94" t="str">
        <f t="shared" si="518"/>
        <v xml:space="preserve">1/0 </v>
      </c>
    </row>
    <row r="9957" spans="36:39" ht="14.4">
      <c r="AJ9957" s="26" t="e">
        <f>VLOOKUP(AQ9957,'user list'!A:B,2,0)</f>
        <v>#N/A</v>
      </c>
      <c r="AK9957" s="26">
        <f t="shared" si="516"/>
        <v>1</v>
      </c>
      <c r="AL9957" s="26">
        <f t="shared" si="517"/>
        <v>0</v>
      </c>
      <c r="AM9957" s="94" t="str">
        <f t="shared" si="518"/>
        <v xml:space="preserve">1/0 </v>
      </c>
    </row>
    <row r="9958" spans="36:39" ht="14.4">
      <c r="AJ9958" s="26" t="e">
        <f>VLOOKUP(AQ9958,'user list'!A:B,2,0)</f>
        <v>#N/A</v>
      </c>
      <c r="AK9958" s="26">
        <f t="shared" si="516"/>
        <v>1</v>
      </c>
      <c r="AL9958" s="26">
        <f t="shared" si="517"/>
        <v>0</v>
      </c>
      <c r="AM9958" s="94" t="str">
        <f t="shared" si="518"/>
        <v xml:space="preserve">1/0 </v>
      </c>
    </row>
    <row r="9959" spans="36:39" ht="14.4">
      <c r="AJ9959" s="26" t="e">
        <f>VLOOKUP(AQ9959,'user list'!A:B,2,0)</f>
        <v>#N/A</v>
      </c>
      <c r="AK9959" s="26">
        <f t="shared" si="516"/>
        <v>1</v>
      </c>
      <c r="AL9959" s="26">
        <f t="shared" si="517"/>
        <v>0</v>
      </c>
      <c r="AM9959" s="94" t="str">
        <f t="shared" si="518"/>
        <v xml:space="preserve">1/0 </v>
      </c>
    </row>
    <row r="9960" spans="36:39" ht="14.4">
      <c r="AJ9960" s="26" t="e">
        <f>VLOOKUP(AQ9960,'user list'!A:B,2,0)</f>
        <v>#N/A</v>
      </c>
      <c r="AK9960" s="26">
        <f t="shared" si="516"/>
        <v>1</v>
      </c>
      <c r="AL9960" s="26">
        <f t="shared" si="517"/>
        <v>0</v>
      </c>
      <c r="AM9960" s="94" t="str">
        <f t="shared" si="518"/>
        <v xml:space="preserve">1/0 </v>
      </c>
    </row>
    <row r="9961" spans="36:39" ht="14.4">
      <c r="AJ9961" s="26" t="e">
        <f>VLOOKUP(AQ9961,'user list'!A:B,2,0)</f>
        <v>#N/A</v>
      </c>
      <c r="AK9961" s="26">
        <f t="shared" si="516"/>
        <v>1</v>
      </c>
      <c r="AL9961" s="26">
        <f t="shared" si="517"/>
        <v>0</v>
      </c>
      <c r="AM9961" s="94" t="str">
        <f t="shared" si="518"/>
        <v xml:space="preserve">1/0 </v>
      </c>
    </row>
    <row r="9962" spans="36:39" ht="14.4">
      <c r="AJ9962" s="26" t="e">
        <f>VLOOKUP(AQ9962,'user list'!A:B,2,0)</f>
        <v>#N/A</v>
      </c>
      <c r="AK9962" s="26">
        <f t="shared" si="516"/>
        <v>1</v>
      </c>
      <c r="AL9962" s="26">
        <f t="shared" si="517"/>
        <v>0</v>
      </c>
      <c r="AM9962" s="94" t="str">
        <f t="shared" si="518"/>
        <v xml:space="preserve">1/0 </v>
      </c>
    </row>
    <row r="9963" spans="36:39" ht="14.4">
      <c r="AJ9963" s="26" t="e">
        <f>VLOOKUP(AQ9963,'user list'!A:B,2,0)</f>
        <v>#N/A</v>
      </c>
      <c r="AK9963" s="26">
        <f t="shared" si="516"/>
        <v>1</v>
      </c>
      <c r="AL9963" s="26">
        <f t="shared" si="517"/>
        <v>0</v>
      </c>
      <c r="AM9963" s="94" t="str">
        <f t="shared" si="518"/>
        <v xml:space="preserve">1/0 </v>
      </c>
    </row>
    <row r="9964" spans="36:39" ht="14.4">
      <c r="AJ9964" s="26" t="e">
        <f>VLOOKUP(AQ9964,'user list'!A:B,2,0)</f>
        <v>#N/A</v>
      </c>
      <c r="AK9964" s="26">
        <f t="shared" si="516"/>
        <v>1</v>
      </c>
      <c r="AL9964" s="26">
        <f t="shared" si="517"/>
        <v>0</v>
      </c>
      <c r="AM9964" s="94" t="str">
        <f t="shared" si="518"/>
        <v xml:space="preserve">1/0 </v>
      </c>
    </row>
    <row r="9965" spans="36:39" ht="14.4">
      <c r="AJ9965" s="26" t="e">
        <f>VLOOKUP(AQ9965,'user list'!A:B,2,0)</f>
        <v>#N/A</v>
      </c>
      <c r="AK9965" s="26">
        <f t="shared" si="516"/>
        <v>1</v>
      </c>
      <c r="AL9965" s="26">
        <f t="shared" si="517"/>
        <v>0</v>
      </c>
      <c r="AM9965" s="94" t="str">
        <f t="shared" si="518"/>
        <v xml:space="preserve">1/0 </v>
      </c>
    </row>
    <row r="9966" spans="36:39" ht="14.4">
      <c r="AJ9966" s="26" t="e">
        <f>VLOOKUP(AQ9966,'user list'!A:B,2,0)</f>
        <v>#N/A</v>
      </c>
      <c r="AK9966" s="26">
        <f t="shared" si="516"/>
        <v>1</v>
      </c>
      <c r="AL9966" s="26">
        <f t="shared" si="517"/>
        <v>0</v>
      </c>
      <c r="AM9966" s="94" t="str">
        <f t="shared" si="518"/>
        <v xml:space="preserve">1/0 </v>
      </c>
    </row>
    <row r="9967" spans="36:39" ht="14.4">
      <c r="AJ9967" s="26" t="e">
        <f>VLOOKUP(AQ9967,'user list'!A:B,2,0)</f>
        <v>#N/A</v>
      </c>
      <c r="AK9967" s="26">
        <f t="shared" si="516"/>
        <v>1</v>
      </c>
      <c r="AL9967" s="26">
        <f t="shared" si="517"/>
        <v>0</v>
      </c>
      <c r="AM9967" s="94" t="str">
        <f t="shared" si="518"/>
        <v xml:space="preserve">1/0 </v>
      </c>
    </row>
    <row r="9968" spans="36:39" ht="14.4">
      <c r="AJ9968" s="26" t="e">
        <f>VLOOKUP(AQ9968,'user list'!A:B,2,0)</f>
        <v>#N/A</v>
      </c>
      <c r="AK9968" s="26">
        <f t="shared" si="516"/>
        <v>1</v>
      </c>
      <c r="AL9968" s="26">
        <f t="shared" si="517"/>
        <v>0</v>
      </c>
      <c r="AM9968" s="94" t="str">
        <f t="shared" si="518"/>
        <v xml:space="preserve">1/0 </v>
      </c>
    </row>
    <row r="9969" spans="36:39" ht="14.4">
      <c r="AJ9969" s="26" t="e">
        <f>VLOOKUP(AQ9969,'user list'!A:B,2,0)</f>
        <v>#N/A</v>
      </c>
      <c r="AK9969" s="26">
        <f t="shared" si="516"/>
        <v>1</v>
      </c>
      <c r="AL9969" s="26">
        <f t="shared" si="517"/>
        <v>0</v>
      </c>
      <c r="AM9969" s="94" t="str">
        <f t="shared" si="518"/>
        <v xml:space="preserve">1/0 </v>
      </c>
    </row>
    <row r="9970" spans="36:39" ht="14.4">
      <c r="AJ9970" s="26" t="e">
        <f>VLOOKUP(AQ9970,'user list'!A:B,2,0)</f>
        <v>#N/A</v>
      </c>
      <c r="AK9970" s="26">
        <f t="shared" si="516"/>
        <v>1</v>
      </c>
      <c r="AL9970" s="26">
        <f t="shared" si="517"/>
        <v>0</v>
      </c>
      <c r="AM9970" s="94" t="str">
        <f t="shared" si="518"/>
        <v xml:space="preserve">1/0 </v>
      </c>
    </row>
    <row r="9971" spans="36:39" ht="14.4">
      <c r="AJ9971" s="26" t="e">
        <f>VLOOKUP(AQ9971,'user list'!A:B,2,0)</f>
        <v>#N/A</v>
      </c>
      <c r="AK9971" s="26">
        <f t="shared" si="516"/>
        <v>1</v>
      </c>
      <c r="AL9971" s="26">
        <f t="shared" si="517"/>
        <v>0</v>
      </c>
      <c r="AM9971" s="94" t="str">
        <f t="shared" si="518"/>
        <v xml:space="preserve">1/0 </v>
      </c>
    </row>
    <row r="9972" spans="36:39" ht="14.4">
      <c r="AJ9972" s="26" t="e">
        <f>VLOOKUP(AQ9972,'user list'!A:B,2,0)</f>
        <v>#N/A</v>
      </c>
      <c r="AK9972" s="26">
        <f t="shared" si="516"/>
        <v>1</v>
      </c>
      <c r="AL9972" s="26">
        <f t="shared" si="517"/>
        <v>0</v>
      </c>
      <c r="AM9972" s="94" t="str">
        <f t="shared" si="518"/>
        <v xml:space="preserve">1/0 </v>
      </c>
    </row>
    <row r="9973" spans="36:39" ht="14.4">
      <c r="AJ9973" s="26" t="e">
        <f>VLOOKUP(AQ9973,'user list'!A:B,2,0)</f>
        <v>#N/A</v>
      </c>
      <c r="AK9973" s="26">
        <f t="shared" si="516"/>
        <v>1</v>
      </c>
      <c r="AL9973" s="26">
        <f t="shared" si="517"/>
        <v>0</v>
      </c>
      <c r="AM9973" s="94" t="str">
        <f t="shared" si="518"/>
        <v xml:space="preserve">1/0 </v>
      </c>
    </row>
    <row r="9974" spans="36:39" ht="14.4">
      <c r="AJ9974" s="26" t="e">
        <f>VLOOKUP(AQ9974,'user list'!A:B,2,0)</f>
        <v>#N/A</v>
      </c>
      <c r="AK9974" s="26">
        <f t="shared" si="516"/>
        <v>1</v>
      </c>
      <c r="AL9974" s="26">
        <f t="shared" si="517"/>
        <v>0</v>
      </c>
      <c r="AM9974" s="94" t="str">
        <f t="shared" si="518"/>
        <v xml:space="preserve">1/0 </v>
      </c>
    </row>
    <row r="9975" spans="36:39" ht="14.4">
      <c r="AJ9975" s="26" t="e">
        <f>VLOOKUP(AQ9975,'user list'!A:B,2,0)</f>
        <v>#N/A</v>
      </c>
      <c r="AK9975" s="26">
        <f t="shared" si="516"/>
        <v>1</v>
      </c>
      <c r="AL9975" s="26">
        <f t="shared" si="517"/>
        <v>0</v>
      </c>
      <c r="AM9975" s="94" t="str">
        <f t="shared" si="518"/>
        <v xml:space="preserve">1/0 </v>
      </c>
    </row>
    <row r="9976" spans="36:39" ht="14.4">
      <c r="AJ9976" s="26" t="e">
        <f>VLOOKUP(AQ9976,'user list'!A:B,2,0)</f>
        <v>#N/A</v>
      </c>
      <c r="AK9976" s="26">
        <f t="shared" si="516"/>
        <v>1</v>
      </c>
      <c r="AL9976" s="26">
        <f t="shared" si="517"/>
        <v>0</v>
      </c>
      <c r="AM9976" s="94" t="str">
        <f t="shared" si="518"/>
        <v xml:space="preserve">1/0 </v>
      </c>
    </row>
    <row r="9977" spans="36:39" ht="14.4">
      <c r="AJ9977" s="26" t="e">
        <f>VLOOKUP(AQ9977,'user list'!A:B,2,0)</f>
        <v>#N/A</v>
      </c>
      <c r="AK9977" s="26">
        <f t="shared" si="516"/>
        <v>1</v>
      </c>
      <c r="AL9977" s="26">
        <f t="shared" si="517"/>
        <v>0</v>
      </c>
      <c r="AM9977" s="94" t="str">
        <f t="shared" si="518"/>
        <v xml:space="preserve">1/0 </v>
      </c>
    </row>
    <row r="9978" spans="36:39" ht="14.4">
      <c r="AJ9978" s="26" t="e">
        <f>VLOOKUP(AQ9978,'user list'!A:B,2,0)</f>
        <v>#N/A</v>
      </c>
      <c r="AK9978" s="26">
        <f t="shared" si="516"/>
        <v>1</v>
      </c>
      <c r="AL9978" s="26">
        <f t="shared" si="517"/>
        <v>0</v>
      </c>
      <c r="AM9978" s="94" t="str">
        <f t="shared" si="518"/>
        <v xml:space="preserve">1/0 </v>
      </c>
    </row>
    <row r="9979" spans="36:39" ht="14.4">
      <c r="AJ9979" s="26" t="e">
        <f>VLOOKUP(AQ9979,'user list'!A:B,2,0)</f>
        <v>#N/A</v>
      </c>
      <c r="AK9979" s="26">
        <f t="shared" si="516"/>
        <v>1</v>
      </c>
      <c r="AL9979" s="26">
        <f t="shared" si="517"/>
        <v>0</v>
      </c>
      <c r="AM9979" s="94" t="str">
        <f t="shared" si="518"/>
        <v xml:space="preserve">1/0 </v>
      </c>
    </row>
    <row r="9980" spans="36:39" ht="14.4">
      <c r="AJ9980" s="26" t="e">
        <f>VLOOKUP(AQ9980,'user list'!A:B,2,0)</f>
        <v>#N/A</v>
      </c>
      <c r="AK9980" s="26">
        <f t="shared" si="516"/>
        <v>1</v>
      </c>
      <c r="AL9980" s="26">
        <f t="shared" si="517"/>
        <v>0</v>
      </c>
      <c r="AM9980" s="94" t="str">
        <f t="shared" si="518"/>
        <v xml:space="preserve">1/0 </v>
      </c>
    </row>
    <row r="9981" spans="36:39" ht="14.4">
      <c r="AJ9981" s="26" t="e">
        <f>VLOOKUP(AQ9981,'user list'!A:B,2,0)</f>
        <v>#N/A</v>
      </c>
      <c r="AK9981" s="26">
        <f t="shared" si="516"/>
        <v>1</v>
      </c>
      <c r="AL9981" s="26">
        <f t="shared" si="517"/>
        <v>0</v>
      </c>
      <c r="AM9981" s="94" t="str">
        <f t="shared" si="518"/>
        <v xml:space="preserve">1/0 </v>
      </c>
    </row>
    <row r="9982" spans="36:39" ht="14.4">
      <c r="AJ9982" s="26" t="e">
        <f>VLOOKUP(AQ9982,'user list'!A:B,2,0)</f>
        <v>#N/A</v>
      </c>
      <c r="AK9982" s="26">
        <f t="shared" si="516"/>
        <v>1</v>
      </c>
      <c r="AL9982" s="26">
        <f t="shared" si="517"/>
        <v>0</v>
      </c>
      <c r="AM9982" s="94" t="str">
        <f t="shared" si="518"/>
        <v xml:space="preserve">1/0 </v>
      </c>
    </row>
    <row r="9983" spans="36:39" ht="14.4">
      <c r="AJ9983" s="26" t="e">
        <f>VLOOKUP(AQ9983,'user list'!A:B,2,0)</f>
        <v>#N/A</v>
      </c>
      <c r="AK9983" s="26">
        <f t="shared" si="516"/>
        <v>1</v>
      </c>
      <c r="AL9983" s="26">
        <f t="shared" si="517"/>
        <v>0</v>
      </c>
      <c r="AM9983" s="94" t="str">
        <f t="shared" si="518"/>
        <v xml:space="preserve">1/0 </v>
      </c>
    </row>
    <row r="9984" spans="36:39" ht="14.4">
      <c r="AJ9984" s="26" t="e">
        <f>VLOOKUP(AQ9984,'user list'!A:B,2,0)</f>
        <v>#N/A</v>
      </c>
      <c r="AK9984" s="26">
        <f t="shared" si="516"/>
        <v>1</v>
      </c>
      <c r="AL9984" s="26">
        <f t="shared" si="517"/>
        <v>0</v>
      </c>
      <c r="AM9984" s="94" t="str">
        <f t="shared" si="518"/>
        <v xml:space="preserve">1/0 </v>
      </c>
    </row>
    <row r="9985" spans="36:39" ht="14.4">
      <c r="AJ9985" s="26" t="e">
        <f>VLOOKUP(AQ9985,'user list'!A:B,2,0)</f>
        <v>#N/A</v>
      </c>
      <c r="AK9985" s="26">
        <f t="shared" si="516"/>
        <v>1</v>
      </c>
      <c r="AL9985" s="26">
        <f t="shared" si="517"/>
        <v>0</v>
      </c>
      <c r="AM9985" s="94" t="str">
        <f t="shared" si="518"/>
        <v xml:space="preserve">1/0 </v>
      </c>
    </row>
    <row r="9986" spans="36:39" ht="14.4">
      <c r="AJ9986" s="26" t="e">
        <f>VLOOKUP(AQ9986,'user list'!A:B,2,0)</f>
        <v>#N/A</v>
      </c>
      <c r="AK9986" s="26">
        <f t="shared" si="516"/>
        <v>1</v>
      </c>
      <c r="AL9986" s="26">
        <f t="shared" si="517"/>
        <v>0</v>
      </c>
      <c r="AM9986" s="94" t="str">
        <f t="shared" si="518"/>
        <v xml:space="preserve">1/0 </v>
      </c>
    </row>
    <row r="9987" spans="36:39" ht="14.4">
      <c r="AJ9987" s="26" t="e">
        <f>VLOOKUP(AQ9987,'user list'!A:B,2,0)</f>
        <v>#N/A</v>
      </c>
      <c r="AK9987" s="26">
        <f t="shared" si="516"/>
        <v>1</v>
      </c>
      <c r="AL9987" s="26">
        <f t="shared" si="517"/>
        <v>0</v>
      </c>
      <c r="AM9987" s="94" t="str">
        <f t="shared" si="518"/>
        <v xml:space="preserve">1/0 </v>
      </c>
    </row>
    <row r="9988" spans="36:39" ht="14.4">
      <c r="AJ9988" s="26" t="e">
        <f>VLOOKUP(AQ9988,'user list'!A:B,2,0)</f>
        <v>#N/A</v>
      </c>
      <c r="AK9988" s="26">
        <f t="shared" si="516"/>
        <v>1</v>
      </c>
      <c r="AL9988" s="26">
        <f t="shared" si="517"/>
        <v>0</v>
      </c>
      <c r="AM9988" s="94" t="str">
        <f t="shared" si="518"/>
        <v xml:space="preserve">1/0 </v>
      </c>
    </row>
    <row r="9989" spans="36:39" ht="14.4">
      <c r="AJ9989" s="26" t="e">
        <f>VLOOKUP(AQ9989,'user list'!A:B,2,0)</f>
        <v>#N/A</v>
      </c>
      <c r="AK9989" s="26">
        <f t="shared" si="516"/>
        <v>1</v>
      </c>
      <c r="AL9989" s="26">
        <f t="shared" si="517"/>
        <v>0</v>
      </c>
      <c r="AM9989" s="94" t="str">
        <f t="shared" si="518"/>
        <v xml:space="preserve">1/0 </v>
      </c>
    </row>
    <row r="9990" spans="36:39" ht="14.4">
      <c r="AJ9990" s="26" t="e">
        <f>VLOOKUP(AQ9990,'user list'!A:B,2,0)</f>
        <v>#N/A</v>
      </c>
      <c r="AK9990" s="26">
        <f t="shared" si="516"/>
        <v>1</v>
      </c>
      <c r="AL9990" s="26">
        <f t="shared" si="517"/>
        <v>0</v>
      </c>
      <c r="AM9990" s="94" t="str">
        <f t="shared" si="518"/>
        <v xml:space="preserve">1/0 </v>
      </c>
    </row>
    <row r="9991" spans="36:39" ht="14.4">
      <c r="AJ9991" s="26" t="e">
        <f>VLOOKUP(AQ9991,'user list'!A:B,2,0)</f>
        <v>#N/A</v>
      </c>
      <c r="AK9991" s="26">
        <f t="shared" si="516"/>
        <v>1</v>
      </c>
      <c r="AL9991" s="26">
        <f t="shared" si="517"/>
        <v>0</v>
      </c>
      <c r="AM9991" s="94" t="str">
        <f t="shared" si="518"/>
        <v xml:space="preserve">1/0 </v>
      </c>
    </row>
    <row r="9992" spans="36:39" ht="14.4">
      <c r="AJ9992" s="26" t="e">
        <f>VLOOKUP(AQ9992,'user list'!A:B,2,0)</f>
        <v>#N/A</v>
      </c>
      <c r="AK9992" s="26">
        <f t="shared" si="516"/>
        <v>1</v>
      </c>
      <c r="AL9992" s="26">
        <f t="shared" si="517"/>
        <v>0</v>
      </c>
      <c r="AM9992" s="94" t="str">
        <f t="shared" si="518"/>
        <v xml:space="preserve">1/0 </v>
      </c>
    </row>
    <row r="9993" spans="36:39" ht="14.4">
      <c r="AJ9993" s="26" t="e">
        <f>VLOOKUP(AQ9993,'user list'!A:B,2,0)</f>
        <v>#N/A</v>
      </c>
      <c r="AK9993" s="26">
        <f t="shared" si="516"/>
        <v>1</v>
      </c>
      <c r="AL9993" s="26">
        <f t="shared" si="517"/>
        <v>0</v>
      </c>
      <c r="AM9993" s="94" t="str">
        <f t="shared" si="518"/>
        <v xml:space="preserve">1/0 </v>
      </c>
    </row>
    <row r="9994" spans="36:39" ht="14.4">
      <c r="AJ9994" s="26" t="e">
        <f>VLOOKUP(AQ9994,'user list'!A:B,2,0)</f>
        <v>#N/A</v>
      </c>
      <c r="AK9994" s="26">
        <f t="shared" si="516"/>
        <v>1</v>
      </c>
      <c r="AL9994" s="26">
        <f t="shared" si="517"/>
        <v>0</v>
      </c>
      <c r="AM9994" s="94" t="str">
        <f t="shared" si="518"/>
        <v xml:space="preserve">1/0 </v>
      </c>
    </row>
    <row r="9995" spans="36:39" ht="14.4">
      <c r="AJ9995" s="26" t="e">
        <f>VLOOKUP(AQ9995,'user list'!A:B,2,0)</f>
        <v>#N/A</v>
      </c>
      <c r="AK9995" s="26">
        <f t="shared" si="516"/>
        <v>1</v>
      </c>
      <c r="AL9995" s="26">
        <f t="shared" si="517"/>
        <v>0</v>
      </c>
      <c r="AM9995" s="94" t="str">
        <f t="shared" si="518"/>
        <v xml:space="preserve">1/0 </v>
      </c>
    </row>
    <row r="9996" spans="36:39" ht="14.4">
      <c r="AJ9996" s="26" t="e">
        <f>VLOOKUP(AQ9996,'user list'!A:B,2,0)</f>
        <v>#N/A</v>
      </c>
      <c r="AK9996" s="26">
        <f t="shared" si="516"/>
        <v>1</v>
      </c>
      <c r="AL9996" s="26">
        <f t="shared" si="517"/>
        <v>0</v>
      </c>
      <c r="AM9996" s="94" t="str">
        <f t="shared" si="518"/>
        <v xml:space="preserve">1/0 </v>
      </c>
    </row>
    <row r="9997" spans="36:39" ht="14.4">
      <c r="AJ9997" s="26" t="e">
        <f>VLOOKUP(AQ9997,'user list'!A:B,2,0)</f>
        <v>#N/A</v>
      </c>
      <c r="AK9997" s="26">
        <f t="shared" si="516"/>
        <v>1</v>
      </c>
      <c r="AL9997" s="26">
        <f t="shared" si="517"/>
        <v>0</v>
      </c>
      <c r="AM9997" s="94" t="str">
        <f t="shared" si="518"/>
        <v xml:space="preserve">1/0 </v>
      </c>
    </row>
    <row r="9998" spans="36:39" ht="14.4">
      <c r="AJ9998" s="26" t="e">
        <f>VLOOKUP(AQ9998,'user list'!A:B,2,0)</f>
        <v>#N/A</v>
      </c>
      <c r="AK9998" s="26">
        <f t="shared" si="516"/>
        <v>1</v>
      </c>
      <c r="AL9998" s="26">
        <f t="shared" si="517"/>
        <v>0</v>
      </c>
      <c r="AM9998" s="94" t="str">
        <f t="shared" si="518"/>
        <v xml:space="preserve">1/0 </v>
      </c>
    </row>
    <row r="9999" spans="36:39" ht="14.4">
      <c r="AJ9999" s="26" t="e">
        <f>VLOOKUP(AQ9999,'user list'!A:B,2,0)</f>
        <v>#N/A</v>
      </c>
      <c r="AK9999" s="26">
        <f t="shared" si="516"/>
        <v>1</v>
      </c>
      <c r="AL9999" s="26">
        <f t="shared" si="517"/>
        <v>0</v>
      </c>
      <c r="AM9999" s="94" t="str">
        <f t="shared" si="518"/>
        <v xml:space="preserve">1/0 </v>
      </c>
    </row>
    <row r="10000" spans="36:39" ht="14.4">
      <c r="AJ10000" s="26" t="e">
        <f>VLOOKUP(AQ10000,'user list'!A:B,2,0)</f>
        <v>#N/A</v>
      </c>
      <c r="AK10000" s="26">
        <f t="shared" si="516"/>
        <v>1</v>
      </c>
      <c r="AL10000" s="26">
        <f t="shared" si="517"/>
        <v>0</v>
      </c>
      <c r="AM10000" s="94" t="str">
        <f t="shared" si="518"/>
        <v xml:space="preserve">1/0 </v>
      </c>
    </row>
    <row r="10001" spans="36:39" ht="14.4">
      <c r="AJ10001" s="26" t="e">
        <f>VLOOKUP(AQ10001,'user list'!A:B,2,0)</f>
        <v>#N/A</v>
      </c>
      <c r="AK10001" s="26">
        <f t="shared" ref="AK10001" si="519">MONTH(AN10001)</f>
        <v>1</v>
      </c>
      <c r="AL10001" s="26">
        <f t="shared" ref="AL10001" si="520">DAY(AN10001)</f>
        <v>0</v>
      </c>
      <c r="AM10001" s="94" t="str">
        <f t="shared" ref="AM10001" si="521">AK10001&amp;"/"&amp;AL10001&amp;" "&amp;AR10001</f>
        <v xml:space="preserve">1/0 </v>
      </c>
    </row>
  </sheetData>
  <autoFilter ref="A14:R68">
    <filterColumn colId="3">
      <filters>
        <filter val="Not Logged"/>
      </filters>
    </filterColumn>
  </autoFilter>
  <mergeCells count="9">
    <mergeCell ref="F13:I13"/>
    <mergeCell ref="J13:M13"/>
    <mergeCell ref="T13:W13"/>
    <mergeCell ref="X13:AA13"/>
    <mergeCell ref="AR2:AT2"/>
    <mergeCell ref="N13:R13"/>
    <mergeCell ref="AB13:AF13"/>
    <mergeCell ref="AJ2:AM2"/>
    <mergeCell ref="AN2:AQ2"/>
  </mergeCells>
  <pageMargins left="0.75" right="0.75" top="1" bottom="1" header="0.5" footer="0.5"/>
  <pageSetup orientation="portrai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2" tint="-9.9978637043366805E-2"/>
  </sheetPr>
  <dimension ref="A1:BE23391"/>
  <sheetViews>
    <sheetView showGridLines="0" zoomScale="101" zoomScaleNormal="101" workbookViewId="0">
      <pane ySplit="2" topLeftCell="A3" activePane="bottomLeft" state="frozen"/>
      <selection pane="bottomLeft" activeCell="C3" sqref="C3"/>
    </sheetView>
  </sheetViews>
  <sheetFormatPr defaultColWidth="10" defaultRowHeight="13.2"/>
  <cols>
    <col min="1" max="1" width="10.5546875" style="27" customWidth="1"/>
    <col min="2" max="2" width="18.44140625" style="27" customWidth="1"/>
    <col min="3" max="3" width="16.88671875" style="27" customWidth="1"/>
    <col min="4" max="4" width="18.88671875" style="27" customWidth="1"/>
    <col min="5" max="5" width="37.6640625" style="27" customWidth="1"/>
    <col min="6" max="6" width="16" style="27" customWidth="1"/>
    <col min="7" max="7" width="15.77734375" style="27" customWidth="1"/>
    <col min="8" max="8" width="36.21875" style="27" customWidth="1"/>
    <col min="9" max="11" width="10" style="27"/>
    <col min="12" max="13" width="15.88671875" style="27"/>
    <col min="14" max="14" width="10" style="27"/>
    <col min="15" max="16" width="15.88671875" style="27"/>
    <col min="17" max="17" width="10" style="27"/>
    <col min="18" max="19" width="15.88671875" style="27"/>
    <col min="20" max="20" width="10" style="27"/>
    <col min="21" max="21" width="10.21875" style="27"/>
    <col min="22" max="23" width="10" style="27"/>
    <col min="24" max="24" width="10.21875" style="27"/>
    <col min="25" max="29" width="10" style="27"/>
    <col min="30" max="31" width="13.6640625" style="27"/>
    <col min="32" max="32" width="10" style="27"/>
    <col min="33" max="33" width="10.21875" style="27"/>
    <col min="34" max="16384" width="10" style="27"/>
  </cols>
  <sheetData>
    <row r="1" spans="1:7" ht="14.4">
      <c r="A1" s="33" t="s">
        <v>1898</v>
      </c>
      <c r="B1" s="71" t="s">
        <v>297</v>
      </c>
      <c r="C1" s="72"/>
    </row>
    <row r="2" spans="1:7" ht="14.4">
      <c r="A2" s="27" t="s">
        <v>1689</v>
      </c>
      <c r="B2" s="69" t="s">
        <v>1912</v>
      </c>
      <c r="C2" s="69" t="s">
        <v>1913</v>
      </c>
      <c r="D2" s="69" t="s">
        <v>1914</v>
      </c>
      <c r="E2" s="69" t="s">
        <v>166</v>
      </c>
      <c r="F2" s="69" t="s">
        <v>1936</v>
      </c>
      <c r="G2" s="69" t="s">
        <v>1915</v>
      </c>
    </row>
    <row r="3" spans="1:7" ht="14.4">
      <c r="A3" s="27" t="str">
        <f>VLOOKUP(C3,'user list'!A:B,2,0)</f>
        <v>SPORTS</v>
      </c>
      <c r="B3" s="172">
        <v>45810.319791666669</v>
      </c>
      <c r="C3" s="69" t="s">
        <v>272</v>
      </c>
      <c r="D3" s="69" t="s">
        <v>1937</v>
      </c>
      <c r="E3" s="69" t="s">
        <v>1938</v>
      </c>
      <c r="F3" s="69">
        <v>1687</v>
      </c>
      <c r="G3" s="69" t="s">
        <v>1939</v>
      </c>
    </row>
    <row r="4" spans="1:7" ht="14.4">
      <c r="A4" s="27" t="str">
        <f>VLOOKUP(C4,'user list'!A:B,2,0)</f>
        <v>SPORTS</v>
      </c>
      <c r="B4" s="172">
        <v>45810.319953703707</v>
      </c>
      <c r="C4" s="69" t="s">
        <v>272</v>
      </c>
      <c r="D4" s="69" t="s">
        <v>1937</v>
      </c>
      <c r="E4" s="69" t="s">
        <v>1940</v>
      </c>
      <c r="F4" s="69">
        <v>1688</v>
      </c>
      <c r="G4" s="69" t="s">
        <v>1939</v>
      </c>
    </row>
    <row r="5" spans="1:7" ht="14.4">
      <c r="A5" s="27" t="str">
        <f>VLOOKUP(C5,'user list'!A:B,2,0)</f>
        <v>SPORTS</v>
      </c>
      <c r="B5" s="172">
        <v>45810.320243055554</v>
      </c>
      <c r="C5" s="69" t="s">
        <v>272</v>
      </c>
      <c r="D5" s="69" t="s">
        <v>1937</v>
      </c>
      <c r="E5" s="69" t="s">
        <v>1941</v>
      </c>
      <c r="F5" s="69">
        <v>1524</v>
      </c>
      <c r="G5" s="69" t="s">
        <v>1939</v>
      </c>
    </row>
    <row r="6" spans="1:7" ht="14.4">
      <c r="A6" s="27" t="str">
        <f>VLOOKUP(C6,'user list'!A:B,2,0)</f>
        <v>SPORTS</v>
      </c>
      <c r="B6" s="172">
        <v>45810.3203125</v>
      </c>
      <c r="C6" s="69" t="s">
        <v>272</v>
      </c>
      <c r="D6" s="69" t="s">
        <v>1937</v>
      </c>
      <c r="E6" s="69" t="s">
        <v>1942</v>
      </c>
      <c r="F6" s="69">
        <v>1579</v>
      </c>
      <c r="G6" s="69" t="s">
        <v>1939</v>
      </c>
    </row>
    <row r="7" spans="1:7" ht="14.4">
      <c r="A7" s="27" t="str">
        <f>VLOOKUP(C7,'user list'!A:B,2,0)</f>
        <v>SPORTS</v>
      </c>
      <c r="B7" s="172">
        <v>45810.321493055555</v>
      </c>
      <c r="C7" s="69" t="s">
        <v>272</v>
      </c>
      <c r="D7" s="69" t="s">
        <v>1937</v>
      </c>
      <c r="E7" s="69" t="s">
        <v>1943</v>
      </c>
      <c r="F7" s="69">
        <v>1583</v>
      </c>
      <c r="G7" s="69" t="s">
        <v>1939</v>
      </c>
    </row>
    <row r="8" spans="1:7" ht="14.4">
      <c r="A8" s="27" t="str">
        <f>VLOOKUP(C8,'user list'!A:B,2,0)</f>
        <v>SPORTS</v>
      </c>
      <c r="B8" s="172">
        <v>45810.321689814817</v>
      </c>
      <c r="C8" s="69" t="s">
        <v>272</v>
      </c>
      <c r="D8" s="69" t="s">
        <v>1937</v>
      </c>
      <c r="E8" s="69" t="s">
        <v>1944</v>
      </c>
      <c r="F8" s="69">
        <v>1685</v>
      </c>
      <c r="G8" s="69" t="s">
        <v>1939</v>
      </c>
    </row>
    <row r="9" spans="1:7" ht="14.4">
      <c r="A9" s="27" t="str">
        <f>VLOOKUP(C9,'user list'!A:B,2,0)</f>
        <v>SPORTS</v>
      </c>
      <c r="B9" s="172">
        <v>45810.321782407409</v>
      </c>
      <c r="C9" s="69" t="s">
        <v>272</v>
      </c>
      <c r="D9" s="69" t="s">
        <v>1937</v>
      </c>
      <c r="E9" s="69" t="s">
        <v>1945</v>
      </c>
      <c r="F9" s="69">
        <v>1686</v>
      </c>
      <c r="G9" s="69" t="s">
        <v>1939</v>
      </c>
    </row>
    <row r="10" spans="1:7" ht="14.4">
      <c r="A10" s="27" t="str">
        <f>VLOOKUP(C10,'user list'!A:B,2,0)</f>
        <v>SPORTS</v>
      </c>
      <c r="B10" s="172">
        <v>45810.321921296294</v>
      </c>
      <c r="C10" s="69" t="s">
        <v>272</v>
      </c>
      <c r="D10" s="69" t="s">
        <v>1937</v>
      </c>
      <c r="E10" s="69" t="s">
        <v>1946</v>
      </c>
      <c r="F10" s="69">
        <v>1689</v>
      </c>
      <c r="G10" s="69" t="s">
        <v>1939</v>
      </c>
    </row>
    <row r="11" spans="1:7" ht="14.4">
      <c r="A11" s="27" t="str">
        <f>VLOOKUP(C11,'user list'!A:B,2,0)</f>
        <v>QCPL</v>
      </c>
      <c r="B11" s="172">
        <v>45810.34202546296</v>
      </c>
      <c r="C11" s="69" t="s">
        <v>268</v>
      </c>
      <c r="D11" s="69" t="s">
        <v>1937</v>
      </c>
      <c r="E11" s="69" t="s">
        <v>1938</v>
      </c>
      <c r="F11" s="69">
        <v>1687</v>
      </c>
      <c r="G11" s="69" t="s">
        <v>1939</v>
      </c>
    </row>
    <row r="12" spans="1:7" ht="14.4">
      <c r="A12" s="27" t="str">
        <f>VLOOKUP(C12,'user list'!A:B,2,0)</f>
        <v>QCPL</v>
      </c>
      <c r="B12" s="172">
        <v>45810.342499999999</v>
      </c>
      <c r="C12" s="69" t="s">
        <v>268</v>
      </c>
      <c r="D12" s="69" t="s">
        <v>1937</v>
      </c>
      <c r="E12" s="69" t="s">
        <v>1938</v>
      </c>
      <c r="F12" s="69">
        <v>1687</v>
      </c>
      <c r="G12" s="69" t="s">
        <v>1947</v>
      </c>
    </row>
    <row r="13" spans="1:7" ht="14.4">
      <c r="A13" s="27" t="str">
        <f>VLOOKUP(C13,'user list'!A:B,2,0)</f>
        <v>QCPL</v>
      </c>
      <c r="B13" s="172">
        <v>45810.342499999999</v>
      </c>
      <c r="C13" s="69" t="s">
        <v>268</v>
      </c>
      <c r="D13" s="69" t="s">
        <v>1937</v>
      </c>
      <c r="E13" s="69" t="s">
        <v>1938</v>
      </c>
      <c r="F13" s="69">
        <v>1687</v>
      </c>
      <c r="G13" s="69" t="s">
        <v>1948</v>
      </c>
    </row>
    <row r="14" spans="1:7" ht="14.4">
      <c r="A14" s="27" t="str">
        <f>VLOOKUP(C14,'user list'!A:B,2,0)</f>
        <v>QCPL</v>
      </c>
      <c r="B14" s="172">
        <v>45810.342511574076</v>
      </c>
      <c r="C14" s="69" t="s">
        <v>268</v>
      </c>
      <c r="D14" s="69" t="s">
        <v>1937</v>
      </c>
      <c r="E14" s="69" t="s">
        <v>1938</v>
      </c>
      <c r="F14" s="69">
        <v>1687</v>
      </c>
      <c r="G14" s="69" t="s">
        <v>1939</v>
      </c>
    </row>
    <row r="15" spans="1:7" ht="14.4">
      <c r="A15" s="27" t="str">
        <f>VLOOKUP(C15,'user list'!A:B,2,0)</f>
        <v>QCPL</v>
      </c>
      <c r="B15" s="172">
        <v>45810.342546296299</v>
      </c>
      <c r="C15" s="69" t="s">
        <v>268</v>
      </c>
      <c r="D15" s="69" t="s">
        <v>1937</v>
      </c>
      <c r="E15" s="69" t="s">
        <v>1945</v>
      </c>
      <c r="F15" s="69">
        <v>1686</v>
      </c>
      <c r="G15" s="69" t="s">
        <v>1939</v>
      </c>
    </row>
    <row r="16" spans="1:7" ht="14.4">
      <c r="A16" s="27" t="str">
        <f>VLOOKUP(C16,'user list'!A:B,2,0)</f>
        <v>QCPL</v>
      </c>
      <c r="B16" s="172">
        <v>45810.347037037034</v>
      </c>
      <c r="C16" s="69" t="s">
        <v>268</v>
      </c>
      <c r="D16" s="69" t="s">
        <v>1937</v>
      </c>
      <c r="E16" s="69" t="s">
        <v>1945</v>
      </c>
      <c r="F16" s="69">
        <v>1686</v>
      </c>
      <c r="G16" s="69" t="s">
        <v>1949</v>
      </c>
    </row>
    <row r="17" spans="1:27" ht="14.4">
      <c r="A17" s="27" t="str">
        <f>VLOOKUP(C17,'user list'!A:B,2,0)</f>
        <v>QCPL</v>
      </c>
      <c r="B17" s="172">
        <v>45810.348217592589</v>
      </c>
      <c r="C17" s="69" t="s">
        <v>268</v>
      </c>
      <c r="D17" s="69" t="s">
        <v>1937</v>
      </c>
      <c r="E17" s="69" t="s">
        <v>1945</v>
      </c>
      <c r="F17" s="69">
        <v>1686</v>
      </c>
      <c r="G17" s="69" t="s">
        <v>1947</v>
      </c>
    </row>
    <row r="18" spans="1:27" ht="14.4">
      <c r="A18" s="27" t="str">
        <f>VLOOKUP(C18,'user list'!A:B,2,0)</f>
        <v>QCPL</v>
      </c>
      <c r="B18" s="172">
        <v>45810.348217592589</v>
      </c>
      <c r="C18" s="69" t="s">
        <v>268</v>
      </c>
      <c r="D18" s="69" t="s">
        <v>1937</v>
      </c>
      <c r="E18" s="69" t="s">
        <v>1945</v>
      </c>
      <c r="F18" s="69">
        <v>1686</v>
      </c>
      <c r="G18" s="69" t="s">
        <v>1948</v>
      </c>
    </row>
    <row r="19" spans="1:27" ht="14.4">
      <c r="A19" s="27" t="str">
        <f>VLOOKUP(C19,'user list'!A:B,2,0)</f>
        <v>QCPL</v>
      </c>
      <c r="B19" s="172">
        <v>45810.348217592589</v>
      </c>
      <c r="C19" s="69" t="s">
        <v>268</v>
      </c>
      <c r="D19" s="69" t="s">
        <v>1937</v>
      </c>
      <c r="E19" s="69" t="s">
        <v>1945</v>
      </c>
      <c r="F19" s="69">
        <v>1686</v>
      </c>
      <c r="G19" s="69" t="s">
        <v>1939</v>
      </c>
    </row>
    <row r="20" spans="1:27" ht="14.4">
      <c r="A20" s="27" t="str">
        <f>VLOOKUP(C20,'user list'!A:B,2,0)</f>
        <v>QCPL</v>
      </c>
      <c r="B20" s="172">
        <v>45810.348252314812</v>
      </c>
      <c r="C20" s="69" t="s">
        <v>268</v>
      </c>
      <c r="D20" s="69" t="s">
        <v>1937</v>
      </c>
      <c r="E20" s="69" t="s">
        <v>1944</v>
      </c>
      <c r="F20" s="69">
        <v>1685</v>
      </c>
      <c r="G20" s="69" t="s">
        <v>1939</v>
      </c>
    </row>
    <row r="21" spans="1:27" ht="14.4">
      <c r="A21" s="27" t="str">
        <f>VLOOKUP(C21,'user list'!A:B,2,0)</f>
        <v>QCPL</v>
      </c>
      <c r="B21" s="172">
        <v>45810.348530092589</v>
      </c>
      <c r="C21" s="69" t="s">
        <v>268</v>
      </c>
      <c r="D21" s="69" t="s">
        <v>1937</v>
      </c>
      <c r="E21" s="69" t="s">
        <v>1942</v>
      </c>
      <c r="F21" s="69">
        <v>1579</v>
      </c>
      <c r="G21" s="69" t="s">
        <v>1939</v>
      </c>
    </row>
    <row r="22" spans="1:27" ht="14.4">
      <c r="A22" s="27" t="str">
        <f>VLOOKUP(C22,'user list'!A:B,2,0)</f>
        <v>QCPL</v>
      </c>
      <c r="B22" s="172">
        <v>45810.348541666666</v>
      </c>
      <c r="C22" s="69" t="s">
        <v>268</v>
      </c>
      <c r="D22" s="69" t="s">
        <v>1937</v>
      </c>
      <c r="E22" s="69" t="s">
        <v>1944</v>
      </c>
      <c r="F22" s="69">
        <v>1685</v>
      </c>
      <c r="G22" s="69" t="s">
        <v>1939</v>
      </c>
    </row>
    <row r="23" spans="1:27" ht="14.4">
      <c r="A23" s="27" t="str">
        <f>VLOOKUP(C23,'user list'!A:B,2,0)</f>
        <v>QCPL</v>
      </c>
      <c r="B23" s="172">
        <v>45810.348912037036</v>
      </c>
      <c r="C23" s="69" t="s">
        <v>268</v>
      </c>
      <c r="D23" s="69" t="s">
        <v>1937</v>
      </c>
      <c r="E23" s="69" t="s">
        <v>1944</v>
      </c>
      <c r="F23" s="69">
        <v>1685</v>
      </c>
      <c r="G23" s="69" t="s">
        <v>1947</v>
      </c>
    </row>
    <row r="24" spans="1:27" ht="14.4">
      <c r="A24" s="27" t="str">
        <f>VLOOKUP(C24,'user list'!A:B,2,0)</f>
        <v>QCPL</v>
      </c>
      <c r="B24" s="172">
        <v>45810.348912037036</v>
      </c>
      <c r="C24" s="69" t="s">
        <v>268</v>
      </c>
      <c r="D24" s="69" t="s">
        <v>1937</v>
      </c>
      <c r="E24" s="69" t="s">
        <v>1944</v>
      </c>
      <c r="F24" s="69">
        <v>1685</v>
      </c>
      <c r="G24" s="69" t="s">
        <v>1948</v>
      </c>
    </row>
    <row r="25" spans="1:27" ht="14.4">
      <c r="A25" s="27" t="str">
        <f>VLOOKUP(C25,'user list'!A:B,2,0)</f>
        <v>QCPL</v>
      </c>
      <c r="B25" s="172">
        <v>45810.348912037036</v>
      </c>
      <c r="C25" s="69" t="s">
        <v>268</v>
      </c>
      <c r="D25" s="69" t="s">
        <v>1937</v>
      </c>
      <c r="E25" s="69" t="s">
        <v>1944</v>
      </c>
      <c r="F25" s="69">
        <v>1685</v>
      </c>
      <c r="G25" s="69" t="s">
        <v>1939</v>
      </c>
    </row>
    <row r="26" spans="1:27" ht="14.4">
      <c r="A26" s="27" t="str">
        <f>VLOOKUP(C26,'user list'!A:B,2,0)</f>
        <v>QCPL</v>
      </c>
      <c r="B26" s="172">
        <v>45810.348935185182</v>
      </c>
      <c r="C26" s="69" t="s">
        <v>268</v>
      </c>
      <c r="D26" s="69" t="s">
        <v>1937</v>
      </c>
      <c r="E26" s="69" t="s">
        <v>1942</v>
      </c>
      <c r="F26" s="69">
        <v>1579</v>
      </c>
      <c r="G26" s="69" t="s">
        <v>1939</v>
      </c>
    </row>
    <row r="27" spans="1:27" ht="14.4">
      <c r="A27" s="27" t="str">
        <f>VLOOKUP(C27,'user list'!A:B,2,0)</f>
        <v>DBO</v>
      </c>
      <c r="B27" s="172">
        <v>45810.349317129629</v>
      </c>
      <c r="C27" s="69" t="s">
        <v>209</v>
      </c>
      <c r="D27" s="69" t="s">
        <v>1937</v>
      </c>
      <c r="E27" s="69">
        <v>1248</v>
      </c>
      <c r="F27" s="69">
        <v>1248</v>
      </c>
      <c r="G27" s="69" t="s">
        <v>1939</v>
      </c>
    </row>
    <row r="28" spans="1:27" ht="14.4">
      <c r="A28" s="27" t="str">
        <f>VLOOKUP(C28,'user list'!A:B,2,0)</f>
        <v>DBO</v>
      </c>
      <c r="B28" s="172">
        <v>45810.349328703705</v>
      </c>
      <c r="C28" s="69" t="s">
        <v>209</v>
      </c>
      <c r="D28" s="69" t="s">
        <v>1937</v>
      </c>
      <c r="E28" s="69">
        <v>1248</v>
      </c>
      <c r="F28" s="69">
        <v>1248</v>
      </c>
      <c r="G28" s="69" t="s">
        <v>1939</v>
      </c>
    </row>
    <row r="29" spans="1:27" ht="14.4">
      <c r="A29" s="27" t="str">
        <f>VLOOKUP(C29,'user list'!A:B,2,0)</f>
        <v>DBO</v>
      </c>
      <c r="B29" s="172">
        <v>45810.349328703705</v>
      </c>
      <c r="C29" s="69" t="s">
        <v>209</v>
      </c>
      <c r="D29" s="69" t="s">
        <v>1937</v>
      </c>
      <c r="E29" s="69">
        <v>1248</v>
      </c>
      <c r="F29" s="69">
        <v>1248</v>
      </c>
      <c r="G29" s="69" t="s">
        <v>1939</v>
      </c>
      <c r="X29" s="74"/>
      <c r="AA29" s="74"/>
    </row>
    <row r="30" spans="1:27" ht="14.4">
      <c r="A30" s="27" t="str">
        <f>VLOOKUP(C30,'user list'!A:B,2,0)</f>
        <v>QCPL</v>
      </c>
      <c r="B30" s="172">
        <v>45810.349548611113</v>
      </c>
      <c r="C30" s="69" t="s">
        <v>268</v>
      </c>
      <c r="D30" s="69" t="s">
        <v>1937</v>
      </c>
      <c r="E30" s="69" t="s">
        <v>1942</v>
      </c>
      <c r="F30" s="69">
        <v>1579</v>
      </c>
      <c r="G30" s="69" t="s">
        <v>1947</v>
      </c>
      <c r="L30" s="73"/>
      <c r="M30" s="73"/>
    </row>
    <row r="31" spans="1:27" ht="14.4">
      <c r="A31" s="27" t="str">
        <f>VLOOKUP(C31,'user list'!A:B,2,0)</f>
        <v>QCPL</v>
      </c>
      <c r="B31" s="172">
        <v>45810.349548611113</v>
      </c>
      <c r="C31" s="69" t="s">
        <v>268</v>
      </c>
      <c r="D31" s="69" t="s">
        <v>1937</v>
      </c>
      <c r="E31" s="69" t="s">
        <v>1942</v>
      </c>
      <c r="F31" s="69">
        <v>1579</v>
      </c>
      <c r="G31" s="69" t="s">
        <v>1948</v>
      </c>
      <c r="L31" s="73"/>
      <c r="M31" s="73"/>
    </row>
    <row r="32" spans="1:27" ht="14.4">
      <c r="A32" s="27" t="str">
        <f>VLOOKUP(C32,'user list'!A:B,2,0)</f>
        <v>QCPL</v>
      </c>
      <c r="B32" s="172">
        <v>45810.349548611113</v>
      </c>
      <c r="C32" s="69" t="s">
        <v>268</v>
      </c>
      <c r="D32" s="69" t="s">
        <v>1937</v>
      </c>
      <c r="E32" s="69" t="s">
        <v>1942</v>
      </c>
      <c r="F32" s="69">
        <v>1579</v>
      </c>
      <c r="G32" s="69" t="s">
        <v>1939</v>
      </c>
      <c r="R32" s="73"/>
      <c r="S32" s="73"/>
    </row>
    <row r="33" spans="1:27" ht="14.4">
      <c r="A33" s="27" t="str">
        <f>VLOOKUP(C33,'user list'!A:B,2,0)</f>
        <v>QCPL</v>
      </c>
      <c r="B33" s="172">
        <v>45810.34957175926</v>
      </c>
      <c r="C33" s="69" t="s">
        <v>268</v>
      </c>
      <c r="D33" s="69" t="s">
        <v>1937</v>
      </c>
      <c r="E33" s="69" t="s">
        <v>1941</v>
      </c>
      <c r="F33" s="69">
        <v>1524</v>
      </c>
      <c r="G33" s="69" t="s">
        <v>1939</v>
      </c>
    </row>
    <row r="34" spans="1:27" ht="14.4">
      <c r="A34" s="27" t="str">
        <f>VLOOKUP(C34,'user list'!A:B,2,0)</f>
        <v>QCPL</v>
      </c>
      <c r="B34" s="172">
        <v>45810.350324074076</v>
      </c>
      <c r="C34" s="69" t="s">
        <v>268</v>
      </c>
      <c r="D34" s="69" t="s">
        <v>1937</v>
      </c>
      <c r="E34" s="69" t="s">
        <v>1941</v>
      </c>
      <c r="F34" s="69">
        <v>1524</v>
      </c>
      <c r="G34" s="69" t="s">
        <v>1947</v>
      </c>
      <c r="U34" s="74"/>
      <c r="X34" s="74"/>
    </row>
    <row r="35" spans="1:27" ht="14.4">
      <c r="A35" s="27" t="str">
        <f>VLOOKUP(C35,'user list'!A:B,2,0)</f>
        <v>QCPL</v>
      </c>
      <c r="B35" s="172">
        <v>45810.350324074076</v>
      </c>
      <c r="C35" s="69" t="s">
        <v>268</v>
      </c>
      <c r="D35" s="69" t="s">
        <v>1937</v>
      </c>
      <c r="E35" s="69" t="s">
        <v>1941</v>
      </c>
      <c r="F35" s="69">
        <v>1524</v>
      </c>
      <c r="G35" s="69" t="s">
        <v>1948</v>
      </c>
      <c r="L35" s="73"/>
      <c r="M35" s="73"/>
    </row>
    <row r="36" spans="1:27" ht="14.4">
      <c r="A36" s="27" t="str">
        <f>VLOOKUP(C36,'user list'!A:B,2,0)</f>
        <v>QCPL</v>
      </c>
      <c r="B36" s="172">
        <v>45810.350324074076</v>
      </c>
      <c r="C36" s="69" t="s">
        <v>268</v>
      </c>
      <c r="D36" s="69" t="s">
        <v>1937</v>
      </c>
      <c r="E36" s="69" t="s">
        <v>1941</v>
      </c>
      <c r="F36" s="69">
        <v>1524</v>
      </c>
      <c r="G36" s="69" t="s">
        <v>1939</v>
      </c>
      <c r="L36" s="73"/>
      <c r="M36" s="73"/>
    </row>
    <row r="37" spans="1:27" ht="14.4">
      <c r="A37" s="27" t="str">
        <f>VLOOKUP(C37,'user list'!A:B,2,0)</f>
        <v>QCPL</v>
      </c>
      <c r="B37" s="172">
        <v>45810.350370370368</v>
      </c>
      <c r="C37" s="69" t="s">
        <v>268</v>
      </c>
      <c r="D37" s="69" t="s">
        <v>1937</v>
      </c>
      <c r="E37" s="69" t="s">
        <v>1946</v>
      </c>
      <c r="F37" s="69">
        <v>1689</v>
      </c>
      <c r="G37" s="69" t="s">
        <v>1939</v>
      </c>
      <c r="R37" s="73"/>
      <c r="S37" s="73"/>
    </row>
    <row r="38" spans="1:27" ht="14.4">
      <c r="A38" s="27" t="str">
        <f>VLOOKUP(C38,'user list'!A:B,2,0)</f>
        <v>QCPL</v>
      </c>
      <c r="B38" s="172">
        <v>45810.350555555553</v>
      </c>
      <c r="C38" s="69" t="s">
        <v>268</v>
      </c>
      <c r="D38" s="69" t="s">
        <v>1937</v>
      </c>
      <c r="E38" s="69" t="s">
        <v>1946</v>
      </c>
      <c r="F38" s="69">
        <v>1689</v>
      </c>
      <c r="G38" s="69" t="s">
        <v>1947</v>
      </c>
    </row>
    <row r="39" spans="1:27" ht="14.4">
      <c r="A39" s="27" t="str">
        <f>VLOOKUP(C39,'user list'!A:B,2,0)</f>
        <v>QCPL</v>
      </c>
      <c r="B39" s="172">
        <v>45810.350555555553</v>
      </c>
      <c r="C39" s="69" t="s">
        <v>268</v>
      </c>
      <c r="D39" s="69" t="s">
        <v>1937</v>
      </c>
      <c r="E39" s="69" t="s">
        <v>1946</v>
      </c>
      <c r="F39" s="69">
        <v>1689</v>
      </c>
      <c r="G39" s="69" t="s">
        <v>1948</v>
      </c>
      <c r="U39" s="74"/>
      <c r="X39" s="74"/>
    </row>
    <row r="40" spans="1:27" ht="14.4">
      <c r="A40" s="27" t="str">
        <f>VLOOKUP(C40,'user list'!A:B,2,0)</f>
        <v>QCPL</v>
      </c>
      <c r="B40" s="172">
        <v>45810.350555555553</v>
      </c>
      <c r="C40" s="69" t="s">
        <v>268</v>
      </c>
      <c r="D40" s="69" t="s">
        <v>1937</v>
      </c>
      <c r="E40" s="69" t="s">
        <v>1946</v>
      </c>
      <c r="F40" s="69">
        <v>1689</v>
      </c>
      <c r="G40" s="69" t="s">
        <v>1939</v>
      </c>
      <c r="L40" s="73"/>
      <c r="M40" s="73"/>
    </row>
    <row r="41" spans="1:27" ht="14.4">
      <c r="A41" s="27" t="str">
        <f>VLOOKUP(C41,'user list'!A:B,2,0)</f>
        <v>QCPL</v>
      </c>
      <c r="B41" s="172">
        <v>45810.350578703707</v>
      </c>
      <c r="C41" s="69" t="s">
        <v>268</v>
      </c>
      <c r="D41" s="69" t="s">
        <v>1937</v>
      </c>
      <c r="E41" s="69" t="s">
        <v>1940</v>
      </c>
      <c r="F41" s="69">
        <v>1688</v>
      </c>
      <c r="G41" s="69" t="s">
        <v>1939</v>
      </c>
      <c r="L41" s="73"/>
      <c r="M41" s="73"/>
    </row>
    <row r="42" spans="1:27" ht="14.4">
      <c r="A42" s="27" t="str">
        <f>VLOOKUP(C42,'user list'!A:B,2,0)</f>
        <v>QCPL</v>
      </c>
      <c r="B42" s="172">
        <v>45810.350937499999</v>
      </c>
      <c r="C42" s="69" t="s">
        <v>268</v>
      </c>
      <c r="D42" s="69" t="s">
        <v>1937</v>
      </c>
      <c r="E42" s="69" t="s">
        <v>1940</v>
      </c>
      <c r="F42" s="69">
        <v>1688</v>
      </c>
      <c r="G42" s="69" t="s">
        <v>1947</v>
      </c>
      <c r="R42" s="73"/>
      <c r="S42" s="73"/>
    </row>
    <row r="43" spans="1:27" ht="14.4">
      <c r="A43" s="27" t="str">
        <f>VLOOKUP(C43,'user list'!A:B,2,0)</f>
        <v>QCPL</v>
      </c>
      <c r="B43" s="172">
        <v>45810.350937499999</v>
      </c>
      <c r="C43" s="69" t="s">
        <v>268</v>
      </c>
      <c r="D43" s="69" t="s">
        <v>1937</v>
      </c>
      <c r="E43" s="69" t="s">
        <v>1940</v>
      </c>
      <c r="F43" s="69">
        <v>1688</v>
      </c>
      <c r="G43" s="69" t="s">
        <v>1948</v>
      </c>
    </row>
    <row r="44" spans="1:27" ht="14.4">
      <c r="A44" s="27" t="str">
        <f>VLOOKUP(C44,'user list'!A:B,2,0)</f>
        <v>QCPL</v>
      </c>
      <c r="B44" s="172">
        <v>45810.350937499999</v>
      </c>
      <c r="C44" s="69" t="s">
        <v>268</v>
      </c>
      <c r="D44" s="69" t="s">
        <v>1937</v>
      </c>
      <c r="E44" s="69" t="s">
        <v>1940</v>
      </c>
      <c r="F44" s="69">
        <v>1688</v>
      </c>
      <c r="G44" s="69" t="s">
        <v>1939</v>
      </c>
      <c r="X44" s="74"/>
      <c r="AA44" s="74"/>
    </row>
    <row r="45" spans="1:27" ht="14.4">
      <c r="A45" s="27" t="str">
        <f>VLOOKUP(C45,'user list'!A:B,2,0)</f>
        <v>DBO</v>
      </c>
      <c r="B45" s="172">
        <v>45810.35119212963</v>
      </c>
      <c r="C45" s="69" t="s">
        <v>209</v>
      </c>
      <c r="D45" s="69" t="s">
        <v>1937</v>
      </c>
      <c r="E45" s="69" t="s">
        <v>1950</v>
      </c>
      <c r="F45" s="69">
        <v>812</v>
      </c>
      <c r="G45" s="69" t="s">
        <v>1939</v>
      </c>
      <c r="L45" s="73"/>
      <c r="M45" s="73"/>
    </row>
    <row r="46" spans="1:27" ht="14.4">
      <c r="A46" s="27" t="str">
        <f>VLOOKUP(C46,'user list'!A:B,2,0)</f>
        <v>DBO</v>
      </c>
      <c r="B46" s="172">
        <v>45810.351331018515</v>
      </c>
      <c r="C46" s="69" t="s">
        <v>209</v>
      </c>
      <c r="D46" s="69" t="s">
        <v>1937</v>
      </c>
      <c r="E46" s="69" t="s">
        <v>1951</v>
      </c>
      <c r="F46" s="69">
        <v>353</v>
      </c>
      <c r="G46" s="69" t="s">
        <v>1939</v>
      </c>
      <c r="L46" s="73"/>
      <c r="M46" s="73"/>
    </row>
    <row r="47" spans="1:27" ht="14.4">
      <c r="A47" s="27" t="str">
        <f>VLOOKUP(C47,'user list'!A:B,2,0)</f>
        <v>DBO</v>
      </c>
      <c r="B47" s="172">
        <v>45810.351620370369</v>
      </c>
      <c r="C47" s="69" t="s">
        <v>209</v>
      </c>
      <c r="D47" s="69" t="s">
        <v>1937</v>
      </c>
      <c r="E47" s="69" t="s">
        <v>1951</v>
      </c>
      <c r="F47" s="69">
        <v>353</v>
      </c>
      <c r="G47" s="69" t="s">
        <v>1947</v>
      </c>
      <c r="R47" s="73"/>
      <c r="S47" s="73"/>
    </row>
    <row r="48" spans="1:27" ht="14.4">
      <c r="A48" s="27" t="str">
        <f>VLOOKUP(C48,'user list'!A:B,2,0)</f>
        <v>DBO</v>
      </c>
      <c r="B48" s="172">
        <v>45810.351620370369</v>
      </c>
      <c r="C48" s="69" t="s">
        <v>209</v>
      </c>
      <c r="D48" s="69" t="s">
        <v>1937</v>
      </c>
      <c r="E48" s="69" t="s">
        <v>1951</v>
      </c>
      <c r="F48" s="69">
        <v>353</v>
      </c>
      <c r="G48" s="69" t="s">
        <v>1948</v>
      </c>
    </row>
    <row r="49" spans="1:19" ht="14.4">
      <c r="A49" s="27" t="str">
        <f>VLOOKUP(C49,'user list'!A:B,2,0)</f>
        <v>DBO</v>
      </c>
      <c r="B49" s="172">
        <v>45810.351620370369</v>
      </c>
      <c r="C49" s="69" t="s">
        <v>209</v>
      </c>
      <c r="D49" s="69" t="s">
        <v>1937</v>
      </c>
      <c r="E49" s="69" t="s">
        <v>1951</v>
      </c>
      <c r="F49" s="69">
        <v>353</v>
      </c>
      <c r="G49" s="69" t="s">
        <v>1939</v>
      </c>
    </row>
    <row r="50" spans="1:19" ht="14.4">
      <c r="A50" s="27" t="str">
        <f>VLOOKUP(C50,'user list'!A:B,2,0)</f>
        <v>DBO</v>
      </c>
      <c r="B50" s="172">
        <v>45810.351643518516</v>
      </c>
      <c r="C50" s="69" t="s">
        <v>209</v>
      </c>
      <c r="D50" s="69" t="s">
        <v>1937</v>
      </c>
      <c r="E50" s="69" t="s">
        <v>1952</v>
      </c>
      <c r="F50" s="69">
        <v>813</v>
      </c>
      <c r="G50" s="69" t="s">
        <v>1939</v>
      </c>
    </row>
    <row r="51" spans="1:19" ht="14.4">
      <c r="A51" s="27" t="str">
        <f>VLOOKUP(C51,'user list'!A:B,2,0)</f>
        <v>DBO</v>
      </c>
      <c r="B51" s="172">
        <v>45810.351736111108</v>
      </c>
      <c r="C51" s="69" t="s">
        <v>209</v>
      </c>
      <c r="D51" s="69" t="s">
        <v>1937</v>
      </c>
      <c r="E51" s="69" t="s">
        <v>1950</v>
      </c>
      <c r="F51" s="69">
        <v>812</v>
      </c>
      <c r="G51" s="69" t="s">
        <v>1939</v>
      </c>
    </row>
    <row r="52" spans="1:19" ht="14.4">
      <c r="A52" s="27" t="str">
        <f>VLOOKUP(C52,'user list'!A:B,2,0)</f>
        <v>DBO</v>
      </c>
      <c r="B52" s="172">
        <v>45810.3518287037</v>
      </c>
      <c r="C52" s="69" t="s">
        <v>209</v>
      </c>
      <c r="D52" s="69" t="s">
        <v>1937</v>
      </c>
      <c r="E52" s="69" t="s">
        <v>1950</v>
      </c>
      <c r="F52" s="69">
        <v>812</v>
      </c>
      <c r="G52" s="69" t="s">
        <v>1939</v>
      </c>
    </row>
    <row r="53" spans="1:19" ht="14.4">
      <c r="A53" s="27" t="str">
        <f>VLOOKUP(C53,'user list'!A:B,2,0)</f>
        <v>DBO</v>
      </c>
      <c r="B53" s="172">
        <v>45810.352118055554</v>
      </c>
      <c r="C53" s="69" t="s">
        <v>209</v>
      </c>
      <c r="D53" s="69" t="s">
        <v>1937</v>
      </c>
      <c r="E53" s="69" t="s">
        <v>1950</v>
      </c>
      <c r="F53" s="69">
        <v>812</v>
      </c>
      <c r="G53" s="69" t="s">
        <v>1947</v>
      </c>
    </row>
    <row r="54" spans="1:19" ht="14.4">
      <c r="A54" s="27" t="str">
        <f>VLOOKUP(C54,'user list'!A:B,2,0)</f>
        <v>DBO</v>
      </c>
      <c r="B54" s="172">
        <v>45810.352118055554</v>
      </c>
      <c r="C54" s="69" t="s">
        <v>209</v>
      </c>
      <c r="D54" s="69" t="s">
        <v>1937</v>
      </c>
      <c r="E54" s="69" t="s">
        <v>1950</v>
      </c>
      <c r="F54" s="69">
        <v>812</v>
      </c>
      <c r="G54" s="69" t="s">
        <v>1948</v>
      </c>
    </row>
    <row r="55" spans="1:19" ht="14.4">
      <c r="A55" s="27" t="str">
        <f>VLOOKUP(C55,'user list'!A:B,2,0)</f>
        <v>DBO</v>
      </c>
      <c r="B55" s="172">
        <v>45810.352129629631</v>
      </c>
      <c r="C55" s="69" t="s">
        <v>209</v>
      </c>
      <c r="D55" s="69" t="s">
        <v>1937</v>
      </c>
      <c r="E55" s="69" t="s">
        <v>1950</v>
      </c>
      <c r="F55" s="69">
        <v>812</v>
      </c>
      <c r="G55" s="69" t="s">
        <v>1939</v>
      </c>
    </row>
    <row r="56" spans="1:19" ht="14.4">
      <c r="A56" s="27" t="str">
        <f>VLOOKUP(C56,'user list'!A:B,2,0)</f>
        <v>DBO</v>
      </c>
      <c r="B56" s="172">
        <v>45810.352141203701</v>
      </c>
      <c r="C56" s="69" t="s">
        <v>209</v>
      </c>
      <c r="D56" s="69" t="s">
        <v>1937</v>
      </c>
      <c r="E56" s="69" t="s">
        <v>1952</v>
      </c>
      <c r="F56" s="69">
        <v>813</v>
      </c>
      <c r="G56" s="69" t="s">
        <v>1939</v>
      </c>
    </row>
    <row r="57" spans="1:19" ht="14.4">
      <c r="A57" s="27" t="str">
        <f>VLOOKUP(C57,'user list'!A:B,2,0)</f>
        <v>DBO</v>
      </c>
      <c r="B57" s="172">
        <v>45810.352175925924</v>
      </c>
      <c r="C57" s="69" t="s">
        <v>209</v>
      </c>
      <c r="D57" s="69" t="s">
        <v>1937</v>
      </c>
      <c r="E57" s="69" t="s">
        <v>1952</v>
      </c>
      <c r="F57" s="69">
        <v>813</v>
      </c>
      <c r="G57" s="69" t="s">
        <v>1939</v>
      </c>
    </row>
    <row r="58" spans="1:19" ht="14.4">
      <c r="A58" s="27" t="str">
        <f>VLOOKUP(C58,'user list'!A:B,2,0)</f>
        <v>DBO</v>
      </c>
      <c r="B58" s="172">
        <v>45810.352187500001</v>
      </c>
      <c r="C58" s="69" t="s">
        <v>209</v>
      </c>
      <c r="D58" s="69" t="s">
        <v>1937</v>
      </c>
      <c r="E58" s="69" t="s">
        <v>1953</v>
      </c>
      <c r="F58" s="69">
        <v>814</v>
      </c>
      <c r="G58" s="69" t="s">
        <v>1939</v>
      </c>
    </row>
    <row r="59" spans="1:19" ht="14.4">
      <c r="A59" s="27" t="str">
        <f>VLOOKUP(C59,'user list'!A:B,2,0)</f>
        <v>DBO</v>
      </c>
      <c r="B59" s="172">
        <v>45810.35229166667</v>
      </c>
      <c r="C59" s="69" t="s">
        <v>209</v>
      </c>
      <c r="D59" s="69" t="s">
        <v>1937</v>
      </c>
      <c r="E59" s="69" t="s">
        <v>1954</v>
      </c>
      <c r="F59" s="69">
        <v>855</v>
      </c>
      <c r="G59" s="69" t="s">
        <v>1939</v>
      </c>
    </row>
    <row r="60" spans="1:19" ht="14.4">
      <c r="A60" s="27" t="str">
        <f>VLOOKUP(C60,'user list'!A:B,2,0)</f>
        <v>DBO</v>
      </c>
      <c r="B60" s="172">
        <v>45810.352523148147</v>
      </c>
      <c r="C60" s="69" t="s">
        <v>209</v>
      </c>
      <c r="D60" s="69" t="s">
        <v>1937</v>
      </c>
      <c r="E60" s="69" t="s">
        <v>1952</v>
      </c>
      <c r="F60" s="69">
        <v>813</v>
      </c>
      <c r="G60" s="69" t="s">
        <v>1939</v>
      </c>
      <c r="R60" s="73"/>
      <c r="S60" s="73"/>
    </row>
    <row r="61" spans="1:19" ht="14.4">
      <c r="A61" s="27" t="str">
        <f>VLOOKUP(C61,'user list'!A:B,2,0)</f>
        <v>DBO</v>
      </c>
      <c r="B61" s="172">
        <v>45810.35255787037</v>
      </c>
      <c r="C61" s="69" t="s">
        <v>209</v>
      </c>
      <c r="D61" s="69" t="s">
        <v>1937</v>
      </c>
      <c r="E61" s="69" t="s">
        <v>1953</v>
      </c>
      <c r="F61" s="69">
        <v>814</v>
      </c>
      <c r="G61" s="69" t="s">
        <v>1939</v>
      </c>
    </row>
    <row r="62" spans="1:19" ht="14.4">
      <c r="A62" s="27" t="str">
        <f>VLOOKUP(C62,'user list'!A:B,2,0)</f>
        <v>DBO</v>
      </c>
      <c r="B62" s="172">
        <v>45810.352812500001</v>
      </c>
      <c r="C62" s="69" t="s">
        <v>209</v>
      </c>
      <c r="D62" s="69" t="s">
        <v>1937</v>
      </c>
      <c r="E62" s="69" t="s">
        <v>1953</v>
      </c>
      <c r="F62" s="69">
        <v>814</v>
      </c>
      <c r="G62" s="69" t="s">
        <v>1947</v>
      </c>
      <c r="O62" s="73"/>
      <c r="P62" s="73"/>
    </row>
    <row r="63" spans="1:19" ht="14.4">
      <c r="A63" s="27" t="str">
        <f>VLOOKUP(C63,'user list'!A:B,2,0)</f>
        <v>DBO</v>
      </c>
      <c r="B63" s="172">
        <v>45810.352812500001</v>
      </c>
      <c r="C63" s="69" t="s">
        <v>209</v>
      </c>
      <c r="D63" s="69" t="s">
        <v>1937</v>
      </c>
      <c r="E63" s="69" t="s">
        <v>1953</v>
      </c>
      <c r="F63" s="69">
        <v>814</v>
      </c>
      <c r="G63" s="69" t="s">
        <v>1948</v>
      </c>
    </row>
    <row r="64" spans="1:19" ht="14.4">
      <c r="A64" s="27" t="str">
        <f>VLOOKUP(C64,'user list'!A:B,2,0)</f>
        <v>DBO</v>
      </c>
      <c r="B64" s="172">
        <v>45810.352812500001</v>
      </c>
      <c r="C64" s="69" t="s">
        <v>209</v>
      </c>
      <c r="D64" s="69" t="s">
        <v>1937</v>
      </c>
      <c r="E64" s="69" t="s">
        <v>1953</v>
      </c>
      <c r="F64" s="69">
        <v>814</v>
      </c>
      <c r="G64" s="69" t="s">
        <v>1939</v>
      </c>
    </row>
    <row r="65" spans="1:19" ht="14.4">
      <c r="A65" s="27" t="str">
        <f>VLOOKUP(C65,'user list'!A:B,2,0)</f>
        <v>DBO</v>
      </c>
      <c r="B65" s="172">
        <v>45810.352835648147</v>
      </c>
      <c r="C65" s="69" t="s">
        <v>209</v>
      </c>
      <c r="D65" s="69" t="s">
        <v>1937</v>
      </c>
      <c r="E65" s="69" t="s">
        <v>1955</v>
      </c>
      <c r="F65" s="69">
        <v>850</v>
      </c>
      <c r="G65" s="69" t="s">
        <v>1939</v>
      </c>
      <c r="R65" s="73"/>
      <c r="S65" s="73"/>
    </row>
    <row r="66" spans="1:19" ht="14.4">
      <c r="A66" s="27" t="str">
        <f>VLOOKUP(C66,'user list'!A:B,2,0)</f>
        <v>DBO</v>
      </c>
      <c r="B66" s="172">
        <v>45810.353182870371</v>
      </c>
      <c r="C66" s="69" t="s">
        <v>209</v>
      </c>
      <c r="D66" s="69" t="s">
        <v>1937</v>
      </c>
      <c r="E66" s="69" t="s">
        <v>1955</v>
      </c>
      <c r="F66" s="69">
        <v>850</v>
      </c>
      <c r="G66" s="69" t="s">
        <v>1947</v>
      </c>
    </row>
    <row r="67" spans="1:19" ht="14.4">
      <c r="A67" s="27" t="str">
        <f>VLOOKUP(C67,'user list'!A:B,2,0)</f>
        <v>DBO</v>
      </c>
      <c r="B67" s="172">
        <v>45810.353182870371</v>
      </c>
      <c r="C67" s="69" t="s">
        <v>209</v>
      </c>
      <c r="D67" s="69" t="s">
        <v>1937</v>
      </c>
      <c r="E67" s="69" t="s">
        <v>1955</v>
      </c>
      <c r="F67" s="69">
        <v>850</v>
      </c>
      <c r="G67" s="69" t="s">
        <v>1948</v>
      </c>
      <c r="O67" s="73"/>
      <c r="P67" s="73"/>
    </row>
    <row r="68" spans="1:19" ht="14.4">
      <c r="A68" s="27" t="str">
        <f>VLOOKUP(C68,'user list'!A:B,2,0)</f>
        <v>DBO</v>
      </c>
      <c r="B68" s="172">
        <v>45810.353182870371</v>
      </c>
      <c r="C68" s="69" t="s">
        <v>209</v>
      </c>
      <c r="D68" s="69" t="s">
        <v>1937</v>
      </c>
      <c r="E68" s="69" t="s">
        <v>1955</v>
      </c>
      <c r="F68" s="69">
        <v>850</v>
      </c>
      <c r="G68" s="69" t="s">
        <v>1939</v>
      </c>
    </row>
    <row r="69" spans="1:19" ht="14.4">
      <c r="A69" s="27" t="str">
        <f>VLOOKUP(C69,'user list'!A:B,2,0)</f>
        <v>DBO</v>
      </c>
      <c r="B69" s="172">
        <v>45810.353229166663</v>
      </c>
      <c r="C69" s="69" t="s">
        <v>209</v>
      </c>
      <c r="D69" s="69" t="s">
        <v>1937</v>
      </c>
      <c r="E69" s="69" t="s">
        <v>1954</v>
      </c>
      <c r="F69" s="69">
        <v>855</v>
      </c>
      <c r="G69" s="69" t="s">
        <v>1939</v>
      </c>
    </row>
    <row r="70" spans="1:19" ht="14.4">
      <c r="A70" s="27" t="str">
        <f>VLOOKUP(C70,'user list'!A:B,2,0)</f>
        <v>DBO</v>
      </c>
      <c r="B70" s="172">
        <v>45810.353379629632</v>
      </c>
      <c r="C70" s="69" t="s">
        <v>209</v>
      </c>
      <c r="D70" s="69" t="s">
        <v>1937</v>
      </c>
      <c r="E70" s="69" t="s">
        <v>1954</v>
      </c>
      <c r="F70" s="69">
        <v>855</v>
      </c>
      <c r="G70" s="69" t="s">
        <v>1947</v>
      </c>
    </row>
    <row r="71" spans="1:19" ht="14.4">
      <c r="A71" s="27" t="str">
        <f>VLOOKUP(C71,'user list'!A:B,2,0)</f>
        <v>DBO</v>
      </c>
      <c r="B71" s="172">
        <v>45810.353379629632</v>
      </c>
      <c r="C71" s="69" t="s">
        <v>209</v>
      </c>
      <c r="D71" s="69" t="s">
        <v>1937</v>
      </c>
      <c r="E71" s="69" t="s">
        <v>1954</v>
      </c>
      <c r="F71" s="69">
        <v>855</v>
      </c>
      <c r="G71" s="69" t="s">
        <v>1948</v>
      </c>
    </row>
    <row r="72" spans="1:19" ht="14.4">
      <c r="A72" s="27" t="str">
        <f>VLOOKUP(C72,'user list'!A:B,2,0)</f>
        <v>DBO</v>
      </c>
      <c r="B72" s="172">
        <v>45810.353379629632</v>
      </c>
      <c r="C72" s="69" t="s">
        <v>209</v>
      </c>
      <c r="D72" s="69" t="s">
        <v>1937</v>
      </c>
      <c r="E72" s="69" t="s">
        <v>1954</v>
      </c>
      <c r="F72" s="69">
        <v>855</v>
      </c>
      <c r="G72" s="69" t="s">
        <v>1939</v>
      </c>
    </row>
    <row r="73" spans="1:19" ht="14.4">
      <c r="A73" s="27" t="str">
        <f>VLOOKUP(C73,'user list'!A:B,2,0)</f>
        <v>DBO</v>
      </c>
      <c r="B73" s="172">
        <v>45810.353402777779</v>
      </c>
      <c r="C73" s="69" t="s">
        <v>209</v>
      </c>
      <c r="D73" s="69" t="s">
        <v>1937</v>
      </c>
      <c r="E73" s="69" t="s">
        <v>1952</v>
      </c>
      <c r="F73" s="69">
        <v>813</v>
      </c>
      <c r="G73" s="69" t="s">
        <v>1939</v>
      </c>
    </row>
    <row r="74" spans="1:19" ht="14.4">
      <c r="A74" s="27" t="str">
        <f>VLOOKUP(C74,'user list'!A:B,2,0)</f>
        <v>DBO</v>
      </c>
      <c r="B74" s="172">
        <v>45810.353483796294</v>
      </c>
      <c r="C74" s="69" t="s">
        <v>209</v>
      </c>
      <c r="D74" s="69" t="s">
        <v>1937</v>
      </c>
      <c r="E74" s="69" t="s">
        <v>1952</v>
      </c>
      <c r="F74" s="69">
        <v>813</v>
      </c>
      <c r="G74" s="69" t="s">
        <v>1939</v>
      </c>
    </row>
    <row r="75" spans="1:19" ht="14.4">
      <c r="A75" s="27" t="str">
        <f>VLOOKUP(C75,'user list'!A:B,2,0)</f>
        <v>DBO</v>
      </c>
      <c r="B75" s="172">
        <v>45810.35359953704</v>
      </c>
      <c r="C75" s="69" t="s">
        <v>209</v>
      </c>
      <c r="D75" s="69" t="s">
        <v>1937</v>
      </c>
      <c r="E75" s="69" t="s">
        <v>1952</v>
      </c>
      <c r="F75" s="69">
        <v>813</v>
      </c>
      <c r="G75" s="69" t="s">
        <v>1947</v>
      </c>
    </row>
    <row r="76" spans="1:19" ht="14.4">
      <c r="A76" s="27" t="str">
        <f>VLOOKUP(C76,'user list'!A:B,2,0)</f>
        <v>DBO</v>
      </c>
      <c r="B76" s="172">
        <v>45810.35359953704</v>
      </c>
      <c r="C76" s="69" t="s">
        <v>209</v>
      </c>
      <c r="D76" s="69" t="s">
        <v>1937</v>
      </c>
      <c r="E76" s="69" t="s">
        <v>1952</v>
      </c>
      <c r="F76" s="69">
        <v>813</v>
      </c>
      <c r="G76" s="69" t="s">
        <v>1948</v>
      </c>
    </row>
    <row r="77" spans="1:19" ht="14.4">
      <c r="A77" s="27" t="str">
        <f>VLOOKUP(C77,'user list'!A:B,2,0)</f>
        <v>DBO</v>
      </c>
      <c r="B77" s="172">
        <v>45810.35359953704</v>
      </c>
      <c r="C77" s="69" t="s">
        <v>209</v>
      </c>
      <c r="D77" s="69" t="s">
        <v>1937</v>
      </c>
      <c r="E77" s="69" t="s">
        <v>1952</v>
      </c>
      <c r="F77" s="69">
        <v>813</v>
      </c>
      <c r="G77" s="69" t="s">
        <v>1939</v>
      </c>
    </row>
    <row r="78" spans="1:19" ht="14.4">
      <c r="A78" s="27" t="str">
        <f>VLOOKUP(C78,'user list'!A:B,2,0)</f>
        <v>DBO</v>
      </c>
      <c r="B78" s="172">
        <v>45810.353622685187</v>
      </c>
      <c r="C78" s="69" t="s">
        <v>209</v>
      </c>
      <c r="D78" s="69" t="s">
        <v>1937</v>
      </c>
      <c r="E78" s="69" t="s">
        <v>1956</v>
      </c>
      <c r="F78" s="69">
        <v>961</v>
      </c>
      <c r="G78" s="69" t="s">
        <v>1939</v>
      </c>
    </row>
    <row r="79" spans="1:19" ht="14.4">
      <c r="A79" s="27" t="str">
        <f>VLOOKUP(C79,'user list'!A:B,2,0)</f>
        <v>DBO</v>
      </c>
      <c r="B79" s="172">
        <v>45810.354050925926</v>
      </c>
      <c r="C79" s="69" t="s">
        <v>209</v>
      </c>
      <c r="D79" s="69" t="s">
        <v>1937</v>
      </c>
      <c r="E79" s="69" t="s">
        <v>1956</v>
      </c>
      <c r="F79" s="69">
        <v>961</v>
      </c>
      <c r="G79" s="69" t="s">
        <v>1947</v>
      </c>
    </row>
    <row r="80" spans="1:19" ht="14.4">
      <c r="A80" s="27" t="str">
        <f>VLOOKUP(C80,'user list'!A:B,2,0)</f>
        <v>DBO</v>
      </c>
      <c r="B80" s="172">
        <v>45810.354050925926</v>
      </c>
      <c r="C80" s="69" t="s">
        <v>209</v>
      </c>
      <c r="D80" s="69" t="s">
        <v>1937</v>
      </c>
      <c r="E80" s="69" t="s">
        <v>1956</v>
      </c>
      <c r="F80" s="69">
        <v>961</v>
      </c>
      <c r="G80" s="69" t="s">
        <v>1948</v>
      </c>
    </row>
    <row r="81" spans="1:33" ht="14.4">
      <c r="A81" s="27" t="str">
        <f>VLOOKUP(C81,'user list'!A:B,2,0)</f>
        <v>DBO</v>
      </c>
      <c r="B81" s="172">
        <v>45810.354050925926</v>
      </c>
      <c r="C81" s="69" t="s">
        <v>209</v>
      </c>
      <c r="D81" s="69" t="s">
        <v>1937</v>
      </c>
      <c r="E81" s="69" t="s">
        <v>1956</v>
      </c>
      <c r="F81" s="69">
        <v>961</v>
      </c>
      <c r="G81" s="69" t="s">
        <v>1939</v>
      </c>
    </row>
    <row r="82" spans="1:33" ht="14.4">
      <c r="A82" s="27" t="str">
        <f>VLOOKUP(C82,'user list'!A:B,2,0)</f>
        <v>DBO</v>
      </c>
      <c r="B82" s="172">
        <v>45810.354074074072</v>
      </c>
      <c r="C82" s="69" t="s">
        <v>209</v>
      </c>
      <c r="D82" s="69" t="s">
        <v>1937</v>
      </c>
      <c r="E82" s="69" t="s">
        <v>1957</v>
      </c>
      <c r="F82" s="69">
        <v>864</v>
      </c>
      <c r="G82" s="69" t="s">
        <v>1939</v>
      </c>
    </row>
    <row r="83" spans="1:33" ht="14.4">
      <c r="A83" s="27" t="str">
        <f>VLOOKUP(C83,'user list'!A:B,2,0)</f>
        <v>DBO</v>
      </c>
      <c r="B83" s="172">
        <v>45810.354386574072</v>
      </c>
      <c r="C83" s="69" t="s">
        <v>209</v>
      </c>
      <c r="D83" s="69" t="s">
        <v>1937</v>
      </c>
      <c r="E83" s="69" t="s">
        <v>1957</v>
      </c>
      <c r="F83" s="69">
        <v>864</v>
      </c>
      <c r="G83" s="69" t="s">
        <v>1947</v>
      </c>
    </row>
    <row r="84" spans="1:33" ht="14.4">
      <c r="A84" s="27" t="str">
        <f>VLOOKUP(C84,'user list'!A:B,2,0)</f>
        <v>DBO</v>
      </c>
      <c r="B84" s="172">
        <v>45810.354386574072</v>
      </c>
      <c r="C84" s="69" t="s">
        <v>209</v>
      </c>
      <c r="D84" s="69" t="s">
        <v>1937</v>
      </c>
      <c r="E84" s="69" t="s">
        <v>1957</v>
      </c>
      <c r="F84" s="69">
        <v>864</v>
      </c>
      <c r="G84" s="69" t="s">
        <v>1948</v>
      </c>
    </row>
    <row r="85" spans="1:33" ht="14.4">
      <c r="A85" s="27" t="str">
        <f>VLOOKUP(C85,'user list'!A:B,2,0)</f>
        <v>DBO</v>
      </c>
      <c r="B85" s="172">
        <v>45810.354386574072</v>
      </c>
      <c r="C85" s="69" t="s">
        <v>209</v>
      </c>
      <c r="D85" s="69" t="s">
        <v>1937</v>
      </c>
      <c r="E85" s="69" t="s">
        <v>1957</v>
      </c>
      <c r="F85" s="69">
        <v>864</v>
      </c>
      <c r="G85" s="69" t="s">
        <v>1939</v>
      </c>
    </row>
    <row r="86" spans="1:33" ht="14.4">
      <c r="A86" s="27" t="str">
        <f>VLOOKUP(C86,'user list'!A:B,2,0)</f>
        <v>DBO</v>
      </c>
      <c r="B86" s="172">
        <v>45810.354398148149</v>
      </c>
      <c r="C86" s="69" t="s">
        <v>209</v>
      </c>
      <c r="D86" s="69" t="s">
        <v>1937</v>
      </c>
      <c r="E86" s="69" t="s">
        <v>1958</v>
      </c>
      <c r="F86" s="69">
        <v>1005</v>
      </c>
      <c r="G86" s="69" t="s">
        <v>1939</v>
      </c>
    </row>
    <row r="87" spans="1:33" ht="14.4">
      <c r="A87" s="27" t="str">
        <f>VLOOKUP(C87,'user list'!A:B,2,0)</f>
        <v>DBO</v>
      </c>
      <c r="B87" s="172">
        <v>45810.354502314818</v>
      </c>
      <c r="C87" s="69" t="s">
        <v>209</v>
      </c>
      <c r="D87" s="69" t="s">
        <v>1937</v>
      </c>
      <c r="E87" s="69" t="s">
        <v>1958</v>
      </c>
      <c r="F87" s="69">
        <v>1005</v>
      </c>
      <c r="G87" s="69" t="s">
        <v>1947</v>
      </c>
    </row>
    <row r="88" spans="1:33" ht="14.4">
      <c r="A88" s="27" t="str">
        <f>VLOOKUP(C88,'user list'!A:B,2,0)</f>
        <v>DBO</v>
      </c>
      <c r="B88" s="172">
        <v>45810.354502314818</v>
      </c>
      <c r="C88" s="69" t="s">
        <v>209</v>
      </c>
      <c r="D88" s="69" t="s">
        <v>1937</v>
      </c>
      <c r="E88" s="69" t="s">
        <v>1958</v>
      </c>
      <c r="F88" s="69">
        <v>1005</v>
      </c>
      <c r="G88" s="69" t="s">
        <v>1948</v>
      </c>
    </row>
    <row r="89" spans="1:33" ht="14.4">
      <c r="A89" s="27" t="str">
        <f>VLOOKUP(C89,'user list'!A:B,2,0)</f>
        <v>DBO</v>
      </c>
      <c r="B89" s="172">
        <v>45810.354502314818</v>
      </c>
      <c r="C89" s="69" t="s">
        <v>209</v>
      </c>
      <c r="D89" s="69" t="s">
        <v>1937</v>
      </c>
      <c r="E89" s="69" t="s">
        <v>1958</v>
      </c>
      <c r="F89" s="69">
        <v>1005</v>
      </c>
      <c r="G89" s="69" t="s">
        <v>1939</v>
      </c>
    </row>
    <row r="90" spans="1:33" ht="14.4">
      <c r="A90" s="27" t="str">
        <f>VLOOKUP(C90,'user list'!A:B,2,0)</f>
        <v>DBO</v>
      </c>
      <c r="B90" s="172">
        <v>45810.354537037034</v>
      </c>
      <c r="C90" s="69" t="s">
        <v>209</v>
      </c>
      <c r="D90" s="69" t="s">
        <v>1937</v>
      </c>
      <c r="E90" s="69" t="s">
        <v>1959</v>
      </c>
      <c r="F90" s="69">
        <v>1035</v>
      </c>
      <c r="G90" s="69" t="s">
        <v>1939</v>
      </c>
    </row>
    <row r="91" spans="1:33" ht="14.4">
      <c r="A91" s="27" t="str">
        <f>VLOOKUP(C91,'user list'!A:B,2,0)</f>
        <v>DBO</v>
      </c>
      <c r="B91" s="172">
        <v>45810.354629629626</v>
      </c>
      <c r="C91" s="69" t="s">
        <v>209</v>
      </c>
      <c r="D91" s="69" t="s">
        <v>1937</v>
      </c>
      <c r="E91" s="69" t="s">
        <v>1959</v>
      </c>
      <c r="F91" s="69">
        <v>1035</v>
      </c>
      <c r="G91" s="69" t="s">
        <v>1947</v>
      </c>
    </row>
    <row r="92" spans="1:33" ht="14.4">
      <c r="A92" s="27" t="str">
        <f>VLOOKUP(C92,'user list'!A:B,2,0)</f>
        <v>DBO</v>
      </c>
      <c r="B92" s="172">
        <v>45810.354629629626</v>
      </c>
      <c r="C92" s="69" t="s">
        <v>209</v>
      </c>
      <c r="D92" s="69" t="s">
        <v>1937</v>
      </c>
      <c r="E92" s="69" t="s">
        <v>1959</v>
      </c>
      <c r="F92" s="69">
        <v>1035</v>
      </c>
      <c r="G92" s="69" t="s">
        <v>1948</v>
      </c>
    </row>
    <row r="93" spans="1:33" ht="14.4">
      <c r="A93" s="27" t="str">
        <f>VLOOKUP(C93,'user list'!A:B,2,0)</f>
        <v>DBO</v>
      </c>
      <c r="B93" s="172">
        <v>45810.354629629626</v>
      </c>
      <c r="C93" s="69" t="s">
        <v>209</v>
      </c>
      <c r="D93" s="69" t="s">
        <v>1937</v>
      </c>
      <c r="E93" s="69" t="s">
        <v>1959</v>
      </c>
      <c r="F93" s="69">
        <v>1035</v>
      </c>
      <c r="G93" s="69" t="s">
        <v>1939</v>
      </c>
    </row>
    <row r="94" spans="1:33" ht="14.4">
      <c r="A94" s="27" t="str">
        <f>VLOOKUP(C94,'user list'!A:B,2,0)</f>
        <v>DBO</v>
      </c>
      <c r="B94" s="172">
        <v>45810.354664351849</v>
      </c>
      <c r="C94" s="69" t="s">
        <v>209</v>
      </c>
      <c r="D94" s="69" t="s">
        <v>1937</v>
      </c>
      <c r="E94" s="69" t="s">
        <v>1941</v>
      </c>
      <c r="F94" s="69">
        <v>1524</v>
      </c>
      <c r="G94" s="69" t="s">
        <v>1939</v>
      </c>
    </row>
    <row r="95" spans="1:33" ht="14.4">
      <c r="A95" s="27" t="str">
        <f>VLOOKUP(C95,'user list'!A:B,2,0)</f>
        <v>DBO</v>
      </c>
      <c r="B95" s="172">
        <v>45810.354768518519</v>
      </c>
      <c r="C95" s="69" t="s">
        <v>209</v>
      </c>
      <c r="D95" s="69" t="s">
        <v>1937</v>
      </c>
      <c r="E95" s="69" t="s">
        <v>1941</v>
      </c>
      <c r="F95" s="69">
        <v>1524</v>
      </c>
      <c r="G95" s="69" t="s">
        <v>1947</v>
      </c>
      <c r="AD95" s="74"/>
      <c r="AG95" s="74"/>
    </row>
    <row r="96" spans="1:33" ht="14.4">
      <c r="A96" s="27" t="str">
        <f>VLOOKUP(C96,'user list'!A:B,2,0)</f>
        <v>DBO</v>
      </c>
      <c r="B96" s="172">
        <v>45810.354768518519</v>
      </c>
      <c r="C96" s="69" t="s">
        <v>209</v>
      </c>
      <c r="D96" s="69" t="s">
        <v>1937</v>
      </c>
      <c r="E96" s="69" t="s">
        <v>1941</v>
      </c>
      <c r="F96" s="69">
        <v>1524</v>
      </c>
      <c r="G96" s="69" t="s">
        <v>1948</v>
      </c>
      <c r="L96" s="73"/>
      <c r="M96" s="73"/>
    </row>
    <row r="97" spans="1:24" ht="14.4">
      <c r="A97" s="27" t="str">
        <f>VLOOKUP(C97,'user list'!A:B,2,0)</f>
        <v>DBO</v>
      </c>
      <c r="B97" s="172">
        <v>45810.354768518519</v>
      </c>
      <c r="C97" s="69" t="s">
        <v>209</v>
      </c>
      <c r="D97" s="69" t="s">
        <v>1937</v>
      </c>
      <c r="E97" s="69" t="s">
        <v>1941</v>
      </c>
      <c r="F97" s="69">
        <v>1524</v>
      </c>
      <c r="G97" s="69" t="s">
        <v>1939</v>
      </c>
      <c r="L97" s="73"/>
      <c r="M97" s="73"/>
    </row>
    <row r="98" spans="1:24" ht="14.4">
      <c r="A98" s="27" t="str">
        <f>VLOOKUP(C98,'user list'!A:B,2,0)</f>
        <v>CGSD</v>
      </c>
      <c r="B98" s="172">
        <v>45810.354861111111</v>
      </c>
      <c r="C98" s="69" t="s">
        <v>200</v>
      </c>
      <c r="D98" s="69" t="s">
        <v>1937</v>
      </c>
      <c r="E98" s="69" t="s">
        <v>1942</v>
      </c>
      <c r="F98" s="69">
        <v>1579</v>
      </c>
      <c r="G98" s="69" t="s">
        <v>1939</v>
      </c>
      <c r="L98" s="73"/>
      <c r="M98" s="73"/>
    </row>
    <row r="99" spans="1:24" ht="14.4">
      <c r="A99" s="27" t="str">
        <f>VLOOKUP(C99,'user list'!A:B,2,0)</f>
        <v>CGSD</v>
      </c>
      <c r="B99" s="172">
        <v>45810.354930555557</v>
      </c>
      <c r="C99" s="69" t="s">
        <v>200</v>
      </c>
      <c r="D99" s="69" t="s">
        <v>1937</v>
      </c>
      <c r="E99" s="69" t="s">
        <v>1938</v>
      </c>
      <c r="F99" s="69">
        <v>1687</v>
      </c>
      <c r="G99" s="69" t="s">
        <v>1939</v>
      </c>
      <c r="O99" s="73"/>
      <c r="P99" s="73"/>
    </row>
    <row r="100" spans="1:24" ht="14.4">
      <c r="A100" s="27" t="str">
        <f>VLOOKUP(C100,'user list'!A:B,2,0)</f>
        <v>DBO</v>
      </c>
      <c r="B100" s="172">
        <v>45810.354953703703</v>
      </c>
      <c r="C100" s="69" t="s">
        <v>209</v>
      </c>
      <c r="D100" s="69" t="s">
        <v>1937</v>
      </c>
      <c r="E100" s="69" t="s">
        <v>1943</v>
      </c>
      <c r="F100" s="69">
        <v>1583</v>
      </c>
      <c r="G100" s="69" t="s">
        <v>1939</v>
      </c>
    </row>
    <row r="101" spans="1:24" ht="14.4">
      <c r="A101" s="27" t="str">
        <f>VLOOKUP(C101,'user list'!A:B,2,0)</f>
        <v>DBO</v>
      </c>
      <c r="B101" s="172">
        <v>45810.355000000003</v>
      </c>
      <c r="C101" s="69" t="s">
        <v>209</v>
      </c>
      <c r="D101" s="69" t="s">
        <v>1937</v>
      </c>
      <c r="E101" s="69" t="s">
        <v>1944</v>
      </c>
      <c r="F101" s="69">
        <v>1685</v>
      </c>
      <c r="G101" s="69" t="s">
        <v>1939</v>
      </c>
    </row>
    <row r="102" spans="1:24" ht="14.4">
      <c r="A102" s="27" t="str">
        <f>VLOOKUP(C102,'user list'!A:B,2,0)</f>
        <v>DBO</v>
      </c>
      <c r="B102" s="172">
        <v>45810.355115740742</v>
      </c>
      <c r="C102" s="69" t="s">
        <v>209</v>
      </c>
      <c r="D102" s="69" t="s">
        <v>1937</v>
      </c>
      <c r="E102" s="69" t="s">
        <v>1943</v>
      </c>
      <c r="F102" s="69">
        <v>1583</v>
      </c>
      <c r="G102" s="69" t="s">
        <v>1939</v>
      </c>
      <c r="L102" s="73"/>
      <c r="M102" s="73"/>
    </row>
    <row r="103" spans="1:24" ht="14.4">
      <c r="A103" s="27" t="str">
        <f>VLOOKUP(C103,'user list'!A:B,2,0)</f>
        <v>DBO</v>
      </c>
      <c r="B103" s="172">
        <v>45810.355162037034</v>
      </c>
      <c r="C103" s="69" t="s">
        <v>209</v>
      </c>
      <c r="D103" s="69" t="s">
        <v>1937</v>
      </c>
      <c r="E103" s="69" t="s">
        <v>1946</v>
      </c>
      <c r="F103" s="69">
        <v>1689</v>
      </c>
      <c r="G103" s="69" t="s">
        <v>1939</v>
      </c>
    </row>
    <row r="104" spans="1:24" ht="14.4">
      <c r="A104" s="27" t="str">
        <f>VLOOKUP(C104,'user list'!A:B,2,0)</f>
        <v>CGSD</v>
      </c>
      <c r="B104" s="172">
        <v>45810.355243055557</v>
      </c>
      <c r="C104" s="69" t="s">
        <v>200</v>
      </c>
      <c r="D104" s="69" t="s">
        <v>1937</v>
      </c>
      <c r="E104" s="69" t="s">
        <v>1960</v>
      </c>
      <c r="F104" s="69">
        <v>347</v>
      </c>
      <c r="G104" s="69" t="s">
        <v>1939</v>
      </c>
    </row>
    <row r="105" spans="1:24" ht="14.4">
      <c r="A105" s="27" t="str">
        <f>VLOOKUP(C105,'user list'!A:B,2,0)</f>
        <v>DBO</v>
      </c>
      <c r="B105" s="172">
        <v>45810.355324074073</v>
      </c>
      <c r="C105" s="69" t="s">
        <v>209</v>
      </c>
      <c r="D105" s="69" t="s">
        <v>1937</v>
      </c>
      <c r="E105" s="69" t="s">
        <v>1946</v>
      </c>
      <c r="F105" s="69">
        <v>1689</v>
      </c>
      <c r="G105" s="69" t="s">
        <v>1947</v>
      </c>
    </row>
    <row r="106" spans="1:24" ht="14.4">
      <c r="A106" s="27" t="str">
        <f>VLOOKUP(C106,'user list'!A:B,2,0)</f>
        <v>DBO</v>
      </c>
      <c r="B106" s="172">
        <v>45810.355324074073</v>
      </c>
      <c r="C106" s="69" t="s">
        <v>209</v>
      </c>
      <c r="D106" s="69" t="s">
        <v>1937</v>
      </c>
      <c r="E106" s="69" t="s">
        <v>1946</v>
      </c>
      <c r="F106" s="69">
        <v>1689</v>
      </c>
      <c r="G106" s="69" t="s">
        <v>1948</v>
      </c>
    </row>
    <row r="107" spans="1:24" ht="14.4">
      <c r="A107" s="27" t="str">
        <f>VLOOKUP(C107,'user list'!A:B,2,0)</f>
        <v>DBO</v>
      </c>
      <c r="B107" s="172">
        <v>45810.355324074073</v>
      </c>
      <c r="C107" s="69" t="s">
        <v>209</v>
      </c>
      <c r="D107" s="69" t="s">
        <v>1937</v>
      </c>
      <c r="E107" s="69" t="s">
        <v>1946</v>
      </c>
      <c r="F107" s="69">
        <v>1689</v>
      </c>
      <c r="G107" s="69" t="s">
        <v>1939</v>
      </c>
    </row>
    <row r="108" spans="1:24" ht="14.4">
      <c r="A108" s="27" t="str">
        <f>VLOOKUP(C108,'user list'!A:B,2,0)</f>
        <v>DBO</v>
      </c>
      <c r="B108" s="172">
        <v>45810.355358796296</v>
      </c>
      <c r="C108" s="69" t="s">
        <v>209</v>
      </c>
      <c r="D108" s="69" t="s">
        <v>1937</v>
      </c>
      <c r="E108" s="69" t="s">
        <v>1938</v>
      </c>
      <c r="F108" s="69">
        <v>1687</v>
      </c>
      <c r="G108" s="69" t="s">
        <v>1939</v>
      </c>
    </row>
    <row r="109" spans="1:24" ht="14.4">
      <c r="A109" s="27" t="str">
        <f>VLOOKUP(C109,'user list'!A:B,2,0)</f>
        <v>DBO</v>
      </c>
      <c r="B109" s="172">
        <v>45810.355578703704</v>
      </c>
      <c r="C109" s="69" t="s">
        <v>209</v>
      </c>
      <c r="D109" s="69" t="s">
        <v>1937</v>
      </c>
      <c r="E109" s="69" t="s">
        <v>1938</v>
      </c>
      <c r="F109" s="69">
        <v>1687</v>
      </c>
      <c r="G109" s="69" t="s">
        <v>1947</v>
      </c>
    </row>
    <row r="110" spans="1:24" ht="14.4">
      <c r="A110" s="27" t="str">
        <f>VLOOKUP(C110,'user list'!A:B,2,0)</f>
        <v>DBO</v>
      </c>
      <c r="B110" s="172">
        <v>45810.355578703704</v>
      </c>
      <c r="C110" s="69" t="s">
        <v>209</v>
      </c>
      <c r="D110" s="69" t="s">
        <v>1937</v>
      </c>
      <c r="E110" s="69" t="s">
        <v>1938</v>
      </c>
      <c r="F110" s="69">
        <v>1687</v>
      </c>
      <c r="G110" s="69" t="s">
        <v>1948</v>
      </c>
    </row>
    <row r="111" spans="1:24" ht="14.4">
      <c r="A111" s="27" t="str">
        <f>VLOOKUP(C111,'user list'!A:B,2,0)</f>
        <v>DBO</v>
      </c>
      <c r="B111" s="172">
        <v>45810.355578703704</v>
      </c>
      <c r="C111" s="69" t="s">
        <v>209</v>
      </c>
      <c r="D111" s="69" t="s">
        <v>1937</v>
      </c>
      <c r="E111" s="69" t="s">
        <v>1938</v>
      </c>
      <c r="F111" s="69">
        <v>1687</v>
      </c>
      <c r="G111" s="69" t="s">
        <v>1939</v>
      </c>
    </row>
    <row r="112" spans="1:24" ht="14.4">
      <c r="A112" s="27" t="str">
        <f>VLOOKUP(C112,'user list'!A:B,2,0)</f>
        <v>DBO</v>
      </c>
      <c r="B112" s="172">
        <v>45810.355613425927</v>
      </c>
      <c r="C112" s="69" t="s">
        <v>209</v>
      </c>
      <c r="D112" s="69" t="s">
        <v>1937</v>
      </c>
      <c r="E112" s="69" t="s">
        <v>1945</v>
      </c>
      <c r="F112" s="69">
        <v>1686</v>
      </c>
      <c r="G112" s="69" t="s">
        <v>1939</v>
      </c>
      <c r="U112" s="74"/>
      <c r="X112" s="74"/>
    </row>
    <row r="113" spans="1:33" ht="14.4">
      <c r="A113" s="27" t="str">
        <f>VLOOKUP(C113,'user list'!A:B,2,0)</f>
        <v>DBO</v>
      </c>
      <c r="B113" s="172">
        <v>45810.355868055558</v>
      </c>
      <c r="C113" s="69" t="s">
        <v>209</v>
      </c>
      <c r="D113" s="69" t="s">
        <v>1937</v>
      </c>
      <c r="E113" s="69" t="s">
        <v>1942</v>
      </c>
      <c r="F113" s="69">
        <v>1579</v>
      </c>
      <c r="G113" s="69" t="s">
        <v>1939</v>
      </c>
      <c r="L113" s="73"/>
      <c r="M113" s="73"/>
    </row>
    <row r="114" spans="1:33" ht="14.4">
      <c r="A114" s="27" t="str">
        <f>VLOOKUP(C114,'user list'!A:B,2,0)</f>
        <v>DBO</v>
      </c>
      <c r="B114" s="172">
        <v>45810.356041666666</v>
      </c>
      <c r="C114" s="69" t="s">
        <v>209</v>
      </c>
      <c r="D114" s="69" t="s">
        <v>1937</v>
      </c>
      <c r="E114" s="69" t="s">
        <v>1943</v>
      </c>
      <c r="F114" s="69">
        <v>1583</v>
      </c>
      <c r="G114" s="69" t="s">
        <v>1939</v>
      </c>
      <c r="L114" s="73"/>
      <c r="M114" s="73"/>
    </row>
    <row r="115" spans="1:33" ht="14.4">
      <c r="A115" s="27" t="str">
        <f>VLOOKUP(C115,'user list'!A:B,2,0)</f>
        <v>DBO</v>
      </c>
      <c r="B115" s="172">
        <v>45810.359201388892</v>
      </c>
      <c r="C115" s="69" t="s">
        <v>209</v>
      </c>
      <c r="D115" s="69" t="s">
        <v>1937</v>
      </c>
      <c r="E115" s="69">
        <v>1248</v>
      </c>
      <c r="F115" s="69">
        <v>1248</v>
      </c>
      <c r="G115" s="69" t="s">
        <v>1939</v>
      </c>
      <c r="R115" s="73"/>
      <c r="S115" s="73"/>
    </row>
    <row r="116" spans="1:33" ht="14.4">
      <c r="A116" s="27" t="str">
        <f>VLOOKUP(C116,'user list'!A:B,2,0)</f>
        <v>DBO</v>
      </c>
      <c r="B116" s="172">
        <v>45810.359201388892</v>
      </c>
      <c r="C116" s="69" t="s">
        <v>209</v>
      </c>
      <c r="D116" s="69" t="s">
        <v>1937</v>
      </c>
      <c r="E116" s="69">
        <v>1248</v>
      </c>
      <c r="F116" s="69">
        <v>1248</v>
      </c>
      <c r="G116" s="69" t="s">
        <v>1939</v>
      </c>
    </row>
    <row r="117" spans="1:33" ht="14.4">
      <c r="A117" s="27" t="str">
        <f>VLOOKUP(C117,'user list'!A:B,2,0)</f>
        <v>DBO</v>
      </c>
      <c r="B117" s="172">
        <v>45810.359201388892</v>
      </c>
      <c r="C117" s="69" t="s">
        <v>209</v>
      </c>
      <c r="D117" s="69" t="s">
        <v>1937</v>
      </c>
      <c r="E117" s="69">
        <v>1248</v>
      </c>
      <c r="F117" s="69">
        <v>1248</v>
      </c>
      <c r="G117" s="69" t="s">
        <v>1939</v>
      </c>
      <c r="AD117" s="74"/>
      <c r="AG117" s="74"/>
    </row>
    <row r="118" spans="1:33" ht="14.4">
      <c r="A118" s="27" t="str">
        <f>VLOOKUP(C118,'user list'!A:B,2,0)</f>
        <v>DBO</v>
      </c>
      <c r="B118" s="172">
        <v>45810.359259259261</v>
      </c>
      <c r="C118" s="69" t="s">
        <v>209</v>
      </c>
      <c r="D118" s="69" t="s">
        <v>1937</v>
      </c>
      <c r="E118" s="69">
        <v>1248</v>
      </c>
      <c r="F118" s="69">
        <v>1248</v>
      </c>
      <c r="G118" s="69" t="s">
        <v>1939</v>
      </c>
      <c r="L118" s="73"/>
      <c r="M118" s="73"/>
    </row>
    <row r="119" spans="1:33" ht="14.4">
      <c r="A119" s="27" t="str">
        <f>VLOOKUP(C119,'user list'!A:B,2,0)</f>
        <v>DBO</v>
      </c>
      <c r="B119" s="172">
        <v>45810.359259259261</v>
      </c>
      <c r="C119" s="69" t="s">
        <v>209</v>
      </c>
      <c r="D119" s="69" t="s">
        <v>1937</v>
      </c>
      <c r="E119" s="69">
        <v>1248</v>
      </c>
      <c r="F119" s="69">
        <v>1248</v>
      </c>
      <c r="G119" s="69" t="s">
        <v>1939</v>
      </c>
      <c r="L119" s="73"/>
      <c r="M119" s="73"/>
    </row>
    <row r="120" spans="1:33" ht="14.4">
      <c r="A120" s="27" t="str">
        <f>VLOOKUP(C120,'user list'!A:B,2,0)</f>
        <v>DBO</v>
      </c>
      <c r="B120" s="172">
        <v>45810.3596412037</v>
      </c>
      <c r="C120" s="69" t="s">
        <v>209</v>
      </c>
      <c r="D120" s="69" t="s">
        <v>1937</v>
      </c>
      <c r="E120" s="69" t="s">
        <v>1961</v>
      </c>
      <c r="F120" s="69">
        <v>336</v>
      </c>
      <c r="G120" s="69" t="s">
        <v>1939</v>
      </c>
      <c r="O120" s="73"/>
      <c r="P120" s="73"/>
    </row>
    <row r="121" spans="1:33" ht="14.4">
      <c r="A121" s="27" t="str">
        <f>VLOOKUP(C121,'user list'!A:B,2,0)</f>
        <v>Admin</v>
      </c>
      <c r="B121" s="172">
        <v>45810.366018518522</v>
      </c>
      <c r="C121" s="69" t="s">
        <v>186</v>
      </c>
      <c r="D121" s="69" t="s">
        <v>1937</v>
      </c>
      <c r="E121" s="69" t="s">
        <v>1962</v>
      </c>
      <c r="F121" s="69">
        <v>1625</v>
      </c>
      <c r="G121" s="69" t="s">
        <v>1963</v>
      </c>
      <c r="O121" s="73"/>
      <c r="P121" s="73"/>
    </row>
    <row r="122" spans="1:33" ht="14.4">
      <c r="A122" s="27" t="str">
        <f>VLOOKUP(C122,'user list'!A:B,2,0)</f>
        <v>Admin</v>
      </c>
      <c r="B122" s="172">
        <v>45810.366018518522</v>
      </c>
      <c r="C122" s="69" t="s">
        <v>186</v>
      </c>
      <c r="D122" s="69" t="s">
        <v>1937</v>
      </c>
      <c r="E122" s="69" t="s">
        <v>1964</v>
      </c>
      <c r="F122" s="69">
        <v>1623</v>
      </c>
      <c r="G122" s="69" t="s">
        <v>1963</v>
      </c>
    </row>
    <row r="123" spans="1:33" ht="14.4">
      <c r="A123" s="27" t="str">
        <f>VLOOKUP(C123,'user list'!A:B,2,0)</f>
        <v>Admin</v>
      </c>
      <c r="B123" s="172">
        <v>45810.366018518522</v>
      </c>
      <c r="C123" s="69" t="s">
        <v>186</v>
      </c>
      <c r="D123" s="69" t="s">
        <v>1937</v>
      </c>
      <c r="E123" s="69" t="s">
        <v>1965</v>
      </c>
      <c r="F123" s="69">
        <v>1622</v>
      </c>
      <c r="G123" s="69" t="s">
        <v>1963</v>
      </c>
    </row>
    <row r="124" spans="1:33" ht="14.4">
      <c r="A124" s="27" t="str">
        <f>VLOOKUP(C124,'user list'!A:B,2,0)</f>
        <v>Admin</v>
      </c>
      <c r="B124" s="172">
        <v>45810.366018518522</v>
      </c>
      <c r="C124" s="69" t="s">
        <v>186</v>
      </c>
      <c r="D124" s="69" t="s">
        <v>1937</v>
      </c>
      <c r="E124" s="69" t="s">
        <v>1966</v>
      </c>
      <c r="F124" s="69">
        <v>1722</v>
      </c>
      <c r="G124" s="69" t="s">
        <v>1963</v>
      </c>
      <c r="L124" s="73"/>
      <c r="M124" s="73"/>
    </row>
    <row r="125" spans="1:33" ht="14.4">
      <c r="A125" s="27" t="str">
        <f>VLOOKUP(C125,'user list'!A:B,2,0)</f>
        <v>Admin</v>
      </c>
      <c r="B125" s="172">
        <v>45810.366018518522</v>
      </c>
      <c r="C125" s="69" t="s">
        <v>186</v>
      </c>
      <c r="D125" s="69" t="s">
        <v>1937</v>
      </c>
      <c r="E125" s="69" t="s">
        <v>1967</v>
      </c>
      <c r="F125" s="69">
        <v>1624</v>
      </c>
      <c r="G125" s="69" t="s">
        <v>1963</v>
      </c>
    </row>
    <row r="126" spans="1:33" ht="14.4">
      <c r="A126" s="27" t="str">
        <f>VLOOKUP(C126,'user list'!A:B,2,0)</f>
        <v>Admin</v>
      </c>
      <c r="B126" s="172">
        <v>45810.366018518522</v>
      </c>
      <c r="C126" s="69" t="s">
        <v>186</v>
      </c>
      <c r="D126" s="69" t="s">
        <v>1937</v>
      </c>
      <c r="E126" s="69" t="s">
        <v>24</v>
      </c>
      <c r="F126" s="69">
        <v>1630</v>
      </c>
      <c r="G126" s="69" t="s">
        <v>1963</v>
      </c>
    </row>
    <row r="127" spans="1:33" ht="14.4">
      <c r="A127" s="27" t="str">
        <f>VLOOKUP(C127,'user list'!A:B,2,0)</f>
        <v>Admin</v>
      </c>
      <c r="B127" s="172">
        <v>45810.366018518522</v>
      </c>
      <c r="C127" s="69" t="s">
        <v>186</v>
      </c>
      <c r="D127" s="69" t="s">
        <v>1937</v>
      </c>
      <c r="E127" s="69" t="s">
        <v>1968</v>
      </c>
      <c r="F127" s="69">
        <v>1628</v>
      </c>
      <c r="G127" s="69" t="s">
        <v>1963</v>
      </c>
    </row>
    <row r="128" spans="1:33" ht="14.4">
      <c r="A128" s="27" t="str">
        <f>VLOOKUP(C128,'user list'!A:B,2,0)</f>
        <v>Admin</v>
      </c>
      <c r="B128" s="172">
        <v>45810.366018518522</v>
      </c>
      <c r="C128" s="69" t="s">
        <v>186</v>
      </c>
      <c r="D128" s="69" t="s">
        <v>1937</v>
      </c>
      <c r="E128" s="69" t="s">
        <v>1942</v>
      </c>
      <c r="F128" s="69">
        <v>1626</v>
      </c>
      <c r="G128" s="69" t="s">
        <v>1963</v>
      </c>
    </row>
    <row r="129" spans="1:33" ht="14.4">
      <c r="A129" s="27" t="str">
        <f>VLOOKUP(C129,'user list'!A:B,2,0)</f>
        <v>Admin</v>
      </c>
      <c r="B129" s="172">
        <v>45810.366018518522</v>
      </c>
      <c r="C129" s="69" t="s">
        <v>186</v>
      </c>
      <c r="D129" s="69" t="s">
        <v>1937</v>
      </c>
      <c r="E129" s="69" t="s">
        <v>1969</v>
      </c>
      <c r="F129" s="69">
        <v>1629</v>
      </c>
      <c r="G129" s="69" t="s">
        <v>1963</v>
      </c>
    </row>
    <row r="130" spans="1:33" ht="14.4">
      <c r="A130" s="27" t="str">
        <f>VLOOKUP(C130,'user list'!A:B,2,0)</f>
        <v>Admin</v>
      </c>
      <c r="B130" s="172">
        <v>45810.366018518522</v>
      </c>
      <c r="C130" s="69" t="s">
        <v>186</v>
      </c>
      <c r="D130" s="69" t="s">
        <v>1937</v>
      </c>
      <c r="E130" s="69" t="s">
        <v>1969</v>
      </c>
      <c r="F130" s="69">
        <v>1627</v>
      </c>
      <c r="G130" s="69" t="s">
        <v>1963</v>
      </c>
    </row>
    <row r="131" spans="1:33" ht="14.4">
      <c r="A131" s="27" t="str">
        <f>VLOOKUP(C131,'user list'!A:B,2,0)</f>
        <v>Admin</v>
      </c>
      <c r="B131" s="172">
        <v>45810.366018518522</v>
      </c>
      <c r="C131" s="69" t="s">
        <v>186</v>
      </c>
      <c r="D131" s="69" t="s">
        <v>1937</v>
      </c>
      <c r="E131" s="69" t="s">
        <v>1969</v>
      </c>
      <c r="F131" s="69">
        <v>1635</v>
      </c>
      <c r="G131" s="69" t="s">
        <v>1963</v>
      </c>
      <c r="U131" s="74"/>
      <c r="X131" s="74"/>
    </row>
    <row r="132" spans="1:33" ht="14.4">
      <c r="A132" s="27" t="str">
        <f>VLOOKUP(C132,'user list'!A:B,2,0)</f>
        <v>Admin</v>
      </c>
      <c r="B132" s="172">
        <v>45810.366018518522</v>
      </c>
      <c r="C132" s="69" t="s">
        <v>186</v>
      </c>
      <c r="D132" s="69" t="s">
        <v>1937</v>
      </c>
      <c r="E132" s="69" t="s">
        <v>1969</v>
      </c>
      <c r="F132" s="69">
        <v>1634</v>
      </c>
      <c r="G132" s="69" t="s">
        <v>1963</v>
      </c>
      <c r="L132" s="73"/>
      <c r="M132" s="73"/>
    </row>
    <row r="133" spans="1:33" ht="14.4">
      <c r="A133" s="27" t="str">
        <f>VLOOKUP(C133,'user list'!A:B,2,0)</f>
        <v>Admin</v>
      </c>
      <c r="B133" s="172">
        <v>45810.366018518522</v>
      </c>
      <c r="C133" s="69" t="s">
        <v>186</v>
      </c>
      <c r="D133" s="69" t="s">
        <v>1937</v>
      </c>
      <c r="E133" s="69" t="s">
        <v>1970</v>
      </c>
      <c r="F133" s="69">
        <v>1633</v>
      </c>
      <c r="G133" s="69" t="s">
        <v>1963</v>
      </c>
      <c r="L133" s="73"/>
      <c r="M133" s="73"/>
    </row>
    <row r="134" spans="1:33" ht="14.4">
      <c r="A134" s="27" t="str">
        <f>VLOOKUP(C134,'user list'!A:B,2,0)</f>
        <v>Admin</v>
      </c>
      <c r="B134" s="172">
        <v>45810.366018518522</v>
      </c>
      <c r="C134" s="69" t="s">
        <v>186</v>
      </c>
      <c r="D134" s="69" t="s">
        <v>1937</v>
      </c>
      <c r="E134" s="69" t="s">
        <v>1968</v>
      </c>
      <c r="F134" s="69">
        <v>1632</v>
      </c>
      <c r="G134" s="69" t="s">
        <v>1963</v>
      </c>
      <c r="R134" s="73"/>
      <c r="S134" s="73"/>
    </row>
    <row r="135" spans="1:33" ht="14.4">
      <c r="A135" s="27" t="str">
        <f>VLOOKUP(C135,'user list'!A:B,2,0)</f>
        <v>Admin</v>
      </c>
      <c r="B135" s="172">
        <v>45810.366018518522</v>
      </c>
      <c r="C135" s="69" t="s">
        <v>186</v>
      </c>
      <c r="D135" s="69" t="s">
        <v>1937</v>
      </c>
      <c r="E135" s="69" t="s">
        <v>1971</v>
      </c>
      <c r="F135" s="69">
        <v>1631</v>
      </c>
      <c r="G135" s="69" t="s">
        <v>1963</v>
      </c>
    </row>
    <row r="136" spans="1:33" ht="14.4">
      <c r="A136" s="27" t="str">
        <f>VLOOKUP(C136,'user list'!A:B,2,0)</f>
        <v>Admin</v>
      </c>
      <c r="B136" s="172">
        <v>45810.366018518522</v>
      </c>
      <c r="C136" s="69" t="s">
        <v>186</v>
      </c>
      <c r="D136" s="69" t="s">
        <v>1937</v>
      </c>
      <c r="E136" s="69" t="s">
        <v>1972</v>
      </c>
      <c r="F136" s="69">
        <v>1636</v>
      </c>
      <c r="G136" s="69" t="s">
        <v>1963</v>
      </c>
    </row>
    <row r="137" spans="1:33" ht="14.4">
      <c r="A137" s="27" t="str">
        <f>VLOOKUP(C137,'user list'!A:B,2,0)</f>
        <v>Admin</v>
      </c>
      <c r="B137" s="172">
        <v>45810.366018518522</v>
      </c>
      <c r="C137" s="69" t="s">
        <v>186</v>
      </c>
      <c r="D137" s="69" t="s">
        <v>1937</v>
      </c>
      <c r="E137" s="69" t="s">
        <v>1973</v>
      </c>
      <c r="F137" s="69">
        <v>1637</v>
      </c>
      <c r="G137" s="69" t="s">
        <v>1963</v>
      </c>
      <c r="AD137" s="74"/>
      <c r="AG137" s="74"/>
    </row>
    <row r="138" spans="1:33" ht="14.4">
      <c r="A138" s="27" t="str">
        <f>VLOOKUP(C138,'user list'!A:B,2,0)</f>
        <v>Admin</v>
      </c>
      <c r="B138" s="172">
        <v>45810.366018518522</v>
      </c>
      <c r="C138" s="69" t="s">
        <v>186</v>
      </c>
      <c r="D138" s="69" t="s">
        <v>1937</v>
      </c>
      <c r="E138" s="69" t="s">
        <v>1969</v>
      </c>
      <c r="F138" s="69">
        <v>1640</v>
      </c>
      <c r="G138" s="69" t="s">
        <v>1963</v>
      </c>
      <c r="L138" s="73"/>
      <c r="M138" s="73"/>
    </row>
    <row r="139" spans="1:33" ht="14.4">
      <c r="A139" s="27" t="str">
        <f>VLOOKUP(C139,'user list'!A:B,2,0)</f>
        <v>Admin</v>
      </c>
      <c r="B139" s="172">
        <v>45810.366018518522</v>
      </c>
      <c r="C139" s="69" t="s">
        <v>186</v>
      </c>
      <c r="D139" s="69" t="s">
        <v>1937</v>
      </c>
      <c r="E139" s="69" t="s">
        <v>1969</v>
      </c>
      <c r="F139" s="69">
        <v>1639</v>
      </c>
      <c r="G139" s="69" t="s">
        <v>1963</v>
      </c>
      <c r="L139" s="73"/>
      <c r="M139" s="73"/>
    </row>
    <row r="140" spans="1:33" ht="14.4">
      <c r="A140" s="27" t="str">
        <f>VLOOKUP(C140,'user list'!A:B,2,0)</f>
        <v>Admin</v>
      </c>
      <c r="B140" s="172">
        <v>45810.366018518522</v>
      </c>
      <c r="C140" s="69" t="s">
        <v>186</v>
      </c>
      <c r="D140" s="69" t="s">
        <v>1937</v>
      </c>
      <c r="E140" s="69" t="s">
        <v>1969</v>
      </c>
      <c r="F140" s="69">
        <v>1638</v>
      </c>
      <c r="G140" s="69" t="s">
        <v>1963</v>
      </c>
      <c r="O140" s="73"/>
      <c r="P140" s="73"/>
    </row>
    <row r="141" spans="1:33" ht="14.4">
      <c r="A141" s="27" t="str">
        <f>VLOOKUP(C141,'user list'!A:B,2,0)</f>
        <v>Admin</v>
      </c>
      <c r="B141" s="172">
        <v>45810.366018518522</v>
      </c>
      <c r="C141" s="69" t="s">
        <v>186</v>
      </c>
      <c r="D141" s="69" t="s">
        <v>1937</v>
      </c>
      <c r="E141" s="69" t="s">
        <v>1974</v>
      </c>
      <c r="F141" s="69">
        <v>1665</v>
      </c>
      <c r="G141" s="69" t="s">
        <v>1963</v>
      </c>
      <c r="O141" s="73"/>
      <c r="P141" s="73"/>
    </row>
    <row r="142" spans="1:33" ht="14.4">
      <c r="A142" s="27" t="str">
        <f>VLOOKUP(C142,'user list'!A:B,2,0)</f>
        <v>Admin</v>
      </c>
      <c r="B142" s="172">
        <v>45810.366018518522</v>
      </c>
      <c r="C142" s="69" t="s">
        <v>186</v>
      </c>
      <c r="D142" s="69" t="s">
        <v>1937</v>
      </c>
      <c r="E142" s="69" t="s">
        <v>1969</v>
      </c>
      <c r="F142" s="69">
        <v>1642</v>
      </c>
      <c r="G142" s="69" t="s">
        <v>1963</v>
      </c>
    </row>
    <row r="143" spans="1:33" ht="14.4">
      <c r="A143" s="27" t="str">
        <f>VLOOKUP(C143,'user list'!A:B,2,0)</f>
        <v>Admin</v>
      </c>
      <c r="B143" s="172">
        <v>45810.366018518522</v>
      </c>
      <c r="C143" s="69" t="s">
        <v>186</v>
      </c>
      <c r="D143" s="69" t="s">
        <v>1937</v>
      </c>
      <c r="E143" s="69" t="s">
        <v>1969</v>
      </c>
      <c r="F143" s="69">
        <v>1641</v>
      </c>
      <c r="G143" s="69" t="s">
        <v>1963</v>
      </c>
    </row>
    <row r="144" spans="1:33" ht="14.4">
      <c r="A144" s="27" t="str">
        <f>VLOOKUP(C144,'user list'!A:B,2,0)</f>
        <v>Admin</v>
      </c>
      <c r="B144" s="172">
        <v>45810.366018518522</v>
      </c>
      <c r="C144" s="69" t="s">
        <v>186</v>
      </c>
      <c r="D144" s="69" t="s">
        <v>1937</v>
      </c>
      <c r="E144" s="69" t="s">
        <v>1975</v>
      </c>
      <c r="F144" s="69">
        <v>1682</v>
      </c>
      <c r="G144" s="69" t="s">
        <v>1963</v>
      </c>
      <c r="L144" s="73"/>
      <c r="M144" s="73"/>
    </row>
    <row r="145" spans="1:27" ht="14.4">
      <c r="A145" s="27" t="str">
        <f>VLOOKUP(C145,'user list'!A:B,2,0)</f>
        <v>Admin</v>
      </c>
      <c r="B145" s="172">
        <v>45810.366018518522</v>
      </c>
      <c r="C145" s="69" t="s">
        <v>186</v>
      </c>
      <c r="D145" s="69" t="s">
        <v>1937</v>
      </c>
      <c r="E145" s="69" t="s">
        <v>1976</v>
      </c>
      <c r="F145" s="69">
        <v>1643</v>
      </c>
      <c r="G145" s="69" t="s">
        <v>1963</v>
      </c>
    </row>
    <row r="146" spans="1:27" ht="14.4">
      <c r="A146" s="27" t="str">
        <f>VLOOKUP(C146,'user list'!A:B,2,0)</f>
        <v>Admin</v>
      </c>
      <c r="B146" s="172">
        <v>45810.366030092591</v>
      </c>
      <c r="C146" s="69" t="s">
        <v>186</v>
      </c>
      <c r="D146" s="69" t="s">
        <v>1937</v>
      </c>
      <c r="E146" s="69" t="s">
        <v>1976</v>
      </c>
      <c r="F146" s="69">
        <v>1648</v>
      </c>
      <c r="G146" s="69" t="s">
        <v>1963</v>
      </c>
      <c r="X146" s="74"/>
      <c r="AA146" s="74"/>
    </row>
    <row r="147" spans="1:27" ht="14.4">
      <c r="A147" s="27" t="str">
        <f>VLOOKUP(C147,'user list'!A:B,2,0)</f>
        <v>Admin</v>
      </c>
      <c r="B147" s="172">
        <v>45810.366030092591</v>
      </c>
      <c r="C147" s="69" t="s">
        <v>186</v>
      </c>
      <c r="D147" s="69" t="s">
        <v>1937</v>
      </c>
      <c r="E147" s="69" t="s">
        <v>1969</v>
      </c>
      <c r="F147" s="69">
        <v>1645</v>
      </c>
      <c r="G147" s="69" t="s">
        <v>1963</v>
      </c>
      <c r="L147" s="73"/>
      <c r="M147" s="73"/>
    </row>
    <row r="148" spans="1:27" ht="14.4">
      <c r="A148" s="27" t="str">
        <f>VLOOKUP(C148,'user list'!A:B,2,0)</f>
        <v>Admin</v>
      </c>
      <c r="B148" s="172">
        <v>45810.366030092591</v>
      </c>
      <c r="C148" s="69" t="s">
        <v>186</v>
      </c>
      <c r="D148" s="69" t="s">
        <v>1937</v>
      </c>
      <c r="E148" s="69" t="s">
        <v>1977</v>
      </c>
      <c r="F148" s="69">
        <v>1647</v>
      </c>
      <c r="G148" s="69" t="s">
        <v>1963</v>
      </c>
      <c r="L148" s="73"/>
      <c r="M148" s="73"/>
    </row>
    <row r="149" spans="1:27" ht="14.4">
      <c r="A149" s="27" t="str">
        <f>VLOOKUP(C149,'user list'!A:B,2,0)</f>
        <v>Admin</v>
      </c>
      <c r="B149" s="172">
        <v>45810.366030092591</v>
      </c>
      <c r="C149" s="69" t="s">
        <v>186</v>
      </c>
      <c r="D149" s="69" t="s">
        <v>1937</v>
      </c>
      <c r="E149" s="69" t="s">
        <v>1969</v>
      </c>
      <c r="F149" s="69">
        <v>1646</v>
      </c>
      <c r="G149" s="69" t="s">
        <v>1963</v>
      </c>
      <c r="R149" s="73"/>
      <c r="S149" s="73"/>
    </row>
    <row r="150" spans="1:27" ht="14.4">
      <c r="A150" s="27" t="str">
        <f>VLOOKUP(C150,'user list'!A:B,2,0)</f>
        <v>Admin</v>
      </c>
      <c r="B150" s="172">
        <v>45810.366030092591</v>
      </c>
      <c r="C150" s="69" t="s">
        <v>186</v>
      </c>
      <c r="D150" s="69" t="s">
        <v>1937</v>
      </c>
      <c r="E150" s="69" t="s">
        <v>1969</v>
      </c>
      <c r="F150" s="69">
        <v>1644</v>
      </c>
      <c r="G150" s="69" t="s">
        <v>1963</v>
      </c>
    </row>
    <row r="151" spans="1:27" ht="14.4">
      <c r="A151" s="27" t="str">
        <f>VLOOKUP(C151,'user list'!A:B,2,0)</f>
        <v>Admin</v>
      </c>
      <c r="B151" s="172">
        <v>45810.366030092591</v>
      </c>
      <c r="C151" s="69" t="s">
        <v>186</v>
      </c>
      <c r="D151" s="69" t="s">
        <v>1937</v>
      </c>
      <c r="E151" s="69" t="s">
        <v>1969</v>
      </c>
      <c r="F151" s="69">
        <v>1653</v>
      </c>
      <c r="G151" s="69" t="s">
        <v>1963</v>
      </c>
    </row>
    <row r="152" spans="1:27" ht="14.4">
      <c r="A152" s="27" t="str">
        <f>VLOOKUP(C152,'user list'!A:B,2,0)</f>
        <v>Admin</v>
      </c>
      <c r="B152" s="172">
        <v>45810.366030092591</v>
      </c>
      <c r="C152" s="69" t="s">
        <v>186</v>
      </c>
      <c r="D152" s="69" t="s">
        <v>1937</v>
      </c>
      <c r="E152" s="69" t="s">
        <v>1976</v>
      </c>
      <c r="F152" s="69">
        <v>1651</v>
      </c>
      <c r="G152" s="69" t="s">
        <v>1963</v>
      </c>
    </row>
    <row r="153" spans="1:27" ht="14.4">
      <c r="A153" s="27" t="str">
        <f>VLOOKUP(C153,'user list'!A:B,2,0)</f>
        <v>Admin</v>
      </c>
      <c r="B153" s="172">
        <v>45810.366030092591</v>
      </c>
      <c r="C153" s="69" t="s">
        <v>186</v>
      </c>
      <c r="D153" s="69" t="s">
        <v>1937</v>
      </c>
      <c r="E153" s="69" t="s">
        <v>1971</v>
      </c>
      <c r="F153" s="69">
        <v>1650</v>
      </c>
      <c r="G153" s="69" t="s">
        <v>1963</v>
      </c>
      <c r="R153" s="73"/>
      <c r="S153" s="73"/>
    </row>
    <row r="154" spans="1:27" ht="14.4">
      <c r="A154" s="27" t="str">
        <f>VLOOKUP(C154,'user list'!A:B,2,0)</f>
        <v>Admin</v>
      </c>
      <c r="B154" s="172">
        <v>45810.366030092591</v>
      </c>
      <c r="C154" s="69" t="s">
        <v>186</v>
      </c>
      <c r="D154" s="69" t="s">
        <v>1937</v>
      </c>
      <c r="E154" s="69" t="s">
        <v>24</v>
      </c>
      <c r="F154" s="69">
        <v>1652</v>
      </c>
      <c r="G154" s="69" t="s">
        <v>1963</v>
      </c>
    </row>
    <row r="155" spans="1:27" ht="14.4">
      <c r="A155" s="27" t="str">
        <f>VLOOKUP(C155,'user list'!A:B,2,0)</f>
        <v>Admin</v>
      </c>
      <c r="B155" s="172">
        <v>45810.366030092591</v>
      </c>
      <c r="C155" s="69" t="s">
        <v>186</v>
      </c>
      <c r="D155" s="69" t="s">
        <v>1937</v>
      </c>
      <c r="E155" s="69" t="s">
        <v>1969</v>
      </c>
      <c r="F155" s="69">
        <v>1649</v>
      </c>
      <c r="G155" s="69" t="s">
        <v>1963</v>
      </c>
      <c r="O155" s="73"/>
      <c r="P155" s="73"/>
    </row>
    <row r="156" spans="1:27" ht="14.4">
      <c r="A156" s="27" t="str">
        <f>VLOOKUP(C156,'user list'!A:B,2,0)</f>
        <v>Admin</v>
      </c>
      <c r="B156" s="172">
        <v>45810.366030092591</v>
      </c>
      <c r="C156" s="69" t="s">
        <v>186</v>
      </c>
      <c r="D156" s="69" t="s">
        <v>1937</v>
      </c>
      <c r="E156" s="69" t="s">
        <v>1978</v>
      </c>
      <c r="F156" s="69">
        <v>1658</v>
      </c>
      <c r="G156" s="69" t="s">
        <v>1963</v>
      </c>
      <c r="U156" s="74"/>
      <c r="X156" s="74"/>
    </row>
    <row r="157" spans="1:27" ht="14.4">
      <c r="A157" s="27" t="str">
        <f>VLOOKUP(C157,'user list'!A:B,2,0)</f>
        <v>Admin</v>
      </c>
      <c r="B157" s="172">
        <v>45810.366030092591</v>
      </c>
      <c r="C157" s="69" t="s">
        <v>186</v>
      </c>
      <c r="D157" s="69" t="s">
        <v>1937</v>
      </c>
      <c r="E157" s="69" t="s">
        <v>24</v>
      </c>
      <c r="F157" s="69">
        <v>1654</v>
      </c>
      <c r="G157" s="69" t="s">
        <v>1963</v>
      </c>
      <c r="L157" s="73"/>
      <c r="M157" s="73"/>
    </row>
    <row r="158" spans="1:27" ht="14.4">
      <c r="A158" s="27" t="str">
        <f>VLOOKUP(C158,'user list'!A:B,2,0)</f>
        <v>Admin</v>
      </c>
      <c r="B158" s="172">
        <v>45810.366030092591</v>
      </c>
      <c r="C158" s="69" t="s">
        <v>186</v>
      </c>
      <c r="D158" s="69" t="s">
        <v>1937</v>
      </c>
      <c r="E158" s="69" t="s">
        <v>1979</v>
      </c>
      <c r="F158" s="69">
        <v>1656</v>
      </c>
      <c r="G158" s="69" t="s">
        <v>1963</v>
      </c>
      <c r="L158" s="73"/>
      <c r="M158" s="73"/>
    </row>
    <row r="159" spans="1:27" ht="14.4">
      <c r="A159" s="27" t="str">
        <f>VLOOKUP(C159,'user list'!A:B,2,0)</f>
        <v>Admin</v>
      </c>
      <c r="B159" s="172">
        <v>45810.366030092591</v>
      </c>
      <c r="C159" s="69" t="s">
        <v>186</v>
      </c>
      <c r="D159" s="69" t="s">
        <v>1937</v>
      </c>
      <c r="E159" s="69" t="s">
        <v>1976</v>
      </c>
      <c r="F159" s="69">
        <v>1657</v>
      </c>
      <c r="G159" s="69" t="s">
        <v>1963</v>
      </c>
      <c r="O159" s="73"/>
      <c r="P159" s="73"/>
    </row>
    <row r="160" spans="1:27" ht="14.4">
      <c r="A160" s="27" t="str">
        <f>VLOOKUP(C160,'user list'!A:B,2,0)</f>
        <v>Admin</v>
      </c>
      <c r="B160" s="172">
        <v>45810.366030092591</v>
      </c>
      <c r="C160" s="69" t="s">
        <v>186</v>
      </c>
      <c r="D160" s="69" t="s">
        <v>1937</v>
      </c>
      <c r="E160" s="69" t="s">
        <v>1980</v>
      </c>
      <c r="F160" s="69">
        <v>1655</v>
      </c>
      <c r="G160" s="69" t="s">
        <v>1963</v>
      </c>
    </row>
    <row r="161" spans="1:27" ht="14.4">
      <c r="A161" s="27" t="str">
        <f>VLOOKUP(C161,'user list'!A:B,2,0)</f>
        <v>Admin</v>
      </c>
      <c r="B161" s="172">
        <v>45810.366030092591</v>
      </c>
      <c r="C161" s="69" t="s">
        <v>186</v>
      </c>
      <c r="D161" s="69" t="s">
        <v>1937</v>
      </c>
      <c r="E161" s="69" t="s">
        <v>1971</v>
      </c>
      <c r="F161" s="69">
        <v>1660</v>
      </c>
      <c r="G161" s="69" t="s">
        <v>1963</v>
      </c>
    </row>
    <row r="162" spans="1:27" ht="14.4">
      <c r="A162" s="27" t="str">
        <f>VLOOKUP(C162,'user list'!A:B,2,0)</f>
        <v>Admin</v>
      </c>
      <c r="B162" s="172">
        <v>45810.366030092591</v>
      </c>
      <c r="C162" s="69" t="s">
        <v>186</v>
      </c>
      <c r="D162" s="69" t="s">
        <v>1937</v>
      </c>
      <c r="E162" s="69" t="s">
        <v>1969</v>
      </c>
      <c r="F162" s="69">
        <v>1659</v>
      </c>
      <c r="G162" s="69" t="s">
        <v>1963</v>
      </c>
    </row>
    <row r="163" spans="1:27" ht="14.4">
      <c r="A163" s="27" t="str">
        <f>VLOOKUP(C163,'user list'!A:B,2,0)</f>
        <v>Admin</v>
      </c>
      <c r="B163" s="172">
        <v>45810.366030092591</v>
      </c>
      <c r="C163" s="69" t="s">
        <v>186</v>
      </c>
      <c r="D163" s="69" t="s">
        <v>1937</v>
      </c>
      <c r="E163" s="69" t="s">
        <v>1980</v>
      </c>
      <c r="F163" s="69">
        <v>1661</v>
      </c>
      <c r="G163" s="69" t="s">
        <v>1963</v>
      </c>
    </row>
    <row r="164" spans="1:27" ht="14.4">
      <c r="A164" s="27" t="str">
        <f>VLOOKUP(C164,'user list'!A:B,2,0)</f>
        <v>Admin</v>
      </c>
      <c r="B164" s="172">
        <v>45810.366030092591</v>
      </c>
      <c r="C164" s="69" t="s">
        <v>186</v>
      </c>
      <c r="D164" s="69" t="s">
        <v>1937</v>
      </c>
      <c r="E164" s="69" t="s">
        <v>1976</v>
      </c>
      <c r="F164" s="69">
        <v>1663</v>
      </c>
      <c r="G164" s="69" t="s">
        <v>1963</v>
      </c>
    </row>
    <row r="165" spans="1:27" ht="14.4">
      <c r="A165" s="27" t="str">
        <f>VLOOKUP(C165,'user list'!A:B,2,0)</f>
        <v>Admin</v>
      </c>
      <c r="B165" s="172">
        <v>45810.366030092591</v>
      </c>
      <c r="C165" s="69" t="s">
        <v>186</v>
      </c>
      <c r="D165" s="69" t="s">
        <v>1937</v>
      </c>
      <c r="E165" s="69" t="s">
        <v>24</v>
      </c>
      <c r="F165" s="69">
        <v>1664</v>
      </c>
      <c r="G165" s="69" t="s">
        <v>1963</v>
      </c>
    </row>
    <row r="166" spans="1:27" ht="14.4">
      <c r="A166" s="27" t="str">
        <f>VLOOKUP(C166,'user list'!A:B,2,0)</f>
        <v>Admin</v>
      </c>
      <c r="B166" s="172">
        <v>45810.366030092591</v>
      </c>
      <c r="C166" s="69" t="s">
        <v>186</v>
      </c>
      <c r="D166" s="69" t="s">
        <v>1937</v>
      </c>
      <c r="E166" s="69" t="s">
        <v>1976</v>
      </c>
      <c r="F166" s="69">
        <v>1669</v>
      </c>
      <c r="G166" s="69" t="s">
        <v>1963</v>
      </c>
    </row>
    <row r="167" spans="1:27" ht="14.4">
      <c r="A167" s="27" t="str">
        <f>VLOOKUP(C167,'user list'!A:B,2,0)</f>
        <v>Admin</v>
      </c>
      <c r="B167" s="172">
        <v>45810.366030092591</v>
      </c>
      <c r="C167" s="69" t="s">
        <v>186</v>
      </c>
      <c r="D167" s="69" t="s">
        <v>1937</v>
      </c>
      <c r="E167" s="69" t="s">
        <v>1943</v>
      </c>
      <c r="F167" s="69">
        <v>1667</v>
      </c>
      <c r="G167" s="69" t="s">
        <v>1963</v>
      </c>
      <c r="L167" s="73"/>
      <c r="M167" s="73"/>
    </row>
    <row r="168" spans="1:27" ht="14.4">
      <c r="A168" s="27" t="str">
        <f>VLOOKUP(C168,'user list'!A:B,2,0)</f>
        <v>Admin</v>
      </c>
      <c r="B168" s="172">
        <v>45810.366030092591</v>
      </c>
      <c r="C168" s="69" t="s">
        <v>186</v>
      </c>
      <c r="D168" s="69" t="s">
        <v>1937</v>
      </c>
      <c r="E168" s="69" t="s">
        <v>1945</v>
      </c>
      <c r="F168" s="69">
        <v>1671</v>
      </c>
      <c r="G168" s="69" t="s">
        <v>1963</v>
      </c>
    </row>
    <row r="169" spans="1:27" ht="14.4">
      <c r="A169" s="27" t="str">
        <f>VLOOKUP(C169,'user list'!A:B,2,0)</f>
        <v>Admin</v>
      </c>
      <c r="B169" s="172">
        <v>45810.366030092591</v>
      </c>
      <c r="C169" s="69" t="s">
        <v>186</v>
      </c>
      <c r="D169" s="69" t="s">
        <v>1937</v>
      </c>
      <c r="E169" s="69" t="s">
        <v>1981</v>
      </c>
      <c r="F169" s="69" t="s">
        <v>1982</v>
      </c>
      <c r="G169" s="69">
        <v>1668</v>
      </c>
      <c r="O169" s="73"/>
      <c r="P169" s="73"/>
    </row>
    <row r="170" spans="1:27" ht="14.4">
      <c r="A170" s="27" t="str">
        <f>VLOOKUP(C170,'user list'!A:B,2,0)</f>
        <v>Admin</v>
      </c>
      <c r="B170" s="172">
        <v>45810.366030092591</v>
      </c>
      <c r="C170" s="69" t="s">
        <v>186</v>
      </c>
      <c r="D170" s="69" t="s">
        <v>1937</v>
      </c>
      <c r="E170" s="69" t="s">
        <v>1983</v>
      </c>
      <c r="F170" s="69">
        <v>1670</v>
      </c>
      <c r="G170" s="69" t="s">
        <v>1963</v>
      </c>
      <c r="O170" s="73"/>
      <c r="P170" s="73"/>
    </row>
    <row r="171" spans="1:27" ht="14.4">
      <c r="A171" s="27" t="str">
        <f>VLOOKUP(C171,'user list'!A:B,2,0)</f>
        <v>Admin</v>
      </c>
      <c r="B171" s="172">
        <v>45810.366030092591</v>
      </c>
      <c r="C171" s="69" t="s">
        <v>186</v>
      </c>
      <c r="D171" s="69" t="s">
        <v>1937</v>
      </c>
      <c r="E171" s="69" t="s">
        <v>1984</v>
      </c>
      <c r="F171" s="69">
        <v>1672</v>
      </c>
      <c r="G171" s="69" t="s">
        <v>1963</v>
      </c>
    </row>
    <row r="172" spans="1:27" ht="14.4">
      <c r="A172" s="27" t="str">
        <f>VLOOKUP(C172,'user list'!A:B,2,0)</f>
        <v>Admin</v>
      </c>
      <c r="B172" s="172">
        <v>45810.366030092591</v>
      </c>
      <c r="C172" s="69" t="s">
        <v>186</v>
      </c>
      <c r="D172" s="69" t="s">
        <v>1937</v>
      </c>
      <c r="E172" s="69" t="s">
        <v>1976</v>
      </c>
      <c r="F172" s="69">
        <v>1673</v>
      </c>
      <c r="G172" s="69" t="s">
        <v>1963</v>
      </c>
    </row>
    <row r="173" spans="1:27" ht="14.4">
      <c r="A173" s="27" t="str">
        <f>VLOOKUP(C173,'user list'!A:B,2,0)</f>
        <v>Admin</v>
      </c>
      <c r="B173" s="172">
        <v>45810.366030092591</v>
      </c>
      <c r="C173" s="69" t="s">
        <v>186</v>
      </c>
      <c r="D173" s="69" t="s">
        <v>1937</v>
      </c>
      <c r="E173" s="69" t="s">
        <v>1985</v>
      </c>
      <c r="F173" s="69">
        <v>1676</v>
      </c>
      <c r="G173" s="69" t="s">
        <v>1963</v>
      </c>
    </row>
    <row r="174" spans="1:27" ht="14.4">
      <c r="A174" s="27" t="str">
        <f>VLOOKUP(C174,'user list'!A:B,2,0)</f>
        <v>Admin</v>
      </c>
      <c r="B174" s="172">
        <v>45810.366030092591</v>
      </c>
      <c r="C174" s="69" t="s">
        <v>186</v>
      </c>
      <c r="D174" s="69" t="s">
        <v>1937</v>
      </c>
      <c r="E174" s="69" t="s">
        <v>1986</v>
      </c>
      <c r="F174" s="69" t="s">
        <v>1987</v>
      </c>
      <c r="G174" s="69">
        <v>1674</v>
      </c>
    </row>
    <row r="175" spans="1:27" ht="14.4">
      <c r="A175" s="27" t="str">
        <f>VLOOKUP(C175,'user list'!A:B,2,0)</f>
        <v>Admin</v>
      </c>
      <c r="B175" s="172">
        <v>45810.366030092591</v>
      </c>
      <c r="C175" s="69" t="s">
        <v>186</v>
      </c>
      <c r="D175" s="69" t="s">
        <v>1937</v>
      </c>
      <c r="E175" s="69" t="s">
        <v>1943</v>
      </c>
      <c r="F175" s="69">
        <v>1675</v>
      </c>
      <c r="G175" s="69" t="s">
        <v>1963</v>
      </c>
      <c r="X175" s="74"/>
      <c r="AA175" s="74"/>
    </row>
    <row r="176" spans="1:27" ht="14.4">
      <c r="A176" s="27" t="str">
        <f>VLOOKUP(C176,'user list'!A:B,2,0)</f>
        <v>Admin</v>
      </c>
      <c r="B176" s="172">
        <v>45810.366030092591</v>
      </c>
      <c r="C176" s="69" t="s">
        <v>186</v>
      </c>
      <c r="D176" s="69" t="s">
        <v>1937</v>
      </c>
      <c r="E176" s="69" t="s">
        <v>1976</v>
      </c>
      <c r="F176" s="69">
        <v>1677</v>
      </c>
      <c r="G176" s="69" t="s">
        <v>1963</v>
      </c>
      <c r="L176" s="73"/>
      <c r="M176" s="73"/>
    </row>
    <row r="177" spans="1:31" ht="14.4">
      <c r="A177" s="27" t="str">
        <f>VLOOKUP(C177,'user list'!A:B,2,0)</f>
        <v>Admin</v>
      </c>
      <c r="B177" s="172">
        <v>45810.366030092591</v>
      </c>
      <c r="C177" s="69" t="s">
        <v>186</v>
      </c>
      <c r="D177" s="69" t="s">
        <v>1937</v>
      </c>
      <c r="E177" s="69" t="s">
        <v>1988</v>
      </c>
      <c r="F177" s="69">
        <v>1681</v>
      </c>
      <c r="G177" s="69" t="s">
        <v>1963</v>
      </c>
      <c r="L177" s="73"/>
      <c r="M177" s="73"/>
    </row>
    <row r="178" spans="1:31" ht="14.4">
      <c r="A178" s="27" t="str">
        <f>VLOOKUP(C178,'user list'!A:B,2,0)</f>
        <v>Admin</v>
      </c>
      <c r="B178" s="172">
        <v>45810.366030092591</v>
      </c>
      <c r="C178" s="69" t="s">
        <v>186</v>
      </c>
      <c r="D178" s="69" t="s">
        <v>1937</v>
      </c>
      <c r="E178" s="69" t="s">
        <v>1989</v>
      </c>
      <c r="F178" s="69">
        <v>1680</v>
      </c>
      <c r="G178" s="69" t="s">
        <v>1963</v>
      </c>
      <c r="R178" s="73"/>
      <c r="S178" s="73"/>
    </row>
    <row r="179" spans="1:31" ht="14.4">
      <c r="A179" s="27" t="str">
        <f>VLOOKUP(C179,'user list'!A:B,2,0)</f>
        <v>Admin</v>
      </c>
      <c r="B179" s="172">
        <v>45810.366030092591</v>
      </c>
      <c r="C179" s="69" t="s">
        <v>186</v>
      </c>
      <c r="D179" s="69" t="s">
        <v>1937</v>
      </c>
      <c r="E179" s="69" t="s">
        <v>1990</v>
      </c>
      <c r="F179" s="69">
        <v>1683</v>
      </c>
      <c r="G179" s="69" t="s">
        <v>1963</v>
      </c>
    </row>
    <row r="180" spans="1:31" ht="14.4">
      <c r="A180" s="27" t="str">
        <f>VLOOKUP(C180,'user list'!A:B,2,0)</f>
        <v>Admin</v>
      </c>
      <c r="B180" s="172">
        <v>45810.366030092591</v>
      </c>
      <c r="C180" s="69" t="s">
        <v>186</v>
      </c>
      <c r="D180" s="69" t="s">
        <v>1937</v>
      </c>
      <c r="E180" s="69" t="s">
        <v>1991</v>
      </c>
      <c r="F180" s="69">
        <v>1679</v>
      </c>
      <c r="G180" s="69" t="s">
        <v>1963</v>
      </c>
    </row>
    <row r="181" spans="1:31" ht="14.4">
      <c r="A181" s="27" t="str">
        <f>VLOOKUP(C181,'user list'!A:B,2,0)</f>
        <v>Admin</v>
      </c>
      <c r="B181" s="172">
        <v>45810.366030092591</v>
      </c>
      <c r="C181" s="69" t="s">
        <v>186</v>
      </c>
      <c r="D181" s="69" t="s">
        <v>1937</v>
      </c>
      <c r="E181" s="69" t="s">
        <v>1992</v>
      </c>
      <c r="F181" s="69">
        <v>1684</v>
      </c>
      <c r="G181" s="69" t="s">
        <v>1963</v>
      </c>
    </row>
    <row r="182" spans="1:31" ht="14.4">
      <c r="A182" s="27" t="str">
        <f>VLOOKUP(C182,'user list'!A:B,2,0)</f>
        <v>Admin</v>
      </c>
      <c r="B182" s="172">
        <v>45810.366030092591</v>
      </c>
      <c r="C182" s="69" t="s">
        <v>186</v>
      </c>
      <c r="D182" s="69" t="s">
        <v>1937</v>
      </c>
      <c r="E182" s="69" t="s">
        <v>1945</v>
      </c>
      <c r="F182" s="69">
        <v>1686</v>
      </c>
      <c r="G182" s="69" t="s">
        <v>1963</v>
      </c>
    </row>
    <row r="183" spans="1:31" ht="14.4">
      <c r="A183" s="27" t="str">
        <f>VLOOKUP(C183,'user list'!A:B,2,0)</f>
        <v>Admin</v>
      </c>
      <c r="B183" s="172">
        <v>45810.366030092591</v>
      </c>
      <c r="C183" s="69" t="s">
        <v>186</v>
      </c>
      <c r="D183" s="69" t="s">
        <v>1937</v>
      </c>
      <c r="E183" s="69" t="s">
        <v>1944</v>
      </c>
      <c r="F183" s="69">
        <v>1685</v>
      </c>
      <c r="G183" s="69" t="s">
        <v>1963</v>
      </c>
    </row>
    <row r="184" spans="1:31" ht="14.4">
      <c r="A184" s="27" t="str">
        <f>VLOOKUP(C184,'user list'!A:B,2,0)</f>
        <v>Admin</v>
      </c>
      <c r="B184" s="172">
        <v>45810.366030092591</v>
      </c>
      <c r="C184" s="69" t="s">
        <v>186</v>
      </c>
      <c r="D184" s="69" t="s">
        <v>1937</v>
      </c>
      <c r="E184" s="69" t="s">
        <v>1940</v>
      </c>
      <c r="F184" s="69">
        <v>1688</v>
      </c>
      <c r="G184" s="69" t="s">
        <v>1963</v>
      </c>
    </row>
    <row r="185" spans="1:31" ht="14.4">
      <c r="A185" s="27" t="str">
        <f>VLOOKUP(C185,'user list'!A:B,2,0)</f>
        <v>Admin</v>
      </c>
      <c r="B185" s="172">
        <v>45810.366030092591</v>
      </c>
      <c r="C185" s="69" t="s">
        <v>186</v>
      </c>
      <c r="D185" s="69" t="s">
        <v>1937</v>
      </c>
      <c r="E185" s="69" t="s">
        <v>1938</v>
      </c>
      <c r="F185" s="69">
        <v>1687</v>
      </c>
      <c r="G185" s="69" t="s">
        <v>1963</v>
      </c>
    </row>
    <row r="186" spans="1:31" ht="14.4">
      <c r="A186" s="27" t="str">
        <f>VLOOKUP(C186,'user list'!A:B,2,0)</f>
        <v>Admin</v>
      </c>
      <c r="B186" s="172">
        <v>45810.366030092591</v>
      </c>
      <c r="C186" s="69" t="s">
        <v>186</v>
      </c>
      <c r="D186" s="69" t="s">
        <v>1937</v>
      </c>
      <c r="E186" s="69" t="s">
        <v>1993</v>
      </c>
      <c r="F186" s="69">
        <v>1693</v>
      </c>
      <c r="G186" s="69" t="s">
        <v>1963</v>
      </c>
    </row>
    <row r="187" spans="1:31" ht="14.4">
      <c r="A187" s="27" t="str">
        <f>VLOOKUP(C187,'user list'!A:B,2,0)</f>
        <v>Admin</v>
      </c>
      <c r="B187" s="172">
        <v>45810.366030092591</v>
      </c>
      <c r="C187" s="69" t="s">
        <v>186</v>
      </c>
      <c r="D187" s="69" t="s">
        <v>1937</v>
      </c>
      <c r="E187" s="69" t="s">
        <v>1946</v>
      </c>
      <c r="F187" s="69">
        <v>1689</v>
      </c>
      <c r="G187" s="69" t="s">
        <v>1963</v>
      </c>
    </row>
    <row r="188" spans="1:31" ht="14.4">
      <c r="A188" s="27" t="str">
        <f>VLOOKUP(C188,'user list'!A:B,2,0)</f>
        <v>Admin</v>
      </c>
      <c r="B188" s="172">
        <v>45810.366030092591</v>
      </c>
      <c r="C188" s="69" t="s">
        <v>186</v>
      </c>
      <c r="D188" s="69" t="s">
        <v>1937</v>
      </c>
      <c r="E188" s="69" t="s">
        <v>1994</v>
      </c>
      <c r="F188" s="69">
        <v>1691</v>
      </c>
      <c r="G188" s="69" t="s">
        <v>1963</v>
      </c>
    </row>
    <row r="189" spans="1:31" ht="14.4">
      <c r="A189" s="27" t="str">
        <f>VLOOKUP(C189,'user list'!A:B,2,0)</f>
        <v>Admin</v>
      </c>
      <c r="B189" s="172">
        <v>45810.366030092591</v>
      </c>
      <c r="C189" s="69" t="s">
        <v>186</v>
      </c>
      <c r="D189" s="69" t="s">
        <v>1937</v>
      </c>
      <c r="E189" s="69" t="s">
        <v>1990</v>
      </c>
      <c r="F189" s="69">
        <v>1692</v>
      </c>
      <c r="G189" s="69" t="s">
        <v>1963</v>
      </c>
    </row>
    <row r="190" spans="1:31" ht="14.4">
      <c r="A190" s="27" t="str">
        <f>VLOOKUP(C190,'user list'!A:B,2,0)</f>
        <v>Admin</v>
      </c>
      <c r="B190" s="172">
        <v>45810.366041666668</v>
      </c>
      <c r="C190" s="69" t="s">
        <v>186</v>
      </c>
      <c r="D190" s="69" t="s">
        <v>1937</v>
      </c>
      <c r="E190" s="69" t="s">
        <v>1995</v>
      </c>
      <c r="F190" s="69">
        <v>1690</v>
      </c>
      <c r="G190" s="69" t="s">
        <v>1963</v>
      </c>
    </row>
    <row r="191" spans="1:31" ht="14.4">
      <c r="A191" s="27" t="str">
        <f>VLOOKUP(C191,'user list'!A:B,2,0)</f>
        <v>Admin</v>
      </c>
      <c r="B191" s="172">
        <v>45810.366041666668</v>
      </c>
      <c r="C191" s="69" t="s">
        <v>186</v>
      </c>
      <c r="D191" s="69" t="s">
        <v>1937</v>
      </c>
      <c r="E191" s="69" t="s">
        <v>1990</v>
      </c>
      <c r="F191" s="69">
        <v>1698</v>
      </c>
      <c r="G191" s="69" t="s">
        <v>1963</v>
      </c>
      <c r="AD191" s="73"/>
      <c r="AE191" s="73"/>
    </row>
    <row r="192" spans="1:31" ht="14.4">
      <c r="A192" s="27" t="str">
        <f>VLOOKUP(C192,'user list'!A:B,2,0)</f>
        <v>Admin</v>
      </c>
      <c r="B192" s="172">
        <v>45810.366041666668</v>
      </c>
      <c r="C192" s="69" t="s">
        <v>186</v>
      </c>
      <c r="D192" s="69" t="s">
        <v>1937</v>
      </c>
      <c r="E192" s="69" t="s">
        <v>1996</v>
      </c>
      <c r="F192" s="69">
        <v>1694</v>
      </c>
      <c r="G192" s="69" t="s">
        <v>1963</v>
      </c>
      <c r="L192" s="73"/>
      <c r="M192" s="73"/>
    </row>
    <row r="193" spans="1:31" ht="14.4">
      <c r="A193" s="27" t="str">
        <f>VLOOKUP(C193,'user list'!A:B,2,0)</f>
        <v>Admin</v>
      </c>
      <c r="B193" s="172">
        <v>45810.366041666668</v>
      </c>
      <c r="C193" s="69" t="s">
        <v>186</v>
      </c>
      <c r="D193" s="69" t="s">
        <v>1937</v>
      </c>
      <c r="E193" s="69" t="s">
        <v>1940</v>
      </c>
      <c r="F193" s="69">
        <v>1696</v>
      </c>
      <c r="G193" s="69" t="s">
        <v>1963</v>
      </c>
      <c r="L193" s="73"/>
      <c r="M193" s="73"/>
    </row>
    <row r="194" spans="1:31" ht="14.4">
      <c r="A194" s="27" t="str">
        <f>VLOOKUP(C194,'user list'!A:B,2,0)</f>
        <v>Admin</v>
      </c>
      <c r="B194" s="172">
        <v>45810.366041666668</v>
      </c>
      <c r="C194" s="69" t="s">
        <v>186</v>
      </c>
      <c r="D194" s="69" t="s">
        <v>1937</v>
      </c>
      <c r="E194" s="69" t="s">
        <v>1996</v>
      </c>
      <c r="F194" s="69">
        <v>1697</v>
      </c>
      <c r="G194" s="69" t="s">
        <v>1963</v>
      </c>
      <c r="O194" s="73"/>
      <c r="P194" s="73"/>
    </row>
    <row r="195" spans="1:31" ht="14.4">
      <c r="A195" s="27" t="str">
        <f>VLOOKUP(C195,'user list'!A:B,2,0)</f>
        <v>Admin</v>
      </c>
      <c r="B195" s="172">
        <v>45810.366041666668</v>
      </c>
      <c r="C195" s="69" t="s">
        <v>186</v>
      </c>
      <c r="D195" s="69" t="s">
        <v>1937</v>
      </c>
      <c r="E195" s="69" t="s">
        <v>1997</v>
      </c>
      <c r="F195" s="69">
        <v>1695</v>
      </c>
      <c r="G195" s="69" t="s">
        <v>1963</v>
      </c>
      <c r="O195" s="73"/>
      <c r="P195" s="73"/>
    </row>
    <row r="196" spans="1:31" ht="14.4">
      <c r="A196" s="27" t="str">
        <f>VLOOKUP(C196,'user list'!A:B,2,0)</f>
        <v>Admin</v>
      </c>
      <c r="B196" s="172">
        <v>45810.366041666668</v>
      </c>
      <c r="C196" s="69" t="s">
        <v>186</v>
      </c>
      <c r="D196" s="69" t="s">
        <v>1937</v>
      </c>
      <c r="E196" s="69" t="s">
        <v>1996</v>
      </c>
      <c r="F196" s="69">
        <v>1702</v>
      </c>
      <c r="G196" s="69" t="s">
        <v>1963</v>
      </c>
    </row>
    <row r="197" spans="1:31" ht="14.4">
      <c r="A197" s="27" t="str">
        <f>VLOOKUP(C197,'user list'!A:B,2,0)</f>
        <v>Admin</v>
      </c>
      <c r="B197" s="172">
        <v>45810.366041666668</v>
      </c>
      <c r="C197" s="69" t="s">
        <v>186</v>
      </c>
      <c r="D197" s="69" t="s">
        <v>1937</v>
      </c>
      <c r="E197" s="69" t="s">
        <v>1969</v>
      </c>
      <c r="F197" s="69">
        <v>1699</v>
      </c>
      <c r="G197" s="69" t="s">
        <v>1963</v>
      </c>
    </row>
    <row r="198" spans="1:31" ht="14.4">
      <c r="A198" s="27" t="str">
        <f>VLOOKUP(C198,'user list'!A:B,2,0)</f>
        <v>Admin</v>
      </c>
      <c r="B198" s="172">
        <v>45810.366041666668</v>
      </c>
      <c r="C198" s="69" t="s">
        <v>186</v>
      </c>
      <c r="D198" s="69" t="s">
        <v>1937</v>
      </c>
      <c r="E198" s="69" t="s">
        <v>24</v>
      </c>
      <c r="F198" s="69">
        <v>1701</v>
      </c>
      <c r="G198" s="69" t="s">
        <v>1963</v>
      </c>
      <c r="L198" s="73"/>
      <c r="M198" s="73"/>
    </row>
    <row r="199" spans="1:31" ht="14.4">
      <c r="A199" s="27" t="str">
        <f>VLOOKUP(C199,'user list'!A:B,2,0)</f>
        <v>Admin</v>
      </c>
      <c r="B199" s="172">
        <v>45810.366041666668</v>
      </c>
      <c r="C199" s="69" t="s">
        <v>186</v>
      </c>
      <c r="D199" s="69" t="s">
        <v>1937</v>
      </c>
      <c r="E199" s="69" t="s">
        <v>1993</v>
      </c>
      <c r="F199" s="69">
        <v>1700</v>
      </c>
      <c r="G199" s="69" t="s">
        <v>1963</v>
      </c>
    </row>
    <row r="200" spans="1:31" ht="14.4">
      <c r="A200" s="27" t="str">
        <f>VLOOKUP(C200,'user list'!A:B,2,0)</f>
        <v>Admin</v>
      </c>
      <c r="B200" s="172">
        <v>45810.366041666668</v>
      </c>
      <c r="C200" s="69" t="s">
        <v>186</v>
      </c>
      <c r="D200" s="69" t="s">
        <v>1937</v>
      </c>
      <c r="E200" s="69" t="s">
        <v>1969</v>
      </c>
      <c r="F200" s="69">
        <v>1703</v>
      </c>
      <c r="G200" s="69" t="s">
        <v>1963</v>
      </c>
      <c r="O200" s="73"/>
      <c r="P200" s="73"/>
    </row>
    <row r="201" spans="1:31" ht="14.4">
      <c r="A201" s="27" t="str">
        <f>VLOOKUP(C201,'user list'!A:B,2,0)</f>
        <v>Admin</v>
      </c>
      <c r="B201" s="172">
        <v>45810.366041666668</v>
      </c>
      <c r="C201" s="69" t="s">
        <v>186</v>
      </c>
      <c r="D201" s="69" t="s">
        <v>1937</v>
      </c>
      <c r="E201" s="69">
        <v>1709</v>
      </c>
      <c r="F201" s="69">
        <v>1709</v>
      </c>
      <c r="G201" s="69" t="s">
        <v>1963</v>
      </c>
      <c r="X201" s="74"/>
      <c r="AA201" s="74"/>
    </row>
    <row r="202" spans="1:31" ht="14.4">
      <c r="A202" s="27" t="str">
        <f>VLOOKUP(C202,'user list'!A:B,2,0)</f>
        <v>Admin</v>
      </c>
      <c r="B202" s="172">
        <v>45810.366041666668</v>
      </c>
      <c r="C202" s="69" t="s">
        <v>186</v>
      </c>
      <c r="D202" s="69" t="s">
        <v>1937</v>
      </c>
      <c r="E202" s="69">
        <v>1706</v>
      </c>
      <c r="F202" s="69">
        <v>1706</v>
      </c>
      <c r="G202" s="69" t="s">
        <v>1963</v>
      </c>
      <c r="L202" s="73"/>
      <c r="M202" s="73"/>
    </row>
    <row r="203" spans="1:31" ht="14.4">
      <c r="A203" s="27" t="str">
        <f>VLOOKUP(C203,'user list'!A:B,2,0)</f>
        <v>Admin</v>
      </c>
      <c r="B203" s="172">
        <v>45810.366041666668</v>
      </c>
      <c r="C203" s="69" t="s">
        <v>186</v>
      </c>
      <c r="D203" s="69" t="s">
        <v>1937</v>
      </c>
      <c r="E203" s="69" t="s">
        <v>1998</v>
      </c>
      <c r="F203" s="69">
        <v>1705</v>
      </c>
      <c r="G203" s="69" t="s">
        <v>1963</v>
      </c>
      <c r="L203" s="73"/>
      <c r="M203" s="73"/>
    </row>
    <row r="204" spans="1:31" ht="14.4">
      <c r="A204" s="27" t="str">
        <f>VLOOKUP(C204,'user list'!A:B,2,0)</f>
        <v>Admin</v>
      </c>
      <c r="B204" s="172">
        <v>45810.366041666668</v>
      </c>
      <c r="C204" s="69" t="s">
        <v>186</v>
      </c>
      <c r="D204" s="69" t="s">
        <v>1937</v>
      </c>
      <c r="E204" s="69" t="s">
        <v>24</v>
      </c>
      <c r="F204" s="69">
        <v>1704</v>
      </c>
      <c r="G204" s="69" t="s">
        <v>1963</v>
      </c>
      <c r="R204" s="73"/>
      <c r="S204" s="73"/>
    </row>
    <row r="205" spans="1:31" ht="14.4">
      <c r="A205" s="27" t="str">
        <f>VLOOKUP(C205,'user list'!A:B,2,0)</f>
        <v>Admin</v>
      </c>
      <c r="B205" s="172">
        <v>45810.366041666668</v>
      </c>
      <c r="C205" s="69" t="s">
        <v>186</v>
      </c>
      <c r="D205" s="69" t="s">
        <v>1937</v>
      </c>
      <c r="E205" s="69" t="s">
        <v>1999</v>
      </c>
      <c r="F205" s="69">
        <v>1707</v>
      </c>
      <c r="G205" s="69" t="s">
        <v>1963</v>
      </c>
    </row>
    <row r="206" spans="1:31" ht="14.4">
      <c r="A206" s="27" t="str">
        <f>VLOOKUP(C206,'user list'!A:B,2,0)</f>
        <v>Admin</v>
      </c>
      <c r="B206" s="172">
        <v>45810.366041666668</v>
      </c>
      <c r="C206" s="69" t="s">
        <v>186</v>
      </c>
      <c r="D206" s="69" t="s">
        <v>1937</v>
      </c>
      <c r="E206" s="69" t="s">
        <v>2000</v>
      </c>
      <c r="F206" s="69">
        <v>1714</v>
      </c>
      <c r="G206" s="69" t="s">
        <v>1963</v>
      </c>
    </row>
    <row r="207" spans="1:31" ht="14.4">
      <c r="A207" s="27" t="str">
        <f>VLOOKUP(C207,'user list'!A:B,2,0)</f>
        <v>Admin</v>
      </c>
      <c r="B207" s="172">
        <v>45810.366041666668</v>
      </c>
      <c r="C207" s="69" t="s">
        <v>186</v>
      </c>
      <c r="D207" s="69" t="s">
        <v>1937</v>
      </c>
      <c r="E207" s="69" t="s">
        <v>1979</v>
      </c>
      <c r="F207" s="69">
        <v>1713</v>
      </c>
      <c r="G207" s="69" t="s">
        <v>1963</v>
      </c>
      <c r="AD207" s="73"/>
      <c r="AE207" s="73"/>
    </row>
    <row r="208" spans="1:31" ht="14.4">
      <c r="A208" s="27" t="str">
        <f>VLOOKUP(C208,'user list'!A:B,2,0)</f>
        <v>Admin</v>
      </c>
      <c r="B208" s="172">
        <v>45810.366041666668</v>
      </c>
      <c r="C208" s="69" t="s">
        <v>186</v>
      </c>
      <c r="D208" s="69" t="s">
        <v>1937</v>
      </c>
      <c r="E208" s="69" t="s">
        <v>2001</v>
      </c>
      <c r="F208" s="69">
        <v>1712</v>
      </c>
      <c r="G208" s="69" t="s">
        <v>1963</v>
      </c>
    </row>
    <row r="209" spans="1:27" ht="14.4">
      <c r="A209" s="27" t="str">
        <f>VLOOKUP(C209,'user list'!A:B,2,0)</f>
        <v>Admin</v>
      </c>
      <c r="B209" s="172">
        <v>45810.366041666668</v>
      </c>
      <c r="C209" s="69" t="s">
        <v>186</v>
      </c>
      <c r="D209" s="69" t="s">
        <v>1937</v>
      </c>
      <c r="E209" s="69" t="s">
        <v>2002</v>
      </c>
      <c r="F209" s="69">
        <v>1711</v>
      </c>
      <c r="G209" s="69" t="s">
        <v>1963</v>
      </c>
      <c r="L209" s="74"/>
      <c r="O209" s="73"/>
      <c r="P209" s="73"/>
    </row>
    <row r="210" spans="1:27" ht="14.4">
      <c r="A210" s="27" t="str">
        <f>VLOOKUP(C210,'user list'!A:B,2,0)</f>
        <v>Admin</v>
      </c>
      <c r="B210" s="172">
        <v>45810.366041666668</v>
      </c>
      <c r="C210" s="69" t="s">
        <v>186</v>
      </c>
      <c r="D210" s="69" t="s">
        <v>1937</v>
      </c>
      <c r="E210" s="69" t="s">
        <v>1980</v>
      </c>
      <c r="F210" s="69">
        <v>1710</v>
      </c>
      <c r="G210" s="69" t="s">
        <v>1963</v>
      </c>
    </row>
    <row r="211" spans="1:27" ht="14.4">
      <c r="A211" s="27" t="str">
        <f>VLOOKUP(C211,'user list'!A:B,2,0)</f>
        <v>Admin</v>
      </c>
      <c r="B211" s="172">
        <v>45810.366041666668</v>
      </c>
      <c r="C211" s="69" t="s">
        <v>186</v>
      </c>
      <c r="D211" s="69" t="s">
        <v>1937</v>
      </c>
      <c r="E211" s="69">
        <v>1718</v>
      </c>
      <c r="F211" s="69">
        <v>1718</v>
      </c>
      <c r="G211" s="69" t="s">
        <v>1963</v>
      </c>
    </row>
    <row r="212" spans="1:27" ht="14.4">
      <c r="A212" s="27" t="str">
        <f>VLOOKUP(C212,'user list'!A:B,2,0)</f>
        <v>Admin</v>
      </c>
      <c r="B212" s="172">
        <v>45810.366041666668</v>
      </c>
      <c r="C212" s="69" t="s">
        <v>186</v>
      </c>
      <c r="D212" s="69" t="s">
        <v>1937</v>
      </c>
      <c r="E212" s="69" t="s">
        <v>2003</v>
      </c>
      <c r="F212" s="69">
        <v>1715</v>
      </c>
      <c r="G212" s="69" t="s">
        <v>1963</v>
      </c>
      <c r="X212" s="74"/>
      <c r="AA212" s="74"/>
    </row>
    <row r="213" spans="1:27" ht="14.4">
      <c r="A213" s="27" t="str">
        <f>VLOOKUP(C213,'user list'!A:B,2,0)</f>
        <v>Admin</v>
      </c>
      <c r="B213" s="172">
        <v>45810.366041666668</v>
      </c>
      <c r="C213" s="69" t="s">
        <v>186</v>
      </c>
      <c r="D213" s="69" t="s">
        <v>1937</v>
      </c>
      <c r="E213" s="69" t="s">
        <v>1972</v>
      </c>
      <c r="F213" s="69">
        <v>1717</v>
      </c>
      <c r="G213" s="69" t="s">
        <v>1963</v>
      </c>
      <c r="L213" s="73"/>
      <c r="M213" s="73"/>
    </row>
    <row r="214" spans="1:27" ht="14.4">
      <c r="A214" s="27" t="str">
        <f>VLOOKUP(C214,'user list'!A:B,2,0)</f>
        <v>Admin</v>
      </c>
      <c r="B214" s="172">
        <v>45810.366041666668</v>
      </c>
      <c r="C214" s="69" t="s">
        <v>186</v>
      </c>
      <c r="D214" s="69" t="s">
        <v>1937</v>
      </c>
      <c r="E214" s="69" t="s">
        <v>1978</v>
      </c>
      <c r="F214" s="69">
        <v>1716</v>
      </c>
      <c r="G214" s="69" t="s">
        <v>1963</v>
      </c>
    </row>
    <row r="215" spans="1:27" ht="14.4">
      <c r="A215" s="27" t="str">
        <f>VLOOKUP(C215,'user list'!A:B,2,0)</f>
        <v>Admin</v>
      </c>
      <c r="B215" s="172">
        <v>45810.366041666668</v>
      </c>
      <c r="C215" s="69" t="s">
        <v>186</v>
      </c>
      <c r="D215" s="69" t="s">
        <v>1937</v>
      </c>
      <c r="E215" s="69" t="s">
        <v>2004</v>
      </c>
      <c r="F215" s="69">
        <v>1719</v>
      </c>
      <c r="G215" s="69" t="s">
        <v>1963</v>
      </c>
    </row>
    <row r="216" spans="1:27" ht="14.4">
      <c r="A216" s="27" t="str">
        <f>VLOOKUP(C216,'user list'!A:B,2,0)</f>
        <v>Admin</v>
      </c>
      <c r="B216" s="172">
        <v>45810.366041666668</v>
      </c>
      <c r="C216" s="69" t="s">
        <v>186</v>
      </c>
      <c r="D216" s="69" t="s">
        <v>1937</v>
      </c>
      <c r="E216" s="69" t="s">
        <v>1973</v>
      </c>
      <c r="F216" s="69">
        <v>1720</v>
      </c>
      <c r="G216" s="69" t="s">
        <v>1963</v>
      </c>
      <c r="L216" s="73"/>
      <c r="M216" s="73"/>
    </row>
    <row r="217" spans="1:27" ht="14.4">
      <c r="A217" s="27" t="str">
        <f>VLOOKUP(C217,'user list'!A:B,2,0)</f>
        <v>Admin</v>
      </c>
      <c r="B217" s="172">
        <v>45810.366041666668</v>
      </c>
      <c r="C217" s="69" t="s">
        <v>186</v>
      </c>
      <c r="D217" s="69" t="s">
        <v>1937</v>
      </c>
      <c r="E217" s="69" t="s">
        <v>2005</v>
      </c>
      <c r="F217" s="69">
        <v>1725</v>
      </c>
      <c r="G217" s="69" t="s">
        <v>1963</v>
      </c>
      <c r="R217" s="73"/>
      <c r="S217" s="73"/>
    </row>
    <row r="218" spans="1:27" ht="14.4">
      <c r="A218" s="27" t="str">
        <f>VLOOKUP(C218,'user list'!A:B,2,0)</f>
        <v>Admin</v>
      </c>
      <c r="B218" s="172">
        <v>45810.366041666668</v>
      </c>
      <c r="C218" s="69" t="s">
        <v>186</v>
      </c>
      <c r="D218" s="69" t="s">
        <v>1937</v>
      </c>
      <c r="E218" s="69" t="s">
        <v>1986</v>
      </c>
      <c r="F218" s="69" t="s">
        <v>1987</v>
      </c>
      <c r="G218" s="69">
        <v>1726</v>
      </c>
    </row>
    <row r="219" spans="1:27" ht="14.4">
      <c r="A219" s="27" t="str">
        <f>VLOOKUP(C219,'user list'!A:B,2,0)</f>
        <v>Admin</v>
      </c>
      <c r="B219" s="172">
        <v>45810.366041666668</v>
      </c>
      <c r="C219" s="69" t="s">
        <v>186</v>
      </c>
      <c r="D219" s="69" t="s">
        <v>1937</v>
      </c>
      <c r="E219" s="69" t="s">
        <v>2006</v>
      </c>
      <c r="F219" s="69">
        <v>1724</v>
      </c>
      <c r="G219" s="69" t="s">
        <v>1963</v>
      </c>
    </row>
    <row r="220" spans="1:27" ht="14.4">
      <c r="A220" s="27" t="str">
        <f>VLOOKUP(C220,'user list'!A:B,2,0)</f>
        <v>Admin</v>
      </c>
      <c r="B220" s="172">
        <v>45810.366041666668</v>
      </c>
      <c r="C220" s="69" t="s">
        <v>186</v>
      </c>
      <c r="D220" s="69" t="s">
        <v>1937</v>
      </c>
      <c r="E220" s="69" t="s">
        <v>1974</v>
      </c>
      <c r="F220" s="69">
        <v>1721</v>
      </c>
      <c r="G220" s="69" t="s">
        <v>1963</v>
      </c>
    </row>
    <row r="221" spans="1:27" ht="14.4">
      <c r="A221" s="27" t="str">
        <f>VLOOKUP(C221,'user list'!A:B,2,0)</f>
        <v>Admin</v>
      </c>
      <c r="B221" s="172">
        <v>45810.366631944446</v>
      </c>
      <c r="C221" s="69" t="s">
        <v>186</v>
      </c>
      <c r="D221" s="69" t="s">
        <v>1937</v>
      </c>
      <c r="E221" s="69" t="s">
        <v>2007</v>
      </c>
      <c r="F221" s="69">
        <v>1618</v>
      </c>
      <c r="G221" s="69" t="s">
        <v>1963</v>
      </c>
      <c r="R221" s="73"/>
      <c r="S221" s="73"/>
    </row>
    <row r="222" spans="1:27" ht="14.4">
      <c r="A222" s="27" t="str">
        <f>VLOOKUP(C222,'user list'!A:B,2,0)</f>
        <v>Admin</v>
      </c>
      <c r="B222" s="172">
        <v>45810.366631944446</v>
      </c>
      <c r="C222" s="69" t="s">
        <v>186</v>
      </c>
      <c r="D222" s="69" t="s">
        <v>1937</v>
      </c>
      <c r="E222" s="69" t="s">
        <v>2003</v>
      </c>
      <c r="F222" s="69">
        <v>1617</v>
      </c>
      <c r="G222" s="69" t="s">
        <v>1963</v>
      </c>
    </row>
    <row r="223" spans="1:27" ht="14.4">
      <c r="A223" s="27" t="str">
        <f>VLOOKUP(C223,'user list'!A:B,2,0)</f>
        <v>Admin</v>
      </c>
      <c r="B223" s="172">
        <v>45810.366631944446</v>
      </c>
      <c r="C223" s="69" t="s">
        <v>186</v>
      </c>
      <c r="D223" s="69" t="s">
        <v>1937</v>
      </c>
      <c r="E223" s="69" t="s">
        <v>2007</v>
      </c>
      <c r="F223" s="69">
        <v>1620</v>
      </c>
      <c r="G223" s="69" t="s">
        <v>1963</v>
      </c>
      <c r="O223" s="73"/>
      <c r="P223" s="73"/>
    </row>
    <row r="224" spans="1:27" ht="14.4">
      <c r="A224" s="27" t="str">
        <f>VLOOKUP(C224,'user list'!A:B,2,0)</f>
        <v>Admin</v>
      </c>
      <c r="B224" s="172">
        <v>45810.366631944446</v>
      </c>
      <c r="C224" s="69" t="s">
        <v>186</v>
      </c>
      <c r="D224" s="69" t="s">
        <v>1937</v>
      </c>
      <c r="E224" s="69" t="s">
        <v>2008</v>
      </c>
      <c r="F224" s="69">
        <v>1621</v>
      </c>
      <c r="G224" s="69" t="s">
        <v>1963</v>
      </c>
      <c r="U224" s="74"/>
      <c r="X224" s="74"/>
    </row>
    <row r="225" spans="1:27" ht="14.4">
      <c r="A225" s="27" t="str">
        <f>VLOOKUP(C225,'user list'!A:B,2,0)</f>
        <v>Admin</v>
      </c>
      <c r="B225" s="172">
        <v>45810.366631944446</v>
      </c>
      <c r="C225" s="69" t="s">
        <v>186</v>
      </c>
      <c r="D225" s="69" t="s">
        <v>1937</v>
      </c>
      <c r="E225" s="69" t="s">
        <v>2008</v>
      </c>
      <c r="F225" s="69">
        <v>1619</v>
      </c>
      <c r="G225" s="69" t="s">
        <v>1963</v>
      </c>
      <c r="L225" s="73"/>
      <c r="M225" s="73"/>
    </row>
    <row r="226" spans="1:27" ht="14.4">
      <c r="A226" s="27" t="str">
        <f>VLOOKUP(C226,'user list'!A:B,2,0)</f>
        <v>Admin</v>
      </c>
      <c r="B226" s="172">
        <v>45810.366631944446</v>
      </c>
      <c r="C226" s="69" t="s">
        <v>186</v>
      </c>
      <c r="D226" s="69" t="s">
        <v>1937</v>
      </c>
      <c r="E226" s="69" t="s">
        <v>2009</v>
      </c>
      <c r="F226" s="69">
        <v>1616</v>
      </c>
      <c r="G226" s="69" t="s">
        <v>1963</v>
      </c>
      <c r="L226" s="73"/>
      <c r="M226" s="73"/>
    </row>
    <row r="227" spans="1:27" ht="14.4">
      <c r="A227" s="27" t="str">
        <f>VLOOKUP(C227,'user list'!A:B,2,0)</f>
        <v>Admin</v>
      </c>
      <c r="B227" s="172">
        <v>45810.366631944446</v>
      </c>
      <c r="C227" s="69" t="s">
        <v>186</v>
      </c>
      <c r="D227" s="69" t="s">
        <v>1937</v>
      </c>
      <c r="E227" s="69">
        <v>1609</v>
      </c>
      <c r="F227" s="69">
        <v>1609</v>
      </c>
      <c r="G227" s="69" t="s">
        <v>1963</v>
      </c>
      <c r="R227" s="73"/>
      <c r="S227" s="73"/>
    </row>
    <row r="228" spans="1:27" ht="14.4">
      <c r="A228" s="27" t="str">
        <f>VLOOKUP(C228,'user list'!A:B,2,0)</f>
        <v>Admin</v>
      </c>
      <c r="B228" s="172">
        <v>45810.366631944446</v>
      </c>
      <c r="C228" s="69" t="s">
        <v>186</v>
      </c>
      <c r="D228" s="69" t="s">
        <v>1937</v>
      </c>
      <c r="E228" s="69" t="s">
        <v>2010</v>
      </c>
      <c r="F228" s="69">
        <v>1610</v>
      </c>
      <c r="G228" s="69" t="s">
        <v>1963</v>
      </c>
    </row>
    <row r="229" spans="1:27" ht="14.4">
      <c r="A229" s="27" t="str">
        <f>VLOOKUP(C229,'user list'!A:B,2,0)</f>
        <v>Admin</v>
      </c>
      <c r="B229" s="172">
        <v>45810.366631944446</v>
      </c>
      <c r="C229" s="69" t="s">
        <v>186</v>
      </c>
      <c r="D229" s="69" t="s">
        <v>1937</v>
      </c>
      <c r="E229" s="69" t="s">
        <v>2011</v>
      </c>
      <c r="F229" s="69">
        <v>1615</v>
      </c>
      <c r="G229" s="69" t="s">
        <v>1963</v>
      </c>
    </row>
    <row r="230" spans="1:27" ht="14.4">
      <c r="A230" s="27" t="str">
        <f>VLOOKUP(C230,'user list'!A:B,2,0)</f>
        <v>Admin</v>
      </c>
      <c r="B230" s="172">
        <v>45810.366631944446</v>
      </c>
      <c r="C230" s="69" t="s">
        <v>186</v>
      </c>
      <c r="D230" s="69" t="s">
        <v>1937</v>
      </c>
      <c r="E230" s="69" t="s">
        <v>1980</v>
      </c>
      <c r="F230" s="69">
        <v>1607</v>
      </c>
      <c r="G230" s="69" t="s">
        <v>1963</v>
      </c>
    </row>
    <row r="231" spans="1:27" ht="14.4">
      <c r="A231" s="27" t="str">
        <f>VLOOKUP(C231,'user list'!A:B,2,0)</f>
        <v>Admin</v>
      </c>
      <c r="B231" s="172">
        <v>45810.366631944446</v>
      </c>
      <c r="C231" s="69" t="s">
        <v>186</v>
      </c>
      <c r="D231" s="69" t="s">
        <v>1937</v>
      </c>
      <c r="E231" s="69" t="s">
        <v>2012</v>
      </c>
      <c r="F231" s="69">
        <v>1601</v>
      </c>
      <c r="G231" s="69" t="s">
        <v>1963</v>
      </c>
      <c r="X231" s="74"/>
      <c r="AA231" s="74"/>
    </row>
    <row r="232" spans="1:27" ht="14.4">
      <c r="A232" s="27" t="str">
        <f>VLOOKUP(C232,'user list'!A:B,2,0)</f>
        <v>Admin</v>
      </c>
      <c r="B232" s="172">
        <v>45810.366631944446</v>
      </c>
      <c r="C232" s="69" t="s">
        <v>186</v>
      </c>
      <c r="D232" s="69" t="s">
        <v>1937</v>
      </c>
      <c r="E232" s="69" t="s">
        <v>2009</v>
      </c>
      <c r="F232" s="69">
        <v>1602</v>
      </c>
      <c r="G232" s="69" t="s">
        <v>1963</v>
      </c>
      <c r="L232" s="73"/>
      <c r="M232" s="73"/>
    </row>
    <row r="233" spans="1:27" ht="14.4">
      <c r="A233" s="27" t="str">
        <f>VLOOKUP(C233,'user list'!A:B,2,0)</f>
        <v>Admin</v>
      </c>
      <c r="B233" s="172">
        <v>45810.366631944446</v>
      </c>
      <c r="C233" s="69" t="s">
        <v>186</v>
      </c>
      <c r="D233" s="69" t="s">
        <v>1937</v>
      </c>
      <c r="E233" s="69" t="s">
        <v>2003</v>
      </c>
      <c r="F233" s="69">
        <v>1603</v>
      </c>
      <c r="G233" s="69" t="s">
        <v>1963</v>
      </c>
    </row>
    <row r="234" spans="1:27" ht="14.4">
      <c r="A234" s="27" t="str">
        <f>VLOOKUP(C234,'user list'!A:B,2,0)</f>
        <v>Admin</v>
      </c>
      <c r="B234" s="172">
        <v>45810.366631944446</v>
      </c>
      <c r="C234" s="69" t="s">
        <v>186</v>
      </c>
      <c r="D234" s="69" t="s">
        <v>1937</v>
      </c>
      <c r="E234" s="69" t="s">
        <v>2013</v>
      </c>
      <c r="F234" s="69">
        <v>1605</v>
      </c>
      <c r="G234" s="69" t="s">
        <v>1963</v>
      </c>
    </row>
    <row r="235" spans="1:27" ht="14.4">
      <c r="A235" s="27" t="str">
        <f>VLOOKUP(C235,'user list'!A:B,2,0)</f>
        <v>Admin</v>
      </c>
      <c r="B235" s="172">
        <v>45810.366631944446</v>
      </c>
      <c r="C235" s="69" t="s">
        <v>186</v>
      </c>
      <c r="D235" s="69" t="s">
        <v>1937</v>
      </c>
      <c r="E235" s="69" t="s">
        <v>2014</v>
      </c>
      <c r="F235" s="69">
        <v>1604</v>
      </c>
      <c r="G235" s="69" t="s">
        <v>1963</v>
      </c>
      <c r="L235" s="73"/>
      <c r="M235" s="73"/>
    </row>
    <row r="236" spans="1:27" ht="14.4">
      <c r="A236" s="27" t="str">
        <f>VLOOKUP(C236,'user list'!A:B,2,0)</f>
        <v>Admin</v>
      </c>
      <c r="B236" s="172">
        <v>45810.366631944446</v>
      </c>
      <c r="C236" s="69" t="s">
        <v>186</v>
      </c>
      <c r="D236" s="69" t="s">
        <v>1937</v>
      </c>
      <c r="E236" s="69" t="s">
        <v>2015</v>
      </c>
      <c r="F236" s="69">
        <v>1599</v>
      </c>
      <c r="G236" s="69" t="s">
        <v>1963</v>
      </c>
      <c r="R236" s="73"/>
      <c r="S236" s="73"/>
    </row>
    <row r="237" spans="1:27" ht="14.4">
      <c r="A237" s="27" t="str">
        <f>VLOOKUP(C237,'user list'!A:B,2,0)</f>
        <v>Admin</v>
      </c>
      <c r="B237" s="172">
        <v>45810.366631944446</v>
      </c>
      <c r="C237" s="69" t="s">
        <v>186</v>
      </c>
      <c r="D237" s="69" t="s">
        <v>1937</v>
      </c>
      <c r="E237" s="69" t="s">
        <v>2016</v>
      </c>
      <c r="F237" s="69">
        <v>1611</v>
      </c>
      <c r="G237" s="69" t="s">
        <v>1963</v>
      </c>
    </row>
    <row r="238" spans="1:27" ht="14.4">
      <c r="A238" s="27" t="str">
        <f>VLOOKUP(C238,'user list'!A:B,2,0)</f>
        <v>Admin</v>
      </c>
      <c r="B238" s="172">
        <v>45810.366631944446</v>
      </c>
      <c r="C238" s="69" t="s">
        <v>186</v>
      </c>
      <c r="D238" s="69" t="s">
        <v>1937</v>
      </c>
      <c r="E238" s="69" t="s">
        <v>2016</v>
      </c>
      <c r="F238" s="69">
        <v>1612</v>
      </c>
      <c r="G238" s="69" t="s">
        <v>1963</v>
      </c>
    </row>
    <row r="239" spans="1:27" ht="14.4">
      <c r="A239" s="27" t="str">
        <f>VLOOKUP(C239,'user list'!A:B,2,0)</f>
        <v>Admin</v>
      </c>
      <c r="B239" s="172">
        <v>45810.366631944446</v>
      </c>
      <c r="C239" s="69" t="s">
        <v>186</v>
      </c>
      <c r="D239" s="69" t="s">
        <v>1937</v>
      </c>
      <c r="E239" s="69" t="s">
        <v>1980</v>
      </c>
      <c r="F239" s="69">
        <v>1608</v>
      </c>
      <c r="G239" s="69" t="s">
        <v>1963</v>
      </c>
    </row>
    <row r="240" spans="1:27" ht="14.4">
      <c r="A240" s="27" t="str">
        <f>VLOOKUP(C240,'user list'!A:B,2,0)</f>
        <v>Admin</v>
      </c>
      <c r="B240" s="172">
        <v>45810.366631944446</v>
      </c>
      <c r="C240" s="69" t="s">
        <v>186</v>
      </c>
      <c r="D240" s="69" t="s">
        <v>1937</v>
      </c>
      <c r="E240" s="69" t="s">
        <v>2017</v>
      </c>
      <c r="F240" s="69">
        <v>1600</v>
      </c>
      <c r="G240" s="69" t="s">
        <v>1963</v>
      </c>
      <c r="R240" s="73"/>
      <c r="S240" s="73"/>
    </row>
    <row r="241" spans="1:30" ht="14.4">
      <c r="A241" s="27" t="str">
        <f>VLOOKUP(C241,'user list'!A:B,2,0)</f>
        <v>Admin</v>
      </c>
      <c r="B241" s="172">
        <v>45810.366631944446</v>
      </c>
      <c r="C241" s="69" t="s">
        <v>186</v>
      </c>
      <c r="D241" s="69" t="s">
        <v>1937</v>
      </c>
      <c r="E241" s="69" t="s">
        <v>1976</v>
      </c>
      <c r="F241" s="69">
        <v>1596</v>
      </c>
      <c r="G241" s="69" t="s">
        <v>1963</v>
      </c>
    </row>
    <row r="242" spans="1:30" ht="14.4">
      <c r="A242" s="27" t="str">
        <f>VLOOKUP(C242,'user list'!A:B,2,0)</f>
        <v>Admin</v>
      </c>
      <c r="B242" s="172">
        <v>45810.366631944446</v>
      </c>
      <c r="C242" s="69" t="s">
        <v>186</v>
      </c>
      <c r="D242" s="69" t="s">
        <v>1937</v>
      </c>
      <c r="E242" s="69" t="s">
        <v>1986</v>
      </c>
      <c r="F242" s="69" t="s">
        <v>1987</v>
      </c>
      <c r="G242" s="69">
        <v>1598</v>
      </c>
      <c r="O242" s="73"/>
      <c r="P242" s="73"/>
    </row>
    <row r="243" spans="1:30" ht="14.4">
      <c r="A243" s="27" t="str">
        <f>VLOOKUP(C243,'user list'!A:B,2,0)</f>
        <v>Admin</v>
      </c>
      <c r="B243" s="172">
        <v>45810.366631944446</v>
      </c>
      <c r="C243" s="69" t="s">
        <v>186</v>
      </c>
      <c r="D243" s="69" t="s">
        <v>1937</v>
      </c>
      <c r="E243" s="69" t="s">
        <v>1972</v>
      </c>
      <c r="F243" s="69">
        <v>1594</v>
      </c>
      <c r="G243" s="69" t="s">
        <v>1963</v>
      </c>
    </row>
    <row r="244" spans="1:30" ht="14.4">
      <c r="A244" s="27" t="str">
        <f>VLOOKUP(C244,'user list'!A:B,2,0)</f>
        <v>Admin</v>
      </c>
      <c r="B244" s="172">
        <v>45810.366631944446</v>
      </c>
      <c r="C244" s="69" t="s">
        <v>186</v>
      </c>
      <c r="D244" s="69" t="s">
        <v>1937</v>
      </c>
      <c r="E244" s="69" t="s">
        <v>1980</v>
      </c>
      <c r="F244" s="69">
        <v>1606</v>
      </c>
      <c r="G244" s="69" t="s">
        <v>1963</v>
      </c>
    </row>
    <row r="245" spans="1:30" ht="14.4">
      <c r="A245" s="27" t="str">
        <f>VLOOKUP(C245,'user list'!A:B,2,0)</f>
        <v>Admin</v>
      </c>
      <c r="B245" s="172">
        <v>45810.366631944446</v>
      </c>
      <c r="C245" s="69" t="s">
        <v>186</v>
      </c>
      <c r="D245" s="69" t="s">
        <v>1937</v>
      </c>
      <c r="E245" s="69" t="s">
        <v>1980</v>
      </c>
      <c r="F245" s="69">
        <v>1597</v>
      </c>
      <c r="G245" s="69" t="s">
        <v>1963</v>
      </c>
      <c r="R245" s="73"/>
      <c r="S245" s="73"/>
    </row>
    <row r="246" spans="1:30" ht="14.4">
      <c r="A246" s="27" t="str">
        <f>VLOOKUP(C246,'user list'!A:B,2,0)</f>
        <v>Admin</v>
      </c>
      <c r="B246" s="172">
        <v>45810.366631944446</v>
      </c>
      <c r="C246" s="69" t="s">
        <v>186</v>
      </c>
      <c r="D246" s="69" t="s">
        <v>1937</v>
      </c>
      <c r="E246" s="69" t="s">
        <v>24</v>
      </c>
      <c r="F246" s="69">
        <v>1587</v>
      </c>
      <c r="G246" s="69" t="s">
        <v>1963</v>
      </c>
      <c r="L246" s="73"/>
      <c r="M246" s="73"/>
    </row>
    <row r="247" spans="1:30" ht="14.4">
      <c r="A247" s="27" t="str">
        <f>VLOOKUP(C247,'user list'!A:B,2,0)</f>
        <v>Admin</v>
      </c>
      <c r="B247" s="172">
        <v>45810.366631944446</v>
      </c>
      <c r="C247" s="69" t="s">
        <v>186</v>
      </c>
      <c r="D247" s="69" t="s">
        <v>1937</v>
      </c>
      <c r="E247" s="69" t="s">
        <v>2018</v>
      </c>
      <c r="F247" s="69">
        <v>1589</v>
      </c>
      <c r="G247" s="69" t="s">
        <v>1963</v>
      </c>
    </row>
    <row r="248" spans="1:30" ht="14.4">
      <c r="A248" s="27" t="str">
        <f>VLOOKUP(C248,'user list'!A:B,2,0)</f>
        <v>Admin</v>
      </c>
      <c r="B248" s="172">
        <v>45810.366631944446</v>
      </c>
      <c r="C248" s="69" t="s">
        <v>186</v>
      </c>
      <c r="D248" s="69" t="s">
        <v>1937</v>
      </c>
      <c r="E248" s="69" t="s">
        <v>2019</v>
      </c>
      <c r="F248" s="69">
        <v>1591</v>
      </c>
      <c r="G248" s="69" t="s">
        <v>1963</v>
      </c>
    </row>
    <row r="249" spans="1:30" ht="14.4">
      <c r="A249" s="27" t="str">
        <f>VLOOKUP(C249,'user list'!A:B,2,0)</f>
        <v>Admin</v>
      </c>
      <c r="B249" s="172">
        <v>45810.366631944446</v>
      </c>
      <c r="C249" s="69" t="s">
        <v>186</v>
      </c>
      <c r="D249" s="69" t="s">
        <v>1937</v>
      </c>
      <c r="E249" s="69" t="s">
        <v>2020</v>
      </c>
      <c r="F249" s="69">
        <v>1593</v>
      </c>
      <c r="G249" s="69" t="s">
        <v>1963</v>
      </c>
    </row>
    <row r="250" spans="1:30" ht="14.4">
      <c r="A250" s="27" t="str">
        <f>VLOOKUP(C250,'user list'!A:B,2,0)</f>
        <v>Admin</v>
      </c>
      <c r="B250" s="172">
        <v>45810.366631944446</v>
      </c>
      <c r="C250" s="69" t="s">
        <v>186</v>
      </c>
      <c r="D250" s="69" t="s">
        <v>1937</v>
      </c>
      <c r="E250" s="69" t="s">
        <v>2021</v>
      </c>
      <c r="F250" s="69">
        <v>1588</v>
      </c>
      <c r="G250" s="69" t="s">
        <v>1963</v>
      </c>
      <c r="AA250" s="74"/>
      <c r="AD250" s="74"/>
    </row>
    <row r="251" spans="1:30" ht="14.4">
      <c r="A251" s="27" t="str">
        <f>VLOOKUP(C251,'user list'!A:B,2,0)</f>
        <v>Admin</v>
      </c>
      <c r="B251" s="172">
        <v>45810.366631944446</v>
      </c>
      <c r="C251" s="69" t="s">
        <v>186</v>
      </c>
      <c r="D251" s="69" t="s">
        <v>1937</v>
      </c>
      <c r="E251" s="69" t="s">
        <v>24</v>
      </c>
      <c r="F251" s="69">
        <v>1582</v>
      </c>
      <c r="G251" s="69" t="s">
        <v>1963</v>
      </c>
      <c r="L251" s="73"/>
      <c r="M251" s="73"/>
    </row>
    <row r="252" spans="1:30" ht="14.4">
      <c r="A252" s="27" t="str">
        <f>VLOOKUP(C252,'user list'!A:B,2,0)</f>
        <v>Admin</v>
      </c>
      <c r="B252" s="172">
        <v>45810.366631944446</v>
      </c>
      <c r="C252" s="69" t="s">
        <v>186</v>
      </c>
      <c r="D252" s="69" t="s">
        <v>1937</v>
      </c>
      <c r="E252" s="69" t="s">
        <v>1969</v>
      </c>
      <c r="F252" s="69">
        <v>1586</v>
      </c>
      <c r="G252" s="69" t="s">
        <v>1963</v>
      </c>
      <c r="L252" s="73"/>
      <c r="M252" s="73"/>
    </row>
    <row r="253" spans="1:30" ht="14.4">
      <c r="A253" s="27" t="str">
        <f>VLOOKUP(C253,'user list'!A:B,2,0)</f>
        <v>Admin</v>
      </c>
      <c r="B253" s="172">
        <v>45810.366631944446</v>
      </c>
      <c r="C253" s="69" t="s">
        <v>186</v>
      </c>
      <c r="D253" s="69" t="s">
        <v>1937</v>
      </c>
      <c r="E253" s="69" t="s">
        <v>2022</v>
      </c>
      <c r="F253" s="69">
        <v>1585</v>
      </c>
      <c r="G253" s="69" t="s">
        <v>1963</v>
      </c>
      <c r="L253" s="73"/>
      <c r="M253" s="73"/>
    </row>
    <row r="254" spans="1:30" ht="14.4">
      <c r="A254" s="27" t="str">
        <f>VLOOKUP(C254,'user list'!A:B,2,0)</f>
        <v>Admin</v>
      </c>
      <c r="B254" s="172">
        <v>45810.366631944446</v>
      </c>
      <c r="C254" s="69" t="s">
        <v>186</v>
      </c>
      <c r="D254" s="69" t="s">
        <v>1937</v>
      </c>
      <c r="E254" s="69" t="s">
        <v>1971</v>
      </c>
      <c r="F254" s="69">
        <v>1584</v>
      </c>
      <c r="G254" s="69" t="s">
        <v>1963</v>
      </c>
      <c r="O254" s="73"/>
      <c r="P254" s="73"/>
    </row>
    <row r="255" spans="1:30" ht="14.4">
      <c r="A255" s="27" t="str">
        <f>VLOOKUP(C255,'user list'!A:B,2,0)</f>
        <v>Admin</v>
      </c>
      <c r="B255" s="172">
        <v>45810.366631944446</v>
      </c>
      <c r="C255" s="69" t="s">
        <v>186</v>
      </c>
      <c r="D255" s="69" t="s">
        <v>1937</v>
      </c>
      <c r="E255" s="69" t="s">
        <v>1943</v>
      </c>
      <c r="F255" s="69">
        <v>1583</v>
      </c>
      <c r="G255" s="69" t="s">
        <v>1963</v>
      </c>
    </row>
    <row r="256" spans="1:30" ht="14.4">
      <c r="A256" s="27" t="str">
        <f>VLOOKUP(C256,'user list'!A:B,2,0)</f>
        <v>Admin</v>
      </c>
      <c r="B256" s="172">
        <v>45810.366631944446</v>
      </c>
      <c r="C256" s="69" t="s">
        <v>186</v>
      </c>
      <c r="D256" s="69" t="s">
        <v>1937</v>
      </c>
      <c r="E256" s="69" t="s">
        <v>1976</v>
      </c>
      <c r="F256" s="69">
        <v>1577</v>
      </c>
      <c r="G256" s="69" t="s">
        <v>1963</v>
      </c>
    </row>
    <row r="257" spans="1:24" ht="14.4">
      <c r="A257" s="27" t="str">
        <f>VLOOKUP(C257,'user list'!A:B,2,0)</f>
        <v>Admin</v>
      </c>
      <c r="B257" s="172">
        <v>45810.366631944446</v>
      </c>
      <c r="C257" s="69" t="s">
        <v>186</v>
      </c>
      <c r="D257" s="69" t="s">
        <v>1937</v>
      </c>
      <c r="E257" s="69" t="s">
        <v>2023</v>
      </c>
      <c r="F257" s="69">
        <v>1581</v>
      </c>
      <c r="G257" s="69" t="s">
        <v>1963</v>
      </c>
      <c r="L257" s="73"/>
      <c r="M257" s="73"/>
    </row>
    <row r="258" spans="1:24" ht="14.4">
      <c r="A258" s="27" t="str">
        <f>VLOOKUP(C258,'user list'!A:B,2,0)</f>
        <v>Admin</v>
      </c>
      <c r="B258" s="172">
        <v>45810.366631944446</v>
      </c>
      <c r="C258" s="69" t="s">
        <v>186</v>
      </c>
      <c r="D258" s="69" t="s">
        <v>1937</v>
      </c>
      <c r="E258" s="69" t="s">
        <v>1942</v>
      </c>
      <c r="F258" s="69">
        <v>1579</v>
      </c>
      <c r="G258" s="69" t="s">
        <v>1963</v>
      </c>
    </row>
    <row r="259" spans="1:24" ht="14.4">
      <c r="A259" s="27" t="str">
        <f>VLOOKUP(C259,'user list'!A:B,2,0)</f>
        <v>Admin</v>
      </c>
      <c r="B259" s="172">
        <v>45810.366631944446</v>
      </c>
      <c r="C259" s="69" t="s">
        <v>186</v>
      </c>
      <c r="D259" s="69" t="s">
        <v>1937</v>
      </c>
      <c r="E259" s="69" t="s">
        <v>1969</v>
      </c>
      <c r="F259" s="69">
        <v>1580</v>
      </c>
      <c r="G259" s="69" t="s">
        <v>1963</v>
      </c>
    </row>
    <row r="260" spans="1:24" ht="14.4">
      <c r="A260" s="27" t="str">
        <f>VLOOKUP(C260,'user list'!A:B,2,0)</f>
        <v>Admin</v>
      </c>
      <c r="B260" s="172">
        <v>45810.366631944446</v>
      </c>
      <c r="C260" s="69" t="s">
        <v>186</v>
      </c>
      <c r="D260" s="69" t="s">
        <v>1937</v>
      </c>
      <c r="E260" s="69" t="s">
        <v>1969</v>
      </c>
      <c r="F260" s="69">
        <v>1578</v>
      </c>
      <c r="G260" s="69" t="s">
        <v>1963</v>
      </c>
      <c r="U260" s="74"/>
      <c r="X260" s="74"/>
    </row>
    <row r="261" spans="1:24" ht="14.4">
      <c r="A261" s="27" t="str">
        <f>VLOOKUP(C261,'user list'!A:B,2,0)</f>
        <v>Admin</v>
      </c>
      <c r="B261" s="172">
        <v>45810.366631944446</v>
      </c>
      <c r="C261" s="69" t="s">
        <v>186</v>
      </c>
      <c r="D261" s="69" t="s">
        <v>1937</v>
      </c>
      <c r="E261" s="69" t="s">
        <v>2024</v>
      </c>
      <c r="F261" s="69">
        <v>1575</v>
      </c>
      <c r="G261" s="69" t="s">
        <v>1963</v>
      </c>
      <c r="L261" s="73"/>
      <c r="M261" s="73"/>
    </row>
    <row r="262" spans="1:24" ht="14.4">
      <c r="A262" s="27" t="str">
        <f>VLOOKUP(C262,'user list'!A:B,2,0)</f>
        <v>Admin</v>
      </c>
      <c r="B262" s="172">
        <v>45810.366631944446</v>
      </c>
      <c r="C262" s="69" t="s">
        <v>186</v>
      </c>
      <c r="D262" s="69" t="s">
        <v>1937</v>
      </c>
      <c r="E262" s="69" t="s">
        <v>1976</v>
      </c>
      <c r="F262" s="69">
        <v>1573</v>
      </c>
      <c r="G262" s="69" t="s">
        <v>1963</v>
      </c>
      <c r="L262" s="73"/>
      <c r="M262" s="73"/>
    </row>
    <row r="263" spans="1:24" ht="14.4">
      <c r="A263" s="27" t="str">
        <f>VLOOKUP(C263,'user list'!A:B,2,0)</f>
        <v>Admin</v>
      </c>
      <c r="B263" s="172">
        <v>45810.366631944446</v>
      </c>
      <c r="C263" s="69" t="s">
        <v>186</v>
      </c>
      <c r="D263" s="69" t="s">
        <v>1937</v>
      </c>
      <c r="E263" s="69" t="s">
        <v>1969</v>
      </c>
      <c r="F263" s="69">
        <v>1570</v>
      </c>
      <c r="G263" s="69" t="s">
        <v>1963</v>
      </c>
      <c r="R263" s="73"/>
      <c r="S263" s="73"/>
    </row>
    <row r="264" spans="1:24" ht="14.4">
      <c r="A264" s="27" t="str">
        <f>VLOOKUP(C264,'user list'!A:B,2,0)</f>
        <v>Admin</v>
      </c>
      <c r="B264" s="172">
        <v>45810.366631944446</v>
      </c>
      <c r="C264" s="69" t="s">
        <v>186</v>
      </c>
      <c r="D264" s="69" t="s">
        <v>1937</v>
      </c>
      <c r="E264" s="69" t="s">
        <v>1971</v>
      </c>
      <c r="F264" s="69">
        <v>1571</v>
      </c>
      <c r="G264" s="69" t="s">
        <v>1963</v>
      </c>
    </row>
    <row r="265" spans="1:24" ht="14.4">
      <c r="A265" s="27" t="str">
        <f>VLOOKUP(C265,'user list'!A:B,2,0)</f>
        <v>Admin</v>
      </c>
      <c r="B265" s="172">
        <v>45810.366631944446</v>
      </c>
      <c r="C265" s="69" t="s">
        <v>186</v>
      </c>
      <c r="D265" s="69" t="s">
        <v>1937</v>
      </c>
      <c r="E265" s="69" t="s">
        <v>2025</v>
      </c>
      <c r="F265" s="69">
        <v>1574</v>
      </c>
      <c r="G265" s="69" t="s">
        <v>1963</v>
      </c>
    </row>
    <row r="266" spans="1:24" ht="14.4">
      <c r="A266" s="27" t="str">
        <f>VLOOKUP(C266,'user list'!A:B,2,0)</f>
        <v>Admin</v>
      </c>
      <c r="B266" s="172">
        <v>45810.366643518515</v>
      </c>
      <c r="C266" s="69" t="s">
        <v>186</v>
      </c>
      <c r="D266" s="69" t="s">
        <v>1937</v>
      </c>
      <c r="E266" s="69" t="s">
        <v>1976</v>
      </c>
      <c r="F266" s="69">
        <v>1568</v>
      </c>
      <c r="G266" s="69" t="s">
        <v>1963</v>
      </c>
    </row>
    <row r="267" spans="1:24" ht="14.4">
      <c r="A267" s="27" t="str">
        <f>VLOOKUP(C267,'user list'!A:B,2,0)</f>
        <v>Admin</v>
      </c>
      <c r="B267" s="172">
        <v>45810.366643518515</v>
      </c>
      <c r="C267" s="69" t="s">
        <v>186</v>
      </c>
      <c r="D267" s="69" t="s">
        <v>1937</v>
      </c>
      <c r="E267" s="69" t="s">
        <v>2026</v>
      </c>
      <c r="F267" s="69">
        <v>1569</v>
      </c>
      <c r="G267" s="69" t="s">
        <v>1963</v>
      </c>
    </row>
    <row r="268" spans="1:24" ht="14.4">
      <c r="A268" s="27" t="str">
        <f>VLOOKUP(C268,'user list'!A:B,2,0)</f>
        <v>Admin</v>
      </c>
      <c r="B268" s="172">
        <v>45810.366643518515</v>
      </c>
      <c r="C268" s="69" t="s">
        <v>186</v>
      </c>
      <c r="D268" s="69" t="s">
        <v>1937</v>
      </c>
      <c r="E268" s="69" t="s">
        <v>2027</v>
      </c>
      <c r="F268" s="69">
        <v>1567</v>
      </c>
      <c r="G268" s="69" t="s">
        <v>1963</v>
      </c>
      <c r="R268" s="73"/>
      <c r="S268" s="73"/>
    </row>
    <row r="269" spans="1:24" ht="14.4">
      <c r="A269" s="27" t="str">
        <f>VLOOKUP(C269,'user list'!A:B,2,0)</f>
        <v>Admin</v>
      </c>
      <c r="B269" s="172">
        <v>45810.366793981484</v>
      </c>
      <c r="C269" s="69" t="s">
        <v>186</v>
      </c>
      <c r="D269" s="69" t="s">
        <v>1937</v>
      </c>
      <c r="E269" s="69" t="s">
        <v>1974</v>
      </c>
      <c r="F269" s="69">
        <v>1563</v>
      </c>
      <c r="G269" s="69" t="s">
        <v>1963</v>
      </c>
    </row>
    <row r="270" spans="1:24" ht="14.4">
      <c r="A270" s="27" t="str">
        <f>VLOOKUP(C270,'user list'!A:B,2,0)</f>
        <v>Admin</v>
      </c>
      <c r="B270" s="172">
        <v>45810.366793981484</v>
      </c>
      <c r="C270" s="69" t="s">
        <v>186</v>
      </c>
      <c r="D270" s="69" t="s">
        <v>1937</v>
      </c>
      <c r="E270" s="69" t="s">
        <v>1642</v>
      </c>
      <c r="F270" s="69">
        <v>1564</v>
      </c>
      <c r="G270" s="69" t="s">
        <v>1963</v>
      </c>
      <c r="O270" s="73"/>
      <c r="P270" s="73"/>
    </row>
    <row r="271" spans="1:24" ht="14.4">
      <c r="A271" s="27" t="str">
        <f>VLOOKUP(C271,'user list'!A:B,2,0)</f>
        <v>Admin</v>
      </c>
      <c r="B271" s="172">
        <v>45810.366793981484</v>
      </c>
      <c r="C271" s="69" t="s">
        <v>186</v>
      </c>
      <c r="D271" s="69" t="s">
        <v>1937</v>
      </c>
      <c r="E271" s="69" t="s">
        <v>2020</v>
      </c>
      <c r="F271" s="69">
        <v>1562</v>
      </c>
      <c r="G271" s="69" t="s">
        <v>1963</v>
      </c>
    </row>
    <row r="272" spans="1:24" ht="14.4">
      <c r="A272" s="27" t="str">
        <f>VLOOKUP(C272,'user list'!A:B,2,0)</f>
        <v>Admin</v>
      </c>
      <c r="B272" s="172">
        <v>45810.366793981484</v>
      </c>
      <c r="C272" s="69" t="s">
        <v>186</v>
      </c>
      <c r="D272" s="69" t="s">
        <v>1937</v>
      </c>
      <c r="E272" s="69" t="s">
        <v>1944</v>
      </c>
      <c r="F272" s="69">
        <v>1723</v>
      </c>
      <c r="G272" s="69" t="s">
        <v>1963</v>
      </c>
      <c r="O272" s="73"/>
      <c r="P272" s="73"/>
    </row>
    <row r="273" spans="1:24" ht="14.4">
      <c r="A273" s="27" t="str">
        <f>VLOOKUP(C273,'user list'!A:B,2,0)</f>
        <v>Admin</v>
      </c>
      <c r="B273" s="172">
        <v>45810.366793981484</v>
      </c>
      <c r="C273" s="69" t="s">
        <v>186</v>
      </c>
      <c r="D273" s="69" t="s">
        <v>1937</v>
      </c>
      <c r="E273" s="69" t="s">
        <v>1974</v>
      </c>
      <c r="F273" s="69">
        <v>1565</v>
      </c>
      <c r="G273" s="69" t="s">
        <v>1963</v>
      </c>
    </row>
    <row r="274" spans="1:24" ht="14.4">
      <c r="A274" s="27" t="str">
        <f>VLOOKUP(C274,'user list'!A:B,2,0)</f>
        <v>Admin</v>
      </c>
      <c r="B274" s="172">
        <v>45810.366886574076</v>
      </c>
      <c r="C274" s="69" t="s">
        <v>186</v>
      </c>
      <c r="D274" s="69" t="s">
        <v>1937</v>
      </c>
      <c r="E274" s="69" t="s">
        <v>2026</v>
      </c>
      <c r="F274" s="69">
        <v>1561</v>
      </c>
      <c r="G274" s="69" t="s">
        <v>1963</v>
      </c>
    </row>
    <row r="275" spans="1:24" ht="14.4">
      <c r="A275" s="27" t="str">
        <f>VLOOKUP(C275,'user list'!A:B,2,0)</f>
        <v>Admin</v>
      </c>
      <c r="B275" s="172">
        <v>45810.366886574076</v>
      </c>
      <c r="C275" s="69" t="s">
        <v>186</v>
      </c>
      <c r="D275" s="69" t="s">
        <v>1937</v>
      </c>
      <c r="E275" s="69" t="s">
        <v>1979</v>
      </c>
      <c r="F275" s="69">
        <v>1558</v>
      </c>
      <c r="G275" s="69" t="s">
        <v>1963</v>
      </c>
    </row>
    <row r="276" spans="1:24" ht="14.4">
      <c r="A276" s="27" t="str">
        <f>VLOOKUP(C276,'user list'!A:B,2,0)</f>
        <v>Admin</v>
      </c>
      <c r="B276" s="172">
        <v>45810.366886574076</v>
      </c>
      <c r="C276" s="69" t="s">
        <v>186</v>
      </c>
      <c r="D276" s="69" t="s">
        <v>1937</v>
      </c>
      <c r="E276" s="69" t="s">
        <v>1999</v>
      </c>
      <c r="F276" s="69">
        <v>1557</v>
      </c>
      <c r="G276" s="69" t="s">
        <v>1963</v>
      </c>
    </row>
    <row r="277" spans="1:24" ht="14.4">
      <c r="A277" s="27" t="str">
        <f>VLOOKUP(C277,'user list'!A:B,2,0)</f>
        <v>Admin</v>
      </c>
      <c r="B277" s="172">
        <v>45810.366886574076</v>
      </c>
      <c r="C277" s="69" t="s">
        <v>186</v>
      </c>
      <c r="D277" s="69" t="s">
        <v>1937</v>
      </c>
      <c r="E277" s="69" t="s">
        <v>2028</v>
      </c>
      <c r="F277" s="69">
        <v>1559</v>
      </c>
      <c r="G277" s="69" t="s">
        <v>1963</v>
      </c>
    </row>
    <row r="278" spans="1:24" ht="14.4">
      <c r="A278" s="27" t="str">
        <f>VLOOKUP(C278,'user list'!A:B,2,0)</f>
        <v>Admin</v>
      </c>
      <c r="B278" s="172">
        <v>45810.366886574076</v>
      </c>
      <c r="C278" s="69" t="s">
        <v>186</v>
      </c>
      <c r="D278" s="69" t="s">
        <v>1937</v>
      </c>
      <c r="E278" s="69" t="s">
        <v>1976</v>
      </c>
      <c r="F278" s="69">
        <v>1560</v>
      </c>
      <c r="G278" s="69" t="s">
        <v>1963</v>
      </c>
    </row>
    <row r="279" spans="1:24" ht="14.4">
      <c r="A279" s="27" t="str">
        <f>VLOOKUP(C279,'user list'!A:B,2,0)</f>
        <v>Admin</v>
      </c>
      <c r="B279" s="172">
        <v>45810.366886574076</v>
      </c>
      <c r="C279" s="69" t="s">
        <v>186</v>
      </c>
      <c r="D279" s="69" t="s">
        <v>1937</v>
      </c>
      <c r="E279" s="69" t="s">
        <v>1976</v>
      </c>
      <c r="F279" s="69">
        <v>1556</v>
      </c>
      <c r="G279" s="69" t="s">
        <v>1963</v>
      </c>
    </row>
    <row r="280" spans="1:24" ht="14.4">
      <c r="A280" s="27" t="str">
        <f>VLOOKUP(C280,'user list'!A:B,2,0)</f>
        <v>Admin</v>
      </c>
      <c r="B280" s="172">
        <v>45810.366886574076</v>
      </c>
      <c r="C280" s="69" t="s">
        <v>186</v>
      </c>
      <c r="D280" s="69" t="s">
        <v>1937</v>
      </c>
      <c r="E280" s="69" t="s">
        <v>2029</v>
      </c>
      <c r="F280" s="69">
        <v>1555</v>
      </c>
      <c r="G280" s="69" t="s">
        <v>1963</v>
      </c>
    </row>
    <row r="281" spans="1:24" ht="14.4">
      <c r="A281" s="27" t="str">
        <f>VLOOKUP(C281,'user list'!A:B,2,0)</f>
        <v>CREMCO</v>
      </c>
      <c r="B281" s="172">
        <v>45810.367094907408</v>
      </c>
      <c r="C281" s="69" t="s">
        <v>206</v>
      </c>
      <c r="D281" s="69" t="s">
        <v>1937</v>
      </c>
      <c r="E281" s="69" t="s">
        <v>1941</v>
      </c>
      <c r="F281" s="69">
        <v>1524</v>
      </c>
      <c r="G281" s="69" t="s">
        <v>1939</v>
      </c>
    </row>
    <row r="282" spans="1:24" ht="14.4">
      <c r="A282" s="27" t="str">
        <f>VLOOKUP(C282,'user list'!A:B,2,0)</f>
        <v>Admin</v>
      </c>
      <c r="B282" s="172">
        <v>45810.367118055554</v>
      </c>
      <c r="C282" s="69" t="s">
        <v>186</v>
      </c>
      <c r="D282" s="69" t="s">
        <v>1937</v>
      </c>
      <c r="E282" s="69" t="s">
        <v>1976</v>
      </c>
      <c r="F282" s="69">
        <v>1549</v>
      </c>
      <c r="G282" s="69" t="s">
        <v>1963</v>
      </c>
    </row>
    <row r="283" spans="1:24" ht="14.4">
      <c r="A283" s="27" t="str">
        <f>VLOOKUP(C283,'user list'!A:B,2,0)</f>
        <v>Admin</v>
      </c>
      <c r="B283" s="172">
        <v>45810.367118055554</v>
      </c>
      <c r="C283" s="69" t="s">
        <v>186</v>
      </c>
      <c r="D283" s="69" t="s">
        <v>1937</v>
      </c>
      <c r="E283" s="69" t="s">
        <v>2030</v>
      </c>
      <c r="F283" s="69">
        <v>1548</v>
      </c>
      <c r="G283" s="69" t="s">
        <v>1963</v>
      </c>
    </row>
    <row r="284" spans="1:24" ht="14.4">
      <c r="A284" s="27" t="str">
        <f>VLOOKUP(C284,'user list'!A:B,2,0)</f>
        <v>Admin</v>
      </c>
      <c r="B284" s="172">
        <v>45810.367118055554</v>
      </c>
      <c r="C284" s="69" t="s">
        <v>186</v>
      </c>
      <c r="D284" s="69" t="s">
        <v>1937</v>
      </c>
      <c r="E284" s="69" t="s">
        <v>2009</v>
      </c>
      <c r="F284" s="69">
        <v>1550</v>
      </c>
      <c r="G284" s="69" t="s">
        <v>1963</v>
      </c>
    </row>
    <row r="285" spans="1:24" ht="14.4">
      <c r="A285" s="27" t="str">
        <f>VLOOKUP(C285,'user list'!A:B,2,0)</f>
        <v>Admin</v>
      </c>
      <c r="B285" s="172">
        <v>45810.367118055554</v>
      </c>
      <c r="C285" s="69" t="s">
        <v>186</v>
      </c>
      <c r="D285" s="69" t="s">
        <v>1937</v>
      </c>
      <c r="E285" s="69" t="s">
        <v>2009</v>
      </c>
      <c r="F285" s="69">
        <v>1551</v>
      </c>
      <c r="G285" s="69" t="s">
        <v>1963</v>
      </c>
    </row>
    <row r="286" spans="1:24" ht="14.4">
      <c r="A286" s="27" t="str">
        <f>VLOOKUP(C286,'user list'!A:B,2,0)</f>
        <v>Admin</v>
      </c>
      <c r="B286" s="172">
        <v>45810.367118055554</v>
      </c>
      <c r="C286" s="69" t="s">
        <v>186</v>
      </c>
      <c r="D286" s="69" t="s">
        <v>1937</v>
      </c>
      <c r="E286" s="69" t="s">
        <v>2014</v>
      </c>
      <c r="F286" s="69">
        <v>1552</v>
      </c>
      <c r="G286" s="69" t="s">
        <v>1963</v>
      </c>
    </row>
    <row r="287" spans="1:24" ht="14.4">
      <c r="A287" s="27" t="str">
        <f>VLOOKUP(C287,'user list'!A:B,2,0)</f>
        <v>Admin</v>
      </c>
      <c r="B287" s="172">
        <v>45810.367118055554</v>
      </c>
      <c r="C287" s="69" t="s">
        <v>186</v>
      </c>
      <c r="D287" s="69" t="s">
        <v>1937</v>
      </c>
      <c r="E287" s="69" t="s">
        <v>2003</v>
      </c>
      <c r="F287" s="69">
        <v>1547</v>
      </c>
      <c r="G287" s="69" t="s">
        <v>1963</v>
      </c>
      <c r="U287" s="74"/>
      <c r="X287" s="74"/>
    </row>
    <row r="288" spans="1:24" ht="14.4">
      <c r="A288" s="27" t="str">
        <f>VLOOKUP(C288,'user list'!A:B,2,0)</f>
        <v>Admin</v>
      </c>
      <c r="B288" s="172">
        <v>45810.367118055554</v>
      </c>
      <c r="C288" s="69" t="s">
        <v>186</v>
      </c>
      <c r="D288" s="69" t="s">
        <v>1937</v>
      </c>
      <c r="E288" s="69" t="s">
        <v>1971</v>
      </c>
      <c r="F288" s="69">
        <v>1542</v>
      </c>
      <c r="G288" s="69" t="s">
        <v>1963</v>
      </c>
      <c r="L288" s="73"/>
      <c r="M288" s="73"/>
    </row>
    <row r="289" spans="1:36" ht="14.4">
      <c r="A289" s="27" t="str">
        <f>VLOOKUP(C289,'user list'!A:B,2,0)</f>
        <v>Admin</v>
      </c>
      <c r="B289" s="172">
        <v>45810.367118055554</v>
      </c>
      <c r="C289" s="69" t="s">
        <v>186</v>
      </c>
      <c r="D289" s="69" t="s">
        <v>1937</v>
      </c>
      <c r="E289" s="69" t="s">
        <v>1976</v>
      </c>
      <c r="F289" s="69">
        <v>1541</v>
      </c>
      <c r="G289" s="69" t="s">
        <v>1963</v>
      </c>
      <c r="L289" s="73"/>
      <c r="M289" s="73"/>
    </row>
    <row r="290" spans="1:36" ht="14.4">
      <c r="A290" s="27" t="str">
        <f>VLOOKUP(C290,'user list'!A:B,2,0)</f>
        <v>Admin</v>
      </c>
      <c r="B290" s="172">
        <v>45810.367118055554</v>
      </c>
      <c r="C290" s="69" t="s">
        <v>186</v>
      </c>
      <c r="D290" s="69" t="s">
        <v>1937</v>
      </c>
      <c r="E290" s="69" t="s">
        <v>2012</v>
      </c>
      <c r="F290" s="69">
        <v>1544</v>
      </c>
      <c r="G290" s="69" t="s">
        <v>1963</v>
      </c>
      <c r="R290" s="73"/>
      <c r="S290" s="73"/>
    </row>
    <row r="291" spans="1:36" ht="14.4">
      <c r="A291" s="27" t="str">
        <f>VLOOKUP(C291,'user list'!A:B,2,0)</f>
        <v>Admin</v>
      </c>
      <c r="B291" s="172">
        <v>45810.367118055554</v>
      </c>
      <c r="C291" s="69" t="s">
        <v>186</v>
      </c>
      <c r="D291" s="69" t="s">
        <v>1937</v>
      </c>
      <c r="E291" s="69" t="s">
        <v>1973</v>
      </c>
      <c r="F291" s="69">
        <v>1543</v>
      </c>
      <c r="G291" s="69" t="s">
        <v>1963</v>
      </c>
    </row>
    <row r="292" spans="1:36" ht="14.4">
      <c r="A292" s="27" t="str">
        <f>VLOOKUP(C292,'user list'!A:B,2,0)</f>
        <v>Admin</v>
      </c>
      <c r="B292" s="172">
        <v>45810.367118055554</v>
      </c>
      <c r="C292" s="69" t="s">
        <v>186</v>
      </c>
      <c r="D292" s="69" t="s">
        <v>1937</v>
      </c>
      <c r="E292" s="69" t="s">
        <v>2014</v>
      </c>
      <c r="F292" s="69">
        <v>1538</v>
      </c>
      <c r="G292" s="69" t="s">
        <v>1963</v>
      </c>
    </row>
    <row r="293" spans="1:36" ht="14.4">
      <c r="A293" s="27" t="str">
        <f>VLOOKUP(C293,'user list'!A:B,2,0)</f>
        <v>Admin</v>
      </c>
      <c r="B293" s="172">
        <v>45810.367118055554</v>
      </c>
      <c r="C293" s="69" t="s">
        <v>186</v>
      </c>
      <c r="D293" s="69" t="s">
        <v>1937</v>
      </c>
      <c r="E293" s="69" t="s">
        <v>2013</v>
      </c>
      <c r="F293" s="69">
        <v>1540</v>
      </c>
      <c r="G293" s="69" t="s">
        <v>1963</v>
      </c>
    </row>
    <row r="294" spans="1:36" ht="14.4">
      <c r="A294" s="27" t="str">
        <f>VLOOKUP(C294,'user list'!A:B,2,0)</f>
        <v>Admin</v>
      </c>
      <c r="B294" s="172">
        <v>45810.367118055554</v>
      </c>
      <c r="C294" s="69" t="s">
        <v>186</v>
      </c>
      <c r="D294" s="69" t="s">
        <v>1937</v>
      </c>
      <c r="E294" s="69" t="s">
        <v>1972</v>
      </c>
      <c r="F294" s="69">
        <v>1537</v>
      </c>
      <c r="G294" s="69" t="s">
        <v>1963</v>
      </c>
      <c r="AG294" s="74"/>
      <c r="AJ294" s="74"/>
    </row>
    <row r="295" spans="1:36" ht="14.4">
      <c r="A295" s="27" t="str">
        <f>VLOOKUP(C295,'user list'!A:B,2,0)</f>
        <v>Admin</v>
      </c>
      <c r="B295" s="172">
        <v>45810.367118055554</v>
      </c>
      <c r="C295" s="69" t="s">
        <v>186</v>
      </c>
      <c r="D295" s="69" t="s">
        <v>1937</v>
      </c>
      <c r="E295" s="69" t="s">
        <v>1980</v>
      </c>
      <c r="F295" s="69">
        <v>1536</v>
      </c>
      <c r="G295" s="69" t="s">
        <v>1963</v>
      </c>
      <c r="L295" s="73"/>
      <c r="M295" s="73"/>
    </row>
    <row r="296" spans="1:36" ht="14.4">
      <c r="A296" s="27" t="str">
        <f>VLOOKUP(C296,'user list'!A:B,2,0)</f>
        <v>Admin</v>
      </c>
      <c r="B296" s="172">
        <v>45810.367118055554</v>
      </c>
      <c r="C296" s="69" t="s">
        <v>186</v>
      </c>
      <c r="D296" s="69" t="s">
        <v>1937</v>
      </c>
      <c r="E296" s="69" t="s">
        <v>1969</v>
      </c>
      <c r="F296" s="69">
        <v>1539</v>
      </c>
      <c r="G296" s="69" t="s">
        <v>1963</v>
      </c>
      <c r="L296" s="73"/>
      <c r="M296" s="73"/>
    </row>
    <row r="297" spans="1:36" ht="14.4">
      <c r="A297" s="27" t="str">
        <f>VLOOKUP(C297,'user list'!A:B,2,0)</f>
        <v>Admin</v>
      </c>
      <c r="B297" s="172">
        <v>45810.367118055554</v>
      </c>
      <c r="C297" s="69" t="s">
        <v>186</v>
      </c>
      <c r="D297" s="69" t="s">
        <v>1937</v>
      </c>
      <c r="E297" s="69" t="s">
        <v>1976</v>
      </c>
      <c r="F297" s="69">
        <v>1534</v>
      </c>
      <c r="G297" s="69" t="s">
        <v>1963</v>
      </c>
      <c r="O297" s="73"/>
      <c r="P297" s="73"/>
    </row>
    <row r="298" spans="1:36" ht="14.4">
      <c r="A298" s="27" t="str">
        <f>VLOOKUP(C298,'user list'!A:B,2,0)</f>
        <v>Admin</v>
      </c>
      <c r="B298" s="172">
        <v>45810.367118055554</v>
      </c>
      <c r="C298" s="69" t="s">
        <v>186</v>
      </c>
      <c r="D298" s="69" t="s">
        <v>1937</v>
      </c>
      <c r="E298" s="69" t="s">
        <v>1642</v>
      </c>
      <c r="F298" s="69">
        <v>1535</v>
      </c>
      <c r="G298" s="69" t="s">
        <v>1963</v>
      </c>
      <c r="O298" s="73"/>
      <c r="P298" s="73"/>
    </row>
    <row r="299" spans="1:36" ht="14.4">
      <c r="A299" s="27" t="str">
        <f>VLOOKUP(C299,'user list'!A:B,2,0)</f>
        <v>Admin</v>
      </c>
      <c r="B299" s="172">
        <v>45810.367118055554</v>
      </c>
      <c r="C299" s="69" t="s">
        <v>186</v>
      </c>
      <c r="D299" s="69" t="s">
        <v>1937</v>
      </c>
      <c r="E299" s="69" t="s">
        <v>2031</v>
      </c>
      <c r="F299" s="69">
        <v>1533</v>
      </c>
      <c r="G299" s="69" t="s">
        <v>1963</v>
      </c>
    </row>
    <row r="300" spans="1:36" ht="14.4">
      <c r="A300" s="27" t="str">
        <f>VLOOKUP(C300,'user list'!A:B,2,0)</f>
        <v>Admin</v>
      </c>
      <c r="B300" s="172">
        <v>45810.367118055554</v>
      </c>
      <c r="C300" s="69" t="s">
        <v>186</v>
      </c>
      <c r="D300" s="69" t="s">
        <v>1937</v>
      </c>
      <c r="E300" s="69" t="s">
        <v>2025</v>
      </c>
      <c r="F300" s="69">
        <v>1532</v>
      </c>
      <c r="G300" s="69" t="s">
        <v>1963</v>
      </c>
    </row>
    <row r="301" spans="1:36" ht="14.4">
      <c r="A301" s="27" t="str">
        <f>VLOOKUP(C301,'user list'!A:B,2,0)</f>
        <v>Admin</v>
      </c>
      <c r="B301" s="172">
        <v>45810.367118055554</v>
      </c>
      <c r="C301" s="69" t="s">
        <v>186</v>
      </c>
      <c r="D301" s="69" t="s">
        <v>1937</v>
      </c>
      <c r="E301" s="69" t="s">
        <v>1969</v>
      </c>
      <c r="F301" s="69">
        <v>1531</v>
      </c>
      <c r="G301" s="69" t="s">
        <v>1963</v>
      </c>
      <c r="L301" s="73"/>
      <c r="M301" s="73"/>
    </row>
    <row r="302" spans="1:36" ht="14.4">
      <c r="A302" s="27" t="str">
        <f>VLOOKUP(C302,'user list'!A:B,2,0)</f>
        <v>Admin</v>
      </c>
      <c r="B302" s="172">
        <v>45810.367118055554</v>
      </c>
      <c r="C302" s="69" t="s">
        <v>186</v>
      </c>
      <c r="D302" s="69" t="s">
        <v>1937</v>
      </c>
      <c r="E302" s="69" t="s">
        <v>2032</v>
      </c>
      <c r="F302" s="69">
        <v>1527</v>
      </c>
      <c r="G302" s="69" t="s">
        <v>1963</v>
      </c>
    </row>
    <row r="303" spans="1:36" ht="14.4">
      <c r="A303" s="27" t="str">
        <f>VLOOKUP(C303,'user list'!A:B,2,0)</f>
        <v>Admin</v>
      </c>
      <c r="B303" s="172">
        <v>45810.367118055554</v>
      </c>
      <c r="C303" s="69" t="s">
        <v>186</v>
      </c>
      <c r="D303" s="69" t="s">
        <v>1937</v>
      </c>
      <c r="E303" s="69">
        <v>1529</v>
      </c>
      <c r="F303" s="69">
        <v>1529</v>
      </c>
      <c r="G303" s="69" t="s">
        <v>1963</v>
      </c>
    </row>
    <row r="304" spans="1:36" ht="14.4">
      <c r="A304" s="27" t="str">
        <f>VLOOKUP(C304,'user list'!A:B,2,0)</f>
        <v>Admin</v>
      </c>
      <c r="B304" s="172">
        <v>45810.367118055554</v>
      </c>
      <c r="C304" s="69" t="s">
        <v>186</v>
      </c>
      <c r="D304" s="69" t="s">
        <v>1937</v>
      </c>
      <c r="E304" s="69" t="s">
        <v>1976</v>
      </c>
      <c r="F304" s="69">
        <v>1530</v>
      </c>
      <c r="G304" s="69" t="s">
        <v>1963</v>
      </c>
    </row>
    <row r="305" spans="1:31" ht="14.4">
      <c r="A305" s="27" t="str">
        <f>VLOOKUP(C305,'user list'!A:B,2,0)</f>
        <v>Admin</v>
      </c>
      <c r="B305" s="172">
        <v>45810.367118055554</v>
      </c>
      <c r="C305" s="69" t="s">
        <v>186</v>
      </c>
      <c r="D305" s="69" t="s">
        <v>1937</v>
      </c>
      <c r="E305" s="69" t="s">
        <v>1969</v>
      </c>
      <c r="F305" s="69">
        <v>1528</v>
      </c>
      <c r="G305" s="69" t="s">
        <v>1963</v>
      </c>
    </row>
    <row r="306" spans="1:31" ht="14.4">
      <c r="A306" s="27" t="str">
        <f>VLOOKUP(C306,'user list'!A:B,2,0)</f>
        <v>Admin</v>
      </c>
      <c r="B306" s="172">
        <v>45810.367118055554</v>
      </c>
      <c r="C306" s="69" t="s">
        <v>186</v>
      </c>
      <c r="D306" s="69" t="s">
        <v>1937</v>
      </c>
      <c r="E306" s="69" t="s">
        <v>2033</v>
      </c>
      <c r="F306" s="69">
        <v>1526</v>
      </c>
      <c r="G306" s="69" t="s">
        <v>1963</v>
      </c>
    </row>
    <row r="307" spans="1:31" ht="14.4">
      <c r="A307" s="27" t="str">
        <f>VLOOKUP(C307,'user list'!A:B,2,0)</f>
        <v>Admin</v>
      </c>
      <c r="B307" s="172">
        <v>45810.367118055554</v>
      </c>
      <c r="C307" s="69" t="s">
        <v>186</v>
      </c>
      <c r="D307" s="69" t="s">
        <v>1937</v>
      </c>
      <c r="E307" s="69" t="s">
        <v>1976</v>
      </c>
      <c r="F307" s="69">
        <v>1523</v>
      </c>
      <c r="G307" s="69" t="s">
        <v>1963</v>
      </c>
    </row>
    <row r="308" spans="1:31" ht="14.4">
      <c r="A308" s="27" t="str">
        <f>VLOOKUP(C308,'user list'!A:B,2,0)</f>
        <v>Admin</v>
      </c>
      <c r="B308" s="172">
        <v>45810.367118055554</v>
      </c>
      <c r="C308" s="69" t="s">
        <v>186</v>
      </c>
      <c r="D308" s="69" t="s">
        <v>1937</v>
      </c>
      <c r="E308" s="69" t="s">
        <v>1642</v>
      </c>
      <c r="F308" s="69">
        <v>1525</v>
      </c>
      <c r="G308" s="69" t="s">
        <v>1963</v>
      </c>
      <c r="L308" s="73"/>
      <c r="M308" s="73"/>
    </row>
    <row r="309" spans="1:31" ht="14.4">
      <c r="A309" s="27" t="str">
        <f>VLOOKUP(C309,'user list'!A:B,2,0)</f>
        <v>Admin</v>
      </c>
      <c r="B309" s="172">
        <v>45810.367118055554</v>
      </c>
      <c r="C309" s="69" t="s">
        <v>186</v>
      </c>
      <c r="D309" s="69" t="s">
        <v>1937</v>
      </c>
      <c r="E309" s="69" t="s">
        <v>1984</v>
      </c>
      <c r="F309" s="69">
        <v>1521</v>
      </c>
      <c r="G309" s="69" t="s">
        <v>1963</v>
      </c>
    </row>
    <row r="310" spans="1:31" ht="14.4">
      <c r="A310" s="27" t="str">
        <f>VLOOKUP(C310,'user list'!A:B,2,0)</f>
        <v>Admin</v>
      </c>
      <c r="B310" s="172">
        <v>45810.367118055554</v>
      </c>
      <c r="C310" s="69" t="s">
        <v>186</v>
      </c>
      <c r="D310" s="69" t="s">
        <v>1937</v>
      </c>
      <c r="E310" s="69" t="s">
        <v>1978</v>
      </c>
      <c r="F310" s="69">
        <v>1522</v>
      </c>
      <c r="G310" s="69" t="s">
        <v>1963</v>
      </c>
    </row>
    <row r="311" spans="1:31" ht="14.4">
      <c r="A311" s="27" t="str">
        <f>VLOOKUP(C311,'user list'!A:B,2,0)</f>
        <v>Admin</v>
      </c>
      <c r="B311" s="172">
        <v>45810.367118055554</v>
      </c>
      <c r="C311" s="69" t="s">
        <v>186</v>
      </c>
      <c r="D311" s="69" t="s">
        <v>1937</v>
      </c>
      <c r="E311" s="69" t="s">
        <v>1941</v>
      </c>
      <c r="F311" s="69">
        <v>1524</v>
      </c>
      <c r="G311" s="69" t="s">
        <v>1963</v>
      </c>
    </row>
    <row r="312" spans="1:31" ht="14.4">
      <c r="A312" s="27" t="str">
        <f>VLOOKUP(C312,'user list'!A:B,2,0)</f>
        <v>Admin</v>
      </c>
      <c r="B312" s="172">
        <v>45810.367129629631</v>
      </c>
      <c r="C312" s="69" t="s">
        <v>186</v>
      </c>
      <c r="D312" s="69" t="s">
        <v>1937</v>
      </c>
      <c r="E312" s="69" t="s">
        <v>1971</v>
      </c>
      <c r="F312" s="69">
        <v>1519</v>
      </c>
      <c r="G312" s="69" t="s">
        <v>1963</v>
      </c>
    </row>
    <row r="313" spans="1:31" ht="14.4">
      <c r="A313" s="27" t="str">
        <f>VLOOKUP(C313,'user list'!A:B,2,0)</f>
        <v>Admin</v>
      </c>
      <c r="B313" s="172">
        <v>45810.367129629631</v>
      </c>
      <c r="C313" s="69" t="s">
        <v>186</v>
      </c>
      <c r="D313" s="69" t="s">
        <v>1937</v>
      </c>
      <c r="E313" s="69" t="s">
        <v>2009</v>
      </c>
      <c r="F313" s="69">
        <v>1518</v>
      </c>
      <c r="G313" s="69" t="s">
        <v>1963</v>
      </c>
      <c r="AD313" s="73"/>
      <c r="AE313" s="73"/>
    </row>
    <row r="314" spans="1:31" ht="14.4">
      <c r="A314" s="27" t="str">
        <f>VLOOKUP(C314,'user list'!A:B,2,0)</f>
        <v>Admin</v>
      </c>
      <c r="B314" s="172">
        <v>45810.367129629631</v>
      </c>
      <c r="C314" s="69" t="s">
        <v>186</v>
      </c>
      <c r="D314" s="69" t="s">
        <v>1937</v>
      </c>
      <c r="E314" s="69" t="s">
        <v>1976</v>
      </c>
      <c r="F314" s="69">
        <v>1520</v>
      </c>
      <c r="G314" s="69" t="s">
        <v>1963</v>
      </c>
    </row>
    <row r="315" spans="1:31" ht="14.4">
      <c r="A315" s="27" t="str">
        <f>VLOOKUP(C315,'user list'!A:B,2,0)</f>
        <v>Admin</v>
      </c>
      <c r="B315" s="172">
        <v>45810.367129629631</v>
      </c>
      <c r="C315" s="69" t="s">
        <v>186</v>
      </c>
      <c r="D315" s="69" t="s">
        <v>1937</v>
      </c>
      <c r="E315" s="69" t="s">
        <v>1969</v>
      </c>
      <c r="F315" s="69">
        <v>1517</v>
      </c>
      <c r="G315" s="69" t="s">
        <v>1963</v>
      </c>
      <c r="L315" s="73"/>
      <c r="M315" s="73"/>
    </row>
    <row r="316" spans="1:31" ht="14.4">
      <c r="A316" s="27" t="str">
        <f>VLOOKUP(C316,'user list'!A:B,2,0)</f>
        <v>Admin</v>
      </c>
      <c r="B316" s="172">
        <v>45810.367129629631</v>
      </c>
      <c r="C316" s="69" t="s">
        <v>186</v>
      </c>
      <c r="D316" s="69" t="s">
        <v>1937</v>
      </c>
      <c r="E316" s="69" t="s">
        <v>2020</v>
      </c>
      <c r="F316" s="69">
        <v>1516</v>
      </c>
      <c r="G316" s="69" t="s">
        <v>1963</v>
      </c>
    </row>
    <row r="317" spans="1:31" ht="14.4">
      <c r="A317" s="27" t="str">
        <f>VLOOKUP(C317,'user list'!A:B,2,0)</f>
        <v>Admin</v>
      </c>
      <c r="B317" s="172">
        <v>45810.367129629631</v>
      </c>
      <c r="C317" s="69" t="s">
        <v>186</v>
      </c>
      <c r="D317" s="69" t="s">
        <v>1937</v>
      </c>
      <c r="E317" s="69" t="s">
        <v>2030</v>
      </c>
      <c r="F317" s="69">
        <v>1515</v>
      </c>
      <c r="G317" s="69" t="s">
        <v>1963</v>
      </c>
    </row>
    <row r="318" spans="1:31" ht="14.4">
      <c r="A318" s="27" t="str">
        <f>VLOOKUP(C318,'user list'!A:B,2,0)</f>
        <v>Admin</v>
      </c>
      <c r="B318" s="172">
        <v>45810.367129629631</v>
      </c>
      <c r="C318" s="69" t="s">
        <v>186</v>
      </c>
      <c r="D318" s="69" t="s">
        <v>1937</v>
      </c>
      <c r="E318" s="69" t="s">
        <v>2003</v>
      </c>
      <c r="F318" s="69">
        <v>1514</v>
      </c>
      <c r="G318" s="69" t="s">
        <v>1963</v>
      </c>
    </row>
    <row r="319" spans="1:31" ht="14.4">
      <c r="A319" s="27" t="str">
        <f>VLOOKUP(C319,'user list'!A:B,2,0)</f>
        <v>Admin</v>
      </c>
      <c r="B319" s="172">
        <v>45810.367129629631</v>
      </c>
      <c r="C319" s="69" t="s">
        <v>186</v>
      </c>
      <c r="D319" s="69" t="s">
        <v>1937</v>
      </c>
      <c r="E319" s="69" t="s">
        <v>2005</v>
      </c>
      <c r="F319" s="69">
        <v>1512</v>
      </c>
      <c r="G319" s="69" t="s">
        <v>1963</v>
      </c>
    </row>
    <row r="320" spans="1:31" ht="14.4">
      <c r="A320" s="27" t="str">
        <f>VLOOKUP(C320,'user list'!A:B,2,0)</f>
        <v>Admin</v>
      </c>
      <c r="B320" s="172">
        <v>45810.367129629631</v>
      </c>
      <c r="C320" s="69" t="s">
        <v>186</v>
      </c>
      <c r="D320" s="69" t="s">
        <v>1937</v>
      </c>
      <c r="E320" s="69" t="s">
        <v>2028</v>
      </c>
      <c r="F320" s="69">
        <v>1511</v>
      </c>
      <c r="G320" s="69" t="s">
        <v>1963</v>
      </c>
    </row>
    <row r="321" spans="1:7" ht="14.4">
      <c r="A321" s="27" t="str">
        <f>VLOOKUP(C321,'user list'!A:B,2,0)</f>
        <v>Admin</v>
      </c>
      <c r="B321" s="172">
        <v>45810.367129629631</v>
      </c>
      <c r="C321" s="69" t="s">
        <v>186</v>
      </c>
      <c r="D321" s="69" t="s">
        <v>1937</v>
      </c>
      <c r="E321" s="69" t="s">
        <v>2034</v>
      </c>
      <c r="F321" s="69">
        <v>1513</v>
      </c>
      <c r="G321" s="69" t="s">
        <v>1963</v>
      </c>
    </row>
    <row r="322" spans="1:7" ht="14.4">
      <c r="A322" s="27" t="str">
        <f>VLOOKUP(C322,'user list'!A:B,2,0)</f>
        <v>Admin</v>
      </c>
      <c r="B322" s="172">
        <v>45810.367129629631</v>
      </c>
      <c r="C322" s="69" t="s">
        <v>186</v>
      </c>
      <c r="D322" s="69" t="s">
        <v>1937</v>
      </c>
      <c r="E322" s="69" t="s">
        <v>2035</v>
      </c>
      <c r="F322" s="69">
        <v>1506</v>
      </c>
      <c r="G322" s="69" t="s">
        <v>1963</v>
      </c>
    </row>
    <row r="323" spans="1:7" ht="14.4">
      <c r="A323" s="27" t="str">
        <f>VLOOKUP(C323,'user list'!A:B,2,0)</f>
        <v>Admin</v>
      </c>
      <c r="B323" s="172">
        <v>45810.367129629631</v>
      </c>
      <c r="C323" s="69" t="s">
        <v>186</v>
      </c>
      <c r="D323" s="69" t="s">
        <v>1937</v>
      </c>
      <c r="E323" s="69" t="s">
        <v>1986</v>
      </c>
      <c r="F323" s="69" t="s">
        <v>1987</v>
      </c>
      <c r="G323" s="69">
        <v>1508</v>
      </c>
    </row>
    <row r="324" spans="1:7" ht="14.4">
      <c r="A324" s="27" t="str">
        <f>VLOOKUP(C324,'user list'!A:B,2,0)</f>
        <v>Admin</v>
      </c>
      <c r="B324" s="172">
        <v>45810.367129629631</v>
      </c>
      <c r="C324" s="69" t="s">
        <v>186</v>
      </c>
      <c r="D324" s="69" t="s">
        <v>1937</v>
      </c>
      <c r="E324" s="69" t="s">
        <v>2006</v>
      </c>
      <c r="F324" s="69">
        <v>1509</v>
      </c>
      <c r="G324" s="69" t="s">
        <v>1963</v>
      </c>
    </row>
    <row r="325" spans="1:7" ht="14.4">
      <c r="A325" s="27" t="str">
        <f>VLOOKUP(C325,'user list'!A:B,2,0)</f>
        <v>Admin</v>
      </c>
      <c r="B325" s="172">
        <v>45810.367129629631</v>
      </c>
      <c r="C325" s="69" t="s">
        <v>186</v>
      </c>
      <c r="D325" s="69" t="s">
        <v>1937</v>
      </c>
      <c r="E325" s="69" t="s">
        <v>1989</v>
      </c>
      <c r="F325" s="69">
        <v>1507</v>
      </c>
      <c r="G325" s="69" t="s">
        <v>1963</v>
      </c>
    </row>
    <row r="326" spans="1:7" ht="14.4">
      <c r="A326" s="27" t="str">
        <f>VLOOKUP(C326,'user list'!A:B,2,0)</f>
        <v>Admin</v>
      </c>
      <c r="B326" s="172">
        <v>45810.367129629631</v>
      </c>
      <c r="C326" s="69" t="s">
        <v>186</v>
      </c>
      <c r="D326" s="69" t="s">
        <v>1937</v>
      </c>
      <c r="E326" s="69" t="s">
        <v>1970</v>
      </c>
      <c r="F326" s="69">
        <v>1510</v>
      </c>
      <c r="G326" s="69" t="s">
        <v>1963</v>
      </c>
    </row>
    <row r="327" spans="1:7" ht="14.4">
      <c r="A327" s="27" t="str">
        <f>VLOOKUP(C327,'user list'!A:B,2,0)</f>
        <v>Admin</v>
      </c>
      <c r="B327" s="172">
        <v>45810.367129629631</v>
      </c>
      <c r="C327" s="69" t="s">
        <v>186</v>
      </c>
      <c r="D327" s="69" t="s">
        <v>1937</v>
      </c>
      <c r="E327" s="69" t="s">
        <v>2027</v>
      </c>
      <c r="F327" s="69">
        <v>1503</v>
      </c>
      <c r="G327" s="69" t="s">
        <v>1963</v>
      </c>
    </row>
    <row r="328" spans="1:7" ht="14.4">
      <c r="A328" s="27" t="str">
        <f>VLOOKUP(C328,'user list'!A:B,2,0)</f>
        <v>Admin</v>
      </c>
      <c r="B328" s="172">
        <v>45810.367129629631</v>
      </c>
      <c r="C328" s="69" t="s">
        <v>186</v>
      </c>
      <c r="D328" s="69" t="s">
        <v>1937</v>
      </c>
      <c r="E328" s="69" t="s">
        <v>2036</v>
      </c>
      <c r="F328" s="69">
        <v>1505</v>
      </c>
      <c r="G328" s="69" t="s">
        <v>1963</v>
      </c>
    </row>
    <row r="329" spans="1:7" ht="14.4">
      <c r="A329" s="27" t="str">
        <f>VLOOKUP(C329,'user list'!A:B,2,0)</f>
        <v>Admin</v>
      </c>
      <c r="B329" s="172">
        <v>45810.367129629631</v>
      </c>
      <c r="C329" s="69" t="s">
        <v>186</v>
      </c>
      <c r="D329" s="69" t="s">
        <v>1937</v>
      </c>
      <c r="E329" s="69" t="s">
        <v>2001</v>
      </c>
      <c r="F329" s="69">
        <v>1504</v>
      </c>
      <c r="G329" s="69" t="s">
        <v>1963</v>
      </c>
    </row>
    <row r="330" spans="1:7" ht="14.4">
      <c r="A330" s="27" t="str">
        <f>VLOOKUP(C330,'user list'!A:B,2,0)</f>
        <v>Admin</v>
      </c>
      <c r="B330" s="172">
        <v>45810.367129629631</v>
      </c>
      <c r="C330" s="69" t="s">
        <v>186</v>
      </c>
      <c r="D330" s="69" t="s">
        <v>1937</v>
      </c>
      <c r="E330" s="69" t="s">
        <v>2024</v>
      </c>
      <c r="F330" s="69">
        <v>1502</v>
      </c>
      <c r="G330" s="69" t="s">
        <v>1963</v>
      </c>
    </row>
    <row r="331" spans="1:7" ht="14.4">
      <c r="A331" s="27" t="str">
        <f>VLOOKUP(C331,'user list'!A:B,2,0)</f>
        <v>Admin</v>
      </c>
      <c r="B331" s="172">
        <v>45810.367129629631</v>
      </c>
      <c r="C331" s="69" t="s">
        <v>186</v>
      </c>
      <c r="D331" s="69" t="s">
        <v>1937</v>
      </c>
      <c r="E331" s="69" t="s">
        <v>2037</v>
      </c>
      <c r="F331" s="69">
        <v>1501</v>
      </c>
      <c r="G331" s="69" t="s">
        <v>1963</v>
      </c>
    </row>
    <row r="332" spans="1:7" ht="14.4">
      <c r="A332" s="27" t="str">
        <f>VLOOKUP(C332,'user list'!A:B,2,0)</f>
        <v>Admin</v>
      </c>
      <c r="B332" s="172">
        <v>45810.367129629631</v>
      </c>
      <c r="C332" s="69" t="s">
        <v>186</v>
      </c>
      <c r="D332" s="69" t="s">
        <v>1937</v>
      </c>
      <c r="E332" s="69" t="s">
        <v>1969</v>
      </c>
      <c r="F332" s="69">
        <v>1499</v>
      </c>
      <c r="G332" s="69" t="s">
        <v>1963</v>
      </c>
    </row>
    <row r="333" spans="1:7" ht="14.4">
      <c r="A333" s="27" t="str">
        <f>VLOOKUP(C333,'user list'!A:B,2,0)</f>
        <v>Admin</v>
      </c>
      <c r="B333" s="172">
        <v>45810.367129629631</v>
      </c>
      <c r="C333" s="69" t="s">
        <v>186</v>
      </c>
      <c r="D333" s="69" t="s">
        <v>1937</v>
      </c>
      <c r="E333" s="69" t="s">
        <v>1976</v>
      </c>
      <c r="F333" s="69">
        <v>1500</v>
      </c>
      <c r="G333" s="69" t="s">
        <v>1963</v>
      </c>
    </row>
    <row r="334" spans="1:7" ht="14.4">
      <c r="A334" s="27" t="str">
        <f>VLOOKUP(C334,'user list'!A:B,2,0)</f>
        <v>Admin</v>
      </c>
      <c r="B334" s="172">
        <v>45810.367129629631</v>
      </c>
      <c r="C334" s="69" t="s">
        <v>186</v>
      </c>
      <c r="D334" s="69" t="s">
        <v>1937</v>
      </c>
      <c r="E334" s="69" t="s">
        <v>1974</v>
      </c>
      <c r="F334" s="69">
        <v>1497</v>
      </c>
      <c r="G334" s="69" t="s">
        <v>1963</v>
      </c>
    </row>
    <row r="335" spans="1:7" ht="14.4">
      <c r="A335" s="27" t="str">
        <f>VLOOKUP(C335,'user list'!A:B,2,0)</f>
        <v>Admin</v>
      </c>
      <c r="B335" s="172">
        <v>45810.367129629631</v>
      </c>
      <c r="C335" s="69" t="s">
        <v>186</v>
      </c>
      <c r="D335" s="69" t="s">
        <v>1937</v>
      </c>
      <c r="E335" s="69" t="s">
        <v>1969</v>
      </c>
      <c r="F335" s="69">
        <v>1498</v>
      </c>
      <c r="G335" s="69" t="s">
        <v>1963</v>
      </c>
    </row>
    <row r="336" spans="1:7" ht="14.4">
      <c r="A336" s="27" t="str">
        <f>VLOOKUP(C336,'user list'!A:B,2,0)</f>
        <v>Admin</v>
      </c>
      <c r="B336" s="172">
        <v>45810.367129629631</v>
      </c>
      <c r="C336" s="69" t="s">
        <v>186</v>
      </c>
      <c r="D336" s="69" t="s">
        <v>1937</v>
      </c>
      <c r="E336" s="69" t="s">
        <v>1976</v>
      </c>
      <c r="F336" s="69">
        <v>1451</v>
      </c>
      <c r="G336" s="69" t="s">
        <v>1963</v>
      </c>
    </row>
    <row r="337" spans="1:34" ht="14.4">
      <c r="A337" s="27" t="str">
        <f>VLOOKUP(C337,'user list'!A:B,2,0)</f>
        <v>Admin</v>
      </c>
      <c r="B337" s="172">
        <v>45810.367129629631</v>
      </c>
      <c r="C337" s="69" t="s">
        <v>186</v>
      </c>
      <c r="D337" s="69" t="s">
        <v>1937</v>
      </c>
      <c r="E337" s="69" t="s">
        <v>2031</v>
      </c>
      <c r="F337" s="69">
        <v>1493</v>
      </c>
      <c r="G337" s="69" t="s">
        <v>1963</v>
      </c>
    </row>
    <row r="338" spans="1:34" ht="14.4">
      <c r="A338" s="27" t="str">
        <f>VLOOKUP(C338,'user list'!A:B,2,0)</f>
        <v>Admin</v>
      </c>
      <c r="B338" s="172">
        <v>45810.367129629631</v>
      </c>
      <c r="C338" s="69" t="s">
        <v>186</v>
      </c>
      <c r="D338" s="69" t="s">
        <v>1937</v>
      </c>
      <c r="E338" s="69" t="s">
        <v>1976</v>
      </c>
      <c r="F338" s="69">
        <v>1494</v>
      </c>
      <c r="G338" s="69" t="s">
        <v>1963</v>
      </c>
    </row>
    <row r="339" spans="1:34" ht="14.4">
      <c r="A339" s="27" t="str">
        <f>VLOOKUP(C339,'user list'!A:B,2,0)</f>
        <v>Admin</v>
      </c>
      <c r="B339" s="172">
        <v>45810.367129629631</v>
      </c>
      <c r="C339" s="69" t="s">
        <v>186</v>
      </c>
      <c r="D339" s="69" t="s">
        <v>1937</v>
      </c>
      <c r="E339" s="69" t="s">
        <v>1983</v>
      </c>
      <c r="F339" s="69">
        <v>1492</v>
      </c>
      <c r="G339" s="69" t="s">
        <v>1963</v>
      </c>
    </row>
    <row r="340" spans="1:34" ht="14.4">
      <c r="A340" s="27" t="str">
        <f>VLOOKUP(C340,'user list'!A:B,2,0)</f>
        <v>Admin</v>
      </c>
      <c r="B340" s="172">
        <v>45810.367129629631</v>
      </c>
      <c r="C340" s="69" t="s">
        <v>186</v>
      </c>
      <c r="D340" s="69" t="s">
        <v>1937</v>
      </c>
      <c r="E340" s="69" t="s">
        <v>2038</v>
      </c>
      <c r="F340" s="69">
        <v>1554</v>
      </c>
      <c r="G340" s="69" t="s">
        <v>1963</v>
      </c>
    </row>
    <row r="341" spans="1:34" ht="14.4">
      <c r="A341" s="27" t="str">
        <f>VLOOKUP(C341,'user list'!A:B,2,0)</f>
        <v>Admin</v>
      </c>
      <c r="B341" s="172">
        <v>45810.367129629631</v>
      </c>
      <c r="C341" s="69" t="s">
        <v>186</v>
      </c>
      <c r="D341" s="69" t="s">
        <v>1937</v>
      </c>
      <c r="E341" s="69" t="s">
        <v>2039</v>
      </c>
      <c r="F341" s="69">
        <v>1495</v>
      </c>
      <c r="G341" s="69" t="s">
        <v>1963</v>
      </c>
    </row>
    <row r="342" spans="1:34" ht="14.4">
      <c r="A342" s="27" t="str">
        <f>VLOOKUP(C342,'user list'!A:B,2,0)</f>
        <v>Admin</v>
      </c>
      <c r="B342" s="172">
        <v>45810.367129629631</v>
      </c>
      <c r="C342" s="69" t="s">
        <v>186</v>
      </c>
      <c r="D342" s="69" t="s">
        <v>1937</v>
      </c>
      <c r="E342" s="69" t="s">
        <v>2040</v>
      </c>
      <c r="F342" s="69">
        <v>1486</v>
      </c>
      <c r="G342" s="69" t="s">
        <v>1963</v>
      </c>
      <c r="L342" s="73"/>
      <c r="M342" s="73"/>
    </row>
    <row r="343" spans="1:34" ht="14.4">
      <c r="A343" s="27" t="str">
        <f>VLOOKUP(C343,'user list'!A:B,2,0)</f>
        <v>Admin</v>
      </c>
      <c r="B343" s="172">
        <v>45810.367129629631</v>
      </c>
      <c r="C343" s="69" t="s">
        <v>186</v>
      </c>
      <c r="D343" s="69" t="s">
        <v>1937</v>
      </c>
      <c r="E343" s="69" t="s">
        <v>1976</v>
      </c>
      <c r="F343" s="69">
        <v>1487</v>
      </c>
      <c r="G343" s="69" t="s">
        <v>1963</v>
      </c>
    </row>
    <row r="344" spans="1:34" ht="14.4">
      <c r="A344" s="27" t="str">
        <f>VLOOKUP(C344,'user list'!A:B,2,0)</f>
        <v>Admin</v>
      </c>
      <c r="B344" s="172">
        <v>45810.367129629631</v>
      </c>
      <c r="C344" s="69" t="s">
        <v>186</v>
      </c>
      <c r="D344" s="69" t="s">
        <v>1937</v>
      </c>
      <c r="E344" s="69" t="s">
        <v>1983</v>
      </c>
      <c r="F344" s="69">
        <v>1490</v>
      </c>
      <c r="G344" s="69" t="s">
        <v>1963</v>
      </c>
      <c r="AD344" s="73"/>
      <c r="AE344" s="73"/>
    </row>
    <row r="345" spans="1:34" ht="14.4">
      <c r="A345" s="27" t="str">
        <f>VLOOKUP(C345,'user list'!A:B,2,0)</f>
        <v>Admin</v>
      </c>
      <c r="B345" s="172">
        <v>45810.367129629631</v>
      </c>
      <c r="C345" s="69" t="s">
        <v>186</v>
      </c>
      <c r="D345" s="69" t="s">
        <v>1937</v>
      </c>
      <c r="E345" s="69" t="s">
        <v>1983</v>
      </c>
      <c r="F345" s="69">
        <v>1491</v>
      </c>
      <c r="G345" s="69" t="s">
        <v>1963</v>
      </c>
      <c r="L345" s="73"/>
      <c r="M345" s="73"/>
    </row>
    <row r="346" spans="1:34" ht="14.4">
      <c r="A346" s="27" t="str">
        <f>VLOOKUP(C346,'user list'!A:B,2,0)</f>
        <v>Admin</v>
      </c>
      <c r="B346" s="172">
        <v>45810.367129629631</v>
      </c>
      <c r="C346" s="69" t="s">
        <v>186</v>
      </c>
      <c r="D346" s="69" t="s">
        <v>1937</v>
      </c>
      <c r="E346" s="69" t="s">
        <v>1974</v>
      </c>
      <c r="F346" s="69">
        <v>1488</v>
      </c>
      <c r="G346" s="69" t="s">
        <v>1963</v>
      </c>
    </row>
    <row r="347" spans="1:34" ht="14.4">
      <c r="A347" s="27" t="str">
        <f>VLOOKUP(C347,'user list'!A:B,2,0)</f>
        <v>Admin</v>
      </c>
      <c r="B347" s="172">
        <v>45810.367129629631</v>
      </c>
      <c r="C347" s="69" t="s">
        <v>186</v>
      </c>
      <c r="D347" s="69" t="s">
        <v>1937</v>
      </c>
      <c r="E347" s="69" t="s">
        <v>2040</v>
      </c>
      <c r="F347" s="69">
        <v>1485</v>
      </c>
      <c r="G347" s="69" t="s">
        <v>1963</v>
      </c>
    </row>
    <row r="348" spans="1:34" ht="14.4">
      <c r="A348" s="27" t="str">
        <f>VLOOKUP(C348,'user list'!A:B,2,0)</f>
        <v>Admin</v>
      </c>
      <c r="B348" s="172">
        <v>45810.367129629631</v>
      </c>
      <c r="C348" s="69" t="s">
        <v>186</v>
      </c>
      <c r="D348" s="69" t="s">
        <v>1937</v>
      </c>
      <c r="E348" s="69" t="s">
        <v>1969</v>
      </c>
      <c r="F348" s="69">
        <v>1482</v>
      </c>
      <c r="G348" s="69" t="s">
        <v>1963</v>
      </c>
      <c r="AG348" s="73"/>
      <c r="AH348" s="73"/>
    </row>
    <row r="349" spans="1:34" ht="14.4">
      <c r="A349" s="27" t="str">
        <f>VLOOKUP(C349,'user list'!A:B,2,0)</f>
        <v>Admin</v>
      </c>
      <c r="B349" s="172">
        <v>45810.367129629631</v>
      </c>
      <c r="C349" s="69" t="s">
        <v>186</v>
      </c>
      <c r="D349" s="69" t="s">
        <v>1937</v>
      </c>
      <c r="E349" s="69" t="s">
        <v>1969</v>
      </c>
      <c r="F349" s="69">
        <v>1484</v>
      </c>
      <c r="G349" s="69" t="s">
        <v>1963</v>
      </c>
      <c r="L349" s="73"/>
      <c r="M349" s="73"/>
    </row>
    <row r="350" spans="1:34" ht="14.4">
      <c r="A350" s="27" t="str">
        <f>VLOOKUP(C350,'user list'!A:B,2,0)</f>
        <v>Admin</v>
      </c>
      <c r="B350" s="172">
        <v>45810.367129629631</v>
      </c>
      <c r="C350" s="69" t="s">
        <v>186</v>
      </c>
      <c r="D350" s="69" t="s">
        <v>1937</v>
      </c>
      <c r="E350" s="69" t="s">
        <v>1969</v>
      </c>
      <c r="F350" s="69">
        <v>1483</v>
      </c>
      <c r="G350" s="69" t="s">
        <v>1963</v>
      </c>
    </row>
    <row r="351" spans="1:34" ht="14.4">
      <c r="A351" s="27" t="str">
        <f>VLOOKUP(C351,'user list'!A:B,2,0)</f>
        <v>Admin</v>
      </c>
      <c r="B351" s="172">
        <v>45810.367129629631</v>
      </c>
      <c r="C351" s="69" t="s">
        <v>186</v>
      </c>
      <c r="D351" s="69" t="s">
        <v>1937</v>
      </c>
      <c r="E351" s="69" t="s">
        <v>1969</v>
      </c>
      <c r="F351" s="69">
        <v>1481</v>
      </c>
      <c r="G351" s="69" t="s">
        <v>1963</v>
      </c>
      <c r="L351" s="73"/>
      <c r="M351" s="73"/>
    </row>
    <row r="352" spans="1:34" ht="14.4">
      <c r="A352" s="27" t="str">
        <f>VLOOKUP(C352,'user list'!A:B,2,0)</f>
        <v>Admin</v>
      </c>
      <c r="B352" s="172">
        <v>45810.367129629631</v>
      </c>
      <c r="C352" s="69" t="s">
        <v>186</v>
      </c>
      <c r="D352" s="69" t="s">
        <v>1937</v>
      </c>
      <c r="E352" s="69" t="s">
        <v>1997</v>
      </c>
      <c r="F352" s="69">
        <v>1475</v>
      </c>
      <c r="G352" s="69" t="s">
        <v>1963</v>
      </c>
    </row>
    <row r="353" spans="1:31" ht="14.4">
      <c r="A353" s="27" t="str">
        <f>VLOOKUP(C353,'user list'!A:B,2,0)</f>
        <v>Admin</v>
      </c>
      <c r="B353" s="172">
        <v>45810.367129629631</v>
      </c>
      <c r="C353" s="69" t="s">
        <v>186</v>
      </c>
      <c r="D353" s="69" t="s">
        <v>1937</v>
      </c>
      <c r="E353" s="69" t="s">
        <v>2029</v>
      </c>
      <c r="F353" s="69">
        <v>1476</v>
      </c>
      <c r="G353" s="69" t="s">
        <v>1963</v>
      </c>
    </row>
    <row r="354" spans="1:31" ht="14.4">
      <c r="A354" s="27" t="str">
        <f>VLOOKUP(C354,'user list'!A:B,2,0)</f>
        <v>Admin</v>
      </c>
      <c r="B354" s="172">
        <v>45810.367129629631</v>
      </c>
      <c r="C354" s="69" t="s">
        <v>186</v>
      </c>
      <c r="D354" s="69" t="s">
        <v>1937</v>
      </c>
      <c r="E354" s="69" t="s">
        <v>2041</v>
      </c>
      <c r="F354" s="69">
        <v>1480</v>
      </c>
      <c r="G354" s="69" t="s">
        <v>1963</v>
      </c>
      <c r="AD354" s="73"/>
      <c r="AE354" s="73"/>
    </row>
    <row r="355" spans="1:31" ht="14.4">
      <c r="A355" s="27" t="str">
        <f>VLOOKUP(C355,'user list'!A:B,2,0)</f>
        <v>Admin</v>
      </c>
      <c r="B355" s="172">
        <v>45810.367129629631</v>
      </c>
      <c r="C355" s="69" t="s">
        <v>186</v>
      </c>
      <c r="D355" s="69" t="s">
        <v>1937</v>
      </c>
      <c r="E355" s="69" t="s">
        <v>2042</v>
      </c>
      <c r="F355" s="69">
        <v>1479</v>
      </c>
      <c r="G355" s="69" t="s">
        <v>1963</v>
      </c>
      <c r="L355" s="73"/>
      <c r="M355" s="73"/>
    </row>
    <row r="356" spans="1:31" ht="14.4">
      <c r="A356" s="27" t="str">
        <f>VLOOKUP(C356,'user list'!A:B,2,0)</f>
        <v>Admin</v>
      </c>
      <c r="B356" s="172">
        <v>45810.3671412037</v>
      </c>
      <c r="C356" s="69" t="s">
        <v>186</v>
      </c>
      <c r="D356" s="69" t="s">
        <v>1937</v>
      </c>
      <c r="E356" s="69" t="s">
        <v>1981</v>
      </c>
      <c r="F356" s="69" t="s">
        <v>1982</v>
      </c>
      <c r="G356" s="69">
        <v>1477</v>
      </c>
    </row>
    <row r="357" spans="1:31" ht="14.4">
      <c r="A357" s="27" t="str">
        <f>VLOOKUP(C357,'user list'!A:B,2,0)</f>
        <v>Admin</v>
      </c>
      <c r="B357" s="172">
        <v>45810.3671412037</v>
      </c>
      <c r="C357" s="69" t="s">
        <v>186</v>
      </c>
      <c r="D357" s="69" t="s">
        <v>1937</v>
      </c>
      <c r="E357" s="69" t="s">
        <v>2039</v>
      </c>
      <c r="F357" s="69">
        <v>1473</v>
      </c>
      <c r="G357" s="69" t="s">
        <v>1963</v>
      </c>
    </row>
    <row r="358" spans="1:31" ht="14.4">
      <c r="A358" s="27" t="str">
        <f>VLOOKUP(C358,'user list'!A:B,2,0)</f>
        <v>Admin</v>
      </c>
      <c r="B358" s="172">
        <v>45810.3671412037</v>
      </c>
      <c r="C358" s="69" t="s">
        <v>186</v>
      </c>
      <c r="D358" s="69" t="s">
        <v>1937</v>
      </c>
      <c r="E358" s="69" t="s">
        <v>2023</v>
      </c>
      <c r="F358" s="69">
        <v>1472</v>
      </c>
      <c r="G358" s="69" t="s">
        <v>1963</v>
      </c>
    </row>
    <row r="359" spans="1:31" ht="14.4">
      <c r="A359" s="27" t="str">
        <f>VLOOKUP(C359,'user list'!A:B,2,0)</f>
        <v>Admin</v>
      </c>
      <c r="B359" s="172">
        <v>45810.3671412037</v>
      </c>
      <c r="C359" s="69" t="s">
        <v>186</v>
      </c>
      <c r="D359" s="69" t="s">
        <v>1937</v>
      </c>
      <c r="E359" s="69" t="s">
        <v>2043</v>
      </c>
      <c r="F359" s="69">
        <v>1470</v>
      </c>
      <c r="G359" s="69" t="s">
        <v>1963</v>
      </c>
      <c r="L359" s="73"/>
      <c r="M359" s="73"/>
    </row>
    <row r="360" spans="1:31" ht="14.4">
      <c r="A360" s="27" t="str">
        <f>VLOOKUP(C360,'user list'!A:B,2,0)</f>
        <v>Admin</v>
      </c>
      <c r="B360" s="172">
        <v>45810.3671412037</v>
      </c>
      <c r="C360" s="69" t="s">
        <v>186</v>
      </c>
      <c r="D360" s="69" t="s">
        <v>1937</v>
      </c>
      <c r="E360" s="69" t="s">
        <v>2026</v>
      </c>
      <c r="F360" s="69">
        <v>1471</v>
      </c>
      <c r="G360" s="69" t="s">
        <v>1963</v>
      </c>
    </row>
    <row r="361" spans="1:31" ht="14.4">
      <c r="A361" s="27" t="str">
        <f>VLOOKUP(C361,'user list'!A:B,2,0)</f>
        <v>Admin</v>
      </c>
      <c r="B361" s="172">
        <v>45810.3671412037</v>
      </c>
      <c r="C361" s="69" t="s">
        <v>186</v>
      </c>
      <c r="D361" s="69" t="s">
        <v>1937</v>
      </c>
      <c r="E361" s="69" t="s">
        <v>2044</v>
      </c>
      <c r="F361" s="69">
        <v>1474</v>
      </c>
      <c r="G361" s="69" t="s">
        <v>1963</v>
      </c>
    </row>
    <row r="362" spans="1:31" ht="14.4">
      <c r="A362" s="27" t="str">
        <f>VLOOKUP(C362,'user list'!A:B,2,0)</f>
        <v>Admin</v>
      </c>
      <c r="B362" s="172">
        <v>45810.3671412037</v>
      </c>
      <c r="C362" s="69" t="s">
        <v>186</v>
      </c>
      <c r="D362" s="69" t="s">
        <v>1937</v>
      </c>
      <c r="E362" s="69" t="s">
        <v>1971</v>
      </c>
      <c r="F362" s="69">
        <v>1465</v>
      </c>
      <c r="G362" s="69" t="s">
        <v>1963</v>
      </c>
    </row>
    <row r="363" spans="1:31" ht="14.4">
      <c r="A363" s="27" t="str">
        <f>VLOOKUP(C363,'user list'!A:B,2,0)</f>
        <v>Admin</v>
      </c>
      <c r="B363" s="172">
        <v>45810.3671412037</v>
      </c>
      <c r="C363" s="69" t="s">
        <v>186</v>
      </c>
      <c r="D363" s="69" t="s">
        <v>1937</v>
      </c>
      <c r="E363" s="69" t="s">
        <v>1989</v>
      </c>
      <c r="F363" s="69">
        <v>1469</v>
      </c>
      <c r="G363" s="69" t="s">
        <v>1963</v>
      </c>
      <c r="AD363" s="73"/>
      <c r="AE363" s="73"/>
    </row>
    <row r="364" spans="1:31" ht="14.4">
      <c r="A364" s="27" t="str">
        <f>VLOOKUP(C364,'user list'!A:B,2,0)</f>
        <v>Admin</v>
      </c>
      <c r="B364" s="172">
        <v>45810.3671412037</v>
      </c>
      <c r="C364" s="69" t="s">
        <v>186</v>
      </c>
      <c r="D364" s="69" t="s">
        <v>1937</v>
      </c>
      <c r="E364" s="69" t="s">
        <v>1976</v>
      </c>
      <c r="F364" s="69">
        <v>1466</v>
      </c>
      <c r="G364" s="69" t="s">
        <v>1963</v>
      </c>
      <c r="L364" s="73"/>
      <c r="M364" s="73"/>
    </row>
    <row r="365" spans="1:31" ht="14.4">
      <c r="A365" s="27" t="str">
        <f>VLOOKUP(C365,'user list'!A:B,2,0)</f>
        <v>Admin</v>
      </c>
      <c r="B365" s="172">
        <v>45810.3671412037</v>
      </c>
      <c r="C365" s="69" t="s">
        <v>186</v>
      </c>
      <c r="D365" s="69" t="s">
        <v>1937</v>
      </c>
      <c r="E365" s="69" t="s">
        <v>1968</v>
      </c>
      <c r="F365" s="69">
        <v>1463</v>
      </c>
      <c r="G365" s="69" t="s">
        <v>1963</v>
      </c>
    </row>
    <row r="366" spans="1:31" ht="14.4">
      <c r="A366" s="27" t="str">
        <f>VLOOKUP(C366,'user list'!A:B,2,0)</f>
        <v>Admin</v>
      </c>
      <c r="B366" s="172">
        <v>45810.3671412037</v>
      </c>
      <c r="C366" s="69" t="s">
        <v>186</v>
      </c>
      <c r="D366" s="69" t="s">
        <v>1937</v>
      </c>
      <c r="E366" s="69" t="s">
        <v>1969</v>
      </c>
      <c r="F366" s="69">
        <v>1464</v>
      </c>
      <c r="G366" s="69" t="s">
        <v>1963</v>
      </c>
    </row>
    <row r="367" spans="1:31" ht="14.4">
      <c r="A367" s="27" t="str">
        <f>VLOOKUP(C367,'user list'!A:B,2,0)</f>
        <v>Admin</v>
      </c>
      <c r="B367" s="172">
        <v>45810.3671412037</v>
      </c>
      <c r="C367" s="69" t="s">
        <v>186</v>
      </c>
      <c r="D367" s="69" t="s">
        <v>1937</v>
      </c>
      <c r="E367" s="69" t="s">
        <v>1976</v>
      </c>
      <c r="F367" s="69">
        <v>1456</v>
      </c>
      <c r="G367" s="69" t="s">
        <v>1963</v>
      </c>
      <c r="L367" s="73"/>
      <c r="M367" s="73"/>
    </row>
    <row r="368" spans="1:31" ht="14.4">
      <c r="A368" s="27" t="str">
        <f>VLOOKUP(C368,'user list'!A:B,2,0)</f>
        <v>Admin</v>
      </c>
      <c r="B368" s="172">
        <v>45810.3671412037</v>
      </c>
      <c r="C368" s="69" t="s">
        <v>186</v>
      </c>
      <c r="D368" s="69" t="s">
        <v>1937</v>
      </c>
      <c r="E368" s="69" t="s">
        <v>1976</v>
      </c>
      <c r="F368" s="69">
        <v>1458</v>
      </c>
      <c r="G368" s="69" t="s">
        <v>1963</v>
      </c>
    </row>
    <row r="369" spans="1:33" ht="14.4">
      <c r="A369" s="27" t="str">
        <f>VLOOKUP(C369,'user list'!A:B,2,0)</f>
        <v>Admin</v>
      </c>
      <c r="B369" s="172">
        <v>45810.3671412037</v>
      </c>
      <c r="C369" s="69" t="s">
        <v>186</v>
      </c>
      <c r="D369" s="69" t="s">
        <v>1937</v>
      </c>
      <c r="E369" s="69" t="s">
        <v>24</v>
      </c>
      <c r="F369" s="69">
        <v>1462</v>
      </c>
      <c r="G369" s="69" t="s">
        <v>1963</v>
      </c>
    </row>
    <row r="370" spans="1:33" ht="14.4">
      <c r="A370" s="27" t="str">
        <f>VLOOKUP(C370,'user list'!A:B,2,0)</f>
        <v>Admin</v>
      </c>
      <c r="B370" s="172">
        <v>45810.3671412037</v>
      </c>
      <c r="C370" s="69" t="s">
        <v>186</v>
      </c>
      <c r="D370" s="69" t="s">
        <v>1937</v>
      </c>
      <c r="E370" s="69" t="s">
        <v>2045</v>
      </c>
      <c r="F370" s="69">
        <v>1457</v>
      </c>
      <c r="G370" s="69" t="s">
        <v>1963</v>
      </c>
    </row>
    <row r="371" spans="1:33" ht="14.4">
      <c r="A371" s="27" t="str">
        <f>VLOOKUP(C371,'user list'!A:B,2,0)</f>
        <v>Admin</v>
      </c>
      <c r="B371" s="172">
        <v>45810.3671412037</v>
      </c>
      <c r="C371" s="69" t="s">
        <v>186</v>
      </c>
      <c r="D371" s="69" t="s">
        <v>1937</v>
      </c>
      <c r="E371" s="69" t="s">
        <v>1969</v>
      </c>
      <c r="F371" s="69">
        <v>1460</v>
      </c>
      <c r="G371" s="69" t="s">
        <v>1963</v>
      </c>
    </row>
    <row r="372" spans="1:33" ht="14.4">
      <c r="A372" s="27" t="str">
        <f>VLOOKUP(C372,'user list'!A:B,2,0)</f>
        <v>Admin</v>
      </c>
      <c r="B372" s="172">
        <v>45810.3671412037</v>
      </c>
      <c r="C372" s="69" t="s">
        <v>186</v>
      </c>
      <c r="D372" s="69" t="s">
        <v>1937</v>
      </c>
      <c r="E372" s="69" t="s">
        <v>1976</v>
      </c>
      <c r="F372" s="69">
        <v>1452</v>
      </c>
      <c r="G372" s="69" t="s">
        <v>1963</v>
      </c>
    </row>
    <row r="373" spans="1:33" ht="14.4">
      <c r="A373" s="27" t="str">
        <f>VLOOKUP(C373,'user list'!A:B,2,0)</f>
        <v>Admin</v>
      </c>
      <c r="B373" s="172">
        <v>45810.3671412037</v>
      </c>
      <c r="C373" s="69" t="s">
        <v>186</v>
      </c>
      <c r="D373" s="69" t="s">
        <v>1937</v>
      </c>
      <c r="E373" s="69" t="s">
        <v>2046</v>
      </c>
      <c r="F373" s="69">
        <v>1454</v>
      </c>
      <c r="G373" s="69" t="s">
        <v>1963</v>
      </c>
    </row>
    <row r="374" spans="1:33" ht="14.4">
      <c r="A374" s="27" t="str">
        <f>VLOOKUP(C374,'user list'!A:B,2,0)</f>
        <v>Admin</v>
      </c>
      <c r="B374" s="172">
        <v>45810.3671412037</v>
      </c>
      <c r="C374" s="69" t="s">
        <v>186</v>
      </c>
      <c r="D374" s="69" t="s">
        <v>1937</v>
      </c>
      <c r="E374" s="69" t="s">
        <v>1971</v>
      </c>
      <c r="F374" s="69">
        <v>1455</v>
      </c>
      <c r="G374" s="69" t="s">
        <v>1963</v>
      </c>
    </row>
    <row r="375" spans="1:33" ht="14.4">
      <c r="A375" s="27" t="str">
        <f>VLOOKUP(C375,'user list'!A:B,2,0)</f>
        <v>Admin</v>
      </c>
      <c r="B375" s="172">
        <v>45810.3671412037</v>
      </c>
      <c r="C375" s="69" t="s">
        <v>186</v>
      </c>
      <c r="D375" s="69" t="s">
        <v>1937</v>
      </c>
      <c r="E375" s="69" t="s">
        <v>1971</v>
      </c>
      <c r="F375" s="69">
        <v>1450</v>
      </c>
      <c r="G375" s="69" t="s">
        <v>1963</v>
      </c>
    </row>
    <row r="376" spans="1:33" ht="14.4">
      <c r="A376" s="27" t="str">
        <f>VLOOKUP(C376,'user list'!A:B,2,0)</f>
        <v>Admin</v>
      </c>
      <c r="B376" s="172">
        <v>45810.3671412037</v>
      </c>
      <c r="C376" s="69" t="s">
        <v>186</v>
      </c>
      <c r="D376" s="69" t="s">
        <v>1937</v>
      </c>
      <c r="E376" s="69" t="s">
        <v>1969</v>
      </c>
      <c r="F376" s="69">
        <v>1453</v>
      </c>
      <c r="G376" s="69" t="s">
        <v>1963</v>
      </c>
      <c r="AD376" s="74"/>
      <c r="AG376" s="74"/>
    </row>
    <row r="377" spans="1:33" ht="14.4">
      <c r="A377" s="27" t="str">
        <f>VLOOKUP(C377,'user list'!A:B,2,0)</f>
        <v>Admin</v>
      </c>
      <c r="B377" s="172">
        <v>45810.3671412037</v>
      </c>
      <c r="C377" s="69" t="s">
        <v>186</v>
      </c>
      <c r="D377" s="69" t="s">
        <v>1937</v>
      </c>
      <c r="E377" s="69" t="s">
        <v>1969</v>
      </c>
      <c r="F377" s="69">
        <v>1449</v>
      </c>
      <c r="G377" s="69" t="s">
        <v>1963</v>
      </c>
      <c r="L377" s="73"/>
      <c r="M377" s="73"/>
    </row>
    <row r="378" spans="1:33" ht="14.4">
      <c r="A378" s="27" t="str">
        <f>VLOOKUP(C378,'user list'!A:B,2,0)</f>
        <v>Admin</v>
      </c>
      <c r="B378" s="172">
        <v>45810.367326388892</v>
      </c>
      <c r="C378" s="69" t="s">
        <v>186</v>
      </c>
      <c r="D378" s="69" t="s">
        <v>1937</v>
      </c>
      <c r="E378" s="69" t="s">
        <v>2035</v>
      </c>
      <c r="F378" s="69">
        <v>1468</v>
      </c>
      <c r="G378" s="69" t="s">
        <v>1963</v>
      </c>
    </row>
    <row r="379" spans="1:33" ht="14.4">
      <c r="A379" s="27" t="str">
        <f>VLOOKUP(C379,'user list'!A:B,2,0)</f>
        <v>Admin</v>
      </c>
      <c r="B379" s="172">
        <v>45810.367326388892</v>
      </c>
      <c r="C379" s="69" t="s">
        <v>186</v>
      </c>
      <c r="D379" s="69" t="s">
        <v>1937</v>
      </c>
      <c r="E379" s="69" t="s">
        <v>2039</v>
      </c>
      <c r="F379" s="69">
        <v>1467</v>
      </c>
      <c r="G379" s="69" t="s">
        <v>1963</v>
      </c>
      <c r="O379" s="73"/>
      <c r="P379" s="73"/>
    </row>
    <row r="380" spans="1:33" ht="14.4">
      <c r="A380" s="27" t="str">
        <f>VLOOKUP(C380,'user list'!A:B,2,0)</f>
        <v>Admin</v>
      </c>
      <c r="B380" s="172">
        <v>45810.367326388892</v>
      </c>
      <c r="C380" s="69" t="s">
        <v>186</v>
      </c>
      <c r="D380" s="69" t="s">
        <v>1937</v>
      </c>
      <c r="E380" s="69" t="s">
        <v>1976</v>
      </c>
      <c r="F380" s="69">
        <v>1413</v>
      </c>
      <c r="G380" s="69" t="s">
        <v>1963</v>
      </c>
      <c r="O380" s="73"/>
      <c r="P380" s="73"/>
    </row>
    <row r="381" spans="1:33" ht="14.4">
      <c r="A381" s="27" t="str">
        <f>VLOOKUP(C381,'user list'!A:B,2,0)</f>
        <v>Admin</v>
      </c>
      <c r="B381" s="172">
        <v>45810.367326388892</v>
      </c>
      <c r="C381" s="69" t="s">
        <v>186</v>
      </c>
      <c r="D381" s="69" t="s">
        <v>1937</v>
      </c>
      <c r="E381" s="69" t="s">
        <v>2047</v>
      </c>
      <c r="F381" s="69">
        <v>1461</v>
      </c>
      <c r="G381" s="69" t="s">
        <v>1963</v>
      </c>
    </row>
    <row r="382" spans="1:33" ht="14.4">
      <c r="A382" s="27" t="str">
        <f>VLOOKUP(C382,'user list'!A:B,2,0)</f>
        <v>Admin</v>
      </c>
      <c r="B382" s="172">
        <v>45810.367326388892</v>
      </c>
      <c r="C382" s="69" t="s">
        <v>186</v>
      </c>
      <c r="D382" s="69" t="s">
        <v>1937</v>
      </c>
      <c r="E382" s="69" t="s">
        <v>2048</v>
      </c>
      <c r="F382" s="69">
        <v>1478</v>
      </c>
      <c r="G382" s="69" t="s">
        <v>1963</v>
      </c>
    </row>
    <row r="383" spans="1:33" ht="14.4">
      <c r="A383" s="27" t="str">
        <f>VLOOKUP(C383,'user list'!A:B,2,0)</f>
        <v>Admin</v>
      </c>
      <c r="B383" s="172">
        <v>45810.367326388892</v>
      </c>
      <c r="C383" s="69" t="s">
        <v>186</v>
      </c>
      <c r="D383" s="69" t="s">
        <v>1937</v>
      </c>
      <c r="E383" s="69" t="s">
        <v>1991</v>
      </c>
      <c r="F383" s="69">
        <v>1459</v>
      </c>
      <c r="G383" s="69" t="s">
        <v>1963</v>
      </c>
    </row>
    <row r="384" spans="1:33" ht="14.4">
      <c r="A384" s="27" t="str">
        <f>VLOOKUP(C384,'user list'!A:B,2,0)</f>
        <v>Admin</v>
      </c>
      <c r="B384" s="172">
        <v>45810.367326388892</v>
      </c>
      <c r="C384" s="69" t="s">
        <v>186</v>
      </c>
      <c r="D384" s="69" t="s">
        <v>1937</v>
      </c>
      <c r="E384" s="69" t="s">
        <v>2049</v>
      </c>
      <c r="F384" s="69">
        <v>1446</v>
      </c>
      <c r="G384" s="69" t="s">
        <v>1963</v>
      </c>
      <c r="AD384" s="73"/>
      <c r="AE384" s="73"/>
    </row>
    <row r="385" spans="1:36" ht="14.4">
      <c r="A385" s="27" t="str">
        <f>VLOOKUP(C385,'user list'!A:B,2,0)</f>
        <v>Admin</v>
      </c>
      <c r="B385" s="172">
        <v>45810.367789351854</v>
      </c>
      <c r="C385" s="69" t="s">
        <v>186</v>
      </c>
      <c r="D385" s="69" t="s">
        <v>1937</v>
      </c>
      <c r="E385" s="69" t="s">
        <v>1991</v>
      </c>
      <c r="F385" s="69">
        <v>1437</v>
      </c>
      <c r="G385" s="69" t="s">
        <v>1963</v>
      </c>
      <c r="L385" s="73"/>
      <c r="M385" s="73"/>
    </row>
    <row r="386" spans="1:36" ht="14.4">
      <c r="A386" s="27" t="str">
        <f>VLOOKUP(C386,'user list'!A:B,2,0)</f>
        <v>Admin</v>
      </c>
      <c r="B386" s="172">
        <v>45810.367789351854</v>
      </c>
      <c r="C386" s="69" t="s">
        <v>186</v>
      </c>
      <c r="D386" s="69" t="s">
        <v>1937</v>
      </c>
      <c r="E386" s="69" t="s">
        <v>2029</v>
      </c>
      <c r="F386" s="69">
        <v>1440</v>
      </c>
      <c r="G386" s="69" t="s">
        <v>1963</v>
      </c>
    </row>
    <row r="387" spans="1:36" ht="14.4">
      <c r="A387" s="27" t="str">
        <f>VLOOKUP(C387,'user list'!A:B,2,0)</f>
        <v>Admin</v>
      </c>
      <c r="B387" s="172">
        <v>45810.367789351854</v>
      </c>
      <c r="C387" s="69" t="s">
        <v>186</v>
      </c>
      <c r="D387" s="69" t="s">
        <v>1937</v>
      </c>
      <c r="E387" s="69" t="s">
        <v>2041</v>
      </c>
      <c r="F387" s="69">
        <v>1442</v>
      </c>
      <c r="G387" s="69" t="s">
        <v>1963</v>
      </c>
    </row>
    <row r="388" spans="1:36" ht="14.4">
      <c r="A388" s="27" t="str">
        <f>VLOOKUP(C388,'user list'!A:B,2,0)</f>
        <v>Admin</v>
      </c>
      <c r="B388" s="172">
        <v>45810.367789351854</v>
      </c>
      <c r="C388" s="69" t="s">
        <v>186</v>
      </c>
      <c r="D388" s="69" t="s">
        <v>1937</v>
      </c>
      <c r="E388" s="69" t="s">
        <v>2001</v>
      </c>
      <c r="F388" s="69">
        <v>1439</v>
      </c>
      <c r="G388" s="69" t="s">
        <v>1963</v>
      </c>
    </row>
    <row r="389" spans="1:36" ht="14.4">
      <c r="A389" s="27" t="str">
        <f>VLOOKUP(C389,'user list'!A:B,2,0)</f>
        <v>Admin</v>
      </c>
      <c r="B389" s="172">
        <v>45810.367789351854</v>
      </c>
      <c r="C389" s="69" t="s">
        <v>186</v>
      </c>
      <c r="D389" s="69" t="s">
        <v>1937</v>
      </c>
      <c r="E389" s="69" t="s">
        <v>1989</v>
      </c>
      <c r="F389" s="69">
        <v>1432</v>
      </c>
      <c r="G389" s="69" t="s">
        <v>1963</v>
      </c>
      <c r="AG389" s="74"/>
      <c r="AJ389" s="74"/>
    </row>
    <row r="390" spans="1:36" ht="14.4">
      <c r="A390" s="27" t="str">
        <f>VLOOKUP(C390,'user list'!A:B,2,0)</f>
        <v>Admin</v>
      </c>
      <c r="B390" s="172">
        <v>45810.367789351854</v>
      </c>
      <c r="C390" s="69" t="s">
        <v>186</v>
      </c>
      <c r="D390" s="69" t="s">
        <v>1937</v>
      </c>
      <c r="E390" s="69" t="s">
        <v>2002</v>
      </c>
      <c r="F390" s="69">
        <v>1427</v>
      </c>
      <c r="G390" s="69" t="s">
        <v>1963</v>
      </c>
      <c r="L390" s="73"/>
      <c r="M390" s="73"/>
    </row>
    <row r="391" spans="1:36" ht="14.4">
      <c r="A391" s="27" t="str">
        <f>VLOOKUP(C391,'user list'!A:B,2,0)</f>
        <v>Admin</v>
      </c>
      <c r="B391" s="172">
        <v>45810.367789351854</v>
      </c>
      <c r="C391" s="69" t="s">
        <v>186</v>
      </c>
      <c r="D391" s="69" t="s">
        <v>1937</v>
      </c>
      <c r="E391" s="69" t="s">
        <v>2001</v>
      </c>
      <c r="F391" s="69">
        <v>1428</v>
      </c>
      <c r="G391" s="69" t="s">
        <v>1963</v>
      </c>
      <c r="L391" s="73"/>
      <c r="M391" s="73"/>
    </row>
    <row r="392" spans="1:36" ht="14.4">
      <c r="A392" s="27" t="str">
        <f>VLOOKUP(C392,'user list'!A:B,2,0)</f>
        <v>Admin</v>
      </c>
      <c r="B392" s="172">
        <v>45810.367789351854</v>
      </c>
      <c r="C392" s="69" t="s">
        <v>186</v>
      </c>
      <c r="D392" s="69" t="s">
        <v>1937</v>
      </c>
      <c r="E392" s="69" t="s">
        <v>2050</v>
      </c>
      <c r="F392" s="69">
        <v>1426</v>
      </c>
      <c r="G392" s="69" t="s">
        <v>1963</v>
      </c>
      <c r="R392" s="73"/>
      <c r="S392" s="73"/>
    </row>
    <row r="393" spans="1:36" ht="14.4">
      <c r="A393" s="27" t="str">
        <f>VLOOKUP(C393,'user list'!A:B,2,0)</f>
        <v>Admin</v>
      </c>
      <c r="B393" s="172">
        <v>45810.367789351854</v>
      </c>
      <c r="C393" s="69" t="s">
        <v>186</v>
      </c>
      <c r="D393" s="69" t="s">
        <v>1937</v>
      </c>
      <c r="E393" s="69" t="s">
        <v>2050</v>
      </c>
      <c r="F393" s="69">
        <v>1425</v>
      </c>
      <c r="G393" s="69" t="s">
        <v>1963</v>
      </c>
    </row>
    <row r="394" spans="1:36" ht="14.4">
      <c r="A394" s="27" t="str">
        <f>VLOOKUP(C394,'user list'!A:B,2,0)</f>
        <v>Admin</v>
      </c>
      <c r="B394" s="172">
        <v>45810.367789351854</v>
      </c>
      <c r="C394" s="69" t="s">
        <v>186</v>
      </c>
      <c r="D394" s="69" t="s">
        <v>1937</v>
      </c>
      <c r="E394" s="69" t="s">
        <v>2035</v>
      </c>
      <c r="F394" s="69">
        <v>1431</v>
      </c>
      <c r="G394" s="69" t="s">
        <v>1963</v>
      </c>
    </row>
    <row r="395" spans="1:36" ht="14.4">
      <c r="A395" s="27" t="str">
        <f>VLOOKUP(C395,'user list'!A:B,2,0)</f>
        <v>Admin</v>
      </c>
      <c r="B395" s="172">
        <v>45810.367789351854</v>
      </c>
      <c r="C395" s="69" t="s">
        <v>186</v>
      </c>
      <c r="D395" s="69" t="s">
        <v>1937</v>
      </c>
      <c r="E395" s="69" t="s">
        <v>2039</v>
      </c>
      <c r="F395" s="69">
        <v>1424</v>
      </c>
      <c r="G395" s="69" t="s">
        <v>1963</v>
      </c>
    </row>
    <row r="396" spans="1:36" ht="14.4">
      <c r="A396" s="27" t="str">
        <f>VLOOKUP(C396,'user list'!A:B,2,0)</f>
        <v>Admin</v>
      </c>
      <c r="B396" s="172">
        <v>45810.367789351854</v>
      </c>
      <c r="C396" s="69" t="s">
        <v>186</v>
      </c>
      <c r="D396" s="69" t="s">
        <v>1937</v>
      </c>
      <c r="E396" s="69" t="s">
        <v>1991</v>
      </c>
      <c r="F396" s="69">
        <v>1422</v>
      </c>
      <c r="G396" s="69" t="s">
        <v>1963</v>
      </c>
      <c r="AD396" s="74"/>
      <c r="AG396" s="74"/>
    </row>
    <row r="397" spans="1:36" ht="14.4">
      <c r="A397" s="27" t="str">
        <f>VLOOKUP(C397,'user list'!A:B,2,0)</f>
        <v>Admin</v>
      </c>
      <c r="B397" s="172">
        <v>45810.367789351854</v>
      </c>
      <c r="C397" s="69" t="s">
        <v>186</v>
      </c>
      <c r="D397" s="69" t="s">
        <v>1937</v>
      </c>
      <c r="E397" s="69" t="s">
        <v>2047</v>
      </c>
      <c r="F397" s="69">
        <v>1423</v>
      </c>
      <c r="G397" s="69" t="s">
        <v>1963</v>
      </c>
      <c r="L397" s="73"/>
      <c r="M397" s="73"/>
    </row>
    <row r="398" spans="1:36" ht="14.4">
      <c r="A398" s="27" t="str">
        <f>VLOOKUP(C398,'user list'!A:B,2,0)</f>
        <v>Admin</v>
      </c>
      <c r="B398" s="172">
        <v>45810.367789351854</v>
      </c>
      <c r="C398" s="69" t="s">
        <v>186</v>
      </c>
      <c r="D398" s="69" t="s">
        <v>1937</v>
      </c>
      <c r="E398" s="69" t="s">
        <v>1974</v>
      </c>
      <c r="F398" s="69">
        <v>1420</v>
      </c>
      <c r="G398" s="69" t="s">
        <v>1963</v>
      </c>
      <c r="L398" s="73"/>
      <c r="M398" s="73"/>
    </row>
    <row r="399" spans="1:36" ht="14.4">
      <c r="A399" s="27" t="str">
        <f>VLOOKUP(C399,'user list'!A:B,2,0)</f>
        <v>Admin</v>
      </c>
      <c r="B399" s="172">
        <v>45810.367789351854</v>
      </c>
      <c r="C399" s="69" t="s">
        <v>186</v>
      </c>
      <c r="D399" s="69" t="s">
        <v>1937</v>
      </c>
      <c r="E399" s="69" t="s">
        <v>2051</v>
      </c>
      <c r="F399" s="69">
        <v>1421</v>
      </c>
      <c r="G399" s="69" t="s">
        <v>1963</v>
      </c>
      <c r="O399" s="73"/>
      <c r="P399" s="73"/>
    </row>
    <row r="400" spans="1:36" ht="14.4">
      <c r="A400" s="27" t="str">
        <f>VLOOKUP(C400,'user list'!A:B,2,0)</f>
        <v>Admin</v>
      </c>
      <c r="B400" s="172">
        <v>45810.367789351854</v>
      </c>
      <c r="C400" s="69" t="s">
        <v>186</v>
      </c>
      <c r="D400" s="69" t="s">
        <v>1937</v>
      </c>
      <c r="E400" s="69" t="s">
        <v>2052</v>
      </c>
      <c r="F400" s="69">
        <v>1419</v>
      </c>
      <c r="G400" s="69" t="s">
        <v>1963</v>
      </c>
    </row>
    <row r="401" spans="1:27" ht="14.4">
      <c r="A401" s="27" t="str">
        <f>VLOOKUP(C401,'user list'!A:B,2,0)</f>
        <v>Admin</v>
      </c>
      <c r="B401" s="172">
        <v>45810.367789351854</v>
      </c>
      <c r="C401" s="69" t="s">
        <v>186</v>
      </c>
      <c r="D401" s="69" t="s">
        <v>1937</v>
      </c>
      <c r="E401" s="69" t="s">
        <v>2052</v>
      </c>
      <c r="F401" s="69">
        <v>1417</v>
      </c>
      <c r="G401" s="69" t="s">
        <v>1963</v>
      </c>
    </row>
    <row r="402" spans="1:27" ht="14.4">
      <c r="A402" s="27" t="str">
        <f>VLOOKUP(C402,'user list'!A:B,2,0)</f>
        <v>Admin</v>
      </c>
      <c r="B402" s="172">
        <v>45810.367789351854</v>
      </c>
      <c r="C402" s="69" t="s">
        <v>186</v>
      </c>
      <c r="D402" s="69" t="s">
        <v>1937</v>
      </c>
      <c r="E402" s="69" t="s">
        <v>1968</v>
      </c>
      <c r="F402" s="69">
        <v>1418</v>
      </c>
      <c r="G402" s="69" t="s">
        <v>1963</v>
      </c>
    </row>
    <row r="403" spans="1:27" ht="14.4">
      <c r="A403" s="27" t="str">
        <f>VLOOKUP(C403,'user list'!A:B,2,0)</f>
        <v>Admin</v>
      </c>
      <c r="B403" s="172">
        <v>45810.367789351854</v>
      </c>
      <c r="C403" s="69" t="s">
        <v>186</v>
      </c>
      <c r="D403" s="69" t="s">
        <v>1937</v>
      </c>
      <c r="E403" s="69" t="s">
        <v>1976</v>
      </c>
      <c r="F403" s="69">
        <v>1416</v>
      </c>
      <c r="G403" s="69" t="s">
        <v>1963</v>
      </c>
      <c r="L403" s="73"/>
      <c r="M403" s="73"/>
    </row>
    <row r="404" spans="1:27" ht="14.4">
      <c r="A404" s="27" t="str">
        <f>VLOOKUP(C404,'user list'!A:B,2,0)</f>
        <v>Admin</v>
      </c>
      <c r="B404" s="172">
        <v>45810.367789351854</v>
      </c>
      <c r="C404" s="69" t="s">
        <v>186</v>
      </c>
      <c r="D404" s="69" t="s">
        <v>1937</v>
      </c>
      <c r="E404" s="69" t="s">
        <v>2052</v>
      </c>
      <c r="F404" s="69">
        <v>1415</v>
      </c>
      <c r="G404" s="69" t="s">
        <v>1963</v>
      </c>
    </row>
    <row r="405" spans="1:27" ht="14.4">
      <c r="A405" s="27" t="str">
        <f>VLOOKUP(C405,'user list'!A:B,2,0)</f>
        <v>Admin</v>
      </c>
      <c r="B405" s="172">
        <v>45810.367789351854</v>
      </c>
      <c r="C405" s="69" t="s">
        <v>186</v>
      </c>
      <c r="D405" s="69" t="s">
        <v>1937</v>
      </c>
      <c r="E405" s="69" t="s">
        <v>1971</v>
      </c>
      <c r="F405" s="69">
        <v>1412</v>
      </c>
      <c r="G405" s="69" t="s">
        <v>1963</v>
      </c>
    </row>
    <row r="406" spans="1:27" ht="14.4">
      <c r="A406" s="27" t="str">
        <f>VLOOKUP(C406,'user list'!A:B,2,0)</f>
        <v>Admin</v>
      </c>
      <c r="B406" s="172">
        <v>45810.367789351854</v>
      </c>
      <c r="C406" s="69" t="s">
        <v>186</v>
      </c>
      <c r="D406" s="69" t="s">
        <v>1937</v>
      </c>
      <c r="E406" s="69" t="s">
        <v>24</v>
      </c>
      <c r="F406" s="69">
        <v>1409</v>
      </c>
      <c r="G406" s="69" t="s">
        <v>1963</v>
      </c>
    </row>
    <row r="407" spans="1:27" ht="14.4">
      <c r="A407" s="27" t="str">
        <f>VLOOKUP(C407,'user list'!A:B,2,0)</f>
        <v>Admin</v>
      </c>
      <c r="B407" s="172">
        <v>45810.367789351854</v>
      </c>
      <c r="C407" s="69" t="s">
        <v>186</v>
      </c>
      <c r="D407" s="69" t="s">
        <v>1937</v>
      </c>
      <c r="E407" s="69" t="s">
        <v>1969</v>
      </c>
      <c r="F407" s="69">
        <v>1411</v>
      </c>
      <c r="G407" s="69" t="s">
        <v>1963</v>
      </c>
      <c r="L407" s="73"/>
      <c r="M407" s="73"/>
    </row>
    <row r="408" spans="1:27" ht="14.4">
      <c r="A408" s="27" t="str">
        <f>VLOOKUP(C408,'user list'!A:B,2,0)</f>
        <v>Admin</v>
      </c>
      <c r="B408" s="172">
        <v>45810.367789351854</v>
      </c>
      <c r="C408" s="69" t="s">
        <v>186</v>
      </c>
      <c r="D408" s="69" t="s">
        <v>1937</v>
      </c>
      <c r="E408" s="69" t="s">
        <v>2053</v>
      </c>
      <c r="F408" s="69">
        <v>1410</v>
      </c>
      <c r="G408" s="69" t="s">
        <v>1963</v>
      </c>
      <c r="L408" s="73"/>
      <c r="M408" s="73"/>
    </row>
    <row r="409" spans="1:27" ht="14.4">
      <c r="A409" s="27" t="str">
        <f>VLOOKUP(C409,'user list'!A:B,2,0)</f>
        <v>Admin</v>
      </c>
      <c r="B409" s="172">
        <v>45810.367789351854</v>
      </c>
      <c r="C409" s="69" t="s">
        <v>186</v>
      </c>
      <c r="D409" s="69" t="s">
        <v>1937</v>
      </c>
      <c r="E409" s="69" t="s">
        <v>2054</v>
      </c>
      <c r="F409" s="69">
        <v>-2025</v>
      </c>
      <c r="G409" s="69">
        <v>1414</v>
      </c>
    </row>
    <row r="410" spans="1:27" ht="14.4">
      <c r="A410" s="27" t="str">
        <f>VLOOKUP(C410,'user list'!A:B,2,0)</f>
        <v>Admin</v>
      </c>
      <c r="B410" s="172">
        <v>45810.367789351854</v>
      </c>
      <c r="C410" s="69" t="s">
        <v>186</v>
      </c>
      <c r="D410" s="69" t="s">
        <v>1937</v>
      </c>
      <c r="E410" s="69" t="s">
        <v>2031</v>
      </c>
      <c r="F410" s="69">
        <v>1405</v>
      </c>
      <c r="G410" s="69" t="s">
        <v>1963</v>
      </c>
    </row>
    <row r="411" spans="1:27" ht="14.4">
      <c r="A411" s="27" t="str">
        <f>VLOOKUP(C411,'user list'!A:B,2,0)</f>
        <v>Admin</v>
      </c>
      <c r="B411" s="172">
        <v>45810.367789351854</v>
      </c>
      <c r="C411" s="69" t="s">
        <v>186</v>
      </c>
      <c r="D411" s="69" t="s">
        <v>1937</v>
      </c>
      <c r="E411" s="69" t="s">
        <v>1969</v>
      </c>
      <c r="F411" s="69">
        <v>1404</v>
      </c>
      <c r="G411" s="69" t="s">
        <v>1963</v>
      </c>
      <c r="X411" s="74"/>
      <c r="AA411" s="74"/>
    </row>
    <row r="412" spans="1:27" ht="14.4">
      <c r="A412" s="27" t="str">
        <f>VLOOKUP(C412,'user list'!A:B,2,0)</f>
        <v>Admin</v>
      </c>
      <c r="B412" s="172">
        <v>45810.367789351854</v>
      </c>
      <c r="C412" s="69" t="s">
        <v>186</v>
      </c>
      <c r="D412" s="69" t="s">
        <v>1937</v>
      </c>
      <c r="E412" s="69" t="s">
        <v>1976</v>
      </c>
      <c r="F412" s="69">
        <v>1408</v>
      </c>
      <c r="G412" s="69" t="s">
        <v>1963</v>
      </c>
      <c r="L412" s="73"/>
      <c r="M412" s="73"/>
    </row>
    <row r="413" spans="1:27" ht="14.4">
      <c r="A413" s="27" t="str">
        <f>VLOOKUP(C413,'user list'!A:B,2,0)</f>
        <v>Admin</v>
      </c>
      <c r="B413" s="172">
        <v>45810.367789351854</v>
      </c>
      <c r="C413" s="69" t="s">
        <v>186</v>
      </c>
      <c r="D413" s="69" t="s">
        <v>1937</v>
      </c>
      <c r="E413" s="69" t="s">
        <v>1976</v>
      </c>
      <c r="F413" s="69">
        <v>1406</v>
      </c>
      <c r="G413" s="69" t="s">
        <v>1963</v>
      </c>
      <c r="L413" s="73"/>
      <c r="M413" s="73"/>
    </row>
    <row r="414" spans="1:27" ht="14.4">
      <c r="A414" s="27" t="str">
        <f>VLOOKUP(C414,'user list'!A:B,2,0)</f>
        <v>Admin</v>
      </c>
      <c r="B414" s="172">
        <v>45810.367789351854</v>
      </c>
      <c r="C414" s="69" t="s">
        <v>186</v>
      </c>
      <c r="D414" s="69" t="s">
        <v>1937</v>
      </c>
      <c r="E414" s="69" t="s">
        <v>2045</v>
      </c>
      <c r="F414" s="69">
        <v>1407</v>
      </c>
      <c r="G414" s="69" t="s">
        <v>1963</v>
      </c>
      <c r="R414" s="73"/>
      <c r="S414" s="73"/>
    </row>
    <row r="415" spans="1:27" ht="14.4">
      <c r="A415" s="27" t="str">
        <f>VLOOKUP(C415,'user list'!A:B,2,0)</f>
        <v>Admin</v>
      </c>
      <c r="B415" s="172">
        <v>45810.367800925924</v>
      </c>
      <c r="C415" s="69" t="s">
        <v>186</v>
      </c>
      <c r="D415" s="69" t="s">
        <v>1937</v>
      </c>
      <c r="E415" s="69" t="s">
        <v>1976</v>
      </c>
      <c r="F415" s="69">
        <v>1352</v>
      </c>
      <c r="G415" s="69" t="s">
        <v>1963</v>
      </c>
    </row>
    <row r="416" spans="1:27" ht="14.4">
      <c r="A416" s="27" t="str">
        <f>VLOOKUP(C416,'user list'!A:B,2,0)</f>
        <v>Admin</v>
      </c>
      <c r="B416" s="172">
        <v>45810.367800925924</v>
      </c>
      <c r="C416" s="69" t="s">
        <v>186</v>
      </c>
      <c r="D416" s="69" t="s">
        <v>1937</v>
      </c>
      <c r="E416" s="69" t="s">
        <v>2046</v>
      </c>
      <c r="F416" s="69">
        <v>1403</v>
      </c>
      <c r="G416" s="69" t="s">
        <v>1963</v>
      </c>
    </row>
    <row r="417" spans="1:33" ht="14.4">
      <c r="A417" s="27" t="str">
        <f>VLOOKUP(C417,'user list'!A:B,2,0)</f>
        <v>Admin</v>
      </c>
      <c r="B417" s="172">
        <v>45810.367800925924</v>
      </c>
      <c r="C417" s="69" t="s">
        <v>186</v>
      </c>
      <c r="D417" s="69" t="s">
        <v>1937</v>
      </c>
      <c r="E417" s="69" t="s">
        <v>2053</v>
      </c>
      <c r="F417" s="69">
        <v>1402</v>
      </c>
      <c r="G417" s="69" t="s">
        <v>1963</v>
      </c>
    </row>
    <row r="418" spans="1:33" ht="14.4">
      <c r="A418" s="27" t="str">
        <f>VLOOKUP(C418,'user list'!A:B,2,0)</f>
        <v>Admin</v>
      </c>
      <c r="B418" s="172">
        <v>45810.36787037037</v>
      </c>
      <c r="C418" s="69" t="s">
        <v>186</v>
      </c>
      <c r="D418" s="69" t="s">
        <v>1937</v>
      </c>
      <c r="E418" s="69" t="s">
        <v>1974</v>
      </c>
      <c r="F418" s="69">
        <v>1496</v>
      </c>
      <c r="G418" s="69" t="s">
        <v>1963</v>
      </c>
      <c r="O418" s="73"/>
      <c r="P418" s="73"/>
    </row>
    <row r="419" spans="1:33" ht="14.4">
      <c r="A419" s="27" t="str">
        <f>VLOOKUP(C419,'user list'!A:B,2,0)</f>
        <v>Admin</v>
      </c>
      <c r="B419" s="172">
        <v>45810.36787037037</v>
      </c>
      <c r="C419" s="69" t="s">
        <v>186</v>
      </c>
      <c r="D419" s="69" t="s">
        <v>1937</v>
      </c>
      <c r="E419" s="69" t="s">
        <v>2055</v>
      </c>
      <c r="F419" s="69">
        <v>1546</v>
      </c>
      <c r="G419" s="69" t="s">
        <v>1963</v>
      </c>
    </row>
    <row r="420" spans="1:33" ht="14.4">
      <c r="A420" s="27" t="str">
        <f>VLOOKUP(C420,'user list'!A:B,2,0)</f>
        <v>Admin</v>
      </c>
      <c r="B420" s="172">
        <v>45810.36787037037</v>
      </c>
      <c r="C420" s="69" t="s">
        <v>186</v>
      </c>
      <c r="D420" s="69" t="s">
        <v>1937</v>
      </c>
      <c r="E420" s="69" t="s">
        <v>2027</v>
      </c>
      <c r="F420" s="69">
        <v>1666</v>
      </c>
      <c r="G420" s="69" t="s">
        <v>1963</v>
      </c>
    </row>
    <row r="421" spans="1:33" ht="14.4">
      <c r="A421" s="27" t="str">
        <f>VLOOKUP(C421,'user list'!A:B,2,0)</f>
        <v>Admin</v>
      </c>
      <c r="B421" s="172">
        <v>45810.36787037037</v>
      </c>
      <c r="C421" s="69" t="s">
        <v>186</v>
      </c>
      <c r="D421" s="69" t="s">
        <v>1937</v>
      </c>
      <c r="E421" s="69" t="s">
        <v>2009</v>
      </c>
      <c r="F421" s="69">
        <v>1545</v>
      </c>
      <c r="G421" s="69" t="s">
        <v>1963</v>
      </c>
      <c r="AD421" s="74"/>
      <c r="AG421" s="74"/>
    </row>
    <row r="422" spans="1:33" ht="14.4">
      <c r="A422" s="27" t="str">
        <f>VLOOKUP(C422,'user list'!A:B,2,0)</f>
        <v>Admin</v>
      </c>
      <c r="B422" s="172">
        <v>45810.36787037037</v>
      </c>
      <c r="C422" s="69" t="s">
        <v>186</v>
      </c>
      <c r="D422" s="69" t="s">
        <v>1937</v>
      </c>
      <c r="E422" s="69" t="s">
        <v>2056</v>
      </c>
      <c r="F422" s="69">
        <v>1708</v>
      </c>
      <c r="G422" s="69" t="s">
        <v>1963</v>
      </c>
      <c r="L422" s="73"/>
      <c r="M422" s="73"/>
    </row>
    <row r="423" spans="1:33" ht="14.4">
      <c r="A423" s="27" t="str">
        <f>VLOOKUP(C423,'user list'!A:B,2,0)</f>
        <v>Admin</v>
      </c>
      <c r="B423" s="172">
        <v>45810.36787037037</v>
      </c>
      <c r="C423" s="69" t="s">
        <v>186</v>
      </c>
      <c r="D423" s="69" t="s">
        <v>1937</v>
      </c>
      <c r="E423" s="69" t="s">
        <v>1991</v>
      </c>
      <c r="F423" s="69">
        <v>1489</v>
      </c>
      <c r="G423" s="69" t="s">
        <v>1963</v>
      </c>
    </row>
    <row r="424" spans="1:33" ht="14.4">
      <c r="A424" s="27" t="str">
        <f>VLOOKUP(C424,'user list'!A:B,2,0)</f>
        <v>Admin</v>
      </c>
      <c r="B424" s="172">
        <v>45810.36787037037</v>
      </c>
      <c r="C424" s="69" t="s">
        <v>186</v>
      </c>
      <c r="D424" s="69" t="s">
        <v>1937</v>
      </c>
      <c r="E424" s="69" t="s">
        <v>2048</v>
      </c>
      <c r="F424" s="69">
        <v>1441</v>
      </c>
      <c r="G424" s="69" t="s">
        <v>1963</v>
      </c>
      <c r="O424" s="73"/>
      <c r="P424" s="73"/>
    </row>
    <row r="425" spans="1:33" ht="14.4">
      <c r="A425" s="27" t="str">
        <f>VLOOKUP(C425,'user list'!A:B,2,0)</f>
        <v>Admin</v>
      </c>
      <c r="B425" s="172">
        <v>45810.36787037037</v>
      </c>
      <c r="C425" s="69" t="s">
        <v>186</v>
      </c>
      <c r="D425" s="69" t="s">
        <v>1937</v>
      </c>
      <c r="E425" s="69" t="s">
        <v>1974</v>
      </c>
      <c r="F425" s="69">
        <v>1448</v>
      </c>
      <c r="G425" s="69" t="s">
        <v>1963</v>
      </c>
      <c r="O425" s="73"/>
      <c r="P425" s="73"/>
    </row>
    <row r="426" spans="1:33" ht="14.4">
      <c r="A426" s="27" t="str">
        <f>VLOOKUP(C426,'user list'!A:B,2,0)</f>
        <v>Admin</v>
      </c>
      <c r="B426" s="172">
        <v>45810.36787037037</v>
      </c>
      <c r="C426" s="69" t="s">
        <v>186</v>
      </c>
      <c r="D426" s="69" t="s">
        <v>1937</v>
      </c>
      <c r="E426" s="69" t="s">
        <v>2042</v>
      </c>
      <c r="F426" s="69">
        <v>1436</v>
      </c>
      <c r="G426" s="69" t="s">
        <v>1963</v>
      </c>
    </row>
    <row r="427" spans="1:33" ht="14.4">
      <c r="A427" s="27" t="str">
        <f>VLOOKUP(C427,'user list'!A:B,2,0)</f>
        <v>Admin</v>
      </c>
      <c r="B427" s="172">
        <v>45810.36787037037</v>
      </c>
      <c r="C427" s="69" t="s">
        <v>186</v>
      </c>
      <c r="D427" s="69" t="s">
        <v>1937</v>
      </c>
      <c r="E427" s="69" t="s">
        <v>2047</v>
      </c>
      <c r="F427" s="69">
        <v>1438</v>
      </c>
      <c r="G427" s="69" t="s">
        <v>1963</v>
      </c>
    </row>
    <row r="428" spans="1:33" ht="14.4">
      <c r="A428" s="27" t="str">
        <f>VLOOKUP(C428,'user list'!A:B,2,0)</f>
        <v>Admin</v>
      </c>
      <c r="B428" s="172">
        <v>45810.36787037037</v>
      </c>
      <c r="C428" s="69" t="s">
        <v>186</v>
      </c>
      <c r="D428" s="69" t="s">
        <v>1937</v>
      </c>
      <c r="E428" s="69" t="s">
        <v>2029</v>
      </c>
      <c r="F428" s="69">
        <v>1435</v>
      </c>
      <c r="G428" s="69" t="s">
        <v>1963</v>
      </c>
    </row>
    <row r="429" spans="1:33" ht="14.4">
      <c r="A429" s="27" t="str">
        <f>VLOOKUP(C429,'user list'!A:B,2,0)</f>
        <v>Admin</v>
      </c>
      <c r="B429" s="172">
        <v>45810.36787037037</v>
      </c>
      <c r="C429" s="69" t="s">
        <v>186</v>
      </c>
      <c r="D429" s="69" t="s">
        <v>1937</v>
      </c>
      <c r="E429" s="69" t="s">
        <v>2057</v>
      </c>
      <c r="F429" s="69">
        <v>1434</v>
      </c>
      <c r="G429" s="69" t="s">
        <v>1963</v>
      </c>
      <c r="O429" s="73"/>
      <c r="P429" s="73"/>
    </row>
    <row r="430" spans="1:33" ht="14.4">
      <c r="A430" s="27" t="str">
        <f>VLOOKUP(C430,'user list'!A:B,2,0)</f>
        <v>Admin</v>
      </c>
      <c r="B430" s="172">
        <v>45810.36787037037</v>
      </c>
      <c r="C430" s="69" t="s">
        <v>186</v>
      </c>
      <c r="D430" s="69" t="s">
        <v>1937</v>
      </c>
      <c r="E430" s="69" t="s">
        <v>2058</v>
      </c>
      <c r="F430" s="69">
        <v>1433</v>
      </c>
      <c r="G430" s="69" t="s">
        <v>1963</v>
      </c>
    </row>
    <row r="431" spans="1:33" ht="14.4">
      <c r="A431" s="27" t="str">
        <f>VLOOKUP(C431,'user list'!A:B,2,0)</f>
        <v>Admin</v>
      </c>
      <c r="B431" s="172">
        <v>45810.36787037037</v>
      </c>
      <c r="C431" s="69" t="s">
        <v>186</v>
      </c>
      <c r="D431" s="69" t="s">
        <v>1937</v>
      </c>
      <c r="E431" s="69" t="s">
        <v>2059</v>
      </c>
      <c r="F431" s="69">
        <v>1429</v>
      </c>
      <c r="G431" s="69" t="s">
        <v>1963</v>
      </c>
    </row>
    <row r="432" spans="1:33" ht="14.4">
      <c r="A432" s="27" t="str">
        <f>VLOOKUP(C432,'user list'!A:B,2,0)</f>
        <v>Admin</v>
      </c>
      <c r="B432" s="172">
        <v>45810.367893518516</v>
      </c>
      <c r="C432" s="69" t="s">
        <v>186</v>
      </c>
      <c r="D432" s="69" t="s">
        <v>1937</v>
      </c>
      <c r="E432" s="69" t="s">
        <v>2060</v>
      </c>
      <c r="F432" s="69">
        <v>1398</v>
      </c>
      <c r="G432" s="69" t="s">
        <v>1963</v>
      </c>
    </row>
    <row r="433" spans="1:31" ht="14.4">
      <c r="A433" s="27" t="str">
        <f>VLOOKUP(C433,'user list'!A:B,2,0)</f>
        <v>Admin</v>
      </c>
      <c r="B433" s="172">
        <v>45810.367986111109</v>
      </c>
      <c r="C433" s="69" t="s">
        <v>186</v>
      </c>
      <c r="D433" s="69" t="s">
        <v>1937</v>
      </c>
      <c r="E433" s="69" t="s">
        <v>1974</v>
      </c>
      <c r="F433" s="69">
        <v>1391</v>
      </c>
      <c r="G433" s="69" t="s">
        <v>1963</v>
      </c>
      <c r="AD433" s="73"/>
      <c r="AE433" s="73"/>
    </row>
    <row r="434" spans="1:31" ht="14.4">
      <c r="A434" s="27" t="str">
        <f>VLOOKUP(C434,'user list'!A:B,2,0)</f>
        <v>Admin</v>
      </c>
      <c r="B434" s="172">
        <v>45810.367986111109</v>
      </c>
      <c r="C434" s="69" t="s">
        <v>186</v>
      </c>
      <c r="D434" s="69" t="s">
        <v>1937</v>
      </c>
      <c r="E434" s="69" t="s">
        <v>2039</v>
      </c>
      <c r="F434" s="69">
        <v>1392</v>
      </c>
      <c r="G434" s="69" t="s">
        <v>1963</v>
      </c>
    </row>
    <row r="435" spans="1:31" ht="14.4">
      <c r="A435" s="27" t="str">
        <f>VLOOKUP(C435,'user list'!A:B,2,0)</f>
        <v>Admin</v>
      </c>
      <c r="B435" s="172">
        <v>45810.367986111109</v>
      </c>
      <c r="C435" s="69" t="s">
        <v>186</v>
      </c>
      <c r="D435" s="69" t="s">
        <v>1937</v>
      </c>
      <c r="E435" s="69" t="s">
        <v>2047</v>
      </c>
      <c r="F435" s="69">
        <v>1393</v>
      </c>
      <c r="G435" s="69" t="s">
        <v>1963</v>
      </c>
      <c r="L435" s="73"/>
      <c r="M435" s="73"/>
    </row>
    <row r="436" spans="1:31" ht="14.4">
      <c r="A436" s="27" t="str">
        <f>VLOOKUP(C436,'user list'!A:B,2,0)</f>
        <v>Admin</v>
      </c>
      <c r="B436" s="172">
        <v>45810.367986111109</v>
      </c>
      <c r="C436" s="69" t="s">
        <v>186</v>
      </c>
      <c r="D436" s="69" t="s">
        <v>1937</v>
      </c>
      <c r="E436" s="69" t="s">
        <v>2045</v>
      </c>
      <c r="F436" s="69">
        <v>1390</v>
      </c>
      <c r="G436" s="69" t="s">
        <v>1963</v>
      </c>
    </row>
    <row r="437" spans="1:31" ht="14.4">
      <c r="A437" s="27" t="str">
        <f>VLOOKUP(C437,'user list'!A:B,2,0)</f>
        <v>Admin</v>
      </c>
      <c r="B437" s="172">
        <v>45810.367986111109</v>
      </c>
      <c r="C437" s="69" t="s">
        <v>186</v>
      </c>
      <c r="D437" s="69" t="s">
        <v>1937</v>
      </c>
      <c r="E437" s="69" t="s">
        <v>1991</v>
      </c>
      <c r="F437" s="69">
        <v>1389</v>
      </c>
      <c r="G437" s="69" t="s">
        <v>1963</v>
      </c>
    </row>
    <row r="438" spans="1:31" ht="14.4">
      <c r="A438" s="27" t="str">
        <f>VLOOKUP(C438,'user list'!A:B,2,0)</f>
        <v>Admin</v>
      </c>
      <c r="B438" s="172">
        <v>45810.367986111109</v>
      </c>
      <c r="C438" s="69" t="s">
        <v>186</v>
      </c>
      <c r="D438" s="69" t="s">
        <v>1937</v>
      </c>
      <c r="E438" s="69" t="s">
        <v>1976</v>
      </c>
      <c r="F438" s="69">
        <v>1388</v>
      </c>
      <c r="G438" s="69" t="s">
        <v>1963</v>
      </c>
      <c r="O438" s="73"/>
      <c r="P438" s="73"/>
    </row>
    <row r="439" spans="1:31" ht="14.4">
      <c r="A439" s="27" t="str">
        <f>VLOOKUP(C439,'user list'!A:B,2,0)</f>
        <v>Admin</v>
      </c>
      <c r="B439" s="172">
        <v>45810.367986111109</v>
      </c>
      <c r="C439" s="69" t="s">
        <v>186</v>
      </c>
      <c r="D439" s="69" t="s">
        <v>1937</v>
      </c>
      <c r="E439" s="69" t="s">
        <v>1976</v>
      </c>
      <c r="F439" s="69">
        <v>1383</v>
      </c>
      <c r="G439" s="69" t="s">
        <v>1963</v>
      </c>
    </row>
    <row r="440" spans="1:31" ht="14.4">
      <c r="A440" s="27" t="str">
        <f>VLOOKUP(C440,'user list'!A:B,2,0)</f>
        <v>Admin</v>
      </c>
      <c r="B440" s="172">
        <v>45810.367986111109</v>
      </c>
      <c r="C440" s="69" t="s">
        <v>186</v>
      </c>
      <c r="D440" s="69" t="s">
        <v>1937</v>
      </c>
      <c r="E440" s="69" t="s">
        <v>1985</v>
      </c>
      <c r="F440" s="69">
        <v>1384</v>
      </c>
      <c r="G440" s="69" t="s">
        <v>1963</v>
      </c>
    </row>
    <row r="441" spans="1:31" ht="14.4">
      <c r="A441" s="27" t="str">
        <f>VLOOKUP(C441,'user list'!A:B,2,0)</f>
        <v>Admin</v>
      </c>
      <c r="B441" s="172">
        <v>45810.367986111109</v>
      </c>
      <c r="C441" s="69" t="s">
        <v>186</v>
      </c>
      <c r="D441" s="69" t="s">
        <v>1937</v>
      </c>
      <c r="E441" s="69" t="s">
        <v>2061</v>
      </c>
      <c r="F441" s="69">
        <v>1385</v>
      </c>
      <c r="G441" s="69" t="s">
        <v>1963</v>
      </c>
    </row>
    <row r="442" spans="1:31" ht="14.4">
      <c r="A442" s="27" t="str">
        <f>VLOOKUP(C442,'user list'!A:B,2,0)</f>
        <v>Admin</v>
      </c>
      <c r="B442" s="172">
        <v>45810.367986111109</v>
      </c>
      <c r="C442" s="69" t="s">
        <v>186</v>
      </c>
      <c r="D442" s="69" t="s">
        <v>1937</v>
      </c>
      <c r="E442" s="69" t="s">
        <v>2017</v>
      </c>
      <c r="F442" s="69">
        <v>1386</v>
      </c>
      <c r="G442" s="69" t="s">
        <v>1963</v>
      </c>
    </row>
    <row r="443" spans="1:31" ht="14.4">
      <c r="A443" s="27" t="str">
        <f>VLOOKUP(C443,'user list'!A:B,2,0)</f>
        <v>Admin</v>
      </c>
      <c r="B443" s="172">
        <v>45810.367986111109</v>
      </c>
      <c r="C443" s="69" t="s">
        <v>186</v>
      </c>
      <c r="D443" s="69" t="s">
        <v>1937</v>
      </c>
      <c r="E443" s="69" t="s">
        <v>1977</v>
      </c>
      <c r="F443" s="69">
        <v>1381</v>
      </c>
      <c r="G443" s="69" t="s">
        <v>1963</v>
      </c>
      <c r="R443" s="73"/>
      <c r="S443" s="73"/>
    </row>
    <row r="444" spans="1:31" ht="14.4">
      <c r="A444" s="27" t="str">
        <f>VLOOKUP(C444,'user list'!A:B,2,0)</f>
        <v>Admin</v>
      </c>
      <c r="B444" s="172">
        <v>45810.367986111109</v>
      </c>
      <c r="C444" s="69" t="s">
        <v>186</v>
      </c>
      <c r="D444" s="69" t="s">
        <v>1937</v>
      </c>
      <c r="E444" s="69" t="s">
        <v>2062</v>
      </c>
      <c r="F444" s="69">
        <v>1382</v>
      </c>
      <c r="G444" s="69" t="s">
        <v>1963</v>
      </c>
    </row>
    <row r="445" spans="1:31" ht="14.4">
      <c r="A445" s="27" t="str">
        <f>VLOOKUP(C445,'user list'!A:B,2,0)</f>
        <v>Admin</v>
      </c>
      <c r="B445" s="172">
        <v>45810.36818287037</v>
      </c>
      <c r="C445" s="69" t="s">
        <v>186</v>
      </c>
      <c r="D445" s="69" t="s">
        <v>1937</v>
      </c>
      <c r="E445" s="69" t="s">
        <v>2062</v>
      </c>
      <c r="F445" s="69">
        <v>1399</v>
      </c>
      <c r="G445" s="69" t="s">
        <v>1963</v>
      </c>
      <c r="U445" s="74"/>
      <c r="X445" s="74"/>
    </row>
    <row r="446" spans="1:31" ht="14.4">
      <c r="A446" s="27" t="str">
        <f>VLOOKUP(C446,'user list'!A:B,2,0)</f>
        <v>Admin</v>
      </c>
      <c r="B446" s="172">
        <v>45810.36818287037</v>
      </c>
      <c r="C446" s="69" t="s">
        <v>186</v>
      </c>
      <c r="D446" s="69" t="s">
        <v>1937</v>
      </c>
      <c r="E446" s="69" t="s">
        <v>1977</v>
      </c>
      <c r="F446" s="69">
        <v>1400</v>
      </c>
      <c r="G446" s="69" t="s">
        <v>1963</v>
      </c>
      <c r="L446" s="73"/>
      <c r="M446" s="73"/>
    </row>
    <row r="447" spans="1:31" ht="14.4">
      <c r="A447" s="27" t="str">
        <f>VLOOKUP(C447,'user list'!A:B,2,0)</f>
        <v>Admin</v>
      </c>
      <c r="B447" s="172">
        <v>45810.36818287037</v>
      </c>
      <c r="C447" s="69" t="s">
        <v>186</v>
      </c>
      <c r="D447" s="69" t="s">
        <v>1937</v>
      </c>
      <c r="E447" s="69" t="s">
        <v>2062</v>
      </c>
      <c r="F447" s="69">
        <v>1401</v>
      </c>
      <c r="G447" s="69" t="s">
        <v>1963</v>
      </c>
      <c r="L447" s="73"/>
      <c r="M447" s="73"/>
    </row>
    <row r="448" spans="1:31" ht="14.4">
      <c r="A448" s="27" t="str">
        <f>VLOOKUP(C448,'user list'!A:B,2,0)</f>
        <v>Admin</v>
      </c>
      <c r="B448" s="172">
        <v>45810.368379629632</v>
      </c>
      <c r="C448" s="69" t="s">
        <v>186</v>
      </c>
      <c r="D448" s="69" t="s">
        <v>1937</v>
      </c>
      <c r="E448" s="69" t="s">
        <v>2063</v>
      </c>
      <c r="F448" s="69">
        <v>219</v>
      </c>
      <c r="G448" s="69" t="s">
        <v>1963</v>
      </c>
      <c r="R448" s="73"/>
      <c r="S448" s="73"/>
    </row>
    <row r="449" spans="1:54" ht="14.4">
      <c r="A449" s="27" t="str">
        <f>VLOOKUP(C449,'user list'!A:B,2,0)</f>
        <v>Admin</v>
      </c>
      <c r="B449" s="172">
        <v>45810.368379629632</v>
      </c>
      <c r="C449" s="69" t="s">
        <v>186</v>
      </c>
      <c r="D449" s="69" t="s">
        <v>1937</v>
      </c>
      <c r="E449" s="69" t="s">
        <v>2064</v>
      </c>
      <c r="F449" s="69">
        <v>217</v>
      </c>
      <c r="G449" s="69" t="s">
        <v>1963</v>
      </c>
    </row>
    <row r="450" spans="1:54" ht="14.4">
      <c r="A450" s="27" t="str">
        <f>VLOOKUP(C450,'user list'!A:B,2,0)</f>
        <v>Admin</v>
      </c>
      <c r="B450" s="172">
        <v>45810.368379629632</v>
      </c>
      <c r="C450" s="69" t="s">
        <v>186</v>
      </c>
      <c r="D450" s="69" t="s">
        <v>1937</v>
      </c>
      <c r="E450" s="69" t="s">
        <v>2065</v>
      </c>
      <c r="F450" s="69">
        <v>218</v>
      </c>
      <c r="G450" s="69" t="s">
        <v>1963</v>
      </c>
      <c r="AY450" s="74"/>
      <c r="BB450" s="74"/>
    </row>
    <row r="451" spans="1:54" ht="14.4">
      <c r="A451" s="27" t="str">
        <f>VLOOKUP(C451,'user list'!A:B,2,0)</f>
        <v>Admin</v>
      </c>
      <c r="B451" s="172">
        <v>45810.368379629632</v>
      </c>
      <c r="C451" s="69" t="s">
        <v>186</v>
      </c>
      <c r="D451" s="69" t="s">
        <v>1937</v>
      </c>
      <c r="E451" s="69" t="s">
        <v>2066</v>
      </c>
      <c r="F451" s="69">
        <v>220</v>
      </c>
      <c r="G451" s="69" t="s">
        <v>1963</v>
      </c>
      <c r="L451" s="73"/>
      <c r="M451" s="73"/>
    </row>
    <row r="452" spans="1:54" ht="14.4">
      <c r="A452" s="27" t="str">
        <f>VLOOKUP(C452,'user list'!A:B,2,0)</f>
        <v>Admin</v>
      </c>
      <c r="B452" s="172">
        <v>45810.368379629632</v>
      </c>
      <c r="C452" s="69" t="s">
        <v>186</v>
      </c>
      <c r="D452" s="69" t="s">
        <v>1937</v>
      </c>
      <c r="E452" s="69" t="s">
        <v>2067</v>
      </c>
      <c r="F452" s="69">
        <v>216</v>
      </c>
      <c r="G452" s="69" t="s">
        <v>1963</v>
      </c>
      <c r="O452" s="73"/>
      <c r="P452" s="73"/>
    </row>
    <row r="453" spans="1:54" ht="14.4">
      <c r="A453" s="27" t="str">
        <f>VLOOKUP(C453,'user list'!A:B,2,0)</f>
        <v>Admin</v>
      </c>
      <c r="B453" s="172">
        <v>45810.368391203701</v>
      </c>
      <c r="C453" s="69" t="s">
        <v>186</v>
      </c>
      <c r="D453" s="69" t="s">
        <v>1937</v>
      </c>
      <c r="E453" s="69" t="s">
        <v>2068</v>
      </c>
      <c r="F453" s="69">
        <v>214</v>
      </c>
      <c r="G453" s="69" t="s">
        <v>1963</v>
      </c>
      <c r="O453" s="73"/>
      <c r="P453" s="73"/>
    </row>
    <row r="454" spans="1:54" ht="14.4">
      <c r="A454" s="27" t="str">
        <f>VLOOKUP(C454,'user list'!A:B,2,0)</f>
        <v>Admin</v>
      </c>
      <c r="B454" s="172">
        <v>45810.368391203701</v>
      </c>
      <c r="C454" s="69" t="s">
        <v>186</v>
      </c>
      <c r="D454" s="69" t="s">
        <v>1937</v>
      </c>
      <c r="E454" s="69" t="s">
        <v>2069</v>
      </c>
      <c r="F454" s="69">
        <v>213</v>
      </c>
      <c r="G454" s="69" t="s">
        <v>1963</v>
      </c>
    </row>
    <row r="455" spans="1:54" ht="14.4">
      <c r="A455" s="27" t="str">
        <f>VLOOKUP(C455,'user list'!A:B,2,0)</f>
        <v>Admin</v>
      </c>
      <c r="B455" s="172">
        <v>45810.368391203701</v>
      </c>
      <c r="C455" s="69" t="s">
        <v>186</v>
      </c>
      <c r="D455" s="69" t="s">
        <v>1937</v>
      </c>
      <c r="E455" s="69" t="s">
        <v>2070</v>
      </c>
      <c r="F455" s="69">
        <v>211</v>
      </c>
      <c r="G455" s="69" t="s">
        <v>1963</v>
      </c>
    </row>
    <row r="456" spans="1:54" ht="14.4">
      <c r="A456" s="27" t="str">
        <f>VLOOKUP(C456,'user list'!A:B,2,0)</f>
        <v>Admin</v>
      </c>
      <c r="B456" s="172">
        <v>45810.368391203701</v>
      </c>
      <c r="C456" s="69" t="s">
        <v>186</v>
      </c>
      <c r="D456" s="69" t="s">
        <v>1937</v>
      </c>
      <c r="E456" s="69" t="s">
        <v>2071</v>
      </c>
      <c r="F456" s="69">
        <v>212</v>
      </c>
      <c r="G456" s="69" t="s">
        <v>1963</v>
      </c>
    </row>
    <row r="457" spans="1:54" ht="14.4">
      <c r="A457" s="27" t="str">
        <f>VLOOKUP(C457,'user list'!A:B,2,0)</f>
        <v>Admin</v>
      </c>
      <c r="B457" s="172">
        <v>45810.368391203701</v>
      </c>
      <c r="C457" s="69" t="s">
        <v>186</v>
      </c>
      <c r="D457" s="69" t="s">
        <v>1937</v>
      </c>
      <c r="E457" s="69" t="s">
        <v>2061</v>
      </c>
      <c r="F457" s="69">
        <v>215</v>
      </c>
      <c r="G457" s="69" t="s">
        <v>1963</v>
      </c>
      <c r="O457" s="73"/>
      <c r="P457" s="73"/>
    </row>
    <row r="458" spans="1:54" ht="14.4">
      <c r="A458" s="27" t="str">
        <f>VLOOKUP(C458,'user list'!A:B,2,0)</f>
        <v>Admin</v>
      </c>
      <c r="B458" s="172">
        <v>45810.368391203701</v>
      </c>
      <c r="C458" s="69" t="s">
        <v>186</v>
      </c>
      <c r="D458" s="69" t="s">
        <v>1937</v>
      </c>
      <c r="E458" s="69" t="s">
        <v>2072</v>
      </c>
      <c r="F458" s="69">
        <v>208</v>
      </c>
      <c r="G458" s="69" t="s">
        <v>1963</v>
      </c>
      <c r="L458" s="73"/>
      <c r="M458" s="73"/>
    </row>
    <row r="459" spans="1:54" ht="14.4">
      <c r="A459" s="27" t="str">
        <f>VLOOKUP(C459,'user list'!A:B,2,0)</f>
        <v>Admin</v>
      </c>
      <c r="B459" s="172">
        <v>45810.368391203701</v>
      </c>
      <c r="C459" s="69" t="s">
        <v>186</v>
      </c>
      <c r="D459" s="69" t="s">
        <v>1937</v>
      </c>
      <c r="E459" s="69" t="s">
        <v>2073</v>
      </c>
      <c r="F459" s="69">
        <v>207</v>
      </c>
      <c r="G459" s="69" t="s">
        <v>1963</v>
      </c>
      <c r="L459" s="73"/>
      <c r="M459" s="73"/>
    </row>
    <row r="460" spans="1:54" ht="14.4">
      <c r="A460" s="27" t="str">
        <f>VLOOKUP(C460,'user list'!A:B,2,0)</f>
        <v>Admin</v>
      </c>
      <c r="B460" s="172">
        <v>45810.368391203701</v>
      </c>
      <c r="C460" s="69" t="s">
        <v>186</v>
      </c>
      <c r="D460" s="69" t="s">
        <v>1937</v>
      </c>
      <c r="E460" s="69" t="s">
        <v>2074</v>
      </c>
      <c r="F460" s="69">
        <v>206</v>
      </c>
      <c r="G460" s="69" t="s">
        <v>1963</v>
      </c>
      <c r="L460" s="73"/>
      <c r="M460" s="73"/>
    </row>
    <row r="461" spans="1:54" ht="14.4">
      <c r="A461" s="27" t="str">
        <f>VLOOKUP(C461,'user list'!A:B,2,0)</f>
        <v>Admin</v>
      </c>
      <c r="B461" s="172">
        <v>45810.368391203701</v>
      </c>
      <c r="C461" s="69" t="s">
        <v>186</v>
      </c>
      <c r="D461" s="69" t="s">
        <v>1937</v>
      </c>
      <c r="E461" s="69" t="s">
        <v>2070</v>
      </c>
      <c r="F461" s="69">
        <v>210</v>
      </c>
      <c r="G461" s="69" t="s">
        <v>1963</v>
      </c>
      <c r="O461" s="73"/>
      <c r="P461" s="73"/>
    </row>
    <row r="462" spans="1:54" ht="14.4">
      <c r="A462" s="27" t="str">
        <f>VLOOKUP(C462,'user list'!A:B,2,0)</f>
        <v>Admin</v>
      </c>
      <c r="B462" s="172">
        <v>45810.368391203701</v>
      </c>
      <c r="C462" s="69" t="s">
        <v>186</v>
      </c>
      <c r="D462" s="69" t="s">
        <v>1937</v>
      </c>
      <c r="E462" s="69" t="s">
        <v>2075</v>
      </c>
      <c r="F462" s="69">
        <v>209</v>
      </c>
      <c r="G462" s="69" t="s">
        <v>1963</v>
      </c>
    </row>
    <row r="463" spans="1:54" ht="14.4">
      <c r="A463" s="27" t="str">
        <f>VLOOKUP(C463,'user list'!A:B,2,0)</f>
        <v>Admin</v>
      </c>
      <c r="B463" s="172">
        <v>45810.368391203701</v>
      </c>
      <c r="C463" s="69" t="s">
        <v>186</v>
      </c>
      <c r="D463" s="69" t="s">
        <v>1937</v>
      </c>
      <c r="E463" s="69" t="s">
        <v>2076</v>
      </c>
      <c r="F463" s="69">
        <v>201</v>
      </c>
      <c r="G463" s="69" t="s">
        <v>1963</v>
      </c>
      <c r="AD463" s="73"/>
      <c r="AE463" s="73"/>
    </row>
    <row r="464" spans="1:54" ht="14.4">
      <c r="A464" s="27" t="str">
        <f>VLOOKUP(C464,'user list'!A:B,2,0)</f>
        <v>Admin</v>
      </c>
      <c r="B464" s="172">
        <v>45810.368391203701</v>
      </c>
      <c r="C464" s="69" t="s">
        <v>186</v>
      </c>
      <c r="D464" s="69" t="s">
        <v>1937</v>
      </c>
      <c r="E464" s="69" t="s">
        <v>2077</v>
      </c>
      <c r="F464" s="69">
        <v>204</v>
      </c>
      <c r="G464" s="69" t="s">
        <v>1963</v>
      </c>
    </row>
    <row r="465" spans="1:42" ht="14.4">
      <c r="A465" s="27" t="str">
        <f>VLOOKUP(C465,'user list'!A:B,2,0)</f>
        <v>Admin</v>
      </c>
      <c r="B465" s="172">
        <v>45810.368391203701</v>
      </c>
      <c r="C465" s="69" t="s">
        <v>186</v>
      </c>
      <c r="D465" s="69" t="s">
        <v>1937</v>
      </c>
      <c r="E465" s="69" t="s">
        <v>2066</v>
      </c>
      <c r="F465" s="69">
        <v>202</v>
      </c>
      <c r="G465" s="69" t="s">
        <v>1963</v>
      </c>
      <c r="L465" s="74"/>
      <c r="O465" s="73"/>
      <c r="P465" s="73"/>
    </row>
    <row r="466" spans="1:42" ht="14.4">
      <c r="A466" s="27" t="str">
        <f>VLOOKUP(C466,'user list'!A:B,2,0)</f>
        <v>Admin</v>
      </c>
      <c r="B466" s="172">
        <v>45810.368391203701</v>
      </c>
      <c r="C466" s="69" t="s">
        <v>186</v>
      </c>
      <c r="D466" s="69" t="s">
        <v>1937</v>
      </c>
      <c r="E466" s="69" t="s">
        <v>2078</v>
      </c>
      <c r="F466" s="69">
        <v>203</v>
      </c>
      <c r="G466" s="69" t="s">
        <v>1963</v>
      </c>
    </row>
    <row r="467" spans="1:42" ht="14.4">
      <c r="A467" s="27" t="str">
        <f>VLOOKUP(C467,'user list'!A:B,2,0)</f>
        <v>Admin</v>
      </c>
      <c r="B467" s="172">
        <v>45810.368391203701</v>
      </c>
      <c r="C467" s="69" t="s">
        <v>186</v>
      </c>
      <c r="D467" s="69" t="s">
        <v>1937</v>
      </c>
      <c r="E467" s="69" t="s">
        <v>2079</v>
      </c>
      <c r="F467" s="69">
        <v>205</v>
      </c>
      <c r="G467" s="69" t="s">
        <v>1963</v>
      </c>
    </row>
    <row r="468" spans="1:42" ht="14.4">
      <c r="A468" s="27" t="str">
        <f>VLOOKUP(C468,'user list'!A:B,2,0)</f>
        <v>Admin</v>
      </c>
      <c r="B468" s="172">
        <v>45810.368391203701</v>
      </c>
      <c r="C468" s="69" t="s">
        <v>186</v>
      </c>
      <c r="D468" s="69" t="s">
        <v>1937</v>
      </c>
      <c r="E468" s="69" t="s">
        <v>2080</v>
      </c>
      <c r="F468" s="69">
        <v>199</v>
      </c>
      <c r="G468" s="69" t="s">
        <v>1963</v>
      </c>
    </row>
    <row r="469" spans="1:42" ht="14.4">
      <c r="A469" s="27" t="str">
        <f>VLOOKUP(C469,'user list'!A:B,2,0)</f>
        <v>Admin</v>
      </c>
      <c r="B469" s="172">
        <v>45810.368391203701</v>
      </c>
      <c r="C469" s="69" t="s">
        <v>186</v>
      </c>
      <c r="D469" s="69" t="s">
        <v>1937</v>
      </c>
      <c r="E469" s="69" t="s">
        <v>2081</v>
      </c>
      <c r="F469" s="69">
        <v>196</v>
      </c>
      <c r="G469" s="69" t="s">
        <v>1963</v>
      </c>
      <c r="AM469" s="74"/>
      <c r="AP469" s="74"/>
    </row>
    <row r="470" spans="1:42" ht="14.4">
      <c r="A470" s="27" t="str">
        <f>VLOOKUP(C470,'user list'!A:B,2,0)</f>
        <v>Admin</v>
      </c>
      <c r="B470" s="172">
        <v>45810.368391203701</v>
      </c>
      <c r="C470" s="69" t="s">
        <v>186</v>
      </c>
      <c r="D470" s="69" t="s">
        <v>1937</v>
      </c>
      <c r="E470" s="69" t="s">
        <v>2081</v>
      </c>
      <c r="F470" s="69">
        <v>197</v>
      </c>
      <c r="G470" s="69" t="s">
        <v>1963</v>
      </c>
      <c r="L470" s="73"/>
      <c r="M470" s="73"/>
    </row>
    <row r="471" spans="1:42" ht="14.4">
      <c r="A471" s="27" t="str">
        <f>VLOOKUP(C471,'user list'!A:B,2,0)</f>
        <v>Admin</v>
      </c>
      <c r="B471" s="172">
        <v>45810.368391203701</v>
      </c>
      <c r="C471" s="69" t="s">
        <v>186</v>
      </c>
      <c r="D471" s="69" t="s">
        <v>1937</v>
      </c>
      <c r="E471" s="69" t="s">
        <v>2081</v>
      </c>
      <c r="F471" s="69">
        <v>200</v>
      </c>
      <c r="G471" s="69" t="s">
        <v>1963</v>
      </c>
      <c r="R471" s="73"/>
      <c r="S471" s="73"/>
    </row>
    <row r="472" spans="1:42" ht="14.4">
      <c r="A472" s="27" t="str">
        <f>VLOOKUP(C472,'user list'!A:B,2,0)</f>
        <v>Admin</v>
      </c>
      <c r="B472" s="172">
        <v>45810.368391203701</v>
      </c>
      <c r="C472" s="69" t="s">
        <v>186</v>
      </c>
      <c r="D472" s="69" t="s">
        <v>1937</v>
      </c>
      <c r="E472" s="69" t="s">
        <v>2081</v>
      </c>
      <c r="F472" s="69">
        <v>198</v>
      </c>
      <c r="G472" s="69" t="s">
        <v>1963</v>
      </c>
      <c r="O472" s="73"/>
      <c r="P472" s="73"/>
    </row>
    <row r="473" spans="1:42" ht="14.4">
      <c r="A473" s="27" t="str">
        <f>VLOOKUP(C473,'user list'!A:B,2,0)</f>
        <v>Admin</v>
      </c>
      <c r="B473" s="172">
        <v>45810.368391203701</v>
      </c>
      <c r="C473" s="69" t="s">
        <v>186</v>
      </c>
      <c r="D473" s="69" t="s">
        <v>1937</v>
      </c>
      <c r="E473" s="69" t="s">
        <v>2081</v>
      </c>
      <c r="F473" s="69">
        <v>194</v>
      </c>
      <c r="G473" s="69" t="s">
        <v>1963</v>
      </c>
    </row>
    <row r="474" spans="1:42" ht="14.4">
      <c r="A474" s="27" t="str">
        <f>VLOOKUP(C474,'user list'!A:B,2,0)</f>
        <v>Admin</v>
      </c>
      <c r="B474" s="172">
        <v>45810.368391203701</v>
      </c>
      <c r="C474" s="69" t="s">
        <v>186</v>
      </c>
      <c r="D474" s="69" t="s">
        <v>1937</v>
      </c>
      <c r="E474" s="69" t="s">
        <v>2081</v>
      </c>
      <c r="F474" s="69">
        <v>195</v>
      </c>
      <c r="G474" s="69" t="s">
        <v>1963</v>
      </c>
    </row>
    <row r="475" spans="1:42" ht="14.4">
      <c r="A475" s="27" t="str">
        <f>VLOOKUP(C475,'user list'!A:B,2,0)</f>
        <v>Admin</v>
      </c>
      <c r="B475" s="172">
        <v>45810.368391203701</v>
      </c>
      <c r="C475" s="69" t="s">
        <v>186</v>
      </c>
      <c r="D475" s="69" t="s">
        <v>1937</v>
      </c>
      <c r="E475" s="69" t="s">
        <v>2082</v>
      </c>
      <c r="F475" s="69">
        <v>192</v>
      </c>
      <c r="G475" s="69" t="s">
        <v>1963</v>
      </c>
      <c r="L475" s="73"/>
      <c r="M475" s="73"/>
    </row>
    <row r="476" spans="1:42" ht="14.4">
      <c r="A476" s="27" t="str">
        <f>VLOOKUP(C476,'user list'!A:B,2,0)</f>
        <v>Admin</v>
      </c>
      <c r="B476" s="172">
        <v>45810.368391203701</v>
      </c>
      <c r="C476" s="69" t="s">
        <v>186</v>
      </c>
      <c r="D476" s="69" t="s">
        <v>1937</v>
      </c>
      <c r="E476" s="69" t="s">
        <v>2083</v>
      </c>
      <c r="F476" s="69">
        <v>191</v>
      </c>
      <c r="G476" s="69" t="s">
        <v>1963</v>
      </c>
    </row>
    <row r="477" spans="1:42" ht="14.4">
      <c r="A477" s="27" t="str">
        <f>VLOOKUP(C477,'user list'!A:B,2,0)</f>
        <v>Admin</v>
      </c>
      <c r="B477" s="172">
        <v>45810.368391203701</v>
      </c>
      <c r="C477" s="69" t="s">
        <v>186</v>
      </c>
      <c r="D477" s="69" t="s">
        <v>1937</v>
      </c>
      <c r="E477" s="69" t="s">
        <v>2084</v>
      </c>
      <c r="F477" s="69">
        <v>193</v>
      </c>
      <c r="G477" s="69" t="s">
        <v>1963</v>
      </c>
      <c r="O477" s="73"/>
      <c r="P477" s="73"/>
    </row>
    <row r="478" spans="1:42" ht="14.4">
      <c r="A478" s="27" t="str">
        <f>VLOOKUP(C478,'user list'!A:B,2,0)</f>
        <v>Admin</v>
      </c>
      <c r="B478" s="172">
        <v>45810.368391203701</v>
      </c>
      <c r="C478" s="69" t="s">
        <v>186</v>
      </c>
      <c r="D478" s="69" t="s">
        <v>1937</v>
      </c>
      <c r="E478" s="69" t="s">
        <v>2072</v>
      </c>
      <c r="F478" s="69">
        <v>183</v>
      </c>
      <c r="G478" s="69" t="s">
        <v>1963</v>
      </c>
    </row>
    <row r="479" spans="1:42" ht="14.4">
      <c r="A479" s="27" t="str">
        <f>VLOOKUP(C479,'user list'!A:B,2,0)</f>
        <v>Admin</v>
      </c>
      <c r="B479" s="172">
        <v>45810.368391203701</v>
      </c>
      <c r="C479" s="69" t="s">
        <v>186</v>
      </c>
      <c r="D479" s="69" t="s">
        <v>1937</v>
      </c>
      <c r="E479" s="69" t="s">
        <v>2076</v>
      </c>
      <c r="F479" s="69">
        <v>188</v>
      </c>
      <c r="G479" s="69" t="s">
        <v>1963</v>
      </c>
    </row>
    <row r="480" spans="1:42" ht="14.4">
      <c r="A480" s="27" t="str">
        <f>VLOOKUP(C480,'user list'!A:B,2,0)</f>
        <v>Admin</v>
      </c>
      <c r="B480" s="172">
        <v>45810.368391203701</v>
      </c>
      <c r="C480" s="69" t="s">
        <v>186</v>
      </c>
      <c r="D480" s="69" t="s">
        <v>1937</v>
      </c>
      <c r="E480" s="69" t="s">
        <v>2063</v>
      </c>
      <c r="F480" s="69">
        <v>184</v>
      </c>
      <c r="G480" s="69" t="s">
        <v>1963</v>
      </c>
      <c r="L480" s="73"/>
      <c r="M480" s="73"/>
    </row>
    <row r="481" spans="1:51" ht="14.4">
      <c r="A481" s="27" t="str">
        <f>VLOOKUP(C481,'user list'!A:B,2,0)</f>
        <v>Admin</v>
      </c>
      <c r="B481" s="172">
        <v>45810.368391203701</v>
      </c>
      <c r="C481" s="69" t="s">
        <v>186</v>
      </c>
      <c r="D481" s="69" t="s">
        <v>1937</v>
      </c>
      <c r="E481" s="69" t="s">
        <v>2081</v>
      </c>
      <c r="F481" s="69">
        <v>185</v>
      </c>
      <c r="G481" s="69" t="s">
        <v>1963</v>
      </c>
    </row>
    <row r="482" spans="1:51" ht="14.4">
      <c r="A482" s="27" t="str">
        <f>VLOOKUP(C482,'user list'!A:B,2,0)</f>
        <v>Admin</v>
      </c>
      <c r="B482" s="172">
        <v>45810.368391203701</v>
      </c>
      <c r="C482" s="69" t="s">
        <v>186</v>
      </c>
      <c r="D482" s="69" t="s">
        <v>1937</v>
      </c>
      <c r="E482" s="69" t="s">
        <v>2083</v>
      </c>
      <c r="F482" s="69">
        <v>190</v>
      </c>
      <c r="G482" s="69" t="s">
        <v>1963</v>
      </c>
    </row>
    <row r="483" spans="1:51" ht="14.4">
      <c r="A483" s="27" t="str">
        <f>VLOOKUP(C483,'user list'!A:B,2,0)</f>
        <v>Admin</v>
      </c>
      <c r="B483" s="172">
        <v>45810.368391203701</v>
      </c>
      <c r="C483" s="69" t="s">
        <v>186</v>
      </c>
      <c r="D483" s="69" t="s">
        <v>1937</v>
      </c>
      <c r="E483" s="69" t="s">
        <v>2063</v>
      </c>
      <c r="F483" s="69">
        <v>180</v>
      </c>
      <c r="G483" s="69" t="s">
        <v>1963</v>
      </c>
    </row>
    <row r="484" spans="1:51" ht="14.4">
      <c r="A484" s="27" t="str">
        <f>VLOOKUP(C484,'user list'!A:B,2,0)</f>
        <v>Admin</v>
      </c>
      <c r="B484" s="172">
        <v>45810.368391203701</v>
      </c>
      <c r="C484" s="69" t="s">
        <v>186</v>
      </c>
      <c r="D484" s="69" t="s">
        <v>1937</v>
      </c>
      <c r="E484" s="69" t="s">
        <v>2080</v>
      </c>
      <c r="F484" s="69">
        <v>181</v>
      </c>
      <c r="G484" s="69" t="s">
        <v>1963</v>
      </c>
      <c r="AD484" s="74"/>
      <c r="AG484" s="74"/>
    </row>
    <row r="485" spans="1:51" ht="14.4">
      <c r="A485" s="27" t="str">
        <f>VLOOKUP(C485,'user list'!A:B,2,0)</f>
        <v>Admin</v>
      </c>
      <c r="B485" s="172">
        <v>45810.368391203701</v>
      </c>
      <c r="C485" s="69" t="s">
        <v>186</v>
      </c>
      <c r="D485" s="69" t="s">
        <v>1937</v>
      </c>
      <c r="E485" s="69" t="s">
        <v>2080</v>
      </c>
      <c r="F485" s="69">
        <v>178</v>
      </c>
      <c r="G485" s="69" t="s">
        <v>1963</v>
      </c>
      <c r="L485" s="73"/>
      <c r="M485" s="73"/>
    </row>
    <row r="486" spans="1:51" ht="14.4">
      <c r="A486" s="27" t="str">
        <f>VLOOKUP(C486,'user list'!A:B,2,0)</f>
        <v>Admin</v>
      </c>
      <c r="B486" s="172">
        <v>45810.368391203701</v>
      </c>
      <c r="C486" s="69" t="s">
        <v>186</v>
      </c>
      <c r="D486" s="69" t="s">
        <v>1937</v>
      </c>
      <c r="E486" s="69" t="s">
        <v>2063</v>
      </c>
      <c r="F486" s="69">
        <v>182</v>
      </c>
      <c r="G486" s="69" t="s">
        <v>1963</v>
      </c>
    </row>
    <row r="487" spans="1:51" ht="14.4">
      <c r="A487" s="27" t="str">
        <f>VLOOKUP(C487,'user list'!A:B,2,0)</f>
        <v>Admin</v>
      </c>
      <c r="B487" s="172">
        <v>45810.368391203701</v>
      </c>
      <c r="C487" s="69" t="s">
        <v>186</v>
      </c>
      <c r="D487" s="69" t="s">
        <v>1937</v>
      </c>
      <c r="E487" s="69" t="s">
        <v>2081</v>
      </c>
      <c r="F487" s="69">
        <v>179</v>
      </c>
      <c r="G487" s="69" t="s">
        <v>1963</v>
      </c>
      <c r="O487" s="73"/>
      <c r="P487" s="73"/>
    </row>
    <row r="488" spans="1:51" ht="14.4">
      <c r="A488" s="27" t="str">
        <f>VLOOKUP(C488,'user list'!A:B,2,0)</f>
        <v>Admin</v>
      </c>
      <c r="B488" s="172">
        <v>45810.368391203701</v>
      </c>
      <c r="C488" s="69" t="s">
        <v>186</v>
      </c>
      <c r="D488" s="69" t="s">
        <v>1937</v>
      </c>
      <c r="E488" s="69" t="s">
        <v>2076</v>
      </c>
      <c r="F488" s="69">
        <v>173</v>
      </c>
      <c r="G488" s="69" t="s">
        <v>1963</v>
      </c>
      <c r="O488" s="73"/>
      <c r="P488" s="73"/>
    </row>
    <row r="489" spans="1:51" ht="14.4">
      <c r="A489" s="27" t="str">
        <f>VLOOKUP(C489,'user list'!A:B,2,0)</f>
        <v>Admin</v>
      </c>
      <c r="B489" s="172">
        <v>45810.368391203701</v>
      </c>
      <c r="C489" s="69" t="s">
        <v>186</v>
      </c>
      <c r="D489" s="69" t="s">
        <v>1937</v>
      </c>
      <c r="E489" s="69" t="s">
        <v>2081</v>
      </c>
      <c r="F489" s="69">
        <v>177</v>
      </c>
      <c r="G489" s="69" t="s">
        <v>1963</v>
      </c>
    </row>
    <row r="490" spans="1:51" ht="14.4">
      <c r="A490" s="27" t="str">
        <f>VLOOKUP(C490,'user list'!A:B,2,0)</f>
        <v>Admin</v>
      </c>
      <c r="B490" s="172">
        <v>45810.368391203701</v>
      </c>
      <c r="C490" s="69" t="s">
        <v>186</v>
      </c>
      <c r="D490" s="69" t="s">
        <v>1937</v>
      </c>
      <c r="E490" s="69" t="s">
        <v>2081</v>
      </c>
      <c r="F490" s="69">
        <v>174</v>
      </c>
      <c r="G490" s="69" t="s">
        <v>1963</v>
      </c>
    </row>
    <row r="491" spans="1:51" ht="14.4">
      <c r="A491" s="27" t="str">
        <f>VLOOKUP(C491,'user list'!A:B,2,0)</f>
        <v>Admin</v>
      </c>
      <c r="B491" s="172">
        <v>45810.368391203701</v>
      </c>
      <c r="C491" s="69" t="s">
        <v>186</v>
      </c>
      <c r="D491" s="69" t="s">
        <v>1937</v>
      </c>
      <c r="E491" s="69" t="s">
        <v>2081</v>
      </c>
      <c r="F491" s="69">
        <v>175</v>
      </c>
      <c r="G491" s="69" t="s">
        <v>1963</v>
      </c>
    </row>
    <row r="492" spans="1:51" ht="14.4">
      <c r="A492" s="27" t="str">
        <f>VLOOKUP(C492,'user list'!A:B,2,0)</f>
        <v>Admin</v>
      </c>
      <c r="B492" s="172">
        <v>45810.368391203701</v>
      </c>
      <c r="C492" s="69" t="s">
        <v>186</v>
      </c>
      <c r="D492" s="69" t="s">
        <v>1937</v>
      </c>
      <c r="E492" s="69" t="s">
        <v>2081</v>
      </c>
      <c r="F492" s="69">
        <v>176</v>
      </c>
      <c r="G492" s="69" t="s">
        <v>1963</v>
      </c>
      <c r="AD492" s="73"/>
      <c r="AE492" s="73"/>
    </row>
    <row r="493" spans="1:51" ht="14.4">
      <c r="A493" s="27" t="str">
        <f>VLOOKUP(C493,'user list'!A:B,2,0)</f>
        <v>Admin</v>
      </c>
      <c r="B493" s="172">
        <v>45810.368402777778</v>
      </c>
      <c r="C493" s="69" t="s">
        <v>186</v>
      </c>
      <c r="D493" s="69" t="s">
        <v>1937</v>
      </c>
      <c r="E493" s="69" t="s">
        <v>2072</v>
      </c>
      <c r="F493" s="69">
        <v>170</v>
      </c>
      <c r="G493" s="69" t="s">
        <v>1963</v>
      </c>
      <c r="L493" s="73"/>
      <c r="M493" s="73"/>
    </row>
    <row r="494" spans="1:51" ht="14.4">
      <c r="A494" s="27" t="str">
        <f>VLOOKUP(C494,'user list'!A:B,2,0)</f>
        <v>Admin</v>
      </c>
      <c r="B494" s="172">
        <v>45810.368402777778</v>
      </c>
      <c r="C494" s="69" t="s">
        <v>186</v>
      </c>
      <c r="D494" s="69" t="s">
        <v>1937</v>
      </c>
      <c r="E494" s="69" t="s">
        <v>2063</v>
      </c>
      <c r="F494" s="69">
        <v>169</v>
      </c>
      <c r="G494" s="69" t="s">
        <v>1963</v>
      </c>
      <c r="AV494" s="74"/>
      <c r="AY494" s="74"/>
    </row>
    <row r="495" spans="1:51" ht="14.4">
      <c r="A495" s="27" t="str">
        <f>VLOOKUP(C495,'user list'!A:B,2,0)</f>
        <v>Admin</v>
      </c>
      <c r="B495" s="172">
        <v>45810.368402777778</v>
      </c>
      <c r="C495" s="69" t="s">
        <v>186</v>
      </c>
      <c r="D495" s="69" t="s">
        <v>1937</v>
      </c>
      <c r="E495" s="69" t="s">
        <v>2071</v>
      </c>
      <c r="F495" s="69">
        <v>172</v>
      </c>
      <c r="G495" s="69" t="s">
        <v>1963</v>
      </c>
      <c r="L495" s="73"/>
      <c r="M495" s="73"/>
    </row>
    <row r="496" spans="1:51" ht="14.4">
      <c r="A496" s="27" t="str">
        <f>VLOOKUP(C496,'user list'!A:B,2,0)</f>
        <v>Admin</v>
      </c>
      <c r="B496" s="172">
        <v>45810.368402777778</v>
      </c>
      <c r="C496" s="69" t="s">
        <v>186</v>
      </c>
      <c r="D496" s="69" t="s">
        <v>1937</v>
      </c>
      <c r="E496" s="69" t="s">
        <v>2080</v>
      </c>
      <c r="F496" s="69">
        <v>171</v>
      </c>
      <c r="G496" s="69" t="s">
        <v>1963</v>
      </c>
      <c r="L496" s="73"/>
      <c r="M496" s="73"/>
    </row>
    <row r="497" spans="1:54" ht="14.4">
      <c r="A497" s="27" t="str">
        <f>VLOOKUP(C497,'user list'!A:B,2,0)</f>
        <v>Admin</v>
      </c>
      <c r="B497" s="172">
        <v>45810.368634259263</v>
      </c>
      <c r="C497" s="69" t="s">
        <v>186</v>
      </c>
      <c r="D497" s="69" t="s">
        <v>1937</v>
      </c>
      <c r="E497" s="69" t="s">
        <v>2085</v>
      </c>
      <c r="F497" s="69">
        <v>252</v>
      </c>
      <c r="G497" s="69" t="s">
        <v>1963</v>
      </c>
      <c r="O497" s="73"/>
      <c r="P497" s="73"/>
    </row>
    <row r="498" spans="1:54" ht="14.4">
      <c r="A498" s="27" t="str">
        <f>VLOOKUP(C498,'user list'!A:B,2,0)</f>
        <v>Admin</v>
      </c>
      <c r="B498" s="172">
        <v>45810.368634259263</v>
      </c>
      <c r="C498" s="69" t="s">
        <v>186</v>
      </c>
      <c r="D498" s="69" t="s">
        <v>1937</v>
      </c>
      <c r="E498" s="69" t="s">
        <v>2086</v>
      </c>
      <c r="F498" s="69">
        <v>253</v>
      </c>
      <c r="G498" s="69" t="s">
        <v>1963</v>
      </c>
    </row>
    <row r="499" spans="1:54" ht="14.4">
      <c r="A499" s="27" t="str">
        <f>VLOOKUP(C499,'user list'!A:B,2,0)</f>
        <v>Admin</v>
      </c>
      <c r="B499" s="172">
        <v>45810.368634259263</v>
      </c>
      <c r="C499" s="69" t="s">
        <v>186</v>
      </c>
      <c r="D499" s="69" t="s">
        <v>1937</v>
      </c>
      <c r="E499" s="69" t="s">
        <v>2087</v>
      </c>
      <c r="F499" s="69">
        <v>254</v>
      </c>
      <c r="G499" s="69" t="s">
        <v>1963</v>
      </c>
    </row>
    <row r="500" spans="1:54" ht="14.4">
      <c r="A500" s="27" t="str">
        <f>VLOOKUP(C500,'user list'!A:B,2,0)</f>
        <v>Admin</v>
      </c>
      <c r="B500" s="172">
        <v>45810.368634259263</v>
      </c>
      <c r="C500" s="69" t="s">
        <v>186</v>
      </c>
      <c r="D500" s="69" t="s">
        <v>1937</v>
      </c>
      <c r="E500" s="69" t="s">
        <v>2002</v>
      </c>
      <c r="F500" s="69">
        <v>272</v>
      </c>
      <c r="G500" s="69" t="s">
        <v>1963</v>
      </c>
      <c r="L500" s="73"/>
      <c r="M500" s="73"/>
    </row>
    <row r="501" spans="1:54" ht="14.4">
      <c r="A501" s="27" t="str">
        <f>VLOOKUP(C501,'user list'!A:B,2,0)</f>
        <v>Admin</v>
      </c>
      <c r="B501" s="172">
        <v>45810.368634259263</v>
      </c>
      <c r="C501" s="69" t="s">
        <v>186</v>
      </c>
      <c r="D501" s="69" t="s">
        <v>1937</v>
      </c>
      <c r="E501" s="69" t="s">
        <v>2047</v>
      </c>
      <c r="F501" s="69">
        <v>261</v>
      </c>
      <c r="G501" s="69" t="s">
        <v>1963</v>
      </c>
    </row>
    <row r="502" spans="1:54" ht="14.4">
      <c r="A502" s="27" t="str">
        <f>VLOOKUP(C502,'user list'!A:B,2,0)</f>
        <v>Admin</v>
      </c>
      <c r="B502" s="172">
        <v>45810.368634259263</v>
      </c>
      <c r="C502" s="69" t="s">
        <v>186</v>
      </c>
      <c r="D502" s="69" t="s">
        <v>1937</v>
      </c>
      <c r="E502" s="69" t="s">
        <v>2088</v>
      </c>
      <c r="F502" s="69">
        <v>263</v>
      </c>
      <c r="G502" s="69" t="s">
        <v>1963</v>
      </c>
    </row>
    <row r="503" spans="1:54" ht="14.4">
      <c r="A503" s="27" t="str">
        <f>VLOOKUP(C503,'user list'!A:B,2,0)</f>
        <v>Admin</v>
      </c>
      <c r="B503" s="172">
        <v>45810.368634259263</v>
      </c>
      <c r="C503" s="69" t="s">
        <v>186</v>
      </c>
      <c r="D503" s="69" t="s">
        <v>1937</v>
      </c>
      <c r="E503" s="69" t="s">
        <v>1977</v>
      </c>
      <c r="F503" s="69">
        <v>762</v>
      </c>
      <c r="G503" s="69" t="s">
        <v>1963</v>
      </c>
      <c r="R503" s="73"/>
      <c r="S503" s="73"/>
    </row>
    <row r="504" spans="1:54" ht="14.4">
      <c r="A504" s="27" t="str">
        <f>VLOOKUP(C504,'user list'!A:B,2,0)</f>
        <v>Admin</v>
      </c>
      <c r="B504" s="172">
        <v>45810.368634259263</v>
      </c>
      <c r="C504" s="69" t="s">
        <v>186</v>
      </c>
      <c r="D504" s="69" t="s">
        <v>1937</v>
      </c>
      <c r="E504" s="69" t="s">
        <v>1977</v>
      </c>
      <c r="F504" s="69">
        <v>775</v>
      </c>
      <c r="G504" s="69" t="s">
        <v>1963</v>
      </c>
    </row>
    <row r="505" spans="1:54" ht="14.4">
      <c r="A505" s="27" t="str">
        <f>VLOOKUP(C505,'user list'!A:B,2,0)</f>
        <v>Admin</v>
      </c>
      <c r="B505" s="172">
        <v>45810.368634259263</v>
      </c>
      <c r="C505" s="69" t="s">
        <v>186</v>
      </c>
      <c r="D505" s="69" t="s">
        <v>1937</v>
      </c>
      <c r="E505" s="69" t="s">
        <v>2089</v>
      </c>
      <c r="F505" s="69">
        <v>255</v>
      </c>
      <c r="G505" s="69" t="s">
        <v>1963</v>
      </c>
    </row>
    <row r="506" spans="1:54" ht="14.4">
      <c r="A506" s="27" t="str">
        <f>VLOOKUP(C506,'user list'!A:B,2,0)</f>
        <v>Admin</v>
      </c>
      <c r="B506" s="172">
        <v>45810.368634259263</v>
      </c>
      <c r="C506" s="69" t="s">
        <v>186</v>
      </c>
      <c r="D506" s="69" t="s">
        <v>1937</v>
      </c>
      <c r="E506" s="69" t="s">
        <v>2090</v>
      </c>
      <c r="F506" s="69">
        <v>455</v>
      </c>
      <c r="G506" s="69" t="s">
        <v>1963</v>
      </c>
      <c r="O506" s="73"/>
      <c r="P506" s="73"/>
    </row>
    <row r="507" spans="1:54" ht="14.4">
      <c r="A507" s="27" t="str">
        <f>VLOOKUP(C507,'user list'!A:B,2,0)</f>
        <v>Admin</v>
      </c>
      <c r="B507" s="172">
        <v>45810.368634259263</v>
      </c>
      <c r="C507" s="69" t="s">
        <v>186</v>
      </c>
      <c r="D507" s="69" t="s">
        <v>1937</v>
      </c>
      <c r="E507" s="69" t="s">
        <v>2091</v>
      </c>
      <c r="F507" s="69">
        <v>919</v>
      </c>
      <c r="G507" s="69" t="s">
        <v>1963</v>
      </c>
      <c r="AY507" s="74"/>
      <c r="BB507" s="74"/>
    </row>
    <row r="508" spans="1:54" ht="14.4">
      <c r="A508" s="27" t="str">
        <f>VLOOKUP(C508,'user list'!A:B,2,0)</f>
        <v>Admin</v>
      </c>
      <c r="B508" s="172">
        <v>45810.368634259263</v>
      </c>
      <c r="C508" s="69" t="s">
        <v>186</v>
      </c>
      <c r="D508" s="69" t="s">
        <v>1937</v>
      </c>
      <c r="E508" s="69" t="s">
        <v>2077</v>
      </c>
      <c r="F508" s="69">
        <v>233</v>
      </c>
      <c r="G508" s="69" t="s">
        <v>1963</v>
      </c>
      <c r="L508" s="73"/>
      <c r="M508" s="73"/>
    </row>
    <row r="509" spans="1:54" ht="14.4">
      <c r="A509" s="27" t="str">
        <f>VLOOKUP(C509,'user list'!A:B,2,0)</f>
        <v>Admin</v>
      </c>
      <c r="B509" s="172">
        <v>45810.368634259263</v>
      </c>
      <c r="C509" s="69" t="s">
        <v>186</v>
      </c>
      <c r="D509" s="69" t="s">
        <v>1937</v>
      </c>
      <c r="E509" s="69" t="s">
        <v>2088</v>
      </c>
      <c r="F509" s="69">
        <v>260</v>
      </c>
      <c r="G509" s="69" t="s">
        <v>1963</v>
      </c>
      <c r="O509" s="73"/>
      <c r="P509" s="73"/>
    </row>
    <row r="510" spans="1:54" ht="14.4">
      <c r="A510" s="27" t="str">
        <f>VLOOKUP(C510,'user list'!A:B,2,0)</f>
        <v>Admin</v>
      </c>
      <c r="B510" s="172">
        <v>45810.368634259263</v>
      </c>
      <c r="C510" s="69" t="s">
        <v>186</v>
      </c>
      <c r="D510" s="69" t="s">
        <v>1937</v>
      </c>
      <c r="E510" s="69" t="s">
        <v>2092</v>
      </c>
      <c r="F510" s="69">
        <v>281</v>
      </c>
      <c r="G510" s="69" t="s">
        <v>1963</v>
      </c>
      <c r="O510" s="73"/>
      <c r="P510" s="73"/>
    </row>
    <row r="511" spans="1:54" ht="14.4">
      <c r="A511" s="27" t="str">
        <f>VLOOKUP(C511,'user list'!A:B,2,0)</f>
        <v>Admin</v>
      </c>
      <c r="B511" s="172">
        <v>45810.368634259263</v>
      </c>
      <c r="C511" s="69" t="s">
        <v>186</v>
      </c>
      <c r="D511" s="69" t="s">
        <v>1937</v>
      </c>
      <c r="E511" s="69" t="s">
        <v>2093</v>
      </c>
      <c r="F511" s="69" t="s">
        <v>2094</v>
      </c>
      <c r="G511" s="69">
        <v>704</v>
      </c>
    </row>
    <row r="512" spans="1:54" ht="14.4">
      <c r="A512" s="27" t="str">
        <f>VLOOKUP(C512,'user list'!A:B,2,0)</f>
        <v>Admin</v>
      </c>
      <c r="B512" s="172">
        <v>45810.368634259263</v>
      </c>
      <c r="C512" s="69" t="s">
        <v>186</v>
      </c>
      <c r="D512" s="69" t="s">
        <v>1937</v>
      </c>
      <c r="E512" s="69" t="s">
        <v>2095</v>
      </c>
      <c r="F512" s="69">
        <v>454</v>
      </c>
      <c r="G512" s="69" t="s">
        <v>1963</v>
      </c>
    </row>
    <row r="513" spans="1:42" ht="14.4">
      <c r="A513" s="27" t="str">
        <f>VLOOKUP(C513,'user list'!A:B,2,0)</f>
        <v>Admin</v>
      </c>
      <c r="B513" s="172">
        <v>45810.368634259263</v>
      </c>
      <c r="C513" s="69" t="s">
        <v>186</v>
      </c>
      <c r="D513" s="69" t="s">
        <v>1937</v>
      </c>
      <c r="E513" s="69" t="s">
        <v>2096</v>
      </c>
      <c r="F513" s="69">
        <v>452</v>
      </c>
      <c r="G513" s="69" t="s">
        <v>1963</v>
      </c>
      <c r="L513" s="73"/>
      <c r="M513" s="73"/>
    </row>
    <row r="514" spans="1:42" ht="14.4">
      <c r="A514" s="27" t="str">
        <f>VLOOKUP(C514,'user list'!A:B,2,0)</f>
        <v>Admin</v>
      </c>
      <c r="B514" s="172">
        <v>45810.368634259263</v>
      </c>
      <c r="C514" s="69" t="s">
        <v>186</v>
      </c>
      <c r="D514" s="69" t="s">
        <v>1937</v>
      </c>
      <c r="E514" s="69" t="s">
        <v>2097</v>
      </c>
      <c r="F514" s="69">
        <v>265</v>
      </c>
      <c r="G514" s="69" t="s">
        <v>1963</v>
      </c>
    </row>
    <row r="515" spans="1:42" ht="14.4">
      <c r="A515" s="27" t="str">
        <f>VLOOKUP(C515,'user list'!A:B,2,0)</f>
        <v>Admin</v>
      </c>
      <c r="B515" s="172">
        <v>45810.368634259263</v>
      </c>
      <c r="C515" s="69" t="s">
        <v>186</v>
      </c>
      <c r="D515" s="69" t="s">
        <v>1937</v>
      </c>
      <c r="E515" s="69" t="s">
        <v>2098</v>
      </c>
      <c r="F515" s="69">
        <v>1228</v>
      </c>
      <c r="G515" s="69" t="s">
        <v>1963</v>
      </c>
      <c r="O515" s="73"/>
      <c r="P515" s="73"/>
    </row>
    <row r="516" spans="1:42" ht="14.4">
      <c r="A516" s="27" t="str">
        <f>VLOOKUP(C516,'user list'!A:B,2,0)</f>
        <v>Admin</v>
      </c>
      <c r="B516" s="172">
        <v>45810.368634259263</v>
      </c>
      <c r="C516" s="69" t="s">
        <v>186</v>
      </c>
      <c r="D516" s="69" t="s">
        <v>1937</v>
      </c>
      <c r="E516" s="69">
        <v>2021</v>
      </c>
      <c r="F516" s="69">
        <v>1226</v>
      </c>
      <c r="G516" s="69" t="s">
        <v>1963</v>
      </c>
    </row>
    <row r="517" spans="1:42" ht="14.4">
      <c r="A517" s="27" t="str">
        <f>VLOOKUP(C517,'user list'!A:B,2,0)</f>
        <v>Admin</v>
      </c>
      <c r="B517" s="172">
        <v>45810.368645833332</v>
      </c>
      <c r="C517" s="69" t="s">
        <v>186</v>
      </c>
      <c r="D517" s="69" t="s">
        <v>1937</v>
      </c>
      <c r="E517" s="69" t="s">
        <v>2099</v>
      </c>
      <c r="F517" s="69">
        <v>268</v>
      </c>
      <c r="G517" s="69" t="s">
        <v>1963</v>
      </c>
    </row>
    <row r="518" spans="1:42" ht="14.4">
      <c r="A518" s="27" t="str">
        <f>VLOOKUP(C518,'user list'!A:B,2,0)</f>
        <v>Admin</v>
      </c>
      <c r="B518" s="172">
        <v>45810.368645833332</v>
      </c>
      <c r="C518" s="69" t="s">
        <v>186</v>
      </c>
      <c r="D518" s="69" t="s">
        <v>1937</v>
      </c>
      <c r="E518" s="69" t="s">
        <v>2099</v>
      </c>
      <c r="F518" s="69">
        <v>267</v>
      </c>
      <c r="G518" s="69" t="s">
        <v>1963</v>
      </c>
      <c r="AD518" s="73"/>
      <c r="AE518" s="73"/>
    </row>
    <row r="519" spans="1:42" ht="14.4">
      <c r="A519" s="27" t="str">
        <f>VLOOKUP(C519,'user list'!A:B,2,0)</f>
        <v>Admin</v>
      </c>
      <c r="B519" s="172">
        <v>45810.368645833332</v>
      </c>
      <c r="C519" s="69" t="s">
        <v>186</v>
      </c>
      <c r="D519" s="69" t="s">
        <v>1937</v>
      </c>
      <c r="E519" s="69" t="s">
        <v>2100</v>
      </c>
      <c r="F519" s="69">
        <v>241</v>
      </c>
      <c r="G519" s="69" t="s">
        <v>1963</v>
      </c>
    </row>
    <row r="520" spans="1:42" ht="14.4">
      <c r="A520" s="27" t="str">
        <f>VLOOKUP(C520,'user list'!A:B,2,0)</f>
        <v>Admin</v>
      </c>
      <c r="B520" s="172">
        <v>45810.368645833332</v>
      </c>
      <c r="C520" s="69" t="s">
        <v>186</v>
      </c>
      <c r="D520" s="69" t="s">
        <v>1937</v>
      </c>
      <c r="E520" s="69" t="s">
        <v>2100</v>
      </c>
      <c r="F520" s="69">
        <v>240</v>
      </c>
      <c r="G520" s="69" t="s">
        <v>1963</v>
      </c>
      <c r="L520" s="74"/>
      <c r="O520" s="73"/>
      <c r="P520" s="73"/>
    </row>
    <row r="521" spans="1:42" ht="14.4">
      <c r="A521" s="27" t="str">
        <f>VLOOKUP(C521,'user list'!A:B,2,0)</f>
        <v>Admin</v>
      </c>
      <c r="B521" s="172">
        <v>45810.368645833332</v>
      </c>
      <c r="C521" s="69" t="s">
        <v>186</v>
      </c>
      <c r="D521" s="69" t="s">
        <v>1937</v>
      </c>
      <c r="E521" s="69" t="s">
        <v>2100</v>
      </c>
      <c r="F521" s="69">
        <v>239</v>
      </c>
      <c r="G521" s="69" t="s">
        <v>1963</v>
      </c>
    </row>
    <row r="522" spans="1:42" ht="14.4">
      <c r="A522" s="27" t="str">
        <f>VLOOKUP(C522,'user list'!A:B,2,0)</f>
        <v>Admin</v>
      </c>
      <c r="B522" s="172">
        <v>45810.368645833332</v>
      </c>
      <c r="C522" s="69" t="s">
        <v>186</v>
      </c>
      <c r="D522" s="69" t="s">
        <v>1937</v>
      </c>
      <c r="E522" s="69" t="s">
        <v>1976</v>
      </c>
      <c r="F522" s="69">
        <v>1678</v>
      </c>
      <c r="G522" s="69" t="s">
        <v>1963</v>
      </c>
    </row>
    <row r="523" spans="1:42" ht="14.4">
      <c r="A523" s="27" t="str">
        <f>VLOOKUP(C523,'user list'!A:B,2,0)</f>
        <v>Admin</v>
      </c>
      <c r="B523" s="172">
        <v>45810.368645833332</v>
      </c>
      <c r="C523" s="69" t="s">
        <v>186</v>
      </c>
      <c r="D523" s="69" t="s">
        <v>1937</v>
      </c>
      <c r="E523" s="69" t="s">
        <v>2101</v>
      </c>
      <c r="F523" s="69">
        <v>187</v>
      </c>
      <c r="G523" s="69" t="s">
        <v>1963</v>
      </c>
      <c r="L523" s="73"/>
      <c r="M523" s="73"/>
    </row>
    <row r="524" spans="1:42" ht="14.4">
      <c r="A524" s="27" t="str">
        <f>VLOOKUP(C524,'user list'!A:B,2,0)</f>
        <v>Admin</v>
      </c>
      <c r="B524" s="172">
        <v>45810.368645833332</v>
      </c>
      <c r="C524" s="69" t="s">
        <v>186</v>
      </c>
      <c r="D524" s="69" t="s">
        <v>1937</v>
      </c>
      <c r="E524" s="69" t="s">
        <v>2101</v>
      </c>
      <c r="F524" s="69">
        <v>186</v>
      </c>
      <c r="G524" s="69" t="s">
        <v>1963</v>
      </c>
      <c r="AM524" s="74"/>
      <c r="AP524" s="74"/>
    </row>
    <row r="525" spans="1:42" ht="14.4">
      <c r="A525" s="27" t="str">
        <f>VLOOKUP(C525,'user list'!A:B,2,0)</f>
        <v>Admin</v>
      </c>
      <c r="B525" s="172">
        <v>45810.368645833332</v>
      </c>
      <c r="C525" s="69" t="s">
        <v>186</v>
      </c>
      <c r="D525" s="69" t="s">
        <v>1937</v>
      </c>
      <c r="E525" s="69" t="s">
        <v>2101</v>
      </c>
      <c r="F525" s="69">
        <v>189</v>
      </c>
      <c r="G525" s="69" t="s">
        <v>1963</v>
      </c>
      <c r="L525" s="73"/>
      <c r="M525" s="73"/>
    </row>
    <row r="526" spans="1:42" ht="14.4">
      <c r="A526" s="27" t="str">
        <f>VLOOKUP(C526,'user list'!A:B,2,0)</f>
        <v>Admin</v>
      </c>
      <c r="B526" s="172">
        <v>45810.368645833332</v>
      </c>
      <c r="C526" s="69" t="s">
        <v>186</v>
      </c>
      <c r="D526" s="69" t="s">
        <v>1937</v>
      </c>
      <c r="E526" s="69" t="s">
        <v>2102</v>
      </c>
      <c r="F526" s="69">
        <v>520</v>
      </c>
      <c r="G526" s="69" t="s">
        <v>1963</v>
      </c>
      <c r="R526" s="73"/>
      <c r="S526" s="73"/>
    </row>
    <row r="527" spans="1:42" ht="14.4">
      <c r="A527" s="27" t="str">
        <f>VLOOKUP(C527,'user list'!A:B,2,0)</f>
        <v>Admin</v>
      </c>
      <c r="B527" s="172">
        <v>45810.368645833332</v>
      </c>
      <c r="C527" s="69" t="s">
        <v>186</v>
      </c>
      <c r="D527" s="69" t="s">
        <v>1937</v>
      </c>
      <c r="E527" s="69" t="s">
        <v>1976</v>
      </c>
      <c r="F527" s="69">
        <v>1572</v>
      </c>
      <c r="G527" s="69" t="s">
        <v>1963</v>
      </c>
      <c r="O527" s="73"/>
      <c r="P527" s="73"/>
    </row>
    <row r="528" spans="1:42" ht="14.4">
      <c r="A528" s="27" t="str">
        <f>VLOOKUP(C528,'user list'!A:B,2,0)</f>
        <v>Admin</v>
      </c>
      <c r="B528" s="172">
        <v>45810.368645833332</v>
      </c>
      <c r="C528" s="69" t="s">
        <v>186</v>
      </c>
      <c r="D528" s="69" t="s">
        <v>1937</v>
      </c>
      <c r="E528" s="69" t="s">
        <v>1976</v>
      </c>
      <c r="F528" s="69">
        <v>1595</v>
      </c>
      <c r="G528" s="69" t="s">
        <v>1963</v>
      </c>
    </row>
    <row r="529" spans="1:33" ht="14.4">
      <c r="A529" s="27" t="str">
        <f>VLOOKUP(C529,'user list'!A:B,2,0)</f>
        <v>Admin</v>
      </c>
      <c r="B529" s="172">
        <v>45810.368645833332</v>
      </c>
      <c r="C529" s="69" t="s">
        <v>186</v>
      </c>
      <c r="D529" s="69" t="s">
        <v>1937</v>
      </c>
      <c r="E529" s="69" t="s">
        <v>1976</v>
      </c>
      <c r="F529" s="69">
        <v>1576</v>
      </c>
      <c r="G529" s="69" t="s">
        <v>1963</v>
      </c>
    </row>
    <row r="530" spans="1:33" ht="14.4">
      <c r="A530" s="27" t="str">
        <f>VLOOKUP(C530,'user list'!A:B,2,0)</f>
        <v>Admin</v>
      </c>
      <c r="B530" s="172">
        <v>45810.368645833332</v>
      </c>
      <c r="C530" s="69" t="s">
        <v>186</v>
      </c>
      <c r="D530" s="69" t="s">
        <v>1937</v>
      </c>
      <c r="E530" s="69" t="s">
        <v>1976</v>
      </c>
      <c r="F530" s="69">
        <v>1662</v>
      </c>
      <c r="G530" s="69" t="s">
        <v>1963</v>
      </c>
      <c r="L530" s="73"/>
      <c r="M530" s="73"/>
    </row>
    <row r="531" spans="1:33" ht="14.4">
      <c r="A531" s="27" t="str">
        <f>VLOOKUP(C531,'user list'!A:B,2,0)</f>
        <v>Admin</v>
      </c>
      <c r="B531" s="172">
        <v>45810.368645833332</v>
      </c>
      <c r="C531" s="69" t="s">
        <v>186</v>
      </c>
      <c r="D531" s="69" t="s">
        <v>1937</v>
      </c>
      <c r="E531" s="69" t="s">
        <v>1976</v>
      </c>
      <c r="F531" s="69">
        <v>1387</v>
      </c>
      <c r="G531" s="69" t="s">
        <v>1963</v>
      </c>
      <c r="AD531" s="74"/>
      <c r="AG531" s="74"/>
    </row>
    <row r="532" spans="1:33" ht="14.4">
      <c r="A532" s="27" t="str">
        <f>VLOOKUP(C532,'user list'!A:B,2,0)</f>
        <v>Admin</v>
      </c>
      <c r="B532" s="172">
        <v>45810.368645833332</v>
      </c>
      <c r="C532" s="69" t="s">
        <v>186</v>
      </c>
      <c r="D532" s="69" t="s">
        <v>1937</v>
      </c>
      <c r="E532" s="69" t="s">
        <v>1976</v>
      </c>
      <c r="F532" s="69">
        <v>1325</v>
      </c>
      <c r="G532" s="69" t="s">
        <v>1963</v>
      </c>
      <c r="L532" s="73"/>
      <c r="M532" s="73"/>
    </row>
    <row r="533" spans="1:33" ht="14.4">
      <c r="A533" s="27" t="str">
        <f>VLOOKUP(C533,'user list'!A:B,2,0)</f>
        <v>Admin</v>
      </c>
      <c r="B533" s="172">
        <v>45810.368645833332</v>
      </c>
      <c r="C533" s="69" t="s">
        <v>186</v>
      </c>
      <c r="D533" s="69" t="s">
        <v>1937</v>
      </c>
      <c r="E533" s="69" t="s">
        <v>1976</v>
      </c>
      <c r="F533" s="69">
        <v>1301</v>
      </c>
      <c r="G533" s="69" t="s">
        <v>1963</v>
      </c>
    </row>
    <row r="534" spans="1:33" ht="14.4">
      <c r="A534" s="27" t="str">
        <f>VLOOKUP(C534,'user list'!A:B,2,0)</f>
        <v>Admin</v>
      </c>
      <c r="B534" s="172">
        <v>45810.368645833332</v>
      </c>
      <c r="C534" s="69" t="s">
        <v>186</v>
      </c>
      <c r="D534" s="69" t="s">
        <v>1937</v>
      </c>
      <c r="E534" s="69" t="s">
        <v>1976</v>
      </c>
      <c r="F534" s="69">
        <v>1358</v>
      </c>
      <c r="G534" s="69" t="s">
        <v>1963</v>
      </c>
      <c r="O534" s="73"/>
      <c r="P534" s="73"/>
    </row>
    <row r="535" spans="1:33" ht="14.4">
      <c r="A535" s="27" t="str">
        <f>VLOOKUP(C535,'user list'!A:B,2,0)</f>
        <v>Admin</v>
      </c>
      <c r="B535" s="172">
        <v>45810.368645833332</v>
      </c>
      <c r="C535" s="69" t="s">
        <v>186</v>
      </c>
      <c r="D535" s="69" t="s">
        <v>1937</v>
      </c>
      <c r="E535" s="69" t="s">
        <v>1976</v>
      </c>
      <c r="F535" s="69">
        <v>1290</v>
      </c>
      <c r="G535" s="69" t="s">
        <v>1963</v>
      </c>
      <c r="O535" s="73"/>
      <c r="P535" s="73"/>
    </row>
    <row r="536" spans="1:33" ht="14.4">
      <c r="A536" s="27" t="str">
        <f>VLOOKUP(C536,'user list'!A:B,2,0)</f>
        <v>Admin</v>
      </c>
      <c r="B536" s="172">
        <v>45810.368645833332</v>
      </c>
      <c r="C536" s="69" t="s">
        <v>186</v>
      </c>
      <c r="D536" s="69" t="s">
        <v>1937</v>
      </c>
      <c r="E536" s="69" t="s">
        <v>1976</v>
      </c>
      <c r="F536" s="69">
        <v>1370</v>
      </c>
      <c r="G536" s="69" t="s">
        <v>1963</v>
      </c>
      <c r="L536" s="73"/>
      <c r="M536" s="73"/>
    </row>
    <row r="537" spans="1:33" ht="14.4">
      <c r="A537" s="27" t="str">
        <f>VLOOKUP(C537,'user list'!A:B,2,0)</f>
        <v>Admin</v>
      </c>
      <c r="B537" s="172">
        <v>45810.368645833332</v>
      </c>
      <c r="C537" s="69" t="s">
        <v>186</v>
      </c>
      <c r="D537" s="69" t="s">
        <v>1937</v>
      </c>
      <c r="E537" s="69" t="s">
        <v>1976</v>
      </c>
      <c r="F537" s="69">
        <v>1273</v>
      </c>
      <c r="G537" s="69" t="s">
        <v>1963</v>
      </c>
      <c r="O537" s="73"/>
      <c r="P537" s="73"/>
    </row>
    <row r="538" spans="1:33" ht="14.4">
      <c r="A538" s="27" t="str">
        <f>VLOOKUP(C538,'user list'!A:B,2,0)</f>
        <v>Admin</v>
      </c>
      <c r="B538" s="172">
        <v>45810.368645833332</v>
      </c>
      <c r="C538" s="69" t="s">
        <v>186</v>
      </c>
      <c r="D538" s="69" t="s">
        <v>1937</v>
      </c>
      <c r="E538" s="69" t="s">
        <v>1976</v>
      </c>
      <c r="F538" s="69">
        <v>1283</v>
      </c>
      <c r="G538" s="69" t="s">
        <v>1963</v>
      </c>
      <c r="O538" s="73"/>
      <c r="P538" s="73"/>
    </row>
    <row r="539" spans="1:33" ht="14.4">
      <c r="A539" s="27" t="str">
        <f>VLOOKUP(C539,'user list'!A:B,2,0)</f>
        <v>Admin</v>
      </c>
      <c r="B539" s="172">
        <v>45810.368645833332</v>
      </c>
      <c r="C539" s="69" t="s">
        <v>186</v>
      </c>
      <c r="D539" s="69" t="s">
        <v>1937</v>
      </c>
      <c r="E539" s="69" t="s">
        <v>2103</v>
      </c>
      <c r="F539" s="69">
        <v>826</v>
      </c>
      <c r="G539" s="69" t="s">
        <v>1963</v>
      </c>
    </row>
    <row r="540" spans="1:33" ht="14.4">
      <c r="A540" s="27" t="str">
        <f>VLOOKUP(C540,'user list'!A:B,2,0)</f>
        <v>Admin</v>
      </c>
      <c r="B540" s="172">
        <v>45810.368645833332</v>
      </c>
      <c r="C540" s="69" t="s">
        <v>186</v>
      </c>
      <c r="D540" s="69" t="s">
        <v>1937</v>
      </c>
      <c r="E540" s="69" t="s">
        <v>2103</v>
      </c>
      <c r="F540" s="69">
        <v>1172</v>
      </c>
      <c r="G540" s="69" t="s">
        <v>1963</v>
      </c>
    </row>
    <row r="541" spans="1:33" ht="14.4">
      <c r="A541" s="27" t="str">
        <f>VLOOKUP(C541,'user list'!A:B,2,0)</f>
        <v>Admin</v>
      </c>
      <c r="B541" s="172">
        <v>45810.368645833332</v>
      </c>
      <c r="C541" s="69" t="s">
        <v>186</v>
      </c>
      <c r="D541" s="69" t="s">
        <v>1937</v>
      </c>
      <c r="E541" s="69" t="s">
        <v>1976</v>
      </c>
      <c r="F541" s="69">
        <v>1257</v>
      </c>
      <c r="G541" s="69" t="s">
        <v>1963</v>
      </c>
    </row>
    <row r="542" spans="1:33" ht="14.4">
      <c r="A542" s="27" t="str">
        <f>VLOOKUP(C542,'user list'!A:B,2,0)</f>
        <v>Admin</v>
      </c>
      <c r="B542" s="172">
        <v>45810.368645833332</v>
      </c>
      <c r="C542" s="69" t="s">
        <v>186</v>
      </c>
      <c r="D542" s="69" t="s">
        <v>1937</v>
      </c>
      <c r="E542" s="69" t="s">
        <v>2104</v>
      </c>
      <c r="F542" s="69">
        <v>647</v>
      </c>
      <c r="G542" s="69" t="s">
        <v>1963</v>
      </c>
      <c r="L542" s="73"/>
      <c r="M542" s="73"/>
    </row>
    <row r="543" spans="1:33" ht="14.4">
      <c r="A543" s="27" t="str">
        <f>VLOOKUP(C543,'user list'!A:B,2,0)</f>
        <v>Admin</v>
      </c>
      <c r="B543" s="172">
        <v>45810.368784722225</v>
      </c>
      <c r="C543" s="69" t="s">
        <v>186</v>
      </c>
      <c r="D543" s="69" t="s">
        <v>1937</v>
      </c>
      <c r="E543" s="69" t="s">
        <v>2072</v>
      </c>
      <c r="F543" s="69">
        <v>326</v>
      </c>
      <c r="G543" s="69" t="s">
        <v>1963</v>
      </c>
      <c r="O543" s="73"/>
      <c r="P543" s="73"/>
    </row>
    <row r="544" spans="1:33" ht="14.4">
      <c r="A544" s="27" t="str">
        <f>VLOOKUP(C544,'user list'!A:B,2,0)</f>
        <v>Admin</v>
      </c>
      <c r="B544" s="172">
        <v>45810.368784722225</v>
      </c>
      <c r="C544" s="69" t="s">
        <v>186</v>
      </c>
      <c r="D544" s="69" t="s">
        <v>1937</v>
      </c>
      <c r="E544" s="69" t="s">
        <v>2105</v>
      </c>
      <c r="F544" s="69">
        <v>325</v>
      </c>
      <c r="G544" s="69" t="s">
        <v>1963</v>
      </c>
    </row>
    <row r="545" spans="1:36" ht="14.4">
      <c r="A545" s="27" t="str">
        <f>VLOOKUP(C545,'user list'!A:B,2,0)</f>
        <v>Admin</v>
      </c>
      <c r="B545" s="172">
        <v>45810.368784722225</v>
      </c>
      <c r="C545" s="69" t="s">
        <v>186</v>
      </c>
      <c r="D545" s="69" t="s">
        <v>1937</v>
      </c>
      <c r="E545" s="69" t="s">
        <v>2106</v>
      </c>
      <c r="F545" s="69">
        <v>329</v>
      </c>
      <c r="G545" s="69" t="s">
        <v>1963</v>
      </c>
      <c r="AD545" s="73"/>
      <c r="AE545" s="73"/>
    </row>
    <row r="546" spans="1:36" ht="14.4">
      <c r="A546" s="27" t="str">
        <f>VLOOKUP(C546,'user list'!A:B,2,0)</f>
        <v>Admin</v>
      </c>
      <c r="B546" s="172">
        <v>45810.368784722225</v>
      </c>
      <c r="C546" s="69" t="s">
        <v>186</v>
      </c>
      <c r="D546" s="69" t="s">
        <v>1937</v>
      </c>
      <c r="E546" s="69" t="s">
        <v>1974</v>
      </c>
      <c r="F546" s="69">
        <v>328</v>
      </c>
      <c r="G546" s="69" t="s">
        <v>1963</v>
      </c>
    </row>
    <row r="547" spans="1:36" ht="14.4">
      <c r="A547" s="27" t="str">
        <f>VLOOKUP(C547,'user list'!A:B,2,0)</f>
        <v>Admin</v>
      </c>
      <c r="B547" s="172">
        <v>45810.368784722225</v>
      </c>
      <c r="C547" s="69" t="s">
        <v>186</v>
      </c>
      <c r="D547" s="69" t="s">
        <v>1937</v>
      </c>
      <c r="E547" s="69" t="s">
        <v>1974</v>
      </c>
      <c r="F547" s="69">
        <v>327</v>
      </c>
      <c r="G547" s="69" t="s">
        <v>1963</v>
      </c>
      <c r="L547" s="74"/>
      <c r="O547" s="73"/>
      <c r="P547" s="73"/>
    </row>
    <row r="548" spans="1:36" ht="14.4">
      <c r="A548" s="27" t="str">
        <f>VLOOKUP(C548,'user list'!A:B,2,0)</f>
        <v>Admin</v>
      </c>
      <c r="B548" s="172">
        <v>45810.368784722225</v>
      </c>
      <c r="C548" s="69" t="s">
        <v>186</v>
      </c>
      <c r="D548" s="69" t="s">
        <v>1937</v>
      </c>
      <c r="E548" s="69" t="s">
        <v>2105</v>
      </c>
      <c r="F548" s="69">
        <v>321</v>
      </c>
      <c r="G548" s="69" t="s">
        <v>1963</v>
      </c>
    </row>
    <row r="549" spans="1:36" ht="14.4">
      <c r="A549" s="27" t="str">
        <f>VLOOKUP(C549,'user list'!A:B,2,0)</f>
        <v>Admin</v>
      </c>
      <c r="B549" s="172">
        <v>45810.368784722225</v>
      </c>
      <c r="C549" s="69" t="s">
        <v>186</v>
      </c>
      <c r="D549" s="69" t="s">
        <v>1937</v>
      </c>
      <c r="E549" s="69" t="s">
        <v>2071</v>
      </c>
      <c r="F549" s="69">
        <v>322</v>
      </c>
      <c r="G549" s="69" t="s">
        <v>1963</v>
      </c>
    </row>
    <row r="550" spans="1:36" ht="14.4">
      <c r="A550" s="27" t="str">
        <f>VLOOKUP(C550,'user list'!A:B,2,0)</f>
        <v>Admin</v>
      </c>
      <c r="B550" s="172">
        <v>45810.368784722225</v>
      </c>
      <c r="C550" s="69" t="s">
        <v>186</v>
      </c>
      <c r="D550" s="69" t="s">
        <v>1937</v>
      </c>
      <c r="E550" s="69" t="s">
        <v>2071</v>
      </c>
      <c r="F550" s="69">
        <v>323</v>
      </c>
      <c r="G550" s="69" t="s">
        <v>1963</v>
      </c>
    </row>
    <row r="551" spans="1:36" ht="14.4">
      <c r="A551" s="27" t="str">
        <f>VLOOKUP(C551,'user list'!A:B,2,0)</f>
        <v>Admin</v>
      </c>
      <c r="B551" s="172">
        <v>45810.368784722225</v>
      </c>
      <c r="C551" s="69" t="s">
        <v>186</v>
      </c>
      <c r="D551" s="69" t="s">
        <v>1937</v>
      </c>
      <c r="E551" s="69" t="s">
        <v>2107</v>
      </c>
      <c r="F551" s="69">
        <v>324</v>
      </c>
      <c r="G551" s="69" t="s">
        <v>1963</v>
      </c>
    </row>
    <row r="552" spans="1:36" ht="14.4">
      <c r="A552" s="27" t="str">
        <f>VLOOKUP(C552,'user list'!A:B,2,0)</f>
        <v>Admin</v>
      </c>
      <c r="B552" s="172">
        <v>45810.368819444448</v>
      </c>
      <c r="C552" s="69" t="s">
        <v>186</v>
      </c>
      <c r="D552" s="69" t="s">
        <v>1937</v>
      </c>
      <c r="E552" s="69" t="s">
        <v>1974</v>
      </c>
      <c r="F552" s="69">
        <v>1221</v>
      </c>
      <c r="G552" s="69" t="s">
        <v>1963</v>
      </c>
    </row>
    <row r="553" spans="1:36" ht="14.4">
      <c r="A553" s="27" t="str">
        <f>VLOOKUP(C553,'user list'!A:B,2,0)</f>
        <v>Admin</v>
      </c>
      <c r="B553" s="172">
        <v>45810.368819444448</v>
      </c>
      <c r="C553" s="69" t="s">
        <v>186</v>
      </c>
      <c r="D553" s="69" t="s">
        <v>1937</v>
      </c>
      <c r="E553" s="69" t="s">
        <v>2072</v>
      </c>
      <c r="F553" s="69">
        <v>1147</v>
      </c>
      <c r="G553" s="69" t="s">
        <v>1963</v>
      </c>
    </row>
    <row r="554" spans="1:36" ht="14.4">
      <c r="A554" s="27" t="str">
        <f>VLOOKUP(C554,'user list'!A:B,2,0)</f>
        <v>Admin</v>
      </c>
      <c r="B554" s="172">
        <v>45810.368819444448</v>
      </c>
      <c r="C554" s="69" t="s">
        <v>186</v>
      </c>
      <c r="D554" s="69" t="s">
        <v>1937</v>
      </c>
      <c r="E554" s="69" t="s">
        <v>2108</v>
      </c>
      <c r="F554" s="69">
        <v>1213</v>
      </c>
      <c r="G554" s="69" t="s">
        <v>1963</v>
      </c>
    </row>
    <row r="555" spans="1:36" ht="14.4">
      <c r="A555" s="27" t="str">
        <f>VLOOKUP(C555,'user list'!A:B,2,0)</f>
        <v>Admin</v>
      </c>
      <c r="B555" s="172">
        <v>45810.368819444448</v>
      </c>
      <c r="C555" s="69" t="s">
        <v>186</v>
      </c>
      <c r="D555" s="69" t="s">
        <v>1937</v>
      </c>
      <c r="E555" s="69" t="s">
        <v>2109</v>
      </c>
      <c r="F555" s="69">
        <v>1112</v>
      </c>
      <c r="G555" s="69" t="s">
        <v>1963</v>
      </c>
      <c r="AG555" s="74"/>
      <c r="AJ555" s="74"/>
    </row>
    <row r="556" spans="1:36" ht="14.4">
      <c r="A556" s="27" t="str">
        <f>VLOOKUP(C556,'user list'!A:B,2,0)</f>
        <v>Admin</v>
      </c>
      <c r="B556" s="172">
        <v>45810.368819444448</v>
      </c>
      <c r="C556" s="69" t="s">
        <v>186</v>
      </c>
      <c r="D556" s="69" t="s">
        <v>1937</v>
      </c>
      <c r="E556" s="69" t="s">
        <v>1941</v>
      </c>
      <c r="F556" s="69">
        <v>1212</v>
      </c>
      <c r="G556" s="69" t="s">
        <v>1963</v>
      </c>
      <c r="L556" s="73"/>
      <c r="M556" s="73"/>
    </row>
    <row r="557" spans="1:36" ht="14.4">
      <c r="A557" s="27" t="str">
        <f>VLOOKUP(C557,'user list'!A:B,2,0)</f>
        <v>Admin</v>
      </c>
      <c r="B557" s="172">
        <v>45810.368819444448</v>
      </c>
      <c r="C557" s="69" t="s">
        <v>186</v>
      </c>
      <c r="D557" s="69" t="s">
        <v>1937</v>
      </c>
      <c r="E557" s="69" t="s">
        <v>2110</v>
      </c>
      <c r="F557" s="69">
        <v>996</v>
      </c>
      <c r="G557" s="69" t="s">
        <v>1963</v>
      </c>
      <c r="L557" s="73"/>
      <c r="M557" s="73"/>
    </row>
    <row r="558" spans="1:36" ht="14.4">
      <c r="A558" s="27" t="str">
        <f>VLOOKUP(C558,'user list'!A:B,2,0)</f>
        <v>Admin</v>
      </c>
      <c r="B558" s="172">
        <v>45810.368819444448</v>
      </c>
      <c r="C558" s="69" t="s">
        <v>186</v>
      </c>
      <c r="D558" s="69" t="s">
        <v>1937</v>
      </c>
      <c r="E558" s="69" t="s">
        <v>2111</v>
      </c>
      <c r="F558" s="69">
        <v>1111</v>
      </c>
      <c r="G558" s="69" t="s">
        <v>1963</v>
      </c>
      <c r="R558" s="73"/>
      <c r="S558" s="73"/>
    </row>
    <row r="559" spans="1:36" ht="14.4">
      <c r="A559" s="27" t="str">
        <f>VLOOKUP(C559,'user list'!A:B,2,0)</f>
        <v>Admin</v>
      </c>
      <c r="B559" s="172">
        <v>45810.368819444448</v>
      </c>
      <c r="C559" s="69" t="s">
        <v>186</v>
      </c>
      <c r="D559" s="69" t="s">
        <v>1937</v>
      </c>
      <c r="E559" s="69" t="s">
        <v>2112</v>
      </c>
      <c r="F559" s="69">
        <v>997</v>
      </c>
      <c r="G559" s="69" t="s">
        <v>1963</v>
      </c>
    </row>
    <row r="560" spans="1:36" ht="14.4">
      <c r="A560" s="27" t="str">
        <f>VLOOKUP(C560,'user list'!A:B,2,0)</f>
        <v>Admin</v>
      </c>
      <c r="B560" s="172">
        <v>45810.368819444448</v>
      </c>
      <c r="C560" s="69" t="s">
        <v>186</v>
      </c>
      <c r="D560" s="69" t="s">
        <v>1937</v>
      </c>
      <c r="E560" s="69" t="s">
        <v>2113</v>
      </c>
      <c r="F560" s="69">
        <v>971</v>
      </c>
      <c r="G560" s="69" t="s">
        <v>1963</v>
      </c>
    </row>
    <row r="561" spans="1:27" ht="14.4">
      <c r="A561" s="27" t="str">
        <f>VLOOKUP(C561,'user list'!A:B,2,0)</f>
        <v>Admin</v>
      </c>
      <c r="B561" s="172">
        <v>45810.368819444448</v>
      </c>
      <c r="C561" s="69" t="s">
        <v>186</v>
      </c>
      <c r="D561" s="69" t="s">
        <v>1937</v>
      </c>
      <c r="E561" s="69" t="s">
        <v>2114</v>
      </c>
      <c r="F561" s="69">
        <v>972</v>
      </c>
      <c r="G561" s="69" t="s">
        <v>1963</v>
      </c>
    </row>
    <row r="562" spans="1:27" ht="14.4">
      <c r="A562" s="27" t="str">
        <f>VLOOKUP(C562,'user list'!A:B,2,0)</f>
        <v>Admin</v>
      </c>
      <c r="B562" s="172">
        <v>45810.368819444448</v>
      </c>
      <c r="C562" s="69" t="s">
        <v>186</v>
      </c>
      <c r="D562" s="69" t="s">
        <v>1937</v>
      </c>
      <c r="E562" s="69" t="s">
        <v>2115</v>
      </c>
      <c r="F562" s="69">
        <v>964</v>
      </c>
      <c r="G562" s="69" t="s">
        <v>1963</v>
      </c>
    </row>
    <row r="563" spans="1:27" ht="14.4">
      <c r="A563" s="27" t="str">
        <f>VLOOKUP(C563,'user list'!A:B,2,0)</f>
        <v>Admin</v>
      </c>
      <c r="B563" s="172">
        <v>45810.368819444448</v>
      </c>
      <c r="C563" s="69" t="s">
        <v>186</v>
      </c>
      <c r="D563" s="69" t="s">
        <v>1937</v>
      </c>
      <c r="E563" s="69" t="s">
        <v>2116</v>
      </c>
      <c r="F563" s="69">
        <v>955</v>
      </c>
      <c r="G563" s="69" t="s">
        <v>1963</v>
      </c>
      <c r="R563" s="73"/>
      <c r="S563" s="73"/>
    </row>
    <row r="564" spans="1:27" ht="14.4">
      <c r="A564" s="27" t="str">
        <f>VLOOKUP(C564,'user list'!A:B,2,0)</f>
        <v>Admin</v>
      </c>
      <c r="B564" s="172">
        <v>45810.368819444448</v>
      </c>
      <c r="C564" s="69" t="s">
        <v>186</v>
      </c>
      <c r="D564" s="69" t="s">
        <v>1937</v>
      </c>
      <c r="E564" s="69" t="s">
        <v>2116</v>
      </c>
      <c r="F564" s="69">
        <v>960</v>
      </c>
      <c r="G564" s="69" t="s">
        <v>1963</v>
      </c>
    </row>
    <row r="565" spans="1:27" ht="14.4">
      <c r="A565" s="27" t="str">
        <f>VLOOKUP(C565,'user list'!A:B,2,0)</f>
        <v>Admin</v>
      </c>
      <c r="B565" s="172">
        <v>45810.368819444448</v>
      </c>
      <c r="C565" s="69" t="s">
        <v>186</v>
      </c>
      <c r="D565" s="69" t="s">
        <v>1937</v>
      </c>
      <c r="E565" s="69" t="s">
        <v>2117</v>
      </c>
      <c r="F565" s="69">
        <v>958</v>
      </c>
      <c r="G565" s="69" t="s">
        <v>1963</v>
      </c>
      <c r="R565" s="73"/>
      <c r="S565" s="73"/>
    </row>
    <row r="566" spans="1:27" ht="14.4">
      <c r="A566" s="27" t="str">
        <f>VLOOKUP(C566,'user list'!A:B,2,0)</f>
        <v>Admin</v>
      </c>
      <c r="B566" s="172">
        <v>45810.368819444448</v>
      </c>
      <c r="C566" s="69" t="s">
        <v>186</v>
      </c>
      <c r="D566" s="69" t="s">
        <v>1937</v>
      </c>
      <c r="E566" s="69" t="s">
        <v>2118</v>
      </c>
      <c r="F566" s="69">
        <v>950</v>
      </c>
      <c r="G566" s="69" t="s">
        <v>1963</v>
      </c>
    </row>
    <row r="567" spans="1:27" ht="14.4">
      <c r="A567" s="27" t="str">
        <f>VLOOKUP(C567,'user list'!A:B,2,0)</f>
        <v>Admin</v>
      </c>
      <c r="B567" s="172">
        <v>45810.368831018517</v>
      </c>
      <c r="C567" s="69" t="s">
        <v>186</v>
      </c>
      <c r="D567" s="69" t="s">
        <v>1937</v>
      </c>
      <c r="E567" s="69" t="s">
        <v>2119</v>
      </c>
      <c r="F567" s="69">
        <v>908</v>
      </c>
      <c r="G567" s="69" t="s">
        <v>1963</v>
      </c>
    </row>
    <row r="568" spans="1:27" ht="14.4">
      <c r="A568" s="27" t="str">
        <f>VLOOKUP(C568,'user list'!A:B,2,0)</f>
        <v>Admin</v>
      </c>
      <c r="B568" s="172">
        <v>45810.368831018517</v>
      </c>
      <c r="C568" s="69" t="s">
        <v>186</v>
      </c>
      <c r="D568" s="69" t="s">
        <v>1937</v>
      </c>
      <c r="E568" s="69" t="s">
        <v>2120</v>
      </c>
      <c r="F568" s="69">
        <v>929</v>
      </c>
      <c r="G568" s="69" t="s">
        <v>1963</v>
      </c>
    </row>
    <row r="569" spans="1:27" ht="14.4">
      <c r="A569" s="27" t="str">
        <f>VLOOKUP(C569,'user list'!A:B,2,0)</f>
        <v>Admin</v>
      </c>
      <c r="B569" s="172">
        <v>45810.368831018517</v>
      </c>
      <c r="C569" s="69" t="s">
        <v>186</v>
      </c>
      <c r="D569" s="69" t="s">
        <v>1937</v>
      </c>
      <c r="E569" s="69" t="s">
        <v>2120</v>
      </c>
      <c r="F569" s="69">
        <v>915</v>
      </c>
      <c r="G569" s="69" t="s">
        <v>1963</v>
      </c>
    </row>
    <row r="570" spans="1:27" ht="14.4">
      <c r="A570" s="27" t="str">
        <f>VLOOKUP(C570,'user list'!A:B,2,0)</f>
        <v>Admin</v>
      </c>
      <c r="B570" s="172">
        <v>45810.368831018517</v>
      </c>
      <c r="C570" s="69" t="s">
        <v>186</v>
      </c>
      <c r="D570" s="69" t="s">
        <v>1937</v>
      </c>
      <c r="E570" s="69" t="s">
        <v>2120</v>
      </c>
      <c r="F570" s="69">
        <v>911</v>
      </c>
      <c r="G570" s="69" t="s">
        <v>1963</v>
      </c>
      <c r="R570" s="73"/>
      <c r="S570" s="73"/>
    </row>
    <row r="571" spans="1:27" ht="14.4">
      <c r="A571" s="27" t="str">
        <f>VLOOKUP(C571,'user list'!A:B,2,0)</f>
        <v>Admin</v>
      </c>
      <c r="B571" s="172">
        <v>45810.368831018517</v>
      </c>
      <c r="C571" s="69" t="s">
        <v>186</v>
      </c>
      <c r="D571" s="69" t="s">
        <v>1937</v>
      </c>
      <c r="E571" s="69" t="s">
        <v>2120</v>
      </c>
      <c r="F571" s="69">
        <v>917</v>
      </c>
      <c r="G571" s="69" t="s">
        <v>1963</v>
      </c>
    </row>
    <row r="572" spans="1:27" ht="14.4">
      <c r="A572" s="27" t="str">
        <f>VLOOKUP(C572,'user list'!A:B,2,0)</f>
        <v>Admin</v>
      </c>
      <c r="B572" s="172">
        <v>45810.368831018517</v>
      </c>
      <c r="C572" s="69" t="s">
        <v>186</v>
      </c>
      <c r="D572" s="69" t="s">
        <v>1937</v>
      </c>
      <c r="E572" s="69" t="s">
        <v>2121</v>
      </c>
      <c r="F572" s="69">
        <v>860</v>
      </c>
      <c r="G572" s="69" t="s">
        <v>1963</v>
      </c>
      <c r="R572" s="73"/>
      <c r="S572" s="73"/>
    </row>
    <row r="573" spans="1:27" ht="14.4">
      <c r="A573" s="27" t="str">
        <f>VLOOKUP(C573,'user list'!A:B,2,0)</f>
        <v>Admin</v>
      </c>
      <c r="B573" s="172">
        <v>45810.368831018517</v>
      </c>
      <c r="C573" s="69" t="s">
        <v>186</v>
      </c>
      <c r="D573" s="69" t="s">
        <v>1937</v>
      </c>
      <c r="E573" s="69">
        <v>883</v>
      </c>
      <c r="F573" s="69">
        <v>883</v>
      </c>
      <c r="G573" s="69" t="s">
        <v>1963</v>
      </c>
    </row>
    <row r="574" spans="1:27" ht="14.4">
      <c r="A574" s="27" t="str">
        <f>VLOOKUP(C574,'user list'!A:B,2,0)</f>
        <v>Admin</v>
      </c>
      <c r="B574" s="172">
        <v>45810.368831018517</v>
      </c>
      <c r="C574" s="69" t="s">
        <v>186</v>
      </c>
      <c r="D574" s="69" t="s">
        <v>1937</v>
      </c>
      <c r="E574" s="69" t="s">
        <v>2119</v>
      </c>
      <c r="F574" s="69">
        <v>900</v>
      </c>
      <c r="G574" s="69" t="s">
        <v>1963</v>
      </c>
      <c r="X574" s="74"/>
      <c r="AA574" s="74"/>
    </row>
    <row r="575" spans="1:27" ht="14.4">
      <c r="A575" s="27" t="str">
        <f>VLOOKUP(C575,'user list'!A:B,2,0)</f>
        <v>Admin</v>
      </c>
      <c r="B575" s="172">
        <v>45810.368831018517</v>
      </c>
      <c r="C575" s="69" t="s">
        <v>186</v>
      </c>
      <c r="D575" s="69" t="s">
        <v>1937</v>
      </c>
      <c r="E575" s="69" t="s">
        <v>2122</v>
      </c>
      <c r="F575" s="69">
        <v>861</v>
      </c>
      <c r="G575" s="69" t="s">
        <v>1963</v>
      </c>
      <c r="L575" s="73"/>
      <c r="M575" s="73"/>
    </row>
    <row r="576" spans="1:27" ht="14.4">
      <c r="A576" s="27" t="str">
        <f>VLOOKUP(C576,'user list'!A:B,2,0)</f>
        <v>Admin</v>
      </c>
      <c r="B576" s="172">
        <v>45810.368831018517</v>
      </c>
      <c r="C576" s="69" t="s">
        <v>186</v>
      </c>
      <c r="D576" s="69" t="s">
        <v>1937</v>
      </c>
      <c r="E576" s="69" t="s">
        <v>2123</v>
      </c>
      <c r="F576" s="69">
        <v>862</v>
      </c>
      <c r="G576" s="69" t="s">
        <v>1963</v>
      </c>
      <c r="L576" s="73"/>
      <c r="M576" s="73"/>
    </row>
    <row r="577" spans="1:33" ht="14.4">
      <c r="A577" s="27" t="str">
        <f>VLOOKUP(C577,'user list'!A:B,2,0)</f>
        <v>Admin</v>
      </c>
      <c r="B577" s="172">
        <v>45810.368831018517</v>
      </c>
      <c r="C577" s="69" t="s">
        <v>186</v>
      </c>
      <c r="D577" s="69" t="s">
        <v>1937</v>
      </c>
      <c r="E577" s="69" t="s">
        <v>2122</v>
      </c>
      <c r="F577" s="69">
        <v>854</v>
      </c>
      <c r="G577" s="69" t="s">
        <v>1963</v>
      </c>
      <c r="R577" s="73"/>
      <c r="S577" s="73"/>
    </row>
    <row r="578" spans="1:33" ht="14.4">
      <c r="A578" s="27" t="str">
        <f>VLOOKUP(C578,'user list'!A:B,2,0)</f>
        <v>Admin</v>
      </c>
      <c r="B578" s="172">
        <v>45810.368831018517</v>
      </c>
      <c r="C578" s="69" t="s">
        <v>186</v>
      </c>
      <c r="D578" s="69" t="s">
        <v>1937</v>
      </c>
      <c r="E578" s="69" t="s">
        <v>2056</v>
      </c>
      <c r="F578" s="69">
        <v>856</v>
      </c>
      <c r="G578" s="69" t="s">
        <v>1963</v>
      </c>
    </row>
    <row r="579" spans="1:33" ht="14.4">
      <c r="A579" s="27" t="str">
        <f>VLOOKUP(C579,'user list'!A:B,2,0)</f>
        <v>Admin</v>
      </c>
      <c r="B579" s="172">
        <v>45810.368831018517</v>
      </c>
      <c r="C579" s="69" t="s">
        <v>186</v>
      </c>
      <c r="D579" s="69" t="s">
        <v>1937</v>
      </c>
      <c r="E579" s="69" t="s">
        <v>2124</v>
      </c>
      <c r="F579" s="69">
        <v>845</v>
      </c>
      <c r="G579" s="69" t="s">
        <v>1963</v>
      </c>
    </row>
    <row r="580" spans="1:33" ht="14.4">
      <c r="A580" s="27" t="str">
        <f>VLOOKUP(C580,'user list'!A:B,2,0)</f>
        <v>Admin</v>
      </c>
      <c r="B580" s="172">
        <v>45810.368831018517</v>
      </c>
      <c r="C580" s="69" t="s">
        <v>186</v>
      </c>
      <c r="D580" s="69" t="s">
        <v>1937</v>
      </c>
      <c r="E580" s="69" t="s">
        <v>2124</v>
      </c>
      <c r="F580" s="69">
        <v>852</v>
      </c>
      <c r="G580" s="69" t="s">
        <v>1963</v>
      </c>
    </row>
    <row r="581" spans="1:33" ht="14.4">
      <c r="A581" s="27" t="str">
        <f>VLOOKUP(C581,'user list'!A:B,2,0)</f>
        <v>Admin</v>
      </c>
      <c r="B581" s="172">
        <v>45810.368831018517</v>
      </c>
      <c r="C581" s="69" t="s">
        <v>186</v>
      </c>
      <c r="D581" s="69" t="s">
        <v>1937</v>
      </c>
      <c r="E581" s="69" t="s">
        <v>2125</v>
      </c>
      <c r="F581" s="69">
        <v>840</v>
      </c>
      <c r="G581" s="69" t="s">
        <v>1963</v>
      </c>
    </row>
    <row r="582" spans="1:33" ht="14.4">
      <c r="A582" s="27" t="str">
        <f>VLOOKUP(C582,'user list'!A:B,2,0)</f>
        <v>Admin</v>
      </c>
      <c r="B582" s="172">
        <v>45810.368831018517</v>
      </c>
      <c r="C582" s="69" t="s">
        <v>186</v>
      </c>
      <c r="D582" s="69" t="s">
        <v>1937</v>
      </c>
      <c r="E582" s="69">
        <v>705</v>
      </c>
      <c r="F582" s="69">
        <v>705</v>
      </c>
      <c r="G582" s="69" t="s">
        <v>1963</v>
      </c>
    </row>
    <row r="583" spans="1:33" ht="14.4">
      <c r="A583" s="27" t="str">
        <f>VLOOKUP(C583,'user list'!A:B,2,0)</f>
        <v>Admin</v>
      </c>
      <c r="B583" s="172">
        <v>45810.368831018517</v>
      </c>
      <c r="C583" s="69" t="s">
        <v>186</v>
      </c>
      <c r="D583" s="69" t="s">
        <v>1937</v>
      </c>
      <c r="E583" s="69" t="s">
        <v>2126</v>
      </c>
      <c r="F583" s="69">
        <v>837</v>
      </c>
      <c r="G583" s="69" t="s">
        <v>1963</v>
      </c>
    </row>
    <row r="584" spans="1:33" ht="14.4">
      <c r="A584" s="27" t="str">
        <f>VLOOKUP(C584,'user list'!A:B,2,0)</f>
        <v>Admin</v>
      </c>
      <c r="B584" s="172">
        <v>45810.368831018517</v>
      </c>
      <c r="C584" s="69" t="s">
        <v>186</v>
      </c>
      <c r="D584" s="69" t="s">
        <v>1937</v>
      </c>
      <c r="E584" s="69" t="s">
        <v>2056</v>
      </c>
      <c r="F584" s="69">
        <v>734</v>
      </c>
      <c r="G584" s="69" t="s">
        <v>1963</v>
      </c>
    </row>
    <row r="585" spans="1:33" ht="14.4">
      <c r="A585" s="27" t="str">
        <f>VLOOKUP(C585,'user list'!A:B,2,0)</f>
        <v>Admin</v>
      </c>
      <c r="B585" s="172">
        <v>45810.368831018517</v>
      </c>
      <c r="C585" s="69" t="s">
        <v>186</v>
      </c>
      <c r="D585" s="69" t="s">
        <v>1937</v>
      </c>
      <c r="E585" s="69" t="s">
        <v>2127</v>
      </c>
      <c r="F585" s="69">
        <v>712</v>
      </c>
      <c r="G585" s="69" t="s">
        <v>1963</v>
      </c>
      <c r="AD585" s="74"/>
      <c r="AG585" s="74"/>
    </row>
    <row r="586" spans="1:33" ht="14.4">
      <c r="A586" s="27" t="str">
        <f>VLOOKUP(C586,'user list'!A:B,2,0)</f>
        <v>Admin</v>
      </c>
      <c r="B586" s="172">
        <v>45810.368831018517</v>
      </c>
      <c r="C586" s="69" t="s">
        <v>186</v>
      </c>
      <c r="D586" s="69" t="s">
        <v>1937</v>
      </c>
      <c r="E586" s="69" t="s">
        <v>2128</v>
      </c>
      <c r="F586" s="69">
        <v>706</v>
      </c>
      <c r="G586" s="69" t="s">
        <v>1963</v>
      </c>
      <c r="L586" s="73"/>
      <c r="M586" s="73"/>
    </row>
    <row r="587" spans="1:33" ht="14.4">
      <c r="A587" s="27" t="str">
        <f>VLOOKUP(C587,'user list'!A:B,2,0)</f>
        <v>Admin</v>
      </c>
      <c r="B587" s="172">
        <v>45810.368831018517</v>
      </c>
      <c r="C587" s="69" t="s">
        <v>186</v>
      </c>
      <c r="D587" s="69" t="s">
        <v>1937</v>
      </c>
      <c r="E587" s="69">
        <v>702</v>
      </c>
      <c r="F587" s="69">
        <v>702</v>
      </c>
      <c r="G587" s="69" t="s">
        <v>1963</v>
      </c>
      <c r="L587" s="73"/>
      <c r="M587" s="73"/>
    </row>
    <row r="588" spans="1:33" ht="14.4">
      <c r="A588" s="27" t="str">
        <f>VLOOKUP(C588,'user list'!A:B,2,0)</f>
        <v>Admin</v>
      </c>
      <c r="B588" s="172">
        <v>45810.368831018517</v>
      </c>
      <c r="C588" s="69" t="s">
        <v>186</v>
      </c>
      <c r="D588" s="69" t="s">
        <v>1937</v>
      </c>
      <c r="E588" s="69" t="s">
        <v>2129</v>
      </c>
      <c r="F588" s="69">
        <v>648</v>
      </c>
      <c r="G588" s="69" t="s">
        <v>1963</v>
      </c>
      <c r="O588" s="73"/>
      <c r="P588" s="73"/>
    </row>
    <row r="589" spans="1:33" ht="14.4">
      <c r="A589" s="27" t="str">
        <f>VLOOKUP(C589,'user list'!A:B,2,0)</f>
        <v>Admin</v>
      </c>
      <c r="B589" s="172">
        <v>45810.368831018517</v>
      </c>
      <c r="C589" s="69" t="s">
        <v>186</v>
      </c>
      <c r="D589" s="69" t="s">
        <v>1937</v>
      </c>
      <c r="E589" s="69" t="s">
        <v>2122</v>
      </c>
      <c r="F589" s="69">
        <v>619</v>
      </c>
      <c r="G589" s="69" t="s">
        <v>1963</v>
      </c>
      <c r="O589" s="73"/>
      <c r="P589" s="73"/>
    </row>
    <row r="590" spans="1:33" ht="14.4">
      <c r="A590" s="27" t="str">
        <f>VLOOKUP(C590,'user list'!A:B,2,0)</f>
        <v>Admin</v>
      </c>
      <c r="B590" s="172">
        <v>45810.368831018517</v>
      </c>
      <c r="C590" s="69" t="s">
        <v>186</v>
      </c>
      <c r="D590" s="69" t="s">
        <v>1937</v>
      </c>
      <c r="E590" s="69" t="s">
        <v>2056</v>
      </c>
      <c r="F590" s="69">
        <v>690</v>
      </c>
      <c r="G590" s="69" t="s">
        <v>1963</v>
      </c>
    </row>
    <row r="591" spans="1:33" ht="14.4">
      <c r="A591" s="27" t="str">
        <f>VLOOKUP(C591,'user list'!A:B,2,0)</f>
        <v>Admin</v>
      </c>
      <c r="B591" s="172">
        <v>45810.368831018517</v>
      </c>
      <c r="C591" s="69" t="s">
        <v>186</v>
      </c>
      <c r="D591" s="69" t="s">
        <v>1937</v>
      </c>
      <c r="E591" s="69" t="s">
        <v>2124</v>
      </c>
      <c r="F591" s="69">
        <v>630</v>
      </c>
      <c r="G591" s="69" t="s">
        <v>1963</v>
      </c>
    </row>
    <row r="592" spans="1:33" ht="14.4">
      <c r="A592" s="27" t="str">
        <f>VLOOKUP(C592,'user list'!A:B,2,0)</f>
        <v>Admin</v>
      </c>
      <c r="B592" s="172">
        <v>45810.368831018517</v>
      </c>
      <c r="C592" s="69" t="s">
        <v>186</v>
      </c>
      <c r="D592" s="69" t="s">
        <v>1937</v>
      </c>
      <c r="E592" s="69" t="s">
        <v>2056</v>
      </c>
      <c r="F592" s="69">
        <v>587</v>
      </c>
      <c r="G592" s="69" t="s">
        <v>1963</v>
      </c>
      <c r="L592" s="73"/>
      <c r="M592" s="73"/>
    </row>
    <row r="593" spans="1:24" ht="14.4">
      <c r="A593" s="27" t="str">
        <f>VLOOKUP(C593,'user list'!A:B,2,0)</f>
        <v>Admin</v>
      </c>
      <c r="B593" s="172">
        <v>45810.368831018517</v>
      </c>
      <c r="C593" s="69" t="s">
        <v>186</v>
      </c>
      <c r="D593" s="69" t="s">
        <v>1937</v>
      </c>
      <c r="E593" s="69" t="s">
        <v>2130</v>
      </c>
      <c r="F593" s="69">
        <v>607</v>
      </c>
      <c r="G593" s="69" t="s">
        <v>1963</v>
      </c>
    </row>
    <row r="594" spans="1:24" ht="14.4">
      <c r="A594" s="27" t="str">
        <f>VLOOKUP(C594,'user list'!A:B,2,0)</f>
        <v>Admin</v>
      </c>
      <c r="B594" s="172">
        <v>45810.368831018517</v>
      </c>
      <c r="C594" s="69" t="s">
        <v>186</v>
      </c>
      <c r="D594" s="69" t="s">
        <v>1937</v>
      </c>
      <c r="E594" s="69" t="s">
        <v>2131</v>
      </c>
      <c r="F594" s="69">
        <v>581</v>
      </c>
      <c r="G594" s="69" t="s">
        <v>1963</v>
      </c>
    </row>
    <row r="595" spans="1:24" ht="14.4">
      <c r="A595" s="27" t="str">
        <f>VLOOKUP(C595,'user list'!A:B,2,0)</f>
        <v>Admin</v>
      </c>
      <c r="B595" s="172">
        <v>45810.368831018517</v>
      </c>
      <c r="C595" s="69" t="s">
        <v>186</v>
      </c>
      <c r="D595" s="69" t="s">
        <v>1937</v>
      </c>
      <c r="E595" s="69" t="s">
        <v>2056</v>
      </c>
      <c r="F595" s="69">
        <v>590</v>
      </c>
      <c r="G595" s="69" t="s">
        <v>1963</v>
      </c>
      <c r="R595" s="73"/>
      <c r="S595" s="73"/>
    </row>
    <row r="596" spans="1:24" ht="14.4">
      <c r="A596" s="27" t="str">
        <f>VLOOKUP(C596,'user list'!A:B,2,0)</f>
        <v>Admin</v>
      </c>
      <c r="B596" s="172">
        <v>45810.368831018517</v>
      </c>
      <c r="C596" s="69" t="s">
        <v>186</v>
      </c>
      <c r="D596" s="69" t="s">
        <v>1937</v>
      </c>
      <c r="E596" s="69" t="s">
        <v>2124</v>
      </c>
      <c r="F596" s="69">
        <v>582</v>
      </c>
      <c r="G596" s="69" t="s">
        <v>1963</v>
      </c>
    </row>
    <row r="597" spans="1:24" ht="14.4">
      <c r="A597" s="27" t="str">
        <f>VLOOKUP(C597,'user list'!A:B,2,0)</f>
        <v>Admin</v>
      </c>
      <c r="B597" s="172">
        <v>45810.368831018517</v>
      </c>
      <c r="C597" s="69" t="s">
        <v>186</v>
      </c>
      <c r="D597" s="69" t="s">
        <v>1937</v>
      </c>
      <c r="E597" s="69" t="s">
        <v>1539</v>
      </c>
      <c r="F597" s="69">
        <v>575</v>
      </c>
      <c r="G597" s="69" t="s">
        <v>1963</v>
      </c>
    </row>
    <row r="598" spans="1:24" ht="14.4">
      <c r="A598" s="27" t="str">
        <f>VLOOKUP(C598,'user list'!A:B,2,0)</f>
        <v>Admin</v>
      </c>
      <c r="B598" s="172">
        <v>45810.368831018517</v>
      </c>
      <c r="C598" s="69" t="s">
        <v>186</v>
      </c>
      <c r="D598" s="69" t="s">
        <v>1937</v>
      </c>
      <c r="E598" s="69" t="s">
        <v>2130</v>
      </c>
      <c r="F598" s="69">
        <v>576</v>
      </c>
      <c r="G598" s="69" t="s">
        <v>1963</v>
      </c>
    </row>
    <row r="599" spans="1:24" ht="14.4">
      <c r="A599" s="27" t="str">
        <f>VLOOKUP(C599,'user list'!A:B,2,0)</f>
        <v>Admin</v>
      </c>
      <c r="B599" s="172">
        <v>45810.368831018517</v>
      </c>
      <c r="C599" s="69" t="s">
        <v>186</v>
      </c>
      <c r="D599" s="69" t="s">
        <v>1937</v>
      </c>
      <c r="E599" s="69" t="s">
        <v>2132</v>
      </c>
      <c r="F599" s="69">
        <v>577</v>
      </c>
      <c r="G599" s="69" t="s">
        <v>1963</v>
      </c>
      <c r="O599" s="73"/>
      <c r="P599" s="73"/>
    </row>
    <row r="600" spans="1:24" ht="14.4">
      <c r="A600" s="27" t="str">
        <f>VLOOKUP(C600,'user list'!A:B,2,0)</f>
        <v>Admin</v>
      </c>
      <c r="B600" s="172">
        <v>45810.368831018517</v>
      </c>
      <c r="C600" s="69" t="s">
        <v>186</v>
      </c>
      <c r="D600" s="69" t="s">
        <v>1937</v>
      </c>
      <c r="E600" s="69" t="s">
        <v>2131</v>
      </c>
      <c r="F600" s="69">
        <v>579</v>
      </c>
      <c r="G600" s="69" t="s">
        <v>1963</v>
      </c>
    </row>
    <row r="601" spans="1:24" ht="14.4">
      <c r="A601" s="27" t="str">
        <f>VLOOKUP(C601,'user list'!A:B,2,0)</f>
        <v>Admin</v>
      </c>
      <c r="B601" s="172">
        <v>45810.368831018517</v>
      </c>
      <c r="C601" s="69" t="s">
        <v>186</v>
      </c>
      <c r="D601" s="69" t="s">
        <v>1937</v>
      </c>
      <c r="E601" s="69" t="s">
        <v>2056</v>
      </c>
      <c r="F601" s="69">
        <v>572</v>
      </c>
      <c r="G601" s="69" t="s">
        <v>1963</v>
      </c>
    </row>
    <row r="602" spans="1:24" ht="14.4">
      <c r="A602" s="27" t="str">
        <f>VLOOKUP(C602,'user list'!A:B,2,0)</f>
        <v>Admin</v>
      </c>
      <c r="B602" s="172">
        <v>45810.368831018517</v>
      </c>
      <c r="C602" s="69" t="s">
        <v>186</v>
      </c>
      <c r="D602" s="69" t="s">
        <v>1937</v>
      </c>
      <c r="E602" s="69" t="s">
        <v>2133</v>
      </c>
      <c r="F602" s="69">
        <v>567</v>
      </c>
      <c r="G602" s="69" t="s">
        <v>1963</v>
      </c>
    </row>
    <row r="603" spans="1:24" ht="14.4">
      <c r="A603" s="27" t="str">
        <f>VLOOKUP(C603,'user list'!A:B,2,0)</f>
        <v>Admin</v>
      </c>
      <c r="B603" s="172">
        <v>45810.368831018517</v>
      </c>
      <c r="C603" s="69" t="s">
        <v>186</v>
      </c>
      <c r="D603" s="69" t="s">
        <v>1937</v>
      </c>
      <c r="E603" s="69" t="s">
        <v>2056</v>
      </c>
      <c r="F603" s="69">
        <v>571</v>
      </c>
      <c r="G603" s="69" t="s">
        <v>1963</v>
      </c>
      <c r="O603" s="73"/>
      <c r="P603" s="73"/>
    </row>
    <row r="604" spans="1:24" ht="14.4">
      <c r="A604" s="27" t="str">
        <f>VLOOKUP(C604,'user list'!A:B,2,0)</f>
        <v>Admin</v>
      </c>
      <c r="B604" s="172">
        <v>45810.368831018517</v>
      </c>
      <c r="C604" s="69" t="s">
        <v>186</v>
      </c>
      <c r="D604" s="69" t="s">
        <v>1937</v>
      </c>
      <c r="E604" s="69" t="s">
        <v>2056</v>
      </c>
      <c r="F604" s="69">
        <v>556</v>
      </c>
      <c r="G604" s="69" t="s">
        <v>1963</v>
      </c>
    </row>
    <row r="605" spans="1:24" ht="14.4">
      <c r="A605" s="27" t="str">
        <f>VLOOKUP(C605,'user list'!A:B,2,0)</f>
        <v>Admin</v>
      </c>
      <c r="B605" s="172">
        <v>45810.368831018517</v>
      </c>
      <c r="C605" s="69" t="s">
        <v>186</v>
      </c>
      <c r="D605" s="69" t="s">
        <v>1937</v>
      </c>
      <c r="E605" s="69" t="s">
        <v>2056</v>
      </c>
      <c r="F605" s="69">
        <v>564</v>
      </c>
      <c r="G605" s="69" t="s">
        <v>1963</v>
      </c>
    </row>
    <row r="606" spans="1:24" ht="14.4">
      <c r="A606" s="27" t="str">
        <f>VLOOKUP(C606,'user list'!A:B,2,0)</f>
        <v>Admin</v>
      </c>
      <c r="B606" s="172">
        <v>45810.368831018517</v>
      </c>
      <c r="C606" s="69" t="s">
        <v>186</v>
      </c>
      <c r="D606" s="69" t="s">
        <v>1937</v>
      </c>
      <c r="E606" s="69" t="s">
        <v>2134</v>
      </c>
      <c r="F606" s="69">
        <v>560</v>
      </c>
      <c r="G606" s="69" t="s">
        <v>1963</v>
      </c>
      <c r="U606" s="74"/>
      <c r="X606" s="74"/>
    </row>
    <row r="607" spans="1:24" ht="14.4">
      <c r="A607" s="27" t="str">
        <f>VLOOKUP(C607,'user list'!A:B,2,0)</f>
        <v>Admin</v>
      </c>
      <c r="B607" s="172">
        <v>45810.368831018517</v>
      </c>
      <c r="C607" s="69" t="s">
        <v>186</v>
      </c>
      <c r="D607" s="69" t="s">
        <v>1937</v>
      </c>
      <c r="E607" s="69" t="s">
        <v>2135</v>
      </c>
      <c r="F607" s="69">
        <v>442</v>
      </c>
      <c r="G607" s="69" t="s">
        <v>1963</v>
      </c>
      <c r="L607" s="73"/>
      <c r="M607" s="73"/>
    </row>
    <row r="608" spans="1:24" ht="14.4">
      <c r="A608" s="27" t="str">
        <f>VLOOKUP(C608,'user list'!A:B,2,0)</f>
        <v>Admin</v>
      </c>
      <c r="B608" s="172">
        <v>45810.368969907409</v>
      </c>
      <c r="C608" s="69" t="s">
        <v>186</v>
      </c>
      <c r="D608" s="69" t="s">
        <v>1937</v>
      </c>
      <c r="E608" s="69">
        <v>317</v>
      </c>
      <c r="F608" s="69">
        <v>317</v>
      </c>
      <c r="G608" s="69" t="s">
        <v>1963</v>
      </c>
      <c r="L608" s="73"/>
      <c r="M608" s="73"/>
    </row>
    <row r="609" spans="1:33" ht="14.4">
      <c r="A609" s="27" t="str">
        <f>VLOOKUP(C609,'user list'!A:B,2,0)</f>
        <v>Admin</v>
      </c>
      <c r="B609" s="172">
        <v>45810.368969907409</v>
      </c>
      <c r="C609" s="69" t="s">
        <v>186</v>
      </c>
      <c r="D609" s="69" t="s">
        <v>1937</v>
      </c>
      <c r="E609" s="69" t="s">
        <v>2063</v>
      </c>
      <c r="F609" s="69">
        <v>318</v>
      </c>
      <c r="G609" s="69" t="s">
        <v>1963</v>
      </c>
      <c r="O609" s="73"/>
      <c r="P609" s="73"/>
    </row>
    <row r="610" spans="1:33" ht="14.4">
      <c r="A610" s="27" t="str">
        <f>VLOOKUP(C610,'user list'!A:B,2,0)</f>
        <v>Admin</v>
      </c>
      <c r="B610" s="172">
        <v>45810.368969907409</v>
      </c>
      <c r="C610" s="69" t="s">
        <v>186</v>
      </c>
      <c r="D610" s="69" t="s">
        <v>1937</v>
      </c>
      <c r="E610" s="69" t="s">
        <v>2105</v>
      </c>
      <c r="F610" s="69">
        <v>315</v>
      </c>
      <c r="G610" s="69" t="s">
        <v>1963</v>
      </c>
    </row>
    <row r="611" spans="1:33" ht="14.4">
      <c r="A611" s="27" t="str">
        <f>VLOOKUP(C611,'user list'!A:B,2,0)</f>
        <v>Admin</v>
      </c>
      <c r="B611" s="172">
        <v>45810.368969907409</v>
      </c>
      <c r="C611" s="69" t="s">
        <v>186</v>
      </c>
      <c r="D611" s="69" t="s">
        <v>1937</v>
      </c>
      <c r="E611" s="69" t="s">
        <v>2105</v>
      </c>
      <c r="F611" s="69">
        <v>316</v>
      </c>
      <c r="G611" s="69" t="s">
        <v>1963</v>
      </c>
    </row>
    <row r="612" spans="1:33" ht="14.4">
      <c r="A612" s="27" t="str">
        <f>VLOOKUP(C612,'user list'!A:B,2,0)</f>
        <v>Admin</v>
      </c>
      <c r="B612" s="172">
        <v>45810.368969907409</v>
      </c>
      <c r="C612" s="69" t="s">
        <v>186</v>
      </c>
      <c r="D612" s="69" t="s">
        <v>1937</v>
      </c>
      <c r="E612" s="69" t="s">
        <v>2136</v>
      </c>
      <c r="F612" s="69">
        <v>394</v>
      </c>
      <c r="G612" s="69" t="s">
        <v>1963</v>
      </c>
    </row>
    <row r="613" spans="1:33" ht="14.4">
      <c r="A613" s="27" t="str">
        <f>VLOOKUP(C613,'user list'!A:B,2,0)</f>
        <v>Admin</v>
      </c>
      <c r="B613" s="172">
        <v>45810.368969907409</v>
      </c>
      <c r="C613" s="69" t="s">
        <v>186</v>
      </c>
      <c r="D613" s="69" t="s">
        <v>1937</v>
      </c>
      <c r="E613" s="69" t="s">
        <v>2137</v>
      </c>
      <c r="F613" s="69">
        <v>312</v>
      </c>
      <c r="G613" s="69" t="s">
        <v>1963</v>
      </c>
      <c r="L613" s="73"/>
      <c r="M613" s="73"/>
    </row>
    <row r="614" spans="1:33" ht="14.4">
      <c r="A614" s="27" t="str">
        <f>VLOOKUP(C614,'user list'!A:B,2,0)</f>
        <v>Admin</v>
      </c>
      <c r="B614" s="172">
        <v>45810.368969907409</v>
      </c>
      <c r="C614" s="69" t="s">
        <v>186</v>
      </c>
      <c r="D614" s="69" t="s">
        <v>1937</v>
      </c>
      <c r="E614" s="69" t="s">
        <v>2105</v>
      </c>
      <c r="F614" s="69">
        <v>314</v>
      </c>
      <c r="G614" s="69" t="s">
        <v>1963</v>
      </c>
    </row>
    <row r="615" spans="1:33" ht="14.4">
      <c r="A615" s="27" t="str">
        <f>VLOOKUP(C615,'user list'!A:B,2,0)</f>
        <v>Admin</v>
      </c>
      <c r="B615" s="172">
        <v>45810.368969907409</v>
      </c>
      <c r="C615" s="69" t="s">
        <v>186</v>
      </c>
      <c r="D615" s="69" t="s">
        <v>1937</v>
      </c>
      <c r="E615" s="69" t="s">
        <v>2105</v>
      </c>
      <c r="F615" s="69">
        <v>313</v>
      </c>
      <c r="G615" s="69" t="s">
        <v>1963</v>
      </c>
      <c r="L615" s="73"/>
      <c r="M615" s="73"/>
    </row>
    <row r="616" spans="1:33" ht="14.4">
      <c r="A616" s="27" t="str">
        <f>VLOOKUP(C616,'user list'!A:B,2,0)</f>
        <v>Admin</v>
      </c>
      <c r="B616" s="172">
        <v>45810.368969907409</v>
      </c>
      <c r="C616" s="69" t="s">
        <v>186</v>
      </c>
      <c r="D616" s="69" t="s">
        <v>1937</v>
      </c>
      <c r="E616" s="69" t="s">
        <v>2138</v>
      </c>
      <c r="F616" s="69">
        <v>311</v>
      </c>
      <c r="G616" s="69" t="s">
        <v>1963</v>
      </c>
      <c r="L616" s="73"/>
      <c r="M616" s="73"/>
    </row>
    <row r="617" spans="1:33" ht="14.4">
      <c r="A617" s="27" t="str">
        <f>VLOOKUP(C617,'user list'!A:B,2,0)</f>
        <v>Admin</v>
      </c>
      <c r="B617" s="172">
        <v>45810.368969907409</v>
      </c>
      <c r="C617" s="69" t="s">
        <v>186</v>
      </c>
      <c r="D617" s="69" t="s">
        <v>1937</v>
      </c>
      <c r="E617" s="69" t="s">
        <v>2139</v>
      </c>
      <c r="F617" s="69">
        <v>310</v>
      </c>
      <c r="G617" s="69" t="s">
        <v>1963</v>
      </c>
    </row>
    <row r="618" spans="1:33" ht="14.4">
      <c r="A618" s="27" t="str">
        <f>VLOOKUP(C618,'user list'!A:B,2,0)</f>
        <v>Admin</v>
      </c>
      <c r="B618" s="172">
        <v>45810.368969907409</v>
      </c>
      <c r="C618" s="69" t="s">
        <v>186</v>
      </c>
      <c r="D618" s="69" t="s">
        <v>1937</v>
      </c>
      <c r="E618" s="69" t="s">
        <v>2105</v>
      </c>
      <c r="F618" s="69">
        <v>305</v>
      </c>
      <c r="G618" s="69" t="s">
        <v>1963</v>
      </c>
    </row>
    <row r="619" spans="1:33" ht="14.4">
      <c r="A619" s="27" t="str">
        <f>VLOOKUP(C619,'user list'!A:B,2,0)</f>
        <v>Admin</v>
      </c>
      <c r="B619" s="172">
        <v>45810.368969907409</v>
      </c>
      <c r="C619" s="69" t="s">
        <v>186</v>
      </c>
      <c r="D619" s="69" t="s">
        <v>1937</v>
      </c>
      <c r="E619" s="69" t="s">
        <v>2140</v>
      </c>
      <c r="F619" s="69">
        <v>308</v>
      </c>
      <c r="G619" s="69" t="s">
        <v>1963</v>
      </c>
    </row>
    <row r="620" spans="1:33" ht="14.4">
      <c r="A620" s="27" t="str">
        <f>VLOOKUP(C620,'user list'!A:B,2,0)</f>
        <v>Admin</v>
      </c>
      <c r="B620" s="172">
        <v>45810.368969907409</v>
      </c>
      <c r="C620" s="69" t="s">
        <v>186</v>
      </c>
      <c r="D620" s="69" t="s">
        <v>1937</v>
      </c>
      <c r="E620" s="69" t="s">
        <v>2105</v>
      </c>
      <c r="F620" s="69">
        <v>309</v>
      </c>
      <c r="G620" s="69" t="s">
        <v>1963</v>
      </c>
    </row>
    <row r="621" spans="1:33" ht="14.4">
      <c r="A621" s="27" t="str">
        <f>VLOOKUP(C621,'user list'!A:B,2,0)</f>
        <v>Admin</v>
      </c>
      <c r="B621" s="172">
        <v>45810.368969907409</v>
      </c>
      <c r="C621" s="69" t="s">
        <v>186</v>
      </c>
      <c r="D621" s="69" t="s">
        <v>1937</v>
      </c>
      <c r="E621" s="69" t="s">
        <v>2139</v>
      </c>
      <c r="F621" s="69">
        <v>307</v>
      </c>
      <c r="G621" s="69" t="s">
        <v>1963</v>
      </c>
    </row>
    <row r="622" spans="1:33" ht="14.4">
      <c r="A622" s="27" t="str">
        <f>VLOOKUP(C622,'user list'!A:B,2,0)</f>
        <v>Admin</v>
      </c>
      <c r="B622" s="172">
        <v>45810.368969907409</v>
      </c>
      <c r="C622" s="69" t="s">
        <v>186</v>
      </c>
      <c r="D622" s="69" t="s">
        <v>1937</v>
      </c>
      <c r="E622" s="69" t="s">
        <v>2105</v>
      </c>
      <c r="F622" s="69">
        <v>306</v>
      </c>
      <c r="G622" s="69" t="s">
        <v>1963</v>
      </c>
      <c r="AD622" s="74"/>
      <c r="AG622" s="74"/>
    </row>
    <row r="623" spans="1:33" ht="14.4">
      <c r="A623" s="27" t="str">
        <f>VLOOKUP(C623,'user list'!A:B,2,0)</f>
        <v>Admin</v>
      </c>
      <c r="B623" s="172">
        <v>45810.368969907409</v>
      </c>
      <c r="C623" s="69" t="s">
        <v>186</v>
      </c>
      <c r="D623" s="69" t="s">
        <v>1937</v>
      </c>
      <c r="E623" s="69" t="s">
        <v>2141</v>
      </c>
      <c r="F623" s="69">
        <v>304</v>
      </c>
      <c r="G623" s="69" t="s">
        <v>1963</v>
      </c>
      <c r="L623" s="73"/>
      <c r="M623" s="73"/>
    </row>
    <row r="624" spans="1:33" ht="14.4">
      <c r="A624" s="27" t="str">
        <f>VLOOKUP(C624,'user list'!A:B,2,0)</f>
        <v>Admin</v>
      </c>
      <c r="B624" s="172">
        <v>45810.368969907409</v>
      </c>
      <c r="C624" s="69" t="s">
        <v>186</v>
      </c>
      <c r="D624" s="69" t="s">
        <v>1937</v>
      </c>
      <c r="E624" s="69" t="s">
        <v>1991</v>
      </c>
      <c r="F624" s="69">
        <v>301</v>
      </c>
      <c r="G624" s="69" t="s">
        <v>1963</v>
      </c>
    </row>
    <row r="625" spans="1:54" ht="14.4">
      <c r="A625" s="27" t="str">
        <f>VLOOKUP(C625,'user list'!A:B,2,0)</f>
        <v>Admin</v>
      </c>
      <c r="B625" s="172">
        <v>45810.368969907409</v>
      </c>
      <c r="C625" s="69" t="s">
        <v>186</v>
      </c>
      <c r="D625" s="69" t="s">
        <v>1937</v>
      </c>
      <c r="E625" s="69" t="s">
        <v>2142</v>
      </c>
      <c r="F625" s="69" t="s">
        <v>2143</v>
      </c>
      <c r="G625" s="69">
        <v>303</v>
      </c>
      <c r="O625" s="73"/>
      <c r="P625" s="73"/>
    </row>
    <row r="626" spans="1:54" ht="14.4">
      <c r="A626" s="27" t="str">
        <f>VLOOKUP(C626,'user list'!A:B,2,0)</f>
        <v>Admin</v>
      </c>
      <c r="B626" s="172">
        <v>45810.368969907409</v>
      </c>
      <c r="C626" s="69" t="s">
        <v>186</v>
      </c>
      <c r="D626" s="69" t="s">
        <v>1937</v>
      </c>
      <c r="E626" s="69" t="s">
        <v>2084</v>
      </c>
      <c r="F626" s="69">
        <v>302</v>
      </c>
      <c r="G626" s="69" t="s">
        <v>1963</v>
      </c>
      <c r="O626" s="73"/>
      <c r="P626" s="73"/>
    </row>
    <row r="627" spans="1:54" ht="14.4">
      <c r="A627" s="27" t="str">
        <f>VLOOKUP(C627,'user list'!A:B,2,0)</f>
        <v>Admin</v>
      </c>
      <c r="B627" s="172">
        <v>45810.368969907409</v>
      </c>
      <c r="C627" s="69" t="s">
        <v>186</v>
      </c>
      <c r="D627" s="69" t="s">
        <v>1937</v>
      </c>
      <c r="E627" s="69" t="s">
        <v>2144</v>
      </c>
      <c r="F627" s="69">
        <v>300</v>
      </c>
      <c r="G627" s="69" t="s">
        <v>1963</v>
      </c>
    </row>
    <row r="628" spans="1:54" ht="14.4">
      <c r="A628" s="27" t="str">
        <f>VLOOKUP(C628,'user list'!A:B,2,0)</f>
        <v>Admin</v>
      </c>
      <c r="B628" s="172">
        <v>45810.368969907409</v>
      </c>
      <c r="C628" s="69" t="s">
        <v>186</v>
      </c>
      <c r="D628" s="69" t="s">
        <v>1937</v>
      </c>
      <c r="E628" s="69" t="s">
        <v>2145</v>
      </c>
      <c r="F628" s="69">
        <v>295</v>
      </c>
      <c r="G628" s="69" t="s">
        <v>1963</v>
      </c>
    </row>
    <row r="629" spans="1:54" ht="14.4">
      <c r="A629" s="27" t="str">
        <f>VLOOKUP(C629,'user list'!A:B,2,0)</f>
        <v>Admin</v>
      </c>
      <c r="B629" s="172">
        <v>45810.368969907409</v>
      </c>
      <c r="C629" s="69" t="s">
        <v>186</v>
      </c>
      <c r="D629" s="69" t="s">
        <v>1937</v>
      </c>
      <c r="E629" s="69" t="s">
        <v>2146</v>
      </c>
      <c r="F629" s="69">
        <v>296</v>
      </c>
      <c r="G629" s="69" t="s">
        <v>1963</v>
      </c>
    </row>
    <row r="630" spans="1:54" ht="14.4">
      <c r="A630" s="27" t="str">
        <f>VLOOKUP(C630,'user list'!A:B,2,0)</f>
        <v>Admin</v>
      </c>
      <c r="B630" s="172">
        <v>45810.368969907409</v>
      </c>
      <c r="C630" s="69" t="s">
        <v>186</v>
      </c>
      <c r="D630" s="69" t="s">
        <v>1937</v>
      </c>
      <c r="E630" s="69" t="s">
        <v>2147</v>
      </c>
      <c r="F630" s="69">
        <v>299</v>
      </c>
      <c r="G630" s="69" t="s">
        <v>1963</v>
      </c>
    </row>
    <row r="631" spans="1:54" ht="14.4">
      <c r="A631" s="27" t="str">
        <f>VLOOKUP(C631,'user list'!A:B,2,0)</f>
        <v>Admin</v>
      </c>
      <c r="B631" s="172">
        <v>45810.368969907409</v>
      </c>
      <c r="C631" s="69" t="s">
        <v>186</v>
      </c>
      <c r="D631" s="69" t="s">
        <v>1937</v>
      </c>
      <c r="E631" s="69" t="s">
        <v>2105</v>
      </c>
      <c r="F631" s="69">
        <v>297</v>
      </c>
      <c r="G631" s="69" t="s">
        <v>1963</v>
      </c>
    </row>
    <row r="632" spans="1:54" ht="14.4">
      <c r="A632" s="27" t="str">
        <f>VLOOKUP(C632,'user list'!A:B,2,0)</f>
        <v>Admin</v>
      </c>
      <c r="B632" s="172">
        <v>45810.368969907409</v>
      </c>
      <c r="C632" s="69" t="s">
        <v>186</v>
      </c>
      <c r="D632" s="69" t="s">
        <v>1937</v>
      </c>
      <c r="E632" s="69" t="s">
        <v>2148</v>
      </c>
      <c r="F632" s="69">
        <v>298</v>
      </c>
      <c r="G632" s="69" t="s">
        <v>1963</v>
      </c>
    </row>
    <row r="633" spans="1:54" ht="14.4">
      <c r="A633" s="27" t="str">
        <f>VLOOKUP(C633,'user list'!A:B,2,0)</f>
        <v>Admin</v>
      </c>
      <c r="B633" s="172">
        <v>45810.368969907409</v>
      </c>
      <c r="C633" s="69" t="s">
        <v>186</v>
      </c>
      <c r="D633" s="69" t="s">
        <v>1937</v>
      </c>
      <c r="E633" s="69">
        <v>291</v>
      </c>
      <c r="F633" s="69">
        <v>291</v>
      </c>
      <c r="G633" s="69" t="s">
        <v>1963</v>
      </c>
      <c r="AD633" s="73"/>
      <c r="AE633" s="73"/>
    </row>
    <row r="634" spans="1:54" ht="14.4">
      <c r="A634" s="27" t="str">
        <f>VLOOKUP(C634,'user list'!A:B,2,0)</f>
        <v>Admin</v>
      </c>
      <c r="B634" s="172">
        <v>45810.368969907409</v>
      </c>
      <c r="C634" s="69" t="s">
        <v>186</v>
      </c>
      <c r="D634" s="69" t="s">
        <v>1937</v>
      </c>
      <c r="E634" s="69" t="s">
        <v>2149</v>
      </c>
      <c r="F634" s="69">
        <v>293</v>
      </c>
      <c r="G634" s="69" t="s">
        <v>1963</v>
      </c>
      <c r="L634" s="73"/>
      <c r="M634" s="73"/>
    </row>
    <row r="635" spans="1:54" ht="14.4">
      <c r="A635" s="27" t="str">
        <f>VLOOKUP(C635,'user list'!A:B,2,0)</f>
        <v>Admin</v>
      </c>
      <c r="B635" s="172">
        <v>45810.368969907409</v>
      </c>
      <c r="C635" s="69" t="s">
        <v>186</v>
      </c>
      <c r="D635" s="69" t="s">
        <v>1937</v>
      </c>
      <c r="E635" s="69" t="s">
        <v>2150</v>
      </c>
      <c r="F635" s="69">
        <v>294</v>
      </c>
      <c r="G635" s="69" t="s">
        <v>1963</v>
      </c>
    </row>
    <row r="636" spans="1:54" ht="14.4">
      <c r="A636" s="27" t="str">
        <f>VLOOKUP(C636,'user list'!A:B,2,0)</f>
        <v>Admin</v>
      </c>
      <c r="B636" s="172">
        <v>45810.368969907409</v>
      </c>
      <c r="C636" s="69" t="s">
        <v>186</v>
      </c>
      <c r="D636" s="69" t="s">
        <v>1937</v>
      </c>
      <c r="E636" s="69" t="s">
        <v>2139</v>
      </c>
      <c r="F636" s="69">
        <v>292</v>
      </c>
      <c r="G636" s="69" t="s">
        <v>1963</v>
      </c>
    </row>
    <row r="637" spans="1:54" ht="14.4">
      <c r="A637" s="27" t="str">
        <f>VLOOKUP(C637,'user list'!A:B,2,0)</f>
        <v>Admin</v>
      </c>
      <c r="B637" s="172">
        <v>45810.368969907409</v>
      </c>
      <c r="C637" s="69" t="s">
        <v>186</v>
      </c>
      <c r="D637" s="69" t="s">
        <v>1937</v>
      </c>
      <c r="E637" s="69" t="s">
        <v>2146</v>
      </c>
      <c r="F637" s="69">
        <v>290</v>
      </c>
      <c r="G637" s="69" t="s">
        <v>1963</v>
      </c>
    </row>
    <row r="638" spans="1:54" ht="14.4">
      <c r="A638" s="27" t="str">
        <f>VLOOKUP(C638,'user list'!A:B,2,0)</f>
        <v>Admin</v>
      </c>
      <c r="B638" s="172">
        <v>45810.368981481479</v>
      </c>
      <c r="C638" s="69" t="s">
        <v>186</v>
      </c>
      <c r="D638" s="69" t="s">
        <v>1937</v>
      </c>
      <c r="E638" s="69" t="s">
        <v>1974</v>
      </c>
      <c r="F638" s="69">
        <v>286</v>
      </c>
      <c r="G638" s="69" t="s">
        <v>1963</v>
      </c>
      <c r="R638" s="73"/>
      <c r="S638" s="73"/>
    </row>
    <row r="639" spans="1:54" ht="14.4">
      <c r="A639" s="27" t="str">
        <f>VLOOKUP(C639,'user list'!A:B,2,0)</f>
        <v>Admin</v>
      </c>
      <c r="B639" s="172">
        <v>45810.368981481479</v>
      </c>
      <c r="C639" s="69" t="s">
        <v>186</v>
      </c>
      <c r="D639" s="69" t="s">
        <v>1937</v>
      </c>
      <c r="E639" s="69">
        <v>512</v>
      </c>
      <c r="F639" s="69">
        <v>512</v>
      </c>
      <c r="G639" s="69" t="s">
        <v>1963</v>
      </c>
    </row>
    <row r="640" spans="1:54" ht="14.4">
      <c r="A640" s="27" t="str">
        <f>VLOOKUP(C640,'user list'!A:B,2,0)</f>
        <v>Admin</v>
      </c>
      <c r="B640" s="172">
        <v>45810.368981481479</v>
      </c>
      <c r="C640" s="69" t="s">
        <v>186</v>
      </c>
      <c r="D640" s="69" t="s">
        <v>1937</v>
      </c>
      <c r="E640" s="69" t="s">
        <v>2151</v>
      </c>
      <c r="F640" s="69">
        <v>288</v>
      </c>
      <c r="G640" s="69" t="s">
        <v>1963</v>
      </c>
      <c r="AY640" s="74"/>
      <c r="BB640" s="74"/>
    </row>
    <row r="641" spans="1:16" ht="14.4">
      <c r="A641" s="27" t="str">
        <f>VLOOKUP(C641,'user list'!A:B,2,0)</f>
        <v>Admin</v>
      </c>
      <c r="B641" s="172">
        <v>45810.368981481479</v>
      </c>
      <c r="C641" s="69" t="s">
        <v>186</v>
      </c>
      <c r="D641" s="69" t="s">
        <v>1937</v>
      </c>
      <c r="E641" s="69" t="s">
        <v>2105</v>
      </c>
      <c r="F641" s="69">
        <v>289</v>
      </c>
      <c r="G641" s="69" t="s">
        <v>1963</v>
      </c>
      <c r="L641" s="73"/>
      <c r="M641" s="73"/>
    </row>
    <row r="642" spans="1:16" ht="14.4">
      <c r="A642" s="27" t="str">
        <f>VLOOKUP(C642,'user list'!A:B,2,0)</f>
        <v>Admin</v>
      </c>
      <c r="B642" s="172">
        <v>45810.368981481479</v>
      </c>
      <c r="C642" s="69" t="s">
        <v>186</v>
      </c>
      <c r="D642" s="69" t="s">
        <v>1937</v>
      </c>
      <c r="E642" s="69" t="s">
        <v>2152</v>
      </c>
      <c r="F642" s="69">
        <v>287</v>
      </c>
      <c r="G642" s="69" t="s">
        <v>1963</v>
      </c>
      <c r="O642" s="73"/>
      <c r="P642" s="73"/>
    </row>
    <row r="643" spans="1:16" ht="14.4">
      <c r="A643" s="27" t="str">
        <f>VLOOKUP(C643,'user list'!A:B,2,0)</f>
        <v>Admin</v>
      </c>
      <c r="B643" s="172">
        <v>45810.368981481479</v>
      </c>
      <c r="C643" s="69" t="s">
        <v>186</v>
      </c>
      <c r="D643" s="69" t="s">
        <v>1937</v>
      </c>
      <c r="E643" s="69" t="s">
        <v>2153</v>
      </c>
      <c r="F643" s="69">
        <v>285</v>
      </c>
      <c r="G643" s="69" t="s">
        <v>1963</v>
      </c>
      <c r="O643" s="73"/>
      <c r="P643" s="73"/>
    </row>
    <row r="644" spans="1:16" ht="14.4">
      <c r="A644" s="27" t="str">
        <f>VLOOKUP(C644,'user list'!A:B,2,0)</f>
        <v>Admin</v>
      </c>
      <c r="B644" s="172">
        <v>45810.368981481479</v>
      </c>
      <c r="C644" s="69" t="s">
        <v>186</v>
      </c>
      <c r="D644" s="69" t="s">
        <v>1937</v>
      </c>
      <c r="E644" s="69" t="s">
        <v>2154</v>
      </c>
      <c r="F644" s="69">
        <v>284</v>
      </c>
      <c r="G644" s="69" t="s">
        <v>1963</v>
      </c>
    </row>
    <row r="645" spans="1:16" ht="14.4">
      <c r="A645" s="27" t="str">
        <f>VLOOKUP(C645,'user list'!A:B,2,0)</f>
        <v>Admin</v>
      </c>
      <c r="B645" s="172">
        <v>45810.368981481479</v>
      </c>
      <c r="C645" s="69" t="s">
        <v>186</v>
      </c>
      <c r="D645" s="69" t="s">
        <v>1937</v>
      </c>
      <c r="E645" s="69" t="s">
        <v>2155</v>
      </c>
      <c r="F645" s="69">
        <v>283</v>
      </c>
      <c r="G645" s="69" t="s">
        <v>1963</v>
      </c>
    </row>
    <row r="646" spans="1:16" ht="14.4">
      <c r="A646" s="27" t="str">
        <f>VLOOKUP(C646,'user list'!A:B,2,0)</f>
        <v>Admin</v>
      </c>
      <c r="B646" s="172">
        <v>45810.368981481479</v>
      </c>
      <c r="C646" s="69" t="s">
        <v>186</v>
      </c>
      <c r="D646" s="69" t="s">
        <v>1937</v>
      </c>
      <c r="E646" s="69" t="s">
        <v>2156</v>
      </c>
      <c r="F646" s="69">
        <v>279</v>
      </c>
      <c r="G646" s="69" t="s">
        <v>1963</v>
      </c>
      <c r="O646" s="73"/>
      <c r="P646" s="73"/>
    </row>
    <row r="647" spans="1:16" ht="14.4">
      <c r="A647" s="27" t="str">
        <f>VLOOKUP(C647,'user list'!A:B,2,0)</f>
        <v>Admin</v>
      </c>
      <c r="B647" s="172">
        <v>45810.368981481479</v>
      </c>
      <c r="C647" s="69" t="s">
        <v>186</v>
      </c>
      <c r="D647" s="69" t="s">
        <v>1937</v>
      </c>
      <c r="E647" s="69" t="s">
        <v>2157</v>
      </c>
      <c r="F647" s="69">
        <v>278</v>
      </c>
      <c r="G647" s="69" t="s">
        <v>1963</v>
      </c>
    </row>
    <row r="648" spans="1:16" ht="14.4">
      <c r="A648" s="27" t="str">
        <f>VLOOKUP(C648,'user list'!A:B,2,0)</f>
        <v>Admin</v>
      </c>
      <c r="B648" s="172">
        <v>45810.368981481479</v>
      </c>
      <c r="C648" s="69" t="s">
        <v>186</v>
      </c>
      <c r="D648" s="69" t="s">
        <v>1937</v>
      </c>
      <c r="E648" s="69" t="s">
        <v>2070</v>
      </c>
      <c r="F648" s="69">
        <v>277</v>
      </c>
      <c r="G648" s="69" t="s">
        <v>1963</v>
      </c>
      <c r="L648" s="73"/>
      <c r="M648" s="73"/>
    </row>
    <row r="649" spans="1:16" ht="14.4">
      <c r="A649" s="27" t="str">
        <f>VLOOKUP(C649,'user list'!A:B,2,0)</f>
        <v>Admin</v>
      </c>
      <c r="B649" s="172">
        <v>45810.368981481479</v>
      </c>
      <c r="C649" s="69" t="s">
        <v>186</v>
      </c>
      <c r="D649" s="69" t="s">
        <v>1937</v>
      </c>
      <c r="E649" s="69" t="s">
        <v>2158</v>
      </c>
      <c r="F649" s="69">
        <v>275</v>
      </c>
      <c r="G649" s="69" t="s">
        <v>1963</v>
      </c>
      <c r="L649" s="73"/>
      <c r="M649" s="73"/>
    </row>
    <row r="650" spans="1:16" ht="14.4">
      <c r="A650" s="27" t="str">
        <f>VLOOKUP(C650,'user list'!A:B,2,0)</f>
        <v>Admin</v>
      </c>
      <c r="B650" s="172">
        <v>45810.368981481479</v>
      </c>
      <c r="C650" s="69" t="s">
        <v>186</v>
      </c>
      <c r="D650" s="69" t="s">
        <v>1937</v>
      </c>
      <c r="E650" s="69" t="s">
        <v>2159</v>
      </c>
      <c r="F650" s="69">
        <v>276</v>
      </c>
      <c r="G650" s="69" t="s">
        <v>1963</v>
      </c>
      <c r="L650" s="73"/>
      <c r="M650" s="73"/>
    </row>
    <row r="651" spans="1:16" ht="14.4">
      <c r="A651" s="27" t="str">
        <f>VLOOKUP(C651,'user list'!A:B,2,0)</f>
        <v>Admin</v>
      </c>
      <c r="B651" s="172">
        <v>45810.368981481479</v>
      </c>
      <c r="C651" s="69" t="s">
        <v>186</v>
      </c>
      <c r="D651" s="69" t="s">
        <v>1937</v>
      </c>
      <c r="E651" s="69" t="s">
        <v>2100</v>
      </c>
      <c r="F651" s="69">
        <v>274</v>
      </c>
      <c r="G651" s="69" t="s">
        <v>1963</v>
      </c>
      <c r="O651" s="73"/>
      <c r="P651" s="73"/>
    </row>
    <row r="652" spans="1:16" ht="14.4">
      <c r="A652" s="27" t="str">
        <f>VLOOKUP(C652,'user list'!A:B,2,0)</f>
        <v>Admin</v>
      </c>
      <c r="B652" s="172">
        <v>45810.368981481479</v>
      </c>
      <c r="C652" s="69" t="s">
        <v>186</v>
      </c>
      <c r="D652" s="69" t="s">
        <v>1937</v>
      </c>
      <c r="E652" s="69" t="s">
        <v>2075</v>
      </c>
      <c r="F652" s="69">
        <v>273</v>
      </c>
      <c r="G652" s="69" t="s">
        <v>1963</v>
      </c>
      <c r="O652" s="73"/>
      <c r="P652" s="73"/>
    </row>
    <row r="653" spans="1:16" ht="14.4">
      <c r="A653" s="27" t="str">
        <f>VLOOKUP(C653,'user list'!A:B,2,0)</f>
        <v>Admin</v>
      </c>
      <c r="B653" s="172">
        <v>45810.368993055556</v>
      </c>
      <c r="C653" s="69" t="s">
        <v>186</v>
      </c>
      <c r="D653" s="69" t="s">
        <v>1937</v>
      </c>
      <c r="E653" s="69" t="s">
        <v>2039</v>
      </c>
      <c r="F653" s="69">
        <v>271</v>
      </c>
      <c r="G653" s="69" t="s">
        <v>1963</v>
      </c>
    </row>
    <row r="654" spans="1:16" ht="14.4">
      <c r="A654" s="27" t="str">
        <f>VLOOKUP(C654,'user list'!A:B,2,0)</f>
        <v>Admin</v>
      </c>
      <c r="B654" s="172">
        <v>45810.368993055556</v>
      </c>
      <c r="C654" s="69" t="s">
        <v>186</v>
      </c>
      <c r="D654" s="69" t="s">
        <v>1937</v>
      </c>
      <c r="E654" s="69" t="s">
        <v>2160</v>
      </c>
      <c r="F654" s="69">
        <v>270</v>
      </c>
      <c r="G654" s="69" t="s">
        <v>1963</v>
      </c>
    </row>
    <row r="655" spans="1:16" ht="14.4">
      <c r="A655" s="27" t="str">
        <f>VLOOKUP(C655,'user list'!A:B,2,0)</f>
        <v>Admin</v>
      </c>
      <c r="B655" s="172">
        <v>45810.368993055556</v>
      </c>
      <c r="C655" s="69" t="s">
        <v>186</v>
      </c>
      <c r="D655" s="69" t="s">
        <v>1937</v>
      </c>
      <c r="E655" s="69" t="s">
        <v>2161</v>
      </c>
      <c r="F655" s="69">
        <v>269</v>
      </c>
      <c r="G655" s="69" t="s">
        <v>1963</v>
      </c>
      <c r="L655" s="73"/>
      <c r="M655" s="73"/>
    </row>
    <row r="656" spans="1:16" ht="14.4">
      <c r="A656" s="27" t="str">
        <f>VLOOKUP(C656,'user list'!A:B,2,0)</f>
        <v>Admin</v>
      </c>
      <c r="B656" s="172">
        <v>45810.368993055556</v>
      </c>
      <c r="C656" s="69" t="s">
        <v>186</v>
      </c>
      <c r="D656" s="69" t="s">
        <v>1937</v>
      </c>
      <c r="E656" s="69" t="s">
        <v>2162</v>
      </c>
      <c r="F656" s="69">
        <v>264</v>
      </c>
      <c r="G656" s="69" t="s">
        <v>1963</v>
      </c>
      <c r="L656" s="73"/>
      <c r="M656" s="73"/>
    </row>
    <row r="657" spans="1:42" ht="14.4">
      <c r="A657" s="27" t="str">
        <f>VLOOKUP(C657,'user list'!A:B,2,0)</f>
        <v>Admin</v>
      </c>
      <c r="B657" s="172">
        <v>45810.368993055556</v>
      </c>
      <c r="C657" s="69" t="s">
        <v>186</v>
      </c>
      <c r="D657" s="69" t="s">
        <v>1937</v>
      </c>
      <c r="E657" s="69" t="s">
        <v>2107</v>
      </c>
      <c r="F657" s="69">
        <v>266</v>
      </c>
      <c r="G657" s="69" t="s">
        <v>1963</v>
      </c>
    </row>
    <row r="658" spans="1:42" ht="14.4">
      <c r="A658" s="27" t="str">
        <f>VLOOKUP(C658,'user list'!A:B,2,0)</f>
        <v>Admin</v>
      </c>
      <c r="B658" s="172">
        <v>45810.368993055556</v>
      </c>
      <c r="C658" s="69" t="s">
        <v>186</v>
      </c>
      <c r="D658" s="69" t="s">
        <v>1937</v>
      </c>
      <c r="E658" s="69" t="s">
        <v>2082</v>
      </c>
      <c r="F658" s="69">
        <v>262</v>
      </c>
      <c r="G658" s="69" t="s">
        <v>1963</v>
      </c>
      <c r="AM658" s="74"/>
      <c r="AP658" s="74"/>
    </row>
    <row r="659" spans="1:42" ht="14.4">
      <c r="A659" s="27" t="str">
        <f>VLOOKUP(C659,'user list'!A:B,2,0)</f>
        <v>Admin</v>
      </c>
      <c r="B659" s="172">
        <v>45810.368993055556</v>
      </c>
      <c r="C659" s="69" t="s">
        <v>186</v>
      </c>
      <c r="D659" s="69" t="s">
        <v>1937</v>
      </c>
      <c r="E659" s="69" t="s">
        <v>2163</v>
      </c>
      <c r="F659" s="69">
        <v>280</v>
      </c>
      <c r="G659" s="69" t="s">
        <v>1963</v>
      </c>
      <c r="L659" s="73"/>
      <c r="M659" s="73"/>
    </row>
    <row r="660" spans="1:42" ht="14.4">
      <c r="A660" s="27" t="str">
        <f>VLOOKUP(C660,'user list'!A:B,2,0)</f>
        <v>Admin</v>
      </c>
      <c r="B660" s="172">
        <v>45810.368993055556</v>
      </c>
      <c r="C660" s="69" t="s">
        <v>186</v>
      </c>
      <c r="D660" s="69" t="s">
        <v>1937</v>
      </c>
      <c r="E660" s="69" t="s">
        <v>2164</v>
      </c>
      <c r="F660" s="69">
        <v>545</v>
      </c>
      <c r="G660" s="69" t="s">
        <v>1963</v>
      </c>
      <c r="L660" s="73"/>
      <c r="M660" s="73"/>
    </row>
    <row r="661" spans="1:42" ht="14.4">
      <c r="A661" s="27" t="str">
        <f>VLOOKUP(C661,'user list'!A:B,2,0)</f>
        <v>Admin</v>
      </c>
      <c r="B661" s="172">
        <v>45810.369062500002</v>
      </c>
      <c r="C661" s="69" t="s">
        <v>186</v>
      </c>
      <c r="D661" s="69" t="s">
        <v>1937</v>
      </c>
      <c r="E661" s="69" t="s">
        <v>2165</v>
      </c>
      <c r="F661" s="69">
        <v>352</v>
      </c>
      <c r="G661" s="69" t="s">
        <v>1963</v>
      </c>
      <c r="O661" s="73"/>
      <c r="P661" s="73"/>
    </row>
    <row r="662" spans="1:42" ht="14.4">
      <c r="A662" s="27" t="str">
        <f>VLOOKUP(C662,'user list'!A:B,2,0)</f>
        <v>Admin</v>
      </c>
      <c r="B662" s="172">
        <v>45810.369143518517</v>
      </c>
      <c r="C662" s="69" t="s">
        <v>186</v>
      </c>
      <c r="D662" s="69" t="s">
        <v>1937</v>
      </c>
      <c r="E662" s="69" t="s">
        <v>2166</v>
      </c>
      <c r="F662" s="69">
        <v>476</v>
      </c>
      <c r="G662" s="69" t="s">
        <v>1963</v>
      </c>
    </row>
    <row r="663" spans="1:42" ht="14.4">
      <c r="A663" s="27" t="str">
        <f>VLOOKUP(C663,'user list'!A:B,2,0)</f>
        <v>Admin</v>
      </c>
      <c r="B663" s="172">
        <v>45810.369143518517</v>
      </c>
      <c r="C663" s="69" t="s">
        <v>186</v>
      </c>
      <c r="D663" s="69" t="s">
        <v>1937</v>
      </c>
      <c r="E663" s="69" t="s">
        <v>2167</v>
      </c>
      <c r="F663" s="69">
        <v>474</v>
      </c>
      <c r="G663" s="69" t="s">
        <v>1963</v>
      </c>
    </row>
    <row r="664" spans="1:42" ht="14.4">
      <c r="A664" s="27" t="str">
        <f>VLOOKUP(C664,'user list'!A:B,2,0)</f>
        <v>Admin</v>
      </c>
      <c r="B664" s="172">
        <v>45810.369143518517</v>
      </c>
      <c r="C664" s="69" t="s">
        <v>186</v>
      </c>
      <c r="D664" s="69" t="s">
        <v>1937</v>
      </c>
      <c r="E664" s="69" t="s">
        <v>1960</v>
      </c>
      <c r="F664" s="69">
        <v>472</v>
      </c>
      <c r="G664" s="69" t="s">
        <v>1963</v>
      </c>
      <c r="L664" s="73"/>
      <c r="M664" s="73"/>
    </row>
    <row r="665" spans="1:42" ht="14.4">
      <c r="A665" s="27" t="str">
        <f>VLOOKUP(C665,'user list'!A:B,2,0)</f>
        <v>Admin</v>
      </c>
      <c r="B665" s="172">
        <v>45810.369143518517</v>
      </c>
      <c r="C665" s="69" t="s">
        <v>186</v>
      </c>
      <c r="D665" s="69" t="s">
        <v>1937</v>
      </c>
      <c r="E665" s="69" t="s">
        <v>2167</v>
      </c>
      <c r="F665" s="69">
        <v>473</v>
      </c>
      <c r="G665" s="69" t="s">
        <v>1963</v>
      </c>
      <c r="L665" s="73"/>
      <c r="M665" s="73"/>
    </row>
    <row r="666" spans="1:42" ht="14.4">
      <c r="A666" s="27" t="str">
        <f>VLOOKUP(C666,'user list'!A:B,2,0)</f>
        <v>Admin</v>
      </c>
      <c r="B666" s="172">
        <v>45810.369247685187</v>
      </c>
      <c r="C666" s="69" t="s">
        <v>186</v>
      </c>
      <c r="D666" s="69" t="s">
        <v>1937</v>
      </c>
      <c r="E666" s="69" t="s">
        <v>1977</v>
      </c>
      <c r="F666" s="69">
        <v>1289</v>
      </c>
      <c r="G666" s="69" t="s">
        <v>1963</v>
      </c>
    </row>
    <row r="667" spans="1:42" ht="14.4">
      <c r="A667" s="27" t="str">
        <f>VLOOKUP(C667,'user list'!A:B,2,0)</f>
        <v>Admin</v>
      </c>
      <c r="B667" s="172">
        <v>45810.369247685187</v>
      </c>
      <c r="C667" s="69" t="s">
        <v>186</v>
      </c>
      <c r="D667" s="69" t="s">
        <v>1937</v>
      </c>
      <c r="E667" s="69" t="s">
        <v>2062</v>
      </c>
      <c r="F667" s="69">
        <v>1287</v>
      </c>
      <c r="G667" s="69" t="s">
        <v>1963</v>
      </c>
      <c r="O667" s="73"/>
      <c r="P667" s="73"/>
    </row>
    <row r="668" spans="1:42" ht="14.4">
      <c r="A668" s="27" t="str">
        <f>VLOOKUP(C668,'user list'!A:B,2,0)</f>
        <v>Admin</v>
      </c>
      <c r="B668" s="172">
        <v>45810.369247685187</v>
      </c>
      <c r="C668" s="69" t="s">
        <v>186</v>
      </c>
      <c r="D668" s="69" t="s">
        <v>1937</v>
      </c>
      <c r="E668" s="69" t="s">
        <v>2062</v>
      </c>
      <c r="F668" s="69">
        <v>1285</v>
      </c>
      <c r="G668" s="69" t="s">
        <v>1963</v>
      </c>
      <c r="O668" s="73"/>
      <c r="P668" s="73"/>
    </row>
    <row r="669" spans="1:42" ht="14.4">
      <c r="A669" s="27" t="str">
        <f>VLOOKUP(C669,'user list'!A:B,2,0)</f>
        <v>Admin</v>
      </c>
      <c r="B669" s="172">
        <v>45810.369247685187</v>
      </c>
      <c r="C669" s="69" t="s">
        <v>186</v>
      </c>
      <c r="D669" s="69" t="s">
        <v>1937</v>
      </c>
      <c r="E669" s="69" t="s">
        <v>2062</v>
      </c>
      <c r="F669" s="69">
        <v>1288</v>
      </c>
      <c r="G669" s="69" t="s">
        <v>1963</v>
      </c>
      <c r="O669" s="73"/>
      <c r="P669" s="73"/>
    </row>
    <row r="670" spans="1:42" ht="14.4">
      <c r="A670" s="27" t="str">
        <f>VLOOKUP(C670,'user list'!A:B,2,0)</f>
        <v>Admin</v>
      </c>
      <c r="B670" s="172">
        <v>45810.369247685187</v>
      </c>
      <c r="C670" s="69" t="s">
        <v>186</v>
      </c>
      <c r="D670" s="69" t="s">
        <v>1937</v>
      </c>
      <c r="E670" s="69" t="s">
        <v>2062</v>
      </c>
      <c r="F670" s="69">
        <v>1286</v>
      </c>
      <c r="G670" s="69" t="s">
        <v>1963</v>
      </c>
      <c r="O670" s="73"/>
      <c r="P670" s="73"/>
    </row>
    <row r="671" spans="1:42" ht="14.4">
      <c r="A671" s="27" t="str">
        <f>VLOOKUP(C671,'user list'!A:B,2,0)</f>
        <v>Admin</v>
      </c>
      <c r="B671" s="172">
        <v>45810.369247685187</v>
      </c>
      <c r="C671" s="69" t="s">
        <v>186</v>
      </c>
      <c r="D671" s="69" t="s">
        <v>1937</v>
      </c>
      <c r="E671" s="69" t="s">
        <v>2062</v>
      </c>
      <c r="F671" s="69">
        <v>1282</v>
      </c>
      <c r="G671" s="69" t="s">
        <v>1963</v>
      </c>
    </row>
    <row r="672" spans="1:42" ht="14.4">
      <c r="A672" s="27" t="str">
        <f>VLOOKUP(C672,'user list'!A:B,2,0)</f>
        <v>Admin</v>
      </c>
      <c r="B672" s="172">
        <v>45810.369247685187</v>
      </c>
      <c r="C672" s="69" t="s">
        <v>186</v>
      </c>
      <c r="D672" s="69" t="s">
        <v>1937</v>
      </c>
      <c r="E672" s="69" t="s">
        <v>2062</v>
      </c>
      <c r="F672" s="69">
        <v>1280</v>
      </c>
      <c r="G672" s="69" t="s">
        <v>1963</v>
      </c>
    </row>
    <row r="673" spans="1:31" ht="14.4">
      <c r="A673" s="27" t="str">
        <f>VLOOKUP(C673,'user list'!A:B,2,0)</f>
        <v>Admin</v>
      </c>
      <c r="B673" s="172">
        <v>45810.369247685187</v>
      </c>
      <c r="C673" s="69" t="s">
        <v>186</v>
      </c>
      <c r="D673" s="69" t="s">
        <v>1937</v>
      </c>
      <c r="E673" s="69" t="s">
        <v>1977</v>
      </c>
      <c r="F673" s="69">
        <v>1278</v>
      </c>
      <c r="G673" s="69" t="s">
        <v>1963</v>
      </c>
    </row>
    <row r="674" spans="1:31" ht="14.4">
      <c r="A674" s="27" t="str">
        <f>VLOOKUP(C674,'user list'!A:B,2,0)</f>
        <v>Admin</v>
      </c>
      <c r="B674" s="172">
        <v>45810.369247685187</v>
      </c>
      <c r="C674" s="69" t="s">
        <v>186</v>
      </c>
      <c r="D674" s="69" t="s">
        <v>1937</v>
      </c>
      <c r="E674" s="69" t="s">
        <v>2062</v>
      </c>
      <c r="F674" s="69">
        <v>1277</v>
      </c>
      <c r="G674" s="69" t="s">
        <v>1963</v>
      </c>
      <c r="R674" s="73"/>
      <c r="S674" s="73"/>
    </row>
    <row r="675" spans="1:31" ht="14.4">
      <c r="A675" s="27" t="str">
        <f>VLOOKUP(C675,'user list'!A:B,2,0)</f>
        <v>Admin</v>
      </c>
      <c r="B675" s="172">
        <v>45810.369247685187</v>
      </c>
      <c r="C675" s="69" t="s">
        <v>186</v>
      </c>
      <c r="D675" s="69" t="s">
        <v>1937</v>
      </c>
      <c r="E675" s="69" t="s">
        <v>2062</v>
      </c>
      <c r="F675" s="69">
        <v>1281</v>
      </c>
      <c r="G675" s="69" t="s">
        <v>1963</v>
      </c>
    </row>
    <row r="676" spans="1:31" ht="14.4">
      <c r="A676" s="27" t="str">
        <f>VLOOKUP(C676,'user list'!A:B,2,0)</f>
        <v>Admin</v>
      </c>
      <c r="B676" s="172">
        <v>45810.369247685187</v>
      </c>
      <c r="C676" s="69" t="s">
        <v>186</v>
      </c>
      <c r="D676" s="69" t="s">
        <v>1937</v>
      </c>
      <c r="E676" s="69" t="s">
        <v>2062</v>
      </c>
      <c r="F676" s="69">
        <v>1276</v>
      </c>
      <c r="G676" s="69" t="s">
        <v>1963</v>
      </c>
    </row>
    <row r="677" spans="1:31" ht="14.4">
      <c r="A677" s="27" t="str">
        <f>VLOOKUP(C677,'user list'!A:B,2,0)</f>
        <v>Admin</v>
      </c>
      <c r="B677" s="172">
        <v>45810.369247685187</v>
      </c>
      <c r="C677" s="69" t="s">
        <v>186</v>
      </c>
      <c r="D677" s="69" t="s">
        <v>1937</v>
      </c>
      <c r="E677" s="69" t="s">
        <v>1977</v>
      </c>
      <c r="F677" s="69">
        <v>1275</v>
      </c>
      <c r="G677" s="69" t="s">
        <v>1963</v>
      </c>
      <c r="R677" s="73"/>
      <c r="S677" s="73"/>
    </row>
    <row r="678" spans="1:31" ht="14.4">
      <c r="A678" s="27" t="str">
        <f>VLOOKUP(C678,'user list'!A:B,2,0)</f>
        <v>Admin</v>
      </c>
      <c r="B678" s="172">
        <v>45810.369247685187</v>
      </c>
      <c r="C678" s="69" t="s">
        <v>186</v>
      </c>
      <c r="D678" s="69" t="s">
        <v>1937</v>
      </c>
      <c r="E678" s="69" t="s">
        <v>1977</v>
      </c>
      <c r="F678" s="69">
        <v>1272</v>
      </c>
      <c r="G678" s="69" t="s">
        <v>1963</v>
      </c>
    </row>
    <row r="679" spans="1:31" ht="14.4">
      <c r="A679" s="27" t="str">
        <f>VLOOKUP(C679,'user list'!A:B,2,0)</f>
        <v>Admin</v>
      </c>
      <c r="B679" s="172">
        <v>45810.369247685187</v>
      </c>
      <c r="C679" s="69" t="s">
        <v>186</v>
      </c>
      <c r="D679" s="69" t="s">
        <v>1937</v>
      </c>
      <c r="E679" s="69" t="s">
        <v>1977</v>
      </c>
      <c r="F679" s="69">
        <v>1271</v>
      </c>
      <c r="G679" s="69" t="s">
        <v>1963</v>
      </c>
    </row>
    <row r="680" spans="1:31" ht="14.4">
      <c r="A680" s="27" t="str">
        <f>VLOOKUP(C680,'user list'!A:B,2,0)</f>
        <v>Admin</v>
      </c>
      <c r="B680" s="172">
        <v>45810.369247685187</v>
      </c>
      <c r="C680" s="69" t="s">
        <v>186</v>
      </c>
      <c r="D680" s="69" t="s">
        <v>1937</v>
      </c>
      <c r="E680" s="69" t="s">
        <v>1977</v>
      </c>
      <c r="F680" s="69">
        <v>1269</v>
      </c>
      <c r="G680" s="69" t="s">
        <v>1963</v>
      </c>
      <c r="O680" s="73"/>
      <c r="P680" s="73"/>
    </row>
    <row r="681" spans="1:31" ht="14.4">
      <c r="A681" s="27" t="str">
        <f>VLOOKUP(C681,'user list'!A:B,2,0)</f>
        <v>Admin</v>
      </c>
      <c r="B681" s="172">
        <v>45810.369247685187</v>
      </c>
      <c r="C681" s="69" t="s">
        <v>186</v>
      </c>
      <c r="D681" s="69" t="s">
        <v>1937</v>
      </c>
      <c r="E681" s="69" t="s">
        <v>2062</v>
      </c>
      <c r="F681" s="69">
        <v>1266</v>
      </c>
      <c r="G681" s="69" t="s">
        <v>1963</v>
      </c>
      <c r="O681" s="73"/>
      <c r="P681" s="73"/>
    </row>
    <row r="682" spans="1:31" ht="14.4">
      <c r="A682" s="27" t="str">
        <f>VLOOKUP(C682,'user list'!A:B,2,0)</f>
        <v>Admin</v>
      </c>
      <c r="B682" s="172">
        <v>45810.369247685187</v>
      </c>
      <c r="C682" s="69" t="s">
        <v>186</v>
      </c>
      <c r="D682" s="69" t="s">
        <v>1937</v>
      </c>
      <c r="E682" s="69" t="s">
        <v>2062</v>
      </c>
      <c r="F682" s="69">
        <v>1267</v>
      </c>
      <c r="G682" s="69" t="s">
        <v>1963</v>
      </c>
      <c r="O682" s="73"/>
      <c r="P682" s="73"/>
    </row>
    <row r="683" spans="1:31" ht="14.4">
      <c r="A683" s="27" t="str">
        <f>VLOOKUP(C683,'user list'!A:B,2,0)</f>
        <v>Admin</v>
      </c>
      <c r="B683" s="172">
        <v>45810.369247685187</v>
      </c>
      <c r="C683" s="69" t="s">
        <v>186</v>
      </c>
      <c r="D683" s="69" t="s">
        <v>1937</v>
      </c>
      <c r="E683" s="69" t="s">
        <v>2062</v>
      </c>
      <c r="F683" s="69">
        <v>1268</v>
      </c>
      <c r="G683" s="69" t="s">
        <v>1963</v>
      </c>
      <c r="O683" s="73"/>
      <c r="P683" s="73"/>
    </row>
    <row r="684" spans="1:31" ht="14.4">
      <c r="A684" s="27" t="str">
        <f>VLOOKUP(C684,'user list'!A:B,2,0)</f>
        <v>Admin</v>
      </c>
      <c r="B684" s="172">
        <v>45810.369259259256</v>
      </c>
      <c r="C684" s="69" t="s">
        <v>186</v>
      </c>
      <c r="D684" s="69" t="s">
        <v>1937</v>
      </c>
      <c r="E684" s="69" t="s">
        <v>2168</v>
      </c>
      <c r="F684" s="69">
        <v>410</v>
      </c>
      <c r="G684" s="69" t="s">
        <v>1963</v>
      </c>
    </row>
    <row r="685" spans="1:31" ht="14.4">
      <c r="A685" s="27" t="str">
        <f>VLOOKUP(C685,'user list'!A:B,2,0)</f>
        <v>Admin</v>
      </c>
      <c r="B685" s="172">
        <v>45810.369259259256</v>
      </c>
      <c r="C685" s="69" t="s">
        <v>186</v>
      </c>
      <c r="D685" s="69" t="s">
        <v>1937</v>
      </c>
      <c r="E685" s="69" t="s">
        <v>2169</v>
      </c>
      <c r="F685" s="69">
        <v>403</v>
      </c>
      <c r="G685" s="69" t="s">
        <v>1963</v>
      </c>
    </row>
    <row r="686" spans="1:31" ht="14.4">
      <c r="A686" s="27" t="str">
        <f>VLOOKUP(C686,'user list'!A:B,2,0)</f>
        <v>Admin</v>
      </c>
      <c r="B686" s="172">
        <v>45810.369259259256</v>
      </c>
      <c r="C686" s="69" t="s">
        <v>186</v>
      </c>
      <c r="D686" s="69" t="s">
        <v>1937</v>
      </c>
      <c r="E686" s="69" t="s">
        <v>2166</v>
      </c>
      <c r="F686" s="69">
        <v>400</v>
      </c>
      <c r="G686" s="69" t="s">
        <v>1963</v>
      </c>
      <c r="AD686" s="73"/>
      <c r="AE686" s="73"/>
    </row>
    <row r="687" spans="1:31" ht="14.4">
      <c r="A687" s="27" t="str">
        <f>VLOOKUP(C687,'user list'!A:B,2,0)</f>
        <v>Admin</v>
      </c>
      <c r="B687" s="172">
        <v>45810.369259259256</v>
      </c>
      <c r="C687" s="69" t="s">
        <v>186</v>
      </c>
      <c r="D687" s="69" t="s">
        <v>1937</v>
      </c>
      <c r="E687" s="69" t="s">
        <v>2170</v>
      </c>
      <c r="F687" s="69">
        <v>402</v>
      </c>
      <c r="G687" s="69" t="s">
        <v>1963</v>
      </c>
    </row>
    <row r="688" spans="1:31" ht="14.4">
      <c r="A688" s="27" t="str">
        <f>VLOOKUP(C688,'user list'!A:B,2,0)</f>
        <v>Admin</v>
      </c>
      <c r="B688" s="172">
        <v>45810.369259259256</v>
      </c>
      <c r="C688" s="69" t="s">
        <v>186</v>
      </c>
      <c r="D688" s="69" t="s">
        <v>1937</v>
      </c>
      <c r="E688" s="69" t="s">
        <v>1960</v>
      </c>
      <c r="F688" s="69">
        <v>401</v>
      </c>
      <c r="G688" s="69" t="s">
        <v>1963</v>
      </c>
      <c r="L688" s="74"/>
      <c r="O688" s="73"/>
      <c r="P688" s="73"/>
    </row>
    <row r="689" spans="1:27" ht="14.4">
      <c r="A689" s="27" t="str">
        <f>VLOOKUP(C689,'user list'!A:B,2,0)</f>
        <v>Admin</v>
      </c>
      <c r="B689" s="172">
        <v>45810.369270833333</v>
      </c>
      <c r="C689" s="69" t="s">
        <v>186</v>
      </c>
      <c r="D689" s="69" t="s">
        <v>1937</v>
      </c>
      <c r="E689" s="69" t="s">
        <v>2170</v>
      </c>
      <c r="F689" s="69">
        <v>399</v>
      </c>
      <c r="G689" s="69" t="s">
        <v>1963</v>
      </c>
    </row>
    <row r="690" spans="1:27" ht="14.4">
      <c r="A690" s="27" t="str">
        <f>VLOOKUP(C690,'user list'!A:B,2,0)</f>
        <v>Admin</v>
      </c>
      <c r="B690" s="172">
        <v>45810.369386574072</v>
      </c>
      <c r="C690" s="69" t="s">
        <v>186</v>
      </c>
      <c r="D690" s="69" t="s">
        <v>1937</v>
      </c>
      <c r="E690" s="69" t="s">
        <v>1977</v>
      </c>
      <c r="F690" s="69">
        <v>1264</v>
      </c>
      <c r="G690" s="69" t="s">
        <v>1963</v>
      </c>
    </row>
    <row r="691" spans="1:27" ht="14.4">
      <c r="A691" s="27" t="str">
        <f>VLOOKUP(C691,'user list'!A:B,2,0)</f>
        <v>Admin</v>
      </c>
      <c r="B691" s="172">
        <v>45810.369386574072</v>
      </c>
      <c r="C691" s="69" t="s">
        <v>186</v>
      </c>
      <c r="D691" s="69" t="s">
        <v>1937</v>
      </c>
      <c r="E691" s="69" t="s">
        <v>2062</v>
      </c>
      <c r="F691" s="69">
        <v>1261</v>
      </c>
      <c r="G691" s="69" t="s">
        <v>1963</v>
      </c>
    </row>
    <row r="692" spans="1:27" ht="14.4">
      <c r="A692" s="27" t="str">
        <f>VLOOKUP(C692,'user list'!A:B,2,0)</f>
        <v>Admin</v>
      </c>
      <c r="B692" s="172">
        <v>45810.369386574072</v>
      </c>
      <c r="C692" s="69" t="s">
        <v>186</v>
      </c>
      <c r="D692" s="69" t="s">
        <v>1937</v>
      </c>
      <c r="E692" s="69" t="s">
        <v>1977</v>
      </c>
      <c r="F692" s="69">
        <v>1265</v>
      </c>
      <c r="G692" s="69" t="s">
        <v>1963</v>
      </c>
    </row>
    <row r="693" spans="1:27" ht="14.4">
      <c r="A693" s="27" t="str">
        <f>VLOOKUP(C693,'user list'!A:B,2,0)</f>
        <v>Admin</v>
      </c>
      <c r="B693" s="172">
        <v>45810.369386574072</v>
      </c>
      <c r="C693" s="69" t="s">
        <v>186</v>
      </c>
      <c r="D693" s="69" t="s">
        <v>1937</v>
      </c>
      <c r="E693" s="69" t="s">
        <v>2062</v>
      </c>
      <c r="F693" s="69">
        <v>1262</v>
      </c>
      <c r="G693" s="69" t="s">
        <v>1963</v>
      </c>
    </row>
    <row r="694" spans="1:27" ht="14.4">
      <c r="A694" s="27" t="str">
        <f>VLOOKUP(C694,'user list'!A:B,2,0)</f>
        <v>Admin</v>
      </c>
      <c r="B694" s="172">
        <v>45810.369386574072</v>
      </c>
      <c r="C694" s="69" t="s">
        <v>186</v>
      </c>
      <c r="D694" s="69" t="s">
        <v>1937</v>
      </c>
      <c r="E694" s="69" t="s">
        <v>2062</v>
      </c>
      <c r="F694" s="69">
        <v>1263</v>
      </c>
      <c r="G694" s="69" t="s">
        <v>1963</v>
      </c>
    </row>
    <row r="695" spans="1:27" ht="14.4">
      <c r="A695" s="27" t="str">
        <f>VLOOKUP(C695,'user list'!A:B,2,0)</f>
        <v>Admin</v>
      </c>
      <c r="B695" s="172">
        <v>45810.369398148148</v>
      </c>
      <c r="C695" s="69" t="s">
        <v>186</v>
      </c>
      <c r="D695" s="69" t="s">
        <v>1937</v>
      </c>
      <c r="E695" s="69" t="s">
        <v>2062</v>
      </c>
      <c r="F695" s="69">
        <v>1254</v>
      </c>
      <c r="G695" s="69" t="s">
        <v>1963</v>
      </c>
    </row>
    <row r="696" spans="1:27" ht="14.4">
      <c r="A696" s="27" t="str">
        <f>VLOOKUP(C696,'user list'!A:B,2,0)</f>
        <v>Admin</v>
      </c>
      <c r="B696" s="172">
        <v>45810.369398148148</v>
      </c>
      <c r="C696" s="69" t="s">
        <v>186</v>
      </c>
      <c r="D696" s="69" t="s">
        <v>1937</v>
      </c>
      <c r="E696" s="69" t="s">
        <v>2062</v>
      </c>
      <c r="F696" s="69">
        <v>1255</v>
      </c>
      <c r="G696" s="69" t="s">
        <v>1963</v>
      </c>
    </row>
    <row r="697" spans="1:27" ht="14.4">
      <c r="A697" s="27" t="str">
        <f>VLOOKUP(C697,'user list'!A:B,2,0)</f>
        <v>Admin</v>
      </c>
      <c r="B697" s="172">
        <v>45810.369398148148</v>
      </c>
      <c r="C697" s="69" t="s">
        <v>186</v>
      </c>
      <c r="D697" s="69" t="s">
        <v>1937</v>
      </c>
      <c r="E697" s="69" t="s">
        <v>1977</v>
      </c>
      <c r="F697" s="69">
        <v>1259</v>
      </c>
      <c r="G697" s="69" t="s">
        <v>1963</v>
      </c>
    </row>
    <row r="698" spans="1:27" ht="14.4">
      <c r="A698" s="27" t="str">
        <f>VLOOKUP(C698,'user list'!A:B,2,0)</f>
        <v>Admin</v>
      </c>
      <c r="B698" s="172">
        <v>45810.369398148148</v>
      </c>
      <c r="C698" s="69" t="s">
        <v>186</v>
      </c>
      <c r="D698" s="69" t="s">
        <v>1937</v>
      </c>
      <c r="E698" s="69" t="s">
        <v>2062</v>
      </c>
      <c r="F698" s="69">
        <v>1260</v>
      </c>
      <c r="G698" s="69" t="s">
        <v>1963</v>
      </c>
    </row>
    <row r="699" spans="1:27" ht="14.4">
      <c r="A699" s="27" t="str">
        <f>VLOOKUP(C699,'user list'!A:B,2,0)</f>
        <v>Admin</v>
      </c>
      <c r="B699" s="172">
        <v>45810.369398148148</v>
      </c>
      <c r="C699" s="69" t="s">
        <v>186</v>
      </c>
      <c r="D699" s="69" t="s">
        <v>1937</v>
      </c>
      <c r="E699" s="69" t="s">
        <v>2062</v>
      </c>
      <c r="F699" s="69">
        <v>1258</v>
      </c>
      <c r="G699" s="69" t="s">
        <v>1963</v>
      </c>
    </row>
    <row r="700" spans="1:27" ht="14.4">
      <c r="A700" s="27" t="str">
        <f>VLOOKUP(C700,'user list'!A:B,2,0)</f>
        <v>Admin</v>
      </c>
      <c r="B700" s="172">
        <v>45810.369398148148</v>
      </c>
      <c r="C700" s="69" t="s">
        <v>186</v>
      </c>
      <c r="D700" s="69" t="s">
        <v>1937</v>
      </c>
      <c r="E700" s="69" t="s">
        <v>2171</v>
      </c>
      <c r="F700" s="69">
        <v>1247</v>
      </c>
      <c r="G700" s="69" t="s">
        <v>1963</v>
      </c>
      <c r="X700" s="74"/>
      <c r="AA700" s="74"/>
    </row>
    <row r="701" spans="1:27" ht="14.4">
      <c r="A701" s="27" t="str">
        <f>VLOOKUP(C701,'user list'!A:B,2,0)</f>
        <v>Admin</v>
      </c>
      <c r="B701" s="172">
        <v>45810.369398148148</v>
      </c>
      <c r="C701" s="69" t="s">
        <v>186</v>
      </c>
      <c r="D701" s="69" t="s">
        <v>1937</v>
      </c>
      <c r="E701" s="69">
        <v>1248</v>
      </c>
      <c r="F701" s="69">
        <v>1248</v>
      </c>
      <c r="G701" s="69" t="s">
        <v>1963</v>
      </c>
      <c r="L701" s="73"/>
      <c r="M701" s="73"/>
    </row>
    <row r="702" spans="1:27" ht="14.4">
      <c r="A702" s="27" t="str">
        <f>VLOOKUP(C702,'user list'!A:B,2,0)</f>
        <v>Admin</v>
      </c>
      <c r="B702" s="172">
        <v>45810.369398148148</v>
      </c>
      <c r="C702" s="69" t="s">
        <v>186</v>
      </c>
      <c r="D702" s="69" t="s">
        <v>1937</v>
      </c>
      <c r="E702" s="69" t="s">
        <v>2172</v>
      </c>
      <c r="F702" s="69">
        <v>1249</v>
      </c>
      <c r="G702" s="69" t="s">
        <v>1963</v>
      </c>
      <c r="L702" s="73"/>
      <c r="M702" s="73"/>
    </row>
    <row r="703" spans="1:27" ht="14.4">
      <c r="A703" s="27" t="str">
        <f>VLOOKUP(C703,'user list'!A:B,2,0)</f>
        <v>Admin</v>
      </c>
      <c r="B703" s="172">
        <v>45810.369398148148</v>
      </c>
      <c r="C703" s="69" t="s">
        <v>186</v>
      </c>
      <c r="D703" s="69" t="s">
        <v>1937</v>
      </c>
      <c r="E703" s="69" t="s">
        <v>2173</v>
      </c>
      <c r="F703" s="69">
        <v>1245</v>
      </c>
      <c r="G703" s="69" t="s">
        <v>1963</v>
      </c>
      <c r="R703" s="73"/>
      <c r="S703" s="73"/>
    </row>
    <row r="704" spans="1:27" ht="14.4">
      <c r="A704" s="27" t="str">
        <f>VLOOKUP(C704,'user list'!A:B,2,0)</f>
        <v>Admin</v>
      </c>
      <c r="B704" s="172">
        <v>45810.369398148148</v>
      </c>
      <c r="C704" s="69" t="s">
        <v>186</v>
      </c>
      <c r="D704" s="69" t="s">
        <v>1937</v>
      </c>
      <c r="E704" s="69" t="s">
        <v>2174</v>
      </c>
      <c r="F704" s="69">
        <v>1246</v>
      </c>
      <c r="G704" s="69" t="s">
        <v>1963</v>
      </c>
    </row>
    <row r="705" spans="1:27" ht="14.4">
      <c r="A705" s="27" t="str">
        <f>VLOOKUP(C705,'user list'!A:B,2,0)</f>
        <v>Admin</v>
      </c>
      <c r="B705" s="172">
        <v>45810.369398148148</v>
      </c>
      <c r="C705" s="69" t="s">
        <v>186</v>
      </c>
      <c r="D705" s="69" t="s">
        <v>1937</v>
      </c>
      <c r="E705" s="69">
        <v>341</v>
      </c>
      <c r="F705" s="69">
        <v>341</v>
      </c>
      <c r="G705" s="69" t="s">
        <v>1963</v>
      </c>
    </row>
    <row r="706" spans="1:27" ht="14.4">
      <c r="A706" s="27" t="str">
        <f>VLOOKUP(C706,'user list'!A:B,2,0)</f>
        <v>Admin</v>
      </c>
      <c r="B706" s="172">
        <v>45810.369398148148</v>
      </c>
      <c r="C706" s="69" t="s">
        <v>186</v>
      </c>
      <c r="D706" s="69" t="s">
        <v>1937</v>
      </c>
      <c r="E706" s="69" t="s">
        <v>2175</v>
      </c>
      <c r="F706" s="69">
        <v>340</v>
      </c>
      <c r="G706" s="69" t="s">
        <v>1963</v>
      </c>
    </row>
    <row r="707" spans="1:27" ht="14.4">
      <c r="A707" s="27" t="str">
        <f>VLOOKUP(C707,'user list'!A:B,2,0)</f>
        <v>Admin</v>
      </c>
      <c r="B707" s="172">
        <v>45810.369398148148</v>
      </c>
      <c r="C707" s="69" t="s">
        <v>186</v>
      </c>
      <c r="D707" s="69" t="s">
        <v>1937</v>
      </c>
      <c r="E707" s="69" t="s">
        <v>2176</v>
      </c>
      <c r="F707" s="69">
        <v>344</v>
      </c>
      <c r="G707" s="69" t="s">
        <v>1963</v>
      </c>
    </row>
    <row r="708" spans="1:27" ht="14.4">
      <c r="A708" s="27" t="str">
        <f>VLOOKUP(C708,'user list'!A:B,2,0)</f>
        <v>Admin</v>
      </c>
      <c r="B708" s="172">
        <v>45810.369398148148</v>
      </c>
      <c r="C708" s="69" t="s">
        <v>186</v>
      </c>
      <c r="D708" s="69" t="s">
        <v>1937</v>
      </c>
      <c r="E708" s="69" t="s">
        <v>1962</v>
      </c>
      <c r="F708" s="69">
        <v>342</v>
      </c>
      <c r="G708" s="69" t="s">
        <v>1963</v>
      </c>
      <c r="X708" s="74"/>
      <c r="AA708" s="74"/>
    </row>
    <row r="709" spans="1:27" ht="14.4">
      <c r="A709" s="27" t="str">
        <f>VLOOKUP(C709,'user list'!A:B,2,0)</f>
        <v>Admin</v>
      </c>
      <c r="B709" s="172">
        <v>45810.369398148148</v>
      </c>
      <c r="C709" s="69" t="s">
        <v>186</v>
      </c>
      <c r="D709" s="69" t="s">
        <v>1937</v>
      </c>
      <c r="E709" s="69" t="s">
        <v>2177</v>
      </c>
      <c r="F709" s="69">
        <v>343</v>
      </c>
      <c r="G709" s="69" t="s">
        <v>1963</v>
      </c>
      <c r="L709" s="73"/>
      <c r="M709" s="73"/>
    </row>
    <row r="710" spans="1:27" ht="14.4">
      <c r="A710" s="27" t="str">
        <f>VLOOKUP(C710,'user list'!A:B,2,0)</f>
        <v>Admin</v>
      </c>
      <c r="B710" s="172">
        <v>45810.369398148148</v>
      </c>
      <c r="C710" s="69" t="s">
        <v>186</v>
      </c>
      <c r="D710" s="69" t="s">
        <v>1937</v>
      </c>
      <c r="E710" s="69" t="s">
        <v>2175</v>
      </c>
      <c r="F710" s="69">
        <v>339</v>
      </c>
      <c r="G710" s="69" t="s">
        <v>1963</v>
      </c>
      <c r="L710" s="73"/>
      <c r="M710" s="73"/>
    </row>
    <row r="711" spans="1:27" ht="14.4">
      <c r="A711" s="27" t="str">
        <f>VLOOKUP(C711,'user list'!A:B,2,0)</f>
        <v>Admin</v>
      </c>
      <c r="B711" s="172">
        <v>45810.369398148148</v>
      </c>
      <c r="C711" s="69" t="s">
        <v>186</v>
      </c>
      <c r="D711" s="69" t="s">
        <v>1937</v>
      </c>
      <c r="E711" s="69" t="s">
        <v>1961</v>
      </c>
      <c r="F711" s="69">
        <v>336</v>
      </c>
      <c r="G711" s="69" t="s">
        <v>1963</v>
      </c>
      <c r="R711" s="73"/>
      <c r="S711" s="73"/>
    </row>
    <row r="712" spans="1:27" ht="14.4">
      <c r="A712" s="27" t="str">
        <f>VLOOKUP(C712,'user list'!A:B,2,0)</f>
        <v>Admin</v>
      </c>
      <c r="B712" s="172">
        <v>45810.369398148148</v>
      </c>
      <c r="C712" s="69" t="s">
        <v>186</v>
      </c>
      <c r="D712" s="69" t="s">
        <v>1937</v>
      </c>
      <c r="E712" s="69" t="s">
        <v>1991</v>
      </c>
      <c r="F712" s="69">
        <v>337</v>
      </c>
      <c r="G712" s="69" t="s">
        <v>1963</v>
      </c>
    </row>
    <row r="713" spans="1:27" ht="14.4">
      <c r="A713" s="27" t="str">
        <f>VLOOKUP(C713,'user list'!A:B,2,0)</f>
        <v>Admin</v>
      </c>
      <c r="B713" s="172">
        <v>45810.369398148148</v>
      </c>
      <c r="C713" s="69" t="s">
        <v>186</v>
      </c>
      <c r="D713" s="69" t="s">
        <v>1937</v>
      </c>
      <c r="E713" s="69" t="s">
        <v>2175</v>
      </c>
      <c r="F713" s="69">
        <v>338</v>
      </c>
      <c r="G713" s="69" t="s">
        <v>1963</v>
      </c>
    </row>
    <row r="714" spans="1:27" ht="14.4">
      <c r="A714" s="27" t="str">
        <f>VLOOKUP(C714,'user list'!A:B,2,0)</f>
        <v>Admin</v>
      </c>
      <c r="B714" s="172">
        <v>45810.369398148148</v>
      </c>
      <c r="C714" s="69" t="s">
        <v>186</v>
      </c>
      <c r="D714" s="69" t="s">
        <v>1937</v>
      </c>
      <c r="E714" s="69" t="s">
        <v>2178</v>
      </c>
      <c r="F714" s="69">
        <v>335</v>
      </c>
      <c r="G714" s="69" t="s">
        <v>1963</v>
      </c>
      <c r="U714" s="74"/>
      <c r="X714" s="74"/>
    </row>
    <row r="715" spans="1:27" ht="14.4">
      <c r="A715" s="27" t="str">
        <f>VLOOKUP(C715,'user list'!A:B,2,0)</f>
        <v>Admin</v>
      </c>
      <c r="B715" s="172">
        <v>45810.369398148148</v>
      </c>
      <c r="C715" s="69" t="s">
        <v>186</v>
      </c>
      <c r="D715" s="69" t="s">
        <v>1937</v>
      </c>
      <c r="E715" s="69" t="s">
        <v>2179</v>
      </c>
      <c r="F715" s="69">
        <v>334</v>
      </c>
      <c r="G715" s="69" t="s">
        <v>1963</v>
      </c>
      <c r="L715" s="73"/>
      <c r="M715" s="73"/>
    </row>
    <row r="716" spans="1:27" ht="14.4">
      <c r="A716" s="27" t="str">
        <f>VLOOKUP(C716,'user list'!A:B,2,0)</f>
        <v>Admin</v>
      </c>
      <c r="B716" s="172">
        <v>45810.369398148148</v>
      </c>
      <c r="C716" s="69" t="s">
        <v>186</v>
      </c>
      <c r="D716" s="69" t="s">
        <v>1937</v>
      </c>
      <c r="E716" s="69" t="s">
        <v>2179</v>
      </c>
      <c r="F716" s="69">
        <v>333</v>
      </c>
      <c r="G716" s="69" t="s">
        <v>1963</v>
      </c>
      <c r="L716" s="73"/>
      <c r="M716" s="73"/>
    </row>
    <row r="717" spans="1:27" ht="14.4">
      <c r="A717" s="27" t="str">
        <f>VLOOKUP(C717,'user list'!A:B,2,0)</f>
        <v>Admin</v>
      </c>
      <c r="B717" s="172">
        <v>45810.369398148148</v>
      </c>
      <c r="C717" s="69" t="s">
        <v>186</v>
      </c>
      <c r="D717" s="69" t="s">
        <v>1937</v>
      </c>
      <c r="E717" s="69" t="s">
        <v>1960</v>
      </c>
      <c r="F717" s="69">
        <v>330</v>
      </c>
      <c r="G717" s="69" t="s">
        <v>1963</v>
      </c>
      <c r="O717" s="73"/>
      <c r="P717" s="73"/>
    </row>
    <row r="718" spans="1:27" ht="14.4">
      <c r="A718" s="27" t="str">
        <f>VLOOKUP(C718,'user list'!A:B,2,0)</f>
        <v>Admin</v>
      </c>
      <c r="B718" s="172">
        <v>45810.369398148148</v>
      </c>
      <c r="C718" s="69" t="s">
        <v>186</v>
      </c>
      <c r="D718" s="69" t="s">
        <v>1937</v>
      </c>
      <c r="E718" s="69" t="s">
        <v>1962</v>
      </c>
      <c r="F718" s="69">
        <v>332</v>
      </c>
      <c r="G718" s="69" t="s">
        <v>1963</v>
      </c>
    </row>
    <row r="719" spans="1:27" ht="14.4">
      <c r="A719" s="27" t="str">
        <f>VLOOKUP(C719,'user list'!A:B,2,0)</f>
        <v>Admin</v>
      </c>
      <c r="B719" s="172">
        <v>45810.369398148148</v>
      </c>
      <c r="C719" s="69" t="s">
        <v>186</v>
      </c>
      <c r="D719" s="69" t="s">
        <v>1937</v>
      </c>
      <c r="E719" s="69" t="s">
        <v>2180</v>
      </c>
      <c r="F719" s="69">
        <v>331</v>
      </c>
      <c r="G719" s="69" t="s">
        <v>1963</v>
      </c>
    </row>
    <row r="720" spans="1:27" ht="14.4">
      <c r="A720" s="27" t="str">
        <f>VLOOKUP(C720,'user list'!A:B,2,0)</f>
        <v>Admin</v>
      </c>
      <c r="B720" s="172">
        <v>45810.36954861111</v>
      </c>
      <c r="C720" s="69" t="s">
        <v>186</v>
      </c>
      <c r="D720" s="69" t="s">
        <v>1937</v>
      </c>
      <c r="E720" s="69" t="s">
        <v>2181</v>
      </c>
      <c r="F720" s="69">
        <v>259</v>
      </c>
      <c r="G720" s="69" t="s">
        <v>1963</v>
      </c>
    </row>
    <row r="721" spans="1:27" ht="14.4">
      <c r="A721" s="27" t="str">
        <f>VLOOKUP(C721,'user list'!A:B,2,0)</f>
        <v>Admin</v>
      </c>
      <c r="B721" s="172">
        <v>45810.36954861111</v>
      </c>
      <c r="C721" s="69" t="s">
        <v>186</v>
      </c>
      <c r="D721" s="69" t="s">
        <v>1937</v>
      </c>
      <c r="E721" s="69" t="s">
        <v>2182</v>
      </c>
      <c r="F721" s="69">
        <v>526</v>
      </c>
      <c r="G721" s="69" t="s">
        <v>1963</v>
      </c>
      <c r="L721" s="73"/>
      <c r="M721" s="73"/>
    </row>
    <row r="722" spans="1:27" ht="14.4">
      <c r="A722" s="27" t="str">
        <f>VLOOKUP(C722,'user list'!A:B,2,0)</f>
        <v>Admin</v>
      </c>
      <c r="B722" s="172">
        <v>45810.36954861111</v>
      </c>
      <c r="C722" s="69" t="s">
        <v>186</v>
      </c>
      <c r="D722" s="69" t="s">
        <v>1937</v>
      </c>
      <c r="E722" s="69" t="s">
        <v>2072</v>
      </c>
      <c r="F722" s="69">
        <v>237</v>
      </c>
      <c r="G722" s="69" t="s">
        <v>1963</v>
      </c>
      <c r="L722" s="73"/>
      <c r="M722" s="73"/>
    </row>
    <row r="723" spans="1:27" ht="14.4">
      <c r="A723" s="27" t="str">
        <f>VLOOKUP(C723,'user list'!A:B,2,0)</f>
        <v>Admin</v>
      </c>
      <c r="B723" s="172">
        <v>45810.36954861111</v>
      </c>
      <c r="C723" s="69" t="s">
        <v>186</v>
      </c>
      <c r="D723" s="69" t="s">
        <v>1937</v>
      </c>
      <c r="E723" s="69" t="s">
        <v>2071</v>
      </c>
      <c r="F723" s="69">
        <v>238</v>
      </c>
      <c r="G723" s="69" t="s">
        <v>1963</v>
      </c>
      <c r="L723" s="73"/>
      <c r="M723" s="73"/>
    </row>
    <row r="724" spans="1:27" ht="14.4">
      <c r="A724" s="27" t="str">
        <f>VLOOKUP(C724,'user list'!A:B,2,0)</f>
        <v>Admin</v>
      </c>
      <c r="B724" s="172">
        <v>45810.36954861111</v>
      </c>
      <c r="C724" s="69" t="s">
        <v>186</v>
      </c>
      <c r="D724" s="69" t="s">
        <v>1937</v>
      </c>
      <c r="E724" s="69" t="s">
        <v>2181</v>
      </c>
      <c r="F724" s="69">
        <v>258</v>
      </c>
      <c r="G724" s="69" t="s">
        <v>1963</v>
      </c>
    </row>
    <row r="725" spans="1:27" ht="14.4">
      <c r="A725" s="27" t="str">
        <f>VLOOKUP(C725,'user list'!A:B,2,0)</f>
        <v>Admin</v>
      </c>
      <c r="B725" s="172">
        <v>45810.369560185187</v>
      </c>
      <c r="C725" s="69" t="s">
        <v>186</v>
      </c>
      <c r="D725" s="69" t="s">
        <v>1937</v>
      </c>
      <c r="E725" s="69" t="s">
        <v>2071</v>
      </c>
      <c r="F725" s="69">
        <v>236</v>
      </c>
      <c r="G725" s="69" t="s">
        <v>1963</v>
      </c>
      <c r="X725" s="74"/>
      <c r="AA725" s="74"/>
    </row>
    <row r="726" spans="1:27" ht="14.4">
      <c r="A726" s="27" t="str">
        <f>VLOOKUP(C726,'user list'!A:B,2,0)</f>
        <v>Admin</v>
      </c>
      <c r="B726" s="172">
        <v>45810.369560185187</v>
      </c>
      <c r="C726" s="69" t="s">
        <v>186</v>
      </c>
      <c r="D726" s="69" t="s">
        <v>1937</v>
      </c>
      <c r="E726" s="69" t="s">
        <v>2072</v>
      </c>
      <c r="F726" s="69">
        <v>235</v>
      </c>
      <c r="G726" s="69" t="s">
        <v>1963</v>
      </c>
      <c r="L726" s="73"/>
      <c r="M726" s="73"/>
    </row>
    <row r="727" spans="1:27" ht="14.4">
      <c r="A727" s="27" t="str">
        <f>VLOOKUP(C727,'user list'!A:B,2,0)</f>
        <v>Admin</v>
      </c>
      <c r="B727" s="172">
        <v>45810.369560185187</v>
      </c>
      <c r="C727" s="69" t="s">
        <v>186</v>
      </c>
      <c r="D727" s="69" t="s">
        <v>1937</v>
      </c>
      <c r="E727" s="69" t="s">
        <v>2080</v>
      </c>
      <c r="F727" s="69">
        <v>234</v>
      </c>
      <c r="G727" s="69" t="s">
        <v>1963</v>
      </c>
      <c r="L727" s="73"/>
      <c r="M727" s="73"/>
    </row>
    <row r="728" spans="1:27" ht="14.4">
      <c r="A728" s="27" t="str">
        <f>VLOOKUP(C728,'user list'!A:B,2,0)</f>
        <v>Admin</v>
      </c>
      <c r="B728" s="172">
        <v>45810.369560185187</v>
      </c>
      <c r="C728" s="69" t="s">
        <v>186</v>
      </c>
      <c r="D728" s="69" t="s">
        <v>1937</v>
      </c>
      <c r="E728" s="69" t="s">
        <v>2080</v>
      </c>
      <c r="F728" s="69">
        <v>232</v>
      </c>
      <c r="G728" s="69" t="s">
        <v>1963</v>
      </c>
      <c r="R728" s="73"/>
      <c r="S728" s="73"/>
    </row>
    <row r="729" spans="1:27" ht="14.4">
      <c r="A729" s="27" t="str">
        <f>VLOOKUP(C729,'user list'!A:B,2,0)</f>
        <v>Admin</v>
      </c>
      <c r="B729" s="172">
        <v>45810.369560185187</v>
      </c>
      <c r="C729" s="69" t="s">
        <v>186</v>
      </c>
      <c r="D729" s="69" t="s">
        <v>1937</v>
      </c>
      <c r="E729" s="69" t="s">
        <v>2076</v>
      </c>
      <c r="F729" s="69">
        <v>231</v>
      </c>
      <c r="G729" s="69" t="s">
        <v>1963</v>
      </c>
    </row>
    <row r="730" spans="1:27" ht="14.4">
      <c r="A730" s="27" t="str">
        <f>VLOOKUP(C730,'user list'!A:B,2,0)</f>
        <v>Admin</v>
      </c>
      <c r="B730" s="172">
        <v>45810.369560185187</v>
      </c>
      <c r="C730" s="69" t="s">
        <v>186</v>
      </c>
      <c r="D730" s="69" t="s">
        <v>1937</v>
      </c>
      <c r="E730" s="69" t="s">
        <v>2183</v>
      </c>
      <c r="F730" s="69">
        <v>226</v>
      </c>
      <c r="G730" s="69" t="s">
        <v>1963</v>
      </c>
      <c r="U730" s="74"/>
      <c r="X730" s="74"/>
    </row>
    <row r="731" spans="1:27" ht="14.4">
      <c r="A731" s="27" t="str">
        <f>VLOOKUP(C731,'user list'!A:B,2,0)</f>
        <v>Admin</v>
      </c>
      <c r="B731" s="172">
        <v>45810.369560185187</v>
      </c>
      <c r="C731" s="69" t="s">
        <v>186</v>
      </c>
      <c r="D731" s="69" t="s">
        <v>1937</v>
      </c>
      <c r="E731" s="69" t="s">
        <v>2184</v>
      </c>
      <c r="F731" s="69">
        <v>227</v>
      </c>
      <c r="G731" s="69" t="s">
        <v>1963</v>
      </c>
      <c r="L731" s="73"/>
      <c r="M731" s="73"/>
    </row>
    <row r="732" spans="1:27" ht="14.4">
      <c r="A732" s="27" t="str">
        <f>VLOOKUP(C732,'user list'!A:B,2,0)</f>
        <v>Admin</v>
      </c>
      <c r="B732" s="172">
        <v>45810.369560185187</v>
      </c>
      <c r="C732" s="69" t="s">
        <v>186</v>
      </c>
      <c r="D732" s="69" t="s">
        <v>1937</v>
      </c>
      <c r="E732" s="69" t="s">
        <v>2185</v>
      </c>
      <c r="F732" s="69">
        <v>228</v>
      </c>
      <c r="G732" s="69" t="s">
        <v>1963</v>
      </c>
      <c r="L732" s="73"/>
      <c r="M732" s="73"/>
    </row>
    <row r="733" spans="1:27" ht="14.4">
      <c r="A733" s="27" t="str">
        <f>VLOOKUP(C733,'user list'!A:B,2,0)</f>
        <v>Admin</v>
      </c>
      <c r="B733" s="172">
        <v>45810.369560185187</v>
      </c>
      <c r="C733" s="69" t="s">
        <v>186</v>
      </c>
      <c r="D733" s="69" t="s">
        <v>1937</v>
      </c>
      <c r="E733" s="69" t="s">
        <v>2081</v>
      </c>
      <c r="F733" s="69">
        <v>230</v>
      </c>
      <c r="G733" s="69" t="s">
        <v>1963</v>
      </c>
      <c r="R733" s="73"/>
      <c r="S733" s="73"/>
    </row>
    <row r="734" spans="1:27" ht="14.4">
      <c r="A734" s="27" t="str">
        <f>VLOOKUP(C734,'user list'!A:B,2,0)</f>
        <v>Admin</v>
      </c>
      <c r="B734" s="172">
        <v>45810.369560185187</v>
      </c>
      <c r="C734" s="69" t="s">
        <v>186</v>
      </c>
      <c r="D734" s="69" t="s">
        <v>1937</v>
      </c>
      <c r="E734" s="69" t="s">
        <v>2064</v>
      </c>
      <c r="F734" s="69">
        <v>229</v>
      </c>
      <c r="G734" s="69" t="s">
        <v>1963</v>
      </c>
    </row>
    <row r="735" spans="1:27" ht="14.4">
      <c r="A735" s="27" t="str">
        <f>VLOOKUP(C735,'user list'!A:B,2,0)</f>
        <v>Admin</v>
      </c>
      <c r="B735" s="172">
        <v>45810.369560185187</v>
      </c>
      <c r="C735" s="69" t="s">
        <v>186</v>
      </c>
      <c r="D735" s="69" t="s">
        <v>1937</v>
      </c>
      <c r="E735" s="69" t="s">
        <v>2183</v>
      </c>
      <c r="F735" s="69">
        <v>222</v>
      </c>
      <c r="G735" s="69" t="s">
        <v>1963</v>
      </c>
    </row>
    <row r="736" spans="1:27" ht="14.4">
      <c r="A736" s="27" t="str">
        <f>VLOOKUP(C736,'user list'!A:B,2,0)</f>
        <v>Admin</v>
      </c>
      <c r="B736" s="172">
        <v>45810.369560185187</v>
      </c>
      <c r="C736" s="69" t="s">
        <v>186</v>
      </c>
      <c r="D736" s="69" t="s">
        <v>1937</v>
      </c>
      <c r="E736" s="69" t="s">
        <v>2186</v>
      </c>
      <c r="F736" s="69">
        <v>221</v>
      </c>
      <c r="G736" s="69" t="s">
        <v>1963</v>
      </c>
    </row>
    <row r="737" spans="1:33" ht="14.4">
      <c r="A737" s="27" t="str">
        <f>VLOOKUP(C737,'user list'!A:B,2,0)</f>
        <v>Admin</v>
      </c>
      <c r="B737" s="172">
        <v>45810.369560185187</v>
      </c>
      <c r="C737" s="69" t="s">
        <v>186</v>
      </c>
      <c r="D737" s="69" t="s">
        <v>1937</v>
      </c>
      <c r="E737" s="69" t="s">
        <v>2187</v>
      </c>
      <c r="F737" s="69">
        <v>224</v>
      </c>
      <c r="G737" s="69" t="s">
        <v>1963</v>
      </c>
      <c r="R737" s="73"/>
      <c r="S737" s="73"/>
    </row>
    <row r="738" spans="1:33" ht="14.4">
      <c r="A738" s="27" t="str">
        <f>VLOOKUP(C738,'user list'!A:B,2,0)</f>
        <v>Admin</v>
      </c>
      <c r="B738" s="172">
        <v>45810.369560185187</v>
      </c>
      <c r="C738" s="69" t="s">
        <v>186</v>
      </c>
      <c r="D738" s="69" t="s">
        <v>1937</v>
      </c>
      <c r="E738" s="69" t="s">
        <v>2188</v>
      </c>
      <c r="F738" s="69">
        <v>225</v>
      </c>
      <c r="G738" s="69" t="s">
        <v>1963</v>
      </c>
    </row>
    <row r="739" spans="1:33" ht="14.4">
      <c r="A739" s="27" t="str">
        <f>VLOOKUP(C739,'user list'!A:B,2,0)</f>
        <v>Admin</v>
      </c>
      <c r="B739" s="172">
        <v>45810.369560185187</v>
      </c>
      <c r="C739" s="69" t="s">
        <v>186</v>
      </c>
      <c r="D739" s="69" t="s">
        <v>1937</v>
      </c>
      <c r="E739" s="69" t="s">
        <v>2189</v>
      </c>
      <c r="F739" s="69">
        <v>223</v>
      </c>
      <c r="G739" s="69" t="s">
        <v>1963</v>
      </c>
      <c r="R739" s="73"/>
      <c r="S739" s="73"/>
    </row>
    <row r="740" spans="1:33" ht="14.4">
      <c r="A740" s="27" t="str">
        <f>VLOOKUP(C740,'user list'!A:B,2,0)</f>
        <v>Admin</v>
      </c>
      <c r="B740" s="172">
        <v>45810.369652777779</v>
      </c>
      <c r="C740" s="69" t="s">
        <v>186</v>
      </c>
      <c r="D740" s="69" t="s">
        <v>1937</v>
      </c>
      <c r="E740" s="69" t="s">
        <v>1977</v>
      </c>
      <c r="F740" s="69">
        <v>781</v>
      </c>
      <c r="G740" s="69" t="s">
        <v>1963</v>
      </c>
    </row>
    <row r="741" spans="1:33" ht="14.4">
      <c r="A741" s="27" t="str">
        <f>VLOOKUP(C741,'user list'!A:B,2,0)</f>
        <v>Admin</v>
      </c>
      <c r="B741" s="172">
        <v>45810.369652777779</v>
      </c>
      <c r="C741" s="69" t="s">
        <v>186</v>
      </c>
      <c r="D741" s="69" t="s">
        <v>1937</v>
      </c>
      <c r="E741" s="69" t="s">
        <v>2190</v>
      </c>
      <c r="F741" s="69">
        <v>1214</v>
      </c>
      <c r="G741" s="69" t="s">
        <v>1963</v>
      </c>
    </row>
    <row r="742" spans="1:33" ht="14.4">
      <c r="A742" s="27" t="str">
        <f>VLOOKUP(C742,'user list'!A:B,2,0)</f>
        <v>Admin</v>
      </c>
      <c r="B742" s="172">
        <v>45810.369699074072</v>
      </c>
      <c r="C742" s="69" t="s">
        <v>186</v>
      </c>
      <c r="D742" s="69" t="s">
        <v>1937</v>
      </c>
      <c r="E742" s="69" t="s">
        <v>1969</v>
      </c>
      <c r="F742" s="69">
        <v>1377</v>
      </c>
      <c r="G742" s="69" t="s">
        <v>1963</v>
      </c>
      <c r="O742" s="73"/>
      <c r="P742" s="73"/>
    </row>
    <row r="743" spans="1:33" ht="14.4">
      <c r="A743" s="27" t="str">
        <f>VLOOKUP(C743,'user list'!A:B,2,0)</f>
        <v>Admin</v>
      </c>
      <c r="B743" s="172">
        <v>45810.369699074072</v>
      </c>
      <c r="C743" s="69" t="s">
        <v>186</v>
      </c>
      <c r="D743" s="69" t="s">
        <v>1937</v>
      </c>
      <c r="E743" s="69" t="s">
        <v>1971</v>
      </c>
      <c r="F743" s="69">
        <v>1378</v>
      </c>
      <c r="G743" s="69" t="s">
        <v>1963</v>
      </c>
    </row>
    <row r="744" spans="1:33" ht="14.4">
      <c r="A744" s="27" t="str">
        <f>VLOOKUP(C744,'user list'!A:B,2,0)</f>
        <v>Admin</v>
      </c>
      <c r="B744" s="172">
        <v>45810.369699074072</v>
      </c>
      <c r="C744" s="69" t="s">
        <v>186</v>
      </c>
      <c r="D744" s="69" t="s">
        <v>1937</v>
      </c>
      <c r="E744" s="69" t="s">
        <v>24</v>
      </c>
      <c r="F744" s="69">
        <v>1380</v>
      </c>
      <c r="G744" s="69" t="s">
        <v>1963</v>
      </c>
    </row>
    <row r="745" spans="1:33" ht="14.4">
      <c r="A745" s="27" t="str">
        <f>VLOOKUP(C745,'user list'!A:B,2,0)</f>
        <v>Admin</v>
      </c>
      <c r="B745" s="172">
        <v>45810.369699074072</v>
      </c>
      <c r="C745" s="69" t="s">
        <v>186</v>
      </c>
      <c r="D745" s="69" t="s">
        <v>1937</v>
      </c>
      <c r="E745" s="69" t="s">
        <v>24</v>
      </c>
      <c r="F745" s="69">
        <v>1376</v>
      </c>
      <c r="G745" s="69" t="s">
        <v>1963</v>
      </c>
      <c r="O745" s="73"/>
      <c r="P745" s="73"/>
    </row>
    <row r="746" spans="1:33" ht="14.4">
      <c r="A746" s="27" t="str">
        <f>VLOOKUP(C746,'user list'!A:B,2,0)</f>
        <v>Admin</v>
      </c>
      <c r="B746" s="172">
        <v>45810.369699074072</v>
      </c>
      <c r="C746" s="69" t="s">
        <v>186</v>
      </c>
      <c r="D746" s="69" t="s">
        <v>1937</v>
      </c>
      <c r="E746" s="69" t="s">
        <v>2191</v>
      </c>
      <c r="F746" s="69">
        <v>1230</v>
      </c>
      <c r="G746" s="69" t="s">
        <v>1963</v>
      </c>
    </row>
    <row r="747" spans="1:33" ht="14.4">
      <c r="A747" s="27" t="str">
        <f>VLOOKUP(C747,'user list'!A:B,2,0)</f>
        <v>Admin</v>
      </c>
      <c r="B747" s="172">
        <v>45810.369699074072</v>
      </c>
      <c r="C747" s="69" t="s">
        <v>186</v>
      </c>
      <c r="D747" s="69" t="s">
        <v>1937</v>
      </c>
      <c r="E747" s="69" t="s">
        <v>24</v>
      </c>
      <c r="F747" s="69">
        <v>1372</v>
      </c>
      <c r="G747" s="69" t="s">
        <v>1963</v>
      </c>
    </row>
    <row r="748" spans="1:33" ht="14.4">
      <c r="A748" s="27" t="str">
        <f>VLOOKUP(C748,'user list'!A:B,2,0)</f>
        <v>Admin</v>
      </c>
      <c r="B748" s="172">
        <v>45810.369699074072</v>
      </c>
      <c r="C748" s="69" t="s">
        <v>186</v>
      </c>
      <c r="D748" s="69" t="s">
        <v>1937</v>
      </c>
      <c r="E748" s="69" t="s">
        <v>2051</v>
      </c>
      <c r="F748" s="69">
        <v>1374</v>
      </c>
      <c r="G748" s="69" t="s">
        <v>1963</v>
      </c>
      <c r="AD748" s="74"/>
      <c r="AG748" s="74"/>
    </row>
    <row r="749" spans="1:33" ht="14.4">
      <c r="A749" s="27" t="str">
        <f>VLOOKUP(C749,'user list'!A:B,2,0)</f>
        <v>Admin</v>
      </c>
      <c r="B749" s="172">
        <v>45810.369699074072</v>
      </c>
      <c r="C749" s="69" t="s">
        <v>186</v>
      </c>
      <c r="D749" s="69" t="s">
        <v>1937</v>
      </c>
      <c r="E749" s="69" t="s">
        <v>1971</v>
      </c>
      <c r="F749" s="69">
        <v>1369</v>
      </c>
      <c r="G749" s="69" t="s">
        <v>1963</v>
      </c>
      <c r="L749" s="73"/>
      <c r="M749" s="73"/>
    </row>
    <row r="750" spans="1:33" ht="14.4">
      <c r="A750" s="27" t="str">
        <f>VLOOKUP(C750,'user list'!A:B,2,0)</f>
        <v>Admin</v>
      </c>
      <c r="B750" s="172">
        <v>45810.369699074072</v>
      </c>
      <c r="C750" s="69" t="s">
        <v>186</v>
      </c>
      <c r="D750" s="69" t="s">
        <v>1937</v>
      </c>
      <c r="E750" s="69" t="s">
        <v>1969</v>
      </c>
      <c r="F750" s="69">
        <v>1373</v>
      </c>
      <c r="G750" s="69" t="s">
        <v>1963</v>
      </c>
      <c r="L750" s="73"/>
      <c r="M750" s="73"/>
    </row>
    <row r="751" spans="1:33" ht="14.4">
      <c r="A751" s="27" t="str">
        <f>VLOOKUP(C751,'user list'!A:B,2,0)</f>
        <v>Admin</v>
      </c>
      <c r="B751" s="172">
        <v>45810.369699074072</v>
      </c>
      <c r="C751" s="69" t="s">
        <v>186</v>
      </c>
      <c r="D751" s="69" t="s">
        <v>1937</v>
      </c>
      <c r="E751" s="69" t="s">
        <v>1969</v>
      </c>
      <c r="F751" s="69">
        <v>1375</v>
      </c>
      <c r="G751" s="69" t="s">
        <v>1963</v>
      </c>
      <c r="O751" s="73"/>
      <c r="P751" s="73"/>
    </row>
    <row r="752" spans="1:33" ht="14.4">
      <c r="A752" s="27" t="str">
        <f>VLOOKUP(C752,'user list'!A:B,2,0)</f>
        <v>Admin</v>
      </c>
      <c r="B752" s="172">
        <v>45810.369699074072</v>
      </c>
      <c r="C752" s="69" t="s">
        <v>186</v>
      </c>
      <c r="D752" s="69" t="s">
        <v>1937</v>
      </c>
      <c r="E752" s="69" t="s">
        <v>24</v>
      </c>
      <c r="F752" s="69">
        <v>1367</v>
      </c>
      <c r="G752" s="69" t="s">
        <v>1963</v>
      </c>
      <c r="O752" s="73"/>
      <c r="P752" s="73"/>
    </row>
    <row r="753" spans="1:27" ht="14.4">
      <c r="A753" s="27" t="str">
        <f>VLOOKUP(C753,'user list'!A:B,2,0)</f>
        <v>Admin</v>
      </c>
      <c r="B753" s="172">
        <v>45810.369699074072</v>
      </c>
      <c r="C753" s="69" t="s">
        <v>186</v>
      </c>
      <c r="D753" s="69" t="s">
        <v>1937</v>
      </c>
      <c r="E753" s="69" t="s">
        <v>1971</v>
      </c>
      <c r="F753" s="69">
        <v>1363</v>
      </c>
      <c r="G753" s="69" t="s">
        <v>1963</v>
      </c>
    </row>
    <row r="754" spans="1:27" ht="14.4">
      <c r="A754" s="27" t="str">
        <f>VLOOKUP(C754,'user list'!A:B,2,0)</f>
        <v>Admin</v>
      </c>
      <c r="B754" s="172">
        <v>45810.369699074072</v>
      </c>
      <c r="C754" s="69" t="s">
        <v>186</v>
      </c>
      <c r="D754" s="69" t="s">
        <v>1937</v>
      </c>
      <c r="E754" s="69" t="s">
        <v>1969</v>
      </c>
      <c r="F754" s="69">
        <v>1368</v>
      </c>
      <c r="G754" s="69" t="s">
        <v>1963</v>
      </c>
    </row>
    <row r="755" spans="1:27" ht="14.4">
      <c r="A755" s="27" t="str">
        <f>VLOOKUP(C755,'user list'!A:B,2,0)</f>
        <v>Admin</v>
      </c>
      <c r="B755" s="172">
        <v>45810.369699074072</v>
      </c>
      <c r="C755" s="69" t="s">
        <v>186</v>
      </c>
      <c r="D755" s="69" t="s">
        <v>1937</v>
      </c>
      <c r="E755" s="69" t="s">
        <v>1969</v>
      </c>
      <c r="F755" s="69">
        <v>1366</v>
      </c>
      <c r="G755" s="69" t="s">
        <v>1963</v>
      </c>
      <c r="L755" s="73"/>
      <c r="M755" s="73"/>
    </row>
    <row r="756" spans="1:27" ht="14.4">
      <c r="A756" s="27" t="str">
        <f>VLOOKUP(C756,'user list'!A:B,2,0)</f>
        <v>Admin</v>
      </c>
      <c r="B756" s="172">
        <v>45810.369699074072</v>
      </c>
      <c r="C756" s="69" t="s">
        <v>186</v>
      </c>
      <c r="D756" s="69" t="s">
        <v>1937</v>
      </c>
      <c r="E756" s="69" t="s">
        <v>24</v>
      </c>
      <c r="F756" s="69">
        <v>1365</v>
      </c>
      <c r="G756" s="69" t="s">
        <v>1963</v>
      </c>
    </row>
    <row r="757" spans="1:27" ht="14.4">
      <c r="A757" s="27" t="str">
        <f>VLOOKUP(C757,'user list'!A:B,2,0)</f>
        <v>Admin</v>
      </c>
      <c r="B757" s="172">
        <v>45810.369699074072</v>
      </c>
      <c r="C757" s="69" t="s">
        <v>186</v>
      </c>
      <c r="D757" s="69" t="s">
        <v>1937</v>
      </c>
      <c r="E757" s="69" t="s">
        <v>2192</v>
      </c>
      <c r="F757" s="69">
        <v>1356</v>
      </c>
      <c r="G757" s="69" t="s">
        <v>1963</v>
      </c>
    </row>
    <row r="758" spans="1:27" ht="14.4">
      <c r="A758" s="27" t="str">
        <f>VLOOKUP(C758,'user list'!A:B,2,0)</f>
        <v>Admin</v>
      </c>
      <c r="B758" s="172">
        <v>45810.369699074072</v>
      </c>
      <c r="C758" s="69" t="s">
        <v>186</v>
      </c>
      <c r="D758" s="69" t="s">
        <v>1937</v>
      </c>
      <c r="E758" s="69" t="s">
        <v>1971</v>
      </c>
      <c r="F758" s="69">
        <v>1357</v>
      </c>
      <c r="G758" s="69" t="s">
        <v>1963</v>
      </c>
    </row>
    <row r="759" spans="1:27" ht="14.4">
      <c r="A759" s="27" t="str">
        <f>VLOOKUP(C759,'user list'!A:B,2,0)</f>
        <v>Admin</v>
      </c>
      <c r="B759" s="172">
        <v>45810.369699074072</v>
      </c>
      <c r="C759" s="69" t="s">
        <v>186</v>
      </c>
      <c r="D759" s="69" t="s">
        <v>1937</v>
      </c>
      <c r="E759" s="69" t="s">
        <v>24</v>
      </c>
      <c r="F759" s="69">
        <v>1360</v>
      </c>
      <c r="G759" s="69" t="s">
        <v>1963</v>
      </c>
      <c r="X759" s="74"/>
      <c r="AA759" s="74"/>
    </row>
    <row r="760" spans="1:27" ht="14.4">
      <c r="A760" s="27" t="str">
        <f>VLOOKUP(C760,'user list'!A:B,2,0)</f>
        <v>Admin</v>
      </c>
      <c r="B760" s="172">
        <v>45810.369699074072</v>
      </c>
      <c r="C760" s="69" t="s">
        <v>186</v>
      </c>
      <c r="D760" s="69" t="s">
        <v>1937</v>
      </c>
      <c r="E760" s="69" t="s">
        <v>1969</v>
      </c>
      <c r="F760" s="69">
        <v>1362</v>
      </c>
      <c r="G760" s="69" t="s">
        <v>1963</v>
      </c>
      <c r="L760" s="73"/>
      <c r="M760" s="73"/>
    </row>
    <row r="761" spans="1:27" ht="14.4">
      <c r="A761" s="27" t="str">
        <f>VLOOKUP(C761,'user list'!A:B,2,0)</f>
        <v>Admin</v>
      </c>
      <c r="B761" s="172">
        <v>45810.369699074072</v>
      </c>
      <c r="C761" s="69" t="s">
        <v>186</v>
      </c>
      <c r="D761" s="69" t="s">
        <v>1937</v>
      </c>
      <c r="E761" s="69" t="s">
        <v>1969</v>
      </c>
      <c r="F761" s="69">
        <v>1361</v>
      </c>
      <c r="G761" s="69" t="s">
        <v>1963</v>
      </c>
      <c r="L761" s="73"/>
      <c r="M761" s="73"/>
    </row>
    <row r="762" spans="1:27" ht="14.4">
      <c r="A762" s="27" t="str">
        <f>VLOOKUP(C762,'user list'!A:B,2,0)</f>
        <v>Admin</v>
      </c>
      <c r="B762" s="172">
        <v>45810.369699074072</v>
      </c>
      <c r="C762" s="69" t="s">
        <v>186</v>
      </c>
      <c r="D762" s="69" t="s">
        <v>1937</v>
      </c>
      <c r="E762" s="69" t="s">
        <v>2053</v>
      </c>
      <c r="F762" s="69">
        <v>1354</v>
      </c>
      <c r="G762" s="69" t="s">
        <v>1963</v>
      </c>
      <c r="R762" s="73"/>
      <c r="S762" s="73"/>
    </row>
    <row r="763" spans="1:27" ht="14.4">
      <c r="A763" s="27" t="str">
        <f>VLOOKUP(C763,'user list'!A:B,2,0)</f>
        <v>Admin</v>
      </c>
      <c r="B763" s="172">
        <v>45810.369699074072</v>
      </c>
      <c r="C763" s="69" t="s">
        <v>186</v>
      </c>
      <c r="D763" s="69" t="s">
        <v>1937</v>
      </c>
      <c r="E763" s="69" t="s">
        <v>1969</v>
      </c>
      <c r="F763" s="69">
        <v>1355</v>
      </c>
      <c r="G763" s="69" t="s">
        <v>1963</v>
      </c>
    </row>
    <row r="764" spans="1:27" ht="14.4">
      <c r="A764" s="27" t="str">
        <f>VLOOKUP(C764,'user list'!A:B,2,0)</f>
        <v>Admin</v>
      </c>
      <c r="B764" s="172">
        <v>45810.369699074072</v>
      </c>
      <c r="C764" s="69" t="s">
        <v>186</v>
      </c>
      <c r="D764" s="69" t="s">
        <v>1937</v>
      </c>
      <c r="E764" s="69" t="s">
        <v>2193</v>
      </c>
      <c r="F764" s="69">
        <v>1353</v>
      </c>
      <c r="G764" s="69" t="s">
        <v>1963</v>
      </c>
    </row>
    <row r="765" spans="1:27" ht="14.4">
      <c r="A765" s="27" t="str">
        <f>VLOOKUP(C765,'user list'!A:B,2,0)</f>
        <v>Admin</v>
      </c>
      <c r="B765" s="172">
        <v>45810.369699074072</v>
      </c>
      <c r="C765" s="69" t="s">
        <v>186</v>
      </c>
      <c r="D765" s="69" t="s">
        <v>1937</v>
      </c>
      <c r="E765" s="69" t="s">
        <v>2194</v>
      </c>
      <c r="F765" s="69">
        <v>1350</v>
      </c>
      <c r="G765" s="69" t="s">
        <v>1963</v>
      </c>
    </row>
    <row r="766" spans="1:27" ht="14.4">
      <c r="A766" s="27" t="str">
        <f>VLOOKUP(C766,'user list'!A:B,2,0)</f>
        <v>Admin</v>
      </c>
      <c r="B766" s="172">
        <v>45810.369699074072</v>
      </c>
      <c r="C766" s="69" t="s">
        <v>186</v>
      </c>
      <c r="D766" s="69" t="s">
        <v>1937</v>
      </c>
      <c r="E766" s="69" t="s">
        <v>2195</v>
      </c>
      <c r="F766" s="69">
        <v>1351</v>
      </c>
      <c r="G766" s="69" t="s">
        <v>1963</v>
      </c>
    </row>
    <row r="767" spans="1:27" ht="14.4">
      <c r="A767" s="27" t="str">
        <f>VLOOKUP(C767,'user list'!A:B,2,0)</f>
        <v>Admin</v>
      </c>
      <c r="B767" s="172">
        <v>45810.369699074072</v>
      </c>
      <c r="C767" s="69" t="s">
        <v>186</v>
      </c>
      <c r="D767" s="69" t="s">
        <v>1937</v>
      </c>
      <c r="E767" s="69" t="s">
        <v>1971</v>
      </c>
      <c r="F767" s="69">
        <v>1348</v>
      </c>
      <c r="G767" s="69" t="s">
        <v>1963</v>
      </c>
    </row>
    <row r="768" spans="1:27" ht="14.4">
      <c r="A768" s="27" t="str">
        <f>VLOOKUP(C768,'user list'!A:B,2,0)</f>
        <v>Admin</v>
      </c>
      <c r="B768" s="172">
        <v>45810.369699074072</v>
      </c>
      <c r="C768" s="69" t="s">
        <v>186</v>
      </c>
      <c r="D768" s="69" t="s">
        <v>1937</v>
      </c>
      <c r="E768" s="69" t="s">
        <v>24</v>
      </c>
      <c r="F768" s="69">
        <v>1347</v>
      </c>
      <c r="G768" s="69" t="s">
        <v>1963</v>
      </c>
    </row>
    <row r="769" spans="1:24" ht="14.4">
      <c r="A769" s="27" t="str">
        <f>VLOOKUP(C769,'user list'!A:B,2,0)</f>
        <v>Admin</v>
      </c>
      <c r="B769" s="172">
        <v>45810.369699074072</v>
      </c>
      <c r="C769" s="69" t="s">
        <v>186</v>
      </c>
      <c r="D769" s="69" t="s">
        <v>1937</v>
      </c>
      <c r="E769" s="69" t="s">
        <v>2196</v>
      </c>
      <c r="F769" s="69">
        <v>1344</v>
      </c>
      <c r="G769" s="69" t="s">
        <v>1963</v>
      </c>
      <c r="R769" s="73"/>
      <c r="S769" s="73"/>
    </row>
    <row r="770" spans="1:24" ht="14.4">
      <c r="A770" s="27" t="str">
        <f>VLOOKUP(C770,'user list'!A:B,2,0)</f>
        <v>Admin</v>
      </c>
      <c r="B770" s="172">
        <v>45810.369699074072</v>
      </c>
      <c r="C770" s="69" t="s">
        <v>186</v>
      </c>
      <c r="D770" s="69" t="s">
        <v>1937</v>
      </c>
      <c r="E770" s="69" t="s">
        <v>1969</v>
      </c>
      <c r="F770" s="69">
        <v>1346</v>
      </c>
      <c r="G770" s="69" t="s">
        <v>1963</v>
      </c>
    </row>
    <row r="771" spans="1:24" ht="14.4">
      <c r="A771" s="27" t="str">
        <f>VLOOKUP(C771,'user list'!A:B,2,0)</f>
        <v>Admin</v>
      </c>
      <c r="B771" s="172">
        <v>45810.369699074072</v>
      </c>
      <c r="C771" s="69" t="s">
        <v>186</v>
      </c>
      <c r="D771" s="69" t="s">
        <v>1937</v>
      </c>
      <c r="E771" s="69" t="s">
        <v>2197</v>
      </c>
      <c r="F771" s="69">
        <v>1345</v>
      </c>
      <c r="G771" s="69" t="s">
        <v>1963</v>
      </c>
      <c r="R771" s="73"/>
      <c r="S771" s="73"/>
    </row>
    <row r="772" spans="1:24" ht="14.4">
      <c r="A772" s="27" t="str">
        <f>VLOOKUP(C772,'user list'!A:B,2,0)</f>
        <v>Admin</v>
      </c>
      <c r="B772" s="172">
        <v>45810.369699074072</v>
      </c>
      <c r="C772" s="69" t="s">
        <v>186</v>
      </c>
      <c r="D772" s="69" t="s">
        <v>1937</v>
      </c>
      <c r="E772" s="69" t="s">
        <v>2197</v>
      </c>
      <c r="F772" s="69">
        <v>1343</v>
      </c>
      <c r="G772" s="69" t="s">
        <v>1963</v>
      </c>
      <c r="U772" s="74"/>
      <c r="X772" s="74"/>
    </row>
    <row r="773" spans="1:24" ht="14.4">
      <c r="A773" s="27" t="str">
        <f>VLOOKUP(C773,'user list'!A:B,2,0)</f>
        <v>Admin</v>
      </c>
      <c r="B773" s="172">
        <v>45810.369699074072</v>
      </c>
      <c r="C773" s="69" t="s">
        <v>186</v>
      </c>
      <c r="D773" s="69" t="s">
        <v>1937</v>
      </c>
      <c r="E773" s="69" t="s">
        <v>2193</v>
      </c>
      <c r="F773" s="69">
        <v>1342</v>
      </c>
      <c r="G773" s="69" t="s">
        <v>1963</v>
      </c>
      <c r="L773" s="73"/>
      <c r="M773" s="73"/>
    </row>
    <row r="774" spans="1:24" ht="14.4">
      <c r="A774" s="27" t="str">
        <f>VLOOKUP(C774,'user list'!A:B,2,0)</f>
        <v>Admin</v>
      </c>
      <c r="B774" s="172">
        <v>45810.369699074072</v>
      </c>
      <c r="C774" s="69" t="s">
        <v>186</v>
      </c>
      <c r="D774" s="69" t="s">
        <v>1937</v>
      </c>
      <c r="E774" s="69" t="s">
        <v>2198</v>
      </c>
      <c r="F774" s="69">
        <v>1341</v>
      </c>
      <c r="G774" s="69" t="s">
        <v>1963</v>
      </c>
      <c r="L774" s="73"/>
      <c r="M774" s="73"/>
    </row>
    <row r="775" spans="1:24" ht="14.4">
      <c r="A775" s="27" t="str">
        <f>VLOOKUP(C775,'user list'!A:B,2,0)</f>
        <v>Admin</v>
      </c>
      <c r="B775" s="172">
        <v>45810.369756944441</v>
      </c>
      <c r="C775" s="69" t="s">
        <v>186</v>
      </c>
      <c r="D775" s="69" t="s">
        <v>1937</v>
      </c>
      <c r="E775" s="69" t="s">
        <v>2199</v>
      </c>
      <c r="F775" s="69">
        <v>424</v>
      </c>
      <c r="G775" s="69" t="s">
        <v>1963</v>
      </c>
      <c r="R775" s="73"/>
      <c r="S775" s="73"/>
    </row>
    <row r="776" spans="1:24" ht="14.4">
      <c r="A776" s="27" t="str">
        <f>VLOOKUP(C776,'user list'!A:B,2,0)</f>
        <v>Admin</v>
      </c>
      <c r="B776" s="172">
        <v>45810.369756944441</v>
      </c>
      <c r="C776" s="69" t="s">
        <v>186</v>
      </c>
      <c r="D776" s="69" t="s">
        <v>1937</v>
      </c>
      <c r="E776" s="69" t="s">
        <v>2200</v>
      </c>
      <c r="F776" s="69">
        <v>423</v>
      </c>
      <c r="G776" s="69" t="s">
        <v>1963</v>
      </c>
    </row>
    <row r="777" spans="1:24" ht="14.4">
      <c r="A777" s="27" t="str">
        <f>VLOOKUP(C777,'user list'!A:B,2,0)</f>
        <v>Admin</v>
      </c>
      <c r="B777" s="172">
        <v>45810.370034722226</v>
      </c>
      <c r="C777" s="69" t="s">
        <v>186</v>
      </c>
      <c r="D777" s="69" t="s">
        <v>1937</v>
      </c>
      <c r="E777" s="69" t="s">
        <v>1976</v>
      </c>
      <c r="F777" s="69">
        <v>1560</v>
      </c>
      <c r="G777" s="69" t="s">
        <v>2201</v>
      </c>
    </row>
    <row r="778" spans="1:24" ht="14.4">
      <c r="A778" s="27" t="str">
        <f>VLOOKUP(C778,'user list'!A:B,2,0)</f>
        <v>Admin</v>
      </c>
      <c r="B778" s="172">
        <v>45810.370034722226</v>
      </c>
      <c r="C778" s="69" t="s">
        <v>186</v>
      </c>
      <c r="D778" s="69" t="s">
        <v>1937</v>
      </c>
      <c r="E778" s="69" t="s">
        <v>2026</v>
      </c>
      <c r="F778" s="69">
        <v>1561</v>
      </c>
      <c r="G778" s="69" t="s">
        <v>2201</v>
      </c>
    </row>
    <row r="779" spans="1:24" ht="14.4">
      <c r="A779" s="27" t="str">
        <f>VLOOKUP(C779,'user list'!A:B,2,0)</f>
        <v>Admin</v>
      </c>
      <c r="B779" s="172">
        <v>45810.370034722226</v>
      </c>
      <c r="C779" s="69" t="s">
        <v>186</v>
      </c>
      <c r="D779" s="69" t="s">
        <v>1937</v>
      </c>
      <c r="E779" s="69" t="s">
        <v>2020</v>
      </c>
      <c r="F779" s="69">
        <v>1562</v>
      </c>
      <c r="G779" s="69" t="s">
        <v>2201</v>
      </c>
    </row>
    <row r="780" spans="1:24" ht="14.4">
      <c r="A780" s="27" t="str">
        <f>VLOOKUP(C780,'user list'!A:B,2,0)</f>
        <v>Admin</v>
      </c>
      <c r="B780" s="172">
        <v>45810.370034722226</v>
      </c>
      <c r="C780" s="69" t="s">
        <v>186</v>
      </c>
      <c r="D780" s="69" t="s">
        <v>1937</v>
      </c>
      <c r="E780" s="69" t="s">
        <v>1974</v>
      </c>
      <c r="F780" s="69">
        <v>1563</v>
      </c>
      <c r="G780" s="69" t="s">
        <v>2201</v>
      </c>
    </row>
    <row r="781" spans="1:24" ht="14.4">
      <c r="A781" s="27" t="str">
        <f>VLOOKUP(C781,'user list'!A:B,2,0)</f>
        <v>Admin</v>
      </c>
      <c r="B781" s="172">
        <v>45810.370034722226</v>
      </c>
      <c r="C781" s="69" t="s">
        <v>186</v>
      </c>
      <c r="D781" s="69" t="s">
        <v>1937</v>
      </c>
      <c r="E781" s="69" t="s">
        <v>1642</v>
      </c>
      <c r="F781" s="69">
        <v>1564</v>
      </c>
      <c r="G781" s="69" t="s">
        <v>2201</v>
      </c>
    </row>
    <row r="782" spans="1:24" ht="14.4">
      <c r="A782" s="27" t="str">
        <f>VLOOKUP(C782,'user list'!A:B,2,0)</f>
        <v>Admin</v>
      </c>
      <c r="B782" s="172">
        <v>45810.370034722226</v>
      </c>
      <c r="C782" s="69" t="s">
        <v>186</v>
      </c>
      <c r="D782" s="69" t="s">
        <v>1937</v>
      </c>
      <c r="E782" s="69" t="s">
        <v>1974</v>
      </c>
      <c r="F782" s="69">
        <v>1565</v>
      </c>
      <c r="G782" s="69" t="s">
        <v>2201</v>
      </c>
    </row>
    <row r="783" spans="1:24" ht="14.4">
      <c r="A783" s="27" t="str">
        <f>VLOOKUP(C783,'user list'!A:B,2,0)</f>
        <v>Admin</v>
      </c>
      <c r="B783" s="172">
        <v>45810.370034722226</v>
      </c>
      <c r="C783" s="69" t="s">
        <v>186</v>
      </c>
      <c r="D783" s="69" t="s">
        <v>1937</v>
      </c>
      <c r="E783" s="69" t="s">
        <v>1944</v>
      </c>
      <c r="F783" s="69">
        <v>1723</v>
      </c>
      <c r="G783" s="69" t="s">
        <v>2201</v>
      </c>
    </row>
    <row r="784" spans="1:24" ht="14.4">
      <c r="A784" s="27" t="str">
        <f>VLOOKUP(C784,'user list'!A:B,2,0)</f>
        <v>Admin</v>
      </c>
      <c r="B784" s="172">
        <v>45810.370034722226</v>
      </c>
      <c r="C784" s="69" t="s">
        <v>186</v>
      </c>
      <c r="D784" s="69" t="s">
        <v>1937</v>
      </c>
      <c r="E784" s="69" t="s">
        <v>2027</v>
      </c>
      <c r="F784" s="69">
        <v>1567</v>
      </c>
      <c r="G784" s="69" t="s">
        <v>2201</v>
      </c>
    </row>
    <row r="785" spans="1:31" ht="14.4">
      <c r="A785" s="27" t="str">
        <f>VLOOKUP(C785,'user list'!A:B,2,0)</f>
        <v>Admin</v>
      </c>
      <c r="B785" s="172">
        <v>45810.370034722226</v>
      </c>
      <c r="C785" s="69" t="s">
        <v>186</v>
      </c>
      <c r="D785" s="69" t="s">
        <v>1937</v>
      </c>
      <c r="E785" s="69" t="s">
        <v>1976</v>
      </c>
      <c r="F785" s="69">
        <v>1568</v>
      </c>
      <c r="G785" s="69" t="s">
        <v>2201</v>
      </c>
      <c r="R785" s="73"/>
      <c r="S785" s="73"/>
    </row>
    <row r="786" spans="1:31" ht="14.4">
      <c r="A786" s="27" t="str">
        <f>VLOOKUP(C786,'user list'!A:B,2,0)</f>
        <v>Admin</v>
      </c>
      <c r="B786" s="172">
        <v>45810.370034722226</v>
      </c>
      <c r="C786" s="69" t="s">
        <v>186</v>
      </c>
      <c r="D786" s="69" t="s">
        <v>1937</v>
      </c>
      <c r="E786" s="69" t="s">
        <v>2026</v>
      </c>
      <c r="F786" s="69">
        <v>1569</v>
      </c>
      <c r="G786" s="69" t="s">
        <v>2201</v>
      </c>
      <c r="L786" s="73"/>
      <c r="M786" s="73"/>
    </row>
    <row r="787" spans="1:31" ht="14.4">
      <c r="A787" s="27" t="str">
        <f>VLOOKUP(C787,'user list'!A:B,2,0)</f>
        <v>Admin</v>
      </c>
      <c r="B787" s="172">
        <v>45810.370034722226</v>
      </c>
      <c r="C787" s="69" t="s">
        <v>186</v>
      </c>
      <c r="D787" s="69" t="s">
        <v>1937</v>
      </c>
      <c r="E787" s="69" t="s">
        <v>1969</v>
      </c>
      <c r="F787" s="69">
        <v>1570</v>
      </c>
      <c r="G787" s="69" t="s">
        <v>2201</v>
      </c>
      <c r="U787" s="74"/>
      <c r="X787" s="74"/>
    </row>
    <row r="788" spans="1:31" ht="14.4">
      <c r="A788" s="27" t="str">
        <f>VLOOKUP(C788,'user list'!A:B,2,0)</f>
        <v>Admin</v>
      </c>
      <c r="B788" s="172">
        <v>45810.370034722226</v>
      </c>
      <c r="C788" s="69" t="s">
        <v>186</v>
      </c>
      <c r="D788" s="69" t="s">
        <v>1937</v>
      </c>
      <c r="E788" s="69" t="s">
        <v>1971</v>
      </c>
      <c r="F788" s="69">
        <v>1571</v>
      </c>
      <c r="G788" s="69" t="s">
        <v>2201</v>
      </c>
      <c r="L788" s="73"/>
      <c r="M788" s="73"/>
    </row>
    <row r="789" spans="1:31" ht="14.4">
      <c r="A789" s="27" t="str">
        <f>VLOOKUP(C789,'user list'!A:B,2,0)</f>
        <v>Admin</v>
      </c>
      <c r="B789" s="172">
        <v>45810.370034722226</v>
      </c>
      <c r="C789" s="69" t="s">
        <v>186</v>
      </c>
      <c r="D789" s="69" t="s">
        <v>1937</v>
      </c>
      <c r="E789" s="69" t="s">
        <v>1976</v>
      </c>
      <c r="F789" s="69">
        <v>1577</v>
      </c>
      <c r="G789" s="69" t="s">
        <v>2201</v>
      </c>
      <c r="L789" s="73"/>
      <c r="M789" s="73"/>
    </row>
    <row r="790" spans="1:31" ht="14.4">
      <c r="A790" s="27" t="str">
        <f>VLOOKUP(C790,'user list'!A:B,2,0)</f>
        <v>Admin</v>
      </c>
      <c r="B790" s="172">
        <v>45810.370034722226</v>
      </c>
      <c r="C790" s="69" t="s">
        <v>186</v>
      </c>
      <c r="D790" s="69" t="s">
        <v>1937</v>
      </c>
      <c r="E790" s="69" t="s">
        <v>1969</v>
      </c>
      <c r="F790" s="69">
        <v>1578</v>
      </c>
      <c r="G790" s="69" t="s">
        <v>2201</v>
      </c>
      <c r="R790" s="73"/>
      <c r="S790" s="73"/>
    </row>
    <row r="791" spans="1:31" ht="14.4">
      <c r="A791" s="27" t="str">
        <f>VLOOKUP(C791,'user list'!A:B,2,0)</f>
        <v>Admin</v>
      </c>
      <c r="B791" s="172">
        <v>45810.370034722226</v>
      </c>
      <c r="C791" s="69" t="s">
        <v>186</v>
      </c>
      <c r="D791" s="69" t="s">
        <v>1937</v>
      </c>
      <c r="E791" s="69" t="s">
        <v>1942</v>
      </c>
      <c r="F791" s="69">
        <v>1579</v>
      </c>
      <c r="G791" s="69" t="s">
        <v>2201</v>
      </c>
    </row>
    <row r="792" spans="1:31" ht="14.4">
      <c r="A792" s="27" t="str">
        <f>VLOOKUP(C792,'user list'!A:B,2,0)</f>
        <v>Admin</v>
      </c>
      <c r="B792" s="172">
        <v>45810.370046296295</v>
      </c>
      <c r="C792" s="69" t="s">
        <v>186</v>
      </c>
      <c r="D792" s="69" t="s">
        <v>1937</v>
      </c>
      <c r="E792" s="69" t="s">
        <v>1969</v>
      </c>
      <c r="F792" s="69">
        <v>1580</v>
      </c>
      <c r="G792" s="69" t="s">
        <v>2201</v>
      </c>
    </row>
    <row r="793" spans="1:31" ht="14.4">
      <c r="A793" s="27" t="str">
        <f>VLOOKUP(C793,'user list'!A:B,2,0)</f>
        <v>Admin</v>
      </c>
      <c r="B793" s="172">
        <v>45810.370046296295</v>
      </c>
      <c r="C793" s="69" t="s">
        <v>186</v>
      </c>
      <c r="D793" s="69" t="s">
        <v>1937</v>
      </c>
      <c r="E793" s="69" t="s">
        <v>2023</v>
      </c>
      <c r="F793" s="69">
        <v>1581</v>
      </c>
      <c r="G793" s="69" t="s">
        <v>2201</v>
      </c>
    </row>
    <row r="794" spans="1:31" ht="14.4">
      <c r="A794" s="27" t="str">
        <f>VLOOKUP(C794,'user list'!A:B,2,0)</f>
        <v>Admin</v>
      </c>
      <c r="B794" s="172">
        <v>45810.370046296295</v>
      </c>
      <c r="C794" s="69" t="s">
        <v>186</v>
      </c>
      <c r="D794" s="69" t="s">
        <v>1937</v>
      </c>
      <c r="E794" s="69" t="s">
        <v>2202</v>
      </c>
      <c r="F794" s="69">
        <v>384</v>
      </c>
      <c r="G794" s="69" t="s">
        <v>1963</v>
      </c>
      <c r="R794" s="73"/>
      <c r="S794" s="73"/>
    </row>
    <row r="795" spans="1:31" ht="14.4">
      <c r="A795" s="27" t="str">
        <f>VLOOKUP(C795,'user list'!A:B,2,0)</f>
        <v>Admin</v>
      </c>
      <c r="B795" s="172">
        <v>45810.370046296295</v>
      </c>
      <c r="C795" s="69" t="s">
        <v>186</v>
      </c>
      <c r="D795" s="69" t="s">
        <v>1937</v>
      </c>
      <c r="E795" s="69" t="s">
        <v>2203</v>
      </c>
      <c r="F795" s="69">
        <v>381</v>
      </c>
      <c r="G795" s="69" t="s">
        <v>1963</v>
      </c>
    </row>
    <row r="796" spans="1:31" ht="14.4">
      <c r="A796" s="27" t="str">
        <f>VLOOKUP(C796,'user list'!A:B,2,0)</f>
        <v>Admin</v>
      </c>
      <c r="B796" s="172">
        <v>45810.370046296295</v>
      </c>
      <c r="C796" s="69" t="s">
        <v>186</v>
      </c>
      <c r="D796" s="69" t="s">
        <v>1937</v>
      </c>
      <c r="E796" s="69" t="s">
        <v>2204</v>
      </c>
      <c r="F796" s="69">
        <v>392</v>
      </c>
      <c r="G796" s="69" t="s">
        <v>1963</v>
      </c>
      <c r="R796" s="73"/>
      <c r="S796" s="73"/>
    </row>
    <row r="797" spans="1:31" ht="14.4">
      <c r="A797" s="27" t="str">
        <f>VLOOKUP(C797,'user list'!A:B,2,0)</f>
        <v>Admin</v>
      </c>
      <c r="B797" s="172">
        <v>45810.370046296295</v>
      </c>
      <c r="C797" s="69" t="s">
        <v>186</v>
      </c>
      <c r="D797" s="69" t="s">
        <v>1937</v>
      </c>
      <c r="E797" s="69" t="s">
        <v>2205</v>
      </c>
      <c r="F797" s="69">
        <v>382</v>
      </c>
      <c r="G797" s="69" t="s">
        <v>1963</v>
      </c>
    </row>
    <row r="798" spans="1:31" ht="14.4">
      <c r="A798" s="27" t="str">
        <f>VLOOKUP(C798,'user list'!A:B,2,0)</f>
        <v>Admin</v>
      </c>
      <c r="B798" s="172">
        <v>45810.370046296295</v>
      </c>
      <c r="C798" s="69" t="s">
        <v>186</v>
      </c>
      <c r="D798" s="69" t="s">
        <v>1937</v>
      </c>
      <c r="E798" s="69" t="s">
        <v>2206</v>
      </c>
      <c r="F798" s="69">
        <v>383</v>
      </c>
      <c r="G798" s="69" t="s">
        <v>1963</v>
      </c>
    </row>
    <row r="799" spans="1:31" ht="14.4">
      <c r="A799" s="27" t="str">
        <f>VLOOKUP(C799,'user list'!A:B,2,0)</f>
        <v>Admin</v>
      </c>
      <c r="B799" s="172">
        <v>45810.370046296295</v>
      </c>
      <c r="C799" s="69" t="s">
        <v>186</v>
      </c>
      <c r="D799" s="69" t="s">
        <v>1937</v>
      </c>
      <c r="E799" s="69" t="s">
        <v>24</v>
      </c>
      <c r="F799" s="69">
        <v>1582</v>
      </c>
      <c r="G799" s="69" t="s">
        <v>2201</v>
      </c>
      <c r="AD799" s="73"/>
      <c r="AE799" s="73"/>
    </row>
    <row r="800" spans="1:31" ht="14.4">
      <c r="A800" s="27" t="str">
        <f>VLOOKUP(C800,'user list'!A:B,2,0)</f>
        <v>Admin</v>
      </c>
      <c r="B800" s="172">
        <v>45810.370046296295</v>
      </c>
      <c r="C800" s="69" t="s">
        <v>186</v>
      </c>
      <c r="D800" s="69" t="s">
        <v>1937</v>
      </c>
      <c r="E800" s="69" t="s">
        <v>1943</v>
      </c>
      <c r="F800" s="69">
        <v>1583</v>
      </c>
      <c r="G800" s="69" t="s">
        <v>2201</v>
      </c>
    </row>
    <row r="801" spans="1:42" ht="14.4">
      <c r="A801" s="27" t="str">
        <f>VLOOKUP(C801,'user list'!A:B,2,0)</f>
        <v>Admin</v>
      </c>
      <c r="B801" s="172">
        <v>45810.370046296295</v>
      </c>
      <c r="C801" s="69" t="s">
        <v>186</v>
      </c>
      <c r="D801" s="69" t="s">
        <v>1937</v>
      </c>
      <c r="E801" s="69" t="s">
        <v>1971</v>
      </c>
      <c r="F801" s="69">
        <v>1584</v>
      </c>
      <c r="G801" s="69" t="s">
        <v>2201</v>
      </c>
    </row>
    <row r="802" spans="1:42" ht="14.4">
      <c r="A802" s="27" t="str">
        <f>VLOOKUP(C802,'user list'!A:B,2,0)</f>
        <v>Admin</v>
      </c>
      <c r="B802" s="172">
        <v>45810.370046296295</v>
      </c>
      <c r="C802" s="69" t="s">
        <v>186</v>
      </c>
      <c r="D802" s="69" t="s">
        <v>1937</v>
      </c>
      <c r="E802" s="69" t="s">
        <v>2039</v>
      </c>
      <c r="F802" s="69">
        <v>378</v>
      </c>
      <c r="G802" s="69" t="s">
        <v>1963</v>
      </c>
      <c r="AM802" s="74"/>
      <c r="AP802" s="74"/>
    </row>
    <row r="803" spans="1:42" ht="14.4">
      <c r="A803" s="27" t="str">
        <f>VLOOKUP(C803,'user list'!A:B,2,0)</f>
        <v>Admin</v>
      </c>
      <c r="B803" s="172">
        <v>45810.370046296295</v>
      </c>
      <c r="C803" s="69" t="s">
        <v>186</v>
      </c>
      <c r="D803" s="69" t="s">
        <v>1937</v>
      </c>
      <c r="E803" s="69" t="s">
        <v>2207</v>
      </c>
      <c r="F803" s="69">
        <v>375</v>
      </c>
      <c r="G803" s="69" t="s">
        <v>1963</v>
      </c>
      <c r="L803" s="73"/>
      <c r="M803" s="73"/>
    </row>
    <row r="804" spans="1:42" ht="14.4">
      <c r="A804" s="27" t="str">
        <f>VLOOKUP(C804,'user list'!A:B,2,0)</f>
        <v>Admin</v>
      </c>
      <c r="B804" s="172">
        <v>45810.370046296295</v>
      </c>
      <c r="C804" s="69" t="s">
        <v>186</v>
      </c>
      <c r="D804" s="69" t="s">
        <v>1937</v>
      </c>
      <c r="E804" s="69" t="s">
        <v>2047</v>
      </c>
      <c r="F804" s="69">
        <v>379</v>
      </c>
      <c r="G804" s="69" t="s">
        <v>1963</v>
      </c>
      <c r="R804" s="73"/>
      <c r="S804" s="73"/>
    </row>
    <row r="805" spans="1:42" ht="14.4">
      <c r="A805" s="27" t="str">
        <f>VLOOKUP(C805,'user list'!A:B,2,0)</f>
        <v>Admin</v>
      </c>
      <c r="B805" s="172">
        <v>45810.370046296295</v>
      </c>
      <c r="C805" s="69" t="s">
        <v>186</v>
      </c>
      <c r="D805" s="69" t="s">
        <v>1937</v>
      </c>
      <c r="E805" s="69" t="s">
        <v>2208</v>
      </c>
      <c r="F805" s="69">
        <v>376</v>
      </c>
      <c r="G805" s="69" t="s">
        <v>1963</v>
      </c>
      <c r="O805" s="73"/>
      <c r="P805" s="73"/>
    </row>
    <row r="806" spans="1:42" ht="14.4">
      <c r="A806" s="27" t="str">
        <f>VLOOKUP(C806,'user list'!A:B,2,0)</f>
        <v>Admin</v>
      </c>
      <c r="B806" s="172">
        <v>45810.370046296295</v>
      </c>
      <c r="C806" s="69" t="s">
        <v>186</v>
      </c>
      <c r="D806" s="69" t="s">
        <v>1937</v>
      </c>
      <c r="E806" s="69" t="s">
        <v>2209</v>
      </c>
      <c r="F806" s="69">
        <v>377</v>
      </c>
      <c r="G806" s="69" t="s">
        <v>1963</v>
      </c>
    </row>
    <row r="807" spans="1:42" ht="14.4">
      <c r="A807" s="27" t="str">
        <f>VLOOKUP(C807,'user list'!A:B,2,0)</f>
        <v>Admin</v>
      </c>
      <c r="B807" s="172">
        <v>45810.370046296295</v>
      </c>
      <c r="C807" s="69" t="s">
        <v>186</v>
      </c>
      <c r="D807" s="69" t="s">
        <v>1937</v>
      </c>
      <c r="E807" s="69" t="s">
        <v>2022</v>
      </c>
      <c r="F807" s="69">
        <v>1585</v>
      </c>
      <c r="G807" s="69" t="s">
        <v>2201</v>
      </c>
    </row>
    <row r="808" spans="1:42" ht="14.4">
      <c r="A808" s="27" t="str">
        <f>VLOOKUP(C808,'user list'!A:B,2,0)</f>
        <v>Admin</v>
      </c>
      <c r="B808" s="172">
        <v>45810.370046296295</v>
      </c>
      <c r="C808" s="69" t="s">
        <v>186</v>
      </c>
      <c r="D808" s="69" t="s">
        <v>1937</v>
      </c>
      <c r="E808" s="69" t="s">
        <v>1969</v>
      </c>
      <c r="F808" s="69">
        <v>1586</v>
      </c>
      <c r="G808" s="69" t="s">
        <v>2201</v>
      </c>
      <c r="L808" s="73"/>
      <c r="M808" s="73"/>
    </row>
    <row r="809" spans="1:42" ht="14.4">
      <c r="A809" s="27" t="str">
        <f>VLOOKUP(C809,'user list'!A:B,2,0)</f>
        <v>Admin</v>
      </c>
      <c r="B809" s="172">
        <v>45810.370046296295</v>
      </c>
      <c r="C809" s="69" t="s">
        <v>186</v>
      </c>
      <c r="D809" s="69" t="s">
        <v>1937</v>
      </c>
      <c r="E809" s="69" t="s">
        <v>24</v>
      </c>
      <c r="F809" s="69">
        <v>1587</v>
      </c>
      <c r="G809" s="69" t="s">
        <v>2201</v>
      </c>
      <c r="L809" s="73"/>
      <c r="M809" s="73"/>
    </row>
    <row r="810" spans="1:42" ht="14.4">
      <c r="A810" s="27" t="str">
        <f>VLOOKUP(C810,'user list'!A:B,2,0)</f>
        <v>Admin</v>
      </c>
      <c r="B810" s="172">
        <v>45810.370046296295</v>
      </c>
      <c r="C810" s="69" t="s">
        <v>186</v>
      </c>
      <c r="D810" s="69" t="s">
        <v>1937</v>
      </c>
      <c r="E810" s="69" t="s">
        <v>2210</v>
      </c>
      <c r="F810" s="69">
        <v>374</v>
      </c>
      <c r="G810" s="69" t="s">
        <v>1963</v>
      </c>
    </row>
    <row r="811" spans="1:42" ht="14.4">
      <c r="A811" s="27" t="str">
        <f>VLOOKUP(C811,'user list'!A:B,2,0)</f>
        <v>Admin</v>
      </c>
      <c r="B811" s="172">
        <v>45810.370046296295</v>
      </c>
      <c r="C811" s="69" t="s">
        <v>186</v>
      </c>
      <c r="D811" s="69" t="s">
        <v>1937</v>
      </c>
      <c r="E811" s="69" t="s">
        <v>2211</v>
      </c>
      <c r="F811" s="69">
        <v>373</v>
      </c>
      <c r="G811" s="69" t="s">
        <v>1963</v>
      </c>
      <c r="O811" s="73"/>
      <c r="P811" s="73"/>
    </row>
    <row r="812" spans="1:42" ht="14.4">
      <c r="A812" s="27" t="str">
        <f>VLOOKUP(C812,'user list'!A:B,2,0)</f>
        <v>Admin</v>
      </c>
      <c r="B812" s="172">
        <v>45810.370046296295</v>
      </c>
      <c r="C812" s="69" t="s">
        <v>186</v>
      </c>
      <c r="D812" s="69" t="s">
        <v>1937</v>
      </c>
      <c r="E812" s="69" t="s">
        <v>2205</v>
      </c>
      <c r="F812" s="69">
        <v>372</v>
      </c>
      <c r="G812" s="69" t="s">
        <v>1963</v>
      </c>
      <c r="O812" s="73"/>
      <c r="P812" s="73"/>
    </row>
    <row r="813" spans="1:42" ht="14.4">
      <c r="A813" s="27" t="str">
        <f>VLOOKUP(C813,'user list'!A:B,2,0)</f>
        <v>Admin</v>
      </c>
      <c r="B813" s="172">
        <v>45810.370046296295</v>
      </c>
      <c r="C813" s="69" t="s">
        <v>186</v>
      </c>
      <c r="D813" s="69" t="s">
        <v>1937</v>
      </c>
      <c r="E813" s="69" t="s">
        <v>2205</v>
      </c>
      <c r="F813" s="69">
        <v>369</v>
      </c>
      <c r="G813" s="69" t="s">
        <v>1963</v>
      </c>
      <c r="O813" s="73"/>
      <c r="P813" s="73"/>
    </row>
    <row r="814" spans="1:42" ht="14.4">
      <c r="A814" s="27" t="str">
        <f>VLOOKUP(C814,'user list'!A:B,2,0)</f>
        <v>Admin</v>
      </c>
      <c r="B814" s="172">
        <v>45810.370046296295</v>
      </c>
      <c r="C814" s="69" t="s">
        <v>186</v>
      </c>
      <c r="D814" s="69" t="s">
        <v>1937</v>
      </c>
      <c r="E814" s="69" t="s">
        <v>1991</v>
      </c>
      <c r="F814" s="69">
        <v>371</v>
      </c>
      <c r="G814" s="69" t="s">
        <v>1963</v>
      </c>
      <c r="O814" s="73"/>
      <c r="P814" s="73"/>
    </row>
    <row r="815" spans="1:42" ht="14.4">
      <c r="A815" s="27" t="str">
        <f>VLOOKUP(C815,'user list'!A:B,2,0)</f>
        <v>Admin</v>
      </c>
      <c r="B815" s="172">
        <v>45810.370046296295</v>
      </c>
      <c r="C815" s="69" t="s">
        <v>186</v>
      </c>
      <c r="D815" s="69" t="s">
        <v>1937</v>
      </c>
      <c r="E815" s="69" t="s">
        <v>2021</v>
      </c>
      <c r="F815" s="69">
        <v>1588</v>
      </c>
      <c r="G815" s="69" t="s">
        <v>2201</v>
      </c>
    </row>
    <row r="816" spans="1:42" ht="14.4">
      <c r="A816" s="27" t="str">
        <f>VLOOKUP(C816,'user list'!A:B,2,0)</f>
        <v>Admin</v>
      </c>
      <c r="B816" s="172">
        <v>45810.370046296295</v>
      </c>
      <c r="C816" s="69" t="s">
        <v>186</v>
      </c>
      <c r="D816" s="69" t="s">
        <v>1937</v>
      </c>
      <c r="E816" s="69" t="s">
        <v>2018</v>
      </c>
      <c r="F816" s="69">
        <v>1589</v>
      </c>
      <c r="G816" s="69" t="s">
        <v>2201</v>
      </c>
      <c r="AD816" s="74"/>
      <c r="AG816" s="74"/>
    </row>
    <row r="817" spans="1:36" ht="14.4">
      <c r="A817" s="27" t="str">
        <f>VLOOKUP(C817,'user list'!A:B,2,0)</f>
        <v>Admin</v>
      </c>
      <c r="B817" s="172">
        <v>45810.370046296295</v>
      </c>
      <c r="C817" s="69" t="s">
        <v>186</v>
      </c>
      <c r="D817" s="69" t="s">
        <v>1937</v>
      </c>
      <c r="E817" s="69" t="s">
        <v>2019</v>
      </c>
      <c r="F817" s="69">
        <v>1591</v>
      </c>
      <c r="G817" s="69" t="s">
        <v>2201</v>
      </c>
      <c r="L817" s="73"/>
      <c r="M817" s="73"/>
    </row>
    <row r="818" spans="1:36" ht="14.4">
      <c r="A818" s="27" t="str">
        <f>VLOOKUP(C818,'user list'!A:B,2,0)</f>
        <v>Admin</v>
      </c>
      <c r="B818" s="172">
        <v>45810.370046296295</v>
      </c>
      <c r="C818" s="69" t="s">
        <v>186</v>
      </c>
      <c r="D818" s="69" t="s">
        <v>1937</v>
      </c>
      <c r="E818" s="69" t="s">
        <v>2205</v>
      </c>
      <c r="F818" s="69">
        <v>363</v>
      </c>
      <c r="G818" s="69" t="s">
        <v>1963</v>
      </c>
    </row>
    <row r="819" spans="1:36" ht="14.4">
      <c r="A819" s="27" t="str">
        <f>VLOOKUP(C819,'user list'!A:B,2,0)</f>
        <v>Admin</v>
      </c>
      <c r="B819" s="172">
        <v>45810.370046296295</v>
      </c>
      <c r="C819" s="69" t="s">
        <v>186</v>
      </c>
      <c r="D819" s="69" t="s">
        <v>1937</v>
      </c>
      <c r="E819" s="69" t="s">
        <v>2212</v>
      </c>
      <c r="F819" s="69">
        <v>362</v>
      </c>
      <c r="G819" s="69" t="s">
        <v>1963</v>
      </c>
      <c r="O819" s="73"/>
      <c r="P819" s="73"/>
    </row>
    <row r="820" spans="1:36" ht="14.4">
      <c r="A820" s="27" t="str">
        <f>VLOOKUP(C820,'user list'!A:B,2,0)</f>
        <v>Admin</v>
      </c>
      <c r="B820" s="172">
        <v>45810.370046296295</v>
      </c>
      <c r="C820" s="69" t="s">
        <v>186</v>
      </c>
      <c r="D820" s="69" t="s">
        <v>1937</v>
      </c>
      <c r="E820" s="69" t="s">
        <v>2202</v>
      </c>
      <c r="F820" s="69">
        <v>366</v>
      </c>
      <c r="G820" s="69" t="s">
        <v>1963</v>
      </c>
      <c r="O820" s="73"/>
      <c r="P820" s="73"/>
    </row>
    <row r="821" spans="1:36" ht="14.4">
      <c r="A821" s="27" t="str">
        <f>VLOOKUP(C821,'user list'!A:B,2,0)</f>
        <v>Admin</v>
      </c>
      <c r="B821" s="172">
        <v>45810.370046296295</v>
      </c>
      <c r="C821" s="69" t="s">
        <v>186</v>
      </c>
      <c r="D821" s="69" t="s">
        <v>1937</v>
      </c>
      <c r="E821" s="69" t="s">
        <v>2020</v>
      </c>
      <c r="F821" s="69">
        <v>1593</v>
      </c>
      <c r="G821" s="69" t="s">
        <v>2201</v>
      </c>
    </row>
    <row r="822" spans="1:36" ht="14.4">
      <c r="A822" s="27" t="str">
        <f>VLOOKUP(C822,'user list'!A:B,2,0)</f>
        <v>Admin</v>
      </c>
      <c r="B822" s="172">
        <v>45810.370046296295</v>
      </c>
      <c r="C822" s="69" t="s">
        <v>186</v>
      </c>
      <c r="D822" s="69" t="s">
        <v>1937</v>
      </c>
      <c r="E822" s="69" t="s">
        <v>2212</v>
      </c>
      <c r="F822" s="69">
        <v>367</v>
      </c>
      <c r="G822" s="69" t="s">
        <v>1963</v>
      </c>
    </row>
    <row r="823" spans="1:36" ht="14.4">
      <c r="A823" s="27" t="str">
        <f>VLOOKUP(C823,'user list'!A:B,2,0)</f>
        <v>Admin</v>
      </c>
      <c r="B823" s="172">
        <v>45810.370046296295</v>
      </c>
      <c r="C823" s="69" t="s">
        <v>186</v>
      </c>
      <c r="D823" s="69" t="s">
        <v>1937</v>
      </c>
      <c r="E823" s="69" t="s">
        <v>2212</v>
      </c>
      <c r="F823" s="69">
        <v>368</v>
      </c>
      <c r="G823" s="69" t="s">
        <v>1963</v>
      </c>
      <c r="U823" s="74"/>
      <c r="X823" s="74"/>
    </row>
    <row r="824" spans="1:36" ht="14.4">
      <c r="A824" s="27" t="str">
        <f>VLOOKUP(C824,'user list'!A:B,2,0)</f>
        <v>Admin</v>
      </c>
      <c r="B824" s="172">
        <v>45810.370046296295</v>
      </c>
      <c r="C824" s="69" t="s">
        <v>186</v>
      </c>
      <c r="D824" s="69" t="s">
        <v>1937</v>
      </c>
      <c r="E824" s="69" t="s">
        <v>1972</v>
      </c>
      <c r="F824" s="69">
        <v>1594</v>
      </c>
      <c r="G824" s="69" t="s">
        <v>2201</v>
      </c>
      <c r="L824" s="73"/>
      <c r="M824" s="73"/>
    </row>
    <row r="825" spans="1:36" ht="14.4">
      <c r="A825" s="27" t="str">
        <f>VLOOKUP(C825,'user list'!A:B,2,0)</f>
        <v>Admin</v>
      </c>
      <c r="B825" s="172">
        <v>45810.370046296295</v>
      </c>
      <c r="C825" s="69" t="s">
        <v>186</v>
      </c>
      <c r="D825" s="69" t="s">
        <v>1937</v>
      </c>
      <c r="E825" s="69" t="s">
        <v>1976</v>
      </c>
      <c r="F825" s="69">
        <v>1596</v>
      </c>
      <c r="G825" s="69" t="s">
        <v>2201</v>
      </c>
      <c r="L825" s="73"/>
      <c r="M825" s="73"/>
    </row>
    <row r="826" spans="1:36" ht="14.4">
      <c r="A826" s="27" t="str">
        <f>VLOOKUP(C826,'user list'!A:B,2,0)</f>
        <v>Admin</v>
      </c>
      <c r="B826" s="172">
        <v>45810.370046296295</v>
      </c>
      <c r="C826" s="69" t="s">
        <v>186</v>
      </c>
      <c r="D826" s="69" t="s">
        <v>1937</v>
      </c>
      <c r="E826" s="69" t="s">
        <v>1974</v>
      </c>
      <c r="F826" s="69">
        <v>361</v>
      </c>
      <c r="G826" s="69" t="s">
        <v>1963</v>
      </c>
      <c r="R826" s="73"/>
      <c r="S826" s="73"/>
    </row>
    <row r="827" spans="1:36" ht="14.4">
      <c r="A827" s="27" t="str">
        <f>VLOOKUP(C827,'user list'!A:B,2,0)</f>
        <v>Admin</v>
      </c>
      <c r="B827" s="172">
        <v>45810.370046296295</v>
      </c>
      <c r="C827" s="69" t="s">
        <v>186</v>
      </c>
      <c r="D827" s="69" t="s">
        <v>1937</v>
      </c>
      <c r="E827" s="69" t="s">
        <v>2213</v>
      </c>
      <c r="F827" s="69">
        <v>360</v>
      </c>
      <c r="G827" s="69" t="s">
        <v>1963</v>
      </c>
    </row>
    <row r="828" spans="1:36" ht="14.4">
      <c r="A828" s="27" t="str">
        <f>VLOOKUP(C828,'user list'!A:B,2,0)</f>
        <v>Admin</v>
      </c>
      <c r="B828" s="172">
        <v>45810.370046296295</v>
      </c>
      <c r="C828" s="69" t="s">
        <v>186</v>
      </c>
      <c r="D828" s="69" t="s">
        <v>1937</v>
      </c>
      <c r="E828" s="69" t="s">
        <v>1980</v>
      </c>
      <c r="F828" s="69">
        <v>1597</v>
      </c>
      <c r="G828" s="69" t="s">
        <v>2201</v>
      </c>
      <c r="AG828" s="74"/>
      <c r="AJ828" s="74"/>
    </row>
    <row r="829" spans="1:36" ht="14.4">
      <c r="A829" s="27" t="str">
        <f>VLOOKUP(C829,'user list'!A:B,2,0)</f>
        <v>Admin</v>
      </c>
      <c r="B829" s="172">
        <v>45810.370046296295</v>
      </c>
      <c r="C829" s="69" t="s">
        <v>186</v>
      </c>
      <c r="D829" s="69" t="s">
        <v>1937</v>
      </c>
      <c r="E829" s="69" t="s">
        <v>1986</v>
      </c>
      <c r="F829" s="69" t="s">
        <v>1987</v>
      </c>
      <c r="G829" s="69">
        <v>1598</v>
      </c>
      <c r="L829" s="73"/>
      <c r="M829" s="73"/>
    </row>
    <row r="830" spans="1:36" ht="14.4">
      <c r="A830" s="27" t="str">
        <f>VLOOKUP(C830,'user list'!A:B,2,0)</f>
        <v>Admin</v>
      </c>
      <c r="B830" s="172">
        <v>45810.370046296295</v>
      </c>
      <c r="C830" s="69" t="s">
        <v>186</v>
      </c>
      <c r="D830" s="69" t="s">
        <v>1937</v>
      </c>
      <c r="E830" s="69" t="s">
        <v>2015</v>
      </c>
      <c r="F830" s="69">
        <v>1599</v>
      </c>
      <c r="G830" s="69" t="s">
        <v>2201</v>
      </c>
      <c r="L830" s="73"/>
      <c r="M830" s="73"/>
    </row>
    <row r="831" spans="1:36" ht="14.4">
      <c r="A831" s="27" t="str">
        <f>VLOOKUP(C831,'user list'!A:B,2,0)</f>
        <v>Admin</v>
      </c>
      <c r="B831" s="172">
        <v>45810.370046296295</v>
      </c>
      <c r="C831" s="69" t="s">
        <v>186</v>
      </c>
      <c r="D831" s="69" t="s">
        <v>1937</v>
      </c>
      <c r="E831" s="69" t="s">
        <v>2017</v>
      </c>
      <c r="F831" s="69">
        <v>1600</v>
      </c>
      <c r="G831" s="69" t="s">
        <v>2201</v>
      </c>
      <c r="O831" s="73"/>
      <c r="P831" s="73"/>
    </row>
    <row r="832" spans="1:36" ht="14.4">
      <c r="A832" s="27" t="str">
        <f>VLOOKUP(C832,'user list'!A:B,2,0)</f>
        <v>Admin</v>
      </c>
      <c r="B832" s="172">
        <v>45810.370046296295</v>
      </c>
      <c r="C832" s="69" t="s">
        <v>186</v>
      </c>
      <c r="D832" s="69" t="s">
        <v>1937</v>
      </c>
      <c r="E832" s="69" t="s">
        <v>2012</v>
      </c>
      <c r="F832" s="69">
        <v>1601</v>
      </c>
      <c r="G832" s="69" t="s">
        <v>2201</v>
      </c>
      <c r="O832" s="73"/>
      <c r="P832" s="73"/>
    </row>
    <row r="833" spans="1:33" ht="14.4">
      <c r="A833" s="27" t="str">
        <f>VLOOKUP(C833,'user list'!A:B,2,0)</f>
        <v>Admin</v>
      </c>
      <c r="B833" s="172">
        <v>45810.370046296295</v>
      </c>
      <c r="C833" s="69" t="s">
        <v>186</v>
      </c>
      <c r="D833" s="69" t="s">
        <v>1937</v>
      </c>
      <c r="E833" s="69" t="s">
        <v>2009</v>
      </c>
      <c r="F833" s="69">
        <v>1602</v>
      </c>
      <c r="G833" s="69" t="s">
        <v>2201</v>
      </c>
    </row>
    <row r="834" spans="1:33" ht="14.4">
      <c r="A834" s="27" t="str">
        <f>VLOOKUP(C834,'user list'!A:B,2,0)</f>
        <v>Admin</v>
      </c>
      <c r="B834" s="172">
        <v>45810.370046296295</v>
      </c>
      <c r="C834" s="69" t="s">
        <v>186</v>
      </c>
      <c r="D834" s="69" t="s">
        <v>1937</v>
      </c>
      <c r="E834" s="69" t="s">
        <v>2003</v>
      </c>
      <c r="F834" s="69">
        <v>1603</v>
      </c>
      <c r="G834" s="69" t="s">
        <v>2201</v>
      </c>
    </row>
    <row r="835" spans="1:33" ht="14.4">
      <c r="A835" s="27" t="str">
        <f>VLOOKUP(C835,'user list'!A:B,2,0)</f>
        <v>Admin</v>
      </c>
      <c r="B835" s="172">
        <v>45810.370046296295</v>
      </c>
      <c r="C835" s="69" t="s">
        <v>186</v>
      </c>
      <c r="D835" s="69" t="s">
        <v>1937</v>
      </c>
      <c r="E835" s="69" t="s">
        <v>2014</v>
      </c>
      <c r="F835" s="69">
        <v>1604</v>
      </c>
      <c r="G835" s="69" t="s">
        <v>2201</v>
      </c>
      <c r="L835" s="73"/>
      <c r="M835" s="73"/>
    </row>
    <row r="836" spans="1:33" ht="14.4">
      <c r="A836" s="27" t="str">
        <f>VLOOKUP(C836,'user list'!A:B,2,0)</f>
        <v>Admin</v>
      </c>
      <c r="B836" s="172">
        <v>45810.370046296295</v>
      </c>
      <c r="C836" s="69" t="s">
        <v>186</v>
      </c>
      <c r="D836" s="69" t="s">
        <v>1937</v>
      </c>
      <c r="E836" s="69" t="s">
        <v>2013</v>
      </c>
      <c r="F836" s="69">
        <v>1605</v>
      </c>
      <c r="G836" s="69" t="s">
        <v>2201</v>
      </c>
    </row>
    <row r="837" spans="1:33" ht="14.4">
      <c r="A837" s="27" t="str">
        <f>VLOOKUP(C837,'user list'!A:B,2,0)</f>
        <v>Admin</v>
      </c>
      <c r="B837" s="172">
        <v>45810.370046296295</v>
      </c>
      <c r="C837" s="69" t="s">
        <v>186</v>
      </c>
      <c r="D837" s="69" t="s">
        <v>1937</v>
      </c>
      <c r="E837" s="69" t="s">
        <v>1980</v>
      </c>
      <c r="F837" s="69">
        <v>1606</v>
      </c>
      <c r="G837" s="69" t="s">
        <v>2201</v>
      </c>
    </row>
    <row r="838" spans="1:33" ht="14.4">
      <c r="A838" s="27" t="str">
        <f>VLOOKUP(C838,'user list'!A:B,2,0)</f>
        <v>Admin</v>
      </c>
      <c r="B838" s="172">
        <v>45810.370057870372</v>
      </c>
      <c r="C838" s="69" t="s">
        <v>186</v>
      </c>
      <c r="D838" s="69" t="s">
        <v>1937</v>
      </c>
      <c r="E838" s="69" t="s">
        <v>1980</v>
      </c>
      <c r="F838" s="69">
        <v>1607</v>
      </c>
      <c r="G838" s="69" t="s">
        <v>2201</v>
      </c>
      <c r="AD838" s="74"/>
      <c r="AG838" s="74"/>
    </row>
    <row r="839" spans="1:33" ht="14.4">
      <c r="A839" s="27" t="str">
        <f>VLOOKUP(C839,'user list'!A:B,2,0)</f>
        <v>Admin</v>
      </c>
      <c r="B839" s="172">
        <v>45810.370057870372</v>
      </c>
      <c r="C839" s="69" t="s">
        <v>186</v>
      </c>
      <c r="D839" s="69" t="s">
        <v>1937</v>
      </c>
      <c r="E839" s="69" t="s">
        <v>1980</v>
      </c>
      <c r="F839" s="69">
        <v>1608</v>
      </c>
      <c r="G839" s="69" t="s">
        <v>2201</v>
      </c>
      <c r="L839" s="73"/>
      <c r="M839" s="73"/>
    </row>
    <row r="840" spans="1:33" ht="14.4">
      <c r="A840" s="27" t="str">
        <f>VLOOKUP(C840,'user list'!A:B,2,0)</f>
        <v>Admin</v>
      </c>
      <c r="B840" s="172">
        <v>45810.370057870372</v>
      </c>
      <c r="C840" s="69" t="s">
        <v>186</v>
      </c>
      <c r="D840" s="69" t="s">
        <v>1937</v>
      </c>
      <c r="E840" s="69">
        <v>1609</v>
      </c>
      <c r="F840" s="69">
        <v>1609</v>
      </c>
      <c r="G840" s="69" t="s">
        <v>2201</v>
      </c>
      <c r="L840" s="73"/>
      <c r="M840" s="73"/>
    </row>
    <row r="841" spans="1:33" ht="14.4">
      <c r="A841" s="27" t="str">
        <f>VLOOKUP(C841,'user list'!A:B,2,0)</f>
        <v>Admin</v>
      </c>
      <c r="B841" s="172">
        <v>45810.370057870372</v>
      </c>
      <c r="C841" s="69" t="s">
        <v>186</v>
      </c>
      <c r="D841" s="69" t="s">
        <v>1937</v>
      </c>
      <c r="E841" s="69" t="s">
        <v>2010</v>
      </c>
      <c r="F841" s="69">
        <v>1610</v>
      </c>
      <c r="G841" s="69" t="s">
        <v>2201</v>
      </c>
      <c r="O841" s="73"/>
      <c r="P841" s="73"/>
    </row>
    <row r="842" spans="1:33" ht="14.4">
      <c r="A842" s="27" t="str">
        <f>VLOOKUP(C842,'user list'!A:B,2,0)</f>
        <v>Admin</v>
      </c>
      <c r="B842" s="172">
        <v>45810.370057870372</v>
      </c>
      <c r="C842" s="69" t="s">
        <v>186</v>
      </c>
      <c r="D842" s="69" t="s">
        <v>1937</v>
      </c>
      <c r="E842" s="69" t="s">
        <v>2016</v>
      </c>
      <c r="F842" s="69">
        <v>1611</v>
      </c>
      <c r="G842" s="69" t="s">
        <v>2201</v>
      </c>
      <c r="O842" s="73"/>
      <c r="P842" s="73"/>
    </row>
    <row r="843" spans="1:33" ht="14.4">
      <c r="A843" s="27" t="str">
        <f>VLOOKUP(C843,'user list'!A:B,2,0)</f>
        <v>Admin</v>
      </c>
      <c r="B843" s="172">
        <v>45810.370057870372</v>
      </c>
      <c r="C843" s="69" t="s">
        <v>186</v>
      </c>
      <c r="D843" s="69" t="s">
        <v>1937</v>
      </c>
      <c r="E843" s="69" t="s">
        <v>2016</v>
      </c>
      <c r="F843" s="69">
        <v>1612</v>
      </c>
      <c r="G843" s="69" t="s">
        <v>2201</v>
      </c>
    </row>
    <row r="844" spans="1:33" ht="14.4">
      <c r="A844" s="27" t="str">
        <f>VLOOKUP(C844,'user list'!A:B,2,0)</f>
        <v>Admin</v>
      </c>
      <c r="B844" s="172">
        <v>45810.370057870372</v>
      </c>
      <c r="C844" s="69" t="s">
        <v>186</v>
      </c>
      <c r="D844" s="69" t="s">
        <v>1937</v>
      </c>
      <c r="E844" s="69" t="s">
        <v>1976</v>
      </c>
      <c r="F844" s="69">
        <v>1573</v>
      </c>
      <c r="G844" s="69" t="s">
        <v>2201</v>
      </c>
    </row>
    <row r="845" spans="1:33" ht="14.4">
      <c r="A845" s="27" t="str">
        <f>VLOOKUP(C845,'user list'!A:B,2,0)</f>
        <v>Admin</v>
      </c>
      <c r="B845" s="172">
        <v>45810.370057870372</v>
      </c>
      <c r="C845" s="69" t="s">
        <v>186</v>
      </c>
      <c r="D845" s="69" t="s">
        <v>1937</v>
      </c>
      <c r="E845" s="69" t="s">
        <v>2025</v>
      </c>
      <c r="F845" s="69">
        <v>1574</v>
      </c>
      <c r="G845" s="69" t="s">
        <v>2201</v>
      </c>
      <c r="L845" s="73"/>
      <c r="M845" s="73"/>
    </row>
    <row r="846" spans="1:33" ht="14.4">
      <c r="A846" s="27" t="str">
        <f>VLOOKUP(C846,'user list'!A:B,2,0)</f>
        <v>Admin</v>
      </c>
      <c r="B846" s="172">
        <v>45810.370057870372</v>
      </c>
      <c r="C846" s="69" t="s">
        <v>186</v>
      </c>
      <c r="D846" s="69" t="s">
        <v>1937</v>
      </c>
      <c r="E846" s="69" t="s">
        <v>2024</v>
      </c>
      <c r="F846" s="69">
        <v>1575</v>
      </c>
      <c r="G846" s="69" t="s">
        <v>2201</v>
      </c>
    </row>
    <row r="847" spans="1:33" ht="14.4">
      <c r="A847" s="27" t="str">
        <f>VLOOKUP(C847,'user list'!A:B,2,0)</f>
        <v>Admin</v>
      </c>
      <c r="B847" s="172">
        <v>45810.370057870372</v>
      </c>
      <c r="C847" s="69" t="s">
        <v>186</v>
      </c>
      <c r="D847" s="69" t="s">
        <v>1937</v>
      </c>
      <c r="E847" s="69" t="s">
        <v>2011</v>
      </c>
      <c r="F847" s="69">
        <v>1615</v>
      </c>
      <c r="G847" s="69" t="s">
        <v>2201</v>
      </c>
    </row>
    <row r="848" spans="1:33" ht="14.4">
      <c r="A848" s="27" t="str">
        <f>VLOOKUP(C848,'user list'!A:B,2,0)</f>
        <v>Admin</v>
      </c>
      <c r="B848" s="172">
        <v>45810.370057870372</v>
      </c>
      <c r="C848" s="69" t="s">
        <v>186</v>
      </c>
      <c r="D848" s="69" t="s">
        <v>1937</v>
      </c>
      <c r="E848" s="69" t="s">
        <v>2009</v>
      </c>
      <c r="F848" s="69">
        <v>1616</v>
      </c>
      <c r="G848" s="69" t="s">
        <v>2201</v>
      </c>
    </row>
    <row r="849" spans="1:27" ht="14.4">
      <c r="A849" s="27" t="str">
        <f>VLOOKUP(C849,'user list'!A:B,2,0)</f>
        <v>Admin</v>
      </c>
      <c r="B849" s="172">
        <v>45810.370057870372</v>
      </c>
      <c r="C849" s="69" t="s">
        <v>186</v>
      </c>
      <c r="D849" s="69" t="s">
        <v>1937</v>
      </c>
      <c r="E849" s="69" t="s">
        <v>2003</v>
      </c>
      <c r="F849" s="69">
        <v>1617</v>
      </c>
      <c r="G849" s="69" t="s">
        <v>2201</v>
      </c>
      <c r="X849" s="74"/>
      <c r="AA849" s="74"/>
    </row>
    <row r="850" spans="1:27" ht="14.4">
      <c r="A850" s="27" t="str">
        <f>VLOOKUP(C850,'user list'!A:B,2,0)</f>
        <v>Admin</v>
      </c>
      <c r="B850" s="172">
        <v>45810.370057870372</v>
      </c>
      <c r="C850" s="69" t="s">
        <v>186</v>
      </c>
      <c r="D850" s="69" t="s">
        <v>1937</v>
      </c>
      <c r="E850" s="69" t="s">
        <v>2007</v>
      </c>
      <c r="F850" s="69">
        <v>1618</v>
      </c>
      <c r="G850" s="69" t="s">
        <v>2201</v>
      </c>
      <c r="L850" s="73"/>
      <c r="M850" s="73"/>
    </row>
    <row r="851" spans="1:27" ht="14.4">
      <c r="A851" s="27" t="str">
        <f>VLOOKUP(C851,'user list'!A:B,2,0)</f>
        <v>Admin</v>
      </c>
      <c r="B851" s="172">
        <v>45810.370057870372</v>
      </c>
      <c r="C851" s="69" t="s">
        <v>186</v>
      </c>
      <c r="D851" s="69" t="s">
        <v>1937</v>
      </c>
      <c r="E851" s="69" t="s">
        <v>2008</v>
      </c>
      <c r="F851" s="69">
        <v>1619</v>
      </c>
      <c r="G851" s="69" t="s">
        <v>2201</v>
      </c>
      <c r="R851" s="73"/>
      <c r="S851" s="73"/>
    </row>
    <row r="852" spans="1:27" ht="14.4">
      <c r="A852" s="27" t="str">
        <f>VLOOKUP(C852,'user list'!A:B,2,0)</f>
        <v>Admin</v>
      </c>
      <c r="B852" s="172">
        <v>45810.370057870372</v>
      </c>
      <c r="C852" s="69" t="s">
        <v>186</v>
      </c>
      <c r="D852" s="69" t="s">
        <v>1937</v>
      </c>
      <c r="E852" s="69" t="s">
        <v>2007</v>
      </c>
      <c r="F852" s="69">
        <v>1620</v>
      </c>
      <c r="G852" s="69" t="s">
        <v>2201</v>
      </c>
    </row>
    <row r="853" spans="1:27" ht="14.4">
      <c r="A853" s="27" t="str">
        <f>VLOOKUP(C853,'user list'!A:B,2,0)</f>
        <v>Admin</v>
      </c>
      <c r="B853" s="172">
        <v>45810.370057870372</v>
      </c>
      <c r="C853" s="69" t="s">
        <v>186</v>
      </c>
      <c r="D853" s="69" t="s">
        <v>1937</v>
      </c>
      <c r="E853" s="69" t="s">
        <v>2008</v>
      </c>
      <c r="F853" s="69">
        <v>1621</v>
      </c>
      <c r="G853" s="69" t="s">
        <v>2201</v>
      </c>
    </row>
    <row r="854" spans="1:27" ht="14.4">
      <c r="A854" s="27" t="str">
        <f>VLOOKUP(C854,'user list'!A:B,2,0)</f>
        <v>Admin</v>
      </c>
      <c r="B854" s="172">
        <v>45810.370057870372</v>
      </c>
      <c r="C854" s="69" t="s">
        <v>186</v>
      </c>
      <c r="D854" s="69" t="s">
        <v>1937</v>
      </c>
      <c r="E854" s="69">
        <v>1709</v>
      </c>
      <c r="F854" s="69">
        <v>1709</v>
      </c>
      <c r="G854" s="69" t="s">
        <v>2201</v>
      </c>
    </row>
    <row r="855" spans="1:27" ht="14.4">
      <c r="A855" s="27" t="str">
        <f>VLOOKUP(C855,'user list'!A:B,2,0)</f>
        <v>Admin</v>
      </c>
      <c r="B855" s="172">
        <v>45810.370057870372</v>
      </c>
      <c r="C855" s="69" t="s">
        <v>186</v>
      </c>
      <c r="D855" s="69" t="s">
        <v>1937</v>
      </c>
      <c r="E855" s="69" t="s">
        <v>1980</v>
      </c>
      <c r="F855" s="69">
        <v>1710</v>
      </c>
      <c r="G855" s="69" t="s">
        <v>2201</v>
      </c>
    </row>
    <row r="856" spans="1:27" ht="14.4">
      <c r="A856" s="27" t="str">
        <f>VLOOKUP(C856,'user list'!A:B,2,0)</f>
        <v>Admin</v>
      </c>
      <c r="B856" s="172">
        <v>45810.370057870372</v>
      </c>
      <c r="C856" s="69" t="s">
        <v>186</v>
      </c>
      <c r="D856" s="69" t="s">
        <v>1937</v>
      </c>
      <c r="E856" s="69" t="s">
        <v>2002</v>
      </c>
      <c r="F856" s="69">
        <v>1711</v>
      </c>
      <c r="G856" s="69" t="s">
        <v>2201</v>
      </c>
    </row>
    <row r="857" spans="1:27" ht="14.4">
      <c r="A857" s="27" t="str">
        <f>VLOOKUP(C857,'user list'!A:B,2,0)</f>
        <v>Admin</v>
      </c>
      <c r="B857" s="172">
        <v>45810.370057870372</v>
      </c>
      <c r="C857" s="69" t="s">
        <v>186</v>
      </c>
      <c r="D857" s="69" t="s">
        <v>1937</v>
      </c>
      <c r="E857" s="69" t="s">
        <v>2001</v>
      </c>
      <c r="F857" s="69">
        <v>1712</v>
      </c>
      <c r="G857" s="69" t="s">
        <v>2201</v>
      </c>
    </row>
    <row r="858" spans="1:27" ht="14.4">
      <c r="A858" s="27" t="str">
        <f>VLOOKUP(C858,'user list'!A:B,2,0)</f>
        <v>Admin</v>
      </c>
      <c r="B858" s="172">
        <v>45810.370057870372</v>
      </c>
      <c r="C858" s="69" t="s">
        <v>186</v>
      </c>
      <c r="D858" s="69" t="s">
        <v>1937</v>
      </c>
      <c r="E858" s="69" t="s">
        <v>1979</v>
      </c>
      <c r="F858" s="69">
        <v>1713</v>
      </c>
      <c r="G858" s="69" t="s">
        <v>2201</v>
      </c>
    </row>
    <row r="859" spans="1:27" ht="14.4">
      <c r="A859" s="27" t="str">
        <f>VLOOKUP(C859,'user list'!A:B,2,0)</f>
        <v>Admin</v>
      </c>
      <c r="B859" s="172">
        <v>45810.370057870372</v>
      </c>
      <c r="C859" s="69" t="s">
        <v>186</v>
      </c>
      <c r="D859" s="69" t="s">
        <v>1937</v>
      </c>
      <c r="E859" s="69" t="s">
        <v>2000</v>
      </c>
      <c r="F859" s="69">
        <v>1714</v>
      </c>
      <c r="G859" s="69" t="s">
        <v>2201</v>
      </c>
    </row>
    <row r="860" spans="1:27" ht="14.4">
      <c r="A860" s="27" t="str">
        <f>VLOOKUP(C860,'user list'!A:B,2,0)</f>
        <v>Admin</v>
      </c>
      <c r="B860" s="172">
        <v>45810.370057870372</v>
      </c>
      <c r="C860" s="69" t="s">
        <v>186</v>
      </c>
      <c r="D860" s="69" t="s">
        <v>1937</v>
      </c>
      <c r="E860" s="69" t="s">
        <v>2003</v>
      </c>
      <c r="F860" s="69">
        <v>1715</v>
      </c>
      <c r="G860" s="69" t="s">
        <v>2201</v>
      </c>
    </row>
    <row r="861" spans="1:27" ht="14.4">
      <c r="A861" s="27" t="str">
        <f>VLOOKUP(C861,'user list'!A:B,2,0)</f>
        <v>Admin</v>
      </c>
      <c r="B861" s="172">
        <v>45810.370057870372</v>
      </c>
      <c r="C861" s="69" t="s">
        <v>186</v>
      </c>
      <c r="D861" s="69" t="s">
        <v>1937</v>
      </c>
      <c r="E861" s="69" t="s">
        <v>1978</v>
      </c>
      <c r="F861" s="69">
        <v>1716</v>
      </c>
      <c r="G861" s="69" t="s">
        <v>2201</v>
      </c>
    </row>
    <row r="862" spans="1:27" ht="14.4">
      <c r="A862" s="27" t="str">
        <f>VLOOKUP(C862,'user list'!A:B,2,0)</f>
        <v>Admin</v>
      </c>
      <c r="B862" s="172">
        <v>45810.370069444441</v>
      </c>
      <c r="C862" s="69" t="s">
        <v>186</v>
      </c>
      <c r="D862" s="69" t="s">
        <v>1937</v>
      </c>
      <c r="E862" s="69" t="s">
        <v>1972</v>
      </c>
      <c r="F862" s="69">
        <v>1717</v>
      </c>
      <c r="G862" s="69" t="s">
        <v>2201</v>
      </c>
    </row>
    <row r="863" spans="1:27" ht="14.4">
      <c r="A863" s="27" t="str">
        <f>VLOOKUP(C863,'user list'!A:B,2,0)</f>
        <v>Admin</v>
      </c>
      <c r="B863" s="172">
        <v>45810.370069444441</v>
      </c>
      <c r="C863" s="69" t="s">
        <v>186</v>
      </c>
      <c r="D863" s="69" t="s">
        <v>1937</v>
      </c>
      <c r="E863" s="69">
        <v>1718</v>
      </c>
      <c r="F863" s="69">
        <v>1718</v>
      </c>
      <c r="G863" s="69" t="s">
        <v>2201</v>
      </c>
    </row>
    <row r="864" spans="1:27" ht="14.4">
      <c r="A864" s="27" t="str">
        <f>VLOOKUP(C864,'user list'!A:B,2,0)</f>
        <v>Admin</v>
      </c>
      <c r="B864" s="172">
        <v>45810.370069444441</v>
      </c>
      <c r="C864" s="69" t="s">
        <v>186</v>
      </c>
      <c r="D864" s="69" t="s">
        <v>1937</v>
      </c>
      <c r="E864" s="69" t="s">
        <v>2004</v>
      </c>
      <c r="F864" s="69">
        <v>1719</v>
      </c>
      <c r="G864" s="69" t="s">
        <v>2201</v>
      </c>
    </row>
    <row r="865" spans="1:33" ht="14.4">
      <c r="A865" s="27" t="str">
        <f>VLOOKUP(C865,'user list'!A:B,2,0)</f>
        <v>Admin</v>
      </c>
      <c r="B865" s="172">
        <v>45810.370069444441</v>
      </c>
      <c r="C865" s="69" t="s">
        <v>186</v>
      </c>
      <c r="D865" s="69" t="s">
        <v>1937</v>
      </c>
      <c r="E865" s="69" t="s">
        <v>1973</v>
      </c>
      <c r="F865" s="69">
        <v>1720</v>
      </c>
      <c r="G865" s="69" t="s">
        <v>2201</v>
      </c>
      <c r="R865" s="73"/>
      <c r="S865" s="73"/>
    </row>
    <row r="866" spans="1:33" ht="14.4">
      <c r="A866" s="27" t="str">
        <f>VLOOKUP(C866,'user list'!A:B,2,0)</f>
        <v>Admin</v>
      </c>
      <c r="B866" s="172">
        <v>45810.370069444441</v>
      </c>
      <c r="C866" s="69" t="s">
        <v>186</v>
      </c>
      <c r="D866" s="69" t="s">
        <v>1937</v>
      </c>
      <c r="E866" s="69" t="s">
        <v>1974</v>
      </c>
      <c r="F866" s="69">
        <v>1721</v>
      </c>
      <c r="G866" s="69" t="s">
        <v>2201</v>
      </c>
    </row>
    <row r="867" spans="1:33" ht="14.4">
      <c r="A867" s="27" t="str">
        <f>VLOOKUP(C867,'user list'!A:B,2,0)</f>
        <v>Admin</v>
      </c>
      <c r="B867" s="172">
        <v>45810.370069444441</v>
      </c>
      <c r="C867" s="69" t="s">
        <v>186</v>
      </c>
      <c r="D867" s="69" t="s">
        <v>1937</v>
      </c>
      <c r="E867" s="69" t="s">
        <v>1996</v>
      </c>
      <c r="F867" s="69">
        <v>1694</v>
      </c>
      <c r="G867" s="69" t="s">
        <v>2201</v>
      </c>
      <c r="R867" s="73"/>
      <c r="S867" s="73"/>
    </row>
    <row r="868" spans="1:33" ht="14.4">
      <c r="A868" s="27" t="str">
        <f>VLOOKUP(C868,'user list'!A:B,2,0)</f>
        <v>Admin</v>
      </c>
      <c r="B868" s="172">
        <v>45810.370069444441</v>
      </c>
      <c r="C868" s="69" t="s">
        <v>186</v>
      </c>
      <c r="D868" s="69" t="s">
        <v>1937</v>
      </c>
      <c r="E868" s="69" t="s">
        <v>1997</v>
      </c>
      <c r="F868" s="69">
        <v>1695</v>
      </c>
      <c r="G868" s="69" t="s">
        <v>2201</v>
      </c>
    </row>
    <row r="869" spans="1:33" ht="14.4">
      <c r="A869" s="27" t="str">
        <f>VLOOKUP(C869,'user list'!A:B,2,0)</f>
        <v>Admin</v>
      </c>
      <c r="B869" s="172">
        <v>45810.370069444441</v>
      </c>
      <c r="C869" s="69" t="s">
        <v>186</v>
      </c>
      <c r="D869" s="69" t="s">
        <v>1937</v>
      </c>
      <c r="E869" s="69" t="s">
        <v>1940</v>
      </c>
      <c r="F869" s="69">
        <v>1696</v>
      </c>
      <c r="G869" s="69" t="s">
        <v>2201</v>
      </c>
    </row>
    <row r="870" spans="1:33" ht="14.4">
      <c r="A870" s="27" t="str">
        <f>VLOOKUP(C870,'user list'!A:B,2,0)</f>
        <v>Admin</v>
      </c>
      <c r="B870" s="172">
        <v>45810.370069444441</v>
      </c>
      <c r="C870" s="69" t="s">
        <v>186</v>
      </c>
      <c r="D870" s="69" t="s">
        <v>1937</v>
      </c>
      <c r="E870" s="69" t="s">
        <v>1996</v>
      </c>
      <c r="F870" s="69">
        <v>1697</v>
      </c>
      <c r="G870" s="69" t="s">
        <v>2201</v>
      </c>
      <c r="AD870" s="74"/>
      <c r="AG870" s="74"/>
    </row>
    <row r="871" spans="1:33" ht="14.4">
      <c r="A871" s="27" t="str">
        <f>VLOOKUP(C871,'user list'!A:B,2,0)</f>
        <v>Admin</v>
      </c>
      <c r="B871" s="172">
        <v>45810.370069444441</v>
      </c>
      <c r="C871" s="69" t="s">
        <v>186</v>
      </c>
      <c r="D871" s="69" t="s">
        <v>1937</v>
      </c>
      <c r="E871" s="69" t="s">
        <v>1990</v>
      </c>
      <c r="F871" s="69">
        <v>1698</v>
      </c>
      <c r="G871" s="69" t="s">
        <v>2201</v>
      </c>
      <c r="L871" s="73"/>
      <c r="M871" s="73"/>
    </row>
    <row r="872" spans="1:33" ht="14.4">
      <c r="A872" s="27" t="str">
        <f>VLOOKUP(C872,'user list'!A:B,2,0)</f>
        <v>Admin</v>
      </c>
      <c r="B872" s="172">
        <v>45810.370069444441</v>
      </c>
      <c r="C872" s="69" t="s">
        <v>186</v>
      </c>
      <c r="D872" s="69" t="s">
        <v>1937</v>
      </c>
      <c r="E872" s="69" t="s">
        <v>1969</v>
      </c>
      <c r="F872" s="69">
        <v>1699</v>
      </c>
      <c r="G872" s="69" t="s">
        <v>2201</v>
      </c>
      <c r="L872" s="73"/>
      <c r="M872" s="73"/>
    </row>
    <row r="873" spans="1:33" ht="14.4">
      <c r="A873" s="27" t="str">
        <f>VLOOKUP(C873,'user list'!A:B,2,0)</f>
        <v>Admin</v>
      </c>
      <c r="B873" s="172">
        <v>45810.370069444441</v>
      </c>
      <c r="C873" s="69" t="s">
        <v>186</v>
      </c>
      <c r="D873" s="69" t="s">
        <v>1937</v>
      </c>
      <c r="E873" s="69" t="s">
        <v>1993</v>
      </c>
      <c r="F873" s="69">
        <v>1700</v>
      </c>
      <c r="G873" s="69" t="s">
        <v>2201</v>
      </c>
      <c r="L873" s="73"/>
      <c r="M873" s="73"/>
    </row>
    <row r="874" spans="1:33" ht="14.4">
      <c r="A874" s="27" t="str">
        <f>VLOOKUP(C874,'user list'!A:B,2,0)</f>
        <v>Admin</v>
      </c>
      <c r="B874" s="172">
        <v>45810.370069444441</v>
      </c>
      <c r="C874" s="69" t="s">
        <v>186</v>
      </c>
      <c r="D874" s="69" t="s">
        <v>1937</v>
      </c>
      <c r="E874" s="69" t="s">
        <v>24</v>
      </c>
      <c r="F874" s="69">
        <v>1701</v>
      </c>
      <c r="G874" s="69" t="s">
        <v>2201</v>
      </c>
      <c r="O874" s="73"/>
      <c r="P874" s="73"/>
    </row>
    <row r="875" spans="1:33" ht="14.4">
      <c r="A875" s="27" t="str">
        <f>VLOOKUP(C875,'user list'!A:B,2,0)</f>
        <v>Admin</v>
      </c>
      <c r="B875" s="172">
        <v>45810.370069444441</v>
      </c>
      <c r="C875" s="69" t="s">
        <v>186</v>
      </c>
      <c r="D875" s="69" t="s">
        <v>1937</v>
      </c>
      <c r="E875" s="69" t="s">
        <v>1996</v>
      </c>
      <c r="F875" s="69">
        <v>1702</v>
      </c>
      <c r="G875" s="69" t="s">
        <v>2201</v>
      </c>
    </row>
    <row r="876" spans="1:33" ht="14.4">
      <c r="A876" s="27" t="str">
        <f>VLOOKUP(C876,'user list'!A:B,2,0)</f>
        <v>Admin</v>
      </c>
      <c r="B876" s="172">
        <v>45810.370069444441</v>
      </c>
      <c r="C876" s="69" t="s">
        <v>186</v>
      </c>
      <c r="D876" s="69" t="s">
        <v>1937</v>
      </c>
      <c r="E876" s="69" t="s">
        <v>1969</v>
      </c>
      <c r="F876" s="69">
        <v>1703</v>
      </c>
      <c r="G876" s="69" t="s">
        <v>2201</v>
      </c>
    </row>
    <row r="877" spans="1:33" ht="14.4">
      <c r="A877" s="27" t="str">
        <f>VLOOKUP(C877,'user list'!A:B,2,0)</f>
        <v>Admin</v>
      </c>
      <c r="B877" s="172">
        <v>45810.370069444441</v>
      </c>
      <c r="C877" s="69" t="s">
        <v>186</v>
      </c>
      <c r="D877" s="69" t="s">
        <v>1937</v>
      </c>
      <c r="E877" s="69" t="s">
        <v>24</v>
      </c>
      <c r="F877" s="69">
        <v>1704</v>
      </c>
      <c r="G877" s="69" t="s">
        <v>2201</v>
      </c>
      <c r="L877" s="73"/>
      <c r="M877" s="73"/>
    </row>
    <row r="878" spans="1:33" ht="14.4">
      <c r="A878" s="27" t="str">
        <f>VLOOKUP(C878,'user list'!A:B,2,0)</f>
        <v>Admin</v>
      </c>
      <c r="B878" s="172">
        <v>45810.370069444441</v>
      </c>
      <c r="C878" s="69" t="s">
        <v>186</v>
      </c>
      <c r="D878" s="69" t="s">
        <v>1937</v>
      </c>
      <c r="E878" s="69" t="s">
        <v>1998</v>
      </c>
      <c r="F878" s="69">
        <v>1705</v>
      </c>
      <c r="G878" s="69" t="s">
        <v>2201</v>
      </c>
    </row>
    <row r="879" spans="1:33" ht="14.4">
      <c r="A879" s="27" t="str">
        <f>VLOOKUP(C879,'user list'!A:B,2,0)</f>
        <v>Admin</v>
      </c>
      <c r="B879" s="172">
        <v>45810.370069444441</v>
      </c>
      <c r="C879" s="69" t="s">
        <v>186</v>
      </c>
      <c r="D879" s="69" t="s">
        <v>1937</v>
      </c>
      <c r="E879" s="69">
        <v>1706</v>
      </c>
      <c r="F879" s="69">
        <v>1706</v>
      </c>
      <c r="G879" s="69" t="s">
        <v>2201</v>
      </c>
    </row>
    <row r="880" spans="1:33" ht="14.4">
      <c r="A880" s="27" t="str">
        <f>VLOOKUP(C880,'user list'!A:B,2,0)</f>
        <v>Admin</v>
      </c>
      <c r="B880" s="172">
        <v>45810.370069444441</v>
      </c>
      <c r="C880" s="69" t="s">
        <v>186</v>
      </c>
      <c r="D880" s="69" t="s">
        <v>1937</v>
      </c>
      <c r="E880" s="69" t="s">
        <v>1999</v>
      </c>
      <c r="F880" s="69">
        <v>1707</v>
      </c>
      <c r="G880" s="69" t="s">
        <v>2201</v>
      </c>
    </row>
    <row r="881" spans="1:24" ht="14.4">
      <c r="A881" s="27" t="str">
        <f>VLOOKUP(C881,'user list'!A:B,2,0)</f>
        <v>Admin</v>
      </c>
      <c r="B881" s="172">
        <v>45810.370069444441</v>
      </c>
      <c r="C881" s="69" t="s">
        <v>186</v>
      </c>
      <c r="D881" s="69" t="s">
        <v>1937</v>
      </c>
      <c r="E881" s="69" t="s">
        <v>2006</v>
      </c>
      <c r="F881" s="69">
        <v>1724</v>
      </c>
      <c r="G881" s="69" t="s">
        <v>2201</v>
      </c>
      <c r="O881" s="73"/>
      <c r="P881" s="73"/>
    </row>
    <row r="882" spans="1:24" ht="14.4">
      <c r="A882" s="27" t="str">
        <f>VLOOKUP(C882,'user list'!A:B,2,0)</f>
        <v>Admin</v>
      </c>
      <c r="B882" s="172">
        <v>45810.370069444441</v>
      </c>
      <c r="C882" s="69" t="s">
        <v>186</v>
      </c>
      <c r="D882" s="69" t="s">
        <v>1937</v>
      </c>
      <c r="E882" s="69" t="s">
        <v>2005</v>
      </c>
      <c r="F882" s="69">
        <v>1725</v>
      </c>
      <c r="G882" s="69" t="s">
        <v>2201</v>
      </c>
    </row>
    <row r="883" spans="1:24" ht="14.4">
      <c r="A883" s="27" t="str">
        <f>VLOOKUP(C883,'user list'!A:B,2,0)</f>
        <v>Admin</v>
      </c>
      <c r="B883" s="172">
        <v>45810.370069444441</v>
      </c>
      <c r="C883" s="69" t="s">
        <v>186</v>
      </c>
      <c r="D883" s="69" t="s">
        <v>1937</v>
      </c>
      <c r="E883" s="69" t="s">
        <v>1986</v>
      </c>
      <c r="F883" s="69" t="s">
        <v>1987</v>
      </c>
      <c r="G883" s="69">
        <v>1726</v>
      </c>
    </row>
    <row r="884" spans="1:24" ht="14.4">
      <c r="A884" s="27" t="str">
        <f>VLOOKUP(C884,'user list'!A:B,2,0)</f>
        <v>Admin</v>
      </c>
      <c r="B884" s="172">
        <v>45810.370069444441</v>
      </c>
      <c r="C884" s="69" t="s">
        <v>186</v>
      </c>
      <c r="D884" s="69" t="s">
        <v>1937</v>
      </c>
      <c r="E884" s="69" t="s">
        <v>1977</v>
      </c>
      <c r="F884" s="69">
        <v>1647</v>
      </c>
      <c r="G884" s="69" t="s">
        <v>2201</v>
      </c>
    </row>
    <row r="885" spans="1:24" ht="14.4">
      <c r="A885" s="27" t="str">
        <f>VLOOKUP(C885,'user list'!A:B,2,0)</f>
        <v>Admin</v>
      </c>
      <c r="B885" s="172">
        <v>45810.370081018518</v>
      </c>
      <c r="C885" s="69" t="s">
        <v>186</v>
      </c>
      <c r="D885" s="69" t="s">
        <v>1937</v>
      </c>
      <c r="E885" s="69" t="s">
        <v>1991</v>
      </c>
      <c r="F885" s="69">
        <v>1679</v>
      </c>
      <c r="G885" s="69" t="s">
        <v>2201</v>
      </c>
    </row>
    <row r="886" spans="1:24" ht="14.4">
      <c r="A886" s="27" t="str">
        <f>VLOOKUP(C886,'user list'!A:B,2,0)</f>
        <v>Admin</v>
      </c>
      <c r="B886" s="172">
        <v>45810.370081018518</v>
      </c>
      <c r="C886" s="69" t="s">
        <v>186</v>
      </c>
      <c r="D886" s="69" t="s">
        <v>1937</v>
      </c>
      <c r="E886" s="69" t="s">
        <v>1989</v>
      </c>
      <c r="F886" s="69">
        <v>1680</v>
      </c>
      <c r="G886" s="69" t="s">
        <v>2201</v>
      </c>
    </row>
    <row r="887" spans="1:24" ht="14.4">
      <c r="A887" s="27" t="str">
        <f>VLOOKUP(C887,'user list'!A:B,2,0)</f>
        <v>Admin</v>
      </c>
      <c r="B887" s="172">
        <v>45810.370081018518</v>
      </c>
      <c r="C887" s="69" t="s">
        <v>186</v>
      </c>
      <c r="D887" s="69" t="s">
        <v>1937</v>
      </c>
      <c r="E887" s="69" t="s">
        <v>1988</v>
      </c>
      <c r="F887" s="69">
        <v>1681</v>
      </c>
      <c r="G887" s="69" t="s">
        <v>2201</v>
      </c>
    </row>
    <row r="888" spans="1:24" ht="14.4">
      <c r="A888" s="27" t="str">
        <f>VLOOKUP(C888,'user list'!A:B,2,0)</f>
        <v>Admin</v>
      </c>
      <c r="B888" s="172">
        <v>45810.370081018518</v>
      </c>
      <c r="C888" s="69" t="s">
        <v>186</v>
      </c>
      <c r="D888" s="69" t="s">
        <v>1937</v>
      </c>
      <c r="E888" s="69" t="s">
        <v>1976</v>
      </c>
      <c r="F888" s="69">
        <v>1663</v>
      </c>
      <c r="G888" s="69" t="s">
        <v>2201</v>
      </c>
    </row>
    <row r="889" spans="1:24" ht="14.4">
      <c r="A889" s="27" t="str">
        <f>VLOOKUP(C889,'user list'!A:B,2,0)</f>
        <v>Admin</v>
      </c>
      <c r="B889" s="172">
        <v>45810.370081018518</v>
      </c>
      <c r="C889" s="69" t="s">
        <v>186</v>
      </c>
      <c r="D889" s="69" t="s">
        <v>1937</v>
      </c>
      <c r="E889" s="69" t="s">
        <v>24</v>
      </c>
      <c r="F889" s="69">
        <v>1664</v>
      </c>
      <c r="G889" s="69" t="s">
        <v>2201</v>
      </c>
      <c r="U889" s="74"/>
      <c r="X889" s="74"/>
    </row>
    <row r="890" spans="1:24" ht="14.4">
      <c r="A890" s="27" t="str">
        <f>VLOOKUP(C890,'user list'!A:B,2,0)</f>
        <v>Admin</v>
      </c>
      <c r="B890" s="172">
        <v>45810.370081018518</v>
      </c>
      <c r="C890" s="69" t="s">
        <v>186</v>
      </c>
      <c r="D890" s="69" t="s">
        <v>1937</v>
      </c>
      <c r="E890" s="69" t="s">
        <v>1990</v>
      </c>
      <c r="F890" s="69">
        <v>1683</v>
      </c>
      <c r="G890" s="69" t="s">
        <v>2201</v>
      </c>
      <c r="L890" s="73"/>
      <c r="M890" s="73"/>
    </row>
    <row r="891" spans="1:24" ht="14.4">
      <c r="A891" s="27" t="str">
        <f>VLOOKUP(C891,'user list'!A:B,2,0)</f>
        <v>Admin</v>
      </c>
      <c r="B891" s="172">
        <v>45810.370081018518</v>
      </c>
      <c r="C891" s="69" t="s">
        <v>186</v>
      </c>
      <c r="D891" s="69" t="s">
        <v>1937</v>
      </c>
      <c r="E891" s="69" t="s">
        <v>1992</v>
      </c>
      <c r="F891" s="69">
        <v>1684</v>
      </c>
      <c r="G891" s="69" t="s">
        <v>2201</v>
      </c>
      <c r="L891" s="73"/>
      <c r="M891" s="73"/>
    </row>
    <row r="892" spans="1:24" ht="14.4">
      <c r="A892" s="27" t="str">
        <f>VLOOKUP(C892,'user list'!A:B,2,0)</f>
        <v>Admin</v>
      </c>
      <c r="B892" s="172">
        <v>45810.370081018518</v>
      </c>
      <c r="C892" s="69" t="s">
        <v>186</v>
      </c>
      <c r="D892" s="69" t="s">
        <v>1937</v>
      </c>
      <c r="E892" s="69" t="s">
        <v>1944</v>
      </c>
      <c r="F892" s="69">
        <v>1685</v>
      </c>
      <c r="G892" s="69" t="s">
        <v>2201</v>
      </c>
      <c r="O892" s="73"/>
      <c r="P892" s="73"/>
    </row>
    <row r="893" spans="1:24" ht="14.4">
      <c r="A893" s="27" t="str">
        <f>VLOOKUP(C893,'user list'!A:B,2,0)</f>
        <v>Admin</v>
      </c>
      <c r="B893" s="172">
        <v>45810.370081018518</v>
      </c>
      <c r="C893" s="69" t="s">
        <v>186</v>
      </c>
      <c r="D893" s="69" t="s">
        <v>1937</v>
      </c>
      <c r="E893" s="69" t="s">
        <v>1945</v>
      </c>
      <c r="F893" s="69">
        <v>1686</v>
      </c>
      <c r="G893" s="69" t="s">
        <v>2201</v>
      </c>
    </row>
    <row r="894" spans="1:24" ht="14.4">
      <c r="A894" s="27" t="str">
        <f>VLOOKUP(C894,'user list'!A:B,2,0)</f>
        <v>Admin</v>
      </c>
      <c r="B894" s="172">
        <v>45810.370081018518</v>
      </c>
      <c r="C894" s="69" t="s">
        <v>186</v>
      </c>
      <c r="D894" s="69" t="s">
        <v>1937</v>
      </c>
      <c r="E894" s="69" t="s">
        <v>1938</v>
      </c>
      <c r="F894" s="69">
        <v>1687</v>
      </c>
      <c r="G894" s="69" t="s">
        <v>2201</v>
      </c>
    </row>
    <row r="895" spans="1:24" ht="14.4">
      <c r="A895" s="27" t="str">
        <f>VLOOKUP(C895,'user list'!A:B,2,0)</f>
        <v>Admin</v>
      </c>
      <c r="B895" s="172">
        <v>45810.370081018518</v>
      </c>
      <c r="C895" s="69" t="s">
        <v>186</v>
      </c>
      <c r="D895" s="69" t="s">
        <v>1937</v>
      </c>
      <c r="E895" s="69" t="s">
        <v>1940</v>
      </c>
      <c r="F895" s="69">
        <v>1688</v>
      </c>
      <c r="G895" s="69" t="s">
        <v>2201</v>
      </c>
    </row>
    <row r="896" spans="1:24" ht="14.4">
      <c r="A896" s="27" t="str">
        <f>VLOOKUP(C896,'user list'!A:B,2,0)</f>
        <v>Admin</v>
      </c>
      <c r="B896" s="172">
        <v>45810.370081018518</v>
      </c>
      <c r="C896" s="69" t="s">
        <v>186</v>
      </c>
      <c r="D896" s="69" t="s">
        <v>1937</v>
      </c>
      <c r="E896" s="69" t="s">
        <v>1946</v>
      </c>
      <c r="F896" s="69">
        <v>1689</v>
      </c>
      <c r="G896" s="69" t="s">
        <v>2201</v>
      </c>
    </row>
    <row r="897" spans="1:7" ht="14.4">
      <c r="A897" s="27" t="str">
        <f>VLOOKUP(C897,'user list'!A:B,2,0)</f>
        <v>Admin</v>
      </c>
      <c r="B897" s="172">
        <v>45810.370081018518</v>
      </c>
      <c r="C897" s="69" t="s">
        <v>186</v>
      </c>
      <c r="D897" s="69" t="s">
        <v>1937</v>
      </c>
      <c r="E897" s="69" t="s">
        <v>1995</v>
      </c>
      <c r="F897" s="69">
        <v>1690</v>
      </c>
      <c r="G897" s="69" t="s">
        <v>2201</v>
      </c>
    </row>
    <row r="898" spans="1:7" ht="14.4">
      <c r="A898" s="27" t="str">
        <f>VLOOKUP(C898,'user list'!A:B,2,0)</f>
        <v>Admin</v>
      </c>
      <c r="B898" s="172">
        <v>45810.370081018518</v>
      </c>
      <c r="C898" s="69" t="s">
        <v>186</v>
      </c>
      <c r="D898" s="69" t="s">
        <v>1937</v>
      </c>
      <c r="E898" s="69" t="s">
        <v>1994</v>
      </c>
      <c r="F898" s="69">
        <v>1691</v>
      </c>
      <c r="G898" s="69" t="s">
        <v>2201</v>
      </c>
    </row>
    <row r="899" spans="1:7" ht="14.4">
      <c r="A899" s="27" t="str">
        <f>VLOOKUP(C899,'user list'!A:B,2,0)</f>
        <v>Admin</v>
      </c>
      <c r="B899" s="172">
        <v>45810.370081018518</v>
      </c>
      <c r="C899" s="69" t="s">
        <v>186</v>
      </c>
      <c r="D899" s="69" t="s">
        <v>1937</v>
      </c>
      <c r="E899" s="69" t="s">
        <v>1990</v>
      </c>
      <c r="F899" s="69">
        <v>1692</v>
      </c>
      <c r="G899" s="69" t="s">
        <v>2201</v>
      </c>
    </row>
    <row r="900" spans="1:7" ht="14.4">
      <c r="A900" s="27" t="str">
        <f>VLOOKUP(C900,'user list'!A:B,2,0)</f>
        <v>Admin</v>
      </c>
      <c r="B900" s="172">
        <v>45810.370081018518</v>
      </c>
      <c r="C900" s="69" t="s">
        <v>186</v>
      </c>
      <c r="D900" s="69" t="s">
        <v>1937</v>
      </c>
      <c r="E900" s="69" t="s">
        <v>1993</v>
      </c>
      <c r="F900" s="69">
        <v>1693</v>
      </c>
      <c r="G900" s="69" t="s">
        <v>2201</v>
      </c>
    </row>
    <row r="901" spans="1:7" ht="14.4">
      <c r="A901" s="27" t="str">
        <f>VLOOKUP(C901,'user list'!A:B,2,0)</f>
        <v>Admin</v>
      </c>
      <c r="B901" s="172">
        <v>45810.370081018518</v>
      </c>
      <c r="C901" s="69" t="s">
        <v>186</v>
      </c>
      <c r="D901" s="69" t="s">
        <v>1937</v>
      </c>
      <c r="E901" s="69" t="s">
        <v>1969</v>
      </c>
      <c r="F901" s="69">
        <v>1644</v>
      </c>
      <c r="G901" s="69" t="s">
        <v>2201</v>
      </c>
    </row>
    <row r="902" spans="1:7" ht="14.4">
      <c r="A902" s="27" t="str">
        <f>VLOOKUP(C902,'user list'!A:B,2,0)</f>
        <v>Admin</v>
      </c>
      <c r="B902" s="172">
        <v>45810.370081018518</v>
      </c>
      <c r="C902" s="69" t="s">
        <v>186</v>
      </c>
      <c r="D902" s="69" t="s">
        <v>1937</v>
      </c>
      <c r="E902" s="69" t="s">
        <v>1943</v>
      </c>
      <c r="F902" s="69">
        <v>1667</v>
      </c>
      <c r="G902" s="69" t="s">
        <v>2201</v>
      </c>
    </row>
    <row r="903" spans="1:7" ht="14.4">
      <c r="A903" s="27" t="str">
        <f>VLOOKUP(C903,'user list'!A:B,2,0)</f>
        <v>Admin</v>
      </c>
      <c r="B903" s="172">
        <v>45810.370081018518</v>
      </c>
      <c r="C903" s="69" t="s">
        <v>186</v>
      </c>
      <c r="D903" s="69" t="s">
        <v>1937</v>
      </c>
      <c r="E903" s="69" t="s">
        <v>1981</v>
      </c>
      <c r="F903" s="69" t="s">
        <v>1982</v>
      </c>
      <c r="G903" s="69">
        <v>1668</v>
      </c>
    </row>
    <row r="904" spans="1:7" ht="14.4">
      <c r="A904" s="27" t="str">
        <f>VLOOKUP(C904,'user list'!A:B,2,0)</f>
        <v>Admin</v>
      </c>
      <c r="B904" s="172">
        <v>45810.370081018518</v>
      </c>
      <c r="C904" s="69" t="s">
        <v>186</v>
      </c>
      <c r="D904" s="69" t="s">
        <v>1937</v>
      </c>
      <c r="E904" s="69" t="s">
        <v>1976</v>
      </c>
      <c r="F904" s="69">
        <v>1669</v>
      </c>
      <c r="G904" s="69" t="s">
        <v>2201</v>
      </c>
    </row>
    <row r="905" spans="1:7" ht="14.4">
      <c r="A905" s="27" t="str">
        <f>VLOOKUP(C905,'user list'!A:B,2,0)</f>
        <v>Admin</v>
      </c>
      <c r="B905" s="172">
        <v>45810.370081018518</v>
      </c>
      <c r="C905" s="69" t="s">
        <v>186</v>
      </c>
      <c r="D905" s="69" t="s">
        <v>1937</v>
      </c>
      <c r="E905" s="69" t="s">
        <v>1983</v>
      </c>
      <c r="F905" s="69">
        <v>1670</v>
      </c>
      <c r="G905" s="69" t="s">
        <v>2201</v>
      </c>
    </row>
    <row r="906" spans="1:7" ht="14.4">
      <c r="A906" s="27" t="str">
        <f>VLOOKUP(C906,'user list'!A:B,2,0)</f>
        <v>Admin</v>
      </c>
      <c r="B906" s="172">
        <v>45810.370081018518</v>
      </c>
      <c r="C906" s="69" t="s">
        <v>186</v>
      </c>
      <c r="D906" s="69" t="s">
        <v>1937</v>
      </c>
      <c r="E906" s="69" t="s">
        <v>1945</v>
      </c>
      <c r="F906" s="69">
        <v>1671</v>
      </c>
      <c r="G906" s="69" t="s">
        <v>2201</v>
      </c>
    </row>
    <row r="907" spans="1:7" ht="14.4">
      <c r="A907" s="27" t="str">
        <f>VLOOKUP(C907,'user list'!A:B,2,0)</f>
        <v>Admin</v>
      </c>
      <c r="B907" s="172">
        <v>45810.370081018518</v>
      </c>
      <c r="C907" s="69" t="s">
        <v>186</v>
      </c>
      <c r="D907" s="69" t="s">
        <v>1937</v>
      </c>
      <c r="E907" s="69" t="s">
        <v>1984</v>
      </c>
      <c r="F907" s="69">
        <v>1672</v>
      </c>
      <c r="G907" s="69" t="s">
        <v>2201</v>
      </c>
    </row>
    <row r="908" spans="1:7" ht="14.4">
      <c r="A908" s="27" t="str">
        <f>VLOOKUP(C908,'user list'!A:B,2,0)</f>
        <v>Admin</v>
      </c>
      <c r="B908" s="172">
        <v>45810.370081018518</v>
      </c>
      <c r="C908" s="69" t="s">
        <v>186</v>
      </c>
      <c r="D908" s="69" t="s">
        <v>1937</v>
      </c>
      <c r="E908" s="69" t="s">
        <v>1976</v>
      </c>
      <c r="F908" s="69">
        <v>1673</v>
      </c>
      <c r="G908" s="69" t="s">
        <v>2201</v>
      </c>
    </row>
    <row r="909" spans="1:7" ht="14.4">
      <c r="A909" s="27" t="str">
        <f>VLOOKUP(C909,'user list'!A:B,2,0)</f>
        <v>Admin</v>
      </c>
      <c r="B909" s="172">
        <v>45810.370092592595</v>
      </c>
      <c r="C909" s="69" t="s">
        <v>186</v>
      </c>
      <c r="D909" s="69" t="s">
        <v>1937</v>
      </c>
      <c r="E909" s="69" t="s">
        <v>1986</v>
      </c>
      <c r="F909" s="69" t="s">
        <v>1987</v>
      </c>
      <c r="G909" s="69">
        <v>1674</v>
      </c>
    </row>
    <row r="910" spans="1:7" ht="14.4">
      <c r="A910" s="27" t="str">
        <f>VLOOKUP(C910,'user list'!A:B,2,0)</f>
        <v>Admin</v>
      </c>
      <c r="B910" s="172">
        <v>45810.370092592595</v>
      </c>
      <c r="C910" s="69" t="s">
        <v>186</v>
      </c>
      <c r="D910" s="69" t="s">
        <v>1937</v>
      </c>
      <c r="E910" s="69" t="s">
        <v>1943</v>
      </c>
      <c r="F910" s="69">
        <v>1675</v>
      </c>
      <c r="G910" s="69" t="s">
        <v>2201</v>
      </c>
    </row>
    <row r="911" spans="1:7" ht="14.4">
      <c r="A911" s="27" t="str">
        <f>VLOOKUP(C911,'user list'!A:B,2,0)</f>
        <v>Admin</v>
      </c>
      <c r="B911" s="172">
        <v>45810.370092592595</v>
      </c>
      <c r="C911" s="69" t="s">
        <v>186</v>
      </c>
      <c r="D911" s="69" t="s">
        <v>1937</v>
      </c>
      <c r="E911" s="69" t="s">
        <v>1985</v>
      </c>
      <c r="F911" s="69">
        <v>1676</v>
      </c>
      <c r="G911" s="69" t="s">
        <v>2201</v>
      </c>
    </row>
    <row r="912" spans="1:7" ht="14.4">
      <c r="A912" s="27" t="str">
        <f>VLOOKUP(C912,'user list'!A:B,2,0)</f>
        <v>Admin</v>
      </c>
      <c r="B912" s="172">
        <v>45810.370092592595</v>
      </c>
      <c r="C912" s="69" t="s">
        <v>186</v>
      </c>
      <c r="D912" s="69" t="s">
        <v>1937</v>
      </c>
      <c r="E912" s="69" t="s">
        <v>1976</v>
      </c>
      <c r="F912" s="69">
        <v>1677</v>
      </c>
      <c r="G912" s="69" t="s">
        <v>2201</v>
      </c>
    </row>
    <row r="913" spans="1:30" ht="14.4">
      <c r="A913" s="27" t="str">
        <f>VLOOKUP(C913,'user list'!A:B,2,0)</f>
        <v>Admin</v>
      </c>
      <c r="B913" s="172">
        <v>45810.370092592595</v>
      </c>
      <c r="C913" s="69" t="s">
        <v>186</v>
      </c>
      <c r="D913" s="69" t="s">
        <v>1937</v>
      </c>
      <c r="E913" s="69" t="s">
        <v>1969</v>
      </c>
      <c r="F913" s="69">
        <v>1649</v>
      </c>
      <c r="G913" s="69" t="s">
        <v>2201</v>
      </c>
    </row>
    <row r="914" spans="1:30" ht="14.4">
      <c r="A914" s="27" t="str">
        <f>VLOOKUP(C914,'user list'!A:B,2,0)</f>
        <v>Admin</v>
      </c>
      <c r="B914" s="172">
        <v>45810.370092592595</v>
      </c>
      <c r="C914" s="69" t="s">
        <v>186</v>
      </c>
      <c r="D914" s="69" t="s">
        <v>1937</v>
      </c>
      <c r="E914" s="69" t="s">
        <v>1971</v>
      </c>
      <c r="F914" s="69">
        <v>1650</v>
      </c>
      <c r="G914" s="69" t="s">
        <v>2201</v>
      </c>
    </row>
    <row r="915" spans="1:30" ht="14.4">
      <c r="A915" s="27" t="str">
        <f>VLOOKUP(C915,'user list'!A:B,2,0)</f>
        <v>Admin</v>
      </c>
      <c r="B915" s="172">
        <v>45810.370092592595</v>
      </c>
      <c r="C915" s="69" t="s">
        <v>186</v>
      </c>
      <c r="D915" s="69" t="s">
        <v>1937</v>
      </c>
      <c r="E915" s="69" t="s">
        <v>1976</v>
      </c>
      <c r="F915" s="69">
        <v>1651</v>
      </c>
      <c r="G915" s="69" t="s">
        <v>2201</v>
      </c>
      <c r="O915" s="73"/>
      <c r="P915" s="73"/>
    </row>
    <row r="916" spans="1:30" ht="14.4">
      <c r="A916" s="27" t="str">
        <f>VLOOKUP(C916,'user list'!A:B,2,0)</f>
        <v>Admin</v>
      </c>
      <c r="B916" s="172">
        <v>45810.370092592595</v>
      </c>
      <c r="C916" s="69" t="s">
        <v>186</v>
      </c>
      <c r="D916" s="69" t="s">
        <v>1937</v>
      </c>
      <c r="E916" s="69" t="s">
        <v>24</v>
      </c>
      <c r="F916" s="69">
        <v>1652</v>
      </c>
      <c r="G916" s="69" t="s">
        <v>2201</v>
      </c>
    </row>
    <row r="917" spans="1:30" ht="14.4">
      <c r="A917" s="27" t="str">
        <f>VLOOKUP(C917,'user list'!A:B,2,0)</f>
        <v>Admin</v>
      </c>
      <c r="B917" s="172">
        <v>45810.370092592595</v>
      </c>
      <c r="C917" s="69" t="s">
        <v>186</v>
      </c>
      <c r="D917" s="69" t="s">
        <v>1937</v>
      </c>
      <c r="E917" s="69" t="s">
        <v>1969</v>
      </c>
      <c r="F917" s="69">
        <v>1653</v>
      </c>
      <c r="G917" s="69" t="s">
        <v>2201</v>
      </c>
    </row>
    <row r="918" spans="1:30" ht="14.4">
      <c r="A918" s="27" t="str">
        <f>VLOOKUP(C918,'user list'!A:B,2,0)</f>
        <v>Admin</v>
      </c>
      <c r="B918" s="172">
        <v>45810.370092592595</v>
      </c>
      <c r="C918" s="69" t="s">
        <v>186</v>
      </c>
      <c r="D918" s="69" t="s">
        <v>1937</v>
      </c>
      <c r="E918" s="69" t="s">
        <v>24</v>
      </c>
      <c r="F918" s="69">
        <v>1654</v>
      </c>
      <c r="G918" s="69" t="s">
        <v>2201</v>
      </c>
      <c r="O918" s="73"/>
      <c r="P918" s="73"/>
    </row>
    <row r="919" spans="1:30" ht="14.4">
      <c r="A919" s="27" t="str">
        <f>VLOOKUP(C919,'user list'!A:B,2,0)</f>
        <v>Admin</v>
      </c>
      <c r="B919" s="172">
        <v>45810.370092592595</v>
      </c>
      <c r="C919" s="69" t="s">
        <v>186</v>
      </c>
      <c r="D919" s="69" t="s">
        <v>1937</v>
      </c>
      <c r="E919" s="69" t="s">
        <v>1980</v>
      </c>
      <c r="F919" s="69">
        <v>1655</v>
      </c>
      <c r="G919" s="69" t="s">
        <v>2201</v>
      </c>
    </row>
    <row r="920" spans="1:30" ht="14.4">
      <c r="A920" s="27" t="str">
        <f>VLOOKUP(C920,'user list'!A:B,2,0)</f>
        <v>Admin</v>
      </c>
      <c r="B920" s="172">
        <v>45810.370092592595</v>
      </c>
      <c r="C920" s="69" t="s">
        <v>186</v>
      </c>
      <c r="D920" s="69" t="s">
        <v>1937</v>
      </c>
      <c r="E920" s="69" t="s">
        <v>1979</v>
      </c>
      <c r="F920" s="69">
        <v>1656</v>
      </c>
      <c r="G920" s="69" t="s">
        <v>2201</v>
      </c>
    </row>
    <row r="921" spans="1:30" ht="14.4">
      <c r="A921" s="27" t="str">
        <f>VLOOKUP(C921,'user list'!A:B,2,0)</f>
        <v>Admin</v>
      </c>
      <c r="B921" s="172">
        <v>45810.370092592595</v>
      </c>
      <c r="C921" s="69" t="s">
        <v>186</v>
      </c>
      <c r="D921" s="69" t="s">
        <v>1937</v>
      </c>
      <c r="E921" s="69" t="s">
        <v>1976</v>
      </c>
      <c r="F921" s="69">
        <v>1657</v>
      </c>
      <c r="G921" s="69" t="s">
        <v>2201</v>
      </c>
    </row>
    <row r="922" spans="1:30" ht="14.4">
      <c r="A922" s="27" t="str">
        <f>VLOOKUP(C922,'user list'!A:B,2,0)</f>
        <v>Admin</v>
      </c>
      <c r="B922" s="172">
        <v>45810.370092592595</v>
      </c>
      <c r="C922" s="69" t="s">
        <v>186</v>
      </c>
      <c r="D922" s="69" t="s">
        <v>1937</v>
      </c>
      <c r="E922" s="69" t="s">
        <v>1978</v>
      </c>
      <c r="F922" s="69">
        <v>1658</v>
      </c>
      <c r="G922" s="69" t="s">
        <v>2201</v>
      </c>
    </row>
    <row r="923" spans="1:30" ht="14.4">
      <c r="A923" s="27" t="str">
        <f>VLOOKUP(C923,'user list'!A:B,2,0)</f>
        <v>Admin</v>
      </c>
      <c r="B923" s="172">
        <v>45810.370092592595</v>
      </c>
      <c r="C923" s="69" t="s">
        <v>186</v>
      </c>
      <c r="D923" s="69" t="s">
        <v>1937</v>
      </c>
      <c r="E923" s="69" t="s">
        <v>1969</v>
      </c>
      <c r="F923" s="69">
        <v>1659</v>
      </c>
      <c r="G923" s="69" t="s">
        <v>2201</v>
      </c>
    </row>
    <row r="924" spans="1:30" ht="14.4">
      <c r="A924" s="27" t="str">
        <f>VLOOKUP(C924,'user list'!A:B,2,0)</f>
        <v>Admin</v>
      </c>
      <c r="B924" s="172">
        <v>45810.370092592595</v>
      </c>
      <c r="C924" s="69" t="s">
        <v>186</v>
      </c>
      <c r="D924" s="69" t="s">
        <v>1937</v>
      </c>
      <c r="E924" s="69" t="s">
        <v>1971</v>
      </c>
      <c r="F924" s="69">
        <v>1660</v>
      </c>
      <c r="G924" s="69" t="s">
        <v>2201</v>
      </c>
      <c r="AA924" s="74"/>
      <c r="AD924" s="74"/>
    </row>
    <row r="925" spans="1:30" ht="14.4">
      <c r="A925" s="27" t="str">
        <f>VLOOKUP(C925,'user list'!A:B,2,0)</f>
        <v>Admin</v>
      </c>
      <c r="B925" s="172">
        <v>45810.370092592595</v>
      </c>
      <c r="C925" s="69" t="s">
        <v>186</v>
      </c>
      <c r="D925" s="69" t="s">
        <v>1937</v>
      </c>
      <c r="E925" s="69" t="s">
        <v>1980</v>
      </c>
      <c r="F925" s="69">
        <v>1661</v>
      </c>
      <c r="G925" s="69" t="s">
        <v>2201</v>
      </c>
      <c r="L925" s="73"/>
      <c r="M925" s="73"/>
    </row>
    <row r="926" spans="1:30" ht="14.4">
      <c r="A926" s="27" t="str">
        <f>VLOOKUP(C926,'user list'!A:B,2,0)</f>
        <v>Admin</v>
      </c>
      <c r="B926" s="172">
        <v>45810.370092592595</v>
      </c>
      <c r="C926" s="69" t="s">
        <v>186</v>
      </c>
      <c r="D926" s="69" t="s">
        <v>1937</v>
      </c>
      <c r="E926" s="69" t="s">
        <v>1969</v>
      </c>
      <c r="F926" s="69">
        <v>1645</v>
      </c>
      <c r="G926" s="69" t="s">
        <v>2201</v>
      </c>
      <c r="L926" s="73"/>
      <c r="M926" s="73"/>
    </row>
    <row r="927" spans="1:30" ht="14.4">
      <c r="A927" s="27" t="str">
        <f>VLOOKUP(C927,'user list'!A:B,2,0)</f>
        <v>Admin</v>
      </c>
      <c r="B927" s="172">
        <v>45810.370092592595</v>
      </c>
      <c r="C927" s="69" t="s">
        <v>186</v>
      </c>
      <c r="D927" s="69" t="s">
        <v>1937</v>
      </c>
      <c r="E927" s="69" t="s">
        <v>1969</v>
      </c>
      <c r="F927" s="69">
        <v>1646</v>
      </c>
      <c r="G927" s="69" t="s">
        <v>2201</v>
      </c>
      <c r="R927" s="73"/>
      <c r="S927" s="73"/>
    </row>
    <row r="928" spans="1:30" ht="14.4">
      <c r="A928" s="27" t="str">
        <f>VLOOKUP(C928,'user list'!A:B,2,0)</f>
        <v>Admin</v>
      </c>
      <c r="B928" s="172">
        <v>45810.370092592595</v>
      </c>
      <c r="C928" s="69" t="s">
        <v>186</v>
      </c>
      <c r="D928" s="69" t="s">
        <v>1937</v>
      </c>
      <c r="E928" s="69" t="s">
        <v>1974</v>
      </c>
      <c r="F928" s="69">
        <v>1665</v>
      </c>
      <c r="G928" s="69" t="s">
        <v>2201</v>
      </c>
    </row>
    <row r="929" spans="1:30" ht="14.4">
      <c r="A929" s="27" t="str">
        <f>VLOOKUP(C929,'user list'!A:B,2,0)</f>
        <v>Admin</v>
      </c>
      <c r="B929" s="172">
        <v>45810.370092592595</v>
      </c>
      <c r="C929" s="69" t="s">
        <v>186</v>
      </c>
      <c r="D929" s="69" t="s">
        <v>1937</v>
      </c>
      <c r="E929" s="69" t="s">
        <v>1975</v>
      </c>
      <c r="F929" s="69">
        <v>1682</v>
      </c>
      <c r="G929" s="69" t="s">
        <v>2201</v>
      </c>
      <c r="U929" s="74"/>
      <c r="X929" s="74"/>
    </row>
    <row r="930" spans="1:30" ht="14.4">
      <c r="A930" s="27" t="str">
        <f>VLOOKUP(C930,'user list'!A:B,2,0)</f>
        <v>Admin</v>
      </c>
      <c r="B930" s="172">
        <v>45810.370092592595</v>
      </c>
      <c r="C930" s="69" t="s">
        <v>186</v>
      </c>
      <c r="D930" s="69" t="s">
        <v>1937</v>
      </c>
      <c r="E930" s="69" t="s">
        <v>1976</v>
      </c>
      <c r="F930" s="69">
        <v>1648</v>
      </c>
      <c r="G930" s="69" t="s">
        <v>2201</v>
      </c>
      <c r="L930" s="73"/>
      <c r="M930" s="73"/>
    </row>
    <row r="931" spans="1:30" ht="14.4">
      <c r="A931" s="27" t="str">
        <f>VLOOKUP(C931,'user list'!A:B,2,0)</f>
        <v>Admin</v>
      </c>
      <c r="B931" s="172">
        <v>45810.370092592595</v>
      </c>
      <c r="C931" s="69" t="s">
        <v>186</v>
      </c>
      <c r="D931" s="69" t="s">
        <v>1937</v>
      </c>
      <c r="E931" s="69" t="s">
        <v>1942</v>
      </c>
      <c r="F931" s="69">
        <v>1626</v>
      </c>
      <c r="G931" s="69" t="s">
        <v>2201</v>
      </c>
      <c r="L931" s="73"/>
      <c r="M931" s="73"/>
    </row>
    <row r="932" spans="1:30" ht="14.4">
      <c r="A932" s="27" t="str">
        <f>VLOOKUP(C932,'user list'!A:B,2,0)</f>
        <v>Admin</v>
      </c>
      <c r="B932" s="172">
        <v>45810.370092592595</v>
      </c>
      <c r="C932" s="69" t="s">
        <v>186</v>
      </c>
      <c r="D932" s="69" t="s">
        <v>1937</v>
      </c>
      <c r="E932" s="69" t="s">
        <v>1969</v>
      </c>
      <c r="F932" s="69">
        <v>1627</v>
      </c>
      <c r="G932" s="69" t="s">
        <v>2201</v>
      </c>
      <c r="R932" s="73"/>
      <c r="S932" s="73"/>
    </row>
    <row r="933" spans="1:30" ht="14.4">
      <c r="A933" s="27" t="str">
        <f>VLOOKUP(C933,'user list'!A:B,2,0)</f>
        <v>Admin</v>
      </c>
      <c r="B933" s="172">
        <v>45810.370104166665</v>
      </c>
      <c r="C933" s="69" t="s">
        <v>186</v>
      </c>
      <c r="D933" s="69" t="s">
        <v>1937</v>
      </c>
      <c r="E933" s="69" t="s">
        <v>1968</v>
      </c>
      <c r="F933" s="69">
        <v>1628</v>
      </c>
      <c r="G933" s="69" t="s">
        <v>2201</v>
      </c>
    </row>
    <row r="934" spans="1:30" ht="14.4">
      <c r="A934" s="27" t="str">
        <f>VLOOKUP(C934,'user list'!A:B,2,0)</f>
        <v>Admin</v>
      </c>
      <c r="B934" s="172">
        <v>45810.370104166665</v>
      </c>
      <c r="C934" s="69" t="s">
        <v>186</v>
      </c>
      <c r="D934" s="69" t="s">
        <v>1937</v>
      </c>
      <c r="E934" s="69" t="s">
        <v>1969</v>
      </c>
      <c r="F934" s="69">
        <v>1629</v>
      </c>
      <c r="G934" s="69" t="s">
        <v>2201</v>
      </c>
      <c r="AA934" s="74"/>
      <c r="AD934" s="74"/>
    </row>
    <row r="935" spans="1:30" ht="14.4">
      <c r="A935" s="27" t="str">
        <f>VLOOKUP(C935,'user list'!A:B,2,0)</f>
        <v>Admin</v>
      </c>
      <c r="B935" s="172">
        <v>45810.370104166665</v>
      </c>
      <c r="C935" s="69" t="s">
        <v>186</v>
      </c>
      <c r="D935" s="69" t="s">
        <v>1937</v>
      </c>
      <c r="E935" s="69" t="s">
        <v>24</v>
      </c>
      <c r="F935" s="69">
        <v>1630</v>
      </c>
      <c r="G935" s="69" t="s">
        <v>2201</v>
      </c>
      <c r="L935" s="73"/>
      <c r="M935" s="73"/>
    </row>
    <row r="936" spans="1:30" ht="14.4">
      <c r="A936" s="27" t="str">
        <f>VLOOKUP(C936,'user list'!A:B,2,0)</f>
        <v>Admin</v>
      </c>
      <c r="B936" s="172">
        <v>45810.370104166665</v>
      </c>
      <c r="C936" s="69" t="s">
        <v>186</v>
      </c>
      <c r="D936" s="69" t="s">
        <v>1937</v>
      </c>
      <c r="E936" s="69" t="s">
        <v>1971</v>
      </c>
      <c r="F936" s="69">
        <v>1631</v>
      </c>
      <c r="G936" s="69" t="s">
        <v>2201</v>
      </c>
      <c r="L936" s="73"/>
      <c r="M936" s="73"/>
    </row>
    <row r="937" spans="1:30" ht="14.4">
      <c r="A937" s="27" t="str">
        <f>VLOOKUP(C937,'user list'!A:B,2,0)</f>
        <v>Admin</v>
      </c>
      <c r="B937" s="172">
        <v>45810.370104166665</v>
      </c>
      <c r="C937" s="69" t="s">
        <v>186</v>
      </c>
      <c r="D937" s="69" t="s">
        <v>1937</v>
      </c>
      <c r="E937" s="69" t="s">
        <v>1968</v>
      </c>
      <c r="F937" s="69">
        <v>1632</v>
      </c>
      <c r="G937" s="69" t="s">
        <v>2201</v>
      </c>
      <c r="R937" s="73"/>
      <c r="S937" s="73"/>
    </row>
    <row r="938" spans="1:30" ht="14.4">
      <c r="A938" s="27" t="str">
        <f>VLOOKUP(C938,'user list'!A:B,2,0)</f>
        <v>Admin</v>
      </c>
      <c r="B938" s="172">
        <v>45810.370104166665</v>
      </c>
      <c r="C938" s="69" t="s">
        <v>186</v>
      </c>
      <c r="D938" s="69" t="s">
        <v>1937</v>
      </c>
      <c r="E938" s="69" t="s">
        <v>1970</v>
      </c>
      <c r="F938" s="69">
        <v>1633</v>
      </c>
      <c r="G938" s="69" t="s">
        <v>2201</v>
      </c>
    </row>
    <row r="939" spans="1:30" ht="14.4">
      <c r="A939" s="27" t="str">
        <f>VLOOKUP(C939,'user list'!A:B,2,0)</f>
        <v>Admin</v>
      </c>
      <c r="B939" s="172">
        <v>45810.370104166665</v>
      </c>
      <c r="C939" s="69" t="s">
        <v>186</v>
      </c>
      <c r="D939" s="69" t="s">
        <v>1937</v>
      </c>
      <c r="E939" s="69" t="s">
        <v>1969</v>
      </c>
      <c r="F939" s="69">
        <v>1634</v>
      </c>
      <c r="G939" s="69" t="s">
        <v>2201</v>
      </c>
    </row>
    <row r="940" spans="1:30" ht="14.4">
      <c r="A940" s="27" t="str">
        <f>VLOOKUP(C940,'user list'!A:B,2,0)</f>
        <v>Admin</v>
      </c>
      <c r="B940" s="172">
        <v>45810.370104166665</v>
      </c>
      <c r="C940" s="69" t="s">
        <v>186</v>
      </c>
      <c r="D940" s="69" t="s">
        <v>1937</v>
      </c>
      <c r="E940" s="69" t="s">
        <v>1969</v>
      </c>
      <c r="F940" s="69">
        <v>1635</v>
      </c>
      <c r="G940" s="69" t="s">
        <v>2201</v>
      </c>
    </row>
    <row r="941" spans="1:30" ht="14.4">
      <c r="A941" s="27" t="str">
        <f>VLOOKUP(C941,'user list'!A:B,2,0)</f>
        <v>Admin</v>
      </c>
      <c r="B941" s="172">
        <v>45810.370104166665</v>
      </c>
      <c r="C941" s="69" t="s">
        <v>186</v>
      </c>
      <c r="D941" s="69" t="s">
        <v>1937</v>
      </c>
      <c r="E941" s="69" t="s">
        <v>1972</v>
      </c>
      <c r="F941" s="69">
        <v>1636</v>
      </c>
      <c r="G941" s="69" t="s">
        <v>2201</v>
      </c>
    </row>
    <row r="942" spans="1:30" ht="14.4">
      <c r="A942" s="27" t="str">
        <f>VLOOKUP(C942,'user list'!A:B,2,0)</f>
        <v>Admin</v>
      </c>
      <c r="B942" s="172">
        <v>45810.370104166665</v>
      </c>
      <c r="C942" s="69" t="s">
        <v>186</v>
      </c>
      <c r="D942" s="69" t="s">
        <v>1937</v>
      </c>
      <c r="E942" s="69" t="s">
        <v>1973</v>
      </c>
      <c r="F942" s="69">
        <v>1637</v>
      </c>
      <c r="G942" s="69" t="s">
        <v>2201</v>
      </c>
    </row>
    <row r="943" spans="1:30" ht="14.4">
      <c r="A943" s="27" t="str">
        <f>VLOOKUP(C943,'user list'!A:B,2,0)</f>
        <v>Admin</v>
      </c>
      <c r="B943" s="172">
        <v>45810.370104166665</v>
      </c>
      <c r="C943" s="69" t="s">
        <v>186</v>
      </c>
      <c r="D943" s="69" t="s">
        <v>1937</v>
      </c>
      <c r="E943" s="69" t="s">
        <v>1969</v>
      </c>
      <c r="F943" s="69">
        <v>1638</v>
      </c>
      <c r="G943" s="69" t="s">
        <v>2201</v>
      </c>
    </row>
    <row r="944" spans="1:30" ht="14.4">
      <c r="A944" s="27" t="str">
        <f>VLOOKUP(C944,'user list'!A:B,2,0)</f>
        <v>Admin</v>
      </c>
      <c r="B944" s="172">
        <v>45810.370104166665</v>
      </c>
      <c r="C944" s="69" t="s">
        <v>186</v>
      </c>
      <c r="D944" s="69" t="s">
        <v>1937</v>
      </c>
      <c r="E944" s="69" t="s">
        <v>1969</v>
      </c>
      <c r="F944" s="69">
        <v>1639</v>
      </c>
      <c r="G944" s="69" t="s">
        <v>2201</v>
      </c>
      <c r="O944" s="73"/>
      <c r="P944" s="73"/>
    </row>
    <row r="945" spans="1:24" ht="14.4">
      <c r="A945" s="27" t="str">
        <f>VLOOKUP(C945,'user list'!A:B,2,0)</f>
        <v>Admin</v>
      </c>
      <c r="B945" s="172">
        <v>45810.370104166665</v>
      </c>
      <c r="C945" s="69" t="s">
        <v>186</v>
      </c>
      <c r="D945" s="69" t="s">
        <v>1937</v>
      </c>
      <c r="E945" s="69" t="s">
        <v>1969</v>
      </c>
      <c r="F945" s="69">
        <v>1640</v>
      </c>
      <c r="G945" s="69" t="s">
        <v>2201</v>
      </c>
    </row>
    <row r="946" spans="1:24" ht="14.4">
      <c r="A946" s="27" t="str">
        <f>VLOOKUP(C946,'user list'!A:B,2,0)</f>
        <v>Admin</v>
      </c>
      <c r="B946" s="172">
        <v>45810.370104166665</v>
      </c>
      <c r="C946" s="69" t="s">
        <v>186</v>
      </c>
      <c r="D946" s="69" t="s">
        <v>1937</v>
      </c>
      <c r="E946" s="69" t="s">
        <v>1969</v>
      </c>
      <c r="F946" s="69">
        <v>1641</v>
      </c>
      <c r="G946" s="69" t="s">
        <v>2201</v>
      </c>
    </row>
    <row r="947" spans="1:24" ht="14.4">
      <c r="A947" s="27" t="str">
        <f>VLOOKUP(C947,'user list'!A:B,2,0)</f>
        <v>Admin</v>
      </c>
      <c r="B947" s="172">
        <v>45810.370104166665</v>
      </c>
      <c r="C947" s="69" t="s">
        <v>186</v>
      </c>
      <c r="D947" s="69" t="s">
        <v>1937</v>
      </c>
      <c r="E947" s="69" t="s">
        <v>1969</v>
      </c>
      <c r="F947" s="69">
        <v>1642</v>
      </c>
      <c r="G947" s="69" t="s">
        <v>2201</v>
      </c>
    </row>
    <row r="948" spans="1:24" ht="14.4">
      <c r="A948" s="27" t="str">
        <f>VLOOKUP(C948,'user list'!A:B,2,0)</f>
        <v>Admin</v>
      </c>
      <c r="B948" s="172">
        <v>45810.370104166665</v>
      </c>
      <c r="C948" s="69" t="s">
        <v>186</v>
      </c>
      <c r="D948" s="69" t="s">
        <v>1937</v>
      </c>
      <c r="E948" s="69" t="s">
        <v>1976</v>
      </c>
      <c r="F948" s="69">
        <v>1643</v>
      </c>
      <c r="G948" s="69" t="s">
        <v>2201</v>
      </c>
    </row>
    <row r="949" spans="1:24" ht="14.4">
      <c r="A949" s="27" t="str">
        <f>VLOOKUP(C949,'user list'!A:B,2,0)</f>
        <v>Admin</v>
      </c>
      <c r="B949" s="172">
        <v>45810.370104166665</v>
      </c>
      <c r="C949" s="69" t="s">
        <v>186</v>
      </c>
      <c r="D949" s="69" t="s">
        <v>1937</v>
      </c>
      <c r="E949" s="69" t="s">
        <v>1966</v>
      </c>
      <c r="F949" s="69">
        <v>1722</v>
      </c>
      <c r="G949" s="69" t="s">
        <v>2201</v>
      </c>
    </row>
    <row r="950" spans="1:24" ht="14.4">
      <c r="A950" s="27" t="str">
        <f>VLOOKUP(C950,'user list'!A:B,2,0)</f>
        <v>Admin</v>
      </c>
      <c r="B950" s="172">
        <v>45810.370104166665</v>
      </c>
      <c r="C950" s="69" t="s">
        <v>186</v>
      </c>
      <c r="D950" s="69" t="s">
        <v>1937</v>
      </c>
      <c r="E950" s="69" t="s">
        <v>1965</v>
      </c>
      <c r="F950" s="69">
        <v>1622</v>
      </c>
      <c r="G950" s="69" t="s">
        <v>2201</v>
      </c>
    </row>
    <row r="951" spans="1:24" ht="14.4">
      <c r="A951" s="27" t="str">
        <f>VLOOKUP(C951,'user list'!A:B,2,0)</f>
        <v>Admin</v>
      </c>
      <c r="B951" s="172">
        <v>45810.370104166665</v>
      </c>
      <c r="C951" s="69" t="s">
        <v>186</v>
      </c>
      <c r="D951" s="69" t="s">
        <v>1937</v>
      </c>
      <c r="E951" s="69" t="s">
        <v>1964</v>
      </c>
      <c r="F951" s="69">
        <v>1623</v>
      </c>
      <c r="G951" s="69" t="s">
        <v>2201</v>
      </c>
      <c r="U951" s="74"/>
      <c r="X951" s="74"/>
    </row>
    <row r="952" spans="1:24" ht="14.4">
      <c r="A952" s="27" t="str">
        <f>VLOOKUP(C952,'user list'!A:B,2,0)</f>
        <v>Admin</v>
      </c>
      <c r="B952" s="172">
        <v>45810.370104166665</v>
      </c>
      <c r="C952" s="69" t="s">
        <v>186</v>
      </c>
      <c r="D952" s="69" t="s">
        <v>1937</v>
      </c>
      <c r="E952" s="69" t="s">
        <v>1967</v>
      </c>
      <c r="F952" s="69">
        <v>1624</v>
      </c>
      <c r="G952" s="69" t="s">
        <v>2201</v>
      </c>
      <c r="L952" s="73"/>
      <c r="M952" s="73"/>
    </row>
    <row r="953" spans="1:24" ht="14.4">
      <c r="A953" s="27" t="str">
        <f>VLOOKUP(C953,'user list'!A:B,2,0)</f>
        <v>Admin</v>
      </c>
      <c r="B953" s="172">
        <v>45810.370104166665</v>
      </c>
      <c r="C953" s="69" t="s">
        <v>186</v>
      </c>
      <c r="D953" s="69" t="s">
        <v>1937</v>
      </c>
      <c r="E953" s="69" t="s">
        <v>1962</v>
      </c>
      <c r="F953" s="69">
        <v>1625</v>
      </c>
      <c r="G953" s="69" t="s">
        <v>2201</v>
      </c>
      <c r="L953" s="73"/>
      <c r="M953" s="73"/>
    </row>
    <row r="954" spans="1:24" ht="14.4">
      <c r="A954" s="27" t="str">
        <f>VLOOKUP(C954,'user list'!A:B,2,0)</f>
        <v>Admin</v>
      </c>
      <c r="B954" s="172">
        <v>45810.370115740741</v>
      </c>
      <c r="C954" s="69" t="s">
        <v>186</v>
      </c>
      <c r="D954" s="69" t="s">
        <v>1937</v>
      </c>
      <c r="E954" s="69" t="s">
        <v>2007</v>
      </c>
      <c r="F954" s="69">
        <v>1613</v>
      </c>
      <c r="G954" s="69" t="s">
        <v>2201</v>
      </c>
      <c r="R954" s="73"/>
      <c r="S954" s="73"/>
    </row>
    <row r="955" spans="1:24" ht="14.4">
      <c r="A955" s="27" t="str">
        <f>VLOOKUP(C955,'user list'!A:B,2,0)</f>
        <v>Admin</v>
      </c>
      <c r="B955" s="172">
        <v>45810.370115740741</v>
      </c>
      <c r="C955" s="69" t="s">
        <v>186</v>
      </c>
      <c r="D955" s="69" t="s">
        <v>1937</v>
      </c>
      <c r="E955" s="69" t="s">
        <v>2214</v>
      </c>
      <c r="F955" s="69">
        <v>1614</v>
      </c>
      <c r="G955" s="69" t="s">
        <v>2201</v>
      </c>
    </row>
    <row r="956" spans="1:24" ht="14.4">
      <c r="A956" s="27" t="str">
        <f>VLOOKUP(C956,'user list'!A:B,2,0)</f>
        <v>Admin</v>
      </c>
      <c r="B956" s="172">
        <v>45810.370127314818</v>
      </c>
      <c r="C956" s="69" t="s">
        <v>186</v>
      </c>
      <c r="D956" s="69" t="s">
        <v>1937</v>
      </c>
      <c r="E956" s="69" t="s">
        <v>1976</v>
      </c>
      <c r="F956" s="69">
        <v>1253</v>
      </c>
      <c r="G956" s="69" t="s">
        <v>2201</v>
      </c>
    </row>
    <row r="957" spans="1:24" ht="14.4">
      <c r="A957" s="27" t="str">
        <f>VLOOKUP(C957,'user list'!A:B,2,0)</f>
        <v>Admin</v>
      </c>
      <c r="B957" s="172">
        <v>45810.370208333334</v>
      </c>
      <c r="C957" s="69" t="s">
        <v>186</v>
      </c>
      <c r="D957" s="69" t="s">
        <v>1937</v>
      </c>
      <c r="E957" s="69" t="s">
        <v>2200</v>
      </c>
      <c r="F957" s="69">
        <v>423</v>
      </c>
      <c r="G957" s="69" t="s">
        <v>2201</v>
      </c>
    </row>
    <row r="958" spans="1:24" ht="14.4">
      <c r="A958" s="27" t="str">
        <f>VLOOKUP(C958,'user list'!A:B,2,0)</f>
        <v>Admin</v>
      </c>
      <c r="B958" s="172">
        <v>45810.370208333334</v>
      </c>
      <c r="C958" s="69" t="s">
        <v>186</v>
      </c>
      <c r="D958" s="69" t="s">
        <v>1937</v>
      </c>
      <c r="E958" s="69" t="s">
        <v>2199</v>
      </c>
      <c r="F958" s="69">
        <v>424</v>
      </c>
      <c r="G958" s="69" t="s">
        <v>2201</v>
      </c>
      <c r="R958" s="73"/>
      <c r="S958" s="73"/>
    </row>
    <row r="959" spans="1:24" ht="14.4">
      <c r="A959" s="27" t="str">
        <f>VLOOKUP(C959,'user list'!A:B,2,0)</f>
        <v>Admin</v>
      </c>
      <c r="B959" s="172">
        <v>45810.370208333334</v>
      </c>
      <c r="C959" s="69" t="s">
        <v>186</v>
      </c>
      <c r="D959" s="69" t="s">
        <v>1937</v>
      </c>
      <c r="E959" s="69" t="s">
        <v>2191</v>
      </c>
      <c r="F959" s="69">
        <v>1230</v>
      </c>
      <c r="G959" s="69" t="s">
        <v>2201</v>
      </c>
    </row>
    <row r="960" spans="1:24" ht="14.4">
      <c r="A960" s="27" t="str">
        <f>VLOOKUP(C960,'user list'!A:B,2,0)</f>
        <v>Admin</v>
      </c>
      <c r="B960" s="172">
        <v>45810.370208333334</v>
      </c>
      <c r="C960" s="69" t="s">
        <v>186</v>
      </c>
      <c r="D960" s="69" t="s">
        <v>1937</v>
      </c>
      <c r="E960" s="69" t="s">
        <v>2198</v>
      </c>
      <c r="F960" s="69">
        <v>1341</v>
      </c>
      <c r="G960" s="69" t="s">
        <v>2201</v>
      </c>
      <c r="R960" s="73"/>
      <c r="S960" s="73"/>
    </row>
    <row r="961" spans="1:33" ht="14.4">
      <c r="A961" s="27" t="str">
        <f>VLOOKUP(C961,'user list'!A:B,2,0)</f>
        <v>Admin</v>
      </c>
      <c r="B961" s="172">
        <v>45810.370208333334</v>
      </c>
      <c r="C961" s="69" t="s">
        <v>186</v>
      </c>
      <c r="D961" s="69" t="s">
        <v>1937</v>
      </c>
      <c r="E961" s="69" t="s">
        <v>2193</v>
      </c>
      <c r="F961" s="69">
        <v>1342</v>
      </c>
      <c r="G961" s="69" t="s">
        <v>2201</v>
      </c>
    </row>
    <row r="962" spans="1:33" ht="14.4">
      <c r="A962" s="27" t="str">
        <f>VLOOKUP(C962,'user list'!A:B,2,0)</f>
        <v>Admin</v>
      </c>
      <c r="B962" s="172">
        <v>45810.370208333334</v>
      </c>
      <c r="C962" s="69" t="s">
        <v>186</v>
      </c>
      <c r="D962" s="69" t="s">
        <v>1937</v>
      </c>
      <c r="E962" s="69" t="s">
        <v>2197</v>
      </c>
      <c r="F962" s="69">
        <v>1343</v>
      </c>
      <c r="G962" s="69" t="s">
        <v>2201</v>
      </c>
      <c r="AD962" s="74"/>
      <c r="AG962" s="74"/>
    </row>
    <row r="963" spans="1:33" ht="14.4">
      <c r="A963" s="27" t="str">
        <f>VLOOKUP(C963,'user list'!A:B,2,0)</f>
        <v>Admin</v>
      </c>
      <c r="B963" s="172">
        <v>45810.370208333334</v>
      </c>
      <c r="C963" s="69" t="s">
        <v>186</v>
      </c>
      <c r="D963" s="69" t="s">
        <v>1937</v>
      </c>
      <c r="E963" s="69" t="s">
        <v>2196</v>
      </c>
      <c r="F963" s="69">
        <v>1344</v>
      </c>
      <c r="G963" s="69" t="s">
        <v>2201</v>
      </c>
      <c r="L963" s="73"/>
      <c r="M963" s="73"/>
    </row>
    <row r="964" spans="1:33" ht="14.4">
      <c r="A964" s="27" t="str">
        <f>VLOOKUP(C964,'user list'!A:B,2,0)</f>
        <v>Admin</v>
      </c>
      <c r="B964" s="172">
        <v>45810.370208333334</v>
      </c>
      <c r="C964" s="69" t="s">
        <v>186</v>
      </c>
      <c r="D964" s="69" t="s">
        <v>1937</v>
      </c>
      <c r="E964" s="69" t="s">
        <v>2197</v>
      </c>
      <c r="F964" s="69">
        <v>1345</v>
      </c>
      <c r="G964" s="69" t="s">
        <v>2201</v>
      </c>
      <c r="L964" s="73"/>
      <c r="M964" s="73"/>
    </row>
    <row r="965" spans="1:33" ht="14.4">
      <c r="A965" s="27" t="str">
        <f>VLOOKUP(C965,'user list'!A:B,2,0)</f>
        <v>Admin</v>
      </c>
      <c r="B965" s="172">
        <v>45810.370208333334</v>
      </c>
      <c r="C965" s="69" t="s">
        <v>186</v>
      </c>
      <c r="D965" s="69" t="s">
        <v>1937</v>
      </c>
      <c r="E965" s="69" t="s">
        <v>1969</v>
      </c>
      <c r="F965" s="69">
        <v>1346</v>
      </c>
      <c r="G965" s="69" t="s">
        <v>2201</v>
      </c>
      <c r="O965" s="73"/>
      <c r="P965" s="73"/>
    </row>
    <row r="966" spans="1:33" ht="14.4">
      <c r="A966" s="27" t="str">
        <f>VLOOKUP(C966,'user list'!A:B,2,0)</f>
        <v>Admin</v>
      </c>
      <c r="B966" s="172">
        <v>45810.370208333334</v>
      </c>
      <c r="C966" s="69" t="s">
        <v>186</v>
      </c>
      <c r="D966" s="69" t="s">
        <v>1937</v>
      </c>
      <c r="E966" s="69" t="s">
        <v>24</v>
      </c>
      <c r="F966" s="69">
        <v>1347</v>
      </c>
      <c r="G966" s="69" t="s">
        <v>2201</v>
      </c>
    </row>
    <row r="967" spans="1:33" ht="14.4">
      <c r="A967" s="27" t="str">
        <f>VLOOKUP(C967,'user list'!A:B,2,0)</f>
        <v>Admin</v>
      </c>
      <c r="B967" s="172">
        <v>45810.370208333334</v>
      </c>
      <c r="C967" s="69" t="s">
        <v>186</v>
      </c>
      <c r="D967" s="69" t="s">
        <v>1937</v>
      </c>
      <c r="E967" s="69" t="s">
        <v>1971</v>
      </c>
      <c r="F967" s="69">
        <v>1348</v>
      </c>
      <c r="G967" s="69" t="s">
        <v>2201</v>
      </c>
    </row>
    <row r="968" spans="1:33" ht="14.4">
      <c r="A968" s="27" t="str">
        <f>VLOOKUP(C968,'user list'!A:B,2,0)</f>
        <v>Admin</v>
      </c>
      <c r="B968" s="172">
        <v>45810.370208333334</v>
      </c>
      <c r="C968" s="69" t="s">
        <v>186</v>
      </c>
      <c r="D968" s="69" t="s">
        <v>1937</v>
      </c>
      <c r="E968" s="69" t="s">
        <v>2194</v>
      </c>
      <c r="F968" s="69">
        <v>1350</v>
      </c>
      <c r="G968" s="69" t="s">
        <v>2201</v>
      </c>
    </row>
    <row r="969" spans="1:33" ht="14.4">
      <c r="A969" s="27" t="str">
        <f>VLOOKUP(C969,'user list'!A:B,2,0)</f>
        <v>Admin</v>
      </c>
      <c r="B969" s="172">
        <v>45810.370208333334</v>
      </c>
      <c r="C969" s="69" t="s">
        <v>186</v>
      </c>
      <c r="D969" s="69" t="s">
        <v>1937</v>
      </c>
      <c r="E969" s="69" t="s">
        <v>2195</v>
      </c>
      <c r="F969" s="69">
        <v>1351</v>
      </c>
      <c r="G969" s="69" t="s">
        <v>2201</v>
      </c>
      <c r="L969" s="73"/>
      <c r="M969" s="73"/>
    </row>
    <row r="970" spans="1:33" ht="14.4">
      <c r="A970" s="27" t="str">
        <f>VLOOKUP(C970,'user list'!A:B,2,0)</f>
        <v>Admin</v>
      </c>
      <c r="B970" s="172">
        <v>45810.370208333334</v>
      </c>
      <c r="C970" s="69" t="s">
        <v>186</v>
      </c>
      <c r="D970" s="69" t="s">
        <v>1937</v>
      </c>
      <c r="E970" s="69" t="s">
        <v>24</v>
      </c>
      <c r="F970" s="69">
        <v>1360</v>
      </c>
      <c r="G970" s="69" t="s">
        <v>2201</v>
      </c>
      <c r="L970" s="73"/>
      <c r="M970" s="73"/>
    </row>
    <row r="971" spans="1:33" ht="14.4">
      <c r="A971" s="27" t="str">
        <f>VLOOKUP(C971,'user list'!A:B,2,0)</f>
        <v>Admin</v>
      </c>
      <c r="B971" s="172">
        <v>45810.370208333334</v>
      </c>
      <c r="C971" s="69" t="s">
        <v>186</v>
      </c>
      <c r="D971" s="69" t="s">
        <v>1937</v>
      </c>
      <c r="E971" s="69" t="s">
        <v>1969</v>
      </c>
      <c r="F971" s="69">
        <v>1361</v>
      </c>
      <c r="G971" s="69" t="s">
        <v>2201</v>
      </c>
      <c r="L971" s="73"/>
      <c r="M971" s="73"/>
    </row>
    <row r="972" spans="1:33" ht="14.4">
      <c r="A972" s="27" t="str">
        <f>VLOOKUP(C972,'user list'!A:B,2,0)</f>
        <v>Admin</v>
      </c>
      <c r="B972" s="172">
        <v>45810.370208333334</v>
      </c>
      <c r="C972" s="69" t="s">
        <v>186</v>
      </c>
      <c r="D972" s="69" t="s">
        <v>1937</v>
      </c>
      <c r="E972" s="69" t="s">
        <v>1969</v>
      </c>
      <c r="F972" s="69">
        <v>1362</v>
      </c>
      <c r="G972" s="69" t="s">
        <v>2201</v>
      </c>
      <c r="AD972" s="74"/>
      <c r="AG972" s="74"/>
    </row>
    <row r="973" spans="1:33" ht="14.4">
      <c r="A973" s="27" t="str">
        <f>VLOOKUP(C973,'user list'!A:B,2,0)</f>
        <v>Admin</v>
      </c>
      <c r="B973" s="172">
        <v>45810.370208333334</v>
      </c>
      <c r="C973" s="69" t="s">
        <v>186</v>
      </c>
      <c r="D973" s="69" t="s">
        <v>1937</v>
      </c>
      <c r="E973" s="69" t="s">
        <v>1971</v>
      </c>
      <c r="F973" s="69">
        <v>1363</v>
      </c>
      <c r="G973" s="69" t="s">
        <v>2201</v>
      </c>
      <c r="L973" s="73"/>
      <c r="M973" s="73"/>
    </row>
    <row r="974" spans="1:33" ht="14.4">
      <c r="A974" s="27" t="str">
        <f>VLOOKUP(C974,'user list'!A:B,2,0)</f>
        <v>Admin</v>
      </c>
      <c r="B974" s="172">
        <v>45810.370208333334</v>
      </c>
      <c r="C974" s="69" t="s">
        <v>186</v>
      </c>
      <c r="D974" s="69" t="s">
        <v>1937</v>
      </c>
      <c r="E974" s="69" t="s">
        <v>24</v>
      </c>
      <c r="F974" s="69">
        <v>1365</v>
      </c>
      <c r="G974" s="69" t="s">
        <v>2201</v>
      </c>
      <c r="L974" s="73"/>
      <c r="M974" s="73"/>
    </row>
    <row r="975" spans="1:33" ht="14.4">
      <c r="A975" s="27" t="str">
        <f>VLOOKUP(C975,'user list'!A:B,2,0)</f>
        <v>Admin</v>
      </c>
      <c r="B975" s="172">
        <v>45810.370208333334</v>
      </c>
      <c r="C975" s="69" t="s">
        <v>186</v>
      </c>
      <c r="D975" s="69" t="s">
        <v>1937</v>
      </c>
      <c r="E975" s="69" t="s">
        <v>1969</v>
      </c>
      <c r="F975" s="69">
        <v>1366</v>
      </c>
      <c r="G975" s="69" t="s">
        <v>2201</v>
      </c>
      <c r="O975" s="73"/>
      <c r="P975" s="73"/>
    </row>
    <row r="976" spans="1:33" ht="14.4">
      <c r="A976" s="27" t="str">
        <f>VLOOKUP(C976,'user list'!A:B,2,0)</f>
        <v>Admin</v>
      </c>
      <c r="B976" s="172">
        <v>45810.370208333334</v>
      </c>
      <c r="C976" s="69" t="s">
        <v>186</v>
      </c>
      <c r="D976" s="69" t="s">
        <v>1937</v>
      </c>
      <c r="E976" s="69" t="s">
        <v>24</v>
      </c>
      <c r="F976" s="69">
        <v>1367</v>
      </c>
      <c r="G976" s="69" t="s">
        <v>2201</v>
      </c>
    </row>
    <row r="977" spans="1:33" ht="14.4">
      <c r="A977" s="27" t="str">
        <f>VLOOKUP(C977,'user list'!A:B,2,0)</f>
        <v>Admin</v>
      </c>
      <c r="B977" s="172">
        <v>45810.370208333334</v>
      </c>
      <c r="C977" s="69" t="s">
        <v>186</v>
      </c>
      <c r="D977" s="69" t="s">
        <v>1937</v>
      </c>
      <c r="E977" s="69" t="s">
        <v>1969</v>
      </c>
      <c r="F977" s="69">
        <v>1368</v>
      </c>
      <c r="G977" s="69" t="s">
        <v>2201</v>
      </c>
    </row>
    <row r="978" spans="1:33" ht="14.4">
      <c r="A978" s="27" t="str">
        <f>VLOOKUP(C978,'user list'!A:B,2,0)</f>
        <v>Admin</v>
      </c>
      <c r="B978" s="172">
        <v>45810.370219907411</v>
      </c>
      <c r="C978" s="69" t="s">
        <v>186</v>
      </c>
      <c r="D978" s="69" t="s">
        <v>1937</v>
      </c>
      <c r="E978" s="69" t="s">
        <v>1971</v>
      </c>
      <c r="F978" s="69">
        <v>1369</v>
      </c>
      <c r="G978" s="69" t="s">
        <v>2201</v>
      </c>
    </row>
    <row r="979" spans="1:33" ht="14.4">
      <c r="A979" s="27" t="str">
        <f>VLOOKUP(C979,'user list'!A:B,2,0)</f>
        <v>Admin</v>
      </c>
      <c r="B979" s="172">
        <v>45810.370219907411</v>
      </c>
      <c r="C979" s="69" t="s">
        <v>186</v>
      </c>
      <c r="D979" s="69" t="s">
        <v>1937</v>
      </c>
      <c r="E979" s="69" t="s">
        <v>24</v>
      </c>
      <c r="F979" s="69">
        <v>1372</v>
      </c>
      <c r="G979" s="69" t="s">
        <v>2201</v>
      </c>
      <c r="L979" s="73"/>
      <c r="M979" s="73"/>
    </row>
    <row r="980" spans="1:33" ht="14.4">
      <c r="A980" s="27" t="str">
        <f>VLOOKUP(C980,'user list'!A:B,2,0)</f>
        <v>Admin</v>
      </c>
      <c r="B980" s="172">
        <v>45810.370219907411</v>
      </c>
      <c r="C980" s="69" t="s">
        <v>186</v>
      </c>
      <c r="D980" s="69" t="s">
        <v>1937</v>
      </c>
      <c r="E980" s="69" t="s">
        <v>1969</v>
      </c>
      <c r="F980" s="69">
        <v>1373</v>
      </c>
      <c r="G980" s="69" t="s">
        <v>2201</v>
      </c>
      <c r="L980" s="73"/>
      <c r="M980" s="73"/>
    </row>
    <row r="981" spans="1:33" ht="14.4">
      <c r="A981" s="27" t="str">
        <f>VLOOKUP(C981,'user list'!A:B,2,0)</f>
        <v>Admin</v>
      </c>
      <c r="B981" s="172">
        <v>45810.370219907411</v>
      </c>
      <c r="C981" s="69" t="s">
        <v>186</v>
      </c>
      <c r="D981" s="69" t="s">
        <v>1937</v>
      </c>
      <c r="E981" s="69" t="s">
        <v>2051</v>
      </c>
      <c r="F981" s="69">
        <v>1374</v>
      </c>
      <c r="G981" s="69" t="s">
        <v>2201</v>
      </c>
      <c r="L981" s="73"/>
      <c r="M981" s="73"/>
    </row>
    <row r="982" spans="1:33" ht="14.4">
      <c r="A982" s="27" t="str">
        <f>VLOOKUP(C982,'user list'!A:B,2,0)</f>
        <v>Admin</v>
      </c>
      <c r="B982" s="172">
        <v>45810.370219907411</v>
      </c>
      <c r="C982" s="69" t="s">
        <v>186</v>
      </c>
      <c r="D982" s="69" t="s">
        <v>1937</v>
      </c>
      <c r="E982" s="69" t="s">
        <v>1969</v>
      </c>
      <c r="F982" s="69">
        <v>1375</v>
      </c>
      <c r="G982" s="69" t="s">
        <v>2201</v>
      </c>
    </row>
    <row r="983" spans="1:33" ht="14.4">
      <c r="A983" s="27" t="str">
        <f>VLOOKUP(C983,'user list'!A:B,2,0)</f>
        <v>Admin</v>
      </c>
      <c r="B983" s="172">
        <v>45810.370219907411</v>
      </c>
      <c r="C983" s="69" t="s">
        <v>186</v>
      </c>
      <c r="D983" s="69" t="s">
        <v>1937</v>
      </c>
      <c r="E983" s="69" t="s">
        <v>24</v>
      </c>
      <c r="F983" s="69">
        <v>1376</v>
      </c>
      <c r="G983" s="69" t="s">
        <v>2201</v>
      </c>
      <c r="U983" s="74"/>
      <c r="X983" s="74"/>
    </row>
    <row r="984" spans="1:33" ht="14.4">
      <c r="A984" s="27" t="str">
        <f>VLOOKUP(C984,'user list'!A:B,2,0)</f>
        <v>Admin</v>
      </c>
      <c r="B984" s="172">
        <v>45810.370219907411</v>
      </c>
      <c r="C984" s="69" t="s">
        <v>186</v>
      </c>
      <c r="D984" s="69" t="s">
        <v>1937</v>
      </c>
      <c r="E984" s="69" t="s">
        <v>1969</v>
      </c>
      <c r="F984" s="69">
        <v>1377</v>
      </c>
      <c r="G984" s="69" t="s">
        <v>2201</v>
      </c>
      <c r="L984" s="73"/>
      <c r="M984" s="73"/>
    </row>
    <row r="985" spans="1:33" ht="14.4">
      <c r="A985" s="27" t="str">
        <f>VLOOKUP(C985,'user list'!A:B,2,0)</f>
        <v>Admin</v>
      </c>
      <c r="B985" s="172">
        <v>45810.370219907411</v>
      </c>
      <c r="C985" s="69" t="s">
        <v>186</v>
      </c>
      <c r="D985" s="69" t="s">
        <v>1937</v>
      </c>
      <c r="E985" s="69" t="s">
        <v>1971</v>
      </c>
      <c r="F985" s="69">
        <v>1378</v>
      </c>
      <c r="G985" s="69" t="s">
        <v>2201</v>
      </c>
      <c r="L985" s="73"/>
      <c r="M985" s="73"/>
    </row>
    <row r="986" spans="1:33" ht="14.4">
      <c r="A986" s="27" t="str">
        <f>VLOOKUP(C986,'user list'!A:B,2,0)</f>
        <v>Admin</v>
      </c>
      <c r="B986" s="172">
        <v>45810.370219907411</v>
      </c>
      <c r="C986" s="69" t="s">
        <v>186</v>
      </c>
      <c r="D986" s="69" t="s">
        <v>1937</v>
      </c>
      <c r="E986" s="69" t="s">
        <v>24</v>
      </c>
      <c r="F986" s="69">
        <v>1380</v>
      </c>
      <c r="G986" s="69" t="s">
        <v>2201</v>
      </c>
      <c r="R986" s="73"/>
      <c r="S986" s="73"/>
    </row>
    <row r="987" spans="1:33" ht="14.4">
      <c r="A987" s="27" t="str">
        <f>VLOOKUP(C987,'user list'!A:B,2,0)</f>
        <v>Admin</v>
      </c>
      <c r="B987" s="172">
        <v>45810.370219907411</v>
      </c>
      <c r="C987" s="69" t="s">
        <v>186</v>
      </c>
      <c r="D987" s="69" t="s">
        <v>1937</v>
      </c>
      <c r="E987" s="69" t="s">
        <v>2193</v>
      </c>
      <c r="F987" s="69">
        <v>1353</v>
      </c>
      <c r="G987" s="69" t="s">
        <v>2201</v>
      </c>
    </row>
    <row r="988" spans="1:33" ht="14.4">
      <c r="A988" s="27" t="str">
        <f>VLOOKUP(C988,'user list'!A:B,2,0)</f>
        <v>Admin</v>
      </c>
      <c r="B988" s="172">
        <v>45810.370219907411</v>
      </c>
      <c r="C988" s="69" t="s">
        <v>186</v>
      </c>
      <c r="D988" s="69" t="s">
        <v>1937</v>
      </c>
      <c r="E988" s="69" t="s">
        <v>2053</v>
      </c>
      <c r="F988" s="69">
        <v>1354</v>
      </c>
      <c r="G988" s="69" t="s">
        <v>2201</v>
      </c>
    </row>
    <row r="989" spans="1:33" ht="14.4">
      <c r="A989" s="27" t="str">
        <f>VLOOKUP(C989,'user list'!A:B,2,0)</f>
        <v>Admin</v>
      </c>
      <c r="B989" s="172">
        <v>45810.370219907411</v>
      </c>
      <c r="C989" s="69" t="s">
        <v>186</v>
      </c>
      <c r="D989" s="69" t="s">
        <v>1937</v>
      </c>
      <c r="E989" s="69" t="s">
        <v>1969</v>
      </c>
      <c r="F989" s="69">
        <v>1355</v>
      </c>
      <c r="G989" s="69" t="s">
        <v>2201</v>
      </c>
    </row>
    <row r="990" spans="1:33" ht="14.4">
      <c r="A990" s="27" t="str">
        <f>VLOOKUP(C990,'user list'!A:B,2,0)</f>
        <v>Admin</v>
      </c>
      <c r="B990" s="172">
        <v>45810.370219907411</v>
      </c>
      <c r="C990" s="69" t="s">
        <v>186</v>
      </c>
      <c r="D990" s="69" t="s">
        <v>1937</v>
      </c>
      <c r="E990" s="69" t="s">
        <v>2192</v>
      </c>
      <c r="F990" s="69">
        <v>1356</v>
      </c>
      <c r="G990" s="69" t="s">
        <v>2201</v>
      </c>
      <c r="AD990" s="74"/>
      <c r="AG990" s="74"/>
    </row>
    <row r="991" spans="1:33" ht="14.4">
      <c r="A991" s="27" t="str">
        <f>VLOOKUP(C991,'user list'!A:B,2,0)</f>
        <v>Admin</v>
      </c>
      <c r="B991" s="172">
        <v>45810.370219907411</v>
      </c>
      <c r="C991" s="69" t="s">
        <v>186</v>
      </c>
      <c r="D991" s="69" t="s">
        <v>1937</v>
      </c>
      <c r="E991" s="69" t="s">
        <v>1971</v>
      </c>
      <c r="F991" s="69">
        <v>1357</v>
      </c>
      <c r="G991" s="69" t="s">
        <v>2201</v>
      </c>
      <c r="L991" s="73"/>
      <c r="M991" s="73"/>
    </row>
    <row r="992" spans="1:33" ht="14.4">
      <c r="A992" s="27" t="str">
        <f>VLOOKUP(C992,'user list'!A:B,2,0)</f>
        <v>Admin</v>
      </c>
      <c r="B992" s="172">
        <v>45810.370219907411</v>
      </c>
      <c r="C992" s="69" t="s">
        <v>186</v>
      </c>
      <c r="D992" s="69" t="s">
        <v>1937</v>
      </c>
      <c r="E992" s="69" t="s">
        <v>2190</v>
      </c>
      <c r="F992" s="69">
        <v>1214</v>
      </c>
      <c r="G992" s="69" t="s">
        <v>2201</v>
      </c>
      <c r="L992" s="73"/>
      <c r="M992" s="73"/>
    </row>
    <row r="993" spans="1:24" ht="14.4">
      <c r="A993" s="27" t="str">
        <f>VLOOKUP(C993,'user list'!A:B,2,0)</f>
        <v>Admin</v>
      </c>
      <c r="B993" s="172">
        <v>45810.370219907411</v>
      </c>
      <c r="C993" s="69" t="s">
        <v>186</v>
      </c>
      <c r="D993" s="69" t="s">
        <v>1937</v>
      </c>
      <c r="E993" s="69" t="s">
        <v>1977</v>
      </c>
      <c r="F993" s="69">
        <v>781</v>
      </c>
      <c r="G993" s="69" t="s">
        <v>2201</v>
      </c>
      <c r="O993" s="73"/>
      <c r="P993" s="73"/>
    </row>
    <row r="994" spans="1:24" ht="14.4">
      <c r="A994" s="27" t="str">
        <f>VLOOKUP(C994,'user list'!A:B,2,0)</f>
        <v>Admin</v>
      </c>
      <c r="B994" s="172">
        <v>45810.370219907411</v>
      </c>
      <c r="C994" s="69" t="s">
        <v>186</v>
      </c>
      <c r="D994" s="69" t="s">
        <v>1937</v>
      </c>
      <c r="E994" s="69" t="s">
        <v>2186</v>
      </c>
      <c r="F994" s="69">
        <v>221</v>
      </c>
      <c r="G994" s="69" t="s">
        <v>2201</v>
      </c>
      <c r="O994" s="73"/>
      <c r="P994" s="73"/>
    </row>
    <row r="995" spans="1:24" ht="14.4">
      <c r="A995" s="27" t="str">
        <f>VLOOKUP(C995,'user list'!A:B,2,0)</f>
        <v>Admin</v>
      </c>
      <c r="B995" s="172">
        <v>45810.370219907411</v>
      </c>
      <c r="C995" s="69" t="s">
        <v>186</v>
      </c>
      <c r="D995" s="69" t="s">
        <v>1937</v>
      </c>
      <c r="E995" s="69" t="s">
        <v>2183</v>
      </c>
      <c r="F995" s="69">
        <v>222</v>
      </c>
      <c r="G995" s="69" t="s">
        <v>2201</v>
      </c>
    </row>
    <row r="996" spans="1:24" ht="14.4">
      <c r="A996" s="27" t="str">
        <f>VLOOKUP(C996,'user list'!A:B,2,0)</f>
        <v>Admin</v>
      </c>
      <c r="B996" s="172">
        <v>45810.370219907411</v>
      </c>
      <c r="C996" s="69" t="s">
        <v>186</v>
      </c>
      <c r="D996" s="69" t="s">
        <v>1937</v>
      </c>
      <c r="E996" s="69" t="s">
        <v>2189</v>
      </c>
      <c r="F996" s="69">
        <v>223</v>
      </c>
      <c r="G996" s="69" t="s">
        <v>2201</v>
      </c>
    </row>
    <row r="997" spans="1:24" ht="14.4">
      <c r="A997" s="27" t="str">
        <f>VLOOKUP(C997,'user list'!A:B,2,0)</f>
        <v>Admin</v>
      </c>
      <c r="B997" s="172">
        <v>45810.370219907411</v>
      </c>
      <c r="C997" s="69" t="s">
        <v>186</v>
      </c>
      <c r="D997" s="69" t="s">
        <v>1937</v>
      </c>
      <c r="E997" s="69" t="s">
        <v>2187</v>
      </c>
      <c r="F997" s="69">
        <v>224</v>
      </c>
      <c r="G997" s="69" t="s">
        <v>2201</v>
      </c>
      <c r="L997" s="73"/>
      <c r="M997" s="73"/>
    </row>
    <row r="998" spans="1:24" ht="14.4">
      <c r="A998" s="27" t="str">
        <f>VLOOKUP(C998,'user list'!A:B,2,0)</f>
        <v>Admin</v>
      </c>
      <c r="B998" s="172">
        <v>45810.370219907411</v>
      </c>
      <c r="C998" s="69" t="s">
        <v>186</v>
      </c>
      <c r="D998" s="69" t="s">
        <v>1937</v>
      </c>
      <c r="E998" s="69" t="s">
        <v>2188</v>
      </c>
      <c r="F998" s="69">
        <v>225</v>
      </c>
      <c r="G998" s="69" t="s">
        <v>2201</v>
      </c>
    </row>
    <row r="999" spans="1:24" ht="14.4">
      <c r="A999" s="27" t="str">
        <f>VLOOKUP(C999,'user list'!A:B,2,0)</f>
        <v>Admin</v>
      </c>
      <c r="B999" s="172">
        <v>45810.370219907411</v>
      </c>
      <c r="C999" s="69" t="s">
        <v>186</v>
      </c>
      <c r="D999" s="69" t="s">
        <v>1937</v>
      </c>
      <c r="E999" s="69" t="s">
        <v>2183</v>
      </c>
      <c r="F999" s="69">
        <v>226</v>
      </c>
      <c r="G999" s="69" t="s">
        <v>2201</v>
      </c>
    </row>
    <row r="1000" spans="1:24" ht="14.4">
      <c r="A1000" s="27" t="str">
        <f>VLOOKUP(C1000,'user list'!A:B,2,0)</f>
        <v>Admin</v>
      </c>
      <c r="B1000" s="172">
        <v>45810.370219907411</v>
      </c>
      <c r="C1000" s="69" t="s">
        <v>186</v>
      </c>
      <c r="D1000" s="69" t="s">
        <v>1937</v>
      </c>
      <c r="E1000" s="69" t="s">
        <v>2184</v>
      </c>
      <c r="F1000" s="69">
        <v>227</v>
      </c>
      <c r="G1000" s="69" t="s">
        <v>2201</v>
      </c>
      <c r="U1000" s="74"/>
      <c r="X1000" s="74"/>
    </row>
    <row r="1001" spans="1:24" ht="14.4">
      <c r="A1001" s="27" t="str">
        <f>VLOOKUP(C1001,'user list'!A:B,2,0)</f>
        <v>Admin</v>
      </c>
      <c r="B1001" s="172">
        <v>45810.370219907411</v>
      </c>
      <c r="C1001" s="69" t="s">
        <v>186</v>
      </c>
      <c r="D1001" s="69" t="s">
        <v>1937</v>
      </c>
      <c r="E1001" s="69" t="s">
        <v>2185</v>
      </c>
      <c r="F1001" s="69">
        <v>228</v>
      </c>
      <c r="G1001" s="69" t="s">
        <v>2201</v>
      </c>
      <c r="L1001" s="73"/>
      <c r="M1001" s="73"/>
    </row>
    <row r="1002" spans="1:24" ht="14.4">
      <c r="A1002" s="27" t="str">
        <f>VLOOKUP(C1002,'user list'!A:B,2,0)</f>
        <v>Admin</v>
      </c>
      <c r="B1002" s="172">
        <v>45810.37023148148</v>
      </c>
      <c r="C1002" s="69" t="s">
        <v>186</v>
      </c>
      <c r="D1002" s="69" t="s">
        <v>1937</v>
      </c>
      <c r="E1002" s="69" t="s">
        <v>2064</v>
      </c>
      <c r="F1002" s="69">
        <v>229</v>
      </c>
      <c r="G1002" s="69" t="s">
        <v>2201</v>
      </c>
      <c r="L1002" s="73"/>
      <c r="M1002" s="73"/>
    </row>
    <row r="1003" spans="1:24" ht="14.4">
      <c r="A1003" s="27" t="str">
        <f>VLOOKUP(C1003,'user list'!A:B,2,0)</f>
        <v>Admin</v>
      </c>
      <c r="B1003" s="172">
        <v>45810.37023148148</v>
      </c>
      <c r="C1003" s="69" t="s">
        <v>186</v>
      </c>
      <c r="D1003" s="69" t="s">
        <v>1937</v>
      </c>
      <c r="E1003" s="69" t="s">
        <v>2081</v>
      </c>
      <c r="F1003" s="69">
        <v>230</v>
      </c>
      <c r="G1003" s="69" t="s">
        <v>2201</v>
      </c>
      <c r="R1003" s="73"/>
      <c r="S1003" s="73"/>
    </row>
    <row r="1004" spans="1:24" ht="14.4">
      <c r="A1004" s="27" t="str">
        <f>VLOOKUP(C1004,'user list'!A:B,2,0)</f>
        <v>Admin</v>
      </c>
      <c r="B1004" s="172">
        <v>45810.37023148148</v>
      </c>
      <c r="C1004" s="69" t="s">
        <v>186</v>
      </c>
      <c r="D1004" s="69" t="s">
        <v>1937</v>
      </c>
      <c r="E1004" s="69" t="s">
        <v>2076</v>
      </c>
      <c r="F1004" s="69">
        <v>231</v>
      </c>
      <c r="G1004" s="69" t="s">
        <v>2201</v>
      </c>
    </row>
    <row r="1005" spans="1:24" ht="14.4">
      <c r="A1005" s="27" t="str">
        <f>VLOOKUP(C1005,'user list'!A:B,2,0)</f>
        <v>Admin</v>
      </c>
      <c r="B1005" s="172">
        <v>45810.37023148148</v>
      </c>
      <c r="C1005" s="69" t="s">
        <v>186</v>
      </c>
      <c r="D1005" s="69" t="s">
        <v>1937</v>
      </c>
      <c r="E1005" s="69" t="s">
        <v>2080</v>
      </c>
      <c r="F1005" s="69">
        <v>232</v>
      </c>
      <c r="G1005" s="69" t="s">
        <v>2201</v>
      </c>
    </row>
    <row r="1006" spans="1:24" ht="14.4">
      <c r="A1006" s="27" t="str">
        <f>VLOOKUP(C1006,'user list'!A:B,2,0)</f>
        <v>Admin</v>
      </c>
      <c r="B1006" s="172">
        <v>45810.37023148148</v>
      </c>
      <c r="C1006" s="69" t="s">
        <v>186</v>
      </c>
      <c r="D1006" s="69" t="s">
        <v>1937</v>
      </c>
      <c r="E1006" s="69" t="s">
        <v>2080</v>
      </c>
      <c r="F1006" s="69">
        <v>234</v>
      </c>
      <c r="G1006" s="69" t="s">
        <v>2201</v>
      </c>
    </row>
    <row r="1007" spans="1:24" ht="14.4">
      <c r="A1007" s="27" t="str">
        <f>VLOOKUP(C1007,'user list'!A:B,2,0)</f>
        <v>Admin</v>
      </c>
      <c r="B1007" s="172">
        <v>45810.37023148148</v>
      </c>
      <c r="C1007" s="69" t="s">
        <v>186</v>
      </c>
      <c r="D1007" s="69" t="s">
        <v>1937</v>
      </c>
      <c r="E1007" s="69" t="s">
        <v>2072</v>
      </c>
      <c r="F1007" s="69">
        <v>235</v>
      </c>
      <c r="G1007" s="69" t="s">
        <v>2201</v>
      </c>
      <c r="R1007" s="73"/>
      <c r="S1007" s="73"/>
    </row>
    <row r="1008" spans="1:24" ht="14.4">
      <c r="A1008" s="27" t="str">
        <f>VLOOKUP(C1008,'user list'!A:B,2,0)</f>
        <v>Admin</v>
      </c>
      <c r="B1008" s="172">
        <v>45810.37023148148</v>
      </c>
      <c r="C1008" s="69" t="s">
        <v>186</v>
      </c>
      <c r="D1008" s="69" t="s">
        <v>1937</v>
      </c>
      <c r="E1008" s="69" t="s">
        <v>2071</v>
      </c>
      <c r="F1008" s="69">
        <v>236</v>
      </c>
      <c r="G1008" s="69" t="s">
        <v>2201</v>
      </c>
    </row>
    <row r="1009" spans="1:33" ht="14.4">
      <c r="A1009" s="27" t="str">
        <f>VLOOKUP(C1009,'user list'!A:B,2,0)</f>
        <v>Admin</v>
      </c>
      <c r="B1009" s="172">
        <v>45810.37023148148</v>
      </c>
      <c r="C1009" s="69" t="s">
        <v>186</v>
      </c>
      <c r="D1009" s="69" t="s">
        <v>1937</v>
      </c>
      <c r="E1009" s="69" t="s">
        <v>2072</v>
      </c>
      <c r="F1009" s="69">
        <v>237</v>
      </c>
      <c r="G1009" s="69" t="s">
        <v>2201</v>
      </c>
      <c r="R1009" s="73"/>
      <c r="S1009" s="73"/>
    </row>
    <row r="1010" spans="1:33" ht="14.4">
      <c r="A1010" s="27" t="str">
        <f>VLOOKUP(C1010,'user list'!A:B,2,0)</f>
        <v>Admin</v>
      </c>
      <c r="B1010" s="172">
        <v>45810.37023148148</v>
      </c>
      <c r="C1010" s="69" t="s">
        <v>186</v>
      </c>
      <c r="D1010" s="69" t="s">
        <v>1937</v>
      </c>
      <c r="E1010" s="69" t="s">
        <v>2071</v>
      </c>
      <c r="F1010" s="69">
        <v>238</v>
      </c>
      <c r="G1010" s="69" t="s">
        <v>2201</v>
      </c>
      <c r="AD1010" s="74"/>
      <c r="AG1010" s="74"/>
    </row>
    <row r="1011" spans="1:33" ht="14.4">
      <c r="A1011" s="27" t="str">
        <f>VLOOKUP(C1011,'user list'!A:B,2,0)</f>
        <v>Admin</v>
      </c>
      <c r="B1011" s="172">
        <v>45810.37023148148</v>
      </c>
      <c r="C1011" s="69" t="s">
        <v>186</v>
      </c>
      <c r="D1011" s="69" t="s">
        <v>1937</v>
      </c>
      <c r="E1011" s="69" t="s">
        <v>2181</v>
      </c>
      <c r="F1011" s="69">
        <v>258</v>
      </c>
      <c r="G1011" s="69" t="s">
        <v>2201</v>
      </c>
      <c r="L1011" s="73"/>
      <c r="M1011" s="73"/>
    </row>
    <row r="1012" spans="1:33" ht="14.4">
      <c r="A1012" s="27" t="str">
        <f>VLOOKUP(C1012,'user list'!A:B,2,0)</f>
        <v>Admin</v>
      </c>
      <c r="B1012" s="172">
        <v>45810.37023148148</v>
      </c>
      <c r="C1012" s="69" t="s">
        <v>186</v>
      </c>
      <c r="D1012" s="69" t="s">
        <v>1937</v>
      </c>
      <c r="E1012" s="69" t="s">
        <v>2181</v>
      </c>
      <c r="F1012" s="69">
        <v>259</v>
      </c>
      <c r="G1012" s="69" t="s">
        <v>2201</v>
      </c>
      <c r="L1012" s="73"/>
      <c r="M1012" s="73"/>
    </row>
    <row r="1013" spans="1:33" ht="14.4">
      <c r="A1013" s="27" t="str">
        <f>VLOOKUP(C1013,'user list'!A:B,2,0)</f>
        <v>Admin</v>
      </c>
      <c r="B1013" s="172">
        <v>45810.37023148148</v>
      </c>
      <c r="C1013" s="69" t="s">
        <v>186</v>
      </c>
      <c r="D1013" s="69" t="s">
        <v>1937</v>
      </c>
      <c r="E1013" s="69" t="s">
        <v>2182</v>
      </c>
      <c r="F1013" s="69">
        <v>526</v>
      </c>
      <c r="G1013" s="69" t="s">
        <v>2201</v>
      </c>
      <c r="L1013" s="73"/>
      <c r="M1013" s="73"/>
    </row>
    <row r="1014" spans="1:33" ht="14.4">
      <c r="A1014" s="27" t="str">
        <f>VLOOKUP(C1014,'user list'!A:B,2,0)</f>
        <v>Admin</v>
      </c>
      <c r="B1014" s="172">
        <v>45810.37023148148</v>
      </c>
      <c r="C1014" s="69" t="s">
        <v>186</v>
      </c>
      <c r="D1014" s="69" t="s">
        <v>1937</v>
      </c>
      <c r="E1014" s="69" t="s">
        <v>1960</v>
      </c>
      <c r="F1014" s="69">
        <v>330</v>
      </c>
      <c r="G1014" s="69" t="s">
        <v>2201</v>
      </c>
      <c r="O1014" s="73"/>
      <c r="P1014" s="73"/>
    </row>
    <row r="1015" spans="1:33" ht="14.4">
      <c r="A1015" s="27" t="str">
        <f>VLOOKUP(C1015,'user list'!A:B,2,0)</f>
        <v>Admin</v>
      </c>
      <c r="B1015" s="172">
        <v>45810.37023148148</v>
      </c>
      <c r="C1015" s="69" t="s">
        <v>186</v>
      </c>
      <c r="D1015" s="69" t="s">
        <v>1937</v>
      </c>
      <c r="E1015" s="69" t="s">
        <v>2180</v>
      </c>
      <c r="F1015" s="69">
        <v>331</v>
      </c>
      <c r="G1015" s="69" t="s">
        <v>2201</v>
      </c>
    </row>
    <row r="1016" spans="1:33" ht="14.4">
      <c r="A1016" s="27" t="str">
        <f>VLOOKUP(C1016,'user list'!A:B,2,0)</f>
        <v>Admin</v>
      </c>
      <c r="B1016" s="172">
        <v>45810.37023148148</v>
      </c>
      <c r="C1016" s="69" t="s">
        <v>186</v>
      </c>
      <c r="D1016" s="69" t="s">
        <v>1937</v>
      </c>
      <c r="E1016" s="69" t="s">
        <v>1962</v>
      </c>
      <c r="F1016" s="69">
        <v>332</v>
      </c>
      <c r="G1016" s="69" t="s">
        <v>2201</v>
      </c>
    </row>
    <row r="1017" spans="1:33" ht="14.4">
      <c r="A1017" s="27" t="str">
        <f>VLOOKUP(C1017,'user list'!A:B,2,0)</f>
        <v>Admin</v>
      </c>
      <c r="B1017" s="172">
        <v>45810.37023148148</v>
      </c>
      <c r="C1017" s="69" t="s">
        <v>186</v>
      </c>
      <c r="D1017" s="69" t="s">
        <v>1937</v>
      </c>
      <c r="E1017" s="69" t="s">
        <v>2179</v>
      </c>
      <c r="F1017" s="69">
        <v>333</v>
      </c>
      <c r="G1017" s="69" t="s">
        <v>2201</v>
      </c>
      <c r="L1017" s="73"/>
      <c r="M1017" s="73"/>
    </row>
    <row r="1018" spans="1:33" ht="14.4">
      <c r="A1018" s="27" t="str">
        <f>VLOOKUP(C1018,'user list'!A:B,2,0)</f>
        <v>Admin</v>
      </c>
      <c r="B1018" s="172">
        <v>45810.37023148148</v>
      </c>
      <c r="C1018" s="69" t="s">
        <v>186</v>
      </c>
      <c r="D1018" s="69" t="s">
        <v>1937</v>
      </c>
      <c r="E1018" s="69" t="s">
        <v>2179</v>
      </c>
      <c r="F1018" s="69">
        <v>334</v>
      </c>
      <c r="G1018" s="69" t="s">
        <v>2201</v>
      </c>
      <c r="U1018" s="74"/>
      <c r="X1018" s="74"/>
    </row>
    <row r="1019" spans="1:33" ht="14.4">
      <c r="A1019" s="27" t="str">
        <f>VLOOKUP(C1019,'user list'!A:B,2,0)</f>
        <v>Admin</v>
      </c>
      <c r="B1019" s="172">
        <v>45810.37023148148</v>
      </c>
      <c r="C1019" s="69" t="s">
        <v>186</v>
      </c>
      <c r="D1019" s="69" t="s">
        <v>1937</v>
      </c>
      <c r="E1019" s="69" t="s">
        <v>2178</v>
      </c>
      <c r="F1019" s="69">
        <v>335</v>
      </c>
      <c r="G1019" s="69" t="s">
        <v>2201</v>
      </c>
      <c r="L1019" s="73"/>
      <c r="M1019" s="73"/>
    </row>
    <row r="1020" spans="1:33" ht="14.4">
      <c r="A1020" s="27" t="str">
        <f>VLOOKUP(C1020,'user list'!A:B,2,0)</f>
        <v>Admin</v>
      </c>
      <c r="B1020" s="172">
        <v>45810.37023148148</v>
      </c>
      <c r="C1020" s="69" t="s">
        <v>186</v>
      </c>
      <c r="D1020" s="69" t="s">
        <v>1937</v>
      </c>
      <c r="E1020" s="69" t="s">
        <v>1961</v>
      </c>
      <c r="F1020" s="69">
        <v>336</v>
      </c>
      <c r="G1020" s="69" t="s">
        <v>2201</v>
      </c>
      <c r="L1020" s="73"/>
      <c r="M1020" s="73"/>
    </row>
    <row r="1021" spans="1:33" ht="14.4">
      <c r="A1021" s="27" t="str">
        <f>VLOOKUP(C1021,'user list'!A:B,2,0)</f>
        <v>Admin</v>
      </c>
      <c r="B1021" s="172">
        <v>45810.37023148148</v>
      </c>
      <c r="C1021" s="69" t="s">
        <v>186</v>
      </c>
      <c r="D1021" s="69" t="s">
        <v>1937</v>
      </c>
      <c r="E1021" s="69" t="s">
        <v>1991</v>
      </c>
      <c r="F1021" s="69">
        <v>337</v>
      </c>
      <c r="G1021" s="69" t="s">
        <v>2201</v>
      </c>
      <c r="R1021" s="73"/>
      <c r="S1021" s="73"/>
    </row>
    <row r="1022" spans="1:33" ht="14.4">
      <c r="A1022" s="27" t="str">
        <f>VLOOKUP(C1022,'user list'!A:B,2,0)</f>
        <v>Admin</v>
      </c>
      <c r="B1022" s="172">
        <v>45810.37023148148</v>
      </c>
      <c r="C1022" s="69" t="s">
        <v>186</v>
      </c>
      <c r="D1022" s="69" t="s">
        <v>1937</v>
      </c>
      <c r="E1022" s="69" t="s">
        <v>2175</v>
      </c>
      <c r="F1022" s="69">
        <v>338</v>
      </c>
      <c r="G1022" s="69" t="s">
        <v>2201</v>
      </c>
    </row>
    <row r="1023" spans="1:33" ht="14.4">
      <c r="A1023" s="27" t="str">
        <f>VLOOKUP(C1023,'user list'!A:B,2,0)</f>
        <v>Admin</v>
      </c>
      <c r="B1023" s="172">
        <v>45810.37023148148</v>
      </c>
      <c r="C1023" s="69" t="s">
        <v>186</v>
      </c>
      <c r="D1023" s="69" t="s">
        <v>1937</v>
      </c>
      <c r="E1023" s="69" t="s">
        <v>2175</v>
      </c>
      <c r="F1023" s="69">
        <v>339</v>
      </c>
      <c r="G1023" s="69" t="s">
        <v>2201</v>
      </c>
    </row>
    <row r="1024" spans="1:33" ht="14.4">
      <c r="A1024" s="27" t="str">
        <f>VLOOKUP(C1024,'user list'!A:B,2,0)</f>
        <v>Admin</v>
      </c>
      <c r="B1024" s="172">
        <v>45810.37023148148</v>
      </c>
      <c r="C1024" s="69" t="s">
        <v>186</v>
      </c>
      <c r="D1024" s="69" t="s">
        <v>1937</v>
      </c>
      <c r="E1024" s="69" t="s">
        <v>2175</v>
      </c>
      <c r="F1024" s="69">
        <v>340</v>
      </c>
      <c r="G1024" s="69" t="s">
        <v>2201</v>
      </c>
      <c r="AD1024" s="74"/>
      <c r="AG1024" s="74"/>
    </row>
    <row r="1025" spans="1:24" ht="14.4">
      <c r="A1025" s="27" t="str">
        <f>VLOOKUP(C1025,'user list'!A:B,2,0)</f>
        <v>Admin</v>
      </c>
      <c r="B1025" s="172">
        <v>45810.37023148148</v>
      </c>
      <c r="C1025" s="69" t="s">
        <v>186</v>
      </c>
      <c r="D1025" s="69" t="s">
        <v>1937</v>
      </c>
      <c r="E1025" s="69">
        <v>341</v>
      </c>
      <c r="F1025" s="69">
        <v>341</v>
      </c>
      <c r="G1025" s="69" t="s">
        <v>2201</v>
      </c>
      <c r="L1025" s="73"/>
      <c r="M1025" s="73"/>
    </row>
    <row r="1026" spans="1:24" ht="14.4">
      <c r="A1026" s="27" t="str">
        <f>VLOOKUP(C1026,'user list'!A:B,2,0)</f>
        <v>Admin</v>
      </c>
      <c r="B1026" s="172">
        <v>45810.37023148148</v>
      </c>
      <c r="C1026" s="69" t="s">
        <v>186</v>
      </c>
      <c r="D1026" s="69" t="s">
        <v>1937</v>
      </c>
      <c r="E1026" s="69" t="s">
        <v>1962</v>
      </c>
      <c r="F1026" s="69">
        <v>342</v>
      </c>
      <c r="G1026" s="69" t="s">
        <v>2201</v>
      </c>
      <c r="L1026" s="73"/>
      <c r="M1026" s="73"/>
    </row>
    <row r="1027" spans="1:24" ht="14.4">
      <c r="A1027" s="27" t="str">
        <f>VLOOKUP(C1027,'user list'!A:B,2,0)</f>
        <v>Admin</v>
      </c>
      <c r="B1027" s="172">
        <v>45810.370243055557</v>
      </c>
      <c r="C1027" s="69" t="s">
        <v>186</v>
      </c>
      <c r="D1027" s="69" t="s">
        <v>1937</v>
      </c>
      <c r="E1027" s="69" t="s">
        <v>2177</v>
      </c>
      <c r="F1027" s="69">
        <v>343</v>
      </c>
      <c r="G1027" s="69" t="s">
        <v>2201</v>
      </c>
      <c r="O1027" s="73"/>
      <c r="P1027" s="73"/>
    </row>
    <row r="1028" spans="1:24" ht="14.4">
      <c r="A1028" s="27" t="str">
        <f>VLOOKUP(C1028,'user list'!A:B,2,0)</f>
        <v>Admin</v>
      </c>
      <c r="B1028" s="172">
        <v>45810.370243055557</v>
      </c>
      <c r="C1028" s="69" t="s">
        <v>186</v>
      </c>
      <c r="D1028" s="69" t="s">
        <v>1937</v>
      </c>
      <c r="E1028" s="69" t="s">
        <v>2176</v>
      </c>
      <c r="F1028" s="69">
        <v>344</v>
      </c>
      <c r="G1028" s="69" t="s">
        <v>2201</v>
      </c>
      <c r="O1028" s="73"/>
      <c r="P1028" s="73"/>
    </row>
    <row r="1029" spans="1:24" ht="14.4">
      <c r="A1029" s="27" t="str">
        <f>VLOOKUP(C1029,'user list'!A:B,2,0)</f>
        <v>Admin</v>
      </c>
      <c r="B1029" s="172">
        <v>45810.370243055557</v>
      </c>
      <c r="C1029" s="69" t="s">
        <v>186</v>
      </c>
      <c r="D1029" s="69" t="s">
        <v>1937</v>
      </c>
      <c r="E1029" s="69" t="s">
        <v>2173</v>
      </c>
      <c r="F1029" s="69">
        <v>1245</v>
      </c>
      <c r="G1029" s="69" t="s">
        <v>2201</v>
      </c>
    </row>
    <row r="1030" spans="1:24" ht="14.4">
      <c r="A1030" s="27" t="str">
        <f>VLOOKUP(C1030,'user list'!A:B,2,0)</f>
        <v>Admin</v>
      </c>
      <c r="B1030" s="172">
        <v>45810.370243055557</v>
      </c>
      <c r="C1030" s="69" t="s">
        <v>186</v>
      </c>
      <c r="D1030" s="69" t="s">
        <v>1937</v>
      </c>
      <c r="E1030" s="69" t="s">
        <v>2174</v>
      </c>
      <c r="F1030" s="69">
        <v>1246</v>
      </c>
      <c r="G1030" s="69" t="s">
        <v>2201</v>
      </c>
    </row>
    <row r="1031" spans="1:24" ht="14.4">
      <c r="A1031" s="27" t="str">
        <f>VLOOKUP(C1031,'user list'!A:B,2,0)</f>
        <v>Admin</v>
      </c>
      <c r="B1031" s="172">
        <v>45810.370243055557</v>
      </c>
      <c r="C1031" s="69" t="s">
        <v>186</v>
      </c>
      <c r="D1031" s="69" t="s">
        <v>1937</v>
      </c>
      <c r="E1031" s="69" t="s">
        <v>2171</v>
      </c>
      <c r="F1031" s="69">
        <v>1247</v>
      </c>
      <c r="G1031" s="69" t="s">
        <v>2201</v>
      </c>
      <c r="L1031" s="73"/>
      <c r="M1031" s="73"/>
    </row>
    <row r="1032" spans="1:24" ht="14.4">
      <c r="A1032" s="27" t="str">
        <f>VLOOKUP(C1032,'user list'!A:B,2,0)</f>
        <v>Admin</v>
      </c>
      <c r="B1032" s="172">
        <v>45810.370243055557</v>
      </c>
      <c r="C1032" s="69" t="s">
        <v>186</v>
      </c>
      <c r="D1032" s="69" t="s">
        <v>1937</v>
      </c>
      <c r="E1032" s="69">
        <v>1248</v>
      </c>
      <c r="F1032" s="69">
        <v>1248</v>
      </c>
      <c r="G1032" s="69" t="s">
        <v>2201</v>
      </c>
    </row>
    <row r="1033" spans="1:24" ht="14.4">
      <c r="A1033" s="27" t="str">
        <f>VLOOKUP(C1033,'user list'!A:B,2,0)</f>
        <v>Admin</v>
      </c>
      <c r="B1033" s="172">
        <v>45810.370243055557</v>
      </c>
      <c r="C1033" s="69" t="s">
        <v>186</v>
      </c>
      <c r="D1033" s="69" t="s">
        <v>1937</v>
      </c>
      <c r="E1033" s="69" t="s">
        <v>2172</v>
      </c>
      <c r="F1033" s="69">
        <v>1249</v>
      </c>
      <c r="G1033" s="69" t="s">
        <v>2201</v>
      </c>
    </row>
    <row r="1034" spans="1:24" ht="14.4">
      <c r="A1034" s="27" t="str">
        <f>VLOOKUP(C1034,'user list'!A:B,2,0)</f>
        <v>Admin</v>
      </c>
      <c r="B1034" s="172">
        <v>45810.370243055557</v>
      </c>
      <c r="C1034" s="69" t="s">
        <v>186</v>
      </c>
      <c r="D1034" s="69" t="s">
        <v>1937</v>
      </c>
      <c r="E1034" s="69" t="s">
        <v>2062</v>
      </c>
      <c r="F1034" s="69">
        <v>1258</v>
      </c>
      <c r="G1034" s="69" t="s">
        <v>2201</v>
      </c>
    </row>
    <row r="1035" spans="1:24" ht="14.4">
      <c r="A1035" s="27" t="str">
        <f>VLOOKUP(C1035,'user list'!A:B,2,0)</f>
        <v>Admin</v>
      </c>
      <c r="B1035" s="172">
        <v>45810.370243055557</v>
      </c>
      <c r="C1035" s="69" t="s">
        <v>186</v>
      </c>
      <c r="D1035" s="69" t="s">
        <v>1937</v>
      </c>
      <c r="E1035" s="69" t="s">
        <v>1977</v>
      </c>
      <c r="F1035" s="69">
        <v>1259</v>
      </c>
      <c r="G1035" s="69" t="s">
        <v>2201</v>
      </c>
      <c r="U1035" s="74"/>
      <c r="X1035" s="74"/>
    </row>
    <row r="1036" spans="1:24" ht="14.4">
      <c r="A1036" s="27" t="str">
        <f>VLOOKUP(C1036,'user list'!A:B,2,0)</f>
        <v>Admin</v>
      </c>
      <c r="B1036" s="172">
        <v>45810.370243055557</v>
      </c>
      <c r="C1036" s="69" t="s">
        <v>186</v>
      </c>
      <c r="D1036" s="69" t="s">
        <v>1937</v>
      </c>
      <c r="E1036" s="69" t="s">
        <v>2062</v>
      </c>
      <c r="F1036" s="69">
        <v>1260</v>
      </c>
      <c r="G1036" s="69" t="s">
        <v>2201</v>
      </c>
      <c r="L1036" s="73"/>
      <c r="M1036" s="73"/>
    </row>
    <row r="1037" spans="1:24" ht="14.4">
      <c r="A1037" s="27" t="str">
        <f>VLOOKUP(C1037,'user list'!A:B,2,0)</f>
        <v>Admin</v>
      </c>
      <c r="B1037" s="172">
        <v>45810.370243055557</v>
      </c>
      <c r="C1037" s="69" t="s">
        <v>186</v>
      </c>
      <c r="D1037" s="69" t="s">
        <v>1937</v>
      </c>
      <c r="E1037" s="69" t="s">
        <v>2062</v>
      </c>
      <c r="F1037" s="69">
        <v>1261</v>
      </c>
      <c r="G1037" s="69" t="s">
        <v>2201</v>
      </c>
      <c r="R1037" s="73"/>
      <c r="S1037" s="73"/>
    </row>
    <row r="1038" spans="1:24" ht="14.4">
      <c r="A1038" s="27" t="str">
        <f>VLOOKUP(C1038,'user list'!A:B,2,0)</f>
        <v>Admin</v>
      </c>
      <c r="B1038" s="172">
        <v>45810.370243055557</v>
      </c>
      <c r="C1038" s="69" t="s">
        <v>186</v>
      </c>
      <c r="D1038" s="69" t="s">
        <v>1937</v>
      </c>
      <c r="E1038" s="69" t="s">
        <v>2062</v>
      </c>
      <c r="F1038" s="69">
        <v>1262</v>
      </c>
      <c r="G1038" s="69" t="s">
        <v>2201</v>
      </c>
    </row>
    <row r="1039" spans="1:24" ht="14.4">
      <c r="A1039" s="27" t="str">
        <f>VLOOKUP(C1039,'user list'!A:B,2,0)</f>
        <v>Admin</v>
      </c>
      <c r="B1039" s="172">
        <v>45810.370243055557</v>
      </c>
      <c r="C1039" s="69" t="s">
        <v>186</v>
      </c>
      <c r="D1039" s="69" t="s">
        <v>1937</v>
      </c>
      <c r="E1039" s="69" t="s">
        <v>2062</v>
      </c>
      <c r="F1039" s="69">
        <v>1263</v>
      </c>
      <c r="G1039" s="69" t="s">
        <v>2201</v>
      </c>
    </row>
    <row r="1040" spans="1:24" ht="14.4">
      <c r="A1040" s="27" t="str">
        <f>VLOOKUP(C1040,'user list'!A:B,2,0)</f>
        <v>Admin</v>
      </c>
      <c r="B1040" s="172">
        <v>45810.370243055557</v>
      </c>
      <c r="C1040" s="69" t="s">
        <v>186</v>
      </c>
      <c r="D1040" s="69" t="s">
        <v>1937</v>
      </c>
      <c r="E1040" s="69" t="s">
        <v>1977</v>
      </c>
      <c r="F1040" s="69">
        <v>1264</v>
      </c>
      <c r="G1040" s="69" t="s">
        <v>2201</v>
      </c>
    </row>
    <row r="1041" spans="1:33" ht="14.4">
      <c r="A1041" s="27" t="str">
        <f>VLOOKUP(C1041,'user list'!A:B,2,0)</f>
        <v>Admin</v>
      </c>
      <c r="B1041" s="172">
        <v>45810.370243055557</v>
      </c>
      <c r="C1041" s="69" t="s">
        <v>186</v>
      </c>
      <c r="D1041" s="69" t="s">
        <v>1937</v>
      </c>
      <c r="E1041" s="69" t="s">
        <v>1977</v>
      </c>
      <c r="F1041" s="69">
        <v>1265</v>
      </c>
      <c r="G1041" s="69" t="s">
        <v>2201</v>
      </c>
    </row>
    <row r="1042" spans="1:33" ht="14.4">
      <c r="A1042" s="27" t="str">
        <f>VLOOKUP(C1042,'user list'!A:B,2,0)</f>
        <v>Admin</v>
      </c>
      <c r="B1042" s="172">
        <v>45810.370243055557</v>
      </c>
      <c r="C1042" s="69" t="s">
        <v>186</v>
      </c>
      <c r="D1042" s="69" t="s">
        <v>1937</v>
      </c>
      <c r="E1042" s="69" t="s">
        <v>2062</v>
      </c>
      <c r="F1042" s="69">
        <v>1254</v>
      </c>
      <c r="G1042" s="69" t="s">
        <v>2201</v>
      </c>
      <c r="R1042" s="73"/>
      <c r="S1042" s="73"/>
    </row>
    <row r="1043" spans="1:33" ht="14.4">
      <c r="A1043" s="27" t="str">
        <f>VLOOKUP(C1043,'user list'!A:B,2,0)</f>
        <v>Admin</v>
      </c>
      <c r="B1043" s="172">
        <v>45810.370243055557</v>
      </c>
      <c r="C1043" s="69" t="s">
        <v>186</v>
      </c>
      <c r="D1043" s="69" t="s">
        <v>1937</v>
      </c>
      <c r="E1043" s="69" t="s">
        <v>2062</v>
      </c>
      <c r="F1043" s="69">
        <v>1255</v>
      </c>
      <c r="G1043" s="69" t="s">
        <v>2201</v>
      </c>
    </row>
    <row r="1044" spans="1:33" ht="14.4">
      <c r="A1044" s="27" t="str">
        <f>VLOOKUP(C1044,'user list'!A:B,2,0)</f>
        <v>Admin</v>
      </c>
      <c r="B1044" s="172">
        <v>45810.370243055557</v>
      </c>
      <c r="C1044" s="69" t="s">
        <v>186</v>
      </c>
      <c r="D1044" s="69" t="s">
        <v>1937</v>
      </c>
      <c r="E1044" s="69" t="s">
        <v>2170</v>
      </c>
      <c r="F1044" s="69">
        <v>399</v>
      </c>
      <c r="G1044" s="69" t="s">
        <v>2201</v>
      </c>
      <c r="R1044" s="73"/>
      <c r="S1044" s="73"/>
    </row>
    <row r="1045" spans="1:33" ht="14.4">
      <c r="A1045" s="27" t="str">
        <f>VLOOKUP(C1045,'user list'!A:B,2,0)</f>
        <v>Admin</v>
      </c>
      <c r="B1045" s="172">
        <v>45810.370243055557</v>
      </c>
      <c r="C1045" s="69" t="s">
        <v>186</v>
      </c>
      <c r="D1045" s="69" t="s">
        <v>1937</v>
      </c>
      <c r="E1045" s="69" t="s">
        <v>2166</v>
      </c>
      <c r="F1045" s="69">
        <v>400</v>
      </c>
      <c r="G1045" s="69" t="s">
        <v>2201</v>
      </c>
    </row>
    <row r="1046" spans="1:33" ht="14.4">
      <c r="A1046" s="27" t="str">
        <f>VLOOKUP(C1046,'user list'!A:B,2,0)</f>
        <v>Admin</v>
      </c>
      <c r="B1046" s="172">
        <v>45810.370243055557</v>
      </c>
      <c r="C1046" s="69" t="s">
        <v>186</v>
      </c>
      <c r="D1046" s="69" t="s">
        <v>1937</v>
      </c>
      <c r="E1046" s="69" t="s">
        <v>1960</v>
      </c>
      <c r="F1046" s="69">
        <v>401</v>
      </c>
      <c r="G1046" s="69" t="s">
        <v>2201</v>
      </c>
      <c r="AD1046" s="74"/>
      <c r="AG1046" s="74"/>
    </row>
    <row r="1047" spans="1:33" ht="14.4">
      <c r="A1047" s="27" t="str">
        <f>VLOOKUP(C1047,'user list'!A:B,2,0)</f>
        <v>Admin</v>
      </c>
      <c r="B1047" s="172">
        <v>45810.370243055557</v>
      </c>
      <c r="C1047" s="69" t="s">
        <v>186</v>
      </c>
      <c r="D1047" s="69" t="s">
        <v>1937</v>
      </c>
      <c r="E1047" s="69" t="s">
        <v>2170</v>
      </c>
      <c r="F1047" s="69">
        <v>402</v>
      </c>
      <c r="G1047" s="69" t="s">
        <v>2201</v>
      </c>
      <c r="L1047" s="73"/>
      <c r="M1047" s="73"/>
    </row>
    <row r="1048" spans="1:33" ht="14.4">
      <c r="A1048" s="27" t="str">
        <f>VLOOKUP(C1048,'user list'!A:B,2,0)</f>
        <v>Admin</v>
      </c>
      <c r="B1048" s="172">
        <v>45810.370243055557</v>
      </c>
      <c r="C1048" s="69" t="s">
        <v>186</v>
      </c>
      <c r="D1048" s="69" t="s">
        <v>1937</v>
      </c>
      <c r="E1048" s="69" t="s">
        <v>2169</v>
      </c>
      <c r="F1048" s="69">
        <v>403</v>
      </c>
      <c r="G1048" s="69" t="s">
        <v>2201</v>
      </c>
      <c r="L1048" s="73"/>
      <c r="M1048" s="73"/>
    </row>
    <row r="1049" spans="1:33" ht="14.4">
      <c r="A1049" s="27" t="str">
        <f>VLOOKUP(C1049,'user list'!A:B,2,0)</f>
        <v>Admin</v>
      </c>
      <c r="B1049" s="172">
        <v>45810.370243055557</v>
      </c>
      <c r="C1049" s="69" t="s">
        <v>186</v>
      </c>
      <c r="D1049" s="69" t="s">
        <v>1937</v>
      </c>
      <c r="E1049" s="69" t="s">
        <v>2168</v>
      </c>
      <c r="F1049" s="69">
        <v>410</v>
      </c>
      <c r="G1049" s="69" t="s">
        <v>2201</v>
      </c>
      <c r="L1049" s="73"/>
      <c r="M1049" s="73"/>
    </row>
    <row r="1050" spans="1:33" ht="14.4">
      <c r="A1050" s="27" t="str">
        <f>VLOOKUP(C1050,'user list'!A:B,2,0)</f>
        <v>Admin</v>
      </c>
      <c r="B1050" s="172">
        <v>45810.370243055557</v>
      </c>
      <c r="C1050" s="69" t="s">
        <v>186</v>
      </c>
      <c r="D1050" s="69" t="s">
        <v>1937</v>
      </c>
      <c r="E1050" s="69" t="s">
        <v>2062</v>
      </c>
      <c r="F1050" s="69">
        <v>1266</v>
      </c>
      <c r="G1050" s="69" t="s">
        <v>2201</v>
      </c>
      <c r="O1050" s="73"/>
      <c r="P1050" s="73"/>
    </row>
    <row r="1051" spans="1:33" ht="14.4">
      <c r="A1051" s="27" t="str">
        <f>VLOOKUP(C1051,'user list'!A:B,2,0)</f>
        <v>Admin</v>
      </c>
      <c r="B1051" s="172">
        <v>45810.370254629626</v>
      </c>
      <c r="C1051" s="69" t="s">
        <v>186</v>
      </c>
      <c r="D1051" s="69" t="s">
        <v>1937</v>
      </c>
      <c r="E1051" s="69" t="s">
        <v>2062</v>
      </c>
      <c r="F1051" s="69">
        <v>1267</v>
      </c>
      <c r="G1051" s="69" t="s">
        <v>2201</v>
      </c>
    </row>
    <row r="1052" spans="1:33" ht="14.4">
      <c r="A1052" s="27" t="str">
        <f>VLOOKUP(C1052,'user list'!A:B,2,0)</f>
        <v>Admin</v>
      </c>
      <c r="B1052" s="172">
        <v>45810.370254629626</v>
      </c>
      <c r="C1052" s="69" t="s">
        <v>186</v>
      </c>
      <c r="D1052" s="69" t="s">
        <v>1937</v>
      </c>
      <c r="E1052" s="69" t="s">
        <v>2062</v>
      </c>
      <c r="F1052" s="69">
        <v>1268</v>
      </c>
      <c r="G1052" s="69" t="s">
        <v>2201</v>
      </c>
    </row>
    <row r="1053" spans="1:33" ht="14.4">
      <c r="A1053" s="27" t="str">
        <f>VLOOKUP(C1053,'user list'!A:B,2,0)</f>
        <v>Admin</v>
      </c>
      <c r="B1053" s="172">
        <v>45810.370254629626</v>
      </c>
      <c r="C1053" s="69" t="s">
        <v>186</v>
      </c>
      <c r="D1053" s="69" t="s">
        <v>1937</v>
      </c>
      <c r="E1053" s="69" t="s">
        <v>1977</v>
      </c>
      <c r="F1053" s="69">
        <v>1269</v>
      </c>
      <c r="G1053" s="69" t="s">
        <v>2201</v>
      </c>
      <c r="L1053" s="73"/>
      <c r="M1053" s="73"/>
    </row>
    <row r="1054" spans="1:33" ht="14.4">
      <c r="A1054" s="27" t="str">
        <f>VLOOKUP(C1054,'user list'!A:B,2,0)</f>
        <v>Admin</v>
      </c>
      <c r="B1054" s="172">
        <v>45810.370254629626</v>
      </c>
      <c r="C1054" s="69" t="s">
        <v>186</v>
      </c>
      <c r="D1054" s="69" t="s">
        <v>1937</v>
      </c>
      <c r="E1054" s="69" t="s">
        <v>1977</v>
      </c>
      <c r="F1054" s="69">
        <v>1271</v>
      </c>
      <c r="G1054" s="69" t="s">
        <v>2201</v>
      </c>
    </row>
    <row r="1055" spans="1:33" ht="14.4">
      <c r="A1055" s="27" t="str">
        <f>VLOOKUP(C1055,'user list'!A:B,2,0)</f>
        <v>Admin</v>
      </c>
      <c r="B1055" s="172">
        <v>45810.370254629626</v>
      </c>
      <c r="C1055" s="69" t="s">
        <v>186</v>
      </c>
      <c r="D1055" s="69" t="s">
        <v>1937</v>
      </c>
      <c r="E1055" s="69" t="s">
        <v>1977</v>
      </c>
      <c r="F1055" s="69">
        <v>1272</v>
      </c>
      <c r="G1055" s="69" t="s">
        <v>2201</v>
      </c>
    </row>
    <row r="1056" spans="1:33" ht="14.4">
      <c r="A1056" s="27" t="str">
        <f>VLOOKUP(C1056,'user list'!A:B,2,0)</f>
        <v>Admin</v>
      </c>
      <c r="B1056" s="172">
        <v>45810.370254629626</v>
      </c>
      <c r="C1056" s="69" t="s">
        <v>186</v>
      </c>
      <c r="D1056" s="69" t="s">
        <v>1937</v>
      </c>
      <c r="E1056" s="69" t="s">
        <v>1977</v>
      </c>
      <c r="F1056" s="69">
        <v>1275</v>
      </c>
      <c r="G1056" s="69" t="s">
        <v>2201</v>
      </c>
    </row>
    <row r="1057" spans="1:24" ht="14.4">
      <c r="A1057" s="27" t="str">
        <f>VLOOKUP(C1057,'user list'!A:B,2,0)</f>
        <v>Admin</v>
      </c>
      <c r="B1057" s="172">
        <v>45810.370254629626</v>
      </c>
      <c r="C1057" s="69" t="s">
        <v>186</v>
      </c>
      <c r="D1057" s="69" t="s">
        <v>1937</v>
      </c>
      <c r="E1057" s="69" t="s">
        <v>2062</v>
      </c>
      <c r="F1057" s="69">
        <v>1276</v>
      </c>
      <c r="G1057" s="69" t="s">
        <v>2201</v>
      </c>
      <c r="U1057" s="74"/>
      <c r="X1057" s="74"/>
    </row>
    <row r="1058" spans="1:24" ht="14.4">
      <c r="A1058" s="27" t="str">
        <f>VLOOKUP(C1058,'user list'!A:B,2,0)</f>
        <v>Admin</v>
      </c>
      <c r="B1058" s="172">
        <v>45810.370254629626</v>
      </c>
      <c r="C1058" s="69" t="s">
        <v>186</v>
      </c>
      <c r="D1058" s="69" t="s">
        <v>1937</v>
      </c>
      <c r="E1058" s="69" t="s">
        <v>2062</v>
      </c>
      <c r="F1058" s="69">
        <v>1277</v>
      </c>
      <c r="G1058" s="69" t="s">
        <v>2201</v>
      </c>
      <c r="L1058" s="73"/>
      <c r="M1058" s="73"/>
    </row>
    <row r="1059" spans="1:24" ht="14.4">
      <c r="A1059" s="27" t="str">
        <f>VLOOKUP(C1059,'user list'!A:B,2,0)</f>
        <v>Admin</v>
      </c>
      <c r="B1059" s="172">
        <v>45810.370254629626</v>
      </c>
      <c r="C1059" s="69" t="s">
        <v>186</v>
      </c>
      <c r="D1059" s="69" t="s">
        <v>1937</v>
      </c>
      <c r="E1059" s="69" t="s">
        <v>1977</v>
      </c>
      <c r="F1059" s="69">
        <v>1278</v>
      </c>
      <c r="G1059" s="69" t="s">
        <v>2201</v>
      </c>
      <c r="L1059" s="73"/>
      <c r="M1059" s="73"/>
    </row>
    <row r="1060" spans="1:24" ht="14.4">
      <c r="A1060" s="27" t="str">
        <f>VLOOKUP(C1060,'user list'!A:B,2,0)</f>
        <v>Admin</v>
      </c>
      <c r="B1060" s="172">
        <v>45810.370254629626</v>
      </c>
      <c r="C1060" s="69" t="s">
        <v>186</v>
      </c>
      <c r="D1060" s="69" t="s">
        <v>1937</v>
      </c>
      <c r="E1060" s="69" t="s">
        <v>2062</v>
      </c>
      <c r="F1060" s="69">
        <v>1280</v>
      </c>
      <c r="G1060" s="69" t="s">
        <v>2201</v>
      </c>
      <c r="R1060" s="73"/>
      <c r="S1060" s="73"/>
    </row>
    <row r="1061" spans="1:24" ht="14.4">
      <c r="A1061" s="27" t="str">
        <f>VLOOKUP(C1061,'user list'!A:B,2,0)</f>
        <v>Admin</v>
      </c>
      <c r="B1061" s="172">
        <v>45810.370254629626</v>
      </c>
      <c r="C1061" s="69" t="s">
        <v>186</v>
      </c>
      <c r="D1061" s="69" t="s">
        <v>1937</v>
      </c>
      <c r="E1061" s="69" t="s">
        <v>2062</v>
      </c>
      <c r="F1061" s="69">
        <v>1281</v>
      </c>
      <c r="G1061" s="69" t="s">
        <v>2201</v>
      </c>
    </row>
    <row r="1062" spans="1:24" ht="14.4">
      <c r="A1062" s="27" t="str">
        <f>VLOOKUP(C1062,'user list'!A:B,2,0)</f>
        <v>Admin</v>
      </c>
      <c r="B1062" s="172">
        <v>45810.370254629626</v>
      </c>
      <c r="C1062" s="69" t="s">
        <v>186</v>
      </c>
      <c r="D1062" s="69" t="s">
        <v>1937</v>
      </c>
      <c r="E1062" s="69" t="s">
        <v>2062</v>
      </c>
      <c r="F1062" s="69">
        <v>1282</v>
      </c>
      <c r="G1062" s="69" t="s">
        <v>2201</v>
      </c>
    </row>
    <row r="1063" spans="1:24" ht="14.4">
      <c r="A1063" s="27" t="str">
        <f>VLOOKUP(C1063,'user list'!A:B,2,0)</f>
        <v>Admin</v>
      </c>
      <c r="B1063" s="172">
        <v>45810.370254629626</v>
      </c>
      <c r="C1063" s="69" t="s">
        <v>186</v>
      </c>
      <c r="D1063" s="69" t="s">
        <v>1937</v>
      </c>
      <c r="E1063" s="69" t="s">
        <v>2062</v>
      </c>
      <c r="F1063" s="69">
        <v>1285</v>
      </c>
      <c r="G1063" s="69" t="s">
        <v>2201</v>
      </c>
    </row>
    <row r="1064" spans="1:24" ht="14.4">
      <c r="A1064" s="27" t="str">
        <f>VLOOKUP(C1064,'user list'!A:B,2,0)</f>
        <v>Admin</v>
      </c>
      <c r="B1064" s="172">
        <v>45810.370254629626</v>
      </c>
      <c r="C1064" s="69" t="s">
        <v>186</v>
      </c>
      <c r="D1064" s="69" t="s">
        <v>1937</v>
      </c>
      <c r="E1064" s="69" t="s">
        <v>2062</v>
      </c>
      <c r="F1064" s="69">
        <v>1286</v>
      </c>
      <c r="G1064" s="69" t="s">
        <v>2201</v>
      </c>
      <c r="R1064" s="73"/>
      <c r="S1064" s="73"/>
    </row>
    <row r="1065" spans="1:24" ht="14.4">
      <c r="A1065" s="27" t="str">
        <f>VLOOKUP(C1065,'user list'!A:B,2,0)</f>
        <v>Admin</v>
      </c>
      <c r="B1065" s="172">
        <v>45810.370254629626</v>
      </c>
      <c r="C1065" s="69" t="s">
        <v>186</v>
      </c>
      <c r="D1065" s="69" t="s">
        <v>1937</v>
      </c>
      <c r="E1065" s="69" t="s">
        <v>2062</v>
      </c>
      <c r="F1065" s="69">
        <v>1287</v>
      </c>
      <c r="G1065" s="69" t="s">
        <v>2201</v>
      </c>
    </row>
    <row r="1066" spans="1:24" ht="14.4">
      <c r="A1066" s="27" t="str">
        <f>VLOOKUP(C1066,'user list'!A:B,2,0)</f>
        <v>Admin</v>
      </c>
      <c r="B1066" s="172">
        <v>45810.370254629626</v>
      </c>
      <c r="C1066" s="69" t="s">
        <v>186</v>
      </c>
      <c r="D1066" s="69" t="s">
        <v>1937</v>
      </c>
      <c r="E1066" s="69" t="s">
        <v>2062</v>
      </c>
      <c r="F1066" s="69">
        <v>1288</v>
      </c>
      <c r="G1066" s="69" t="s">
        <v>2201</v>
      </c>
      <c r="R1066" s="73"/>
      <c r="S1066" s="73"/>
    </row>
    <row r="1067" spans="1:24" ht="14.4">
      <c r="A1067" s="27" t="str">
        <f>VLOOKUP(C1067,'user list'!A:B,2,0)</f>
        <v>Admin</v>
      </c>
      <c r="B1067" s="172">
        <v>45810.370254629626</v>
      </c>
      <c r="C1067" s="69" t="s">
        <v>186</v>
      </c>
      <c r="D1067" s="69" t="s">
        <v>1937</v>
      </c>
      <c r="E1067" s="69" t="s">
        <v>1977</v>
      </c>
      <c r="F1067" s="69">
        <v>1289</v>
      </c>
      <c r="G1067" s="69" t="s">
        <v>2201</v>
      </c>
    </row>
    <row r="1068" spans="1:24" ht="14.4">
      <c r="A1068" s="27" t="str">
        <f>VLOOKUP(C1068,'user list'!A:B,2,0)</f>
        <v>Admin</v>
      </c>
      <c r="B1068" s="172">
        <v>45810.370254629626</v>
      </c>
      <c r="C1068" s="69" t="s">
        <v>186</v>
      </c>
      <c r="D1068" s="69" t="s">
        <v>1937</v>
      </c>
      <c r="E1068" s="69" t="s">
        <v>1960</v>
      </c>
      <c r="F1068" s="69">
        <v>472</v>
      </c>
      <c r="G1068" s="69" t="s">
        <v>2201</v>
      </c>
    </row>
    <row r="1069" spans="1:24" ht="14.4">
      <c r="A1069" s="27" t="str">
        <f>VLOOKUP(C1069,'user list'!A:B,2,0)</f>
        <v>Admin</v>
      </c>
      <c r="B1069" s="172">
        <v>45810.370254629626</v>
      </c>
      <c r="C1069" s="69" t="s">
        <v>186</v>
      </c>
      <c r="D1069" s="69" t="s">
        <v>1937</v>
      </c>
      <c r="E1069" s="69" t="s">
        <v>2167</v>
      </c>
      <c r="F1069" s="69">
        <v>473</v>
      </c>
      <c r="G1069" s="69" t="s">
        <v>2201</v>
      </c>
    </row>
    <row r="1070" spans="1:24" ht="14.4">
      <c r="A1070" s="27" t="str">
        <f>VLOOKUP(C1070,'user list'!A:B,2,0)</f>
        <v>Admin</v>
      </c>
      <c r="B1070" s="172">
        <v>45810.370254629626</v>
      </c>
      <c r="C1070" s="69" t="s">
        <v>186</v>
      </c>
      <c r="D1070" s="69" t="s">
        <v>1937</v>
      </c>
      <c r="E1070" s="69" t="s">
        <v>2167</v>
      </c>
      <c r="F1070" s="69">
        <v>474</v>
      </c>
      <c r="G1070" s="69" t="s">
        <v>2201</v>
      </c>
    </row>
    <row r="1071" spans="1:24" ht="14.4">
      <c r="A1071" s="27" t="str">
        <f>VLOOKUP(C1071,'user list'!A:B,2,0)</f>
        <v>Admin</v>
      </c>
      <c r="B1071" s="172">
        <v>45810.370254629626</v>
      </c>
      <c r="C1071" s="69" t="s">
        <v>186</v>
      </c>
      <c r="D1071" s="69" t="s">
        <v>1937</v>
      </c>
      <c r="E1071" s="69" t="s">
        <v>2166</v>
      </c>
      <c r="F1071" s="69">
        <v>476</v>
      </c>
      <c r="G1071" s="69" t="s">
        <v>2201</v>
      </c>
    </row>
    <row r="1072" spans="1:24" ht="14.4">
      <c r="A1072" s="27" t="str">
        <f>VLOOKUP(C1072,'user list'!A:B,2,0)</f>
        <v>Admin</v>
      </c>
      <c r="B1072" s="172">
        <v>45810.370254629626</v>
      </c>
      <c r="C1072" s="69" t="s">
        <v>186</v>
      </c>
      <c r="D1072" s="69" t="s">
        <v>1937</v>
      </c>
      <c r="E1072" s="69" t="s">
        <v>2165</v>
      </c>
      <c r="F1072" s="69">
        <v>352</v>
      </c>
      <c r="G1072" s="69" t="s">
        <v>2201</v>
      </c>
    </row>
    <row r="1073" spans="1:24" ht="14.4">
      <c r="A1073" s="27" t="str">
        <f>VLOOKUP(C1073,'user list'!A:B,2,0)</f>
        <v>Admin</v>
      </c>
      <c r="B1073" s="172">
        <v>45810.370254629626</v>
      </c>
      <c r="C1073" s="69" t="s">
        <v>186</v>
      </c>
      <c r="D1073" s="69" t="s">
        <v>1937</v>
      </c>
      <c r="E1073" s="69" t="s">
        <v>2107</v>
      </c>
      <c r="F1073" s="69">
        <v>266</v>
      </c>
      <c r="G1073" s="69" t="s">
        <v>2201</v>
      </c>
      <c r="R1073" s="73"/>
      <c r="S1073" s="73"/>
    </row>
    <row r="1074" spans="1:24" ht="14.4">
      <c r="A1074" s="27" t="str">
        <f>VLOOKUP(C1074,'user list'!A:B,2,0)</f>
        <v>Admin</v>
      </c>
      <c r="B1074" s="172">
        <v>45810.370254629626</v>
      </c>
      <c r="C1074" s="69" t="s">
        <v>186</v>
      </c>
      <c r="D1074" s="69" t="s">
        <v>1937</v>
      </c>
      <c r="E1074" s="69" t="s">
        <v>2163</v>
      </c>
      <c r="F1074" s="69">
        <v>280</v>
      </c>
      <c r="G1074" s="69" t="s">
        <v>2201</v>
      </c>
    </row>
    <row r="1075" spans="1:24" ht="14.4">
      <c r="A1075" s="27" t="str">
        <f>VLOOKUP(C1075,'user list'!A:B,2,0)</f>
        <v>Admin</v>
      </c>
      <c r="B1075" s="172">
        <v>45810.370254629626</v>
      </c>
      <c r="C1075" s="69" t="s">
        <v>186</v>
      </c>
      <c r="D1075" s="69" t="s">
        <v>1937</v>
      </c>
      <c r="E1075" s="69" t="s">
        <v>2164</v>
      </c>
      <c r="F1075" s="69">
        <v>545</v>
      </c>
      <c r="G1075" s="69" t="s">
        <v>2201</v>
      </c>
      <c r="L1075" s="73"/>
      <c r="M1075" s="73"/>
    </row>
    <row r="1076" spans="1:24" ht="14.4">
      <c r="A1076" s="27" t="str">
        <f>VLOOKUP(C1076,'user list'!A:B,2,0)</f>
        <v>Admin</v>
      </c>
      <c r="B1076" s="172">
        <v>45810.370266203703</v>
      </c>
      <c r="C1076" s="69" t="s">
        <v>186</v>
      </c>
      <c r="D1076" s="69" t="s">
        <v>1937</v>
      </c>
      <c r="E1076" s="69" t="s">
        <v>2082</v>
      </c>
      <c r="F1076" s="69">
        <v>262</v>
      </c>
      <c r="G1076" s="69" t="s">
        <v>2201</v>
      </c>
    </row>
    <row r="1077" spans="1:24" ht="14.4">
      <c r="A1077" s="27" t="str">
        <f>VLOOKUP(C1077,'user list'!A:B,2,0)</f>
        <v>Admin</v>
      </c>
      <c r="B1077" s="172">
        <v>45810.370266203703</v>
      </c>
      <c r="C1077" s="69" t="s">
        <v>186</v>
      </c>
      <c r="D1077" s="69" t="s">
        <v>1937</v>
      </c>
      <c r="E1077" s="69" t="s">
        <v>2162</v>
      </c>
      <c r="F1077" s="69">
        <v>264</v>
      </c>
      <c r="G1077" s="69" t="s">
        <v>2201</v>
      </c>
      <c r="O1077" s="73"/>
      <c r="P1077" s="73"/>
    </row>
    <row r="1078" spans="1:24" ht="14.4">
      <c r="A1078" s="27" t="str">
        <f>VLOOKUP(C1078,'user list'!A:B,2,0)</f>
        <v>Admin</v>
      </c>
      <c r="B1078" s="172">
        <v>45810.370266203703</v>
      </c>
      <c r="C1078" s="69" t="s">
        <v>186</v>
      </c>
      <c r="D1078" s="69" t="s">
        <v>1937</v>
      </c>
      <c r="E1078" s="69" t="s">
        <v>2161</v>
      </c>
      <c r="F1078" s="69">
        <v>269</v>
      </c>
      <c r="G1078" s="69" t="s">
        <v>2201</v>
      </c>
      <c r="O1078" s="73"/>
      <c r="P1078" s="73"/>
    </row>
    <row r="1079" spans="1:24" ht="14.4">
      <c r="A1079" s="27" t="str">
        <f>VLOOKUP(C1079,'user list'!A:B,2,0)</f>
        <v>Admin</v>
      </c>
      <c r="B1079" s="172">
        <v>45810.370266203703</v>
      </c>
      <c r="C1079" s="69" t="s">
        <v>186</v>
      </c>
      <c r="D1079" s="69" t="s">
        <v>1937</v>
      </c>
      <c r="E1079" s="69" t="s">
        <v>2160</v>
      </c>
      <c r="F1079" s="69">
        <v>270</v>
      </c>
      <c r="G1079" s="69" t="s">
        <v>2201</v>
      </c>
    </row>
    <row r="1080" spans="1:24" ht="14.4">
      <c r="A1080" s="27" t="str">
        <f>VLOOKUP(C1080,'user list'!A:B,2,0)</f>
        <v>Admin</v>
      </c>
      <c r="B1080" s="172">
        <v>45810.370266203703</v>
      </c>
      <c r="C1080" s="69" t="s">
        <v>186</v>
      </c>
      <c r="D1080" s="69" t="s">
        <v>1937</v>
      </c>
      <c r="E1080" s="69" t="s">
        <v>2039</v>
      </c>
      <c r="F1080" s="69">
        <v>271</v>
      </c>
      <c r="G1080" s="69" t="s">
        <v>2201</v>
      </c>
      <c r="U1080" s="74"/>
      <c r="X1080" s="74"/>
    </row>
    <row r="1081" spans="1:24" ht="14.4">
      <c r="A1081" s="27" t="str">
        <f>VLOOKUP(C1081,'user list'!A:B,2,0)</f>
        <v>Admin</v>
      </c>
      <c r="B1081" s="172">
        <v>45810.370266203703</v>
      </c>
      <c r="C1081" s="69" t="s">
        <v>186</v>
      </c>
      <c r="D1081" s="69" t="s">
        <v>1937</v>
      </c>
      <c r="E1081" s="69" t="s">
        <v>2155</v>
      </c>
      <c r="F1081" s="69">
        <v>283</v>
      </c>
      <c r="G1081" s="69" t="s">
        <v>2201</v>
      </c>
      <c r="L1081" s="73"/>
      <c r="M1081" s="73"/>
    </row>
    <row r="1082" spans="1:24" ht="14.4">
      <c r="A1082" s="27" t="str">
        <f>VLOOKUP(C1082,'user list'!A:B,2,0)</f>
        <v>Admin</v>
      </c>
      <c r="B1082" s="172">
        <v>45810.370266203703</v>
      </c>
      <c r="C1082" s="69" t="s">
        <v>186</v>
      </c>
      <c r="D1082" s="69" t="s">
        <v>1937</v>
      </c>
      <c r="E1082" s="69" t="s">
        <v>2154</v>
      </c>
      <c r="F1082" s="69">
        <v>284</v>
      </c>
      <c r="G1082" s="69" t="s">
        <v>2201</v>
      </c>
      <c r="L1082" s="73"/>
      <c r="M1082" s="73"/>
    </row>
    <row r="1083" spans="1:24" ht="14.4">
      <c r="A1083" s="27" t="str">
        <f>VLOOKUP(C1083,'user list'!A:B,2,0)</f>
        <v>Admin</v>
      </c>
      <c r="B1083" s="172">
        <v>45810.370266203703</v>
      </c>
      <c r="C1083" s="69" t="s">
        <v>186</v>
      </c>
      <c r="D1083" s="69" t="s">
        <v>1937</v>
      </c>
      <c r="E1083" s="69" t="s">
        <v>2153</v>
      </c>
      <c r="F1083" s="69">
        <v>285</v>
      </c>
      <c r="G1083" s="69" t="s">
        <v>2201</v>
      </c>
      <c r="R1083" s="73"/>
      <c r="S1083" s="73"/>
    </row>
    <row r="1084" spans="1:24" ht="14.4">
      <c r="A1084" s="27" t="str">
        <f>VLOOKUP(C1084,'user list'!A:B,2,0)</f>
        <v>Admin</v>
      </c>
      <c r="B1084" s="172">
        <v>45810.370266203703</v>
      </c>
      <c r="C1084" s="69" t="s">
        <v>186</v>
      </c>
      <c r="D1084" s="69" t="s">
        <v>1937</v>
      </c>
      <c r="E1084" s="69" t="s">
        <v>1974</v>
      </c>
      <c r="F1084" s="69">
        <v>286</v>
      </c>
      <c r="G1084" s="69" t="s">
        <v>2201</v>
      </c>
    </row>
    <row r="1085" spans="1:24" ht="14.4">
      <c r="A1085" s="27" t="str">
        <f>VLOOKUP(C1085,'user list'!A:B,2,0)</f>
        <v>Admin</v>
      </c>
      <c r="B1085" s="172">
        <v>45810.370266203703</v>
      </c>
      <c r="C1085" s="69" t="s">
        <v>186</v>
      </c>
      <c r="D1085" s="69" t="s">
        <v>1937</v>
      </c>
      <c r="E1085" s="69" t="s">
        <v>2152</v>
      </c>
      <c r="F1085" s="69">
        <v>287</v>
      </c>
      <c r="G1085" s="69" t="s">
        <v>2201</v>
      </c>
    </row>
    <row r="1086" spans="1:24" ht="14.4">
      <c r="A1086" s="27" t="str">
        <f>VLOOKUP(C1086,'user list'!A:B,2,0)</f>
        <v>Admin</v>
      </c>
      <c r="B1086" s="172">
        <v>45810.370266203703</v>
      </c>
      <c r="C1086" s="69" t="s">
        <v>186</v>
      </c>
      <c r="D1086" s="69" t="s">
        <v>1937</v>
      </c>
      <c r="E1086" s="69" t="s">
        <v>2151</v>
      </c>
      <c r="F1086" s="69">
        <v>288</v>
      </c>
      <c r="G1086" s="69" t="s">
        <v>2201</v>
      </c>
    </row>
    <row r="1087" spans="1:24" ht="14.4">
      <c r="A1087" s="27" t="str">
        <f>VLOOKUP(C1087,'user list'!A:B,2,0)</f>
        <v>Admin</v>
      </c>
      <c r="B1087" s="172">
        <v>45810.370266203703</v>
      </c>
      <c r="C1087" s="69" t="s">
        <v>186</v>
      </c>
      <c r="D1087" s="69" t="s">
        <v>1937</v>
      </c>
      <c r="E1087" s="69" t="s">
        <v>2105</v>
      </c>
      <c r="F1087" s="69">
        <v>289</v>
      </c>
      <c r="G1087" s="69" t="s">
        <v>2201</v>
      </c>
    </row>
    <row r="1088" spans="1:24" ht="14.4">
      <c r="A1088" s="27" t="str">
        <f>VLOOKUP(C1088,'user list'!A:B,2,0)</f>
        <v>Admin</v>
      </c>
      <c r="B1088" s="172">
        <v>45810.370266203703</v>
      </c>
      <c r="C1088" s="69" t="s">
        <v>186</v>
      </c>
      <c r="D1088" s="69" t="s">
        <v>1937</v>
      </c>
      <c r="E1088" s="69" t="s">
        <v>2075</v>
      </c>
      <c r="F1088" s="69">
        <v>273</v>
      </c>
      <c r="G1088" s="69" t="s">
        <v>2201</v>
      </c>
    </row>
    <row r="1089" spans="1:24" ht="14.4">
      <c r="A1089" s="27" t="str">
        <f>VLOOKUP(C1089,'user list'!A:B,2,0)</f>
        <v>Admin</v>
      </c>
      <c r="B1089" s="172">
        <v>45810.370266203703</v>
      </c>
      <c r="C1089" s="69" t="s">
        <v>186</v>
      </c>
      <c r="D1089" s="69" t="s">
        <v>1937</v>
      </c>
      <c r="E1089" s="69" t="s">
        <v>2100</v>
      </c>
      <c r="F1089" s="69">
        <v>274</v>
      </c>
      <c r="G1089" s="69" t="s">
        <v>2201</v>
      </c>
      <c r="R1089" s="73"/>
      <c r="S1089" s="73"/>
    </row>
    <row r="1090" spans="1:24" ht="14.4">
      <c r="A1090" s="27" t="str">
        <f>VLOOKUP(C1090,'user list'!A:B,2,0)</f>
        <v>Admin</v>
      </c>
      <c r="B1090" s="172">
        <v>45810.370266203703</v>
      </c>
      <c r="C1090" s="69" t="s">
        <v>186</v>
      </c>
      <c r="D1090" s="69" t="s">
        <v>1937</v>
      </c>
      <c r="E1090" s="69" t="s">
        <v>2158</v>
      </c>
      <c r="F1090" s="69">
        <v>275</v>
      </c>
      <c r="G1090" s="69" t="s">
        <v>2201</v>
      </c>
    </row>
    <row r="1091" spans="1:24" ht="14.4">
      <c r="A1091" s="27" t="str">
        <f>VLOOKUP(C1091,'user list'!A:B,2,0)</f>
        <v>Admin</v>
      </c>
      <c r="B1091" s="172">
        <v>45810.370266203703</v>
      </c>
      <c r="C1091" s="69" t="s">
        <v>186</v>
      </c>
      <c r="D1091" s="69" t="s">
        <v>1937</v>
      </c>
      <c r="E1091" s="69" t="s">
        <v>2159</v>
      </c>
      <c r="F1091" s="69">
        <v>276</v>
      </c>
      <c r="G1091" s="69" t="s">
        <v>2201</v>
      </c>
      <c r="R1091" s="73"/>
      <c r="S1091" s="73"/>
    </row>
    <row r="1092" spans="1:24" ht="14.4">
      <c r="A1092" s="27" t="str">
        <f>VLOOKUP(C1092,'user list'!A:B,2,0)</f>
        <v>Admin</v>
      </c>
      <c r="B1092" s="172">
        <v>45810.370266203703</v>
      </c>
      <c r="C1092" s="69" t="s">
        <v>186</v>
      </c>
      <c r="D1092" s="69" t="s">
        <v>1937</v>
      </c>
      <c r="E1092" s="69" t="s">
        <v>2070</v>
      </c>
      <c r="F1092" s="69">
        <v>277</v>
      </c>
      <c r="G1092" s="69" t="s">
        <v>2201</v>
      </c>
    </row>
    <row r="1093" spans="1:24" ht="14.4">
      <c r="A1093" s="27" t="str">
        <f>VLOOKUP(C1093,'user list'!A:B,2,0)</f>
        <v>Admin</v>
      </c>
      <c r="B1093" s="172">
        <v>45810.370266203703</v>
      </c>
      <c r="C1093" s="69" t="s">
        <v>186</v>
      </c>
      <c r="D1093" s="69" t="s">
        <v>1937</v>
      </c>
      <c r="E1093" s="69" t="s">
        <v>2157</v>
      </c>
      <c r="F1093" s="69">
        <v>278</v>
      </c>
      <c r="G1093" s="69" t="s">
        <v>2201</v>
      </c>
    </row>
    <row r="1094" spans="1:24" ht="14.4">
      <c r="A1094" s="27" t="str">
        <f>VLOOKUP(C1094,'user list'!A:B,2,0)</f>
        <v>Admin</v>
      </c>
      <c r="B1094" s="172">
        <v>45810.370266203703</v>
      </c>
      <c r="C1094" s="69" t="s">
        <v>186</v>
      </c>
      <c r="D1094" s="69" t="s">
        <v>1937</v>
      </c>
      <c r="E1094" s="69" t="s">
        <v>2156</v>
      </c>
      <c r="F1094" s="69">
        <v>279</v>
      </c>
      <c r="G1094" s="69" t="s">
        <v>2201</v>
      </c>
    </row>
    <row r="1095" spans="1:24" ht="14.4">
      <c r="A1095" s="27" t="str">
        <f>VLOOKUP(C1095,'user list'!A:B,2,0)</f>
        <v>Admin</v>
      </c>
      <c r="B1095" s="172">
        <v>45810.370266203703</v>
      </c>
      <c r="C1095" s="69" t="s">
        <v>186</v>
      </c>
      <c r="D1095" s="69" t="s">
        <v>1937</v>
      </c>
      <c r="E1095" s="69">
        <v>512</v>
      </c>
      <c r="F1095" s="69">
        <v>512</v>
      </c>
      <c r="G1095" s="69" t="s">
        <v>2201</v>
      </c>
    </row>
    <row r="1096" spans="1:24" ht="14.4">
      <c r="A1096" s="27" t="str">
        <f>VLOOKUP(C1096,'user list'!A:B,2,0)</f>
        <v>Admin</v>
      </c>
      <c r="B1096" s="172">
        <v>45810.370266203703</v>
      </c>
      <c r="C1096" s="69" t="s">
        <v>186</v>
      </c>
      <c r="D1096" s="69" t="s">
        <v>1937</v>
      </c>
      <c r="E1096" s="69" t="s">
        <v>2136</v>
      </c>
      <c r="F1096" s="69">
        <v>394</v>
      </c>
      <c r="G1096" s="69" t="s">
        <v>2201</v>
      </c>
      <c r="U1096" s="74"/>
      <c r="X1096" s="74"/>
    </row>
    <row r="1097" spans="1:24" ht="14.4">
      <c r="A1097" s="27" t="str">
        <f>VLOOKUP(C1097,'user list'!A:B,2,0)</f>
        <v>Admin</v>
      </c>
      <c r="B1097" s="172">
        <v>45810.370266203703</v>
      </c>
      <c r="C1097" s="69" t="s">
        <v>186</v>
      </c>
      <c r="D1097" s="69" t="s">
        <v>1937</v>
      </c>
      <c r="E1097" s="69" t="s">
        <v>2146</v>
      </c>
      <c r="F1097" s="69">
        <v>290</v>
      </c>
      <c r="G1097" s="69" t="s">
        <v>2201</v>
      </c>
      <c r="L1097" s="73"/>
      <c r="M1097" s="73"/>
    </row>
    <row r="1098" spans="1:24" ht="14.4">
      <c r="A1098" s="27" t="str">
        <f>VLOOKUP(C1098,'user list'!A:B,2,0)</f>
        <v>Admin</v>
      </c>
      <c r="B1098" s="172">
        <v>45810.370266203703</v>
      </c>
      <c r="C1098" s="69" t="s">
        <v>186</v>
      </c>
      <c r="D1098" s="69" t="s">
        <v>1937</v>
      </c>
      <c r="E1098" s="69">
        <v>291</v>
      </c>
      <c r="F1098" s="69">
        <v>291</v>
      </c>
      <c r="G1098" s="69" t="s">
        <v>2201</v>
      </c>
      <c r="R1098" s="73"/>
      <c r="S1098" s="73"/>
    </row>
    <row r="1099" spans="1:24" ht="14.4">
      <c r="A1099" s="27" t="str">
        <f>VLOOKUP(C1099,'user list'!A:B,2,0)</f>
        <v>Admin</v>
      </c>
      <c r="B1099" s="172">
        <v>45810.370266203703</v>
      </c>
      <c r="C1099" s="69" t="s">
        <v>186</v>
      </c>
      <c r="D1099" s="69" t="s">
        <v>1937</v>
      </c>
      <c r="E1099" s="69" t="s">
        <v>2139</v>
      </c>
      <c r="F1099" s="69">
        <v>292</v>
      </c>
      <c r="G1099" s="69" t="s">
        <v>2201</v>
      </c>
    </row>
    <row r="1100" spans="1:24" ht="14.4">
      <c r="A1100" s="27" t="str">
        <f>VLOOKUP(C1100,'user list'!A:B,2,0)</f>
        <v>Admin</v>
      </c>
      <c r="B1100" s="172">
        <v>45810.37027777778</v>
      </c>
      <c r="C1100" s="69" t="s">
        <v>186</v>
      </c>
      <c r="D1100" s="69" t="s">
        <v>1937</v>
      </c>
      <c r="E1100" s="69" t="s">
        <v>2149</v>
      </c>
      <c r="F1100" s="69">
        <v>293</v>
      </c>
      <c r="G1100" s="69" t="s">
        <v>2201</v>
      </c>
    </row>
    <row r="1101" spans="1:24" ht="14.4">
      <c r="A1101" s="27" t="str">
        <f>VLOOKUP(C1101,'user list'!A:B,2,0)</f>
        <v>Admin</v>
      </c>
      <c r="B1101" s="172">
        <v>45810.37027777778</v>
      </c>
      <c r="C1101" s="69" t="s">
        <v>186</v>
      </c>
      <c r="D1101" s="69" t="s">
        <v>1937</v>
      </c>
      <c r="E1101" s="69" t="s">
        <v>2150</v>
      </c>
      <c r="F1101" s="69">
        <v>294</v>
      </c>
      <c r="G1101" s="69" t="s">
        <v>2201</v>
      </c>
    </row>
    <row r="1102" spans="1:24" ht="14.4">
      <c r="A1102" s="27" t="str">
        <f>VLOOKUP(C1102,'user list'!A:B,2,0)</f>
        <v>Admin</v>
      </c>
      <c r="B1102" s="172">
        <v>45810.37027777778</v>
      </c>
      <c r="C1102" s="69" t="s">
        <v>186</v>
      </c>
      <c r="D1102" s="69" t="s">
        <v>1937</v>
      </c>
      <c r="E1102" s="69" t="s">
        <v>2145</v>
      </c>
      <c r="F1102" s="69">
        <v>295</v>
      </c>
      <c r="G1102" s="69" t="s">
        <v>2201</v>
      </c>
    </row>
    <row r="1103" spans="1:24" ht="14.4">
      <c r="A1103" s="27" t="str">
        <f>VLOOKUP(C1103,'user list'!A:B,2,0)</f>
        <v>Admin</v>
      </c>
      <c r="B1103" s="172">
        <v>45810.37027777778</v>
      </c>
      <c r="C1103" s="69" t="s">
        <v>186</v>
      </c>
      <c r="D1103" s="69" t="s">
        <v>1937</v>
      </c>
      <c r="E1103" s="69" t="s">
        <v>2146</v>
      </c>
      <c r="F1103" s="69">
        <v>296</v>
      </c>
      <c r="G1103" s="69" t="s">
        <v>2201</v>
      </c>
    </row>
    <row r="1104" spans="1:24" ht="14.4">
      <c r="A1104" s="27" t="str">
        <f>VLOOKUP(C1104,'user list'!A:B,2,0)</f>
        <v>Admin</v>
      </c>
      <c r="B1104" s="172">
        <v>45810.37027777778</v>
      </c>
      <c r="C1104" s="69" t="s">
        <v>186</v>
      </c>
      <c r="D1104" s="69" t="s">
        <v>1937</v>
      </c>
      <c r="E1104" s="69" t="s">
        <v>2105</v>
      </c>
      <c r="F1104" s="69">
        <v>297</v>
      </c>
      <c r="G1104" s="69" t="s">
        <v>2201</v>
      </c>
      <c r="R1104" s="73"/>
      <c r="S1104" s="73"/>
    </row>
    <row r="1105" spans="1:27" ht="14.4">
      <c r="A1105" s="27" t="str">
        <f>VLOOKUP(C1105,'user list'!A:B,2,0)</f>
        <v>Admin</v>
      </c>
      <c r="B1105" s="172">
        <v>45810.37027777778</v>
      </c>
      <c r="C1105" s="69" t="s">
        <v>186</v>
      </c>
      <c r="D1105" s="69" t="s">
        <v>1937</v>
      </c>
      <c r="E1105" s="69" t="s">
        <v>2148</v>
      </c>
      <c r="F1105" s="69">
        <v>298</v>
      </c>
      <c r="G1105" s="69" t="s">
        <v>2201</v>
      </c>
    </row>
    <row r="1106" spans="1:27" ht="14.4">
      <c r="A1106" s="27" t="str">
        <f>VLOOKUP(C1106,'user list'!A:B,2,0)</f>
        <v>Admin</v>
      </c>
      <c r="B1106" s="172">
        <v>45810.37027777778</v>
      </c>
      <c r="C1106" s="69" t="s">
        <v>186</v>
      </c>
      <c r="D1106" s="69" t="s">
        <v>1937</v>
      </c>
      <c r="E1106" s="69" t="s">
        <v>2147</v>
      </c>
      <c r="F1106" s="69">
        <v>299</v>
      </c>
      <c r="G1106" s="69" t="s">
        <v>2201</v>
      </c>
      <c r="R1106" s="73"/>
      <c r="S1106" s="73"/>
    </row>
    <row r="1107" spans="1:27" ht="14.4">
      <c r="A1107" s="27" t="str">
        <f>VLOOKUP(C1107,'user list'!A:B,2,0)</f>
        <v>Admin</v>
      </c>
      <c r="B1107" s="172">
        <v>45810.37027777778</v>
      </c>
      <c r="C1107" s="69" t="s">
        <v>186</v>
      </c>
      <c r="D1107" s="69" t="s">
        <v>1937</v>
      </c>
      <c r="E1107" s="69" t="s">
        <v>2144</v>
      </c>
      <c r="F1107" s="69">
        <v>300</v>
      </c>
      <c r="G1107" s="69" t="s">
        <v>2201</v>
      </c>
    </row>
    <row r="1108" spans="1:27" ht="14.4">
      <c r="A1108" s="27" t="str">
        <f>VLOOKUP(C1108,'user list'!A:B,2,0)</f>
        <v>Admin</v>
      </c>
      <c r="B1108" s="172">
        <v>45810.37027777778</v>
      </c>
      <c r="C1108" s="69" t="s">
        <v>186</v>
      </c>
      <c r="D1108" s="69" t="s">
        <v>1937</v>
      </c>
      <c r="E1108" s="69" t="s">
        <v>1991</v>
      </c>
      <c r="F1108" s="69">
        <v>301</v>
      </c>
      <c r="G1108" s="69" t="s">
        <v>2201</v>
      </c>
      <c r="X1108" s="74"/>
      <c r="AA1108" s="74"/>
    </row>
    <row r="1109" spans="1:27" ht="14.4">
      <c r="A1109" s="27" t="str">
        <f>VLOOKUP(C1109,'user list'!A:B,2,0)</f>
        <v>Admin</v>
      </c>
      <c r="B1109" s="172">
        <v>45810.37027777778</v>
      </c>
      <c r="C1109" s="69" t="s">
        <v>186</v>
      </c>
      <c r="D1109" s="69" t="s">
        <v>1937</v>
      </c>
      <c r="E1109" s="69" t="s">
        <v>2084</v>
      </c>
      <c r="F1109" s="69">
        <v>302</v>
      </c>
      <c r="G1109" s="69" t="s">
        <v>2201</v>
      </c>
      <c r="L1109" s="73"/>
      <c r="M1109" s="73"/>
    </row>
    <row r="1110" spans="1:27" ht="14.4">
      <c r="A1110" s="27" t="str">
        <f>VLOOKUP(C1110,'user list'!A:B,2,0)</f>
        <v>Admin</v>
      </c>
      <c r="B1110" s="172">
        <v>45810.37027777778</v>
      </c>
      <c r="C1110" s="69" t="s">
        <v>186</v>
      </c>
      <c r="D1110" s="69" t="s">
        <v>1937</v>
      </c>
      <c r="E1110" s="69" t="s">
        <v>2142</v>
      </c>
      <c r="F1110" s="69" t="s">
        <v>2143</v>
      </c>
      <c r="G1110" s="69">
        <v>303</v>
      </c>
    </row>
    <row r="1111" spans="1:27" ht="14.4">
      <c r="A1111" s="27" t="str">
        <f>VLOOKUP(C1111,'user list'!A:B,2,0)</f>
        <v>Admin</v>
      </c>
      <c r="B1111" s="172">
        <v>45810.37027777778</v>
      </c>
      <c r="C1111" s="69" t="s">
        <v>186</v>
      </c>
      <c r="D1111" s="69" t="s">
        <v>1937</v>
      </c>
      <c r="E1111" s="69" t="s">
        <v>2141</v>
      </c>
      <c r="F1111" s="69">
        <v>304</v>
      </c>
      <c r="G1111" s="69" t="s">
        <v>2201</v>
      </c>
    </row>
    <row r="1112" spans="1:27" ht="14.4">
      <c r="A1112" s="27" t="str">
        <f>VLOOKUP(C1112,'user list'!A:B,2,0)</f>
        <v>Admin</v>
      </c>
      <c r="B1112" s="172">
        <v>45810.37027777778</v>
      </c>
      <c r="C1112" s="69" t="s">
        <v>186</v>
      </c>
      <c r="D1112" s="69" t="s">
        <v>1937</v>
      </c>
      <c r="E1112" s="69" t="s">
        <v>2105</v>
      </c>
      <c r="F1112" s="69">
        <v>305</v>
      </c>
      <c r="G1112" s="69" t="s">
        <v>2201</v>
      </c>
      <c r="L1112" s="73"/>
      <c r="M1112" s="73"/>
    </row>
    <row r="1113" spans="1:27" ht="14.4">
      <c r="A1113" s="27" t="str">
        <f>VLOOKUP(C1113,'user list'!A:B,2,0)</f>
        <v>Admin</v>
      </c>
      <c r="B1113" s="172">
        <v>45810.37027777778</v>
      </c>
      <c r="C1113" s="69" t="s">
        <v>186</v>
      </c>
      <c r="D1113" s="69" t="s">
        <v>1937</v>
      </c>
      <c r="E1113" s="69" t="s">
        <v>2105</v>
      </c>
      <c r="F1113" s="69">
        <v>306</v>
      </c>
      <c r="G1113" s="69" t="s">
        <v>2201</v>
      </c>
      <c r="R1113" s="73"/>
      <c r="S1113" s="73"/>
    </row>
    <row r="1114" spans="1:27" ht="14.4">
      <c r="A1114" s="27" t="str">
        <f>VLOOKUP(C1114,'user list'!A:B,2,0)</f>
        <v>Admin</v>
      </c>
      <c r="B1114" s="172">
        <v>45810.37027777778</v>
      </c>
      <c r="C1114" s="69" t="s">
        <v>186</v>
      </c>
      <c r="D1114" s="69" t="s">
        <v>1937</v>
      </c>
      <c r="E1114" s="69" t="s">
        <v>2139</v>
      </c>
      <c r="F1114" s="69">
        <v>307</v>
      </c>
      <c r="G1114" s="69" t="s">
        <v>2201</v>
      </c>
    </row>
    <row r="1115" spans="1:27" ht="14.4">
      <c r="A1115" s="27" t="str">
        <f>VLOOKUP(C1115,'user list'!A:B,2,0)</f>
        <v>Admin</v>
      </c>
      <c r="B1115" s="172">
        <v>45810.37027777778</v>
      </c>
      <c r="C1115" s="69" t="s">
        <v>186</v>
      </c>
      <c r="D1115" s="69" t="s">
        <v>1937</v>
      </c>
      <c r="E1115" s="69" t="s">
        <v>2140</v>
      </c>
      <c r="F1115" s="69">
        <v>308</v>
      </c>
      <c r="G1115" s="69" t="s">
        <v>2201</v>
      </c>
    </row>
    <row r="1116" spans="1:27" ht="14.4">
      <c r="A1116" s="27" t="str">
        <f>VLOOKUP(C1116,'user list'!A:B,2,0)</f>
        <v>Admin</v>
      </c>
      <c r="B1116" s="172">
        <v>45810.37027777778</v>
      </c>
      <c r="C1116" s="69" t="s">
        <v>186</v>
      </c>
      <c r="D1116" s="69" t="s">
        <v>1937</v>
      </c>
      <c r="E1116" s="69" t="s">
        <v>2105</v>
      </c>
      <c r="F1116" s="69">
        <v>309</v>
      </c>
      <c r="G1116" s="69" t="s">
        <v>2201</v>
      </c>
    </row>
    <row r="1117" spans="1:27" ht="14.4">
      <c r="A1117" s="27" t="str">
        <f>VLOOKUP(C1117,'user list'!A:B,2,0)</f>
        <v>Admin</v>
      </c>
      <c r="B1117" s="172">
        <v>45810.37027777778</v>
      </c>
      <c r="C1117" s="69" t="s">
        <v>186</v>
      </c>
      <c r="D1117" s="69" t="s">
        <v>1937</v>
      </c>
      <c r="E1117" s="69" t="s">
        <v>2139</v>
      </c>
      <c r="F1117" s="69">
        <v>310</v>
      </c>
      <c r="G1117" s="69" t="s">
        <v>2201</v>
      </c>
    </row>
    <row r="1118" spans="1:27" ht="14.4">
      <c r="A1118" s="27" t="str">
        <f>VLOOKUP(C1118,'user list'!A:B,2,0)</f>
        <v>Admin</v>
      </c>
      <c r="B1118" s="172">
        <v>45810.37027777778</v>
      </c>
      <c r="C1118" s="69" t="s">
        <v>186</v>
      </c>
      <c r="D1118" s="69" t="s">
        <v>1937</v>
      </c>
      <c r="E1118" s="69" t="s">
        <v>2138</v>
      </c>
      <c r="F1118" s="69">
        <v>311</v>
      </c>
      <c r="G1118" s="69" t="s">
        <v>2201</v>
      </c>
      <c r="R1118" s="73"/>
      <c r="S1118" s="73"/>
    </row>
    <row r="1119" spans="1:27" ht="14.4">
      <c r="A1119" s="27" t="str">
        <f>VLOOKUP(C1119,'user list'!A:B,2,0)</f>
        <v>Admin</v>
      </c>
      <c r="B1119" s="172">
        <v>45810.37027777778</v>
      </c>
      <c r="C1119" s="69" t="s">
        <v>186</v>
      </c>
      <c r="D1119" s="69" t="s">
        <v>1937</v>
      </c>
      <c r="E1119" s="69" t="s">
        <v>2137</v>
      </c>
      <c r="F1119" s="69">
        <v>312</v>
      </c>
      <c r="G1119" s="69" t="s">
        <v>2201</v>
      </c>
    </row>
    <row r="1120" spans="1:27" ht="14.4">
      <c r="A1120" s="27" t="str">
        <f>VLOOKUP(C1120,'user list'!A:B,2,0)</f>
        <v>Admin</v>
      </c>
      <c r="B1120" s="172">
        <v>45810.37027777778</v>
      </c>
      <c r="C1120" s="69" t="s">
        <v>186</v>
      </c>
      <c r="D1120" s="69" t="s">
        <v>1937</v>
      </c>
      <c r="E1120" s="69" t="s">
        <v>2105</v>
      </c>
      <c r="F1120" s="69">
        <v>313</v>
      </c>
      <c r="G1120" s="69" t="s">
        <v>2201</v>
      </c>
      <c r="R1120" s="73"/>
      <c r="S1120" s="73"/>
    </row>
    <row r="1121" spans="1:24" ht="14.4">
      <c r="A1121" s="27" t="str">
        <f>VLOOKUP(C1121,'user list'!A:B,2,0)</f>
        <v>Admin</v>
      </c>
      <c r="B1121" s="172">
        <v>45810.37027777778</v>
      </c>
      <c r="C1121" s="69" t="s">
        <v>186</v>
      </c>
      <c r="D1121" s="69" t="s">
        <v>1937</v>
      </c>
      <c r="E1121" s="69" t="s">
        <v>2105</v>
      </c>
      <c r="F1121" s="69">
        <v>314</v>
      </c>
      <c r="G1121" s="69" t="s">
        <v>2201</v>
      </c>
    </row>
    <row r="1122" spans="1:24" ht="14.4">
      <c r="A1122" s="27" t="str">
        <f>VLOOKUP(C1122,'user list'!A:B,2,0)</f>
        <v>Admin</v>
      </c>
      <c r="B1122" s="172">
        <v>45810.37027777778</v>
      </c>
      <c r="C1122" s="69" t="s">
        <v>186</v>
      </c>
      <c r="D1122" s="69" t="s">
        <v>1937</v>
      </c>
      <c r="E1122" s="69" t="s">
        <v>2105</v>
      </c>
      <c r="F1122" s="69">
        <v>315</v>
      </c>
      <c r="G1122" s="69" t="s">
        <v>2201</v>
      </c>
    </row>
    <row r="1123" spans="1:24" ht="14.4">
      <c r="A1123" s="27" t="str">
        <f>VLOOKUP(C1123,'user list'!A:B,2,0)</f>
        <v>Admin</v>
      </c>
      <c r="B1123" s="172">
        <v>45810.370289351849</v>
      </c>
      <c r="C1123" s="69" t="s">
        <v>186</v>
      </c>
      <c r="D1123" s="69" t="s">
        <v>1937</v>
      </c>
      <c r="E1123" s="69" t="s">
        <v>2105</v>
      </c>
      <c r="F1123" s="69">
        <v>316</v>
      </c>
      <c r="G1123" s="69" t="s">
        <v>2201</v>
      </c>
      <c r="U1123" s="74"/>
      <c r="X1123" s="74"/>
    </row>
    <row r="1124" spans="1:24" ht="14.4">
      <c r="A1124" s="27" t="str">
        <f>VLOOKUP(C1124,'user list'!A:B,2,0)</f>
        <v>Admin</v>
      </c>
      <c r="B1124" s="172">
        <v>45810.370289351849</v>
      </c>
      <c r="C1124" s="69" t="s">
        <v>186</v>
      </c>
      <c r="D1124" s="69" t="s">
        <v>1937</v>
      </c>
      <c r="E1124" s="69">
        <v>317</v>
      </c>
      <c r="F1124" s="69">
        <v>317</v>
      </c>
      <c r="G1124" s="69" t="s">
        <v>2201</v>
      </c>
      <c r="L1124" s="73"/>
      <c r="M1124" s="73"/>
    </row>
    <row r="1125" spans="1:24" ht="14.4">
      <c r="A1125" s="27" t="str">
        <f>VLOOKUP(C1125,'user list'!A:B,2,0)</f>
        <v>Admin</v>
      </c>
      <c r="B1125" s="172">
        <v>45810.370289351849</v>
      </c>
      <c r="C1125" s="69" t="s">
        <v>186</v>
      </c>
      <c r="D1125" s="69" t="s">
        <v>1937</v>
      </c>
      <c r="E1125" s="69" t="s">
        <v>2063</v>
      </c>
      <c r="F1125" s="69">
        <v>318</v>
      </c>
      <c r="G1125" s="69" t="s">
        <v>2201</v>
      </c>
      <c r="L1125" s="73"/>
      <c r="M1125" s="73"/>
    </row>
    <row r="1126" spans="1:24" ht="14.4">
      <c r="A1126" s="27" t="str">
        <f>VLOOKUP(C1126,'user list'!A:B,2,0)</f>
        <v>Admin</v>
      </c>
      <c r="B1126" s="172">
        <v>45810.370289351849</v>
      </c>
      <c r="C1126" s="69" t="s">
        <v>186</v>
      </c>
      <c r="D1126" s="69" t="s">
        <v>1937</v>
      </c>
      <c r="E1126" s="69" t="s">
        <v>2135</v>
      </c>
      <c r="F1126" s="69">
        <v>442</v>
      </c>
      <c r="G1126" s="69" t="s">
        <v>2201</v>
      </c>
      <c r="R1126" s="73"/>
      <c r="S1126" s="73"/>
    </row>
    <row r="1127" spans="1:24" ht="14.4">
      <c r="A1127" s="27" t="str">
        <f>VLOOKUP(C1127,'user list'!A:B,2,0)</f>
        <v>Admin</v>
      </c>
      <c r="B1127" s="172">
        <v>45810.370289351849</v>
      </c>
      <c r="C1127" s="69" t="s">
        <v>186</v>
      </c>
      <c r="D1127" s="69" t="s">
        <v>1937</v>
      </c>
      <c r="E1127" s="69" t="s">
        <v>2056</v>
      </c>
      <c r="F1127" s="69">
        <v>556</v>
      </c>
      <c r="G1127" s="69" t="s">
        <v>2201</v>
      </c>
    </row>
    <row r="1128" spans="1:24" ht="14.4">
      <c r="A1128" s="27" t="str">
        <f>VLOOKUP(C1128,'user list'!A:B,2,0)</f>
        <v>Admin</v>
      </c>
      <c r="B1128" s="172">
        <v>45810.370289351849</v>
      </c>
      <c r="C1128" s="69" t="s">
        <v>186</v>
      </c>
      <c r="D1128" s="69" t="s">
        <v>1937</v>
      </c>
      <c r="E1128" s="69" t="s">
        <v>2134</v>
      </c>
      <c r="F1128" s="69">
        <v>560</v>
      </c>
      <c r="G1128" s="69" t="s">
        <v>2201</v>
      </c>
    </row>
    <row r="1129" spans="1:24" ht="14.4">
      <c r="A1129" s="27" t="str">
        <f>VLOOKUP(C1129,'user list'!A:B,2,0)</f>
        <v>Admin</v>
      </c>
      <c r="B1129" s="172">
        <v>45810.370289351849</v>
      </c>
      <c r="C1129" s="69" t="s">
        <v>186</v>
      </c>
      <c r="D1129" s="69" t="s">
        <v>1937</v>
      </c>
      <c r="E1129" s="69" t="s">
        <v>2056</v>
      </c>
      <c r="F1129" s="69">
        <v>564</v>
      </c>
      <c r="G1129" s="69" t="s">
        <v>2201</v>
      </c>
    </row>
    <row r="1130" spans="1:24" ht="14.4">
      <c r="A1130" s="27" t="str">
        <f>VLOOKUP(C1130,'user list'!A:B,2,0)</f>
        <v>Admin</v>
      </c>
      <c r="B1130" s="172">
        <v>45810.370289351849</v>
      </c>
      <c r="C1130" s="69" t="s">
        <v>186</v>
      </c>
      <c r="D1130" s="69" t="s">
        <v>1937</v>
      </c>
      <c r="E1130" s="69" t="s">
        <v>2133</v>
      </c>
      <c r="F1130" s="69">
        <v>567</v>
      </c>
      <c r="G1130" s="69" t="s">
        <v>2201</v>
      </c>
    </row>
    <row r="1131" spans="1:24" ht="14.4">
      <c r="A1131" s="27" t="str">
        <f>VLOOKUP(C1131,'user list'!A:B,2,0)</f>
        <v>Admin</v>
      </c>
      <c r="B1131" s="172">
        <v>45810.370289351849</v>
      </c>
      <c r="C1131" s="69" t="s">
        <v>186</v>
      </c>
      <c r="D1131" s="69" t="s">
        <v>1937</v>
      </c>
      <c r="E1131" s="69" t="s">
        <v>2056</v>
      </c>
      <c r="F1131" s="69">
        <v>571</v>
      </c>
      <c r="G1131" s="69" t="s">
        <v>2201</v>
      </c>
      <c r="R1131" s="73"/>
      <c r="S1131" s="73"/>
    </row>
    <row r="1132" spans="1:24" ht="14.4">
      <c r="A1132" s="27" t="str">
        <f>VLOOKUP(C1132,'user list'!A:B,2,0)</f>
        <v>Admin</v>
      </c>
      <c r="B1132" s="172">
        <v>45810.370289351849</v>
      </c>
      <c r="C1132" s="69" t="s">
        <v>186</v>
      </c>
      <c r="D1132" s="69" t="s">
        <v>1937</v>
      </c>
      <c r="E1132" s="69" t="s">
        <v>2056</v>
      </c>
      <c r="F1132" s="69">
        <v>572</v>
      </c>
      <c r="G1132" s="69" t="s">
        <v>2201</v>
      </c>
    </row>
    <row r="1133" spans="1:24" ht="14.4">
      <c r="A1133" s="27" t="str">
        <f>VLOOKUP(C1133,'user list'!A:B,2,0)</f>
        <v>Admin</v>
      </c>
      <c r="B1133" s="172">
        <v>45810.370289351849</v>
      </c>
      <c r="C1133" s="69" t="s">
        <v>186</v>
      </c>
      <c r="D1133" s="69" t="s">
        <v>1937</v>
      </c>
      <c r="E1133" s="69" t="s">
        <v>1539</v>
      </c>
      <c r="F1133" s="69">
        <v>575</v>
      </c>
      <c r="G1133" s="69" t="s">
        <v>2201</v>
      </c>
      <c r="R1133" s="73"/>
      <c r="S1133" s="73"/>
    </row>
    <row r="1134" spans="1:24" ht="14.4">
      <c r="A1134" s="27" t="str">
        <f>VLOOKUP(C1134,'user list'!A:B,2,0)</f>
        <v>Admin</v>
      </c>
      <c r="B1134" s="172">
        <v>45810.370289351849</v>
      </c>
      <c r="C1134" s="69" t="s">
        <v>186</v>
      </c>
      <c r="D1134" s="69" t="s">
        <v>1937</v>
      </c>
      <c r="E1134" s="69" t="s">
        <v>2130</v>
      </c>
      <c r="F1134" s="69">
        <v>576</v>
      </c>
      <c r="G1134" s="69" t="s">
        <v>2201</v>
      </c>
    </row>
    <row r="1135" spans="1:24" ht="14.4">
      <c r="A1135" s="27" t="str">
        <f>VLOOKUP(C1135,'user list'!A:B,2,0)</f>
        <v>Admin</v>
      </c>
      <c r="B1135" s="172">
        <v>45810.370289351849</v>
      </c>
      <c r="C1135" s="69" t="s">
        <v>186</v>
      </c>
      <c r="D1135" s="69" t="s">
        <v>1937</v>
      </c>
      <c r="E1135" s="69" t="s">
        <v>2132</v>
      </c>
      <c r="F1135" s="69">
        <v>577</v>
      </c>
      <c r="G1135" s="69" t="s">
        <v>2201</v>
      </c>
    </row>
    <row r="1136" spans="1:24" ht="14.4">
      <c r="A1136" s="27" t="str">
        <f>VLOOKUP(C1136,'user list'!A:B,2,0)</f>
        <v>Admin</v>
      </c>
      <c r="B1136" s="172">
        <v>45810.370289351849</v>
      </c>
      <c r="C1136" s="69" t="s">
        <v>186</v>
      </c>
      <c r="D1136" s="69" t="s">
        <v>1937</v>
      </c>
      <c r="E1136" s="69" t="s">
        <v>2131</v>
      </c>
      <c r="F1136" s="69">
        <v>579</v>
      </c>
      <c r="G1136" s="69" t="s">
        <v>2201</v>
      </c>
    </row>
    <row r="1137" spans="1:24" ht="14.4">
      <c r="A1137" s="27" t="str">
        <f>VLOOKUP(C1137,'user list'!A:B,2,0)</f>
        <v>Admin</v>
      </c>
      <c r="B1137" s="172">
        <v>45810.370289351849</v>
      </c>
      <c r="C1137" s="69" t="s">
        <v>186</v>
      </c>
      <c r="D1137" s="69" t="s">
        <v>1937</v>
      </c>
      <c r="E1137" s="69" t="s">
        <v>2131</v>
      </c>
      <c r="F1137" s="69">
        <v>581</v>
      </c>
      <c r="G1137" s="69" t="s">
        <v>2201</v>
      </c>
    </row>
    <row r="1138" spans="1:24" ht="14.4">
      <c r="A1138" s="27" t="str">
        <f>VLOOKUP(C1138,'user list'!A:B,2,0)</f>
        <v>Admin</v>
      </c>
      <c r="B1138" s="172">
        <v>45810.370289351849</v>
      </c>
      <c r="C1138" s="69" t="s">
        <v>186</v>
      </c>
      <c r="D1138" s="69" t="s">
        <v>1937</v>
      </c>
      <c r="E1138" s="69" t="s">
        <v>2124</v>
      </c>
      <c r="F1138" s="69">
        <v>582</v>
      </c>
      <c r="G1138" s="69" t="s">
        <v>2201</v>
      </c>
    </row>
    <row r="1139" spans="1:24" ht="14.4">
      <c r="A1139" s="27" t="str">
        <f>VLOOKUP(C1139,'user list'!A:B,2,0)</f>
        <v>Admin</v>
      </c>
      <c r="B1139" s="172">
        <v>45810.370289351849</v>
      </c>
      <c r="C1139" s="69" t="s">
        <v>186</v>
      </c>
      <c r="D1139" s="69" t="s">
        <v>1937</v>
      </c>
      <c r="E1139" s="69" t="s">
        <v>2056</v>
      </c>
      <c r="F1139" s="69">
        <v>587</v>
      </c>
      <c r="G1139" s="69" t="s">
        <v>2201</v>
      </c>
      <c r="U1139" s="74"/>
      <c r="X1139" s="74"/>
    </row>
    <row r="1140" spans="1:24" ht="14.4">
      <c r="A1140" s="27" t="str">
        <f>VLOOKUP(C1140,'user list'!A:B,2,0)</f>
        <v>Admin</v>
      </c>
      <c r="B1140" s="172">
        <v>45810.370289351849</v>
      </c>
      <c r="C1140" s="69" t="s">
        <v>186</v>
      </c>
      <c r="D1140" s="69" t="s">
        <v>1937</v>
      </c>
      <c r="E1140" s="69" t="s">
        <v>2056</v>
      </c>
      <c r="F1140" s="69">
        <v>590</v>
      </c>
      <c r="G1140" s="69" t="s">
        <v>2201</v>
      </c>
      <c r="L1140" s="73"/>
      <c r="M1140" s="73"/>
    </row>
    <row r="1141" spans="1:24" ht="14.4">
      <c r="A1141" s="27" t="str">
        <f>VLOOKUP(C1141,'user list'!A:B,2,0)</f>
        <v>Admin</v>
      </c>
      <c r="B1141" s="172">
        <v>45810.370289351849</v>
      </c>
      <c r="C1141" s="69" t="s">
        <v>186</v>
      </c>
      <c r="D1141" s="69" t="s">
        <v>1937</v>
      </c>
      <c r="E1141" s="69" t="s">
        <v>2130</v>
      </c>
      <c r="F1141" s="69">
        <v>607</v>
      </c>
      <c r="G1141" s="69" t="s">
        <v>2201</v>
      </c>
      <c r="L1141" s="73"/>
      <c r="M1141" s="73"/>
    </row>
    <row r="1142" spans="1:24" ht="14.4">
      <c r="A1142" s="27" t="str">
        <f>VLOOKUP(C1142,'user list'!A:B,2,0)</f>
        <v>Admin</v>
      </c>
      <c r="B1142" s="172">
        <v>45810.370289351849</v>
      </c>
      <c r="C1142" s="69" t="s">
        <v>186</v>
      </c>
      <c r="D1142" s="69" t="s">
        <v>1937</v>
      </c>
      <c r="E1142" s="69" t="s">
        <v>2122</v>
      </c>
      <c r="F1142" s="69">
        <v>619</v>
      </c>
      <c r="G1142" s="69" t="s">
        <v>2201</v>
      </c>
      <c r="R1142" s="73"/>
      <c r="S1142" s="73"/>
    </row>
    <row r="1143" spans="1:24" ht="14.4">
      <c r="A1143" s="27" t="str">
        <f>VLOOKUP(C1143,'user list'!A:B,2,0)</f>
        <v>Admin</v>
      </c>
      <c r="B1143" s="172">
        <v>45810.370289351849</v>
      </c>
      <c r="C1143" s="69" t="s">
        <v>186</v>
      </c>
      <c r="D1143" s="69" t="s">
        <v>1937</v>
      </c>
      <c r="E1143" s="69" t="s">
        <v>2124</v>
      </c>
      <c r="F1143" s="69">
        <v>630</v>
      </c>
      <c r="G1143" s="69" t="s">
        <v>2201</v>
      </c>
    </row>
    <row r="1144" spans="1:24" ht="14.4">
      <c r="A1144" s="27" t="str">
        <f>VLOOKUP(C1144,'user list'!A:B,2,0)</f>
        <v>Admin</v>
      </c>
      <c r="B1144" s="172">
        <v>45810.370289351849</v>
      </c>
      <c r="C1144" s="69" t="s">
        <v>186</v>
      </c>
      <c r="D1144" s="69" t="s">
        <v>1937</v>
      </c>
      <c r="E1144" s="69" t="s">
        <v>2126</v>
      </c>
      <c r="F1144" s="69">
        <v>837</v>
      </c>
      <c r="G1144" s="69" t="s">
        <v>2201</v>
      </c>
    </row>
    <row r="1145" spans="1:24" ht="14.4">
      <c r="A1145" s="27" t="str">
        <f>VLOOKUP(C1145,'user list'!A:B,2,0)</f>
        <v>Admin</v>
      </c>
      <c r="B1145" s="172">
        <v>45810.370289351849</v>
      </c>
      <c r="C1145" s="69" t="s">
        <v>186</v>
      </c>
      <c r="D1145" s="69" t="s">
        <v>1937</v>
      </c>
      <c r="E1145" s="69" t="s">
        <v>2125</v>
      </c>
      <c r="F1145" s="69">
        <v>840</v>
      </c>
      <c r="G1145" s="69" t="s">
        <v>2201</v>
      </c>
    </row>
    <row r="1146" spans="1:24" ht="14.4">
      <c r="A1146" s="27" t="str">
        <f>VLOOKUP(C1146,'user list'!A:B,2,0)</f>
        <v>Admin</v>
      </c>
      <c r="B1146" s="172">
        <v>45810.370289351849</v>
      </c>
      <c r="C1146" s="69" t="s">
        <v>186</v>
      </c>
      <c r="D1146" s="69" t="s">
        <v>1937</v>
      </c>
      <c r="E1146" s="69" t="s">
        <v>2124</v>
      </c>
      <c r="F1146" s="69">
        <v>845</v>
      </c>
      <c r="G1146" s="69" t="s">
        <v>2201</v>
      </c>
    </row>
    <row r="1147" spans="1:24" ht="14.4">
      <c r="A1147" s="27" t="str">
        <f>VLOOKUP(C1147,'user list'!A:B,2,0)</f>
        <v>Admin</v>
      </c>
      <c r="B1147" s="172">
        <v>45810.370300925926</v>
      </c>
      <c r="C1147" s="69" t="s">
        <v>186</v>
      </c>
      <c r="D1147" s="69" t="s">
        <v>1937</v>
      </c>
      <c r="E1147" s="69" t="s">
        <v>2124</v>
      </c>
      <c r="F1147" s="69">
        <v>852</v>
      </c>
      <c r="G1147" s="69" t="s">
        <v>2201</v>
      </c>
    </row>
    <row r="1148" spans="1:24" ht="14.4">
      <c r="A1148" s="27" t="str">
        <f>VLOOKUP(C1148,'user list'!A:B,2,0)</f>
        <v>Admin</v>
      </c>
      <c r="B1148" s="172">
        <v>45810.370300925926</v>
      </c>
      <c r="C1148" s="69" t="s">
        <v>186</v>
      </c>
      <c r="D1148" s="69" t="s">
        <v>1937</v>
      </c>
      <c r="E1148" s="69" t="s">
        <v>2122</v>
      </c>
      <c r="F1148" s="69">
        <v>854</v>
      </c>
      <c r="G1148" s="69" t="s">
        <v>2201</v>
      </c>
    </row>
    <row r="1149" spans="1:24" ht="14.4">
      <c r="A1149" s="27" t="str">
        <f>VLOOKUP(C1149,'user list'!A:B,2,0)</f>
        <v>Admin</v>
      </c>
      <c r="B1149" s="172">
        <v>45810.370300925926</v>
      </c>
      <c r="C1149" s="69" t="s">
        <v>186</v>
      </c>
      <c r="D1149" s="69" t="s">
        <v>1937</v>
      </c>
      <c r="E1149" s="69" t="s">
        <v>2056</v>
      </c>
      <c r="F1149" s="69">
        <v>856</v>
      </c>
      <c r="G1149" s="69" t="s">
        <v>2201</v>
      </c>
    </row>
    <row r="1150" spans="1:24" ht="14.4">
      <c r="A1150" s="27" t="str">
        <f>VLOOKUP(C1150,'user list'!A:B,2,0)</f>
        <v>Admin</v>
      </c>
      <c r="B1150" s="172">
        <v>45810.370300925926</v>
      </c>
      <c r="C1150" s="69" t="s">
        <v>186</v>
      </c>
      <c r="D1150" s="69" t="s">
        <v>1937</v>
      </c>
      <c r="E1150" s="69" t="s">
        <v>2121</v>
      </c>
      <c r="F1150" s="69">
        <v>860</v>
      </c>
      <c r="G1150" s="69" t="s">
        <v>2201</v>
      </c>
    </row>
    <row r="1151" spans="1:24" ht="14.4">
      <c r="A1151" s="27" t="str">
        <f>VLOOKUP(C1151,'user list'!A:B,2,0)</f>
        <v>Admin</v>
      </c>
      <c r="B1151" s="172">
        <v>45810.370300925926</v>
      </c>
      <c r="C1151" s="69" t="s">
        <v>186</v>
      </c>
      <c r="D1151" s="69" t="s">
        <v>1937</v>
      </c>
      <c r="E1151" s="69" t="s">
        <v>2122</v>
      </c>
      <c r="F1151" s="69">
        <v>861</v>
      </c>
      <c r="G1151" s="69" t="s">
        <v>2201</v>
      </c>
    </row>
    <row r="1152" spans="1:24" ht="14.4">
      <c r="A1152" s="27" t="str">
        <f>VLOOKUP(C1152,'user list'!A:B,2,0)</f>
        <v>Admin</v>
      </c>
      <c r="B1152" s="172">
        <v>45810.370300925926</v>
      </c>
      <c r="C1152" s="69" t="s">
        <v>186</v>
      </c>
      <c r="D1152" s="69" t="s">
        <v>1937</v>
      </c>
      <c r="E1152" s="69" t="s">
        <v>2123</v>
      </c>
      <c r="F1152" s="69">
        <v>862</v>
      </c>
      <c r="G1152" s="69" t="s">
        <v>2201</v>
      </c>
    </row>
    <row r="1153" spans="1:7" ht="14.4">
      <c r="A1153" s="27" t="str">
        <f>VLOOKUP(C1153,'user list'!A:B,2,0)</f>
        <v>Admin</v>
      </c>
      <c r="B1153" s="172">
        <v>45810.370300925926</v>
      </c>
      <c r="C1153" s="69" t="s">
        <v>186</v>
      </c>
      <c r="D1153" s="69" t="s">
        <v>1937</v>
      </c>
      <c r="E1153" s="69">
        <v>883</v>
      </c>
      <c r="F1153" s="69">
        <v>883</v>
      </c>
      <c r="G1153" s="69" t="s">
        <v>2201</v>
      </c>
    </row>
    <row r="1154" spans="1:7" ht="14.4">
      <c r="A1154" s="27" t="str">
        <f>VLOOKUP(C1154,'user list'!A:B,2,0)</f>
        <v>Admin</v>
      </c>
      <c r="B1154" s="172">
        <v>45810.370300925926</v>
      </c>
      <c r="C1154" s="69" t="s">
        <v>186</v>
      </c>
      <c r="D1154" s="69" t="s">
        <v>1937</v>
      </c>
      <c r="E1154" s="69" t="s">
        <v>2119</v>
      </c>
      <c r="F1154" s="69">
        <v>900</v>
      </c>
      <c r="G1154" s="69" t="s">
        <v>2201</v>
      </c>
    </row>
    <row r="1155" spans="1:7" ht="14.4">
      <c r="A1155" s="27" t="str">
        <f>VLOOKUP(C1155,'user list'!A:B,2,0)</f>
        <v>Admin</v>
      </c>
      <c r="B1155" s="172">
        <v>45810.370300925926</v>
      </c>
      <c r="C1155" s="69" t="s">
        <v>186</v>
      </c>
      <c r="D1155" s="69" t="s">
        <v>1937</v>
      </c>
      <c r="E1155" s="69" t="s">
        <v>2119</v>
      </c>
      <c r="F1155" s="69">
        <v>908</v>
      </c>
      <c r="G1155" s="69" t="s">
        <v>2201</v>
      </c>
    </row>
    <row r="1156" spans="1:7" ht="14.4">
      <c r="A1156" s="27" t="str">
        <f>VLOOKUP(C1156,'user list'!A:B,2,0)</f>
        <v>Admin</v>
      </c>
      <c r="B1156" s="172">
        <v>45810.370300925926</v>
      </c>
      <c r="C1156" s="69" t="s">
        <v>186</v>
      </c>
      <c r="D1156" s="69" t="s">
        <v>1937</v>
      </c>
      <c r="E1156" s="69" t="s">
        <v>2120</v>
      </c>
      <c r="F1156" s="69">
        <v>911</v>
      </c>
      <c r="G1156" s="69" t="s">
        <v>2201</v>
      </c>
    </row>
    <row r="1157" spans="1:7" ht="14.4">
      <c r="A1157" s="27" t="str">
        <f>VLOOKUP(C1157,'user list'!A:B,2,0)</f>
        <v>Admin</v>
      </c>
      <c r="B1157" s="172">
        <v>45810.370300925926</v>
      </c>
      <c r="C1157" s="69" t="s">
        <v>186</v>
      </c>
      <c r="D1157" s="69" t="s">
        <v>1937</v>
      </c>
      <c r="E1157" s="69" t="s">
        <v>2120</v>
      </c>
      <c r="F1157" s="69">
        <v>915</v>
      </c>
      <c r="G1157" s="69" t="s">
        <v>2201</v>
      </c>
    </row>
    <row r="1158" spans="1:7" ht="14.4">
      <c r="A1158" s="27" t="str">
        <f>VLOOKUP(C1158,'user list'!A:B,2,0)</f>
        <v>Admin</v>
      </c>
      <c r="B1158" s="172">
        <v>45810.370300925926</v>
      </c>
      <c r="C1158" s="69" t="s">
        <v>186</v>
      </c>
      <c r="D1158" s="69" t="s">
        <v>1937</v>
      </c>
      <c r="E1158" s="69" t="s">
        <v>2120</v>
      </c>
      <c r="F1158" s="69">
        <v>917</v>
      </c>
      <c r="G1158" s="69" t="s">
        <v>2201</v>
      </c>
    </row>
    <row r="1159" spans="1:7" ht="14.4">
      <c r="A1159" s="27" t="str">
        <f>VLOOKUP(C1159,'user list'!A:B,2,0)</f>
        <v>Admin</v>
      </c>
      <c r="B1159" s="172">
        <v>45810.370300925926</v>
      </c>
      <c r="C1159" s="69" t="s">
        <v>186</v>
      </c>
      <c r="D1159" s="69" t="s">
        <v>1937</v>
      </c>
      <c r="E1159" s="69" t="s">
        <v>2129</v>
      </c>
      <c r="F1159" s="69">
        <v>648</v>
      </c>
      <c r="G1159" s="69" t="s">
        <v>2201</v>
      </c>
    </row>
    <row r="1160" spans="1:7" ht="14.4">
      <c r="A1160" s="27" t="str">
        <f>VLOOKUP(C1160,'user list'!A:B,2,0)</f>
        <v>Admin</v>
      </c>
      <c r="B1160" s="172">
        <v>45810.370300925926</v>
      </c>
      <c r="C1160" s="69" t="s">
        <v>186</v>
      </c>
      <c r="D1160" s="69" t="s">
        <v>1937</v>
      </c>
      <c r="E1160" s="69" t="s">
        <v>2056</v>
      </c>
      <c r="F1160" s="69">
        <v>690</v>
      </c>
      <c r="G1160" s="69" t="s">
        <v>2201</v>
      </c>
    </row>
    <row r="1161" spans="1:7" ht="14.4">
      <c r="A1161" s="27" t="str">
        <f>VLOOKUP(C1161,'user list'!A:B,2,0)</f>
        <v>Admin</v>
      </c>
      <c r="B1161" s="172">
        <v>45810.370300925926</v>
      </c>
      <c r="C1161" s="69" t="s">
        <v>186</v>
      </c>
      <c r="D1161" s="69" t="s">
        <v>1937</v>
      </c>
      <c r="E1161" s="69">
        <v>702</v>
      </c>
      <c r="F1161" s="69">
        <v>702</v>
      </c>
      <c r="G1161" s="69" t="s">
        <v>2201</v>
      </c>
    </row>
    <row r="1162" spans="1:7" ht="14.4">
      <c r="A1162" s="27" t="str">
        <f>VLOOKUP(C1162,'user list'!A:B,2,0)</f>
        <v>Admin</v>
      </c>
      <c r="B1162" s="172">
        <v>45810.370300925926</v>
      </c>
      <c r="C1162" s="69" t="s">
        <v>186</v>
      </c>
      <c r="D1162" s="69" t="s">
        <v>1937</v>
      </c>
      <c r="E1162" s="69" t="s">
        <v>2120</v>
      </c>
      <c r="F1162" s="69">
        <v>929</v>
      </c>
      <c r="G1162" s="69" t="s">
        <v>2201</v>
      </c>
    </row>
    <row r="1163" spans="1:7" ht="14.4">
      <c r="A1163" s="27" t="str">
        <f>VLOOKUP(C1163,'user list'!A:B,2,0)</f>
        <v>Admin</v>
      </c>
      <c r="B1163" s="172">
        <v>45810.370300925926</v>
      </c>
      <c r="C1163" s="69" t="s">
        <v>186</v>
      </c>
      <c r="D1163" s="69" t="s">
        <v>1937</v>
      </c>
      <c r="E1163" s="69">
        <v>705</v>
      </c>
      <c r="F1163" s="69">
        <v>705</v>
      </c>
      <c r="G1163" s="69" t="s">
        <v>2201</v>
      </c>
    </row>
    <row r="1164" spans="1:7" ht="14.4">
      <c r="A1164" s="27" t="str">
        <f>VLOOKUP(C1164,'user list'!A:B,2,0)</f>
        <v>Admin</v>
      </c>
      <c r="B1164" s="172">
        <v>45810.370300925926</v>
      </c>
      <c r="C1164" s="69" t="s">
        <v>186</v>
      </c>
      <c r="D1164" s="69" t="s">
        <v>1937</v>
      </c>
      <c r="E1164" s="69" t="s">
        <v>2128</v>
      </c>
      <c r="F1164" s="69">
        <v>706</v>
      </c>
      <c r="G1164" s="69" t="s">
        <v>2201</v>
      </c>
    </row>
    <row r="1165" spans="1:7" ht="14.4">
      <c r="A1165" s="27" t="str">
        <f>VLOOKUP(C1165,'user list'!A:B,2,0)</f>
        <v>Admin</v>
      </c>
      <c r="B1165" s="172">
        <v>45810.370300925926</v>
      </c>
      <c r="C1165" s="69" t="s">
        <v>186</v>
      </c>
      <c r="D1165" s="69" t="s">
        <v>1937</v>
      </c>
      <c r="E1165" s="69" t="s">
        <v>2127</v>
      </c>
      <c r="F1165" s="69">
        <v>712</v>
      </c>
      <c r="G1165" s="69" t="s">
        <v>2201</v>
      </c>
    </row>
    <row r="1166" spans="1:7" ht="14.4">
      <c r="A1166" s="27" t="str">
        <f>VLOOKUP(C1166,'user list'!A:B,2,0)</f>
        <v>Admin</v>
      </c>
      <c r="B1166" s="172">
        <v>45810.370300925926</v>
      </c>
      <c r="C1166" s="69" t="s">
        <v>186</v>
      </c>
      <c r="D1166" s="69" t="s">
        <v>1937</v>
      </c>
      <c r="E1166" s="69" t="s">
        <v>2056</v>
      </c>
      <c r="F1166" s="69">
        <v>734</v>
      </c>
      <c r="G1166" s="69" t="s">
        <v>2201</v>
      </c>
    </row>
    <row r="1167" spans="1:7" ht="14.4">
      <c r="A1167" s="27" t="str">
        <f>VLOOKUP(C1167,'user list'!A:B,2,0)</f>
        <v>Admin</v>
      </c>
      <c r="B1167" s="172">
        <v>45810.370300925926</v>
      </c>
      <c r="C1167" s="69" t="s">
        <v>186</v>
      </c>
      <c r="D1167" s="69" t="s">
        <v>1937</v>
      </c>
      <c r="E1167" s="69" t="s">
        <v>1941</v>
      </c>
      <c r="F1167" s="69">
        <v>1212</v>
      </c>
      <c r="G1167" s="69" t="s">
        <v>2201</v>
      </c>
    </row>
    <row r="1168" spans="1:7" ht="14.4">
      <c r="A1168" s="27" t="str">
        <f>VLOOKUP(C1168,'user list'!A:B,2,0)</f>
        <v>Admin</v>
      </c>
      <c r="B1168" s="172">
        <v>45810.370300925926</v>
      </c>
      <c r="C1168" s="69" t="s">
        <v>186</v>
      </c>
      <c r="D1168" s="69" t="s">
        <v>1937</v>
      </c>
      <c r="E1168" s="69" t="s">
        <v>2108</v>
      </c>
      <c r="F1168" s="69">
        <v>1213</v>
      </c>
      <c r="G1168" s="69" t="s">
        <v>2201</v>
      </c>
    </row>
    <row r="1169" spans="1:24" ht="14.4">
      <c r="A1169" s="27" t="str">
        <f>VLOOKUP(C1169,'user list'!A:B,2,0)</f>
        <v>Admin</v>
      </c>
      <c r="B1169" s="172">
        <v>45810.370300925926</v>
      </c>
      <c r="C1169" s="69" t="s">
        <v>186</v>
      </c>
      <c r="D1169" s="69" t="s">
        <v>1937</v>
      </c>
      <c r="E1169" s="69" t="s">
        <v>1974</v>
      </c>
      <c r="F1169" s="69">
        <v>1221</v>
      </c>
      <c r="G1169" s="69" t="s">
        <v>2201</v>
      </c>
    </row>
    <row r="1170" spans="1:24" ht="14.4">
      <c r="A1170" s="27" t="str">
        <f>VLOOKUP(C1170,'user list'!A:B,2,0)</f>
        <v>Admin</v>
      </c>
      <c r="B1170" s="172">
        <v>45810.370300925926</v>
      </c>
      <c r="C1170" s="69" t="s">
        <v>186</v>
      </c>
      <c r="D1170" s="69" t="s">
        <v>1937</v>
      </c>
      <c r="E1170" s="69" t="s">
        <v>2118</v>
      </c>
      <c r="F1170" s="69">
        <v>950</v>
      </c>
      <c r="G1170" s="69" t="s">
        <v>2201</v>
      </c>
    </row>
    <row r="1171" spans="1:24" ht="14.4">
      <c r="A1171" s="27" t="str">
        <f>VLOOKUP(C1171,'user list'!A:B,2,0)</f>
        <v>Admin</v>
      </c>
      <c r="B1171" s="172">
        <v>45810.370300925926</v>
      </c>
      <c r="C1171" s="69" t="s">
        <v>186</v>
      </c>
      <c r="D1171" s="69" t="s">
        <v>1937</v>
      </c>
      <c r="E1171" s="69" t="s">
        <v>2116</v>
      </c>
      <c r="F1171" s="69">
        <v>955</v>
      </c>
      <c r="G1171" s="69" t="s">
        <v>2201</v>
      </c>
    </row>
    <row r="1172" spans="1:24" ht="14.4">
      <c r="A1172" s="27" t="str">
        <f>VLOOKUP(C1172,'user list'!A:B,2,0)</f>
        <v>Admin</v>
      </c>
      <c r="B1172" s="172">
        <v>45810.370312500003</v>
      </c>
      <c r="C1172" s="69" t="s">
        <v>186</v>
      </c>
      <c r="D1172" s="69" t="s">
        <v>1937</v>
      </c>
      <c r="E1172" s="69" t="s">
        <v>2117</v>
      </c>
      <c r="F1172" s="69">
        <v>958</v>
      </c>
      <c r="G1172" s="69" t="s">
        <v>2201</v>
      </c>
    </row>
    <row r="1173" spans="1:24" ht="14.4">
      <c r="A1173" s="27" t="str">
        <f>VLOOKUP(C1173,'user list'!A:B,2,0)</f>
        <v>Admin</v>
      </c>
      <c r="B1173" s="172">
        <v>45810.370312500003</v>
      </c>
      <c r="C1173" s="69" t="s">
        <v>186</v>
      </c>
      <c r="D1173" s="69" t="s">
        <v>1937</v>
      </c>
      <c r="E1173" s="69" t="s">
        <v>2116</v>
      </c>
      <c r="F1173" s="69">
        <v>960</v>
      </c>
      <c r="G1173" s="69" t="s">
        <v>2201</v>
      </c>
    </row>
    <row r="1174" spans="1:24" ht="14.4">
      <c r="A1174" s="27" t="str">
        <f>VLOOKUP(C1174,'user list'!A:B,2,0)</f>
        <v>Admin</v>
      </c>
      <c r="B1174" s="172">
        <v>45810.370312500003</v>
      </c>
      <c r="C1174" s="69" t="s">
        <v>186</v>
      </c>
      <c r="D1174" s="69" t="s">
        <v>1937</v>
      </c>
      <c r="E1174" s="69" t="s">
        <v>2115</v>
      </c>
      <c r="F1174" s="69">
        <v>964</v>
      </c>
      <c r="G1174" s="69" t="s">
        <v>2201</v>
      </c>
    </row>
    <row r="1175" spans="1:24" ht="14.4">
      <c r="A1175" s="27" t="str">
        <f>VLOOKUP(C1175,'user list'!A:B,2,0)</f>
        <v>Admin</v>
      </c>
      <c r="B1175" s="172">
        <v>45810.370312500003</v>
      </c>
      <c r="C1175" s="69" t="s">
        <v>186</v>
      </c>
      <c r="D1175" s="69" t="s">
        <v>1937</v>
      </c>
      <c r="E1175" s="69" t="s">
        <v>2113</v>
      </c>
      <c r="F1175" s="69">
        <v>971</v>
      </c>
      <c r="G1175" s="69" t="s">
        <v>2201</v>
      </c>
    </row>
    <row r="1176" spans="1:24" ht="14.4">
      <c r="A1176" s="27" t="str">
        <f>VLOOKUP(C1176,'user list'!A:B,2,0)</f>
        <v>Admin</v>
      </c>
      <c r="B1176" s="172">
        <v>45810.370312500003</v>
      </c>
      <c r="C1176" s="69" t="s">
        <v>186</v>
      </c>
      <c r="D1176" s="69" t="s">
        <v>1937</v>
      </c>
      <c r="E1176" s="69" t="s">
        <v>2114</v>
      </c>
      <c r="F1176" s="69">
        <v>972</v>
      </c>
      <c r="G1176" s="69" t="s">
        <v>2201</v>
      </c>
    </row>
    <row r="1177" spans="1:24" ht="14.4">
      <c r="A1177" s="27" t="str">
        <f>VLOOKUP(C1177,'user list'!A:B,2,0)</f>
        <v>Admin</v>
      </c>
      <c r="B1177" s="172">
        <v>45810.370312500003</v>
      </c>
      <c r="C1177" s="69" t="s">
        <v>186</v>
      </c>
      <c r="D1177" s="69" t="s">
        <v>1937</v>
      </c>
      <c r="E1177" s="69" t="s">
        <v>2110</v>
      </c>
      <c r="F1177" s="69">
        <v>996</v>
      </c>
      <c r="G1177" s="69" t="s">
        <v>2201</v>
      </c>
    </row>
    <row r="1178" spans="1:24" ht="14.4">
      <c r="A1178" s="27" t="str">
        <f>VLOOKUP(C1178,'user list'!A:B,2,0)</f>
        <v>Admin</v>
      </c>
      <c r="B1178" s="172">
        <v>45810.370312500003</v>
      </c>
      <c r="C1178" s="69" t="s">
        <v>186</v>
      </c>
      <c r="D1178" s="69" t="s">
        <v>1937</v>
      </c>
      <c r="E1178" s="69" t="s">
        <v>2112</v>
      </c>
      <c r="F1178" s="69">
        <v>997</v>
      </c>
      <c r="G1178" s="69" t="s">
        <v>2201</v>
      </c>
      <c r="U1178" s="74"/>
      <c r="X1178" s="74"/>
    </row>
    <row r="1179" spans="1:24" ht="14.4">
      <c r="A1179" s="27" t="str">
        <f>VLOOKUP(C1179,'user list'!A:B,2,0)</f>
        <v>Admin</v>
      </c>
      <c r="B1179" s="172">
        <v>45810.370312500003</v>
      </c>
      <c r="C1179" s="69" t="s">
        <v>186</v>
      </c>
      <c r="D1179" s="69" t="s">
        <v>1937</v>
      </c>
      <c r="E1179" s="69" t="s">
        <v>2111</v>
      </c>
      <c r="F1179" s="69">
        <v>1111</v>
      </c>
      <c r="G1179" s="69" t="s">
        <v>2201</v>
      </c>
      <c r="L1179" s="73"/>
      <c r="M1179" s="73"/>
    </row>
    <row r="1180" spans="1:24" ht="14.4">
      <c r="A1180" s="27" t="str">
        <f>VLOOKUP(C1180,'user list'!A:B,2,0)</f>
        <v>Admin</v>
      </c>
      <c r="B1180" s="172">
        <v>45810.370312500003</v>
      </c>
      <c r="C1180" s="69" t="s">
        <v>186</v>
      </c>
      <c r="D1180" s="69" t="s">
        <v>1937</v>
      </c>
      <c r="E1180" s="69" t="s">
        <v>2109</v>
      </c>
      <c r="F1180" s="69">
        <v>1112</v>
      </c>
      <c r="G1180" s="69" t="s">
        <v>2201</v>
      </c>
      <c r="L1180" s="73"/>
      <c r="M1180" s="73"/>
    </row>
    <row r="1181" spans="1:24" ht="14.4">
      <c r="A1181" s="27" t="str">
        <f>VLOOKUP(C1181,'user list'!A:B,2,0)</f>
        <v>Admin</v>
      </c>
      <c r="B1181" s="172">
        <v>45810.370312500003</v>
      </c>
      <c r="C1181" s="69" t="s">
        <v>186</v>
      </c>
      <c r="D1181" s="69" t="s">
        <v>1937</v>
      </c>
      <c r="E1181" s="69" t="s">
        <v>2072</v>
      </c>
      <c r="F1181" s="69">
        <v>1147</v>
      </c>
      <c r="G1181" s="69" t="s">
        <v>2201</v>
      </c>
      <c r="R1181" s="73"/>
      <c r="S1181" s="73"/>
    </row>
    <row r="1182" spans="1:24" ht="14.4">
      <c r="A1182" s="27" t="str">
        <f>VLOOKUP(C1182,'user list'!A:B,2,0)</f>
        <v>Admin</v>
      </c>
      <c r="B1182" s="172">
        <v>45810.370312500003</v>
      </c>
      <c r="C1182" s="69" t="s">
        <v>186</v>
      </c>
      <c r="D1182" s="69" t="s">
        <v>1937</v>
      </c>
      <c r="E1182" s="69" t="s">
        <v>2105</v>
      </c>
      <c r="F1182" s="69">
        <v>321</v>
      </c>
      <c r="G1182" s="69" t="s">
        <v>2201</v>
      </c>
    </row>
    <row r="1183" spans="1:24" ht="14.4">
      <c r="A1183" s="27" t="str">
        <f>VLOOKUP(C1183,'user list'!A:B,2,0)</f>
        <v>Admin</v>
      </c>
      <c r="B1183" s="172">
        <v>45810.370312500003</v>
      </c>
      <c r="C1183" s="69" t="s">
        <v>186</v>
      </c>
      <c r="D1183" s="69" t="s">
        <v>1937</v>
      </c>
      <c r="E1183" s="69" t="s">
        <v>2071</v>
      </c>
      <c r="F1183" s="69">
        <v>322</v>
      </c>
      <c r="G1183" s="69" t="s">
        <v>2201</v>
      </c>
    </row>
    <row r="1184" spans="1:24" ht="14.4">
      <c r="A1184" s="27" t="str">
        <f>VLOOKUP(C1184,'user list'!A:B,2,0)</f>
        <v>Admin</v>
      </c>
      <c r="B1184" s="172">
        <v>45810.370312500003</v>
      </c>
      <c r="C1184" s="69" t="s">
        <v>186</v>
      </c>
      <c r="D1184" s="69" t="s">
        <v>1937</v>
      </c>
      <c r="E1184" s="69" t="s">
        <v>2071</v>
      </c>
      <c r="F1184" s="69">
        <v>323</v>
      </c>
      <c r="G1184" s="69" t="s">
        <v>2201</v>
      </c>
    </row>
    <row r="1185" spans="1:24" ht="14.4">
      <c r="A1185" s="27" t="str">
        <f>VLOOKUP(C1185,'user list'!A:B,2,0)</f>
        <v>Admin</v>
      </c>
      <c r="B1185" s="172">
        <v>45810.370312500003</v>
      </c>
      <c r="C1185" s="69" t="s">
        <v>186</v>
      </c>
      <c r="D1185" s="69" t="s">
        <v>1937</v>
      </c>
      <c r="E1185" s="69" t="s">
        <v>2107</v>
      </c>
      <c r="F1185" s="69">
        <v>324</v>
      </c>
      <c r="G1185" s="69" t="s">
        <v>2201</v>
      </c>
    </row>
    <row r="1186" spans="1:24" ht="14.4">
      <c r="A1186" s="27" t="str">
        <f>VLOOKUP(C1186,'user list'!A:B,2,0)</f>
        <v>Admin</v>
      </c>
      <c r="B1186" s="172">
        <v>45810.370312500003</v>
      </c>
      <c r="C1186" s="69" t="s">
        <v>186</v>
      </c>
      <c r="D1186" s="69" t="s">
        <v>1937</v>
      </c>
      <c r="E1186" s="69" t="s">
        <v>2105</v>
      </c>
      <c r="F1186" s="69">
        <v>325</v>
      </c>
      <c r="G1186" s="69" t="s">
        <v>2201</v>
      </c>
    </row>
    <row r="1187" spans="1:24" ht="14.4">
      <c r="A1187" s="27" t="str">
        <f>VLOOKUP(C1187,'user list'!A:B,2,0)</f>
        <v>Admin</v>
      </c>
      <c r="B1187" s="172">
        <v>45810.370312500003</v>
      </c>
      <c r="C1187" s="69" t="s">
        <v>186</v>
      </c>
      <c r="D1187" s="69" t="s">
        <v>1937</v>
      </c>
      <c r="E1187" s="69" t="s">
        <v>2072</v>
      </c>
      <c r="F1187" s="69">
        <v>326</v>
      </c>
      <c r="G1187" s="69" t="s">
        <v>2201</v>
      </c>
    </row>
    <row r="1188" spans="1:24" ht="14.4">
      <c r="A1188" s="27" t="str">
        <f>VLOOKUP(C1188,'user list'!A:B,2,0)</f>
        <v>Admin</v>
      </c>
      <c r="B1188" s="172">
        <v>45810.370312500003</v>
      </c>
      <c r="C1188" s="69" t="s">
        <v>186</v>
      </c>
      <c r="D1188" s="69" t="s">
        <v>1937</v>
      </c>
      <c r="E1188" s="69" t="s">
        <v>1974</v>
      </c>
      <c r="F1188" s="69">
        <v>327</v>
      </c>
      <c r="G1188" s="69" t="s">
        <v>2201</v>
      </c>
      <c r="R1188" s="73"/>
      <c r="S1188" s="73"/>
    </row>
    <row r="1189" spans="1:24" ht="14.4">
      <c r="A1189" s="27" t="str">
        <f>VLOOKUP(C1189,'user list'!A:B,2,0)</f>
        <v>Admin</v>
      </c>
      <c r="B1189" s="172">
        <v>45810.370312500003</v>
      </c>
      <c r="C1189" s="69" t="s">
        <v>186</v>
      </c>
      <c r="D1189" s="69" t="s">
        <v>1937</v>
      </c>
      <c r="E1189" s="69" t="s">
        <v>1974</v>
      </c>
      <c r="F1189" s="69">
        <v>328</v>
      </c>
      <c r="G1189" s="69" t="s">
        <v>2201</v>
      </c>
    </row>
    <row r="1190" spans="1:24" ht="14.4">
      <c r="A1190" s="27" t="str">
        <f>VLOOKUP(C1190,'user list'!A:B,2,0)</f>
        <v>Admin</v>
      </c>
      <c r="B1190" s="172">
        <v>45810.370312500003</v>
      </c>
      <c r="C1190" s="69" t="s">
        <v>186</v>
      </c>
      <c r="D1190" s="69" t="s">
        <v>1937</v>
      </c>
      <c r="E1190" s="69" t="s">
        <v>2106</v>
      </c>
      <c r="F1190" s="69">
        <v>329</v>
      </c>
      <c r="G1190" s="69" t="s">
        <v>2201</v>
      </c>
      <c r="R1190" s="73"/>
      <c r="S1190" s="73"/>
    </row>
    <row r="1191" spans="1:24" ht="14.4">
      <c r="A1191" s="27" t="str">
        <f>VLOOKUP(C1191,'user list'!A:B,2,0)</f>
        <v>Admin</v>
      </c>
      <c r="B1191" s="172">
        <v>45810.370312500003</v>
      </c>
      <c r="C1191" s="69" t="s">
        <v>186</v>
      </c>
      <c r="D1191" s="69" t="s">
        <v>1937</v>
      </c>
      <c r="E1191" s="69" t="s">
        <v>2101</v>
      </c>
      <c r="F1191" s="69">
        <v>186</v>
      </c>
      <c r="G1191" s="69" t="s">
        <v>2201</v>
      </c>
    </row>
    <row r="1192" spans="1:24" ht="14.4">
      <c r="A1192" s="27" t="str">
        <f>VLOOKUP(C1192,'user list'!A:B,2,0)</f>
        <v>Admin</v>
      </c>
      <c r="B1192" s="172">
        <v>45810.370312500003</v>
      </c>
      <c r="C1192" s="69" t="s">
        <v>186</v>
      </c>
      <c r="D1192" s="69" t="s">
        <v>1937</v>
      </c>
      <c r="E1192" s="69" t="s">
        <v>2101</v>
      </c>
      <c r="F1192" s="69">
        <v>187</v>
      </c>
      <c r="G1192" s="69" t="s">
        <v>2201</v>
      </c>
    </row>
    <row r="1193" spans="1:24" ht="14.4">
      <c r="A1193" s="27" t="str">
        <f>VLOOKUP(C1193,'user list'!A:B,2,0)</f>
        <v>Admin</v>
      </c>
      <c r="B1193" s="172">
        <v>45810.370312500003</v>
      </c>
      <c r="C1193" s="69" t="s">
        <v>186</v>
      </c>
      <c r="D1193" s="69" t="s">
        <v>1937</v>
      </c>
      <c r="E1193" s="69" t="s">
        <v>2104</v>
      </c>
      <c r="F1193" s="69">
        <v>647</v>
      </c>
      <c r="G1193" s="69" t="s">
        <v>2201</v>
      </c>
    </row>
    <row r="1194" spans="1:24" ht="14.4">
      <c r="A1194" s="27" t="str">
        <f>VLOOKUP(C1194,'user list'!A:B,2,0)</f>
        <v>Admin</v>
      </c>
      <c r="B1194" s="172">
        <v>45810.370312500003</v>
      </c>
      <c r="C1194" s="69" t="s">
        <v>186</v>
      </c>
      <c r="D1194" s="69" t="s">
        <v>1937</v>
      </c>
      <c r="E1194" s="69" t="s">
        <v>2103</v>
      </c>
      <c r="F1194" s="69">
        <v>1172</v>
      </c>
      <c r="G1194" s="69" t="s">
        <v>2201</v>
      </c>
      <c r="U1194" s="74"/>
      <c r="X1194" s="74"/>
    </row>
    <row r="1195" spans="1:24" ht="14.4">
      <c r="A1195" s="27" t="str">
        <f>VLOOKUP(C1195,'user list'!A:B,2,0)</f>
        <v>Admin</v>
      </c>
      <c r="B1195" s="172">
        <v>45810.370312500003</v>
      </c>
      <c r="C1195" s="69" t="s">
        <v>186</v>
      </c>
      <c r="D1195" s="69" t="s">
        <v>1937</v>
      </c>
      <c r="E1195" s="69" t="s">
        <v>2102</v>
      </c>
      <c r="F1195" s="69">
        <v>520</v>
      </c>
      <c r="G1195" s="69" t="s">
        <v>2201</v>
      </c>
      <c r="L1195" s="73"/>
      <c r="M1195" s="73"/>
    </row>
    <row r="1196" spans="1:24" ht="14.4">
      <c r="A1196" s="27" t="str">
        <f>VLOOKUP(C1196,'user list'!A:B,2,0)</f>
        <v>Admin</v>
      </c>
      <c r="B1196" s="172">
        <v>45810.370324074072</v>
      </c>
      <c r="C1196" s="69" t="s">
        <v>186</v>
      </c>
      <c r="D1196" s="69" t="s">
        <v>1937</v>
      </c>
      <c r="E1196" s="69" t="s">
        <v>2103</v>
      </c>
      <c r="F1196" s="69">
        <v>826</v>
      </c>
      <c r="G1196" s="69" t="s">
        <v>2201</v>
      </c>
      <c r="L1196" s="73"/>
      <c r="M1196" s="73"/>
    </row>
    <row r="1197" spans="1:24" ht="14.4">
      <c r="A1197" s="27" t="str">
        <f>VLOOKUP(C1197,'user list'!A:B,2,0)</f>
        <v>Admin</v>
      </c>
      <c r="B1197" s="172">
        <v>45810.370324074072</v>
      </c>
      <c r="C1197" s="69" t="s">
        <v>186</v>
      </c>
      <c r="D1197" s="69" t="s">
        <v>1937</v>
      </c>
      <c r="E1197" s="69" t="s">
        <v>1976</v>
      </c>
      <c r="F1197" s="69">
        <v>1290</v>
      </c>
      <c r="G1197" s="69" t="s">
        <v>2201</v>
      </c>
      <c r="R1197" s="73"/>
      <c r="S1197" s="73"/>
    </row>
    <row r="1198" spans="1:24" ht="14.4">
      <c r="A1198" s="27" t="str">
        <f>VLOOKUP(C1198,'user list'!A:B,2,0)</f>
        <v>Admin</v>
      </c>
      <c r="B1198" s="172">
        <v>45810.370324074072</v>
      </c>
      <c r="C1198" s="69" t="s">
        <v>186</v>
      </c>
      <c r="D1198" s="69" t="s">
        <v>1937</v>
      </c>
      <c r="E1198" s="69" t="s">
        <v>1976</v>
      </c>
      <c r="F1198" s="69">
        <v>1301</v>
      </c>
      <c r="G1198" s="69" t="s">
        <v>2201</v>
      </c>
    </row>
    <row r="1199" spans="1:24" ht="14.4">
      <c r="A1199" s="27" t="str">
        <f>VLOOKUP(C1199,'user list'!A:B,2,0)</f>
        <v>Admin</v>
      </c>
      <c r="B1199" s="172">
        <v>45810.370324074072</v>
      </c>
      <c r="C1199" s="69" t="s">
        <v>186</v>
      </c>
      <c r="D1199" s="69" t="s">
        <v>1937</v>
      </c>
      <c r="E1199" s="69" t="s">
        <v>1976</v>
      </c>
      <c r="F1199" s="69">
        <v>1325</v>
      </c>
      <c r="G1199" s="69" t="s">
        <v>2201</v>
      </c>
    </row>
    <row r="1200" spans="1:24" ht="14.4">
      <c r="A1200" s="27" t="str">
        <f>VLOOKUP(C1200,'user list'!A:B,2,0)</f>
        <v>Admin</v>
      </c>
      <c r="B1200" s="172">
        <v>45810.370324074072</v>
      </c>
      <c r="C1200" s="69" t="s">
        <v>186</v>
      </c>
      <c r="D1200" s="69" t="s">
        <v>1937</v>
      </c>
      <c r="E1200" s="69" t="s">
        <v>1976</v>
      </c>
      <c r="F1200" s="69">
        <v>1283</v>
      </c>
      <c r="G1200" s="69" t="s">
        <v>2201</v>
      </c>
    </row>
    <row r="1201" spans="1:33" ht="14.4">
      <c r="A1201" s="27" t="str">
        <f>VLOOKUP(C1201,'user list'!A:B,2,0)</f>
        <v>Admin</v>
      </c>
      <c r="B1201" s="172">
        <v>45810.370324074072</v>
      </c>
      <c r="C1201" s="69" t="s">
        <v>186</v>
      </c>
      <c r="D1201" s="69" t="s">
        <v>1937</v>
      </c>
      <c r="E1201" s="69" t="s">
        <v>1976</v>
      </c>
      <c r="F1201" s="69">
        <v>1273</v>
      </c>
      <c r="G1201" s="69" t="s">
        <v>2201</v>
      </c>
      <c r="AD1201" s="74"/>
      <c r="AG1201" s="74"/>
    </row>
    <row r="1202" spans="1:33" ht="14.4">
      <c r="A1202" s="27" t="str">
        <f>VLOOKUP(C1202,'user list'!A:B,2,0)</f>
        <v>Admin</v>
      </c>
      <c r="B1202" s="172">
        <v>45810.370324074072</v>
      </c>
      <c r="C1202" s="69" t="s">
        <v>186</v>
      </c>
      <c r="D1202" s="69" t="s">
        <v>1937</v>
      </c>
      <c r="E1202" s="69" t="s">
        <v>1976</v>
      </c>
      <c r="F1202" s="69">
        <v>1257</v>
      </c>
      <c r="G1202" s="69" t="s">
        <v>2201</v>
      </c>
      <c r="L1202" s="73"/>
      <c r="M1202" s="73"/>
    </row>
    <row r="1203" spans="1:33" ht="14.4">
      <c r="A1203" s="27" t="str">
        <f>VLOOKUP(C1203,'user list'!A:B,2,0)</f>
        <v>Admin</v>
      </c>
      <c r="B1203" s="172">
        <v>45810.370324074072</v>
      </c>
      <c r="C1203" s="69" t="s">
        <v>186</v>
      </c>
      <c r="D1203" s="69" t="s">
        <v>1937</v>
      </c>
      <c r="E1203" s="69" t="s">
        <v>1976</v>
      </c>
      <c r="F1203" s="69">
        <v>1358</v>
      </c>
      <c r="G1203" s="69" t="s">
        <v>2201</v>
      </c>
      <c r="L1203" s="73"/>
      <c r="M1203" s="73"/>
    </row>
    <row r="1204" spans="1:33" ht="14.4">
      <c r="A1204" s="27" t="str">
        <f>VLOOKUP(C1204,'user list'!A:B,2,0)</f>
        <v>Admin</v>
      </c>
      <c r="B1204" s="172">
        <v>45810.370324074072</v>
      </c>
      <c r="C1204" s="69" t="s">
        <v>186</v>
      </c>
      <c r="D1204" s="69" t="s">
        <v>1937</v>
      </c>
      <c r="E1204" s="69" t="s">
        <v>1976</v>
      </c>
      <c r="F1204" s="69">
        <v>1370</v>
      </c>
      <c r="G1204" s="69" t="s">
        <v>2201</v>
      </c>
      <c r="O1204" s="73"/>
      <c r="P1204" s="73"/>
    </row>
    <row r="1205" spans="1:33" ht="14.4">
      <c r="A1205" s="27" t="str">
        <f>VLOOKUP(C1205,'user list'!A:B,2,0)</f>
        <v>Admin</v>
      </c>
      <c r="B1205" s="172">
        <v>45810.370324074072</v>
      </c>
      <c r="C1205" s="69" t="s">
        <v>186</v>
      </c>
      <c r="D1205" s="69" t="s">
        <v>1937</v>
      </c>
      <c r="E1205" s="69" t="s">
        <v>1976</v>
      </c>
      <c r="F1205" s="69">
        <v>1387</v>
      </c>
      <c r="G1205" s="69" t="s">
        <v>2201</v>
      </c>
      <c r="O1205" s="73"/>
      <c r="P1205" s="73"/>
    </row>
    <row r="1206" spans="1:33" ht="14.4">
      <c r="A1206" s="27" t="str">
        <f>VLOOKUP(C1206,'user list'!A:B,2,0)</f>
        <v>Admin</v>
      </c>
      <c r="B1206" s="172">
        <v>45810.370324074072</v>
      </c>
      <c r="C1206" s="69" t="s">
        <v>186</v>
      </c>
      <c r="D1206" s="69" t="s">
        <v>1937</v>
      </c>
      <c r="E1206" s="69" t="s">
        <v>1976</v>
      </c>
      <c r="F1206" s="69">
        <v>1576</v>
      </c>
      <c r="G1206" s="69" t="s">
        <v>2201</v>
      </c>
    </row>
    <row r="1207" spans="1:33" ht="14.4">
      <c r="A1207" s="27" t="str">
        <f>VLOOKUP(C1207,'user list'!A:B,2,0)</f>
        <v>Admin</v>
      </c>
      <c r="B1207" s="172">
        <v>45810.370324074072</v>
      </c>
      <c r="C1207" s="69" t="s">
        <v>186</v>
      </c>
      <c r="D1207" s="69" t="s">
        <v>1937</v>
      </c>
      <c r="E1207" s="69" t="s">
        <v>1976</v>
      </c>
      <c r="F1207" s="69">
        <v>1595</v>
      </c>
      <c r="G1207" s="69" t="s">
        <v>2201</v>
      </c>
    </row>
    <row r="1208" spans="1:33" ht="14.4">
      <c r="A1208" s="27" t="str">
        <f>VLOOKUP(C1208,'user list'!A:B,2,0)</f>
        <v>Admin</v>
      </c>
      <c r="B1208" s="172">
        <v>45810.370324074072</v>
      </c>
      <c r="C1208" s="69" t="s">
        <v>186</v>
      </c>
      <c r="D1208" s="69" t="s">
        <v>1937</v>
      </c>
      <c r="E1208" s="69" t="s">
        <v>1976</v>
      </c>
      <c r="F1208" s="69">
        <v>1572</v>
      </c>
      <c r="G1208" s="69" t="s">
        <v>2201</v>
      </c>
      <c r="L1208" s="73"/>
      <c r="M1208" s="73"/>
    </row>
    <row r="1209" spans="1:33" ht="14.4">
      <c r="A1209" s="27" t="str">
        <f>VLOOKUP(C1209,'user list'!A:B,2,0)</f>
        <v>Admin</v>
      </c>
      <c r="B1209" s="172">
        <v>45810.370324074072</v>
      </c>
      <c r="C1209" s="69" t="s">
        <v>186</v>
      </c>
      <c r="D1209" s="69" t="s">
        <v>1937</v>
      </c>
      <c r="E1209" s="69" t="s">
        <v>1976</v>
      </c>
      <c r="F1209" s="69">
        <v>1662</v>
      </c>
      <c r="G1209" s="69" t="s">
        <v>2201</v>
      </c>
    </row>
    <row r="1210" spans="1:33" ht="14.4">
      <c r="A1210" s="27" t="str">
        <f>VLOOKUP(C1210,'user list'!A:B,2,0)</f>
        <v>Admin</v>
      </c>
      <c r="B1210" s="172">
        <v>45810.370324074072</v>
      </c>
      <c r="C1210" s="69" t="s">
        <v>186</v>
      </c>
      <c r="D1210" s="69" t="s">
        <v>1937</v>
      </c>
      <c r="E1210" s="69" t="s">
        <v>1976</v>
      </c>
      <c r="F1210" s="69">
        <v>1678</v>
      </c>
      <c r="G1210" s="69" t="s">
        <v>2201</v>
      </c>
    </row>
    <row r="1211" spans="1:33" ht="14.4">
      <c r="A1211" s="27" t="str">
        <f>VLOOKUP(C1211,'user list'!A:B,2,0)</f>
        <v>Admin</v>
      </c>
      <c r="B1211" s="172">
        <v>45810.370324074072</v>
      </c>
      <c r="C1211" s="69" t="s">
        <v>186</v>
      </c>
      <c r="D1211" s="69" t="s">
        <v>1937</v>
      </c>
      <c r="E1211" s="69" t="s">
        <v>2101</v>
      </c>
      <c r="F1211" s="69">
        <v>189</v>
      </c>
      <c r="G1211" s="69" t="s">
        <v>2201</v>
      </c>
      <c r="R1211" s="73"/>
      <c r="S1211" s="73"/>
    </row>
    <row r="1212" spans="1:33" ht="14.4">
      <c r="A1212" s="27" t="str">
        <f>VLOOKUP(C1212,'user list'!A:B,2,0)</f>
        <v>Admin</v>
      </c>
      <c r="B1212" s="172">
        <v>45810.370324074072</v>
      </c>
      <c r="C1212" s="69" t="s">
        <v>186</v>
      </c>
      <c r="D1212" s="69" t="s">
        <v>1937</v>
      </c>
      <c r="E1212" s="69" t="s">
        <v>1977</v>
      </c>
      <c r="F1212" s="69">
        <v>762</v>
      </c>
      <c r="G1212" s="69" t="s">
        <v>2201</v>
      </c>
    </row>
    <row r="1213" spans="1:33" ht="14.4">
      <c r="A1213" s="27" t="str">
        <f>VLOOKUP(C1213,'user list'!A:B,2,0)</f>
        <v>Admin</v>
      </c>
      <c r="B1213" s="172">
        <v>45810.370324074072</v>
      </c>
      <c r="C1213" s="69" t="s">
        <v>186</v>
      </c>
      <c r="D1213" s="69" t="s">
        <v>1937</v>
      </c>
      <c r="E1213" s="69" t="s">
        <v>1977</v>
      </c>
      <c r="F1213" s="69">
        <v>775</v>
      </c>
      <c r="G1213" s="69" t="s">
        <v>2201</v>
      </c>
      <c r="O1213" s="73"/>
      <c r="P1213" s="73"/>
    </row>
    <row r="1214" spans="1:33" ht="14.4">
      <c r="A1214" s="27" t="str">
        <f>VLOOKUP(C1214,'user list'!A:B,2,0)</f>
        <v>Admin</v>
      </c>
      <c r="B1214" s="172">
        <v>45810.370324074072</v>
      </c>
      <c r="C1214" s="69" t="s">
        <v>186</v>
      </c>
      <c r="D1214" s="69" t="s">
        <v>1937</v>
      </c>
      <c r="E1214" s="69">
        <v>2021</v>
      </c>
      <c r="F1214" s="69">
        <v>1226</v>
      </c>
      <c r="G1214" s="69" t="s">
        <v>2201</v>
      </c>
    </row>
    <row r="1215" spans="1:33" ht="14.4">
      <c r="A1215" s="27" t="str">
        <f>VLOOKUP(C1215,'user list'!A:B,2,0)</f>
        <v>Admin</v>
      </c>
      <c r="B1215" s="172">
        <v>45810.370324074072</v>
      </c>
      <c r="C1215" s="69" t="s">
        <v>186</v>
      </c>
      <c r="D1215" s="69" t="s">
        <v>1937</v>
      </c>
      <c r="E1215" s="69" t="s">
        <v>2098</v>
      </c>
      <c r="F1215" s="69">
        <v>1228</v>
      </c>
      <c r="G1215" s="69" t="s">
        <v>2201</v>
      </c>
    </row>
    <row r="1216" spans="1:33" ht="14.4">
      <c r="A1216" s="27" t="str">
        <f>VLOOKUP(C1216,'user list'!A:B,2,0)</f>
        <v>Admin</v>
      </c>
      <c r="B1216" s="172">
        <v>45810.370324074072</v>
      </c>
      <c r="C1216" s="69" t="s">
        <v>186</v>
      </c>
      <c r="D1216" s="69" t="s">
        <v>1937</v>
      </c>
      <c r="E1216" s="69" t="s">
        <v>2093</v>
      </c>
      <c r="F1216" s="69" t="s">
        <v>2094</v>
      </c>
      <c r="G1216" s="69">
        <v>704</v>
      </c>
    </row>
    <row r="1217" spans="1:7" ht="14.4">
      <c r="A1217" s="27" t="str">
        <f>VLOOKUP(C1217,'user list'!A:B,2,0)</f>
        <v>Admin</v>
      </c>
      <c r="B1217" s="172">
        <v>45810.370324074072</v>
      </c>
      <c r="C1217" s="69" t="s">
        <v>186</v>
      </c>
      <c r="D1217" s="69" t="s">
        <v>1937</v>
      </c>
      <c r="E1217" s="69" t="s">
        <v>2091</v>
      </c>
      <c r="F1217" s="69">
        <v>919</v>
      </c>
      <c r="G1217" s="69" t="s">
        <v>2201</v>
      </c>
    </row>
    <row r="1218" spans="1:7" ht="14.4">
      <c r="A1218" s="27" t="str">
        <f>VLOOKUP(C1218,'user list'!A:B,2,0)</f>
        <v>Admin</v>
      </c>
      <c r="B1218" s="172">
        <v>45810.370324074072</v>
      </c>
      <c r="C1218" s="69" t="s">
        <v>186</v>
      </c>
      <c r="D1218" s="69" t="s">
        <v>1937</v>
      </c>
      <c r="E1218" s="69" t="s">
        <v>2096</v>
      </c>
      <c r="F1218" s="69">
        <v>452</v>
      </c>
      <c r="G1218" s="69" t="s">
        <v>2201</v>
      </c>
    </row>
    <row r="1219" spans="1:7" ht="14.4">
      <c r="A1219" s="27" t="str">
        <f>VLOOKUP(C1219,'user list'!A:B,2,0)</f>
        <v>Admin</v>
      </c>
      <c r="B1219" s="172">
        <v>45810.370324074072</v>
      </c>
      <c r="C1219" s="69" t="s">
        <v>186</v>
      </c>
      <c r="D1219" s="69" t="s">
        <v>1937</v>
      </c>
      <c r="E1219" s="69" t="s">
        <v>2095</v>
      </c>
      <c r="F1219" s="69">
        <v>454</v>
      </c>
      <c r="G1219" s="69" t="s">
        <v>2201</v>
      </c>
    </row>
    <row r="1220" spans="1:7" ht="14.4">
      <c r="A1220" s="27" t="str">
        <f>VLOOKUP(C1220,'user list'!A:B,2,0)</f>
        <v>Admin</v>
      </c>
      <c r="B1220" s="172">
        <v>45810.370324074072</v>
      </c>
      <c r="C1220" s="69" t="s">
        <v>186</v>
      </c>
      <c r="D1220" s="69" t="s">
        <v>1937</v>
      </c>
      <c r="E1220" s="69" t="s">
        <v>2090</v>
      </c>
      <c r="F1220" s="69">
        <v>455</v>
      </c>
      <c r="G1220" s="69" t="s">
        <v>2201</v>
      </c>
    </row>
    <row r="1221" spans="1:7" ht="14.4">
      <c r="A1221" s="27" t="str">
        <f>VLOOKUP(C1221,'user list'!A:B,2,0)</f>
        <v>Admin</v>
      </c>
      <c r="B1221" s="172">
        <v>45810.370335648149</v>
      </c>
      <c r="C1221" s="69" t="s">
        <v>186</v>
      </c>
      <c r="D1221" s="69" t="s">
        <v>1937</v>
      </c>
      <c r="E1221" s="69" t="s">
        <v>2092</v>
      </c>
      <c r="F1221" s="69">
        <v>281</v>
      </c>
      <c r="G1221" s="69" t="s">
        <v>2201</v>
      </c>
    </row>
    <row r="1222" spans="1:7" ht="14.4">
      <c r="A1222" s="27" t="str">
        <f>VLOOKUP(C1222,'user list'!A:B,2,0)</f>
        <v>Admin</v>
      </c>
      <c r="B1222" s="172">
        <v>45810.370335648149</v>
      </c>
      <c r="C1222" s="69" t="s">
        <v>186</v>
      </c>
      <c r="D1222" s="69" t="s">
        <v>1937</v>
      </c>
      <c r="E1222" s="69" t="s">
        <v>2099</v>
      </c>
      <c r="F1222" s="69">
        <v>267</v>
      </c>
      <c r="G1222" s="69" t="s">
        <v>2201</v>
      </c>
    </row>
    <row r="1223" spans="1:7" ht="14.4">
      <c r="A1223" s="27" t="str">
        <f>VLOOKUP(C1223,'user list'!A:B,2,0)</f>
        <v>Admin</v>
      </c>
      <c r="B1223" s="172">
        <v>45810.370335648149</v>
      </c>
      <c r="C1223" s="69" t="s">
        <v>186</v>
      </c>
      <c r="D1223" s="69" t="s">
        <v>1937</v>
      </c>
      <c r="E1223" s="69" t="s">
        <v>2099</v>
      </c>
      <c r="F1223" s="69">
        <v>268</v>
      </c>
      <c r="G1223" s="69" t="s">
        <v>2201</v>
      </c>
    </row>
    <row r="1224" spans="1:7" ht="14.4">
      <c r="A1224" s="27" t="str">
        <f>VLOOKUP(C1224,'user list'!A:B,2,0)</f>
        <v>Admin</v>
      </c>
      <c r="B1224" s="172">
        <v>45810.370335648149</v>
      </c>
      <c r="C1224" s="69" t="s">
        <v>186</v>
      </c>
      <c r="D1224" s="69" t="s">
        <v>1937</v>
      </c>
      <c r="E1224" s="69" t="s">
        <v>2088</v>
      </c>
      <c r="F1224" s="69">
        <v>260</v>
      </c>
      <c r="G1224" s="69" t="s">
        <v>2201</v>
      </c>
    </row>
    <row r="1225" spans="1:7" ht="14.4">
      <c r="A1225" s="27" t="str">
        <f>VLOOKUP(C1225,'user list'!A:B,2,0)</f>
        <v>Admin</v>
      </c>
      <c r="B1225" s="172">
        <v>45810.370335648149</v>
      </c>
      <c r="C1225" s="69" t="s">
        <v>186</v>
      </c>
      <c r="D1225" s="69" t="s">
        <v>1937</v>
      </c>
      <c r="E1225" s="69" t="s">
        <v>2047</v>
      </c>
      <c r="F1225" s="69">
        <v>261</v>
      </c>
      <c r="G1225" s="69" t="s">
        <v>2201</v>
      </c>
    </row>
    <row r="1226" spans="1:7" ht="14.4">
      <c r="A1226" s="27" t="str">
        <f>VLOOKUP(C1226,'user list'!A:B,2,0)</f>
        <v>Admin</v>
      </c>
      <c r="B1226" s="172">
        <v>45810.370335648149</v>
      </c>
      <c r="C1226" s="69" t="s">
        <v>186</v>
      </c>
      <c r="D1226" s="69" t="s">
        <v>1937</v>
      </c>
      <c r="E1226" s="69" t="s">
        <v>2002</v>
      </c>
      <c r="F1226" s="69">
        <v>272</v>
      </c>
      <c r="G1226" s="69" t="s">
        <v>2201</v>
      </c>
    </row>
    <row r="1227" spans="1:7" ht="14.4">
      <c r="A1227" s="27" t="str">
        <f>VLOOKUP(C1227,'user list'!A:B,2,0)</f>
        <v>Admin</v>
      </c>
      <c r="B1227" s="172">
        <v>45810.370335648149</v>
      </c>
      <c r="C1227" s="69" t="s">
        <v>186</v>
      </c>
      <c r="D1227" s="69" t="s">
        <v>1937</v>
      </c>
      <c r="E1227" s="69" t="s">
        <v>2097</v>
      </c>
      <c r="F1227" s="69">
        <v>265</v>
      </c>
      <c r="G1227" s="69" t="s">
        <v>2201</v>
      </c>
    </row>
    <row r="1228" spans="1:7" ht="14.4">
      <c r="A1228" s="27" t="str">
        <f>VLOOKUP(C1228,'user list'!A:B,2,0)</f>
        <v>Admin</v>
      </c>
      <c r="B1228" s="172">
        <v>45810.370335648149</v>
      </c>
      <c r="C1228" s="69" t="s">
        <v>186</v>
      </c>
      <c r="D1228" s="69" t="s">
        <v>1937</v>
      </c>
      <c r="E1228" s="69" t="s">
        <v>2088</v>
      </c>
      <c r="F1228" s="69">
        <v>263</v>
      </c>
      <c r="G1228" s="69" t="s">
        <v>2201</v>
      </c>
    </row>
    <row r="1229" spans="1:7" ht="14.4">
      <c r="A1229" s="27" t="str">
        <f>VLOOKUP(C1229,'user list'!A:B,2,0)</f>
        <v>Admin</v>
      </c>
      <c r="B1229" s="172">
        <v>45810.370335648149</v>
      </c>
      <c r="C1229" s="69" t="s">
        <v>186</v>
      </c>
      <c r="D1229" s="69" t="s">
        <v>1937</v>
      </c>
      <c r="E1229" s="69" t="s">
        <v>2100</v>
      </c>
      <c r="F1229" s="69">
        <v>239</v>
      </c>
      <c r="G1229" s="69" t="s">
        <v>2201</v>
      </c>
    </row>
    <row r="1230" spans="1:7" ht="14.4">
      <c r="A1230" s="27" t="str">
        <f>VLOOKUP(C1230,'user list'!A:B,2,0)</f>
        <v>Admin</v>
      </c>
      <c r="B1230" s="172">
        <v>45810.370335648149</v>
      </c>
      <c r="C1230" s="69" t="s">
        <v>186</v>
      </c>
      <c r="D1230" s="69" t="s">
        <v>1937</v>
      </c>
      <c r="E1230" s="69" t="s">
        <v>2100</v>
      </c>
      <c r="F1230" s="69">
        <v>240</v>
      </c>
      <c r="G1230" s="69" t="s">
        <v>2201</v>
      </c>
    </row>
    <row r="1231" spans="1:7" ht="14.4">
      <c r="A1231" s="27" t="str">
        <f>VLOOKUP(C1231,'user list'!A:B,2,0)</f>
        <v>Admin</v>
      </c>
      <c r="B1231" s="172">
        <v>45810.370335648149</v>
      </c>
      <c r="C1231" s="69" t="s">
        <v>186</v>
      </c>
      <c r="D1231" s="69" t="s">
        <v>1937</v>
      </c>
      <c r="E1231" s="69" t="s">
        <v>2100</v>
      </c>
      <c r="F1231" s="69">
        <v>241</v>
      </c>
      <c r="G1231" s="69" t="s">
        <v>2201</v>
      </c>
    </row>
    <row r="1232" spans="1:7" ht="14.4">
      <c r="A1232" s="27" t="str">
        <f>VLOOKUP(C1232,'user list'!A:B,2,0)</f>
        <v>Admin</v>
      </c>
      <c r="B1232" s="172">
        <v>45810.370335648149</v>
      </c>
      <c r="C1232" s="69" t="s">
        <v>186</v>
      </c>
      <c r="D1232" s="69" t="s">
        <v>1937</v>
      </c>
      <c r="E1232" s="69" t="s">
        <v>2085</v>
      </c>
      <c r="F1232" s="69">
        <v>252</v>
      </c>
      <c r="G1232" s="69" t="s">
        <v>2201</v>
      </c>
    </row>
    <row r="1233" spans="1:16" ht="14.4">
      <c r="A1233" s="27" t="str">
        <f>VLOOKUP(C1233,'user list'!A:B,2,0)</f>
        <v>Admin</v>
      </c>
      <c r="B1233" s="172">
        <v>45810.370335648149</v>
      </c>
      <c r="C1233" s="69" t="s">
        <v>186</v>
      </c>
      <c r="D1233" s="69" t="s">
        <v>1937</v>
      </c>
      <c r="E1233" s="69" t="s">
        <v>2086</v>
      </c>
      <c r="F1233" s="69">
        <v>253</v>
      </c>
      <c r="G1233" s="69" t="s">
        <v>2201</v>
      </c>
    </row>
    <row r="1234" spans="1:16" ht="14.4">
      <c r="A1234" s="27" t="str">
        <f>VLOOKUP(C1234,'user list'!A:B,2,0)</f>
        <v>Admin</v>
      </c>
      <c r="B1234" s="172">
        <v>45810.370335648149</v>
      </c>
      <c r="C1234" s="69" t="s">
        <v>186</v>
      </c>
      <c r="D1234" s="69" t="s">
        <v>1937</v>
      </c>
      <c r="E1234" s="69" t="s">
        <v>2087</v>
      </c>
      <c r="F1234" s="69">
        <v>254</v>
      </c>
      <c r="G1234" s="69" t="s">
        <v>2201</v>
      </c>
      <c r="O1234" s="73"/>
      <c r="P1234" s="73"/>
    </row>
    <row r="1235" spans="1:16" ht="14.4">
      <c r="A1235" s="27" t="str">
        <f>VLOOKUP(C1235,'user list'!A:B,2,0)</f>
        <v>Admin</v>
      </c>
      <c r="B1235" s="172">
        <v>45810.370335648149</v>
      </c>
      <c r="C1235" s="69" t="s">
        <v>186</v>
      </c>
      <c r="D1235" s="69" t="s">
        <v>1937</v>
      </c>
      <c r="E1235" s="69" t="s">
        <v>2089</v>
      </c>
      <c r="F1235" s="69">
        <v>255</v>
      </c>
      <c r="G1235" s="69" t="s">
        <v>2201</v>
      </c>
    </row>
    <row r="1236" spans="1:16" ht="14.4">
      <c r="A1236" s="27" t="str">
        <f>VLOOKUP(C1236,'user list'!A:B,2,0)</f>
        <v>Admin</v>
      </c>
      <c r="B1236" s="172">
        <v>45810.370335648149</v>
      </c>
      <c r="C1236" s="69" t="s">
        <v>186</v>
      </c>
      <c r="D1236" s="69" t="s">
        <v>1937</v>
      </c>
      <c r="E1236" s="69" t="s">
        <v>2077</v>
      </c>
      <c r="F1236" s="69">
        <v>233</v>
      </c>
      <c r="G1236" s="69" t="s">
        <v>2201</v>
      </c>
    </row>
    <row r="1237" spans="1:16" ht="14.4">
      <c r="A1237" s="27" t="str">
        <f>VLOOKUP(C1237,'user list'!A:B,2,0)</f>
        <v>Admin</v>
      </c>
      <c r="B1237" s="172">
        <v>45810.370335648149</v>
      </c>
      <c r="C1237" s="69" t="s">
        <v>186</v>
      </c>
      <c r="D1237" s="69" t="s">
        <v>1937</v>
      </c>
      <c r="E1237" s="69" t="s">
        <v>2063</v>
      </c>
      <c r="F1237" s="69">
        <v>169</v>
      </c>
      <c r="G1237" s="69" t="s">
        <v>2201</v>
      </c>
    </row>
    <row r="1238" spans="1:16" ht="14.4">
      <c r="A1238" s="27" t="str">
        <f>VLOOKUP(C1238,'user list'!A:B,2,0)</f>
        <v>Admin</v>
      </c>
      <c r="B1238" s="172">
        <v>45810.370335648149</v>
      </c>
      <c r="C1238" s="69" t="s">
        <v>186</v>
      </c>
      <c r="D1238" s="69" t="s">
        <v>1937</v>
      </c>
      <c r="E1238" s="69" t="s">
        <v>2072</v>
      </c>
      <c r="F1238" s="69">
        <v>170</v>
      </c>
      <c r="G1238" s="69" t="s">
        <v>2201</v>
      </c>
    </row>
    <row r="1239" spans="1:16" ht="14.4">
      <c r="A1239" s="27" t="str">
        <f>VLOOKUP(C1239,'user list'!A:B,2,0)</f>
        <v>Admin</v>
      </c>
      <c r="B1239" s="172">
        <v>45810.370335648149</v>
      </c>
      <c r="C1239" s="69" t="s">
        <v>186</v>
      </c>
      <c r="D1239" s="69" t="s">
        <v>1937</v>
      </c>
      <c r="E1239" s="69" t="s">
        <v>2080</v>
      </c>
      <c r="F1239" s="69">
        <v>171</v>
      </c>
      <c r="G1239" s="69" t="s">
        <v>2201</v>
      </c>
    </row>
    <row r="1240" spans="1:16" ht="14.4">
      <c r="A1240" s="27" t="str">
        <f>VLOOKUP(C1240,'user list'!A:B,2,0)</f>
        <v>Admin</v>
      </c>
      <c r="B1240" s="172">
        <v>45810.370335648149</v>
      </c>
      <c r="C1240" s="69" t="s">
        <v>186</v>
      </c>
      <c r="D1240" s="69" t="s">
        <v>1937</v>
      </c>
      <c r="E1240" s="69" t="s">
        <v>2071</v>
      </c>
      <c r="F1240" s="69">
        <v>172</v>
      </c>
      <c r="G1240" s="69" t="s">
        <v>2201</v>
      </c>
      <c r="O1240" s="73"/>
      <c r="P1240" s="73"/>
    </row>
    <row r="1241" spans="1:16" ht="14.4">
      <c r="A1241" s="27" t="str">
        <f>VLOOKUP(C1241,'user list'!A:B,2,0)</f>
        <v>Admin</v>
      </c>
      <c r="B1241" s="172">
        <v>45810.370335648149</v>
      </c>
      <c r="C1241" s="69" t="s">
        <v>186</v>
      </c>
      <c r="D1241" s="69" t="s">
        <v>1937</v>
      </c>
      <c r="E1241" s="69" t="s">
        <v>2076</v>
      </c>
      <c r="F1241" s="69">
        <v>173</v>
      </c>
      <c r="G1241" s="69" t="s">
        <v>2201</v>
      </c>
    </row>
    <row r="1242" spans="1:16" ht="14.4">
      <c r="A1242" s="27" t="str">
        <f>VLOOKUP(C1242,'user list'!A:B,2,0)</f>
        <v>Admin</v>
      </c>
      <c r="B1242" s="172">
        <v>45810.370335648149</v>
      </c>
      <c r="C1242" s="69" t="s">
        <v>186</v>
      </c>
      <c r="D1242" s="69" t="s">
        <v>1937</v>
      </c>
      <c r="E1242" s="69" t="s">
        <v>2081</v>
      </c>
      <c r="F1242" s="69">
        <v>174</v>
      </c>
      <c r="G1242" s="69" t="s">
        <v>2201</v>
      </c>
    </row>
    <row r="1243" spans="1:16" ht="14.4">
      <c r="A1243" s="27" t="str">
        <f>VLOOKUP(C1243,'user list'!A:B,2,0)</f>
        <v>Admin</v>
      </c>
      <c r="B1243" s="172">
        <v>45810.370335648149</v>
      </c>
      <c r="C1243" s="69" t="s">
        <v>186</v>
      </c>
      <c r="D1243" s="69" t="s">
        <v>1937</v>
      </c>
      <c r="E1243" s="69" t="s">
        <v>2081</v>
      </c>
      <c r="F1243" s="69">
        <v>175</v>
      </c>
      <c r="G1243" s="69" t="s">
        <v>2201</v>
      </c>
    </row>
    <row r="1244" spans="1:16" ht="14.4">
      <c r="A1244" s="27" t="str">
        <f>VLOOKUP(C1244,'user list'!A:B,2,0)</f>
        <v>Admin</v>
      </c>
      <c r="B1244" s="172">
        <v>45810.370335648149</v>
      </c>
      <c r="C1244" s="69" t="s">
        <v>186</v>
      </c>
      <c r="D1244" s="69" t="s">
        <v>1937</v>
      </c>
      <c r="E1244" s="69" t="s">
        <v>2081</v>
      </c>
      <c r="F1244" s="69">
        <v>176</v>
      </c>
      <c r="G1244" s="69" t="s">
        <v>2201</v>
      </c>
    </row>
    <row r="1245" spans="1:16" ht="14.4">
      <c r="A1245" s="27" t="str">
        <f>VLOOKUP(C1245,'user list'!A:B,2,0)</f>
        <v>Admin</v>
      </c>
      <c r="B1245" s="172">
        <v>45810.370347222219</v>
      </c>
      <c r="C1245" s="69" t="s">
        <v>186</v>
      </c>
      <c r="D1245" s="69" t="s">
        <v>1937</v>
      </c>
      <c r="E1245" s="69" t="s">
        <v>2081</v>
      </c>
      <c r="F1245" s="69">
        <v>177</v>
      </c>
      <c r="G1245" s="69" t="s">
        <v>2201</v>
      </c>
      <c r="O1245" s="73"/>
      <c r="P1245" s="73"/>
    </row>
    <row r="1246" spans="1:16" ht="14.4">
      <c r="A1246" s="27" t="str">
        <f>VLOOKUP(C1246,'user list'!A:B,2,0)</f>
        <v>Admin</v>
      </c>
      <c r="B1246" s="172">
        <v>45810.370347222219</v>
      </c>
      <c r="C1246" s="69" t="s">
        <v>186</v>
      </c>
      <c r="D1246" s="69" t="s">
        <v>1937</v>
      </c>
      <c r="E1246" s="69" t="s">
        <v>2080</v>
      </c>
      <c r="F1246" s="69">
        <v>178</v>
      </c>
      <c r="G1246" s="69" t="s">
        <v>2201</v>
      </c>
    </row>
    <row r="1247" spans="1:16" ht="14.4">
      <c r="A1247" s="27" t="str">
        <f>VLOOKUP(C1247,'user list'!A:B,2,0)</f>
        <v>Admin</v>
      </c>
      <c r="B1247" s="172">
        <v>45810.370347222219</v>
      </c>
      <c r="C1247" s="69" t="s">
        <v>186</v>
      </c>
      <c r="D1247" s="69" t="s">
        <v>1937</v>
      </c>
      <c r="E1247" s="69" t="s">
        <v>2081</v>
      </c>
      <c r="F1247" s="69">
        <v>179</v>
      </c>
      <c r="G1247" s="69" t="s">
        <v>2201</v>
      </c>
    </row>
    <row r="1248" spans="1:16" ht="14.4">
      <c r="A1248" s="27" t="str">
        <f>VLOOKUP(C1248,'user list'!A:B,2,0)</f>
        <v>Admin</v>
      </c>
      <c r="B1248" s="172">
        <v>45810.370347222219</v>
      </c>
      <c r="C1248" s="69" t="s">
        <v>186</v>
      </c>
      <c r="D1248" s="69" t="s">
        <v>1937</v>
      </c>
      <c r="E1248" s="69" t="s">
        <v>2063</v>
      </c>
      <c r="F1248" s="69">
        <v>180</v>
      </c>
      <c r="G1248" s="69" t="s">
        <v>2201</v>
      </c>
    </row>
    <row r="1249" spans="1:16" ht="14.4">
      <c r="A1249" s="27" t="str">
        <f>VLOOKUP(C1249,'user list'!A:B,2,0)</f>
        <v>Admin</v>
      </c>
      <c r="B1249" s="172">
        <v>45810.370347222219</v>
      </c>
      <c r="C1249" s="69" t="s">
        <v>186</v>
      </c>
      <c r="D1249" s="69" t="s">
        <v>1937</v>
      </c>
      <c r="E1249" s="69" t="s">
        <v>2080</v>
      </c>
      <c r="F1249" s="69">
        <v>181</v>
      </c>
      <c r="G1249" s="69" t="s">
        <v>2201</v>
      </c>
    </row>
    <row r="1250" spans="1:16" ht="14.4">
      <c r="A1250" s="27" t="str">
        <f>VLOOKUP(C1250,'user list'!A:B,2,0)</f>
        <v>Admin</v>
      </c>
      <c r="B1250" s="172">
        <v>45810.370347222219</v>
      </c>
      <c r="C1250" s="69" t="s">
        <v>186</v>
      </c>
      <c r="D1250" s="69" t="s">
        <v>1937</v>
      </c>
      <c r="E1250" s="69" t="s">
        <v>2063</v>
      </c>
      <c r="F1250" s="69">
        <v>182</v>
      </c>
      <c r="G1250" s="69" t="s">
        <v>2201</v>
      </c>
    </row>
    <row r="1251" spans="1:16" ht="14.4">
      <c r="A1251" s="27" t="str">
        <f>VLOOKUP(C1251,'user list'!A:B,2,0)</f>
        <v>Admin</v>
      </c>
      <c r="B1251" s="172">
        <v>45810.370347222219</v>
      </c>
      <c r="C1251" s="69" t="s">
        <v>186</v>
      </c>
      <c r="D1251" s="69" t="s">
        <v>1937</v>
      </c>
      <c r="E1251" s="69" t="s">
        <v>2072</v>
      </c>
      <c r="F1251" s="69">
        <v>183</v>
      </c>
      <c r="G1251" s="69" t="s">
        <v>2201</v>
      </c>
    </row>
    <row r="1252" spans="1:16" ht="14.4">
      <c r="A1252" s="27" t="str">
        <f>VLOOKUP(C1252,'user list'!A:B,2,0)</f>
        <v>Admin</v>
      </c>
      <c r="B1252" s="172">
        <v>45810.370347222219</v>
      </c>
      <c r="C1252" s="69" t="s">
        <v>186</v>
      </c>
      <c r="D1252" s="69" t="s">
        <v>1937</v>
      </c>
      <c r="E1252" s="69" t="s">
        <v>2063</v>
      </c>
      <c r="F1252" s="69">
        <v>184</v>
      </c>
      <c r="G1252" s="69" t="s">
        <v>2201</v>
      </c>
      <c r="O1252" s="73"/>
      <c r="P1252" s="73"/>
    </row>
    <row r="1253" spans="1:16" ht="14.4">
      <c r="A1253" s="27" t="str">
        <f>VLOOKUP(C1253,'user list'!A:B,2,0)</f>
        <v>Admin</v>
      </c>
      <c r="B1253" s="172">
        <v>45810.370347222219</v>
      </c>
      <c r="C1253" s="69" t="s">
        <v>186</v>
      </c>
      <c r="D1253" s="69" t="s">
        <v>1937</v>
      </c>
      <c r="E1253" s="69" t="s">
        <v>2081</v>
      </c>
      <c r="F1253" s="69">
        <v>185</v>
      </c>
      <c r="G1253" s="69" t="s">
        <v>2201</v>
      </c>
    </row>
    <row r="1254" spans="1:16" ht="14.4">
      <c r="A1254" s="27" t="str">
        <f>VLOOKUP(C1254,'user list'!A:B,2,0)</f>
        <v>Admin</v>
      </c>
      <c r="B1254" s="172">
        <v>45810.370347222219</v>
      </c>
      <c r="C1254" s="69" t="s">
        <v>186</v>
      </c>
      <c r="D1254" s="69" t="s">
        <v>1937</v>
      </c>
      <c r="E1254" s="69" t="s">
        <v>2083</v>
      </c>
      <c r="F1254" s="69">
        <v>190</v>
      </c>
      <c r="G1254" s="69" t="s">
        <v>2201</v>
      </c>
    </row>
    <row r="1255" spans="1:16" ht="14.4">
      <c r="A1255" s="27" t="str">
        <f>VLOOKUP(C1255,'user list'!A:B,2,0)</f>
        <v>Admin</v>
      </c>
      <c r="B1255" s="172">
        <v>45810.370347222219</v>
      </c>
      <c r="C1255" s="69" t="s">
        <v>186</v>
      </c>
      <c r="D1255" s="69" t="s">
        <v>1937</v>
      </c>
      <c r="E1255" s="69" t="s">
        <v>2083</v>
      </c>
      <c r="F1255" s="69">
        <v>191</v>
      </c>
      <c r="G1255" s="69" t="s">
        <v>2201</v>
      </c>
    </row>
    <row r="1256" spans="1:16" ht="14.4">
      <c r="A1256" s="27" t="str">
        <f>VLOOKUP(C1256,'user list'!A:B,2,0)</f>
        <v>Admin</v>
      </c>
      <c r="B1256" s="172">
        <v>45810.370347222219</v>
      </c>
      <c r="C1256" s="69" t="s">
        <v>186</v>
      </c>
      <c r="D1256" s="69" t="s">
        <v>1937</v>
      </c>
      <c r="E1256" s="69" t="s">
        <v>2082</v>
      </c>
      <c r="F1256" s="69">
        <v>192</v>
      </c>
      <c r="G1256" s="69" t="s">
        <v>2201</v>
      </c>
    </row>
    <row r="1257" spans="1:16" ht="14.4">
      <c r="A1257" s="27" t="str">
        <f>VLOOKUP(C1257,'user list'!A:B,2,0)</f>
        <v>Admin</v>
      </c>
      <c r="B1257" s="172">
        <v>45810.370347222219</v>
      </c>
      <c r="C1257" s="69" t="s">
        <v>186</v>
      </c>
      <c r="D1257" s="69" t="s">
        <v>1937</v>
      </c>
      <c r="E1257" s="69" t="s">
        <v>2084</v>
      </c>
      <c r="F1257" s="69">
        <v>193</v>
      </c>
      <c r="G1257" s="69" t="s">
        <v>2201</v>
      </c>
    </row>
    <row r="1258" spans="1:16" ht="14.4">
      <c r="A1258" s="27" t="str">
        <f>VLOOKUP(C1258,'user list'!A:B,2,0)</f>
        <v>Admin</v>
      </c>
      <c r="B1258" s="172">
        <v>45810.370347222219</v>
      </c>
      <c r="C1258" s="69" t="s">
        <v>186</v>
      </c>
      <c r="D1258" s="69" t="s">
        <v>1937</v>
      </c>
      <c r="E1258" s="69" t="s">
        <v>2081</v>
      </c>
      <c r="F1258" s="69">
        <v>194</v>
      </c>
      <c r="G1258" s="69" t="s">
        <v>2201</v>
      </c>
    </row>
    <row r="1259" spans="1:16" ht="14.4">
      <c r="A1259" s="27" t="str">
        <f>VLOOKUP(C1259,'user list'!A:B,2,0)</f>
        <v>Admin</v>
      </c>
      <c r="B1259" s="172">
        <v>45810.370347222219</v>
      </c>
      <c r="C1259" s="69" t="s">
        <v>186</v>
      </c>
      <c r="D1259" s="69" t="s">
        <v>1937</v>
      </c>
      <c r="E1259" s="69" t="s">
        <v>2081</v>
      </c>
      <c r="F1259" s="69">
        <v>195</v>
      </c>
      <c r="G1259" s="69" t="s">
        <v>2201</v>
      </c>
    </row>
    <row r="1260" spans="1:16" ht="14.4">
      <c r="A1260" s="27" t="str">
        <f>VLOOKUP(C1260,'user list'!A:B,2,0)</f>
        <v>Admin</v>
      </c>
      <c r="B1260" s="172">
        <v>45810.370347222219</v>
      </c>
      <c r="C1260" s="69" t="s">
        <v>186</v>
      </c>
      <c r="D1260" s="69" t="s">
        <v>1937</v>
      </c>
      <c r="E1260" s="69" t="s">
        <v>2081</v>
      </c>
      <c r="F1260" s="69">
        <v>196</v>
      </c>
      <c r="G1260" s="69" t="s">
        <v>2201</v>
      </c>
    </row>
    <row r="1261" spans="1:16" ht="14.4">
      <c r="A1261" s="27" t="str">
        <f>VLOOKUP(C1261,'user list'!A:B,2,0)</f>
        <v>Admin</v>
      </c>
      <c r="B1261" s="172">
        <v>45810.370347222219</v>
      </c>
      <c r="C1261" s="69" t="s">
        <v>186</v>
      </c>
      <c r="D1261" s="69" t="s">
        <v>1937</v>
      </c>
      <c r="E1261" s="69" t="s">
        <v>2081</v>
      </c>
      <c r="F1261" s="69">
        <v>197</v>
      </c>
      <c r="G1261" s="69" t="s">
        <v>2201</v>
      </c>
    </row>
    <row r="1262" spans="1:16" ht="14.4">
      <c r="A1262" s="27" t="str">
        <f>VLOOKUP(C1262,'user list'!A:B,2,0)</f>
        <v>Admin</v>
      </c>
      <c r="B1262" s="172">
        <v>45810.370347222219</v>
      </c>
      <c r="C1262" s="69" t="s">
        <v>186</v>
      </c>
      <c r="D1262" s="69" t="s">
        <v>1937</v>
      </c>
      <c r="E1262" s="69" t="s">
        <v>2081</v>
      </c>
      <c r="F1262" s="69">
        <v>198</v>
      </c>
      <c r="G1262" s="69" t="s">
        <v>2201</v>
      </c>
    </row>
    <row r="1263" spans="1:16" ht="14.4">
      <c r="A1263" s="27" t="str">
        <f>VLOOKUP(C1263,'user list'!A:B,2,0)</f>
        <v>Admin</v>
      </c>
      <c r="B1263" s="172">
        <v>45810.370347222219</v>
      </c>
      <c r="C1263" s="69" t="s">
        <v>186</v>
      </c>
      <c r="D1263" s="69" t="s">
        <v>1937</v>
      </c>
      <c r="E1263" s="69" t="s">
        <v>2080</v>
      </c>
      <c r="F1263" s="69">
        <v>199</v>
      </c>
      <c r="G1263" s="69" t="s">
        <v>2201</v>
      </c>
    </row>
    <row r="1264" spans="1:16" ht="14.4">
      <c r="A1264" s="27" t="str">
        <f>VLOOKUP(C1264,'user list'!A:B,2,0)</f>
        <v>Admin</v>
      </c>
      <c r="B1264" s="172">
        <v>45810.370347222219</v>
      </c>
      <c r="C1264" s="69" t="s">
        <v>186</v>
      </c>
      <c r="D1264" s="69" t="s">
        <v>1937</v>
      </c>
      <c r="E1264" s="69" t="s">
        <v>2081</v>
      </c>
      <c r="F1264" s="69">
        <v>200</v>
      </c>
      <c r="G1264" s="69" t="s">
        <v>2201</v>
      </c>
    </row>
    <row r="1265" spans="1:36" ht="14.4">
      <c r="A1265" s="27" t="str">
        <f>VLOOKUP(C1265,'user list'!A:B,2,0)</f>
        <v>Admin</v>
      </c>
      <c r="B1265" s="172">
        <v>45810.370347222219</v>
      </c>
      <c r="C1265" s="69" t="s">
        <v>186</v>
      </c>
      <c r="D1265" s="69" t="s">
        <v>1937</v>
      </c>
      <c r="E1265" s="69" t="s">
        <v>2076</v>
      </c>
      <c r="F1265" s="69">
        <v>201</v>
      </c>
      <c r="G1265" s="69" t="s">
        <v>2201</v>
      </c>
      <c r="O1265" s="73"/>
      <c r="P1265" s="73"/>
    </row>
    <row r="1266" spans="1:36" ht="14.4">
      <c r="A1266" s="27" t="str">
        <f>VLOOKUP(C1266,'user list'!A:B,2,0)</f>
        <v>Admin</v>
      </c>
      <c r="B1266" s="172">
        <v>45810.370347222219</v>
      </c>
      <c r="C1266" s="69" t="s">
        <v>186</v>
      </c>
      <c r="D1266" s="69" t="s">
        <v>1937</v>
      </c>
      <c r="E1266" s="69" t="s">
        <v>2066</v>
      </c>
      <c r="F1266" s="69">
        <v>202</v>
      </c>
      <c r="G1266" s="69" t="s">
        <v>2201</v>
      </c>
    </row>
    <row r="1267" spans="1:36" ht="14.4">
      <c r="A1267" s="27" t="str">
        <f>VLOOKUP(C1267,'user list'!A:B,2,0)</f>
        <v>Admin</v>
      </c>
      <c r="B1267" s="172">
        <v>45810.370347222219</v>
      </c>
      <c r="C1267" s="69" t="s">
        <v>186</v>
      </c>
      <c r="D1267" s="69" t="s">
        <v>1937</v>
      </c>
      <c r="E1267" s="69" t="s">
        <v>2078</v>
      </c>
      <c r="F1267" s="69">
        <v>203</v>
      </c>
      <c r="G1267" s="69" t="s">
        <v>2201</v>
      </c>
    </row>
    <row r="1268" spans="1:36" ht="14.4">
      <c r="A1268" s="27" t="str">
        <f>VLOOKUP(C1268,'user list'!A:B,2,0)</f>
        <v>Admin</v>
      </c>
      <c r="B1268" s="172">
        <v>45810.370347222219</v>
      </c>
      <c r="C1268" s="69" t="s">
        <v>186</v>
      </c>
      <c r="D1268" s="69" t="s">
        <v>1937</v>
      </c>
      <c r="E1268" s="69" t="s">
        <v>2077</v>
      </c>
      <c r="F1268" s="69">
        <v>204</v>
      </c>
      <c r="G1268" s="69" t="s">
        <v>2201</v>
      </c>
    </row>
    <row r="1269" spans="1:36" ht="14.4">
      <c r="A1269" s="27" t="str">
        <f>VLOOKUP(C1269,'user list'!A:B,2,0)</f>
        <v>Admin</v>
      </c>
      <c r="B1269" s="172">
        <v>45810.370347222219</v>
      </c>
      <c r="C1269" s="69" t="s">
        <v>186</v>
      </c>
      <c r="D1269" s="69" t="s">
        <v>1937</v>
      </c>
      <c r="E1269" s="69" t="s">
        <v>2079</v>
      </c>
      <c r="F1269" s="69">
        <v>205</v>
      </c>
      <c r="G1269" s="69" t="s">
        <v>2201</v>
      </c>
    </row>
    <row r="1270" spans="1:36" ht="14.4">
      <c r="A1270" s="27" t="str">
        <f>VLOOKUP(C1270,'user list'!A:B,2,0)</f>
        <v>Admin</v>
      </c>
      <c r="B1270" s="172">
        <v>45810.370358796295</v>
      </c>
      <c r="C1270" s="69" t="s">
        <v>186</v>
      </c>
      <c r="D1270" s="69" t="s">
        <v>1937</v>
      </c>
      <c r="E1270" s="69" t="s">
        <v>2074</v>
      </c>
      <c r="F1270" s="69">
        <v>206</v>
      </c>
      <c r="G1270" s="69" t="s">
        <v>2201</v>
      </c>
    </row>
    <row r="1271" spans="1:36" ht="14.4">
      <c r="A1271" s="27" t="str">
        <f>VLOOKUP(C1271,'user list'!A:B,2,0)</f>
        <v>Admin</v>
      </c>
      <c r="B1271" s="172">
        <v>45810.370358796295</v>
      </c>
      <c r="C1271" s="69" t="s">
        <v>186</v>
      </c>
      <c r="D1271" s="69" t="s">
        <v>1937</v>
      </c>
      <c r="E1271" s="69" t="s">
        <v>2073</v>
      </c>
      <c r="F1271" s="69">
        <v>207</v>
      </c>
      <c r="G1271" s="69" t="s">
        <v>2201</v>
      </c>
    </row>
    <row r="1272" spans="1:36" ht="14.4">
      <c r="A1272" s="27" t="str">
        <f>VLOOKUP(C1272,'user list'!A:B,2,0)</f>
        <v>Admin</v>
      </c>
      <c r="B1272" s="172">
        <v>45810.370358796295</v>
      </c>
      <c r="C1272" s="69" t="s">
        <v>186</v>
      </c>
      <c r="D1272" s="69" t="s">
        <v>1937</v>
      </c>
      <c r="E1272" s="69" t="s">
        <v>2072</v>
      </c>
      <c r="F1272" s="69">
        <v>208</v>
      </c>
      <c r="G1272" s="69" t="s">
        <v>2201</v>
      </c>
      <c r="O1272" s="73"/>
      <c r="P1272" s="73"/>
    </row>
    <row r="1273" spans="1:36" ht="14.4">
      <c r="A1273" s="27" t="str">
        <f>VLOOKUP(C1273,'user list'!A:B,2,0)</f>
        <v>Admin</v>
      </c>
      <c r="B1273" s="172">
        <v>45810.370358796295</v>
      </c>
      <c r="C1273" s="69" t="s">
        <v>186</v>
      </c>
      <c r="D1273" s="69" t="s">
        <v>1937</v>
      </c>
      <c r="E1273" s="69" t="s">
        <v>2075</v>
      </c>
      <c r="F1273" s="69">
        <v>209</v>
      </c>
      <c r="G1273" s="69" t="s">
        <v>2201</v>
      </c>
    </row>
    <row r="1274" spans="1:36" ht="14.4">
      <c r="A1274" s="27" t="str">
        <f>VLOOKUP(C1274,'user list'!A:B,2,0)</f>
        <v>Admin</v>
      </c>
      <c r="B1274" s="172">
        <v>45810.370358796295</v>
      </c>
      <c r="C1274" s="69" t="s">
        <v>186</v>
      </c>
      <c r="D1274" s="69" t="s">
        <v>1937</v>
      </c>
      <c r="E1274" s="69" t="s">
        <v>2070</v>
      </c>
      <c r="F1274" s="69">
        <v>210</v>
      </c>
      <c r="G1274" s="69" t="s">
        <v>2201</v>
      </c>
    </row>
    <row r="1275" spans="1:36" ht="14.4">
      <c r="A1275" s="27" t="str">
        <f>VLOOKUP(C1275,'user list'!A:B,2,0)</f>
        <v>Admin</v>
      </c>
      <c r="B1275" s="172">
        <v>45810.370358796295</v>
      </c>
      <c r="C1275" s="69" t="s">
        <v>186</v>
      </c>
      <c r="D1275" s="69" t="s">
        <v>1937</v>
      </c>
      <c r="E1275" s="69" t="s">
        <v>2070</v>
      </c>
      <c r="F1275" s="69">
        <v>211</v>
      </c>
      <c r="G1275" s="69" t="s">
        <v>2201</v>
      </c>
    </row>
    <row r="1276" spans="1:36" ht="14.4">
      <c r="A1276" s="27" t="str">
        <f>VLOOKUP(C1276,'user list'!A:B,2,0)</f>
        <v>Admin</v>
      </c>
      <c r="B1276" s="172">
        <v>45810.370358796295</v>
      </c>
      <c r="C1276" s="69" t="s">
        <v>186</v>
      </c>
      <c r="D1276" s="69" t="s">
        <v>1937</v>
      </c>
      <c r="E1276" s="69" t="s">
        <v>2071</v>
      </c>
      <c r="F1276" s="69">
        <v>212</v>
      </c>
      <c r="G1276" s="69" t="s">
        <v>2201</v>
      </c>
      <c r="AD1276" s="74"/>
      <c r="AG1276" s="74"/>
      <c r="AJ1276" s="74"/>
    </row>
    <row r="1277" spans="1:36" ht="14.4">
      <c r="A1277" s="27" t="str">
        <f>VLOOKUP(C1277,'user list'!A:B,2,0)</f>
        <v>Admin</v>
      </c>
      <c r="B1277" s="172">
        <v>45810.370358796295</v>
      </c>
      <c r="C1277" s="69" t="s">
        <v>186</v>
      </c>
      <c r="D1277" s="69" t="s">
        <v>1937</v>
      </c>
      <c r="E1277" s="69" t="s">
        <v>2069</v>
      </c>
      <c r="F1277" s="69">
        <v>213</v>
      </c>
      <c r="G1277" s="69" t="s">
        <v>2201</v>
      </c>
      <c r="L1277" s="73"/>
      <c r="M1277" s="73"/>
    </row>
    <row r="1278" spans="1:36" ht="14.4">
      <c r="A1278" s="27" t="str">
        <f>VLOOKUP(C1278,'user list'!A:B,2,0)</f>
        <v>Admin</v>
      </c>
      <c r="B1278" s="172">
        <v>45810.370358796295</v>
      </c>
      <c r="C1278" s="69" t="s">
        <v>186</v>
      </c>
      <c r="D1278" s="69" t="s">
        <v>1937</v>
      </c>
      <c r="E1278" s="69" t="s">
        <v>2068</v>
      </c>
      <c r="F1278" s="69">
        <v>214</v>
      </c>
      <c r="G1278" s="69" t="s">
        <v>2201</v>
      </c>
      <c r="L1278" s="73"/>
      <c r="M1278" s="73"/>
    </row>
    <row r="1279" spans="1:36" ht="14.4">
      <c r="A1279" s="27" t="str">
        <f>VLOOKUP(C1279,'user list'!A:B,2,0)</f>
        <v>Admin</v>
      </c>
      <c r="B1279" s="172">
        <v>45810.370358796295</v>
      </c>
      <c r="C1279" s="69" t="s">
        <v>186</v>
      </c>
      <c r="D1279" s="69" t="s">
        <v>1937</v>
      </c>
      <c r="E1279" s="69" t="s">
        <v>2061</v>
      </c>
      <c r="F1279" s="69">
        <v>215</v>
      </c>
      <c r="G1279" s="69" t="s">
        <v>2201</v>
      </c>
      <c r="R1279" s="73"/>
      <c r="S1279" s="73"/>
    </row>
    <row r="1280" spans="1:36" ht="14.4">
      <c r="A1280" s="27" t="str">
        <f>VLOOKUP(C1280,'user list'!A:B,2,0)</f>
        <v>Admin</v>
      </c>
      <c r="B1280" s="172">
        <v>45810.370358796295</v>
      </c>
      <c r="C1280" s="69" t="s">
        <v>186</v>
      </c>
      <c r="D1280" s="69" t="s">
        <v>1937</v>
      </c>
      <c r="E1280" s="69" t="s">
        <v>2076</v>
      </c>
      <c r="F1280" s="69">
        <v>188</v>
      </c>
      <c r="G1280" s="69" t="s">
        <v>2201</v>
      </c>
    </row>
    <row r="1281" spans="1:30" ht="14.4">
      <c r="A1281" s="27" t="str">
        <f>VLOOKUP(C1281,'user list'!A:B,2,0)</f>
        <v>Admin</v>
      </c>
      <c r="B1281" s="172">
        <v>45810.370358796295</v>
      </c>
      <c r="C1281" s="69" t="s">
        <v>186</v>
      </c>
      <c r="D1281" s="69" t="s">
        <v>1937</v>
      </c>
      <c r="E1281" s="69" t="s">
        <v>2067</v>
      </c>
      <c r="F1281" s="69">
        <v>216</v>
      </c>
      <c r="G1281" s="69" t="s">
        <v>2201</v>
      </c>
    </row>
    <row r="1282" spans="1:30" ht="14.4">
      <c r="A1282" s="27" t="str">
        <f>VLOOKUP(C1282,'user list'!A:B,2,0)</f>
        <v>Admin</v>
      </c>
      <c r="B1282" s="172">
        <v>45810.370358796295</v>
      </c>
      <c r="C1282" s="69" t="s">
        <v>186</v>
      </c>
      <c r="D1282" s="69" t="s">
        <v>1937</v>
      </c>
      <c r="E1282" s="69" t="s">
        <v>2064</v>
      </c>
      <c r="F1282" s="69">
        <v>217</v>
      </c>
      <c r="G1282" s="69" t="s">
        <v>2201</v>
      </c>
    </row>
    <row r="1283" spans="1:30" ht="14.4">
      <c r="A1283" s="27" t="str">
        <f>VLOOKUP(C1283,'user list'!A:B,2,0)</f>
        <v>Admin</v>
      </c>
      <c r="B1283" s="172">
        <v>45810.370358796295</v>
      </c>
      <c r="C1283" s="69" t="s">
        <v>186</v>
      </c>
      <c r="D1283" s="69" t="s">
        <v>1937</v>
      </c>
      <c r="E1283" s="69" t="s">
        <v>2065</v>
      </c>
      <c r="F1283" s="69">
        <v>218</v>
      </c>
      <c r="G1283" s="69" t="s">
        <v>2201</v>
      </c>
    </row>
    <row r="1284" spans="1:30" ht="14.4">
      <c r="A1284" s="27" t="str">
        <f>VLOOKUP(C1284,'user list'!A:B,2,0)</f>
        <v>Admin</v>
      </c>
      <c r="B1284" s="172">
        <v>45810.370358796295</v>
      </c>
      <c r="C1284" s="69" t="s">
        <v>186</v>
      </c>
      <c r="D1284" s="69" t="s">
        <v>1937</v>
      </c>
      <c r="E1284" s="69" t="s">
        <v>2063</v>
      </c>
      <c r="F1284" s="69">
        <v>219</v>
      </c>
      <c r="G1284" s="69" t="s">
        <v>2201</v>
      </c>
    </row>
    <row r="1285" spans="1:30" ht="14.4">
      <c r="A1285" s="27" t="str">
        <f>VLOOKUP(C1285,'user list'!A:B,2,0)</f>
        <v>Admin</v>
      </c>
      <c r="B1285" s="172">
        <v>45810.370358796295</v>
      </c>
      <c r="C1285" s="69" t="s">
        <v>186</v>
      </c>
      <c r="D1285" s="69" t="s">
        <v>1937</v>
      </c>
      <c r="E1285" s="69" t="s">
        <v>2066</v>
      </c>
      <c r="F1285" s="69">
        <v>220</v>
      </c>
      <c r="G1285" s="69" t="s">
        <v>2201</v>
      </c>
    </row>
    <row r="1286" spans="1:30" ht="14.4">
      <c r="A1286" s="27" t="str">
        <f>VLOOKUP(C1286,'user list'!A:B,2,0)</f>
        <v>Admin</v>
      </c>
      <c r="B1286" s="172">
        <v>45810.370358796295</v>
      </c>
      <c r="C1286" s="69" t="s">
        <v>186</v>
      </c>
      <c r="D1286" s="69" t="s">
        <v>1937</v>
      </c>
      <c r="E1286" s="69" t="s">
        <v>2062</v>
      </c>
      <c r="F1286" s="69">
        <v>1399</v>
      </c>
      <c r="G1286" s="69" t="s">
        <v>2201</v>
      </c>
    </row>
    <row r="1287" spans="1:30" ht="14.4">
      <c r="A1287" s="27" t="str">
        <f>VLOOKUP(C1287,'user list'!A:B,2,0)</f>
        <v>Admin</v>
      </c>
      <c r="B1287" s="172">
        <v>45810.370358796295</v>
      </c>
      <c r="C1287" s="69" t="s">
        <v>186</v>
      </c>
      <c r="D1287" s="69" t="s">
        <v>1937</v>
      </c>
      <c r="E1287" s="69" t="s">
        <v>1977</v>
      </c>
      <c r="F1287" s="69">
        <v>1400</v>
      </c>
      <c r="G1287" s="69" t="s">
        <v>2201</v>
      </c>
      <c r="AA1287" s="74"/>
      <c r="AD1287" s="74"/>
    </row>
    <row r="1288" spans="1:30" ht="14.4">
      <c r="A1288" s="27" t="str">
        <f>VLOOKUP(C1288,'user list'!A:B,2,0)</f>
        <v>Admin</v>
      </c>
      <c r="B1288" s="172">
        <v>45810.370358796295</v>
      </c>
      <c r="C1288" s="69" t="s">
        <v>186</v>
      </c>
      <c r="D1288" s="69" t="s">
        <v>1937</v>
      </c>
      <c r="E1288" s="69" t="s">
        <v>2062</v>
      </c>
      <c r="F1288" s="69">
        <v>1401</v>
      </c>
      <c r="G1288" s="69" t="s">
        <v>2201</v>
      </c>
      <c r="L1288" s="73"/>
      <c r="M1288" s="73"/>
    </row>
    <row r="1289" spans="1:30" ht="14.4">
      <c r="A1289" s="27" t="str">
        <f>VLOOKUP(C1289,'user list'!A:B,2,0)</f>
        <v>Admin</v>
      </c>
      <c r="B1289" s="172">
        <v>45810.370358796295</v>
      </c>
      <c r="C1289" s="69" t="s">
        <v>186</v>
      </c>
      <c r="D1289" s="69" t="s">
        <v>1937</v>
      </c>
      <c r="E1289" s="69" t="s">
        <v>1976</v>
      </c>
      <c r="F1289" s="69">
        <v>1388</v>
      </c>
      <c r="G1289" s="69" t="s">
        <v>2201</v>
      </c>
      <c r="L1289" s="73"/>
      <c r="M1289" s="73"/>
    </row>
    <row r="1290" spans="1:30" ht="14.4">
      <c r="A1290" s="27" t="str">
        <f>VLOOKUP(C1290,'user list'!A:B,2,0)</f>
        <v>Admin</v>
      </c>
      <c r="B1290" s="172">
        <v>45810.370358796295</v>
      </c>
      <c r="C1290" s="69" t="s">
        <v>186</v>
      </c>
      <c r="D1290" s="69" t="s">
        <v>1937</v>
      </c>
      <c r="E1290" s="69" t="s">
        <v>1991</v>
      </c>
      <c r="F1290" s="69">
        <v>1389</v>
      </c>
      <c r="G1290" s="69" t="s">
        <v>2201</v>
      </c>
      <c r="R1290" s="73"/>
      <c r="S1290" s="73"/>
    </row>
    <row r="1291" spans="1:30" ht="14.4">
      <c r="A1291" s="27" t="str">
        <f>VLOOKUP(C1291,'user list'!A:B,2,0)</f>
        <v>Admin</v>
      </c>
      <c r="B1291" s="172">
        <v>45810.370358796295</v>
      </c>
      <c r="C1291" s="69" t="s">
        <v>186</v>
      </c>
      <c r="D1291" s="69" t="s">
        <v>1937</v>
      </c>
      <c r="E1291" s="69" t="s">
        <v>2045</v>
      </c>
      <c r="F1291" s="69">
        <v>1390</v>
      </c>
      <c r="G1291" s="69" t="s">
        <v>2201</v>
      </c>
    </row>
    <row r="1292" spans="1:30" ht="14.4">
      <c r="A1292" s="27" t="str">
        <f>VLOOKUP(C1292,'user list'!A:B,2,0)</f>
        <v>Admin</v>
      </c>
      <c r="B1292" s="172">
        <v>45810.370358796295</v>
      </c>
      <c r="C1292" s="69" t="s">
        <v>186</v>
      </c>
      <c r="D1292" s="69" t="s">
        <v>1937</v>
      </c>
      <c r="E1292" s="69" t="s">
        <v>1974</v>
      </c>
      <c r="F1292" s="69">
        <v>1391</v>
      </c>
      <c r="G1292" s="69" t="s">
        <v>2201</v>
      </c>
      <c r="AA1292" s="74"/>
      <c r="AD1292" s="74"/>
    </row>
    <row r="1293" spans="1:30" ht="14.4">
      <c r="A1293" s="27" t="str">
        <f>VLOOKUP(C1293,'user list'!A:B,2,0)</f>
        <v>Admin</v>
      </c>
      <c r="B1293" s="172">
        <v>45810.370358796295</v>
      </c>
      <c r="C1293" s="69" t="s">
        <v>186</v>
      </c>
      <c r="D1293" s="69" t="s">
        <v>1937</v>
      </c>
      <c r="E1293" s="69" t="s">
        <v>2039</v>
      </c>
      <c r="F1293" s="69">
        <v>1392</v>
      </c>
      <c r="G1293" s="69" t="s">
        <v>2201</v>
      </c>
      <c r="L1293" s="73"/>
      <c r="M1293" s="73"/>
    </row>
    <row r="1294" spans="1:30" ht="14.4">
      <c r="A1294" s="27" t="str">
        <f>VLOOKUP(C1294,'user list'!A:B,2,0)</f>
        <v>Admin</v>
      </c>
      <c r="B1294" s="172">
        <v>45810.370358796295</v>
      </c>
      <c r="C1294" s="69" t="s">
        <v>186</v>
      </c>
      <c r="D1294" s="69" t="s">
        <v>1937</v>
      </c>
      <c r="E1294" s="69" t="s">
        <v>2047</v>
      </c>
      <c r="F1294" s="69">
        <v>1393</v>
      </c>
      <c r="G1294" s="69" t="s">
        <v>2201</v>
      </c>
      <c r="L1294" s="73"/>
      <c r="M1294" s="73"/>
    </row>
    <row r="1295" spans="1:30" ht="14.4">
      <c r="A1295" s="27" t="str">
        <f>VLOOKUP(C1295,'user list'!A:B,2,0)</f>
        <v>Admin</v>
      </c>
      <c r="B1295" s="172">
        <v>45810.370370370372</v>
      </c>
      <c r="C1295" s="69" t="s">
        <v>186</v>
      </c>
      <c r="D1295" s="69" t="s">
        <v>1937</v>
      </c>
      <c r="E1295" s="69" t="s">
        <v>1977</v>
      </c>
      <c r="F1295" s="69">
        <v>1381</v>
      </c>
      <c r="G1295" s="69" t="s">
        <v>2201</v>
      </c>
      <c r="R1295" s="73"/>
      <c r="S1295" s="73"/>
    </row>
    <row r="1296" spans="1:30" ht="14.4">
      <c r="A1296" s="27" t="str">
        <f>VLOOKUP(C1296,'user list'!A:B,2,0)</f>
        <v>Admin</v>
      </c>
      <c r="B1296" s="172">
        <v>45810.370370370372</v>
      </c>
      <c r="C1296" s="69" t="s">
        <v>186</v>
      </c>
      <c r="D1296" s="69" t="s">
        <v>1937</v>
      </c>
      <c r="E1296" s="69" t="s">
        <v>2062</v>
      </c>
      <c r="F1296" s="69">
        <v>1382</v>
      </c>
      <c r="G1296" s="69" t="s">
        <v>2201</v>
      </c>
    </row>
    <row r="1297" spans="1:27" ht="14.4">
      <c r="A1297" s="27" t="str">
        <f>VLOOKUP(C1297,'user list'!A:B,2,0)</f>
        <v>Admin</v>
      </c>
      <c r="B1297" s="172">
        <v>45810.370370370372</v>
      </c>
      <c r="C1297" s="69" t="s">
        <v>186</v>
      </c>
      <c r="D1297" s="69" t="s">
        <v>1937</v>
      </c>
      <c r="E1297" s="69" t="s">
        <v>1976</v>
      </c>
      <c r="F1297" s="69">
        <v>1383</v>
      </c>
      <c r="G1297" s="69" t="s">
        <v>2201</v>
      </c>
    </row>
    <row r="1298" spans="1:27" ht="14.4">
      <c r="A1298" s="27" t="str">
        <f>VLOOKUP(C1298,'user list'!A:B,2,0)</f>
        <v>Admin</v>
      </c>
      <c r="B1298" s="172">
        <v>45810.370370370372</v>
      </c>
      <c r="C1298" s="69" t="s">
        <v>186</v>
      </c>
      <c r="D1298" s="69" t="s">
        <v>1937</v>
      </c>
      <c r="E1298" s="69" t="s">
        <v>1985</v>
      </c>
      <c r="F1298" s="69">
        <v>1384</v>
      </c>
      <c r="G1298" s="69" t="s">
        <v>2201</v>
      </c>
    </row>
    <row r="1299" spans="1:27" ht="14.4">
      <c r="A1299" s="27" t="str">
        <f>VLOOKUP(C1299,'user list'!A:B,2,0)</f>
        <v>Admin</v>
      </c>
      <c r="B1299" s="172">
        <v>45810.370370370372</v>
      </c>
      <c r="C1299" s="69" t="s">
        <v>186</v>
      </c>
      <c r="D1299" s="69" t="s">
        <v>1937</v>
      </c>
      <c r="E1299" s="69" t="s">
        <v>2061</v>
      </c>
      <c r="F1299" s="69">
        <v>1385</v>
      </c>
      <c r="G1299" s="69" t="s">
        <v>2201</v>
      </c>
    </row>
    <row r="1300" spans="1:27" ht="14.4">
      <c r="A1300" s="27" t="str">
        <f>VLOOKUP(C1300,'user list'!A:B,2,0)</f>
        <v>Admin</v>
      </c>
      <c r="B1300" s="172">
        <v>45810.370370370372</v>
      </c>
      <c r="C1300" s="69" t="s">
        <v>186</v>
      </c>
      <c r="D1300" s="69" t="s">
        <v>1937</v>
      </c>
      <c r="E1300" s="69" t="s">
        <v>2017</v>
      </c>
      <c r="F1300" s="69">
        <v>1386</v>
      </c>
      <c r="G1300" s="69" t="s">
        <v>2201</v>
      </c>
    </row>
    <row r="1301" spans="1:27" ht="14.4">
      <c r="A1301" s="27" t="str">
        <f>VLOOKUP(C1301,'user list'!A:B,2,0)</f>
        <v>Admin</v>
      </c>
      <c r="B1301" s="172">
        <v>45810.370370370372</v>
      </c>
      <c r="C1301" s="69" t="s">
        <v>186</v>
      </c>
      <c r="D1301" s="69" t="s">
        <v>1937</v>
      </c>
      <c r="E1301" s="69" t="s">
        <v>2060</v>
      </c>
      <c r="F1301" s="69">
        <v>1398</v>
      </c>
      <c r="G1301" s="69" t="s">
        <v>2201</v>
      </c>
    </row>
    <row r="1302" spans="1:27" ht="14.4">
      <c r="A1302" s="27" t="str">
        <f>VLOOKUP(C1302,'user list'!A:B,2,0)</f>
        <v>Admin</v>
      </c>
      <c r="B1302" s="172">
        <v>45810.370370370372</v>
      </c>
      <c r="C1302" s="69" t="s">
        <v>186</v>
      </c>
      <c r="D1302" s="69" t="s">
        <v>1937</v>
      </c>
      <c r="E1302" s="69" t="s">
        <v>2059</v>
      </c>
      <c r="F1302" s="69">
        <v>1429</v>
      </c>
      <c r="G1302" s="69" t="s">
        <v>2201</v>
      </c>
      <c r="U1302" s="74"/>
      <c r="X1302" s="74"/>
    </row>
    <row r="1303" spans="1:27" ht="14.4">
      <c r="A1303" s="27" t="str">
        <f>VLOOKUP(C1303,'user list'!A:B,2,0)</f>
        <v>Admin</v>
      </c>
      <c r="B1303" s="172">
        <v>45810.370370370372</v>
      </c>
      <c r="C1303" s="69" t="s">
        <v>186</v>
      </c>
      <c r="D1303" s="69" t="s">
        <v>1937</v>
      </c>
      <c r="E1303" s="69" t="s">
        <v>2058</v>
      </c>
      <c r="F1303" s="69">
        <v>1433</v>
      </c>
      <c r="G1303" s="69" t="s">
        <v>2201</v>
      </c>
      <c r="L1303" s="73"/>
      <c r="M1303" s="73"/>
    </row>
    <row r="1304" spans="1:27" ht="14.4">
      <c r="A1304" s="27" t="str">
        <f>VLOOKUP(C1304,'user list'!A:B,2,0)</f>
        <v>Admin</v>
      </c>
      <c r="B1304" s="172">
        <v>45810.370370370372</v>
      </c>
      <c r="C1304" s="69" t="s">
        <v>186</v>
      </c>
      <c r="D1304" s="69" t="s">
        <v>1937</v>
      </c>
      <c r="E1304" s="69" t="s">
        <v>2057</v>
      </c>
      <c r="F1304" s="69">
        <v>1434</v>
      </c>
      <c r="G1304" s="69" t="s">
        <v>2201</v>
      </c>
      <c r="L1304" s="73"/>
      <c r="M1304" s="73"/>
    </row>
    <row r="1305" spans="1:27" ht="14.4">
      <c r="A1305" s="27" t="str">
        <f>VLOOKUP(C1305,'user list'!A:B,2,0)</f>
        <v>Admin</v>
      </c>
      <c r="B1305" s="172">
        <v>45810.370370370372</v>
      </c>
      <c r="C1305" s="69" t="s">
        <v>186</v>
      </c>
      <c r="D1305" s="69" t="s">
        <v>1937</v>
      </c>
      <c r="E1305" s="69" t="s">
        <v>2029</v>
      </c>
      <c r="F1305" s="69">
        <v>1435</v>
      </c>
      <c r="G1305" s="69" t="s">
        <v>2201</v>
      </c>
      <c r="R1305" s="73"/>
      <c r="S1305" s="73"/>
    </row>
    <row r="1306" spans="1:27" ht="14.4">
      <c r="A1306" s="27" t="str">
        <f>VLOOKUP(C1306,'user list'!A:B,2,0)</f>
        <v>Admin</v>
      </c>
      <c r="B1306" s="172">
        <v>45810.370370370372</v>
      </c>
      <c r="C1306" s="69" t="s">
        <v>186</v>
      </c>
      <c r="D1306" s="69" t="s">
        <v>1937</v>
      </c>
      <c r="E1306" s="69" t="s">
        <v>2042</v>
      </c>
      <c r="F1306" s="69">
        <v>1436</v>
      </c>
      <c r="G1306" s="69" t="s">
        <v>2201</v>
      </c>
    </row>
    <row r="1307" spans="1:27" ht="14.4">
      <c r="A1307" s="27" t="str">
        <f>VLOOKUP(C1307,'user list'!A:B,2,0)</f>
        <v>Admin</v>
      </c>
      <c r="B1307" s="172">
        <v>45810.370370370372</v>
      </c>
      <c r="C1307" s="69" t="s">
        <v>186</v>
      </c>
      <c r="D1307" s="69" t="s">
        <v>1937</v>
      </c>
      <c r="E1307" s="69" t="s">
        <v>2047</v>
      </c>
      <c r="F1307" s="69">
        <v>1438</v>
      </c>
      <c r="G1307" s="69" t="s">
        <v>2201</v>
      </c>
      <c r="U1307" s="74"/>
      <c r="X1307" s="74"/>
      <c r="AA1307" s="74"/>
    </row>
    <row r="1308" spans="1:27" ht="14.4">
      <c r="A1308" s="27" t="str">
        <f>VLOOKUP(C1308,'user list'!A:B,2,0)</f>
        <v>Admin</v>
      </c>
      <c r="B1308" s="172">
        <v>45810.370370370372</v>
      </c>
      <c r="C1308" s="69" t="s">
        <v>186</v>
      </c>
      <c r="D1308" s="69" t="s">
        <v>1937</v>
      </c>
      <c r="E1308" s="69" t="s">
        <v>2048</v>
      </c>
      <c r="F1308" s="69">
        <v>1441</v>
      </c>
      <c r="G1308" s="69" t="s">
        <v>2201</v>
      </c>
      <c r="L1308" s="73"/>
      <c r="M1308" s="73"/>
    </row>
    <row r="1309" spans="1:27" ht="14.4">
      <c r="A1309" s="27" t="str">
        <f>VLOOKUP(C1309,'user list'!A:B,2,0)</f>
        <v>Admin</v>
      </c>
      <c r="B1309" s="172">
        <v>45810.370370370372</v>
      </c>
      <c r="C1309" s="69" t="s">
        <v>186</v>
      </c>
      <c r="D1309" s="69" t="s">
        <v>1937</v>
      </c>
      <c r="E1309" s="69" t="s">
        <v>1974</v>
      </c>
      <c r="F1309" s="69">
        <v>1448</v>
      </c>
      <c r="G1309" s="69" t="s">
        <v>2201</v>
      </c>
      <c r="L1309" s="73"/>
      <c r="M1309" s="73"/>
    </row>
    <row r="1310" spans="1:27" ht="14.4">
      <c r="A1310" s="27" t="str">
        <f>VLOOKUP(C1310,'user list'!A:B,2,0)</f>
        <v>Admin</v>
      </c>
      <c r="B1310" s="172">
        <v>45810.370370370372</v>
      </c>
      <c r="C1310" s="69" t="s">
        <v>186</v>
      </c>
      <c r="D1310" s="69" t="s">
        <v>1937</v>
      </c>
      <c r="E1310" s="69" t="s">
        <v>2056</v>
      </c>
      <c r="F1310" s="69">
        <v>1708</v>
      </c>
      <c r="G1310" s="69" t="s">
        <v>2201</v>
      </c>
      <c r="R1310" s="73"/>
      <c r="S1310" s="73"/>
    </row>
    <row r="1311" spans="1:27" ht="14.4">
      <c r="A1311" s="27" t="str">
        <f>VLOOKUP(C1311,'user list'!A:B,2,0)</f>
        <v>Admin</v>
      </c>
      <c r="B1311" s="172">
        <v>45810.370370370372</v>
      </c>
      <c r="C1311" s="69" t="s">
        <v>186</v>
      </c>
      <c r="D1311" s="69" t="s">
        <v>1937</v>
      </c>
      <c r="E1311" s="69" t="s">
        <v>2027</v>
      </c>
      <c r="F1311" s="69">
        <v>1666</v>
      </c>
      <c r="G1311" s="69" t="s">
        <v>2201</v>
      </c>
    </row>
    <row r="1312" spans="1:27" ht="14.4">
      <c r="A1312" s="27" t="str">
        <f>VLOOKUP(C1312,'user list'!A:B,2,0)</f>
        <v>Admin</v>
      </c>
      <c r="B1312" s="172">
        <v>45810.370370370372</v>
      </c>
      <c r="C1312" s="69" t="s">
        <v>186</v>
      </c>
      <c r="D1312" s="69" t="s">
        <v>1937</v>
      </c>
      <c r="E1312" s="69" t="s">
        <v>1974</v>
      </c>
      <c r="F1312" s="69">
        <v>1496</v>
      </c>
      <c r="G1312" s="69" t="s">
        <v>2201</v>
      </c>
    </row>
    <row r="1313" spans="1:24" ht="14.4">
      <c r="A1313" s="27" t="str">
        <f>VLOOKUP(C1313,'user list'!A:B,2,0)</f>
        <v>Admin</v>
      </c>
      <c r="B1313" s="172">
        <v>45810.370370370372</v>
      </c>
      <c r="C1313" s="69" t="s">
        <v>186</v>
      </c>
      <c r="D1313" s="69" t="s">
        <v>1937</v>
      </c>
      <c r="E1313" s="69" t="s">
        <v>1991</v>
      </c>
      <c r="F1313" s="69">
        <v>1489</v>
      </c>
      <c r="G1313" s="69" t="s">
        <v>2201</v>
      </c>
    </row>
    <row r="1314" spans="1:24" ht="14.4">
      <c r="A1314" s="27" t="str">
        <f>VLOOKUP(C1314,'user list'!A:B,2,0)</f>
        <v>Admin</v>
      </c>
      <c r="B1314" s="172">
        <v>45810.370370370372</v>
      </c>
      <c r="C1314" s="69" t="s">
        <v>186</v>
      </c>
      <c r="D1314" s="69" t="s">
        <v>1937</v>
      </c>
      <c r="E1314" s="69" t="s">
        <v>2009</v>
      </c>
      <c r="F1314" s="69">
        <v>1545</v>
      </c>
      <c r="G1314" s="69" t="s">
        <v>2201</v>
      </c>
    </row>
    <row r="1315" spans="1:24" ht="14.4">
      <c r="A1315" s="27" t="str">
        <f>VLOOKUP(C1315,'user list'!A:B,2,0)</f>
        <v>Admin</v>
      </c>
      <c r="B1315" s="172">
        <v>45810.370370370372</v>
      </c>
      <c r="C1315" s="69" t="s">
        <v>186</v>
      </c>
      <c r="D1315" s="69" t="s">
        <v>1937</v>
      </c>
      <c r="E1315" s="69" t="s">
        <v>2055</v>
      </c>
      <c r="F1315" s="69">
        <v>1546</v>
      </c>
      <c r="G1315" s="69" t="s">
        <v>2201</v>
      </c>
      <c r="R1315" s="73"/>
      <c r="S1315" s="73"/>
    </row>
    <row r="1316" spans="1:24" ht="14.4">
      <c r="A1316" s="27" t="str">
        <f>VLOOKUP(C1316,'user list'!A:B,2,0)</f>
        <v>Admin</v>
      </c>
      <c r="B1316" s="172">
        <v>45810.370370370372</v>
      </c>
      <c r="C1316" s="69" t="s">
        <v>186</v>
      </c>
      <c r="D1316" s="69" t="s">
        <v>1937</v>
      </c>
      <c r="E1316" s="69" t="s">
        <v>2041</v>
      </c>
      <c r="F1316" s="69">
        <v>1442</v>
      </c>
      <c r="G1316" s="69" t="s">
        <v>2201</v>
      </c>
    </row>
    <row r="1317" spans="1:24" ht="14.4">
      <c r="A1317" s="27" t="str">
        <f>VLOOKUP(C1317,'user list'!A:B,2,0)</f>
        <v>Admin</v>
      </c>
      <c r="B1317" s="172">
        <v>45810.370370370372</v>
      </c>
      <c r="C1317" s="69" t="s">
        <v>186</v>
      </c>
      <c r="D1317" s="69" t="s">
        <v>1937</v>
      </c>
      <c r="E1317" s="69" t="s">
        <v>2001</v>
      </c>
      <c r="F1317" s="69">
        <v>1439</v>
      </c>
      <c r="G1317" s="69" t="s">
        <v>2201</v>
      </c>
      <c r="R1317" s="73"/>
      <c r="S1317" s="73"/>
    </row>
    <row r="1318" spans="1:24" ht="14.4">
      <c r="A1318" s="27" t="str">
        <f>VLOOKUP(C1318,'user list'!A:B,2,0)</f>
        <v>Admin</v>
      </c>
      <c r="B1318" s="172">
        <v>45810.370370370372</v>
      </c>
      <c r="C1318" s="69" t="s">
        <v>186</v>
      </c>
      <c r="D1318" s="69" t="s">
        <v>1937</v>
      </c>
      <c r="E1318" s="69" t="s">
        <v>2029</v>
      </c>
      <c r="F1318" s="69">
        <v>1440</v>
      </c>
      <c r="G1318" s="69" t="s">
        <v>2201</v>
      </c>
      <c r="U1318" s="74"/>
      <c r="X1318" s="74"/>
    </row>
    <row r="1319" spans="1:24" ht="14.4">
      <c r="A1319" s="27" t="str">
        <f>VLOOKUP(C1319,'user list'!A:B,2,0)</f>
        <v>Admin</v>
      </c>
      <c r="B1319" s="172">
        <v>45810.370370370372</v>
      </c>
      <c r="C1319" s="69" t="s">
        <v>186</v>
      </c>
      <c r="D1319" s="69" t="s">
        <v>1937</v>
      </c>
      <c r="E1319" s="69" t="s">
        <v>2215</v>
      </c>
      <c r="F1319" s="69">
        <v>398</v>
      </c>
      <c r="G1319" s="69" t="s">
        <v>1963</v>
      </c>
      <c r="L1319" s="73"/>
      <c r="M1319" s="73"/>
    </row>
    <row r="1320" spans="1:24" ht="14.4">
      <c r="A1320" s="27" t="str">
        <f>VLOOKUP(C1320,'user list'!A:B,2,0)</f>
        <v>Admin</v>
      </c>
      <c r="B1320" s="172">
        <v>45810.370370370372</v>
      </c>
      <c r="C1320" s="69" t="s">
        <v>186</v>
      </c>
      <c r="D1320" s="69" t="s">
        <v>1937</v>
      </c>
      <c r="E1320" s="69" t="s">
        <v>2212</v>
      </c>
      <c r="F1320" s="69">
        <v>407</v>
      </c>
      <c r="G1320" s="69" t="s">
        <v>1963</v>
      </c>
      <c r="L1320" s="73"/>
      <c r="M1320" s="73"/>
    </row>
    <row r="1321" spans="1:24" ht="14.4">
      <c r="A1321" s="27" t="str">
        <f>VLOOKUP(C1321,'user list'!A:B,2,0)</f>
        <v>Admin</v>
      </c>
      <c r="B1321" s="172">
        <v>45810.370370370372</v>
      </c>
      <c r="C1321" s="69" t="s">
        <v>186</v>
      </c>
      <c r="D1321" s="69" t="s">
        <v>1937</v>
      </c>
      <c r="E1321" s="69" t="s">
        <v>1991</v>
      </c>
      <c r="F1321" s="69">
        <v>1437</v>
      </c>
      <c r="G1321" s="69" t="s">
        <v>2201</v>
      </c>
      <c r="R1321" s="73"/>
      <c r="S1321" s="73"/>
    </row>
    <row r="1322" spans="1:24" ht="14.4">
      <c r="A1322" s="27" t="str">
        <f>VLOOKUP(C1322,'user list'!A:B,2,0)</f>
        <v>Admin</v>
      </c>
      <c r="B1322" s="172">
        <v>45810.370381944442</v>
      </c>
      <c r="C1322" s="69" t="s">
        <v>186</v>
      </c>
      <c r="D1322" s="69" t="s">
        <v>1937</v>
      </c>
      <c r="E1322" s="69" t="s">
        <v>2035</v>
      </c>
      <c r="F1322" s="69">
        <v>1431</v>
      </c>
      <c r="G1322" s="69" t="s">
        <v>2201</v>
      </c>
    </row>
    <row r="1323" spans="1:24" ht="14.4">
      <c r="A1323" s="27" t="str">
        <f>VLOOKUP(C1323,'user list'!A:B,2,0)</f>
        <v>Admin</v>
      </c>
      <c r="B1323" s="172">
        <v>45810.370381944442</v>
      </c>
      <c r="C1323" s="69" t="s">
        <v>186</v>
      </c>
      <c r="D1323" s="69" t="s">
        <v>1937</v>
      </c>
      <c r="E1323" s="69" t="s">
        <v>1989</v>
      </c>
      <c r="F1323" s="69">
        <v>1432</v>
      </c>
      <c r="G1323" s="69" t="s">
        <v>2201</v>
      </c>
    </row>
    <row r="1324" spans="1:24" ht="14.4">
      <c r="A1324" s="27" t="str">
        <f>VLOOKUP(C1324,'user list'!A:B,2,0)</f>
        <v>Admin</v>
      </c>
      <c r="B1324" s="172">
        <v>45810.370381944442</v>
      </c>
      <c r="C1324" s="69" t="s">
        <v>186</v>
      </c>
      <c r="D1324" s="69" t="s">
        <v>1937</v>
      </c>
      <c r="E1324" s="69" t="s">
        <v>2054</v>
      </c>
      <c r="F1324" s="69">
        <v>-2025</v>
      </c>
      <c r="G1324" s="69">
        <v>1414</v>
      </c>
    </row>
    <row r="1325" spans="1:24" ht="14.4">
      <c r="A1325" s="27" t="str">
        <f>VLOOKUP(C1325,'user list'!A:B,2,0)</f>
        <v>Admin</v>
      </c>
      <c r="B1325" s="172">
        <v>45810.370381944442</v>
      </c>
      <c r="C1325" s="69" t="s">
        <v>186</v>
      </c>
      <c r="D1325" s="69" t="s">
        <v>1937</v>
      </c>
      <c r="E1325" s="69" t="s">
        <v>2052</v>
      </c>
      <c r="F1325" s="69">
        <v>1415</v>
      </c>
      <c r="G1325" s="69" t="s">
        <v>2201</v>
      </c>
    </row>
    <row r="1326" spans="1:24" ht="14.4">
      <c r="A1326" s="27" t="str">
        <f>VLOOKUP(C1326,'user list'!A:B,2,0)</f>
        <v>Admin</v>
      </c>
      <c r="B1326" s="172">
        <v>45810.370381944442</v>
      </c>
      <c r="C1326" s="69" t="s">
        <v>186</v>
      </c>
      <c r="D1326" s="69" t="s">
        <v>1937</v>
      </c>
      <c r="E1326" s="69" t="s">
        <v>1976</v>
      </c>
      <c r="F1326" s="69">
        <v>1416</v>
      </c>
      <c r="G1326" s="69" t="s">
        <v>2201</v>
      </c>
    </row>
    <row r="1327" spans="1:24" ht="14.4">
      <c r="A1327" s="27" t="str">
        <f>VLOOKUP(C1327,'user list'!A:B,2,0)</f>
        <v>Admin</v>
      </c>
      <c r="B1327" s="172">
        <v>45810.370381944442</v>
      </c>
      <c r="C1327" s="69" t="s">
        <v>186</v>
      </c>
      <c r="D1327" s="69" t="s">
        <v>1937</v>
      </c>
      <c r="E1327" s="69" t="s">
        <v>2052</v>
      </c>
      <c r="F1327" s="69">
        <v>1417</v>
      </c>
      <c r="G1327" s="69" t="s">
        <v>2201</v>
      </c>
    </row>
    <row r="1328" spans="1:24" ht="14.4">
      <c r="A1328" s="27" t="str">
        <f>VLOOKUP(C1328,'user list'!A:B,2,0)</f>
        <v>Admin</v>
      </c>
      <c r="B1328" s="172">
        <v>45810.370381944442</v>
      </c>
      <c r="C1328" s="69" t="s">
        <v>186</v>
      </c>
      <c r="D1328" s="69" t="s">
        <v>1937</v>
      </c>
      <c r="E1328" s="69" t="s">
        <v>1968</v>
      </c>
      <c r="F1328" s="69">
        <v>1418</v>
      </c>
      <c r="G1328" s="69" t="s">
        <v>2201</v>
      </c>
    </row>
    <row r="1329" spans="1:24" ht="14.4">
      <c r="A1329" s="27" t="str">
        <f>VLOOKUP(C1329,'user list'!A:B,2,0)</f>
        <v>Admin</v>
      </c>
      <c r="B1329" s="172">
        <v>45810.370381944442</v>
      </c>
      <c r="C1329" s="69" t="s">
        <v>186</v>
      </c>
      <c r="D1329" s="69" t="s">
        <v>1937</v>
      </c>
      <c r="E1329" s="69" t="s">
        <v>2052</v>
      </c>
      <c r="F1329" s="69">
        <v>1419</v>
      </c>
      <c r="G1329" s="69" t="s">
        <v>2201</v>
      </c>
    </row>
    <row r="1330" spans="1:24" ht="14.4">
      <c r="A1330" s="27" t="str">
        <f>VLOOKUP(C1330,'user list'!A:B,2,0)</f>
        <v>Admin</v>
      </c>
      <c r="B1330" s="172">
        <v>45810.370381944442</v>
      </c>
      <c r="C1330" s="69" t="s">
        <v>186</v>
      </c>
      <c r="D1330" s="69" t="s">
        <v>1937</v>
      </c>
      <c r="E1330" s="69" t="s">
        <v>1974</v>
      </c>
      <c r="F1330" s="69">
        <v>1420</v>
      </c>
      <c r="G1330" s="69" t="s">
        <v>2201</v>
      </c>
    </row>
    <row r="1331" spans="1:24" ht="14.4">
      <c r="A1331" s="27" t="str">
        <f>VLOOKUP(C1331,'user list'!A:B,2,0)</f>
        <v>Admin</v>
      </c>
      <c r="B1331" s="172">
        <v>45810.370381944442</v>
      </c>
      <c r="C1331" s="69" t="s">
        <v>186</v>
      </c>
      <c r="D1331" s="69" t="s">
        <v>1937</v>
      </c>
      <c r="E1331" s="69" t="s">
        <v>2051</v>
      </c>
      <c r="F1331" s="69">
        <v>1421</v>
      </c>
      <c r="G1331" s="69" t="s">
        <v>2201</v>
      </c>
    </row>
    <row r="1332" spans="1:24" ht="14.4">
      <c r="A1332" s="27" t="str">
        <f>VLOOKUP(C1332,'user list'!A:B,2,0)</f>
        <v>Admin</v>
      </c>
      <c r="B1332" s="172">
        <v>45810.370381944442</v>
      </c>
      <c r="C1332" s="69" t="s">
        <v>186</v>
      </c>
      <c r="D1332" s="69" t="s">
        <v>1937</v>
      </c>
      <c r="E1332" s="69" t="s">
        <v>1991</v>
      </c>
      <c r="F1332" s="69">
        <v>1422</v>
      </c>
      <c r="G1332" s="69" t="s">
        <v>2201</v>
      </c>
    </row>
    <row r="1333" spans="1:24" ht="14.4">
      <c r="A1333" s="27" t="str">
        <f>VLOOKUP(C1333,'user list'!A:B,2,0)</f>
        <v>Admin</v>
      </c>
      <c r="B1333" s="172">
        <v>45810.370381944442</v>
      </c>
      <c r="C1333" s="69" t="s">
        <v>186</v>
      </c>
      <c r="D1333" s="69" t="s">
        <v>1937</v>
      </c>
      <c r="E1333" s="69" t="s">
        <v>2047</v>
      </c>
      <c r="F1333" s="69">
        <v>1423</v>
      </c>
      <c r="G1333" s="69" t="s">
        <v>2201</v>
      </c>
      <c r="U1333" s="74"/>
      <c r="X1333" s="74"/>
    </row>
    <row r="1334" spans="1:24" ht="14.4">
      <c r="A1334" s="27" t="str">
        <f>VLOOKUP(C1334,'user list'!A:B,2,0)</f>
        <v>Admin</v>
      </c>
      <c r="B1334" s="172">
        <v>45810.370381944442</v>
      </c>
      <c r="C1334" s="69" t="s">
        <v>186</v>
      </c>
      <c r="D1334" s="69" t="s">
        <v>1937</v>
      </c>
      <c r="E1334" s="69" t="s">
        <v>2039</v>
      </c>
      <c r="F1334" s="69">
        <v>1424</v>
      </c>
      <c r="G1334" s="69" t="s">
        <v>2201</v>
      </c>
      <c r="L1334" s="73"/>
      <c r="M1334" s="73"/>
    </row>
    <row r="1335" spans="1:24" ht="14.4">
      <c r="A1335" s="27" t="str">
        <f>VLOOKUP(C1335,'user list'!A:B,2,0)</f>
        <v>Admin</v>
      </c>
      <c r="B1335" s="172">
        <v>45810.370381944442</v>
      </c>
      <c r="C1335" s="69" t="s">
        <v>186</v>
      </c>
      <c r="D1335" s="69" t="s">
        <v>1937</v>
      </c>
      <c r="E1335" s="69" t="s">
        <v>2050</v>
      </c>
      <c r="F1335" s="69">
        <v>1425</v>
      </c>
      <c r="G1335" s="69" t="s">
        <v>2201</v>
      </c>
      <c r="L1335" s="73"/>
      <c r="M1335" s="73"/>
    </row>
    <row r="1336" spans="1:24" ht="14.4">
      <c r="A1336" s="27" t="str">
        <f>VLOOKUP(C1336,'user list'!A:B,2,0)</f>
        <v>Admin</v>
      </c>
      <c r="B1336" s="172">
        <v>45810.370381944442</v>
      </c>
      <c r="C1336" s="69" t="s">
        <v>186</v>
      </c>
      <c r="D1336" s="69" t="s">
        <v>1937</v>
      </c>
      <c r="E1336" s="69" t="s">
        <v>2050</v>
      </c>
      <c r="F1336" s="69">
        <v>1426</v>
      </c>
      <c r="G1336" s="69" t="s">
        <v>2201</v>
      </c>
      <c r="R1336" s="73"/>
      <c r="S1336" s="73"/>
    </row>
    <row r="1337" spans="1:24" ht="14.4">
      <c r="A1337" s="27" t="str">
        <f>VLOOKUP(C1337,'user list'!A:B,2,0)</f>
        <v>Admin</v>
      </c>
      <c r="B1337" s="172">
        <v>45810.370381944442</v>
      </c>
      <c r="C1337" s="69" t="s">
        <v>186</v>
      </c>
      <c r="D1337" s="69" t="s">
        <v>1937</v>
      </c>
      <c r="E1337" s="69" t="s">
        <v>2002</v>
      </c>
      <c r="F1337" s="69">
        <v>1427</v>
      </c>
      <c r="G1337" s="69" t="s">
        <v>2201</v>
      </c>
    </row>
    <row r="1338" spans="1:24" ht="14.4">
      <c r="A1338" s="27" t="str">
        <f>VLOOKUP(C1338,'user list'!A:B,2,0)</f>
        <v>Admin</v>
      </c>
      <c r="B1338" s="172">
        <v>45810.370381944442</v>
      </c>
      <c r="C1338" s="69" t="s">
        <v>186</v>
      </c>
      <c r="D1338" s="69" t="s">
        <v>1937</v>
      </c>
      <c r="E1338" s="69" t="s">
        <v>2001</v>
      </c>
      <c r="F1338" s="69">
        <v>1428</v>
      </c>
      <c r="G1338" s="69" t="s">
        <v>2201</v>
      </c>
    </row>
    <row r="1339" spans="1:24" ht="14.4">
      <c r="A1339" s="27" t="str">
        <f>VLOOKUP(C1339,'user list'!A:B,2,0)</f>
        <v>Admin</v>
      </c>
      <c r="B1339" s="172">
        <v>45810.370381944442</v>
      </c>
      <c r="C1339" s="69" t="s">
        <v>186</v>
      </c>
      <c r="D1339" s="69" t="s">
        <v>1937</v>
      </c>
      <c r="E1339" s="69" t="s">
        <v>2053</v>
      </c>
      <c r="F1339" s="69">
        <v>1402</v>
      </c>
      <c r="G1339" s="69" t="s">
        <v>2201</v>
      </c>
    </row>
    <row r="1340" spans="1:24" ht="14.4">
      <c r="A1340" s="27" t="str">
        <f>VLOOKUP(C1340,'user list'!A:B,2,0)</f>
        <v>Admin</v>
      </c>
      <c r="B1340" s="172">
        <v>45810.370381944442</v>
      </c>
      <c r="C1340" s="69" t="s">
        <v>186</v>
      </c>
      <c r="D1340" s="69" t="s">
        <v>1937</v>
      </c>
      <c r="E1340" s="69" t="s">
        <v>2046</v>
      </c>
      <c r="F1340" s="69">
        <v>1403</v>
      </c>
      <c r="G1340" s="69" t="s">
        <v>2201</v>
      </c>
      <c r="U1340" s="74"/>
      <c r="X1340" s="74"/>
    </row>
    <row r="1341" spans="1:24" ht="14.4">
      <c r="A1341" s="27" t="str">
        <f>VLOOKUP(C1341,'user list'!A:B,2,0)</f>
        <v>Admin</v>
      </c>
      <c r="B1341" s="172">
        <v>45810.370381944442</v>
      </c>
      <c r="C1341" s="69" t="s">
        <v>186</v>
      </c>
      <c r="D1341" s="69" t="s">
        <v>1937</v>
      </c>
      <c r="E1341" s="69" t="s">
        <v>1969</v>
      </c>
      <c r="F1341" s="69">
        <v>1404</v>
      </c>
      <c r="G1341" s="69" t="s">
        <v>2201</v>
      </c>
      <c r="L1341" s="73"/>
      <c r="M1341" s="73"/>
    </row>
    <row r="1342" spans="1:24" ht="14.4">
      <c r="A1342" s="27" t="str">
        <f>VLOOKUP(C1342,'user list'!A:B,2,0)</f>
        <v>Admin</v>
      </c>
      <c r="B1342" s="172">
        <v>45810.370381944442</v>
      </c>
      <c r="C1342" s="69" t="s">
        <v>186</v>
      </c>
      <c r="D1342" s="69" t="s">
        <v>1937</v>
      </c>
      <c r="E1342" s="69" t="s">
        <v>2031</v>
      </c>
      <c r="F1342" s="69">
        <v>1405</v>
      </c>
      <c r="G1342" s="69" t="s">
        <v>2201</v>
      </c>
      <c r="L1342" s="73"/>
      <c r="M1342" s="73"/>
    </row>
    <row r="1343" spans="1:24" ht="14.4">
      <c r="A1343" s="27" t="str">
        <f>VLOOKUP(C1343,'user list'!A:B,2,0)</f>
        <v>Admin</v>
      </c>
      <c r="B1343" s="172">
        <v>45810.370381944442</v>
      </c>
      <c r="C1343" s="69" t="s">
        <v>186</v>
      </c>
      <c r="D1343" s="69" t="s">
        <v>1937</v>
      </c>
      <c r="E1343" s="69" t="s">
        <v>1976</v>
      </c>
      <c r="F1343" s="69">
        <v>1406</v>
      </c>
      <c r="G1343" s="69" t="s">
        <v>2201</v>
      </c>
      <c r="R1343" s="73"/>
      <c r="S1343" s="73"/>
    </row>
    <row r="1344" spans="1:24" ht="14.4">
      <c r="A1344" s="27" t="str">
        <f>VLOOKUP(C1344,'user list'!A:B,2,0)</f>
        <v>Admin</v>
      </c>
      <c r="B1344" s="172">
        <v>45810.370381944442</v>
      </c>
      <c r="C1344" s="69" t="s">
        <v>186</v>
      </c>
      <c r="D1344" s="69" t="s">
        <v>1937</v>
      </c>
      <c r="E1344" s="69" t="s">
        <v>2045</v>
      </c>
      <c r="F1344" s="69">
        <v>1407</v>
      </c>
      <c r="G1344" s="69" t="s">
        <v>2201</v>
      </c>
    </row>
    <row r="1345" spans="1:24" ht="14.4">
      <c r="A1345" s="27" t="str">
        <f>VLOOKUP(C1345,'user list'!A:B,2,0)</f>
        <v>Admin</v>
      </c>
      <c r="B1345" s="172">
        <v>45810.370393518519</v>
      </c>
      <c r="C1345" s="69" t="s">
        <v>186</v>
      </c>
      <c r="D1345" s="69" t="s">
        <v>1937</v>
      </c>
      <c r="E1345" s="69" t="s">
        <v>1976</v>
      </c>
      <c r="F1345" s="69">
        <v>1408</v>
      </c>
      <c r="G1345" s="69" t="s">
        <v>2201</v>
      </c>
    </row>
    <row r="1346" spans="1:24" ht="14.4">
      <c r="A1346" s="27" t="str">
        <f>VLOOKUP(C1346,'user list'!A:B,2,0)</f>
        <v>Admin</v>
      </c>
      <c r="B1346" s="172">
        <v>45810.370393518519</v>
      </c>
      <c r="C1346" s="69" t="s">
        <v>186</v>
      </c>
      <c r="D1346" s="69" t="s">
        <v>1937</v>
      </c>
      <c r="E1346" s="69" t="s">
        <v>24</v>
      </c>
      <c r="F1346" s="69">
        <v>1409</v>
      </c>
      <c r="G1346" s="69" t="s">
        <v>2201</v>
      </c>
    </row>
    <row r="1347" spans="1:24" ht="14.4">
      <c r="A1347" s="27" t="str">
        <f>VLOOKUP(C1347,'user list'!A:B,2,0)</f>
        <v>Admin</v>
      </c>
      <c r="B1347" s="172">
        <v>45810.370393518519</v>
      </c>
      <c r="C1347" s="69" t="s">
        <v>186</v>
      </c>
      <c r="D1347" s="69" t="s">
        <v>1937</v>
      </c>
      <c r="E1347" s="69" t="s">
        <v>2053</v>
      </c>
      <c r="F1347" s="69">
        <v>1410</v>
      </c>
      <c r="G1347" s="69" t="s">
        <v>2201</v>
      </c>
    </row>
    <row r="1348" spans="1:24" ht="14.4">
      <c r="A1348" s="27" t="str">
        <f>VLOOKUP(C1348,'user list'!A:B,2,0)</f>
        <v>Admin</v>
      </c>
      <c r="B1348" s="172">
        <v>45810.370393518519</v>
      </c>
      <c r="C1348" s="69" t="s">
        <v>186</v>
      </c>
      <c r="D1348" s="69" t="s">
        <v>1937</v>
      </c>
      <c r="E1348" s="69" t="s">
        <v>1969</v>
      </c>
      <c r="F1348" s="69">
        <v>1411</v>
      </c>
      <c r="G1348" s="69" t="s">
        <v>2201</v>
      </c>
      <c r="U1348" s="74"/>
      <c r="X1348" s="74"/>
    </row>
    <row r="1349" spans="1:24" ht="14.4">
      <c r="A1349" s="27" t="str">
        <f>VLOOKUP(C1349,'user list'!A:B,2,0)</f>
        <v>Admin</v>
      </c>
      <c r="B1349" s="172">
        <v>45810.370393518519</v>
      </c>
      <c r="C1349" s="69" t="s">
        <v>186</v>
      </c>
      <c r="D1349" s="69" t="s">
        <v>1937</v>
      </c>
      <c r="E1349" s="69" t="s">
        <v>1971</v>
      </c>
      <c r="F1349" s="69">
        <v>1412</v>
      </c>
      <c r="G1349" s="69" t="s">
        <v>2201</v>
      </c>
      <c r="L1349" s="73"/>
      <c r="M1349" s="73"/>
    </row>
    <row r="1350" spans="1:24" ht="14.4">
      <c r="A1350" s="27" t="str">
        <f>VLOOKUP(C1350,'user list'!A:B,2,0)</f>
        <v>Admin</v>
      </c>
      <c r="B1350" s="172">
        <v>45810.370393518519</v>
      </c>
      <c r="C1350" s="69" t="s">
        <v>186</v>
      </c>
      <c r="D1350" s="69" t="s">
        <v>1937</v>
      </c>
      <c r="E1350" s="69" t="s">
        <v>1976</v>
      </c>
      <c r="F1350" s="69">
        <v>1352</v>
      </c>
      <c r="G1350" s="69" t="s">
        <v>2201</v>
      </c>
      <c r="L1350" s="73"/>
      <c r="M1350" s="73"/>
    </row>
    <row r="1351" spans="1:24" ht="14.4">
      <c r="A1351" s="27" t="str">
        <f>VLOOKUP(C1351,'user list'!A:B,2,0)</f>
        <v>Admin</v>
      </c>
      <c r="B1351" s="172">
        <v>45810.370393518519</v>
      </c>
      <c r="C1351" s="69" t="s">
        <v>186</v>
      </c>
      <c r="D1351" s="69" t="s">
        <v>1937</v>
      </c>
      <c r="E1351" s="69" t="s">
        <v>1976</v>
      </c>
      <c r="F1351" s="69">
        <v>1413</v>
      </c>
      <c r="G1351" s="69" t="s">
        <v>2201</v>
      </c>
      <c r="R1351" s="73"/>
      <c r="S1351" s="73"/>
    </row>
    <row r="1352" spans="1:24" ht="14.4">
      <c r="A1352" s="27" t="str">
        <f>VLOOKUP(C1352,'user list'!A:B,2,0)</f>
        <v>Admin</v>
      </c>
      <c r="B1352" s="172">
        <v>45810.370393518519</v>
      </c>
      <c r="C1352" s="69" t="s">
        <v>186</v>
      </c>
      <c r="D1352" s="69" t="s">
        <v>1937</v>
      </c>
      <c r="E1352" s="69" t="s">
        <v>2049</v>
      </c>
      <c r="F1352" s="69">
        <v>1446</v>
      </c>
      <c r="G1352" s="69" t="s">
        <v>2201</v>
      </c>
    </row>
    <row r="1353" spans="1:24" ht="14.4">
      <c r="A1353" s="27" t="str">
        <f>VLOOKUP(C1353,'user list'!A:B,2,0)</f>
        <v>Admin</v>
      </c>
      <c r="B1353" s="172">
        <v>45810.370393518519</v>
      </c>
      <c r="C1353" s="69" t="s">
        <v>186</v>
      </c>
      <c r="D1353" s="69" t="s">
        <v>1937</v>
      </c>
      <c r="E1353" s="69" t="s">
        <v>2047</v>
      </c>
      <c r="F1353" s="69">
        <v>1461</v>
      </c>
      <c r="G1353" s="69" t="s">
        <v>2201</v>
      </c>
    </row>
    <row r="1354" spans="1:24" ht="14.4">
      <c r="A1354" s="27" t="str">
        <f>VLOOKUP(C1354,'user list'!A:B,2,0)</f>
        <v>Admin</v>
      </c>
      <c r="B1354" s="172">
        <v>45810.370393518519</v>
      </c>
      <c r="C1354" s="69" t="s">
        <v>186</v>
      </c>
      <c r="D1354" s="69" t="s">
        <v>1937</v>
      </c>
      <c r="E1354" s="69" t="s">
        <v>2039</v>
      </c>
      <c r="F1354" s="69">
        <v>1467</v>
      </c>
      <c r="G1354" s="69" t="s">
        <v>2201</v>
      </c>
    </row>
    <row r="1355" spans="1:24" ht="14.4">
      <c r="A1355" s="27" t="str">
        <f>VLOOKUP(C1355,'user list'!A:B,2,0)</f>
        <v>Admin</v>
      </c>
      <c r="B1355" s="172">
        <v>45810.370393518519</v>
      </c>
      <c r="C1355" s="69" t="s">
        <v>186</v>
      </c>
      <c r="D1355" s="69" t="s">
        <v>1937</v>
      </c>
      <c r="E1355" s="69" t="s">
        <v>2035</v>
      </c>
      <c r="F1355" s="69">
        <v>1468</v>
      </c>
      <c r="G1355" s="69" t="s">
        <v>2201</v>
      </c>
      <c r="U1355" s="74"/>
      <c r="X1355" s="74"/>
    </row>
    <row r="1356" spans="1:24" ht="14.4">
      <c r="A1356" s="27" t="str">
        <f>VLOOKUP(C1356,'user list'!A:B,2,0)</f>
        <v>Admin</v>
      </c>
      <c r="B1356" s="172">
        <v>45810.370393518519</v>
      </c>
      <c r="C1356" s="69" t="s">
        <v>186</v>
      </c>
      <c r="D1356" s="69" t="s">
        <v>1937</v>
      </c>
      <c r="E1356" s="69" t="s">
        <v>2048</v>
      </c>
      <c r="F1356" s="69">
        <v>1478</v>
      </c>
      <c r="G1356" s="69" t="s">
        <v>2201</v>
      </c>
      <c r="L1356" s="73"/>
      <c r="M1356" s="73"/>
    </row>
    <row r="1357" spans="1:24" ht="14.4">
      <c r="A1357" s="27" t="str">
        <f>VLOOKUP(C1357,'user list'!A:B,2,0)</f>
        <v>Admin</v>
      </c>
      <c r="B1357" s="172">
        <v>45810.370393518519</v>
      </c>
      <c r="C1357" s="69" t="s">
        <v>186</v>
      </c>
      <c r="D1357" s="69" t="s">
        <v>1937</v>
      </c>
      <c r="E1357" s="69" t="s">
        <v>1991</v>
      </c>
      <c r="F1357" s="69">
        <v>1459</v>
      </c>
      <c r="G1357" s="69" t="s">
        <v>2201</v>
      </c>
      <c r="L1357" s="73"/>
      <c r="M1357" s="73"/>
    </row>
    <row r="1358" spans="1:24" ht="14.4">
      <c r="A1358" s="27" t="str">
        <f>VLOOKUP(C1358,'user list'!A:B,2,0)</f>
        <v>Admin</v>
      </c>
      <c r="B1358" s="172">
        <v>45810.370393518519</v>
      </c>
      <c r="C1358" s="69" t="s">
        <v>186</v>
      </c>
      <c r="D1358" s="69" t="s">
        <v>1937</v>
      </c>
      <c r="E1358" s="69" t="s">
        <v>1969</v>
      </c>
      <c r="F1358" s="69">
        <v>1460</v>
      </c>
      <c r="G1358" s="69" t="s">
        <v>2201</v>
      </c>
      <c r="O1358" s="73"/>
      <c r="P1358" s="73"/>
    </row>
    <row r="1359" spans="1:24" ht="14.4">
      <c r="A1359" s="27" t="str">
        <f>VLOOKUP(C1359,'user list'!A:B,2,0)</f>
        <v>Admin</v>
      </c>
      <c r="B1359" s="172">
        <v>45810.370393518519</v>
      </c>
      <c r="C1359" s="69" t="s">
        <v>186</v>
      </c>
      <c r="D1359" s="69" t="s">
        <v>1937</v>
      </c>
      <c r="E1359" s="69" t="s">
        <v>1989</v>
      </c>
      <c r="F1359" s="69">
        <v>1469</v>
      </c>
      <c r="G1359" s="69" t="s">
        <v>2201</v>
      </c>
    </row>
    <row r="1360" spans="1:24" ht="14.4">
      <c r="A1360" s="27" t="str">
        <f>VLOOKUP(C1360,'user list'!A:B,2,0)</f>
        <v>Admin</v>
      </c>
      <c r="B1360" s="172">
        <v>45810.370393518519</v>
      </c>
      <c r="C1360" s="69" t="s">
        <v>186</v>
      </c>
      <c r="D1360" s="69" t="s">
        <v>1937</v>
      </c>
      <c r="E1360" s="69" t="s">
        <v>2043</v>
      </c>
      <c r="F1360" s="69">
        <v>1470</v>
      </c>
      <c r="G1360" s="69" t="s">
        <v>2201</v>
      </c>
    </row>
    <row r="1361" spans="1:19" ht="14.4">
      <c r="A1361" s="27" t="str">
        <f>VLOOKUP(C1361,'user list'!A:B,2,0)</f>
        <v>Admin</v>
      </c>
      <c r="B1361" s="172">
        <v>45810.370393518519</v>
      </c>
      <c r="C1361" s="69" t="s">
        <v>186</v>
      </c>
      <c r="D1361" s="69" t="s">
        <v>1937</v>
      </c>
      <c r="E1361" s="69" t="s">
        <v>2026</v>
      </c>
      <c r="F1361" s="69">
        <v>1471</v>
      </c>
      <c r="G1361" s="69" t="s">
        <v>2201</v>
      </c>
    </row>
    <row r="1362" spans="1:19" ht="14.4">
      <c r="A1362" s="27" t="str">
        <f>VLOOKUP(C1362,'user list'!A:B,2,0)</f>
        <v>Admin</v>
      </c>
      <c r="B1362" s="172">
        <v>45810.370393518519</v>
      </c>
      <c r="C1362" s="69" t="s">
        <v>186</v>
      </c>
      <c r="D1362" s="69" t="s">
        <v>1937</v>
      </c>
      <c r="E1362" s="69" t="s">
        <v>2023</v>
      </c>
      <c r="F1362" s="69">
        <v>1472</v>
      </c>
      <c r="G1362" s="69" t="s">
        <v>2201</v>
      </c>
    </row>
    <row r="1363" spans="1:19" ht="14.4">
      <c r="A1363" s="27" t="str">
        <f>VLOOKUP(C1363,'user list'!A:B,2,0)</f>
        <v>Admin</v>
      </c>
      <c r="B1363" s="172">
        <v>45810.370393518519</v>
      </c>
      <c r="C1363" s="69" t="s">
        <v>186</v>
      </c>
      <c r="D1363" s="69" t="s">
        <v>1937</v>
      </c>
      <c r="E1363" s="69" t="s">
        <v>2039</v>
      </c>
      <c r="F1363" s="69">
        <v>1473</v>
      </c>
      <c r="G1363" s="69" t="s">
        <v>2201</v>
      </c>
      <c r="O1363" s="73"/>
      <c r="P1363" s="73"/>
    </row>
    <row r="1364" spans="1:19" ht="14.4">
      <c r="A1364" s="27" t="str">
        <f>VLOOKUP(C1364,'user list'!A:B,2,0)</f>
        <v>Admin</v>
      </c>
      <c r="B1364" s="172">
        <v>45810.370393518519</v>
      </c>
      <c r="C1364" s="69" t="s">
        <v>186</v>
      </c>
      <c r="D1364" s="69" t="s">
        <v>1937</v>
      </c>
      <c r="E1364" s="69" t="s">
        <v>2044</v>
      </c>
      <c r="F1364" s="69">
        <v>1474</v>
      </c>
      <c r="G1364" s="69" t="s">
        <v>2201</v>
      </c>
    </row>
    <row r="1365" spans="1:19" ht="14.4">
      <c r="A1365" s="27" t="str">
        <f>VLOOKUP(C1365,'user list'!A:B,2,0)</f>
        <v>Admin</v>
      </c>
      <c r="B1365" s="172">
        <v>45810.370393518519</v>
      </c>
      <c r="C1365" s="69" t="s">
        <v>186</v>
      </c>
      <c r="D1365" s="69" t="s">
        <v>1937</v>
      </c>
      <c r="E1365" s="69" t="s">
        <v>24</v>
      </c>
      <c r="F1365" s="69">
        <v>1462</v>
      </c>
      <c r="G1365" s="69" t="s">
        <v>2201</v>
      </c>
      <c r="L1365" s="73"/>
      <c r="M1365" s="73"/>
    </row>
    <row r="1366" spans="1:19" ht="14.4">
      <c r="A1366" s="27" t="str">
        <f>VLOOKUP(C1366,'user list'!A:B,2,0)</f>
        <v>Admin</v>
      </c>
      <c r="B1366" s="172">
        <v>45810.370393518519</v>
      </c>
      <c r="C1366" s="69" t="s">
        <v>186</v>
      </c>
      <c r="D1366" s="69" t="s">
        <v>1937</v>
      </c>
      <c r="E1366" s="69" t="s">
        <v>1968</v>
      </c>
      <c r="F1366" s="69">
        <v>1463</v>
      </c>
      <c r="G1366" s="69" t="s">
        <v>2201</v>
      </c>
    </row>
    <row r="1367" spans="1:19" ht="14.4">
      <c r="A1367" s="27" t="str">
        <f>VLOOKUP(C1367,'user list'!A:B,2,0)</f>
        <v>Admin</v>
      </c>
      <c r="B1367" s="172">
        <v>45810.370393518519</v>
      </c>
      <c r="C1367" s="69" t="s">
        <v>186</v>
      </c>
      <c r="D1367" s="69" t="s">
        <v>1937</v>
      </c>
      <c r="E1367" s="69" t="s">
        <v>1969</v>
      </c>
      <c r="F1367" s="69">
        <v>1464</v>
      </c>
      <c r="G1367" s="69" t="s">
        <v>2201</v>
      </c>
      <c r="O1367" s="73"/>
      <c r="P1367" s="73"/>
    </row>
    <row r="1368" spans="1:19" ht="14.4">
      <c r="A1368" s="27" t="str">
        <f>VLOOKUP(C1368,'user list'!A:B,2,0)</f>
        <v>Admin</v>
      </c>
      <c r="B1368" s="172">
        <v>45810.370393518519</v>
      </c>
      <c r="C1368" s="69" t="s">
        <v>186</v>
      </c>
      <c r="D1368" s="69" t="s">
        <v>1937</v>
      </c>
      <c r="E1368" s="69" t="s">
        <v>1971</v>
      </c>
      <c r="F1368" s="69">
        <v>1465</v>
      </c>
      <c r="G1368" s="69" t="s">
        <v>2201</v>
      </c>
    </row>
    <row r="1369" spans="1:19" ht="14.4">
      <c r="A1369" s="27" t="str">
        <f>VLOOKUP(C1369,'user list'!A:B,2,0)</f>
        <v>Admin</v>
      </c>
      <c r="B1369" s="172">
        <v>45810.370405092595</v>
      </c>
      <c r="C1369" s="69" t="s">
        <v>186</v>
      </c>
      <c r="D1369" s="69" t="s">
        <v>1937</v>
      </c>
      <c r="E1369" s="69" t="s">
        <v>1976</v>
      </c>
      <c r="F1369" s="69">
        <v>1466</v>
      </c>
      <c r="G1369" s="69" t="s">
        <v>2201</v>
      </c>
    </row>
    <row r="1370" spans="1:19" ht="14.4">
      <c r="A1370" s="27" t="str">
        <f>VLOOKUP(C1370,'user list'!A:B,2,0)</f>
        <v>Admin</v>
      </c>
      <c r="B1370" s="172">
        <v>45810.370405092595</v>
      </c>
      <c r="C1370" s="69" t="s">
        <v>186</v>
      </c>
      <c r="D1370" s="69" t="s">
        <v>1937</v>
      </c>
      <c r="E1370" s="69" t="s">
        <v>1969</v>
      </c>
      <c r="F1370" s="69">
        <v>1449</v>
      </c>
      <c r="G1370" s="69" t="s">
        <v>2201</v>
      </c>
      <c r="O1370" s="73"/>
      <c r="P1370" s="73"/>
    </row>
    <row r="1371" spans="1:19" ht="14.4">
      <c r="A1371" s="27" t="str">
        <f>VLOOKUP(C1371,'user list'!A:B,2,0)</f>
        <v>Admin</v>
      </c>
      <c r="B1371" s="172">
        <v>45810.370405092595</v>
      </c>
      <c r="C1371" s="69" t="s">
        <v>186</v>
      </c>
      <c r="D1371" s="69" t="s">
        <v>1937</v>
      </c>
      <c r="E1371" s="69" t="s">
        <v>1971</v>
      </c>
      <c r="F1371" s="69">
        <v>1450</v>
      </c>
      <c r="G1371" s="69" t="s">
        <v>2201</v>
      </c>
    </row>
    <row r="1372" spans="1:19" ht="14.4">
      <c r="A1372" s="27" t="str">
        <f>VLOOKUP(C1372,'user list'!A:B,2,0)</f>
        <v>Admin</v>
      </c>
      <c r="B1372" s="172">
        <v>45810.370405092595</v>
      </c>
      <c r="C1372" s="69" t="s">
        <v>186</v>
      </c>
      <c r="D1372" s="69" t="s">
        <v>1937</v>
      </c>
      <c r="E1372" s="69" t="s">
        <v>1976</v>
      </c>
      <c r="F1372" s="69">
        <v>1452</v>
      </c>
      <c r="G1372" s="69" t="s">
        <v>2201</v>
      </c>
      <c r="O1372" s="73"/>
      <c r="P1372" s="73"/>
    </row>
    <row r="1373" spans="1:19" ht="14.4">
      <c r="A1373" s="27" t="str">
        <f>VLOOKUP(C1373,'user list'!A:B,2,0)</f>
        <v>Admin</v>
      </c>
      <c r="B1373" s="172">
        <v>45810.370405092595</v>
      </c>
      <c r="C1373" s="69" t="s">
        <v>186</v>
      </c>
      <c r="D1373" s="69" t="s">
        <v>1937</v>
      </c>
      <c r="E1373" s="69" t="s">
        <v>1969</v>
      </c>
      <c r="F1373" s="69">
        <v>1453</v>
      </c>
      <c r="G1373" s="69" t="s">
        <v>2201</v>
      </c>
      <c r="R1373" s="73"/>
      <c r="S1373" s="73"/>
    </row>
    <row r="1374" spans="1:19" ht="14.4">
      <c r="A1374" s="27" t="str">
        <f>VLOOKUP(C1374,'user list'!A:B,2,0)</f>
        <v>Admin</v>
      </c>
      <c r="B1374" s="172">
        <v>45810.370405092595</v>
      </c>
      <c r="C1374" s="69" t="s">
        <v>186</v>
      </c>
      <c r="D1374" s="69" t="s">
        <v>1937</v>
      </c>
      <c r="E1374" s="69" t="s">
        <v>2046</v>
      </c>
      <c r="F1374" s="69">
        <v>1454</v>
      </c>
      <c r="G1374" s="69" t="s">
        <v>2201</v>
      </c>
    </row>
    <row r="1375" spans="1:19" ht="14.4">
      <c r="A1375" s="27" t="str">
        <f>VLOOKUP(C1375,'user list'!A:B,2,0)</f>
        <v>Admin</v>
      </c>
      <c r="B1375" s="172">
        <v>45810.370405092595</v>
      </c>
      <c r="C1375" s="69" t="s">
        <v>186</v>
      </c>
      <c r="D1375" s="69" t="s">
        <v>1937</v>
      </c>
      <c r="E1375" s="69" t="s">
        <v>1971</v>
      </c>
      <c r="F1375" s="69">
        <v>1455</v>
      </c>
      <c r="G1375" s="69" t="s">
        <v>2201</v>
      </c>
    </row>
    <row r="1376" spans="1:19" ht="14.4">
      <c r="A1376" s="27" t="str">
        <f>VLOOKUP(C1376,'user list'!A:B,2,0)</f>
        <v>Admin</v>
      </c>
      <c r="B1376" s="172">
        <v>45810.370405092595</v>
      </c>
      <c r="C1376" s="69" t="s">
        <v>186</v>
      </c>
      <c r="D1376" s="69" t="s">
        <v>1937</v>
      </c>
      <c r="E1376" s="69" t="s">
        <v>1976</v>
      </c>
      <c r="F1376" s="69">
        <v>1456</v>
      </c>
      <c r="G1376" s="69" t="s">
        <v>2201</v>
      </c>
    </row>
    <row r="1377" spans="1:33" ht="14.4">
      <c r="A1377" s="27" t="str">
        <f>VLOOKUP(C1377,'user list'!A:B,2,0)</f>
        <v>Admin</v>
      </c>
      <c r="B1377" s="172">
        <v>45810.370405092595</v>
      </c>
      <c r="C1377" s="69" t="s">
        <v>186</v>
      </c>
      <c r="D1377" s="69" t="s">
        <v>1937</v>
      </c>
      <c r="E1377" s="69" t="s">
        <v>2045</v>
      </c>
      <c r="F1377" s="69">
        <v>1457</v>
      </c>
      <c r="G1377" s="69" t="s">
        <v>2201</v>
      </c>
      <c r="AD1377" s="74"/>
      <c r="AG1377" s="74"/>
    </row>
    <row r="1378" spans="1:33" ht="14.4">
      <c r="A1378" s="27" t="str">
        <f>VLOOKUP(C1378,'user list'!A:B,2,0)</f>
        <v>Admin</v>
      </c>
      <c r="B1378" s="172">
        <v>45810.370405092595</v>
      </c>
      <c r="C1378" s="69" t="s">
        <v>186</v>
      </c>
      <c r="D1378" s="69" t="s">
        <v>1937</v>
      </c>
      <c r="E1378" s="69" t="s">
        <v>1976</v>
      </c>
      <c r="F1378" s="69">
        <v>1458</v>
      </c>
      <c r="G1378" s="69" t="s">
        <v>2201</v>
      </c>
      <c r="L1378" s="73"/>
      <c r="M1378" s="73"/>
    </row>
    <row r="1379" spans="1:33" ht="14.4">
      <c r="A1379" s="27" t="str">
        <f>VLOOKUP(C1379,'user list'!A:B,2,0)</f>
        <v>Admin</v>
      </c>
      <c r="B1379" s="172">
        <v>45810.370405092595</v>
      </c>
      <c r="C1379" s="69" t="s">
        <v>186</v>
      </c>
      <c r="D1379" s="69" t="s">
        <v>1937</v>
      </c>
      <c r="E1379" s="69" t="s">
        <v>1976</v>
      </c>
      <c r="F1379" s="69">
        <v>1451</v>
      </c>
      <c r="G1379" s="69" t="s">
        <v>2201</v>
      </c>
      <c r="L1379" s="73"/>
      <c r="M1379" s="73"/>
    </row>
    <row r="1380" spans="1:33" ht="14.4">
      <c r="A1380" s="27" t="str">
        <f>VLOOKUP(C1380,'user list'!A:B,2,0)</f>
        <v>Admin</v>
      </c>
      <c r="B1380" s="172">
        <v>45810.370405092595</v>
      </c>
      <c r="C1380" s="69" t="s">
        <v>186</v>
      </c>
      <c r="D1380" s="69" t="s">
        <v>1937</v>
      </c>
      <c r="E1380" s="69" t="s">
        <v>1983</v>
      </c>
      <c r="F1380" s="69">
        <v>1490</v>
      </c>
      <c r="G1380" s="69" t="s">
        <v>2201</v>
      </c>
      <c r="O1380" s="73"/>
      <c r="P1380" s="73"/>
    </row>
    <row r="1381" spans="1:33" ht="14.4">
      <c r="A1381" s="27" t="str">
        <f>VLOOKUP(C1381,'user list'!A:B,2,0)</f>
        <v>Admin</v>
      </c>
      <c r="B1381" s="172">
        <v>45810.370405092595</v>
      </c>
      <c r="C1381" s="69" t="s">
        <v>186</v>
      </c>
      <c r="D1381" s="69" t="s">
        <v>1937</v>
      </c>
      <c r="E1381" s="69" t="s">
        <v>1983</v>
      </c>
      <c r="F1381" s="69">
        <v>1491</v>
      </c>
      <c r="G1381" s="69" t="s">
        <v>2201</v>
      </c>
      <c r="O1381" s="73"/>
      <c r="P1381" s="73"/>
    </row>
    <row r="1382" spans="1:33" ht="14.4">
      <c r="A1382" s="27" t="str">
        <f>VLOOKUP(C1382,'user list'!A:B,2,0)</f>
        <v>Admin</v>
      </c>
      <c r="B1382" s="172">
        <v>45810.370405092595</v>
      </c>
      <c r="C1382" s="69" t="s">
        <v>186</v>
      </c>
      <c r="D1382" s="69" t="s">
        <v>1937</v>
      </c>
      <c r="E1382" s="69" t="s">
        <v>1983</v>
      </c>
      <c r="F1382" s="69">
        <v>1492</v>
      </c>
      <c r="G1382" s="69" t="s">
        <v>2201</v>
      </c>
    </row>
    <row r="1383" spans="1:33" ht="14.4">
      <c r="A1383" s="27" t="str">
        <f>VLOOKUP(C1383,'user list'!A:B,2,0)</f>
        <v>Admin</v>
      </c>
      <c r="B1383" s="172">
        <v>45810.370405092595</v>
      </c>
      <c r="C1383" s="69" t="s">
        <v>186</v>
      </c>
      <c r="D1383" s="69" t="s">
        <v>1937</v>
      </c>
      <c r="E1383" s="69" t="s">
        <v>2031</v>
      </c>
      <c r="F1383" s="69">
        <v>1493</v>
      </c>
      <c r="G1383" s="69" t="s">
        <v>2201</v>
      </c>
    </row>
    <row r="1384" spans="1:33" ht="14.4">
      <c r="A1384" s="27" t="str">
        <f>VLOOKUP(C1384,'user list'!A:B,2,0)</f>
        <v>Admin</v>
      </c>
      <c r="B1384" s="172">
        <v>45810.370405092595</v>
      </c>
      <c r="C1384" s="69" t="s">
        <v>186</v>
      </c>
      <c r="D1384" s="69" t="s">
        <v>1937</v>
      </c>
      <c r="E1384" s="69" t="s">
        <v>1976</v>
      </c>
      <c r="F1384" s="69">
        <v>1494</v>
      </c>
      <c r="G1384" s="69" t="s">
        <v>2201</v>
      </c>
      <c r="L1384" s="73"/>
      <c r="M1384" s="73"/>
    </row>
    <row r="1385" spans="1:33" ht="14.4">
      <c r="A1385" s="27" t="str">
        <f>VLOOKUP(C1385,'user list'!A:B,2,0)</f>
        <v>Admin</v>
      </c>
      <c r="B1385" s="172">
        <v>45810.370405092595</v>
      </c>
      <c r="C1385" s="69" t="s">
        <v>186</v>
      </c>
      <c r="D1385" s="69" t="s">
        <v>1937</v>
      </c>
      <c r="E1385" s="69" t="s">
        <v>2039</v>
      </c>
      <c r="F1385" s="69">
        <v>1495</v>
      </c>
      <c r="G1385" s="69" t="s">
        <v>2201</v>
      </c>
    </row>
    <row r="1386" spans="1:33" ht="14.4">
      <c r="A1386" s="27" t="str">
        <f>VLOOKUP(C1386,'user list'!A:B,2,0)</f>
        <v>Admin</v>
      </c>
      <c r="B1386" s="172">
        <v>45810.370405092595</v>
      </c>
      <c r="C1386" s="69" t="s">
        <v>186</v>
      </c>
      <c r="D1386" s="69" t="s">
        <v>1937</v>
      </c>
      <c r="E1386" s="69" t="s">
        <v>1997</v>
      </c>
      <c r="F1386" s="69">
        <v>1475</v>
      </c>
      <c r="G1386" s="69" t="s">
        <v>2201</v>
      </c>
    </row>
    <row r="1387" spans="1:33" ht="14.4">
      <c r="A1387" s="27" t="str">
        <f>VLOOKUP(C1387,'user list'!A:B,2,0)</f>
        <v>Admin</v>
      </c>
      <c r="B1387" s="172">
        <v>45810.370405092595</v>
      </c>
      <c r="C1387" s="69" t="s">
        <v>186</v>
      </c>
      <c r="D1387" s="69" t="s">
        <v>1937</v>
      </c>
      <c r="E1387" s="69" t="s">
        <v>2029</v>
      </c>
      <c r="F1387" s="69">
        <v>1476</v>
      </c>
      <c r="G1387" s="69" t="s">
        <v>2201</v>
      </c>
    </row>
    <row r="1388" spans="1:33" ht="14.4">
      <c r="A1388" s="27" t="str">
        <f>VLOOKUP(C1388,'user list'!A:B,2,0)</f>
        <v>Admin</v>
      </c>
      <c r="B1388" s="172">
        <v>45810.370405092595</v>
      </c>
      <c r="C1388" s="69" t="s">
        <v>186</v>
      </c>
      <c r="D1388" s="69" t="s">
        <v>1937</v>
      </c>
      <c r="E1388" s="69" t="s">
        <v>1981</v>
      </c>
      <c r="F1388" s="69" t="s">
        <v>1982</v>
      </c>
      <c r="G1388" s="69">
        <v>1477</v>
      </c>
    </row>
    <row r="1389" spans="1:33" ht="14.4">
      <c r="A1389" s="27" t="str">
        <f>VLOOKUP(C1389,'user list'!A:B,2,0)</f>
        <v>Admin</v>
      </c>
      <c r="B1389" s="172">
        <v>45810.370405092595</v>
      </c>
      <c r="C1389" s="69" t="s">
        <v>186</v>
      </c>
      <c r="D1389" s="69" t="s">
        <v>1937</v>
      </c>
      <c r="E1389" s="69" t="s">
        <v>2042</v>
      </c>
      <c r="F1389" s="69">
        <v>1479</v>
      </c>
      <c r="G1389" s="69" t="s">
        <v>2201</v>
      </c>
    </row>
    <row r="1390" spans="1:33" ht="14.4">
      <c r="A1390" s="27" t="str">
        <f>VLOOKUP(C1390,'user list'!A:B,2,0)</f>
        <v>Admin</v>
      </c>
      <c r="B1390" s="172">
        <v>45810.370405092595</v>
      </c>
      <c r="C1390" s="69" t="s">
        <v>186</v>
      </c>
      <c r="D1390" s="69" t="s">
        <v>1937</v>
      </c>
      <c r="E1390" s="69" t="s">
        <v>2041</v>
      </c>
      <c r="F1390" s="69">
        <v>1480</v>
      </c>
      <c r="G1390" s="69" t="s">
        <v>2201</v>
      </c>
    </row>
    <row r="1391" spans="1:33" ht="14.4">
      <c r="A1391" s="27" t="str">
        <f>VLOOKUP(C1391,'user list'!A:B,2,0)</f>
        <v>Admin</v>
      </c>
      <c r="B1391" s="172">
        <v>45810.370405092595</v>
      </c>
      <c r="C1391" s="69" t="s">
        <v>186</v>
      </c>
      <c r="D1391" s="69" t="s">
        <v>1937</v>
      </c>
      <c r="E1391" s="69" t="s">
        <v>1969</v>
      </c>
      <c r="F1391" s="69">
        <v>1481</v>
      </c>
      <c r="G1391" s="69" t="s">
        <v>2201</v>
      </c>
    </row>
    <row r="1392" spans="1:33" ht="14.4">
      <c r="A1392" s="27" t="str">
        <f>VLOOKUP(C1392,'user list'!A:B,2,0)</f>
        <v>Admin</v>
      </c>
      <c r="B1392" s="172">
        <v>45810.370405092595</v>
      </c>
      <c r="C1392" s="69" t="s">
        <v>186</v>
      </c>
      <c r="D1392" s="69" t="s">
        <v>1937</v>
      </c>
      <c r="E1392" s="69" t="s">
        <v>1969</v>
      </c>
      <c r="F1392" s="69">
        <v>1482</v>
      </c>
      <c r="G1392" s="69" t="s">
        <v>2201</v>
      </c>
      <c r="AD1392" s="74"/>
      <c r="AG1392" s="74"/>
    </row>
    <row r="1393" spans="1:16" ht="14.4">
      <c r="A1393" s="27" t="str">
        <f>VLOOKUP(C1393,'user list'!A:B,2,0)</f>
        <v>Admin</v>
      </c>
      <c r="B1393" s="172">
        <v>45810.370405092595</v>
      </c>
      <c r="C1393" s="69" t="s">
        <v>186</v>
      </c>
      <c r="D1393" s="69" t="s">
        <v>1937</v>
      </c>
      <c r="E1393" s="69" t="s">
        <v>1969</v>
      </c>
      <c r="F1393" s="69">
        <v>1483</v>
      </c>
      <c r="G1393" s="69" t="s">
        <v>2201</v>
      </c>
      <c r="L1393" s="73"/>
      <c r="M1393" s="73"/>
    </row>
    <row r="1394" spans="1:16" ht="14.4">
      <c r="A1394" s="27" t="str">
        <f>VLOOKUP(C1394,'user list'!A:B,2,0)</f>
        <v>Admin</v>
      </c>
      <c r="B1394" s="172">
        <v>45810.370416666665</v>
      </c>
      <c r="C1394" s="69" t="s">
        <v>186</v>
      </c>
      <c r="D1394" s="69" t="s">
        <v>1937</v>
      </c>
      <c r="E1394" s="69" t="s">
        <v>1969</v>
      </c>
      <c r="F1394" s="69">
        <v>1484</v>
      </c>
      <c r="G1394" s="69" t="s">
        <v>2201</v>
      </c>
      <c r="L1394" s="73"/>
      <c r="M1394" s="73"/>
    </row>
    <row r="1395" spans="1:16" ht="14.4">
      <c r="A1395" s="27" t="str">
        <f>VLOOKUP(C1395,'user list'!A:B,2,0)</f>
        <v>Admin</v>
      </c>
      <c r="B1395" s="172">
        <v>45810.370416666665</v>
      </c>
      <c r="C1395" s="69" t="s">
        <v>186</v>
      </c>
      <c r="D1395" s="69" t="s">
        <v>1937</v>
      </c>
      <c r="E1395" s="69" t="s">
        <v>2040</v>
      </c>
      <c r="F1395" s="69">
        <v>1485</v>
      </c>
      <c r="G1395" s="69" t="s">
        <v>2201</v>
      </c>
      <c r="O1395" s="73"/>
      <c r="P1395" s="73"/>
    </row>
    <row r="1396" spans="1:16" ht="14.4">
      <c r="A1396" s="27" t="str">
        <f>VLOOKUP(C1396,'user list'!A:B,2,0)</f>
        <v>Admin</v>
      </c>
      <c r="B1396" s="172">
        <v>45810.370416666665</v>
      </c>
      <c r="C1396" s="69" t="s">
        <v>186</v>
      </c>
      <c r="D1396" s="69" t="s">
        <v>1937</v>
      </c>
      <c r="E1396" s="69" t="s">
        <v>2040</v>
      </c>
      <c r="F1396" s="69">
        <v>1486</v>
      </c>
      <c r="G1396" s="69" t="s">
        <v>2201</v>
      </c>
      <c r="O1396" s="73"/>
      <c r="P1396" s="73"/>
    </row>
    <row r="1397" spans="1:16" ht="14.4">
      <c r="A1397" s="27" t="str">
        <f>VLOOKUP(C1397,'user list'!A:B,2,0)</f>
        <v>Admin</v>
      </c>
      <c r="B1397" s="172">
        <v>45810.370416666665</v>
      </c>
      <c r="C1397" s="69" t="s">
        <v>186</v>
      </c>
      <c r="D1397" s="69" t="s">
        <v>1937</v>
      </c>
      <c r="E1397" s="69" t="s">
        <v>1976</v>
      </c>
      <c r="F1397" s="69">
        <v>1487</v>
      </c>
      <c r="G1397" s="69" t="s">
        <v>2201</v>
      </c>
    </row>
    <row r="1398" spans="1:16" ht="14.4">
      <c r="A1398" s="27" t="str">
        <f>VLOOKUP(C1398,'user list'!A:B,2,0)</f>
        <v>Admin</v>
      </c>
      <c r="B1398" s="172">
        <v>45810.370416666665</v>
      </c>
      <c r="C1398" s="69" t="s">
        <v>186</v>
      </c>
      <c r="D1398" s="69" t="s">
        <v>1937</v>
      </c>
      <c r="E1398" s="69" t="s">
        <v>1974</v>
      </c>
      <c r="F1398" s="69">
        <v>1488</v>
      </c>
      <c r="G1398" s="69" t="s">
        <v>2201</v>
      </c>
    </row>
    <row r="1399" spans="1:16" ht="14.4">
      <c r="A1399" s="27" t="str">
        <f>VLOOKUP(C1399,'user list'!A:B,2,0)</f>
        <v>Admin</v>
      </c>
      <c r="B1399" s="172">
        <v>45810.370416666665</v>
      </c>
      <c r="C1399" s="69" t="s">
        <v>186</v>
      </c>
      <c r="D1399" s="69" t="s">
        <v>1937</v>
      </c>
      <c r="E1399" s="69" t="s">
        <v>1974</v>
      </c>
      <c r="F1399" s="69">
        <v>1497</v>
      </c>
      <c r="G1399" s="69" t="s">
        <v>2201</v>
      </c>
      <c r="L1399" s="73"/>
      <c r="M1399" s="73"/>
    </row>
    <row r="1400" spans="1:16" ht="14.4">
      <c r="A1400" s="27" t="str">
        <f>VLOOKUP(C1400,'user list'!A:B,2,0)</f>
        <v>Admin</v>
      </c>
      <c r="B1400" s="172">
        <v>45810.370416666665</v>
      </c>
      <c r="C1400" s="69" t="s">
        <v>186</v>
      </c>
      <c r="D1400" s="69" t="s">
        <v>1937</v>
      </c>
      <c r="E1400" s="69" t="s">
        <v>1969</v>
      </c>
      <c r="F1400" s="69">
        <v>1498</v>
      </c>
      <c r="G1400" s="69" t="s">
        <v>2201</v>
      </c>
    </row>
    <row r="1401" spans="1:16" ht="14.4">
      <c r="A1401" s="27" t="str">
        <f>VLOOKUP(C1401,'user list'!A:B,2,0)</f>
        <v>Admin</v>
      </c>
      <c r="B1401" s="172">
        <v>45810.370416666665</v>
      </c>
      <c r="C1401" s="69" t="s">
        <v>186</v>
      </c>
      <c r="D1401" s="69" t="s">
        <v>1937</v>
      </c>
      <c r="E1401" s="69" t="s">
        <v>1969</v>
      </c>
      <c r="F1401" s="69">
        <v>1499</v>
      </c>
      <c r="G1401" s="69" t="s">
        <v>2201</v>
      </c>
    </row>
    <row r="1402" spans="1:16" ht="14.4">
      <c r="A1402" s="27" t="str">
        <f>VLOOKUP(C1402,'user list'!A:B,2,0)</f>
        <v>Admin</v>
      </c>
      <c r="B1402" s="172">
        <v>45810.370416666665</v>
      </c>
      <c r="C1402" s="69" t="s">
        <v>186</v>
      </c>
      <c r="D1402" s="69" t="s">
        <v>1937</v>
      </c>
      <c r="E1402" s="69" t="s">
        <v>1976</v>
      </c>
      <c r="F1402" s="69">
        <v>1500</v>
      </c>
      <c r="G1402" s="69" t="s">
        <v>2201</v>
      </c>
    </row>
    <row r="1403" spans="1:16" ht="14.4">
      <c r="A1403" s="27" t="str">
        <f>VLOOKUP(C1403,'user list'!A:B,2,0)</f>
        <v>Admin</v>
      </c>
      <c r="B1403" s="172">
        <v>45810.370416666665</v>
      </c>
      <c r="C1403" s="69" t="s">
        <v>186</v>
      </c>
      <c r="D1403" s="69" t="s">
        <v>1937</v>
      </c>
      <c r="E1403" s="69" t="s">
        <v>2037</v>
      </c>
      <c r="F1403" s="69">
        <v>1501</v>
      </c>
      <c r="G1403" s="69" t="s">
        <v>2201</v>
      </c>
    </row>
    <row r="1404" spans="1:16" ht="14.4">
      <c r="A1404" s="27" t="str">
        <f>VLOOKUP(C1404,'user list'!A:B,2,0)</f>
        <v>Admin</v>
      </c>
      <c r="B1404" s="172">
        <v>45810.370416666665</v>
      </c>
      <c r="C1404" s="69" t="s">
        <v>186</v>
      </c>
      <c r="D1404" s="69" t="s">
        <v>1937</v>
      </c>
      <c r="E1404" s="69" t="s">
        <v>2024</v>
      </c>
      <c r="F1404" s="69">
        <v>1502</v>
      </c>
      <c r="G1404" s="69" t="s">
        <v>2201</v>
      </c>
    </row>
    <row r="1405" spans="1:16" ht="14.4">
      <c r="A1405" s="27" t="str">
        <f>VLOOKUP(C1405,'user list'!A:B,2,0)</f>
        <v>Admin</v>
      </c>
      <c r="B1405" s="172">
        <v>45810.370416666665</v>
      </c>
      <c r="C1405" s="69" t="s">
        <v>186</v>
      </c>
      <c r="D1405" s="69" t="s">
        <v>1937</v>
      </c>
      <c r="E1405" s="69" t="s">
        <v>2027</v>
      </c>
      <c r="F1405" s="69">
        <v>1503</v>
      </c>
      <c r="G1405" s="69" t="s">
        <v>2201</v>
      </c>
      <c r="O1405" s="73"/>
      <c r="P1405" s="73"/>
    </row>
    <row r="1406" spans="1:16" ht="14.4">
      <c r="A1406" s="27" t="str">
        <f>VLOOKUP(C1406,'user list'!A:B,2,0)</f>
        <v>Admin</v>
      </c>
      <c r="B1406" s="172">
        <v>45810.370416666665</v>
      </c>
      <c r="C1406" s="69" t="s">
        <v>186</v>
      </c>
      <c r="D1406" s="69" t="s">
        <v>1937</v>
      </c>
      <c r="E1406" s="69" t="s">
        <v>2001</v>
      </c>
      <c r="F1406" s="69">
        <v>1504</v>
      </c>
      <c r="G1406" s="69" t="s">
        <v>2201</v>
      </c>
    </row>
    <row r="1407" spans="1:16" ht="14.4">
      <c r="A1407" s="27" t="str">
        <f>VLOOKUP(C1407,'user list'!A:B,2,0)</f>
        <v>Admin</v>
      </c>
      <c r="B1407" s="172">
        <v>45810.370416666665</v>
      </c>
      <c r="C1407" s="69" t="s">
        <v>186</v>
      </c>
      <c r="D1407" s="69" t="s">
        <v>1937</v>
      </c>
      <c r="E1407" s="69" t="s">
        <v>2036</v>
      </c>
      <c r="F1407" s="69">
        <v>1505</v>
      </c>
      <c r="G1407" s="69" t="s">
        <v>2201</v>
      </c>
    </row>
    <row r="1408" spans="1:16" ht="14.4">
      <c r="A1408" s="27" t="str">
        <f>VLOOKUP(C1408,'user list'!A:B,2,0)</f>
        <v>Admin</v>
      </c>
      <c r="B1408" s="172">
        <v>45810.370416666665</v>
      </c>
      <c r="C1408" s="69" t="s">
        <v>186</v>
      </c>
      <c r="D1408" s="69" t="s">
        <v>1937</v>
      </c>
      <c r="E1408" s="69" t="s">
        <v>2035</v>
      </c>
      <c r="F1408" s="69">
        <v>1506</v>
      </c>
      <c r="G1408" s="69" t="s">
        <v>2201</v>
      </c>
    </row>
    <row r="1409" spans="1:24" ht="14.4">
      <c r="A1409" s="27" t="str">
        <f>VLOOKUP(C1409,'user list'!A:B,2,0)</f>
        <v>Admin</v>
      </c>
      <c r="B1409" s="172">
        <v>45810.370416666665</v>
      </c>
      <c r="C1409" s="69" t="s">
        <v>186</v>
      </c>
      <c r="D1409" s="69" t="s">
        <v>1937</v>
      </c>
      <c r="E1409" s="69" t="s">
        <v>1989</v>
      </c>
      <c r="F1409" s="69">
        <v>1507</v>
      </c>
      <c r="G1409" s="69" t="s">
        <v>2201</v>
      </c>
    </row>
    <row r="1410" spans="1:24" ht="14.4">
      <c r="A1410" s="27" t="str">
        <f>VLOOKUP(C1410,'user list'!A:B,2,0)</f>
        <v>Admin</v>
      </c>
      <c r="B1410" s="172">
        <v>45810.370416666665</v>
      </c>
      <c r="C1410" s="69" t="s">
        <v>186</v>
      </c>
      <c r="D1410" s="69" t="s">
        <v>1937</v>
      </c>
      <c r="E1410" s="69" t="s">
        <v>1986</v>
      </c>
      <c r="F1410" s="69" t="s">
        <v>1987</v>
      </c>
      <c r="G1410" s="69">
        <v>1508</v>
      </c>
      <c r="U1410" s="74"/>
      <c r="X1410" s="74"/>
    </row>
    <row r="1411" spans="1:24" ht="14.4">
      <c r="A1411" s="27" t="str">
        <f>VLOOKUP(C1411,'user list'!A:B,2,0)</f>
        <v>Admin</v>
      </c>
      <c r="B1411" s="172">
        <v>45810.370416666665</v>
      </c>
      <c r="C1411" s="69" t="s">
        <v>186</v>
      </c>
      <c r="D1411" s="69" t="s">
        <v>1937</v>
      </c>
      <c r="E1411" s="69" t="s">
        <v>2006</v>
      </c>
      <c r="F1411" s="69">
        <v>1509</v>
      </c>
      <c r="G1411" s="69" t="s">
        <v>2201</v>
      </c>
      <c r="L1411" s="73"/>
      <c r="M1411" s="73"/>
    </row>
    <row r="1412" spans="1:24" ht="14.4">
      <c r="A1412" s="27" t="str">
        <f>VLOOKUP(C1412,'user list'!A:B,2,0)</f>
        <v>Admin</v>
      </c>
      <c r="B1412" s="172">
        <v>45810.370416666665</v>
      </c>
      <c r="C1412" s="69" t="s">
        <v>186</v>
      </c>
      <c r="D1412" s="69" t="s">
        <v>1937</v>
      </c>
      <c r="E1412" s="69" t="s">
        <v>1970</v>
      </c>
      <c r="F1412" s="69">
        <v>1510</v>
      </c>
      <c r="G1412" s="69" t="s">
        <v>2201</v>
      </c>
      <c r="L1412" s="73"/>
      <c r="M1412" s="73"/>
    </row>
    <row r="1413" spans="1:24" ht="14.4">
      <c r="A1413" s="27" t="str">
        <f>VLOOKUP(C1413,'user list'!A:B,2,0)</f>
        <v>Admin</v>
      </c>
      <c r="B1413" s="172">
        <v>45810.370416666665</v>
      </c>
      <c r="C1413" s="69" t="s">
        <v>186</v>
      </c>
      <c r="D1413" s="69" t="s">
        <v>1937</v>
      </c>
      <c r="E1413" s="69" t="s">
        <v>2028</v>
      </c>
      <c r="F1413" s="69">
        <v>1511</v>
      </c>
      <c r="G1413" s="69" t="s">
        <v>2201</v>
      </c>
      <c r="O1413" s="73"/>
      <c r="P1413" s="73"/>
    </row>
    <row r="1414" spans="1:24" ht="14.4">
      <c r="A1414" s="27" t="str">
        <f>VLOOKUP(C1414,'user list'!A:B,2,0)</f>
        <v>Admin</v>
      </c>
      <c r="B1414" s="172">
        <v>45810.370416666665</v>
      </c>
      <c r="C1414" s="69" t="s">
        <v>186</v>
      </c>
      <c r="D1414" s="69" t="s">
        <v>1937</v>
      </c>
      <c r="E1414" s="69" t="s">
        <v>2005</v>
      </c>
      <c r="F1414" s="69">
        <v>1512</v>
      </c>
      <c r="G1414" s="69" t="s">
        <v>2201</v>
      </c>
    </row>
    <row r="1415" spans="1:24" ht="14.4">
      <c r="A1415" s="27" t="str">
        <f>VLOOKUP(C1415,'user list'!A:B,2,0)</f>
        <v>Admin</v>
      </c>
      <c r="B1415" s="172">
        <v>45810.370416666665</v>
      </c>
      <c r="C1415" s="69" t="s">
        <v>186</v>
      </c>
      <c r="D1415" s="69" t="s">
        <v>1937</v>
      </c>
      <c r="E1415" s="69" t="s">
        <v>2034</v>
      </c>
      <c r="F1415" s="69">
        <v>1513</v>
      </c>
      <c r="G1415" s="69" t="s">
        <v>2201</v>
      </c>
      <c r="L1415" s="73"/>
      <c r="M1415" s="73"/>
    </row>
    <row r="1416" spans="1:24" ht="14.4">
      <c r="A1416" s="27" t="str">
        <f>VLOOKUP(C1416,'user list'!A:B,2,0)</f>
        <v>Admin</v>
      </c>
      <c r="B1416" s="172">
        <v>45810.370416666665</v>
      </c>
      <c r="C1416" s="69" t="s">
        <v>186</v>
      </c>
      <c r="D1416" s="69" t="s">
        <v>1937</v>
      </c>
      <c r="E1416" s="69" t="s">
        <v>2003</v>
      </c>
      <c r="F1416" s="69">
        <v>1514</v>
      </c>
      <c r="G1416" s="69" t="s">
        <v>2201</v>
      </c>
    </row>
    <row r="1417" spans="1:24" ht="14.4">
      <c r="A1417" s="27" t="str">
        <f>VLOOKUP(C1417,'user list'!A:B,2,0)</f>
        <v>Admin</v>
      </c>
      <c r="B1417" s="172">
        <v>45810.370416666665</v>
      </c>
      <c r="C1417" s="69" t="s">
        <v>186</v>
      </c>
      <c r="D1417" s="69" t="s">
        <v>1937</v>
      </c>
      <c r="E1417" s="69" t="s">
        <v>2030</v>
      </c>
      <c r="F1417" s="69">
        <v>1515</v>
      </c>
      <c r="G1417" s="69" t="s">
        <v>2201</v>
      </c>
      <c r="O1417" s="73"/>
      <c r="P1417" s="73"/>
    </row>
    <row r="1418" spans="1:24" ht="14.4">
      <c r="A1418" s="27" t="str">
        <f>VLOOKUP(C1418,'user list'!A:B,2,0)</f>
        <v>Admin</v>
      </c>
      <c r="B1418" s="172">
        <v>45810.370428240742</v>
      </c>
      <c r="C1418" s="69" t="s">
        <v>186</v>
      </c>
      <c r="D1418" s="69" t="s">
        <v>1937</v>
      </c>
      <c r="E1418" s="69" t="s">
        <v>2038</v>
      </c>
      <c r="F1418" s="69">
        <v>1554</v>
      </c>
      <c r="G1418" s="69" t="s">
        <v>2201</v>
      </c>
    </row>
    <row r="1419" spans="1:24" ht="14.4">
      <c r="A1419" s="27" t="str">
        <f>VLOOKUP(C1419,'user list'!A:B,2,0)</f>
        <v>Admin</v>
      </c>
      <c r="B1419" s="172">
        <v>45810.370428240742</v>
      </c>
      <c r="C1419" s="69" t="s">
        <v>186</v>
      </c>
      <c r="D1419" s="69" t="s">
        <v>1937</v>
      </c>
      <c r="E1419" s="69" t="s">
        <v>2020</v>
      </c>
      <c r="F1419" s="69">
        <v>1516</v>
      </c>
      <c r="G1419" s="69" t="s">
        <v>2201</v>
      </c>
      <c r="O1419" s="73"/>
      <c r="P1419" s="73"/>
    </row>
    <row r="1420" spans="1:24" ht="14.4">
      <c r="A1420" s="27" t="str">
        <f>VLOOKUP(C1420,'user list'!A:B,2,0)</f>
        <v>Admin</v>
      </c>
      <c r="B1420" s="172">
        <v>45810.370428240742</v>
      </c>
      <c r="C1420" s="69" t="s">
        <v>186</v>
      </c>
      <c r="D1420" s="69" t="s">
        <v>1937</v>
      </c>
      <c r="E1420" s="69" t="s">
        <v>1969</v>
      </c>
      <c r="F1420" s="69">
        <v>1517</v>
      </c>
      <c r="G1420" s="69" t="s">
        <v>2201</v>
      </c>
    </row>
    <row r="1421" spans="1:24" ht="14.4">
      <c r="A1421" s="27" t="str">
        <f>VLOOKUP(C1421,'user list'!A:B,2,0)</f>
        <v>Admin</v>
      </c>
      <c r="B1421" s="172">
        <v>45810.370428240742</v>
      </c>
      <c r="C1421" s="69" t="s">
        <v>186</v>
      </c>
      <c r="D1421" s="69" t="s">
        <v>1937</v>
      </c>
      <c r="E1421" s="69" t="s">
        <v>2009</v>
      </c>
      <c r="F1421" s="69">
        <v>1518</v>
      </c>
      <c r="G1421" s="69" t="s">
        <v>2201</v>
      </c>
      <c r="R1421" s="73"/>
      <c r="S1421" s="73"/>
    </row>
    <row r="1422" spans="1:24" ht="14.4">
      <c r="A1422" s="27" t="str">
        <f>VLOOKUP(C1422,'user list'!A:B,2,0)</f>
        <v>Admin</v>
      </c>
      <c r="B1422" s="172">
        <v>45810.370428240742</v>
      </c>
      <c r="C1422" s="69" t="s">
        <v>186</v>
      </c>
      <c r="D1422" s="69" t="s">
        <v>1937</v>
      </c>
      <c r="E1422" s="69" t="s">
        <v>1971</v>
      </c>
      <c r="F1422" s="69">
        <v>1519</v>
      </c>
      <c r="G1422" s="69" t="s">
        <v>2201</v>
      </c>
      <c r="R1422" s="73"/>
      <c r="S1422" s="73"/>
    </row>
    <row r="1423" spans="1:24" ht="14.4">
      <c r="A1423" s="27" t="str">
        <f>VLOOKUP(C1423,'user list'!A:B,2,0)</f>
        <v>Admin</v>
      </c>
      <c r="B1423" s="172">
        <v>45810.370428240742</v>
      </c>
      <c r="C1423" s="69" t="s">
        <v>186</v>
      </c>
      <c r="D1423" s="69" t="s">
        <v>1937</v>
      </c>
      <c r="E1423" s="69" t="s">
        <v>1976</v>
      </c>
      <c r="F1423" s="69">
        <v>1520</v>
      </c>
      <c r="G1423" s="69" t="s">
        <v>2201</v>
      </c>
      <c r="U1423" s="74"/>
      <c r="X1423" s="74"/>
    </row>
    <row r="1424" spans="1:24" ht="14.4">
      <c r="A1424" s="27" t="str">
        <f>VLOOKUP(C1424,'user list'!A:B,2,0)</f>
        <v>Admin</v>
      </c>
      <c r="B1424" s="172">
        <v>45810.370428240742</v>
      </c>
      <c r="C1424" s="69" t="s">
        <v>186</v>
      </c>
      <c r="D1424" s="69" t="s">
        <v>1937</v>
      </c>
      <c r="E1424" s="69" t="s">
        <v>1984</v>
      </c>
      <c r="F1424" s="69">
        <v>1521</v>
      </c>
      <c r="G1424" s="69" t="s">
        <v>2201</v>
      </c>
      <c r="L1424" s="73"/>
      <c r="M1424" s="73"/>
    </row>
    <row r="1425" spans="1:19" ht="14.4">
      <c r="A1425" s="27" t="str">
        <f>VLOOKUP(C1425,'user list'!A:B,2,0)</f>
        <v>Admin</v>
      </c>
      <c r="B1425" s="172">
        <v>45810.370428240742</v>
      </c>
      <c r="C1425" s="69" t="s">
        <v>186</v>
      </c>
      <c r="D1425" s="69" t="s">
        <v>1937</v>
      </c>
      <c r="E1425" s="69" t="s">
        <v>1978</v>
      </c>
      <c r="F1425" s="69">
        <v>1522</v>
      </c>
      <c r="G1425" s="69" t="s">
        <v>2201</v>
      </c>
      <c r="L1425" s="73"/>
      <c r="M1425" s="73"/>
    </row>
    <row r="1426" spans="1:19" ht="14.4">
      <c r="A1426" s="27" t="str">
        <f>VLOOKUP(C1426,'user list'!A:B,2,0)</f>
        <v>Admin</v>
      </c>
      <c r="B1426" s="172">
        <v>45810.370428240742</v>
      </c>
      <c r="C1426" s="69" t="s">
        <v>186</v>
      </c>
      <c r="D1426" s="69" t="s">
        <v>1937</v>
      </c>
      <c r="E1426" s="69" t="s">
        <v>1976</v>
      </c>
      <c r="F1426" s="69">
        <v>1523</v>
      </c>
      <c r="G1426" s="69" t="s">
        <v>2201</v>
      </c>
      <c r="R1426" s="73"/>
      <c r="S1426" s="73"/>
    </row>
    <row r="1427" spans="1:19" ht="14.4">
      <c r="A1427" s="27" t="str">
        <f>VLOOKUP(C1427,'user list'!A:B,2,0)</f>
        <v>Admin</v>
      </c>
      <c r="B1427" s="172">
        <v>45810.370428240742</v>
      </c>
      <c r="C1427" s="69" t="s">
        <v>186</v>
      </c>
      <c r="D1427" s="69" t="s">
        <v>1937</v>
      </c>
      <c r="E1427" s="69" t="s">
        <v>1941</v>
      </c>
      <c r="F1427" s="69">
        <v>1524</v>
      </c>
      <c r="G1427" s="69" t="s">
        <v>2201</v>
      </c>
    </row>
    <row r="1428" spans="1:19" ht="14.4">
      <c r="A1428" s="27" t="str">
        <f>VLOOKUP(C1428,'user list'!A:B,2,0)</f>
        <v>Admin</v>
      </c>
      <c r="B1428" s="172">
        <v>45810.370428240742</v>
      </c>
      <c r="C1428" s="69" t="s">
        <v>186</v>
      </c>
      <c r="D1428" s="69" t="s">
        <v>1937</v>
      </c>
      <c r="E1428" s="69" t="s">
        <v>1642</v>
      </c>
      <c r="F1428" s="69">
        <v>1525</v>
      </c>
      <c r="G1428" s="69" t="s">
        <v>2201</v>
      </c>
    </row>
    <row r="1429" spans="1:19" ht="14.4">
      <c r="A1429" s="27" t="str">
        <f>VLOOKUP(C1429,'user list'!A:B,2,0)</f>
        <v>Admin</v>
      </c>
      <c r="B1429" s="172">
        <v>45810.370428240742</v>
      </c>
      <c r="C1429" s="69" t="s">
        <v>186</v>
      </c>
      <c r="D1429" s="69" t="s">
        <v>1937</v>
      </c>
      <c r="E1429" s="69" t="s">
        <v>2033</v>
      </c>
      <c r="F1429" s="69">
        <v>1526</v>
      </c>
      <c r="G1429" s="69" t="s">
        <v>2201</v>
      </c>
    </row>
    <row r="1430" spans="1:19" ht="14.4">
      <c r="A1430" s="27" t="str">
        <f>VLOOKUP(C1430,'user list'!A:B,2,0)</f>
        <v>Admin</v>
      </c>
      <c r="B1430" s="172">
        <v>45810.370428240742</v>
      </c>
      <c r="C1430" s="69" t="s">
        <v>186</v>
      </c>
      <c r="D1430" s="69" t="s">
        <v>1937</v>
      </c>
      <c r="E1430" s="69" t="s">
        <v>2032</v>
      </c>
      <c r="F1430" s="69">
        <v>1527</v>
      </c>
      <c r="G1430" s="69" t="s">
        <v>2201</v>
      </c>
    </row>
    <row r="1431" spans="1:19" ht="14.4">
      <c r="A1431" s="27" t="str">
        <f>VLOOKUP(C1431,'user list'!A:B,2,0)</f>
        <v>Admin</v>
      </c>
      <c r="B1431" s="172">
        <v>45810.370428240742</v>
      </c>
      <c r="C1431" s="69" t="s">
        <v>186</v>
      </c>
      <c r="D1431" s="69" t="s">
        <v>1937</v>
      </c>
      <c r="E1431" s="69" t="s">
        <v>1969</v>
      </c>
      <c r="F1431" s="69">
        <v>1528</v>
      </c>
      <c r="G1431" s="69" t="s">
        <v>2201</v>
      </c>
    </row>
    <row r="1432" spans="1:19" ht="14.4">
      <c r="A1432" s="27" t="str">
        <f>VLOOKUP(C1432,'user list'!A:B,2,0)</f>
        <v>Admin</v>
      </c>
      <c r="B1432" s="172">
        <v>45810.370428240742</v>
      </c>
      <c r="C1432" s="69" t="s">
        <v>186</v>
      </c>
      <c r="D1432" s="69" t="s">
        <v>1937</v>
      </c>
      <c r="E1432" s="69">
        <v>1529</v>
      </c>
      <c r="F1432" s="69">
        <v>1529</v>
      </c>
      <c r="G1432" s="69" t="s">
        <v>2201</v>
      </c>
    </row>
    <row r="1433" spans="1:19" ht="14.4">
      <c r="A1433" s="27" t="str">
        <f>VLOOKUP(C1433,'user list'!A:B,2,0)</f>
        <v>Admin</v>
      </c>
      <c r="B1433" s="172">
        <v>45810.370428240742</v>
      </c>
      <c r="C1433" s="69" t="s">
        <v>186</v>
      </c>
      <c r="D1433" s="69" t="s">
        <v>1937</v>
      </c>
      <c r="E1433" s="69" t="s">
        <v>1976</v>
      </c>
      <c r="F1433" s="69">
        <v>1530</v>
      </c>
      <c r="G1433" s="69" t="s">
        <v>2201</v>
      </c>
    </row>
    <row r="1434" spans="1:19" ht="14.4">
      <c r="A1434" s="27" t="str">
        <f>VLOOKUP(C1434,'user list'!A:B,2,0)</f>
        <v>Admin</v>
      </c>
      <c r="B1434" s="172">
        <v>45810.370428240742</v>
      </c>
      <c r="C1434" s="69" t="s">
        <v>186</v>
      </c>
      <c r="D1434" s="69" t="s">
        <v>1937</v>
      </c>
      <c r="E1434" s="69" t="s">
        <v>1969</v>
      </c>
      <c r="F1434" s="69">
        <v>1531</v>
      </c>
      <c r="G1434" s="69" t="s">
        <v>2201</v>
      </c>
    </row>
    <row r="1435" spans="1:19" ht="14.4">
      <c r="A1435" s="27" t="str">
        <f>VLOOKUP(C1435,'user list'!A:B,2,0)</f>
        <v>Admin</v>
      </c>
      <c r="B1435" s="172">
        <v>45810.370428240742</v>
      </c>
      <c r="C1435" s="69" t="s">
        <v>186</v>
      </c>
      <c r="D1435" s="69" t="s">
        <v>1937</v>
      </c>
      <c r="E1435" s="69" t="s">
        <v>2025</v>
      </c>
      <c r="F1435" s="69">
        <v>1532</v>
      </c>
      <c r="G1435" s="69" t="s">
        <v>2201</v>
      </c>
    </row>
    <row r="1436" spans="1:19" ht="14.4">
      <c r="A1436" s="27" t="str">
        <f>VLOOKUP(C1436,'user list'!A:B,2,0)</f>
        <v>Admin</v>
      </c>
      <c r="B1436" s="172">
        <v>45810.370428240742</v>
      </c>
      <c r="C1436" s="69" t="s">
        <v>186</v>
      </c>
      <c r="D1436" s="69" t="s">
        <v>1937</v>
      </c>
      <c r="E1436" s="69" t="s">
        <v>2031</v>
      </c>
      <c r="F1436" s="69">
        <v>1533</v>
      </c>
      <c r="G1436" s="69" t="s">
        <v>2201</v>
      </c>
    </row>
    <row r="1437" spans="1:19" ht="14.4">
      <c r="A1437" s="27" t="str">
        <f>VLOOKUP(C1437,'user list'!A:B,2,0)</f>
        <v>Admin</v>
      </c>
      <c r="B1437" s="172">
        <v>45810.370428240742</v>
      </c>
      <c r="C1437" s="69" t="s">
        <v>186</v>
      </c>
      <c r="D1437" s="69" t="s">
        <v>1937</v>
      </c>
      <c r="E1437" s="69" t="s">
        <v>1976</v>
      </c>
      <c r="F1437" s="69">
        <v>1534</v>
      </c>
      <c r="G1437" s="69" t="s">
        <v>2201</v>
      </c>
    </row>
    <row r="1438" spans="1:19" ht="14.4">
      <c r="A1438" s="27" t="str">
        <f>VLOOKUP(C1438,'user list'!A:B,2,0)</f>
        <v>Admin</v>
      </c>
      <c r="B1438" s="172">
        <v>45810.370428240742</v>
      </c>
      <c r="C1438" s="69" t="s">
        <v>186</v>
      </c>
      <c r="D1438" s="69" t="s">
        <v>1937</v>
      </c>
      <c r="E1438" s="69" t="s">
        <v>1642</v>
      </c>
      <c r="F1438" s="69">
        <v>1535</v>
      </c>
      <c r="G1438" s="69" t="s">
        <v>2201</v>
      </c>
    </row>
    <row r="1439" spans="1:19" ht="14.4">
      <c r="A1439" s="27" t="str">
        <f>VLOOKUP(C1439,'user list'!A:B,2,0)</f>
        <v>Admin</v>
      </c>
      <c r="B1439" s="172">
        <v>45810.370428240742</v>
      </c>
      <c r="C1439" s="69" t="s">
        <v>186</v>
      </c>
      <c r="D1439" s="69" t="s">
        <v>1937</v>
      </c>
      <c r="E1439" s="69" t="s">
        <v>1980</v>
      </c>
      <c r="F1439" s="69">
        <v>1536</v>
      </c>
      <c r="G1439" s="69" t="s">
        <v>2201</v>
      </c>
    </row>
    <row r="1440" spans="1:19" ht="14.4">
      <c r="A1440" s="27" t="str">
        <f>VLOOKUP(C1440,'user list'!A:B,2,0)</f>
        <v>Admin</v>
      </c>
      <c r="B1440" s="172">
        <v>45810.370428240742</v>
      </c>
      <c r="C1440" s="69" t="s">
        <v>186</v>
      </c>
      <c r="D1440" s="69" t="s">
        <v>1937</v>
      </c>
      <c r="E1440" s="69" t="s">
        <v>1972</v>
      </c>
      <c r="F1440" s="69">
        <v>1537</v>
      </c>
      <c r="G1440" s="69" t="s">
        <v>2201</v>
      </c>
    </row>
    <row r="1441" spans="1:24" ht="14.4">
      <c r="A1441" s="27" t="str">
        <f>VLOOKUP(C1441,'user list'!A:B,2,0)</f>
        <v>Admin</v>
      </c>
      <c r="B1441" s="172">
        <v>45810.370439814818</v>
      </c>
      <c r="C1441" s="69" t="s">
        <v>186</v>
      </c>
      <c r="D1441" s="69" t="s">
        <v>1937</v>
      </c>
      <c r="E1441" s="69" t="s">
        <v>2014</v>
      </c>
      <c r="F1441" s="69">
        <v>1538</v>
      </c>
      <c r="G1441" s="69" t="s">
        <v>2201</v>
      </c>
    </row>
    <row r="1442" spans="1:24" ht="14.4">
      <c r="A1442" s="27" t="str">
        <f>VLOOKUP(C1442,'user list'!A:B,2,0)</f>
        <v>Admin</v>
      </c>
      <c r="B1442" s="172">
        <v>45810.370439814818</v>
      </c>
      <c r="C1442" s="69" t="s">
        <v>186</v>
      </c>
      <c r="D1442" s="69" t="s">
        <v>1937</v>
      </c>
      <c r="E1442" s="69" t="s">
        <v>1969</v>
      </c>
      <c r="F1442" s="69">
        <v>1539</v>
      </c>
      <c r="G1442" s="69" t="s">
        <v>2201</v>
      </c>
    </row>
    <row r="1443" spans="1:24" ht="14.4">
      <c r="A1443" s="27" t="str">
        <f>VLOOKUP(C1443,'user list'!A:B,2,0)</f>
        <v>Admin</v>
      </c>
      <c r="B1443" s="172">
        <v>45810.370439814818</v>
      </c>
      <c r="C1443" s="69" t="s">
        <v>186</v>
      </c>
      <c r="D1443" s="69" t="s">
        <v>1937</v>
      </c>
      <c r="E1443" s="69" t="s">
        <v>2013</v>
      </c>
      <c r="F1443" s="69">
        <v>1540</v>
      </c>
      <c r="G1443" s="69" t="s">
        <v>2201</v>
      </c>
    </row>
    <row r="1444" spans="1:24" ht="14.4">
      <c r="A1444" s="27" t="str">
        <f>VLOOKUP(C1444,'user list'!A:B,2,0)</f>
        <v>Admin</v>
      </c>
      <c r="B1444" s="172">
        <v>45810.370439814818</v>
      </c>
      <c r="C1444" s="69" t="s">
        <v>186</v>
      </c>
      <c r="D1444" s="69" t="s">
        <v>1937</v>
      </c>
      <c r="E1444" s="69" t="s">
        <v>1976</v>
      </c>
      <c r="F1444" s="69">
        <v>1541</v>
      </c>
      <c r="G1444" s="69" t="s">
        <v>2201</v>
      </c>
    </row>
    <row r="1445" spans="1:24" ht="14.4">
      <c r="A1445" s="27" t="str">
        <f>VLOOKUP(C1445,'user list'!A:B,2,0)</f>
        <v>Admin</v>
      </c>
      <c r="B1445" s="172">
        <v>45810.370439814818</v>
      </c>
      <c r="C1445" s="69" t="s">
        <v>186</v>
      </c>
      <c r="D1445" s="69" t="s">
        <v>1937</v>
      </c>
      <c r="E1445" s="69" t="s">
        <v>1971</v>
      </c>
      <c r="F1445" s="69">
        <v>1542</v>
      </c>
      <c r="G1445" s="69" t="s">
        <v>2201</v>
      </c>
    </row>
    <row r="1446" spans="1:24" ht="14.4">
      <c r="A1446" s="27" t="str">
        <f>VLOOKUP(C1446,'user list'!A:B,2,0)</f>
        <v>Admin</v>
      </c>
      <c r="B1446" s="172">
        <v>45810.370439814818</v>
      </c>
      <c r="C1446" s="69" t="s">
        <v>186</v>
      </c>
      <c r="D1446" s="69" t="s">
        <v>1937</v>
      </c>
      <c r="E1446" s="69" t="s">
        <v>1973</v>
      </c>
      <c r="F1446" s="69">
        <v>1543</v>
      </c>
      <c r="G1446" s="69" t="s">
        <v>2201</v>
      </c>
    </row>
    <row r="1447" spans="1:24" ht="14.4">
      <c r="A1447" s="27" t="str">
        <f>VLOOKUP(C1447,'user list'!A:B,2,0)</f>
        <v>Admin</v>
      </c>
      <c r="B1447" s="172">
        <v>45810.370439814818</v>
      </c>
      <c r="C1447" s="69" t="s">
        <v>186</v>
      </c>
      <c r="D1447" s="69" t="s">
        <v>1937</v>
      </c>
      <c r="E1447" s="69" t="s">
        <v>2012</v>
      </c>
      <c r="F1447" s="69">
        <v>1544</v>
      </c>
      <c r="G1447" s="69" t="s">
        <v>2201</v>
      </c>
    </row>
    <row r="1448" spans="1:24" ht="14.4">
      <c r="A1448" s="27" t="str">
        <f>VLOOKUP(C1448,'user list'!A:B,2,0)</f>
        <v>Admin</v>
      </c>
      <c r="B1448" s="172">
        <v>45810.370439814818</v>
      </c>
      <c r="C1448" s="69" t="s">
        <v>186</v>
      </c>
      <c r="D1448" s="69" t="s">
        <v>1937</v>
      </c>
      <c r="E1448" s="69" t="s">
        <v>2003</v>
      </c>
      <c r="F1448" s="69">
        <v>1547</v>
      </c>
      <c r="G1448" s="69" t="s">
        <v>2201</v>
      </c>
    </row>
    <row r="1449" spans="1:24" ht="14.4">
      <c r="A1449" s="27" t="str">
        <f>VLOOKUP(C1449,'user list'!A:B,2,0)</f>
        <v>Admin</v>
      </c>
      <c r="B1449" s="172">
        <v>45810.370439814818</v>
      </c>
      <c r="C1449" s="69" t="s">
        <v>186</v>
      </c>
      <c r="D1449" s="69" t="s">
        <v>1937</v>
      </c>
      <c r="E1449" s="69" t="s">
        <v>2030</v>
      </c>
      <c r="F1449" s="69">
        <v>1548</v>
      </c>
      <c r="G1449" s="69" t="s">
        <v>2201</v>
      </c>
    </row>
    <row r="1450" spans="1:24" ht="14.4">
      <c r="A1450" s="27" t="str">
        <f>VLOOKUP(C1450,'user list'!A:B,2,0)</f>
        <v>Admin</v>
      </c>
      <c r="B1450" s="172">
        <v>45810.370439814818</v>
      </c>
      <c r="C1450" s="69" t="s">
        <v>186</v>
      </c>
      <c r="D1450" s="69" t="s">
        <v>1937</v>
      </c>
      <c r="E1450" s="69" t="s">
        <v>1976</v>
      </c>
      <c r="F1450" s="69">
        <v>1549</v>
      </c>
      <c r="G1450" s="69" t="s">
        <v>2201</v>
      </c>
      <c r="U1450" s="74"/>
      <c r="X1450" s="74"/>
    </row>
    <row r="1451" spans="1:24" ht="14.4">
      <c r="A1451" s="27" t="str">
        <f>VLOOKUP(C1451,'user list'!A:B,2,0)</f>
        <v>Admin</v>
      </c>
      <c r="B1451" s="172">
        <v>45810.370439814818</v>
      </c>
      <c r="C1451" s="69" t="s">
        <v>186</v>
      </c>
      <c r="D1451" s="69" t="s">
        <v>1937</v>
      </c>
      <c r="E1451" s="69" t="s">
        <v>2009</v>
      </c>
      <c r="F1451" s="69">
        <v>1550</v>
      </c>
      <c r="G1451" s="69" t="s">
        <v>2201</v>
      </c>
      <c r="L1451" s="73"/>
      <c r="M1451" s="73"/>
    </row>
    <row r="1452" spans="1:24" ht="14.4">
      <c r="A1452" s="27" t="str">
        <f>VLOOKUP(C1452,'user list'!A:B,2,0)</f>
        <v>Admin</v>
      </c>
      <c r="B1452" s="172">
        <v>45810.370439814818</v>
      </c>
      <c r="C1452" s="69" t="s">
        <v>186</v>
      </c>
      <c r="D1452" s="69" t="s">
        <v>1937</v>
      </c>
      <c r="E1452" s="69" t="s">
        <v>2009</v>
      </c>
      <c r="F1452" s="69">
        <v>1551</v>
      </c>
      <c r="G1452" s="69" t="s">
        <v>2201</v>
      </c>
      <c r="L1452" s="73"/>
      <c r="M1452" s="73"/>
    </row>
    <row r="1453" spans="1:24" ht="14.4">
      <c r="A1453" s="27" t="str">
        <f>VLOOKUP(C1453,'user list'!A:B,2,0)</f>
        <v>Admin</v>
      </c>
      <c r="B1453" s="172">
        <v>45810.370439814818</v>
      </c>
      <c r="C1453" s="69" t="s">
        <v>186</v>
      </c>
      <c r="D1453" s="69" t="s">
        <v>1937</v>
      </c>
      <c r="E1453" s="69" t="s">
        <v>2014</v>
      </c>
      <c r="F1453" s="69">
        <v>1552</v>
      </c>
      <c r="G1453" s="69" t="s">
        <v>2201</v>
      </c>
      <c r="R1453" s="73"/>
      <c r="S1453" s="73"/>
    </row>
    <row r="1454" spans="1:24" ht="14.4">
      <c r="A1454" s="27" t="str">
        <f>VLOOKUP(C1454,'user list'!A:B,2,0)</f>
        <v>Admin</v>
      </c>
      <c r="B1454" s="172">
        <v>45810.370439814818</v>
      </c>
      <c r="C1454" s="69" t="s">
        <v>186</v>
      </c>
      <c r="D1454" s="69" t="s">
        <v>1937</v>
      </c>
      <c r="E1454" s="69" t="s">
        <v>2029</v>
      </c>
      <c r="F1454" s="69">
        <v>1555</v>
      </c>
      <c r="G1454" s="69" t="s">
        <v>2201</v>
      </c>
    </row>
    <row r="1455" spans="1:24" ht="14.4">
      <c r="A1455" s="27" t="str">
        <f>VLOOKUP(C1455,'user list'!A:B,2,0)</f>
        <v>Admin</v>
      </c>
      <c r="B1455" s="172">
        <v>45810.370439814818</v>
      </c>
      <c r="C1455" s="69" t="s">
        <v>186</v>
      </c>
      <c r="D1455" s="69" t="s">
        <v>1937</v>
      </c>
      <c r="E1455" s="69" t="s">
        <v>1976</v>
      </c>
      <c r="F1455" s="69">
        <v>1556</v>
      </c>
      <c r="G1455" s="69" t="s">
        <v>2201</v>
      </c>
    </row>
    <row r="1456" spans="1:24" ht="14.4">
      <c r="A1456" s="27" t="str">
        <f>VLOOKUP(C1456,'user list'!A:B,2,0)</f>
        <v>Admin</v>
      </c>
      <c r="B1456" s="172">
        <v>45810.370439814818</v>
      </c>
      <c r="C1456" s="69" t="s">
        <v>186</v>
      </c>
      <c r="D1456" s="69" t="s">
        <v>1937</v>
      </c>
      <c r="E1456" s="69" t="s">
        <v>1999</v>
      </c>
      <c r="F1456" s="69">
        <v>1557</v>
      </c>
      <c r="G1456" s="69" t="s">
        <v>2201</v>
      </c>
    </row>
    <row r="1457" spans="1:24" ht="14.4">
      <c r="A1457" s="27" t="str">
        <f>VLOOKUP(C1457,'user list'!A:B,2,0)</f>
        <v>Admin</v>
      </c>
      <c r="B1457" s="172">
        <v>45810.370439814818</v>
      </c>
      <c r="C1457" s="69" t="s">
        <v>186</v>
      </c>
      <c r="D1457" s="69" t="s">
        <v>1937</v>
      </c>
      <c r="E1457" s="69" t="s">
        <v>2216</v>
      </c>
      <c r="F1457" s="69">
        <v>358</v>
      </c>
      <c r="G1457" s="69" t="s">
        <v>1963</v>
      </c>
      <c r="R1457" s="73"/>
      <c r="S1457" s="73"/>
    </row>
    <row r="1458" spans="1:24" ht="14.4">
      <c r="A1458" s="27" t="str">
        <f>VLOOKUP(C1458,'user list'!A:B,2,0)</f>
        <v>Admin</v>
      </c>
      <c r="B1458" s="172">
        <v>45810.370439814818</v>
      </c>
      <c r="C1458" s="69" t="s">
        <v>186</v>
      </c>
      <c r="D1458" s="69" t="s">
        <v>1937</v>
      </c>
      <c r="E1458" s="69" t="s">
        <v>1979</v>
      </c>
      <c r="F1458" s="69">
        <v>1558</v>
      </c>
      <c r="G1458" s="69" t="s">
        <v>2201</v>
      </c>
    </row>
    <row r="1459" spans="1:24" ht="14.4">
      <c r="A1459" s="27" t="str">
        <f>VLOOKUP(C1459,'user list'!A:B,2,0)</f>
        <v>Admin</v>
      </c>
      <c r="B1459" s="172">
        <v>45810.370439814818</v>
      </c>
      <c r="C1459" s="69" t="s">
        <v>186</v>
      </c>
      <c r="D1459" s="69" t="s">
        <v>1937</v>
      </c>
      <c r="E1459" s="69" t="s">
        <v>2028</v>
      </c>
      <c r="F1459" s="69">
        <v>1559</v>
      </c>
      <c r="G1459" s="69" t="s">
        <v>2201</v>
      </c>
      <c r="R1459" s="73"/>
      <c r="S1459" s="73"/>
    </row>
    <row r="1460" spans="1:24" ht="14.4">
      <c r="A1460" s="27" t="str">
        <f>VLOOKUP(C1460,'user list'!A:B,2,0)</f>
        <v>Admin</v>
      </c>
      <c r="B1460" s="172">
        <v>45810.370555555557</v>
      </c>
      <c r="C1460" s="69" t="s">
        <v>186</v>
      </c>
      <c r="D1460" s="69" t="s">
        <v>1937</v>
      </c>
      <c r="E1460" s="69" t="s">
        <v>2216</v>
      </c>
      <c r="F1460" s="69">
        <v>358</v>
      </c>
      <c r="G1460" s="69" t="s">
        <v>2201</v>
      </c>
    </row>
    <row r="1461" spans="1:24" ht="14.4">
      <c r="A1461" s="27" t="str">
        <f>VLOOKUP(C1461,'user list'!A:B,2,0)</f>
        <v>Admin</v>
      </c>
      <c r="B1461" s="172">
        <v>45810.370555555557</v>
      </c>
      <c r="C1461" s="69" t="s">
        <v>186</v>
      </c>
      <c r="D1461" s="69" t="s">
        <v>1937</v>
      </c>
      <c r="E1461" s="69" t="s">
        <v>2215</v>
      </c>
      <c r="F1461" s="69">
        <v>398</v>
      </c>
      <c r="G1461" s="69" t="s">
        <v>2201</v>
      </c>
    </row>
    <row r="1462" spans="1:24" ht="14.4">
      <c r="A1462" s="27" t="str">
        <f>VLOOKUP(C1462,'user list'!A:B,2,0)</f>
        <v>Admin</v>
      </c>
      <c r="B1462" s="172">
        <v>45810.370555555557</v>
      </c>
      <c r="C1462" s="69" t="s">
        <v>186</v>
      </c>
      <c r="D1462" s="69" t="s">
        <v>1937</v>
      </c>
      <c r="E1462" s="69" t="s">
        <v>2212</v>
      </c>
      <c r="F1462" s="69">
        <v>407</v>
      </c>
      <c r="G1462" s="69" t="s">
        <v>2201</v>
      </c>
      <c r="U1462" s="74"/>
      <c r="X1462" s="74"/>
    </row>
    <row r="1463" spans="1:24" ht="14.4">
      <c r="A1463" s="27" t="str">
        <f>VLOOKUP(C1463,'user list'!A:B,2,0)</f>
        <v>Admin</v>
      </c>
      <c r="B1463" s="172">
        <v>45810.370555555557</v>
      </c>
      <c r="C1463" s="69" t="s">
        <v>186</v>
      </c>
      <c r="D1463" s="69" t="s">
        <v>1937</v>
      </c>
      <c r="E1463" s="69" t="s">
        <v>2213</v>
      </c>
      <c r="F1463" s="69">
        <v>360</v>
      </c>
      <c r="G1463" s="69" t="s">
        <v>2201</v>
      </c>
      <c r="L1463" s="73"/>
      <c r="M1463" s="73"/>
    </row>
    <row r="1464" spans="1:24" ht="14.4">
      <c r="A1464" s="27" t="str">
        <f>VLOOKUP(C1464,'user list'!A:B,2,0)</f>
        <v>Admin</v>
      </c>
      <c r="B1464" s="172">
        <v>45810.370555555557</v>
      </c>
      <c r="C1464" s="69" t="s">
        <v>186</v>
      </c>
      <c r="D1464" s="69" t="s">
        <v>1937</v>
      </c>
      <c r="E1464" s="69" t="s">
        <v>1974</v>
      </c>
      <c r="F1464" s="69">
        <v>361</v>
      </c>
      <c r="G1464" s="69" t="s">
        <v>2201</v>
      </c>
      <c r="L1464" s="73"/>
      <c r="M1464" s="73"/>
    </row>
    <row r="1465" spans="1:24" ht="14.4">
      <c r="A1465" s="27" t="str">
        <f>VLOOKUP(C1465,'user list'!A:B,2,0)</f>
        <v>Admin</v>
      </c>
      <c r="B1465" s="172">
        <v>45810.370555555557</v>
      </c>
      <c r="C1465" s="69" t="s">
        <v>186</v>
      </c>
      <c r="D1465" s="69" t="s">
        <v>1937</v>
      </c>
      <c r="E1465" s="69" t="s">
        <v>2212</v>
      </c>
      <c r="F1465" s="69">
        <v>362</v>
      </c>
      <c r="G1465" s="69" t="s">
        <v>2201</v>
      </c>
      <c r="R1465" s="73"/>
      <c r="S1465" s="73"/>
    </row>
    <row r="1466" spans="1:24" ht="14.4">
      <c r="A1466" s="27" t="str">
        <f>VLOOKUP(C1466,'user list'!A:B,2,0)</f>
        <v>Admin</v>
      </c>
      <c r="B1466" s="172">
        <v>45810.370555555557</v>
      </c>
      <c r="C1466" s="69" t="s">
        <v>186</v>
      </c>
      <c r="D1466" s="69" t="s">
        <v>1937</v>
      </c>
      <c r="E1466" s="69" t="s">
        <v>2205</v>
      </c>
      <c r="F1466" s="69">
        <v>363</v>
      </c>
      <c r="G1466" s="69" t="s">
        <v>2201</v>
      </c>
    </row>
    <row r="1467" spans="1:24" ht="14.4">
      <c r="A1467" s="27" t="str">
        <f>VLOOKUP(C1467,'user list'!A:B,2,0)</f>
        <v>Admin</v>
      </c>
      <c r="B1467" s="172">
        <v>45810.370555555557</v>
      </c>
      <c r="C1467" s="69" t="s">
        <v>186</v>
      </c>
      <c r="D1467" s="69" t="s">
        <v>1937</v>
      </c>
      <c r="E1467" s="69" t="s">
        <v>2202</v>
      </c>
      <c r="F1467" s="69">
        <v>366</v>
      </c>
      <c r="G1467" s="69" t="s">
        <v>2201</v>
      </c>
    </row>
    <row r="1468" spans="1:24" ht="14.4">
      <c r="A1468" s="27" t="str">
        <f>VLOOKUP(C1468,'user list'!A:B,2,0)</f>
        <v>Admin</v>
      </c>
      <c r="B1468" s="172">
        <v>45810.370555555557</v>
      </c>
      <c r="C1468" s="69" t="s">
        <v>186</v>
      </c>
      <c r="D1468" s="69" t="s">
        <v>1937</v>
      </c>
      <c r="E1468" s="69" t="s">
        <v>2212</v>
      </c>
      <c r="F1468" s="69">
        <v>367</v>
      </c>
      <c r="G1468" s="69" t="s">
        <v>2201</v>
      </c>
    </row>
    <row r="1469" spans="1:24" ht="14.4">
      <c r="A1469" s="27" t="str">
        <f>VLOOKUP(C1469,'user list'!A:B,2,0)</f>
        <v>Admin</v>
      </c>
      <c r="B1469" s="172">
        <v>45810.370555555557</v>
      </c>
      <c r="C1469" s="69" t="s">
        <v>186</v>
      </c>
      <c r="D1469" s="69" t="s">
        <v>1937</v>
      </c>
      <c r="E1469" s="69" t="s">
        <v>2212</v>
      </c>
      <c r="F1469" s="69">
        <v>368</v>
      </c>
      <c r="G1469" s="69" t="s">
        <v>2201</v>
      </c>
      <c r="R1469" s="73"/>
      <c r="S1469" s="73"/>
    </row>
    <row r="1470" spans="1:24" ht="14.4">
      <c r="A1470" s="27" t="str">
        <f>VLOOKUP(C1470,'user list'!A:B,2,0)</f>
        <v>Admin</v>
      </c>
      <c r="B1470" s="172">
        <v>45810.370555555557</v>
      </c>
      <c r="C1470" s="69" t="s">
        <v>186</v>
      </c>
      <c r="D1470" s="69" t="s">
        <v>1937</v>
      </c>
      <c r="E1470" s="69" t="s">
        <v>2205</v>
      </c>
      <c r="F1470" s="69">
        <v>369</v>
      </c>
      <c r="G1470" s="69" t="s">
        <v>2201</v>
      </c>
    </row>
    <row r="1471" spans="1:24" ht="14.4">
      <c r="A1471" s="27" t="str">
        <f>VLOOKUP(C1471,'user list'!A:B,2,0)</f>
        <v>Admin</v>
      </c>
      <c r="B1471" s="172">
        <v>45810.370567129627</v>
      </c>
      <c r="C1471" s="69" t="s">
        <v>186</v>
      </c>
      <c r="D1471" s="69" t="s">
        <v>1937</v>
      </c>
      <c r="E1471" s="69" t="s">
        <v>1991</v>
      </c>
      <c r="F1471" s="69">
        <v>371</v>
      </c>
      <c r="G1471" s="69" t="s">
        <v>2201</v>
      </c>
      <c r="R1471" s="73"/>
      <c r="S1471" s="73"/>
    </row>
    <row r="1472" spans="1:24" ht="14.4">
      <c r="A1472" s="27" t="str">
        <f>VLOOKUP(C1472,'user list'!A:B,2,0)</f>
        <v>Admin</v>
      </c>
      <c r="B1472" s="172">
        <v>45810.370567129627</v>
      </c>
      <c r="C1472" s="69" t="s">
        <v>186</v>
      </c>
      <c r="D1472" s="69" t="s">
        <v>1937</v>
      </c>
      <c r="E1472" s="69" t="s">
        <v>2205</v>
      </c>
      <c r="F1472" s="69">
        <v>372</v>
      </c>
      <c r="G1472" s="69" t="s">
        <v>2201</v>
      </c>
    </row>
    <row r="1473" spans="1:33" ht="14.4">
      <c r="A1473" s="27" t="str">
        <f>VLOOKUP(C1473,'user list'!A:B,2,0)</f>
        <v>Admin</v>
      </c>
      <c r="B1473" s="172">
        <v>45810.370567129627</v>
      </c>
      <c r="C1473" s="69" t="s">
        <v>186</v>
      </c>
      <c r="D1473" s="69" t="s">
        <v>1937</v>
      </c>
      <c r="E1473" s="69" t="s">
        <v>2211</v>
      </c>
      <c r="F1473" s="69">
        <v>373</v>
      </c>
      <c r="G1473" s="69" t="s">
        <v>2201</v>
      </c>
    </row>
    <row r="1474" spans="1:33" ht="14.4">
      <c r="A1474" s="27" t="str">
        <f>VLOOKUP(C1474,'user list'!A:B,2,0)</f>
        <v>Admin</v>
      </c>
      <c r="B1474" s="172">
        <v>45810.370567129627</v>
      </c>
      <c r="C1474" s="69" t="s">
        <v>186</v>
      </c>
      <c r="D1474" s="69" t="s">
        <v>1937</v>
      </c>
      <c r="E1474" s="69" t="s">
        <v>2210</v>
      </c>
      <c r="F1474" s="69">
        <v>374</v>
      </c>
      <c r="G1474" s="69" t="s">
        <v>2201</v>
      </c>
      <c r="R1474" s="73"/>
      <c r="S1474" s="73"/>
    </row>
    <row r="1475" spans="1:33" ht="14.4">
      <c r="A1475" s="27" t="str">
        <f>VLOOKUP(C1475,'user list'!A:B,2,0)</f>
        <v>Admin</v>
      </c>
      <c r="B1475" s="172">
        <v>45810.370567129627</v>
      </c>
      <c r="C1475" s="69" t="s">
        <v>186</v>
      </c>
      <c r="D1475" s="69" t="s">
        <v>1937</v>
      </c>
      <c r="E1475" s="69" t="s">
        <v>2207</v>
      </c>
      <c r="F1475" s="69">
        <v>375</v>
      </c>
      <c r="G1475" s="69" t="s">
        <v>2201</v>
      </c>
    </row>
    <row r="1476" spans="1:33" ht="14.4">
      <c r="A1476" s="27" t="str">
        <f>VLOOKUP(C1476,'user list'!A:B,2,0)</f>
        <v>Admin</v>
      </c>
      <c r="B1476" s="172">
        <v>45810.370567129627</v>
      </c>
      <c r="C1476" s="69" t="s">
        <v>186</v>
      </c>
      <c r="D1476" s="69" t="s">
        <v>1937</v>
      </c>
      <c r="E1476" s="69" t="s">
        <v>2208</v>
      </c>
      <c r="F1476" s="69">
        <v>376</v>
      </c>
      <c r="G1476" s="69" t="s">
        <v>2201</v>
      </c>
      <c r="AD1476" s="74"/>
      <c r="AG1476" s="74"/>
    </row>
    <row r="1477" spans="1:33" ht="14.4">
      <c r="A1477" s="27" t="str">
        <f>VLOOKUP(C1477,'user list'!A:B,2,0)</f>
        <v>Admin</v>
      </c>
      <c r="B1477" s="172">
        <v>45810.370567129627</v>
      </c>
      <c r="C1477" s="69" t="s">
        <v>186</v>
      </c>
      <c r="D1477" s="69" t="s">
        <v>1937</v>
      </c>
      <c r="E1477" s="69" t="s">
        <v>2209</v>
      </c>
      <c r="F1477" s="69">
        <v>377</v>
      </c>
      <c r="G1477" s="69" t="s">
        <v>2201</v>
      </c>
      <c r="L1477" s="73"/>
      <c r="M1477" s="73"/>
    </row>
    <row r="1478" spans="1:33" ht="14.4">
      <c r="A1478" s="27" t="str">
        <f>VLOOKUP(C1478,'user list'!A:B,2,0)</f>
        <v>Admin</v>
      </c>
      <c r="B1478" s="172">
        <v>45810.370567129627</v>
      </c>
      <c r="C1478" s="69" t="s">
        <v>186</v>
      </c>
      <c r="D1478" s="69" t="s">
        <v>1937</v>
      </c>
      <c r="E1478" s="69" t="s">
        <v>2039</v>
      </c>
      <c r="F1478" s="69">
        <v>378</v>
      </c>
      <c r="G1478" s="69" t="s">
        <v>2201</v>
      </c>
      <c r="L1478" s="73"/>
      <c r="M1478" s="73"/>
    </row>
    <row r="1479" spans="1:33" ht="14.4">
      <c r="A1479" s="27" t="str">
        <f>VLOOKUP(C1479,'user list'!A:B,2,0)</f>
        <v>Admin</v>
      </c>
      <c r="B1479" s="172">
        <v>45810.370567129627</v>
      </c>
      <c r="C1479" s="69" t="s">
        <v>186</v>
      </c>
      <c r="D1479" s="69" t="s">
        <v>1937</v>
      </c>
      <c r="E1479" s="69" t="s">
        <v>2047</v>
      </c>
      <c r="F1479" s="69">
        <v>379</v>
      </c>
      <c r="G1479" s="69" t="s">
        <v>2201</v>
      </c>
      <c r="O1479" s="73"/>
      <c r="P1479" s="73"/>
    </row>
    <row r="1480" spans="1:33" ht="14.4">
      <c r="A1480" s="27" t="str">
        <f>VLOOKUP(C1480,'user list'!A:B,2,0)</f>
        <v>Admin</v>
      </c>
      <c r="B1480" s="172">
        <v>45810.370567129627</v>
      </c>
      <c r="C1480" s="69" t="s">
        <v>186</v>
      </c>
      <c r="D1480" s="69" t="s">
        <v>1937</v>
      </c>
      <c r="E1480" s="69" t="s">
        <v>2203</v>
      </c>
      <c r="F1480" s="69">
        <v>381</v>
      </c>
      <c r="G1480" s="69" t="s">
        <v>2201</v>
      </c>
      <c r="O1480" s="73"/>
      <c r="P1480" s="73"/>
    </row>
    <row r="1481" spans="1:33" ht="14.4">
      <c r="A1481" s="27" t="str">
        <f>VLOOKUP(C1481,'user list'!A:B,2,0)</f>
        <v>Admin</v>
      </c>
      <c r="B1481" s="172">
        <v>45810.370567129627</v>
      </c>
      <c r="C1481" s="69" t="s">
        <v>186</v>
      </c>
      <c r="D1481" s="69" t="s">
        <v>1937</v>
      </c>
      <c r="E1481" s="69" t="s">
        <v>2205</v>
      </c>
      <c r="F1481" s="69">
        <v>382</v>
      </c>
      <c r="G1481" s="69" t="s">
        <v>2201</v>
      </c>
    </row>
    <row r="1482" spans="1:33" ht="14.4">
      <c r="A1482" s="27" t="str">
        <f>VLOOKUP(C1482,'user list'!A:B,2,0)</f>
        <v>Admin</v>
      </c>
      <c r="B1482" s="172">
        <v>45810.370567129627</v>
      </c>
      <c r="C1482" s="69" t="s">
        <v>186</v>
      </c>
      <c r="D1482" s="69" t="s">
        <v>1937</v>
      </c>
      <c r="E1482" s="69" t="s">
        <v>2206</v>
      </c>
      <c r="F1482" s="69">
        <v>383</v>
      </c>
      <c r="G1482" s="69" t="s">
        <v>2201</v>
      </c>
    </row>
    <row r="1483" spans="1:33" ht="14.4">
      <c r="A1483" s="27" t="str">
        <f>VLOOKUP(C1483,'user list'!A:B,2,0)</f>
        <v>Admin</v>
      </c>
      <c r="B1483" s="172">
        <v>45810.370567129627</v>
      </c>
      <c r="C1483" s="69" t="s">
        <v>186</v>
      </c>
      <c r="D1483" s="69" t="s">
        <v>1937</v>
      </c>
      <c r="E1483" s="69" t="s">
        <v>2202</v>
      </c>
      <c r="F1483" s="69">
        <v>384</v>
      </c>
      <c r="G1483" s="69" t="s">
        <v>2201</v>
      </c>
      <c r="L1483" s="73"/>
      <c r="M1483" s="73"/>
    </row>
    <row r="1484" spans="1:33" ht="14.4">
      <c r="A1484" s="27" t="str">
        <f>VLOOKUP(C1484,'user list'!A:B,2,0)</f>
        <v>Admin</v>
      </c>
      <c r="B1484" s="172">
        <v>45810.370567129627</v>
      </c>
      <c r="C1484" s="69" t="s">
        <v>186</v>
      </c>
      <c r="D1484" s="69" t="s">
        <v>1937</v>
      </c>
      <c r="E1484" s="69" t="s">
        <v>2204</v>
      </c>
      <c r="F1484" s="69">
        <v>392</v>
      </c>
      <c r="G1484" s="69" t="s">
        <v>2201</v>
      </c>
      <c r="AD1484" s="74"/>
      <c r="AG1484" s="74"/>
    </row>
    <row r="1485" spans="1:33" ht="14.4">
      <c r="A1485" s="27" t="str">
        <f>VLOOKUP(C1485,'user list'!A:B,2,0)</f>
        <v>Admin</v>
      </c>
      <c r="B1485" s="172">
        <v>45810.370578703703</v>
      </c>
      <c r="C1485" s="69" t="s">
        <v>186</v>
      </c>
      <c r="D1485" s="69" t="s">
        <v>1937</v>
      </c>
      <c r="E1485" s="69" t="s">
        <v>2206</v>
      </c>
      <c r="F1485" s="69">
        <v>354</v>
      </c>
      <c r="G1485" s="69" t="s">
        <v>1963</v>
      </c>
      <c r="L1485" s="73"/>
      <c r="M1485" s="73"/>
    </row>
    <row r="1486" spans="1:33" ht="14.4">
      <c r="A1486" s="27" t="str">
        <f>VLOOKUP(C1486,'user list'!A:B,2,0)</f>
        <v>Admin</v>
      </c>
      <c r="B1486" s="172">
        <v>45810.370578703703</v>
      </c>
      <c r="C1486" s="69" t="s">
        <v>186</v>
      </c>
      <c r="D1486" s="69" t="s">
        <v>1937</v>
      </c>
      <c r="E1486" s="69" t="s">
        <v>2206</v>
      </c>
      <c r="F1486" s="69">
        <v>356</v>
      </c>
      <c r="G1486" s="69" t="s">
        <v>1963</v>
      </c>
      <c r="L1486" s="73"/>
      <c r="M1486" s="73"/>
    </row>
    <row r="1487" spans="1:33" ht="14.4">
      <c r="A1487" s="27" t="str">
        <f>VLOOKUP(C1487,'user list'!A:B,2,0)</f>
        <v>Admin</v>
      </c>
      <c r="B1487" s="172">
        <v>45810.370578703703</v>
      </c>
      <c r="C1487" s="69" t="s">
        <v>186</v>
      </c>
      <c r="D1487" s="69" t="s">
        <v>1937</v>
      </c>
      <c r="E1487" s="69" t="s">
        <v>2217</v>
      </c>
      <c r="F1487" s="69">
        <v>355</v>
      </c>
      <c r="G1487" s="69" t="s">
        <v>1963</v>
      </c>
      <c r="O1487" s="73"/>
      <c r="P1487" s="73"/>
    </row>
    <row r="1488" spans="1:33" ht="14.4">
      <c r="A1488" s="27" t="str">
        <f>VLOOKUP(C1488,'user list'!A:B,2,0)</f>
        <v>Admin</v>
      </c>
      <c r="B1488" s="172">
        <v>45810.370740740742</v>
      </c>
      <c r="C1488" s="69" t="s">
        <v>186</v>
      </c>
      <c r="D1488" s="69" t="s">
        <v>1937</v>
      </c>
      <c r="E1488" s="69" t="s">
        <v>2218</v>
      </c>
      <c r="F1488" s="69">
        <v>389</v>
      </c>
      <c r="G1488" s="69" t="s">
        <v>1963</v>
      </c>
    </row>
    <row r="1489" spans="1:33" ht="14.4">
      <c r="A1489" s="27" t="str">
        <f>VLOOKUP(C1489,'user list'!A:B,2,0)</f>
        <v>Admin</v>
      </c>
      <c r="B1489" s="172">
        <v>45810.370740740742</v>
      </c>
      <c r="C1489" s="69" t="s">
        <v>186</v>
      </c>
      <c r="D1489" s="69" t="s">
        <v>1937</v>
      </c>
      <c r="E1489" s="69" t="s">
        <v>2166</v>
      </c>
      <c r="F1489" s="69">
        <v>380</v>
      </c>
      <c r="G1489" s="69" t="s">
        <v>1963</v>
      </c>
    </row>
    <row r="1490" spans="1:33" ht="14.4">
      <c r="A1490" s="27" t="str">
        <f>VLOOKUP(C1490,'user list'!A:B,2,0)</f>
        <v>Admin</v>
      </c>
      <c r="B1490" s="172">
        <v>45810.370740740742</v>
      </c>
      <c r="C1490" s="69" t="s">
        <v>186</v>
      </c>
      <c r="D1490" s="69" t="s">
        <v>1937</v>
      </c>
      <c r="E1490" s="69" t="s">
        <v>1962</v>
      </c>
      <c r="F1490" s="69">
        <v>391</v>
      </c>
      <c r="G1490" s="69" t="s">
        <v>1963</v>
      </c>
    </row>
    <row r="1491" spans="1:33" ht="14.4">
      <c r="A1491" s="27" t="str">
        <f>VLOOKUP(C1491,'user list'!A:B,2,0)</f>
        <v>Admin</v>
      </c>
      <c r="B1491" s="172">
        <v>45810.370740740742</v>
      </c>
      <c r="C1491" s="69" t="s">
        <v>186</v>
      </c>
      <c r="D1491" s="69" t="s">
        <v>1937</v>
      </c>
      <c r="E1491" s="69" t="s">
        <v>2219</v>
      </c>
      <c r="F1491" s="69">
        <v>386</v>
      </c>
      <c r="G1491" s="69" t="s">
        <v>1963</v>
      </c>
    </row>
    <row r="1492" spans="1:33" ht="14.4">
      <c r="A1492" s="27" t="str">
        <f>VLOOKUP(C1492,'user list'!A:B,2,0)</f>
        <v>Admin</v>
      </c>
      <c r="B1492" s="172">
        <v>45810.370740740742</v>
      </c>
      <c r="C1492" s="69" t="s">
        <v>186</v>
      </c>
      <c r="D1492" s="69" t="s">
        <v>1937</v>
      </c>
      <c r="E1492" s="69" t="s">
        <v>2179</v>
      </c>
      <c r="F1492" s="69">
        <v>393</v>
      </c>
      <c r="G1492" s="69" t="s">
        <v>1963</v>
      </c>
      <c r="L1492" s="73"/>
      <c r="M1492" s="73"/>
    </row>
    <row r="1493" spans="1:33" ht="14.4">
      <c r="A1493" s="27" t="str">
        <f>VLOOKUP(C1493,'user list'!A:B,2,0)</f>
        <v>Admin</v>
      </c>
      <c r="B1493" s="172">
        <v>45810.370740740742</v>
      </c>
      <c r="C1493" s="69" t="s">
        <v>186</v>
      </c>
      <c r="D1493" s="69" t="s">
        <v>1937</v>
      </c>
      <c r="E1493" s="69" t="s">
        <v>1961</v>
      </c>
      <c r="F1493" s="69">
        <v>364</v>
      </c>
      <c r="G1493" s="69" t="s">
        <v>1963</v>
      </c>
    </row>
    <row r="1494" spans="1:33" ht="14.4">
      <c r="A1494" s="27" t="str">
        <f>VLOOKUP(C1494,'user list'!A:B,2,0)</f>
        <v>Admin</v>
      </c>
      <c r="B1494" s="172">
        <v>45810.370740740742</v>
      </c>
      <c r="C1494" s="69" t="s">
        <v>186</v>
      </c>
      <c r="D1494" s="69" t="s">
        <v>1937</v>
      </c>
      <c r="E1494" s="69" t="s">
        <v>1960</v>
      </c>
      <c r="F1494" s="69">
        <v>365</v>
      </c>
      <c r="G1494" s="69" t="s">
        <v>1963</v>
      </c>
      <c r="O1494" s="73"/>
      <c r="P1494" s="73"/>
    </row>
    <row r="1495" spans="1:33" ht="14.4">
      <c r="A1495" s="27" t="str">
        <f>VLOOKUP(C1495,'user list'!A:B,2,0)</f>
        <v>Admin</v>
      </c>
      <c r="B1495" s="172">
        <v>45810.370740740742</v>
      </c>
      <c r="C1495" s="69" t="s">
        <v>186</v>
      </c>
      <c r="D1495" s="69" t="s">
        <v>1937</v>
      </c>
      <c r="E1495" s="69" t="s">
        <v>2220</v>
      </c>
      <c r="F1495" s="69">
        <v>370</v>
      </c>
      <c r="G1495" s="69" t="s">
        <v>1963</v>
      </c>
    </row>
    <row r="1496" spans="1:33" ht="14.4">
      <c r="A1496" s="27" t="str">
        <f>VLOOKUP(C1496,'user list'!A:B,2,0)</f>
        <v>Admin</v>
      </c>
      <c r="B1496" s="172">
        <v>45810.370740740742</v>
      </c>
      <c r="C1496" s="69" t="s">
        <v>186</v>
      </c>
      <c r="D1496" s="69" t="s">
        <v>1937</v>
      </c>
      <c r="E1496" s="69" t="s">
        <v>1951</v>
      </c>
      <c r="F1496" s="69">
        <v>353</v>
      </c>
      <c r="G1496" s="69" t="s">
        <v>1963</v>
      </c>
    </row>
    <row r="1497" spans="1:33" ht="14.4">
      <c r="A1497" s="27" t="str">
        <f>VLOOKUP(C1497,'user list'!A:B,2,0)</f>
        <v>Admin</v>
      </c>
      <c r="B1497" s="172">
        <v>45810.370740740742</v>
      </c>
      <c r="C1497" s="69" t="s">
        <v>186</v>
      </c>
      <c r="D1497" s="69" t="s">
        <v>1937</v>
      </c>
      <c r="E1497" s="69" t="s">
        <v>2221</v>
      </c>
      <c r="F1497" s="69">
        <v>350</v>
      </c>
      <c r="G1497" s="69" t="s">
        <v>1963</v>
      </c>
      <c r="O1497" s="73"/>
      <c r="P1497" s="73"/>
    </row>
    <row r="1498" spans="1:33" ht="14.4">
      <c r="A1498" s="27" t="str">
        <f>VLOOKUP(C1498,'user list'!A:B,2,0)</f>
        <v>Admin</v>
      </c>
      <c r="B1498" s="172">
        <v>45810.370740740742</v>
      </c>
      <c r="C1498" s="69" t="s">
        <v>186</v>
      </c>
      <c r="D1498" s="69" t="s">
        <v>1937</v>
      </c>
      <c r="E1498" s="69" t="s">
        <v>1991</v>
      </c>
      <c r="F1498" s="69">
        <v>349</v>
      </c>
      <c r="G1498" s="69" t="s">
        <v>1963</v>
      </c>
    </row>
    <row r="1499" spans="1:33" ht="14.4">
      <c r="A1499" s="27" t="str">
        <f>VLOOKUP(C1499,'user list'!A:B,2,0)</f>
        <v>Admin</v>
      </c>
      <c r="B1499" s="172">
        <v>45810.370844907404</v>
      </c>
      <c r="C1499" s="69" t="s">
        <v>186</v>
      </c>
      <c r="D1499" s="69" t="s">
        <v>1937</v>
      </c>
      <c r="E1499" s="69" t="s">
        <v>2175</v>
      </c>
      <c r="F1499" s="69">
        <v>345</v>
      </c>
      <c r="G1499" s="69" t="s">
        <v>1963</v>
      </c>
      <c r="R1499" s="73"/>
      <c r="S1499" s="73"/>
    </row>
    <row r="1500" spans="1:33" ht="14.4">
      <c r="A1500" s="27" t="str">
        <f>VLOOKUP(C1500,'user list'!A:B,2,0)</f>
        <v>Admin</v>
      </c>
      <c r="B1500" s="172">
        <v>45810.370844907404</v>
      </c>
      <c r="C1500" s="69" t="s">
        <v>186</v>
      </c>
      <c r="D1500" s="69" t="s">
        <v>1937</v>
      </c>
      <c r="E1500" s="69" t="s">
        <v>2222</v>
      </c>
      <c r="F1500" s="69">
        <v>346</v>
      </c>
      <c r="G1500" s="69" t="s">
        <v>1963</v>
      </c>
    </row>
    <row r="1501" spans="1:33" ht="14.4">
      <c r="A1501" s="27" t="str">
        <f>VLOOKUP(C1501,'user list'!A:B,2,0)</f>
        <v>Admin</v>
      </c>
      <c r="B1501" s="172">
        <v>45810.370937500003</v>
      </c>
      <c r="C1501" s="69" t="s">
        <v>186</v>
      </c>
      <c r="D1501" s="69" t="s">
        <v>1937</v>
      </c>
      <c r="E1501" s="69">
        <v>257</v>
      </c>
      <c r="F1501" s="69">
        <v>257</v>
      </c>
      <c r="G1501" s="69" t="s">
        <v>1963</v>
      </c>
    </row>
    <row r="1502" spans="1:33" ht="14.4">
      <c r="A1502" s="27" t="str">
        <f>VLOOKUP(C1502,'user list'!A:B,2,0)</f>
        <v>Admin</v>
      </c>
      <c r="B1502" s="172">
        <v>45810.370937500003</v>
      </c>
      <c r="C1502" s="69" t="s">
        <v>186</v>
      </c>
      <c r="D1502" s="69" t="s">
        <v>1937</v>
      </c>
      <c r="E1502" s="69" t="s">
        <v>2186</v>
      </c>
      <c r="F1502" s="69">
        <v>250</v>
      </c>
      <c r="G1502" s="69" t="s">
        <v>1963</v>
      </c>
    </row>
    <row r="1503" spans="1:33" ht="14.4">
      <c r="A1503" s="27" t="str">
        <f>VLOOKUP(C1503,'user list'!A:B,2,0)</f>
        <v>Admin</v>
      </c>
      <c r="B1503" s="172">
        <v>45810.370937500003</v>
      </c>
      <c r="C1503" s="69" t="s">
        <v>186</v>
      </c>
      <c r="D1503" s="69" t="s">
        <v>1937</v>
      </c>
      <c r="E1503" s="69">
        <v>111111</v>
      </c>
      <c r="F1503" s="69">
        <v>282</v>
      </c>
      <c r="G1503" s="69" t="s">
        <v>1963</v>
      </c>
    </row>
    <row r="1504" spans="1:33" ht="14.4">
      <c r="A1504" s="27" t="str">
        <f>VLOOKUP(C1504,'user list'!A:B,2,0)</f>
        <v>Admin</v>
      </c>
      <c r="B1504" s="172">
        <v>45810.370937500003</v>
      </c>
      <c r="C1504" s="69" t="s">
        <v>186</v>
      </c>
      <c r="D1504" s="69" t="s">
        <v>1937</v>
      </c>
      <c r="E1504" s="69" t="s">
        <v>2186</v>
      </c>
      <c r="F1504" s="69">
        <v>249</v>
      </c>
      <c r="G1504" s="69" t="s">
        <v>1963</v>
      </c>
      <c r="AD1504" s="74"/>
      <c r="AG1504" s="74"/>
    </row>
    <row r="1505" spans="1:16" ht="14.4">
      <c r="A1505" s="27" t="str">
        <f>VLOOKUP(C1505,'user list'!A:B,2,0)</f>
        <v>Admin</v>
      </c>
      <c r="B1505" s="172">
        <v>45810.370937500003</v>
      </c>
      <c r="C1505" s="69" t="s">
        <v>186</v>
      </c>
      <c r="D1505" s="69" t="s">
        <v>1937</v>
      </c>
      <c r="E1505" s="69" t="s">
        <v>2073</v>
      </c>
      <c r="F1505" s="69">
        <v>256</v>
      </c>
      <c r="G1505" s="69" t="s">
        <v>1963</v>
      </c>
    </row>
    <row r="1506" spans="1:16" ht="14.4">
      <c r="A1506" s="27" t="str">
        <f>VLOOKUP(C1506,'user list'!A:B,2,0)</f>
        <v>Admin</v>
      </c>
      <c r="B1506" s="172">
        <v>45810.370937500003</v>
      </c>
      <c r="C1506" s="69" t="s">
        <v>186</v>
      </c>
      <c r="D1506" s="69" t="s">
        <v>1937</v>
      </c>
      <c r="E1506" s="69" t="s">
        <v>2072</v>
      </c>
      <c r="F1506" s="69">
        <v>245</v>
      </c>
      <c r="G1506" s="69" t="s">
        <v>1963</v>
      </c>
      <c r="L1506" s="73"/>
      <c r="M1506" s="73"/>
    </row>
    <row r="1507" spans="1:16" ht="14.4">
      <c r="A1507" s="27" t="str">
        <f>VLOOKUP(C1507,'user list'!A:B,2,0)</f>
        <v>Admin</v>
      </c>
      <c r="B1507" s="172">
        <v>45810.370937500003</v>
      </c>
      <c r="C1507" s="69" t="s">
        <v>186</v>
      </c>
      <c r="D1507" s="69" t="s">
        <v>1937</v>
      </c>
      <c r="E1507" s="69" t="s">
        <v>2186</v>
      </c>
      <c r="F1507" s="69">
        <v>248</v>
      </c>
      <c r="G1507" s="69" t="s">
        <v>1963</v>
      </c>
      <c r="L1507" s="73"/>
      <c r="M1507" s="73"/>
    </row>
    <row r="1508" spans="1:16" ht="14.4">
      <c r="A1508" s="27" t="str">
        <f>VLOOKUP(C1508,'user list'!A:B,2,0)</f>
        <v>Admin</v>
      </c>
      <c r="B1508" s="172">
        <v>45810.370937500003</v>
      </c>
      <c r="C1508" s="69" t="s">
        <v>186</v>
      </c>
      <c r="D1508" s="69" t="s">
        <v>1937</v>
      </c>
      <c r="E1508" s="69" t="s">
        <v>2069</v>
      </c>
      <c r="F1508" s="69">
        <v>244</v>
      </c>
      <c r="G1508" s="69" t="s">
        <v>1963</v>
      </c>
      <c r="O1508" s="73"/>
      <c r="P1508" s="73"/>
    </row>
    <row r="1509" spans="1:16" ht="14.4">
      <c r="A1509" s="27" t="str">
        <f>VLOOKUP(C1509,'user list'!A:B,2,0)</f>
        <v>Admin</v>
      </c>
      <c r="B1509" s="172">
        <v>45810.370937500003</v>
      </c>
      <c r="C1509" s="69" t="s">
        <v>186</v>
      </c>
      <c r="D1509" s="69" t="s">
        <v>1937</v>
      </c>
      <c r="E1509" s="69" t="s">
        <v>2158</v>
      </c>
      <c r="F1509" s="69">
        <v>247</v>
      </c>
      <c r="G1509" s="69" t="s">
        <v>1963</v>
      </c>
    </row>
    <row r="1510" spans="1:16" ht="14.4">
      <c r="A1510" s="27" t="str">
        <f>VLOOKUP(C1510,'user list'!A:B,2,0)</f>
        <v>Admin</v>
      </c>
      <c r="B1510" s="172">
        <v>45810.370937500003</v>
      </c>
      <c r="C1510" s="69" t="s">
        <v>186</v>
      </c>
      <c r="D1510" s="69" t="s">
        <v>1937</v>
      </c>
      <c r="E1510" s="69" t="s">
        <v>2158</v>
      </c>
      <c r="F1510" s="69">
        <v>246</v>
      </c>
      <c r="G1510" s="69" t="s">
        <v>1963</v>
      </c>
    </row>
    <row r="1511" spans="1:16" ht="14.4">
      <c r="A1511" s="27" t="str">
        <f>VLOOKUP(C1511,'user list'!A:B,2,0)</f>
        <v>Admin</v>
      </c>
      <c r="B1511" s="172">
        <v>45810.370937500003</v>
      </c>
      <c r="C1511" s="69" t="s">
        <v>186</v>
      </c>
      <c r="D1511" s="69" t="s">
        <v>1937</v>
      </c>
      <c r="E1511" s="69" t="s">
        <v>2071</v>
      </c>
      <c r="F1511" s="69">
        <v>242</v>
      </c>
      <c r="G1511" s="69" t="s">
        <v>1963</v>
      </c>
    </row>
    <row r="1512" spans="1:16" ht="14.4">
      <c r="A1512" s="27" t="str">
        <f>VLOOKUP(C1512,'user list'!A:B,2,0)</f>
        <v>Admin</v>
      </c>
      <c r="B1512" s="172">
        <v>45810.370937500003</v>
      </c>
      <c r="C1512" s="69" t="s">
        <v>186</v>
      </c>
      <c r="D1512" s="69" t="s">
        <v>1937</v>
      </c>
      <c r="E1512" s="69" t="s">
        <v>2099</v>
      </c>
      <c r="F1512" s="69">
        <v>243</v>
      </c>
      <c r="G1512" s="69" t="s">
        <v>1963</v>
      </c>
    </row>
    <row r="1513" spans="1:16" ht="14.4">
      <c r="A1513" s="27" t="str">
        <f>VLOOKUP(C1513,'user list'!A:B,2,0)</f>
        <v>Admin</v>
      </c>
      <c r="B1513" s="172">
        <v>45810.371099537035</v>
      </c>
      <c r="C1513" s="69" t="s">
        <v>186</v>
      </c>
      <c r="D1513" s="69" t="s">
        <v>1937</v>
      </c>
      <c r="E1513" s="69" t="s">
        <v>2080</v>
      </c>
      <c r="F1513" s="69">
        <v>499</v>
      </c>
      <c r="G1513" s="69" t="s">
        <v>1963</v>
      </c>
    </row>
    <row r="1514" spans="1:16" ht="14.4">
      <c r="A1514" s="27" t="str">
        <f>VLOOKUP(C1514,'user list'!A:B,2,0)</f>
        <v>Admin</v>
      </c>
      <c r="B1514" s="172">
        <v>45810.371099537035</v>
      </c>
      <c r="C1514" s="69" t="s">
        <v>186</v>
      </c>
      <c r="D1514" s="69" t="s">
        <v>1937</v>
      </c>
      <c r="E1514" s="69" t="s">
        <v>2080</v>
      </c>
      <c r="F1514" s="69">
        <v>503</v>
      </c>
      <c r="G1514" s="69" t="s">
        <v>1963</v>
      </c>
      <c r="L1514" s="73"/>
      <c r="M1514" s="73"/>
    </row>
    <row r="1515" spans="1:16" ht="14.4">
      <c r="A1515" s="27" t="str">
        <f>VLOOKUP(C1515,'user list'!A:B,2,0)</f>
        <v>Admin</v>
      </c>
      <c r="B1515" s="172">
        <v>45810.371099537035</v>
      </c>
      <c r="C1515" s="69" t="s">
        <v>186</v>
      </c>
      <c r="D1515" s="69" t="s">
        <v>1937</v>
      </c>
      <c r="E1515" s="69" t="s">
        <v>2070</v>
      </c>
      <c r="F1515" s="69">
        <v>501</v>
      </c>
      <c r="G1515" s="69" t="s">
        <v>1963</v>
      </c>
    </row>
    <row r="1516" spans="1:16" ht="14.4">
      <c r="A1516" s="27" t="str">
        <f>VLOOKUP(C1516,'user list'!A:B,2,0)</f>
        <v>Admin</v>
      </c>
      <c r="B1516" s="172">
        <v>45810.371099537035</v>
      </c>
      <c r="C1516" s="69" t="s">
        <v>186</v>
      </c>
      <c r="D1516" s="69" t="s">
        <v>1937</v>
      </c>
      <c r="E1516" s="69" t="s">
        <v>2223</v>
      </c>
      <c r="F1516" s="69">
        <v>500</v>
      </c>
      <c r="G1516" s="69" t="s">
        <v>1963</v>
      </c>
      <c r="O1516" s="73"/>
      <c r="P1516" s="73"/>
    </row>
    <row r="1517" spans="1:16" ht="14.4">
      <c r="A1517" s="27" t="str">
        <f>VLOOKUP(C1517,'user list'!A:B,2,0)</f>
        <v>Admin</v>
      </c>
      <c r="B1517" s="172">
        <v>45810.371099537035</v>
      </c>
      <c r="C1517" s="69" t="s">
        <v>186</v>
      </c>
      <c r="D1517" s="69" t="s">
        <v>1937</v>
      </c>
      <c r="E1517" s="69" t="s">
        <v>2064</v>
      </c>
      <c r="F1517" s="69">
        <v>502</v>
      </c>
      <c r="G1517" s="69" t="s">
        <v>1963</v>
      </c>
    </row>
    <row r="1518" spans="1:16" ht="14.4">
      <c r="A1518" s="27" t="str">
        <f>VLOOKUP(C1518,'user list'!A:B,2,0)</f>
        <v>Admin</v>
      </c>
      <c r="B1518" s="172">
        <v>45810.371261574073</v>
      </c>
      <c r="C1518" s="69" t="s">
        <v>186</v>
      </c>
      <c r="D1518" s="69" t="s">
        <v>1937</v>
      </c>
      <c r="E1518" s="69">
        <v>494</v>
      </c>
      <c r="F1518" s="69">
        <v>494</v>
      </c>
      <c r="G1518" s="69" t="s">
        <v>1963</v>
      </c>
    </row>
    <row r="1519" spans="1:16" ht="14.4">
      <c r="A1519" s="27" t="str">
        <f>VLOOKUP(C1519,'user list'!A:B,2,0)</f>
        <v>Admin</v>
      </c>
      <c r="B1519" s="172">
        <v>45810.371261574073</v>
      </c>
      <c r="C1519" s="69" t="s">
        <v>186</v>
      </c>
      <c r="D1519" s="69" t="s">
        <v>1937</v>
      </c>
      <c r="E1519" s="69" t="s">
        <v>2072</v>
      </c>
      <c r="F1519" s="69">
        <v>492</v>
      </c>
      <c r="G1519" s="69" t="s">
        <v>1963</v>
      </c>
      <c r="O1519" s="73"/>
      <c r="P1519" s="73"/>
    </row>
    <row r="1520" spans="1:16" ht="14.4">
      <c r="A1520" s="27" t="str">
        <f>VLOOKUP(C1520,'user list'!A:B,2,0)</f>
        <v>Admin</v>
      </c>
      <c r="B1520" s="172">
        <v>45810.371261574073</v>
      </c>
      <c r="C1520" s="69" t="s">
        <v>186</v>
      </c>
      <c r="D1520" s="69" t="s">
        <v>1937</v>
      </c>
      <c r="E1520" s="69" t="s">
        <v>2076</v>
      </c>
      <c r="F1520" s="69">
        <v>493</v>
      </c>
      <c r="G1520" s="69" t="s">
        <v>1963</v>
      </c>
    </row>
    <row r="1521" spans="1:33" ht="14.4">
      <c r="A1521" s="27" t="str">
        <f>VLOOKUP(C1521,'user list'!A:B,2,0)</f>
        <v>Admin</v>
      </c>
      <c r="B1521" s="172">
        <v>45810.371261574073</v>
      </c>
      <c r="C1521" s="69" t="s">
        <v>186</v>
      </c>
      <c r="D1521" s="69" t="s">
        <v>1937</v>
      </c>
      <c r="E1521" s="69" t="s">
        <v>2224</v>
      </c>
      <c r="F1521" s="69">
        <v>496</v>
      </c>
      <c r="G1521" s="69" t="s">
        <v>1963</v>
      </c>
      <c r="O1521" s="73"/>
      <c r="P1521" s="73"/>
    </row>
    <row r="1522" spans="1:33" ht="14.4">
      <c r="A1522" s="27" t="str">
        <f>VLOOKUP(C1522,'user list'!A:B,2,0)</f>
        <v>Admin</v>
      </c>
      <c r="B1522" s="172">
        <v>45810.371261574073</v>
      </c>
      <c r="C1522" s="69" t="s">
        <v>186</v>
      </c>
      <c r="D1522" s="69" t="s">
        <v>1937</v>
      </c>
      <c r="E1522" s="69" t="s">
        <v>2076</v>
      </c>
      <c r="F1522" s="69">
        <v>495</v>
      </c>
      <c r="G1522" s="69" t="s">
        <v>1963</v>
      </c>
    </row>
    <row r="1523" spans="1:33" ht="14.4">
      <c r="A1523" s="27" t="str">
        <f>VLOOKUP(C1523,'user list'!A:B,2,0)</f>
        <v>Admin</v>
      </c>
      <c r="B1523" s="172">
        <v>45810.37127314815</v>
      </c>
      <c r="C1523" s="69" t="s">
        <v>186</v>
      </c>
      <c r="D1523" s="69" t="s">
        <v>1937</v>
      </c>
      <c r="E1523" s="69">
        <v>489</v>
      </c>
      <c r="F1523" s="69">
        <v>489</v>
      </c>
      <c r="G1523" s="69" t="s">
        <v>1963</v>
      </c>
    </row>
    <row r="1524" spans="1:33" ht="14.4">
      <c r="A1524" s="27" t="str">
        <f>VLOOKUP(C1524,'user list'!A:B,2,0)</f>
        <v>Admin</v>
      </c>
      <c r="B1524" s="172">
        <v>45810.37127314815</v>
      </c>
      <c r="C1524" s="69" t="s">
        <v>186</v>
      </c>
      <c r="D1524" s="69" t="s">
        <v>1937</v>
      </c>
      <c r="E1524" s="69" t="s">
        <v>2076</v>
      </c>
      <c r="F1524" s="69">
        <v>490</v>
      </c>
      <c r="G1524" s="69" t="s">
        <v>1963</v>
      </c>
    </row>
    <row r="1525" spans="1:33" ht="14.4">
      <c r="A1525" s="27" t="str">
        <f>VLOOKUP(C1525,'user list'!A:B,2,0)</f>
        <v>Admin</v>
      </c>
      <c r="B1525" s="172">
        <v>45810.37127314815</v>
      </c>
      <c r="C1525" s="69" t="s">
        <v>186</v>
      </c>
      <c r="D1525" s="69" t="s">
        <v>1937</v>
      </c>
      <c r="E1525" s="69" t="s">
        <v>2080</v>
      </c>
      <c r="F1525" s="69">
        <v>491</v>
      </c>
      <c r="G1525" s="69" t="s">
        <v>1963</v>
      </c>
    </row>
    <row r="1526" spans="1:33" ht="14.4">
      <c r="A1526" s="27" t="str">
        <f>VLOOKUP(C1526,'user list'!A:B,2,0)</f>
        <v>Admin</v>
      </c>
      <c r="B1526" s="172">
        <v>45810.37127314815</v>
      </c>
      <c r="C1526" s="69" t="s">
        <v>186</v>
      </c>
      <c r="D1526" s="69" t="s">
        <v>1937</v>
      </c>
      <c r="E1526" s="69" t="s">
        <v>2071</v>
      </c>
      <c r="F1526" s="69">
        <v>487</v>
      </c>
      <c r="G1526" s="69" t="s">
        <v>1963</v>
      </c>
    </row>
    <row r="1527" spans="1:33" ht="14.4">
      <c r="A1527" s="27" t="str">
        <f>VLOOKUP(C1527,'user list'!A:B,2,0)</f>
        <v>Admin</v>
      </c>
      <c r="B1527" s="172">
        <v>45810.37127314815</v>
      </c>
      <c r="C1527" s="69" t="s">
        <v>186</v>
      </c>
      <c r="D1527" s="69" t="s">
        <v>1937</v>
      </c>
      <c r="E1527" s="69" t="s">
        <v>2225</v>
      </c>
      <c r="F1527" s="69">
        <v>488</v>
      </c>
      <c r="G1527" s="69" t="s">
        <v>1963</v>
      </c>
    </row>
    <row r="1528" spans="1:33" ht="14.4">
      <c r="A1528" s="27" t="str">
        <f>VLOOKUP(C1528,'user list'!A:B,2,0)</f>
        <v>Admin</v>
      </c>
      <c r="B1528" s="172">
        <v>45810.37127314815</v>
      </c>
      <c r="C1528" s="69" t="s">
        <v>186</v>
      </c>
      <c r="D1528" s="69" t="s">
        <v>1937</v>
      </c>
      <c r="E1528" s="69" t="s">
        <v>2063</v>
      </c>
      <c r="F1528" s="69">
        <v>485</v>
      </c>
      <c r="G1528" s="69" t="s">
        <v>1963</v>
      </c>
    </row>
    <row r="1529" spans="1:33" ht="14.4">
      <c r="A1529" s="27" t="str">
        <f>VLOOKUP(C1529,'user list'!A:B,2,0)</f>
        <v>Admin</v>
      </c>
      <c r="B1529" s="172">
        <v>45810.37127314815</v>
      </c>
      <c r="C1529" s="69" t="s">
        <v>186</v>
      </c>
      <c r="D1529" s="69" t="s">
        <v>1937</v>
      </c>
      <c r="E1529" s="69" t="s">
        <v>2226</v>
      </c>
      <c r="F1529" s="69">
        <v>486</v>
      </c>
      <c r="G1529" s="69" t="s">
        <v>1963</v>
      </c>
    </row>
    <row r="1530" spans="1:33" ht="14.4">
      <c r="A1530" s="27" t="str">
        <f>VLOOKUP(C1530,'user list'!A:B,2,0)</f>
        <v>Admin</v>
      </c>
      <c r="B1530" s="172">
        <v>45810.371365740742</v>
      </c>
      <c r="C1530" s="69" t="s">
        <v>186</v>
      </c>
      <c r="D1530" s="69" t="s">
        <v>1937</v>
      </c>
      <c r="E1530" s="69" t="s">
        <v>1974</v>
      </c>
      <c r="F1530" s="69">
        <v>482</v>
      </c>
      <c r="G1530" s="69" t="s">
        <v>1963</v>
      </c>
    </row>
    <row r="1531" spans="1:33" ht="14.4">
      <c r="A1531" s="27" t="str">
        <f>VLOOKUP(C1531,'user list'!A:B,2,0)</f>
        <v>Admin</v>
      </c>
      <c r="B1531" s="172">
        <v>45810.371365740742</v>
      </c>
      <c r="C1531" s="69" t="s">
        <v>186</v>
      </c>
      <c r="D1531" s="69" t="s">
        <v>1937</v>
      </c>
      <c r="E1531" s="69" t="s">
        <v>2227</v>
      </c>
      <c r="F1531" s="69">
        <v>483</v>
      </c>
      <c r="G1531" s="69" t="s">
        <v>1963</v>
      </c>
    </row>
    <row r="1532" spans="1:33" ht="14.4">
      <c r="A1532" s="27" t="str">
        <f>VLOOKUP(C1532,'user list'!A:B,2,0)</f>
        <v>Admin</v>
      </c>
      <c r="B1532" s="172">
        <v>45810.371377314812</v>
      </c>
      <c r="C1532" s="69" t="s">
        <v>186</v>
      </c>
      <c r="D1532" s="69" t="s">
        <v>1937</v>
      </c>
      <c r="E1532" s="69" t="s">
        <v>2196</v>
      </c>
      <c r="F1532" s="69">
        <v>1193</v>
      </c>
      <c r="G1532" s="69" t="s">
        <v>1963</v>
      </c>
    </row>
    <row r="1533" spans="1:33" ht="14.4">
      <c r="A1533" s="27" t="str">
        <f>VLOOKUP(C1533,'user list'!A:B,2,0)</f>
        <v>Admin</v>
      </c>
      <c r="B1533" s="172">
        <v>45810.371377314812</v>
      </c>
      <c r="C1533" s="69" t="s">
        <v>186</v>
      </c>
      <c r="D1533" s="69" t="s">
        <v>1937</v>
      </c>
      <c r="E1533" s="69" t="s">
        <v>2228</v>
      </c>
      <c r="F1533" s="69">
        <v>1191</v>
      </c>
      <c r="G1533" s="69" t="s">
        <v>1963</v>
      </c>
      <c r="AD1533" s="74"/>
      <c r="AG1533" s="74"/>
    </row>
    <row r="1534" spans="1:33" ht="14.4">
      <c r="A1534" s="27" t="str">
        <f>VLOOKUP(C1534,'user list'!A:B,2,0)</f>
        <v>Admin</v>
      </c>
      <c r="B1534" s="172">
        <v>45810.371377314812</v>
      </c>
      <c r="C1534" s="69" t="s">
        <v>186</v>
      </c>
      <c r="D1534" s="69" t="s">
        <v>1937</v>
      </c>
      <c r="E1534" s="69" t="s">
        <v>2228</v>
      </c>
      <c r="F1534" s="69">
        <v>1194</v>
      </c>
      <c r="G1534" s="69" t="s">
        <v>1963</v>
      </c>
      <c r="L1534" s="73"/>
      <c r="M1534" s="73"/>
    </row>
    <row r="1535" spans="1:33" ht="14.4">
      <c r="A1535" s="27" t="str">
        <f>VLOOKUP(C1535,'user list'!A:B,2,0)</f>
        <v>Admin</v>
      </c>
      <c r="B1535" s="172">
        <v>45810.371377314812</v>
      </c>
      <c r="C1535" s="69" t="s">
        <v>186</v>
      </c>
      <c r="D1535" s="69" t="s">
        <v>1937</v>
      </c>
      <c r="E1535" s="69" t="s">
        <v>2229</v>
      </c>
      <c r="F1535" s="69">
        <v>1195</v>
      </c>
      <c r="G1535" s="69" t="s">
        <v>1963</v>
      </c>
      <c r="L1535" s="73"/>
      <c r="M1535" s="73"/>
    </row>
    <row r="1536" spans="1:33" ht="14.4">
      <c r="A1536" s="27" t="str">
        <f>VLOOKUP(C1536,'user list'!A:B,2,0)</f>
        <v>Admin</v>
      </c>
      <c r="B1536" s="172">
        <v>45810.371377314812</v>
      </c>
      <c r="C1536" s="69" t="s">
        <v>186</v>
      </c>
      <c r="D1536" s="69" t="s">
        <v>1937</v>
      </c>
      <c r="E1536" s="69" t="s">
        <v>2230</v>
      </c>
      <c r="F1536" s="69">
        <v>1192</v>
      </c>
      <c r="G1536" s="69" t="s">
        <v>1963</v>
      </c>
      <c r="O1536" s="73"/>
      <c r="P1536" s="73"/>
    </row>
    <row r="1537" spans="1:33" ht="14.4">
      <c r="A1537" s="27" t="str">
        <f>VLOOKUP(C1537,'user list'!A:B,2,0)</f>
        <v>Admin</v>
      </c>
      <c r="B1537" s="172">
        <v>45810.371377314812</v>
      </c>
      <c r="C1537" s="69" t="s">
        <v>186</v>
      </c>
      <c r="D1537" s="69" t="s">
        <v>1937</v>
      </c>
      <c r="E1537" s="69" t="s">
        <v>1971</v>
      </c>
      <c r="F1537" s="69">
        <v>1201</v>
      </c>
      <c r="G1537" s="69" t="s">
        <v>1963</v>
      </c>
      <c r="O1537" s="73"/>
      <c r="P1537" s="73"/>
    </row>
    <row r="1538" spans="1:33" ht="14.4">
      <c r="A1538" s="27" t="str">
        <f>VLOOKUP(C1538,'user list'!A:B,2,0)</f>
        <v>Admin</v>
      </c>
      <c r="B1538" s="172">
        <v>45810.371377314812</v>
      </c>
      <c r="C1538" s="69" t="s">
        <v>186</v>
      </c>
      <c r="D1538" s="69" t="s">
        <v>1937</v>
      </c>
      <c r="E1538" s="69" t="s">
        <v>2031</v>
      </c>
      <c r="F1538" s="69">
        <v>1197</v>
      </c>
      <c r="G1538" s="69" t="s">
        <v>1963</v>
      </c>
    </row>
    <row r="1539" spans="1:33" ht="14.4">
      <c r="A1539" s="27" t="str">
        <f>VLOOKUP(C1539,'user list'!A:B,2,0)</f>
        <v>Admin</v>
      </c>
      <c r="B1539" s="172">
        <v>45810.371377314812</v>
      </c>
      <c r="C1539" s="69" t="s">
        <v>186</v>
      </c>
      <c r="D1539" s="69" t="s">
        <v>1937</v>
      </c>
      <c r="E1539" s="69" t="s">
        <v>2031</v>
      </c>
      <c r="F1539" s="69">
        <v>1202</v>
      </c>
      <c r="G1539" s="69" t="s">
        <v>1963</v>
      </c>
    </row>
    <row r="1540" spans="1:33" ht="14.4">
      <c r="A1540" s="27" t="str">
        <f>VLOOKUP(C1540,'user list'!A:B,2,0)</f>
        <v>Admin</v>
      </c>
      <c r="B1540" s="172">
        <v>45810.371377314812</v>
      </c>
      <c r="C1540" s="69" t="s">
        <v>186</v>
      </c>
      <c r="D1540" s="69" t="s">
        <v>1937</v>
      </c>
      <c r="E1540" s="69" t="s">
        <v>2031</v>
      </c>
      <c r="F1540" s="69">
        <v>1204</v>
      </c>
      <c r="G1540" s="69" t="s">
        <v>1963</v>
      </c>
      <c r="L1540" s="73"/>
      <c r="M1540" s="73"/>
    </row>
    <row r="1541" spans="1:33" ht="14.4">
      <c r="A1541" s="27" t="str">
        <f>VLOOKUP(C1541,'user list'!A:B,2,0)</f>
        <v>Admin</v>
      </c>
      <c r="B1541" s="172">
        <v>45810.371377314812</v>
      </c>
      <c r="C1541" s="69" t="s">
        <v>186</v>
      </c>
      <c r="D1541" s="69" t="s">
        <v>1937</v>
      </c>
      <c r="E1541" s="69" t="s">
        <v>2231</v>
      </c>
      <c r="F1541" s="69">
        <v>1196</v>
      </c>
      <c r="G1541" s="69" t="s">
        <v>1963</v>
      </c>
    </row>
    <row r="1542" spans="1:33" ht="14.4">
      <c r="A1542" s="27" t="str">
        <f>VLOOKUP(C1542,'user list'!A:B,2,0)</f>
        <v>Admin</v>
      </c>
      <c r="B1542" s="172">
        <v>45810.371377314812</v>
      </c>
      <c r="C1542" s="69" t="s">
        <v>186</v>
      </c>
      <c r="D1542" s="69" t="s">
        <v>1937</v>
      </c>
      <c r="E1542" s="69" t="s">
        <v>2031</v>
      </c>
      <c r="F1542" s="69">
        <v>1203</v>
      </c>
      <c r="G1542" s="69" t="s">
        <v>1963</v>
      </c>
      <c r="AD1542" s="74"/>
      <c r="AG1542" s="74"/>
    </row>
    <row r="1543" spans="1:33" ht="14.4">
      <c r="A1543" s="27" t="str">
        <f>VLOOKUP(C1543,'user list'!A:B,2,0)</f>
        <v>Admin</v>
      </c>
      <c r="B1543" s="172">
        <v>45810.371377314812</v>
      </c>
      <c r="C1543" s="69" t="s">
        <v>186</v>
      </c>
      <c r="D1543" s="69" t="s">
        <v>1937</v>
      </c>
      <c r="E1543" s="69" t="s">
        <v>2031</v>
      </c>
      <c r="F1543" s="69">
        <v>1207</v>
      </c>
      <c r="G1543" s="69" t="s">
        <v>1963</v>
      </c>
      <c r="L1543" s="73"/>
      <c r="M1543" s="73"/>
    </row>
    <row r="1544" spans="1:33" ht="14.4">
      <c r="A1544" s="27" t="str">
        <f>VLOOKUP(C1544,'user list'!A:B,2,0)</f>
        <v>Admin</v>
      </c>
      <c r="B1544" s="172">
        <v>45810.371377314812</v>
      </c>
      <c r="C1544" s="69" t="s">
        <v>186</v>
      </c>
      <c r="D1544" s="69" t="s">
        <v>1937</v>
      </c>
      <c r="E1544" s="69" t="s">
        <v>2031</v>
      </c>
      <c r="F1544" s="69">
        <v>1205</v>
      </c>
      <c r="G1544" s="69" t="s">
        <v>1963</v>
      </c>
      <c r="L1544" s="73"/>
      <c r="M1544" s="73"/>
    </row>
    <row r="1545" spans="1:33" ht="14.4">
      <c r="A1545" s="27" t="str">
        <f>VLOOKUP(C1545,'user list'!A:B,2,0)</f>
        <v>Admin</v>
      </c>
      <c r="B1545" s="172">
        <v>45810.371377314812</v>
      </c>
      <c r="C1545" s="69" t="s">
        <v>186</v>
      </c>
      <c r="D1545" s="69" t="s">
        <v>1937</v>
      </c>
      <c r="E1545" s="69" t="s">
        <v>2031</v>
      </c>
      <c r="F1545" s="69">
        <v>1206</v>
      </c>
      <c r="G1545" s="69" t="s">
        <v>1963</v>
      </c>
      <c r="O1545" s="73"/>
      <c r="P1545" s="73"/>
    </row>
    <row r="1546" spans="1:33" ht="14.4">
      <c r="A1546" s="27" t="str">
        <f>VLOOKUP(C1546,'user list'!A:B,2,0)</f>
        <v>Admin</v>
      </c>
      <c r="B1546" s="172">
        <v>45810.371377314812</v>
      </c>
      <c r="C1546" s="69" t="s">
        <v>186</v>
      </c>
      <c r="D1546" s="69" t="s">
        <v>1937</v>
      </c>
      <c r="E1546" s="69" t="s">
        <v>2232</v>
      </c>
      <c r="F1546" s="69">
        <v>1208</v>
      </c>
      <c r="G1546" s="69" t="s">
        <v>1963</v>
      </c>
    </row>
    <row r="1547" spans="1:33" ht="14.4">
      <c r="A1547" s="27" t="str">
        <f>VLOOKUP(C1547,'user list'!A:B,2,0)</f>
        <v>Admin</v>
      </c>
      <c r="B1547" s="172">
        <v>45810.371377314812</v>
      </c>
      <c r="C1547" s="69" t="s">
        <v>186</v>
      </c>
      <c r="D1547" s="69" t="s">
        <v>1937</v>
      </c>
      <c r="E1547" s="69" t="s">
        <v>2225</v>
      </c>
      <c r="F1547" s="69">
        <v>1216</v>
      </c>
      <c r="G1547" s="69" t="s">
        <v>1963</v>
      </c>
    </row>
    <row r="1548" spans="1:33" ht="14.4">
      <c r="A1548" s="27" t="str">
        <f>VLOOKUP(C1548,'user list'!A:B,2,0)</f>
        <v>Admin</v>
      </c>
      <c r="B1548" s="172">
        <v>45810.371377314812</v>
      </c>
      <c r="C1548" s="69" t="s">
        <v>186</v>
      </c>
      <c r="D1548" s="69" t="s">
        <v>1937</v>
      </c>
      <c r="E1548" s="69" t="s">
        <v>1969</v>
      </c>
      <c r="F1548" s="69">
        <v>1210</v>
      </c>
      <c r="G1548" s="69" t="s">
        <v>1963</v>
      </c>
      <c r="U1548" s="74"/>
      <c r="X1548" s="74"/>
    </row>
    <row r="1549" spans="1:33" ht="14.4">
      <c r="A1549" s="27" t="str">
        <f>VLOOKUP(C1549,'user list'!A:B,2,0)</f>
        <v>Admin</v>
      </c>
      <c r="B1549" s="172">
        <v>45810.371377314812</v>
      </c>
      <c r="C1549" s="69" t="s">
        <v>186</v>
      </c>
      <c r="D1549" s="69" t="s">
        <v>1937</v>
      </c>
      <c r="E1549" s="69" t="s">
        <v>2230</v>
      </c>
      <c r="F1549" s="69">
        <v>1215</v>
      </c>
      <c r="G1549" s="69" t="s">
        <v>1963</v>
      </c>
    </row>
    <row r="1550" spans="1:33" ht="14.4">
      <c r="A1550" s="27" t="str">
        <f>VLOOKUP(C1550,'user list'!A:B,2,0)</f>
        <v>Admin</v>
      </c>
      <c r="B1550" s="172">
        <v>45810.371377314812</v>
      </c>
      <c r="C1550" s="69" t="s">
        <v>186</v>
      </c>
      <c r="D1550" s="69" t="s">
        <v>1937</v>
      </c>
      <c r="E1550" s="69" t="s">
        <v>1969</v>
      </c>
      <c r="F1550" s="69">
        <v>1211</v>
      </c>
      <c r="G1550" s="69" t="s">
        <v>1963</v>
      </c>
      <c r="L1550" s="73"/>
      <c r="M1550" s="73"/>
    </row>
    <row r="1551" spans="1:33" ht="14.4">
      <c r="A1551" s="27" t="str">
        <f>VLOOKUP(C1551,'user list'!A:B,2,0)</f>
        <v>Admin</v>
      </c>
      <c r="B1551" s="172">
        <v>45810.371377314812</v>
      </c>
      <c r="C1551" s="69" t="s">
        <v>186</v>
      </c>
      <c r="D1551" s="69" t="s">
        <v>1937</v>
      </c>
      <c r="E1551" s="69" t="s">
        <v>2233</v>
      </c>
      <c r="F1551" s="69">
        <v>1209</v>
      </c>
      <c r="G1551" s="69" t="s">
        <v>1963</v>
      </c>
      <c r="L1551" s="73"/>
      <c r="M1551" s="73"/>
    </row>
    <row r="1552" spans="1:33" ht="14.4">
      <c r="A1552" s="27" t="str">
        <f>VLOOKUP(C1552,'user list'!A:B,2,0)</f>
        <v>Admin</v>
      </c>
      <c r="B1552" s="172">
        <v>45810.371377314812</v>
      </c>
      <c r="C1552" s="69" t="s">
        <v>186</v>
      </c>
      <c r="D1552" s="69" t="s">
        <v>1937</v>
      </c>
      <c r="E1552" s="69" t="s">
        <v>2234</v>
      </c>
      <c r="F1552" s="69">
        <v>1219</v>
      </c>
      <c r="G1552" s="69" t="s">
        <v>1963</v>
      </c>
      <c r="R1552" s="73"/>
      <c r="S1552" s="73"/>
    </row>
    <row r="1553" spans="1:19" ht="14.4">
      <c r="A1553" s="27" t="str">
        <f>VLOOKUP(C1553,'user list'!A:B,2,0)</f>
        <v>Admin</v>
      </c>
      <c r="B1553" s="172">
        <v>45810.371377314812</v>
      </c>
      <c r="C1553" s="69" t="s">
        <v>186</v>
      </c>
      <c r="D1553" s="69" t="s">
        <v>1937</v>
      </c>
      <c r="E1553" s="69" t="s">
        <v>2081</v>
      </c>
      <c r="F1553" s="69">
        <v>1218</v>
      </c>
      <c r="G1553" s="69" t="s">
        <v>1963</v>
      </c>
    </row>
    <row r="1554" spans="1:19" ht="14.4">
      <c r="A1554" s="27" t="str">
        <f>VLOOKUP(C1554,'user list'!A:B,2,0)</f>
        <v>Admin</v>
      </c>
      <c r="B1554" s="172">
        <v>45810.371377314812</v>
      </c>
      <c r="C1554" s="69" t="s">
        <v>186</v>
      </c>
      <c r="D1554" s="69" t="s">
        <v>1937</v>
      </c>
      <c r="E1554" s="69" t="s">
        <v>2230</v>
      </c>
      <c r="F1554" s="69">
        <v>1217</v>
      </c>
      <c r="G1554" s="69" t="s">
        <v>1963</v>
      </c>
    </row>
    <row r="1555" spans="1:19" ht="14.4">
      <c r="A1555" s="27" t="str">
        <f>VLOOKUP(C1555,'user list'!A:B,2,0)</f>
        <v>Admin</v>
      </c>
      <c r="B1555" s="172">
        <v>45810.371377314812</v>
      </c>
      <c r="C1555" s="69" t="s">
        <v>186</v>
      </c>
      <c r="D1555" s="69" t="s">
        <v>1937</v>
      </c>
      <c r="E1555" s="69" t="s">
        <v>2193</v>
      </c>
      <c r="F1555" s="69">
        <v>1220</v>
      </c>
      <c r="G1555" s="69" t="s">
        <v>1963</v>
      </c>
    </row>
    <row r="1556" spans="1:19" ht="14.4">
      <c r="A1556" s="27" t="str">
        <f>VLOOKUP(C1556,'user list'!A:B,2,0)</f>
        <v>Admin</v>
      </c>
      <c r="B1556" s="172">
        <v>45810.371377314812</v>
      </c>
      <c r="C1556" s="69" t="s">
        <v>186</v>
      </c>
      <c r="D1556" s="69" t="s">
        <v>1937</v>
      </c>
      <c r="E1556" s="69" t="s">
        <v>2235</v>
      </c>
      <c r="F1556" s="69">
        <v>1224</v>
      </c>
      <c r="G1556" s="69" t="s">
        <v>1963</v>
      </c>
    </row>
    <row r="1557" spans="1:19" ht="14.4">
      <c r="A1557" s="27" t="str">
        <f>VLOOKUP(C1557,'user list'!A:B,2,0)</f>
        <v>Admin</v>
      </c>
      <c r="B1557" s="172">
        <v>45810.371377314812</v>
      </c>
      <c r="C1557" s="69" t="s">
        <v>186</v>
      </c>
      <c r="D1557" s="69" t="s">
        <v>1937</v>
      </c>
      <c r="E1557" s="69" t="s">
        <v>2236</v>
      </c>
      <c r="F1557" s="69">
        <v>1225</v>
      </c>
      <c r="G1557" s="69" t="s">
        <v>1963</v>
      </c>
      <c r="O1557" s="73"/>
      <c r="P1557" s="73"/>
    </row>
    <row r="1558" spans="1:19" ht="14.4">
      <c r="A1558" s="27" t="str">
        <f>VLOOKUP(C1558,'user list'!A:B,2,0)</f>
        <v>Admin</v>
      </c>
      <c r="B1558" s="172">
        <v>45810.371377314812</v>
      </c>
      <c r="C1558" s="69" t="s">
        <v>186</v>
      </c>
      <c r="D1558" s="69" t="s">
        <v>1937</v>
      </c>
      <c r="E1558" s="69" t="s">
        <v>1969</v>
      </c>
      <c r="F1558" s="69">
        <v>1229</v>
      </c>
      <c r="G1558" s="69" t="s">
        <v>1963</v>
      </c>
    </row>
    <row r="1559" spans="1:19" ht="14.4">
      <c r="A1559" s="27" t="str">
        <f>VLOOKUP(C1559,'user list'!A:B,2,0)</f>
        <v>Admin</v>
      </c>
      <c r="B1559" s="172">
        <v>45810.371377314812</v>
      </c>
      <c r="C1559" s="69" t="s">
        <v>186</v>
      </c>
      <c r="D1559" s="69" t="s">
        <v>1937</v>
      </c>
      <c r="E1559" s="69" t="s">
        <v>2031</v>
      </c>
      <c r="F1559" s="69">
        <v>1227</v>
      </c>
      <c r="G1559" s="69" t="s">
        <v>1963</v>
      </c>
      <c r="L1559" s="73"/>
      <c r="M1559" s="73"/>
    </row>
    <row r="1560" spans="1:19" ht="14.4">
      <c r="A1560" s="27" t="str">
        <f>VLOOKUP(C1560,'user list'!A:B,2,0)</f>
        <v>Admin</v>
      </c>
      <c r="B1560" s="172">
        <v>45810.371377314812</v>
      </c>
      <c r="C1560" s="69" t="s">
        <v>186</v>
      </c>
      <c r="D1560" s="69" t="s">
        <v>1937</v>
      </c>
      <c r="E1560" s="69" t="s">
        <v>2237</v>
      </c>
      <c r="F1560" s="69">
        <v>1231</v>
      </c>
      <c r="G1560" s="69" t="s">
        <v>1963</v>
      </c>
      <c r="L1560" s="73"/>
      <c r="M1560" s="73"/>
    </row>
    <row r="1561" spans="1:19" ht="14.4">
      <c r="A1561" s="27" t="str">
        <f>VLOOKUP(C1561,'user list'!A:B,2,0)</f>
        <v>Admin</v>
      </c>
      <c r="B1561" s="172">
        <v>45810.371377314812</v>
      </c>
      <c r="C1561" s="69" t="s">
        <v>186</v>
      </c>
      <c r="D1561" s="69" t="s">
        <v>1937</v>
      </c>
      <c r="E1561" s="69" t="s">
        <v>2011</v>
      </c>
      <c r="F1561" s="69">
        <v>1232</v>
      </c>
      <c r="G1561" s="69" t="s">
        <v>1963</v>
      </c>
      <c r="R1561" s="73"/>
      <c r="S1561" s="73"/>
    </row>
    <row r="1562" spans="1:19" ht="14.4">
      <c r="A1562" s="27" t="str">
        <f>VLOOKUP(C1562,'user list'!A:B,2,0)</f>
        <v>Admin</v>
      </c>
      <c r="B1562" s="172">
        <v>45810.371377314812</v>
      </c>
      <c r="C1562" s="69" t="s">
        <v>186</v>
      </c>
      <c r="D1562" s="69" t="s">
        <v>1937</v>
      </c>
      <c r="E1562" s="69" t="s">
        <v>2108</v>
      </c>
      <c r="F1562" s="69">
        <v>1234</v>
      </c>
      <c r="G1562" s="69" t="s">
        <v>1963</v>
      </c>
    </row>
    <row r="1563" spans="1:19" ht="14.4">
      <c r="A1563" s="27" t="str">
        <f>VLOOKUP(C1563,'user list'!A:B,2,0)</f>
        <v>Admin</v>
      </c>
      <c r="B1563" s="172">
        <v>45810.371377314812</v>
      </c>
      <c r="C1563" s="69" t="s">
        <v>186</v>
      </c>
      <c r="D1563" s="69" t="s">
        <v>1937</v>
      </c>
      <c r="E1563" s="69" t="s">
        <v>2105</v>
      </c>
      <c r="F1563" s="69">
        <v>1235</v>
      </c>
      <c r="G1563" s="69" t="s">
        <v>1963</v>
      </c>
    </row>
    <row r="1564" spans="1:19" ht="14.4">
      <c r="A1564" s="27" t="str">
        <f>VLOOKUP(C1564,'user list'!A:B,2,0)</f>
        <v>Admin</v>
      </c>
      <c r="B1564" s="172">
        <v>45810.371377314812</v>
      </c>
      <c r="C1564" s="69" t="s">
        <v>186</v>
      </c>
      <c r="D1564" s="69" t="s">
        <v>1937</v>
      </c>
      <c r="E1564" s="69" t="s">
        <v>2031</v>
      </c>
      <c r="F1564" s="69">
        <v>1233</v>
      </c>
      <c r="G1564" s="69" t="s">
        <v>1963</v>
      </c>
    </row>
    <row r="1565" spans="1:19" ht="14.4">
      <c r="A1565" s="27" t="str">
        <f>VLOOKUP(C1565,'user list'!A:B,2,0)</f>
        <v>Admin</v>
      </c>
      <c r="B1565" s="172">
        <v>45810.371377314812</v>
      </c>
      <c r="C1565" s="69" t="s">
        <v>186</v>
      </c>
      <c r="D1565" s="69" t="s">
        <v>1937</v>
      </c>
      <c r="E1565" s="69" t="s">
        <v>1642</v>
      </c>
      <c r="F1565" s="69">
        <v>1236</v>
      </c>
      <c r="G1565" s="69" t="s">
        <v>1963</v>
      </c>
    </row>
    <row r="1566" spans="1:19" ht="14.4">
      <c r="A1566" s="27" t="str">
        <f>VLOOKUP(C1566,'user list'!A:B,2,0)</f>
        <v>Admin</v>
      </c>
      <c r="B1566" s="172">
        <v>45810.371493055558</v>
      </c>
      <c r="C1566" s="69" t="s">
        <v>186</v>
      </c>
      <c r="D1566" s="69" t="s">
        <v>1937</v>
      </c>
      <c r="E1566" s="69" t="s">
        <v>2238</v>
      </c>
      <c r="F1566" s="69">
        <v>516</v>
      </c>
      <c r="G1566" s="69" t="s">
        <v>1963</v>
      </c>
      <c r="R1566" s="73"/>
      <c r="S1566" s="73"/>
    </row>
    <row r="1567" spans="1:19" ht="14.4">
      <c r="A1567" s="27" t="str">
        <f>VLOOKUP(C1567,'user list'!A:B,2,0)</f>
        <v>Admin</v>
      </c>
      <c r="B1567" s="172">
        <v>45810.371504629627</v>
      </c>
      <c r="C1567" s="69" t="s">
        <v>186</v>
      </c>
      <c r="D1567" s="69" t="s">
        <v>1937</v>
      </c>
      <c r="E1567" s="69" t="s">
        <v>2239</v>
      </c>
      <c r="F1567" s="69">
        <v>1239</v>
      </c>
      <c r="G1567" s="69" t="s">
        <v>1963</v>
      </c>
    </row>
    <row r="1568" spans="1:19" ht="14.4">
      <c r="A1568" s="27" t="str">
        <f>VLOOKUP(C1568,'user list'!A:B,2,0)</f>
        <v>Admin</v>
      </c>
      <c r="B1568" s="172">
        <v>45810.371504629627</v>
      </c>
      <c r="C1568" s="69" t="s">
        <v>186</v>
      </c>
      <c r="D1568" s="69" t="s">
        <v>1937</v>
      </c>
      <c r="E1568" s="69" t="s">
        <v>2080</v>
      </c>
      <c r="F1568" s="69">
        <v>1238</v>
      </c>
      <c r="G1568" s="69" t="s">
        <v>1963</v>
      </c>
      <c r="R1568" s="73"/>
      <c r="S1568" s="73"/>
    </row>
    <row r="1569" spans="1:33" ht="14.4">
      <c r="A1569" s="27" t="str">
        <f>VLOOKUP(C1569,'user list'!A:B,2,0)</f>
        <v>Admin</v>
      </c>
      <c r="B1569" s="172">
        <v>45810.371504629627</v>
      </c>
      <c r="C1569" s="69" t="s">
        <v>186</v>
      </c>
      <c r="D1569" s="69" t="s">
        <v>1937</v>
      </c>
      <c r="E1569" s="69" t="s">
        <v>2080</v>
      </c>
      <c r="F1569" s="69">
        <v>1237</v>
      </c>
      <c r="G1569" s="69" t="s">
        <v>1963</v>
      </c>
    </row>
    <row r="1570" spans="1:33" ht="14.4">
      <c r="A1570" s="27" t="str">
        <f>VLOOKUP(C1570,'user list'!A:B,2,0)</f>
        <v>Admin</v>
      </c>
      <c r="B1570" s="172">
        <v>45810.371504629627</v>
      </c>
      <c r="C1570" s="69" t="s">
        <v>186</v>
      </c>
      <c r="D1570" s="69" t="s">
        <v>1937</v>
      </c>
      <c r="E1570" s="69" t="s">
        <v>2240</v>
      </c>
      <c r="F1570" s="69">
        <v>1242</v>
      </c>
      <c r="G1570" s="69" t="s">
        <v>1963</v>
      </c>
    </row>
    <row r="1571" spans="1:33" ht="14.4">
      <c r="A1571" s="27" t="str">
        <f>VLOOKUP(C1571,'user list'!A:B,2,0)</f>
        <v>Admin</v>
      </c>
      <c r="B1571" s="172">
        <v>45810.371504629627</v>
      </c>
      <c r="C1571" s="69" t="s">
        <v>186</v>
      </c>
      <c r="D1571" s="69" t="s">
        <v>1937</v>
      </c>
      <c r="E1571" s="69" t="s">
        <v>2076</v>
      </c>
      <c r="F1571" s="69">
        <v>1240</v>
      </c>
      <c r="G1571" s="69" t="s">
        <v>1963</v>
      </c>
    </row>
    <row r="1572" spans="1:33" ht="14.4">
      <c r="A1572" s="27" t="str">
        <f>VLOOKUP(C1572,'user list'!A:B,2,0)</f>
        <v>Admin</v>
      </c>
      <c r="B1572" s="172">
        <v>45810.371504629627</v>
      </c>
      <c r="C1572" s="69" t="s">
        <v>186</v>
      </c>
      <c r="D1572" s="69" t="s">
        <v>1937</v>
      </c>
      <c r="E1572" s="69" t="s">
        <v>2076</v>
      </c>
      <c r="F1572" s="69">
        <v>1241</v>
      </c>
      <c r="G1572" s="69" t="s">
        <v>1963</v>
      </c>
    </row>
    <row r="1573" spans="1:33" ht="14.4">
      <c r="A1573" s="27" t="str">
        <f>VLOOKUP(C1573,'user list'!A:B,2,0)</f>
        <v>Admin</v>
      </c>
      <c r="B1573" s="172">
        <v>45810.371504629627</v>
      </c>
      <c r="C1573" s="69" t="s">
        <v>186</v>
      </c>
      <c r="D1573" s="69" t="s">
        <v>1937</v>
      </c>
      <c r="E1573" s="69" t="s">
        <v>2074</v>
      </c>
      <c r="F1573" s="69">
        <v>1186</v>
      </c>
      <c r="G1573" s="69" t="s">
        <v>1963</v>
      </c>
    </row>
    <row r="1574" spans="1:33" ht="14.4">
      <c r="A1574" s="27" t="str">
        <f>VLOOKUP(C1574,'user list'!A:B,2,0)</f>
        <v>Admin</v>
      </c>
      <c r="B1574" s="172">
        <v>45810.371504629627</v>
      </c>
      <c r="C1574" s="69" t="s">
        <v>186</v>
      </c>
      <c r="D1574" s="69" t="s">
        <v>1937</v>
      </c>
      <c r="E1574" s="69" t="s">
        <v>2100</v>
      </c>
      <c r="F1574" s="69">
        <v>1190</v>
      </c>
      <c r="G1574" s="69" t="s">
        <v>1963</v>
      </c>
    </row>
    <row r="1575" spans="1:33" ht="14.4">
      <c r="A1575" s="27" t="str">
        <f>VLOOKUP(C1575,'user list'!A:B,2,0)</f>
        <v>Admin</v>
      </c>
      <c r="B1575" s="172">
        <v>45810.371504629627</v>
      </c>
      <c r="C1575" s="69" t="s">
        <v>186</v>
      </c>
      <c r="D1575" s="69" t="s">
        <v>1937</v>
      </c>
      <c r="E1575" s="69" t="s">
        <v>2237</v>
      </c>
      <c r="F1575" s="69">
        <v>1188</v>
      </c>
      <c r="G1575" s="69" t="s">
        <v>1963</v>
      </c>
    </row>
    <row r="1576" spans="1:33" ht="14.4">
      <c r="A1576" s="27" t="str">
        <f>VLOOKUP(C1576,'user list'!A:B,2,0)</f>
        <v>Admin</v>
      </c>
      <c r="B1576" s="172">
        <v>45810.371504629627</v>
      </c>
      <c r="C1576" s="69" t="s">
        <v>186</v>
      </c>
      <c r="D1576" s="69" t="s">
        <v>1937</v>
      </c>
      <c r="E1576" s="69" t="s">
        <v>2241</v>
      </c>
      <c r="F1576" s="69">
        <v>1187</v>
      </c>
      <c r="G1576" s="69" t="s">
        <v>1963</v>
      </c>
      <c r="AD1576" s="74"/>
      <c r="AG1576" s="74"/>
    </row>
    <row r="1577" spans="1:33" ht="14.4">
      <c r="A1577" s="27" t="str">
        <f>VLOOKUP(C1577,'user list'!A:B,2,0)</f>
        <v>Admin</v>
      </c>
      <c r="B1577" s="172">
        <v>45810.371504629627</v>
      </c>
      <c r="C1577" s="69" t="s">
        <v>186</v>
      </c>
      <c r="D1577" s="69" t="s">
        <v>1937</v>
      </c>
      <c r="E1577" s="69" t="s">
        <v>2242</v>
      </c>
      <c r="F1577" s="69">
        <v>1183</v>
      </c>
      <c r="G1577" s="69" t="s">
        <v>1963</v>
      </c>
      <c r="L1577" s="73"/>
      <c r="M1577" s="73"/>
    </row>
    <row r="1578" spans="1:33" ht="14.4">
      <c r="A1578" s="27" t="str">
        <f>VLOOKUP(C1578,'user list'!A:B,2,0)</f>
        <v>Admin</v>
      </c>
      <c r="B1578" s="172">
        <v>45810.371504629627</v>
      </c>
      <c r="C1578" s="69" t="s">
        <v>186</v>
      </c>
      <c r="D1578" s="69" t="s">
        <v>1937</v>
      </c>
      <c r="E1578" s="69" t="s">
        <v>24</v>
      </c>
      <c r="F1578" s="69">
        <v>1184</v>
      </c>
      <c r="G1578" s="69" t="s">
        <v>1963</v>
      </c>
      <c r="L1578" s="73"/>
      <c r="M1578" s="73"/>
    </row>
    <row r="1579" spans="1:33" ht="14.4">
      <c r="A1579" s="27" t="str">
        <f>VLOOKUP(C1579,'user list'!A:B,2,0)</f>
        <v>Admin</v>
      </c>
      <c r="B1579" s="172">
        <v>45810.371504629627</v>
      </c>
      <c r="C1579" s="69" t="s">
        <v>186</v>
      </c>
      <c r="D1579" s="69" t="s">
        <v>1937</v>
      </c>
      <c r="E1579" s="69" t="s">
        <v>2243</v>
      </c>
      <c r="F1579" s="69">
        <v>1182</v>
      </c>
      <c r="G1579" s="69" t="s">
        <v>1963</v>
      </c>
      <c r="O1579" s="73"/>
      <c r="P1579" s="73"/>
    </row>
    <row r="1580" spans="1:33" ht="14.4">
      <c r="A1580" s="27" t="str">
        <f>VLOOKUP(C1580,'user list'!A:B,2,0)</f>
        <v>Admin</v>
      </c>
      <c r="B1580" s="172">
        <v>45810.37159722222</v>
      </c>
      <c r="C1580" s="69" t="s">
        <v>186</v>
      </c>
      <c r="D1580" s="69" t="s">
        <v>1937</v>
      </c>
      <c r="E1580" s="69" t="s">
        <v>2244</v>
      </c>
      <c r="F1580" s="69">
        <v>440</v>
      </c>
      <c r="G1580" s="69" t="s">
        <v>1963</v>
      </c>
      <c r="O1580" s="73"/>
      <c r="P1580" s="73"/>
    </row>
    <row r="1581" spans="1:33" ht="14.4">
      <c r="A1581" s="27" t="str">
        <f>VLOOKUP(C1581,'user list'!A:B,2,0)</f>
        <v>Admin</v>
      </c>
      <c r="B1581" s="172">
        <v>45810.37159722222</v>
      </c>
      <c r="C1581" s="69" t="s">
        <v>186</v>
      </c>
      <c r="D1581" s="69" t="s">
        <v>1937</v>
      </c>
      <c r="E1581" s="69" t="s">
        <v>2097</v>
      </c>
      <c r="F1581" s="69">
        <v>551</v>
      </c>
      <c r="G1581" s="69" t="s">
        <v>1963</v>
      </c>
    </row>
    <row r="1582" spans="1:33" ht="14.4">
      <c r="A1582" s="27" t="str">
        <f>VLOOKUP(C1582,'user list'!A:B,2,0)</f>
        <v>Admin</v>
      </c>
      <c r="B1582" s="172">
        <v>45810.37159722222</v>
      </c>
      <c r="C1582" s="69" t="s">
        <v>186</v>
      </c>
      <c r="D1582" s="69" t="s">
        <v>1937</v>
      </c>
      <c r="E1582" s="69" t="s">
        <v>2101</v>
      </c>
      <c r="F1582" s="69">
        <v>552</v>
      </c>
      <c r="G1582" s="69" t="s">
        <v>1963</v>
      </c>
    </row>
    <row r="1583" spans="1:33" ht="14.4">
      <c r="A1583" s="27" t="str">
        <f>VLOOKUP(C1583,'user list'!A:B,2,0)</f>
        <v>Admin</v>
      </c>
      <c r="B1583" s="172">
        <v>45810.371689814812</v>
      </c>
      <c r="C1583" s="69" t="s">
        <v>186</v>
      </c>
      <c r="D1583" s="69" t="s">
        <v>1937</v>
      </c>
      <c r="E1583" s="69" t="s">
        <v>2245</v>
      </c>
      <c r="F1583" s="69">
        <v>1003</v>
      </c>
      <c r="G1583" s="69" t="s">
        <v>1963</v>
      </c>
      <c r="L1583" s="73"/>
      <c r="M1583" s="73"/>
    </row>
    <row r="1584" spans="1:33" ht="14.4">
      <c r="A1584" s="27" t="str">
        <f>VLOOKUP(C1584,'user list'!A:B,2,0)</f>
        <v>Admin</v>
      </c>
      <c r="B1584" s="172">
        <v>45810.371689814812</v>
      </c>
      <c r="C1584" s="69" t="s">
        <v>186</v>
      </c>
      <c r="D1584" s="69" t="s">
        <v>1937</v>
      </c>
      <c r="E1584" s="69" t="s">
        <v>2246</v>
      </c>
      <c r="F1584" s="69">
        <v>1121</v>
      </c>
      <c r="G1584" s="69" t="s">
        <v>1963</v>
      </c>
    </row>
    <row r="1585" spans="1:24" ht="14.4">
      <c r="A1585" s="27" t="str">
        <f>VLOOKUP(C1585,'user list'!A:B,2,0)</f>
        <v>Admin</v>
      </c>
      <c r="B1585" s="172">
        <v>45810.371689814812</v>
      </c>
      <c r="C1585" s="69" t="s">
        <v>186</v>
      </c>
      <c r="D1585" s="69" t="s">
        <v>1937</v>
      </c>
      <c r="E1585" s="69" t="s">
        <v>2246</v>
      </c>
      <c r="F1585" s="69">
        <v>1122</v>
      </c>
      <c r="G1585" s="69" t="s">
        <v>1963</v>
      </c>
      <c r="U1585" s="74"/>
      <c r="X1585" s="74"/>
    </row>
    <row r="1586" spans="1:24" ht="14.4">
      <c r="A1586" s="27" t="str">
        <f>VLOOKUP(C1586,'user list'!A:B,2,0)</f>
        <v>Admin</v>
      </c>
      <c r="B1586" s="172">
        <v>45810.371689814812</v>
      </c>
      <c r="C1586" s="69" t="s">
        <v>186</v>
      </c>
      <c r="D1586" s="69" t="s">
        <v>1937</v>
      </c>
      <c r="E1586" s="69" t="s">
        <v>1950</v>
      </c>
      <c r="F1586" s="69">
        <v>812</v>
      </c>
      <c r="G1586" s="69" t="s">
        <v>1963</v>
      </c>
      <c r="L1586" s="73"/>
      <c r="M1586" s="73"/>
    </row>
    <row r="1587" spans="1:24" ht="14.4">
      <c r="A1587" s="27" t="str">
        <f>VLOOKUP(C1587,'user list'!A:B,2,0)</f>
        <v>Admin</v>
      </c>
      <c r="B1587" s="172">
        <v>45810.371689814812</v>
      </c>
      <c r="C1587" s="69" t="s">
        <v>186</v>
      </c>
      <c r="D1587" s="69" t="s">
        <v>1937</v>
      </c>
      <c r="E1587" s="69" t="s">
        <v>2246</v>
      </c>
      <c r="F1587" s="69">
        <v>1120</v>
      </c>
      <c r="G1587" s="69" t="s">
        <v>1963</v>
      </c>
      <c r="L1587" s="73"/>
      <c r="M1587" s="73"/>
    </row>
    <row r="1588" spans="1:24" ht="14.4">
      <c r="A1588" s="27" t="str">
        <f>VLOOKUP(C1588,'user list'!A:B,2,0)</f>
        <v>Admin</v>
      </c>
      <c r="B1588" s="172">
        <v>45810.371689814812</v>
      </c>
      <c r="C1588" s="69" t="s">
        <v>186</v>
      </c>
      <c r="D1588" s="69" t="s">
        <v>1937</v>
      </c>
      <c r="E1588" s="69">
        <v>387</v>
      </c>
      <c r="F1588" s="69">
        <v>387</v>
      </c>
      <c r="G1588" s="69" t="s">
        <v>1963</v>
      </c>
      <c r="R1588" s="73"/>
      <c r="S1588" s="73"/>
    </row>
    <row r="1589" spans="1:24" ht="14.4">
      <c r="A1589" s="27" t="str">
        <f>VLOOKUP(C1589,'user list'!A:B,2,0)</f>
        <v>Admin</v>
      </c>
      <c r="B1589" s="172">
        <v>45810.371689814812</v>
      </c>
      <c r="C1589" s="69" t="s">
        <v>186</v>
      </c>
      <c r="D1589" s="69" t="s">
        <v>1937</v>
      </c>
      <c r="E1589" s="69">
        <v>20250311135214</v>
      </c>
      <c r="F1589" s="69">
        <v>388</v>
      </c>
      <c r="G1589" s="69" t="s">
        <v>1963</v>
      </c>
    </row>
    <row r="1590" spans="1:24" ht="14.4">
      <c r="A1590" s="27" t="str">
        <f>VLOOKUP(C1590,'user list'!A:B,2,0)</f>
        <v>Admin</v>
      </c>
      <c r="B1590" s="172">
        <v>45810.371689814812</v>
      </c>
      <c r="C1590" s="69" t="s">
        <v>186</v>
      </c>
      <c r="D1590" s="69" t="s">
        <v>1937</v>
      </c>
      <c r="E1590" s="69" t="s">
        <v>2080</v>
      </c>
      <c r="F1590" s="69">
        <v>390</v>
      </c>
      <c r="G1590" s="69" t="s">
        <v>1963</v>
      </c>
    </row>
    <row r="1591" spans="1:24" ht="14.4">
      <c r="A1591" s="27" t="str">
        <f>VLOOKUP(C1591,'user list'!A:B,2,0)</f>
        <v>Admin</v>
      </c>
      <c r="B1591" s="172">
        <v>45810.371689814812</v>
      </c>
      <c r="C1591" s="69" t="s">
        <v>186</v>
      </c>
      <c r="D1591" s="69" t="s">
        <v>1937</v>
      </c>
      <c r="E1591" s="69" t="s">
        <v>2160</v>
      </c>
      <c r="F1591" s="69">
        <v>385</v>
      </c>
      <c r="G1591" s="69" t="s">
        <v>1963</v>
      </c>
      <c r="U1591" s="74"/>
      <c r="X1591" s="74"/>
    </row>
    <row r="1592" spans="1:24" ht="14.4">
      <c r="A1592" s="27" t="str">
        <f>VLOOKUP(C1592,'user list'!A:B,2,0)</f>
        <v>Admin</v>
      </c>
      <c r="B1592" s="172">
        <v>45810.371828703705</v>
      </c>
      <c r="C1592" s="69" t="s">
        <v>186</v>
      </c>
      <c r="D1592" s="69" t="s">
        <v>1937</v>
      </c>
      <c r="E1592" s="69" t="s">
        <v>2247</v>
      </c>
      <c r="F1592" s="69">
        <v>422</v>
      </c>
      <c r="G1592" s="69" t="s">
        <v>1963</v>
      </c>
      <c r="L1592" s="73"/>
      <c r="M1592" s="73"/>
    </row>
    <row r="1593" spans="1:24" ht="14.4">
      <c r="A1593" s="27" t="str">
        <f>VLOOKUP(C1593,'user list'!A:B,2,0)</f>
        <v>Admin</v>
      </c>
      <c r="B1593" s="172">
        <v>45810.371828703705</v>
      </c>
      <c r="C1593" s="69" t="s">
        <v>186</v>
      </c>
      <c r="D1593" s="69" t="s">
        <v>1937</v>
      </c>
      <c r="E1593" s="69" t="s">
        <v>2247</v>
      </c>
      <c r="F1593" s="69">
        <v>421</v>
      </c>
      <c r="G1593" s="69" t="s">
        <v>1963</v>
      </c>
      <c r="L1593" s="73"/>
      <c r="M1593" s="73"/>
    </row>
    <row r="1594" spans="1:24" ht="14.4">
      <c r="A1594" s="27" t="str">
        <f>VLOOKUP(C1594,'user list'!A:B,2,0)</f>
        <v>Admin</v>
      </c>
      <c r="B1594" s="172">
        <v>45810.371828703705</v>
      </c>
      <c r="C1594" s="69" t="s">
        <v>186</v>
      </c>
      <c r="D1594" s="69" t="s">
        <v>1937</v>
      </c>
      <c r="E1594" s="69" t="s">
        <v>2248</v>
      </c>
      <c r="F1594" s="69">
        <v>420</v>
      </c>
      <c r="G1594" s="69" t="s">
        <v>1963</v>
      </c>
      <c r="R1594" s="73"/>
      <c r="S1594" s="73"/>
    </row>
    <row r="1595" spans="1:24" ht="14.4">
      <c r="A1595" s="27" t="str">
        <f>VLOOKUP(C1595,'user list'!A:B,2,0)</f>
        <v>Admin</v>
      </c>
      <c r="B1595" s="172">
        <v>45810.371828703705</v>
      </c>
      <c r="C1595" s="69" t="s">
        <v>186</v>
      </c>
      <c r="D1595" s="69" t="s">
        <v>1937</v>
      </c>
      <c r="E1595" s="69" t="s">
        <v>2249</v>
      </c>
      <c r="F1595" s="69">
        <v>432</v>
      </c>
      <c r="G1595" s="69" t="s">
        <v>1963</v>
      </c>
    </row>
    <row r="1596" spans="1:24" ht="14.4">
      <c r="A1596" s="27" t="str">
        <f>VLOOKUP(C1596,'user list'!A:B,2,0)</f>
        <v>Admin</v>
      </c>
      <c r="B1596" s="172">
        <v>45810.371828703705</v>
      </c>
      <c r="C1596" s="69" t="s">
        <v>186</v>
      </c>
      <c r="D1596" s="69" t="s">
        <v>1937</v>
      </c>
      <c r="E1596" s="69" t="s">
        <v>2250</v>
      </c>
      <c r="F1596" s="69">
        <v>419</v>
      </c>
      <c r="G1596" s="69" t="s">
        <v>1963</v>
      </c>
    </row>
    <row r="1597" spans="1:24" ht="14.4">
      <c r="A1597" s="27" t="str">
        <f>VLOOKUP(C1597,'user list'!A:B,2,0)</f>
        <v>Admin</v>
      </c>
      <c r="B1597" s="172">
        <v>45810.371828703705</v>
      </c>
      <c r="C1597" s="69" t="s">
        <v>186</v>
      </c>
      <c r="D1597" s="69" t="s">
        <v>1937</v>
      </c>
      <c r="E1597" s="69" t="s">
        <v>2251</v>
      </c>
      <c r="F1597" s="69">
        <v>417</v>
      </c>
      <c r="G1597" s="69" t="s">
        <v>1963</v>
      </c>
    </row>
    <row r="1598" spans="1:24" ht="14.4">
      <c r="A1598" s="27" t="str">
        <f>VLOOKUP(C1598,'user list'!A:B,2,0)</f>
        <v>Admin</v>
      </c>
      <c r="B1598" s="172">
        <v>45810.371828703705</v>
      </c>
      <c r="C1598" s="69" t="s">
        <v>186</v>
      </c>
      <c r="D1598" s="69" t="s">
        <v>1937</v>
      </c>
      <c r="E1598" s="69" t="s">
        <v>2248</v>
      </c>
      <c r="F1598" s="69">
        <v>418</v>
      </c>
      <c r="G1598" s="69" t="s">
        <v>1963</v>
      </c>
      <c r="R1598" s="73"/>
      <c r="S1598" s="73"/>
    </row>
    <row r="1599" spans="1:24" ht="14.4">
      <c r="A1599" s="27" t="str">
        <f>VLOOKUP(C1599,'user list'!A:B,2,0)</f>
        <v>Admin</v>
      </c>
      <c r="B1599" s="172">
        <v>45810.371828703705</v>
      </c>
      <c r="C1599" s="69" t="s">
        <v>186</v>
      </c>
      <c r="D1599" s="69" t="s">
        <v>1937</v>
      </c>
      <c r="E1599" s="69" t="s">
        <v>2252</v>
      </c>
      <c r="F1599" s="69">
        <v>415</v>
      </c>
      <c r="G1599" s="69" t="s">
        <v>1963</v>
      </c>
    </row>
    <row r="1600" spans="1:24" ht="14.4">
      <c r="A1600" s="27" t="str">
        <f>VLOOKUP(C1600,'user list'!A:B,2,0)</f>
        <v>Admin</v>
      </c>
      <c r="B1600" s="172">
        <v>45810.371828703705</v>
      </c>
      <c r="C1600" s="69" t="s">
        <v>186</v>
      </c>
      <c r="D1600" s="69" t="s">
        <v>1937</v>
      </c>
      <c r="E1600" s="69" t="s">
        <v>2253</v>
      </c>
      <c r="F1600" s="69">
        <v>414</v>
      </c>
      <c r="G1600" s="69" t="s">
        <v>1963</v>
      </c>
      <c r="R1600" s="73"/>
      <c r="S1600" s="73"/>
    </row>
    <row r="1601" spans="1:33" ht="14.4">
      <c r="A1601" s="27" t="str">
        <f>VLOOKUP(C1601,'user list'!A:B,2,0)</f>
        <v>Admin</v>
      </c>
      <c r="B1601" s="172">
        <v>45810.371828703705</v>
      </c>
      <c r="C1601" s="69" t="s">
        <v>186</v>
      </c>
      <c r="D1601" s="69" t="s">
        <v>1937</v>
      </c>
      <c r="E1601" s="69" t="s">
        <v>2252</v>
      </c>
      <c r="F1601" s="69">
        <v>416</v>
      </c>
      <c r="G1601" s="69" t="s">
        <v>1963</v>
      </c>
    </row>
    <row r="1602" spans="1:33" ht="14.4">
      <c r="A1602" s="27" t="str">
        <f>VLOOKUP(C1602,'user list'!A:B,2,0)</f>
        <v>Admin</v>
      </c>
      <c r="B1602" s="172">
        <v>45810.371828703705</v>
      </c>
      <c r="C1602" s="69" t="s">
        <v>186</v>
      </c>
      <c r="D1602" s="69" t="s">
        <v>1937</v>
      </c>
      <c r="E1602" s="69" t="s">
        <v>2205</v>
      </c>
      <c r="F1602" s="69">
        <v>409</v>
      </c>
      <c r="G1602" s="69" t="s">
        <v>1963</v>
      </c>
    </row>
    <row r="1603" spans="1:33" ht="14.4">
      <c r="A1603" s="27" t="str">
        <f>VLOOKUP(C1603,'user list'!A:B,2,0)</f>
        <v>Admin</v>
      </c>
      <c r="B1603" s="172">
        <v>45810.371828703705</v>
      </c>
      <c r="C1603" s="69" t="s">
        <v>186</v>
      </c>
      <c r="D1603" s="69" t="s">
        <v>1937</v>
      </c>
      <c r="E1603" s="69" t="s">
        <v>2253</v>
      </c>
      <c r="F1603" s="69">
        <v>411</v>
      </c>
      <c r="G1603" s="69" t="s">
        <v>1963</v>
      </c>
    </row>
    <row r="1604" spans="1:33" ht="14.4">
      <c r="A1604" s="27" t="str">
        <f>VLOOKUP(C1604,'user list'!A:B,2,0)</f>
        <v>Admin</v>
      </c>
      <c r="B1604" s="172">
        <v>45810.371828703705</v>
      </c>
      <c r="C1604" s="69" t="s">
        <v>186</v>
      </c>
      <c r="D1604" s="69" t="s">
        <v>1937</v>
      </c>
      <c r="E1604" s="69" t="s">
        <v>2253</v>
      </c>
      <c r="F1604" s="69">
        <v>413</v>
      </c>
      <c r="G1604" s="69" t="s">
        <v>1963</v>
      </c>
      <c r="U1604" s="74"/>
      <c r="X1604" s="74"/>
    </row>
    <row r="1605" spans="1:33" ht="14.4">
      <c r="A1605" s="27" t="str">
        <f>VLOOKUP(C1605,'user list'!A:B,2,0)</f>
        <v>Admin</v>
      </c>
      <c r="B1605" s="172">
        <v>45810.371828703705</v>
      </c>
      <c r="C1605" s="69" t="s">
        <v>186</v>
      </c>
      <c r="D1605" s="69" t="s">
        <v>1937</v>
      </c>
      <c r="E1605" s="69" t="s">
        <v>2254</v>
      </c>
      <c r="F1605" s="69">
        <v>412</v>
      </c>
      <c r="G1605" s="69" t="s">
        <v>1963</v>
      </c>
      <c r="L1605" s="73"/>
      <c r="M1605" s="73"/>
    </row>
    <row r="1606" spans="1:33" ht="14.4">
      <c r="A1606" s="27" t="str">
        <f>VLOOKUP(C1606,'user list'!A:B,2,0)</f>
        <v>Admin</v>
      </c>
      <c r="B1606" s="172">
        <v>45810.371886574074</v>
      </c>
      <c r="C1606" s="69" t="s">
        <v>186</v>
      </c>
      <c r="D1606" s="69" t="s">
        <v>1937</v>
      </c>
      <c r="E1606" s="69" t="s">
        <v>2255</v>
      </c>
      <c r="F1606" s="69">
        <v>1176</v>
      </c>
      <c r="G1606" s="69" t="s">
        <v>1939</v>
      </c>
      <c r="L1606" s="73"/>
      <c r="M1606" s="73"/>
    </row>
    <row r="1607" spans="1:33" ht="14.4">
      <c r="A1607" s="27" t="str">
        <f>VLOOKUP(C1607,'user list'!A:B,2,0)</f>
        <v>Admin</v>
      </c>
      <c r="B1607" s="172">
        <v>45810.371921296297</v>
      </c>
      <c r="C1607" s="69" t="s">
        <v>186</v>
      </c>
      <c r="D1607" s="69" t="s">
        <v>1937</v>
      </c>
      <c r="E1607" s="69" t="s">
        <v>2256</v>
      </c>
      <c r="F1607" s="69">
        <v>535</v>
      </c>
      <c r="G1607" s="69" t="s">
        <v>1963</v>
      </c>
      <c r="R1607" s="73"/>
      <c r="S1607" s="73"/>
    </row>
    <row r="1608" spans="1:33" ht="14.4">
      <c r="A1608" s="27" t="str">
        <f>VLOOKUP(C1608,'user list'!A:B,2,0)</f>
        <v>Admin</v>
      </c>
      <c r="B1608" s="172">
        <v>45810.371967592589</v>
      </c>
      <c r="C1608" s="69" t="s">
        <v>186</v>
      </c>
      <c r="D1608" s="69" t="s">
        <v>1937</v>
      </c>
      <c r="E1608" s="69" t="s">
        <v>1969</v>
      </c>
      <c r="F1608" s="69">
        <v>1334</v>
      </c>
      <c r="G1608" s="69" t="s">
        <v>1963</v>
      </c>
    </row>
    <row r="1609" spans="1:33" ht="14.4">
      <c r="A1609" s="27" t="str">
        <f>VLOOKUP(C1609,'user list'!A:B,2,0)</f>
        <v>Admin</v>
      </c>
      <c r="B1609" s="172">
        <v>45810.371967592589</v>
      </c>
      <c r="C1609" s="69" t="s">
        <v>186</v>
      </c>
      <c r="D1609" s="69" t="s">
        <v>1937</v>
      </c>
      <c r="E1609" s="69" t="s">
        <v>1969</v>
      </c>
      <c r="F1609" s="69">
        <v>1332</v>
      </c>
      <c r="G1609" s="69" t="s">
        <v>1963</v>
      </c>
      <c r="AD1609" s="74"/>
      <c r="AG1609" s="74"/>
    </row>
    <row r="1610" spans="1:33" ht="14.4">
      <c r="A1610" s="27" t="str">
        <f>VLOOKUP(C1610,'user list'!A:B,2,0)</f>
        <v>Admin</v>
      </c>
      <c r="B1610" s="172">
        <v>45810.371967592589</v>
      </c>
      <c r="C1610" s="69" t="s">
        <v>186</v>
      </c>
      <c r="D1610" s="69" t="s">
        <v>1937</v>
      </c>
      <c r="E1610" s="69" t="s">
        <v>1969</v>
      </c>
      <c r="F1610" s="69">
        <v>1331</v>
      </c>
      <c r="G1610" s="69" t="s">
        <v>1963</v>
      </c>
      <c r="L1610" s="73"/>
      <c r="M1610" s="73"/>
    </row>
    <row r="1611" spans="1:33" ht="14.4">
      <c r="A1611" s="27" t="str">
        <f>VLOOKUP(C1611,'user list'!A:B,2,0)</f>
        <v>Admin</v>
      </c>
      <c r="B1611" s="172">
        <v>45810.371967592589</v>
      </c>
      <c r="C1611" s="69" t="s">
        <v>186</v>
      </c>
      <c r="D1611" s="69" t="s">
        <v>1937</v>
      </c>
      <c r="E1611" s="69" t="s">
        <v>24</v>
      </c>
      <c r="F1611" s="69">
        <v>1333</v>
      </c>
      <c r="G1611" s="69" t="s">
        <v>1963</v>
      </c>
      <c r="L1611" s="73"/>
      <c r="M1611" s="73"/>
    </row>
    <row r="1612" spans="1:33" ht="14.4">
      <c r="A1612" s="27" t="str">
        <f>VLOOKUP(C1612,'user list'!A:B,2,0)</f>
        <v>Admin</v>
      </c>
      <c r="B1612" s="172">
        <v>45810.371967592589</v>
      </c>
      <c r="C1612" s="69" t="s">
        <v>186</v>
      </c>
      <c r="D1612" s="69" t="s">
        <v>1937</v>
      </c>
      <c r="E1612" s="69" t="s">
        <v>24</v>
      </c>
      <c r="F1612" s="69">
        <v>1335</v>
      </c>
      <c r="G1612" s="69" t="s">
        <v>1963</v>
      </c>
      <c r="O1612" s="73"/>
      <c r="P1612" s="73"/>
    </row>
    <row r="1613" spans="1:33" ht="14.4">
      <c r="A1613" s="27" t="str">
        <f>VLOOKUP(C1613,'user list'!A:B,2,0)</f>
        <v>Admin</v>
      </c>
      <c r="B1613" s="172">
        <v>45810.371979166666</v>
      </c>
      <c r="C1613" s="69" t="s">
        <v>186</v>
      </c>
      <c r="D1613" s="69" t="s">
        <v>1937</v>
      </c>
      <c r="E1613" s="69" t="s">
        <v>2257</v>
      </c>
      <c r="F1613" s="69">
        <v>1324</v>
      </c>
      <c r="G1613" s="69" t="s">
        <v>1963</v>
      </c>
      <c r="O1613" s="73"/>
      <c r="P1613" s="73"/>
    </row>
    <row r="1614" spans="1:33" ht="14.4">
      <c r="A1614" s="27" t="str">
        <f>VLOOKUP(C1614,'user list'!A:B,2,0)</f>
        <v>Admin</v>
      </c>
      <c r="B1614" s="172">
        <v>45810.371979166666</v>
      </c>
      <c r="C1614" s="69" t="s">
        <v>186</v>
      </c>
      <c r="D1614" s="69" t="s">
        <v>1937</v>
      </c>
      <c r="E1614" s="69" t="s">
        <v>2258</v>
      </c>
      <c r="F1614" s="69">
        <v>1327</v>
      </c>
      <c r="G1614" s="69" t="s">
        <v>1963</v>
      </c>
    </row>
    <row r="1615" spans="1:33" ht="14.4">
      <c r="A1615" s="27" t="str">
        <f>VLOOKUP(C1615,'user list'!A:B,2,0)</f>
        <v>Admin</v>
      </c>
      <c r="B1615" s="172">
        <v>45810.371979166666</v>
      </c>
      <c r="C1615" s="69" t="s">
        <v>186</v>
      </c>
      <c r="D1615" s="69" t="s">
        <v>1937</v>
      </c>
      <c r="E1615" s="69" t="s">
        <v>2259</v>
      </c>
      <c r="F1615" s="69">
        <v>1329</v>
      </c>
      <c r="G1615" s="69" t="s">
        <v>1963</v>
      </c>
    </row>
    <row r="1616" spans="1:33" ht="14.4">
      <c r="A1616" s="27" t="str">
        <f>VLOOKUP(C1616,'user list'!A:B,2,0)</f>
        <v>Admin</v>
      </c>
      <c r="B1616" s="172">
        <v>45810.371979166666</v>
      </c>
      <c r="C1616" s="69" t="s">
        <v>186</v>
      </c>
      <c r="D1616" s="69" t="s">
        <v>1937</v>
      </c>
      <c r="E1616" s="69" t="s">
        <v>1969</v>
      </c>
      <c r="F1616" s="69">
        <v>1330</v>
      </c>
      <c r="G1616" s="69" t="s">
        <v>1963</v>
      </c>
      <c r="L1616" s="73"/>
      <c r="M1616" s="73"/>
    </row>
    <row r="1617" spans="1:33" ht="14.4">
      <c r="A1617" s="27" t="str">
        <f>VLOOKUP(C1617,'user list'!A:B,2,0)</f>
        <v>Admin</v>
      </c>
      <c r="B1617" s="172">
        <v>45810.371979166666</v>
      </c>
      <c r="C1617" s="69" t="s">
        <v>186</v>
      </c>
      <c r="D1617" s="69" t="s">
        <v>1937</v>
      </c>
      <c r="E1617" s="69" t="s">
        <v>1941</v>
      </c>
      <c r="F1617" s="69">
        <v>1323</v>
      </c>
      <c r="G1617" s="69" t="s">
        <v>1963</v>
      </c>
      <c r="AD1617" s="74"/>
      <c r="AG1617" s="74"/>
    </row>
    <row r="1618" spans="1:33" ht="14.4">
      <c r="A1618" s="27" t="str">
        <f>VLOOKUP(C1618,'user list'!A:B,2,0)</f>
        <v>Admin</v>
      </c>
      <c r="B1618" s="172">
        <v>45810.371979166666</v>
      </c>
      <c r="C1618" s="69" t="s">
        <v>186</v>
      </c>
      <c r="D1618" s="69" t="s">
        <v>1937</v>
      </c>
      <c r="E1618" s="69" t="s">
        <v>2260</v>
      </c>
      <c r="F1618" s="69">
        <v>1319</v>
      </c>
      <c r="G1618" s="69" t="s">
        <v>1963</v>
      </c>
      <c r="L1618" s="73"/>
      <c r="M1618" s="73"/>
    </row>
    <row r="1619" spans="1:33" ht="14.4">
      <c r="A1619" s="27" t="str">
        <f>VLOOKUP(C1619,'user list'!A:B,2,0)</f>
        <v>Admin</v>
      </c>
      <c r="B1619" s="172">
        <v>45810.371979166666</v>
      </c>
      <c r="C1619" s="69" t="s">
        <v>186</v>
      </c>
      <c r="D1619" s="69" t="s">
        <v>1937</v>
      </c>
      <c r="E1619" s="69" t="s">
        <v>2258</v>
      </c>
      <c r="F1619" s="69">
        <v>1322</v>
      </c>
      <c r="G1619" s="69" t="s">
        <v>1963</v>
      </c>
      <c r="L1619" s="73"/>
      <c r="M1619" s="73"/>
    </row>
    <row r="1620" spans="1:33" ht="14.4">
      <c r="A1620" s="27" t="str">
        <f>VLOOKUP(C1620,'user list'!A:B,2,0)</f>
        <v>Admin</v>
      </c>
      <c r="B1620" s="172">
        <v>45810.371979166666</v>
      </c>
      <c r="C1620" s="69" t="s">
        <v>186</v>
      </c>
      <c r="D1620" s="69" t="s">
        <v>1937</v>
      </c>
      <c r="E1620" s="69" t="s">
        <v>2062</v>
      </c>
      <c r="F1620" s="69">
        <v>1317</v>
      </c>
      <c r="G1620" s="69" t="s">
        <v>1963</v>
      </c>
      <c r="O1620" s="73"/>
      <c r="P1620" s="73"/>
    </row>
    <row r="1621" spans="1:33" ht="14.4">
      <c r="A1621" s="27" t="str">
        <f>VLOOKUP(C1621,'user list'!A:B,2,0)</f>
        <v>Admin</v>
      </c>
      <c r="B1621" s="172">
        <v>45810.371979166666</v>
      </c>
      <c r="C1621" s="69" t="s">
        <v>186</v>
      </c>
      <c r="D1621" s="69" t="s">
        <v>1937</v>
      </c>
      <c r="E1621" s="69" t="s">
        <v>2188</v>
      </c>
      <c r="F1621" s="69">
        <v>1321</v>
      </c>
      <c r="G1621" s="69" t="s">
        <v>1963</v>
      </c>
    </row>
    <row r="1622" spans="1:33" ht="14.4">
      <c r="A1622" s="27" t="str">
        <f>VLOOKUP(C1622,'user list'!A:B,2,0)</f>
        <v>Admin</v>
      </c>
      <c r="B1622" s="172">
        <v>45810.371979166666</v>
      </c>
      <c r="C1622" s="69" t="s">
        <v>186</v>
      </c>
      <c r="D1622" s="69" t="s">
        <v>1937</v>
      </c>
      <c r="E1622" s="69" t="s">
        <v>2261</v>
      </c>
      <c r="F1622" s="69">
        <v>1318</v>
      </c>
      <c r="G1622" s="69" t="s">
        <v>1963</v>
      </c>
    </row>
    <row r="1623" spans="1:33" ht="14.4">
      <c r="A1623" s="27" t="str">
        <f>VLOOKUP(C1623,'user list'!A:B,2,0)</f>
        <v>Admin</v>
      </c>
      <c r="B1623" s="172">
        <v>45810.371979166666</v>
      </c>
      <c r="C1623" s="69" t="s">
        <v>186</v>
      </c>
      <c r="D1623" s="69" t="s">
        <v>1937</v>
      </c>
      <c r="E1623" s="69" t="s">
        <v>2062</v>
      </c>
      <c r="F1623" s="69">
        <v>1314</v>
      </c>
      <c r="G1623" s="69" t="s">
        <v>1963</v>
      </c>
    </row>
    <row r="1624" spans="1:33" ht="14.4">
      <c r="A1624" s="27" t="str">
        <f>VLOOKUP(C1624,'user list'!A:B,2,0)</f>
        <v>Admin</v>
      </c>
      <c r="B1624" s="172">
        <v>45810.371979166666</v>
      </c>
      <c r="C1624" s="69" t="s">
        <v>186</v>
      </c>
      <c r="D1624" s="69" t="s">
        <v>1937</v>
      </c>
      <c r="E1624" s="69" t="s">
        <v>1977</v>
      </c>
      <c r="F1624" s="69">
        <v>1316</v>
      </c>
      <c r="G1624" s="69" t="s">
        <v>1963</v>
      </c>
    </row>
    <row r="1625" spans="1:33" ht="14.4">
      <c r="A1625" s="27" t="str">
        <f>VLOOKUP(C1625,'user list'!A:B,2,0)</f>
        <v>Admin</v>
      </c>
      <c r="B1625" s="172">
        <v>45810.371979166666</v>
      </c>
      <c r="C1625" s="69" t="s">
        <v>186</v>
      </c>
      <c r="D1625" s="69" t="s">
        <v>1937</v>
      </c>
      <c r="E1625" s="69" t="s">
        <v>2062</v>
      </c>
      <c r="F1625" s="69">
        <v>1313</v>
      </c>
      <c r="G1625" s="69" t="s">
        <v>1963</v>
      </c>
    </row>
    <row r="1626" spans="1:33" ht="14.4">
      <c r="A1626" s="27" t="str">
        <f>VLOOKUP(C1626,'user list'!A:B,2,0)</f>
        <v>Admin</v>
      </c>
      <c r="B1626" s="172">
        <v>45810.371979166666</v>
      </c>
      <c r="C1626" s="69" t="s">
        <v>186</v>
      </c>
      <c r="D1626" s="69" t="s">
        <v>1937</v>
      </c>
      <c r="E1626" s="69" t="s">
        <v>1977</v>
      </c>
      <c r="F1626" s="69">
        <v>1312</v>
      </c>
      <c r="G1626" s="69" t="s">
        <v>1963</v>
      </c>
    </row>
    <row r="1627" spans="1:33" ht="14.4">
      <c r="A1627" s="27" t="str">
        <f>VLOOKUP(C1627,'user list'!A:B,2,0)</f>
        <v>Admin</v>
      </c>
      <c r="B1627" s="172">
        <v>45810.371979166666</v>
      </c>
      <c r="C1627" s="69" t="s">
        <v>186</v>
      </c>
      <c r="D1627" s="69" t="s">
        <v>1937</v>
      </c>
      <c r="E1627" s="69" t="s">
        <v>1977</v>
      </c>
      <c r="F1627" s="69">
        <v>1309</v>
      </c>
      <c r="G1627" s="69" t="s">
        <v>1963</v>
      </c>
      <c r="O1627" s="73"/>
      <c r="P1627" s="73"/>
    </row>
    <row r="1628" spans="1:33" ht="14.4">
      <c r="A1628" s="27" t="str">
        <f>VLOOKUP(C1628,'user list'!A:B,2,0)</f>
        <v>Admin</v>
      </c>
      <c r="B1628" s="172">
        <v>45810.371979166666</v>
      </c>
      <c r="C1628" s="69" t="s">
        <v>186</v>
      </c>
      <c r="D1628" s="69" t="s">
        <v>1937</v>
      </c>
      <c r="E1628" s="69" t="s">
        <v>2262</v>
      </c>
      <c r="F1628" s="69">
        <v>1307</v>
      </c>
      <c r="G1628" s="69" t="s">
        <v>1963</v>
      </c>
    </row>
    <row r="1629" spans="1:33" ht="14.4">
      <c r="A1629" s="27" t="str">
        <f>VLOOKUP(C1629,'user list'!A:B,2,0)</f>
        <v>Admin</v>
      </c>
      <c r="B1629" s="172">
        <v>45810.371979166666</v>
      </c>
      <c r="C1629" s="69" t="s">
        <v>186</v>
      </c>
      <c r="D1629" s="69" t="s">
        <v>1937</v>
      </c>
      <c r="E1629" s="69" t="s">
        <v>2263</v>
      </c>
      <c r="F1629" s="69">
        <v>1308</v>
      </c>
      <c r="G1629" s="69" t="s">
        <v>1963</v>
      </c>
    </row>
    <row r="1630" spans="1:33" ht="14.4">
      <c r="A1630" s="27" t="str">
        <f>VLOOKUP(C1630,'user list'!A:B,2,0)</f>
        <v>Admin</v>
      </c>
      <c r="B1630" s="172">
        <v>45810.371979166666</v>
      </c>
      <c r="C1630" s="69" t="s">
        <v>186</v>
      </c>
      <c r="D1630" s="69" t="s">
        <v>1937</v>
      </c>
      <c r="E1630" s="69" t="s">
        <v>1977</v>
      </c>
      <c r="F1630" s="69">
        <v>1311</v>
      </c>
      <c r="G1630" s="69" t="s">
        <v>1963</v>
      </c>
    </row>
    <row r="1631" spans="1:33" ht="14.4">
      <c r="A1631" s="27" t="str">
        <f>VLOOKUP(C1631,'user list'!A:B,2,0)</f>
        <v>Admin</v>
      </c>
      <c r="B1631" s="172">
        <v>45810.371979166666</v>
      </c>
      <c r="C1631" s="69" t="s">
        <v>186</v>
      </c>
      <c r="D1631" s="69" t="s">
        <v>1937</v>
      </c>
      <c r="E1631" s="69" t="s">
        <v>2262</v>
      </c>
      <c r="F1631" s="69">
        <v>1305</v>
      </c>
      <c r="G1631" s="69" t="s">
        <v>1963</v>
      </c>
      <c r="O1631" s="73"/>
      <c r="P1631" s="73"/>
    </row>
    <row r="1632" spans="1:33" ht="14.4">
      <c r="A1632" s="27" t="str">
        <f>VLOOKUP(C1632,'user list'!A:B,2,0)</f>
        <v>Admin</v>
      </c>
      <c r="B1632" s="172">
        <v>45810.371979166666</v>
      </c>
      <c r="C1632" s="69" t="s">
        <v>186</v>
      </c>
      <c r="D1632" s="69" t="s">
        <v>1937</v>
      </c>
      <c r="E1632" s="69" t="s">
        <v>2262</v>
      </c>
      <c r="F1632" s="69">
        <v>1306</v>
      </c>
      <c r="G1632" s="69" t="s">
        <v>1963</v>
      </c>
    </row>
    <row r="1633" spans="1:24" ht="14.4">
      <c r="A1633" s="27" t="str">
        <f>VLOOKUP(C1633,'user list'!A:B,2,0)</f>
        <v>Admin</v>
      </c>
      <c r="B1633" s="172">
        <v>45810.371979166666</v>
      </c>
      <c r="C1633" s="69" t="s">
        <v>186</v>
      </c>
      <c r="D1633" s="69" t="s">
        <v>1937</v>
      </c>
      <c r="E1633" s="69" t="s">
        <v>2062</v>
      </c>
      <c r="F1633" s="69">
        <v>1303</v>
      </c>
      <c r="G1633" s="69" t="s">
        <v>1963</v>
      </c>
    </row>
    <row r="1634" spans="1:24" ht="14.4">
      <c r="A1634" s="27" t="str">
        <f>VLOOKUP(C1634,'user list'!A:B,2,0)</f>
        <v>Admin</v>
      </c>
      <c r="B1634" s="172">
        <v>45810.371979166666</v>
      </c>
      <c r="C1634" s="69" t="s">
        <v>186</v>
      </c>
      <c r="D1634" s="69" t="s">
        <v>1937</v>
      </c>
      <c r="E1634" s="69" t="s">
        <v>2062</v>
      </c>
      <c r="F1634" s="69">
        <v>1304</v>
      </c>
      <c r="G1634" s="69" t="s">
        <v>1963</v>
      </c>
    </row>
    <row r="1635" spans="1:24" ht="14.4">
      <c r="A1635" s="27" t="str">
        <f>VLOOKUP(C1635,'user list'!A:B,2,0)</f>
        <v>Admin</v>
      </c>
      <c r="B1635" s="172">
        <v>45810.371979166666</v>
      </c>
      <c r="C1635" s="69" t="s">
        <v>186</v>
      </c>
      <c r="D1635" s="69" t="s">
        <v>1937</v>
      </c>
      <c r="E1635" s="69" t="s">
        <v>1977</v>
      </c>
      <c r="F1635" s="69">
        <v>1299</v>
      </c>
      <c r="G1635" s="69" t="s">
        <v>1963</v>
      </c>
    </row>
    <row r="1636" spans="1:24" ht="14.4">
      <c r="A1636" s="27" t="str">
        <f>VLOOKUP(C1636,'user list'!A:B,2,0)</f>
        <v>Admin</v>
      </c>
      <c r="B1636" s="172">
        <v>45810.371979166666</v>
      </c>
      <c r="C1636" s="69" t="s">
        <v>186</v>
      </c>
      <c r="D1636" s="69" t="s">
        <v>1937</v>
      </c>
      <c r="E1636" s="69" t="s">
        <v>1977</v>
      </c>
      <c r="F1636" s="69">
        <v>1298</v>
      </c>
      <c r="G1636" s="69" t="s">
        <v>1963</v>
      </c>
    </row>
    <row r="1637" spans="1:24" ht="14.4">
      <c r="A1637" s="27" t="str">
        <f>VLOOKUP(C1637,'user list'!A:B,2,0)</f>
        <v>Admin</v>
      </c>
      <c r="B1637" s="172">
        <v>45810.371979166666</v>
      </c>
      <c r="C1637" s="69" t="s">
        <v>186</v>
      </c>
      <c r="D1637" s="69" t="s">
        <v>1937</v>
      </c>
      <c r="E1637" s="69" t="s">
        <v>2062</v>
      </c>
      <c r="F1637" s="69">
        <v>1300</v>
      </c>
      <c r="G1637" s="69" t="s">
        <v>1963</v>
      </c>
    </row>
    <row r="1638" spans="1:24" ht="14.4">
      <c r="A1638" s="27" t="str">
        <f>VLOOKUP(C1638,'user list'!A:B,2,0)</f>
        <v>Admin</v>
      </c>
      <c r="B1638" s="172">
        <v>45810.371979166666</v>
      </c>
      <c r="C1638" s="69" t="s">
        <v>186</v>
      </c>
      <c r="D1638" s="69" t="s">
        <v>1937</v>
      </c>
      <c r="E1638" s="69" t="s">
        <v>2105</v>
      </c>
      <c r="F1638" s="69">
        <v>1293</v>
      </c>
      <c r="G1638" s="69" t="s">
        <v>1963</v>
      </c>
    </row>
    <row r="1639" spans="1:24" ht="14.4">
      <c r="A1639" s="27" t="str">
        <f>VLOOKUP(C1639,'user list'!A:B,2,0)</f>
        <v>Admin</v>
      </c>
      <c r="B1639" s="172">
        <v>45810.371979166666</v>
      </c>
      <c r="C1639" s="69" t="s">
        <v>186</v>
      </c>
      <c r="D1639" s="69" t="s">
        <v>1937</v>
      </c>
      <c r="E1639" s="69" t="s">
        <v>24</v>
      </c>
      <c r="F1639" s="69">
        <v>1297</v>
      </c>
      <c r="G1639" s="69" t="s">
        <v>1963</v>
      </c>
    </row>
    <row r="1640" spans="1:24" ht="14.4">
      <c r="A1640" s="27" t="str">
        <f>VLOOKUP(C1640,'user list'!A:B,2,0)</f>
        <v>Admin</v>
      </c>
      <c r="B1640" s="172">
        <v>45810.371979166666</v>
      </c>
      <c r="C1640" s="69" t="s">
        <v>186</v>
      </c>
      <c r="D1640" s="69" t="s">
        <v>1937</v>
      </c>
      <c r="E1640" s="69" t="s">
        <v>2100</v>
      </c>
      <c r="F1640" s="69">
        <v>1292</v>
      </c>
      <c r="G1640" s="69" t="s">
        <v>1963</v>
      </c>
    </row>
    <row r="1641" spans="1:24" ht="14.4">
      <c r="A1641" s="27" t="str">
        <f>VLOOKUP(C1641,'user list'!A:B,2,0)</f>
        <v>Admin</v>
      </c>
      <c r="B1641" s="172">
        <v>45810.371979166666</v>
      </c>
      <c r="C1641" s="69" t="s">
        <v>186</v>
      </c>
      <c r="D1641" s="69" t="s">
        <v>1937</v>
      </c>
      <c r="E1641" s="69" t="s">
        <v>2084</v>
      </c>
      <c r="F1641" s="69">
        <v>1294</v>
      </c>
      <c r="G1641" s="69" t="s">
        <v>1963</v>
      </c>
    </row>
    <row r="1642" spans="1:24" ht="14.4">
      <c r="A1642" s="27" t="str">
        <f>VLOOKUP(C1642,'user list'!A:B,2,0)</f>
        <v>Admin</v>
      </c>
      <c r="B1642" s="172">
        <v>45810.371979166666</v>
      </c>
      <c r="C1642" s="69" t="s">
        <v>186</v>
      </c>
      <c r="D1642" s="69" t="s">
        <v>1937</v>
      </c>
      <c r="E1642" s="69" t="s">
        <v>2031</v>
      </c>
      <c r="F1642" s="69">
        <v>1295</v>
      </c>
      <c r="G1642" s="69" t="s">
        <v>1963</v>
      </c>
    </row>
    <row r="1643" spans="1:24" ht="14.4">
      <c r="A1643" s="27" t="str">
        <f>VLOOKUP(C1643,'user list'!A:B,2,0)</f>
        <v>Admin</v>
      </c>
      <c r="B1643" s="172">
        <v>45810.371979166666</v>
      </c>
      <c r="C1643" s="69" t="s">
        <v>186</v>
      </c>
      <c r="D1643" s="69" t="s">
        <v>1937</v>
      </c>
      <c r="E1643" s="69" t="s">
        <v>2264</v>
      </c>
      <c r="F1643" s="69">
        <v>1243</v>
      </c>
      <c r="G1643" s="69" t="s">
        <v>1963</v>
      </c>
    </row>
    <row r="1644" spans="1:24" ht="14.4">
      <c r="A1644" s="27" t="str">
        <f>VLOOKUP(C1644,'user list'!A:B,2,0)</f>
        <v>Admin</v>
      </c>
      <c r="B1644" s="172">
        <v>45810.371979166666</v>
      </c>
      <c r="C1644" s="69" t="s">
        <v>186</v>
      </c>
      <c r="D1644" s="69" t="s">
        <v>1937</v>
      </c>
      <c r="E1644" s="69" t="s">
        <v>2072</v>
      </c>
      <c r="F1644" s="69">
        <v>1180</v>
      </c>
      <c r="G1644" s="69" t="s">
        <v>1963</v>
      </c>
      <c r="U1644" s="74"/>
      <c r="X1644" s="74"/>
    </row>
    <row r="1645" spans="1:24" ht="14.4">
      <c r="A1645" s="27" t="str">
        <f>VLOOKUP(C1645,'user list'!A:B,2,0)</f>
        <v>Admin</v>
      </c>
      <c r="B1645" s="172">
        <v>45810.371979166666</v>
      </c>
      <c r="C1645" s="69" t="s">
        <v>186</v>
      </c>
      <c r="D1645" s="69" t="s">
        <v>1937</v>
      </c>
      <c r="E1645" s="69" t="s">
        <v>2265</v>
      </c>
      <c r="F1645" s="69">
        <v>1244</v>
      </c>
      <c r="G1645" s="69" t="s">
        <v>1963</v>
      </c>
      <c r="L1645" s="73"/>
      <c r="M1645" s="73"/>
    </row>
    <row r="1646" spans="1:24" ht="14.4">
      <c r="A1646" s="27" t="str">
        <f>VLOOKUP(C1646,'user list'!A:B,2,0)</f>
        <v>Admin</v>
      </c>
      <c r="B1646" s="172">
        <v>45810.371979166666</v>
      </c>
      <c r="C1646" s="69" t="s">
        <v>186</v>
      </c>
      <c r="D1646" s="69" t="s">
        <v>1937</v>
      </c>
      <c r="E1646" s="69" t="s">
        <v>2076</v>
      </c>
      <c r="F1646" s="69">
        <v>1179</v>
      </c>
      <c r="G1646" s="69" t="s">
        <v>1963</v>
      </c>
      <c r="L1646" s="73"/>
      <c r="M1646" s="73"/>
    </row>
    <row r="1647" spans="1:24" ht="14.4">
      <c r="A1647" s="27" t="str">
        <f>VLOOKUP(C1647,'user list'!A:B,2,0)</f>
        <v>Admin</v>
      </c>
      <c r="B1647" s="172">
        <v>45810.371979166666</v>
      </c>
      <c r="C1647" s="69" t="s">
        <v>186</v>
      </c>
      <c r="D1647" s="69" t="s">
        <v>1937</v>
      </c>
      <c r="E1647" s="69" t="s">
        <v>2266</v>
      </c>
      <c r="F1647" s="69">
        <v>1177</v>
      </c>
      <c r="G1647" s="69" t="s">
        <v>1963</v>
      </c>
      <c r="R1647" s="73"/>
      <c r="S1647" s="73"/>
    </row>
    <row r="1648" spans="1:24" ht="14.4">
      <c r="A1648" s="27" t="str">
        <f>VLOOKUP(C1648,'user list'!A:B,2,0)</f>
        <v>Admin</v>
      </c>
      <c r="B1648" s="172">
        <v>45810.372037037036</v>
      </c>
      <c r="C1648" s="69" t="s">
        <v>186</v>
      </c>
      <c r="D1648" s="69" t="s">
        <v>1937</v>
      </c>
      <c r="E1648" s="69" t="s">
        <v>2267</v>
      </c>
      <c r="F1648" s="69">
        <v>524</v>
      </c>
      <c r="G1648" s="69" t="s">
        <v>1963</v>
      </c>
    </row>
    <row r="1649" spans="1:30" ht="14.4">
      <c r="A1649" s="27" t="str">
        <f>VLOOKUP(C1649,'user list'!A:B,2,0)</f>
        <v>Admin</v>
      </c>
      <c r="B1649" s="172">
        <v>45810.372037037036</v>
      </c>
      <c r="C1649" s="69" t="s">
        <v>186</v>
      </c>
      <c r="D1649" s="69" t="s">
        <v>1937</v>
      </c>
      <c r="E1649" s="69" t="s">
        <v>1974</v>
      </c>
      <c r="F1649" s="69">
        <v>523</v>
      </c>
      <c r="G1649" s="69" t="s">
        <v>1963</v>
      </c>
    </row>
    <row r="1650" spans="1:30" ht="14.4">
      <c r="A1650" s="27" t="str">
        <f>VLOOKUP(C1650,'user list'!A:B,2,0)</f>
        <v>Admin</v>
      </c>
      <c r="B1650" s="172">
        <v>45810.372141203705</v>
      </c>
      <c r="C1650" s="69" t="s">
        <v>186</v>
      </c>
      <c r="D1650" s="69" t="s">
        <v>1937</v>
      </c>
      <c r="E1650" s="69" t="s">
        <v>2268</v>
      </c>
      <c r="F1650" s="69">
        <v>608</v>
      </c>
      <c r="G1650" s="69" t="s">
        <v>1963</v>
      </c>
      <c r="AA1650" s="74"/>
      <c r="AD1650" s="74"/>
    </row>
    <row r="1651" spans="1:30" ht="14.4">
      <c r="A1651" s="27" t="str">
        <f>VLOOKUP(C1651,'user list'!A:B,2,0)</f>
        <v>Admin</v>
      </c>
      <c r="B1651" s="172">
        <v>45810.372141203705</v>
      </c>
      <c r="C1651" s="69" t="s">
        <v>186</v>
      </c>
      <c r="D1651" s="69" t="s">
        <v>1937</v>
      </c>
      <c r="E1651" s="69" t="s">
        <v>2268</v>
      </c>
      <c r="F1651" s="69">
        <v>586</v>
      </c>
      <c r="G1651" s="69" t="s">
        <v>1963</v>
      </c>
      <c r="L1651" s="73"/>
      <c r="M1651" s="73"/>
    </row>
    <row r="1652" spans="1:30" ht="14.4">
      <c r="A1652" s="27" t="str">
        <f>VLOOKUP(C1652,'user list'!A:B,2,0)</f>
        <v>Admin</v>
      </c>
      <c r="B1652" s="172">
        <v>45810.372141203705</v>
      </c>
      <c r="C1652" s="69" t="s">
        <v>186</v>
      </c>
      <c r="D1652" s="69" t="s">
        <v>1937</v>
      </c>
      <c r="E1652" s="69" t="s">
        <v>2268</v>
      </c>
      <c r="F1652" s="69">
        <v>614</v>
      </c>
      <c r="G1652" s="69" t="s">
        <v>1963</v>
      </c>
      <c r="L1652" s="73"/>
      <c r="M1652" s="73"/>
    </row>
    <row r="1653" spans="1:30" ht="14.4">
      <c r="A1653" s="27" t="str">
        <f>VLOOKUP(C1653,'user list'!A:B,2,0)</f>
        <v>Admin</v>
      </c>
      <c r="B1653" s="172">
        <v>45810.372141203705</v>
      </c>
      <c r="C1653" s="69" t="s">
        <v>186</v>
      </c>
      <c r="D1653" s="69" t="s">
        <v>1937</v>
      </c>
      <c r="E1653" s="69" t="s">
        <v>2268</v>
      </c>
      <c r="F1653" s="69">
        <v>631</v>
      </c>
      <c r="G1653" s="69" t="s">
        <v>1963</v>
      </c>
      <c r="R1653" s="73"/>
      <c r="S1653" s="73"/>
    </row>
    <row r="1654" spans="1:30" ht="14.4">
      <c r="A1654" s="27" t="str">
        <f>VLOOKUP(C1654,'user list'!A:B,2,0)</f>
        <v>Admin</v>
      </c>
      <c r="B1654" s="172">
        <v>45810.372141203705</v>
      </c>
      <c r="C1654" s="69" t="s">
        <v>186</v>
      </c>
      <c r="D1654" s="69" t="s">
        <v>1937</v>
      </c>
      <c r="E1654" s="69" t="s">
        <v>2269</v>
      </c>
      <c r="F1654" s="69">
        <v>603</v>
      </c>
      <c r="G1654" s="69" t="s">
        <v>1963</v>
      </c>
    </row>
    <row r="1655" spans="1:30" ht="14.4">
      <c r="A1655" s="27" t="str">
        <f>VLOOKUP(C1655,'user list'!A:B,2,0)</f>
        <v>Admin</v>
      </c>
      <c r="B1655" s="172">
        <v>45810.372245370374</v>
      </c>
      <c r="C1655" s="69" t="s">
        <v>186</v>
      </c>
      <c r="D1655" s="69" t="s">
        <v>1937</v>
      </c>
      <c r="E1655" s="69" t="s">
        <v>2270</v>
      </c>
      <c r="F1655" s="69">
        <v>513</v>
      </c>
      <c r="G1655" s="69" t="s">
        <v>1963</v>
      </c>
      <c r="AA1655" s="74"/>
      <c r="AD1655" s="74"/>
    </row>
    <row r="1656" spans="1:30" ht="14.4">
      <c r="A1656" s="27" t="str">
        <f>VLOOKUP(C1656,'user list'!A:B,2,0)</f>
        <v>Admin</v>
      </c>
      <c r="B1656" s="172">
        <v>45810.372245370374</v>
      </c>
      <c r="C1656" s="69" t="s">
        <v>186</v>
      </c>
      <c r="D1656" s="69" t="s">
        <v>1937</v>
      </c>
      <c r="E1656" s="69" t="s">
        <v>1974</v>
      </c>
      <c r="F1656" s="69">
        <v>467</v>
      </c>
      <c r="G1656" s="69" t="s">
        <v>1963</v>
      </c>
      <c r="L1656" s="73"/>
      <c r="M1656" s="73"/>
    </row>
    <row r="1657" spans="1:30" ht="14.4">
      <c r="A1657" s="27" t="str">
        <f>VLOOKUP(C1657,'user list'!A:B,2,0)</f>
        <v>Admin</v>
      </c>
      <c r="B1657" s="172">
        <v>45810.372245370374</v>
      </c>
      <c r="C1657" s="69" t="s">
        <v>186</v>
      </c>
      <c r="D1657" s="69" t="s">
        <v>1937</v>
      </c>
      <c r="E1657" s="69" t="s">
        <v>2271</v>
      </c>
      <c r="F1657" s="69">
        <v>469</v>
      </c>
      <c r="G1657" s="69" t="s">
        <v>1963</v>
      </c>
      <c r="L1657" s="73"/>
      <c r="M1657" s="73"/>
    </row>
    <row r="1658" spans="1:30" ht="14.4">
      <c r="A1658" s="27" t="str">
        <f>VLOOKUP(C1658,'user list'!A:B,2,0)</f>
        <v>Admin</v>
      </c>
      <c r="B1658" s="172">
        <v>45810.372245370374</v>
      </c>
      <c r="C1658" s="69" t="s">
        <v>186</v>
      </c>
      <c r="D1658" s="69" t="s">
        <v>1937</v>
      </c>
      <c r="E1658" s="69" t="s">
        <v>1938</v>
      </c>
      <c r="F1658" s="69">
        <v>468</v>
      </c>
      <c r="G1658" s="69" t="s">
        <v>1963</v>
      </c>
      <c r="R1658" s="73"/>
      <c r="S1658" s="73"/>
    </row>
    <row r="1659" spans="1:30" ht="14.4">
      <c r="A1659" s="27" t="str">
        <f>VLOOKUP(C1659,'user list'!A:B,2,0)</f>
        <v>Admin</v>
      </c>
      <c r="B1659" s="172">
        <v>45810.372245370374</v>
      </c>
      <c r="C1659" s="69" t="s">
        <v>186</v>
      </c>
      <c r="D1659" s="69" t="s">
        <v>1937</v>
      </c>
      <c r="E1659" s="69" t="s">
        <v>2272</v>
      </c>
      <c r="F1659" s="69">
        <v>470</v>
      </c>
      <c r="G1659" s="69" t="s">
        <v>1963</v>
      </c>
    </row>
    <row r="1660" spans="1:30" ht="14.4">
      <c r="A1660" s="27" t="str">
        <f>VLOOKUP(C1660,'user list'!A:B,2,0)</f>
        <v>Admin</v>
      </c>
      <c r="B1660" s="172">
        <v>45810.37226851852</v>
      </c>
      <c r="C1660" s="69" t="s">
        <v>186</v>
      </c>
      <c r="D1660" s="69" t="s">
        <v>1937</v>
      </c>
      <c r="E1660" s="69" t="s">
        <v>2076</v>
      </c>
      <c r="F1660" s="69">
        <v>1132</v>
      </c>
      <c r="G1660" s="69" t="s">
        <v>1963</v>
      </c>
      <c r="AA1660" s="74"/>
      <c r="AD1660" s="74"/>
    </row>
    <row r="1661" spans="1:30" ht="14.4">
      <c r="A1661" s="27" t="str">
        <f>VLOOKUP(C1661,'user list'!A:B,2,0)</f>
        <v>Admin</v>
      </c>
      <c r="B1661" s="172">
        <v>45810.37226851852</v>
      </c>
      <c r="C1661" s="69" t="s">
        <v>186</v>
      </c>
      <c r="D1661" s="69" t="s">
        <v>1937</v>
      </c>
      <c r="E1661" s="69" t="s">
        <v>2229</v>
      </c>
      <c r="F1661" s="69">
        <v>1130</v>
      </c>
      <c r="G1661" s="69" t="s">
        <v>1963</v>
      </c>
      <c r="L1661" s="73"/>
      <c r="M1661" s="73"/>
    </row>
    <row r="1662" spans="1:30" ht="14.4">
      <c r="A1662" s="27" t="str">
        <f>VLOOKUP(C1662,'user list'!A:B,2,0)</f>
        <v>Admin</v>
      </c>
      <c r="B1662" s="172">
        <v>45810.37226851852</v>
      </c>
      <c r="C1662" s="69" t="s">
        <v>186</v>
      </c>
      <c r="D1662" s="69" t="s">
        <v>1937</v>
      </c>
      <c r="E1662" s="69" t="s">
        <v>2231</v>
      </c>
      <c r="F1662" s="69">
        <v>1131</v>
      </c>
      <c r="G1662" s="69" t="s">
        <v>1963</v>
      </c>
      <c r="L1662" s="73"/>
      <c r="M1662" s="73"/>
    </row>
    <row r="1663" spans="1:30" ht="14.4">
      <c r="A1663" s="27" t="str">
        <f>VLOOKUP(C1663,'user list'!A:B,2,0)</f>
        <v>Admin</v>
      </c>
      <c r="B1663" s="172">
        <v>45810.37226851852</v>
      </c>
      <c r="C1663" s="69" t="s">
        <v>186</v>
      </c>
      <c r="D1663" s="69" t="s">
        <v>1937</v>
      </c>
      <c r="E1663" s="69" t="s">
        <v>2264</v>
      </c>
      <c r="F1663" s="69">
        <v>1133</v>
      </c>
      <c r="G1663" s="69" t="s">
        <v>1963</v>
      </c>
      <c r="R1663" s="73"/>
      <c r="S1663" s="73"/>
    </row>
    <row r="1664" spans="1:30" ht="14.4">
      <c r="A1664" s="27" t="str">
        <f>VLOOKUP(C1664,'user list'!A:B,2,0)</f>
        <v>Admin</v>
      </c>
      <c r="B1664" s="172">
        <v>45810.37226851852</v>
      </c>
      <c r="C1664" s="69" t="s">
        <v>186</v>
      </c>
      <c r="D1664" s="69" t="s">
        <v>1937</v>
      </c>
      <c r="E1664" s="69" t="s">
        <v>1974</v>
      </c>
      <c r="F1664" s="69">
        <v>1129</v>
      </c>
      <c r="G1664" s="69" t="s">
        <v>1963</v>
      </c>
    </row>
    <row r="1665" spans="1:12" ht="14.4">
      <c r="A1665" s="27" t="str">
        <f>VLOOKUP(C1665,'user list'!A:B,2,0)</f>
        <v>Admin</v>
      </c>
      <c r="B1665" s="172">
        <v>45810.37226851852</v>
      </c>
      <c r="C1665" s="69" t="s">
        <v>186</v>
      </c>
      <c r="D1665" s="69" t="s">
        <v>1937</v>
      </c>
      <c r="E1665" s="69" t="s">
        <v>2047</v>
      </c>
      <c r="F1665" s="69">
        <v>1128</v>
      </c>
      <c r="G1665" s="69" t="s">
        <v>1963</v>
      </c>
    </row>
    <row r="1666" spans="1:12" ht="14.4">
      <c r="A1666" s="27" t="str">
        <f>VLOOKUP(C1666,'user list'!A:B,2,0)</f>
        <v>Admin</v>
      </c>
      <c r="B1666" s="172">
        <v>45810.37226851852</v>
      </c>
      <c r="C1666" s="69" t="s">
        <v>186</v>
      </c>
      <c r="D1666" s="69" t="s">
        <v>1937</v>
      </c>
      <c r="E1666" s="69" t="s">
        <v>1974</v>
      </c>
      <c r="F1666" s="69">
        <v>1127</v>
      </c>
      <c r="G1666" s="69" t="s">
        <v>1963</v>
      </c>
    </row>
    <row r="1667" spans="1:12" ht="14.4">
      <c r="A1667" s="27" t="str">
        <f>VLOOKUP(C1667,'user list'!A:B,2,0)</f>
        <v>Admin</v>
      </c>
      <c r="B1667" s="172">
        <v>45810.37226851852</v>
      </c>
      <c r="C1667" s="69" t="s">
        <v>186</v>
      </c>
      <c r="D1667" s="69" t="s">
        <v>1937</v>
      </c>
      <c r="E1667" s="69" t="s">
        <v>2063</v>
      </c>
      <c r="F1667" s="69">
        <v>1116</v>
      </c>
      <c r="G1667" s="69" t="s">
        <v>1963</v>
      </c>
    </row>
    <row r="1668" spans="1:12" ht="14.4">
      <c r="A1668" s="27" t="str">
        <f>VLOOKUP(C1668,'user list'!A:B,2,0)</f>
        <v>Admin</v>
      </c>
      <c r="B1668" s="172">
        <v>45810.37226851852</v>
      </c>
      <c r="C1668" s="69" t="s">
        <v>186</v>
      </c>
      <c r="D1668" s="69" t="s">
        <v>1937</v>
      </c>
      <c r="E1668" s="69" t="s">
        <v>2080</v>
      </c>
      <c r="F1668" s="69">
        <v>1117</v>
      </c>
      <c r="G1668" s="69" t="s">
        <v>1963</v>
      </c>
    </row>
    <row r="1669" spans="1:12" ht="14.4">
      <c r="A1669" s="27" t="str">
        <f>VLOOKUP(C1669,'user list'!A:B,2,0)</f>
        <v>Admin</v>
      </c>
      <c r="B1669" s="172">
        <v>45810.37226851852</v>
      </c>
      <c r="C1669" s="69" t="s">
        <v>186</v>
      </c>
      <c r="D1669" s="69" t="s">
        <v>1937</v>
      </c>
      <c r="E1669" s="69" t="s">
        <v>1941</v>
      </c>
      <c r="F1669" s="69">
        <v>1118</v>
      </c>
      <c r="G1669" s="69" t="s">
        <v>1963</v>
      </c>
    </row>
    <row r="1670" spans="1:12" ht="14.4">
      <c r="A1670" s="27" t="str">
        <f>VLOOKUP(C1670,'user list'!A:B,2,0)</f>
        <v>Admin</v>
      </c>
      <c r="B1670" s="172">
        <v>45810.37226851852</v>
      </c>
      <c r="C1670" s="69" t="s">
        <v>186</v>
      </c>
      <c r="D1670" s="69" t="s">
        <v>1937</v>
      </c>
      <c r="E1670" s="69" t="s">
        <v>2072</v>
      </c>
      <c r="F1670" s="69">
        <v>1115</v>
      </c>
      <c r="G1670" s="69" t="s">
        <v>1963</v>
      </c>
    </row>
    <row r="1671" spans="1:12" ht="14.4">
      <c r="A1671" s="27" t="str">
        <f>VLOOKUP(C1671,'user list'!A:B,2,0)</f>
        <v>Admin</v>
      </c>
      <c r="B1671" s="172">
        <v>45810.37226851852</v>
      </c>
      <c r="C1671" s="69" t="s">
        <v>186</v>
      </c>
      <c r="D1671" s="69" t="s">
        <v>1937</v>
      </c>
      <c r="E1671" s="69" t="s">
        <v>1969</v>
      </c>
      <c r="F1671" s="69">
        <v>1114</v>
      </c>
      <c r="G1671" s="69" t="s">
        <v>1963</v>
      </c>
    </row>
    <row r="1672" spans="1:12" ht="14.4">
      <c r="A1672" s="27" t="str">
        <f>VLOOKUP(C1672,'user list'!A:B,2,0)</f>
        <v>Admin</v>
      </c>
      <c r="B1672" s="172">
        <v>45810.37226851852</v>
      </c>
      <c r="C1672" s="69" t="s">
        <v>186</v>
      </c>
      <c r="D1672" s="69" t="s">
        <v>1937</v>
      </c>
      <c r="E1672" s="69" t="s">
        <v>2273</v>
      </c>
      <c r="F1672" s="69">
        <v>1113</v>
      </c>
      <c r="G1672" s="69" t="s">
        <v>1963</v>
      </c>
    </row>
    <row r="1673" spans="1:12" ht="14.4">
      <c r="A1673" s="27" t="str">
        <f>VLOOKUP(C1673,'user list'!A:B,2,0)</f>
        <v>Admin</v>
      </c>
      <c r="B1673" s="172">
        <v>45810.372337962966</v>
      </c>
      <c r="C1673" s="69" t="s">
        <v>186</v>
      </c>
      <c r="D1673" s="69" t="s">
        <v>1937</v>
      </c>
      <c r="E1673" s="69" t="s">
        <v>2274</v>
      </c>
      <c r="F1673" s="69">
        <v>463</v>
      </c>
      <c r="G1673" s="69" t="s">
        <v>1963</v>
      </c>
      <c r="L1673" s="74"/>
    </row>
    <row r="1674" spans="1:12" ht="14.4">
      <c r="A1674" s="27" t="str">
        <f>VLOOKUP(C1674,'user list'!A:B,2,0)</f>
        <v>Admin</v>
      </c>
      <c r="B1674" s="172">
        <v>45810.372337962966</v>
      </c>
      <c r="C1674" s="69" t="s">
        <v>186</v>
      </c>
      <c r="D1674" s="69" t="s">
        <v>1937</v>
      </c>
      <c r="E1674" s="69" t="s">
        <v>2192</v>
      </c>
      <c r="F1674" s="69">
        <v>461</v>
      </c>
      <c r="G1674" s="69" t="s">
        <v>1963</v>
      </c>
    </row>
    <row r="1675" spans="1:12" ht="14.4">
      <c r="A1675" s="27" t="str">
        <f>VLOOKUP(C1675,'user list'!A:B,2,0)</f>
        <v>Admin</v>
      </c>
      <c r="B1675" s="172">
        <v>45810.372337962966</v>
      </c>
      <c r="C1675" s="69" t="s">
        <v>186</v>
      </c>
      <c r="D1675" s="69" t="s">
        <v>1937</v>
      </c>
      <c r="E1675" s="69" t="s">
        <v>2072</v>
      </c>
      <c r="F1675" s="69">
        <v>465</v>
      </c>
      <c r="G1675" s="69" t="s">
        <v>1963</v>
      </c>
    </row>
    <row r="1676" spans="1:12" ht="14.4">
      <c r="A1676" s="27" t="str">
        <f>VLOOKUP(C1676,'user list'!A:B,2,0)</f>
        <v>Admin</v>
      </c>
      <c r="B1676" s="172">
        <v>45810.372337962966</v>
      </c>
      <c r="C1676" s="69" t="s">
        <v>186</v>
      </c>
      <c r="D1676" s="69" t="s">
        <v>1937</v>
      </c>
      <c r="E1676" s="69" t="s">
        <v>2275</v>
      </c>
      <c r="F1676" s="69">
        <v>464</v>
      </c>
      <c r="G1676" s="69" t="s">
        <v>1963</v>
      </c>
    </row>
    <row r="1677" spans="1:12" ht="14.4">
      <c r="A1677" s="27" t="str">
        <f>VLOOKUP(C1677,'user list'!A:B,2,0)</f>
        <v>Admin</v>
      </c>
      <c r="B1677" s="172">
        <v>45810.372337962966</v>
      </c>
      <c r="C1677" s="69" t="s">
        <v>186</v>
      </c>
      <c r="D1677" s="69" t="s">
        <v>1937</v>
      </c>
      <c r="E1677" s="69" t="s">
        <v>2276</v>
      </c>
      <c r="F1677" s="69">
        <v>462</v>
      </c>
      <c r="G1677" s="69" t="s">
        <v>1963</v>
      </c>
    </row>
    <row r="1678" spans="1:12" ht="14.4">
      <c r="A1678" s="27" t="str">
        <f>VLOOKUP(C1678,'user list'!A:B,2,0)</f>
        <v>Admin</v>
      </c>
      <c r="B1678" s="172">
        <v>45810.372395833336</v>
      </c>
      <c r="C1678" s="69" t="s">
        <v>186</v>
      </c>
      <c r="D1678" s="69" t="s">
        <v>1937</v>
      </c>
      <c r="E1678" s="69" t="s">
        <v>2277</v>
      </c>
      <c r="F1678" s="69">
        <v>460</v>
      </c>
      <c r="G1678" s="69" t="s">
        <v>1963</v>
      </c>
    </row>
    <row r="1679" spans="1:12" ht="14.4">
      <c r="A1679" s="27" t="str">
        <f>VLOOKUP(C1679,'user list'!A:B,2,0)</f>
        <v>Admin</v>
      </c>
      <c r="B1679" s="172">
        <v>45810.372442129628</v>
      </c>
      <c r="C1679" s="69" t="s">
        <v>186</v>
      </c>
      <c r="D1679" s="69" t="s">
        <v>1937</v>
      </c>
      <c r="E1679" s="69" t="s">
        <v>2278</v>
      </c>
      <c r="F1679" s="69">
        <v>453</v>
      </c>
      <c r="G1679" s="69" t="s">
        <v>1963</v>
      </c>
    </row>
    <row r="1680" spans="1:12" ht="14.4">
      <c r="A1680" s="27" t="str">
        <f>VLOOKUP(C1680,'user list'!A:B,2,0)</f>
        <v>Admin</v>
      </c>
      <c r="B1680" s="172">
        <v>45810.372511574074</v>
      </c>
      <c r="C1680" s="69" t="s">
        <v>186</v>
      </c>
      <c r="D1680" s="69" t="s">
        <v>1937</v>
      </c>
      <c r="E1680" s="69" t="s">
        <v>2279</v>
      </c>
      <c r="F1680" s="69">
        <v>447</v>
      </c>
      <c r="G1680" s="69" t="s">
        <v>1963</v>
      </c>
    </row>
    <row r="1681" spans="1:33" ht="14.4">
      <c r="A1681" s="27" t="str">
        <f>VLOOKUP(C1681,'user list'!A:B,2,0)</f>
        <v>Admin</v>
      </c>
      <c r="B1681" s="172">
        <v>45810.372511574074</v>
      </c>
      <c r="C1681" s="69" t="s">
        <v>186</v>
      </c>
      <c r="D1681" s="69" t="s">
        <v>1937</v>
      </c>
      <c r="E1681" s="69" t="s">
        <v>2280</v>
      </c>
      <c r="F1681" s="69">
        <v>448</v>
      </c>
      <c r="G1681" s="69" t="s">
        <v>1963</v>
      </c>
    </row>
    <row r="1682" spans="1:33" ht="14.4">
      <c r="A1682" s="27" t="str">
        <f>VLOOKUP(C1682,'user list'!A:B,2,0)</f>
        <v>Admin</v>
      </c>
      <c r="B1682" s="172">
        <v>45810.372557870367</v>
      </c>
      <c r="C1682" s="69" t="s">
        <v>186</v>
      </c>
      <c r="D1682" s="69" t="s">
        <v>1937</v>
      </c>
      <c r="E1682" s="69" t="s">
        <v>2281</v>
      </c>
      <c r="F1682" s="69">
        <v>441</v>
      </c>
      <c r="G1682" s="69" t="s">
        <v>1963</v>
      </c>
      <c r="AD1682" s="74"/>
      <c r="AG1682" s="74"/>
    </row>
    <row r="1683" spans="1:33" ht="14.4">
      <c r="A1683" s="27" t="str">
        <f>VLOOKUP(C1683,'user list'!A:B,2,0)</f>
        <v>Admin</v>
      </c>
      <c r="B1683" s="172">
        <v>45810.372557870367</v>
      </c>
      <c r="C1683" s="69" t="s">
        <v>186</v>
      </c>
      <c r="D1683" s="69" t="s">
        <v>1937</v>
      </c>
      <c r="E1683" s="69" t="s">
        <v>2282</v>
      </c>
      <c r="F1683" s="69">
        <v>445</v>
      </c>
      <c r="G1683" s="69" t="s">
        <v>1963</v>
      </c>
      <c r="L1683" s="73"/>
      <c r="M1683" s="73"/>
    </row>
    <row r="1684" spans="1:33" ht="14.4">
      <c r="A1684" s="27" t="str">
        <f>VLOOKUP(C1684,'user list'!A:B,2,0)</f>
        <v>Admin</v>
      </c>
      <c r="B1684" s="172">
        <v>45810.372557870367</v>
      </c>
      <c r="C1684" s="69" t="s">
        <v>186</v>
      </c>
      <c r="D1684" s="69" t="s">
        <v>1937</v>
      </c>
      <c r="E1684" s="69" t="s">
        <v>2047</v>
      </c>
      <c r="F1684" s="69">
        <v>443</v>
      </c>
      <c r="G1684" s="69" t="s">
        <v>1963</v>
      </c>
    </row>
    <row r="1685" spans="1:33" ht="14.4">
      <c r="A1685" s="27" t="str">
        <f>VLOOKUP(C1685,'user list'!A:B,2,0)</f>
        <v>Admin</v>
      </c>
      <c r="B1685" s="172">
        <v>45810.372685185182</v>
      </c>
      <c r="C1685" s="69" t="s">
        <v>186</v>
      </c>
      <c r="D1685" s="69" t="s">
        <v>1937</v>
      </c>
      <c r="E1685" s="69" t="s">
        <v>2283</v>
      </c>
      <c r="F1685" s="69">
        <v>431</v>
      </c>
      <c r="G1685" s="69" t="s">
        <v>1963</v>
      </c>
      <c r="O1685" s="73"/>
      <c r="P1685" s="73"/>
    </row>
    <row r="1686" spans="1:33" ht="14.4">
      <c r="A1686" s="27" t="str">
        <f>VLOOKUP(C1686,'user list'!A:B,2,0)</f>
        <v>Admin</v>
      </c>
      <c r="B1686" s="172">
        <v>45810.372685185182</v>
      </c>
      <c r="C1686" s="69" t="s">
        <v>186</v>
      </c>
      <c r="D1686" s="69" t="s">
        <v>1937</v>
      </c>
      <c r="E1686" s="69" t="s">
        <v>2284</v>
      </c>
      <c r="F1686" s="69">
        <v>435</v>
      </c>
      <c r="G1686" s="69" t="s">
        <v>1963</v>
      </c>
      <c r="O1686" s="73"/>
      <c r="P1686" s="73"/>
    </row>
    <row r="1687" spans="1:33" ht="14.4">
      <c r="A1687" s="27" t="str">
        <f>VLOOKUP(C1687,'user list'!A:B,2,0)</f>
        <v>Admin</v>
      </c>
      <c r="B1687" s="172">
        <v>45810.372685185182</v>
      </c>
      <c r="C1687" s="69" t="s">
        <v>186</v>
      </c>
      <c r="D1687" s="69" t="s">
        <v>1937</v>
      </c>
      <c r="E1687" s="69" t="s">
        <v>2283</v>
      </c>
      <c r="F1687" s="69">
        <v>430</v>
      </c>
      <c r="G1687" s="69" t="s">
        <v>1963</v>
      </c>
    </row>
    <row r="1688" spans="1:33" ht="14.4">
      <c r="A1688" s="27" t="str">
        <f>VLOOKUP(C1688,'user list'!A:B,2,0)</f>
        <v>Admin</v>
      </c>
      <c r="B1688" s="172">
        <v>45810.372685185182</v>
      </c>
      <c r="C1688" s="69" t="s">
        <v>186</v>
      </c>
      <c r="D1688" s="69" t="s">
        <v>1937</v>
      </c>
      <c r="E1688" s="69" t="s">
        <v>2285</v>
      </c>
      <c r="F1688" s="69">
        <v>434</v>
      </c>
      <c r="G1688" s="69" t="s">
        <v>1963</v>
      </c>
    </row>
    <row r="1689" spans="1:33" ht="14.4">
      <c r="A1689" s="27" t="str">
        <f>VLOOKUP(C1689,'user list'!A:B,2,0)</f>
        <v>Admin</v>
      </c>
      <c r="B1689" s="172">
        <v>45810.372685185182</v>
      </c>
      <c r="C1689" s="69" t="s">
        <v>186</v>
      </c>
      <c r="D1689" s="69" t="s">
        <v>1937</v>
      </c>
      <c r="E1689" s="69" t="s">
        <v>2286</v>
      </c>
      <c r="F1689" s="69">
        <v>437</v>
      </c>
      <c r="G1689" s="69" t="s">
        <v>1963</v>
      </c>
    </row>
    <row r="1690" spans="1:33" ht="14.4">
      <c r="A1690" s="27" t="str">
        <f>VLOOKUP(C1690,'user list'!A:B,2,0)</f>
        <v>Admin</v>
      </c>
      <c r="B1690" s="172">
        <v>45810.37290509259</v>
      </c>
      <c r="C1690" s="69" t="s">
        <v>186</v>
      </c>
      <c r="D1690" s="69" t="s">
        <v>1937</v>
      </c>
      <c r="E1690" s="69" t="s">
        <v>2287</v>
      </c>
      <c r="F1690" s="69">
        <v>595</v>
      </c>
      <c r="G1690" s="69" t="s">
        <v>1963</v>
      </c>
      <c r="AD1690" s="73"/>
      <c r="AE1690" s="73"/>
    </row>
    <row r="1691" spans="1:33" ht="14.4">
      <c r="A1691" s="27" t="str">
        <f>VLOOKUP(C1691,'user list'!A:B,2,0)</f>
        <v>Admin</v>
      </c>
      <c r="B1691" s="172">
        <v>45810.37290509259</v>
      </c>
      <c r="C1691" s="69" t="s">
        <v>186</v>
      </c>
      <c r="D1691" s="69" t="s">
        <v>1937</v>
      </c>
      <c r="E1691" s="69" t="s">
        <v>2288</v>
      </c>
      <c r="F1691" s="69">
        <v>594</v>
      </c>
      <c r="G1691" s="69" t="s">
        <v>1963</v>
      </c>
    </row>
    <row r="1692" spans="1:33" ht="14.4">
      <c r="A1692" s="27" t="str">
        <f>VLOOKUP(C1692,'user list'!A:B,2,0)</f>
        <v>Admin</v>
      </c>
      <c r="B1692" s="172">
        <v>45810.37290509259</v>
      </c>
      <c r="C1692" s="69" t="s">
        <v>186</v>
      </c>
      <c r="D1692" s="69" t="s">
        <v>1937</v>
      </c>
      <c r="E1692" s="69" t="s">
        <v>2289</v>
      </c>
      <c r="F1692" s="69">
        <v>592</v>
      </c>
      <c r="G1692" s="69" t="s">
        <v>1963</v>
      </c>
    </row>
    <row r="1693" spans="1:33" ht="14.4">
      <c r="A1693" s="27" t="str">
        <f>VLOOKUP(C1693,'user list'!A:B,2,0)</f>
        <v>Admin</v>
      </c>
      <c r="B1693" s="172">
        <v>45810.37290509259</v>
      </c>
      <c r="C1693" s="69" t="s">
        <v>186</v>
      </c>
      <c r="D1693" s="69" t="s">
        <v>1937</v>
      </c>
      <c r="E1693" s="69" t="s">
        <v>2290</v>
      </c>
      <c r="F1693" s="69">
        <v>596</v>
      </c>
      <c r="G1693" s="69" t="s">
        <v>1963</v>
      </c>
    </row>
    <row r="1694" spans="1:33" ht="14.4">
      <c r="A1694" s="27" t="str">
        <f>VLOOKUP(C1694,'user list'!A:B,2,0)</f>
        <v>Admin</v>
      </c>
      <c r="B1694" s="172">
        <v>45810.37290509259</v>
      </c>
      <c r="C1694" s="69" t="s">
        <v>186</v>
      </c>
      <c r="D1694" s="69" t="s">
        <v>1937</v>
      </c>
      <c r="E1694" s="69" t="s">
        <v>2291</v>
      </c>
      <c r="F1694" s="69">
        <v>593</v>
      </c>
      <c r="G1694" s="69" t="s">
        <v>1963</v>
      </c>
    </row>
    <row r="1695" spans="1:33" ht="14.4">
      <c r="A1695" s="27" t="str">
        <f>VLOOKUP(C1695,'user list'!A:B,2,0)</f>
        <v>Admin</v>
      </c>
      <c r="B1695" s="172">
        <v>45810.37290509259</v>
      </c>
      <c r="C1695" s="69" t="s">
        <v>186</v>
      </c>
      <c r="D1695" s="69" t="s">
        <v>1937</v>
      </c>
      <c r="E1695" s="69" t="s">
        <v>2292</v>
      </c>
      <c r="F1695" s="69">
        <v>588</v>
      </c>
      <c r="G1695" s="69" t="s">
        <v>1963</v>
      </c>
      <c r="R1695" s="73"/>
      <c r="S1695" s="73"/>
    </row>
    <row r="1696" spans="1:33" ht="14.4">
      <c r="A1696" s="27" t="str">
        <f>VLOOKUP(C1696,'user list'!A:B,2,0)</f>
        <v>Admin</v>
      </c>
      <c r="B1696" s="172">
        <v>45810.37290509259</v>
      </c>
      <c r="C1696" s="69" t="s">
        <v>186</v>
      </c>
      <c r="D1696" s="69" t="s">
        <v>1937</v>
      </c>
      <c r="E1696" s="69" t="s">
        <v>2293</v>
      </c>
      <c r="F1696" s="69">
        <v>591</v>
      </c>
      <c r="G1696" s="69" t="s">
        <v>1963</v>
      </c>
    </row>
    <row r="1697" spans="1:57" ht="14.4">
      <c r="A1697" s="27" t="str">
        <f>VLOOKUP(C1697,'user list'!A:B,2,0)</f>
        <v>Admin</v>
      </c>
      <c r="B1697" s="172">
        <v>45810.37290509259</v>
      </c>
      <c r="C1697" s="69" t="s">
        <v>186</v>
      </c>
      <c r="D1697" s="69" t="s">
        <v>1937</v>
      </c>
      <c r="E1697" s="69" t="s">
        <v>2122</v>
      </c>
      <c r="F1697" s="69">
        <v>585</v>
      </c>
      <c r="G1697" s="69" t="s">
        <v>1963</v>
      </c>
      <c r="L1697" s="73"/>
      <c r="M1697" s="73"/>
    </row>
    <row r="1698" spans="1:57" ht="14.4">
      <c r="A1698" s="27" t="str">
        <f>VLOOKUP(C1698,'user list'!A:B,2,0)</f>
        <v>Admin</v>
      </c>
      <c r="B1698" s="172">
        <v>45810.37290509259</v>
      </c>
      <c r="C1698" s="69" t="s">
        <v>186</v>
      </c>
      <c r="D1698" s="69" t="s">
        <v>1937</v>
      </c>
      <c r="E1698" s="69" t="s">
        <v>2287</v>
      </c>
      <c r="F1698" s="69">
        <v>584</v>
      </c>
      <c r="G1698" s="69" t="s">
        <v>1963</v>
      </c>
      <c r="AG1698" s="1"/>
      <c r="BB1698" s="74"/>
      <c r="BE1698" s="74"/>
    </row>
    <row r="1699" spans="1:57" ht="14.4">
      <c r="A1699" s="27" t="str">
        <f>VLOOKUP(C1699,'user list'!A:B,2,0)</f>
        <v>Admin</v>
      </c>
      <c r="B1699" s="172">
        <v>45810.37290509259</v>
      </c>
      <c r="C1699" s="69" t="s">
        <v>186</v>
      </c>
      <c r="D1699" s="69" t="s">
        <v>1937</v>
      </c>
      <c r="E1699" s="69" t="s">
        <v>2294</v>
      </c>
      <c r="F1699" s="69">
        <v>589</v>
      </c>
      <c r="G1699" s="69" t="s">
        <v>1963</v>
      </c>
      <c r="L1699" s="73"/>
      <c r="M1699" s="73"/>
    </row>
    <row r="1700" spans="1:57" ht="14.4">
      <c r="A1700" s="27" t="str">
        <f>VLOOKUP(C1700,'user list'!A:B,2,0)</f>
        <v>Admin</v>
      </c>
      <c r="B1700" s="172">
        <v>45810.37290509259</v>
      </c>
      <c r="C1700" s="69" t="s">
        <v>186</v>
      </c>
      <c r="D1700" s="69" t="s">
        <v>1937</v>
      </c>
      <c r="E1700" s="69" t="s">
        <v>2122</v>
      </c>
      <c r="F1700" s="69">
        <v>578</v>
      </c>
      <c r="G1700" s="69" t="s">
        <v>1963</v>
      </c>
      <c r="O1700" s="73"/>
      <c r="P1700" s="73"/>
    </row>
    <row r="1701" spans="1:57" ht="14.4">
      <c r="A1701" s="27" t="str">
        <f>VLOOKUP(C1701,'user list'!A:B,2,0)</f>
        <v>Admin</v>
      </c>
      <c r="B1701" s="172">
        <v>45810.37290509259</v>
      </c>
      <c r="C1701" s="69" t="s">
        <v>186</v>
      </c>
      <c r="D1701" s="69" t="s">
        <v>1937</v>
      </c>
      <c r="E1701" s="69" t="s">
        <v>1539</v>
      </c>
      <c r="F1701" s="69">
        <v>574</v>
      </c>
      <c r="G1701" s="69" t="s">
        <v>1963</v>
      </c>
      <c r="O1701" s="73"/>
      <c r="P1701" s="73"/>
    </row>
    <row r="1702" spans="1:57" ht="14.4">
      <c r="A1702" s="27" t="str">
        <f>VLOOKUP(C1702,'user list'!A:B,2,0)</f>
        <v>Admin</v>
      </c>
      <c r="B1702" s="172">
        <v>45810.37290509259</v>
      </c>
      <c r="C1702" s="69" t="s">
        <v>186</v>
      </c>
      <c r="D1702" s="69" t="s">
        <v>1937</v>
      </c>
      <c r="E1702" s="69" t="s">
        <v>2287</v>
      </c>
      <c r="F1702" s="69">
        <v>573</v>
      </c>
      <c r="G1702" s="69" t="s">
        <v>1963</v>
      </c>
    </row>
    <row r="1703" spans="1:57" ht="14.4">
      <c r="A1703" s="27" t="str">
        <f>VLOOKUP(C1703,'user list'!A:B,2,0)</f>
        <v>Admin</v>
      </c>
      <c r="B1703" s="172">
        <v>45810.37290509259</v>
      </c>
      <c r="C1703" s="69" t="s">
        <v>186</v>
      </c>
      <c r="D1703" s="69" t="s">
        <v>1937</v>
      </c>
      <c r="E1703" s="69" t="s">
        <v>2295</v>
      </c>
      <c r="F1703" s="69">
        <v>583</v>
      </c>
      <c r="G1703" s="69" t="s">
        <v>1963</v>
      </c>
    </row>
    <row r="1704" spans="1:57" ht="14.4">
      <c r="A1704" s="27" t="str">
        <f>VLOOKUP(C1704,'user list'!A:B,2,0)</f>
        <v>Admin</v>
      </c>
      <c r="B1704" s="172">
        <v>45810.37290509259</v>
      </c>
      <c r="C1704" s="69" t="s">
        <v>186</v>
      </c>
      <c r="D1704" s="69" t="s">
        <v>1937</v>
      </c>
      <c r="E1704" s="69" t="s">
        <v>2296</v>
      </c>
      <c r="F1704" s="69">
        <v>580</v>
      </c>
      <c r="G1704" s="69" t="s">
        <v>1963</v>
      </c>
      <c r="L1704" s="73"/>
      <c r="M1704" s="73"/>
    </row>
    <row r="1705" spans="1:57" ht="14.4">
      <c r="A1705" s="27" t="str">
        <f>VLOOKUP(C1705,'user list'!A:B,2,0)</f>
        <v>Admin</v>
      </c>
      <c r="B1705" s="172">
        <v>45810.37290509259</v>
      </c>
      <c r="C1705" s="69" t="s">
        <v>186</v>
      </c>
      <c r="D1705" s="69" t="s">
        <v>1937</v>
      </c>
      <c r="E1705" s="69" t="s">
        <v>2122</v>
      </c>
      <c r="F1705" s="69">
        <v>570</v>
      </c>
      <c r="G1705" s="69" t="s">
        <v>1963</v>
      </c>
      <c r="L1705" s="73"/>
      <c r="M1705" s="73"/>
    </row>
    <row r="1706" spans="1:57" ht="14.4">
      <c r="A1706" s="27" t="str">
        <f>VLOOKUP(C1706,'user list'!A:B,2,0)</f>
        <v>Admin</v>
      </c>
      <c r="B1706" s="172">
        <v>45810.37290509259</v>
      </c>
      <c r="C1706" s="69" t="s">
        <v>186</v>
      </c>
      <c r="D1706" s="69" t="s">
        <v>1937</v>
      </c>
      <c r="E1706" s="69" t="s">
        <v>2297</v>
      </c>
      <c r="F1706" s="69">
        <v>565</v>
      </c>
      <c r="G1706" s="69" t="s">
        <v>1963</v>
      </c>
    </row>
    <row r="1707" spans="1:57" ht="14.4">
      <c r="A1707" s="27" t="str">
        <f>VLOOKUP(C1707,'user list'!A:B,2,0)</f>
        <v>Admin</v>
      </c>
      <c r="B1707" s="172">
        <v>45810.37290509259</v>
      </c>
      <c r="C1707" s="69" t="s">
        <v>186</v>
      </c>
      <c r="D1707" s="69" t="s">
        <v>1937</v>
      </c>
      <c r="E1707" s="69" t="s">
        <v>2122</v>
      </c>
      <c r="F1707" s="69">
        <v>569</v>
      </c>
      <c r="G1707" s="69" t="s">
        <v>1963</v>
      </c>
      <c r="AA1707" s="1"/>
      <c r="AG1707" s="73"/>
      <c r="AH1707" s="73"/>
    </row>
    <row r="1708" spans="1:57" ht="14.4">
      <c r="A1708" s="27" t="str">
        <f>VLOOKUP(C1708,'user list'!A:B,2,0)</f>
        <v>Admin</v>
      </c>
      <c r="B1708" s="172">
        <v>45810.37290509259</v>
      </c>
      <c r="C1708" s="69" t="s">
        <v>186</v>
      </c>
      <c r="D1708" s="69" t="s">
        <v>1937</v>
      </c>
      <c r="E1708" s="69" t="s">
        <v>2056</v>
      </c>
      <c r="F1708" s="69">
        <v>568</v>
      </c>
      <c r="G1708" s="69" t="s">
        <v>1963</v>
      </c>
    </row>
    <row r="1709" spans="1:57" ht="14.4">
      <c r="A1709" s="27" t="str">
        <f>VLOOKUP(C1709,'user list'!A:B,2,0)</f>
        <v>Admin</v>
      </c>
      <c r="B1709" s="172">
        <v>45810.37290509259</v>
      </c>
      <c r="C1709" s="69" t="s">
        <v>186</v>
      </c>
      <c r="D1709" s="69" t="s">
        <v>1937</v>
      </c>
      <c r="E1709" s="69" t="s">
        <v>2298</v>
      </c>
      <c r="F1709" s="69">
        <v>566</v>
      </c>
      <c r="G1709" s="69" t="s">
        <v>1963</v>
      </c>
    </row>
    <row r="1710" spans="1:57" ht="14.4">
      <c r="A1710" s="27" t="str">
        <f>VLOOKUP(C1710,'user list'!A:B,2,0)</f>
        <v>Admin</v>
      </c>
      <c r="B1710" s="172">
        <v>45810.37290509259</v>
      </c>
      <c r="C1710" s="69" t="s">
        <v>186</v>
      </c>
      <c r="D1710" s="69" t="s">
        <v>1937</v>
      </c>
      <c r="E1710" s="69" t="s">
        <v>2280</v>
      </c>
      <c r="F1710" s="69" t="s">
        <v>2299</v>
      </c>
      <c r="G1710" s="69">
        <v>562</v>
      </c>
      <c r="L1710" s="74"/>
      <c r="O1710" s="73"/>
      <c r="P1710" s="73"/>
    </row>
    <row r="1711" spans="1:57" ht="14.4">
      <c r="A1711" s="27" t="str">
        <f>VLOOKUP(C1711,'user list'!A:B,2,0)</f>
        <v>Admin</v>
      </c>
      <c r="B1711" s="172">
        <v>45810.37290509259</v>
      </c>
      <c r="C1711" s="69" t="s">
        <v>186</v>
      </c>
      <c r="D1711" s="69" t="s">
        <v>1937</v>
      </c>
      <c r="E1711" s="69">
        <v>561</v>
      </c>
      <c r="F1711" s="69">
        <v>561</v>
      </c>
      <c r="G1711" s="69" t="s">
        <v>1963</v>
      </c>
    </row>
    <row r="1712" spans="1:57" ht="14.4">
      <c r="A1712" s="27" t="str">
        <f>VLOOKUP(C1712,'user list'!A:B,2,0)</f>
        <v>Admin</v>
      </c>
      <c r="B1712" s="172">
        <v>45810.37290509259</v>
      </c>
      <c r="C1712" s="69" t="s">
        <v>186</v>
      </c>
      <c r="D1712" s="69" t="s">
        <v>1937</v>
      </c>
      <c r="E1712" s="69" t="s">
        <v>2300</v>
      </c>
      <c r="F1712" s="69">
        <v>563</v>
      </c>
      <c r="G1712" s="69" t="s">
        <v>1963</v>
      </c>
      <c r="O1712" s="73"/>
      <c r="P1712" s="73"/>
    </row>
    <row r="1713" spans="1:42" ht="14.4">
      <c r="A1713" s="27" t="str">
        <f>VLOOKUP(C1713,'user list'!A:B,2,0)</f>
        <v>Admin</v>
      </c>
      <c r="B1713" s="172">
        <v>45810.37290509259</v>
      </c>
      <c r="C1713" s="69" t="s">
        <v>186</v>
      </c>
      <c r="D1713" s="69" t="s">
        <v>1937</v>
      </c>
      <c r="E1713" s="69" t="s">
        <v>2301</v>
      </c>
      <c r="F1713" s="69">
        <v>558</v>
      </c>
      <c r="G1713" s="69" t="s">
        <v>1963</v>
      </c>
      <c r="L1713" s="73"/>
      <c r="M1713" s="73"/>
    </row>
    <row r="1714" spans="1:42" ht="14.4">
      <c r="A1714" s="27" t="str">
        <f>VLOOKUP(C1714,'user list'!A:B,2,0)</f>
        <v>Admin</v>
      </c>
      <c r="B1714" s="172">
        <v>45810.37290509259</v>
      </c>
      <c r="C1714" s="69" t="s">
        <v>186</v>
      </c>
      <c r="D1714" s="69" t="s">
        <v>1937</v>
      </c>
      <c r="E1714" s="69" t="s">
        <v>2302</v>
      </c>
      <c r="F1714" s="69">
        <v>559</v>
      </c>
      <c r="G1714" s="69" t="s">
        <v>1963</v>
      </c>
    </row>
    <row r="1715" spans="1:42" ht="14.4">
      <c r="A1715" s="27" t="str">
        <f>VLOOKUP(C1715,'user list'!A:B,2,0)</f>
        <v>Admin</v>
      </c>
      <c r="B1715" s="172">
        <v>45810.37290509259</v>
      </c>
      <c r="C1715" s="69" t="s">
        <v>186</v>
      </c>
      <c r="D1715" s="69" t="s">
        <v>1937</v>
      </c>
      <c r="E1715" s="69" t="s">
        <v>1946</v>
      </c>
      <c r="F1715" s="69">
        <v>555</v>
      </c>
      <c r="G1715" s="69" t="s">
        <v>1963</v>
      </c>
    </row>
    <row r="1716" spans="1:42" ht="14.4">
      <c r="A1716" s="27" t="str">
        <f>VLOOKUP(C1716,'user list'!A:B,2,0)</f>
        <v>Admin</v>
      </c>
      <c r="B1716" s="172">
        <v>45810.37290509259</v>
      </c>
      <c r="C1716" s="69" t="s">
        <v>186</v>
      </c>
      <c r="D1716" s="69" t="s">
        <v>1937</v>
      </c>
      <c r="E1716" s="69" t="s">
        <v>2303</v>
      </c>
      <c r="F1716" s="69">
        <v>936</v>
      </c>
      <c r="G1716" s="69" t="s">
        <v>1963</v>
      </c>
    </row>
    <row r="1717" spans="1:42" ht="14.4">
      <c r="A1717" s="27" t="str">
        <f>VLOOKUP(C1717,'user list'!A:B,2,0)</f>
        <v>Admin</v>
      </c>
      <c r="B1717" s="172">
        <v>45810.37290509259</v>
      </c>
      <c r="C1717" s="69" t="s">
        <v>186</v>
      </c>
      <c r="D1717" s="69" t="s">
        <v>1937</v>
      </c>
      <c r="E1717" s="69" t="s">
        <v>2304</v>
      </c>
      <c r="F1717" s="69">
        <v>828</v>
      </c>
      <c r="G1717" s="69" t="s">
        <v>1963</v>
      </c>
    </row>
    <row r="1718" spans="1:42" ht="14.4">
      <c r="A1718" s="27" t="str">
        <f>VLOOKUP(C1718,'user list'!A:B,2,0)</f>
        <v>Admin</v>
      </c>
      <c r="B1718" s="172">
        <v>45810.37290509259</v>
      </c>
      <c r="C1718" s="69" t="s">
        <v>186</v>
      </c>
      <c r="D1718" s="69" t="s">
        <v>1937</v>
      </c>
      <c r="E1718" s="69" t="s">
        <v>2302</v>
      </c>
      <c r="F1718" s="69">
        <v>554</v>
      </c>
      <c r="G1718" s="69" t="s">
        <v>1963</v>
      </c>
    </row>
    <row r="1719" spans="1:42" ht="14.4">
      <c r="A1719" s="27" t="str">
        <f>VLOOKUP(C1719,'user list'!A:B,2,0)</f>
        <v>Admin</v>
      </c>
      <c r="B1719" s="172">
        <v>45810.37290509259</v>
      </c>
      <c r="C1719" s="69" t="s">
        <v>186</v>
      </c>
      <c r="D1719" s="69" t="s">
        <v>1937</v>
      </c>
      <c r="E1719" s="69" t="s">
        <v>2302</v>
      </c>
      <c r="F1719" s="69">
        <v>557</v>
      </c>
      <c r="G1719" s="69" t="s">
        <v>1963</v>
      </c>
      <c r="R1719" s="73"/>
      <c r="S1719" s="73"/>
    </row>
    <row r="1720" spans="1:42" ht="14.4">
      <c r="A1720" s="27" t="str">
        <f>VLOOKUP(C1720,'user list'!A:B,2,0)</f>
        <v>Admin</v>
      </c>
      <c r="B1720" s="172">
        <v>45810.37290509259</v>
      </c>
      <c r="C1720" s="69" t="s">
        <v>186</v>
      </c>
      <c r="D1720" s="69" t="s">
        <v>1937</v>
      </c>
      <c r="E1720" s="69" t="s">
        <v>2070</v>
      </c>
      <c r="F1720" s="69">
        <v>550</v>
      </c>
      <c r="G1720" s="69" t="s">
        <v>1963</v>
      </c>
    </row>
    <row r="1721" spans="1:42" ht="14.4">
      <c r="A1721" s="27" t="str">
        <f>VLOOKUP(C1721,'user list'!A:B,2,0)</f>
        <v>Admin</v>
      </c>
      <c r="B1721" s="172">
        <v>45810.37290509259</v>
      </c>
      <c r="C1721" s="69" t="s">
        <v>186</v>
      </c>
      <c r="D1721" s="69" t="s">
        <v>1937</v>
      </c>
      <c r="E1721" s="69" t="s">
        <v>2268</v>
      </c>
      <c r="F1721" s="69">
        <v>637</v>
      </c>
      <c r="G1721" s="69" t="s">
        <v>1963</v>
      </c>
    </row>
    <row r="1722" spans="1:42" ht="14.4">
      <c r="A1722" s="27" t="str">
        <f>VLOOKUP(C1722,'user list'!A:B,2,0)</f>
        <v>Admin</v>
      </c>
      <c r="B1722" s="172">
        <v>45810.37290509259</v>
      </c>
      <c r="C1722" s="69" t="s">
        <v>186</v>
      </c>
      <c r="D1722" s="69" t="s">
        <v>1937</v>
      </c>
      <c r="E1722" s="69" t="s">
        <v>2073</v>
      </c>
      <c r="F1722" s="69">
        <v>549</v>
      </c>
      <c r="G1722" s="69" t="s">
        <v>1963</v>
      </c>
      <c r="L1722" s="73"/>
      <c r="M1722" s="73"/>
    </row>
    <row r="1723" spans="1:42" ht="14.4">
      <c r="A1723" s="27" t="str">
        <f>VLOOKUP(C1723,'user list'!A:B,2,0)</f>
        <v>Admin</v>
      </c>
      <c r="B1723" s="172">
        <v>45810.37295138889</v>
      </c>
      <c r="C1723" s="69" t="s">
        <v>186</v>
      </c>
      <c r="D1723" s="69" t="s">
        <v>1937</v>
      </c>
      <c r="E1723" s="69" t="s">
        <v>2305</v>
      </c>
      <c r="F1723" s="69">
        <v>1102</v>
      </c>
      <c r="G1723" s="69" t="s">
        <v>1963</v>
      </c>
      <c r="AM1723" s="74"/>
      <c r="AP1723" s="74"/>
    </row>
    <row r="1724" spans="1:42" ht="14.4">
      <c r="A1724" s="27" t="str">
        <f>VLOOKUP(C1724,'user list'!A:B,2,0)</f>
        <v>Admin</v>
      </c>
      <c r="B1724" s="172">
        <v>45810.37295138889</v>
      </c>
      <c r="C1724" s="69" t="s">
        <v>186</v>
      </c>
      <c r="D1724" s="69" t="s">
        <v>1937</v>
      </c>
      <c r="E1724" s="69" t="s">
        <v>2305</v>
      </c>
      <c r="F1724" s="69">
        <v>1101</v>
      </c>
      <c r="G1724" s="69" t="s">
        <v>1963</v>
      </c>
      <c r="L1724" s="73"/>
      <c r="M1724" s="73"/>
    </row>
    <row r="1725" spans="1:42" ht="14.4">
      <c r="A1725" s="27" t="str">
        <f>VLOOKUP(C1725,'user list'!A:B,2,0)</f>
        <v>Admin</v>
      </c>
      <c r="B1725" s="172">
        <v>45810.37295138889</v>
      </c>
      <c r="C1725" s="69" t="s">
        <v>186</v>
      </c>
      <c r="D1725" s="69" t="s">
        <v>1937</v>
      </c>
      <c r="E1725" s="69" t="s">
        <v>2305</v>
      </c>
      <c r="F1725" s="69">
        <v>1097</v>
      </c>
      <c r="G1725" s="69" t="s">
        <v>1963</v>
      </c>
      <c r="R1725" s="73"/>
      <c r="S1725" s="73"/>
    </row>
    <row r="1726" spans="1:42" ht="14.4">
      <c r="A1726" s="27" t="str">
        <f>VLOOKUP(C1726,'user list'!A:B,2,0)</f>
        <v>Admin</v>
      </c>
      <c r="B1726" s="172">
        <v>45810.37295138889</v>
      </c>
      <c r="C1726" s="69" t="s">
        <v>186</v>
      </c>
      <c r="D1726" s="69" t="s">
        <v>1937</v>
      </c>
      <c r="E1726" s="69" t="s">
        <v>2305</v>
      </c>
      <c r="F1726" s="69">
        <v>1100</v>
      </c>
      <c r="G1726" s="69" t="s">
        <v>1963</v>
      </c>
      <c r="O1726" s="73"/>
      <c r="P1726" s="73"/>
    </row>
    <row r="1727" spans="1:42" ht="14.4">
      <c r="A1727" s="27" t="str">
        <f>VLOOKUP(C1727,'user list'!A:B,2,0)</f>
        <v>Admin</v>
      </c>
      <c r="B1727" s="172">
        <v>45810.37295138889</v>
      </c>
      <c r="C1727" s="69" t="s">
        <v>186</v>
      </c>
      <c r="D1727" s="69" t="s">
        <v>1937</v>
      </c>
      <c r="E1727" s="69" t="s">
        <v>2305</v>
      </c>
      <c r="F1727" s="69">
        <v>1099</v>
      </c>
      <c r="G1727" s="69" t="s">
        <v>1963</v>
      </c>
    </row>
    <row r="1728" spans="1:42" ht="14.4">
      <c r="A1728" s="27" t="str">
        <f>VLOOKUP(C1728,'user list'!A:B,2,0)</f>
        <v>Admin</v>
      </c>
      <c r="B1728" s="172">
        <v>45810.37295138889</v>
      </c>
      <c r="C1728" s="69" t="s">
        <v>186</v>
      </c>
      <c r="D1728" s="69" t="s">
        <v>1937</v>
      </c>
      <c r="E1728" s="69" t="s">
        <v>2305</v>
      </c>
      <c r="F1728" s="69">
        <v>1095</v>
      </c>
      <c r="G1728" s="69" t="s">
        <v>1963</v>
      </c>
    </row>
    <row r="1729" spans="1:33" ht="14.4">
      <c r="A1729" s="27" t="str">
        <f>VLOOKUP(C1729,'user list'!A:B,2,0)</f>
        <v>Admin</v>
      </c>
      <c r="B1729" s="172">
        <v>45810.37295138889</v>
      </c>
      <c r="C1729" s="69" t="s">
        <v>186</v>
      </c>
      <c r="D1729" s="69" t="s">
        <v>1937</v>
      </c>
      <c r="E1729" s="69" t="s">
        <v>2305</v>
      </c>
      <c r="F1729" s="69">
        <v>1094</v>
      </c>
      <c r="G1729" s="69" t="s">
        <v>1963</v>
      </c>
      <c r="L1729" s="73"/>
      <c r="M1729" s="73"/>
    </row>
    <row r="1730" spans="1:33" ht="14.4">
      <c r="A1730" s="27" t="str">
        <f>VLOOKUP(C1730,'user list'!A:B,2,0)</f>
        <v>Admin</v>
      </c>
      <c r="B1730" s="172">
        <v>45810.37295138889</v>
      </c>
      <c r="C1730" s="69" t="s">
        <v>186</v>
      </c>
      <c r="D1730" s="69" t="s">
        <v>1937</v>
      </c>
      <c r="E1730" s="69" t="s">
        <v>2306</v>
      </c>
      <c r="F1730" s="69">
        <v>1093</v>
      </c>
      <c r="G1730" s="69" t="s">
        <v>1963</v>
      </c>
      <c r="L1730" s="73"/>
      <c r="M1730" s="73"/>
    </row>
    <row r="1731" spans="1:33" ht="14.4">
      <c r="A1731" s="27" t="str">
        <f>VLOOKUP(C1731,'user list'!A:B,2,0)</f>
        <v>Admin</v>
      </c>
      <c r="B1731" s="172">
        <v>45810.37295138889</v>
      </c>
      <c r="C1731" s="69" t="s">
        <v>186</v>
      </c>
      <c r="D1731" s="69" t="s">
        <v>1937</v>
      </c>
      <c r="E1731" s="69" t="s">
        <v>2305</v>
      </c>
      <c r="F1731" s="69">
        <v>1096</v>
      </c>
      <c r="G1731" s="69" t="s">
        <v>1963</v>
      </c>
    </row>
    <row r="1732" spans="1:33" ht="14.4">
      <c r="A1732" s="27" t="str">
        <f>VLOOKUP(C1732,'user list'!A:B,2,0)</f>
        <v>Admin</v>
      </c>
      <c r="B1732" s="172">
        <v>45810.37295138889</v>
      </c>
      <c r="C1732" s="69" t="s">
        <v>186</v>
      </c>
      <c r="D1732" s="69" t="s">
        <v>1937</v>
      </c>
      <c r="E1732" s="69" t="s">
        <v>2307</v>
      </c>
      <c r="F1732" s="69">
        <v>1092</v>
      </c>
      <c r="G1732" s="69" t="s">
        <v>1963</v>
      </c>
      <c r="O1732" s="73"/>
      <c r="P1732" s="73"/>
    </row>
    <row r="1733" spans="1:33" ht="14.4">
      <c r="A1733" s="27" t="str">
        <f>VLOOKUP(C1733,'user list'!A:B,2,0)</f>
        <v>Admin</v>
      </c>
      <c r="B1733" s="172">
        <v>45810.37295138889</v>
      </c>
      <c r="C1733" s="69" t="s">
        <v>186</v>
      </c>
      <c r="D1733" s="69" t="s">
        <v>1937</v>
      </c>
      <c r="E1733" s="69" t="s">
        <v>2306</v>
      </c>
      <c r="F1733" s="69">
        <v>1091</v>
      </c>
      <c r="G1733" s="69" t="s">
        <v>1963</v>
      </c>
    </row>
    <row r="1734" spans="1:33" ht="14.4">
      <c r="A1734" s="27" t="str">
        <f>VLOOKUP(C1734,'user list'!A:B,2,0)</f>
        <v>Admin</v>
      </c>
      <c r="B1734" s="172">
        <v>45810.37295138889</v>
      </c>
      <c r="C1734" s="69" t="s">
        <v>186</v>
      </c>
      <c r="D1734" s="69" t="s">
        <v>1937</v>
      </c>
      <c r="E1734" s="69" t="s">
        <v>1969</v>
      </c>
      <c r="F1734" s="69">
        <v>1086</v>
      </c>
      <c r="G1734" s="69" t="s">
        <v>1963</v>
      </c>
    </row>
    <row r="1735" spans="1:33" ht="14.4">
      <c r="A1735" s="27" t="str">
        <f>VLOOKUP(C1735,'user list'!A:B,2,0)</f>
        <v>Admin</v>
      </c>
      <c r="B1735" s="172">
        <v>45810.37295138889</v>
      </c>
      <c r="C1735" s="69" t="s">
        <v>186</v>
      </c>
      <c r="D1735" s="69" t="s">
        <v>1937</v>
      </c>
      <c r="E1735" s="69" t="s">
        <v>1969</v>
      </c>
      <c r="F1735" s="69">
        <v>1088</v>
      </c>
      <c r="G1735" s="69" t="s">
        <v>1963</v>
      </c>
    </row>
    <row r="1736" spans="1:33" ht="14.4">
      <c r="A1736" s="27" t="str">
        <f>VLOOKUP(C1736,'user list'!A:B,2,0)</f>
        <v>Admin</v>
      </c>
      <c r="B1736" s="172">
        <v>45810.37295138889</v>
      </c>
      <c r="C1736" s="69" t="s">
        <v>186</v>
      </c>
      <c r="D1736" s="69" t="s">
        <v>1937</v>
      </c>
      <c r="E1736" s="69" t="s">
        <v>2258</v>
      </c>
      <c r="F1736" s="69">
        <v>1089</v>
      </c>
      <c r="G1736" s="69" t="s">
        <v>1963</v>
      </c>
    </row>
    <row r="1737" spans="1:33" ht="14.4">
      <c r="A1737" s="27" t="str">
        <f>VLOOKUP(C1737,'user list'!A:B,2,0)</f>
        <v>Admin</v>
      </c>
      <c r="B1737" s="172">
        <v>45810.37295138889</v>
      </c>
      <c r="C1737" s="69" t="s">
        <v>186</v>
      </c>
      <c r="D1737" s="69" t="s">
        <v>1937</v>
      </c>
      <c r="E1737" s="69" t="s">
        <v>2100</v>
      </c>
      <c r="F1737" s="69">
        <v>1090</v>
      </c>
      <c r="G1737" s="69" t="s">
        <v>1963</v>
      </c>
      <c r="AD1737" s="74"/>
      <c r="AG1737" s="74"/>
    </row>
    <row r="1738" spans="1:33" ht="14.4">
      <c r="A1738" s="27" t="str">
        <f>VLOOKUP(C1738,'user list'!A:B,2,0)</f>
        <v>Admin</v>
      </c>
      <c r="B1738" s="172">
        <v>45810.37295138889</v>
      </c>
      <c r="C1738" s="69" t="s">
        <v>186</v>
      </c>
      <c r="D1738" s="69" t="s">
        <v>1937</v>
      </c>
      <c r="E1738" s="69" t="s">
        <v>2308</v>
      </c>
      <c r="F1738" s="69">
        <v>1085</v>
      </c>
      <c r="G1738" s="69" t="s">
        <v>1963</v>
      </c>
      <c r="L1738" s="73"/>
      <c r="M1738" s="73"/>
    </row>
    <row r="1739" spans="1:33" ht="14.4">
      <c r="A1739" s="27" t="str">
        <f>VLOOKUP(C1739,'user list'!A:B,2,0)</f>
        <v>Admin</v>
      </c>
      <c r="B1739" s="172">
        <v>45810.37295138889</v>
      </c>
      <c r="C1739" s="69" t="s">
        <v>186</v>
      </c>
      <c r="D1739" s="69" t="s">
        <v>1937</v>
      </c>
      <c r="E1739" s="69" t="s">
        <v>2309</v>
      </c>
      <c r="F1739" s="69">
        <v>1082</v>
      </c>
      <c r="G1739" s="69" t="s">
        <v>1963</v>
      </c>
    </row>
    <row r="1740" spans="1:33" ht="14.4">
      <c r="A1740" s="27" t="str">
        <f>VLOOKUP(C1740,'user list'!A:B,2,0)</f>
        <v>Admin</v>
      </c>
      <c r="B1740" s="172">
        <v>45810.37295138889</v>
      </c>
      <c r="C1740" s="69" t="s">
        <v>186</v>
      </c>
      <c r="D1740" s="69" t="s">
        <v>1937</v>
      </c>
      <c r="E1740" s="69" t="s">
        <v>2229</v>
      </c>
      <c r="F1740" s="69">
        <v>1083</v>
      </c>
      <c r="G1740" s="69" t="s">
        <v>1963</v>
      </c>
      <c r="O1740" s="73"/>
      <c r="P1740" s="73"/>
    </row>
    <row r="1741" spans="1:33" ht="14.4">
      <c r="A1741" s="27" t="str">
        <f>VLOOKUP(C1741,'user list'!A:B,2,0)</f>
        <v>Admin</v>
      </c>
      <c r="B1741" s="172">
        <v>45810.37295138889</v>
      </c>
      <c r="C1741" s="69" t="s">
        <v>186</v>
      </c>
      <c r="D1741" s="69" t="s">
        <v>1937</v>
      </c>
      <c r="E1741" s="69" t="s">
        <v>2308</v>
      </c>
      <c r="F1741" s="69">
        <v>1084</v>
      </c>
      <c r="G1741" s="69" t="s">
        <v>1963</v>
      </c>
      <c r="O1741" s="73"/>
      <c r="P1741" s="73"/>
    </row>
    <row r="1742" spans="1:33" ht="14.4">
      <c r="A1742" s="27" t="str">
        <f>VLOOKUP(C1742,'user list'!A:B,2,0)</f>
        <v>Admin</v>
      </c>
      <c r="B1742" s="172">
        <v>45810.37295138889</v>
      </c>
      <c r="C1742" s="69" t="s">
        <v>186</v>
      </c>
      <c r="D1742" s="69" t="s">
        <v>1937</v>
      </c>
      <c r="E1742" s="69" t="s">
        <v>2310</v>
      </c>
      <c r="F1742" s="69">
        <v>1081</v>
      </c>
      <c r="G1742" s="69" t="s">
        <v>1963</v>
      </c>
    </row>
    <row r="1743" spans="1:33" ht="14.4">
      <c r="A1743" s="27" t="str">
        <f>VLOOKUP(C1743,'user list'!A:B,2,0)</f>
        <v>Admin</v>
      </c>
      <c r="B1743" s="172">
        <v>45810.37295138889</v>
      </c>
      <c r="C1743" s="69" t="s">
        <v>186</v>
      </c>
      <c r="D1743" s="69" t="s">
        <v>1937</v>
      </c>
      <c r="E1743" s="69" t="s">
        <v>1971</v>
      </c>
      <c r="F1743" s="69">
        <v>1080</v>
      </c>
      <c r="G1743" s="69" t="s">
        <v>1963</v>
      </c>
    </row>
    <row r="1744" spans="1:33" ht="14.4">
      <c r="A1744" s="27" t="str">
        <f>VLOOKUP(C1744,'user list'!A:B,2,0)</f>
        <v>Admin</v>
      </c>
      <c r="B1744" s="172">
        <v>45810.37295138889</v>
      </c>
      <c r="C1744" s="69" t="s">
        <v>186</v>
      </c>
      <c r="D1744" s="69" t="s">
        <v>1937</v>
      </c>
      <c r="E1744" s="69" t="s">
        <v>24</v>
      </c>
      <c r="F1744" s="69">
        <v>1078</v>
      </c>
      <c r="G1744" s="69" t="s">
        <v>1963</v>
      </c>
    </row>
    <row r="1745" spans="1:33" ht="14.4">
      <c r="A1745" s="27" t="str">
        <f>VLOOKUP(C1745,'user list'!A:B,2,0)</f>
        <v>Admin</v>
      </c>
      <c r="B1745" s="172">
        <v>45810.37295138889</v>
      </c>
      <c r="C1745" s="69" t="s">
        <v>186</v>
      </c>
      <c r="D1745" s="69" t="s">
        <v>1937</v>
      </c>
      <c r="E1745" s="69" t="s">
        <v>1971</v>
      </c>
      <c r="F1745" s="69">
        <v>1076</v>
      </c>
      <c r="G1745" s="69" t="s">
        <v>1963</v>
      </c>
      <c r="AD1745" s="73"/>
      <c r="AE1745" s="73"/>
    </row>
    <row r="1746" spans="1:33" ht="14.4">
      <c r="A1746" s="27" t="str">
        <f>VLOOKUP(C1746,'user list'!A:B,2,0)</f>
        <v>Admin</v>
      </c>
      <c r="B1746" s="172">
        <v>45810.37295138889</v>
      </c>
      <c r="C1746" s="69" t="s">
        <v>186</v>
      </c>
      <c r="D1746" s="69" t="s">
        <v>1937</v>
      </c>
      <c r="E1746" s="69" t="s">
        <v>2311</v>
      </c>
      <c r="F1746" s="69">
        <v>1079</v>
      </c>
      <c r="G1746" s="69" t="s">
        <v>1963</v>
      </c>
      <c r="L1746" s="73"/>
      <c r="M1746" s="73"/>
    </row>
    <row r="1747" spans="1:33" ht="14.4">
      <c r="A1747" s="27" t="str">
        <f>VLOOKUP(C1747,'user list'!A:B,2,0)</f>
        <v>Admin</v>
      </c>
      <c r="B1747" s="172">
        <v>45810.372986111113</v>
      </c>
      <c r="C1747" s="69" t="s">
        <v>186</v>
      </c>
      <c r="D1747" s="69" t="s">
        <v>1937</v>
      </c>
      <c r="E1747" s="69" t="s">
        <v>2312</v>
      </c>
      <c r="F1747" s="69">
        <v>541</v>
      </c>
      <c r="G1747" s="69" t="s">
        <v>1963</v>
      </c>
    </row>
    <row r="1748" spans="1:33" ht="14.4">
      <c r="A1748" s="27" t="str">
        <f>VLOOKUP(C1748,'user list'!A:B,2,0)</f>
        <v>Admin</v>
      </c>
      <c r="B1748" s="172">
        <v>45810.373101851852</v>
      </c>
      <c r="C1748" s="69" t="s">
        <v>186</v>
      </c>
      <c r="D1748" s="69" t="s">
        <v>1937</v>
      </c>
      <c r="E1748" s="69" t="s">
        <v>2313</v>
      </c>
      <c r="F1748" s="69">
        <v>1037</v>
      </c>
      <c r="G1748" s="69" t="s">
        <v>1963</v>
      </c>
    </row>
    <row r="1749" spans="1:33" ht="14.4">
      <c r="A1749" s="27" t="str">
        <f>VLOOKUP(C1749,'user list'!A:B,2,0)</f>
        <v>Admin</v>
      </c>
      <c r="B1749" s="172">
        <v>45810.373101851852</v>
      </c>
      <c r="C1749" s="69" t="s">
        <v>186</v>
      </c>
      <c r="D1749" s="69" t="s">
        <v>1937</v>
      </c>
      <c r="E1749" s="69" t="s">
        <v>2314</v>
      </c>
      <c r="F1749" s="69">
        <v>1020</v>
      </c>
      <c r="G1749" s="69" t="s">
        <v>1963</v>
      </c>
    </row>
    <row r="1750" spans="1:33" ht="14.4">
      <c r="A1750" s="27" t="str">
        <f>VLOOKUP(C1750,'user list'!A:B,2,0)</f>
        <v>Admin</v>
      </c>
      <c r="B1750" s="172">
        <v>45810.373101851852</v>
      </c>
      <c r="C1750" s="69" t="s">
        <v>186</v>
      </c>
      <c r="D1750" s="69" t="s">
        <v>1937</v>
      </c>
      <c r="E1750" s="69" t="s">
        <v>2314</v>
      </c>
      <c r="F1750" s="69">
        <v>1022</v>
      </c>
      <c r="G1750" s="69" t="s">
        <v>1963</v>
      </c>
      <c r="R1750" s="73"/>
      <c r="S1750" s="73"/>
    </row>
    <row r="1751" spans="1:33" ht="14.4">
      <c r="A1751" s="27" t="str">
        <f>VLOOKUP(C1751,'user list'!A:B,2,0)</f>
        <v>Admin</v>
      </c>
      <c r="B1751" s="172">
        <v>45810.373101851852</v>
      </c>
      <c r="C1751" s="69" t="s">
        <v>186</v>
      </c>
      <c r="D1751" s="69" t="s">
        <v>1937</v>
      </c>
      <c r="E1751" s="69" t="s">
        <v>2313</v>
      </c>
      <c r="F1751" s="69">
        <v>1019</v>
      </c>
      <c r="G1751" s="69" t="s">
        <v>1963</v>
      </c>
    </row>
    <row r="1752" spans="1:33" ht="14.4">
      <c r="A1752" s="27" t="str">
        <f>VLOOKUP(C1752,'user list'!A:B,2,0)</f>
        <v>Admin</v>
      </c>
      <c r="B1752" s="172">
        <v>45810.373101851852</v>
      </c>
      <c r="C1752" s="69" t="s">
        <v>186</v>
      </c>
      <c r="D1752" s="69" t="s">
        <v>1937</v>
      </c>
      <c r="E1752" s="69" t="s">
        <v>2306</v>
      </c>
      <c r="F1752" s="69">
        <v>1047</v>
      </c>
      <c r="G1752" s="69" t="s">
        <v>1963</v>
      </c>
      <c r="AD1752" s="74"/>
      <c r="AG1752" s="74"/>
    </row>
    <row r="1753" spans="1:33" ht="14.4">
      <c r="A1753" s="27" t="str">
        <f>VLOOKUP(C1753,'user list'!A:B,2,0)</f>
        <v>Admin</v>
      </c>
      <c r="B1753" s="172">
        <v>45810.373101851852</v>
      </c>
      <c r="C1753" s="69" t="s">
        <v>186</v>
      </c>
      <c r="D1753" s="69" t="s">
        <v>1937</v>
      </c>
      <c r="E1753" s="69" t="s">
        <v>2047</v>
      </c>
      <c r="F1753" s="69">
        <v>1010</v>
      </c>
      <c r="G1753" s="69" t="s">
        <v>1963</v>
      </c>
      <c r="L1753" s="73"/>
      <c r="M1753" s="73"/>
    </row>
    <row r="1754" spans="1:33" ht="14.4">
      <c r="A1754" s="27" t="str">
        <f>VLOOKUP(C1754,'user list'!A:B,2,0)</f>
        <v>Admin</v>
      </c>
      <c r="B1754" s="172">
        <v>45810.373101851852</v>
      </c>
      <c r="C1754" s="69" t="s">
        <v>186</v>
      </c>
      <c r="D1754" s="69" t="s">
        <v>1937</v>
      </c>
      <c r="E1754" s="69" t="s">
        <v>2315</v>
      </c>
      <c r="F1754" s="69">
        <v>1000</v>
      </c>
      <c r="G1754" s="69" t="s">
        <v>1963</v>
      </c>
    </row>
    <row r="1755" spans="1:33" ht="14.4">
      <c r="A1755" s="27" t="str">
        <f>VLOOKUP(C1755,'user list'!A:B,2,0)</f>
        <v>Admin</v>
      </c>
      <c r="B1755" s="172">
        <v>45810.373101851852</v>
      </c>
      <c r="C1755" s="69" t="s">
        <v>186</v>
      </c>
      <c r="D1755" s="69" t="s">
        <v>1937</v>
      </c>
      <c r="E1755" s="69" t="s">
        <v>2313</v>
      </c>
      <c r="F1755" s="69">
        <v>1009</v>
      </c>
      <c r="G1755" s="69" t="s">
        <v>1963</v>
      </c>
      <c r="O1755" s="73"/>
      <c r="P1755" s="73"/>
    </row>
    <row r="1756" spans="1:33" ht="14.4">
      <c r="A1756" s="27" t="str">
        <f>VLOOKUP(C1756,'user list'!A:B,2,0)</f>
        <v>Admin</v>
      </c>
      <c r="B1756" s="172">
        <v>45810.373101851852</v>
      </c>
      <c r="C1756" s="69" t="s">
        <v>186</v>
      </c>
      <c r="D1756" s="69" t="s">
        <v>1937</v>
      </c>
      <c r="E1756" s="69" t="s">
        <v>2316</v>
      </c>
      <c r="F1756" s="69">
        <v>948</v>
      </c>
      <c r="G1756" s="69" t="s">
        <v>1963</v>
      </c>
      <c r="O1756" s="73"/>
      <c r="P1756" s="73"/>
    </row>
    <row r="1757" spans="1:33" ht="14.4">
      <c r="A1757" s="27" t="str">
        <f>VLOOKUP(C1757,'user list'!A:B,2,0)</f>
        <v>Admin</v>
      </c>
      <c r="B1757" s="172">
        <v>45810.373101851852</v>
      </c>
      <c r="C1757" s="69" t="s">
        <v>186</v>
      </c>
      <c r="D1757" s="69" t="s">
        <v>1937</v>
      </c>
      <c r="E1757" s="69" t="s">
        <v>2268</v>
      </c>
      <c r="F1757" s="69">
        <v>923</v>
      </c>
      <c r="G1757" s="69" t="s">
        <v>1963</v>
      </c>
    </row>
    <row r="1758" spans="1:33" ht="14.4">
      <c r="A1758" s="27" t="str">
        <f>VLOOKUP(C1758,'user list'!A:B,2,0)</f>
        <v>Admin</v>
      </c>
      <c r="B1758" s="172">
        <v>45810.373101851852</v>
      </c>
      <c r="C1758" s="69" t="s">
        <v>186</v>
      </c>
      <c r="D1758" s="69" t="s">
        <v>1937</v>
      </c>
      <c r="E1758" s="69" t="s">
        <v>2268</v>
      </c>
      <c r="F1758" s="69">
        <v>875</v>
      </c>
      <c r="G1758" s="69" t="s">
        <v>1963</v>
      </c>
    </row>
    <row r="1759" spans="1:33" ht="14.4">
      <c r="A1759" s="27" t="str">
        <f>VLOOKUP(C1759,'user list'!A:B,2,0)</f>
        <v>Admin</v>
      </c>
      <c r="B1759" s="172">
        <v>45810.373101851852</v>
      </c>
      <c r="C1759" s="69" t="s">
        <v>186</v>
      </c>
      <c r="D1759" s="69" t="s">
        <v>1937</v>
      </c>
      <c r="E1759" s="69" t="s">
        <v>2317</v>
      </c>
      <c r="F1759" s="69">
        <v>921</v>
      </c>
      <c r="G1759" s="69" t="s">
        <v>1963</v>
      </c>
    </row>
    <row r="1760" spans="1:33" ht="14.4">
      <c r="A1760" s="27" t="str">
        <f>VLOOKUP(C1760,'user list'!A:B,2,0)</f>
        <v>Admin</v>
      </c>
      <c r="B1760" s="172">
        <v>45810.373101851852</v>
      </c>
      <c r="C1760" s="69" t="s">
        <v>186</v>
      </c>
      <c r="D1760" s="69" t="s">
        <v>1937</v>
      </c>
      <c r="E1760" s="69" t="s">
        <v>2268</v>
      </c>
      <c r="F1760" s="69">
        <v>887</v>
      </c>
      <c r="G1760" s="69" t="s">
        <v>1963</v>
      </c>
    </row>
    <row r="1761" spans="1:33" ht="14.4">
      <c r="A1761" s="27" t="str">
        <f>VLOOKUP(C1761,'user list'!A:B,2,0)</f>
        <v>Admin</v>
      </c>
      <c r="B1761" s="172">
        <v>45810.373101851852</v>
      </c>
      <c r="C1761" s="69" t="s">
        <v>186</v>
      </c>
      <c r="D1761" s="69" t="s">
        <v>1937</v>
      </c>
      <c r="E1761" s="69" t="s">
        <v>2318</v>
      </c>
      <c r="F1761" s="69">
        <v>847</v>
      </c>
      <c r="G1761" s="69" t="s">
        <v>1963</v>
      </c>
    </row>
    <row r="1762" spans="1:33" ht="14.4">
      <c r="A1762" s="27" t="str">
        <f>VLOOKUP(C1762,'user list'!A:B,2,0)</f>
        <v>Admin</v>
      </c>
      <c r="B1762" s="172">
        <v>45810.373101851852</v>
      </c>
      <c r="C1762" s="69" t="s">
        <v>186</v>
      </c>
      <c r="D1762" s="69" t="s">
        <v>1937</v>
      </c>
      <c r="E1762" s="69" t="s">
        <v>2268</v>
      </c>
      <c r="F1762" s="69">
        <v>888</v>
      </c>
      <c r="G1762" s="69" t="s">
        <v>1963</v>
      </c>
    </row>
    <row r="1763" spans="1:33" ht="14.4">
      <c r="A1763" s="27" t="str">
        <f>VLOOKUP(C1763,'user list'!A:B,2,0)</f>
        <v>Admin</v>
      </c>
      <c r="B1763" s="172">
        <v>45810.373101851852</v>
      </c>
      <c r="C1763" s="69" t="s">
        <v>186</v>
      </c>
      <c r="D1763" s="69" t="s">
        <v>1937</v>
      </c>
      <c r="E1763" s="69" t="s">
        <v>2319</v>
      </c>
      <c r="F1763" s="69">
        <v>833</v>
      </c>
      <c r="G1763" s="69" t="s">
        <v>1963</v>
      </c>
      <c r="AD1763" s="73"/>
      <c r="AE1763" s="73"/>
    </row>
    <row r="1764" spans="1:33" ht="14.4">
      <c r="A1764" s="27" t="str">
        <f>VLOOKUP(C1764,'user list'!A:B,2,0)</f>
        <v>Admin</v>
      </c>
      <c r="B1764" s="172">
        <v>45810.373101851852</v>
      </c>
      <c r="C1764" s="69" t="s">
        <v>186</v>
      </c>
      <c r="D1764" s="69" t="s">
        <v>1937</v>
      </c>
      <c r="E1764" s="69" t="s">
        <v>1953</v>
      </c>
      <c r="F1764" s="69">
        <v>814</v>
      </c>
      <c r="G1764" s="69" t="s">
        <v>1963</v>
      </c>
    </row>
    <row r="1765" spans="1:33" ht="14.4">
      <c r="A1765" s="27" t="str">
        <f>VLOOKUP(C1765,'user list'!A:B,2,0)</f>
        <v>Admin</v>
      </c>
      <c r="B1765" s="172">
        <v>45810.373101851852</v>
      </c>
      <c r="C1765" s="69" t="s">
        <v>186</v>
      </c>
      <c r="D1765" s="69" t="s">
        <v>1937</v>
      </c>
      <c r="E1765" s="69" t="s">
        <v>2268</v>
      </c>
      <c r="F1765" s="69">
        <v>693</v>
      </c>
      <c r="G1765" s="69" t="s">
        <v>1963</v>
      </c>
    </row>
    <row r="1766" spans="1:33" ht="14.4">
      <c r="A1766" s="27" t="str">
        <f>VLOOKUP(C1766,'user list'!A:B,2,0)</f>
        <v>Admin</v>
      </c>
      <c r="B1766" s="172">
        <v>45810.373101851852</v>
      </c>
      <c r="C1766" s="69" t="s">
        <v>186</v>
      </c>
      <c r="D1766" s="69" t="s">
        <v>1937</v>
      </c>
      <c r="E1766" s="69" t="s">
        <v>2319</v>
      </c>
      <c r="F1766" s="69">
        <v>832</v>
      </c>
      <c r="G1766" s="69" t="s">
        <v>1963</v>
      </c>
    </row>
    <row r="1767" spans="1:33" ht="14.4">
      <c r="A1767" s="27" t="str">
        <f>VLOOKUP(C1767,'user list'!A:B,2,0)</f>
        <v>Admin</v>
      </c>
      <c r="B1767" s="172">
        <v>45810.373101851852</v>
      </c>
      <c r="C1767" s="69" t="s">
        <v>186</v>
      </c>
      <c r="D1767" s="69" t="s">
        <v>1937</v>
      </c>
      <c r="E1767" s="69" t="s">
        <v>2268</v>
      </c>
      <c r="F1767" s="69">
        <v>726</v>
      </c>
      <c r="G1767" s="69" t="s">
        <v>1963</v>
      </c>
    </row>
    <row r="1768" spans="1:33" ht="14.4">
      <c r="A1768" s="27" t="str">
        <f>VLOOKUP(C1768,'user list'!A:B,2,0)</f>
        <v>Admin</v>
      </c>
      <c r="B1768" s="172">
        <v>45810.373113425929</v>
      </c>
      <c r="C1768" s="69" t="s">
        <v>186</v>
      </c>
      <c r="D1768" s="69" t="s">
        <v>1937</v>
      </c>
      <c r="E1768" s="69" t="s">
        <v>2320</v>
      </c>
      <c r="F1768" s="69">
        <v>634</v>
      </c>
      <c r="G1768" s="69" t="s">
        <v>1963</v>
      </c>
    </row>
    <row r="1769" spans="1:33" ht="14.4">
      <c r="A1769" s="27" t="str">
        <f>VLOOKUP(C1769,'user list'!A:B,2,0)</f>
        <v>Admin</v>
      </c>
      <c r="B1769" s="172">
        <v>45810.373159722221</v>
      </c>
      <c r="C1769" s="69" t="s">
        <v>186</v>
      </c>
      <c r="D1769" s="69" t="s">
        <v>1937</v>
      </c>
      <c r="E1769" s="69" t="s">
        <v>2103</v>
      </c>
      <c r="F1769" s="69">
        <v>1070</v>
      </c>
      <c r="G1769" s="69" t="s">
        <v>1963</v>
      </c>
      <c r="R1769" s="73"/>
      <c r="S1769" s="73"/>
    </row>
    <row r="1770" spans="1:33" ht="14.4">
      <c r="A1770" s="27" t="str">
        <f>VLOOKUP(C1770,'user list'!A:B,2,0)</f>
        <v>Admin</v>
      </c>
      <c r="B1770" s="172">
        <v>45810.373159722221</v>
      </c>
      <c r="C1770" s="69" t="s">
        <v>186</v>
      </c>
      <c r="D1770" s="69" t="s">
        <v>1937</v>
      </c>
      <c r="E1770" s="69" t="s">
        <v>1956</v>
      </c>
      <c r="F1770" s="69">
        <v>1106</v>
      </c>
      <c r="G1770" s="69" t="s">
        <v>1963</v>
      </c>
    </row>
    <row r="1771" spans="1:33" ht="14.4">
      <c r="A1771" s="27" t="str">
        <f>VLOOKUP(C1771,'user list'!A:B,2,0)</f>
        <v>Admin</v>
      </c>
      <c r="B1771" s="172">
        <v>45810.373159722221</v>
      </c>
      <c r="C1771" s="69" t="s">
        <v>186</v>
      </c>
      <c r="D1771" s="69" t="s">
        <v>1937</v>
      </c>
      <c r="E1771" s="69" t="s">
        <v>2031</v>
      </c>
      <c r="F1771" s="69">
        <v>1072</v>
      </c>
      <c r="G1771" s="69" t="s">
        <v>1963</v>
      </c>
      <c r="L1771" s="73"/>
      <c r="M1771" s="73"/>
    </row>
    <row r="1772" spans="1:33" ht="14.4">
      <c r="A1772" s="27" t="str">
        <f>VLOOKUP(C1772,'user list'!A:B,2,0)</f>
        <v>Admin</v>
      </c>
      <c r="B1772" s="172">
        <v>45810.373159722221</v>
      </c>
      <c r="C1772" s="69" t="s">
        <v>186</v>
      </c>
      <c r="D1772" s="69" t="s">
        <v>1937</v>
      </c>
      <c r="E1772" s="69" t="s">
        <v>24</v>
      </c>
      <c r="F1772" s="69">
        <v>1074</v>
      </c>
      <c r="G1772" s="69" t="s">
        <v>1963</v>
      </c>
    </row>
    <row r="1773" spans="1:33" ht="14.4">
      <c r="A1773" s="27" t="str">
        <f>VLOOKUP(C1773,'user list'!A:B,2,0)</f>
        <v>Admin</v>
      </c>
      <c r="B1773" s="172">
        <v>45810.373159722221</v>
      </c>
      <c r="C1773" s="69" t="s">
        <v>186</v>
      </c>
      <c r="D1773" s="69" t="s">
        <v>1937</v>
      </c>
      <c r="E1773" s="69" t="s">
        <v>1956</v>
      </c>
      <c r="F1773" s="69">
        <v>1105</v>
      </c>
      <c r="G1773" s="69" t="s">
        <v>1963</v>
      </c>
      <c r="AD1773" s="74"/>
      <c r="AG1773" s="74"/>
    </row>
    <row r="1774" spans="1:33" ht="14.4">
      <c r="A1774" s="27" t="str">
        <f>VLOOKUP(C1774,'user list'!A:B,2,0)</f>
        <v>Admin</v>
      </c>
      <c r="B1774" s="172">
        <v>45810.373159722221</v>
      </c>
      <c r="C1774" s="69" t="s">
        <v>186</v>
      </c>
      <c r="D1774" s="69" t="s">
        <v>1937</v>
      </c>
      <c r="E1774" s="69" t="s">
        <v>2321</v>
      </c>
      <c r="F1774" s="69">
        <v>1063</v>
      </c>
      <c r="G1774" s="69" t="s">
        <v>1963</v>
      </c>
      <c r="L1774" s="73"/>
      <c r="M1774" s="73"/>
    </row>
    <row r="1775" spans="1:33" ht="14.4">
      <c r="A1775" s="27" t="str">
        <f>VLOOKUP(C1775,'user list'!A:B,2,0)</f>
        <v>Admin</v>
      </c>
      <c r="B1775" s="172">
        <v>45810.373159722221</v>
      </c>
      <c r="C1775" s="69" t="s">
        <v>186</v>
      </c>
      <c r="D1775" s="69" t="s">
        <v>1937</v>
      </c>
      <c r="E1775" s="69" t="s">
        <v>2260</v>
      </c>
      <c r="F1775" s="69">
        <v>1065</v>
      </c>
      <c r="G1775" s="69" t="s">
        <v>1963</v>
      </c>
    </row>
    <row r="1776" spans="1:33" ht="14.4">
      <c r="A1776" s="27" t="str">
        <f>VLOOKUP(C1776,'user list'!A:B,2,0)</f>
        <v>Admin</v>
      </c>
      <c r="B1776" s="172">
        <v>45810.373159722221</v>
      </c>
      <c r="C1776" s="69" t="s">
        <v>186</v>
      </c>
      <c r="D1776" s="69" t="s">
        <v>1937</v>
      </c>
      <c r="E1776" s="69" t="s">
        <v>24</v>
      </c>
      <c r="F1776" s="69">
        <v>1068</v>
      </c>
      <c r="G1776" s="69" t="s">
        <v>1963</v>
      </c>
      <c r="O1776" s="73"/>
      <c r="P1776" s="73"/>
    </row>
    <row r="1777" spans="1:33" ht="14.4">
      <c r="A1777" s="27" t="str">
        <f>VLOOKUP(C1777,'user list'!A:B,2,0)</f>
        <v>Admin</v>
      </c>
      <c r="B1777" s="172">
        <v>45810.373159722221</v>
      </c>
      <c r="C1777" s="69" t="s">
        <v>186</v>
      </c>
      <c r="D1777" s="69" t="s">
        <v>1937</v>
      </c>
      <c r="E1777" s="69" t="s">
        <v>2031</v>
      </c>
      <c r="F1777" s="69">
        <v>1062</v>
      </c>
      <c r="G1777" s="69" t="s">
        <v>1963</v>
      </c>
      <c r="O1777" s="73"/>
      <c r="P1777" s="73"/>
    </row>
    <row r="1778" spans="1:33" ht="14.4">
      <c r="A1778" s="27" t="str">
        <f>VLOOKUP(C1778,'user list'!A:B,2,0)</f>
        <v>Admin</v>
      </c>
      <c r="B1778" s="172">
        <v>45810.373159722221</v>
      </c>
      <c r="C1778" s="69" t="s">
        <v>186</v>
      </c>
      <c r="D1778" s="69" t="s">
        <v>1937</v>
      </c>
      <c r="E1778" s="69" t="s">
        <v>2100</v>
      </c>
      <c r="F1778" s="69">
        <v>1067</v>
      </c>
      <c r="G1778" s="69" t="s">
        <v>1963</v>
      </c>
    </row>
    <row r="1779" spans="1:33" ht="14.4">
      <c r="A1779" s="27" t="str">
        <f>VLOOKUP(C1779,'user list'!A:B,2,0)</f>
        <v>Admin</v>
      </c>
      <c r="B1779" s="172">
        <v>45810.373206018521</v>
      </c>
      <c r="C1779" s="69" t="s">
        <v>186</v>
      </c>
      <c r="D1779" s="69" t="s">
        <v>1937</v>
      </c>
      <c r="E1779" s="69" t="s">
        <v>2322</v>
      </c>
      <c r="F1779" s="69">
        <v>1110</v>
      </c>
      <c r="G1779" s="69" t="s">
        <v>1963</v>
      </c>
    </row>
    <row r="1780" spans="1:33" ht="14.4">
      <c r="A1780" s="27" t="str">
        <f>VLOOKUP(C1780,'user list'!A:B,2,0)</f>
        <v>Admin</v>
      </c>
      <c r="B1780" s="172">
        <v>45810.373229166667</v>
      </c>
      <c r="C1780" s="69" t="s">
        <v>186</v>
      </c>
      <c r="D1780" s="69" t="s">
        <v>1937</v>
      </c>
      <c r="E1780" s="69" t="s">
        <v>2231</v>
      </c>
      <c r="F1780" s="69">
        <v>1071</v>
      </c>
      <c r="G1780" s="69" t="s">
        <v>1939</v>
      </c>
    </row>
    <row r="1781" spans="1:33" ht="14.4">
      <c r="A1781" s="27" t="str">
        <f>VLOOKUP(C1781,'user list'!A:B,2,0)</f>
        <v>Admin</v>
      </c>
      <c r="B1781" s="172">
        <v>45810.37332175926</v>
      </c>
      <c r="C1781" s="69" t="s">
        <v>186</v>
      </c>
      <c r="D1781" s="69" t="s">
        <v>1937</v>
      </c>
      <c r="E1781" s="69">
        <v>886</v>
      </c>
      <c r="F1781" s="69">
        <v>886</v>
      </c>
      <c r="G1781" s="69" t="s">
        <v>1963</v>
      </c>
      <c r="AD1781" s="73"/>
      <c r="AE1781" s="73"/>
    </row>
    <row r="1782" spans="1:33" ht="14.4">
      <c r="A1782" s="27" t="str">
        <f>VLOOKUP(C1782,'user list'!A:B,2,0)</f>
        <v>Admin</v>
      </c>
      <c r="B1782" s="172">
        <v>45810.37332175926</v>
      </c>
      <c r="C1782" s="69" t="s">
        <v>186</v>
      </c>
      <c r="D1782" s="69" t="s">
        <v>1937</v>
      </c>
      <c r="E1782" s="69" t="s">
        <v>2287</v>
      </c>
      <c r="F1782" s="69">
        <v>918</v>
      </c>
      <c r="G1782" s="69" t="s">
        <v>1963</v>
      </c>
    </row>
    <row r="1783" spans="1:33" ht="14.4">
      <c r="A1783" s="27" t="str">
        <f>VLOOKUP(C1783,'user list'!A:B,2,0)</f>
        <v>Admin</v>
      </c>
      <c r="B1783" s="172">
        <v>45810.37332175926</v>
      </c>
      <c r="C1783" s="69" t="s">
        <v>186</v>
      </c>
      <c r="D1783" s="69" t="s">
        <v>1937</v>
      </c>
      <c r="E1783" s="69" t="s">
        <v>2056</v>
      </c>
      <c r="F1783" s="69">
        <v>841</v>
      </c>
      <c r="G1783" s="69" t="s">
        <v>1963</v>
      </c>
    </row>
    <row r="1784" spans="1:33" ht="14.4">
      <c r="A1784" s="27" t="str">
        <f>VLOOKUP(C1784,'user list'!A:B,2,0)</f>
        <v>Admin</v>
      </c>
      <c r="B1784" s="172">
        <v>45810.37332175926</v>
      </c>
      <c r="C1784" s="69" t="s">
        <v>186</v>
      </c>
      <c r="D1784" s="69" t="s">
        <v>1937</v>
      </c>
      <c r="E1784" s="69" t="s">
        <v>2121</v>
      </c>
      <c r="F1784" s="69">
        <v>885</v>
      </c>
      <c r="G1784" s="69" t="s">
        <v>1963</v>
      </c>
      <c r="R1784" s="73"/>
      <c r="S1784" s="73"/>
    </row>
    <row r="1785" spans="1:33" ht="14.4">
      <c r="A1785" s="27" t="str">
        <f>VLOOKUP(C1785,'user list'!A:B,2,0)</f>
        <v>Admin</v>
      </c>
      <c r="B1785" s="172">
        <v>45810.37332175926</v>
      </c>
      <c r="C1785" s="69" t="s">
        <v>186</v>
      </c>
      <c r="D1785" s="69" t="s">
        <v>1937</v>
      </c>
      <c r="E1785" s="69" t="s">
        <v>2121</v>
      </c>
      <c r="F1785" s="69">
        <v>889</v>
      </c>
      <c r="G1785" s="69" t="s">
        <v>1963</v>
      </c>
    </row>
    <row r="1786" spans="1:33" ht="14.4">
      <c r="A1786" s="27" t="str">
        <f>VLOOKUP(C1786,'user list'!A:B,2,0)</f>
        <v>Admin</v>
      </c>
      <c r="B1786" s="172">
        <v>45810.37332175926</v>
      </c>
      <c r="C1786" s="69" t="s">
        <v>186</v>
      </c>
      <c r="D1786" s="69" t="s">
        <v>1937</v>
      </c>
      <c r="E1786" s="69" t="s">
        <v>2323</v>
      </c>
      <c r="F1786" s="69">
        <v>746</v>
      </c>
      <c r="G1786" s="69" t="s">
        <v>1963</v>
      </c>
      <c r="L1786" s="73"/>
      <c r="M1786" s="73"/>
    </row>
    <row r="1787" spans="1:33" ht="14.4">
      <c r="A1787" s="27" t="str">
        <f>VLOOKUP(C1787,'user list'!A:B,2,0)</f>
        <v>Admin</v>
      </c>
      <c r="B1787" s="172">
        <v>45810.37332175926</v>
      </c>
      <c r="C1787" s="69" t="s">
        <v>186</v>
      </c>
      <c r="D1787" s="69" t="s">
        <v>1937</v>
      </c>
      <c r="E1787" s="69" t="s">
        <v>2324</v>
      </c>
      <c r="F1787" s="69">
        <v>827</v>
      </c>
      <c r="G1787" s="69" t="s">
        <v>1963</v>
      </c>
      <c r="AD1787" s="74"/>
      <c r="AG1787" s="74"/>
    </row>
    <row r="1788" spans="1:33" ht="14.4">
      <c r="A1788" s="27" t="str">
        <f>VLOOKUP(C1788,'user list'!A:B,2,0)</f>
        <v>Admin</v>
      </c>
      <c r="B1788" s="172">
        <v>45810.37332175926</v>
      </c>
      <c r="C1788" s="69" t="s">
        <v>186</v>
      </c>
      <c r="D1788" s="69" t="s">
        <v>1937</v>
      </c>
      <c r="E1788" s="69" t="s">
        <v>2325</v>
      </c>
      <c r="F1788" s="69">
        <v>728</v>
      </c>
      <c r="G1788" s="69" t="s">
        <v>1963</v>
      </c>
      <c r="L1788" s="73"/>
      <c r="M1788" s="73"/>
    </row>
    <row r="1789" spans="1:33" ht="14.4">
      <c r="A1789" s="27" t="str">
        <f>VLOOKUP(C1789,'user list'!A:B,2,0)</f>
        <v>Admin</v>
      </c>
      <c r="B1789" s="172">
        <v>45810.37332175926</v>
      </c>
      <c r="C1789" s="69" t="s">
        <v>186</v>
      </c>
      <c r="D1789" s="69" t="s">
        <v>1937</v>
      </c>
      <c r="E1789" s="69" t="s">
        <v>2326</v>
      </c>
      <c r="F1789" s="69">
        <v>839</v>
      </c>
      <c r="G1789" s="69" t="s">
        <v>1963</v>
      </c>
    </row>
    <row r="1790" spans="1:33" ht="14.4">
      <c r="A1790" s="27" t="str">
        <f>VLOOKUP(C1790,'user list'!A:B,2,0)</f>
        <v>Admin</v>
      </c>
      <c r="B1790" s="172">
        <v>45810.37332175926</v>
      </c>
      <c r="C1790" s="69" t="s">
        <v>186</v>
      </c>
      <c r="D1790" s="69" t="s">
        <v>1937</v>
      </c>
      <c r="E1790" s="69" t="s">
        <v>2056</v>
      </c>
      <c r="F1790" s="69">
        <v>831</v>
      </c>
      <c r="G1790" s="69" t="s">
        <v>1963</v>
      </c>
      <c r="O1790" s="73"/>
      <c r="P1790" s="73"/>
    </row>
    <row r="1791" spans="1:33" ht="14.4">
      <c r="A1791" s="27" t="str">
        <f>VLOOKUP(C1791,'user list'!A:B,2,0)</f>
        <v>Admin</v>
      </c>
      <c r="B1791" s="172">
        <v>45810.37332175926</v>
      </c>
      <c r="C1791" s="69" t="s">
        <v>186</v>
      </c>
      <c r="D1791" s="69" t="s">
        <v>1937</v>
      </c>
      <c r="E1791" s="69" t="s">
        <v>2324</v>
      </c>
      <c r="F1791" s="69">
        <v>721</v>
      </c>
      <c r="G1791" s="69" t="s">
        <v>1963</v>
      </c>
      <c r="O1791" s="73"/>
      <c r="P1791" s="73"/>
    </row>
    <row r="1792" spans="1:33" ht="14.4">
      <c r="A1792" s="27" t="str">
        <f>VLOOKUP(C1792,'user list'!A:B,2,0)</f>
        <v>Admin</v>
      </c>
      <c r="B1792" s="172">
        <v>45810.37332175926</v>
      </c>
      <c r="C1792" s="69" t="s">
        <v>186</v>
      </c>
      <c r="D1792" s="69" t="s">
        <v>1937</v>
      </c>
      <c r="E1792" s="69" t="s">
        <v>2327</v>
      </c>
      <c r="F1792" s="69">
        <v>703</v>
      </c>
      <c r="G1792" s="69" t="s">
        <v>1963</v>
      </c>
    </row>
    <row r="1793" spans="1:31" ht="14.4">
      <c r="A1793" s="27" t="str">
        <f>VLOOKUP(C1793,'user list'!A:B,2,0)</f>
        <v>Admin</v>
      </c>
      <c r="B1793" s="172">
        <v>45810.37332175926</v>
      </c>
      <c r="C1793" s="69" t="s">
        <v>186</v>
      </c>
      <c r="D1793" s="69" t="s">
        <v>1937</v>
      </c>
      <c r="E1793" s="69" t="s">
        <v>2327</v>
      </c>
      <c r="F1793" s="69">
        <v>701</v>
      </c>
      <c r="G1793" s="69" t="s">
        <v>1963</v>
      </c>
    </row>
    <row r="1794" spans="1:31" ht="14.4">
      <c r="A1794" s="27" t="str">
        <f>VLOOKUP(C1794,'user list'!A:B,2,0)</f>
        <v>Admin</v>
      </c>
      <c r="B1794" s="172">
        <v>45810.37332175926</v>
      </c>
      <c r="C1794" s="69" t="s">
        <v>186</v>
      </c>
      <c r="D1794" s="69" t="s">
        <v>1937</v>
      </c>
      <c r="E1794" s="69" t="s">
        <v>2328</v>
      </c>
      <c r="F1794" s="69">
        <v>711</v>
      </c>
      <c r="G1794" s="69" t="s">
        <v>1963</v>
      </c>
    </row>
    <row r="1795" spans="1:31" ht="14.4">
      <c r="A1795" s="27" t="str">
        <f>VLOOKUP(C1795,'user list'!A:B,2,0)</f>
        <v>Admin</v>
      </c>
      <c r="B1795" s="172">
        <v>45810.37332175926</v>
      </c>
      <c r="C1795" s="69" t="s">
        <v>186</v>
      </c>
      <c r="D1795" s="69" t="s">
        <v>1937</v>
      </c>
      <c r="E1795" s="69" t="s">
        <v>2239</v>
      </c>
      <c r="F1795" s="69">
        <v>719</v>
      </c>
      <c r="G1795" s="69" t="s">
        <v>1963</v>
      </c>
      <c r="AD1795" s="73"/>
      <c r="AE1795" s="73"/>
    </row>
    <row r="1796" spans="1:31" ht="14.4">
      <c r="A1796" s="27" t="str">
        <f>VLOOKUP(C1796,'user list'!A:B,2,0)</f>
        <v>Admin</v>
      </c>
      <c r="B1796" s="172">
        <v>45810.37332175926</v>
      </c>
      <c r="C1796" s="69" t="s">
        <v>186</v>
      </c>
      <c r="D1796" s="69" t="s">
        <v>1937</v>
      </c>
      <c r="E1796" s="69" t="s">
        <v>2327</v>
      </c>
      <c r="F1796" s="69">
        <v>699</v>
      </c>
      <c r="G1796" s="69" t="s">
        <v>1963</v>
      </c>
    </row>
    <row r="1797" spans="1:31" ht="14.4">
      <c r="A1797" s="27" t="str">
        <f>VLOOKUP(C1797,'user list'!A:B,2,0)</f>
        <v>Admin</v>
      </c>
      <c r="B1797" s="172">
        <v>45810.37332175926</v>
      </c>
      <c r="C1797" s="69" t="s">
        <v>186</v>
      </c>
      <c r="D1797" s="69" t="s">
        <v>1937</v>
      </c>
      <c r="E1797" s="69" t="s">
        <v>2329</v>
      </c>
      <c r="F1797" s="69">
        <v>685</v>
      </c>
      <c r="G1797" s="69" t="s">
        <v>1963</v>
      </c>
    </row>
    <row r="1798" spans="1:31" ht="14.4">
      <c r="A1798" s="27" t="str">
        <f>VLOOKUP(C1798,'user list'!A:B,2,0)</f>
        <v>Admin</v>
      </c>
      <c r="B1798" s="172">
        <v>45810.37332175926</v>
      </c>
      <c r="C1798" s="69" t="s">
        <v>186</v>
      </c>
      <c r="D1798" s="69" t="s">
        <v>1937</v>
      </c>
      <c r="E1798" s="69" t="s">
        <v>2327</v>
      </c>
      <c r="F1798" s="69">
        <v>686</v>
      </c>
      <c r="G1798" s="69" t="s">
        <v>1963</v>
      </c>
    </row>
    <row r="1799" spans="1:31" ht="14.4">
      <c r="A1799" s="27" t="str">
        <f>VLOOKUP(C1799,'user list'!A:B,2,0)</f>
        <v>Admin</v>
      </c>
      <c r="B1799" s="172">
        <v>45810.37332175926</v>
      </c>
      <c r="C1799" s="69" t="s">
        <v>186</v>
      </c>
      <c r="D1799" s="69" t="s">
        <v>1937</v>
      </c>
      <c r="E1799" s="69" t="s">
        <v>2327</v>
      </c>
      <c r="F1799" s="69">
        <v>700</v>
      </c>
      <c r="G1799" s="69" t="s">
        <v>1963</v>
      </c>
    </row>
    <row r="1800" spans="1:31" ht="14.4">
      <c r="A1800" s="27" t="str">
        <f>VLOOKUP(C1800,'user list'!A:B,2,0)</f>
        <v>Admin</v>
      </c>
      <c r="B1800" s="172">
        <v>45810.37332175926</v>
      </c>
      <c r="C1800" s="69" t="s">
        <v>186</v>
      </c>
      <c r="D1800" s="69" t="s">
        <v>1937</v>
      </c>
      <c r="E1800" s="69" t="s">
        <v>2327</v>
      </c>
      <c r="F1800" s="69">
        <v>680</v>
      </c>
      <c r="G1800" s="69" t="s">
        <v>1963</v>
      </c>
      <c r="L1800" s="73"/>
      <c r="M1800" s="73"/>
    </row>
    <row r="1801" spans="1:31" ht="14.4">
      <c r="A1801" s="27" t="str">
        <f>VLOOKUP(C1801,'user list'!A:B,2,0)</f>
        <v>Admin</v>
      </c>
      <c r="B1801" s="172">
        <v>45810.37332175926</v>
      </c>
      <c r="C1801" s="69" t="s">
        <v>186</v>
      </c>
      <c r="D1801" s="69" t="s">
        <v>1937</v>
      </c>
      <c r="E1801" s="69" t="s">
        <v>2330</v>
      </c>
      <c r="F1801" s="69">
        <v>667</v>
      </c>
      <c r="G1801" s="69" t="s">
        <v>1963</v>
      </c>
    </row>
    <row r="1802" spans="1:31" ht="14.4">
      <c r="A1802" s="27" t="str">
        <f>VLOOKUP(C1802,'user list'!A:B,2,0)</f>
        <v>Admin</v>
      </c>
      <c r="B1802" s="172">
        <v>45810.37332175926</v>
      </c>
      <c r="C1802" s="69" t="s">
        <v>186</v>
      </c>
      <c r="D1802" s="69" t="s">
        <v>1937</v>
      </c>
      <c r="E1802" s="69" t="s">
        <v>2056</v>
      </c>
      <c r="F1802" s="69">
        <v>677</v>
      </c>
      <c r="G1802" s="69" t="s">
        <v>1963</v>
      </c>
      <c r="R1802" s="73"/>
      <c r="S1802" s="73"/>
    </row>
    <row r="1803" spans="1:31" ht="14.4">
      <c r="A1803" s="27" t="str">
        <f>VLOOKUP(C1803,'user list'!A:B,2,0)</f>
        <v>Admin</v>
      </c>
      <c r="B1803" s="172">
        <v>45810.37332175926</v>
      </c>
      <c r="C1803" s="69" t="s">
        <v>186</v>
      </c>
      <c r="D1803" s="69" t="s">
        <v>1937</v>
      </c>
      <c r="E1803" s="69" t="s">
        <v>2329</v>
      </c>
      <c r="F1803" s="69">
        <v>675</v>
      </c>
      <c r="G1803" s="69" t="s">
        <v>1963</v>
      </c>
    </row>
    <row r="1804" spans="1:31" ht="14.4">
      <c r="A1804" s="27" t="str">
        <f>VLOOKUP(C1804,'user list'!A:B,2,0)</f>
        <v>Admin</v>
      </c>
      <c r="B1804" s="172">
        <v>45810.37332175926</v>
      </c>
      <c r="C1804" s="69" t="s">
        <v>186</v>
      </c>
      <c r="D1804" s="69" t="s">
        <v>1937</v>
      </c>
      <c r="E1804" s="69" t="s">
        <v>2056</v>
      </c>
      <c r="F1804" s="69">
        <v>676</v>
      </c>
      <c r="G1804" s="69" t="s">
        <v>1963</v>
      </c>
    </row>
    <row r="1805" spans="1:31" ht="14.4">
      <c r="A1805" s="27" t="str">
        <f>VLOOKUP(C1805,'user list'!A:B,2,0)</f>
        <v>Admin</v>
      </c>
      <c r="B1805" s="172">
        <v>45810.37332175926</v>
      </c>
      <c r="C1805" s="69" t="s">
        <v>186</v>
      </c>
      <c r="D1805" s="69" t="s">
        <v>1937</v>
      </c>
      <c r="E1805" s="69" t="s">
        <v>2056</v>
      </c>
      <c r="F1805" s="69">
        <v>673</v>
      </c>
      <c r="G1805" s="69" t="s">
        <v>1963</v>
      </c>
    </row>
    <row r="1806" spans="1:31" ht="14.4">
      <c r="A1806" s="27" t="str">
        <f>VLOOKUP(C1806,'user list'!A:B,2,0)</f>
        <v>Admin</v>
      </c>
      <c r="B1806" s="172">
        <v>45810.37332175926</v>
      </c>
      <c r="C1806" s="69" t="s">
        <v>186</v>
      </c>
      <c r="D1806" s="69" t="s">
        <v>1937</v>
      </c>
      <c r="E1806" s="69" t="s">
        <v>2287</v>
      </c>
      <c r="F1806" s="69">
        <v>658</v>
      </c>
      <c r="G1806" s="69" t="s">
        <v>1963</v>
      </c>
    </row>
    <row r="1807" spans="1:31" ht="14.4">
      <c r="A1807" s="27" t="str">
        <f>VLOOKUP(C1807,'user list'!A:B,2,0)</f>
        <v>Admin</v>
      </c>
      <c r="B1807" s="172">
        <v>45810.37332175926</v>
      </c>
      <c r="C1807" s="69" t="s">
        <v>186</v>
      </c>
      <c r="D1807" s="69" t="s">
        <v>1937</v>
      </c>
      <c r="E1807" s="69" t="s">
        <v>2124</v>
      </c>
      <c r="F1807" s="69">
        <v>660</v>
      </c>
      <c r="G1807" s="69" t="s">
        <v>1963</v>
      </c>
    </row>
    <row r="1808" spans="1:31" ht="14.4">
      <c r="A1808" s="27" t="str">
        <f>VLOOKUP(C1808,'user list'!A:B,2,0)</f>
        <v>Admin</v>
      </c>
      <c r="B1808" s="172">
        <v>45810.373344907406</v>
      </c>
      <c r="C1808" s="69" t="s">
        <v>186</v>
      </c>
      <c r="D1808" s="69" t="s">
        <v>1937</v>
      </c>
      <c r="E1808" s="69" t="s">
        <v>2071</v>
      </c>
      <c r="F1808" s="69">
        <v>1141</v>
      </c>
      <c r="G1808" s="69" t="s">
        <v>1963</v>
      </c>
    </row>
    <row r="1809" spans="1:7" ht="14.4">
      <c r="A1809" s="27" t="str">
        <f>VLOOKUP(C1809,'user list'!A:B,2,0)</f>
        <v>Admin</v>
      </c>
      <c r="B1809" s="172">
        <v>45810.373344907406</v>
      </c>
      <c r="C1809" s="69" t="s">
        <v>186</v>
      </c>
      <c r="D1809" s="69" t="s">
        <v>1937</v>
      </c>
      <c r="E1809" s="69" t="s">
        <v>2060</v>
      </c>
      <c r="F1809" s="69">
        <v>1139</v>
      </c>
      <c r="G1809" s="69" t="s">
        <v>1963</v>
      </c>
    </row>
    <row r="1810" spans="1:7" ht="14.4">
      <c r="A1810" s="27" t="str">
        <f>VLOOKUP(C1810,'user list'!A:B,2,0)</f>
        <v>Admin</v>
      </c>
      <c r="B1810" s="172">
        <v>45810.373344907406</v>
      </c>
      <c r="C1810" s="69" t="s">
        <v>186</v>
      </c>
      <c r="D1810" s="69" t="s">
        <v>1937</v>
      </c>
      <c r="E1810" s="69" t="s">
        <v>2061</v>
      </c>
      <c r="F1810" s="69">
        <v>1142</v>
      </c>
      <c r="G1810" s="69" t="s">
        <v>1963</v>
      </c>
    </row>
    <row r="1811" spans="1:7" ht="14.4">
      <c r="A1811" s="27" t="str">
        <f>VLOOKUP(C1811,'user list'!A:B,2,0)</f>
        <v>Admin</v>
      </c>
      <c r="B1811" s="172">
        <v>45810.373449074075</v>
      </c>
      <c r="C1811" s="69" t="s">
        <v>186</v>
      </c>
      <c r="D1811" s="69" t="s">
        <v>1937</v>
      </c>
      <c r="E1811" s="69" t="s">
        <v>2331</v>
      </c>
      <c r="F1811" s="69">
        <v>641</v>
      </c>
      <c r="G1811" s="69" t="s">
        <v>1963</v>
      </c>
    </row>
    <row r="1812" spans="1:7" ht="14.4">
      <c r="A1812" s="27" t="str">
        <f>VLOOKUP(C1812,'user list'!A:B,2,0)</f>
        <v>Admin</v>
      </c>
      <c r="B1812" s="172">
        <v>45810.373449074075</v>
      </c>
      <c r="C1812" s="69" t="s">
        <v>186</v>
      </c>
      <c r="D1812" s="69" t="s">
        <v>1937</v>
      </c>
      <c r="E1812" s="69" t="s">
        <v>2294</v>
      </c>
      <c r="F1812" s="69">
        <v>644</v>
      </c>
      <c r="G1812" s="69" t="s">
        <v>1963</v>
      </c>
    </row>
    <row r="1813" spans="1:7" ht="14.4">
      <c r="A1813" s="27" t="str">
        <f>VLOOKUP(C1813,'user list'!A:B,2,0)</f>
        <v>Admin</v>
      </c>
      <c r="B1813" s="172">
        <v>45810.373449074075</v>
      </c>
      <c r="C1813" s="69" t="s">
        <v>186</v>
      </c>
      <c r="D1813" s="69" t="s">
        <v>1937</v>
      </c>
      <c r="E1813" s="69" t="s">
        <v>2332</v>
      </c>
      <c r="F1813" s="69">
        <v>642</v>
      </c>
      <c r="G1813" s="69" t="s">
        <v>1963</v>
      </c>
    </row>
    <row r="1814" spans="1:7" ht="14.4">
      <c r="A1814" s="27" t="str">
        <f>VLOOKUP(C1814,'user list'!A:B,2,0)</f>
        <v>Admin</v>
      </c>
      <c r="B1814" s="172">
        <v>45810.373449074075</v>
      </c>
      <c r="C1814" s="69" t="s">
        <v>186</v>
      </c>
      <c r="D1814" s="69" t="s">
        <v>1937</v>
      </c>
      <c r="E1814" s="69" t="s">
        <v>2333</v>
      </c>
      <c r="F1814" s="69">
        <v>645</v>
      </c>
      <c r="G1814" s="69" t="s">
        <v>1963</v>
      </c>
    </row>
    <row r="1815" spans="1:7" ht="14.4">
      <c r="A1815" s="27" t="str">
        <f>VLOOKUP(C1815,'user list'!A:B,2,0)</f>
        <v>Admin</v>
      </c>
      <c r="B1815" s="172">
        <v>45810.373449074075</v>
      </c>
      <c r="C1815" s="69" t="s">
        <v>186</v>
      </c>
      <c r="D1815" s="69" t="s">
        <v>1937</v>
      </c>
      <c r="E1815" s="69" t="s">
        <v>2334</v>
      </c>
      <c r="F1815" s="69">
        <v>643</v>
      </c>
      <c r="G1815" s="69" t="s">
        <v>1963</v>
      </c>
    </row>
    <row r="1816" spans="1:7" ht="14.4">
      <c r="A1816" s="27" t="str">
        <f>VLOOKUP(C1816,'user list'!A:B,2,0)</f>
        <v>Admin</v>
      </c>
      <c r="B1816" s="172">
        <v>45810.373449074075</v>
      </c>
      <c r="C1816" s="69" t="s">
        <v>186</v>
      </c>
      <c r="D1816" s="69" t="s">
        <v>1937</v>
      </c>
      <c r="E1816" s="69" t="s">
        <v>2335</v>
      </c>
      <c r="F1816" s="69">
        <v>639</v>
      </c>
      <c r="G1816" s="69" t="s">
        <v>1963</v>
      </c>
    </row>
    <row r="1817" spans="1:7" ht="14.4">
      <c r="A1817" s="27" t="str">
        <f>VLOOKUP(C1817,'user list'!A:B,2,0)</f>
        <v>Admin</v>
      </c>
      <c r="B1817" s="172">
        <v>45810.373449074075</v>
      </c>
      <c r="C1817" s="69" t="s">
        <v>186</v>
      </c>
      <c r="D1817" s="69" t="s">
        <v>1937</v>
      </c>
      <c r="E1817" s="69" t="s">
        <v>2336</v>
      </c>
      <c r="F1817" s="69">
        <v>638</v>
      </c>
      <c r="G1817" s="69" t="s">
        <v>1963</v>
      </c>
    </row>
    <row r="1818" spans="1:7" ht="14.4">
      <c r="A1818" s="27" t="str">
        <f>VLOOKUP(C1818,'user list'!A:B,2,0)</f>
        <v>Admin</v>
      </c>
      <c r="B1818" s="172">
        <v>45810.373449074075</v>
      </c>
      <c r="C1818" s="69" t="s">
        <v>186</v>
      </c>
      <c r="D1818" s="69" t="s">
        <v>1937</v>
      </c>
      <c r="E1818" s="69" t="s">
        <v>2056</v>
      </c>
      <c r="F1818" s="69">
        <v>640</v>
      </c>
      <c r="G1818" s="69" t="s">
        <v>1963</v>
      </c>
    </row>
    <row r="1819" spans="1:7" ht="14.4">
      <c r="A1819" s="27" t="str">
        <f>VLOOKUP(C1819,'user list'!A:B,2,0)</f>
        <v>Admin</v>
      </c>
      <c r="B1819" s="172">
        <v>45810.373449074075</v>
      </c>
      <c r="C1819" s="69" t="s">
        <v>186</v>
      </c>
      <c r="D1819" s="69" t="s">
        <v>1937</v>
      </c>
      <c r="E1819" s="69" t="s">
        <v>2337</v>
      </c>
      <c r="F1819" s="69">
        <v>635</v>
      </c>
      <c r="G1819" s="69" t="s">
        <v>1963</v>
      </c>
    </row>
    <row r="1820" spans="1:7" ht="14.4">
      <c r="A1820" s="27" t="str">
        <f>VLOOKUP(C1820,'user list'!A:B,2,0)</f>
        <v>Admin</v>
      </c>
      <c r="B1820" s="172">
        <v>45810.373449074075</v>
      </c>
      <c r="C1820" s="69" t="s">
        <v>186</v>
      </c>
      <c r="D1820" s="69" t="s">
        <v>1937</v>
      </c>
      <c r="E1820" s="69" t="s">
        <v>2124</v>
      </c>
      <c r="F1820" s="69">
        <v>636</v>
      </c>
      <c r="G1820" s="69" t="s">
        <v>1963</v>
      </c>
    </row>
    <row r="1821" spans="1:7" ht="14.4">
      <c r="A1821" s="27" t="str">
        <f>VLOOKUP(C1821,'user list'!A:B,2,0)</f>
        <v>Admin</v>
      </c>
      <c r="B1821" s="172">
        <v>45810.373449074075</v>
      </c>
      <c r="C1821" s="69" t="s">
        <v>186</v>
      </c>
      <c r="D1821" s="69" t="s">
        <v>1937</v>
      </c>
      <c r="E1821" s="69" t="s">
        <v>2287</v>
      </c>
      <c r="F1821" s="69">
        <v>628</v>
      </c>
      <c r="G1821" s="69" t="s">
        <v>1963</v>
      </c>
    </row>
    <row r="1822" spans="1:7" ht="14.4">
      <c r="A1822" s="27" t="str">
        <f>VLOOKUP(C1822,'user list'!A:B,2,0)</f>
        <v>Admin</v>
      </c>
      <c r="B1822" s="172">
        <v>45810.373449074075</v>
      </c>
      <c r="C1822" s="69" t="s">
        <v>186</v>
      </c>
      <c r="D1822" s="69" t="s">
        <v>1937</v>
      </c>
      <c r="E1822" s="69" t="s">
        <v>2335</v>
      </c>
      <c r="F1822" s="69">
        <v>632</v>
      </c>
      <c r="G1822" s="69" t="s">
        <v>1963</v>
      </c>
    </row>
    <row r="1823" spans="1:7" ht="14.4">
      <c r="A1823" s="27" t="str">
        <f>VLOOKUP(C1823,'user list'!A:B,2,0)</f>
        <v>Admin</v>
      </c>
      <c r="B1823" s="172">
        <v>45810.373449074075</v>
      </c>
      <c r="C1823" s="69" t="s">
        <v>186</v>
      </c>
      <c r="D1823" s="69" t="s">
        <v>1937</v>
      </c>
      <c r="E1823" s="69" t="s">
        <v>2127</v>
      </c>
      <c r="F1823" s="69">
        <v>629</v>
      </c>
      <c r="G1823" s="69" t="s">
        <v>1963</v>
      </c>
    </row>
    <row r="1824" spans="1:7" ht="14.4">
      <c r="A1824" s="27" t="str">
        <f>VLOOKUP(C1824,'user list'!A:B,2,0)</f>
        <v>Admin</v>
      </c>
      <c r="B1824" s="172">
        <v>45810.373449074075</v>
      </c>
      <c r="C1824" s="69" t="s">
        <v>186</v>
      </c>
      <c r="D1824" s="69" t="s">
        <v>1937</v>
      </c>
      <c r="E1824" s="69" t="s">
        <v>2320</v>
      </c>
      <c r="F1824" s="69">
        <v>633</v>
      </c>
      <c r="G1824" s="69" t="s">
        <v>1963</v>
      </c>
    </row>
    <row r="1825" spans="1:16" ht="14.4">
      <c r="A1825" s="27" t="str">
        <f>VLOOKUP(C1825,'user list'!A:B,2,0)</f>
        <v>Admin</v>
      </c>
      <c r="B1825" s="172">
        <v>45810.373518518521</v>
      </c>
      <c r="C1825" s="69" t="s">
        <v>186</v>
      </c>
      <c r="D1825" s="69" t="s">
        <v>1937</v>
      </c>
      <c r="E1825" s="69" t="s">
        <v>2338</v>
      </c>
      <c r="F1825" s="69">
        <v>622</v>
      </c>
      <c r="G1825" s="69" t="s">
        <v>1963</v>
      </c>
    </row>
    <row r="1826" spans="1:16" ht="14.4">
      <c r="A1826" s="27" t="str">
        <f>VLOOKUP(C1826,'user list'!A:B,2,0)</f>
        <v>Admin</v>
      </c>
      <c r="B1826" s="172">
        <v>45810.373518518521</v>
      </c>
      <c r="C1826" s="69" t="s">
        <v>186</v>
      </c>
      <c r="D1826" s="69" t="s">
        <v>1937</v>
      </c>
      <c r="E1826" s="69">
        <v>8042025</v>
      </c>
      <c r="F1826" s="69">
        <v>621</v>
      </c>
      <c r="G1826" s="69" t="s">
        <v>1963</v>
      </c>
    </row>
    <row r="1827" spans="1:16" ht="14.4">
      <c r="A1827" s="27" t="str">
        <f>VLOOKUP(C1827,'user list'!A:B,2,0)</f>
        <v>Admin</v>
      </c>
      <c r="B1827" s="172">
        <v>45810.373518518521</v>
      </c>
      <c r="C1827" s="69" t="s">
        <v>186</v>
      </c>
      <c r="D1827" s="69" t="s">
        <v>1937</v>
      </c>
      <c r="E1827" s="69" t="s">
        <v>2122</v>
      </c>
      <c r="F1827" s="69">
        <v>623</v>
      </c>
      <c r="G1827" s="69" t="s">
        <v>1963</v>
      </c>
    </row>
    <row r="1828" spans="1:16" ht="14.4">
      <c r="A1828" s="27" t="str">
        <f>VLOOKUP(C1828,'user list'!A:B,2,0)</f>
        <v>Admin</v>
      </c>
      <c r="B1828" s="172">
        <v>45810.373518518521</v>
      </c>
      <c r="C1828" s="69" t="s">
        <v>186</v>
      </c>
      <c r="D1828" s="69" t="s">
        <v>1937</v>
      </c>
      <c r="E1828" s="69" t="s">
        <v>2339</v>
      </c>
      <c r="F1828" s="69">
        <v>624</v>
      </c>
      <c r="G1828" s="69" t="s">
        <v>1963</v>
      </c>
    </row>
    <row r="1829" spans="1:16" ht="14.4">
      <c r="A1829" s="27" t="str">
        <f>VLOOKUP(C1829,'user list'!A:B,2,0)</f>
        <v>Admin</v>
      </c>
      <c r="B1829" s="172">
        <v>45810.373518518521</v>
      </c>
      <c r="C1829" s="69" t="s">
        <v>186</v>
      </c>
      <c r="D1829" s="69" t="s">
        <v>1937</v>
      </c>
      <c r="E1829" s="69" t="s">
        <v>2124</v>
      </c>
      <c r="F1829" s="69">
        <v>620</v>
      </c>
      <c r="G1829" s="69" t="s">
        <v>1963</v>
      </c>
    </row>
    <row r="1830" spans="1:16" ht="14.4">
      <c r="A1830" s="27" t="str">
        <f>VLOOKUP(C1830,'user list'!A:B,2,0)</f>
        <v>Admin</v>
      </c>
      <c r="B1830" s="172">
        <v>45810.373518518521</v>
      </c>
      <c r="C1830" s="69" t="s">
        <v>186</v>
      </c>
      <c r="D1830" s="69" t="s">
        <v>1937</v>
      </c>
      <c r="E1830" s="69">
        <v>616</v>
      </c>
      <c r="F1830" s="69">
        <v>616</v>
      </c>
      <c r="G1830" s="69" t="s">
        <v>1963</v>
      </c>
    </row>
    <row r="1831" spans="1:16" ht="14.4">
      <c r="A1831" s="27" t="str">
        <f>VLOOKUP(C1831,'user list'!A:B,2,0)</f>
        <v>Admin</v>
      </c>
      <c r="B1831" s="172">
        <v>45810.373518518521</v>
      </c>
      <c r="C1831" s="69" t="s">
        <v>186</v>
      </c>
      <c r="D1831" s="69" t="s">
        <v>1937</v>
      </c>
      <c r="E1831" s="69" t="s">
        <v>2335</v>
      </c>
      <c r="F1831" s="69">
        <v>615</v>
      </c>
      <c r="G1831" s="69" t="s">
        <v>1963</v>
      </c>
    </row>
    <row r="1832" spans="1:16" ht="14.4">
      <c r="A1832" s="27" t="str">
        <f>VLOOKUP(C1832,'user list'!A:B,2,0)</f>
        <v>Admin</v>
      </c>
      <c r="B1832" s="172">
        <v>45810.373518518521</v>
      </c>
      <c r="C1832" s="69" t="s">
        <v>186</v>
      </c>
      <c r="D1832" s="69" t="s">
        <v>1937</v>
      </c>
      <c r="E1832" s="69" t="s">
        <v>2290</v>
      </c>
      <c r="F1832" s="69">
        <v>613</v>
      </c>
      <c r="G1832" s="69" t="s">
        <v>1963</v>
      </c>
    </row>
    <row r="1833" spans="1:16" ht="14.4">
      <c r="A1833" s="27" t="str">
        <f>VLOOKUP(C1833,'user list'!A:B,2,0)</f>
        <v>Admin</v>
      </c>
      <c r="B1833" s="172">
        <v>45810.373518518521</v>
      </c>
      <c r="C1833" s="69" t="s">
        <v>186</v>
      </c>
      <c r="D1833" s="69" t="s">
        <v>1937</v>
      </c>
      <c r="E1833" s="69" t="s">
        <v>2340</v>
      </c>
      <c r="F1833" s="69">
        <v>618</v>
      </c>
      <c r="G1833" s="69" t="s">
        <v>1963</v>
      </c>
    </row>
    <row r="1834" spans="1:16" ht="14.4">
      <c r="A1834" s="27" t="str">
        <f>VLOOKUP(C1834,'user list'!A:B,2,0)</f>
        <v>Admin</v>
      </c>
      <c r="B1834" s="172">
        <v>45810.373518518521</v>
      </c>
      <c r="C1834" s="69" t="s">
        <v>186</v>
      </c>
      <c r="D1834" s="69" t="s">
        <v>1937</v>
      </c>
      <c r="E1834" s="69" t="s">
        <v>2341</v>
      </c>
      <c r="F1834" s="69">
        <v>617</v>
      </c>
      <c r="G1834" s="69" t="s">
        <v>1963</v>
      </c>
    </row>
    <row r="1835" spans="1:16" ht="14.4">
      <c r="A1835" s="27" t="str">
        <f>VLOOKUP(C1835,'user list'!A:B,2,0)</f>
        <v>Admin</v>
      </c>
      <c r="B1835" s="172">
        <v>45810.373518518521</v>
      </c>
      <c r="C1835" s="69" t="s">
        <v>186</v>
      </c>
      <c r="D1835" s="69" t="s">
        <v>1937</v>
      </c>
      <c r="E1835" s="69" t="s">
        <v>2291</v>
      </c>
      <c r="F1835" s="69">
        <v>611</v>
      </c>
      <c r="G1835" s="69" t="s">
        <v>1963</v>
      </c>
      <c r="O1835" s="73"/>
      <c r="P1835" s="73"/>
    </row>
    <row r="1836" spans="1:16" ht="14.4">
      <c r="A1836" s="27" t="str">
        <f>VLOOKUP(C1836,'user list'!A:B,2,0)</f>
        <v>Admin</v>
      </c>
      <c r="B1836" s="172">
        <v>45810.373518518521</v>
      </c>
      <c r="C1836" s="69" t="s">
        <v>186</v>
      </c>
      <c r="D1836" s="69" t="s">
        <v>1937</v>
      </c>
      <c r="E1836" s="69" t="s">
        <v>2335</v>
      </c>
      <c r="F1836" s="69">
        <v>610</v>
      </c>
      <c r="G1836" s="69" t="s">
        <v>1963</v>
      </c>
    </row>
    <row r="1837" spans="1:16" ht="14.4">
      <c r="A1837" s="27" t="str">
        <f>VLOOKUP(C1837,'user list'!A:B,2,0)</f>
        <v>Admin</v>
      </c>
      <c r="B1837" s="172">
        <v>45810.373518518521</v>
      </c>
      <c r="C1837" s="69" t="s">
        <v>186</v>
      </c>
      <c r="D1837" s="69" t="s">
        <v>1937</v>
      </c>
      <c r="E1837" s="69" t="s">
        <v>2287</v>
      </c>
      <c r="F1837" s="69">
        <v>609</v>
      </c>
      <c r="G1837" s="69" t="s">
        <v>1963</v>
      </c>
      <c r="O1837" s="73"/>
      <c r="P1837" s="73"/>
    </row>
    <row r="1838" spans="1:16" ht="14.4">
      <c r="A1838" s="27" t="str">
        <f>VLOOKUP(C1838,'user list'!A:B,2,0)</f>
        <v>Admin</v>
      </c>
      <c r="B1838" s="172">
        <v>45810.373518518521</v>
      </c>
      <c r="C1838" s="69" t="s">
        <v>186</v>
      </c>
      <c r="D1838" s="69" t="s">
        <v>1937</v>
      </c>
      <c r="E1838" s="69" t="s">
        <v>2335</v>
      </c>
      <c r="F1838" s="69">
        <v>612</v>
      </c>
      <c r="G1838" s="69" t="s">
        <v>1963</v>
      </c>
    </row>
    <row r="1839" spans="1:16" ht="14.4">
      <c r="A1839" s="27" t="str">
        <f>VLOOKUP(C1839,'user list'!A:B,2,0)</f>
        <v>Admin</v>
      </c>
      <c r="B1839" s="172">
        <v>45810.37358796296</v>
      </c>
      <c r="C1839" s="69" t="s">
        <v>186</v>
      </c>
      <c r="D1839" s="69" t="s">
        <v>1937</v>
      </c>
      <c r="E1839" s="69" t="s">
        <v>2072</v>
      </c>
      <c r="F1839" s="69">
        <v>1148</v>
      </c>
      <c r="G1839" s="69" t="s">
        <v>1963</v>
      </c>
    </row>
    <row r="1840" spans="1:16" ht="14.4">
      <c r="A1840" s="27" t="str">
        <f>VLOOKUP(C1840,'user list'!A:B,2,0)</f>
        <v>Admin</v>
      </c>
      <c r="B1840" s="172">
        <v>45810.37358796296</v>
      </c>
      <c r="C1840" s="69" t="s">
        <v>186</v>
      </c>
      <c r="D1840" s="69" t="s">
        <v>1937</v>
      </c>
      <c r="E1840" s="69" t="s">
        <v>1971</v>
      </c>
      <c r="F1840" s="69">
        <v>1136</v>
      </c>
      <c r="G1840" s="69" t="s">
        <v>1963</v>
      </c>
    </row>
    <row r="1841" spans="1:33" ht="14.4">
      <c r="A1841" s="27" t="str">
        <f>VLOOKUP(C1841,'user list'!A:B,2,0)</f>
        <v>Admin</v>
      </c>
      <c r="B1841" s="172">
        <v>45810.37358796296</v>
      </c>
      <c r="C1841" s="69" t="s">
        <v>186</v>
      </c>
      <c r="D1841" s="69" t="s">
        <v>1937</v>
      </c>
      <c r="E1841" s="69" t="s">
        <v>2225</v>
      </c>
      <c r="F1841" s="69">
        <v>1143</v>
      </c>
      <c r="G1841" s="69" t="s">
        <v>1963</v>
      </c>
    </row>
    <row r="1842" spans="1:33" ht="14.4">
      <c r="A1842" s="27" t="str">
        <f>VLOOKUP(C1842,'user list'!A:B,2,0)</f>
        <v>Admin</v>
      </c>
      <c r="B1842" s="172">
        <v>45810.37358796296</v>
      </c>
      <c r="C1842" s="69" t="s">
        <v>186</v>
      </c>
      <c r="D1842" s="69" t="s">
        <v>1937</v>
      </c>
      <c r="E1842" s="69" t="s">
        <v>2060</v>
      </c>
      <c r="F1842" s="69">
        <v>1150</v>
      </c>
      <c r="G1842" s="69" t="s">
        <v>1963</v>
      </c>
    </row>
    <row r="1843" spans="1:33" ht="14.4">
      <c r="A1843" s="27" t="str">
        <f>VLOOKUP(C1843,'user list'!A:B,2,0)</f>
        <v>Admin</v>
      </c>
      <c r="B1843" s="172">
        <v>45810.37358796296</v>
      </c>
      <c r="C1843" s="69" t="s">
        <v>186</v>
      </c>
      <c r="D1843" s="69" t="s">
        <v>1937</v>
      </c>
      <c r="E1843" s="69" t="s">
        <v>2060</v>
      </c>
      <c r="F1843" s="69">
        <v>1146</v>
      </c>
      <c r="G1843" s="69" t="s">
        <v>1963</v>
      </c>
    </row>
    <row r="1844" spans="1:33" ht="14.4">
      <c r="A1844" s="27" t="str">
        <f>VLOOKUP(C1844,'user list'!A:B,2,0)</f>
        <v>Admin</v>
      </c>
      <c r="B1844" s="172">
        <v>45810.37358796296</v>
      </c>
      <c r="C1844" s="69" t="s">
        <v>186</v>
      </c>
      <c r="D1844" s="69" t="s">
        <v>1937</v>
      </c>
      <c r="E1844" s="69" t="s">
        <v>2342</v>
      </c>
      <c r="F1844" s="69">
        <v>1155</v>
      </c>
      <c r="G1844" s="69" t="s">
        <v>1963</v>
      </c>
    </row>
    <row r="1845" spans="1:33" ht="14.4">
      <c r="A1845" s="27" t="str">
        <f>VLOOKUP(C1845,'user list'!A:B,2,0)</f>
        <v>Admin</v>
      </c>
      <c r="B1845" s="172">
        <v>45810.37358796296</v>
      </c>
      <c r="C1845" s="69" t="s">
        <v>186</v>
      </c>
      <c r="D1845" s="69" t="s">
        <v>1937</v>
      </c>
      <c r="E1845" s="69" t="s">
        <v>1971</v>
      </c>
      <c r="F1845" s="69">
        <v>1157</v>
      </c>
      <c r="G1845" s="69" t="s">
        <v>1963</v>
      </c>
    </row>
    <row r="1846" spans="1:33" ht="14.4">
      <c r="A1846" s="27" t="str">
        <f>VLOOKUP(C1846,'user list'!A:B,2,0)</f>
        <v>Admin</v>
      </c>
      <c r="B1846" s="172">
        <v>45810.37358796296</v>
      </c>
      <c r="C1846" s="69" t="s">
        <v>186</v>
      </c>
      <c r="D1846" s="69" t="s">
        <v>1937</v>
      </c>
      <c r="E1846" s="69" t="s">
        <v>2031</v>
      </c>
      <c r="F1846" s="69">
        <v>1152</v>
      </c>
      <c r="G1846" s="69" t="s">
        <v>1963</v>
      </c>
    </row>
    <row r="1847" spans="1:33" ht="14.4">
      <c r="A1847" s="27" t="str">
        <f>VLOOKUP(C1847,'user list'!A:B,2,0)</f>
        <v>Admin</v>
      </c>
      <c r="B1847" s="172">
        <v>45810.37358796296</v>
      </c>
      <c r="C1847" s="69" t="s">
        <v>186</v>
      </c>
      <c r="D1847" s="69" t="s">
        <v>1937</v>
      </c>
      <c r="E1847" s="69" t="s">
        <v>2261</v>
      </c>
      <c r="F1847" s="69">
        <v>1159</v>
      </c>
      <c r="G1847" s="69" t="s">
        <v>1963</v>
      </c>
    </row>
    <row r="1848" spans="1:33" ht="14.4">
      <c r="A1848" s="27" t="str">
        <f>VLOOKUP(C1848,'user list'!A:B,2,0)</f>
        <v>Admin</v>
      </c>
      <c r="B1848" s="172">
        <v>45810.37358796296</v>
      </c>
      <c r="C1848" s="69" t="s">
        <v>186</v>
      </c>
      <c r="D1848" s="69" t="s">
        <v>1937</v>
      </c>
      <c r="E1848" s="69" t="s">
        <v>2061</v>
      </c>
      <c r="F1848" s="69">
        <v>1154</v>
      </c>
      <c r="G1848" s="69" t="s">
        <v>1963</v>
      </c>
    </row>
    <row r="1849" spans="1:33" ht="14.4">
      <c r="A1849" s="27" t="str">
        <f>VLOOKUP(C1849,'user list'!A:B,2,0)</f>
        <v>Admin</v>
      </c>
      <c r="B1849" s="172">
        <v>45810.37358796296</v>
      </c>
      <c r="C1849" s="69" t="s">
        <v>186</v>
      </c>
      <c r="D1849" s="69" t="s">
        <v>1937</v>
      </c>
      <c r="E1849" s="69" t="s">
        <v>24</v>
      </c>
      <c r="F1849" s="69">
        <v>1163</v>
      </c>
      <c r="G1849" s="69" t="s">
        <v>1963</v>
      </c>
    </row>
    <row r="1850" spans="1:33" ht="14.4">
      <c r="A1850" s="27" t="str">
        <f>VLOOKUP(C1850,'user list'!A:B,2,0)</f>
        <v>Admin</v>
      </c>
      <c r="B1850" s="172">
        <v>45810.37358796296</v>
      </c>
      <c r="C1850" s="69" t="s">
        <v>186</v>
      </c>
      <c r="D1850" s="69" t="s">
        <v>1937</v>
      </c>
      <c r="E1850" s="69" t="s">
        <v>1971</v>
      </c>
      <c r="F1850" s="69">
        <v>1161</v>
      </c>
      <c r="G1850" s="69" t="s">
        <v>1963</v>
      </c>
    </row>
    <row r="1851" spans="1:33" ht="14.4">
      <c r="A1851" s="27" t="str">
        <f>VLOOKUP(C1851,'user list'!A:B,2,0)</f>
        <v>Admin</v>
      </c>
      <c r="B1851" s="172">
        <v>45810.37358796296</v>
      </c>
      <c r="C1851" s="69" t="s">
        <v>186</v>
      </c>
      <c r="D1851" s="69" t="s">
        <v>1937</v>
      </c>
      <c r="E1851" s="69" t="s">
        <v>24</v>
      </c>
      <c r="F1851" s="69">
        <v>1156</v>
      </c>
      <c r="G1851" s="69" t="s">
        <v>1963</v>
      </c>
    </row>
    <row r="1852" spans="1:33" ht="14.4">
      <c r="A1852" s="27" t="str">
        <f>VLOOKUP(C1852,'user list'!A:B,2,0)</f>
        <v>Admin</v>
      </c>
      <c r="B1852" s="172">
        <v>45810.37358796296</v>
      </c>
      <c r="C1852" s="69" t="s">
        <v>186</v>
      </c>
      <c r="D1852" s="69" t="s">
        <v>1937</v>
      </c>
      <c r="E1852" s="69" t="s">
        <v>2261</v>
      </c>
      <c r="F1852" s="69">
        <v>1160</v>
      </c>
      <c r="G1852" s="69" t="s">
        <v>1963</v>
      </c>
    </row>
    <row r="1853" spans="1:33" ht="14.4">
      <c r="A1853" s="27" t="str">
        <f>VLOOKUP(C1853,'user list'!A:B,2,0)</f>
        <v>Admin</v>
      </c>
      <c r="B1853" s="172">
        <v>45810.37358796296</v>
      </c>
      <c r="C1853" s="69" t="s">
        <v>186</v>
      </c>
      <c r="D1853" s="69" t="s">
        <v>1937</v>
      </c>
      <c r="E1853" s="69" t="s">
        <v>2076</v>
      </c>
      <c r="F1853" s="69">
        <v>1164</v>
      </c>
      <c r="G1853" s="69" t="s">
        <v>1963</v>
      </c>
    </row>
    <row r="1854" spans="1:33" ht="14.4">
      <c r="A1854" s="27" t="str">
        <f>VLOOKUP(C1854,'user list'!A:B,2,0)</f>
        <v>Admin</v>
      </c>
      <c r="B1854" s="172">
        <v>45810.37358796296</v>
      </c>
      <c r="C1854" s="69" t="s">
        <v>186</v>
      </c>
      <c r="D1854" s="69" t="s">
        <v>1937</v>
      </c>
      <c r="E1854" s="69" t="s">
        <v>2072</v>
      </c>
      <c r="F1854" s="69">
        <v>1166</v>
      </c>
      <c r="G1854" s="69" t="s">
        <v>1963</v>
      </c>
      <c r="AD1854" s="74"/>
      <c r="AG1854" s="74"/>
    </row>
    <row r="1855" spans="1:33" ht="14.4">
      <c r="A1855" s="27" t="str">
        <f>VLOOKUP(C1855,'user list'!A:B,2,0)</f>
        <v>Admin</v>
      </c>
      <c r="B1855" s="172">
        <v>45810.37358796296</v>
      </c>
      <c r="C1855" s="69" t="s">
        <v>186</v>
      </c>
      <c r="D1855" s="69" t="s">
        <v>1937</v>
      </c>
      <c r="E1855" s="69" t="s">
        <v>2072</v>
      </c>
      <c r="F1855" s="69">
        <v>1167</v>
      </c>
      <c r="G1855" s="69" t="s">
        <v>1963</v>
      </c>
      <c r="L1855" s="73"/>
      <c r="M1855" s="73"/>
    </row>
    <row r="1856" spans="1:33" ht="14.4">
      <c r="A1856" s="27" t="str">
        <f>VLOOKUP(C1856,'user list'!A:B,2,0)</f>
        <v>Admin</v>
      </c>
      <c r="B1856" s="172">
        <v>45810.37358796296</v>
      </c>
      <c r="C1856" s="69" t="s">
        <v>186</v>
      </c>
      <c r="D1856" s="69" t="s">
        <v>1937</v>
      </c>
      <c r="E1856" s="69" t="s">
        <v>2072</v>
      </c>
      <c r="F1856" s="69">
        <v>1165</v>
      </c>
      <c r="G1856" s="69" t="s">
        <v>1963</v>
      </c>
    </row>
    <row r="1857" spans="1:33" ht="14.4">
      <c r="A1857" s="27" t="str">
        <f>VLOOKUP(C1857,'user list'!A:B,2,0)</f>
        <v>Admin</v>
      </c>
      <c r="B1857" s="172">
        <v>45810.37358796296</v>
      </c>
      <c r="C1857" s="69" t="s">
        <v>186</v>
      </c>
      <c r="D1857" s="69" t="s">
        <v>1937</v>
      </c>
      <c r="E1857" s="69" t="s">
        <v>2062</v>
      </c>
      <c r="F1857" s="69">
        <v>1169</v>
      </c>
      <c r="G1857" s="69" t="s">
        <v>1963</v>
      </c>
      <c r="O1857" s="73"/>
      <c r="P1857" s="73"/>
    </row>
    <row r="1858" spans="1:33" ht="14.4">
      <c r="A1858" s="27" t="str">
        <f>VLOOKUP(C1858,'user list'!A:B,2,0)</f>
        <v>Admin</v>
      </c>
      <c r="B1858" s="172">
        <v>45810.37358796296</v>
      </c>
      <c r="C1858" s="69" t="s">
        <v>186</v>
      </c>
      <c r="D1858" s="69" t="s">
        <v>1937</v>
      </c>
      <c r="E1858" s="69" t="s">
        <v>2062</v>
      </c>
      <c r="F1858" s="69">
        <v>1168</v>
      </c>
      <c r="G1858" s="69" t="s">
        <v>1963</v>
      </c>
      <c r="O1858" s="73"/>
      <c r="P1858" s="73"/>
    </row>
    <row r="1859" spans="1:33" ht="14.4">
      <c r="A1859" s="27" t="str">
        <f>VLOOKUP(C1859,'user list'!A:B,2,0)</f>
        <v>Admin</v>
      </c>
      <c r="B1859" s="172">
        <v>45810.37358796296</v>
      </c>
      <c r="C1859" s="69" t="s">
        <v>186</v>
      </c>
      <c r="D1859" s="69" t="s">
        <v>1937</v>
      </c>
      <c r="E1859" s="69" t="s">
        <v>1977</v>
      </c>
      <c r="F1859" s="69">
        <v>1171</v>
      </c>
      <c r="G1859" s="69" t="s">
        <v>1963</v>
      </c>
    </row>
    <row r="1860" spans="1:33" ht="14.4">
      <c r="A1860" s="27" t="str">
        <f>VLOOKUP(C1860,'user list'!A:B,2,0)</f>
        <v>Admin</v>
      </c>
      <c r="B1860" s="172">
        <v>45810.37358796296</v>
      </c>
      <c r="C1860" s="69" t="s">
        <v>186</v>
      </c>
      <c r="D1860" s="69" t="s">
        <v>1937</v>
      </c>
      <c r="E1860" s="69" t="s">
        <v>1977</v>
      </c>
      <c r="F1860" s="69">
        <v>1170</v>
      </c>
      <c r="G1860" s="69" t="s">
        <v>1963</v>
      </c>
    </row>
    <row r="1861" spans="1:33" ht="14.4">
      <c r="A1861" s="27" t="str">
        <f>VLOOKUP(C1861,'user list'!A:B,2,0)</f>
        <v>Admin</v>
      </c>
      <c r="B1861" s="172">
        <v>45810.37358796296</v>
      </c>
      <c r="C1861" s="69" t="s">
        <v>186</v>
      </c>
      <c r="D1861" s="69" t="s">
        <v>1937</v>
      </c>
      <c r="E1861" s="69" t="s">
        <v>1977</v>
      </c>
      <c r="F1861" s="69">
        <v>1173</v>
      </c>
      <c r="G1861" s="69" t="s">
        <v>1963</v>
      </c>
    </row>
    <row r="1862" spans="1:33" ht="14.4">
      <c r="A1862" s="27" t="str">
        <f>VLOOKUP(C1862,'user list'!A:B,2,0)</f>
        <v>Admin</v>
      </c>
      <c r="B1862" s="172">
        <v>45810.373611111114</v>
      </c>
      <c r="C1862" s="69" t="s">
        <v>186</v>
      </c>
      <c r="D1862" s="69" t="s">
        <v>1937</v>
      </c>
      <c r="E1862" s="69">
        <v>602</v>
      </c>
      <c r="F1862" s="69">
        <v>602</v>
      </c>
      <c r="G1862" s="69" t="s">
        <v>1963</v>
      </c>
      <c r="AD1862" s="73"/>
      <c r="AE1862" s="73"/>
    </row>
    <row r="1863" spans="1:33" ht="14.4">
      <c r="A1863" s="27" t="str">
        <f>VLOOKUP(C1863,'user list'!A:B,2,0)</f>
        <v>Admin</v>
      </c>
      <c r="B1863" s="172">
        <v>45810.373611111114</v>
      </c>
      <c r="C1863" s="69" t="s">
        <v>186</v>
      </c>
      <c r="D1863" s="69" t="s">
        <v>1937</v>
      </c>
      <c r="E1863" s="69" t="s">
        <v>2287</v>
      </c>
      <c r="F1863" s="69">
        <v>605</v>
      </c>
      <c r="G1863" s="69" t="s">
        <v>1963</v>
      </c>
      <c r="L1863" s="73"/>
      <c r="M1863" s="73"/>
    </row>
    <row r="1864" spans="1:33" ht="14.4">
      <c r="A1864" s="27" t="str">
        <f>VLOOKUP(C1864,'user list'!A:B,2,0)</f>
        <v>Admin</v>
      </c>
      <c r="B1864" s="172">
        <v>45810.373611111114</v>
      </c>
      <c r="C1864" s="69" t="s">
        <v>186</v>
      </c>
      <c r="D1864" s="69" t="s">
        <v>1937</v>
      </c>
      <c r="E1864" s="69" t="s">
        <v>2335</v>
      </c>
      <c r="F1864" s="69">
        <v>601</v>
      </c>
      <c r="G1864" s="69" t="s">
        <v>1963</v>
      </c>
    </row>
    <row r="1865" spans="1:33" ht="14.4">
      <c r="A1865" s="27" t="str">
        <f>VLOOKUP(C1865,'user list'!A:B,2,0)</f>
        <v>Admin</v>
      </c>
      <c r="B1865" s="172">
        <v>45810.373611111114</v>
      </c>
      <c r="C1865" s="69" t="s">
        <v>186</v>
      </c>
      <c r="D1865" s="69" t="s">
        <v>1937</v>
      </c>
      <c r="E1865" s="69" t="s">
        <v>2343</v>
      </c>
      <c r="F1865" s="69">
        <v>604</v>
      </c>
      <c r="G1865" s="69" t="s">
        <v>1963</v>
      </c>
    </row>
    <row r="1866" spans="1:33" ht="14.4">
      <c r="A1866" s="27" t="str">
        <f>VLOOKUP(C1866,'user list'!A:B,2,0)</f>
        <v>Admin</v>
      </c>
      <c r="B1866" s="172">
        <v>45810.373611111114</v>
      </c>
      <c r="C1866" s="69" t="s">
        <v>186</v>
      </c>
      <c r="D1866" s="69" t="s">
        <v>1937</v>
      </c>
      <c r="E1866" s="69" t="s">
        <v>2127</v>
      </c>
      <c r="F1866" s="69">
        <v>606</v>
      </c>
      <c r="G1866" s="69" t="s">
        <v>1963</v>
      </c>
      <c r="R1866" s="73"/>
      <c r="S1866" s="73"/>
    </row>
    <row r="1867" spans="1:33" ht="14.4">
      <c r="A1867" s="27" t="str">
        <f>VLOOKUP(C1867,'user list'!A:B,2,0)</f>
        <v>Admin</v>
      </c>
      <c r="B1867" s="172">
        <v>45810.373611111114</v>
      </c>
      <c r="C1867" s="69" t="s">
        <v>186</v>
      </c>
      <c r="D1867" s="69" t="s">
        <v>1937</v>
      </c>
      <c r="E1867" s="69" t="s">
        <v>2122</v>
      </c>
      <c r="F1867" s="69">
        <v>598</v>
      </c>
      <c r="G1867" s="69" t="s">
        <v>1963</v>
      </c>
    </row>
    <row r="1868" spans="1:33" ht="14.4">
      <c r="A1868" s="27" t="str">
        <f>VLOOKUP(C1868,'user list'!A:B,2,0)</f>
        <v>Admin</v>
      </c>
      <c r="B1868" s="172">
        <v>45810.373611111114</v>
      </c>
      <c r="C1868" s="69" t="s">
        <v>186</v>
      </c>
      <c r="D1868" s="69" t="s">
        <v>1937</v>
      </c>
      <c r="E1868" s="69" t="s">
        <v>2268</v>
      </c>
      <c r="F1868" s="69">
        <v>599</v>
      </c>
      <c r="G1868" s="69" t="s">
        <v>1963</v>
      </c>
      <c r="L1868" s="73"/>
      <c r="M1868" s="73"/>
    </row>
    <row r="1869" spans="1:33" ht="14.4">
      <c r="A1869" s="27" t="str">
        <f>VLOOKUP(C1869,'user list'!A:B,2,0)</f>
        <v>Admin</v>
      </c>
      <c r="B1869" s="172">
        <v>45810.373611111114</v>
      </c>
      <c r="C1869" s="69" t="s">
        <v>186</v>
      </c>
      <c r="D1869" s="69" t="s">
        <v>1937</v>
      </c>
      <c r="E1869" s="69" t="s">
        <v>2056</v>
      </c>
      <c r="F1869" s="69">
        <v>600</v>
      </c>
      <c r="G1869" s="69" t="s">
        <v>1963</v>
      </c>
      <c r="AD1869" s="74"/>
      <c r="AG1869" s="74"/>
    </row>
    <row r="1870" spans="1:33" ht="14.4">
      <c r="A1870" s="27" t="str">
        <f>VLOOKUP(C1870,'user list'!A:B,2,0)</f>
        <v>Admin</v>
      </c>
      <c r="B1870" s="172">
        <v>45810.373611111114</v>
      </c>
      <c r="C1870" s="69" t="s">
        <v>186</v>
      </c>
      <c r="D1870" s="69" t="s">
        <v>1937</v>
      </c>
      <c r="E1870" s="69" t="s">
        <v>2344</v>
      </c>
      <c r="F1870" s="69">
        <v>597</v>
      </c>
      <c r="G1870" s="69" t="s">
        <v>1963</v>
      </c>
      <c r="L1870" s="73"/>
      <c r="M1870" s="73"/>
    </row>
    <row r="1871" spans="1:33" ht="14.4">
      <c r="A1871" s="27" t="str">
        <f>VLOOKUP(C1871,'user list'!A:B,2,0)</f>
        <v>Admin</v>
      </c>
      <c r="B1871" s="172">
        <v>45810.373657407406</v>
      </c>
      <c r="C1871" s="69" t="s">
        <v>186</v>
      </c>
      <c r="D1871" s="69" t="s">
        <v>1937</v>
      </c>
      <c r="E1871" s="69" t="s">
        <v>2229</v>
      </c>
      <c r="F1871" s="69">
        <v>1144</v>
      </c>
      <c r="G1871" s="69" t="s">
        <v>1963</v>
      </c>
    </row>
    <row r="1872" spans="1:33" ht="14.4">
      <c r="A1872" s="27" t="str">
        <f>VLOOKUP(C1872,'user list'!A:B,2,0)</f>
        <v>Admin</v>
      </c>
      <c r="B1872" s="172">
        <v>45810.373657407406</v>
      </c>
      <c r="C1872" s="69" t="s">
        <v>186</v>
      </c>
      <c r="D1872" s="69" t="s">
        <v>1937</v>
      </c>
      <c r="E1872" s="69" t="s">
        <v>2231</v>
      </c>
      <c r="F1872" s="69">
        <v>1145</v>
      </c>
      <c r="G1872" s="69" t="s">
        <v>1963</v>
      </c>
      <c r="O1872" s="73"/>
      <c r="P1872" s="73"/>
    </row>
    <row r="1873" spans="1:33" ht="14.4">
      <c r="A1873" s="27" t="str">
        <f>VLOOKUP(C1873,'user list'!A:B,2,0)</f>
        <v>Admin</v>
      </c>
      <c r="B1873" s="172">
        <v>45810.373784722222</v>
      </c>
      <c r="C1873" s="69" t="s">
        <v>186</v>
      </c>
      <c r="D1873" s="69" t="s">
        <v>1937</v>
      </c>
      <c r="E1873" s="69">
        <v>1338</v>
      </c>
      <c r="F1873" s="69">
        <v>1338</v>
      </c>
      <c r="G1873" s="69" t="s">
        <v>1963</v>
      </c>
      <c r="O1873" s="73"/>
      <c r="P1873" s="73"/>
    </row>
    <row r="1874" spans="1:33" ht="14.4">
      <c r="A1874" s="27" t="str">
        <f>VLOOKUP(C1874,'user list'!A:B,2,0)</f>
        <v>Admin</v>
      </c>
      <c r="B1874" s="172">
        <v>45810.373784722222</v>
      </c>
      <c r="C1874" s="69" t="s">
        <v>186</v>
      </c>
      <c r="D1874" s="69" t="s">
        <v>1937</v>
      </c>
      <c r="E1874" s="69" t="s">
        <v>1971</v>
      </c>
      <c r="F1874" s="69">
        <v>1336</v>
      </c>
      <c r="G1874" s="69" t="s">
        <v>1963</v>
      </c>
    </row>
    <row r="1875" spans="1:33" ht="14.4">
      <c r="A1875" s="27" t="str">
        <f>VLOOKUP(C1875,'user list'!A:B,2,0)</f>
        <v>Admin</v>
      </c>
      <c r="B1875" s="172">
        <v>45810.373784722222</v>
      </c>
      <c r="C1875" s="69" t="s">
        <v>186</v>
      </c>
      <c r="D1875" s="69" t="s">
        <v>1937</v>
      </c>
      <c r="E1875" s="69" t="s">
        <v>2076</v>
      </c>
      <c r="F1875" s="69">
        <v>1134</v>
      </c>
      <c r="G1875" s="69" t="s">
        <v>1963</v>
      </c>
    </row>
    <row r="1876" spans="1:33" ht="14.4">
      <c r="A1876" s="27" t="str">
        <f>VLOOKUP(C1876,'user list'!A:B,2,0)</f>
        <v>Admin</v>
      </c>
      <c r="B1876" s="172">
        <v>45810.373784722222</v>
      </c>
      <c r="C1876" s="69" t="s">
        <v>186</v>
      </c>
      <c r="D1876" s="69" t="s">
        <v>1937</v>
      </c>
      <c r="E1876" s="69" t="s">
        <v>24</v>
      </c>
      <c r="F1876" s="69">
        <v>1340</v>
      </c>
      <c r="G1876" s="69" t="s">
        <v>1963</v>
      </c>
    </row>
    <row r="1877" spans="1:33" ht="14.4">
      <c r="A1877" s="27" t="str">
        <f>VLOOKUP(C1877,'user list'!A:B,2,0)</f>
        <v>Admin</v>
      </c>
      <c r="B1877" s="172">
        <v>45810.373784722222</v>
      </c>
      <c r="C1877" s="69" t="s">
        <v>186</v>
      </c>
      <c r="D1877" s="69" t="s">
        <v>1937</v>
      </c>
      <c r="E1877" s="69" t="s">
        <v>2345</v>
      </c>
      <c r="F1877" s="69">
        <v>1119</v>
      </c>
      <c r="G1877" s="69" t="s">
        <v>1963</v>
      </c>
      <c r="AD1877" s="73"/>
      <c r="AE1877" s="73"/>
    </row>
    <row r="1878" spans="1:33" ht="14.4">
      <c r="A1878" s="27" t="str">
        <f>VLOOKUP(C1878,'user list'!A:B,2,0)</f>
        <v>Admin</v>
      </c>
      <c r="B1878" s="172">
        <v>45810.373819444445</v>
      </c>
      <c r="C1878" s="69" t="s">
        <v>186</v>
      </c>
      <c r="D1878" s="69" t="s">
        <v>1937</v>
      </c>
      <c r="E1878" s="69" t="s">
        <v>2346</v>
      </c>
      <c r="F1878" s="69">
        <v>735</v>
      </c>
      <c r="G1878" s="69" t="s">
        <v>1963</v>
      </c>
      <c r="L1878" s="73"/>
      <c r="M1878" s="73"/>
    </row>
    <row r="1879" spans="1:33" ht="14.4">
      <c r="A1879" s="27" t="str">
        <f>VLOOKUP(C1879,'user list'!A:B,2,0)</f>
        <v>Admin</v>
      </c>
      <c r="B1879" s="172">
        <v>45810.373819444445</v>
      </c>
      <c r="C1879" s="69" t="s">
        <v>186</v>
      </c>
      <c r="D1879" s="69" t="s">
        <v>1937</v>
      </c>
      <c r="E1879" s="69" t="s">
        <v>2234</v>
      </c>
      <c r="F1879" s="69">
        <v>733</v>
      </c>
      <c r="G1879" s="69" t="s">
        <v>1963</v>
      </c>
    </row>
    <row r="1880" spans="1:33" ht="14.4">
      <c r="A1880" s="27" t="str">
        <f>VLOOKUP(C1880,'user list'!A:B,2,0)</f>
        <v>Admin</v>
      </c>
      <c r="B1880" s="172">
        <v>45810.373819444445</v>
      </c>
      <c r="C1880" s="69" t="s">
        <v>186</v>
      </c>
      <c r="D1880" s="69" t="s">
        <v>1937</v>
      </c>
      <c r="E1880" s="69" t="s">
        <v>2347</v>
      </c>
      <c r="F1880" s="69">
        <v>737</v>
      </c>
      <c r="G1880" s="69" t="s">
        <v>1963</v>
      </c>
    </row>
    <row r="1881" spans="1:33" ht="14.4">
      <c r="A1881" s="27" t="str">
        <f>VLOOKUP(C1881,'user list'!A:B,2,0)</f>
        <v>Admin</v>
      </c>
      <c r="B1881" s="172">
        <v>45810.373819444445</v>
      </c>
      <c r="C1881" s="69" t="s">
        <v>186</v>
      </c>
      <c r="D1881" s="69" t="s">
        <v>1937</v>
      </c>
      <c r="E1881" s="69" t="s">
        <v>2294</v>
      </c>
      <c r="F1881" s="69">
        <v>736</v>
      </c>
      <c r="G1881" s="69" t="s">
        <v>1963</v>
      </c>
      <c r="R1881" s="73"/>
      <c r="S1881" s="73"/>
    </row>
    <row r="1882" spans="1:33" ht="14.4">
      <c r="A1882" s="27" t="str">
        <f>VLOOKUP(C1882,'user list'!A:B,2,0)</f>
        <v>Admin</v>
      </c>
      <c r="B1882" s="172">
        <v>45810.373923611114</v>
      </c>
      <c r="C1882" s="69" t="s">
        <v>186</v>
      </c>
      <c r="D1882" s="69" t="s">
        <v>1937</v>
      </c>
      <c r="E1882" s="69" t="s">
        <v>2287</v>
      </c>
      <c r="F1882" s="69">
        <v>724</v>
      </c>
      <c r="G1882" s="69" t="s">
        <v>1963</v>
      </c>
    </row>
    <row r="1883" spans="1:33" ht="14.4">
      <c r="A1883" s="27" t="str">
        <f>VLOOKUP(C1883,'user list'!A:B,2,0)</f>
        <v>Admin</v>
      </c>
      <c r="B1883" s="172">
        <v>45810.373923611114</v>
      </c>
      <c r="C1883" s="69" t="s">
        <v>186</v>
      </c>
      <c r="D1883" s="69" t="s">
        <v>1937</v>
      </c>
      <c r="E1883" s="69" t="s">
        <v>2335</v>
      </c>
      <c r="F1883" s="69">
        <v>727</v>
      </c>
      <c r="G1883" s="69" t="s">
        <v>1963</v>
      </c>
      <c r="L1883" s="73"/>
      <c r="M1883" s="73"/>
    </row>
    <row r="1884" spans="1:33" ht="14.4">
      <c r="A1884" s="27" t="str">
        <f>VLOOKUP(C1884,'user list'!A:B,2,0)</f>
        <v>Admin</v>
      </c>
      <c r="B1884" s="172">
        <v>45810.373923611114</v>
      </c>
      <c r="C1884" s="69" t="s">
        <v>186</v>
      </c>
      <c r="D1884" s="69" t="s">
        <v>1937</v>
      </c>
      <c r="E1884" s="69" t="s">
        <v>2289</v>
      </c>
      <c r="F1884" s="69">
        <v>723</v>
      </c>
      <c r="G1884" s="69" t="s">
        <v>1963</v>
      </c>
      <c r="AD1884" s="74"/>
      <c r="AG1884" s="74"/>
    </row>
    <row r="1885" spans="1:33" ht="14.4">
      <c r="A1885" s="27" t="str">
        <f>VLOOKUP(C1885,'user list'!A:B,2,0)</f>
        <v>Admin</v>
      </c>
      <c r="B1885" s="172">
        <v>45810.373923611114</v>
      </c>
      <c r="C1885" s="69" t="s">
        <v>186</v>
      </c>
      <c r="D1885" s="69" t="s">
        <v>1937</v>
      </c>
      <c r="E1885" s="69" t="s">
        <v>2348</v>
      </c>
      <c r="F1885" s="69">
        <v>725</v>
      </c>
      <c r="G1885" s="69" t="s">
        <v>1963</v>
      </c>
      <c r="L1885" s="73"/>
      <c r="M1885" s="73"/>
    </row>
    <row r="1886" spans="1:33" ht="14.4">
      <c r="A1886" s="27" t="str">
        <f>VLOOKUP(C1886,'user list'!A:B,2,0)</f>
        <v>Admin</v>
      </c>
      <c r="B1886" s="172">
        <v>45810.373923611114</v>
      </c>
      <c r="C1886" s="69" t="s">
        <v>186</v>
      </c>
      <c r="D1886" s="69" t="s">
        <v>1937</v>
      </c>
      <c r="E1886" s="69" t="s">
        <v>2294</v>
      </c>
      <c r="F1886" s="69">
        <v>1011</v>
      </c>
      <c r="G1886" s="69" t="s">
        <v>1963</v>
      </c>
    </row>
    <row r="1887" spans="1:33" ht="14.4">
      <c r="A1887" s="27" t="str">
        <f>VLOOKUP(C1887,'user list'!A:B,2,0)</f>
        <v>Admin</v>
      </c>
      <c r="B1887" s="172">
        <v>45810.373923611114</v>
      </c>
      <c r="C1887" s="69" t="s">
        <v>186</v>
      </c>
      <c r="D1887" s="69" t="s">
        <v>1937</v>
      </c>
      <c r="E1887" s="69" t="s">
        <v>2122</v>
      </c>
      <c r="F1887" s="69">
        <v>722</v>
      </c>
      <c r="G1887" s="69" t="s">
        <v>1963</v>
      </c>
      <c r="O1887" s="73"/>
      <c r="P1887" s="73"/>
    </row>
    <row r="1888" spans="1:33" ht="14.4">
      <c r="A1888" s="27" t="str">
        <f>VLOOKUP(C1888,'user list'!A:B,2,0)</f>
        <v>Admin</v>
      </c>
      <c r="B1888" s="172">
        <v>45810.373923611114</v>
      </c>
      <c r="C1888" s="69" t="s">
        <v>186</v>
      </c>
      <c r="D1888" s="69" t="s">
        <v>1937</v>
      </c>
      <c r="E1888" s="69" t="s">
        <v>2349</v>
      </c>
      <c r="F1888" s="69">
        <v>714</v>
      </c>
      <c r="G1888" s="69" t="s">
        <v>1963</v>
      </c>
      <c r="O1888" s="73"/>
      <c r="P1888" s="73"/>
    </row>
    <row r="1889" spans="1:33" ht="14.4">
      <c r="A1889" s="27" t="str">
        <f>VLOOKUP(C1889,'user list'!A:B,2,0)</f>
        <v>Admin</v>
      </c>
      <c r="B1889" s="172">
        <v>45810.373923611114</v>
      </c>
      <c r="C1889" s="69" t="s">
        <v>186</v>
      </c>
      <c r="D1889" s="69" t="s">
        <v>1937</v>
      </c>
      <c r="E1889" s="69" t="s">
        <v>2294</v>
      </c>
      <c r="F1889" s="69">
        <v>716</v>
      </c>
      <c r="G1889" s="69" t="s">
        <v>1963</v>
      </c>
    </row>
    <row r="1890" spans="1:33" ht="14.4">
      <c r="A1890" s="27" t="str">
        <f>VLOOKUP(C1890,'user list'!A:B,2,0)</f>
        <v>Admin</v>
      </c>
      <c r="B1890" s="172">
        <v>45810.373923611114</v>
      </c>
      <c r="C1890" s="69" t="s">
        <v>186</v>
      </c>
      <c r="D1890" s="69" t="s">
        <v>1937</v>
      </c>
      <c r="E1890" s="69" t="s">
        <v>2350</v>
      </c>
      <c r="F1890" s="69">
        <v>713</v>
      </c>
      <c r="G1890" s="69" t="s">
        <v>1963</v>
      </c>
    </row>
    <row r="1891" spans="1:33" ht="14.4">
      <c r="A1891" s="27" t="str">
        <f>VLOOKUP(C1891,'user list'!A:B,2,0)</f>
        <v>Admin</v>
      </c>
      <c r="B1891" s="172">
        <v>45810.373923611114</v>
      </c>
      <c r="C1891" s="69" t="s">
        <v>186</v>
      </c>
      <c r="D1891" s="69" t="s">
        <v>1937</v>
      </c>
      <c r="E1891" s="69" t="s">
        <v>2294</v>
      </c>
      <c r="F1891" s="69">
        <v>715</v>
      </c>
      <c r="G1891" s="69" t="s">
        <v>1963</v>
      </c>
    </row>
    <row r="1892" spans="1:33" ht="14.4">
      <c r="A1892" s="27" t="str">
        <f>VLOOKUP(C1892,'user list'!A:B,2,0)</f>
        <v>Admin</v>
      </c>
      <c r="B1892" s="172">
        <v>45810.373923611114</v>
      </c>
      <c r="C1892" s="69" t="s">
        <v>186</v>
      </c>
      <c r="D1892" s="69" t="s">
        <v>1937</v>
      </c>
      <c r="E1892" s="69" t="s">
        <v>2351</v>
      </c>
      <c r="F1892" s="69">
        <v>710</v>
      </c>
      <c r="G1892" s="69" t="s">
        <v>1963</v>
      </c>
      <c r="AD1892" s="73"/>
      <c r="AE1892" s="73"/>
    </row>
    <row r="1893" spans="1:33" ht="14.4">
      <c r="A1893" s="27" t="str">
        <f>VLOOKUP(C1893,'user list'!A:B,2,0)</f>
        <v>Admin</v>
      </c>
      <c r="B1893" s="172">
        <v>45810.373923611114</v>
      </c>
      <c r="C1893" s="69" t="s">
        <v>186</v>
      </c>
      <c r="D1893" s="69" t="s">
        <v>1937</v>
      </c>
      <c r="E1893" s="69" t="s">
        <v>1991</v>
      </c>
      <c r="F1893" s="69">
        <v>1013</v>
      </c>
      <c r="G1893" s="69" t="s">
        <v>1963</v>
      </c>
      <c r="L1893" s="73"/>
      <c r="M1893" s="73"/>
    </row>
    <row r="1894" spans="1:33" ht="14.4">
      <c r="A1894" s="27" t="str">
        <f>VLOOKUP(C1894,'user list'!A:B,2,0)</f>
        <v>Admin</v>
      </c>
      <c r="B1894" s="172">
        <v>45810.373923611114</v>
      </c>
      <c r="C1894" s="69" t="s">
        <v>186</v>
      </c>
      <c r="D1894" s="69" t="s">
        <v>1937</v>
      </c>
      <c r="E1894" s="69" t="s">
        <v>2352</v>
      </c>
      <c r="F1894" s="69">
        <v>708</v>
      </c>
      <c r="G1894" s="69" t="s">
        <v>1963</v>
      </c>
    </row>
    <row r="1895" spans="1:33" ht="14.4">
      <c r="A1895" s="27" t="str">
        <f>VLOOKUP(C1895,'user list'!A:B,2,0)</f>
        <v>Admin</v>
      </c>
      <c r="B1895" s="172">
        <v>45810.373923611114</v>
      </c>
      <c r="C1895" s="69" t="s">
        <v>186</v>
      </c>
      <c r="D1895" s="69" t="s">
        <v>1937</v>
      </c>
      <c r="E1895" s="69" t="s">
        <v>2294</v>
      </c>
      <c r="F1895" s="69">
        <v>709</v>
      </c>
      <c r="G1895" s="69" t="s">
        <v>1963</v>
      </c>
    </row>
    <row r="1896" spans="1:33" ht="14.4">
      <c r="A1896" s="27" t="str">
        <f>VLOOKUP(C1896,'user list'!A:B,2,0)</f>
        <v>Admin</v>
      </c>
      <c r="B1896" s="172">
        <v>45810.37395833333</v>
      </c>
      <c r="C1896" s="69" t="s">
        <v>186</v>
      </c>
      <c r="D1896" s="69" t="s">
        <v>1937</v>
      </c>
      <c r="E1896" s="69" t="s">
        <v>2353</v>
      </c>
      <c r="F1896" s="69">
        <v>1043</v>
      </c>
      <c r="G1896" s="69" t="s">
        <v>1939</v>
      </c>
      <c r="R1896" s="73"/>
      <c r="S1896" s="73"/>
    </row>
    <row r="1897" spans="1:33" ht="14.4">
      <c r="A1897" s="27" t="str">
        <f>VLOOKUP(C1897,'user list'!A:B,2,0)</f>
        <v>Admin</v>
      </c>
      <c r="B1897" s="172">
        <v>45810.37400462963</v>
      </c>
      <c r="C1897" s="69" t="s">
        <v>186</v>
      </c>
      <c r="D1897" s="69" t="s">
        <v>1937</v>
      </c>
      <c r="E1897" s="69" t="s">
        <v>1974</v>
      </c>
      <c r="F1897" s="69">
        <v>1007</v>
      </c>
      <c r="G1897" s="69" t="s">
        <v>1963</v>
      </c>
    </row>
    <row r="1898" spans="1:33" ht="14.4">
      <c r="A1898" s="27" t="str">
        <f>VLOOKUP(C1898,'user list'!A:B,2,0)</f>
        <v>Admin</v>
      </c>
      <c r="B1898" s="172">
        <v>45810.37400462963</v>
      </c>
      <c r="C1898" s="69" t="s">
        <v>186</v>
      </c>
      <c r="D1898" s="69" t="s">
        <v>1937</v>
      </c>
      <c r="E1898" s="69" t="s">
        <v>1958</v>
      </c>
      <c r="F1898" s="69">
        <v>1005</v>
      </c>
      <c r="G1898" s="69" t="s">
        <v>1963</v>
      </c>
      <c r="AD1898" s="74"/>
      <c r="AG1898" s="74"/>
    </row>
    <row r="1899" spans="1:33" ht="14.4">
      <c r="A1899" s="27" t="str">
        <f>VLOOKUP(C1899,'user list'!A:B,2,0)</f>
        <v>Admin</v>
      </c>
      <c r="B1899" s="172">
        <v>45810.37400462963</v>
      </c>
      <c r="C1899" s="69" t="s">
        <v>186</v>
      </c>
      <c r="D1899" s="69" t="s">
        <v>1937</v>
      </c>
      <c r="E1899" s="69" t="s">
        <v>1958</v>
      </c>
      <c r="F1899" s="69">
        <v>1002</v>
      </c>
      <c r="G1899" s="69" t="s">
        <v>1963</v>
      </c>
      <c r="L1899" s="73"/>
      <c r="M1899" s="73"/>
    </row>
    <row r="1900" spans="1:33" ht="14.4">
      <c r="A1900" s="27" t="str">
        <f>VLOOKUP(C1900,'user list'!A:B,2,0)</f>
        <v>Admin</v>
      </c>
      <c r="B1900" s="172">
        <v>45810.37400462963</v>
      </c>
      <c r="C1900" s="69" t="s">
        <v>186</v>
      </c>
      <c r="D1900" s="69" t="s">
        <v>1937</v>
      </c>
      <c r="E1900" s="69" t="s">
        <v>2354</v>
      </c>
      <c r="F1900" s="69">
        <v>941</v>
      </c>
      <c r="G1900" s="69" t="s">
        <v>1963</v>
      </c>
    </row>
    <row r="1901" spans="1:33" ht="14.4">
      <c r="A1901" s="27" t="str">
        <f>VLOOKUP(C1901,'user list'!A:B,2,0)</f>
        <v>Admin</v>
      </c>
      <c r="B1901" s="172">
        <v>45810.37400462963</v>
      </c>
      <c r="C1901" s="69" t="s">
        <v>186</v>
      </c>
      <c r="D1901" s="69" t="s">
        <v>1937</v>
      </c>
      <c r="E1901" s="69" t="s">
        <v>2039</v>
      </c>
      <c r="F1901" s="69">
        <v>1008</v>
      </c>
      <c r="G1901" s="69" t="s">
        <v>1963</v>
      </c>
      <c r="O1901" s="73"/>
      <c r="P1901" s="73"/>
    </row>
    <row r="1902" spans="1:33" ht="14.4">
      <c r="A1902" s="27" t="str">
        <f>VLOOKUP(C1902,'user list'!A:B,2,0)</f>
        <v>Admin</v>
      </c>
      <c r="B1902" s="172">
        <v>45810.374027777776</v>
      </c>
      <c r="C1902" s="69" t="s">
        <v>186</v>
      </c>
      <c r="D1902" s="69" t="s">
        <v>1937</v>
      </c>
      <c r="E1902" s="69" t="s">
        <v>2062</v>
      </c>
      <c r="F1902" s="69">
        <v>1061</v>
      </c>
      <c r="G1902" s="69" t="s">
        <v>1963</v>
      </c>
      <c r="O1902" s="73"/>
      <c r="P1902" s="73"/>
    </row>
    <row r="1903" spans="1:33" ht="14.4">
      <c r="A1903" s="27" t="str">
        <f>VLOOKUP(C1903,'user list'!A:B,2,0)</f>
        <v>Admin</v>
      </c>
      <c r="B1903" s="172">
        <v>45810.374027777776</v>
      </c>
      <c r="C1903" s="69" t="s">
        <v>186</v>
      </c>
      <c r="D1903" s="69" t="s">
        <v>1937</v>
      </c>
      <c r="E1903" s="69" t="s">
        <v>1977</v>
      </c>
      <c r="F1903" s="69">
        <v>1060</v>
      </c>
      <c r="G1903" s="69" t="s">
        <v>1963</v>
      </c>
    </row>
    <row r="1904" spans="1:33" ht="14.4">
      <c r="A1904" s="27" t="str">
        <f>VLOOKUP(C1904,'user list'!A:B,2,0)</f>
        <v>Admin</v>
      </c>
      <c r="B1904" s="172">
        <v>45810.374027777776</v>
      </c>
      <c r="C1904" s="69" t="s">
        <v>186</v>
      </c>
      <c r="D1904" s="69" t="s">
        <v>1937</v>
      </c>
      <c r="E1904" s="69" t="s">
        <v>2335</v>
      </c>
      <c r="F1904" s="69">
        <v>1057</v>
      </c>
      <c r="G1904" s="69" t="s">
        <v>1963</v>
      </c>
    </row>
    <row r="1905" spans="1:54" ht="14.4">
      <c r="A1905" s="27" t="str">
        <f>VLOOKUP(C1905,'user list'!A:B,2,0)</f>
        <v>Admin</v>
      </c>
      <c r="B1905" s="172">
        <v>45810.374027777776</v>
      </c>
      <c r="C1905" s="69" t="s">
        <v>186</v>
      </c>
      <c r="D1905" s="69" t="s">
        <v>1937</v>
      </c>
      <c r="E1905" s="69" t="s">
        <v>2258</v>
      </c>
      <c r="F1905" s="69">
        <v>1059</v>
      </c>
      <c r="G1905" s="69" t="s">
        <v>1963</v>
      </c>
    </row>
    <row r="1906" spans="1:54" ht="14.4">
      <c r="A1906" s="27" t="str">
        <f>VLOOKUP(C1906,'user list'!A:B,2,0)</f>
        <v>Admin</v>
      </c>
      <c r="B1906" s="172">
        <v>45810.374027777776</v>
      </c>
      <c r="C1906" s="69" t="s">
        <v>186</v>
      </c>
      <c r="D1906" s="69" t="s">
        <v>1937</v>
      </c>
      <c r="E1906" s="69" t="s">
        <v>2355</v>
      </c>
      <c r="F1906" s="69">
        <v>1058</v>
      </c>
      <c r="G1906" s="69" t="s">
        <v>1963</v>
      </c>
      <c r="AD1906" s="73"/>
      <c r="AE1906" s="73"/>
    </row>
    <row r="1907" spans="1:54" ht="14.4">
      <c r="A1907" s="27" t="str">
        <f>VLOOKUP(C1907,'user list'!A:B,2,0)</f>
        <v>Admin</v>
      </c>
      <c r="B1907" s="172">
        <v>45810.374027777776</v>
      </c>
      <c r="C1907" s="69" t="s">
        <v>186</v>
      </c>
      <c r="D1907" s="69" t="s">
        <v>1937</v>
      </c>
      <c r="E1907" s="69" t="s">
        <v>2321</v>
      </c>
      <c r="F1907" s="69">
        <v>1053</v>
      </c>
      <c r="G1907" s="69" t="s">
        <v>1963</v>
      </c>
      <c r="L1907" s="73"/>
      <c r="M1907" s="73"/>
    </row>
    <row r="1908" spans="1:54" ht="14.4">
      <c r="A1908" s="27" t="str">
        <f>VLOOKUP(C1908,'user list'!A:B,2,0)</f>
        <v>Admin</v>
      </c>
      <c r="B1908" s="172">
        <v>45810.374027777776</v>
      </c>
      <c r="C1908" s="69" t="s">
        <v>186</v>
      </c>
      <c r="D1908" s="69" t="s">
        <v>1937</v>
      </c>
      <c r="E1908" s="69" t="s">
        <v>2307</v>
      </c>
      <c r="F1908" s="69">
        <v>1050</v>
      </c>
      <c r="G1908" s="69" t="s">
        <v>1963</v>
      </c>
    </row>
    <row r="1909" spans="1:54" ht="14.4">
      <c r="A1909" s="27" t="str">
        <f>VLOOKUP(C1909,'user list'!A:B,2,0)</f>
        <v>Admin</v>
      </c>
      <c r="B1909" s="172">
        <v>45810.374027777776</v>
      </c>
      <c r="C1909" s="69" t="s">
        <v>186</v>
      </c>
      <c r="D1909" s="69" t="s">
        <v>1937</v>
      </c>
      <c r="E1909" s="69" t="s">
        <v>2080</v>
      </c>
      <c r="F1909" s="69">
        <v>1051</v>
      </c>
      <c r="G1909" s="69" t="s">
        <v>1963</v>
      </c>
    </row>
    <row r="1910" spans="1:54" ht="14.4">
      <c r="A1910" s="27" t="str">
        <f>VLOOKUP(C1910,'user list'!A:B,2,0)</f>
        <v>Admin</v>
      </c>
      <c r="B1910" s="172">
        <v>45810.374027777776</v>
      </c>
      <c r="C1910" s="69" t="s">
        <v>186</v>
      </c>
      <c r="D1910" s="69" t="s">
        <v>1937</v>
      </c>
      <c r="E1910" s="69" t="s">
        <v>2100</v>
      </c>
      <c r="F1910" s="69">
        <v>1054</v>
      </c>
      <c r="G1910" s="69" t="s">
        <v>1963</v>
      </c>
      <c r="R1910" s="73"/>
      <c r="S1910" s="73"/>
    </row>
    <row r="1911" spans="1:54" ht="14.4">
      <c r="A1911" s="27" t="str">
        <f>VLOOKUP(C1911,'user list'!A:B,2,0)</f>
        <v>Admin</v>
      </c>
      <c r="B1911" s="172">
        <v>45810.374039351853</v>
      </c>
      <c r="C1911" s="69" t="s">
        <v>186</v>
      </c>
      <c r="D1911" s="69" t="s">
        <v>1937</v>
      </c>
      <c r="E1911" s="69" t="s">
        <v>1941</v>
      </c>
      <c r="F1911" s="69">
        <v>1052</v>
      </c>
      <c r="G1911" s="69" t="s">
        <v>1963</v>
      </c>
    </row>
    <row r="1912" spans="1:54" ht="14.4">
      <c r="A1912" s="27" t="str">
        <f>VLOOKUP(C1912,'user list'!A:B,2,0)</f>
        <v>Admin</v>
      </c>
      <c r="B1912" s="172">
        <v>45810.374039351853</v>
      </c>
      <c r="C1912" s="69" t="s">
        <v>186</v>
      </c>
      <c r="D1912" s="69" t="s">
        <v>1937</v>
      </c>
      <c r="E1912" s="69" t="s">
        <v>2356</v>
      </c>
      <c r="F1912" s="69">
        <v>1048</v>
      </c>
      <c r="G1912" s="69" t="s">
        <v>1963</v>
      </c>
      <c r="O1912" s="73"/>
      <c r="P1912" s="73"/>
    </row>
    <row r="1913" spans="1:54" ht="14.4">
      <c r="A1913" s="27" t="str">
        <f>VLOOKUP(C1913,'user list'!A:B,2,0)</f>
        <v>Admin</v>
      </c>
      <c r="B1913" s="172">
        <v>45810.374039351853</v>
      </c>
      <c r="C1913" s="69" t="s">
        <v>186</v>
      </c>
      <c r="D1913" s="69" t="s">
        <v>1937</v>
      </c>
      <c r="E1913" s="69" t="s">
        <v>2357</v>
      </c>
      <c r="F1913" s="69">
        <v>1044</v>
      </c>
      <c r="G1913" s="69" t="s">
        <v>1963</v>
      </c>
    </row>
    <row r="1914" spans="1:54" ht="14.4">
      <c r="A1914" s="27" t="str">
        <f>VLOOKUP(C1914,'user list'!A:B,2,0)</f>
        <v>Admin</v>
      </c>
      <c r="B1914" s="172">
        <v>45810.374039351853</v>
      </c>
      <c r="C1914" s="69" t="s">
        <v>186</v>
      </c>
      <c r="D1914" s="69" t="s">
        <v>1937</v>
      </c>
      <c r="E1914" s="69" t="s">
        <v>2358</v>
      </c>
      <c r="F1914" s="69">
        <v>1041</v>
      </c>
      <c r="G1914" s="69" t="s">
        <v>1963</v>
      </c>
      <c r="AY1914" s="74"/>
      <c r="BB1914" s="74"/>
    </row>
    <row r="1915" spans="1:54" ht="14.4">
      <c r="A1915" s="27" t="str">
        <f>VLOOKUP(C1915,'user list'!A:B,2,0)</f>
        <v>Admin</v>
      </c>
      <c r="B1915" s="172">
        <v>45810.374039351853</v>
      </c>
      <c r="C1915" s="69" t="s">
        <v>186</v>
      </c>
      <c r="D1915" s="69" t="s">
        <v>1937</v>
      </c>
      <c r="E1915" s="69" t="s">
        <v>2359</v>
      </c>
      <c r="F1915" s="69">
        <v>1049</v>
      </c>
      <c r="G1915" s="69" t="s">
        <v>1963</v>
      </c>
      <c r="L1915" s="73"/>
      <c r="M1915" s="73"/>
    </row>
    <row r="1916" spans="1:54" ht="14.4">
      <c r="A1916" s="27" t="str">
        <f>VLOOKUP(C1916,'user list'!A:B,2,0)</f>
        <v>Admin</v>
      </c>
      <c r="B1916" s="172">
        <v>45810.374039351853</v>
      </c>
      <c r="C1916" s="69" t="s">
        <v>186</v>
      </c>
      <c r="D1916" s="69" t="s">
        <v>1937</v>
      </c>
      <c r="E1916" s="69" t="s">
        <v>2355</v>
      </c>
      <c r="F1916" s="69">
        <v>1046</v>
      </c>
      <c r="G1916" s="69" t="s">
        <v>1963</v>
      </c>
      <c r="L1916" s="73"/>
      <c r="M1916" s="73"/>
    </row>
    <row r="1917" spans="1:54" ht="14.4">
      <c r="A1917" s="27" t="str">
        <f>VLOOKUP(C1917,'user list'!A:B,2,0)</f>
        <v>Admin</v>
      </c>
      <c r="B1917" s="172">
        <v>45810.374039351853</v>
      </c>
      <c r="C1917" s="69" t="s">
        <v>186</v>
      </c>
      <c r="D1917" s="69" t="s">
        <v>1937</v>
      </c>
      <c r="E1917" s="69">
        <v>1040</v>
      </c>
      <c r="F1917" s="69">
        <v>1040</v>
      </c>
      <c r="G1917" s="69" t="s">
        <v>1963</v>
      </c>
      <c r="O1917" s="73"/>
      <c r="P1917" s="73"/>
    </row>
    <row r="1918" spans="1:54" ht="14.4">
      <c r="A1918" s="27" t="str">
        <f>VLOOKUP(C1918,'user list'!A:B,2,0)</f>
        <v>Admin</v>
      </c>
      <c r="B1918" s="172">
        <v>45810.374039351853</v>
      </c>
      <c r="C1918" s="69" t="s">
        <v>186</v>
      </c>
      <c r="D1918" s="69" t="s">
        <v>1937</v>
      </c>
      <c r="E1918" s="69" t="s">
        <v>2297</v>
      </c>
      <c r="F1918" s="69">
        <v>1039</v>
      </c>
      <c r="G1918" s="69" t="s">
        <v>1963</v>
      </c>
      <c r="O1918" s="73"/>
      <c r="P1918" s="73"/>
    </row>
    <row r="1919" spans="1:54" ht="14.4">
      <c r="A1919" s="27" t="str">
        <f>VLOOKUP(C1919,'user list'!A:B,2,0)</f>
        <v>Admin</v>
      </c>
      <c r="B1919" s="172">
        <v>45810.374120370368</v>
      </c>
      <c r="C1919" s="69" t="s">
        <v>186</v>
      </c>
      <c r="D1919" s="69" t="s">
        <v>1937</v>
      </c>
      <c r="E1919" s="69">
        <v>738</v>
      </c>
      <c r="F1919" s="69">
        <v>738</v>
      </c>
      <c r="G1919" s="69" t="s">
        <v>1963</v>
      </c>
    </row>
    <row r="1920" spans="1:54" ht="14.4">
      <c r="A1920" s="27" t="str">
        <f>VLOOKUP(C1920,'user list'!A:B,2,0)</f>
        <v>Admin</v>
      </c>
      <c r="B1920" s="172">
        <v>45810.374120370368</v>
      </c>
      <c r="C1920" s="69" t="s">
        <v>186</v>
      </c>
      <c r="D1920" s="69" t="s">
        <v>1937</v>
      </c>
      <c r="E1920" s="69" t="s">
        <v>2287</v>
      </c>
      <c r="F1920" s="69">
        <v>741</v>
      </c>
      <c r="G1920" s="69" t="s">
        <v>1963</v>
      </c>
    </row>
    <row r="1921" spans="1:33" ht="14.4">
      <c r="A1921" s="27" t="str">
        <f>VLOOKUP(C1921,'user list'!A:B,2,0)</f>
        <v>Admin</v>
      </c>
      <c r="B1921" s="172">
        <v>45810.374120370368</v>
      </c>
      <c r="C1921" s="69" t="s">
        <v>186</v>
      </c>
      <c r="D1921" s="69" t="s">
        <v>1937</v>
      </c>
      <c r="E1921" s="69" t="s">
        <v>2360</v>
      </c>
      <c r="F1921" s="69">
        <v>698</v>
      </c>
      <c r="G1921" s="69" t="s">
        <v>1963</v>
      </c>
      <c r="L1921" s="73"/>
      <c r="M1921" s="73"/>
    </row>
    <row r="1922" spans="1:33" ht="14.4">
      <c r="A1922" s="27" t="str">
        <f>VLOOKUP(C1922,'user list'!A:B,2,0)</f>
        <v>Admin</v>
      </c>
      <c r="B1922" s="172">
        <v>45810.374120370368</v>
      </c>
      <c r="C1922" s="69" t="s">
        <v>186</v>
      </c>
      <c r="D1922" s="69" t="s">
        <v>1937</v>
      </c>
      <c r="E1922" s="69" t="s">
        <v>2361</v>
      </c>
      <c r="F1922" s="69">
        <v>743</v>
      </c>
      <c r="G1922" s="69" t="s">
        <v>1963</v>
      </c>
      <c r="L1922" s="73"/>
      <c r="M1922" s="73"/>
    </row>
    <row r="1923" spans="1:33" ht="14.4">
      <c r="A1923" s="27" t="str">
        <f>VLOOKUP(C1923,'user list'!A:B,2,0)</f>
        <v>Admin</v>
      </c>
      <c r="B1923" s="172">
        <v>45810.374120370368</v>
      </c>
      <c r="C1923" s="69" t="s">
        <v>186</v>
      </c>
      <c r="D1923" s="69" t="s">
        <v>1937</v>
      </c>
      <c r="E1923" s="69" t="s">
        <v>2362</v>
      </c>
      <c r="F1923" s="69">
        <v>707</v>
      </c>
      <c r="G1923" s="69" t="s">
        <v>1963</v>
      </c>
    </row>
    <row r="1924" spans="1:33" ht="14.4">
      <c r="A1924" s="27" t="str">
        <f>VLOOKUP(C1924,'user list'!A:B,2,0)</f>
        <v>Admin</v>
      </c>
      <c r="B1924" s="172">
        <v>45810.374120370368</v>
      </c>
      <c r="C1924" s="69" t="s">
        <v>186</v>
      </c>
      <c r="D1924" s="69" t="s">
        <v>1937</v>
      </c>
      <c r="E1924" s="69" t="s">
        <v>2360</v>
      </c>
      <c r="F1924" s="69">
        <v>692</v>
      </c>
      <c r="G1924" s="69" t="s">
        <v>1963</v>
      </c>
    </row>
    <row r="1925" spans="1:33" ht="14.4">
      <c r="A1925" s="27" t="str">
        <f>VLOOKUP(C1925,'user list'!A:B,2,0)</f>
        <v>Admin</v>
      </c>
      <c r="B1925" s="172">
        <v>45810.374120370368</v>
      </c>
      <c r="C1925" s="69" t="s">
        <v>186</v>
      </c>
      <c r="D1925" s="69" t="s">
        <v>1937</v>
      </c>
      <c r="E1925" s="69" t="s">
        <v>2335</v>
      </c>
      <c r="F1925" s="69">
        <v>694</v>
      </c>
      <c r="G1925" s="69" t="s">
        <v>1963</v>
      </c>
    </row>
    <row r="1926" spans="1:33" ht="14.4">
      <c r="A1926" s="27" t="str">
        <f>VLOOKUP(C1926,'user list'!A:B,2,0)</f>
        <v>Admin</v>
      </c>
      <c r="B1926" s="172">
        <v>45810.374120370368</v>
      </c>
      <c r="C1926" s="69" t="s">
        <v>186</v>
      </c>
      <c r="D1926" s="69" t="s">
        <v>1937</v>
      </c>
      <c r="E1926" s="69" t="s">
        <v>2319</v>
      </c>
      <c r="F1926" s="69">
        <v>697</v>
      </c>
      <c r="G1926" s="69" t="s">
        <v>1963</v>
      </c>
      <c r="O1926" s="73"/>
      <c r="P1926" s="73"/>
    </row>
    <row r="1927" spans="1:33" ht="14.4">
      <c r="A1927" s="27" t="str">
        <f>VLOOKUP(C1927,'user list'!A:B,2,0)</f>
        <v>Admin</v>
      </c>
      <c r="B1927" s="172">
        <v>45810.374120370368</v>
      </c>
      <c r="C1927" s="69" t="s">
        <v>186</v>
      </c>
      <c r="D1927" s="69" t="s">
        <v>1937</v>
      </c>
      <c r="E1927" s="69" t="s">
        <v>2363</v>
      </c>
      <c r="F1927" s="69">
        <v>695</v>
      </c>
      <c r="G1927" s="69" t="s">
        <v>1963</v>
      </c>
      <c r="L1927" s="73"/>
      <c r="M1927" s="73"/>
    </row>
    <row r="1928" spans="1:33" ht="14.4">
      <c r="A1928" s="27" t="str">
        <f>VLOOKUP(C1928,'user list'!A:B,2,0)</f>
        <v>Admin</v>
      </c>
      <c r="B1928" s="172">
        <v>45810.374120370368</v>
      </c>
      <c r="C1928" s="69" t="s">
        <v>186</v>
      </c>
      <c r="D1928" s="69" t="s">
        <v>1937</v>
      </c>
      <c r="E1928" s="69" t="s">
        <v>2364</v>
      </c>
      <c r="F1928" s="69">
        <v>696</v>
      </c>
      <c r="G1928" s="69" t="s">
        <v>1963</v>
      </c>
      <c r="AD1928" s="74"/>
      <c r="AG1928" s="74"/>
    </row>
    <row r="1929" spans="1:33" ht="14.4">
      <c r="A1929" s="27" t="str">
        <f>VLOOKUP(C1929,'user list'!A:B,2,0)</f>
        <v>Admin</v>
      </c>
      <c r="B1929" s="172">
        <v>45810.374120370368</v>
      </c>
      <c r="C1929" s="69" t="s">
        <v>186</v>
      </c>
      <c r="D1929" s="69" t="s">
        <v>1937</v>
      </c>
      <c r="E1929" s="69" t="s">
        <v>2360</v>
      </c>
      <c r="F1929" s="69">
        <v>688</v>
      </c>
      <c r="G1929" s="69" t="s">
        <v>1963</v>
      </c>
      <c r="L1929" s="73"/>
      <c r="M1929" s="73"/>
    </row>
    <row r="1930" spans="1:33" ht="14.4">
      <c r="A1930" s="27" t="str">
        <f>VLOOKUP(C1930,'user list'!A:B,2,0)</f>
        <v>Admin</v>
      </c>
      <c r="B1930" s="172">
        <v>45810.374120370368</v>
      </c>
      <c r="C1930" s="69" t="s">
        <v>186</v>
      </c>
      <c r="D1930" s="69" t="s">
        <v>1937</v>
      </c>
      <c r="E1930" s="69" t="s">
        <v>2287</v>
      </c>
      <c r="F1930" s="69">
        <v>689</v>
      </c>
      <c r="G1930" s="69" t="s">
        <v>1963</v>
      </c>
    </row>
    <row r="1931" spans="1:33" ht="14.4">
      <c r="A1931" s="27" t="str">
        <f>VLOOKUP(C1931,'user list'!A:B,2,0)</f>
        <v>Admin</v>
      </c>
      <c r="B1931" s="172">
        <v>45810.374120370368</v>
      </c>
      <c r="C1931" s="69" t="s">
        <v>186</v>
      </c>
      <c r="D1931" s="69" t="s">
        <v>1937</v>
      </c>
      <c r="E1931" s="69" t="s">
        <v>2364</v>
      </c>
      <c r="F1931" s="69">
        <v>691</v>
      </c>
      <c r="G1931" s="69" t="s">
        <v>1963</v>
      </c>
      <c r="O1931" s="73"/>
      <c r="P1931" s="73"/>
    </row>
    <row r="1932" spans="1:33" ht="14.4">
      <c r="A1932" s="27" t="str">
        <f>VLOOKUP(C1932,'user list'!A:B,2,0)</f>
        <v>Admin</v>
      </c>
      <c r="B1932" s="172">
        <v>45810.374212962961</v>
      </c>
      <c r="C1932" s="69" t="s">
        <v>186</v>
      </c>
      <c r="D1932" s="69" t="s">
        <v>1937</v>
      </c>
      <c r="E1932" s="69" t="s">
        <v>1971</v>
      </c>
      <c r="F1932" s="69">
        <v>993</v>
      </c>
      <c r="G1932" s="69" t="s">
        <v>1963</v>
      </c>
      <c r="O1932" s="73"/>
      <c r="P1932" s="73"/>
    </row>
    <row r="1933" spans="1:33" ht="14.4">
      <c r="A1933" s="27" t="str">
        <f>VLOOKUP(C1933,'user list'!A:B,2,0)</f>
        <v>Admin</v>
      </c>
      <c r="B1933" s="172">
        <v>45810.374212962961</v>
      </c>
      <c r="C1933" s="69" t="s">
        <v>186</v>
      </c>
      <c r="D1933" s="69" t="s">
        <v>1937</v>
      </c>
      <c r="E1933" s="69" t="s">
        <v>24</v>
      </c>
      <c r="F1933" s="69">
        <v>999</v>
      </c>
      <c r="G1933" s="69" t="s">
        <v>1963</v>
      </c>
    </row>
    <row r="1934" spans="1:33" ht="14.4">
      <c r="A1934" s="27" t="str">
        <f>VLOOKUP(C1934,'user list'!A:B,2,0)</f>
        <v>Admin</v>
      </c>
      <c r="B1934" s="172">
        <v>45810.374212962961</v>
      </c>
      <c r="C1934" s="69" t="s">
        <v>186</v>
      </c>
      <c r="D1934" s="69" t="s">
        <v>1937</v>
      </c>
      <c r="E1934" s="69" t="s">
        <v>2365</v>
      </c>
      <c r="F1934" s="69">
        <v>1001</v>
      </c>
      <c r="G1934" s="69" t="s">
        <v>1963</v>
      </c>
    </row>
    <row r="1935" spans="1:33" ht="14.4">
      <c r="A1935" s="27" t="str">
        <f>VLOOKUP(C1935,'user list'!A:B,2,0)</f>
        <v>Admin</v>
      </c>
      <c r="B1935" s="172">
        <v>45810.374212962961</v>
      </c>
      <c r="C1935" s="69" t="s">
        <v>186</v>
      </c>
      <c r="D1935" s="69" t="s">
        <v>1937</v>
      </c>
      <c r="E1935" s="69" t="s">
        <v>2031</v>
      </c>
      <c r="F1935" s="69">
        <v>995</v>
      </c>
      <c r="G1935" s="69" t="s">
        <v>1963</v>
      </c>
    </row>
    <row r="1936" spans="1:33" ht="14.4">
      <c r="A1936" s="27" t="str">
        <f>VLOOKUP(C1936,'user list'!A:B,2,0)</f>
        <v>Admin</v>
      </c>
      <c r="B1936" s="172">
        <v>45810.374212962961</v>
      </c>
      <c r="C1936" s="69" t="s">
        <v>186</v>
      </c>
      <c r="D1936" s="69" t="s">
        <v>1937</v>
      </c>
      <c r="E1936" s="69" t="s">
        <v>2237</v>
      </c>
      <c r="F1936" s="69">
        <v>994</v>
      </c>
      <c r="G1936" s="69" t="s">
        <v>1963</v>
      </c>
      <c r="AD1936" s="73"/>
      <c r="AE1936" s="73"/>
    </row>
    <row r="1937" spans="1:57" ht="14.4">
      <c r="A1937" s="27" t="str">
        <f>VLOOKUP(C1937,'user list'!A:B,2,0)</f>
        <v>Admin</v>
      </c>
      <c r="B1937" s="172">
        <v>45810.374212962961</v>
      </c>
      <c r="C1937" s="69" t="s">
        <v>186</v>
      </c>
      <c r="D1937" s="69" t="s">
        <v>1937</v>
      </c>
      <c r="E1937" s="69" t="s">
        <v>2229</v>
      </c>
      <c r="F1937" s="69">
        <v>989</v>
      </c>
      <c r="G1937" s="69" t="s">
        <v>1963</v>
      </c>
      <c r="L1937" s="73"/>
      <c r="M1937" s="73"/>
    </row>
    <row r="1938" spans="1:57" ht="14.4">
      <c r="A1938" s="27" t="str">
        <f>VLOOKUP(C1938,'user list'!A:B,2,0)</f>
        <v>Admin</v>
      </c>
      <c r="B1938" s="172">
        <v>45810.374212962961</v>
      </c>
      <c r="C1938" s="69" t="s">
        <v>186</v>
      </c>
      <c r="D1938" s="69" t="s">
        <v>1937</v>
      </c>
      <c r="E1938" s="69" t="s">
        <v>2319</v>
      </c>
      <c r="F1938" s="69">
        <v>988</v>
      </c>
      <c r="G1938" s="69" t="s">
        <v>1963</v>
      </c>
    </row>
    <row r="1939" spans="1:57" ht="14.4">
      <c r="A1939" s="27" t="str">
        <f>VLOOKUP(C1939,'user list'!A:B,2,0)</f>
        <v>Admin</v>
      </c>
      <c r="B1939" s="172">
        <v>45810.374212962961</v>
      </c>
      <c r="C1939" s="69" t="s">
        <v>186</v>
      </c>
      <c r="D1939" s="69" t="s">
        <v>1937</v>
      </c>
      <c r="E1939" s="69" t="s">
        <v>2366</v>
      </c>
      <c r="F1939" s="69">
        <v>990</v>
      </c>
      <c r="G1939" s="69" t="s">
        <v>1963</v>
      </c>
    </row>
    <row r="1940" spans="1:57" ht="14.4">
      <c r="A1940" s="27" t="str">
        <f>VLOOKUP(C1940,'user list'!A:B,2,0)</f>
        <v>Admin</v>
      </c>
      <c r="B1940" s="172">
        <v>45810.374212962961</v>
      </c>
      <c r="C1940" s="69" t="s">
        <v>186</v>
      </c>
      <c r="D1940" s="69" t="s">
        <v>1937</v>
      </c>
      <c r="E1940" s="69" t="s">
        <v>2031</v>
      </c>
      <c r="F1940" s="69">
        <v>991</v>
      </c>
      <c r="G1940" s="69" t="s">
        <v>1963</v>
      </c>
      <c r="R1940" s="73"/>
      <c r="S1940" s="73"/>
    </row>
    <row r="1941" spans="1:57" ht="14.4">
      <c r="A1941" s="27" t="str">
        <f>VLOOKUP(C1941,'user list'!A:B,2,0)</f>
        <v>Admin</v>
      </c>
      <c r="B1941" s="172">
        <v>45810.374212962961</v>
      </c>
      <c r="C1941" s="69" t="s">
        <v>186</v>
      </c>
      <c r="D1941" s="69" t="s">
        <v>1937</v>
      </c>
      <c r="E1941" s="69" t="s">
        <v>2127</v>
      </c>
      <c r="F1941" s="69">
        <v>1004</v>
      </c>
      <c r="G1941" s="69" t="s">
        <v>1963</v>
      </c>
    </row>
    <row r="1942" spans="1:57" ht="14.4">
      <c r="A1942" s="27" t="str">
        <f>VLOOKUP(C1942,'user list'!A:B,2,0)</f>
        <v>Admin</v>
      </c>
      <c r="B1942" s="172">
        <v>45810.374212962961</v>
      </c>
      <c r="C1942" s="69" t="s">
        <v>186</v>
      </c>
      <c r="D1942" s="69" t="s">
        <v>1937</v>
      </c>
      <c r="E1942" s="69" t="s">
        <v>2367</v>
      </c>
      <c r="F1942" s="69">
        <v>1015</v>
      </c>
      <c r="G1942" s="69" t="s">
        <v>1963</v>
      </c>
      <c r="O1942" s="73"/>
      <c r="P1942" s="73"/>
    </row>
    <row r="1943" spans="1:57" ht="14.4">
      <c r="A1943" s="27" t="str">
        <f>VLOOKUP(C1943,'user list'!A:B,2,0)</f>
        <v>Admin</v>
      </c>
      <c r="B1943" s="172">
        <v>45810.374212962961</v>
      </c>
      <c r="C1943" s="69" t="s">
        <v>186</v>
      </c>
      <c r="D1943" s="69" t="s">
        <v>1937</v>
      </c>
      <c r="E1943" s="69" t="s">
        <v>2367</v>
      </c>
      <c r="F1943" s="69">
        <v>1016</v>
      </c>
      <c r="G1943" s="69" t="s">
        <v>1963</v>
      </c>
    </row>
    <row r="1944" spans="1:57" ht="14.4">
      <c r="A1944" s="27" t="str">
        <f>VLOOKUP(C1944,'user list'!A:B,2,0)</f>
        <v>Admin</v>
      </c>
      <c r="B1944" s="172">
        <v>45810.374212962961</v>
      </c>
      <c r="C1944" s="69" t="s">
        <v>186</v>
      </c>
      <c r="D1944" s="69" t="s">
        <v>1937</v>
      </c>
      <c r="E1944" s="69" t="s">
        <v>2367</v>
      </c>
      <c r="F1944" s="69">
        <v>1006</v>
      </c>
      <c r="G1944" s="69" t="s">
        <v>1963</v>
      </c>
      <c r="BB1944" s="74"/>
      <c r="BE1944" s="74"/>
    </row>
    <row r="1945" spans="1:57" ht="14.4">
      <c r="A1945" s="27" t="str">
        <f>VLOOKUP(C1945,'user list'!A:B,2,0)</f>
        <v>Admin</v>
      </c>
      <c r="B1945" s="172">
        <v>45810.374212962961</v>
      </c>
      <c r="C1945" s="69" t="s">
        <v>186</v>
      </c>
      <c r="D1945" s="69" t="s">
        <v>1937</v>
      </c>
      <c r="E1945" s="69" t="s">
        <v>2368</v>
      </c>
      <c r="F1945" s="69">
        <v>1014</v>
      </c>
      <c r="G1945" s="69" t="s">
        <v>1963</v>
      </c>
      <c r="L1945" s="73"/>
      <c r="M1945" s="73"/>
    </row>
    <row r="1946" spans="1:57" ht="14.4">
      <c r="A1946" s="27" t="str">
        <f>VLOOKUP(C1946,'user list'!A:B,2,0)</f>
        <v>Admin</v>
      </c>
      <c r="B1946" s="172">
        <v>45810.374212962961</v>
      </c>
      <c r="C1946" s="69" t="s">
        <v>186</v>
      </c>
      <c r="D1946" s="69" t="s">
        <v>1937</v>
      </c>
      <c r="E1946" s="69" t="s">
        <v>2294</v>
      </c>
      <c r="F1946" s="69">
        <v>1012</v>
      </c>
      <c r="G1946" s="69" t="s">
        <v>1963</v>
      </c>
      <c r="L1946" s="73"/>
      <c r="M1946" s="73"/>
    </row>
    <row r="1947" spans="1:57" ht="14.4">
      <c r="A1947" s="27" t="str">
        <f>VLOOKUP(C1947,'user list'!A:B,2,0)</f>
        <v>Admin</v>
      </c>
      <c r="B1947" s="172">
        <v>45810.374212962961</v>
      </c>
      <c r="C1947" s="69" t="s">
        <v>186</v>
      </c>
      <c r="D1947" s="69" t="s">
        <v>1937</v>
      </c>
      <c r="E1947" s="69" t="s">
        <v>2369</v>
      </c>
      <c r="F1947" s="69">
        <v>1018</v>
      </c>
      <c r="G1947" s="69" t="s">
        <v>1963</v>
      </c>
      <c r="O1947" s="73"/>
      <c r="P1947" s="73"/>
    </row>
    <row r="1948" spans="1:57" ht="14.4">
      <c r="A1948" s="27" t="str">
        <f>VLOOKUP(C1948,'user list'!A:B,2,0)</f>
        <v>Admin</v>
      </c>
      <c r="B1948" s="172">
        <v>45810.374212962961</v>
      </c>
      <c r="C1948" s="69" t="s">
        <v>186</v>
      </c>
      <c r="D1948" s="69" t="s">
        <v>1937</v>
      </c>
      <c r="E1948" s="69" t="s">
        <v>2193</v>
      </c>
      <c r="F1948" s="69">
        <v>1023</v>
      </c>
      <c r="G1948" s="69" t="s">
        <v>1963</v>
      </c>
      <c r="O1948" s="73"/>
      <c r="P1948" s="73"/>
    </row>
    <row r="1949" spans="1:57" ht="14.4">
      <c r="A1949" s="27" t="str">
        <f>VLOOKUP(C1949,'user list'!A:B,2,0)</f>
        <v>Admin</v>
      </c>
      <c r="B1949" s="172">
        <v>45810.374212962961</v>
      </c>
      <c r="C1949" s="69" t="s">
        <v>186</v>
      </c>
      <c r="D1949" s="69" t="s">
        <v>1937</v>
      </c>
      <c r="E1949" s="69" t="s">
        <v>2231</v>
      </c>
      <c r="F1949" s="69">
        <v>1021</v>
      </c>
      <c r="G1949" s="69" t="s">
        <v>1963</v>
      </c>
    </row>
    <row r="1950" spans="1:57" ht="14.4">
      <c r="A1950" s="27" t="str">
        <f>VLOOKUP(C1950,'user list'!A:B,2,0)</f>
        <v>Admin</v>
      </c>
      <c r="B1950" s="172">
        <v>45810.374212962961</v>
      </c>
      <c r="C1950" s="69" t="s">
        <v>186</v>
      </c>
      <c r="D1950" s="69" t="s">
        <v>1937</v>
      </c>
      <c r="E1950" s="69" t="s">
        <v>2370</v>
      </c>
      <c r="F1950" s="69">
        <v>1017</v>
      </c>
      <c r="G1950" s="69" t="s">
        <v>1963</v>
      </c>
    </row>
    <row r="1951" spans="1:57" ht="14.4">
      <c r="A1951" s="27" t="str">
        <f>VLOOKUP(C1951,'user list'!A:B,2,0)</f>
        <v>Admin</v>
      </c>
      <c r="B1951" s="172">
        <v>45810.374212962961</v>
      </c>
      <c r="C1951" s="69" t="s">
        <v>186</v>
      </c>
      <c r="D1951" s="69" t="s">
        <v>1937</v>
      </c>
      <c r="E1951" s="69" t="s">
        <v>2268</v>
      </c>
      <c r="F1951" s="69">
        <v>1024</v>
      </c>
      <c r="G1951" s="69" t="s">
        <v>1963</v>
      </c>
    </row>
    <row r="1952" spans="1:57" ht="14.4">
      <c r="A1952" s="27" t="str">
        <f>VLOOKUP(C1952,'user list'!A:B,2,0)</f>
        <v>Admin</v>
      </c>
      <c r="B1952" s="172">
        <v>45810.374212962961</v>
      </c>
      <c r="C1952" s="69" t="s">
        <v>186</v>
      </c>
      <c r="D1952" s="69" t="s">
        <v>1937</v>
      </c>
      <c r="E1952" s="69" t="s">
        <v>2371</v>
      </c>
      <c r="F1952" s="69">
        <v>1025</v>
      </c>
      <c r="G1952" s="69" t="s">
        <v>1963</v>
      </c>
      <c r="O1952" s="73"/>
      <c r="P1952" s="73"/>
    </row>
    <row r="1953" spans="1:34" ht="14.4">
      <c r="A1953" s="27" t="str">
        <f>VLOOKUP(C1953,'user list'!A:B,2,0)</f>
        <v>Admin</v>
      </c>
      <c r="B1953" s="172">
        <v>45810.374282407407</v>
      </c>
      <c r="C1953" s="69" t="s">
        <v>186</v>
      </c>
      <c r="D1953" s="69" t="s">
        <v>1937</v>
      </c>
      <c r="E1953" s="69" t="s">
        <v>2372</v>
      </c>
      <c r="F1953" s="69">
        <v>661</v>
      </c>
      <c r="G1953" s="69" t="s">
        <v>1963</v>
      </c>
      <c r="O1953" s="73"/>
      <c r="P1953" s="73"/>
    </row>
    <row r="1954" spans="1:34" ht="14.4">
      <c r="A1954" s="27" t="str">
        <f>VLOOKUP(C1954,'user list'!A:B,2,0)</f>
        <v>Admin</v>
      </c>
      <c r="B1954" s="172">
        <v>45810.374282407407</v>
      </c>
      <c r="C1954" s="69" t="s">
        <v>186</v>
      </c>
      <c r="D1954" s="69" t="s">
        <v>1937</v>
      </c>
      <c r="E1954" s="69" t="s">
        <v>2372</v>
      </c>
      <c r="F1954" s="69">
        <v>663</v>
      </c>
      <c r="G1954" s="69" t="s">
        <v>1963</v>
      </c>
      <c r="O1954" s="73"/>
      <c r="P1954" s="73"/>
    </row>
    <row r="1955" spans="1:34" ht="14.4">
      <c r="A1955" s="27" t="str">
        <f>VLOOKUP(C1955,'user list'!A:B,2,0)</f>
        <v>Admin</v>
      </c>
      <c r="B1955" s="172">
        <v>45810.374282407407</v>
      </c>
      <c r="C1955" s="69" t="s">
        <v>186</v>
      </c>
      <c r="D1955" s="69" t="s">
        <v>1937</v>
      </c>
      <c r="E1955" s="69" t="s">
        <v>2370</v>
      </c>
      <c r="F1955" s="69">
        <v>662</v>
      </c>
      <c r="G1955" s="69" t="s">
        <v>1963</v>
      </c>
      <c r="L1955" s="73"/>
      <c r="M1955" s="73"/>
    </row>
    <row r="1956" spans="1:34" ht="14.4">
      <c r="A1956" s="27" t="str">
        <f>VLOOKUP(C1956,'user list'!A:B,2,0)</f>
        <v>Admin</v>
      </c>
      <c r="B1956" s="172">
        <v>45810.374282407407</v>
      </c>
      <c r="C1956" s="69" t="s">
        <v>186</v>
      </c>
      <c r="D1956" s="69" t="s">
        <v>1937</v>
      </c>
      <c r="E1956" s="69" t="s">
        <v>2354</v>
      </c>
      <c r="F1956" s="69">
        <v>659</v>
      </c>
      <c r="G1956" s="69" t="s">
        <v>1963</v>
      </c>
      <c r="L1956" s="73"/>
      <c r="M1956" s="73"/>
    </row>
    <row r="1957" spans="1:34" ht="14.4">
      <c r="A1957" s="27" t="str">
        <f>VLOOKUP(C1957,'user list'!A:B,2,0)</f>
        <v>Admin</v>
      </c>
      <c r="B1957" s="172">
        <v>45810.374282407407</v>
      </c>
      <c r="C1957" s="69" t="s">
        <v>186</v>
      </c>
      <c r="D1957" s="69" t="s">
        <v>1937</v>
      </c>
      <c r="E1957" s="69" t="s">
        <v>2373</v>
      </c>
      <c r="F1957" s="69">
        <v>657</v>
      </c>
      <c r="G1957" s="69" t="s">
        <v>1963</v>
      </c>
      <c r="O1957" s="73"/>
      <c r="P1957" s="73"/>
    </row>
    <row r="1958" spans="1:34" ht="14.4">
      <c r="A1958" s="27" t="str">
        <f>VLOOKUP(C1958,'user list'!A:B,2,0)</f>
        <v>Admin</v>
      </c>
      <c r="B1958" s="172">
        <v>45810.374282407407</v>
      </c>
      <c r="C1958" s="69" t="s">
        <v>186</v>
      </c>
      <c r="D1958" s="69" t="s">
        <v>1937</v>
      </c>
      <c r="E1958" s="69" t="s">
        <v>2373</v>
      </c>
      <c r="F1958" s="69">
        <v>652</v>
      </c>
      <c r="G1958" s="69" t="s">
        <v>1963</v>
      </c>
      <c r="O1958" s="73"/>
      <c r="P1958" s="73"/>
    </row>
    <row r="1959" spans="1:34" ht="14.4">
      <c r="A1959" s="27" t="str">
        <f>VLOOKUP(C1959,'user list'!A:B,2,0)</f>
        <v>Admin</v>
      </c>
      <c r="B1959" s="172">
        <v>45810.374282407407</v>
      </c>
      <c r="C1959" s="69" t="s">
        <v>186</v>
      </c>
      <c r="D1959" s="69" t="s">
        <v>1937</v>
      </c>
      <c r="E1959" s="69" t="s">
        <v>2374</v>
      </c>
      <c r="F1959" s="69">
        <v>655</v>
      </c>
      <c r="G1959" s="69" t="s">
        <v>1963</v>
      </c>
    </row>
    <row r="1960" spans="1:34" ht="14.4">
      <c r="A1960" s="27" t="str">
        <f>VLOOKUP(C1960,'user list'!A:B,2,0)</f>
        <v>Admin</v>
      </c>
      <c r="B1960" s="172">
        <v>45810.374282407407</v>
      </c>
      <c r="C1960" s="69" t="s">
        <v>186</v>
      </c>
      <c r="D1960" s="69" t="s">
        <v>1937</v>
      </c>
      <c r="E1960" s="69" t="s">
        <v>2375</v>
      </c>
      <c r="F1960" s="69">
        <v>654</v>
      </c>
      <c r="G1960" s="69" t="s">
        <v>1963</v>
      </c>
    </row>
    <row r="1961" spans="1:34" ht="14.4">
      <c r="A1961" s="27" t="str">
        <f>VLOOKUP(C1961,'user list'!A:B,2,0)</f>
        <v>Admin</v>
      </c>
      <c r="B1961" s="172">
        <v>45810.374282407407</v>
      </c>
      <c r="C1961" s="69" t="s">
        <v>186</v>
      </c>
      <c r="D1961" s="69" t="s">
        <v>1937</v>
      </c>
      <c r="E1961" s="69" t="s">
        <v>2002</v>
      </c>
      <c r="F1961" s="69">
        <v>656</v>
      </c>
      <c r="G1961" s="69" t="s">
        <v>1963</v>
      </c>
    </row>
    <row r="1962" spans="1:34" ht="14.4">
      <c r="A1962" s="27" t="str">
        <f>VLOOKUP(C1962,'user list'!A:B,2,0)</f>
        <v>Admin</v>
      </c>
      <c r="B1962" s="172">
        <v>45810.374282407407</v>
      </c>
      <c r="C1962" s="69" t="s">
        <v>186</v>
      </c>
      <c r="D1962" s="69" t="s">
        <v>1937</v>
      </c>
      <c r="E1962" s="69" t="s">
        <v>1974</v>
      </c>
      <c r="F1962" s="69">
        <v>653</v>
      </c>
      <c r="G1962" s="69" t="s">
        <v>1963</v>
      </c>
      <c r="AG1962" s="73"/>
      <c r="AH1962" s="73"/>
    </row>
    <row r="1963" spans="1:34" ht="14.4">
      <c r="A1963" s="27" t="str">
        <f>VLOOKUP(C1963,'user list'!A:B,2,0)</f>
        <v>Admin</v>
      </c>
      <c r="B1963" s="172">
        <v>45810.374282407407</v>
      </c>
      <c r="C1963" s="69" t="s">
        <v>186</v>
      </c>
      <c r="D1963" s="69" t="s">
        <v>1937</v>
      </c>
      <c r="E1963" s="69" t="s">
        <v>2375</v>
      </c>
      <c r="F1963" s="69">
        <v>651</v>
      </c>
      <c r="G1963" s="69" t="s">
        <v>1963</v>
      </c>
    </row>
    <row r="1964" spans="1:34" ht="14.4">
      <c r="A1964" s="27" t="str">
        <f>VLOOKUP(C1964,'user list'!A:B,2,0)</f>
        <v>Admin</v>
      </c>
      <c r="B1964" s="172">
        <v>45810.374282407407</v>
      </c>
      <c r="C1964" s="69" t="s">
        <v>186</v>
      </c>
      <c r="D1964" s="69" t="s">
        <v>1937</v>
      </c>
      <c r="E1964" s="69" t="s">
        <v>2376</v>
      </c>
      <c r="F1964" s="69">
        <v>650</v>
      </c>
      <c r="G1964" s="69" t="s">
        <v>1963</v>
      </c>
      <c r="L1964" s="74"/>
      <c r="O1964" s="73"/>
      <c r="P1964" s="73"/>
    </row>
    <row r="1965" spans="1:34" ht="14.4">
      <c r="A1965" s="27" t="str">
        <f>VLOOKUP(C1965,'user list'!A:B,2,0)</f>
        <v>Admin</v>
      </c>
      <c r="B1965" s="172">
        <v>45810.374282407407</v>
      </c>
      <c r="C1965" s="69" t="s">
        <v>186</v>
      </c>
      <c r="D1965" s="69" t="s">
        <v>1937</v>
      </c>
      <c r="E1965" s="69" t="s">
        <v>2377</v>
      </c>
      <c r="F1965" s="69">
        <v>649</v>
      </c>
      <c r="G1965" s="69" t="s">
        <v>1963</v>
      </c>
    </row>
    <row r="1966" spans="1:34" ht="14.4">
      <c r="A1966" s="27" t="str">
        <f>VLOOKUP(C1966,'user list'!A:B,2,0)</f>
        <v>Admin</v>
      </c>
      <c r="B1966" s="172">
        <v>45810.374328703707</v>
      </c>
      <c r="C1966" s="69" t="s">
        <v>186</v>
      </c>
      <c r="D1966" s="69" t="s">
        <v>1937</v>
      </c>
      <c r="E1966" s="69" t="s">
        <v>2378</v>
      </c>
      <c r="F1966" s="69">
        <v>521</v>
      </c>
      <c r="G1966" s="69" t="s">
        <v>1963</v>
      </c>
    </row>
    <row r="1967" spans="1:34" ht="14.4">
      <c r="A1967" s="27" t="str">
        <f>VLOOKUP(C1967,'user list'!A:B,2,0)</f>
        <v>Admin</v>
      </c>
      <c r="B1967" s="172">
        <v>45810.374386574076</v>
      </c>
      <c r="C1967" s="69" t="s">
        <v>186</v>
      </c>
      <c r="D1967" s="69" t="s">
        <v>1937</v>
      </c>
      <c r="E1967" s="69" t="s">
        <v>1974</v>
      </c>
      <c r="F1967" s="69">
        <v>525</v>
      </c>
      <c r="G1967" s="69" t="s">
        <v>1963</v>
      </c>
    </row>
    <row r="1968" spans="1:34" ht="14.4">
      <c r="A1968" s="27" t="str">
        <f>VLOOKUP(C1968,'user list'!A:B,2,0)</f>
        <v>Admin</v>
      </c>
      <c r="B1968" s="172">
        <v>45810.374537037038</v>
      </c>
      <c r="C1968" s="69" t="s">
        <v>186</v>
      </c>
      <c r="D1968" s="69" t="s">
        <v>1937</v>
      </c>
      <c r="E1968" s="69" t="s">
        <v>2379</v>
      </c>
      <c r="F1968" s="69">
        <v>927</v>
      </c>
      <c r="G1968" s="69" t="s">
        <v>1963</v>
      </c>
    </row>
    <row r="1969" spans="1:33" ht="14.4">
      <c r="A1969" s="27" t="str">
        <f>VLOOKUP(C1969,'user list'!A:B,2,0)</f>
        <v>Admin</v>
      </c>
      <c r="B1969" s="172">
        <v>45810.374537037038</v>
      </c>
      <c r="C1969" s="69" t="s">
        <v>186</v>
      </c>
      <c r="D1969" s="69" t="s">
        <v>1937</v>
      </c>
      <c r="E1969" s="69" t="s">
        <v>2380</v>
      </c>
      <c r="F1969" s="69">
        <v>829</v>
      </c>
      <c r="G1969" s="69" t="s">
        <v>1963</v>
      </c>
    </row>
    <row r="1970" spans="1:33" ht="14.4">
      <c r="A1970" s="27" t="str">
        <f>VLOOKUP(C1970,'user list'!A:B,2,0)</f>
        <v>Admin</v>
      </c>
      <c r="B1970" s="172">
        <v>45810.374537037038</v>
      </c>
      <c r="C1970" s="69" t="s">
        <v>186</v>
      </c>
      <c r="D1970" s="69" t="s">
        <v>1937</v>
      </c>
      <c r="E1970" s="69" t="s">
        <v>2103</v>
      </c>
      <c r="F1970" s="69">
        <v>822</v>
      </c>
      <c r="G1970" s="69" t="s">
        <v>1963</v>
      </c>
      <c r="L1970" s="73"/>
      <c r="M1970" s="73"/>
    </row>
    <row r="1971" spans="1:33" ht="14.4">
      <c r="A1971" s="27" t="str">
        <f>VLOOKUP(C1971,'user list'!A:B,2,0)</f>
        <v>Admin</v>
      </c>
      <c r="B1971" s="172">
        <v>45810.374537037038</v>
      </c>
      <c r="C1971" s="69" t="s">
        <v>186</v>
      </c>
      <c r="D1971" s="69" t="s">
        <v>1937</v>
      </c>
      <c r="E1971" s="69" t="s">
        <v>2381</v>
      </c>
      <c r="F1971" s="69">
        <v>934</v>
      </c>
      <c r="G1971" s="69" t="s">
        <v>1963</v>
      </c>
    </row>
    <row r="1972" spans="1:33" ht="14.4">
      <c r="A1972" s="27" t="str">
        <f>VLOOKUP(C1972,'user list'!A:B,2,0)</f>
        <v>Admin</v>
      </c>
      <c r="B1972" s="172">
        <v>45810.374537037038</v>
      </c>
      <c r="C1972" s="69" t="s">
        <v>186</v>
      </c>
      <c r="D1972" s="69" t="s">
        <v>1937</v>
      </c>
      <c r="E1972" s="69" t="s">
        <v>1977</v>
      </c>
      <c r="F1972" s="69">
        <v>824</v>
      </c>
      <c r="G1972" s="69" t="s">
        <v>1963</v>
      </c>
    </row>
    <row r="1973" spans="1:33" ht="14.4">
      <c r="A1973" s="27" t="str">
        <f>VLOOKUP(C1973,'user list'!A:B,2,0)</f>
        <v>Admin</v>
      </c>
      <c r="B1973" s="172">
        <v>45810.374548611115</v>
      </c>
      <c r="C1973" s="69" t="s">
        <v>186</v>
      </c>
      <c r="D1973" s="69" t="s">
        <v>1937</v>
      </c>
      <c r="E1973" s="69" t="s">
        <v>1952</v>
      </c>
      <c r="F1973" s="69">
        <v>813</v>
      </c>
      <c r="G1973" s="69" t="s">
        <v>1963</v>
      </c>
      <c r="L1973" s="73"/>
      <c r="M1973" s="73"/>
    </row>
    <row r="1974" spans="1:33" ht="14.4">
      <c r="A1974" s="27" t="str">
        <f>VLOOKUP(C1974,'user list'!A:B,2,0)</f>
        <v>Admin</v>
      </c>
      <c r="B1974" s="172">
        <v>45810.374548611115</v>
      </c>
      <c r="C1974" s="69" t="s">
        <v>186</v>
      </c>
      <c r="D1974" s="69" t="s">
        <v>1937</v>
      </c>
      <c r="E1974" s="69" t="s">
        <v>2103</v>
      </c>
      <c r="F1974" s="69">
        <v>783</v>
      </c>
      <c r="G1974" s="69" t="s">
        <v>1963</v>
      </c>
      <c r="O1974" s="73"/>
      <c r="P1974" s="73"/>
    </row>
    <row r="1975" spans="1:33" ht="14.4">
      <c r="A1975" s="27" t="str">
        <f>VLOOKUP(C1975,'user list'!A:B,2,0)</f>
        <v>Admin</v>
      </c>
      <c r="B1975" s="172">
        <v>45810.374548611115</v>
      </c>
      <c r="C1975" s="69" t="s">
        <v>186</v>
      </c>
      <c r="D1975" s="69" t="s">
        <v>1937</v>
      </c>
      <c r="E1975" s="69" t="s">
        <v>2382</v>
      </c>
      <c r="F1975" s="69">
        <v>821</v>
      </c>
      <c r="G1975" s="69" t="s">
        <v>1963</v>
      </c>
    </row>
    <row r="1976" spans="1:33" ht="14.4">
      <c r="A1976" s="27" t="str">
        <f>VLOOKUP(C1976,'user list'!A:B,2,0)</f>
        <v>Admin</v>
      </c>
      <c r="B1976" s="172">
        <v>45810.374548611115</v>
      </c>
      <c r="C1976" s="69" t="s">
        <v>186</v>
      </c>
      <c r="D1976" s="69" t="s">
        <v>1937</v>
      </c>
      <c r="E1976" s="69" t="s">
        <v>1983</v>
      </c>
      <c r="F1976" s="69">
        <v>810</v>
      </c>
      <c r="G1976" s="69" t="s">
        <v>1963</v>
      </c>
    </row>
    <row r="1977" spans="1:33" ht="14.4">
      <c r="A1977" s="27" t="str">
        <f>VLOOKUP(C1977,'user list'!A:B,2,0)</f>
        <v>Admin</v>
      </c>
      <c r="B1977" s="172">
        <v>45810.374548611115</v>
      </c>
      <c r="C1977" s="69" t="s">
        <v>186</v>
      </c>
      <c r="D1977" s="69" t="s">
        <v>1937</v>
      </c>
      <c r="E1977" s="69" t="s">
        <v>1983</v>
      </c>
      <c r="F1977" s="69">
        <v>820</v>
      </c>
      <c r="G1977" s="69" t="s">
        <v>1963</v>
      </c>
    </row>
    <row r="1978" spans="1:33" ht="14.4">
      <c r="A1978" s="27" t="str">
        <f>VLOOKUP(C1978,'user list'!A:B,2,0)</f>
        <v>Admin</v>
      </c>
      <c r="B1978" s="172">
        <v>45810.374548611115</v>
      </c>
      <c r="C1978" s="69" t="s">
        <v>186</v>
      </c>
      <c r="D1978" s="69" t="s">
        <v>1937</v>
      </c>
      <c r="E1978" s="69" t="s">
        <v>1977</v>
      </c>
      <c r="F1978" s="69">
        <v>825</v>
      </c>
      <c r="G1978" s="69" t="s">
        <v>1963</v>
      </c>
      <c r="AD1978" s="74"/>
      <c r="AG1978" s="74"/>
    </row>
    <row r="1979" spans="1:33" ht="14.4">
      <c r="A1979" s="27" t="str">
        <f>VLOOKUP(C1979,'user list'!A:B,2,0)</f>
        <v>Admin</v>
      </c>
      <c r="B1979" s="172">
        <v>45810.374548611115</v>
      </c>
      <c r="C1979" s="69" t="s">
        <v>186</v>
      </c>
      <c r="D1979" s="69" t="s">
        <v>1937</v>
      </c>
      <c r="E1979" s="69" t="s">
        <v>2062</v>
      </c>
      <c r="F1979" s="69">
        <v>818</v>
      </c>
      <c r="G1979" s="69" t="s">
        <v>1963</v>
      </c>
      <c r="L1979" s="73"/>
      <c r="M1979" s="73"/>
    </row>
    <row r="1980" spans="1:33" ht="14.4">
      <c r="A1980" s="27" t="str">
        <f>VLOOKUP(C1980,'user list'!A:B,2,0)</f>
        <v>Admin</v>
      </c>
      <c r="B1980" s="172">
        <v>45810.374548611115</v>
      </c>
      <c r="C1980" s="69" t="s">
        <v>186</v>
      </c>
      <c r="D1980" s="69" t="s">
        <v>1937</v>
      </c>
      <c r="E1980" s="69" t="s">
        <v>2062</v>
      </c>
      <c r="F1980" s="69">
        <v>809</v>
      </c>
      <c r="G1980" s="69" t="s">
        <v>1963</v>
      </c>
    </row>
    <row r="1981" spans="1:33" ht="14.4">
      <c r="A1981" s="27" t="str">
        <f>VLOOKUP(C1981,'user list'!A:B,2,0)</f>
        <v>Admin</v>
      </c>
      <c r="B1981" s="172">
        <v>45810.374548611115</v>
      </c>
      <c r="C1981" s="69" t="s">
        <v>186</v>
      </c>
      <c r="D1981" s="69" t="s">
        <v>1937</v>
      </c>
      <c r="E1981" s="69" t="s">
        <v>2383</v>
      </c>
      <c r="F1981" s="69">
        <v>904</v>
      </c>
      <c r="G1981" s="69" t="s">
        <v>1963</v>
      </c>
      <c r="O1981" s="73"/>
      <c r="P1981" s="73"/>
    </row>
    <row r="1982" spans="1:33" ht="14.4">
      <c r="A1982" s="27" t="str">
        <f>VLOOKUP(C1982,'user list'!A:B,2,0)</f>
        <v>Admin</v>
      </c>
      <c r="B1982" s="172">
        <v>45810.374548611115</v>
      </c>
      <c r="C1982" s="69" t="s">
        <v>186</v>
      </c>
      <c r="D1982" s="69" t="s">
        <v>1937</v>
      </c>
      <c r="E1982" s="69" t="s">
        <v>1977</v>
      </c>
      <c r="F1982" s="69">
        <v>819</v>
      </c>
      <c r="G1982" s="69" t="s">
        <v>1963</v>
      </c>
      <c r="O1982" s="73"/>
      <c r="P1982" s="73"/>
    </row>
    <row r="1983" spans="1:33" ht="14.4">
      <c r="A1983" s="27" t="str">
        <f>VLOOKUP(C1983,'user list'!A:B,2,0)</f>
        <v>Admin</v>
      </c>
      <c r="B1983" s="172">
        <v>45810.374548611115</v>
      </c>
      <c r="C1983" s="69" t="s">
        <v>186</v>
      </c>
      <c r="D1983" s="69" t="s">
        <v>1937</v>
      </c>
      <c r="E1983" s="69" t="s">
        <v>2062</v>
      </c>
      <c r="F1983" s="69">
        <v>808</v>
      </c>
      <c r="G1983" s="69" t="s">
        <v>1963</v>
      </c>
    </row>
    <row r="1984" spans="1:33" ht="14.4">
      <c r="A1984" s="27" t="str">
        <f>VLOOKUP(C1984,'user list'!A:B,2,0)</f>
        <v>Admin</v>
      </c>
      <c r="B1984" s="172">
        <v>45810.374548611115</v>
      </c>
      <c r="C1984" s="69" t="s">
        <v>186</v>
      </c>
      <c r="D1984" s="69" t="s">
        <v>1937</v>
      </c>
      <c r="E1984" s="69" t="s">
        <v>1977</v>
      </c>
      <c r="F1984" s="69">
        <v>804</v>
      </c>
      <c r="G1984" s="69" t="s">
        <v>1963</v>
      </c>
    </row>
    <row r="1985" spans="1:57" ht="14.4">
      <c r="A1985" s="27" t="str">
        <f>VLOOKUP(C1985,'user list'!A:B,2,0)</f>
        <v>Admin</v>
      </c>
      <c r="B1985" s="172">
        <v>45810.374548611115</v>
      </c>
      <c r="C1985" s="69" t="s">
        <v>186</v>
      </c>
      <c r="D1985" s="69" t="s">
        <v>1937</v>
      </c>
      <c r="E1985" s="69" t="s">
        <v>1977</v>
      </c>
      <c r="F1985" s="69">
        <v>806</v>
      </c>
      <c r="G1985" s="69" t="s">
        <v>1963</v>
      </c>
    </row>
    <row r="1986" spans="1:57" ht="14.4">
      <c r="A1986" s="27" t="str">
        <f>VLOOKUP(C1986,'user list'!A:B,2,0)</f>
        <v>Admin</v>
      </c>
      <c r="B1986" s="172">
        <v>45810.374548611115</v>
      </c>
      <c r="C1986" s="69" t="s">
        <v>186</v>
      </c>
      <c r="D1986" s="69" t="s">
        <v>1937</v>
      </c>
      <c r="E1986" s="69" t="s">
        <v>1977</v>
      </c>
      <c r="F1986" s="69">
        <v>802</v>
      </c>
      <c r="G1986" s="69" t="s">
        <v>1963</v>
      </c>
      <c r="AD1986" s="73"/>
      <c r="AE1986" s="73"/>
    </row>
    <row r="1987" spans="1:57" ht="14.4">
      <c r="A1987" s="27" t="str">
        <f>VLOOKUP(C1987,'user list'!A:B,2,0)</f>
        <v>Admin</v>
      </c>
      <c r="B1987" s="172">
        <v>45810.374548611115</v>
      </c>
      <c r="C1987" s="69" t="s">
        <v>186</v>
      </c>
      <c r="D1987" s="69" t="s">
        <v>1937</v>
      </c>
      <c r="E1987" s="69" t="s">
        <v>1977</v>
      </c>
      <c r="F1987" s="69">
        <v>803</v>
      </c>
      <c r="G1987" s="69" t="s">
        <v>1963</v>
      </c>
      <c r="L1987" s="73"/>
      <c r="M1987" s="73"/>
    </row>
    <row r="1988" spans="1:57" ht="14.4">
      <c r="A1988" s="27" t="str">
        <f>VLOOKUP(C1988,'user list'!A:B,2,0)</f>
        <v>Admin</v>
      </c>
      <c r="B1988" s="172">
        <v>45810.374548611115</v>
      </c>
      <c r="C1988" s="69" t="s">
        <v>186</v>
      </c>
      <c r="D1988" s="69" t="s">
        <v>1937</v>
      </c>
      <c r="E1988" s="69" t="s">
        <v>1977</v>
      </c>
      <c r="F1988" s="69">
        <v>782</v>
      </c>
      <c r="G1988" s="69" t="s">
        <v>1963</v>
      </c>
    </row>
    <row r="1989" spans="1:57" ht="14.4">
      <c r="A1989" s="27" t="str">
        <f>VLOOKUP(C1989,'user list'!A:B,2,0)</f>
        <v>Admin</v>
      </c>
      <c r="B1989" s="172">
        <v>45810.374548611115</v>
      </c>
      <c r="C1989" s="69" t="s">
        <v>186</v>
      </c>
      <c r="D1989" s="69" t="s">
        <v>1937</v>
      </c>
      <c r="E1989" s="69" t="s">
        <v>1977</v>
      </c>
      <c r="F1989" s="69">
        <v>785</v>
      </c>
      <c r="G1989" s="69" t="s">
        <v>1963</v>
      </c>
    </row>
    <row r="1990" spans="1:57" ht="14.4">
      <c r="A1990" s="27" t="str">
        <f>VLOOKUP(C1990,'user list'!A:B,2,0)</f>
        <v>Admin</v>
      </c>
      <c r="B1990" s="172">
        <v>45810.374548611115</v>
      </c>
      <c r="C1990" s="69" t="s">
        <v>186</v>
      </c>
      <c r="D1990" s="69" t="s">
        <v>1937</v>
      </c>
      <c r="E1990" s="69" t="s">
        <v>1977</v>
      </c>
      <c r="F1990" s="69">
        <v>786</v>
      </c>
      <c r="G1990" s="69" t="s">
        <v>1963</v>
      </c>
      <c r="R1990" s="73"/>
      <c r="S1990" s="73"/>
    </row>
    <row r="1991" spans="1:57" ht="14.4">
      <c r="A1991" s="27" t="str">
        <f>VLOOKUP(C1991,'user list'!A:B,2,0)</f>
        <v>Admin</v>
      </c>
      <c r="B1991" s="172">
        <v>45810.374548611115</v>
      </c>
      <c r="C1991" s="69" t="s">
        <v>186</v>
      </c>
      <c r="D1991" s="69" t="s">
        <v>1937</v>
      </c>
      <c r="E1991" s="69" t="s">
        <v>1977</v>
      </c>
      <c r="F1991" s="69">
        <v>796</v>
      </c>
      <c r="G1991" s="69" t="s">
        <v>1963</v>
      </c>
    </row>
    <row r="1992" spans="1:57" ht="14.4">
      <c r="A1992" s="27" t="str">
        <f>VLOOKUP(C1992,'user list'!A:B,2,0)</f>
        <v>Admin</v>
      </c>
      <c r="B1992" s="172">
        <v>45810.374652777777</v>
      </c>
      <c r="C1992" s="69" t="s">
        <v>186</v>
      </c>
      <c r="D1992" s="69" t="s">
        <v>1937</v>
      </c>
      <c r="E1992" s="69" t="s">
        <v>2258</v>
      </c>
      <c r="F1992" s="69">
        <v>933</v>
      </c>
      <c r="G1992" s="69" t="s">
        <v>1963</v>
      </c>
      <c r="O1992" s="73"/>
      <c r="P1992" s="73"/>
    </row>
    <row r="1993" spans="1:57" ht="14.4">
      <c r="A1993" s="27" t="str">
        <f>VLOOKUP(C1993,'user list'!A:B,2,0)</f>
        <v>Admin</v>
      </c>
      <c r="B1993" s="172">
        <v>45810.374652777777</v>
      </c>
      <c r="C1993" s="69" t="s">
        <v>186</v>
      </c>
      <c r="D1993" s="69" t="s">
        <v>1937</v>
      </c>
      <c r="E1993" s="69" t="s">
        <v>2384</v>
      </c>
      <c r="F1993" s="69">
        <v>935</v>
      </c>
      <c r="G1993" s="69" t="s">
        <v>1963</v>
      </c>
      <c r="AG1993" s="1"/>
      <c r="BB1993" s="74"/>
      <c r="BE1993" s="74"/>
    </row>
    <row r="1994" spans="1:57" ht="14.4">
      <c r="A1994" s="27" t="str">
        <f>VLOOKUP(C1994,'user list'!A:B,2,0)</f>
        <v>Admin</v>
      </c>
      <c r="B1994" s="172">
        <v>45810.374652777777</v>
      </c>
      <c r="C1994" s="69" t="s">
        <v>186</v>
      </c>
      <c r="D1994" s="69" t="s">
        <v>1937</v>
      </c>
      <c r="E1994" s="69" t="s">
        <v>2100</v>
      </c>
      <c r="F1994" s="69">
        <v>937</v>
      </c>
      <c r="G1994" s="69" t="s">
        <v>1963</v>
      </c>
      <c r="L1994" s="73"/>
      <c r="M1994" s="73"/>
    </row>
    <row r="1995" spans="1:57" ht="14.4">
      <c r="A1995" s="27" t="str">
        <f>VLOOKUP(C1995,'user list'!A:B,2,0)</f>
        <v>Admin</v>
      </c>
      <c r="B1995" s="172">
        <v>45810.374652777777</v>
      </c>
      <c r="C1995" s="69" t="s">
        <v>186</v>
      </c>
      <c r="D1995" s="69" t="s">
        <v>1937</v>
      </c>
      <c r="E1995" s="69" t="s">
        <v>2385</v>
      </c>
      <c r="F1995" s="69">
        <v>932</v>
      </c>
      <c r="G1995" s="69" t="s">
        <v>1963</v>
      </c>
      <c r="L1995" s="73"/>
      <c r="M1995" s="73"/>
    </row>
    <row r="1996" spans="1:57" ht="14.4">
      <c r="A1996" s="27" t="str">
        <f>VLOOKUP(C1996,'user list'!A:B,2,0)</f>
        <v>Admin</v>
      </c>
      <c r="B1996" s="172">
        <v>45810.374664351853</v>
      </c>
      <c r="C1996" s="69" t="s">
        <v>186</v>
      </c>
      <c r="D1996" s="69" t="s">
        <v>1937</v>
      </c>
      <c r="E1996" s="69" t="s">
        <v>2386</v>
      </c>
      <c r="F1996" s="69">
        <v>931</v>
      </c>
      <c r="G1996" s="69" t="s">
        <v>1963</v>
      </c>
      <c r="O1996" s="73"/>
      <c r="P1996" s="73"/>
    </row>
    <row r="1997" spans="1:57" ht="14.4">
      <c r="A1997" s="27" t="str">
        <f>VLOOKUP(C1997,'user list'!A:B,2,0)</f>
        <v>Admin</v>
      </c>
      <c r="B1997" s="172">
        <v>45810.374664351853</v>
      </c>
      <c r="C1997" s="69" t="s">
        <v>186</v>
      </c>
      <c r="D1997" s="69" t="s">
        <v>1937</v>
      </c>
      <c r="E1997" s="69" t="s">
        <v>2335</v>
      </c>
      <c r="F1997" s="69">
        <v>928</v>
      </c>
      <c r="G1997" s="69" t="s">
        <v>1963</v>
      </c>
      <c r="O1997" s="73"/>
      <c r="P1997" s="73"/>
    </row>
    <row r="1998" spans="1:57" ht="14.4">
      <c r="A1998" s="27" t="str">
        <f>VLOOKUP(C1998,'user list'!A:B,2,0)</f>
        <v>Admin</v>
      </c>
      <c r="B1998" s="172">
        <v>45810.374664351853</v>
      </c>
      <c r="C1998" s="69" t="s">
        <v>186</v>
      </c>
      <c r="D1998" s="69" t="s">
        <v>1937</v>
      </c>
      <c r="E1998" s="69" t="s">
        <v>2387</v>
      </c>
      <c r="F1998" s="69">
        <v>930</v>
      </c>
      <c r="G1998" s="69" t="s">
        <v>1963</v>
      </c>
    </row>
    <row r="1999" spans="1:57" ht="14.4">
      <c r="A1999" s="27" t="str">
        <f>VLOOKUP(C1999,'user list'!A:B,2,0)</f>
        <v>Admin</v>
      </c>
      <c r="B1999" s="172">
        <v>45810.374664351853</v>
      </c>
      <c r="C1999" s="69" t="s">
        <v>186</v>
      </c>
      <c r="D1999" s="69" t="s">
        <v>1937</v>
      </c>
      <c r="E1999" s="69" t="s">
        <v>2388</v>
      </c>
      <c r="F1999" s="69">
        <v>926</v>
      </c>
      <c r="G1999" s="69" t="s">
        <v>1963</v>
      </c>
    </row>
    <row r="2000" spans="1:57" ht="14.4">
      <c r="A2000" s="27" t="str">
        <f>VLOOKUP(C2000,'user list'!A:B,2,0)</f>
        <v>Admin</v>
      </c>
      <c r="B2000" s="172">
        <v>45810.374664351853</v>
      </c>
      <c r="C2000" s="69" t="s">
        <v>186</v>
      </c>
      <c r="D2000" s="69" t="s">
        <v>1937</v>
      </c>
      <c r="E2000" s="69" t="s">
        <v>2116</v>
      </c>
      <c r="F2000" s="69">
        <v>916</v>
      </c>
      <c r="G2000" s="69" t="s">
        <v>1963</v>
      </c>
      <c r="O2000" s="73"/>
      <c r="P2000" s="73"/>
    </row>
    <row r="2001" spans="1:42" ht="14.4">
      <c r="A2001" s="27" t="str">
        <f>VLOOKUP(C2001,'user list'!A:B,2,0)</f>
        <v>Admin</v>
      </c>
      <c r="B2001" s="172">
        <v>45810.374664351853</v>
      </c>
      <c r="C2001" s="69" t="s">
        <v>186</v>
      </c>
      <c r="D2001" s="69" t="s">
        <v>1937</v>
      </c>
      <c r="E2001" s="69" t="s">
        <v>2110</v>
      </c>
      <c r="F2001" s="69">
        <v>924</v>
      </c>
      <c r="G2001" s="69" t="s">
        <v>1963</v>
      </c>
      <c r="L2001" s="73"/>
      <c r="M2001" s="73"/>
    </row>
    <row r="2002" spans="1:42" ht="14.4">
      <c r="A2002" s="27" t="str">
        <f>VLOOKUP(C2002,'user list'!A:B,2,0)</f>
        <v>Admin</v>
      </c>
      <c r="B2002" s="172">
        <v>45810.374664351853</v>
      </c>
      <c r="C2002" s="69" t="s">
        <v>186</v>
      </c>
      <c r="D2002" s="69" t="s">
        <v>1937</v>
      </c>
      <c r="E2002" s="69" t="s">
        <v>2120</v>
      </c>
      <c r="F2002" s="69">
        <v>914</v>
      </c>
      <c r="G2002" s="69" t="s">
        <v>1963</v>
      </c>
    </row>
    <row r="2003" spans="1:42" ht="14.4">
      <c r="A2003" s="27" t="str">
        <f>VLOOKUP(C2003,'user list'!A:B,2,0)</f>
        <v>Admin</v>
      </c>
      <c r="B2003" s="172">
        <v>45810.374664351853</v>
      </c>
      <c r="C2003" s="69" t="s">
        <v>186</v>
      </c>
      <c r="D2003" s="69" t="s">
        <v>1937</v>
      </c>
      <c r="E2003" s="69" t="s">
        <v>2031</v>
      </c>
      <c r="F2003" s="69">
        <v>922</v>
      </c>
      <c r="G2003" s="69" t="s">
        <v>1963</v>
      </c>
    </row>
    <row r="2004" spans="1:42" ht="14.4">
      <c r="A2004" s="27" t="str">
        <f>VLOOKUP(C2004,'user list'!A:B,2,0)</f>
        <v>Admin</v>
      </c>
      <c r="B2004" s="172">
        <v>45810.374664351853</v>
      </c>
      <c r="C2004" s="69" t="s">
        <v>186</v>
      </c>
      <c r="D2004" s="69" t="s">
        <v>1937</v>
      </c>
      <c r="E2004" s="69" t="s">
        <v>2389</v>
      </c>
      <c r="F2004" s="69">
        <v>920</v>
      </c>
      <c r="G2004" s="69" t="s">
        <v>1963</v>
      </c>
      <c r="AA2004" s="1"/>
      <c r="AG2004" s="73"/>
      <c r="AH2004" s="73"/>
    </row>
    <row r="2005" spans="1:42" ht="14.4">
      <c r="A2005" s="27" t="str">
        <f>VLOOKUP(C2005,'user list'!A:B,2,0)</f>
        <v>Admin</v>
      </c>
      <c r="B2005" s="172">
        <v>45810.374664351853</v>
      </c>
      <c r="C2005" s="69" t="s">
        <v>186</v>
      </c>
      <c r="D2005" s="69" t="s">
        <v>1937</v>
      </c>
      <c r="E2005" s="69" t="s">
        <v>2379</v>
      </c>
      <c r="F2005" s="69">
        <v>912</v>
      </c>
      <c r="G2005" s="69" t="s">
        <v>1963</v>
      </c>
    </row>
    <row r="2006" spans="1:42" ht="14.4">
      <c r="A2006" s="27" t="str">
        <f>VLOOKUP(C2006,'user list'!A:B,2,0)</f>
        <v>Admin</v>
      </c>
      <c r="B2006" s="172">
        <v>45810.374664351853</v>
      </c>
      <c r="C2006" s="69" t="s">
        <v>186</v>
      </c>
      <c r="D2006" s="69" t="s">
        <v>1937</v>
      </c>
      <c r="E2006" s="69" t="s">
        <v>1971</v>
      </c>
      <c r="F2006" s="69">
        <v>909</v>
      </c>
      <c r="G2006" s="69" t="s">
        <v>1963</v>
      </c>
      <c r="L2006" s="74"/>
      <c r="O2006" s="73"/>
      <c r="P2006" s="73"/>
    </row>
    <row r="2007" spans="1:42" ht="14.4">
      <c r="A2007" s="27" t="str">
        <f>VLOOKUP(C2007,'user list'!A:B,2,0)</f>
        <v>Admin</v>
      </c>
      <c r="B2007" s="172">
        <v>45810.374664351853</v>
      </c>
      <c r="C2007" s="69" t="s">
        <v>186</v>
      </c>
      <c r="D2007" s="69" t="s">
        <v>1937</v>
      </c>
      <c r="E2007" s="69" t="s">
        <v>2390</v>
      </c>
      <c r="F2007" s="69">
        <v>913</v>
      </c>
      <c r="G2007" s="69" t="s">
        <v>1963</v>
      </c>
    </row>
    <row r="2008" spans="1:42" ht="14.4">
      <c r="A2008" s="27" t="str">
        <f>VLOOKUP(C2008,'user list'!A:B,2,0)</f>
        <v>Admin</v>
      </c>
      <c r="B2008" s="172">
        <v>45810.374664351853</v>
      </c>
      <c r="C2008" s="69" t="s">
        <v>186</v>
      </c>
      <c r="D2008" s="69" t="s">
        <v>1937</v>
      </c>
      <c r="E2008" s="69" t="s">
        <v>2391</v>
      </c>
      <c r="F2008" s="69">
        <v>907</v>
      </c>
      <c r="G2008" s="69" t="s">
        <v>1963</v>
      </c>
      <c r="O2008" s="73"/>
      <c r="P2008" s="73"/>
    </row>
    <row r="2009" spans="1:42" ht="14.4">
      <c r="A2009" s="27" t="str">
        <f>VLOOKUP(C2009,'user list'!A:B,2,0)</f>
        <v>Admin</v>
      </c>
      <c r="B2009" s="172">
        <v>45810.374664351853</v>
      </c>
      <c r="C2009" s="69" t="s">
        <v>186</v>
      </c>
      <c r="D2009" s="69" t="s">
        <v>1937</v>
      </c>
      <c r="E2009" s="69">
        <v>906</v>
      </c>
      <c r="F2009" s="69">
        <v>906</v>
      </c>
      <c r="G2009" s="69" t="s">
        <v>1963</v>
      </c>
      <c r="O2009" s="73"/>
      <c r="P2009" s="73"/>
    </row>
    <row r="2010" spans="1:42" ht="14.4">
      <c r="A2010" s="27" t="str">
        <f>VLOOKUP(C2010,'user list'!A:B,2,0)</f>
        <v>Admin</v>
      </c>
      <c r="B2010" s="172">
        <v>45810.374664351853</v>
      </c>
      <c r="C2010" s="69" t="s">
        <v>186</v>
      </c>
      <c r="D2010" s="69" t="s">
        <v>1937</v>
      </c>
      <c r="E2010" s="69" t="s">
        <v>2383</v>
      </c>
      <c r="F2010" s="69">
        <v>901</v>
      </c>
      <c r="G2010" s="69" t="s">
        <v>1963</v>
      </c>
      <c r="O2010" s="73"/>
      <c r="P2010" s="73"/>
    </row>
    <row r="2011" spans="1:42" ht="14.4">
      <c r="A2011" s="27" t="str">
        <f>VLOOKUP(C2011,'user list'!A:B,2,0)</f>
        <v>Admin</v>
      </c>
      <c r="B2011" s="172">
        <v>45810.374664351853</v>
      </c>
      <c r="C2011" s="69" t="s">
        <v>186</v>
      </c>
      <c r="D2011" s="69" t="s">
        <v>1937</v>
      </c>
      <c r="E2011" s="69" t="s">
        <v>2097</v>
      </c>
      <c r="F2011" s="69">
        <v>905</v>
      </c>
      <c r="G2011" s="69" t="s">
        <v>1963</v>
      </c>
      <c r="O2011" s="73"/>
      <c r="P2011" s="73"/>
    </row>
    <row r="2012" spans="1:42" ht="14.4">
      <c r="A2012" s="27" t="str">
        <f>VLOOKUP(C2012,'user list'!A:B,2,0)</f>
        <v>Admin</v>
      </c>
      <c r="B2012" s="172">
        <v>45810.374664351853</v>
      </c>
      <c r="C2012" s="69" t="s">
        <v>186</v>
      </c>
      <c r="D2012" s="69" t="s">
        <v>1937</v>
      </c>
      <c r="E2012" s="69" t="s">
        <v>2083</v>
      </c>
      <c r="F2012" s="69">
        <v>903</v>
      </c>
      <c r="G2012" s="69" t="s">
        <v>1963</v>
      </c>
    </row>
    <row r="2013" spans="1:42" ht="14.4">
      <c r="A2013" s="27" t="str">
        <f>VLOOKUP(C2013,'user list'!A:B,2,0)</f>
        <v>Admin</v>
      </c>
      <c r="B2013" s="172">
        <v>45810.374664351853</v>
      </c>
      <c r="C2013" s="69" t="s">
        <v>186</v>
      </c>
      <c r="D2013" s="69" t="s">
        <v>1937</v>
      </c>
      <c r="E2013" s="69" t="s">
        <v>2100</v>
      </c>
      <c r="F2013" s="69">
        <v>902</v>
      </c>
      <c r="G2013" s="69" t="s">
        <v>1963</v>
      </c>
    </row>
    <row r="2014" spans="1:42" ht="14.4">
      <c r="A2014" s="27" t="str">
        <f>VLOOKUP(C2014,'user list'!A:B,2,0)</f>
        <v>Admin</v>
      </c>
      <c r="B2014" s="172">
        <v>45810.374664351853</v>
      </c>
      <c r="C2014" s="69" t="s">
        <v>186</v>
      </c>
      <c r="D2014" s="69" t="s">
        <v>1937</v>
      </c>
      <c r="E2014" s="69" t="s">
        <v>2379</v>
      </c>
      <c r="F2014" s="69">
        <v>898</v>
      </c>
      <c r="G2014" s="69" t="s">
        <v>1963</v>
      </c>
      <c r="L2014" s="73"/>
      <c r="M2014" s="73"/>
    </row>
    <row r="2015" spans="1:42" ht="14.4">
      <c r="A2015" s="27" t="str">
        <f>VLOOKUP(C2015,'user list'!A:B,2,0)</f>
        <v>Admin</v>
      </c>
      <c r="B2015" s="172">
        <v>45810.374664351853</v>
      </c>
      <c r="C2015" s="69" t="s">
        <v>186</v>
      </c>
      <c r="D2015" s="69" t="s">
        <v>1937</v>
      </c>
      <c r="E2015" s="69" t="s">
        <v>2379</v>
      </c>
      <c r="F2015" s="69">
        <v>899</v>
      </c>
      <c r="G2015" s="69" t="s">
        <v>1963</v>
      </c>
      <c r="AM2015" s="74"/>
      <c r="AP2015" s="74"/>
    </row>
    <row r="2016" spans="1:42" ht="14.4">
      <c r="A2016" s="27" t="str">
        <f>VLOOKUP(C2016,'user list'!A:B,2,0)</f>
        <v>Admin</v>
      </c>
      <c r="B2016" s="172">
        <v>45810.374664351853</v>
      </c>
      <c r="C2016" s="69" t="s">
        <v>186</v>
      </c>
      <c r="D2016" s="69" t="s">
        <v>1937</v>
      </c>
      <c r="E2016" s="69" t="s">
        <v>2379</v>
      </c>
      <c r="F2016" s="69">
        <v>896</v>
      </c>
      <c r="G2016" s="69" t="s">
        <v>1963</v>
      </c>
      <c r="L2016" s="73"/>
      <c r="M2016" s="73"/>
    </row>
    <row r="2017" spans="1:33" ht="14.4">
      <c r="A2017" s="27" t="str">
        <f>VLOOKUP(C2017,'user list'!A:B,2,0)</f>
        <v>Admin</v>
      </c>
      <c r="B2017" s="172">
        <v>45810.374664351853</v>
      </c>
      <c r="C2017" s="69" t="s">
        <v>186</v>
      </c>
      <c r="D2017" s="69" t="s">
        <v>1937</v>
      </c>
      <c r="E2017" s="69" t="s">
        <v>2031</v>
      </c>
      <c r="F2017" s="69">
        <v>894</v>
      </c>
      <c r="G2017" s="69" t="s">
        <v>1963</v>
      </c>
      <c r="L2017" s="73"/>
      <c r="M2017" s="73"/>
    </row>
    <row r="2018" spans="1:33" ht="14.4">
      <c r="A2018" s="27" t="str">
        <f>VLOOKUP(C2018,'user list'!A:B,2,0)</f>
        <v>Admin</v>
      </c>
      <c r="B2018" s="172">
        <v>45810.374664351853</v>
      </c>
      <c r="C2018" s="69" t="s">
        <v>186</v>
      </c>
      <c r="D2018" s="69" t="s">
        <v>1937</v>
      </c>
      <c r="E2018" s="69" t="s">
        <v>2230</v>
      </c>
      <c r="F2018" s="69">
        <v>897</v>
      </c>
      <c r="G2018" s="69" t="s">
        <v>1963</v>
      </c>
      <c r="L2018" s="73"/>
      <c r="M2018" s="73"/>
    </row>
    <row r="2019" spans="1:33" ht="14.4">
      <c r="A2019" s="27" t="str">
        <f>VLOOKUP(C2019,'user list'!A:B,2,0)</f>
        <v>Admin</v>
      </c>
      <c r="B2019" s="172">
        <v>45810.374664351853</v>
      </c>
      <c r="C2019" s="69" t="s">
        <v>186</v>
      </c>
      <c r="D2019" s="69" t="s">
        <v>1937</v>
      </c>
      <c r="E2019" s="69" t="s">
        <v>2335</v>
      </c>
      <c r="F2019" s="69">
        <v>890</v>
      </c>
      <c r="G2019" s="69" t="s">
        <v>1963</v>
      </c>
      <c r="O2019" s="73"/>
      <c r="P2019" s="73"/>
    </row>
    <row r="2020" spans="1:33" ht="14.4">
      <c r="A2020" s="27" t="str">
        <f>VLOOKUP(C2020,'user list'!A:B,2,0)</f>
        <v>Admin</v>
      </c>
      <c r="B2020" s="172">
        <v>45810.374664351853</v>
      </c>
      <c r="C2020" s="69" t="s">
        <v>186</v>
      </c>
      <c r="D2020" s="69" t="s">
        <v>1937</v>
      </c>
      <c r="E2020" s="69" t="s">
        <v>2335</v>
      </c>
      <c r="F2020" s="69">
        <v>892</v>
      </c>
      <c r="G2020" s="69" t="s">
        <v>1963</v>
      </c>
    </row>
    <row r="2021" spans="1:33" ht="14.4">
      <c r="A2021" s="27" t="str">
        <f>VLOOKUP(C2021,'user list'!A:B,2,0)</f>
        <v>Admin</v>
      </c>
      <c r="B2021" s="172">
        <v>45810.374664351853</v>
      </c>
      <c r="C2021" s="69" t="s">
        <v>186</v>
      </c>
      <c r="D2021" s="69" t="s">
        <v>1937</v>
      </c>
      <c r="E2021" s="69" t="s">
        <v>2258</v>
      </c>
      <c r="F2021" s="69">
        <v>891</v>
      </c>
      <c r="G2021" s="69" t="s">
        <v>1963</v>
      </c>
    </row>
    <row r="2022" spans="1:33" ht="14.4">
      <c r="A2022" s="27" t="str">
        <f>VLOOKUP(C2022,'user list'!A:B,2,0)</f>
        <v>Admin</v>
      </c>
      <c r="B2022" s="172">
        <v>45810.374664351853</v>
      </c>
      <c r="C2022" s="69" t="s">
        <v>186</v>
      </c>
      <c r="D2022" s="69" t="s">
        <v>1937</v>
      </c>
      <c r="E2022" s="69" t="s">
        <v>2294</v>
      </c>
      <c r="F2022" s="69">
        <v>884</v>
      </c>
      <c r="G2022" s="69" t="s">
        <v>1963</v>
      </c>
      <c r="O2022" s="73"/>
      <c r="P2022" s="73"/>
    </row>
    <row r="2023" spans="1:33" ht="14.4">
      <c r="A2023" s="27" t="str">
        <f>VLOOKUP(C2023,'user list'!A:B,2,0)</f>
        <v>Admin</v>
      </c>
      <c r="B2023" s="172">
        <v>45810.374664351853</v>
      </c>
      <c r="C2023" s="69" t="s">
        <v>186</v>
      </c>
      <c r="D2023" s="69" t="s">
        <v>1937</v>
      </c>
      <c r="E2023" s="69" t="s">
        <v>2392</v>
      </c>
      <c r="F2023" s="69">
        <v>893</v>
      </c>
      <c r="G2023" s="69" t="s">
        <v>1963</v>
      </c>
      <c r="L2023" s="73"/>
      <c r="M2023" s="73"/>
    </row>
    <row r="2024" spans="1:33" ht="14.4">
      <c r="A2024" s="27" t="str">
        <f>VLOOKUP(C2024,'user list'!A:B,2,0)</f>
        <v>Admin</v>
      </c>
      <c r="B2024" s="172">
        <v>45810.374664351853</v>
      </c>
      <c r="C2024" s="69" t="s">
        <v>186</v>
      </c>
      <c r="D2024" s="69" t="s">
        <v>1937</v>
      </c>
      <c r="E2024" s="69" t="s">
        <v>2390</v>
      </c>
      <c r="F2024" s="69">
        <v>882</v>
      </c>
      <c r="G2024" s="69" t="s">
        <v>1963</v>
      </c>
    </row>
    <row r="2025" spans="1:33" ht="14.4">
      <c r="A2025" s="27" t="str">
        <f>VLOOKUP(C2025,'user list'!A:B,2,0)</f>
        <v>Admin</v>
      </c>
      <c r="B2025" s="172">
        <v>45810.374664351853</v>
      </c>
      <c r="C2025" s="69" t="s">
        <v>186</v>
      </c>
      <c r="D2025" s="69" t="s">
        <v>1937</v>
      </c>
      <c r="E2025" s="69" t="s">
        <v>2379</v>
      </c>
      <c r="F2025" s="69">
        <v>880</v>
      </c>
      <c r="G2025" s="69" t="s">
        <v>1963</v>
      </c>
      <c r="O2025" s="73"/>
      <c r="P2025" s="73"/>
    </row>
    <row r="2026" spans="1:33" ht="14.4">
      <c r="A2026" s="27" t="str">
        <f>VLOOKUP(C2026,'user list'!A:B,2,0)</f>
        <v>Admin</v>
      </c>
      <c r="B2026" s="172">
        <v>45810.374664351853</v>
      </c>
      <c r="C2026" s="69" t="s">
        <v>186</v>
      </c>
      <c r="D2026" s="69" t="s">
        <v>1937</v>
      </c>
      <c r="E2026" s="69" t="s">
        <v>2393</v>
      </c>
      <c r="F2026" s="69">
        <v>878</v>
      </c>
      <c r="G2026" s="69" t="s">
        <v>1963</v>
      </c>
    </row>
    <row r="2027" spans="1:33" ht="14.4">
      <c r="A2027" s="27" t="str">
        <f>VLOOKUP(C2027,'user list'!A:B,2,0)</f>
        <v>Admin</v>
      </c>
      <c r="B2027" s="172">
        <v>45810.374664351853</v>
      </c>
      <c r="C2027" s="69" t="s">
        <v>186</v>
      </c>
      <c r="D2027" s="69" t="s">
        <v>1937</v>
      </c>
      <c r="E2027" s="69">
        <v>881</v>
      </c>
      <c r="F2027" s="69">
        <v>881</v>
      </c>
      <c r="G2027" s="69" t="s">
        <v>1963</v>
      </c>
    </row>
    <row r="2028" spans="1:33" ht="14.4">
      <c r="A2028" s="27" t="str">
        <f>VLOOKUP(C2028,'user list'!A:B,2,0)</f>
        <v>Admin</v>
      </c>
      <c r="B2028" s="172">
        <v>45810.374664351853</v>
      </c>
      <c r="C2028" s="69" t="s">
        <v>186</v>
      </c>
      <c r="D2028" s="69" t="s">
        <v>1937</v>
      </c>
      <c r="E2028" s="69" t="s">
        <v>1971</v>
      </c>
      <c r="F2028" s="69">
        <v>877</v>
      </c>
      <c r="G2028" s="69" t="s">
        <v>1963</v>
      </c>
      <c r="AD2028" s="74"/>
      <c r="AG2028" s="74"/>
    </row>
    <row r="2029" spans="1:33" ht="14.4">
      <c r="A2029" s="27" t="str">
        <f>VLOOKUP(C2029,'user list'!A:B,2,0)</f>
        <v>Admin</v>
      </c>
      <c r="B2029" s="172">
        <v>45810.374664351853</v>
      </c>
      <c r="C2029" s="69" t="s">
        <v>186</v>
      </c>
      <c r="D2029" s="69" t="s">
        <v>1937</v>
      </c>
      <c r="E2029" s="69" t="s">
        <v>2335</v>
      </c>
      <c r="F2029" s="69">
        <v>876</v>
      </c>
      <c r="G2029" s="69" t="s">
        <v>1963</v>
      </c>
      <c r="L2029" s="73"/>
      <c r="M2029" s="73"/>
    </row>
    <row r="2030" spans="1:33" ht="14.4">
      <c r="A2030" s="27" t="str">
        <f>VLOOKUP(C2030,'user list'!A:B,2,0)</f>
        <v>Admin</v>
      </c>
      <c r="B2030" s="172">
        <v>45810.374664351853</v>
      </c>
      <c r="C2030" s="69" t="s">
        <v>186</v>
      </c>
      <c r="D2030" s="69" t="s">
        <v>1937</v>
      </c>
      <c r="E2030" s="69" t="s">
        <v>2379</v>
      </c>
      <c r="F2030" s="69">
        <v>873</v>
      </c>
      <c r="G2030" s="69" t="s">
        <v>1963</v>
      </c>
    </row>
    <row r="2031" spans="1:33" ht="14.4">
      <c r="A2031" s="27" t="str">
        <f>VLOOKUP(C2031,'user list'!A:B,2,0)</f>
        <v>Admin</v>
      </c>
      <c r="B2031" s="172">
        <v>45810.374664351853</v>
      </c>
      <c r="C2031" s="69" t="s">
        <v>186</v>
      </c>
      <c r="D2031" s="69" t="s">
        <v>1937</v>
      </c>
      <c r="E2031" s="69" t="s">
        <v>2394</v>
      </c>
      <c r="F2031" s="69">
        <v>870</v>
      </c>
      <c r="G2031" s="69" t="s">
        <v>1963</v>
      </c>
    </row>
    <row r="2032" spans="1:33" ht="14.4">
      <c r="A2032" s="27" t="str">
        <f>VLOOKUP(C2032,'user list'!A:B,2,0)</f>
        <v>Admin</v>
      </c>
      <c r="B2032" s="172">
        <v>45810.374664351853</v>
      </c>
      <c r="C2032" s="69" t="s">
        <v>186</v>
      </c>
      <c r="D2032" s="69" t="s">
        <v>1937</v>
      </c>
      <c r="E2032" s="69" t="s">
        <v>2108</v>
      </c>
      <c r="F2032" s="69">
        <v>874</v>
      </c>
      <c r="G2032" s="69" t="s">
        <v>1963</v>
      </c>
    </row>
    <row r="2033" spans="1:54" ht="14.4">
      <c r="A2033" s="27" t="str">
        <f>VLOOKUP(C2033,'user list'!A:B,2,0)</f>
        <v>Admin</v>
      </c>
      <c r="B2033" s="172">
        <v>45810.374664351853</v>
      </c>
      <c r="C2033" s="69" t="s">
        <v>186</v>
      </c>
      <c r="D2033" s="69" t="s">
        <v>1937</v>
      </c>
      <c r="E2033" s="69" t="s">
        <v>2395</v>
      </c>
      <c r="F2033" s="69">
        <v>872</v>
      </c>
      <c r="G2033" s="69" t="s">
        <v>1963</v>
      </c>
      <c r="AD2033" s="74"/>
      <c r="AG2033" s="74"/>
    </row>
    <row r="2034" spans="1:54" ht="14.4">
      <c r="A2034" s="27" t="str">
        <f>VLOOKUP(C2034,'user list'!A:B,2,0)</f>
        <v>Admin</v>
      </c>
      <c r="B2034" s="172">
        <v>45810.374664351853</v>
      </c>
      <c r="C2034" s="69" t="s">
        <v>186</v>
      </c>
      <c r="D2034" s="69" t="s">
        <v>1937</v>
      </c>
      <c r="E2034" s="69" t="s">
        <v>1971</v>
      </c>
      <c r="F2034" s="69">
        <v>867</v>
      </c>
      <c r="G2034" s="69" t="s">
        <v>1963</v>
      </c>
      <c r="L2034" s="73"/>
      <c r="M2034" s="73"/>
    </row>
    <row r="2035" spans="1:54" ht="14.4">
      <c r="A2035" s="27" t="str">
        <f>VLOOKUP(C2035,'user list'!A:B,2,0)</f>
        <v>Admin</v>
      </c>
      <c r="B2035" s="172">
        <v>45810.374664351853</v>
      </c>
      <c r="C2035" s="69" t="s">
        <v>186</v>
      </c>
      <c r="D2035" s="69" t="s">
        <v>1937</v>
      </c>
      <c r="E2035" s="69" t="s">
        <v>2080</v>
      </c>
      <c r="F2035" s="69">
        <v>866</v>
      </c>
      <c r="G2035" s="69" t="s">
        <v>1963</v>
      </c>
    </row>
    <row r="2036" spans="1:54" ht="14.4">
      <c r="A2036" s="27" t="str">
        <f>VLOOKUP(C2036,'user list'!A:B,2,0)</f>
        <v>Admin</v>
      </c>
      <c r="B2036" s="172">
        <v>45810.374664351853</v>
      </c>
      <c r="C2036" s="69" t="s">
        <v>186</v>
      </c>
      <c r="D2036" s="69" t="s">
        <v>1937</v>
      </c>
      <c r="E2036" s="69" t="s">
        <v>1957</v>
      </c>
      <c r="F2036" s="69">
        <v>864</v>
      </c>
      <c r="G2036" s="69" t="s">
        <v>1963</v>
      </c>
      <c r="O2036" s="73"/>
      <c r="P2036" s="73"/>
    </row>
    <row r="2037" spans="1:54" ht="14.4">
      <c r="A2037" s="27" t="str">
        <f>VLOOKUP(C2037,'user list'!A:B,2,0)</f>
        <v>Admin</v>
      </c>
      <c r="B2037" s="172">
        <v>45810.374664351853</v>
      </c>
      <c r="C2037" s="69" t="s">
        <v>186</v>
      </c>
      <c r="D2037" s="69" t="s">
        <v>1937</v>
      </c>
      <c r="E2037" s="69" t="s">
        <v>1941</v>
      </c>
      <c r="F2037" s="69">
        <v>869</v>
      </c>
      <c r="G2037" s="69" t="s">
        <v>1963</v>
      </c>
      <c r="O2037" s="73"/>
      <c r="P2037" s="73"/>
    </row>
    <row r="2038" spans="1:54" ht="14.4">
      <c r="A2038" s="27" t="str">
        <f>VLOOKUP(C2038,'user list'!A:B,2,0)</f>
        <v>Admin</v>
      </c>
      <c r="B2038" s="172">
        <v>45810.374664351853</v>
      </c>
      <c r="C2038" s="69" t="s">
        <v>186</v>
      </c>
      <c r="D2038" s="69" t="s">
        <v>1937</v>
      </c>
      <c r="E2038" s="69" t="s">
        <v>2144</v>
      </c>
      <c r="F2038" s="69">
        <v>865</v>
      </c>
      <c r="G2038" s="69" t="s">
        <v>1963</v>
      </c>
    </row>
    <row r="2039" spans="1:54" ht="14.4">
      <c r="A2039" s="27" t="str">
        <f>VLOOKUP(C2039,'user list'!A:B,2,0)</f>
        <v>Admin</v>
      </c>
      <c r="B2039" s="172">
        <v>45810.374664351853</v>
      </c>
      <c r="C2039" s="69" t="s">
        <v>186</v>
      </c>
      <c r="D2039" s="69" t="s">
        <v>1937</v>
      </c>
      <c r="E2039" s="69" t="s">
        <v>2396</v>
      </c>
      <c r="F2039" s="69">
        <v>858</v>
      </c>
      <c r="G2039" s="69" t="s">
        <v>1963</v>
      </c>
    </row>
    <row r="2040" spans="1:54" ht="14.4">
      <c r="A2040" s="27" t="str">
        <f>VLOOKUP(C2040,'user list'!A:B,2,0)</f>
        <v>Admin</v>
      </c>
      <c r="B2040" s="172">
        <v>45810.374664351853</v>
      </c>
      <c r="C2040" s="69" t="s">
        <v>186</v>
      </c>
      <c r="D2040" s="69" t="s">
        <v>1937</v>
      </c>
      <c r="E2040" s="69" t="s">
        <v>2397</v>
      </c>
      <c r="F2040" s="69">
        <v>863</v>
      </c>
      <c r="G2040" s="69" t="s">
        <v>1963</v>
      </c>
    </row>
    <row r="2041" spans="1:54" ht="14.4">
      <c r="A2041" s="27" t="str">
        <f>VLOOKUP(C2041,'user list'!A:B,2,0)</f>
        <v>Admin</v>
      </c>
      <c r="B2041" s="172">
        <v>45810.374664351853</v>
      </c>
      <c r="C2041" s="69" t="s">
        <v>186</v>
      </c>
      <c r="D2041" s="69" t="s">
        <v>1937</v>
      </c>
      <c r="E2041" s="69" t="s">
        <v>2398</v>
      </c>
      <c r="F2041" s="69">
        <v>859</v>
      </c>
      <c r="G2041" s="69" t="s">
        <v>1963</v>
      </c>
      <c r="AD2041" s="73"/>
      <c r="AE2041" s="73"/>
    </row>
    <row r="2042" spans="1:54" ht="14.4">
      <c r="A2042" s="27" t="str">
        <f>VLOOKUP(C2042,'user list'!A:B,2,0)</f>
        <v>Admin</v>
      </c>
      <c r="B2042" s="172">
        <v>45810.374664351853</v>
      </c>
      <c r="C2042" s="69" t="s">
        <v>186</v>
      </c>
      <c r="D2042" s="69" t="s">
        <v>1937</v>
      </c>
      <c r="E2042" s="69" t="s">
        <v>1954</v>
      </c>
      <c r="F2042" s="69">
        <v>855</v>
      </c>
      <c r="G2042" s="69" t="s">
        <v>1963</v>
      </c>
      <c r="L2042" s="73"/>
      <c r="M2042" s="73"/>
    </row>
    <row r="2043" spans="1:54" ht="14.4">
      <c r="A2043" s="27" t="str">
        <f>VLOOKUP(C2043,'user list'!A:B,2,0)</f>
        <v>Admin</v>
      </c>
      <c r="B2043" s="172">
        <v>45810.374664351853</v>
      </c>
      <c r="C2043" s="69" t="s">
        <v>186</v>
      </c>
      <c r="D2043" s="69" t="s">
        <v>1937</v>
      </c>
      <c r="E2043" s="69" t="s">
        <v>2099</v>
      </c>
      <c r="F2043" s="69">
        <v>857</v>
      </c>
      <c r="G2043" s="69" t="s">
        <v>1963</v>
      </c>
    </row>
    <row r="2044" spans="1:54" ht="14.4">
      <c r="A2044" s="27" t="str">
        <f>VLOOKUP(C2044,'user list'!A:B,2,0)</f>
        <v>Admin</v>
      </c>
      <c r="B2044" s="172">
        <v>45810.374664351853</v>
      </c>
      <c r="C2044" s="69" t="s">
        <v>186</v>
      </c>
      <c r="D2044" s="69" t="s">
        <v>1937</v>
      </c>
      <c r="E2044" s="69" t="s">
        <v>2399</v>
      </c>
      <c r="F2044" s="69">
        <v>851</v>
      </c>
      <c r="G2044" s="69" t="s">
        <v>1963</v>
      </c>
    </row>
    <row r="2045" spans="1:54" ht="14.4">
      <c r="A2045" s="27" t="str">
        <f>VLOOKUP(C2045,'user list'!A:B,2,0)</f>
        <v>Admin</v>
      </c>
      <c r="B2045" s="172">
        <v>45810.374664351853</v>
      </c>
      <c r="C2045" s="69" t="s">
        <v>186</v>
      </c>
      <c r="D2045" s="69" t="s">
        <v>1937</v>
      </c>
      <c r="E2045" s="69" t="s">
        <v>2400</v>
      </c>
      <c r="F2045" s="69">
        <v>849</v>
      </c>
      <c r="G2045" s="69" t="s">
        <v>1963</v>
      </c>
      <c r="R2045" s="73"/>
      <c r="S2045" s="73"/>
    </row>
    <row r="2046" spans="1:54" ht="14.4">
      <c r="A2046" s="27" t="str">
        <f>VLOOKUP(C2046,'user list'!A:B,2,0)</f>
        <v>Admin</v>
      </c>
      <c r="B2046" s="172">
        <v>45810.374664351853</v>
      </c>
      <c r="C2046" s="69" t="s">
        <v>186</v>
      </c>
      <c r="D2046" s="69" t="s">
        <v>1937</v>
      </c>
      <c r="E2046" s="69" t="s">
        <v>2401</v>
      </c>
      <c r="F2046" s="69">
        <v>853</v>
      </c>
      <c r="G2046" s="69" t="s">
        <v>1963</v>
      </c>
    </row>
    <row r="2047" spans="1:54" ht="14.4">
      <c r="A2047" s="27" t="str">
        <f>VLOOKUP(C2047,'user list'!A:B,2,0)</f>
        <v>Admin</v>
      </c>
      <c r="B2047" s="172">
        <v>45810.374664351853</v>
      </c>
      <c r="C2047" s="69" t="s">
        <v>186</v>
      </c>
      <c r="D2047" s="69" t="s">
        <v>1937</v>
      </c>
      <c r="E2047" s="69" t="s">
        <v>1955</v>
      </c>
      <c r="F2047" s="69">
        <v>850</v>
      </c>
      <c r="G2047" s="69" t="s">
        <v>1963</v>
      </c>
      <c r="O2047" s="73"/>
      <c r="P2047" s="73"/>
    </row>
    <row r="2048" spans="1:54" ht="14.4">
      <c r="A2048" s="27" t="str">
        <f>VLOOKUP(C2048,'user list'!A:B,2,0)</f>
        <v>Admin</v>
      </c>
      <c r="B2048" s="172">
        <v>45810.374664351853</v>
      </c>
      <c r="C2048" s="69" t="s">
        <v>186</v>
      </c>
      <c r="D2048" s="69" t="s">
        <v>1937</v>
      </c>
      <c r="E2048" s="69" t="s">
        <v>1955</v>
      </c>
      <c r="F2048" s="69">
        <v>848</v>
      </c>
      <c r="G2048" s="69" t="s">
        <v>1963</v>
      </c>
      <c r="AY2048" s="74"/>
      <c r="BB2048" s="74"/>
    </row>
    <row r="2049" spans="1:16" ht="14.4">
      <c r="A2049" s="27" t="str">
        <f>VLOOKUP(C2049,'user list'!A:B,2,0)</f>
        <v>Admin</v>
      </c>
      <c r="B2049" s="172">
        <v>45810.374664351853</v>
      </c>
      <c r="C2049" s="69" t="s">
        <v>186</v>
      </c>
      <c r="D2049" s="69" t="s">
        <v>1937</v>
      </c>
      <c r="E2049" s="69" t="s">
        <v>2402</v>
      </c>
      <c r="F2049" s="69">
        <v>846</v>
      </c>
      <c r="G2049" s="69" t="s">
        <v>1963</v>
      </c>
      <c r="L2049" s="73"/>
      <c r="M2049" s="73"/>
    </row>
    <row r="2050" spans="1:16" ht="14.4">
      <c r="A2050" s="27" t="str">
        <f>VLOOKUP(C2050,'user list'!A:B,2,0)</f>
        <v>Admin</v>
      </c>
      <c r="B2050" s="172">
        <v>45810.374664351853</v>
      </c>
      <c r="C2050" s="69" t="s">
        <v>186</v>
      </c>
      <c r="D2050" s="69" t="s">
        <v>1937</v>
      </c>
      <c r="E2050" s="69" t="s">
        <v>2403</v>
      </c>
      <c r="F2050" s="69">
        <v>838</v>
      </c>
      <c r="G2050" s="69" t="s">
        <v>1963</v>
      </c>
      <c r="L2050" s="73"/>
      <c r="M2050" s="73"/>
    </row>
    <row r="2051" spans="1:16" ht="14.4">
      <c r="A2051" s="27" t="str">
        <f>VLOOKUP(C2051,'user list'!A:B,2,0)</f>
        <v>Admin</v>
      </c>
      <c r="B2051" s="172">
        <v>45810.374664351853</v>
      </c>
      <c r="C2051" s="69" t="s">
        <v>186</v>
      </c>
      <c r="D2051" s="69" t="s">
        <v>1937</v>
      </c>
      <c r="E2051" s="69" t="s">
        <v>2122</v>
      </c>
      <c r="F2051" s="69">
        <v>844</v>
      </c>
      <c r="G2051" s="69" t="s">
        <v>1963</v>
      </c>
      <c r="O2051" s="73"/>
      <c r="P2051" s="73"/>
    </row>
    <row r="2052" spans="1:16" ht="14.4">
      <c r="A2052" s="27" t="str">
        <f>VLOOKUP(C2052,'user list'!A:B,2,0)</f>
        <v>Admin</v>
      </c>
      <c r="B2052" s="172">
        <v>45810.374664351853</v>
      </c>
      <c r="C2052" s="69" t="s">
        <v>186</v>
      </c>
      <c r="D2052" s="69" t="s">
        <v>1937</v>
      </c>
      <c r="E2052" s="69" t="s">
        <v>2404</v>
      </c>
      <c r="F2052" s="69">
        <v>836</v>
      </c>
      <c r="G2052" s="69" t="s">
        <v>1963</v>
      </c>
      <c r="O2052" s="73"/>
      <c r="P2052" s="73"/>
    </row>
    <row r="2053" spans="1:16" ht="14.4">
      <c r="A2053" s="27" t="str">
        <f>VLOOKUP(C2053,'user list'!A:B,2,0)</f>
        <v>Admin</v>
      </c>
      <c r="B2053" s="172">
        <v>45810.374664351853</v>
      </c>
      <c r="C2053" s="69" t="s">
        <v>186</v>
      </c>
      <c r="D2053" s="69" t="s">
        <v>1937</v>
      </c>
      <c r="E2053" s="69" t="s">
        <v>2405</v>
      </c>
      <c r="F2053" s="69">
        <v>843</v>
      </c>
      <c r="G2053" s="69" t="s">
        <v>1963</v>
      </c>
    </row>
    <row r="2054" spans="1:16" ht="14.4">
      <c r="A2054" s="27" t="str">
        <f>VLOOKUP(C2054,'user list'!A:B,2,0)</f>
        <v>Admin</v>
      </c>
      <c r="B2054" s="172">
        <v>45810.374675925923</v>
      </c>
      <c r="C2054" s="69" t="s">
        <v>186</v>
      </c>
      <c r="D2054" s="69" t="s">
        <v>1937</v>
      </c>
      <c r="E2054" s="69" t="s">
        <v>2360</v>
      </c>
      <c r="F2054" s="69">
        <v>834</v>
      </c>
      <c r="G2054" s="69" t="s">
        <v>1963</v>
      </c>
    </row>
    <row r="2055" spans="1:16" ht="14.4">
      <c r="A2055" s="27" t="str">
        <f>VLOOKUP(C2055,'user list'!A:B,2,0)</f>
        <v>Admin</v>
      </c>
      <c r="B2055" s="172">
        <v>45810.374675925923</v>
      </c>
      <c r="C2055" s="69" t="s">
        <v>186</v>
      </c>
      <c r="D2055" s="69" t="s">
        <v>1937</v>
      </c>
      <c r="E2055" s="69" t="s">
        <v>2364</v>
      </c>
      <c r="F2055" s="69">
        <v>830</v>
      </c>
      <c r="G2055" s="69" t="s">
        <v>1963</v>
      </c>
      <c r="O2055" s="73"/>
      <c r="P2055" s="73"/>
    </row>
    <row r="2056" spans="1:16" ht="14.4">
      <c r="A2056" s="27" t="str">
        <f>VLOOKUP(C2056,'user list'!A:B,2,0)</f>
        <v>Admin</v>
      </c>
      <c r="B2056" s="172">
        <v>45810.374675925923</v>
      </c>
      <c r="C2056" s="69" t="s">
        <v>186</v>
      </c>
      <c r="D2056" s="69" t="s">
        <v>1937</v>
      </c>
      <c r="E2056" s="69" t="s">
        <v>2406</v>
      </c>
      <c r="F2056" s="69">
        <v>835</v>
      </c>
      <c r="G2056" s="69" t="s">
        <v>1963</v>
      </c>
      <c r="L2056" s="73"/>
      <c r="M2056" s="73"/>
    </row>
    <row r="2057" spans="1:16" ht="14.4">
      <c r="A2057" s="27" t="str">
        <f>VLOOKUP(C2057,'user list'!A:B,2,0)</f>
        <v>Admin</v>
      </c>
      <c r="B2057" s="172">
        <v>45810.374675925923</v>
      </c>
      <c r="C2057" s="69" t="s">
        <v>186</v>
      </c>
      <c r="D2057" s="69" t="s">
        <v>1937</v>
      </c>
      <c r="E2057" s="69" t="s">
        <v>2407</v>
      </c>
      <c r="F2057" s="69">
        <v>780</v>
      </c>
      <c r="G2057" s="69" t="s">
        <v>1963</v>
      </c>
    </row>
    <row r="2058" spans="1:16" ht="14.4">
      <c r="A2058" s="27" t="str">
        <f>VLOOKUP(C2058,'user list'!A:B,2,0)</f>
        <v>Admin</v>
      </c>
      <c r="B2058" s="172">
        <v>45810.374675925923</v>
      </c>
      <c r="C2058" s="69" t="s">
        <v>186</v>
      </c>
      <c r="D2058" s="69" t="s">
        <v>1937</v>
      </c>
      <c r="E2058" s="69" t="s">
        <v>1977</v>
      </c>
      <c r="F2058" s="69">
        <v>779</v>
      </c>
      <c r="G2058" s="69" t="s">
        <v>1963</v>
      </c>
    </row>
    <row r="2059" spans="1:16" ht="14.4">
      <c r="A2059" s="27" t="str">
        <f>VLOOKUP(C2059,'user list'!A:B,2,0)</f>
        <v>Admin</v>
      </c>
      <c r="B2059" s="172">
        <v>45810.374675925923</v>
      </c>
      <c r="C2059" s="69" t="s">
        <v>186</v>
      </c>
      <c r="D2059" s="69" t="s">
        <v>1937</v>
      </c>
      <c r="E2059" s="69" t="s">
        <v>1977</v>
      </c>
      <c r="F2059" s="69">
        <v>778</v>
      </c>
      <c r="G2059" s="69" t="s">
        <v>1963</v>
      </c>
      <c r="O2059" s="73"/>
      <c r="P2059" s="73"/>
    </row>
    <row r="2060" spans="1:16" ht="14.4">
      <c r="A2060" s="27" t="str">
        <f>VLOOKUP(C2060,'user list'!A:B,2,0)</f>
        <v>Admin</v>
      </c>
      <c r="B2060" s="172">
        <v>45810.374675925923</v>
      </c>
      <c r="C2060" s="69" t="s">
        <v>186</v>
      </c>
      <c r="D2060" s="69" t="s">
        <v>1937</v>
      </c>
      <c r="E2060" s="69" t="s">
        <v>1977</v>
      </c>
      <c r="F2060" s="69">
        <v>772</v>
      </c>
      <c r="G2060" s="69" t="s">
        <v>1963</v>
      </c>
      <c r="L2060" s="73"/>
      <c r="M2060" s="73"/>
    </row>
    <row r="2061" spans="1:16" ht="14.4">
      <c r="A2061" s="27" t="str">
        <f>VLOOKUP(C2061,'user list'!A:B,2,0)</f>
        <v>Admin</v>
      </c>
      <c r="B2061" s="172">
        <v>45810.374675925923</v>
      </c>
      <c r="C2061" s="69" t="s">
        <v>186</v>
      </c>
      <c r="D2061" s="69" t="s">
        <v>1937</v>
      </c>
      <c r="E2061" s="69" t="s">
        <v>1977</v>
      </c>
      <c r="F2061" s="69">
        <v>773</v>
      </c>
      <c r="G2061" s="69" t="s">
        <v>1963</v>
      </c>
      <c r="O2061" s="73"/>
      <c r="P2061" s="73"/>
    </row>
    <row r="2062" spans="1:16" ht="14.4">
      <c r="A2062" s="27" t="str">
        <f>VLOOKUP(C2062,'user list'!A:B,2,0)</f>
        <v>Admin</v>
      </c>
      <c r="B2062" s="172">
        <v>45810.374675925923</v>
      </c>
      <c r="C2062" s="69" t="s">
        <v>186</v>
      </c>
      <c r="D2062" s="69" t="s">
        <v>1937</v>
      </c>
      <c r="E2062" s="69" t="s">
        <v>1977</v>
      </c>
      <c r="F2062" s="69">
        <v>776</v>
      </c>
      <c r="G2062" s="69" t="s">
        <v>1963</v>
      </c>
    </row>
    <row r="2063" spans="1:16" ht="14.4">
      <c r="A2063" s="27" t="str">
        <f>VLOOKUP(C2063,'user list'!A:B,2,0)</f>
        <v>Admin</v>
      </c>
      <c r="B2063" s="172">
        <v>45810.374675925923</v>
      </c>
      <c r="C2063" s="69" t="s">
        <v>186</v>
      </c>
      <c r="D2063" s="69" t="s">
        <v>1937</v>
      </c>
      <c r="E2063" s="69" t="s">
        <v>1977</v>
      </c>
      <c r="F2063" s="69">
        <v>774</v>
      </c>
      <c r="G2063" s="69" t="s">
        <v>1963</v>
      </c>
    </row>
    <row r="2064" spans="1:16" ht="14.4">
      <c r="A2064" s="27" t="str">
        <f>VLOOKUP(C2064,'user list'!A:B,2,0)</f>
        <v>Admin</v>
      </c>
      <c r="B2064" s="172">
        <v>45810.374675925923</v>
      </c>
      <c r="C2064" s="69" t="s">
        <v>186</v>
      </c>
      <c r="D2064" s="69" t="s">
        <v>1937</v>
      </c>
      <c r="E2064" s="69" t="s">
        <v>1977</v>
      </c>
      <c r="F2064" s="69">
        <v>777</v>
      </c>
      <c r="G2064" s="69" t="s">
        <v>1963</v>
      </c>
    </row>
    <row r="2065" spans="1:33" ht="14.4">
      <c r="A2065" s="27" t="str">
        <f>VLOOKUP(C2065,'user list'!A:B,2,0)</f>
        <v>Admin</v>
      </c>
      <c r="B2065" s="172">
        <v>45810.374675925923</v>
      </c>
      <c r="C2065" s="69" t="s">
        <v>186</v>
      </c>
      <c r="D2065" s="69" t="s">
        <v>1937</v>
      </c>
      <c r="E2065" s="69" t="s">
        <v>1977</v>
      </c>
      <c r="F2065" s="69">
        <v>770</v>
      </c>
      <c r="G2065" s="69" t="s">
        <v>1963</v>
      </c>
      <c r="AD2065" s="73"/>
      <c r="AE2065" s="73"/>
    </row>
    <row r="2066" spans="1:33" ht="14.4">
      <c r="A2066" s="27" t="str">
        <f>VLOOKUP(C2066,'user list'!A:B,2,0)</f>
        <v>Admin</v>
      </c>
      <c r="B2066" s="172">
        <v>45810.374675925923</v>
      </c>
      <c r="C2066" s="69" t="s">
        <v>186</v>
      </c>
      <c r="D2066" s="69" t="s">
        <v>1937</v>
      </c>
      <c r="E2066" s="69" t="s">
        <v>1977</v>
      </c>
      <c r="F2066" s="69">
        <v>769</v>
      </c>
      <c r="G2066" s="69" t="s">
        <v>1963</v>
      </c>
    </row>
    <row r="2067" spans="1:33" ht="14.4">
      <c r="A2067" s="27" t="str">
        <f>VLOOKUP(C2067,'user list'!A:B,2,0)</f>
        <v>Admin</v>
      </c>
      <c r="B2067" s="172">
        <v>45810.374675925923</v>
      </c>
      <c r="C2067" s="69" t="s">
        <v>186</v>
      </c>
      <c r="D2067" s="69" t="s">
        <v>1937</v>
      </c>
      <c r="E2067" s="69" t="s">
        <v>1977</v>
      </c>
      <c r="F2067" s="69">
        <v>771</v>
      </c>
      <c r="G2067" s="69" t="s">
        <v>1963</v>
      </c>
      <c r="L2067" s="74"/>
      <c r="O2067" s="73"/>
      <c r="P2067" s="73"/>
    </row>
    <row r="2068" spans="1:33" ht="14.4">
      <c r="A2068" s="27" t="str">
        <f>VLOOKUP(C2068,'user list'!A:B,2,0)</f>
        <v>Admin</v>
      </c>
      <c r="B2068" s="172">
        <v>45810.374710648146</v>
      </c>
      <c r="C2068" s="69" t="s">
        <v>186</v>
      </c>
      <c r="D2068" s="69" t="s">
        <v>1937</v>
      </c>
      <c r="E2068" s="69" t="s">
        <v>1977</v>
      </c>
      <c r="F2068" s="69">
        <v>766</v>
      </c>
      <c r="G2068" s="69" t="s">
        <v>1963</v>
      </c>
    </row>
    <row r="2069" spans="1:33" ht="14.4">
      <c r="A2069" s="27" t="str">
        <f>VLOOKUP(C2069,'user list'!A:B,2,0)</f>
        <v>Admin</v>
      </c>
      <c r="B2069" s="172">
        <v>45810.374710648146</v>
      </c>
      <c r="C2069" s="69" t="s">
        <v>186</v>
      </c>
      <c r="D2069" s="69" t="s">
        <v>1937</v>
      </c>
      <c r="E2069" s="69" t="s">
        <v>2408</v>
      </c>
      <c r="F2069" s="69">
        <v>767</v>
      </c>
      <c r="G2069" s="69" t="s">
        <v>1963</v>
      </c>
      <c r="O2069" s="73"/>
      <c r="P2069" s="73"/>
    </row>
    <row r="2070" spans="1:33" ht="14.4">
      <c r="A2070" s="27" t="str">
        <f>VLOOKUP(C2070,'user list'!A:B,2,0)</f>
        <v>Admin</v>
      </c>
      <c r="B2070" s="172">
        <v>45810.374710648146</v>
      </c>
      <c r="C2070" s="69" t="s">
        <v>186</v>
      </c>
      <c r="D2070" s="69" t="s">
        <v>1937</v>
      </c>
      <c r="E2070" s="69" t="s">
        <v>2409</v>
      </c>
      <c r="F2070" s="69">
        <v>765</v>
      </c>
      <c r="G2070" s="69" t="s">
        <v>1963</v>
      </c>
      <c r="O2070" s="73"/>
      <c r="P2070" s="73"/>
    </row>
    <row r="2071" spans="1:33" ht="14.4">
      <c r="A2071" s="27" t="str">
        <f>VLOOKUP(C2071,'user list'!A:B,2,0)</f>
        <v>Admin</v>
      </c>
      <c r="B2071" s="172">
        <v>45810.374710648146</v>
      </c>
      <c r="C2071" s="69" t="s">
        <v>186</v>
      </c>
      <c r="D2071" s="69" t="s">
        <v>1937</v>
      </c>
      <c r="E2071" s="69" t="s">
        <v>1977</v>
      </c>
      <c r="F2071" s="69">
        <v>768</v>
      </c>
      <c r="G2071" s="69" t="s">
        <v>1963</v>
      </c>
      <c r="O2071" s="73"/>
      <c r="P2071" s="73"/>
    </row>
    <row r="2072" spans="1:33" ht="14.4">
      <c r="A2072" s="27" t="str">
        <f>VLOOKUP(C2072,'user list'!A:B,2,0)</f>
        <v>Admin</v>
      </c>
      <c r="B2072" s="172">
        <v>45810.374849537038</v>
      </c>
      <c r="C2072" s="69" t="s">
        <v>186</v>
      </c>
      <c r="D2072" s="69" t="s">
        <v>1937</v>
      </c>
      <c r="E2072" s="69" t="s">
        <v>2193</v>
      </c>
      <c r="F2072" s="69">
        <v>1032</v>
      </c>
      <c r="G2072" s="69" t="s">
        <v>1963</v>
      </c>
    </row>
    <row r="2073" spans="1:33" ht="14.4">
      <c r="A2073" s="27" t="str">
        <f>VLOOKUP(C2073,'user list'!A:B,2,0)</f>
        <v>Admin</v>
      </c>
      <c r="B2073" s="172">
        <v>45810.374849537038</v>
      </c>
      <c r="C2073" s="69" t="s">
        <v>186</v>
      </c>
      <c r="D2073" s="69" t="s">
        <v>1937</v>
      </c>
      <c r="E2073" s="69" t="s">
        <v>2410</v>
      </c>
      <c r="F2073" s="69">
        <v>966</v>
      </c>
      <c r="G2073" s="69" t="s">
        <v>1963</v>
      </c>
    </row>
    <row r="2074" spans="1:33" ht="14.4">
      <c r="A2074" s="27" t="str">
        <f>VLOOKUP(C2074,'user list'!A:B,2,0)</f>
        <v>Admin</v>
      </c>
      <c r="B2074" s="172">
        <v>45810.374849537038</v>
      </c>
      <c r="C2074" s="69" t="s">
        <v>186</v>
      </c>
      <c r="D2074" s="69" t="s">
        <v>1937</v>
      </c>
      <c r="E2074" s="69" t="s">
        <v>2305</v>
      </c>
      <c r="F2074" s="69">
        <v>981</v>
      </c>
      <c r="G2074" s="69" t="s">
        <v>1963</v>
      </c>
    </row>
    <row r="2075" spans="1:33" ht="14.4">
      <c r="A2075" s="27" t="str">
        <f>VLOOKUP(C2075,'user list'!A:B,2,0)</f>
        <v>Admin</v>
      </c>
      <c r="B2075" s="172">
        <v>45810.374849537038</v>
      </c>
      <c r="C2075" s="69" t="s">
        <v>186</v>
      </c>
      <c r="D2075" s="69" t="s">
        <v>1937</v>
      </c>
      <c r="E2075" s="69" t="s">
        <v>2384</v>
      </c>
      <c r="F2075" s="69">
        <v>967</v>
      </c>
      <c r="G2075" s="69" t="s">
        <v>1963</v>
      </c>
    </row>
    <row r="2076" spans="1:33" ht="14.4">
      <c r="A2076" s="27" t="str">
        <f>VLOOKUP(C2076,'user list'!A:B,2,0)</f>
        <v>Admin</v>
      </c>
      <c r="B2076" s="172">
        <v>45810.374849537038</v>
      </c>
      <c r="C2076" s="69" t="s">
        <v>186</v>
      </c>
      <c r="D2076" s="69" t="s">
        <v>1937</v>
      </c>
      <c r="E2076" s="69" t="s">
        <v>1539</v>
      </c>
      <c r="F2076" s="69">
        <v>951</v>
      </c>
      <c r="G2076" s="69" t="s">
        <v>1963</v>
      </c>
      <c r="O2076" s="73"/>
      <c r="P2076" s="73"/>
    </row>
    <row r="2077" spans="1:33" ht="14.4">
      <c r="A2077" s="27" t="str">
        <f>VLOOKUP(C2077,'user list'!A:B,2,0)</f>
        <v>Admin</v>
      </c>
      <c r="B2077" s="172">
        <v>45810.374849537038</v>
      </c>
      <c r="C2077" s="69" t="s">
        <v>186</v>
      </c>
      <c r="D2077" s="69" t="s">
        <v>1937</v>
      </c>
      <c r="E2077" s="69" t="s">
        <v>2305</v>
      </c>
      <c r="F2077" s="69">
        <v>947</v>
      </c>
      <c r="G2077" s="69" t="s">
        <v>1963</v>
      </c>
      <c r="AD2077" s="74"/>
      <c r="AG2077" s="74"/>
    </row>
    <row r="2078" spans="1:33" ht="14.4">
      <c r="A2078" s="27" t="str">
        <f>VLOOKUP(C2078,'user list'!A:B,2,0)</f>
        <v>Admin</v>
      </c>
      <c r="B2078" s="172">
        <v>45810.374849537038</v>
      </c>
      <c r="C2078" s="69" t="s">
        <v>186</v>
      </c>
      <c r="D2078" s="69" t="s">
        <v>1937</v>
      </c>
      <c r="E2078" s="69" t="s">
        <v>2411</v>
      </c>
      <c r="F2078" s="69">
        <v>949</v>
      </c>
      <c r="G2078" s="69" t="s">
        <v>1963</v>
      </c>
      <c r="L2078" s="73"/>
      <c r="M2078" s="73"/>
    </row>
    <row r="2079" spans="1:33" ht="14.4">
      <c r="A2079" s="27" t="str">
        <f>VLOOKUP(C2079,'user list'!A:B,2,0)</f>
        <v>Admin</v>
      </c>
      <c r="B2079" s="172">
        <v>45810.374942129631</v>
      </c>
      <c r="C2079" s="69" t="s">
        <v>186</v>
      </c>
      <c r="D2079" s="69" t="s">
        <v>1937</v>
      </c>
      <c r="E2079" s="69" t="s">
        <v>2412</v>
      </c>
      <c r="F2079" s="69">
        <v>943</v>
      </c>
      <c r="G2079" s="69" t="s">
        <v>1963</v>
      </c>
    </row>
    <row r="2080" spans="1:33" ht="14.4">
      <c r="A2080" s="27" t="str">
        <f>VLOOKUP(C2080,'user list'!A:B,2,0)</f>
        <v>Admin</v>
      </c>
      <c r="B2080" s="172">
        <v>45810.374942129631</v>
      </c>
      <c r="C2080" s="69" t="s">
        <v>186</v>
      </c>
      <c r="D2080" s="69" t="s">
        <v>1937</v>
      </c>
      <c r="E2080" s="69" t="s">
        <v>2379</v>
      </c>
      <c r="F2080" s="69">
        <v>942</v>
      </c>
      <c r="G2080" s="69" t="s">
        <v>1963</v>
      </c>
      <c r="O2080" s="73"/>
      <c r="P2080" s="73"/>
    </row>
    <row r="2081" spans="1:33" ht="14.4">
      <c r="A2081" s="27" t="str">
        <f>VLOOKUP(C2081,'user list'!A:B,2,0)</f>
        <v>Admin</v>
      </c>
      <c r="B2081" s="172">
        <v>45810.374942129631</v>
      </c>
      <c r="C2081" s="69" t="s">
        <v>186</v>
      </c>
      <c r="D2081" s="69" t="s">
        <v>1937</v>
      </c>
      <c r="E2081" s="69" t="s">
        <v>2031</v>
      </c>
      <c r="F2081" s="69">
        <v>939</v>
      </c>
      <c r="G2081" s="69" t="s">
        <v>1963</v>
      </c>
    </row>
    <row r="2082" spans="1:33" ht="14.4">
      <c r="A2082" s="27" t="str">
        <f>VLOOKUP(C2082,'user list'!A:B,2,0)</f>
        <v>Admin</v>
      </c>
      <c r="B2082" s="172">
        <v>45810.374942129631</v>
      </c>
      <c r="C2082" s="69" t="s">
        <v>186</v>
      </c>
      <c r="D2082" s="69" t="s">
        <v>1937</v>
      </c>
      <c r="E2082" s="69" t="s">
        <v>2413</v>
      </c>
      <c r="F2082" s="69">
        <v>944</v>
      </c>
      <c r="G2082" s="69" t="s">
        <v>1963</v>
      </c>
      <c r="AD2082" s="74"/>
      <c r="AG2082" s="74"/>
    </row>
    <row r="2083" spans="1:33" ht="14.4">
      <c r="A2083" s="27" t="str">
        <f>VLOOKUP(C2083,'user list'!A:B,2,0)</f>
        <v>Admin</v>
      </c>
      <c r="B2083" s="172">
        <v>45810.374942129631</v>
      </c>
      <c r="C2083" s="69" t="s">
        <v>186</v>
      </c>
      <c r="D2083" s="69" t="s">
        <v>1937</v>
      </c>
      <c r="E2083" s="69" t="s">
        <v>2103</v>
      </c>
      <c r="F2083" s="69">
        <v>940</v>
      </c>
      <c r="G2083" s="69" t="s">
        <v>1963</v>
      </c>
      <c r="L2083" s="73"/>
      <c r="M2083" s="73"/>
    </row>
    <row r="2084" spans="1:33" ht="14.4">
      <c r="A2084" s="27" t="str">
        <f>VLOOKUP(C2084,'user list'!A:B,2,0)</f>
        <v>Admin</v>
      </c>
      <c r="B2084" s="172">
        <v>45810.374942129631</v>
      </c>
      <c r="C2084" s="69" t="s">
        <v>186</v>
      </c>
      <c r="D2084" s="69" t="s">
        <v>1937</v>
      </c>
      <c r="E2084" s="69" t="s">
        <v>2103</v>
      </c>
      <c r="F2084" s="69">
        <v>910</v>
      </c>
      <c r="G2084" s="69" t="s">
        <v>1963</v>
      </c>
    </row>
    <row r="2085" spans="1:33" ht="14.4">
      <c r="A2085" s="27" t="str">
        <f>VLOOKUP(C2085,'user list'!A:B,2,0)</f>
        <v>Admin</v>
      </c>
      <c r="B2085" s="172">
        <v>45810.374942129631</v>
      </c>
      <c r="C2085" s="69" t="s">
        <v>186</v>
      </c>
      <c r="D2085" s="69" t="s">
        <v>1937</v>
      </c>
      <c r="E2085" s="69" t="s">
        <v>2103</v>
      </c>
      <c r="F2085" s="69">
        <v>925</v>
      </c>
      <c r="G2085" s="69" t="s">
        <v>1963</v>
      </c>
      <c r="O2085" s="73"/>
      <c r="P2085" s="73"/>
    </row>
    <row r="2086" spans="1:33" ht="14.4">
      <c r="A2086" s="27" t="str">
        <f>VLOOKUP(C2086,'user list'!A:B,2,0)</f>
        <v>Admin</v>
      </c>
      <c r="B2086" s="172">
        <v>45810.374942129631</v>
      </c>
      <c r="C2086" s="69" t="s">
        <v>186</v>
      </c>
      <c r="D2086" s="69" t="s">
        <v>1937</v>
      </c>
      <c r="E2086" s="69" t="s">
        <v>2103</v>
      </c>
      <c r="F2086" s="69">
        <v>879</v>
      </c>
      <c r="G2086" s="69" t="s">
        <v>1963</v>
      </c>
      <c r="O2086" s="73"/>
      <c r="P2086" s="73"/>
    </row>
    <row r="2087" spans="1:33" ht="14.4">
      <c r="A2087" s="27" t="str">
        <f>VLOOKUP(C2087,'user list'!A:B,2,0)</f>
        <v>Admin</v>
      </c>
      <c r="B2087" s="172">
        <v>45810.374942129631</v>
      </c>
      <c r="C2087" s="69" t="s">
        <v>186</v>
      </c>
      <c r="D2087" s="69" t="s">
        <v>1937</v>
      </c>
      <c r="E2087" s="69" t="s">
        <v>2321</v>
      </c>
      <c r="F2087" s="69">
        <v>938</v>
      </c>
      <c r="G2087" s="69" t="s">
        <v>1963</v>
      </c>
    </row>
    <row r="2088" spans="1:33" ht="14.4">
      <c r="A2088" s="27" t="str">
        <f>VLOOKUP(C2088,'user list'!A:B,2,0)</f>
        <v>Admin</v>
      </c>
      <c r="B2088" s="172">
        <v>45810.374942129631</v>
      </c>
      <c r="C2088" s="69" t="s">
        <v>186</v>
      </c>
      <c r="D2088" s="69" t="s">
        <v>1937</v>
      </c>
      <c r="E2088" s="69" t="s">
        <v>2103</v>
      </c>
      <c r="F2088" s="69">
        <v>895</v>
      </c>
      <c r="G2088" s="69" t="s">
        <v>1963</v>
      </c>
    </row>
    <row r="2089" spans="1:33" ht="14.4">
      <c r="A2089" s="27" t="str">
        <f>VLOOKUP(C2089,'user list'!A:B,2,0)</f>
        <v>Admin</v>
      </c>
      <c r="B2089" s="172">
        <v>45810.374942129631</v>
      </c>
      <c r="C2089" s="69" t="s">
        <v>186</v>
      </c>
      <c r="D2089" s="69" t="s">
        <v>1937</v>
      </c>
      <c r="E2089" s="69" t="s">
        <v>2103</v>
      </c>
      <c r="F2089" s="69">
        <v>871</v>
      </c>
      <c r="G2089" s="69" t="s">
        <v>1963</v>
      </c>
    </row>
    <row r="2090" spans="1:33" ht="14.4">
      <c r="A2090" s="27" t="str">
        <f>VLOOKUP(C2090,'user list'!A:B,2,0)</f>
        <v>Admin</v>
      </c>
      <c r="B2090" s="172">
        <v>45810.374942129631</v>
      </c>
      <c r="C2090" s="69" t="s">
        <v>186</v>
      </c>
      <c r="D2090" s="69" t="s">
        <v>1937</v>
      </c>
      <c r="E2090" s="69" t="s">
        <v>2103</v>
      </c>
      <c r="F2090" s="69">
        <v>868</v>
      </c>
      <c r="G2090" s="69" t="s">
        <v>1963</v>
      </c>
      <c r="AD2090" s="73"/>
      <c r="AE2090" s="73"/>
    </row>
    <row r="2091" spans="1:33" ht="14.4">
      <c r="A2091" s="27" t="str">
        <f>VLOOKUP(C2091,'user list'!A:B,2,0)</f>
        <v>Admin</v>
      </c>
      <c r="B2091" s="172">
        <v>45810.375243055554</v>
      </c>
      <c r="C2091" s="69" t="s">
        <v>186</v>
      </c>
      <c r="D2091" s="69" t="s">
        <v>1937</v>
      </c>
      <c r="E2091" s="69" t="s">
        <v>2414</v>
      </c>
      <c r="F2091" s="69">
        <v>842</v>
      </c>
      <c r="G2091" s="69" t="s">
        <v>1963</v>
      </c>
      <c r="L2091" s="73"/>
      <c r="M2091" s="73"/>
    </row>
    <row r="2092" spans="1:33" ht="14.4">
      <c r="A2092" s="27" t="str">
        <f>VLOOKUP(C2092,'user list'!A:B,2,0)</f>
        <v>Admin</v>
      </c>
      <c r="B2092" s="172">
        <v>45810.375243055554</v>
      </c>
      <c r="C2092" s="69" t="s">
        <v>186</v>
      </c>
      <c r="D2092" s="69" t="s">
        <v>1937</v>
      </c>
      <c r="E2092" s="69" t="s">
        <v>1977</v>
      </c>
      <c r="F2092" s="69">
        <v>759</v>
      </c>
      <c r="G2092" s="69" t="s">
        <v>1963</v>
      </c>
    </row>
    <row r="2093" spans="1:33" ht="14.4">
      <c r="A2093" s="27" t="str">
        <f>VLOOKUP(C2093,'user list'!A:B,2,0)</f>
        <v>Admin</v>
      </c>
      <c r="B2093" s="172">
        <v>45810.375243055554</v>
      </c>
      <c r="C2093" s="69" t="s">
        <v>186</v>
      </c>
      <c r="D2093" s="69" t="s">
        <v>1937</v>
      </c>
      <c r="E2093" s="69" t="s">
        <v>1977</v>
      </c>
      <c r="F2093" s="69">
        <v>764</v>
      </c>
      <c r="G2093" s="69" t="s">
        <v>1963</v>
      </c>
    </row>
    <row r="2094" spans="1:33" ht="14.4">
      <c r="A2094" s="27" t="str">
        <f>VLOOKUP(C2094,'user list'!A:B,2,0)</f>
        <v>Admin</v>
      </c>
      <c r="B2094" s="172">
        <v>45810.375243055554</v>
      </c>
      <c r="C2094" s="69" t="s">
        <v>186</v>
      </c>
      <c r="D2094" s="69" t="s">
        <v>1937</v>
      </c>
      <c r="E2094" s="69" t="s">
        <v>1977</v>
      </c>
      <c r="F2094" s="69">
        <v>763</v>
      </c>
      <c r="G2094" s="69" t="s">
        <v>1963</v>
      </c>
      <c r="R2094" s="73"/>
      <c r="S2094" s="73"/>
    </row>
    <row r="2095" spans="1:33" ht="14.4">
      <c r="A2095" s="27" t="str">
        <f>VLOOKUP(C2095,'user list'!A:B,2,0)</f>
        <v>Admin</v>
      </c>
      <c r="B2095" s="172">
        <v>45810.375243055554</v>
      </c>
      <c r="C2095" s="69" t="s">
        <v>186</v>
      </c>
      <c r="D2095" s="69" t="s">
        <v>1937</v>
      </c>
      <c r="E2095" s="69" t="s">
        <v>1977</v>
      </c>
      <c r="F2095" s="69">
        <v>761</v>
      </c>
      <c r="G2095" s="69" t="s">
        <v>1963</v>
      </c>
    </row>
    <row r="2096" spans="1:33" ht="14.4">
      <c r="A2096" s="27" t="str">
        <f>VLOOKUP(C2096,'user list'!A:B,2,0)</f>
        <v>Admin</v>
      </c>
      <c r="B2096" s="172">
        <v>45810.375243055554</v>
      </c>
      <c r="C2096" s="69" t="s">
        <v>186</v>
      </c>
      <c r="D2096" s="69" t="s">
        <v>1937</v>
      </c>
      <c r="E2096" s="69" t="s">
        <v>2415</v>
      </c>
      <c r="F2096" s="69">
        <v>758</v>
      </c>
      <c r="G2096" s="69" t="s">
        <v>1963</v>
      </c>
      <c r="O2096" s="73"/>
      <c r="P2096" s="73"/>
    </row>
    <row r="2097" spans="1:54" ht="14.4">
      <c r="A2097" s="27" t="str">
        <f>VLOOKUP(C2097,'user list'!A:B,2,0)</f>
        <v>Admin</v>
      </c>
      <c r="B2097" s="172">
        <v>45810.375243055554</v>
      </c>
      <c r="C2097" s="69" t="s">
        <v>186</v>
      </c>
      <c r="D2097" s="69" t="s">
        <v>1937</v>
      </c>
      <c r="E2097" s="69" t="s">
        <v>2416</v>
      </c>
      <c r="F2097" s="69">
        <v>757</v>
      </c>
      <c r="G2097" s="69" t="s">
        <v>1963</v>
      </c>
      <c r="AY2097" s="74"/>
      <c r="BB2097" s="74"/>
    </row>
    <row r="2098" spans="1:54" ht="14.4">
      <c r="A2098" s="27" t="str">
        <f>VLOOKUP(C2098,'user list'!A:B,2,0)</f>
        <v>Admin</v>
      </c>
      <c r="B2098" s="172">
        <v>45810.375243055554</v>
      </c>
      <c r="C2098" s="69" t="s">
        <v>186</v>
      </c>
      <c r="D2098" s="69" t="s">
        <v>1937</v>
      </c>
      <c r="E2098" s="69" t="s">
        <v>1977</v>
      </c>
      <c r="F2098" s="69">
        <v>752</v>
      </c>
      <c r="G2098" s="69" t="s">
        <v>1963</v>
      </c>
      <c r="L2098" s="73"/>
      <c r="M2098" s="73"/>
    </row>
    <row r="2099" spans="1:54" ht="14.4">
      <c r="A2099" s="27" t="str">
        <f>VLOOKUP(C2099,'user list'!A:B,2,0)</f>
        <v>Admin</v>
      </c>
      <c r="B2099" s="172">
        <v>45810.375243055554</v>
      </c>
      <c r="C2099" s="69" t="s">
        <v>186</v>
      </c>
      <c r="D2099" s="69" t="s">
        <v>1937</v>
      </c>
      <c r="E2099" s="69" t="s">
        <v>1977</v>
      </c>
      <c r="F2099" s="69">
        <v>753</v>
      </c>
      <c r="G2099" s="69" t="s">
        <v>1963</v>
      </c>
      <c r="L2099" s="73"/>
      <c r="M2099" s="73"/>
    </row>
    <row r="2100" spans="1:54" ht="14.4">
      <c r="A2100" s="27" t="str">
        <f>VLOOKUP(C2100,'user list'!A:B,2,0)</f>
        <v>Admin</v>
      </c>
      <c r="B2100" s="172">
        <v>45810.375243055554</v>
      </c>
      <c r="C2100" s="69" t="s">
        <v>186</v>
      </c>
      <c r="D2100" s="69" t="s">
        <v>1937</v>
      </c>
      <c r="E2100" s="69" t="s">
        <v>2084</v>
      </c>
      <c r="F2100" s="69">
        <v>750</v>
      </c>
      <c r="G2100" s="69" t="s">
        <v>1963</v>
      </c>
      <c r="O2100" s="73"/>
      <c r="P2100" s="73"/>
    </row>
    <row r="2101" spans="1:54" ht="14.4">
      <c r="A2101" s="27" t="str">
        <f>VLOOKUP(C2101,'user list'!A:B,2,0)</f>
        <v>Admin</v>
      </c>
      <c r="B2101" s="172">
        <v>45810.375243055554</v>
      </c>
      <c r="C2101" s="69" t="s">
        <v>186</v>
      </c>
      <c r="D2101" s="69" t="s">
        <v>1937</v>
      </c>
      <c r="E2101" s="69" t="s">
        <v>2084</v>
      </c>
      <c r="F2101" s="69">
        <v>751</v>
      </c>
      <c r="G2101" s="69" t="s">
        <v>1963</v>
      </c>
      <c r="O2101" s="73"/>
      <c r="P2101" s="73"/>
    </row>
    <row r="2102" spans="1:54" ht="14.4">
      <c r="A2102" s="27" t="str">
        <f>VLOOKUP(C2102,'user list'!A:B,2,0)</f>
        <v>Admin</v>
      </c>
      <c r="B2102" s="172">
        <v>45810.375243055554</v>
      </c>
      <c r="C2102" s="69" t="s">
        <v>186</v>
      </c>
      <c r="D2102" s="69" t="s">
        <v>1937</v>
      </c>
      <c r="E2102" s="69" t="s">
        <v>2084</v>
      </c>
      <c r="F2102" s="69">
        <v>749</v>
      </c>
      <c r="G2102" s="69" t="s">
        <v>1963</v>
      </c>
    </row>
    <row r="2103" spans="1:54" ht="14.4">
      <c r="A2103" s="27" t="str">
        <f>VLOOKUP(C2103,'user list'!A:B,2,0)</f>
        <v>Admin</v>
      </c>
      <c r="B2103" s="172">
        <v>45810.375243055554</v>
      </c>
      <c r="C2103" s="69" t="s">
        <v>186</v>
      </c>
      <c r="D2103" s="69" t="s">
        <v>1937</v>
      </c>
      <c r="E2103" s="69" t="s">
        <v>2417</v>
      </c>
      <c r="F2103" s="69">
        <v>742</v>
      </c>
      <c r="G2103" s="69" t="s">
        <v>1963</v>
      </c>
    </row>
    <row r="2104" spans="1:54" ht="14.4">
      <c r="A2104" s="27" t="str">
        <f>VLOOKUP(C2104,'user list'!A:B,2,0)</f>
        <v>Admin</v>
      </c>
      <c r="B2104" s="172">
        <v>45810.375243055554</v>
      </c>
      <c r="C2104" s="69" t="s">
        <v>186</v>
      </c>
      <c r="D2104" s="69" t="s">
        <v>1937</v>
      </c>
      <c r="E2104" s="69" t="s">
        <v>2084</v>
      </c>
      <c r="F2104" s="69">
        <v>748</v>
      </c>
      <c r="G2104" s="69" t="s">
        <v>1963</v>
      </c>
    </row>
    <row r="2105" spans="1:54" ht="14.4">
      <c r="A2105" s="27" t="str">
        <f>VLOOKUP(C2105,'user list'!A:B,2,0)</f>
        <v>Admin</v>
      </c>
      <c r="B2105" s="172">
        <v>45810.375243055554</v>
      </c>
      <c r="C2105" s="69" t="s">
        <v>186</v>
      </c>
      <c r="D2105" s="69" t="s">
        <v>1937</v>
      </c>
      <c r="E2105" s="69" t="s">
        <v>2418</v>
      </c>
      <c r="F2105" s="69">
        <v>745</v>
      </c>
      <c r="G2105" s="69" t="s">
        <v>1963</v>
      </c>
    </row>
    <row r="2106" spans="1:54" ht="14.4">
      <c r="A2106" s="27" t="str">
        <f>VLOOKUP(C2106,'user list'!A:B,2,0)</f>
        <v>Admin</v>
      </c>
      <c r="B2106" s="172">
        <v>45810.375243055554</v>
      </c>
      <c r="C2106" s="69" t="s">
        <v>186</v>
      </c>
      <c r="D2106" s="69" t="s">
        <v>1937</v>
      </c>
      <c r="E2106" s="69" t="s">
        <v>2084</v>
      </c>
      <c r="F2106" s="69">
        <v>747</v>
      </c>
      <c r="G2106" s="69" t="s">
        <v>1963</v>
      </c>
      <c r="O2106" s="73"/>
      <c r="P2106" s="73"/>
    </row>
    <row r="2107" spans="1:54" ht="14.4">
      <c r="A2107" s="27" t="str">
        <f>VLOOKUP(C2107,'user list'!A:B,2,0)</f>
        <v>Admin</v>
      </c>
      <c r="B2107" s="172">
        <v>45810.375243055554</v>
      </c>
      <c r="C2107" s="69" t="s">
        <v>186</v>
      </c>
      <c r="D2107" s="69" t="s">
        <v>1937</v>
      </c>
      <c r="E2107" s="69" t="s">
        <v>2364</v>
      </c>
      <c r="F2107" s="69">
        <v>687</v>
      </c>
      <c r="G2107" s="69" t="s">
        <v>1963</v>
      </c>
      <c r="O2107" s="73"/>
      <c r="P2107" s="73"/>
    </row>
    <row r="2108" spans="1:54" ht="14.4">
      <c r="A2108" s="27" t="str">
        <f>VLOOKUP(C2108,'user list'!A:B,2,0)</f>
        <v>Admin</v>
      </c>
      <c r="B2108" s="172">
        <v>45810.375243055554</v>
      </c>
      <c r="C2108" s="69" t="s">
        <v>186</v>
      </c>
      <c r="D2108" s="69" t="s">
        <v>1937</v>
      </c>
      <c r="E2108" s="69" t="s">
        <v>2419</v>
      </c>
      <c r="F2108" s="69">
        <v>682</v>
      </c>
      <c r="G2108" s="69" t="s">
        <v>1963</v>
      </c>
      <c r="O2108" s="73"/>
      <c r="P2108" s="73"/>
    </row>
    <row r="2109" spans="1:54" ht="14.4">
      <c r="A2109" s="27" t="str">
        <f>VLOOKUP(C2109,'user list'!A:B,2,0)</f>
        <v>Admin</v>
      </c>
      <c r="B2109" s="172">
        <v>45810.375243055554</v>
      </c>
      <c r="C2109" s="69" t="s">
        <v>186</v>
      </c>
      <c r="D2109" s="69" t="s">
        <v>1937</v>
      </c>
      <c r="E2109" s="69" t="s">
        <v>2254</v>
      </c>
      <c r="F2109" s="69">
        <v>679</v>
      </c>
      <c r="G2109" s="69" t="s">
        <v>1963</v>
      </c>
      <c r="L2109" s="73"/>
      <c r="M2109" s="73"/>
    </row>
    <row r="2110" spans="1:54" ht="14.4">
      <c r="A2110" s="27" t="str">
        <f>VLOOKUP(C2110,'user list'!A:B,2,0)</f>
        <v>Admin</v>
      </c>
      <c r="B2110" s="172">
        <v>45810.375243055554</v>
      </c>
      <c r="C2110" s="69" t="s">
        <v>186</v>
      </c>
      <c r="D2110" s="69" t="s">
        <v>1937</v>
      </c>
      <c r="E2110" s="69" t="s">
        <v>2122</v>
      </c>
      <c r="F2110" s="69">
        <v>681</v>
      </c>
      <c r="G2110" s="69" t="s">
        <v>1963</v>
      </c>
    </row>
    <row r="2111" spans="1:54" ht="14.4">
      <c r="A2111" s="27" t="str">
        <f>VLOOKUP(C2111,'user list'!A:B,2,0)</f>
        <v>Admin</v>
      </c>
      <c r="B2111" s="172">
        <v>45810.375243055554</v>
      </c>
      <c r="C2111" s="69" t="s">
        <v>186</v>
      </c>
      <c r="D2111" s="69" t="s">
        <v>1937</v>
      </c>
      <c r="E2111" s="69" t="s">
        <v>1989</v>
      </c>
      <c r="F2111" s="69">
        <v>684</v>
      </c>
      <c r="G2111" s="69" t="s">
        <v>1963</v>
      </c>
      <c r="L2111" s="73"/>
      <c r="M2111" s="73"/>
    </row>
    <row r="2112" spans="1:54" ht="14.4">
      <c r="A2112" s="27" t="str">
        <f>VLOOKUP(C2112,'user list'!A:B,2,0)</f>
        <v>Admin</v>
      </c>
      <c r="B2112" s="172">
        <v>45810.375254629631</v>
      </c>
      <c r="C2112" s="69" t="s">
        <v>186</v>
      </c>
      <c r="D2112" s="69" t="s">
        <v>1937</v>
      </c>
      <c r="E2112" s="69" t="s">
        <v>2001</v>
      </c>
      <c r="F2112" s="69">
        <v>678</v>
      </c>
      <c r="G2112" s="69" t="s">
        <v>1963</v>
      </c>
      <c r="L2112" s="73"/>
      <c r="M2112" s="73"/>
    </row>
    <row r="2113" spans="1:33" ht="14.4">
      <c r="A2113" s="27" t="str">
        <f>VLOOKUP(C2113,'user list'!A:B,2,0)</f>
        <v>Admin</v>
      </c>
      <c r="B2113" s="172">
        <v>45810.375254629631</v>
      </c>
      <c r="C2113" s="69" t="s">
        <v>186</v>
      </c>
      <c r="D2113" s="69" t="s">
        <v>1937</v>
      </c>
      <c r="E2113" s="69">
        <v>10042025</v>
      </c>
      <c r="F2113" s="69">
        <v>672</v>
      </c>
      <c r="G2113" s="69" t="s">
        <v>1963</v>
      </c>
      <c r="O2113" s="73"/>
      <c r="P2113" s="73"/>
    </row>
    <row r="2114" spans="1:33" ht="14.4">
      <c r="A2114" s="27" t="str">
        <f>VLOOKUP(C2114,'user list'!A:B,2,0)</f>
        <v>Admin</v>
      </c>
      <c r="B2114" s="172">
        <v>45810.375254629631</v>
      </c>
      <c r="C2114" s="69" t="s">
        <v>186</v>
      </c>
      <c r="D2114" s="69" t="s">
        <v>1937</v>
      </c>
      <c r="E2114" s="69">
        <v>10042025</v>
      </c>
      <c r="F2114" s="69">
        <v>671</v>
      </c>
      <c r="G2114" s="69" t="s">
        <v>1963</v>
      </c>
    </row>
    <row r="2115" spans="1:33" ht="14.4">
      <c r="A2115" s="27" t="str">
        <f>VLOOKUP(C2115,'user list'!A:B,2,0)</f>
        <v>Admin</v>
      </c>
      <c r="B2115" s="172">
        <v>45810.375254629631</v>
      </c>
      <c r="C2115" s="69" t="s">
        <v>186</v>
      </c>
      <c r="D2115" s="69" t="s">
        <v>1937</v>
      </c>
      <c r="E2115" s="69" t="s">
        <v>2047</v>
      </c>
      <c r="F2115" s="69">
        <v>670</v>
      </c>
      <c r="G2115" s="69" t="s">
        <v>1963</v>
      </c>
    </row>
    <row r="2116" spans="1:33" ht="14.4">
      <c r="A2116" s="27" t="str">
        <f>VLOOKUP(C2116,'user list'!A:B,2,0)</f>
        <v>Admin</v>
      </c>
      <c r="B2116" s="172">
        <v>45810.375254629631</v>
      </c>
      <c r="C2116" s="69" t="s">
        <v>186</v>
      </c>
      <c r="D2116" s="69" t="s">
        <v>1937</v>
      </c>
      <c r="E2116" s="69">
        <v>10042025</v>
      </c>
      <c r="F2116" s="69">
        <v>674</v>
      </c>
      <c r="G2116" s="69" t="s">
        <v>1963</v>
      </c>
      <c r="AD2116" s="73"/>
      <c r="AE2116" s="73"/>
    </row>
    <row r="2117" spans="1:33" ht="14.4">
      <c r="A2117" s="27" t="str">
        <f>VLOOKUP(C2117,'user list'!A:B,2,0)</f>
        <v>Admin</v>
      </c>
      <c r="B2117" s="172">
        <v>45810.375254629631</v>
      </c>
      <c r="C2117" s="69" t="s">
        <v>186</v>
      </c>
      <c r="D2117" s="69" t="s">
        <v>1937</v>
      </c>
      <c r="E2117" s="69" t="s">
        <v>2331</v>
      </c>
      <c r="F2117" s="69">
        <v>627</v>
      </c>
      <c r="G2117" s="69" t="s">
        <v>1963</v>
      </c>
    </row>
    <row r="2118" spans="1:33" ht="14.4">
      <c r="A2118" s="27" t="str">
        <f>VLOOKUP(C2118,'user list'!A:B,2,0)</f>
        <v>Admin</v>
      </c>
      <c r="B2118" s="172">
        <v>45810.375254629631</v>
      </c>
      <c r="C2118" s="69" t="s">
        <v>186</v>
      </c>
      <c r="D2118" s="69" t="s">
        <v>1937</v>
      </c>
      <c r="E2118" s="69" t="s">
        <v>2420</v>
      </c>
      <c r="F2118" s="69">
        <v>665</v>
      </c>
      <c r="G2118" s="69" t="s">
        <v>1963</v>
      </c>
      <c r="L2118" s="74"/>
      <c r="O2118" s="73"/>
      <c r="P2118" s="73"/>
    </row>
    <row r="2119" spans="1:33" ht="14.4">
      <c r="A2119" s="27" t="str">
        <f>VLOOKUP(C2119,'user list'!A:B,2,0)</f>
        <v>Admin</v>
      </c>
      <c r="B2119" s="172">
        <v>45810.375254629631</v>
      </c>
      <c r="C2119" s="69" t="s">
        <v>186</v>
      </c>
      <c r="D2119" s="69" t="s">
        <v>1937</v>
      </c>
      <c r="E2119" s="69" t="s">
        <v>2375</v>
      </c>
      <c r="F2119" s="69">
        <v>668</v>
      </c>
      <c r="G2119" s="69" t="s">
        <v>1963</v>
      </c>
    </row>
    <row r="2120" spans="1:33" ht="14.4">
      <c r="A2120" s="27" t="str">
        <f>VLOOKUP(C2120,'user list'!A:B,2,0)</f>
        <v>Admin</v>
      </c>
      <c r="B2120" s="172">
        <v>45810.375254629631</v>
      </c>
      <c r="C2120" s="69" t="s">
        <v>186</v>
      </c>
      <c r="D2120" s="69" t="s">
        <v>1937</v>
      </c>
      <c r="E2120" s="69" t="s">
        <v>2421</v>
      </c>
      <c r="F2120" s="69">
        <v>666</v>
      </c>
      <c r="G2120" s="69" t="s">
        <v>1963</v>
      </c>
    </row>
    <row r="2121" spans="1:33" ht="14.4">
      <c r="A2121" s="27" t="str">
        <f>VLOOKUP(C2121,'user list'!A:B,2,0)</f>
        <v>Admin</v>
      </c>
      <c r="B2121" s="172">
        <v>45810.375254629631</v>
      </c>
      <c r="C2121" s="69" t="s">
        <v>186</v>
      </c>
      <c r="D2121" s="69" t="s">
        <v>1937</v>
      </c>
      <c r="E2121" s="69" t="s">
        <v>2035</v>
      </c>
      <c r="F2121" s="69">
        <v>669</v>
      </c>
      <c r="G2121" s="69" t="s">
        <v>1963</v>
      </c>
      <c r="L2121" s="73"/>
      <c r="M2121" s="73"/>
    </row>
    <row r="2122" spans="1:33" ht="14.4">
      <c r="A2122" s="27" t="str">
        <f>VLOOKUP(C2122,'user list'!A:B,2,0)</f>
        <v>Admin</v>
      </c>
      <c r="B2122" s="172">
        <v>45810.375254629631</v>
      </c>
      <c r="C2122" s="69" t="s">
        <v>186</v>
      </c>
      <c r="D2122" s="69" t="s">
        <v>1937</v>
      </c>
      <c r="E2122" s="69" t="s">
        <v>2331</v>
      </c>
      <c r="F2122" s="69">
        <v>626</v>
      </c>
      <c r="G2122" s="69" t="s">
        <v>1963</v>
      </c>
      <c r="L2122" s="73"/>
      <c r="M2122" s="73"/>
    </row>
    <row r="2123" spans="1:33" ht="14.4">
      <c r="A2123" s="27" t="str">
        <f>VLOOKUP(C2123,'user list'!A:B,2,0)</f>
        <v>Admin</v>
      </c>
      <c r="B2123" s="172">
        <v>45810.375254629631</v>
      </c>
      <c r="C2123" s="69" t="s">
        <v>186</v>
      </c>
      <c r="D2123" s="69" t="s">
        <v>1937</v>
      </c>
      <c r="E2123" s="69" t="s">
        <v>2422</v>
      </c>
      <c r="F2123" s="69">
        <v>625</v>
      </c>
      <c r="G2123" s="69" t="s">
        <v>1963</v>
      </c>
      <c r="O2123" s="73"/>
      <c r="P2123" s="73"/>
    </row>
    <row r="2124" spans="1:33" ht="14.4">
      <c r="A2124" s="27" t="str">
        <f>VLOOKUP(C2124,'user list'!A:B,2,0)</f>
        <v>Admin</v>
      </c>
      <c r="B2124" s="172">
        <v>45810.375254629631</v>
      </c>
      <c r="C2124" s="69" t="s">
        <v>186</v>
      </c>
      <c r="D2124" s="69" t="s">
        <v>1937</v>
      </c>
      <c r="E2124" s="69" t="s">
        <v>2423</v>
      </c>
      <c r="F2124" s="69">
        <v>538</v>
      </c>
      <c r="G2124" s="69" t="s">
        <v>1963</v>
      </c>
      <c r="AD2124" s="74"/>
      <c r="AG2124" s="74"/>
    </row>
    <row r="2125" spans="1:33" ht="14.4">
      <c r="A2125" s="27" t="str">
        <f>VLOOKUP(C2125,'user list'!A:B,2,0)</f>
        <v>Admin</v>
      </c>
      <c r="B2125" s="172">
        <v>45810.375254629631</v>
      </c>
      <c r="C2125" s="69" t="s">
        <v>186</v>
      </c>
      <c r="D2125" s="69" t="s">
        <v>1937</v>
      </c>
      <c r="E2125" s="69" t="s">
        <v>2424</v>
      </c>
      <c r="F2125" s="69">
        <v>537</v>
      </c>
      <c r="G2125" s="69" t="s">
        <v>1963</v>
      </c>
      <c r="L2125" s="73"/>
      <c r="M2125" s="73"/>
    </row>
    <row r="2126" spans="1:33" ht="14.4">
      <c r="A2126" s="27" t="str">
        <f>VLOOKUP(C2126,'user list'!A:B,2,0)</f>
        <v>Admin</v>
      </c>
      <c r="B2126" s="172">
        <v>45810.375254629631</v>
      </c>
      <c r="C2126" s="69" t="s">
        <v>186</v>
      </c>
      <c r="D2126" s="69" t="s">
        <v>1937</v>
      </c>
      <c r="E2126" s="69" t="s">
        <v>2425</v>
      </c>
      <c r="F2126" s="69">
        <v>536</v>
      </c>
      <c r="G2126" s="69" t="s">
        <v>1963</v>
      </c>
      <c r="AD2126" s="74"/>
      <c r="AG2126" s="74"/>
    </row>
    <row r="2127" spans="1:33" ht="14.4">
      <c r="A2127" s="27" t="str">
        <f>VLOOKUP(C2127,'user list'!A:B,2,0)</f>
        <v>Admin</v>
      </c>
      <c r="B2127" s="172">
        <v>45810.375254629631</v>
      </c>
      <c r="C2127" s="69" t="s">
        <v>186</v>
      </c>
      <c r="D2127" s="69" t="s">
        <v>1937</v>
      </c>
      <c r="E2127" s="69" t="s">
        <v>2287</v>
      </c>
      <c r="F2127" s="69">
        <v>729</v>
      </c>
      <c r="G2127" s="69" t="s">
        <v>1963</v>
      </c>
      <c r="L2127" s="73"/>
      <c r="M2127" s="73"/>
    </row>
    <row r="2128" spans="1:33" ht="14.4">
      <c r="A2128" s="27" t="str">
        <f>VLOOKUP(C2128,'user list'!A:B,2,0)</f>
        <v>Admin</v>
      </c>
      <c r="B2128" s="172">
        <v>45810.375254629631</v>
      </c>
      <c r="C2128" s="69" t="s">
        <v>186</v>
      </c>
      <c r="D2128" s="69" t="s">
        <v>1937</v>
      </c>
      <c r="E2128" s="69" t="s">
        <v>2396</v>
      </c>
      <c r="F2128" s="69">
        <v>532</v>
      </c>
      <c r="G2128" s="69" t="s">
        <v>1963</v>
      </c>
    </row>
    <row r="2129" spans="1:33" ht="14.4">
      <c r="A2129" s="27" t="str">
        <f>VLOOKUP(C2129,'user list'!A:B,2,0)</f>
        <v>Admin</v>
      </c>
      <c r="B2129" s="172">
        <v>45810.375601851854</v>
      </c>
      <c r="C2129" s="69" t="s">
        <v>186</v>
      </c>
      <c r="D2129" s="69" t="s">
        <v>1937</v>
      </c>
      <c r="E2129" s="69" t="s">
        <v>1976</v>
      </c>
      <c r="F2129" s="69">
        <v>1284</v>
      </c>
      <c r="G2129" s="69" t="s">
        <v>1963</v>
      </c>
      <c r="O2129" s="73"/>
      <c r="P2129" s="73"/>
    </row>
    <row r="2130" spans="1:33" ht="14.4">
      <c r="A2130" s="27" t="str">
        <f>VLOOKUP(C2130,'user list'!A:B,2,0)</f>
        <v>Admin</v>
      </c>
      <c r="B2130" s="172">
        <v>45810.375601851854</v>
      </c>
      <c r="C2130" s="69" t="s">
        <v>186</v>
      </c>
      <c r="D2130" s="69" t="s">
        <v>1937</v>
      </c>
      <c r="E2130" s="69" t="s">
        <v>1976</v>
      </c>
      <c r="F2130" s="69">
        <v>1270</v>
      </c>
      <c r="G2130" s="69" t="s">
        <v>1963</v>
      </c>
    </row>
    <row r="2131" spans="1:33" ht="14.4">
      <c r="A2131" s="27" t="str">
        <f>VLOOKUP(C2131,'user list'!A:B,2,0)</f>
        <v>Admin</v>
      </c>
      <c r="B2131" s="172">
        <v>45810.375601851854</v>
      </c>
      <c r="C2131" s="69" t="s">
        <v>186</v>
      </c>
      <c r="D2131" s="69" t="s">
        <v>1937</v>
      </c>
      <c r="E2131" s="69" t="s">
        <v>1976</v>
      </c>
      <c r="F2131" s="69">
        <v>1279</v>
      </c>
      <c r="G2131" s="69" t="s">
        <v>1963</v>
      </c>
      <c r="O2131" s="73"/>
      <c r="P2131" s="73"/>
    </row>
    <row r="2132" spans="1:33" ht="14.4">
      <c r="A2132" s="27" t="str">
        <f>VLOOKUP(C2132,'user list'!A:B,2,0)</f>
        <v>Admin</v>
      </c>
      <c r="B2132" s="172">
        <v>45810.375601851854</v>
      </c>
      <c r="C2132" s="69" t="s">
        <v>186</v>
      </c>
      <c r="D2132" s="69" t="s">
        <v>1937</v>
      </c>
      <c r="E2132" s="69" t="s">
        <v>1976</v>
      </c>
      <c r="F2132" s="69">
        <v>1256</v>
      </c>
      <c r="G2132" s="69" t="s">
        <v>1963</v>
      </c>
      <c r="O2132" s="73"/>
      <c r="P2132" s="73"/>
    </row>
    <row r="2133" spans="1:33" ht="14.4">
      <c r="A2133" s="27" t="str">
        <f>VLOOKUP(C2133,'user list'!A:B,2,0)</f>
        <v>Admin</v>
      </c>
      <c r="B2133" s="172">
        <v>45810.375601851854</v>
      </c>
      <c r="C2133" s="69" t="s">
        <v>186</v>
      </c>
      <c r="D2133" s="69" t="s">
        <v>1937</v>
      </c>
      <c r="E2133" s="69" t="s">
        <v>1976</v>
      </c>
      <c r="F2133" s="69">
        <v>1274</v>
      </c>
      <c r="G2133" s="69" t="s">
        <v>1963</v>
      </c>
    </row>
    <row r="2134" spans="1:33" ht="14.4">
      <c r="A2134" s="27" t="str">
        <f>VLOOKUP(C2134,'user list'!A:B,2,0)</f>
        <v>Admin</v>
      </c>
      <c r="B2134" s="172">
        <v>45810.375601851854</v>
      </c>
      <c r="C2134" s="69" t="s">
        <v>186</v>
      </c>
      <c r="D2134" s="69" t="s">
        <v>1937</v>
      </c>
      <c r="E2134" s="69" t="s">
        <v>1976</v>
      </c>
      <c r="F2134" s="69">
        <v>1302</v>
      </c>
      <c r="G2134" s="69" t="s">
        <v>1963</v>
      </c>
      <c r="O2134" s="73"/>
      <c r="P2134" s="73"/>
    </row>
    <row r="2135" spans="1:33" ht="14.4">
      <c r="A2135" s="27" t="str">
        <f>VLOOKUP(C2135,'user list'!A:B,2,0)</f>
        <v>Admin</v>
      </c>
      <c r="B2135" s="172">
        <v>45810.375601851854</v>
      </c>
      <c r="C2135" s="69" t="s">
        <v>186</v>
      </c>
      <c r="D2135" s="69" t="s">
        <v>1937</v>
      </c>
      <c r="E2135" s="69" t="s">
        <v>1976</v>
      </c>
      <c r="F2135" s="69">
        <v>1310</v>
      </c>
      <c r="G2135" s="69" t="s">
        <v>1963</v>
      </c>
      <c r="O2135" s="73"/>
      <c r="P2135" s="73"/>
    </row>
    <row r="2136" spans="1:33" ht="14.4">
      <c r="A2136" s="27" t="str">
        <f>VLOOKUP(C2136,'user list'!A:B,2,0)</f>
        <v>Admin</v>
      </c>
      <c r="B2136" s="172">
        <v>45810.375601851854</v>
      </c>
      <c r="C2136" s="69" t="s">
        <v>186</v>
      </c>
      <c r="D2136" s="69" t="s">
        <v>1937</v>
      </c>
      <c r="E2136" s="69" t="s">
        <v>1976</v>
      </c>
      <c r="F2136" s="69">
        <v>1320</v>
      </c>
      <c r="G2136" s="69" t="s">
        <v>1963</v>
      </c>
      <c r="O2136" s="73"/>
      <c r="P2136" s="73"/>
    </row>
    <row r="2137" spans="1:33" ht="14.4">
      <c r="A2137" s="27" t="str">
        <f>VLOOKUP(C2137,'user list'!A:B,2,0)</f>
        <v>Admin</v>
      </c>
      <c r="B2137" s="172">
        <v>45810.375601851854</v>
      </c>
      <c r="C2137" s="69" t="s">
        <v>186</v>
      </c>
      <c r="D2137" s="69" t="s">
        <v>1937</v>
      </c>
      <c r="E2137" s="69" t="s">
        <v>1976</v>
      </c>
      <c r="F2137" s="69">
        <v>1291</v>
      </c>
      <c r="G2137" s="69" t="s">
        <v>1963</v>
      </c>
    </row>
    <row r="2138" spans="1:33" ht="14.4">
      <c r="A2138" s="27" t="str">
        <f>VLOOKUP(C2138,'user list'!A:B,2,0)</f>
        <v>Admin</v>
      </c>
      <c r="B2138" s="172">
        <v>45810.375601851854</v>
      </c>
      <c r="C2138" s="69" t="s">
        <v>186</v>
      </c>
      <c r="D2138" s="69" t="s">
        <v>1937</v>
      </c>
      <c r="E2138" s="69" t="s">
        <v>1976</v>
      </c>
      <c r="F2138" s="69">
        <v>1296</v>
      </c>
      <c r="G2138" s="69" t="s">
        <v>1963</v>
      </c>
    </row>
    <row r="2139" spans="1:33" ht="14.4">
      <c r="A2139" s="27" t="str">
        <f>VLOOKUP(C2139,'user list'!A:B,2,0)</f>
        <v>Admin</v>
      </c>
      <c r="B2139" s="172">
        <v>45810.375601851854</v>
      </c>
      <c r="C2139" s="69" t="s">
        <v>186</v>
      </c>
      <c r="D2139" s="69" t="s">
        <v>1937</v>
      </c>
      <c r="E2139" s="69" t="s">
        <v>1976</v>
      </c>
      <c r="F2139" s="69">
        <v>1315</v>
      </c>
      <c r="G2139" s="69" t="s">
        <v>1963</v>
      </c>
    </row>
    <row r="2140" spans="1:33" ht="14.4">
      <c r="A2140" s="27" t="str">
        <f>VLOOKUP(C2140,'user list'!A:B,2,0)</f>
        <v>Admin</v>
      </c>
      <c r="B2140" s="172">
        <v>45810.375601851854</v>
      </c>
      <c r="C2140" s="69" t="s">
        <v>186</v>
      </c>
      <c r="D2140" s="69" t="s">
        <v>1937</v>
      </c>
      <c r="E2140" s="69" t="s">
        <v>1976</v>
      </c>
      <c r="F2140" s="69">
        <v>1337</v>
      </c>
      <c r="G2140" s="69" t="s">
        <v>1963</v>
      </c>
    </row>
    <row r="2141" spans="1:33" ht="14.4">
      <c r="A2141" s="27" t="str">
        <f>VLOOKUP(C2141,'user list'!A:B,2,0)</f>
        <v>Admin</v>
      </c>
      <c r="B2141" s="172">
        <v>45810.375601851854</v>
      </c>
      <c r="C2141" s="69" t="s">
        <v>186</v>
      </c>
      <c r="D2141" s="69" t="s">
        <v>1937</v>
      </c>
      <c r="E2141" s="69" t="s">
        <v>1976</v>
      </c>
      <c r="F2141" s="69">
        <v>1326</v>
      </c>
      <c r="G2141" s="69" t="s">
        <v>1963</v>
      </c>
    </row>
    <row r="2142" spans="1:33" ht="14.4">
      <c r="A2142" s="27" t="str">
        <f>VLOOKUP(C2142,'user list'!A:B,2,0)</f>
        <v>Admin</v>
      </c>
      <c r="B2142" s="172">
        <v>45810.375601851854</v>
      </c>
      <c r="C2142" s="69" t="s">
        <v>186</v>
      </c>
      <c r="D2142" s="69" t="s">
        <v>1937</v>
      </c>
      <c r="E2142" s="69" t="s">
        <v>1976</v>
      </c>
      <c r="F2142" s="69">
        <v>1339</v>
      </c>
      <c r="G2142" s="69" t="s">
        <v>1963</v>
      </c>
    </row>
    <row r="2143" spans="1:33" ht="14.4">
      <c r="A2143" s="27" t="str">
        <f>VLOOKUP(C2143,'user list'!A:B,2,0)</f>
        <v>Admin</v>
      </c>
      <c r="B2143" s="172">
        <v>45810.375601851854</v>
      </c>
      <c r="C2143" s="69" t="s">
        <v>186</v>
      </c>
      <c r="D2143" s="69" t="s">
        <v>1937</v>
      </c>
      <c r="E2143" s="69" t="s">
        <v>1976</v>
      </c>
      <c r="F2143" s="69">
        <v>1328</v>
      </c>
      <c r="G2143" s="69" t="s">
        <v>1963</v>
      </c>
    </row>
    <row r="2144" spans="1:33" ht="14.4">
      <c r="A2144" s="27" t="str">
        <f>VLOOKUP(C2144,'user list'!A:B,2,0)</f>
        <v>Admin</v>
      </c>
      <c r="B2144" s="172">
        <v>45810.375601851854</v>
      </c>
      <c r="C2144" s="69" t="s">
        <v>186</v>
      </c>
      <c r="D2144" s="69" t="s">
        <v>1937</v>
      </c>
      <c r="E2144" s="69" t="s">
        <v>1976</v>
      </c>
      <c r="F2144" s="69">
        <v>1364</v>
      </c>
      <c r="G2144" s="69" t="s">
        <v>1963</v>
      </c>
      <c r="AD2144" s="74"/>
      <c r="AG2144" s="74"/>
    </row>
    <row r="2145" spans="1:33" ht="14.4">
      <c r="A2145" s="27" t="str">
        <f>VLOOKUP(C2145,'user list'!A:B,2,0)</f>
        <v>Admin</v>
      </c>
      <c r="B2145" s="172">
        <v>45810.375601851854</v>
      </c>
      <c r="C2145" s="69" t="s">
        <v>186</v>
      </c>
      <c r="D2145" s="69" t="s">
        <v>1937</v>
      </c>
      <c r="E2145" s="69" t="s">
        <v>1976</v>
      </c>
      <c r="F2145" s="69">
        <v>1371</v>
      </c>
      <c r="G2145" s="69" t="s">
        <v>1963</v>
      </c>
      <c r="L2145" s="73"/>
      <c r="M2145" s="73"/>
    </row>
    <row r="2146" spans="1:33" ht="14.4">
      <c r="A2146" s="27" t="str">
        <f>VLOOKUP(C2146,'user list'!A:B,2,0)</f>
        <v>Admin</v>
      </c>
      <c r="B2146" s="172">
        <v>45810.375601851854</v>
      </c>
      <c r="C2146" s="69" t="s">
        <v>186</v>
      </c>
      <c r="D2146" s="69" t="s">
        <v>1937</v>
      </c>
      <c r="E2146" s="69" t="s">
        <v>1976</v>
      </c>
      <c r="F2146" s="69">
        <v>1359</v>
      </c>
      <c r="G2146" s="69" t="s">
        <v>1963</v>
      </c>
      <c r="AD2146" s="74"/>
      <c r="AG2146" s="74"/>
    </row>
    <row r="2147" spans="1:33" ht="14.4">
      <c r="A2147" s="27" t="str">
        <f>VLOOKUP(C2147,'user list'!A:B,2,0)</f>
        <v>Admin</v>
      </c>
      <c r="B2147" s="172">
        <v>45810.375601851854</v>
      </c>
      <c r="C2147" s="69" t="s">
        <v>186</v>
      </c>
      <c r="D2147" s="69" t="s">
        <v>1937</v>
      </c>
      <c r="E2147" s="69" t="s">
        <v>1976</v>
      </c>
      <c r="F2147" s="69">
        <v>1349</v>
      </c>
      <c r="G2147" s="69" t="s">
        <v>1963</v>
      </c>
      <c r="L2147" s="73"/>
      <c r="M2147" s="73"/>
    </row>
    <row r="2148" spans="1:33" ht="14.4">
      <c r="A2148" s="27" t="str">
        <f>VLOOKUP(C2148,'user list'!A:B,2,0)</f>
        <v>Admin</v>
      </c>
      <c r="B2148" s="172">
        <v>45810.375601851854</v>
      </c>
      <c r="C2148" s="69" t="s">
        <v>186</v>
      </c>
      <c r="D2148" s="69" t="s">
        <v>1937</v>
      </c>
      <c r="E2148" s="69" t="s">
        <v>1976</v>
      </c>
      <c r="F2148" s="69">
        <v>1379</v>
      </c>
      <c r="G2148" s="69" t="s">
        <v>1963</v>
      </c>
    </row>
    <row r="2149" spans="1:33" ht="14.4">
      <c r="A2149" s="27" t="str">
        <f>VLOOKUP(C2149,'user list'!A:B,2,0)</f>
        <v>Admin</v>
      </c>
      <c r="B2149" s="172">
        <v>45810.375601851854</v>
      </c>
      <c r="C2149" s="69" t="s">
        <v>186</v>
      </c>
      <c r="D2149" s="69" t="s">
        <v>1937</v>
      </c>
      <c r="E2149" s="69" t="s">
        <v>2103</v>
      </c>
      <c r="F2149" s="69">
        <v>1189</v>
      </c>
      <c r="G2149" s="69" t="s">
        <v>1963</v>
      </c>
      <c r="O2149" s="73"/>
      <c r="P2149" s="73"/>
    </row>
    <row r="2150" spans="1:33" ht="14.4">
      <c r="A2150" s="27" t="str">
        <f>VLOOKUP(C2150,'user list'!A:B,2,0)</f>
        <v>Admin</v>
      </c>
      <c r="B2150" s="172">
        <v>45810.375601851854</v>
      </c>
      <c r="C2150" s="69" t="s">
        <v>186</v>
      </c>
      <c r="D2150" s="69" t="s">
        <v>1937</v>
      </c>
      <c r="E2150" s="69" t="s">
        <v>2103</v>
      </c>
      <c r="F2150" s="69">
        <v>1174</v>
      </c>
      <c r="G2150" s="69" t="s">
        <v>1963</v>
      </c>
      <c r="O2150" s="73"/>
      <c r="P2150" s="73"/>
    </row>
    <row r="2151" spans="1:33" ht="14.4">
      <c r="A2151" s="27" t="str">
        <f>VLOOKUP(C2151,'user list'!A:B,2,0)</f>
        <v>Admin</v>
      </c>
      <c r="B2151" s="172">
        <v>45810.375601851854</v>
      </c>
      <c r="C2151" s="69" t="s">
        <v>186</v>
      </c>
      <c r="D2151" s="69" t="s">
        <v>1937</v>
      </c>
      <c r="E2151" s="69" t="s">
        <v>2103</v>
      </c>
      <c r="F2151" s="69">
        <v>1158</v>
      </c>
      <c r="G2151" s="69" t="s">
        <v>1963</v>
      </c>
    </row>
    <row r="2152" spans="1:33" ht="14.4">
      <c r="A2152" s="27" t="str">
        <f>VLOOKUP(C2152,'user list'!A:B,2,0)</f>
        <v>Admin</v>
      </c>
      <c r="B2152" s="172">
        <v>45810.375601851854</v>
      </c>
      <c r="C2152" s="69" t="s">
        <v>186</v>
      </c>
      <c r="D2152" s="69" t="s">
        <v>1937</v>
      </c>
      <c r="E2152" s="69" t="s">
        <v>2103</v>
      </c>
      <c r="F2152" s="69">
        <v>1162</v>
      </c>
      <c r="G2152" s="69" t="s">
        <v>1963</v>
      </c>
    </row>
    <row r="2153" spans="1:33" ht="14.4">
      <c r="A2153" s="27" t="str">
        <f>VLOOKUP(C2153,'user list'!A:B,2,0)</f>
        <v>Admin</v>
      </c>
      <c r="B2153" s="172">
        <v>45810.375601851854</v>
      </c>
      <c r="C2153" s="69" t="s">
        <v>186</v>
      </c>
      <c r="D2153" s="69" t="s">
        <v>1937</v>
      </c>
      <c r="E2153" s="69" t="s">
        <v>2103</v>
      </c>
      <c r="F2153" s="69">
        <v>1185</v>
      </c>
      <c r="G2153" s="69" t="s">
        <v>1963</v>
      </c>
    </row>
    <row r="2154" spans="1:33" ht="14.4">
      <c r="A2154" s="27" t="str">
        <f>VLOOKUP(C2154,'user list'!A:B,2,0)</f>
        <v>Admin</v>
      </c>
      <c r="B2154" s="172">
        <v>45810.375601851854</v>
      </c>
      <c r="C2154" s="69" t="s">
        <v>186</v>
      </c>
      <c r="D2154" s="69" t="s">
        <v>1937</v>
      </c>
      <c r="E2154" s="69" t="s">
        <v>2103</v>
      </c>
      <c r="F2154" s="69">
        <v>1077</v>
      </c>
      <c r="G2154" s="69" t="s">
        <v>1963</v>
      </c>
      <c r="AD2154" s="73"/>
      <c r="AE2154" s="73"/>
    </row>
    <row r="2155" spans="1:33" ht="14.4">
      <c r="A2155" s="27" t="str">
        <f>VLOOKUP(C2155,'user list'!A:B,2,0)</f>
        <v>Admin</v>
      </c>
      <c r="B2155" s="172">
        <v>45810.375601851854</v>
      </c>
      <c r="C2155" s="69" t="s">
        <v>186</v>
      </c>
      <c r="D2155" s="69" t="s">
        <v>1937</v>
      </c>
      <c r="E2155" s="69" t="s">
        <v>2103</v>
      </c>
      <c r="F2155" s="69">
        <v>1153</v>
      </c>
      <c r="G2155" s="69" t="s">
        <v>1963</v>
      </c>
      <c r="L2155" s="73"/>
      <c r="M2155" s="73"/>
    </row>
    <row r="2156" spans="1:33" ht="14.4">
      <c r="A2156" s="27" t="str">
        <f>VLOOKUP(C2156,'user list'!A:B,2,0)</f>
        <v>Admin</v>
      </c>
      <c r="B2156" s="172">
        <v>45810.375601851854</v>
      </c>
      <c r="C2156" s="69" t="s">
        <v>186</v>
      </c>
      <c r="D2156" s="69" t="s">
        <v>1937</v>
      </c>
      <c r="E2156" s="69" t="s">
        <v>2103</v>
      </c>
      <c r="F2156" s="69">
        <v>1064</v>
      </c>
      <c r="G2156" s="69" t="s">
        <v>1963</v>
      </c>
    </row>
    <row r="2157" spans="1:33" ht="14.4">
      <c r="A2157" s="27" t="str">
        <f>VLOOKUP(C2157,'user list'!A:B,2,0)</f>
        <v>Admin</v>
      </c>
      <c r="B2157" s="172">
        <v>45810.375601851854</v>
      </c>
      <c r="C2157" s="69" t="s">
        <v>186</v>
      </c>
      <c r="D2157" s="69" t="s">
        <v>1937</v>
      </c>
      <c r="E2157" s="69" t="s">
        <v>2103</v>
      </c>
      <c r="F2157" s="69">
        <v>1138</v>
      </c>
      <c r="G2157" s="69" t="s">
        <v>1963</v>
      </c>
    </row>
    <row r="2158" spans="1:33" ht="14.4">
      <c r="A2158" s="27" t="str">
        <f>VLOOKUP(C2158,'user list'!A:B,2,0)</f>
        <v>Admin</v>
      </c>
      <c r="B2158" s="172">
        <v>45810.375601851854</v>
      </c>
      <c r="C2158" s="69" t="s">
        <v>186</v>
      </c>
      <c r="D2158" s="69" t="s">
        <v>1937</v>
      </c>
      <c r="E2158" s="69" t="s">
        <v>2103</v>
      </c>
      <c r="F2158" s="69">
        <v>1073</v>
      </c>
      <c r="G2158" s="69" t="s">
        <v>1963</v>
      </c>
      <c r="R2158" s="73"/>
      <c r="S2158" s="73"/>
    </row>
    <row r="2159" spans="1:33" ht="14.4">
      <c r="A2159" s="27" t="str">
        <f>VLOOKUP(C2159,'user list'!A:B,2,0)</f>
        <v>Admin</v>
      </c>
      <c r="B2159" s="172">
        <v>45810.375601851854</v>
      </c>
      <c r="C2159" s="69" t="s">
        <v>186</v>
      </c>
      <c r="D2159" s="69" t="s">
        <v>1937</v>
      </c>
      <c r="E2159" s="69" t="s">
        <v>2103</v>
      </c>
      <c r="F2159" s="69">
        <v>998</v>
      </c>
      <c r="G2159" s="69" t="s">
        <v>1963</v>
      </c>
    </row>
    <row r="2160" spans="1:33" ht="14.4">
      <c r="A2160" s="27" t="str">
        <f>VLOOKUP(C2160,'user list'!A:B,2,0)</f>
        <v>Admin</v>
      </c>
      <c r="B2160" s="172">
        <v>45810.375601851854</v>
      </c>
      <c r="C2160" s="69" t="s">
        <v>186</v>
      </c>
      <c r="D2160" s="69" t="s">
        <v>1937</v>
      </c>
      <c r="E2160" s="69" t="s">
        <v>2103</v>
      </c>
      <c r="F2160" s="69">
        <v>975</v>
      </c>
      <c r="G2160" s="69" t="s">
        <v>1963</v>
      </c>
      <c r="O2160" s="73"/>
      <c r="P2160" s="73"/>
    </row>
    <row r="2161" spans="1:54" ht="14.4">
      <c r="A2161" s="27" t="str">
        <f>VLOOKUP(C2161,'user list'!A:B,2,0)</f>
        <v>Admin</v>
      </c>
      <c r="B2161" s="172">
        <v>45810.375601851854</v>
      </c>
      <c r="C2161" s="69" t="s">
        <v>186</v>
      </c>
      <c r="D2161" s="69" t="s">
        <v>1937</v>
      </c>
      <c r="E2161" s="69" t="s">
        <v>2103</v>
      </c>
      <c r="F2161" s="69">
        <v>992</v>
      </c>
      <c r="G2161" s="69" t="s">
        <v>1963</v>
      </c>
      <c r="AY2161" s="74"/>
      <c r="BB2161" s="74"/>
    </row>
    <row r="2162" spans="1:54" ht="14.4">
      <c r="A2162" s="27" t="str">
        <f>VLOOKUP(C2162,'user list'!A:B,2,0)</f>
        <v>Admin</v>
      </c>
      <c r="B2162" s="172">
        <v>45810.375625000001</v>
      </c>
      <c r="C2162" s="69" t="s">
        <v>186</v>
      </c>
      <c r="D2162" s="69" t="s">
        <v>1937</v>
      </c>
      <c r="E2162" s="69" t="s">
        <v>2188</v>
      </c>
      <c r="F2162" s="69">
        <v>965</v>
      </c>
      <c r="G2162" s="69" t="s">
        <v>1963</v>
      </c>
      <c r="L2162" s="73"/>
      <c r="M2162" s="73"/>
    </row>
    <row r="2163" spans="1:54" ht="14.4">
      <c r="A2163" s="27" t="str">
        <f>VLOOKUP(C2163,'user list'!A:B,2,0)</f>
        <v>Admin</v>
      </c>
      <c r="B2163" s="172">
        <v>45810.375625000001</v>
      </c>
      <c r="C2163" s="69" t="s">
        <v>186</v>
      </c>
      <c r="D2163" s="69" t="s">
        <v>1937</v>
      </c>
      <c r="E2163" s="69" t="s">
        <v>2261</v>
      </c>
      <c r="F2163" s="69">
        <v>963</v>
      </c>
      <c r="G2163" s="69" t="s">
        <v>1963</v>
      </c>
      <c r="L2163" s="73"/>
      <c r="M2163" s="73"/>
    </row>
    <row r="2164" spans="1:54" ht="14.4">
      <c r="A2164" s="27" t="str">
        <f>VLOOKUP(C2164,'user list'!A:B,2,0)</f>
        <v>Admin</v>
      </c>
      <c r="B2164" s="172">
        <v>45810.375625000001</v>
      </c>
      <c r="C2164" s="69" t="s">
        <v>186</v>
      </c>
      <c r="D2164" s="69" t="s">
        <v>1937</v>
      </c>
      <c r="E2164" s="69" t="s">
        <v>2194</v>
      </c>
      <c r="F2164" s="69">
        <v>968</v>
      </c>
      <c r="G2164" s="69" t="s">
        <v>1963</v>
      </c>
      <c r="O2164" s="73"/>
      <c r="P2164" s="73"/>
    </row>
    <row r="2165" spans="1:54" ht="14.4">
      <c r="A2165" s="27" t="str">
        <f>VLOOKUP(C2165,'user list'!A:B,2,0)</f>
        <v>Admin</v>
      </c>
      <c r="B2165" s="172">
        <v>45810.375625000001</v>
      </c>
      <c r="C2165" s="69" t="s">
        <v>186</v>
      </c>
      <c r="D2165" s="69" t="s">
        <v>1937</v>
      </c>
      <c r="E2165" s="69" t="s">
        <v>2426</v>
      </c>
      <c r="F2165" s="69">
        <v>969</v>
      </c>
      <c r="G2165" s="69" t="s">
        <v>1963</v>
      </c>
      <c r="O2165" s="73"/>
      <c r="P2165" s="73"/>
    </row>
    <row r="2166" spans="1:54" ht="14.4">
      <c r="A2166" s="27" t="str">
        <f>VLOOKUP(C2166,'user list'!A:B,2,0)</f>
        <v>Admin</v>
      </c>
      <c r="B2166" s="172">
        <v>45810.375625000001</v>
      </c>
      <c r="C2166" s="69" t="s">
        <v>186</v>
      </c>
      <c r="D2166" s="69" t="s">
        <v>1937</v>
      </c>
      <c r="E2166" s="69" t="s">
        <v>2427</v>
      </c>
      <c r="F2166" s="69">
        <v>962</v>
      </c>
      <c r="G2166" s="69" t="s">
        <v>1963</v>
      </c>
    </row>
    <row r="2167" spans="1:54" ht="14.4">
      <c r="A2167" s="27" t="str">
        <f>VLOOKUP(C2167,'user list'!A:B,2,0)</f>
        <v>Admin</v>
      </c>
      <c r="B2167" s="172">
        <v>45810.375625000001</v>
      </c>
      <c r="C2167" s="69" t="s">
        <v>186</v>
      </c>
      <c r="D2167" s="69" t="s">
        <v>1937</v>
      </c>
      <c r="E2167" s="69">
        <v>959</v>
      </c>
      <c r="F2167" s="69">
        <v>959</v>
      </c>
      <c r="G2167" s="69" t="s">
        <v>1963</v>
      </c>
    </row>
    <row r="2168" spans="1:54" ht="14.4">
      <c r="A2168" s="27" t="str">
        <f>VLOOKUP(C2168,'user list'!A:B,2,0)</f>
        <v>Admin</v>
      </c>
      <c r="B2168" s="172">
        <v>45810.375625000001</v>
      </c>
      <c r="C2168" s="69" t="s">
        <v>186</v>
      </c>
      <c r="D2168" s="69" t="s">
        <v>1937</v>
      </c>
      <c r="E2168" s="69" t="s">
        <v>2428</v>
      </c>
      <c r="F2168" s="69">
        <v>957</v>
      </c>
      <c r="G2168" s="69" t="s">
        <v>1963</v>
      </c>
      <c r="O2168" s="73"/>
      <c r="P2168" s="73"/>
    </row>
    <row r="2169" spans="1:54" ht="14.4">
      <c r="A2169" s="27" t="str">
        <f>VLOOKUP(C2169,'user list'!A:B,2,0)</f>
        <v>Admin</v>
      </c>
      <c r="B2169" s="172">
        <v>45810.375625000001</v>
      </c>
      <c r="C2169" s="69" t="s">
        <v>186</v>
      </c>
      <c r="D2169" s="69" t="s">
        <v>1937</v>
      </c>
      <c r="E2169" s="69" t="s">
        <v>2428</v>
      </c>
      <c r="F2169" s="69">
        <v>956</v>
      </c>
      <c r="G2169" s="69" t="s">
        <v>1963</v>
      </c>
      <c r="L2169" s="73"/>
      <c r="M2169" s="73"/>
    </row>
    <row r="2170" spans="1:54" ht="14.4">
      <c r="A2170" s="27" t="str">
        <f>VLOOKUP(C2170,'user list'!A:B,2,0)</f>
        <v>Admin</v>
      </c>
      <c r="B2170" s="172">
        <v>45810.375625000001</v>
      </c>
      <c r="C2170" s="69" t="s">
        <v>186</v>
      </c>
      <c r="D2170" s="69" t="s">
        <v>1937</v>
      </c>
      <c r="E2170" s="69" t="s">
        <v>1956</v>
      </c>
      <c r="F2170" s="69">
        <v>961</v>
      </c>
      <c r="G2170" s="69" t="s">
        <v>1963</v>
      </c>
    </row>
    <row r="2171" spans="1:54" ht="14.4">
      <c r="A2171" s="27" t="str">
        <f>VLOOKUP(C2171,'user list'!A:B,2,0)</f>
        <v>Admin</v>
      </c>
      <c r="B2171" s="172">
        <v>45810.375625000001</v>
      </c>
      <c r="C2171" s="69" t="s">
        <v>186</v>
      </c>
      <c r="D2171" s="69" t="s">
        <v>1937</v>
      </c>
      <c r="E2171" s="69" t="s">
        <v>2429</v>
      </c>
      <c r="F2171" s="69">
        <v>954</v>
      </c>
      <c r="G2171" s="69" t="s">
        <v>1963</v>
      </c>
    </row>
    <row r="2172" spans="1:54" ht="14.4">
      <c r="A2172" s="27" t="str">
        <f>VLOOKUP(C2172,'user list'!A:B,2,0)</f>
        <v>Admin</v>
      </c>
      <c r="B2172" s="172">
        <v>45810.375625000001</v>
      </c>
      <c r="C2172" s="69" t="s">
        <v>186</v>
      </c>
      <c r="D2172" s="69" t="s">
        <v>1937</v>
      </c>
      <c r="E2172" s="69" t="s">
        <v>2430</v>
      </c>
      <c r="F2172" s="69">
        <v>953</v>
      </c>
      <c r="G2172" s="69" t="s">
        <v>1963</v>
      </c>
      <c r="AD2172" s="73"/>
      <c r="AE2172" s="73"/>
    </row>
    <row r="2173" spans="1:54" ht="14.4">
      <c r="A2173" s="27" t="str">
        <f>VLOOKUP(C2173,'user list'!A:B,2,0)</f>
        <v>Admin</v>
      </c>
      <c r="B2173" s="172">
        <v>45810.375625000001</v>
      </c>
      <c r="C2173" s="69" t="s">
        <v>186</v>
      </c>
      <c r="D2173" s="69" t="s">
        <v>1937</v>
      </c>
      <c r="E2173" s="69" t="s">
        <v>1953</v>
      </c>
      <c r="F2173" s="69">
        <v>952</v>
      </c>
      <c r="G2173" s="69" t="s">
        <v>1963</v>
      </c>
    </row>
    <row r="2174" spans="1:54" ht="14.4">
      <c r="A2174" s="27" t="str">
        <f>VLOOKUP(C2174,'user list'!A:B,2,0)</f>
        <v>Admin</v>
      </c>
      <c r="B2174" s="172">
        <v>45810.375787037039</v>
      </c>
      <c r="C2174" s="69" t="s">
        <v>186</v>
      </c>
      <c r="D2174" s="69" t="s">
        <v>1937</v>
      </c>
      <c r="E2174" s="69" t="s">
        <v>2193</v>
      </c>
      <c r="F2174" s="69">
        <v>1033</v>
      </c>
      <c r="G2174" s="69" t="s">
        <v>1963</v>
      </c>
      <c r="L2174" s="74"/>
      <c r="O2174" s="73"/>
      <c r="P2174" s="73"/>
    </row>
    <row r="2175" spans="1:54" ht="14.4">
      <c r="A2175" s="27" t="str">
        <f>VLOOKUP(C2175,'user list'!A:B,2,0)</f>
        <v>Admin</v>
      </c>
      <c r="B2175" s="172">
        <v>45810.375787037039</v>
      </c>
      <c r="C2175" s="69" t="s">
        <v>186</v>
      </c>
      <c r="D2175" s="69" t="s">
        <v>1937</v>
      </c>
      <c r="E2175" s="69" t="s">
        <v>2193</v>
      </c>
      <c r="F2175" s="69">
        <v>1030</v>
      </c>
      <c r="G2175" s="69" t="s">
        <v>1963</v>
      </c>
    </row>
    <row r="2176" spans="1:54" ht="14.4">
      <c r="A2176" s="27" t="str">
        <f>VLOOKUP(C2176,'user list'!A:B,2,0)</f>
        <v>Admin</v>
      </c>
      <c r="B2176" s="172">
        <v>45810.375787037039</v>
      </c>
      <c r="C2176" s="69" t="s">
        <v>186</v>
      </c>
      <c r="D2176" s="69" t="s">
        <v>1937</v>
      </c>
      <c r="E2176" s="69" t="s">
        <v>2193</v>
      </c>
      <c r="F2176" s="69">
        <v>1027</v>
      </c>
      <c r="G2176" s="69" t="s">
        <v>1963</v>
      </c>
    </row>
    <row r="2177" spans="1:24" ht="14.4">
      <c r="A2177" s="27" t="str">
        <f>VLOOKUP(C2177,'user list'!A:B,2,0)</f>
        <v>Admin</v>
      </c>
      <c r="B2177" s="172">
        <v>45810.375787037039</v>
      </c>
      <c r="C2177" s="69" t="s">
        <v>186</v>
      </c>
      <c r="D2177" s="69" t="s">
        <v>1937</v>
      </c>
      <c r="E2177" s="69" t="s">
        <v>2431</v>
      </c>
      <c r="F2177" s="69">
        <v>1034</v>
      </c>
      <c r="G2177" s="69" t="s">
        <v>1963</v>
      </c>
      <c r="R2177" s="73"/>
      <c r="S2177" s="73"/>
    </row>
    <row r="2178" spans="1:24" ht="14.4">
      <c r="A2178" s="27" t="str">
        <f>VLOOKUP(C2178,'user list'!A:B,2,0)</f>
        <v>Admin</v>
      </c>
      <c r="B2178" s="172">
        <v>45810.375787037039</v>
      </c>
      <c r="C2178" s="69" t="s">
        <v>186</v>
      </c>
      <c r="D2178" s="69" t="s">
        <v>1937</v>
      </c>
      <c r="E2178" s="69" t="s">
        <v>2432</v>
      </c>
      <c r="F2178" s="69">
        <v>1029</v>
      </c>
      <c r="G2178" s="69" t="s">
        <v>1963</v>
      </c>
    </row>
    <row r="2179" spans="1:24" ht="14.4">
      <c r="A2179" s="27" t="str">
        <f>VLOOKUP(C2179,'user list'!A:B,2,0)</f>
        <v>Admin</v>
      </c>
      <c r="B2179" s="172">
        <v>45810.375787037039</v>
      </c>
      <c r="C2179" s="69" t="s">
        <v>186</v>
      </c>
      <c r="D2179" s="69" t="s">
        <v>1937</v>
      </c>
      <c r="E2179" s="69" t="s">
        <v>2433</v>
      </c>
      <c r="F2179" s="69">
        <v>1036</v>
      </c>
      <c r="G2179" s="69" t="s">
        <v>1963</v>
      </c>
      <c r="R2179" s="73"/>
      <c r="S2179" s="73"/>
    </row>
    <row r="2180" spans="1:24" ht="14.4">
      <c r="A2180" s="27" t="str">
        <f>VLOOKUP(C2180,'user list'!A:B,2,0)</f>
        <v>Admin</v>
      </c>
      <c r="B2180" s="172">
        <v>45810.375787037039</v>
      </c>
      <c r="C2180" s="69" t="s">
        <v>186</v>
      </c>
      <c r="D2180" s="69" t="s">
        <v>1937</v>
      </c>
      <c r="E2180" s="69" t="s">
        <v>1959</v>
      </c>
      <c r="F2180" s="69">
        <v>1035</v>
      </c>
      <c r="G2180" s="69" t="s">
        <v>1963</v>
      </c>
      <c r="U2180" s="74"/>
      <c r="X2180" s="74"/>
    </row>
    <row r="2181" spans="1:24" ht="14.4">
      <c r="A2181" s="27" t="str">
        <f>VLOOKUP(C2181,'user list'!A:B,2,0)</f>
        <v>Admin</v>
      </c>
      <c r="B2181" s="172">
        <v>45810.375821759262</v>
      </c>
      <c r="C2181" s="69" t="s">
        <v>186</v>
      </c>
      <c r="D2181" s="69" t="s">
        <v>1937</v>
      </c>
      <c r="E2181" s="69" t="s">
        <v>2434</v>
      </c>
      <c r="F2181" s="69">
        <v>983</v>
      </c>
      <c r="G2181" s="69" t="s">
        <v>1963</v>
      </c>
      <c r="L2181" s="73"/>
      <c r="M2181" s="73"/>
    </row>
    <row r="2182" spans="1:24" ht="14.4">
      <c r="A2182" s="27" t="str">
        <f>VLOOKUP(C2182,'user list'!A:B,2,0)</f>
        <v>Admin</v>
      </c>
      <c r="B2182" s="172">
        <v>45810.375821759262</v>
      </c>
      <c r="C2182" s="69" t="s">
        <v>186</v>
      </c>
      <c r="D2182" s="69" t="s">
        <v>1937</v>
      </c>
      <c r="E2182" s="69" t="s">
        <v>2434</v>
      </c>
      <c r="F2182" s="69">
        <v>986</v>
      </c>
      <c r="G2182" s="69" t="s">
        <v>1963</v>
      </c>
      <c r="L2182" s="73"/>
      <c r="M2182" s="73"/>
    </row>
    <row r="2183" spans="1:24" ht="14.4">
      <c r="A2183" s="27" t="str">
        <f>VLOOKUP(C2183,'user list'!A:B,2,0)</f>
        <v>Admin</v>
      </c>
      <c r="B2183" s="172">
        <v>45810.375821759262</v>
      </c>
      <c r="C2183" s="69" t="s">
        <v>186</v>
      </c>
      <c r="D2183" s="69" t="s">
        <v>1937</v>
      </c>
      <c r="E2183" s="69" t="s">
        <v>2229</v>
      </c>
      <c r="F2183" s="69">
        <v>984</v>
      </c>
      <c r="G2183" s="69" t="s">
        <v>1963</v>
      </c>
      <c r="R2183" s="73"/>
      <c r="S2183" s="73"/>
    </row>
    <row r="2184" spans="1:24" ht="14.4">
      <c r="A2184" s="27" t="str">
        <f>VLOOKUP(C2184,'user list'!A:B,2,0)</f>
        <v>Admin</v>
      </c>
      <c r="B2184" s="172">
        <v>45810.375821759262</v>
      </c>
      <c r="C2184" s="69" t="s">
        <v>186</v>
      </c>
      <c r="D2184" s="69" t="s">
        <v>1937</v>
      </c>
      <c r="E2184" s="69" t="s">
        <v>2364</v>
      </c>
      <c r="F2184" s="69">
        <v>985</v>
      </c>
      <c r="G2184" s="69" t="s">
        <v>1963</v>
      </c>
    </row>
    <row r="2185" spans="1:24" ht="14.4">
      <c r="A2185" s="27" t="str">
        <f>VLOOKUP(C2185,'user list'!A:B,2,0)</f>
        <v>Admin</v>
      </c>
      <c r="B2185" s="172">
        <v>45810.37599537037</v>
      </c>
      <c r="C2185" s="69" t="s">
        <v>186</v>
      </c>
      <c r="D2185" s="69" t="s">
        <v>1937</v>
      </c>
      <c r="E2185" s="69" t="s">
        <v>2434</v>
      </c>
      <c r="F2185" s="69">
        <v>987</v>
      </c>
      <c r="G2185" s="69" t="s">
        <v>1963</v>
      </c>
    </row>
    <row r="2186" spans="1:24" ht="14.4">
      <c r="A2186" s="27" t="str">
        <f>VLOOKUP(C2186,'user list'!A:B,2,0)</f>
        <v>Admin</v>
      </c>
      <c r="B2186" s="172">
        <v>45810.37599537037</v>
      </c>
      <c r="C2186" s="69" t="s">
        <v>186</v>
      </c>
      <c r="D2186" s="69" t="s">
        <v>1937</v>
      </c>
      <c r="E2186" s="69" t="s">
        <v>2435</v>
      </c>
      <c r="F2186" s="69">
        <v>980</v>
      </c>
      <c r="G2186" s="69" t="s">
        <v>1963</v>
      </c>
    </row>
    <row r="2187" spans="1:24" ht="14.4">
      <c r="A2187" s="27" t="str">
        <f>VLOOKUP(C2187,'user list'!A:B,2,0)</f>
        <v>Admin</v>
      </c>
      <c r="B2187" s="172">
        <v>45810.37599537037</v>
      </c>
      <c r="C2187" s="69" t="s">
        <v>186</v>
      </c>
      <c r="D2187" s="69" t="s">
        <v>1937</v>
      </c>
      <c r="E2187" s="69" t="s">
        <v>24</v>
      </c>
      <c r="F2187" s="69">
        <v>978</v>
      </c>
      <c r="G2187" s="69" t="s">
        <v>1963</v>
      </c>
      <c r="R2187" s="73"/>
      <c r="S2187" s="73"/>
    </row>
    <row r="2188" spans="1:24" ht="14.4">
      <c r="A2188" s="27" t="str">
        <f>VLOOKUP(C2188,'user list'!A:B,2,0)</f>
        <v>Admin</v>
      </c>
      <c r="B2188" s="172">
        <v>45810.37599537037</v>
      </c>
      <c r="C2188" s="69" t="s">
        <v>186</v>
      </c>
      <c r="D2188" s="69" t="s">
        <v>1937</v>
      </c>
      <c r="E2188" s="69" t="s">
        <v>2193</v>
      </c>
      <c r="F2188" s="69">
        <v>982</v>
      </c>
      <c r="G2188" s="69" t="s">
        <v>1963</v>
      </c>
    </row>
    <row r="2189" spans="1:24" ht="14.4">
      <c r="A2189" s="27" t="str">
        <f>VLOOKUP(C2189,'user list'!A:B,2,0)</f>
        <v>Admin</v>
      </c>
      <c r="B2189" s="172">
        <v>45810.37599537037</v>
      </c>
      <c r="C2189" s="69" t="s">
        <v>186</v>
      </c>
      <c r="D2189" s="69" t="s">
        <v>1937</v>
      </c>
      <c r="E2189" s="69" t="s">
        <v>2426</v>
      </c>
      <c r="F2189" s="69">
        <v>979</v>
      </c>
      <c r="G2189" s="69" t="s">
        <v>1963</v>
      </c>
      <c r="R2189" s="73"/>
      <c r="S2189" s="73"/>
    </row>
    <row r="2190" spans="1:24" ht="14.4">
      <c r="A2190" s="27" t="str">
        <f>VLOOKUP(C2190,'user list'!A:B,2,0)</f>
        <v>Admin</v>
      </c>
      <c r="B2190" s="172">
        <v>45810.37599537037</v>
      </c>
      <c r="C2190" s="69" t="s">
        <v>186</v>
      </c>
      <c r="D2190" s="69" t="s">
        <v>1937</v>
      </c>
      <c r="E2190" s="69" t="s">
        <v>2061</v>
      </c>
      <c r="F2190" s="69">
        <v>977</v>
      </c>
      <c r="G2190" s="69" t="s">
        <v>1963</v>
      </c>
    </row>
    <row r="2191" spans="1:24" ht="14.4">
      <c r="A2191" s="27" t="str">
        <f>VLOOKUP(C2191,'user list'!A:B,2,0)</f>
        <v>Admin</v>
      </c>
      <c r="B2191" s="172">
        <v>45810.37599537037</v>
      </c>
      <c r="C2191" s="69" t="s">
        <v>186</v>
      </c>
      <c r="D2191" s="69" t="s">
        <v>1937</v>
      </c>
      <c r="E2191" s="69" t="s">
        <v>2436</v>
      </c>
      <c r="F2191" s="69">
        <v>973</v>
      </c>
      <c r="G2191" s="69" t="s">
        <v>1963</v>
      </c>
    </row>
    <row r="2192" spans="1:24" ht="14.4">
      <c r="A2192" s="27" t="str">
        <f>VLOOKUP(C2192,'user list'!A:B,2,0)</f>
        <v>Admin</v>
      </c>
      <c r="B2192" s="172">
        <v>45810.37599537037</v>
      </c>
      <c r="C2192" s="69" t="s">
        <v>186</v>
      </c>
      <c r="D2192" s="69" t="s">
        <v>1937</v>
      </c>
      <c r="E2192" s="69" t="s">
        <v>2196</v>
      </c>
      <c r="F2192" s="69">
        <v>970</v>
      </c>
      <c r="G2192" s="69" t="s">
        <v>1963</v>
      </c>
    </row>
    <row r="2193" spans="1:31" ht="14.4">
      <c r="A2193" s="27" t="str">
        <f>VLOOKUP(C2193,'user list'!A:B,2,0)</f>
        <v>Admin</v>
      </c>
      <c r="B2193" s="172">
        <v>45810.37599537037</v>
      </c>
      <c r="C2193" s="69" t="s">
        <v>186</v>
      </c>
      <c r="D2193" s="69" t="s">
        <v>1937</v>
      </c>
      <c r="E2193" s="69" t="s">
        <v>2370</v>
      </c>
      <c r="F2193" s="69">
        <v>976</v>
      </c>
      <c r="G2193" s="69" t="s">
        <v>1963</v>
      </c>
    </row>
    <row r="2194" spans="1:31" ht="14.4">
      <c r="A2194" s="27" t="str">
        <f>VLOOKUP(C2194,'user list'!A:B,2,0)</f>
        <v>Admin</v>
      </c>
      <c r="B2194" s="172">
        <v>45810.37599537037</v>
      </c>
      <c r="C2194" s="69" t="s">
        <v>186</v>
      </c>
      <c r="D2194" s="69" t="s">
        <v>1937</v>
      </c>
      <c r="E2194" s="69" t="s">
        <v>1971</v>
      </c>
      <c r="F2194" s="69">
        <v>974</v>
      </c>
      <c r="G2194" s="69" t="s">
        <v>1963</v>
      </c>
    </row>
    <row r="2195" spans="1:31" ht="14.4">
      <c r="A2195" s="27" t="str">
        <f>VLOOKUP(C2195,'user list'!A:B,2,0)</f>
        <v>Admin</v>
      </c>
      <c r="B2195" s="172">
        <v>45810.376261574071</v>
      </c>
      <c r="C2195" s="69" t="s">
        <v>186</v>
      </c>
      <c r="D2195" s="69" t="s">
        <v>1937</v>
      </c>
      <c r="E2195" s="69" t="s">
        <v>2437</v>
      </c>
      <c r="F2195" s="69">
        <v>1592</v>
      </c>
      <c r="G2195" s="69" t="s">
        <v>1939</v>
      </c>
      <c r="AD2195" s="73"/>
      <c r="AE2195" s="73"/>
    </row>
    <row r="2196" spans="1:31" ht="14.4">
      <c r="A2196" s="27" t="str">
        <f>VLOOKUP(C2196,'user list'!A:B,2,0)</f>
        <v>ITDD</v>
      </c>
      <c r="B2196" s="172">
        <v>45810.378425925926</v>
      </c>
      <c r="C2196" s="69" t="s">
        <v>219</v>
      </c>
      <c r="D2196" s="69" t="s">
        <v>1937</v>
      </c>
      <c r="E2196" s="69" t="s">
        <v>2438</v>
      </c>
      <c r="F2196" s="69">
        <v>1045</v>
      </c>
      <c r="G2196" s="69" t="s">
        <v>1939</v>
      </c>
    </row>
    <row r="2197" spans="1:31" ht="14.4">
      <c r="A2197" s="27" t="str">
        <f>VLOOKUP(C2197,'user list'!A:B,2,0)</f>
        <v>Admin</v>
      </c>
      <c r="B2197" s="172">
        <v>45810.378587962965</v>
      </c>
      <c r="C2197" s="69" t="s">
        <v>186</v>
      </c>
      <c r="D2197" s="69" t="s">
        <v>1937</v>
      </c>
      <c r="E2197" s="69" t="s">
        <v>2234</v>
      </c>
      <c r="F2197" s="69">
        <v>1066</v>
      </c>
      <c r="G2197" s="69" t="s">
        <v>1939</v>
      </c>
    </row>
    <row r="2198" spans="1:31" ht="14.4">
      <c r="A2198" s="27" t="str">
        <f>VLOOKUP(C2198,'user list'!A:B,2,0)</f>
        <v>LEDIPO</v>
      </c>
      <c r="B2198" s="172">
        <v>45810.379340277781</v>
      </c>
      <c r="C2198" s="69" t="s">
        <v>222</v>
      </c>
      <c r="D2198" s="69" t="s">
        <v>1937</v>
      </c>
      <c r="E2198" s="69" t="s">
        <v>2438</v>
      </c>
      <c r="F2198" s="69">
        <v>1045</v>
      </c>
      <c r="G2198" s="69" t="s">
        <v>1939</v>
      </c>
      <c r="L2198" s="73"/>
      <c r="M2198" s="73"/>
    </row>
    <row r="2199" spans="1:31" ht="14.4">
      <c r="A2199" s="27" t="str">
        <f>VLOOKUP(C2199,'user list'!A:B,2,0)</f>
        <v>LEDIPO</v>
      </c>
      <c r="B2199" s="172">
        <v>45810.38076388889</v>
      </c>
      <c r="C2199" s="69" t="s">
        <v>222</v>
      </c>
      <c r="D2199" s="69" t="s">
        <v>1937</v>
      </c>
      <c r="E2199" s="69" t="s">
        <v>2439</v>
      </c>
      <c r="F2199" s="69">
        <v>1444</v>
      </c>
      <c r="G2199" s="69" t="s">
        <v>1939</v>
      </c>
    </row>
    <row r="2200" spans="1:31" ht="14.4">
      <c r="A2200" s="27" t="str">
        <f>VLOOKUP(C2200,'user list'!A:B,2,0)</f>
        <v>ITDD</v>
      </c>
      <c r="B2200" s="172">
        <v>45810.381273148145</v>
      </c>
      <c r="C2200" s="69" t="s">
        <v>219</v>
      </c>
      <c r="D2200" s="69" t="s">
        <v>1937</v>
      </c>
      <c r="E2200" s="69" t="s">
        <v>2438</v>
      </c>
      <c r="F2200" s="69">
        <v>1045</v>
      </c>
      <c r="G2200" s="69" t="s">
        <v>1947</v>
      </c>
    </row>
    <row r="2201" spans="1:31" ht="14.4">
      <c r="A2201" s="27" t="str">
        <f>VLOOKUP(C2201,'user list'!A:B,2,0)</f>
        <v>ITDD</v>
      </c>
      <c r="B2201" s="172">
        <v>45810.381273148145</v>
      </c>
      <c r="C2201" s="69" t="s">
        <v>219</v>
      </c>
      <c r="D2201" s="69" t="s">
        <v>1937</v>
      </c>
      <c r="E2201" s="69" t="s">
        <v>2438</v>
      </c>
      <c r="F2201" s="69">
        <v>1045</v>
      </c>
      <c r="G2201" s="69" t="s">
        <v>1948</v>
      </c>
      <c r="U2201" s="74"/>
      <c r="X2201" s="74"/>
    </row>
    <row r="2202" spans="1:31" ht="14.4">
      <c r="A2202" s="27" t="str">
        <f>VLOOKUP(C2202,'user list'!A:B,2,0)</f>
        <v>ITDD</v>
      </c>
      <c r="B2202" s="172">
        <v>45810.381273148145</v>
      </c>
      <c r="C2202" s="69" t="s">
        <v>219</v>
      </c>
      <c r="D2202" s="69" t="s">
        <v>1937</v>
      </c>
      <c r="E2202" s="69" t="s">
        <v>2438</v>
      </c>
      <c r="F2202" s="69">
        <v>1045</v>
      </c>
      <c r="G2202" s="69" t="s">
        <v>1939</v>
      </c>
      <c r="L2202" s="73"/>
      <c r="M2202" s="73"/>
    </row>
    <row r="2203" spans="1:31" ht="14.4">
      <c r="A2203" s="27" t="str">
        <f>VLOOKUP(C2203,'user list'!A:B,2,0)</f>
        <v>Admin</v>
      </c>
      <c r="B2203" s="172">
        <v>45810.381284722222</v>
      </c>
      <c r="C2203" s="69" t="s">
        <v>186</v>
      </c>
      <c r="D2203" s="69" t="s">
        <v>1937</v>
      </c>
      <c r="E2203" s="69" t="s">
        <v>2438</v>
      </c>
      <c r="F2203" s="69">
        <v>1045</v>
      </c>
      <c r="G2203" s="69" t="s">
        <v>1948</v>
      </c>
      <c r="L2203" s="73"/>
      <c r="M2203" s="73"/>
    </row>
    <row r="2204" spans="1:31" ht="14.4">
      <c r="A2204" s="27" t="str">
        <f>VLOOKUP(C2204,'user list'!A:B,2,0)</f>
        <v>LEDIPO</v>
      </c>
      <c r="B2204" s="172">
        <v>45810.381377314814</v>
      </c>
      <c r="C2204" s="69" t="s">
        <v>222</v>
      </c>
      <c r="D2204" s="69" t="s">
        <v>1937</v>
      </c>
      <c r="E2204" s="69" t="s">
        <v>2438</v>
      </c>
      <c r="F2204" s="69">
        <v>1045</v>
      </c>
      <c r="G2204" s="69" t="s">
        <v>1939</v>
      </c>
      <c r="R2204" s="73"/>
      <c r="S2204" s="73"/>
    </row>
    <row r="2205" spans="1:31" ht="14.4">
      <c r="A2205" s="27" t="str">
        <f>VLOOKUP(C2205,'user list'!A:B,2,0)</f>
        <v>SPORTS</v>
      </c>
      <c r="B2205" s="172">
        <v>45810.381990740738</v>
      </c>
      <c r="C2205" s="69" t="s">
        <v>272</v>
      </c>
      <c r="D2205" s="69" t="s">
        <v>1937</v>
      </c>
      <c r="E2205" s="69" t="s">
        <v>2439</v>
      </c>
      <c r="F2205" s="69">
        <v>1444</v>
      </c>
      <c r="G2205" s="69" t="s">
        <v>1939</v>
      </c>
    </row>
    <row r="2206" spans="1:31" ht="14.4">
      <c r="A2206" s="27" t="str">
        <f>VLOOKUP(C2206,'user list'!A:B,2,0)</f>
        <v>LEDIPO</v>
      </c>
      <c r="B2206" s="172">
        <v>45810.382037037038</v>
      </c>
      <c r="C2206" s="69" t="s">
        <v>222</v>
      </c>
      <c r="D2206" s="69" t="s">
        <v>1937</v>
      </c>
      <c r="E2206" s="69" t="s">
        <v>2234</v>
      </c>
      <c r="F2206" s="69">
        <v>1066</v>
      </c>
      <c r="G2206" s="69" t="s">
        <v>1939</v>
      </c>
    </row>
    <row r="2207" spans="1:31" ht="14.4">
      <c r="A2207" s="27" t="str">
        <f>VLOOKUP(C2207,'user list'!A:B,2,0)</f>
        <v>LEDIPO</v>
      </c>
      <c r="B2207" s="172">
        <v>45810.382581018515</v>
      </c>
      <c r="C2207" s="69" t="s">
        <v>222</v>
      </c>
      <c r="D2207" s="69" t="s">
        <v>1937</v>
      </c>
      <c r="E2207" s="69" t="s">
        <v>2439</v>
      </c>
      <c r="F2207" s="69">
        <v>1444</v>
      </c>
      <c r="G2207" s="69" t="s">
        <v>1939</v>
      </c>
    </row>
    <row r="2208" spans="1:31" ht="14.4">
      <c r="A2208" s="27" t="str">
        <f>VLOOKUP(C2208,'user list'!A:B,2,0)</f>
        <v>CTO</v>
      </c>
      <c r="B2208" s="172">
        <v>45810.386990740742</v>
      </c>
      <c r="C2208" s="69" t="s">
        <v>207</v>
      </c>
      <c r="D2208" s="69" t="s">
        <v>1937</v>
      </c>
      <c r="E2208" s="69" t="s">
        <v>2439</v>
      </c>
      <c r="F2208" s="69">
        <v>1444</v>
      </c>
      <c r="G2208" s="69" t="s">
        <v>1939</v>
      </c>
    </row>
    <row r="2209" spans="1:33" ht="14.4">
      <c r="A2209" s="27" t="str">
        <f>VLOOKUP(C2209,'user list'!A:B,2,0)</f>
        <v>MDAD</v>
      </c>
      <c r="B2209" s="172">
        <v>45810.393865740742</v>
      </c>
      <c r="C2209" s="69" t="s">
        <v>223</v>
      </c>
      <c r="D2209" s="69" t="s">
        <v>1937</v>
      </c>
      <c r="E2209" s="69" t="s">
        <v>1974</v>
      </c>
      <c r="F2209" s="69">
        <v>1727</v>
      </c>
      <c r="G2209" s="69" t="s">
        <v>2440</v>
      </c>
      <c r="R2209" s="73"/>
      <c r="S2209" s="73"/>
    </row>
    <row r="2210" spans="1:33" ht="14.4">
      <c r="A2210" s="27" t="str">
        <f>VLOOKUP(C2210,'user list'!A:B,2,0)</f>
        <v>Admin</v>
      </c>
      <c r="B2210" s="172">
        <v>45810.393877314818</v>
      </c>
      <c r="C2210" s="69" t="s">
        <v>186</v>
      </c>
      <c r="D2210" s="69" t="s">
        <v>1937</v>
      </c>
      <c r="E2210" s="69" t="s">
        <v>1974</v>
      </c>
      <c r="F2210" s="69">
        <v>1727</v>
      </c>
      <c r="G2210" s="69" t="s">
        <v>1948</v>
      </c>
    </row>
    <row r="2211" spans="1:33" ht="14.4">
      <c r="A2211" s="27" t="str">
        <f>VLOOKUP(C2211,'user list'!A:B,2,0)</f>
        <v>Admin</v>
      </c>
      <c r="B2211" s="172">
        <v>45810.393877314818</v>
      </c>
      <c r="C2211" s="69" t="s">
        <v>186</v>
      </c>
      <c r="D2211" s="69" t="s">
        <v>1937</v>
      </c>
      <c r="E2211" s="69" t="s">
        <v>1974</v>
      </c>
      <c r="F2211" s="69">
        <v>1727</v>
      </c>
      <c r="G2211" s="69" t="s">
        <v>1948</v>
      </c>
      <c r="R2211" s="73"/>
      <c r="S2211" s="73"/>
    </row>
    <row r="2212" spans="1:33" ht="14.4">
      <c r="A2212" s="27" t="str">
        <f>VLOOKUP(C2212,'user list'!A:B,2,0)</f>
        <v>Admin</v>
      </c>
      <c r="B2212" s="172">
        <v>45810.393877314818</v>
      </c>
      <c r="C2212" s="69" t="s">
        <v>186</v>
      </c>
      <c r="D2212" s="69" t="s">
        <v>1937</v>
      </c>
      <c r="E2212" s="69" t="s">
        <v>1974</v>
      </c>
      <c r="F2212" s="69">
        <v>1727</v>
      </c>
      <c r="G2212" s="69" t="s">
        <v>1948</v>
      </c>
    </row>
    <row r="2213" spans="1:33" ht="14.4">
      <c r="A2213" s="27" t="str">
        <f>VLOOKUP(C2213,'user list'!A:B,2,0)</f>
        <v>Admin</v>
      </c>
      <c r="B2213" s="172">
        <v>45810.393888888888</v>
      </c>
      <c r="C2213" s="69" t="s">
        <v>186</v>
      </c>
      <c r="D2213" s="69" t="s">
        <v>1937</v>
      </c>
      <c r="E2213" s="69" t="s">
        <v>1974</v>
      </c>
      <c r="F2213" s="69">
        <v>1727</v>
      </c>
      <c r="G2213" s="69" t="s">
        <v>1947</v>
      </c>
    </row>
    <row r="2214" spans="1:33" ht="14.4">
      <c r="A2214" s="27" t="str">
        <f>VLOOKUP(C2214,'user list'!A:B,2,0)</f>
        <v>MDAD</v>
      </c>
      <c r="B2214" s="172">
        <v>45810.394236111111</v>
      </c>
      <c r="C2214" s="69" t="s">
        <v>223</v>
      </c>
      <c r="D2214" s="69" t="s">
        <v>1937</v>
      </c>
      <c r="E2214" s="69" t="s">
        <v>1974</v>
      </c>
      <c r="F2214" s="69">
        <v>1727</v>
      </c>
      <c r="G2214" s="69" t="s">
        <v>1939</v>
      </c>
    </row>
    <row r="2215" spans="1:33" ht="14.4">
      <c r="A2215" s="27" t="str">
        <f>VLOOKUP(C2215,'user list'!A:B,2,0)</f>
        <v>OCA</v>
      </c>
      <c r="B2215" s="172">
        <v>45810.396898148145</v>
      </c>
      <c r="C2215" s="69" t="s">
        <v>226</v>
      </c>
      <c r="D2215" s="69" t="s">
        <v>1937</v>
      </c>
      <c r="E2215" s="69" t="s">
        <v>1974</v>
      </c>
      <c r="F2215" s="69">
        <v>1727</v>
      </c>
      <c r="G2215" s="69" t="s">
        <v>1939</v>
      </c>
    </row>
    <row r="2216" spans="1:33" ht="14.4">
      <c r="A2216" s="27" t="str">
        <f>VLOOKUP(C2216,'user list'!A:B,2,0)</f>
        <v>OCA</v>
      </c>
      <c r="B2216" s="172">
        <v>45810.397314814814</v>
      </c>
      <c r="C2216" s="69" t="s">
        <v>225</v>
      </c>
      <c r="D2216" s="69" t="s">
        <v>1937</v>
      </c>
      <c r="E2216" s="69" t="s">
        <v>1974</v>
      </c>
      <c r="F2216" s="69">
        <v>1727</v>
      </c>
      <c r="G2216" s="69" t="s">
        <v>1939</v>
      </c>
      <c r="AD2216" s="74"/>
      <c r="AG2216" s="74"/>
    </row>
    <row r="2217" spans="1:33" ht="14.4">
      <c r="A2217" s="27" t="str">
        <f>VLOOKUP(C2217,'user list'!A:B,2,0)</f>
        <v>OCA</v>
      </c>
      <c r="B2217" s="172">
        <v>45810.397511574076</v>
      </c>
      <c r="C2217" s="69" t="s">
        <v>225</v>
      </c>
      <c r="D2217" s="69" t="s">
        <v>1937</v>
      </c>
      <c r="E2217" s="69" t="s">
        <v>1974</v>
      </c>
      <c r="F2217" s="69">
        <v>1727</v>
      </c>
      <c r="G2217" s="69" t="s">
        <v>1947</v>
      </c>
      <c r="L2217" s="73"/>
      <c r="M2217" s="73"/>
    </row>
    <row r="2218" spans="1:33" ht="14.4">
      <c r="A2218" s="27" t="str">
        <f>VLOOKUP(C2218,'user list'!A:B,2,0)</f>
        <v>OCA</v>
      </c>
      <c r="B2218" s="172">
        <v>45810.397511574076</v>
      </c>
      <c r="C2218" s="69" t="s">
        <v>225</v>
      </c>
      <c r="D2218" s="69" t="s">
        <v>1937</v>
      </c>
      <c r="E2218" s="69" t="s">
        <v>1974</v>
      </c>
      <c r="F2218" s="69">
        <v>1727</v>
      </c>
      <c r="G2218" s="69" t="s">
        <v>1948</v>
      </c>
    </row>
    <row r="2219" spans="1:33" ht="14.4">
      <c r="A2219" s="27" t="str">
        <f>VLOOKUP(C2219,'user list'!A:B,2,0)</f>
        <v>OCA</v>
      </c>
      <c r="B2219" s="172">
        <v>45810.397523148145</v>
      </c>
      <c r="C2219" s="69" t="s">
        <v>225</v>
      </c>
      <c r="D2219" s="69" t="s">
        <v>1937</v>
      </c>
      <c r="E2219" s="69" t="s">
        <v>1974</v>
      </c>
      <c r="F2219" s="69">
        <v>1727</v>
      </c>
      <c r="G2219" s="69" t="s">
        <v>1939</v>
      </c>
      <c r="O2219" s="73"/>
      <c r="P2219" s="73"/>
    </row>
    <row r="2220" spans="1:33" ht="14.4">
      <c r="A2220" s="27" t="str">
        <f>VLOOKUP(C2220,'user list'!A:B,2,0)</f>
        <v>Admin</v>
      </c>
      <c r="B2220" s="172">
        <v>45810.397523148145</v>
      </c>
      <c r="C2220" s="69" t="s">
        <v>186</v>
      </c>
      <c r="D2220" s="69" t="s">
        <v>1937</v>
      </c>
      <c r="E2220" s="69" t="s">
        <v>1974</v>
      </c>
      <c r="F2220" s="69">
        <v>1727</v>
      </c>
      <c r="G2220" s="69" t="s">
        <v>1948</v>
      </c>
      <c r="O2220" s="73"/>
      <c r="P2220" s="73"/>
    </row>
    <row r="2221" spans="1:33" ht="14.4">
      <c r="A2221" s="27" t="str">
        <f>VLOOKUP(C2221,'user list'!A:B,2,0)</f>
        <v>OCA</v>
      </c>
      <c r="B2221" s="172">
        <v>45810.3984375</v>
      </c>
      <c r="C2221" s="69" t="s">
        <v>225</v>
      </c>
      <c r="D2221" s="69" t="s">
        <v>1937</v>
      </c>
      <c r="E2221" s="69" t="s">
        <v>1974</v>
      </c>
      <c r="F2221" s="69">
        <v>1727</v>
      </c>
      <c r="G2221" s="69" t="s">
        <v>2441</v>
      </c>
    </row>
    <row r="2222" spans="1:33" ht="14.4">
      <c r="A2222" s="27" t="str">
        <f>VLOOKUP(C2222,'user list'!A:B,2,0)</f>
        <v>OCA</v>
      </c>
      <c r="B2222" s="172">
        <v>45810.399178240739</v>
      </c>
      <c r="C2222" s="69" t="s">
        <v>225</v>
      </c>
      <c r="D2222" s="69" t="s">
        <v>1937</v>
      </c>
      <c r="E2222" s="69" t="s">
        <v>1974</v>
      </c>
      <c r="F2222" s="69">
        <v>1727</v>
      </c>
      <c r="G2222" s="69" t="s">
        <v>2441</v>
      </c>
    </row>
    <row r="2223" spans="1:33" ht="14.4">
      <c r="A2223" s="27" t="str">
        <f>VLOOKUP(C2223,'user list'!A:B,2,0)</f>
        <v>DOE</v>
      </c>
      <c r="B2223" s="172">
        <v>45810.404293981483</v>
      </c>
      <c r="C2223" s="69" t="s">
        <v>212</v>
      </c>
      <c r="D2223" s="69" t="s">
        <v>1937</v>
      </c>
      <c r="E2223" s="69" t="s">
        <v>1974</v>
      </c>
      <c r="F2223" s="69">
        <v>1727</v>
      </c>
      <c r="G2223" s="69" t="s">
        <v>1939</v>
      </c>
    </row>
    <row r="2224" spans="1:33" ht="14.4">
      <c r="A2224" s="27" t="str">
        <f>VLOOKUP(C2224,'user list'!A:B,2,0)</f>
        <v>DOE</v>
      </c>
      <c r="B2224" s="172">
        <v>45810.405011574076</v>
      </c>
      <c r="C2224" s="69" t="s">
        <v>212</v>
      </c>
      <c r="D2224" s="69" t="s">
        <v>1937</v>
      </c>
      <c r="E2224" s="69" t="s">
        <v>1974</v>
      </c>
      <c r="F2224" s="69">
        <v>1727</v>
      </c>
      <c r="G2224" s="69" t="s">
        <v>1947</v>
      </c>
      <c r="AD2224" s="73"/>
      <c r="AE2224" s="73"/>
    </row>
    <row r="2225" spans="1:54" ht="14.4">
      <c r="A2225" s="27" t="str">
        <f>VLOOKUP(C2225,'user list'!A:B,2,0)</f>
        <v>DOE</v>
      </c>
      <c r="B2225" s="172">
        <v>45810.405011574076</v>
      </c>
      <c r="C2225" s="69" t="s">
        <v>212</v>
      </c>
      <c r="D2225" s="69" t="s">
        <v>1937</v>
      </c>
      <c r="E2225" s="69" t="s">
        <v>1974</v>
      </c>
      <c r="F2225" s="69">
        <v>1727</v>
      </c>
      <c r="G2225" s="69" t="s">
        <v>1948</v>
      </c>
    </row>
    <row r="2226" spans="1:54" ht="14.4">
      <c r="A2226" s="27" t="str">
        <f>VLOOKUP(C2226,'user list'!A:B,2,0)</f>
        <v>DOE</v>
      </c>
      <c r="B2226" s="172">
        <v>45810.405011574076</v>
      </c>
      <c r="C2226" s="69" t="s">
        <v>212</v>
      </c>
      <c r="D2226" s="69" t="s">
        <v>1937</v>
      </c>
      <c r="E2226" s="69" t="s">
        <v>1974</v>
      </c>
      <c r="F2226" s="69">
        <v>1727</v>
      </c>
      <c r="G2226" s="69" t="s">
        <v>1939</v>
      </c>
      <c r="L2226" s="73"/>
      <c r="M2226" s="73"/>
    </row>
    <row r="2227" spans="1:54" ht="14.4">
      <c r="A2227" s="27" t="str">
        <f>VLOOKUP(C2227,'user list'!A:B,2,0)</f>
        <v>Admin</v>
      </c>
      <c r="B2227" s="172">
        <v>45810.405023148145</v>
      </c>
      <c r="C2227" s="69" t="s">
        <v>186</v>
      </c>
      <c r="D2227" s="69" t="s">
        <v>1937</v>
      </c>
      <c r="E2227" s="69" t="s">
        <v>1974</v>
      </c>
      <c r="F2227" s="69">
        <v>1727</v>
      </c>
      <c r="G2227" s="69" t="s">
        <v>1948</v>
      </c>
    </row>
    <row r="2228" spans="1:54" ht="14.4">
      <c r="A2228" s="27" t="str">
        <f>VLOOKUP(C2228,'user list'!A:B,2,0)</f>
        <v>OCA</v>
      </c>
      <c r="B2228" s="172">
        <v>45810.407175925924</v>
      </c>
      <c r="C2228" s="69" t="s">
        <v>225</v>
      </c>
      <c r="D2228" s="69" t="s">
        <v>1937</v>
      </c>
      <c r="E2228" s="69" t="s">
        <v>2442</v>
      </c>
      <c r="F2228" s="69">
        <v>1728</v>
      </c>
      <c r="G2228" s="69" t="s">
        <v>2440</v>
      </c>
    </row>
    <row r="2229" spans="1:54" ht="14.4">
      <c r="A2229" s="27" t="str">
        <f>VLOOKUP(C2229,'user list'!A:B,2,0)</f>
        <v>Admin</v>
      </c>
      <c r="B2229" s="172">
        <v>45810.407187500001</v>
      </c>
      <c r="C2229" s="69" t="s">
        <v>186</v>
      </c>
      <c r="D2229" s="69" t="s">
        <v>1937</v>
      </c>
      <c r="E2229" s="69" t="s">
        <v>2442</v>
      </c>
      <c r="F2229" s="69">
        <v>1728</v>
      </c>
      <c r="G2229" s="69" t="s">
        <v>1948</v>
      </c>
    </row>
    <row r="2230" spans="1:54" ht="14.4">
      <c r="A2230" s="27" t="str">
        <f>VLOOKUP(C2230,'user list'!A:B,2,0)</f>
        <v>Admin</v>
      </c>
      <c r="B2230" s="172">
        <v>45810.407187500001</v>
      </c>
      <c r="C2230" s="69" t="s">
        <v>186</v>
      </c>
      <c r="D2230" s="69" t="s">
        <v>1937</v>
      </c>
      <c r="E2230" s="69" t="s">
        <v>2442</v>
      </c>
      <c r="F2230" s="69">
        <v>1728</v>
      </c>
      <c r="G2230" s="69" t="s">
        <v>1948</v>
      </c>
      <c r="R2230" s="73"/>
      <c r="S2230" s="73"/>
    </row>
    <row r="2231" spans="1:54" ht="14.4">
      <c r="A2231" s="27" t="str">
        <f>VLOOKUP(C2231,'user list'!A:B,2,0)</f>
        <v>Admin</v>
      </c>
      <c r="B2231" s="172">
        <v>45810.407187500001</v>
      </c>
      <c r="C2231" s="69" t="s">
        <v>186</v>
      </c>
      <c r="D2231" s="69" t="s">
        <v>1937</v>
      </c>
      <c r="E2231" s="69" t="s">
        <v>2442</v>
      </c>
      <c r="F2231" s="69">
        <v>1728</v>
      </c>
      <c r="G2231" s="69" t="s">
        <v>1948</v>
      </c>
    </row>
    <row r="2232" spans="1:54" ht="14.4">
      <c r="A2232" s="27" t="str">
        <f>VLOOKUP(C2232,'user list'!A:B,2,0)</f>
        <v>Admin</v>
      </c>
      <c r="B2232" s="172">
        <v>45810.407187500001</v>
      </c>
      <c r="C2232" s="69" t="s">
        <v>186</v>
      </c>
      <c r="D2232" s="69" t="s">
        <v>1937</v>
      </c>
      <c r="E2232" s="69" t="s">
        <v>2442</v>
      </c>
      <c r="F2232" s="69">
        <v>1728</v>
      </c>
      <c r="G2232" s="69" t="s">
        <v>1947</v>
      </c>
      <c r="O2232" s="73"/>
      <c r="P2232" s="73"/>
    </row>
    <row r="2233" spans="1:54" ht="14.4">
      <c r="A2233" s="27" t="str">
        <f>VLOOKUP(C2233,'user list'!A:B,2,0)</f>
        <v>OCA</v>
      </c>
      <c r="B2233" s="172">
        <v>45810.408402777779</v>
      </c>
      <c r="C2233" s="69" t="s">
        <v>225</v>
      </c>
      <c r="D2233" s="69" t="s">
        <v>1937</v>
      </c>
      <c r="E2233" s="69" t="s">
        <v>2442</v>
      </c>
      <c r="F2233" s="69">
        <v>1728</v>
      </c>
      <c r="G2233" s="69" t="s">
        <v>1939</v>
      </c>
      <c r="AY2233" s="74"/>
      <c r="BB2233" s="74"/>
    </row>
    <row r="2234" spans="1:54" ht="14.4">
      <c r="A2234" s="27" t="str">
        <f>VLOOKUP(C2234,'user list'!A:B,2,0)</f>
        <v>Admin</v>
      </c>
      <c r="B2234" s="172">
        <v>45810.408888888887</v>
      </c>
      <c r="C2234" s="69" t="s">
        <v>186</v>
      </c>
      <c r="D2234" s="69" t="s">
        <v>1937</v>
      </c>
      <c r="E2234" s="69" t="s">
        <v>1974</v>
      </c>
      <c r="F2234" s="69">
        <v>1727</v>
      </c>
      <c r="G2234" s="69" t="s">
        <v>1939</v>
      </c>
      <c r="L2234" s="73"/>
      <c r="M2234" s="73"/>
    </row>
    <row r="2235" spans="1:54" ht="14.4">
      <c r="A2235" s="27" t="str">
        <f>VLOOKUP(C2235,'user list'!A:B,2,0)</f>
        <v>OCA</v>
      </c>
      <c r="B2235" s="172">
        <v>45810.409282407411</v>
      </c>
      <c r="C2235" s="69" t="s">
        <v>225</v>
      </c>
      <c r="D2235" s="69" t="s">
        <v>1937</v>
      </c>
      <c r="E2235" s="69" t="s">
        <v>1960</v>
      </c>
      <c r="F2235" s="69">
        <v>347</v>
      </c>
      <c r="G2235" s="69" t="s">
        <v>1939</v>
      </c>
      <c r="L2235" s="73"/>
      <c r="M2235" s="73"/>
    </row>
    <row r="2236" spans="1:54" ht="14.4">
      <c r="A2236" s="27" t="str">
        <f>VLOOKUP(C2236,'user list'!A:B,2,0)</f>
        <v>OCA</v>
      </c>
      <c r="B2236" s="172">
        <v>45810.409421296295</v>
      </c>
      <c r="C2236" s="69" t="s">
        <v>225</v>
      </c>
      <c r="D2236" s="69" t="s">
        <v>1937</v>
      </c>
      <c r="E2236" s="69" t="s">
        <v>2439</v>
      </c>
      <c r="F2236" s="69">
        <v>1444</v>
      </c>
      <c r="G2236" s="69" t="s">
        <v>1939</v>
      </c>
      <c r="O2236" s="73"/>
      <c r="P2236" s="73"/>
    </row>
    <row r="2237" spans="1:54" ht="14.4">
      <c r="A2237" s="27" t="str">
        <f>VLOOKUP(C2237,'user list'!A:B,2,0)</f>
        <v>DBO</v>
      </c>
      <c r="B2237" s="172">
        <v>45810.409907407404</v>
      </c>
      <c r="C2237" s="69" t="s">
        <v>209</v>
      </c>
      <c r="D2237" s="69" t="s">
        <v>1937</v>
      </c>
      <c r="E2237" s="69" t="s">
        <v>1960</v>
      </c>
      <c r="F2237" s="69">
        <v>347</v>
      </c>
      <c r="G2237" s="69" t="s">
        <v>1939</v>
      </c>
      <c r="O2237" s="73"/>
      <c r="P2237" s="73"/>
    </row>
    <row r="2238" spans="1:54" ht="14.4">
      <c r="A2238" s="27" t="str">
        <f>VLOOKUP(C2238,'user list'!A:B,2,0)</f>
        <v>OCA</v>
      </c>
      <c r="B2238" s="172">
        <v>45810.410057870373</v>
      </c>
      <c r="C2238" s="69" t="s">
        <v>224</v>
      </c>
      <c r="D2238" s="69" t="s">
        <v>1937</v>
      </c>
      <c r="E2238" s="69" t="s">
        <v>2442</v>
      </c>
      <c r="F2238" s="69">
        <v>1728</v>
      </c>
      <c r="G2238" s="69" t="s">
        <v>1939</v>
      </c>
    </row>
    <row r="2239" spans="1:54" ht="14.4">
      <c r="A2239" s="27" t="str">
        <f>VLOOKUP(C2239,'user list'!A:B,2,0)</f>
        <v>Admin</v>
      </c>
      <c r="B2239" s="172">
        <v>45810.410057870373</v>
      </c>
      <c r="C2239" s="69" t="s">
        <v>186</v>
      </c>
      <c r="D2239" s="69" t="s">
        <v>1937</v>
      </c>
      <c r="E2239" s="69" t="s">
        <v>1974</v>
      </c>
      <c r="F2239" s="69">
        <v>1727</v>
      </c>
      <c r="G2239" s="69" t="s">
        <v>1939</v>
      </c>
    </row>
    <row r="2240" spans="1:54" ht="14.4">
      <c r="A2240" s="27" t="str">
        <f>VLOOKUP(C2240,'user list'!A:B,2,0)</f>
        <v>DOE</v>
      </c>
      <c r="B2240" s="172">
        <v>45810.410381944443</v>
      </c>
      <c r="C2240" s="69" t="s">
        <v>212</v>
      </c>
      <c r="D2240" s="69" t="s">
        <v>1937</v>
      </c>
      <c r="E2240" s="69" t="s">
        <v>1974</v>
      </c>
      <c r="F2240" s="69">
        <v>1727</v>
      </c>
      <c r="G2240" s="69" t="s">
        <v>1939</v>
      </c>
      <c r="O2240" s="73"/>
      <c r="P2240" s="73"/>
    </row>
    <row r="2241" spans="1:42" ht="14.4">
      <c r="A2241" s="27" t="str">
        <f>VLOOKUP(C2241,'user list'!A:B,2,0)</f>
        <v>DBO</v>
      </c>
      <c r="B2241" s="172">
        <v>45810.410428240742</v>
      </c>
      <c r="C2241" s="69" t="s">
        <v>209</v>
      </c>
      <c r="D2241" s="69" t="s">
        <v>1937</v>
      </c>
      <c r="E2241" s="69" t="s">
        <v>1960</v>
      </c>
      <c r="F2241" s="69">
        <v>347</v>
      </c>
      <c r="G2241" s="69" t="s">
        <v>1947</v>
      </c>
      <c r="L2241" s="73"/>
      <c r="M2241" s="73"/>
    </row>
    <row r="2242" spans="1:42" ht="14.4">
      <c r="A2242" s="27" t="str">
        <f>VLOOKUP(C2242,'user list'!A:B,2,0)</f>
        <v>DBO</v>
      </c>
      <c r="B2242" s="172">
        <v>45810.410428240742</v>
      </c>
      <c r="C2242" s="69" t="s">
        <v>209</v>
      </c>
      <c r="D2242" s="69" t="s">
        <v>1937</v>
      </c>
      <c r="E2242" s="69" t="s">
        <v>1960</v>
      </c>
      <c r="F2242" s="69">
        <v>347</v>
      </c>
      <c r="G2242" s="69" t="s">
        <v>1948</v>
      </c>
    </row>
    <row r="2243" spans="1:42" ht="14.4">
      <c r="A2243" s="27" t="str">
        <f>VLOOKUP(C2243,'user list'!A:B,2,0)</f>
        <v>DBO</v>
      </c>
      <c r="B2243" s="172">
        <v>45810.410428240742</v>
      </c>
      <c r="C2243" s="69" t="s">
        <v>209</v>
      </c>
      <c r="D2243" s="69" t="s">
        <v>1937</v>
      </c>
      <c r="E2243" s="69" t="s">
        <v>1960</v>
      </c>
      <c r="F2243" s="69">
        <v>347</v>
      </c>
      <c r="G2243" s="69" t="s">
        <v>1939</v>
      </c>
    </row>
    <row r="2244" spans="1:42" ht="14.4">
      <c r="A2244" s="27" t="str">
        <f>VLOOKUP(C2244,'user list'!A:B,2,0)</f>
        <v>DBO</v>
      </c>
      <c r="B2244" s="172">
        <v>45810.410590277781</v>
      </c>
      <c r="C2244" s="69" t="s">
        <v>209</v>
      </c>
      <c r="D2244" s="69" t="s">
        <v>1937</v>
      </c>
      <c r="E2244" s="69" t="s">
        <v>2439</v>
      </c>
      <c r="F2244" s="69">
        <v>1444</v>
      </c>
      <c r="G2244" s="69" t="s">
        <v>1939</v>
      </c>
    </row>
    <row r="2245" spans="1:42" ht="14.4">
      <c r="A2245" s="27" t="str">
        <f>VLOOKUP(C2245,'user list'!A:B,2,0)</f>
        <v>DOE</v>
      </c>
      <c r="B2245" s="172">
        <v>45810.41064814815</v>
      </c>
      <c r="C2245" s="69" t="s">
        <v>211</v>
      </c>
      <c r="D2245" s="69" t="s">
        <v>1937</v>
      </c>
      <c r="E2245" s="69" t="s">
        <v>1974</v>
      </c>
      <c r="F2245" s="69">
        <v>1727</v>
      </c>
      <c r="G2245" s="69" t="s">
        <v>1939</v>
      </c>
    </row>
    <row r="2246" spans="1:42" ht="14.4">
      <c r="A2246" s="27" t="str">
        <f>VLOOKUP(C2246,'user list'!A:B,2,0)</f>
        <v>DOE</v>
      </c>
      <c r="B2246" s="172">
        <v>45810.411064814813</v>
      </c>
      <c r="C2246" s="69" t="s">
        <v>211</v>
      </c>
      <c r="D2246" s="69" t="s">
        <v>1937</v>
      </c>
      <c r="E2246" s="69" t="s">
        <v>1974</v>
      </c>
      <c r="F2246" s="69">
        <v>1727</v>
      </c>
      <c r="G2246" s="69" t="s">
        <v>1949</v>
      </c>
    </row>
    <row r="2247" spans="1:42" ht="14.4">
      <c r="A2247" s="27" t="str">
        <f>VLOOKUP(C2247,'user list'!A:B,2,0)</f>
        <v>OCA</v>
      </c>
      <c r="B2247" s="172">
        <v>45810.412268518521</v>
      </c>
      <c r="C2247" s="69" t="s">
        <v>225</v>
      </c>
      <c r="D2247" s="69" t="s">
        <v>1937</v>
      </c>
      <c r="E2247" s="69" t="s">
        <v>2443</v>
      </c>
      <c r="F2247" s="69">
        <v>1729</v>
      </c>
      <c r="G2247" s="69" t="s">
        <v>2440</v>
      </c>
    </row>
    <row r="2248" spans="1:42" ht="14.4">
      <c r="A2248" s="27" t="str">
        <f>VLOOKUP(C2248,'user list'!A:B,2,0)</f>
        <v>Admin</v>
      </c>
      <c r="B2248" s="172">
        <v>45810.412280092591</v>
      </c>
      <c r="C2248" s="69" t="s">
        <v>186</v>
      </c>
      <c r="D2248" s="69" t="s">
        <v>1937</v>
      </c>
      <c r="E2248" s="69" t="s">
        <v>2443</v>
      </c>
      <c r="F2248" s="69">
        <v>1729</v>
      </c>
      <c r="G2248" s="69" t="s">
        <v>1948</v>
      </c>
      <c r="AD2248" s="73"/>
      <c r="AE2248" s="73"/>
    </row>
    <row r="2249" spans="1:42" ht="14.4">
      <c r="A2249" s="27" t="str">
        <f>VLOOKUP(C2249,'user list'!A:B,2,0)</f>
        <v>Admin</v>
      </c>
      <c r="B2249" s="172">
        <v>45810.412280092591</v>
      </c>
      <c r="C2249" s="69" t="s">
        <v>186</v>
      </c>
      <c r="D2249" s="69" t="s">
        <v>1937</v>
      </c>
      <c r="E2249" s="69" t="s">
        <v>2443</v>
      </c>
      <c r="F2249" s="69">
        <v>1729</v>
      </c>
      <c r="G2249" s="69" t="s">
        <v>1948</v>
      </c>
      <c r="O2249" s="73"/>
      <c r="P2249" s="73"/>
    </row>
    <row r="2250" spans="1:42" ht="14.4">
      <c r="A2250" s="27" t="str">
        <f>VLOOKUP(C2250,'user list'!A:B,2,0)</f>
        <v>Admin</v>
      </c>
      <c r="B2250" s="172">
        <v>45810.412280092591</v>
      </c>
      <c r="C2250" s="69" t="s">
        <v>186</v>
      </c>
      <c r="D2250" s="69" t="s">
        <v>1937</v>
      </c>
      <c r="E2250" s="69" t="s">
        <v>2443</v>
      </c>
      <c r="F2250" s="69">
        <v>1729</v>
      </c>
      <c r="G2250" s="69" t="s">
        <v>1948</v>
      </c>
    </row>
    <row r="2251" spans="1:42" ht="14.4">
      <c r="A2251" s="27" t="str">
        <f>VLOOKUP(C2251,'user list'!A:B,2,0)</f>
        <v>Admin</v>
      </c>
      <c r="B2251" s="172">
        <v>45810.412280092591</v>
      </c>
      <c r="C2251" s="69" t="s">
        <v>186</v>
      </c>
      <c r="D2251" s="69" t="s">
        <v>1937</v>
      </c>
      <c r="E2251" s="69" t="s">
        <v>2443</v>
      </c>
      <c r="F2251" s="69">
        <v>1729</v>
      </c>
      <c r="G2251" s="69" t="s">
        <v>1947</v>
      </c>
      <c r="L2251" s="74"/>
      <c r="O2251" s="73"/>
      <c r="P2251" s="73"/>
    </row>
    <row r="2252" spans="1:42" ht="14.4">
      <c r="A2252" s="27" t="str">
        <f>VLOOKUP(C2252,'user list'!A:B,2,0)</f>
        <v>OCA</v>
      </c>
      <c r="B2252" s="172">
        <v>45810.412361111114</v>
      </c>
      <c r="C2252" s="69" t="s">
        <v>225</v>
      </c>
      <c r="D2252" s="69" t="s">
        <v>1937</v>
      </c>
      <c r="E2252" s="69" t="s">
        <v>2443</v>
      </c>
      <c r="F2252" s="69">
        <v>1729</v>
      </c>
      <c r="G2252" s="69" t="s">
        <v>1939</v>
      </c>
    </row>
    <row r="2253" spans="1:42" ht="14.4">
      <c r="A2253" s="27" t="str">
        <f>VLOOKUP(C2253,'user list'!A:B,2,0)</f>
        <v>DBO</v>
      </c>
      <c r="B2253" s="172">
        <v>45810.412465277775</v>
      </c>
      <c r="C2253" s="69" t="s">
        <v>210</v>
      </c>
      <c r="D2253" s="69" t="s">
        <v>1937</v>
      </c>
      <c r="E2253" s="69" t="s">
        <v>2439</v>
      </c>
      <c r="F2253" s="69">
        <v>1444</v>
      </c>
      <c r="G2253" s="69" t="s">
        <v>1939</v>
      </c>
    </row>
    <row r="2254" spans="1:42" ht="14.4">
      <c r="A2254" s="27" t="str">
        <f>VLOOKUP(C2254,'user list'!A:B,2,0)</f>
        <v>DOE</v>
      </c>
      <c r="B2254" s="172">
        <v>45810.412534722222</v>
      </c>
      <c r="C2254" s="69" t="s">
        <v>212</v>
      </c>
      <c r="D2254" s="69" t="s">
        <v>1937</v>
      </c>
      <c r="E2254" s="69" t="s">
        <v>1974</v>
      </c>
      <c r="F2254" s="69">
        <v>1727</v>
      </c>
      <c r="G2254" s="69" t="s">
        <v>1939</v>
      </c>
    </row>
    <row r="2255" spans="1:42" ht="14.4">
      <c r="A2255" s="27" t="str">
        <f>VLOOKUP(C2255,'user list'!A:B,2,0)</f>
        <v>DOE</v>
      </c>
      <c r="B2255" s="172">
        <v>45810.412627314814</v>
      </c>
      <c r="C2255" s="69" t="s">
        <v>212</v>
      </c>
      <c r="D2255" s="69" t="s">
        <v>1937</v>
      </c>
      <c r="E2255" s="69" t="s">
        <v>1974</v>
      </c>
      <c r="F2255" s="69">
        <v>1727</v>
      </c>
      <c r="G2255" s="69" t="s">
        <v>1949</v>
      </c>
    </row>
    <row r="2256" spans="1:42" ht="14.4">
      <c r="A2256" s="27" t="str">
        <f>VLOOKUP(C2256,'user list'!A:B,2,0)</f>
        <v>DOE</v>
      </c>
      <c r="B2256" s="172">
        <v>45810.413541666669</v>
      </c>
      <c r="C2256" s="69" t="s">
        <v>212</v>
      </c>
      <c r="D2256" s="69" t="s">
        <v>1937</v>
      </c>
      <c r="E2256" s="69" t="s">
        <v>2439</v>
      </c>
      <c r="F2256" s="69">
        <v>1444</v>
      </c>
      <c r="G2256" s="69" t="s">
        <v>1939</v>
      </c>
      <c r="AM2256" s="74"/>
      <c r="AP2256" s="74"/>
    </row>
    <row r="2257" spans="1:33" ht="14.4">
      <c r="A2257" s="27" t="str">
        <f>VLOOKUP(C2257,'user list'!A:B,2,0)</f>
        <v>DBO</v>
      </c>
      <c r="B2257" s="172">
        <v>45810.414212962962</v>
      </c>
      <c r="C2257" s="69" t="s">
        <v>209</v>
      </c>
      <c r="D2257" s="69" t="s">
        <v>1937</v>
      </c>
      <c r="E2257" s="69" t="s">
        <v>2439</v>
      </c>
      <c r="F2257" s="69">
        <v>1444</v>
      </c>
      <c r="G2257" s="69" t="s">
        <v>1939</v>
      </c>
      <c r="L2257" s="73"/>
      <c r="M2257" s="73"/>
    </row>
    <row r="2258" spans="1:33" ht="14.4">
      <c r="A2258" s="27" t="str">
        <f>VLOOKUP(C2258,'user list'!A:B,2,0)</f>
        <v>OCA</v>
      </c>
      <c r="B2258" s="172">
        <v>45810.414872685185</v>
      </c>
      <c r="C2258" s="69" t="s">
        <v>226</v>
      </c>
      <c r="D2258" s="69" t="s">
        <v>1937</v>
      </c>
      <c r="E2258" s="69" t="s">
        <v>2442</v>
      </c>
      <c r="F2258" s="69">
        <v>1728</v>
      </c>
      <c r="G2258" s="69" t="s">
        <v>1939</v>
      </c>
      <c r="L2258" s="73"/>
      <c r="M2258" s="73"/>
    </row>
    <row r="2259" spans="1:33" ht="14.4">
      <c r="A2259" s="27" t="str">
        <f>VLOOKUP(C2259,'user list'!A:B,2,0)</f>
        <v>OCA</v>
      </c>
      <c r="B2259" s="172">
        <v>45810.414918981478</v>
      </c>
      <c r="C2259" s="69" t="s">
        <v>226</v>
      </c>
      <c r="D2259" s="69" t="s">
        <v>1937</v>
      </c>
      <c r="E2259" s="69" t="s">
        <v>2443</v>
      </c>
      <c r="F2259" s="69">
        <v>1729</v>
      </c>
      <c r="G2259" s="69" t="s">
        <v>1939</v>
      </c>
      <c r="O2259" s="73"/>
      <c r="P2259" s="73"/>
    </row>
    <row r="2260" spans="1:33" ht="14.4">
      <c r="A2260" s="27" t="str">
        <f>VLOOKUP(C2260,'user list'!A:B,2,0)</f>
        <v>DBO</v>
      </c>
      <c r="B2260" s="172">
        <v>45810.416018518517</v>
      </c>
      <c r="C2260" s="69" t="s">
        <v>210</v>
      </c>
      <c r="D2260" s="69" t="s">
        <v>1937</v>
      </c>
      <c r="E2260" s="69" t="s">
        <v>2439</v>
      </c>
      <c r="F2260" s="69">
        <v>1444</v>
      </c>
      <c r="G2260" s="69" t="s">
        <v>1939</v>
      </c>
    </row>
    <row r="2261" spans="1:33" ht="14.4">
      <c r="A2261" s="27" t="str">
        <f>VLOOKUP(C2261,'user list'!A:B,2,0)</f>
        <v>OCA</v>
      </c>
      <c r="B2261" s="172">
        <v>45810.416041666664</v>
      </c>
      <c r="C2261" s="69" t="s">
        <v>226</v>
      </c>
      <c r="D2261" s="69" t="s">
        <v>1937</v>
      </c>
      <c r="E2261" s="69" t="s">
        <v>2439</v>
      </c>
      <c r="F2261" s="69">
        <v>1444</v>
      </c>
      <c r="G2261" s="69" t="s">
        <v>1939</v>
      </c>
    </row>
    <row r="2262" spans="1:33" ht="14.4">
      <c r="A2262" s="27" t="str">
        <f>VLOOKUP(C2262,'user list'!A:B,2,0)</f>
        <v>OCA</v>
      </c>
      <c r="B2262" s="172">
        <v>45810.416620370372</v>
      </c>
      <c r="C2262" s="69" t="s">
        <v>224</v>
      </c>
      <c r="D2262" s="69" t="s">
        <v>1937</v>
      </c>
      <c r="E2262" s="69" t="s">
        <v>2439</v>
      </c>
      <c r="F2262" s="69">
        <v>1444</v>
      </c>
      <c r="G2262" s="69" t="s">
        <v>1939</v>
      </c>
      <c r="O2262" s="73"/>
      <c r="P2262" s="73"/>
    </row>
    <row r="2263" spans="1:33" ht="14.4">
      <c r="A2263" s="27" t="str">
        <f>VLOOKUP(C2263,'user list'!A:B,2,0)</f>
        <v>MDAD</v>
      </c>
      <c r="B2263" s="172">
        <v>45810.417430555557</v>
      </c>
      <c r="C2263" s="69" t="s">
        <v>223</v>
      </c>
      <c r="D2263" s="69" t="s">
        <v>1937</v>
      </c>
      <c r="E2263" s="69" t="s">
        <v>1974</v>
      </c>
      <c r="F2263" s="69">
        <v>1727</v>
      </c>
      <c r="G2263" s="69" t="s">
        <v>1939</v>
      </c>
      <c r="L2263" s="73"/>
      <c r="M2263" s="73"/>
    </row>
    <row r="2264" spans="1:33" ht="14.4">
      <c r="A2264" s="27" t="str">
        <f>VLOOKUP(C2264,'user list'!A:B,2,0)</f>
        <v>MDAD</v>
      </c>
      <c r="B2264" s="172">
        <v>45810.417557870373</v>
      </c>
      <c r="C2264" s="69" t="s">
        <v>223</v>
      </c>
      <c r="D2264" s="69" t="s">
        <v>1937</v>
      </c>
      <c r="E2264" s="69" t="s">
        <v>1974</v>
      </c>
      <c r="F2264" s="69">
        <v>1727</v>
      </c>
      <c r="G2264" s="69" t="s">
        <v>1939</v>
      </c>
      <c r="AD2264" s="74"/>
      <c r="AG2264" s="74"/>
    </row>
    <row r="2265" spans="1:33" ht="14.4">
      <c r="A2265" s="27" t="str">
        <f>VLOOKUP(C2265,'user list'!A:B,2,0)</f>
        <v>MDAD</v>
      </c>
      <c r="B2265" s="172">
        <v>45810.417997685188</v>
      </c>
      <c r="C2265" s="69" t="s">
        <v>223</v>
      </c>
      <c r="D2265" s="69" t="s">
        <v>1937</v>
      </c>
      <c r="E2265" s="69" t="s">
        <v>2439</v>
      </c>
      <c r="F2265" s="69">
        <v>1444</v>
      </c>
      <c r="G2265" s="69" t="s">
        <v>1939</v>
      </c>
      <c r="L2265" s="73"/>
      <c r="M2265" s="73"/>
    </row>
    <row r="2266" spans="1:33" ht="14.4">
      <c r="A2266" s="27" t="str">
        <f>VLOOKUP(C2266,'user list'!A:B,2,0)</f>
        <v>OCA</v>
      </c>
      <c r="B2266" s="172">
        <v>45810.419282407405</v>
      </c>
      <c r="C2266" s="69" t="s">
        <v>225</v>
      </c>
      <c r="D2266" s="69" t="s">
        <v>1937</v>
      </c>
      <c r="E2266" s="69" t="s">
        <v>2444</v>
      </c>
      <c r="F2266" s="69">
        <v>1730</v>
      </c>
      <c r="G2266" s="69" t="s">
        <v>2440</v>
      </c>
    </row>
    <row r="2267" spans="1:33" ht="14.4">
      <c r="A2267" s="27" t="str">
        <f>VLOOKUP(C2267,'user list'!A:B,2,0)</f>
        <v>Admin</v>
      </c>
      <c r="B2267" s="172">
        <v>45810.419293981482</v>
      </c>
      <c r="C2267" s="69" t="s">
        <v>186</v>
      </c>
      <c r="D2267" s="69" t="s">
        <v>1937</v>
      </c>
      <c r="E2267" s="69" t="s">
        <v>2444</v>
      </c>
      <c r="F2267" s="69">
        <v>1730</v>
      </c>
      <c r="G2267" s="69" t="s">
        <v>1948</v>
      </c>
      <c r="O2267" s="73"/>
      <c r="P2267" s="73"/>
    </row>
    <row r="2268" spans="1:33" ht="14.4">
      <c r="A2268" s="27" t="str">
        <f>VLOOKUP(C2268,'user list'!A:B,2,0)</f>
        <v>Admin</v>
      </c>
      <c r="B2268" s="172">
        <v>45810.419293981482</v>
      </c>
      <c r="C2268" s="69" t="s">
        <v>186</v>
      </c>
      <c r="D2268" s="69" t="s">
        <v>1937</v>
      </c>
      <c r="E2268" s="69" t="s">
        <v>2443</v>
      </c>
      <c r="F2268" s="69">
        <v>1729</v>
      </c>
      <c r="G2268" s="69" t="s">
        <v>1948</v>
      </c>
      <c r="O2268" s="73"/>
      <c r="P2268" s="73"/>
    </row>
    <row r="2269" spans="1:33" ht="14.4">
      <c r="A2269" s="27" t="str">
        <f>VLOOKUP(C2269,'user list'!A:B,2,0)</f>
        <v>Admin</v>
      </c>
      <c r="B2269" s="172">
        <v>45810.419293981482</v>
      </c>
      <c r="C2269" s="69" t="s">
        <v>186</v>
      </c>
      <c r="D2269" s="69" t="s">
        <v>1937</v>
      </c>
      <c r="E2269" s="69" t="s">
        <v>2444</v>
      </c>
      <c r="F2269" s="69">
        <v>1730</v>
      </c>
      <c r="G2269" s="69" t="s">
        <v>1948</v>
      </c>
    </row>
    <row r="2270" spans="1:33" ht="14.4">
      <c r="A2270" s="27" t="str">
        <f>VLOOKUP(C2270,'user list'!A:B,2,0)</f>
        <v>OCA</v>
      </c>
      <c r="B2270" s="172">
        <v>45810.419409722221</v>
      </c>
      <c r="C2270" s="69" t="s">
        <v>225</v>
      </c>
      <c r="D2270" s="69" t="s">
        <v>1937</v>
      </c>
      <c r="E2270" s="69" t="s">
        <v>2443</v>
      </c>
      <c r="F2270" s="69">
        <v>1729</v>
      </c>
      <c r="G2270" s="69" t="s">
        <v>1939</v>
      </c>
    </row>
    <row r="2271" spans="1:33" ht="14.4">
      <c r="A2271" s="27" t="str">
        <f>VLOOKUP(C2271,'user list'!A:B,2,0)</f>
        <v>OCA</v>
      </c>
      <c r="B2271" s="172">
        <v>45810.420081018521</v>
      </c>
      <c r="C2271" s="69" t="s">
        <v>225</v>
      </c>
      <c r="D2271" s="69" t="s">
        <v>1937</v>
      </c>
      <c r="E2271" s="69" t="s">
        <v>2444</v>
      </c>
      <c r="F2271" s="69">
        <v>1730</v>
      </c>
      <c r="G2271" s="69" t="s">
        <v>1939</v>
      </c>
    </row>
    <row r="2272" spans="1:33" ht="14.4">
      <c r="A2272" s="27" t="str">
        <f>VLOOKUP(C2272,'user list'!A:B,2,0)</f>
        <v>OCA</v>
      </c>
      <c r="B2272" s="172">
        <v>45810.420081018521</v>
      </c>
      <c r="C2272" s="69" t="s">
        <v>225</v>
      </c>
      <c r="D2272" s="69" t="s">
        <v>1937</v>
      </c>
      <c r="E2272" s="69" t="s">
        <v>2444</v>
      </c>
      <c r="F2272" s="69">
        <v>1730</v>
      </c>
      <c r="G2272" s="69" t="s">
        <v>1939</v>
      </c>
      <c r="AD2272" s="73"/>
      <c r="AE2272" s="73"/>
    </row>
    <row r="2273" spans="1:33" ht="14.4">
      <c r="A2273" s="27" t="str">
        <f>VLOOKUP(C2273,'user list'!A:B,2,0)</f>
        <v>OCA</v>
      </c>
      <c r="B2273" s="172">
        <v>45810.420706018522</v>
      </c>
      <c r="C2273" s="69" t="s">
        <v>225</v>
      </c>
      <c r="D2273" s="69" t="s">
        <v>1937</v>
      </c>
      <c r="E2273" s="69" t="s">
        <v>2444</v>
      </c>
      <c r="F2273" s="69">
        <v>1730</v>
      </c>
      <c r="G2273" s="69" t="s">
        <v>1947</v>
      </c>
      <c r="L2273" s="73"/>
      <c r="M2273" s="73"/>
    </row>
    <row r="2274" spans="1:33" ht="14.4">
      <c r="A2274" s="27" t="str">
        <f>VLOOKUP(C2274,'user list'!A:B,2,0)</f>
        <v>OCA</v>
      </c>
      <c r="B2274" s="172">
        <v>45810.420706018522</v>
      </c>
      <c r="C2274" s="69" t="s">
        <v>225</v>
      </c>
      <c r="D2274" s="69" t="s">
        <v>1937</v>
      </c>
      <c r="E2274" s="69" t="s">
        <v>2444</v>
      </c>
      <c r="F2274" s="69">
        <v>1730</v>
      </c>
      <c r="G2274" s="69" t="s">
        <v>1948</v>
      </c>
    </row>
    <row r="2275" spans="1:33" ht="14.4">
      <c r="A2275" s="27" t="str">
        <f>VLOOKUP(C2275,'user list'!A:B,2,0)</f>
        <v>DOE</v>
      </c>
      <c r="B2275" s="172">
        <v>45810.420717592591</v>
      </c>
      <c r="C2275" s="69" t="s">
        <v>212</v>
      </c>
      <c r="D2275" s="69" t="s">
        <v>1937</v>
      </c>
      <c r="E2275" s="69" t="s">
        <v>2445</v>
      </c>
      <c r="F2275" s="69">
        <v>1731</v>
      </c>
      <c r="G2275" s="69" t="s">
        <v>2440</v>
      </c>
    </row>
    <row r="2276" spans="1:33" ht="14.4">
      <c r="A2276" s="27" t="str">
        <f>VLOOKUP(C2276,'user list'!A:B,2,0)</f>
        <v>Admin</v>
      </c>
      <c r="B2276" s="172">
        <v>45810.420717592591</v>
      </c>
      <c r="C2276" s="69" t="s">
        <v>186</v>
      </c>
      <c r="D2276" s="69" t="s">
        <v>1937</v>
      </c>
      <c r="E2276" s="69" t="s">
        <v>2445</v>
      </c>
      <c r="F2276" s="69">
        <v>1731</v>
      </c>
      <c r="G2276" s="69" t="s">
        <v>1948</v>
      </c>
      <c r="R2276" s="73"/>
      <c r="S2276" s="73"/>
    </row>
    <row r="2277" spans="1:33" ht="14.4">
      <c r="A2277" s="27" t="str">
        <f>VLOOKUP(C2277,'user list'!A:B,2,0)</f>
        <v>Admin</v>
      </c>
      <c r="B2277" s="172">
        <v>45810.420729166668</v>
      </c>
      <c r="C2277" s="69" t="s">
        <v>186</v>
      </c>
      <c r="D2277" s="69" t="s">
        <v>1937</v>
      </c>
      <c r="E2277" s="69" t="s">
        <v>2445</v>
      </c>
      <c r="F2277" s="69">
        <v>1731</v>
      </c>
      <c r="G2277" s="69" t="s">
        <v>1948</v>
      </c>
    </row>
    <row r="2278" spans="1:33" ht="14.4">
      <c r="A2278" s="27" t="str">
        <f>VLOOKUP(C2278,'user list'!A:B,2,0)</f>
        <v>Admin</v>
      </c>
      <c r="B2278" s="172">
        <v>45810.420729166668</v>
      </c>
      <c r="C2278" s="69" t="s">
        <v>186</v>
      </c>
      <c r="D2278" s="69" t="s">
        <v>1937</v>
      </c>
      <c r="E2278" s="69" t="s">
        <v>2445</v>
      </c>
      <c r="F2278" s="69">
        <v>1731</v>
      </c>
      <c r="G2278" s="69" t="s">
        <v>1948</v>
      </c>
      <c r="O2278" s="73"/>
      <c r="P2278" s="73"/>
    </row>
    <row r="2279" spans="1:33" ht="14.4">
      <c r="A2279" s="27" t="str">
        <f>VLOOKUP(C2279,'user list'!A:B,2,0)</f>
        <v>Admin</v>
      </c>
      <c r="B2279" s="172">
        <v>45810.420729166668</v>
      </c>
      <c r="C2279" s="69" t="s">
        <v>186</v>
      </c>
      <c r="D2279" s="69" t="s">
        <v>1937</v>
      </c>
      <c r="E2279" s="69" t="s">
        <v>2445</v>
      </c>
      <c r="F2279" s="69">
        <v>1731</v>
      </c>
      <c r="G2279" s="69" t="s">
        <v>1947</v>
      </c>
      <c r="AD2279" s="74"/>
      <c r="AG2279" s="74"/>
    </row>
    <row r="2280" spans="1:33" ht="14.4">
      <c r="A2280" s="27" t="str">
        <f>VLOOKUP(C2280,'user list'!A:B,2,0)</f>
        <v>Admin</v>
      </c>
      <c r="B2280" s="172">
        <v>45810.420740740738</v>
      </c>
      <c r="C2280" s="69" t="s">
        <v>186</v>
      </c>
      <c r="D2280" s="69" t="s">
        <v>1937</v>
      </c>
      <c r="E2280" s="69" t="s">
        <v>2443</v>
      </c>
      <c r="F2280" s="69">
        <v>1729</v>
      </c>
      <c r="G2280" s="69" t="s">
        <v>1948</v>
      </c>
      <c r="L2280" s="73"/>
      <c r="M2280" s="73"/>
    </row>
    <row r="2281" spans="1:33" ht="14.4">
      <c r="A2281" s="27" t="str">
        <f>VLOOKUP(C2281,'user list'!A:B,2,0)</f>
        <v>Admin</v>
      </c>
      <c r="B2281" s="172">
        <v>45810.420740740738</v>
      </c>
      <c r="C2281" s="69" t="s">
        <v>186</v>
      </c>
      <c r="D2281" s="69" t="s">
        <v>1937</v>
      </c>
      <c r="E2281" s="69" t="s">
        <v>2444</v>
      </c>
      <c r="F2281" s="69">
        <v>1730</v>
      </c>
      <c r="G2281" s="69" t="s">
        <v>1948</v>
      </c>
    </row>
    <row r="2282" spans="1:33" ht="14.4">
      <c r="A2282" s="27" t="str">
        <f>VLOOKUP(C2282,'user list'!A:B,2,0)</f>
        <v>OCA</v>
      </c>
      <c r="B2282" s="172">
        <v>45810.420787037037</v>
      </c>
      <c r="C2282" s="69" t="s">
        <v>225</v>
      </c>
      <c r="D2282" s="69" t="s">
        <v>1937</v>
      </c>
      <c r="E2282" s="69" t="s">
        <v>2443</v>
      </c>
      <c r="F2282" s="69">
        <v>1729</v>
      </c>
      <c r="G2282" s="69" t="s">
        <v>1939</v>
      </c>
      <c r="O2282" s="73"/>
      <c r="P2282" s="73"/>
    </row>
    <row r="2283" spans="1:33" ht="14.4">
      <c r="A2283" s="27" t="str">
        <f>VLOOKUP(C2283,'user list'!A:B,2,0)</f>
        <v>DOE</v>
      </c>
      <c r="B2283" s="172">
        <v>45810.421076388891</v>
      </c>
      <c r="C2283" s="69" t="s">
        <v>212</v>
      </c>
      <c r="D2283" s="69" t="s">
        <v>1937</v>
      </c>
      <c r="E2283" s="69" t="s">
        <v>2445</v>
      </c>
      <c r="F2283" s="69">
        <v>1731</v>
      </c>
      <c r="G2283" s="69" t="s">
        <v>1939</v>
      </c>
      <c r="O2283" s="73"/>
      <c r="P2283" s="73"/>
    </row>
    <row r="2284" spans="1:33" ht="14.4">
      <c r="A2284" s="27" t="str">
        <f>VLOOKUP(C2284,'user list'!A:B,2,0)</f>
        <v>DOE</v>
      </c>
      <c r="B2284" s="172">
        <v>45810.421099537038</v>
      </c>
      <c r="C2284" s="69" t="s">
        <v>212</v>
      </c>
      <c r="D2284" s="69" t="s">
        <v>1937</v>
      </c>
      <c r="E2284" s="69" t="s">
        <v>2445</v>
      </c>
      <c r="F2284" s="69">
        <v>1731</v>
      </c>
      <c r="G2284" s="69" t="s">
        <v>1939</v>
      </c>
    </row>
    <row r="2285" spans="1:33" ht="14.4">
      <c r="A2285" s="27" t="str">
        <f>VLOOKUP(C2285,'user list'!A:B,2,0)</f>
        <v>DOE</v>
      </c>
      <c r="B2285" s="172">
        <v>45810.421134259261</v>
      </c>
      <c r="C2285" s="69" t="s">
        <v>212</v>
      </c>
      <c r="D2285" s="69" t="s">
        <v>1937</v>
      </c>
      <c r="E2285" s="69" t="s">
        <v>2445</v>
      </c>
      <c r="F2285" s="69">
        <v>1731</v>
      </c>
      <c r="G2285" s="69" t="s">
        <v>1939</v>
      </c>
    </row>
    <row r="2286" spans="1:33" ht="14.4">
      <c r="A2286" s="27" t="str">
        <f>VLOOKUP(C2286,'user list'!A:B,2,0)</f>
        <v>DOE</v>
      </c>
      <c r="B2286" s="172">
        <v>45810.421273148146</v>
      </c>
      <c r="C2286" s="69" t="s">
        <v>212</v>
      </c>
      <c r="D2286" s="69" t="s">
        <v>1937</v>
      </c>
      <c r="E2286" s="69" t="s">
        <v>2439</v>
      </c>
      <c r="F2286" s="69">
        <v>1444</v>
      </c>
      <c r="G2286" s="69" t="s">
        <v>1939</v>
      </c>
    </row>
    <row r="2287" spans="1:33" ht="14.4">
      <c r="A2287" s="27" t="str">
        <f>VLOOKUP(C2287,'user list'!A:B,2,0)</f>
        <v>DOE</v>
      </c>
      <c r="B2287" s="172">
        <v>45810.421516203707</v>
      </c>
      <c r="C2287" s="69" t="s">
        <v>211</v>
      </c>
      <c r="D2287" s="69" t="s">
        <v>1937</v>
      </c>
      <c r="E2287" s="69" t="s">
        <v>2445</v>
      </c>
      <c r="F2287" s="69">
        <v>1731</v>
      </c>
      <c r="G2287" s="69" t="s">
        <v>1939</v>
      </c>
      <c r="AD2287" s="73"/>
      <c r="AE2287" s="73"/>
    </row>
    <row r="2288" spans="1:33" ht="14.4">
      <c r="A2288" s="27" t="str">
        <f>VLOOKUP(C2288,'user list'!A:B,2,0)</f>
        <v>OCA</v>
      </c>
      <c r="B2288" s="172">
        <v>45810.421620370369</v>
      </c>
      <c r="C2288" s="69" t="s">
        <v>225</v>
      </c>
      <c r="D2288" s="69" t="s">
        <v>1937</v>
      </c>
      <c r="E2288" s="69" t="s">
        <v>2439</v>
      </c>
      <c r="F2288" s="69">
        <v>1444</v>
      </c>
      <c r="G2288" s="69" t="s">
        <v>1947</v>
      </c>
      <c r="L2288" s="73"/>
      <c r="M2288" s="73"/>
    </row>
    <row r="2289" spans="1:54" ht="14.4">
      <c r="A2289" s="27" t="str">
        <f>VLOOKUP(C2289,'user list'!A:B,2,0)</f>
        <v>OCA</v>
      </c>
      <c r="B2289" s="172">
        <v>45810.421620370369</v>
      </c>
      <c r="C2289" s="69" t="s">
        <v>225</v>
      </c>
      <c r="D2289" s="69" t="s">
        <v>1937</v>
      </c>
      <c r="E2289" s="69" t="s">
        <v>2439</v>
      </c>
      <c r="F2289" s="69">
        <v>1444</v>
      </c>
      <c r="G2289" s="69" t="s">
        <v>1948</v>
      </c>
    </row>
    <row r="2290" spans="1:54" ht="14.4">
      <c r="A2290" s="27" t="str">
        <f>VLOOKUP(C2290,'user list'!A:B,2,0)</f>
        <v>OCA</v>
      </c>
      <c r="B2290" s="172">
        <v>45810.421631944446</v>
      </c>
      <c r="C2290" s="69" t="s">
        <v>225</v>
      </c>
      <c r="D2290" s="69" t="s">
        <v>1937</v>
      </c>
      <c r="E2290" s="69" t="s">
        <v>2439</v>
      </c>
      <c r="F2290" s="69">
        <v>1444</v>
      </c>
      <c r="G2290" s="69" t="s">
        <v>1939</v>
      </c>
    </row>
    <row r="2291" spans="1:54" ht="14.4">
      <c r="A2291" s="27" t="str">
        <f>VLOOKUP(C2291,'user list'!A:B,2,0)</f>
        <v>Admin</v>
      </c>
      <c r="B2291" s="172">
        <v>45810.421631944446</v>
      </c>
      <c r="C2291" s="69" t="s">
        <v>186</v>
      </c>
      <c r="D2291" s="69" t="s">
        <v>1937</v>
      </c>
      <c r="E2291" s="69" t="s">
        <v>2439</v>
      </c>
      <c r="F2291" s="69">
        <v>1444</v>
      </c>
      <c r="G2291" s="69" t="s">
        <v>1948</v>
      </c>
      <c r="R2291" s="73"/>
      <c r="S2291" s="73"/>
    </row>
    <row r="2292" spans="1:54" ht="14.4">
      <c r="A2292" s="27" t="str">
        <f>VLOOKUP(C2292,'user list'!A:B,2,0)</f>
        <v>DOE</v>
      </c>
      <c r="B2292" s="172">
        <v>45810.421655092592</v>
      </c>
      <c r="C2292" s="69" t="s">
        <v>212</v>
      </c>
      <c r="D2292" s="69" t="s">
        <v>1937</v>
      </c>
      <c r="E2292" s="69" t="s">
        <v>2445</v>
      </c>
      <c r="F2292" s="69">
        <v>1731</v>
      </c>
      <c r="G2292" s="69" t="s">
        <v>1939</v>
      </c>
    </row>
    <row r="2293" spans="1:54" ht="14.4">
      <c r="A2293" s="27" t="str">
        <f>VLOOKUP(C2293,'user list'!A:B,2,0)</f>
        <v>DOE</v>
      </c>
      <c r="B2293" s="172">
        <v>45810.421932870369</v>
      </c>
      <c r="C2293" s="69" t="s">
        <v>212</v>
      </c>
      <c r="D2293" s="69" t="s">
        <v>1937</v>
      </c>
      <c r="E2293" s="69" t="s">
        <v>2445</v>
      </c>
      <c r="F2293" s="69">
        <v>1731</v>
      </c>
      <c r="G2293" s="69" t="s">
        <v>1939</v>
      </c>
      <c r="O2293" s="73"/>
      <c r="P2293" s="73"/>
    </row>
    <row r="2294" spans="1:54" ht="14.4">
      <c r="A2294" s="27" t="str">
        <f>VLOOKUP(C2294,'user list'!A:B,2,0)</f>
        <v>DOE</v>
      </c>
      <c r="B2294" s="172">
        <v>45810.422025462962</v>
      </c>
      <c r="C2294" s="69" t="s">
        <v>212</v>
      </c>
      <c r="D2294" s="69" t="s">
        <v>1937</v>
      </c>
      <c r="E2294" s="69" t="s">
        <v>2445</v>
      </c>
      <c r="F2294" s="69">
        <v>1731</v>
      </c>
      <c r="G2294" s="69" t="s">
        <v>1939</v>
      </c>
      <c r="AY2294" s="74"/>
      <c r="BB2294" s="74"/>
    </row>
    <row r="2295" spans="1:54" ht="14.4">
      <c r="A2295" s="27" t="str">
        <f>VLOOKUP(C2295,'user list'!A:B,2,0)</f>
        <v>DOE</v>
      </c>
      <c r="B2295" s="172">
        <v>45810.422048611108</v>
      </c>
      <c r="C2295" s="69" t="s">
        <v>212</v>
      </c>
      <c r="D2295" s="69" t="s">
        <v>1937</v>
      </c>
      <c r="E2295" s="69" t="s">
        <v>2445</v>
      </c>
      <c r="F2295" s="69">
        <v>1731</v>
      </c>
      <c r="G2295" s="69" t="s">
        <v>1939</v>
      </c>
      <c r="L2295" s="73"/>
      <c r="M2295" s="73"/>
    </row>
    <row r="2296" spans="1:54" ht="14.4">
      <c r="A2296" s="27" t="str">
        <f>VLOOKUP(C2296,'user list'!A:B,2,0)</f>
        <v>OCA</v>
      </c>
      <c r="B2296" s="172">
        <v>45810.422048611108</v>
      </c>
      <c r="C2296" s="69" t="s">
        <v>225</v>
      </c>
      <c r="D2296" s="69" t="s">
        <v>1937</v>
      </c>
      <c r="E2296" s="69" t="s">
        <v>2444</v>
      </c>
      <c r="F2296" s="69">
        <v>1730</v>
      </c>
      <c r="G2296" s="69" t="s">
        <v>1939</v>
      </c>
      <c r="L2296" s="73"/>
      <c r="M2296" s="73"/>
    </row>
    <row r="2297" spans="1:54" ht="14.4">
      <c r="A2297" s="27" t="str">
        <f>VLOOKUP(C2297,'user list'!A:B,2,0)</f>
        <v>DOE</v>
      </c>
      <c r="B2297" s="172">
        <v>45810.422048611108</v>
      </c>
      <c r="C2297" s="69" t="s">
        <v>212</v>
      </c>
      <c r="D2297" s="69" t="s">
        <v>1937</v>
      </c>
      <c r="E2297" s="69" t="s">
        <v>2445</v>
      </c>
      <c r="F2297" s="69">
        <v>1731</v>
      </c>
      <c r="G2297" s="69" t="s">
        <v>1939</v>
      </c>
      <c r="O2297" s="73"/>
      <c r="P2297" s="73"/>
    </row>
    <row r="2298" spans="1:54" ht="14.4">
      <c r="A2298" s="27" t="str">
        <f>VLOOKUP(C2298,'user list'!A:B,2,0)</f>
        <v>DOE</v>
      </c>
      <c r="B2298" s="172">
        <v>45810.422060185185</v>
      </c>
      <c r="C2298" s="69" t="s">
        <v>212</v>
      </c>
      <c r="D2298" s="69" t="s">
        <v>1937</v>
      </c>
      <c r="E2298" s="69" t="s">
        <v>2445</v>
      </c>
      <c r="F2298" s="69">
        <v>1731</v>
      </c>
      <c r="G2298" s="69" t="s">
        <v>1939</v>
      </c>
      <c r="O2298" s="73"/>
      <c r="P2298" s="73"/>
    </row>
    <row r="2299" spans="1:54" ht="14.4">
      <c r="A2299" s="27" t="str">
        <f>VLOOKUP(C2299,'user list'!A:B,2,0)</f>
        <v>DOE</v>
      </c>
      <c r="B2299" s="172">
        <v>45810.422083333331</v>
      </c>
      <c r="C2299" s="69" t="s">
        <v>212</v>
      </c>
      <c r="D2299" s="69" t="s">
        <v>1937</v>
      </c>
      <c r="E2299" s="69" t="s">
        <v>2445</v>
      </c>
      <c r="F2299" s="69">
        <v>1731</v>
      </c>
      <c r="G2299" s="69" t="s">
        <v>1939</v>
      </c>
    </row>
    <row r="2300" spans="1:54" ht="14.4">
      <c r="A2300" s="27" t="str">
        <f>VLOOKUP(C2300,'user list'!A:B,2,0)</f>
        <v>DOE</v>
      </c>
      <c r="B2300" s="172">
        <v>45810.422430555554</v>
      </c>
      <c r="C2300" s="69" t="s">
        <v>211</v>
      </c>
      <c r="D2300" s="69" t="s">
        <v>1937</v>
      </c>
      <c r="E2300" s="69" t="s">
        <v>2445</v>
      </c>
      <c r="F2300" s="69">
        <v>1731</v>
      </c>
      <c r="G2300" s="69" t="s">
        <v>1939</v>
      </c>
    </row>
    <row r="2301" spans="1:54" ht="14.4">
      <c r="A2301" s="27" t="str">
        <f>VLOOKUP(C2301,'user list'!A:B,2,0)</f>
        <v>DOE</v>
      </c>
      <c r="B2301" s="172">
        <v>45810.422777777778</v>
      </c>
      <c r="C2301" s="69" t="s">
        <v>211</v>
      </c>
      <c r="D2301" s="69" t="s">
        <v>1937</v>
      </c>
      <c r="E2301" s="69" t="s">
        <v>2439</v>
      </c>
      <c r="F2301" s="69">
        <v>1444</v>
      </c>
      <c r="G2301" s="69" t="s">
        <v>1939</v>
      </c>
    </row>
    <row r="2302" spans="1:54" ht="14.4">
      <c r="A2302" s="27" t="str">
        <f>VLOOKUP(C2302,'user list'!A:B,2,0)</f>
        <v>OCA</v>
      </c>
      <c r="B2302" s="172">
        <v>45810.422986111109</v>
      </c>
      <c r="C2302" s="69" t="s">
        <v>225</v>
      </c>
      <c r="D2302" s="69" t="s">
        <v>1937</v>
      </c>
      <c r="E2302" s="69" t="s">
        <v>1974</v>
      </c>
      <c r="F2302" s="69">
        <v>1727</v>
      </c>
      <c r="G2302" s="69" t="s">
        <v>1939</v>
      </c>
      <c r="O2302" s="73"/>
      <c r="P2302" s="73"/>
    </row>
    <row r="2303" spans="1:54" ht="14.4">
      <c r="A2303" s="27" t="str">
        <f>VLOOKUP(C2303,'user list'!A:B,2,0)</f>
        <v>OCA</v>
      </c>
      <c r="B2303" s="172">
        <v>45810.423101851855</v>
      </c>
      <c r="C2303" s="69" t="s">
        <v>225</v>
      </c>
      <c r="D2303" s="69" t="s">
        <v>1937</v>
      </c>
      <c r="E2303" s="69" t="s">
        <v>1960</v>
      </c>
      <c r="F2303" s="69">
        <v>347</v>
      </c>
      <c r="G2303" s="69" t="s">
        <v>1939</v>
      </c>
      <c r="O2303" s="73"/>
      <c r="P2303" s="73"/>
    </row>
    <row r="2304" spans="1:54" ht="14.4">
      <c r="A2304" s="27" t="str">
        <f>VLOOKUP(C2304,'user list'!A:B,2,0)</f>
        <v>OCA</v>
      </c>
      <c r="B2304" s="172">
        <v>45810.423125000001</v>
      </c>
      <c r="C2304" s="69" t="s">
        <v>225</v>
      </c>
      <c r="D2304" s="69" t="s">
        <v>1937</v>
      </c>
      <c r="E2304" s="69" t="s">
        <v>2439</v>
      </c>
      <c r="F2304" s="69">
        <v>1444</v>
      </c>
      <c r="G2304" s="69" t="s">
        <v>1939</v>
      </c>
      <c r="O2304" s="73"/>
      <c r="P2304" s="73"/>
    </row>
    <row r="2305" spans="1:54" ht="14.4">
      <c r="A2305" s="27" t="str">
        <f>VLOOKUP(C2305,'user list'!A:B,2,0)</f>
        <v>DOE</v>
      </c>
      <c r="B2305" s="172">
        <v>45810.42324074074</v>
      </c>
      <c r="C2305" s="69" t="s">
        <v>212</v>
      </c>
      <c r="D2305" s="69" t="s">
        <v>1937</v>
      </c>
      <c r="E2305" s="69" t="s">
        <v>2445</v>
      </c>
      <c r="F2305" s="69">
        <v>1731</v>
      </c>
      <c r="G2305" s="69" t="s">
        <v>1939</v>
      </c>
      <c r="L2305" s="73"/>
      <c r="M2305" s="73"/>
    </row>
    <row r="2306" spans="1:54" ht="14.4">
      <c r="A2306" s="27" t="str">
        <f>VLOOKUP(C2306,'user list'!A:B,2,0)</f>
        <v>DOE</v>
      </c>
      <c r="B2306" s="172">
        <v>45810.423356481479</v>
      </c>
      <c r="C2306" s="69" t="s">
        <v>212</v>
      </c>
      <c r="D2306" s="69" t="s">
        <v>1937</v>
      </c>
      <c r="E2306" s="69" t="s">
        <v>2445</v>
      </c>
      <c r="F2306" s="69">
        <v>1731</v>
      </c>
      <c r="G2306" s="69" t="s">
        <v>1939</v>
      </c>
      <c r="L2306" s="73"/>
      <c r="M2306" s="73"/>
    </row>
    <row r="2307" spans="1:54" ht="14.4">
      <c r="A2307" s="27" t="str">
        <f>VLOOKUP(C2307,'user list'!A:B,2,0)</f>
        <v>CREMCO</v>
      </c>
      <c r="B2307" s="172">
        <v>45810.423414351855</v>
      </c>
      <c r="C2307" s="69" t="s">
        <v>206</v>
      </c>
      <c r="D2307" s="69" t="s">
        <v>1937</v>
      </c>
      <c r="E2307" s="69" t="s">
        <v>2439</v>
      </c>
      <c r="F2307" s="69">
        <v>1444</v>
      </c>
      <c r="G2307" s="69" t="s">
        <v>1939</v>
      </c>
      <c r="O2307" s="73"/>
      <c r="P2307" s="73"/>
    </row>
    <row r="2308" spans="1:54" ht="14.4">
      <c r="A2308" s="27" t="str">
        <f>VLOOKUP(C2308,'user list'!A:B,2,0)</f>
        <v>CREMCO</v>
      </c>
      <c r="B2308" s="172">
        <v>45810.423460648148</v>
      </c>
      <c r="C2308" s="69" t="s">
        <v>206</v>
      </c>
      <c r="D2308" s="69" t="s">
        <v>1937</v>
      </c>
      <c r="E2308" s="69" t="s">
        <v>1427</v>
      </c>
      <c r="F2308" s="69">
        <v>1732</v>
      </c>
      <c r="G2308" s="69" t="s">
        <v>2440</v>
      </c>
      <c r="O2308" s="73"/>
      <c r="P2308" s="73"/>
    </row>
    <row r="2309" spans="1:54" ht="14.4">
      <c r="A2309" s="27" t="str">
        <f>VLOOKUP(C2309,'user list'!A:B,2,0)</f>
        <v>Admin</v>
      </c>
      <c r="B2309" s="172">
        <v>45810.423460648148</v>
      </c>
      <c r="C2309" s="69" t="s">
        <v>186</v>
      </c>
      <c r="D2309" s="69" t="s">
        <v>1937</v>
      </c>
      <c r="E2309" s="69" t="s">
        <v>1427</v>
      </c>
      <c r="F2309" s="69">
        <v>1732</v>
      </c>
      <c r="G2309" s="69" t="s">
        <v>1948</v>
      </c>
    </row>
    <row r="2310" spans="1:54" ht="14.4">
      <c r="A2310" s="27" t="str">
        <f>VLOOKUP(C2310,'user list'!A:B,2,0)</f>
        <v>Admin</v>
      </c>
      <c r="B2310" s="172">
        <v>45810.423460648148</v>
      </c>
      <c r="C2310" s="69" t="s">
        <v>186</v>
      </c>
      <c r="D2310" s="69" t="s">
        <v>1937</v>
      </c>
      <c r="E2310" s="69" t="s">
        <v>1427</v>
      </c>
      <c r="F2310" s="69">
        <v>1732</v>
      </c>
      <c r="G2310" s="69" t="s">
        <v>1948</v>
      </c>
    </row>
    <row r="2311" spans="1:54" ht="14.4">
      <c r="A2311" s="27" t="str">
        <f>VLOOKUP(C2311,'user list'!A:B,2,0)</f>
        <v>Admin</v>
      </c>
      <c r="B2311" s="172">
        <v>45810.423460648148</v>
      </c>
      <c r="C2311" s="69" t="s">
        <v>186</v>
      </c>
      <c r="D2311" s="69" t="s">
        <v>1937</v>
      </c>
      <c r="E2311" s="69" t="s">
        <v>1427</v>
      </c>
      <c r="F2311" s="69">
        <v>1732</v>
      </c>
      <c r="G2311" s="69" t="s">
        <v>1948</v>
      </c>
      <c r="AD2311" s="73"/>
      <c r="AE2311" s="73"/>
    </row>
    <row r="2312" spans="1:54" ht="14.4">
      <c r="A2312" s="27" t="str">
        <f>VLOOKUP(C2312,'user list'!A:B,2,0)</f>
        <v>Admin</v>
      </c>
      <c r="B2312" s="172">
        <v>45810.423460648148</v>
      </c>
      <c r="C2312" s="69" t="s">
        <v>186</v>
      </c>
      <c r="D2312" s="69" t="s">
        <v>1937</v>
      </c>
      <c r="E2312" s="69" t="s">
        <v>1427</v>
      </c>
      <c r="F2312" s="69">
        <v>1732</v>
      </c>
      <c r="G2312" s="69" t="s">
        <v>1947</v>
      </c>
    </row>
    <row r="2313" spans="1:54" ht="14.4">
      <c r="A2313" s="27" t="str">
        <f>VLOOKUP(C2313,'user list'!A:B,2,0)</f>
        <v>MDAD</v>
      </c>
      <c r="B2313" s="172">
        <v>45810.42355324074</v>
      </c>
      <c r="C2313" s="69" t="s">
        <v>223</v>
      </c>
      <c r="D2313" s="69" t="s">
        <v>1937</v>
      </c>
      <c r="E2313" s="69" t="s">
        <v>1974</v>
      </c>
      <c r="F2313" s="69">
        <v>1727</v>
      </c>
      <c r="G2313" s="69" t="s">
        <v>1939</v>
      </c>
      <c r="L2313" s="74"/>
      <c r="O2313" s="73"/>
      <c r="P2313" s="73"/>
    </row>
    <row r="2314" spans="1:54" ht="14.4">
      <c r="A2314" s="27" t="str">
        <f>VLOOKUP(C2314,'user list'!A:B,2,0)</f>
        <v>MDAD</v>
      </c>
      <c r="B2314" s="172">
        <v>45810.423657407409</v>
      </c>
      <c r="C2314" s="69" t="s">
        <v>223</v>
      </c>
      <c r="D2314" s="69" t="s">
        <v>1937</v>
      </c>
      <c r="E2314" s="69" t="s">
        <v>2439</v>
      </c>
      <c r="F2314" s="69">
        <v>1444</v>
      </c>
      <c r="G2314" s="69" t="s">
        <v>1939</v>
      </c>
    </row>
    <row r="2315" spans="1:54" ht="14.4">
      <c r="A2315" s="27" t="str">
        <f>VLOOKUP(C2315,'user list'!A:B,2,0)</f>
        <v>DOE</v>
      </c>
      <c r="B2315" s="172">
        <v>45810.423750000002</v>
      </c>
      <c r="C2315" s="69" t="s">
        <v>212</v>
      </c>
      <c r="D2315" s="69" t="s">
        <v>1937</v>
      </c>
      <c r="E2315" s="69" t="s">
        <v>2445</v>
      </c>
      <c r="F2315" s="69">
        <v>1731</v>
      </c>
      <c r="G2315" s="69" t="s">
        <v>1939</v>
      </c>
    </row>
    <row r="2316" spans="1:54" ht="14.4">
      <c r="A2316" s="27" t="str">
        <f>VLOOKUP(C2316,'user list'!A:B,2,0)</f>
        <v>DOE</v>
      </c>
      <c r="B2316" s="172">
        <v>45810.423831018517</v>
      </c>
      <c r="C2316" s="69" t="s">
        <v>212</v>
      </c>
      <c r="D2316" s="69" t="s">
        <v>1937</v>
      </c>
      <c r="E2316" s="69" t="s">
        <v>2445</v>
      </c>
      <c r="F2316" s="69">
        <v>1731</v>
      </c>
      <c r="G2316" s="69" t="s">
        <v>1939</v>
      </c>
    </row>
    <row r="2317" spans="1:54" ht="14.4">
      <c r="A2317" s="27" t="str">
        <f>VLOOKUP(C2317,'user list'!A:B,2,0)</f>
        <v>MDAD</v>
      </c>
      <c r="B2317" s="172">
        <v>45810.424039351848</v>
      </c>
      <c r="C2317" s="69" t="s">
        <v>223</v>
      </c>
      <c r="D2317" s="69" t="s">
        <v>1937</v>
      </c>
      <c r="E2317" s="69" t="s">
        <v>1974</v>
      </c>
      <c r="F2317" s="69">
        <v>1727</v>
      </c>
      <c r="G2317" s="69" t="s">
        <v>1939</v>
      </c>
    </row>
    <row r="2318" spans="1:54" ht="14.4">
      <c r="A2318" s="27" t="str">
        <f>VLOOKUP(C2318,'user list'!A:B,2,0)</f>
        <v>MDAD</v>
      </c>
      <c r="B2318" s="172">
        <v>45810.424340277779</v>
      </c>
      <c r="C2318" s="69" t="s">
        <v>223</v>
      </c>
      <c r="D2318" s="69" t="s">
        <v>1937</v>
      </c>
      <c r="E2318" s="69" t="s">
        <v>1974</v>
      </c>
      <c r="F2318" s="69">
        <v>1727</v>
      </c>
      <c r="G2318" s="69" t="s">
        <v>1939</v>
      </c>
    </row>
    <row r="2319" spans="1:54" ht="14.4">
      <c r="A2319" s="27" t="str">
        <f>VLOOKUP(C2319,'user list'!A:B,2,0)</f>
        <v>ITDD</v>
      </c>
      <c r="B2319" s="172">
        <v>45810.424537037034</v>
      </c>
      <c r="C2319" s="69" t="s">
        <v>219</v>
      </c>
      <c r="D2319" s="69" t="s">
        <v>1937</v>
      </c>
      <c r="E2319" s="69" t="s">
        <v>1974</v>
      </c>
      <c r="F2319" s="69">
        <v>1733</v>
      </c>
      <c r="G2319" s="69" t="s">
        <v>2440</v>
      </c>
      <c r="AY2319" s="74"/>
      <c r="BB2319" s="74"/>
    </row>
    <row r="2320" spans="1:54" ht="14.4">
      <c r="A2320" s="27" t="str">
        <f>VLOOKUP(C2320,'user list'!A:B,2,0)</f>
        <v>Admin</v>
      </c>
      <c r="B2320" s="172">
        <v>45810.424537037034</v>
      </c>
      <c r="C2320" s="69" t="s">
        <v>186</v>
      </c>
      <c r="D2320" s="69" t="s">
        <v>1937</v>
      </c>
      <c r="E2320" s="69" t="s">
        <v>1974</v>
      </c>
      <c r="F2320" s="69">
        <v>1733</v>
      </c>
      <c r="G2320" s="69" t="s">
        <v>1948</v>
      </c>
      <c r="L2320" s="73"/>
      <c r="M2320" s="73"/>
    </row>
    <row r="2321" spans="1:33" ht="14.4">
      <c r="A2321" s="27" t="str">
        <f>VLOOKUP(C2321,'user list'!A:B,2,0)</f>
        <v>Admin</v>
      </c>
      <c r="B2321" s="172">
        <v>45810.424537037034</v>
      </c>
      <c r="C2321" s="69" t="s">
        <v>186</v>
      </c>
      <c r="D2321" s="69" t="s">
        <v>1937</v>
      </c>
      <c r="E2321" s="69" t="s">
        <v>1974</v>
      </c>
      <c r="F2321" s="69">
        <v>1733</v>
      </c>
      <c r="G2321" s="69" t="s">
        <v>1948</v>
      </c>
      <c r="L2321" s="73"/>
      <c r="M2321" s="73"/>
    </row>
    <row r="2322" spans="1:33" ht="14.4">
      <c r="A2322" s="27" t="str">
        <f>VLOOKUP(C2322,'user list'!A:B,2,0)</f>
        <v>Admin</v>
      </c>
      <c r="B2322" s="172">
        <v>45810.424537037034</v>
      </c>
      <c r="C2322" s="69" t="s">
        <v>186</v>
      </c>
      <c r="D2322" s="69" t="s">
        <v>1937</v>
      </c>
      <c r="E2322" s="69" t="s">
        <v>1974</v>
      </c>
      <c r="F2322" s="69">
        <v>1733</v>
      </c>
      <c r="G2322" s="69" t="s">
        <v>1947</v>
      </c>
      <c r="O2322" s="73"/>
      <c r="P2322" s="73"/>
    </row>
    <row r="2323" spans="1:33" ht="14.4">
      <c r="A2323" s="27" t="str">
        <f>VLOOKUP(C2323,'user list'!A:B,2,0)</f>
        <v>DOE</v>
      </c>
      <c r="B2323" s="172">
        <v>45810.424571759257</v>
      </c>
      <c r="C2323" s="69" t="s">
        <v>211</v>
      </c>
      <c r="D2323" s="69" t="s">
        <v>1937</v>
      </c>
      <c r="E2323" s="69" t="s">
        <v>2445</v>
      </c>
      <c r="F2323" s="69">
        <v>1731</v>
      </c>
      <c r="G2323" s="69" t="s">
        <v>1939</v>
      </c>
    </row>
    <row r="2324" spans="1:33" ht="14.4">
      <c r="A2324" s="27" t="str">
        <f>VLOOKUP(C2324,'user list'!A:B,2,0)</f>
        <v>ITDD</v>
      </c>
      <c r="B2324" s="172">
        <v>45810.424618055556</v>
      </c>
      <c r="C2324" s="69" t="s">
        <v>219</v>
      </c>
      <c r="D2324" s="69" t="s">
        <v>1937</v>
      </c>
      <c r="E2324" s="69" t="s">
        <v>2439</v>
      </c>
      <c r="F2324" s="69">
        <v>1444</v>
      </c>
      <c r="G2324" s="69" t="s">
        <v>1939</v>
      </c>
    </row>
    <row r="2325" spans="1:33" ht="14.4">
      <c r="A2325" s="27" t="str">
        <f>VLOOKUP(C2325,'user list'!A:B,2,0)</f>
        <v>MDAD</v>
      </c>
      <c r="B2325" s="172">
        <v>45810.424675925926</v>
      </c>
      <c r="C2325" s="69" t="s">
        <v>223</v>
      </c>
      <c r="D2325" s="69" t="s">
        <v>1937</v>
      </c>
      <c r="E2325" s="69" t="s">
        <v>2439</v>
      </c>
      <c r="F2325" s="69">
        <v>1444</v>
      </c>
      <c r="G2325" s="69" t="s">
        <v>1939</v>
      </c>
    </row>
    <row r="2326" spans="1:33" ht="14.4">
      <c r="A2326" s="27" t="str">
        <f>VLOOKUP(C2326,'user list'!A:B,2,0)</f>
        <v>DOE</v>
      </c>
      <c r="B2326" s="172">
        <v>45810.424710648149</v>
      </c>
      <c r="C2326" s="69" t="s">
        <v>212</v>
      </c>
      <c r="D2326" s="69" t="s">
        <v>1937</v>
      </c>
      <c r="E2326" s="69" t="s">
        <v>2439</v>
      </c>
      <c r="F2326" s="69">
        <v>1444</v>
      </c>
      <c r="G2326" s="69" t="s">
        <v>1939</v>
      </c>
      <c r="O2326" s="73"/>
      <c r="P2326" s="73"/>
    </row>
    <row r="2327" spans="1:33" ht="14.4">
      <c r="A2327" s="27" t="str">
        <f>VLOOKUP(C2327,'user list'!A:B,2,0)</f>
        <v>DOE</v>
      </c>
      <c r="B2327" s="172">
        <v>45810.424756944441</v>
      </c>
      <c r="C2327" s="69" t="s">
        <v>212</v>
      </c>
      <c r="D2327" s="69" t="s">
        <v>1937</v>
      </c>
      <c r="E2327" s="69" t="s">
        <v>2439</v>
      </c>
      <c r="F2327" s="69">
        <v>1444</v>
      </c>
      <c r="G2327" s="69" t="s">
        <v>1939</v>
      </c>
      <c r="O2327" s="73"/>
      <c r="P2327" s="73"/>
    </row>
    <row r="2328" spans="1:33" ht="14.4">
      <c r="A2328" s="27" t="str">
        <f>VLOOKUP(C2328,'user list'!A:B,2,0)</f>
        <v>OCA</v>
      </c>
      <c r="B2328" s="172">
        <v>45810.424768518518</v>
      </c>
      <c r="C2328" s="69" t="s">
        <v>225</v>
      </c>
      <c r="D2328" s="69" t="s">
        <v>1937</v>
      </c>
      <c r="E2328" s="69" t="s">
        <v>2444</v>
      </c>
      <c r="F2328" s="69">
        <v>1730</v>
      </c>
      <c r="G2328" s="69" t="s">
        <v>1939</v>
      </c>
      <c r="O2328" s="73"/>
      <c r="P2328" s="73"/>
    </row>
    <row r="2329" spans="1:33" ht="14.4">
      <c r="A2329" s="27" t="str">
        <f>VLOOKUP(C2329,'user list'!A:B,2,0)</f>
        <v>CREMCO</v>
      </c>
      <c r="B2329" s="172">
        <v>45810.424849537034</v>
      </c>
      <c r="C2329" s="69" t="s">
        <v>206</v>
      </c>
      <c r="D2329" s="69" t="s">
        <v>1937</v>
      </c>
      <c r="E2329" s="69" t="s">
        <v>1427</v>
      </c>
      <c r="F2329" s="69">
        <v>1732</v>
      </c>
      <c r="G2329" s="69" t="s">
        <v>1939</v>
      </c>
      <c r="O2329" s="73"/>
      <c r="P2329" s="73"/>
    </row>
    <row r="2330" spans="1:33" ht="14.4">
      <c r="A2330" s="27" t="str">
        <f>VLOOKUP(C2330,'user list'!A:B,2,0)</f>
        <v>MDAD</v>
      </c>
      <c r="B2330" s="172">
        <v>45810.425057870372</v>
      </c>
      <c r="C2330" s="69" t="s">
        <v>223</v>
      </c>
      <c r="D2330" s="69" t="s">
        <v>1937</v>
      </c>
      <c r="E2330" s="69" t="s">
        <v>2439</v>
      </c>
      <c r="F2330" s="69">
        <v>1444</v>
      </c>
      <c r="G2330" s="69" t="s">
        <v>1939</v>
      </c>
      <c r="O2330" s="73"/>
      <c r="P2330" s="73"/>
    </row>
    <row r="2331" spans="1:33" ht="14.4">
      <c r="A2331" s="27" t="str">
        <f>VLOOKUP(C2331,'user list'!A:B,2,0)</f>
        <v>DOE</v>
      </c>
      <c r="B2331" s="172">
        <v>45810.425243055557</v>
      </c>
      <c r="C2331" s="69" t="s">
        <v>212</v>
      </c>
      <c r="D2331" s="69" t="s">
        <v>1937</v>
      </c>
      <c r="E2331" s="69" t="s">
        <v>2439</v>
      </c>
      <c r="F2331" s="69">
        <v>1444</v>
      </c>
      <c r="G2331" s="69" t="s">
        <v>1939</v>
      </c>
      <c r="L2331" s="73"/>
      <c r="M2331" s="73"/>
    </row>
    <row r="2332" spans="1:33" ht="14.4">
      <c r="A2332" s="27" t="str">
        <f>VLOOKUP(C2332,'user list'!A:B,2,0)</f>
        <v>CREMCO</v>
      </c>
      <c r="B2332" s="172">
        <v>45810.425486111111</v>
      </c>
      <c r="C2332" s="69" t="s">
        <v>206</v>
      </c>
      <c r="D2332" s="69" t="s">
        <v>1937</v>
      </c>
      <c r="E2332" s="69" t="s">
        <v>2439</v>
      </c>
      <c r="F2332" s="69">
        <v>1444</v>
      </c>
      <c r="G2332" s="69" t="s">
        <v>1939</v>
      </c>
      <c r="L2332" s="73"/>
      <c r="M2332" s="73"/>
    </row>
    <row r="2333" spans="1:33" ht="14.4">
      <c r="A2333" s="27" t="str">
        <f>VLOOKUP(C2333,'user list'!A:B,2,0)</f>
        <v>DOE</v>
      </c>
      <c r="B2333" s="172">
        <v>45810.425555555557</v>
      </c>
      <c r="C2333" s="69" t="s">
        <v>212</v>
      </c>
      <c r="D2333" s="69" t="s">
        <v>1937</v>
      </c>
      <c r="E2333" s="69" t="s">
        <v>2445</v>
      </c>
      <c r="F2333" s="69">
        <v>1731</v>
      </c>
      <c r="G2333" s="69" t="s">
        <v>1939</v>
      </c>
      <c r="AD2333" s="74"/>
      <c r="AG2333" s="74"/>
    </row>
    <row r="2334" spans="1:33" ht="14.4">
      <c r="A2334" s="27" t="str">
        <f>VLOOKUP(C2334,'user list'!A:B,2,0)</f>
        <v>ITDD</v>
      </c>
      <c r="B2334" s="172">
        <v>45810.425671296296</v>
      </c>
      <c r="C2334" s="69" t="s">
        <v>219</v>
      </c>
      <c r="D2334" s="69" t="s">
        <v>1937</v>
      </c>
      <c r="E2334" s="69" t="s">
        <v>2439</v>
      </c>
      <c r="F2334" s="69">
        <v>1444</v>
      </c>
      <c r="G2334" s="69" t="s">
        <v>1947</v>
      </c>
      <c r="L2334" s="73"/>
      <c r="M2334" s="73"/>
    </row>
    <row r="2335" spans="1:33" ht="14.4">
      <c r="A2335" s="27" t="str">
        <f>VLOOKUP(C2335,'user list'!A:B,2,0)</f>
        <v>ITDD</v>
      </c>
      <c r="B2335" s="172">
        <v>45810.425671296296</v>
      </c>
      <c r="C2335" s="69" t="s">
        <v>219</v>
      </c>
      <c r="D2335" s="69" t="s">
        <v>1937</v>
      </c>
      <c r="E2335" s="69" t="s">
        <v>2439</v>
      </c>
      <c r="F2335" s="69">
        <v>1444</v>
      </c>
      <c r="G2335" s="69" t="s">
        <v>1948</v>
      </c>
    </row>
    <row r="2336" spans="1:33" ht="14.4">
      <c r="A2336" s="27" t="str">
        <f>VLOOKUP(C2336,'user list'!A:B,2,0)</f>
        <v>ITDD</v>
      </c>
      <c r="B2336" s="172">
        <v>45810.425671296296</v>
      </c>
      <c r="C2336" s="69" t="s">
        <v>219</v>
      </c>
      <c r="D2336" s="69" t="s">
        <v>1937</v>
      </c>
      <c r="E2336" s="69" t="s">
        <v>2439</v>
      </c>
      <c r="F2336" s="69">
        <v>1444</v>
      </c>
      <c r="G2336" s="69" t="s">
        <v>1939</v>
      </c>
      <c r="O2336" s="73"/>
      <c r="P2336" s="73"/>
    </row>
    <row r="2337" spans="1:31" ht="14.4">
      <c r="A2337" s="27" t="str">
        <f>VLOOKUP(C2337,'user list'!A:B,2,0)</f>
        <v>Admin</v>
      </c>
      <c r="B2337" s="172">
        <v>45810.425671296296</v>
      </c>
      <c r="C2337" s="69" t="s">
        <v>186</v>
      </c>
      <c r="D2337" s="69" t="s">
        <v>1937</v>
      </c>
      <c r="E2337" s="69" t="s">
        <v>2439</v>
      </c>
      <c r="F2337" s="69">
        <v>1444</v>
      </c>
      <c r="G2337" s="69" t="s">
        <v>1948</v>
      </c>
      <c r="O2337" s="73"/>
      <c r="P2337" s="73"/>
    </row>
    <row r="2338" spans="1:31" ht="14.4">
      <c r="A2338" s="27" t="str">
        <f>VLOOKUP(C2338,'user list'!A:B,2,0)</f>
        <v>PLEB</v>
      </c>
      <c r="B2338" s="172">
        <v>45810.425949074073</v>
      </c>
      <c r="C2338" s="69" t="s">
        <v>260</v>
      </c>
      <c r="D2338" s="69" t="s">
        <v>1937</v>
      </c>
      <c r="E2338" s="69" t="s">
        <v>2439</v>
      </c>
      <c r="F2338" s="69">
        <v>1444</v>
      </c>
      <c r="G2338" s="69" t="s">
        <v>1939</v>
      </c>
    </row>
    <row r="2339" spans="1:31" ht="14.4">
      <c r="A2339" s="27" t="str">
        <f>VLOOKUP(C2339,'user list'!A:B,2,0)</f>
        <v>CREMCO</v>
      </c>
      <c r="B2339" s="172">
        <v>45810.425983796296</v>
      </c>
      <c r="C2339" s="69" t="s">
        <v>206</v>
      </c>
      <c r="D2339" s="69" t="s">
        <v>1937</v>
      </c>
      <c r="E2339" s="69" t="s">
        <v>2439</v>
      </c>
      <c r="F2339" s="69">
        <v>1444</v>
      </c>
      <c r="G2339" s="69" t="s">
        <v>1939</v>
      </c>
    </row>
    <row r="2340" spans="1:31" ht="14.4">
      <c r="A2340" s="27" t="str">
        <f>VLOOKUP(C2340,'user list'!A:B,2,0)</f>
        <v>PLEB</v>
      </c>
      <c r="B2340" s="172">
        <v>45810.425995370373</v>
      </c>
      <c r="C2340" s="69" t="s">
        <v>260</v>
      </c>
      <c r="D2340" s="69" t="s">
        <v>1937</v>
      </c>
      <c r="E2340" s="69" t="s">
        <v>2439</v>
      </c>
      <c r="F2340" s="69">
        <v>1444</v>
      </c>
      <c r="G2340" s="69" t="s">
        <v>1939</v>
      </c>
    </row>
    <row r="2341" spans="1:31" ht="14.4">
      <c r="A2341" s="27" t="str">
        <f>VLOOKUP(C2341,'user list'!A:B,2,0)</f>
        <v>ITDD</v>
      </c>
      <c r="B2341" s="172">
        <v>45810.426134259258</v>
      </c>
      <c r="C2341" s="69" t="s">
        <v>219</v>
      </c>
      <c r="D2341" s="69" t="s">
        <v>1937</v>
      </c>
      <c r="E2341" s="69" t="s">
        <v>2229</v>
      </c>
      <c r="F2341" s="69">
        <v>1069</v>
      </c>
      <c r="G2341" s="69" t="s">
        <v>1939</v>
      </c>
      <c r="AD2341" s="73"/>
      <c r="AE2341" s="73"/>
    </row>
    <row r="2342" spans="1:31" ht="14.4">
      <c r="A2342" s="27" t="str">
        <f>VLOOKUP(C2342,'user list'!A:B,2,0)</f>
        <v>ITDD</v>
      </c>
      <c r="B2342" s="172">
        <v>45810.426400462966</v>
      </c>
      <c r="C2342" s="69" t="s">
        <v>219</v>
      </c>
      <c r="D2342" s="69" t="s">
        <v>1937</v>
      </c>
      <c r="E2342" s="69" t="s">
        <v>1974</v>
      </c>
      <c r="F2342" s="69">
        <v>1733</v>
      </c>
      <c r="G2342" s="69" t="s">
        <v>1939</v>
      </c>
      <c r="L2342" s="73"/>
      <c r="M2342" s="73"/>
    </row>
    <row r="2343" spans="1:31" ht="14.4">
      <c r="A2343" s="27" t="str">
        <f>VLOOKUP(C2343,'user list'!A:B,2,0)</f>
        <v>CREMCO</v>
      </c>
      <c r="B2343" s="172">
        <v>45810.426712962966</v>
      </c>
      <c r="C2343" s="69" t="s">
        <v>206</v>
      </c>
      <c r="D2343" s="69" t="s">
        <v>1937</v>
      </c>
      <c r="E2343" s="69" t="s">
        <v>2439</v>
      </c>
      <c r="F2343" s="69">
        <v>1444</v>
      </c>
      <c r="G2343" s="69" t="s">
        <v>1947</v>
      </c>
    </row>
    <row r="2344" spans="1:31" ht="14.4">
      <c r="A2344" s="27" t="str">
        <f>VLOOKUP(C2344,'user list'!A:B,2,0)</f>
        <v>CREMCO</v>
      </c>
      <c r="B2344" s="172">
        <v>45810.426712962966</v>
      </c>
      <c r="C2344" s="69" t="s">
        <v>206</v>
      </c>
      <c r="D2344" s="69" t="s">
        <v>1937</v>
      </c>
      <c r="E2344" s="69" t="s">
        <v>2439</v>
      </c>
      <c r="F2344" s="69">
        <v>1444</v>
      </c>
      <c r="G2344" s="69" t="s">
        <v>1948</v>
      </c>
    </row>
    <row r="2345" spans="1:31" ht="14.4">
      <c r="A2345" s="27" t="str">
        <f>VLOOKUP(C2345,'user list'!A:B,2,0)</f>
        <v>CREMCO</v>
      </c>
      <c r="B2345" s="172">
        <v>45810.426712962966</v>
      </c>
      <c r="C2345" s="69" t="s">
        <v>206</v>
      </c>
      <c r="D2345" s="69" t="s">
        <v>1937</v>
      </c>
      <c r="E2345" s="69" t="s">
        <v>2439</v>
      </c>
      <c r="F2345" s="69">
        <v>1444</v>
      </c>
      <c r="G2345" s="69" t="s">
        <v>1939</v>
      </c>
      <c r="R2345" s="73"/>
      <c r="S2345" s="73"/>
    </row>
    <row r="2346" spans="1:31" ht="14.4">
      <c r="A2346" s="27" t="str">
        <f>VLOOKUP(C2346,'user list'!A:B,2,0)</f>
        <v>Admin</v>
      </c>
      <c r="B2346" s="172">
        <v>45810.426712962966</v>
      </c>
      <c r="C2346" s="69" t="s">
        <v>186</v>
      </c>
      <c r="D2346" s="69" t="s">
        <v>1937</v>
      </c>
      <c r="E2346" s="69" t="s">
        <v>2439</v>
      </c>
      <c r="F2346" s="69">
        <v>1444</v>
      </c>
      <c r="G2346" s="69" t="s">
        <v>1948</v>
      </c>
    </row>
    <row r="2347" spans="1:31" ht="14.4">
      <c r="A2347" s="27" t="str">
        <f>VLOOKUP(C2347,'user list'!A:B,2,0)</f>
        <v>Admin</v>
      </c>
      <c r="B2347" s="172">
        <v>45810.427511574075</v>
      </c>
      <c r="C2347" s="69" t="s">
        <v>186</v>
      </c>
      <c r="D2347" s="69" t="s">
        <v>1937</v>
      </c>
      <c r="E2347" s="69" t="s">
        <v>1974</v>
      </c>
      <c r="F2347" s="69">
        <v>1733</v>
      </c>
      <c r="G2347" s="69" t="s">
        <v>1939</v>
      </c>
      <c r="O2347" s="73"/>
      <c r="P2347" s="73"/>
    </row>
    <row r="2348" spans="1:31" ht="14.4">
      <c r="A2348" s="27" t="str">
        <f>VLOOKUP(C2348,'user list'!A:B,2,0)</f>
        <v>Admin</v>
      </c>
      <c r="B2348" s="172">
        <v>45810.427557870367</v>
      </c>
      <c r="C2348" s="69" t="s">
        <v>186</v>
      </c>
      <c r="D2348" s="69" t="s">
        <v>1937</v>
      </c>
      <c r="E2348" s="69" t="s">
        <v>1427</v>
      </c>
      <c r="F2348" s="69">
        <v>1732</v>
      </c>
      <c r="G2348" s="69" t="s">
        <v>1939</v>
      </c>
      <c r="U2348" s="74"/>
      <c r="X2348" s="74"/>
    </row>
    <row r="2349" spans="1:31" ht="14.4">
      <c r="A2349" s="27" t="str">
        <f>VLOOKUP(C2349,'user list'!A:B,2,0)</f>
        <v>Admin</v>
      </c>
      <c r="B2349" s="172">
        <v>45810.427615740744</v>
      </c>
      <c r="C2349" s="69" t="s">
        <v>186</v>
      </c>
      <c r="D2349" s="69" t="s">
        <v>1937</v>
      </c>
      <c r="E2349" s="69" t="s">
        <v>2442</v>
      </c>
      <c r="F2349" s="69">
        <v>1728</v>
      </c>
      <c r="G2349" s="69" t="s">
        <v>1939</v>
      </c>
      <c r="L2349" s="73"/>
      <c r="M2349" s="73"/>
    </row>
    <row r="2350" spans="1:31" ht="14.4">
      <c r="A2350" s="27" t="str">
        <f>VLOOKUP(C2350,'user list'!A:B,2,0)</f>
        <v>Admin</v>
      </c>
      <c r="B2350" s="172">
        <v>45810.427662037036</v>
      </c>
      <c r="C2350" s="69" t="s">
        <v>186</v>
      </c>
      <c r="D2350" s="69" t="s">
        <v>1937</v>
      </c>
      <c r="E2350" s="69" t="s">
        <v>1974</v>
      </c>
      <c r="F2350" s="69">
        <v>1727</v>
      </c>
      <c r="G2350" s="69" t="s">
        <v>1939</v>
      </c>
      <c r="L2350" s="73"/>
      <c r="M2350" s="73"/>
    </row>
    <row r="2351" spans="1:31" ht="14.4">
      <c r="A2351" s="27" t="str">
        <f>VLOOKUP(C2351,'user list'!A:B,2,0)</f>
        <v>Admin</v>
      </c>
      <c r="B2351" s="172">
        <v>45810.427743055552</v>
      </c>
      <c r="C2351" s="69" t="s">
        <v>186</v>
      </c>
      <c r="D2351" s="69" t="s">
        <v>1937</v>
      </c>
      <c r="E2351" s="69" t="s">
        <v>2437</v>
      </c>
      <c r="F2351" s="69">
        <v>1592</v>
      </c>
      <c r="G2351" s="69" t="s">
        <v>1939</v>
      </c>
      <c r="R2351" s="73"/>
      <c r="S2351" s="73"/>
    </row>
    <row r="2352" spans="1:31" ht="14.4">
      <c r="A2352" s="27" t="str">
        <f>VLOOKUP(C2352,'user list'!A:B,2,0)</f>
        <v>Admin</v>
      </c>
      <c r="B2352" s="172">
        <v>45810.427858796298</v>
      </c>
      <c r="C2352" s="69" t="s">
        <v>186</v>
      </c>
      <c r="D2352" s="69" t="s">
        <v>1937</v>
      </c>
      <c r="E2352" s="69" t="s">
        <v>2439</v>
      </c>
      <c r="F2352" s="69">
        <v>1444</v>
      </c>
      <c r="G2352" s="69" t="s">
        <v>1939</v>
      </c>
    </row>
    <row r="2353" spans="1:33" ht="14.4">
      <c r="A2353" s="27" t="str">
        <f>VLOOKUP(C2353,'user list'!A:B,2,0)</f>
        <v>PLEB</v>
      </c>
      <c r="B2353" s="172">
        <v>45810.428124999999</v>
      </c>
      <c r="C2353" s="69" t="s">
        <v>260</v>
      </c>
      <c r="D2353" s="69" t="s">
        <v>1937</v>
      </c>
      <c r="E2353" s="69" t="s">
        <v>2439</v>
      </c>
      <c r="F2353" s="69">
        <v>1444</v>
      </c>
      <c r="G2353" s="69" t="s">
        <v>1939</v>
      </c>
    </row>
    <row r="2354" spans="1:33" ht="14.4">
      <c r="A2354" s="27" t="str">
        <f>VLOOKUP(C2354,'user list'!A:B,2,0)</f>
        <v>CAD</v>
      </c>
      <c r="B2354" s="172">
        <v>45810.428310185183</v>
      </c>
      <c r="C2354" s="69" t="s">
        <v>196</v>
      </c>
      <c r="D2354" s="69" t="s">
        <v>1937</v>
      </c>
      <c r="E2354" s="69" t="s">
        <v>2439</v>
      </c>
      <c r="F2354" s="69">
        <v>1444</v>
      </c>
      <c r="G2354" s="69" t="s">
        <v>1939</v>
      </c>
    </row>
    <row r="2355" spans="1:33" ht="14.4">
      <c r="A2355" s="27" t="str">
        <f>VLOOKUP(C2355,'user list'!A:B,2,0)</f>
        <v>CAD</v>
      </c>
      <c r="B2355" s="172">
        <v>45810.428333333337</v>
      </c>
      <c r="C2355" s="69" t="s">
        <v>196</v>
      </c>
      <c r="D2355" s="69" t="s">
        <v>1937</v>
      </c>
      <c r="E2355" s="69" t="s">
        <v>2439</v>
      </c>
      <c r="F2355" s="69">
        <v>1444</v>
      </c>
      <c r="G2355" s="69" t="s">
        <v>1939</v>
      </c>
    </row>
    <row r="2356" spans="1:33" ht="14.4">
      <c r="A2356" s="27" t="str">
        <f>VLOOKUP(C2356,'user list'!A:B,2,0)</f>
        <v>Admin</v>
      </c>
      <c r="B2356" s="172">
        <v>45810.428356481483</v>
      </c>
      <c r="C2356" s="69" t="s">
        <v>186</v>
      </c>
      <c r="D2356" s="69" t="s">
        <v>1937</v>
      </c>
      <c r="E2356" s="69" t="s">
        <v>2439</v>
      </c>
      <c r="F2356" s="69">
        <v>1444</v>
      </c>
      <c r="G2356" s="69" t="s">
        <v>1947</v>
      </c>
    </row>
    <row r="2357" spans="1:33" ht="14.4">
      <c r="A2357" s="27" t="str">
        <f>VLOOKUP(C2357,'user list'!A:B,2,0)</f>
        <v>Admin</v>
      </c>
      <c r="B2357" s="172">
        <v>45810.428356481483</v>
      </c>
      <c r="C2357" s="69" t="s">
        <v>186</v>
      </c>
      <c r="D2357" s="69" t="s">
        <v>1937</v>
      </c>
      <c r="E2357" s="69" t="s">
        <v>2439</v>
      </c>
      <c r="F2357" s="69">
        <v>1444</v>
      </c>
      <c r="G2357" s="69" t="s">
        <v>1948</v>
      </c>
      <c r="AD2357" s="74"/>
      <c r="AG2357" s="74"/>
    </row>
    <row r="2358" spans="1:33" ht="14.4">
      <c r="A2358" s="27" t="str">
        <f>VLOOKUP(C2358,'user list'!A:B,2,0)</f>
        <v>Admin</v>
      </c>
      <c r="B2358" s="172">
        <v>45810.428356481483</v>
      </c>
      <c r="C2358" s="69" t="s">
        <v>186</v>
      </c>
      <c r="D2358" s="69" t="s">
        <v>1937</v>
      </c>
      <c r="E2358" s="69" t="s">
        <v>2439</v>
      </c>
      <c r="F2358" s="69">
        <v>1444</v>
      </c>
      <c r="G2358" s="69" t="s">
        <v>1939</v>
      </c>
      <c r="L2358" s="73"/>
      <c r="M2358" s="73"/>
    </row>
    <row r="2359" spans="1:33" ht="14.4">
      <c r="A2359" s="27" t="str">
        <f>VLOOKUP(C2359,'user list'!A:B,2,0)</f>
        <v>DOE</v>
      </c>
      <c r="B2359" s="172">
        <v>45810.430532407408</v>
      </c>
      <c r="C2359" s="69" t="s">
        <v>211</v>
      </c>
      <c r="D2359" s="69" t="s">
        <v>1937</v>
      </c>
      <c r="E2359" s="69" t="s">
        <v>1974</v>
      </c>
      <c r="F2359" s="69">
        <v>1727</v>
      </c>
      <c r="G2359" s="69" t="s">
        <v>1939</v>
      </c>
      <c r="L2359" s="73"/>
      <c r="M2359" s="73"/>
    </row>
    <row r="2360" spans="1:33" ht="14.4">
      <c r="A2360" s="27" t="str">
        <f>VLOOKUP(C2360,'user list'!A:B,2,0)</f>
        <v>DOE</v>
      </c>
      <c r="B2360" s="172">
        <v>45810.430937500001</v>
      </c>
      <c r="C2360" s="69" t="s">
        <v>211</v>
      </c>
      <c r="D2360" s="69" t="s">
        <v>1937</v>
      </c>
      <c r="E2360" s="69" t="s">
        <v>2439</v>
      </c>
      <c r="F2360" s="69">
        <v>1444</v>
      </c>
      <c r="G2360" s="69" t="s">
        <v>1939</v>
      </c>
      <c r="O2360" s="73"/>
      <c r="P2360" s="73"/>
    </row>
    <row r="2361" spans="1:33" ht="14.4">
      <c r="A2361" s="27" t="str">
        <f>VLOOKUP(C2361,'user list'!A:B,2,0)</f>
        <v>DOE</v>
      </c>
      <c r="B2361" s="172">
        <v>45810.431863425925</v>
      </c>
      <c r="C2361" s="69" t="s">
        <v>212</v>
      </c>
      <c r="D2361" s="69" t="s">
        <v>1937</v>
      </c>
      <c r="E2361" s="69" t="s">
        <v>2439</v>
      </c>
      <c r="F2361" s="69">
        <v>1444</v>
      </c>
      <c r="G2361" s="69" t="s">
        <v>1939</v>
      </c>
      <c r="O2361" s="73"/>
      <c r="P2361" s="73"/>
    </row>
    <row r="2362" spans="1:33" ht="14.4">
      <c r="A2362" s="27" t="str">
        <f>VLOOKUP(C2362,'user list'!A:B,2,0)</f>
        <v>Admin</v>
      </c>
      <c r="B2362" s="172">
        <v>45810.433263888888</v>
      </c>
      <c r="C2362" s="69" t="s">
        <v>186</v>
      </c>
      <c r="D2362" s="69" t="s">
        <v>1937</v>
      </c>
      <c r="E2362" s="69" t="s">
        <v>2445</v>
      </c>
      <c r="F2362" s="69">
        <v>1731</v>
      </c>
      <c r="G2362" s="69" t="s">
        <v>1939</v>
      </c>
    </row>
    <row r="2363" spans="1:33" ht="14.4">
      <c r="A2363" s="27" t="str">
        <f>VLOOKUP(C2363,'user list'!A:B,2,0)</f>
        <v>Admin</v>
      </c>
      <c r="B2363" s="172">
        <v>45810.433368055557</v>
      </c>
      <c r="C2363" s="69" t="s">
        <v>186</v>
      </c>
      <c r="D2363" s="69" t="s">
        <v>1937</v>
      </c>
      <c r="E2363" s="69" t="s">
        <v>2446</v>
      </c>
      <c r="F2363" s="69">
        <v>1447</v>
      </c>
      <c r="G2363" s="69" t="s">
        <v>1939</v>
      </c>
    </row>
    <row r="2364" spans="1:33" ht="14.4">
      <c r="A2364" s="27" t="str">
        <f>VLOOKUP(C2364,'user list'!A:B,2,0)</f>
        <v>Admin</v>
      </c>
      <c r="B2364" s="172">
        <v>45810.43340277778</v>
      </c>
      <c r="C2364" s="69" t="s">
        <v>186</v>
      </c>
      <c r="D2364" s="69" t="s">
        <v>1937</v>
      </c>
      <c r="E2364" s="69" t="s">
        <v>2447</v>
      </c>
      <c r="F2364" s="69">
        <v>1445</v>
      </c>
      <c r="G2364" s="69" t="s">
        <v>1939</v>
      </c>
      <c r="L2364" s="73"/>
      <c r="M2364" s="73"/>
    </row>
    <row r="2365" spans="1:33" ht="14.4">
      <c r="A2365" s="27" t="str">
        <f>VLOOKUP(C2365,'user list'!A:B,2,0)</f>
        <v>Admin</v>
      </c>
      <c r="B2365" s="172">
        <v>45810.433483796296</v>
      </c>
      <c r="C2365" s="69" t="s">
        <v>186</v>
      </c>
      <c r="D2365" s="69" t="s">
        <v>1937</v>
      </c>
      <c r="E2365" s="69" t="s">
        <v>2443</v>
      </c>
      <c r="F2365" s="69">
        <v>1729</v>
      </c>
      <c r="G2365" s="69" t="s">
        <v>1939</v>
      </c>
    </row>
    <row r="2366" spans="1:33" ht="14.4">
      <c r="A2366" s="27" t="str">
        <f>VLOOKUP(C2366,'user list'!A:B,2,0)</f>
        <v>CGSD</v>
      </c>
      <c r="B2366" s="172">
        <v>45810.433703703704</v>
      </c>
      <c r="C2366" s="69" t="s">
        <v>200</v>
      </c>
      <c r="D2366" s="69" t="s">
        <v>1937</v>
      </c>
      <c r="E2366" s="69" t="s">
        <v>2445</v>
      </c>
      <c r="F2366" s="69">
        <v>1731</v>
      </c>
      <c r="G2366" s="69" t="s">
        <v>1939</v>
      </c>
    </row>
    <row r="2367" spans="1:33" ht="14.4">
      <c r="A2367" s="27" t="str">
        <f>VLOOKUP(C2367,'user list'!A:B,2,0)</f>
        <v>Admin</v>
      </c>
      <c r="B2367" s="172">
        <v>45810.433703703704</v>
      </c>
      <c r="C2367" s="69" t="s">
        <v>186</v>
      </c>
      <c r="D2367" s="69" t="s">
        <v>1937</v>
      </c>
      <c r="E2367" s="69" t="s">
        <v>2442</v>
      </c>
      <c r="F2367" s="69">
        <v>1728</v>
      </c>
      <c r="G2367" s="69" t="s">
        <v>1939</v>
      </c>
    </row>
    <row r="2368" spans="1:33" ht="14.4">
      <c r="A2368" s="27" t="str">
        <f>VLOOKUP(C2368,'user list'!A:B,2,0)</f>
        <v>Admin</v>
      </c>
      <c r="B2368" s="172">
        <v>45810.43377314815</v>
      </c>
      <c r="C2368" s="69" t="s">
        <v>186</v>
      </c>
      <c r="D2368" s="69" t="s">
        <v>1937</v>
      </c>
      <c r="E2368" s="69" t="s">
        <v>1974</v>
      </c>
      <c r="F2368" s="69">
        <v>1733</v>
      </c>
      <c r="G2368" s="69" t="s">
        <v>1939</v>
      </c>
    </row>
    <row r="2369" spans="1:24" ht="14.4">
      <c r="A2369" s="27" t="str">
        <f>VLOOKUP(C2369,'user list'!A:B,2,0)</f>
        <v>CGSD</v>
      </c>
      <c r="B2369" s="172">
        <v>45810.433854166666</v>
      </c>
      <c r="C2369" s="69" t="s">
        <v>200</v>
      </c>
      <c r="D2369" s="69" t="s">
        <v>1937</v>
      </c>
      <c r="E2369" s="69" t="s">
        <v>2445</v>
      </c>
      <c r="F2369" s="69">
        <v>1731</v>
      </c>
      <c r="G2369" s="69" t="s">
        <v>1947</v>
      </c>
    </row>
    <row r="2370" spans="1:24" ht="14.4">
      <c r="A2370" s="27" t="str">
        <f>VLOOKUP(C2370,'user list'!A:B,2,0)</f>
        <v>CGSD</v>
      </c>
      <c r="B2370" s="172">
        <v>45810.433854166666</v>
      </c>
      <c r="C2370" s="69" t="s">
        <v>200</v>
      </c>
      <c r="D2370" s="69" t="s">
        <v>1937</v>
      </c>
      <c r="E2370" s="69" t="s">
        <v>2445</v>
      </c>
      <c r="F2370" s="69">
        <v>1731</v>
      </c>
      <c r="G2370" s="69" t="s">
        <v>1948</v>
      </c>
      <c r="O2370" s="73"/>
      <c r="P2370" s="73"/>
    </row>
    <row r="2371" spans="1:24" ht="14.4">
      <c r="A2371" s="27" t="str">
        <f>VLOOKUP(C2371,'user list'!A:B,2,0)</f>
        <v>CGSD</v>
      </c>
      <c r="B2371" s="172">
        <v>45810.433854166666</v>
      </c>
      <c r="C2371" s="69" t="s">
        <v>200</v>
      </c>
      <c r="D2371" s="69" t="s">
        <v>1937</v>
      </c>
      <c r="E2371" s="69" t="s">
        <v>2445</v>
      </c>
      <c r="F2371" s="69">
        <v>1731</v>
      </c>
      <c r="G2371" s="69" t="s">
        <v>1939</v>
      </c>
    </row>
    <row r="2372" spans="1:24" ht="14.4">
      <c r="A2372" s="27" t="str">
        <f>VLOOKUP(C2372,'user list'!A:B,2,0)</f>
        <v>Admin</v>
      </c>
      <c r="B2372" s="172">
        <v>45810.433888888889</v>
      </c>
      <c r="C2372" s="69" t="s">
        <v>186</v>
      </c>
      <c r="D2372" s="69" t="s">
        <v>1937</v>
      </c>
      <c r="E2372" s="69" t="s">
        <v>1427</v>
      </c>
      <c r="F2372" s="69">
        <v>1732</v>
      </c>
      <c r="G2372" s="69" t="s">
        <v>1939</v>
      </c>
      <c r="U2372" s="74"/>
      <c r="X2372" s="74"/>
    </row>
    <row r="2373" spans="1:24" ht="14.4">
      <c r="A2373" s="27" t="str">
        <f>VLOOKUP(C2373,'user list'!A:B,2,0)</f>
        <v>Admin</v>
      </c>
      <c r="B2373" s="172">
        <v>45810.434016203704</v>
      </c>
      <c r="C2373" s="69" t="s">
        <v>186</v>
      </c>
      <c r="D2373" s="69" t="s">
        <v>1937</v>
      </c>
      <c r="E2373" s="69" t="s">
        <v>2445</v>
      </c>
      <c r="F2373" s="69">
        <v>1731</v>
      </c>
      <c r="G2373" s="69" t="s">
        <v>1939</v>
      </c>
      <c r="L2373" s="73"/>
      <c r="M2373" s="73"/>
    </row>
    <row r="2374" spans="1:24" ht="14.4">
      <c r="A2374" s="27" t="str">
        <f>VLOOKUP(C2374,'user list'!A:B,2,0)</f>
        <v>CGSD</v>
      </c>
      <c r="B2374" s="172">
        <v>45810.434340277781</v>
      </c>
      <c r="C2374" s="69" t="s">
        <v>200</v>
      </c>
      <c r="D2374" s="69" t="s">
        <v>1937</v>
      </c>
      <c r="E2374" s="69" t="s">
        <v>2442</v>
      </c>
      <c r="F2374" s="69">
        <v>1728</v>
      </c>
      <c r="G2374" s="69" t="s">
        <v>1939</v>
      </c>
      <c r="L2374" s="73"/>
      <c r="M2374" s="73"/>
    </row>
    <row r="2375" spans="1:24" ht="14.4">
      <c r="A2375" s="27" t="str">
        <f>VLOOKUP(C2375,'user list'!A:B,2,0)</f>
        <v>CGSD</v>
      </c>
      <c r="B2375" s="172">
        <v>45810.434444444443</v>
      </c>
      <c r="C2375" s="69" t="s">
        <v>200</v>
      </c>
      <c r="D2375" s="69" t="s">
        <v>1937</v>
      </c>
      <c r="E2375" s="69" t="s">
        <v>2442</v>
      </c>
      <c r="F2375" s="69">
        <v>1728</v>
      </c>
      <c r="G2375" s="69" t="s">
        <v>1939</v>
      </c>
      <c r="O2375" s="73"/>
      <c r="P2375" s="73"/>
    </row>
    <row r="2376" spans="1:24" ht="14.4">
      <c r="A2376" s="27" t="str">
        <f>VLOOKUP(C2376,'user list'!A:B,2,0)</f>
        <v>CGSD</v>
      </c>
      <c r="B2376" s="172">
        <v>45810.434652777774</v>
      </c>
      <c r="C2376" s="69" t="s">
        <v>200</v>
      </c>
      <c r="D2376" s="69" t="s">
        <v>1937</v>
      </c>
      <c r="E2376" s="69" t="s">
        <v>2442</v>
      </c>
      <c r="F2376" s="69">
        <v>1728</v>
      </c>
      <c r="G2376" s="69" t="s">
        <v>1947</v>
      </c>
    </row>
    <row r="2377" spans="1:24" ht="14.4">
      <c r="A2377" s="27" t="str">
        <f>VLOOKUP(C2377,'user list'!A:B,2,0)</f>
        <v>CGSD</v>
      </c>
      <c r="B2377" s="172">
        <v>45810.434652777774</v>
      </c>
      <c r="C2377" s="69" t="s">
        <v>200</v>
      </c>
      <c r="D2377" s="69" t="s">
        <v>1937</v>
      </c>
      <c r="E2377" s="69" t="s">
        <v>2442</v>
      </c>
      <c r="F2377" s="69">
        <v>1728</v>
      </c>
      <c r="G2377" s="69" t="s">
        <v>1948</v>
      </c>
    </row>
    <row r="2378" spans="1:24" ht="14.4">
      <c r="A2378" s="27" t="str">
        <f>VLOOKUP(C2378,'user list'!A:B,2,0)</f>
        <v>CGSD</v>
      </c>
      <c r="B2378" s="172">
        <v>45810.434652777774</v>
      </c>
      <c r="C2378" s="69" t="s">
        <v>200</v>
      </c>
      <c r="D2378" s="69" t="s">
        <v>1937</v>
      </c>
      <c r="E2378" s="69" t="s">
        <v>2442</v>
      </c>
      <c r="F2378" s="69">
        <v>1728</v>
      </c>
      <c r="G2378" s="69" t="s">
        <v>1939</v>
      </c>
    </row>
    <row r="2379" spans="1:24" ht="14.4">
      <c r="A2379" s="27" t="str">
        <f>VLOOKUP(C2379,'user list'!A:B,2,0)</f>
        <v>CGSD</v>
      </c>
      <c r="B2379" s="172">
        <v>45810.434791666667</v>
      </c>
      <c r="C2379" s="69" t="s">
        <v>200</v>
      </c>
      <c r="D2379" s="69" t="s">
        <v>1937</v>
      </c>
      <c r="E2379" s="69" t="s">
        <v>2442</v>
      </c>
      <c r="F2379" s="69">
        <v>1728</v>
      </c>
      <c r="G2379" s="69" t="s">
        <v>1939</v>
      </c>
      <c r="L2379" s="73"/>
      <c r="M2379" s="73"/>
    </row>
    <row r="2380" spans="1:24" ht="14.4">
      <c r="A2380" s="27" t="str">
        <f>VLOOKUP(C2380,'user list'!A:B,2,0)</f>
        <v>DOE</v>
      </c>
      <c r="B2380" s="172">
        <v>45810.434837962966</v>
      </c>
      <c r="C2380" s="69" t="s">
        <v>212</v>
      </c>
      <c r="D2380" s="69" t="s">
        <v>1937</v>
      </c>
      <c r="E2380" s="69" t="s">
        <v>2445</v>
      </c>
      <c r="F2380" s="69">
        <v>1731</v>
      </c>
      <c r="G2380" s="69" t="s">
        <v>1939</v>
      </c>
      <c r="L2380" s="73"/>
      <c r="M2380" s="73"/>
    </row>
    <row r="2381" spans="1:24" ht="14.4">
      <c r="A2381" s="27" t="str">
        <f>VLOOKUP(C2381,'user list'!A:B,2,0)</f>
        <v>CGSD</v>
      </c>
      <c r="B2381" s="172">
        <v>45810.434918981482</v>
      </c>
      <c r="C2381" s="69" t="s">
        <v>200</v>
      </c>
      <c r="D2381" s="69" t="s">
        <v>1937</v>
      </c>
      <c r="E2381" s="69" t="s">
        <v>2442</v>
      </c>
      <c r="F2381" s="69">
        <v>1728</v>
      </c>
      <c r="G2381" s="69" t="s">
        <v>1949</v>
      </c>
      <c r="L2381" s="73"/>
      <c r="M2381" s="73"/>
    </row>
    <row r="2382" spans="1:24" ht="14.4">
      <c r="A2382" s="27" t="str">
        <f>VLOOKUP(C2382,'user list'!A:B,2,0)</f>
        <v>DOE</v>
      </c>
      <c r="B2382" s="172">
        <v>45810.434988425928</v>
      </c>
      <c r="C2382" s="69" t="s">
        <v>212</v>
      </c>
      <c r="D2382" s="69" t="s">
        <v>1937</v>
      </c>
      <c r="E2382" s="69" t="s">
        <v>2445</v>
      </c>
      <c r="F2382" s="69">
        <v>1731</v>
      </c>
      <c r="G2382" s="69" t="s">
        <v>1949</v>
      </c>
    </row>
    <row r="2383" spans="1:24" ht="14.4">
      <c r="A2383" s="27" t="str">
        <f>VLOOKUP(C2383,'user list'!A:B,2,0)</f>
        <v>Admin</v>
      </c>
      <c r="B2383" s="172">
        <v>45810.435567129629</v>
      </c>
      <c r="C2383" s="69" t="s">
        <v>186</v>
      </c>
      <c r="D2383" s="69" t="s">
        <v>1937</v>
      </c>
      <c r="E2383" s="69" t="s">
        <v>2448</v>
      </c>
      <c r="F2383" s="69">
        <v>1395</v>
      </c>
      <c r="G2383" s="69" t="s">
        <v>1939</v>
      </c>
    </row>
    <row r="2384" spans="1:24" ht="14.4">
      <c r="A2384" s="27" t="str">
        <f>VLOOKUP(C2384,'user list'!A:B,2,0)</f>
        <v>Admin</v>
      </c>
      <c r="B2384" s="172">
        <v>45810.435740740744</v>
      </c>
      <c r="C2384" s="69" t="s">
        <v>186</v>
      </c>
      <c r="D2384" s="69" t="s">
        <v>1937</v>
      </c>
      <c r="E2384" s="69" t="s">
        <v>2444</v>
      </c>
      <c r="F2384" s="69">
        <v>1730</v>
      </c>
      <c r="G2384" s="69" t="s">
        <v>1939</v>
      </c>
    </row>
    <row r="2385" spans="1:24" ht="14.4">
      <c r="A2385" s="27" t="str">
        <f>VLOOKUP(C2385,'user list'!A:B,2,0)</f>
        <v>CGSD</v>
      </c>
      <c r="B2385" s="172">
        <v>45810.43582175926</v>
      </c>
      <c r="C2385" s="69" t="s">
        <v>200</v>
      </c>
      <c r="D2385" s="69" t="s">
        <v>1937</v>
      </c>
      <c r="E2385" s="69" t="s">
        <v>2445</v>
      </c>
      <c r="F2385" s="69">
        <v>1731</v>
      </c>
      <c r="G2385" s="69" t="s">
        <v>1939</v>
      </c>
    </row>
    <row r="2386" spans="1:24" ht="14.4">
      <c r="A2386" s="27" t="str">
        <f>VLOOKUP(C2386,'user list'!A:B,2,0)</f>
        <v>Admin</v>
      </c>
      <c r="B2386" s="172">
        <v>45810.435844907406</v>
      </c>
      <c r="C2386" s="69" t="s">
        <v>186</v>
      </c>
      <c r="D2386" s="69" t="s">
        <v>1937</v>
      </c>
      <c r="E2386" s="69" t="s">
        <v>2444</v>
      </c>
      <c r="F2386" s="69">
        <v>1730</v>
      </c>
      <c r="G2386" s="69" t="s">
        <v>1939</v>
      </c>
      <c r="U2386" s="74"/>
      <c r="X2386" s="74"/>
    </row>
    <row r="2387" spans="1:24" ht="14.4">
      <c r="A2387" s="27" t="str">
        <f>VLOOKUP(C2387,'user list'!A:B,2,0)</f>
        <v>Admin</v>
      </c>
      <c r="B2387" s="172">
        <v>45810.435937499999</v>
      </c>
      <c r="C2387" s="69" t="s">
        <v>186</v>
      </c>
      <c r="D2387" s="69" t="s">
        <v>1937</v>
      </c>
      <c r="E2387" s="69" t="s">
        <v>2442</v>
      </c>
      <c r="F2387" s="69">
        <v>1728</v>
      </c>
      <c r="G2387" s="69" t="s">
        <v>1939</v>
      </c>
      <c r="L2387" s="73"/>
      <c r="M2387" s="73"/>
    </row>
    <row r="2388" spans="1:24" ht="14.4">
      <c r="A2388" s="27" t="str">
        <f>VLOOKUP(C2388,'user list'!A:B,2,0)</f>
        <v>CGSD</v>
      </c>
      <c r="B2388" s="172">
        <v>45810.435983796298</v>
      </c>
      <c r="C2388" s="69" t="s">
        <v>200</v>
      </c>
      <c r="D2388" s="69" t="s">
        <v>1937</v>
      </c>
      <c r="E2388" s="69" t="s">
        <v>2445</v>
      </c>
      <c r="F2388" s="69">
        <v>1731</v>
      </c>
      <c r="G2388" s="69" t="s">
        <v>1949</v>
      </c>
      <c r="L2388" s="73"/>
      <c r="M2388" s="73"/>
    </row>
    <row r="2389" spans="1:24" ht="14.4">
      <c r="A2389" s="27" t="str">
        <f>VLOOKUP(C2389,'user list'!A:B,2,0)</f>
        <v>CGSD</v>
      </c>
      <c r="B2389" s="172">
        <v>45810.436273148145</v>
      </c>
      <c r="C2389" s="69" t="s">
        <v>200</v>
      </c>
      <c r="D2389" s="69" t="s">
        <v>1937</v>
      </c>
      <c r="E2389" s="69" t="s">
        <v>2445</v>
      </c>
      <c r="F2389" s="69">
        <v>1731</v>
      </c>
      <c r="G2389" s="69" t="s">
        <v>1949</v>
      </c>
      <c r="R2389" s="73"/>
      <c r="S2389" s="73"/>
    </row>
    <row r="2390" spans="1:24" ht="14.4">
      <c r="A2390" s="27" t="str">
        <f>VLOOKUP(C2390,'user list'!A:B,2,0)</f>
        <v>DOE</v>
      </c>
      <c r="B2390" s="172">
        <v>45810.436678240738</v>
      </c>
      <c r="C2390" s="69" t="s">
        <v>211</v>
      </c>
      <c r="D2390" s="69" t="s">
        <v>1937</v>
      </c>
      <c r="E2390" s="69" t="s">
        <v>2445</v>
      </c>
      <c r="F2390" s="69">
        <v>1731</v>
      </c>
      <c r="G2390" s="69" t="s">
        <v>1939</v>
      </c>
    </row>
    <row r="2391" spans="1:24" ht="14.4">
      <c r="A2391" s="27" t="str">
        <f>VLOOKUP(C2391,'user list'!A:B,2,0)</f>
        <v>MDAD</v>
      </c>
      <c r="B2391" s="172">
        <v>45810.436724537038</v>
      </c>
      <c r="C2391" s="69" t="s">
        <v>223</v>
      </c>
      <c r="D2391" s="69" t="s">
        <v>1937</v>
      </c>
      <c r="E2391" s="69" t="s">
        <v>1991</v>
      </c>
      <c r="F2391" s="69">
        <v>1734</v>
      </c>
      <c r="G2391" s="69" t="s">
        <v>2440</v>
      </c>
    </row>
    <row r="2392" spans="1:24" ht="14.4">
      <c r="A2392" s="27" t="str">
        <f>VLOOKUP(C2392,'user list'!A:B,2,0)</f>
        <v>Admin</v>
      </c>
      <c r="B2392" s="172">
        <v>45810.436736111114</v>
      </c>
      <c r="C2392" s="69" t="s">
        <v>186</v>
      </c>
      <c r="D2392" s="69" t="s">
        <v>1937</v>
      </c>
      <c r="E2392" s="69" t="s">
        <v>1991</v>
      </c>
      <c r="F2392" s="69">
        <v>1734</v>
      </c>
      <c r="G2392" s="69" t="s">
        <v>1948</v>
      </c>
    </row>
    <row r="2393" spans="1:24" ht="14.4">
      <c r="A2393" s="27" t="str">
        <f>VLOOKUP(C2393,'user list'!A:B,2,0)</f>
        <v>Admin</v>
      </c>
      <c r="B2393" s="172">
        <v>45810.436736111114</v>
      </c>
      <c r="C2393" s="69" t="s">
        <v>186</v>
      </c>
      <c r="D2393" s="69" t="s">
        <v>1937</v>
      </c>
      <c r="E2393" s="69" t="s">
        <v>1991</v>
      </c>
      <c r="F2393" s="69">
        <v>1734</v>
      </c>
      <c r="G2393" s="69" t="s">
        <v>1948</v>
      </c>
    </row>
    <row r="2394" spans="1:24" ht="14.4">
      <c r="A2394" s="27" t="str">
        <f>VLOOKUP(C2394,'user list'!A:B,2,0)</f>
        <v>Admin</v>
      </c>
      <c r="B2394" s="172">
        <v>45810.436736111114</v>
      </c>
      <c r="C2394" s="69" t="s">
        <v>186</v>
      </c>
      <c r="D2394" s="69" t="s">
        <v>1937</v>
      </c>
      <c r="E2394" s="69" t="s">
        <v>1991</v>
      </c>
      <c r="F2394" s="69">
        <v>1734</v>
      </c>
      <c r="G2394" s="69" t="s">
        <v>1948</v>
      </c>
    </row>
    <row r="2395" spans="1:24" ht="14.4">
      <c r="A2395" s="27" t="str">
        <f>VLOOKUP(C2395,'user list'!A:B,2,0)</f>
        <v>Admin</v>
      </c>
      <c r="B2395" s="172">
        <v>45810.436736111114</v>
      </c>
      <c r="C2395" s="69" t="s">
        <v>186</v>
      </c>
      <c r="D2395" s="69" t="s">
        <v>1937</v>
      </c>
      <c r="E2395" s="69" t="s">
        <v>1991</v>
      </c>
      <c r="F2395" s="69">
        <v>1734</v>
      </c>
      <c r="G2395" s="69" t="s">
        <v>1947</v>
      </c>
    </row>
    <row r="2396" spans="1:24" ht="14.4">
      <c r="A2396" s="27" t="str">
        <f>VLOOKUP(C2396,'user list'!A:B,2,0)</f>
        <v>DOE</v>
      </c>
      <c r="B2396" s="172">
        <v>45810.437094907407</v>
      </c>
      <c r="C2396" s="69" t="s">
        <v>211</v>
      </c>
      <c r="D2396" s="69" t="s">
        <v>1937</v>
      </c>
      <c r="E2396" s="69" t="s">
        <v>2445</v>
      </c>
      <c r="F2396" s="69">
        <v>1731</v>
      </c>
      <c r="G2396" s="69" t="s">
        <v>1939</v>
      </c>
    </row>
    <row r="2397" spans="1:24" ht="14.4">
      <c r="A2397" s="27" t="str">
        <f>VLOOKUP(C2397,'user list'!A:B,2,0)</f>
        <v>MDAD</v>
      </c>
      <c r="B2397" s="172">
        <v>45810.437199074076</v>
      </c>
      <c r="C2397" s="69" t="s">
        <v>223</v>
      </c>
      <c r="D2397" s="69" t="s">
        <v>1937</v>
      </c>
      <c r="E2397" s="69" t="s">
        <v>1991</v>
      </c>
      <c r="F2397" s="69">
        <v>1734</v>
      </c>
      <c r="G2397" s="69" t="s">
        <v>1939</v>
      </c>
    </row>
    <row r="2398" spans="1:24" ht="14.4">
      <c r="A2398" s="27" t="str">
        <f>VLOOKUP(C2398,'user list'!A:B,2,0)</f>
        <v>MDAD</v>
      </c>
      <c r="B2398" s="172">
        <v>45810.437615740739</v>
      </c>
      <c r="C2398" s="69" t="s">
        <v>223</v>
      </c>
      <c r="D2398" s="69" t="s">
        <v>1937</v>
      </c>
      <c r="E2398" s="69" t="s">
        <v>1991</v>
      </c>
      <c r="F2398" s="69">
        <v>1734</v>
      </c>
      <c r="G2398" s="69" t="s">
        <v>1939</v>
      </c>
    </row>
    <row r="2399" spans="1:24" ht="14.4">
      <c r="A2399" s="27" t="str">
        <f>VLOOKUP(C2399,'user list'!A:B,2,0)</f>
        <v>DOE</v>
      </c>
      <c r="B2399" s="172">
        <v>45810.441006944442</v>
      </c>
      <c r="C2399" s="69" t="s">
        <v>212</v>
      </c>
      <c r="D2399" s="69" t="s">
        <v>1937</v>
      </c>
      <c r="E2399" s="69" t="s">
        <v>1991</v>
      </c>
      <c r="F2399" s="69">
        <v>1734</v>
      </c>
      <c r="G2399" s="69" t="s">
        <v>1939</v>
      </c>
      <c r="O2399" s="73"/>
      <c r="P2399" s="73"/>
    </row>
    <row r="2400" spans="1:24" ht="14.4">
      <c r="A2400" s="27" t="str">
        <f>VLOOKUP(C2400,'user list'!A:B,2,0)</f>
        <v>DOE</v>
      </c>
      <c r="B2400" s="172">
        <v>45810.441481481481</v>
      </c>
      <c r="C2400" s="69" t="s">
        <v>212</v>
      </c>
      <c r="D2400" s="69" t="s">
        <v>1937</v>
      </c>
      <c r="E2400" s="69" t="s">
        <v>1991</v>
      </c>
      <c r="F2400" s="69">
        <v>1734</v>
      </c>
      <c r="G2400" s="69" t="s">
        <v>1947</v>
      </c>
    </row>
    <row r="2401" spans="1:54" ht="14.4">
      <c r="A2401" s="27" t="str">
        <f>VLOOKUP(C2401,'user list'!A:B,2,0)</f>
        <v>DOE</v>
      </c>
      <c r="B2401" s="172">
        <v>45810.441481481481</v>
      </c>
      <c r="C2401" s="69" t="s">
        <v>212</v>
      </c>
      <c r="D2401" s="69" t="s">
        <v>1937</v>
      </c>
      <c r="E2401" s="69" t="s">
        <v>1991</v>
      </c>
      <c r="F2401" s="69">
        <v>1734</v>
      </c>
      <c r="G2401" s="69" t="s">
        <v>1948</v>
      </c>
    </row>
    <row r="2402" spans="1:54" ht="14.4">
      <c r="A2402" s="27" t="str">
        <f>VLOOKUP(C2402,'user list'!A:B,2,0)</f>
        <v>DOE</v>
      </c>
      <c r="B2402" s="172">
        <v>45810.441481481481</v>
      </c>
      <c r="C2402" s="69" t="s">
        <v>212</v>
      </c>
      <c r="D2402" s="69" t="s">
        <v>1937</v>
      </c>
      <c r="E2402" s="69" t="s">
        <v>1991</v>
      </c>
      <c r="F2402" s="69">
        <v>1734</v>
      </c>
      <c r="G2402" s="69" t="s">
        <v>1939</v>
      </c>
    </row>
    <row r="2403" spans="1:54" ht="14.4">
      <c r="A2403" s="27" t="str">
        <f>VLOOKUP(C2403,'user list'!A:B,2,0)</f>
        <v>Admin</v>
      </c>
      <c r="B2403" s="172">
        <v>45810.441481481481</v>
      </c>
      <c r="C2403" s="69" t="s">
        <v>186</v>
      </c>
      <c r="D2403" s="69" t="s">
        <v>1937</v>
      </c>
      <c r="E2403" s="69" t="s">
        <v>1991</v>
      </c>
      <c r="F2403" s="69">
        <v>1734</v>
      </c>
      <c r="G2403" s="69" t="s">
        <v>1948</v>
      </c>
      <c r="O2403" s="73"/>
      <c r="P2403" s="73"/>
    </row>
    <row r="2404" spans="1:54" ht="14.4">
      <c r="A2404" s="27" t="str">
        <f>VLOOKUP(C2404,'user list'!A:B,2,0)</f>
        <v>DOE</v>
      </c>
      <c r="B2404" s="172">
        <v>45810.44158564815</v>
      </c>
      <c r="C2404" s="69" t="s">
        <v>212</v>
      </c>
      <c r="D2404" s="69" t="s">
        <v>1937</v>
      </c>
      <c r="E2404" s="69" t="s">
        <v>1991</v>
      </c>
      <c r="F2404" s="69">
        <v>1734</v>
      </c>
      <c r="G2404" s="69" t="s">
        <v>1949</v>
      </c>
    </row>
    <row r="2405" spans="1:54" ht="14.4">
      <c r="A2405" s="27" t="str">
        <f>VLOOKUP(C2405,'user list'!A:B,2,0)</f>
        <v>MDAD</v>
      </c>
      <c r="B2405" s="172">
        <v>45810.443287037036</v>
      </c>
      <c r="C2405" s="69" t="s">
        <v>223</v>
      </c>
      <c r="D2405" s="69" t="s">
        <v>1937</v>
      </c>
      <c r="E2405" s="69" t="s">
        <v>1974</v>
      </c>
      <c r="F2405" s="69">
        <v>1727</v>
      </c>
      <c r="G2405" s="69" t="s">
        <v>1939</v>
      </c>
    </row>
    <row r="2406" spans="1:54" ht="14.4">
      <c r="A2406" s="27" t="str">
        <f>VLOOKUP(C2406,'user list'!A:B,2,0)</f>
        <v>MDAD</v>
      </c>
      <c r="B2406" s="172">
        <v>45810.443344907406</v>
      </c>
      <c r="C2406" s="69" t="s">
        <v>223</v>
      </c>
      <c r="D2406" s="69" t="s">
        <v>1937</v>
      </c>
      <c r="E2406" s="69" t="s">
        <v>1974</v>
      </c>
      <c r="F2406" s="69">
        <v>1727</v>
      </c>
      <c r="G2406" s="69" t="s">
        <v>1939</v>
      </c>
    </row>
    <row r="2407" spans="1:54" ht="14.4">
      <c r="A2407" s="27" t="str">
        <f>VLOOKUP(C2407,'user list'!A:B,2,0)</f>
        <v>MDAD</v>
      </c>
      <c r="B2407" s="172">
        <v>45810.443831018521</v>
      </c>
      <c r="C2407" s="69" t="s">
        <v>223</v>
      </c>
      <c r="D2407" s="69" t="s">
        <v>1937</v>
      </c>
      <c r="E2407" s="69" t="s">
        <v>2047</v>
      </c>
      <c r="F2407" s="69">
        <v>1735</v>
      </c>
      <c r="G2407" s="69" t="s">
        <v>2440</v>
      </c>
      <c r="O2407" s="73"/>
      <c r="P2407" s="73"/>
    </row>
    <row r="2408" spans="1:54" ht="14.4">
      <c r="A2408" s="27" t="str">
        <f>VLOOKUP(C2408,'user list'!A:B,2,0)</f>
        <v>Admin</v>
      </c>
      <c r="B2408" s="172">
        <v>45810.443831018521</v>
      </c>
      <c r="C2408" s="69" t="s">
        <v>186</v>
      </c>
      <c r="D2408" s="69" t="s">
        <v>1937</v>
      </c>
      <c r="E2408" s="69" t="s">
        <v>2047</v>
      </c>
      <c r="F2408" s="69">
        <v>1735</v>
      </c>
      <c r="G2408" s="69" t="s">
        <v>1948</v>
      </c>
    </row>
    <row r="2409" spans="1:54" ht="14.4">
      <c r="A2409" s="27" t="str">
        <f>VLOOKUP(C2409,'user list'!A:B,2,0)</f>
        <v>Admin</v>
      </c>
      <c r="B2409" s="172">
        <v>45810.443831018521</v>
      </c>
      <c r="C2409" s="69" t="s">
        <v>186</v>
      </c>
      <c r="D2409" s="69" t="s">
        <v>1937</v>
      </c>
      <c r="E2409" s="69" t="s">
        <v>2047</v>
      </c>
      <c r="F2409" s="69">
        <v>1735</v>
      </c>
      <c r="G2409" s="69" t="s">
        <v>1948</v>
      </c>
    </row>
    <row r="2410" spans="1:54" ht="14.4">
      <c r="A2410" s="27" t="str">
        <f>VLOOKUP(C2410,'user list'!A:B,2,0)</f>
        <v>Admin</v>
      </c>
      <c r="B2410" s="172">
        <v>45810.443842592591</v>
      </c>
      <c r="C2410" s="69" t="s">
        <v>186</v>
      </c>
      <c r="D2410" s="69" t="s">
        <v>1937</v>
      </c>
      <c r="E2410" s="69" t="s">
        <v>1974</v>
      </c>
      <c r="F2410" s="69">
        <v>1727</v>
      </c>
      <c r="G2410" s="69" t="s">
        <v>1948</v>
      </c>
    </row>
    <row r="2411" spans="1:54" ht="14.4">
      <c r="A2411" s="27" t="str">
        <f>VLOOKUP(C2411,'user list'!A:B,2,0)</f>
        <v>Admin</v>
      </c>
      <c r="B2411" s="172">
        <v>45810.443842592591</v>
      </c>
      <c r="C2411" s="69" t="s">
        <v>186</v>
      </c>
      <c r="D2411" s="69" t="s">
        <v>1937</v>
      </c>
      <c r="E2411" s="69" t="s">
        <v>2047</v>
      </c>
      <c r="F2411" s="69">
        <v>1735</v>
      </c>
      <c r="G2411" s="69" t="s">
        <v>1948</v>
      </c>
    </row>
    <row r="2412" spans="1:54" ht="14.4">
      <c r="A2412" s="27" t="str">
        <f>VLOOKUP(C2412,'user list'!A:B,2,0)</f>
        <v>Admin</v>
      </c>
      <c r="B2412" s="172">
        <v>45810.443842592591</v>
      </c>
      <c r="C2412" s="69" t="s">
        <v>186</v>
      </c>
      <c r="D2412" s="69" t="s">
        <v>1937</v>
      </c>
      <c r="E2412" s="69" t="s">
        <v>2047</v>
      </c>
      <c r="F2412" s="69">
        <v>1735</v>
      </c>
      <c r="G2412" s="69" t="s">
        <v>1947</v>
      </c>
    </row>
    <row r="2413" spans="1:54" ht="14.4">
      <c r="A2413" s="27" t="str">
        <f>VLOOKUP(C2413,'user list'!A:B,2,0)</f>
        <v>Admin</v>
      </c>
      <c r="B2413" s="172">
        <v>45810.443842592591</v>
      </c>
      <c r="C2413" s="69" t="s">
        <v>186</v>
      </c>
      <c r="D2413" s="69" t="s">
        <v>1937</v>
      </c>
      <c r="E2413" s="69" t="s">
        <v>1974</v>
      </c>
      <c r="F2413" s="69">
        <v>1727</v>
      </c>
      <c r="G2413" s="69" t="s">
        <v>1947</v>
      </c>
    </row>
    <row r="2414" spans="1:54" ht="14.4">
      <c r="A2414" s="27" t="str">
        <f>VLOOKUP(C2414,'user list'!A:B,2,0)</f>
        <v>Admin</v>
      </c>
      <c r="B2414" s="172">
        <v>45810.443842592591</v>
      </c>
      <c r="C2414" s="69" t="s">
        <v>186</v>
      </c>
      <c r="D2414" s="69" t="s">
        <v>1937</v>
      </c>
      <c r="E2414" s="69" t="s">
        <v>1974</v>
      </c>
      <c r="F2414" s="69">
        <v>1727</v>
      </c>
      <c r="G2414" s="69" t="s">
        <v>1948</v>
      </c>
    </row>
    <row r="2415" spans="1:54" ht="14.4">
      <c r="A2415" s="27" t="str">
        <f>VLOOKUP(C2415,'user list'!A:B,2,0)</f>
        <v>MDAD</v>
      </c>
      <c r="B2415" s="172">
        <v>45810.443958333337</v>
      </c>
      <c r="C2415" s="69" t="s">
        <v>223</v>
      </c>
      <c r="D2415" s="69" t="s">
        <v>1937</v>
      </c>
      <c r="E2415" s="69" t="s">
        <v>2047</v>
      </c>
      <c r="F2415" s="69">
        <v>1735</v>
      </c>
      <c r="G2415" s="69" t="s">
        <v>1939</v>
      </c>
    </row>
    <row r="2416" spans="1:54" ht="14.4">
      <c r="A2416" s="27" t="str">
        <f>VLOOKUP(C2416,'user list'!A:B,2,0)</f>
        <v>MDAD</v>
      </c>
      <c r="B2416" s="172">
        <v>45810.444050925929</v>
      </c>
      <c r="C2416" s="69" t="s">
        <v>223</v>
      </c>
      <c r="D2416" s="69" t="s">
        <v>1937</v>
      </c>
      <c r="E2416" s="69" t="s">
        <v>2047</v>
      </c>
      <c r="F2416" s="69">
        <v>1735</v>
      </c>
      <c r="G2416" s="69" t="s">
        <v>1939</v>
      </c>
      <c r="AY2416" s="74"/>
      <c r="BB2416" s="74"/>
    </row>
    <row r="2417" spans="1:16" ht="14.4">
      <c r="A2417" s="27" t="str">
        <f>VLOOKUP(C2417,'user list'!A:B,2,0)</f>
        <v>MDAD</v>
      </c>
      <c r="B2417" s="172">
        <v>45810.444097222222</v>
      </c>
      <c r="C2417" s="69" t="s">
        <v>223</v>
      </c>
      <c r="D2417" s="69" t="s">
        <v>1937</v>
      </c>
      <c r="E2417" s="69" t="s">
        <v>2047</v>
      </c>
      <c r="F2417" s="69">
        <v>1735</v>
      </c>
      <c r="G2417" s="69" t="s">
        <v>1939</v>
      </c>
      <c r="L2417" s="73"/>
      <c r="M2417" s="73"/>
    </row>
    <row r="2418" spans="1:16" ht="14.4">
      <c r="A2418" s="27" t="str">
        <f>VLOOKUP(C2418,'user list'!A:B,2,0)</f>
        <v>MDAD</v>
      </c>
      <c r="B2418" s="172">
        <v>45810.444282407407</v>
      </c>
      <c r="C2418" s="69" t="s">
        <v>223</v>
      </c>
      <c r="D2418" s="69" t="s">
        <v>1937</v>
      </c>
      <c r="E2418" s="69" t="s">
        <v>2047</v>
      </c>
      <c r="F2418" s="69">
        <v>1735</v>
      </c>
      <c r="G2418" s="69" t="s">
        <v>1939</v>
      </c>
      <c r="L2418" s="73"/>
      <c r="M2418" s="73"/>
    </row>
    <row r="2419" spans="1:16" ht="14.4">
      <c r="A2419" s="27" t="str">
        <f>VLOOKUP(C2419,'user list'!A:B,2,0)</f>
        <v>CTO</v>
      </c>
      <c r="B2419" s="172">
        <v>45810.444502314815</v>
      </c>
      <c r="C2419" s="69" t="s">
        <v>207</v>
      </c>
      <c r="D2419" s="69" t="s">
        <v>1937</v>
      </c>
      <c r="E2419" s="69">
        <v>1</v>
      </c>
      <c r="F2419" s="69">
        <v>1736</v>
      </c>
      <c r="G2419" s="69" t="s">
        <v>2440</v>
      </c>
      <c r="O2419" s="73"/>
      <c r="P2419" s="73"/>
    </row>
    <row r="2420" spans="1:16" ht="14.4">
      <c r="A2420" s="27" t="str">
        <f>VLOOKUP(C2420,'user list'!A:B,2,0)</f>
        <v>Admin</v>
      </c>
      <c r="B2420" s="172">
        <v>45810.444513888891</v>
      </c>
      <c r="C2420" s="69" t="s">
        <v>186</v>
      </c>
      <c r="D2420" s="69" t="s">
        <v>1937</v>
      </c>
      <c r="E2420" s="69">
        <v>1</v>
      </c>
      <c r="F2420" s="69">
        <v>1736</v>
      </c>
      <c r="G2420" s="69" t="s">
        <v>1948</v>
      </c>
      <c r="O2420" s="73"/>
      <c r="P2420" s="73"/>
    </row>
    <row r="2421" spans="1:16" ht="14.4">
      <c r="A2421" s="27" t="str">
        <f>VLOOKUP(C2421,'user list'!A:B,2,0)</f>
        <v>Admin</v>
      </c>
      <c r="B2421" s="172">
        <v>45810.444513888891</v>
      </c>
      <c r="C2421" s="69" t="s">
        <v>186</v>
      </c>
      <c r="D2421" s="69" t="s">
        <v>1937</v>
      </c>
      <c r="E2421" s="69">
        <v>1</v>
      </c>
      <c r="F2421" s="69">
        <v>1736</v>
      </c>
      <c r="G2421" s="69" t="s">
        <v>1948</v>
      </c>
    </row>
    <row r="2422" spans="1:16" ht="14.4">
      <c r="A2422" s="27" t="str">
        <f>VLOOKUP(C2422,'user list'!A:B,2,0)</f>
        <v>Admin</v>
      </c>
      <c r="B2422" s="172">
        <v>45810.444513888891</v>
      </c>
      <c r="C2422" s="69" t="s">
        <v>186</v>
      </c>
      <c r="D2422" s="69" t="s">
        <v>1937</v>
      </c>
      <c r="E2422" s="69">
        <v>1</v>
      </c>
      <c r="F2422" s="69">
        <v>1736</v>
      </c>
      <c r="G2422" s="69" t="s">
        <v>1948</v>
      </c>
    </row>
    <row r="2423" spans="1:16" ht="14.4">
      <c r="A2423" s="27" t="str">
        <f>VLOOKUP(C2423,'user list'!A:B,2,0)</f>
        <v>Admin</v>
      </c>
      <c r="B2423" s="172">
        <v>45810.444513888891</v>
      </c>
      <c r="C2423" s="69" t="s">
        <v>186</v>
      </c>
      <c r="D2423" s="69" t="s">
        <v>1937</v>
      </c>
      <c r="E2423" s="69">
        <v>1</v>
      </c>
      <c r="F2423" s="69">
        <v>1736</v>
      </c>
      <c r="G2423" s="69" t="s">
        <v>1947</v>
      </c>
    </row>
    <row r="2424" spans="1:16" ht="14.4">
      <c r="A2424" s="27" t="str">
        <f>VLOOKUP(C2424,'user list'!A:B,2,0)</f>
        <v>CTO</v>
      </c>
      <c r="B2424" s="172">
        <v>45810.444722222222</v>
      </c>
      <c r="C2424" s="69" t="s">
        <v>207</v>
      </c>
      <c r="D2424" s="69" t="s">
        <v>1937</v>
      </c>
      <c r="E2424" s="69">
        <v>2</v>
      </c>
      <c r="F2424" s="69">
        <v>1737</v>
      </c>
      <c r="G2424" s="69" t="s">
        <v>2440</v>
      </c>
      <c r="O2424" s="73"/>
      <c r="P2424" s="73"/>
    </row>
    <row r="2425" spans="1:16" ht="14.4">
      <c r="A2425" s="27" t="str">
        <f>VLOOKUP(C2425,'user list'!A:B,2,0)</f>
        <v>Admin</v>
      </c>
      <c r="B2425" s="172">
        <v>45810.444722222222</v>
      </c>
      <c r="C2425" s="69" t="s">
        <v>186</v>
      </c>
      <c r="D2425" s="69" t="s">
        <v>1937</v>
      </c>
      <c r="E2425" s="69">
        <v>2</v>
      </c>
      <c r="F2425" s="69">
        <v>1737</v>
      </c>
      <c r="G2425" s="69" t="s">
        <v>1948</v>
      </c>
      <c r="O2425" s="73"/>
      <c r="P2425" s="73"/>
    </row>
    <row r="2426" spans="1:16" ht="14.4">
      <c r="A2426" s="27" t="str">
        <f>VLOOKUP(C2426,'user list'!A:B,2,0)</f>
        <v>Admin</v>
      </c>
      <c r="B2426" s="172">
        <v>45810.444722222222</v>
      </c>
      <c r="C2426" s="69" t="s">
        <v>186</v>
      </c>
      <c r="D2426" s="69" t="s">
        <v>1937</v>
      </c>
      <c r="E2426" s="69">
        <v>1</v>
      </c>
      <c r="F2426" s="69">
        <v>1736</v>
      </c>
      <c r="G2426" s="69" t="s">
        <v>1948</v>
      </c>
      <c r="O2426" s="73"/>
      <c r="P2426" s="73"/>
    </row>
    <row r="2427" spans="1:16" ht="14.4">
      <c r="A2427" s="27" t="str">
        <f>VLOOKUP(C2427,'user list'!A:B,2,0)</f>
        <v>Admin</v>
      </c>
      <c r="B2427" s="172">
        <v>45810.444722222222</v>
      </c>
      <c r="C2427" s="69" t="s">
        <v>186</v>
      </c>
      <c r="D2427" s="69" t="s">
        <v>1937</v>
      </c>
      <c r="E2427" s="69">
        <v>2</v>
      </c>
      <c r="F2427" s="69">
        <v>1737</v>
      </c>
      <c r="G2427" s="69" t="s">
        <v>1948</v>
      </c>
      <c r="L2427" s="73"/>
      <c r="M2427" s="73"/>
    </row>
    <row r="2428" spans="1:16" ht="14.4">
      <c r="A2428" s="27" t="str">
        <f>VLOOKUP(C2428,'user list'!A:B,2,0)</f>
        <v>CTO</v>
      </c>
      <c r="B2428" s="172">
        <v>45810.444768518515</v>
      </c>
      <c r="C2428" s="69" t="s">
        <v>207</v>
      </c>
      <c r="D2428" s="69" t="s">
        <v>1937</v>
      </c>
      <c r="E2428" s="69">
        <v>3</v>
      </c>
      <c r="F2428" s="69">
        <v>1738</v>
      </c>
      <c r="G2428" s="69" t="s">
        <v>2440</v>
      </c>
      <c r="O2428" s="73"/>
      <c r="P2428" s="73"/>
    </row>
    <row r="2429" spans="1:16" ht="14.4">
      <c r="A2429" s="27" t="str">
        <f>VLOOKUP(C2429,'user list'!A:B,2,0)</f>
        <v>Admin</v>
      </c>
      <c r="B2429" s="172">
        <v>45810.444768518515</v>
      </c>
      <c r="C2429" s="69" t="s">
        <v>186</v>
      </c>
      <c r="D2429" s="69" t="s">
        <v>1937</v>
      </c>
      <c r="E2429" s="69">
        <v>3</v>
      </c>
      <c r="F2429" s="69">
        <v>1738</v>
      </c>
      <c r="G2429" s="69" t="s">
        <v>1948</v>
      </c>
      <c r="L2429" s="73"/>
      <c r="M2429" s="73"/>
    </row>
    <row r="2430" spans="1:16" ht="14.4">
      <c r="A2430" s="27" t="str">
        <f>VLOOKUP(C2430,'user list'!A:B,2,0)</f>
        <v>Admin</v>
      </c>
      <c r="B2430" s="172">
        <v>45810.444768518515</v>
      </c>
      <c r="C2430" s="69" t="s">
        <v>186</v>
      </c>
      <c r="D2430" s="69" t="s">
        <v>1937</v>
      </c>
      <c r="E2430" s="69">
        <v>2</v>
      </c>
      <c r="F2430" s="69">
        <v>1737</v>
      </c>
      <c r="G2430" s="69" t="s">
        <v>1948</v>
      </c>
      <c r="O2430" s="73"/>
      <c r="P2430" s="73"/>
    </row>
    <row r="2431" spans="1:16" ht="14.4">
      <c r="A2431" s="27" t="str">
        <f>VLOOKUP(C2431,'user list'!A:B,2,0)</f>
        <v>Admin</v>
      </c>
      <c r="B2431" s="172">
        <v>45810.444768518515</v>
      </c>
      <c r="C2431" s="69" t="s">
        <v>186</v>
      </c>
      <c r="D2431" s="69" t="s">
        <v>1937</v>
      </c>
      <c r="E2431" s="69">
        <v>3</v>
      </c>
      <c r="F2431" s="69">
        <v>1738</v>
      </c>
      <c r="G2431" s="69" t="s">
        <v>1948</v>
      </c>
    </row>
    <row r="2432" spans="1:16" ht="14.4">
      <c r="A2432" s="27" t="str">
        <f>VLOOKUP(C2432,'user list'!A:B,2,0)</f>
        <v>CTO</v>
      </c>
      <c r="B2432" s="172">
        <v>45810.444907407407</v>
      </c>
      <c r="C2432" s="69" t="s">
        <v>207</v>
      </c>
      <c r="D2432" s="69" t="s">
        <v>1937</v>
      </c>
      <c r="E2432" s="69">
        <v>3</v>
      </c>
      <c r="F2432" s="69">
        <v>1738</v>
      </c>
      <c r="G2432" s="69" t="s">
        <v>1939</v>
      </c>
    </row>
    <row r="2433" spans="1:54" ht="14.4">
      <c r="A2433" s="27" t="str">
        <f>VLOOKUP(C2433,'user list'!A:B,2,0)</f>
        <v>ITDD</v>
      </c>
      <c r="B2433" s="172">
        <v>45810.44494212963</v>
      </c>
      <c r="C2433" s="69" t="s">
        <v>219</v>
      </c>
      <c r="D2433" s="69" t="s">
        <v>1937</v>
      </c>
      <c r="E2433" s="69" t="s">
        <v>1991</v>
      </c>
      <c r="F2433" s="69">
        <v>1739</v>
      </c>
      <c r="G2433" s="69" t="s">
        <v>2440</v>
      </c>
    </row>
    <row r="2434" spans="1:54" ht="14.4">
      <c r="A2434" s="27" t="str">
        <f>VLOOKUP(C2434,'user list'!A:B,2,0)</f>
        <v>Admin</v>
      </c>
      <c r="B2434" s="172">
        <v>45810.444953703707</v>
      </c>
      <c r="C2434" s="69" t="s">
        <v>186</v>
      </c>
      <c r="D2434" s="69" t="s">
        <v>1937</v>
      </c>
      <c r="E2434" s="69" t="s">
        <v>1991</v>
      </c>
      <c r="F2434" s="69">
        <v>1739</v>
      </c>
      <c r="G2434" s="69" t="s">
        <v>1948</v>
      </c>
      <c r="AD2434" s="73"/>
      <c r="AE2434" s="73"/>
    </row>
    <row r="2435" spans="1:54" ht="14.4">
      <c r="A2435" s="27" t="str">
        <f>VLOOKUP(C2435,'user list'!A:B,2,0)</f>
        <v>Admin</v>
      </c>
      <c r="B2435" s="172">
        <v>45810.444953703707</v>
      </c>
      <c r="C2435" s="69" t="s">
        <v>186</v>
      </c>
      <c r="D2435" s="69" t="s">
        <v>1937</v>
      </c>
      <c r="E2435" s="69" t="s">
        <v>1991</v>
      </c>
      <c r="F2435" s="69">
        <v>1739</v>
      </c>
      <c r="G2435" s="69" t="s">
        <v>1948</v>
      </c>
    </row>
    <row r="2436" spans="1:54" ht="14.4">
      <c r="A2436" s="27" t="str">
        <f>VLOOKUP(C2436,'user list'!A:B,2,0)</f>
        <v>Admin</v>
      </c>
      <c r="B2436" s="172">
        <v>45810.444953703707</v>
      </c>
      <c r="C2436" s="69" t="s">
        <v>186</v>
      </c>
      <c r="D2436" s="69" t="s">
        <v>1937</v>
      </c>
      <c r="E2436" s="69" t="s">
        <v>1991</v>
      </c>
      <c r="F2436" s="69">
        <v>1739</v>
      </c>
      <c r="G2436" s="69" t="s">
        <v>1948</v>
      </c>
      <c r="L2436" s="74"/>
      <c r="O2436" s="73"/>
      <c r="P2436" s="73"/>
    </row>
    <row r="2437" spans="1:54" ht="14.4">
      <c r="A2437" s="27" t="str">
        <f>VLOOKUP(C2437,'user list'!A:B,2,0)</f>
        <v>Admin</v>
      </c>
      <c r="B2437" s="172">
        <v>45810.444953703707</v>
      </c>
      <c r="C2437" s="69" t="s">
        <v>186</v>
      </c>
      <c r="D2437" s="69" t="s">
        <v>1937</v>
      </c>
      <c r="E2437" s="69" t="s">
        <v>1991</v>
      </c>
      <c r="F2437" s="69">
        <v>1739</v>
      </c>
      <c r="G2437" s="69" t="s">
        <v>1947</v>
      </c>
    </row>
    <row r="2438" spans="1:54" ht="14.4">
      <c r="A2438" s="27" t="str">
        <f>VLOOKUP(C2438,'user list'!A:B,2,0)</f>
        <v>CTO</v>
      </c>
      <c r="B2438" s="172">
        <v>45810.445</v>
      </c>
      <c r="C2438" s="69" t="s">
        <v>207</v>
      </c>
      <c r="D2438" s="69" t="s">
        <v>1937</v>
      </c>
      <c r="E2438" s="69">
        <v>2</v>
      </c>
      <c r="F2438" s="69">
        <v>1737</v>
      </c>
      <c r="G2438" s="69" t="s">
        <v>1939</v>
      </c>
    </row>
    <row r="2439" spans="1:54" ht="14.4">
      <c r="A2439" s="27" t="str">
        <f>VLOOKUP(C2439,'user list'!A:B,2,0)</f>
        <v>CTO</v>
      </c>
      <c r="B2439" s="172">
        <v>45810.445</v>
      </c>
      <c r="C2439" s="69" t="s">
        <v>207</v>
      </c>
      <c r="D2439" s="69" t="s">
        <v>1937</v>
      </c>
      <c r="E2439" s="69">
        <v>2</v>
      </c>
      <c r="F2439" s="69">
        <v>1737</v>
      </c>
      <c r="G2439" s="69" t="s">
        <v>1939</v>
      </c>
      <c r="R2439" s="73"/>
      <c r="S2439" s="73"/>
    </row>
    <row r="2440" spans="1:54" ht="14.4">
      <c r="A2440" s="27" t="str">
        <f>VLOOKUP(C2440,'user list'!A:B,2,0)</f>
        <v>CTO</v>
      </c>
      <c r="B2440" s="172">
        <v>45810.445069444446</v>
      </c>
      <c r="C2440" s="69" t="s">
        <v>207</v>
      </c>
      <c r="D2440" s="69" t="s">
        <v>1937</v>
      </c>
      <c r="E2440" s="69">
        <v>3</v>
      </c>
      <c r="F2440" s="69">
        <v>1738</v>
      </c>
      <c r="G2440" s="69" t="s">
        <v>1939</v>
      </c>
    </row>
    <row r="2441" spans="1:54" ht="14.4">
      <c r="A2441" s="27" t="str">
        <f>VLOOKUP(C2441,'user list'!A:B,2,0)</f>
        <v>ITDD</v>
      </c>
      <c r="B2441" s="172">
        <v>45810.445069444446</v>
      </c>
      <c r="C2441" s="69" t="s">
        <v>219</v>
      </c>
      <c r="D2441" s="69" t="s">
        <v>1937</v>
      </c>
      <c r="E2441" s="69" t="s">
        <v>1991</v>
      </c>
      <c r="F2441" s="69">
        <v>1739</v>
      </c>
      <c r="G2441" s="69" t="s">
        <v>1939</v>
      </c>
    </row>
    <row r="2442" spans="1:54" ht="14.4">
      <c r="A2442" s="27" t="str">
        <f>VLOOKUP(C2442,'user list'!A:B,2,0)</f>
        <v>CTO</v>
      </c>
      <c r="B2442" s="172">
        <v>45810.445069444446</v>
      </c>
      <c r="C2442" s="69" t="s">
        <v>207</v>
      </c>
      <c r="D2442" s="69" t="s">
        <v>1937</v>
      </c>
      <c r="E2442" s="69">
        <v>3</v>
      </c>
      <c r="F2442" s="69">
        <v>1738</v>
      </c>
      <c r="G2442" s="69" t="s">
        <v>1939</v>
      </c>
    </row>
    <row r="2443" spans="1:54" ht="14.4">
      <c r="A2443" s="27" t="str">
        <f>VLOOKUP(C2443,'user list'!A:B,2,0)</f>
        <v>ITDD</v>
      </c>
      <c r="B2443" s="172">
        <v>45810.445335648146</v>
      </c>
      <c r="C2443" s="69" t="s">
        <v>219</v>
      </c>
      <c r="D2443" s="69" t="s">
        <v>1937</v>
      </c>
      <c r="E2443" s="69" t="s">
        <v>1991</v>
      </c>
      <c r="F2443" s="69">
        <v>1739</v>
      </c>
      <c r="G2443" s="69" t="s">
        <v>1947</v>
      </c>
      <c r="O2443" s="73"/>
      <c r="P2443" s="73"/>
    </row>
    <row r="2444" spans="1:54" ht="14.4">
      <c r="A2444" s="27" t="str">
        <f>VLOOKUP(C2444,'user list'!A:B,2,0)</f>
        <v>ITDD</v>
      </c>
      <c r="B2444" s="172">
        <v>45810.445335648146</v>
      </c>
      <c r="C2444" s="69" t="s">
        <v>219</v>
      </c>
      <c r="D2444" s="69" t="s">
        <v>1937</v>
      </c>
      <c r="E2444" s="69" t="s">
        <v>1991</v>
      </c>
      <c r="F2444" s="69">
        <v>1739</v>
      </c>
      <c r="G2444" s="69" t="s">
        <v>1948</v>
      </c>
    </row>
    <row r="2445" spans="1:54" ht="14.4">
      <c r="A2445" s="27" t="str">
        <f>VLOOKUP(C2445,'user list'!A:B,2,0)</f>
        <v>ITDD</v>
      </c>
      <c r="B2445" s="172">
        <v>45810.445335648146</v>
      </c>
      <c r="C2445" s="69" t="s">
        <v>219</v>
      </c>
      <c r="D2445" s="69" t="s">
        <v>1937</v>
      </c>
      <c r="E2445" s="69" t="s">
        <v>1991</v>
      </c>
      <c r="F2445" s="69">
        <v>1739</v>
      </c>
      <c r="G2445" s="69" t="s">
        <v>1939</v>
      </c>
    </row>
    <row r="2446" spans="1:54" ht="14.4">
      <c r="A2446" s="27" t="str">
        <f>VLOOKUP(C2446,'user list'!A:B,2,0)</f>
        <v>Admin</v>
      </c>
      <c r="B2446" s="172">
        <v>45810.445335648146</v>
      </c>
      <c r="C2446" s="69" t="s">
        <v>186</v>
      </c>
      <c r="D2446" s="69" t="s">
        <v>1937</v>
      </c>
      <c r="E2446" s="69" t="s">
        <v>1991</v>
      </c>
      <c r="F2446" s="69">
        <v>1739</v>
      </c>
      <c r="G2446" s="69" t="s">
        <v>1948</v>
      </c>
    </row>
    <row r="2447" spans="1:54" ht="14.4">
      <c r="A2447" s="27" t="str">
        <f>VLOOKUP(C2447,'user list'!A:B,2,0)</f>
        <v>Admin</v>
      </c>
      <c r="B2447" s="172">
        <v>45810.445601851854</v>
      </c>
      <c r="C2447" s="69" t="s">
        <v>186</v>
      </c>
      <c r="D2447" s="69" t="s">
        <v>1937</v>
      </c>
      <c r="E2447" s="69" t="s">
        <v>1991</v>
      </c>
      <c r="F2447" s="69">
        <v>1739</v>
      </c>
      <c r="G2447" s="69" t="s">
        <v>1939</v>
      </c>
      <c r="AY2447" s="74"/>
      <c r="BB2447" s="74"/>
    </row>
    <row r="2448" spans="1:54" ht="14.4">
      <c r="A2448" s="27" t="str">
        <f>VLOOKUP(C2448,'user list'!A:B,2,0)</f>
        <v>Admin</v>
      </c>
      <c r="B2448" s="172">
        <v>45810.445613425924</v>
      </c>
      <c r="C2448" s="69" t="s">
        <v>186</v>
      </c>
      <c r="D2448" s="69" t="s">
        <v>1937</v>
      </c>
      <c r="E2448" s="69">
        <v>3</v>
      </c>
      <c r="F2448" s="69">
        <v>1738</v>
      </c>
      <c r="G2448" s="69" t="s">
        <v>1939</v>
      </c>
      <c r="L2448" s="73"/>
      <c r="M2448" s="73"/>
    </row>
    <row r="2449" spans="1:33" ht="14.4">
      <c r="A2449" s="27" t="str">
        <f>VLOOKUP(C2449,'user list'!A:B,2,0)</f>
        <v>CTO</v>
      </c>
      <c r="B2449" s="172">
        <v>45810.445706018516</v>
      </c>
      <c r="C2449" s="69" t="s">
        <v>207</v>
      </c>
      <c r="D2449" s="69" t="s">
        <v>1937</v>
      </c>
      <c r="E2449" s="69">
        <v>3</v>
      </c>
      <c r="F2449" s="69">
        <v>1738</v>
      </c>
      <c r="G2449" s="69" t="s">
        <v>1939</v>
      </c>
      <c r="L2449" s="73"/>
      <c r="M2449" s="73"/>
    </row>
    <row r="2450" spans="1:33" ht="14.4">
      <c r="A2450" s="27" t="str">
        <f>VLOOKUP(C2450,'user list'!A:B,2,0)</f>
        <v>Admin</v>
      </c>
      <c r="B2450" s="172">
        <v>45810.445729166669</v>
      </c>
      <c r="C2450" s="69" t="s">
        <v>186</v>
      </c>
      <c r="D2450" s="69" t="s">
        <v>1937</v>
      </c>
      <c r="E2450" s="69">
        <v>2</v>
      </c>
      <c r="F2450" s="69">
        <v>1737</v>
      </c>
      <c r="G2450" s="69" t="s">
        <v>1939</v>
      </c>
      <c r="O2450" s="73"/>
      <c r="P2450" s="73"/>
    </row>
    <row r="2451" spans="1:33" ht="14.4">
      <c r="A2451" s="27" t="str">
        <f>VLOOKUP(C2451,'user list'!A:B,2,0)</f>
        <v>Admin</v>
      </c>
      <c r="B2451" s="172">
        <v>45810.445844907408</v>
      </c>
      <c r="C2451" s="69" t="s">
        <v>186</v>
      </c>
      <c r="D2451" s="69" t="s">
        <v>1937</v>
      </c>
      <c r="E2451" s="69">
        <v>1</v>
      </c>
      <c r="F2451" s="69">
        <v>1736</v>
      </c>
      <c r="G2451" s="69" t="s">
        <v>1939</v>
      </c>
    </row>
    <row r="2452" spans="1:33" ht="14.4">
      <c r="A2452" s="27" t="str">
        <f>VLOOKUP(C2452,'user list'!A:B,2,0)</f>
        <v>CTO</v>
      </c>
      <c r="B2452" s="172">
        <v>45810.446261574078</v>
      </c>
      <c r="C2452" s="69" t="s">
        <v>207</v>
      </c>
      <c r="D2452" s="69" t="s">
        <v>1937</v>
      </c>
      <c r="E2452" s="69">
        <v>2</v>
      </c>
      <c r="F2452" s="69">
        <v>1737</v>
      </c>
      <c r="G2452" s="69" t="s">
        <v>1939</v>
      </c>
    </row>
    <row r="2453" spans="1:33" ht="14.4">
      <c r="A2453" s="27" t="str">
        <f>VLOOKUP(C2453,'user list'!A:B,2,0)</f>
        <v>CTO</v>
      </c>
      <c r="B2453" s="172">
        <v>45810.446342592593</v>
      </c>
      <c r="C2453" s="69" t="s">
        <v>207</v>
      </c>
      <c r="D2453" s="69" t="s">
        <v>1937</v>
      </c>
      <c r="E2453" s="69">
        <v>3</v>
      </c>
      <c r="F2453" s="69">
        <v>1738</v>
      </c>
      <c r="G2453" s="69" t="s">
        <v>1939</v>
      </c>
    </row>
    <row r="2454" spans="1:33" ht="14.4">
      <c r="A2454" s="27" t="str">
        <f>VLOOKUP(C2454,'user list'!A:B,2,0)</f>
        <v>CTO</v>
      </c>
      <c r="B2454" s="172">
        <v>45810.446377314816</v>
      </c>
      <c r="C2454" s="69" t="s">
        <v>207</v>
      </c>
      <c r="D2454" s="69" t="s">
        <v>1937</v>
      </c>
      <c r="E2454" s="69">
        <v>3</v>
      </c>
      <c r="F2454" s="69">
        <v>1738</v>
      </c>
      <c r="G2454" s="69" t="s">
        <v>1939</v>
      </c>
      <c r="O2454" s="73"/>
      <c r="P2454" s="73"/>
    </row>
    <row r="2455" spans="1:33" ht="14.4">
      <c r="A2455" s="27" t="str">
        <f>VLOOKUP(C2455,'user list'!A:B,2,0)</f>
        <v>CTO</v>
      </c>
      <c r="B2455" s="172">
        <v>45810.446388888886</v>
      </c>
      <c r="C2455" s="69" t="s">
        <v>207</v>
      </c>
      <c r="D2455" s="69" t="s">
        <v>1937</v>
      </c>
      <c r="E2455" s="69">
        <v>2</v>
      </c>
      <c r="F2455" s="69">
        <v>1737</v>
      </c>
      <c r="G2455" s="69" t="s">
        <v>1939</v>
      </c>
      <c r="O2455" s="73"/>
      <c r="P2455" s="73"/>
    </row>
    <row r="2456" spans="1:33" ht="14.4">
      <c r="A2456" s="27" t="str">
        <f>VLOOKUP(C2456,'user list'!A:B,2,0)</f>
        <v>CTO</v>
      </c>
      <c r="B2456" s="172">
        <v>45810.446400462963</v>
      </c>
      <c r="C2456" s="69" t="s">
        <v>207</v>
      </c>
      <c r="D2456" s="69" t="s">
        <v>1937</v>
      </c>
      <c r="E2456" s="69">
        <v>2</v>
      </c>
      <c r="F2456" s="69">
        <v>1737</v>
      </c>
      <c r="G2456" s="69" t="s">
        <v>1939</v>
      </c>
      <c r="O2456" s="73"/>
      <c r="P2456" s="73"/>
    </row>
    <row r="2457" spans="1:33" ht="14.4">
      <c r="A2457" s="27" t="str">
        <f>VLOOKUP(C2457,'user list'!A:B,2,0)</f>
        <v>CTO</v>
      </c>
      <c r="B2457" s="172">
        <v>45810.446446759262</v>
      </c>
      <c r="C2457" s="69" t="s">
        <v>207</v>
      </c>
      <c r="D2457" s="69" t="s">
        <v>1937</v>
      </c>
      <c r="E2457" s="69">
        <v>3</v>
      </c>
      <c r="F2457" s="69">
        <v>1738</v>
      </c>
      <c r="G2457" s="69" t="s">
        <v>1939</v>
      </c>
      <c r="O2457" s="73"/>
      <c r="P2457" s="73"/>
    </row>
    <row r="2458" spans="1:33" ht="14.4">
      <c r="A2458" s="27" t="str">
        <f>VLOOKUP(C2458,'user list'!A:B,2,0)</f>
        <v>CTO</v>
      </c>
      <c r="B2458" s="172">
        <v>45810.446446759262</v>
      </c>
      <c r="C2458" s="69" t="s">
        <v>207</v>
      </c>
      <c r="D2458" s="69" t="s">
        <v>1937</v>
      </c>
      <c r="E2458" s="69">
        <v>3</v>
      </c>
      <c r="F2458" s="69">
        <v>1738</v>
      </c>
      <c r="G2458" s="69" t="s">
        <v>1939</v>
      </c>
      <c r="O2458" s="73"/>
      <c r="P2458" s="73"/>
    </row>
    <row r="2459" spans="1:33" ht="14.4">
      <c r="A2459" s="27" t="str">
        <f>VLOOKUP(C2459,'user list'!A:B,2,0)</f>
        <v>CGSD</v>
      </c>
      <c r="B2459" s="172">
        <v>45810.446608796294</v>
      </c>
      <c r="C2459" s="69" t="s">
        <v>200</v>
      </c>
      <c r="D2459" s="69" t="s">
        <v>1937</v>
      </c>
      <c r="E2459" s="69" t="s">
        <v>2442</v>
      </c>
      <c r="F2459" s="69">
        <v>1728</v>
      </c>
      <c r="G2459" s="69" t="s">
        <v>1939</v>
      </c>
      <c r="L2459" s="73"/>
      <c r="M2459" s="73"/>
    </row>
    <row r="2460" spans="1:33" ht="14.4">
      <c r="A2460" s="27" t="str">
        <f>VLOOKUP(C2460,'user list'!A:B,2,0)</f>
        <v>CGSD</v>
      </c>
      <c r="B2460" s="172">
        <v>45810.446863425925</v>
      </c>
      <c r="C2460" s="69" t="s">
        <v>200</v>
      </c>
      <c r="D2460" s="69" t="s">
        <v>1937</v>
      </c>
      <c r="E2460" s="69" t="s">
        <v>2442</v>
      </c>
      <c r="F2460" s="69">
        <v>1728</v>
      </c>
      <c r="G2460" s="69" t="s">
        <v>1949</v>
      </c>
      <c r="L2460" s="73"/>
      <c r="M2460" s="73"/>
    </row>
    <row r="2461" spans="1:33" ht="14.4">
      <c r="A2461" s="27" t="str">
        <f>VLOOKUP(C2461,'user list'!A:B,2,0)</f>
        <v>MDAD</v>
      </c>
      <c r="B2461" s="172">
        <v>45810.447476851848</v>
      </c>
      <c r="C2461" s="69" t="s">
        <v>223</v>
      </c>
      <c r="D2461" s="69" t="s">
        <v>1937</v>
      </c>
      <c r="E2461" s="69" t="s">
        <v>2047</v>
      </c>
      <c r="F2461" s="69">
        <v>1735</v>
      </c>
      <c r="G2461" s="69" t="s">
        <v>1939</v>
      </c>
      <c r="AD2461" s="74"/>
      <c r="AG2461" s="74"/>
    </row>
    <row r="2462" spans="1:33" ht="14.4">
      <c r="A2462" s="27" t="str">
        <f>VLOOKUP(C2462,'user list'!A:B,2,0)</f>
        <v>MDAD</v>
      </c>
      <c r="B2462" s="172">
        <v>45810.447569444441</v>
      </c>
      <c r="C2462" s="69" t="s">
        <v>223</v>
      </c>
      <c r="D2462" s="69" t="s">
        <v>1937</v>
      </c>
      <c r="E2462" s="69" t="s">
        <v>2047</v>
      </c>
      <c r="F2462" s="69">
        <v>1735</v>
      </c>
      <c r="G2462" s="69" t="s">
        <v>1939</v>
      </c>
      <c r="L2462" s="73"/>
      <c r="M2462" s="73"/>
    </row>
    <row r="2463" spans="1:33" ht="14.4">
      <c r="A2463" s="27" t="str">
        <f>VLOOKUP(C2463,'user list'!A:B,2,0)</f>
        <v>MDAD</v>
      </c>
      <c r="B2463" s="172">
        <v>45810.447615740741</v>
      </c>
      <c r="C2463" s="69" t="s">
        <v>223</v>
      </c>
      <c r="D2463" s="69" t="s">
        <v>1937</v>
      </c>
      <c r="E2463" s="69" t="s">
        <v>2047</v>
      </c>
      <c r="F2463" s="69">
        <v>1735</v>
      </c>
      <c r="G2463" s="69" t="s">
        <v>1939</v>
      </c>
    </row>
    <row r="2464" spans="1:33" ht="14.4">
      <c r="A2464" s="27" t="str">
        <f>VLOOKUP(C2464,'user list'!A:B,2,0)</f>
        <v>MDAD</v>
      </c>
      <c r="B2464" s="172">
        <v>45810.44767361111</v>
      </c>
      <c r="C2464" s="69" t="s">
        <v>223</v>
      </c>
      <c r="D2464" s="69" t="s">
        <v>1937</v>
      </c>
      <c r="E2464" s="69" t="s">
        <v>2047</v>
      </c>
      <c r="F2464" s="69">
        <v>1735</v>
      </c>
      <c r="G2464" s="69" t="s">
        <v>1939</v>
      </c>
      <c r="O2464" s="73"/>
      <c r="P2464" s="73"/>
    </row>
    <row r="2465" spans="1:33" ht="14.4">
      <c r="A2465" s="27" t="str">
        <f>VLOOKUP(C2465,'user list'!A:B,2,0)</f>
        <v>ITDD</v>
      </c>
      <c r="B2465" s="172">
        <v>45810.447800925926</v>
      </c>
      <c r="C2465" s="69" t="s">
        <v>219</v>
      </c>
      <c r="D2465" s="69" t="s">
        <v>1937</v>
      </c>
      <c r="E2465" s="69" t="s">
        <v>1991</v>
      </c>
      <c r="F2465" s="69">
        <v>1739</v>
      </c>
      <c r="G2465" s="69" t="s">
        <v>1939</v>
      </c>
      <c r="AD2465" s="74"/>
      <c r="AG2465" s="74"/>
    </row>
    <row r="2466" spans="1:33" ht="14.4">
      <c r="A2466" s="27" t="str">
        <f>VLOOKUP(C2466,'user list'!A:B,2,0)</f>
        <v>CGSD</v>
      </c>
      <c r="B2466" s="172">
        <v>45810.448078703703</v>
      </c>
      <c r="C2466" s="69" t="s">
        <v>200</v>
      </c>
      <c r="D2466" s="69" t="s">
        <v>1937</v>
      </c>
      <c r="E2466" s="69" t="s">
        <v>2445</v>
      </c>
      <c r="F2466" s="69">
        <v>1731</v>
      </c>
      <c r="G2466" s="69" t="s">
        <v>1939</v>
      </c>
      <c r="L2466" s="73"/>
      <c r="M2466" s="73"/>
    </row>
    <row r="2467" spans="1:33" ht="14.4">
      <c r="A2467" s="27" t="str">
        <f>VLOOKUP(C2467,'user list'!A:B,2,0)</f>
        <v>CGSD</v>
      </c>
      <c r="B2467" s="172">
        <v>45810.448148148149</v>
      </c>
      <c r="C2467" s="69" t="s">
        <v>200</v>
      </c>
      <c r="D2467" s="69" t="s">
        <v>1937</v>
      </c>
      <c r="E2467" s="69" t="s">
        <v>2445</v>
      </c>
      <c r="F2467" s="69">
        <v>1731</v>
      </c>
      <c r="G2467" s="69" t="s">
        <v>1949</v>
      </c>
    </row>
    <row r="2468" spans="1:33" ht="14.4">
      <c r="A2468" s="27" t="str">
        <f>VLOOKUP(C2468,'user list'!A:B,2,0)</f>
        <v>MDAD</v>
      </c>
      <c r="B2468" s="172">
        <v>45810.448159722226</v>
      </c>
      <c r="C2468" s="69" t="s">
        <v>223</v>
      </c>
      <c r="D2468" s="69" t="s">
        <v>1937</v>
      </c>
      <c r="E2468" s="69" t="s">
        <v>2047</v>
      </c>
      <c r="F2468" s="69">
        <v>1735</v>
      </c>
      <c r="G2468" s="69" t="s">
        <v>1939</v>
      </c>
      <c r="O2468" s="73"/>
      <c r="P2468" s="73"/>
    </row>
    <row r="2469" spans="1:33" ht="14.4">
      <c r="A2469" s="27" t="str">
        <f>VLOOKUP(C2469,'user list'!A:B,2,0)</f>
        <v>CTO</v>
      </c>
      <c r="B2469" s="172">
        <v>45810.448518518519</v>
      </c>
      <c r="C2469" s="69" t="s">
        <v>207</v>
      </c>
      <c r="D2469" s="69" t="s">
        <v>1937</v>
      </c>
      <c r="E2469" s="69">
        <v>2</v>
      </c>
      <c r="F2469" s="69">
        <v>1737</v>
      </c>
      <c r="G2469" s="69" t="s">
        <v>1939</v>
      </c>
      <c r="O2469" s="73"/>
      <c r="P2469" s="73"/>
    </row>
    <row r="2470" spans="1:33" ht="14.4">
      <c r="A2470" s="27" t="str">
        <f>VLOOKUP(C2470,'user list'!A:B,2,0)</f>
        <v>CTO</v>
      </c>
      <c r="B2470" s="172">
        <v>45810.448530092595</v>
      </c>
      <c r="C2470" s="69" t="s">
        <v>207</v>
      </c>
      <c r="D2470" s="69" t="s">
        <v>1937</v>
      </c>
      <c r="E2470" s="69">
        <v>2</v>
      </c>
      <c r="F2470" s="69">
        <v>1737</v>
      </c>
      <c r="G2470" s="69" t="s">
        <v>1939</v>
      </c>
    </row>
    <row r="2471" spans="1:33" ht="14.4">
      <c r="A2471" s="27" t="str">
        <f>VLOOKUP(C2471,'user list'!A:B,2,0)</f>
        <v>CTO</v>
      </c>
      <c r="B2471" s="172">
        <v>45810.448530092595</v>
      </c>
      <c r="C2471" s="69" t="s">
        <v>207</v>
      </c>
      <c r="D2471" s="69" t="s">
        <v>1937</v>
      </c>
      <c r="E2471" s="69">
        <v>3</v>
      </c>
      <c r="F2471" s="69">
        <v>1738</v>
      </c>
      <c r="G2471" s="69" t="s">
        <v>1939</v>
      </c>
    </row>
    <row r="2472" spans="1:33" ht="14.4">
      <c r="A2472" s="27" t="str">
        <f>VLOOKUP(C2472,'user list'!A:B,2,0)</f>
        <v>CTO</v>
      </c>
      <c r="B2472" s="172">
        <v>45810.448541666665</v>
      </c>
      <c r="C2472" s="69" t="s">
        <v>207</v>
      </c>
      <c r="D2472" s="69" t="s">
        <v>1937</v>
      </c>
      <c r="E2472" s="69">
        <v>3</v>
      </c>
      <c r="F2472" s="69">
        <v>1738</v>
      </c>
      <c r="G2472" s="69" t="s">
        <v>1939</v>
      </c>
    </row>
    <row r="2473" spans="1:33" ht="14.4">
      <c r="A2473" s="27" t="str">
        <f>VLOOKUP(C2473,'user list'!A:B,2,0)</f>
        <v>CTO</v>
      </c>
      <c r="B2473" s="172">
        <v>45810.448622685188</v>
      </c>
      <c r="C2473" s="69" t="s">
        <v>207</v>
      </c>
      <c r="D2473" s="69" t="s">
        <v>1937</v>
      </c>
      <c r="E2473" s="69" t="s">
        <v>2439</v>
      </c>
      <c r="F2473" s="69">
        <v>1444</v>
      </c>
      <c r="G2473" s="69" t="s">
        <v>1939</v>
      </c>
      <c r="AD2473" s="73"/>
      <c r="AE2473" s="73"/>
    </row>
    <row r="2474" spans="1:33" ht="14.4">
      <c r="A2474" s="27" t="str">
        <f>VLOOKUP(C2474,'user list'!A:B,2,0)</f>
        <v>CTO</v>
      </c>
      <c r="B2474" s="172">
        <v>45810.448912037034</v>
      </c>
      <c r="C2474" s="69" t="s">
        <v>207</v>
      </c>
      <c r="D2474" s="69" t="s">
        <v>1937</v>
      </c>
      <c r="E2474" s="69">
        <v>3</v>
      </c>
      <c r="F2474" s="69">
        <v>1738</v>
      </c>
      <c r="G2474" s="69" t="s">
        <v>1939</v>
      </c>
    </row>
    <row r="2475" spans="1:33" ht="14.4">
      <c r="A2475" s="27" t="str">
        <f>VLOOKUP(C2475,'user list'!A:B,2,0)</f>
        <v>MDAD</v>
      </c>
      <c r="B2475" s="172">
        <v>45810.450069444443</v>
      </c>
      <c r="C2475" s="69" t="s">
        <v>223</v>
      </c>
      <c r="D2475" s="69" t="s">
        <v>1937</v>
      </c>
      <c r="E2475" s="69" t="s">
        <v>2047</v>
      </c>
      <c r="F2475" s="69">
        <v>1735</v>
      </c>
      <c r="G2475" s="69" t="s">
        <v>1939</v>
      </c>
    </row>
    <row r="2476" spans="1:33" ht="14.4">
      <c r="A2476" s="27" t="str">
        <f>VLOOKUP(C2476,'user list'!A:B,2,0)</f>
        <v>MDAD</v>
      </c>
      <c r="B2476" s="172">
        <v>45810.450300925928</v>
      </c>
      <c r="C2476" s="69" t="s">
        <v>223</v>
      </c>
      <c r="D2476" s="69" t="s">
        <v>1937</v>
      </c>
      <c r="E2476" s="69" t="s">
        <v>2047</v>
      </c>
      <c r="F2476" s="69">
        <v>1735</v>
      </c>
      <c r="G2476" s="69" t="s">
        <v>1939</v>
      </c>
      <c r="L2476" s="73"/>
      <c r="M2476" s="73"/>
    </row>
    <row r="2477" spans="1:33" ht="14.4">
      <c r="A2477" s="27" t="str">
        <f>VLOOKUP(C2477,'user list'!A:B,2,0)</f>
        <v>MDAD</v>
      </c>
      <c r="B2477" s="172">
        <v>45810.450879629629</v>
      </c>
      <c r="C2477" s="69" t="s">
        <v>223</v>
      </c>
      <c r="D2477" s="69" t="s">
        <v>1937</v>
      </c>
      <c r="E2477" s="69" t="s">
        <v>2047</v>
      </c>
      <c r="F2477" s="69">
        <v>1735</v>
      </c>
      <c r="G2477" s="69" t="s">
        <v>1939</v>
      </c>
    </row>
    <row r="2478" spans="1:33" ht="14.4">
      <c r="A2478" s="27" t="str">
        <f>VLOOKUP(C2478,'user list'!A:B,2,0)</f>
        <v>MDAD</v>
      </c>
      <c r="B2478" s="172">
        <v>45810.450925925928</v>
      </c>
      <c r="C2478" s="69" t="s">
        <v>223</v>
      </c>
      <c r="D2478" s="69" t="s">
        <v>1937</v>
      </c>
      <c r="E2478" s="69" t="s">
        <v>2047</v>
      </c>
      <c r="F2478" s="69">
        <v>1735</v>
      </c>
      <c r="G2478" s="69" t="s">
        <v>1939</v>
      </c>
    </row>
    <row r="2479" spans="1:33" ht="14.4">
      <c r="A2479" s="27" t="str">
        <f>VLOOKUP(C2479,'user list'!A:B,2,0)</f>
        <v>MDAD</v>
      </c>
      <c r="B2479" s="172">
        <v>45810.450949074075</v>
      </c>
      <c r="C2479" s="69" t="s">
        <v>223</v>
      </c>
      <c r="D2479" s="69" t="s">
        <v>1937</v>
      </c>
      <c r="E2479" s="69" t="s">
        <v>2047</v>
      </c>
      <c r="F2479" s="69">
        <v>1735</v>
      </c>
      <c r="G2479" s="69" t="s">
        <v>1939</v>
      </c>
      <c r="R2479" s="73"/>
      <c r="S2479" s="73"/>
    </row>
    <row r="2480" spans="1:33" ht="14.4">
      <c r="A2480" s="27" t="str">
        <f>VLOOKUP(C2480,'user list'!A:B,2,0)</f>
        <v>OCM</v>
      </c>
      <c r="B2480" s="172">
        <v>45810.451111111113</v>
      </c>
      <c r="C2480" s="69" t="s">
        <v>230</v>
      </c>
      <c r="D2480" s="69" t="s">
        <v>1937</v>
      </c>
      <c r="E2480" s="69" t="s">
        <v>2443</v>
      </c>
      <c r="F2480" s="69">
        <v>1729</v>
      </c>
      <c r="G2480" s="69" t="s">
        <v>1939</v>
      </c>
    </row>
    <row r="2481" spans="1:54" ht="14.4">
      <c r="A2481" s="27" t="str">
        <f>VLOOKUP(C2481,'user list'!A:B,2,0)</f>
        <v>OCM</v>
      </c>
      <c r="B2481" s="172">
        <v>45810.451423611114</v>
      </c>
      <c r="C2481" s="69" t="s">
        <v>230</v>
      </c>
      <c r="D2481" s="69" t="s">
        <v>1937</v>
      </c>
      <c r="E2481" s="69" t="s">
        <v>2443</v>
      </c>
      <c r="F2481" s="69">
        <v>1729</v>
      </c>
      <c r="G2481" s="69" t="s">
        <v>1947</v>
      </c>
      <c r="O2481" s="73"/>
      <c r="P2481" s="73"/>
    </row>
    <row r="2482" spans="1:54" ht="14.4">
      <c r="A2482" s="27" t="str">
        <f>VLOOKUP(C2482,'user list'!A:B,2,0)</f>
        <v>OCM</v>
      </c>
      <c r="B2482" s="172">
        <v>45810.451423611114</v>
      </c>
      <c r="C2482" s="69" t="s">
        <v>230</v>
      </c>
      <c r="D2482" s="69" t="s">
        <v>1937</v>
      </c>
      <c r="E2482" s="69" t="s">
        <v>2443</v>
      </c>
      <c r="F2482" s="69">
        <v>1729</v>
      </c>
      <c r="G2482" s="69" t="s">
        <v>1948</v>
      </c>
      <c r="AY2482" s="74"/>
      <c r="BB2482" s="74"/>
    </row>
    <row r="2483" spans="1:54" ht="14.4">
      <c r="A2483" s="27" t="str">
        <f>VLOOKUP(C2483,'user list'!A:B,2,0)</f>
        <v>OCM</v>
      </c>
      <c r="B2483" s="172">
        <v>45810.451423611114</v>
      </c>
      <c r="C2483" s="69" t="s">
        <v>230</v>
      </c>
      <c r="D2483" s="69" t="s">
        <v>1937</v>
      </c>
      <c r="E2483" s="69" t="s">
        <v>2443</v>
      </c>
      <c r="F2483" s="69">
        <v>1729</v>
      </c>
      <c r="G2483" s="69" t="s">
        <v>1939</v>
      </c>
      <c r="L2483" s="73"/>
      <c r="M2483" s="73"/>
    </row>
    <row r="2484" spans="1:54" ht="14.4">
      <c r="A2484" s="27" t="str">
        <f>VLOOKUP(C2484,'user list'!A:B,2,0)</f>
        <v>Admin</v>
      </c>
      <c r="B2484" s="172">
        <v>45810.452152777776</v>
      </c>
      <c r="C2484" s="69" t="s">
        <v>186</v>
      </c>
      <c r="D2484" s="69" t="s">
        <v>1937</v>
      </c>
      <c r="E2484" s="69">
        <v>3</v>
      </c>
      <c r="F2484" s="69">
        <v>1738</v>
      </c>
      <c r="G2484" s="69" t="s">
        <v>1939</v>
      </c>
      <c r="L2484" s="73"/>
      <c r="M2484" s="73"/>
    </row>
    <row r="2485" spans="1:54" ht="14.4">
      <c r="A2485" s="27" t="str">
        <f>VLOOKUP(C2485,'user list'!A:B,2,0)</f>
        <v>Admin</v>
      </c>
      <c r="B2485" s="172">
        <v>45810.452187499999</v>
      </c>
      <c r="C2485" s="69" t="s">
        <v>186</v>
      </c>
      <c r="D2485" s="69" t="s">
        <v>1937</v>
      </c>
      <c r="E2485" s="69">
        <v>2</v>
      </c>
      <c r="F2485" s="69">
        <v>1737</v>
      </c>
      <c r="G2485" s="69" t="s">
        <v>1939</v>
      </c>
      <c r="O2485" s="73"/>
      <c r="P2485" s="73"/>
    </row>
    <row r="2486" spans="1:54" ht="14.4">
      <c r="A2486" s="27" t="str">
        <f>VLOOKUP(C2486,'user list'!A:B,2,0)</f>
        <v>Admin</v>
      </c>
      <c r="B2486" s="172">
        <v>45810.452650462961</v>
      </c>
      <c r="C2486" s="69" t="s">
        <v>186</v>
      </c>
      <c r="D2486" s="69" t="s">
        <v>1937</v>
      </c>
      <c r="E2486" s="69" t="s">
        <v>2047</v>
      </c>
      <c r="F2486" s="69">
        <v>1735</v>
      </c>
      <c r="G2486" s="69" t="s">
        <v>1939</v>
      </c>
      <c r="O2486" s="73"/>
      <c r="P2486" s="73"/>
    </row>
    <row r="2487" spans="1:54" ht="14.4">
      <c r="A2487" s="27" t="str">
        <f>VLOOKUP(C2487,'user list'!A:B,2,0)</f>
        <v>Admin</v>
      </c>
      <c r="B2487" s="172">
        <v>45810.452673611115</v>
      </c>
      <c r="C2487" s="69" t="s">
        <v>186</v>
      </c>
      <c r="D2487" s="69" t="s">
        <v>1937</v>
      </c>
      <c r="E2487" s="69" t="s">
        <v>1991</v>
      </c>
      <c r="F2487" s="69">
        <v>1734</v>
      </c>
      <c r="G2487" s="69" t="s">
        <v>1939</v>
      </c>
    </row>
    <row r="2488" spans="1:54" ht="14.4">
      <c r="A2488" s="27" t="str">
        <f>VLOOKUP(C2488,'user list'!A:B,2,0)</f>
        <v>ITDD</v>
      </c>
      <c r="B2488" s="172">
        <v>45810.454884259256</v>
      </c>
      <c r="C2488" s="69" t="s">
        <v>219</v>
      </c>
      <c r="D2488" s="69" t="s">
        <v>1937</v>
      </c>
      <c r="E2488" s="69" t="s">
        <v>1991</v>
      </c>
      <c r="F2488" s="69">
        <v>1739</v>
      </c>
      <c r="G2488" s="69" t="s">
        <v>1939</v>
      </c>
    </row>
    <row r="2489" spans="1:54" ht="14.4">
      <c r="A2489" s="27" t="str">
        <f>VLOOKUP(C2489,'user list'!A:B,2,0)</f>
        <v>Admin</v>
      </c>
      <c r="B2489" s="172">
        <v>45810.45590277778</v>
      </c>
      <c r="C2489" s="69" t="s">
        <v>186</v>
      </c>
      <c r="D2489" s="69" t="s">
        <v>1937</v>
      </c>
      <c r="E2489" s="69" t="s">
        <v>1991</v>
      </c>
      <c r="F2489" s="69">
        <v>1739</v>
      </c>
      <c r="G2489" s="69" t="s">
        <v>1939</v>
      </c>
    </row>
    <row r="2490" spans="1:54" ht="14.4">
      <c r="A2490" s="27" t="str">
        <f>VLOOKUP(C2490,'user list'!A:B,2,0)</f>
        <v>Admin</v>
      </c>
      <c r="B2490" s="172">
        <v>45810.456342592595</v>
      </c>
      <c r="C2490" s="69" t="s">
        <v>186</v>
      </c>
      <c r="D2490" s="69" t="s">
        <v>1937</v>
      </c>
      <c r="E2490" s="69" t="s">
        <v>2047</v>
      </c>
      <c r="F2490" s="69">
        <v>1735</v>
      </c>
      <c r="G2490" s="69" t="s">
        <v>1939</v>
      </c>
      <c r="O2490" s="73"/>
      <c r="P2490" s="73"/>
    </row>
    <row r="2491" spans="1:54" ht="14.4">
      <c r="A2491" s="27" t="str">
        <f>VLOOKUP(C2491,'user list'!A:B,2,0)</f>
        <v>Admin</v>
      </c>
      <c r="B2491" s="172">
        <v>45810.456550925926</v>
      </c>
      <c r="C2491" s="69" t="s">
        <v>186</v>
      </c>
      <c r="D2491" s="69" t="s">
        <v>1937</v>
      </c>
      <c r="E2491" s="69" t="s">
        <v>1974</v>
      </c>
      <c r="F2491" s="69">
        <v>1727</v>
      </c>
      <c r="G2491" s="69" t="s">
        <v>1939</v>
      </c>
      <c r="O2491" s="73"/>
      <c r="P2491" s="73"/>
    </row>
    <row r="2492" spans="1:54" ht="14.4">
      <c r="A2492" s="27" t="str">
        <f>VLOOKUP(C2492,'user list'!A:B,2,0)</f>
        <v>CTO</v>
      </c>
      <c r="B2492" s="172">
        <v>45810.458807870367</v>
      </c>
      <c r="C2492" s="69" t="s">
        <v>207</v>
      </c>
      <c r="D2492" s="69" t="s">
        <v>1937</v>
      </c>
      <c r="E2492" s="69">
        <v>3</v>
      </c>
      <c r="F2492" s="69">
        <v>1738</v>
      </c>
      <c r="G2492" s="69" t="s">
        <v>1939</v>
      </c>
      <c r="O2492" s="73"/>
      <c r="P2492" s="73"/>
    </row>
    <row r="2493" spans="1:54" ht="14.4">
      <c r="A2493" s="27" t="str">
        <f>VLOOKUP(C2493,'user list'!A:B,2,0)</f>
        <v>CTO</v>
      </c>
      <c r="B2493" s="172">
        <v>45810.458807870367</v>
      </c>
      <c r="C2493" s="69" t="s">
        <v>207</v>
      </c>
      <c r="D2493" s="69" t="s">
        <v>1937</v>
      </c>
      <c r="E2493" s="69">
        <v>2</v>
      </c>
      <c r="F2493" s="69">
        <v>1737</v>
      </c>
      <c r="G2493" s="69" t="s">
        <v>1939</v>
      </c>
      <c r="L2493" s="73"/>
      <c r="M2493" s="73"/>
    </row>
    <row r="2494" spans="1:54" ht="14.4">
      <c r="A2494" s="27" t="str">
        <f>VLOOKUP(C2494,'user list'!A:B,2,0)</f>
        <v>CTO</v>
      </c>
      <c r="B2494" s="172">
        <v>45810.458935185183</v>
      </c>
      <c r="C2494" s="69" t="s">
        <v>207</v>
      </c>
      <c r="D2494" s="69" t="s">
        <v>1937</v>
      </c>
      <c r="E2494" s="69">
        <v>3</v>
      </c>
      <c r="F2494" s="69">
        <v>1738</v>
      </c>
      <c r="G2494" s="69" t="s">
        <v>1939</v>
      </c>
      <c r="L2494" s="73"/>
      <c r="M2494" s="73"/>
    </row>
    <row r="2495" spans="1:54" ht="14.4">
      <c r="A2495" s="27" t="str">
        <f>VLOOKUP(C2495,'user list'!A:B,2,0)</f>
        <v>OCA</v>
      </c>
      <c r="B2495" s="172">
        <v>45810.459745370368</v>
      </c>
      <c r="C2495" s="69" t="s">
        <v>224</v>
      </c>
      <c r="D2495" s="69" t="s">
        <v>1937</v>
      </c>
      <c r="E2495" s="69" t="s">
        <v>2047</v>
      </c>
      <c r="F2495" s="69">
        <v>1735</v>
      </c>
      <c r="G2495" s="69" t="s">
        <v>1939</v>
      </c>
      <c r="O2495" s="73"/>
      <c r="P2495" s="73"/>
    </row>
    <row r="2496" spans="1:54" ht="14.4">
      <c r="A2496" s="27" t="str">
        <f>VLOOKUP(C2496,'user list'!A:B,2,0)</f>
        <v>OCA</v>
      </c>
      <c r="B2496" s="172">
        <v>45810.459976851853</v>
      </c>
      <c r="C2496" s="69" t="s">
        <v>224</v>
      </c>
      <c r="D2496" s="69" t="s">
        <v>1937</v>
      </c>
      <c r="E2496" s="69" t="s">
        <v>2047</v>
      </c>
      <c r="F2496" s="69">
        <v>1735</v>
      </c>
      <c r="G2496" s="69" t="s">
        <v>1947</v>
      </c>
    </row>
    <row r="2497" spans="1:42" ht="14.4">
      <c r="A2497" s="27" t="str">
        <f>VLOOKUP(C2497,'user list'!A:B,2,0)</f>
        <v>OCA</v>
      </c>
      <c r="B2497" s="172">
        <v>45810.459976851853</v>
      </c>
      <c r="C2497" s="69" t="s">
        <v>224</v>
      </c>
      <c r="D2497" s="69" t="s">
        <v>1937</v>
      </c>
      <c r="E2497" s="69" t="s">
        <v>2047</v>
      </c>
      <c r="F2497" s="69">
        <v>1735</v>
      </c>
      <c r="G2497" s="69" t="s">
        <v>1948</v>
      </c>
      <c r="AD2497" s="73"/>
      <c r="AE2497" s="73"/>
    </row>
    <row r="2498" spans="1:42" ht="14.4">
      <c r="A2498" s="27" t="str">
        <f>VLOOKUP(C2498,'user list'!A:B,2,0)</f>
        <v>OCA</v>
      </c>
      <c r="B2498" s="172">
        <v>45810.459976851853</v>
      </c>
      <c r="C2498" s="69" t="s">
        <v>224</v>
      </c>
      <c r="D2498" s="69" t="s">
        <v>1937</v>
      </c>
      <c r="E2498" s="69" t="s">
        <v>2047</v>
      </c>
      <c r="F2498" s="69">
        <v>1735</v>
      </c>
      <c r="G2498" s="69" t="s">
        <v>1939</v>
      </c>
    </row>
    <row r="2499" spans="1:42" ht="14.4">
      <c r="A2499" s="27" t="str">
        <f>VLOOKUP(C2499,'user list'!A:B,2,0)</f>
        <v>Admin</v>
      </c>
      <c r="B2499" s="172">
        <v>45810.459988425922</v>
      </c>
      <c r="C2499" s="69" t="s">
        <v>186</v>
      </c>
      <c r="D2499" s="69" t="s">
        <v>1937</v>
      </c>
      <c r="E2499" s="69" t="s">
        <v>2047</v>
      </c>
      <c r="F2499" s="69">
        <v>1735</v>
      </c>
      <c r="G2499" s="69" t="s">
        <v>1948</v>
      </c>
      <c r="L2499" s="74"/>
      <c r="O2499" s="73"/>
      <c r="P2499" s="73"/>
    </row>
    <row r="2500" spans="1:42" ht="14.4">
      <c r="A2500" s="27" t="str">
        <f>VLOOKUP(C2500,'user list'!A:B,2,0)</f>
        <v>OCA</v>
      </c>
      <c r="B2500" s="172">
        <v>45810.4609837963</v>
      </c>
      <c r="C2500" s="69" t="s">
        <v>224</v>
      </c>
      <c r="D2500" s="69" t="s">
        <v>1937</v>
      </c>
      <c r="E2500" s="69" t="s">
        <v>2442</v>
      </c>
      <c r="F2500" s="69">
        <v>1728</v>
      </c>
      <c r="G2500" s="69" t="s">
        <v>1939</v>
      </c>
    </row>
    <row r="2501" spans="1:42" ht="14.4">
      <c r="A2501" s="27" t="str">
        <f>VLOOKUP(C2501,'user list'!A:B,2,0)</f>
        <v>OCA</v>
      </c>
      <c r="B2501" s="172">
        <v>45810.461041666669</v>
      </c>
      <c r="C2501" s="69" t="s">
        <v>224</v>
      </c>
      <c r="D2501" s="69" t="s">
        <v>1937</v>
      </c>
      <c r="E2501" s="69" t="s">
        <v>2443</v>
      </c>
      <c r="F2501" s="69">
        <v>1729</v>
      </c>
      <c r="G2501" s="69" t="s">
        <v>1939</v>
      </c>
    </row>
    <row r="2502" spans="1:42" ht="14.4">
      <c r="A2502" s="27" t="str">
        <f>VLOOKUP(C2502,'user list'!A:B,2,0)</f>
        <v>OCA</v>
      </c>
      <c r="B2502" s="172">
        <v>45810.461608796293</v>
      </c>
      <c r="C2502" s="69" t="s">
        <v>225</v>
      </c>
      <c r="D2502" s="69" t="s">
        <v>1937</v>
      </c>
      <c r="E2502" s="69" t="s">
        <v>2442</v>
      </c>
      <c r="F2502" s="69">
        <v>1728</v>
      </c>
      <c r="G2502" s="69" t="s">
        <v>1939</v>
      </c>
    </row>
    <row r="2503" spans="1:42" ht="14.4">
      <c r="A2503" s="27" t="str">
        <f>VLOOKUP(C2503,'user list'!A:B,2,0)</f>
        <v>OCA</v>
      </c>
      <c r="B2503" s="172">
        <v>45810.461840277778</v>
      </c>
      <c r="C2503" s="69" t="s">
        <v>225</v>
      </c>
      <c r="D2503" s="69" t="s">
        <v>1937</v>
      </c>
      <c r="E2503" s="69" t="s">
        <v>2443</v>
      </c>
      <c r="F2503" s="69">
        <v>1729</v>
      </c>
      <c r="G2503" s="69" t="s">
        <v>1939</v>
      </c>
    </row>
    <row r="2504" spans="1:42" ht="14.4">
      <c r="A2504" s="27" t="str">
        <f>VLOOKUP(C2504,'user list'!A:B,2,0)</f>
        <v>OCM</v>
      </c>
      <c r="B2504" s="172">
        <v>45810.462789351855</v>
      </c>
      <c r="C2504" s="69" t="s">
        <v>230</v>
      </c>
      <c r="D2504" s="69" t="s">
        <v>1937</v>
      </c>
      <c r="E2504" s="69">
        <v>1</v>
      </c>
      <c r="F2504" s="69">
        <v>1736</v>
      </c>
      <c r="G2504" s="69" t="s">
        <v>1939</v>
      </c>
      <c r="O2504" s="73"/>
      <c r="P2504" s="73"/>
    </row>
    <row r="2505" spans="1:42" ht="14.4">
      <c r="A2505" s="27" t="str">
        <f>VLOOKUP(C2505,'user list'!A:B,2,0)</f>
        <v>OCM</v>
      </c>
      <c r="B2505" s="172">
        <v>45810.463009259256</v>
      </c>
      <c r="C2505" s="69" t="s">
        <v>230</v>
      </c>
      <c r="D2505" s="69" t="s">
        <v>1937</v>
      </c>
      <c r="E2505" s="69">
        <v>1</v>
      </c>
      <c r="F2505" s="69">
        <v>1736</v>
      </c>
      <c r="G2505" s="69" t="s">
        <v>1947</v>
      </c>
    </row>
    <row r="2506" spans="1:42" ht="14.4">
      <c r="A2506" s="27" t="str">
        <f>VLOOKUP(C2506,'user list'!A:B,2,0)</f>
        <v>OCM</v>
      </c>
      <c r="B2506" s="172">
        <v>45810.463009259256</v>
      </c>
      <c r="C2506" s="69" t="s">
        <v>230</v>
      </c>
      <c r="D2506" s="69" t="s">
        <v>1937</v>
      </c>
      <c r="E2506" s="69">
        <v>1</v>
      </c>
      <c r="F2506" s="69">
        <v>1736</v>
      </c>
      <c r="G2506" s="69" t="s">
        <v>1948</v>
      </c>
    </row>
    <row r="2507" spans="1:42" ht="14.4">
      <c r="A2507" s="27" t="str">
        <f>VLOOKUP(C2507,'user list'!A:B,2,0)</f>
        <v>OCM</v>
      </c>
      <c r="B2507" s="172">
        <v>45810.463009259256</v>
      </c>
      <c r="C2507" s="69" t="s">
        <v>230</v>
      </c>
      <c r="D2507" s="69" t="s">
        <v>1937</v>
      </c>
      <c r="E2507" s="69">
        <v>1</v>
      </c>
      <c r="F2507" s="69">
        <v>1736</v>
      </c>
      <c r="G2507" s="69" t="s">
        <v>1939</v>
      </c>
    </row>
    <row r="2508" spans="1:42" ht="14.4">
      <c r="A2508" s="27" t="str">
        <f>VLOOKUP(C2508,'user list'!A:B,2,0)</f>
        <v>OCA</v>
      </c>
      <c r="B2508" s="172">
        <v>45810.465185185189</v>
      </c>
      <c r="C2508" s="69" t="s">
        <v>225</v>
      </c>
      <c r="D2508" s="69" t="s">
        <v>1937</v>
      </c>
      <c r="E2508" s="69" t="s">
        <v>1974</v>
      </c>
      <c r="F2508" s="69">
        <v>1727</v>
      </c>
      <c r="G2508" s="69" t="s">
        <v>1939</v>
      </c>
      <c r="O2508" s="73"/>
      <c r="P2508" s="73"/>
    </row>
    <row r="2509" spans="1:42" ht="14.4">
      <c r="A2509" s="27" t="str">
        <f>VLOOKUP(C2509,'user list'!A:B,2,0)</f>
        <v>OCA</v>
      </c>
      <c r="B2509" s="172">
        <v>45810.465300925927</v>
      </c>
      <c r="C2509" s="69" t="s">
        <v>225</v>
      </c>
      <c r="D2509" s="69" t="s">
        <v>1937</v>
      </c>
      <c r="E2509" s="69" t="s">
        <v>2439</v>
      </c>
      <c r="F2509" s="69">
        <v>1444</v>
      </c>
      <c r="G2509" s="69" t="s">
        <v>1939</v>
      </c>
      <c r="O2509" s="73"/>
      <c r="P2509" s="73"/>
    </row>
    <row r="2510" spans="1:42" ht="14.4">
      <c r="A2510" s="27" t="str">
        <f>VLOOKUP(C2510,'user list'!A:B,2,0)</f>
        <v>ITDD</v>
      </c>
      <c r="B2510" s="172">
        <v>45810.465324074074</v>
      </c>
      <c r="C2510" s="69" t="s">
        <v>219</v>
      </c>
      <c r="D2510" s="69" t="s">
        <v>1937</v>
      </c>
      <c r="E2510" s="69" t="s">
        <v>1974</v>
      </c>
      <c r="F2510" s="69">
        <v>1733</v>
      </c>
      <c r="G2510" s="69" t="s">
        <v>1939</v>
      </c>
      <c r="O2510" s="73"/>
      <c r="P2510" s="73"/>
    </row>
    <row r="2511" spans="1:42" ht="14.4">
      <c r="A2511" s="27" t="str">
        <f>VLOOKUP(C2511,'user list'!A:B,2,0)</f>
        <v>Admin</v>
      </c>
      <c r="B2511" s="172">
        <v>45810.465405092589</v>
      </c>
      <c r="C2511" s="69" t="s">
        <v>186</v>
      </c>
      <c r="D2511" s="69" t="s">
        <v>1937</v>
      </c>
      <c r="E2511" s="69">
        <v>3</v>
      </c>
      <c r="F2511" s="69">
        <v>1738</v>
      </c>
      <c r="G2511" s="69" t="s">
        <v>1939</v>
      </c>
      <c r="AM2511" s="74"/>
      <c r="AP2511" s="74"/>
    </row>
    <row r="2512" spans="1:42" ht="14.4">
      <c r="A2512" s="27" t="str">
        <f>VLOOKUP(C2512,'user list'!A:B,2,0)</f>
        <v>Admin</v>
      </c>
      <c r="B2512" s="172">
        <v>45810.465428240743</v>
      </c>
      <c r="C2512" s="69" t="s">
        <v>186</v>
      </c>
      <c r="D2512" s="69" t="s">
        <v>1937</v>
      </c>
      <c r="E2512" s="69">
        <v>2</v>
      </c>
      <c r="F2512" s="69">
        <v>1737</v>
      </c>
      <c r="G2512" s="69" t="s">
        <v>1939</v>
      </c>
      <c r="L2512" s="73"/>
      <c r="M2512" s="73"/>
    </row>
    <row r="2513" spans="1:16" ht="14.4">
      <c r="A2513" s="27" t="str">
        <f>VLOOKUP(C2513,'user list'!A:B,2,0)</f>
        <v>Admin</v>
      </c>
      <c r="B2513" s="172">
        <v>45810.465451388889</v>
      </c>
      <c r="C2513" s="69" t="s">
        <v>186</v>
      </c>
      <c r="D2513" s="69" t="s">
        <v>1937</v>
      </c>
      <c r="E2513" s="69">
        <v>1</v>
      </c>
      <c r="F2513" s="69">
        <v>1736</v>
      </c>
      <c r="G2513" s="69" t="s">
        <v>1939</v>
      </c>
      <c r="L2513" s="73"/>
      <c r="M2513" s="73"/>
    </row>
    <row r="2514" spans="1:16" ht="14.4">
      <c r="A2514" s="27" t="str">
        <f>VLOOKUP(C2514,'user list'!A:B,2,0)</f>
        <v>Admin</v>
      </c>
      <c r="B2514" s="172">
        <v>45810.465509259258</v>
      </c>
      <c r="C2514" s="69" t="s">
        <v>186</v>
      </c>
      <c r="D2514" s="69" t="s">
        <v>1937</v>
      </c>
      <c r="E2514" s="69" t="s">
        <v>1991</v>
      </c>
      <c r="F2514" s="69">
        <v>1739</v>
      </c>
      <c r="G2514" s="69" t="s">
        <v>1939</v>
      </c>
      <c r="O2514" s="73"/>
      <c r="P2514" s="73"/>
    </row>
    <row r="2515" spans="1:16" ht="14.4">
      <c r="A2515" s="27" t="str">
        <f>VLOOKUP(C2515,'user list'!A:B,2,0)</f>
        <v>Admin</v>
      </c>
      <c r="B2515" s="172">
        <v>45810.465636574074</v>
      </c>
      <c r="C2515" s="69" t="s">
        <v>186</v>
      </c>
      <c r="D2515" s="69" t="s">
        <v>1937</v>
      </c>
      <c r="E2515" s="69" t="s">
        <v>2449</v>
      </c>
      <c r="F2515" s="69">
        <v>1553</v>
      </c>
      <c r="G2515" s="69" t="s">
        <v>1939</v>
      </c>
    </row>
    <row r="2516" spans="1:16" ht="14.4">
      <c r="A2516" s="27" t="str">
        <f>VLOOKUP(C2516,'user list'!A:B,2,0)</f>
        <v>OCA</v>
      </c>
      <c r="B2516" s="172">
        <v>45810.465671296297</v>
      </c>
      <c r="C2516" s="69" t="s">
        <v>224</v>
      </c>
      <c r="D2516" s="69" t="s">
        <v>1937</v>
      </c>
      <c r="E2516" s="69" t="s">
        <v>1974</v>
      </c>
      <c r="F2516" s="69">
        <v>1727</v>
      </c>
      <c r="G2516" s="69" t="s">
        <v>1939</v>
      </c>
    </row>
    <row r="2517" spans="1:16" ht="14.4">
      <c r="A2517" s="27" t="str">
        <f>VLOOKUP(C2517,'user list'!A:B,2,0)</f>
        <v>OCA</v>
      </c>
      <c r="B2517" s="172">
        <v>45810.465717592589</v>
      </c>
      <c r="C2517" s="69" t="s">
        <v>224</v>
      </c>
      <c r="D2517" s="69" t="s">
        <v>1937</v>
      </c>
      <c r="E2517" s="69" t="s">
        <v>1960</v>
      </c>
      <c r="F2517" s="69">
        <v>347</v>
      </c>
      <c r="G2517" s="69" t="s">
        <v>1939</v>
      </c>
      <c r="O2517" s="73"/>
      <c r="P2517" s="73"/>
    </row>
    <row r="2518" spans="1:16" ht="14.4">
      <c r="A2518" s="27" t="str">
        <f>VLOOKUP(C2518,'user list'!A:B,2,0)</f>
        <v>ITDD</v>
      </c>
      <c r="B2518" s="172">
        <v>45810.466180555559</v>
      </c>
      <c r="C2518" s="69" t="s">
        <v>219</v>
      </c>
      <c r="D2518" s="69" t="s">
        <v>1937</v>
      </c>
      <c r="E2518" s="69" t="s">
        <v>1991</v>
      </c>
      <c r="F2518" s="69">
        <v>1739</v>
      </c>
      <c r="G2518" s="69" t="s">
        <v>1939</v>
      </c>
      <c r="L2518" s="73"/>
      <c r="M2518" s="73"/>
    </row>
    <row r="2519" spans="1:16" ht="14.4">
      <c r="A2519" s="27" t="str">
        <f>VLOOKUP(C2519,'user list'!A:B,2,0)</f>
        <v>OCA</v>
      </c>
      <c r="B2519" s="172">
        <v>45810.466550925928</v>
      </c>
      <c r="C2519" s="69" t="s">
        <v>224</v>
      </c>
      <c r="D2519" s="69" t="s">
        <v>1937</v>
      </c>
      <c r="E2519" s="69" t="s">
        <v>2439</v>
      </c>
      <c r="F2519" s="69">
        <v>1444</v>
      </c>
      <c r="G2519" s="69" t="s">
        <v>1939</v>
      </c>
    </row>
    <row r="2520" spans="1:16" ht="14.4">
      <c r="A2520" s="27" t="str">
        <f>VLOOKUP(C2520,'user list'!A:B,2,0)</f>
        <v>OCA</v>
      </c>
      <c r="B2520" s="172">
        <v>45810.466689814813</v>
      </c>
      <c r="C2520" s="69" t="s">
        <v>224</v>
      </c>
      <c r="D2520" s="69" t="s">
        <v>1937</v>
      </c>
      <c r="E2520" s="69" t="s">
        <v>2444</v>
      </c>
      <c r="F2520" s="69">
        <v>1730</v>
      </c>
      <c r="G2520" s="69" t="s">
        <v>1939</v>
      </c>
      <c r="O2520" s="73"/>
      <c r="P2520" s="73"/>
    </row>
    <row r="2521" spans="1:16" ht="14.4">
      <c r="A2521" s="27" t="str">
        <f>VLOOKUP(C2521,'user list'!A:B,2,0)</f>
        <v>OCA</v>
      </c>
      <c r="B2521" s="172">
        <v>45810.467303240737</v>
      </c>
      <c r="C2521" s="69" t="s">
        <v>225</v>
      </c>
      <c r="D2521" s="69" t="s">
        <v>1937</v>
      </c>
      <c r="E2521" s="69" t="s">
        <v>2442</v>
      </c>
      <c r="F2521" s="69">
        <v>1728</v>
      </c>
      <c r="G2521" s="69" t="s">
        <v>1939</v>
      </c>
      <c r="O2521" s="73"/>
      <c r="P2521" s="73"/>
    </row>
    <row r="2522" spans="1:16" ht="14.4">
      <c r="A2522" s="27" t="str">
        <f>VLOOKUP(C2522,'user list'!A:B,2,0)</f>
        <v>Admin</v>
      </c>
      <c r="B2522" s="172">
        <v>45810.467777777776</v>
      </c>
      <c r="C2522" s="69" t="s">
        <v>186</v>
      </c>
      <c r="D2522" s="69" t="s">
        <v>1937</v>
      </c>
      <c r="E2522" s="69" t="s">
        <v>2446</v>
      </c>
      <c r="F2522" s="69">
        <v>1447</v>
      </c>
      <c r="G2522" s="69" t="s">
        <v>1939</v>
      </c>
      <c r="O2522" s="73"/>
      <c r="P2522" s="73"/>
    </row>
    <row r="2523" spans="1:16" ht="14.4">
      <c r="A2523" s="27" t="str">
        <f>VLOOKUP(C2523,'user list'!A:B,2,0)</f>
        <v>Admin</v>
      </c>
      <c r="B2523" s="172">
        <v>45810.467789351853</v>
      </c>
      <c r="C2523" s="69" t="s">
        <v>186</v>
      </c>
      <c r="D2523" s="69" t="s">
        <v>1937</v>
      </c>
      <c r="E2523" s="69" t="s">
        <v>1974</v>
      </c>
      <c r="F2523" s="69">
        <v>1733</v>
      </c>
      <c r="G2523" s="69" t="s">
        <v>1939</v>
      </c>
    </row>
    <row r="2524" spans="1:16" ht="14.4">
      <c r="A2524" s="27" t="str">
        <f>VLOOKUP(C2524,'user list'!A:B,2,0)</f>
        <v>Admin</v>
      </c>
      <c r="B2524" s="172">
        <v>45810.467812499999</v>
      </c>
      <c r="C2524" s="69" t="s">
        <v>186</v>
      </c>
      <c r="D2524" s="69" t="s">
        <v>1937</v>
      </c>
      <c r="E2524" s="69" t="s">
        <v>1991</v>
      </c>
      <c r="F2524" s="69">
        <v>1734</v>
      </c>
      <c r="G2524" s="69" t="s">
        <v>1939</v>
      </c>
    </row>
    <row r="2525" spans="1:16" ht="14.4">
      <c r="A2525" s="27" t="str">
        <f>VLOOKUP(C2525,'user list'!A:B,2,0)</f>
        <v>Admin</v>
      </c>
      <c r="B2525" s="172">
        <v>45810.467824074076</v>
      </c>
      <c r="C2525" s="69" t="s">
        <v>186</v>
      </c>
      <c r="D2525" s="69" t="s">
        <v>1937</v>
      </c>
      <c r="E2525" s="69" t="s">
        <v>2047</v>
      </c>
      <c r="F2525" s="69">
        <v>1735</v>
      </c>
      <c r="G2525" s="69" t="s">
        <v>1939</v>
      </c>
      <c r="O2525" s="73"/>
      <c r="P2525" s="73"/>
    </row>
    <row r="2526" spans="1:16" ht="14.4">
      <c r="A2526" s="27" t="str">
        <f>VLOOKUP(C2526,'user list'!A:B,2,0)</f>
        <v>DOE</v>
      </c>
      <c r="B2526" s="172">
        <v>45810.468113425923</v>
      </c>
      <c r="C2526" s="69" t="s">
        <v>212</v>
      </c>
      <c r="D2526" s="69" t="s">
        <v>1937</v>
      </c>
      <c r="E2526" s="69" t="s">
        <v>2450</v>
      </c>
      <c r="F2526" s="69">
        <v>1740</v>
      </c>
      <c r="G2526" s="69" t="s">
        <v>2440</v>
      </c>
    </row>
    <row r="2527" spans="1:16" ht="14.4">
      <c r="A2527" s="27" t="str">
        <f>VLOOKUP(C2527,'user list'!A:B,2,0)</f>
        <v>Admin</v>
      </c>
      <c r="B2527" s="172">
        <v>45810.468124999999</v>
      </c>
      <c r="C2527" s="69" t="s">
        <v>186</v>
      </c>
      <c r="D2527" s="69" t="s">
        <v>1937</v>
      </c>
      <c r="E2527" s="69" t="s">
        <v>2450</v>
      </c>
      <c r="F2527" s="69">
        <v>1740</v>
      </c>
      <c r="G2527" s="69" t="s">
        <v>1948</v>
      </c>
    </row>
    <row r="2528" spans="1:16" ht="14.4">
      <c r="A2528" s="27" t="str">
        <f>VLOOKUP(C2528,'user list'!A:B,2,0)</f>
        <v>Admin</v>
      </c>
      <c r="B2528" s="172">
        <v>45810.468124999999</v>
      </c>
      <c r="C2528" s="69" t="s">
        <v>186</v>
      </c>
      <c r="D2528" s="69" t="s">
        <v>1937</v>
      </c>
      <c r="E2528" s="69" t="s">
        <v>2450</v>
      </c>
      <c r="F2528" s="69">
        <v>1740</v>
      </c>
      <c r="G2528" s="69" t="s">
        <v>1948</v>
      </c>
    </row>
    <row r="2529" spans="1:45" ht="14.4">
      <c r="A2529" s="27" t="str">
        <f>VLOOKUP(C2529,'user list'!A:B,2,0)</f>
        <v>Admin</v>
      </c>
      <c r="B2529" s="172">
        <v>45810.468124999999</v>
      </c>
      <c r="C2529" s="69" t="s">
        <v>186</v>
      </c>
      <c r="D2529" s="69" t="s">
        <v>1937</v>
      </c>
      <c r="E2529" s="69" t="s">
        <v>2450</v>
      </c>
      <c r="F2529" s="69">
        <v>1740</v>
      </c>
      <c r="G2529" s="69" t="s">
        <v>1948</v>
      </c>
    </row>
    <row r="2530" spans="1:45" ht="14.4">
      <c r="A2530" s="27" t="str">
        <f>VLOOKUP(C2530,'user list'!A:B,2,0)</f>
        <v>Admin</v>
      </c>
      <c r="B2530" s="172">
        <v>45810.468124999999</v>
      </c>
      <c r="C2530" s="69" t="s">
        <v>186</v>
      </c>
      <c r="D2530" s="69" t="s">
        <v>1937</v>
      </c>
      <c r="E2530" s="69" t="s">
        <v>2450</v>
      </c>
      <c r="F2530" s="69">
        <v>1740</v>
      </c>
      <c r="G2530" s="69" t="s">
        <v>1947</v>
      </c>
    </row>
    <row r="2531" spans="1:45" ht="14.4">
      <c r="A2531" s="27" t="str">
        <f>VLOOKUP(C2531,'user list'!A:B,2,0)</f>
        <v>CTO</v>
      </c>
      <c r="B2531" s="172">
        <v>45810.470393518517</v>
      </c>
      <c r="C2531" s="69" t="s">
        <v>207</v>
      </c>
      <c r="D2531" s="69" t="s">
        <v>1937</v>
      </c>
      <c r="E2531" s="69">
        <v>3</v>
      </c>
      <c r="F2531" s="69">
        <v>1738</v>
      </c>
      <c r="G2531" s="69" t="s">
        <v>1939</v>
      </c>
      <c r="O2531" s="73"/>
      <c r="P2531" s="73"/>
    </row>
    <row r="2532" spans="1:45" ht="14.4">
      <c r="A2532" s="27" t="str">
        <f>VLOOKUP(C2532,'user list'!A:B,2,0)</f>
        <v>CGSD</v>
      </c>
      <c r="B2532" s="172">
        <v>45810.470439814817</v>
      </c>
      <c r="C2532" s="69" t="s">
        <v>200</v>
      </c>
      <c r="D2532" s="69" t="s">
        <v>1937</v>
      </c>
      <c r="E2532" s="69" t="s">
        <v>2450</v>
      </c>
      <c r="F2532" s="69">
        <v>1740</v>
      </c>
      <c r="G2532" s="69" t="s">
        <v>1939</v>
      </c>
    </row>
    <row r="2533" spans="1:45" ht="14.4">
      <c r="A2533" s="27" t="str">
        <f>VLOOKUP(C2533,'user list'!A:B,2,0)</f>
        <v>CTO</v>
      </c>
      <c r="B2533" s="172">
        <v>45810.470532407409</v>
      </c>
      <c r="C2533" s="69" t="s">
        <v>207</v>
      </c>
      <c r="D2533" s="69" t="s">
        <v>1937</v>
      </c>
      <c r="E2533" s="69">
        <v>3</v>
      </c>
      <c r="F2533" s="69">
        <v>1738</v>
      </c>
      <c r="G2533" s="69" t="s">
        <v>1939</v>
      </c>
    </row>
    <row r="2534" spans="1:45" ht="14.4">
      <c r="A2534" s="27" t="str">
        <f>VLOOKUP(C2534,'user list'!A:B,2,0)</f>
        <v>CTO</v>
      </c>
      <c r="B2534" s="172">
        <v>45810.470636574071</v>
      </c>
      <c r="C2534" s="69" t="s">
        <v>207</v>
      </c>
      <c r="D2534" s="69" t="s">
        <v>1937</v>
      </c>
      <c r="E2534" s="69">
        <v>2</v>
      </c>
      <c r="F2534" s="69">
        <v>1737</v>
      </c>
      <c r="G2534" s="69" t="s">
        <v>1948</v>
      </c>
    </row>
    <row r="2535" spans="1:45" ht="14.4">
      <c r="A2535" s="27" t="str">
        <f>VLOOKUP(C2535,'user list'!A:B,2,0)</f>
        <v>CTO</v>
      </c>
      <c r="B2535" s="172">
        <v>45810.470648148148</v>
      </c>
      <c r="C2535" s="69" t="s">
        <v>207</v>
      </c>
      <c r="D2535" s="69" t="s">
        <v>1937</v>
      </c>
      <c r="E2535" s="69">
        <v>3</v>
      </c>
      <c r="F2535" s="69">
        <v>1738</v>
      </c>
      <c r="G2535" s="69" t="s">
        <v>1947</v>
      </c>
      <c r="AP2535" s="74"/>
      <c r="AS2535" s="74"/>
    </row>
    <row r="2536" spans="1:45" ht="14.4">
      <c r="A2536" s="27" t="str">
        <f>VLOOKUP(C2536,'user list'!A:B,2,0)</f>
        <v>CTO</v>
      </c>
      <c r="B2536" s="172">
        <v>45810.470648148148</v>
      </c>
      <c r="C2536" s="69" t="s">
        <v>207</v>
      </c>
      <c r="D2536" s="69" t="s">
        <v>1937</v>
      </c>
      <c r="E2536" s="69">
        <v>3</v>
      </c>
      <c r="F2536" s="69">
        <v>1738</v>
      </c>
      <c r="G2536" s="69" t="s">
        <v>1948</v>
      </c>
      <c r="L2536" s="73"/>
      <c r="M2536" s="73"/>
    </row>
    <row r="2537" spans="1:45" ht="14.4">
      <c r="A2537" s="27" t="str">
        <f>VLOOKUP(C2537,'user list'!A:B,2,0)</f>
        <v>CTO</v>
      </c>
      <c r="B2537" s="172">
        <v>45810.470648148148</v>
      </c>
      <c r="C2537" s="69" t="s">
        <v>207</v>
      </c>
      <c r="D2537" s="69" t="s">
        <v>1937</v>
      </c>
      <c r="E2537" s="69">
        <v>2</v>
      </c>
      <c r="F2537" s="69">
        <v>1737</v>
      </c>
      <c r="G2537" s="69" t="s">
        <v>1939</v>
      </c>
      <c r="L2537" s="73"/>
      <c r="M2537" s="73"/>
    </row>
    <row r="2538" spans="1:45" ht="14.4">
      <c r="A2538" s="27" t="str">
        <f>VLOOKUP(C2538,'user list'!A:B,2,0)</f>
        <v>CTO</v>
      </c>
      <c r="B2538" s="172">
        <v>45810.470694444448</v>
      </c>
      <c r="C2538" s="69" t="s">
        <v>207</v>
      </c>
      <c r="D2538" s="69" t="s">
        <v>1937</v>
      </c>
      <c r="E2538" s="69">
        <v>1</v>
      </c>
      <c r="F2538" s="69">
        <v>1736</v>
      </c>
      <c r="G2538" s="69" t="s">
        <v>1948</v>
      </c>
      <c r="O2538" s="73"/>
      <c r="P2538" s="73"/>
    </row>
    <row r="2539" spans="1:45" ht="14.4">
      <c r="A2539" s="27" t="str">
        <f>VLOOKUP(C2539,'user list'!A:B,2,0)</f>
        <v>CTO</v>
      </c>
      <c r="B2539" s="172">
        <v>45810.470694444448</v>
      </c>
      <c r="C2539" s="69" t="s">
        <v>207</v>
      </c>
      <c r="D2539" s="69" t="s">
        <v>1937</v>
      </c>
      <c r="E2539" s="69">
        <v>2</v>
      </c>
      <c r="F2539" s="69">
        <v>1737</v>
      </c>
      <c r="G2539" s="69" t="s">
        <v>1947</v>
      </c>
    </row>
    <row r="2540" spans="1:45" ht="14.4">
      <c r="A2540" s="27" t="str">
        <f>VLOOKUP(C2540,'user list'!A:B,2,0)</f>
        <v>CTO</v>
      </c>
      <c r="B2540" s="172">
        <v>45810.470694444448</v>
      </c>
      <c r="C2540" s="69" t="s">
        <v>207</v>
      </c>
      <c r="D2540" s="69" t="s">
        <v>1937</v>
      </c>
      <c r="E2540" s="69">
        <v>2</v>
      </c>
      <c r="F2540" s="69">
        <v>1737</v>
      </c>
      <c r="G2540" s="69" t="s">
        <v>1948</v>
      </c>
    </row>
    <row r="2541" spans="1:45" ht="14.4">
      <c r="A2541" s="27" t="str">
        <f>VLOOKUP(C2541,'user list'!A:B,2,0)</f>
        <v>Admin</v>
      </c>
      <c r="B2541" s="172">
        <v>45810.47074074074</v>
      </c>
      <c r="C2541" s="69" t="s">
        <v>186</v>
      </c>
      <c r="D2541" s="69" t="s">
        <v>1937</v>
      </c>
      <c r="E2541" s="69">
        <v>3</v>
      </c>
      <c r="F2541" s="69">
        <v>1738</v>
      </c>
      <c r="G2541" s="69" t="s">
        <v>1948</v>
      </c>
      <c r="O2541" s="73"/>
      <c r="P2541" s="73"/>
    </row>
    <row r="2542" spans="1:45" ht="14.4">
      <c r="A2542" s="27" t="str">
        <f>VLOOKUP(C2542,'user list'!A:B,2,0)</f>
        <v>Admin</v>
      </c>
      <c r="B2542" s="172">
        <v>45810.47074074074</v>
      </c>
      <c r="C2542" s="69" t="s">
        <v>186</v>
      </c>
      <c r="D2542" s="69" t="s">
        <v>1937</v>
      </c>
      <c r="E2542" s="69">
        <v>2</v>
      </c>
      <c r="F2542" s="69">
        <v>1737</v>
      </c>
      <c r="G2542" s="69" t="s">
        <v>1947</v>
      </c>
      <c r="L2542" s="73"/>
      <c r="M2542" s="73"/>
    </row>
    <row r="2543" spans="1:45" ht="14.4">
      <c r="A2543" s="27" t="str">
        <f>VLOOKUP(C2543,'user list'!A:B,2,0)</f>
        <v>Admin</v>
      </c>
      <c r="B2543" s="172">
        <v>45810.47074074074</v>
      </c>
      <c r="C2543" s="69" t="s">
        <v>186</v>
      </c>
      <c r="D2543" s="69" t="s">
        <v>1937</v>
      </c>
      <c r="E2543" s="69">
        <v>2</v>
      </c>
      <c r="F2543" s="69">
        <v>1737</v>
      </c>
      <c r="G2543" s="69" t="s">
        <v>1948</v>
      </c>
    </row>
    <row r="2544" spans="1:45" ht="14.4">
      <c r="A2544" s="27" t="str">
        <f>VLOOKUP(C2544,'user list'!A:B,2,0)</f>
        <v>Admin</v>
      </c>
      <c r="B2544" s="172">
        <v>45810.47074074074</v>
      </c>
      <c r="C2544" s="69" t="s">
        <v>186</v>
      </c>
      <c r="D2544" s="69" t="s">
        <v>1937</v>
      </c>
      <c r="E2544" s="69">
        <v>2</v>
      </c>
      <c r="F2544" s="69">
        <v>1737</v>
      </c>
      <c r="G2544" s="69" t="s">
        <v>1948</v>
      </c>
      <c r="O2544" s="73"/>
      <c r="P2544" s="73"/>
    </row>
    <row r="2545" spans="1:33" ht="14.4">
      <c r="A2545" s="27" t="str">
        <f>VLOOKUP(C2545,'user list'!A:B,2,0)</f>
        <v>OCA</v>
      </c>
      <c r="B2545" s="172">
        <v>45810.47078703704</v>
      </c>
      <c r="C2545" s="69" t="s">
        <v>225</v>
      </c>
      <c r="D2545" s="69" t="s">
        <v>1937</v>
      </c>
      <c r="E2545" s="69" t="s">
        <v>2444</v>
      </c>
      <c r="F2545" s="69">
        <v>1741</v>
      </c>
      <c r="G2545" s="69" t="s">
        <v>2440</v>
      </c>
      <c r="O2545" s="73"/>
      <c r="P2545" s="73"/>
    </row>
    <row r="2546" spans="1:33" ht="14.4">
      <c r="A2546" s="27" t="str">
        <f>VLOOKUP(C2546,'user list'!A:B,2,0)</f>
        <v>Admin</v>
      </c>
      <c r="B2546" s="172">
        <v>45810.47078703704</v>
      </c>
      <c r="C2546" s="69" t="s">
        <v>186</v>
      </c>
      <c r="D2546" s="69" t="s">
        <v>1937</v>
      </c>
      <c r="E2546" s="69" t="s">
        <v>2444</v>
      </c>
      <c r="F2546" s="69">
        <v>1741</v>
      </c>
      <c r="G2546" s="69" t="s">
        <v>1948</v>
      </c>
      <c r="O2546" s="73"/>
      <c r="P2546" s="73"/>
    </row>
    <row r="2547" spans="1:33" ht="14.4">
      <c r="A2547" s="27" t="str">
        <f>VLOOKUP(C2547,'user list'!A:B,2,0)</f>
        <v>Admin</v>
      </c>
      <c r="B2547" s="172">
        <v>45810.47078703704</v>
      </c>
      <c r="C2547" s="69" t="s">
        <v>186</v>
      </c>
      <c r="D2547" s="69" t="s">
        <v>1937</v>
      </c>
      <c r="E2547" s="69">
        <v>1</v>
      </c>
      <c r="F2547" s="69">
        <v>1736</v>
      </c>
      <c r="G2547" s="69" t="s">
        <v>1947</v>
      </c>
    </row>
    <row r="2548" spans="1:33" ht="14.4">
      <c r="A2548" s="27" t="str">
        <f>VLOOKUP(C2548,'user list'!A:B,2,0)</f>
        <v>Admin</v>
      </c>
      <c r="B2548" s="172">
        <v>45810.47078703704</v>
      </c>
      <c r="C2548" s="69" t="s">
        <v>186</v>
      </c>
      <c r="D2548" s="69" t="s">
        <v>1937</v>
      </c>
      <c r="E2548" s="69">
        <v>1</v>
      </c>
      <c r="F2548" s="69">
        <v>1736</v>
      </c>
      <c r="G2548" s="69" t="s">
        <v>1948</v>
      </c>
      <c r="AD2548" s="74"/>
      <c r="AG2548" s="74"/>
    </row>
    <row r="2549" spans="1:33" ht="14.4">
      <c r="A2549" s="27" t="str">
        <f>VLOOKUP(C2549,'user list'!A:B,2,0)</f>
        <v>Admin</v>
      </c>
      <c r="B2549" s="172">
        <v>45810.47078703704</v>
      </c>
      <c r="C2549" s="69" t="s">
        <v>186</v>
      </c>
      <c r="D2549" s="69" t="s">
        <v>1937</v>
      </c>
      <c r="E2549" s="69" t="s">
        <v>2444</v>
      </c>
      <c r="F2549" s="69">
        <v>1741</v>
      </c>
      <c r="G2549" s="69" t="s">
        <v>1948</v>
      </c>
      <c r="L2549" s="73"/>
      <c r="M2549" s="73"/>
    </row>
    <row r="2550" spans="1:33" ht="14.4">
      <c r="A2550" s="27" t="str">
        <f>VLOOKUP(C2550,'user list'!A:B,2,0)</f>
        <v>Admin</v>
      </c>
      <c r="B2550" s="172">
        <v>45810.47079861111</v>
      </c>
      <c r="C2550" s="69" t="s">
        <v>186</v>
      </c>
      <c r="D2550" s="69" t="s">
        <v>1937</v>
      </c>
      <c r="E2550" s="69" t="s">
        <v>2444</v>
      </c>
      <c r="F2550" s="69">
        <v>1741</v>
      </c>
      <c r="G2550" s="69" t="s">
        <v>1948</v>
      </c>
    </row>
    <row r="2551" spans="1:33" ht="14.4">
      <c r="A2551" s="27" t="str">
        <f>VLOOKUP(C2551,'user list'!A:B,2,0)</f>
        <v>Admin</v>
      </c>
      <c r="B2551" s="172">
        <v>45810.47079861111</v>
      </c>
      <c r="C2551" s="69" t="s">
        <v>186</v>
      </c>
      <c r="D2551" s="69" t="s">
        <v>1937</v>
      </c>
      <c r="E2551" s="69" t="s">
        <v>2444</v>
      </c>
      <c r="F2551" s="69">
        <v>1741</v>
      </c>
      <c r="G2551" s="69" t="s">
        <v>1947</v>
      </c>
      <c r="O2551" s="73"/>
      <c r="P2551" s="73"/>
    </row>
    <row r="2552" spans="1:33" ht="14.4">
      <c r="A2552" s="27" t="str">
        <f>VLOOKUP(C2552,'user list'!A:B,2,0)</f>
        <v>CGSD</v>
      </c>
      <c r="B2552" s="172">
        <v>45810.470810185187</v>
      </c>
      <c r="C2552" s="69" t="s">
        <v>200</v>
      </c>
      <c r="D2552" s="69" t="s">
        <v>1937</v>
      </c>
      <c r="E2552" s="69" t="s">
        <v>2450</v>
      </c>
      <c r="F2552" s="69">
        <v>1740</v>
      </c>
      <c r="G2552" s="69" t="s">
        <v>1939</v>
      </c>
      <c r="O2552" s="73"/>
      <c r="P2552" s="73"/>
    </row>
    <row r="2553" spans="1:33" ht="14.4">
      <c r="A2553" s="27" t="str">
        <f>VLOOKUP(C2553,'user list'!A:B,2,0)</f>
        <v>OCA</v>
      </c>
      <c r="B2553" s="172">
        <v>45810.470902777779</v>
      </c>
      <c r="C2553" s="69" t="s">
        <v>225</v>
      </c>
      <c r="D2553" s="69" t="s">
        <v>1937</v>
      </c>
      <c r="E2553" s="69" t="s">
        <v>2444</v>
      </c>
      <c r="F2553" s="69">
        <v>1741</v>
      </c>
      <c r="G2553" s="69" t="s">
        <v>1939</v>
      </c>
    </row>
    <row r="2554" spans="1:33" ht="14.4">
      <c r="A2554" s="27" t="str">
        <f>VLOOKUP(C2554,'user list'!A:B,2,0)</f>
        <v>OCA</v>
      </c>
      <c r="B2554" s="172">
        <v>45810.471504629626</v>
      </c>
      <c r="C2554" s="69" t="s">
        <v>224</v>
      </c>
      <c r="D2554" s="69" t="s">
        <v>1937</v>
      </c>
      <c r="E2554" s="69" t="s">
        <v>2444</v>
      </c>
      <c r="F2554" s="69">
        <v>1741</v>
      </c>
      <c r="G2554" s="69" t="s">
        <v>1939</v>
      </c>
    </row>
    <row r="2555" spans="1:33" ht="14.4">
      <c r="A2555" s="27" t="str">
        <f>VLOOKUP(C2555,'user list'!A:B,2,0)</f>
        <v>DOE</v>
      </c>
      <c r="B2555" s="172">
        <v>45810.471736111111</v>
      </c>
      <c r="C2555" s="69" t="s">
        <v>212</v>
      </c>
      <c r="D2555" s="69" t="s">
        <v>1937</v>
      </c>
      <c r="E2555" s="69" t="s">
        <v>2444</v>
      </c>
      <c r="F2555" s="69">
        <v>1741</v>
      </c>
      <c r="G2555" s="69" t="s">
        <v>1939</v>
      </c>
    </row>
    <row r="2556" spans="1:33" ht="14.4">
      <c r="A2556" s="27" t="str">
        <f>VLOOKUP(C2556,'user list'!A:B,2,0)</f>
        <v>DOE</v>
      </c>
      <c r="B2556" s="172">
        <v>45810.471932870372</v>
      </c>
      <c r="C2556" s="69" t="s">
        <v>212</v>
      </c>
      <c r="D2556" s="69" t="s">
        <v>1937</v>
      </c>
      <c r="E2556" s="69" t="s">
        <v>2444</v>
      </c>
      <c r="F2556" s="69">
        <v>1741</v>
      </c>
      <c r="G2556" s="69" t="s">
        <v>1947</v>
      </c>
      <c r="AD2556" s="73"/>
      <c r="AE2556" s="73"/>
    </row>
    <row r="2557" spans="1:33" ht="14.4">
      <c r="A2557" s="27" t="str">
        <f>VLOOKUP(C2557,'user list'!A:B,2,0)</f>
        <v>DOE</v>
      </c>
      <c r="B2557" s="172">
        <v>45810.471932870372</v>
      </c>
      <c r="C2557" s="69" t="s">
        <v>212</v>
      </c>
      <c r="D2557" s="69" t="s">
        <v>1937</v>
      </c>
      <c r="E2557" s="69" t="s">
        <v>2444</v>
      </c>
      <c r="F2557" s="69">
        <v>1741</v>
      </c>
      <c r="G2557" s="69" t="s">
        <v>1948</v>
      </c>
    </row>
    <row r="2558" spans="1:33" ht="14.4">
      <c r="A2558" s="27" t="str">
        <f>VLOOKUP(C2558,'user list'!A:B,2,0)</f>
        <v>DOE</v>
      </c>
      <c r="B2558" s="172">
        <v>45810.471932870372</v>
      </c>
      <c r="C2558" s="69" t="s">
        <v>212</v>
      </c>
      <c r="D2558" s="69" t="s">
        <v>1937</v>
      </c>
      <c r="E2558" s="69" t="s">
        <v>2444</v>
      </c>
      <c r="F2558" s="69">
        <v>1741</v>
      </c>
      <c r="G2558" s="69" t="s">
        <v>1939</v>
      </c>
    </row>
    <row r="2559" spans="1:33" ht="14.4">
      <c r="A2559" s="27" t="str">
        <f>VLOOKUP(C2559,'user list'!A:B,2,0)</f>
        <v>Admin</v>
      </c>
      <c r="B2559" s="172">
        <v>45810.471932870372</v>
      </c>
      <c r="C2559" s="69" t="s">
        <v>186</v>
      </c>
      <c r="D2559" s="69" t="s">
        <v>1937</v>
      </c>
      <c r="E2559" s="69" t="s">
        <v>2444</v>
      </c>
      <c r="F2559" s="69">
        <v>1741</v>
      </c>
      <c r="G2559" s="69" t="s">
        <v>1948</v>
      </c>
    </row>
    <row r="2560" spans="1:33" ht="14.4">
      <c r="A2560" s="27" t="str">
        <f>VLOOKUP(C2560,'user list'!A:B,2,0)</f>
        <v>DOE</v>
      </c>
      <c r="B2560" s="172">
        <v>45810.472025462965</v>
      </c>
      <c r="C2560" s="69" t="s">
        <v>212</v>
      </c>
      <c r="D2560" s="69" t="s">
        <v>1937</v>
      </c>
      <c r="E2560" s="69" t="s">
        <v>2444</v>
      </c>
      <c r="F2560" s="69">
        <v>1741</v>
      </c>
      <c r="G2560" s="69" t="s">
        <v>1949</v>
      </c>
    </row>
    <row r="2561" spans="1:54" ht="14.4">
      <c r="A2561" s="27" t="str">
        <f>VLOOKUP(C2561,'user list'!A:B,2,0)</f>
        <v>OCM</v>
      </c>
      <c r="B2561" s="172">
        <v>45810.472083333334</v>
      </c>
      <c r="C2561" s="69" t="s">
        <v>230</v>
      </c>
      <c r="D2561" s="69" t="s">
        <v>1937</v>
      </c>
      <c r="E2561" s="69" t="s">
        <v>2444</v>
      </c>
      <c r="F2561" s="69">
        <v>1741</v>
      </c>
      <c r="G2561" s="69" t="s">
        <v>1939</v>
      </c>
    </row>
    <row r="2562" spans="1:54" ht="14.4">
      <c r="A2562" s="27" t="str">
        <f>VLOOKUP(C2562,'user list'!A:B,2,0)</f>
        <v>OCM</v>
      </c>
      <c r="B2562" s="172">
        <v>45810.472337962965</v>
      </c>
      <c r="C2562" s="69" t="s">
        <v>230</v>
      </c>
      <c r="D2562" s="69" t="s">
        <v>1937</v>
      </c>
      <c r="E2562" s="69" t="s">
        <v>2444</v>
      </c>
      <c r="F2562" s="69">
        <v>1741</v>
      </c>
      <c r="G2562" s="69" t="s">
        <v>1947</v>
      </c>
      <c r="R2562" s="73"/>
      <c r="S2562" s="73"/>
    </row>
    <row r="2563" spans="1:54" ht="14.4">
      <c r="A2563" s="27" t="str">
        <f>VLOOKUP(C2563,'user list'!A:B,2,0)</f>
        <v>OCM</v>
      </c>
      <c r="B2563" s="172">
        <v>45810.472337962965</v>
      </c>
      <c r="C2563" s="69" t="s">
        <v>230</v>
      </c>
      <c r="D2563" s="69" t="s">
        <v>1937</v>
      </c>
      <c r="E2563" s="69" t="s">
        <v>2444</v>
      </c>
      <c r="F2563" s="69">
        <v>1741</v>
      </c>
      <c r="G2563" s="69" t="s">
        <v>1948</v>
      </c>
    </row>
    <row r="2564" spans="1:54" ht="14.4">
      <c r="A2564" s="27" t="str">
        <f>VLOOKUP(C2564,'user list'!A:B,2,0)</f>
        <v>OCM</v>
      </c>
      <c r="B2564" s="172">
        <v>45810.472337962965</v>
      </c>
      <c r="C2564" s="69" t="s">
        <v>230</v>
      </c>
      <c r="D2564" s="69" t="s">
        <v>1937</v>
      </c>
      <c r="E2564" s="69" t="s">
        <v>2444</v>
      </c>
      <c r="F2564" s="69">
        <v>1741</v>
      </c>
      <c r="G2564" s="69" t="s">
        <v>1939</v>
      </c>
      <c r="O2564" s="73"/>
      <c r="P2564" s="73"/>
    </row>
    <row r="2565" spans="1:54" ht="14.4">
      <c r="A2565" s="27" t="str">
        <f>VLOOKUP(C2565,'user list'!A:B,2,0)</f>
        <v>OCA</v>
      </c>
      <c r="B2565" s="172">
        <v>45810.472731481481</v>
      </c>
      <c r="C2565" s="69" t="s">
        <v>224</v>
      </c>
      <c r="D2565" s="69" t="s">
        <v>1937</v>
      </c>
      <c r="E2565" s="69" t="s">
        <v>2442</v>
      </c>
      <c r="F2565" s="69">
        <v>1728</v>
      </c>
      <c r="G2565" s="69" t="s">
        <v>1939</v>
      </c>
      <c r="AY2565" s="74"/>
      <c r="BB2565" s="74"/>
    </row>
    <row r="2566" spans="1:54" ht="14.4">
      <c r="A2566" s="27" t="str">
        <f>VLOOKUP(C2566,'user list'!A:B,2,0)</f>
        <v>OCA</v>
      </c>
      <c r="B2566" s="172">
        <v>45810.472812499997</v>
      </c>
      <c r="C2566" s="69" t="s">
        <v>224</v>
      </c>
      <c r="D2566" s="69" t="s">
        <v>1937</v>
      </c>
      <c r="E2566" s="69" t="s">
        <v>2444</v>
      </c>
      <c r="F2566" s="69">
        <v>1741</v>
      </c>
      <c r="G2566" s="69" t="s">
        <v>1939</v>
      </c>
      <c r="L2566" s="73"/>
      <c r="M2566" s="73"/>
    </row>
    <row r="2567" spans="1:54" ht="14.4">
      <c r="A2567" s="27" t="str">
        <f>VLOOKUP(C2567,'user list'!A:B,2,0)</f>
        <v>OCA</v>
      </c>
      <c r="B2567" s="172">
        <v>45810.47315972222</v>
      </c>
      <c r="C2567" s="69" t="s">
        <v>225</v>
      </c>
      <c r="D2567" s="69" t="s">
        <v>1937</v>
      </c>
      <c r="E2567" s="69" t="s">
        <v>2444</v>
      </c>
      <c r="F2567" s="69">
        <v>1741</v>
      </c>
      <c r="G2567" s="69" t="s">
        <v>1939</v>
      </c>
      <c r="L2567" s="73"/>
      <c r="M2567" s="73"/>
    </row>
    <row r="2568" spans="1:54" ht="14.4">
      <c r="A2568" s="27" t="str">
        <f>VLOOKUP(C2568,'user list'!A:B,2,0)</f>
        <v>OCA</v>
      </c>
      <c r="B2568" s="172">
        <v>45810.473449074074</v>
      </c>
      <c r="C2568" s="69" t="s">
        <v>224</v>
      </c>
      <c r="D2568" s="69" t="s">
        <v>1937</v>
      </c>
      <c r="E2568" s="69" t="s">
        <v>2444</v>
      </c>
      <c r="F2568" s="69">
        <v>1741</v>
      </c>
      <c r="G2568" s="69" t="s">
        <v>1939</v>
      </c>
      <c r="O2568" s="73"/>
      <c r="P2568" s="73"/>
    </row>
    <row r="2569" spans="1:54" ht="14.4">
      <c r="A2569" s="27" t="str">
        <f>VLOOKUP(C2569,'user list'!A:B,2,0)</f>
        <v>QCEAU</v>
      </c>
      <c r="B2569" s="172">
        <v>45810.474895833337</v>
      </c>
      <c r="C2569" s="69" t="s">
        <v>266</v>
      </c>
      <c r="D2569" s="69" t="s">
        <v>1937</v>
      </c>
      <c r="E2569" s="69" t="s">
        <v>2451</v>
      </c>
      <c r="F2569" s="69">
        <v>1742</v>
      </c>
      <c r="G2569" s="69" t="s">
        <v>2440</v>
      </c>
      <c r="O2569" s="73"/>
      <c r="P2569" s="73"/>
    </row>
    <row r="2570" spans="1:54" ht="14.4">
      <c r="A2570" s="27" t="str">
        <f>VLOOKUP(C2570,'user list'!A:B,2,0)</f>
        <v>Admin</v>
      </c>
      <c r="B2570" s="172">
        <v>45810.474895833337</v>
      </c>
      <c r="C2570" s="69" t="s">
        <v>186</v>
      </c>
      <c r="D2570" s="69" t="s">
        <v>1937</v>
      </c>
      <c r="E2570" s="69" t="s">
        <v>2451</v>
      </c>
      <c r="F2570" s="69">
        <v>1742</v>
      </c>
      <c r="G2570" s="69" t="s">
        <v>1948</v>
      </c>
    </row>
    <row r="2571" spans="1:54" ht="14.4">
      <c r="A2571" s="27" t="str">
        <f>VLOOKUP(C2571,'user list'!A:B,2,0)</f>
        <v>Admin</v>
      </c>
      <c r="B2571" s="172">
        <v>45810.474907407406</v>
      </c>
      <c r="C2571" s="69" t="s">
        <v>186</v>
      </c>
      <c r="D2571" s="69" t="s">
        <v>1937</v>
      </c>
      <c r="E2571" s="69" t="s">
        <v>2451</v>
      </c>
      <c r="F2571" s="69">
        <v>1742</v>
      </c>
      <c r="G2571" s="69" t="s">
        <v>1948</v>
      </c>
    </row>
    <row r="2572" spans="1:54" ht="14.4">
      <c r="A2572" s="27" t="str">
        <f>VLOOKUP(C2572,'user list'!A:B,2,0)</f>
        <v>Admin</v>
      </c>
      <c r="B2572" s="172">
        <v>45810.474907407406</v>
      </c>
      <c r="C2572" s="69" t="s">
        <v>186</v>
      </c>
      <c r="D2572" s="69" t="s">
        <v>1937</v>
      </c>
      <c r="E2572" s="69" t="s">
        <v>2451</v>
      </c>
      <c r="F2572" s="69">
        <v>1742</v>
      </c>
      <c r="G2572" s="69" t="s">
        <v>1948</v>
      </c>
      <c r="O2572" s="73"/>
      <c r="P2572" s="73"/>
    </row>
    <row r="2573" spans="1:54" ht="14.4">
      <c r="A2573" s="27" t="str">
        <f>VLOOKUP(C2573,'user list'!A:B,2,0)</f>
        <v>Admin</v>
      </c>
      <c r="B2573" s="172">
        <v>45810.474907407406</v>
      </c>
      <c r="C2573" s="69" t="s">
        <v>186</v>
      </c>
      <c r="D2573" s="69" t="s">
        <v>1937</v>
      </c>
      <c r="E2573" s="69" t="s">
        <v>2451</v>
      </c>
      <c r="F2573" s="69">
        <v>1742</v>
      </c>
      <c r="G2573" s="69" t="s">
        <v>1947</v>
      </c>
      <c r="L2573" s="73"/>
      <c r="M2573" s="73"/>
    </row>
    <row r="2574" spans="1:54" ht="14.4">
      <c r="A2574" s="27" t="str">
        <f>VLOOKUP(C2574,'user list'!A:B,2,0)</f>
        <v>MDAD</v>
      </c>
      <c r="B2574" s="172">
        <v>45810.475370370368</v>
      </c>
      <c r="C2574" s="69" t="s">
        <v>223</v>
      </c>
      <c r="D2574" s="69" t="s">
        <v>1937</v>
      </c>
      <c r="E2574" s="69" t="s">
        <v>1974</v>
      </c>
      <c r="F2574" s="69">
        <v>1727</v>
      </c>
      <c r="G2574" s="69" t="s">
        <v>1939</v>
      </c>
    </row>
    <row r="2575" spans="1:54" ht="14.4">
      <c r="A2575" s="27" t="str">
        <f>VLOOKUP(C2575,'user list'!A:B,2,0)</f>
        <v>MDAD</v>
      </c>
      <c r="B2575" s="172">
        <v>45810.475798611114</v>
      </c>
      <c r="C2575" s="69" t="s">
        <v>223</v>
      </c>
      <c r="D2575" s="69" t="s">
        <v>1937</v>
      </c>
      <c r="E2575" s="69" t="s">
        <v>2439</v>
      </c>
      <c r="F2575" s="69">
        <v>1444</v>
      </c>
      <c r="G2575" s="69" t="s">
        <v>1939</v>
      </c>
      <c r="L2575" s="73"/>
      <c r="M2575" s="73"/>
    </row>
    <row r="2576" spans="1:54" ht="14.4">
      <c r="A2576" s="27" t="str">
        <f>VLOOKUP(C2576,'user list'!A:B,2,0)</f>
        <v>MDAD</v>
      </c>
      <c r="B2576" s="172">
        <v>45810.476261574076</v>
      </c>
      <c r="C2576" s="69" t="s">
        <v>223</v>
      </c>
      <c r="D2576" s="69" t="s">
        <v>1937</v>
      </c>
      <c r="E2576" s="69" t="s">
        <v>2047</v>
      </c>
      <c r="F2576" s="69">
        <v>1735</v>
      </c>
      <c r="G2576" s="69" t="s">
        <v>1939</v>
      </c>
    </row>
    <row r="2577" spans="1:45" ht="14.4">
      <c r="A2577" s="27" t="str">
        <f>VLOOKUP(C2577,'user list'!A:B,2,0)</f>
        <v>QCEAU</v>
      </c>
      <c r="B2577" s="172">
        <v>45810.477303240739</v>
      </c>
      <c r="C2577" s="69" t="s">
        <v>266</v>
      </c>
      <c r="D2577" s="69" t="s">
        <v>1937</v>
      </c>
      <c r="E2577" s="69" t="s">
        <v>2439</v>
      </c>
      <c r="F2577" s="69">
        <v>1444</v>
      </c>
      <c r="G2577" s="69" t="s">
        <v>1939</v>
      </c>
      <c r="AD2577" s="73"/>
      <c r="AE2577" s="73"/>
    </row>
    <row r="2578" spans="1:45" ht="14.4">
      <c r="A2578" s="27" t="str">
        <f>VLOOKUP(C2578,'user list'!A:B,2,0)</f>
        <v>QCDRRMO</v>
      </c>
      <c r="B2578" s="172">
        <v>45810.477719907409</v>
      </c>
      <c r="C2578" s="69" t="s">
        <v>265</v>
      </c>
      <c r="D2578" s="69" t="s">
        <v>1937</v>
      </c>
      <c r="E2578" s="69" t="s">
        <v>2452</v>
      </c>
      <c r="F2578" s="69" t="s">
        <v>2453</v>
      </c>
      <c r="G2578" s="69">
        <v>1743</v>
      </c>
    </row>
    <row r="2579" spans="1:45" ht="14.4">
      <c r="A2579" s="27" t="str">
        <f>VLOOKUP(C2579,'user list'!A:B,2,0)</f>
        <v>Admin</v>
      </c>
      <c r="B2579" s="172">
        <v>45810.477719907409</v>
      </c>
      <c r="C2579" s="69" t="s">
        <v>186</v>
      </c>
      <c r="D2579" s="69" t="s">
        <v>1937</v>
      </c>
      <c r="E2579" s="69" t="s">
        <v>2452</v>
      </c>
      <c r="F2579" s="69" t="s">
        <v>2453</v>
      </c>
      <c r="G2579" s="69">
        <v>1743</v>
      </c>
      <c r="L2579" s="74"/>
      <c r="O2579" s="73"/>
      <c r="P2579" s="73"/>
    </row>
    <row r="2580" spans="1:45" ht="14.4">
      <c r="A2580" s="27" t="str">
        <f>VLOOKUP(C2580,'user list'!A:B,2,0)</f>
        <v>Admin</v>
      </c>
      <c r="B2580" s="172">
        <v>45810.477719907409</v>
      </c>
      <c r="C2580" s="69" t="s">
        <v>186</v>
      </c>
      <c r="D2580" s="69" t="s">
        <v>1937</v>
      </c>
      <c r="E2580" s="69" t="s">
        <v>2452</v>
      </c>
      <c r="F2580" s="69" t="s">
        <v>2453</v>
      </c>
      <c r="G2580" s="69">
        <v>1743</v>
      </c>
    </row>
    <row r="2581" spans="1:45" ht="14.4">
      <c r="A2581" s="27" t="str">
        <f>VLOOKUP(C2581,'user list'!A:B,2,0)</f>
        <v>Admin</v>
      </c>
      <c r="B2581" s="172">
        <v>45810.477719907409</v>
      </c>
      <c r="C2581" s="69" t="s">
        <v>186</v>
      </c>
      <c r="D2581" s="69" t="s">
        <v>1937</v>
      </c>
      <c r="E2581" s="69" t="s">
        <v>2452</v>
      </c>
      <c r="F2581" s="69" t="s">
        <v>2453</v>
      </c>
      <c r="G2581" s="69">
        <v>1743</v>
      </c>
      <c r="O2581" s="73"/>
      <c r="P2581" s="73"/>
    </row>
    <row r="2582" spans="1:45" ht="14.4">
      <c r="A2582" s="27" t="str">
        <f>VLOOKUP(C2582,'user list'!A:B,2,0)</f>
        <v>QCEAU</v>
      </c>
      <c r="B2582" s="172">
        <v>45810.478182870371</v>
      </c>
      <c r="C2582" s="69" t="s">
        <v>266</v>
      </c>
      <c r="D2582" s="69" t="s">
        <v>1937</v>
      </c>
      <c r="E2582" s="69" t="s">
        <v>2451</v>
      </c>
      <c r="F2582" s="69">
        <v>1742</v>
      </c>
      <c r="G2582" s="69" t="s">
        <v>1939</v>
      </c>
    </row>
    <row r="2583" spans="1:45" ht="14.4">
      <c r="A2583" s="27" t="str">
        <f>VLOOKUP(C2583,'user list'!A:B,2,0)</f>
        <v>ITDD</v>
      </c>
      <c r="B2583" s="172">
        <v>45810.478796296295</v>
      </c>
      <c r="C2583" s="69" t="s">
        <v>219</v>
      </c>
      <c r="D2583" s="69" t="s">
        <v>1937</v>
      </c>
      <c r="E2583" s="69" t="s">
        <v>2039</v>
      </c>
      <c r="F2583" s="69">
        <v>1744</v>
      </c>
      <c r="G2583" s="69" t="s">
        <v>2440</v>
      </c>
      <c r="O2583" s="73"/>
      <c r="P2583" s="73"/>
    </row>
    <row r="2584" spans="1:45" ht="14.4">
      <c r="A2584" s="27" t="str">
        <f>VLOOKUP(C2584,'user list'!A:B,2,0)</f>
        <v>Admin</v>
      </c>
      <c r="B2584" s="172">
        <v>45810.478796296295</v>
      </c>
      <c r="C2584" s="69" t="s">
        <v>186</v>
      </c>
      <c r="D2584" s="69" t="s">
        <v>1937</v>
      </c>
      <c r="E2584" s="69" t="s">
        <v>2039</v>
      </c>
      <c r="F2584" s="69">
        <v>1744</v>
      </c>
      <c r="G2584" s="69" t="s">
        <v>1948</v>
      </c>
      <c r="L2584" s="73"/>
      <c r="M2584" s="73"/>
    </row>
    <row r="2585" spans="1:45" ht="14.4">
      <c r="A2585" s="27" t="str">
        <f>VLOOKUP(C2585,'user list'!A:B,2,0)</f>
        <v>Admin</v>
      </c>
      <c r="B2585" s="172">
        <v>45810.478796296295</v>
      </c>
      <c r="C2585" s="69" t="s">
        <v>186</v>
      </c>
      <c r="D2585" s="69" t="s">
        <v>1937</v>
      </c>
      <c r="E2585" s="69" t="s">
        <v>2039</v>
      </c>
      <c r="F2585" s="69">
        <v>1744</v>
      </c>
      <c r="G2585" s="69" t="s">
        <v>1948</v>
      </c>
      <c r="AP2585" s="74"/>
      <c r="AS2585" s="74"/>
    </row>
    <row r="2586" spans="1:45" ht="14.4">
      <c r="A2586" s="27" t="str">
        <f>VLOOKUP(C2586,'user list'!A:B,2,0)</f>
        <v>Admin</v>
      </c>
      <c r="B2586" s="172">
        <v>45810.478796296295</v>
      </c>
      <c r="C2586" s="69" t="s">
        <v>186</v>
      </c>
      <c r="D2586" s="69" t="s">
        <v>1937</v>
      </c>
      <c r="E2586" s="69" t="s">
        <v>2039</v>
      </c>
      <c r="F2586" s="69">
        <v>1744</v>
      </c>
      <c r="G2586" s="69" t="s">
        <v>1948</v>
      </c>
      <c r="L2586" s="73"/>
      <c r="M2586" s="73"/>
    </row>
    <row r="2587" spans="1:45" ht="14.4">
      <c r="A2587" s="27" t="str">
        <f>VLOOKUP(C2587,'user list'!A:B,2,0)</f>
        <v>Admin</v>
      </c>
      <c r="B2587" s="172">
        <v>45810.478796296295</v>
      </c>
      <c r="C2587" s="69" t="s">
        <v>186</v>
      </c>
      <c r="D2587" s="69" t="s">
        <v>1937</v>
      </c>
      <c r="E2587" s="69" t="s">
        <v>2039</v>
      </c>
      <c r="F2587" s="69">
        <v>1744</v>
      </c>
      <c r="G2587" s="69" t="s">
        <v>1947</v>
      </c>
      <c r="L2587" s="73"/>
      <c r="M2587" s="73"/>
    </row>
    <row r="2588" spans="1:45" ht="14.4">
      <c r="A2588" s="27" t="str">
        <f>VLOOKUP(C2588,'user list'!A:B,2,0)</f>
        <v>QCDRRMO</v>
      </c>
      <c r="B2588" s="172">
        <v>45810.47934027778</v>
      </c>
      <c r="C2588" s="69" t="s">
        <v>265</v>
      </c>
      <c r="D2588" s="69" t="s">
        <v>1937</v>
      </c>
      <c r="E2588" s="69" t="s">
        <v>2454</v>
      </c>
      <c r="F2588" s="69">
        <v>1745</v>
      </c>
      <c r="G2588" s="69" t="s">
        <v>2440</v>
      </c>
      <c r="O2588" s="73"/>
      <c r="P2588" s="73"/>
    </row>
    <row r="2589" spans="1:45" ht="14.4">
      <c r="A2589" s="27" t="str">
        <f>VLOOKUP(C2589,'user list'!A:B,2,0)</f>
        <v>Admin</v>
      </c>
      <c r="B2589" s="172">
        <v>45810.479351851849</v>
      </c>
      <c r="C2589" s="69" t="s">
        <v>186</v>
      </c>
      <c r="D2589" s="69" t="s">
        <v>1937</v>
      </c>
      <c r="E2589" s="69" t="s">
        <v>2454</v>
      </c>
      <c r="F2589" s="69">
        <v>1745</v>
      </c>
      <c r="G2589" s="69" t="s">
        <v>1948</v>
      </c>
    </row>
    <row r="2590" spans="1:45" ht="14.4">
      <c r="A2590" s="27" t="str">
        <f>VLOOKUP(C2590,'user list'!A:B,2,0)</f>
        <v>Admin</v>
      </c>
      <c r="B2590" s="172">
        <v>45810.479351851849</v>
      </c>
      <c r="C2590" s="69" t="s">
        <v>186</v>
      </c>
      <c r="D2590" s="69" t="s">
        <v>1937</v>
      </c>
      <c r="E2590" s="69" t="s">
        <v>2454</v>
      </c>
      <c r="F2590" s="69">
        <v>1745</v>
      </c>
      <c r="G2590" s="69" t="s">
        <v>1948</v>
      </c>
    </row>
    <row r="2591" spans="1:45" ht="14.4">
      <c r="A2591" s="27" t="str">
        <f>VLOOKUP(C2591,'user list'!A:B,2,0)</f>
        <v>Admin</v>
      </c>
      <c r="B2591" s="172">
        <v>45810.479351851849</v>
      </c>
      <c r="C2591" s="69" t="s">
        <v>186</v>
      </c>
      <c r="D2591" s="69" t="s">
        <v>1937</v>
      </c>
      <c r="E2591" s="69" t="s">
        <v>2454</v>
      </c>
      <c r="F2591" s="69">
        <v>1745</v>
      </c>
      <c r="G2591" s="69" t="s">
        <v>1947</v>
      </c>
      <c r="O2591" s="73"/>
      <c r="P2591" s="73"/>
    </row>
    <row r="2592" spans="1:45" ht="14.4">
      <c r="A2592" s="27" t="str">
        <f>VLOOKUP(C2592,'user list'!A:B,2,0)</f>
        <v>CGSD</v>
      </c>
      <c r="B2592" s="172">
        <v>45810.479548611111</v>
      </c>
      <c r="C2592" s="69" t="s">
        <v>200</v>
      </c>
      <c r="D2592" s="69" t="s">
        <v>1937</v>
      </c>
      <c r="E2592" s="69" t="s">
        <v>2450</v>
      </c>
      <c r="F2592" s="69">
        <v>1740</v>
      </c>
      <c r="G2592" s="69" t="s">
        <v>1939</v>
      </c>
    </row>
    <row r="2593" spans="1:24" ht="14.4">
      <c r="A2593" s="27" t="str">
        <f>VLOOKUP(C2593,'user list'!A:B,2,0)</f>
        <v>CGSD</v>
      </c>
      <c r="B2593" s="172">
        <v>45810.479675925926</v>
      </c>
      <c r="C2593" s="69" t="s">
        <v>200</v>
      </c>
      <c r="D2593" s="69" t="s">
        <v>1937</v>
      </c>
      <c r="E2593" s="69" t="s">
        <v>2450</v>
      </c>
      <c r="F2593" s="69">
        <v>1740</v>
      </c>
      <c r="G2593" s="69" t="s">
        <v>1947</v>
      </c>
      <c r="L2593" s="73"/>
      <c r="M2593" s="73"/>
    </row>
    <row r="2594" spans="1:24" ht="14.4">
      <c r="A2594" s="27" t="str">
        <f>VLOOKUP(C2594,'user list'!A:B,2,0)</f>
        <v>CGSD</v>
      </c>
      <c r="B2594" s="172">
        <v>45810.479675925926</v>
      </c>
      <c r="C2594" s="69" t="s">
        <v>200</v>
      </c>
      <c r="D2594" s="69" t="s">
        <v>1937</v>
      </c>
      <c r="E2594" s="69" t="s">
        <v>2450</v>
      </c>
      <c r="F2594" s="69">
        <v>1740</v>
      </c>
      <c r="G2594" s="69" t="s">
        <v>1948</v>
      </c>
      <c r="O2594" s="73"/>
      <c r="P2594" s="73"/>
    </row>
    <row r="2595" spans="1:24" ht="14.4">
      <c r="A2595" s="27" t="str">
        <f>VLOOKUP(C2595,'user list'!A:B,2,0)</f>
        <v>CGSD</v>
      </c>
      <c r="B2595" s="172">
        <v>45810.479675925926</v>
      </c>
      <c r="C2595" s="69" t="s">
        <v>200</v>
      </c>
      <c r="D2595" s="69" t="s">
        <v>1937</v>
      </c>
      <c r="E2595" s="69" t="s">
        <v>2450</v>
      </c>
      <c r="F2595" s="69">
        <v>1740</v>
      </c>
      <c r="G2595" s="69" t="s">
        <v>1939</v>
      </c>
      <c r="O2595" s="73"/>
      <c r="P2595" s="73"/>
    </row>
    <row r="2596" spans="1:24" ht="14.4">
      <c r="A2596" s="27" t="str">
        <f>VLOOKUP(C2596,'user list'!A:B,2,0)</f>
        <v>OCA</v>
      </c>
      <c r="B2596" s="172">
        <v>45810.482997685183</v>
      </c>
      <c r="C2596" s="69" t="s">
        <v>225</v>
      </c>
      <c r="D2596" s="69" t="s">
        <v>1937</v>
      </c>
      <c r="E2596" s="69" t="s">
        <v>2047</v>
      </c>
      <c r="F2596" s="69">
        <v>1735</v>
      </c>
      <c r="G2596" s="69" t="s">
        <v>1939</v>
      </c>
      <c r="O2596" s="73"/>
      <c r="P2596" s="73"/>
    </row>
    <row r="2597" spans="1:24" ht="14.4">
      <c r="A2597" s="27" t="str">
        <f>VLOOKUP(C2597,'user list'!A:B,2,0)</f>
        <v>OCA</v>
      </c>
      <c r="B2597" s="172">
        <v>45810.483738425923</v>
      </c>
      <c r="C2597" s="69" t="s">
        <v>224</v>
      </c>
      <c r="D2597" s="69" t="s">
        <v>1937</v>
      </c>
      <c r="E2597" s="69" t="s">
        <v>2047</v>
      </c>
      <c r="F2597" s="69">
        <v>1735</v>
      </c>
      <c r="G2597" s="69" t="s">
        <v>1939</v>
      </c>
    </row>
    <row r="2598" spans="1:24" ht="14.4">
      <c r="A2598" s="27" t="str">
        <f>VLOOKUP(C2598,'user list'!A:B,2,0)</f>
        <v>DOE</v>
      </c>
      <c r="B2598" s="172">
        <v>45810.485162037039</v>
      </c>
      <c r="C2598" s="69" t="s">
        <v>212</v>
      </c>
      <c r="D2598" s="69" t="s">
        <v>1937</v>
      </c>
      <c r="E2598" s="69" t="s">
        <v>2445</v>
      </c>
      <c r="F2598" s="69">
        <v>1731</v>
      </c>
      <c r="G2598" s="69" t="s">
        <v>1939</v>
      </c>
    </row>
    <row r="2599" spans="1:24" ht="14.4">
      <c r="A2599" s="27" t="str">
        <f>VLOOKUP(C2599,'user list'!A:B,2,0)</f>
        <v>DOE</v>
      </c>
      <c r="B2599" s="172">
        <v>45810.485335648147</v>
      </c>
      <c r="C2599" s="69" t="s">
        <v>212</v>
      </c>
      <c r="D2599" s="69" t="s">
        <v>1937</v>
      </c>
      <c r="E2599" s="69" t="s">
        <v>2450</v>
      </c>
      <c r="F2599" s="69">
        <v>1740</v>
      </c>
      <c r="G2599" s="69" t="s">
        <v>1939</v>
      </c>
    </row>
    <row r="2600" spans="1:24" ht="14.4">
      <c r="A2600" s="27" t="str">
        <f>VLOOKUP(C2600,'user list'!A:B,2,0)</f>
        <v>DOE</v>
      </c>
      <c r="B2600" s="172">
        <v>45810.485856481479</v>
      </c>
      <c r="C2600" s="69" t="s">
        <v>212</v>
      </c>
      <c r="D2600" s="69" t="s">
        <v>1937</v>
      </c>
      <c r="E2600" s="69" t="s">
        <v>2445</v>
      </c>
      <c r="F2600" s="69">
        <v>1731</v>
      </c>
      <c r="G2600" s="69" t="s">
        <v>1939</v>
      </c>
      <c r="U2600" s="74"/>
      <c r="X2600" s="74"/>
    </row>
    <row r="2601" spans="1:24" ht="14.4">
      <c r="A2601" s="27" t="str">
        <f>VLOOKUP(C2601,'user list'!A:B,2,0)</f>
        <v>DOE</v>
      </c>
      <c r="B2601" s="172">
        <v>45810.485914351855</v>
      </c>
      <c r="C2601" s="69" t="s">
        <v>212</v>
      </c>
      <c r="D2601" s="69" t="s">
        <v>1937</v>
      </c>
      <c r="E2601" s="69" t="s">
        <v>2450</v>
      </c>
      <c r="F2601" s="69">
        <v>1740</v>
      </c>
      <c r="G2601" s="69" t="s">
        <v>1939</v>
      </c>
      <c r="L2601" s="73"/>
      <c r="M2601" s="73"/>
    </row>
    <row r="2602" spans="1:24" ht="14.4">
      <c r="A2602" s="27" t="str">
        <f>VLOOKUP(C2602,'user list'!A:B,2,0)</f>
        <v>CGSD</v>
      </c>
      <c r="B2602" s="172">
        <v>45810.48741898148</v>
      </c>
      <c r="C2602" s="69" t="s">
        <v>200</v>
      </c>
      <c r="D2602" s="69" t="s">
        <v>1937</v>
      </c>
      <c r="E2602" s="69" t="s">
        <v>2450</v>
      </c>
      <c r="F2602" s="69">
        <v>1740</v>
      </c>
      <c r="G2602" s="69" t="s">
        <v>1939</v>
      </c>
      <c r="L2602" s="73"/>
      <c r="M2602" s="73"/>
    </row>
    <row r="2603" spans="1:24" ht="14.4">
      <c r="A2603" s="27" t="str">
        <f>VLOOKUP(C2603,'user list'!A:B,2,0)</f>
        <v>PAISD</v>
      </c>
      <c r="B2603" s="172">
        <v>45810.487604166665</v>
      </c>
      <c r="C2603" s="69" t="s">
        <v>256</v>
      </c>
      <c r="D2603" s="69" t="s">
        <v>1937</v>
      </c>
      <c r="E2603" s="69" t="s">
        <v>2451</v>
      </c>
      <c r="F2603" s="69">
        <v>1742</v>
      </c>
      <c r="G2603" s="69" t="s">
        <v>1939</v>
      </c>
      <c r="R2603" s="73"/>
      <c r="S2603" s="73"/>
    </row>
    <row r="2604" spans="1:24" ht="14.4">
      <c r="A2604" s="27" t="str">
        <f>VLOOKUP(C2604,'user list'!A:B,2,0)</f>
        <v>PAISD</v>
      </c>
      <c r="B2604" s="172">
        <v>45810.48814814815</v>
      </c>
      <c r="C2604" s="69" t="s">
        <v>256</v>
      </c>
      <c r="D2604" s="69" t="s">
        <v>1937</v>
      </c>
      <c r="E2604" s="69" t="s">
        <v>2444</v>
      </c>
      <c r="F2604" s="69">
        <v>1741</v>
      </c>
      <c r="G2604" s="69" t="s">
        <v>1939</v>
      </c>
    </row>
    <row r="2605" spans="1:24" ht="14.4">
      <c r="A2605" s="27" t="str">
        <f>VLOOKUP(C2605,'user list'!A:B,2,0)</f>
        <v>PAISD</v>
      </c>
      <c r="B2605" s="172">
        <v>45810.488287037035</v>
      </c>
      <c r="C2605" s="69" t="s">
        <v>256</v>
      </c>
      <c r="D2605" s="69" t="s">
        <v>1937</v>
      </c>
      <c r="E2605" s="69" t="s">
        <v>2451</v>
      </c>
      <c r="F2605" s="69">
        <v>1742</v>
      </c>
      <c r="G2605" s="69" t="s">
        <v>1939</v>
      </c>
    </row>
    <row r="2606" spans="1:24" ht="14.4">
      <c r="A2606" s="27" t="str">
        <f>VLOOKUP(C2606,'user list'!A:B,2,0)</f>
        <v>PAISD</v>
      </c>
      <c r="B2606" s="172">
        <v>45810.488506944443</v>
      </c>
      <c r="C2606" s="69" t="s">
        <v>256</v>
      </c>
      <c r="D2606" s="69" t="s">
        <v>1937</v>
      </c>
      <c r="E2606" s="69" t="s">
        <v>2444</v>
      </c>
      <c r="F2606" s="69">
        <v>1741</v>
      </c>
      <c r="G2606" s="69" t="s">
        <v>1939</v>
      </c>
    </row>
    <row r="2607" spans="1:24" ht="14.4">
      <c r="A2607" s="27" t="str">
        <f>VLOOKUP(C2607,'user list'!A:B,2,0)</f>
        <v>PAISD</v>
      </c>
      <c r="B2607" s="172">
        <v>45810.488703703704</v>
      </c>
      <c r="C2607" s="69" t="s">
        <v>256</v>
      </c>
      <c r="D2607" s="69" t="s">
        <v>1937</v>
      </c>
      <c r="E2607" s="69" t="s">
        <v>2451</v>
      </c>
      <c r="F2607" s="69">
        <v>1742</v>
      </c>
      <c r="G2607" s="69" t="s">
        <v>1939</v>
      </c>
    </row>
    <row r="2608" spans="1:24" ht="14.4">
      <c r="A2608" s="27" t="str">
        <f>VLOOKUP(C2608,'user list'!A:B,2,0)</f>
        <v>DOE</v>
      </c>
      <c r="B2608" s="172">
        <v>45810.488900462966</v>
      </c>
      <c r="C2608" s="69" t="s">
        <v>212</v>
      </c>
      <c r="D2608" s="69" t="s">
        <v>1937</v>
      </c>
      <c r="E2608" s="69" t="s">
        <v>2450</v>
      </c>
      <c r="F2608" s="69">
        <v>1740</v>
      </c>
      <c r="G2608" s="69" t="s">
        <v>1939</v>
      </c>
    </row>
    <row r="2609" spans="1:24" ht="14.4">
      <c r="A2609" s="27" t="str">
        <f>VLOOKUP(C2609,'user list'!A:B,2,0)</f>
        <v>DOE</v>
      </c>
      <c r="B2609" s="172">
        <v>45810.488958333335</v>
      </c>
      <c r="C2609" s="69" t="s">
        <v>212</v>
      </c>
      <c r="D2609" s="69" t="s">
        <v>1937</v>
      </c>
      <c r="E2609" s="69" t="s">
        <v>2445</v>
      </c>
      <c r="F2609" s="69">
        <v>1731</v>
      </c>
      <c r="G2609" s="69" t="s">
        <v>1939</v>
      </c>
      <c r="R2609" s="73"/>
      <c r="S2609" s="73"/>
    </row>
    <row r="2610" spans="1:24" ht="14.4">
      <c r="A2610" s="27" t="str">
        <f>VLOOKUP(C2610,'user list'!A:B,2,0)</f>
        <v>DOE</v>
      </c>
      <c r="B2610" s="172">
        <v>45810.488993055558</v>
      </c>
      <c r="C2610" s="69" t="s">
        <v>212</v>
      </c>
      <c r="D2610" s="69" t="s">
        <v>1937</v>
      </c>
      <c r="E2610" s="69" t="s">
        <v>2450</v>
      </c>
      <c r="F2610" s="69">
        <v>1740</v>
      </c>
      <c r="G2610" s="69" t="s">
        <v>1939</v>
      </c>
    </row>
    <row r="2611" spans="1:24" ht="14.4">
      <c r="A2611" s="27" t="str">
        <f>VLOOKUP(C2611,'user list'!A:B,2,0)</f>
        <v>DOE</v>
      </c>
      <c r="B2611" s="172">
        <v>45810.490300925929</v>
      </c>
      <c r="C2611" s="69" t="s">
        <v>212</v>
      </c>
      <c r="D2611" s="69" t="s">
        <v>1937</v>
      </c>
      <c r="E2611" s="69" t="s">
        <v>2450</v>
      </c>
      <c r="F2611" s="69">
        <v>1740</v>
      </c>
      <c r="G2611" s="69" t="s">
        <v>1939</v>
      </c>
      <c r="R2611" s="73"/>
      <c r="S2611" s="73"/>
    </row>
    <row r="2612" spans="1:24" ht="14.4">
      <c r="A2612" s="27" t="str">
        <f>VLOOKUP(C2612,'user list'!A:B,2,0)</f>
        <v>QCEAU</v>
      </c>
      <c r="B2612" s="172">
        <v>45810.490937499999</v>
      </c>
      <c r="C2612" s="69" t="s">
        <v>266</v>
      </c>
      <c r="D2612" s="69" t="s">
        <v>1937</v>
      </c>
      <c r="E2612" s="69" t="s">
        <v>2455</v>
      </c>
      <c r="F2612" s="69">
        <v>1746</v>
      </c>
      <c r="G2612" s="69" t="s">
        <v>2440</v>
      </c>
    </row>
    <row r="2613" spans="1:24" ht="14.4">
      <c r="A2613" s="27" t="str">
        <f>VLOOKUP(C2613,'user list'!A:B,2,0)</f>
        <v>Admin</v>
      </c>
      <c r="B2613" s="172">
        <v>45810.490949074076</v>
      </c>
      <c r="C2613" s="69" t="s">
        <v>186</v>
      </c>
      <c r="D2613" s="69" t="s">
        <v>1937</v>
      </c>
      <c r="E2613" s="69" t="s">
        <v>2455</v>
      </c>
      <c r="F2613" s="69">
        <v>1746</v>
      </c>
      <c r="G2613" s="69" t="s">
        <v>1948</v>
      </c>
    </row>
    <row r="2614" spans="1:24" ht="14.4">
      <c r="A2614" s="27" t="str">
        <f>VLOOKUP(C2614,'user list'!A:B,2,0)</f>
        <v>Admin</v>
      </c>
      <c r="B2614" s="172">
        <v>45810.490949074076</v>
      </c>
      <c r="C2614" s="69" t="s">
        <v>186</v>
      </c>
      <c r="D2614" s="69" t="s">
        <v>1937</v>
      </c>
      <c r="E2614" s="69" t="s">
        <v>2455</v>
      </c>
      <c r="F2614" s="69">
        <v>1746</v>
      </c>
      <c r="G2614" s="69" t="s">
        <v>1948</v>
      </c>
      <c r="U2614" s="74"/>
      <c r="X2614" s="74"/>
    </row>
    <row r="2615" spans="1:24" ht="14.4">
      <c r="A2615" s="27" t="str">
        <f>VLOOKUP(C2615,'user list'!A:B,2,0)</f>
        <v>Admin</v>
      </c>
      <c r="B2615" s="172">
        <v>45810.490960648145</v>
      </c>
      <c r="C2615" s="69" t="s">
        <v>186</v>
      </c>
      <c r="D2615" s="69" t="s">
        <v>1937</v>
      </c>
      <c r="E2615" s="69" t="s">
        <v>2455</v>
      </c>
      <c r="F2615" s="69">
        <v>1746</v>
      </c>
      <c r="G2615" s="69" t="s">
        <v>1948</v>
      </c>
      <c r="L2615" s="73"/>
      <c r="M2615" s="73"/>
    </row>
    <row r="2616" spans="1:24" ht="14.4">
      <c r="A2616" s="27" t="str">
        <f>VLOOKUP(C2616,'user list'!A:B,2,0)</f>
        <v>Admin</v>
      </c>
      <c r="B2616" s="172">
        <v>45810.490960648145</v>
      </c>
      <c r="C2616" s="69" t="s">
        <v>186</v>
      </c>
      <c r="D2616" s="69" t="s">
        <v>1937</v>
      </c>
      <c r="E2616" s="69" t="s">
        <v>2455</v>
      </c>
      <c r="F2616" s="69">
        <v>1746</v>
      </c>
      <c r="G2616" s="69" t="s">
        <v>1947</v>
      </c>
      <c r="L2616" s="73"/>
      <c r="M2616" s="73"/>
    </row>
    <row r="2617" spans="1:24" ht="14.4">
      <c r="A2617" s="27" t="str">
        <f>VLOOKUP(C2617,'user list'!A:B,2,0)</f>
        <v>MDAD</v>
      </c>
      <c r="B2617" s="172">
        <v>45810.494039351855</v>
      </c>
      <c r="C2617" s="69" t="s">
        <v>223</v>
      </c>
      <c r="D2617" s="69" t="s">
        <v>1937</v>
      </c>
      <c r="E2617" s="69" t="s">
        <v>2002</v>
      </c>
      <c r="F2617" s="69">
        <v>1747</v>
      </c>
      <c r="G2617" s="69" t="s">
        <v>2440</v>
      </c>
      <c r="R2617" s="73"/>
      <c r="S2617" s="73"/>
    </row>
    <row r="2618" spans="1:24" ht="14.4">
      <c r="A2618" s="27" t="str">
        <f>VLOOKUP(C2618,'user list'!A:B,2,0)</f>
        <v>Admin</v>
      </c>
      <c r="B2618" s="172">
        <v>45810.494050925925</v>
      </c>
      <c r="C2618" s="69" t="s">
        <v>186</v>
      </c>
      <c r="D2618" s="69" t="s">
        <v>1937</v>
      </c>
      <c r="E2618" s="69" t="s">
        <v>2002</v>
      </c>
      <c r="F2618" s="69">
        <v>1747</v>
      </c>
      <c r="G2618" s="69" t="s">
        <v>1948</v>
      </c>
    </row>
    <row r="2619" spans="1:24" ht="14.4">
      <c r="A2619" s="27" t="str">
        <f>VLOOKUP(C2619,'user list'!A:B,2,0)</f>
        <v>Admin</v>
      </c>
      <c r="B2619" s="172">
        <v>45810.494050925925</v>
      </c>
      <c r="C2619" s="69" t="s">
        <v>186</v>
      </c>
      <c r="D2619" s="69" t="s">
        <v>1937</v>
      </c>
      <c r="E2619" s="69" t="s">
        <v>2002</v>
      </c>
      <c r="F2619" s="69">
        <v>1747</v>
      </c>
      <c r="G2619" s="69" t="s">
        <v>1948</v>
      </c>
    </row>
    <row r="2620" spans="1:24" ht="14.4">
      <c r="A2620" s="27" t="str">
        <f>VLOOKUP(C2620,'user list'!A:B,2,0)</f>
        <v>Admin</v>
      </c>
      <c r="B2620" s="172">
        <v>45810.494050925925</v>
      </c>
      <c r="C2620" s="69" t="s">
        <v>186</v>
      </c>
      <c r="D2620" s="69" t="s">
        <v>1937</v>
      </c>
      <c r="E2620" s="69" t="s">
        <v>2002</v>
      </c>
      <c r="F2620" s="69">
        <v>1747</v>
      </c>
      <c r="G2620" s="69" t="s">
        <v>1948</v>
      </c>
    </row>
    <row r="2621" spans="1:24" ht="14.4">
      <c r="A2621" s="27" t="str">
        <f>VLOOKUP(C2621,'user list'!A:B,2,0)</f>
        <v>Admin</v>
      </c>
      <c r="B2621" s="172">
        <v>45810.494050925925</v>
      </c>
      <c r="C2621" s="69" t="s">
        <v>186</v>
      </c>
      <c r="D2621" s="69" t="s">
        <v>1937</v>
      </c>
      <c r="E2621" s="69" t="s">
        <v>2002</v>
      </c>
      <c r="F2621" s="69">
        <v>1747</v>
      </c>
      <c r="G2621" s="69" t="s">
        <v>1947</v>
      </c>
      <c r="R2621" s="73"/>
      <c r="S2621" s="73"/>
    </row>
    <row r="2622" spans="1:24" ht="14.4">
      <c r="A2622" s="27" t="str">
        <f>VLOOKUP(C2622,'user list'!A:B,2,0)</f>
        <v>MDAD</v>
      </c>
      <c r="B2622" s="172">
        <v>45810.494502314818</v>
      </c>
      <c r="C2622" s="69" t="s">
        <v>223</v>
      </c>
      <c r="D2622" s="69" t="s">
        <v>1937</v>
      </c>
      <c r="E2622" s="69" t="s">
        <v>2439</v>
      </c>
      <c r="F2622" s="69">
        <v>1444</v>
      </c>
      <c r="G2622" s="69" t="s">
        <v>1939</v>
      </c>
    </row>
    <row r="2623" spans="1:24" ht="14.4">
      <c r="A2623" s="27" t="str">
        <f>VLOOKUP(C2623,'user list'!A:B,2,0)</f>
        <v>MDAD</v>
      </c>
      <c r="B2623" s="172">
        <v>45810.495520833334</v>
      </c>
      <c r="C2623" s="69" t="s">
        <v>223</v>
      </c>
      <c r="D2623" s="69" t="s">
        <v>1937</v>
      </c>
      <c r="E2623" s="69" t="s">
        <v>2002</v>
      </c>
      <c r="F2623" s="69">
        <v>1747</v>
      </c>
      <c r="G2623" s="69" t="s">
        <v>1939</v>
      </c>
      <c r="R2623" s="73"/>
      <c r="S2623" s="73"/>
    </row>
    <row r="2624" spans="1:24" ht="14.4">
      <c r="A2624" s="27" t="str">
        <f>VLOOKUP(C2624,'user list'!A:B,2,0)</f>
        <v>PAISD</v>
      </c>
      <c r="B2624" s="172">
        <v>45810.498263888891</v>
      </c>
      <c r="C2624" s="69" t="s">
        <v>256</v>
      </c>
      <c r="D2624" s="69" t="s">
        <v>1937</v>
      </c>
      <c r="E2624" s="69" t="s">
        <v>2451</v>
      </c>
      <c r="F2624" s="69">
        <v>1742</v>
      </c>
      <c r="G2624" s="69" t="s">
        <v>1947</v>
      </c>
    </row>
    <row r="2625" spans="1:54" ht="14.4">
      <c r="A2625" s="27" t="str">
        <f>VLOOKUP(C2625,'user list'!A:B,2,0)</f>
        <v>PAISD</v>
      </c>
      <c r="B2625" s="172">
        <v>45810.498263888891</v>
      </c>
      <c r="C2625" s="69" t="s">
        <v>256</v>
      </c>
      <c r="D2625" s="69" t="s">
        <v>1937</v>
      </c>
      <c r="E2625" s="69" t="s">
        <v>2451</v>
      </c>
      <c r="F2625" s="69">
        <v>1742</v>
      </c>
      <c r="G2625" s="69" t="s">
        <v>1948</v>
      </c>
    </row>
    <row r="2626" spans="1:54" ht="14.4">
      <c r="A2626" s="27" t="str">
        <f>VLOOKUP(C2626,'user list'!A:B,2,0)</f>
        <v>PAISD</v>
      </c>
      <c r="B2626" s="172">
        <v>45810.498263888891</v>
      </c>
      <c r="C2626" s="69" t="s">
        <v>256</v>
      </c>
      <c r="D2626" s="69" t="s">
        <v>1937</v>
      </c>
      <c r="E2626" s="69" t="s">
        <v>2451</v>
      </c>
      <c r="F2626" s="69">
        <v>1742</v>
      </c>
      <c r="G2626" s="69" t="s">
        <v>1939</v>
      </c>
    </row>
    <row r="2627" spans="1:54" ht="14.4">
      <c r="A2627" s="27" t="str">
        <f>VLOOKUP(C2627,'user list'!A:B,2,0)</f>
        <v>Admin</v>
      </c>
      <c r="B2627" s="172">
        <v>45810.49827546296</v>
      </c>
      <c r="C2627" s="69" t="s">
        <v>186</v>
      </c>
      <c r="D2627" s="69" t="s">
        <v>1937</v>
      </c>
      <c r="E2627" s="69" t="s">
        <v>2451</v>
      </c>
      <c r="F2627" s="69">
        <v>1742</v>
      </c>
      <c r="G2627" s="69" t="s">
        <v>1948</v>
      </c>
      <c r="AD2627" s="73"/>
      <c r="AE2627" s="73"/>
    </row>
    <row r="2628" spans="1:54" ht="14.4">
      <c r="A2628" s="27" t="str">
        <f>VLOOKUP(C2628,'user list'!A:B,2,0)</f>
        <v>QCEAU</v>
      </c>
      <c r="B2628" s="172">
        <v>45810.498495370368</v>
      </c>
      <c r="C2628" s="69" t="s">
        <v>266</v>
      </c>
      <c r="D2628" s="69" t="s">
        <v>1937</v>
      </c>
      <c r="E2628" s="69" t="s">
        <v>2451</v>
      </c>
      <c r="F2628" s="69">
        <v>1742</v>
      </c>
      <c r="G2628" s="69" t="s">
        <v>1939</v>
      </c>
      <c r="L2628" s="73"/>
      <c r="M2628" s="73"/>
    </row>
    <row r="2629" spans="1:54" ht="14.4">
      <c r="A2629" s="27" t="str">
        <f>VLOOKUP(C2629,'user list'!A:B,2,0)</f>
        <v>PAISD</v>
      </c>
      <c r="B2629" s="172">
        <v>45810.498622685183</v>
      </c>
      <c r="C2629" s="69" t="s">
        <v>256</v>
      </c>
      <c r="D2629" s="69" t="s">
        <v>1937</v>
      </c>
      <c r="E2629" s="69" t="s">
        <v>2444</v>
      </c>
      <c r="F2629" s="69">
        <v>1741</v>
      </c>
      <c r="G2629" s="69" t="s">
        <v>1939</v>
      </c>
    </row>
    <row r="2630" spans="1:54" ht="14.4">
      <c r="A2630" s="27" t="str">
        <f>VLOOKUP(C2630,'user list'!A:B,2,0)</f>
        <v>PAISD</v>
      </c>
      <c r="B2630" s="172">
        <v>45810.499074074076</v>
      </c>
      <c r="C2630" s="69" t="s">
        <v>256</v>
      </c>
      <c r="D2630" s="69" t="s">
        <v>1937</v>
      </c>
      <c r="E2630" s="69" t="s">
        <v>2444</v>
      </c>
      <c r="F2630" s="69">
        <v>1741</v>
      </c>
      <c r="G2630" s="69" t="s">
        <v>1947</v>
      </c>
    </row>
    <row r="2631" spans="1:54" ht="14.4">
      <c r="A2631" s="27" t="str">
        <f>VLOOKUP(C2631,'user list'!A:B,2,0)</f>
        <v>PAISD</v>
      </c>
      <c r="B2631" s="172">
        <v>45810.499074074076</v>
      </c>
      <c r="C2631" s="69" t="s">
        <v>256</v>
      </c>
      <c r="D2631" s="69" t="s">
        <v>1937</v>
      </c>
      <c r="E2631" s="69" t="s">
        <v>2444</v>
      </c>
      <c r="F2631" s="69">
        <v>1741</v>
      </c>
      <c r="G2631" s="69" t="s">
        <v>1948</v>
      </c>
    </row>
    <row r="2632" spans="1:54" ht="14.4">
      <c r="A2632" s="27" t="str">
        <f>VLOOKUP(C2632,'user list'!A:B,2,0)</f>
        <v>PAISD</v>
      </c>
      <c r="B2632" s="172">
        <v>45810.499074074076</v>
      </c>
      <c r="C2632" s="69" t="s">
        <v>256</v>
      </c>
      <c r="D2632" s="69" t="s">
        <v>1937</v>
      </c>
      <c r="E2632" s="69" t="s">
        <v>2444</v>
      </c>
      <c r="F2632" s="69">
        <v>1741</v>
      </c>
      <c r="G2632" s="69" t="s">
        <v>1939</v>
      </c>
      <c r="R2632" s="73"/>
      <c r="S2632" s="73"/>
    </row>
    <row r="2633" spans="1:54" ht="14.4">
      <c r="A2633" s="27" t="str">
        <f>VLOOKUP(C2633,'user list'!A:B,2,0)</f>
        <v>Admin</v>
      </c>
      <c r="B2633" s="172">
        <v>45810.499074074076</v>
      </c>
      <c r="C2633" s="69" t="s">
        <v>186</v>
      </c>
      <c r="D2633" s="69" t="s">
        <v>1937</v>
      </c>
      <c r="E2633" s="69" t="s">
        <v>2444</v>
      </c>
      <c r="F2633" s="69">
        <v>1741</v>
      </c>
      <c r="G2633" s="69" t="s">
        <v>1948</v>
      </c>
    </row>
    <row r="2634" spans="1:54" ht="14.4">
      <c r="A2634" s="27" t="str">
        <f>VLOOKUP(C2634,'user list'!A:B,2,0)</f>
        <v>Admin</v>
      </c>
      <c r="B2634" s="172">
        <v>45810.499074074076</v>
      </c>
      <c r="C2634" s="69" t="s">
        <v>186</v>
      </c>
      <c r="D2634" s="69" t="s">
        <v>1937</v>
      </c>
      <c r="E2634" s="69" t="s">
        <v>2444</v>
      </c>
      <c r="F2634" s="69">
        <v>1741</v>
      </c>
      <c r="G2634" s="69" t="s">
        <v>1948</v>
      </c>
      <c r="O2634" s="73"/>
      <c r="P2634" s="73"/>
    </row>
    <row r="2635" spans="1:54" ht="14.4">
      <c r="A2635" s="27" t="str">
        <f>VLOOKUP(C2635,'user list'!A:B,2,0)</f>
        <v>PAISD</v>
      </c>
      <c r="B2635" s="172">
        <v>45810.499768518515</v>
      </c>
      <c r="C2635" s="69" t="s">
        <v>256</v>
      </c>
      <c r="D2635" s="69" t="s">
        <v>1937</v>
      </c>
      <c r="E2635" s="69" t="s">
        <v>2439</v>
      </c>
      <c r="F2635" s="69">
        <v>1444</v>
      </c>
      <c r="G2635" s="69" t="s">
        <v>1939</v>
      </c>
      <c r="AY2635" s="74"/>
      <c r="BB2635" s="74"/>
    </row>
    <row r="2636" spans="1:54" ht="14.4">
      <c r="A2636" s="27" t="str">
        <f>VLOOKUP(C2636,'user list'!A:B,2,0)</f>
        <v>PAISD</v>
      </c>
      <c r="B2636" s="172">
        <v>45810.499918981484</v>
      </c>
      <c r="C2636" s="69" t="s">
        <v>256</v>
      </c>
      <c r="D2636" s="69" t="s">
        <v>1937</v>
      </c>
      <c r="E2636" s="69" t="s">
        <v>2444</v>
      </c>
      <c r="F2636" s="69">
        <v>1730</v>
      </c>
      <c r="G2636" s="69" t="s">
        <v>1939</v>
      </c>
      <c r="L2636" s="73"/>
      <c r="M2636" s="73"/>
    </row>
    <row r="2637" spans="1:54" ht="14.4">
      <c r="A2637" s="27" t="str">
        <f>VLOOKUP(C2637,'user list'!A:B,2,0)</f>
        <v>PAISD</v>
      </c>
      <c r="B2637" s="172">
        <v>45810.499965277777</v>
      </c>
      <c r="C2637" s="69" t="s">
        <v>256</v>
      </c>
      <c r="D2637" s="69" t="s">
        <v>1937</v>
      </c>
      <c r="E2637" s="69" t="s">
        <v>2444</v>
      </c>
      <c r="F2637" s="69">
        <v>1741</v>
      </c>
      <c r="G2637" s="69" t="s">
        <v>1939</v>
      </c>
      <c r="L2637" s="73"/>
      <c r="M2637" s="73"/>
    </row>
    <row r="2638" spans="1:54" ht="14.4">
      <c r="A2638" s="27" t="str">
        <f>VLOOKUP(C2638,'user list'!A:B,2,0)</f>
        <v>PAISD</v>
      </c>
      <c r="B2638" s="172">
        <v>45810.500115740739</v>
      </c>
      <c r="C2638" s="69" t="s">
        <v>256</v>
      </c>
      <c r="D2638" s="69" t="s">
        <v>1937</v>
      </c>
      <c r="E2638" s="69" t="s">
        <v>2451</v>
      </c>
      <c r="F2638" s="69">
        <v>1742</v>
      </c>
      <c r="G2638" s="69" t="s">
        <v>1939</v>
      </c>
      <c r="O2638" s="73"/>
      <c r="P2638" s="73"/>
    </row>
    <row r="2639" spans="1:54" ht="14.4">
      <c r="A2639" s="27" t="str">
        <f>VLOOKUP(C2639,'user list'!A:B,2,0)</f>
        <v>PAISD</v>
      </c>
      <c r="B2639" s="172">
        <v>45810.500243055554</v>
      </c>
      <c r="C2639" s="69" t="s">
        <v>256</v>
      </c>
      <c r="D2639" s="69" t="s">
        <v>1937</v>
      </c>
      <c r="E2639" s="69" t="s">
        <v>2444</v>
      </c>
      <c r="F2639" s="69">
        <v>1741</v>
      </c>
      <c r="G2639" s="69" t="s">
        <v>1949</v>
      </c>
    </row>
    <row r="2640" spans="1:54" ht="14.4">
      <c r="A2640" s="27" t="str">
        <f>VLOOKUP(C2640,'user list'!A:B,2,0)</f>
        <v>CTO</v>
      </c>
      <c r="B2640" s="172">
        <v>45810.501435185186</v>
      </c>
      <c r="C2640" s="69" t="s">
        <v>207</v>
      </c>
      <c r="D2640" s="69" t="s">
        <v>1937</v>
      </c>
      <c r="E2640" s="69">
        <v>1</v>
      </c>
      <c r="F2640" s="69">
        <v>1748</v>
      </c>
      <c r="G2640" s="69" t="s">
        <v>2440</v>
      </c>
    </row>
    <row r="2641" spans="1:54" ht="14.4">
      <c r="A2641" s="27" t="str">
        <f>VLOOKUP(C2641,'user list'!A:B,2,0)</f>
        <v>Admin</v>
      </c>
      <c r="B2641" s="172">
        <v>45810.501435185186</v>
      </c>
      <c r="C2641" s="69" t="s">
        <v>186</v>
      </c>
      <c r="D2641" s="69" t="s">
        <v>1937</v>
      </c>
      <c r="E2641" s="69">
        <v>1</v>
      </c>
      <c r="F2641" s="69">
        <v>1748</v>
      </c>
      <c r="G2641" s="69" t="s">
        <v>1948</v>
      </c>
      <c r="O2641" s="73"/>
      <c r="P2641" s="73"/>
    </row>
    <row r="2642" spans="1:54" ht="14.4">
      <c r="A2642" s="27" t="str">
        <f>VLOOKUP(C2642,'user list'!A:B,2,0)</f>
        <v>Admin</v>
      </c>
      <c r="B2642" s="172">
        <v>45810.501435185186</v>
      </c>
      <c r="C2642" s="69" t="s">
        <v>186</v>
      </c>
      <c r="D2642" s="69" t="s">
        <v>1937</v>
      </c>
      <c r="E2642" s="69">
        <v>1</v>
      </c>
      <c r="F2642" s="69">
        <v>1748</v>
      </c>
      <c r="G2642" s="69" t="s">
        <v>1948</v>
      </c>
      <c r="L2642" s="73"/>
      <c r="M2642" s="73"/>
    </row>
    <row r="2643" spans="1:54" ht="14.4">
      <c r="A2643" s="27" t="str">
        <f>VLOOKUP(C2643,'user list'!A:B,2,0)</f>
        <v>Admin</v>
      </c>
      <c r="B2643" s="172">
        <v>45810.501435185186</v>
      </c>
      <c r="C2643" s="69" t="s">
        <v>186</v>
      </c>
      <c r="D2643" s="69" t="s">
        <v>1937</v>
      </c>
      <c r="E2643" s="69">
        <v>1</v>
      </c>
      <c r="F2643" s="69">
        <v>1748</v>
      </c>
      <c r="G2643" s="69" t="s">
        <v>1948</v>
      </c>
    </row>
    <row r="2644" spans="1:54" ht="14.4">
      <c r="A2644" s="27" t="str">
        <f>VLOOKUP(C2644,'user list'!A:B,2,0)</f>
        <v>Admin</v>
      </c>
      <c r="B2644" s="172">
        <v>45810.501435185186</v>
      </c>
      <c r="C2644" s="69" t="s">
        <v>186</v>
      </c>
      <c r="D2644" s="69" t="s">
        <v>1937</v>
      </c>
      <c r="E2644" s="69">
        <v>1</v>
      </c>
      <c r="F2644" s="69">
        <v>1748</v>
      </c>
      <c r="G2644" s="69" t="s">
        <v>1947</v>
      </c>
      <c r="O2644" s="73"/>
      <c r="P2644" s="73"/>
    </row>
    <row r="2645" spans="1:54" ht="14.4">
      <c r="A2645" s="27" t="str">
        <f>VLOOKUP(C2645,'user list'!A:B,2,0)</f>
        <v>CTO</v>
      </c>
      <c r="B2645" s="172">
        <v>45810.501898148148</v>
      </c>
      <c r="C2645" s="69" t="s">
        <v>207</v>
      </c>
      <c r="D2645" s="69" t="s">
        <v>1937</v>
      </c>
      <c r="E2645" s="69">
        <v>1</v>
      </c>
      <c r="F2645" s="69">
        <v>1736</v>
      </c>
      <c r="G2645" s="69" t="s">
        <v>1939</v>
      </c>
      <c r="L2645" s="73"/>
      <c r="M2645" s="73"/>
    </row>
    <row r="2646" spans="1:54" ht="14.4">
      <c r="A2646" s="27" t="str">
        <f>VLOOKUP(C2646,'user list'!A:B,2,0)</f>
        <v>MDAD</v>
      </c>
      <c r="B2646" s="172">
        <v>45810.502002314817</v>
      </c>
      <c r="C2646" s="69" t="s">
        <v>223</v>
      </c>
      <c r="D2646" s="69" t="s">
        <v>1937</v>
      </c>
      <c r="E2646" s="69" t="s">
        <v>2047</v>
      </c>
      <c r="F2646" s="69">
        <v>1735</v>
      </c>
      <c r="G2646" s="69" t="s">
        <v>1939</v>
      </c>
    </row>
    <row r="2647" spans="1:54" ht="14.4">
      <c r="A2647" s="27" t="str">
        <f>VLOOKUP(C2647,'user list'!A:B,2,0)</f>
        <v>CTO</v>
      </c>
      <c r="B2647" s="172">
        <v>45810.502708333333</v>
      </c>
      <c r="C2647" s="69" t="s">
        <v>207</v>
      </c>
      <c r="D2647" s="69" t="s">
        <v>1937</v>
      </c>
      <c r="E2647" s="69">
        <v>1</v>
      </c>
      <c r="F2647" s="69">
        <v>1736</v>
      </c>
      <c r="G2647" s="69" t="s">
        <v>1939</v>
      </c>
    </row>
    <row r="2648" spans="1:54" ht="14.4">
      <c r="A2648" s="27" t="str">
        <f>VLOOKUP(C2648,'user list'!A:B,2,0)</f>
        <v>CTO</v>
      </c>
      <c r="B2648" s="172">
        <v>45810.504224537035</v>
      </c>
      <c r="C2648" s="69" t="s">
        <v>207</v>
      </c>
      <c r="D2648" s="69" t="s">
        <v>1937</v>
      </c>
      <c r="E2648" s="69">
        <v>1</v>
      </c>
      <c r="F2648" s="69">
        <v>1736</v>
      </c>
      <c r="G2648" s="69" t="s">
        <v>1939</v>
      </c>
      <c r="AD2648" s="73"/>
      <c r="AE2648" s="73"/>
    </row>
    <row r="2649" spans="1:54" ht="14.4">
      <c r="A2649" s="27" t="str">
        <f>VLOOKUP(C2649,'user list'!A:B,2,0)</f>
        <v>CTO</v>
      </c>
      <c r="B2649" s="172">
        <v>45810.504270833335</v>
      </c>
      <c r="C2649" s="69" t="s">
        <v>207</v>
      </c>
      <c r="D2649" s="69" t="s">
        <v>1937</v>
      </c>
      <c r="E2649" s="69">
        <v>2</v>
      </c>
      <c r="F2649" s="69">
        <v>1737</v>
      </c>
      <c r="G2649" s="69" t="s">
        <v>1939</v>
      </c>
    </row>
    <row r="2650" spans="1:54" ht="14.4">
      <c r="A2650" s="27" t="str">
        <f>VLOOKUP(C2650,'user list'!A:B,2,0)</f>
        <v>CTO</v>
      </c>
      <c r="B2650" s="172">
        <v>45810.504293981481</v>
      </c>
      <c r="C2650" s="69" t="s">
        <v>207</v>
      </c>
      <c r="D2650" s="69" t="s">
        <v>1937</v>
      </c>
      <c r="E2650" s="69">
        <v>3</v>
      </c>
      <c r="F2650" s="69">
        <v>1738</v>
      </c>
      <c r="G2650" s="69" t="s">
        <v>1939</v>
      </c>
      <c r="L2650" s="74"/>
      <c r="O2650" s="73"/>
      <c r="P2650" s="73"/>
    </row>
    <row r="2651" spans="1:54" ht="14.4">
      <c r="A2651" s="27" t="str">
        <f>VLOOKUP(C2651,'user list'!A:B,2,0)</f>
        <v>CTO</v>
      </c>
      <c r="B2651" s="172">
        <v>45810.504386574074</v>
      </c>
      <c r="C2651" s="69" t="s">
        <v>207</v>
      </c>
      <c r="D2651" s="69" t="s">
        <v>1937</v>
      </c>
      <c r="E2651" s="69">
        <v>1</v>
      </c>
      <c r="F2651" s="69">
        <v>1736</v>
      </c>
      <c r="G2651" s="69" t="s">
        <v>1939</v>
      </c>
      <c r="AY2651" s="74"/>
      <c r="BB2651" s="74"/>
    </row>
    <row r="2652" spans="1:54" ht="14.4">
      <c r="A2652" s="27" t="str">
        <f>VLOOKUP(C2652,'user list'!A:B,2,0)</f>
        <v>OCM</v>
      </c>
      <c r="B2652" s="172">
        <v>45810.504756944443</v>
      </c>
      <c r="C2652" s="69" t="s">
        <v>231</v>
      </c>
      <c r="D2652" s="69" t="s">
        <v>1937</v>
      </c>
      <c r="E2652" s="69" t="s">
        <v>2444</v>
      </c>
      <c r="F2652" s="69">
        <v>1741</v>
      </c>
      <c r="G2652" s="69" t="s">
        <v>1939</v>
      </c>
      <c r="L2652" s="73"/>
      <c r="M2652" s="73"/>
    </row>
    <row r="2653" spans="1:54" ht="14.4">
      <c r="A2653" s="27" t="str">
        <f>VLOOKUP(C2653,'user list'!A:B,2,0)</f>
        <v>OCM</v>
      </c>
      <c r="B2653" s="172">
        <v>45810.504756944443</v>
      </c>
      <c r="C2653" s="69" t="s">
        <v>231</v>
      </c>
      <c r="D2653" s="69" t="s">
        <v>1937</v>
      </c>
      <c r="E2653" s="69" t="s">
        <v>2444</v>
      </c>
      <c r="F2653" s="69">
        <v>1741</v>
      </c>
      <c r="G2653" s="69" t="s">
        <v>1939</v>
      </c>
      <c r="L2653" s="73"/>
      <c r="M2653" s="73"/>
    </row>
    <row r="2654" spans="1:54" ht="14.4">
      <c r="A2654" s="27" t="str">
        <f>VLOOKUP(C2654,'user list'!A:B,2,0)</f>
        <v>OCM</v>
      </c>
      <c r="B2654" s="172">
        <v>45810.504895833335</v>
      </c>
      <c r="C2654" s="69" t="s">
        <v>230</v>
      </c>
      <c r="D2654" s="69" t="s">
        <v>1937</v>
      </c>
      <c r="E2654" s="69">
        <v>1</v>
      </c>
      <c r="F2654" s="69">
        <v>1748</v>
      </c>
      <c r="G2654" s="69" t="s">
        <v>1939</v>
      </c>
      <c r="O2654" s="73"/>
      <c r="P2654" s="73"/>
    </row>
    <row r="2655" spans="1:54" ht="14.4">
      <c r="A2655" s="27" t="str">
        <f>VLOOKUP(C2655,'user list'!A:B,2,0)</f>
        <v>OCM</v>
      </c>
      <c r="B2655" s="172">
        <v>45810.505196759259</v>
      </c>
      <c r="C2655" s="69" t="s">
        <v>230</v>
      </c>
      <c r="D2655" s="69" t="s">
        <v>1937</v>
      </c>
      <c r="E2655" s="69">
        <v>1</v>
      </c>
      <c r="F2655" s="69">
        <v>1748</v>
      </c>
      <c r="G2655" s="69" t="s">
        <v>1947</v>
      </c>
    </row>
    <row r="2656" spans="1:54" ht="14.4">
      <c r="A2656" s="27" t="str">
        <f>VLOOKUP(C2656,'user list'!A:B,2,0)</f>
        <v>OCM</v>
      </c>
      <c r="B2656" s="172">
        <v>45810.505196759259</v>
      </c>
      <c r="C2656" s="69" t="s">
        <v>230</v>
      </c>
      <c r="D2656" s="69" t="s">
        <v>1937</v>
      </c>
      <c r="E2656" s="69">
        <v>1</v>
      </c>
      <c r="F2656" s="69">
        <v>1748</v>
      </c>
      <c r="G2656" s="69" t="s">
        <v>1948</v>
      </c>
    </row>
    <row r="2657" spans="1:54" ht="14.4">
      <c r="A2657" s="27" t="str">
        <f>VLOOKUP(C2657,'user list'!A:B,2,0)</f>
        <v>OCM</v>
      </c>
      <c r="B2657" s="172">
        <v>45810.505196759259</v>
      </c>
      <c r="C2657" s="69" t="s">
        <v>230</v>
      </c>
      <c r="D2657" s="69" t="s">
        <v>1937</v>
      </c>
      <c r="E2657" s="69">
        <v>1</v>
      </c>
      <c r="F2657" s="69">
        <v>1748</v>
      </c>
      <c r="G2657" s="69" t="s">
        <v>1939</v>
      </c>
      <c r="O2657" s="73"/>
      <c r="P2657" s="73"/>
    </row>
    <row r="2658" spans="1:54" ht="14.4">
      <c r="A2658" s="27" t="str">
        <f>VLOOKUP(C2658,'user list'!A:B,2,0)</f>
        <v>OCM</v>
      </c>
      <c r="B2658" s="172">
        <v>45810.512025462966</v>
      </c>
      <c r="C2658" s="69" t="s">
        <v>231</v>
      </c>
      <c r="D2658" s="69" t="s">
        <v>1937</v>
      </c>
      <c r="E2658" s="69" t="s">
        <v>2444</v>
      </c>
      <c r="F2658" s="69">
        <v>1741</v>
      </c>
      <c r="G2658" s="69" t="s">
        <v>1947</v>
      </c>
      <c r="L2658" s="73"/>
      <c r="M2658" s="73"/>
    </row>
    <row r="2659" spans="1:54" ht="14.4">
      <c r="A2659" s="27" t="str">
        <f>VLOOKUP(C2659,'user list'!A:B,2,0)</f>
        <v>OCM</v>
      </c>
      <c r="B2659" s="172">
        <v>45810.512025462966</v>
      </c>
      <c r="C2659" s="69" t="s">
        <v>231</v>
      </c>
      <c r="D2659" s="69" t="s">
        <v>1937</v>
      </c>
      <c r="E2659" s="69" t="s">
        <v>2444</v>
      </c>
      <c r="F2659" s="69">
        <v>1741</v>
      </c>
      <c r="G2659" s="69" t="s">
        <v>1948</v>
      </c>
    </row>
    <row r="2660" spans="1:54" ht="14.4">
      <c r="A2660" s="27" t="str">
        <f>VLOOKUP(C2660,'user list'!A:B,2,0)</f>
        <v>Admin</v>
      </c>
      <c r="B2660" s="172">
        <v>45810.512037037035</v>
      </c>
      <c r="C2660" s="69" t="s">
        <v>186</v>
      </c>
      <c r="D2660" s="69" t="s">
        <v>1937</v>
      </c>
      <c r="E2660" s="69" t="s">
        <v>2444</v>
      </c>
      <c r="F2660" s="69">
        <v>1741</v>
      </c>
      <c r="G2660" s="69" t="s">
        <v>1948</v>
      </c>
      <c r="O2660" s="73"/>
      <c r="P2660" s="73"/>
    </row>
    <row r="2661" spans="1:54" ht="14.4">
      <c r="A2661" s="27" t="str">
        <f>VLOOKUP(C2661,'user list'!A:B,2,0)</f>
        <v>OCM</v>
      </c>
      <c r="B2661" s="172">
        <v>45810.512777777774</v>
      </c>
      <c r="C2661" s="69" t="s">
        <v>231</v>
      </c>
      <c r="D2661" s="69" t="s">
        <v>1937</v>
      </c>
      <c r="E2661" s="69" t="s">
        <v>2444</v>
      </c>
      <c r="F2661" s="69">
        <v>1741</v>
      </c>
      <c r="G2661" s="69" t="s">
        <v>1939</v>
      </c>
      <c r="O2661" s="73"/>
      <c r="P2661" s="73"/>
    </row>
    <row r="2662" spans="1:54" ht="14.4">
      <c r="A2662" s="27" t="str">
        <f>VLOOKUP(C2662,'user list'!A:B,2,0)</f>
        <v>OCM</v>
      </c>
      <c r="B2662" s="172">
        <v>45810.51295138889</v>
      </c>
      <c r="C2662" s="69" t="s">
        <v>231</v>
      </c>
      <c r="D2662" s="69" t="s">
        <v>1937</v>
      </c>
      <c r="E2662" s="69" t="s">
        <v>2100</v>
      </c>
      <c r="F2662" s="69">
        <v>1075</v>
      </c>
      <c r="G2662" s="69" t="s">
        <v>1939</v>
      </c>
    </row>
    <row r="2663" spans="1:54" ht="14.4">
      <c r="A2663" s="27" t="str">
        <f>VLOOKUP(C2663,'user list'!A:B,2,0)</f>
        <v>BPLD</v>
      </c>
      <c r="B2663" s="172">
        <v>45810.513067129628</v>
      </c>
      <c r="C2663" s="69" t="s">
        <v>194</v>
      </c>
      <c r="D2663" s="69" t="s">
        <v>1937</v>
      </c>
      <c r="E2663" s="69" t="s">
        <v>2002</v>
      </c>
      <c r="F2663" s="69">
        <v>1747</v>
      </c>
      <c r="G2663" s="69" t="s">
        <v>1939</v>
      </c>
    </row>
    <row r="2664" spans="1:54" ht="14.4">
      <c r="A2664" s="27" t="str">
        <f>VLOOKUP(C2664,'user list'!A:B,2,0)</f>
        <v>OCM</v>
      </c>
      <c r="B2664" s="172">
        <v>45810.514722222222</v>
      </c>
      <c r="C2664" s="69" t="s">
        <v>230</v>
      </c>
      <c r="D2664" s="69" t="s">
        <v>1937</v>
      </c>
      <c r="E2664" s="69" t="s">
        <v>1974</v>
      </c>
      <c r="F2664" s="69">
        <v>1749</v>
      </c>
      <c r="G2664" s="69" t="s">
        <v>2440</v>
      </c>
      <c r="O2664" s="73"/>
      <c r="P2664" s="73"/>
    </row>
    <row r="2665" spans="1:54" ht="14.4">
      <c r="A2665" s="27" t="str">
        <f>VLOOKUP(C2665,'user list'!A:B,2,0)</f>
        <v>Admin</v>
      </c>
      <c r="B2665" s="172">
        <v>45810.514722222222</v>
      </c>
      <c r="C2665" s="69" t="s">
        <v>186</v>
      </c>
      <c r="D2665" s="69" t="s">
        <v>1937</v>
      </c>
      <c r="E2665" s="69" t="s">
        <v>1974</v>
      </c>
      <c r="F2665" s="69">
        <v>1749</v>
      </c>
      <c r="G2665" s="69" t="s">
        <v>1948</v>
      </c>
    </row>
    <row r="2666" spans="1:54" ht="14.4">
      <c r="A2666" s="27" t="str">
        <f>VLOOKUP(C2666,'user list'!A:B,2,0)</f>
        <v>Admin</v>
      </c>
      <c r="B2666" s="172">
        <v>45810.514722222222</v>
      </c>
      <c r="C2666" s="69" t="s">
        <v>186</v>
      </c>
      <c r="D2666" s="69" t="s">
        <v>1937</v>
      </c>
      <c r="E2666" s="69" t="s">
        <v>1974</v>
      </c>
      <c r="F2666" s="69">
        <v>1749</v>
      </c>
      <c r="G2666" s="69" t="s">
        <v>1947</v>
      </c>
      <c r="AY2666" s="74"/>
      <c r="BB2666" s="74"/>
    </row>
    <row r="2667" spans="1:54" ht="14.4">
      <c r="A2667" s="27" t="str">
        <f>VLOOKUP(C2667,'user list'!A:B,2,0)</f>
        <v>Admin</v>
      </c>
      <c r="B2667" s="172">
        <v>45810.514722222222</v>
      </c>
      <c r="C2667" s="69" t="s">
        <v>186</v>
      </c>
      <c r="D2667" s="69" t="s">
        <v>1937</v>
      </c>
      <c r="E2667" s="69" t="s">
        <v>1974</v>
      </c>
      <c r="F2667" s="69">
        <v>1749</v>
      </c>
      <c r="G2667" s="69" t="s">
        <v>1948</v>
      </c>
      <c r="L2667" s="73"/>
      <c r="M2667" s="73"/>
    </row>
    <row r="2668" spans="1:54" ht="14.4">
      <c r="A2668" s="27" t="str">
        <f>VLOOKUP(C2668,'user list'!A:B,2,0)</f>
        <v>Admin</v>
      </c>
      <c r="B2668" s="172">
        <v>45810.514722222222</v>
      </c>
      <c r="C2668" s="69" t="s">
        <v>186</v>
      </c>
      <c r="D2668" s="69" t="s">
        <v>1937</v>
      </c>
      <c r="E2668" s="69" t="s">
        <v>1974</v>
      </c>
      <c r="F2668" s="69">
        <v>1749</v>
      </c>
      <c r="G2668" s="69" t="s">
        <v>1948</v>
      </c>
      <c r="L2668" s="73"/>
      <c r="M2668" s="73"/>
    </row>
    <row r="2669" spans="1:54" ht="14.4">
      <c r="A2669" s="27" t="str">
        <f>VLOOKUP(C2669,'user list'!A:B,2,0)</f>
        <v>OCM</v>
      </c>
      <c r="B2669" s="172">
        <v>45810.514756944445</v>
      </c>
      <c r="C2669" s="69" t="s">
        <v>230</v>
      </c>
      <c r="D2669" s="69" t="s">
        <v>1937</v>
      </c>
      <c r="E2669" s="69" t="s">
        <v>1974</v>
      </c>
      <c r="F2669" s="69">
        <v>1750</v>
      </c>
      <c r="G2669" s="69" t="s">
        <v>2440</v>
      </c>
      <c r="O2669" s="73"/>
      <c r="P2669" s="73"/>
    </row>
    <row r="2670" spans="1:54" ht="14.4">
      <c r="A2670" s="27" t="str">
        <f>VLOOKUP(C2670,'user list'!A:B,2,0)</f>
        <v>Admin</v>
      </c>
      <c r="B2670" s="172">
        <v>45810.514756944445</v>
      </c>
      <c r="C2670" s="69" t="s">
        <v>186</v>
      </c>
      <c r="D2670" s="69" t="s">
        <v>1937</v>
      </c>
      <c r="E2670" s="69" t="s">
        <v>1974</v>
      </c>
      <c r="F2670" s="69">
        <v>1750</v>
      </c>
      <c r="G2670" s="69" t="s">
        <v>1948</v>
      </c>
    </row>
    <row r="2671" spans="1:54" ht="14.4">
      <c r="A2671" s="27" t="str">
        <f>VLOOKUP(C2671,'user list'!A:B,2,0)</f>
        <v>Admin</v>
      </c>
      <c r="B2671" s="172">
        <v>45810.514756944445</v>
      </c>
      <c r="C2671" s="69" t="s">
        <v>186</v>
      </c>
      <c r="D2671" s="69" t="s">
        <v>1937</v>
      </c>
      <c r="E2671" s="69" t="s">
        <v>1974</v>
      </c>
      <c r="F2671" s="69">
        <v>1750</v>
      </c>
      <c r="G2671" s="69" t="s">
        <v>1947</v>
      </c>
    </row>
    <row r="2672" spans="1:54" ht="14.4">
      <c r="A2672" s="27" t="str">
        <f>VLOOKUP(C2672,'user list'!A:B,2,0)</f>
        <v>Admin</v>
      </c>
      <c r="B2672" s="172">
        <v>45810.514756944445</v>
      </c>
      <c r="C2672" s="69" t="s">
        <v>186</v>
      </c>
      <c r="D2672" s="69" t="s">
        <v>1937</v>
      </c>
      <c r="E2672" s="69" t="s">
        <v>1974</v>
      </c>
      <c r="F2672" s="69">
        <v>1750</v>
      </c>
      <c r="G2672" s="69" t="s">
        <v>1948</v>
      </c>
      <c r="O2672" s="73"/>
      <c r="P2672" s="73"/>
    </row>
    <row r="2673" spans="1:33" ht="14.4">
      <c r="A2673" s="27" t="str">
        <f>VLOOKUP(C2673,'user list'!A:B,2,0)</f>
        <v>Admin</v>
      </c>
      <c r="B2673" s="172">
        <v>45810.514756944445</v>
      </c>
      <c r="C2673" s="69" t="s">
        <v>186</v>
      </c>
      <c r="D2673" s="69" t="s">
        <v>1937</v>
      </c>
      <c r="E2673" s="69" t="s">
        <v>1974</v>
      </c>
      <c r="F2673" s="69">
        <v>1750</v>
      </c>
      <c r="G2673" s="69" t="s">
        <v>1948</v>
      </c>
      <c r="L2673" s="73"/>
      <c r="M2673" s="73"/>
    </row>
    <row r="2674" spans="1:33" ht="14.4">
      <c r="A2674" s="27" t="str">
        <f>VLOOKUP(C2674,'user list'!A:B,2,0)</f>
        <v>DOE</v>
      </c>
      <c r="B2674" s="172">
        <v>45810.519085648149</v>
      </c>
      <c r="C2674" s="69" t="s">
        <v>211</v>
      </c>
      <c r="D2674" s="69" t="s">
        <v>1937</v>
      </c>
      <c r="E2674" s="69" t="s">
        <v>2450</v>
      </c>
      <c r="F2674" s="69">
        <v>1740</v>
      </c>
      <c r="G2674" s="69" t="s">
        <v>1939</v>
      </c>
    </row>
    <row r="2675" spans="1:33" ht="14.4">
      <c r="A2675" s="27" t="str">
        <f>VLOOKUP(C2675,'user list'!A:B,2,0)</f>
        <v>DOE</v>
      </c>
      <c r="B2675" s="172">
        <v>45810.519178240742</v>
      </c>
      <c r="C2675" s="69" t="s">
        <v>211</v>
      </c>
      <c r="D2675" s="69" t="s">
        <v>1937</v>
      </c>
      <c r="E2675" s="69" t="s">
        <v>2445</v>
      </c>
      <c r="F2675" s="69">
        <v>1731</v>
      </c>
      <c r="G2675" s="69" t="s">
        <v>1939</v>
      </c>
      <c r="O2675" s="73"/>
      <c r="P2675" s="73"/>
    </row>
    <row r="2676" spans="1:33" ht="14.4">
      <c r="A2676" s="27" t="str">
        <f>VLOOKUP(C2676,'user list'!A:B,2,0)</f>
        <v>Admin</v>
      </c>
      <c r="B2676" s="172">
        <v>45810.519803240742</v>
      </c>
      <c r="C2676" s="69" t="s">
        <v>186</v>
      </c>
      <c r="D2676" s="69" t="s">
        <v>1937</v>
      </c>
      <c r="E2676" s="69" t="s">
        <v>1974</v>
      </c>
      <c r="F2676" s="69">
        <v>1749</v>
      </c>
      <c r="G2676" s="69" t="s">
        <v>1939</v>
      </c>
      <c r="O2676" s="73"/>
      <c r="P2676" s="73"/>
    </row>
    <row r="2677" spans="1:33" ht="14.4">
      <c r="A2677" s="27" t="str">
        <f>VLOOKUP(C2677,'user list'!A:B,2,0)</f>
        <v>Admin</v>
      </c>
      <c r="B2677" s="172">
        <v>45810.519849537035</v>
      </c>
      <c r="C2677" s="69" t="s">
        <v>186</v>
      </c>
      <c r="D2677" s="69" t="s">
        <v>1937</v>
      </c>
      <c r="E2677" s="69" t="s">
        <v>2455</v>
      </c>
      <c r="F2677" s="69">
        <v>1746</v>
      </c>
      <c r="G2677" s="69" t="s">
        <v>1939</v>
      </c>
      <c r="O2677" s="73"/>
      <c r="P2677" s="73"/>
    </row>
    <row r="2678" spans="1:33" ht="14.4">
      <c r="A2678" s="27" t="str">
        <f>VLOOKUP(C2678,'user list'!A:B,2,0)</f>
        <v>Admin</v>
      </c>
      <c r="B2678" s="172">
        <v>45810.519884259258</v>
      </c>
      <c r="C2678" s="69" t="s">
        <v>186</v>
      </c>
      <c r="D2678" s="69" t="s">
        <v>1937</v>
      </c>
      <c r="E2678" s="69" t="s">
        <v>1974</v>
      </c>
      <c r="F2678" s="69">
        <v>1750</v>
      </c>
      <c r="G2678" s="69" t="s">
        <v>1939</v>
      </c>
      <c r="AD2678" s="73"/>
      <c r="AE2678" s="73"/>
    </row>
    <row r="2679" spans="1:33" ht="14.4">
      <c r="A2679" s="27" t="str">
        <f>VLOOKUP(C2679,'user list'!A:B,2,0)</f>
        <v>Admin</v>
      </c>
      <c r="B2679" s="172">
        <v>45810.519942129627</v>
      </c>
      <c r="C2679" s="69" t="s">
        <v>186</v>
      </c>
      <c r="D2679" s="69" t="s">
        <v>1937</v>
      </c>
      <c r="E2679" s="69">
        <v>1</v>
      </c>
      <c r="F2679" s="69">
        <v>1748</v>
      </c>
      <c r="G2679" s="69" t="s">
        <v>1939</v>
      </c>
    </row>
    <row r="2680" spans="1:33" ht="14.4">
      <c r="A2680" s="27" t="str">
        <f>VLOOKUP(C2680,'user list'!A:B,2,0)</f>
        <v>Admin</v>
      </c>
      <c r="B2680" s="172">
        <v>45810.521203703705</v>
      </c>
      <c r="C2680" s="69" t="s">
        <v>186</v>
      </c>
      <c r="D2680" s="69" t="s">
        <v>1937</v>
      </c>
      <c r="E2680" s="69">
        <v>1</v>
      </c>
      <c r="F2680" s="69">
        <v>1748</v>
      </c>
      <c r="G2680" s="69" t="s">
        <v>1939</v>
      </c>
      <c r="L2680" s="74"/>
      <c r="O2680" s="73"/>
      <c r="P2680" s="73"/>
    </row>
    <row r="2681" spans="1:33" ht="14.4">
      <c r="A2681" s="27" t="str">
        <f>VLOOKUP(C2681,'user list'!A:B,2,0)</f>
        <v>Admin</v>
      </c>
      <c r="B2681" s="172">
        <v>45810.521273148152</v>
      </c>
      <c r="C2681" s="69" t="s">
        <v>186</v>
      </c>
      <c r="D2681" s="69" t="s">
        <v>1937</v>
      </c>
      <c r="E2681" s="69" t="s">
        <v>2002</v>
      </c>
      <c r="F2681" s="69">
        <v>1747</v>
      </c>
      <c r="G2681" s="69" t="s">
        <v>1939</v>
      </c>
      <c r="AD2681" s="74"/>
      <c r="AG2681" s="74"/>
    </row>
    <row r="2682" spans="1:33" ht="14.4">
      <c r="A2682" s="27" t="str">
        <f>VLOOKUP(C2682,'user list'!A:B,2,0)</f>
        <v>PAISD</v>
      </c>
      <c r="B2682" s="172">
        <v>45810.521273148152</v>
      </c>
      <c r="C2682" s="69" t="s">
        <v>256</v>
      </c>
      <c r="D2682" s="69" t="s">
        <v>1937</v>
      </c>
      <c r="E2682" s="69" t="s">
        <v>2451</v>
      </c>
      <c r="F2682" s="69">
        <v>1742</v>
      </c>
      <c r="G2682" s="69" t="s">
        <v>1939</v>
      </c>
      <c r="L2682" s="73"/>
      <c r="M2682" s="73"/>
    </row>
    <row r="2683" spans="1:33" ht="14.4">
      <c r="A2683" s="27" t="str">
        <f>VLOOKUP(C2683,'user list'!A:B,2,0)</f>
        <v>Admin</v>
      </c>
      <c r="B2683" s="172">
        <v>45810.521307870367</v>
      </c>
      <c r="C2683" s="69" t="s">
        <v>186</v>
      </c>
      <c r="D2683" s="69" t="s">
        <v>1937</v>
      </c>
      <c r="E2683" s="69" t="s">
        <v>2454</v>
      </c>
      <c r="F2683" s="69">
        <v>1745</v>
      </c>
      <c r="G2683" s="69" t="s">
        <v>1939</v>
      </c>
    </row>
    <row r="2684" spans="1:33" ht="14.4">
      <c r="A2684" s="27" t="str">
        <f>VLOOKUP(C2684,'user list'!A:B,2,0)</f>
        <v>Admin</v>
      </c>
      <c r="B2684" s="172">
        <v>45810.521319444444</v>
      </c>
      <c r="C2684" s="69" t="s">
        <v>186</v>
      </c>
      <c r="D2684" s="69" t="s">
        <v>1937</v>
      </c>
      <c r="E2684" s="69" t="s">
        <v>2039</v>
      </c>
      <c r="F2684" s="69">
        <v>1744</v>
      </c>
      <c r="G2684" s="69" t="s">
        <v>1939</v>
      </c>
      <c r="O2684" s="73"/>
      <c r="P2684" s="73"/>
    </row>
    <row r="2685" spans="1:33" ht="14.4">
      <c r="A2685" s="27" t="str">
        <f>VLOOKUP(C2685,'user list'!A:B,2,0)</f>
        <v>Admin</v>
      </c>
      <c r="B2685" s="172">
        <v>45810.521331018521</v>
      </c>
      <c r="C2685" s="69" t="s">
        <v>186</v>
      </c>
      <c r="D2685" s="69" t="s">
        <v>1937</v>
      </c>
      <c r="E2685" s="69" t="s">
        <v>2452</v>
      </c>
      <c r="F2685" s="69" t="s">
        <v>2453</v>
      </c>
      <c r="G2685" s="69">
        <v>1743</v>
      </c>
      <c r="O2685" s="73"/>
      <c r="P2685" s="73"/>
    </row>
    <row r="2686" spans="1:33" ht="14.4">
      <c r="A2686" s="27" t="str">
        <f>VLOOKUP(C2686,'user list'!A:B,2,0)</f>
        <v>Admin</v>
      </c>
      <c r="B2686" s="172">
        <v>45810.521354166667</v>
      </c>
      <c r="C2686" s="69" t="s">
        <v>186</v>
      </c>
      <c r="D2686" s="69" t="s">
        <v>1937</v>
      </c>
      <c r="E2686" s="69" t="s">
        <v>2451</v>
      </c>
      <c r="F2686" s="69">
        <v>1742</v>
      </c>
      <c r="G2686" s="69" t="s">
        <v>1939</v>
      </c>
    </row>
    <row r="2687" spans="1:33" ht="14.4">
      <c r="A2687" s="27" t="str">
        <f>VLOOKUP(C2687,'user list'!A:B,2,0)</f>
        <v>Admin</v>
      </c>
      <c r="B2687" s="172">
        <v>45810.521377314813</v>
      </c>
      <c r="C2687" s="69" t="s">
        <v>186</v>
      </c>
      <c r="D2687" s="69" t="s">
        <v>1937</v>
      </c>
      <c r="E2687" s="69">
        <v>2</v>
      </c>
      <c r="F2687" s="69">
        <v>1737</v>
      </c>
      <c r="G2687" s="69" t="s">
        <v>1939</v>
      </c>
    </row>
    <row r="2688" spans="1:33" ht="14.4">
      <c r="A2688" s="27" t="str">
        <f>VLOOKUP(C2688,'user list'!A:B,2,0)</f>
        <v>Admin</v>
      </c>
      <c r="B2688" s="172">
        <v>45810.52138888889</v>
      </c>
      <c r="C2688" s="69" t="s">
        <v>186</v>
      </c>
      <c r="D2688" s="69" t="s">
        <v>1937</v>
      </c>
      <c r="E2688" s="69">
        <v>3</v>
      </c>
      <c r="F2688" s="69">
        <v>1738</v>
      </c>
      <c r="G2688" s="69" t="s">
        <v>1939</v>
      </c>
    </row>
    <row r="2689" spans="1:31" ht="14.4">
      <c r="A2689" s="27" t="str">
        <f>VLOOKUP(C2689,'user list'!A:B,2,0)</f>
        <v>Admin</v>
      </c>
      <c r="B2689" s="172">
        <v>45810.521412037036</v>
      </c>
      <c r="C2689" s="69" t="s">
        <v>186</v>
      </c>
      <c r="D2689" s="69" t="s">
        <v>1937</v>
      </c>
      <c r="E2689" s="69">
        <v>1</v>
      </c>
      <c r="F2689" s="69">
        <v>1736</v>
      </c>
      <c r="G2689" s="69" t="s">
        <v>1939</v>
      </c>
      <c r="AD2689" s="73"/>
      <c r="AE2689" s="73"/>
    </row>
    <row r="2690" spans="1:31" ht="14.4">
      <c r="A2690" s="27" t="str">
        <f>VLOOKUP(C2690,'user list'!A:B,2,0)</f>
        <v>Admin</v>
      </c>
      <c r="B2690" s="172">
        <v>45810.521423611113</v>
      </c>
      <c r="C2690" s="69" t="s">
        <v>186</v>
      </c>
      <c r="D2690" s="69" t="s">
        <v>1937</v>
      </c>
      <c r="E2690" s="69" t="s">
        <v>2444</v>
      </c>
      <c r="F2690" s="69">
        <v>1741</v>
      </c>
      <c r="G2690" s="69" t="s">
        <v>1939</v>
      </c>
    </row>
    <row r="2691" spans="1:31" ht="14.4">
      <c r="A2691" s="27" t="str">
        <f>VLOOKUP(C2691,'user list'!A:B,2,0)</f>
        <v>Admin</v>
      </c>
      <c r="B2691" s="172">
        <v>45810.521597222221</v>
      </c>
      <c r="C2691" s="69" t="s">
        <v>186</v>
      </c>
      <c r="D2691" s="69" t="s">
        <v>1937</v>
      </c>
      <c r="E2691" s="69" t="s">
        <v>2444</v>
      </c>
      <c r="F2691" s="69">
        <v>1741</v>
      </c>
      <c r="G2691" s="69" t="s">
        <v>1939</v>
      </c>
    </row>
    <row r="2692" spans="1:31" ht="14.4">
      <c r="A2692" s="27" t="str">
        <f>VLOOKUP(C2692,'user list'!A:B,2,0)</f>
        <v>Admin</v>
      </c>
      <c r="B2692" s="172">
        <v>45810.521944444445</v>
      </c>
      <c r="C2692" s="69" t="s">
        <v>186</v>
      </c>
      <c r="D2692" s="69" t="s">
        <v>1937</v>
      </c>
      <c r="E2692" s="69" t="s">
        <v>2444</v>
      </c>
      <c r="F2692" s="69">
        <v>1730</v>
      </c>
      <c r="G2692" s="69" t="s">
        <v>1939</v>
      </c>
      <c r="L2692" s="73"/>
      <c r="M2692" s="73"/>
    </row>
    <row r="2693" spans="1:31" ht="14.4">
      <c r="A2693" s="27" t="str">
        <f>VLOOKUP(C2693,'user list'!A:B,2,0)</f>
        <v>Admin</v>
      </c>
      <c r="B2693" s="172">
        <v>45810.52202546296</v>
      </c>
      <c r="C2693" s="69" t="s">
        <v>186</v>
      </c>
      <c r="D2693" s="69" t="s">
        <v>1937</v>
      </c>
      <c r="E2693" s="69" t="s">
        <v>2443</v>
      </c>
      <c r="F2693" s="69">
        <v>1729</v>
      </c>
      <c r="G2693" s="69" t="s">
        <v>1939</v>
      </c>
    </row>
    <row r="2694" spans="1:31" ht="14.4">
      <c r="A2694" s="27" t="str">
        <f>VLOOKUP(C2694,'user list'!A:B,2,0)</f>
        <v>Admin</v>
      </c>
      <c r="B2694" s="172">
        <v>45810.522164351853</v>
      </c>
      <c r="C2694" s="69" t="s">
        <v>186</v>
      </c>
      <c r="D2694" s="69" t="s">
        <v>1937</v>
      </c>
      <c r="E2694" s="69" t="s">
        <v>2445</v>
      </c>
      <c r="F2694" s="69">
        <v>1731</v>
      </c>
      <c r="G2694" s="69" t="s">
        <v>1939</v>
      </c>
    </row>
    <row r="2695" spans="1:31" ht="14.4">
      <c r="A2695" s="27" t="str">
        <f>VLOOKUP(C2695,'user list'!A:B,2,0)</f>
        <v>Admin</v>
      </c>
      <c r="B2695" s="172">
        <v>45810.522175925929</v>
      </c>
      <c r="C2695" s="69" t="s">
        <v>186</v>
      </c>
      <c r="D2695" s="69" t="s">
        <v>1937</v>
      </c>
      <c r="E2695" s="69" t="s">
        <v>1427</v>
      </c>
      <c r="F2695" s="69">
        <v>1732</v>
      </c>
      <c r="G2695" s="69" t="s">
        <v>1939</v>
      </c>
      <c r="R2695" s="73"/>
      <c r="S2695" s="73"/>
    </row>
    <row r="2696" spans="1:31" ht="14.4">
      <c r="A2696" s="27" t="str">
        <f>VLOOKUP(C2696,'user list'!A:B,2,0)</f>
        <v>Admin</v>
      </c>
      <c r="B2696" s="172">
        <v>45810.522222222222</v>
      </c>
      <c r="C2696" s="69" t="s">
        <v>186</v>
      </c>
      <c r="D2696" s="69" t="s">
        <v>1937</v>
      </c>
      <c r="E2696" s="69" t="s">
        <v>2442</v>
      </c>
      <c r="F2696" s="69">
        <v>1728</v>
      </c>
      <c r="G2696" s="69" t="s">
        <v>1939</v>
      </c>
    </row>
    <row r="2697" spans="1:31" ht="14.4">
      <c r="A2697" s="27" t="str">
        <f>VLOOKUP(C2697,'user list'!A:B,2,0)</f>
        <v>Admin</v>
      </c>
      <c r="B2697" s="172">
        <v>45810.522905092592</v>
      </c>
      <c r="C2697" s="69" t="s">
        <v>186</v>
      </c>
      <c r="D2697" s="69" t="s">
        <v>1937</v>
      </c>
      <c r="E2697" s="69" t="s">
        <v>2450</v>
      </c>
      <c r="F2697" s="69">
        <v>1740</v>
      </c>
      <c r="G2697" s="69" t="s">
        <v>1939</v>
      </c>
      <c r="O2697" s="73"/>
      <c r="P2697" s="73"/>
    </row>
    <row r="2698" spans="1:31" ht="14.4">
      <c r="A2698" s="27" t="str">
        <f>VLOOKUP(C2698,'user list'!A:B,2,0)</f>
        <v>Admin</v>
      </c>
      <c r="B2698" s="172">
        <v>45810.524756944447</v>
      </c>
      <c r="C2698" s="69" t="s">
        <v>186</v>
      </c>
      <c r="D2698" s="69" t="s">
        <v>1937</v>
      </c>
      <c r="E2698" s="69" t="s">
        <v>1974</v>
      </c>
      <c r="F2698" s="69">
        <v>1727</v>
      </c>
      <c r="G2698" s="69" t="s">
        <v>1939</v>
      </c>
      <c r="U2698" s="74"/>
      <c r="X2698" s="74"/>
    </row>
    <row r="2699" spans="1:31" ht="14.4">
      <c r="A2699" s="27" t="str">
        <f>VLOOKUP(C2699,'user list'!A:B,2,0)</f>
        <v>CTO</v>
      </c>
      <c r="B2699" s="172">
        <v>45810.529456018521</v>
      </c>
      <c r="C2699" s="69" t="s">
        <v>207</v>
      </c>
      <c r="D2699" s="69" t="s">
        <v>1937</v>
      </c>
      <c r="E2699" s="69">
        <v>1</v>
      </c>
      <c r="F2699" s="69">
        <v>1748</v>
      </c>
      <c r="G2699" s="69" t="s">
        <v>1939</v>
      </c>
      <c r="L2699" s="73"/>
      <c r="M2699" s="73"/>
    </row>
    <row r="2700" spans="1:31" ht="14.4">
      <c r="A2700" s="27" t="str">
        <f>VLOOKUP(C2700,'user list'!A:B,2,0)</f>
        <v>CTO</v>
      </c>
      <c r="B2700" s="172">
        <v>45810.529988425929</v>
      </c>
      <c r="C2700" s="69" t="s">
        <v>207</v>
      </c>
      <c r="D2700" s="69" t="s">
        <v>1937</v>
      </c>
      <c r="E2700" s="69">
        <v>1</v>
      </c>
      <c r="F2700" s="69">
        <v>1748</v>
      </c>
      <c r="G2700" s="69" t="s">
        <v>1939</v>
      </c>
      <c r="L2700" s="73"/>
      <c r="M2700" s="73"/>
    </row>
    <row r="2701" spans="1:31" ht="14.4">
      <c r="A2701" s="27" t="str">
        <f>VLOOKUP(C2701,'user list'!A:B,2,0)</f>
        <v>CTO</v>
      </c>
      <c r="B2701" s="172">
        <v>45810.530601851853</v>
      </c>
      <c r="C2701" s="69" t="s">
        <v>207</v>
      </c>
      <c r="D2701" s="69" t="s">
        <v>1937</v>
      </c>
      <c r="E2701" s="69">
        <v>1</v>
      </c>
      <c r="F2701" s="69">
        <v>1748</v>
      </c>
      <c r="G2701" s="69" t="s">
        <v>1939</v>
      </c>
      <c r="R2701" s="73"/>
      <c r="S2701" s="73"/>
    </row>
    <row r="2702" spans="1:31" ht="14.4">
      <c r="A2702" s="27" t="str">
        <f>VLOOKUP(C2702,'user list'!A:B,2,0)</f>
        <v>QCEAU</v>
      </c>
      <c r="B2702" s="172">
        <v>45810.534768518519</v>
      </c>
      <c r="C2702" s="69" t="s">
        <v>266</v>
      </c>
      <c r="D2702" s="69" t="s">
        <v>1937</v>
      </c>
      <c r="E2702" s="69" t="s">
        <v>2455</v>
      </c>
      <c r="F2702" s="69">
        <v>1746</v>
      </c>
      <c r="G2702" s="69" t="s">
        <v>1939</v>
      </c>
    </row>
    <row r="2703" spans="1:31" ht="14.4">
      <c r="A2703" s="27" t="str">
        <f>VLOOKUP(C2703,'user list'!A:B,2,0)</f>
        <v>QCEAU</v>
      </c>
      <c r="B2703" s="172">
        <v>45810.535208333335</v>
      </c>
      <c r="C2703" s="69" t="s">
        <v>266</v>
      </c>
      <c r="D2703" s="69" t="s">
        <v>1937</v>
      </c>
      <c r="E2703" s="69" t="s">
        <v>2451</v>
      </c>
      <c r="F2703" s="69">
        <v>1742</v>
      </c>
      <c r="G2703" s="69" t="s">
        <v>1939</v>
      </c>
    </row>
    <row r="2704" spans="1:31" ht="14.4">
      <c r="A2704" s="27" t="str">
        <f>VLOOKUP(C2704,'user list'!A:B,2,0)</f>
        <v>QCEAU</v>
      </c>
      <c r="B2704" s="172">
        <v>45810.53565972222</v>
      </c>
      <c r="C2704" s="69" t="s">
        <v>266</v>
      </c>
      <c r="D2704" s="69" t="s">
        <v>1937</v>
      </c>
      <c r="E2704" s="69" t="s">
        <v>2439</v>
      </c>
      <c r="F2704" s="69">
        <v>1444</v>
      </c>
      <c r="G2704" s="69" t="s">
        <v>1939</v>
      </c>
    </row>
    <row r="2705" spans="1:31" ht="14.4">
      <c r="A2705" s="27" t="str">
        <f>VLOOKUP(C2705,'user list'!A:B,2,0)</f>
        <v>QCEAU</v>
      </c>
      <c r="B2705" s="172">
        <v>45810.535833333335</v>
      </c>
      <c r="C2705" s="69" t="s">
        <v>266</v>
      </c>
      <c r="D2705" s="69" t="s">
        <v>1937</v>
      </c>
      <c r="E2705" s="69" t="s">
        <v>2455</v>
      </c>
      <c r="F2705" s="69">
        <v>1746</v>
      </c>
      <c r="G2705" s="69" t="s">
        <v>1939</v>
      </c>
      <c r="R2705" s="73"/>
      <c r="S2705" s="73"/>
    </row>
    <row r="2706" spans="1:31" ht="14.4">
      <c r="A2706" s="27" t="str">
        <f>VLOOKUP(C2706,'user list'!A:B,2,0)</f>
        <v>ITDD</v>
      </c>
      <c r="B2706" s="172">
        <v>45810.545231481483</v>
      </c>
      <c r="C2706" s="69" t="s">
        <v>219</v>
      </c>
      <c r="D2706" s="69" t="s">
        <v>1937</v>
      </c>
      <c r="E2706" s="69" t="s">
        <v>2039</v>
      </c>
      <c r="F2706" s="69">
        <v>1744</v>
      </c>
      <c r="G2706" s="69" t="s">
        <v>1939</v>
      </c>
    </row>
    <row r="2707" spans="1:31" ht="14.4">
      <c r="A2707" s="27" t="str">
        <f>VLOOKUP(C2707,'user list'!A:B,2,0)</f>
        <v>OCA</v>
      </c>
      <c r="B2707" s="172">
        <v>45810.545370370368</v>
      </c>
      <c r="C2707" s="69" t="s">
        <v>224</v>
      </c>
      <c r="D2707" s="69" t="s">
        <v>1937</v>
      </c>
      <c r="E2707" s="69">
        <v>1</v>
      </c>
      <c r="F2707" s="69">
        <v>1748</v>
      </c>
      <c r="G2707" s="69" t="s">
        <v>1939</v>
      </c>
      <c r="R2707" s="73"/>
      <c r="S2707" s="73"/>
    </row>
    <row r="2708" spans="1:31" ht="14.4">
      <c r="A2708" s="27" t="str">
        <f>VLOOKUP(C2708,'user list'!A:B,2,0)</f>
        <v>OCA</v>
      </c>
      <c r="B2708" s="172">
        <v>45810.545601851853</v>
      </c>
      <c r="C2708" s="69" t="s">
        <v>224</v>
      </c>
      <c r="D2708" s="69" t="s">
        <v>1937</v>
      </c>
      <c r="E2708" s="69">
        <v>1</v>
      </c>
      <c r="F2708" s="69">
        <v>1748</v>
      </c>
      <c r="G2708" s="69" t="s">
        <v>1947</v>
      </c>
    </row>
    <row r="2709" spans="1:31" ht="14.4">
      <c r="A2709" s="27" t="str">
        <f>VLOOKUP(C2709,'user list'!A:B,2,0)</f>
        <v>OCA</v>
      </c>
      <c r="B2709" s="172">
        <v>45810.545601851853</v>
      </c>
      <c r="C2709" s="69" t="s">
        <v>224</v>
      </c>
      <c r="D2709" s="69" t="s">
        <v>1937</v>
      </c>
      <c r="E2709" s="69">
        <v>1</v>
      </c>
      <c r="F2709" s="69">
        <v>1748</v>
      </c>
      <c r="G2709" s="69" t="s">
        <v>1948</v>
      </c>
    </row>
    <row r="2710" spans="1:31" ht="14.4">
      <c r="A2710" s="27" t="str">
        <f>VLOOKUP(C2710,'user list'!A:B,2,0)</f>
        <v>OCA</v>
      </c>
      <c r="B2710" s="172">
        <v>45810.545613425929</v>
      </c>
      <c r="C2710" s="69" t="s">
        <v>224</v>
      </c>
      <c r="D2710" s="69" t="s">
        <v>1937</v>
      </c>
      <c r="E2710" s="69">
        <v>1</v>
      </c>
      <c r="F2710" s="69">
        <v>1748</v>
      </c>
      <c r="G2710" s="69" t="s">
        <v>1939</v>
      </c>
      <c r="AD2710" s="73"/>
      <c r="AE2710" s="73"/>
    </row>
    <row r="2711" spans="1:31" ht="14.4">
      <c r="A2711" s="27" t="str">
        <f>VLOOKUP(C2711,'user list'!A:B,2,0)</f>
        <v>Admin</v>
      </c>
      <c r="B2711" s="172">
        <v>45810.545624999999</v>
      </c>
      <c r="C2711" s="69" t="s">
        <v>186</v>
      </c>
      <c r="D2711" s="69" t="s">
        <v>1937</v>
      </c>
      <c r="E2711" s="69">
        <v>1</v>
      </c>
      <c r="F2711" s="69">
        <v>1748</v>
      </c>
      <c r="G2711" s="69" t="s">
        <v>1948</v>
      </c>
    </row>
    <row r="2712" spans="1:31" ht="14.4">
      <c r="A2712" s="27" t="str">
        <f>VLOOKUP(C2712,'user list'!A:B,2,0)</f>
        <v>Admin</v>
      </c>
      <c r="B2712" s="172">
        <v>45810.545624999999</v>
      </c>
      <c r="C2712" s="69" t="s">
        <v>186</v>
      </c>
      <c r="D2712" s="69" t="s">
        <v>1937</v>
      </c>
      <c r="E2712" s="69">
        <v>1</v>
      </c>
      <c r="F2712" s="69">
        <v>1748</v>
      </c>
      <c r="G2712" s="69" t="s">
        <v>1948</v>
      </c>
      <c r="L2712" s="73"/>
      <c r="M2712" s="73"/>
    </row>
    <row r="2713" spans="1:31" ht="14.4">
      <c r="A2713" s="27" t="str">
        <f>VLOOKUP(C2713,'user list'!A:B,2,0)</f>
        <v>ITDD</v>
      </c>
      <c r="B2713" s="172">
        <v>45810.546006944445</v>
      </c>
      <c r="C2713" s="69" t="s">
        <v>219</v>
      </c>
      <c r="D2713" s="69" t="s">
        <v>1937</v>
      </c>
      <c r="E2713" s="69" t="s">
        <v>2039</v>
      </c>
      <c r="F2713" s="69">
        <v>1744</v>
      </c>
      <c r="G2713" s="69" t="s">
        <v>1939</v>
      </c>
    </row>
    <row r="2714" spans="1:31" ht="14.4">
      <c r="A2714" s="27" t="str">
        <f>VLOOKUP(C2714,'user list'!A:B,2,0)</f>
        <v>ITDD</v>
      </c>
      <c r="B2714" s="172">
        <v>45810.546076388891</v>
      </c>
      <c r="C2714" s="69" t="s">
        <v>219</v>
      </c>
      <c r="D2714" s="69" t="s">
        <v>1937</v>
      </c>
      <c r="E2714" s="69" t="s">
        <v>1991</v>
      </c>
      <c r="F2714" s="69">
        <v>1739</v>
      </c>
      <c r="G2714" s="69" t="s">
        <v>1939</v>
      </c>
    </row>
    <row r="2715" spans="1:31" ht="14.4">
      <c r="A2715" s="27" t="str">
        <f>VLOOKUP(C2715,'user list'!A:B,2,0)</f>
        <v>ITDD</v>
      </c>
      <c r="B2715" s="172">
        <v>45810.546261574076</v>
      </c>
      <c r="C2715" s="69" t="s">
        <v>219</v>
      </c>
      <c r="D2715" s="69" t="s">
        <v>1937</v>
      </c>
      <c r="E2715" s="69" t="s">
        <v>1991</v>
      </c>
      <c r="F2715" s="69">
        <v>1739</v>
      </c>
      <c r="G2715" s="69" t="s">
        <v>1949</v>
      </c>
      <c r="R2715" s="73"/>
      <c r="S2715" s="73"/>
    </row>
    <row r="2716" spans="1:31" ht="14.4">
      <c r="A2716" s="27" t="str">
        <f>VLOOKUP(C2716,'user list'!A:B,2,0)</f>
        <v>MDAD</v>
      </c>
      <c r="B2716" s="172">
        <v>45810.547199074077</v>
      </c>
      <c r="C2716" s="69" t="s">
        <v>223</v>
      </c>
      <c r="D2716" s="69" t="s">
        <v>1937</v>
      </c>
      <c r="E2716" s="69" t="s">
        <v>2002</v>
      </c>
      <c r="F2716" s="69">
        <v>1747</v>
      </c>
      <c r="G2716" s="69" t="s">
        <v>1939</v>
      </c>
    </row>
    <row r="2717" spans="1:31" ht="14.4">
      <c r="A2717" s="27" t="str">
        <f>VLOOKUP(C2717,'user list'!A:B,2,0)</f>
        <v>OCA</v>
      </c>
      <c r="B2717" s="172">
        <v>45810.547974537039</v>
      </c>
      <c r="C2717" s="69" t="s">
        <v>224</v>
      </c>
      <c r="D2717" s="69" t="s">
        <v>1937</v>
      </c>
      <c r="E2717" s="69">
        <v>1</v>
      </c>
      <c r="F2717" s="69">
        <v>1748</v>
      </c>
      <c r="G2717" s="69" t="s">
        <v>1939</v>
      </c>
      <c r="O2717" s="73"/>
      <c r="P2717" s="73"/>
    </row>
    <row r="2718" spans="1:31" ht="14.4">
      <c r="A2718" s="27" t="str">
        <f>VLOOKUP(C2718,'user list'!A:B,2,0)</f>
        <v>OCA</v>
      </c>
      <c r="B2718" s="172">
        <v>45810.548067129632</v>
      </c>
      <c r="C2718" s="69" t="s">
        <v>224</v>
      </c>
      <c r="D2718" s="69" t="s">
        <v>1937</v>
      </c>
      <c r="E2718" s="69" t="s">
        <v>2444</v>
      </c>
      <c r="F2718" s="69">
        <v>1741</v>
      </c>
      <c r="G2718" s="69" t="s">
        <v>1939</v>
      </c>
    </row>
    <row r="2719" spans="1:31" ht="14.4">
      <c r="A2719" s="27" t="str">
        <f>VLOOKUP(C2719,'user list'!A:B,2,0)</f>
        <v>QCEAU</v>
      </c>
      <c r="B2719" s="172">
        <v>45810.552777777775</v>
      </c>
      <c r="C2719" s="69" t="s">
        <v>266</v>
      </c>
      <c r="D2719" s="69" t="s">
        <v>1937</v>
      </c>
      <c r="E2719" s="69" t="s">
        <v>2456</v>
      </c>
      <c r="F2719" s="69">
        <v>1751</v>
      </c>
      <c r="G2719" s="69" t="s">
        <v>2440</v>
      </c>
    </row>
    <row r="2720" spans="1:31" ht="14.4">
      <c r="A2720" s="27" t="str">
        <f>VLOOKUP(C2720,'user list'!A:B,2,0)</f>
        <v>Admin</v>
      </c>
      <c r="B2720" s="172">
        <v>45810.552789351852</v>
      </c>
      <c r="C2720" s="69" t="s">
        <v>186</v>
      </c>
      <c r="D2720" s="69" t="s">
        <v>1937</v>
      </c>
      <c r="E2720" s="69" t="s">
        <v>2456</v>
      </c>
      <c r="F2720" s="69">
        <v>1751</v>
      </c>
      <c r="G2720" s="69" t="s">
        <v>1948</v>
      </c>
    </row>
    <row r="2721" spans="1:31" ht="14.4">
      <c r="A2721" s="27" t="str">
        <f>VLOOKUP(C2721,'user list'!A:B,2,0)</f>
        <v>Admin</v>
      </c>
      <c r="B2721" s="172">
        <v>45810.552789351852</v>
      </c>
      <c r="C2721" s="69" t="s">
        <v>186</v>
      </c>
      <c r="D2721" s="69" t="s">
        <v>1937</v>
      </c>
      <c r="E2721" s="69" t="s">
        <v>2456</v>
      </c>
      <c r="F2721" s="69">
        <v>1751</v>
      </c>
      <c r="G2721" s="69" t="s">
        <v>1948</v>
      </c>
      <c r="U2721" s="74"/>
      <c r="X2721" s="74"/>
    </row>
    <row r="2722" spans="1:31" ht="14.4">
      <c r="A2722" s="27" t="str">
        <f>VLOOKUP(C2722,'user list'!A:B,2,0)</f>
        <v>Admin</v>
      </c>
      <c r="B2722" s="172">
        <v>45810.552800925929</v>
      </c>
      <c r="C2722" s="69" t="s">
        <v>186</v>
      </c>
      <c r="D2722" s="69" t="s">
        <v>1937</v>
      </c>
      <c r="E2722" s="69" t="s">
        <v>2456</v>
      </c>
      <c r="F2722" s="69">
        <v>1751</v>
      </c>
      <c r="G2722" s="69" t="s">
        <v>1948</v>
      </c>
      <c r="L2722" s="73"/>
      <c r="M2722" s="73"/>
    </row>
    <row r="2723" spans="1:31" ht="14.4">
      <c r="A2723" s="27" t="str">
        <f>VLOOKUP(C2723,'user list'!A:B,2,0)</f>
        <v>Admin</v>
      </c>
      <c r="B2723" s="172">
        <v>45810.552800925929</v>
      </c>
      <c r="C2723" s="69" t="s">
        <v>186</v>
      </c>
      <c r="D2723" s="69" t="s">
        <v>1937</v>
      </c>
      <c r="E2723" s="69" t="s">
        <v>2456</v>
      </c>
      <c r="F2723" s="69">
        <v>1751</v>
      </c>
      <c r="G2723" s="69" t="s">
        <v>1947</v>
      </c>
      <c r="L2723" s="73"/>
      <c r="M2723" s="73"/>
    </row>
    <row r="2724" spans="1:31" ht="14.4">
      <c r="A2724" s="27" t="str">
        <f>VLOOKUP(C2724,'user list'!A:B,2,0)</f>
        <v>OCM</v>
      </c>
      <c r="B2724" s="172">
        <v>45810.553993055553</v>
      </c>
      <c r="C2724" s="69" t="s">
        <v>231</v>
      </c>
      <c r="D2724" s="69" t="s">
        <v>1937</v>
      </c>
      <c r="E2724" s="69" t="s">
        <v>1974</v>
      </c>
      <c r="F2724" s="69">
        <v>1750</v>
      </c>
      <c r="G2724" s="69" t="s">
        <v>1939</v>
      </c>
      <c r="R2724" s="73"/>
      <c r="S2724" s="73"/>
    </row>
    <row r="2725" spans="1:31" ht="14.4">
      <c r="A2725" s="27" t="str">
        <f>VLOOKUP(C2725,'user list'!A:B,2,0)</f>
        <v>OCM</v>
      </c>
      <c r="B2725" s="172">
        <v>45810.553993055553</v>
      </c>
      <c r="C2725" s="69" t="s">
        <v>231</v>
      </c>
      <c r="D2725" s="69" t="s">
        <v>1937</v>
      </c>
      <c r="E2725" s="69" t="s">
        <v>1974</v>
      </c>
      <c r="F2725" s="69">
        <v>1750</v>
      </c>
      <c r="G2725" s="69" t="s">
        <v>1939</v>
      </c>
    </row>
    <row r="2726" spans="1:31" ht="14.4">
      <c r="A2726" s="27" t="str">
        <f>VLOOKUP(C2726,'user list'!A:B,2,0)</f>
        <v>Admin</v>
      </c>
      <c r="B2726" s="172">
        <v>45810.555277777778</v>
      </c>
      <c r="C2726" s="69" t="s">
        <v>186</v>
      </c>
      <c r="D2726" s="69" t="s">
        <v>1937</v>
      </c>
      <c r="E2726" s="69" t="s">
        <v>2456</v>
      </c>
      <c r="F2726" s="69">
        <v>1751</v>
      </c>
      <c r="G2726" s="69" t="s">
        <v>1939</v>
      </c>
    </row>
    <row r="2727" spans="1:31" ht="14.4">
      <c r="A2727" s="27" t="str">
        <f>VLOOKUP(C2727,'user list'!A:B,2,0)</f>
        <v>OCA</v>
      </c>
      <c r="B2727" s="172">
        <v>45810.555381944447</v>
      </c>
      <c r="C2727" s="69" t="s">
        <v>224</v>
      </c>
      <c r="D2727" s="69" t="s">
        <v>1937</v>
      </c>
      <c r="E2727" s="69" t="s">
        <v>2443</v>
      </c>
      <c r="F2727" s="69">
        <v>1729</v>
      </c>
      <c r="G2727" s="69" t="s">
        <v>1939</v>
      </c>
    </row>
    <row r="2728" spans="1:31" ht="14.4">
      <c r="A2728" s="27" t="str">
        <f>VLOOKUP(C2728,'user list'!A:B,2,0)</f>
        <v>OCM</v>
      </c>
      <c r="B2728" s="172">
        <v>45810.555578703701</v>
      </c>
      <c r="C2728" s="69" t="s">
        <v>231</v>
      </c>
      <c r="D2728" s="69" t="s">
        <v>1937</v>
      </c>
      <c r="E2728" s="69" t="s">
        <v>1974</v>
      </c>
      <c r="F2728" s="69">
        <v>1750</v>
      </c>
      <c r="G2728" s="69" t="s">
        <v>1947</v>
      </c>
      <c r="R2728" s="73"/>
      <c r="S2728" s="73"/>
    </row>
    <row r="2729" spans="1:31" ht="14.4">
      <c r="A2729" s="27" t="str">
        <f>VLOOKUP(C2729,'user list'!A:B,2,0)</f>
        <v>OCM</v>
      </c>
      <c r="B2729" s="172">
        <v>45810.555578703701</v>
      </c>
      <c r="C2729" s="69" t="s">
        <v>231</v>
      </c>
      <c r="D2729" s="69" t="s">
        <v>1937</v>
      </c>
      <c r="E2729" s="69" t="s">
        <v>1974</v>
      </c>
      <c r="F2729" s="69">
        <v>1750</v>
      </c>
      <c r="G2729" s="69" t="s">
        <v>1948</v>
      </c>
    </row>
    <row r="2730" spans="1:31" ht="14.4">
      <c r="A2730" s="27" t="str">
        <f>VLOOKUP(C2730,'user list'!A:B,2,0)</f>
        <v>OCM</v>
      </c>
      <c r="B2730" s="172">
        <v>45810.555578703701</v>
      </c>
      <c r="C2730" s="69" t="s">
        <v>231</v>
      </c>
      <c r="D2730" s="69" t="s">
        <v>1937</v>
      </c>
      <c r="E2730" s="69" t="s">
        <v>1974</v>
      </c>
      <c r="F2730" s="69">
        <v>1749</v>
      </c>
      <c r="G2730" s="69" t="s">
        <v>1939</v>
      </c>
      <c r="R2730" s="73"/>
      <c r="S2730" s="73"/>
    </row>
    <row r="2731" spans="1:31" ht="14.4">
      <c r="A2731" s="27" t="str">
        <f>VLOOKUP(C2731,'user list'!A:B,2,0)</f>
        <v>Admin</v>
      </c>
      <c r="B2731" s="172">
        <v>45810.555590277778</v>
      </c>
      <c r="C2731" s="69" t="s">
        <v>186</v>
      </c>
      <c r="D2731" s="69" t="s">
        <v>1937</v>
      </c>
      <c r="E2731" s="69" t="s">
        <v>1974</v>
      </c>
      <c r="F2731" s="69">
        <v>1750</v>
      </c>
      <c r="G2731" s="69" t="s">
        <v>1948</v>
      </c>
    </row>
    <row r="2732" spans="1:31" ht="14.4">
      <c r="A2732" s="27" t="str">
        <f>VLOOKUP(C2732,'user list'!A:B,2,0)</f>
        <v>OCM</v>
      </c>
      <c r="B2732" s="172">
        <v>45810.555590277778</v>
      </c>
      <c r="C2732" s="69" t="s">
        <v>231</v>
      </c>
      <c r="D2732" s="69" t="s">
        <v>1937</v>
      </c>
      <c r="E2732" s="69" t="s">
        <v>1974</v>
      </c>
      <c r="F2732" s="69">
        <v>1749</v>
      </c>
      <c r="G2732" s="69" t="s">
        <v>1939</v>
      </c>
    </row>
    <row r="2733" spans="1:31" ht="14.4">
      <c r="A2733" s="27" t="str">
        <f>VLOOKUP(C2733,'user list'!A:B,2,0)</f>
        <v>Admin</v>
      </c>
      <c r="B2733" s="172">
        <v>45810.555590277778</v>
      </c>
      <c r="C2733" s="69" t="s">
        <v>186</v>
      </c>
      <c r="D2733" s="69" t="s">
        <v>1937</v>
      </c>
      <c r="E2733" s="69">
        <v>1</v>
      </c>
      <c r="F2733" s="69">
        <v>1748</v>
      </c>
      <c r="G2733" s="69" t="s">
        <v>1939</v>
      </c>
    </row>
    <row r="2734" spans="1:31" ht="14.4">
      <c r="A2734" s="27" t="str">
        <f>VLOOKUP(C2734,'user list'!A:B,2,0)</f>
        <v>Admin</v>
      </c>
      <c r="B2734" s="172">
        <v>45810.555648148147</v>
      </c>
      <c r="C2734" s="69" t="s">
        <v>186</v>
      </c>
      <c r="D2734" s="69" t="s">
        <v>1937</v>
      </c>
      <c r="E2734" s="69" t="s">
        <v>2456</v>
      </c>
      <c r="F2734" s="69">
        <v>1751</v>
      </c>
      <c r="G2734" s="69" t="s">
        <v>1939</v>
      </c>
      <c r="AD2734" s="73"/>
      <c r="AE2734" s="73"/>
    </row>
    <row r="2735" spans="1:31" ht="14.4">
      <c r="A2735" s="27" t="str">
        <f>VLOOKUP(C2735,'user list'!A:B,2,0)</f>
        <v>OCA</v>
      </c>
      <c r="B2735" s="172">
        <v>45810.556018518517</v>
      </c>
      <c r="C2735" s="69" t="s">
        <v>224</v>
      </c>
      <c r="D2735" s="69" t="s">
        <v>1937</v>
      </c>
      <c r="E2735" s="69" t="s">
        <v>2444</v>
      </c>
      <c r="F2735" s="69">
        <v>1730</v>
      </c>
      <c r="G2735" s="69" t="s">
        <v>1939</v>
      </c>
    </row>
    <row r="2736" spans="1:31" ht="14.4">
      <c r="A2736" s="27" t="str">
        <f>VLOOKUP(C2736,'user list'!A:B,2,0)</f>
        <v>CTO</v>
      </c>
      <c r="B2736" s="172">
        <v>45810.556168981479</v>
      </c>
      <c r="C2736" s="69" t="s">
        <v>207</v>
      </c>
      <c r="D2736" s="69" t="s">
        <v>1937</v>
      </c>
      <c r="E2736" s="69" t="s">
        <v>2457</v>
      </c>
      <c r="F2736" s="69">
        <v>1752</v>
      </c>
      <c r="G2736" s="69" t="s">
        <v>2440</v>
      </c>
      <c r="L2736" s="73"/>
      <c r="M2736" s="73"/>
    </row>
    <row r="2737" spans="1:45" ht="14.4">
      <c r="A2737" s="27" t="str">
        <f>VLOOKUP(C2737,'user list'!A:B,2,0)</f>
        <v>Admin</v>
      </c>
      <c r="B2737" s="172">
        <v>45810.556168981479</v>
      </c>
      <c r="C2737" s="69" t="s">
        <v>186</v>
      </c>
      <c r="D2737" s="69" t="s">
        <v>1937</v>
      </c>
      <c r="E2737" s="69" t="s">
        <v>2457</v>
      </c>
      <c r="F2737" s="69">
        <v>1752</v>
      </c>
      <c r="G2737" s="69" t="s">
        <v>1948</v>
      </c>
    </row>
    <row r="2738" spans="1:45" ht="14.4">
      <c r="A2738" s="27" t="str">
        <f>VLOOKUP(C2738,'user list'!A:B,2,0)</f>
        <v>Admin</v>
      </c>
      <c r="B2738" s="172">
        <v>45810.556168981479</v>
      </c>
      <c r="C2738" s="69" t="s">
        <v>186</v>
      </c>
      <c r="D2738" s="69" t="s">
        <v>1937</v>
      </c>
      <c r="E2738" s="69" t="s">
        <v>2457</v>
      </c>
      <c r="F2738" s="69">
        <v>1752</v>
      </c>
      <c r="G2738" s="69" t="s">
        <v>1948</v>
      </c>
    </row>
    <row r="2739" spans="1:45" ht="14.4">
      <c r="A2739" s="27" t="str">
        <f>VLOOKUP(C2739,'user list'!A:B,2,0)</f>
        <v>Admin</v>
      </c>
      <c r="B2739" s="172">
        <v>45810.556168981479</v>
      </c>
      <c r="C2739" s="69" t="s">
        <v>186</v>
      </c>
      <c r="D2739" s="69" t="s">
        <v>1937</v>
      </c>
      <c r="E2739" s="69" t="s">
        <v>2457</v>
      </c>
      <c r="F2739" s="69">
        <v>1752</v>
      </c>
      <c r="G2739" s="69" t="s">
        <v>1948</v>
      </c>
    </row>
    <row r="2740" spans="1:45" ht="14.4">
      <c r="A2740" s="27" t="str">
        <f>VLOOKUP(C2740,'user list'!A:B,2,0)</f>
        <v>Admin</v>
      </c>
      <c r="B2740" s="172">
        <v>45810.556168981479</v>
      </c>
      <c r="C2740" s="69" t="s">
        <v>186</v>
      </c>
      <c r="D2740" s="69" t="s">
        <v>1937</v>
      </c>
      <c r="E2740" s="69" t="s">
        <v>2457</v>
      </c>
      <c r="F2740" s="69">
        <v>1752</v>
      </c>
      <c r="G2740" s="69" t="s">
        <v>1947</v>
      </c>
      <c r="R2740" s="73"/>
      <c r="S2740" s="73"/>
    </row>
    <row r="2741" spans="1:45" ht="14.4">
      <c r="A2741" s="27" t="str">
        <f>VLOOKUP(C2741,'user list'!A:B,2,0)</f>
        <v>OCA</v>
      </c>
      <c r="B2741" s="172">
        <v>45810.556215277778</v>
      </c>
      <c r="C2741" s="69" t="s">
        <v>224</v>
      </c>
      <c r="D2741" s="69" t="s">
        <v>1937</v>
      </c>
      <c r="E2741" s="69" t="s">
        <v>2047</v>
      </c>
      <c r="F2741" s="69">
        <v>1735</v>
      </c>
      <c r="G2741" s="69" t="s">
        <v>1939</v>
      </c>
    </row>
    <row r="2742" spans="1:45" ht="14.4">
      <c r="A2742" s="27" t="str">
        <f>VLOOKUP(C2742,'user list'!A:B,2,0)</f>
        <v>OCA</v>
      </c>
      <c r="B2742" s="172">
        <v>45810.556273148148</v>
      </c>
      <c r="C2742" s="69" t="s">
        <v>224</v>
      </c>
      <c r="D2742" s="69" t="s">
        <v>1937</v>
      </c>
      <c r="E2742" s="69">
        <v>1</v>
      </c>
      <c r="F2742" s="69">
        <v>1748</v>
      </c>
      <c r="G2742" s="69" t="s">
        <v>1939</v>
      </c>
      <c r="O2742" s="73"/>
      <c r="P2742" s="73"/>
    </row>
    <row r="2743" spans="1:45" ht="14.4">
      <c r="A2743" s="27" t="str">
        <f>VLOOKUP(C2743,'user list'!A:B,2,0)</f>
        <v>OCA</v>
      </c>
      <c r="B2743" s="172">
        <v>45810.55678240741</v>
      </c>
      <c r="C2743" s="69" t="s">
        <v>224</v>
      </c>
      <c r="D2743" s="69" t="s">
        <v>1937</v>
      </c>
      <c r="E2743" s="69" t="s">
        <v>2439</v>
      </c>
      <c r="F2743" s="69">
        <v>1444</v>
      </c>
      <c r="G2743" s="69" t="s">
        <v>1939</v>
      </c>
      <c r="AP2743" s="74"/>
      <c r="AS2743" s="74"/>
    </row>
    <row r="2744" spans="1:45" ht="14.4">
      <c r="A2744" s="27" t="str">
        <f>VLOOKUP(C2744,'user list'!A:B,2,0)</f>
        <v>OCA</v>
      </c>
      <c r="B2744" s="172">
        <v>45810.557222222225</v>
      </c>
      <c r="C2744" s="69" t="s">
        <v>224</v>
      </c>
      <c r="D2744" s="69" t="s">
        <v>1937</v>
      </c>
      <c r="E2744" s="69" t="s">
        <v>1960</v>
      </c>
      <c r="F2744" s="69">
        <v>347</v>
      </c>
      <c r="G2744" s="69" t="s">
        <v>1939</v>
      </c>
      <c r="L2744" s="73"/>
      <c r="M2744" s="73"/>
    </row>
    <row r="2745" spans="1:45" ht="14.4">
      <c r="A2745" s="27" t="str">
        <f>VLOOKUP(C2745,'user list'!A:B,2,0)</f>
        <v>OCM</v>
      </c>
      <c r="B2745" s="172">
        <v>45810.55736111111</v>
      </c>
      <c r="C2745" s="69" t="s">
        <v>231</v>
      </c>
      <c r="D2745" s="69" t="s">
        <v>1937</v>
      </c>
      <c r="E2745" s="69" t="s">
        <v>1974</v>
      </c>
      <c r="F2745" s="69">
        <v>1749</v>
      </c>
      <c r="G2745" s="69" t="s">
        <v>1947</v>
      </c>
      <c r="L2745" s="73"/>
      <c r="M2745" s="73"/>
    </row>
    <row r="2746" spans="1:45" ht="14.4">
      <c r="A2746" s="27" t="str">
        <f>VLOOKUP(C2746,'user list'!A:B,2,0)</f>
        <v>OCM</v>
      </c>
      <c r="B2746" s="172">
        <v>45810.55736111111</v>
      </c>
      <c r="C2746" s="69" t="s">
        <v>231</v>
      </c>
      <c r="D2746" s="69" t="s">
        <v>1937</v>
      </c>
      <c r="E2746" s="69" t="s">
        <v>1974</v>
      </c>
      <c r="F2746" s="69">
        <v>1749</v>
      </c>
      <c r="G2746" s="69" t="s">
        <v>1948</v>
      </c>
      <c r="O2746" s="73"/>
      <c r="P2746" s="73"/>
    </row>
    <row r="2747" spans="1:45" ht="14.4">
      <c r="A2747" s="27" t="str">
        <f>VLOOKUP(C2747,'user list'!A:B,2,0)</f>
        <v>Admin</v>
      </c>
      <c r="B2747" s="172">
        <v>45810.557372685187</v>
      </c>
      <c r="C2747" s="69" t="s">
        <v>186</v>
      </c>
      <c r="D2747" s="69" t="s">
        <v>1937</v>
      </c>
      <c r="E2747" s="69" t="s">
        <v>1974</v>
      </c>
      <c r="F2747" s="69">
        <v>1749</v>
      </c>
      <c r="G2747" s="69" t="s">
        <v>1948</v>
      </c>
    </row>
    <row r="2748" spans="1:45" ht="14.4">
      <c r="A2748" s="27" t="str">
        <f>VLOOKUP(C2748,'user list'!A:B,2,0)</f>
        <v>OCM</v>
      </c>
      <c r="B2748" s="172">
        <v>45810.557395833333</v>
      </c>
      <c r="C2748" s="69" t="s">
        <v>231</v>
      </c>
      <c r="D2748" s="69" t="s">
        <v>1937</v>
      </c>
      <c r="E2748" s="69">
        <v>1</v>
      </c>
      <c r="F2748" s="69">
        <v>1748</v>
      </c>
      <c r="G2748" s="69" t="s">
        <v>1939</v>
      </c>
    </row>
    <row r="2749" spans="1:45" ht="14.4">
      <c r="A2749" s="27" t="str">
        <f>VLOOKUP(C2749,'user list'!A:B,2,0)</f>
        <v>OCM</v>
      </c>
      <c r="B2749" s="172">
        <v>45810.557395833333</v>
      </c>
      <c r="C2749" s="69" t="s">
        <v>231</v>
      </c>
      <c r="D2749" s="69" t="s">
        <v>1937</v>
      </c>
      <c r="E2749" s="69">
        <v>1</v>
      </c>
      <c r="F2749" s="69">
        <v>1748</v>
      </c>
      <c r="G2749" s="69" t="s">
        <v>1939</v>
      </c>
    </row>
    <row r="2750" spans="1:45" ht="14.4">
      <c r="A2750" s="27" t="str">
        <f>VLOOKUP(C2750,'user list'!A:B,2,0)</f>
        <v>CTO</v>
      </c>
      <c r="B2750" s="172">
        <v>45810.558009259257</v>
      </c>
      <c r="C2750" s="69" t="s">
        <v>207</v>
      </c>
      <c r="D2750" s="69" t="s">
        <v>1937</v>
      </c>
      <c r="E2750" s="69" t="s">
        <v>2457</v>
      </c>
      <c r="F2750" s="69">
        <v>1752</v>
      </c>
      <c r="G2750" s="69" t="s">
        <v>1939</v>
      </c>
      <c r="O2750" s="73"/>
      <c r="P2750" s="73"/>
    </row>
    <row r="2751" spans="1:45" ht="14.4">
      <c r="A2751" s="27" t="str">
        <f>VLOOKUP(C2751,'user list'!A:B,2,0)</f>
        <v>OCM</v>
      </c>
      <c r="B2751" s="172">
        <v>45810.55840277778</v>
      </c>
      <c r="C2751" s="69" t="s">
        <v>231</v>
      </c>
      <c r="D2751" s="69" t="s">
        <v>1937</v>
      </c>
      <c r="E2751" s="69" t="s">
        <v>1974</v>
      </c>
      <c r="F2751" s="69">
        <v>1749</v>
      </c>
      <c r="G2751" s="69" t="s">
        <v>1939</v>
      </c>
      <c r="O2751" s="73"/>
      <c r="P2751" s="73"/>
    </row>
    <row r="2752" spans="1:45" ht="14.4">
      <c r="A2752" s="27" t="str">
        <f>VLOOKUP(C2752,'user list'!A:B,2,0)</f>
        <v>CTO</v>
      </c>
      <c r="B2752" s="172">
        <v>45810.55841435185</v>
      </c>
      <c r="C2752" s="69" t="s">
        <v>207</v>
      </c>
      <c r="D2752" s="69" t="s">
        <v>1937</v>
      </c>
      <c r="E2752" s="69" t="s">
        <v>2439</v>
      </c>
      <c r="F2752" s="69">
        <v>1444</v>
      </c>
      <c r="G2752" s="69" t="s">
        <v>1939</v>
      </c>
      <c r="O2752" s="73"/>
      <c r="P2752" s="73"/>
    </row>
    <row r="2753" spans="1:33" ht="14.4">
      <c r="A2753" s="27" t="str">
        <f>VLOOKUP(C2753,'user list'!A:B,2,0)</f>
        <v>CTO</v>
      </c>
      <c r="B2753" s="172">
        <v>45810.558495370373</v>
      </c>
      <c r="C2753" s="69" t="s">
        <v>207</v>
      </c>
      <c r="D2753" s="69" t="s">
        <v>1937</v>
      </c>
      <c r="E2753" s="69" t="s">
        <v>2457</v>
      </c>
      <c r="F2753" s="69">
        <v>1752</v>
      </c>
      <c r="G2753" s="69" t="s">
        <v>1939</v>
      </c>
      <c r="L2753" s="73"/>
      <c r="M2753" s="73"/>
    </row>
    <row r="2754" spans="1:33" ht="14.4">
      <c r="A2754" s="27" t="str">
        <f>VLOOKUP(C2754,'user list'!A:B,2,0)</f>
        <v>QCEAU</v>
      </c>
      <c r="B2754" s="172">
        <v>45810.559398148151</v>
      </c>
      <c r="C2754" s="69" t="s">
        <v>266</v>
      </c>
      <c r="D2754" s="69" t="s">
        <v>1937</v>
      </c>
      <c r="E2754" s="69" t="s">
        <v>2458</v>
      </c>
      <c r="F2754" s="69">
        <v>1753</v>
      </c>
      <c r="G2754" s="69" t="s">
        <v>2440</v>
      </c>
      <c r="L2754" s="73"/>
      <c r="M2754" s="73"/>
    </row>
    <row r="2755" spans="1:33" ht="14.4">
      <c r="A2755" s="27" t="str">
        <f>VLOOKUP(C2755,'user list'!A:B,2,0)</f>
        <v>Admin</v>
      </c>
      <c r="B2755" s="172">
        <v>45810.559398148151</v>
      </c>
      <c r="C2755" s="69" t="s">
        <v>186</v>
      </c>
      <c r="D2755" s="69" t="s">
        <v>1937</v>
      </c>
      <c r="E2755" s="69" t="s">
        <v>2458</v>
      </c>
      <c r="F2755" s="69">
        <v>1753</v>
      </c>
      <c r="G2755" s="69" t="s">
        <v>1948</v>
      </c>
      <c r="L2755" s="73"/>
      <c r="M2755" s="73"/>
    </row>
    <row r="2756" spans="1:33" ht="14.4">
      <c r="A2756" s="27" t="str">
        <f>VLOOKUP(C2756,'user list'!A:B,2,0)</f>
        <v>Admin</v>
      </c>
      <c r="B2756" s="172">
        <v>45810.559398148151</v>
      </c>
      <c r="C2756" s="69" t="s">
        <v>186</v>
      </c>
      <c r="D2756" s="69" t="s">
        <v>1937</v>
      </c>
      <c r="E2756" s="69" t="s">
        <v>2458</v>
      </c>
      <c r="F2756" s="69">
        <v>1753</v>
      </c>
      <c r="G2756" s="69" t="s">
        <v>1948</v>
      </c>
      <c r="AD2756" s="74"/>
      <c r="AG2756" s="74"/>
    </row>
    <row r="2757" spans="1:33" ht="14.4">
      <c r="A2757" s="27" t="str">
        <f>VLOOKUP(C2757,'user list'!A:B,2,0)</f>
        <v>Admin</v>
      </c>
      <c r="B2757" s="172">
        <v>45810.559398148151</v>
      </c>
      <c r="C2757" s="69" t="s">
        <v>186</v>
      </c>
      <c r="D2757" s="69" t="s">
        <v>1937</v>
      </c>
      <c r="E2757" s="69" t="s">
        <v>2458</v>
      </c>
      <c r="F2757" s="69">
        <v>1753</v>
      </c>
      <c r="G2757" s="69" t="s">
        <v>1948</v>
      </c>
      <c r="L2757" s="73"/>
      <c r="M2757" s="73"/>
    </row>
    <row r="2758" spans="1:33" ht="14.4">
      <c r="A2758" s="27" t="str">
        <f>VLOOKUP(C2758,'user list'!A:B,2,0)</f>
        <v>Admin</v>
      </c>
      <c r="B2758" s="172">
        <v>45810.559398148151</v>
      </c>
      <c r="C2758" s="69" t="s">
        <v>186</v>
      </c>
      <c r="D2758" s="69" t="s">
        <v>1937</v>
      </c>
      <c r="E2758" s="69" t="s">
        <v>2458</v>
      </c>
      <c r="F2758" s="69">
        <v>1753</v>
      </c>
      <c r="G2758" s="69" t="s">
        <v>1947</v>
      </c>
    </row>
    <row r="2759" spans="1:33" ht="14.4">
      <c r="A2759" s="27" t="str">
        <f>VLOOKUP(C2759,'user list'!A:B,2,0)</f>
        <v>CTO</v>
      </c>
      <c r="B2759" s="172">
        <v>45810.559907407405</v>
      </c>
      <c r="C2759" s="69" t="s">
        <v>207</v>
      </c>
      <c r="D2759" s="69" t="s">
        <v>1937</v>
      </c>
      <c r="E2759" s="69">
        <v>1</v>
      </c>
      <c r="F2759" s="69">
        <v>1748</v>
      </c>
      <c r="G2759" s="69" t="s">
        <v>1939</v>
      </c>
      <c r="O2759" s="73"/>
      <c r="P2759" s="73"/>
    </row>
    <row r="2760" spans="1:33" ht="14.4">
      <c r="A2760" s="27" t="str">
        <f>VLOOKUP(C2760,'user list'!A:B,2,0)</f>
        <v>QCEAU</v>
      </c>
      <c r="B2760" s="172">
        <v>45810.560381944444</v>
      </c>
      <c r="C2760" s="69" t="s">
        <v>266</v>
      </c>
      <c r="D2760" s="69" t="s">
        <v>1937</v>
      </c>
      <c r="E2760" s="69" t="s">
        <v>2456</v>
      </c>
      <c r="F2760" s="69">
        <v>1751</v>
      </c>
      <c r="G2760" s="69" t="s">
        <v>1939</v>
      </c>
      <c r="O2760" s="73"/>
      <c r="P2760" s="73"/>
    </row>
    <row r="2761" spans="1:33" ht="14.4">
      <c r="A2761" s="27" t="str">
        <f>VLOOKUP(C2761,'user list'!A:B,2,0)</f>
        <v>CTO</v>
      </c>
      <c r="B2761" s="172">
        <v>45810.561307870368</v>
      </c>
      <c r="C2761" s="69" t="s">
        <v>207</v>
      </c>
      <c r="D2761" s="69" t="s">
        <v>1937</v>
      </c>
      <c r="E2761" s="69">
        <v>1</v>
      </c>
      <c r="F2761" s="69">
        <v>1748</v>
      </c>
      <c r="G2761" s="69" t="s">
        <v>1949</v>
      </c>
    </row>
    <row r="2762" spans="1:33" ht="14.4">
      <c r="A2762" s="27" t="str">
        <f>VLOOKUP(C2762,'user list'!A:B,2,0)</f>
        <v>CTO</v>
      </c>
      <c r="B2762" s="172">
        <v>45810.561990740738</v>
      </c>
      <c r="C2762" s="69" t="s">
        <v>207</v>
      </c>
      <c r="D2762" s="69" t="s">
        <v>1937</v>
      </c>
      <c r="E2762" s="69">
        <v>1</v>
      </c>
      <c r="F2762" s="69">
        <v>1748</v>
      </c>
      <c r="G2762" s="69" t="s">
        <v>1939</v>
      </c>
    </row>
    <row r="2763" spans="1:33" ht="14.4">
      <c r="A2763" s="27" t="str">
        <f>VLOOKUP(C2763,'user list'!A:B,2,0)</f>
        <v>CTO</v>
      </c>
      <c r="B2763" s="172">
        <v>45810.562210648146</v>
      </c>
      <c r="C2763" s="69" t="s">
        <v>207</v>
      </c>
      <c r="D2763" s="69" t="s">
        <v>1937</v>
      </c>
      <c r="E2763" s="69" t="s">
        <v>2457</v>
      </c>
      <c r="F2763" s="69">
        <v>1752</v>
      </c>
      <c r="G2763" s="69" t="s">
        <v>1939</v>
      </c>
    </row>
    <row r="2764" spans="1:33" ht="14.4">
      <c r="A2764" s="27" t="str">
        <f>VLOOKUP(C2764,'user list'!A:B,2,0)</f>
        <v>CTO</v>
      </c>
      <c r="B2764" s="172">
        <v>45810.562511574077</v>
      </c>
      <c r="C2764" s="69" t="s">
        <v>207</v>
      </c>
      <c r="D2764" s="69" t="s">
        <v>1937</v>
      </c>
      <c r="E2764" s="69" t="s">
        <v>2457</v>
      </c>
      <c r="F2764" s="69">
        <v>1752</v>
      </c>
      <c r="G2764" s="69" t="s">
        <v>1939</v>
      </c>
      <c r="AD2764" s="73"/>
      <c r="AE2764" s="73"/>
    </row>
    <row r="2765" spans="1:33" ht="14.4">
      <c r="A2765" s="27" t="str">
        <f>VLOOKUP(C2765,'user list'!A:B,2,0)</f>
        <v>CTO</v>
      </c>
      <c r="B2765" s="172">
        <v>45810.562557870369</v>
      </c>
      <c r="C2765" s="69" t="s">
        <v>207</v>
      </c>
      <c r="D2765" s="69" t="s">
        <v>1937</v>
      </c>
      <c r="E2765" s="69">
        <v>1</v>
      </c>
      <c r="F2765" s="69">
        <v>1748</v>
      </c>
      <c r="G2765" s="69" t="s">
        <v>1939</v>
      </c>
    </row>
    <row r="2766" spans="1:33" ht="14.4">
      <c r="A2766" s="27" t="str">
        <f>VLOOKUP(C2766,'user list'!A:B,2,0)</f>
        <v>CTO</v>
      </c>
      <c r="B2766" s="172">
        <v>45810.5627662037</v>
      </c>
      <c r="C2766" s="69" t="s">
        <v>207</v>
      </c>
      <c r="D2766" s="69" t="s">
        <v>1937</v>
      </c>
      <c r="E2766" s="69">
        <v>1</v>
      </c>
      <c r="F2766" s="69">
        <v>1748</v>
      </c>
      <c r="G2766" s="69" t="s">
        <v>2441</v>
      </c>
      <c r="L2766" s="73"/>
      <c r="M2766" s="73"/>
    </row>
    <row r="2767" spans="1:33" ht="14.4">
      <c r="A2767" s="27" t="str">
        <f>VLOOKUP(C2767,'user list'!A:B,2,0)</f>
        <v>CTO</v>
      </c>
      <c r="B2767" s="172">
        <v>45810.563993055555</v>
      </c>
      <c r="C2767" s="69" t="s">
        <v>207</v>
      </c>
      <c r="D2767" s="69" t="s">
        <v>1937</v>
      </c>
      <c r="E2767" s="69" t="s">
        <v>2457</v>
      </c>
      <c r="F2767" s="69">
        <v>1752</v>
      </c>
      <c r="G2767" s="69" t="s">
        <v>1939</v>
      </c>
    </row>
    <row r="2768" spans="1:33" ht="14.4">
      <c r="A2768" s="27" t="str">
        <f>VLOOKUP(C2768,'user list'!A:B,2,0)</f>
        <v>CTO</v>
      </c>
      <c r="B2768" s="172">
        <v>45810.564687500002</v>
      </c>
      <c r="C2768" s="69" t="s">
        <v>207</v>
      </c>
      <c r="D2768" s="69" t="s">
        <v>1937</v>
      </c>
      <c r="E2768" s="69" t="s">
        <v>2457</v>
      </c>
      <c r="F2768" s="69">
        <v>1752</v>
      </c>
      <c r="G2768" s="69" t="s">
        <v>1939</v>
      </c>
    </row>
    <row r="2769" spans="1:33" ht="14.4">
      <c r="A2769" s="27" t="str">
        <f>VLOOKUP(C2769,'user list'!A:B,2,0)</f>
        <v>BPLD</v>
      </c>
      <c r="B2769" s="172">
        <v>45810.564780092594</v>
      </c>
      <c r="C2769" s="69" t="s">
        <v>194</v>
      </c>
      <c r="D2769" s="69" t="s">
        <v>1937</v>
      </c>
      <c r="E2769" s="69" t="s">
        <v>2002</v>
      </c>
      <c r="F2769" s="69">
        <v>1747</v>
      </c>
      <c r="G2769" s="69" t="s">
        <v>1939</v>
      </c>
    </row>
    <row r="2770" spans="1:33" ht="14.4">
      <c r="A2770" s="27" t="str">
        <f>VLOOKUP(C2770,'user list'!A:B,2,0)</f>
        <v>BPLD</v>
      </c>
      <c r="B2770" s="172">
        <v>45810.565057870372</v>
      </c>
      <c r="C2770" s="69" t="s">
        <v>194</v>
      </c>
      <c r="D2770" s="69" t="s">
        <v>1937</v>
      </c>
      <c r="E2770" s="69" t="s">
        <v>2002</v>
      </c>
      <c r="F2770" s="69">
        <v>1747</v>
      </c>
      <c r="G2770" s="69" t="s">
        <v>1947</v>
      </c>
      <c r="R2770" s="73"/>
      <c r="S2770" s="73"/>
    </row>
    <row r="2771" spans="1:33" ht="14.4">
      <c r="A2771" s="27" t="str">
        <f>VLOOKUP(C2771,'user list'!A:B,2,0)</f>
        <v>BPLD</v>
      </c>
      <c r="B2771" s="172">
        <v>45810.565057870372</v>
      </c>
      <c r="C2771" s="69" t="s">
        <v>194</v>
      </c>
      <c r="D2771" s="69" t="s">
        <v>1937</v>
      </c>
      <c r="E2771" s="69" t="s">
        <v>2002</v>
      </c>
      <c r="F2771" s="69">
        <v>1747</v>
      </c>
      <c r="G2771" s="69" t="s">
        <v>1948</v>
      </c>
    </row>
    <row r="2772" spans="1:33" ht="14.4">
      <c r="A2772" s="27" t="str">
        <f>VLOOKUP(C2772,'user list'!A:B,2,0)</f>
        <v>BPLD</v>
      </c>
      <c r="B2772" s="172">
        <v>45810.565069444441</v>
      </c>
      <c r="C2772" s="69" t="s">
        <v>194</v>
      </c>
      <c r="D2772" s="69" t="s">
        <v>1937</v>
      </c>
      <c r="E2772" s="69" t="s">
        <v>2002</v>
      </c>
      <c r="F2772" s="69">
        <v>1747</v>
      </c>
      <c r="G2772" s="69" t="s">
        <v>1939</v>
      </c>
      <c r="O2772" s="73"/>
      <c r="P2772" s="73"/>
    </row>
    <row r="2773" spans="1:33" ht="14.4">
      <c r="A2773" s="27" t="str">
        <f>VLOOKUP(C2773,'user list'!A:B,2,0)</f>
        <v>Admin</v>
      </c>
      <c r="B2773" s="172">
        <v>45810.565069444441</v>
      </c>
      <c r="C2773" s="69" t="s">
        <v>186</v>
      </c>
      <c r="D2773" s="69" t="s">
        <v>1937</v>
      </c>
      <c r="E2773" s="69" t="s">
        <v>2002</v>
      </c>
      <c r="F2773" s="69">
        <v>1747</v>
      </c>
      <c r="G2773" s="69" t="s">
        <v>1948</v>
      </c>
      <c r="AD2773" s="74"/>
      <c r="AG2773" s="74"/>
    </row>
    <row r="2774" spans="1:33" ht="14.4">
      <c r="A2774" s="27" t="str">
        <f>VLOOKUP(C2774,'user list'!A:B,2,0)</f>
        <v>CTO</v>
      </c>
      <c r="B2774" s="172">
        <v>45810.565196759257</v>
      </c>
      <c r="C2774" s="69" t="s">
        <v>207</v>
      </c>
      <c r="D2774" s="69" t="s">
        <v>1937</v>
      </c>
      <c r="E2774" s="69" t="s">
        <v>2457</v>
      </c>
      <c r="F2774" s="69">
        <v>1752</v>
      </c>
      <c r="G2774" s="69" t="s">
        <v>1939</v>
      </c>
      <c r="L2774" s="73"/>
      <c r="M2774" s="73"/>
    </row>
    <row r="2775" spans="1:33" ht="14.4">
      <c r="A2775" s="27" t="str">
        <f>VLOOKUP(C2775,'user list'!A:B,2,0)</f>
        <v>CTO</v>
      </c>
      <c r="B2775" s="172">
        <v>45810.565625000003</v>
      </c>
      <c r="C2775" s="69" t="s">
        <v>207</v>
      </c>
      <c r="D2775" s="69" t="s">
        <v>1937</v>
      </c>
      <c r="E2775" s="69" t="s">
        <v>2457</v>
      </c>
      <c r="F2775" s="69">
        <v>1752</v>
      </c>
      <c r="G2775" s="69" t="s">
        <v>1939</v>
      </c>
    </row>
    <row r="2776" spans="1:33" ht="14.4">
      <c r="A2776" s="27" t="str">
        <f>VLOOKUP(C2776,'user list'!A:B,2,0)</f>
        <v>OCM</v>
      </c>
      <c r="B2776" s="172">
        <v>45810.565636574072</v>
      </c>
      <c r="C2776" s="69" t="s">
        <v>232</v>
      </c>
      <c r="D2776" s="69" t="s">
        <v>1937</v>
      </c>
      <c r="E2776" s="69" t="s">
        <v>2100</v>
      </c>
      <c r="F2776" s="69">
        <v>1075</v>
      </c>
      <c r="G2776" s="69" t="s">
        <v>1939</v>
      </c>
      <c r="O2776" s="73"/>
      <c r="P2776" s="73"/>
    </row>
    <row r="2777" spans="1:33" ht="14.4">
      <c r="A2777" s="27" t="str">
        <f>VLOOKUP(C2777,'user list'!A:B,2,0)</f>
        <v>OCM</v>
      </c>
      <c r="B2777" s="172">
        <v>45810.565821759257</v>
      </c>
      <c r="C2777" s="69" t="s">
        <v>232</v>
      </c>
      <c r="D2777" s="69" t="s">
        <v>1937</v>
      </c>
      <c r="E2777" s="69" t="s">
        <v>1974</v>
      </c>
      <c r="F2777" s="69">
        <v>1750</v>
      </c>
      <c r="G2777" s="69" t="s">
        <v>1939</v>
      </c>
      <c r="O2777" s="73"/>
      <c r="P2777" s="73"/>
    </row>
    <row r="2778" spans="1:33" ht="14.4">
      <c r="A2778" s="27" t="str">
        <f>VLOOKUP(C2778,'user list'!A:B,2,0)</f>
        <v>OCM</v>
      </c>
      <c r="B2778" s="172">
        <v>45810.565821759257</v>
      </c>
      <c r="C2778" s="69" t="s">
        <v>232</v>
      </c>
      <c r="D2778" s="69" t="s">
        <v>1937</v>
      </c>
      <c r="E2778" s="69" t="s">
        <v>1974</v>
      </c>
      <c r="F2778" s="69">
        <v>1749</v>
      </c>
      <c r="G2778" s="69" t="s">
        <v>1939</v>
      </c>
    </row>
    <row r="2779" spans="1:33" ht="14.4">
      <c r="A2779" s="27" t="str">
        <f>VLOOKUP(C2779,'user list'!A:B,2,0)</f>
        <v>OCM</v>
      </c>
      <c r="B2779" s="172">
        <v>45810.565833333334</v>
      </c>
      <c r="C2779" s="69" t="s">
        <v>232</v>
      </c>
      <c r="D2779" s="69" t="s">
        <v>1937</v>
      </c>
      <c r="E2779" s="69" t="s">
        <v>2444</v>
      </c>
      <c r="F2779" s="69">
        <v>1741</v>
      </c>
      <c r="G2779" s="69" t="s">
        <v>1939</v>
      </c>
    </row>
    <row r="2780" spans="1:33" ht="14.4">
      <c r="A2780" s="27" t="str">
        <f>VLOOKUP(C2780,'user list'!A:B,2,0)</f>
        <v>BPLD</v>
      </c>
      <c r="B2780" s="172">
        <v>45810.566574074073</v>
      </c>
      <c r="C2780" s="69" t="s">
        <v>194</v>
      </c>
      <c r="D2780" s="69" t="s">
        <v>1937</v>
      </c>
      <c r="E2780" s="69" t="s">
        <v>1974</v>
      </c>
      <c r="F2780" s="69">
        <v>1727</v>
      </c>
      <c r="G2780" s="69" t="s">
        <v>1939</v>
      </c>
    </row>
    <row r="2781" spans="1:33" ht="14.4">
      <c r="A2781" s="27" t="str">
        <f>VLOOKUP(C2781,'user list'!A:B,2,0)</f>
        <v>BPLD</v>
      </c>
      <c r="B2781" s="172">
        <v>45810.567106481481</v>
      </c>
      <c r="C2781" s="69" t="s">
        <v>194</v>
      </c>
      <c r="D2781" s="69" t="s">
        <v>1937</v>
      </c>
      <c r="E2781" s="69" t="s">
        <v>2002</v>
      </c>
      <c r="F2781" s="69">
        <v>1747</v>
      </c>
      <c r="G2781" s="69" t="s">
        <v>1939</v>
      </c>
      <c r="AD2781" s="73"/>
      <c r="AE2781" s="73"/>
    </row>
    <row r="2782" spans="1:33" ht="14.4">
      <c r="A2782" s="27" t="str">
        <f>VLOOKUP(C2782,'user list'!A:B,2,0)</f>
        <v>CTO</v>
      </c>
      <c r="B2782" s="172">
        <v>45810.567442129628</v>
      </c>
      <c r="C2782" s="69" t="s">
        <v>207</v>
      </c>
      <c r="D2782" s="69" t="s">
        <v>1937</v>
      </c>
      <c r="E2782" s="69" t="s">
        <v>2457</v>
      </c>
      <c r="F2782" s="69">
        <v>1752</v>
      </c>
      <c r="G2782" s="69" t="s">
        <v>1939</v>
      </c>
    </row>
    <row r="2783" spans="1:33" ht="14.4">
      <c r="A2783" s="27" t="str">
        <f>VLOOKUP(C2783,'user list'!A:B,2,0)</f>
        <v>CGSD</v>
      </c>
      <c r="B2783" s="172">
        <v>45810.570115740738</v>
      </c>
      <c r="C2783" s="69" t="s">
        <v>200</v>
      </c>
      <c r="D2783" s="69" t="s">
        <v>1937</v>
      </c>
      <c r="E2783" s="69" t="s">
        <v>2456</v>
      </c>
      <c r="F2783" s="69">
        <v>1751</v>
      </c>
      <c r="G2783" s="69" t="s">
        <v>1939</v>
      </c>
      <c r="L2783" s="73"/>
      <c r="M2783" s="73"/>
    </row>
    <row r="2784" spans="1:33" ht="14.4">
      <c r="A2784" s="27" t="str">
        <f>VLOOKUP(C2784,'user list'!A:B,2,0)</f>
        <v>CGSD</v>
      </c>
      <c r="B2784" s="172">
        <v>45810.570428240739</v>
      </c>
      <c r="C2784" s="69" t="s">
        <v>200</v>
      </c>
      <c r="D2784" s="69" t="s">
        <v>1937</v>
      </c>
      <c r="E2784" s="69" t="s">
        <v>2456</v>
      </c>
      <c r="F2784" s="69">
        <v>1751</v>
      </c>
      <c r="G2784" s="69" t="s">
        <v>1947</v>
      </c>
    </row>
    <row r="2785" spans="1:54" ht="14.4">
      <c r="A2785" s="27" t="str">
        <f>VLOOKUP(C2785,'user list'!A:B,2,0)</f>
        <v>CGSD</v>
      </c>
      <c r="B2785" s="172">
        <v>45810.570428240739</v>
      </c>
      <c r="C2785" s="69" t="s">
        <v>200</v>
      </c>
      <c r="D2785" s="69" t="s">
        <v>1937</v>
      </c>
      <c r="E2785" s="69" t="s">
        <v>2456</v>
      </c>
      <c r="F2785" s="69">
        <v>1751</v>
      </c>
      <c r="G2785" s="69" t="s">
        <v>1948</v>
      </c>
    </row>
    <row r="2786" spans="1:54" ht="14.4">
      <c r="A2786" s="27" t="str">
        <f>VLOOKUP(C2786,'user list'!A:B,2,0)</f>
        <v>CGSD</v>
      </c>
      <c r="B2786" s="172">
        <v>45810.570428240739</v>
      </c>
      <c r="C2786" s="69" t="s">
        <v>200</v>
      </c>
      <c r="D2786" s="69" t="s">
        <v>1937</v>
      </c>
      <c r="E2786" s="69" t="s">
        <v>2456</v>
      </c>
      <c r="F2786" s="69">
        <v>1751</v>
      </c>
      <c r="G2786" s="69" t="s">
        <v>1939</v>
      </c>
    </row>
    <row r="2787" spans="1:54" ht="14.4">
      <c r="A2787" s="27" t="str">
        <f>VLOOKUP(C2787,'user list'!A:B,2,0)</f>
        <v>CGSD</v>
      </c>
      <c r="B2787" s="172">
        <v>45810.570775462962</v>
      </c>
      <c r="C2787" s="69" t="s">
        <v>200</v>
      </c>
      <c r="D2787" s="69" t="s">
        <v>1937</v>
      </c>
      <c r="E2787" s="69" t="s">
        <v>2456</v>
      </c>
      <c r="F2787" s="69">
        <v>1751</v>
      </c>
      <c r="G2787" s="69" t="s">
        <v>1949</v>
      </c>
      <c r="R2787" s="73"/>
      <c r="S2787" s="73"/>
    </row>
    <row r="2788" spans="1:54" ht="14.4">
      <c r="A2788" s="27" t="str">
        <f>VLOOKUP(C2788,'user list'!A:B,2,0)</f>
        <v>OCM</v>
      </c>
      <c r="B2788" s="172">
        <v>45810.570856481485</v>
      </c>
      <c r="C2788" s="69" t="s">
        <v>232</v>
      </c>
      <c r="D2788" s="69" t="s">
        <v>1937</v>
      </c>
      <c r="E2788" s="69" t="s">
        <v>2444</v>
      </c>
      <c r="F2788" s="69">
        <v>1741</v>
      </c>
      <c r="G2788" s="69" t="s">
        <v>1939</v>
      </c>
    </row>
    <row r="2789" spans="1:54" ht="14.4">
      <c r="A2789" s="27" t="str">
        <f>VLOOKUP(C2789,'user list'!A:B,2,0)</f>
        <v>OCM</v>
      </c>
      <c r="B2789" s="172">
        <v>45810.570891203701</v>
      </c>
      <c r="C2789" s="69" t="s">
        <v>232</v>
      </c>
      <c r="D2789" s="69" t="s">
        <v>1937</v>
      </c>
      <c r="E2789" s="69" t="s">
        <v>1974</v>
      </c>
      <c r="F2789" s="69">
        <v>1750</v>
      </c>
      <c r="G2789" s="69" t="s">
        <v>1939</v>
      </c>
      <c r="O2789" s="73"/>
      <c r="P2789" s="73"/>
    </row>
    <row r="2790" spans="1:54" ht="14.4">
      <c r="A2790" s="27" t="str">
        <f>VLOOKUP(C2790,'user list'!A:B,2,0)</f>
        <v>OCM</v>
      </c>
      <c r="B2790" s="172">
        <v>45810.571215277778</v>
      </c>
      <c r="C2790" s="69" t="s">
        <v>232</v>
      </c>
      <c r="D2790" s="69" t="s">
        <v>1937</v>
      </c>
      <c r="E2790" s="69" t="s">
        <v>1974</v>
      </c>
      <c r="F2790" s="69">
        <v>1749</v>
      </c>
      <c r="G2790" s="69" t="s">
        <v>1939</v>
      </c>
      <c r="AY2790" s="74"/>
      <c r="BB2790" s="74"/>
    </row>
    <row r="2791" spans="1:54" ht="14.4">
      <c r="A2791" s="27" t="str">
        <f>VLOOKUP(C2791,'user list'!A:B,2,0)</f>
        <v>OCM</v>
      </c>
      <c r="B2791" s="172">
        <v>45810.571250000001</v>
      </c>
      <c r="C2791" s="69" t="s">
        <v>232</v>
      </c>
      <c r="D2791" s="69" t="s">
        <v>1937</v>
      </c>
      <c r="E2791" s="69" t="s">
        <v>2444</v>
      </c>
      <c r="F2791" s="69">
        <v>1741</v>
      </c>
      <c r="G2791" s="69" t="s">
        <v>1939</v>
      </c>
      <c r="L2791" s="73"/>
      <c r="M2791" s="73"/>
    </row>
    <row r="2792" spans="1:54" ht="14.4">
      <c r="A2792" s="27" t="str">
        <f>VLOOKUP(C2792,'user list'!A:B,2,0)</f>
        <v>OCM</v>
      </c>
      <c r="B2792" s="172">
        <v>45810.572916666664</v>
      </c>
      <c r="C2792" s="69" t="s">
        <v>232</v>
      </c>
      <c r="D2792" s="69" t="s">
        <v>1937</v>
      </c>
      <c r="E2792" s="69" t="s">
        <v>2444</v>
      </c>
      <c r="F2792" s="69">
        <v>1741</v>
      </c>
      <c r="G2792" s="69" t="s">
        <v>1939</v>
      </c>
      <c r="L2792" s="73"/>
      <c r="M2792" s="73"/>
    </row>
    <row r="2793" spans="1:54" ht="14.4">
      <c r="A2793" s="27" t="str">
        <f>VLOOKUP(C2793,'user list'!A:B,2,0)</f>
        <v>CTO</v>
      </c>
      <c r="B2793" s="172">
        <v>45810.573067129626</v>
      </c>
      <c r="C2793" s="69" t="s">
        <v>207</v>
      </c>
      <c r="D2793" s="69" t="s">
        <v>1937</v>
      </c>
      <c r="E2793" s="69" t="s">
        <v>2457</v>
      </c>
      <c r="F2793" s="69">
        <v>1752</v>
      </c>
      <c r="G2793" s="69" t="s">
        <v>1939</v>
      </c>
      <c r="O2793" s="73"/>
      <c r="P2793" s="73"/>
    </row>
    <row r="2794" spans="1:54" ht="14.4">
      <c r="A2794" s="27" t="str">
        <f>VLOOKUP(C2794,'user list'!A:B,2,0)</f>
        <v>CTO</v>
      </c>
      <c r="B2794" s="172">
        <v>45810.573506944442</v>
      </c>
      <c r="C2794" s="69" t="s">
        <v>207</v>
      </c>
      <c r="D2794" s="69" t="s">
        <v>1937</v>
      </c>
      <c r="E2794" s="69" t="s">
        <v>2457</v>
      </c>
      <c r="F2794" s="69">
        <v>1752</v>
      </c>
      <c r="G2794" s="69" t="s">
        <v>1939</v>
      </c>
      <c r="O2794" s="73"/>
      <c r="P2794" s="73"/>
    </row>
    <row r="2795" spans="1:54" ht="14.4">
      <c r="A2795" s="27" t="str">
        <f>VLOOKUP(C2795,'user list'!A:B,2,0)</f>
        <v>CTO</v>
      </c>
      <c r="B2795" s="172">
        <v>45810.575115740743</v>
      </c>
      <c r="C2795" s="69" t="s">
        <v>207</v>
      </c>
      <c r="D2795" s="69" t="s">
        <v>1937</v>
      </c>
      <c r="E2795" s="69" t="s">
        <v>2457</v>
      </c>
      <c r="F2795" s="69">
        <v>1752</v>
      </c>
      <c r="G2795" s="69" t="s">
        <v>1939</v>
      </c>
    </row>
    <row r="2796" spans="1:54" ht="14.4">
      <c r="A2796" s="27" t="str">
        <f>VLOOKUP(C2796,'user list'!A:B,2,0)</f>
        <v>ITDD</v>
      </c>
      <c r="B2796" s="172">
        <v>45810.576620370368</v>
      </c>
      <c r="C2796" s="69" t="s">
        <v>219</v>
      </c>
      <c r="D2796" s="69" t="s">
        <v>1937</v>
      </c>
      <c r="E2796" s="69" t="s">
        <v>2457</v>
      </c>
      <c r="F2796" s="69">
        <v>1752</v>
      </c>
      <c r="G2796" s="69" t="s">
        <v>1939</v>
      </c>
    </row>
    <row r="2797" spans="1:54" ht="14.4">
      <c r="A2797" s="27" t="str">
        <f>VLOOKUP(C2797,'user list'!A:B,2,0)</f>
        <v>MDAD</v>
      </c>
      <c r="B2797" s="172">
        <v>45810.577847222223</v>
      </c>
      <c r="C2797" s="69" t="s">
        <v>223</v>
      </c>
      <c r="D2797" s="69" t="s">
        <v>1937</v>
      </c>
      <c r="E2797" s="69" t="s">
        <v>2002</v>
      </c>
      <c r="F2797" s="69">
        <v>1747</v>
      </c>
      <c r="G2797" s="69" t="s">
        <v>1939</v>
      </c>
      <c r="O2797" s="73"/>
      <c r="P2797" s="73"/>
    </row>
    <row r="2798" spans="1:54" ht="14.4">
      <c r="A2798" s="27" t="str">
        <f>VLOOKUP(C2798,'user list'!A:B,2,0)</f>
        <v>QCEAU</v>
      </c>
      <c r="B2798" s="172">
        <v>45810.578888888886</v>
      </c>
      <c r="C2798" s="69" t="s">
        <v>266</v>
      </c>
      <c r="D2798" s="69" t="s">
        <v>1937</v>
      </c>
      <c r="E2798" s="69" t="s">
        <v>2459</v>
      </c>
      <c r="F2798" s="69">
        <v>1754</v>
      </c>
      <c r="G2798" s="69" t="s">
        <v>2440</v>
      </c>
      <c r="L2798" s="73"/>
      <c r="M2798" s="73"/>
    </row>
    <row r="2799" spans="1:54" ht="14.4">
      <c r="A2799" s="27" t="str">
        <f>VLOOKUP(C2799,'user list'!A:B,2,0)</f>
        <v>Admin</v>
      </c>
      <c r="B2799" s="172">
        <v>45810.578900462962</v>
      </c>
      <c r="C2799" s="69" t="s">
        <v>186</v>
      </c>
      <c r="D2799" s="69" t="s">
        <v>1937</v>
      </c>
      <c r="E2799" s="69" t="s">
        <v>2459</v>
      </c>
      <c r="F2799" s="69">
        <v>1754</v>
      </c>
      <c r="G2799" s="69" t="s">
        <v>1948</v>
      </c>
    </row>
    <row r="2800" spans="1:54" ht="14.4">
      <c r="A2800" s="27" t="str">
        <f>VLOOKUP(C2800,'user list'!A:B,2,0)</f>
        <v>Admin</v>
      </c>
      <c r="B2800" s="172">
        <v>45810.578900462962</v>
      </c>
      <c r="C2800" s="69" t="s">
        <v>186</v>
      </c>
      <c r="D2800" s="69" t="s">
        <v>1937</v>
      </c>
      <c r="E2800" s="69" t="s">
        <v>2459</v>
      </c>
      <c r="F2800" s="69">
        <v>1754</v>
      </c>
      <c r="G2800" s="69" t="s">
        <v>1948</v>
      </c>
    </row>
    <row r="2801" spans="1:51" ht="14.4">
      <c r="A2801" s="27" t="str">
        <f>VLOOKUP(C2801,'user list'!A:B,2,0)</f>
        <v>Admin</v>
      </c>
      <c r="B2801" s="172">
        <v>45810.578900462962</v>
      </c>
      <c r="C2801" s="69" t="s">
        <v>186</v>
      </c>
      <c r="D2801" s="69" t="s">
        <v>1937</v>
      </c>
      <c r="E2801" s="69" t="s">
        <v>2459</v>
      </c>
      <c r="F2801" s="69">
        <v>1754</v>
      </c>
      <c r="G2801" s="69" t="s">
        <v>1948</v>
      </c>
    </row>
    <row r="2802" spans="1:51" ht="14.4">
      <c r="A2802" s="27" t="str">
        <f>VLOOKUP(C2802,'user list'!A:B,2,0)</f>
        <v>Admin</v>
      </c>
      <c r="B2802" s="172">
        <v>45810.578900462962</v>
      </c>
      <c r="C2802" s="69" t="s">
        <v>186</v>
      </c>
      <c r="D2802" s="69" t="s">
        <v>1937</v>
      </c>
      <c r="E2802" s="69" t="s">
        <v>2459</v>
      </c>
      <c r="F2802" s="69">
        <v>1754</v>
      </c>
      <c r="G2802" s="69" t="s">
        <v>1947</v>
      </c>
      <c r="AD2802" s="73"/>
      <c r="AE2802" s="73"/>
    </row>
    <row r="2803" spans="1:51" ht="14.4">
      <c r="A2803" s="27" t="str">
        <f>VLOOKUP(C2803,'user list'!A:B,2,0)</f>
        <v>DBO</v>
      </c>
      <c r="B2803" s="172">
        <v>45810.579594907409</v>
      </c>
      <c r="C2803" s="69" t="s">
        <v>209</v>
      </c>
      <c r="D2803" s="69" t="s">
        <v>1937</v>
      </c>
      <c r="E2803" s="69" t="s">
        <v>1960</v>
      </c>
      <c r="F2803" s="69">
        <v>347</v>
      </c>
      <c r="G2803" s="69" t="s">
        <v>1939</v>
      </c>
    </row>
    <row r="2804" spans="1:51" ht="14.4">
      <c r="A2804" s="27" t="str">
        <f>VLOOKUP(C2804,'user list'!A:B,2,0)</f>
        <v>PAISD</v>
      </c>
      <c r="B2804" s="172">
        <v>45810.58121527778</v>
      </c>
      <c r="C2804" s="69" t="s">
        <v>256</v>
      </c>
      <c r="D2804" s="69" t="s">
        <v>1937</v>
      </c>
      <c r="E2804" s="69" t="s">
        <v>2451</v>
      </c>
      <c r="F2804" s="69">
        <v>1742</v>
      </c>
      <c r="G2804" s="69" t="s">
        <v>1939</v>
      </c>
      <c r="L2804" s="74"/>
      <c r="O2804" s="73"/>
      <c r="P2804" s="73"/>
    </row>
    <row r="2805" spans="1:51" ht="14.4">
      <c r="A2805" s="27" t="str">
        <f>VLOOKUP(C2805,'user list'!A:B,2,0)</f>
        <v>PAISD</v>
      </c>
      <c r="B2805" s="172">
        <v>45810.581342592595</v>
      </c>
      <c r="C2805" s="69" t="s">
        <v>256</v>
      </c>
      <c r="D2805" s="69" t="s">
        <v>1937</v>
      </c>
      <c r="E2805" s="69" t="s">
        <v>2451</v>
      </c>
      <c r="F2805" s="69">
        <v>1742</v>
      </c>
      <c r="G2805" s="69" t="s">
        <v>1949</v>
      </c>
      <c r="AV2805" s="74"/>
      <c r="AY2805" s="74"/>
    </row>
    <row r="2806" spans="1:51" ht="14.4">
      <c r="A2806" s="27" t="str">
        <f>VLOOKUP(C2806,'user list'!A:B,2,0)</f>
        <v>QCEAU</v>
      </c>
      <c r="B2806" s="172">
        <v>45810.583761574075</v>
      </c>
      <c r="C2806" s="69" t="s">
        <v>266</v>
      </c>
      <c r="D2806" s="69" t="s">
        <v>1937</v>
      </c>
      <c r="E2806" s="69" t="s">
        <v>2460</v>
      </c>
      <c r="F2806" s="69">
        <v>1755</v>
      </c>
      <c r="G2806" s="69" t="s">
        <v>2440</v>
      </c>
    </row>
    <row r="2807" spans="1:51" ht="14.4">
      <c r="A2807" s="27" t="str">
        <f>VLOOKUP(C2807,'user list'!A:B,2,0)</f>
        <v>Admin</v>
      </c>
      <c r="B2807" s="172">
        <v>45810.583761574075</v>
      </c>
      <c r="C2807" s="69" t="s">
        <v>186</v>
      </c>
      <c r="D2807" s="69" t="s">
        <v>1937</v>
      </c>
      <c r="E2807" s="69" t="s">
        <v>2460</v>
      </c>
      <c r="F2807" s="69">
        <v>1755</v>
      </c>
      <c r="G2807" s="69" t="s">
        <v>1948</v>
      </c>
      <c r="L2807" s="73"/>
      <c r="M2807" s="73"/>
    </row>
    <row r="2808" spans="1:51" ht="14.4">
      <c r="A2808" s="27" t="str">
        <f>VLOOKUP(C2808,'user list'!A:B,2,0)</f>
        <v>Admin</v>
      </c>
      <c r="B2808" s="172">
        <v>45810.583761574075</v>
      </c>
      <c r="C2808" s="69" t="s">
        <v>186</v>
      </c>
      <c r="D2808" s="69" t="s">
        <v>1937</v>
      </c>
      <c r="E2808" s="69" t="s">
        <v>2460</v>
      </c>
      <c r="F2808" s="69">
        <v>1755</v>
      </c>
      <c r="G2808" s="69" t="s">
        <v>1948</v>
      </c>
      <c r="O2808" s="73"/>
      <c r="P2808" s="73"/>
    </row>
    <row r="2809" spans="1:51" ht="14.4">
      <c r="A2809" s="27" t="str">
        <f>VLOOKUP(C2809,'user list'!A:B,2,0)</f>
        <v>Admin</v>
      </c>
      <c r="B2809" s="172">
        <v>45810.583761574075</v>
      </c>
      <c r="C2809" s="69" t="s">
        <v>186</v>
      </c>
      <c r="D2809" s="69" t="s">
        <v>1937</v>
      </c>
      <c r="E2809" s="69" t="s">
        <v>2460</v>
      </c>
      <c r="F2809" s="69">
        <v>1755</v>
      </c>
      <c r="G2809" s="69" t="s">
        <v>1948</v>
      </c>
      <c r="O2809" s="73"/>
      <c r="P2809" s="73"/>
    </row>
    <row r="2810" spans="1:51" ht="14.4">
      <c r="A2810" s="27" t="str">
        <f>VLOOKUP(C2810,'user list'!A:B,2,0)</f>
        <v>Admin</v>
      </c>
      <c r="B2810" s="172">
        <v>45810.583761574075</v>
      </c>
      <c r="C2810" s="69" t="s">
        <v>186</v>
      </c>
      <c r="D2810" s="69" t="s">
        <v>1937</v>
      </c>
      <c r="E2810" s="69" t="s">
        <v>2460</v>
      </c>
      <c r="F2810" s="69">
        <v>1755</v>
      </c>
      <c r="G2810" s="69" t="s">
        <v>1947</v>
      </c>
    </row>
    <row r="2811" spans="1:51" ht="14.4">
      <c r="A2811" s="27" t="str">
        <f>VLOOKUP(C2811,'user list'!A:B,2,0)</f>
        <v>CTO</v>
      </c>
      <c r="B2811" s="172">
        <v>45810.586608796293</v>
      </c>
      <c r="C2811" s="69" t="s">
        <v>207</v>
      </c>
      <c r="D2811" s="69" t="s">
        <v>1937</v>
      </c>
      <c r="E2811" s="69" t="s">
        <v>2457</v>
      </c>
      <c r="F2811" s="69">
        <v>1752</v>
      </c>
      <c r="G2811" s="69" t="s">
        <v>1939</v>
      </c>
    </row>
    <row r="2812" spans="1:51" ht="14.4">
      <c r="A2812" s="27" t="str">
        <f>VLOOKUP(C2812,'user list'!A:B,2,0)</f>
        <v>ITDD</v>
      </c>
      <c r="B2812" s="172">
        <v>45810.586736111109</v>
      </c>
      <c r="C2812" s="69" t="s">
        <v>219</v>
      </c>
      <c r="D2812" s="69" t="s">
        <v>1937</v>
      </c>
      <c r="E2812" s="69" t="s">
        <v>2457</v>
      </c>
      <c r="F2812" s="69">
        <v>1752</v>
      </c>
      <c r="G2812" s="69" t="s">
        <v>1939</v>
      </c>
    </row>
    <row r="2813" spans="1:51" ht="14.4">
      <c r="A2813" s="27" t="str">
        <f>VLOOKUP(C2813,'user list'!A:B,2,0)</f>
        <v>CTO</v>
      </c>
      <c r="B2813" s="172">
        <v>45810.586851851855</v>
      </c>
      <c r="C2813" s="69" t="s">
        <v>207</v>
      </c>
      <c r="D2813" s="69" t="s">
        <v>1937</v>
      </c>
      <c r="E2813" s="69" t="s">
        <v>2439</v>
      </c>
      <c r="F2813" s="69">
        <v>1444</v>
      </c>
      <c r="G2813" s="69" t="s">
        <v>1939</v>
      </c>
    </row>
    <row r="2814" spans="1:51" ht="14.4">
      <c r="A2814" s="27" t="str">
        <f>VLOOKUP(C2814,'user list'!A:B,2,0)</f>
        <v>CTO</v>
      </c>
      <c r="B2814" s="172">
        <v>45810.586875000001</v>
      </c>
      <c r="C2814" s="69" t="s">
        <v>207</v>
      </c>
      <c r="D2814" s="69" t="s">
        <v>1937</v>
      </c>
      <c r="E2814" s="69" t="s">
        <v>2457</v>
      </c>
      <c r="F2814" s="69">
        <v>1752</v>
      </c>
      <c r="G2814" s="69" t="s">
        <v>1939</v>
      </c>
      <c r="O2814" s="73"/>
      <c r="P2814" s="73"/>
    </row>
    <row r="2815" spans="1:51" ht="14.4">
      <c r="A2815" s="27" t="str">
        <f>VLOOKUP(C2815,'user list'!A:B,2,0)</f>
        <v>BPLD</v>
      </c>
      <c r="B2815" s="172">
        <v>45810.586875000001</v>
      </c>
      <c r="C2815" s="69" t="s">
        <v>194</v>
      </c>
      <c r="D2815" s="69" t="s">
        <v>1937</v>
      </c>
      <c r="E2815" s="69" t="s">
        <v>2002</v>
      </c>
      <c r="F2815" s="69">
        <v>1747</v>
      </c>
      <c r="G2815" s="69" t="s">
        <v>1939</v>
      </c>
    </row>
    <row r="2816" spans="1:51" ht="14.4">
      <c r="A2816" s="27" t="str">
        <f>VLOOKUP(C2816,'user list'!A:B,2,0)</f>
        <v>CAD</v>
      </c>
      <c r="B2816" s="172">
        <v>45810.587025462963</v>
      </c>
      <c r="C2816" s="69" t="s">
        <v>196</v>
      </c>
      <c r="D2816" s="69" t="s">
        <v>1937</v>
      </c>
      <c r="E2816" s="69">
        <v>1</v>
      </c>
      <c r="F2816" s="69">
        <v>1736</v>
      </c>
      <c r="G2816" s="69" t="s">
        <v>1939</v>
      </c>
    </row>
    <row r="2817" spans="1:45" ht="14.4">
      <c r="A2817" s="27" t="str">
        <f>VLOOKUP(C2817,'user list'!A:B,2,0)</f>
        <v>CAD</v>
      </c>
      <c r="B2817" s="172">
        <v>45810.587048611109</v>
      </c>
      <c r="C2817" s="69" t="s">
        <v>196</v>
      </c>
      <c r="D2817" s="69" t="s">
        <v>1937</v>
      </c>
      <c r="E2817" s="69">
        <v>1</v>
      </c>
      <c r="F2817" s="69">
        <v>1736</v>
      </c>
      <c r="G2817" s="69" t="s">
        <v>1939</v>
      </c>
    </row>
    <row r="2818" spans="1:45" ht="14.4">
      <c r="A2818" s="27" t="str">
        <f>VLOOKUP(C2818,'user list'!A:B,2,0)</f>
        <v>CAD</v>
      </c>
      <c r="B2818" s="172">
        <v>45810.587060185186</v>
      </c>
      <c r="C2818" s="69" t="s">
        <v>196</v>
      </c>
      <c r="D2818" s="69" t="s">
        <v>1937</v>
      </c>
      <c r="E2818" s="69">
        <v>1</v>
      </c>
      <c r="F2818" s="69">
        <v>1736</v>
      </c>
      <c r="G2818" s="69" t="s">
        <v>1939</v>
      </c>
    </row>
    <row r="2819" spans="1:45" ht="14.4">
      <c r="A2819" s="27" t="str">
        <f>VLOOKUP(C2819,'user list'!A:B,2,0)</f>
        <v>CAD</v>
      </c>
      <c r="B2819" s="172">
        <v>45810.587083333332</v>
      </c>
      <c r="C2819" s="69" t="s">
        <v>196</v>
      </c>
      <c r="D2819" s="69" t="s">
        <v>1937</v>
      </c>
      <c r="E2819" s="69">
        <v>1</v>
      </c>
      <c r="F2819" s="69">
        <v>1736</v>
      </c>
      <c r="G2819" s="69" t="s">
        <v>1939</v>
      </c>
    </row>
    <row r="2820" spans="1:45" ht="14.4">
      <c r="A2820" s="27" t="str">
        <f>VLOOKUP(C2820,'user list'!A:B,2,0)</f>
        <v>CAD</v>
      </c>
      <c r="B2820" s="172">
        <v>45810.587152777778</v>
      </c>
      <c r="C2820" s="69" t="s">
        <v>196</v>
      </c>
      <c r="D2820" s="69" t="s">
        <v>1937</v>
      </c>
      <c r="E2820" s="69">
        <v>1</v>
      </c>
      <c r="F2820" s="69">
        <v>1736</v>
      </c>
      <c r="G2820" s="69" t="s">
        <v>1939</v>
      </c>
    </row>
    <row r="2821" spans="1:45" ht="14.4">
      <c r="A2821" s="27" t="str">
        <f>VLOOKUP(C2821,'user list'!A:B,2,0)</f>
        <v>CAD</v>
      </c>
      <c r="B2821" s="172">
        <v>45810.58730324074</v>
      </c>
      <c r="C2821" s="69" t="s">
        <v>196</v>
      </c>
      <c r="D2821" s="69" t="s">
        <v>1937</v>
      </c>
      <c r="E2821" s="69">
        <v>1</v>
      </c>
      <c r="F2821" s="69">
        <v>1736</v>
      </c>
      <c r="G2821" s="69" t="s">
        <v>2441</v>
      </c>
    </row>
    <row r="2822" spans="1:45" ht="14.4">
      <c r="A2822" s="27" t="str">
        <f>VLOOKUP(C2822,'user list'!A:B,2,0)</f>
        <v>QCEAU</v>
      </c>
      <c r="B2822" s="172">
        <v>45810.587719907409</v>
      </c>
      <c r="C2822" s="69" t="s">
        <v>266</v>
      </c>
      <c r="D2822" s="69" t="s">
        <v>1937</v>
      </c>
      <c r="E2822" s="69" t="s">
        <v>2451</v>
      </c>
      <c r="F2822" s="69">
        <v>1742</v>
      </c>
      <c r="G2822" s="69" t="s">
        <v>1939</v>
      </c>
    </row>
    <row r="2823" spans="1:45" ht="14.4">
      <c r="A2823" s="27" t="str">
        <f>VLOOKUP(C2823,'user list'!A:B,2,0)</f>
        <v>QCEAU</v>
      </c>
      <c r="B2823" s="172">
        <v>45810.587777777779</v>
      </c>
      <c r="C2823" s="69" t="s">
        <v>266</v>
      </c>
      <c r="D2823" s="69" t="s">
        <v>1937</v>
      </c>
      <c r="E2823" s="69" t="s">
        <v>2455</v>
      </c>
      <c r="F2823" s="69">
        <v>1746</v>
      </c>
      <c r="G2823" s="69" t="s">
        <v>1939</v>
      </c>
    </row>
    <row r="2824" spans="1:45" ht="14.4">
      <c r="A2824" s="27" t="str">
        <f>VLOOKUP(C2824,'user list'!A:B,2,0)</f>
        <v>QCEAU</v>
      </c>
      <c r="B2824" s="172">
        <v>45810.587812500002</v>
      </c>
      <c r="C2824" s="69" t="s">
        <v>266</v>
      </c>
      <c r="D2824" s="69" t="s">
        <v>1937</v>
      </c>
      <c r="E2824" s="69" t="s">
        <v>2456</v>
      </c>
      <c r="F2824" s="69">
        <v>1751</v>
      </c>
      <c r="G2824" s="69" t="s">
        <v>1939</v>
      </c>
      <c r="O2824" s="73"/>
      <c r="P2824" s="73"/>
    </row>
    <row r="2825" spans="1:45" ht="14.4">
      <c r="A2825" s="27" t="str">
        <f>VLOOKUP(C2825,'user list'!A:B,2,0)</f>
        <v>QCEAU</v>
      </c>
      <c r="B2825" s="172">
        <v>45810.587858796294</v>
      </c>
      <c r="C2825" s="69" t="s">
        <v>266</v>
      </c>
      <c r="D2825" s="69" t="s">
        <v>1937</v>
      </c>
      <c r="E2825" s="69" t="s">
        <v>2458</v>
      </c>
      <c r="F2825" s="69">
        <v>1753</v>
      </c>
      <c r="G2825" s="69" t="s">
        <v>1939</v>
      </c>
      <c r="L2825" s="73"/>
      <c r="M2825" s="73"/>
    </row>
    <row r="2826" spans="1:45" ht="14.4">
      <c r="A2826" s="27" t="str">
        <f>VLOOKUP(C2826,'user list'!A:B,2,0)</f>
        <v>QCEAU</v>
      </c>
      <c r="B2826" s="172">
        <v>45810.587893518517</v>
      </c>
      <c r="C2826" s="69" t="s">
        <v>266</v>
      </c>
      <c r="D2826" s="69" t="s">
        <v>1937</v>
      </c>
      <c r="E2826" s="69" t="s">
        <v>2459</v>
      </c>
      <c r="F2826" s="69">
        <v>1754</v>
      </c>
      <c r="G2826" s="69" t="s">
        <v>1939</v>
      </c>
      <c r="AP2826" s="74"/>
      <c r="AS2826" s="74"/>
    </row>
    <row r="2827" spans="1:45" ht="14.4">
      <c r="A2827" s="27" t="str">
        <f>VLOOKUP(C2827,'user list'!A:B,2,0)</f>
        <v>QCEAU</v>
      </c>
      <c r="B2827" s="172">
        <v>45810.587916666664</v>
      </c>
      <c r="C2827" s="69" t="s">
        <v>266</v>
      </c>
      <c r="D2827" s="69" t="s">
        <v>1937</v>
      </c>
      <c r="E2827" s="69" t="s">
        <v>2460</v>
      </c>
      <c r="F2827" s="69">
        <v>1755</v>
      </c>
      <c r="G2827" s="69" t="s">
        <v>1939</v>
      </c>
      <c r="L2827" s="73"/>
      <c r="M2827" s="73"/>
    </row>
    <row r="2828" spans="1:45" ht="14.4">
      <c r="A2828" s="27" t="str">
        <f>VLOOKUP(C2828,'user list'!A:B,2,0)</f>
        <v>QCEAU</v>
      </c>
      <c r="B2828" s="172">
        <v>45810.588333333333</v>
      </c>
      <c r="C2828" s="69" t="s">
        <v>266</v>
      </c>
      <c r="D2828" s="69" t="s">
        <v>1937</v>
      </c>
      <c r="E2828" s="69" t="s">
        <v>2451</v>
      </c>
      <c r="F2828" s="69">
        <v>1742</v>
      </c>
      <c r="G2828" s="69" t="s">
        <v>1939</v>
      </c>
      <c r="L2828" s="73"/>
      <c r="M2828" s="73"/>
    </row>
    <row r="2829" spans="1:45" ht="14.4">
      <c r="A2829" s="27" t="str">
        <f>VLOOKUP(C2829,'user list'!A:B,2,0)</f>
        <v>QCEAU</v>
      </c>
      <c r="B2829" s="172">
        <v>45810.588379629633</v>
      </c>
      <c r="C2829" s="69" t="s">
        <v>266</v>
      </c>
      <c r="D2829" s="69" t="s">
        <v>1937</v>
      </c>
      <c r="E2829" s="69" t="s">
        <v>2455</v>
      </c>
      <c r="F2829" s="69">
        <v>1746</v>
      </c>
      <c r="G2829" s="69" t="s">
        <v>1939</v>
      </c>
      <c r="O2829" s="73"/>
      <c r="P2829" s="73"/>
    </row>
    <row r="2830" spans="1:45" ht="14.4">
      <c r="A2830" s="27" t="str">
        <f>VLOOKUP(C2830,'user list'!A:B,2,0)</f>
        <v>QCEAU</v>
      </c>
      <c r="B2830" s="172">
        <v>45810.588414351849</v>
      </c>
      <c r="C2830" s="69" t="s">
        <v>266</v>
      </c>
      <c r="D2830" s="69" t="s">
        <v>1937</v>
      </c>
      <c r="E2830" s="69" t="s">
        <v>2456</v>
      </c>
      <c r="F2830" s="69">
        <v>1751</v>
      </c>
      <c r="G2830" s="69" t="s">
        <v>1939</v>
      </c>
    </row>
    <row r="2831" spans="1:45" ht="14.4">
      <c r="A2831" s="27" t="str">
        <f>VLOOKUP(C2831,'user list'!A:B,2,0)</f>
        <v>QCEAU</v>
      </c>
      <c r="B2831" s="172">
        <v>45810.588495370372</v>
      </c>
      <c r="C2831" s="69" t="s">
        <v>266</v>
      </c>
      <c r="D2831" s="69" t="s">
        <v>1937</v>
      </c>
      <c r="E2831" s="69" t="s">
        <v>2458</v>
      </c>
      <c r="F2831" s="69">
        <v>1753</v>
      </c>
      <c r="G2831" s="69" t="s">
        <v>1939</v>
      </c>
    </row>
    <row r="2832" spans="1:45" ht="14.4">
      <c r="A2832" s="27" t="str">
        <f>VLOOKUP(C2832,'user list'!A:B,2,0)</f>
        <v>QCEAU</v>
      </c>
      <c r="B2832" s="172">
        <v>45810.588541666664</v>
      </c>
      <c r="C2832" s="69" t="s">
        <v>266</v>
      </c>
      <c r="D2832" s="69" t="s">
        <v>1937</v>
      </c>
      <c r="E2832" s="69" t="s">
        <v>2459</v>
      </c>
      <c r="F2832" s="69">
        <v>1754</v>
      </c>
      <c r="G2832" s="69" t="s">
        <v>1939</v>
      </c>
      <c r="O2832" s="73"/>
      <c r="P2832" s="73"/>
    </row>
    <row r="2833" spans="1:31" ht="14.4">
      <c r="A2833" s="27" t="str">
        <f>VLOOKUP(C2833,'user list'!A:B,2,0)</f>
        <v>QCEAU</v>
      </c>
      <c r="B2833" s="172">
        <v>45810.588576388887</v>
      </c>
      <c r="C2833" s="69" t="s">
        <v>266</v>
      </c>
      <c r="D2833" s="69" t="s">
        <v>1937</v>
      </c>
      <c r="E2833" s="69" t="s">
        <v>2460</v>
      </c>
      <c r="F2833" s="69">
        <v>1755</v>
      </c>
      <c r="G2833" s="69" t="s">
        <v>1939</v>
      </c>
      <c r="L2833" s="73"/>
      <c r="M2833" s="73"/>
    </row>
    <row r="2834" spans="1:31" ht="14.4">
      <c r="A2834" s="27" t="str">
        <f>VLOOKUP(C2834,'user list'!A:B,2,0)</f>
        <v>CAD</v>
      </c>
      <c r="B2834" s="172">
        <v>45810.591585648152</v>
      </c>
      <c r="C2834" s="69" t="s">
        <v>196</v>
      </c>
      <c r="D2834" s="69" t="s">
        <v>1937</v>
      </c>
      <c r="E2834" s="69">
        <v>1</v>
      </c>
      <c r="F2834" s="69">
        <v>1736</v>
      </c>
      <c r="G2834" s="69" t="s">
        <v>1939</v>
      </c>
    </row>
    <row r="2835" spans="1:31" ht="14.4">
      <c r="A2835" s="27" t="str">
        <f>VLOOKUP(C2835,'user list'!A:B,2,0)</f>
        <v>OCM</v>
      </c>
      <c r="B2835" s="172">
        <v>45810.591597222221</v>
      </c>
      <c r="C2835" s="69" t="s">
        <v>231</v>
      </c>
      <c r="D2835" s="69" t="s">
        <v>1937</v>
      </c>
      <c r="E2835" s="69">
        <v>1</v>
      </c>
      <c r="F2835" s="69">
        <v>1748</v>
      </c>
      <c r="G2835" s="69" t="s">
        <v>1947</v>
      </c>
      <c r="O2835" s="73"/>
      <c r="P2835" s="73"/>
    </row>
    <row r="2836" spans="1:31" ht="14.4">
      <c r="A2836" s="27" t="str">
        <f>VLOOKUP(C2836,'user list'!A:B,2,0)</f>
        <v>OCM</v>
      </c>
      <c r="B2836" s="172">
        <v>45810.591597222221</v>
      </c>
      <c r="C2836" s="69" t="s">
        <v>231</v>
      </c>
      <c r="D2836" s="69" t="s">
        <v>1937</v>
      </c>
      <c r="E2836" s="69">
        <v>1</v>
      </c>
      <c r="F2836" s="69">
        <v>1748</v>
      </c>
      <c r="G2836" s="69" t="s">
        <v>1948</v>
      </c>
      <c r="O2836" s="73"/>
      <c r="P2836" s="73"/>
    </row>
    <row r="2837" spans="1:31" ht="14.4">
      <c r="A2837" s="27" t="str">
        <f>VLOOKUP(C2837,'user list'!A:B,2,0)</f>
        <v>Admin</v>
      </c>
      <c r="B2837" s="172">
        <v>45810.591608796298</v>
      </c>
      <c r="C2837" s="69" t="s">
        <v>186</v>
      </c>
      <c r="D2837" s="69" t="s">
        <v>1937</v>
      </c>
      <c r="E2837" s="69">
        <v>1</v>
      </c>
      <c r="F2837" s="69">
        <v>1748</v>
      </c>
      <c r="G2837" s="69" t="s">
        <v>1948</v>
      </c>
      <c r="O2837" s="73"/>
      <c r="P2837" s="73"/>
    </row>
    <row r="2838" spans="1:31" ht="14.4">
      <c r="A2838" s="27" t="str">
        <f>VLOOKUP(C2838,'user list'!A:B,2,0)</f>
        <v>QCEAU</v>
      </c>
      <c r="B2838" s="172">
        <v>45810.592013888891</v>
      </c>
      <c r="C2838" s="69" t="s">
        <v>266</v>
      </c>
      <c r="D2838" s="69" t="s">
        <v>1937</v>
      </c>
      <c r="E2838" s="69" t="s">
        <v>2458</v>
      </c>
      <c r="F2838" s="69">
        <v>1753</v>
      </c>
      <c r="G2838" s="69" t="s">
        <v>1939</v>
      </c>
      <c r="AD2838" s="73"/>
      <c r="AE2838" s="73"/>
    </row>
    <row r="2839" spans="1:31" ht="14.4">
      <c r="A2839" s="27" t="str">
        <f>VLOOKUP(C2839,'user list'!A:B,2,0)</f>
        <v>QCEAU</v>
      </c>
      <c r="B2839" s="172">
        <v>45810.592060185183</v>
      </c>
      <c r="C2839" s="69" t="s">
        <v>266</v>
      </c>
      <c r="D2839" s="69" t="s">
        <v>1937</v>
      </c>
      <c r="E2839" s="69" t="s">
        <v>2456</v>
      </c>
      <c r="F2839" s="69">
        <v>1751</v>
      </c>
      <c r="G2839" s="69" t="s">
        <v>1939</v>
      </c>
    </row>
    <row r="2840" spans="1:31" ht="14.4">
      <c r="A2840" s="27" t="str">
        <f>VLOOKUP(C2840,'user list'!A:B,2,0)</f>
        <v>MDAD</v>
      </c>
      <c r="B2840" s="172">
        <v>45810.592407407406</v>
      </c>
      <c r="C2840" s="69" t="s">
        <v>223</v>
      </c>
      <c r="D2840" s="69" t="s">
        <v>1937</v>
      </c>
      <c r="E2840" s="69" t="s">
        <v>2002</v>
      </c>
      <c r="F2840" s="69">
        <v>1747</v>
      </c>
      <c r="G2840" s="69" t="s">
        <v>1949</v>
      </c>
      <c r="L2840" s="74"/>
      <c r="O2840" s="73"/>
      <c r="P2840" s="73"/>
    </row>
    <row r="2841" spans="1:31" ht="14.4">
      <c r="A2841" s="27" t="str">
        <f>VLOOKUP(C2841,'user list'!A:B,2,0)</f>
        <v>CTO</v>
      </c>
      <c r="B2841" s="172">
        <v>45810.593541666669</v>
      </c>
      <c r="C2841" s="69" t="s">
        <v>207</v>
      </c>
      <c r="D2841" s="69" t="s">
        <v>1937</v>
      </c>
      <c r="E2841" s="69" t="s">
        <v>2457</v>
      </c>
      <c r="F2841" s="69">
        <v>1752</v>
      </c>
      <c r="G2841" s="69" t="s">
        <v>1939</v>
      </c>
    </row>
    <row r="2842" spans="1:31" ht="14.4">
      <c r="A2842" s="27" t="str">
        <f>VLOOKUP(C2842,'user list'!A:B,2,0)</f>
        <v>CTO</v>
      </c>
      <c r="B2842" s="172">
        <v>45810.593831018516</v>
      </c>
      <c r="C2842" s="69" t="s">
        <v>207</v>
      </c>
      <c r="D2842" s="69" t="s">
        <v>1937</v>
      </c>
      <c r="E2842" s="69">
        <v>1</v>
      </c>
      <c r="F2842" s="69">
        <v>1748</v>
      </c>
      <c r="G2842" s="69" t="s">
        <v>1939</v>
      </c>
    </row>
    <row r="2843" spans="1:31" ht="14.4">
      <c r="A2843" s="27" t="str">
        <f>VLOOKUP(C2843,'user list'!A:B,2,0)</f>
        <v>MDAD</v>
      </c>
      <c r="B2843" s="172">
        <v>45810.594004629631</v>
      </c>
      <c r="C2843" s="69" t="s">
        <v>223</v>
      </c>
      <c r="D2843" s="69" t="s">
        <v>1937</v>
      </c>
      <c r="E2843" s="69" t="s">
        <v>2047</v>
      </c>
      <c r="F2843" s="69">
        <v>1735</v>
      </c>
      <c r="G2843" s="69" t="s">
        <v>1939</v>
      </c>
      <c r="O2843" s="73"/>
      <c r="P2843" s="73"/>
    </row>
    <row r="2844" spans="1:31" ht="14.4">
      <c r="A2844" s="27" t="str">
        <f>VLOOKUP(C2844,'user list'!A:B,2,0)</f>
        <v>MDAD</v>
      </c>
      <c r="B2844" s="172">
        <v>45810.594178240739</v>
      </c>
      <c r="C2844" s="69" t="s">
        <v>223</v>
      </c>
      <c r="D2844" s="69" t="s">
        <v>1937</v>
      </c>
      <c r="E2844" s="69" t="s">
        <v>2047</v>
      </c>
      <c r="F2844" s="69">
        <v>1735</v>
      </c>
      <c r="G2844" s="69" t="s">
        <v>1949</v>
      </c>
    </row>
    <row r="2845" spans="1:31" ht="14.4">
      <c r="A2845" s="27" t="str">
        <f>VLOOKUP(C2845,'user list'!A:B,2,0)</f>
        <v>CGSD</v>
      </c>
      <c r="B2845" s="172">
        <v>45810.594629629632</v>
      </c>
      <c r="C2845" s="69" t="s">
        <v>200</v>
      </c>
      <c r="D2845" s="69" t="s">
        <v>1937</v>
      </c>
      <c r="E2845" s="69" t="s">
        <v>2459</v>
      </c>
      <c r="F2845" s="69">
        <v>1754</v>
      </c>
      <c r="G2845" s="69" t="s">
        <v>1939</v>
      </c>
    </row>
    <row r="2846" spans="1:31" ht="14.4">
      <c r="A2846" s="27" t="str">
        <f>VLOOKUP(C2846,'user list'!A:B,2,0)</f>
        <v>CGSD</v>
      </c>
      <c r="B2846" s="172">
        <v>45810.595127314817</v>
      </c>
      <c r="C2846" s="69" t="s">
        <v>200</v>
      </c>
      <c r="D2846" s="69" t="s">
        <v>1937</v>
      </c>
      <c r="E2846" s="69" t="s">
        <v>2459</v>
      </c>
      <c r="F2846" s="69">
        <v>1754</v>
      </c>
      <c r="G2846" s="69" t="s">
        <v>1947</v>
      </c>
    </row>
    <row r="2847" spans="1:31" ht="14.4">
      <c r="A2847" s="27" t="str">
        <f>VLOOKUP(C2847,'user list'!A:B,2,0)</f>
        <v>CGSD</v>
      </c>
      <c r="B2847" s="172">
        <v>45810.595127314817</v>
      </c>
      <c r="C2847" s="69" t="s">
        <v>200</v>
      </c>
      <c r="D2847" s="69" t="s">
        <v>1937</v>
      </c>
      <c r="E2847" s="69" t="s">
        <v>2459</v>
      </c>
      <c r="F2847" s="69">
        <v>1754</v>
      </c>
      <c r="G2847" s="69" t="s">
        <v>1948</v>
      </c>
    </row>
    <row r="2848" spans="1:31" ht="14.4">
      <c r="A2848" s="27" t="str">
        <f>VLOOKUP(C2848,'user list'!A:B,2,0)</f>
        <v>CGSD</v>
      </c>
      <c r="B2848" s="172">
        <v>45810.595127314817</v>
      </c>
      <c r="C2848" s="69" t="s">
        <v>200</v>
      </c>
      <c r="D2848" s="69" t="s">
        <v>1937</v>
      </c>
      <c r="E2848" s="69" t="s">
        <v>2459</v>
      </c>
      <c r="F2848" s="69">
        <v>1754</v>
      </c>
      <c r="G2848" s="69" t="s">
        <v>1939</v>
      </c>
    </row>
    <row r="2849" spans="1:54" ht="14.4">
      <c r="A2849" s="27" t="str">
        <f>VLOOKUP(C2849,'user list'!A:B,2,0)</f>
        <v>MDAD</v>
      </c>
      <c r="B2849" s="172">
        <v>45810.595138888886</v>
      </c>
      <c r="C2849" s="69" t="s">
        <v>223</v>
      </c>
      <c r="D2849" s="69" t="s">
        <v>1937</v>
      </c>
      <c r="E2849" s="69" t="s">
        <v>1991</v>
      </c>
      <c r="F2849" s="69">
        <v>1734</v>
      </c>
      <c r="G2849" s="69" t="s">
        <v>1939</v>
      </c>
    </row>
    <row r="2850" spans="1:54" ht="14.4">
      <c r="A2850" s="27" t="str">
        <f>VLOOKUP(C2850,'user list'!A:B,2,0)</f>
        <v>Admin</v>
      </c>
      <c r="B2850" s="172">
        <v>45810.59542824074</v>
      </c>
      <c r="C2850" s="69" t="s">
        <v>186</v>
      </c>
      <c r="D2850" s="69" t="s">
        <v>1937</v>
      </c>
      <c r="E2850" s="69" t="s">
        <v>2457</v>
      </c>
      <c r="F2850" s="69">
        <v>1752</v>
      </c>
      <c r="G2850" s="69" t="s">
        <v>1939</v>
      </c>
      <c r="AY2850" s="74"/>
      <c r="BB2850" s="74"/>
    </row>
    <row r="2851" spans="1:54" ht="14.4">
      <c r="A2851" s="27" t="str">
        <f>VLOOKUP(C2851,'user list'!A:B,2,0)</f>
        <v>Admin</v>
      </c>
      <c r="B2851" s="172">
        <v>45810.595462962963</v>
      </c>
      <c r="C2851" s="69" t="s">
        <v>186</v>
      </c>
      <c r="D2851" s="69" t="s">
        <v>1937</v>
      </c>
      <c r="E2851" s="69" t="s">
        <v>2458</v>
      </c>
      <c r="F2851" s="69">
        <v>1753</v>
      </c>
      <c r="G2851" s="69" t="s">
        <v>1939</v>
      </c>
      <c r="L2851" s="73"/>
      <c r="M2851" s="73"/>
    </row>
    <row r="2852" spans="1:54" ht="14.4">
      <c r="A2852" s="27" t="str">
        <f>VLOOKUP(C2852,'user list'!A:B,2,0)</f>
        <v>Admin</v>
      </c>
      <c r="B2852" s="172">
        <v>45810.595486111109</v>
      </c>
      <c r="C2852" s="69" t="s">
        <v>186</v>
      </c>
      <c r="D2852" s="69" t="s">
        <v>1937</v>
      </c>
      <c r="E2852" s="69" t="s">
        <v>2459</v>
      </c>
      <c r="F2852" s="69">
        <v>1754</v>
      </c>
      <c r="G2852" s="69" t="s">
        <v>1939</v>
      </c>
      <c r="L2852" s="73"/>
      <c r="M2852" s="73"/>
    </row>
    <row r="2853" spans="1:54" ht="14.4">
      <c r="A2853" s="27" t="str">
        <f>VLOOKUP(C2853,'user list'!A:B,2,0)</f>
        <v>Admin</v>
      </c>
      <c r="B2853" s="172">
        <v>45810.595497685186</v>
      </c>
      <c r="C2853" s="69" t="s">
        <v>186</v>
      </c>
      <c r="D2853" s="69" t="s">
        <v>1937</v>
      </c>
      <c r="E2853" s="69" t="s">
        <v>2460</v>
      </c>
      <c r="F2853" s="69">
        <v>1755</v>
      </c>
      <c r="G2853" s="69" t="s">
        <v>1939</v>
      </c>
      <c r="O2853" s="73"/>
      <c r="P2853" s="73"/>
    </row>
    <row r="2854" spans="1:54" ht="14.4">
      <c r="A2854" s="27" t="str">
        <f>VLOOKUP(C2854,'user list'!A:B,2,0)</f>
        <v>Admin</v>
      </c>
      <c r="B2854" s="172">
        <v>45810.595682870371</v>
      </c>
      <c r="C2854" s="69" t="s">
        <v>186</v>
      </c>
      <c r="D2854" s="69" t="s">
        <v>1937</v>
      </c>
      <c r="E2854" s="69" t="s">
        <v>2451</v>
      </c>
      <c r="F2854" s="69">
        <v>1742</v>
      </c>
      <c r="G2854" s="69" t="s">
        <v>1939</v>
      </c>
    </row>
    <row r="2855" spans="1:54" ht="14.4">
      <c r="A2855" s="27" t="str">
        <f>VLOOKUP(C2855,'user list'!A:B,2,0)</f>
        <v>Admin</v>
      </c>
      <c r="B2855" s="172">
        <v>45810.595729166664</v>
      </c>
      <c r="C2855" s="69" t="s">
        <v>186</v>
      </c>
      <c r="D2855" s="69" t="s">
        <v>1937</v>
      </c>
      <c r="E2855" s="69" t="s">
        <v>1974</v>
      </c>
      <c r="F2855" s="69">
        <v>1750</v>
      </c>
      <c r="G2855" s="69" t="s">
        <v>1939</v>
      </c>
    </row>
    <row r="2856" spans="1:54" ht="14.4">
      <c r="A2856" s="27" t="str">
        <f>VLOOKUP(C2856,'user list'!A:B,2,0)</f>
        <v>Admin</v>
      </c>
      <c r="B2856" s="172">
        <v>45810.595983796295</v>
      </c>
      <c r="C2856" s="69" t="s">
        <v>186</v>
      </c>
      <c r="D2856" s="69" t="s">
        <v>1937</v>
      </c>
      <c r="E2856" s="69" t="s">
        <v>2459</v>
      </c>
      <c r="F2856" s="69">
        <v>1754</v>
      </c>
      <c r="G2856" s="69" t="s">
        <v>1939</v>
      </c>
    </row>
    <row r="2857" spans="1:54" ht="14.4">
      <c r="A2857" s="27" t="str">
        <f>VLOOKUP(C2857,'user list'!A:B,2,0)</f>
        <v>MDAD</v>
      </c>
      <c r="B2857" s="172">
        <v>45810.598900462966</v>
      </c>
      <c r="C2857" s="69" t="s">
        <v>223</v>
      </c>
      <c r="D2857" s="69" t="s">
        <v>1937</v>
      </c>
      <c r="E2857" s="69" t="s">
        <v>2002</v>
      </c>
      <c r="F2857" s="69">
        <v>1747</v>
      </c>
      <c r="G2857" s="69" t="s">
        <v>1939</v>
      </c>
      <c r="O2857" s="73"/>
      <c r="P2857" s="73"/>
    </row>
    <row r="2858" spans="1:54" ht="14.4">
      <c r="A2858" s="27" t="str">
        <f>VLOOKUP(C2858,'user list'!A:B,2,0)</f>
        <v>QCEAU</v>
      </c>
      <c r="B2858" s="172">
        <v>45810.601365740738</v>
      </c>
      <c r="C2858" s="69" t="s">
        <v>266</v>
      </c>
      <c r="D2858" s="69" t="s">
        <v>1937</v>
      </c>
      <c r="E2858" s="69" t="s">
        <v>2461</v>
      </c>
      <c r="F2858" s="69">
        <v>1756</v>
      </c>
      <c r="G2858" s="69" t="s">
        <v>2440</v>
      </c>
      <c r="O2858" s="73"/>
      <c r="P2858" s="73"/>
    </row>
    <row r="2859" spans="1:54" ht="14.4">
      <c r="A2859" s="27" t="str">
        <f>VLOOKUP(C2859,'user list'!A:B,2,0)</f>
        <v>Admin</v>
      </c>
      <c r="B2859" s="172">
        <v>45810.601377314815</v>
      </c>
      <c r="C2859" s="69" t="s">
        <v>186</v>
      </c>
      <c r="D2859" s="69" t="s">
        <v>1937</v>
      </c>
      <c r="E2859" s="69" t="s">
        <v>2461</v>
      </c>
      <c r="F2859" s="69">
        <v>1756</v>
      </c>
      <c r="G2859" s="69" t="s">
        <v>1948</v>
      </c>
      <c r="O2859" s="73"/>
      <c r="P2859" s="73"/>
    </row>
    <row r="2860" spans="1:54" ht="14.4">
      <c r="A2860" s="27" t="str">
        <f>VLOOKUP(C2860,'user list'!A:B,2,0)</f>
        <v>Admin</v>
      </c>
      <c r="B2860" s="172">
        <v>45810.601388888892</v>
      </c>
      <c r="C2860" s="69" t="s">
        <v>186</v>
      </c>
      <c r="D2860" s="69" t="s">
        <v>1937</v>
      </c>
      <c r="E2860" s="69" t="s">
        <v>2461</v>
      </c>
      <c r="F2860" s="69">
        <v>1756</v>
      </c>
      <c r="G2860" s="69" t="s">
        <v>1948</v>
      </c>
      <c r="O2860" s="73"/>
      <c r="P2860" s="73"/>
    </row>
    <row r="2861" spans="1:54" ht="14.4">
      <c r="A2861" s="27" t="str">
        <f>VLOOKUP(C2861,'user list'!A:B,2,0)</f>
        <v>Admin</v>
      </c>
      <c r="B2861" s="172">
        <v>45810.601388888892</v>
      </c>
      <c r="C2861" s="69" t="s">
        <v>186</v>
      </c>
      <c r="D2861" s="69" t="s">
        <v>1937</v>
      </c>
      <c r="E2861" s="69" t="s">
        <v>2461</v>
      </c>
      <c r="F2861" s="69">
        <v>1756</v>
      </c>
      <c r="G2861" s="69" t="s">
        <v>1948</v>
      </c>
      <c r="O2861" s="73"/>
      <c r="P2861" s="73"/>
    </row>
    <row r="2862" spans="1:54" ht="14.4">
      <c r="A2862" s="27" t="str">
        <f>VLOOKUP(C2862,'user list'!A:B,2,0)</f>
        <v>Admin</v>
      </c>
      <c r="B2862" s="172">
        <v>45810.601388888892</v>
      </c>
      <c r="C2862" s="69" t="s">
        <v>186</v>
      </c>
      <c r="D2862" s="69" t="s">
        <v>1937</v>
      </c>
      <c r="E2862" s="69" t="s">
        <v>2461</v>
      </c>
      <c r="F2862" s="69">
        <v>1756</v>
      </c>
      <c r="G2862" s="69" t="s">
        <v>1947</v>
      </c>
      <c r="L2862" s="73"/>
      <c r="M2862" s="73"/>
    </row>
    <row r="2863" spans="1:54" ht="14.4">
      <c r="A2863" s="27" t="str">
        <f>VLOOKUP(C2863,'user list'!A:B,2,0)</f>
        <v>QCEAU</v>
      </c>
      <c r="B2863" s="172">
        <v>45810.601967592593</v>
      </c>
      <c r="C2863" s="69" t="s">
        <v>266</v>
      </c>
      <c r="D2863" s="69" t="s">
        <v>1937</v>
      </c>
      <c r="E2863" s="69" t="s">
        <v>2458</v>
      </c>
      <c r="F2863" s="69">
        <v>1753</v>
      </c>
      <c r="G2863" s="69" t="s">
        <v>1939</v>
      </c>
      <c r="L2863" s="73"/>
      <c r="M2863" s="73"/>
    </row>
    <row r="2864" spans="1:54" ht="14.4">
      <c r="A2864" s="27" t="str">
        <f>VLOOKUP(C2864,'user list'!A:B,2,0)</f>
        <v>QCEAU</v>
      </c>
      <c r="B2864" s="172">
        <v>45810.602013888885</v>
      </c>
      <c r="C2864" s="69" t="s">
        <v>266</v>
      </c>
      <c r="D2864" s="69" t="s">
        <v>1937</v>
      </c>
      <c r="E2864" s="69" t="s">
        <v>2455</v>
      </c>
      <c r="F2864" s="69">
        <v>1746</v>
      </c>
      <c r="G2864" s="69" t="s">
        <v>1939</v>
      </c>
    </row>
    <row r="2865" spans="1:7" ht="14.4">
      <c r="A2865" s="27" t="str">
        <f>VLOOKUP(C2865,'user list'!A:B,2,0)</f>
        <v>QCEAU</v>
      </c>
      <c r="B2865" s="172">
        <v>45810.602037037039</v>
      </c>
      <c r="C2865" s="69" t="s">
        <v>266</v>
      </c>
      <c r="D2865" s="69" t="s">
        <v>1937</v>
      </c>
      <c r="E2865" s="69" t="s">
        <v>2451</v>
      </c>
      <c r="F2865" s="69">
        <v>1742</v>
      </c>
      <c r="G2865" s="69" t="s">
        <v>1939</v>
      </c>
    </row>
    <row r="2866" spans="1:7" ht="14.4">
      <c r="A2866" s="27" t="str">
        <f>VLOOKUP(C2866,'user list'!A:B,2,0)</f>
        <v>QCEAU</v>
      </c>
      <c r="B2866" s="172">
        <v>45810.602118055554</v>
      </c>
      <c r="C2866" s="69" t="s">
        <v>266</v>
      </c>
      <c r="D2866" s="69" t="s">
        <v>1937</v>
      </c>
      <c r="E2866" s="69" t="s">
        <v>2455</v>
      </c>
      <c r="F2866" s="69">
        <v>1746</v>
      </c>
      <c r="G2866" s="69" t="s">
        <v>1939</v>
      </c>
    </row>
    <row r="2867" spans="1:7" ht="14.4">
      <c r="A2867" s="27" t="str">
        <f>VLOOKUP(C2867,'user list'!A:B,2,0)</f>
        <v>QCEAU</v>
      </c>
      <c r="B2867" s="172">
        <v>45810.602152777778</v>
      </c>
      <c r="C2867" s="69" t="s">
        <v>266</v>
      </c>
      <c r="D2867" s="69" t="s">
        <v>1937</v>
      </c>
      <c r="E2867" s="69" t="s">
        <v>2456</v>
      </c>
      <c r="F2867" s="69">
        <v>1751</v>
      </c>
      <c r="G2867" s="69" t="s">
        <v>1939</v>
      </c>
    </row>
    <row r="2868" spans="1:7" ht="14.4">
      <c r="A2868" s="27" t="str">
        <f>VLOOKUP(C2868,'user list'!A:B,2,0)</f>
        <v>QCEAU</v>
      </c>
      <c r="B2868" s="172">
        <v>45810.602233796293</v>
      </c>
      <c r="C2868" s="69" t="s">
        <v>266</v>
      </c>
      <c r="D2868" s="69" t="s">
        <v>1937</v>
      </c>
      <c r="E2868" s="69" t="s">
        <v>2458</v>
      </c>
      <c r="F2868" s="69">
        <v>1753</v>
      </c>
      <c r="G2868" s="69" t="s">
        <v>1939</v>
      </c>
    </row>
    <row r="2869" spans="1:7" ht="14.4">
      <c r="A2869" s="27" t="str">
        <f>VLOOKUP(C2869,'user list'!A:B,2,0)</f>
        <v>QCEAU</v>
      </c>
      <c r="B2869" s="172">
        <v>45810.602256944447</v>
      </c>
      <c r="C2869" s="69" t="s">
        <v>266</v>
      </c>
      <c r="D2869" s="69" t="s">
        <v>1937</v>
      </c>
      <c r="E2869" s="69" t="s">
        <v>2459</v>
      </c>
      <c r="F2869" s="69">
        <v>1754</v>
      </c>
      <c r="G2869" s="69" t="s">
        <v>1939</v>
      </c>
    </row>
    <row r="2870" spans="1:7" ht="14.4">
      <c r="A2870" s="27" t="str">
        <f>VLOOKUP(C2870,'user list'!A:B,2,0)</f>
        <v>QCEAU</v>
      </c>
      <c r="B2870" s="172">
        <v>45810.602349537039</v>
      </c>
      <c r="C2870" s="69" t="s">
        <v>266</v>
      </c>
      <c r="D2870" s="69" t="s">
        <v>1937</v>
      </c>
      <c r="E2870" s="69" t="s">
        <v>2460</v>
      </c>
      <c r="F2870" s="69">
        <v>1755</v>
      </c>
      <c r="G2870" s="69" t="s">
        <v>1939</v>
      </c>
    </row>
    <row r="2871" spans="1:7" ht="14.4">
      <c r="A2871" s="27" t="str">
        <f>VLOOKUP(C2871,'user list'!A:B,2,0)</f>
        <v>QCEAU</v>
      </c>
      <c r="B2871" s="172">
        <v>45810.602418981478</v>
      </c>
      <c r="C2871" s="69" t="s">
        <v>266</v>
      </c>
      <c r="D2871" s="69" t="s">
        <v>1937</v>
      </c>
      <c r="E2871" s="69" t="s">
        <v>2461</v>
      </c>
      <c r="F2871" s="69">
        <v>1756</v>
      </c>
      <c r="G2871" s="69" t="s">
        <v>1939</v>
      </c>
    </row>
    <row r="2872" spans="1:7" ht="14.4">
      <c r="A2872" s="27" t="str">
        <f>VLOOKUP(C2872,'user list'!A:B,2,0)</f>
        <v>QCEAU</v>
      </c>
      <c r="B2872" s="172">
        <v>45810.602453703701</v>
      </c>
      <c r="C2872" s="69" t="s">
        <v>266</v>
      </c>
      <c r="D2872" s="69" t="s">
        <v>1937</v>
      </c>
      <c r="E2872" s="69" t="s">
        <v>2460</v>
      </c>
      <c r="F2872" s="69">
        <v>1755</v>
      </c>
      <c r="G2872" s="69" t="s">
        <v>1939</v>
      </c>
    </row>
    <row r="2873" spans="1:7" ht="14.4">
      <c r="A2873" s="27" t="str">
        <f>VLOOKUP(C2873,'user list'!A:B,2,0)</f>
        <v>Admin</v>
      </c>
      <c r="B2873" s="172">
        <v>45810.602870370371</v>
      </c>
      <c r="C2873" s="69" t="s">
        <v>186</v>
      </c>
      <c r="D2873" s="69" t="s">
        <v>1937</v>
      </c>
      <c r="E2873" s="69" t="s">
        <v>2461</v>
      </c>
      <c r="F2873" s="69">
        <v>1756</v>
      </c>
      <c r="G2873" s="69" t="s">
        <v>1939</v>
      </c>
    </row>
    <row r="2874" spans="1:7" ht="14.4">
      <c r="A2874" s="27" t="str">
        <f>VLOOKUP(C2874,'user list'!A:B,2,0)</f>
        <v>Admin</v>
      </c>
      <c r="B2874" s="172">
        <v>45810.602962962963</v>
      </c>
      <c r="C2874" s="69" t="s">
        <v>186</v>
      </c>
      <c r="D2874" s="69" t="s">
        <v>1937</v>
      </c>
      <c r="E2874" s="69" t="s">
        <v>2461</v>
      </c>
      <c r="F2874" s="69">
        <v>1756</v>
      </c>
      <c r="G2874" s="69" t="s">
        <v>1939</v>
      </c>
    </row>
    <row r="2875" spans="1:7" ht="14.4">
      <c r="A2875" s="27" t="str">
        <f>VLOOKUP(C2875,'user list'!A:B,2,0)</f>
        <v>CAD</v>
      </c>
      <c r="B2875" s="172">
        <v>45810.603043981479</v>
      </c>
      <c r="C2875" s="69" t="s">
        <v>196</v>
      </c>
      <c r="D2875" s="69" t="s">
        <v>1937</v>
      </c>
      <c r="E2875" s="69">
        <v>1</v>
      </c>
      <c r="F2875" s="69">
        <v>1736</v>
      </c>
      <c r="G2875" s="69" t="s">
        <v>1939</v>
      </c>
    </row>
    <row r="2876" spans="1:7" ht="14.4">
      <c r="A2876" s="27" t="str">
        <f>VLOOKUP(C2876,'user list'!A:B,2,0)</f>
        <v>CAD</v>
      </c>
      <c r="B2876" s="172">
        <v>45810.603194444448</v>
      </c>
      <c r="C2876" s="69" t="s">
        <v>196</v>
      </c>
      <c r="D2876" s="69" t="s">
        <v>1937</v>
      </c>
      <c r="E2876" s="69">
        <v>1</v>
      </c>
      <c r="F2876" s="69">
        <v>1736</v>
      </c>
      <c r="G2876" s="69" t="s">
        <v>2441</v>
      </c>
    </row>
    <row r="2877" spans="1:7" ht="14.4">
      <c r="A2877" s="27" t="str">
        <f>VLOOKUP(C2877,'user list'!A:B,2,0)</f>
        <v>CTO</v>
      </c>
      <c r="B2877" s="172">
        <v>45810.604791666665</v>
      </c>
      <c r="C2877" s="69" t="s">
        <v>207</v>
      </c>
      <c r="D2877" s="69" t="s">
        <v>1937</v>
      </c>
      <c r="E2877" s="69" t="s">
        <v>2462</v>
      </c>
      <c r="F2877" s="69">
        <v>1757</v>
      </c>
      <c r="G2877" s="69" t="s">
        <v>2440</v>
      </c>
    </row>
    <row r="2878" spans="1:7" ht="14.4">
      <c r="A2878" s="27" t="str">
        <f>VLOOKUP(C2878,'user list'!A:B,2,0)</f>
        <v>Admin</v>
      </c>
      <c r="B2878" s="172">
        <v>45810.604791666665</v>
      </c>
      <c r="C2878" s="69" t="s">
        <v>186</v>
      </c>
      <c r="D2878" s="69" t="s">
        <v>1937</v>
      </c>
      <c r="E2878" s="69" t="s">
        <v>2462</v>
      </c>
      <c r="F2878" s="69">
        <v>1757</v>
      </c>
      <c r="G2878" s="69" t="s">
        <v>1948</v>
      </c>
    </row>
    <row r="2879" spans="1:7" ht="14.4">
      <c r="A2879" s="27" t="str">
        <f>VLOOKUP(C2879,'user list'!A:B,2,0)</f>
        <v>Admin</v>
      </c>
      <c r="B2879" s="172">
        <v>45810.604791666665</v>
      </c>
      <c r="C2879" s="69" t="s">
        <v>186</v>
      </c>
      <c r="D2879" s="69" t="s">
        <v>1937</v>
      </c>
      <c r="E2879" s="69" t="s">
        <v>2462</v>
      </c>
      <c r="F2879" s="69">
        <v>1757</v>
      </c>
      <c r="G2879" s="69" t="s">
        <v>1948</v>
      </c>
    </row>
    <row r="2880" spans="1:7" ht="14.4">
      <c r="A2880" s="27" t="str">
        <f>VLOOKUP(C2880,'user list'!A:B,2,0)</f>
        <v>CTO</v>
      </c>
      <c r="B2880" s="172">
        <v>45810.604930555557</v>
      </c>
      <c r="C2880" s="69" t="s">
        <v>207</v>
      </c>
      <c r="D2880" s="69" t="s">
        <v>1937</v>
      </c>
      <c r="E2880" s="69" t="s">
        <v>2462</v>
      </c>
      <c r="F2880" s="69">
        <v>1757</v>
      </c>
      <c r="G2880" s="69" t="s">
        <v>1939</v>
      </c>
    </row>
    <row r="2881" spans="1:33" ht="14.4">
      <c r="A2881" s="27" t="str">
        <f>VLOOKUP(C2881,'user list'!A:B,2,0)</f>
        <v>CTO</v>
      </c>
      <c r="B2881" s="172">
        <v>45810.605115740742</v>
      </c>
      <c r="C2881" s="69" t="s">
        <v>207</v>
      </c>
      <c r="D2881" s="69" t="s">
        <v>1937</v>
      </c>
      <c r="E2881" s="69" t="s">
        <v>2462</v>
      </c>
      <c r="F2881" s="69">
        <v>1757</v>
      </c>
      <c r="G2881" s="69" t="s">
        <v>1939</v>
      </c>
    </row>
    <row r="2882" spans="1:33" ht="14.4">
      <c r="A2882" s="27" t="str">
        <f>VLOOKUP(C2882,'user list'!A:B,2,0)</f>
        <v>CTO</v>
      </c>
      <c r="B2882" s="172">
        <v>45810.605219907404</v>
      </c>
      <c r="C2882" s="69" t="s">
        <v>207</v>
      </c>
      <c r="D2882" s="69" t="s">
        <v>1937</v>
      </c>
      <c r="E2882" s="69" t="s">
        <v>2462</v>
      </c>
      <c r="F2882" s="69">
        <v>1757</v>
      </c>
      <c r="G2882" s="69" t="s">
        <v>1939</v>
      </c>
    </row>
    <row r="2883" spans="1:33" ht="14.4">
      <c r="A2883" s="27" t="str">
        <f>VLOOKUP(C2883,'user list'!A:B,2,0)</f>
        <v>CTO</v>
      </c>
      <c r="B2883" s="172">
        <v>45810.605497685188</v>
      </c>
      <c r="C2883" s="69" t="s">
        <v>207</v>
      </c>
      <c r="D2883" s="69" t="s">
        <v>1937</v>
      </c>
      <c r="E2883" s="69" t="s">
        <v>2462</v>
      </c>
      <c r="F2883" s="69">
        <v>1757</v>
      </c>
      <c r="G2883" s="69" t="s">
        <v>1939</v>
      </c>
    </row>
    <row r="2884" spans="1:33" ht="14.4">
      <c r="A2884" s="27" t="str">
        <f>VLOOKUP(C2884,'user list'!A:B,2,0)</f>
        <v>ITDD</v>
      </c>
      <c r="B2884" s="172">
        <v>45810.605671296296</v>
      </c>
      <c r="C2884" s="69" t="s">
        <v>219</v>
      </c>
      <c r="D2884" s="69" t="s">
        <v>1937</v>
      </c>
      <c r="E2884" s="69" t="s">
        <v>2457</v>
      </c>
      <c r="F2884" s="69">
        <v>1752</v>
      </c>
      <c r="G2884" s="69" t="s">
        <v>1939</v>
      </c>
      <c r="AD2884" s="74"/>
      <c r="AG2884" s="74"/>
    </row>
    <row r="2885" spans="1:33" ht="14.4">
      <c r="A2885" s="27" t="str">
        <f>VLOOKUP(C2885,'user list'!A:B,2,0)</f>
        <v>DOE</v>
      </c>
      <c r="B2885" s="172">
        <v>45810.605902777781</v>
      </c>
      <c r="C2885" s="69" t="s">
        <v>212</v>
      </c>
      <c r="D2885" s="69" t="s">
        <v>1937</v>
      </c>
      <c r="E2885" s="69">
        <v>1758</v>
      </c>
      <c r="F2885" s="69">
        <v>1758</v>
      </c>
      <c r="G2885" s="69" t="s">
        <v>2440</v>
      </c>
      <c r="L2885" s="73"/>
      <c r="M2885" s="73"/>
    </row>
    <row r="2886" spans="1:33" ht="14.4">
      <c r="A2886" s="27" t="str">
        <f>VLOOKUP(C2886,'user list'!A:B,2,0)</f>
        <v>Admin</v>
      </c>
      <c r="B2886" s="172">
        <v>45810.605914351851</v>
      </c>
      <c r="C2886" s="69" t="s">
        <v>186</v>
      </c>
      <c r="D2886" s="69" t="s">
        <v>1937</v>
      </c>
      <c r="E2886" s="69">
        <v>1758</v>
      </c>
      <c r="F2886" s="69">
        <v>1758</v>
      </c>
      <c r="G2886" s="69" t="s">
        <v>1948</v>
      </c>
      <c r="L2886" s="73"/>
      <c r="M2886" s="73"/>
    </row>
    <row r="2887" spans="1:33" ht="14.4">
      <c r="A2887" s="27" t="str">
        <f>VLOOKUP(C2887,'user list'!A:B,2,0)</f>
        <v>Admin</v>
      </c>
      <c r="B2887" s="172">
        <v>45810.605914351851</v>
      </c>
      <c r="C2887" s="69" t="s">
        <v>186</v>
      </c>
      <c r="D2887" s="69" t="s">
        <v>1937</v>
      </c>
      <c r="E2887" s="69">
        <v>1758</v>
      </c>
      <c r="F2887" s="69">
        <v>1758</v>
      </c>
      <c r="G2887" s="69" t="s">
        <v>1948</v>
      </c>
      <c r="L2887" s="73"/>
      <c r="M2887" s="73"/>
    </row>
    <row r="2888" spans="1:33" ht="14.4">
      <c r="A2888" s="27" t="str">
        <f>VLOOKUP(C2888,'user list'!A:B,2,0)</f>
        <v>Admin</v>
      </c>
      <c r="B2888" s="172">
        <v>45810.605914351851</v>
      </c>
      <c r="C2888" s="69" t="s">
        <v>186</v>
      </c>
      <c r="D2888" s="69" t="s">
        <v>1937</v>
      </c>
      <c r="E2888" s="69">
        <v>1758</v>
      </c>
      <c r="F2888" s="69">
        <v>1758</v>
      </c>
      <c r="G2888" s="69" t="s">
        <v>1948</v>
      </c>
      <c r="O2888" s="73"/>
      <c r="P2888" s="73"/>
    </row>
    <row r="2889" spans="1:33" ht="14.4">
      <c r="A2889" s="27" t="str">
        <f>VLOOKUP(C2889,'user list'!A:B,2,0)</f>
        <v>CTO</v>
      </c>
      <c r="B2889" s="172">
        <v>45810.606840277775</v>
      </c>
      <c r="C2889" s="69" t="s">
        <v>207</v>
      </c>
      <c r="D2889" s="69" t="s">
        <v>1937</v>
      </c>
      <c r="E2889" s="69" t="s">
        <v>2462</v>
      </c>
      <c r="F2889" s="69">
        <v>1759</v>
      </c>
      <c r="G2889" s="69" t="s">
        <v>2440</v>
      </c>
    </row>
    <row r="2890" spans="1:33" ht="14.4">
      <c r="A2890" s="27" t="str">
        <f>VLOOKUP(C2890,'user list'!A:B,2,0)</f>
        <v>Admin</v>
      </c>
      <c r="B2890" s="172">
        <v>45810.606840277775</v>
      </c>
      <c r="C2890" s="69" t="s">
        <v>186</v>
      </c>
      <c r="D2890" s="69" t="s">
        <v>1937</v>
      </c>
      <c r="E2890" s="69" t="s">
        <v>2462</v>
      </c>
      <c r="F2890" s="69">
        <v>1759</v>
      </c>
      <c r="G2890" s="69" t="s">
        <v>1948</v>
      </c>
    </row>
    <row r="2891" spans="1:33" ht="14.4">
      <c r="A2891" s="27" t="str">
        <f>VLOOKUP(C2891,'user list'!A:B,2,0)</f>
        <v>Admin</v>
      </c>
      <c r="B2891" s="172">
        <v>45810.606840277775</v>
      </c>
      <c r="C2891" s="69" t="s">
        <v>186</v>
      </c>
      <c r="D2891" s="69" t="s">
        <v>1937</v>
      </c>
      <c r="E2891" s="69" t="s">
        <v>2462</v>
      </c>
      <c r="F2891" s="69">
        <v>1757</v>
      </c>
      <c r="G2891" s="69" t="s">
        <v>1948</v>
      </c>
    </row>
    <row r="2892" spans="1:33" ht="14.4">
      <c r="A2892" s="27" t="str">
        <f>VLOOKUP(C2892,'user list'!A:B,2,0)</f>
        <v>Admin</v>
      </c>
      <c r="B2892" s="172">
        <v>45810.606840277775</v>
      </c>
      <c r="C2892" s="69" t="s">
        <v>186</v>
      </c>
      <c r="D2892" s="69" t="s">
        <v>1937</v>
      </c>
      <c r="E2892" s="69" t="s">
        <v>2462</v>
      </c>
      <c r="F2892" s="69">
        <v>1759</v>
      </c>
      <c r="G2892" s="69" t="s">
        <v>1948</v>
      </c>
    </row>
    <row r="2893" spans="1:33" ht="14.4">
      <c r="A2893" s="27" t="str">
        <f>VLOOKUP(C2893,'user list'!A:B,2,0)</f>
        <v>CTO</v>
      </c>
      <c r="B2893" s="172">
        <v>45810.607199074075</v>
      </c>
      <c r="C2893" s="69" t="s">
        <v>207</v>
      </c>
      <c r="D2893" s="69" t="s">
        <v>1937</v>
      </c>
      <c r="E2893" s="69" t="s">
        <v>2462</v>
      </c>
      <c r="F2893" s="69">
        <v>1759</v>
      </c>
      <c r="G2893" s="69" t="s">
        <v>1939</v>
      </c>
      <c r="U2893" s="74"/>
      <c r="X2893" s="74"/>
    </row>
    <row r="2894" spans="1:33" ht="14.4">
      <c r="A2894" s="27" t="str">
        <f>VLOOKUP(C2894,'user list'!A:B,2,0)</f>
        <v>CTO</v>
      </c>
      <c r="B2894" s="172">
        <v>45810.60738425926</v>
      </c>
      <c r="C2894" s="69" t="s">
        <v>207</v>
      </c>
      <c r="D2894" s="69" t="s">
        <v>1937</v>
      </c>
      <c r="E2894" s="69" t="s">
        <v>2462</v>
      </c>
      <c r="F2894" s="69">
        <v>1757</v>
      </c>
      <c r="G2894" s="69" t="s">
        <v>1939</v>
      </c>
    </row>
    <row r="2895" spans="1:33" ht="14.4">
      <c r="A2895" s="27" t="str">
        <f>VLOOKUP(C2895,'user list'!A:B,2,0)</f>
        <v>CTO</v>
      </c>
      <c r="B2895" s="172">
        <v>45810.607442129629</v>
      </c>
      <c r="C2895" s="69" t="s">
        <v>207</v>
      </c>
      <c r="D2895" s="69" t="s">
        <v>1937</v>
      </c>
      <c r="E2895" s="69" t="s">
        <v>2462</v>
      </c>
      <c r="F2895" s="69">
        <v>1757</v>
      </c>
      <c r="G2895" s="69" t="s">
        <v>1947</v>
      </c>
      <c r="L2895" s="73"/>
      <c r="M2895" s="73"/>
    </row>
    <row r="2896" spans="1:33" ht="14.4">
      <c r="A2896" s="27" t="str">
        <f>VLOOKUP(C2896,'user list'!A:B,2,0)</f>
        <v>CTO</v>
      </c>
      <c r="B2896" s="172">
        <v>45810.607442129629</v>
      </c>
      <c r="C2896" s="69" t="s">
        <v>207</v>
      </c>
      <c r="D2896" s="69" t="s">
        <v>1937</v>
      </c>
      <c r="E2896" s="69" t="s">
        <v>2462</v>
      </c>
      <c r="F2896" s="69">
        <v>1757</v>
      </c>
      <c r="G2896" s="69" t="s">
        <v>1948</v>
      </c>
      <c r="L2896" s="73"/>
      <c r="M2896" s="73"/>
    </row>
    <row r="2897" spans="1:33" ht="14.4">
      <c r="A2897" s="27" t="str">
        <f>VLOOKUP(C2897,'user list'!A:B,2,0)</f>
        <v>QCEAU</v>
      </c>
      <c r="B2897" s="172">
        <v>45810.607511574075</v>
      </c>
      <c r="C2897" s="69" t="s">
        <v>266</v>
      </c>
      <c r="D2897" s="69" t="s">
        <v>1937</v>
      </c>
      <c r="E2897" s="69" t="s">
        <v>2456</v>
      </c>
      <c r="F2897" s="69">
        <v>1751</v>
      </c>
      <c r="G2897" s="69" t="s">
        <v>1939</v>
      </c>
      <c r="R2897" s="73"/>
      <c r="S2897" s="73"/>
    </row>
    <row r="2898" spans="1:33" ht="14.4">
      <c r="A2898" s="27" t="str">
        <f>VLOOKUP(C2898,'user list'!A:B,2,0)</f>
        <v>PAISD</v>
      </c>
      <c r="B2898" s="172">
        <v>45810.607523148145</v>
      </c>
      <c r="C2898" s="69" t="s">
        <v>256</v>
      </c>
      <c r="D2898" s="69" t="s">
        <v>1937</v>
      </c>
      <c r="E2898" s="69" t="s">
        <v>2444</v>
      </c>
      <c r="F2898" s="69">
        <v>1730</v>
      </c>
      <c r="G2898" s="69" t="s">
        <v>1939</v>
      </c>
    </row>
    <row r="2899" spans="1:33" ht="14.4">
      <c r="A2899" s="27" t="str">
        <f>VLOOKUP(C2899,'user list'!A:B,2,0)</f>
        <v>CTO</v>
      </c>
      <c r="B2899" s="172">
        <v>45810.607546296298</v>
      </c>
      <c r="C2899" s="69" t="s">
        <v>207</v>
      </c>
      <c r="D2899" s="69" t="s">
        <v>1937</v>
      </c>
      <c r="E2899" s="69" t="s">
        <v>2462</v>
      </c>
      <c r="F2899" s="69">
        <v>1759</v>
      </c>
      <c r="G2899" s="69" t="s">
        <v>1939</v>
      </c>
    </row>
    <row r="2900" spans="1:33" ht="14.4">
      <c r="A2900" s="27" t="str">
        <f>VLOOKUP(C2900,'user list'!A:B,2,0)</f>
        <v>CTO</v>
      </c>
      <c r="B2900" s="172">
        <v>45810.607546296298</v>
      </c>
      <c r="C2900" s="69" t="s">
        <v>207</v>
      </c>
      <c r="D2900" s="69" t="s">
        <v>1937</v>
      </c>
      <c r="E2900" s="69" t="s">
        <v>2462</v>
      </c>
      <c r="F2900" s="69">
        <v>1759</v>
      </c>
      <c r="G2900" s="69" t="s">
        <v>1939</v>
      </c>
    </row>
    <row r="2901" spans="1:33" ht="14.4">
      <c r="A2901" s="27" t="str">
        <f>VLOOKUP(C2901,'user list'!A:B,2,0)</f>
        <v>CTO</v>
      </c>
      <c r="B2901" s="172">
        <v>45810.607905092591</v>
      </c>
      <c r="C2901" s="69" t="s">
        <v>207</v>
      </c>
      <c r="D2901" s="69" t="s">
        <v>1937</v>
      </c>
      <c r="E2901" s="69" t="s">
        <v>2462</v>
      </c>
      <c r="F2901" s="69">
        <v>1759</v>
      </c>
      <c r="G2901" s="69" t="s">
        <v>1947</v>
      </c>
    </row>
    <row r="2902" spans="1:33" ht="14.4">
      <c r="A2902" s="27" t="str">
        <f>VLOOKUP(C2902,'user list'!A:B,2,0)</f>
        <v>CTO</v>
      </c>
      <c r="B2902" s="172">
        <v>45810.607905092591</v>
      </c>
      <c r="C2902" s="69" t="s">
        <v>207</v>
      </c>
      <c r="D2902" s="69" t="s">
        <v>1937</v>
      </c>
      <c r="E2902" s="69" t="s">
        <v>2462</v>
      </c>
      <c r="F2902" s="69">
        <v>1759</v>
      </c>
      <c r="G2902" s="69" t="s">
        <v>1948</v>
      </c>
    </row>
    <row r="2903" spans="1:33" ht="14.4">
      <c r="A2903" s="27" t="str">
        <f>VLOOKUP(C2903,'user list'!A:B,2,0)</f>
        <v>Admin</v>
      </c>
      <c r="B2903" s="172">
        <v>45810.608032407406</v>
      </c>
      <c r="C2903" s="69" t="s">
        <v>186</v>
      </c>
      <c r="D2903" s="69" t="s">
        <v>1937</v>
      </c>
      <c r="E2903" s="69" t="s">
        <v>2462</v>
      </c>
      <c r="F2903" s="69">
        <v>1757</v>
      </c>
      <c r="G2903" s="69" t="s">
        <v>1948</v>
      </c>
    </row>
    <row r="2904" spans="1:33" ht="14.4">
      <c r="A2904" s="27" t="str">
        <f>VLOOKUP(C2904,'user list'!A:B,2,0)</f>
        <v>Admin</v>
      </c>
      <c r="B2904" s="172">
        <v>45810.608032407406</v>
      </c>
      <c r="C2904" s="69" t="s">
        <v>186</v>
      </c>
      <c r="D2904" s="69" t="s">
        <v>1937</v>
      </c>
      <c r="E2904" s="69" t="s">
        <v>2462</v>
      </c>
      <c r="F2904" s="69">
        <v>1759</v>
      </c>
      <c r="G2904" s="69" t="s">
        <v>1948</v>
      </c>
    </row>
    <row r="2905" spans="1:33" ht="14.4">
      <c r="A2905" s="27" t="str">
        <f>VLOOKUP(C2905,'user list'!A:B,2,0)</f>
        <v>Admin</v>
      </c>
      <c r="B2905" s="172">
        <v>45810.608032407406</v>
      </c>
      <c r="C2905" s="69" t="s">
        <v>186</v>
      </c>
      <c r="D2905" s="69" t="s">
        <v>1937</v>
      </c>
      <c r="E2905" s="69" t="s">
        <v>2462</v>
      </c>
      <c r="F2905" s="69">
        <v>1759</v>
      </c>
      <c r="G2905" s="69" t="s">
        <v>1948</v>
      </c>
    </row>
    <row r="2906" spans="1:33" ht="14.4">
      <c r="A2906" s="27" t="str">
        <f>VLOOKUP(C2906,'user list'!A:B,2,0)</f>
        <v>Admin</v>
      </c>
      <c r="B2906" s="172">
        <v>45810.608032407406</v>
      </c>
      <c r="C2906" s="69" t="s">
        <v>186</v>
      </c>
      <c r="D2906" s="69" t="s">
        <v>1937</v>
      </c>
      <c r="E2906" s="69" t="s">
        <v>2462</v>
      </c>
      <c r="F2906" s="69">
        <v>1759</v>
      </c>
      <c r="G2906" s="69" t="s">
        <v>1947</v>
      </c>
      <c r="AD2906" s="74"/>
      <c r="AG2906" s="74"/>
    </row>
    <row r="2907" spans="1:33" ht="14.4">
      <c r="A2907" s="27" t="str">
        <f>VLOOKUP(C2907,'user list'!A:B,2,0)</f>
        <v>CTO</v>
      </c>
      <c r="B2907" s="172">
        <v>45810.608229166668</v>
      </c>
      <c r="C2907" s="69" t="s">
        <v>207</v>
      </c>
      <c r="D2907" s="69" t="s">
        <v>1937</v>
      </c>
      <c r="E2907" s="69" t="s">
        <v>2462</v>
      </c>
      <c r="F2907" s="69">
        <v>1759</v>
      </c>
      <c r="G2907" s="69" t="s">
        <v>1939</v>
      </c>
      <c r="L2907" s="73"/>
      <c r="M2907" s="73"/>
    </row>
    <row r="2908" spans="1:33" ht="14.4">
      <c r="A2908" s="27" t="str">
        <f>VLOOKUP(C2908,'user list'!A:B,2,0)</f>
        <v>CTO</v>
      </c>
      <c r="B2908" s="172">
        <v>45810.608946759261</v>
      </c>
      <c r="C2908" s="69" t="s">
        <v>207</v>
      </c>
      <c r="D2908" s="69" t="s">
        <v>1937</v>
      </c>
      <c r="E2908" s="69" t="s">
        <v>2462</v>
      </c>
      <c r="F2908" s="69">
        <v>1757</v>
      </c>
      <c r="G2908" s="69" t="s">
        <v>1939</v>
      </c>
      <c r="L2908" s="73"/>
      <c r="M2908" s="73"/>
    </row>
    <row r="2909" spans="1:33" ht="14.4">
      <c r="A2909" s="27" t="str">
        <f>VLOOKUP(C2909,'user list'!A:B,2,0)</f>
        <v>CTO</v>
      </c>
      <c r="B2909" s="172">
        <v>45810.609120370369</v>
      </c>
      <c r="C2909" s="69" t="s">
        <v>207</v>
      </c>
      <c r="D2909" s="69" t="s">
        <v>1937</v>
      </c>
      <c r="E2909" s="69" t="s">
        <v>2462</v>
      </c>
      <c r="F2909" s="69">
        <v>1759</v>
      </c>
      <c r="G2909" s="69" t="s">
        <v>1939</v>
      </c>
      <c r="O2909" s="73"/>
      <c r="P2909" s="73"/>
    </row>
    <row r="2910" spans="1:33" ht="14.4">
      <c r="A2910" s="27" t="str">
        <f>VLOOKUP(C2910,'user list'!A:B,2,0)</f>
        <v>Admin</v>
      </c>
      <c r="B2910" s="172">
        <v>45810.609178240738</v>
      </c>
      <c r="C2910" s="69" t="s">
        <v>186</v>
      </c>
      <c r="D2910" s="69" t="s">
        <v>1937</v>
      </c>
      <c r="E2910" s="69" t="s">
        <v>2462</v>
      </c>
      <c r="F2910" s="69">
        <v>1757</v>
      </c>
      <c r="G2910" s="69" t="s">
        <v>1939</v>
      </c>
      <c r="O2910" s="73"/>
      <c r="P2910" s="73"/>
    </row>
    <row r="2911" spans="1:33" ht="14.4">
      <c r="A2911" s="27" t="str">
        <f>VLOOKUP(C2911,'user list'!A:B,2,0)</f>
        <v>Admin</v>
      </c>
      <c r="B2911" s="172">
        <v>45810.609212962961</v>
      </c>
      <c r="C2911" s="69" t="s">
        <v>186</v>
      </c>
      <c r="D2911" s="69" t="s">
        <v>1937</v>
      </c>
      <c r="E2911" s="69" t="s">
        <v>2462</v>
      </c>
      <c r="F2911" s="69">
        <v>1757</v>
      </c>
      <c r="G2911" s="69" t="s">
        <v>1939</v>
      </c>
    </row>
    <row r="2912" spans="1:33" ht="14.4">
      <c r="A2912" s="27" t="str">
        <f>VLOOKUP(C2912,'user list'!A:B,2,0)</f>
        <v>CTO</v>
      </c>
      <c r="B2912" s="172">
        <v>45810.609618055554</v>
      </c>
      <c r="C2912" s="69" t="s">
        <v>207</v>
      </c>
      <c r="D2912" s="69" t="s">
        <v>1937</v>
      </c>
      <c r="E2912" s="69" t="s">
        <v>2457</v>
      </c>
      <c r="F2912" s="69">
        <v>1752</v>
      </c>
      <c r="G2912" s="69" t="s">
        <v>1939</v>
      </c>
    </row>
    <row r="2913" spans="1:36" ht="14.4">
      <c r="A2913" s="27" t="str">
        <f>VLOOKUP(C2913,'user list'!A:B,2,0)</f>
        <v>CTO</v>
      </c>
      <c r="B2913" s="172">
        <v>45810.609699074077</v>
      </c>
      <c r="C2913" s="69" t="s">
        <v>207</v>
      </c>
      <c r="D2913" s="69" t="s">
        <v>1937</v>
      </c>
      <c r="E2913" s="69" t="s">
        <v>2462</v>
      </c>
      <c r="F2913" s="69">
        <v>1757</v>
      </c>
      <c r="G2913" s="69" t="s">
        <v>1939</v>
      </c>
      <c r="L2913" s="73"/>
      <c r="M2913" s="73"/>
    </row>
    <row r="2914" spans="1:36" ht="14.4">
      <c r="A2914" s="27" t="str">
        <f>VLOOKUP(C2914,'user list'!A:B,2,0)</f>
        <v>CTO</v>
      </c>
      <c r="B2914" s="172">
        <v>45810.609710648147</v>
      </c>
      <c r="C2914" s="69" t="s">
        <v>207</v>
      </c>
      <c r="D2914" s="69" t="s">
        <v>1937</v>
      </c>
      <c r="E2914" s="69" t="s">
        <v>2462</v>
      </c>
      <c r="F2914" s="69">
        <v>1757</v>
      </c>
      <c r="G2914" s="69" t="s">
        <v>1939</v>
      </c>
      <c r="AG2914" s="74"/>
      <c r="AJ2914" s="74"/>
    </row>
    <row r="2915" spans="1:36" ht="14.4">
      <c r="A2915" s="27" t="str">
        <f>VLOOKUP(C2915,'user list'!A:B,2,0)</f>
        <v>ITDD</v>
      </c>
      <c r="B2915" s="172">
        <v>45810.610393518517</v>
      </c>
      <c r="C2915" s="69" t="s">
        <v>219</v>
      </c>
      <c r="D2915" s="69" t="s">
        <v>1937</v>
      </c>
      <c r="E2915" s="69" t="s">
        <v>2234</v>
      </c>
      <c r="F2915" s="69">
        <v>1066</v>
      </c>
      <c r="G2915" s="69" t="s">
        <v>1939</v>
      </c>
    </row>
    <row r="2916" spans="1:36" ht="14.4">
      <c r="A2916" s="27" t="str">
        <f>VLOOKUP(C2916,'user list'!A:B,2,0)</f>
        <v>ITDD</v>
      </c>
      <c r="B2916" s="172">
        <v>45810.610486111109</v>
      </c>
      <c r="C2916" s="69" t="s">
        <v>219</v>
      </c>
      <c r="D2916" s="69" t="s">
        <v>1937</v>
      </c>
      <c r="E2916" s="69" t="s">
        <v>2234</v>
      </c>
      <c r="F2916" s="69">
        <v>1066</v>
      </c>
      <c r="G2916" s="69" t="s">
        <v>1947</v>
      </c>
      <c r="L2916" s="73"/>
      <c r="M2916" s="73"/>
    </row>
    <row r="2917" spans="1:36" ht="14.4">
      <c r="A2917" s="27" t="str">
        <f>VLOOKUP(C2917,'user list'!A:B,2,0)</f>
        <v>ITDD</v>
      </c>
      <c r="B2917" s="172">
        <v>45810.610486111109</v>
      </c>
      <c r="C2917" s="69" t="s">
        <v>219</v>
      </c>
      <c r="D2917" s="69" t="s">
        <v>1937</v>
      </c>
      <c r="E2917" s="69" t="s">
        <v>2234</v>
      </c>
      <c r="F2917" s="69">
        <v>1066</v>
      </c>
      <c r="G2917" s="69" t="s">
        <v>1948</v>
      </c>
      <c r="L2917" s="73"/>
      <c r="M2917" s="73"/>
    </row>
    <row r="2918" spans="1:36" ht="14.4">
      <c r="A2918" s="27" t="str">
        <f>VLOOKUP(C2918,'user list'!A:B,2,0)</f>
        <v>ITDD</v>
      </c>
      <c r="B2918" s="172">
        <v>45810.610486111109</v>
      </c>
      <c r="C2918" s="69" t="s">
        <v>219</v>
      </c>
      <c r="D2918" s="69" t="s">
        <v>1937</v>
      </c>
      <c r="E2918" s="69" t="s">
        <v>2234</v>
      </c>
      <c r="F2918" s="69">
        <v>1066</v>
      </c>
      <c r="G2918" s="69" t="s">
        <v>1939</v>
      </c>
      <c r="O2918" s="73"/>
      <c r="P2918" s="73"/>
    </row>
    <row r="2919" spans="1:36" ht="14.4">
      <c r="A2919" s="27" t="str">
        <f>VLOOKUP(C2919,'user list'!A:B,2,0)</f>
        <v>Admin</v>
      </c>
      <c r="B2919" s="172">
        <v>45810.610486111109</v>
      </c>
      <c r="C2919" s="69" t="s">
        <v>186</v>
      </c>
      <c r="D2919" s="69" t="s">
        <v>1937</v>
      </c>
      <c r="E2919" s="69" t="s">
        <v>2234</v>
      </c>
      <c r="F2919" s="69">
        <v>1066</v>
      </c>
      <c r="G2919" s="69" t="s">
        <v>1948</v>
      </c>
    </row>
    <row r="2920" spans="1:36" ht="14.4">
      <c r="A2920" s="27" t="str">
        <f>VLOOKUP(C2920,'user list'!A:B,2,0)</f>
        <v>ITDD</v>
      </c>
      <c r="B2920" s="172">
        <v>45810.610983796294</v>
      </c>
      <c r="C2920" s="69" t="s">
        <v>219</v>
      </c>
      <c r="D2920" s="69" t="s">
        <v>1937</v>
      </c>
      <c r="E2920" s="69" t="s">
        <v>2457</v>
      </c>
      <c r="F2920" s="69">
        <v>1752</v>
      </c>
      <c r="G2920" s="69" t="s">
        <v>1947</v>
      </c>
    </row>
    <row r="2921" spans="1:36" ht="14.4">
      <c r="A2921" s="27" t="str">
        <f>VLOOKUP(C2921,'user list'!A:B,2,0)</f>
        <v>ITDD</v>
      </c>
      <c r="B2921" s="172">
        <v>45810.610983796294</v>
      </c>
      <c r="C2921" s="69" t="s">
        <v>219</v>
      </c>
      <c r="D2921" s="69" t="s">
        <v>1937</v>
      </c>
      <c r="E2921" s="69" t="s">
        <v>2457</v>
      </c>
      <c r="F2921" s="69">
        <v>1752</v>
      </c>
      <c r="G2921" s="69" t="s">
        <v>1948</v>
      </c>
    </row>
    <row r="2922" spans="1:36" ht="14.4">
      <c r="A2922" s="27" t="str">
        <f>VLOOKUP(C2922,'user list'!A:B,2,0)</f>
        <v>ITDD</v>
      </c>
      <c r="B2922" s="172">
        <v>45810.610983796294</v>
      </c>
      <c r="C2922" s="69" t="s">
        <v>219</v>
      </c>
      <c r="D2922" s="69" t="s">
        <v>1937</v>
      </c>
      <c r="E2922" s="69" t="s">
        <v>2457</v>
      </c>
      <c r="F2922" s="69">
        <v>1752</v>
      </c>
      <c r="G2922" s="69" t="s">
        <v>1939</v>
      </c>
    </row>
    <row r="2923" spans="1:36" ht="14.4">
      <c r="A2923" s="27" t="str">
        <f>VLOOKUP(C2923,'user list'!A:B,2,0)</f>
        <v>Admin</v>
      </c>
      <c r="B2923" s="172">
        <v>45810.610983796294</v>
      </c>
      <c r="C2923" s="69" t="s">
        <v>186</v>
      </c>
      <c r="D2923" s="69" t="s">
        <v>1937</v>
      </c>
      <c r="E2923" s="69" t="s">
        <v>2457</v>
      </c>
      <c r="F2923" s="69">
        <v>1752</v>
      </c>
      <c r="G2923" s="69" t="s">
        <v>1948</v>
      </c>
    </row>
    <row r="2924" spans="1:36" ht="14.4">
      <c r="A2924" s="27" t="str">
        <f>VLOOKUP(C2924,'user list'!A:B,2,0)</f>
        <v>ITDD</v>
      </c>
      <c r="B2924" s="172">
        <v>45810.611319444448</v>
      </c>
      <c r="C2924" s="69" t="s">
        <v>219</v>
      </c>
      <c r="D2924" s="69" t="s">
        <v>1937</v>
      </c>
      <c r="E2924" s="69" t="s">
        <v>2457</v>
      </c>
      <c r="F2924" s="69">
        <v>1752</v>
      </c>
      <c r="G2924" s="69" t="s">
        <v>1939</v>
      </c>
      <c r="R2924" s="73"/>
      <c r="S2924" s="73"/>
    </row>
    <row r="2925" spans="1:36" ht="14.4">
      <c r="A2925" s="27" t="str">
        <f>VLOOKUP(C2925,'user list'!A:B,2,0)</f>
        <v>ITDD</v>
      </c>
      <c r="B2925" s="172">
        <v>45810.612708333334</v>
      </c>
      <c r="C2925" s="69" t="s">
        <v>219</v>
      </c>
      <c r="D2925" s="69" t="s">
        <v>1937</v>
      </c>
      <c r="E2925" s="69" t="s">
        <v>2457</v>
      </c>
      <c r="F2925" s="69">
        <v>1752</v>
      </c>
      <c r="G2925" s="69" t="s">
        <v>1949</v>
      </c>
    </row>
    <row r="2926" spans="1:36" ht="14.4">
      <c r="A2926" s="27" t="str">
        <f>VLOOKUP(C2926,'user list'!A:B,2,0)</f>
        <v>Admin</v>
      </c>
      <c r="B2926" s="172">
        <v>45810.613645833335</v>
      </c>
      <c r="C2926" s="69" t="s">
        <v>186</v>
      </c>
      <c r="D2926" s="69" t="s">
        <v>1937</v>
      </c>
      <c r="E2926" s="69" t="s">
        <v>1974</v>
      </c>
      <c r="F2926" s="69">
        <v>1750</v>
      </c>
      <c r="G2926" s="69" t="s">
        <v>1939</v>
      </c>
      <c r="O2926" s="73"/>
      <c r="P2926" s="73"/>
    </row>
    <row r="2927" spans="1:36" ht="14.4">
      <c r="A2927" s="27" t="str">
        <f>VLOOKUP(C2927,'user list'!A:B,2,0)</f>
        <v>Admin</v>
      </c>
      <c r="B2927" s="172">
        <v>45810.613726851851</v>
      </c>
      <c r="C2927" s="69" t="s">
        <v>186</v>
      </c>
      <c r="D2927" s="69" t="s">
        <v>1937</v>
      </c>
      <c r="E2927" s="69">
        <v>1758</v>
      </c>
      <c r="F2927" s="69">
        <v>1758</v>
      </c>
      <c r="G2927" s="69" t="s">
        <v>1939</v>
      </c>
    </row>
    <row r="2928" spans="1:36" ht="14.4">
      <c r="A2928" s="27" t="str">
        <f>VLOOKUP(C2928,'user list'!A:B,2,0)</f>
        <v>Admin</v>
      </c>
      <c r="B2928" s="172">
        <v>45810.613726851851</v>
      </c>
      <c r="C2928" s="69" t="s">
        <v>186</v>
      </c>
      <c r="D2928" s="69" t="s">
        <v>1937</v>
      </c>
      <c r="E2928" s="69">
        <v>1758</v>
      </c>
      <c r="F2928" s="69">
        <v>1758</v>
      </c>
      <c r="G2928" s="69" t="s">
        <v>1939</v>
      </c>
      <c r="O2928" s="73"/>
      <c r="P2928" s="73"/>
    </row>
    <row r="2929" spans="1:16" ht="14.4">
      <c r="A2929" s="27" t="str">
        <f>VLOOKUP(C2929,'user list'!A:B,2,0)</f>
        <v>PAISD</v>
      </c>
      <c r="B2929" s="172">
        <v>45810.613900462966</v>
      </c>
      <c r="C2929" s="69" t="s">
        <v>256</v>
      </c>
      <c r="D2929" s="69" t="s">
        <v>1937</v>
      </c>
      <c r="E2929" s="69" t="s">
        <v>2439</v>
      </c>
      <c r="F2929" s="69">
        <v>1444</v>
      </c>
      <c r="G2929" s="69" t="s">
        <v>1939</v>
      </c>
      <c r="O2929" s="73"/>
      <c r="P2929" s="73"/>
    </row>
    <row r="2930" spans="1:16" ht="14.4">
      <c r="A2930" s="27" t="str">
        <f>VLOOKUP(C2930,'user list'!A:B,2,0)</f>
        <v>CTO</v>
      </c>
      <c r="B2930" s="172">
        <v>45810.614745370367</v>
      </c>
      <c r="C2930" s="69" t="s">
        <v>207</v>
      </c>
      <c r="D2930" s="69" t="s">
        <v>1937</v>
      </c>
      <c r="E2930" s="69" t="s">
        <v>2462</v>
      </c>
      <c r="F2930" s="69">
        <v>1757</v>
      </c>
      <c r="G2930" s="69" t="s">
        <v>1939</v>
      </c>
    </row>
    <row r="2931" spans="1:16" ht="14.4">
      <c r="A2931" s="27" t="str">
        <f>VLOOKUP(C2931,'user list'!A:B,2,0)</f>
        <v>CTO</v>
      </c>
      <c r="B2931" s="172">
        <v>45810.614907407406</v>
      </c>
      <c r="C2931" s="69" t="s">
        <v>207</v>
      </c>
      <c r="D2931" s="69" t="s">
        <v>1937</v>
      </c>
      <c r="E2931" s="69" t="s">
        <v>2462</v>
      </c>
      <c r="F2931" s="69">
        <v>1757</v>
      </c>
      <c r="G2931" s="69" t="s">
        <v>1939</v>
      </c>
    </row>
    <row r="2932" spans="1:16" ht="14.4">
      <c r="A2932" s="27" t="str">
        <f>VLOOKUP(C2932,'user list'!A:B,2,0)</f>
        <v>OCA</v>
      </c>
      <c r="B2932" s="172">
        <v>45810.615613425929</v>
      </c>
      <c r="C2932" s="69" t="s">
        <v>227</v>
      </c>
      <c r="D2932" s="69" t="s">
        <v>1937</v>
      </c>
      <c r="E2932" s="69" t="s">
        <v>2442</v>
      </c>
      <c r="F2932" s="69">
        <v>1728</v>
      </c>
      <c r="G2932" s="69" t="s">
        <v>1939</v>
      </c>
    </row>
    <row r="2933" spans="1:16" ht="14.4">
      <c r="A2933" s="27" t="str">
        <f>VLOOKUP(C2933,'user list'!A:B,2,0)</f>
        <v>OCA</v>
      </c>
      <c r="B2933" s="172">
        <v>45810.615682870368</v>
      </c>
      <c r="C2933" s="69" t="s">
        <v>227</v>
      </c>
      <c r="D2933" s="69" t="s">
        <v>1937</v>
      </c>
      <c r="E2933" s="69" t="s">
        <v>2443</v>
      </c>
      <c r="F2933" s="69">
        <v>1729</v>
      </c>
      <c r="G2933" s="69" t="s">
        <v>1939</v>
      </c>
    </row>
    <row r="2934" spans="1:16" ht="14.4">
      <c r="A2934" s="27" t="str">
        <f>VLOOKUP(C2934,'user list'!A:B,2,0)</f>
        <v>OCA</v>
      </c>
      <c r="B2934" s="172">
        <v>45810.615752314814</v>
      </c>
      <c r="C2934" s="69" t="s">
        <v>227</v>
      </c>
      <c r="D2934" s="69" t="s">
        <v>1937</v>
      </c>
      <c r="E2934" s="69" t="s">
        <v>2444</v>
      </c>
      <c r="F2934" s="69">
        <v>1730</v>
      </c>
      <c r="G2934" s="69" t="s">
        <v>1939</v>
      </c>
    </row>
    <row r="2935" spans="1:16" ht="14.4">
      <c r="A2935" s="27" t="str">
        <f>VLOOKUP(C2935,'user list'!A:B,2,0)</f>
        <v>QCEAU</v>
      </c>
      <c r="B2935" s="172">
        <v>45810.615787037037</v>
      </c>
      <c r="C2935" s="69" t="s">
        <v>266</v>
      </c>
      <c r="D2935" s="69" t="s">
        <v>1937</v>
      </c>
      <c r="E2935" s="69" t="s">
        <v>2451</v>
      </c>
      <c r="F2935" s="69">
        <v>1742</v>
      </c>
      <c r="G2935" s="69" t="s">
        <v>1939</v>
      </c>
    </row>
    <row r="2936" spans="1:16" ht="14.4">
      <c r="A2936" s="27" t="str">
        <f>VLOOKUP(C2936,'user list'!A:B,2,0)</f>
        <v>Admin</v>
      </c>
      <c r="B2936" s="172">
        <v>45810.616261574076</v>
      </c>
      <c r="C2936" s="69" t="s">
        <v>186</v>
      </c>
      <c r="D2936" s="69" t="s">
        <v>1937</v>
      </c>
      <c r="E2936" s="69" t="s">
        <v>1974</v>
      </c>
      <c r="F2936" s="69">
        <v>1749</v>
      </c>
      <c r="G2936" s="69" t="s">
        <v>1939</v>
      </c>
    </row>
    <row r="2937" spans="1:16" ht="14.4">
      <c r="A2937" s="27" t="str">
        <f>VLOOKUP(C2937,'user list'!A:B,2,0)</f>
        <v>Admin</v>
      </c>
      <c r="B2937" s="172">
        <v>45810.616261574076</v>
      </c>
      <c r="C2937" s="69" t="s">
        <v>186</v>
      </c>
      <c r="D2937" s="69" t="s">
        <v>1937</v>
      </c>
      <c r="E2937" s="69" t="s">
        <v>1974</v>
      </c>
      <c r="F2937" s="69">
        <v>1749</v>
      </c>
      <c r="G2937" s="69" t="s">
        <v>1939</v>
      </c>
    </row>
    <row r="2938" spans="1:16" ht="14.4">
      <c r="A2938" s="27" t="str">
        <f>VLOOKUP(C2938,'user list'!A:B,2,0)</f>
        <v>OCA</v>
      </c>
      <c r="B2938" s="172">
        <v>45810.616273148145</v>
      </c>
      <c r="C2938" s="69" t="s">
        <v>228</v>
      </c>
      <c r="D2938" s="69" t="s">
        <v>1937</v>
      </c>
      <c r="E2938" s="69" t="s">
        <v>2444</v>
      </c>
      <c r="F2938" s="69">
        <v>1741</v>
      </c>
      <c r="G2938" s="69" t="s">
        <v>1939</v>
      </c>
    </row>
    <row r="2939" spans="1:16" ht="14.4">
      <c r="A2939" s="27" t="str">
        <f>VLOOKUP(C2939,'user list'!A:B,2,0)</f>
        <v>Admin</v>
      </c>
      <c r="B2939" s="172">
        <v>45810.616770833331</v>
      </c>
      <c r="C2939" s="69" t="s">
        <v>186</v>
      </c>
      <c r="D2939" s="69" t="s">
        <v>1937</v>
      </c>
      <c r="E2939" s="69" t="s">
        <v>2462</v>
      </c>
      <c r="F2939" s="69">
        <v>1757</v>
      </c>
      <c r="G2939" s="69" t="s">
        <v>1939</v>
      </c>
    </row>
    <row r="2940" spans="1:16" ht="14.4">
      <c r="A2940" s="27" t="str">
        <f>VLOOKUP(C2940,'user list'!A:B,2,0)</f>
        <v>Admin</v>
      </c>
      <c r="B2940" s="172">
        <v>45810.616805555554</v>
      </c>
      <c r="C2940" s="69" t="s">
        <v>186</v>
      </c>
      <c r="D2940" s="69" t="s">
        <v>1937</v>
      </c>
      <c r="E2940" s="69" t="s">
        <v>2462</v>
      </c>
      <c r="F2940" s="69">
        <v>1757</v>
      </c>
      <c r="G2940" s="69" t="s">
        <v>1939</v>
      </c>
    </row>
    <row r="2941" spans="1:16" ht="14.4">
      <c r="A2941" s="27" t="str">
        <f>VLOOKUP(C2941,'user list'!A:B,2,0)</f>
        <v>OCA</v>
      </c>
      <c r="B2941" s="172">
        <v>45810.617118055554</v>
      </c>
      <c r="C2941" s="69" t="s">
        <v>224</v>
      </c>
      <c r="D2941" s="69" t="s">
        <v>1937</v>
      </c>
      <c r="E2941" s="69" t="s">
        <v>2444</v>
      </c>
      <c r="F2941" s="69">
        <v>1741</v>
      </c>
      <c r="G2941" s="69" t="s">
        <v>1939</v>
      </c>
    </row>
    <row r="2942" spans="1:16" ht="14.4">
      <c r="A2942" s="27" t="str">
        <f>VLOOKUP(C2942,'user list'!A:B,2,0)</f>
        <v>OCA</v>
      </c>
      <c r="B2942" s="172">
        <v>45810.617615740739</v>
      </c>
      <c r="C2942" s="69" t="s">
        <v>224</v>
      </c>
      <c r="D2942" s="69" t="s">
        <v>1937</v>
      </c>
      <c r="E2942" s="69">
        <v>1</v>
      </c>
      <c r="F2942" s="69">
        <v>1748</v>
      </c>
      <c r="G2942" s="69" t="s">
        <v>1939</v>
      </c>
    </row>
    <row r="2943" spans="1:16" ht="14.4">
      <c r="A2943" s="27" t="str">
        <f>VLOOKUP(C2943,'user list'!A:B,2,0)</f>
        <v>CTO</v>
      </c>
      <c r="B2943" s="172">
        <v>45810.619502314818</v>
      </c>
      <c r="C2943" s="69" t="s">
        <v>207</v>
      </c>
      <c r="D2943" s="69" t="s">
        <v>1937</v>
      </c>
      <c r="E2943" s="69" t="s">
        <v>2457</v>
      </c>
      <c r="F2943" s="69">
        <v>1752</v>
      </c>
      <c r="G2943" s="69" t="s">
        <v>1939</v>
      </c>
    </row>
    <row r="2944" spans="1:16" ht="14.4">
      <c r="A2944" s="27" t="str">
        <f>VLOOKUP(C2944,'user list'!A:B,2,0)</f>
        <v>LEDIPO</v>
      </c>
      <c r="B2944" s="172">
        <v>45810.619664351849</v>
      </c>
      <c r="C2944" s="69" t="s">
        <v>222</v>
      </c>
      <c r="D2944" s="69" t="s">
        <v>1937</v>
      </c>
      <c r="E2944" s="69" t="s">
        <v>2463</v>
      </c>
      <c r="F2944" s="69">
        <v>1760</v>
      </c>
      <c r="G2944" s="69" t="s">
        <v>2440</v>
      </c>
    </row>
    <row r="2945" spans="1:33" ht="14.4">
      <c r="A2945" s="27" t="str">
        <f>VLOOKUP(C2945,'user list'!A:B,2,0)</f>
        <v>Admin</v>
      </c>
      <c r="B2945" s="172">
        <v>45810.619675925926</v>
      </c>
      <c r="C2945" s="69" t="s">
        <v>186</v>
      </c>
      <c r="D2945" s="69" t="s">
        <v>1937</v>
      </c>
      <c r="E2945" s="69" t="s">
        <v>2463</v>
      </c>
      <c r="F2945" s="69">
        <v>1760</v>
      </c>
      <c r="G2945" s="69" t="s">
        <v>1948</v>
      </c>
    </row>
    <row r="2946" spans="1:33" ht="14.4">
      <c r="A2946" s="27" t="str">
        <f>VLOOKUP(C2946,'user list'!A:B,2,0)</f>
        <v>Admin</v>
      </c>
      <c r="B2946" s="172">
        <v>45810.619675925926</v>
      </c>
      <c r="C2946" s="69" t="s">
        <v>186</v>
      </c>
      <c r="D2946" s="69" t="s">
        <v>1937</v>
      </c>
      <c r="E2946" s="69" t="s">
        <v>2463</v>
      </c>
      <c r="F2946" s="69">
        <v>1760</v>
      </c>
      <c r="G2946" s="69" t="s">
        <v>1948</v>
      </c>
    </row>
    <row r="2947" spans="1:33" ht="14.4">
      <c r="A2947" s="27" t="str">
        <f>VLOOKUP(C2947,'user list'!A:B,2,0)</f>
        <v>Admin</v>
      </c>
      <c r="B2947" s="172">
        <v>45810.619687500002</v>
      </c>
      <c r="C2947" s="69" t="s">
        <v>186</v>
      </c>
      <c r="D2947" s="69" t="s">
        <v>1937</v>
      </c>
      <c r="E2947" s="69" t="s">
        <v>2463</v>
      </c>
      <c r="F2947" s="69">
        <v>1760</v>
      </c>
      <c r="G2947" s="69" t="s">
        <v>1948</v>
      </c>
      <c r="R2947" s="73"/>
      <c r="S2947" s="73"/>
    </row>
    <row r="2948" spans="1:33" ht="14.4">
      <c r="A2948" s="27" t="str">
        <f>VLOOKUP(C2948,'user list'!A:B,2,0)</f>
        <v>Admin</v>
      </c>
      <c r="B2948" s="172">
        <v>45810.619687500002</v>
      </c>
      <c r="C2948" s="69" t="s">
        <v>186</v>
      </c>
      <c r="D2948" s="69" t="s">
        <v>1937</v>
      </c>
      <c r="E2948" s="69" t="s">
        <v>2463</v>
      </c>
      <c r="F2948" s="69">
        <v>1760</v>
      </c>
      <c r="G2948" s="69" t="s">
        <v>1947</v>
      </c>
    </row>
    <row r="2949" spans="1:33" ht="14.4">
      <c r="A2949" s="27" t="str">
        <f>VLOOKUP(C2949,'user list'!A:B,2,0)</f>
        <v>CTO</v>
      </c>
      <c r="B2949" s="172">
        <v>45810.619722222225</v>
      </c>
      <c r="C2949" s="69" t="s">
        <v>207</v>
      </c>
      <c r="D2949" s="69" t="s">
        <v>1937</v>
      </c>
      <c r="E2949" s="69" t="s">
        <v>2457</v>
      </c>
      <c r="F2949" s="69">
        <v>1752</v>
      </c>
      <c r="G2949" s="69" t="s">
        <v>2441</v>
      </c>
    </row>
    <row r="2950" spans="1:33" ht="14.4">
      <c r="A2950" s="27" t="str">
        <f>VLOOKUP(C2950,'user list'!A:B,2,0)</f>
        <v>OCA</v>
      </c>
      <c r="B2950" s="172">
        <v>45810.619976851849</v>
      </c>
      <c r="C2950" s="69" t="s">
        <v>227</v>
      </c>
      <c r="D2950" s="69" t="s">
        <v>1937</v>
      </c>
      <c r="E2950" s="69" t="s">
        <v>2463</v>
      </c>
      <c r="F2950" s="69">
        <v>1760</v>
      </c>
      <c r="G2950" s="69" t="s">
        <v>1939</v>
      </c>
    </row>
    <row r="2951" spans="1:33" ht="14.4">
      <c r="A2951" s="27" t="str">
        <f>VLOOKUP(C2951,'user list'!A:B,2,0)</f>
        <v>LEDIPO</v>
      </c>
      <c r="B2951" s="172">
        <v>45810.620046296295</v>
      </c>
      <c r="C2951" s="69" t="s">
        <v>222</v>
      </c>
      <c r="D2951" s="69" t="s">
        <v>1937</v>
      </c>
      <c r="E2951" s="69" t="s">
        <v>2463</v>
      </c>
      <c r="F2951" s="69">
        <v>1760</v>
      </c>
      <c r="G2951" s="69" t="s">
        <v>1939</v>
      </c>
    </row>
    <row r="2952" spans="1:33" ht="14.4">
      <c r="A2952" s="27" t="str">
        <f>VLOOKUP(C2952,'user list'!A:B,2,0)</f>
        <v>LEDIPO</v>
      </c>
      <c r="B2952" s="172">
        <v>45810.620405092595</v>
      </c>
      <c r="C2952" s="69" t="s">
        <v>222</v>
      </c>
      <c r="D2952" s="69" t="s">
        <v>1937</v>
      </c>
      <c r="E2952" s="69" t="s">
        <v>2463</v>
      </c>
      <c r="F2952" s="69">
        <v>1760</v>
      </c>
      <c r="G2952" s="69" t="s">
        <v>1947</v>
      </c>
      <c r="R2952" s="73"/>
      <c r="S2952" s="73"/>
    </row>
    <row r="2953" spans="1:33" ht="14.4">
      <c r="A2953" s="27" t="str">
        <f>VLOOKUP(C2953,'user list'!A:B,2,0)</f>
        <v>LEDIPO</v>
      </c>
      <c r="B2953" s="172">
        <v>45810.620405092595</v>
      </c>
      <c r="C2953" s="69" t="s">
        <v>222</v>
      </c>
      <c r="D2953" s="69" t="s">
        <v>1937</v>
      </c>
      <c r="E2953" s="69" t="s">
        <v>2463</v>
      </c>
      <c r="F2953" s="69">
        <v>1760</v>
      </c>
      <c r="G2953" s="69" t="s">
        <v>1948</v>
      </c>
      <c r="AD2953" s="74"/>
      <c r="AG2953" s="74"/>
    </row>
    <row r="2954" spans="1:33" ht="14.4">
      <c r="A2954" s="27" t="str">
        <f>VLOOKUP(C2954,'user list'!A:B,2,0)</f>
        <v>LEDIPO</v>
      </c>
      <c r="B2954" s="172">
        <v>45810.620405092595</v>
      </c>
      <c r="C2954" s="69" t="s">
        <v>222</v>
      </c>
      <c r="D2954" s="69" t="s">
        <v>1937</v>
      </c>
      <c r="E2954" s="69" t="s">
        <v>2463</v>
      </c>
      <c r="F2954" s="69">
        <v>1760</v>
      </c>
      <c r="G2954" s="69" t="s">
        <v>1939</v>
      </c>
      <c r="L2954" s="73"/>
      <c r="M2954" s="73"/>
    </row>
    <row r="2955" spans="1:33" ht="14.4">
      <c r="A2955" s="27" t="str">
        <f>VLOOKUP(C2955,'user list'!A:B,2,0)</f>
        <v>Admin</v>
      </c>
      <c r="B2955" s="172">
        <v>45810.620405092595</v>
      </c>
      <c r="C2955" s="69" t="s">
        <v>186</v>
      </c>
      <c r="D2955" s="69" t="s">
        <v>1937</v>
      </c>
      <c r="E2955" s="69" t="s">
        <v>2463</v>
      </c>
      <c r="F2955" s="69">
        <v>1760</v>
      </c>
      <c r="G2955" s="69" t="s">
        <v>1948</v>
      </c>
    </row>
    <row r="2956" spans="1:33" ht="14.4">
      <c r="A2956" s="27" t="str">
        <f>VLOOKUP(C2956,'user list'!A:B,2,0)</f>
        <v>CTO</v>
      </c>
      <c r="B2956" s="172">
        <v>45810.620555555557</v>
      </c>
      <c r="C2956" s="69" t="s">
        <v>207</v>
      </c>
      <c r="D2956" s="69" t="s">
        <v>1937</v>
      </c>
      <c r="E2956" s="69" t="s">
        <v>2462</v>
      </c>
      <c r="F2956" s="69">
        <v>1759</v>
      </c>
      <c r="G2956" s="69" t="s">
        <v>1939</v>
      </c>
      <c r="O2956" s="73"/>
      <c r="P2956" s="73"/>
    </row>
    <row r="2957" spans="1:33" ht="14.4">
      <c r="A2957" s="27" t="str">
        <f>VLOOKUP(C2957,'user list'!A:B,2,0)</f>
        <v>OCA</v>
      </c>
      <c r="B2957" s="172">
        <v>45810.62128472222</v>
      </c>
      <c r="C2957" s="69" t="s">
        <v>227</v>
      </c>
      <c r="D2957" s="69" t="s">
        <v>1937</v>
      </c>
      <c r="E2957" s="69" t="s">
        <v>2463</v>
      </c>
      <c r="F2957" s="69">
        <v>1760</v>
      </c>
      <c r="G2957" s="69" t="s">
        <v>1947</v>
      </c>
      <c r="O2957" s="73"/>
      <c r="P2957" s="73"/>
    </row>
    <row r="2958" spans="1:33" ht="14.4">
      <c r="A2958" s="27" t="str">
        <f>VLOOKUP(C2958,'user list'!A:B,2,0)</f>
        <v>OCA</v>
      </c>
      <c r="B2958" s="172">
        <v>45810.62128472222</v>
      </c>
      <c r="C2958" s="69" t="s">
        <v>227</v>
      </c>
      <c r="D2958" s="69" t="s">
        <v>1937</v>
      </c>
      <c r="E2958" s="69" t="s">
        <v>2463</v>
      </c>
      <c r="F2958" s="69">
        <v>1760</v>
      </c>
      <c r="G2958" s="69" t="s">
        <v>1948</v>
      </c>
    </row>
    <row r="2959" spans="1:33" ht="14.4">
      <c r="A2959" s="27" t="str">
        <f>VLOOKUP(C2959,'user list'!A:B,2,0)</f>
        <v>Admin</v>
      </c>
      <c r="B2959" s="172">
        <v>45810.62128472222</v>
      </c>
      <c r="C2959" s="69" t="s">
        <v>186</v>
      </c>
      <c r="D2959" s="69" t="s">
        <v>1937</v>
      </c>
      <c r="E2959" s="69" t="s">
        <v>2463</v>
      </c>
      <c r="F2959" s="69">
        <v>1760</v>
      </c>
      <c r="G2959" s="69" t="s">
        <v>1948</v>
      </c>
    </row>
    <row r="2960" spans="1:33" ht="14.4">
      <c r="A2960" s="27" t="str">
        <f>VLOOKUP(C2960,'user list'!A:B,2,0)</f>
        <v>OCA</v>
      </c>
      <c r="B2960" s="172">
        <v>45810.62128472222</v>
      </c>
      <c r="C2960" s="69" t="s">
        <v>227</v>
      </c>
      <c r="D2960" s="69" t="s">
        <v>1937</v>
      </c>
      <c r="E2960" s="69" t="s">
        <v>2463</v>
      </c>
      <c r="F2960" s="69">
        <v>1760</v>
      </c>
      <c r="G2960" s="69" t="s">
        <v>1939</v>
      </c>
    </row>
    <row r="2961" spans="1:33" ht="14.4">
      <c r="A2961" s="27" t="str">
        <f>VLOOKUP(C2961,'user list'!A:B,2,0)</f>
        <v>CGSD</v>
      </c>
      <c r="B2961" s="172">
        <v>45810.621342592596</v>
      </c>
      <c r="C2961" s="69" t="s">
        <v>200</v>
      </c>
      <c r="D2961" s="69" t="s">
        <v>1937</v>
      </c>
      <c r="E2961" s="69">
        <v>1758</v>
      </c>
      <c r="F2961" s="69">
        <v>1758</v>
      </c>
      <c r="G2961" s="69" t="s">
        <v>1939</v>
      </c>
      <c r="AD2961" s="73"/>
      <c r="AE2961" s="73"/>
    </row>
    <row r="2962" spans="1:33" ht="14.4">
      <c r="A2962" s="27" t="str">
        <f>VLOOKUP(C2962,'user list'!A:B,2,0)</f>
        <v>CGSD</v>
      </c>
      <c r="B2962" s="172">
        <v>45810.621342592596</v>
      </c>
      <c r="C2962" s="69" t="s">
        <v>200</v>
      </c>
      <c r="D2962" s="69" t="s">
        <v>1937</v>
      </c>
      <c r="E2962" s="69">
        <v>1758</v>
      </c>
      <c r="F2962" s="69">
        <v>1758</v>
      </c>
      <c r="G2962" s="69" t="s">
        <v>1939</v>
      </c>
      <c r="L2962" s="73"/>
      <c r="M2962" s="73"/>
    </row>
    <row r="2963" spans="1:33" ht="14.4">
      <c r="A2963" s="27" t="str">
        <f>VLOOKUP(C2963,'user list'!A:B,2,0)</f>
        <v>CGSD</v>
      </c>
      <c r="B2963" s="172">
        <v>45810.621377314812</v>
      </c>
      <c r="C2963" s="69" t="s">
        <v>200</v>
      </c>
      <c r="D2963" s="69" t="s">
        <v>1937</v>
      </c>
      <c r="E2963" s="69">
        <v>1758</v>
      </c>
      <c r="F2963" s="69">
        <v>1758</v>
      </c>
      <c r="G2963" s="69" t="s">
        <v>1939</v>
      </c>
    </row>
    <row r="2964" spans="1:33" ht="14.4">
      <c r="A2964" s="27" t="str">
        <f>VLOOKUP(C2964,'user list'!A:B,2,0)</f>
        <v>CGSD</v>
      </c>
      <c r="B2964" s="172">
        <v>45810.621377314812</v>
      </c>
      <c r="C2964" s="69" t="s">
        <v>200</v>
      </c>
      <c r="D2964" s="69" t="s">
        <v>1937</v>
      </c>
      <c r="E2964" s="69">
        <v>1758</v>
      </c>
      <c r="F2964" s="69">
        <v>1758</v>
      </c>
      <c r="G2964" s="69" t="s">
        <v>1939</v>
      </c>
    </row>
    <row r="2965" spans="1:33" ht="14.4">
      <c r="A2965" s="27" t="str">
        <f>VLOOKUP(C2965,'user list'!A:B,2,0)</f>
        <v>CGSD</v>
      </c>
      <c r="B2965" s="172">
        <v>45810.621504629627</v>
      </c>
      <c r="C2965" s="69" t="s">
        <v>200</v>
      </c>
      <c r="D2965" s="69" t="s">
        <v>1937</v>
      </c>
      <c r="E2965" s="69" t="s">
        <v>2463</v>
      </c>
      <c r="F2965" s="69">
        <v>1760</v>
      </c>
      <c r="G2965" s="69" t="s">
        <v>1939</v>
      </c>
    </row>
    <row r="2966" spans="1:33" ht="14.4">
      <c r="A2966" s="27" t="str">
        <f>VLOOKUP(C2966,'user list'!A:B,2,0)</f>
        <v>CGSD</v>
      </c>
      <c r="B2966" s="172">
        <v>45810.622037037036</v>
      </c>
      <c r="C2966" s="69" t="s">
        <v>200</v>
      </c>
      <c r="D2966" s="69" t="s">
        <v>1937</v>
      </c>
      <c r="E2966" s="69" t="s">
        <v>2463</v>
      </c>
      <c r="F2966" s="69">
        <v>1760</v>
      </c>
      <c r="G2966" s="69" t="s">
        <v>1947</v>
      </c>
    </row>
    <row r="2967" spans="1:33" ht="14.4">
      <c r="A2967" s="27" t="str">
        <f>VLOOKUP(C2967,'user list'!A:B,2,0)</f>
        <v>CGSD</v>
      </c>
      <c r="B2967" s="172">
        <v>45810.622037037036</v>
      </c>
      <c r="C2967" s="69" t="s">
        <v>200</v>
      </c>
      <c r="D2967" s="69" t="s">
        <v>1937</v>
      </c>
      <c r="E2967" s="69" t="s">
        <v>2463</v>
      </c>
      <c r="F2967" s="69">
        <v>1760</v>
      </c>
      <c r="G2967" s="69" t="s">
        <v>1948</v>
      </c>
      <c r="R2967" s="73"/>
      <c r="S2967" s="73"/>
    </row>
    <row r="2968" spans="1:33" ht="14.4">
      <c r="A2968" s="27" t="str">
        <f>VLOOKUP(C2968,'user list'!A:B,2,0)</f>
        <v>CGSD</v>
      </c>
      <c r="B2968" s="172">
        <v>45810.622037037036</v>
      </c>
      <c r="C2968" s="69" t="s">
        <v>200</v>
      </c>
      <c r="D2968" s="69" t="s">
        <v>1937</v>
      </c>
      <c r="E2968" s="69" t="s">
        <v>2463</v>
      </c>
      <c r="F2968" s="69">
        <v>1760</v>
      </c>
      <c r="G2968" s="69" t="s">
        <v>1939</v>
      </c>
    </row>
    <row r="2969" spans="1:33" ht="14.4">
      <c r="A2969" s="27" t="str">
        <f>VLOOKUP(C2969,'user list'!A:B,2,0)</f>
        <v>Admin</v>
      </c>
      <c r="B2969" s="172">
        <v>45810.622361111113</v>
      </c>
      <c r="C2969" s="69" t="s">
        <v>186</v>
      </c>
      <c r="D2969" s="69" t="s">
        <v>1937</v>
      </c>
      <c r="E2969" s="69" t="s">
        <v>2463</v>
      </c>
      <c r="F2969" s="69">
        <v>1760</v>
      </c>
      <c r="G2969" s="69" t="s">
        <v>1939</v>
      </c>
      <c r="O2969" s="73"/>
      <c r="P2969" s="73"/>
    </row>
    <row r="2970" spans="1:33" ht="14.4">
      <c r="A2970" s="27" t="str">
        <f>VLOOKUP(C2970,'user list'!A:B,2,0)</f>
        <v>OCM</v>
      </c>
      <c r="B2970" s="172">
        <v>45810.623599537037</v>
      </c>
      <c r="C2970" s="69" t="s">
        <v>230</v>
      </c>
      <c r="D2970" s="69" t="s">
        <v>1937</v>
      </c>
      <c r="E2970" s="69" t="s">
        <v>1991</v>
      </c>
      <c r="F2970" s="69">
        <v>1761</v>
      </c>
      <c r="G2970" s="69" t="s">
        <v>2440</v>
      </c>
    </row>
    <row r="2971" spans="1:33" ht="14.4">
      <c r="A2971" s="27" t="str">
        <f>VLOOKUP(C2971,'user list'!A:B,2,0)</f>
        <v>Admin</v>
      </c>
      <c r="B2971" s="172">
        <v>45810.623599537037</v>
      </c>
      <c r="C2971" s="69" t="s">
        <v>186</v>
      </c>
      <c r="D2971" s="69" t="s">
        <v>1937</v>
      </c>
      <c r="E2971" s="69" t="s">
        <v>1991</v>
      </c>
      <c r="F2971" s="69">
        <v>1761</v>
      </c>
      <c r="G2971" s="69" t="s">
        <v>1948</v>
      </c>
    </row>
    <row r="2972" spans="1:33" ht="14.4">
      <c r="A2972" s="27" t="str">
        <f>VLOOKUP(C2972,'user list'!A:B,2,0)</f>
        <v>Admin</v>
      </c>
      <c r="B2972" s="172">
        <v>45810.623611111114</v>
      </c>
      <c r="C2972" s="69" t="s">
        <v>186</v>
      </c>
      <c r="D2972" s="69" t="s">
        <v>1937</v>
      </c>
      <c r="E2972" s="69" t="s">
        <v>1991</v>
      </c>
      <c r="F2972" s="69">
        <v>1761</v>
      </c>
      <c r="G2972" s="69" t="s">
        <v>1947</v>
      </c>
      <c r="AD2972" s="74"/>
      <c r="AG2972" s="74"/>
    </row>
    <row r="2973" spans="1:33" ht="14.4">
      <c r="A2973" s="27" t="str">
        <f>VLOOKUP(C2973,'user list'!A:B,2,0)</f>
        <v>Admin</v>
      </c>
      <c r="B2973" s="172">
        <v>45810.623611111114</v>
      </c>
      <c r="C2973" s="69" t="s">
        <v>186</v>
      </c>
      <c r="D2973" s="69" t="s">
        <v>1937</v>
      </c>
      <c r="E2973" s="69" t="s">
        <v>1991</v>
      </c>
      <c r="F2973" s="69">
        <v>1761</v>
      </c>
      <c r="G2973" s="69" t="s">
        <v>1948</v>
      </c>
      <c r="L2973" s="73"/>
      <c r="M2973" s="73"/>
    </row>
    <row r="2974" spans="1:33" ht="14.4">
      <c r="A2974" s="27" t="str">
        <f>VLOOKUP(C2974,'user list'!A:B,2,0)</f>
        <v>Admin</v>
      </c>
      <c r="B2974" s="172">
        <v>45810.623611111114</v>
      </c>
      <c r="C2974" s="69" t="s">
        <v>186</v>
      </c>
      <c r="D2974" s="69" t="s">
        <v>1937</v>
      </c>
      <c r="E2974" s="69" t="s">
        <v>1991</v>
      </c>
      <c r="F2974" s="69">
        <v>1761</v>
      </c>
      <c r="G2974" s="69" t="s">
        <v>1948</v>
      </c>
    </row>
    <row r="2975" spans="1:33" ht="14.4">
      <c r="A2975" s="27" t="str">
        <f>VLOOKUP(C2975,'user list'!A:B,2,0)</f>
        <v>QCYDO</v>
      </c>
      <c r="B2975" s="172">
        <v>45810.623726851853</v>
      </c>
      <c r="C2975" s="69" t="s">
        <v>270</v>
      </c>
      <c r="D2975" s="69" t="s">
        <v>1937</v>
      </c>
      <c r="E2975" s="69" t="s">
        <v>2463</v>
      </c>
      <c r="F2975" s="69">
        <v>1760</v>
      </c>
      <c r="G2975" s="69" t="s">
        <v>1939</v>
      </c>
      <c r="O2975" s="73"/>
      <c r="P2975" s="73"/>
    </row>
    <row r="2976" spans="1:33" ht="14.4">
      <c r="A2976" s="27" t="str">
        <f>VLOOKUP(C2976,'user list'!A:B,2,0)</f>
        <v>CHD</v>
      </c>
      <c r="B2976" s="172">
        <v>45810.623749999999</v>
      </c>
      <c r="C2976" s="69" t="s">
        <v>203</v>
      </c>
      <c r="D2976" s="69" t="s">
        <v>1937</v>
      </c>
      <c r="E2976" s="69" t="s">
        <v>2463</v>
      </c>
      <c r="F2976" s="69">
        <v>1760</v>
      </c>
      <c r="G2976" s="69" t="s">
        <v>1939</v>
      </c>
      <c r="O2976" s="73"/>
      <c r="P2976" s="73"/>
    </row>
    <row r="2977" spans="1:54" ht="14.4">
      <c r="A2977" s="27" t="str">
        <f>VLOOKUP(C2977,'user list'!A:B,2,0)</f>
        <v>OCM</v>
      </c>
      <c r="B2977" s="172">
        <v>45810.623773148145</v>
      </c>
      <c r="C2977" s="69" t="s">
        <v>230</v>
      </c>
      <c r="D2977" s="69" t="s">
        <v>1937</v>
      </c>
      <c r="E2977" s="69" t="s">
        <v>2463</v>
      </c>
      <c r="F2977" s="69">
        <v>1760</v>
      </c>
      <c r="G2977" s="69" t="s">
        <v>1939</v>
      </c>
    </row>
    <row r="2978" spans="1:54" ht="14.4">
      <c r="A2978" s="27" t="str">
        <f>VLOOKUP(C2978,'user list'!A:B,2,0)</f>
        <v>QCYDO</v>
      </c>
      <c r="B2978" s="172">
        <v>45810.624143518522</v>
      </c>
      <c r="C2978" s="69" t="s">
        <v>270</v>
      </c>
      <c r="D2978" s="69" t="s">
        <v>1937</v>
      </c>
      <c r="E2978" s="69" t="s">
        <v>2463</v>
      </c>
      <c r="F2978" s="69">
        <v>1760</v>
      </c>
      <c r="G2978" s="69" t="s">
        <v>1947</v>
      </c>
    </row>
    <row r="2979" spans="1:54" ht="14.4">
      <c r="A2979" s="27" t="str">
        <f>VLOOKUP(C2979,'user list'!A:B,2,0)</f>
        <v>QCYDO</v>
      </c>
      <c r="B2979" s="172">
        <v>45810.624143518522</v>
      </c>
      <c r="C2979" s="69" t="s">
        <v>270</v>
      </c>
      <c r="D2979" s="69" t="s">
        <v>1937</v>
      </c>
      <c r="E2979" s="69" t="s">
        <v>2463</v>
      </c>
      <c r="F2979" s="69">
        <v>1760</v>
      </c>
      <c r="G2979" s="69" t="s">
        <v>1948</v>
      </c>
    </row>
    <row r="2980" spans="1:54" ht="14.4">
      <c r="A2980" s="27" t="str">
        <f>VLOOKUP(C2980,'user list'!A:B,2,0)</f>
        <v>QCYDO</v>
      </c>
      <c r="B2980" s="172">
        <v>45810.624143518522</v>
      </c>
      <c r="C2980" s="69" t="s">
        <v>270</v>
      </c>
      <c r="D2980" s="69" t="s">
        <v>1937</v>
      </c>
      <c r="E2980" s="69" t="s">
        <v>2463</v>
      </c>
      <c r="F2980" s="69">
        <v>1760</v>
      </c>
      <c r="G2980" s="69" t="s">
        <v>1939</v>
      </c>
      <c r="AD2980" s="73"/>
      <c r="AE2980" s="73"/>
    </row>
    <row r="2981" spans="1:54" ht="14.4">
      <c r="A2981" s="27" t="str">
        <f>VLOOKUP(C2981,'user list'!A:B,2,0)</f>
        <v>Admin</v>
      </c>
      <c r="B2981" s="172">
        <v>45810.624143518522</v>
      </c>
      <c r="C2981" s="69" t="s">
        <v>186</v>
      </c>
      <c r="D2981" s="69" t="s">
        <v>1937</v>
      </c>
      <c r="E2981" s="69" t="s">
        <v>2463</v>
      </c>
      <c r="F2981" s="69">
        <v>1760</v>
      </c>
      <c r="G2981" s="69" t="s">
        <v>1948</v>
      </c>
    </row>
    <row r="2982" spans="1:54" ht="14.4">
      <c r="A2982" s="27" t="str">
        <f>VLOOKUP(C2982,'user list'!A:B,2,0)</f>
        <v>Admin</v>
      </c>
      <c r="B2982" s="172">
        <v>45810.624189814815</v>
      </c>
      <c r="C2982" s="69" t="s">
        <v>186</v>
      </c>
      <c r="D2982" s="69" t="s">
        <v>1937</v>
      </c>
      <c r="E2982" s="69" t="s">
        <v>1991</v>
      </c>
      <c r="F2982" s="69">
        <v>1761</v>
      </c>
      <c r="G2982" s="69" t="s">
        <v>1939</v>
      </c>
      <c r="L2982" s="73"/>
      <c r="M2982" s="73"/>
    </row>
    <row r="2983" spans="1:54" ht="14.4">
      <c r="A2983" s="27" t="str">
        <f>VLOOKUP(C2983,'user list'!A:B,2,0)</f>
        <v>OCM</v>
      </c>
      <c r="B2983" s="172">
        <v>45810.624224537038</v>
      </c>
      <c r="C2983" s="69" t="s">
        <v>230</v>
      </c>
      <c r="D2983" s="69" t="s">
        <v>1937</v>
      </c>
      <c r="E2983" s="69" t="s">
        <v>2463</v>
      </c>
      <c r="F2983" s="69">
        <v>1760</v>
      </c>
      <c r="G2983" s="69" t="s">
        <v>1939</v>
      </c>
    </row>
    <row r="2984" spans="1:54" ht="14.4">
      <c r="A2984" s="27" t="str">
        <f>VLOOKUP(C2984,'user list'!A:B,2,0)</f>
        <v>CGSD</v>
      </c>
      <c r="B2984" s="172">
        <v>45810.624479166669</v>
      </c>
      <c r="C2984" s="69" t="s">
        <v>200</v>
      </c>
      <c r="D2984" s="69" t="s">
        <v>1937</v>
      </c>
      <c r="E2984" s="69">
        <v>1758</v>
      </c>
      <c r="F2984" s="69">
        <v>1758</v>
      </c>
      <c r="G2984" s="69" t="s">
        <v>1939</v>
      </c>
    </row>
    <row r="2985" spans="1:54" ht="14.4">
      <c r="A2985" s="27" t="str">
        <f>VLOOKUP(C2985,'user list'!A:B,2,0)</f>
        <v>CGSD</v>
      </c>
      <c r="B2985" s="172">
        <v>45810.624479166669</v>
      </c>
      <c r="C2985" s="69" t="s">
        <v>200</v>
      </c>
      <c r="D2985" s="69" t="s">
        <v>1937</v>
      </c>
      <c r="E2985" s="69">
        <v>1758</v>
      </c>
      <c r="F2985" s="69">
        <v>1758</v>
      </c>
      <c r="G2985" s="69" t="s">
        <v>1939</v>
      </c>
    </row>
    <row r="2986" spans="1:54" ht="14.4">
      <c r="A2986" s="27" t="str">
        <f>VLOOKUP(C2986,'user list'!A:B,2,0)</f>
        <v>CGSD</v>
      </c>
      <c r="B2986" s="172">
        <v>45810.624641203707</v>
      </c>
      <c r="C2986" s="69" t="s">
        <v>200</v>
      </c>
      <c r="D2986" s="69" t="s">
        <v>1937</v>
      </c>
      <c r="E2986" s="69">
        <v>1758</v>
      </c>
      <c r="F2986" s="69">
        <v>1758</v>
      </c>
      <c r="G2986" s="69" t="s">
        <v>1939</v>
      </c>
      <c r="R2986" s="73"/>
      <c r="S2986" s="73"/>
    </row>
    <row r="2987" spans="1:54" ht="14.4">
      <c r="A2987" s="27" t="str">
        <f>VLOOKUP(C2987,'user list'!A:B,2,0)</f>
        <v>CGSD</v>
      </c>
      <c r="B2987" s="172">
        <v>45810.624641203707</v>
      </c>
      <c r="C2987" s="69" t="s">
        <v>200</v>
      </c>
      <c r="D2987" s="69" t="s">
        <v>1937</v>
      </c>
      <c r="E2987" s="69">
        <v>1758</v>
      </c>
      <c r="F2987" s="69">
        <v>1758</v>
      </c>
      <c r="G2987" s="69" t="s">
        <v>1939</v>
      </c>
    </row>
    <row r="2988" spans="1:54" ht="14.4">
      <c r="A2988" s="27" t="str">
        <f>VLOOKUP(C2988,'user list'!A:B,2,0)</f>
        <v>CGSD</v>
      </c>
      <c r="B2988" s="172">
        <v>45810.624664351853</v>
      </c>
      <c r="C2988" s="69" t="s">
        <v>200</v>
      </c>
      <c r="D2988" s="69" t="s">
        <v>1937</v>
      </c>
      <c r="E2988" s="69">
        <v>1758</v>
      </c>
      <c r="F2988" s="69">
        <v>1758</v>
      </c>
      <c r="G2988" s="69" t="s">
        <v>1939</v>
      </c>
      <c r="O2988" s="73"/>
      <c r="P2988" s="73"/>
    </row>
    <row r="2989" spans="1:54" ht="14.4">
      <c r="A2989" s="27" t="str">
        <f>VLOOKUP(C2989,'user list'!A:B,2,0)</f>
        <v>CGSD</v>
      </c>
      <c r="B2989" s="172">
        <v>45810.624664351853</v>
      </c>
      <c r="C2989" s="69" t="s">
        <v>200</v>
      </c>
      <c r="D2989" s="69" t="s">
        <v>1937</v>
      </c>
      <c r="E2989" s="69">
        <v>1758</v>
      </c>
      <c r="F2989" s="69">
        <v>1758</v>
      </c>
      <c r="G2989" s="69" t="s">
        <v>1939</v>
      </c>
      <c r="AY2989" s="74"/>
      <c r="BB2989" s="74"/>
    </row>
    <row r="2990" spans="1:54" ht="14.4">
      <c r="A2990" s="27" t="str">
        <f>VLOOKUP(C2990,'user list'!A:B,2,0)</f>
        <v>CGSD</v>
      </c>
      <c r="B2990" s="172">
        <v>45810.624745370369</v>
      </c>
      <c r="C2990" s="69" t="s">
        <v>200</v>
      </c>
      <c r="D2990" s="69" t="s">
        <v>1937</v>
      </c>
      <c r="E2990" s="69">
        <v>1758</v>
      </c>
      <c r="F2990" s="69">
        <v>1758</v>
      </c>
      <c r="G2990" s="69" t="s">
        <v>1939</v>
      </c>
      <c r="L2990" s="73"/>
      <c r="M2990" s="73"/>
    </row>
    <row r="2991" spans="1:54" ht="14.4">
      <c r="A2991" s="27" t="str">
        <f>VLOOKUP(C2991,'user list'!A:B,2,0)</f>
        <v>CGSD</v>
      </c>
      <c r="B2991" s="172">
        <v>45810.624745370369</v>
      </c>
      <c r="C2991" s="69" t="s">
        <v>200</v>
      </c>
      <c r="D2991" s="69" t="s">
        <v>1937</v>
      </c>
      <c r="E2991" s="69">
        <v>1758</v>
      </c>
      <c r="F2991" s="69">
        <v>1758</v>
      </c>
      <c r="G2991" s="69" t="s">
        <v>1939</v>
      </c>
      <c r="L2991" s="73"/>
      <c r="M2991" s="73"/>
    </row>
    <row r="2992" spans="1:54" ht="14.4">
      <c r="A2992" s="27" t="str">
        <f>VLOOKUP(C2992,'user list'!A:B,2,0)</f>
        <v>CGSD</v>
      </c>
      <c r="B2992" s="172">
        <v>45810.624768518515</v>
      </c>
      <c r="C2992" s="69" t="s">
        <v>200</v>
      </c>
      <c r="D2992" s="69" t="s">
        <v>1937</v>
      </c>
      <c r="E2992" s="69">
        <v>1758</v>
      </c>
      <c r="F2992" s="69">
        <v>1758</v>
      </c>
      <c r="G2992" s="69" t="s">
        <v>1939</v>
      </c>
      <c r="O2992" s="73"/>
      <c r="P2992" s="73"/>
    </row>
    <row r="2993" spans="1:31" ht="14.4">
      <c r="A2993" s="27" t="str">
        <f>VLOOKUP(C2993,'user list'!A:B,2,0)</f>
        <v>CGSD</v>
      </c>
      <c r="B2993" s="172">
        <v>45810.624780092592</v>
      </c>
      <c r="C2993" s="69" t="s">
        <v>200</v>
      </c>
      <c r="D2993" s="69" t="s">
        <v>1937</v>
      </c>
      <c r="E2993" s="69">
        <v>1758</v>
      </c>
      <c r="F2993" s="69">
        <v>1758</v>
      </c>
      <c r="G2993" s="69" t="s">
        <v>1939</v>
      </c>
      <c r="O2993" s="73"/>
      <c r="P2993" s="73"/>
    </row>
    <row r="2994" spans="1:31" ht="14.4">
      <c r="A2994" s="27" t="str">
        <f>VLOOKUP(C2994,'user list'!A:B,2,0)</f>
        <v>MDAD</v>
      </c>
      <c r="B2994" s="172">
        <v>45810.624907407408</v>
      </c>
      <c r="C2994" s="69" t="s">
        <v>223</v>
      </c>
      <c r="D2994" s="69" t="s">
        <v>1937</v>
      </c>
      <c r="E2994" s="69" t="s">
        <v>2001</v>
      </c>
      <c r="F2994" s="69">
        <v>1762</v>
      </c>
      <c r="G2994" s="69" t="s">
        <v>2440</v>
      </c>
    </row>
    <row r="2995" spans="1:31" ht="14.4">
      <c r="A2995" s="27" t="str">
        <f>VLOOKUP(C2995,'user list'!A:B,2,0)</f>
        <v>Admin</v>
      </c>
      <c r="B2995" s="172">
        <v>45810.624907407408</v>
      </c>
      <c r="C2995" s="69" t="s">
        <v>186</v>
      </c>
      <c r="D2995" s="69" t="s">
        <v>1937</v>
      </c>
      <c r="E2995" s="69" t="s">
        <v>2001</v>
      </c>
      <c r="F2995" s="69">
        <v>1762</v>
      </c>
      <c r="G2995" s="69" t="s">
        <v>1948</v>
      </c>
    </row>
    <row r="2996" spans="1:31" ht="14.4">
      <c r="A2996" s="27" t="str">
        <f>VLOOKUP(C2996,'user list'!A:B,2,0)</f>
        <v>Admin</v>
      </c>
      <c r="B2996" s="172">
        <v>45810.624907407408</v>
      </c>
      <c r="C2996" s="69" t="s">
        <v>186</v>
      </c>
      <c r="D2996" s="69" t="s">
        <v>1937</v>
      </c>
      <c r="E2996" s="69" t="s">
        <v>2001</v>
      </c>
      <c r="F2996" s="69">
        <v>1762</v>
      </c>
      <c r="G2996" s="69" t="s">
        <v>1948</v>
      </c>
    </row>
    <row r="2997" spans="1:31" ht="14.4">
      <c r="A2997" s="27" t="str">
        <f>VLOOKUP(C2997,'user list'!A:B,2,0)</f>
        <v>Admin</v>
      </c>
      <c r="B2997" s="172">
        <v>45810.624918981484</v>
      </c>
      <c r="C2997" s="69" t="s">
        <v>186</v>
      </c>
      <c r="D2997" s="69" t="s">
        <v>1937</v>
      </c>
      <c r="E2997" s="69" t="s">
        <v>2001</v>
      </c>
      <c r="F2997" s="69">
        <v>1762</v>
      </c>
      <c r="G2997" s="69" t="s">
        <v>1948</v>
      </c>
      <c r="O2997" s="73"/>
      <c r="P2997" s="73"/>
    </row>
    <row r="2998" spans="1:31" ht="14.4">
      <c r="A2998" s="27" t="str">
        <f>VLOOKUP(C2998,'user list'!A:B,2,0)</f>
        <v>Admin</v>
      </c>
      <c r="B2998" s="172">
        <v>45810.624918981484</v>
      </c>
      <c r="C2998" s="69" t="s">
        <v>186</v>
      </c>
      <c r="D2998" s="69" t="s">
        <v>1937</v>
      </c>
      <c r="E2998" s="69" t="s">
        <v>2001</v>
      </c>
      <c r="F2998" s="69">
        <v>1762</v>
      </c>
      <c r="G2998" s="69" t="s">
        <v>1947</v>
      </c>
      <c r="O2998" s="73"/>
      <c r="P2998" s="73"/>
    </row>
    <row r="2999" spans="1:31" ht="14.4">
      <c r="A2999" s="27" t="str">
        <f>VLOOKUP(C2999,'user list'!A:B,2,0)</f>
        <v>CGSD</v>
      </c>
      <c r="B2999" s="172">
        <v>45810.625069444446</v>
      </c>
      <c r="C2999" s="69" t="s">
        <v>200</v>
      </c>
      <c r="D2999" s="69" t="s">
        <v>1937</v>
      </c>
      <c r="E2999" s="69">
        <v>1758</v>
      </c>
      <c r="F2999" s="69">
        <v>1758</v>
      </c>
      <c r="G2999" s="69" t="s">
        <v>1939</v>
      </c>
      <c r="O2999" s="73"/>
      <c r="P2999" s="73"/>
    </row>
    <row r="3000" spans="1:31" ht="14.4">
      <c r="A3000" s="27" t="str">
        <f>VLOOKUP(C3000,'user list'!A:B,2,0)</f>
        <v>CGSD</v>
      </c>
      <c r="B3000" s="172">
        <v>45810.625069444446</v>
      </c>
      <c r="C3000" s="69" t="s">
        <v>200</v>
      </c>
      <c r="D3000" s="69" t="s">
        <v>1937</v>
      </c>
      <c r="E3000" s="69">
        <v>1758</v>
      </c>
      <c r="F3000" s="69">
        <v>1758</v>
      </c>
      <c r="G3000" s="69" t="s">
        <v>1939</v>
      </c>
      <c r="L3000" s="73"/>
      <c r="M3000" s="73"/>
    </row>
    <row r="3001" spans="1:31" ht="14.4">
      <c r="A3001" s="27" t="str">
        <f>VLOOKUP(C3001,'user list'!A:B,2,0)</f>
        <v>Admin</v>
      </c>
      <c r="B3001" s="172">
        <v>45810.625104166669</v>
      </c>
      <c r="C3001" s="69" t="s">
        <v>186</v>
      </c>
      <c r="D3001" s="69" t="s">
        <v>1937</v>
      </c>
      <c r="E3001" s="69" t="s">
        <v>2001</v>
      </c>
      <c r="F3001" s="69">
        <v>1762</v>
      </c>
      <c r="G3001" s="69" t="s">
        <v>1939</v>
      </c>
      <c r="L3001" s="73"/>
      <c r="M3001" s="73"/>
    </row>
    <row r="3002" spans="1:31" ht="14.4">
      <c r="A3002" s="27" t="str">
        <f>VLOOKUP(C3002,'user list'!A:B,2,0)</f>
        <v>MDAD</v>
      </c>
      <c r="B3002" s="172">
        <v>45810.625115740739</v>
      </c>
      <c r="C3002" s="69" t="s">
        <v>223</v>
      </c>
      <c r="D3002" s="69" t="s">
        <v>1937</v>
      </c>
      <c r="E3002" s="69" t="s">
        <v>2001</v>
      </c>
      <c r="F3002" s="69">
        <v>1762</v>
      </c>
      <c r="G3002" s="69" t="s">
        <v>1939</v>
      </c>
      <c r="O3002" s="73"/>
      <c r="P3002" s="73"/>
    </row>
    <row r="3003" spans="1:31" ht="14.4">
      <c r="A3003" s="27" t="str">
        <f>VLOOKUP(C3003,'user list'!A:B,2,0)</f>
        <v>CHD</v>
      </c>
      <c r="B3003" s="172">
        <v>45810.625150462962</v>
      </c>
      <c r="C3003" s="69" t="s">
        <v>203</v>
      </c>
      <c r="D3003" s="69" t="s">
        <v>1937</v>
      </c>
      <c r="E3003" s="69" t="s">
        <v>2463</v>
      </c>
      <c r="F3003" s="69">
        <v>1760</v>
      </c>
      <c r="G3003" s="69" t="s">
        <v>1947</v>
      </c>
    </row>
    <row r="3004" spans="1:31" ht="14.4">
      <c r="A3004" s="27" t="str">
        <f>VLOOKUP(C3004,'user list'!A:B,2,0)</f>
        <v>CHD</v>
      </c>
      <c r="B3004" s="172">
        <v>45810.625150462962</v>
      </c>
      <c r="C3004" s="69" t="s">
        <v>203</v>
      </c>
      <c r="D3004" s="69" t="s">
        <v>1937</v>
      </c>
      <c r="E3004" s="69" t="s">
        <v>2463</v>
      </c>
      <c r="F3004" s="69">
        <v>1760</v>
      </c>
      <c r="G3004" s="69" t="s">
        <v>1948</v>
      </c>
      <c r="AD3004" s="73"/>
      <c r="AE3004" s="73"/>
    </row>
    <row r="3005" spans="1:31" ht="14.4">
      <c r="A3005" s="27" t="str">
        <f>VLOOKUP(C3005,'user list'!A:B,2,0)</f>
        <v>CHD</v>
      </c>
      <c r="B3005" s="172">
        <v>45810.625162037039</v>
      </c>
      <c r="C3005" s="69" t="s">
        <v>203</v>
      </c>
      <c r="D3005" s="69" t="s">
        <v>1937</v>
      </c>
      <c r="E3005" s="69" t="s">
        <v>2463</v>
      </c>
      <c r="F3005" s="69">
        <v>1760</v>
      </c>
      <c r="G3005" s="69" t="s">
        <v>1939</v>
      </c>
    </row>
    <row r="3006" spans="1:31" ht="14.4">
      <c r="A3006" s="27" t="str">
        <f>VLOOKUP(C3006,'user list'!A:B,2,0)</f>
        <v>Admin</v>
      </c>
      <c r="B3006" s="172">
        <v>45810.625219907408</v>
      </c>
      <c r="C3006" s="69" t="s">
        <v>186</v>
      </c>
      <c r="D3006" s="69" t="s">
        <v>1937</v>
      </c>
      <c r="E3006" s="69" t="s">
        <v>2463</v>
      </c>
      <c r="F3006" s="69">
        <v>1760</v>
      </c>
      <c r="G3006" s="69" t="s">
        <v>1939</v>
      </c>
      <c r="L3006" s="74"/>
      <c r="O3006" s="73"/>
      <c r="P3006" s="73"/>
    </row>
    <row r="3007" spans="1:31" ht="14.4">
      <c r="A3007" s="27" t="str">
        <f>VLOOKUP(C3007,'user list'!A:B,2,0)</f>
        <v>Admin</v>
      </c>
      <c r="B3007" s="172">
        <v>45810.625277777777</v>
      </c>
      <c r="C3007" s="69" t="s">
        <v>186</v>
      </c>
      <c r="D3007" s="69" t="s">
        <v>1937</v>
      </c>
      <c r="E3007" s="69" t="s">
        <v>2001</v>
      </c>
      <c r="F3007" s="69">
        <v>1762</v>
      </c>
      <c r="G3007" s="69" t="s">
        <v>1939</v>
      </c>
    </row>
    <row r="3008" spans="1:31" ht="14.4">
      <c r="A3008" s="27" t="str">
        <f>VLOOKUP(C3008,'user list'!A:B,2,0)</f>
        <v>CGSD</v>
      </c>
      <c r="B3008" s="172">
        <v>45810.625300925924</v>
      </c>
      <c r="C3008" s="69" t="s">
        <v>200</v>
      </c>
      <c r="D3008" s="69" t="s">
        <v>1937</v>
      </c>
      <c r="E3008" s="69">
        <v>1758</v>
      </c>
      <c r="F3008" s="69">
        <v>1758</v>
      </c>
      <c r="G3008" s="69" t="s">
        <v>1939</v>
      </c>
    </row>
    <row r="3009" spans="1:16" ht="14.4">
      <c r="A3009" s="27" t="str">
        <f>VLOOKUP(C3009,'user list'!A:B,2,0)</f>
        <v>CGSD</v>
      </c>
      <c r="B3009" s="172">
        <v>45810.625300925924</v>
      </c>
      <c r="C3009" s="69" t="s">
        <v>200</v>
      </c>
      <c r="D3009" s="69" t="s">
        <v>1937</v>
      </c>
      <c r="E3009" s="69">
        <v>1758</v>
      </c>
      <c r="F3009" s="69">
        <v>1758</v>
      </c>
      <c r="G3009" s="69" t="s">
        <v>1939</v>
      </c>
    </row>
    <row r="3010" spans="1:16" ht="14.4">
      <c r="A3010" s="27" t="str">
        <f>VLOOKUP(C3010,'user list'!A:B,2,0)</f>
        <v>CGSD</v>
      </c>
      <c r="B3010" s="172">
        <v>45810.625474537039</v>
      </c>
      <c r="C3010" s="69" t="s">
        <v>200</v>
      </c>
      <c r="D3010" s="69" t="s">
        <v>1937</v>
      </c>
      <c r="E3010" s="69">
        <v>1758</v>
      </c>
      <c r="F3010" s="69">
        <v>1758</v>
      </c>
      <c r="G3010" s="69" t="s">
        <v>1948</v>
      </c>
    </row>
    <row r="3011" spans="1:16" ht="14.4">
      <c r="A3011" s="27" t="str">
        <f>VLOOKUP(C3011,'user list'!A:B,2,0)</f>
        <v>CGSD</v>
      </c>
      <c r="B3011" s="172">
        <v>45810.625474537039</v>
      </c>
      <c r="C3011" s="69" t="s">
        <v>200</v>
      </c>
      <c r="D3011" s="69" t="s">
        <v>1937</v>
      </c>
      <c r="E3011" s="69">
        <v>1758</v>
      </c>
      <c r="F3011" s="69">
        <v>1758</v>
      </c>
      <c r="G3011" s="69" t="s">
        <v>1939</v>
      </c>
    </row>
    <row r="3012" spans="1:16" ht="14.4">
      <c r="A3012" s="27" t="str">
        <f>VLOOKUP(C3012,'user list'!A:B,2,0)</f>
        <v>CGSD</v>
      </c>
      <c r="B3012" s="172">
        <v>45810.625474537039</v>
      </c>
      <c r="C3012" s="69" t="s">
        <v>200</v>
      </c>
      <c r="D3012" s="69" t="s">
        <v>1937</v>
      </c>
      <c r="E3012" s="69">
        <v>1758</v>
      </c>
      <c r="F3012" s="69">
        <v>1758</v>
      </c>
      <c r="G3012" s="69" t="s">
        <v>1939</v>
      </c>
    </row>
    <row r="3013" spans="1:16" ht="14.4">
      <c r="A3013" s="27" t="str">
        <f>VLOOKUP(C3013,'user list'!A:B,2,0)</f>
        <v>CGSD</v>
      </c>
      <c r="B3013" s="172">
        <v>45810.625474537039</v>
      </c>
      <c r="C3013" s="69" t="s">
        <v>200</v>
      </c>
      <c r="D3013" s="69" t="s">
        <v>1937</v>
      </c>
      <c r="E3013" s="69">
        <v>1758</v>
      </c>
      <c r="F3013" s="69">
        <v>1758</v>
      </c>
      <c r="G3013" s="69" t="s">
        <v>1939</v>
      </c>
    </row>
    <row r="3014" spans="1:16" ht="14.4">
      <c r="A3014" s="27" t="str">
        <f>VLOOKUP(C3014,'user list'!A:B,2,0)</f>
        <v>CGSD</v>
      </c>
      <c r="B3014" s="172">
        <v>45810.625474537039</v>
      </c>
      <c r="C3014" s="69" t="s">
        <v>200</v>
      </c>
      <c r="D3014" s="69" t="s">
        <v>1937</v>
      </c>
      <c r="E3014" s="69">
        <v>1758</v>
      </c>
      <c r="F3014" s="69">
        <v>1758</v>
      </c>
      <c r="G3014" s="69" t="s">
        <v>1939</v>
      </c>
    </row>
    <row r="3015" spans="1:16" ht="14.4">
      <c r="A3015" s="27" t="str">
        <f>VLOOKUP(C3015,'user list'!A:B,2,0)</f>
        <v>CGSD</v>
      </c>
      <c r="B3015" s="172">
        <v>45810.625474537039</v>
      </c>
      <c r="C3015" s="69" t="s">
        <v>200</v>
      </c>
      <c r="D3015" s="69" t="s">
        <v>1937</v>
      </c>
      <c r="E3015" s="69">
        <v>1758</v>
      </c>
      <c r="F3015" s="69">
        <v>1758</v>
      </c>
      <c r="G3015" s="69" t="s">
        <v>1939</v>
      </c>
    </row>
    <row r="3016" spans="1:16" ht="14.4">
      <c r="A3016" s="27" t="str">
        <f>VLOOKUP(C3016,'user list'!A:B,2,0)</f>
        <v>CGSD</v>
      </c>
      <c r="B3016" s="172">
        <v>45810.625474537039</v>
      </c>
      <c r="C3016" s="69" t="s">
        <v>200</v>
      </c>
      <c r="D3016" s="69" t="s">
        <v>1937</v>
      </c>
      <c r="E3016" s="69">
        <v>1758</v>
      </c>
      <c r="F3016" s="69">
        <v>1758</v>
      </c>
      <c r="G3016" s="69" t="s">
        <v>1939</v>
      </c>
    </row>
    <row r="3017" spans="1:16" ht="14.4">
      <c r="A3017" s="27" t="str">
        <f>VLOOKUP(C3017,'user list'!A:B,2,0)</f>
        <v>CGSD</v>
      </c>
      <c r="B3017" s="172">
        <v>45810.625474537039</v>
      </c>
      <c r="C3017" s="69" t="s">
        <v>200</v>
      </c>
      <c r="D3017" s="69" t="s">
        <v>1937</v>
      </c>
      <c r="E3017" s="69">
        <v>1758</v>
      </c>
      <c r="F3017" s="69">
        <v>1758</v>
      </c>
      <c r="G3017" s="69" t="s">
        <v>1939</v>
      </c>
    </row>
    <row r="3018" spans="1:16" ht="14.4">
      <c r="A3018" s="27" t="str">
        <f>VLOOKUP(C3018,'user list'!A:B,2,0)</f>
        <v>CGSD</v>
      </c>
      <c r="B3018" s="172">
        <v>45810.625497685185</v>
      </c>
      <c r="C3018" s="69" t="s">
        <v>200</v>
      </c>
      <c r="D3018" s="69" t="s">
        <v>1937</v>
      </c>
      <c r="E3018" s="69">
        <v>1758</v>
      </c>
      <c r="F3018" s="69">
        <v>1758</v>
      </c>
      <c r="G3018" s="69" t="s">
        <v>1939</v>
      </c>
    </row>
    <row r="3019" spans="1:16" ht="14.4">
      <c r="A3019" s="27" t="str">
        <f>VLOOKUP(C3019,'user list'!A:B,2,0)</f>
        <v>CGSD</v>
      </c>
      <c r="B3019" s="172">
        <v>45810.625497685185</v>
      </c>
      <c r="C3019" s="69" t="s">
        <v>200</v>
      </c>
      <c r="D3019" s="69" t="s">
        <v>1937</v>
      </c>
      <c r="E3019" s="69">
        <v>1758</v>
      </c>
      <c r="F3019" s="69">
        <v>1758</v>
      </c>
      <c r="G3019" s="69" t="s">
        <v>1939</v>
      </c>
    </row>
    <row r="3020" spans="1:16" ht="14.4">
      <c r="A3020" s="27" t="str">
        <f>VLOOKUP(C3020,'user list'!A:B,2,0)</f>
        <v>CGSD</v>
      </c>
      <c r="B3020" s="172">
        <v>45810.625636574077</v>
      </c>
      <c r="C3020" s="69" t="s">
        <v>200</v>
      </c>
      <c r="D3020" s="69" t="s">
        <v>1937</v>
      </c>
      <c r="E3020" s="69">
        <v>1758</v>
      </c>
      <c r="F3020" s="69">
        <v>1758</v>
      </c>
      <c r="G3020" s="69" t="s">
        <v>1939</v>
      </c>
    </row>
    <row r="3021" spans="1:16" ht="14.4">
      <c r="A3021" s="27" t="str">
        <f>VLOOKUP(C3021,'user list'!A:B,2,0)</f>
        <v>CGSD</v>
      </c>
      <c r="B3021" s="172">
        <v>45810.625636574077</v>
      </c>
      <c r="C3021" s="69" t="s">
        <v>200</v>
      </c>
      <c r="D3021" s="69" t="s">
        <v>1937</v>
      </c>
      <c r="E3021" s="69">
        <v>1758</v>
      </c>
      <c r="F3021" s="69">
        <v>1758</v>
      </c>
      <c r="G3021" s="69" t="s">
        <v>1939</v>
      </c>
      <c r="L3021" s="73"/>
      <c r="M3021" s="73"/>
    </row>
    <row r="3022" spans="1:16" ht="14.4">
      <c r="A3022" s="27" t="str">
        <f>VLOOKUP(C3022,'user list'!A:B,2,0)</f>
        <v>CGSD</v>
      </c>
      <c r="B3022" s="172">
        <v>45810.625636574077</v>
      </c>
      <c r="C3022" s="69" t="s">
        <v>200</v>
      </c>
      <c r="D3022" s="69" t="s">
        <v>1937</v>
      </c>
      <c r="E3022" s="69">
        <v>1758</v>
      </c>
      <c r="F3022" s="69">
        <v>1758</v>
      </c>
      <c r="G3022" s="69" t="s">
        <v>1939</v>
      </c>
      <c r="L3022" s="73"/>
      <c r="M3022" s="73"/>
    </row>
    <row r="3023" spans="1:16" ht="14.4">
      <c r="A3023" s="27" t="str">
        <f>VLOOKUP(C3023,'user list'!A:B,2,0)</f>
        <v>CGSD</v>
      </c>
      <c r="B3023" s="172">
        <v>45810.625636574077</v>
      </c>
      <c r="C3023" s="69" t="s">
        <v>200</v>
      </c>
      <c r="D3023" s="69" t="s">
        <v>1937</v>
      </c>
      <c r="E3023" s="69">
        <v>1758</v>
      </c>
      <c r="F3023" s="69">
        <v>1758</v>
      </c>
      <c r="G3023" s="69" t="s">
        <v>1939</v>
      </c>
      <c r="O3023" s="73"/>
      <c r="P3023" s="73"/>
    </row>
    <row r="3024" spans="1:16" ht="14.4">
      <c r="A3024" s="27" t="str">
        <f>VLOOKUP(C3024,'user list'!A:B,2,0)</f>
        <v>CGSD</v>
      </c>
      <c r="B3024" s="172">
        <v>45810.625636574077</v>
      </c>
      <c r="C3024" s="69" t="s">
        <v>200</v>
      </c>
      <c r="D3024" s="69" t="s">
        <v>1937</v>
      </c>
      <c r="E3024" s="69">
        <v>1758</v>
      </c>
      <c r="F3024" s="69">
        <v>1758</v>
      </c>
      <c r="G3024" s="69" t="s">
        <v>1939</v>
      </c>
    </row>
    <row r="3025" spans="1:33" ht="14.4">
      <c r="A3025" s="27" t="str">
        <f>VLOOKUP(C3025,'user list'!A:B,2,0)</f>
        <v>CGSD</v>
      </c>
      <c r="B3025" s="172">
        <v>45810.625636574077</v>
      </c>
      <c r="C3025" s="69" t="s">
        <v>200</v>
      </c>
      <c r="D3025" s="69" t="s">
        <v>1937</v>
      </c>
      <c r="E3025" s="69">
        <v>1758</v>
      </c>
      <c r="F3025" s="69">
        <v>1758</v>
      </c>
      <c r="G3025" s="69" t="s">
        <v>1939</v>
      </c>
    </row>
    <row r="3026" spans="1:33" ht="14.4">
      <c r="A3026" s="27" t="str">
        <f>VLOOKUP(C3026,'user list'!A:B,2,0)</f>
        <v>CGSD</v>
      </c>
      <c r="B3026" s="172">
        <v>45810.625636574077</v>
      </c>
      <c r="C3026" s="69" t="s">
        <v>200</v>
      </c>
      <c r="D3026" s="69" t="s">
        <v>1937</v>
      </c>
      <c r="E3026" s="69">
        <v>1758</v>
      </c>
      <c r="F3026" s="69">
        <v>1758</v>
      </c>
      <c r="G3026" s="69" t="s">
        <v>1939</v>
      </c>
    </row>
    <row r="3027" spans="1:33" ht="14.4">
      <c r="A3027" s="27" t="str">
        <f>VLOOKUP(C3027,'user list'!A:B,2,0)</f>
        <v>CGSD</v>
      </c>
      <c r="B3027" s="172">
        <v>45810.625648148147</v>
      </c>
      <c r="C3027" s="69" t="s">
        <v>200</v>
      </c>
      <c r="D3027" s="69" t="s">
        <v>1937</v>
      </c>
      <c r="E3027" s="69">
        <v>1758</v>
      </c>
      <c r="F3027" s="69">
        <v>1758</v>
      </c>
      <c r="G3027" s="69" t="s">
        <v>1939</v>
      </c>
    </row>
    <row r="3028" spans="1:33" ht="14.4">
      <c r="A3028" s="27" t="str">
        <f>VLOOKUP(C3028,'user list'!A:B,2,0)</f>
        <v>CGSD</v>
      </c>
      <c r="B3028" s="172">
        <v>45810.625694444447</v>
      </c>
      <c r="C3028" s="69" t="s">
        <v>200</v>
      </c>
      <c r="D3028" s="69" t="s">
        <v>1937</v>
      </c>
      <c r="E3028" s="69">
        <v>1758</v>
      </c>
      <c r="F3028" s="69">
        <v>1758</v>
      </c>
      <c r="G3028" s="69" t="s">
        <v>1939</v>
      </c>
    </row>
    <row r="3029" spans="1:33" ht="14.4">
      <c r="A3029" s="27" t="str">
        <f>VLOOKUP(C3029,'user list'!A:B,2,0)</f>
        <v>CGSD</v>
      </c>
      <c r="B3029" s="172">
        <v>45810.625694444447</v>
      </c>
      <c r="C3029" s="69" t="s">
        <v>200</v>
      </c>
      <c r="D3029" s="69" t="s">
        <v>1937</v>
      </c>
      <c r="E3029" s="69">
        <v>1758</v>
      </c>
      <c r="F3029" s="69">
        <v>1758</v>
      </c>
      <c r="G3029" s="69" t="s">
        <v>1939</v>
      </c>
    </row>
    <row r="3030" spans="1:33" ht="14.4">
      <c r="A3030" s="27" t="str">
        <f>VLOOKUP(C3030,'user list'!A:B,2,0)</f>
        <v>OCA</v>
      </c>
      <c r="B3030" s="172">
        <v>45810.625752314816</v>
      </c>
      <c r="C3030" s="69" t="s">
        <v>228</v>
      </c>
      <c r="D3030" s="69" t="s">
        <v>1937</v>
      </c>
      <c r="E3030" s="69" t="s">
        <v>2444</v>
      </c>
      <c r="F3030" s="69">
        <v>1730</v>
      </c>
      <c r="G3030" s="69" t="s">
        <v>1939</v>
      </c>
      <c r="AD3030" s="74"/>
      <c r="AG3030" s="74"/>
    </row>
    <row r="3031" spans="1:33" ht="14.4">
      <c r="A3031" s="27" t="str">
        <f>VLOOKUP(C3031,'user list'!A:B,2,0)</f>
        <v>OCA</v>
      </c>
      <c r="B3031" s="172">
        <v>45810.625798611109</v>
      </c>
      <c r="C3031" s="69" t="s">
        <v>228</v>
      </c>
      <c r="D3031" s="69" t="s">
        <v>1937</v>
      </c>
      <c r="E3031" s="69" t="s">
        <v>2443</v>
      </c>
      <c r="F3031" s="69">
        <v>1729</v>
      </c>
      <c r="G3031" s="69" t="s">
        <v>1939</v>
      </c>
      <c r="L3031" s="73"/>
      <c r="M3031" s="73"/>
    </row>
    <row r="3032" spans="1:33" ht="14.4">
      <c r="A3032" s="27" t="str">
        <f>VLOOKUP(C3032,'user list'!A:B,2,0)</f>
        <v>OCA</v>
      </c>
      <c r="B3032" s="172">
        <v>45810.625856481478</v>
      </c>
      <c r="C3032" s="69" t="s">
        <v>228</v>
      </c>
      <c r="D3032" s="69" t="s">
        <v>1937</v>
      </c>
      <c r="E3032" s="69" t="s">
        <v>2442</v>
      </c>
      <c r="F3032" s="69">
        <v>1728</v>
      </c>
      <c r="G3032" s="69" t="s">
        <v>1939</v>
      </c>
    </row>
    <row r="3033" spans="1:33" ht="14.4">
      <c r="A3033" s="27" t="str">
        <f>VLOOKUP(C3033,'user list'!A:B,2,0)</f>
        <v>OCA</v>
      </c>
      <c r="B3033" s="172">
        <v>45810.625914351855</v>
      </c>
      <c r="C3033" s="69" t="s">
        <v>227</v>
      </c>
      <c r="D3033" s="69" t="s">
        <v>1937</v>
      </c>
      <c r="E3033" s="69" t="s">
        <v>2444</v>
      </c>
      <c r="F3033" s="69">
        <v>1741</v>
      </c>
      <c r="G3033" s="69" t="s">
        <v>1939</v>
      </c>
      <c r="O3033" s="73"/>
      <c r="P3033" s="73"/>
    </row>
    <row r="3034" spans="1:33" ht="14.4">
      <c r="A3034" s="27" t="str">
        <f>VLOOKUP(C3034,'user list'!A:B,2,0)</f>
        <v>MDAD</v>
      </c>
      <c r="B3034" s="172">
        <v>45810.626423611109</v>
      </c>
      <c r="C3034" s="69" t="s">
        <v>223</v>
      </c>
      <c r="D3034" s="69" t="s">
        <v>1937</v>
      </c>
      <c r="E3034" s="69" t="s">
        <v>2035</v>
      </c>
      <c r="F3034" s="69">
        <v>1763</v>
      </c>
      <c r="G3034" s="69" t="s">
        <v>2440</v>
      </c>
      <c r="O3034" s="73"/>
      <c r="P3034" s="73"/>
    </row>
    <row r="3035" spans="1:33" ht="14.4">
      <c r="A3035" s="27" t="str">
        <f>VLOOKUP(C3035,'user list'!A:B,2,0)</f>
        <v>Admin</v>
      </c>
      <c r="B3035" s="172">
        <v>45810.626423611109</v>
      </c>
      <c r="C3035" s="69" t="s">
        <v>186</v>
      </c>
      <c r="D3035" s="69" t="s">
        <v>1937</v>
      </c>
      <c r="E3035" s="69" t="s">
        <v>2035</v>
      </c>
      <c r="F3035" s="69">
        <v>1763</v>
      </c>
      <c r="G3035" s="69" t="s">
        <v>1948</v>
      </c>
    </row>
    <row r="3036" spans="1:33" ht="14.4">
      <c r="A3036" s="27" t="str">
        <f>VLOOKUP(C3036,'user list'!A:B,2,0)</f>
        <v>Admin</v>
      </c>
      <c r="B3036" s="172">
        <v>45810.626423611109</v>
      </c>
      <c r="C3036" s="69" t="s">
        <v>186</v>
      </c>
      <c r="D3036" s="69" t="s">
        <v>1937</v>
      </c>
      <c r="E3036" s="69" t="s">
        <v>2035</v>
      </c>
      <c r="F3036" s="69">
        <v>1763</v>
      </c>
      <c r="G3036" s="69" t="s">
        <v>1948</v>
      </c>
    </row>
    <row r="3037" spans="1:33" ht="14.4">
      <c r="A3037" s="27" t="str">
        <f>VLOOKUP(C3037,'user list'!A:B,2,0)</f>
        <v>Admin</v>
      </c>
      <c r="B3037" s="172">
        <v>45810.626423611109</v>
      </c>
      <c r="C3037" s="69" t="s">
        <v>186</v>
      </c>
      <c r="D3037" s="69" t="s">
        <v>1937</v>
      </c>
      <c r="E3037" s="69" t="s">
        <v>2035</v>
      </c>
      <c r="F3037" s="69">
        <v>1763</v>
      </c>
      <c r="G3037" s="69" t="s">
        <v>1948</v>
      </c>
    </row>
    <row r="3038" spans="1:33" ht="14.4">
      <c r="A3038" s="27" t="str">
        <f>VLOOKUP(C3038,'user list'!A:B,2,0)</f>
        <v>Admin</v>
      </c>
      <c r="B3038" s="172">
        <v>45810.626423611109</v>
      </c>
      <c r="C3038" s="69" t="s">
        <v>186</v>
      </c>
      <c r="D3038" s="69" t="s">
        <v>1937</v>
      </c>
      <c r="E3038" s="69" t="s">
        <v>2035</v>
      </c>
      <c r="F3038" s="69">
        <v>1763</v>
      </c>
      <c r="G3038" s="69" t="s">
        <v>1947</v>
      </c>
      <c r="AD3038" s="73"/>
      <c r="AE3038" s="73"/>
    </row>
    <row r="3039" spans="1:33" ht="14.4">
      <c r="A3039" s="27" t="str">
        <f>VLOOKUP(C3039,'user list'!A:B,2,0)</f>
        <v>MDAD</v>
      </c>
      <c r="B3039" s="172">
        <v>45810.626782407409</v>
      </c>
      <c r="C3039" s="69" t="s">
        <v>223</v>
      </c>
      <c r="D3039" s="69" t="s">
        <v>1937</v>
      </c>
      <c r="E3039" s="69" t="s">
        <v>1974</v>
      </c>
      <c r="F3039" s="69">
        <v>1727</v>
      </c>
      <c r="G3039" s="69" t="s">
        <v>1939</v>
      </c>
    </row>
    <row r="3040" spans="1:33" ht="14.4">
      <c r="A3040" s="27" t="str">
        <f>VLOOKUP(C3040,'user list'!A:B,2,0)</f>
        <v>PAISD</v>
      </c>
      <c r="B3040" s="172">
        <v>45810.62699074074</v>
      </c>
      <c r="C3040" s="69" t="s">
        <v>256</v>
      </c>
      <c r="D3040" s="69" t="s">
        <v>1937</v>
      </c>
      <c r="E3040" s="69" t="s">
        <v>2463</v>
      </c>
      <c r="F3040" s="69">
        <v>1760</v>
      </c>
      <c r="G3040" s="69" t="s">
        <v>1939</v>
      </c>
      <c r="L3040" s="73"/>
      <c r="M3040" s="73"/>
    </row>
    <row r="3041" spans="1:54" ht="14.4">
      <c r="A3041" s="27" t="str">
        <f>VLOOKUP(C3041,'user list'!A:B,2,0)</f>
        <v>CPDD</v>
      </c>
      <c r="B3041" s="172">
        <v>45810.627060185187</v>
      </c>
      <c r="C3041" s="69" t="s">
        <v>205</v>
      </c>
      <c r="D3041" s="69" t="s">
        <v>1937</v>
      </c>
      <c r="E3041" s="69" t="s">
        <v>2464</v>
      </c>
      <c r="F3041" s="69">
        <v>1764</v>
      </c>
      <c r="G3041" s="69" t="s">
        <v>2440</v>
      </c>
    </row>
    <row r="3042" spans="1:54" ht="14.4">
      <c r="A3042" s="27" t="str">
        <f>VLOOKUP(C3042,'user list'!A:B,2,0)</f>
        <v>Admin</v>
      </c>
      <c r="B3042" s="172">
        <v>45810.627060185187</v>
      </c>
      <c r="C3042" s="69" t="s">
        <v>186</v>
      </c>
      <c r="D3042" s="69" t="s">
        <v>1937</v>
      </c>
      <c r="E3042" s="69" t="s">
        <v>2464</v>
      </c>
      <c r="F3042" s="69">
        <v>1764</v>
      </c>
      <c r="G3042" s="69" t="s">
        <v>1948</v>
      </c>
    </row>
    <row r="3043" spans="1:54" ht="14.4">
      <c r="A3043" s="27" t="str">
        <f>VLOOKUP(C3043,'user list'!A:B,2,0)</f>
        <v>Admin</v>
      </c>
      <c r="B3043" s="172">
        <v>45810.627060185187</v>
      </c>
      <c r="C3043" s="69" t="s">
        <v>186</v>
      </c>
      <c r="D3043" s="69" t="s">
        <v>1937</v>
      </c>
      <c r="E3043" s="69" t="s">
        <v>2464</v>
      </c>
      <c r="F3043" s="69">
        <v>1764</v>
      </c>
      <c r="G3043" s="69" t="s">
        <v>1948</v>
      </c>
    </row>
    <row r="3044" spans="1:54" ht="14.4">
      <c r="A3044" s="27" t="str">
        <f>VLOOKUP(C3044,'user list'!A:B,2,0)</f>
        <v>Admin</v>
      </c>
      <c r="B3044" s="172">
        <v>45810.627071759256</v>
      </c>
      <c r="C3044" s="69" t="s">
        <v>186</v>
      </c>
      <c r="D3044" s="69" t="s">
        <v>1937</v>
      </c>
      <c r="E3044" s="69" t="s">
        <v>2464</v>
      </c>
      <c r="F3044" s="69">
        <v>1764</v>
      </c>
      <c r="G3044" s="69" t="s">
        <v>1948</v>
      </c>
      <c r="R3044" s="73"/>
      <c r="S3044" s="73"/>
    </row>
    <row r="3045" spans="1:54" ht="14.4">
      <c r="A3045" s="27" t="str">
        <f>VLOOKUP(C3045,'user list'!A:B,2,0)</f>
        <v>Admin</v>
      </c>
      <c r="B3045" s="172">
        <v>45810.627071759256</v>
      </c>
      <c r="C3045" s="69" t="s">
        <v>186</v>
      </c>
      <c r="D3045" s="69" t="s">
        <v>1937</v>
      </c>
      <c r="E3045" s="69" t="s">
        <v>2464</v>
      </c>
      <c r="F3045" s="69">
        <v>1764</v>
      </c>
      <c r="G3045" s="69" t="s">
        <v>1947</v>
      </c>
    </row>
    <row r="3046" spans="1:54" ht="14.4">
      <c r="A3046" s="27" t="str">
        <f>VLOOKUP(C3046,'user list'!A:B,2,0)</f>
        <v>CPDD</v>
      </c>
      <c r="B3046" s="172">
        <v>45810.627129629633</v>
      </c>
      <c r="C3046" s="69" t="s">
        <v>205</v>
      </c>
      <c r="D3046" s="69" t="s">
        <v>1937</v>
      </c>
      <c r="E3046" s="69" t="s">
        <v>2463</v>
      </c>
      <c r="F3046" s="69">
        <v>1760</v>
      </c>
      <c r="G3046" s="69" t="s">
        <v>1939</v>
      </c>
      <c r="O3046" s="73"/>
      <c r="P3046" s="73"/>
    </row>
    <row r="3047" spans="1:54" ht="14.4">
      <c r="A3047" s="27" t="str">
        <f>VLOOKUP(C3047,'user list'!A:B,2,0)</f>
        <v>DBO</v>
      </c>
      <c r="B3047" s="172">
        <v>45810.627222222225</v>
      </c>
      <c r="C3047" s="69" t="s">
        <v>209</v>
      </c>
      <c r="D3047" s="69" t="s">
        <v>1937</v>
      </c>
      <c r="E3047" s="69" t="s">
        <v>2463</v>
      </c>
      <c r="F3047" s="69">
        <v>1760</v>
      </c>
      <c r="G3047" s="69" t="s">
        <v>1939</v>
      </c>
      <c r="AY3047" s="74"/>
      <c r="BB3047" s="74"/>
    </row>
    <row r="3048" spans="1:54" ht="14.4">
      <c r="A3048" s="27" t="str">
        <f>VLOOKUP(C3048,'user list'!A:B,2,0)</f>
        <v>PAISD</v>
      </c>
      <c r="B3048" s="172">
        <v>45810.627280092594</v>
      </c>
      <c r="C3048" s="69" t="s">
        <v>256</v>
      </c>
      <c r="D3048" s="69" t="s">
        <v>1937</v>
      </c>
      <c r="E3048" s="69" t="s">
        <v>2463</v>
      </c>
      <c r="F3048" s="69">
        <v>1760</v>
      </c>
      <c r="G3048" s="69" t="s">
        <v>1947</v>
      </c>
      <c r="L3048" s="73"/>
      <c r="M3048" s="73"/>
    </row>
    <row r="3049" spans="1:54" ht="14.4">
      <c r="A3049" s="27" t="str">
        <f>VLOOKUP(C3049,'user list'!A:B,2,0)</f>
        <v>PAISD</v>
      </c>
      <c r="B3049" s="172">
        <v>45810.627280092594</v>
      </c>
      <c r="C3049" s="69" t="s">
        <v>256</v>
      </c>
      <c r="D3049" s="69" t="s">
        <v>1937</v>
      </c>
      <c r="E3049" s="69" t="s">
        <v>2463</v>
      </c>
      <c r="F3049" s="69">
        <v>1760</v>
      </c>
      <c r="G3049" s="69" t="s">
        <v>1948</v>
      </c>
      <c r="L3049" s="73"/>
      <c r="M3049" s="73"/>
    </row>
    <row r="3050" spans="1:54" ht="14.4">
      <c r="A3050" s="27" t="str">
        <f>VLOOKUP(C3050,'user list'!A:B,2,0)</f>
        <v>PAISD</v>
      </c>
      <c r="B3050" s="172">
        <v>45810.627280092594</v>
      </c>
      <c r="C3050" s="69" t="s">
        <v>256</v>
      </c>
      <c r="D3050" s="69" t="s">
        <v>1937</v>
      </c>
      <c r="E3050" s="69" t="s">
        <v>2463</v>
      </c>
      <c r="F3050" s="69">
        <v>1760</v>
      </c>
      <c r="G3050" s="69" t="s">
        <v>1939</v>
      </c>
      <c r="O3050" s="73"/>
      <c r="P3050" s="73"/>
    </row>
    <row r="3051" spans="1:54" ht="14.4">
      <c r="A3051" s="27" t="str">
        <f>VLOOKUP(C3051,'user list'!A:B,2,0)</f>
        <v>Admin</v>
      </c>
      <c r="B3051" s="172">
        <v>45810.627280092594</v>
      </c>
      <c r="C3051" s="69" t="s">
        <v>186</v>
      </c>
      <c r="D3051" s="69" t="s">
        <v>1937</v>
      </c>
      <c r="E3051" s="69" t="s">
        <v>2463</v>
      </c>
      <c r="F3051" s="69">
        <v>1760</v>
      </c>
      <c r="G3051" s="69" t="s">
        <v>1948</v>
      </c>
      <c r="O3051" s="73"/>
      <c r="P3051" s="73"/>
    </row>
    <row r="3052" spans="1:54" ht="14.4">
      <c r="A3052" s="27" t="str">
        <f>VLOOKUP(C3052,'user list'!A:B,2,0)</f>
        <v>LEDIPO</v>
      </c>
      <c r="B3052" s="172">
        <v>45810.627303240741</v>
      </c>
      <c r="C3052" s="69" t="s">
        <v>222</v>
      </c>
      <c r="D3052" s="69" t="s">
        <v>1937</v>
      </c>
      <c r="E3052" s="69" t="s">
        <v>2463</v>
      </c>
      <c r="F3052" s="69">
        <v>1760</v>
      </c>
      <c r="G3052" s="69" t="s">
        <v>1939</v>
      </c>
    </row>
    <row r="3053" spans="1:54" ht="14.4">
      <c r="A3053" s="27" t="str">
        <f>VLOOKUP(C3053,'user list'!A:B,2,0)</f>
        <v>CPDD</v>
      </c>
      <c r="B3053" s="172">
        <v>45810.627395833333</v>
      </c>
      <c r="C3053" s="69" t="s">
        <v>205</v>
      </c>
      <c r="D3053" s="69" t="s">
        <v>1937</v>
      </c>
      <c r="E3053" s="69" t="s">
        <v>2463</v>
      </c>
      <c r="F3053" s="69">
        <v>1760</v>
      </c>
      <c r="G3053" s="69" t="s">
        <v>1947</v>
      </c>
    </row>
    <row r="3054" spans="1:54" ht="14.4">
      <c r="A3054" s="27" t="str">
        <f>VLOOKUP(C3054,'user list'!A:B,2,0)</f>
        <v>CPDD</v>
      </c>
      <c r="B3054" s="172">
        <v>45810.627395833333</v>
      </c>
      <c r="C3054" s="69" t="s">
        <v>205</v>
      </c>
      <c r="D3054" s="69" t="s">
        <v>1937</v>
      </c>
      <c r="E3054" s="69" t="s">
        <v>2463</v>
      </c>
      <c r="F3054" s="69">
        <v>1760</v>
      </c>
      <c r="G3054" s="69" t="s">
        <v>1948</v>
      </c>
      <c r="O3054" s="73"/>
      <c r="P3054" s="73"/>
    </row>
    <row r="3055" spans="1:54" ht="14.4">
      <c r="A3055" s="27" t="str">
        <f>VLOOKUP(C3055,'user list'!A:B,2,0)</f>
        <v>CPDD</v>
      </c>
      <c r="B3055" s="172">
        <v>45810.627395833333</v>
      </c>
      <c r="C3055" s="69" t="s">
        <v>205</v>
      </c>
      <c r="D3055" s="69" t="s">
        <v>1937</v>
      </c>
      <c r="E3055" s="69" t="s">
        <v>2463</v>
      </c>
      <c r="F3055" s="69">
        <v>1760</v>
      </c>
      <c r="G3055" s="69" t="s">
        <v>1939</v>
      </c>
      <c r="L3055" s="73"/>
      <c r="M3055" s="73"/>
    </row>
    <row r="3056" spans="1:54" ht="14.4">
      <c r="A3056" s="27" t="str">
        <f>VLOOKUP(C3056,'user list'!A:B,2,0)</f>
        <v>Admin</v>
      </c>
      <c r="B3056" s="172">
        <v>45810.627395833333</v>
      </c>
      <c r="C3056" s="69" t="s">
        <v>186</v>
      </c>
      <c r="D3056" s="69" t="s">
        <v>1937</v>
      </c>
      <c r="E3056" s="69" t="s">
        <v>2463</v>
      </c>
      <c r="F3056" s="69">
        <v>1760</v>
      </c>
      <c r="G3056" s="69" t="s">
        <v>1948</v>
      </c>
    </row>
    <row r="3057" spans="1:33" ht="14.4">
      <c r="A3057" s="27" t="str">
        <f>VLOOKUP(C3057,'user list'!A:B,2,0)</f>
        <v>MDAD</v>
      </c>
      <c r="B3057" s="172">
        <v>45810.627962962964</v>
      </c>
      <c r="C3057" s="69" t="s">
        <v>223</v>
      </c>
      <c r="D3057" s="69" t="s">
        <v>1937</v>
      </c>
      <c r="E3057" s="69" t="s">
        <v>2035</v>
      </c>
      <c r="F3057" s="69">
        <v>1763</v>
      </c>
      <c r="G3057" s="69" t="s">
        <v>1939</v>
      </c>
      <c r="AD3057" s="73"/>
      <c r="AE3057" s="73"/>
    </row>
    <row r="3058" spans="1:33" ht="14.4">
      <c r="A3058" s="27" t="str">
        <f>VLOOKUP(C3058,'user list'!A:B,2,0)</f>
        <v>MDAD</v>
      </c>
      <c r="B3058" s="172">
        <v>45810.628622685188</v>
      </c>
      <c r="C3058" s="69" t="s">
        <v>223</v>
      </c>
      <c r="D3058" s="69" t="s">
        <v>1937</v>
      </c>
      <c r="E3058" s="69" t="s">
        <v>2035</v>
      </c>
      <c r="F3058" s="69">
        <v>1763</v>
      </c>
      <c r="G3058" s="69" t="s">
        <v>1939</v>
      </c>
    </row>
    <row r="3059" spans="1:33" ht="14.4">
      <c r="A3059" s="27" t="str">
        <f>VLOOKUP(C3059,'user list'!A:B,2,0)</f>
        <v>QCEAU</v>
      </c>
      <c r="B3059" s="172">
        <v>45810.628854166665</v>
      </c>
      <c r="C3059" s="69" t="s">
        <v>266</v>
      </c>
      <c r="D3059" s="69" t="s">
        <v>1937</v>
      </c>
      <c r="E3059" s="69" t="s">
        <v>2463</v>
      </c>
      <c r="F3059" s="69">
        <v>1760</v>
      </c>
      <c r="G3059" s="69" t="s">
        <v>1939</v>
      </c>
      <c r="L3059" s="74"/>
      <c r="O3059" s="73"/>
      <c r="P3059" s="73"/>
    </row>
    <row r="3060" spans="1:33" ht="14.4">
      <c r="A3060" s="27" t="str">
        <f>VLOOKUP(C3060,'user list'!A:B,2,0)</f>
        <v>CREMCO</v>
      </c>
      <c r="B3060" s="172">
        <v>45810.629108796296</v>
      </c>
      <c r="C3060" s="69" t="s">
        <v>206</v>
      </c>
      <c r="D3060" s="69" t="s">
        <v>1937</v>
      </c>
      <c r="E3060" s="69" t="s">
        <v>2463</v>
      </c>
      <c r="F3060" s="69">
        <v>1760</v>
      </c>
      <c r="G3060" s="69" t="s">
        <v>1939</v>
      </c>
    </row>
    <row r="3061" spans="1:33" ht="14.4">
      <c r="A3061" s="27" t="str">
        <f>VLOOKUP(C3061,'user list'!A:B,2,0)</f>
        <v>QCEAU</v>
      </c>
      <c r="B3061" s="172">
        <v>45810.629120370373</v>
      </c>
      <c r="C3061" s="69" t="s">
        <v>266</v>
      </c>
      <c r="D3061" s="69" t="s">
        <v>1937</v>
      </c>
      <c r="E3061" s="69" t="s">
        <v>2463</v>
      </c>
      <c r="F3061" s="69">
        <v>1760</v>
      </c>
      <c r="G3061" s="69" t="s">
        <v>1947</v>
      </c>
    </row>
    <row r="3062" spans="1:33" ht="14.4">
      <c r="A3062" s="27" t="str">
        <f>VLOOKUP(C3062,'user list'!A:B,2,0)</f>
        <v>QCEAU</v>
      </c>
      <c r="B3062" s="172">
        <v>45810.629120370373</v>
      </c>
      <c r="C3062" s="69" t="s">
        <v>266</v>
      </c>
      <c r="D3062" s="69" t="s">
        <v>1937</v>
      </c>
      <c r="E3062" s="69" t="s">
        <v>2463</v>
      </c>
      <c r="F3062" s="69">
        <v>1760</v>
      </c>
      <c r="G3062" s="69" t="s">
        <v>1948</v>
      </c>
    </row>
    <row r="3063" spans="1:33" ht="14.4">
      <c r="A3063" s="27" t="str">
        <f>VLOOKUP(C3063,'user list'!A:B,2,0)</f>
        <v>QCEAU</v>
      </c>
      <c r="B3063" s="172">
        <v>45810.629131944443</v>
      </c>
      <c r="C3063" s="69" t="s">
        <v>266</v>
      </c>
      <c r="D3063" s="69" t="s">
        <v>1937</v>
      </c>
      <c r="E3063" s="69" t="s">
        <v>2463</v>
      </c>
      <c r="F3063" s="69">
        <v>1760</v>
      </c>
      <c r="G3063" s="69" t="s">
        <v>1939</v>
      </c>
      <c r="O3063" s="73"/>
      <c r="P3063" s="73"/>
    </row>
    <row r="3064" spans="1:33" ht="14.4">
      <c r="A3064" s="27" t="str">
        <f>VLOOKUP(C3064,'user list'!A:B,2,0)</f>
        <v>Admin</v>
      </c>
      <c r="B3064" s="172">
        <v>45810.629131944443</v>
      </c>
      <c r="C3064" s="69" t="s">
        <v>186</v>
      </c>
      <c r="D3064" s="69" t="s">
        <v>1937</v>
      </c>
      <c r="E3064" s="69" t="s">
        <v>2463</v>
      </c>
      <c r="F3064" s="69">
        <v>1760</v>
      </c>
      <c r="G3064" s="69" t="s">
        <v>1948</v>
      </c>
      <c r="L3064" s="73"/>
      <c r="M3064" s="73"/>
    </row>
    <row r="3065" spans="1:33" ht="14.4">
      <c r="A3065" s="27" t="str">
        <f>VLOOKUP(C3065,'user list'!A:B,2,0)</f>
        <v>CGSD</v>
      </c>
      <c r="B3065" s="172">
        <v>45810.629236111112</v>
      </c>
      <c r="C3065" s="69" t="s">
        <v>200</v>
      </c>
      <c r="D3065" s="69" t="s">
        <v>1937</v>
      </c>
      <c r="E3065" s="69" t="s">
        <v>2463</v>
      </c>
      <c r="F3065" s="69">
        <v>1760</v>
      </c>
      <c r="G3065" s="69" t="s">
        <v>1939</v>
      </c>
    </row>
    <row r="3066" spans="1:33" ht="14.4">
      <c r="A3066" s="27" t="str">
        <f>VLOOKUP(C3066,'user list'!A:B,2,0)</f>
        <v>CREMCO</v>
      </c>
      <c r="B3066" s="172">
        <v>45810.629328703704</v>
      </c>
      <c r="C3066" s="69" t="s">
        <v>206</v>
      </c>
      <c r="D3066" s="69" t="s">
        <v>1937</v>
      </c>
      <c r="E3066" s="69" t="s">
        <v>2463</v>
      </c>
      <c r="F3066" s="69">
        <v>1760</v>
      </c>
      <c r="G3066" s="69" t="s">
        <v>1947</v>
      </c>
    </row>
    <row r="3067" spans="1:33" ht="14.4">
      <c r="A3067" s="27" t="str">
        <f>VLOOKUP(C3067,'user list'!A:B,2,0)</f>
        <v>CREMCO</v>
      </c>
      <c r="B3067" s="172">
        <v>45810.629328703704</v>
      </c>
      <c r="C3067" s="69" t="s">
        <v>206</v>
      </c>
      <c r="D3067" s="69" t="s">
        <v>1937</v>
      </c>
      <c r="E3067" s="69" t="s">
        <v>2463</v>
      </c>
      <c r="F3067" s="69">
        <v>1760</v>
      </c>
      <c r="G3067" s="69" t="s">
        <v>1948</v>
      </c>
      <c r="AD3067" s="74"/>
      <c r="AG3067" s="74"/>
    </row>
    <row r="3068" spans="1:33" ht="14.4">
      <c r="A3068" s="27" t="str">
        <f>VLOOKUP(C3068,'user list'!A:B,2,0)</f>
        <v>CREMCO</v>
      </c>
      <c r="B3068" s="172">
        <v>45810.629328703704</v>
      </c>
      <c r="C3068" s="69" t="s">
        <v>206</v>
      </c>
      <c r="D3068" s="69" t="s">
        <v>1937</v>
      </c>
      <c r="E3068" s="69" t="s">
        <v>2463</v>
      </c>
      <c r="F3068" s="69">
        <v>1760</v>
      </c>
      <c r="G3068" s="69" t="s">
        <v>1939</v>
      </c>
      <c r="L3068" s="73"/>
      <c r="M3068" s="73"/>
    </row>
    <row r="3069" spans="1:33" ht="14.4">
      <c r="A3069" s="27" t="str">
        <f>VLOOKUP(C3069,'user list'!A:B,2,0)</f>
        <v>Admin</v>
      </c>
      <c r="B3069" s="172">
        <v>45810.629328703704</v>
      </c>
      <c r="C3069" s="69" t="s">
        <v>186</v>
      </c>
      <c r="D3069" s="69" t="s">
        <v>1937</v>
      </c>
      <c r="E3069" s="69" t="s">
        <v>2463</v>
      </c>
      <c r="F3069" s="69">
        <v>1760</v>
      </c>
      <c r="G3069" s="69" t="s">
        <v>1948</v>
      </c>
      <c r="L3069" s="73"/>
      <c r="M3069" s="73"/>
    </row>
    <row r="3070" spans="1:33" ht="14.4">
      <c r="A3070" s="27" t="str">
        <f>VLOOKUP(C3070,'user list'!A:B,2,0)</f>
        <v>DBO</v>
      </c>
      <c r="B3070" s="172">
        <v>45810.629351851851</v>
      </c>
      <c r="C3070" s="69" t="s">
        <v>210</v>
      </c>
      <c r="D3070" s="69" t="s">
        <v>1937</v>
      </c>
      <c r="E3070" s="69" t="s">
        <v>2463</v>
      </c>
      <c r="F3070" s="69">
        <v>1760</v>
      </c>
      <c r="G3070" s="69" t="s">
        <v>1939</v>
      </c>
      <c r="O3070" s="73"/>
      <c r="P3070" s="73"/>
    </row>
    <row r="3071" spans="1:33" ht="14.4">
      <c r="A3071" s="27" t="str">
        <f>VLOOKUP(C3071,'user list'!A:B,2,0)</f>
        <v>OCM</v>
      </c>
      <c r="B3071" s="172">
        <v>45810.630162037036</v>
      </c>
      <c r="C3071" s="69" t="s">
        <v>230</v>
      </c>
      <c r="D3071" s="69" t="s">
        <v>1937</v>
      </c>
      <c r="E3071" s="69" t="s">
        <v>2039</v>
      </c>
      <c r="F3071" s="69">
        <v>1765</v>
      </c>
      <c r="G3071" s="69" t="s">
        <v>2440</v>
      </c>
      <c r="O3071" s="73"/>
      <c r="P3071" s="73"/>
    </row>
    <row r="3072" spans="1:33" ht="14.4">
      <c r="A3072" s="27" t="str">
        <f>VLOOKUP(C3072,'user list'!A:B,2,0)</f>
        <v>Admin</v>
      </c>
      <c r="B3072" s="172">
        <v>45810.630162037036</v>
      </c>
      <c r="C3072" s="69" t="s">
        <v>186</v>
      </c>
      <c r="D3072" s="69" t="s">
        <v>1937</v>
      </c>
      <c r="E3072" s="69" t="s">
        <v>2039</v>
      </c>
      <c r="F3072" s="69">
        <v>1765</v>
      </c>
      <c r="G3072" s="69" t="s">
        <v>1948</v>
      </c>
    </row>
    <row r="3073" spans="1:13" ht="14.4">
      <c r="A3073" s="27" t="str">
        <f>VLOOKUP(C3073,'user list'!A:B,2,0)</f>
        <v>Admin</v>
      </c>
      <c r="B3073" s="172">
        <v>45810.630162037036</v>
      </c>
      <c r="C3073" s="69" t="s">
        <v>186</v>
      </c>
      <c r="D3073" s="69" t="s">
        <v>1937</v>
      </c>
      <c r="E3073" s="69" t="s">
        <v>2039</v>
      </c>
      <c r="F3073" s="69">
        <v>1765</v>
      </c>
      <c r="G3073" s="69" t="s">
        <v>1947</v>
      </c>
    </row>
    <row r="3074" spans="1:13" ht="14.4">
      <c r="A3074" s="27" t="str">
        <f>VLOOKUP(C3074,'user list'!A:B,2,0)</f>
        <v>Admin</v>
      </c>
      <c r="B3074" s="172">
        <v>45810.630162037036</v>
      </c>
      <c r="C3074" s="69" t="s">
        <v>186</v>
      </c>
      <c r="D3074" s="69" t="s">
        <v>1937</v>
      </c>
      <c r="E3074" s="69" t="s">
        <v>2039</v>
      </c>
      <c r="F3074" s="69">
        <v>1765</v>
      </c>
      <c r="G3074" s="69" t="s">
        <v>1948</v>
      </c>
      <c r="L3074" s="73"/>
      <c r="M3074" s="73"/>
    </row>
    <row r="3075" spans="1:13" ht="14.4">
      <c r="A3075" s="27" t="str">
        <f>VLOOKUP(C3075,'user list'!A:B,2,0)</f>
        <v>Admin</v>
      </c>
      <c r="B3075" s="172">
        <v>45810.630173611113</v>
      </c>
      <c r="C3075" s="69" t="s">
        <v>186</v>
      </c>
      <c r="D3075" s="69" t="s">
        <v>1937</v>
      </c>
      <c r="E3075" s="69" t="s">
        <v>2039</v>
      </c>
      <c r="F3075" s="69">
        <v>1765</v>
      </c>
      <c r="G3075" s="69" t="s">
        <v>1948</v>
      </c>
    </row>
    <row r="3076" spans="1:13" ht="14.4">
      <c r="A3076" s="27" t="str">
        <f>VLOOKUP(C3076,'user list'!A:B,2,0)</f>
        <v>SSDD</v>
      </c>
      <c r="B3076" s="172">
        <v>45810.630624999998</v>
      </c>
      <c r="C3076" s="69" t="s">
        <v>273</v>
      </c>
      <c r="D3076" s="69" t="s">
        <v>1937</v>
      </c>
      <c r="E3076" s="69" t="s">
        <v>2463</v>
      </c>
      <c r="F3076" s="69">
        <v>1760</v>
      </c>
      <c r="G3076" s="69" t="s">
        <v>1939</v>
      </c>
    </row>
    <row r="3077" spans="1:13" ht="14.4">
      <c r="A3077" s="27" t="str">
        <f>VLOOKUP(C3077,'user list'!A:B,2,0)</f>
        <v>Admin</v>
      </c>
      <c r="B3077" s="172">
        <v>45810.630659722221</v>
      </c>
      <c r="C3077" s="69" t="s">
        <v>186</v>
      </c>
      <c r="D3077" s="69" t="s">
        <v>1937</v>
      </c>
      <c r="E3077" s="69" t="s">
        <v>2035</v>
      </c>
      <c r="F3077" s="69">
        <v>1763</v>
      </c>
      <c r="G3077" s="69" t="s">
        <v>1939</v>
      </c>
    </row>
    <row r="3078" spans="1:13" ht="14.4">
      <c r="A3078" s="27" t="str">
        <f>VLOOKUP(C3078,'user list'!A:B,2,0)</f>
        <v>Admin</v>
      </c>
      <c r="B3078" s="172">
        <v>45810.630856481483</v>
      </c>
      <c r="C3078" s="69" t="s">
        <v>186</v>
      </c>
      <c r="D3078" s="69" t="s">
        <v>1937</v>
      </c>
      <c r="E3078" s="69" t="s">
        <v>2035</v>
      </c>
      <c r="F3078" s="69">
        <v>1763</v>
      </c>
      <c r="G3078" s="69" t="s">
        <v>1939</v>
      </c>
    </row>
    <row r="3079" spans="1:13" ht="14.4">
      <c r="A3079" s="27" t="str">
        <f>VLOOKUP(C3079,'user list'!A:B,2,0)</f>
        <v>Admin</v>
      </c>
      <c r="B3079" s="172">
        <v>45810.631203703706</v>
      </c>
      <c r="C3079" s="69" t="s">
        <v>186</v>
      </c>
      <c r="D3079" s="69" t="s">
        <v>1937</v>
      </c>
      <c r="E3079" s="69" t="s">
        <v>1991</v>
      </c>
      <c r="F3079" s="69">
        <v>1761</v>
      </c>
      <c r="G3079" s="69" t="s">
        <v>1939</v>
      </c>
    </row>
    <row r="3080" spans="1:13" ht="14.4">
      <c r="A3080" s="27" t="str">
        <f>VLOOKUP(C3080,'user list'!A:B,2,0)</f>
        <v>MDAD</v>
      </c>
      <c r="B3080" s="172">
        <v>45810.63140046296</v>
      </c>
      <c r="C3080" s="69" t="s">
        <v>223</v>
      </c>
      <c r="D3080" s="69" t="s">
        <v>1937</v>
      </c>
      <c r="E3080" s="69" t="s">
        <v>1989</v>
      </c>
      <c r="F3080" s="69">
        <v>1766</v>
      </c>
      <c r="G3080" s="69" t="s">
        <v>2440</v>
      </c>
    </row>
    <row r="3081" spans="1:13" ht="14.4">
      <c r="A3081" s="27" t="str">
        <f>VLOOKUP(C3081,'user list'!A:B,2,0)</f>
        <v>Admin</v>
      </c>
      <c r="B3081" s="172">
        <v>45810.63140046296</v>
      </c>
      <c r="C3081" s="69" t="s">
        <v>186</v>
      </c>
      <c r="D3081" s="69" t="s">
        <v>1937</v>
      </c>
      <c r="E3081" s="69" t="s">
        <v>1989</v>
      </c>
      <c r="F3081" s="69">
        <v>1766</v>
      </c>
      <c r="G3081" s="69" t="s">
        <v>1948</v>
      </c>
    </row>
    <row r="3082" spans="1:13" ht="14.4">
      <c r="A3082" s="27" t="str">
        <f>VLOOKUP(C3082,'user list'!A:B,2,0)</f>
        <v>Admin</v>
      </c>
      <c r="B3082" s="172">
        <v>45810.63140046296</v>
      </c>
      <c r="C3082" s="69" t="s">
        <v>186</v>
      </c>
      <c r="D3082" s="69" t="s">
        <v>1937</v>
      </c>
      <c r="E3082" s="69" t="s">
        <v>2035</v>
      </c>
      <c r="F3082" s="69">
        <v>1763</v>
      </c>
      <c r="G3082" s="69" t="s">
        <v>1948</v>
      </c>
    </row>
    <row r="3083" spans="1:13" ht="14.4">
      <c r="A3083" s="27" t="str">
        <f>VLOOKUP(C3083,'user list'!A:B,2,0)</f>
        <v>Admin</v>
      </c>
      <c r="B3083" s="172">
        <v>45810.63140046296</v>
      </c>
      <c r="C3083" s="69" t="s">
        <v>186</v>
      </c>
      <c r="D3083" s="69" t="s">
        <v>1937</v>
      </c>
      <c r="E3083" s="69" t="s">
        <v>1989</v>
      </c>
      <c r="F3083" s="69">
        <v>1766</v>
      </c>
      <c r="G3083" s="69" t="s">
        <v>1948</v>
      </c>
    </row>
    <row r="3084" spans="1:13" ht="14.4">
      <c r="A3084" s="27" t="str">
        <f>VLOOKUP(C3084,'user list'!A:B,2,0)</f>
        <v>Admin</v>
      </c>
      <c r="B3084" s="172">
        <v>45810.631493055553</v>
      </c>
      <c r="C3084" s="69" t="s">
        <v>186</v>
      </c>
      <c r="D3084" s="69" t="s">
        <v>1937</v>
      </c>
      <c r="E3084" s="69" t="s">
        <v>1989</v>
      </c>
      <c r="F3084" s="69">
        <v>1766</v>
      </c>
      <c r="G3084" s="69" t="s">
        <v>1939</v>
      </c>
    </row>
    <row r="3085" spans="1:13" ht="14.4">
      <c r="A3085" s="27" t="str">
        <f>VLOOKUP(C3085,'user list'!A:B,2,0)</f>
        <v>Admin</v>
      </c>
      <c r="B3085" s="172">
        <v>45810.631550925929</v>
      </c>
      <c r="C3085" s="69" t="s">
        <v>186</v>
      </c>
      <c r="D3085" s="69" t="s">
        <v>1937</v>
      </c>
      <c r="E3085" s="69" t="s">
        <v>1989</v>
      </c>
      <c r="F3085" s="69">
        <v>1766</v>
      </c>
      <c r="G3085" s="69" t="s">
        <v>1939</v>
      </c>
    </row>
    <row r="3086" spans="1:13" ht="14.4">
      <c r="A3086" s="27" t="str">
        <f>VLOOKUP(C3086,'user list'!A:B,2,0)</f>
        <v>Admin</v>
      </c>
      <c r="B3086" s="172">
        <v>45810.631666666668</v>
      </c>
      <c r="C3086" s="69" t="s">
        <v>186</v>
      </c>
      <c r="D3086" s="69" t="s">
        <v>1937</v>
      </c>
      <c r="E3086" s="69">
        <v>1758</v>
      </c>
      <c r="F3086" s="69">
        <v>1758</v>
      </c>
      <c r="G3086" s="69" t="s">
        <v>1939</v>
      </c>
    </row>
    <row r="3087" spans="1:13" ht="14.4">
      <c r="A3087" s="27" t="str">
        <f>VLOOKUP(C3087,'user list'!A:B,2,0)</f>
        <v>Admin</v>
      </c>
      <c r="B3087" s="172">
        <v>45810.631666666668</v>
      </c>
      <c r="C3087" s="69" t="s">
        <v>186</v>
      </c>
      <c r="D3087" s="69" t="s">
        <v>1937</v>
      </c>
      <c r="E3087" s="69">
        <v>1758</v>
      </c>
      <c r="F3087" s="69">
        <v>1758</v>
      </c>
      <c r="G3087" s="69" t="s">
        <v>1939</v>
      </c>
    </row>
    <row r="3088" spans="1:13" ht="14.4">
      <c r="A3088" s="27" t="str">
        <f>VLOOKUP(C3088,'user list'!A:B,2,0)</f>
        <v>MDAD</v>
      </c>
      <c r="B3088" s="172">
        <v>45810.631736111114</v>
      </c>
      <c r="C3088" s="69" t="s">
        <v>223</v>
      </c>
      <c r="D3088" s="69" t="s">
        <v>1937</v>
      </c>
      <c r="E3088" s="69" t="s">
        <v>1989</v>
      </c>
      <c r="F3088" s="69">
        <v>1766</v>
      </c>
      <c r="G3088" s="69" t="s">
        <v>1939</v>
      </c>
      <c r="L3088" s="73"/>
      <c r="M3088" s="73"/>
    </row>
    <row r="3089" spans="1:33" ht="14.4">
      <c r="A3089" s="27" t="str">
        <f>VLOOKUP(C3089,'user list'!A:B,2,0)</f>
        <v>DOE</v>
      </c>
      <c r="B3089" s="172">
        <v>45810.631747685184</v>
      </c>
      <c r="C3089" s="69" t="s">
        <v>212</v>
      </c>
      <c r="D3089" s="69" t="s">
        <v>1937</v>
      </c>
      <c r="E3089" s="69" t="s">
        <v>2463</v>
      </c>
      <c r="F3089" s="69">
        <v>1760</v>
      </c>
      <c r="G3089" s="69" t="s">
        <v>1939</v>
      </c>
    </row>
    <row r="3090" spans="1:33" ht="14.4">
      <c r="A3090" s="27" t="str">
        <f>VLOOKUP(C3090,'user list'!A:B,2,0)</f>
        <v>DOE</v>
      </c>
      <c r="B3090" s="172">
        <v>45810.631909722222</v>
      </c>
      <c r="C3090" s="69" t="s">
        <v>212</v>
      </c>
      <c r="D3090" s="69" t="s">
        <v>1937</v>
      </c>
      <c r="E3090" s="69" t="s">
        <v>2463</v>
      </c>
      <c r="F3090" s="69">
        <v>1760</v>
      </c>
      <c r="G3090" s="69" t="s">
        <v>1947</v>
      </c>
    </row>
    <row r="3091" spans="1:33" ht="14.4">
      <c r="A3091" s="27" t="str">
        <f>VLOOKUP(C3091,'user list'!A:B,2,0)</f>
        <v>DOE</v>
      </c>
      <c r="B3091" s="172">
        <v>45810.631909722222</v>
      </c>
      <c r="C3091" s="69" t="s">
        <v>212</v>
      </c>
      <c r="D3091" s="69" t="s">
        <v>1937</v>
      </c>
      <c r="E3091" s="69" t="s">
        <v>2463</v>
      </c>
      <c r="F3091" s="69">
        <v>1760</v>
      </c>
      <c r="G3091" s="69" t="s">
        <v>1948</v>
      </c>
    </row>
    <row r="3092" spans="1:33" ht="14.4">
      <c r="A3092" s="27" t="str">
        <f>VLOOKUP(C3092,'user list'!A:B,2,0)</f>
        <v>DOE</v>
      </c>
      <c r="B3092" s="172">
        <v>45810.631909722222</v>
      </c>
      <c r="C3092" s="69" t="s">
        <v>212</v>
      </c>
      <c r="D3092" s="69" t="s">
        <v>1937</v>
      </c>
      <c r="E3092" s="69" t="s">
        <v>2463</v>
      </c>
      <c r="F3092" s="69">
        <v>1760</v>
      </c>
      <c r="G3092" s="69" t="s">
        <v>1939</v>
      </c>
    </row>
    <row r="3093" spans="1:33" ht="14.4">
      <c r="A3093" s="27" t="str">
        <f>VLOOKUP(C3093,'user list'!A:B,2,0)</f>
        <v>Admin</v>
      </c>
      <c r="B3093" s="172">
        <v>45810.631921296299</v>
      </c>
      <c r="C3093" s="69" t="s">
        <v>186</v>
      </c>
      <c r="D3093" s="69" t="s">
        <v>1937</v>
      </c>
      <c r="E3093" s="69" t="s">
        <v>2463</v>
      </c>
      <c r="F3093" s="69">
        <v>1760</v>
      </c>
      <c r="G3093" s="69" t="s">
        <v>1948</v>
      </c>
    </row>
    <row r="3094" spans="1:33" ht="14.4">
      <c r="A3094" s="27" t="str">
        <f>VLOOKUP(C3094,'user list'!A:B,2,0)</f>
        <v>Admin</v>
      </c>
      <c r="B3094" s="172">
        <v>45810.631944444445</v>
      </c>
      <c r="C3094" s="69" t="s">
        <v>186</v>
      </c>
      <c r="D3094" s="69" t="s">
        <v>1937</v>
      </c>
      <c r="E3094" s="69" t="s">
        <v>2002</v>
      </c>
      <c r="F3094" s="69">
        <v>1747</v>
      </c>
      <c r="G3094" s="69" t="s">
        <v>1939</v>
      </c>
    </row>
    <row r="3095" spans="1:33" ht="14.4">
      <c r="A3095" s="27" t="str">
        <f>VLOOKUP(C3095,'user list'!A:B,2,0)</f>
        <v>DOE</v>
      </c>
      <c r="B3095" s="172">
        <v>45810.632002314815</v>
      </c>
      <c r="C3095" s="69" t="s">
        <v>212</v>
      </c>
      <c r="D3095" s="69" t="s">
        <v>1937</v>
      </c>
      <c r="E3095" s="69" t="s">
        <v>2463</v>
      </c>
      <c r="F3095" s="69">
        <v>1760</v>
      </c>
      <c r="G3095" s="69" t="s">
        <v>1949</v>
      </c>
    </row>
    <row r="3096" spans="1:33" ht="14.4">
      <c r="A3096" s="27" t="str">
        <f>VLOOKUP(C3096,'user list'!A:B,2,0)</f>
        <v>MDAD</v>
      </c>
      <c r="B3096" s="172">
        <v>45810.632314814815</v>
      </c>
      <c r="C3096" s="69" t="s">
        <v>223</v>
      </c>
      <c r="D3096" s="69" t="s">
        <v>1937</v>
      </c>
      <c r="E3096" s="69" t="s">
        <v>1989</v>
      </c>
      <c r="F3096" s="69">
        <v>1766</v>
      </c>
      <c r="G3096" s="69" t="s">
        <v>1939</v>
      </c>
      <c r="AD3096" s="74"/>
      <c r="AG3096" s="74"/>
    </row>
    <row r="3097" spans="1:33" ht="14.4">
      <c r="A3097" s="27" t="str">
        <f>VLOOKUP(C3097,'user list'!A:B,2,0)</f>
        <v>DOE</v>
      </c>
      <c r="B3097" s="172">
        <v>45810.632453703707</v>
      </c>
      <c r="C3097" s="69" t="s">
        <v>212</v>
      </c>
      <c r="D3097" s="69" t="s">
        <v>1937</v>
      </c>
      <c r="E3097" s="69" t="s">
        <v>2001</v>
      </c>
      <c r="F3097" s="69">
        <v>1762</v>
      </c>
      <c r="G3097" s="69" t="s">
        <v>1939</v>
      </c>
      <c r="L3097" s="73"/>
      <c r="M3097" s="73"/>
    </row>
    <row r="3098" spans="1:33" ht="14.4">
      <c r="A3098" s="27" t="str">
        <f>VLOOKUP(C3098,'user list'!A:B,2,0)</f>
        <v>CPDD</v>
      </c>
      <c r="B3098" s="172">
        <v>45810.632581018515</v>
      </c>
      <c r="C3098" s="69" t="s">
        <v>205</v>
      </c>
      <c r="D3098" s="69" t="s">
        <v>1937</v>
      </c>
      <c r="E3098" s="69" t="s">
        <v>2465</v>
      </c>
      <c r="F3098" s="69">
        <v>1767</v>
      </c>
      <c r="G3098" s="69" t="s">
        <v>2440</v>
      </c>
    </row>
    <row r="3099" spans="1:33" ht="14.4">
      <c r="A3099" s="27" t="str">
        <f>VLOOKUP(C3099,'user list'!A:B,2,0)</f>
        <v>Admin</v>
      </c>
      <c r="B3099" s="172">
        <v>45810.632581018515</v>
      </c>
      <c r="C3099" s="69" t="s">
        <v>186</v>
      </c>
      <c r="D3099" s="69" t="s">
        <v>1937</v>
      </c>
      <c r="E3099" s="69" t="s">
        <v>2465</v>
      </c>
      <c r="F3099" s="69">
        <v>1767</v>
      </c>
      <c r="G3099" s="69" t="s">
        <v>1948</v>
      </c>
      <c r="O3099" s="73"/>
      <c r="P3099" s="73"/>
    </row>
    <row r="3100" spans="1:33" ht="14.4">
      <c r="A3100" s="27" t="str">
        <f>VLOOKUP(C3100,'user list'!A:B,2,0)</f>
        <v>Admin</v>
      </c>
      <c r="B3100" s="172">
        <v>45810.632581018515</v>
      </c>
      <c r="C3100" s="69" t="s">
        <v>186</v>
      </c>
      <c r="D3100" s="69" t="s">
        <v>1937</v>
      </c>
      <c r="E3100" s="69" t="s">
        <v>2465</v>
      </c>
      <c r="F3100" s="69">
        <v>1767</v>
      </c>
      <c r="G3100" s="69" t="s">
        <v>1948</v>
      </c>
      <c r="O3100" s="73"/>
      <c r="P3100" s="73"/>
    </row>
    <row r="3101" spans="1:33" ht="14.4">
      <c r="A3101" s="27" t="str">
        <f>VLOOKUP(C3101,'user list'!A:B,2,0)</f>
        <v>Admin</v>
      </c>
      <c r="B3101" s="172">
        <v>45810.632581018515</v>
      </c>
      <c r="C3101" s="69" t="s">
        <v>186</v>
      </c>
      <c r="D3101" s="69" t="s">
        <v>1937</v>
      </c>
      <c r="E3101" s="69" t="s">
        <v>2465</v>
      </c>
      <c r="F3101" s="69">
        <v>1767</v>
      </c>
      <c r="G3101" s="69" t="s">
        <v>1948</v>
      </c>
    </row>
    <row r="3102" spans="1:33" ht="14.4">
      <c r="A3102" s="27" t="str">
        <f>VLOOKUP(C3102,'user list'!A:B,2,0)</f>
        <v>Admin</v>
      </c>
      <c r="B3102" s="172">
        <v>45810.632581018515</v>
      </c>
      <c r="C3102" s="69" t="s">
        <v>186</v>
      </c>
      <c r="D3102" s="69" t="s">
        <v>1937</v>
      </c>
      <c r="E3102" s="69" t="s">
        <v>2465</v>
      </c>
      <c r="F3102" s="69">
        <v>1767</v>
      </c>
      <c r="G3102" s="69" t="s">
        <v>1947</v>
      </c>
    </row>
    <row r="3103" spans="1:33" ht="14.4">
      <c r="A3103" s="27" t="str">
        <f>VLOOKUP(C3103,'user list'!A:B,2,0)</f>
        <v>OCM</v>
      </c>
      <c r="B3103" s="172">
        <v>45810.632627314815</v>
      </c>
      <c r="C3103" s="69" t="s">
        <v>230</v>
      </c>
      <c r="D3103" s="69" t="s">
        <v>1937</v>
      </c>
      <c r="E3103" s="69" t="s">
        <v>2047</v>
      </c>
      <c r="F3103" s="69">
        <v>1768</v>
      </c>
      <c r="G3103" s="69" t="s">
        <v>2440</v>
      </c>
      <c r="AD3103" s="74"/>
      <c r="AG3103" s="74"/>
    </row>
    <row r="3104" spans="1:33" ht="14.4">
      <c r="A3104" s="27" t="str">
        <f>VLOOKUP(C3104,'user list'!A:B,2,0)</f>
        <v>Admin</v>
      </c>
      <c r="B3104" s="172">
        <v>45810.632627314815</v>
      </c>
      <c r="C3104" s="69" t="s">
        <v>186</v>
      </c>
      <c r="D3104" s="69" t="s">
        <v>1937</v>
      </c>
      <c r="E3104" s="69" t="s">
        <v>2047</v>
      </c>
      <c r="F3104" s="69">
        <v>1768</v>
      </c>
      <c r="G3104" s="69" t="s">
        <v>1948</v>
      </c>
      <c r="L3104" s="73"/>
      <c r="M3104" s="73"/>
    </row>
    <row r="3105" spans="1:33" ht="14.4">
      <c r="A3105" s="27" t="str">
        <f>VLOOKUP(C3105,'user list'!A:B,2,0)</f>
        <v>Admin</v>
      </c>
      <c r="B3105" s="172">
        <v>45810.632627314815</v>
      </c>
      <c r="C3105" s="69" t="s">
        <v>186</v>
      </c>
      <c r="D3105" s="69" t="s">
        <v>1937</v>
      </c>
      <c r="E3105" s="69" t="s">
        <v>2047</v>
      </c>
      <c r="F3105" s="69">
        <v>1768</v>
      </c>
      <c r="G3105" s="69" t="s">
        <v>1947</v>
      </c>
    </row>
    <row r="3106" spans="1:33" ht="14.4">
      <c r="A3106" s="27" t="str">
        <f>VLOOKUP(C3106,'user list'!A:B,2,0)</f>
        <v>Admin</v>
      </c>
      <c r="B3106" s="172">
        <v>45810.632627314815</v>
      </c>
      <c r="C3106" s="69" t="s">
        <v>186</v>
      </c>
      <c r="D3106" s="69" t="s">
        <v>1937</v>
      </c>
      <c r="E3106" s="69" t="s">
        <v>2047</v>
      </c>
      <c r="F3106" s="69">
        <v>1768</v>
      </c>
      <c r="G3106" s="69" t="s">
        <v>1948</v>
      </c>
      <c r="O3106" s="73"/>
      <c r="P3106" s="73"/>
    </row>
    <row r="3107" spans="1:33" ht="14.4">
      <c r="A3107" s="27" t="str">
        <f>VLOOKUP(C3107,'user list'!A:B,2,0)</f>
        <v>Admin</v>
      </c>
      <c r="B3107" s="172">
        <v>45810.632638888892</v>
      </c>
      <c r="C3107" s="69" t="s">
        <v>186</v>
      </c>
      <c r="D3107" s="69" t="s">
        <v>1937</v>
      </c>
      <c r="E3107" s="69" t="s">
        <v>2047</v>
      </c>
      <c r="F3107" s="69">
        <v>1768</v>
      </c>
      <c r="G3107" s="69" t="s">
        <v>1948</v>
      </c>
      <c r="O3107" s="73"/>
      <c r="P3107" s="73"/>
    </row>
    <row r="3108" spans="1:33" ht="14.4">
      <c r="A3108" s="27" t="str">
        <f>VLOOKUP(C3108,'user list'!A:B,2,0)</f>
        <v>CTO</v>
      </c>
      <c r="B3108" s="172">
        <v>45810.632685185185</v>
      </c>
      <c r="C3108" s="69" t="s">
        <v>207</v>
      </c>
      <c r="D3108" s="69" t="s">
        <v>1937</v>
      </c>
      <c r="E3108" s="69" t="s">
        <v>2462</v>
      </c>
      <c r="F3108" s="69">
        <v>1759</v>
      </c>
      <c r="G3108" s="69" t="s">
        <v>1939</v>
      </c>
    </row>
    <row r="3109" spans="1:33" ht="14.4">
      <c r="A3109" s="27" t="str">
        <f>VLOOKUP(C3109,'user list'!A:B,2,0)</f>
        <v>MDAD</v>
      </c>
      <c r="B3109" s="172">
        <v>45810.632789351854</v>
      </c>
      <c r="C3109" s="69" t="s">
        <v>223</v>
      </c>
      <c r="D3109" s="69" t="s">
        <v>1937</v>
      </c>
      <c r="E3109" s="69" t="s">
        <v>1989</v>
      </c>
      <c r="F3109" s="69">
        <v>1766</v>
      </c>
      <c r="G3109" s="69" t="s">
        <v>1939</v>
      </c>
    </row>
    <row r="3110" spans="1:33" ht="14.4">
      <c r="A3110" s="27" t="str">
        <f>VLOOKUP(C3110,'user list'!A:B,2,0)</f>
        <v>MDAD</v>
      </c>
      <c r="B3110" s="172">
        <v>45810.632789351854</v>
      </c>
      <c r="C3110" s="69" t="s">
        <v>223</v>
      </c>
      <c r="D3110" s="69" t="s">
        <v>1937</v>
      </c>
      <c r="E3110" s="69" t="s">
        <v>1989</v>
      </c>
      <c r="F3110" s="69">
        <v>1766</v>
      </c>
      <c r="G3110" s="69" t="s">
        <v>1939</v>
      </c>
    </row>
    <row r="3111" spans="1:33" ht="14.4">
      <c r="A3111" s="27" t="str">
        <f>VLOOKUP(C3111,'user list'!A:B,2,0)</f>
        <v>QCYDO</v>
      </c>
      <c r="B3111" s="172">
        <v>45810.6328587963</v>
      </c>
      <c r="C3111" s="69" t="s">
        <v>270</v>
      </c>
      <c r="D3111" s="69" t="s">
        <v>1937</v>
      </c>
      <c r="E3111" s="69" t="s">
        <v>2466</v>
      </c>
      <c r="F3111" s="69">
        <v>1769</v>
      </c>
      <c r="G3111" s="69" t="s">
        <v>2440</v>
      </c>
      <c r="AD3111" s="73"/>
      <c r="AE3111" s="73"/>
    </row>
    <row r="3112" spans="1:33" ht="14.4">
      <c r="A3112" s="27" t="str">
        <f>VLOOKUP(C3112,'user list'!A:B,2,0)</f>
        <v>Admin</v>
      </c>
      <c r="B3112" s="172">
        <v>45810.6328587963</v>
      </c>
      <c r="C3112" s="69" t="s">
        <v>186</v>
      </c>
      <c r="D3112" s="69" t="s">
        <v>1937</v>
      </c>
      <c r="E3112" s="69" t="s">
        <v>2466</v>
      </c>
      <c r="F3112" s="69">
        <v>1769</v>
      </c>
      <c r="G3112" s="69" t="s">
        <v>1948</v>
      </c>
    </row>
    <row r="3113" spans="1:33" ht="14.4">
      <c r="A3113" s="27" t="str">
        <f>VLOOKUP(C3113,'user list'!A:B,2,0)</f>
        <v>Admin</v>
      </c>
      <c r="B3113" s="172">
        <v>45810.6328587963</v>
      </c>
      <c r="C3113" s="69" t="s">
        <v>186</v>
      </c>
      <c r="D3113" s="69" t="s">
        <v>1937</v>
      </c>
      <c r="E3113" s="69" t="s">
        <v>2466</v>
      </c>
      <c r="F3113" s="69">
        <v>1769</v>
      </c>
      <c r="G3113" s="69" t="s">
        <v>1948</v>
      </c>
    </row>
    <row r="3114" spans="1:33" ht="14.4">
      <c r="A3114" s="27" t="str">
        <f>VLOOKUP(C3114,'user list'!A:B,2,0)</f>
        <v>Admin</v>
      </c>
      <c r="B3114" s="172">
        <v>45810.6328587963</v>
      </c>
      <c r="C3114" s="69" t="s">
        <v>186</v>
      </c>
      <c r="D3114" s="69" t="s">
        <v>1937</v>
      </c>
      <c r="E3114" s="69" t="s">
        <v>2466</v>
      </c>
      <c r="F3114" s="69">
        <v>1769</v>
      </c>
      <c r="G3114" s="69" t="s">
        <v>1948</v>
      </c>
      <c r="L3114" s="73"/>
      <c r="M3114" s="73"/>
    </row>
    <row r="3115" spans="1:33" ht="14.4">
      <c r="A3115" s="27" t="str">
        <f>VLOOKUP(C3115,'user list'!A:B,2,0)</f>
        <v>Admin</v>
      </c>
      <c r="B3115" s="172">
        <v>45810.6328587963</v>
      </c>
      <c r="C3115" s="69" t="s">
        <v>186</v>
      </c>
      <c r="D3115" s="69" t="s">
        <v>1937</v>
      </c>
      <c r="E3115" s="69" t="s">
        <v>2466</v>
      </c>
      <c r="F3115" s="69">
        <v>1769</v>
      </c>
      <c r="G3115" s="69" t="s">
        <v>1947</v>
      </c>
      <c r="AD3115" s="74"/>
      <c r="AG3115" s="74"/>
    </row>
    <row r="3116" spans="1:33" ht="14.4">
      <c r="A3116" s="27" t="str">
        <f>VLOOKUP(C3116,'user list'!A:B,2,0)</f>
        <v>CPDD</v>
      </c>
      <c r="B3116" s="172">
        <v>45810.632916666669</v>
      </c>
      <c r="C3116" s="69" t="s">
        <v>205</v>
      </c>
      <c r="D3116" s="69" t="s">
        <v>1937</v>
      </c>
      <c r="E3116" s="69" t="s">
        <v>2464</v>
      </c>
      <c r="F3116" s="69">
        <v>1764</v>
      </c>
      <c r="G3116" s="69" t="s">
        <v>1939</v>
      </c>
      <c r="L3116" s="73"/>
      <c r="M3116" s="73"/>
    </row>
    <row r="3117" spans="1:33" ht="14.4">
      <c r="A3117" s="27" t="str">
        <f>VLOOKUP(C3117,'user list'!A:B,2,0)</f>
        <v>DOE</v>
      </c>
      <c r="B3117" s="172">
        <v>45810.633113425924</v>
      </c>
      <c r="C3117" s="69" t="s">
        <v>212</v>
      </c>
      <c r="D3117" s="69" t="s">
        <v>1937</v>
      </c>
      <c r="E3117" s="69" t="s">
        <v>2035</v>
      </c>
      <c r="F3117" s="69">
        <v>1763</v>
      </c>
      <c r="G3117" s="69" t="s">
        <v>1939</v>
      </c>
    </row>
    <row r="3118" spans="1:33" ht="14.4">
      <c r="A3118" s="27" t="str">
        <f>VLOOKUP(C3118,'user list'!A:B,2,0)</f>
        <v>QCEAU</v>
      </c>
      <c r="B3118" s="172">
        <v>45810.633113425924</v>
      </c>
      <c r="C3118" s="69" t="s">
        <v>266</v>
      </c>
      <c r="D3118" s="69" t="s">
        <v>1937</v>
      </c>
      <c r="E3118" s="69" t="s">
        <v>2451</v>
      </c>
      <c r="F3118" s="69">
        <v>1742</v>
      </c>
      <c r="G3118" s="69" t="s">
        <v>1939</v>
      </c>
      <c r="O3118" s="73"/>
      <c r="P3118" s="73"/>
    </row>
    <row r="3119" spans="1:33" ht="14.4">
      <c r="A3119" s="27" t="str">
        <f>VLOOKUP(C3119,'user list'!A:B,2,0)</f>
        <v>CTO</v>
      </c>
      <c r="B3119" s="172">
        <v>45810.633171296293</v>
      </c>
      <c r="C3119" s="69" t="s">
        <v>207</v>
      </c>
      <c r="D3119" s="69" t="s">
        <v>1937</v>
      </c>
      <c r="E3119" s="69" t="s">
        <v>2462</v>
      </c>
      <c r="F3119" s="69">
        <v>1759</v>
      </c>
      <c r="G3119" s="69" t="s">
        <v>1939</v>
      </c>
      <c r="O3119" s="73"/>
      <c r="P3119" s="73"/>
    </row>
    <row r="3120" spans="1:33" ht="14.4">
      <c r="A3120" s="27" t="str">
        <f>VLOOKUP(C3120,'user list'!A:B,2,0)</f>
        <v>SSDD</v>
      </c>
      <c r="B3120" s="172">
        <v>45810.63318287037</v>
      </c>
      <c r="C3120" s="69" t="s">
        <v>273</v>
      </c>
      <c r="D3120" s="69" t="s">
        <v>1937</v>
      </c>
      <c r="E3120" s="69" t="s">
        <v>2463</v>
      </c>
      <c r="F3120" s="69">
        <v>1760</v>
      </c>
      <c r="G3120" s="69" t="s">
        <v>1947</v>
      </c>
    </row>
    <row r="3121" spans="1:31" ht="14.4">
      <c r="A3121" s="27" t="str">
        <f>VLOOKUP(C3121,'user list'!A:B,2,0)</f>
        <v>SSDD</v>
      </c>
      <c r="B3121" s="172">
        <v>45810.63318287037</v>
      </c>
      <c r="C3121" s="69" t="s">
        <v>273</v>
      </c>
      <c r="D3121" s="69" t="s">
        <v>1937</v>
      </c>
      <c r="E3121" s="69" t="s">
        <v>2463</v>
      </c>
      <c r="F3121" s="69">
        <v>1760</v>
      </c>
      <c r="G3121" s="69" t="s">
        <v>1948</v>
      </c>
    </row>
    <row r="3122" spans="1:31" ht="14.4">
      <c r="A3122" s="27" t="str">
        <f>VLOOKUP(C3122,'user list'!A:B,2,0)</f>
        <v>DBO</v>
      </c>
      <c r="B3122" s="172">
        <v>45810.63318287037</v>
      </c>
      <c r="C3122" s="69" t="s">
        <v>209</v>
      </c>
      <c r="D3122" s="69" t="s">
        <v>1937</v>
      </c>
      <c r="E3122" s="69" t="s">
        <v>2463</v>
      </c>
      <c r="F3122" s="69">
        <v>1760</v>
      </c>
      <c r="G3122" s="69" t="s">
        <v>1939</v>
      </c>
    </row>
    <row r="3123" spans="1:31" ht="14.4">
      <c r="A3123" s="27" t="str">
        <f>VLOOKUP(C3123,'user list'!A:B,2,0)</f>
        <v>SSDD</v>
      </c>
      <c r="B3123" s="172">
        <v>45810.63318287037</v>
      </c>
      <c r="C3123" s="69" t="s">
        <v>273</v>
      </c>
      <c r="D3123" s="69" t="s">
        <v>1937</v>
      </c>
      <c r="E3123" s="69" t="s">
        <v>2463</v>
      </c>
      <c r="F3123" s="69">
        <v>1760</v>
      </c>
      <c r="G3123" s="69" t="s">
        <v>1939</v>
      </c>
      <c r="AD3123" s="73"/>
      <c r="AE3123" s="73"/>
    </row>
    <row r="3124" spans="1:31" ht="14.4">
      <c r="A3124" s="27" t="str">
        <f>VLOOKUP(C3124,'user list'!A:B,2,0)</f>
        <v>Admin</v>
      </c>
      <c r="B3124" s="172">
        <v>45810.63318287037</v>
      </c>
      <c r="C3124" s="69" t="s">
        <v>186</v>
      </c>
      <c r="D3124" s="69" t="s">
        <v>1937</v>
      </c>
      <c r="E3124" s="69" t="s">
        <v>2463</v>
      </c>
      <c r="F3124" s="69">
        <v>1760</v>
      </c>
      <c r="G3124" s="69" t="s">
        <v>1948</v>
      </c>
      <c r="L3124" s="73"/>
      <c r="M3124" s="73"/>
    </row>
    <row r="3125" spans="1:31" ht="14.4">
      <c r="A3125" s="27" t="str">
        <f>VLOOKUP(C3125,'user list'!A:B,2,0)</f>
        <v>DOE</v>
      </c>
      <c r="B3125" s="172">
        <v>45810.633240740739</v>
      </c>
      <c r="C3125" s="69" t="s">
        <v>212</v>
      </c>
      <c r="D3125" s="69" t="s">
        <v>1937</v>
      </c>
      <c r="E3125" s="69" t="s">
        <v>2464</v>
      </c>
      <c r="F3125" s="69">
        <v>1764</v>
      </c>
      <c r="G3125" s="69" t="s">
        <v>1939</v>
      </c>
    </row>
    <row r="3126" spans="1:31" ht="14.4">
      <c r="A3126" s="27" t="str">
        <f>VLOOKUP(C3126,'user list'!A:B,2,0)</f>
        <v>QCYDO</v>
      </c>
      <c r="B3126" s="172">
        <v>45810.633287037039</v>
      </c>
      <c r="C3126" s="69" t="s">
        <v>270</v>
      </c>
      <c r="D3126" s="69" t="s">
        <v>1937</v>
      </c>
      <c r="E3126" s="69" t="s">
        <v>2463</v>
      </c>
      <c r="F3126" s="69">
        <v>1760</v>
      </c>
      <c r="G3126" s="69" t="s">
        <v>1939</v>
      </c>
    </row>
    <row r="3127" spans="1:31" ht="14.4">
      <c r="A3127" s="27" t="str">
        <f>VLOOKUP(C3127,'user list'!A:B,2,0)</f>
        <v>CTO</v>
      </c>
      <c r="B3127" s="172">
        <v>45810.633298611108</v>
      </c>
      <c r="C3127" s="69" t="s">
        <v>207</v>
      </c>
      <c r="D3127" s="69" t="s">
        <v>1937</v>
      </c>
      <c r="E3127" s="69">
        <v>1</v>
      </c>
      <c r="F3127" s="69">
        <v>1748</v>
      </c>
      <c r="G3127" s="69" t="s">
        <v>1939</v>
      </c>
      <c r="R3127" s="73"/>
      <c r="S3127" s="73"/>
    </row>
    <row r="3128" spans="1:31" ht="14.4">
      <c r="A3128" s="27" t="str">
        <f>VLOOKUP(C3128,'user list'!A:B,2,0)</f>
        <v>DOE</v>
      </c>
      <c r="B3128" s="172">
        <v>45810.633310185185</v>
      </c>
      <c r="C3128" s="69" t="s">
        <v>212</v>
      </c>
      <c r="D3128" s="69" t="s">
        <v>1937</v>
      </c>
      <c r="E3128" s="69" t="s">
        <v>2465</v>
      </c>
      <c r="F3128" s="69">
        <v>1767</v>
      </c>
      <c r="G3128" s="69" t="s">
        <v>1939</v>
      </c>
    </row>
    <row r="3129" spans="1:31" ht="14.4">
      <c r="A3129" s="27" t="str">
        <f>VLOOKUP(C3129,'user list'!A:B,2,0)</f>
        <v>DOE</v>
      </c>
      <c r="B3129" s="172">
        <v>45810.633391203701</v>
      </c>
      <c r="C3129" s="69" t="s">
        <v>212</v>
      </c>
      <c r="D3129" s="69" t="s">
        <v>1937</v>
      </c>
      <c r="E3129" s="69" t="s">
        <v>2001</v>
      </c>
      <c r="F3129" s="69">
        <v>1762</v>
      </c>
      <c r="G3129" s="69" t="s">
        <v>1939</v>
      </c>
      <c r="O3129" s="73"/>
      <c r="P3129" s="73"/>
    </row>
    <row r="3130" spans="1:31" ht="14.4">
      <c r="A3130" s="27" t="str">
        <f>VLOOKUP(C3130,'user list'!A:B,2,0)</f>
        <v>DBO</v>
      </c>
      <c r="B3130" s="172">
        <v>45810.633425925924</v>
      </c>
      <c r="C3130" s="69" t="s">
        <v>209</v>
      </c>
      <c r="D3130" s="69" t="s">
        <v>1937</v>
      </c>
      <c r="E3130" s="69" t="s">
        <v>2463</v>
      </c>
      <c r="F3130" s="69">
        <v>1760</v>
      </c>
      <c r="G3130" s="69" t="s">
        <v>1947</v>
      </c>
    </row>
    <row r="3131" spans="1:31" ht="14.4">
      <c r="A3131" s="27" t="str">
        <f>VLOOKUP(C3131,'user list'!A:B,2,0)</f>
        <v>DBO</v>
      </c>
      <c r="B3131" s="172">
        <v>45810.633425925924</v>
      </c>
      <c r="C3131" s="69" t="s">
        <v>209</v>
      </c>
      <c r="D3131" s="69" t="s">
        <v>1937</v>
      </c>
      <c r="E3131" s="69" t="s">
        <v>2463</v>
      </c>
      <c r="F3131" s="69">
        <v>1760</v>
      </c>
      <c r="G3131" s="69" t="s">
        <v>1948</v>
      </c>
    </row>
    <row r="3132" spans="1:31" ht="14.4">
      <c r="A3132" s="27" t="str">
        <f>VLOOKUP(C3132,'user list'!A:B,2,0)</f>
        <v>DBO</v>
      </c>
      <c r="B3132" s="172">
        <v>45810.633425925924</v>
      </c>
      <c r="C3132" s="69" t="s">
        <v>209</v>
      </c>
      <c r="D3132" s="69" t="s">
        <v>1937</v>
      </c>
      <c r="E3132" s="69" t="s">
        <v>2463</v>
      </c>
      <c r="F3132" s="69">
        <v>1760</v>
      </c>
      <c r="G3132" s="69" t="s">
        <v>1939</v>
      </c>
      <c r="O3132" s="73"/>
      <c r="P3132" s="73"/>
    </row>
    <row r="3133" spans="1:31" ht="14.4">
      <c r="A3133" s="27" t="str">
        <f>VLOOKUP(C3133,'user list'!A:B,2,0)</f>
        <v>DOE</v>
      </c>
      <c r="B3133" s="172">
        <v>45810.633622685185</v>
      </c>
      <c r="C3133" s="69" t="s">
        <v>212</v>
      </c>
      <c r="D3133" s="69" t="s">
        <v>1937</v>
      </c>
      <c r="E3133" s="69" t="s">
        <v>1974</v>
      </c>
      <c r="F3133" s="69">
        <v>1727</v>
      </c>
      <c r="G3133" s="69" t="s">
        <v>1939</v>
      </c>
    </row>
    <row r="3134" spans="1:31" ht="14.4">
      <c r="A3134" s="27" t="str">
        <f>VLOOKUP(C3134,'user list'!A:B,2,0)</f>
        <v>DOE</v>
      </c>
      <c r="B3134" s="172">
        <v>45810.63386574074</v>
      </c>
      <c r="C3134" s="69" t="s">
        <v>212</v>
      </c>
      <c r="D3134" s="69" t="s">
        <v>1937</v>
      </c>
      <c r="E3134" s="69" t="s">
        <v>1991</v>
      </c>
      <c r="F3134" s="69">
        <v>1734</v>
      </c>
      <c r="G3134" s="69" t="s">
        <v>1939</v>
      </c>
      <c r="O3134" s="73"/>
      <c r="P3134" s="73"/>
    </row>
    <row r="3135" spans="1:31" ht="14.4">
      <c r="A3135" s="27" t="str">
        <f>VLOOKUP(C3135,'user list'!A:B,2,0)</f>
        <v>Admin</v>
      </c>
      <c r="B3135" s="172">
        <v>45810.633935185186</v>
      </c>
      <c r="C3135" s="69" t="s">
        <v>186</v>
      </c>
      <c r="D3135" s="69" t="s">
        <v>1937</v>
      </c>
      <c r="E3135" s="69" t="s">
        <v>2047</v>
      </c>
      <c r="F3135" s="69">
        <v>1768</v>
      </c>
      <c r="G3135" s="69" t="s">
        <v>1939</v>
      </c>
    </row>
    <row r="3136" spans="1:31" ht="14.4">
      <c r="A3136" s="27" t="str">
        <f>VLOOKUP(C3136,'user list'!A:B,2,0)</f>
        <v>Admin</v>
      </c>
      <c r="B3136" s="172">
        <v>45810.633946759262</v>
      </c>
      <c r="C3136" s="69" t="s">
        <v>186</v>
      </c>
      <c r="D3136" s="69" t="s">
        <v>1937</v>
      </c>
      <c r="E3136" s="69" t="s">
        <v>2465</v>
      </c>
      <c r="F3136" s="69">
        <v>1767</v>
      </c>
      <c r="G3136" s="69" t="s">
        <v>1939</v>
      </c>
    </row>
    <row r="3137" spans="1:54" ht="14.4">
      <c r="A3137" s="27" t="str">
        <f>VLOOKUP(C3137,'user list'!A:B,2,0)</f>
        <v>Admin</v>
      </c>
      <c r="B3137" s="172">
        <v>45810.633993055555</v>
      </c>
      <c r="C3137" s="69" t="s">
        <v>186</v>
      </c>
      <c r="D3137" s="69" t="s">
        <v>1937</v>
      </c>
      <c r="E3137" s="69" t="s">
        <v>2039</v>
      </c>
      <c r="F3137" s="69">
        <v>1765</v>
      </c>
      <c r="G3137" s="69" t="s">
        <v>1939</v>
      </c>
    </row>
    <row r="3138" spans="1:54" ht="14.4">
      <c r="A3138" s="27" t="str">
        <f>VLOOKUP(C3138,'user list'!A:B,2,0)</f>
        <v>Admin</v>
      </c>
      <c r="B3138" s="172">
        <v>45810.634004629632</v>
      </c>
      <c r="C3138" s="69" t="s">
        <v>186</v>
      </c>
      <c r="D3138" s="69" t="s">
        <v>1937</v>
      </c>
      <c r="E3138" s="69" t="s">
        <v>2464</v>
      </c>
      <c r="F3138" s="69">
        <v>1764</v>
      </c>
      <c r="G3138" s="69" t="s">
        <v>1939</v>
      </c>
      <c r="AY3138" s="74"/>
      <c r="BB3138" s="74"/>
    </row>
    <row r="3139" spans="1:54" ht="14.4">
      <c r="A3139" s="27" t="str">
        <f>VLOOKUP(C3139,'user list'!A:B,2,0)</f>
        <v>DOE</v>
      </c>
      <c r="B3139" s="172">
        <v>45810.63422453704</v>
      </c>
      <c r="C3139" s="69" t="s">
        <v>212</v>
      </c>
      <c r="D3139" s="69" t="s">
        <v>1937</v>
      </c>
      <c r="E3139" s="69" t="s">
        <v>2001</v>
      </c>
      <c r="F3139" s="69">
        <v>1762</v>
      </c>
      <c r="G3139" s="69" t="s">
        <v>1939</v>
      </c>
      <c r="L3139" s="73"/>
      <c r="M3139" s="73"/>
    </row>
    <row r="3140" spans="1:54" ht="14.4">
      <c r="A3140" s="27" t="str">
        <f>VLOOKUP(C3140,'user list'!A:B,2,0)</f>
        <v>CREMCO</v>
      </c>
      <c r="B3140" s="172">
        <v>45810.634340277778</v>
      </c>
      <c r="C3140" s="69" t="s">
        <v>206</v>
      </c>
      <c r="D3140" s="69" t="s">
        <v>1937</v>
      </c>
      <c r="E3140" s="69" t="s">
        <v>1387</v>
      </c>
      <c r="F3140" s="69">
        <v>1770</v>
      </c>
      <c r="G3140" s="69" t="s">
        <v>2440</v>
      </c>
      <c r="L3140" s="73"/>
      <c r="M3140" s="73"/>
    </row>
    <row r="3141" spans="1:54" ht="14.4">
      <c r="A3141" s="27" t="str">
        <f>VLOOKUP(C3141,'user list'!A:B,2,0)</f>
        <v>Admin</v>
      </c>
      <c r="B3141" s="172">
        <v>45810.634351851855</v>
      </c>
      <c r="C3141" s="69" t="s">
        <v>186</v>
      </c>
      <c r="D3141" s="69" t="s">
        <v>1937</v>
      </c>
      <c r="E3141" s="69" t="s">
        <v>1387</v>
      </c>
      <c r="F3141" s="69">
        <v>1770</v>
      </c>
      <c r="G3141" s="69" t="s">
        <v>1948</v>
      </c>
      <c r="O3141" s="73"/>
      <c r="P3141" s="73"/>
    </row>
    <row r="3142" spans="1:54" ht="14.4">
      <c r="A3142" s="27" t="str">
        <f>VLOOKUP(C3142,'user list'!A:B,2,0)</f>
        <v>Admin</v>
      </c>
      <c r="B3142" s="172">
        <v>45810.634351851855</v>
      </c>
      <c r="C3142" s="69" t="s">
        <v>186</v>
      </c>
      <c r="D3142" s="69" t="s">
        <v>1937</v>
      </c>
      <c r="E3142" s="69" t="s">
        <v>1387</v>
      </c>
      <c r="F3142" s="69">
        <v>1770</v>
      </c>
      <c r="G3142" s="69" t="s">
        <v>1948</v>
      </c>
      <c r="O3142" s="73"/>
      <c r="P3142" s="73"/>
    </row>
    <row r="3143" spans="1:54" ht="14.4">
      <c r="A3143" s="27" t="str">
        <f>VLOOKUP(C3143,'user list'!A:B,2,0)</f>
        <v>Admin</v>
      </c>
      <c r="B3143" s="172">
        <v>45810.634351851855</v>
      </c>
      <c r="C3143" s="69" t="s">
        <v>186</v>
      </c>
      <c r="D3143" s="69" t="s">
        <v>1937</v>
      </c>
      <c r="E3143" s="69" t="s">
        <v>1387</v>
      </c>
      <c r="F3143" s="69">
        <v>1770</v>
      </c>
      <c r="G3143" s="69" t="s">
        <v>1948</v>
      </c>
    </row>
    <row r="3144" spans="1:54" ht="14.4">
      <c r="A3144" s="27" t="str">
        <f>VLOOKUP(C3144,'user list'!A:B,2,0)</f>
        <v>Admin</v>
      </c>
      <c r="B3144" s="172">
        <v>45810.634351851855</v>
      </c>
      <c r="C3144" s="69" t="s">
        <v>186</v>
      </c>
      <c r="D3144" s="69" t="s">
        <v>1937</v>
      </c>
      <c r="E3144" s="69" t="s">
        <v>1387</v>
      </c>
      <c r="F3144" s="69">
        <v>1770</v>
      </c>
      <c r="G3144" s="69" t="s">
        <v>1947</v>
      </c>
    </row>
    <row r="3145" spans="1:54" ht="14.4">
      <c r="A3145" s="27" t="str">
        <f>VLOOKUP(C3145,'user list'!A:B,2,0)</f>
        <v>DOE</v>
      </c>
      <c r="B3145" s="172">
        <v>45810.634583333333</v>
      </c>
      <c r="C3145" s="69" t="s">
        <v>212</v>
      </c>
      <c r="D3145" s="69" t="s">
        <v>1937</v>
      </c>
      <c r="E3145" s="69" t="s">
        <v>2001</v>
      </c>
      <c r="F3145" s="69">
        <v>1762</v>
      </c>
      <c r="G3145" s="69" t="s">
        <v>1947</v>
      </c>
    </row>
    <row r="3146" spans="1:54" ht="14.4">
      <c r="A3146" s="27" t="str">
        <f>VLOOKUP(C3146,'user list'!A:B,2,0)</f>
        <v>DOE</v>
      </c>
      <c r="B3146" s="172">
        <v>45810.634583333333</v>
      </c>
      <c r="C3146" s="69" t="s">
        <v>212</v>
      </c>
      <c r="D3146" s="69" t="s">
        <v>1937</v>
      </c>
      <c r="E3146" s="69" t="s">
        <v>2001</v>
      </c>
      <c r="F3146" s="69">
        <v>1762</v>
      </c>
      <c r="G3146" s="69" t="s">
        <v>1948</v>
      </c>
      <c r="O3146" s="73"/>
      <c r="P3146" s="73"/>
    </row>
    <row r="3147" spans="1:54" ht="14.4">
      <c r="A3147" s="27" t="str">
        <f>VLOOKUP(C3147,'user list'!A:B,2,0)</f>
        <v>DOE</v>
      </c>
      <c r="B3147" s="172">
        <v>45810.634583333333</v>
      </c>
      <c r="C3147" s="69" t="s">
        <v>212</v>
      </c>
      <c r="D3147" s="69" t="s">
        <v>1937</v>
      </c>
      <c r="E3147" s="69" t="s">
        <v>2001</v>
      </c>
      <c r="F3147" s="69">
        <v>1762</v>
      </c>
      <c r="G3147" s="69" t="s">
        <v>1939</v>
      </c>
      <c r="O3147" s="73"/>
      <c r="P3147" s="73"/>
    </row>
    <row r="3148" spans="1:54" ht="14.4">
      <c r="A3148" s="27" t="str">
        <f>VLOOKUP(C3148,'user list'!A:B,2,0)</f>
        <v>Admin</v>
      </c>
      <c r="B3148" s="172">
        <v>45810.634583333333</v>
      </c>
      <c r="C3148" s="69" t="s">
        <v>186</v>
      </c>
      <c r="D3148" s="69" t="s">
        <v>1937</v>
      </c>
      <c r="E3148" s="69" t="s">
        <v>2001</v>
      </c>
      <c r="F3148" s="69">
        <v>1762</v>
      </c>
      <c r="G3148" s="69" t="s">
        <v>1948</v>
      </c>
      <c r="O3148" s="73"/>
      <c r="P3148" s="73"/>
    </row>
    <row r="3149" spans="1:54" ht="14.4">
      <c r="A3149" s="27" t="str">
        <f>VLOOKUP(C3149,'user list'!A:B,2,0)</f>
        <v>DOE</v>
      </c>
      <c r="B3149" s="172">
        <v>45810.634652777779</v>
      </c>
      <c r="C3149" s="69" t="s">
        <v>212</v>
      </c>
      <c r="D3149" s="69" t="s">
        <v>1937</v>
      </c>
      <c r="E3149" s="69" t="s">
        <v>2001</v>
      </c>
      <c r="F3149" s="69">
        <v>1762</v>
      </c>
      <c r="G3149" s="69" t="s">
        <v>1949</v>
      </c>
      <c r="L3149" s="73"/>
      <c r="M3149" s="73"/>
    </row>
    <row r="3150" spans="1:54" ht="14.4">
      <c r="A3150" s="27" t="str">
        <f>VLOOKUP(C3150,'user list'!A:B,2,0)</f>
        <v>DOE</v>
      </c>
      <c r="B3150" s="172">
        <v>45810.634791666664</v>
      </c>
      <c r="C3150" s="69" t="s">
        <v>212</v>
      </c>
      <c r="D3150" s="69" t="s">
        <v>1937</v>
      </c>
      <c r="E3150" s="69" t="s">
        <v>2035</v>
      </c>
      <c r="F3150" s="69">
        <v>1763</v>
      </c>
      <c r="G3150" s="69" t="s">
        <v>1939</v>
      </c>
      <c r="L3150" s="73"/>
      <c r="M3150" s="73"/>
    </row>
    <row r="3151" spans="1:54" ht="14.4">
      <c r="A3151" s="27" t="str">
        <f>VLOOKUP(C3151,'user list'!A:B,2,0)</f>
        <v>MDAD</v>
      </c>
      <c r="B3151" s="172">
        <v>45810.63484953704</v>
      </c>
      <c r="C3151" s="69" t="s">
        <v>223</v>
      </c>
      <c r="D3151" s="69" t="s">
        <v>1937</v>
      </c>
      <c r="E3151" s="69" t="s">
        <v>2463</v>
      </c>
      <c r="F3151" s="69">
        <v>1760</v>
      </c>
      <c r="G3151" s="69" t="s">
        <v>1939</v>
      </c>
      <c r="O3151" s="73"/>
      <c r="P3151" s="73"/>
    </row>
    <row r="3152" spans="1:54" ht="14.4">
      <c r="A3152" s="27" t="str">
        <f>VLOOKUP(C3152,'user list'!A:B,2,0)</f>
        <v>DOE</v>
      </c>
      <c r="B3152" s="172">
        <v>45810.634930555556</v>
      </c>
      <c r="C3152" s="69" t="s">
        <v>212</v>
      </c>
      <c r="D3152" s="69" t="s">
        <v>1937</v>
      </c>
      <c r="E3152" s="69" t="s">
        <v>2035</v>
      </c>
      <c r="F3152" s="69">
        <v>1763</v>
      </c>
      <c r="G3152" s="69" t="s">
        <v>1947</v>
      </c>
    </row>
    <row r="3153" spans="1:45" ht="14.4">
      <c r="A3153" s="27" t="str">
        <f>VLOOKUP(C3153,'user list'!A:B,2,0)</f>
        <v>DOE</v>
      </c>
      <c r="B3153" s="172">
        <v>45810.634930555556</v>
      </c>
      <c r="C3153" s="69" t="s">
        <v>212</v>
      </c>
      <c r="D3153" s="69" t="s">
        <v>1937</v>
      </c>
      <c r="E3153" s="69" t="s">
        <v>2035</v>
      </c>
      <c r="F3153" s="69">
        <v>1763</v>
      </c>
      <c r="G3153" s="69" t="s">
        <v>1948</v>
      </c>
    </row>
    <row r="3154" spans="1:45" ht="14.4">
      <c r="A3154" s="27" t="str">
        <f>VLOOKUP(C3154,'user list'!A:B,2,0)</f>
        <v>DOE</v>
      </c>
      <c r="B3154" s="172">
        <v>45810.634930555556</v>
      </c>
      <c r="C3154" s="69" t="s">
        <v>212</v>
      </c>
      <c r="D3154" s="69" t="s">
        <v>1937</v>
      </c>
      <c r="E3154" s="69" t="s">
        <v>2035</v>
      </c>
      <c r="F3154" s="69">
        <v>1763</v>
      </c>
      <c r="G3154" s="69" t="s">
        <v>1939</v>
      </c>
    </row>
    <row r="3155" spans="1:45" ht="14.4">
      <c r="A3155" s="27" t="str">
        <f>VLOOKUP(C3155,'user list'!A:B,2,0)</f>
        <v>Admin</v>
      </c>
      <c r="B3155" s="172">
        <v>45810.634930555556</v>
      </c>
      <c r="C3155" s="69" t="s">
        <v>186</v>
      </c>
      <c r="D3155" s="69" t="s">
        <v>1937</v>
      </c>
      <c r="E3155" s="69" t="s">
        <v>2035</v>
      </c>
      <c r="F3155" s="69">
        <v>1763</v>
      </c>
      <c r="G3155" s="69" t="s">
        <v>1948</v>
      </c>
    </row>
    <row r="3156" spans="1:45" ht="14.4">
      <c r="A3156" s="27" t="str">
        <f>VLOOKUP(C3156,'user list'!A:B,2,0)</f>
        <v>DOE</v>
      </c>
      <c r="B3156" s="172">
        <v>45810.635000000002</v>
      </c>
      <c r="C3156" s="69" t="s">
        <v>212</v>
      </c>
      <c r="D3156" s="69" t="s">
        <v>1937</v>
      </c>
      <c r="E3156" s="69" t="s">
        <v>2035</v>
      </c>
      <c r="F3156" s="69">
        <v>1763</v>
      </c>
      <c r="G3156" s="69" t="s">
        <v>1949</v>
      </c>
    </row>
    <row r="3157" spans="1:45" ht="14.4">
      <c r="A3157" s="27" t="str">
        <f>VLOOKUP(C3157,'user list'!A:B,2,0)</f>
        <v>LEDIPO</v>
      </c>
      <c r="B3157" s="172">
        <v>45810.635115740741</v>
      </c>
      <c r="C3157" s="69" t="s">
        <v>222</v>
      </c>
      <c r="D3157" s="69" t="s">
        <v>1937</v>
      </c>
      <c r="E3157" s="69" t="s">
        <v>2463</v>
      </c>
      <c r="F3157" s="69">
        <v>1760</v>
      </c>
      <c r="G3157" s="69" t="s">
        <v>2441</v>
      </c>
    </row>
    <row r="3158" spans="1:45" ht="14.4">
      <c r="A3158" s="27" t="str">
        <f>VLOOKUP(C3158,'user list'!A:B,2,0)</f>
        <v>CREMCO</v>
      </c>
      <c r="B3158" s="172">
        <v>45810.635138888887</v>
      </c>
      <c r="C3158" s="69" t="s">
        <v>206</v>
      </c>
      <c r="D3158" s="69" t="s">
        <v>1937</v>
      </c>
      <c r="E3158" s="69" t="s">
        <v>1387</v>
      </c>
      <c r="F3158" s="69">
        <v>1770</v>
      </c>
      <c r="G3158" s="69" t="s">
        <v>1939</v>
      </c>
      <c r="AD3158" s="73"/>
      <c r="AE3158" s="73"/>
    </row>
    <row r="3159" spans="1:45" ht="14.4">
      <c r="A3159" s="27" t="str">
        <f>VLOOKUP(C3159,'user list'!A:B,2,0)</f>
        <v>MDAD</v>
      </c>
      <c r="B3159" s="172">
        <v>45810.635162037041</v>
      </c>
      <c r="C3159" s="69" t="s">
        <v>223</v>
      </c>
      <c r="D3159" s="69" t="s">
        <v>1937</v>
      </c>
      <c r="E3159" s="69" t="s">
        <v>2463</v>
      </c>
      <c r="F3159" s="69">
        <v>1760</v>
      </c>
      <c r="G3159" s="69" t="s">
        <v>1947</v>
      </c>
    </row>
    <row r="3160" spans="1:45" ht="14.4">
      <c r="A3160" s="27" t="str">
        <f>VLOOKUP(C3160,'user list'!A:B,2,0)</f>
        <v>MDAD</v>
      </c>
      <c r="B3160" s="172">
        <v>45810.635162037041</v>
      </c>
      <c r="C3160" s="69" t="s">
        <v>223</v>
      </c>
      <c r="D3160" s="69" t="s">
        <v>1937</v>
      </c>
      <c r="E3160" s="69" t="s">
        <v>2463</v>
      </c>
      <c r="F3160" s="69">
        <v>1760</v>
      </c>
      <c r="G3160" s="69" t="s">
        <v>1948</v>
      </c>
      <c r="L3160" s="74"/>
      <c r="O3160" s="73"/>
      <c r="P3160" s="73"/>
    </row>
    <row r="3161" spans="1:45" ht="14.4">
      <c r="A3161" s="27" t="str">
        <f>VLOOKUP(C3161,'user list'!A:B,2,0)</f>
        <v>MDAD</v>
      </c>
      <c r="B3161" s="172">
        <v>45810.635162037041</v>
      </c>
      <c r="C3161" s="69" t="s">
        <v>223</v>
      </c>
      <c r="D3161" s="69" t="s">
        <v>1937</v>
      </c>
      <c r="E3161" s="69" t="s">
        <v>2463</v>
      </c>
      <c r="F3161" s="69">
        <v>1760</v>
      </c>
      <c r="G3161" s="69" t="s">
        <v>1939</v>
      </c>
    </row>
    <row r="3162" spans="1:45" ht="14.4">
      <c r="A3162" s="27" t="str">
        <f>VLOOKUP(C3162,'user list'!A:B,2,0)</f>
        <v>Admin</v>
      </c>
      <c r="B3162" s="172">
        <v>45810.635162037041</v>
      </c>
      <c r="C3162" s="69" t="s">
        <v>186</v>
      </c>
      <c r="D3162" s="69" t="s">
        <v>1937</v>
      </c>
      <c r="E3162" s="69" t="s">
        <v>2463</v>
      </c>
      <c r="F3162" s="69">
        <v>1760</v>
      </c>
      <c r="G3162" s="69" t="s">
        <v>1948</v>
      </c>
    </row>
    <row r="3163" spans="1:45" ht="14.4">
      <c r="A3163" s="27" t="str">
        <f>VLOOKUP(C3163,'user list'!A:B,2,0)</f>
        <v>DOE</v>
      </c>
      <c r="B3163" s="172">
        <v>45810.635497685187</v>
      </c>
      <c r="C3163" s="69" t="s">
        <v>212</v>
      </c>
      <c r="D3163" s="69" t="s">
        <v>1937</v>
      </c>
      <c r="E3163" s="69" t="s">
        <v>2464</v>
      </c>
      <c r="F3163" s="69">
        <v>1764</v>
      </c>
      <c r="G3163" s="69" t="s">
        <v>1939</v>
      </c>
    </row>
    <row r="3164" spans="1:45" ht="14.4">
      <c r="A3164" s="27" t="str">
        <f>VLOOKUP(C3164,'user list'!A:B,2,0)</f>
        <v>QCYDO</v>
      </c>
      <c r="B3164" s="172">
        <v>45810.63553240741</v>
      </c>
      <c r="C3164" s="69" t="s">
        <v>270</v>
      </c>
      <c r="D3164" s="69" t="s">
        <v>1937</v>
      </c>
      <c r="E3164" s="69" t="s">
        <v>2466</v>
      </c>
      <c r="F3164" s="69">
        <v>1769</v>
      </c>
      <c r="G3164" s="69" t="s">
        <v>1939</v>
      </c>
      <c r="O3164" s="73"/>
      <c r="P3164" s="73"/>
    </row>
    <row r="3165" spans="1:45" ht="14.4">
      <c r="A3165" s="27" t="str">
        <f>VLOOKUP(C3165,'user list'!A:B,2,0)</f>
        <v>QCEAU</v>
      </c>
      <c r="B3165" s="172">
        <v>45810.635810185187</v>
      </c>
      <c r="C3165" s="69" t="s">
        <v>266</v>
      </c>
      <c r="D3165" s="69" t="s">
        <v>1937</v>
      </c>
      <c r="E3165" s="69" t="s">
        <v>2463</v>
      </c>
      <c r="F3165" s="69">
        <v>1760</v>
      </c>
      <c r="G3165" s="69" t="s">
        <v>1939</v>
      </c>
    </row>
    <row r="3166" spans="1:45" ht="14.4">
      <c r="A3166" s="27" t="str">
        <f>VLOOKUP(C3166,'user list'!A:B,2,0)</f>
        <v>DOE</v>
      </c>
      <c r="B3166" s="172">
        <v>45810.63590277778</v>
      </c>
      <c r="C3166" s="69" t="s">
        <v>212</v>
      </c>
      <c r="D3166" s="69" t="s">
        <v>1937</v>
      </c>
      <c r="E3166" s="69" t="s">
        <v>2464</v>
      </c>
      <c r="F3166" s="69">
        <v>1764</v>
      </c>
      <c r="G3166" s="69" t="s">
        <v>1947</v>
      </c>
    </row>
    <row r="3167" spans="1:45" ht="14.4">
      <c r="A3167" s="27" t="str">
        <f>VLOOKUP(C3167,'user list'!A:B,2,0)</f>
        <v>DOE</v>
      </c>
      <c r="B3167" s="172">
        <v>45810.63590277778</v>
      </c>
      <c r="C3167" s="69" t="s">
        <v>212</v>
      </c>
      <c r="D3167" s="69" t="s">
        <v>1937</v>
      </c>
      <c r="E3167" s="69" t="s">
        <v>2464</v>
      </c>
      <c r="F3167" s="69">
        <v>1764</v>
      </c>
      <c r="G3167" s="69" t="s">
        <v>1948</v>
      </c>
      <c r="AP3167" s="74"/>
      <c r="AS3167" s="74"/>
    </row>
    <row r="3168" spans="1:45" ht="14.4">
      <c r="A3168" s="27" t="str">
        <f>VLOOKUP(C3168,'user list'!A:B,2,0)</f>
        <v>DOE</v>
      </c>
      <c r="B3168" s="172">
        <v>45810.63590277778</v>
      </c>
      <c r="C3168" s="69" t="s">
        <v>212</v>
      </c>
      <c r="D3168" s="69" t="s">
        <v>1937</v>
      </c>
      <c r="E3168" s="69" t="s">
        <v>2464</v>
      </c>
      <c r="F3168" s="69">
        <v>1764</v>
      </c>
      <c r="G3168" s="69" t="s">
        <v>1939</v>
      </c>
      <c r="L3168" s="73"/>
      <c r="M3168" s="73"/>
    </row>
    <row r="3169" spans="1:19" ht="14.4">
      <c r="A3169" s="27" t="str">
        <f>VLOOKUP(C3169,'user list'!A:B,2,0)</f>
        <v>Admin</v>
      </c>
      <c r="B3169" s="172">
        <v>45810.63590277778</v>
      </c>
      <c r="C3169" s="69" t="s">
        <v>186</v>
      </c>
      <c r="D3169" s="69" t="s">
        <v>1937</v>
      </c>
      <c r="E3169" s="69" t="s">
        <v>2464</v>
      </c>
      <c r="F3169" s="69">
        <v>1764</v>
      </c>
      <c r="G3169" s="69" t="s">
        <v>1948</v>
      </c>
      <c r="L3169" s="73"/>
      <c r="M3169" s="73"/>
    </row>
    <row r="3170" spans="1:19" ht="14.4">
      <c r="A3170" s="27" t="str">
        <f>VLOOKUP(C3170,'user list'!A:B,2,0)</f>
        <v>DOE</v>
      </c>
      <c r="B3170" s="172">
        <v>45810.635995370372</v>
      </c>
      <c r="C3170" s="69" t="s">
        <v>212</v>
      </c>
      <c r="D3170" s="69" t="s">
        <v>1937</v>
      </c>
      <c r="E3170" s="69" t="s">
        <v>2464</v>
      </c>
      <c r="F3170" s="69">
        <v>1764</v>
      </c>
      <c r="G3170" s="69" t="s">
        <v>1949</v>
      </c>
      <c r="O3170" s="73"/>
      <c r="P3170" s="73"/>
    </row>
    <row r="3171" spans="1:19" ht="14.4">
      <c r="A3171" s="27" t="str">
        <f>VLOOKUP(C3171,'user list'!A:B,2,0)</f>
        <v>QCEAU</v>
      </c>
      <c r="B3171" s="172">
        <v>45810.636597222219</v>
      </c>
      <c r="C3171" s="69" t="s">
        <v>266</v>
      </c>
      <c r="D3171" s="69" t="s">
        <v>1937</v>
      </c>
      <c r="E3171" s="69" t="s">
        <v>2455</v>
      </c>
      <c r="F3171" s="69">
        <v>1746</v>
      </c>
      <c r="G3171" s="69" t="s">
        <v>1939</v>
      </c>
    </row>
    <row r="3172" spans="1:19" ht="14.4">
      <c r="A3172" s="27" t="str">
        <f>VLOOKUP(C3172,'user list'!A:B,2,0)</f>
        <v>QCEAU</v>
      </c>
      <c r="B3172" s="172">
        <v>45810.636655092596</v>
      </c>
      <c r="C3172" s="69" t="s">
        <v>266</v>
      </c>
      <c r="D3172" s="69" t="s">
        <v>1937</v>
      </c>
      <c r="E3172" s="69" t="s">
        <v>2456</v>
      </c>
      <c r="F3172" s="69">
        <v>1751</v>
      </c>
      <c r="G3172" s="69" t="s">
        <v>1939</v>
      </c>
    </row>
    <row r="3173" spans="1:19" ht="14.4">
      <c r="A3173" s="27" t="str">
        <f>VLOOKUP(C3173,'user list'!A:B,2,0)</f>
        <v>QCEAU</v>
      </c>
      <c r="B3173" s="172">
        <v>45810.636747685188</v>
      </c>
      <c r="C3173" s="69" t="s">
        <v>266</v>
      </c>
      <c r="D3173" s="69" t="s">
        <v>1937</v>
      </c>
      <c r="E3173" s="69" t="s">
        <v>2458</v>
      </c>
      <c r="F3173" s="69">
        <v>1753</v>
      </c>
      <c r="G3173" s="69" t="s">
        <v>1939</v>
      </c>
      <c r="O3173" s="73"/>
      <c r="P3173" s="73"/>
    </row>
    <row r="3174" spans="1:19" ht="14.4">
      <c r="A3174" s="27" t="str">
        <f>VLOOKUP(C3174,'user list'!A:B,2,0)</f>
        <v>CTO</v>
      </c>
      <c r="B3174" s="172">
        <v>45810.636770833335</v>
      </c>
      <c r="C3174" s="69" t="s">
        <v>207</v>
      </c>
      <c r="D3174" s="69" t="s">
        <v>1937</v>
      </c>
      <c r="E3174" s="69">
        <v>1</v>
      </c>
      <c r="F3174" s="69">
        <v>1748</v>
      </c>
      <c r="G3174" s="69" t="s">
        <v>1939</v>
      </c>
      <c r="L3174" s="73"/>
      <c r="M3174" s="73"/>
    </row>
    <row r="3175" spans="1:19" ht="14.4">
      <c r="A3175" s="27" t="str">
        <f>VLOOKUP(C3175,'user list'!A:B,2,0)</f>
        <v>DOE</v>
      </c>
      <c r="B3175" s="172">
        <v>45810.636770833335</v>
      </c>
      <c r="C3175" s="69" t="s">
        <v>212</v>
      </c>
      <c r="D3175" s="69" t="s">
        <v>1937</v>
      </c>
      <c r="E3175" s="69" t="s">
        <v>2465</v>
      </c>
      <c r="F3175" s="69">
        <v>1767</v>
      </c>
      <c r="G3175" s="69" t="s">
        <v>1939</v>
      </c>
    </row>
    <row r="3176" spans="1:19" ht="14.4">
      <c r="A3176" s="27" t="str">
        <f>VLOOKUP(C3176,'user list'!A:B,2,0)</f>
        <v>QCEAU</v>
      </c>
      <c r="B3176" s="172">
        <v>45810.636793981481</v>
      </c>
      <c r="C3176" s="69" t="s">
        <v>266</v>
      </c>
      <c r="D3176" s="69" t="s">
        <v>1937</v>
      </c>
      <c r="E3176" s="69" t="s">
        <v>2459</v>
      </c>
      <c r="F3176" s="69">
        <v>1754</v>
      </c>
      <c r="G3176" s="69" t="s">
        <v>1939</v>
      </c>
      <c r="O3176" s="73"/>
      <c r="P3176" s="73"/>
    </row>
    <row r="3177" spans="1:19" ht="14.4">
      <c r="A3177" s="27" t="str">
        <f>VLOOKUP(C3177,'user list'!A:B,2,0)</f>
        <v>QCEAU</v>
      </c>
      <c r="B3177" s="172">
        <v>45810.636840277781</v>
      </c>
      <c r="C3177" s="69" t="s">
        <v>266</v>
      </c>
      <c r="D3177" s="69" t="s">
        <v>1937</v>
      </c>
      <c r="E3177" s="69" t="s">
        <v>2460</v>
      </c>
      <c r="F3177" s="69">
        <v>1755</v>
      </c>
      <c r="G3177" s="69" t="s">
        <v>1939</v>
      </c>
      <c r="O3177" s="73"/>
      <c r="P3177" s="73"/>
    </row>
    <row r="3178" spans="1:19" ht="14.4">
      <c r="A3178" s="27" t="str">
        <f>VLOOKUP(C3178,'user list'!A:B,2,0)</f>
        <v>QCEAU</v>
      </c>
      <c r="B3178" s="172">
        <v>45810.63689814815</v>
      </c>
      <c r="C3178" s="69" t="s">
        <v>266</v>
      </c>
      <c r="D3178" s="69" t="s">
        <v>1937</v>
      </c>
      <c r="E3178" s="69" t="s">
        <v>2461</v>
      </c>
      <c r="F3178" s="69">
        <v>1756</v>
      </c>
      <c r="G3178" s="69" t="s">
        <v>1939</v>
      </c>
      <c r="O3178" s="73"/>
      <c r="P3178" s="73"/>
    </row>
    <row r="3179" spans="1:19" ht="14.4">
      <c r="A3179" s="27" t="str">
        <f>VLOOKUP(C3179,'user list'!A:B,2,0)</f>
        <v>CTO</v>
      </c>
      <c r="B3179" s="172">
        <v>45810.636921296296</v>
      </c>
      <c r="C3179" s="69" t="s">
        <v>207</v>
      </c>
      <c r="D3179" s="69" t="s">
        <v>1937</v>
      </c>
      <c r="E3179" s="69" t="s">
        <v>2462</v>
      </c>
      <c r="F3179" s="69">
        <v>1759</v>
      </c>
      <c r="G3179" s="69" t="s">
        <v>1939</v>
      </c>
    </row>
    <row r="3180" spans="1:19" ht="14.4">
      <c r="A3180" s="27" t="str">
        <f>VLOOKUP(C3180,'user list'!A:B,2,0)</f>
        <v>PLEB</v>
      </c>
      <c r="B3180" s="172">
        <v>45810.637025462966</v>
      </c>
      <c r="C3180" s="69" t="s">
        <v>260</v>
      </c>
      <c r="D3180" s="69" t="s">
        <v>1937</v>
      </c>
      <c r="E3180" s="69" t="s">
        <v>2463</v>
      </c>
      <c r="F3180" s="69">
        <v>1760</v>
      </c>
      <c r="G3180" s="69" t="s">
        <v>1939</v>
      </c>
    </row>
    <row r="3181" spans="1:19" ht="14.4">
      <c r="A3181" s="27" t="str">
        <f>VLOOKUP(C3181,'user list'!A:B,2,0)</f>
        <v>QCEAU</v>
      </c>
      <c r="B3181" s="172">
        <v>45810.637037037035</v>
      </c>
      <c r="C3181" s="69" t="s">
        <v>266</v>
      </c>
      <c r="D3181" s="69" t="s">
        <v>1937</v>
      </c>
      <c r="E3181" s="69" t="s">
        <v>2451</v>
      </c>
      <c r="F3181" s="69">
        <v>1742</v>
      </c>
      <c r="G3181" s="69" t="s">
        <v>1939</v>
      </c>
    </row>
    <row r="3182" spans="1:19" ht="14.4">
      <c r="A3182" s="27" t="str">
        <f>VLOOKUP(C3182,'user list'!A:B,2,0)</f>
        <v>QCEAU</v>
      </c>
      <c r="B3182" s="172">
        <v>45810.637071759258</v>
      </c>
      <c r="C3182" s="69" t="s">
        <v>266</v>
      </c>
      <c r="D3182" s="69" t="s">
        <v>1937</v>
      </c>
      <c r="E3182" s="69" t="s">
        <v>2455</v>
      </c>
      <c r="F3182" s="69">
        <v>1746</v>
      </c>
      <c r="G3182" s="69" t="s">
        <v>1939</v>
      </c>
    </row>
    <row r="3183" spans="1:19" ht="14.4">
      <c r="A3183" s="27" t="str">
        <f>VLOOKUP(C3183,'user list'!A:B,2,0)</f>
        <v>DOE</v>
      </c>
      <c r="B3183" s="172">
        <v>45810.637094907404</v>
      </c>
      <c r="C3183" s="69" t="s">
        <v>212</v>
      </c>
      <c r="D3183" s="69" t="s">
        <v>1937</v>
      </c>
      <c r="E3183" s="69" t="s">
        <v>2465</v>
      </c>
      <c r="F3183" s="69">
        <v>1767</v>
      </c>
      <c r="G3183" s="69" t="s">
        <v>1947</v>
      </c>
      <c r="R3183" s="73"/>
      <c r="S3183" s="73"/>
    </row>
    <row r="3184" spans="1:19" ht="14.4">
      <c r="A3184" s="27" t="str">
        <f>VLOOKUP(C3184,'user list'!A:B,2,0)</f>
        <v>DOE</v>
      </c>
      <c r="B3184" s="172">
        <v>45810.637094907404</v>
      </c>
      <c r="C3184" s="69" t="s">
        <v>212</v>
      </c>
      <c r="D3184" s="69" t="s">
        <v>1937</v>
      </c>
      <c r="E3184" s="69" t="s">
        <v>2465</v>
      </c>
      <c r="F3184" s="69">
        <v>1767</v>
      </c>
      <c r="G3184" s="69" t="s">
        <v>1948</v>
      </c>
    </row>
    <row r="3185" spans="1:31" ht="14.4">
      <c r="A3185" s="27" t="str">
        <f>VLOOKUP(C3185,'user list'!A:B,2,0)</f>
        <v>DOE</v>
      </c>
      <c r="B3185" s="172">
        <v>45810.637094907404</v>
      </c>
      <c r="C3185" s="69" t="s">
        <v>212</v>
      </c>
      <c r="D3185" s="69" t="s">
        <v>1937</v>
      </c>
      <c r="E3185" s="69" t="s">
        <v>2465</v>
      </c>
      <c r="F3185" s="69">
        <v>1767</v>
      </c>
      <c r="G3185" s="69" t="s">
        <v>1939</v>
      </c>
      <c r="O3185" s="73"/>
      <c r="P3185" s="73"/>
    </row>
    <row r="3186" spans="1:31" ht="14.4">
      <c r="A3186" s="27" t="str">
        <f>VLOOKUP(C3186,'user list'!A:B,2,0)</f>
        <v>Admin</v>
      </c>
      <c r="B3186" s="172">
        <v>45810.637094907404</v>
      </c>
      <c r="C3186" s="69" t="s">
        <v>186</v>
      </c>
      <c r="D3186" s="69" t="s">
        <v>1937</v>
      </c>
      <c r="E3186" s="69" t="s">
        <v>2465</v>
      </c>
      <c r="F3186" s="69">
        <v>1767</v>
      </c>
      <c r="G3186" s="69" t="s">
        <v>1948</v>
      </c>
      <c r="U3186" s="74"/>
      <c r="X3186" s="74"/>
    </row>
    <row r="3187" spans="1:31" ht="14.4">
      <c r="A3187" s="27" t="str">
        <f>VLOOKUP(C3187,'user list'!A:B,2,0)</f>
        <v>QCEAU</v>
      </c>
      <c r="B3187" s="172">
        <v>45810.637141203704</v>
      </c>
      <c r="C3187" s="69" t="s">
        <v>266</v>
      </c>
      <c r="D3187" s="69" t="s">
        <v>1937</v>
      </c>
      <c r="E3187" s="69" t="s">
        <v>2456</v>
      </c>
      <c r="F3187" s="69">
        <v>1751</v>
      </c>
      <c r="G3187" s="69" t="s">
        <v>1939</v>
      </c>
      <c r="L3187" s="73"/>
      <c r="M3187" s="73"/>
    </row>
    <row r="3188" spans="1:31" ht="14.4">
      <c r="A3188" s="27" t="str">
        <f>VLOOKUP(C3188,'user list'!A:B,2,0)</f>
        <v>QCEAU</v>
      </c>
      <c r="B3188" s="172">
        <v>45810.637187499997</v>
      </c>
      <c r="C3188" s="69" t="s">
        <v>266</v>
      </c>
      <c r="D3188" s="69" t="s">
        <v>1937</v>
      </c>
      <c r="E3188" s="69" t="s">
        <v>2458</v>
      </c>
      <c r="F3188" s="69">
        <v>1753</v>
      </c>
      <c r="G3188" s="69" t="s">
        <v>1939</v>
      </c>
      <c r="L3188" s="73"/>
      <c r="M3188" s="73"/>
    </row>
    <row r="3189" spans="1:31" ht="14.4">
      <c r="A3189" s="27" t="str">
        <f>VLOOKUP(C3189,'user list'!A:B,2,0)</f>
        <v>QCEAU</v>
      </c>
      <c r="B3189" s="172">
        <v>45810.63722222222</v>
      </c>
      <c r="C3189" s="69" t="s">
        <v>266</v>
      </c>
      <c r="D3189" s="69" t="s">
        <v>1937</v>
      </c>
      <c r="E3189" s="69" t="s">
        <v>2459</v>
      </c>
      <c r="F3189" s="69">
        <v>1754</v>
      </c>
      <c r="G3189" s="69" t="s">
        <v>1939</v>
      </c>
      <c r="R3189" s="73"/>
      <c r="S3189" s="73"/>
    </row>
    <row r="3190" spans="1:31" ht="14.4">
      <c r="A3190" s="27" t="str">
        <f>VLOOKUP(C3190,'user list'!A:B,2,0)</f>
        <v>DOE</v>
      </c>
      <c r="B3190" s="172">
        <v>45810.637453703705</v>
      </c>
      <c r="C3190" s="69" t="s">
        <v>212</v>
      </c>
      <c r="D3190" s="69" t="s">
        <v>1937</v>
      </c>
      <c r="E3190" s="69" t="s">
        <v>2445</v>
      </c>
      <c r="F3190" s="69">
        <v>1731</v>
      </c>
      <c r="G3190" s="69" t="s">
        <v>1939</v>
      </c>
    </row>
    <row r="3191" spans="1:31" ht="14.4">
      <c r="A3191" s="27" t="str">
        <f>VLOOKUP(C3191,'user list'!A:B,2,0)</f>
        <v>CTO</v>
      </c>
      <c r="B3191" s="172">
        <v>45810.637557870374</v>
      </c>
      <c r="C3191" s="69" t="s">
        <v>207</v>
      </c>
      <c r="D3191" s="69" t="s">
        <v>1937</v>
      </c>
      <c r="E3191" s="69" t="s">
        <v>2462</v>
      </c>
      <c r="F3191" s="69">
        <v>1759</v>
      </c>
      <c r="G3191" s="69" t="s">
        <v>2441</v>
      </c>
    </row>
    <row r="3192" spans="1:31" ht="14.4">
      <c r="A3192" s="27" t="str">
        <f>VLOOKUP(C3192,'user list'!A:B,2,0)</f>
        <v>DOE</v>
      </c>
      <c r="B3192" s="172">
        <v>45810.637638888889</v>
      </c>
      <c r="C3192" s="69" t="s">
        <v>212</v>
      </c>
      <c r="D3192" s="69" t="s">
        <v>1937</v>
      </c>
      <c r="E3192" s="69" t="s">
        <v>2450</v>
      </c>
      <c r="F3192" s="69">
        <v>1740</v>
      </c>
      <c r="G3192" s="69" t="s">
        <v>1939</v>
      </c>
    </row>
    <row r="3193" spans="1:31" ht="14.4">
      <c r="A3193" s="27" t="str">
        <f>VLOOKUP(C3193,'user list'!A:B,2,0)</f>
        <v>DOE</v>
      </c>
      <c r="B3193" s="172">
        <v>45810.637696759259</v>
      </c>
      <c r="C3193" s="69" t="s">
        <v>212</v>
      </c>
      <c r="D3193" s="69" t="s">
        <v>1937</v>
      </c>
      <c r="E3193" s="69">
        <v>1758</v>
      </c>
      <c r="F3193" s="69">
        <v>1758</v>
      </c>
      <c r="G3193" s="69" t="s">
        <v>1939</v>
      </c>
    </row>
    <row r="3194" spans="1:31" ht="14.4">
      <c r="A3194" s="27" t="str">
        <f>VLOOKUP(C3194,'user list'!A:B,2,0)</f>
        <v>DOE</v>
      </c>
      <c r="B3194" s="172">
        <v>45810.637696759259</v>
      </c>
      <c r="C3194" s="69" t="s">
        <v>212</v>
      </c>
      <c r="D3194" s="69" t="s">
        <v>1937</v>
      </c>
      <c r="E3194" s="69">
        <v>1758</v>
      </c>
      <c r="F3194" s="69">
        <v>1758</v>
      </c>
      <c r="G3194" s="69" t="s">
        <v>1939</v>
      </c>
      <c r="R3194" s="73"/>
      <c r="S3194" s="73"/>
    </row>
    <row r="3195" spans="1:31" ht="14.4">
      <c r="A3195" s="27" t="str">
        <f>VLOOKUP(C3195,'user list'!A:B,2,0)</f>
        <v>PLEB</v>
      </c>
      <c r="B3195" s="172">
        <v>45810.637766203705</v>
      </c>
      <c r="C3195" s="69" t="s">
        <v>260</v>
      </c>
      <c r="D3195" s="69" t="s">
        <v>1937</v>
      </c>
      <c r="E3195" s="69" t="s">
        <v>2463</v>
      </c>
      <c r="F3195" s="69">
        <v>1760</v>
      </c>
      <c r="G3195" s="69" t="s">
        <v>1947</v>
      </c>
    </row>
    <row r="3196" spans="1:31" ht="14.4">
      <c r="A3196" s="27" t="str">
        <f>VLOOKUP(C3196,'user list'!A:B,2,0)</f>
        <v>PLEB</v>
      </c>
      <c r="B3196" s="172">
        <v>45810.637766203705</v>
      </c>
      <c r="C3196" s="69" t="s">
        <v>260</v>
      </c>
      <c r="D3196" s="69" t="s">
        <v>1937</v>
      </c>
      <c r="E3196" s="69" t="s">
        <v>2463</v>
      </c>
      <c r="F3196" s="69">
        <v>1760</v>
      </c>
      <c r="G3196" s="69" t="s">
        <v>1948</v>
      </c>
      <c r="R3196" s="73"/>
      <c r="S3196" s="73"/>
    </row>
    <row r="3197" spans="1:31" ht="14.4">
      <c r="A3197" s="27" t="str">
        <f>VLOOKUP(C3197,'user list'!A:B,2,0)</f>
        <v>PLEB</v>
      </c>
      <c r="B3197" s="172">
        <v>45810.637766203705</v>
      </c>
      <c r="C3197" s="69" t="s">
        <v>260</v>
      </c>
      <c r="D3197" s="69" t="s">
        <v>1937</v>
      </c>
      <c r="E3197" s="69" t="s">
        <v>2463</v>
      </c>
      <c r="F3197" s="69">
        <v>1760</v>
      </c>
      <c r="G3197" s="69" t="s">
        <v>1939</v>
      </c>
    </row>
    <row r="3198" spans="1:31" ht="14.4">
      <c r="A3198" s="27" t="str">
        <f>VLOOKUP(C3198,'user list'!A:B,2,0)</f>
        <v>Admin</v>
      </c>
      <c r="B3198" s="172">
        <v>45810.637766203705</v>
      </c>
      <c r="C3198" s="69" t="s">
        <v>186</v>
      </c>
      <c r="D3198" s="69" t="s">
        <v>1937</v>
      </c>
      <c r="E3198" s="69" t="s">
        <v>2463</v>
      </c>
      <c r="F3198" s="69">
        <v>1760</v>
      </c>
      <c r="G3198" s="69" t="s">
        <v>1948</v>
      </c>
    </row>
    <row r="3199" spans="1:31" ht="14.4">
      <c r="A3199" s="27" t="str">
        <f>VLOOKUP(C3199,'user list'!A:B,2,0)</f>
        <v>CREMCO</v>
      </c>
      <c r="B3199" s="172">
        <v>45810.638101851851</v>
      </c>
      <c r="C3199" s="69" t="s">
        <v>206</v>
      </c>
      <c r="D3199" s="69" t="s">
        <v>1937</v>
      </c>
      <c r="E3199" s="69">
        <v>1771</v>
      </c>
      <c r="F3199" s="69">
        <v>1771</v>
      </c>
      <c r="G3199" s="69" t="s">
        <v>2440</v>
      </c>
    </row>
    <row r="3200" spans="1:31" ht="14.4">
      <c r="A3200" s="27" t="str">
        <f>VLOOKUP(C3200,'user list'!A:B,2,0)</f>
        <v>Admin</v>
      </c>
      <c r="B3200" s="172">
        <v>45810.638113425928</v>
      </c>
      <c r="C3200" s="69" t="s">
        <v>186</v>
      </c>
      <c r="D3200" s="69" t="s">
        <v>1937</v>
      </c>
      <c r="E3200" s="69">
        <v>1771</v>
      </c>
      <c r="F3200" s="69">
        <v>1771</v>
      </c>
      <c r="G3200" s="69" t="s">
        <v>1948</v>
      </c>
      <c r="AD3200" s="73"/>
      <c r="AE3200" s="73"/>
    </row>
    <row r="3201" spans="1:33" ht="14.4">
      <c r="A3201" s="27" t="str">
        <f>VLOOKUP(C3201,'user list'!A:B,2,0)</f>
        <v>Admin</v>
      </c>
      <c r="B3201" s="172">
        <v>45810.638113425928</v>
      </c>
      <c r="C3201" s="69" t="s">
        <v>186</v>
      </c>
      <c r="D3201" s="69" t="s">
        <v>1937</v>
      </c>
      <c r="E3201" s="69">
        <v>1771</v>
      </c>
      <c r="F3201" s="69">
        <v>1771</v>
      </c>
      <c r="G3201" s="69" t="s">
        <v>1948</v>
      </c>
    </row>
    <row r="3202" spans="1:33" ht="14.4">
      <c r="A3202" s="27" t="str">
        <f>VLOOKUP(C3202,'user list'!A:B,2,0)</f>
        <v>Admin</v>
      </c>
      <c r="B3202" s="172">
        <v>45810.638113425928</v>
      </c>
      <c r="C3202" s="69" t="s">
        <v>186</v>
      </c>
      <c r="D3202" s="69" t="s">
        <v>1937</v>
      </c>
      <c r="E3202" s="69">
        <v>1771</v>
      </c>
      <c r="F3202" s="69">
        <v>1771</v>
      </c>
      <c r="G3202" s="69" t="s">
        <v>1948</v>
      </c>
      <c r="L3202" s="73"/>
      <c r="M3202" s="73"/>
    </row>
    <row r="3203" spans="1:33" ht="14.4">
      <c r="A3203" s="27" t="str">
        <f>VLOOKUP(C3203,'user list'!A:B,2,0)</f>
        <v>OCM</v>
      </c>
      <c r="B3203" s="172">
        <v>45810.638657407406</v>
      </c>
      <c r="C3203" s="69" t="s">
        <v>230</v>
      </c>
      <c r="D3203" s="69" t="s">
        <v>1937</v>
      </c>
      <c r="E3203" s="69" t="s">
        <v>2001</v>
      </c>
      <c r="F3203" s="69">
        <v>1772</v>
      </c>
      <c r="G3203" s="69" t="s">
        <v>2440</v>
      </c>
    </row>
    <row r="3204" spans="1:33" ht="14.4">
      <c r="A3204" s="27" t="str">
        <f>VLOOKUP(C3204,'user list'!A:B,2,0)</f>
        <v>Admin</v>
      </c>
      <c r="B3204" s="172">
        <v>45810.638657407406</v>
      </c>
      <c r="C3204" s="69" t="s">
        <v>186</v>
      </c>
      <c r="D3204" s="69" t="s">
        <v>1937</v>
      </c>
      <c r="E3204" s="69" t="s">
        <v>2001</v>
      </c>
      <c r="F3204" s="69">
        <v>1772</v>
      </c>
      <c r="G3204" s="69" t="s">
        <v>1948</v>
      </c>
    </row>
    <row r="3205" spans="1:33" ht="14.4">
      <c r="A3205" s="27" t="str">
        <f>VLOOKUP(C3205,'user list'!A:B,2,0)</f>
        <v>Admin</v>
      </c>
      <c r="B3205" s="172">
        <v>45810.638657407406</v>
      </c>
      <c r="C3205" s="69" t="s">
        <v>186</v>
      </c>
      <c r="D3205" s="69" t="s">
        <v>1937</v>
      </c>
      <c r="E3205" s="69" t="s">
        <v>2001</v>
      </c>
      <c r="F3205" s="69">
        <v>1772</v>
      </c>
      <c r="G3205" s="69" t="s">
        <v>1947</v>
      </c>
    </row>
    <row r="3206" spans="1:33" ht="14.4">
      <c r="A3206" s="27" t="str">
        <f>VLOOKUP(C3206,'user list'!A:B,2,0)</f>
        <v>Admin</v>
      </c>
      <c r="B3206" s="172">
        <v>45810.638657407406</v>
      </c>
      <c r="C3206" s="69" t="s">
        <v>186</v>
      </c>
      <c r="D3206" s="69" t="s">
        <v>1937</v>
      </c>
      <c r="E3206" s="69" t="s">
        <v>2001</v>
      </c>
      <c r="F3206" s="69">
        <v>1772</v>
      </c>
      <c r="G3206" s="69" t="s">
        <v>1948</v>
      </c>
      <c r="R3206" s="73"/>
      <c r="S3206" s="73"/>
    </row>
    <row r="3207" spans="1:33" ht="14.4">
      <c r="A3207" s="27" t="str">
        <f>VLOOKUP(C3207,'user list'!A:B,2,0)</f>
        <v>Admin</v>
      </c>
      <c r="B3207" s="172">
        <v>45810.638668981483</v>
      </c>
      <c r="C3207" s="69" t="s">
        <v>186</v>
      </c>
      <c r="D3207" s="69" t="s">
        <v>1937</v>
      </c>
      <c r="E3207" s="69" t="s">
        <v>2001</v>
      </c>
      <c r="F3207" s="69">
        <v>1772</v>
      </c>
      <c r="G3207" s="69" t="s">
        <v>1948</v>
      </c>
    </row>
    <row r="3208" spans="1:33" ht="14.4">
      <c r="A3208" s="27" t="str">
        <f>VLOOKUP(C3208,'user list'!A:B,2,0)</f>
        <v>CREMCO</v>
      </c>
      <c r="B3208" s="172">
        <v>45810.638877314814</v>
      </c>
      <c r="C3208" s="69" t="s">
        <v>206</v>
      </c>
      <c r="D3208" s="69" t="s">
        <v>1937</v>
      </c>
      <c r="E3208" s="69" t="s">
        <v>1384</v>
      </c>
      <c r="F3208" s="69">
        <v>1773</v>
      </c>
      <c r="G3208" s="69" t="s">
        <v>2440</v>
      </c>
      <c r="O3208" s="73"/>
      <c r="P3208" s="73"/>
    </row>
    <row r="3209" spans="1:33" ht="14.4">
      <c r="A3209" s="27" t="str">
        <f>VLOOKUP(C3209,'user list'!A:B,2,0)</f>
        <v>Admin</v>
      </c>
      <c r="B3209" s="172">
        <v>45810.638877314814</v>
      </c>
      <c r="C3209" s="69" t="s">
        <v>186</v>
      </c>
      <c r="D3209" s="69" t="s">
        <v>1937</v>
      </c>
      <c r="E3209" s="69" t="s">
        <v>1384</v>
      </c>
      <c r="F3209" s="69">
        <v>1773</v>
      </c>
      <c r="G3209" s="69" t="s">
        <v>1948</v>
      </c>
    </row>
    <row r="3210" spans="1:33" ht="14.4">
      <c r="A3210" s="27" t="str">
        <f>VLOOKUP(C3210,'user list'!A:B,2,0)</f>
        <v>Admin</v>
      </c>
      <c r="B3210" s="172">
        <v>45810.638877314814</v>
      </c>
      <c r="C3210" s="69" t="s">
        <v>186</v>
      </c>
      <c r="D3210" s="69" t="s">
        <v>1937</v>
      </c>
      <c r="E3210" s="69">
        <v>1771</v>
      </c>
      <c r="F3210" s="69">
        <v>1771</v>
      </c>
      <c r="G3210" s="69" t="s">
        <v>1948</v>
      </c>
      <c r="AD3210" s="74"/>
      <c r="AG3210" s="74"/>
    </row>
    <row r="3211" spans="1:33" ht="14.4">
      <c r="A3211" s="27" t="str">
        <f>VLOOKUP(C3211,'user list'!A:B,2,0)</f>
        <v>Admin</v>
      </c>
      <c r="B3211" s="172">
        <v>45810.638877314814</v>
      </c>
      <c r="C3211" s="69" t="s">
        <v>186</v>
      </c>
      <c r="D3211" s="69" t="s">
        <v>1937</v>
      </c>
      <c r="E3211" s="69" t="s">
        <v>1384</v>
      </c>
      <c r="F3211" s="69">
        <v>1773</v>
      </c>
      <c r="G3211" s="69" t="s">
        <v>1948</v>
      </c>
      <c r="L3211" s="73"/>
      <c r="M3211" s="73"/>
    </row>
    <row r="3212" spans="1:33" ht="14.4">
      <c r="A3212" s="27" t="str">
        <f>VLOOKUP(C3212,'user list'!A:B,2,0)</f>
        <v>CREMCO</v>
      </c>
      <c r="B3212" s="172">
        <v>45810.638912037037</v>
      </c>
      <c r="C3212" s="69" t="s">
        <v>206</v>
      </c>
      <c r="D3212" s="69" t="s">
        <v>1937</v>
      </c>
      <c r="E3212" s="69" t="s">
        <v>1384</v>
      </c>
      <c r="F3212" s="69">
        <v>1773</v>
      </c>
      <c r="G3212" s="69" t="s">
        <v>1939</v>
      </c>
    </row>
    <row r="3213" spans="1:33" ht="14.4">
      <c r="A3213" s="27" t="str">
        <f>VLOOKUP(C3213,'user list'!A:B,2,0)</f>
        <v>CREMCO</v>
      </c>
      <c r="B3213" s="172">
        <v>45810.63894675926</v>
      </c>
      <c r="C3213" s="69" t="s">
        <v>206</v>
      </c>
      <c r="D3213" s="69" t="s">
        <v>1937</v>
      </c>
      <c r="E3213" s="69" t="s">
        <v>1384</v>
      </c>
      <c r="F3213" s="69">
        <v>1773</v>
      </c>
      <c r="G3213" s="69" t="s">
        <v>1939</v>
      </c>
      <c r="O3213" s="73"/>
      <c r="P3213" s="73"/>
    </row>
    <row r="3214" spans="1:33" ht="14.4">
      <c r="A3214" s="27" t="str">
        <f>VLOOKUP(C3214,'user list'!A:B,2,0)</f>
        <v>CREMCO</v>
      </c>
      <c r="B3214" s="172">
        <v>45810.63894675926</v>
      </c>
      <c r="C3214" s="69" t="s">
        <v>206</v>
      </c>
      <c r="D3214" s="69" t="s">
        <v>1937</v>
      </c>
      <c r="E3214" s="69" t="s">
        <v>1384</v>
      </c>
      <c r="F3214" s="69">
        <v>1773</v>
      </c>
      <c r="G3214" s="69" t="s">
        <v>1939</v>
      </c>
      <c r="O3214" s="73"/>
      <c r="P3214" s="73"/>
    </row>
    <row r="3215" spans="1:33" ht="14.4">
      <c r="A3215" s="27" t="str">
        <f>VLOOKUP(C3215,'user list'!A:B,2,0)</f>
        <v>CREMCO</v>
      </c>
      <c r="B3215" s="172">
        <v>45810.639016203706</v>
      </c>
      <c r="C3215" s="69" t="s">
        <v>206</v>
      </c>
      <c r="D3215" s="69" t="s">
        <v>1937</v>
      </c>
      <c r="E3215" s="69" t="s">
        <v>1384</v>
      </c>
      <c r="F3215" s="69">
        <v>1773</v>
      </c>
      <c r="G3215" s="69" t="s">
        <v>1939</v>
      </c>
    </row>
    <row r="3216" spans="1:33" ht="14.4">
      <c r="A3216" s="27" t="str">
        <f>VLOOKUP(C3216,'user list'!A:B,2,0)</f>
        <v>MDAD</v>
      </c>
      <c r="B3216" s="172">
        <v>45810.639074074075</v>
      </c>
      <c r="C3216" s="69" t="s">
        <v>223</v>
      </c>
      <c r="D3216" s="69" t="s">
        <v>1937</v>
      </c>
      <c r="E3216" s="69" t="s">
        <v>1989</v>
      </c>
      <c r="F3216" s="69">
        <v>1766</v>
      </c>
      <c r="G3216" s="69" t="s">
        <v>1939</v>
      </c>
    </row>
    <row r="3217" spans="1:54" ht="14.4">
      <c r="A3217" s="27" t="str">
        <f>VLOOKUP(C3217,'user list'!A:B,2,0)</f>
        <v>CPDD</v>
      </c>
      <c r="B3217" s="172">
        <v>45810.639085648145</v>
      </c>
      <c r="C3217" s="69" t="s">
        <v>205</v>
      </c>
      <c r="D3217" s="69" t="s">
        <v>1937</v>
      </c>
      <c r="E3217" s="69">
        <v>1771</v>
      </c>
      <c r="F3217" s="69">
        <v>1771</v>
      </c>
      <c r="G3217" s="69" t="s">
        <v>1939</v>
      </c>
    </row>
    <row r="3218" spans="1:54" ht="14.4">
      <c r="A3218" s="27" t="str">
        <f>VLOOKUP(C3218,'user list'!A:B,2,0)</f>
        <v>CPDD</v>
      </c>
      <c r="B3218" s="172">
        <v>45810.639085648145</v>
      </c>
      <c r="C3218" s="69" t="s">
        <v>205</v>
      </c>
      <c r="D3218" s="69" t="s">
        <v>1937</v>
      </c>
      <c r="E3218" s="69">
        <v>1771</v>
      </c>
      <c r="F3218" s="69">
        <v>1771</v>
      </c>
      <c r="G3218" s="69" t="s">
        <v>1939</v>
      </c>
      <c r="AD3218" s="73"/>
      <c r="AE3218" s="73"/>
    </row>
    <row r="3219" spans="1:54" ht="14.4">
      <c r="A3219" s="27" t="str">
        <f>VLOOKUP(C3219,'user list'!A:B,2,0)</f>
        <v>CREMCO</v>
      </c>
      <c r="B3219" s="172">
        <v>45810.639143518521</v>
      </c>
      <c r="C3219" s="69" t="s">
        <v>206</v>
      </c>
      <c r="D3219" s="69" t="s">
        <v>1937</v>
      </c>
      <c r="E3219" s="69" t="s">
        <v>1384</v>
      </c>
      <c r="F3219" s="69">
        <v>1773</v>
      </c>
      <c r="G3219" s="69" t="s">
        <v>1939</v>
      </c>
    </row>
    <row r="3220" spans="1:54" ht="14.4">
      <c r="A3220" s="27" t="str">
        <f>VLOOKUP(C3220,'user list'!A:B,2,0)</f>
        <v>CREMCO</v>
      </c>
      <c r="B3220" s="172">
        <v>45810.639363425929</v>
      </c>
      <c r="C3220" s="69" t="s">
        <v>206</v>
      </c>
      <c r="D3220" s="69" t="s">
        <v>1937</v>
      </c>
      <c r="E3220" s="69" t="s">
        <v>1384</v>
      </c>
      <c r="F3220" s="69">
        <v>1773</v>
      </c>
      <c r="G3220" s="69" t="s">
        <v>1939</v>
      </c>
      <c r="L3220" s="73"/>
      <c r="M3220" s="73"/>
    </row>
    <row r="3221" spans="1:54" ht="14.4">
      <c r="A3221" s="27" t="str">
        <f>VLOOKUP(C3221,'user list'!A:B,2,0)</f>
        <v>CREMCO</v>
      </c>
      <c r="B3221" s="172">
        <v>45810.639421296299</v>
      </c>
      <c r="C3221" s="69" t="s">
        <v>206</v>
      </c>
      <c r="D3221" s="69" t="s">
        <v>1937</v>
      </c>
      <c r="E3221" s="69">
        <v>1771</v>
      </c>
      <c r="F3221" s="69">
        <v>1771</v>
      </c>
      <c r="G3221" s="69" t="s">
        <v>1948</v>
      </c>
    </row>
    <row r="3222" spans="1:54" ht="14.4">
      <c r="A3222" s="27" t="str">
        <f>VLOOKUP(C3222,'user list'!A:B,2,0)</f>
        <v>CREMCO</v>
      </c>
      <c r="B3222" s="172">
        <v>45810.639432870368</v>
      </c>
      <c r="C3222" s="69" t="s">
        <v>206</v>
      </c>
      <c r="D3222" s="69" t="s">
        <v>1937</v>
      </c>
      <c r="E3222" s="69" t="s">
        <v>1384</v>
      </c>
      <c r="F3222" s="69">
        <v>1773</v>
      </c>
      <c r="G3222" s="69" t="s">
        <v>1947</v>
      </c>
    </row>
    <row r="3223" spans="1:54" ht="14.4">
      <c r="A3223" s="27" t="str">
        <f>VLOOKUP(C3223,'user list'!A:B,2,0)</f>
        <v>CREMCO</v>
      </c>
      <c r="B3223" s="172">
        <v>45810.639432870368</v>
      </c>
      <c r="C3223" s="69" t="s">
        <v>206</v>
      </c>
      <c r="D3223" s="69" t="s">
        <v>1937</v>
      </c>
      <c r="E3223" s="69" t="s">
        <v>1384</v>
      </c>
      <c r="F3223" s="69">
        <v>1773</v>
      </c>
      <c r="G3223" s="69" t="s">
        <v>1948</v>
      </c>
    </row>
    <row r="3224" spans="1:54" ht="14.4">
      <c r="A3224" s="27" t="str">
        <f>VLOOKUP(C3224,'user list'!A:B,2,0)</f>
        <v>CPDD</v>
      </c>
      <c r="B3224" s="172">
        <v>45810.639548611114</v>
      </c>
      <c r="C3224" s="69" t="s">
        <v>205</v>
      </c>
      <c r="D3224" s="69" t="s">
        <v>1937</v>
      </c>
      <c r="E3224" s="69" t="s">
        <v>2465</v>
      </c>
      <c r="F3224" s="69">
        <v>1767</v>
      </c>
      <c r="G3224" s="69" t="s">
        <v>1939</v>
      </c>
    </row>
    <row r="3225" spans="1:54" ht="14.4">
      <c r="A3225" s="27" t="str">
        <f>VLOOKUP(C3225,'user list'!A:B,2,0)</f>
        <v>Admin</v>
      </c>
      <c r="B3225" s="172">
        <v>45810.639560185184</v>
      </c>
      <c r="C3225" s="69" t="s">
        <v>186</v>
      </c>
      <c r="D3225" s="69" t="s">
        <v>1937</v>
      </c>
      <c r="E3225" s="69" t="s">
        <v>1384</v>
      </c>
      <c r="F3225" s="69">
        <v>1773</v>
      </c>
      <c r="G3225" s="69" t="s">
        <v>1948</v>
      </c>
      <c r="R3225" s="73"/>
      <c r="S3225" s="73"/>
    </row>
    <row r="3226" spans="1:54" ht="14.4">
      <c r="A3226" s="27" t="str">
        <f>VLOOKUP(C3226,'user list'!A:B,2,0)</f>
        <v>CPDD</v>
      </c>
      <c r="B3226" s="172">
        <v>45810.639687499999</v>
      </c>
      <c r="C3226" s="69" t="s">
        <v>205</v>
      </c>
      <c r="D3226" s="69" t="s">
        <v>1937</v>
      </c>
      <c r="E3226" s="69" t="s">
        <v>2464</v>
      </c>
      <c r="F3226" s="69">
        <v>1764</v>
      </c>
      <c r="G3226" s="69" t="s">
        <v>1939</v>
      </c>
    </row>
    <row r="3227" spans="1:54" ht="14.4">
      <c r="A3227" s="27" t="str">
        <f>VLOOKUP(C3227,'user list'!A:B,2,0)</f>
        <v>CPDD</v>
      </c>
      <c r="B3227" s="172">
        <v>45810.639768518522</v>
      </c>
      <c r="C3227" s="69" t="s">
        <v>205</v>
      </c>
      <c r="D3227" s="69" t="s">
        <v>1937</v>
      </c>
      <c r="E3227" s="69">
        <v>1771</v>
      </c>
      <c r="F3227" s="69">
        <v>1771</v>
      </c>
      <c r="G3227" s="69" t="s">
        <v>1939</v>
      </c>
      <c r="O3227" s="73"/>
      <c r="P3227" s="73"/>
    </row>
    <row r="3228" spans="1:54" ht="14.4">
      <c r="A3228" s="27" t="str">
        <f>VLOOKUP(C3228,'user list'!A:B,2,0)</f>
        <v>CPDD</v>
      </c>
      <c r="B3228" s="172">
        <v>45810.639768518522</v>
      </c>
      <c r="C3228" s="69" t="s">
        <v>205</v>
      </c>
      <c r="D3228" s="69" t="s">
        <v>1937</v>
      </c>
      <c r="E3228" s="69">
        <v>1771</v>
      </c>
      <c r="F3228" s="69">
        <v>1771</v>
      </c>
      <c r="G3228" s="69" t="s">
        <v>1939</v>
      </c>
      <c r="AY3228" s="74"/>
      <c r="BB3228" s="74"/>
    </row>
    <row r="3229" spans="1:54" ht="14.4">
      <c r="A3229" s="27" t="str">
        <f>VLOOKUP(C3229,'user list'!A:B,2,0)</f>
        <v>QCEAU</v>
      </c>
      <c r="B3229" s="172">
        <v>45810.641041666669</v>
      </c>
      <c r="C3229" s="69" t="s">
        <v>266</v>
      </c>
      <c r="D3229" s="69" t="s">
        <v>1937</v>
      </c>
      <c r="E3229" s="69" t="s">
        <v>2463</v>
      </c>
      <c r="F3229" s="69">
        <v>1760</v>
      </c>
      <c r="G3229" s="69" t="s">
        <v>1939</v>
      </c>
      <c r="L3229" s="73"/>
      <c r="M3229" s="73"/>
    </row>
    <row r="3230" spans="1:54" ht="14.4">
      <c r="A3230" s="27" t="str">
        <f>VLOOKUP(C3230,'user list'!A:B,2,0)</f>
        <v>CREMCO</v>
      </c>
      <c r="B3230" s="172">
        <v>45810.641180555554</v>
      </c>
      <c r="C3230" s="69" t="s">
        <v>206</v>
      </c>
      <c r="D3230" s="69" t="s">
        <v>1937</v>
      </c>
      <c r="E3230" s="69" t="s">
        <v>1656</v>
      </c>
      <c r="F3230" s="69">
        <v>1774</v>
      </c>
      <c r="G3230" s="69" t="s">
        <v>2440</v>
      </c>
      <c r="L3230" s="73"/>
      <c r="M3230" s="73"/>
    </row>
    <row r="3231" spans="1:54" ht="14.4">
      <c r="A3231" s="27" t="str">
        <f>VLOOKUP(C3231,'user list'!A:B,2,0)</f>
        <v>Admin</v>
      </c>
      <c r="B3231" s="172">
        <v>45810.641192129631</v>
      </c>
      <c r="C3231" s="69" t="s">
        <v>186</v>
      </c>
      <c r="D3231" s="69" t="s">
        <v>1937</v>
      </c>
      <c r="E3231" s="69" t="s">
        <v>1656</v>
      </c>
      <c r="F3231" s="69">
        <v>1774</v>
      </c>
      <c r="G3231" s="69" t="s">
        <v>1948</v>
      </c>
      <c r="O3231" s="73"/>
      <c r="P3231" s="73"/>
    </row>
    <row r="3232" spans="1:54" ht="14.4">
      <c r="A3232" s="27" t="str">
        <f>VLOOKUP(C3232,'user list'!A:B,2,0)</f>
        <v>Admin</v>
      </c>
      <c r="B3232" s="172">
        <v>45810.641192129631</v>
      </c>
      <c r="C3232" s="69" t="s">
        <v>186</v>
      </c>
      <c r="D3232" s="69" t="s">
        <v>1937</v>
      </c>
      <c r="E3232" s="69" t="s">
        <v>1656</v>
      </c>
      <c r="F3232" s="69">
        <v>1774</v>
      </c>
      <c r="G3232" s="69" t="s">
        <v>1948</v>
      </c>
      <c r="O3232" s="73"/>
      <c r="P3232" s="73"/>
    </row>
    <row r="3233" spans="1:31" ht="14.4">
      <c r="A3233" s="27" t="str">
        <f>VLOOKUP(C3233,'user list'!A:B,2,0)</f>
        <v>Admin</v>
      </c>
      <c r="B3233" s="172">
        <v>45810.641192129631</v>
      </c>
      <c r="C3233" s="69" t="s">
        <v>186</v>
      </c>
      <c r="D3233" s="69" t="s">
        <v>1937</v>
      </c>
      <c r="E3233" s="69" t="s">
        <v>1656</v>
      </c>
      <c r="F3233" s="69">
        <v>1774</v>
      </c>
      <c r="G3233" s="69" t="s">
        <v>1948</v>
      </c>
    </row>
    <row r="3234" spans="1:31" ht="14.4">
      <c r="A3234" s="27" t="str">
        <f>VLOOKUP(C3234,'user list'!A:B,2,0)</f>
        <v>Admin</v>
      </c>
      <c r="B3234" s="172">
        <v>45810.641192129631</v>
      </c>
      <c r="C3234" s="69" t="s">
        <v>186</v>
      </c>
      <c r="D3234" s="69" t="s">
        <v>1937</v>
      </c>
      <c r="E3234" s="69" t="s">
        <v>1656</v>
      </c>
      <c r="F3234" s="69">
        <v>1774</v>
      </c>
      <c r="G3234" s="69" t="s">
        <v>1947</v>
      </c>
    </row>
    <row r="3235" spans="1:31" ht="14.4">
      <c r="A3235" s="27" t="str">
        <f>VLOOKUP(C3235,'user list'!A:B,2,0)</f>
        <v>CPDD</v>
      </c>
      <c r="B3235" s="172">
        <v>45810.641192129631</v>
      </c>
      <c r="C3235" s="69" t="s">
        <v>205</v>
      </c>
      <c r="D3235" s="69" t="s">
        <v>1937</v>
      </c>
      <c r="E3235" s="69" t="s">
        <v>2467</v>
      </c>
      <c r="F3235" s="69">
        <v>1775</v>
      </c>
      <c r="G3235" s="69" t="s">
        <v>2440</v>
      </c>
    </row>
    <row r="3236" spans="1:31" ht="14.4">
      <c r="A3236" s="27" t="str">
        <f>VLOOKUP(C3236,'user list'!A:B,2,0)</f>
        <v>Admin</v>
      </c>
      <c r="B3236" s="172">
        <v>45810.641203703701</v>
      </c>
      <c r="C3236" s="69" t="s">
        <v>186</v>
      </c>
      <c r="D3236" s="69" t="s">
        <v>1937</v>
      </c>
      <c r="E3236" s="69" t="s">
        <v>2467</v>
      </c>
      <c r="F3236" s="69">
        <v>1775</v>
      </c>
      <c r="G3236" s="69" t="s">
        <v>1948</v>
      </c>
      <c r="O3236" s="73"/>
      <c r="P3236" s="73"/>
    </row>
    <row r="3237" spans="1:31" ht="14.4">
      <c r="A3237" s="27" t="str">
        <f>VLOOKUP(C3237,'user list'!A:B,2,0)</f>
        <v>Admin</v>
      </c>
      <c r="B3237" s="172">
        <v>45810.641203703701</v>
      </c>
      <c r="C3237" s="69" t="s">
        <v>186</v>
      </c>
      <c r="D3237" s="69" t="s">
        <v>1937</v>
      </c>
      <c r="E3237" s="69" t="s">
        <v>2467</v>
      </c>
      <c r="F3237" s="69">
        <v>1775</v>
      </c>
      <c r="G3237" s="69" t="s">
        <v>1948</v>
      </c>
      <c r="O3237" s="73"/>
      <c r="P3237" s="73"/>
    </row>
    <row r="3238" spans="1:31" ht="14.4">
      <c r="A3238" s="27" t="str">
        <f>VLOOKUP(C3238,'user list'!A:B,2,0)</f>
        <v>Admin</v>
      </c>
      <c r="B3238" s="172">
        <v>45810.641203703701</v>
      </c>
      <c r="C3238" s="69" t="s">
        <v>186</v>
      </c>
      <c r="D3238" s="69" t="s">
        <v>1937</v>
      </c>
      <c r="E3238" s="69" t="s">
        <v>2467</v>
      </c>
      <c r="F3238" s="69">
        <v>1775</v>
      </c>
      <c r="G3238" s="69" t="s">
        <v>1948</v>
      </c>
      <c r="O3238" s="73"/>
      <c r="P3238" s="73"/>
    </row>
    <row r="3239" spans="1:31" ht="14.4">
      <c r="A3239" s="27" t="str">
        <f>VLOOKUP(C3239,'user list'!A:B,2,0)</f>
        <v>Admin</v>
      </c>
      <c r="B3239" s="172">
        <v>45810.641203703701</v>
      </c>
      <c r="C3239" s="69" t="s">
        <v>186</v>
      </c>
      <c r="D3239" s="69" t="s">
        <v>1937</v>
      </c>
      <c r="E3239" s="69" t="s">
        <v>2467</v>
      </c>
      <c r="F3239" s="69">
        <v>1775</v>
      </c>
      <c r="G3239" s="69" t="s">
        <v>1947</v>
      </c>
      <c r="L3239" s="73"/>
      <c r="M3239" s="73"/>
    </row>
    <row r="3240" spans="1:31" ht="14.4">
      <c r="A3240" s="27" t="str">
        <f>VLOOKUP(C3240,'user list'!A:B,2,0)</f>
        <v>CPDD</v>
      </c>
      <c r="B3240" s="172">
        <v>45810.641493055555</v>
      </c>
      <c r="C3240" s="69" t="s">
        <v>205</v>
      </c>
      <c r="D3240" s="69" t="s">
        <v>1937</v>
      </c>
      <c r="E3240" s="69" t="s">
        <v>2467</v>
      </c>
      <c r="F3240" s="69">
        <v>1775</v>
      </c>
      <c r="G3240" s="69" t="s">
        <v>1939</v>
      </c>
      <c r="L3240" s="73"/>
      <c r="M3240" s="73"/>
    </row>
    <row r="3241" spans="1:31" ht="14.4">
      <c r="A3241" s="27" t="str">
        <f>VLOOKUP(C3241,'user list'!A:B,2,0)</f>
        <v>PAISD</v>
      </c>
      <c r="B3241" s="172">
        <v>45810.641863425924</v>
      </c>
      <c r="C3241" s="69" t="s">
        <v>256</v>
      </c>
      <c r="D3241" s="69" t="s">
        <v>1937</v>
      </c>
      <c r="E3241" s="69" t="s">
        <v>2463</v>
      </c>
      <c r="F3241" s="69">
        <v>1760</v>
      </c>
      <c r="G3241" s="69" t="s">
        <v>1939</v>
      </c>
      <c r="O3241" s="73"/>
      <c r="P3241" s="73"/>
    </row>
    <row r="3242" spans="1:31" ht="14.4">
      <c r="A3242" s="27" t="str">
        <f>VLOOKUP(C3242,'user list'!A:B,2,0)</f>
        <v>PAISD</v>
      </c>
      <c r="B3242" s="172">
        <v>45810.641898148147</v>
      </c>
      <c r="C3242" s="69" t="s">
        <v>256</v>
      </c>
      <c r="D3242" s="69" t="s">
        <v>1937</v>
      </c>
      <c r="E3242" s="69" t="s">
        <v>2463</v>
      </c>
      <c r="F3242" s="69">
        <v>1760</v>
      </c>
      <c r="G3242" s="69" t="s">
        <v>1939</v>
      </c>
    </row>
    <row r="3243" spans="1:31" ht="14.4">
      <c r="A3243" s="27" t="str">
        <f>VLOOKUP(C3243,'user list'!A:B,2,0)</f>
        <v>PAISD</v>
      </c>
      <c r="B3243" s="172">
        <v>45810.641956018517</v>
      </c>
      <c r="C3243" s="69" t="s">
        <v>256</v>
      </c>
      <c r="D3243" s="69" t="s">
        <v>1937</v>
      </c>
      <c r="E3243" s="69" t="s">
        <v>2463</v>
      </c>
      <c r="F3243" s="69">
        <v>1760</v>
      </c>
      <c r="G3243" s="69" t="s">
        <v>1939</v>
      </c>
      <c r="AD3243" s="73"/>
      <c r="AE3243" s="73"/>
    </row>
    <row r="3244" spans="1:31" ht="14.4">
      <c r="A3244" s="27" t="str">
        <f>VLOOKUP(C3244,'user list'!A:B,2,0)</f>
        <v>ITDD</v>
      </c>
      <c r="B3244" s="172">
        <v>45810.642280092594</v>
      </c>
      <c r="C3244" s="69" t="s">
        <v>219</v>
      </c>
      <c r="D3244" s="69" t="s">
        <v>1937</v>
      </c>
      <c r="E3244" s="69" t="s">
        <v>2463</v>
      </c>
      <c r="F3244" s="69">
        <v>1760</v>
      </c>
      <c r="G3244" s="69" t="s">
        <v>1939</v>
      </c>
    </row>
    <row r="3245" spans="1:31" ht="14.4">
      <c r="A3245" s="27" t="str">
        <f>VLOOKUP(C3245,'user list'!A:B,2,0)</f>
        <v>ITDD</v>
      </c>
      <c r="B3245" s="172">
        <v>45810.642384259256</v>
      </c>
      <c r="C3245" s="69" t="s">
        <v>219</v>
      </c>
      <c r="D3245" s="69" t="s">
        <v>1937</v>
      </c>
      <c r="E3245" s="69" t="s">
        <v>2463</v>
      </c>
      <c r="F3245" s="69">
        <v>1760</v>
      </c>
      <c r="G3245" s="69" t="s">
        <v>1947</v>
      </c>
      <c r="L3245" s="74"/>
      <c r="O3245" s="73"/>
      <c r="P3245" s="73"/>
    </row>
    <row r="3246" spans="1:31" ht="14.4">
      <c r="A3246" s="27" t="str">
        <f>VLOOKUP(C3246,'user list'!A:B,2,0)</f>
        <v>ITDD</v>
      </c>
      <c r="B3246" s="172">
        <v>45810.642384259256</v>
      </c>
      <c r="C3246" s="69" t="s">
        <v>219</v>
      </c>
      <c r="D3246" s="69" t="s">
        <v>1937</v>
      </c>
      <c r="E3246" s="69" t="s">
        <v>2463</v>
      </c>
      <c r="F3246" s="69">
        <v>1760</v>
      </c>
      <c r="G3246" s="69" t="s">
        <v>1948</v>
      </c>
    </row>
    <row r="3247" spans="1:31" ht="14.4">
      <c r="A3247" s="27" t="str">
        <f>VLOOKUP(C3247,'user list'!A:B,2,0)</f>
        <v>ITDD</v>
      </c>
      <c r="B3247" s="172">
        <v>45810.642384259256</v>
      </c>
      <c r="C3247" s="69" t="s">
        <v>219</v>
      </c>
      <c r="D3247" s="69" t="s">
        <v>1937</v>
      </c>
      <c r="E3247" s="69" t="s">
        <v>2463</v>
      </c>
      <c r="F3247" s="69">
        <v>1760</v>
      </c>
      <c r="G3247" s="69" t="s">
        <v>1939</v>
      </c>
    </row>
    <row r="3248" spans="1:31" ht="14.4">
      <c r="A3248" s="27" t="str">
        <f>VLOOKUP(C3248,'user list'!A:B,2,0)</f>
        <v>Admin</v>
      </c>
      <c r="B3248" s="172">
        <v>45810.642384259256</v>
      </c>
      <c r="C3248" s="69" t="s">
        <v>186</v>
      </c>
      <c r="D3248" s="69" t="s">
        <v>1937</v>
      </c>
      <c r="E3248" s="69" t="s">
        <v>2463</v>
      </c>
      <c r="F3248" s="69">
        <v>1760</v>
      </c>
      <c r="G3248" s="69" t="s">
        <v>1948</v>
      </c>
    </row>
    <row r="3249" spans="1:45" ht="14.4">
      <c r="A3249" s="27" t="str">
        <f>VLOOKUP(C3249,'user list'!A:B,2,0)</f>
        <v>CCRD</v>
      </c>
      <c r="B3249" s="172">
        <v>45810.642407407409</v>
      </c>
      <c r="C3249" s="69" t="s">
        <v>198</v>
      </c>
      <c r="D3249" s="69" t="s">
        <v>1937</v>
      </c>
      <c r="E3249" s="69" t="s">
        <v>2463</v>
      </c>
      <c r="F3249" s="69">
        <v>1760</v>
      </c>
      <c r="G3249" s="69" t="s">
        <v>1939</v>
      </c>
    </row>
    <row r="3250" spans="1:45" ht="14.4">
      <c r="A3250" s="27" t="str">
        <f>VLOOKUP(C3250,'user list'!A:B,2,0)</f>
        <v>CCRD</v>
      </c>
      <c r="B3250" s="172">
        <v>45810.642534722225</v>
      </c>
      <c r="C3250" s="69" t="s">
        <v>198</v>
      </c>
      <c r="D3250" s="69" t="s">
        <v>1937</v>
      </c>
      <c r="E3250" s="69" t="s">
        <v>2463</v>
      </c>
      <c r="F3250" s="69">
        <v>1760</v>
      </c>
      <c r="G3250" s="69" t="s">
        <v>1947</v>
      </c>
    </row>
    <row r="3251" spans="1:45" ht="14.4">
      <c r="A3251" s="27" t="str">
        <f>VLOOKUP(C3251,'user list'!A:B,2,0)</f>
        <v>CCRD</v>
      </c>
      <c r="B3251" s="172">
        <v>45810.642534722225</v>
      </c>
      <c r="C3251" s="69" t="s">
        <v>198</v>
      </c>
      <c r="D3251" s="69" t="s">
        <v>1937</v>
      </c>
      <c r="E3251" s="69" t="s">
        <v>2463</v>
      </c>
      <c r="F3251" s="69">
        <v>1760</v>
      </c>
      <c r="G3251" s="69" t="s">
        <v>1948</v>
      </c>
    </row>
    <row r="3252" spans="1:45" ht="14.4">
      <c r="A3252" s="27" t="str">
        <f>VLOOKUP(C3252,'user list'!A:B,2,0)</f>
        <v>CCRD</v>
      </c>
      <c r="B3252" s="172">
        <v>45810.642534722225</v>
      </c>
      <c r="C3252" s="69" t="s">
        <v>198</v>
      </c>
      <c r="D3252" s="69" t="s">
        <v>1937</v>
      </c>
      <c r="E3252" s="69" t="s">
        <v>2463</v>
      </c>
      <c r="F3252" s="69">
        <v>1760</v>
      </c>
      <c r="G3252" s="69" t="s">
        <v>1939</v>
      </c>
    </row>
    <row r="3253" spans="1:45" ht="14.4">
      <c r="A3253" s="27" t="str">
        <f>VLOOKUP(C3253,'user list'!A:B,2,0)</f>
        <v>Admin</v>
      </c>
      <c r="B3253" s="172">
        <v>45810.642534722225</v>
      </c>
      <c r="C3253" s="69" t="s">
        <v>186</v>
      </c>
      <c r="D3253" s="69" t="s">
        <v>1937</v>
      </c>
      <c r="E3253" s="69" t="s">
        <v>2463</v>
      </c>
      <c r="F3253" s="69">
        <v>1760</v>
      </c>
      <c r="G3253" s="69" t="s">
        <v>1948</v>
      </c>
    </row>
    <row r="3254" spans="1:45" ht="14.4">
      <c r="A3254" s="27" t="str">
        <f>VLOOKUP(C3254,'user list'!A:B,2,0)</f>
        <v>CREMCO</v>
      </c>
      <c r="B3254" s="172">
        <v>45810.642627314817</v>
      </c>
      <c r="C3254" s="69" t="s">
        <v>206</v>
      </c>
      <c r="D3254" s="69" t="s">
        <v>1937</v>
      </c>
      <c r="E3254" s="69" t="s">
        <v>1384</v>
      </c>
      <c r="F3254" s="69">
        <v>1773</v>
      </c>
      <c r="G3254" s="69" t="s">
        <v>1939</v>
      </c>
    </row>
    <row r="3255" spans="1:45" ht="14.4">
      <c r="A3255" s="27" t="str">
        <f>VLOOKUP(C3255,'user list'!A:B,2,0)</f>
        <v>Admin</v>
      </c>
      <c r="B3255" s="172">
        <v>45810.643449074072</v>
      </c>
      <c r="C3255" s="69" t="s">
        <v>186</v>
      </c>
      <c r="D3255" s="69" t="s">
        <v>1937</v>
      </c>
      <c r="E3255" s="69" t="s">
        <v>1656</v>
      </c>
      <c r="F3255" s="69">
        <v>1774</v>
      </c>
      <c r="G3255" s="69" t="s">
        <v>1939</v>
      </c>
      <c r="O3255" s="73"/>
      <c r="P3255" s="73"/>
    </row>
    <row r="3256" spans="1:45" ht="14.4">
      <c r="A3256" s="27" t="str">
        <f>VLOOKUP(C3256,'user list'!A:B,2,0)</f>
        <v>Admin</v>
      </c>
      <c r="B3256" s="172">
        <v>45810.643472222226</v>
      </c>
      <c r="C3256" s="69" t="s">
        <v>186</v>
      </c>
      <c r="D3256" s="69" t="s">
        <v>1937</v>
      </c>
      <c r="E3256" s="69" t="s">
        <v>1384</v>
      </c>
      <c r="F3256" s="69">
        <v>1773</v>
      </c>
      <c r="G3256" s="69" t="s">
        <v>1939</v>
      </c>
    </row>
    <row r="3257" spans="1:45" ht="14.4">
      <c r="A3257" s="27" t="str">
        <f>VLOOKUP(C3257,'user list'!A:B,2,0)</f>
        <v>ITDD</v>
      </c>
      <c r="B3257" s="172">
        <v>45810.64435185185</v>
      </c>
      <c r="C3257" s="69" t="s">
        <v>219</v>
      </c>
      <c r="D3257" s="69" t="s">
        <v>1937</v>
      </c>
      <c r="E3257" s="69" t="s">
        <v>2457</v>
      </c>
      <c r="F3257" s="69">
        <v>1752</v>
      </c>
      <c r="G3257" s="69" t="s">
        <v>1949</v>
      </c>
    </row>
    <row r="3258" spans="1:45" ht="14.4">
      <c r="A3258" s="27" t="str">
        <f>VLOOKUP(C3258,'user list'!A:B,2,0)</f>
        <v>OCM</v>
      </c>
      <c r="B3258" s="172">
        <v>45810.645960648151</v>
      </c>
      <c r="C3258" s="69" t="s">
        <v>230</v>
      </c>
      <c r="D3258" s="69" t="s">
        <v>1937</v>
      </c>
      <c r="E3258" s="69" t="s">
        <v>2463</v>
      </c>
      <c r="F3258" s="69">
        <v>1760</v>
      </c>
      <c r="G3258" s="69" t="s">
        <v>1939</v>
      </c>
      <c r="AP3258" s="74"/>
      <c r="AS3258" s="74"/>
    </row>
    <row r="3259" spans="1:45" ht="14.4">
      <c r="A3259" s="27" t="str">
        <f>VLOOKUP(C3259,'user list'!A:B,2,0)</f>
        <v>Admin</v>
      </c>
      <c r="B3259" s="172">
        <v>45810.648136574076</v>
      </c>
      <c r="C3259" s="69" t="s">
        <v>186</v>
      </c>
      <c r="D3259" s="69" t="s">
        <v>1937</v>
      </c>
      <c r="E3259" s="69" t="s">
        <v>2035</v>
      </c>
      <c r="F3259" s="69">
        <v>1763</v>
      </c>
      <c r="G3259" s="69" t="s">
        <v>1939</v>
      </c>
      <c r="L3259" s="73"/>
      <c r="M3259" s="73"/>
    </row>
    <row r="3260" spans="1:45" ht="14.4">
      <c r="A3260" s="27" t="str">
        <f>VLOOKUP(C3260,'user list'!A:B,2,0)</f>
        <v>DSQC</v>
      </c>
      <c r="B3260" s="172">
        <v>45810.648194444446</v>
      </c>
      <c r="C3260" s="69" t="s">
        <v>214</v>
      </c>
      <c r="D3260" s="69" t="s">
        <v>1937</v>
      </c>
      <c r="E3260" s="69" t="s">
        <v>2463</v>
      </c>
      <c r="F3260" s="69">
        <v>1760</v>
      </c>
      <c r="G3260" s="69" t="s">
        <v>1939</v>
      </c>
      <c r="L3260" s="73"/>
      <c r="M3260" s="73"/>
    </row>
    <row r="3261" spans="1:45" ht="14.4">
      <c r="A3261" s="27" t="str">
        <f>VLOOKUP(C3261,'user list'!A:B,2,0)</f>
        <v>DSQC</v>
      </c>
      <c r="B3261" s="172">
        <v>45810.651087962964</v>
      </c>
      <c r="C3261" s="69" t="s">
        <v>214</v>
      </c>
      <c r="D3261" s="69" t="s">
        <v>1937</v>
      </c>
      <c r="E3261" s="69" t="s">
        <v>2463</v>
      </c>
      <c r="F3261" s="69">
        <v>1760</v>
      </c>
      <c r="G3261" s="69" t="s">
        <v>1939</v>
      </c>
      <c r="O3261" s="73"/>
      <c r="P3261" s="73"/>
    </row>
    <row r="3262" spans="1:45" ht="14.4">
      <c r="A3262" s="27" t="str">
        <f>VLOOKUP(C3262,'user list'!A:B,2,0)</f>
        <v>DSQC</v>
      </c>
      <c r="B3262" s="172">
        <v>45810.651932870373</v>
      </c>
      <c r="C3262" s="69" t="s">
        <v>214</v>
      </c>
      <c r="D3262" s="69" t="s">
        <v>1937</v>
      </c>
      <c r="E3262" s="69" t="s">
        <v>2463</v>
      </c>
      <c r="F3262" s="69">
        <v>1760</v>
      </c>
      <c r="G3262" s="69" t="s">
        <v>1947</v>
      </c>
    </row>
    <row r="3263" spans="1:45" ht="14.4">
      <c r="A3263" s="27" t="str">
        <f>VLOOKUP(C3263,'user list'!A:B,2,0)</f>
        <v>DSQC</v>
      </c>
      <c r="B3263" s="172">
        <v>45810.651932870373</v>
      </c>
      <c r="C3263" s="69" t="s">
        <v>214</v>
      </c>
      <c r="D3263" s="69" t="s">
        <v>1937</v>
      </c>
      <c r="E3263" s="69" t="s">
        <v>2463</v>
      </c>
      <c r="F3263" s="69">
        <v>1760</v>
      </c>
      <c r="G3263" s="69" t="s">
        <v>1948</v>
      </c>
    </row>
    <row r="3264" spans="1:45" ht="14.4">
      <c r="A3264" s="27" t="str">
        <f>VLOOKUP(C3264,'user list'!A:B,2,0)</f>
        <v>DSQC</v>
      </c>
      <c r="B3264" s="172">
        <v>45810.651932870373</v>
      </c>
      <c r="C3264" s="69" t="s">
        <v>214</v>
      </c>
      <c r="D3264" s="69" t="s">
        <v>1937</v>
      </c>
      <c r="E3264" s="69" t="s">
        <v>2463</v>
      </c>
      <c r="F3264" s="69">
        <v>1760</v>
      </c>
      <c r="G3264" s="69" t="s">
        <v>1939</v>
      </c>
    </row>
    <row r="3265" spans="1:33" ht="14.4">
      <c r="A3265" s="27" t="str">
        <f>VLOOKUP(C3265,'user list'!A:B,2,0)</f>
        <v>Admin</v>
      </c>
      <c r="B3265" s="172">
        <v>45810.651932870373</v>
      </c>
      <c r="C3265" s="69" t="s">
        <v>186</v>
      </c>
      <c r="D3265" s="69" t="s">
        <v>1937</v>
      </c>
      <c r="E3265" s="69" t="s">
        <v>2463</v>
      </c>
      <c r="F3265" s="69">
        <v>1760</v>
      </c>
      <c r="G3265" s="69" t="s">
        <v>1948</v>
      </c>
      <c r="O3265" s="73"/>
      <c r="P3265" s="73"/>
    </row>
    <row r="3266" spans="1:33" ht="14.4">
      <c r="A3266" s="27" t="str">
        <f>VLOOKUP(C3266,'user list'!A:B,2,0)</f>
        <v>CGSD</v>
      </c>
      <c r="B3266" s="172">
        <v>45810.652442129627</v>
      </c>
      <c r="C3266" s="69" t="s">
        <v>200</v>
      </c>
      <c r="D3266" s="69" t="s">
        <v>1937</v>
      </c>
      <c r="E3266" s="69" t="s">
        <v>2465</v>
      </c>
      <c r="F3266" s="69">
        <v>1767</v>
      </c>
      <c r="G3266" s="69" t="s">
        <v>1939</v>
      </c>
      <c r="O3266" s="73"/>
      <c r="P3266" s="73"/>
    </row>
    <row r="3267" spans="1:33" ht="14.4">
      <c r="A3267" s="27" t="str">
        <f>VLOOKUP(C3267,'user list'!A:B,2,0)</f>
        <v>OCM</v>
      </c>
      <c r="B3267" s="172">
        <v>45810.652800925927</v>
      </c>
      <c r="C3267" s="69" t="s">
        <v>230</v>
      </c>
      <c r="D3267" s="69" t="s">
        <v>1937</v>
      </c>
      <c r="E3267" s="69" t="s">
        <v>1989</v>
      </c>
      <c r="F3267" s="69">
        <v>1776</v>
      </c>
      <c r="G3267" s="69" t="s">
        <v>2440</v>
      </c>
      <c r="O3267" s="73"/>
      <c r="P3267" s="73"/>
    </row>
    <row r="3268" spans="1:33" ht="14.4">
      <c r="A3268" s="27" t="str">
        <f>VLOOKUP(C3268,'user list'!A:B,2,0)</f>
        <v>Admin</v>
      </c>
      <c r="B3268" s="172">
        <v>45810.652800925927</v>
      </c>
      <c r="C3268" s="69" t="s">
        <v>186</v>
      </c>
      <c r="D3268" s="69" t="s">
        <v>1937</v>
      </c>
      <c r="E3268" s="69" t="s">
        <v>1989</v>
      </c>
      <c r="F3268" s="69">
        <v>1776</v>
      </c>
      <c r="G3268" s="69" t="s">
        <v>1948</v>
      </c>
      <c r="O3268" s="73"/>
      <c r="P3268" s="73"/>
    </row>
    <row r="3269" spans="1:33" ht="14.4">
      <c r="A3269" s="27" t="str">
        <f>VLOOKUP(C3269,'user list'!A:B,2,0)</f>
        <v>Admin</v>
      </c>
      <c r="B3269" s="172">
        <v>45810.652800925927</v>
      </c>
      <c r="C3269" s="69" t="s">
        <v>186</v>
      </c>
      <c r="D3269" s="69" t="s">
        <v>1937</v>
      </c>
      <c r="E3269" s="69" t="s">
        <v>1989</v>
      </c>
      <c r="F3269" s="69">
        <v>1776</v>
      </c>
      <c r="G3269" s="69" t="s">
        <v>1947</v>
      </c>
      <c r="O3269" s="73"/>
      <c r="P3269" s="73"/>
    </row>
    <row r="3270" spans="1:33" ht="14.4">
      <c r="A3270" s="27" t="str">
        <f>VLOOKUP(C3270,'user list'!A:B,2,0)</f>
        <v>Admin</v>
      </c>
      <c r="B3270" s="172">
        <v>45810.652812499997</v>
      </c>
      <c r="C3270" s="69" t="s">
        <v>186</v>
      </c>
      <c r="D3270" s="69" t="s">
        <v>1937</v>
      </c>
      <c r="E3270" s="69" t="s">
        <v>1989</v>
      </c>
      <c r="F3270" s="69">
        <v>1776</v>
      </c>
      <c r="G3270" s="69" t="s">
        <v>1948</v>
      </c>
      <c r="L3270" s="73"/>
      <c r="M3270" s="73"/>
    </row>
    <row r="3271" spans="1:33" ht="14.4">
      <c r="A3271" s="27" t="str">
        <f>VLOOKUP(C3271,'user list'!A:B,2,0)</f>
        <v>Admin</v>
      </c>
      <c r="B3271" s="172">
        <v>45810.652812499997</v>
      </c>
      <c r="C3271" s="69" t="s">
        <v>186</v>
      </c>
      <c r="D3271" s="69" t="s">
        <v>1937</v>
      </c>
      <c r="E3271" s="69" t="s">
        <v>1989</v>
      </c>
      <c r="F3271" s="69">
        <v>1776</v>
      </c>
      <c r="G3271" s="69" t="s">
        <v>1948</v>
      </c>
      <c r="L3271" s="73"/>
      <c r="M3271" s="73"/>
    </row>
    <row r="3272" spans="1:33" ht="14.4">
      <c r="A3272" s="27" t="str">
        <f>VLOOKUP(C3272,'user list'!A:B,2,0)</f>
        <v>CGSD</v>
      </c>
      <c r="B3272" s="172">
        <v>45810.653194444443</v>
      </c>
      <c r="C3272" s="69" t="s">
        <v>200</v>
      </c>
      <c r="D3272" s="69" t="s">
        <v>1937</v>
      </c>
      <c r="E3272" s="69" t="s">
        <v>2465</v>
      </c>
      <c r="F3272" s="69">
        <v>1767</v>
      </c>
      <c r="G3272" s="69" t="s">
        <v>1947</v>
      </c>
      <c r="AD3272" s="74"/>
      <c r="AG3272" s="74"/>
    </row>
    <row r="3273" spans="1:33" ht="14.4">
      <c r="A3273" s="27" t="str">
        <f>VLOOKUP(C3273,'user list'!A:B,2,0)</f>
        <v>CGSD</v>
      </c>
      <c r="B3273" s="172">
        <v>45810.653194444443</v>
      </c>
      <c r="C3273" s="69" t="s">
        <v>200</v>
      </c>
      <c r="D3273" s="69" t="s">
        <v>1937</v>
      </c>
      <c r="E3273" s="69" t="s">
        <v>2465</v>
      </c>
      <c r="F3273" s="69">
        <v>1767</v>
      </c>
      <c r="G3273" s="69" t="s">
        <v>1948</v>
      </c>
      <c r="L3273" s="73"/>
      <c r="M3273" s="73"/>
    </row>
    <row r="3274" spans="1:33" ht="14.4">
      <c r="A3274" s="27" t="str">
        <f>VLOOKUP(C3274,'user list'!A:B,2,0)</f>
        <v>CGSD</v>
      </c>
      <c r="B3274" s="172">
        <v>45810.653194444443</v>
      </c>
      <c r="C3274" s="69" t="s">
        <v>200</v>
      </c>
      <c r="D3274" s="69" t="s">
        <v>1937</v>
      </c>
      <c r="E3274" s="69" t="s">
        <v>2465</v>
      </c>
      <c r="F3274" s="69">
        <v>1767</v>
      </c>
      <c r="G3274" s="69" t="s">
        <v>1939</v>
      </c>
    </row>
    <row r="3275" spans="1:33" ht="14.4">
      <c r="A3275" s="27" t="str">
        <f>VLOOKUP(C3275,'user list'!A:B,2,0)</f>
        <v>OCM</v>
      </c>
      <c r="B3275" s="172">
        <v>45810.653321759259</v>
      </c>
      <c r="C3275" s="69" t="s">
        <v>230</v>
      </c>
      <c r="D3275" s="69" t="s">
        <v>1937</v>
      </c>
      <c r="E3275" s="69" t="s">
        <v>2035</v>
      </c>
      <c r="F3275" s="69">
        <v>1777</v>
      </c>
      <c r="G3275" s="69" t="s">
        <v>2440</v>
      </c>
      <c r="O3275" s="73"/>
      <c r="P3275" s="73"/>
    </row>
    <row r="3276" spans="1:33" ht="14.4">
      <c r="A3276" s="27" t="str">
        <f>VLOOKUP(C3276,'user list'!A:B,2,0)</f>
        <v>Admin</v>
      </c>
      <c r="B3276" s="172">
        <v>45810.653321759259</v>
      </c>
      <c r="C3276" s="69" t="s">
        <v>186</v>
      </c>
      <c r="D3276" s="69" t="s">
        <v>1937</v>
      </c>
      <c r="E3276" s="69" t="s">
        <v>2035</v>
      </c>
      <c r="F3276" s="69">
        <v>1777</v>
      </c>
      <c r="G3276" s="69" t="s">
        <v>1948</v>
      </c>
      <c r="O3276" s="73"/>
      <c r="P3276" s="73"/>
    </row>
    <row r="3277" spans="1:33" ht="14.4">
      <c r="A3277" s="27" t="str">
        <f>VLOOKUP(C3277,'user list'!A:B,2,0)</f>
        <v>Admin</v>
      </c>
      <c r="B3277" s="172">
        <v>45810.653321759259</v>
      </c>
      <c r="C3277" s="69" t="s">
        <v>186</v>
      </c>
      <c r="D3277" s="69" t="s">
        <v>1937</v>
      </c>
      <c r="E3277" s="69" t="s">
        <v>2035</v>
      </c>
      <c r="F3277" s="69">
        <v>1777</v>
      </c>
      <c r="G3277" s="69" t="s">
        <v>1947</v>
      </c>
    </row>
    <row r="3278" spans="1:33" ht="14.4">
      <c r="A3278" s="27" t="str">
        <f>VLOOKUP(C3278,'user list'!A:B,2,0)</f>
        <v>Admin</v>
      </c>
      <c r="B3278" s="172">
        <v>45810.653321759259</v>
      </c>
      <c r="C3278" s="69" t="s">
        <v>186</v>
      </c>
      <c r="D3278" s="69" t="s">
        <v>1937</v>
      </c>
      <c r="E3278" s="69" t="s">
        <v>2035</v>
      </c>
      <c r="F3278" s="69">
        <v>1777</v>
      </c>
      <c r="G3278" s="69" t="s">
        <v>1948</v>
      </c>
    </row>
    <row r="3279" spans="1:33" ht="14.4">
      <c r="A3279" s="27" t="str">
        <f>VLOOKUP(C3279,'user list'!A:B,2,0)</f>
        <v>Admin</v>
      </c>
      <c r="B3279" s="172">
        <v>45810.653321759259</v>
      </c>
      <c r="C3279" s="69" t="s">
        <v>186</v>
      </c>
      <c r="D3279" s="69" t="s">
        <v>1937</v>
      </c>
      <c r="E3279" s="69" t="s">
        <v>2035</v>
      </c>
      <c r="F3279" s="69">
        <v>1777</v>
      </c>
      <c r="G3279" s="69" t="s">
        <v>1948</v>
      </c>
    </row>
    <row r="3280" spans="1:33" ht="14.4">
      <c r="A3280" s="27" t="str">
        <f>VLOOKUP(C3280,'user list'!A:B,2,0)</f>
        <v>CTO</v>
      </c>
      <c r="B3280" s="172">
        <v>45810.654791666668</v>
      </c>
      <c r="C3280" s="69" t="s">
        <v>207</v>
      </c>
      <c r="D3280" s="69" t="s">
        <v>1937</v>
      </c>
      <c r="E3280" s="69" t="s">
        <v>2462</v>
      </c>
      <c r="F3280" s="69">
        <v>1759</v>
      </c>
      <c r="G3280" s="69" t="s">
        <v>1939</v>
      </c>
      <c r="AD3280" s="73"/>
      <c r="AE3280" s="73"/>
    </row>
    <row r="3281" spans="1:45" ht="14.4">
      <c r="A3281" s="27" t="str">
        <f>VLOOKUP(C3281,'user list'!A:B,2,0)</f>
        <v>CGSD</v>
      </c>
      <c r="B3281" s="172">
        <v>45810.655104166668</v>
      </c>
      <c r="C3281" s="69" t="s">
        <v>200</v>
      </c>
      <c r="D3281" s="69" t="s">
        <v>1937</v>
      </c>
      <c r="E3281" s="69">
        <v>1758</v>
      </c>
      <c r="F3281" s="69">
        <v>1758</v>
      </c>
      <c r="G3281" s="69" t="s">
        <v>1939</v>
      </c>
    </row>
    <row r="3282" spans="1:45" ht="14.4">
      <c r="A3282" s="27" t="str">
        <f>VLOOKUP(C3282,'user list'!A:B,2,0)</f>
        <v>CGSD</v>
      </c>
      <c r="B3282" s="172">
        <v>45810.655115740738</v>
      </c>
      <c r="C3282" s="69" t="s">
        <v>200</v>
      </c>
      <c r="D3282" s="69" t="s">
        <v>1937</v>
      </c>
      <c r="E3282" s="69">
        <v>1758</v>
      </c>
      <c r="F3282" s="69">
        <v>1758</v>
      </c>
      <c r="G3282" s="69" t="s">
        <v>1939</v>
      </c>
      <c r="L3282" s="73"/>
      <c r="M3282" s="73"/>
    </row>
    <row r="3283" spans="1:45" ht="14.4">
      <c r="A3283" s="27" t="str">
        <f>VLOOKUP(C3283,'user list'!A:B,2,0)</f>
        <v>ITDD</v>
      </c>
      <c r="B3283" s="172">
        <v>45810.655173611114</v>
      </c>
      <c r="C3283" s="69" t="s">
        <v>219</v>
      </c>
      <c r="D3283" s="69" t="s">
        <v>1937</v>
      </c>
      <c r="E3283" s="69" t="s">
        <v>2463</v>
      </c>
      <c r="F3283" s="69">
        <v>1760</v>
      </c>
      <c r="G3283" s="69" t="s">
        <v>1939</v>
      </c>
    </row>
    <row r="3284" spans="1:45" ht="14.4">
      <c r="A3284" s="27" t="str">
        <f>VLOOKUP(C3284,'user list'!A:B,2,0)</f>
        <v>CTO</v>
      </c>
      <c r="B3284" s="172">
        <v>45810.656122685185</v>
      </c>
      <c r="C3284" s="69" t="s">
        <v>207</v>
      </c>
      <c r="D3284" s="69" t="s">
        <v>1937</v>
      </c>
      <c r="E3284" s="69" t="s">
        <v>2462</v>
      </c>
      <c r="F3284" s="69">
        <v>1759</v>
      </c>
      <c r="G3284" s="69" t="s">
        <v>1939</v>
      </c>
    </row>
    <row r="3285" spans="1:45" ht="14.4">
      <c r="A3285" s="27" t="str">
        <f>VLOOKUP(C3285,'user list'!A:B,2,0)</f>
        <v>Admin</v>
      </c>
      <c r="B3285" s="172">
        <v>45810.65625</v>
      </c>
      <c r="C3285" s="69" t="s">
        <v>186</v>
      </c>
      <c r="D3285" s="69" t="s">
        <v>1937</v>
      </c>
      <c r="E3285" s="69" t="s">
        <v>2035</v>
      </c>
      <c r="F3285" s="69">
        <v>1763</v>
      </c>
      <c r="G3285" s="69" t="s">
        <v>1939</v>
      </c>
    </row>
    <row r="3286" spans="1:45" ht="14.4">
      <c r="A3286" s="27" t="str">
        <f>VLOOKUP(C3286,'user list'!A:B,2,0)</f>
        <v>CTO</v>
      </c>
      <c r="B3286" s="172">
        <v>45810.656666666669</v>
      </c>
      <c r="C3286" s="69" t="s">
        <v>207</v>
      </c>
      <c r="D3286" s="69" t="s">
        <v>1937</v>
      </c>
      <c r="E3286" s="69" t="s">
        <v>2457</v>
      </c>
      <c r="F3286" s="69">
        <v>1752</v>
      </c>
      <c r="G3286" s="69" t="s">
        <v>1939</v>
      </c>
      <c r="R3286" s="73"/>
      <c r="S3286" s="73"/>
    </row>
    <row r="3287" spans="1:45" ht="14.4">
      <c r="A3287" s="27" t="str">
        <f>VLOOKUP(C3287,'user list'!A:B,2,0)</f>
        <v>QCEAU</v>
      </c>
      <c r="B3287" s="172">
        <v>45810.657812500001</v>
      </c>
      <c r="C3287" s="69" t="s">
        <v>266</v>
      </c>
      <c r="D3287" s="69" t="s">
        <v>1937</v>
      </c>
      <c r="E3287" s="69" t="s">
        <v>2455</v>
      </c>
      <c r="F3287" s="69">
        <v>1746</v>
      </c>
      <c r="G3287" s="69" t="s">
        <v>1939</v>
      </c>
    </row>
    <row r="3288" spans="1:45" ht="14.4">
      <c r="A3288" s="27" t="str">
        <f>VLOOKUP(C3288,'user list'!A:B,2,0)</f>
        <v>QCEAU</v>
      </c>
      <c r="B3288" s="172">
        <v>45810.657847222225</v>
      </c>
      <c r="C3288" s="69" t="s">
        <v>266</v>
      </c>
      <c r="D3288" s="69" t="s">
        <v>1937</v>
      </c>
      <c r="E3288" s="69" t="s">
        <v>2461</v>
      </c>
      <c r="F3288" s="69">
        <v>1756</v>
      </c>
      <c r="G3288" s="69" t="s">
        <v>1939</v>
      </c>
      <c r="O3288" s="73"/>
      <c r="P3288" s="73"/>
    </row>
    <row r="3289" spans="1:45" ht="14.4">
      <c r="A3289" s="27" t="str">
        <f>VLOOKUP(C3289,'user list'!A:B,2,0)</f>
        <v>QCEAU</v>
      </c>
      <c r="B3289" s="172">
        <v>45810.657870370371</v>
      </c>
      <c r="C3289" s="69" t="s">
        <v>266</v>
      </c>
      <c r="D3289" s="69" t="s">
        <v>1937</v>
      </c>
      <c r="E3289" s="69" t="s">
        <v>2460</v>
      </c>
      <c r="F3289" s="69">
        <v>1755</v>
      </c>
      <c r="G3289" s="69" t="s">
        <v>1939</v>
      </c>
      <c r="AP3289" s="74"/>
      <c r="AS3289" s="74"/>
    </row>
    <row r="3290" spans="1:45" ht="14.4">
      <c r="A3290" s="27" t="str">
        <f>VLOOKUP(C3290,'user list'!A:B,2,0)</f>
        <v>QCEAU</v>
      </c>
      <c r="B3290" s="172">
        <v>45810.657893518517</v>
      </c>
      <c r="C3290" s="69" t="s">
        <v>266</v>
      </c>
      <c r="D3290" s="69" t="s">
        <v>1937</v>
      </c>
      <c r="E3290" s="69" t="s">
        <v>2459</v>
      </c>
      <c r="F3290" s="69">
        <v>1754</v>
      </c>
      <c r="G3290" s="69" t="s">
        <v>1939</v>
      </c>
      <c r="L3290" s="73"/>
      <c r="M3290" s="73"/>
    </row>
    <row r="3291" spans="1:45" ht="14.4">
      <c r="A3291" s="27" t="str">
        <f>VLOOKUP(C3291,'user list'!A:B,2,0)</f>
        <v>QCEAU</v>
      </c>
      <c r="B3291" s="172">
        <v>45810.657939814817</v>
      </c>
      <c r="C3291" s="69" t="s">
        <v>266</v>
      </c>
      <c r="D3291" s="69" t="s">
        <v>1937</v>
      </c>
      <c r="E3291" s="69" t="s">
        <v>2458</v>
      </c>
      <c r="F3291" s="69">
        <v>1753</v>
      </c>
      <c r="G3291" s="69" t="s">
        <v>1939</v>
      </c>
      <c r="L3291" s="73"/>
      <c r="M3291" s="73"/>
    </row>
    <row r="3292" spans="1:45" ht="14.4">
      <c r="A3292" s="27" t="str">
        <f>VLOOKUP(C3292,'user list'!A:B,2,0)</f>
        <v>QCEAU</v>
      </c>
      <c r="B3292" s="172">
        <v>45810.657962962963</v>
      </c>
      <c r="C3292" s="69" t="s">
        <v>266</v>
      </c>
      <c r="D3292" s="69" t="s">
        <v>1937</v>
      </c>
      <c r="E3292" s="69" t="s">
        <v>2456</v>
      </c>
      <c r="F3292" s="69">
        <v>1751</v>
      </c>
      <c r="G3292" s="69" t="s">
        <v>1939</v>
      </c>
      <c r="O3292" s="73"/>
      <c r="P3292" s="73"/>
    </row>
    <row r="3293" spans="1:45" ht="14.4">
      <c r="A3293" s="27" t="str">
        <f>VLOOKUP(C3293,'user list'!A:B,2,0)</f>
        <v>QCEAU</v>
      </c>
      <c r="B3293" s="172">
        <v>45810.657986111109</v>
      </c>
      <c r="C3293" s="69" t="s">
        <v>266</v>
      </c>
      <c r="D3293" s="69" t="s">
        <v>1937</v>
      </c>
      <c r="E3293" s="69" t="s">
        <v>2455</v>
      </c>
      <c r="F3293" s="69">
        <v>1746</v>
      </c>
      <c r="G3293" s="69" t="s">
        <v>1939</v>
      </c>
      <c r="O3293" s="73"/>
      <c r="P3293" s="73"/>
    </row>
    <row r="3294" spans="1:45" ht="14.4">
      <c r="A3294" s="27" t="str">
        <f>VLOOKUP(C3294,'user list'!A:B,2,0)</f>
        <v>QCEAU</v>
      </c>
      <c r="B3294" s="172">
        <v>45810.658020833333</v>
      </c>
      <c r="C3294" s="69" t="s">
        <v>266</v>
      </c>
      <c r="D3294" s="69" t="s">
        <v>1937</v>
      </c>
      <c r="E3294" s="69" t="s">
        <v>2451</v>
      </c>
      <c r="F3294" s="69">
        <v>1742</v>
      </c>
      <c r="G3294" s="69" t="s">
        <v>1939</v>
      </c>
    </row>
    <row r="3295" spans="1:45" ht="14.4">
      <c r="A3295" s="27" t="str">
        <f>VLOOKUP(C3295,'user list'!A:B,2,0)</f>
        <v>QCEAU</v>
      </c>
      <c r="B3295" s="172">
        <v>45810.658518518518</v>
      </c>
      <c r="C3295" s="69" t="s">
        <v>266</v>
      </c>
      <c r="D3295" s="69" t="s">
        <v>1937</v>
      </c>
      <c r="E3295" s="69" t="s">
        <v>2451</v>
      </c>
      <c r="F3295" s="69">
        <v>1742</v>
      </c>
      <c r="G3295" s="69" t="s">
        <v>1939</v>
      </c>
    </row>
    <row r="3296" spans="1:45" ht="14.4">
      <c r="A3296" s="27" t="str">
        <f>VLOOKUP(C3296,'user list'!A:B,2,0)</f>
        <v>CAD</v>
      </c>
      <c r="B3296" s="172">
        <v>45810.660254629627</v>
      </c>
      <c r="C3296" s="69" t="s">
        <v>196</v>
      </c>
      <c r="D3296" s="69" t="s">
        <v>1937</v>
      </c>
      <c r="E3296" s="69" t="s">
        <v>2463</v>
      </c>
      <c r="F3296" s="69">
        <v>1760</v>
      </c>
      <c r="G3296" s="69" t="s">
        <v>1939</v>
      </c>
      <c r="O3296" s="73"/>
      <c r="P3296" s="73"/>
    </row>
    <row r="3297" spans="1:33" ht="14.4">
      <c r="A3297" s="27" t="str">
        <f>VLOOKUP(C3297,'user list'!A:B,2,0)</f>
        <v>CAD</v>
      </c>
      <c r="B3297" s="172">
        <v>45810.660393518519</v>
      </c>
      <c r="C3297" s="69" t="s">
        <v>196</v>
      </c>
      <c r="D3297" s="69" t="s">
        <v>1937</v>
      </c>
      <c r="E3297" s="69" t="s">
        <v>2463</v>
      </c>
      <c r="F3297" s="69">
        <v>1760</v>
      </c>
      <c r="G3297" s="69" t="s">
        <v>1939</v>
      </c>
    </row>
    <row r="3298" spans="1:33" ht="14.4">
      <c r="A3298" s="27" t="str">
        <f>VLOOKUP(C3298,'user list'!A:B,2,0)</f>
        <v>CAD</v>
      </c>
      <c r="B3298" s="172">
        <v>45810.660462962966</v>
      </c>
      <c r="C3298" s="69" t="s">
        <v>196</v>
      </c>
      <c r="D3298" s="69" t="s">
        <v>1937</v>
      </c>
      <c r="E3298" s="69" t="s">
        <v>2463</v>
      </c>
      <c r="F3298" s="69">
        <v>1760</v>
      </c>
      <c r="G3298" s="69" t="s">
        <v>2441</v>
      </c>
      <c r="O3298" s="73"/>
      <c r="P3298" s="73"/>
    </row>
    <row r="3299" spans="1:33" ht="14.4">
      <c r="A3299" s="27" t="str">
        <f>VLOOKUP(C3299,'user list'!A:B,2,0)</f>
        <v>QCYDO</v>
      </c>
      <c r="B3299" s="172">
        <v>45810.660497685189</v>
      </c>
      <c r="C3299" s="69" t="s">
        <v>270</v>
      </c>
      <c r="D3299" s="69" t="s">
        <v>1937</v>
      </c>
      <c r="E3299" s="69" t="s">
        <v>2468</v>
      </c>
      <c r="F3299" s="69">
        <v>1778</v>
      </c>
      <c r="G3299" s="69" t="s">
        <v>2440</v>
      </c>
      <c r="L3299" s="73"/>
      <c r="M3299" s="73"/>
    </row>
    <row r="3300" spans="1:33" ht="14.4">
      <c r="A3300" s="27" t="str">
        <f>VLOOKUP(C3300,'user list'!A:B,2,0)</f>
        <v>Admin</v>
      </c>
      <c r="B3300" s="172">
        <v>45810.660509259258</v>
      </c>
      <c r="C3300" s="69" t="s">
        <v>186</v>
      </c>
      <c r="D3300" s="69" t="s">
        <v>1937</v>
      </c>
      <c r="E3300" s="69" t="s">
        <v>2468</v>
      </c>
      <c r="F3300" s="69">
        <v>1778</v>
      </c>
      <c r="G3300" s="69" t="s">
        <v>1948</v>
      </c>
      <c r="O3300" s="73"/>
      <c r="P3300" s="73"/>
    </row>
    <row r="3301" spans="1:33" ht="14.4">
      <c r="A3301" s="27" t="str">
        <f>VLOOKUP(C3301,'user list'!A:B,2,0)</f>
        <v>Admin</v>
      </c>
      <c r="B3301" s="172">
        <v>45810.660509259258</v>
      </c>
      <c r="C3301" s="69" t="s">
        <v>186</v>
      </c>
      <c r="D3301" s="69" t="s">
        <v>1937</v>
      </c>
      <c r="E3301" s="69" t="s">
        <v>2468</v>
      </c>
      <c r="F3301" s="69">
        <v>1778</v>
      </c>
      <c r="G3301" s="69" t="s">
        <v>1948</v>
      </c>
      <c r="L3301" s="73"/>
      <c r="M3301" s="73"/>
    </row>
    <row r="3302" spans="1:33" ht="14.4">
      <c r="A3302" s="27" t="str">
        <f>VLOOKUP(C3302,'user list'!A:B,2,0)</f>
        <v>Admin</v>
      </c>
      <c r="B3302" s="172">
        <v>45810.660509259258</v>
      </c>
      <c r="C3302" s="69" t="s">
        <v>186</v>
      </c>
      <c r="D3302" s="69" t="s">
        <v>1937</v>
      </c>
      <c r="E3302" s="69" t="s">
        <v>2468</v>
      </c>
      <c r="F3302" s="69">
        <v>1778</v>
      </c>
      <c r="G3302" s="69" t="s">
        <v>1948</v>
      </c>
      <c r="L3302" s="73"/>
      <c r="M3302" s="73"/>
    </row>
    <row r="3303" spans="1:33" ht="14.4">
      <c r="A3303" s="27" t="str">
        <f>VLOOKUP(C3303,'user list'!A:B,2,0)</f>
        <v>Admin</v>
      </c>
      <c r="B3303" s="172">
        <v>45810.660509259258</v>
      </c>
      <c r="C3303" s="69" t="s">
        <v>186</v>
      </c>
      <c r="D3303" s="69" t="s">
        <v>1937</v>
      </c>
      <c r="E3303" s="69" t="s">
        <v>2468</v>
      </c>
      <c r="F3303" s="69">
        <v>1778</v>
      </c>
      <c r="G3303" s="69" t="s">
        <v>1947</v>
      </c>
      <c r="AD3303" s="74"/>
      <c r="AG3303" s="74"/>
    </row>
    <row r="3304" spans="1:33" ht="14.4">
      <c r="A3304" s="27" t="str">
        <f>VLOOKUP(C3304,'user list'!A:B,2,0)</f>
        <v>CAD</v>
      </c>
      <c r="B3304" s="172">
        <v>45810.660694444443</v>
      </c>
      <c r="C3304" s="69" t="s">
        <v>196</v>
      </c>
      <c r="D3304" s="69" t="s">
        <v>1937</v>
      </c>
      <c r="E3304" s="69" t="s">
        <v>2463</v>
      </c>
      <c r="F3304" s="69">
        <v>1760</v>
      </c>
      <c r="G3304" s="69" t="s">
        <v>1947</v>
      </c>
      <c r="L3304" s="73"/>
      <c r="M3304" s="73"/>
    </row>
    <row r="3305" spans="1:33" ht="14.4">
      <c r="A3305" s="27" t="str">
        <f>VLOOKUP(C3305,'user list'!A:B,2,0)</f>
        <v>CAD</v>
      </c>
      <c r="B3305" s="172">
        <v>45810.660694444443</v>
      </c>
      <c r="C3305" s="69" t="s">
        <v>196</v>
      </c>
      <c r="D3305" s="69" t="s">
        <v>1937</v>
      </c>
      <c r="E3305" s="69" t="s">
        <v>2463</v>
      </c>
      <c r="F3305" s="69">
        <v>1760</v>
      </c>
      <c r="G3305" s="69" t="s">
        <v>1948</v>
      </c>
    </row>
    <row r="3306" spans="1:33" ht="14.4">
      <c r="A3306" s="27" t="str">
        <f>VLOOKUP(C3306,'user list'!A:B,2,0)</f>
        <v>CAD</v>
      </c>
      <c r="B3306" s="172">
        <v>45810.660694444443</v>
      </c>
      <c r="C3306" s="69" t="s">
        <v>196</v>
      </c>
      <c r="D3306" s="69" t="s">
        <v>1937</v>
      </c>
      <c r="E3306" s="69" t="s">
        <v>2463</v>
      </c>
      <c r="F3306" s="69">
        <v>1760</v>
      </c>
      <c r="G3306" s="69" t="s">
        <v>1939</v>
      </c>
      <c r="O3306" s="73"/>
      <c r="P3306" s="73"/>
    </row>
    <row r="3307" spans="1:33" ht="14.4">
      <c r="A3307" s="27" t="str">
        <f>VLOOKUP(C3307,'user list'!A:B,2,0)</f>
        <v>Admin</v>
      </c>
      <c r="B3307" s="172">
        <v>45810.660694444443</v>
      </c>
      <c r="C3307" s="69" t="s">
        <v>186</v>
      </c>
      <c r="D3307" s="69" t="s">
        <v>1937</v>
      </c>
      <c r="E3307" s="69" t="s">
        <v>2463</v>
      </c>
      <c r="F3307" s="69">
        <v>1760</v>
      </c>
      <c r="G3307" s="69" t="s">
        <v>1948</v>
      </c>
      <c r="O3307" s="73"/>
      <c r="P3307" s="73"/>
    </row>
    <row r="3308" spans="1:33" ht="14.4">
      <c r="A3308" s="27" t="str">
        <f>VLOOKUP(C3308,'user list'!A:B,2,0)</f>
        <v>QCYDO</v>
      </c>
      <c r="B3308" s="172">
        <v>45810.660844907405</v>
      </c>
      <c r="C3308" s="69" t="s">
        <v>270</v>
      </c>
      <c r="D3308" s="69" t="s">
        <v>1937</v>
      </c>
      <c r="E3308" s="69" t="s">
        <v>2466</v>
      </c>
      <c r="F3308" s="69">
        <v>1769</v>
      </c>
      <c r="G3308" s="69" t="s">
        <v>1939</v>
      </c>
    </row>
    <row r="3309" spans="1:33" ht="14.4">
      <c r="A3309" s="27" t="str">
        <f>VLOOKUP(C3309,'user list'!A:B,2,0)</f>
        <v>QCYDO</v>
      </c>
      <c r="B3309" s="172">
        <v>45810.660937499997</v>
      </c>
      <c r="C3309" s="69" t="s">
        <v>270</v>
      </c>
      <c r="D3309" s="69" t="s">
        <v>1937</v>
      </c>
      <c r="E3309" s="69" t="s">
        <v>2466</v>
      </c>
      <c r="F3309" s="69">
        <v>1769</v>
      </c>
      <c r="G3309" s="69" t="s">
        <v>1939</v>
      </c>
    </row>
    <row r="3310" spans="1:33" ht="14.4">
      <c r="A3310" s="27" t="str">
        <f>VLOOKUP(C3310,'user list'!A:B,2,0)</f>
        <v>QCYDO</v>
      </c>
      <c r="B3310" s="172">
        <v>45810.661122685182</v>
      </c>
      <c r="C3310" s="69" t="s">
        <v>270</v>
      </c>
      <c r="D3310" s="69" t="s">
        <v>1937</v>
      </c>
      <c r="E3310" s="69" t="s">
        <v>2468</v>
      </c>
      <c r="F3310" s="69">
        <v>1778</v>
      </c>
      <c r="G3310" s="69" t="s">
        <v>1939</v>
      </c>
    </row>
    <row r="3311" spans="1:33" ht="14.4">
      <c r="A3311" s="27" t="str">
        <f>VLOOKUP(C3311,'user list'!A:B,2,0)</f>
        <v>QCYDO</v>
      </c>
      <c r="B3311" s="172">
        <v>45810.662708333337</v>
      </c>
      <c r="C3311" s="69" t="s">
        <v>270</v>
      </c>
      <c r="D3311" s="69" t="s">
        <v>1937</v>
      </c>
      <c r="E3311" s="69" t="s">
        <v>1380</v>
      </c>
      <c r="F3311" s="69">
        <v>1779</v>
      </c>
      <c r="G3311" s="69" t="s">
        <v>2440</v>
      </c>
      <c r="AD3311" s="73"/>
      <c r="AE3311" s="73"/>
    </row>
    <row r="3312" spans="1:33" ht="14.4">
      <c r="A3312" s="27" t="str">
        <f>VLOOKUP(C3312,'user list'!A:B,2,0)</f>
        <v>Admin</v>
      </c>
      <c r="B3312" s="172">
        <v>45810.662708333337</v>
      </c>
      <c r="C3312" s="69" t="s">
        <v>186</v>
      </c>
      <c r="D3312" s="69" t="s">
        <v>1937</v>
      </c>
      <c r="E3312" s="69" t="s">
        <v>1380</v>
      </c>
      <c r="F3312" s="69">
        <v>1779</v>
      </c>
      <c r="G3312" s="69" t="s">
        <v>1948</v>
      </c>
    </row>
    <row r="3313" spans="1:54" ht="14.4">
      <c r="A3313" s="27" t="str">
        <f>VLOOKUP(C3313,'user list'!A:B,2,0)</f>
        <v>Admin</v>
      </c>
      <c r="B3313" s="172">
        <v>45810.662708333337</v>
      </c>
      <c r="C3313" s="69" t="s">
        <v>186</v>
      </c>
      <c r="D3313" s="69" t="s">
        <v>1937</v>
      </c>
      <c r="E3313" s="69" t="s">
        <v>1380</v>
      </c>
      <c r="F3313" s="69">
        <v>1779</v>
      </c>
      <c r="G3313" s="69" t="s">
        <v>1948</v>
      </c>
      <c r="L3313" s="73"/>
      <c r="M3313" s="73"/>
    </row>
    <row r="3314" spans="1:54" ht="14.4">
      <c r="A3314" s="27" t="str">
        <f>VLOOKUP(C3314,'user list'!A:B,2,0)</f>
        <v>Admin</v>
      </c>
      <c r="B3314" s="172">
        <v>45810.662719907406</v>
      </c>
      <c r="C3314" s="69" t="s">
        <v>186</v>
      </c>
      <c r="D3314" s="69" t="s">
        <v>1937</v>
      </c>
      <c r="E3314" s="69" t="s">
        <v>1380</v>
      </c>
      <c r="F3314" s="69">
        <v>1779</v>
      </c>
      <c r="G3314" s="69" t="s">
        <v>1948</v>
      </c>
    </row>
    <row r="3315" spans="1:54" ht="14.4">
      <c r="A3315" s="27" t="str">
        <f>VLOOKUP(C3315,'user list'!A:B,2,0)</f>
        <v>Admin</v>
      </c>
      <c r="B3315" s="172">
        <v>45810.662719907406</v>
      </c>
      <c r="C3315" s="69" t="s">
        <v>186</v>
      </c>
      <c r="D3315" s="69" t="s">
        <v>1937</v>
      </c>
      <c r="E3315" s="69" t="s">
        <v>1380</v>
      </c>
      <c r="F3315" s="69">
        <v>1779</v>
      </c>
      <c r="G3315" s="69" t="s">
        <v>1947</v>
      </c>
    </row>
    <row r="3316" spans="1:54" ht="14.4">
      <c r="A3316" s="27" t="str">
        <f>VLOOKUP(C3316,'user list'!A:B,2,0)</f>
        <v>DOE</v>
      </c>
      <c r="B3316" s="172">
        <v>45810.665289351855</v>
      </c>
      <c r="C3316" s="69" t="s">
        <v>212</v>
      </c>
      <c r="D3316" s="69" t="s">
        <v>1937</v>
      </c>
      <c r="E3316" s="69" t="s">
        <v>2469</v>
      </c>
      <c r="F3316" s="69">
        <v>1780</v>
      </c>
      <c r="G3316" s="69" t="s">
        <v>2440</v>
      </c>
    </row>
    <row r="3317" spans="1:54" ht="14.4">
      <c r="A3317" s="27" t="str">
        <f>VLOOKUP(C3317,'user list'!A:B,2,0)</f>
        <v>Admin</v>
      </c>
      <c r="B3317" s="172">
        <v>45810.665300925924</v>
      </c>
      <c r="C3317" s="69" t="s">
        <v>186</v>
      </c>
      <c r="D3317" s="69" t="s">
        <v>1937</v>
      </c>
      <c r="E3317" s="69" t="s">
        <v>2469</v>
      </c>
      <c r="F3317" s="69">
        <v>1780</v>
      </c>
      <c r="G3317" s="69" t="s">
        <v>1948</v>
      </c>
      <c r="R3317" s="73"/>
      <c r="S3317" s="73"/>
    </row>
    <row r="3318" spans="1:54" ht="14.4">
      <c r="A3318" s="27" t="str">
        <f>VLOOKUP(C3318,'user list'!A:B,2,0)</f>
        <v>Admin</v>
      </c>
      <c r="B3318" s="172">
        <v>45810.665300925924</v>
      </c>
      <c r="C3318" s="69" t="s">
        <v>186</v>
      </c>
      <c r="D3318" s="69" t="s">
        <v>1937</v>
      </c>
      <c r="E3318" s="69" t="s">
        <v>2469</v>
      </c>
      <c r="F3318" s="69">
        <v>1780</v>
      </c>
      <c r="G3318" s="69" t="s">
        <v>1948</v>
      </c>
    </row>
    <row r="3319" spans="1:54" ht="14.4">
      <c r="A3319" s="27" t="str">
        <f>VLOOKUP(C3319,'user list'!A:B,2,0)</f>
        <v>Admin</v>
      </c>
      <c r="B3319" s="172">
        <v>45810.665300925924</v>
      </c>
      <c r="C3319" s="69" t="s">
        <v>186</v>
      </c>
      <c r="D3319" s="69" t="s">
        <v>1937</v>
      </c>
      <c r="E3319" s="69" t="s">
        <v>2469</v>
      </c>
      <c r="F3319" s="69">
        <v>1780</v>
      </c>
      <c r="G3319" s="69" t="s">
        <v>1948</v>
      </c>
      <c r="O3319" s="73"/>
      <c r="P3319" s="73"/>
    </row>
    <row r="3320" spans="1:54" ht="14.4">
      <c r="A3320" s="27" t="str">
        <f>VLOOKUP(C3320,'user list'!A:B,2,0)</f>
        <v>Admin</v>
      </c>
      <c r="B3320" s="172">
        <v>45810.665300925924</v>
      </c>
      <c r="C3320" s="69" t="s">
        <v>186</v>
      </c>
      <c r="D3320" s="69" t="s">
        <v>1937</v>
      </c>
      <c r="E3320" s="69" t="s">
        <v>2469</v>
      </c>
      <c r="F3320" s="69">
        <v>1780</v>
      </c>
      <c r="G3320" s="69" t="s">
        <v>1947</v>
      </c>
      <c r="AY3320" s="74"/>
      <c r="BB3320" s="74"/>
    </row>
    <row r="3321" spans="1:54" ht="14.4">
      <c r="A3321" s="27" t="str">
        <f>VLOOKUP(C3321,'user list'!A:B,2,0)</f>
        <v>OCA</v>
      </c>
      <c r="B3321" s="172">
        <v>45810.665601851855</v>
      </c>
      <c r="C3321" s="69" t="s">
        <v>228</v>
      </c>
      <c r="D3321" s="69" t="s">
        <v>1937</v>
      </c>
      <c r="E3321" s="69" t="s">
        <v>2468</v>
      </c>
      <c r="F3321" s="69">
        <v>1778</v>
      </c>
      <c r="G3321" s="69" t="s">
        <v>1939</v>
      </c>
      <c r="L3321" s="73"/>
      <c r="M3321" s="73"/>
    </row>
    <row r="3322" spans="1:54" ht="14.4">
      <c r="A3322" s="27" t="str">
        <f>VLOOKUP(C3322,'user list'!A:B,2,0)</f>
        <v>CAD</v>
      </c>
      <c r="B3322" s="172">
        <v>45810.666435185187</v>
      </c>
      <c r="C3322" s="69" t="s">
        <v>196</v>
      </c>
      <c r="D3322" s="69" t="s">
        <v>1937</v>
      </c>
      <c r="E3322" s="69" t="s">
        <v>2469</v>
      </c>
      <c r="F3322" s="69">
        <v>1780</v>
      </c>
      <c r="G3322" s="69" t="s">
        <v>1939</v>
      </c>
      <c r="L3322" s="73"/>
      <c r="M3322" s="73"/>
    </row>
    <row r="3323" spans="1:54" ht="14.4">
      <c r="A3323" s="27" t="str">
        <f>VLOOKUP(C3323,'user list'!A:B,2,0)</f>
        <v>CAD</v>
      </c>
      <c r="B3323" s="172">
        <v>45810.666516203702</v>
      </c>
      <c r="C3323" s="69" t="s">
        <v>196</v>
      </c>
      <c r="D3323" s="69" t="s">
        <v>1937</v>
      </c>
      <c r="E3323" s="69" t="s">
        <v>2469</v>
      </c>
      <c r="F3323" s="69">
        <v>1780</v>
      </c>
      <c r="G3323" s="69" t="s">
        <v>1939</v>
      </c>
      <c r="O3323" s="73"/>
      <c r="P3323" s="73"/>
    </row>
    <row r="3324" spans="1:54" ht="14.4">
      <c r="A3324" s="27" t="str">
        <f>VLOOKUP(C3324,'user list'!A:B,2,0)</f>
        <v>CAD</v>
      </c>
      <c r="B3324" s="172">
        <v>45810.666620370372</v>
      </c>
      <c r="C3324" s="69" t="s">
        <v>196</v>
      </c>
      <c r="D3324" s="69" t="s">
        <v>1937</v>
      </c>
      <c r="E3324" s="69" t="s">
        <v>2469</v>
      </c>
      <c r="F3324" s="69">
        <v>1780</v>
      </c>
      <c r="G3324" s="69" t="s">
        <v>2441</v>
      </c>
      <c r="O3324" s="73"/>
      <c r="P3324" s="73"/>
    </row>
    <row r="3325" spans="1:54" ht="14.4">
      <c r="A3325" s="27" t="str">
        <f>VLOOKUP(C3325,'user list'!A:B,2,0)</f>
        <v>CAD</v>
      </c>
      <c r="B3325" s="172">
        <v>45810.667430555557</v>
      </c>
      <c r="C3325" s="69" t="s">
        <v>196</v>
      </c>
      <c r="D3325" s="69" t="s">
        <v>1937</v>
      </c>
      <c r="E3325" s="69" t="s">
        <v>2469</v>
      </c>
      <c r="F3325" s="69">
        <v>1780</v>
      </c>
      <c r="G3325" s="69" t="s">
        <v>1939</v>
      </c>
    </row>
    <row r="3326" spans="1:54" ht="14.4">
      <c r="A3326" s="27" t="str">
        <f>VLOOKUP(C3326,'user list'!A:B,2,0)</f>
        <v>CTO</v>
      </c>
      <c r="B3326" s="172">
        <v>45810.667627314811</v>
      </c>
      <c r="C3326" s="69" t="s">
        <v>207</v>
      </c>
      <c r="D3326" s="69" t="s">
        <v>1937</v>
      </c>
      <c r="E3326" s="69" t="s">
        <v>2470</v>
      </c>
      <c r="F3326" s="69">
        <v>1781</v>
      </c>
      <c r="G3326" s="69" t="s">
        <v>2440</v>
      </c>
    </row>
    <row r="3327" spans="1:54" ht="14.4">
      <c r="A3327" s="27" t="str">
        <f>VLOOKUP(C3327,'user list'!A:B,2,0)</f>
        <v>Admin</v>
      </c>
      <c r="B3327" s="172">
        <v>45810.667627314811</v>
      </c>
      <c r="C3327" s="69" t="s">
        <v>186</v>
      </c>
      <c r="D3327" s="69" t="s">
        <v>1937</v>
      </c>
      <c r="E3327" s="69" t="s">
        <v>2470</v>
      </c>
      <c r="F3327" s="69">
        <v>1781</v>
      </c>
      <c r="G3327" s="69" t="s">
        <v>1948</v>
      </c>
      <c r="O3327" s="73"/>
      <c r="P3327" s="73"/>
    </row>
    <row r="3328" spans="1:54" ht="14.4">
      <c r="A3328" s="27" t="str">
        <f>VLOOKUP(C3328,'user list'!A:B,2,0)</f>
        <v>Admin</v>
      </c>
      <c r="B3328" s="172">
        <v>45810.667627314811</v>
      </c>
      <c r="C3328" s="69" t="s">
        <v>186</v>
      </c>
      <c r="D3328" s="69" t="s">
        <v>1937</v>
      </c>
      <c r="E3328" s="69" t="s">
        <v>2470</v>
      </c>
      <c r="F3328" s="69">
        <v>1781</v>
      </c>
      <c r="G3328" s="69" t="s">
        <v>1948</v>
      </c>
    </row>
    <row r="3329" spans="1:31" ht="14.4">
      <c r="A3329" s="27" t="str">
        <f>VLOOKUP(C3329,'user list'!A:B,2,0)</f>
        <v>Admin</v>
      </c>
      <c r="B3329" s="172">
        <v>45810.667627314811</v>
      </c>
      <c r="C3329" s="69" t="s">
        <v>186</v>
      </c>
      <c r="D3329" s="69" t="s">
        <v>1937</v>
      </c>
      <c r="E3329" s="69" t="s">
        <v>2470</v>
      </c>
      <c r="F3329" s="69">
        <v>1781</v>
      </c>
      <c r="G3329" s="69" t="s">
        <v>1948</v>
      </c>
      <c r="L3329" s="73"/>
      <c r="M3329" s="73"/>
    </row>
    <row r="3330" spans="1:31" ht="14.4">
      <c r="A3330" s="27" t="str">
        <f>VLOOKUP(C3330,'user list'!A:B,2,0)</f>
        <v>Admin</v>
      </c>
      <c r="B3330" s="172">
        <v>45810.667627314811</v>
      </c>
      <c r="C3330" s="69" t="s">
        <v>186</v>
      </c>
      <c r="D3330" s="69" t="s">
        <v>1937</v>
      </c>
      <c r="E3330" s="69" t="s">
        <v>2470</v>
      </c>
      <c r="F3330" s="69">
        <v>1781</v>
      </c>
      <c r="G3330" s="69" t="s">
        <v>1947</v>
      </c>
      <c r="O3330" s="73"/>
      <c r="P3330" s="73"/>
    </row>
    <row r="3331" spans="1:31" ht="14.4">
      <c r="A3331" s="27" t="str">
        <f>VLOOKUP(C3331,'user list'!A:B,2,0)</f>
        <v>CTO</v>
      </c>
      <c r="B3331" s="172">
        <v>45810.667881944442</v>
      </c>
      <c r="C3331" s="69" t="s">
        <v>207</v>
      </c>
      <c r="D3331" s="69" t="s">
        <v>1937</v>
      </c>
      <c r="E3331" s="69" t="s">
        <v>2462</v>
      </c>
      <c r="F3331" s="69">
        <v>1759</v>
      </c>
      <c r="G3331" s="69" t="s">
        <v>1939</v>
      </c>
      <c r="L3331" s="73"/>
      <c r="M3331" s="73"/>
    </row>
    <row r="3332" spans="1:31" ht="14.4">
      <c r="A3332" s="27" t="str">
        <f>VLOOKUP(C3332,'user list'!A:B,2,0)</f>
        <v>PAISD</v>
      </c>
      <c r="B3332" s="172">
        <v>45810.668124999997</v>
      </c>
      <c r="C3332" s="69" t="s">
        <v>256</v>
      </c>
      <c r="D3332" s="69" t="s">
        <v>1937</v>
      </c>
      <c r="E3332" s="69" t="s">
        <v>2463</v>
      </c>
      <c r="F3332" s="69">
        <v>1760</v>
      </c>
      <c r="G3332" s="69" t="s">
        <v>1939</v>
      </c>
    </row>
    <row r="3333" spans="1:31" ht="14.4">
      <c r="A3333" s="27" t="str">
        <f>VLOOKUP(C3333,'user list'!A:B,2,0)</f>
        <v>CTO</v>
      </c>
      <c r="B3333" s="172">
        <v>45810.668275462966</v>
      </c>
      <c r="C3333" s="69" t="s">
        <v>207</v>
      </c>
      <c r="D3333" s="69" t="s">
        <v>1937</v>
      </c>
      <c r="E3333" s="69" t="s">
        <v>2470</v>
      </c>
      <c r="F3333" s="69">
        <v>1781</v>
      </c>
      <c r="G3333" s="69" t="s">
        <v>1939</v>
      </c>
    </row>
    <row r="3334" spans="1:31" ht="14.4">
      <c r="A3334" s="27" t="str">
        <f>VLOOKUP(C3334,'user list'!A:B,2,0)</f>
        <v>CTO</v>
      </c>
      <c r="B3334" s="172">
        <v>45810.668611111112</v>
      </c>
      <c r="C3334" s="69" t="s">
        <v>207</v>
      </c>
      <c r="D3334" s="69" t="s">
        <v>1937</v>
      </c>
      <c r="E3334" s="69" t="s">
        <v>2470</v>
      </c>
      <c r="F3334" s="69">
        <v>1781</v>
      </c>
      <c r="G3334" s="69" t="s">
        <v>1939</v>
      </c>
      <c r="AD3334" s="73"/>
      <c r="AE3334" s="73"/>
    </row>
    <row r="3335" spans="1:31" ht="14.4">
      <c r="A3335" s="27" t="str">
        <f>VLOOKUP(C3335,'user list'!A:B,2,0)</f>
        <v>CGSD</v>
      </c>
      <c r="B3335" s="172">
        <v>45810.668749999997</v>
      </c>
      <c r="C3335" s="69" t="s">
        <v>200</v>
      </c>
      <c r="D3335" s="69" t="s">
        <v>1937</v>
      </c>
      <c r="E3335" s="69">
        <v>1758</v>
      </c>
      <c r="F3335" s="69">
        <v>1758</v>
      </c>
      <c r="G3335" s="69" t="s">
        <v>1939</v>
      </c>
    </row>
    <row r="3336" spans="1:31" ht="14.4">
      <c r="A3336" s="27" t="str">
        <f>VLOOKUP(C3336,'user list'!A:B,2,0)</f>
        <v>CGSD</v>
      </c>
      <c r="B3336" s="172">
        <v>45810.668749999997</v>
      </c>
      <c r="C3336" s="69" t="s">
        <v>200</v>
      </c>
      <c r="D3336" s="69" t="s">
        <v>1937</v>
      </c>
      <c r="E3336" s="69">
        <v>1758</v>
      </c>
      <c r="F3336" s="69">
        <v>1758</v>
      </c>
      <c r="G3336" s="69" t="s">
        <v>1939</v>
      </c>
      <c r="L3336" s="74"/>
      <c r="O3336" s="73"/>
      <c r="P3336" s="73"/>
    </row>
    <row r="3337" spans="1:31" ht="14.4">
      <c r="A3337" s="27" t="str">
        <f>VLOOKUP(C3337,'user list'!A:B,2,0)</f>
        <v>CGSD</v>
      </c>
      <c r="B3337" s="172">
        <v>45810.66883101852</v>
      </c>
      <c r="C3337" s="69" t="s">
        <v>200</v>
      </c>
      <c r="D3337" s="69" t="s">
        <v>1937</v>
      </c>
      <c r="E3337" s="69">
        <v>1758</v>
      </c>
      <c r="F3337" s="69">
        <v>1758</v>
      </c>
      <c r="G3337" s="69" t="s">
        <v>1939</v>
      </c>
    </row>
    <row r="3338" spans="1:31" ht="14.4">
      <c r="A3338" s="27" t="str">
        <f>VLOOKUP(C3338,'user list'!A:B,2,0)</f>
        <v>CGSD</v>
      </c>
      <c r="B3338" s="172">
        <v>45810.66883101852</v>
      </c>
      <c r="C3338" s="69" t="s">
        <v>200</v>
      </c>
      <c r="D3338" s="69" t="s">
        <v>1937</v>
      </c>
      <c r="E3338" s="69">
        <v>1758</v>
      </c>
      <c r="F3338" s="69">
        <v>1758</v>
      </c>
      <c r="G3338" s="69" t="s">
        <v>1939</v>
      </c>
    </row>
    <row r="3339" spans="1:31" ht="14.4">
      <c r="A3339" s="27" t="str">
        <f>VLOOKUP(C3339,'user list'!A:B,2,0)</f>
        <v>CPDD</v>
      </c>
      <c r="B3339" s="172">
        <v>45810.668981481482</v>
      </c>
      <c r="C3339" s="69" t="s">
        <v>205</v>
      </c>
      <c r="D3339" s="69" t="s">
        <v>1937</v>
      </c>
      <c r="E3339" s="69" t="s">
        <v>2465</v>
      </c>
      <c r="F3339" s="69">
        <v>1767</v>
      </c>
      <c r="G3339" s="69" t="s">
        <v>1939</v>
      </c>
    </row>
    <row r="3340" spans="1:31" ht="14.4">
      <c r="A3340" s="27" t="str">
        <f>VLOOKUP(C3340,'user list'!A:B,2,0)</f>
        <v>CTO</v>
      </c>
      <c r="B3340" s="172">
        <v>45810.669004629628</v>
      </c>
      <c r="C3340" s="69" t="s">
        <v>207</v>
      </c>
      <c r="D3340" s="69" t="s">
        <v>1937</v>
      </c>
      <c r="E3340" s="69" t="s">
        <v>2462</v>
      </c>
      <c r="F3340" s="69">
        <v>1759</v>
      </c>
      <c r="G3340" s="69" t="s">
        <v>1939</v>
      </c>
    </row>
    <row r="3341" spans="1:31" ht="14.4">
      <c r="A3341" s="27" t="str">
        <f>VLOOKUP(C3341,'user list'!A:B,2,0)</f>
        <v>DOE</v>
      </c>
      <c r="B3341" s="172">
        <v>45810.669490740744</v>
      </c>
      <c r="C3341" s="69" t="s">
        <v>212</v>
      </c>
      <c r="D3341" s="69" t="s">
        <v>1937</v>
      </c>
      <c r="E3341" s="69" t="s">
        <v>2471</v>
      </c>
      <c r="F3341" s="69">
        <v>1782</v>
      </c>
      <c r="G3341" s="69" t="s">
        <v>2440</v>
      </c>
    </row>
    <row r="3342" spans="1:31" ht="14.4">
      <c r="A3342" s="27" t="str">
        <f>VLOOKUP(C3342,'user list'!A:B,2,0)</f>
        <v>Admin</v>
      </c>
      <c r="B3342" s="172">
        <v>45810.669490740744</v>
      </c>
      <c r="C3342" s="69" t="s">
        <v>186</v>
      </c>
      <c r="D3342" s="69" t="s">
        <v>1937</v>
      </c>
      <c r="E3342" s="69" t="s">
        <v>2471</v>
      </c>
      <c r="F3342" s="69">
        <v>1782</v>
      </c>
      <c r="G3342" s="69" t="s">
        <v>1948</v>
      </c>
    </row>
    <row r="3343" spans="1:31" ht="14.4">
      <c r="A3343" s="27" t="str">
        <f>VLOOKUP(C3343,'user list'!A:B,2,0)</f>
        <v>Admin</v>
      </c>
      <c r="B3343" s="172">
        <v>45810.669490740744</v>
      </c>
      <c r="C3343" s="69" t="s">
        <v>186</v>
      </c>
      <c r="D3343" s="69" t="s">
        <v>1937</v>
      </c>
      <c r="E3343" s="69" t="s">
        <v>2471</v>
      </c>
      <c r="F3343" s="69">
        <v>1782</v>
      </c>
      <c r="G3343" s="69" t="s">
        <v>1948</v>
      </c>
      <c r="O3343" s="73"/>
      <c r="P3343" s="73"/>
    </row>
    <row r="3344" spans="1:31" ht="14.4">
      <c r="A3344" s="27" t="str">
        <f>VLOOKUP(C3344,'user list'!A:B,2,0)</f>
        <v>Admin</v>
      </c>
      <c r="B3344" s="172">
        <v>45810.669490740744</v>
      </c>
      <c r="C3344" s="69" t="s">
        <v>186</v>
      </c>
      <c r="D3344" s="69" t="s">
        <v>1937</v>
      </c>
      <c r="E3344" s="69" t="s">
        <v>2471</v>
      </c>
      <c r="F3344" s="69">
        <v>1782</v>
      </c>
      <c r="G3344" s="69" t="s">
        <v>1948</v>
      </c>
    </row>
    <row r="3345" spans="1:45" ht="14.4">
      <c r="A3345" s="27" t="str">
        <f>VLOOKUP(C3345,'user list'!A:B,2,0)</f>
        <v>Admin</v>
      </c>
      <c r="B3345" s="172">
        <v>45810.669490740744</v>
      </c>
      <c r="C3345" s="69" t="s">
        <v>186</v>
      </c>
      <c r="D3345" s="69" t="s">
        <v>1937</v>
      </c>
      <c r="E3345" s="69" t="s">
        <v>2471</v>
      </c>
      <c r="F3345" s="69">
        <v>1782</v>
      </c>
      <c r="G3345" s="69" t="s">
        <v>1947</v>
      </c>
    </row>
    <row r="3346" spans="1:45" ht="14.4">
      <c r="A3346" s="27" t="str">
        <f>VLOOKUP(C3346,'user list'!A:B,2,0)</f>
        <v>QCYDO</v>
      </c>
      <c r="B3346" s="172">
        <v>45810.669803240744</v>
      </c>
      <c r="C3346" s="69" t="s">
        <v>270</v>
      </c>
      <c r="D3346" s="69" t="s">
        <v>1937</v>
      </c>
      <c r="E3346" s="69" t="s">
        <v>43</v>
      </c>
      <c r="F3346" s="69">
        <v>1783</v>
      </c>
      <c r="G3346" s="69" t="s">
        <v>2440</v>
      </c>
      <c r="AP3346" s="74"/>
      <c r="AS3346" s="74"/>
    </row>
    <row r="3347" spans="1:45" ht="14.4">
      <c r="A3347" s="27" t="str">
        <f>VLOOKUP(C3347,'user list'!A:B,2,0)</f>
        <v>Admin</v>
      </c>
      <c r="B3347" s="172">
        <v>45810.669803240744</v>
      </c>
      <c r="C3347" s="69" t="s">
        <v>186</v>
      </c>
      <c r="D3347" s="69" t="s">
        <v>1937</v>
      </c>
      <c r="E3347" s="69" t="s">
        <v>43</v>
      </c>
      <c r="F3347" s="69">
        <v>1783</v>
      </c>
      <c r="G3347" s="69" t="s">
        <v>1948</v>
      </c>
      <c r="L3347" s="73"/>
      <c r="M3347" s="73"/>
    </row>
    <row r="3348" spans="1:45" ht="14.4">
      <c r="A3348" s="27" t="str">
        <f>VLOOKUP(C3348,'user list'!A:B,2,0)</f>
        <v>Admin</v>
      </c>
      <c r="B3348" s="172">
        <v>45810.669814814813</v>
      </c>
      <c r="C3348" s="69" t="s">
        <v>186</v>
      </c>
      <c r="D3348" s="69" t="s">
        <v>1937</v>
      </c>
      <c r="E3348" s="69" t="s">
        <v>43</v>
      </c>
      <c r="F3348" s="69">
        <v>1783</v>
      </c>
      <c r="G3348" s="69" t="s">
        <v>1948</v>
      </c>
      <c r="L3348" s="73"/>
      <c r="M3348" s="73"/>
    </row>
    <row r="3349" spans="1:45" ht="14.4">
      <c r="A3349" s="27" t="str">
        <f>VLOOKUP(C3349,'user list'!A:B,2,0)</f>
        <v>Admin</v>
      </c>
      <c r="B3349" s="172">
        <v>45810.669814814813</v>
      </c>
      <c r="C3349" s="69" t="s">
        <v>186</v>
      </c>
      <c r="D3349" s="69" t="s">
        <v>1937</v>
      </c>
      <c r="E3349" s="69" t="s">
        <v>43</v>
      </c>
      <c r="F3349" s="69">
        <v>1783</v>
      </c>
      <c r="G3349" s="69" t="s">
        <v>1948</v>
      </c>
      <c r="O3349" s="73"/>
      <c r="P3349" s="73"/>
    </row>
    <row r="3350" spans="1:45" ht="14.4">
      <c r="A3350" s="27" t="str">
        <f>VLOOKUP(C3350,'user list'!A:B,2,0)</f>
        <v>Admin</v>
      </c>
      <c r="B3350" s="172">
        <v>45810.669814814813</v>
      </c>
      <c r="C3350" s="69" t="s">
        <v>186</v>
      </c>
      <c r="D3350" s="69" t="s">
        <v>1937</v>
      </c>
      <c r="E3350" s="69" t="s">
        <v>43</v>
      </c>
      <c r="F3350" s="69">
        <v>1783</v>
      </c>
      <c r="G3350" s="69" t="s">
        <v>1947</v>
      </c>
    </row>
    <row r="3351" spans="1:45" ht="14.4">
      <c r="A3351" s="27" t="str">
        <f>VLOOKUP(C3351,'user list'!A:B,2,0)</f>
        <v>Admin</v>
      </c>
      <c r="B3351" s="172">
        <v>45810.670474537037</v>
      </c>
      <c r="C3351" s="69" t="s">
        <v>186</v>
      </c>
      <c r="D3351" s="69" t="s">
        <v>1937</v>
      </c>
      <c r="E3351" s="69" t="s">
        <v>2001</v>
      </c>
      <c r="F3351" s="69">
        <v>1762</v>
      </c>
      <c r="G3351" s="69" t="s">
        <v>1939</v>
      </c>
    </row>
    <row r="3352" spans="1:45" ht="14.4">
      <c r="A3352" s="27" t="str">
        <f>VLOOKUP(C3352,'user list'!A:B,2,0)</f>
        <v>CTO</v>
      </c>
      <c r="B3352" s="172">
        <v>45810.67082175926</v>
      </c>
      <c r="C3352" s="69" t="s">
        <v>207</v>
      </c>
      <c r="D3352" s="69" t="s">
        <v>1937</v>
      </c>
      <c r="E3352" s="69" t="s">
        <v>2470</v>
      </c>
      <c r="F3352" s="69">
        <v>1781</v>
      </c>
      <c r="G3352" s="69" t="s">
        <v>1939</v>
      </c>
    </row>
    <row r="3353" spans="1:45" ht="14.4">
      <c r="A3353" s="27" t="str">
        <f>VLOOKUP(C3353,'user list'!A:B,2,0)</f>
        <v>CTO</v>
      </c>
      <c r="B3353" s="172">
        <v>45810.670914351853</v>
      </c>
      <c r="C3353" s="69" t="s">
        <v>207</v>
      </c>
      <c r="D3353" s="69" t="s">
        <v>1937</v>
      </c>
      <c r="E3353" s="69" t="s">
        <v>2470</v>
      </c>
      <c r="F3353" s="69">
        <v>1781</v>
      </c>
      <c r="G3353" s="69" t="s">
        <v>2441</v>
      </c>
      <c r="O3353" s="73"/>
      <c r="P3353" s="73"/>
    </row>
    <row r="3354" spans="1:45" ht="14.4">
      <c r="A3354" s="27" t="str">
        <f>VLOOKUP(C3354,'user list'!A:B,2,0)</f>
        <v>Admin</v>
      </c>
      <c r="B3354" s="172">
        <v>45810.671597222223</v>
      </c>
      <c r="C3354" s="69" t="s">
        <v>186</v>
      </c>
      <c r="D3354" s="69" t="s">
        <v>1937</v>
      </c>
      <c r="E3354" s="69" t="s">
        <v>2001</v>
      </c>
      <c r="F3354" s="69">
        <v>1762</v>
      </c>
      <c r="G3354" s="69" t="s">
        <v>1939</v>
      </c>
      <c r="O3354" s="73"/>
      <c r="P3354" s="73"/>
    </row>
    <row r="3355" spans="1:45" ht="14.4">
      <c r="A3355" s="27" t="str">
        <f>VLOOKUP(C3355,'user list'!A:B,2,0)</f>
        <v>QCYDO</v>
      </c>
      <c r="B3355" s="172">
        <v>45810.672002314815</v>
      </c>
      <c r="C3355" s="69" t="s">
        <v>270</v>
      </c>
      <c r="D3355" s="69" t="s">
        <v>1937</v>
      </c>
      <c r="E3355" s="69" t="s">
        <v>43</v>
      </c>
      <c r="F3355" s="69">
        <v>1784</v>
      </c>
      <c r="G3355" s="69" t="s">
        <v>2440</v>
      </c>
      <c r="O3355" s="73"/>
      <c r="P3355" s="73"/>
    </row>
    <row r="3356" spans="1:45" ht="14.4">
      <c r="A3356" s="27" t="str">
        <f>VLOOKUP(C3356,'user list'!A:B,2,0)</f>
        <v>Admin</v>
      </c>
      <c r="B3356" s="172">
        <v>45810.672002314815</v>
      </c>
      <c r="C3356" s="69" t="s">
        <v>186</v>
      </c>
      <c r="D3356" s="69" t="s">
        <v>1937</v>
      </c>
      <c r="E3356" s="69" t="s">
        <v>43</v>
      </c>
      <c r="F3356" s="69">
        <v>1784</v>
      </c>
      <c r="G3356" s="69" t="s">
        <v>1948</v>
      </c>
      <c r="O3356" s="73"/>
      <c r="P3356" s="73"/>
    </row>
    <row r="3357" spans="1:45" ht="14.4">
      <c r="A3357" s="27" t="str">
        <f>VLOOKUP(C3357,'user list'!A:B,2,0)</f>
        <v>Admin</v>
      </c>
      <c r="B3357" s="172">
        <v>45810.672002314815</v>
      </c>
      <c r="C3357" s="69" t="s">
        <v>186</v>
      </c>
      <c r="D3357" s="69" t="s">
        <v>1937</v>
      </c>
      <c r="E3357" s="69" t="s">
        <v>43</v>
      </c>
      <c r="F3357" s="69">
        <v>1784</v>
      </c>
      <c r="G3357" s="69" t="s">
        <v>1948</v>
      </c>
      <c r="O3357" s="73"/>
      <c r="P3357" s="73"/>
    </row>
    <row r="3358" spans="1:45" ht="14.4">
      <c r="A3358" s="27" t="str">
        <f>VLOOKUP(C3358,'user list'!A:B,2,0)</f>
        <v>Admin</v>
      </c>
      <c r="B3358" s="172">
        <v>45810.672002314815</v>
      </c>
      <c r="C3358" s="69" t="s">
        <v>186</v>
      </c>
      <c r="D3358" s="69" t="s">
        <v>1937</v>
      </c>
      <c r="E3358" s="69" t="s">
        <v>43</v>
      </c>
      <c r="F3358" s="69">
        <v>1784</v>
      </c>
      <c r="G3358" s="69" t="s">
        <v>1948</v>
      </c>
      <c r="L3358" s="73"/>
      <c r="M3358" s="73"/>
    </row>
    <row r="3359" spans="1:45" ht="14.4">
      <c r="A3359" s="27" t="str">
        <f>VLOOKUP(C3359,'user list'!A:B,2,0)</f>
        <v>Admin</v>
      </c>
      <c r="B3359" s="172">
        <v>45810.672013888892</v>
      </c>
      <c r="C3359" s="69" t="s">
        <v>186</v>
      </c>
      <c r="D3359" s="69" t="s">
        <v>1937</v>
      </c>
      <c r="E3359" s="69" t="s">
        <v>43</v>
      </c>
      <c r="F3359" s="69">
        <v>1784</v>
      </c>
      <c r="G3359" s="69" t="s">
        <v>1947</v>
      </c>
      <c r="L3359" s="73"/>
      <c r="M3359" s="73"/>
    </row>
    <row r="3360" spans="1:45" ht="14.4">
      <c r="A3360" s="27" t="str">
        <f>VLOOKUP(C3360,'user list'!A:B,2,0)</f>
        <v>QCYDO</v>
      </c>
      <c r="B3360" s="172">
        <v>45810.674247685187</v>
      </c>
      <c r="C3360" s="69" t="s">
        <v>270</v>
      </c>
      <c r="D3360" s="69" t="s">
        <v>1937</v>
      </c>
      <c r="E3360" s="69" t="s">
        <v>43</v>
      </c>
      <c r="F3360" s="69">
        <v>1785</v>
      </c>
      <c r="G3360" s="69" t="s">
        <v>2440</v>
      </c>
      <c r="AD3360" s="74"/>
      <c r="AG3360" s="74"/>
    </row>
    <row r="3361" spans="1:31" ht="14.4">
      <c r="A3361" s="27" t="str">
        <f>VLOOKUP(C3361,'user list'!A:B,2,0)</f>
        <v>Admin</v>
      </c>
      <c r="B3361" s="172">
        <v>45810.674247685187</v>
      </c>
      <c r="C3361" s="69" t="s">
        <v>186</v>
      </c>
      <c r="D3361" s="69" t="s">
        <v>1937</v>
      </c>
      <c r="E3361" s="69" t="s">
        <v>43</v>
      </c>
      <c r="F3361" s="69">
        <v>1785</v>
      </c>
      <c r="G3361" s="69" t="s">
        <v>1948</v>
      </c>
      <c r="L3361" s="73"/>
      <c r="M3361" s="73"/>
    </row>
    <row r="3362" spans="1:31" ht="14.4">
      <c r="A3362" s="27" t="str">
        <f>VLOOKUP(C3362,'user list'!A:B,2,0)</f>
        <v>Admin</v>
      </c>
      <c r="B3362" s="172">
        <v>45810.674247685187</v>
      </c>
      <c r="C3362" s="69" t="s">
        <v>186</v>
      </c>
      <c r="D3362" s="69" t="s">
        <v>1937</v>
      </c>
      <c r="E3362" s="69" t="s">
        <v>43</v>
      </c>
      <c r="F3362" s="69">
        <v>1785</v>
      </c>
      <c r="G3362" s="69" t="s">
        <v>1948</v>
      </c>
    </row>
    <row r="3363" spans="1:31" ht="14.4">
      <c r="A3363" s="27" t="str">
        <f>VLOOKUP(C3363,'user list'!A:B,2,0)</f>
        <v>Admin</v>
      </c>
      <c r="B3363" s="172">
        <v>45810.674247685187</v>
      </c>
      <c r="C3363" s="69" t="s">
        <v>186</v>
      </c>
      <c r="D3363" s="69" t="s">
        <v>1937</v>
      </c>
      <c r="E3363" s="69" t="s">
        <v>43</v>
      </c>
      <c r="F3363" s="69">
        <v>1785</v>
      </c>
      <c r="G3363" s="69" t="s">
        <v>1948</v>
      </c>
      <c r="O3363" s="73"/>
      <c r="P3363" s="73"/>
    </row>
    <row r="3364" spans="1:31" ht="14.4">
      <c r="A3364" s="27" t="str">
        <f>VLOOKUP(C3364,'user list'!A:B,2,0)</f>
        <v>Admin</v>
      </c>
      <c r="B3364" s="172">
        <v>45810.674247685187</v>
      </c>
      <c r="C3364" s="69" t="s">
        <v>186</v>
      </c>
      <c r="D3364" s="69" t="s">
        <v>1937</v>
      </c>
      <c r="E3364" s="69" t="s">
        <v>43</v>
      </c>
      <c r="F3364" s="69">
        <v>1785</v>
      </c>
      <c r="G3364" s="69" t="s">
        <v>1947</v>
      </c>
      <c r="O3364" s="73"/>
      <c r="P3364" s="73"/>
    </row>
    <row r="3365" spans="1:31" ht="14.4">
      <c r="A3365" s="27" t="str">
        <f>VLOOKUP(C3365,'user list'!A:B,2,0)</f>
        <v>DOE</v>
      </c>
      <c r="B3365" s="172">
        <v>45810.674560185187</v>
      </c>
      <c r="C3365" s="69" t="s">
        <v>212</v>
      </c>
      <c r="D3365" s="69" t="s">
        <v>1937</v>
      </c>
      <c r="E3365" s="69" t="s">
        <v>2472</v>
      </c>
      <c r="F3365" s="69">
        <v>1786</v>
      </c>
      <c r="G3365" s="69" t="s">
        <v>2440</v>
      </c>
    </row>
    <row r="3366" spans="1:31" ht="14.4">
      <c r="A3366" s="27" t="str">
        <f>VLOOKUP(C3366,'user list'!A:B,2,0)</f>
        <v>Admin</v>
      </c>
      <c r="B3366" s="172">
        <v>45810.674560185187</v>
      </c>
      <c r="C3366" s="69" t="s">
        <v>186</v>
      </c>
      <c r="D3366" s="69" t="s">
        <v>1937</v>
      </c>
      <c r="E3366" s="69" t="s">
        <v>2472</v>
      </c>
      <c r="F3366" s="69">
        <v>1786</v>
      </c>
      <c r="G3366" s="69" t="s">
        <v>1948</v>
      </c>
    </row>
    <row r="3367" spans="1:31" ht="14.4">
      <c r="A3367" s="27" t="str">
        <f>VLOOKUP(C3367,'user list'!A:B,2,0)</f>
        <v>Admin</v>
      </c>
      <c r="B3367" s="172">
        <v>45810.674560185187</v>
      </c>
      <c r="C3367" s="69" t="s">
        <v>186</v>
      </c>
      <c r="D3367" s="69" t="s">
        <v>1937</v>
      </c>
      <c r="E3367" s="69" t="s">
        <v>2472</v>
      </c>
      <c r="F3367" s="69">
        <v>1786</v>
      </c>
      <c r="G3367" s="69" t="s">
        <v>1948</v>
      </c>
    </row>
    <row r="3368" spans="1:31" ht="14.4">
      <c r="A3368" s="27" t="str">
        <f>VLOOKUP(C3368,'user list'!A:B,2,0)</f>
        <v>Admin</v>
      </c>
      <c r="B3368" s="172">
        <v>45810.674560185187</v>
      </c>
      <c r="C3368" s="69" t="s">
        <v>186</v>
      </c>
      <c r="D3368" s="69" t="s">
        <v>1937</v>
      </c>
      <c r="E3368" s="69" t="s">
        <v>2472</v>
      </c>
      <c r="F3368" s="69">
        <v>1786</v>
      </c>
      <c r="G3368" s="69" t="s">
        <v>1948</v>
      </c>
      <c r="AD3368" s="73"/>
      <c r="AE3368" s="73"/>
    </row>
    <row r="3369" spans="1:31" ht="14.4">
      <c r="A3369" s="27" t="str">
        <f>VLOOKUP(C3369,'user list'!A:B,2,0)</f>
        <v>Admin</v>
      </c>
      <c r="B3369" s="172">
        <v>45810.674560185187</v>
      </c>
      <c r="C3369" s="69" t="s">
        <v>186</v>
      </c>
      <c r="D3369" s="69" t="s">
        <v>1937</v>
      </c>
      <c r="E3369" s="69" t="s">
        <v>2472</v>
      </c>
      <c r="F3369" s="69">
        <v>1786</v>
      </c>
      <c r="G3369" s="69" t="s">
        <v>1947</v>
      </c>
    </row>
    <row r="3370" spans="1:31" ht="14.4">
      <c r="A3370" s="27" t="str">
        <f>VLOOKUP(C3370,'user list'!A:B,2,0)</f>
        <v>DOE</v>
      </c>
      <c r="B3370" s="172">
        <v>45810.674710648149</v>
      </c>
      <c r="C3370" s="69" t="s">
        <v>212</v>
      </c>
      <c r="D3370" s="69" t="s">
        <v>1937</v>
      </c>
      <c r="E3370" s="69" t="s">
        <v>2471</v>
      </c>
      <c r="F3370" s="69">
        <v>1782</v>
      </c>
      <c r="G3370" s="69" t="s">
        <v>1939</v>
      </c>
    </row>
    <row r="3371" spans="1:31" ht="14.4">
      <c r="A3371" s="27" t="str">
        <f>VLOOKUP(C3371,'user list'!A:B,2,0)</f>
        <v>DOE</v>
      </c>
      <c r="B3371" s="172">
        <v>45810.674756944441</v>
      </c>
      <c r="C3371" s="69" t="s">
        <v>212</v>
      </c>
      <c r="D3371" s="69" t="s">
        <v>1937</v>
      </c>
      <c r="E3371" s="69" t="s">
        <v>2469</v>
      </c>
      <c r="F3371" s="69">
        <v>1780</v>
      </c>
      <c r="G3371" s="69" t="s">
        <v>1939</v>
      </c>
      <c r="L3371" s="73"/>
      <c r="M3371" s="73"/>
    </row>
    <row r="3372" spans="1:31" ht="14.4">
      <c r="A3372" s="27" t="str">
        <f>VLOOKUP(C3372,'user list'!A:B,2,0)</f>
        <v>DOE</v>
      </c>
      <c r="B3372" s="172">
        <v>45810.674814814818</v>
      </c>
      <c r="C3372" s="69" t="s">
        <v>212</v>
      </c>
      <c r="D3372" s="69" t="s">
        <v>1937</v>
      </c>
      <c r="E3372" s="69" t="s">
        <v>2450</v>
      </c>
      <c r="F3372" s="69">
        <v>1740</v>
      </c>
      <c r="G3372" s="69" t="s">
        <v>1939</v>
      </c>
    </row>
    <row r="3373" spans="1:31" ht="14.4">
      <c r="A3373" s="27" t="str">
        <f>VLOOKUP(C3373,'user list'!A:B,2,0)</f>
        <v>DOE</v>
      </c>
      <c r="B3373" s="172">
        <v>45810.674861111111</v>
      </c>
      <c r="C3373" s="69" t="s">
        <v>212</v>
      </c>
      <c r="D3373" s="69" t="s">
        <v>1937</v>
      </c>
      <c r="E3373" s="69" t="s">
        <v>2445</v>
      </c>
      <c r="F3373" s="69">
        <v>1731</v>
      </c>
      <c r="G3373" s="69" t="s">
        <v>1939</v>
      </c>
    </row>
    <row r="3374" spans="1:31" ht="14.4">
      <c r="A3374" s="27" t="str">
        <f>VLOOKUP(C3374,'user list'!A:B,2,0)</f>
        <v>ZAU</v>
      </c>
      <c r="B3374" s="172">
        <v>45810.675358796296</v>
      </c>
      <c r="C3374" s="69" t="s">
        <v>275</v>
      </c>
      <c r="D3374" s="69" t="s">
        <v>1937</v>
      </c>
      <c r="E3374" s="69" t="s">
        <v>2463</v>
      </c>
      <c r="F3374" s="69">
        <v>1760</v>
      </c>
      <c r="G3374" s="69" t="s">
        <v>1939</v>
      </c>
      <c r="R3374" s="73"/>
      <c r="S3374" s="73"/>
    </row>
    <row r="3375" spans="1:31" ht="14.4">
      <c r="A3375" s="27" t="str">
        <f>VLOOKUP(C3375,'user list'!A:B,2,0)</f>
        <v>ZAU</v>
      </c>
      <c r="B3375" s="172">
        <v>45810.675613425927</v>
      </c>
      <c r="C3375" s="69" t="s">
        <v>275</v>
      </c>
      <c r="D3375" s="69" t="s">
        <v>1937</v>
      </c>
      <c r="E3375" s="69" t="s">
        <v>2463</v>
      </c>
      <c r="F3375" s="69">
        <v>1760</v>
      </c>
      <c r="G3375" s="69" t="s">
        <v>1947</v>
      </c>
    </row>
    <row r="3376" spans="1:31" ht="14.4">
      <c r="A3376" s="27" t="str">
        <f>VLOOKUP(C3376,'user list'!A:B,2,0)</f>
        <v>ZAU</v>
      </c>
      <c r="B3376" s="172">
        <v>45810.675613425927</v>
      </c>
      <c r="C3376" s="69" t="s">
        <v>275</v>
      </c>
      <c r="D3376" s="69" t="s">
        <v>1937</v>
      </c>
      <c r="E3376" s="69" t="s">
        <v>2463</v>
      </c>
      <c r="F3376" s="69">
        <v>1760</v>
      </c>
      <c r="G3376" s="69" t="s">
        <v>1948</v>
      </c>
      <c r="O3376" s="73"/>
      <c r="P3376" s="73"/>
    </row>
    <row r="3377" spans="1:33" ht="14.4">
      <c r="A3377" s="27" t="str">
        <f>VLOOKUP(C3377,'user list'!A:B,2,0)</f>
        <v>ZAU</v>
      </c>
      <c r="B3377" s="172">
        <v>45810.675613425927</v>
      </c>
      <c r="C3377" s="69" t="s">
        <v>275</v>
      </c>
      <c r="D3377" s="69" t="s">
        <v>1937</v>
      </c>
      <c r="E3377" s="69" t="s">
        <v>2463</v>
      </c>
      <c r="F3377" s="69">
        <v>1760</v>
      </c>
      <c r="G3377" s="69" t="s">
        <v>1939</v>
      </c>
      <c r="AD3377" s="74"/>
      <c r="AG3377" s="74"/>
    </row>
    <row r="3378" spans="1:33" ht="14.4">
      <c r="A3378" s="27" t="str">
        <f>VLOOKUP(C3378,'user list'!A:B,2,0)</f>
        <v>Admin</v>
      </c>
      <c r="B3378" s="172">
        <v>45810.675613425927</v>
      </c>
      <c r="C3378" s="69" t="s">
        <v>186</v>
      </c>
      <c r="D3378" s="69" t="s">
        <v>1937</v>
      </c>
      <c r="E3378" s="69" t="s">
        <v>2463</v>
      </c>
      <c r="F3378" s="69">
        <v>1760</v>
      </c>
      <c r="G3378" s="69" t="s">
        <v>1948</v>
      </c>
      <c r="L3378" s="73"/>
      <c r="M3378" s="73"/>
    </row>
    <row r="3379" spans="1:33" ht="14.4">
      <c r="A3379" s="27" t="str">
        <f>VLOOKUP(C3379,'user list'!A:B,2,0)</f>
        <v>CPDD</v>
      </c>
      <c r="B3379" s="172">
        <v>45810.676203703704</v>
      </c>
      <c r="C3379" s="69" t="s">
        <v>205</v>
      </c>
      <c r="D3379" s="69" t="s">
        <v>1937</v>
      </c>
      <c r="E3379" s="69" t="s">
        <v>2471</v>
      </c>
      <c r="F3379" s="69">
        <v>1782</v>
      </c>
      <c r="G3379" s="69" t="s">
        <v>1939</v>
      </c>
    </row>
    <row r="3380" spans="1:33" ht="14.4">
      <c r="A3380" s="27" t="str">
        <f>VLOOKUP(C3380,'user list'!A:B,2,0)</f>
        <v>CPDD</v>
      </c>
      <c r="B3380" s="172">
        <v>45810.67690972222</v>
      </c>
      <c r="C3380" s="69" t="s">
        <v>205</v>
      </c>
      <c r="D3380" s="69" t="s">
        <v>1937</v>
      </c>
      <c r="E3380" s="69" t="s">
        <v>2471</v>
      </c>
      <c r="F3380" s="69">
        <v>1782</v>
      </c>
      <c r="G3380" s="69" t="s">
        <v>1947</v>
      </c>
      <c r="O3380" s="73"/>
      <c r="P3380" s="73"/>
    </row>
    <row r="3381" spans="1:33" ht="14.4">
      <c r="A3381" s="27" t="str">
        <f>VLOOKUP(C3381,'user list'!A:B,2,0)</f>
        <v>CPDD</v>
      </c>
      <c r="B3381" s="172">
        <v>45810.67690972222</v>
      </c>
      <c r="C3381" s="69" t="s">
        <v>205</v>
      </c>
      <c r="D3381" s="69" t="s">
        <v>1937</v>
      </c>
      <c r="E3381" s="69" t="s">
        <v>2471</v>
      </c>
      <c r="F3381" s="69">
        <v>1782</v>
      </c>
      <c r="G3381" s="69" t="s">
        <v>1948</v>
      </c>
      <c r="O3381" s="73"/>
      <c r="P3381" s="73"/>
    </row>
    <row r="3382" spans="1:33" ht="14.4">
      <c r="A3382" s="27" t="str">
        <f>VLOOKUP(C3382,'user list'!A:B,2,0)</f>
        <v>CPDD</v>
      </c>
      <c r="B3382" s="172">
        <v>45810.67690972222</v>
      </c>
      <c r="C3382" s="69" t="s">
        <v>205</v>
      </c>
      <c r="D3382" s="69" t="s">
        <v>1937</v>
      </c>
      <c r="E3382" s="69" t="s">
        <v>2471</v>
      </c>
      <c r="F3382" s="69">
        <v>1782</v>
      </c>
      <c r="G3382" s="69" t="s">
        <v>1939</v>
      </c>
    </row>
    <row r="3383" spans="1:33" ht="14.4">
      <c r="A3383" s="27" t="str">
        <f>VLOOKUP(C3383,'user list'!A:B,2,0)</f>
        <v>Admin</v>
      </c>
      <c r="B3383" s="172">
        <v>45810.67690972222</v>
      </c>
      <c r="C3383" s="69" t="s">
        <v>186</v>
      </c>
      <c r="D3383" s="69" t="s">
        <v>1937</v>
      </c>
      <c r="E3383" s="69" t="s">
        <v>2471</v>
      </c>
      <c r="F3383" s="69">
        <v>1782</v>
      </c>
      <c r="G3383" s="69" t="s">
        <v>1948</v>
      </c>
    </row>
    <row r="3384" spans="1:33" ht="14.4">
      <c r="A3384" s="27" t="str">
        <f>VLOOKUP(C3384,'user list'!A:B,2,0)</f>
        <v>OCA</v>
      </c>
      <c r="B3384" s="172">
        <v>45810.677233796298</v>
      </c>
      <c r="C3384" s="69" t="s">
        <v>227</v>
      </c>
      <c r="D3384" s="69" t="s">
        <v>1937</v>
      </c>
      <c r="E3384" s="69" t="s">
        <v>2468</v>
      </c>
      <c r="F3384" s="69">
        <v>1778</v>
      </c>
      <c r="G3384" s="69" t="s">
        <v>1939</v>
      </c>
    </row>
    <row r="3385" spans="1:33" ht="14.4">
      <c r="A3385" s="27" t="str">
        <f>VLOOKUP(C3385,'user list'!A:B,2,0)</f>
        <v>OCA</v>
      </c>
      <c r="B3385" s="172">
        <v>45810.677245370367</v>
      </c>
      <c r="C3385" s="69" t="s">
        <v>227</v>
      </c>
      <c r="D3385" s="69" t="s">
        <v>1937</v>
      </c>
      <c r="E3385" s="69" t="s">
        <v>2463</v>
      </c>
      <c r="F3385" s="69">
        <v>1760</v>
      </c>
      <c r="G3385" s="69" t="s">
        <v>1939</v>
      </c>
      <c r="AD3385" s="73"/>
      <c r="AE3385" s="73"/>
    </row>
    <row r="3386" spans="1:33" ht="14.4">
      <c r="A3386" s="27" t="str">
        <f>VLOOKUP(C3386,'user list'!A:B,2,0)</f>
        <v>QCYDO</v>
      </c>
      <c r="B3386" s="172">
        <v>45810.67728009259</v>
      </c>
      <c r="C3386" s="69" t="s">
        <v>270</v>
      </c>
      <c r="D3386" s="69" t="s">
        <v>1937</v>
      </c>
      <c r="E3386" s="69" t="s">
        <v>43</v>
      </c>
      <c r="F3386" s="69">
        <v>1785</v>
      </c>
      <c r="G3386" s="69" t="s">
        <v>1939</v>
      </c>
      <c r="L3386" s="73"/>
      <c r="M3386" s="73"/>
    </row>
    <row r="3387" spans="1:33" ht="14.4">
      <c r="A3387" s="27" t="str">
        <f>VLOOKUP(C3387,'user list'!A:B,2,0)</f>
        <v>OCA</v>
      </c>
      <c r="B3387" s="172">
        <v>45810.677337962959</v>
      </c>
      <c r="C3387" s="69" t="s">
        <v>227</v>
      </c>
      <c r="D3387" s="69" t="s">
        <v>1937</v>
      </c>
      <c r="E3387" s="69" t="s">
        <v>2444</v>
      </c>
      <c r="F3387" s="69">
        <v>1741</v>
      </c>
      <c r="G3387" s="69" t="s">
        <v>1939</v>
      </c>
      <c r="U3387" s="74"/>
      <c r="X3387" s="74"/>
    </row>
    <row r="3388" spans="1:33" ht="14.4">
      <c r="A3388" s="27" t="str">
        <f>VLOOKUP(C3388,'user list'!A:B,2,0)</f>
        <v>QCYDO</v>
      </c>
      <c r="B3388" s="172">
        <v>45810.677349537036</v>
      </c>
      <c r="C3388" s="69" t="s">
        <v>270</v>
      </c>
      <c r="D3388" s="69" t="s">
        <v>1937</v>
      </c>
      <c r="E3388" s="69" t="s">
        <v>43</v>
      </c>
      <c r="F3388" s="69">
        <v>1785</v>
      </c>
      <c r="G3388" s="69" t="s">
        <v>1939</v>
      </c>
      <c r="L3388" s="73"/>
      <c r="M3388" s="73"/>
    </row>
    <row r="3389" spans="1:33" ht="14.4">
      <c r="A3389" s="27" t="str">
        <f>VLOOKUP(C3389,'user list'!A:B,2,0)</f>
        <v>CPDD</v>
      </c>
      <c r="B3389" s="172">
        <v>45810.678020833337</v>
      </c>
      <c r="C3389" s="69" t="s">
        <v>205</v>
      </c>
      <c r="D3389" s="69" t="s">
        <v>1937</v>
      </c>
      <c r="E3389" s="69" t="s">
        <v>2471</v>
      </c>
      <c r="F3389" s="69">
        <v>1782</v>
      </c>
      <c r="G3389" s="69" t="s">
        <v>1939</v>
      </c>
      <c r="L3389" s="73"/>
      <c r="M3389" s="73"/>
    </row>
    <row r="3390" spans="1:33" ht="14.4">
      <c r="A3390" s="27" t="str">
        <f>VLOOKUP(C3390,'user list'!A:B,2,0)</f>
        <v>CPDD</v>
      </c>
      <c r="B3390" s="172">
        <v>45810.678333333337</v>
      </c>
      <c r="C3390" s="69" t="s">
        <v>205</v>
      </c>
      <c r="D3390" s="69" t="s">
        <v>1937</v>
      </c>
      <c r="E3390" s="69" t="s">
        <v>2471</v>
      </c>
      <c r="F3390" s="69">
        <v>1782</v>
      </c>
      <c r="G3390" s="69" t="s">
        <v>1949</v>
      </c>
      <c r="R3390" s="73"/>
      <c r="S3390" s="73"/>
    </row>
    <row r="3391" spans="1:33" ht="14.4">
      <c r="A3391" s="27" t="str">
        <f>VLOOKUP(C3391,'user list'!A:B,2,0)</f>
        <v>DSQC</v>
      </c>
      <c r="B3391" s="172">
        <v>45810.679328703707</v>
      </c>
      <c r="C3391" s="69" t="s">
        <v>214</v>
      </c>
      <c r="D3391" s="69" t="s">
        <v>1937</v>
      </c>
      <c r="E3391" s="69" t="s">
        <v>2444</v>
      </c>
      <c r="F3391" s="69">
        <v>1741</v>
      </c>
      <c r="G3391" s="69" t="s">
        <v>1939</v>
      </c>
    </row>
    <row r="3392" spans="1:33" ht="14.4">
      <c r="A3392" s="27" t="str">
        <f>VLOOKUP(C3392,'user list'!A:B,2,0)</f>
        <v>OCA</v>
      </c>
      <c r="B3392" s="172">
        <v>45810.680208333331</v>
      </c>
      <c r="C3392" s="69" t="s">
        <v>227</v>
      </c>
      <c r="D3392" s="69" t="s">
        <v>1937</v>
      </c>
      <c r="E3392" s="69">
        <v>1</v>
      </c>
      <c r="F3392" s="69">
        <v>1748</v>
      </c>
      <c r="G3392" s="69" t="s">
        <v>1939</v>
      </c>
    </row>
    <row r="3393" spans="1:31" ht="14.4">
      <c r="A3393" s="27" t="str">
        <f>VLOOKUP(C3393,'user list'!A:B,2,0)</f>
        <v>LEDIPO</v>
      </c>
      <c r="B3393" s="172">
        <v>45810.683472222219</v>
      </c>
      <c r="C3393" s="69" t="s">
        <v>222</v>
      </c>
      <c r="D3393" s="69" t="s">
        <v>1937</v>
      </c>
      <c r="E3393" s="69" t="s">
        <v>2438</v>
      </c>
      <c r="F3393" s="69">
        <v>1045</v>
      </c>
      <c r="G3393" s="69" t="s">
        <v>1939</v>
      </c>
    </row>
    <row r="3394" spans="1:31" ht="14.4">
      <c r="A3394" s="27" t="str">
        <f>VLOOKUP(C3394,'user list'!A:B,2,0)</f>
        <v>ITDD</v>
      </c>
      <c r="B3394" s="172">
        <v>45810.684571759259</v>
      </c>
      <c r="C3394" s="69" t="s">
        <v>219</v>
      </c>
      <c r="D3394" s="69" t="s">
        <v>1937</v>
      </c>
      <c r="E3394" s="69" t="s">
        <v>2473</v>
      </c>
      <c r="F3394" s="69">
        <v>1787</v>
      </c>
      <c r="G3394" s="69" t="s">
        <v>2440</v>
      </c>
      <c r="R3394" s="73"/>
      <c r="S3394" s="73"/>
    </row>
    <row r="3395" spans="1:31" ht="14.4">
      <c r="A3395" s="27" t="str">
        <f>VLOOKUP(C3395,'user list'!A:B,2,0)</f>
        <v>Admin</v>
      </c>
      <c r="B3395" s="172">
        <v>45810.684583333335</v>
      </c>
      <c r="C3395" s="69" t="s">
        <v>186</v>
      </c>
      <c r="D3395" s="69" t="s">
        <v>1937</v>
      </c>
      <c r="E3395" s="69" t="s">
        <v>2473</v>
      </c>
      <c r="F3395" s="69">
        <v>1787</v>
      </c>
      <c r="G3395" s="69" t="s">
        <v>1948</v>
      </c>
    </row>
    <row r="3396" spans="1:31" ht="14.4">
      <c r="A3396" s="27" t="str">
        <f>VLOOKUP(C3396,'user list'!A:B,2,0)</f>
        <v>Admin</v>
      </c>
      <c r="B3396" s="172">
        <v>45810.684583333335</v>
      </c>
      <c r="C3396" s="69" t="s">
        <v>186</v>
      </c>
      <c r="D3396" s="69" t="s">
        <v>1937</v>
      </c>
      <c r="E3396" s="69" t="s">
        <v>2473</v>
      </c>
      <c r="F3396" s="69">
        <v>1787</v>
      </c>
      <c r="G3396" s="69" t="s">
        <v>1948</v>
      </c>
      <c r="R3396" s="73"/>
      <c r="S3396" s="73"/>
    </row>
    <row r="3397" spans="1:31" ht="14.4">
      <c r="A3397" s="27" t="str">
        <f>VLOOKUP(C3397,'user list'!A:B,2,0)</f>
        <v>Admin</v>
      </c>
      <c r="B3397" s="172">
        <v>45810.684583333335</v>
      </c>
      <c r="C3397" s="69" t="s">
        <v>186</v>
      </c>
      <c r="D3397" s="69" t="s">
        <v>1937</v>
      </c>
      <c r="E3397" s="69" t="s">
        <v>2473</v>
      </c>
      <c r="F3397" s="69">
        <v>1787</v>
      </c>
      <c r="G3397" s="69" t="s">
        <v>1948</v>
      </c>
    </row>
    <row r="3398" spans="1:31" ht="14.4">
      <c r="A3398" s="27" t="str">
        <f>VLOOKUP(C3398,'user list'!A:B,2,0)</f>
        <v>Admin</v>
      </c>
      <c r="B3398" s="172">
        <v>45810.684583333335</v>
      </c>
      <c r="C3398" s="69" t="s">
        <v>186</v>
      </c>
      <c r="D3398" s="69" t="s">
        <v>1937</v>
      </c>
      <c r="E3398" s="69" t="s">
        <v>2473</v>
      </c>
      <c r="F3398" s="69">
        <v>1787</v>
      </c>
      <c r="G3398" s="69" t="s">
        <v>1947</v>
      </c>
    </row>
    <row r="3399" spans="1:31" ht="14.4">
      <c r="A3399" s="27" t="str">
        <f>VLOOKUP(C3399,'user list'!A:B,2,0)</f>
        <v>QCYDO</v>
      </c>
      <c r="B3399" s="172">
        <v>45810.686851851853</v>
      </c>
      <c r="C3399" s="69" t="s">
        <v>270</v>
      </c>
      <c r="D3399" s="69" t="s">
        <v>1937</v>
      </c>
      <c r="E3399" s="69" t="s">
        <v>2474</v>
      </c>
      <c r="F3399" s="69">
        <v>1788</v>
      </c>
      <c r="G3399" s="69" t="s">
        <v>2440</v>
      </c>
    </row>
    <row r="3400" spans="1:31" ht="14.4">
      <c r="A3400" s="27" t="str">
        <f>VLOOKUP(C3400,'user list'!A:B,2,0)</f>
        <v>Admin</v>
      </c>
      <c r="B3400" s="172">
        <v>45810.686851851853</v>
      </c>
      <c r="C3400" s="69" t="s">
        <v>186</v>
      </c>
      <c r="D3400" s="69" t="s">
        <v>1937</v>
      </c>
      <c r="E3400" s="69" t="s">
        <v>2474</v>
      </c>
      <c r="F3400" s="69">
        <v>1788</v>
      </c>
      <c r="G3400" s="69" t="s">
        <v>1948</v>
      </c>
      <c r="AD3400" s="73"/>
      <c r="AE3400" s="73"/>
    </row>
    <row r="3401" spans="1:31" ht="14.4">
      <c r="A3401" s="27" t="str">
        <f>VLOOKUP(C3401,'user list'!A:B,2,0)</f>
        <v>Admin</v>
      </c>
      <c r="B3401" s="172">
        <v>45810.686851851853</v>
      </c>
      <c r="C3401" s="69" t="s">
        <v>186</v>
      </c>
      <c r="D3401" s="69" t="s">
        <v>1937</v>
      </c>
      <c r="E3401" s="69" t="s">
        <v>2474</v>
      </c>
      <c r="F3401" s="69">
        <v>1788</v>
      </c>
      <c r="G3401" s="69" t="s">
        <v>1948</v>
      </c>
    </row>
    <row r="3402" spans="1:31" ht="14.4">
      <c r="A3402" s="27" t="str">
        <f>VLOOKUP(C3402,'user list'!A:B,2,0)</f>
        <v>Admin</v>
      </c>
      <c r="B3402" s="172">
        <v>45810.686851851853</v>
      </c>
      <c r="C3402" s="69" t="s">
        <v>186</v>
      </c>
      <c r="D3402" s="69" t="s">
        <v>1937</v>
      </c>
      <c r="E3402" s="69" t="s">
        <v>2474</v>
      </c>
      <c r="F3402" s="69">
        <v>1788</v>
      </c>
      <c r="G3402" s="69" t="s">
        <v>1948</v>
      </c>
      <c r="L3402" s="73"/>
      <c r="M3402" s="73"/>
    </row>
    <row r="3403" spans="1:31" ht="14.4">
      <c r="A3403" s="27" t="str">
        <f>VLOOKUP(C3403,'user list'!A:B,2,0)</f>
        <v>Admin</v>
      </c>
      <c r="B3403" s="172">
        <v>45810.686851851853</v>
      </c>
      <c r="C3403" s="69" t="s">
        <v>186</v>
      </c>
      <c r="D3403" s="69" t="s">
        <v>1937</v>
      </c>
      <c r="E3403" s="69" t="s">
        <v>2474</v>
      </c>
      <c r="F3403" s="69">
        <v>1788</v>
      </c>
      <c r="G3403" s="69" t="s">
        <v>1947</v>
      </c>
    </row>
    <row r="3404" spans="1:31" ht="14.4">
      <c r="A3404" s="27" t="str">
        <f>VLOOKUP(C3404,'user list'!A:B,2,0)</f>
        <v>CGSD</v>
      </c>
      <c r="B3404" s="172">
        <v>45810.687372685185</v>
      </c>
      <c r="C3404" s="69" t="s">
        <v>200</v>
      </c>
      <c r="D3404" s="69" t="s">
        <v>1937</v>
      </c>
      <c r="E3404" s="69" t="s">
        <v>2475</v>
      </c>
      <c r="F3404" s="69">
        <v>1789</v>
      </c>
      <c r="G3404" s="69" t="s">
        <v>2440</v>
      </c>
    </row>
    <row r="3405" spans="1:31" ht="14.4">
      <c r="A3405" s="27" t="str">
        <f>VLOOKUP(C3405,'user list'!A:B,2,0)</f>
        <v>Admin</v>
      </c>
      <c r="B3405" s="172">
        <v>45810.687372685185</v>
      </c>
      <c r="C3405" s="69" t="s">
        <v>186</v>
      </c>
      <c r="D3405" s="69" t="s">
        <v>1937</v>
      </c>
      <c r="E3405" s="69" t="s">
        <v>2475</v>
      </c>
      <c r="F3405" s="69">
        <v>1789</v>
      </c>
      <c r="G3405" s="69" t="s">
        <v>1948</v>
      </c>
    </row>
    <row r="3406" spans="1:31" ht="14.4">
      <c r="A3406" s="27" t="str">
        <f>VLOOKUP(C3406,'user list'!A:B,2,0)</f>
        <v>Admin</v>
      </c>
      <c r="B3406" s="172">
        <v>45810.687372685185</v>
      </c>
      <c r="C3406" s="69" t="s">
        <v>186</v>
      </c>
      <c r="D3406" s="69" t="s">
        <v>1937</v>
      </c>
      <c r="E3406" s="69" t="s">
        <v>2475</v>
      </c>
      <c r="F3406" s="69">
        <v>1789</v>
      </c>
      <c r="G3406" s="69" t="s">
        <v>1948</v>
      </c>
      <c r="R3406" s="73"/>
      <c r="S3406" s="73"/>
    </row>
    <row r="3407" spans="1:31" ht="14.4">
      <c r="A3407" s="27" t="str">
        <f>VLOOKUP(C3407,'user list'!A:B,2,0)</f>
        <v>Admin</v>
      </c>
      <c r="B3407" s="172">
        <v>45810.687372685185</v>
      </c>
      <c r="C3407" s="69" t="s">
        <v>186</v>
      </c>
      <c r="D3407" s="69" t="s">
        <v>1937</v>
      </c>
      <c r="E3407" s="69" t="s">
        <v>2475</v>
      </c>
      <c r="F3407" s="69">
        <v>1789</v>
      </c>
      <c r="G3407" s="69" t="s">
        <v>1948</v>
      </c>
    </row>
    <row r="3408" spans="1:31" ht="14.4">
      <c r="A3408" s="27" t="str">
        <f>VLOOKUP(C3408,'user list'!A:B,2,0)</f>
        <v>Admin</v>
      </c>
      <c r="B3408" s="172">
        <v>45810.687372685185</v>
      </c>
      <c r="C3408" s="69" t="s">
        <v>186</v>
      </c>
      <c r="D3408" s="69" t="s">
        <v>1937</v>
      </c>
      <c r="E3408" s="69" t="s">
        <v>2475</v>
      </c>
      <c r="F3408" s="69">
        <v>1789</v>
      </c>
      <c r="G3408" s="69" t="s">
        <v>1947</v>
      </c>
      <c r="O3408" s="73"/>
      <c r="P3408" s="73"/>
    </row>
    <row r="3409" spans="1:45" ht="14.4">
      <c r="A3409" s="27" t="str">
        <f>VLOOKUP(C3409,'user list'!A:B,2,0)</f>
        <v>DOE</v>
      </c>
      <c r="B3409" s="172">
        <v>45810.6874537037</v>
      </c>
      <c r="C3409" s="69" t="s">
        <v>212</v>
      </c>
      <c r="D3409" s="69" t="s">
        <v>1937</v>
      </c>
      <c r="E3409" s="69" t="s">
        <v>2445</v>
      </c>
      <c r="F3409" s="69">
        <v>1731</v>
      </c>
      <c r="G3409" s="69" t="s">
        <v>1939</v>
      </c>
      <c r="AP3409" s="74"/>
      <c r="AS3409" s="74"/>
    </row>
    <row r="3410" spans="1:45" ht="14.4">
      <c r="A3410" s="27" t="str">
        <f>VLOOKUP(C3410,'user list'!A:B,2,0)</f>
        <v>DOE</v>
      </c>
      <c r="B3410" s="172">
        <v>45810.6875</v>
      </c>
      <c r="C3410" s="69" t="s">
        <v>212</v>
      </c>
      <c r="D3410" s="69" t="s">
        <v>1937</v>
      </c>
      <c r="E3410" s="69" t="s">
        <v>2450</v>
      </c>
      <c r="F3410" s="69">
        <v>1740</v>
      </c>
      <c r="G3410" s="69" t="s">
        <v>1939</v>
      </c>
      <c r="L3410" s="73"/>
      <c r="M3410" s="73"/>
    </row>
    <row r="3411" spans="1:45" ht="14.4">
      <c r="A3411" s="27" t="str">
        <f>VLOOKUP(C3411,'user list'!A:B,2,0)</f>
        <v>DOE</v>
      </c>
      <c r="B3411" s="172">
        <v>45810.687557870369</v>
      </c>
      <c r="C3411" s="69" t="s">
        <v>212</v>
      </c>
      <c r="D3411" s="69" t="s">
        <v>1937</v>
      </c>
      <c r="E3411" s="69" t="s">
        <v>2469</v>
      </c>
      <c r="F3411" s="69">
        <v>1780</v>
      </c>
      <c r="G3411" s="69" t="s">
        <v>1939</v>
      </c>
      <c r="L3411" s="73"/>
      <c r="M3411" s="73"/>
    </row>
    <row r="3412" spans="1:45" ht="14.4">
      <c r="A3412" s="27" t="str">
        <f>VLOOKUP(C3412,'user list'!A:B,2,0)</f>
        <v>DOE</v>
      </c>
      <c r="B3412" s="172">
        <v>45810.687592592592</v>
      </c>
      <c r="C3412" s="69" t="s">
        <v>212</v>
      </c>
      <c r="D3412" s="69" t="s">
        <v>1937</v>
      </c>
      <c r="E3412" s="69" t="s">
        <v>2471</v>
      </c>
      <c r="F3412" s="69">
        <v>1782</v>
      </c>
      <c r="G3412" s="69" t="s">
        <v>1939</v>
      </c>
      <c r="O3412" s="73"/>
      <c r="P3412" s="73"/>
    </row>
    <row r="3413" spans="1:45" ht="14.4">
      <c r="A3413" s="27" t="str">
        <f>VLOOKUP(C3413,'user list'!A:B,2,0)</f>
        <v>DOE</v>
      </c>
      <c r="B3413" s="172">
        <v>45810.687650462962</v>
      </c>
      <c r="C3413" s="69" t="s">
        <v>212</v>
      </c>
      <c r="D3413" s="69" t="s">
        <v>1937</v>
      </c>
      <c r="E3413" s="69" t="s">
        <v>2472</v>
      </c>
      <c r="F3413" s="69">
        <v>1786</v>
      </c>
      <c r="G3413" s="69" t="s">
        <v>1939</v>
      </c>
    </row>
    <row r="3414" spans="1:45" ht="14.4">
      <c r="A3414" s="27" t="str">
        <f>VLOOKUP(C3414,'user list'!A:B,2,0)</f>
        <v>DOE</v>
      </c>
      <c r="B3414" s="172">
        <v>45810.687696759262</v>
      </c>
      <c r="C3414" s="69" t="s">
        <v>212</v>
      </c>
      <c r="D3414" s="69" t="s">
        <v>1937</v>
      </c>
      <c r="E3414" s="69" t="s">
        <v>2469</v>
      </c>
      <c r="F3414" s="69">
        <v>1780</v>
      </c>
      <c r="G3414" s="69" t="s">
        <v>1939</v>
      </c>
    </row>
    <row r="3415" spans="1:45" ht="14.4">
      <c r="A3415" s="27" t="str">
        <f>VLOOKUP(C3415,'user list'!A:B,2,0)</f>
        <v>DOE</v>
      </c>
      <c r="B3415" s="172">
        <v>45810.687777777777</v>
      </c>
      <c r="C3415" s="69" t="s">
        <v>212</v>
      </c>
      <c r="D3415" s="69" t="s">
        <v>1937</v>
      </c>
      <c r="E3415" s="69" t="s">
        <v>2471</v>
      </c>
      <c r="F3415" s="69">
        <v>1782</v>
      </c>
      <c r="G3415" s="69" t="s">
        <v>1939</v>
      </c>
      <c r="O3415" s="73"/>
      <c r="P3415" s="73"/>
    </row>
    <row r="3416" spans="1:45" ht="14.4">
      <c r="A3416" s="27" t="str">
        <f>VLOOKUP(C3416,'user list'!A:B,2,0)</f>
        <v>LEDIPO</v>
      </c>
      <c r="B3416" s="172">
        <v>45810.687881944446</v>
      </c>
      <c r="C3416" s="69" t="s">
        <v>222</v>
      </c>
      <c r="D3416" s="69" t="s">
        <v>1937</v>
      </c>
      <c r="E3416" s="69" t="s">
        <v>2438</v>
      </c>
      <c r="F3416" s="69">
        <v>1045</v>
      </c>
      <c r="G3416" s="69" t="s">
        <v>1939</v>
      </c>
      <c r="L3416" s="73"/>
      <c r="M3416" s="73"/>
    </row>
    <row r="3417" spans="1:45" ht="14.4">
      <c r="A3417" s="27" t="str">
        <f>VLOOKUP(C3417,'user list'!A:B,2,0)</f>
        <v>LEDIPO</v>
      </c>
      <c r="B3417" s="172">
        <v>45810.688171296293</v>
      </c>
      <c r="C3417" s="69" t="s">
        <v>222</v>
      </c>
      <c r="D3417" s="69" t="s">
        <v>1937</v>
      </c>
      <c r="E3417" s="69" t="s">
        <v>2463</v>
      </c>
      <c r="F3417" s="69">
        <v>1760</v>
      </c>
      <c r="G3417" s="69" t="s">
        <v>1939</v>
      </c>
    </row>
    <row r="3418" spans="1:45" ht="14.4">
      <c r="A3418" s="27" t="str">
        <f>VLOOKUP(C3418,'user list'!A:B,2,0)</f>
        <v>QCYDO</v>
      </c>
      <c r="B3418" s="172">
        <v>45810.688877314817</v>
      </c>
      <c r="C3418" s="69" t="s">
        <v>270</v>
      </c>
      <c r="D3418" s="69" t="s">
        <v>1937</v>
      </c>
      <c r="E3418" s="69" t="s">
        <v>2476</v>
      </c>
      <c r="F3418" s="69">
        <v>1790</v>
      </c>
      <c r="G3418" s="69" t="s">
        <v>2440</v>
      </c>
      <c r="O3418" s="73"/>
      <c r="P3418" s="73"/>
    </row>
    <row r="3419" spans="1:45" ht="14.4">
      <c r="A3419" s="27" t="str">
        <f>VLOOKUP(C3419,'user list'!A:B,2,0)</f>
        <v>Admin</v>
      </c>
      <c r="B3419" s="172">
        <v>45810.688877314817</v>
      </c>
      <c r="C3419" s="69" t="s">
        <v>186</v>
      </c>
      <c r="D3419" s="69" t="s">
        <v>1937</v>
      </c>
      <c r="E3419" s="69" t="s">
        <v>2476</v>
      </c>
      <c r="F3419" s="69">
        <v>1790</v>
      </c>
      <c r="G3419" s="69" t="s">
        <v>1948</v>
      </c>
      <c r="L3419" s="73"/>
      <c r="M3419" s="73"/>
    </row>
    <row r="3420" spans="1:45" ht="14.4">
      <c r="A3420" s="27" t="str">
        <f>VLOOKUP(C3420,'user list'!A:B,2,0)</f>
        <v>Admin</v>
      </c>
      <c r="B3420" s="172">
        <v>45810.688877314817</v>
      </c>
      <c r="C3420" s="69" t="s">
        <v>186</v>
      </c>
      <c r="D3420" s="69" t="s">
        <v>1937</v>
      </c>
      <c r="E3420" s="69" t="s">
        <v>2476</v>
      </c>
      <c r="F3420" s="69">
        <v>1790</v>
      </c>
      <c r="G3420" s="69" t="s">
        <v>1948</v>
      </c>
      <c r="AD3420" s="74"/>
      <c r="AG3420" s="74"/>
    </row>
    <row r="3421" spans="1:45" ht="14.4">
      <c r="A3421" s="27" t="str">
        <f>VLOOKUP(C3421,'user list'!A:B,2,0)</f>
        <v>Admin</v>
      </c>
      <c r="B3421" s="172">
        <v>45810.688888888886</v>
      </c>
      <c r="C3421" s="69" t="s">
        <v>186</v>
      </c>
      <c r="D3421" s="69" t="s">
        <v>1937</v>
      </c>
      <c r="E3421" s="69" t="s">
        <v>2476</v>
      </c>
      <c r="F3421" s="69">
        <v>1790</v>
      </c>
      <c r="G3421" s="69" t="s">
        <v>1948</v>
      </c>
      <c r="L3421" s="73"/>
      <c r="M3421" s="73"/>
    </row>
    <row r="3422" spans="1:45" ht="14.4">
      <c r="A3422" s="27" t="str">
        <f>VLOOKUP(C3422,'user list'!A:B,2,0)</f>
        <v>Admin</v>
      </c>
      <c r="B3422" s="172">
        <v>45810.688888888886</v>
      </c>
      <c r="C3422" s="69" t="s">
        <v>186</v>
      </c>
      <c r="D3422" s="69" t="s">
        <v>1937</v>
      </c>
      <c r="E3422" s="69" t="s">
        <v>2476</v>
      </c>
      <c r="F3422" s="69">
        <v>1790</v>
      </c>
      <c r="G3422" s="69" t="s">
        <v>1947</v>
      </c>
    </row>
    <row r="3423" spans="1:45" ht="14.4">
      <c r="A3423" s="27" t="str">
        <f>VLOOKUP(C3423,'user list'!A:B,2,0)</f>
        <v>CTO</v>
      </c>
      <c r="B3423" s="172">
        <v>45810.689143518517</v>
      </c>
      <c r="C3423" s="69" t="s">
        <v>207</v>
      </c>
      <c r="D3423" s="69" t="s">
        <v>1937</v>
      </c>
      <c r="E3423" s="69" t="s">
        <v>2477</v>
      </c>
      <c r="F3423" s="69">
        <v>1791</v>
      </c>
      <c r="G3423" s="69" t="s">
        <v>2440</v>
      </c>
      <c r="O3423" s="73"/>
      <c r="P3423" s="73"/>
    </row>
    <row r="3424" spans="1:45" ht="14.4">
      <c r="A3424" s="27" t="str">
        <f>VLOOKUP(C3424,'user list'!A:B,2,0)</f>
        <v>Admin</v>
      </c>
      <c r="B3424" s="172">
        <v>45810.689143518517</v>
      </c>
      <c r="C3424" s="69" t="s">
        <v>186</v>
      </c>
      <c r="D3424" s="69" t="s">
        <v>1937</v>
      </c>
      <c r="E3424" s="69" t="s">
        <v>2477</v>
      </c>
      <c r="F3424" s="69">
        <v>1791</v>
      </c>
      <c r="G3424" s="69" t="s">
        <v>1948</v>
      </c>
      <c r="O3424" s="73"/>
      <c r="P3424" s="73"/>
    </row>
    <row r="3425" spans="1:54" ht="14.4">
      <c r="A3425" s="27" t="str">
        <f>VLOOKUP(C3425,'user list'!A:B,2,0)</f>
        <v>Admin</v>
      </c>
      <c r="B3425" s="172">
        <v>45810.689143518517</v>
      </c>
      <c r="C3425" s="69" t="s">
        <v>186</v>
      </c>
      <c r="D3425" s="69" t="s">
        <v>1937</v>
      </c>
      <c r="E3425" s="69" t="s">
        <v>2477</v>
      </c>
      <c r="F3425" s="69">
        <v>1791</v>
      </c>
      <c r="G3425" s="69" t="s">
        <v>1948</v>
      </c>
    </row>
    <row r="3426" spans="1:54" ht="14.4">
      <c r="A3426" s="27" t="str">
        <f>VLOOKUP(C3426,'user list'!A:B,2,0)</f>
        <v>Admin</v>
      </c>
      <c r="B3426" s="172">
        <v>45810.689143518517</v>
      </c>
      <c r="C3426" s="69" t="s">
        <v>186</v>
      </c>
      <c r="D3426" s="69" t="s">
        <v>1937</v>
      </c>
      <c r="E3426" s="69" t="s">
        <v>2477</v>
      </c>
      <c r="F3426" s="69">
        <v>1791</v>
      </c>
      <c r="G3426" s="69" t="s">
        <v>1948</v>
      </c>
    </row>
    <row r="3427" spans="1:54" ht="14.4">
      <c r="A3427" s="27" t="str">
        <f>VLOOKUP(C3427,'user list'!A:B,2,0)</f>
        <v>Admin</v>
      </c>
      <c r="B3427" s="172">
        <v>45810.689143518517</v>
      </c>
      <c r="C3427" s="69" t="s">
        <v>186</v>
      </c>
      <c r="D3427" s="69" t="s">
        <v>1937</v>
      </c>
      <c r="E3427" s="69" t="s">
        <v>2477</v>
      </c>
      <c r="F3427" s="69">
        <v>1791</v>
      </c>
      <c r="G3427" s="69" t="s">
        <v>1947</v>
      </c>
    </row>
    <row r="3428" spans="1:54" ht="14.4">
      <c r="A3428" s="27" t="str">
        <f>VLOOKUP(C3428,'user list'!A:B,2,0)</f>
        <v>QCYDO</v>
      </c>
      <c r="B3428" s="172">
        <v>45810.689212962963</v>
      </c>
      <c r="C3428" s="69" t="s">
        <v>270</v>
      </c>
      <c r="D3428" s="69" t="s">
        <v>1937</v>
      </c>
      <c r="E3428" s="69" t="s">
        <v>2474</v>
      </c>
      <c r="F3428" s="69">
        <v>1788</v>
      </c>
      <c r="G3428" s="69" t="s">
        <v>1939</v>
      </c>
      <c r="AD3428" s="73"/>
      <c r="AE3428" s="73"/>
    </row>
    <row r="3429" spans="1:54" ht="14.4">
      <c r="A3429" s="27" t="str">
        <f>VLOOKUP(C3429,'user list'!A:B,2,0)</f>
        <v>QCYDO</v>
      </c>
      <c r="B3429" s="172">
        <v>45810.68922453704</v>
      </c>
      <c r="C3429" s="69" t="s">
        <v>270</v>
      </c>
      <c r="D3429" s="69" t="s">
        <v>1937</v>
      </c>
      <c r="E3429" s="69" t="s">
        <v>2474</v>
      </c>
      <c r="F3429" s="69">
        <v>1788</v>
      </c>
      <c r="G3429" s="69" t="s">
        <v>1939</v>
      </c>
      <c r="L3429" s="73"/>
      <c r="M3429" s="73"/>
    </row>
    <row r="3430" spans="1:54" ht="14.4">
      <c r="A3430" s="27" t="str">
        <f>VLOOKUP(C3430,'user list'!A:B,2,0)</f>
        <v>QCYDO</v>
      </c>
      <c r="B3430" s="172">
        <v>45810.689236111109</v>
      </c>
      <c r="C3430" s="69" t="s">
        <v>270</v>
      </c>
      <c r="D3430" s="69" t="s">
        <v>1937</v>
      </c>
      <c r="E3430" s="69" t="s">
        <v>2474</v>
      </c>
      <c r="F3430" s="69">
        <v>1788</v>
      </c>
      <c r="G3430" s="69" t="s">
        <v>1939</v>
      </c>
    </row>
    <row r="3431" spans="1:54" ht="14.4">
      <c r="A3431" s="27" t="str">
        <f>VLOOKUP(C3431,'user list'!A:B,2,0)</f>
        <v>OCA</v>
      </c>
      <c r="B3431" s="172">
        <v>45810.689791666664</v>
      </c>
      <c r="C3431" s="69" t="s">
        <v>227</v>
      </c>
      <c r="D3431" s="69" t="s">
        <v>1937</v>
      </c>
      <c r="E3431" s="69" t="s">
        <v>2468</v>
      </c>
      <c r="F3431" s="69">
        <v>1778</v>
      </c>
      <c r="G3431" s="69" t="s">
        <v>1947</v>
      </c>
    </row>
    <row r="3432" spans="1:54" ht="14.4">
      <c r="A3432" s="27" t="str">
        <f>VLOOKUP(C3432,'user list'!A:B,2,0)</f>
        <v>OCA</v>
      </c>
      <c r="B3432" s="172">
        <v>45810.689791666664</v>
      </c>
      <c r="C3432" s="69" t="s">
        <v>227</v>
      </c>
      <c r="D3432" s="69" t="s">
        <v>1937</v>
      </c>
      <c r="E3432" s="69" t="s">
        <v>2468</v>
      </c>
      <c r="F3432" s="69">
        <v>1778</v>
      </c>
      <c r="G3432" s="69" t="s">
        <v>1948</v>
      </c>
    </row>
    <row r="3433" spans="1:54" ht="14.4">
      <c r="A3433" s="27" t="str">
        <f>VLOOKUP(C3433,'user list'!A:B,2,0)</f>
        <v>OCA</v>
      </c>
      <c r="B3433" s="172">
        <v>45810.689803240741</v>
      </c>
      <c r="C3433" s="69" t="s">
        <v>227</v>
      </c>
      <c r="D3433" s="69" t="s">
        <v>1937</v>
      </c>
      <c r="E3433" s="69" t="s">
        <v>2468</v>
      </c>
      <c r="F3433" s="69">
        <v>1778</v>
      </c>
      <c r="G3433" s="69" t="s">
        <v>1939</v>
      </c>
    </row>
    <row r="3434" spans="1:54" ht="14.4">
      <c r="A3434" s="27" t="str">
        <f>VLOOKUP(C3434,'user list'!A:B,2,0)</f>
        <v>CTO</v>
      </c>
      <c r="B3434" s="172">
        <v>45810.68986111111</v>
      </c>
      <c r="C3434" s="69" t="s">
        <v>207</v>
      </c>
      <c r="D3434" s="69" t="s">
        <v>1937</v>
      </c>
      <c r="E3434" s="69" t="s">
        <v>2477</v>
      </c>
      <c r="F3434" s="69">
        <v>1791</v>
      </c>
      <c r="G3434" s="69" t="s">
        <v>1939</v>
      </c>
      <c r="R3434" s="73"/>
      <c r="S3434" s="73"/>
    </row>
    <row r="3435" spans="1:54" ht="14.4">
      <c r="A3435" s="27" t="str">
        <f>VLOOKUP(C3435,'user list'!A:B,2,0)</f>
        <v>CTO</v>
      </c>
      <c r="B3435" s="172">
        <v>45810.690289351849</v>
      </c>
      <c r="C3435" s="69" t="s">
        <v>207</v>
      </c>
      <c r="D3435" s="69" t="s">
        <v>1937</v>
      </c>
      <c r="E3435" s="69" t="s">
        <v>2477</v>
      </c>
      <c r="F3435" s="69">
        <v>1791</v>
      </c>
      <c r="G3435" s="69" t="s">
        <v>1939</v>
      </c>
    </row>
    <row r="3436" spans="1:54" ht="14.4">
      <c r="A3436" s="27" t="str">
        <f>VLOOKUP(C3436,'user list'!A:B,2,0)</f>
        <v>CGSD</v>
      </c>
      <c r="B3436" s="172">
        <v>45810.690324074072</v>
      </c>
      <c r="C3436" s="69" t="s">
        <v>200</v>
      </c>
      <c r="D3436" s="69" t="s">
        <v>1937</v>
      </c>
      <c r="E3436" s="69" t="s">
        <v>2478</v>
      </c>
      <c r="F3436" s="69">
        <v>1792</v>
      </c>
      <c r="G3436" s="69" t="s">
        <v>2440</v>
      </c>
      <c r="O3436" s="73"/>
      <c r="P3436" s="73"/>
    </row>
    <row r="3437" spans="1:54" ht="14.4">
      <c r="A3437" s="27" t="str">
        <f>VLOOKUP(C3437,'user list'!A:B,2,0)</f>
        <v>Admin</v>
      </c>
      <c r="B3437" s="172">
        <v>45810.690335648149</v>
      </c>
      <c r="C3437" s="69" t="s">
        <v>186</v>
      </c>
      <c r="D3437" s="69" t="s">
        <v>1937</v>
      </c>
      <c r="E3437" s="69" t="s">
        <v>2478</v>
      </c>
      <c r="F3437" s="69">
        <v>1792</v>
      </c>
      <c r="G3437" s="69" t="s">
        <v>1948</v>
      </c>
      <c r="AY3437" s="74"/>
      <c r="BB3437" s="74"/>
    </row>
    <row r="3438" spans="1:54" ht="14.4">
      <c r="A3438" s="27" t="str">
        <f>VLOOKUP(C3438,'user list'!A:B,2,0)</f>
        <v>Admin</v>
      </c>
      <c r="B3438" s="172">
        <v>45810.690335648149</v>
      </c>
      <c r="C3438" s="69" t="s">
        <v>186</v>
      </c>
      <c r="D3438" s="69" t="s">
        <v>1937</v>
      </c>
      <c r="E3438" s="69" t="s">
        <v>2478</v>
      </c>
      <c r="F3438" s="69">
        <v>1792</v>
      </c>
      <c r="G3438" s="69" t="s">
        <v>1948</v>
      </c>
      <c r="L3438" s="73"/>
      <c r="M3438" s="73"/>
    </row>
    <row r="3439" spans="1:54" ht="14.4">
      <c r="A3439" s="27" t="str">
        <f>VLOOKUP(C3439,'user list'!A:B,2,0)</f>
        <v>Admin</v>
      </c>
      <c r="B3439" s="172">
        <v>45810.690335648149</v>
      </c>
      <c r="C3439" s="69" t="s">
        <v>186</v>
      </c>
      <c r="D3439" s="69" t="s">
        <v>1937</v>
      </c>
      <c r="E3439" s="69" t="s">
        <v>2478</v>
      </c>
      <c r="F3439" s="69">
        <v>1792</v>
      </c>
      <c r="G3439" s="69" t="s">
        <v>1948</v>
      </c>
      <c r="L3439" s="73"/>
      <c r="M3439" s="73"/>
    </row>
    <row r="3440" spans="1:54" ht="14.4">
      <c r="A3440" s="27" t="str">
        <f>VLOOKUP(C3440,'user list'!A:B,2,0)</f>
        <v>Admin</v>
      </c>
      <c r="B3440" s="172">
        <v>45810.690335648149</v>
      </c>
      <c r="C3440" s="69" t="s">
        <v>186</v>
      </c>
      <c r="D3440" s="69" t="s">
        <v>1937</v>
      </c>
      <c r="E3440" s="69" t="s">
        <v>2478</v>
      </c>
      <c r="F3440" s="69">
        <v>1792</v>
      </c>
      <c r="G3440" s="69" t="s">
        <v>1947</v>
      </c>
      <c r="O3440" s="73"/>
      <c r="P3440" s="73"/>
    </row>
    <row r="3441" spans="1:31" ht="14.4">
      <c r="A3441" s="27" t="str">
        <f>VLOOKUP(C3441,'user list'!A:B,2,0)</f>
        <v>CGSD</v>
      </c>
      <c r="B3441" s="172">
        <v>45810.690763888888</v>
      </c>
      <c r="C3441" s="69" t="s">
        <v>200</v>
      </c>
      <c r="D3441" s="69" t="s">
        <v>1937</v>
      </c>
      <c r="E3441" s="69" t="s">
        <v>2475</v>
      </c>
      <c r="F3441" s="69">
        <v>1789</v>
      </c>
      <c r="G3441" s="69" t="s">
        <v>1939</v>
      </c>
      <c r="O3441" s="73"/>
      <c r="P3441" s="73"/>
    </row>
    <row r="3442" spans="1:31" ht="14.4">
      <c r="A3442" s="27" t="str">
        <f>VLOOKUP(C3442,'user list'!A:B,2,0)</f>
        <v>CGSD</v>
      </c>
      <c r="B3442" s="172">
        <v>45810.690787037034</v>
      </c>
      <c r="C3442" s="69" t="s">
        <v>200</v>
      </c>
      <c r="D3442" s="69" t="s">
        <v>1937</v>
      </c>
      <c r="E3442" s="69" t="s">
        <v>2478</v>
      </c>
      <c r="F3442" s="69">
        <v>1792</v>
      </c>
      <c r="G3442" s="69" t="s">
        <v>1939</v>
      </c>
    </row>
    <row r="3443" spans="1:31" ht="14.4">
      <c r="A3443" s="27" t="str">
        <f>VLOOKUP(C3443,'user list'!A:B,2,0)</f>
        <v>CGSD</v>
      </c>
      <c r="B3443" s="172">
        <v>45810.690879629627</v>
      </c>
      <c r="C3443" s="69" t="s">
        <v>200</v>
      </c>
      <c r="D3443" s="69" t="s">
        <v>1937</v>
      </c>
      <c r="E3443" s="69" t="s">
        <v>2475</v>
      </c>
      <c r="F3443" s="69">
        <v>1789</v>
      </c>
      <c r="G3443" s="69" t="s">
        <v>1939</v>
      </c>
    </row>
    <row r="3444" spans="1:31" ht="14.4">
      <c r="A3444" s="27" t="str">
        <f>VLOOKUP(C3444,'user list'!A:B,2,0)</f>
        <v>MDAD</v>
      </c>
      <c r="B3444" s="172">
        <v>45810.692187499997</v>
      </c>
      <c r="C3444" s="69" t="s">
        <v>223</v>
      </c>
      <c r="D3444" s="69" t="s">
        <v>1937</v>
      </c>
      <c r="E3444" s="69" t="s">
        <v>2029</v>
      </c>
      <c r="F3444" s="69">
        <v>1793</v>
      </c>
      <c r="G3444" s="69" t="s">
        <v>2440</v>
      </c>
      <c r="O3444" s="73"/>
      <c r="P3444" s="73"/>
    </row>
    <row r="3445" spans="1:31" ht="14.4">
      <c r="A3445" s="27" t="str">
        <f>VLOOKUP(C3445,'user list'!A:B,2,0)</f>
        <v>Admin</v>
      </c>
      <c r="B3445" s="172">
        <v>45810.692187499997</v>
      </c>
      <c r="C3445" s="69" t="s">
        <v>186</v>
      </c>
      <c r="D3445" s="69" t="s">
        <v>1937</v>
      </c>
      <c r="E3445" s="69" t="s">
        <v>2029</v>
      </c>
      <c r="F3445" s="69">
        <v>1793</v>
      </c>
      <c r="G3445" s="69" t="s">
        <v>1948</v>
      </c>
      <c r="L3445" s="73"/>
      <c r="M3445" s="73"/>
    </row>
    <row r="3446" spans="1:31" ht="14.4">
      <c r="A3446" s="27" t="str">
        <f>VLOOKUP(C3446,'user list'!A:B,2,0)</f>
        <v>Admin</v>
      </c>
      <c r="B3446" s="172">
        <v>45810.692187499997</v>
      </c>
      <c r="C3446" s="69" t="s">
        <v>186</v>
      </c>
      <c r="D3446" s="69" t="s">
        <v>1937</v>
      </c>
      <c r="E3446" s="69" t="s">
        <v>2029</v>
      </c>
      <c r="F3446" s="69">
        <v>1793</v>
      </c>
      <c r="G3446" s="69" t="s">
        <v>1948</v>
      </c>
    </row>
    <row r="3447" spans="1:31" ht="14.4">
      <c r="A3447" s="27" t="str">
        <f>VLOOKUP(C3447,'user list'!A:B,2,0)</f>
        <v>Admin</v>
      </c>
      <c r="B3447" s="172">
        <v>45810.692199074074</v>
      </c>
      <c r="C3447" s="69" t="s">
        <v>186</v>
      </c>
      <c r="D3447" s="69" t="s">
        <v>1937</v>
      </c>
      <c r="E3447" s="69" t="s">
        <v>2029</v>
      </c>
      <c r="F3447" s="69">
        <v>1793</v>
      </c>
      <c r="G3447" s="69" t="s">
        <v>1948</v>
      </c>
      <c r="AD3447" s="73"/>
      <c r="AE3447" s="73"/>
    </row>
    <row r="3448" spans="1:31" ht="14.4">
      <c r="A3448" s="27" t="str">
        <f>VLOOKUP(C3448,'user list'!A:B,2,0)</f>
        <v>Admin</v>
      </c>
      <c r="B3448" s="172">
        <v>45810.692199074074</v>
      </c>
      <c r="C3448" s="69" t="s">
        <v>186</v>
      </c>
      <c r="D3448" s="69" t="s">
        <v>1937</v>
      </c>
      <c r="E3448" s="69" t="s">
        <v>2029</v>
      </c>
      <c r="F3448" s="69">
        <v>1793</v>
      </c>
      <c r="G3448" s="69" t="s">
        <v>1947</v>
      </c>
    </row>
    <row r="3449" spans="1:31" ht="14.4">
      <c r="A3449" s="27" t="str">
        <f>VLOOKUP(C3449,'user list'!A:B,2,0)</f>
        <v>CGSD</v>
      </c>
      <c r="B3449" s="172">
        <v>45810.692210648151</v>
      </c>
      <c r="C3449" s="69" t="s">
        <v>200</v>
      </c>
      <c r="D3449" s="69" t="s">
        <v>1937</v>
      </c>
      <c r="E3449" s="69" t="s">
        <v>2479</v>
      </c>
      <c r="F3449" s="69">
        <v>1794</v>
      </c>
      <c r="G3449" s="69" t="s">
        <v>2440</v>
      </c>
      <c r="L3449" s="74"/>
      <c r="O3449" s="73"/>
      <c r="P3449" s="73"/>
    </row>
    <row r="3450" spans="1:31" ht="14.4">
      <c r="A3450" s="27" t="str">
        <f>VLOOKUP(C3450,'user list'!A:B,2,0)</f>
        <v>Admin</v>
      </c>
      <c r="B3450" s="172">
        <v>45810.692210648151</v>
      </c>
      <c r="C3450" s="69" t="s">
        <v>186</v>
      </c>
      <c r="D3450" s="69" t="s">
        <v>1937</v>
      </c>
      <c r="E3450" s="69" t="s">
        <v>2479</v>
      </c>
      <c r="F3450" s="69">
        <v>1794</v>
      </c>
      <c r="G3450" s="69" t="s">
        <v>1948</v>
      </c>
    </row>
    <row r="3451" spans="1:31" ht="14.4">
      <c r="A3451" s="27" t="str">
        <f>VLOOKUP(C3451,'user list'!A:B,2,0)</f>
        <v>Admin</v>
      </c>
      <c r="B3451" s="172">
        <v>45810.692210648151</v>
      </c>
      <c r="C3451" s="69" t="s">
        <v>186</v>
      </c>
      <c r="D3451" s="69" t="s">
        <v>1937</v>
      </c>
      <c r="E3451" s="69" t="s">
        <v>2479</v>
      </c>
      <c r="F3451" s="69">
        <v>1794</v>
      </c>
      <c r="G3451" s="69" t="s">
        <v>1948</v>
      </c>
      <c r="O3451" s="73"/>
      <c r="P3451" s="73"/>
    </row>
    <row r="3452" spans="1:31" ht="14.4">
      <c r="A3452" s="27" t="str">
        <f>VLOOKUP(C3452,'user list'!A:B,2,0)</f>
        <v>Admin</v>
      </c>
      <c r="B3452" s="172">
        <v>45810.692210648151</v>
      </c>
      <c r="C3452" s="69" t="s">
        <v>186</v>
      </c>
      <c r="D3452" s="69" t="s">
        <v>1937</v>
      </c>
      <c r="E3452" s="69" t="s">
        <v>2479</v>
      </c>
      <c r="F3452" s="69">
        <v>1794</v>
      </c>
      <c r="G3452" s="69" t="s">
        <v>1948</v>
      </c>
      <c r="L3452" s="73"/>
      <c r="M3452" s="73"/>
    </row>
    <row r="3453" spans="1:31" ht="14.4">
      <c r="A3453" s="27" t="str">
        <f>VLOOKUP(C3453,'user list'!A:B,2,0)</f>
        <v>Admin</v>
      </c>
      <c r="B3453" s="172">
        <v>45810.692210648151</v>
      </c>
      <c r="C3453" s="69" t="s">
        <v>186</v>
      </c>
      <c r="D3453" s="69" t="s">
        <v>1937</v>
      </c>
      <c r="E3453" s="69" t="s">
        <v>2479</v>
      </c>
      <c r="F3453" s="69">
        <v>1794</v>
      </c>
      <c r="G3453" s="69" t="s">
        <v>1947</v>
      </c>
    </row>
    <row r="3454" spans="1:31" ht="14.4">
      <c r="A3454" s="27" t="str">
        <f>VLOOKUP(C3454,'user list'!A:B,2,0)</f>
        <v>DSQC</v>
      </c>
      <c r="B3454" s="172">
        <v>45810.692569444444</v>
      </c>
      <c r="C3454" s="69" t="s">
        <v>214</v>
      </c>
      <c r="D3454" s="69" t="s">
        <v>1937</v>
      </c>
      <c r="E3454" s="69" t="s">
        <v>2439</v>
      </c>
      <c r="F3454" s="69">
        <v>1444</v>
      </c>
      <c r="G3454" s="69" t="s">
        <v>1939</v>
      </c>
    </row>
    <row r="3455" spans="1:31" ht="14.4">
      <c r="A3455" s="27" t="str">
        <f>VLOOKUP(C3455,'user list'!A:B,2,0)</f>
        <v>DSQC</v>
      </c>
      <c r="B3455" s="172">
        <v>45810.692812499998</v>
      </c>
      <c r="C3455" s="69" t="s">
        <v>214</v>
      </c>
      <c r="D3455" s="69" t="s">
        <v>1937</v>
      </c>
      <c r="E3455" s="69" t="s">
        <v>2444</v>
      </c>
      <c r="F3455" s="69">
        <v>1741</v>
      </c>
      <c r="G3455" s="69" t="s">
        <v>1939</v>
      </c>
    </row>
    <row r="3456" spans="1:31" ht="14.4">
      <c r="A3456" s="27" t="str">
        <f>VLOOKUP(C3456,'user list'!A:B,2,0)</f>
        <v>DSQC</v>
      </c>
      <c r="B3456" s="172">
        <v>45810.692870370367</v>
      </c>
      <c r="C3456" s="69" t="s">
        <v>214</v>
      </c>
      <c r="D3456" s="69" t="s">
        <v>1937</v>
      </c>
      <c r="E3456" s="69" t="s">
        <v>2444</v>
      </c>
      <c r="F3456" s="69">
        <v>1741</v>
      </c>
      <c r="G3456" s="69" t="s">
        <v>1947</v>
      </c>
      <c r="O3456" s="73"/>
      <c r="P3456" s="73"/>
    </row>
    <row r="3457" spans="1:45" ht="14.4">
      <c r="A3457" s="27" t="str">
        <f>VLOOKUP(C3457,'user list'!A:B,2,0)</f>
        <v>DSQC</v>
      </c>
      <c r="B3457" s="172">
        <v>45810.692870370367</v>
      </c>
      <c r="C3457" s="69" t="s">
        <v>214</v>
      </c>
      <c r="D3457" s="69" t="s">
        <v>1937</v>
      </c>
      <c r="E3457" s="69" t="s">
        <v>2444</v>
      </c>
      <c r="F3457" s="69">
        <v>1741</v>
      </c>
      <c r="G3457" s="69" t="s">
        <v>1948</v>
      </c>
    </row>
    <row r="3458" spans="1:45" ht="14.4">
      <c r="A3458" s="27" t="str">
        <f>VLOOKUP(C3458,'user list'!A:B,2,0)</f>
        <v>DSQC</v>
      </c>
      <c r="B3458" s="172">
        <v>45810.692881944444</v>
      </c>
      <c r="C3458" s="69" t="s">
        <v>214</v>
      </c>
      <c r="D3458" s="69" t="s">
        <v>1937</v>
      </c>
      <c r="E3458" s="69" t="s">
        <v>2444</v>
      </c>
      <c r="F3458" s="69">
        <v>1741</v>
      </c>
      <c r="G3458" s="69" t="s">
        <v>1939</v>
      </c>
    </row>
    <row r="3459" spans="1:45" ht="14.4">
      <c r="A3459" s="27" t="str">
        <f>VLOOKUP(C3459,'user list'!A:B,2,0)</f>
        <v>Admin</v>
      </c>
      <c r="B3459" s="172">
        <v>45810.692881944444</v>
      </c>
      <c r="C3459" s="69" t="s">
        <v>186</v>
      </c>
      <c r="D3459" s="69" t="s">
        <v>1937</v>
      </c>
      <c r="E3459" s="69" t="s">
        <v>2444</v>
      </c>
      <c r="F3459" s="69">
        <v>1741</v>
      </c>
      <c r="G3459" s="69" t="s">
        <v>1948</v>
      </c>
      <c r="AP3459" s="74"/>
      <c r="AS3459" s="74"/>
    </row>
    <row r="3460" spans="1:45" ht="14.4">
      <c r="A3460" s="27" t="str">
        <f>VLOOKUP(C3460,'user list'!A:B,2,0)</f>
        <v>Admin</v>
      </c>
      <c r="B3460" s="172">
        <v>45810.692881944444</v>
      </c>
      <c r="C3460" s="69" t="s">
        <v>186</v>
      </c>
      <c r="D3460" s="69" t="s">
        <v>1937</v>
      </c>
      <c r="E3460" s="69" t="s">
        <v>2444</v>
      </c>
      <c r="F3460" s="69">
        <v>1741</v>
      </c>
      <c r="G3460" s="69" t="s">
        <v>1947</v>
      </c>
      <c r="L3460" s="73"/>
      <c r="M3460" s="73"/>
    </row>
    <row r="3461" spans="1:45" ht="14.4">
      <c r="A3461" s="27" t="str">
        <f>VLOOKUP(C3461,'user list'!A:B,2,0)</f>
        <v>Admin</v>
      </c>
      <c r="B3461" s="172">
        <v>45810.692881944444</v>
      </c>
      <c r="C3461" s="69" t="s">
        <v>186</v>
      </c>
      <c r="D3461" s="69" t="s">
        <v>1937</v>
      </c>
      <c r="E3461" s="69" t="s">
        <v>2444</v>
      </c>
      <c r="F3461" s="69">
        <v>1741</v>
      </c>
      <c r="G3461" s="69" t="s">
        <v>1948</v>
      </c>
      <c r="L3461" s="73"/>
      <c r="M3461" s="73"/>
    </row>
    <row r="3462" spans="1:45" ht="14.4">
      <c r="A3462" s="27" t="str">
        <f>VLOOKUP(C3462,'user list'!A:B,2,0)</f>
        <v>Admin</v>
      </c>
      <c r="B3462" s="172">
        <v>45810.692881944444</v>
      </c>
      <c r="C3462" s="69" t="s">
        <v>186</v>
      </c>
      <c r="D3462" s="69" t="s">
        <v>1937</v>
      </c>
      <c r="E3462" s="69" t="s">
        <v>2444</v>
      </c>
      <c r="F3462" s="69">
        <v>1741</v>
      </c>
      <c r="G3462" s="69" t="s">
        <v>1948</v>
      </c>
      <c r="O3462" s="73"/>
      <c r="P3462" s="73"/>
    </row>
    <row r="3463" spans="1:45" ht="14.4">
      <c r="A3463" s="27" t="str">
        <f>VLOOKUP(C3463,'user list'!A:B,2,0)</f>
        <v>CGSD</v>
      </c>
      <c r="B3463" s="172">
        <v>45810.692997685182</v>
      </c>
      <c r="C3463" s="69" t="s">
        <v>200</v>
      </c>
      <c r="D3463" s="69" t="s">
        <v>1937</v>
      </c>
      <c r="E3463" s="69" t="s">
        <v>2480</v>
      </c>
      <c r="F3463" s="69">
        <v>1795</v>
      </c>
      <c r="G3463" s="69" t="s">
        <v>2440</v>
      </c>
    </row>
    <row r="3464" spans="1:45" ht="14.4">
      <c r="A3464" s="27" t="str">
        <f>VLOOKUP(C3464,'user list'!A:B,2,0)</f>
        <v>Admin</v>
      </c>
      <c r="B3464" s="172">
        <v>45810.692997685182</v>
      </c>
      <c r="C3464" s="69" t="s">
        <v>186</v>
      </c>
      <c r="D3464" s="69" t="s">
        <v>1937</v>
      </c>
      <c r="E3464" s="69" t="s">
        <v>2480</v>
      </c>
      <c r="F3464" s="69">
        <v>1795</v>
      </c>
      <c r="G3464" s="69" t="s">
        <v>1948</v>
      </c>
    </row>
    <row r="3465" spans="1:45" ht="14.4">
      <c r="A3465" s="27" t="str">
        <f>VLOOKUP(C3465,'user list'!A:B,2,0)</f>
        <v>Admin</v>
      </c>
      <c r="B3465" s="172">
        <v>45810.692997685182</v>
      </c>
      <c r="C3465" s="69" t="s">
        <v>186</v>
      </c>
      <c r="D3465" s="69" t="s">
        <v>1937</v>
      </c>
      <c r="E3465" s="69" t="s">
        <v>2480</v>
      </c>
      <c r="F3465" s="69">
        <v>1795</v>
      </c>
      <c r="G3465" s="69" t="s">
        <v>1948</v>
      </c>
    </row>
    <row r="3466" spans="1:45" ht="14.4">
      <c r="A3466" s="27" t="str">
        <f>VLOOKUP(C3466,'user list'!A:B,2,0)</f>
        <v>Admin</v>
      </c>
      <c r="B3466" s="172">
        <v>45810.693009259259</v>
      </c>
      <c r="C3466" s="69" t="s">
        <v>186</v>
      </c>
      <c r="D3466" s="69" t="s">
        <v>1937</v>
      </c>
      <c r="E3466" s="69" t="s">
        <v>2480</v>
      </c>
      <c r="F3466" s="69">
        <v>1795</v>
      </c>
      <c r="G3466" s="69" t="s">
        <v>1948</v>
      </c>
      <c r="O3466" s="73"/>
      <c r="P3466" s="73"/>
    </row>
    <row r="3467" spans="1:45" ht="14.4">
      <c r="A3467" s="27" t="str">
        <f>VLOOKUP(C3467,'user list'!A:B,2,0)</f>
        <v>Admin</v>
      </c>
      <c r="B3467" s="172">
        <v>45810.693009259259</v>
      </c>
      <c r="C3467" s="69" t="s">
        <v>186</v>
      </c>
      <c r="D3467" s="69" t="s">
        <v>1937</v>
      </c>
      <c r="E3467" s="69" t="s">
        <v>2480</v>
      </c>
      <c r="F3467" s="69">
        <v>1795</v>
      </c>
      <c r="G3467" s="69" t="s">
        <v>1947</v>
      </c>
      <c r="O3467" s="73"/>
      <c r="P3467" s="73"/>
    </row>
    <row r="3468" spans="1:45" ht="14.4">
      <c r="A3468" s="27" t="str">
        <f>VLOOKUP(C3468,'user list'!A:B,2,0)</f>
        <v>CGSD</v>
      </c>
      <c r="B3468" s="172">
        <v>45810.693726851852</v>
      </c>
      <c r="C3468" s="69" t="s">
        <v>200</v>
      </c>
      <c r="D3468" s="69" t="s">
        <v>1937</v>
      </c>
      <c r="E3468" s="69" t="s">
        <v>2480</v>
      </c>
      <c r="F3468" s="69">
        <v>1795</v>
      </c>
      <c r="G3468" s="69" t="s">
        <v>1939</v>
      </c>
      <c r="O3468" s="73"/>
      <c r="P3468" s="73"/>
    </row>
    <row r="3469" spans="1:45" ht="14.4">
      <c r="A3469" s="27" t="str">
        <f>VLOOKUP(C3469,'user list'!A:B,2,0)</f>
        <v>CGSD</v>
      </c>
      <c r="B3469" s="172">
        <v>45810.693912037037</v>
      </c>
      <c r="C3469" s="69" t="s">
        <v>200</v>
      </c>
      <c r="D3469" s="69" t="s">
        <v>1937</v>
      </c>
      <c r="E3469" s="69" t="s">
        <v>2479</v>
      </c>
      <c r="F3469" s="69">
        <v>1794</v>
      </c>
      <c r="G3469" s="69" t="s">
        <v>1939</v>
      </c>
      <c r="O3469" s="73"/>
      <c r="P3469" s="73"/>
    </row>
    <row r="3470" spans="1:45" ht="14.4">
      <c r="A3470" s="27" t="str">
        <f>VLOOKUP(C3470,'user list'!A:B,2,0)</f>
        <v>CGSD</v>
      </c>
      <c r="B3470" s="172">
        <v>45810.693923611114</v>
      </c>
      <c r="C3470" s="69" t="s">
        <v>200</v>
      </c>
      <c r="D3470" s="69" t="s">
        <v>1937</v>
      </c>
      <c r="E3470" s="69" t="s">
        <v>2475</v>
      </c>
      <c r="F3470" s="69">
        <v>1789</v>
      </c>
      <c r="G3470" s="69" t="s">
        <v>1939</v>
      </c>
      <c r="O3470" s="73"/>
      <c r="P3470" s="73"/>
    </row>
    <row r="3471" spans="1:45" ht="14.4">
      <c r="A3471" s="27" t="str">
        <f>VLOOKUP(C3471,'user list'!A:B,2,0)</f>
        <v>CGSD</v>
      </c>
      <c r="B3471" s="172">
        <v>45810.693935185183</v>
      </c>
      <c r="C3471" s="69" t="s">
        <v>200</v>
      </c>
      <c r="D3471" s="69" t="s">
        <v>1937</v>
      </c>
      <c r="E3471" s="69" t="s">
        <v>2478</v>
      </c>
      <c r="F3471" s="69">
        <v>1792</v>
      </c>
      <c r="G3471" s="69" t="s">
        <v>1939</v>
      </c>
      <c r="L3471" s="73"/>
      <c r="M3471" s="73"/>
    </row>
    <row r="3472" spans="1:45" ht="14.4">
      <c r="A3472" s="27" t="str">
        <f>VLOOKUP(C3472,'user list'!A:B,2,0)</f>
        <v>CTO</v>
      </c>
      <c r="B3472" s="172">
        <v>45810.69394675926</v>
      </c>
      <c r="C3472" s="69" t="s">
        <v>207</v>
      </c>
      <c r="D3472" s="69" t="s">
        <v>1937</v>
      </c>
      <c r="E3472" s="69" t="s">
        <v>2477</v>
      </c>
      <c r="F3472" s="69">
        <v>1791</v>
      </c>
      <c r="G3472" s="69" t="s">
        <v>1939</v>
      </c>
      <c r="L3472" s="73"/>
      <c r="M3472" s="73"/>
    </row>
    <row r="3473" spans="1:33" ht="14.4">
      <c r="A3473" s="27" t="str">
        <f>VLOOKUP(C3473,'user list'!A:B,2,0)</f>
        <v>CTO</v>
      </c>
      <c r="B3473" s="172">
        <v>45810.694097222222</v>
      </c>
      <c r="C3473" s="69" t="s">
        <v>207</v>
      </c>
      <c r="D3473" s="69" t="s">
        <v>1937</v>
      </c>
      <c r="E3473" s="69" t="s">
        <v>2470</v>
      </c>
      <c r="F3473" s="69">
        <v>1781</v>
      </c>
      <c r="G3473" s="69" t="s">
        <v>1939</v>
      </c>
    </row>
    <row r="3474" spans="1:33" ht="14.4">
      <c r="A3474" s="27" t="str">
        <f>VLOOKUP(C3474,'user list'!A:B,2,0)</f>
        <v>CTO</v>
      </c>
      <c r="B3474" s="172">
        <v>45810.694201388891</v>
      </c>
      <c r="C3474" s="69" t="s">
        <v>207</v>
      </c>
      <c r="D3474" s="69" t="s">
        <v>1937</v>
      </c>
      <c r="E3474" s="69" t="s">
        <v>2474</v>
      </c>
      <c r="F3474" s="69">
        <v>1788</v>
      </c>
      <c r="G3474" s="69" t="s">
        <v>1939</v>
      </c>
    </row>
    <row r="3475" spans="1:33" ht="14.4">
      <c r="A3475" s="27" t="str">
        <f>VLOOKUP(C3475,'user list'!A:B,2,0)</f>
        <v>ITDD</v>
      </c>
      <c r="B3475" s="172">
        <v>45810.694293981483</v>
      </c>
      <c r="C3475" s="69" t="s">
        <v>219</v>
      </c>
      <c r="D3475" s="69" t="s">
        <v>1937</v>
      </c>
      <c r="E3475" s="69" t="s">
        <v>2049</v>
      </c>
      <c r="F3475" s="69">
        <v>1796</v>
      </c>
      <c r="G3475" s="69" t="s">
        <v>2440</v>
      </c>
    </row>
    <row r="3476" spans="1:33" ht="14.4">
      <c r="A3476" s="27" t="str">
        <f>VLOOKUP(C3476,'user list'!A:B,2,0)</f>
        <v>Admin</v>
      </c>
      <c r="B3476" s="172">
        <v>45810.694305555553</v>
      </c>
      <c r="C3476" s="69" t="s">
        <v>186</v>
      </c>
      <c r="D3476" s="69" t="s">
        <v>1937</v>
      </c>
      <c r="E3476" s="69" t="s">
        <v>2049</v>
      </c>
      <c r="F3476" s="69">
        <v>1796</v>
      </c>
      <c r="G3476" s="69" t="s">
        <v>1948</v>
      </c>
    </row>
    <row r="3477" spans="1:33" ht="14.4">
      <c r="A3477" s="27" t="str">
        <f>VLOOKUP(C3477,'user list'!A:B,2,0)</f>
        <v>Admin</v>
      </c>
      <c r="B3477" s="172">
        <v>45810.694305555553</v>
      </c>
      <c r="C3477" s="69" t="s">
        <v>186</v>
      </c>
      <c r="D3477" s="69" t="s">
        <v>1937</v>
      </c>
      <c r="E3477" s="69" t="s">
        <v>2049</v>
      </c>
      <c r="F3477" s="69">
        <v>1796</v>
      </c>
      <c r="G3477" s="69" t="s">
        <v>1948</v>
      </c>
    </row>
    <row r="3478" spans="1:33" ht="14.4">
      <c r="A3478" s="27" t="str">
        <f>VLOOKUP(C3478,'user list'!A:B,2,0)</f>
        <v>Admin</v>
      </c>
      <c r="B3478" s="172">
        <v>45810.694305555553</v>
      </c>
      <c r="C3478" s="69" t="s">
        <v>186</v>
      </c>
      <c r="D3478" s="69" t="s">
        <v>1937</v>
      </c>
      <c r="E3478" s="69" t="s">
        <v>2049</v>
      </c>
      <c r="F3478" s="69">
        <v>1796</v>
      </c>
      <c r="G3478" s="69" t="s">
        <v>1948</v>
      </c>
    </row>
    <row r="3479" spans="1:33" ht="14.4">
      <c r="A3479" s="27" t="str">
        <f>VLOOKUP(C3479,'user list'!A:B,2,0)</f>
        <v>Admin</v>
      </c>
      <c r="B3479" s="172">
        <v>45810.694305555553</v>
      </c>
      <c r="C3479" s="69" t="s">
        <v>186</v>
      </c>
      <c r="D3479" s="69" t="s">
        <v>1937</v>
      </c>
      <c r="E3479" s="69" t="s">
        <v>2049</v>
      </c>
      <c r="F3479" s="69">
        <v>1796</v>
      </c>
      <c r="G3479" s="69" t="s">
        <v>1947</v>
      </c>
    </row>
    <row r="3480" spans="1:33" ht="14.4">
      <c r="A3480" s="27" t="str">
        <f>VLOOKUP(C3480,'user list'!A:B,2,0)</f>
        <v>ITDD</v>
      </c>
      <c r="B3480" s="172">
        <v>45810.695798611108</v>
      </c>
      <c r="C3480" s="69" t="s">
        <v>219</v>
      </c>
      <c r="D3480" s="69" t="s">
        <v>1937</v>
      </c>
      <c r="E3480" s="69" t="s">
        <v>2002</v>
      </c>
      <c r="F3480" s="69">
        <v>1797</v>
      </c>
      <c r="G3480" s="69" t="s">
        <v>2440</v>
      </c>
    </row>
    <row r="3481" spans="1:33" ht="14.4">
      <c r="A3481" s="27" t="str">
        <f>VLOOKUP(C3481,'user list'!A:B,2,0)</f>
        <v>Admin</v>
      </c>
      <c r="B3481" s="172">
        <v>45810.695798611108</v>
      </c>
      <c r="C3481" s="69" t="s">
        <v>186</v>
      </c>
      <c r="D3481" s="69" t="s">
        <v>1937</v>
      </c>
      <c r="E3481" s="69" t="s">
        <v>2002</v>
      </c>
      <c r="F3481" s="69">
        <v>1797</v>
      </c>
      <c r="G3481" s="69" t="s">
        <v>1948</v>
      </c>
    </row>
    <row r="3482" spans="1:33" ht="14.4">
      <c r="A3482" s="27" t="str">
        <f>VLOOKUP(C3482,'user list'!A:B,2,0)</f>
        <v>Admin</v>
      </c>
      <c r="B3482" s="172">
        <v>45810.695798611108</v>
      </c>
      <c r="C3482" s="69" t="s">
        <v>186</v>
      </c>
      <c r="D3482" s="69" t="s">
        <v>1937</v>
      </c>
      <c r="E3482" s="69" t="s">
        <v>2002</v>
      </c>
      <c r="F3482" s="69">
        <v>1797</v>
      </c>
      <c r="G3482" s="69" t="s">
        <v>1948</v>
      </c>
    </row>
    <row r="3483" spans="1:33" ht="14.4">
      <c r="A3483" s="27" t="str">
        <f>VLOOKUP(C3483,'user list'!A:B,2,0)</f>
        <v>Admin</v>
      </c>
      <c r="B3483" s="172">
        <v>45810.695798611108</v>
      </c>
      <c r="C3483" s="69" t="s">
        <v>186</v>
      </c>
      <c r="D3483" s="69" t="s">
        <v>1937</v>
      </c>
      <c r="E3483" s="69" t="s">
        <v>2002</v>
      </c>
      <c r="F3483" s="69">
        <v>1797</v>
      </c>
      <c r="G3483" s="69" t="s">
        <v>1948</v>
      </c>
      <c r="AD3483" s="74"/>
      <c r="AG3483" s="74"/>
    </row>
    <row r="3484" spans="1:33" ht="14.4">
      <c r="A3484" s="27" t="str">
        <f>VLOOKUP(C3484,'user list'!A:B,2,0)</f>
        <v>Admin</v>
      </c>
      <c r="B3484" s="172">
        <v>45810.695798611108</v>
      </c>
      <c r="C3484" s="69" t="s">
        <v>186</v>
      </c>
      <c r="D3484" s="69" t="s">
        <v>1937</v>
      </c>
      <c r="E3484" s="69" t="s">
        <v>2002</v>
      </c>
      <c r="F3484" s="69">
        <v>1797</v>
      </c>
      <c r="G3484" s="69" t="s">
        <v>1947</v>
      </c>
      <c r="L3484" s="73"/>
      <c r="M3484" s="73"/>
    </row>
    <row r="3485" spans="1:33" ht="14.4">
      <c r="A3485" s="27" t="str">
        <f>VLOOKUP(C3485,'user list'!A:B,2,0)</f>
        <v>ITDD</v>
      </c>
      <c r="B3485" s="172">
        <v>45810.696539351855</v>
      </c>
      <c r="C3485" s="69" t="s">
        <v>219</v>
      </c>
      <c r="D3485" s="69" t="s">
        <v>1937</v>
      </c>
      <c r="E3485" s="69" t="s">
        <v>1989</v>
      </c>
      <c r="F3485" s="69">
        <v>1798</v>
      </c>
      <c r="G3485" s="69" t="s">
        <v>2440</v>
      </c>
    </row>
    <row r="3486" spans="1:33" ht="14.4">
      <c r="A3486" s="27" t="str">
        <f>VLOOKUP(C3486,'user list'!A:B,2,0)</f>
        <v>Admin</v>
      </c>
      <c r="B3486" s="172">
        <v>45810.696539351855</v>
      </c>
      <c r="C3486" s="69" t="s">
        <v>186</v>
      </c>
      <c r="D3486" s="69" t="s">
        <v>1937</v>
      </c>
      <c r="E3486" s="69" t="s">
        <v>1989</v>
      </c>
      <c r="F3486" s="69">
        <v>1798</v>
      </c>
      <c r="G3486" s="69" t="s">
        <v>1948</v>
      </c>
      <c r="O3486" s="73"/>
      <c r="P3486" s="73"/>
    </row>
    <row r="3487" spans="1:33" ht="14.4">
      <c r="A3487" s="27" t="str">
        <f>VLOOKUP(C3487,'user list'!A:B,2,0)</f>
        <v>Admin</v>
      </c>
      <c r="B3487" s="172">
        <v>45810.696539351855</v>
      </c>
      <c r="C3487" s="69" t="s">
        <v>186</v>
      </c>
      <c r="D3487" s="69" t="s">
        <v>1937</v>
      </c>
      <c r="E3487" s="69" t="s">
        <v>1989</v>
      </c>
      <c r="F3487" s="69">
        <v>1798</v>
      </c>
      <c r="G3487" s="69" t="s">
        <v>1948</v>
      </c>
      <c r="O3487" s="73"/>
      <c r="P3487" s="73"/>
    </row>
    <row r="3488" spans="1:33" ht="14.4">
      <c r="A3488" s="27" t="str">
        <f>VLOOKUP(C3488,'user list'!A:B,2,0)</f>
        <v>Admin</v>
      </c>
      <c r="B3488" s="172">
        <v>45810.696539351855</v>
      </c>
      <c r="C3488" s="69" t="s">
        <v>186</v>
      </c>
      <c r="D3488" s="69" t="s">
        <v>1937</v>
      </c>
      <c r="E3488" s="69" t="s">
        <v>1989</v>
      </c>
      <c r="F3488" s="69">
        <v>1798</v>
      </c>
      <c r="G3488" s="69" t="s">
        <v>1948</v>
      </c>
    </row>
    <row r="3489" spans="1:54" ht="14.4">
      <c r="A3489" s="27" t="str">
        <f>VLOOKUP(C3489,'user list'!A:B,2,0)</f>
        <v>Admin</v>
      </c>
      <c r="B3489" s="172">
        <v>45810.696539351855</v>
      </c>
      <c r="C3489" s="69" t="s">
        <v>186</v>
      </c>
      <c r="D3489" s="69" t="s">
        <v>1937</v>
      </c>
      <c r="E3489" s="69" t="s">
        <v>1989</v>
      </c>
      <c r="F3489" s="69">
        <v>1798</v>
      </c>
      <c r="G3489" s="69" t="s">
        <v>1947</v>
      </c>
    </row>
    <row r="3490" spans="1:54" ht="14.4">
      <c r="A3490" s="27" t="str">
        <f>VLOOKUP(C3490,'user list'!A:B,2,0)</f>
        <v>ITDD</v>
      </c>
      <c r="B3490" s="172">
        <v>45810.697025462963</v>
      </c>
      <c r="C3490" s="69" t="s">
        <v>219</v>
      </c>
      <c r="D3490" s="69" t="s">
        <v>1937</v>
      </c>
      <c r="E3490" s="69" t="s">
        <v>2029</v>
      </c>
      <c r="F3490" s="69">
        <v>1799</v>
      </c>
      <c r="G3490" s="69" t="s">
        <v>2440</v>
      </c>
    </row>
    <row r="3491" spans="1:54" ht="14.4">
      <c r="A3491" s="27" t="str">
        <f>VLOOKUP(C3491,'user list'!A:B,2,0)</f>
        <v>Admin</v>
      </c>
      <c r="B3491" s="172">
        <v>45810.69703703704</v>
      </c>
      <c r="C3491" s="69" t="s">
        <v>186</v>
      </c>
      <c r="D3491" s="69" t="s">
        <v>1937</v>
      </c>
      <c r="E3491" s="69" t="s">
        <v>2029</v>
      </c>
      <c r="F3491" s="69">
        <v>1799</v>
      </c>
      <c r="G3491" s="69" t="s">
        <v>1948</v>
      </c>
      <c r="AD3491" s="73"/>
      <c r="AE3491" s="73"/>
    </row>
    <row r="3492" spans="1:54" ht="14.4">
      <c r="A3492" s="27" t="str">
        <f>VLOOKUP(C3492,'user list'!A:B,2,0)</f>
        <v>Admin</v>
      </c>
      <c r="B3492" s="172">
        <v>45810.69703703704</v>
      </c>
      <c r="C3492" s="69" t="s">
        <v>186</v>
      </c>
      <c r="D3492" s="69" t="s">
        <v>1937</v>
      </c>
      <c r="E3492" s="69" t="s">
        <v>2029</v>
      </c>
      <c r="F3492" s="69">
        <v>1799</v>
      </c>
      <c r="G3492" s="69" t="s">
        <v>1948</v>
      </c>
    </row>
    <row r="3493" spans="1:54" ht="14.4">
      <c r="A3493" s="27" t="str">
        <f>VLOOKUP(C3493,'user list'!A:B,2,0)</f>
        <v>Admin</v>
      </c>
      <c r="B3493" s="172">
        <v>45810.69703703704</v>
      </c>
      <c r="C3493" s="69" t="s">
        <v>186</v>
      </c>
      <c r="D3493" s="69" t="s">
        <v>1937</v>
      </c>
      <c r="E3493" s="69" t="s">
        <v>2029</v>
      </c>
      <c r="F3493" s="69">
        <v>1799</v>
      </c>
      <c r="G3493" s="69" t="s">
        <v>1948</v>
      </c>
    </row>
    <row r="3494" spans="1:54" ht="14.4">
      <c r="A3494" s="27" t="str">
        <f>VLOOKUP(C3494,'user list'!A:B,2,0)</f>
        <v>Admin</v>
      </c>
      <c r="B3494" s="172">
        <v>45810.69703703704</v>
      </c>
      <c r="C3494" s="69" t="s">
        <v>186</v>
      </c>
      <c r="D3494" s="69" t="s">
        <v>1937</v>
      </c>
      <c r="E3494" s="69" t="s">
        <v>2029</v>
      </c>
      <c r="F3494" s="69">
        <v>1799</v>
      </c>
      <c r="G3494" s="69" t="s">
        <v>1947</v>
      </c>
    </row>
    <row r="3495" spans="1:54" ht="14.4">
      <c r="A3495" s="27" t="str">
        <f>VLOOKUP(C3495,'user list'!A:B,2,0)</f>
        <v>ITDD</v>
      </c>
      <c r="B3495" s="172">
        <v>45810.697488425925</v>
      </c>
      <c r="C3495" s="69" t="s">
        <v>219</v>
      </c>
      <c r="D3495" s="69" t="s">
        <v>1937</v>
      </c>
      <c r="E3495" s="69" t="s">
        <v>2048</v>
      </c>
      <c r="F3495" s="69">
        <v>1800</v>
      </c>
      <c r="G3495" s="69" t="s">
        <v>2440</v>
      </c>
    </row>
    <row r="3496" spans="1:54" ht="14.4">
      <c r="A3496" s="27" t="str">
        <f>VLOOKUP(C3496,'user list'!A:B,2,0)</f>
        <v>Admin</v>
      </c>
      <c r="B3496" s="172">
        <v>45810.697488425925</v>
      </c>
      <c r="C3496" s="69" t="s">
        <v>186</v>
      </c>
      <c r="D3496" s="69" t="s">
        <v>1937</v>
      </c>
      <c r="E3496" s="69" t="s">
        <v>2048</v>
      </c>
      <c r="F3496" s="69">
        <v>1800</v>
      </c>
      <c r="G3496" s="69" t="s">
        <v>1948</v>
      </c>
      <c r="R3496" s="73"/>
      <c r="S3496" s="73"/>
    </row>
    <row r="3497" spans="1:54" ht="14.4">
      <c r="A3497" s="27" t="str">
        <f>VLOOKUP(C3497,'user list'!A:B,2,0)</f>
        <v>Admin</v>
      </c>
      <c r="B3497" s="172">
        <v>45810.697488425925</v>
      </c>
      <c r="C3497" s="69" t="s">
        <v>186</v>
      </c>
      <c r="D3497" s="69" t="s">
        <v>1937</v>
      </c>
      <c r="E3497" s="69" t="s">
        <v>2048</v>
      </c>
      <c r="F3497" s="69">
        <v>1800</v>
      </c>
      <c r="G3497" s="69" t="s">
        <v>1948</v>
      </c>
    </row>
    <row r="3498" spans="1:54" ht="14.4">
      <c r="A3498" s="27" t="str">
        <f>VLOOKUP(C3498,'user list'!A:B,2,0)</f>
        <v>Admin</v>
      </c>
      <c r="B3498" s="172">
        <v>45810.697488425925</v>
      </c>
      <c r="C3498" s="69" t="s">
        <v>186</v>
      </c>
      <c r="D3498" s="69" t="s">
        <v>1937</v>
      </c>
      <c r="E3498" s="69" t="s">
        <v>2048</v>
      </c>
      <c r="F3498" s="69">
        <v>1800</v>
      </c>
      <c r="G3498" s="69" t="s">
        <v>1948</v>
      </c>
      <c r="O3498" s="73"/>
      <c r="P3498" s="73"/>
    </row>
    <row r="3499" spans="1:54" ht="14.4">
      <c r="A3499" s="27" t="str">
        <f>VLOOKUP(C3499,'user list'!A:B,2,0)</f>
        <v>Admin</v>
      </c>
      <c r="B3499" s="172">
        <v>45810.697488425925</v>
      </c>
      <c r="C3499" s="69" t="s">
        <v>186</v>
      </c>
      <c r="D3499" s="69" t="s">
        <v>1937</v>
      </c>
      <c r="E3499" s="69" t="s">
        <v>2048</v>
      </c>
      <c r="F3499" s="69">
        <v>1800</v>
      </c>
      <c r="G3499" s="69" t="s">
        <v>1947</v>
      </c>
      <c r="L3499" s="73"/>
      <c r="M3499" s="73"/>
    </row>
    <row r="3500" spans="1:54" ht="14.4">
      <c r="A3500" s="27" t="str">
        <f>VLOOKUP(C3500,'user list'!A:B,2,0)</f>
        <v>OCA</v>
      </c>
      <c r="B3500" s="172">
        <v>45810.698020833333</v>
      </c>
      <c r="C3500" s="69" t="s">
        <v>227</v>
      </c>
      <c r="D3500" s="69" t="s">
        <v>1937</v>
      </c>
      <c r="E3500" s="69" t="s">
        <v>2473</v>
      </c>
      <c r="F3500" s="69">
        <v>1787</v>
      </c>
      <c r="G3500" s="69" t="s">
        <v>1939</v>
      </c>
      <c r="AY3500" s="74"/>
      <c r="BB3500" s="74"/>
    </row>
    <row r="3501" spans="1:54" ht="14.4">
      <c r="A3501" s="27" t="str">
        <f>VLOOKUP(C3501,'user list'!A:B,2,0)</f>
        <v>OCA</v>
      </c>
      <c r="B3501" s="172">
        <v>45810.69803240741</v>
      </c>
      <c r="C3501" s="69" t="s">
        <v>227</v>
      </c>
      <c r="D3501" s="69" t="s">
        <v>1937</v>
      </c>
      <c r="E3501" s="69" t="s">
        <v>2049</v>
      </c>
      <c r="F3501" s="69">
        <v>1796</v>
      </c>
      <c r="G3501" s="69" t="s">
        <v>1939</v>
      </c>
      <c r="L3501" s="73"/>
      <c r="M3501" s="73"/>
    </row>
    <row r="3502" spans="1:54" ht="14.4">
      <c r="A3502" s="27" t="str">
        <f>VLOOKUP(C3502,'user list'!A:B,2,0)</f>
        <v>CESD</v>
      </c>
      <c r="B3502" s="172">
        <v>45810.698125000003</v>
      </c>
      <c r="C3502" s="69" t="s">
        <v>199</v>
      </c>
      <c r="D3502" s="69" t="s">
        <v>1937</v>
      </c>
      <c r="E3502" s="69" t="s">
        <v>2463</v>
      </c>
      <c r="F3502" s="69">
        <v>1760</v>
      </c>
      <c r="G3502" s="69" t="s">
        <v>1939</v>
      </c>
      <c r="L3502" s="73"/>
      <c r="M3502" s="73"/>
    </row>
    <row r="3503" spans="1:54" ht="14.4">
      <c r="A3503" s="27" t="str">
        <f>VLOOKUP(C3503,'user list'!A:B,2,0)</f>
        <v>CTO</v>
      </c>
      <c r="B3503" s="172">
        <v>45810.698472222219</v>
      </c>
      <c r="C3503" s="69" t="s">
        <v>207</v>
      </c>
      <c r="D3503" s="69" t="s">
        <v>1937</v>
      </c>
      <c r="E3503" s="69" t="s">
        <v>2463</v>
      </c>
      <c r="F3503" s="69">
        <v>1760</v>
      </c>
      <c r="G3503" s="69" t="s">
        <v>1939</v>
      </c>
      <c r="O3503" s="73"/>
      <c r="P3503" s="73"/>
    </row>
    <row r="3504" spans="1:54" ht="14.4">
      <c r="A3504" s="27" t="str">
        <f>VLOOKUP(C3504,'user list'!A:B,2,0)</f>
        <v>DOE</v>
      </c>
      <c r="B3504" s="172">
        <v>45810.69866898148</v>
      </c>
      <c r="C3504" s="69" t="s">
        <v>212</v>
      </c>
      <c r="D3504" s="69" t="s">
        <v>1937</v>
      </c>
      <c r="E3504" s="69" t="s">
        <v>2479</v>
      </c>
      <c r="F3504" s="69">
        <v>1794</v>
      </c>
      <c r="G3504" s="69" t="s">
        <v>1939</v>
      </c>
      <c r="O3504" s="73"/>
      <c r="P3504" s="73"/>
    </row>
    <row r="3505" spans="1:31" ht="14.4">
      <c r="A3505" s="27" t="str">
        <f>VLOOKUP(C3505,'user list'!A:B,2,0)</f>
        <v>DOE</v>
      </c>
      <c r="B3505" s="172">
        <v>45810.698796296296</v>
      </c>
      <c r="C3505" s="69" t="s">
        <v>212</v>
      </c>
      <c r="D3505" s="69" t="s">
        <v>1937</v>
      </c>
      <c r="E3505" s="69" t="s">
        <v>2479</v>
      </c>
      <c r="F3505" s="69">
        <v>1794</v>
      </c>
      <c r="G3505" s="69" t="s">
        <v>1947</v>
      </c>
    </row>
    <row r="3506" spans="1:31" ht="14.4">
      <c r="A3506" s="27" t="str">
        <f>VLOOKUP(C3506,'user list'!A:B,2,0)</f>
        <v>DOE</v>
      </c>
      <c r="B3506" s="172">
        <v>45810.698796296296</v>
      </c>
      <c r="C3506" s="69" t="s">
        <v>212</v>
      </c>
      <c r="D3506" s="69" t="s">
        <v>1937</v>
      </c>
      <c r="E3506" s="69" t="s">
        <v>2479</v>
      </c>
      <c r="F3506" s="69">
        <v>1794</v>
      </c>
      <c r="G3506" s="69" t="s">
        <v>1948</v>
      </c>
    </row>
    <row r="3507" spans="1:31" ht="14.4">
      <c r="A3507" s="27" t="str">
        <f>VLOOKUP(C3507,'user list'!A:B,2,0)</f>
        <v>DOE</v>
      </c>
      <c r="B3507" s="172">
        <v>45810.698796296296</v>
      </c>
      <c r="C3507" s="69" t="s">
        <v>212</v>
      </c>
      <c r="D3507" s="69" t="s">
        <v>1937</v>
      </c>
      <c r="E3507" s="69" t="s">
        <v>2479</v>
      </c>
      <c r="F3507" s="69">
        <v>1794</v>
      </c>
      <c r="G3507" s="69" t="s">
        <v>1939</v>
      </c>
      <c r="O3507" s="73"/>
      <c r="P3507" s="73"/>
    </row>
    <row r="3508" spans="1:31" ht="14.4">
      <c r="A3508" s="27" t="str">
        <f>VLOOKUP(C3508,'user list'!A:B,2,0)</f>
        <v>Admin</v>
      </c>
      <c r="B3508" s="172">
        <v>45810.698796296296</v>
      </c>
      <c r="C3508" s="69" t="s">
        <v>186</v>
      </c>
      <c r="D3508" s="69" t="s">
        <v>1937</v>
      </c>
      <c r="E3508" s="69" t="s">
        <v>2479</v>
      </c>
      <c r="F3508" s="69">
        <v>1794</v>
      </c>
      <c r="G3508" s="69" t="s">
        <v>1948</v>
      </c>
      <c r="L3508" s="73"/>
      <c r="M3508" s="73"/>
    </row>
    <row r="3509" spans="1:31" ht="14.4">
      <c r="A3509" s="27" t="str">
        <f>VLOOKUP(C3509,'user list'!A:B,2,0)</f>
        <v>CESD</v>
      </c>
      <c r="B3509" s="172">
        <v>45810.698831018519</v>
      </c>
      <c r="C3509" s="69" t="s">
        <v>199</v>
      </c>
      <c r="D3509" s="69" t="s">
        <v>1937</v>
      </c>
      <c r="E3509" s="69" t="s">
        <v>2463</v>
      </c>
      <c r="F3509" s="69">
        <v>1760</v>
      </c>
      <c r="G3509" s="69" t="s">
        <v>2441</v>
      </c>
    </row>
    <row r="3510" spans="1:31" ht="14.4">
      <c r="A3510" s="27" t="str">
        <f>VLOOKUP(C3510,'user list'!A:B,2,0)</f>
        <v>DOE</v>
      </c>
      <c r="B3510" s="172">
        <v>45810.698877314811</v>
      </c>
      <c r="C3510" s="69" t="s">
        <v>212</v>
      </c>
      <c r="D3510" s="69" t="s">
        <v>1937</v>
      </c>
      <c r="E3510" s="69" t="s">
        <v>2479</v>
      </c>
      <c r="F3510" s="69">
        <v>1794</v>
      </c>
      <c r="G3510" s="69" t="s">
        <v>1949</v>
      </c>
      <c r="AD3510" s="73"/>
      <c r="AE3510" s="73"/>
    </row>
    <row r="3511" spans="1:31" ht="14.4">
      <c r="A3511" s="27" t="str">
        <f>VLOOKUP(C3511,'user list'!A:B,2,0)</f>
        <v>ITDD</v>
      </c>
      <c r="B3511" s="172">
        <v>45810.698900462965</v>
      </c>
      <c r="C3511" s="69" t="s">
        <v>219</v>
      </c>
      <c r="D3511" s="69" t="s">
        <v>1937</v>
      </c>
      <c r="E3511" s="69" t="s">
        <v>2481</v>
      </c>
      <c r="F3511" s="69">
        <v>1801</v>
      </c>
      <c r="G3511" s="69" t="s">
        <v>2440</v>
      </c>
    </row>
    <row r="3512" spans="1:31" ht="14.4">
      <c r="A3512" s="27" t="str">
        <f>VLOOKUP(C3512,'user list'!A:B,2,0)</f>
        <v>Admin</v>
      </c>
      <c r="B3512" s="172">
        <v>45810.698912037034</v>
      </c>
      <c r="C3512" s="69" t="s">
        <v>186</v>
      </c>
      <c r="D3512" s="69" t="s">
        <v>1937</v>
      </c>
      <c r="E3512" s="69" t="s">
        <v>2481</v>
      </c>
      <c r="F3512" s="69">
        <v>1801</v>
      </c>
      <c r="G3512" s="69" t="s">
        <v>1948</v>
      </c>
      <c r="L3512" s="74"/>
      <c r="O3512" s="73"/>
      <c r="P3512" s="73"/>
    </row>
    <row r="3513" spans="1:31" ht="14.4">
      <c r="A3513" s="27" t="str">
        <f>VLOOKUP(C3513,'user list'!A:B,2,0)</f>
        <v>Admin</v>
      </c>
      <c r="B3513" s="172">
        <v>45810.698912037034</v>
      </c>
      <c r="C3513" s="69" t="s">
        <v>186</v>
      </c>
      <c r="D3513" s="69" t="s">
        <v>1937</v>
      </c>
      <c r="E3513" s="69" t="s">
        <v>2481</v>
      </c>
      <c r="F3513" s="69">
        <v>1801</v>
      </c>
      <c r="G3513" s="69" t="s">
        <v>1948</v>
      </c>
    </row>
    <row r="3514" spans="1:31" ht="14.4">
      <c r="A3514" s="27" t="str">
        <f>VLOOKUP(C3514,'user list'!A:B,2,0)</f>
        <v>Admin</v>
      </c>
      <c r="B3514" s="172">
        <v>45810.698912037034</v>
      </c>
      <c r="C3514" s="69" t="s">
        <v>186</v>
      </c>
      <c r="D3514" s="69" t="s">
        <v>1937</v>
      </c>
      <c r="E3514" s="69" t="s">
        <v>2481</v>
      </c>
      <c r="F3514" s="69">
        <v>1801</v>
      </c>
      <c r="G3514" s="69" t="s">
        <v>1948</v>
      </c>
      <c r="O3514" s="73"/>
      <c r="P3514" s="73"/>
    </row>
    <row r="3515" spans="1:31" ht="14.4">
      <c r="A3515" s="27" t="str">
        <f>VLOOKUP(C3515,'user list'!A:B,2,0)</f>
        <v>Admin</v>
      </c>
      <c r="B3515" s="172">
        <v>45810.698912037034</v>
      </c>
      <c r="C3515" s="69" t="s">
        <v>186</v>
      </c>
      <c r="D3515" s="69" t="s">
        <v>1937</v>
      </c>
      <c r="E3515" s="69" t="s">
        <v>2481</v>
      </c>
      <c r="F3515" s="69">
        <v>1801</v>
      </c>
      <c r="G3515" s="69" t="s">
        <v>1947</v>
      </c>
      <c r="L3515" s="73"/>
      <c r="M3515" s="73"/>
    </row>
    <row r="3516" spans="1:31" ht="14.4">
      <c r="A3516" s="27" t="str">
        <f>VLOOKUP(C3516,'user list'!A:B,2,0)</f>
        <v>CTO</v>
      </c>
      <c r="B3516" s="172">
        <v>45810.698923611111</v>
      </c>
      <c r="C3516" s="69" t="s">
        <v>207</v>
      </c>
      <c r="D3516" s="69" t="s">
        <v>1937</v>
      </c>
      <c r="E3516" s="69" t="s">
        <v>2463</v>
      </c>
      <c r="F3516" s="69">
        <v>1760</v>
      </c>
      <c r="G3516" s="69" t="s">
        <v>1947</v>
      </c>
    </row>
    <row r="3517" spans="1:31" ht="14.4">
      <c r="A3517" s="27" t="str">
        <f>VLOOKUP(C3517,'user list'!A:B,2,0)</f>
        <v>CTO</v>
      </c>
      <c r="B3517" s="172">
        <v>45810.698923611111</v>
      </c>
      <c r="C3517" s="69" t="s">
        <v>207</v>
      </c>
      <c r="D3517" s="69" t="s">
        <v>1937</v>
      </c>
      <c r="E3517" s="69" t="s">
        <v>2463</v>
      </c>
      <c r="F3517" s="69">
        <v>1760</v>
      </c>
      <c r="G3517" s="69" t="s">
        <v>1948</v>
      </c>
    </row>
    <row r="3518" spans="1:31" ht="14.4">
      <c r="A3518" s="27" t="str">
        <f>VLOOKUP(C3518,'user list'!A:B,2,0)</f>
        <v>CTO</v>
      </c>
      <c r="B3518" s="172">
        <v>45810.698923611111</v>
      </c>
      <c r="C3518" s="69" t="s">
        <v>207</v>
      </c>
      <c r="D3518" s="69" t="s">
        <v>1937</v>
      </c>
      <c r="E3518" s="69" t="s">
        <v>2463</v>
      </c>
      <c r="F3518" s="69">
        <v>1760</v>
      </c>
      <c r="G3518" s="69" t="s">
        <v>1939</v>
      </c>
    </row>
    <row r="3519" spans="1:31" ht="14.4">
      <c r="A3519" s="27" t="str">
        <f>VLOOKUP(C3519,'user list'!A:B,2,0)</f>
        <v>Admin</v>
      </c>
      <c r="B3519" s="172">
        <v>45810.698923611111</v>
      </c>
      <c r="C3519" s="69" t="s">
        <v>186</v>
      </c>
      <c r="D3519" s="69" t="s">
        <v>1937</v>
      </c>
      <c r="E3519" s="69" t="s">
        <v>2463</v>
      </c>
      <c r="F3519" s="69">
        <v>1760</v>
      </c>
      <c r="G3519" s="69" t="s">
        <v>1948</v>
      </c>
    </row>
    <row r="3520" spans="1:31" ht="14.4">
      <c r="A3520" s="27" t="str">
        <f>VLOOKUP(C3520,'user list'!A:B,2,0)</f>
        <v>CESD</v>
      </c>
      <c r="B3520" s="172">
        <v>45810.69903935185</v>
      </c>
      <c r="C3520" s="69" t="s">
        <v>199</v>
      </c>
      <c r="D3520" s="69" t="s">
        <v>1937</v>
      </c>
      <c r="E3520" s="69" t="s">
        <v>2463</v>
      </c>
      <c r="F3520" s="69">
        <v>1760</v>
      </c>
      <c r="G3520" s="69" t="s">
        <v>1947</v>
      </c>
    </row>
    <row r="3521" spans="1:24" ht="14.4">
      <c r="A3521" s="27" t="str">
        <f>VLOOKUP(C3521,'user list'!A:B,2,0)</f>
        <v>CESD</v>
      </c>
      <c r="B3521" s="172">
        <v>45810.69903935185</v>
      </c>
      <c r="C3521" s="69" t="s">
        <v>199</v>
      </c>
      <c r="D3521" s="69" t="s">
        <v>1937</v>
      </c>
      <c r="E3521" s="69" t="s">
        <v>2463</v>
      </c>
      <c r="F3521" s="69">
        <v>1760</v>
      </c>
      <c r="G3521" s="69" t="s">
        <v>1948</v>
      </c>
      <c r="R3521" s="73"/>
      <c r="S3521" s="73"/>
    </row>
    <row r="3522" spans="1:24" ht="14.4">
      <c r="A3522" s="27" t="str">
        <f>VLOOKUP(C3522,'user list'!A:B,2,0)</f>
        <v>CESD</v>
      </c>
      <c r="B3522" s="172">
        <v>45810.699050925927</v>
      </c>
      <c r="C3522" s="69" t="s">
        <v>199</v>
      </c>
      <c r="D3522" s="69" t="s">
        <v>1937</v>
      </c>
      <c r="E3522" s="69" t="s">
        <v>2463</v>
      </c>
      <c r="F3522" s="69">
        <v>1760</v>
      </c>
      <c r="G3522" s="69" t="s">
        <v>1939</v>
      </c>
    </row>
    <row r="3523" spans="1:24" ht="14.4">
      <c r="A3523" s="27" t="str">
        <f>VLOOKUP(C3523,'user list'!A:B,2,0)</f>
        <v>Admin</v>
      </c>
      <c r="B3523" s="172">
        <v>45810.699050925927</v>
      </c>
      <c r="C3523" s="69" t="s">
        <v>186</v>
      </c>
      <c r="D3523" s="69" t="s">
        <v>1937</v>
      </c>
      <c r="E3523" s="69" t="s">
        <v>2463</v>
      </c>
      <c r="F3523" s="69">
        <v>1760</v>
      </c>
      <c r="G3523" s="69" t="s">
        <v>1948</v>
      </c>
    </row>
    <row r="3524" spans="1:24" ht="14.4">
      <c r="A3524" s="27" t="str">
        <f>VLOOKUP(C3524,'user list'!A:B,2,0)</f>
        <v>CTO</v>
      </c>
      <c r="B3524" s="172">
        <v>45810.699050925927</v>
      </c>
      <c r="C3524" s="69" t="s">
        <v>207</v>
      </c>
      <c r="D3524" s="69" t="s">
        <v>1937</v>
      </c>
      <c r="E3524" s="69" t="s">
        <v>2463</v>
      </c>
      <c r="F3524" s="69">
        <v>1760</v>
      </c>
      <c r="G3524" s="69" t="s">
        <v>2441</v>
      </c>
    </row>
    <row r="3525" spans="1:24" ht="14.4">
      <c r="A3525" s="27" t="str">
        <f>VLOOKUP(C3525,'user list'!A:B,2,0)</f>
        <v>QCCSD</v>
      </c>
      <c r="B3525" s="172">
        <v>45810.700046296297</v>
      </c>
      <c r="C3525" s="69" t="s">
        <v>264</v>
      </c>
      <c r="D3525" s="69" t="s">
        <v>1937</v>
      </c>
      <c r="E3525" s="69" t="s">
        <v>2463</v>
      </c>
      <c r="F3525" s="69">
        <v>1760</v>
      </c>
      <c r="G3525" s="69" t="s">
        <v>1939</v>
      </c>
    </row>
    <row r="3526" spans="1:24" ht="14.4">
      <c r="A3526" s="27" t="str">
        <f>VLOOKUP(C3526,'user list'!A:B,2,0)</f>
        <v>QCCSD</v>
      </c>
      <c r="B3526" s="172">
        <v>45810.700844907406</v>
      </c>
      <c r="C3526" s="69" t="s">
        <v>264</v>
      </c>
      <c r="D3526" s="69" t="s">
        <v>1937</v>
      </c>
      <c r="E3526" s="69" t="s">
        <v>2463</v>
      </c>
      <c r="F3526" s="69">
        <v>1760</v>
      </c>
      <c r="G3526" s="69" t="s">
        <v>1947</v>
      </c>
      <c r="L3526" s="73"/>
      <c r="M3526" s="73"/>
    </row>
    <row r="3527" spans="1:24" ht="14.4">
      <c r="A3527" s="27" t="str">
        <f>VLOOKUP(C3527,'user list'!A:B,2,0)</f>
        <v>QCCSD</v>
      </c>
      <c r="B3527" s="172">
        <v>45810.700844907406</v>
      </c>
      <c r="C3527" s="69" t="s">
        <v>264</v>
      </c>
      <c r="D3527" s="69" t="s">
        <v>1937</v>
      </c>
      <c r="E3527" s="69" t="s">
        <v>2463</v>
      </c>
      <c r="F3527" s="69">
        <v>1760</v>
      </c>
      <c r="G3527" s="69" t="s">
        <v>1948</v>
      </c>
      <c r="L3527" s="73"/>
      <c r="M3527" s="73"/>
    </row>
    <row r="3528" spans="1:24" ht="14.4">
      <c r="A3528" s="27" t="str">
        <f>VLOOKUP(C3528,'user list'!A:B,2,0)</f>
        <v>QCCSD</v>
      </c>
      <c r="B3528" s="172">
        <v>45810.700844907406</v>
      </c>
      <c r="C3528" s="69" t="s">
        <v>264</v>
      </c>
      <c r="D3528" s="69" t="s">
        <v>1937</v>
      </c>
      <c r="E3528" s="69" t="s">
        <v>2463</v>
      </c>
      <c r="F3528" s="69">
        <v>1760</v>
      </c>
      <c r="G3528" s="69" t="s">
        <v>1939</v>
      </c>
      <c r="O3528" s="73"/>
      <c r="P3528" s="73"/>
    </row>
    <row r="3529" spans="1:24" ht="14.4">
      <c r="A3529" s="27" t="str">
        <f>VLOOKUP(C3529,'user list'!A:B,2,0)</f>
        <v>QCCSD</v>
      </c>
      <c r="B3529" s="172">
        <v>45810.700902777775</v>
      </c>
      <c r="C3529" s="69" t="s">
        <v>264</v>
      </c>
      <c r="D3529" s="69" t="s">
        <v>1937</v>
      </c>
      <c r="E3529" s="69">
        <v>1</v>
      </c>
      <c r="F3529" s="69">
        <v>1748</v>
      </c>
      <c r="G3529" s="69" t="s">
        <v>1939</v>
      </c>
      <c r="U3529" s="74"/>
      <c r="X3529" s="74"/>
    </row>
    <row r="3530" spans="1:24" ht="14.4">
      <c r="A3530" s="27" t="str">
        <f>VLOOKUP(C3530,'user list'!A:B,2,0)</f>
        <v>OCM</v>
      </c>
      <c r="B3530" s="172">
        <v>45810.701064814813</v>
      </c>
      <c r="C3530" s="69" t="s">
        <v>232</v>
      </c>
      <c r="D3530" s="69" t="s">
        <v>1937</v>
      </c>
      <c r="E3530" s="69" t="s">
        <v>1974</v>
      </c>
      <c r="F3530" s="69">
        <v>1749</v>
      </c>
      <c r="G3530" s="69" t="s">
        <v>1939</v>
      </c>
      <c r="L3530" s="73"/>
      <c r="M3530" s="73"/>
    </row>
    <row r="3531" spans="1:24" ht="14.4">
      <c r="A3531" s="27" t="str">
        <f>VLOOKUP(C3531,'user list'!A:B,2,0)</f>
        <v>CTO</v>
      </c>
      <c r="B3531" s="172">
        <v>45810.701180555552</v>
      </c>
      <c r="C3531" s="69" t="s">
        <v>207</v>
      </c>
      <c r="D3531" s="69" t="s">
        <v>1937</v>
      </c>
      <c r="E3531" s="69" t="s">
        <v>2462</v>
      </c>
      <c r="F3531" s="69">
        <v>1759</v>
      </c>
      <c r="G3531" s="69" t="s">
        <v>1939</v>
      </c>
      <c r="L3531" s="73"/>
      <c r="M3531" s="73"/>
    </row>
    <row r="3532" spans="1:24" ht="14.4">
      <c r="A3532" s="27" t="str">
        <f>VLOOKUP(C3532,'user list'!A:B,2,0)</f>
        <v>QCCSD</v>
      </c>
      <c r="B3532" s="172">
        <v>45810.701261574075</v>
      </c>
      <c r="C3532" s="69" t="s">
        <v>264</v>
      </c>
      <c r="D3532" s="69" t="s">
        <v>1937</v>
      </c>
      <c r="E3532" s="69">
        <v>3</v>
      </c>
      <c r="F3532" s="69">
        <v>1738</v>
      </c>
      <c r="G3532" s="69" t="s">
        <v>1939</v>
      </c>
      <c r="R3532" s="73"/>
      <c r="S3532" s="73"/>
    </row>
    <row r="3533" spans="1:24" ht="14.4">
      <c r="A3533" s="27" t="str">
        <f>VLOOKUP(C3533,'user list'!A:B,2,0)</f>
        <v>CTO</v>
      </c>
      <c r="B3533" s="172">
        <v>45810.701307870368</v>
      </c>
      <c r="C3533" s="69" t="s">
        <v>207</v>
      </c>
      <c r="D3533" s="69" t="s">
        <v>1937</v>
      </c>
      <c r="E3533" s="69" t="s">
        <v>2476</v>
      </c>
      <c r="F3533" s="69">
        <v>1790</v>
      </c>
      <c r="G3533" s="69" t="s">
        <v>1939</v>
      </c>
    </row>
    <row r="3534" spans="1:24" ht="14.4">
      <c r="A3534" s="27" t="str">
        <f>VLOOKUP(C3534,'user list'!A:B,2,0)</f>
        <v>QCCSD</v>
      </c>
      <c r="B3534" s="172">
        <v>45810.70144675926</v>
      </c>
      <c r="C3534" s="69" t="s">
        <v>264</v>
      </c>
      <c r="D3534" s="69" t="s">
        <v>1937</v>
      </c>
      <c r="E3534" s="69">
        <v>2</v>
      </c>
      <c r="F3534" s="69">
        <v>1737</v>
      </c>
      <c r="G3534" s="69" t="s">
        <v>1939</v>
      </c>
    </row>
    <row r="3535" spans="1:24" ht="14.4">
      <c r="A3535" s="27" t="str">
        <f>VLOOKUP(C3535,'user list'!A:B,2,0)</f>
        <v>CTO</v>
      </c>
      <c r="B3535" s="172">
        <v>45810.701458333337</v>
      </c>
      <c r="C3535" s="69" t="s">
        <v>207</v>
      </c>
      <c r="D3535" s="69" t="s">
        <v>1937</v>
      </c>
      <c r="E3535" s="69" t="s">
        <v>2476</v>
      </c>
      <c r="F3535" s="69">
        <v>1790</v>
      </c>
      <c r="G3535" s="69" t="s">
        <v>1947</v>
      </c>
    </row>
    <row r="3536" spans="1:24" ht="14.4">
      <c r="A3536" s="27" t="str">
        <f>VLOOKUP(C3536,'user list'!A:B,2,0)</f>
        <v>CTO</v>
      </c>
      <c r="B3536" s="172">
        <v>45810.701458333337</v>
      </c>
      <c r="C3536" s="69" t="s">
        <v>207</v>
      </c>
      <c r="D3536" s="69" t="s">
        <v>1937</v>
      </c>
      <c r="E3536" s="69" t="s">
        <v>2476</v>
      </c>
      <c r="F3536" s="69">
        <v>1790</v>
      </c>
      <c r="G3536" s="69" t="s">
        <v>1948</v>
      </c>
      <c r="R3536" s="73"/>
      <c r="S3536" s="73"/>
    </row>
    <row r="3537" spans="1:33" ht="14.4">
      <c r="A3537" s="27" t="str">
        <f>VLOOKUP(C3537,'user list'!A:B,2,0)</f>
        <v>CTO</v>
      </c>
      <c r="B3537" s="172">
        <v>45810.701458333337</v>
      </c>
      <c r="C3537" s="69" t="s">
        <v>207</v>
      </c>
      <c r="D3537" s="69" t="s">
        <v>1937</v>
      </c>
      <c r="E3537" s="69" t="s">
        <v>2476</v>
      </c>
      <c r="F3537" s="69">
        <v>1790</v>
      </c>
      <c r="G3537" s="69" t="s">
        <v>1939</v>
      </c>
    </row>
    <row r="3538" spans="1:33" ht="14.4">
      <c r="A3538" s="27" t="str">
        <f>VLOOKUP(C3538,'user list'!A:B,2,0)</f>
        <v>Admin</v>
      </c>
      <c r="B3538" s="172">
        <v>45810.701469907406</v>
      </c>
      <c r="C3538" s="69" t="s">
        <v>186</v>
      </c>
      <c r="D3538" s="69" t="s">
        <v>1937</v>
      </c>
      <c r="E3538" s="69" t="s">
        <v>2476</v>
      </c>
      <c r="F3538" s="69">
        <v>1790</v>
      </c>
      <c r="G3538" s="69" t="s">
        <v>1948</v>
      </c>
      <c r="R3538" s="73"/>
      <c r="S3538" s="73"/>
    </row>
    <row r="3539" spans="1:33" ht="14.4">
      <c r="A3539" s="27" t="str">
        <f>VLOOKUP(C3539,'user list'!A:B,2,0)</f>
        <v>CTO</v>
      </c>
      <c r="B3539" s="172">
        <v>45810.701527777775</v>
      </c>
      <c r="C3539" s="69" t="s">
        <v>207</v>
      </c>
      <c r="D3539" s="69" t="s">
        <v>1937</v>
      </c>
      <c r="E3539" s="69" t="s">
        <v>2476</v>
      </c>
      <c r="F3539" s="69">
        <v>1790</v>
      </c>
      <c r="G3539" s="69" t="s">
        <v>2441</v>
      </c>
    </row>
    <row r="3540" spans="1:33" ht="14.4">
      <c r="A3540" s="27" t="str">
        <f>VLOOKUP(C3540,'user list'!A:B,2,0)</f>
        <v>OCM</v>
      </c>
      <c r="B3540" s="172">
        <v>45810.701539351852</v>
      </c>
      <c r="C3540" s="69" t="s">
        <v>232</v>
      </c>
      <c r="D3540" s="69" t="s">
        <v>1937</v>
      </c>
      <c r="E3540" s="69" t="s">
        <v>1974</v>
      </c>
      <c r="F3540" s="69">
        <v>1749</v>
      </c>
      <c r="G3540" s="69" t="s">
        <v>1947</v>
      </c>
    </row>
    <row r="3541" spans="1:33" ht="14.4">
      <c r="A3541" s="27" t="str">
        <f>VLOOKUP(C3541,'user list'!A:B,2,0)</f>
        <v>OCM</v>
      </c>
      <c r="B3541" s="172">
        <v>45810.701539351852</v>
      </c>
      <c r="C3541" s="69" t="s">
        <v>232</v>
      </c>
      <c r="D3541" s="69" t="s">
        <v>1937</v>
      </c>
      <c r="E3541" s="69" t="s">
        <v>1974</v>
      </c>
      <c r="F3541" s="69">
        <v>1749</v>
      </c>
      <c r="G3541" s="69" t="s">
        <v>1948</v>
      </c>
    </row>
    <row r="3542" spans="1:33" ht="14.4">
      <c r="A3542" s="27" t="str">
        <f>VLOOKUP(C3542,'user list'!A:B,2,0)</f>
        <v>OCM</v>
      </c>
      <c r="B3542" s="172">
        <v>45810.701539351852</v>
      </c>
      <c r="C3542" s="69" t="s">
        <v>232</v>
      </c>
      <c r="D3542" s="69" t="s">
        <v>1937</v>
      </c>
      <c r="E3542" s="69" t="s">
        <v>1974</v>
      </c>
      <c r="F3542" s="69">
        <v>1749</v>
      </c>
      <c r="G3542" s="69" t="s">
        <v>1939</v>
      </c>
      <c r="AD3542" s="74"/>
      <c r="AG3542" s="74"/>
    </row>
    <row r="3543" spans="1:33" ht="14.4">
      <c r="A3543" s="27" t="str">
        <f>VLOOKUP(C3543,'user list'!A:B,2,0)</f>
        <v>Admin</v>
      </c>
      <c r="B3543" s="172">
        <v>45810.701539351852</v>
      </c>
      <c r="C3543" s="69" t="s">
        <v>186</v>
      </c>
      <c r="D3543" s="69" t="s">
        <v>1937</v>
      </c>
      <c r="E3543" s="69" t="s">
        <v>1974</v>
      </c>
      <c r="F3543" s="69">
        <v>1749</v>
      </c>
      <c r="G3543" s="69" t="s">
        <v>1948</v>
      </c>
      <c r="L3543" s="73"/>
      <c r="M3543" s="73"/>
    </row>
    <row r="3544" spans="1:33" ht="14.4">
      <c r="A3544" s="27" t="str">
        <f>VLOOKUP(C3544,'user list'!A:B,2,0)</f>
        <v>OCM</v>
      </c>
      <c r="B3544" s="172">
        <v>45810.701574074075</v>
      </c>
      <c r="C3544" s="69" t="s">
        <v>232</v>
      </c>
      <c r="D3544" s="69" t="s">
        <v>1937</v>
      </c>
      <c r="E3544" s="69" t="s">
        <v>1974</v>
      </c>
      <c r="F3544" s="69">
        <v>1750</v>
      </c>
      <c r="G3544" s="69" t="s">
        <v>1939</v>
      </c>
    </row>
    <row r="3545" spans="1:33" ht="14.4">
      <c r="A3545" s="27" t="str">
        <f>VLOOKUP(C3545,'user list'!A:B,2,0)</f>
        <v>QCCSD</v>
      </c>
      <c r="B3545" s="172">
        <v>45810.701643518521</v>
      </c>
      <c r="C3545" s="69" t="s">
        <v>264</v>
      </c>
      <c r="D3545" s="69" t="s">
        <v>1937</v>
      </c>
      <c r="E3545" s="69">
        <v>1</v>
      </c>
      <c r="F3545" s="69">
        <v>1736</v>
      </c>
      <c r="G3545" s="69" t="s">
        <v>1939</v>
      </c>
      <c r="O3545" s="73"/>
      <c r="P3545" s="73"/>
    </row>
    <row r="3546" spans="1:33" ht="14.4">
      <c r="A3546" s="27" t="str">
        <f>VLOOKUP(C3546,'user list'!A:B,2,0)</f>
        <v>QCCSD</v>
      </c>
      <c r="B3546" s="172">
        <v>45810.701689814814</v>
      </c>
      <c r="C3546" s="69" t="s">
        <v>264</v>
      </c>
      <c r="D3546" s="69" t="s">
        <v>1937</v>
      </c>
      <c r="E3546" s="69" t="s">
        <v>2439</v>
      </c>
      <c r="F3546" s="69">
        <v>1444</v>
      </c>
      <c r="G3546" s="69" t="s">
        <v>1939</v>
      </c>
      <c r="O3546" s="73"/>
      <c r="P3546" s="73"/>
    </row>
    <row r="3547" spans="1:33" ht="14.4">
      <c r="A3547" s="27" t="str">
        <f>VLOOKUP(C3547,'user list'!A:B,2,0)</f>
        <v>QCCSD</v>
      </c>
      <c r="B3547" s="172">
        <v>45810.702256944445</v>
      </c>
      <c r="C3547" s="69" t="s">
        <v>264</v>
      </c>
      <c r="D3547" s="69" t="s">
        <v>1937</v>
      </c>
      <c r="E3547" s="69" t="s">
        <v>1960</v>
      </c>
      <c r="F3547" s="69">
        <v>347</v>
      </c>
      <c r="G3547" s="69" t="s">
        <v>1939</v>
      </c>
    </row>
    <row r="3548" spans="1:33" ht="14.4">
      <c r="A3548" s="27" t="str">
        <f>VLOOKUP(C3548,'user list'!A:B,2,0)</f>
        <v>CGSD</v>
      </c>
      <c r="B3548" s="172">
        <v>45810.702291666668</v>
      </c>
      <c r="C3548" s="69" t="s">
        <v>200</v>
      </c>
      <c r="D3548" s="69" t="s">
        <v>1937</v>
      </c>
      <c r="E3548" s="69" t="s">
        <v>2479</v>
      </c>
      <c r="F3548" s="69">
        <v>1794</v>
      </c>
      <c r="G3548" s="69" t="s">
        <v>1939</v>
      </c>
    </row>
    <row r="3549" spans="1:33" ht="14.4">
      <c r="A3549" s="27" t="str">
        <f>VLOOKUP(C3549,'user list'!A:B,2,0)</f>
        <v>CGSD</v>
      </c>
      <c r="B3549" s="172">
        <v>45810.702361111114</v>
      </c>
      <c r="C3549" s="69" t="s">
        <v>200</v>
      </c>
      <c r="D3549" s="69" t="s">
        <v>1937</v>
      </c>
      <c r="E3549" s="69" t="s">
        <v>2475</v>
      </c>
      <c r="F3549" s="69">
        <v>1789</v>
      </c>
      <c r="G3549" s="69" t="s">
        <v>1939</v>
      </c>
    </row>
    <row r="3550" spans="1:33" ht="14.4">
      <c r="A3550" s="27" t="str">
        <f>VLOOKUP(C3550,'user list'!A:B,2,0)</f>
        <v>CGSD</v>
      </c>
      <c r="B3550" s="172">
        <v>45810.702384259261</v>
      </c>
      <c r="C3550" s="69" t="s">
        <v>200</v>
      </c>
      <c r="D3550" s="69" t="s">
        <v>1937</v>
      </c>
      <c r="E3550" s="69" t="s">
        <v>2478</v>
      </c>
      <c r="F3550" s="69">
        <v>1792</v>
      </c>
      <c r="G3550" s="69" t="s">
        <v>1939</v>
      </c>
      <c r="AD3550" s="73"/>
      <c r="AE3550" s="73"/>
    </row>
    <row r="3551" spans="1:33" ht="14.4">
      <c r="A3551" s="27" t="str">
        <f>VLOOKUP(C3551,'user list'!A:B,2,0)</f>
        <v>CTO</v>
      </c>
      <c r="B3551" s="172">
        <v>45810.702384259261</v>
      </c>
      <c r="C3551" s="69" t="s">
        <v>207</v>
      </c>
      <c r="D3551" s="69" t="s">
        <v>1937</v>
      </c>
      <c r="E3551" s="69" t="s">
        <v>2474</v>
      </c>
      <c r="F3551" s="69">
        <v>1788</v>
      </c>
      <c r="G3551" s="69" t="s">
        <v>1939</v>
      </c>
    </row>
    <row r="3552" spans="1:33" ht="14.4">
      <c r="A3552" s="27" t="str">
        <f>VLOOKUP(C3552,'user list'!A:B,2,0)</f>
        <v>CGSD</v>
      </c>
      <c r="B3552" s="172">
        <v>45810.702407407407</v>
      </c>
      <c r="C3552" s="69" t="s">
        <v>200</v>
      </c>
      <c r="D3552" s="69" t="s">
        <v>1937</v>
      </c>
      <c r="E3552" s="69" t="s">
        <v>2479</v>
      </c>
      <c r="F3552" s="69">
        <v>1794</v>
      </c>
      <c r="G3552" s="69" t="s">
        <v>1939</v>
      </c>
    </row>
    <row r="3553" spans="1:54" ht="14.4">
      <c r="A3553" s="27" t="str">
        <f>VLOOKUP(C3553,'user list'!A:B,2,0)</f>
        <v>BPLD</v>
      </c>
      <c r="B3553" s="172">
        <v>45810.702581018515</v>
      </c>
      <c r="C3553" s="69" t="s">
        <v>194</v>
      </c>
      <c r="D3553" s="69" t="s">
        <v>1937</v>
      </c>
      <c r="E3553" s="69" t="s">
        <v>2463</v>
      </c>
      <c r="F3553" s="69">
        <v>1760</v>
      </c>
      <c r="G3553" s="69" t="s">
        <v>1939</v>
      </c>
      <c r="R3553" s="73"/>
      <c r="S3553" s="73"/>
    </row>
    <row r="3554" spans="1:54" ht="14.4">
      <c r="A3554" s="27" t="str">
        <f>VLOOKUP(C3554,'user list'!A:B,2,0)</f>
        <v>CTO</v>
      </c>
      <c r="B3554" s="172">
        <v>45810.70275462963</v>
      </c>
      <c r="C3554" s="69" t="s">
        <v>207</v>
      </c>
      <c r="D3554" s="69" t="s">
        <v>1937</v>
      </c>
      <c r="E3554" s="69" t="s">
        <v>2474</v>
      </c>
      <c r="F3554" s="69">
        <v>1788</v>
      </c>
      <c r="G3554" s="69" t="s">
        <v>1947</v>
      </c>
    </row>
    <row r="3555" spans="1:54" ht="14.4">
      <c r="A3555" s="27" t="str">
        <f>VLOOKUP(C3555,'user list'!A:B,2,0)</f>
        <v>CTO</v>
      </c>
      <c r="B3555" s="172">
        <v>45810.70275462963</v>
      </c>
      <c r="C3555" s="69" t="s">
        <v>207</v>
      </c>
      <c r="D3555" s="69" t="s">
        <v>1937</v>
      </c>
      <c r="E3555" s="69" t="s">
        <v>2474</v>
      </c>
      <c r="F3555" s="69">
        <v>1788</v>
      </c>
      <c r="G3555" s="69" t="s">
        <v>1948</v>
      </c>
      <c r="O3555" s="73"/>
      <c r="P3555" s="73"/>
    </row>
    <row r="3556" spans="1:54" ht="14.4">
      <c r="A3556" s="27" t="str">
        <f>VLOOKUP(C3556,'user list'!A:B,2,0)</f>
        <v>CTO</v>
      </c>
      <c r="B3556" s="172">
        <v>45810.70275462963</v>
      </c>
      <c r="C3556" s="69" t="s">
        <v>207</v>
      </c>
      <c r="D3556" s="69" t="s">
        <v>1937</v>
      </c>
      <c r="E3556" s="69" t="s">
        <v>2474</v>
      </c>
      <c r="F3556" s="69">
        <v>1788</v>
      </c>
      <c r="G3556" s="69" t="s">
        <v>1939</v>
      </c>
      <c r="L3556" s="73"/>
      <c r="M3556" s="73"/>
    </row>
    <row r="3557" spans="1:54" ht="14.4">
      <c r="A3557" s="27" t="str">
        <f>VLOOKUP(C3557,'user list'!A:B,2,0)</f>
        <v>Admin</v>
      </c>
      <c r="B3557" s="172">
        <v>45810.70275462963</v>
      </c>
      <c r="C3557" s="69" t="s">
        <v>186</v>
      </c>
      <c r="D3557" s="69" t="s">
        <v>1937</v>
      </c>
      <c r="E3557" s="69" t="s">
        <v>2474</v>
      </c>
      <c r="F3557" s="69">
        <v>1788</v>
      </c>
      <c r="G3557" s="69" t="s">
        <v>1948</v>
      </c>
      <c r="AY3557" s="74"/>
      <c r="BB3557" s="74"/>
    </row>
    <row r="3558" spans="1:54" ht="14.4">
      <c r="A3558" s="27" t="str">
        <f>VLOOKUP(C3558,'user list'!A:B,2,0)</f>
        <v>CTO</v>
      </c>
      <c r="B3558" s="172">
        <v>45810.702928240738</v>
      </c>
      <c r="C3558" s="69" t="s">
        <v>207</v>
      </c>
      <c r="D3558" s="69" t="s">
        <v>1937</v>
      </c>
      <c r="E3558" s="69" t="s">
        <v>2474</v>
      </c>
      <c r="F3558" s="69">
        <v>1788</v>
      </c>
      <c r="G3558" s="69" t="s">
        <v>2441</v>
      </c>
      <c r="L3558" s="73"/>
      <c r="M3558" s="73"/>
    </row>
    <row r="3559" spans="1:54" ht="14.4">
      <c r="A3559" s="27" t="str">
        <f>VLOOKUP(C3559,'user list'!A:B,2,0)</f>
        <v>BPLD</v>
      </c>
      <c r="B3559" s="172">
        <v>45810.703055555554</v>
      </c>
      <c r="C3559" s="69" t="s">
        <v>194</v>
      </c>
      <c r="D3559" s="69" t="s">
        <v>1937</v>
      </c>
      <c r="E3559" s="69" t="s">
        <v>2463</v>
      </c>
      <c r="F3559" s="69">
        <v>1760</v>
      </c>
      <c r="G3559" s="69" t="s">
        <v>1947</v>
      </c>
      <c r="L3559" s="73"/>
      <c r="M3559" s="73"/>
    </row>
    <row r="3560" spans="1:54" ht="14.4">
      <c r="A3560" s="27" t="str">
        <f>VLOOKUP(C3560,'user list'!A:B,2,0)</f>
        <v>BPLD</v>
      </c>
      <c r="B3560" s="172">
        <v>45810.703055555554</v>
      </c>
      <c r="C3560" s="69" t="s">
        <v>194</v>
      </c>
      <c r="D3560" s="69" t="s">
        <v>1937</v>
      </c>
      <c r="E3560" s="69" t="s">
        <v>2463</v>
      </c>
      <c r="F3560" s="69">
        <v>1760</v>
      </c>
      <c r="G3560" s="69" t="s">
        <v>1948</v>
      </c>
      <c r="O3560" s="73"/>
      <c r="P3560" s="73"/>
    </row>
    <row r="3561" spans="1:54" ht="14.4">
      <c r="A3561" s="27" t="str">
        <f>VLOOKUP(C3561,'user list'!A:B,2,0)</f>
        <v>BPLD</v>
      </c>
      <c r="B3561" s="172">
        <v>45810.703055555554</v>
      </c>
      <c r="C3561" s="69" t="s">
        <v>194</v>
      </c>
      <c r="D3561" s="69" t="s">
        <v>1937</v>
      </c>
      <c r="E3561" s="69" t="s">
        <v>2463</v>
      </c>
      <c r="F3561" s="69">
        <v>1760</v>
      </c>
      <c r="G3561" s="69" t="s">
        <v>1939</v>
      </c>
      <c r="O3561" s="73"/>
      <c r="P3561" s="73"/>
    </row>
    <row r="3562" spans="1:54" ht="14.4">
      <c r="A3562" s="27" t="str">
        <f>VLOOKUP(C3562,'user list'!A:B,2,0)</f>
        <v>Admin</v>
      </c>
      <c r="B3562" s="172">
        <v>45810.703055555554</v>
      </c>
      <c r="C3562" s="69" t="s">
        <v>186</v>
      </c>
      <c r="D3562" s="69" t="s">
        <v>1937</v>
      </c>
      <c r="E3562" s="69" t="s">
        <v>2463</v>
      </c>
      <c r="F3562" s="69">
        <v>1760</v>
      </c>
      <c r="G3562" s="69" t="s">
        <v>1948</v>
      </c>
    </row>
    <row r="3563" spans="1:54" ht="14.4">
      <c r="A3563" s="27" t="str">
        <f>VLOOKUP(C3563,'user list'!A:B,2,0)</f>
        <v>BPLD</v>
      </c>
      <c r="B3563" s="172">
        <v>45810.703472222223</v>
      </c>
      <c r="C3563" s="69" t="s">
        <v>194</v>
      </c>
      <c r="D3563" s="69" t="s">
        <v>1937</v>
      </c>
      <c r="E3563" s="69" t="s">
        <v>2463</v>
      </c>
      <c r="F3563" s="69">
        <v>1760</v>
      </c>
      <c r="G3563" s="69" t="s">
        <v>1949</v>
      </c>
    </row>
    <row r="3564" spans="1:54" ht="14.4">
      <c r="A3564" s="27" t="str">
        <f>VLOOKUP(C3564,'user list'!A:B,2,0)</f>
        <v>OCM</v>
      </c>
      <c r="B3564" s="172">
        <v>45810.70385416667</v>
      </c>
      <c r="C3564" s="69" t="s">
        <v>232</v>
      </c>
      <c r="D3564" s="69" t="s">
        <v>1937</v>
      </c>
      <c r="E3564" s="69" t="s">
        <v>1974</v>
      </c>
      <c r="F3564" s="69">
        <v>1750</v>
      </c>
      <c r="G3564" s="69" t="s">
        <v>1947</v>
      </c>
    </row>
    <row r="3565" spans="1:54" ht="14.4">
      <c r="A3565" s="27" t="str">
        <f>VLOOKUP(C3565,'user list'!A:B,2,0)</f>
        <v>OCM</v>
      </c>
      <c r="B3565" s="172">
        <v>45810.70385416667</v>
      </c>
      <c r="C3565" s="69" t="s">
        <v>232</v>
      </c>
      <c r="D3565" s="69" t="s">
        <v>1937</v>
      </c>
      <c r="E3565" s="69" t="s">
        <v>1974</v>
      </c>
      <c r="F3565" s="69">
        <v>1750</v>
      </c>
      <c r="G3565" s="69" t="s">
        <v>1948</v>
      </c>
      <c r="O3565" s="73"/>
      <c r="P3565" s="73"/>
    </row>
    <row r="3566" spans="1:54" ht="14.4">
      <c r="A3566" s="27" t="str">
        <f>VLOOKUP(C3566,'user list'!A:B,2,0)</f>
        <v>OCM</v>
      </c>
      <c r="B3566" s="172">
        <v>45810.70385416667</v>
      </c>
      <c r="C3566" s="69" t="s">
        <v>232</v>
      </c>
      <c r="D3566" s="69" t="s">
        <v>1937</v>
      </c>
      <c r="E3566" s="69" t="s">
        <v>1974</v>
      </c>
      <c r="F3566" s="69">
        <v>1750</v>
      </c>
      <c r="G3566" s="69" t="s">
        <v>1939</v>
      </c>
      <c r="O3566" s="73"/>
      <c r="P3566" s="73"/>
    </row>
    <row r="3567" spans="1:54" ht="14.4">
      <c r="A3567" s="27" t="str">
        <f>VLOOKUP(C3567,'user list'!A:B,2,0)</f>
        <v>Admin</v>
      </c>
      <c r="B3567" s="172">
        <v>45810.70385416667</v>
      </c>
      <c r="C3567" s="69" t="s">
        <v>186</v>
      </c>
      <c r="D3567" s="69" t="s">
        <v>1937</v>
      </c>
      <c r="E3567" s="69" t="s">
        <v>1974</v>
      </c>
      <c r="F3567" s="69">
        <v>1750</v>
      </c>
      <c r="G3567" s="69" t="s">
        <v>1948</v>
      </c>
      <c r="O3567" s="73"/>
      <c r="P3567" s="73"/>
    </row>
    <row r="3568" spans="1:54" ht="14.4">
      <c r="A3568" s="27" t="str">
        <f>VLOOKUP(C3568,'user list'!A:B,2,0)</f>
        <v>OCM</v>
      </c>
      <c r="B3568" s="172">
        <v>45810.703877314816</v>
      </c>
      <c r="C3568" s="69" t="s">
        <v>232</v>
      </c>
      <c r="D3568" s="69" t="s">
        <v>1937</v>
      </c>
      <c r="E3568" s="69">
        <v>1</v>
      </c>
      <c r="F3568" s="69">
        <v>1748</v>
      </c>
      <c r="G3568" s="69" t="s">
        <v>1939</v>
      </c>
      <c r="L3568" s="73"/>
      <c r="M3568" s="73"/>
    </row>
    <row r="3569" spans="1:31" ht="14.4">
      <c r="A3569" s="27" t="str">
        <f>VLOOKUP(C3569,'user list'!A:B,2,0)</f>
        <v>CTO</v>
      </c>
      <c r="B3569" s="172">
        <v>45810.704039351855</v>
      </c>
      <c r="C3569" s="69" t="s">
        <v>207</v>
      </c>
      <c r="D3569" s="69" t="s">
        <v>1937</v>
      </c>
      <c r="E3569" s="69">
        <v>1</v>
      </c>
      <c r="F3569" s="69">
        <v>1748</v>
      </c>
      <c r="G3569" s="69" t="s">
        <v>1939</v>
      </c>
      <c r="L3569" s="73"/>
      <c r="M3569" s="73"/>
    </row>
    <row r="3570" spans="1:31" ht="14.4">
      <c r="A3570" s="27" t="str">
        <f>VLOOKUP(C3570,'user list'!A:B,2,0)</f>
        <v>OCM</v>
      </c>
      <c r="B3570" s="172">
        <v>45810.704085648147</v>
      </c>
      <c r="C3570" s="69" t="s">
        <v>232</v>
      </c>
      <c r="D3570" s="69" t="s">
        <v>1937</v>
      </c>
      <c r="E3570" s="69">
        <v>1</v>
      </c>
      <c r="F3570" s="69">
        <v>1748</v>
      </c>
      <c r="G3570" s="69" t="s">
        <v>1947</v>
      </c>
      <c r="O3570" s="73"/>
      <c r="P3570" s="73"/>
    </row>
    <row r="3571" spans="1:31" ht="14.4">
      <c r="A3571" s="27" t="str">
        <f>VLOOKUP(C3571,'user list'!A:B,2,0)</f>
        <v>OCM</v>
      </c>
      <c r="B3571" s="172">
        <v>45810.704085648147</v>
      </c>
      <c r="C3571" s="69" t="s">
        <v>232</v>
      </c>
      <c r="D3571" s="69" t="s">
        <v>1937</v>
      </c>
      <c r="E3571" s="69">
        <v>1</v>
      </c>
      <c r="F3571" s="69">
        <v>1748</v>
      </c>
      <c r="G3571" s="69" t="s">
        <v>1948</v>
      </c>
    </row>
    <row r="3572" spans="1:31" ht="14.4">
      <c r="A3572" s="27" t="str">
        <f>VLOOKUP(C3572,'user list'!A:B,2,0)</f>
        <v>OCM</v>
      </c>
      <c r="B3572" s="172">
        <v>45810.704085648147</v>
      </c>
      <c r="C3572" s="69" t="s">
        <v>232</v>
      </c>
      <c r="D3572" s="69" t="s">
        <v>1937</v>
      </c>
      <c r="E3572" s="69">
        <v>1</v>
      </c>
      <c r="F3572" s="69">
        <v>1748</v>
      </c>
      <c r="G3572" s="69" t="s">
        <v>1939</v>
      </c>
    </row>
    <row r="3573" spans="1:31" ht="14.4">
      <c r="A3573" s="27" t="str">
        <f>VLOOKUP(C3573,'user list'!A:B,2,0)</f>
        <v>Admin</v>
      </c>
      <c r="B3573" s="172">
        <v>45810.704085648147</v>
      </c>
      <c r="C3573" s="69" t="s">
        <v>186</v>
      </c>
      <c r="D3573" s="69" t="s">
        <v>1937</v>
      </c>
      <c r="E3573" s="69">
        <v>1</v>
      </c>
      <c r="F3573" s="69">
        <v>1748</v>
      </c>
      <c r="G3573" s="69" t="s">
        <v>1948</v>
      </c>
      <c r="AD3573" s="73"/>
      <c r="AE3573" s="73"/>
    </row>
    <row r="3574" spans="1:31" ht="14.4">
      <c r="A3574" s="27" t="str">
        <f>VLOOKUP(C3574,'user list'!A:B,2,0)</f>
        <v>CTO</v>
      </c>
      <c r="B3574" s="172">
        <v>45810.704189814816</v>
      </c>
      <c r="C3574" s="69" t="s">
        <v>207</v>
      </c>
      <c r="D3574" s="69" t="s">
        <v>1937</v>
      </c>
      <c r="E3574" s="69" t="s">
        <v>2477</v>
      </c>
      <c r="F3574" s="69">
        <v>1791</v>
      </c>
      <c r="G3574" s="69" t="s">
        <v>1939</v>
      </c>
    </row>
    <row r="3575" spans="1:31" ht="14.4">
      <c r="A3575" s="27" t="str">
        <f>VLOOKUP(C3575,'user list'!A:B,2,0)</f>
        <v>BPLD</v>
      </c>
      <c r="B3575" s="172">
        <v>45810.704212962963</v>
      </c>
      <c r="C3575" s="69" t="s">
        <v>194</v>
      </c>
      <c r="D3575" s="69" t="s">
        <v>1937</v>
      </c>
      <c r="E3575" s="69" t="s">
        <v>2002</v>
      </c>
      <c r="F3575" s="69">
        <v>1747</v>
      </c>
      <c r="G3575" s="69" t="s">
        <v>1949</v>
      </c>
      <c r="L3575" s="74"/>
      <c r="O3575" s="73"/>
      <c r="P3575" s="73"/>
    </row>
    <row r="3576" spans="1:31" ht="14.4">
      <c r="A3576" s="27" t="str">
        <f>VLOOKUP(C3576,'user list'!A:B,2,0)</f>
        <v>CTO</v>
      </c>
      <c r="B3576" s="172">
        <v>45810.704270833332</v>
      </c>
      <c r="C3576" s="69" t="s">
        <v>207</v>
      </c>
      <c r="D3576" s="69" t="s">
        <v>1937</v>
      </c>
      <c r="E3576" s="69" t="s">
        <v>2470</v>
      </c>
      <c r="F3576" s="69">
        <v>1781</v>
      </c>
      <c r="G3576" s="69" t="s">
        <v>1939</v>
      </c>
    </row>
    <row r="3577" spans="1:31" ht="14.4">
      <c r="A3577" s="27" t="str">
        <f>VLOOKUP(C3577,'user list'!A:B,2,0)</f>
        <v>OCM</v>
      </c>
      <c r="B3577" s="172">
        <v>45810.704282407409</v>
      </c>
      <c r="C3577" s="69" t="s">
        <v>232</v>
      </c>
      <c r="D3577" s="69" t="s">
        <v>1937</v>
      </c>
      <c r="E3577" s="69" t="s">
        <v>1989</v>
      </c>
      <c r="F3577" s="69">
        <v>1776</v>
      </c>
      <c r="G3577" s="69" t="s">
        <v>1939</v>
      </c>
    </row>
    <row r="3578" spans="1:31" ht="14.4">
      <c r="A3578" s="27" t="str">
        <f>VLOOKUP(C3578,'user list'!A:B,2,0)</f>
        <v>BPLD</v>
      </c>
      <c r="B3578" s="172">
        <v>45810.704432870371</v>
      </c>
      <c r="C3578" s="69" t="s">
        <v>194</v>
      </c>
      <c r="D3578" s="69" t="s">
        <v>1937</v>
      </c>
      <c r="E3578" s="69" t="s">
        <v>1974</v>
      </c>
      <c r="F3578" s="69">
        <v>1727</v>
      </c>
      <c r="G3578" s="69" t="s">
        <v>1939</v>
      </c>
    </row>
    <row r="3579" spans="1:31" ht="14.4">
      <c r="A3579" s="27" t="str">
        <f>VLOOKUP(C3579,'user list'!A:B,2,0)</f>
        <v>BPLD</v>
      </c>
      <c r="B3579" s="172">
        <v>45810.704502314817</v>
      </c>
      <c r="C3579" s="69" t="s">
        <v>194</v>
      </c>
      <c r="D3579" s="69" t="s">
        <v>1937</v>
      </c>
      <c r="E3579" s="69" t="s">
        <v>1974</v>
      </c>
      <c r="F3579" s="69">
        <v>1727</v>
      </c>
      <c r="G3579" s="69" t="s">
        <v>1949</v>
      </c>
      <c r="M3579" s="74"/>
      <c r="O3579" s="73"/>
      <c r="P3579" s="73"/>
    </row>
    <row r="3580" spans="1:31" ht="14.4">
      <c r="A3580" s="27" t="str">
        <f>VLOOKUP(C3580,'user list'!A:B,2,0)</f>
        <v>OCM</v>
      </c>
      <c r="B3580" s="172">
        <v>45810.704560185186</v>
      </c>
      <c r="C3580" s="69" t="s">
        <v>232</v>
      </c>
      <c r="D3580" s="69" t="s">
        <v>1937</v>
      </c>
      <c r="E3580" s="69" t="s">
        <v>2100</v>
      </c>
      <c r="F3580" s="69">
        <v>1075</v>
      </c>
      <c r="G3580" s="69" t="s">
        <v>1939</v>
      </c>
    </row>
    <row r="3581" spans="1:31" ht="14.4">
      <c r="A3581" s="27" t="str">
        <f>VLOOKUP(C3581,'user list'!A:B,2,0)</f>
        <v>ITDD</v>
      </c>
      <c r="B3581" s="172">
        <v>45810.70553240741</v>
      </c>
      <c r="C3581" s="69" t="s">
        <v>219</v>
      </c>
      <c r="D3581" s="69" t="s">
        <v>1937</v>
      </c>
      <c r="E3581" s="69" t="s">
        <v>2482</v>
      </c>
      <c r="F3581" s="69">
        <v>1802</v>
      </c>
      <c r="G3581" s="69" t="s">
        <v>2440</v>
      </c>
    </row>
    <row r="3582" spans="1:31" ht="14.4">
      <c r="A3582" s="27" t="str">
        <f>VLOOKUP(C3582,'user list'!A:B,2,0)</f>
        <v>Admin</v>
      </c>
      <c r="B3582" s="172">
        <v>45810.705543981479</v>
      </c>
      <c r="C3582" s="69" t="s">
        <v>186</v>
      </c>
      <c r="D3582" s="69" t="s">
        <v>1937</v>
      </c>
      <c r="E3582" s="69" t="s">
        <v>2482</v>
      </c>
      <c r="F3582" s="69">
        <v>1802</v>
      </c>
      <c r="G3582" s="69" t="s">
        <v>1948</v>
      </c>
    </row>
    <row r="3583" spans="1:31" ht="14.4">
      <c r="A3583" s="27" t="str">
        <f>VLOOKUP(C3583,'user list'!A:B,2,0)</f>
        <v>Admin</v>
      </c>
      <c r="B3583" s="172">
        <v>45810.705543981479</v>
      </c>
      <c r="C3583" s="69" t="s">
        <v>186</v>
      </c>
      <c r="D3583" s="69" t="s">
        <v>1937</v>
      </c>
      <c r="E3583" s="69" t="s">
        <v>2482</v>
      </c>
      <c r="F3583" s="69">
        <v>1802</v>
      </c>
      <c r="G3583" s="69" t="s">
        <v>1948</v>
      </c>
    </row>
    <row r="3584" spans="1:31" ht="14.4">
      <c r="A3584" s="27" t="str">
        <f>VLOOKUP(C3584,'user list'!A:B,2,0)</f>
        <v>Admin</v>
      </c>
      <c r="B3584" s="172">
        <v>45810.705543981479</v>
      </c>
      <c r="C3584" s="69" t="s">
        <v>186</v>
      </c>
      <c r="D3584" s="69" t="s">
        <v>1937</v>
      </c>
      <c r="E3584" s="69" t="s">
        <v>2482</v>
      </c>
      <c r="F3584" s="69">
        <v>1802</v>
      </c>
      <c r="G3584" s="69" t="s">
        <v>1948</v>
      </c>
    </row>
    <row r="3585" spans="1:33" ht="14.4">
      <c r="A3585" s="27" t="str">
        <f>VLOOKUP(C3585,'user list'!A:B,2,0)</f>
        <v>Admin</v>
      </c>
      <c r="B3585" s="172">
        <v>45810.705543981479</v>
      </c>
      <c r="C3585" s="69" t="s">
        <v>186</v>
      </c>
      <c r="D3585" s="69" t="s">
        <v>1937</v>
      </c>
      <c r="E3585" s="69" t="s">
        <v>2482</v>
      </c>
      <c r="F3585" s="69">
        <v>1802</v>
      </c>
      <c r="G3585" s="69" t="s">
        <v>1947</v>
      </c>
    </row>
    <row r="3586" spans="1:33" ht="14.4">
      <c r="A3586" s="27" t="str">
        <f>VLOOKUP(C3586,'user list'!A:B,2,0)</f>
        <v>ITDD</v>
      </c>
      <c r="B3586" s="172">
        <v>45810.705613425926</v>
      </c>
      <c r="C3586" s="69" t="s">
        <v>219</v>
      </c>
      <c r="D3586" s="69" t="s">
        <v>1937</v>
      </c>
      <c r="E3586" s="69" t="s">
        <v>2473</v>
      </c>
      <c r="F3586" s="69">
        <v>1787</v>
      </c>
      <c r="G3586" s="69" t="s">
        <v>1939</v>
      </c>
    </row>
    <row r="3587" spans="1:33" ht="14.4">
      <c r="A3587" s="27" t="str">
        <f>VLOOKUP(C3587,'user list'!A:B,2,0)</f>
        <v>BPLD</v>
      </c>
      <c r="B3587" s="172">
        <v>45810.708518518521</v>
      </c>
      <c r="C3587" s="69" t="s">
        <v>195</v>
      </c>
      <c r="D3587" s="69" t="s">
        <v>1937</v>
      </c>
      <c r="E3587" s="69" t="s">
        <v>2002</v>
      </c>
      <c r="F3587" s="69">
        <v>1747</v>
      </c>
      <c r="G3587" s="69" t="s">
        <v>1939</v>
      </c>
    </row>
    <row r="3588" spans="1:33" ht="14.4">
      <c r="A3588" s="27" t="str">
        <f>VLOOKUP(C3588,'user list'!A:B,2,0)</f>
        <v>BPLD</v>
      </c>
      <c r="B3588" s="172">
        <v>45810.708587962959</v>
      </c>
      <c r="C3588" s="69" t="s">
        <v>195</v>
      </c>
      <c r="D3588" s="69" t="s">
        <v>1937</v>
      </c>
      <c r="E3588" s="69" t="s">
        <v>2444</v>
      </c>
      <c r="F3588" s="69">
        <v>1741</v>
      </c>
      <c r="G3588" s="69" t="s">
        <v>1939</v>
      </c>
    </row>
    <row r="3589" spans="1:33" ht="14.4">
      <c r="A3589" s="27" t="str">
        <f>VLOOKUP(C3589,'user list'!A:B,2,0)</f>
        <v>BPLD</v>
      </c>
      <c r="B3589" s="172">
        <v>45810.708680555559</v>
      </c>
      <c r="C3589" s="69" t="s">
        <v>195</v>
      </c>
      <c r="D3589" s="69" t="s">
        <v>1937</v>
      </c>
      <c r="E3589" s="69" t="s">
        <v>2444</v>
      </c>
      <c r="F3589" s="69">
        <v>1730</v>
      </c>
      <c r="G3589" s="69" t="s">
        <v>1939</v>
      </c>
    </row>
    <row r="3590" spans="1:33" ht="14.4">
      <c r="A3590" s="27" t="str">
        <f>VLOOKUP(C3590,'user list'!A:B,2,0)</f>
        <v>CGSD</v>
      </c>
      <c r="B3590" s="172">
        <v>45810.7109375</v>
      </c>
      <c r="C3590" s="69" t="s">
        <v>200</v>
      </c>
      <c r="D3590" s="69" t="s">
        <v>1937</v>
      </c>
      <c r="E3590" s="69" t="s">
        <v>2480</v>
      </c>
      <c r="F3590" s="69">
        <v>1795</v>
      </c>
      <c r="G3590" s="69" t="s">
        <v>1939</v>
      </c>
    </row>
    <row r="3591" spans="1:33" ht="14.4">
      <c r="A3591" s="27" t="str">
        <f>VLOOKUP(C3591,'user list'!A:B,2,0)</f>
        <v>CGSD</v>
      </c>
      <c r="B3591" s="172">
        <v>45810.710949074077</v>
      </c>
      <c r="C3591" s="69" t="s">
        <v>200</v>
      </c>
      <c r="D3591" s="69" t="s">
        <v>1937</v>
      </c>
      <c r="E3591" s="69" t="s">
        <v>2480</v>
      </c>
      <c r="F3591" s="69">
        <v>1795</v>
      </c>
      <c r="G3591" s="69" t="s">
        <v>1939</v>
      </c>
      <c r="L3591" s="74"/>
      <c r="O3591" s="73"/>
      <c r="P3591" s="73"/>
    </row>
    <row r="3592" spans="1:33" ht="14.4">
      <c r="A3592" s="27" t="str">
        <f>VLOOKUP(C3592,'user list'!A:B,2,0)</f>
        <v>CGSD</v>
      </c>
      <c r="B3592" s="172">
        <v>45810.710960648146</v>
      </c>
      <c r="C3592" s="69" t="s">
        <v>200</v>
      </c>
      <c r="D3592" s="69" t="s">
        <v>1937</v>
      </c>
      <c r="E3592" s="69" t="s">
        <v>2479</v>
      </c>
      <c r="F3592" s="69">
        <v>1794</v>
      </c>
      <c r="G3592" s="69" t="s">
        <v>1939</v>
      </c>
    </row>
    <row r="3593" spans="1:33" ht="14.4">
      <c r="A3593" s="27" t="str">
        <f>VLOOKUP(C3593,'user list'!A:B,2,0)</f>
        <v>CGSD</v>
      </c>
      <c r="B3593" s="172">
        <v>45810.710972222223</v>
      </c>
      <c r="C3593" s="69" t="s">
        <v>200</v>
      </c>
      <c r="D3593" s="69" t="s">
        <v>1937</v>
      </c>
      <c r="E3593" s="69" t="s">
        <v>2475</v>
      </c>
      <c r="F3593" s="69">
        <v>1789</v>
      </c>
      <c r="G3593" s="69" t="s">
        <v>1939</v>
      </c>
    </row>
    <row r="3594" spans="1:33" ht="14.4">
      <c r="A3594" s="27" t="str">
        <f>VLOOKUP(C3594,'user list'!A:B,2,0)</f>
        <v>CGSD</v>
      </c>
      <c r="B3594" s="172">
        <v>45810.7109837963</v>
      </c>
      <c r="C3594" s="69" t="s">
        <v>200</v>
      </c>
      <c r="D3594" s="69" t="s">
        <v>1937</v>
      </c>
      <c r="E3594" s="69" t="s">
        <v>2478</v>
      </c>
      <c r="F3594" s="69">
        <v>1792</v>
      </c>
      <c r="G3594" s="69" t="s">
        <v>1939</v>
      </c>
    </row>
    <row r="3595" spans="1:33" ht="14.4">
      <c r="A3595" s="27" t="str">
        <f>VLOOKUP(C3595,'user list'!A:B,2,0)</f>
        <v>OCM</v>
      </c>
      <c r="B3595" s="172">
        <v>45810.711215277777</v>
      </c>
      <c r="C3595" s="69" t="s">
        <v>232</v>
      </c>
      <c r="D3595" s="69" t="s">
        <v>1937</v>
      </c>
      <c r="E3595" s="69" t="s">
        <v>2001</v>
      </c>
      <c r="F3595" s="69">
        <v>1772</v>
      </c>
      <c r="G3595" s="69" t="s">
        <v>1939</v>
      </c>
    </row>
    <row r="3596" spans="1:33" ht="14.4">
      <c r="A3596" s="27" t="str">
        <f>VLOOKUP(C3596,'user list'!A:B,2,0)</f>
        <v>PAISD</v>
      </c>
      <c r="B3596" s="172">
        <v>45810.711388888885</v>
      </c>
      <c r="C3596" s="69" t="s">
        <v>256</v>
      </c>
      <c r="D3596" s="69" t="s">
        <v>1937</v>
      </c>
      <c r="E3596" s="69" t="s">
        <v>2481</v>
      </c>
      <c r="F3596" s="69">
        <v>1801</v>
      </c>
      <c r="G3596" s="69" t="s">
        <v>1939</v>
      </c>
      <c r="O3596" s="73"/>
      <c r="P3596" s="73"/>
    </row>
    <row r="3597" spans="1:33" ht="14.4">
      <c r="A3597" s="27" t="str">
        <f>VLOOKUP(C3597,'user list'!A:B,2,0)</f>
        <v>PAISD</v>
      </c>
      <c r="B3597" s="172">
        <v>45810.71166666667</v>
      </c>
      <c r="C3597" s="69" t="s">
        <v>256</v>
      </c>
      <c r="D3597" s="69" t="s">
        <v>1937</v>
      </c>
      <c r="E3597" s="69" t="s">
        <v>2481</v>
      </c>
      <c r="F3597" s="69">
        <v>1801</v>
      </c>
      <c r="G3597" s="69" t="s">
        <v>1947</v>
      </c>
    </row>
    <row r="3598" spans="1:33" ht="14.4">
      <c r="A3598" s="27" t="str">
        <f>VLOOKUP(C3598,'user list'!A:B,2,0)</f>
        <v>PAISD</v>
      </c>
      <c r="B3598" s="172">
        <v>45810.71166666667</v>
      </c>
      <c r="C3598" s="69" t="s">
        <v>256</v>
      </c>
      <c r="D3598" s="69" t="s">
        <v>1937</v>
      </c>
      <c r="E3598" s="69" t="s">
        <v>2481</v>
      </c>
      <c r="F3598" s="69">
        <v>1801</v>
      </c>
      <c r="G3598" s="69" t="s">
        <v>1948</v>
      </c>
      <c r="AD3598" s="74"/>
      <c r="AG3598" s="74"/>
    </row>
    <row r="3599" spans="1:33" ht="14.4">
      <c r="A3599" s="27" t="str">
        <f>VLOOKUP(C3599,'user list'!A:B,2,0)</f>
        <v>PAISD</v>
      </c>
      <c r="B3599" s="172">
        <v>45810.71166666667</v>
      </c>
      <c r="C3599" s="69" t="s">
        <v>256</v>
      </c>
      <c r="D3599" s="69" t="s">
        <v>1937</v>
      </c>
      <c r="E3599" s="69" t="s">
        <v>2481</v>
      </c>
      <c r="F3599" s="69">
        <v>1801</v>
      </c>
      <c r="G3599" s="69" t="s">
        <v>1939</v>
      </c>
      <c r="L3599" s="73"/>
      <c r="M3599" s="73"/>
    </row>
    <row r="3600" spans="1:33" ht="14.4">
      <c r="A3600" s="27" t="str">
        <f>VLOOKUP(C3600,'user list'!A:B,2,0)</f>
        <v>Admin</v>
      </c>
      <c r="B3600" s="172">
        <v>45810.71166666667</v>
      </c>
      <c r="C3600" s="69" t="s">
        <v>186</v>
      </c>
      <c r="D3600" s="69" t="s">
        <v>1937</v>
      </c>
      <c r="E3600" s="69" t="s">
        <v>2481</v>
      </c>
      <c r="F3600" s="69">
        <v>1801</v>
      </c>
      <c r="G3600" s="69" t="s">
        <v>1948</v>
      </c>
    </row>
    <row r="3601" spans="1:31" ht="14.4">
      <c r="A3601" s="27" t="str">
        <f>VLOOKUP(C3601,'user list'!A:B,2,0)</f>
        <v>PAISD</v>
      </c>
      <c r="B3601" s="172">
        <v>45810.711793981478</v>
      </c>
      <c r="C3601" s="69" t="s">
        <v>256</v>
      </c>
      <c r="D3601" s="69" t="s">
        <v>1937</v>
      </c>
      <c r="E3601" s="69" t="s">
        <v>2481</v>
      </c>
      <c r="F3601" s="69">
        <v>1801</v>
      </c>
      <c r="G3601" s="69" t="s">
        <v>1939</v>
      </c>
      <c r="O3601" s="73"/>
      <c r="P3601" s="73"/>
    </row>
    <row r="3602" spans="1:31" ht="14.4">
      <c r="A3602" s="27" t="str">
        <f>VLOOKUP(C3602,'user list'!A:B,2,0)</f>
        <v>PAISD</v>
      </c>
      <c r="B3602" s="172">
        <v>45810.711828703701</v>
      </c>
      <c r="C3602" s="69" t="s">
        <v>256</v>
      </c>
      <c r="D3602" s="69" t="s">
        <v>1937</v>
      </c>
      <c r="E3602" s="69" t="s">
        <v>2481</v>
      </c>
      <c r="F3602" s="69">
        <v>1801</v>
      </c>
      <c r="G3602" s="69" t="s">
        <v>1939</v>
      </c>
      <c r="O3602" s="73"/>
      <c r="P3602" s="73"/>
    </row>
    <row r="3603" spans="1:31" ht="14.4">
      <c r="A3603" s="27" t="str">
        <f>VLOOKUP(C3603,'user list'!A:B,2,0)</f>
        <v>PAISD</v>
      </c>
      <c r="B3603" s="172">
        <v>45810.711828703701</v>
      </c>
      <c r="C3603" s="69" t="s">
        <v>256</v>
      </c>
      <c r="D3603" s="69" t="s">
        <v>1937</v>
      </c>
      <c r="E3603" s="69" t="s">
        <v>2481</v>
      </c>
      <c r="F3603" s="69">
        <v>1801</v>
      </c>
      <c r="G3603" s="69" t="s">
        <v>1939</v>
      </c>
    </row>
    <row r="3604" spans="1:31" ht="14.4">
      <c r="A3604" s="27" t="str">
        <f>VLOOKUP(C3604,'user list'!A:B,2,0)</f>
        <v>PAISD</v>
      </c>
      <c r="B3604" s="172">
        <v>45810.711875000001</v>
      </c>
      <c r="C3604" s="69" t="s">
        <v>256</v>
      </c>
      <c r="D3604" s="69" t="s">
        <v>1937</v>
      </c>
      <c r="E3604" s="69" t="s">
        <v>2481</v>
      </c>
      <c r="F3604" s="69">
        <v>1801</v>
      </c>
      <c r="G3604" s="69" t="s">
        <v>1949</v>
      </c>
    </row>
    <row r="3605" spans="1:31" ht="14.4">
      <c r="A3605" s="27" t="str">
        <f>VLOOKUP(C3605,'user list'!A:B,2,0)</f>
        <v>OCM</v>
      </c>
      <c r="B3605" s="172">
        <v>45810.713310185187</v>
      </c>
      <c r="C3605" s="69" t="s">
        <v>232</v>
      </c>
      <c r="D3605" s="69" t="s">
        <v>1937</v>
      </c>
      <c r="E3605" s="69" t="s">
        <v>2001</v>
      </c>
      <c r="F3605" s="69">
        <v>1772</v>
      </c>
      <c r="G3605" s="69" t="s">
        <v>1947</v>
      </c>
    </row>
    <row r="3606" spans="1:31" ht="14.4">
      <c r="A3606" s="27" t="str">
        <f>VLOOKUP(C3606,'user list'!A:B,2,0)</f>
        <v>OCM</v>
      </c>
      <c r="B3606" s="172">
        <v>45810.713310185187</v>
      </c>
      <c r="C3606" s="69" t="s">
        <v>232</v>
      </c>
      <c r="D3606" s="69" t="s">
        <v>1937</v>
      </c>
      <c r="E3606" s="69" t="s">
        <v>2001</v>
      </c>
      <c r="F3606" s="69">
        <v>1772</v>
      </c>
      <c r="G3606" s="69" t="s">
        <v>1948</v>
      </c>
    </row>
    <row r="3607" spans="1:31" ht="14.4">
      <c r="A3607" s="27" t="str">
        <f>VLOOKUP(C3607,'user list'!A:B,2,0)</f>
        <v>OCM</v>
      </c>
      <c r="B3607" s="172">
        <v>45810.713310185187</v>
      </c>
      <c r="C3607" s="69" t="s">
        <v>232</v>
      </c>
      <c r="D3607" s="69" t="s">
        <v>1937</v>
      </c>
      <c r="E3607" s="69" t="s">
        <v>2001</v>
      </c>
      <c r="F3607" s="69">
        <v>1772</v>
      </c>
      <c r="G3607" s="69" t="s">
        <v>1939</v>
      </c>
    </row>
    <row r="3608" spans="1:31" ht="14.4">
      <c r="A3608" s="27" t="str">
        <f>VLOOKUP(C3608,'user list'!A:B,2,0)</f>
        <v>Admin</v>
      </c>
      <c r="B3608" s="172">
        <v>45810.713310185187</v>
      </c>
      <c r="C3608" s="69" t="s">
        <v>186</v>
      </c>
      <c r="D3608" s="69" t="s">
        <v>1937</v>
      </c>
      <c r="E3608" s="69" t="s">
        <v>2001</v>
      </c>
      <c r="F3608" s="69">
        <v>1772</v>
      </c>
      <c r="G3608" s="69" t="s">
        <v>1948</v>
      </c>
    </row>
    <row r="3609" spans="1:31" ht="14.4">
      <c r="A3609" s="27" t="str">
        <f>VLOOKUP(C3609,'user list'!A:B,2,0)</f>
        <v>OCM</v>
      </c>
      <c r="B3609" s="172">
        <v>45810.713368055556</v>
      </c>
      <c r="C3609" s="69" t="s">
        <v>232</v>
      </c>
      <c r="D3609" s="69" t="s">
        <v>1937</v>
      </c>
      <c r="E3609" s="69" t="s">
        <v>2035</v>
      </c>
      <c r="F3609" s="69">
        <v>1777</v>
      </c>
      <c r="G3609" s="69" t="s">
        <v>1939</v>
      </c>
    </row>
    <row r="3610" spans="1:31" ht="14.4">
      <c r="A3610" s="27" t="str">
        <f>VLOOKUP(C3610,'user list'!A:B,2,0)</f>
        <v>OCM</v>
      </c>
      <c r="B3610" s="172">
        <v>45810.713703703703</v>
      </c>
      <c r="C3610" s="69" t="s">
        <v>232</v>
      </c>
      <c r="D3610" s="69" t="s">
        <v>1937</v>
      </c>
      <c r="E3610" s="69" t="s">
        <v>1989</v>
      </c>
      <c r="F3610" s="69">
        <v>1776</v>
      </c>
      <c r="G3610" s="69" t="s">
        <v>1939</v>
      </c>
    </row>
    <row r="3611" spans="1:31" ht="14.4">
      <c r="A3611" s="27" t="str">
        <f>VLOOKUP(C3611,'user list'!A:B,2,0)</f>
        <v>CTO</v>
      </c>
      <c r="B3611" s="172">
        <v>45810.716469907406</v>
      </c>
      <c r="C3611" s="69" t="s">
        <v>207</v>
      </c>
      <c r="D3611" s="69" t="s">
        <v>1937</v>
      </c>
      <c r="E3611" s="69" t="s">
        <v>2439</v>
      </c>
      <c r="F3611" s="69">
        <v>1444</v>
      </c>
      <c r="G3611" s="69" t="s">
        <v>1939</v>
      </c>
    </row>
    <row r="3612" spans="1:31" ht="14.4">
      <c r="A3612" s="27" t="str">
        <f>VLOOKUP(C3612,'user list'!A:B,2,0)</f>
        <v>BPLD</v>
      </c>
      <c r="B3612" s="172">
        <v>45810.720960648148</v>
      </c>
      <c r="C3612" s="69" t="s">
        <v>194</v>
      </c>
      <c r="D3612" s="69" t="s">
        <v>1937</v>
      </c>
      <c r="E3612" s="69" t="s">
        <v>2444</v>
      </c>
      <c r="F3612" s="69">
        <v>1730</v>
      </c>
      <c r="G3612" s="69" t="s">
        <v>1939</v>
      </c>
    </row>
    <row r="3613" spans="1:31" ht="14.4">
      <c r="A3613" s="27" t="str">
        <f>VLOOKUP(C3613,'user list'!A:B,2,0)</f>
        <v>BPLD</v>
      </c>
      <c r="B3613" s="172">
        <v>45810.721122685187</v>
      </c>
      <c r="C3613" s="69" t="s">
        <v>194</v>
      </c>
      <c r="D3613" s="69" t="s">
        <v>1937</v>
      </c>
      <c r="E3613" s="69" t="s">
        <v>2444</v>
      </c>
      <c r="F3613" s="69">
        <v>1730</v>
      </c>
      <c r="G3613" s="69" t="s">
        <v>1947</v>
      </c>
    </row>
    <row r="3614" spans="1:31" ht="14.4">
      <c r="A3614" s="27" t="str">
        <f>VLOOKUP(C3614,'user list'!A:B,2,0)</f>
        <v>BPLD</v>
      </c>
      <c r="B3614" s="172">
        <v>45810.721122685187</v>
      </c>
      <c r="C3614" s="69" t="s">
        <v>194</v>
      </c>
      <c r="D3614" s="69" t="s">
        <v>1937</v>
      </c>
      <c r="E3614" s="69" t="s">
        <v>2444</v>
      </c>
      <c r="F3614" s="69">
        <v>1730</v>
      </c>
      <c r="G3614" s="69" t="s">
        <v>1948</v>
      </c>
    </row>
    <row r="3615" spans="1:31" ht="14.4">
      <c r="A3615" s="27" t="str">
        <f>VLOOKUP(C3615,'user list'!A:B,2,0)</f>
        <v>BPLD</v>
      </c>
      <c r="B3615" s="172">
        <v>45810.721122685187</v>
      </c>
      <c r="C3615" s="69" t="s">
        <v>194</v>
      </c>
      <c r="D3615" s="69" t="s">
        <v>1937</v>
      </c>
      <c r="E3615" s="69" t="s">
        <v>2444</v>
      </c>
      <c r="F3615" s="69">
        <v>1730</v>
      </c>
      <c r="G3615" s="69" t="s">
        <v>1939</v>
      </c>
      <c r="AD3615" s="73"/>
      <c r="AE3615" s="73"/>
    </row>
    <row r="3616" spans="1:31" ht="14.4">
      <c r="A3616" s="27" t="str">
        <f>VLOOKUP(C3616,'user list'!A:B,2,0)</f>
        <v>Admin</v>
      </c>
      <c r="B3616" s="172">
        <v>45810.721134259256</v>
      </c>
      <c r="C3616" s="69" t="s">
        <v>186</v>
      </c>
      <c r="D3616" s="69" t="s">
        <v>1937</v>
      </c>
      <c r="E3616" s="69" t="s">
        <v>2444</v>
      </c>
      <c r="F3616" s="69">
        <v>1730</v>
      </c>
      <c r="G3616" s="69" t="s">
        <v>1948</v>
      </c>
    </row>
    <row r="3617" spans="1:24" ht="14.4">
      <c r="A3617" s="27" t="str">
        <f>VLOOKUP(C3617,'user list'!A:B,2,0)</f>
        <v>BPLD</v>
      </c>
      <c r="B3617" s="172">
        <v>45810.721319444441</v>
      </c>
      <c r="C3617" s="69" t="s">
        <v>194</v>
      </c>
      <c r="D3617" s="69" t="s">
        <v>1937</v>
      </c>
      <c r="E3617" s="69" t="s">
        <v>2444</v>
      </c>
      <c r="F3617" s="69">
        <v>1730</v>
      </c>
      <c r="G3617" s="69" t="s">
        <v>1949</v>
      </c>
      <c r="L3617" s="73"/>
      <c r="M3617" s="73"/>
    </row>
    <row r="3618" spans="1:24" ht="14.4">
      <c r="A3618" s="27" t="str">
        <f>VLOOKUP(C3618,'user list'!A:B,2,0)</f>
        <v>BPLD</v>
      </c>
      <c r="B3618" s="172">
        <v>45810.721724537034</v>
      </c>
      <c r="C3618" s="69" t="s">
        <v>194</v>
      </c>
      <c r="D3618" s="69" t="s">
        <v>1937</v>
      </c>
      <c r="E3618" s="69" t="s">
        <v>1974</v>
      </c>
      <c r="F3618" s="69">
        <v>1727</v>
      </c>
      <c r="G3618" s="69" t="s">
        <v>1939</v>
      </c>
    </row>
    <row r="3619" spans="1:24" ht="14.4">
      <c r="A3619" s="27" t="str">
        <f>VLOOKUP(C3619,'user list'!A:B,2,0)</f>
        <v>BPLD</v>
      </c>
      <c r="B3619" s="172">
        <v>45810.722233796296</v>
      </c>
      <c r="C3619" s="69" t="s">
        <v>194</v>
      </c>
      <c r="D3619" s="69" t="s">
        <v>1937</v>
      </c>
      <c r="E3619" s="69" t="s">
        <v>1974</v>
      </c>
      <c r="F3619" s="69">
        <v>1727</v>
      </c>
      <c r="G3619" s="69" t="s">
        <v>1947</v>
      </c>
    </row>
    <row r="3620" spans="1:24" ht="14.4">
      <c r="A3620" s="27" t="str">
        <f>VLOOKUP(C3620,'user list'!A:B,2,0)</f>
        <v>BPLD</v>
      </c>
      <c r="B3620" s="172">
        <v>45810.722233796296</v>
      </c>
      <c r="C3620" s="69" t="s">
        <v>194</v>
      </c>
      <c r="D3620" s="69" t="s">
        <v>1937</v>
      </c>
      <c r="E3620" s="69" t="s">
        <v>1974</v>
      </c>
      <c r="F3620" s="69">
        <v>1727</v>
      </c>
      <c r="G3620" s="69" t="s">
        <v>1948</v>
      </c>
    </row>
    <row r="3621" spans="1:24" ht="14.4">
      <c r="A3621" s="27" t="str">
        <f>VLOOKUP(C3621,'user list'!A:B,2,0)</f>
        <v>Admin</v>
      </c>
      <c r="B3621" s="172">
        <v>45810.722233796296</v>
      </c>
      <c r="C3621" s="69" t="s">
        <v>186</v>
      </c>
      <c r="D3621" s="69" t="s">
        <v>1937</v>
      </c>
      <c r="E3621" s="69" t="s">
        <v>1974</v>
      </c>
      <c r="F3621" s="69">
        <v>1727</v>
      </c>
      <c r="G3621" s="69" t="s">
        <v>1948</v>
      </c>
    </row>
    <row r="3622" spans="1:24" ht="14.4">
      <c r="A3622" s="27" t="str">
        <f>VLOOKUP(C3622,'user list'!A:B,2,0)</f>
        <v>BPLD</v>
      </c>
      <c r="B3622" s="172">
        <v>45810.722233796296</v>
      </c>
      <c r="C3622" s="69" t="s">
        <v>194</v>
      </c>
      <c r="D3622" s="69" t="s">
        <v>1937</v>
      </c>
      <c r="E3622" s="69" t="s">
        <v>1974</v>
      </c>
      <c r="F3622" s="69">
        <v>1727</v>
      </c>
      <c r="G3622" s="69" t="s">
        <v>1939</v>
      </c>
    </row>
    <row r="3623" spans="1:24" ht="14.4">
      <c r="A3623" s="27" t="str">
        <f>VLOOKUP(C3623,'user list'!A:B,2,0)</f>
        <v>BPLD</v>
      </c>
      <c r="B3623" s="172">
        <v>45810.722349537034</v>
      </c>
      <c r="C3623" s="69" t="s">
        <v>194</v>
      </c>
      <c r="D3623" s="69" t="s">
        <v>1937</v>
      </c>
      <c r="E3623" s="69" t="s">
        <v>1974</v>
      </c>
      <c r="F3623" s="69">
        <v>1727</v>
      </c>
      <c r="G3623" s="69" t="s">
        <v>1949</v>
      </c>
    </row>
    <row r="3624" spans="1:24" ht="14.4">
      <c r="A3624" s="27" t="str">
        <f>VLOOKUP(C3624,'user list'!A:B,2,0)</f>
        <v>BPLD</v>
      </c>
      <c r="B3624" s="172">
        <v>45810.722592592596</v>
      </c>
      <c r="C3624" s="69" t="s">
        <v>194</v>
      </c>
      <c r="D3624" s="69" t="s">
        <v>1937</v>
      </c>
      <c r="E3624" s="69" t="s">
        <v>2439</v>
      </c>
      <c r="F3624" s="69">
        <v>1444</v>
      </c>
      <c r="G3624" s="69" t="s">
        <v>1939</v>
      </c>
      <c r="U3624" s="74"/>
      <c r="X3624" s="74"/>
    </row>
    <row r="3625" spans="1:24" ht="14.4">
      <c r="A3625" s="27" t="str">
        <f>VLOOKUP(C3625,'user list'!A:B,2,0)</f>
        <v>CTO</v>
      </c>
      <c r="B3625" s="172">
        <v>45810.726342592592</v>
      </c>
      <c r="C3625" s="69" t="s">
        <v>207</v>
      </c>
      <c r="D3625" s="69" t="s">
        <v>1937</v>
      </c>
      <c r="E3625" s="69" t="s">
        <v>2470</v>
      </c>
      <c r="F3625" s="69">
        <v>1781</v>
      </c>
      <c r="G3625" s="69" t="s">
        <v>1939</v>
      </c>
      <c r="L3625" s="73"/>
      <c r="M3625" s="73"/>
    </row>
    <row r="3626" spans="1:24" ht="14.4">
      <c r="A3626" s="27" t="str">
        <f>VLOOKUP(C3626,'user list'!A:B,2,0)</f>
        <v>CTO</v>
      </c>
      <c r="B3626" s="172">
        <v>45810.726539351854</v>
      </c>
      <c r="C3626" s="69" t="s">
        <v>207</v>
      </c>
      <c r="D3626" s="69" t="s">
        <v>1937</v>
      </c>
      <c r="E3626" s="69" t="s">
        <v>2477</v>
      </c>
      <c r="F3626" s="69">
        <v>1791</v>
      </c>
      <c r="G3626" s="69" t="s">
        <v>1939</v>
      </c>
      <c r="L3626" s="73"/>
      <c r="M3626" s="73"/>
    </row>
    <row r="3627" spans="1:24" ht="14.4">
      <c r="A3627" s="27" t="str">
        <f>VLOOKUP(C3627,'user list'!A:B,2,0)</f>
        <v>CTO</v>
      </c>
      <c r="B3627" s="172">
        <v>45810.7266087963</v>
      </c>
      <c r="C3627" s="69" t="s">
        <v>207</v>
      </c>
      <c r="D3627" s="69" t="s">
        <v>1937</v>
      </c>
      <c r="E3627" s="69">
        <v>1</v>
      </c>
      <c r="F3627" s="69">
        <v>1748</v>
      </c>
      <c r="G3627" s="69" t="s">
        <v>1939</v>
      </c>
      <c r="R3627" s="73"/>
      <c r="S3627" s="73"/>
    </row>
    <row r="3628" spans="1:24" ht="14.4">
      <c r="A3628" s="27" t="str">
        <f>VLOOKUP(C3628,'user list'!A:B,2,0)</f>
        <v>CTO</v>
      </c>
      <c r="B3628" s="172">
        <v>45810.726724537039</v>
      </c>
      <c r="C3628" s="69" t="s">
        <v>207</v>
      </c>
      <c r="D3628" s="69" t="s">
        <v>1937</v>
      </c>
      <c r="E3628" s="69" t="s">
        <v>2474</v>
      </c>
      <c r="F3628" s="69">
        <v>1788</v>
      </c>
      <c r="G3628" s="69" t="s">
        <v>1939</v>
      </c>
    </row>
    <row r="3629" spans="1:24" ht="14.4">
      <c r="A3629" s="27" t="str">
        <f>VLOOKUP(C3629,'user list'!A:B,2,0)</f>
        <v>CTO</v>
      </c>
      <c r="B3629" s="172">
        <v>45810.726747685185</v>
      </c>
      <c r="C3629" s="69" t="s">
        <v>207</v>
      </c>
      <c r="D3629" s="69" t="s">
        <v>1937</v>
      </c>
      <c r="E3629" s="69" t="s">
        <v>2476</v>
      </c>
      <c r="F3629" s="69">
        <v>1790</v>
      </c>
      <c r="G3629" s="69" t="s">
        <v>1939</v>
      </c>
    </row>
    <row r="3630" spans="1:24" ht="14.4">
      <c r="A3630" s="27" t="str">
        <f>VLOOKUP(C3630,'user list'!A:B,2,0)</f>
        <v>CTO</v>
      </c>
      <c r="B3630" s="172">
        <v>45810.726793981485</v>
      </c>
      <c r="C3630" s="69" t="s">
        <v>207</v>
      </c>
      <c r="D3630" s="69" t="s">
        <v>1937</v>
      </c>
      <c r="E3630" s="69" t="s">
        <v>2457</v>
      </c>
      <c r="F3630" s="69">
        <v>1752</v>
      </c>
      <c r="G3630" s="69" t="s">
        <v>1939</v>
      </c>
    </row>
    <row r="3631" spans="1:24" ht="14.4">
      <c r="A3631" s="27" t="str">
        <f>VLOOKUP(C3631,'user list'!A:B,2,0)</f>
        <v>CTO</v>
      </c>
      <c r="B3631" s="172">
        <v>45810.727048611108</v>
      </c>
      <c r="C3631" s="69" t="s">
        <v>207</v>
      </c>
      <c r="D3631" s="69" t="s">
        <v>1937</v>
      </c>
      <c r="E3631" s="69">
        <v>3</v>
      </c>
      <c r="F3631" s="69">
        <v>1738</v>
      </c>
      <c r="G3631" s="69" t="s">
        <v>1939</v>
      </c>
    </row>
    <row r="3632" spans="1:24" ht="14.4">
      <c r="A3632" s="27" t="str">
        <f>VLOOKUP(C3632,'user list'!A:B,2,0)</f>
        <v>CTO</v>
      </c>
      <c r="B3632" s="172">
        <v>45810.727071759262</v>
      </c>
      <c r="C3632" s="69" t="s">
        <v>207</v>
      </c>
      <c r="D3632" s="69" t="s">
        <v>1937</v>
      </c>
      <c r="E3632" s="69">
        <v>2</v>
      </c>
      <c r="F3632" s="69">
        <v>1737</v>
      </c>
      <c r="G3632" s="69" t="s">
        <v>1939</v>
      </c>
    </row>
    <row r="3633" spans="1:19" ht="14.4">
      <c r="A3633" s="27" t="str">
        <f>VLOOKUP(C3633,'user list'!A:B,2,0)</f>
        <v>CTO</v>
      </c>
      <c r="B3633" s="172">
        <v>45810.727106481485</v>
      </c>
      <c r="C3633" s="69" t="s">
        <v>207</v>
      </c>
      <c r="D3633" s="69" t="s">
        <v>1937</v>
      </c>
      <c r="E3633" s="69">
        <v>1</v>
      </c>
      <c r="F3633" s="69">
        <v>1736</v>
      </c>
      <c r="G3633" s="69" t="s">
        <v>1939</v>
      </c>
    </row>
    <row r="3634" spans="1:19" ht="14.4">
      <c r="A3634" s="27" t="str">
        <f>VLOOKUP(C3634,'user list'!A:B,2,0)</f>
        <v>BPLD</v>
      </c>
      <c r="B3634" s="172">
        <v>45810.72861111111</v>
      </c>
      <c r="C3634" s="69" t="s">
        <v>194</v>
      </c>
      <c r="D3634" s="69" t="s">
        <v>1937</v>
      </c>
      <c r="E3634" s="69" t="s">
        <v>2444</v>
      </c>
      <c r="F3634" s="69">
        <v>1730</v>
      </c>
      <c r="G3634" s="69" t="s">
        <v>1939</v>
      </c>
      <c r="R3634" s="73"/>
      <c r="S3634" s="73"/>
    </row>
    <row r="3635" spans="1:19" ht="14.4">
      <c r="A3635" s="27" t="str">
        <f>VLOOKUP(C3635,'user list'!A:B,2,0)</f>
        <v>Admin</v>
      </c>
      <c r="B3635" s="172">
        <v>45810.747789351852</v>
      </c>
      <c r="C3635" s="69" t="s">
        <v>186</v>
      </c>
      <c r="D3635" s="69" t="s">
        <v>1937</v>
      </c>
      <c r="E3635" s="69" t="s">
        <v>2029</v>
      </c>
      <c r="F3635" s="69">
        <v>1793</v>
      </c>
      <c r="G3635" s="69" t="s">
        <v>1939</v>
      </c>
    </row>
    <row r="3636" spans="1:19" ht="14.4">
      <c r="A3636" s="27" t="str">
        <f>VLOOKUP(C3636,'user list'!A:B,2,0)</f>
        <v>Admin</v>
      </c>
      <c r="B3636" s="172">
        <v>45810.751388888886</v>
      </c>
      <c r="C3636" s="69" t="s">
        <v>186</v>
      </c>
      <c r="D3636" s="69" t="s">
        <v>1937</v>
      </c>
      <c r="E3636" s="69" t="s">
        <v>2479</v>
      </c>
      <c r="F3636" s="69">
        <v>1794</v>
      </c>
      <c r="G3636" s="69" t="s">
        <v>1939</v>
      </c>
      <c r="R3636" s="73"/>
      <c r="S3636" s="73"/>
    </row>
    <row r="3637" spans="1:19" ht="14.4">
      <c r="A3637" s="27" t="str">
        <f>VLOOKUP(C3637,'user list'!A:B,2,0)</f>
        <v>BPLD</v>
      </c>
      <c r="B3637" s="172">
        <v>45810.757418981484</v>
      </c>
      <c r="C3637" s="69" t="s">
        <v>194</v>
      </c>
      <c r="D3637" s="69" t="s">
        <v>1937</v>
      </c>
      <c r="E3637" s="69" t="s">
        <v>2002</v>
      </c>
      <c r="F3637" s="69">
        <v>1747</v>
      </c>
      <c r="G3637" s="69" t="s">
        <v>1939</v>
      </c>
    </row>
    <row r="3638" spans="1:19" ht="14.4">
      <c r="A3638" s="27" t="str">
        <f>VLOOKUP(C3638,'user list'!A:B,2,0)</f>
        <v>QCPL</v>
      </c>
      <c r="B3638" s="172">
        <v>45811.279120370367</v>
      </c>
      <c r="C3638" s="69" t="s">
        <v>268</v>
      </c>
      <c r="D3638" s="69" t="s">
        <v>1937</v>
      </c>
      <c r="E3638" s="69" t="s">
        <v>2463</v>
      </c>
      <c r="F3638" s="69">
        <v>1760</v>
      </c>
      <c r="G3638" s="69" t="s">
        <v>1939</v>
      </c>
    </row>
    <row r="3639" spans="1:19" ht="14.4">
      <c r="A3639" s="27" t="str">
        <f>VLOOKUP(C3639,'user list'!A:B,2,0)</f>
        <v>QCPL</v>
      </c>
      <c r="B3639" s="172">
        <v>45811.279479166667</v>
      </c>
      <c r="C3639" s="69" t="s">
        <v>268</v>
      </c>
      <c r="D3639" s="69" t="s">
        <v>1937</v>
      </c>
      <c r="E3639" s="69" t="s">
        <v>2463</v>
      </c>
      <c r="F3639" s="69">
        <v>1760</v>
      </c>
      <c r="G3639" s="69" t="s">
        <v>1947</v>
      </c>
    </row>
    <row r="3640" spans="1:19" ht="14.4">
      <c r="A3640" s="27" t="str">
        <f>VLOOKUP(C3640,'user list'!A:B,2,0)</f>
        <v>QCPL</v>
      </c>
      <c r="B3640" s="172">
        <v>45811.279479166667</v>
      </c>
      <c r="C3640" s="69" t="s">
        <v>268</v>
      </c>
      <c r="D3640" s="69" t="s">
        <v>1937</v>
      </c>
      <c r="E3640" s="69" t="s">
        <v>2463</v>
      </c>
      <c r="F3640" s="69">
        <v>1760</v>
      </c>
      <c r="G3640" s="69" t="s">
        <v>1948</v>
      </c>
    </row>
    <row r="3641" spans="1:19" ht="14.4">
      <c r="A3641" s="27" t="str">
        <f>VLOOKUP(C3641,'user list'!A:B,2,0)</f>
        <v>QCPL</v>
      </c>
      <c r="B3641" s="172">
        <v>45811.279490740744</v>
      </c>
      <c r="C3641" s="69" t="s">
        <v>268</v>
      </c>
      <c r="D3641" s="69" t="s">
        <v>1937</v>
      </c>
      <c r="E3641" s="69" t="s">
        <v>2463</v>
      </c>
      <c r="F3641" s="69">
        <v>1760</v>
      </c>
      <c r="G3641" s="69" t="s">
        <v>1939</v>
      </c>
    </row>
    <row r="3642" spans="1:19" ht="14.4">
      <c r="A3642" s="27" t="str">
        <f>VLOOKUP(C3642,'user list'!A:B,2,0)</f>
        <v>QCPL</v>
      </c>
      <c r="B3642" s="172">
        <v>45811.280266203707</v>
      </c>
      <c r="C3642" s="69" t="s">
        <v>268</v>
      </c>
      <c r="D3642" s="69" t="s">
        <v>1937</v>
      </c>
      <c r="E3642" s="69" t="s">
        <v>2463</v>
      </c>
      <c r="F3642" s="69">
        <v>1760</v>
      </c>
      <c r="G3642" s="69" t="s">
        <v>1939</v>
      </c>
    </row>
    <row r="3643" spans="1:19" ht="14.4">
      <c r="A3643" s="27" t="str">
        <f>VLOOKUP(C3643,'user list'!A:B,2,0)</f>
        <v>QCPL</v>
      </c>
      <c r="B3643" s="172">
        <v>45811.282222222224</v>
      </c>
      <c r="C3643" s="69" t="s">
        <v>268</v>
      </c>
      <c r="D3643" s="69" t="s">
        <v>1937</v>
      </c>
      <c r="E3643" s="69" t="s">
        <v>2466</v>
      </c>
      <c r="F3643" s="69">
        <v>1769</v>
      </c>
      <c r="G3643" s="69" t="s">
        <v>1939</v>
      </c>
    </row>
    <row r="3644" spans="1:19" ht="14.4">
      <c r="A3644" s="27" t="str">
        <f>VLOOKUP(C3644,'user list'!A:B,2,0)</f>
        <v>QCPL</v>
      </c>
      <c r="B3644" s="172">
        <v>45811.282870370371</v>
      </c>
      <c r="C3644" s="69" t="s">
        <v>268</v>
      </c>
      <c r="D3644" s="69" t="s">
        <v>1937</v>
      </c>
      <c r="E3644" s="69" t="s">
        <v>2466</v>
      </c>
      <c r="F3644" s="69">
        <v>1769</v>
      </c>
      <c r="G3644" s="69" t="s">
        <v>1947</v>
      </c>
    </row>
    <row r="3645" spans="1:19" ht="14.4">
      <c r="A3645" s="27" t="str">
        <f>VLOOKUP(C3645,'user list'!A:B,2,0)</f>
        <v>QCPL</v>
      </c>
      <c r="B3645" s="172">
        <v>45811.282870370371</v>
      </c>
      <c r="C3645" s="69" t="s">
        <v>268</v>
      </c>
      <c r="D3645" s="69" t="s">
        <v>1937</v>
      </c>
      <c r="E3645" s="69" t="s">
        <v>2466</v>
      </c>
      <c r="F3645" s="69">
        <v>1769</v>
      </c>
      <c r="G3645" s="69" t="s">
        <v>1948</v>
      </c>
    </row>
    <row r="3646" spans="1:19" ht="14.4">
      <c r="A3646" s="27" t="str">
        <f>VLOOKUP(C3646,'user list'!A:B,2,0)</f>
        <v>QCPL</v>
      </c>
      <c r="B3646" s="172">
        <v>45811.282870370371</v>
      </c>
      <c r="C3646" s="69" t="s">
        <v>268</v>
      </c>
      <c r="D3646" s="69" t="s">
        <v>1937</v>
      </c>
      <c r="E3646" s="69" t="s">
        <v>2466</v>
      </c>
      <c r="F3646" s="69">
        <v>1769</v>
      </c>
      <c r="G3646" s="69" t="s">
        <v>1939</v>
      </c>
      <c r="R3646" s="73"/>
      <c r="S3646" s="73"/>
    </row>
    <row r="3647" spans="1:19" ht="14.4">
      <c r="A3647" s="27" t="str">
        <f>VLOOKUP(C3647,'user list'!A:B,2,0)</f>
        <v>QCPL</v>
      </c>
      <c r="B3647" s="172">
        <v>45811.283032407409</v>
      </c>
      <c r="C3647" s="69" t="s">
        <v>268</v>
      </c>
      <c r="D3647" s="69" t="s">
        <v>1937</v>
      </c>
      <c r="E3647" s="69" t="s">
        <v>2466</v>
      </c>
      <c r="F3647" s="69">
        <v>1769</v>
      </c>
      <c r="G3647" s="69" t="s">
        <v>1949</v>
      </c>
    </row>
    <row r="3648" spans="1:19" ht="14.4">
      <c r="A3648" s="27" t="str">
        <f>VLOOKUP(C3648,'user list'!A:B,2,0)</f>
        <v>QCPL</v>
      </c>
      <c r="B3648" s="172">
        <v>45811.283553240741</v>
      </c>
      <c r="C3648" s="69" t="s">
        <v>268</v>
      </c>
      <c r="D3648" s="69" t="s">
        <v>1937</v>
      </c>
      <c r="E3648" s="69" t="s">
        <v>2466</v>
      </c>
      <c r="F3648" s="69">
        <v>1769</v>
      </c>
      <c r="G3648" s="69" t="s">
        <v>1949</v>
      </c>
      <c r="R3648" s="73"/>
      <c r="S3648" s="73"/>
    </row>
    <row r="3649" spans="1:19" ht="14.4">
      <c r="A3649" s="27" t="str">
        <f>VLOOKUP(C3649,'user list'!A:B,2,0)</f>
        <v>QCPL</v>
      </c>
      <c r="B3649" s="172">
        <v>45811.283692129633</v>
      </c>
      <c r="C3649" s="69" t="s">
        <v>268</v>
      </c>
      <c r="D3649" s="69" t="s">
        <v>1937</v>
      </c>
      <c r="E3649" s="69" t="s">
        <v>2466</v>
      </c>
      <c r="F3649" s="69">
        <v>1769</v>
      </c>
      <c r="G3649" s="69" t="s">
        <v>1949</v>
      </c>
    </row>
    <row r="3650" spans="1:19" ht="14.4">
      <c r="A3650" s="27" t="str">
        <f>VLOOKUP(C3650,'user list'!A:B,2,0)</f>
        <v>CAD</v>
      </c>
      <c r="B3650" s="172">
        <v>45811.313171296293</v>
      </c>
      <c r="C3650" s="69" t="s">
        <v>196</v>
      </c>
      <c r="D3650" s="69" t="s">
        <v>1937</v>
      </c>
      <c r="E3650" s="69" t="s">
        <v>2472</v>
      </c>
      <c r="F3650" s="69">
        <v>1786</v>
      </c>
      <c r="G3650" s="69" t="s">
        <v>1939</v>
      </c>
    </row>
    <row r="3651" spans="1:19" ht="14.4">
      <c r="A3651" s="27" t="str">
        <f>VLOOKUP(C3651,'user list'!A:B,2,0)</f>
        <v>CAD</v>
      </c>
      <c r="B3651" s="172">
        <v>45811.313321759262</v>
      </c>
      <c r="C3651" s="69" t="s">
        <v>196</v>
      </c>
      <c r="D3651" s="69" t="s">
        <v>1937</v>
      </c>
      <c r="E3651" s="69" t="s">
        <v>2472</v>
      </c>
      <c r="F3651" s="69">
        <v>1786</v>
      </c>
      <c r="G3651" s="69" t="s">
        <v>2441</v>
      </c>
    </row>
    <row r="3652" spans="1:19" ht="14.4">
      <c r="A3652" s="27" t="str">
        <f>VLOOKUP(C3652,'user list'!A:B,2,0)</f>
        <v>SPORTS</v>
      </c>
      <c r="B3652" s="172">
        <v>45811.314363425925</v>
      </c>
      <c r="C3652" s="69" t="s">
        <v>272</v>
      </c>
      <c r="D3652" s="69" t="s">
        <v>1937</v>
      </c>
      <c r="E3652" s="69" t="s">
        <v>2463</v>
      </c>
      <c r="F3652" s="69">
        <v>1760</v>
      </c>
      <c r="G3652" s="69" t="s">
        <v>1939</v>
      </c>
    </row>
    <row r="3653" spans="1:19" ht="14.4">
      <c r="A3653" s="27" t="str">
        <f>VLOOKUP(C3653,'user list'!A:B,2,0)</f>
        <v>SPORTS</v>
      </c>
      <c r="B3653" s="172">
        <v>45811.314641203702</v>
      </c>
      <c r="C3653" s="69" t="s">
        <v>272</v>
      </c>
      <c r="D3653" s="69" t="s">
        <v>1937</v>
      </c>
      <c r="E3653" s="69" t="s">
        <v>2463</v>
      </c>
      <c r="F3653" s="69">
        <v>1760</v>
      </c>
      <c r="G3653" s="69" t="s">
        <v>1947</v>
      </c>
    </row>
    <row r="3654" spans="1:19" ht="14.4">
      <c r="A3654" s="27" t="str">
        <f>VLOOKUP(C3654,'user list'!A:B,2,0)</f>
        <v>SPORTS</v>
      </c>
      <c r="B3654" s="172">
        <v>45811.314641203702</v>
      </c>
      <c r="C3654" s="69" t="s">
        <v>272</v>
      </c>
      <c r="D3654" s="69" t="s">
        <v>1937</v>
      </c>
      <c r="E3654" s="69" t="s">
        <v>2463</v>
      </c>
      <c r="F3654" s="69">
        <v>1760</v>
      </c>
      <c r="G3654" s="69" t="s">
        <v>1948</v>
      </c>
    </row>
    <row r="3655" spans="1:19" ht="14.4">
      <c r="A3655" s="27" t="str">
        <f>VLOOKUP(C3655,'user list'!A:B,2,0)</f>
        <v>SPORTS</v>
      </c>
      <c r="B3655" s="172">
        <v>45811.314641203702</v>
      </c>
      <c r="C3655" s="69" t="s">
        <v>272</v>
      </c>
      <c r="D3655" s="69" t="s">
        <v>1937</v>
      </c>
      <c r="E3655" s="69" t="s">
        <v>2463</v>
      </c>
      <c r="F3655" s="69">
        <v>1760</v>
      </c>
      <c r="G3655" s="69" t="s">
        <v>1939</v>
      </c>
    </row>
    <row r="3656" spans="1:19" ht="14.4">
      <c r="A3656" s="27" t="str">
        <f>VLOOKUP(C3656,'user list'!A:B,2,0)</f>
        <v>Admin</v>
      </c>
      <c r="B3656" s="172">
        <v>45811.314652777779</v>
      </c>
      <c r="C3656" s="69" t="s">
        <v>186</v>
      </c>
      <c r="D3656" s="69" t="s">
        <v>1937</v>
      </c>
      <c r="E3656" s="69" t="s">
        <v>2463</v>
      </c>
      <c r="F3656" s="69">
        <v>1760</v>
      </c>
      <c r="G3656" s="69" t="s">
        <v>1948</v>
      </c>
    </row>
    <row r="3657" spans="1:19" ht="14.4">
      <c r="A3657" s="27" t="str">
        <f>VLOOKUP(C3657,'user list'!A:B,2,0)</f>
        <v>SPORTS</v>
      </c>
      <c r="B3657" s="172">
        <v>45811.315648148149</v>
      </c>
      <c r="C3657" s="69" t="s">
        <v>272</v>
      </c>
      <c r="D3657" s="69" t="s">
        <v>1937</v>
      </c>
      <c r="E3657" s="69" t="s">
        <v>2463</v>
      </c>
      <c r="F3657" s="69">
        <v>1760</v>
      </c>
      <c r="G3657" s="69" t="s">
        <v>2441</v>
      </c>
    </row>
    <row r="3658" spans="1:19" ht="14.4">
      <c r="A3658" s="27" t="str">
        <f>VLOOKUP(C3658,'user list'!A:B,2,0)</f>
        <v>CAD</v>
      </c>
      <c r="B3658" s="172">
        <v>45811.321006944447</v>
      </c>
      <c r="C3658" s="69" t="s">
        <v>196</v>
      </c>
      <c r="D3658" s="69" t="s">
        <v>1937</v>
      </c>
      <c r="E3658" s="69" t="s">
        <v>2469</v>
      </c>
      <c r="F3658" s="69">
        <v>1780</v>
      </c>
      <c r="G3658" s="69" t="s">
        <v>1939</v>
      </c>
      <c r="R3658" s="73"/>
      <c r="S3658" s="73"/>
    </row>
    <row r="3659" spans="1:19" ht="14.4">
      <c r="A3659" s="27" t="str">
        <f>VLOOKUP(C3659,'user list'!A:B,2,0)</f>
        <v>CAD</v>
      </c>
      <c r="B3659" s="172">
        <v>45811.321030092593</v>
      </c>
      <c r="C3659" s="69" t="s">
        <v>196</v>
      </c>
      <c r="D3659" s="69" t="s">
        <v>1937</v>
      </c>
      <c r="E3659" s="69" t="s">
        <v>2469</v>
      </c>
      <c r="F3659" s="69">
        <v>1780</v>
      </c>
      <c r="G3659" s="69" t="s">
        <v>1939</v>
      </c>
    </row>
    <row r="3660" spans="1:19" ht="14.4">
      <c r="A3660" s="27" t="str">
        <f>VLOOKUP(C3660,'user list'!A:B,2,0)</f>
        <v>CAD</v>
      </c>
      <c r="B3660" s="172">
        <v>45811.321076388886</v>
      </c>
      <c r="C3660" s="69" t="s">
        <v>196</v>
      </c>
      <c r="D3660" s="69" t="s">
        <v>1937</v>
      </c>
      <c r="E3660" s="69" t="s">
        <v>2469</v>
      </c>
      <c r="F3660" s="69">
        <v>1780</v>
      </c>
      <c r="G3660" s="69" t="s">
        <v>1939</v>
      </c>
      <c r="R3660" s="73"/>
      <c r="S3660" s="73"/>
    </row>
    <row r="3661" spans="1:19" ht="14.4">
      <c r="A3661" s="27" t="str">
        <f>VLOOKUP(C3661,'user list'!A:B,2,0)</f>
        <v>CAD</v>
      </c>
      <c r="B3661" s="172">
        <v>45811.321076388886</v>
      </c>
      <c r="C3661" s="69" t="s">
        <v>196</v>
      </c>
      <c r="D3661" s="69" t="s">
        <v>1937</v>
      </c>
      <c r="E3661" s="69" t="s">
        <v>2469</v>
      </c>
      <c r="F3661" s="69">
        <v>1780</v>
      </c>
      <c r="G3661" s="69" t="s">
        <v>1939</v>
      </c>
    </row>
    <row r="3662" spans="1:19" ht="14.4">
      <c r="A3662" s="27" t="str">
        <f>VLOOKUP(C3662,'user list'!A:B,2,0)</f>
        <v>CAD</v>
      </c>
      <c r="B3662" s="172">
        <v>45811.321215277778</v>
      </c>
      <c r="C3662" s="69" t="s">
        <v>196</v>
      </c>
      <c r="D3662" s="69" t="s">
        <v>1937</v>
      </c>
      <c r="E3662" s="69" t="s">
        <v>2469</v>
      </c>
      <c r="F3662" s="69">
        <v>1780</v>
      </c>
      <c r="G3662" s="69" t="s">
        <v>2441</v>
      </c>
    </row>
    <row r="3663" spans="1:19" ht="14.4">
      <c r="A3663" s="27" t="str">
        <f>VLOOKUP(C3663,'user list'!A:B,2,0)</f>
        <v>CAD</v>
      </c>
      <c r="B3663" s="172">
        <v>45811.321712962963</v>
      </c>
      <c r="C3663" s="69" t="s">
        <v>196</v>
      </c>
      <c r="D3663" s="69" t="s">
        <v>1937</v>
      </c>
      <c r="E3663" s="69" t="s">
        <v>2469</v>
      </c>
      <c r="F3663" s="69">
        <v>1780</v>
      </c>
      <c r="G3663" s="69" t="s">
        <v>2441</v>
      </c>
      <c r="O3663" s="73"/>
      <c r="P3663" s="73"/>
    </row>
    <row r="3664" spans="1:19" ht="14.4">
      <c r="A3664" s="27" t="str">
        <f>VLOOKUP(C3664,'user list'!A:B,2,0)</f>
        <v>CAD</v>
      </c>
      <c r="B3664" s="172">
        <v>45811.324687499997</v>
      </c>
      <c r="C3664" s="69" t="s">
        <v>196</v>
      </c>
      <c r="D3664" s="69" t="s">
        <v>1937</v>
      </c>
      <c r="E3664" s="69" t="s">
        <v>2472</v>
      </c>
      <c r="F3664" s="69">
        <v>1786</v>
      </c>
      <c r="G3664" s="69" t="s">
        <v>1939</v>
      </c>
    </row>
    <row r="3665" spans="1:33" ht="14.4">
      <c r="A3665" s="27" t="str">
        <f>VLOOKUP(C3665,'user list'!A:B,2,0)</f>
        <v>SSDD</v>
      </c>
      <c r="B3665" s="172">
        <v>45811.325023148151</v>
      </c>
      <c r="C3665" s="69" t="s">
        <v>273</v>
      </c>
      <c r="D3665" s="69" t="s">
        <v>1937</v>
      </c>
      <c r="E3665" s="69" t="s">
        <v>2463</v>
      </c>
      <c r="F3665" s="69">
        <v>1760</v>
      </c>
      <c r="G3665" s="69" t="s">
        <v>1939</v>
      </c>
    </row>
    <row r="3666" spans="1:33" ht="14.4">
      <c r="A3666" s="27" t="str">
        <f>VLOOKUP(C3666,'user list'!A:B,2,0)</f>
        <v>CAD</v>
      </c>
      <c r="B3666" s="172">
        <v>45811.326365740744</v>
      </c>
      <c r="C3666" s="69" t="s">
        <v>196</v>
      </c>
      <c r="D3666" s="69" t="s">
        <v>1937</v>
      </c>
      <c r="E3666" s="69">
        <v>1</v>
      </c>
      <c r="F3666" s="69">
        <v>1736</v>
      </c>
      <c r="G3666" s="69" t="s">
        <v>1939</v>
      </c>
    </row>
    <row r="3667" spans="1:33" ht="14.4">
      <c r="A3667" s="27" t="str">
        <f>VLOOKUP(C3667,'user list'!A:B,2,0)</f>
        <v>CAD</v>
      </c>
      <c r="B3667" s="172">
        <v>45811.326458333337</v>
      </c>
      <c r="C3667" s="69" t="s">
        <v>196</v>
      </c>
      <c r="D3667" s="69" t="s">
        <v>1937</v>
      </c>
      <c r="E3667" s="69" t="s">
        <v>2469</v>
      </c>
      <c r="F3667" s="69">
        <v>1780</v>
      </c>
      <c r="G3667" s="69" t="s">
        <v>1939</v>
      </c>
    </row>
    <row r="3668" spans="1:33" ht="14.4">
      <c r="A3668" s="27" t="str">
        <f>VLOOKUP(C3668,'user list'!A:B,2,0)</f>
        <v>DOE</v>
      </c>
      <c r="B3668" s="172">
        <v>45811.330104166664</v>
      </c>
      <c r="C3668" s="69" t="s">
        <v>212</v>
      </c>
      <c r="D3668" s="69" t="s">
        <v>1937</v>
      </c>
      <c r="E3668" s="69" t="s">
        <v>2444</v>
      </c>
      <c r="F3668" s="69">
        <v>1730</v>
      </c>
      <c r="G3668" s="69" t="s">
        <v>1939</v>
      </c>
    </row>
    <row r="3669" spans="1:33" ht="14.4">
      <c r="A3669" s="27" t="str">
        <f>VLOOKUP(C3669,'user list'!A:B,2,0)</f>
        <v>DOE</v>
      </c>
      <c r="B3669" s="172">
        <v>45811.330648148149</v>
      </c>
      <c r="C3669" s="69" t="s">
        <v>212</v>
      </c>
      <c r="D3669" s="69" t="s">
        <v>1937</v>
      </c>
      <c r="E3669" s="69" t="s">
        <v>2444</v>
      </c>
      <c r="F3669" s="69">
        <v>1730</v>
      </c>
      <c r="G3669" s="69" t="s">
        <v>1947</v>
      </c>
    </row>
    <row r="3670" spans="1:33" ht="14.4">
      <c r="A3670" s="27" t="str">
        <f>VLOOKUP(C3670,'user list'!A:B,2,0)</f>
        <v>DOE</v>
      </c>
      <c r="B3670" s="172">
        <v>45811.330648148149</v>
      </c>
      <c r="C3670" s="69" t="s">
        <v>212</v>
      </c>
      <c r="D3670" s="69" t="s">
        <v>1937</v>
      </c>
      <c r="E3670" s="69" t="s">
        <v>2444</v>
      </c>
      <c r="F3670" s="69">
        <v>1730</v>
      </c>
      <c r="G3670" s="69" t="s">
        <v>1948</v>
      </c>
    </row>
    <row r="3671" spans="1:33" ht="14.4">
      <c r="A3671" s="27" t="str">
        <f>VLOOKUP(C3671,'user list'!A:B,2,0)</f>
        <v>DOE</v>
      </c>
      <c r="B3671" s="172">
        <v>45811.330648148149</v>
      </c>
      <c r="C3671" s="69" t="s">
        <v>212</v>
      </c>
      <c r="D3671" s="69" t="s">
        <v>1937</v>
      </c>
      <c r="E3671" s="69" t="s">
        <v>2444</v>
      </c>
      <c r="F3671" s="69">
        <v>1730</v>
      </c>
      <c r="G3671" s="69" t="s">
        <v>1939</v>
      </c>
      <c r="AD3671" s="74"/>
      <c r="AG3671" s="74"/>
    </row>
    <row r="3672" spans="1:33" ht="14.4">
      <c r="A3672" s="27" t="str">
        <f>VLOOKUP(C3672,'user list'!A:B,2,0)</f>
        <v>Admin</v>
      </c>
      <c r="B3672" s="172">
        <v>45811.330659722225</v>
      </c>
      <c r="C3672" s="69" t="s">
        <v>186</v>
      </c>
      <c r="D3672" s="69" t="s">
        <v>1937</v>
      </c>
      <c r="E3672" s="69" t="s">
        <v>2444</v>
      </c>
      <c r="F3672" s="69">
        <v>1730</v>
      </c>
      <c r="G3672" s="69" t="s">
        <v>1948</v>
      </c>
      <c r="L3672" s="73"/>
      <c r="M3672" s="73"/>
    </row>
    <row r="3673" spans="1:33" ht="14.4">
      <c r="A3673" s="27" t="str">
        <f>VLOOKUP(C3673,'user list'!A:B,2,0)</f>
        <v>QCYDO</v>
      </c>
      <c r="B3673" s="172">
        <v>45811.342083333337</v>
      </c>
      <c r="C3673" s="69" t="s">
        <v>270</v>
      </c>
      <c r="D3673" s="69" t="s">
        <v>1937</v>
      </c>
      <c r="E3673" s="69" t="s">
        <v>2466</v>
      </c>
      <c r="F3673" s="69">
        <v>1769</v>
      </c>
      <c r="G3673" s="69" t="s">
        <v>1939</v>
      </c>
    </row>
    <row r="3674" spans="1:33" ht="14.4">
      <c r="A3674" s="27" t="str">
        <f>VLOOKUP(C3674,'user list'!A:B,2,0)</f>
        <v>PDAD</v>
      </c>
      <c r="B3674" s="172">
        <v>45811.342094907406</v>
      </c>
      <c r="C3674" s="69" t="s">
        <v>257</v>
      </c>
      <c r="D3674" s="69" t="s">
        <v>1937</v>
      </c>
      <c r="E3674" s="69" t="s">
        <v>2463</v>
      </c>
      <c r="F3674" s="69">
        <v>1760</v>
      </c>
      <c r="G3674" s="69" t="s">
        <v>1939</v>
      </c>
      <c r="O3674" s="73"/>
      <c r="P3674" s="73"/>
    </row>
    <row r="3675" spans="1:33" ht="14.4">
      <c r="A3675" s="27" t="str">
        <f>VLOOKUP(C3675,'user list'!A:B,2,0)</f>
        <v>QCYDO</v>
      </c>
      <c r="B3675" s="172">
        <v>45811.342094907406</v>
      </c>
      <c r="C3675" s="69" t="s">
        <v>270</v>
      </c>
      <c r="D3675" s="69" t="s">
        <v>1937</v>
      </c>
      <c r="E3675" s="69" t="s">
        <v>2466</v>
      </c>
      <c r="F3675" s="69">
        <v>1769</v>
      </c>
      <c r="G3675" s="69" t="s">
        <v>1939</v>
      </c>
      <c r="O3675" s="73"/>
      <c r="P3675" s="73"/>
    </row>
    <row r="3676" spans="1:33" ht="14.4">
      <c r="A3676" s="27" t="str">
        <f>VLOOKUP(C3676,'user list'!A:B,2,0)</f>
        <v>QCYDO</v>
      </c>
      <c r="B3676" s="172">
        <v>45811.342106481483</v>
      </c>
      <c r="C3676" s="69" t="s">
        <v>270</v>
      </c>
      <c r="D3676" s="69" t="s">
        <v>1937</v>
      </c>
      <c r="E3676" s="69" t="s">
        <v>2466</v>
      </c>
      <c r="F3676" s="69">
        <v>1769</v>
      </c>
      <c r="G3676" s="69" t="s">
        <v>1939</v>
      </c>
    </row>
    <row r="3677" spans="1:33" ht="14.4">
      <c r="A3677" s="27" t="str">
        <f>VLOOKUP(C3677,'user list'!A:B,2,0)</f>
        <v>QCYDO</v>
      </c>
      <c r="B3677" s="172">
        <v>45811.342870370368</v>
      </c>
      <c r="C3677" s="69" t="s">
        <v>270</v>
      </c>
      <c r="D3677" s="69" t="s">
        <v>1937</v>
      </c>
      <c r="E3677" s="69" t="s">
        <v>43</v>
      </c>
      <c r="F3677" s="69">
        <v>1783</v>
      </c>
      <c r="G3677" s="69" t="s">
        <v>1939</v>
      </c>
    </row>
    <row r="3678" spans="1:33" ht="14.4">
      <c r="A3678" s="27" t="str">
        <f>VLOOKUP(C3678,'user list'!A:B,2,0)</f>
        <v>QCYDO</v>
      </c>
      <c r="B3678" s="172">
        <v>45811.342893518522</v>
      </c>
      <c r="C3678" s="69" t="s">
        <v>270</v>
      </c>
      <c r="D3678" s="69" t="s">
        <v>1937</v>
      </c>
      <c r="E3678" s="69" t="s">
        <v>43</v>
      </c>
      <c r="F3678" s="69">
        <v>1785</v>
      </c>
      <c r="G3678" s="69" t="s">
        <v>1939</v>
      </c>
      <c r="AD3678" s="74"/>
      <c r="AG3678" s="74"/>
    </row>
    <row r="3679" spans="1:33" ht="14.4">
      <c r="A3679" s="27" t="str">
        <f>VLOOKUP(C3679,'user list'!A:B,2,0)</f>
        <v>QCYDO</v>
      </c>
      <c r="B3679" s="172">
        <v>45811.342916666668</v>
      </c>
      <c r="C3679" s="69" t="s">
        <v>270</v>
      </c>
      <c r="D3679" s="69" t="s">
        <v>1937</v>
      </c>
      <c r="E3679" s="69" t="s">
        <v>43</v>
      </c>
      <c r="F3679" s="69">
        <v>1784</v>
      </c>
      <c r="G3679" s="69" t="s">
        <v>1939</v>
      </c>
      <c r="L3679" s="73"/>
      <c r="M3679" s="73"/>
    </row>
    <row r="3680" spans="1:33" ht="14.4">
      <c r="A3680" s="27" t="str">
        <f>VLOOKUP(C3680,'user list'!A:B,2,0)</f>
        <v>QCYDO</v>
      </c>
      <c r="B3680" s="172">
        <v>45811.34306712963</v>
      </c>
      <c r="C3680" s="69" t="s">
        <v>270</v>
      </c>
      <c r="D3680" s="69" t="s">
        <v>1937</v>
      </c>
      <c r="E3680" s="69" t="s">
        <v>2476</v>
      </c>
      <c r="F3680" s="69">
        <v>1790</v>
      </c>
      <c r="G3680" s="69" t="s">
        <v>1939</v>
      </c>
    </row>
    <row r="3681" spans="1:33" ht="14.4">
      <c r="A3681" s="27" t="str">
        <f>VLOOKUP(C3681,'user list'!A:B,2,0)</f>
        <v>CGSD</v>
      </c>
      <c r="B3681" s="172">
        <v>45811.343078703707</v>
      </c>
      <c r="C3681" s="69" t="s">
        <v>200</v>
      </c>
      <c r="D3681" s="69" t="s">
        <v>1937</v>
      </c>
      <c r="E3681" s="69" t="s">
        <v>2480</v>
      </c>
      <c r="F3681" s="69">
        <v>1795</v>
      </c>
      <c r="G3681" s="69" t="s">
        <v>1939</v>
      </c>
      <c r="O3681" s="73"/>
      <c r="P3681" s="73"/>
    </row>
    <row r="3682" spans="1:33" ht="14.4">
      <c r="A3682" s="27" t="str">
        <f>VLOOKUP(C3682,'user list'!A:B,2,0)</f>
        <v>CGSD</v>
      </c>
      <c r="B3682" s="172">
        <v>45811.343136574076</v>
      </c>
      <c r="C3682" s="69" t="s">
        <v>200</v>
      </c>
      <c r="D3682" s="69" t="s">
        <v>1937</v>
      </c>
      <c r="E3682" s="69" t="s">
        <v>2479</v>
      </c>
      <c r="F3682" s="69">
        <v>1794</v>
      </c>
      <c r="G3682" s="69" t="s">
        <v>1939</v>
      </c>
      <c r="O3682" s="73"/>
      <c r="P3682" s="73"/>
    </row>
    <row r="3683" spans="1:33" ht="14.4">
      <c r="A3683" s="27" t="str">
        <f>VLOOKUP(C3683,'user list'!A:B,2,0)</f>
        <v>QCYDO</v>
      </c>
      <c r="B3683" s="172">
        <v>45811.343194444446</v>
      </c>
      <c r="C3683" s="69" t="s">
        <v>270</v>
      </c>
      <c r="D3683" s="69" t="s">
        <v>1937</v>
      </c>
      <c r="E3683" s="69" t="s">
        <v>2474</v>
      </c>
      <c r="F3683" s="69">
        <v>1788</v>
      </c>
      <c r="G3683" s="69" t="s">
        <v>1939</v>
      </c>
    </row>
    <row r="3684" spans="1:33" ht="14.4">
      <c r="A3684" s="27" t="str">
        <f>VLOOKUP(C3684,'user list'!A:B,2,0)</f>
        <v>CGSD</v>
      </c>
      <c r="B3684" s="172">
        <v>45811.343194444446</v>
      </c>
      <c r="C3684" s="69" t="s">
        <v>200</v>
      </c>
      <c r="D3684" s="69" t="s">
        <v>1937</v>
      </c>
      <c r="E3684" s="69" t="s">
        <v>2478</v>
      </c>
      <c r="F3684" s="69">
        <v>1792</v>
      </c>
      <c r="G3684" s="69" t="s">
        <v>1939</v>
      </c>
      <c r="AD3684" s="74"/>
      <c r="AG3684" s="74"/>
    </row>
    <row r="3685" spans="1:33" ht="14.4">
      <c r="A3685" s="27" t="str">
        <f>VLOOKUP(C3685,'user list'!A:B,2,0)</f>
        <v>CGSD</v>
      </c>
      <c r="B3685" s="172">
        <v>45811.343240740738</v>
      </c>
      <c r="C3685" s="69" t="s">
        <v>200</v>
      </c>
      <c r="D3685" s="69" t="s">
        <v>1937</v>
      </c>
      <c r="E3685" s="69" t="s">
        <v>2475</v>
      </c>
      <c r="F3685" s="69">
        <v>1789</v>
      </c>
      <c r="G3685" s="69" t="s">
        <v>1939</v>
      </c>
      <c r="L3685" s="73"/>
      <c r="M3685" s="73"/>
    </row>
    <row r="3686" spans="1:33" ht="14.4">
      <c r="A3686" s="27" t="str">
        <f>VLOOKUP(C3686,'user list'!A:B,2,0)</f>
        <v>QCYDO</v>
      </c>
      <c r="B3686" s="172">
        <v>45811.343263888892</v>
      </c>
      <c r="C3686" s="69" t="s">
        <v>270</v>
      </c>
      <c r="D3686" s="69" t="s">
        <v>1937</v>
      </c>
      <c r="E3686" s="69" t="s">
        <v>2476</v>
      </c>
      <c r="F3686" s="69">
        <v>1790</v>
      </c>
      <c r="G3686" s="69" t="s">
        <v>1939</v>
      </c>
    </row>
    <row r="3687" spans="1:33" ht="14.4">
      <c r="A3687" s="27" t="str">
        <f>VLOOKUP(C3687,'user list'!A:B,2,0)</f>
        <v>PDAD</v>
      </c>
      <c r="B3687" s="172">
        <v>45811.343425925923</v>
      </c>
      <c r="C3687" s="69" t="s">
        <v>257</v>
      </c>
      <c r="D3687" s="69" t="s">
        <v>1937</v>
      </c>
      <c r="E3687" s="69" t="s">
        <v>2463</v>
      </c>
      <c r="F3687" s="69">
        <v>1760</v>
      </c>
      <c r="G3687" s="69" t="s">
        <v>1939</v>
      </c>
      <c r="O3687" s="73"/>
      <c r="P3687" s="73"/>
    </row>
    <row r="3688" spans="1:33" ht="14.4">
      <c r="A3688" s="27" t="str">
        <f>VLOOKUP(C3688,'user list'!A:B,2,0)</f>
        <v>QCYDO</v>
      </c>
      <c r="B3688" s="172">
        <v>45811.343564814815</v>
      </c>
      <c r="C3688" s="69" t="s">
        <v>270</v>
      </c>
      <c r="D3688" s="69" t="s">
        <v>1937</v>
      </c>
      <c r="E3688" s="69" t="s">
        <v>2474</v>
      </c>
      <c r="F3688" s="69">
        <v>1788</v>
      </c>
      <c r="G3688" s="69" t="s">
        <v>1939</v>
      </c>
      <c r="O3688" s="73"/>
      <c r="P3688" s="73"/>
    </row>
    <row r="3689" spans="1:33" ht="14.4">
      <c r="A3689" s="27" t="str">
        <f>VLOOKUP(C3689,'user list'!A:B,2,0)</f>
        <v>QCYDO</v>
      </c>
      <c r="B3689" s="172">
        <v>45811.343900462962</v>
      </c>
      <c r="C3689" s="69" t="s">
        <v>270</v>
      </c>
      <c r="D3689" s="69" t="s">
        <v>1937</v>
      </c>
      <c r="E3689" s="69" t="s">
        <v>2468</v>
      </c>
      <c r="F3689" s="69">
        <v>1778</v>
      </c>
      <c r="G3689" s="69" t="s">
        <v>1939</v>
      </c>
      <c r="AA3689" s="74"/>
      <c r="AD3689" s="74"/>
    </row>
    <row r="3690" spans="1:33" ht="14.4">
      <c r="A3690" s="27" t="str">
        <f>VLOOKUP(C3690,'user list'!A:B,2,0)</f>
        <v>PDAD</v>
      </c>
      <c r="B3690" s="172">
        <v>45811.344027777777</v>
      </c>
      <c r="C3690" s="69" t="s">
        <v>257</v>
      </c>
      <c r="D3690" s="69" t="s">
        <v>1937</v>
      </c>
      <c r="E3690" s="69" t="s">
        <v>2463</v>
      </c>
      <c r="F3690" s="69">
        <v>1760</v>
      </c>
      <c r="G3690" s="69" t="s">
        <v>1947</v>
      </c>
      <c r="L3690" s="73"/>
      <c r="M3690" s="73"/>
    </row>
    <row r="3691" spans="1:33" ht="14.4">
      <c r="A3691" s="27" t="str">
        <f>VLOOKUP(C3691,'user list'!A:B,2,0)</f>
        <v>PDAD</v>
      </c>
      <c r="B3691" s="172">
        <v>45811.344027777777</v>
      </c>
      <c r="C3691" s="69" t="s">
        <v>257</v>
      </c>
      <c r="D3691" s="69" t="s">
        <v>1937</v>
      </c>
      <c r="E3691" s="69" t="s">
        <v>2463</v>
      </c>
      <c r="F3691" s="69">
        <v>1760</v>
      </c>
      <c r="G3691" s="69" t="s">
        <v>1948</v>
      </c>
      <c r="L3691" s="73"/>
      <c r="M3691" s="73"/>
    </row>
    <row r="3692" spans="1:33" ht="14.4">
      <c r="A3692" s="27" t="str">
        <f>VLOOKUP(C3692,'user list'!A:B,2,0)</f>
        <v>PDAD</v>
      </c>
      <c r="B3692" s="172">
        <v>45811.344027777777</v>
      </c>
      <c r="C3692" s="69" t="s">
        <v>257</v>
      </c>
      <c r="D3692" s="69" t="s">
        <v>1937</v>
      </c>
      <c r="E3692" s="69" t="s">
        <v>2463</v>
      </c>
      <c r="F3692" s="69">
        <v>1760</v>
      </c>
      <c r="G3692" s="69" t="s">
        <v>1939</v>
      </c>
      <c r="R3692" s="73"/>
      <c r="S3692" s="73"/>
    </row>
    <row r="3693" spans="1:33" ht="14.4">
      <c r="A3693" s="27" t="str">
        <f>VLOOKUP(C3693,'user list'!A:B,2,0)</f>
        <v>PDAD</v>
      </c>
      <c r="B3693" s="172">
        <v>45811.345902777779</v>
      </c>
      <c r="C3693" s="69" t="s">
        <v>257</v>
      </c>
      <c r="D3693" s="69" t="s">
        <v>1937</v>
      </c>
      <c r="E3693" s="69" t="s">
        <v>2463</v>
      </c>
      <c r="F3693" s="69">
        <v>1760</v>
      </c>
      <c r="G3693" s="69" t="s">
        <v>1949</v>
      </c>
    </row>
    <row r="3694" spans="1:33" ht="14.4">
      <c r="A3694" s="27" t="str">
        <f>VLOOKUP(C3694,'user list'!A:B,2,0)</f>
        <v>PDAD</v>
      </c>
      <c r="B3694" s="172">
        <v>45811.346180555556</v>
      </c>
      <c r="C3694" s="69" t="s">
        <v>257</v>
      </c>
      <c r="D3694" s="69" t="s">
        <v>1937</v>
      </c>
      <c r="E3694" s="69" t="s">
        <v>2467</v>
      </c>
      <c r="F3694" s="69">
        <v>1775</v>
      </c>
      <c r="G3694" s="69" t="s">
        <v>1939</v>
      </c>
      <c r="AA3694" s="74"/>
      <c r="AD3694" s="74"/>
    </row>
    <row r="3695" spans="1:33" ht="14.4">
      <c r="A3695" s="27" t="str">
        <f>VLOOKUP(C3695,'user list'!A:B,2,0)</f>
        <v>PDAD</v>
      </c>
      <c r="B3695" s="172">
        <v>45811.346493055556</v>
      </c>
      <c r="C3695" s="69" t="s">
        <v>257</v>
      </c>
      <c r="D3695" s="69" t="s">
        <v>1937</v>
      </c>
      <c r="E3695" s="69" t="s">
        <v>2467</v>
      </c>
      <c r="F3695" s="69">
        <v>1775</v>
      </c>
      <c r="G3695" s="69" t="s">
        <v>1947</v>
      </c>
      <c r="L3695" s="73"/>
      <c r="M3695" s="73"/>
    </row>
    <row r="3696" spans="1:33" ht="14.4">
      <c r="A3696" s="27" t="str">
        <f>VLOOKUP(C3696,'user list'!A:B,2,0)</f>
        <v>PDAD</v>
      </c>
      <c r="B3696" s="172">
        <v>45811.346493055556</v>
      </c>
      <c r="C3696" s="69" t="s">
        <v>257</v>
      </c>
      <c r="D3696" s="69" t="s">
        <v>1937</v>
      </c>
      <c r="E3696" s="69" t="s">
        <v>2467</v>
      </c>
      <c r="F3696" s="69">
        <v>1775</v>
      </c>
      <c r="G3696" s="69" t="s">
        <v>1948</v>
      </c>
      <c r="L3696" s="73"/>
      <c r="M3696" s="73"/>
    </row>
    <row r="3697" spans="1:30" ht="14.4">
      <c r="A3697" s="27" t="str">
        <f>VLOOKUP(C3697,'user list'!A:B,2,0)</f>
        <v>PDAD</v>
      </c>
      <c r="B3697" s="172">
        <v>45811.346493055556</v>
      </c>
      <c r="C3697" s="69" t="s">
        <v>257</v>
      </c>
      <c r="D3697" s="69" t="s">
        <v>1937</v>
      </c>
      <c r="E3697" s="69" t="s">
        <v>2467</v>
      </c>
      <c r="F3697" s="69">
        <v>1775</v>
      </c>
      <c r="G3697" s="69" t="s">
        <v>1939</v>
      </c>
      <c r="R3697" s="73"/>
      <c r="S3697" s="73"/>
    </row>
    <row r="3698" spans="1:30" ht="14.4">
      <c r="A3698" s="27" t="str">
        <f>VLOOKUP(C3698,'user list'!A:B,2,0)</f>
        <v>OCM</v>
      </c>
      <c r="B3698" s="172">
        <v>45811.347037037034</v>
      </c>
      <c r="C3698" s="69" t="s">
        <v>230</v>
      </c>
      <c r="D3698" s="69" t="s">
        <v>1937</v>
      </c>
      <c r="E3698" s="69" t="s">
        <v>2002</v>
      </c>
      <c r="F3698" s="69">
        <v>1797</v>
      </c>
      <c r="G3698" s="69" t="s">
        <v>1939</v>
      </c>
    </row>
    <row r="3699" spans="1:30" ht="14.4">
      <c r="A3699" s="27" t="str">
        <f>VLOOKUP(C3699,'user list'!A:B,2,0)</f>
        <v>PDAD</v>
      </c>
      <c r="B3699" s="172">
        <v>45811.347662037035</v>
      </c>
      <c r="C3699" s="69" t="s">
        <v>257</v>
      </c>
      <c r="D3699" s="69" t="s">
        <v>1937</v>
      </c>
      <c r="E3699" s="69" t="s">
        <v>2467</v>
      </c>
      <c r="F3699" s="69">
        <v>1775</v>
      </c>
      <c r="G3699" s="69" t="s">
        <v>1949</v>
      </c>
      <c r="AA3699" s="74"/>
      <c r="AD3699" s="74"/>
    </row>
    <row r="3700" spans="1:30" ht="14.4">
      <c r="A3700" s="27" t="str">
        <f>VLOOKUP(C3700,'user list'!A:B,2,0)</f>
        <v>PDAD</v>
      </c>
      <c r="B3700" s="172">
        <v>45811.347766203704</v>
      </c>
      <c r="C3700" s="69" t="s">
        <v>257</v>
      </c>
      <c r="D3700" s="69" t="s">
        <v>1937</v>
      </c>
      <c r="E3700" s="69" t="s">
        <v>2467</v>
      </c>
      <c r="F3700" s="69">
        <v>1775</v>
      </c>
      <c r="G3700" s="69" t="s">
        <v>1949</v>
      </c>
      <c r="L3700" s="73"/>
      <c r="M3700" s="73"/>
    </row>
    <row r="3701" spans="1:30" ht="14.4">
      <c r="A3701" s="27" t="str">
        <f>VLOOKUP(C3701,'user list'!A:B,2,0)</f>
        <v>OCM</v>
      </c>
      <c r="B3701" s="172">
        <v>45811.347800925927</v>
      </c>
      <c r="C3701" s="69" t="s">
        <v>230</v>
      </c>
      <c r="D3701" s="69" t="s">
        <v>1937</v>
      </c>
      <c r="E3701" s="69" t="s">
        <v>2002</v>
      </c>
      <c r="F3701" s="69">
        <v>1797</v>
      </c>
      <c r="G3701" s="69" t="s">
        <v>1947</v>
      </c>
      <c r="L3701" s="73"/>
      <c r="M3701" s="73"/>
    </row>
    <row r="3702" spans="1:30" ht="14.4">
      <c r="A3702" s="27" t="str">
        <f>VLOOKUP(C3702,'user list'!A:B,2,0)</f>
        <v>OCM</v>
      </c>
      <c r="B3702" s="172">
        <v>45811.347800925927</v>
      </c>
      <c r="C3702" s="69" t="s">
        <v>230</v>
      </c>
      <c r="D3702" s="69" t="s">
        <v>1937</v>
      </c>
      <c r="E3702" s="69" t="s">
        <v>2002</v>
      </c>
      <c r="F3702" s="69">
        <v>1797</v>
      </c>
      <c r="G3702" s="69" t="s">
        <v>1948</v>
      </c>
      <c r="R3702" s="73"/>
      <c r="S3702" s="73"/>
    </row>
    <row r="3703" spans="1:30" ht="14.4">
      <c r="A3703" s="27" t="str">
        <f>VLOOKUP(C3703,'user list'!A:B,2,0)</f>
        <v>OCM</v>
      </c>
      <c r="B3703" s="172">
        <v>45811.347800925927</v>
      </c>
      <c r="C3703" s="69" t="s">
        <v>230</v>
      </c>
      <c r="D3703" s="69" t="s">
        <v>1937</v>
      </c>
      <c r="E3703" s="69" t="s">
        <v>2002</v>
      </c>
      <c r="F3703" s="69">
        <v>1797</v>
      </c>
      <c r="G3703" s="69" t="s">
        <v>1939</v>
      </c>
    </row>
    <row r="3704" spans="1:30" ht="14.4">
      <c r="A3704" s="27" t="str">
        <f>VLOOKUP(C3704,'user list'!A:B,2,0)</f>
        <v>OCM</v>
      </c>
      <c r="B3704" s="172">
        <v>45811.347881944443</v>
      </c>
      <c r="C3704" s="69" t="s">
        <v>230</v>
      </c>
      <c r="D3704" s="69" t="s">
        <v>1937</v>
      </c>
      <c r="E3704" s="69" t="s">
        <v>2444</v>
      </c>
      <c r="F3704" s="69">
        <v>1730</v>
      </c>
      <c r="G3704" s="69" t="s">
        <v>1939</v>
      </c>
      <c r="AA3704" s="74"/>
      <c r="AD3704" s="74"/>
    </row>
    <row r="3705" spans="1:30" ht="14.4">
      <c r="A3705" s="27" t="str">
        <f>VLOOKUP(C3705,'user list'!A:B,2,0)</f>
        <v>PDAD</v>
      </c>
      <c r="B3705" s="172">
        <v>45811.348009259258</v>
      </c>
      <c r="C3705" s="69" t="s">
        <v>257</v>
      </c>
      <c r="D3705" s="69" t="s">
        <v>1937</v>
      </c>
      <c r="E3705" s="69" t="s">
        <v>2480</v>
      </c>
      <c r="F3705" s="69">
        <v>1795</v>
      </c>
      <c r="G3705" s="69" t="s">
        <v>1939</v>
      </c>
      <c r="L3705" s="73"/>
      <c r="M3705" s="73"/>
    </row>
    <row r="3706" spans="1:30" ht="14.4">
      <c r="A3706" s="27" t="str">
        <f>VLOOKUP(C3706,'user list'!A:B,2,0)</f>
        <v>PDAD</v>
      </c>
      <c r="B3706" s="172">
        <v>45811.348425925928</v>
      </c>
      <c r="C3706" s="69" t="s">
        <v>257</v>
      </c>
      <c r="D3706" s="69" t="s">
        <v>1937</v>
      </c>
      <c r="E3706" s="69" t="s">
        <v>2480</v>
      </c>
      <c r="F3706" s="69">
        <v>1795</v>
      </c>
      <c r="G3706" s="69" t="s">
        <v>1939</v>
      </c>
      <c r="L3706" s="73"/>
      <c r="M3706" s="73"/>
    </row>
    <row r="3707" spans="1:30" ht="14.4">
      <c r="A3707" s="27" t="str">
        <f>VLOOKUP(C3707,'user list'!A:B,2,0)</f>
        <v>OCM</v>
      </c>
      <c r="B3707" s="172">
        <v>45811.348506944443</v>
      </c>
      <c r="C3707" s="69" t="s">
        <v>230</v>
      </c>
      <c r="D3707" s="69" t="s">
        <v>1937</v>
      </c>
      <c r="E3707" s="69" t="s">
        <v>2444</v>
      </c>
      <c r="F3707" s="69">
        <v>1730</v>
      </c>
      <c r="G3707" s="69" t="s">
        <v>1947</v>
      </c>
      <c r="R3707" s="73"/>
      <c r="S3707" s="73"/>
    </row>
    <row r="3708" spans="1:30" ht="14.4">
      <c r="A3708" s="27" t="str">
        <f>VLOOKUP(C3708,'user list'!A:B,2,0)</f>
        <v>OCM</v>
      </c>
      <c r="B3708" s="172">
        <v>45811.348506944443</v>
      </c>
      <c r="C3708" s="69" t="s">
        <v>230</v>
      </c>
      <c r="D3708" s="69" t="s">
        <v>1937</v>
      </c>
      <c r="E3708" s="69" t="s">
        <v>2444</v>
      </c>
      <c r="F3708" s="69">
        <v>1730</v>
      </c>
      <c r="G3708" s="69" t="s">
        <v>1948</v>
      </c>
    </row>
    <row r="3709" spans="1:30" ht="14.4">
      <c r="A3709" s="27" t="str">
        <f>VLOOKUP(C3709,'user list'!A:B,2,0)</f>
        <v>OCM</v>
      </c>
      <c r="B3709" s="172">
        <v>45811.34851851852</v>
      </c>
      <c r="C3709" s="69" t="s">
        <v>230</v>
      </c>
      <c r="D3709" s="69" t="s">
        <v>1937</v>
      </c>
      <c r="E3709" s="69" t="s">
        <v>2444</v>
      </c>
      <c r="F3709" s="69">
        <v>1730</v>
      </c>
      <c r="G3709" s="69" t="s">
        <v>1939</v>
      </c>
    </row>
    <row r="3710" spans="1:30" ht="14.4">
      <c r="A3710" s="27" t="str">
        <f>VLOOKUP(C3710,'user list'!A:B,2,0)</f>
        <v>OCM</v>
      </c>
      <c r="B3710" s="172">
        <v>45811.348587962966</v>
      </c>
      <c r="C3710" s="69" t="s">
        <v>230</v>
      </c>
      <c r="D3710" s="69" t="s">
        <v>1937</v>
      </c>
      <c r="E3710" s="69" t="s">
        <v>2463</v>
      </c>
      <c r="F3710" s="69">
        <v>1760</v>
      </c>
      <c r="G3710" s="69" t="s">
        <v>1939</v>
      </c>
    </row>
    <row r="3711" spans="1:30" ht="14.4">
      <c r="A3711" s="27" t="str">
        <f>VLOOKUP(C3711,'user list'!A:B,2,0)</f>
        <v>OCM</v>
      </c>
      <c r="B3711" s="172">
        <v>45811.348622685182</v>
      </c>
      <c r="C3711" s="69" t="s">
        <v>230</v>
      </c>
      <c r="D3711" s="69" t="s">
        <v>1937</v>
      </c>
      <c r="E3711" s="69" t="s">
        <v>43</v>
      </c>
      <c r="F3711" s="69">
        <v>1783</v>
      </c>
      <c r="G3711" s="69" t="s">
        <v>1939</v>
      </c>
    </row>
    <row r="3712" spans="1:30" ht="14.4">
      <c r="A3712" s="27" t="str">
        <f>VLOOKUP(C3712,'user list'!A:B,2,0)</f>
        <v>PDAD</v>
      </c>
      <c r="B3712" s="172">
        <v>45811.348692129628</v>
      </c>
      <c r="C3712" s="69" t="s">
        <v>257</v>
      </c>
      <c r="D3712" s="69" t="s">
        <v>1937</v>
      </c>
      <c r="E3712" s="69" t="s">
        <v>2480</v>
      </c>
      <c r="F3712" s="69">
        <v>1795</v>
      </c>
      <c r="G3712" s="69" t="s">
        <v>1947</v>
      </c>
      <c r="R3712" s="73"/>
      <c r="S3712" s="73"/>
    </row>
    <row r="3713" spans="1:24" ht="14.4">
      <c r="A3713" s="27" t="str">
        <f>VLOOKUP(C3713,'user list'!A:B,2,0)</f>
        <v>PDAD</v>
      </c>
      <c r="B3713" s="172">
        <v>45811.348692129628</v>
      </c>
      <c r="C3713" s="69" t="s">
        <v>257</v>
      </c>
      <c r="D3713" s="69" t="s">
        <v>1937</v>
      </c>
      <c r="E3713" s="69" t="s">
        <v>2480</v>
      </c>
      <c r="F3713" s="69">
        <v>1795</v>
      </c>
      <c r="G3713" s="69" t="s">
        <v>1948</v>
      </c>
    </row>
    <row r="3714" spans="1:24" ht="14.4">
      <c r="A3714" s="27" t="str">
        <f>VLOOKUP(C3714,'user list'!A:B,2,0)</f>
        <v>PDAD</v>
      </c>
      <c r="B3714" s="172">
        <v>45811.348703703705</v>
      </c>
      <c r="C3714" s="69" t="s">
        <v>257</v>
      </c>
      <c r="D3714" s="69" t="s">
        <v>1937</v>
      </c>
      <c r="E3714" s="69" t="s">
        <v>2480</v>
      </c>
      <c r="F3714" s="69">
        <v>1795</v>
      </c>
      <c r="G3714" s="69" t="s">
        <v>1939</v>
      </c>
    </row>
    <row r="3715" spans="1:24" ht="14.4">
      <c r="A3715" s="27" t="str">
        <f>VLOOKUP(C3715,'user list'!A:B,2,0)</f>
        <v>OCM</v>
      </c>
      <c r="B3715" s="172">
        <v>45811.348958333336</v>
      </c>
      <c r="C3715" s="69" t="s">
        <v>230</v>
      </c>
      <c r="D3715" s="69" t="s">
        <v>1937</v>
      </c>
      <c r="E3715" s="69" t="s">
        <v>43</v>
      </c>
      <c r="F3715" s="69">
        <v>1783</v>
      </c>
      <c r="G3715" s="69" t="s">
        <v>1947</v>
      </c>
    </row>
    <row r="3716" spans="1:24" ht="14.4">
      <c r="A3716" s="27" t="str">
        <f>VLOOKUP(C3716,'user list'!A:B,2,0)</f>
        <v>OCM</v>
      </c>
      <c r="B3716" s="172">
        <v>45811.348958333336</v>
      </c>
      <c r="C3716" s="69" t="s">
        <v>230</v>
      </c>
      <c r="D3716" s="69" t="s">
        <v>1937</v>
      </c>
      <c r="E3716" s="69" t="s">
        <v>43</v>
      </c>
      <c r="F3716" s="69">
        <v>1783</v>
      </c>
      <c r="G3716" s="69" t="s">
        <v>1948</v>
      </c>
    </row>
    <row r="3717" spans="1:24" ht="14.4">
      <c r="A3717" s="27" t="str">
        <f>VLOOKUP(C3717,'user list'!A:B,2,0)</f>
        <v>OCM</v>
      </c>
      <c r="B3717" s="172">
        <v>45811.348969907405</v>
      </c>
      <c r="C3717" s="69" t="s">
        <v>230</v>
      </c>
      <c r="D3717" s="69" t="s">
        <v>1937</v>
      </c>
      <c r="E3717" s="69" t="s">
        <v>43</v>
      </c>
      <c r="F3717" s="69">
        <v>1783</v>
      </c>
      <c r="G3717" s="69" t="s">
        <v>1939</v>
      </c>
    </row>
    <row r="3718" spans="1:24" ht="14.4">
      <c r="A3718" s="27" t="str">
        <f>VLOOKUP(C3718,'user list'!A:B,2,0)</f>
        <v>OCM</v>
      </c>
      <c r="B3718" s="172">
        <v>45811.349050925928</v>
      </c>
      <c r="C3718" s="69" t="s">
        <v>230</v>
      </c>
      <c r="D3718" s="69" t="s">
        <v>1937</v>
      </c>
      <c r="E3718" s="69" t="s">
        <v>43</v>
      </c>
      <c r="F3718" s="69">
        <v>1784</v>
      </c>
      <c r="G3718" s="69" t="s">
        <v>1939</v>
      </c>
    </row>
    <row r="3719" spans="1:24" ht="14.4">
      <c r="A3719" s="27" t="str">
        <f>VLOOKUP(C3719,'user list'!A:B,2,0)</f>
        <v>OCM</v>
      </c>
      <c r="B3719" s="172">
        <v>45811.34946759259</v>
      </c>
      <c r="C3719" s="69" t="s">
        <v>230</v>
      </c>
      <c r="D3719" s="69" t="s">
        <v>1937</v>
      </c>
      <c r="E3719" s="69" t="s">
        <v>43</v>
      </c>
      <c r="F3719" s="69">
        <v>1784</v>
      </c>
      <c r="G3719" s="69" t="s">
        <v>1947</v>
      </c>
    </row>
    <row r="3720" spans="1:24" ht="14.4">
      <c r="A3720" s="27" t="str">
        <f>VLOOKUP(C3720,'user list'!A:B,2,0)</f>
        <v>OCM</v>
      </c>
      <c r="B3720" s="172">
        <v>45811.34946759259</v>
      </c>
      <c r="C3720" s="69" t="s">
        <v>230</v>
      </c>
      <c r="D3720" s="69" t="s">
        <v>1937</v>
      </c>
      <c r="E3720" s="69" t="s">
        <v>43</v>
      </c>
      <c r="F3720" s="69">
        <v>1784</v>
      </c>
      <c r="G3720" s="69" t="s">
        <v>1948</v>
      </c>
    </row>
    <row r="3721" spans="1:24" ht="14.4">
      <c r="A3721" s="27" t="str">
        <f>VLOOKUP(C3721,'user list'!A:B,2,0)</f>
        <v>OCM</v>
      </c>
      <c r="B3721" s="172">
        <v>45811.34946759259</v>
      </c>
      <c r="C3721" s="69" t="s">
        <v>230</v>
      </c>
      <c r="D3721" s="69" t="s">
        <v>1937</v>
      </c>
      <c r="E3721" s="69" t="s">
        <v>43</v>
      </c>
      <c r="F3721" s="69">
        <v>1784</v>
      </c>
      <c r="G3721" s="69" t="s">
        <v>1939</v>
      </c>
    </row>
    <row r="3722" spans="1:24" ht="14.4">
      <c r="A3722" s="27" t="str">
        <f>VLOOKUP(C3722,'user list'!A:B,2,0)</f>
        <v>OCM</v>
      </c>
      <c r="B3722" s="172">
        <v>45811.349537037036</v>
      </c>
      <c r="C3722" s="69" t="s">
        <v>230</v>
      </c>
      <c r="D3722" s="69" t="s">
        <v>1937</v>
      </c>
      <c r="E3722" s="69" t="s">
        <v>43</v>
      </c>
      <c r="F3722" s="69">
        <v>1785</v>
      </c>
      <c r="G3722" s="69" t="s">
        <v>1939</v>
      </c>
    </row>
    <row r="3723" spans="1:24" ht="14.4">
      <c r="A3723" s="27" t="str">
        <f>VLOOKUP(C3723,'user list'!A:B,2,0)</f>
        <v>OCM</v>
      </c>
      <c r="B3723" s="172">
        <v>45811.349849537037</v>
      </c>
      <c r="C3723" s="69" t="s">
        <v>230</v>
      </c>
      <c r="D3723" s="69" t="s">
        <v>1937</v>
      </c>
      <c r="E3723" s="69" t="s">
        <v>43</v>
      </c>
      <c r="F3723" s="69">
        <v>1785</v>
      </c>
      <c r="G3723" s="69" t="s">
        <v>1947</v>
      </c>
    </row>
    <row r="3724" spans="1:24" ht="14.4">
      <c r="A3724" s="27" t="str">
        <f>VLOOKUP(C3724,'user list'!A:B,2,0)</f>
        <v>OCM</v>
      </c>
      <c r="B3724" s="172">
        <v>45811.349849537037</v>
      </c>
      <c r="C3724" s="69" t="s">
        <v>230</v>
      </c>
      <c r="D3724" s="69" t="s">
        <v>1937</v>
      </c>
      <c r="E3724" s="69" t="s">
        <v>43</v>
      </c>
      <c r="F3724" s="69">
        <v>1785</v>
      </c>
      <c r="G3724" s="69" t="s">
        <v>1948</v>
      </c>
      <c r="U3724" s="74"/>
      <c r="X3724" s="74"/>
    </row>
    <row r="3725" spans="1:24" ht="14.4">
      <c r="A3725" s="27" t="str">
        <f>VLOOKUP(C3725,'user list'!A:B,2,0)</f>
        <v>OCM</v>
      </c>
      <c r="B3725" s="172">
        <v>45811.349849537037</v>
      </c>
      <c r="C3725" s="69" t="s">
        <v>230</v>
      </c>
      <c r="D3725" s="69" t="s">
        <v>1937</v>
      </c>
      <c r="E3725" s="69" t="s">
        <v>43</v>
      </c>
      <c r="F3725" s="69">
        <v>1785</v>
      </c>
      <c r="G3725" s="69" t="s">
        <v>1939</v>
      </c>
      <c r="L3725" s="73"/>
      <c r="M3725" s="73"/>
    </row>
    <row r="3726" spans="1:24" ht="14.4">
      <c r="A3726" s="27" t="str">
        <f>VLOOKUP(C3726,'user list'!A:B,2,0)</f>
        <v>OCM</v>
      </c>
      <c r="B3726" s="172">
        <v>45811.349918981483</v>
      </c>
      <c r="C3726" s="69" t="s">
        <v>230</v>
      </c>
      <c r="D3726" s="69" t="s">
        <v>1937</v>
      </c>
      <c r="E3726" s="69" t="s">
        <v>1974</v>
      </c>
      <c r="F3726" s="69">
        <v>1727</v>
      </c>
      <c r="G3726" s="69" t="s">
        <v>1939</v>
      </c>
      <c r="L3726" s="73"/>
      <c r="M3726" s="73"/>
    </row>
    <row r="3727" spans="1:24" ht="14.4">
      <c r="A3727" s="27" t="str">
        <f>VLOOKUP(C3727,'user list'!A:B,2,0)</f>
        <v>PDAD</v>
      </c>
      <c r="B3727" s="172">
        <v>45811.350810185184</v>
      </c>
      <c r="C3727" s="69" t="s">
        <v>257</v>
      </c>
      <c r="D3727" s="69" t="s">
        <v>1937</v>
      </c>
      <c r="E3727" s="69" t="s">
        <v>2480</v>
      </c>
      <c r="F3727" s="69">
        <v>1795</v>
      </c>
      <c r="G3727" s="69" t="s">
        <v>1949</v>
      </c>
      <c r="R3727" s="73"/>
      <c r="S3727" s="73"/>
    </row>
    <row r="3728" spans="1:24" ht="14.4">
      <c r="A3728" s="27" t="str">
        <f>VLOOKUP(C3728,'user list'!A:B,2,0)</f>
        <v>PAISD</v>
      </c>
      <c r="B3728" s="172">
        <v>45811.356516203705</v>
      </c>
      <c r="C3728" s="69" t="s">
        <v>256</v>
      </c>
      <c r="D3728" s="69" t="s">
        <v>1937</v>
      </c>
      <c r="E3728" s="69" t="s">
        <v>2444</v>
      </c>
      <c r="F3728" s="69">
        <v>1730</v>
      </c>
      <c r="G3728" s="69" t="s">
        <v>1939</v>
      </c>
    </row>
    <row r="3729" spans="1:19" ht="14.4">
      <c r="A3729" s="27" t="str">
        <f>VLOOKUP(C3729,'user list'!A:B,2,0)</f>
        <v>PAISD</v>
      </c>
      <c r="B3729" s="172">
        <v>45811.357060185182</v>
      </c>
      <c r="C3729" s="69" t="s">
        <v>256</v>
      </c>
      <c r="D3729" s="69" t="s">
        <v>1937</v>
      </c>
      <c r="E3729" s="69" t="s">
        <v>2444</v>
      </c>
      <c r="F3729" s="69">
        <v>1730</v>
      </c>
      <c r="G3729" s="69" t="s">
        <v>1939</v>
      </c>
    </row>
    <row r="3730" spans="1:19" ht="14.4">
      <c r="A3730" s="27" t="str">
        <f>VLOOKUP(C3730,'user list'!A:B,2,0)</f>
        <v>PAISD</v>
      </c>
      <c r="B3730" s="172">
        <v>45811.357164351852</v>
      </c>
      <c r="C3730" s="69" t="s">
        <v>256</v>
      </c>
      <c r="D3730" s="69" t="s">
        <v>1937</v>
      </c>
      <c r="E3730" s="69" t="s">
        <v>2444</v>
      </c>
      <c r="F3730" s="69">
        <v>1741</v>
      </c>
      <c r="G3730" s="69" t="s">
        <v>1939</v>
      </c>
    </row>
    <row r="3731" spans="1:19" ht="14.4">
      <c r="A3731" s="27" t="str">
        <f>VLOOKUP(C3731,'user list'!A:B,2,0)</f>
        <v>OSSP</v>
      </c>
      <c r="B3731" s="172">
        <v>45811.357870370368</v>
      </c>
      <c r="C3731" s="69" t="s">
        <v>255</v>
      </c>
      <c r="D3731" s="69" t="s">
        <v>1937</v>
      </c>
      <c r="E3731" s="69" t="s">
        <v>2463</v>
      </c>
      <c r="F3731" s="69">
        <v>1760</v>
      </c>
      <c r="G3731" s="69" t="s">
        <v>1939</v>
      </c>
      <c r="R3731" s="73"/>
      <c r="S3731" s="73"/>
    </row>
    <row r="3732" spans="1:19" ht="14.4">
      <c r="A3732" s="27" t="str">
        <f>VLOOKUP(C3732,'user list'!A:B,2,0)</f>
        <v>OSSP</v>
      </c>
      <c r="B3732" s="172">
        <v>45811.360127314816</v>
      </c>
      <c r="C3732" s="69" t="s">
        <v>255</v>
      </c>
      <c r="D3732" s="69" t="s">
        <v>1937</v>
      </c>
      <c r="E3732" s="69" t="s">
        <v>2463</v>
      </c>
      <c r="F3732" s="69">
        <v>1760</v>
      </c>
      <c r="G3732" s="69" t="s">
        <v>1947</v>
      </c>
    </row>
    <row r="3733" spans="1:19" ht="14.4">
      <c r="A3733" s="27" t="str">
        <f>VLOOKUP(C3733,'user list'!A:B,2,0)</f>
        <v>OSSP</v>
      </c>
      <c r="B3733" s="172">
        <v>45811.360127314816</v>
      </c>
      <c r="C3733" s="69" t="s">
        <v>255</v>
      </c>
      <c r="D3733" s="69" t="s">
        <v>1937</v>
      </c>
      <c r="E3733" s="69" t="s">
        <v>2463</v>
      </c>
      <c r="F3733" s="69">
        <v>1760</v>
      </c>
      <c r="G3733" s="69" t="s">
        <v>1948</v>
      </c>
      <c r="R3733" s="73"/>
      <c r="S3733" s="73"/>
    </row>
    <row r="3734" spans="1:19" ht="14.4">
      <c r="A3734" s="27" t="str">
        <f>VLOOKUP(C3734,'user list'!A:B,2,0)</f>
        <v>OSSP</v>
      </c>
      <c r="B3734" s="172">
        <v>45811.360127314816</v>
      </c>
      <c r="C3734" s="69" t="s">
        <v>255</v>
      </c>
      <c r="D3734" s="69" t="s">
        <v>1937</v>
      </c>
      <c r="E3734" s="69" t="s">
        <v>2463</v>
      </c>
      <c r="F3734" s="69">
        <v>1760</v>
      </c>
      <c r="G3734" s="69" t="s">
        <v>1939</v>
      </c>
    </row>
    <row r="3735" spans="1:19" ht="14.4">
      <c r="A3735" s="27" t="str">
        <f>VLOOKUP(C3735,'user list'!A:B,2,0)</f>
        <v>Admin</v>
      </c>
      <c r="B3735" s="172">
        <v>45811.360138888886</v>
      </c>
      <c r="C3735" s="69" t="s">
        <v>186</v>
      </c>
      <c r="D3735" s="69" t="s">
        <v>1937</v>
      </c>
      <c r="E3735" s="69" t="s">
        <v>2463</v>
      </c>
      <c r="F3735" s="69">
        <v>1760</v>
      </c>
      <c r="G3735" s="69" t="s">
        <v>1948</v>
      </c>
    </row>
    <row r="3736" spans="1:19" ht="14.4">
      <c r="A3736" s="27" t="str">
        <f>VLOOKUP(C3736,'user list'!A:B,2,0)</f>
        <v>CVD</v>
      </c>
      <c r="B3736" s="172">
        <v>45811.360682870371</v>
      </c>
      <c r="C3736" s="69" t="s">
        <v>208</v>
      </c>
      <c r="D3736" s="69" t="s">
        <v>1937</v>
      </c>
      <c r="E3736" s="69" t="s">
        <v>2463</v>
      </c>
      <c r="F3736" s="69">
        <v>1760</v>
      </c>
      <c r="G3736" s="69" t="s">
        <v>1939</v>
      </c>
    </row>
    <row r="3737" spans="1:19" ht="14.4">
      <c r="A3737" s="27" t="str">
        <f>VLOOKUP(C3737,'user list'!A:B,2,0)</f>
        <v>CVD</v>
      </c>
      <c r="B3737" s="172">
        <v>45811.361087962963</v>
      </c>
      <c r="C3737" s="69" t="s">
        <v>208</v>
      </c>
      <c r="D3737" s="69" t="s">
        <v>1937</v>
      </c>
      <c r="E3737" s="69" t="s">
        <v>2463</v>
      </c>
      <c r="F3737" s="69">
        <v>1760</v>
      </c>
      <c r="G3737" s="69" t="s">
        <v>1939</v>
      </c>
    </row>
    <row r="3738" spans="1:19" ht="14.4">
      <c r="A3738" s="27" t="str">
        <f>VLOOKUP(C3738,'user list'!A:B,2,0)</f>
        <v>CVD</v>
      </c>
      <c r="B3738" s="172">
        <v>45811.36178240741</v>
      </c>
      <c r="C3738" s="69" t="s">
        <v>208</v>
      </c>
      <c r="D3738" s="69" t="s">
        <v>1937</v>
      </c>
      <c r="E3738" s="69" t="s">
        <v>2463</v>
      </c>
      <c r="F3738" s="69">
        <v>1760</v>
      </c>
      <c r="G3738" s="69" t="s">
        <v>1939</v>
      </c>
    </row>
    <row r="3739" spans="1:19" ht="14.4">
      <c r="A3739" s="27" t="str">
        <f>VLOOKUP(C3739,'user list'!A:B,2,0)</f>
        <v>CVD</v>
      </c>
      <c r="B3739" s="172">
        <v>45811.362233796295</v>
      </c>
      <c r="C3739" s="69" t="s">
        <v>208</v>
      </c>
      <c r="D3739" s="69" t="s">
        <v>1937</v>
      </c>
      <c r="E3739" s="69" t="s">
        <v>2463</v>
      </c>
      <c r="F3739" s="69">
        <v>1760</v>
      </c>
      <c r="G3739" s="69" t="s">
        <v>1947</v>
      </c>
    </row>
    <row r="3740" spans="1:19" ht="14.4">
      <c r="A3740" s="27" t="str">
        <f>VLOOKUP(C3740,'user list'!A:B,2,0)</f>
        <v>CVD</v>
      </c>
      <c r="B3740" s="172">
        <v>45811.362233796295</v>
      </c>
      <c r="C3740" s="69" t="s">
        <v>208</v>
      </c>
      <c r="D3740" s="69" t="s">
        <v>1937</v>
      </c>
      <c r="E3740" s="69" t="s">
        <v>2463</v>
      </c>
      <c r="F3740" s="69">
        <v>1760</v>
      </c>
      <c r="G3740" s="69" t="s">
        <v>1948</v>
      </c>
    </row>
    <row r="3741" spans="1:19" ht="14.4">
      <c r="A3741" s="27" t="str">
        <f>VLOOKUP(C3741,'user list'!A:B,2,0)</f>
        <v>CVD</v>
      </c>
      <c r="B3741" s="172">
        <v>45811.362233796295</v>
      </c>
      <c r="C3741" s="69" t="s">
        <v>208</v>
      </c>
      <c r="D3741" s="69" t="s">
        <v>1937</v>
      </c>
      <c r="E3741" s="69" t="s">
        <v>2463</v>
      </c>
      <c r="F3741" s="69">
        <v>1760</v>
      </c>
      <c r="G3741" s="69" t="s">
        <v>1939</v>
      </c>
    </row>
    <row r="3742" spans="1:19" ht="14.4">
      <c r="A3742" s="27" t="str">
        <f>VLOOKUP(C3742,'user list'!A:B,2,0)</f>
        <v>Admin</v>
      </c>
      <c r="B3742" s="172">
        <v>45811.362233796295</v>
      </c>
      <c r="C3742" s="69" t="s">
        <v>186</v>
      </c>
      <c r="D3742" s="69" t="s">
        <v>1937</v>
      </c>
      <c r="E3742" s="69" t="s">
        <v>2463</v>
      </c>
      <c r="F3742" s="69">
        <v>1760</v>
      </c>
      <c r="G3742" s="69" t="s">
        <v>1948</v>
      </c>
      <c r="O3742" s="73"/>
      <c r="P3742" s="73"/>
    </row>
    <row r="3743" spans="1:19" ht="14.4">
      <c r="A3743" s="27" t="str">
        <f>VLOOKUP(C3743,'user list'!A:B,2,0)</f>
        <v>CTO</v>
      </c>
      <c r="B3743" s="172">
        <v>45811.363182870373</v>
      </c>
      <c r="C3743" s="69" t="s">
        <v>207</v>
      </c>
      <c r="D3743" s="69" t="s">
        <v>1937</v>
      </c>
      <c r="E3743" s="69" t="s">
        <v>2470</v>
      </c>
      <c r="F3743" s="69">
        <v>1781</v>
      </c>
      <c r="G3743" s="69" t="s">
        <v>1939</v>
      </c>
    </row>
    <row r="3744" spans="1:19" ht="14.4">
      <c r="A3744" s="27" t="str">
        <f>VLOOKUP(C3744,'user list'!A:B,2,0)</f>
        <v>CTO</v>
      </c>
      <c r="B3744" s="172">
        <v>45811.363298611112</v>
      </c>
      <c r="C3744" s="69" t="s">
        <v>207</v>
      </c>
      <c r="D3744" s="69" t="s">
        <v>1937</v>
      </c>
      <c r="E3744" s="69" t="s">
        <v>2477</v>
      </c>
      <c r="F3744" s="69">
        <v>1791</v>
      </c>
      <c r="G3744" s="69" t="s">
        <v>1939</v>
      </c>
    </row>
    <row r="3745" spans="1:33" ht="14.4">
      <c r="A3745" s="27" t="str">
        <f>VLOOKUP(C3745,'user list'!A:B,2,0)</f>
        <v>CTO</v>
      </c>
      <c r="B3745" s="172">
        <v>45811.363379629627</v>
      </c>
      <c r="C3745" s="69" t="s">
        <v>207</v>
      </c>
      <c r="D3745" s="69" t="s">
        <v>1937</v>
      </c>
      <c r="E3745" s="69">
        <v>1</v>
      </c>
      <c r="F3745" s="69">
        <v>1748</v>
      </c>
      <c r="G3745" s="69" t="s">
        <v>1939</v>
      </c>
      <c r="O3745" s="73"/>
      <c r="P3745" s="73"/>
    </row>
    <row r="3746" spans="1:33" ht="14.4">
      <c r="A3746" s="27" t="str">
        <f>VLOOKUP(C3746,'user list'!A:B,2,0)</f>
        <v>CTO</v>
      </c>
      <c r="B3746" s="172">
        <v>45811.363437499997</v>
      </c>
      <c r="C3746" s="69" t="s">
        <v>207</v>
      </c>
      <c r="D3746" s="69" t="s">
        <v>1937</v>
      </c>
      <c r="E3746" s="69" t="s">
        <v>2474</v>
      </c>
      <c r="F3746" s="69">
        <v>1788</v>
      </c>
      <c r="G3746" s="69" t="s">
        <v>1939</v>
      </c>
    </row>
    <row r="3747" spans="1:33" ht="14.4">
      <c r="A3747" s="27" t="str">
        <f>VLOOKUP(C3747,'user list'!A:B,2,0)</f>
        <v>CTO</v>
      </c>
      <c r="B3747" s="172">
        <v>45811.36347222222</v>
      </c>
      <c r="C3747" s="69" t="s">
        <v>207</v>
      </c>
      <c r="D3747" s="69" t="s">
        <v>1937</v>
      </c>
      <c r="E3747" s="69" t="s">
        <v>2476</v>
      </c>
      <c r="F3747" s="69">
        <v>1790</v>
      </c>
      <c r="G3747" s="69" t="s">
        <v>1939</v>
      </c>
    </row>
    <row r="3748" spans="1:33" ht="14.4">
      <c r="A3748" s="27" t="str">
        <f>VLOOKUP(C3748,'user list'!A:B,2,0)</f>
        <v>CTO</v>
      </c>
      <c r="B3748" s="172">
        <v>45811.363495370373</v>
      </c>
      <c r="C3748" s="69" t="s">
        <v>207</v>
      </c>
      <c r="D3748" s="69" t="s">
        <v>1937</v>
      </c>
      <c r="E3748" s="69" t="s">
        <v>2462</v>
      </c>
      <c r="F3748" s="69">
        <v>1759</v>
      </c>
      <c r="G3748" s="69" t="s">
        <v>1939</v>
      </c>
    </row>
    <row r="3749" spans="1:33" ht="14.4">
      <c r="A3749" s="27" t="str">
        <f>VLOOKUP(C3749,'user list'!A:B,2,0)</f>
        <v>CTO</v>
      </c>
      <c r="B3749" s="172">
        <v>45811.363576388889</v>
      </c>
      <c r="C3749" s="69" t="s">
        <v>207</v>
      </c>
      <c r="D3749" s="69" t="s">
        <v>1937</v>
      </c>
      <c r="E3749" s="69" t="s">
        <v>2457</v>
      </c>
      <c r="F3749" s="69">
        <v>1752</v>
      </c>
      <c r="G3749" s="69" t="s">
        <v>1939</v>
      </c>
      <c r="R3749" s="73"/>
      <c r="S3749" s="73"/>
    </row>
    <row r="3750" spans="1:33" ht="14.4">
      <c r="A3750" s="27" t="str">
        <f>VLOOKUP(C3750,'user list'!A:B,2,0)</f>
        <v>CVD</v>
      </c>
      <c r="B3750" s="172">
        <v>45811.364942129629</v>
      </c>
      <c r="C3750" s="69" t="s">
        <v>208</v>
      </c>
      <c r="D3750" s="69" t="s">
        <v>1937</v>
      </c>
      <c r="E3750" s="69" t="s">
        <v>2463</v>
      </c>
      <c r="F3750" s="69">
        <v>1760</v>
      </c>
      <c r="G3750" s="69" t="s">
        <v>1949</v>
      </c>
    </row>
    <row r="3751" spans="1:33" ht="14.4">
      <c r="A3751" s="27" t="str">
        <f>VLOOKUP(C3751,'user list'!A:B,2,0)</f>
        <v>LEDIPO</v>
      </c>
      <c r="B3751" s="172">
        <v>45811.368344907409</v>
      </c>
      <c r="C3751" s="69" t="s">
        <v>222</v>
      </c>
      <c r="D3751" s="69" t="s">
        <v>1937</v>
      </c>
      <c r="E3751" s="69" t="s">
        <v>2463</v>
      </c>
      <c r="F3751" s="69">
        <v>1760</v>
      </c>
      <c r="G3751" s="69" t="s">
        <v>1939</v>
      </c>
    </row>
    <row r="3752" spans="1:33" ht="14.4">
      <c r="A3752" s="27" t="str">
        <f>VLOOKUP(C3752,'user list'!A:B,2,0)</f>
        <v>ITDD</v>
      </c>
      <c r="B3752" s="172">
        <v>45811.368784722225</v>
      </c>
      <c r="C3752" s="69" t="s">
        <v>219</v>
      </c>
      <c r="D3752" s="69" t="s">
        <v>1937</v>
      </c>
      <c r="E3752" s="69" t="s">
        <v>1974</v>
      </c>
      <c r="F3752" s="69">
        <v>1733</v>
      </c>
      <c r="G3752" s="69" t="s">
        <v>1939</v>
      </c>
      <c r="AD3752" s="74"/>
      <c r="AG3752" s="74"/>
    </row>
    <row r="3753" spans="1:33" ht="14.4">
      <c r="A3753" s="27" t="str">
        <f>VLOOKUP(C3753,'user list'!A:B,2,0)</f>
        <v>ITDD</v>
      </c>
      <c r="B3753" s="172">
        <v>45811.370949074073</v>
      </c>
      <c r="C3753" s="69" t="s">
        <v>219</v>
      </c>
      <c r="D3753" s="69" t="s">
        <v>1937</v>
      </c>
      <c r="E3753" s="69" t="s">
        <v>1974</v>
      </c>
      <c r="F3753" s="69">
        <v>1733</v>
      </c>
      <c r="G3753" s="69" t="s">
        <v>1939</v>
      </c>
      <c r="L3753" s="73"/>
      <c r="M3753" s="73"/>
    </row>
    <row r="3754" spans="1:33" ht="14.4">
      <c r="A3754" s="27" t="str">
        <f>VLOOKUP(C3754,'user list'!A:B,2,0)</f>
        <v>CGSD</v>
      </c>
      <c r="B3754" s="172">
        <v>45811.371631944443</v>
      </c>
      <c r="C3754" s="69" t="s">
        <v>200</v>
      </c>
      <c r="D3754" s="69" t="s">
        <v>1937</v>
      </c>
      <c r="E3754" s="69">
        <v>1758</v>
      </c>
      <c r="F3754" s="69">
        <v>1758</v>
      </c>
      <c r="G3754" s="69" t="s">
        <v>1939</v>
      </c>
    </row>
    <row r="3755" spans="1:33" ht="14.4">
      <c r="A3755" s="27" t="str">
        <f>VLOOKUP(C3755,'user list'!A:B,2,0)</f>
        <v>CGSD</v>
      </c>
      <c r="B3755" s="172">
        <v>45811.371631944443</v>
      </c>
      <c r="C3755" s="69" t="s">
        <v>200</v>
      </c>
      <c r="D3755" s="69" t="s">
        <v>1937</v>
      </c>
      <c r="E3755" s="69">
        <v>1758</v>
      </c>
      <c r="F3755" s="69">
        <v>1758</v>
      </c>
      <c r="G3755" s="69" t="s">
        <v>1939</v>
      </c>
      <c r="O3755" s="73"/>
      <c r="P3755" s="73"/>
    </row>
    <row r="3756" spans="1:33" ht="14.4">
      <c r="A3756" s="27" t="str">
        <f>VLOOKUP(C3756,'user list'!A:B,2,0)</f>
        <v>CGSD</v>
      </c>
      <c r="B3756" s="172">
        <v>45811.371724537035</v>
      </c>
      <c r="C3756" s="69" t="s">
        <v>200</v>
      </c>
      <c r="D3756" s="69" t="s">
        <v>1937</v>
      </c>
      <c r="E3756" s="69" t="s">
        <v>2480</v>
      </c>
      <c r="F3756" s="69">
        <v>1795</v>
      </c>
      <c r="G3756" s="69" t="s">
        <v>1939</v>
      </c>
    </row>
    <row r="3757" spans="1:33" ht="14.4">
      <c r="A3757" s="27" t="str">
        <f>VLOOKUP(C3757,'user list'!A:B,2,0)</f>
        <v>ZAU</v>
      </c>
      <c r="B3757" s="172">
        <v>45811.371863425928</v>
      </c>
      <c r="C3757" s="69" t="s">
        <v>275</v>
      </c>
      <c r="D3757" s="69" t="s">
        <v>1937</v>
      </c>
      <c r="E3757" s="69" t="s">
        <v>2463</v>
      </c>
      <c r="F3757" s="69">
        <v>1760</v>
      </c>
      <c r="G3757" s="69" t="s">
        <v>1939</v>
      </c>
      <c r="AD3757" s="74"/>
      <c r="AG3757" s="74"/>
    </row>
    <row r="3758" spans="1:33" ht="14.4">
      <c r="A3758" s="27" t="str">
        <f>VLOOKUP(C3758,'user list'!A:B,2,0)</f>
        <v>PDAD</v>
      </c>
      <c r="B3758" s="172">
        <v>45811.37226851852</v>
      </c>
      <c r="C3758" s="69" t="s">
        <v>257</v>
      </c>
      <c r="D3758" s="69" t="s">
        <v>1937</v>
      </c>
      <c r="E3758" s="69" t="s">
        <v>2480</v>
      </c>
      <c r="F3758" s="69">
        <v>1795</v>
      </c>
      <c r="G3758" s="69" t="s">
        <v>1939</v>
      </c>
      <c r="L3758" s="73"/>
      <c r="M3758" s="73"/>
    </row>
    <row r="3759" spans="1:33" ht="14.4">
      <c r="A3759" s="27" t="str">
        <f>VLOOKUP(C3759,'user list'!A:B,2,0)</f>
        <v>OCA</v>
      </c>
      <c r="B3759" s="172">
        <v>45811.37228009259</v>
      </c>
      <c r="C3759" s="69" t="s">
        <v>224</v>
      </c>
      <c r="D3759" s="69" t="s">
        <v>1937</v>
      </c>
      <c r="E3759" s="69" t="s">
        <v>2444</v>
      </c>
      <c r="F3759" s="69">
        <v>1730</v>
      </c>
      <c r="G3759" s="69" t="s">
        <v>1939</v>
      </c>
    </row>
    <row r="3760" spans="1:33" ht="14.4">
      <c r="A3760" s="27" t="str">
        <f>VLOOKUP(C3760,'user list'!A:B,2,0)</f>
        <v>OCA</v>
      </c>
      <c r="B3760" s="172">
        <v>45811.372499999998</v>
      </c>
      <c r="C3760" s="69" t="s">
        <v>224</v>
      </c>
      <c r="D3760" s="69" t="s">
        <v>1937</v>
      </c>
      <c r="E3760" s="69" t="s">
        <v>2473</v>
      </c>
      <c r="F3760" s="69">
        <v>1787</v>
      </c>
      <c r="G3760" s="69" t="s">
        <v>1939</v>
      </c>
      <c r="O3760" s="73"/>
      <c r="P3760" s="73"/>
    </row>
    <row r="3761" spans="1:19" ht="14.4">
      <c r="A3761" s="27" t="str">
        <f>VLOOKUP(C3761,'user list'!A:B,2,0)</f>
        <v>CGSD</v>
      </c>
      <c r="B3761" s="172">
        <v>45811.372708333336</v>
      </c>
      <c r="C3761" s="69" t="s">
        <v>200</v>
      </c>
      <c r="D3761" s="69" t="s">
        <v>1937</v>
      </c>
      <c r="E3761" s="69" t="s">
        <v>2450</v>
      </c>
      <c r="F3761" s="69">
        <v>1740</v>
      </c>
      <c r="G3761" s="69" t="s">
        <v>1939</v>
      </c>
    </row>
    <row r="3762" spans="1:19" ht="14.4">
      <c r="A3762" s="27" t="str">
        <f>VLOOKUP(C3762,'user list'!A:B,2,0)</f>
        <v>PROC</v>
      </c>
      <c r="B3762" s="172">
        <v>45811.374166666668</v>
      </c>
      <c r="C3762" s="69" t="s">
        <v>262</v>
      </c>
      <c r="D3762" s="69" t="s">
        <v>1937</v>
      </c>
      <c r="E3762" s="69" t="s">
        <v>1380</v>
      </c>
      <c r="F3762" s="69">
        <v>1779</v>
      </c>
      <c r="G3762" s="69" t="s">
        <v>1939</v>
      </c>
    </row>
    <row r="3763" spans="1:19" ht="14.4">
      <c r="A3763" s="27" t="str">
        <f>VLOOKUP(C3763,'user list'!A:B,2,0)</f>
        <v>CAD</v>
      </c>
      <c r="B3763" s="172">
        <v>45811.374768518515</v>
      </c>
      <c r="C3763" s="69" t="s">
        <v>196</v>
      </c>
      <c r="D3763" s="69" t="s">
        <v>1937</v>
      </c>
      <c r="E3763" s="69" t="s">
        <v>1342</v>
      </c>
      <c r="F3763" s="69">
        <v>1803</v>
      </c>
      <c r="G3763" s="69" t="s">
        <v>2440</v>
      </c>
      <c r="O3763" s="73"/>
      <c r="P3763" s="73"/>
    </row>
    <row r="3764" spans="1:19" ht="14.4">
      <c r="A3764" s="27" t="str">
        <f>VLOOKUP(C3764,'user list'!A:B,2,0)</f>
        <v>Admin</v>
      </c>
      <c r="B3764" s="172">
        <v>45811.374768518515</v>
      </c>
      <c r="C3764" s="69" t="s">
        <v>186</v>
      </c>
      <c r="D3764" s="69" t="s">
        <v>1937</v>
      </c>
      <c r="E3764" s="69" t="s">
        <v>1342</v>
      </c>
      <c r="F3764" s="69">
        <v>1803</v>
      </c>
      <c r="G3764" s="69" t="s">
        <v>1948</v>
      </c>
    </row>
    <row r="3765" spans="1:19" ht="14.4">
      <c r="A3765" s="27" t="str">
        <f>VLOOKUP(C3765,'user list'!A:B,2,0)</f>
        <v>Admin</v>
      </c>
      <c r="B3765" s="172">
        <v>45811.374780092592</v>
      </c>
      <c r="C3765" s="69" t="s">
        <v>186</v>
      </c>
      <c r="D3765" s="69" t="s">
        <v>1937</v>
      </c>
      <c r="E3765" s="69" t="s">
        <v>1342</v>
      </c>
      <c r="F3765" s="69">
        <v>1803</v>
      </c>
      <c r="G3765" s="69" t="s">
        <v>1948</v>
      </c>
    </row>
    <row r="3766" spans="1:19" ht="14.4">
      <c r="A3766" s="27" t="str">
        <f>VLOOKUP(C3766,'user list'!A:B,2,0)</f>
        <v>Admin</v>
      </c>
      <c r="B3766" s="172">
        <v>45811.374780092592</v>
      </c>
      <c r="C3766" s="69" t="s">
        <v>186</v>
      </c>
      <c r="D3766" s="69" t="s">
        <v>1937</v>
      </c>
      <c r="E3766" s="69" t="s">
        <v>1342</v>
      </c>
      <c r="F3766" s="69">
        <v>1803</v>
      </c>
      <c r="G3766" s="69" t="s">
        <v>1948</v>
      </c>
      <c r="O3766" s="73"/>
      <c r="P3766" s="73"/>
    </row>
    <row r="3767" spans="1:19" ht="14.4">
      <c r="A3767" s="27" t="str">
        <f>VLOOKUP(C3767,'user list'!A:B,2,0)</f>
        <v>Admin</v>
      </c>
      <c r="B3767" s="172">
        <v>45811.374780092592</v>
      </c>
      <c r="C3767" s="69" t="s">
        <v>186</v>
      </c>
      <c r="D3767" s="69" t="s">
        <v>1937</v>
      </c>
      <c r="E3767" s="69" t="s">
        <v>1342</v>
      </c>
      <c r="F3767" s="69">
        <v>1803</v>
      </c>
      <c r="G3767" s="69" t="s">
        <v>1947</v>
      </c>
    </row>
    <row r="3768" spans="1:19" ht="14.4">
      <c r="A3768" s="27" t="str">
        <f>VLOOKUP(C3768,'user list'!A:B,2,0)</f>
        <v>PAISD</v>
      </c>
      <c r="B3768" s="172">
        <v>45811.374791666669</v>
      </c>
      <c r="C3768" s="69" t="s">
        <v>256</v>
      </c>
      <c r="D3768" s="69" t="s">
        <v>1937</v>
      </c>
      <c r="E3768" s="69" t="s">
        <v>2444</v>
      </c>
      <c r="F3768" s="69">
        <v>1730</v>
      </c>
      <c r="G3768" s="69" t="s">
        <v>1939</v>
      </c>
    </row>
    <row r="3769" spans="1:19" ht="14.4">
      <c r="A3769" s="27" t="str">
        <f>VLOOKUP(C3769,'user list'!A:B,2,0)</f>
        <v>DOE</v>
      </c>
      <c r="B3769" s="172">
        <v>45811.374965277777</v>
      </c>
      <c r="C3769" s="69" t="s">
        <v>212</v>
      </c>
      <c r="D3769" s="69" t="s">
        <v>1937</v>
      </c>
      <c r="E3769" s="69" t="s">
        <v>2472</v>
      </c>
      <c r="F3769" s="69">
        <v>1786</v>
      </c>
      <c r="G3769" s="69" t="s">
        <v>1939</v>
      </c>
    </row>
    <row r="3770" spans="1:19" ht="14.4">
      <c r="A3770" s="27" t="str">
        <f>VLOOKUP(C3770,'user list'!A:B,2,0)</f>
        <v>DOE</v>
      </c>
      <c r="B3770" s="172">
        <v>45811.3750462963</v>
      </c>
      <c r="C3770" s="69" t="s">
        <v>212</v>
      </c>
      <c r="D3770" s="69" t="s">
        <v>1937</v>
      </c>
      <c r="E3770" s="69" t="s">
        <v>2471</v>
      </c>
      <c r="F3770" s="69">
        <v>1782</v>
      </c>
      <c r="G3770" s="69" t="s">
        <v>1939</v>
      </c>
    </row>
    <row r="3771" spans="1:19" ht="14.4">
      <c r="A3771" s="27" t="str">
        <f>VLOOKUP(C3771,'user list'!A:B,2,0)</f>
        <v>PAISD</v>
      </c>
      <c r="B3771" s="172">
        <v>45811.375138888892</v>
      </c>
      <c r="C3771" s="69" t="s">
        <v>256</v>
      </c>
      <c r="D3771" s="69" t="s">
        <v>1937</v>
      </c>
      <c r="E3771" s="69" t="s">
        <v>2444</v>
      </c>
      <c r="F3771" s="69">
        <v>1730</v>
      </c>
      <c r="G3771" s="69" t="s">
        <v>1939</v>
      </c>
    </row>
    <row r="3772" spans="1:19" ht="14.4">
      <c r="A3772" s="27" t="str">
        <f>VLOOKUP(C3772,'user list'!A:B,2,0)</f>
        <v>PAISD</v>
      </c>
      <c r="B3772" s="172">
        <v>45811.375243055554</v>
      </c>
      <c r="C3772" s="69" t="s">
        <v>256</v>
      </c>
      <c r="D3772" s="69" t="s">
        <v>1937</v>
      </c>
      <c r="E3772" s="69" t="s">
        <v>2444</v>
      </c>
      <c r="F3772" s="69">
        <v>1730</v>
      </c>
      <c r="G3772" s="69" t="s">
        <v>1939</v>
      </c>
      <c r="R3772" s="73"/>
      <c r="S3772" s="73"/>
    </row>
    <row r="3773" spans="1:19" ht="14.4">
      <c r="A3773" s="27" t="str">
        <f>VLOOKUP(C3773,'user list'!A:B,2,0)</f>
        <v>ITDD</v>
      </c>
      <c r="B3773" s="172">
        <v>45811.375277777777</v>
      </c>
      <c r="C3773" s="69" t="s">
        <v>219</v>
      </c>
      <c r="D3773" s="69" t="s">
        <v>1937</v>
      </c>
      <c r="E3773" s="69" t="s">
        <v>2482</v>
      </c>
      <c r="F3773" s="69">
        <v>1802</v>
      </c>
      <c r="G3773" s="69" t="s">
        <v>1939</v>
      </c>
    </row>
    <row r="3774" spans="1:19" ht="14.4">
      <c r="A3774" s="27" t="str">
        <f>VLOOKUP(C3774,'user list'!A:B,2,0)</f>
        <v>PAISD</v>
      </c>
      <c r="B3774" s="172">
        <v>45811.375381944446</v>
      </c>
      <c r="C3774" s="69" t="s">
        <v>256</v>
      </c>
      <c r="D3774" s="69" t="s">
        <v>1937</v>
      </c>
      <c r="E3774" s="69" t="s">
        <v>2444</v>
      </c>
      <c r="F3774" s="69">
        <v>1730</v>
      </c>
      <c r="G3774" s="69" t="s">
        <v>1947</v>
      </c>
    </row>
    <row r="3775" spans="1:19" ht="14.4">
      <c r="A3775" s="27" t="str">
        <f>VLOOKUP(C3775,'user list'!A:B,2,0)</f>
        <v>PAISD</v>
      </c>
      <c r="B3775" s="172">
        <v>45811.375381944446</v>
      </c>
      <c r="C3775" s="69" t="s">
        <v>256</v>
      </c>
      <c r="D3775" s="69" t="s">
        <v>1937</v>
      </c>
      <c r="E3775" s="69" t="s">
        <v>2444</v>
      </c>
      <c r="F3775" s="69">
        <v>1730</v>
      </c>
      <c r="G3775" s="69" t="s">
        <v>1948</v>
      </c>
    </row>
    <row r="3776" spans="1:19" ht="14.4">
      <c r="A3776" s="27" t="str">
        <f>VLOOKUP(C3776,'user list'!A:B,2,0)</f>
        <v>PAISD</v>
      </c>
      <c r="B3776" s="172">
        <v>45811.375381944446</v>
      </c>
      <c r="C3776" s="69" t="s">
        <v>256</v>
      </c>
      <c r="D3776" s="69" t="s">
        <v>1937</v>
      </c>
      <c r="E3776" s="69" t="s">
        <v>2444</v>
      </c>
      <c r="F3776" s="69">
        <v>1730</v>
      </c>
      <c r="G3776" s="69" t="s">
        <v>1939</v>
      </c>
    </row>
    <row r="3777" spans="1:31" ht="14.4">
      <c r="A3777" s="27" t="str">
        <f>VLOOKUP(C3777,'user list'!A:B,2,0)</f>
        <v>Admin</v>
      </c>
      <c r="B3777" s="172">
        <v>45811.375381944446</v>
      </c>
      <c r="C3777" s="69" t="s">
        <v>186</v>
      </c>
      <c r="D3777" s="69" t="s">
        <v>1937</v>
      </c>
      <c r="E3777" s="69" t="s">
        <v>2444</v>
      </c>
      <c r="F3777" s="69">
        <v>1730</v>
      </c>
      <c r="G3777" s="69" t="s">
        <v>1948</v>
      </c>
    </row>
    <row r="3778" spans="1:31" ht="14.4">
      <c r="A3778" s="27" t="str">
        <f>VLOOKUP(C3778,'user list'!A:B,2,0)</f>
        <v>Admin</v>
      </c>
      <c r="B3778" s="172">
        <v>45811.375381944446</v>
      </c>
      <c r="C3778" s="69" t="s">
        <v>186</v>
      </c>
      <c r="D3778" s="69" t="s">
        <v>1937</v>
      </c>
      <c r="E3778" s="69" t="s">
        <v>2444</v>
      </c>
      <c r="F3778" s="69">
        <v>1730</v>
      </c>
      <c r="G3778" s="69" t="s">
        <v>1948</v>
      </c>
      <c r="R3778" s="73"/>
      <c r="S3778" s="73"/>
    </row>
    <row r="3779" spans="1:31" ht="14.4">
      <c r="A3779" s="27" t="str">
        <f>VLOOKUP(C3779,'user list'!A:B,2,0)</f>
        <v>CAD</v>
      </c>
      <c r="B3779" s="172">
        <v>45811.375520833331</v>
      </c>
      <c r="C3779" s="69" t="s">
        <v>196</v>
      </c>
      <c r="D3779" s="69" t="s">
        <v>1937</v>
      </c>
      <c r="E3779" s="69" t="s">
        <v>1340</v>
      </c>
      <c r="F3779" s="69">
        <v>1804</v>
      </c>
      <c r="G3779" s="69" t="s">
        <v>2440</v>
      </c>
    </row>
    <row r="3780" spans="1:31" ht="14.4">
      <c r="A3780" s="27" t="str">
        <f>VLOOKUP(C3780,'user list'!A:B,2,0)</f>
        <v>Admin</v>
      </c>
      <c r="B3780" s="172">
        <v>45811.375520833331</v>
      </c>
      <c r="C3780" s="69" t="s">
        <v>186</v>
      </c>
      <c r="D3780" s="69" t="s">
        <v>1937</v>
      </c>
      <c r="E3780" s="69" t="s">
        <v>1340</v>
      </c>
      <c r="F3780" s="69">
        <v>1804</v>
      </c>
      <c r="G3780" s="69" t="s">
        <v>1948</v>
      </c>
      <c r="R3780" s="73"/>
      <c r="S3780" s="73"/>
    </row>
    <row r="3781" spans="1:31" ht="14.4">
      <c r="A3781" s="27" t="str">
        <f>VLOOKUP(C3781,'user list'!A:B,2,0)</f>
        <v>Admin</v>
      </c>
      <c r="B3781" s="172">
        <v>45811.375520833331</v>
      </c>
      <c r="C3781" s="69" t="s">
        <v>186</v>
      </c>
      <c r="D3781" s="69" t="s">
        <v>1937</v>
      </c>
      <c r="E3781" s="69" t="s">
        <v>1340</v>
      </c>
      <c r="F3781" s="69">
        <v>1804</v>
      </c>
      <c r="G3781" s="69" t="s">
        <v>1948</v>
      </c>
    </row>
    <row r="3782" spans="1:31" ht="14.4">
      <c r="A3782" s="27" t="str">
        <f>VLOOKUP(C3782,'user list'!A:B,2,0)</f>
        <v>Admin</v>
      </c>
      <c r="B3782" s="172">
        <v>45811.375520833331</v>
      </c>
      <c r="C3782" s="69" t="s">
        <v>186</v>
      </c>
      <c r="D3782" s="69" t="s">
        <v>1937</v>
      </c>
      <c r="E3782" s="69" t="s">
        <v>1340</v>
      </c>
      <c r="F3782" s="69">
        <v>1804</v>
      </c>
      <c r="G3782" s="69" t="s">
        <v>1948</v>
      </c>
    </row>
    <row r="3783" spans="1:31" ht="14.4">
      <c r="A3783" s="27" t="str">
        <f>VLOOKUP(C3783,'user list'!A:B,2,0)</f>
        <v>Admin</v>
      </c>
      <c r="B3783" s="172">
        <v>45811.375520833331</v>
      </c>
      <c r="C3783" s="69" t="s">
        <v>186</v>
      </c>
      <c r="D3783" s="69" t="s">
        <v>1937</v>
      </c>
      <c r="E3783" s="69" t="s">
        <v>1340</v>
      </c>
      <c r="F3783" s="69">
        <v>1804</v>
      </c>
      <c r="G3783" s="69" t="s">
        <v>1947</v>
      </c>
    </row>
    <row r="3784" spans="1:31" ht="14.4">
      <c r="A3784" s="27" t="str">
        <f>VLOOKUP(C3784,'user list'!A:B,2,0)</f>
        <v>PROC</v>
      </c>
      <c r="B3784" s="172">
        <v>45811.376296296294</v>
      </c>
      <c r="C3784" s="69" t="s">
        <v>262</v>
      </c>
      <c r="D3784" s="69" t="s">
        <v>1937</v>
      </c>
      <c r="E3784" s="69" t="s">
        <v>2463</v>
      </c>
      <c r="F3784" s="69">
        <v>1760</v>
      </c>
      <c r="G3784" s="69" t="s">
        <v>1939</v>
      </c>
      <c r="AD3784" s="73"/>
      <c r="AE3784" s="73"/>
    </row>
    <row r="3785" spans="1:31" ht="14.4">
      <c r="A3785" s="27" t="str">
        <f>VLOOKUP(C3785,'user list'!A:B,2,0)</f>
        <v>CAD</v>
      </c>
      <c r="B3785" s="172">
        <v>45811.376770833333</v>
      </c>
      <c r="C3785" s="69" t="s">
        <v>196</v>
      </c>
      <c r="D3785" s="69" t="s">
        <v>1937</v>
      </c>
      <c r="E3785" s="69" t="s">
        <v>1342</v>
      </c>
      <c r="F3785" s="69">
        <v>1803</v>
      </c>
      <c r="G3785" s="69" t="s">
        <v>1939</v>
      </c>
    </row>
    <row r="3786" spans="1:31" ht="14.4">
      <c r="A3786" s="27" t="str">
        <f>VLOOKUP(C3786,'user list'!A:B,2,0)</f>
        <v>PROC</v>
      </c>
      <c r="B3786" s="172">
        <v>45811.376898148148</v>
      </c>
      <c r="C3786" s="69" t="s">
        <v>262</v>
      </c>
      <c r="D3786" s="69" t="s">
        <v>1937</v>
      </c>
      <c r="E3786" s="69" t="s">
        <v>2463</v>
      </c>
      <c r="F3786" s="69">
        <v>1760</v>
      </c>
      <c r="G3786" s="69" t="s">
        <v>1947</v>
      </c>
    </row>
    <row r="3787" spans="1:31" ht="14.4">
      <c r="A3787" s="27" t="str">
        <f>VLOOKUP(C3787,'user list'!A:B,2,0)</f>
        <v>PROC</v>
      </c>
      <c r="B3787" s="172">
        <v>45811.376898148148</v>
      </c>
      <c r="C3787" s="69" t="s">
        <v>262</v>
      </c>
      <c r="D3787" s="69" t="s">
        <v>1937</v>
      </c>
      <c r="E3787" s="69" t="s">
        <v>2463</v>
      </c>
      <c r="F3787" s="69">
        <v>1760</v>
      </c>
      <c r="G3787" s="69" t="s">
        <v>1948</v>
      </c>
    </row>
    <row r="3788" spans="1:31" ht="14.4">
      <c r="A3788" s="27" t="str">
        <f>VLOOKUP(C3788,'user list'!A:B,2,0)</f>
        <v>PROC</v>
      </c>
      <c r="B3788" s="172">
        <v>45811.376909722225</v>
      </c>
      <c r="C3788" s="69" t="s">
        <v>262</v>
      </c>
      <c r="D3788" s="69" t="s">
        <v>1937</v>
      </c>
      <c r="E3788" s="69" t="s">
        <v>2463</v>
      </c>
      <c r="F3788" s="69">
        <v>1760</v>
      </c>
      <c r="G3788" s="69" t="s">
        <v>1939</v>
      </c>
    </row>
    <row r="3789" spans="1:31" ht="14.4">
      <c r="A3789" s="27" t="str">
        <f>VLOOKUP(C3789,'user list'!A:B,2,0)</f>
        <v>Admin</v>
      </c>
      <c r="B3789" s="172">
        <v>45811.376909722225</v>
      </c>
      <c r="C3789" s="69" t="s">
        <v>186</v>
      </c>
      <c r="D3789" s="69" t="s">
        <v>1937</v>
      </c>
      <c r="E3789" s="69" t="s">
        <v>2463</v>
      </c>
      <c r="F3789" s="69">
        <v>1760</v>
      </c>
      <c r="G3789" s="69" t="s">
        <v>1948</v>
      </c>
      <c r="O3789" s="73"/>
      <c r="P3789" s="73"/>
    </row>
    <row r="3790" spans="1:31" ht="14.4">
      <c r="A3790" s="27" t="str">
        <f>VLOOKUP(C3790,'user list'!A:B,2,0)</f>
        <v>PROC</v>
      </c>
      <c r="B3790" s="172">
        <v>45811.376944444448</v>
      </c>
      <c r="C3790" s="69" t="s">
        <v>262</v>
      </c>
      <c r="D3790" s="69" t="s">
        <v>1937</v>
      </c>
      <c r="E3790" s="69" t="s">
        <v>1974</v>
      </c>
      <c r="F3790" s="69">
        <v>1727</v>
      </c>
      <c r="G3790" s="69" t="s">
        <v>1939</v>
      </c>
    </row>
    <row r="3791" spans="1:31" ht="14.4">
      <c r="A3791" s="27" t="str">
        <f>VLOOKUP(C3791,'user list'!A:B,2,0)</f>
        <v>PROC</v>
      </c>
      <c r="B3791" s="172">
        <v>45811.377083333333</v>
      </c>
      <c r="C3791" s="69" t="s">
        <v>262</v>
      </c>
      <c r="D3791" s="69" t="s">
        <v>1937</v>
      </c>
      <c r="E3791" s="69" t="s">
        <v>1974</v>
      </c>
      <c r="F3791" s="69">
        <v>1727</v>
      </c>
      <c r="G3791" s="69" t="s">
        <v>1947</v>
      </c>
    </row>
    <row r="3792" spans="1:31" ht="14.4">
      <c r="A3792" s="27" t="str">
        <f>VLOOKUP(C3792,'user list'!A:B,2,0)</f>
        <v>PROC</v>
      </c>
      <c r="B3792" s="172">
        <v>45811.377083333333</v>
      </c>
      <c r="C3792" s="69" t="s">
        <v>262</v>
      </c>
      <c r="D3792" s="69" t="s">
        <v>1937</v>
      </c>
      <c r="E3792" s="69" t="s">
        <v>1974</v>
      </c>
      <c r="F3792" s="69">
        <v>1727</v>
      </c>
      <c r="G3792" s="69" t="s">
        <v>1948</v>
      </c>
      <c r="O3792" s="73"/>
      <c r="P3792" s="73"/>
    </row>
    <row r="3793" spans="1:33" ht="14.4">
      <c r="A3793" s="27" t="str">
        <f>VLOOKUP(C3793,'user list'!A:B,2,0)</f>
        <v>PROC</v>
      </c>
      <c r="B3793" s="172">
        <v>45811.377083333333</v>
      </c>
      <c r="C3793" s="69" t="s">
        <v>262</v>
      </c>
      <c r="D3793" s="69" t="s">
        <v>1937</v>
      </c>
      <c r="E3793" s="69" t="s">
        <v>1974</v>
      </c>
      <c r="F3793" s="69">
        <v>1727</v>
      </c>
      <c r="G3793" s="69" t="s">
        <v>1939</v>
      </c>
      <c r="AD3793" s="74"/>
      <c r="AG3793" s="74"/>
    </row>
    <row r="3794" spans="1:33" ht="14.4">
      <c r="A3794" s="27" t="str">
        <f>VLOOKUP(C3794,'user list'!A:B,2,0)</f>
        <v>Admin</v>
      </c>
      <c r="B3794" s="172">
        <v>45811.377083333333</v>
      </c>
      <c r="C3794" s="69" t="s">
        <v>186</v>
      </c>
      <c r="D3794" s="69" t="s">
        <v>1937</v>
      </c>
      <c r="E3794" s="69" t="s">
        <v>1974</v>
      </c>
      <c r="F3794" s="69">
        <v>1727</v>
      </c>
      <c r="G3794" s="69" t="s">
        <v>1948</v>
      </c>
      <c r="L3794" s="73"/>
      <c r="M3794" s="73"/>
    </row>
    <row r="3795" spans="1:33" ht="14.4">
      <c r="A3795" s="27" t="str">
        <f>VLOOKUP(C3795,'user list'!A:B,2,0)</f>
        <v>PROC</v>
      </c>
      <c r="B3795" s="172">
        <v>45811.377141203702</v>
      </c>
      <c r="C3795" s="69" t="s">
        <v>262</v>
      </c>
      <c r="D3795" s="69" t="s">
        <v>1937</v>
      </c>
      <c r="E3795" s="69" t="s">
        <v>1380</v>
      </c>
      <c r="F3795" s="69">
        <v>1779</v>
      </c>
      <c r="G3795" s="69" t="s">
        <v>1939</v>
      </c>
    </row>
    <row r="3796" spans="1:33" ht="14.4">
      <c r="A3796" s="27" t="str">
        <f>VLOOKUP(C3796,'user list'!A:B,2,0)</f>
        <v>PROC</v>
      </c>
      <c r="B3796" s="172">
        <v>45811.377812500003</v>
      </c>
      <c r="C3796" s="69" t="s">
        <v>262</v>
      </c>
      <c r="D3796" s="69" t="s">
        <v>1937</v>
      </c>
      <c r="E3796" s="69" t="s">
        <v>1380</v>
      </c>
      <c r="F3796" s="69">
        <v>1779</v>
      </c>
      <c r="G3796" s="69" t="s">
        <v>1947</v>
      </c>
      <c r="O3796" s="73"/>
      <c r="P3796" s="73"/>
    </row>
    <row r="3797" spans="1:33" ht="14.4">
      <c r="A3797" s="27" t="str">
        <f>VLOOKUP(C3797,'user list'!A:B,2,0)</f>
        <v>PROC</v>
      </c>
      <c r="B3797" s="172">
        <v>45811.377812500003</v>
      </c>
      <c r="C3797" s="69" t="s">
        <v>262</v>
      </c>
      <c r="D3797" s="69" t="s">
        <v>1937</v>
      </c>
      <c r="E3797" s="69" t="s">
        <v>1380</v>
      </c>
      <c r="F3797" s="69">
        <v>1779</v>
      </c>
      <c r="G3797" s="69" t="s">
        <v>1948</v>
      </c>
      <c r="O3797" s="73"/>
      <c r="P3797" s="73"/>
    </row>
    <row r="3798" spans="1:33" ht="14.4">
      <c r="A3798" s="27" t="str">
        <f>VLOOKUP(C3798,'user list'!A:B,2,0)</f>
        <v>PROC</v>
      </c>
      <c r="B3798" s="172">
        <v>45811.377812500003</v>
      </c>
      <c r="C3798" s="69" t="s">
        <v>262</v>
      </c>
      <c r="D3798" s="69" t="s">
        <v>1937</v>
      </c>
      <c r="E3798" s="69" t="s">
        <v>1380</v>
      </c>
      <c r="F3798" s="69">
        <v>1779</v>
      </c>
      <c r="G3798" s="69" t="s">
        <v>1939</v>
      </c>
    </row>
    <row r="3799" spans="1:33" ht="14.4">
      <c r="A3799" s="27" t="str">
        <f>VLOOKUP(C3799,'user list'!A:B,2,0)</f>
        <v>Admin</v>
      </c>
      <c r="B3799" s="172">
        <v>45811.377812500003</v>
      </c>
      <c r="C3799" s="69" t="s">
        <v>186</v>
      </c>
      <c r="D3799" s="69" t="s">
        <v>1937</v>
      </c>
      <c r="E3799" s="69" t="s">
        <v>1380</v>
      </c>
      <c r="F3799" s="69">
        <v>1779</v>
      </c>
      <c r="G3799" s="69" t="s">
        <v>1948</v>
      </c>
    </row>
    <row r="3800" spans="1:33" ht="14.4">
      <c r="A3800" s="27" t="str">
        <f>VLOOKUP(C3800,'user list'!A:B,2,0)</f>
        <v>CAD</v>
      </c>
      <c r="B3800" s="172">
        <v>45811.377997685187</v>
      </c>
      <c r="C3800" s="69" t="s">
        <v>196</v>
      </c>
      <c r="D3800" s="69" t="s">
        <v>1937</v>
      </c>
      <c r="E3800" s="69" t="s">
        <v>1340</v>
      </c>
      <c r="F3800" s="69">
        <v>1804</v>
      </c>
      <c r="G3800" s="69" t="s">
        <v>1939</v>
      </c>
    </row>
    <row r="3801" spans="1:33" ht="14.4">
      <c r="A3801" s="27" t="str">
        <f>VLOOKUP(C3801,'user list'!A:B,2,0)</f>
        <v>CVD</v>
      </c>
      <c r="B3801" s="172">
        <v>45811.379374999997</v>
      </c>
      <c r="C3801" s="69" t="s">
        <v>208</v>
      </c>
      <c r="D3801" s="69" t="s">
        <v>1937</v>
      </c>
      <c r="E3801" s="69" t="s">
        <v>2463</v>
      </c>
      <c r="F3801" s="69">
        <v>1760</v>
      </c>
      <c r="G3801" s="69" t="s">
        <v>1939</v>
      </c>
      <c r="AD3801" s="73"/>
      <c r="AE3801" s="73"/>
    </row>
    <row r="3802" spans="1:33" ht="14.4">
      <c r="A3802" s="27" t="str">
        <f>VLOOKUP(C3802,'user list'!A:B,2,0)</f>
        <v>BCRD</v>
      </c>
      <c r="B3802" s="172">
        <v>45811.380231481482</v>
      </c>
      <c r="C3802" s="69" t="s">
        <v>192</v>
      </c>
      <c r="D3802" s="69" t="s">
        <v>1937</v>
      </c>
      <c r="E3802" s="69" t="s">
        <v>2463</v>
      </c>
      <c r="F3802" s="69">
        <v>1760</v>
      </c>
      <c r="G3802" s="69" t="s">
        <v>1939</v>
      </c>
      <c r="L3802" s="73"/>
      <c r="M3802" s="73"/>
    </row>
    <row r="3803" spans="1:33" ht="14.4">
      <c r="A3803" s="27" t="str">
        <f>VLOOKUP(C3803,'user list'!A:B,2,0)</f>
        <v>DOE</v>
      </c>
      <c r="B3803" s="172">
        <v>45811.380810185183</v>
      </c>
      <c r="C3803" s="69" t="s">
        <v>212</v>
      </c>
      <c r="D3803" s="69" t="s">
        <v>1937</v>
      </c>
      <c r="E3803" s="69" t="s">
        <v>2472</v>
      </c>
      <c r="F3803" s="69">
        <v>1786</v>
      </c>
      <c r="G3803" s="69" t="s">
        <v>1939</v>
      </c>
    </row>
    <row r="3804" spans="1:33" ht="14.4">
      <c r="A3804" s="27" t="str">
        <f>VLOOKUP(C3804,'user list'!A:B,2,0)</f>
        <v>DOE</v>
      </c>
      <c r="B3804" s="172">
        <v>45811.380856481483</v>
      </c>
      <c r="C3804" s="69" t="s">
        <v>212</v>
      </c>
      <c r="D3804" s="69" t="s">
        <v>1937</v>
      </c>
      <c r="E3804" s="69" t="s">
        <v>2469</v>
      </c>
      <c r="F3804" s="69">
        <v>1780</v>
      </c>
      <c r="G3804" s="69" t="s">
        <v>1939</v>
      </c>
    </row>
    <row r="3805" spans="1:33" ht="14.4">
      <c r="A3805" s="27" t="str">
        <f>VLOOKUP(C3805,'user list'!A:B,2,0)</f>
        <v>BCRD</v>
      </c>
      <c r="B3805" s="172">
        <v>45811.380937499998</v>
      </c>
      <c r="C3805" s="69" t="s">
        <v>192</v>
      </c>
      <c r="D3805" s="69" t="s">
        <v>1937</v>
      </c>
      <c r="E3805" s="69" t="s">
        <v>2463</v>
      </c>
      <c r="F3805" s="69">
        <v>1760</v>
      </c>
      <c r="G3805" s="69" t="s">
        <v>1947</v>
      </c>
    </row>
    <row r="3806" spans="1:33" ht="14.4">
      <c r="A3806" s="27" t="str">
        <f>VLOOKUP(C3806,'user list'!A:B,2,0)</f>
        <v>BCRD</v>
      </c>
      <c r="B3806" s="172">
        <v>45811.380937499998</v>
      </c>
      <c r="C3806" s="69" t="s">
        <v>192</v>
      </c>
      <c r="D3806" s="69" t="s">
        <v>1937</v>
      </c>
      <c r="E3806" s="69" t="s">
        <v>2463</v>
      </c>
      <c r="F3806" s="69">
        <v>1760</v>
      </c>
      <c r="G3806" s="69" t="s">
        <v>1948</v>
      </c>
      <c r="R3806" s="73"/>
      <c r="S3806" s="73"/>
    </row>
    <row r="3807" spans="1:33" ht="14.4">
      <c r="A3807" s="27" t="str">
        <f>VLOOKUP(C3807,'user list'!A:B,2,0)</f>
        <v>BCRD</v>
      </c>
      <c r="B3807" s="172">
        <v>45811.380937499998</v>
      </c>
      <c r="C3807" s="69" t="s">
        <v>192</v>
      </c>
      <c r="D3807" s="69" t="s">
        <v>1937</v>
      </c>
      <c r="E3807" s="69" t="s">
        <v>2463</v>
      </c>
      <c r="F3807" s="69">
        <v>1760</v>
      </c>
      <c r="G3807" s="69" t="s">
        <v>1939</v>
      </c>
    </row>
    <row r="3808" spans="1:33" ht="14.4">
      <c r="A3808" s="27" t="str">
        <f>VLOOKUP(C3808,'user list'!A:B,2,0)</f>
        <v>Admin</v>
      </c>
      <c r="B3808" s="172">
        <v>45811.380937499998</v>
      </c>
      <c r="C3808" s="69" t="s">
        <v>186</v>
      </c>
      <c r="D3808" s="69" t="s">
        <v>1937</v>
      </c>
      <c r="E3808" s="69" t="s">
        <v>2463</v>
      </c>
      <c r="F3808" s="69">
        <v>1760</v>
      </c>
      <c r="G3808" s="69" t="s">
        <v>1948</v>
      </c>
      <c r="O3808" s="73"/>
      <c r="P3808" s="73"/>
    </row>
    <row r="3809" spans="1:19" ht="14.4">
      <c r="A3809" s="27" t="str">
        <f>VLOOKUP(C3809,'user list'!A:B,2,0)</f>
        <v>BCRD</v>
      </c>
      <c r="B3809" s="172">
        <v>45811.380983796298</v>
      </c>
      <c r="C3809" s="69" t="s">
        <v>192</v>
      </c>
      <c r="D3809" s="69" t="s">
        <v>1937</v>
      </c>
      <c r="E3809" s="69" t="s">
        <v>2047</v>
      </c>
      <c r="F3809" s="69">
        <v>1735</v>
      </c>
      <c r="G3809" s="69" t="s">
        <v>1939</v>
      </c>
      <c r="L3809" s="73"/>
      <c r="M3809" s="73"/>
    </row>
    <row r="3810" spans="1:19" ht="14.4">
      <c r="A3810" s="27" t="str">
        <f>VLOOKUP(C3810,'user list'!A:B,2,0)</f>
        <v>Admin</v>
      </c>
      <c r="B3810" s="172">
        <v>45811.381261574075</v>
      </c>
      <c r="C3810" s="69" t="s">
        <v>186</v>
      </c>
      <c r="D3810" s="69" t="s">
        <v>1937</v>
      </c>
      <c r="E3810" s="69" t="s">
        <v>1342</v>
      </c>
      <c r="F3810" s="69">
        <v>1803</v>
      </c>
      <c r="G3810" s="69" t="s">
        <v>1939</v>
      </c>
    </row>
    <row r="3811" spans="1:19" ht="14.4">
      <c r="A3811" s="27" t="str">
        <f>VLOOKUP(C3811,'user list'!A:B,2,0)</f>
        <v>Admin</v>
      </c>
      <c r="B3811" s="172">
        <v>45811.381331018521</v>
      </c>
      <c r="C3811" s="69" t="s">
        <v>186</v>
      </c>
      <c r="D3811" s="69" t="s">
        <v>1937</v>
      </c>
      <c r="E3811" s="69" t="s">
        <v>1340</v>
      </c>
      <c r="F3811" s="69">
        <v>1804</v>
      </c>
      <c r="G3811" s="69" t="s">
        <v>1939</v>
      </c>
    </row>
    <row r="3812" spans="1:19" ht="14.4">
      <c r="A3812" s="27" t="str">
        <f>VLOOKUP(C3812,'user list'!A:B,2,0)</f>
        <v>Admin</v>
      </c>
      <c r="B3812" s="172">
        <v>45811.381539351853</v>
      </c>
      <c r="C3812" s="69" t="s">
        <v>186</v>
      </c>
      <c r="D3812" s="69" t="s">
        <v>1937</v>
      </c>
      <c r="E3812" s="69" t="s">
        <v>2029</v>
      </c>
      <c r="F3812" s="69">
        <v>1793</v>
      </c>
      <c r="G3812" s="69" t="s">
        <v>1939</v>
      </c>
    </row>
    <row r="3813" spans="1:19" ht="14.4">
      <c r="A3813" s="27" t="str">
        <f>VLOOKUP(C3813,'user list'!A:B,2,0)</f>
        <v>CVD</v>
      </c>
      <c r="B3813" s="172">
        <v>45811.381597222222</v>
      </c>
      <c r="C3813" s="69" t="s">
        <v>208</v>
      </c>
      <c r="D3813" s="69" t="s">
        <v>1937</v>
      </c>
      <c r="E3813" s="69" t="s">
        <v>2463</v>
      </c>
      <c r="F3813" s="69">
        <v>1760</v>
      </c>
      <c r="G3813" s="69" t="s">
        <v>1939</v>
      </c>
    </row>
    <row r="3814" spans="1:19" ht="14.4">
      <c r="A3814" s="27" t="str">
        <f>VLOOKUP(C3814,'user list'!A:B,2,0)</f>
        <v>Admin</v>
      </c>
      <c r="B3814" s="172">
        <v>45811.381747685184</v>
      </c>
      <c r="C3814" s="69" t="s">
        <v>186</v>
      </c>
      <c r="D3814" s="69" t="s">
        <v>1937</v>
      </c>
      <c r="E3814" s="69" t="s">
        <v>2481</v>
      </c>
      <c r="F3814" s="69">
        <v>1801</v>
      </c>
      <c r="G3814" s="69" t="s">
        <v>1939</v>
      </c>
    </row>
    <row r="3815" spans="1:19" ht="14.4">
      <c r="A3815" s="27" t="str">
        <f>VLOOKUP(C3815,'user list'!A:B,2,0)</f>
        <v>Admin</v>
      </c>
      <c r="B3815" s="172">
        <v>45811.381921296299</v>
      </c>
      <c r="C3815" s="69" t="s">
        <v>186</v>
      </c>
      <c r="D3815" s="69" t="s">
        <v>1937</v>
      </c>
      <c r="E3815" s="69" t="s">
        <v>2482</v>
      </c>
      <c r="F3815" s="69">
        <v>1802</v>
      </c>
      <c r="G3815" s="69" t="s">
        <v>1939</v>
      </c>
    </row>
    <row r="3816" spans="1:19" ht="14.4">
      <c r="A3816" s="27" t="str">
        <f>VLOOKUP(C3816,'user list'!A:B,2,0)</f>
        <v>LEDIPO</v>
      </c>
      <c r="B3816" s="172">
        <v>45811.382106481484</v>
      </c>
      <c r="C3816" s="69" t="s">
        <v>222</v>
      </c>
      <c r="D3816" s="69" t="s">
        <v>1937</v>
      </c>
      <c r="E3816" s="69" t="s">
        <v>2483</v>
      </c>
      <c r="F3816" s="69">
        <v>1805</v>
      </c>
      <c r="G3816" s="69" t="s">
        <v>2440</v>
      </c>
    </row>
    <row r="3817" spans="1:19" ht="14.4">
      <c r="A3817" s="27" t="str">
        <f>VLOOKUP(C3817,'user list'!A:B,2,0)</f>
        <v>Admin</v>
      </c>
      <c r="B3817" s="172">
        <v>45811.382106481484</v>
      </c>
      <c r="C3817" s="69" t="s">
        <v>186</v>
      </c>
      <c r="D3817" s="69" t="s">
        <v>1937</v>
      </c>
      <c r="E3817" s="69" t="s">
        <v>2483</v>
      </c>
      <c r="F3817" s="69">
        <v>1805</v>
      </c>
      <c r="G3817" s="69" t="s">
        <v>1948</v>
      </c>
    </row>
    <row r="3818" spans="1:19" ht="14.4">
      <c r="A3818" s="27" t="str">
        <f>VLOOKUP(C3818,'user list'!A:B,2,0)</f>
        <v>Admin</v>
      </c>
      <c r="B3818" s="172">
        <v>45811.382106481484</v>
      </c>
      <c r="C3818" s="69" t="s">
        <v>186</v>
      </c>
      <c r="D3818" s="69" t="s">
        <v>1937</v>
      </c>
      <c r="E3818" s="69" t="s">
        <v>2483</v>
      </c>
      <c r="F3818" s="69">
        <v>1805</v>
      </c>
      <c r="G3818" s="69" t="s">
        <v>1948</v>
      </c>
    </row>
    <row r="3819" spans="1:19" ht="14.4">
      <c r="A3819" s="27" t="str">
        <f>VLOOKUP(C3819,'user list'!A:B,2,0)</f>
        <v>Admin</v>
      </c>
      <c r="B3819" s="172">
        <v>45811.382106481484</v>
      </c>
      <c r="C3819" s="69" t="s">
        <v>186</v>
      </c>
      <c r="D3819" s="69" t="s">
        <v>1937</v>
      </c>
      <c r="E3819" s="69" t="s">
        <v>2483</v>
      </c>
      <c r="F3819" s="69">
        <v>1805</v>
      </c>
      <c r="G3819" s="69" t="s">
        <v>1948</v>
      </c>
      <c r="R3819" s="73"/>
      <c r="S3819" s="73"/>
    </row>
    <row r="3820" spans="1:19" ht="14.4">
      <c r="A3820" s="27" t="str">
        <f>VLOOKUP(C3820,'user list'!A:B,2,0)</f>
        <v>Admin</v>
      </c>
      <c r="B3820" s="172">
        <v>45811.382118055553</v>
      </c>
      <c r="C3820" s="69" t="s">
        <v>186</v>
      </c>
      <c r="D3820" s="69" t="s">
        <v>1937</v>
      </c>
      <c r="E3820" s="69" t="s">
        <v>2483</v>
      </c>
      <c r="F3820" s="69">
        <v>1805</v>
      </c>
      <c r="G3820" s="69" t="s">
        <v>1947</v>
      </c>
    </row>
    <row r="3821" spans="1:19" ht="14.4">
      <c r="A3821" s="27" t="str">
        <f>VLOOKUP(C3821,'user list'!A:B,2,0)</f>
        <v>CAD</v>
      </c>
      <c r="B3821" s="172">
        <v>45811.382280092592</v>
      </c>
      <c r="C3821" s="69" t="s">
        <v>196</v>
      </c>
      <c r="D3821" s="69" t="s">
        <v>1937</v>
      </c>
      <c r="E3821" s="69" t="s">
        <v>2483</v>
      </c>
      <c r="F3821" s="69">
        <v>1805</v>
      </c>
      <c r="G3821" s="69" t="s">
        <v>1939</v>
      </c>
      <c r="O3821" s="73"/>
      <c r="P3821" s="73"/>
    </row>
    <row r="3822" spans="1:19" ht="14.4">
      <c r="A3822" s="27" t="str">
        <f>VLOOKUP(C3822,'user list'!A:B,2,0)</f>
        <v>BCRD</v>
      </c>
      <c r="B3822" s="172">
        <v>45811.382303240738</v>
      </c>
      <c r="C3822" s="69" t="s">
        <v>192</v>
      </c>
      <c r="D3822" s="69" t="s">
        <v>1937</v>
      </c>
      <c r="E3822" s="69" t="s">
        <v>2047</v>
      </c>
      <c r="F3822" s="69">
        <v>1735</v>
      </c>
      <c r="G3822" s="69" t="s">
        <v>1939</v>
      </c>
    </row>
    <row r="3823" spans="1:19" ht="14.4">
      <c r="A3823" s="27" t="str">
        <f>VLOOKUP(C3823,'user list'!A:B,2,0)</f>
        <v>BCRD</v>
      </c>
      <c r="B3823" s="172">
        <v>45811.382314814815</v>
      </c>
      <c r="C3823" s="69" t="s">
        <v>192</v>
      </c>
      <c r="D3823" s="69" t="s">
        <v>1937</v>
      </c>
      <c r="E3823" s="69" t="s">
        <v>2483</v>
      </c>
      <c r="F3823" s="69">
        <v>1805</v>
      </c>
      <c r="G3823" s="69" t="s">
        <v>1939</v>
      </c>
      <c r="R3823" s="73"/>
      <c r="S3823" s="73"/>
    </row>
    <row r="3824" spans="1:19" ht="14.4">
      <c r="A3824" s="27" t="str">
        <f>VLOOKUP(C3824,'user list'!A:B,2,0)</f>
        <v>LEDIPO</v>
      </c>
      <c r="B3824" s="172">
        <v>45811.382407407407</v>
      </c>
      <c r="C3824" s="69" t="s">
        <v>222</v>
      </c>
      <c r="D3824" s="69" t="s">
        <v>1937</v>
      </c>
      <c r="E3824" s="69" t="s">
        <v>2483</v>
      </c>
      <c r="F3824" s="69">
        <v>1805</v>
      </c>
      <c r="G3824" s="69" t="s">
        <v>1939</v>
      </c>
    </row>
    <row r="3825" spans="1:24" ht="14.4">
      <c r="A3825" s="27" t="str">
        <f>VLOOKUP(C3825,'user list'!A:B,2,0)</f>
        <v>PROC</v>
      </c>
      <c r="B3825" s="172">
        <v>45811.382488425923</v>
      </c>
      <c r="C3825" s="69" t="s">
        <v>262</v>
      </c>
      <c r="D3825" s="69" t="s">
        <v>1937</v>
      </c>
      <c r="E3825" s="69" t="s">
        <v>2483</v>
      </c>
      <c r="F3825" s="69">
        <v>1805</v>
      </c>
      <c r="G3825" s="69" t="s">
        <v>1939</v>
      </c>
    </row>
    <row r="3826" spans="1:24" ht="14.4">
      <c r="A3826" s="27" t="str">
        <f>VLOOKUP(C3826,'user list'!A:B,2,0)</f>
        <v>CAD</v>
      </c>
      <c r="B3826" s="172">
        <v>45811.382488425923</v>
      </c>
      <c r="C3826" s="69" t="s">
        <v>196</v>
      </c>
      <c r="D3826" s="69" t="s">
        <v>1937</v>
      </c>
      <c r="E3826" s="69" t="s">
        <v>2483</v>
      </c>
      <c r="F3826" s="69">
        <v>1805</v>
      </c>
      <c r="G3826" s="69" t="s">
        <v>2441</v>
      </c>
    </row>
    <row r="3827" spans="1:24" ht="14.4">
      <c r="A3827" s="27" t="str">
        <f>VLOOKUP(C3827,'user list'!A:B,2,0)</f>
        <v>PROC</v>
      </c>
      <c r="B3827" s="172">
        <v>45811.382650462961</v>
      </c>
      <c r="C3827" s="69" t="s">
        <v>262</v>
      </c>
      <c r="D3827" s="69" t="s">
        <v>1937</v>
      </c>
      <c r="E3827" s="69" t="s">
        <v>2483</v>
      </c>
      <c r="F3827" s="69">
        <v>1805</v>
      </c>
      <c r="G3827" s="69" t="s">
        <v>1947</v>
      </c>
    </row>
    <row r="3828" spans="1:24" ht="14.4">
      <c r="A3828" s="27" t="str">
        <f>VLOOKUP(C3828,'user list'!A:B,2,0)</f>
        <v>PROC</v>
      </c>
      <c r="B3828" s="172">
        <v>45811.382650462961</v>
      </c>
      <c r="C3828" s="69" t="s">
        <v>262</v>
      </c>
      <c r="D3828" s="69" t="s">
        <v>1937</v>
      </c>
      <c r="E3828" s="69" t="s">
        <v>2483</v>
      </c>
      <c r="F3828" s="69">
        <v>1805</v>
      </c>
      <c r="G3828" s="69" t="s">
        <v>1948</v>
      </c>
    </row>
    <row r="3829" spans="1:24" ht="14.4">
      <c r="A3829" s="27" t="str">
        <f>VLOOKUP(C3829,'user list'!A:B,2,0)</f>
        <v>PROC</v>
      </c>
      <c r="B3829" s="172">
        <v>45811.382650462961</v>
      </c>
      <c r="C3829" s="69" t="s">
        <v>262</v>
      </c>
      <c r="D3829" s="69" t="s">
        <v>1937</v>
      </c>
      <c r="E3829" s="69" t="s">
        <v>2483</v>
      </c>
      <c r="F3829" s="69">
        <v>1805</v>
      </c>
      <c r="G3829" s="69" t="s">
        <v>1939</v>
      </c>
      <c r="I3829" s="74"/>
      <c r="J3829" s="74"/>
      <c r="L3829" s="73"/>
      <c r="M3829" s="73"/>
    </row>
    <row r="3830" spans="1:24" ht="14.4">
      <c r="A3830" s="27" t="str">
        <f>VLOOKUP(C3830,'user list'!A:B,2,0)</f>
        <v>Admin</v>
      </c>
      <c r="B3830" s="172">
        <v>45811.382662037038</v>
      </c>
      <c r="C3830" s="69" t="s">
        <v>186</v>
      </c>
      <c r="D3830" s="69" t="s">
        <v>1937</v>
      </c>
      <c r="E3830" s="69" t="s">
        <v>2483</v>
      </c>
      <c r="F3830" s="69">
        <v>1805</v>
      </c>
      <c r="G3830" s="69" t="s">
        <v>1948</v>
      </c>
    </row>
    <row r="3831" spans="1:24" ht="14.4">
      <c r="A3831" s="27" t="str">
        <f>VLOOKUP(C3831,'user list'!A:B,2,0)</f>
        <v>LEDIPO</v>
      </c>
      <c r="B3831" s="172">
        <v>45811.382743055554</v>
      </c>
      <c r="C3831" s="69" t="s">
        <v>222</v>
      </c>
      <c r="D3831" s="69" t="s">
        <v>1937</v>
      </c>
      <c r="E3831" s="69" t="s">
        <v>2483</v>
      </c>
      <c r="F3831" s="69">
        <v>1805</v>
      </c>
      <c r="G3831" s="69" t="s">
        <v>1947</v>
      </c>
    </row>
    <row r="3832" spans="1:24" ht="14.4">
      <c r="A3832" s="27" t="str">
        <f>VLOOKUP(C3832,'user list'!A:B,2,0)</f>
        <v>LEDIPO</v>
      </c>
      <c r="B3832" s="172">
        <v>45811.382743055554</v>
      </c>
      <c r="C3832" s="69" t="s">
        <v>222</v>
      </c>
      <c r="D3832" s="69" t="s">
        <v>1937</v>
      </c>
      <c r="E3832" s="69" t="s">
        <v>2483</v>
      </c>
      <c r="F3832" s="69">
        <v>1805</v>
      </c>
      <c r="G3832" s="69" t="s">
        <v>1948</v>
      </c>
    </row>
    <row r="3833" spans="1:24" ht="14.4">
      <c r="A3833" s="27" t="str">
        <f>VLOOKUP(C3833,'user list'!A:B,2,0)</f>
        <v>LEDIPO</v>
      </c>
      <c r="B3833" s="172">
        <v>45811.382743055554</v>
      </c>
      <c r="C3833" s="69" t="s">
        <v>222</v>
      </c>
      <c r="D3833" s="69" t="s">
        <v>1937</v>
      </c>
      <c r="E3833" s="69" t="s">
        <v>2483</v>
      </c>
      <c r="F3833" s="69">
        <v>1805</v>
      </c>
      <c r="G3833" s="69" t="s">
        <v>1939</v>
      </c>
    </row>
    <row r="3834" spans="1:24" ht="14.4">
      <c r="A3834" s="27" t="str">
        <f>VLOOKUP(C3834,'user list'!A:B,2,0)</f>
        <v>Admin</v>
      </c>
      <c r="B3834" s="172">
        <v>45811.382743055554</v>
      </c>
      <c r="C3834" s="69" t="s">
        <v>186</v>
      </c>
      <c r="D3834" s="69" t="s">
        <v>1937</v>
      </c>
      <c r="E3834" s="69" t="s">
        <v>2483</v>
      </c>
      <c r="F3834" s="69">
        <v>1805</v>
      </c>
      <c r="G3834" s="69" t="s">
        <v>1948</v>
      </c>
    </row>
    <row r="3835" spans="1:24" ht="14.4">
      <c r="A3835" s="27" t="str">
        <f>VLOOKUP(C3835,'user list'!A:B,2,0)</f>
        <v>ITDD</v>
      </c>
      <c r="B3835" s="172">
        <v>45811.382951388892</v>
      </c>
      <c r="C3835" s="69" t="s">
        <v>219</v>
      </c>
      <c r="D3835" s="69" t="s">
        <v>1937</v>
      </c>
      <c r="E3835" s="69" t="s">
        <v>2483</v>
      </c>
      <c r="F3835" s="69">
        <v>1805</v>
      </c>
      <c r="G3835" s="69" t="s">
        <v>1939</v>
      </c>
    </row>
    <row r="3836" spans="1:24" ht="14.4">
      <c r="A3836" s="27" t="str">
        <f>VLOOKUP(C3836,'user list'!A:B,2,0)</f>
        <v>LEDIPO</v>
      </c>
      <c r="B3836" s="172">
        <v>45811.383067129631</v>
      </c>
      <c r="C3836" s="69" t="s">
        <v>222</v>
      </c>
      <c r="D3836" s="69" t="s">
        <v>1937</v>
      </c>
      <c r="E3836" s="69" t="s">
        <v>2483</v>
      </c>
      <c r="F3836" s="69">
        <v>1805</v>
      </c>
      <c r="G3836" s="69" t="s">
        <v>1939</v>
      </c>
      <c r="U3836" s="74"/>
      <c r="X3836" s="74"/>
    </row>
    <row r="3837" spans="1:24" ht="14.4">
      <c r="A3837" s="27" t="str">
        <f>VLOOKUP(C3837,'user list'!A:B,2,0)</f>
        <v>LEDIPO</v>
      </c>
      <c r="B3837" s="172">
        <v>45811.383206018516</v>
      </c>
      <c r="C3837" s="69" t="s">
        <v>222</v>
      </c>
      <c r="D3837" s="69" t="s">
        <v>1937</v>
      </c>
      <c r="E3837" s="69" t="s">
        <v>2483</v>
      </c>
      <c r="F3837" s="69">
        <v>1805</v>
      </c>
      <c r="G3837" s="69" t="s">
        <v>2441</v>
      </c>
      <c r="L3837" s="73"/>
      <c r="M3837" s="73"/>
    </row>
    <row r="3838" spans="1:24" ht="14.4">
      <c r="A3838" s="27" t="str">
        <f>VLOOKUP(C3838,'user list'!A:B,2,0)</f>
        <v>CGSD</v>
      </c>
      <c r="B3838" s="172">
        <v>45811.383217592593</v>
      </c>
      <c r="C3838" s="69" t="s">
        <v>200</v>
      </c>
      <c r="D3838" s="69" t="s">
        <v>1937</v>
      </c>
      <c r="E3838" s="69" t="s">
        <v>2483</v>
      </c>
      <c r="F3838" s="69">
        <v>1805</v>
      </c>
      <c r="G3838" s="69" t="s">
        <v>1939</v>
      </c>
      <c r="L3838" s="73"/>
      <c r="M3838" s="73"/>
    </row>
    <row r="3839" spans="1:24" ht="14.4">
      <c r="A3839" s="27" t="str">
        <f>VLOOKUP(C3839,'user list'!A:B,2,0)</f>
        <v>CGSD</v>
      </c>
      <c r="B3839" s="172">
        <v>45811.383645833332</v>
      </c>
      <c r="C3839" s="69" t="s">
        <v>200</v>
      </c>
      <c r="D3839" s="69" t="s">
        <v>1937</v>
      </c>
      <c r="E3839" s="69" t="s">
        <v>2483</v>
      </c>
      <c r="F3839" s="69">
        <v>1805</v>
      </c>
      <c r="G3839" s="69" t="s">
        <v>1947</v>
      </c>
      <c r="R3839" s="73"/>
      <c r="S3839" s="73"/>
    </row>
    <row r="3840" spans="1:24" ht="14.4">
      <c r="A3840" s="27" t="str">
        <f>VLOOKUP(C3840,'user list'!A:B,2,0)</f>
        <v>CGSD</v>
      </c>
      <c r="B3840" s="172">
        <v>45811.383645833332</v>
      </c>
      <c r="C3840" s="69" t="s">
        <v>200</v>
      </c>
      <c r="D3840" s="69" t="s">
        <v>1937</v>
      </c>
      <c r="E3840" s="69" t="s">
        <v>2483</v>
      </c>
      <c r="F3840" s="69">
        <v>1805</v>
      </c>
      <c r="G3840" s="69" t="s">
        <v>1948</v>
      </c>
    </row>
    <row r="3841" spans="1:33" ht="14.4">
      <c r="A3841" s="27" t="str">
        <f>VLOOKUP(C3841,'user list'!A:B,2,0)</f>
        <v>CGSD</v>
      </c>
      <c r="B3841" s="172">
        <v>45811.383645833332</v>
      </c>
      <c r="C3841" s="69" t="s">
        <v>200</v>
      </c>
      <c r="D3841" s="69" t="s">
        <v>1937</v>
      </c>
      <c r="E3841" s="69" t="s">
        <v>2483</v>
      </c>
      <c r="F3841" s="69">
        <v>1805</v>
      </c>
      <c r="G3841" s="69" t="s">
        <v>1939</v>
      </c>
    </row>
    <row r="3842" spans="1:33" ht="14.4">
      <c r="A3842" s="27" t="str">
        <f>VLOOKUP(C3842,'user list'!A:B,2,0)</f>
        <v>Admin</v>
      </c>
      <c r="B3842" s="172">
        <v>45811.383645833332</v>
      </c>
      <c r="C3842" s="69" t="s">
        <v>186</v>
      </c>
      <c r="D3842" s="69" t="s">
        <v>1937</v>
      </c>
      <c r="E3842" s="69" t="s">
        <v>2483</v>
      </c>
      <c r="F3842" s="69">
        <v>1805</v>
      </c>
      <c r="G3842" s="69" t="s">
        <v>1948</v>
      </c>
    </row>
    <row r="3843" spans="1:33" ht="14.4">
      <c r="A3843" s="27" t="str">
        <f>VLOOKUP(C3843,'user list'!A:B,2,0)</f>
        <v>ITDD</v>
      </c>
      <c r="B3843" s="172">
        <v>45811.383726851855</v>
      </c>
      <c r="C3843" s="69" t="s">
        <v>219</v>
      </c>
      <c r="D3843" s="69" t="s">
        <v>1937</v>
      </c>
      <c r="E3843" s="69" t="s">
        <v>2483</v>
      </c>
      <c r="F3843" s="69">
        <v>1805</v>
      </c>
      <c r="G3843" s="69" t="s">
        <v>1947</v>
      </c>
      <c r="R3843" s="73"/>
      <c r="S3843" s="73"/>
    </row>
    <row r="3844" spans="1:33" ht="14.4">
      <c r="A3844" s="27" t="str">
        <f>VLOOKUP(C3844,'user list'!A:B,2,0)</f>
        <v>ITDD</v>
      </c>
      <c r="B3844" s="172">
        <v>45811.383726851855</v>
      </c>
      <c r="C3844" s="69" t="s">
        <v>219</v>
      </c>
      <c r="D3844" s="69" t="s">
        <v>1937</v>
      </c>
      <c r="E3844" s="69" t="s">
        <v>2483</v>
      </c>
      <c r="F3844" s="69">
        <v>1805</v>
      </c>
      <c r="G3844" s="69" t="s">
        <v>1948</v>
      </c>
    </row>
    <row r="3845" spans="1:33" ht="14.4">
      <c r="A3845" s="27" t="str">
        <f>VLOOKUP(C3845,'user list'!A:B,2,0)</f>
        <v>ITDD</v>
      </c>
      <c r="B3845" s="172">
        <v>45811.383726851855</v>
      </c>
      <c r="C3845" s="69" t="s">
        <v>219</v>
      </c>
      <c r="D3845" s="69" t="s">
        <v>1937</v>
      </c>
      <c r="E3845" s="69" t="s">
        <v>2483</v>
      </c>
      <c r="F3845" s="69">
        <v>1805</v>
      </c>
      <c r="G3845" s="69" t="s">
        <v>1939</v>
      </c>
    </row>
    <row r="3846" spans="1:33" ht="14.4">
      <c r="A3846" s="27" t="str">
        <f>VLOOKUP(C3846,'user list'!A:B,2,0)</f>
        <v>Admin</v>
      </c>
      <c r="B3846" s="172">
        <v>45811.383726851855</v>
      </c>
      <c r="C3846" s="69" t="s">
        <v>186</v>
      </c>
      <c r="D3846" s="69" t="s">
        <v>1937</v>
      </c>
      <c r="E3846" s="69" t="s">
        <v>2483</v>
      </c>
      <c r="F3846" s="69">
        <v>1805</v>
      </c>
      <c r="G3846" s="69" t="s">
        <v>1948</v>
      </c>
    </row>
    <row r="3847" spans="1:33" ht="14.4">
      <c r="A3847" s="27" t="str">
        <f>VLOOKUP(C3847,'user list'!A:B,2,0)</f>
        <v>CAD</v>
      </c>
      <c r="B3847" s="172">
        <v>45811.384456018517</v>
      </c>
      <c r="C3847" s="69" t="s">
        <v>196</v>
      </c>
      <c r="D3847" s="69" t="s">
        <v>1937</v>
      </c>
      <c r="E3847" s="69" t="s">
        <v>2483</v>
      </c>
      <c r="F3847" s="69">
        <v>1805</v>
      </c>
      <c r="G3847" s="69" t="s">
        <v>1939</v>
      </c>
      <c r="AD3847" s="74"/>
      <c r="AG3847" s="74"/>
    </row>
    <row r="3848" spans="1:33" ht="14.4">
      <c r="A3848" s="27" t="str">
        <f>VLOOKUP(C3848,'user list'!A:B,2,0)</f>
        <v>CGSD</v>
      </c>
      <c r="B3848" s="172">
        <v>45811.384618055556</v>
      </c>
      <c r="C3848" s="69" t="s">
        <v>200</v>
      </c>
      <c r="D3848" s="69" t="s">
        <v>1937</v>
      </c>
      <c r="E3848" s="69" t="s">
        <v>2483</v>
      </c>
      <c r="F3848" s="69">
        <v>1805</v>
      </c>
      <c r="G3848" s="69" t="s">
        <v>1939</v>
      </c>
      <c r="L3848" s="73"/>
      <c r="M3848" s="73"/>
    </row>
    <row r="3849" spans="1:33" ht="14.4">
      <c r="A3849" s="27" t="str">
        <f>VLOOKUP(C3849,'user list'!A:B,2,0)</f>
        <v>PROC</v>
      </c>
      <c r="B3849" s="172">
        <v>45811.38548611111</v>
      </c>
      <c r="C3849" s="69" t="s">
        <v>262</v>
      </c>
      <c r="D3849" s="69" t="s">
        <v>1937</v>
      </c>
      <c r="E3849" s="69" t="s">
        <v>2483</v>
      </c>
      <c r="F3849" s="69">
        <v>1805</v>
      </c>
      <c r="G3849" s="69" t="s">
        <v>1949</v>
      </c>
    </row>
    <row r="3850" spans="1:33" ht="14.4">
      <c r="A3850" s="27" t="str">
        <f>VLOOKUP(C3850,'user list'!A:B,2,0)</f>
        <v>Admin</v>
      </c>
      <c r="B3850" s="172">
        <v>45811.385659722226</v>
      </c>
      <c r="C3850" s="69" t="s">
        <v>186</v>
      </c>
      <c r="D3850" s="69" t="s">
        <v>1937</v>
      </c>
      <c r="E3850" s="69" t="s">
        <v>2483</v>
      </c>
      <c r="F3850" s="69">
        <v>1805</v>
      </c>
      <c r="G3850" s="69" t="s">
        <v>1939</v>
      </c>
      <c r="O3850" s="73"/>
      <c r="P3850" s="73"/>
    </row>
    <row r="3851" spans="1:33" ht="14.4">
      <c r="A3851" s="27" t="str">
        <f>VLOOKUP(C3851,'user list'!A:B,2,0)</f>
        <v>Admin</v>
      </c>
      <c r="B3851" s="172">
        <v>45811.385810185187</v>
      </c>
      <c r="C3851" s="69" t="s">
        <v>186</v>
      </c>
      <c r="D3851" s="69" t="s">
        <v>1937</v>
      </c>
      <c r="E3851" s="69" t="s">
        <v>2483</v>
      </c>
      <c r="F3851" s="69">
        <v>1805</v>
      </c>
      <c r="G3851" s="69" t="s">
        <v>1939</v>
      </c>
      <c r="O3851" s="73"/>
      <c r="P3851" s="73"/>
    </row>
    <row r="3852" spans="1:33" ht="14.4">
      <c r="A3852" s="27" t="str">
        <f>VLOOKUP(C3852,'user list'!A:B,2,0)</f>
        <v>QCEAU</v>
      </c>
      <c r="B3852" s="172">
        <v>45811.385891203703</v>
      </c>
      <c r="C3852" s="69" t="s">
        <v>266</v>
      </c>
      <c r="D3852" s="69" t="s">
        <v>1937</v>
      </c>
      <c r="E3852" s="69" t="s">
        <v>2483</v>
      </c>
      <c r="F3852" s="69">
        <v>1805</v>
      </c>
      <c r="G3852" s="69" t="s">
        <v>1939</v>
      </c>
    </row>
    <row r="3853" spans="1:33" ht="14.4">
      <c r="A3853" s="27" t="str">
        <f>VLOOKUP(C3853,'user list'!A:B,2,0)</f>
        <v>DBO</v>
      </c>
      <c r="B3853" s="172">
        <v>45811.385972222219</v>
      </c>
      <c r="C3853" s="69" t="s">
        <v>209</v>
      </c>
      <c r="D3853" s="69" t="s">
        <v>1937</v>
      </c>
      <c r="E3853" s="69" t="s">
        <v>2483</v>
      </c>
      <c r="F3853" s="69">
        <v>1805</v>
      </c>
      <c r="G3853" s="69" t="s">
        <v>1939</v>
      </c>
    </row>
    <row r="3854" spans="1:33" ht="14.4">
      <c r="A3854" s="27" t="str">
        <f>VLOOKUP(C3854,'user list'!A:B,2,0)</f>
        <v>OCM</v>
      </c>
      <c r="B3854" s="172">
        <v>45811.386041666665</v>
      </c>
      <c r="C3854" s="69" t="s">
        <v>230</v>
      </c>
      <c r="D3854" s="69" t="s">
        <v>1937</v>
      </c>
      <c r="E3854" s="69" t="s">
        <v>1974</v>
      </c>
      <c r="F3854" s="69">
        <v>1806</v>
      </c>
      <c r="G3854" s="69" t="s">
        <v>2440</v>
      </c>
    </row>
    <row r="3855" spans="1:33" ht="14.4">
      <c r="A3855" s="27" t="str">
        <f>VLOOKUP(C3855,'user list'!A:B,2,0)</f>
        <v>Admin</v>
      </c>
      <c r="B3855" s="172">
        <v>45811.386053240742</v>
      </c>
      <c r="C3855" s="69" t="s">
        <v>186</v>
      </c>
      <c r="D3855" s="69" t="s">
        <v>1937</v>
      </c>
      <c r="E3855" s="69" t="s">
        <v>1974</v>
      </c>
      <c r="F3855" s="69">
        <v>1806</v>
      </c>
      <c r="G3855" s="69" t="s">
        <v>1948</v>
      </c>
    </row>
    <row r="3856" spans="1:33" ht="14.4">
      <c r="A3856" s="27" t="str">
        <f>VLOOKUP(C3856,'user list'!A:B,2,0)</f>
        <v>Admin</v>
      </c>
      <c r="B3856" s="172">
        <v>45811.386053240742</v>
      </c>
      <c r="C3856" s="69" t="s">
        <v>186</v>
      </c>
      <c r="D3856" s="69" t="s">
        <v>1937</v>
      </c>
      <c r="E3856" s="69" t="s">
        <v>1974</v>
      </c>
      <c r="F3856" s="69">
        <v>1806</v>
      </c>
      <c r="G3856" s="69" t="s">
        <v>1947</v>
      </c>
    </row>
    <row r="3857" spans="1:33" ht="14.4">
      <c r="A3857" s="27" t="str">
        <f>VLOOKUP(C3857,'user list'!A:B,2,0)</f>
        <v>Admin</v>
      </c>
      <c r="B3857" s="172">
        <v>45811.386053240742</v>
      </c>
      <c r="C3857" s="69" t="s">
        <v>186</v>
      </c>
      <c r="D3857" s="69" t="s">
        <v>1937</v>
      </c>
      <c r="E3857" s="69" t="s">
        <v>1974</v>
      </c>
      <c r="F3857" s="69">
        <v>1806</v>
      </c>
      <c r="G3857" s="69" t="s">
        <v>1948</v>
      </c>
    </row>
    <row r="3858" spans="1:33" ht="14.4">
      <c r="A3858" s="27" t="str">
        <f>VLOOKUP(C3858,'user list'!A:B,2,0)</f>
        <v>Admin</v>
      </c>
      <c r="B3858" s="172">
        <v>45811.386053240742</v>
      </c>
      <c r="C3858" s="69" t="s">
        <v>186</v>
      </c>
      <c r="D3858" s="69" t="s">
        <v>1937</v>
      </c>
      <c r="E3858" s="69" t="s">
        <v>1974</v>
      </c>
      <c r="F3858" s="69">
        <v>1806</v>
      </c>
      <c r="G3858" s="69" t="s">
        <v>1948</v>
      </c>
      <c r="AD3858" s="73"/>
      <c r="AE3858" s="73"/>
    </row>
    <row r="3859" spans="1:33" ht="14.4">
      <c r="A3859" s="27" t="str">
        <f>VLOOKUP(C3859,'user list'!A:B,2,0)</f>
        <v>QCEAU</v>
      </c>
      <c r="B3859" s="172">
        <v>45811.386331018519</v>
      </c>
      <c r="C3859" s="69" t="s">
        <v>266</v>
      </c>
      <c r="D3859" s="69" t="s">
        <v>1937</v>
      </c>
      <c r="E3859" s="69" t="s">
        <v>2483</v>
      </c>
      <c r="F3859" s="69">
        <v>1805</v>
      </c>
      <c r="G3859" s="69" t="s">
        <v>1947</v>
      </c>
      <c r="L3859" s="73"/>
      <c r="M3859" s="73"/>
    </row>
    <row r="3860" spans="1:33" ht="14.4">
      <c r="A3860" s="27" t="str">
        <f>VLOOKUP(C3860,'user list'!A:B,2,0)</f>
        <v>QCEAU</v>
      </c>
      <c r="B3860" s="172">
        <v>45811.386331018519</v>
      </c>
      <c r="C3860" s="69" t="s">
        <v>266</v>
      </c>
      <c r="D3860" s="69" t="s">
        <v>1937</v>
      </c>
      <c r="E3860" s="69" t="s">
        <v>2483</v>
      </c>
      <c r="F3860" s="69">
        <v>1805</v>
      </c>
      <c r="G3860" s="69" t="s">
        <v>1948</v>
      </c>
      <c r="AD3860" s="74"/>
      <c r="AG3860" s="74"/>
    </row>
    <row r="3861" spans="1:33" ht="14.4">
      <c r="A3861" s="27" t="str">
        <f>VLOOKUP(C3861,'user list'!A:B,2,0)</f>
        <v>QCEAU</v>
      </c>
      <c r="B3861" s="172">
        <v>45811.386331018519</v>
      </c>
      <c r="C3861" s="69" t="s">
        <v>266</v>
      </c>
      <c r="D3861" s="69" t="s">
        <v>1937</v>
      </c>
      <c r="E3861" s="69" t="s">
        <v>2483</v>
      </c>
      <c r="F3861" s="69">
        <v>1805</v>
      </c>
      <c r="G3861" s="69" t="s">
        <v>1939</v>
      </c>
      <c r="L3861" s="73"/>
      <c r="M3861" s="73"/>
    </row>
    <row r="3862" spans="1:33" ht="14.4">
      <c r="A3862" s="27" t="str">
        <f>VLOOKUP(C3862,'user list'!A:B,2,0)</f>
        <v>QCEAU</v>
      </c>
      <c r="B3862" s="172">
        <v>45811.386504629627</v>
      </c>
      <c r="C3862" s="69" t="s">
        <v>266</v>
      </c>
      <c r="D3862" s="69" t="s">
        <v>1937</v>
      </c>
      <c r="E3862" s="69" t="s">
        <v>2451</v>
      </c>
      <c r="F3862" s="69">
        <v>1742</v>
      </c>
      <c r="G3862" s="69" t="s">
        <v>1939</v>
      </c>
    </row>
    <row r="3863" spans="1:33" ht="14.4">
      <c r="A3863" s="27" t="str">
        <f>VLOOKUP(C3863,'user list'!A:B,2,0)</f>
        <v>QCEAU</v>
      </c>
      <c r="B3863" s="172">
        <v>45811.38653935185</v>
      </c>
      <c r="C3863" s="69" t="s">
        <v>266</v>
      </c>
      <c r="D3863" s="69" t="s">
        <v>1937</v>
      </c>
      <c r="E3863" s="69" t="s">
        <v>2455</v>
      </c>
      <c r="F3863" s="69">
        <v>1746</v>
      </c>
      <c r="G3863" s="69" t="s">
        <v>1939</v>
      </c>
      <c r="O3863" s="73"/>
      <c r="P3863" s="73"/>
    </row>
    <row r="3864" spans="1:33" ht="14.4">
      <c r="A3864" s="27" t="str">
        <f>VLOOKUP(C3864,'user list'!A:B,2,0)</f>
        <v>DBO</v>
      </c>
      <c r="B3864" s="172">
        <v>45811.386574074073</v>
      </c>
      <c r="C3864" s="69" t="s">
        <v>209</v>
      </c>
      <c r="D3864" s="69" t="s">
        <v>1937</v>
      </c>
      <c r="E3864" s="69" t="s">
        <v>2483</v>
      </c>
      <c r="F3864" s="69">
        <v>1805</v>
      </c>
      <c r="G3864" s="69" t="s">
        <v>1949</v>
      </c>
      <c r="O3864" s="73"/>
      <c r="P3864" s="73"/>
    </row>
    <row r="3865" spans="1:33" ht="14.4">
      <c r="A3865" s="27" t="str">
        <f>VLOOKUP(C3865,'user list'!A:B,2,0)</f>
        <v>QCEAU</v>
      </c>
      <c r="B3865" s="172">
        <v>45811.38658564815</v>
      </c>
      <c r="C3865" s="69" t="s">
        <v>266</v>
      </c>
      <c r="D3865" s="69" t="s">
        <v>1937</v>
      </c>
      <c r="E3865" s="69" t="s">
        <v>2456</v>
      </c>
      <c r="F3865" s="69">
        <v>1751</v>
      </c>
      <c r="G3865" s="69" t="s">
        <v>1939</v>
      </c>
    </row>
    <row r="3866" spans="1:33" ht="14.4">
      <c r="A3866" s="27" t="str">
        <f>VLOOKUP(C3866,'user list'!A:B,2,0)</f>
        <v>QCEAU</v>
      </c>
      <c r="B3866" s="172">
        <v>45811.386631944442</v>
      </c>
      <c r="C3866" s="69" t="s">
        <v>266</v>
      </c>
      <c r="D3866" s="69" t="s">
        <v>1937</v>
      </c>
      <c r="E3866" s="69" t="s">
        <v>2458</v>
      </c>
      <c r="F3866" s="69">
        <v>1753</v>
      </c>
      <c r="G3866" s="69" t="s">
        <v>1939</v>
      </c>
    </row>
    <row r="3867" spans="1:33" ht="14.4">
      <c r="A3867" s="27" t="str">
        <f>VLOOKUP(C3867,'user list'!A:B,2,0)</f>
        <v>QCEAU</v>
      </c>
      <c r="B3867" s="172">
        <v>45811.386747685188</v>
      </c>
      <c r="C3867" s="69" t="s">
        <v>266</v>
      </c>
      <c r="D3867" s="69" t="s">
        <v>1937</v>
      </c>
      <c r="E3867" s="69" t="s">
        <v>2459</v>
      </c>
      <c r="F3867" s="69">
        <v>1754</v>
      </c>
      <c r="G3867" s="69" t="s">
        <v>1939</v>
      </c>
    </row>
    <row r="3868" spans="1:33" ht="14.4">
      <c r="A3868" s="27" t="str">
        <f>VLOOKUP(C3868,'user list'!A:B,2,0)</f>
        <v>PROC</v>
      </c>
      <c r="B3868" s="172">
        <v>45811.386805555558</v>
      </c>
      <c r="C3868" s="69" t="s">
        <v>262</v>
      </c>
      <c r="D3868" s="69" t="s">
        <v>1937</v>
      </c>
      <c r="E3868" s="69" t="s">
        <v>2463</v>
      </c>
      <c r="F3868" s="69">
        <v>1760</v>
      </c>
      <c r="G3868" s="69" t="s">
        <v>1939</v>
      </c>
    </row>
    <row r="3869" spans="1:33" ht="14.4">
      <c r="A3869" s="27" t="str">
        <f>VLOOKUP(C3869,'user list'!A:B,2,0)</f>
        <v>QCEAU</v>
      </c>
      <c r="B3869" s="172">
        <v>45811.386840277781</v>
      </c>
      <c r="C3869" s="69" t="s">
        <v>266</v>
      </c>
      <c r="D3869" s="69" t="s">
        <v>1937</v>
      </c>
      <c r="E3869" s="69" t="s">
        <v>2460</v>
      </c>
      <c r="F3869" s="69">
        <v>1755</v>
      </c>
      <c r="G3869" s="69" t="s">
        <v>1939</v>
      </c>
      <c r="R3869" s="73"/>
      <c r="S3869" s="73"/>
    </row>
    <row r="3870" spans="1:33" ht="14.4">
      <c r="A3870" s="27" t="str">
        <f>VLOOKUP(C3870,'user list'!A:B,2,0)</f>
        <v>QCEAU</v>
      </c>
      <c r="B3870" s="172">
        <v>45811.386932870373</v>
      </c>
      <c r="C3870" s="69" t="s">
        <v>266</v>
      </c>
      <c r="D3870" s="69" t="s">
        <v>1937</v>
      </c>
      <c r="E3870" s="69" t="s">
        <v>2461</v>
      </c>
      <c r="F3870" s="69">
        <v>1756</v>
      </c>
      <c r="G3870" s="69" t="s">
        <v>1939</v>
      </c>
    </row>
    <row r="3871" spans="1:33" ht="14.4">
      <c r="A3871" s="27" t="str">
        <f>VLOOKUP(C3871,'user list'!A:B,2,0)</f>
        <v>DBO</v>
      </c>
      <c r="B3871" s="172">
        <v>45811.387037037035</v>
      </c>
      <c r="C3871" s="69" t="s">
        <v>209</v>
      </c>
      <c r="D3871" s="69" t="s">
        <v>1937</v>
      </c>
      <c r="E3871" s="69" t="s">
        <v>2483</v>
      </c>
      <c r="F3871" s="69">
        <v>1805</v>
      </c>
      <c r="G3871" s="69" t="s">
        <v>1949</v>
      </c>
      <c r="O3871" s="73"/>
      <c r="P3871" s="73"/>
    </row>
    <row r="3872" spans="1:33" ht="14.4">
      <c r="A3872" s="27" t="str">
        <f>VLOOKUP(C3872,'user list'!A:B,2,0)</f>
        <v>BCRD</v>
      </c>
      <c r="B3872" s="172">
        <v>45811.387060185189</v>
      </c>
      <c r="C3872" s="69" t="s">
        <v>192</v>
      </c>
      <c r="D3872" s="69" t="s">
        <v>1937</v>
      </c>
      <c r="E3872" s="69" t="s">
        <v>2047</v>
      </c>
      <c r="F3872" s="69">
        <v>1735</v>
      </c>
      <c r="G3872" s="69" t="s">
        <v>1939</v>
      </c>
    </row>
    <row r="3873" spans="1:54" ht="14.4">
      <c r="A3873" s="27" t="str">
        <f>VLOOKUP(C3873,'user list'!A:B,2,0)</f>
        <v>PROC</v>
      </c>
      <c r="B3873" s="172">
        <v>45811.387395833335</v>
      </c>
      <c r="C3873" s="69" t="s">
        <v>262</v>
      </c>
      <c r="D3873" s="69" t="s">
        <v>1937</v>
      </c>
      <c r="E3873" s="69" t="s">
        <v>1380</v>
      </c>
      <c r="F3873" s="69">
        <v>1779</v>
      </c>
      <c r="G3873" s="69" t="s">
        <v>1939</v>
      </c>
      <c r="AD3873" s="73"/>
      <c r="AE3873" s="73"/>
    </row>
    <row r="3874" spans="1:54" ht="14.4">
      <c r="A3874" s="27" t="str">
        <f>VLOOKUP(C3874,'user list'!A:B,2,0)</f>
        <v>Admin</v>
      </c>
      <c r="B3874" s="172">
        <v>45811.388067129628</v>
      </c>
      <c r="C3874" s="69" t="s">
        <v>186</v>
      </c>
      <c r="D3874" s="69" t="s">
        <v>1937</v>
      </c>
      <c r="E3874" s="69" t="s">
        <v>2483</v>
      </c>
      <c r="F3874" s="69">
        <v>1805</v>
      </c>
      <c r="G3874" s="69" t="s">
        <v>1948</v>
      </c>
      <c r="L3874" s="73"/>
      <c r="M3874" s="73"/>
    </row>
    <row r="3875" spans="1:54" ht="14.4">
      <c r="A3875" s="27" t="str">
        <f>VLOOKUP(C3875,'user list'!A:B,2,0)</f>
        <v>DBO</v>
      </c>
      <c r="B3875" s="172">
        <v>45811.388796296298</v>
      </c>
      <c r="C3875" s="69" t="s">
        <v>209</v>
      </c>
      <c r="D3875" s="69" t="s">
        <v>1937</v>
      </c>
      <c r="E3875" s="69" t="s">
        <v>2483</v>
      </c>
      <c r="F3875" s="69">
        <v>1805</v>
      </c>
      <c r="G3875" s="69" t="s">
        <v>1939</v>
      </c>
    </row>
    <row r="3876" spans="1:54" ht="14.4">
      <c r="A3876" s="27" t="str">
        <f>VLOOKUP(C3876,'user list'!A:B,2,0)</f>
        <v>Admin</v>
      </c>
      <c r="B3876" s="172">
        <v>45811.389004629629</v>
      </c>
      <c r="C3876" s="69" t="s">
        <v>186</v>
      </c>
      <c r="D3876" s="69" t="s">
        <v>1937</v>
      </c>
      <c r="E3876" s="69" t="s">
        <v>1974</v>
      </c>
      <c r="F3876" s="69">
        <v>1806</v>
      </c>
      <c r="G3876" s="69" t="s">
        <v>1939</v>
      </c>
    </row>
    <row r="3877" spans="1:54" ht="14.4">
      <c r="A3877" s="27" t="str">
        <f>VLOOKUP(C3877,'user list'!A:B,2,0)</f>
        <v>DBO</v>
      </c>
      <c r="B3877" s="172">
        <v>45811.389027777775</v>
      </c>
      <c r="C3877" s="69" t="s">
        <v>209</v>
      </c>
      <c r="D3877" s="69" t="s">
        <v>1937</v>
      </c>
      <c r="E3877" s="69" t="s">
        <v>2483</v>
      </c>
      <c r="F3877" s="69">
        <v>1805</v>
      </c>
      <c r="G3877" s="69" t="s">
        <v>1947</v>
      </c>
      <c r="R3877" s="73"/>
      <c r="S3877" s="73"/>
    </row>
    <row r="3878" spans="1:54" ht="14.4">
      <c r="A3878" s="27" t="str">
        <f>VLOOKUP(C3878,'user list'!A:B,2,0)</f>
        <v>DBO</v>
      </c>
      <c r="B3878" s="172">
        <v>45811.389027777775</v>
      </c>
      <c r="C3878" s="69" t="s">
        <v>209</v>
      </c>
      <c r="D3878" s="69" t="s">
        <v>1937</v>
      </c>
      <c r="E3878" s="69" t="s">
        <v>2483</v>
      </c>
      <c r="F3878" s="69">
        <v>1805</v>
      </c>
      <c r="G3878" s="69" t="s">
        <v>1948</v>
      </c>
    </row>
    <row r="3879" spans="1:54" ht="14.4">
      <c r="A3879" s="27" t="str">
        <f>VLOOKUP(C3879,'user list'!A:B,2,0)</f>
        <v>DBO</v>
      </c>
      <c r="B3879" s="172">
        <v>45811.389039351852</v>
      </c>
      <c r="C3879" s="69" t="s">
        <v>209</v>
      </c>
      <c r="D3879" s="69" t="s">
        <v>1937</v>
      </c>
      <c r="E3879" s="69" t="s">
        <v>2483</v>
      </c>
      <c r="F3879" s="69">
        <v>1805</v>
      </c>
      <c r="G3879" s="69" t="s">
        <v>1939</v>
      </c>
      <c r="O3879" s="73"/>
      <c r="P3879" s="73"/>
    </row>
    <row r="3880" spans="1:54" ht="14.4">
      <c r="A3880" s="27" t="str">
        <f>VLOOKUP(C3880,'user list'!A:B,2,0)</f>
        <v>Admin</v>
      </c>
      <c r="B3880" s="172">
        <v>45811.389039351852</v>
      </c>
      <c r="C3880" s="69" t="s">
        <v>186</v>
      </c>
      <c r="D3880" s="69" t="s">
        <v>1937</v>
      </c>
      <c r="E3880" s="69" t="s">
        <v>2483</v>
      </c>
      <c r="F3880" s="69">
        <v>1805</v>
      </c>
      <c r="G3880" s="69" t="s">
        <v>1948</v>
      </c>
    </row>
    <row r="3881" spans="1:54" ht="14.4">
      <c r="A3881" s="27" t="str">
        <f>VLOOKUP(C3881,'user list'!A:B,2,0)</f>
        <v>DBO</v>
      </c>
      <c r="B3881" s="172">
        <v>45811.38925925926</v>
      </c>
      <c r="C3881" s="69" t="s">
        <v>209</v>
      </c>
      <c r="D3881" s="69" t="s">
        <v>1937</v>
      </c>
      <c r="E3881" s="69" t="s">
        <v>2483</v>
      </c>
      <c r="F3881" s="69">
        <v>1805</v>
      </c>
      <c r="G3881" s="69" t="s">
        <v>1949</v>
      </c>
    </row>
    <row r="3882" spans="1:54" ht="14.4">
      <c r="A3882" s="27" t="str">
        <f>VLOOKUP(C3882,'user list'!A:B,2,0)</f>
        <v>DOE</v>
      </c>
      <c r="B3882" s="172">
        <v>45811.389733796299</v>
      </c>
      <c r="C3882" s="69" t="s">
        <v>212</v>
      </c>
      <c r="D3882" s="69" t="s">
        <v>1937</v>
      </c>
      <c r="E3882" s="69" t="s">
        <v>2484</v>
      </c>
      <c r="F3882" s="69">
        <v>1807</v>
      </c>
      <c r="G3882" s="69" t="s">
        <v>2440</v>
      </c>
      <c r="AY3882" s="74"/>
      <c r="BB3882" s="74"/>
    </row>
    <row r="3883" spans="1:54" ht="14.4">
      <c r="A3883" s="27" t="str">
        <f>VLOOKUP(C3883,'user list'!A:B,2,0)</f>
        <v>Admin</v>
      </c>
      <c r="B3883" s="172">
        <v>45811.389733796299</v>
      </c>
      <c r="C3883" s="69" t="s">
        <v>186</v>
      </c>
      <c r="D3883" s="69" t="s">
        <v>1937</v>
      </c>
      <c r="E3883" s="69" t="s">
        <v>2484</v>
      </c>
      <c r="F3883" s="69">
        <v>1807</v>
      </c>
      <c r="G3883" s="69" t="s">
        <v>1948</v>
      </c>
      <c r="L3883" s="73"/>
      <c r="M3883" s="73"/>
    </row>
    <row r="3884" spans="1:54" ht="14.4">
      <c r="A3884" s="27" t="str">
        <f>VLOOKUP(C3884,'user list'!A:B,2,0)</f>
        <v>Admin</v>
      </c>
      <c r="B3884" s="172">
        <v>45811.389733796299</v>
      </c>
      <c r="C3884" s="69" t="s">
        <v>186</v>
      </c>
      <c r="D3884" s="69" t="s">
        <v>1937</v>
      </c>
      <c r="E3884" s="69" t="s">
        <v>2484</v>
      </c>
      <c r="F3884" s="69">
        <v>1807</v>
      </c>
      <c r="G3884" s="69" t="s">
        <v>1948</v>
      </c>
      <c r="L3884" s="73"/>
      <c r="M3884" s="73"/>
    </row>
    <row r="3885" spans="1:54" ht="14.4">
      <c r="A3885" s="27" t="str">
        <f>VLOOKUP(C3885,'user list'!A:B,2,0)</f>
        <v>Admin</v>
      </c>
      <c r="B3885" s="172">
        <v>45811.389733796299</v>
      </c>
      <c r="C3885" s="69" t="s">
        <v>186</v>
      </c>
      <c r="D3885" s="69" t="s">
        <v>1937</v>
      </c>
      <c r="E3885" s="69" t="s">
        <v>2484</v>
      </c>
      <c r="F3885" s="69">
        <v>1807</v>
      </c>
      <c r="G3885" s="69" t="s">
        <v>1948</v>
      </c>
      <c r="O3885" s="73"/>
      <c r="P3885" s="73"/>
    </row>
    <row r="3886" spans="1:54" ht="14.4">
      <c r="A3886" s="27" t="str">
        <f>VLOOKUP(C3886,'user list'!A:B,2,0)</f>
        <v>Admin</v>
      </c>
      <c r="B3886" s="172">
        <v>45811.389733796299</v>
      </c>
      <c r="C3886" s="69" t="s">
        <v>186</v>
      </c>
      <c r="D3886" s="69" t="s">
        <v>1937</v>
      </c>
      <c r="E3886" s="69" t="s">
        <v>2484</v>
      </c>
      <c r="F3886" s="69">
        <v>1807</v>
      </c>
      <c r="G3886" s="69" t="s">
        <v>1947</v>
      </c>
      <c r="O3886" s="73"/>
      <c r="P3886" s="73"/>
    </row>
    <row r="3887" spans="1:54" ht="14.4">
      <c r="A3887" s="27" t="str">
        <f>VLOOKUP(C3887,'user list'!A:B,2,0)</f>
        <v>CAD</v>
      </c>
      <c r="B3887" s="172">
        <v>45811.389791666668</v>
      </c>
      <c r="C3887" s="69" t="s">
        <v>196</v>
      </c>
      <c r="D3887" s="69" t="s">
        <v>1937</v>
      </c>
      <c r="E3887" s="69" t="s">
        <v>2483</v>
      </c>
      <c r="F3887" s="69">
        <v>1805</v>
      </c>
      <c r="G3887" s="69" t="s">
        <v>1939</v>
      </c>
    </row>
    <row r="3888" spans="1:54" ht="14.4">
      <c r="A3888" s="27" t="str">
        <f>VLOOKUP(C3888,'user list'!A:B,2,0)</f>
        <v>CAD</v>
      </c>
      <c r="B3888" s="172">
        <v>45811.389884259261</v>
      </c>
      <c r="C3888" s="69" t="s">
        <v>196</v>
      </c>
      <c r="D3888" s="69" t="s">
        <v>1937</v>
      </c>
      <c r="E3888" s="69" t="s">
        <v>2483</v>
      </c>
      <c r="F3888" s="69">
        <v>1805</v>
      </c>
      <c r="G3888" s="69" t="s">
        <v>2441</v>
      </c>
    </row>
    <row r="3889" spans="1:54" ht="14.4">
      <c r="A3889" s="27" t="str">
        <f>VLOOKUP(C3889,'user list'!A:B,2,0)</f>
        <v>Admin</v>
      </c>
      <c r="B3889" s="172">
        <v>45811.390752314815</v>
      </c>
      <c r="C3889" s="69" t="s">
        <v>186</v>
      </c>
      <c r="D3889" s="69" t="s">
        <v>1937</v>
      </c>
      <c r="E3889" s="69" t="s">
        <v>2484</v>
      </c>
      <c r="F3889" s="69">
        <v>1807</v>
      </c>
      <c r="G3889" s="69" t="s">
        <v>1939</v>
      </c>
      <c r="O3889" s="73"/>
      <c r="P3889" s="73"/>
    </row>
    <row r="3890" spans="1:54" ht="14.4">
      <c r="A3890" s="27" t="str">
        <f>VLOOKUP(C3890,'user list'!A:B,2,0)</f>
        <v>CAD</v>
      </c>
      <c r="B3890" s="172">
        <v>45811.390856481485</v>
      </c>
      <c r="C3890" s="69" t="s">
        <v>196</v>
      </c>
      <c r="D3890" s="69" t="s">
        <v>1937</v>
      </c>
      <c r="E3890" s="69" t="s">
        <v>2483</v>
      </c>
      <c r="F3890" s="69">
        <v>1805</v>
      </c>
      <c r="G3890" s="69" t="s">
        <v>1947</v>
      </c>
    </row>
    <row r="3891" spans="1:54" ht="14.4">
      <c r="A3891" s="27" t="str">
        <f>VLOOKUP(C3891,'user list'!A:B,2,0)</f>
        <v>CAD</v>
      </c>
      <c r="B3891" s="172">
        <v>45811.390856481485</v>
      </c>
      <c r="C3891" s="69" t="s">
        <v>196</v>
      </c>
      <c r="D3891" s="69" t="s">
        <v>1937</v>
      </c>
      <c r="E3891" s="69" t="s">
        <v>2483</v>
      </c>
      <c r="F3891" s="69">
        <v>1805</v>
      </c>
      <c r="G3891" s="69" t="s">
        <v>1948</v>
      </c>
      <c r="L3891" s="73"/>
      <c r="M3891" s="73"/>
    </row>
    <row r="3892" spans="1:54" ht="14.4">
      <c r="A3892" s="27" t="str">
        <f>VLOOKUP(C3892,'user list'!A:B,2,0)</f>
        <v>CAD</v>
      </c>
      <c r="B3892" s="172">
        <v>45811.390856481485</v>
      </c>
      <c r="C3892" s="69" t="s">
        <v>196</v>
      </c>
      <c r="D3892" s="69" t="s">
        <v>1937</v>
      </c>
      <c r="E3892" s="69" t="s">
        <v>2483</v>
      </c>
      <c r="F3892" s="69">
        <v>1805</v>
      </c>
      <c r="G3892" s="69" t="s">
        <v>1939</v>
      </c>
      <c r="O3892" s="73"/>
      <c r="P3892" s="73"/>
    </row>
    <row r="3893" spans="1:54" ht="14.4">
      <c r="A3893" s="27" t="str">
        <f>VLOOKUP(C3893,'user list'!A:B,2,0)</f>
        <v>Admin</v>
      </c>
      <c r="B3893" s="172">
        <v>45811.390856481485</v>
      </c>
      <c r="C3893" s="69" t="s">
        <v>186</v>
      </c>
      <c r="D3893" s="69" t="s">
        <v>1937</v>
      </c>
      <c r="E3893" s="69" t="s">
        <v>2483</v>
      </c>
      <c r="F3893" s="69">
        <v>1805</v>
      </c>
      <c r="G3893" s="69" t="s">
        <v>1948</v>
      </c>
      <c r="O3893" s="73"/>
      <c r="P3893" s="73"/>
    </row>
    <row r="3894" spans="1:54" ht="14.4">
      <c r="A3894" s="27" t="str">
        <f>VLOOKUP(C3894,'user list'!A:B,2,0)</f>
        <v>Admin</v>
      </c>
      <c r="B3894" s="172">
        <v>45811.390960648147</v>
      </c>
      <c r="C3894" s="69" t="s">
        <v>186</v>
      </c>
      <c r="D3894" s="69" t="s">
        <v>1937</v>
      </c>
      <c r="E3894" s="69" t="s">
        <v>2483</v>
      </c>
      <c r="F3894" s="69">
        <v>1805</v>
      </c>
      <c r="G3894" s="69" t="s">
        <v>1939</v>
      </c>
      <c r="L3894" s="73"/>
      <c r="M3894" s="73"/>
    </row>
    <row r="3895" spans="1:54" ht="14.4">
      <c r="A3895" s="27" t="str">
        <f>VLOOKUP(C3895,'user list'!A:B,2,0)</f>
        <v>DOE</v>
      </c>
      <c r="B3895" s="172">
        <v>45811.39135416667</v>
      </c>
      <c r="C3895" s="69" t="s">
        <v>212</v>
      </c>
      <c r="D3895" s="69" t="s">
        <v>1937</v>
      </c>
      <c r="E3895" s="69" t="s">
        <v>2485</v>
      </c>
      <c r="F3895" s="69">
        <v>1808</v>
      </c>
      <c r="G3895" s="69" t="s">
        <v>2440</v>
      </c>
      <c r="O3895" s="73"/>
      <c r="P3895" s="73"/>
    </row>
    <row r="3896" spans="1:54" ht="14.4">
      <c r="A3896" s="27" t="str">
        <f>VLOOKUP(C3896,'user list'!A:B,2,0)</f>
        <v>Admin</v>
      </c>
      <c r="B3896" s="172">
        <v>45811.39135416667</v>
      </c>
      <c r="C3896" s="69" t="s">
        <v>186</v>
      </c>
      <c r="D3896" s="69" t="s">
        <v>1937</v>
      </c>
      <c r="E3896" s="69" t="s">
        <v>2485</v>
      </c>
      <c r="F3896" s="69">
        <v>1808</v>
      </c>
      <c r="G3896" s="69" t="s">
        <v>1948</v>
      </c>
    </row>
    <row r="3897" spans="1:54" ht="14.4">
      <c r="A3897" s="27" t="str">
        <f>VLOOKUP(C3897,'user list'!A:B,2,0)</f>
        <v>Admin</v>
      </c>
      <c r="B3897" s="172">
        <v>45811.39135416667</v>
      </c>
      <c r="C3897" s="69" t="s">
        <v>186</v>
      </c>
      <c r="D3897" s="69" t="s">
        <v>1937</v>
      </c>
      <c r="E3897" s="69" t="s">
        <v>2485</v>
      </c>
      <c r="F3897" s="69">
        <v>1808</v>
      </c>
      <c r="G3897" s="69" t="s">
        <v>1948</v>
      </c>
      <c r="AY3897" s="74"/>
      <c r="BB3897" s="74"/>
    </row>
    <row r="3898" spans="1:54" ht="14.4">
      <c r="A3898" s="27" t="str">
        <f>VLOOKUP(C3898,'user list'!A:B,2,0)</f>
        <v>Admin</v>
      </c>
      <c r="B3898" s="172">
        <v>45811.391365740739</v>
      </c>
      <c r="C3898" s="69" t="s">
        <v>186</v>
      </c>
      <c r="D3898" s="69" t="s">
        <v>1937</v>
      </c>
      <c r="E3898" s="69" t="s">
        <v>2485</v>
      </c>
      <c r="F3898" s="69">
        <v>1808</v>
      </c>
      <c r="G3898" s="69" t="s">
        <v>1948</v>
      </c>
      <c r="L3898" s="73"/>
      <c r="M3898" s="73"/>
    </row>
    <row r="3899" spans="1:54" ht="14.4">
      <c r="A3899" s="27" t="str">
        <f>VLOOKUP(C3899,'user list'!A:B,2,0)</f>
        <v>Admin</v>
      </c>
      <c r="B3899" s="172">
        <v>45811.391365740739</v>
      </c>
      <c r="C3899" s="69" t="s">
        <v>186</v>
      </c>
      <c r="D3899" s="69" t="s">
        <v>1937</v>
      </c>
      <c r="E3899" s="69" t="s">
        <v>2485</v>
      </c>
      <c r="F3899" s="69">
        <v>1808</v>
      </c>
      <c r="G3899" s="69" t="s">
        <v>1947</v>
      </c>
      <c r="L3899" s="73"/>
      <c r="M3899" s="73"/>
    </row>
    <row r="3900" spans="1:54" ht="14.4">
      <c r="A3900" s="27" t="str">
        <f>VLOOKUP(C3900,'user list'!A:B,2,0)</f>
        <v>DOE</v>
      </c>
      <c r="B3900" s="172">
        <v>45811.391435185185</v>
      </c>
      <c r="C3900" s="69" t="s">
        <v>212</v>
      </c>
      <c r="D3900" s="69" t="s">
        <v>1937</v>
      </c>
      <c r="E3900" s="69" t="s">
        <v>2483</v>
      </c>
      <c r="F3900" s="69">
        <v>1805</v>
      </c>
      <c r="G3900" s="69" t="s">
        <v>1939</v>
      </c>
      <c r="O3900" s="73"/>
      <c r="P3900" s="73"/>
    </row>
    <row r="3901" spans="1:54" ht="14.4">
      <c r="A3901" s="27" t="str">
        <f>VLOOKUP(C3901,'user list'!A:B,2,0)</f>
        <v>CAD</v>
      </c>
      <c r="B3901" s="172">
        <v>45811.391574074078</v>
      </c>
      <c r="C3901" s="69" t="s">
        <v>196</v>
      </c>
      <c r="D3901" s="69" t="s">
        <v>1937</v>
      </c>
      <c r="E3901" s="69" t="s">
        <v>1342</v>
      </c>
      <c r="F3901" s="69">
        <v>1803</v>
      </c>
      <c r="G3901" s="69" t="s">
        <v>1939</v>
      </c>
      <c r="O3901" s="73"/>
      <c r="P3901" s="73"/>
    </row>
    <row r="3902" spans="1:54" ht="14.4">
      <c r="A3902" s="27" t="str">
        <f>VLOOKUP(C3902,'user list'!A:B,2,0)</f>
        <v>DOE</v>
      </c>
      <c r="B3902" s="172">
        <v>45811.391736111109</v>
      </c>
      <c r="C3902" s="69" t="s">
        <v>212</v>
      </c>
      <c r="D3902" s="69" t="s">
        <v>1937</v>
      </c>
      <c r="E3902" s="69" t="s">
        <v>2483</v>
      </c>
      <c r="F3902" s="69">
        <v>1805</v>
      </c>
      <c r="G3902" s="69" t="s">
        <v>1947</v>
      </c>
    </row>
    <row r="3903" spans="1:54" ht="14.4">
      <c r="A3903" s="27" t="str">
        <f>VLOOKUP(C3903,'user list'!A:B,2,0)</f>
        <v>DOE</v>
      </c>
      <c r="B3903" s="172">
        <v>45811.391736111109</v>
      </c>
      <c r="C3903" s="69" t="s">
        <v>212</v>
      </c>
      <c r="D3903" s="69" t="s">
        <v>1937</v>
      </c>
      <c r="E3903" s="69" t="s">
        <v>2483</v>
      </c>
      <c r="F3903" s="69">
        <v>1805</v>
      </c>
      <c r="G3903" s="69" t="s">
        <v>1948</v>
      </c>
    </row>
    <row r="3904" spans="1:54" ht="14.4">
      <c r="A3904" s="27" t="str">
        <f>VLOOKUP(C3904,'user list'!A:B,2,0)</f>
        <v>DOE</v>
      </c>
      <c r="B3904" s="172">
        <v>45811.391736111109</v>
      </c>
      <c r="C3904" s="69" t="s">
        <v>212</v>
      </c>
      <c r="D3904" s="69" t="s">
        <v>1937</v>
      </c>
      <c r="E3904" s="69" t="s">
        <v>2483</v>
      </c>
      <c r="F3904" s="69">
        <v>1805</v>
      </c>
      <c r="G3904" s="69" t="s">
        <v>1939</v>
      </c>
    </row>
    <row r="3905" spans="1:31" ht="14.4">
      <c r="A3905" s="27" t="str">
        <f>VLOOKUP(C3905,'user list'!A:B,2,0)</f>
        <v>Admin</v>
      </c>
      <c r="B3905" s="172">
        <v>45811.391736111109</v>
      </c>
      <c r="C3905" s="69" t="s">
        <v>186</v>
      </c>
      <c r="D3905" s="69" t="s">
        <v>1937</v>
      </c>
      <c r="E3905" s="69" t="s">
        <v>2483</v>
      </c>
      <c r="F3905" s="69">
        <v>1805</v>
      </c>
      <c r="G3905" s="69" t="s">
        <v>1948</v>
      </c>
      <c r="O3905" s="73"/>
      <c r="P3905" s="73"/>
    </row>
    <row r="3906" spans="1:31" ht="14.4">
      <c r="A3906" s="27" t="str">
        <f>VLOOKUP(C3906,'user list'!A:B,2,0)</f>
        <v>DOE</v>
      </c>
      <c r="B3906" s="172">
        <v>45811.391805555555</v>
      </c>
      <c r="C3906" s="69" t="s">
        <v>212</v>
      </c>
      <c r="D3906" s="69" t="s">
        <v>1937</v>
      </c>
      <c r="E3906" s="69" t="s">
        <v>2483</v>
      </c>
      <c r="F3906" s="69">
        <v>1805</v>
      </c>
      <c r="G3906" s="69" t="s">
        <v>1949</v>
      </c>
      <c r="O3906" s="73"/>
      <c r="P3906" s="73"/>
    </row>
    <row r="3907" spans="1:31" ht="14.4">
      <c r="A3907" s="27" t="str">
        <f>VLOOKUP(C3907,'user list'!A:B,2,0)</f>
        <v>CTO</v>
      </c>
      <c r="B3907" s="172">
        <v>45811.391909722224</v>
      </c>
      <c r="C3907" s="69" t="s">
        <v>207</v>
      </c>
      <c r="D3907" s="69" t="s">
        <v>1937</v>
      </c>
      <c r="E3907" s="69" t="s">
        <v>2483</v>
      </c>
      <c r="F3907" s="69">
        <v>1805</v>
      </c>
      <c r="G3907" s="69" t="s">
        <v>1939</v>
      </c>
      <c r="O3907" s="73"/>
      <c r="P3907" s="73"/>
    </row>
    <row r="3908" spans="1:31" ht="14.4">
      <c r="A3908" s="27" t="str">
        <f>VLOOKUP(C3908,'user list'!A:B,2,0)</f>
        <v>CTO</v>
      </c>
      <c r="B3908" s="172">
        <v>45811.392106481479</v>
      </c>
      <c r="C3908" s="69" t="s">
        <v>207</v>
      </c>
      <c r="D3908" s="69" t="s">
        <v>1937</v>
      </c>
      <c r="E3908" s="69" t="s">
        <v>2483</v>
      </c>
      <c r="F3908" s="69">
        <v>1805</v>
      </c>
      <c r="G3908" s="69" t="s">
        <v>1947</v>
      </c>
      <c r="L3908" s="73"/>
      <c r="M3908" s="73"/>
    </row>
    <row r="3909" spans="1:31" ht="14.4">
      <c r="A3909" s="27" t="str">
        <f>VLOOKUP(C3909,'user list'!A:B,2,0)</f>
        <v>CTO</v>
      </c>
      <c r="B3909" s="172">
        <v>45811.392106481479</v>
      </c>
      <c r="C3909" s="69" t="s">
        <v>207</v>
      </c>
      <c r="D3909" s="69" t="s">
        <v>1937</v>
      </c>
      <c r="E3909" s="69" t="s">
        <v>2483</v>
      </c>
      <c r="F3909" s="69">
        <v>1805</v>
      </c>
      <c r="G3909" s="69" t="s">
        <v>1948</v>
      </c>
      <c r="L3909" s="73"/>
      <c r="M3909" s="73"/>
    </row>
    <row r="3910" spans="1:31" ht="14.4">
      <c r="A3910" s="27" t="str">
        <f>VLOOKUP(C3910,'user list'!A:B,2,0)</f>
        <v>CTO</v>
      </c>
      <c r="B3910" s="172">
        <v>45811.392106481479</v>
      </c>
      <c r="C3910" s="69" t="s">
        <v>207</v>
      </c>
      <c r="D3910" s="69" t="s">
        <v>1937</v>
      </c>
      <c r="E3910" s="69" t="s">
        <v>2483</v>
      </c>
      <c r="F3910" s="69">
        <v>1805</v>
      </c>
      <c r="G3910" s="69" t="s">
        <v>1939</v>
      </c>
      <c r="O3910" s="73"/>
      <c r="P3910" s="73"/>
    </row>
    <row r="3911" spans="1:31" ht="14.4">
      <c r="A3911" s="27" t="str">
        <f>VLOOKUP(C3911,'user list'!A:B,2,0)</f>
        <v>Admin</v>
      </c>
      <c r="B3911" s="172">
        <v>45811.392106481479</v>
      </c>
      <c r="C3911" s="69" t="s">
        <v>186</v>
      </c>
      <c r="D3911" s="69" t="s">
        <v>1937</v>
      </c>
      <c r="E3911" s="69" t="s">
        <v>2483</v>
      </c>
      <c r="F3911" s="69">
        <v>1805</v>
      </c>
      <c r="G3911" s="69" t="s">
        <v>1948</v>
      </c>
    </row>
    <row r="3912" spans="1:31" ht="14.4">
      <c r="A3912" s="27" t="str">
        <f>VLOOKUP(C3912,'user list'!A:B,2,0)</f>
        <v>Admin</v>
      </c>
      <c r="B3912" s="172">
        <v>45811.392418981479</v>
      </c>
      <c r="C3912" s="69" t="s">
        <v>186</v>
      </c>
      <c r="D3912" s="69" t="s">
        <v>1937</v>
      </c>
      <c r="E3912" s="69" t="s">
        <v>2483</v>
      </c>
      <c r="F3912" s="69">
        <v>1805</v>
      </c>
      <c r="G3912" s="69" t="s">
        <v>1939</v>
      </c>
    </row>
    <row r="3913" spans="1:31" ht="14.4">
      <c r="A3913" s="27" t="str">
        <f>VLOOKUP(C3913,'user list'!A:B,2,0)</f>
        <v>Admin</v>
      </c>
      <c r="B3913" s="172">
        <v>45811.392546296294</v>
      </c>
      <c r="C3913" s="69" t="s">
        <v>186</v>
      </c>
      <c r="D3913" s="69" t="s">
        <v>1937</v>
      </c>
      <c r="E3913" s="69" t="s">
        <v>2048</v>
      </c>
      <c r="F3913" s="69">
        <v>1800</v>
      </c>
      <c r="G3913" s="69" t="s">
        <v>1939</v>
      </c>
    </row>
    <row r="3914" spans="1:31" ht="14.4">
      <c r="A3914" s="27" t="str">
        <f>VLOOKUP(C3914,'user list'!A:B,2,0)</f>
        <v>Admin</v>
      </c>
      <c r="B3914" s="172">
        <v>45811.393078703702</v>
      </c>
      <c r="C3914" s="69" t="s">
        <v>186</v>
      </c>
      <c r="D3914" s="69" t="s">
        <v>1937</v>
      </c>
      <c r="E3914" s="69" t="s">
        <v>1380</v>
      </c>
      <c r="F3914" s="69">
        <v>1779</v>
      </c>
      <c r="G3914" s="69" t="s">
        <v>1939</v>
      </c>
    </row>
    <row r="3915" spans="1:31" ht="14.4">
      <c r="A3915" s="27" t="str">
        <f>VLOOKUP(C3915,'user list'!A:B,2,0)</f>
        <v>SPORTS</v>
      </c>
      <c r="B3915" s="172">
        <v>45811.393483796295</v>
      </c>
      <c r="C3915" s="69" t="s">
        <v>272</v>
      </c>
      <c r="D3915" s="69" t="s">
        <v>1937</v>
      </c>
      <c r="E3915" s="69" t="s">
        <v>2483</v>
      </c>
      <c r="F3915" s="69">
        <v>1805</v>
      </c>
      <c r="G3915" s="69" t="s">
        <v>1939</v>
      </c>
      <c r="AD3915" s="73"/>
      <c r="AE3915" s="73"/>
    </row>
    <row r="3916" spans="1:31" ht="14.4">
      <c r="A3916" s="27" t="str">
        <f>VLOOKUP(C3916,'user list'!A:B,2,0)</f>
        <v>SPORTS</v>
      </c>
      <c r="B3916" s="172">
        <v>45811.393796296295</v>
      </c>
      <c r="C3916" s="69" t="s">
        <v>272</v>
      </c>
      <c r="D3916" s="69" t="s">
        <v>1937</v>
      </c>
      <c r="E3916" s="69" t="s">
        <v>2483</v>
      </c>
      <c r="F3916" s="69">
        <v>1805</v>
      </c>
      <c r="G3916" s="69" t="s">
        <v>1947</v>
      </c>
    </row>
    <row r="3917" spans="1:31" ht="14.4">
      <c r="A3917" s="27" t="str">
        <f>VLOOKUP(C3917,'user list'!A:B,2,0)</f>
        <v>SPORTS</v>
      </c>
      <c r="B3917" s="172">
        <v>45811.393796296295</v>
      </c>
      <c r="C3917" s="69" t="s">
        <v>272</v>
      </c>
      <c r="D3917" s="69" t="s">
        <v>1937</v>
      </c>
      <c r="E3917" s="69" t="s">
        <v>2483</v>
      </c>
      <c r="F3917" s="69">
        <v>1805</v>
      </c>
      <c r="G3917" s="69" t="s">
        <v>1948</v>
      </c>
      <c r="L3917" s="74"/>
      <c r="O3917" s="73"/>
      <c r="P3917" s="73"/>
    </row>
    <row r="3918" spans="1:31" ht="14.4">
      <c r="A3918" s="27" t="str">
        <f>VLOOKUP(C3918,'user list'!A:B,2,0)</f>
        <v>SPORTS</v>
      </c>
      <c r="B3918" s="172">
        <v>45811.393796296295</v>
      </c>
      <c r="C3918" s="69" t="s">
        <v>272</v>
      </c>
      <c r="D3918" s="69" t="s">
        <v>1937</v>
      </c>
      <c r="E3918" s="69" t="s">
        <v>2483</v>
      </c>
      <c r="F3918" s="69">
        <v>1805</v>
      </c>
      <c r="G3918" s="69" t="s">
        <v>1939</v>
      </c>
    </row>
    <row r="3919" spans="1:31" ht="14.4">
      <c r="A3919" s="27" t="str">
        <f>VLOOKUP(C3919,'user list'!A:B,2,0)</f>
        <v>Admin</v>
      </c>
      <c r="B3919" s="172">
        <v>45811.393796296295</v>
      </c>
      <c r="C3919" s="69" t="s">
        <v>186</v>
      </c>
      <c r="D3919" s="69" t="s">
        <v>1937</v>
      </c>
      <c r="E3919" s="69" t="s">
        <v>2483</v>
      </c>
      <c r="F3919" s="69">
        <v>1805</v>
      </c>
      <c r="G3919" s="69" t="s">
        <v>1948</v>
      </c>
    </row>
    <row r="3920" spans="1:31" ht="14.4">
      <c r="A3920" s="27" t="str">
        <f>VLOOKUP(C3920,'user list'!A:B,2,0)</f>
        <v>Admin</v>
      </c>
      <c r="B3920" s="172">
        <v>45811.394155092596</v>
      </c>
      <c r="C3920" s="69" t="s">
        <v>186</v>
      </c>
      <c r="D3920" s="69" t="s">
        <v>1937</v>
      </c>
      <c r="E3920" s="69" t="s">
        <v>2475</v>
      </c>
      <c r="F3920" s="69">
        <v>1789</v>
      </c>
      <c r="G3920" s="69" t="s">
        <v>1939</v>
      </c>
    </row>
    <row r="3921" spans="1:31" ht="14.4">
      <c r="A3921" s="27" t="str">
        <f>VLOOKUP(C3921,'user list'!A:B,2,0)</f>
        <v>SPORTS</v>
      </c>
      <c r="B3921" s="172">
        <v>45811.39439814815</v>
      </c>
      <c r="C3921" s="69" t="s">
        <v>272</v>
      </c>
      <c r="D3921" s="69" t="s">
        <v>1937</v>
      </c>
      <c r="E3921" s="69" t="s">
        <v>2463</v>
      </c>
      <c r="F3921" s="69">
        <v>1760</v>
      </c>
      <c r="G3921" s="69" t="s">
        <v>1939</v>
      </c>
    </row>
    <row r="3922" spans="1:31" ht="14.4">
      <c r="A3922" s="27" t="str">
        <f>VLOOKUP(C3922,'user list'!A:B,2,0)</f>
        <v>Admin</v>
      </c>
      <c r="B3922" s="172">
        <v>45811.394432870373</v>
      </c>
      <c r="C3922" s="69" t="s">
        <v>186</v>
      </c>
      <c r="D3922" s="69" t="s">
        <v>1937</v>
      </c>
      <c r="E3922" s="69" t="s">
        <v>2485</v>
      </c>
      <c r="F3922" s="69">
        <v>1808</v>
      </c>
      <c r="G3922" s="69" t="s">
        <v>1939</v>
      </c>
    </row>
    <row r="3923" spans="1:31" ht="14.4">
      <c r="A3923" s="27" t="str">
        <f>VLOOKUP(C3923,'user list'!A:B,2,0)</f>
        <v>SPORTS</v>
      </c>
      <c r="B3923" s="172">
        <v>45811.394583333335</v>
      </c>
      <c r="C3923" s="69" t="s">
        <v>272</v>
      </c>
      <c r="D3923" s="69" t="s">
        <v>1937</v>
      </c>
      <c r="E3923" s="69" t="s">
        <v>2483</v>
      </c>
      <c r="F3923" s="69">
        <v>1805</v>
      </c>
      <c r="G3923" s="69" t="s">
        <v>1939</v>
      </c>
      <c r="AD3923" s="73"/>
      <c r="AE3923" s="73"/>
    </row>
    <row r="3924" spans="1:31" ht="14.4">
      <c r="A3924" s="27" t="str">
        <f>VLOOKUP(C3924,'user list'!A:B,2,0)</f>
        <v>SPORTS</v>
      </c>
      <c r="B3924" s="172">
        <v>45811.394652777781</v>
      </c>
      <c r="C3924" s="69" t="s">
        <v>272</v>
      </c>
      <c r="D3924" s="69" t="s">
        <v>1937</v>
      </c>
      <c r="E3924" s="69" t="s">
        <v>2483</v>
      </c>
      <c r="F3924" s="69">
        <v>1805</v>
      </c>
      <c r="G3924" s="69" t="s">
        <v>2441</v>
      </c>
    </row>
    <row r="3925" spans="1:31" ht="14.4">
      <c r="A3925" s="27" t="str">
        <f>VLOOKUP(C3925,'user list'!A:B,2,0)</f>
        <v>DOE</v>
      </c>
      <c r="B3925" s="172">
        <v>45811.396331018521</v>
      </c>
      <c r="C3925" s="69" t="s">
        <v>212</v>
      </c>
      <c r="D3925" s="69" t="s">
        <v>1937</v>
      </c>
      <c r="E3925" s="69" t="s">
        <v>2445</v>
      </c>
      <c r="F3925" s="69">
        <v>1731</v>
      </c>
      <c r="G3925" s="69" t="s">
        <v>1939</v>
      </c>
      <c r="L3925" s="74"/>
      <c r="O3925" s="73"/>
      <c r="P3925" s="73"/>
    </row>
    <row r="3926" spans="1:31" ht="14.4">
      <c r="A3926" s="27" t="str">
        <f>VLOOKUP(C3926,'user list'!A:B,2,0)</f>
        <v>DOE</v>
      </c>
      <c r="B3926" s="172">
        <v>45811.396736111114</v>
      </c>
      <c r="C3926" s="69" t="s">
        <v>212</v>
      </c>
      <c r="D3926" s="69" t="s">
        <v>1937</v>
      </c>
      <c r="E3926" s="69" t="s">
        <v>2484</v>
      </c>
      <c r="F3926" s="69">
        <v>1807</v>
      </c>
      <c r="G3926" s="69" t="s">
        <v>1939</v>
      </c>
    </row>
    <row r="3927" spans="1:31" ht="14.4">
      <c r="A3927" s="27" t="str">
        <f>VLOOKUP(C3927,'user list'!A:B,2,0)</f>
        <v>DOE</v>
      </c>
      <c r="B3927" s="172">
        <v>45811.396747685183</v>
      </c>
      <c r="C3927" s="69" t="s">
        <v>212</v>
      </c>
      <c r="D3927" s="69" t="s">
        <v>1937</v>
      </c>
      <c r="E3927" s="69" t="s">
        <v>2485</v>
      </c>
      <c r="F3927" s="69">
        <v>1808</v>
      </c>
      <c r="G3927" s="69" t="s">
        <v>1939</v>
      </c>
    </row>
    <row r="3928" spans="1:31" ht="14.4">
      <c r="A3928" s="27" t="str">
        <f>VLOOKUP(C3928,'user list'!A:B,2,0)</f>
        <v>DOE</v>
      </c>
      <c r="B3928" s="172">
        <v>45811.39675925926</v>
      </c>
      <c r="C3928" s="69" t="s">
        <v>212</v>
      </c>
      <c r="D3928" s="69" t="s">
        <v>1937</v>
      </c>
      <c r="E3928" s="69" t="s">
        <v>2471</v>
      </c>
      <c r="F3928" s="69">
        <v>1782</v>
      </c>
      <c r="G3928" s="69" t="s">
        <v>1939</v>
      </c>
    </row>
    <row r="3929" spans="1:31" ht="14.4">
      <c r="A3929" s="27" t="str">
        <f>VLOOKUP(C3929,'user list'!A:B,2,0)</f>
        <v>DOE</v>
      </c>
      <c r="B3929" s="172">
        <v>45811.396782407406</v>
      </c>
      <c r="C3929" s="69" t="s">
        <v>212</v>
      </c>
      <c r="D3929" s="69" t="s">
        <v>1937</v>
      </c>
      <c r="E3929" s="69" t="s">
        <v>2472</v>
      </c>
      <c r="F3929" s="69">
        <v>1786</v>
      </c>
      <c r="G3929" s="69" t="s">
        <v>1939</v>
      </c>
    </row>
    <row r="3930" spans="1:31" ht="14.4">
      <c r="A3930" s="27" t="str">
        <f>VLOOKUP(C3930,'user list'!A:B,2,0)</f>
        <v>DOE</v>
      </c>
      <c r="B3930" s="172">
        <v>45811.396817129629</v>
      </c>
      <c r="C3930" s="69" t="s">
        <v>212</v>
      </c>
      <c r="D3930" s="69" t="s">
        <v>1937</v>
      </c>
      <c r="E3930" s="69" t="s">
        <v>1989</v>
      </c>
      <c r="F3930" s="69">
        <v>1766</v>
      </c>
      <c r="G3930" s="69" t="s">
        <v>1939</v>
      </c>
    </row>
    <row r="3931" spans="1:31" ht="14.4">
      <c r="A3931" s="27" t="str">
        <f>VLOOKUP(C3931,'user list'!A:B,2,0)</f>
        <v>DOE</v>
      </c>
      <c r="B3931" s="172">
        <v>45811.396840277775</v>
      </c>
      <c r="C3931" s="69" t="s">
        <v>212</v>
      </c>
      <c r="D3931" s="69" t="s">
        <v>1937</v>
      </c>
      <c r="E3931" s="69" t="s">
        <v>2464</v>
      </c>
      <c r="F3931" s="69">
        <v>1764</v>
      </c>
      <c r="G3931" s="69" t="s">
        <v>1939</v>
      </c>
      <c r="O3931" s="73"/>
      <c r="P3931" s="73"/>
    </row>
    <row r="3932" spans="1:31" ht="14.4">
      <c r="A3932" s="27" t="str">
        <f>VLOOKUP(C3932,'user list'!A:B,2,0)</f>
        <v>OCM</v>
      </c>
      <c r="B3932" s="172">
        <v>45811.398553240739</v>
      </c>
      <c r="C3932" s="69" t="s">
        <v>230</v>
      </c>
      <c r="D3932" s="69" t="s">
        <v>1937</v>
      </c>
      <c r="E3932" s="69" t="s">
        <v>1989</v>
      </c>
      <c r="F3932" s="69">
        <v>1809</v>
      </c>
      <c r="G3932" s="69" t="s">
        <v>2440</v>
      </c>
    </row>
    <row r="3933" spans="1:31" ht="14.4">
      <c r="A3933" s="27" t="str">
        <f>VLOOKUP(C3933,'user list'!A:B,2,0)</f>
        <v>Admin</v>
      </c>
      <c r="B3933" s="172">
        <v>45811.398553240739</v>
      </c>
      <c r="C3933" s="69" t="s">
        <v>186</v>
      </c>
      <c r="D3933" s="69" t="s">
        <v>1937</v>
      </c>
      <c r="E3933" s="69" t="s">
        <v>1989</v>
      </c>
      <c r="F3933" s="69">
        <v>1809</v>
      </c>
      <c r="G3933" s="69" t="s">
        <v>1948</v>
      </c>
    </row>
    <row r="3934" spans="1:31" ht="14.4">
      <c r="A3934" s="27" t="str">
        <f>VLOOKUP(C3934,'user list'!A:B,2,0)</f>
        <v>Admin</v>
      </c>
      <c r="B3934" s="172">
        <v>45811.398564814815</v>
      </c>
      <c r="C3934" s="69" t="s">
        <v>186</v>
      </c>
      <c r="D3934" s="69" t="s">
        <v>1937</v>
      </c>
      <c r="E3934" s="69" t="s">
        <v>1989</v>
      </c>
      <c r="F3934" s="69">
        <v>1809</v>
      </c>
      <c r="G3934" s="69" t="s">
        <v>1947</v>
      </c>
    </row>
    <row r="3935" spans="1:31" ht="14.4">
      <c r="A3935" s="27" t="str">
        <f>VLOOKUP(C3935,'user list'!A:B,2,0)</f>
        <v>Admin</v>
      </c>
      <c r="B3935" s="172">
        <v>45811.398564814815</v>
      </c>
      <c r="C3935" s="69" t="s">
        <v>186</v>
      </c>
      <c r="D3935" s="69" t="s">
        <v>1937</v>
      </c>
      <c r="E3935" s="69" t="s">
        <v>1989</v>
      </c>
      <c r="F3935" s="69">
        <v>1809</v>
      </c>
      <c r="G3935" s="69" t="s">
        <v>1948</v>
      </c>
    </row>
    <row r="3936" spans="1:31" ht="14.4">
      <c r="A3936" s="27" t="str">
        <f>VLOOKUP(C3936,'user list'!A:B,2,0)</f>
        <v>Admin</v>
      </c>
      <c r="B3936" s="172">
        <v>45811.398564814815</v>
      </c>
      <c r="C3936" s="69" t="s">
        <v>186</v>
      </c>
      <c r="D3936" s="69" t="s">
        <v>1937</v>
      </c>
      <c r="E3936" s="69" t="s">
        <v>1989</v>
      </c>
      <c r="F3936" s="69">
        <v>1809</v>
      </c>
      <c r="G3936" s="69" t="s">
        <v>1948</v>
      </c>
      <c r="O3936" s="73"/>
      <c r="P3936" s="73"/>
    </row>
    <row r="3937" spans="1:45" ht="14.4">
      <c r="A3937" s="27" t="str">
        <f>VLOOKUP(C3937,'user list'!A:B,2,0)</f>
        <v>BCRD</v>
      </c>
      <c r="B3937" s="172">
        <v>45811.398912037039</v>
      </c>
      <c r="C3937" s="69" t="s">
        <v>192</v>
      </c>
      <c r="D3937" s="69" t="s">
        <v>1937</v>
      </c>
      <c r="E3937" s="69" t="s">
        <v>2483</v>
      </c>
      <c r="F3937" s="69">
        <v>1805</v>
      </c>
      <c r="G3937" s="69" t="s">
        <v>1939</v>
      </c>
    </row>
    <row r="3938" spans="1:45" ht="14.4">
      <c r="A3938" s="27" t="str">
        <f>VLOOKUP(C3938,'user list'!A:B,2,0)</f>
        <v>PROC</v>
      </c>
      <c r="B3938" s="172">
        <v>45811.398981481485</v>
      </c>
      <c r="C3938" s="69" t="s">
        <v>262</v>
      </c>
      <c r="D3938" s="69" t="s">
        <v>1937</v>
      </c>
      <c r="E3938" s="69" t="s">
        <v>1380</v>
      </c>
      <c r="F3938" s="69">
        <v>1779</v>
      </c>
      <c r="G3938" s="69" t="s">
        <v>1949</v>
      </c>
    </row>
    <row r="3939" spans="1:45" ht="14.4">
      <c r="A3939" s="27" t="str">
        <f>VLOOKUP(C3939,'user list'!A:B,2,0)</f>
        <v>BCRD</v>
      </c>
      <c r="B3939" s="172">
        <v>45811.399074074077</v>
      </c>
      <c r="C3939" s="69" t="s">
        <v>192</v>
      </c>
      <c r="D3939" s="69" t="s">
        <v>1937</v>
      </c>
      <c r="E3939" s="69" t="s">
        <v>2483</v>
      </c>
      <c r="F3939" s="69">
        <v>1805</v>
      </c>
      <c r="G3939" s="69" t="s">
        <v>1947</v>
      </c>
      <c r="AP3939" s="74"/>
      <c r="AS3939" s="74"/>
    </row>
    <row r="3940" spans="1:45" ht="14.4">
      <c r="A3940" s="27" t="str">
        <f>VLOOKUP(C3940,'user list'!A:B,2,0)</f>
        <v>BCRD</v>
      </c>
      <c r="B3940" s="172">
        <v>45811.399074074077</v>
      </c>
      <c r="C3940" s="69" t="s">
        <v>192</v>
      </c>
      <c r="D3940" s="69" t="s">
        <v>1937</v>
      </c>
      <c r="E3940" s="69" t="s">
        <v>2483</v>
      </c>
      <c r="F3940" s="69">
        <v>1805</v>
      </c>
      <c r="G3940" s="69" t="s">
        <v>1948</v>
      </c>
      <c r="L3940" s="73"/>
      <c r="M3940" s="73"/>
    </row>
    <row r="3941" spans="1:45" ht="14.4">
      <c r="A3941" s="27" t="str">
        <f>VLOOKUP(C3941,'user list'!A:B,2,0)</f>
        <v>BCRD</v>
      </c>
      <c r="B3941" s="172">
        <v>45811.399074074077</v>
      </c>
      <c r="C3941" s="69" t="s">
        <v>192</v>
      </c>
      <c r="D3941" s="69" t="s">
        <v>1937</v>
      </c>
      <c r="E3941" s="69" t="s">
        <v>2483</v>
      </c>
      <c r="F3941" s="69">
        <v>1805</v>
      </c>
      <c r="G3941" s="69" t="s">
        <v>1939</v>
      </c>
      <c r="L3941" s="73"/>
      <c r="M3941" s="73"/>
    </row>
    <row r="3942" spans="1:45" ht="14.4">
      <c r="A3942" s="27" t="str">
        <f>VLOOKUP(C3942,'user list'!A:B,2,0)</f>
        <v>Admin</v>
      </c>
      <c r="B3942" s="172">
        <v>45811.399074074077</v>
      </c>
      <c r="C3942" s="69" t="s">
        <v>186</v>
      </c>
      <c r="D3942" s="69" t="s">
        <v>1937</v>
      </c>
      <c r="E3942" s="69" t="s">
        <v>2483</v>
      </c>
      <c r="F3942" s="69">
        <v>1805</v>
      </c>
      <c r="G3942" s="69" t="s">
        <v>1948</v>
      </c>
      <c r="O3942" s="73"/>
      <c r="P3942" s="73"/>
    </row>
    <row r="3943" spans="1:45" ht="14.4">
      <c r="A3943" s="27" t="str">
        <f>VLOOKUP(C3943,'user list'!A:B,2,0)</f>
        <v>PROC</v>
      </c>
      <c r="B3943" s="172">
        <v>45811.399143518516</v>
      </c>
      <c r="C3943" s="69" t="s">
        <v>262</v>
      </c>
      <c r="D3943" s="69" t="s">
        <v>1937</v>
      </c>
      <c r="E3943" s="69" t="s">
        <v>2463</v>
      </c>
      <c r="F3943" s="69">
        <v>1760</v>
      </c>
      <c r="G3943" s="69" t="s">
        <v>1939</v>
      </c>
    </row>
    <row r="3944" spans="1:45" ht="14.4">
      <c r="A3944" s="27" t="str">
        <f>VLOOKUP(C3944,'user list'!A:B,2,0)</f>
        <v>PROC</v>
      </c>
      <c r="B3944" s="172">
        <v>45811.399224537039</v>
      </c>
      <c r="C3944" s="69" t="s">
        <v>262</v>
      </c>
      <c r="D3944" s="69" t="s">
        <v>1937</v>
      </c>
      <c r="E3944" s="69" t="s">
        <v>2463</v>
      </c>
      <c r="F3944" s="69">
        <v>1760</v>
      </c>
      <c r="G3944" s="69" t="s">
        <v>1949</v>
      </c>
    </row>
    <row r="3945" spans="1:45" ht="14.4">
      <c r="A3945" s="27" t="str">
        <f>VLOOKUP(C3945,'user list'!A:B,2,0)</f>
        <v>PROC</v>
      </c>
      <c r="B3945" s="172">
        <v>45811.399305555555</v>
      </c>
      <c r="C3945" s="69" t="s">
        <v>262</v>
      </c>
      <c r="D3945" s="69" t="s">
        <v>1937</v>
      </c>
      <c r="E3945" s="69" t="s">
        <v>2463</v>
      </c>
      <c r="F3945" s="69">
        <v>1760</v>
      </c>
      <c r="G3945" s="69" t="s">
        <v>1949</v>
      </c>
      <c r="O3945" s="73"/>
      <c r="P3945" s="73"/>
    </row>
    <row r="3946" spans="1:45" ht="14.4">
      <c r="A3946" s="27" t="str">
        <f>VLOOKUP(C3946,'user list'!A:B,2,0)</f>
        <v>QCEAU</v>
      </c>
      <c r="B3946" s="172">
        <v>45811.399884259263</v>
      </c>
      <c r="C3946" s="69" t="s">
        <v>266</v>
      </c>
      <c r="D3946" s="69" t="s">
        <v>1937</v>
      </c>
      <c r="E3946" s="69" t="s">
        <v>2460</v>
      </c>
      <c r="F3946" s="69">
        <v>1755</v>
      </c>
      <c r="G3946" s="69" t="s">
        <v>1939</v>
      </c>
      <c r="L3946" s="73"/>
      <c r="M3946" s="73"/>
    </row>
    <row r="3947" spans="1:45" ht="14.4">
      <c r="A3947" s="27" t="str">
        <f>VLOOKUP(C3947,'user list'!A:B,2,0)</f>
        <v>QCEAU</v>
      </c>
      <c r="B3947" s="172">
        <v>45811.402025462965</v>
      </c>
      <c r="C3947" s="69" t="s">
        <v>266</v>
      </c>
      <c r="D3947" s="69" t="s">
        <v>1937</v>
      </c>
      <c r="E3947" s="69" t="s">
        <v>2461</v>
      </c>
      <c r="F3947" s="69">
        <v>1756</v>
      </c>
      <c r="G3947" s="69" t="s">
        <v>1939</v>
      </c>
    </row>
    <row r="3948" spans="1:45" ht="14.4">
      <c r="A3948" s="27" t="str">
        <f>VLOOKUP(C3948,'user list'!A:B,2,0)</f>
        <v>PROC</v>
      </c>
      <c r="B3948" s="172">
        <v>45811.402245370373</v>
      </c>
      <c r="C3948" s="69" t="s">
        <v>262</v>
      </c>
      <c r="D3948" s="69" t="s">
        <v>1937</v>
      </c>
      <c r="E3948" s="69" t="s">
        <v>1380</v>
      </c>
      <c r="F3948" s="69">
        <v>1779</v>
      </c>
      <c r="G3948" s="69" t="s">
        <v>1939</v>
      </c>
    </row>
    <row r="3949" spans="1:45" ht="14.4">
      <c r="A3949" s="27" t="str">
        <f>VLOOKUP(C3949,'user list'!A:B,2,0)</f>
        <v>ITDD</v>
      </c>
      <c r="B3949" s="172">
        <v>45811.403541666667</v>
      </c>
      <c r="C3949" s="69" t="s">
        <v>219</v>
      </c>
      <c r="D3949" s="69" t="s">
        <v>1937</v>
      </c>
      <c r="E3949" s="69" t="s">
        <v>2483</v>
      </c>
      <c r="F3949" s="69">
        <v>1805</v>
      </c>
      <c r="G3949" s="69" t="s">
        <v>1939</v>
      </c>
    </row>
    <row r="3950" spans="1:45" ht="14.4">
      <c r="A3950" s="27" t="str">
        <f>VLOOKUP(C3950,'user list'!A:B,2,0)</f>
        <v>DOE</v>
      </c>
      <c r="B3950" s="172">
        <v>45811.404178240744</v>
      </c>
      <c r="C3950" s="69" t="s">
        <v>212</v>
      </c>
      <c r="D3950" s="69" t="s">
        <v>1937</v>
      </c>
      <c r="E3950" s="69" t="s">
        <v>2485</v>
      </c>
      <c r="F3950" s="69">
        <v>1808</v>
      </c>
      <c r="G3950" s="69" t="s">
        <v>1939</v>
      </c>
      <c r="O3950" s="73"/>
      <c r="P3950" s="73"/>
    </row>
    <row r="3951" spans="1:45" ht="14.4">
      <c r="A3951" s="27" t="str">
        <f>VLOOKUP(C3951,'user list'!A:B,2,0)</f>
        <v>PLEB</v>
      </c>
      <c r="B3951" s="172">
        <v>45811.408206018517</v>
      </c>
      <c r="C3951" s="69" t="s">
        <v>260</v>
      </c>
      <c r="D3951" s="69" t="s">
        <v>1937</v>
      </c>
      <c r="E3951" s="69" t="s">
        <v>2483</v>
      </c>
      <c r="F3951" s="69">
        <v>1805</v>
      </c>
      <c r="G3951" s="69" t="s">
        <v>1939</v>
      </c>
      <c r="O3951" s="73"/>
      <c r="P3951" s="73"/>
    </row>
    <row r="3952" spans="1:45" ht="14.4">
      <c r="A3952" s="27" t="str">
        <f>VLOOKUP(C3952,'user list'!A:B,2,0)</f>
        <v>PLEB</v>
      </c>
      <c r="B3952" s="172">
        <v>45811.409166666665</v>
      </c>
      <c r="C3952" s="69" t="s">
        <v>260</v>
      </c>
      <c r="D3952" s="69" t="s">
        <v>1937</v>
      </c>
      <c r="E3952" s="69" t="s">
        <v>2483</v>
      </c>
      <c r="F3952" s="69">
        <v>1805</v>
      </c>
      <c r="G3952" s="69" t="s">
        <v>1947</v>
      </c>
      <c r="O3952" s="73"/>
      <c r="P3952" s="73"/>
    </row>
    <row r="3953" spans="1:51" ht="14.4">
      <c r="A3953" s="27" t="str">
        <f>VLOOKUP(C3953,'user list'!A:B,2,0)</f>
        <v>PLEB</v>
      </c>
      <c r="B3953" s="172">
        <v>45811.409166666665</v>
      </c>
      <c r="C3953" s="69" t="s">
        <v>260</v>
      </c>
      <c r="D3953" s="69" t="s">
        <v>1937</v>
      </c>
      <c r="E3953" s="69" t="s">
        <v>2483</v>
      </c>
      <c r="F3953" s="69">
        <v>1805</v>
      </c>
      <c r="G3953" s="69" t="s">
        <v>1948</v>
      </c>
    </row>
    <row r="3954" spans="1:51" ht="14.4">
      <c r="A3954" s="27" t="str">
        <f>VLOOKUP(C3954,'user list'!A:B,2,0)</f>
        <v>PLEB</v>
      </c>
      <c r="B3954" s="172">
        <v>45811.409166666665</v>
      </c>
      <c r="C3954" s="69" t="s">
        <v>260</v>
      </c>
      <c r="D3954" s="69" t="s">
        <v>1937</v>
      </c>
      <c r="E3954" s="69" t="s">
        <v>2483</v>
      </c>
      <c r="F3954" s="69">
        <v>1805</v>
      </c>
      <c r="G3954" s="69" t="s">
        <v>1939</v>
      </c>
    </row>
    <row r="3955" spans="1:51" ht="14.4">
      <c r="A3955" s="27" t="str">
        <f>VLOOKUP(C3955,'user list'!A:B,2,0)</f>
        <v>Admin</v>
      </c>
      <c r="B3955" s="172">
        <v>45811.409166666665</v>
      </c>
      <c r="C3955" s="69" t="s">
        <v>186</v>
      </c>
      <c r="D3955" s="69" t="s">
        <v>1937</v>
      </c>
      <c r="E3955" s="69" t="s">
        <v>2483</v>
      </c>
      <c r="F3955" s="69">
        <v>1805</v>
      </c>
      <c r="G3955" s="69" t="s">
        <v>1948</v>
      </c>
      <c r="AV3955" s="74"/>
      <c r="AY3955" s="74"/>
    </row>
    <row r="3956" spans="1:51" ht="14.4">
      <c r="A3956" s="27" t="str">
        <f>VLOOKUP(C3956,'user list'!A:B,2,0)</f>
        <v>TFCOPRISS</v>
      </c>
      <c r="B3956" s="172">
        <v>45811.409594907411</v>
      </c>
      <c r="C3956" s="69" t="s">
        <v>274</v>
      </c>
      <c r="D3956" s="69" t="s">
        <v>1937</v>
      </c>
      <c r="E3956" s="69" t="s">
        <v>2463</v>
      </c>
      <c r="F3956" s="69">
        <v>1760</v>
      </c>
      <c r="G3956" s="69" t="s">
        <v>1939</v>
      </c>
      <c r="L3956" s="73"/>
      <c r="M3956" s="73"/>
    </row>
    <row r="3957" spans="1:51" ht="14.4">
      <c r="A3957" s="27" t="str">
        <f>VLOOKUP(C3957,'user list'!A:B,2,0)</f>
        <v>OCA</v>
      </c>
      <c r="B3957" s="172">
        <v>45811.409618055557</v>
      </c>
      <c r="C3957" s="69" t="s">
        <v>227</v>
      </c>
      <c r="D3957" s="69" t="s">
        <v>1937</v>
      </c>
      <c r="E3957" s="69" t="s">
        <v>2049</v>
      </c>
      <c r="F3957" s="69">
        <v>1796</v>
      </c>
      <c r="G3957" s="69" t="s">
        <v>1947</v>
      </c>
      <c r="L3957" s="73"/>
      <c r="M3957" s="73"/>
    </row>
    <row r="3958" spans="1:51" ht="14.4">
      <c r="A3958" s="27" t="str">
        <f>VLOOKUP(C3958,'user list'!A:B,2,0)</f>
        <v>OCA</v>
      </c>
      <c r="B3958" s="172">
        <v>45811.409618055557</v>
      </c>
      <c r="C3958" s="69" t="s">
        <v>227</v>
      </c>
      <c r="D3958" s="69" t="s">
        <v>1937</v>
      </c>
      <c r="E3958" s="69" t="s">
        <v>2049</v>
      </c>
      <c r="F3958" s="69">
        <v>1796</v>
      </c>
      <c r="G3958" s="69" t="s">
        <v>1948</v>
      </c>
      <c r="O3958" s="73"/>
      <c r="P3958" s="73"/>
    </row>
    <row r="3959" spans="1:51" ht="14.4">
      <c r="A3959" s="27" t="str">
        <f>VLOOKUP(C3959,'user list'!A:B,2,0)</f>
        <v>OCA</v>
      </c>
      <c r="B3959" s="172">
        <v>45811.409618055557</v>
      </c>
      <c r="C3959" s="69" t="s">
        <v>227</v>
      </c>
      <c r="D3959" s="69" t="s">
        <v>1937</v>
      </c>
      <c r="E3959" s="69" t="s">
        <v>2049</v>
      </c>
      <c r="F3959" s="69">
        <v>1796</v>
      </c>
      <c r="G3959" s="69" t="s">
        <v>1939</v>
      </c>
    </row>
    <row r="3960" spans="1:51" ht="14.4">
      <c r="A3960" s="27" t="str">
        <f>VLOOKUP(C3960,'user list'!A:B,2,0)</f>
        <v>OCA</v>
      </c>
      <c r="B3960" s="172">
        <v>45811.409710648149</v>
      </c>
      <c r="C3960" s="69" t="s">
        <v>227</v>
      </c>
      <c r="D3960" s="69" t="s">
        <v>1937</v>
      </c>
      <c r="E3960" s="69" t="s">
        <v>2483</v>
      </c>
      <c r="F3960" s="69">
        <v>1805</v>
      </c>
      <c r="G3960" s="69" t="s">
        <v>1939</v>
      </c>
    </row>
    <row r="3961" spans="1:51" ht="14.4">
      <c r="A3961" s="27" t="str">
        <f>VLOOKUP(C3961,'user list'!A:B,2,0)</f>
        <v>CVD</v>
      </c>
      <c r="B3961" s="172">
        <v>45811.409768518519</v>
      </c>
      <c r="C3961" s="69" t="s">
        <v>208</v>
      </c>
      <c r="D3961" s="69" t="s">
        <v>1937</v>
      </c>
      <c r="E3961" s="69" t="s">
        <v>2483</v>
      </c>
      <c r="F3961" s="69">
        <v>1805</v>
      </c>
      <c r="G3961" s="69" t="s">
        <v>1939</v>
      </c>
    </row>
    <row r="3962" spans="1:51" ht="14.4">
      <c r="A3962" s="27" t="str">
        <f>VLOOKUP(C3962,'user list'!A:B,2,0)</f>
        <v>DBO</v>
      </c>
      <c r="B3962" s="172">
        <v>45811.409814814811</v>
      </c>
      <c r="C3962" s="69" t="s">
        <v>209</v>
      </c>
      <c r="D3962" s="69" t="s">
        <v>1937</v>
      </c>
      <c r="E3962" s="69" t="s">
        <v>2483</v>
      </c>
      <c r="F3962" s="69">
        <v>1805</v>
      </c>
      <c r="G3962" s="69" t="s">
        <v>1939</v>
      </c>
      <c r="O3962" s="73"/>
      <c r="P3962" s="73"/>
    </row>
    <row r="3963" spans="1:51" ht="14.4">
      <c r="A3963" s="27" t="str">
        <f>VLOOKUP(C3963,'user list'!A:B,2,0)</f>
        <v>PLEB</v>
      </c>
      <c r="B3963" s="172">
        <v>45811.409895833334</v>
      </c>
      <c r="C3963" s="69" t="s">
        <v>260</v>
      </c>
      <c r="D3963" s="69" t="s">
        <v>1937</v>
      </c>
      <c r="E3963" s="69" t="s">
        <v>2483</v>
      </c>
      <c r="F3963" s="69">
        <v>1805</v>
      </c>
      <c r="G3963" s="69" t="s">
        <v>1949</v>
      </c>
      <c r="O3963" s="73"/>
      <c r="P3963" s="73"/>
    </row>
    <row r="3964" spans="1:51" ht="14.4">
      <c r="A3964" s="27" t="str">
        <f>VLOOKUP(C3964,'user list'!A:B,2,0)</f>
        <v>CVD</v>
      </c>
      <c r="B3964" s="172">
        <v>45811.410231481481</v>
      </c>
      <c r="C3964" s="69" t="s">
        <v>208</v>
      </c>
      <c r="D3964" s="69" t="s">
        <v>1937</v>
      </c>
      <c r="E3964" s="69" t="s">
        <v>2483</v>
      </c>
      <c r="F3964" s="69">
        <v>1805</v>
      </c>
      <c r="G3964" s="69" t="s">
        <v>1939</v>
      </c>
      <c r="O3964" s="73"/>
      <c r="P3964" s="73"/>
    </row>
    <row r="3965" spans="1:51" ht="14.4">
      <c r="A3965" s="27" t="str">
        <f>VLOOKUP(C3965,'user list'!A:B,2,0)</f>
        <v>TFCOPRISS</v>
      </c>
      <c r="B3965" s="172">
        <v>45811.410370370373</v>
      </c>
      <c r="C3965" s="69" t="s">
        <v>274</v>
      </c>
      <c r="D3965" s="69" t="s">
        <v>1937</v>
      </c>
      <c r="E3965" s="69" t="s">
        <v>2463</v>
      </c>
      <c r="F3965" s="69">
        <v>1760</v>
      </c>
      <c r="G3965" s="69" t="s">
        <v>1947</v>
      </c>
      <c r="O3965" s="73"/>
      <c r="P3965" s="73"/>
    </row>
    <row r="3966" spans="1:51" ht="14.4">
      <c r="A3966" s="27" t="str">
        <f>VLOOKUP(C3966,'user list'!A:B,2,0)</f>
        <v>TFCOPRISS</v>
      </c>
      <c r="B3966" s="172">
        <v>45811.410370370373</v>
      </c>
      <c r="C3966" s="69" t="s">
        <v>274</v>
      </c>
      <c r="D3966" s="69" t="s">
        <v>1937</v>
      </c>
      <c r="E3966" s="69" t="s">
        <v>2463</v>
      </c>
      <c r="F3966" s="69">
        <v>1760</v>
      </c>
      <c r="G3966" s="69" t="s">
        <v>1948</v>
      </c>
      <c r="O3966" s="73"/>
      <c r="P3966" s="73"/>
    </row>
    <row r="3967" spans="1:51" ht="14.4">
      <c r="A3967" s="27" t="str">
        <f>VLOOKUP(C3967,'user list'!A:B,2,0)</f>
        <v>TFCOPRISS</v>
      </c>
      <c r="B3967" s="172">
        <v>45811.410370370373</v>
      </c>
      <c r="C3967" s="69" t="s">
        <v>274</v>
      </c>
      <c r="D3967" s="69" t="s">
        <v>1937</v>
      </c>
      <c r="E3967" s="69" t="s">
        <v>2463</v>
      </c>
      <c r="F3967" s="69">
        <v>1760</v>
      </c>
      <c r="G3967" s="69" t="s">
        <v>1939</v>
      </c>
      <c r="L3967" s="73"/>
      <c r="M3967" s="73"/>
    </row>
    <row r="3968" spans="1:51" ht="14.4">
      <c r="A3968" s="27" t="str">
        <f>VLOOKUP(C3968,'user list'!A:B,2,0)</f>
        <v>Admin</v>
      </c>
      <c r="B3968" s="172">
        <v>45811.410370370373</v>
      </c>
      <c r="C3968" s="69" t="s">
        <v>186</v>
      </c>
      <c r="D3968" s="69" t="s">
        <v>1937</v>
      </c>
      <c r="E3968" s="69" t="s">
        <v>2463</v>
      </c>
      <c r="F3968" s="69">
        <v>1760</v>
      </c>
      <c r="G3968" s="69" t="s">
        <v>1948</v>
      </c>
      <c r="L3968" s="73"/>
      <c r="M3968" s="73"/>
    </row>
    <row r="3969" spans="1:33" ht="14.4">
      <c r="A3969" s="27" t="str">
        <f>VLOOKUP(C3969,'user list'!A:B,2,0)</f>
        <v>OCA</v>
      </c>
      <c r="B3969" s="172">
        <v>45811.410567129627</v>
      </c>
      <c r="C3969" s="69" t="s">
        <v>227</v>
      </c>
      <c r="D3969" s="69" t="s">
        <v>1937</v>
      </c>
      <c r="E3969" s="69" t="s">
        <v>2483</v>
      </c>
      <c r="F3969" s="69">
        <v>1805</v>
      </c>
      <c r="G3969" s="69" t="s">
        <v>1949</v>
      </c>
    </row>
    <row r="3970" spans="1:33" ht="14.4">
      <c r="A3970" s="27" t="str">
        <f>VLOOKUP(C3970,'user list'!A:B,2,0)</f>
        <v>TFCOPRISS</v>
      </c>
      <c r="B3970" s="172">
        <v>45811.410613425927</v>
      </c>
      <c r="C3970" s="69" t="s">
        <v>274</v>
      </c>
      <c r="D3970" s="69" t="s">
        <v>1937</v>
      </c>
      <c r="E3970" s="69" t="s">
        <v>2483</v>
      </c>
      <c r="F3970" s="69">
        <v>1805</v>
      </c>
      <c r="G3970" s="69" t="s">
        <v>1939</v>
      </c>
    </row>
    <row r="3971" spans="1:33" ht="14.4">
      <c r="A3971" s="27" t="str">
        <f>VLOOKUP(C3971,'user list'!A:B,2,0)</f>
        <v>SSDD</v>
      </c>
      <c r="B3971" s="172">
        <v>45811.410868055558</v>
      </c>
      <c r="C3971" s="69" t="s">
        <v>273</v>
      </c>
      <c r="D3971" s="69" t="s">
        <v>1937</v>
      </c>
      <c r="E3971" s="69" t="s">
        <v>2483</v>
      </c>
      <c r="F3971" s="69">
        <v>1805</v>
      </c>
      <c r="G3971" s="69" t="s">
        <v>1939</v>
      </c>
    </row>
    <row r="3972" spans="1:33" ht="14.4">
      <c r="A3972" s="27" t="str">
        <f>VLOOKUP(C3972,'user list'!A:B,2,0)</f>
        <v>Admin</v>
      </c>
      <c r="B3972" s="172">
        <v>45811.41101851852</v>
      </c>
      <c r="C3972" s="69" t="s">
        <v>186</v>
      </c>
      <c r="D3972" s="69" t="s">
        <v>1937</v>
      </c>
      <c r="E3972" s="69" t="s">
        <v>2049</v>
      </c>
      <c r="F3972" s="69">
        <v>1796</v>
      </c>
      <c r="G3972" s="69" t="s">
        <v>1948</v>
      </c>
    </row>
    <row r="3973" spans="1:33" ht="14.4">
      <c r="A3973" s="27" t="str">
        <f>VLOOKUP(C3973,'user list'!A:B,2,0)</f>
        <v>CVD</v>
      </c>
      <c r="B3973" s="172">
        <v>45811.411261574074</v>
      </c>
      <c r="C3973" s="69" t="s">
        <v>208</v>
      </c>
      <c r="D3973" s="69" t="s">
        <v>1937</v>
      </c>
      <c r="E3973" s="69" t="s">
        <v>2483</v>
      </c>
      <c r="F3973" s="69">
        <v>1805</v>
      </c>
      <c r="G3973" s="69" t="s">
        <v>1947</v>
      </c>
      <c r="AD3973" s="74"/>
      <c r="AG3973" s="74"/>
    </row>
    <row r="3974" spans="1:33" ht="14.4">
      <c r="A3974" s="27" t="str">
        <f>VLOOKUP(C3974,'user list'!A:B,2,0)</f>
        <v>CVD</v>
      </c>
      <c r="B3974" s="172">
        <v>45811.411261574074</v>
      </c>
      <c r="C3974" s="69" t="s">
        <v>208</v>
      </c>
      <c r="D3974" s="69" t="s">
        <v>1937</v>
      </c>
      <c r="E3974" s="69" t="s">
        <v>2483</v>
      </c>
      <c r="F3974" s="69">
        <v>1805</v>
      </c>
      <c r="G3974" s="69" t="s">
        <v>1948</v>
      </c>
      <c r="L3974" s="73"/>
      <c r="M3974" s="73"/>
    </row>
    <row r="3975" spans="1:33" ht="14.4">
      <c r="A3975" s="27" t="str">
        <f>VLOOKUP(C3975,'user list'!A:B,2,0)</f>
        <v>CVD</v>
      </c>
      <c r="B3975" s="172">
        <v>45811.411261574074</v>
      </c>
      <c r="C3975" s="69" t="s">
        <v>208</v>
      </c>
      <c r="D3975" s="69" t="s">
        <v>1937</v>
      </c>
      <c r="E3975" s="69" t="s">
        <v>2483</v>
      </c>
      <c r="F3975" s="69">
        <v>1805</v>
      </c>
      <c r="G3975" s="69" t="s">
        <v>1939</v>
      </c>
    </row>
    <row r="3976" spans="1:33" ht="14.4">
      <c r="A3976" s="27" t="str">
        <f>VLOOKUP(C3976,'user list'!A:B,2,0)</f>
        <v>Admin</v>
      </c>
      <c r="B3976" s="172">
        <v>45811.411261574074</v>
      </c>
      <c r="C3976" s="69" t="s">
        <v>186</v>
      </c>
      <c r="D3976" s="69" t="s">
        <v>1937</v>
      </c>
      <c r="E3976" s="69" t="s">
        <v>2483</v>
      </c>
      <c r="F3976" s="69">
        <v>1805</v>
      </c>
      <c r="G3976" s="69" t="s">
        <v>1948</v>
      </c>
      <c r="O3976" s="73"/>
      <c r="P3976" s="73"/>
    </row>
    <row r="3977" spans="1:33" ht="14.4">
      <c r="A3977" s="27" t="str">
        <f>VLOOKUP(C3977,'user list'!A:B,2,0)</f>
        <v>SSDD</v>
      </c>
      <c r="B3977" s="172">
        <v>45811.411643518521</v>
      </c>
      <c r="C3977" s="69" t="s">
        <v>273</v>
      </c>
      <c r="D3977" s="69" t="s">
        <v>1937</v>
      </c>
      <c r="E3977" s="69" t="s">
        <v>2483</v>
      </c>
      <c r="F3977" s="69">
        <v>1805</v>
      </c>
      <c r="G3977" s="69" t="s">
        <v>1947</v>
      </c>
      <c r="O3977" s="73"/>
      <c r="P3977" s="73"/>
    </row>
    <row r="3978" spans="1:33" ht="14.4">
      <c r="A3978" s="27" t="str">
        <f>VLOOKUP(C3978,'user list'!A:B,2,0)</f>
        <v>SSDD</v>
      </c>
      <c r="B3978" s="172">
        <v>45811.411643518521</v>
      </c>
      <c r="C3978" s="69" t="s">
        <v>273</v>
      </c>
      <c r="D3978" s="69" t="s">
        <v>1937</v>
      </c>
      <c r="E3978" s="69" t="s">
        <v>2483</v>
      </c>
      <c r="F3978" s="69">
        <v>1805</v>
      </c>
      <c r="G3978" s="69" t="s">
        <v>1948</v>
      </c>
    </row>
    <row r="3979" spans="1:33" ht="14.4">
      <c r="A3979" s="27" t="str">
        <f>VLOOKUP(C3979,'user list'!A:B,2,0)</f>
        <v>SSDD</v>
      </c>
      <c r="B3979" s="172">
        <v>45811.411643518521</v>
      </c>
      <c r="C3979" s="69" t="s">
        <v>273</v>
      </c>
      <c r="D3979" s="69" t="s">
        <v>1937</v>
      </c>
      <c r="E3979" s="69" t="s">
        <v>2483</v>
      </c>
      <c r="F3979" s="69">
        <v>1805</v>
      </c>
      <c r="G3979" s="69" t="s">
        <v>1939</v>
      </c>
    </row>
    <row r="3980" spans="1:33" ht="14.4">
      <c r="A3980" s="27" t="str">
        <f>VLOOKUP(C3980,'user list'!A:B,2,0)</f>
        <v>Admin</v>
      </c>
      <c r="B3980" s="172">
        <v>45811.411643518521</v>
      </c>
      <c r="C3980" s="69" t="s">
        <v>186</v>
      </c>
      <c r="D3980" s="69" t="s">
        <v>1937</v>
      </c>
      <c r="E3980" s="69" t="s">
        <v>2483</v>
      </c>
      <c r="F3980" s="69">
        <v>1805</v>
      </c>
      <c r="G3980" s="69" t="s">
        <v>1948</v>
      </c>
    </row>
    <row r="3981" spans="1:33" ht="14.4">
      <c r="A3981" s="27" t="str">
        <f>VLOOKUP(C3981,'user list'!A:B,2,0)</f>
        <v>PLEB</v>
      </c>
      <c r="B3981" s="172">
        <v>45811.411689814813</v>
      </c>
      <c r="C3981" s="69" t="s">
        <v>260</v>
      </c>
      <c r="D3981" s="69" t="s">
        <v>1937</v>
      </c>
      <c r="E3981" s="69" t="s">
        <v>2483</v>
      </c>
      <c r="F3981" s="69">
        <v>1805</v>
      </c>
      <c r="G3981" s="69" t="s">
        <v>2441</v>
      </c>
      <c r="AD3981" s="73"/>
      <c r="AE3981" s="73"/>
    </row>
    <row r="3982" spans="1:33" ht="14.4">
      <c r="A3982" s="27" t="str">
        <f>VLOOKUP(C3982,'user list'!A:B,2,0)</f>
        <v>CVD</v>
      </c>
      <c r="B3982" s="172">
        <v>45811.412210648145</v>
      </c>
      <c r="C3982" s="69" t="s">
        <v>208</v>
      </c>
      <c r="D3982" s="69" t="s">
        <v>1937</v>
      </c>
      <c r="E3982" s="69" t="s">
        <v>2483</v>
      </c>
      <c r="F3982" s="69">
        <v>1805</v>
      </c>
      <c r="G3982" s="69" t="s">
        <v>1949</v>
      </c>
      <c r="L3982" s="73"/>
      <c r="M3982" s="73"/>
    </row>
    <row r="3983" spans="1:33" ht="14.4">
      <c r="A3983" s="27" t="str">
        <f>VLOOKUP(C3983,'user list'!A:B,2,0)</f>
        <v>TFCOPRISS</v>
      </c>
      <c r="B3983" s="172">
        <v>45811.41265046296</v>
      </c>
      <c r="C3983" s="69" t="s">
        <v>274</v>
      </c>
      <c r="D3983" s="69" t="s">
        <v>1937</v>
      </c>
      <c r="E3983" s="69" t="s">
        <v>2483</v>
      </c>
      <c r="F3983" s="69">
        <v>1805</v>
      </c>
      <c r="G3983" s="69" t="s">
        <v>1947</v>
      </c>
    </row>
    <row r="3984" spans="1:33" ht="14.4">
      <c r="A3984" s="27" t="str">
        <f>VLOOKUP(C3984,'user list'!A:B,2,0)</f>
        <v>TFCOPRISS</v>
      </c>
      <c r="B3984" s="172">
        <v>45811.41265046296</v>
      </c>
      <c r="C3984" s="69" t="s">
        <v>274</v>
      </c>
      <c r="D3984" s="69" t="s">
        <v>1937</v>
      </c>
      <c r="E3984" s="69" t="s">
        <v>2483</v>
      </c>
      <c r="F3984" s="69">
        <v>1805</v>
      </c>
      <c r="G3984" s="69" t="s">
        <v>1948</v>
      </c>
    </row>
    <row r="3985" spans="1:54" ht="14.4">
      <c r="A3985" s="27" t="str">
        <f>VLOOKUP(C3985,'user list'!A:B,2,0)</f>
        <v>Admin</v>
      </c>
      <c r="B3985" s="172">
        <v>45811.412662037037</v>
      </c>
      <c r="C3985" s="69" t="s">
        <v>186</v>
      </c>
      <c r="D3985" s="69" t="s">
        <v>1937</v>
      </c>
      <c r="E3985" s="69" t="s">
        <v>2483</v>
      </c>
      <c r="F3985" s="69">
        <v>1805</v>
      </c>
      <c r="G3985" s="69" t="s">
        <v>1948</v>
      </c>
    </row>
    <row r="3986" spans="1:54" ht="14.4">
      <c r="A3986" s="27" t="str">
        <f>VLOOKUP(C3986,'user list'!A:B,2,0)</f>
        <v>TFCOPRISS</v>
      </c>
      <c r="B3986" s="172">
        <v>45811.412662037037</v>
      </c>
      <c r="C3986" s="69" t="s">
        <v>274</v>
      </c>
      <c r="D3986" s="69" t="s">
        <v>1937</v>
      </c>
      <c r="E3986" s="69" t="s">
        <v>2483</v>
      </c>
      <c r="F3986" s="69">
        <v>1805</v>
      </c>
      <c r="G3986" s="69" t="s">
        <v>1939</v>
      </c>
    </row>
    <row r="3987" spans="1:54" ht="14.4">
      <c r="A3987" s="27" t="str">
        <f>VLOOKUP(C3987,'user list'!A:B,2,0)</f>
        <v>OCM</v>
      </c>
      <c r="B3987" s="172">
        <v>45811.412905092591</v>
      </c>
      <c r="C3987" s="69" t="s">
        <v>230</v>
      </c>
      <c r="D3987" s="69" t="s">
        <v>1937</v>
      </c>
      <c r="E3987" s="69" t="s">
        <v>2042</v>
      </c>
      <c r="F3987" s="69">
        <v>1810</v>
      </c>
      <c r="G3987" s="69" t="s">
        <v>2440</v>
      </c>
    </row>
    <row r="3988" spans="1:54" ht="14.4">
      <c r="A3988" s="27" t="str">
        <f>VLOOKUP(C3988,'user list'!A:B,2,0)</f>
        <v>Admin</v>
      </c>
      <c r="B3988" s="172">
        <v>45811.412905092591</v>
      </c>
      <c r="C3988" s="69" t="s">
        <v>186</v>
      </c>
      <c r="D3988" s="69" t="s">
        <v>1937</v>
      </c>
      <c r="E3988" s="69" t="s">
        <v>2042</v>
      </c>
      <c r="F3988" s="69">
        <v>1810</v>
      </c>
      <c r="G3988" s="69" t="s">
        <v>1948</v>
      </c>
    </row>
    <row r="3989" spans="1:54" ht="14.4">
      <c r="A3989" s="27" t="str">
        <f>VLOOKUP(C3989,'user list'!A:B,2,0)</f>
        <v>Admin</v>
      </c>
      <c r="B3989" s="172">
        <v>45811.412916666668</v>
      </c>
      <c r="C3989" s="69" t="s">
        <v>186</v>
      </c>
      <c r="D3989" s="69" t="s">
        <v>1937</v>
      </c>
      <c r="E3989" s="69" t="s">
        <v>2042</v>
      </c>
      <c r="F3989" s="69">
        <v>1810</v>
      </c>
      <c r="G3989" s="69" t="s">
        <v>1947</v>
      </c>
      <c r="R3989" s="73"/>
      <c r="S3989" s="73"/>
    </row>
    <row r="3990" spans="1:54" ht="14.4">
      <c r="A3990" s="27" t="str">
        <f>VLOOKUP(C3990,'user list'!A:B,2,0)</f>
        <v>Admin</v>
      </c>
      <c r="B3990" s="172">
        <v>45811.412916666668</v>
      </c>
      <c r="C3990" s="69" t="s">
        <v>186</v>
      </c>
      <c r="D3990" s="69" t="s">
        <v>1937</v>
      </c>
      <c r="E3990" s="69" t="s">
        <v>2042</v>
      </c>
      <c r="F3990" s="69">
        <v>1810</v>
      </c>
      <c r="G3990" s="69" t="s">
        <v>1948</v>
      </c>
    </row>
    <row r="3991" spans="1:54" ht="14.4">
      <c r="A3991" s="27" t="str">
        <f>VLOOKUP(C3991,'user list'!A:B,2,0)</f>
        <v>Admin</v>
      </c>
      <c r="B3991" s="172">
        <v>45811.412916666668</v>
      </c>
      <c r="C3991" s="69" t="s">
        <v>186</v>
      </c>
      <c r="D3991" s="69" t="s">
        <v>1937</v>
      </c>
      <c r="E3991" s="69" t="s">
        <v>2042</v>
      </c>
      <c r="F3991" s="69">
        <v>1810</v>
      </c>
      <c r="G3991" s="69" t="s">
        <v>1948</v>
      </c>
      <c r="O3991" s="73"/>
      <c r="P3991" s="73"/>
    </row>
    <row r="3992" spans="1:54" ht="14.4">
      <c r="A3992" s="27" t="str">
        <f>VLOOKUP(C3992,'user list'!A:B,2,0)</f>
        <v>OCA</v>
      </c>
      <c r="B3992" s="172">
        <v>45811.413148148145</v>
      </c>
      <c r="C3992" s="69" t="s">
        <v>227</v>
      </c>
      <c r="D3992" s="69" t="s">
        <v>1937</v>
      </c>
      <c r="E3992" s="69" t="s">
        <v>2483</v>
      </c>
      <c r="F3992" s="69">
        <v>1805</v>
      </c>
      <c r="G3992" s="69" t="s">
        <v>1947</v>
      </c>
    </row>
    <row r="3993" spans="1:54" ht="14.4">
      <c r="A3993" s="27" t="str">
        <f>VLOOKUP(C3993,'user list'!A:B,2,0)</f>
        <v>OCA</v>
      </c>
      <c r="B3993" s="172">
        <v>45811.413148148145</v>
      </c>
      <c r="C3993" s="69" t="s">
        <v>227</v>
      </c>
      <c r="D3993" s="69" t="s">
        <v>1937</v>
      </c>
      <c r="E3993" s="69" t="s">
        <v>2483</v>
      </c>
      <c r="F3993" s="69">
        <v>1805</v>
      </c>
      <c r="G3993" s="69" t="s">
        <v>1948</v>
      </c>
    </row>
    <row r="3994" spans="1:54" ht="14.4">
      <c r="A3994" s="27" t="str">
        <f>VLOOKUP(C3994,'user list'!A:B,2,0)</f>
        <v>Admin</v>
      </c>
      <c r="B3994" s="172">
        <v>45811.413159722222</v>
      </c>
      <c r="C3994" s="69" t="s">
        <v>186</v>
      </c>
      <c r="D3994" s="69" t="s">
        <v>1937</v>
      </c>
      <c r="E3994" s="69" t="s">
        <v>2483</v>
      </c>
      <c r="F3994" s="69">
        <v>1805</v>
      </c>
      <c r="G3994" s="69" t="s">
        <v>1948</v>
      </c>
    </row>
    <row r="3995" spans="1:54" ht="14.4">
      <c r="A3995" s="27" t="str">
        <f>VLOOKUP(C3995,'user list'!A:B,2,0)</f>
        <v>OCA</v>
      </c>
      <c r="B3995" s="172">
        <v>45811.413159722222</v>
      </c>
      <c r="C3995" s="69" t="s">
        <v>227</v>
      </c>
      <c r="D3995" s="69" t="s">
        <v>1937</v>
      </c>
      <c r="E3995" s="69" t="s">
        <v>2483</v>
      </c>
      <c r="F3995" s="69">
        <v>1805</v>
      </c>
      <c r="G3995" s="69" t="s">
        <v>1939</v>
      </c>
      <c r="AY3995" s="74"/>
      <c r="BB3995" s="74"/>
    </row>
    <row r="3996" spans="1:54" ht="14.4">
      <c r="A3996" s="27" t="str">
        <f>VLOOKUP(C3996,'user list'!A:B,2,0)</f>
        <v>SPORTS</v>
      </c>
      <c r="B3996" s="172">
        <v>45811.414618055554</v>
      </c>
      <c r="C3996" s="69" t="s">
        <v>272</v>
      </c>
      <c r="D3996" s="69" t="s">
        <v>1937</v>
      </c>
      <c r="E3996" s="69" t="s">
        <v>2463</v>
      </c>
      <c r="F3996" s="69">
        <v>1760</v>
      </c>
      <c r="G3996" s="69" t="s">
        <v>1939</v>
      </c>
      <c r="L3996" s="73"/>
      <c r="M3996" s="73"/>
    </row>
    <row r="3997" spans="1:54" ht="14.4">
      <c r="A3997" s="27" t="str">
        <f>VLOOKUP(C3997,'user list'!A:B,2,0)</f>
        <v>OCA</v>
      </c>
      <c r="B3997" s="172">
        <v>45811.414722222224</v>
      </c>
      <c r="C3997" s="69" t="s">
        <v>227</v>
      </c>
      <c r="D3997" s="69" t="s">
        <v>1937</v>
      </c>
      <c r="E3997" s="69" t="s">
        <v>2483</v>
      </c>
      <c r="F3997" s="69">
        <v>1805</v>
      </c>
      <c r="G3997" s="69" t="s">
        <v>1939</v>
      </c>
      <c r="L3997" s="73"/>
      <c r="M3997" s="73"/>
    </row>
    <row r="3998" spans="1:54" ht="14.4">
      <c r="A3998" s="27" t="str">
        <f>VLOOKUP(C3998,'user list'!A:B,2,0)</f>
        <v>PAISD</v>
      </c>
      <c r="B3998" s="172">
        <v>45811.415185185186</v>
      </c>
      <c r="C3998" s="69" t="s">
        <v>256</v>
      </c>
      <c r="D3998" s="69" t="s">
        <v>1937</v>
      </c>
      <c r="E3998" s="69" t="s">
        <v>2483</v>
      </c>
      <c r="F3998" s="69">
        <v>1805</v>
      </c>
      <c r="G3998" s="69" t="s">
        <v>1939</v>
      </c>
      <c r="O3998" s="73"/>
      <c r="P3998" s="73"/>
    </row>
    <row r="3999" spans="1:54" ht="14.4">
      <c r="A3999" s="27" t="str">
        <f>VLOOKUP(C3999,'user list'!A:B,2,0)</f>
        <v>ITDD</v>
      </c>
      <c r="B3999" s="172">
        <v>45811.415289351855</v>
      </c>
      <c r="C3999" s="69" t="s">
        <v>219</v>
      </c>
      <c r="D3999" s="69" t="s">
        <v>1937</v>
      </c>
      <c r="E3999" s="69" t="s">
        <v>2049</v>
      </c>
      <c r="F3999" s="69">
        <v>1796</v>
      </c>
      <c r="G3999" s="69" t="s">
        <v>1939</v>
      </c>
      <c r="O3999" s="73"/>
      <c r="P3999" s="73"/>
    </row>
    <row r="4000" spans="1:54" ht="14.4">
      <c r="A4000" s="27" t="str">
        <f>VLOOKUP(C4000,'user list'!A:B,2,0)</f>
        <v>SPORTS</v>
      </c>
      <c r="B4000" s="172">
        <v>45811.415590277778</v>
      </c>
      <c r="C4000" s="69" t="s">
        <v>272</v>
      </c>
      <c r="D4000" s="69" t="s">
        <v>1937</v>
      </c>
      <c r="E4000" s="69" t="s">
        <v>2483</v>
      </c>
      <c r="F4000" s="69">
        <v>1805</v>
      </c>
      <c r="G4000" s="69" t="s">
        <v>1939</v>
      </c>
    </row>
    <row r="4001" spans="1:31" ht="14.4">
      <c r="A4001" s="27" t="str">
        <f>VLOOKUP(C4001,'user list'!A:B,2,0)</f>
        <v>PAISD</v>
      </c>
      <c r="B4001" s="172">
        <v>45811.415763888886</v>
      </c>
      <c r="C4001" s="69" t="s">
        <v>256</v>
      </c>
      <c r="D4001" s="69" t="s">
        <v>1937</v>
      </c>
      <c r="E4001" s="69" t="s">
        <v>2483</v>
      </c>
      <c r="F4001" s="69">
        <v>1805</v>
      </c>
      <c r="G4001" s="69" t="s">
        <v>1947</v>
      </c>
    </row>
    <row r="4002" spans="1:31" ht="14.4">
      <c r="A4002" s="27" t="str">
        <f>VLOOKUP(C4002,'user list'!A:B,2,0)</f>
        <v>PAISD</v>
      </c>
      <c r="B4002" s="172">
        <v>45811.415763888886</v>
      </c>
      <c r="C4002" s="69" t="s">
        <v>256</v>
      </c>
      <c r="D4002" s="69" t="s">
        <v>1937</v>
      </c>
      <c r="E4002" s="69" t="s">
        <v>2483</v>
      </c>
      <c r="F4002" s="69">
        <v>1805</v>
      </c>
      <c r="G4002" s="69" t="s">
        <v>1948</v>
      </c>
      <c r="O4002" s="73"/>
      <c r="P4002" s="73"/>
    </row>
    <row r="4003" spans="1:31" ht="14.4">
      <c r="A4003" s="27" t="str">
        <f>VLOOKUP(C4003,'user list'!A:B,2,0)</f>
        <v>PAISD</v>
      </c>
      <c r="B4003" s="172">
        <v>45811.415763888886</v>
      </c>
      <c r="C4003" s="69" t="s">
        <v>256</v>
      </c>
      <c r="D4003" s="69" t="s">
        <v>1937</v>
      </c>
      <c r="E4003" s="69" t="s">
        <v>2483</v>
      </c>
      <c r="F4003" s="69">
        <v>1805</v>
      </c>
      <c r="G4003" s="69" t="s">
        <v>1939</v>
      </c>
      <c r="L4003" s="73"/>
      <c r="M4003" s="73"/>
    </row>
    <row r="4004" spans="1:31" ht="14.4">
      <c r="A4004" s="27" t="str">
        <f>VLOOKUP(C4004,'user list'!A:B,2,0)</f>
        <v>Admin</v>
      </c>
      <c r="B4004" s="172">
        <v>45811.415763888886</v>
      </c>
      <c r="C4004" s="69" t="s">
        <v>186</v>
      </c>
      <c r="D4004" s="69" t="s">
        <v>1937</v>
      </c>
      <c r="E4004" s="69" t="s">
        <v>2483</v>
      </c>
      <c r="F4004" s="69">
        <v>1805</v>
      </c>
      <c r="G4004" s="69" t="s">
        <v>1948</v>
      </c>
    </row>
    <row r="4005" spans="1:31" ht="14.4">
      <c r="A4005" s="27" t="str">
        <f>VLOOKUP(C4005,'user list'!A:B,2,0)</f>
        <v>CPDD</v>
      </c>
      <c r="B4005" s="172">
        <v>45811.416307870371</v>
      </c>
      <c r="C4005" s="69" t="s">
        <v>205</v>
      </c>
      <c r="D4005" s="69" t="s">
        <v>1937</v>
      </c>
      <c r="E4005" s="69" t="s">
        <v>2483</v>
      </c>
      <c r="F4005" s="69">
        <v>1805</v>
      </c>
      <c r="G4005" s="69" t="s">
        <v>1939</v>
      </c>
      <c r="AD4005" s="73"/>
      <c r="AE4005" s="73"/>
    </row>
    <row r="4006" spans="1:31" ht="14.4">
      <c r="A4006" s="27" t="str">
        <f>VLOOKUP(C4006,'user list'!A:B,2,0)</f>
        <v>CPDD</v>
      </c>
      <c r="B4006" s="172">
        <v>45811.417002314818</v>
      </c>
      <c r="C4006" s="69" t="s">
        <v>205</v>
      </c>
      <c r="D4006" s="69" t="s">
        <v>1937</v>
      </c>
      <c r="E4006" s="69" t="s">
        <v>2483</v>
      </c>
      <c r="F4006" s="69">
        <v>1805</v>
      </c>
      <c r="G4006" s="69" t="s">
        <v>1947</v>
      </c>
    </row>
    <row r="4007" spans="1:31" ht="14.4">
      <c r="A4007" s="27" t="str">
        <f>VLOOKUP(C4007,'user list'!A:B,2,0)</f>
        <v>CPDD</v>
      </c>
      <c r="B4007" s="172">
        <v>45811.417002314818</v>
      </c>
      <c r="C4007" s="69" t="s">
        <v>205</v>
      </c>
      <c r="D4007" s="69" t="s">
        <v>1937</v>
      </c>
      <c r="E4007" s="69" t="s">
        <v>2483</v>
      </c>
      <c r="F4007" s="69">
        <v>1805</v>
      </c>
      <c r="G4007" s="69" t="s">
        <v>1948</v>
      </c>
      <c r="L4007" s="74"/>
      <c r="O4007" s="73"/>
      <c r="P4007" s="73"/>
    </row>
    <row r="4008" spans="1:31" ht="14.4">
      <c r="A4008" s="27" t="str">
        <f>VLOOKUP(C4008,'user list'!A:B,2,0)</f>
        <v>CPDD</v>
      </c>
      <c r="B4008" s="172">
        <v>45811.417002314818</v>
      </c>
      <c r="C4008" s="69" t="s">
        <v>205</v>
      </c>
      <c r="D4008" s="69" t="s">
        <v>1937</v>
      </c>
      <c r="E4008" s="69" t="s">
        <v>2483</v>
      </c>
      <c r="F4008" s="69">
        <v>1805</v>
      </c>
      <c r="G4008" s="69" t="s">
        <v>1939</v>
      </c>
    </row>
    <row r="4009" spans="1:31" ht="14.4">
      <c r="A4009" s="27" t="str">
        <f>VLOOKUP(C4009,'user list'!A:B,2,0)</f>
        <v>Admin</v>
      </c>
      <c r="B4009" s="172">
        <v>45811.417002314818</v>
      </c>
      <c r="C4009" s="69" t="s">
        <v>186</v>
      </c>
      <c r="D4009" s="69" t="s">
        <v>1937</v>
      </c>
      <c r="E4009" s="69" t="s">
        <v>2483</v>
      </c>
      <c r="F4009" s="69">
        <v>1805</v>
      </c>
      <c r="G4009" s="69" t="s">
        <v>1948</v>
      </c>
    </row>
    <row r="4010" spans="1:31" ht="14.4">
      <c r="A4010" s="27" t="str">
        <f>VLOOKUP(C4010,'user list'!A:B,2,0)</f>
        <v>CPDD</v>
      </c>
      <c r="B4010" s="172">
        <v>45811.417222222219</v>
      </c>
      <c r="C4010" s="69" t="s">
        <v>205</v>
      </c>
      <c r="D4010" s="69" t="s">
        <v>1937</v>
      </c>
      <c r="E4010" s="69" t="s">
        <v>2483</v>
      </c>
      <c r="F4010" s="69">
        <v>1805</v>
      </c>
      <c r="G4010" s="69" t="s">
        <v>1949</v>
      </c>
    </row>
    <row r="4011" spans="1:31" ht="14.4">
      <c r="A4011" s="27" t="str">
        <f>VLOOKUP(C4011,'user list'!A:B,2,0)</f>
        <v>OCM</v>
      </c>
      <c r="B4011" s="172">
        <v>45811.417858796296</v>
      </c>
      <c r="C4011" s="69" t="s">
        <v>230</v>
      </c>
      <c r="D4011" s="69" t="s">
        <v>1937</v>
      </c>
      <c r="E4011" s="69" t="s">
        <v>2483</v>
      </c>
      <c r="F4011" s="69">
        <v>1805</v>
      </c>
      <c r="G4011" s="69" t="s">
        <v>1939</v>
      </c>
    </row>
    <row r="4012" spans="1:31" ht="14.4">
      <c r="A4012" s="27" t="str">
        <f>VLOOKUP(C4012,'user list'!A:B,2,0)</f>
        <v>OCM</v>
      </c>
      <c r="B4012" s="172">
        <v>45811.418634259258</v>
      </c>
      <c r="C4012" s="69" t="s">
        <v>230</v>
      </c>
      <c r="D4012" s="69" t="s">
        <v>1937</v>
      </c>
      <c r="E4012" s="69" t="s">
        <v>2483</v>
      </c>
      <c r="F4012" s="69">
        <v>1805</v>
      </c>
      <c r="G4012" s="69" t="s">
        <v>1947</v>
      </c>
      <c r="O4012" s="73"/>
      <c r="P4012" s="73"/>
    </row>
    <row r="4013" spans="1:31" ht="14.4">
      <c r="A4013" s="27" t="str">
        <f>VLOOKUP(C4013,'user list'!A:B,2,0)</f>
        <v>OCM</v>
      </c>
      <c r="B4013" s="172">
        <v>45811.418634259258</v>
      </c>
      <c r="C4013" s="69" t="s">
        <v>230</v>
      </c>
      <c r="D4013" s="69" t="s">
        <v>1937</v>
      </c>
      <c r="E4013" s="69" t="s">
        <v>2483</v>
      </c>
      <c r="F4013" s="69">
        <v>1805</v>
      </c>
      <c r="G4013" s="69" t="s">
        <v>1948</v>
      </c>
      <c r="L4013" s="73"/>
      <c r="M4013" s="73"/>
    </row>
    <row r="4014" spans="1:31" ht="14.4">
      <c r="A4014" s="27" t="str">
        <f>VLOOKUP(C4014,'user list'!A:B,2,0)</f>
        <v>OCM</v>
      </c>
      <c r="B4014" s="172">
        <v>45811.418634259258</v>
      </c>
      <c r="C4014" s="69" t="s">
        <v>230</v>
      </c>
      <c r="D4014" s="69" t="s">
        <v>1937</v>
      </c>
      <c r="E4014" s="69" t="s">
        <v>2483</v>
      </c>
      <c r="F4014" s="69">
        <v>1805</v>
      </c>
      <c r="G4014" s="69" t="s">
        <v>1939</v>
      </c>
    </row>
    <row r="4015" spans="1:31" ht="14.4">
      <c r="A4015" s="27" t="str">
        <f>VLOOKUP(C4015,'user list'!A:B,2,0)</f>
        <v>BPLD</v>
      </c>
      <c r="B4015" s="172">
        <v>45811.418981481482</v>
      </c>
      <c r="C4015" s="69" t="s">
        <v>194</v>
      </c>
      <c r="D4015" s="69" t="s">
        <v>1937</v>
      </c>
      <c r="E4015" s="69" t="s">
        <v>2483</v>
      </c>
      <c r="F4015" s="69">
        <v>1805</v>
      </c>
      <c r="G4015" s="69" t="s">
        <v>1939</v>
      </c>
      <c r="M4015" s="74"/>
      <c r="O4015" s="73"/>
      <c r="P4015" s="73"/>
    </row>
    <row r="4016" spans="1:31" ht="14.4">
      <c r="A4016" s="27" t="str">
        <f>VLOOKUP(C4016,'user list'!A:B,2,0)</f>
        <v>BPLD</v>
      </c>
      <c r="B4016" s="172">
        <v>45811.419212962966</v>
      </c>
      <c r="C4016" s="69" t="s">
        <v>194</v>
      </c>
      <c r="D4016" s="69" t="s">
        <v>1937</v>
      </c>
      <c r="E4016" s="69" t="s">
        <v>2483</v>
      </c>
      <c r="F4016" s="69">
        <v>1805</v>
      </c>
      <c r="G4016" s="69" t="s">
        <v>1947</v>
      </c>
    </row>
    <row r="4017" spans="1:25" ht="14.4">
      <c r="A4017" s="27" t="str">
        <f>VLOOKUP(C4017,'user list'!A:B,2,0)</f>
        <v>BPLD</v>
      </c>
      <c r="B4017" s="172">
        <v>45811.419212962966</v>
      </c>
      <c r="C4017" s="69" t="s">
        <v>194</v>
      </c>
      <c r="D4017" s="69" t="s">
        <v>1937</v>
      </c>
      <c r="E4017" s="69" t="s">
        <v>2483</v>
      </c>
      <c r="F4017" s="69">
        <v>1805</v>
      </c>
      <c r="G4017" s="69" t="s">
        <v>1948</v>
      </c>
    </row>
    <row r="4018" spans="1:25" ht="14.4">
      <c r="A4018" s="27" t="str">
        <f>VLOOKUP(C4018,'user list'!A:B,2,0)</f>
        <v>BPLD</v>
      </c>
      <c r="B4018" s="172">
        <v>45811.419224537036</v>
      </c>
      <c r="C4018" s="69" t="s">
        <v>194</v>
      </c>
      <c r="D4018" s="69" t="s">
        <v>1937</v>
      </c>
      <c r="E4018" s="69" t="s">
        <v>2483</v>
      </c>
      <c r="F4018" s="69">
        <v>1805</v>
      </c>
      <c r="G4018" s="69" t="s">
        <v>1939</v>
      </c>
    </row>
    <row r="4019" spans="1:25" ht="14.4">
      <c r="A4019" s="27" t="str">
        <f>VLOOKUP(C4019,'user list'!A:B,2,0)</f>
        <v>Admin</v>
      </c>
      <c r="B4019" s="172">
        <v>45811.419224537036</v>
      </c>
      <c r="C4019" s="69" t="s">
        <v>186</v>
      </c>
      <c r="D4019" s="69" t="s">
        <v>1937</v>
      </c>
      <c r="E4019" s="69" t="s">
        <v>2483</v>
      </c>
      <c r="F4019" s="69">
        <v>1805</v>
      </c>
      <c r="G4019" s="69" t="s">
        <v>1948</v>
      </c>
    </row>
    <row r="4020" spans="1:25" ht="14.4">
      <c r="A4020" s="27" t="str">
        <f>VLOOKUP(C4020,'user list'!A:B,2,0)</f>
        <v>Admin</v>
      </c>
      <c r="B4020" s="172">
        <v>45811.419224537036</v>
      </c>
      <c r="C4020" s="69" t="s">
        <v>186</v>
      </c>
      <c r="D4020" s="69" t="s">
        <v>1937</v>
      </c>
      <c r="E4020" s="69" t="s">
        <v>2483</v>
      </c>
      <c r="F4020" s="69">
        <v>1805</v>
      </c>
      <c r="G4020" s="69" t="s">
        <v>1948</v>
      </c>
      <c r="V4020" s="74"/>
      <c r="Y4020" s="74"/>
    </row>
    <row r="4021" spans="1:25" ht="14.4">
      <c r="A4021" s="27" t="str">
        <f>VLOOKUP(C4021,'user list'!A:B,2,0)</f>
        <v>BPLD</v>
      </c>
      <c r="B4021" s="172">
        <v>45811.419317129628</v>
      </c>
      <c r="C4021" s="69" t="s">
        <v>194</v>
      </c>
      <c r="D4021" s="69" t="s">
        <v>1937</v>
      </c>
      <c r="E4021" s="69" t="s">
        <v>2483</v>
      </c>
      <c r="F4021" s="69">
        <v>1805</v>
      </c>
      <c r="G4021" s="69" t="s">
        <v>1949</v>
      </c>
      <c r="M4021" s="73"/>
      <c r="N4021" s="73"/>
    </row>
    <row r="4022" spans="1:25" ht="14.4">
      <c r="A4022" s="27" t="str">
        <f>VLOOKUP(C4022,'user list'!A:B,2,0)</f>
        <v>OCA</v>
      </c>
      <c r="B4022" s="172">
        <v>45811.419583333336</v>
      </c>
      <c r="C4022" s="69" t="s">
        <v>227</v>
      </c>
      <c r="D4022" s="69" t="s">
        <v>1937</v>
      </c>
      <c r="E4022" s="69" t="s">
        <v>2439</v>
      </c>
      <c r="F4022" s="69">
        <v>1444</v>
      </c>
      <c r="G4022" s="69" t="s">
        <v>1939</v>
      </c>
      <c r="M4022" s="73"/>
      <c r="N4022" s="73"/>
    </row>
    <row r="4023" spans="1:25" ht="14.4">
      <c r="A4023" s="27" t="str">
        <f>VLOOKUP(C4023,'user list'!A:B,2,0)</f>
        <v>CPDD</v>
      </c>
      <c r="B4023" s="172">
        <v>45811.419976851852</v>
      </c>
      <c r="C4023" s="69" t="s">
        <v>205</v>
      </c>
      <c r="D4023" s="69" t="s">
        <v>1937</v>
      </c>
      <c r="E4023" s="69" t="s">
        <v>1384</v>
      </c>
      <c r="F4023" s="69">
        <v>1773</v>
      </c>
      <c r="G4023" s="69" t="s">
        <v>1939</v>
      </c>
      <c r="S4023" s="73"/>
      <c r="T4023" s="73"/>
    </row>
    <row r="4024" spans="1:25" ht="14.4">
      <c r="A4024" s="27" t="str">
        <f>VLOOKUP(C4024,'user list'!A:B,2,0)</f>
        <v>CPDD</v>
      </c>
      <c r="B4024" s="172">
        <v>45811.420324074075</v>
      </c>
      <c r="C4024" s="69" t="s">
        <v>205</v>
      </c>
      <c r="D4024" s="69" t="s">
        <v>1937</v>
      </c>
      <c r="E4024" s="69" t="s">
        <v>1384</v>
      </c>
      <c r="F4024" s="69">
        <v>1773</v>
      </c>
      <c r="G4024" s="69" t="s">
        <v>1949</v>
      </c>
    </row>
    <row r="4025" spans="1:25" ht="14.4">
      <c r="A4025" s="27" t="str">
        <f>VLOOKUP(C4025,'user list'!A:B,2,0)</f>
        <v>CPDD</v>
      </c>
      <c r="B4025" s="172">
        <v>45811.420567129629</v>
      </c>
      <c r="C4025" s="69" t="s">
        <v>205</v>
      </c>
      <c r="D4025" s="69" t="s">
        <v>1937</v>
      </c>
      <c r="E4025" s="69" t="s">
        <v>1384</v>
      </c>
      <c r="F4025" s="69">
        <v>1773</v>
      </c>
      <c r="G4025" s="69" t="s">
        <v>1947</v>
      </c>
    </row>
    <row r="4026" spans="1:25" ht="14.4">
      <c r="A4026" s="27" t="str">
        <f>VLOOKUP(C4026,'user list'!A:B,2,0)</f>
        <v>CPDD</v>
      </c>
      <c r="B4026" s="172">
        <v>45811.420567129629</v>
      </c>
      <c r="C4026" s="69" t="s">
        <v>205</v>
      </c>
      <c r="D4026" s="69" t="s">
        <v>1937</v>
      </c>
      <c r="E4026" s="69" t="s">
        <v>1384</v>
      </c>
      <c r="F4026" s="69">
        <v>1773</v>
      </c>
      <c r="G4026" s="69" t="s">
        <v>1948</v>
      </c>
    </row>
    <row r="4027" spans="1:25" ht="14.4">
      <c r="A4027" s="27" t="str">
        <f>VLOOKUP(C4027,'user list'!A:B,2,0)</f>
        <v>CPDD</v>
      </c>
      <c r="B4027" s="172">
        <v>45811.420567129629</v>
      </c>
      <c r="C4027" s="69" t="s">
        <v>205</v>
      </c>
      <c r="D4027" s="69" t="s">
        <v>1937</v>
      </c>
      <c r="E4027" s="69" t="s">
        <v>1384</v>
      </c>
      <c r="F4027" s="69">
        <v>1773</v>
      </c>
      <c r="G4027" s="69" t="s">
        <v>1939</v>
      </c>
      <c r="S4027" s="73"/>
      <c r="T4027" s="73"/>
    </row>
    <row r="4028" spans="1:25" ht="14.4">
      <c r="A4028" s="27" t="str">
        <f>VLOOKUP(C4028,'user list'!A:B,2,0)</f>
        <v>Admin</v>
      </c>
      <c r="B4028" s="172">
        <v>45811.420567129629</v>
      </c>
      <c r="C4028" s="69" t="s">
        <v>186</v>
      </c>
      <c r="D4028" s="69" t="s">
        <v>1937</v>
      </c>
      <c r="E4028" s="69" t="s">
        <v>1384</v>
      </c>
      <c r="F4028" s="69">
        <v>1773</v>
      </c>
      <c r="G4028" s="69" t="s">
        <v>1948</v>
      </c>
    </row>
    <row r="4029" spans="1:25" ht="14.4">
      <c r="A4029" s="27" t="str">
        <f>VLOOKUP(C4029,'user list'!A:B,2,0)</f>
        <v>LEDIPO</v>
      </c>
      <c r="B4029" s="172">
        <v>45811.422395833331</v>
      </c>
      <c r="C4029" s="69" t="s">
        <v>222</v>
      </c>
      <c r="D4029" s="69" t="s">
        <v>1937</v>
      </c>
      <c r="E4029" s="69" t="s">
        <v>2483</v>
      </c>
      <c r="F4029" s="69">
        <v>1805</v>
      </c>
      <c r="G4029" s="69" t="s">
        <v>1939</v>
      </c>
      <c r="S4029" s="73"/>
      <c r="T4029" s="73"/>
    </row>
    <row r="4030" spans="1:25" ht="14.4">
      <c r="A4030" s="27" t="str">
        <f>VLOOKUP(C4030,'user list'!A:B,2,0)</f>
        <v>ITDD</v>
      </c>
      <c r="B4030" s="172">
        <v>45811.423275462963</v>
      </c>
      <c r="C4030" s="69" t="s">
        <v>219</v>
      </c>
      <c r="D4030" s="69" t="s">
        <v>1937</v>
      </c>
      <c r="E4030" s="69" t="s">
        <v>1974</v>
      </c>
      <c r="F4030" s="69">
        <v>1811</v>
      </c>
      <c r="G4030" s="69" t="s">
        <v>2440</v>
      </c>
    </row>
    <row r="4031" spans="1:25" ht="14.4">
      <c r="A4031" s="27" t="str">
        <f>VLOOKUP(C4031,'user list'!A:B,2,0)</f>
        <v>Admin</v>
      </c>
      <c r="B4031" s="172">
        <v>45811.42328703704</v>
      </c>
      <c r="C4031" s="69" t="s">
        <v>186</v>
      </c>
      <c r="D4031" s="69" t="s">
        <v>1937</v>
      </c>
      <c r="E4031" s="69" t="s">
        <v>1974</v>
      </c>
      <c r="F4031" s="69">
        <v>1811</v>
      </c>
      <c r="G4031" s="69" t="s">
        <v>1948</v>
      </c>
    </row>
    <row r="4032" spans="1:25" ht="14.4">
      <c r="A4032" s="27" t="str">
        <f>VLOOKUP(C4032,'user list'!A:B,2,0)</f>
        <v>Admin</v>
      </c>
      <c r="B4032" s="172">
        <v>45811.42328703704</v>
      </c>
      <c r="C4032" s="69" t="s">
        <v>186</v>
      </c>
      <c r="D4032" s="69" t="s">
        <v>1937</v>
      </c>
      <c r="E4032" s="69" t="s">
        <v>1974</v>
      </c>
      <c r="F4032" s="69">
        <v>1811</v>
      </c>
      <c r="G4032" s="69" t="s">
        <v>1948</v>
      </c>
    </row>
    <row r="4033" spans="1:57" ht="14.4">
      <c r="A4033" s="27" t="str">
        <f>VLOOKUP(C4033,'user list'!A:B,2,0)</f>
        <v>Admin</v>
      </c>
      <c r="B4033" s="172">
        <v>45811.42328703704</v>
      </c>
      <c r="C4033" s="69" t="s">
        <v>186</v>
      </c>
      <c r="D4033" s="69" t="s">
        <v>1937</v>
      </c>
      <c r="E4033" s="69" t="s">
        <v>1974</v>
      </c>
      <c r="F4033" s="69">
        <v>1811</v>
      </c>
      <c r="G4033" s="69" t="s">
        <v>1948</v>
      </c>
      <c r="AE4033" s="73"/>
      <c r="AF4033" s="73"/>
    </row>
    <row r="4034" spans="1:57" ht="14.4">
      <c r="A4034" s="27" t="str">
        <f>VLOOKUP(C4034,'user list'!A:B,2,0)</f>
        <v>Admin</v>
      </c>
      <c r="B4034" s="172">
        <v>45811.42328703704</v>
      </c>
      <c r="C4034" s="69" t="s">
        <v>186</v>
      </c>
      <c r="D4034" s="69" t="s">
        <v>1937</v>
      </c>
      <c r="E4034" s="69" t="s">
        <v>1974</v>
      </c>
      <c r="F4034" s="69">
        <v>1811</v>
      </c>
      <c r="G4034" s="69" t="s">
        <v>1947</v>
      </c>
    </row>
    <row r="4035" spans="1:57" ht="14.4">
      <c r="A4035" s="27" t="str">
        <f>VLOOKUP(C4035,'user list'!A:B,2,0)</f>
        <v>CVD</v>
      </c>
      <c r="B4035" s="172">
        <v>45811.424004629633</v>
      </c>
      <c r="C4035" s="69" t="s">
        <v>208</v>
      </c>
      <c r="D4035" s="69" t="s">
        <v>1937</v>
      </c>
      <c r="E4035" s="69" t="s">
        <v>2483</v>
      </c>
      <c r="F4035" s="69">
        <v>1805</v>
      </c>
      <c r="G4035" s="69" t="s">
        <v>1939</v>
      </c>
      <c r="M4035" s="73"/>
      <c r="N4035" s="73"/>
    </row>
    <row r="4036" spans="1:57" ht="14.4">
      <c r="A4036" s="27" t="str">
        <f>VLOOKUP(C4036,'user list'!A:B,2,0)</f>
        <v>ITDD</v>
      </c>
      <c r="B4036" s="172">
        <v>45811.425185185188</v>
      </c>
      <c r="C4036" s="69" t="s">
        <v>219</v>
      </c>
      <c r="D4036" s="69" t="s">
        <v>1937</v>
      </c>
      <c r="E4036" s="69" t="s">
        <v>2035</v>
      </c>
      <c r="F4036" s="69">
        <v>1812</v>
      </c>
      <c r="G4036" s="69" t="s">
        <v>2440</v>
      </c>
    </row>
    <row r="4037" spans="1:57" ht="14.4">
      <c r="A4037" s="27" t="str">
        <f>VLOOKUP(C4037,'user list'!A:B,2,0)</f>
        <v>Admin</v>
      </c>
      <c r="B4037" s="172">
        <v>45811.425196759257</v>
      </c>
      <c r="C4037" s="69" t="s">
        <v>186</v>
      </c>
      <c r="D4037" s="69" t="s">
        <v>1937</v>
      </c>
      <c r="E4037" s="69" t="s">
        <v>2035</v>
      </c>
      <c r="F4037" s="69">
        <v>1812</v>
      </c>
      <c r="G4037" s="69" t="s">
        <v>1948</v>
      </c>
    </row>
    <row r="4038" spans="1:57" ht="14.4">
      <c r="A4038" s="27" t="str">
        <f>VLOOKUP(C4038,'user list'!A:B,2,0)</f>
        <v>Admin</v>
      </c>
      <c r="B4038" s="172">
        <v>45811.425196759257</v>
      </c>
      <c r="C4038" s="69" t="s">
        <v>186</v>
      </c>
      <c r="D4038" s="69" t="s">
        <v>1937</v>
      </c>
      <c r="E4038" s="69" t="s">
        <v>2048</v>
      </c>
      <c r="F4038" s="69">
        <v>1800</v>
      </c>
      <c r="G4038" s="69" t="s">
        <v>1948</v>
      </c>
    </row>
    <row r="4039" spans="1:57" ht="14.4">
      <c r="A4039" s="27" t="str">
        <f>VLOOKUP(C4039,'user list'!A:B,2,0)</f>
        <v>Admin</v>
      </c>
      <c r="B4039" s="172">
        <v>45811.425196759257</v>
      </c>
      <c r="C4039" s="69" t="s">
        <v>186</v>
      </c>
      <c r="D4039" s="69" t="s">
        <v>1937</v>
      </c>
      <c r="E4039" s="69" t="s">
        <v>2035</v>
      </c>
      <c r="F4039" s="69">
        <v>1812</v>
      </c>
      <c r="G4039" s="69" t="s">
        <v>1948</v>
      </c>
      <c r="S4039" s="73"/>
      <c r="T4039" s="73"/>
    </row>
    <row r="4040" spans="1:57" ht="14.4">
      <c r="A4040" s="27" t="str">
        <f>VLOOKUP(C4040,'user list'!A:B,2,0)</f>
        <v>CVD</v>
      </c>
      <c r="B4040" s="172">
        <v>45811.437604166669</v>
      </c>
      <c r="C4040" s="69" t="s">
        <v>208</v>
      </c>
      <c r="D4040" s="69" t="s">
        <v>1937</v>
      </c>
      <c r="E4040" s="69" t="s">
        <v>2483</v>
      </c>
      <c r="F4040" s="69">
        <v>1805</v>
      </c>
      <c r="G4040" s="69" t="s">
        <v>1939</v>
      </c>
    </row>
    <row r="4041" spans="1:57" ht="14.4">
      <c r="A4041" s="27" t="str">
        <f>VLOOKUP(C4041,'user list'!A:B,2,0)</f>
        <v>ITDD</v>
      </c>
      <c r="B4041" s="172">
        <v>45811.438067129631</v>
      </c>
      <c r="C4041" s="69" t="s">
        <v>219</v>
      </c>
      <c r="D4041" s="69" t="s">
        <v>1937</v>
      </c>
      <c r="E4041" s="69" t="s">
        <v>2001</v>
      </c>
      <c r="F4041" s="69">
        <v>1813</v>
      </c>
      <c r="G4041" s="69" t="s">
        <v>2440</v>
      </c>
      <c r="P4041" s="73"/>
      <c r="Q4041" s="73"/>
    </row>
    <row r="4042" spans="1:57" ht="14.4">
      <c r="A4042" s="27" t="str">
        <f>VLOOKUP(C4042,'user list'!A:B,2,0)</f>
        <v>Admin</v>
      </c>
      <c r="B4042" s="172">
        <v>45811.438078703701</v>
      </c>
      <c r="C4042" s="69" t="s">
        <v>186</v>
      </c>
      <c r="D4042" s="69" t="s">
        <v>1937</v>
      </c>
      <c r="E4042" s="69" t="s">
        <v>2001</v>
      </c>
      <c r="F4042" s="69">
        <v>1813</v>
      </c>
      <c r="G4042" s="69" t="s">
        <v>1948</v>
      </c>
    </row>
    <row r="4043" spans="1:57" ht="14.4">
      <c r="A4043" s="27" t="str">
        <f>VLOOKUP(C4043,'user list'!A:B,2,0)</f>
        <v>Admin</v>
      </c>
      <c r="B4043" s="172">
        <v>45811.438078703701</v>
      </c>
      <c r="C4043" s="69" t="s">
        <v>186</v>
      </c>
      <c r="D4043" s="69" t="s">
        <v>1937</v>
      </c>
      <c r="E4043" s="69" t="s">
        <v>2001</v>
      </c>
      <c r="F4043" s="69">
        <v>1813</v>
      </c>
      <c r="G4043" s="69" t="s">
        <v>1948</v>
      </c>
    </row>
    <row r="4044" spans="1:57" ht="14.4">
      <c r="A4044" s="27" t="str">
        <f>VLOOKUP(C4044,'user list'!A:B,2,0)</f>
        <v>Admin</v>
      </c>
      <c r="B4044" s="172">
        <v>45811.438078703701</v>
      </c>
      <c r="C4044" s="69" t="s">
        <v>186</v>
      </c>
      <c r="D4044" s="69" t="s">
        <v>1937</v>
      </c>
      <c r="E4044" s="69" t="s">
        <v>2001</v>
      </c>
      <c r="F4044" s="69">
        <v>1813</v>
      </c>
      <c r="G4044" s="69" t="s">
        <v>1948</v>
      </c>
    </row>
    <row r="4045" spans="1:57" ht="14.4">
      <c r="A4045" s="27" t="str">
        <f>VLOOKUP(C4045,'user list'!A:B,2,0)</f>
        <v>Admin</v>
      </c>
      <c r="B4045" s="172">
        <v>45811.438078703701</v>
      </c>
      <c r="C4045" s="69" t="s">
        <v>186</v>
      </c>
      <c r="D4045" s="69" t="s">
        <v>1937</v>
      </c>
      <c r="E4045" s="69" t="s">
        <v>2001</v>
      </c>
      <c r="F4045" s="69">
        <v>1813</v>
      </c>
      <c r="G4045" s="69" t="s">
        <v>1947</v>
      </c>
    </row>
    <row r="4046" spans="1:57" ht="14.4">
      <c r="A4046" s="27" t="str">
        <f>VLOOKUP(C4046,'user list'!A:B,2,0)</f>
        <v>ITDD</v>
      </c>
      <c r="B4046" s="172">
        <v>45811.439131944448</v>
      </c>
      <c r="C4046" s="69" t="s">
        <v>219</v>
      </c>
      <c r="D4046" s="69" t="s">
        <v>1937</v>
      </c>
      <c r="E4046" s="69" t="s">
        <v>2002</v>
      </c>
      <c r="F4046" s="69">
        <v>1814</v>
      </c>
      <c r="G4046" s="69" t="s">
        <v>2440</v>
      </c>
    </row>
    <row r="4047" spans="1:57" ht="14.4">
      <c r="A4047" s="27" t="str">
        <f>VLOOKUP(C4047,'user list'!A:B,2,0)</f>
        <v>Admin</v>
      </c>
      <c r="B4047" s="172">
        <v>45811.439131944448</v>
      </c>
      <c r="C4047" s="69" t="s">
        <v>186</v>
      </c>
      <c r="D4047" s="69" t="s">
        <v>1937</v>
      </c>
      <c r="E4047" s="69" t="s">
        <v>2002</v>
      </c>
      <c r="F4047" s="69">
        <v>1814</v>
      </c>
      <c r="G4047" s="69" t="s">
        <v>1948</v>
      </c>
      <c r="BB4047" s="74"/>
      <c r="BE4047" s="74"/>
    </row>
    <row r="4048" spans="1:57" ht="14.4">
      <c r="A4048" s="27" t="str">
        <f>VLOOKUP(C4048,'user list'!A:B,2,0)</f>
        <v>Admin</v>
      </c>
      <c r="B4048" s="172">
        <v>45811.439131944448</v>
      </c>
      <c r="C4048" s="69" t="s">
        <v>186</v>
      </c>
      <c r="D4048" s="69" t="s">
        <v>1937</v>
      </c>
      <c r="E4048" s="69" t="s">
        <v>2001</v>
      </c>
      <c r="F4048" s="69">
        <v>1813</v>
      </c>
      <c r="G4048" s="69" t="s">
        <v>1948</v>
      </c>
      <c r="L4048" s="73"/>
      <c r="M4048" s="73"/>
    </row>
    <row r="4049" spans="1:34" ht="14.4">
      <c r="A4049" s="27" t="str">
        <f>VLOOKUP(C4049,'user list'!A:B,2,0)</f>
        <v>Admin</v>
      </c>
      <c r="B4049" s="172">
        <v>45811.439131944448</v>
      </c>
      <c r="C4049" s="69" t="s">
        <v>186</v>
      </c>
      <c r="D4049" s="69" t="s">
        <v>1937</v>
      </c>
      <c r="E4049" s="69" t="s">
        <v>2002</v>
      </c>
      <c r="F4049" s="69">
        <v>1814</v>
      </c>
      <c r="G4049" s="69" t="s">
        <v>1948</v>
      </c>
      <c r="L4049" s="73"/>
      <c r="M4049" s="73"/>
    </row>
    <row r="4050" spans="1:34" ht="14.4">
      <c r="A4050" s="27" t="str">
        <f>VLOOKUP(C4050,'user list'!A:B,2,0)</f>
        <v>ITDD</v>
      </c>
      <c r="B4050" s="172">
        <v>45811.439340277779</v>
      </c>
      <c r="C4050" s="69" t="s">
        <v>219</v>
      </c>
      <c r="D4050" s="69" t="s">
        <v>1937</v>
      </c>
      <c r="E4050" s="69" t="s">
        <v>2002</v>
      </c>
      <c r="F4050" s="69">
        <v>1814</v>
      </c>
      <c r="G4050" s="69" t="s">
        <v>1939</v>
      </c>
      <c r="O4050" s="73"/>
      <c r="P4050" s="73"/>
    </row>
    <row r="4051" spans="1:34" ht="14.4">
      <c r="A4051" s="27" t="str">
        <f>VLOOKUP(C4051,'user list'!A:B,2,0)</f>
        <v>ITDD</v>
      </c>
      <c r="B4051" s="172">
        <v>45811.439340277779</v>
      </c>
      <c r="C4051" s="69" t="s">
        <v>219</v>
      </c>
      <c r="D4051" s="69" t="s">
        <v>1937</v>
      </c>
      <c r="E4051" s="69" t="s">
        <v>2002</v>
      </c>
      <c r="F4051" s="69">
        <v>1814</v>
      </c>
      <c r="G4051" s="69" t="s">
        <v>1939</v>
      </c>
    </row>
    <row r="4052" spans="1:34" ht="14.4">
      <c r="A4052" s="27" t="str">
        <f>VLOOKUP(C4052,'user list'!A:B,2,0)</f>
        <v>ITDD</v>
      </c>
      <c r="B4052" s="172">
        <v>45811.439745370371</v>
      </c>
      <c r="C4052" s="69" t="s">
        <v>219</v>
      </c>
      <c r="D4052" s="69" t="s">
        <v>1937</v>
      </c>
      <c r="E4052" s="69" t="s">
        <v>2002</v>
      </c>
      <c r="F4052" s="69">
        <v>1814</v>
      </c>
      <c r="G4052" s="69" t="s">
        <v>1947</v>
      </c>
    </row>
    <row r="4053" spans="1:34" ht="14.4">
      <c r="A4053" s="27" t="str">
        <f>VLOOKUP(C4053,'user list'!A:B,2,0)</f>
        <v>ITDD</v>
      </c>
      <c r="B4053" s="172">
        <v>45811.439745370371</v>
      </c>
      <c r="C4053" s="69" t="s">
        <v>219</v>
      </c>
      <c r="D4053" s="69" t="s">
        <v>1937</v>
      </c>
      <c r="E4053" s="69" t="s">
        <v>2002</v>
      </c>
      <c r="F4053" s="69">
        <v>1814</v>
      </c>
      <c r="G4053" s="69" t="s">
        <v>1948</v>
      </c>
    </row>
    <row r="4054" spans="1:34" ht="14.4">
      <c r="A4054" s="27" t="str">
        <f>VLOOKUP(C4054,'user list'!A:B,2,0)</f>
        <v>ITDD</v>
      </c>
      <c r="B4054" s="172">
        <v>45811.439745370371</v>
      </c>
      <c r="C4054" s="69" t="s">
        <v>219</v>
      </c>
      <c r="D4054" s="69" t="s">
        <v>1937</v>
      </c>
      <c r="E4054" s="69" t="s">
        <v>2035</v>
      </c>
      <c r="F4054" s="69">
        <v>1812</v>
      </c>
      <c r="G4054" s="69" t="s">
        <v>1939</v>
      </c>
      <c r="O4054" s="73"/>
      <c r="P4054" s="73"/>
    </row>
    <row r="4055" spans="1:34" ht="14.4">
      <c r="A4055" s="27" t="str">
        <f>VLOOKUP(C4055,'user list'!A:B,2,0)</f>
        <v>ITDD</v>
      </c>
      <c r="B4055" s="172">
        <v>45811.439756944441</v>
      </c>
      <c r="C4055" s="69" t="s">
        <v>219</v>
      </c>
      <c r="D4055" s="69" t="s">
        <v>1937</v>
      </c>
      <c r="E4055" s="69" t="s">
        <v>2035</v>
      </c>
      <c r="F4055" s="69">
        <v>1812</v>
      </c>
      <c r="G4055" s="69" t="s">
        <v>1939</v>
      </c>
      <c r="P4055" s="73"/>
      <c r="Q4055" s="73"/>
    </row>
    <row r="4056" spans="1:34" ht="14.4">
      <c r="A4056" s="27" t="str">
        <f>VLOOKUP(C4056,'user list'!A:B,2,0)</f>
        <v>Admin</v>
      </c>
      <c r="B4056" s="172">
        <v>45811.439791666664</v>
      </c>
      <c r="C4056" s="69" t="s">
        <v>186</v>
      </c>
      <c r="D4056" s="69" t="s">
        <v>1937</v>
      </c>
      <c r="E4056" s="69" t="s">
        <v>2001</v>
      </c>
      <c r="F4056" s="69">
        <v>1813</v>
      </c>
      <c r="G4056" s="69" t="s">
        <v>1948</v>
      </c>
      <c r="O4056" s="73"/>
      <c r="P4056" s="73"/>
    </row>
    <row r="4057" spans="1:34" ht="14.4">
      <c r="A4057" s="27" t="str">
        <f>VLOOKUP(C4057,'user list'!A:B,2,0)</f>
        <v>Admin</v>
      </c>
      <c r="B4057" s="172">
        <v>45811.439791666664</v>
      </c>
      <c r="C4057" s="69" t="s">
        <v>186</v>
      </c>
      <c r="D4057" s="69" t="s">
        <v>1937</v>
      </c>
      <c r="E4057" s="69" t="s">
        <v>2002</v>
      </c>
      <c r="F4057" s="69">
        <v>1814</v>
      </c>
      <c r="G4057" s="69" t="s">
        <v>1948</v>
      </c>
      <c r="M4057" s="73"/>
      <c r="N4057" s="73"/>
    </row>
    <row r="4058" spans="1:34" ht="14.4">
      <c r="A4058" s="27" t="str">
        <f>VLOOKUP(C4058,'user list'!A:B,2,0)</f>
        <v>ITDD</v>
      </c>
      <c r="B4058" s="172">
        <v>45811.439942129633</v>
      </c>
      <c r="C4058" s="69" t="s">
        <v>219</v>
      </c>
      <c r="D4058" s="69" t="s">
        <v>1937</v>
      </c>
      <c r="E4058" s="69" t="s">
        <v>2035</v>
      </c>
      <c r="F4058" s="69">
        <v>1812</v>
      </c>
      <c r="G4058" s="69" t="s">
        <v>1947</v>
      </c>
      <c r="L4058" s="73"/>
      <c r="M4058" s="73"/>
    </row>
    <row r="4059" spans="1:34" ht="14.4">
      <c r="A4059" s="27" t="str">
        <f>VLOOKUP(C4059,'user list'!A:B,2,0)</f>
        <v>ITDD</v>
      </c>
      <c r="B4059" s="172">
        <v>45811.439942129633</v>
      </c>
      <c r="C4059" s="69" t="s">
        <v>219</v>
      </c>
      <c r="D4059" s="69" t="s">
        <v>1937</v>
      </c>
      <c r="E4059" s="69" t="s">
        <v>2035</v>
      </c>
      <c r="F4059" s="69">
        <v>1812</v>
      </c>
      <c r="G4059" s="69" t="s">
        <v>1948</v>
      </c>
      <c r="O4059" s="73"/>
      <c r="P4059" s="73"/>
    </row>
    <row r="4060" spans="1:34" ht="14.4">
      <c r="A4060" s="27" t="str">
        <f>VLOOKUP(C4060,'user list'!A:B,2,0)</f>
        <v>Admin</v>
      </c>
      <c r="B4060" s="172">
        <v>45811.439988425926</v>
      </c>
      <c r="C4060" s="69" t="s">
        <v>186</v>
      </c>
      <c r="D4060" s="69" t="s">
        <v>1937</v>
      </c>
      <c r="E4060" s="69" t="s">
        <v>2048</v>
      </c>
      <c r="F4060" s="69">
        <v>1800</v>
      </c>
      <c r="G4060" s="69" t="s">
        <v>1948</v>
      </c>
    </row>
    <row r="4061" spans="1:34" ht="14.4">
      <c r="A4061" s="27" t="str">
        <f>VLOOKUP(C4061,'user list'!A:B,2,0)</f>
        <v>Admin</v>
      </c>
      <c r="B4061" s="172">
        <v>45811.439988425926</v>
      </c>
      <c r="C4061" s="69" t="s">
        <v>186</v>
      </c>
      <c r="D4061" s="69" t="s">
        <v>1937</v>
      </c>
      <c r="E4061" s="69" t="s">
        <v>2035</v>
      </c>
      <c r="F4061" s="69">
        <v>1812</v>
      </c>
      <c r="G4061" s="69" t="s">
        <v>1948</v>
      </c>
      <c r="AG4061" s="73"/>
      <c r="AH4061" s="73"/>
    </row>
    <row r="4062" spans="1:34" ht="14.4">
      <c r="A4062" s="27" t="str">
        <f>VLOOKUP(C4062,'user list'!A:B,2,0)</f>
        <v>ITDD</v>
      </c>
      <c r="B4062" s="172">
        <v>45811.440034722225</v>
      </c>
      <c r="C4062" s="69" t="s">
        <v>219</v>
      </c>
      <c r="D4062" s="69" t="s">
        <v>1937</v>
      </c>
      <c r="E4062" s="69" t="s">
        <v>2002</v>
      </c>
      <c r="F4062" s="69">
        <v>1814</v>
      </c>
      <c r="G4062" s="69" t="s">
        <v>1939</v>
      </c>
    </row>
    <row r="4063" spans="1:34" ht="14.4">
      <c r="A4063" s="27" t="str">
        <f>VLOOKUP(C4063,'user list'!A:B,2,0)</f>
        <v>ITDD</v>
      </c>
      <c r="B4063" s="172">
        <v>45811.441331018519</v>
      </c>
      <c r="C4063" s="69" t="s">
        <v>219</v>
      </c>
      <c r="D4063" s="69" t="s">
        <v>1937</v>
      </c>
      <c r="E4063" s="69" t="s">
        <v>2047</v>
      </c>
      <c r="F4063" s="69">
        <v>1815</v>
      </c>
      <c r="G4063" s="69" t="s">
        <v>2440</v>
      </c>
      <c r="L4063" s="74"/>
      <c r="O4063" s="73"/>
      <c r="P4063" s="73"/>
    </row>
    <row r="4064" spans="1:34" ht="14.4">
      <c r="A4064" s="27" t="str">
        <f>VLOOKUP(C4064,'user list'!A:B,2,0)</f>
        <v>Admin</v>
      </c>
      <c r="B4064" s="172">
        <v>45811.441331018519</v>
      </c>
      <c r="C4064" s="69" t="s">
        <v>186</v>
      </c>
      <c r="D4064" s="69" t="s">
        <v>1937</v>
      </c>
      <c r="E4064" s="69" t="s">
        <v>2047</v>
      </c>
      <c r="F4064" s="69">
        <v>1815</v>
      </c>
      <c r="G4064" s="69" t="s">
        <v>1948</v>
      </c>
    </row>
    <row r="4065" spans="1:16" ht="14.4">
      <c r="A4065" s="27" t="str">
        <f>VLOOKUP(C4065,'user list'!A:B,2,0)</f>
        <v>Admin</v>
      </c>
      <c r="B4065" s="172">
        <v>45811.441331018519</v>
      </c>
      <c r="C4065" s="69" t="s">
        <v>186</v>
      </c>
      <c r="D4065" s="69" t="s">
        <v>1937</v>
      </c>
      <c r="E4065" s="69" t="s">
        <v>2047</v>
      </c>
      <c r="F4065" s="69">
        <v>1815</v>
      </c>
      <c r="G4065" s="69" t="s">
        <v>1948</v>
      </c>
    </row>
    <row r="4066" spans="1:16" ht="14.4">
      <c r="A4066" s="27" t="str">
        <f>VLOOKUP(C4066,'user list'!A:B,2,0)</f>
        <v>Admin</v>
      </c>
      <c r="B4066" s="172">
        <v>45811.441342592596</v>
      </c>
      <c r="C4066" s="69" t="s">
        <v>186</v>
      </c>
      <c r="D4066" s="69" t="s">
        <v>1937</v>
      </c>
      <c r="E4066" s="69" t="s">
        <v>2047</v>
      </c>
      <c r="F4066" s="69">
        <v>1815</v>
      </c>
      <c r="G4066" s="69" t="s">
        <v>1948</v>
      </c>
    </row>
    <row r="4067" spans="1:16" ht="14.4">
      <c r="A4067" s="27" t="str">
        <f>VLOOKUP(C4067,'user list'!A:B,2,0)</f>
        <v>Admin</v>
      </c>
      <c r="B4067" s="172">
        <v>45811.441342592596</v>
      </c>
      <c r="C4067" s="69" t="s">
        <v>186</v>
      </c>
      <c r="D4067" s="69" t="s">
        <v>1937</v>
      </c>
      <c r="E4067" s="69" t="s">
        <v>2047</v>
      </c>
      <c r="F4067" s="69">
        <v>1815</v>
      </c>
      <c r="G4067" s="69" t="s">
        <v>1947</v>
      </c>
      <c r="M4067" s="74"/>
      <c r="O4067" s="73"/>
      <c r="P4067" s="73"/>
    </row>
    <row r="4068" spans="1:16" ht="14.4">
      <c r="A4068" s="27" t="str">
        <f>VLOOKUP(C4068,'user list'!A:B,2,0)</f>
        <v>ITDD</v>
      </c>
      <c r="B4068" s="172">
        <v>45811.442361111112</v>
      </c>
      <c r="C4068" s="69" t="s">
        <v>219</v>
      </c>
      <c r="D4068" s="69" t="s">
        <v>1937</v>
      </c>
      <c r="E4068" s="69" t="s">
        <v>2039</v>
      </c>
      <c r="F4068" s="69">
        <v>1816</v>
      </c>
      <c r="G4068" s="69" t="s">
        <v>2440</v>
      </c>
    </row>
    <row r="4069" spans="1:16" ht="14.4">
      <c r="A4069" s="27" t="str">
        <f>VLOOKUP(C4069,'user list'!A:B,2,0)</f>
        <v>Admin</v>
      </c>
      <c r="B4069" s="172">
        <v>45811.442361111112</v>
      </c>
      <c r="C4069" s="69" t="s">
        <v>186</v>
      </c>
      <c r="D4069" s="69" t="s">
        <v>1937</v>
      </c>
      <c r="E4069" s="69" t="s">
        <v>2039</v>
      </c>
      <c r="F4069" s="69">
        <v>1816</v>
      </c>
      <c r="G4069" s="69" t="s">
        <v>1948</v>
      </c>
    </row>
    <row r="4070" spans="1:16" ht="14.4">
      <c r="A4070" s="27" t="str">
        <f>VLOOKUP(C4070,'user list'!A:B,2,0)</f>
        <v>Admin</v>
      </c>
      <c r="B4070" s="172">
        <v>45811.442361111112</v>
      </c>
      <c r="C4070" s="69" t="s">
        <v>186</v>
      </c>
      <c r="D4070" s="69" t="s">
        <v>1937</v>
      </c>
      <c r="E4070" s="69" t="s">
        <v>2039</v>
      </c>
      <c r="F4070" s="69">
        <v>1816</v>
      </c>
      <c r="G4070" s="69" t="s">
        <v>1948</v>
      </c>
    </row>
    <row r="4071" spans="1:16" ht="14.4">
      <c r="A4071" s="27" t="str">
        <f>VLOOKUP(C4071,'user list'!A:B,2,0)</f>
        <v>Admin</v>
      </c>
      <c r="B4071" s="172">
        <v>45811.442361111112</v>
      </c>
      <c r="C4071" s="69" t="s">
        <v>186</v>
      </c>
      <c r="D4071" s="69" t="s">
        <v>1937</v>
      </c>
      <c r="E4071" s="69" t="s">
        <v>2039</v>
      </c>
      <c r="F4071" s="69">
        <v>1816</v>
      </c>
      <c r="G4071" s="69" t="s">
        <v>1948</v>
      </c>
      <c r="L4071" s="74"/>
      <c r="O4071" s="73"/>
      <c r="P4071" s="73"/>
    </row>
    <row r="4072" spans="1:16" ht="14.4">
      <c r="A4072" s="27" t="str">
        <f>VLOOKUP(C4072,'user list'!A:B,2,0)</f>
        <v>Admin</v>
      </c>
      <c r="B4072" s="172">
        <v>45811.442372685182</v>
      </c>
      <c r="C4072" s="69" t="s">
        <v>186</v>
      </c>
      <c r="D4072" s="69" t="s">
        <v>1937</v>
      </c>
      <c r="E4072" s="69" t="s">
        <v>2039</v>
      </c>
      <c r="F4072" s="69">
        <v>1816</v>
      </c>
      <c r="G4072" s="69" t="s">
        <v>1947</v>
      </c>
    </row>
    <row r="4073" spans="1:16" ht="14.4">
      <c r="A4073" s="27" t="str">
        <f>VLOOKUP(C4073,'user list'!A:B,2,0)</f>
        <v>ITDD</v>
      </c>
      <c r="B4073" s="172">
        <v>45811.443865740737</v>
      </c>
      <c r="C4073" s="69" t="s">
        <v>219</v>
      </c>
      <c r="D4073" s="69" t="s">
        <v>1937</v>
      </c>
      <c r="E4073" s="69" t="s">
        <v>1991</v>
      </c>
      <c r="F4073" s="69">
        <v>1817</v>
      </c>
      <c r="G4073" s="69" t="s">
        <v>2440</v>
      </c>
    </row>
    <row r="4074" spans="1:16" ht="14.4">
      <c r="A4074" s="27" t="str">
        <f>VLOOKUP(C4074,'user list'!A:B,2,0)</f>
        <v>Admin</v>
      </c>
      <c r="B4074" s="172">
        <v>45811.443877314814</v>
      </c>
      <c r="C4074" s="69" t="s">
        <v>186</v>
      </c>
      <c r="D4074" s="69" t="s">
        <v>1937</v>
      </c>
      <c r="E4074" s="69" t="s">
        <v>1991</v>
      </c>
      <c r="F4074" s="69">
        <v>1817</v>
      </c>
      <c r="G4074" s="69" t="s">
        <v>1948</v>
      </c>
    </row>
    <row r="4075" spans="1:16" ht="14.4">
      <c r="A4075" s="27" t="str">
        <f>VLOOKUP(C4075,'user list'!A:B,2,0)</f>
        <v>Admin</v>
      </c>
      <c r="B4075" s="172">
        <v>45811.443877314814</v>
      </c>
      <c r="C4075" s="69" t="s">
        <v>186</v>
      </c>
      <c r="D4075" s="69" t="s">
        <v>1937</v>
      </c>
      <c r="E4075" s="69" t="s">
        <v>1991</v>
      </c>
      <c r="F4075" s="69">
        <v>1817</v>
      </c>
      <c r="G4075" s="69" t="s">
        <v>1948</v>
      </c>
    </row>
    <row r="4076" spans="1:16" ht="14.4">
      <c r="A4076" s="27" t="str">
        <f>VLOOKUP(C4076,'user list'!A:B,2,0)</f>
        <v>Admin</v>
      </c>
      <c r="B4076" s="172">
        <v>45811.443877314814</v>
      </c>
      <c r="C4076" s="69" t="s">
        <v>186</v>
      </c>
      <c r="D4076" s="69" t="s">
        <v>1937</v>
      </c>
      <c r="E4076" s="69" t="s">
        <v>1991</v>
      </c>
      <c r="F4076" s="69">
        <v>1817</v>
      </c>
      <c r="G4076" s="69" t="s">
        <v>1948</v>
      </c>
    </row>
    <row r="4077" spans="1:16" ht="14.4">
      <c r="A4077" s="27" t="str">
        <f>VLOOKUP(C4077,'user list'!A:B,2,0)</f>
        <v>Admin</v>
      </c>
      <c r="B4077" s="172">
        <v>45811.443877314814</v>
      </c>
      <c r="C4077" s="69" t="s">
        <v>186</v>
      </c>
      <c r="D4077" s="69" t="s">
        <v>1937</v>
      </c>
      <c r="E4077" s="69" t="s">
        <v>1991</v>
      </c>
      <c r="F4077" s="69">
        <v>1817</v>
      </c>
      <c r="G4077" s="69" t="s">
        <v>1947</v>
      </c>
      <c r="O4077" s="73"/>
      <c r="P4077" s="73"/>
    </row>
    <row r="4078" spans="1:16" ht="14.4">
      <c r="A4078" s="27" t="str">
        <f>VLOOKUP(C4078,'user list'!A:B,2,0)</f>
        <v>ITDD</v>
      </c>
      <c r="B4078" s="172">
        <v>45811.444456018522</v>
      </c>
      <c r="C4078" s="69" t="s">
        <v>219</v>
      </c>
      <c r="D4078" s="69" t="s">
        <v>1937</v>
      </c>
      <c r="E4078" s="69" t="s">
        <v>1974</v>
      </c>
      <c r="F4078" s="69">
        <v>1811</v>
      </c>
      <c r="G4078" s="69" t="s">
        <v>1939</v>
      </c>
    </row>
    <row r="4079" spans="1:16" ht="14.4">
      <c r="A4079" s="27" t="str">
        <f>VLOOKUP(C4079,'user list'!A:B,2,0)</f>
        <v>BCRD</v>
      </c>
      <c r="B4079" s="172">
        <v>45811.453101851854</v>
      </c>
      <c r="C4079" s="69" t="s">
        <v>192</v>
      </c>
      <c r="D4079" s="69" t="s">
        <v>1937</v>
      </c>
      <c r="E4079" s="69" t="s">
        <v>2047</v>
      </c>
      <c r="F4079" s="69">
        <v>1735</v>
      </c>
      <c r="G4079" s="69" t="s">
        <v>1939</v>
      </c>
    </row>
    <row r="4080" spans="1:16" ht="14.4">
      <c r="A4080" s="27" t="str">
        <f>VLOOKUP(C4080,'user list'!A:B,2,0)</f>
        <v>Admin</v>
      </c>
      <c r="B4080" s="172">
        <v>45811.453796296293</v>
      </c>
      <c r="C4080" s="69" t="s">
        <v>186</v>
      </c>
      <c r="D4080" s="69" t="s">
        <v>1937</v>
      </c>
      <c r="E4080" s="69" t="s">
        <v>2035</v>
      </c>
      <c r="F4080" s="69">
        <v>1812</v>
      </c>
      <c r="G4080" s="69" t="s">
        <v>1939</v>
      </c>
    </row>
    <row r="4081" spans="1:51" ht="14.4">
      <c r="A4081" s="27" t="str">
        <f>VLOOKUP(C4081,'user list'!A:B,2,0)</f>
        <v>Admin</v>
      </c>
      <c r="B4081" s="172">
        <v>45811.453923611109</v>
      </c>
      <c r="C4081" s="69" t="s">
        <v>186</v>
      </c>
      <c r="D4081" s="69" t="s">
        <v>1937</v>
      </c>
      <c r="E4081" s="69" t="s">
        <v>2001</v>
      </c>
      <c r="F4081" s="69">
        <v>1813</v>
      </c>
      <c r="G4081" s="69" t="s">
        <v>1939</v>
      </c>
      <c r="AV4081" s="74"/>
      <c r="AY4081" s="74"/>
    </row>
    <row r="4082" spans="1:51" ht="14.4">
      <c r="A4082" s="27" t="str">
        <f>VLOOKUP(C4082,'user list'!A:B,2,0)</f>
        <v>Admin</v>
      </c>
      <c r="B4082" s="172">
        <v>45811.453946759262</v>
      </c>
      <c r="C4082" s="69" t="s">
        <v>186</v>
      </c>
      <c r="D4082" s="69" t="s">
        <v>1937</v>
      </c>
      <c r="E4082" s="69" t="s">
        <v>2002</v>
      </c>
      <c r="F4082" s="69">
        <v>1814</v>
      </c>
      <c r="G4082" s="69" t="s">
        <v>1939</v>
      </c>
      <c r="L4082" s="73"/>
      <c r="M4082" s="73"/>
    </row>
    <row r="4083" spans="1:51" ht="14.4">
      <c r="A4083" s="27" t="str">
        <f>VLOOKUP(C4083,'user list'!A:B,2,0)</f>
        <v>ITDD</v>
      </c>
      <c r="B4083" s="172">
        <v>45811.455104166664</v>
      </c>
      <c r="C4083" s="69" t="s">
        <v>219</v>
      </c>
      <c r="D4083" s="69" t="s">
        <v>1937</v>
      </c>
      <c r="E4083" s="69" t="s">
        <v>1974</v>
      </c>
      <c r="F4083" s="69">
        <v>1733</v>
      </c>
      <c r="G4083" s="69" t="s">
        <v>1939</v>
      </c>
      <c r="L4083" s="73"/>
      <c r="M4083" s="73"/>
    </row>
    <row r="4084" spans="1:51" ht="14.4">
      <c r="A4084" s="27" t="str">
        <f>VLOOKUP(C4084,'user list'!A:B,2,0)</f>
        <v>ITDD</v>
      </c>
      <c r="B4084" s="172">
        <v>45811.455150462964</v>
      </c>
      <c r="C4084" s="69" t="s">
        <v>219</v>
      </c>
      <c r="D4084" s="69" t="s">
        <v>1937</v>
      </c>
      <c r="E4084" s="69" t="s">
        <v>2473</v>
      </c>
      <c r="F4084" s="69">
        <v>1787</v>
      </c>
      <c r="G4084" s="69" t="s">
        <v>1939</v>
      </c>
      <c r="O4084" s="73"/>
      <c r="P4084" s="73"/>
    </row>
    <row r="4085" spans="1:51" ht="14.4">
      <c r="A4085" s="27" t="str">
        <f>VLOOKUP(C4085,'user list'!A:B,2,0)</f>
        <v>ITDD</v>
      </c>
      <c r="B4085" s="172">
        <v>45811.455243055556</v>
      </c>
      <c r="C4085" s="69" t="s">
        <v>219</v>
      </c>
      <c r="D4085" s="69" t="s">
        <v>1937</v>
      </c>
      <c r="E4085" s="69" t="s">
        <v>2002</v>
      </c>
      <c r="F4085" s="69">
        <v>1797</v>
      </c>
      <c r="G4085" s="69" t="s">
        <v>1939</v>
      </c>
    </row>
    <row r="4086" spans="1:51" ht="14.4">
      <c r="A4086" s="27" t="str">
        <f>VLOOKUP(C4086,'user list'!A:B,2,0)</f>
        <v>ITDD</v>
      </c>
      <c r="B4086" s="172">
        <v>45811.455266203702</v>
      </c>
      <c r="C4086" s="69" t="s">
        <v>219</v>
      </c>
      <c r="D4086" s="69" t="s">
        <v>1937</v>
      </c>
      <c r="E4086" s="69" t="s">
        <v>2039</v>
      </c>
      <c r="F4086" s="69">
        <v>1744</v>
      </c>
      <c r="G4086" s="69" t="s">
        <v>1939</v>
      </c>
    </row>
    <row r="4087" spans="1:51" ht="14.4">
      <c r="A4087" s="27" t="str">
        <f>VLOOKUP(C4087,'user list'!A:B,2,0)</f>
        <v>OCM</v>
      </c>
      <c r="B4087" s="172">
        <v>45811.455613425926</v>
      </c>
      <c r="C4087" s="69" t="s">
        <v>231</v>
      </c>
      <c r="D4087" s="69" t="s">
        <v>1937</v>
      </c>
      <c r="E4087" s="69" t="s">
        <v>2035</v>
      </c>
      <c r="F4087" s="69">
        <v>1818</v>
      </c>
      <c r="G4087" s="69" t="s">
        <v>2440</v>
      </c>
    </row>
    <row r="4088" spans="1:51" ht="14.4">
      <c r="A4088" s="27" t="str">
        <f>VLOOKUP(C4088,'user list'!A:B,2,0)</f>
        <v>Admin</v>
      </c>
      <c r="B4088" s="172">
        <v>45811.455625000002</v>
      </c>
      <c r="C4088" s="69" t="s">
        <v>186</v>
      </c>
      <c r="D4088" s="69" t="s">
        <v>1937</v>
      </c>
      <c r="E4088" s="69" t="s">
        <v>2035</v>
      </c>
      <c r="F4088" s="69">
        <v>1818</v>
      </c>
      <c r="G4088" s="69" t="s">
        <v>1948</v>
      </c>
      <c r="O4088" s="73"/>
      <c r="P4088" s="73"/>
    </row>
    <row r="4089" spans="1:51" ht="14.4">
      <c r="A4089" s="27" t="str">
        <f>VLOOKUP(C4089,'user list'!A:B,2,0)</f>
        <v>Admin</v>
      </c>
      <c r="B4089" s="172">
        <v>45811.455625000002</v>
      </c>
      <c r="C4089" s="69" t="s">
        <v>186</v>
      </c>
      <c r="D4089" s="69" t="s">
        <v>1937</v>
      </c>
      <c r="E4089" s="69" t="s">
        <v>2035</v>
      </c>
      <c r="F4089" s="69">
        <v>1818</v>
      </c>
      <c r="G4089" s="69" t="s">
        <v>1947</v>
      </c>
      <c r="P4089" s="73"/>
      <c r="Q4089" s="73"/>
    </row>
    <row r="4090" spans="1:51" ht="14.4">
      <c r="A4090" s="27" t="str">
        <f>VLOOKUP(C4090,'user list'!A:B,2,0)</f>
        <v>Admin</v>
      </c>
      <c r="B4090" s="172">
        <v>45811.455625000002</v>
      </c>
      <c r="C4090" s="69" t="s">
        <v>186</v>
      </c>
      <c r="D4090" s="69" t="s">
        <v>1937</v>
      </c>
      <c r="E4090" s="69" t="s">
        <v>2035</v>
      </c>
      <c r="F4090" s="69">
        <v>1818</v>
      </c>
      <c r="G4090" s="69" t="s">
        <v>1948</v>
      </c>
      <c r="O4090" s="73"/>
      <c r="P4090" s="73"/>
    </row>
    <row r="4091" spans="1:51" ht="14.4">
      <c r="A4091" s="27" t="str">
        <f>VLOOKUP(C4091,'user list'!A:B,2,0)</f>
        <v>Admin</v>
      </c>
      <c r="B4091" s="172">
        <v>45811.455625000002</v>
      </c>
      <c r="C4091" s="69" t="s">
        <v>186</v>
      </c>
      <c r="D4091" s="69" t="s">
        <v>1937</v>
      </c>
      <c r="E4091" s="69" t="s">
        <v>2035</v>
      </c>
      <c r="F4091" s="69">
        <v>1818</v>
      </c>
      <c r="G4091" s="69" t="s">
        <v>1948</v>
      </c>
      <c r="O4091" s="73"/>
      <c r="P4091" s="73"/>
    </row>
    <row r="4092" spans="1:51" ht="14.4">
      <c r="A4092" s="27" t="str">
        <f>VLOOKUP(C4092,'user list'!A:B,2,0)</f>
        <v>CTO</v>
      </c>
      <c r="B4092" s="172">
        <v>45811.456099537034</v>
      </c>
      <c r="C4092" s="69" t="s">
        <v>207</v>
      </c>
      <c r="D4092" s="69" t="s">
        <v>1937</v>
      </c>
      <c r="E4092" s="69" t="s">
        <v>1991</v>
      </c>
      <c r="F4092" s="69">
        <v>1817</v>
      </c>
      <c r="G4092" s="69" t="s">
        <v>1939</v>
      </c>
      <c r="P4092" s="73"/>
      <c r="Q4092" s="73"/>
    </row>
    <row r="4093" spans="1:51" ht="14.4">
      <c r="A4093" s="27" t="str">
        <f>VLOOKUP(C4093,'user list'!A:B,2,0)</f>
        <v>CTO</v>
      </c>
      <c r="B4093" s="172">
        <v>45811.456261574072</v>
      </c>
      <c r="C4093" s="69" t="s">
        <v>207</v>
      </c>
      <c r="D4093" s="69" t="s">
        <v>1937</v>
      </c>
      <c r="E4093" s="69" t="s">
        <v>1991</v>
      </c>
      <c r="F4093" s="69">
        <v>1817</v>
      </c>
      <c r="G4093" s="69" t="s">
        <v>1947</v>
      </c>
      <c r="L4093" s="73"/>
      <c r="M4093" s="73"/>
    </row>
    <row r="4094" spans="1:51" ht="14.4">
      <c r="A4094" s="27" t="str">
        <f>VLOOKUP(C4094,'user list'!A:B,2,0)</f>
        <v>CTO</v>
      </c>
      <c r="B4094" s="172">
        <v>45811.456261574072</v>
      </c>
      <c r="C4094" s="69" t="s">
        <v>207</v>
      </c>
      <c r="D4094" s="69" t="s">
        <v>1937</v>
      </c>
      <c r="E4094" s="69" t="s">
        <v>1991</v>
      </c>
      <c r="F4094" s="69">
        <v>1817</v>
      </c>
      <c r="G4094" s="69" t="s">
        <v>1948</v>
      </c>
      <c r="L4094" s="73"/>
      <c r="M4094" s="73"/>
    </row>
    <row r="4095" spans="1:51" ht="14.4">
      <c r="A4095" s="27" t="str">
        <f>VLOOKUP(C4095,'user list'!A:B,2,0)</f>
        <v>CTO</v>
      </c>
      <c r="B4095" s="172">
        <v>45811.456261574072</v>
      </c>
      <c r="C4095" s="69" t="s">
        <v>207</v>
      </c>
      <c r="D4095" s="69" t="s">
        <v>1937</v>
      </c>
      <c r="E4095" s="69" t="s">
        <v>1991</v>
      </c>
      <c r="F4095" s="69">
        <v>1817</v>
      </c>
      <c r="G4095" s="69" t="s">
        <v>1939</v>
      </c>
      <c r="AD4095" s="74"/>
      <c r="AG4095" s="74"/>
    </row>
    <row r="4096" spans="1:51" ht="14.4">
      <c r="A4096" s="27" t="str">
        <f>VLOOKUP(C4096,'user list'!A:B,2,0)</f>
        <v>Admin</v>
      </c>
      <c r="B4096" s="172">
        <v>45811.456261574072</v>
      </c>
      <c r="C4096" s="69" t="s">
        <v>186</v>
      </c>
      <c r="D4096" s="69" t="s">
        <v>1937</v>
      </c>
      <c r="E4096" s="69" t="s">
        <v>1991</v>
      </c>
      <c r="F4096" s="69">
        <v>1817</v>
      </c>
      <c r="G4096" s="69" t="s">
        <v>1948</v>
      </c>
      <c r="L4096" s="73"/>
      <c r="M4096" s="73"/>
    </row>
    <row r="4097" spans="1:31" ht="14.4">
      <c r="A4097" s="27" t="str">
        <f>VLOOKUP(C4097,'user list'!A:B,2,0)</f>
        <v>CTO</v>
      </c>
      <c r="B4097" s="172">
        <v>45811.456342592595</v>
      </c>
      <c r="C4097" s="69" t="s">
        <v>207</v>
      </c>
      <c r="D4097" s="69" t="s">
        <v>1937</v>
      </c>
      <c r="E4097" s="69" t="s">
        <v>1991</v>
      </c>
      <c r="F4097" s="69">
        <v>1817</v>
      </c>
      <c r="G4097" s="69" t="s">
        <v>2441</v>
      </c>
    </row>
    <row r="4098" spans="1:31" ht="14.4">
      <c r="A4098" s="27" t="str">
        <f>VLOOKUP(C4098,'user list'!A:B,2,0)</f>
        <v>CTO</v>
      </c>
      <c r="B4098" s="172">
        <v>45811.457453703704</v>
      </c>
      <c r="C4098" s="69" t="s">
        <v>207</v>
      </c>
      <c r="D4098" s="69" t="s">
        <v>1937</v>
      </c>
      <c r="E4098" s="69" t="s">
        <v>2002</v>
      </c>
      <c r="F4098" s="69">
        <v>1814</v>
      </c>
      <c r="G4098" s="69" t="s">
        <v>1939</v>
      </c>
      <c r="O4098" s="73"/>
      <c r="P4098" s="73"/>
    </row>
    <row r="4099" spans="1:31" ht="14.4">
      <c r="A4099" s="27" t="str">
        <f>VLOOKUP(C4099,'user list'!A:B,2,0)</f>
        <v>CTO</v>
      </c>
      <c r="B4099" s="172">
        <v>45811.457696759258</v>
      </c>
      <c r="C4099" s="69" t="s">
        <v>207</v>
      </c>
      <c r="D4099" s="69" t="s">
        <v>1937</v>
      </c>
      <c r="E4099" s="69" t="s">
        <v>2002</v>
      </c>
      <c r="F4099" s="69">
        <v>1814</v>
      </c>
      <c r="G4099" s="69" t="s">
        <v>1947</v>
      </c>
      <c r="O4099" s="73"/>
      <c r="P4099" s="73"/>
    </row>
    <row r="4100" spans="1:31" ht="14.4">
      <c r="A4100" s="27" t="str">
        <f>VLOOKUP(C4100,'user list'!A:B,2,0)</f>
        <v>CTO</v>
      </c>
      <c r="B4100" s="172">
        <v>45811.457696759258</v>
      </c>
      <c r="C4100" s="69" t="s">
        <v>207</v>
      </c>
      <c r="D4100" s="69" t="s">
        <v>1937</v>
      </c>
      <c r="E4100" s="69" t="s">
        <v>2002</v>
      </c>
      <c r="F4100" s="69">
        <v>1814</v>
      </c>
      <c r="G4100" s="69" t="s">
        <v>1948</v>
      </c>
    </row>
    <row r="4101" spans="1:31" ht="14.4">
      <c r="A4101" s="27" t="str">
        <f>VLOOKUP(C4101,'user list'!A:B,2,0)</f>
        <v>CTO</v>
      </c>
      <c r="B4101" s="172">
        <v>45811.457696759258</v>
      </c>
      <c r="C4101" s="69" t="s">
        <v>207</v>
      </c>
      <c r="D4101" s="69" t="s">
        <v>1937</v>
      </c>
      <c r="E4101" s="69" t="s">
        <v>2002</v>
      </c>
      <c r="F4101" s="69">
        <v>1814</v>
      </c>
      <c r="G4101" s="69" t="s">
        <v>1939</v>
      </c>
    </row>
    <row r="4102" spans="1:31" ht="14.4">
      <c r="A4102" s="27" t="str">
        <f>VLOOKUP(C4102,'user list'!A:B,2,0)</f>
        <v>Admin</v>
      </c>
      <c r="B4102" s="172">
        <v>45811.457696759258</v>
      </c>
      <c r="C4102" s="69" t="s">
        <v>186</v>
      </c>
      <c r="D4102" s="69" t="s">
        <v>1937</v>
      </c>
      <c r="E4102" s="69" t="s">
        <v>2002</v>
      </c>
      <c r="F4102" s="69">
        <v>1814</v>
      </c>
      <c r="G4102" s="69" t="s">
        <v>1948</v>
      </c>
    </row>
    <row r="4103" spans="1:31" ht="14.4">
      <c r="A4103" s="27" t="str">
        <f>VLOOKUP(C4103,'user list'!A:B,2,0)</f>
        <v>CTO</v>
      </c>
      <c r="B4103" s="172">
        <v>45811.457766203705</v>
      </c>
      <c r="C4103" s="69" t="s">
        <v>207</v>
      </c>
      <c r="D4103" s="69" t="s">
        <v>1937</v>
      </c>
      <c r="E4103" s="69" t="s">
        <v>2002</v>
      </c>
      <c r="F4103" s="69">
        <v>1814</v>
      </c>
      <c r="G4103" s="69" t="s">
        <v>2441</v>
      </c>
      <c r="AD4103" s="73"/>
      <c r="AE4103" s="73"/>
    </row>
    <row r="4104" spans="1:31" ht="14.4">
      <c r="A4104" s="27" t="str">
        <f>VLOOKUP(C4104,'user list'!A:B,2,0)</f>
        <v>OCA</v>
      </c>
      <c r="B4104" s="172">
        <v>45811.457881944443</v>
      </c>
      <c r="C4104" s="69" t="s">
        <v>227</v>
      </c>
      <c r="D4104" s="69" t="s">
        <v>1937</v>
      </c>
      <c r="E4104" s="69" t="s">
        <v>2473</v>
      </c>
      <c r="F4104" s="69">
        <v>1787</v>
      </c>
      <c r="G4104" s="69" t="s">
        <v>1947</v>
      </c>
      <c r="L4104" s="73"/>
      <c r="M4104" s="73"/>
    </row>
    <row r="4105" spans="1:31" ht="14.4">
      <c r="A4105" s="27" t="str">
        <f>VLOOKUP(C4105,'user list'!A:B,2,0)</f>
        <v>OCA</v>
      </c>
      <c r="B4105" s="172">
        <v>45811.457881944443</v>
      </c>
      <c r="C4105" s="69" t="s">
        <v>227</v>
      </c>
      <c r="D4105" s="69" t="s">
        <v>1937</v>
      </c>
      <c r="E4105" s="69" t="s">
        <v>2473</v>
      </c>
      <c r="F4105" s="69">
        <v>1787</v>
      </c>
      <c r="G4105" s="69" t="s">
        <v>1948</v>
      </c>
    </row>
    <row r="4106" spans="1:31" ht="14.4">
      <c r="A4106" s="27" t="str">
        <f>VLOOKUP(C4106,'user list'!A:B,2,0)</f>
        <v>OCA</v>
      </c>
      <c r="B4106" s="172">
        <v>45811.45789351852</v>
      </c>
      <c r="C4106" s="69" t="s">
        <v>227</v>
      </c>
      <c r="D4106" s="69" t="s">
        <v>1937</v>
      </c>
      <c r="E4106" s="69" t="s">
        <v>2473</v>
      </c>
      <c r="F4106" s="69">
        <v>1787</v>
      </c>
      <c r="G4106" s="69" t="s">
        <v>1939</v>
      </c>
    </row>
    <row r="4107" spans="1:31" ht="14.4">
      <c r="A4107" s="27" t="str">
        <f>VLOOKUP(C4107,'user list'!A:B,2,0)</f>
        <v>OCA</v>
      </c>
      <c r="B4107" s="172">
        <v>45811.457962962966</v>
      </c>
      <c r="C4107" s="69" t="s">
        <v>227</v>
      </c>
      <c r="D4107" s="69" t="s">
        <v>1937</v>
      </c>
      <c r="E4107" s="69" t="s">
        <v>2047</v>
      </c>
      <c r="F4107" s="69">
        <v>1815</v>
      </c>
      <c r="G4107" s="69" t="s">
        <v>1939</v>
      </c>
      <c r="R4107" s="73"/>
      <c r="S4107" s="73"/>
    </row>
    <row r="4108" spans="1:31" ht="14.4">
      <c r="A4108" s="27" t="str">
        <f>VLOOKUP(C4108,'user list'!A:B,2,0)</f>
        <v>CTO</v>
      </c>
      <c r="B4108" s="172">
        <v>45811.458472222221</v>
      </c>
      <c r="C4108" s="69" t="s">
        <v>207</v>
      </c>
      <c r="D4108" s="69" t="s">
        <v>1937</v>
      </c>
      <c r="E4108" s="69" t="s">
        <v>2463</v>
      </c>
      <c r="F4108" s="69">
        <v>1760</v>
      </c>
      <c r="G4108" s="69" t="s">
        <v>1939</v>
      </c>
    </row>
    <row r="4109" spans="1:31" ht="14.4">
      <c r="A4109" s="27" t="str">
        <f>VLOOKUP(C4109,'user list'!A:B,2,0)</f>
        <v>CTO</v>
      </c>
      <c r="B4109" s="172">
        <v>45811.458506944444</v>
      </c>
      <c r="C4109" s="69" t="s">
        <v>207</v>
      </c>
      <c r="D4109" s="69" t="s">
        <v>1937</v>
      </c>
      <c r="E4109" s="69" t="s">
        <v>2457</v>
      </c>
      <c r="F4109" s="69">
        <v>1752</v>
      </c>
      <c r="G4109" s="69" t="s">
        <v>1939</v>
      </c>
      <c r="O4109" s="73"/>
      <c r="P4109" s="73"/>
    </row>
    <row r="4110" spans="1:31" ht="14.4">
      <c r="A4110" s="27" t="str">
        <f>VLOOKUP(C4110,'user list'!A:B,2,0)</f>
        <v>CTO</v>
      </c>
      <c r="B4110" s="172">
        <v>45811.458541666667</v>
      </c>
      <c r="C4110" s="69" t="s">
        <v>207</v>
      </c>
      <c r="D4110" s="69" t="s">
        <v>1937</v>
      </c>
      <c r="E4110" s="69">
        <v>3</v>
      </c>
      <c r="F4110" s="69">
        <v>1738</v>
      </c>
      <c r="G4110" s="69" t="s">
        <v>1939</v>
      </c>
    </row>
    <row r="4111" spans="1:31" ht="14.4">
      <c r="A4111" s="27" t="str">
        <f>VLOOKUP(C4111,'user list'!A:B,2,0)</f>
        <v>CTO</v>
      </c>
      <c r="B4111" s="172">
        <v>45811.458564814813</v>
      </c>
      <c r="C4111" s="69" t="s">
        <v>207</v>
      </c>
      <c r="D4111" s="69" t="s">
        <v>1937</v>
      </c>
      <c r="E4111" s="69" t="s">
        <v>2483</v>
      </c>
      <c r="F4111" s="69">
        <v>1805</v>
      </c>
      <c r="G4111" s="69" t="s">
        <v>1939</v>
      </c>
    </row>
    <row r="4112" spans="1:31" ht="14.4">
      <c r="A4112" s="27" t="str">
        <f>VLOOKUP(C4112,'user list'!A:B,2,0)</f>
        <v>CTO</v>
      </c>
      <c r="B4112" s="172">
        <v>45811.458668981482</v>
      </c>
      <c r="C4112" s="69" t="s">
        <v>207</v>
      </c>
      <c r="D4112" s="69" t="s">
        <v>1937</v>
      </c>
      <c r="E4112" s="69" t="s">
        <v>2462</v>
      </c>
      <c r="F4112" s="69">
        <v>1759</v>
      </c>
      <c r="G4112" s="69" t="s">
        <v>1939</v>
      </c>
    </row>
    <row r="4113" spans="1:33" ht="14.4">
      <c r="A4113" s="27" t="str">
        <f>VLOOKUP(C4113,'user list'!A:B,2,0)</f>
        <v>CTO</v>
      </c>
      <c r="B4113" s="172">
        <v>45811.458749999998</v>
      </c>
      <c r="C4113" s="69" t="s">
        <v>207</v>
      </c>
      <c r="D4113" s="69" t="s">
        <v>1937</v>
      </c>
      <c r="E4113" s="69" t="s">
        <v>2476</v>
      </c>
      <c r="F4113" s="69">
        <v>1790</v>
      </c>
      <c r="G4113" s="69" t="s">
        <v>1939</v>
      </c>
    </row>
    <row r="4114" spans="1:33" ht="14.4">
      <c r="A4114" s="27" t="str">
        <f>VLOOKUP(C4114,'user list'!A:B,2,0)</f>
        <v>CTO</v>
      </c>
      <c r="B4114" s="172">
        <v>45811.458831018521</v>
      </c>
      <c r="C4114" s="69" t="s">
        <v>207</v>
      </c>
      <c r="D4114" s="69" t="s">
        <v>1937</v>
      </c>
      <c r="E4114" s="69" t="s">
        <v>2474</v>
      </c>
      <c r="F4114" s="69">
        <v>1788</v>
      </c>
      <c r="G4114" s="69" t="s">
        <v>1939</v>
      </c>
    </row>
    <row r="4115" spans="1:33" ht="14.4">
      <c r="A4115" s="27" t="str">
        <f>VLOOKUP(C4115,'user list'!A:B,2,0)</f>
        <v>CTO</v>
      </c>
      <c r="B4115" s="172">
        <v>45811.458854166667</v>
      </c>
      <c r="C4115" s="69" t="s">
        <v>207</v>
      </c>
      <c r="D4115" s="69" t="s">
        <v>1937</v>
      </c>
      <c r="E4115" s="69" t="s">
        <v>2477</v>
      </c>
      <c r="F4115" s="69">
        <v>1791</v>
      </c>
      <c r="G4115" s="69" t="s">
        <v>1939</v>
      </c>
    </row>
    <row r="4116" spans="1:33" ht="14.4">
      <c r="A4116" s="27" t="str">
        <f>VLOOKUP(C4116,'user list'!A:B,2,0)</f>
        <v>CTO</v>
      </c>
      <c r="B4116" s="172">
        <v>45811.45890046296</v>
      </c>
      <c r="C4116" s="69" t="s">
        <v>207</v>
      </c>
      <c r="D4116" s="69" t="s">
        <v>1937</v>
      </c>
      <c r="E4116" s="69" t="s">
        <v>2470</v>
      </c>
      <c r="F4116" s="69">
        <v>1781</v>
      </c>
      <c r="G4116" s="69" t="s">
        <v>1939</v>
      </c>
      <c r="O4116" s="73"/>
      <c r="P4116" s="73"/>
    </row>
    <row r="4117" spans="1:33" ht="14.4">
      <c r="A4117" s="27" t="str">
        <f>VLOOKUP(C4117,'user list'!A:B,2,0)</f>
        <v>CTO</v>
      </c>
      <c r="B4117" s="172">
        <v>45811.45894675926</v>
      </c>
      <c r="C4117" s="69" t="s">
        <v>207</v>
      </c>
      <c r="D4117" s="69" t="s">
        <v>1937</v>
      </c>
      <c r="E4117" s="69" t="s">
        <v>2439</v>
      </c>
      <c r="F4117" s="69">
        <v>1444</v>
      </c>
      <c r="G4117" s="69" t="s">
        <v>1939</v>
      </c>
    </row>
    <row r="4118" spans="1:33" ht="14.4">
      <c r="A4118" s="27" t="str">
        <f>VLOOKUP(C4118,'user list'!A:B,2,0)</f>
        <v>DOE</v>
      </c>
      <c r="B4118" s="172">
        <v>45811.459155092591</v>
      </c>
      <c r="C4118" s="69" t="s">
        <v>212</v>
      </c>
      <c r="D4118" s="69" t="s">
        <v>1937</v>
      </c>
      <c r="E4118" s="69" t="s">
        <v>2469</v>
      </c>
      <c r="F4118" s="69">
        <v>1780</v>
      </c>
      <c r="G4118" s="69" t="s">
        <v>1939</v>
      </c>
      <c r="U4118" s="74"/>
      <c r="X4118" s="74"/>
    </row>
    <row r="4119" spans="1:33" ht="14.4">
      <c r="A4119" s="27" t="str">
        <f>VLOOKUP(C4119,'user list'!A:B,2,0)</f>
        <v>BCRD</v>
      </c>
      <c r="B4119" s="172">
        <v>45811.459201388891</v>
      </c>
      <c r="C4119" s="69" t="s">
        <v>192</v>
      </c>
      <c r="D4119" s="69" t="s">
        <v>1937</v>
      </c>
      <c r="E4119" s="69" t="s">
        <v>2483</v>
      </c>
      <c r="F4119" s="69">
        <v>1805</v>
      </c>
      <c r="G4119" s="69" t="s">
        <v>1939</v>
      </c>
      <c r="L4119" s="73"/>
      <c r="M4119" s="73"/>
    </row>
    <row r="4120" spans="1:33" ht="14.4">
      <c r="A4120" s="27" t="str">
        <f>VLOOKUP(C4120,'user list'!A:B,2,0)</f>
        <v>QCYDO</v>
      </c>
      <c r="B4120" s="172">
        <v>45811.459224537037</v>
      </c>
      <c r="C4120" s="69" t="s">
        <v>270</v>
      </c>
      <c r="D4120" s="69" t="s">
        <v>1937</v>
      </c>
      <c r="E4120" s="69" t="s">
        <v>2463</v>
      </c>
      <c r="F4120" s="69">
        <v>1760</v>
      </c>
      <c r="G4120" s="69" t="s">
        <v>1939</v>
      </c>
      <c r="L4120" s="73"/>
      <c r="M4120" s="73"/>
    </row>
    <row r="4121" spans="1:33" ht="14.4">
      <c r="A4121" s="27" t="str">
        <f>VLOOKUP(C4121,'user list'!A:B,2,0)</f>
        <v>DOE</v>
      </c>
      <c r="B4121" s="172">
        <v>45811.459236111114</v>
      </c>
      <c r="C4121" s="69" t="s">
        <v>212</v>
      </c>
      <c r="D4121" s="69" t="s">
        <v>1937</v>
      </c>
      <c r="E4121" s="69" t="s">
        <v>2450</v>
      </c>
      <c r="F4121" s="69">
        <v>1740</v>
      </c>
      <c r="G4121" s="69" t="s">
        <v>1939</v>
      </c>
      <c r="R4121" s="73"/>
      <c r="S4121" s="73"/>
    </row>
    <row r="4122" spans="1:33" ht="14.4">
      <c r="A4122" s="27" t="str">
        <f>VLOOKUP(C4122,'user list'!A:B,2,0)</f>
        <v>DOE</v>
      </c>
      <c r="B4122" s="172">
        <v>45811.459317129629</v>
      </c>
      <c r="C4122" s="69" t="s">
        <v>212</v>
      </c>
      <c r="D4122" s="69" t="s">
        <v>1937</v>
      </c>
      <c r="E4122" s="69">
        <v>1758</v>
      </c>
      <c r="F4122" s="69">
        <v>1758</v>
      </c>
      <c r="G4122" s="69" t="s">
        <v>1939</v>
      </c>
    </row>
    <row r="4123" spans="1:33" ht="14.4">
      <c r="A4123" s="27" t="str">
        <f>VLOOKUP(C4123,'user list'!A:B,2,0)</f>
        <v>DOE</v>
      </c>
      <c r="B4123" s="172">
        <v>45811.459317129629</v>
      </c>
      <c r="C4123" s="69" t="s">
        <v>212</v>
      </c>
      <c r="D4123" s="69" t="s">
        <v>1937</v>
      </c>
      <c r="E4123" s="69">
        <v>1758</v>
      </c>
      <c r="F4123" s="69">
        <v>1758</v>
      </c>
      <c r="G4123" s="69" t="s">
        <v>1939</v>
      </c>
    </row>
    <row r="4124" spans="1:33" ht="14.4">
      <c r="A4124" s="27" t="str">
        <f>VLOOKUP(C4124,'user list'!A:B,2,0)</f>
        <v>QCYDO</v>
      </c>
      <c r="B4124" s="172">
        <v>45811.459560185183</v>
      </c>
      <c r="C4124" s="69" t="s">
        <v>270</v>
      </c>
      <c r="D4124" s="69" t="s">
        <v>1937</v>
      </c>
      <c r="E4124" s="69" t="s">
        <v>2463</v>
      </c>
      <c r="F4124" s="69">
        <v>1760</v>
      </c>
      <c r="G4124" s="69" t="s">
        <v>1949</v>
      </c>
    </row>
    <row r="4125" spans="1:33" ht="14.4">
      <c r="A4125" s="27" t="str">
        <f>VLOOKUP(C4125,'user list'!A:B,2,0)</f>
        <v>Admin</v>
      </c>
      <c r="B4125" s="172">
        <v>45811.459618055553</v>
      </c>
      <c r="C4125" s="69" t="s">
        <v>186</v>
      </c>
      <c r="D4125" s="69" t="s">
        <v>1937</v>
      </c>
      <c r="E4125" s="69" t="s">
        <v>2473</v>
      </c>
      <c r="F4125" s="69">
        <v>1787</v>
      </c>
      <c r="G4125" s="69" t="s">
        <v>1948</v>
      </c>
      <c r="R4125" s="73"/>
      <c r="S4125" s="73"/>
    </row>
    <row r="4126" spans="1:33" ht="14.4">
      <c r="A4126" s="27" t="str">
        <f>VLOOKUP(C4126,'user list'!A:B,2,0)</f>
        <v>QCYDO</v>
      </c>
      <c r="B4126" s="172">
        <v>45811.459675925929</v>
      </c>
      <c r="C4126" s="69" t="s">
        <v>270</v>
      </c>
      <c r="D4126" s="69" t="s">
        <v>1937</v>
      </c>
      <c r="E4126" s="69" t="s">
        <v>2463</v>
      </c>
      <c r="F4126" s="69">
        <v>1760</v>
      </c>
      <c r="G4126" s="69" t="s">
        <v>1949</v>
      </c>
    </row>
    <row r="4127" spans="1:33" ht="14.4">
      <c r="A4127" s="27" t="str">
        <f>VLOOKUP(C4127,'user list'!A:B,2,0)</f>
        <v>QCYDO</v>
      </c>
      <c r="B4127" s="172">
        <v>45811.459872685184</v>
      </c>
      <c r="C4127" s="69" t="s">
        <v>270</v>
      </c>
      <c r="D4127" s="69" t="s">
        <v>1937</v>
      </c>
      <c r="E4127" s="69" t="s">
        <v>2463</v>
      </c>
      <c r="F4127" s="69">
        <v>1760</v>
      </c>
      <c r="G4127" s="69" t="s">
        <v>1949</v>
      </c>
      <c r="R4127" s="73"/>
      <c r="S4127" s="73"/>
    </row>
    <row r="4128" spans="1:33" ht="14.4">
      <c r="A4128" s="27" t="str">
        <f>VLOOKUP(C4128,'user list'!A:B,2,0)</f>
        <v>QCYDO</v>
      </c>
      <c r="B4128" s="172">
        <v>45811.460277777776</v>
      </c>
      <c r="C4128" s="69" t="s">
        <v>270</v>
      </c>
      <c r="D4128" s="69" t="s">
        <v>1937</v>
      </c>
      <c r="E4128" s="69" t="s">
        <v>2463</v>
      </c>
      <c r="F4128" s="69">
        <v>1760</v>
      </c>
      <c r="G4128" s="69" t="s">
        <v>1949</v>
      </c>
      <c r="AD4128" s="74"/>
      <c r="AG4128" s="74"/>
    </row>
    <row r="4129" spans="1:33" ht="14.4">
      <c r="A4129" s="27" t="str">
        <f>VLOOKUP(C4129,'user list'!A:B,2,0)</f>
        <v>CTO</v>
      </c>
      <c r="B4129" s="172">
        <v>45811.464317129627</v>
      </c>
      <c r="C4129" s="69" t="s">
        <v>207</v>
      </c>
      <c r="D4129" s="69" t="s">
        <v>1937</v>
      </c>
      <c r="E4129" s="69" t="s">
        <v>2002</v>
      </c>
      <c r="F4129" s="69">
        <v>1814</v>
      </c>
      <c r="G4129" s="69" t="s">
        <v>1939</v>
      </c>
      <c r="L4129" s="73"/>
      <c r="M4129" s="73"/>
    </row>
    <row r="4130" spans="1:33" ht="14.4">
      <c r="A4130" s="27" t="str">
        <f>VLOOKUP(C4130,'user list'!A:B,2,0)</f>
        <v>CTO</v>
      </c>
      <c r="B4130" s="172">
        <v>45811.464618055557</v>
      </c>
      <c r="C4130" s="69" t="s">
        <v>207</v>
      </c>
      <c r="D4130" s="69" t="s">
        <v>1937</v>
      </c>
      <c r="E4130" s="69" t="s">
        <v>2002</v>
      </c>
      <c r="F4130" s="69">
        <v>1814</v>
      </c>
      <c r="G4130" s="69" t="s">
        <v>1939</v>
      </c>
    </row>
    <row r="4131" spans="1:33" ht="14.4">
      <c r="A4131" s="27" t="str">
        <f>VLOOKUP(C4131,'user list'!A:B,2,0)</f>
        <v>DOE</v>
      </c>
      <c r="B4131" s="172">
        <v>45811.467766203707</v>
      </c>
      <c r="C4131" s="69" t="s">
        <v>212</v>
      </c>
      <c r="D4131" s="69" t="s">
        <v>1937</v>
      </c>
      <c r="E4131" s="69" t="s">
        <v>2483</v>
      </c>
      <c r="F4131" s="69">
        <v>1805</v>
      </c>
      <c r="G4131" s="69" t="s">
        <v>1939</v>
      </c>
      <c r="O4131" s="73"/>
      <c r="P4131" s="73"/>
    </row>
    <row r="4132" spans="1:33" ht="14.4">
      <c r="A4132" s="27" t="str">
        <f>VLOOKUP(C4132,'user list'!A:B,2,0)</f>
        <v>DOE</v>
      </c>
      <c r="B4132" s="172">
        <v>45811.467789351853</v>
      </c>
      <c r="C4132" s="69" t="s">
        <v>212</v>
      </c>
      <c r="D4132" s="69" t="s">
        <v>1937</v>
      </c>
      <c r="E4132" s="69" t="s">
        <v>2479</v>
      </c>
      <c r="F4132" s="69">
        <v>1794</v>
      </c>
      <c r="G4132" s="69" t="s">
        <v>1939</v>
      </c>
      <c r="O4132" s="73"/>
      <c r="P4132" s="73"/>
    </row>
    <row r="4133" spans="1:33" ht="14.4">
      <c r="A4133" s="27" t="str">
        <f>VLOOKUP(C4133,'user list'!A:B,2,0)</f>
        <v>Admin</v>
      </c>
      <c r="B4133" s="172">
        <v>45811.468043981484</v>
      </c>
      <c r="C4133" s="69" t="s">
        <v>186</v>
      </c>
      <c r="D4133" s="69" t="s">
        <v>1937</v>
      </c>
      <c r="E4133" s="69" t="s">
        <v>1991</v>
      </c>
      <c r="F4133" s="69">
        <v>1817</v>
      </c>
      <c r="G4133" s="69" t="s">
        <v>1939</v>
      </c>
      <c r="U4133" s="74"/>
      <c r="X4133" s="74"/>
    </row>
    <row r="4134" spans="1:33" ht="14.4">
      <c r="A4134" s="27" t="str">
        <f>VLOOKUP(C4134,'user list'!A:B,2,0)</f>
        <v>Admin</v>
      </c>
      <c r="B4134" s="172">
        <v>45811.468055555553</v>
      </c>
      <c r="C4134" s="69" t="s">
        <v>186</v>
      </c>
      <c r="D4134" s="69" t="s">
        <v>1937</v>
      </c>
      <c r="E4134" s="69" t="s">
        <v>2042</v>
      </c>
      <c r="F4134" s="69">
        <v>1810</v>
      </c>
      <c r="G4134" s="69" t="s">
        <v>1939</v>
      </c>
      <c r="L4134" s="73"/>
      <c r="M4134" s="73"/>
    </row>
    <row r="4135" spans="1:33" ht="14.4">
      <c r="A4135" s="27" t="str">
        <f>VLOOKUP(C4135,'user list'!A:B,2,0)</f>
        <v>Admin</v>
      </c>
      <c r="B4135" s="172">
        <v>45811.46806712963</v>
      </c>
      <c r="C4135" s="69" t="s">
        <v>186</v>
      </c>
      <c r="D4135" s="69" t="s">
        <v>1937</v>
      </c>
      <c r="E4135" s="69" t="s">
        <v>1974</v>
      </c>
      <c r="F4135" s="69">
        <v>1811</v>
      </c>
      <c r="G4135" s="69" t="s">
        <v>1939</v>
      </c>
      <c r="L4135" s="73"/>
      <c r="M4135" s="73"/>
    </row>
    <row r="4136" spans="1:33" ht="14.4">
      <c r="A4136" s="27" t="str">
        <f>VLOOKUP(C4136,'user list'!A:B,2,0)</f>
        <v>QCYDO</v>
      </c>
      <c r="B4136" s="172">
        <v>45811.468298611115</v>
      </c>
      <c r="C4136" s="69" t="s">
        <v>270</v>
      </c>
      <c r="D4136" s="69" t="s">
        <v>1937</v>
      </c>
      <c r="E4136" s="69" t="s">
        <v>2466</v>
      </c>
      <c r="F4136" s="69">
        <v>1769</v>
      </c>
      <c r="G4136" s="69" t="s">
        <v>1939</v>
      </c>
      <c r="R4136" s="73"/>
      <c r="S4136" s="73"/>
    </row>
    <row r="4137" spans="1:33" ht="14.4">
      <c r="A4137" s="27" t="str">
        <f>VLOOKUP(C4137,'user list'!A:B,2,0)</f>
        <v>Admin</v>
      </c>
      <c r="B4137" s="172">
        <v>45811.468356481484</v>
      </c>
      <c r="C4137" s="69" t="s">
        <v>186</v>
      </c>
      <c r="D4137" s="69" t="s">
        <v>1937</v>
      </c>
      <c r="E4137" s="69" t="s">
        <v>2485</v>
      </c>
      <c r="F4137" s="69">
        <v>1808</v>
      </c>
      <c r="G4137" s="69" t="s">
        <v>1939</v>
      </c>
    </row>
    <row r="4138" spans="1:33" ht="14.4">
      <c r="A4138" s="27" t="str">
        <f>VLOOKUP(C4138,'user list'!A:B,2,0)</f>
        <v>Admin</v>
      </c>
      <c r="B4138" s="172">
        <v>45811.468368055554</v>
      </c>
      <c r="C4138" s="69" t="s">
        <v>186</v>
      </c>
      <c r="D4138" s="69" t="s">
        <v>1937</v>
      </c>
      <c r="E4138" s="69" t="s">
        <v>1974</v>
      </c>
      <c r="F4138" s="69">
        <v>1806</v>
      </c>
      <c r="G4138" s="69" t="s">
        <v>1939</v>
      </c>
    </row>
    <row r="4139" spans="1:33" ht="14.4">
      <c r="A4139" s="27" t="str">
        <f>VLOOKUP(C4139,'user list'!A:B,2,0)</f>
        <v>Admin</v>
      </c>
      <c r="B4139" s="172">
        <v>45811.46837962963</v>
      </c>
      <c r="C4139" s="69" t="s">
        <v>186</v>
      </c>
      <c r="D4139" s="69" t="s">
        <v>1937</v>
      </c>
      <c r="E4139" s="69" t="s">
        <v>2483</v>
      </c>
      <c r="F4139" s="69">
        <v>1805</v>
      </c>
      <c r="G4139" s="69" t="s">
        <v>1939</v>
      </c>
    </row>
    <row r="4140" spans="1:33" ht="14.4">
      <c r="A4140" s="27" t="str">
        <f>VLOOKUP(C4140,'user list'!A:B,2,0)</f>
        <v>Admin</v>
      </c>
      <c r="B4140" s="172">
        <v>45811.468414351853</v>
      </c>
      <c r="C4140" s="69" t="s">
        <v>186</v>
      </c>
      <c r="D4140" s="69" t="s">
        <v>1937</v>
      </c>
      <c r="E4140" s="69" t="s">
        <v>1342</v>
      </c>
      <c r="F4140" s="69">
        <v>1803</v>
      </c>
      <c r="G4140" s="69" t="s">
        <v>1939</v>
      </c>
      <c r="R4140" s="73"/>
      <c r="S4140" s="73"/>
    </row>
    <row r="4141" spans="1:33" ht="14.4">
      <c r="A4141" s="27" t="str">
        <f>VLOOKUP(C4141,'user list'!A:B,2,0)</f>
        <v>Admin</v>
      </c>
      <c r="B4141" s="172">
        <v>45811.468425925923</v>
      </c>
      <c r="C4141" s="69" t="s">
        <v>186</v>
      </c>
      <c r="D4141" s="69" t="s">
        <v>1937</v>
      </c>
      <c r="E4141" s="69" t="s">
        <v>1340</v>
      </c>
      <c r="F4141" s="69">
        <v>1804</v>
      </c>
      <c r="G4141" s="69" t="s">
        <v>1939</v>
      </c>
    </row>
    <row r="4142" spans="1:33" ht="14.4">
      <c r="A4142" s="27" t="str">
        <f>VLOOKUP(C4142,'user list'!A:B,2,0)</f>
        <v>Admin</v>
      </c>
      <c r="B4142" s="172">
        <v>45811.468622685185</v>
      </c>
      <c r="C4142" s="69" t="s">
        <v>186</v>
      </c>
      <c r="D4142" s="69" t="s">
        <v>1937</v>
      </c>
      <c r="E4142" s="69" t="s">
        <v>2035</v>
      </c>
      <c r="F4142" s="69">
        <v>1818</v>
      </c>
      <c r="G4142" s="69" t="s">
        <v>1939</v>
      </c>
      <c r="R4142" s="73"/>
      <c r="S4142" s="73"/>
    </row>
    <row r="4143" spans="1:33" ht="14.4">
      <c r="A4143" s="27" t="str">
        <f>VLOOKUP(C4143,'user list'!A:B,2,0)</f>
        <v>Admin</v>
      </c>
      <c r="B4143" s="172">
        <v>45811.469178240739</v>
      </c>
      <c r="C4143" s="69" t="s">
        <v>186</v>
      </c>
      <c r="D4143" s="69" t="s">
        <v>1937</v>
      </c>
      <c r="E4143" s="69" t="s">
        <v>2039</v>
      </c>
      <c r="F4143" s="69">
        <v>1816</v>
      </c>
      <c r="G4143" s="69" t="s">
        <v>1939</v>
      </c>
      <c r="AD4143" s="74"/>
      <c r="AG4143" s="74"/>
    </row>
    <row r="4144" spans="1:33" ht="14.4">
      <c r="A4144" s="27" t="str">
        <f>VLOOKUP(C4144,'user list'!A:B,2,0)</f>
        <v>Admin</v>
      </c>
      <c r="B4144" s="172">
        <v>45811.469224537039</v>
      </c>
      <c r="C4144" s="69" t="s">
        <v>186</v>
      </c>
      <c r="D4144" s="69" t="s">
        <v>1937</v>
      </c>
      <c r="E4144" s="69" t="s">
        <v>2002</v>
      </c>
      <c r="F4144" s="69">
        <v>1814</v>
      </c>
      <c r="G4144" s="69" t="s">
        <v>1939</v>
      </c>
      <c r="L4144" s="73"/>
      <c r="M4144" s="73"/>
    </row>
    <row r="4145" spans="1:33" ht="14.4">
      <c r="A4145" s="27" t="str">
        <f>VLOOKUP(C4145,'user list'!A:B,2,0)</f>
        <v>Admin</v>
      </c>
      <c r="B4145" s="172">
        <v>45811.469282407408</v>
      </c>
      <c r="C4145" s="69" t="s">
        <v>186</v>
      </c>
      <c r="D4145" s="69" t="s">
        <v>1937</v>
      </c>
      <c r="E4145" s="69" t="s">
        <v>1974</v>
      </c>
      <c r="F4145" s="69">
        <v>1811</v>
      </c>
      <c r="G4145" s="69" t="s">
        <v>1939</v>
      </c>
    </row>
    <row r="4146" spans="1:33" ht="14.4">
      <c r="A4146" s="27" t="str">
        <f>VLOOKUP(C4146,'user list'!A:B,2,0)</f>
        <v>Admin</v>
      </c>
      <c r="B4146" s="172">
        <v>45811.478946759256</v>
      </c>
      <c r="C4146" s="69" t="s">
        <v>186</v>
      </c>
      <c r="D4146" s="69" t="s">
        <v>2486</v>
      </c>
      <c r="E4146" s="69" t="s">
        <v>2487</v>
      </c>
      <c r="F4146" s="69"/>
      <c r="G4146" s="69" t="s">
        <v>2488</v>
      </c>
      <c r="O4146" s="73"/>
      <c r="P4146" s="73"/>
    </row>
    <row r="4147" spans="1:33" ht="14.4">
      <c r="A4147" s="27" t="str">
        <f>VLOOKUP(C4147,'user list'!A:B,2,0)</f>
        <v>Admin</v>
      </c>
      <c r="B4147" s="172">
        <v>45811.479189814818</v>
      </c>
      <c r="C4147" s="69" t="s">
        <v>186</v>
      </c>
      <c r="D4147" s="69" t="s">
        <v>2486</v>
      </c>
      <c r="E4147" s="69" t="s">
        <v>2489</v>
      </c>
      <c r="F4147" s="69"/>
      <c r="G4147" s="69" t="s">
        <v>2488</v>
      </c>
      <c r="O4147" s="73"/>
      <c r="P4147" s="73"/>
    </row>
    <row r="4148" spans="1:33" ht="14.4">
      <c r="A4148" s="27" t="str">
        <f>VLOOKUP(C4148,'user list'!A:B,2,0)</f>
        <v>TFCOPRISS</v>
      </c>
      <c r="B4148" s="172">
        <v>45811.479722222219</v>
      </c>
      <c r="C4148" s="69" t="s">
        <v>274</v>
      </c>
      <c r="D4148" s="69" t="s">
        <v>1937</v>
      </c>
      <c r="E4148" s="69" t="s">
        <v>2483</v>
      </c>
      <c r="F4148" s="69">
        <v>1805</v>
      </c>
      <c r="G4148" s="69" t="s">
        <v>1939</v>
      </c>
      <c r="U4148" s="74"/>
      <c r="X4148" s="74"/>
    </row>
    <row r="4149" spans="1:33" ht="14.4">
      <c r="A4149" s="27" t="str">
        <f>VLOOKUP(C4149,'user list'!A:B,2,0)</f>
        <v>Admin</v>
      </c>
      <c r="B4149" s="172">
        <v>45811.481423611112</v>
      </c>
      <c r="C4149" s="69" t="s">
        <v>186</v>
      </c>
      <c r="D4149" s="69" t="s">
        <v>2486</v>
      </c>
      <c r="E4149" s="69" t="s">
        <v>2490</v>
      </c>
      <c r="F4149" s="69"/>
      <c r="G4149" s="69" t="s">
        <v>2491</v>
      </c>
      <c r="L4149" s="73"/>
      <c r="M4149" s="73"/>
    </row>
    <row r="4150" spans="1:33" ht="14.4">
      <c r="A4150" s="27" t="str">
        <f>VLOOKUP(C4150,'user list'!A:B,2,0)</f>
        <v>Admin</v>
      </c>
      <c r="B4150" s="172">
        <v>45811.481423611112</v>
      </c>
      <c r="C4150" s="69" t="s">
        <v>186</v>
      </c>
      <c r="D4150" s="69" t="s">
        <v>2486</v>
      </c>
      <c r="E4150" s="69" t="s">
        <v>2490</v>
      </c>
      <c r="F4150" s="69"/>
      <c r="G4150" s="69" t="s">
        <v>2488</v>
      </c>
      <c r="L4150" s="73"/>
      <c r="M4150" s="73"/>
    </row>
    <row r="4151" spans="1:33" ht="14.4">
      <c r="A4151" s="27" t="str">
        <f>VLOOKUP(C4151,'user list'!A:B,2,0)</f>
        <v>Admin</v>
      </c>
      <c r="B4151" s="172">
        <v>45811.481423611112</v>
      </c>
      <c r="C4151" s="69" t="s">
        <v>186</v>
      </c>
      <c r="D4151" s="69" t="s">
        <v>2486</v>
      </c>
      <c r="E4151" s="69" t="s">
        <v>2490</v>
      </c>
      <c r="F4151" s="69"/>
      <c r="G4151" s="69" t="s">
        <v>2488</v>
      </c>
      <c r="R4151" s="73"/>
      <c r="S4151" s="73"/>
    </row>
    <row r="4152" spans="1:33" ht="14.4">
      <c r="A4152" s="27" t="str">
        <f>VLOOKUP(C4152,'user list'!A:B,2,0)</f>
        <v>Admin</v>
      </c>
      <c r="B4152" s="172">
        <v>45811.481435185182</v>
      </c>
      <c r="C4152" s="69" t="s">
        <v>186</v>
      </c>
      <c r="D4152" s="69" t="s">
        <v>2486</v>
      </c>
      <c r="E4152" s="69" t="s">
        <v>2490</v>
      </c>
      <c r="F4152" s="69"/>
      <c r="G4152" s="69" t="s">
        <v>2488</v>
      </c>
    </row>
    <row r="4153" spans="1:33" ht="14.4">
      <c r="A4153" s="27" t="str">
        <f>VLOOKUP(C4153,'user list'!A:B,2,0)</f>
        <v>QCEAU</v>
      </c>
      <c r="B4153" s="172">
        <v>45811.48196759259</v>
      </c>
      <c r="C4153" s="69" t="s">
        <v>266</v>
      </c>
      <c r="D4153" s="69" t="s">
        <v>1937</v>
      </c>
      <c r="E4153" s="69" t="s">
        <v>2451</v>
      </c>
      <c r="F4153" s="69">
        <v>1742</v>
      </c>
      <c r="G4153" s="69" t="s">
        <v>1939</v>
      </c>
    </row>
    <row r="4154" spans="1:33" ht="14.4">
      <c r="A4154" s="27" t="str">
        <f>VLOOKUP(C4154,'user list'!A:B,2,0)</f>
        <v>Admin</v>
      </c>
      <c r="B4154" s="172">
        <v>45811.482152777775</v>
      </c>
      <c r="C4154" s="69" t="s">
        <v>186</v>
      </c>
      <c r="D4154" s="69" t="s">
        <v>2486</v>
      </c>
      <c r="E4154" s="69" t="s">
        <v>2490</v>
      </c>
      <c r="F4154" s="69"/>
      <c r="G4154" s="69" t="s">
        <v>2488</v>
      </c>
    </row>
    <row r="4155" spans="1:33" ht="14.4">
      <c r="A4155" s="27" t="str">
        <f>VLOOKUP(C4155,'user list'!A:B,2,0)</f>
        <v>Admin</v>
      </c>
      <c r="B4155" s="172">
        <v>45811.482152777775</v>
      </c>
      <c r="C4155" s="69" t="s">
        <v>186</v>
      </c>
      <c r="D4155" s="69" t="s">
        <v>2486</v>
      </c>
      <c r="E4155" s="69" t="s">
        <v>2490</v>
      </c>
      <c r="F4155" s="69"/>
      <c r="G4155" s="69" t="s">
        <v>2488</v>
      </c>
      <c r="R4155" s="73"/>
      <c r="S4155" s="73"/>
    </row>
    <row r="4156" spans="1:33" ht="14.4">
      <c r="A4156" s="27" t="str">
        <f>VLOOKUP(C4156,'user list'!A:B,2,0)</f>
        <v>ITDD</v>
      </c>
      <c r="B4156" s="172">
        <v>45811.482430555552</v>
      </c>
      <c r="C4156" s="69" t="s">
        <v>219</v>
      </c>
      <c r="D4156" s="69" t="s">
        <v>1937</v>
      </c>
      <c r="E4156" s="69" t="s">
        <v>2229</v>
      </c>
      <c r="F4156" s="69">
        <v>1069</v>
      </c>
      <c r="G4156" s="69" t="s">
        <v>1939</v>
      </c>
    </row>
    <row r="4157" spans="1:33" ht="14.4">
      <c r="A4157" s="27" t="str">
        <f>VLOOKUP(C4157,'user list'!A:B,2,0)</f>
        <v>ITDD</v>
      </c>
      <c r="B4157" s="172">
        <v>45811.482893518521</v>
      </c>
      <c r="C4157" s="69" t="s">
        <v>219</v>
      </c>
      <c r="D4157" s="69" t="s">
        <v>1937</v>
      </c>
      <c r="E4157" s="69" t="s">
        <v>2039</v>
      </c>
      <c r="F4157" s="69">
        <v>1744</v>
      </c>
      <c r="G4157" s="69" t="s">
        <v>1939</v>
      </c>
      <c r="R4157" s="73"/>
      <c r="S4157" s="73"/>
    </row>
    <row r="4158" spans="1:33" ht="14.4">
      <c r="A4158" s="27" t="str">
        <f>VLOOKUP(C4158,'user list'!A:B,2,0)</f>
        <v>ITDD</v>
      </c>
      <c r="B4158" s="172">
        <v>45811.482928240737</v>
      </c>
      <c r="C4158" s="69" t="s">
        <v>219</v>
      </c>
      <c r="D4158" s="69" t="s">
        <v>1937</v>
      </c>
      <c r="E4158" s="69" t="s">
        <v>1974</v>
      </c>
      <c r="F4158" s="69">
        <v>1733</v>
      </c>
      <c r="G4158" s="69" t="s">
        <v>1939</v>
      </c>
      <c r="AD4158" s="74"/>
      <c r="AG4158" s="74"/>
    </row>
    <row r="4159" spans="1:33" ht="14.4">
      <c r="A4159" s="27" t="str">
        <f>VLOOKUP(C4159,'user list'!A:B,2,0)</f>
        <v>QCEAU</v>
      </c>
      <c r="B4159" s="172">
        <v>45811.482986111114</v>
      </c>
      <c r="C4159" s="69" t="s">
        <v>266</v>
      </c>
      <c r="D4159" s="69" t="s">
        <v>1937</v>
      </c>
      <c r="E4159" s="69" t="s">
        <v>2455</v>
      </c>
      <c r="F4159" s="69">
        <v>1746</v>
      </c>
      <c r="G4159" s="69" t="s">
        <v>1939</v>
      </c>
      <c r="L4159" s="73"/>
      <c r="M4159" s="73"/>
    </row>
    <row r="4160" spans="1:33" ht="14.4">
      <c r="A4160" s="27" t="str">
        <f>VLOOKUP(C4160,'user list'!A:B,2,0)</f>
        <v>QCEAU</v>
      </c>
      <c r="B4160" s="172">
        <v>45811.483020833337</v>
      </c>
      <c r="C4160" s="69" t="s">
        <v>266</v>
      </c>
      <c r="D4160" s="69" t="s">
        <v>1937</v>
      </c>
      <c r="E4160" s="69" t="s">
        <v>2456</v>
      </c>
      <c r="F4160" s="69">
        <v>1751</v>
      </c>
      <c r="G4160" s="69" t="s">
        <v>1939</v>
      </c>
    </row>
    <row r="4161" spans="1:33" ht="14.4">
      <c r="A4161" s="27" t="str">
        <f>VLOOKUP(C4161,'user list'!A:B,2,0)</f>
        <v>QCEAU</v>
      </c>
      <c r="B4161" s="172">
        <v>45811.483182870368</v>
      </c>
      <c r="C4161" s="69" t="s">
        <v>266</v>
      </c>
      <c r="D4161" s="69" t="s">
        <v>1937</v>
      </c>
      <c r="E4161" s="69" t="s">
        <v>2451</v>
      </c>
      <c r="F4161" s="69">
        <v>1742</v>
      </c>
      <c r="G4161" s="69" t="s">
        <v>1939</v>
      </c>
      <c r="O4161" s="73"/>
      <c r="P4161" s="73"/>
    </row>
    <row r="4162" spans="1:33" ht="14.4">
      <c r="A4162" s="27" t="str">
        <f>VLOOKUP(C4162,'user list'!A:B,2,0)</f>
        <v>QCEAU</v>
      </c>
      <c r="B4162" s="172">
        <v>45811.483263888891</v>
      </c>
      <c r="C4162" s="69" t="s">
        <v>266</v>
      </c>
      <c r="D4162" s="69" t="s">
        <v>1937</v>
      </c>
      <c r="E4162" s="69" t="s">
        <v>2455</v>
      </c>
      <c r="F4162" s="69">
        <v>1746</v>
      </c>
      <c r="G4162" s="69" t="s">
        <v>1939</v>
      </c>
      <c r="O4162" s="73"/>
      <c r="P4162" s="73"/>
    </row>
    <row r="4163" spans="1:33" ht="14.4">
      <c r="A4163" s="27" t="str">
        <f>VLOOKUP(C4163,'user list'!A:B,2,0)</f>
        <v>QCEAU</v>
      </c>
      <c r="B4163" s="172">
        <v>45811.483287037037</v>
      </c>
      <c r="C4163" s="69" t="s">
        <v>266</v>
      </c>
      <c r="D4163" s="69" t="s">
        <v>1937</v>
      </c>
      <c r="E4163" s="69" t="s">
        <v>2456</v>
      </c>
      <c r="F4163" s="69">
        <v>1751</v>
      </c>
      <c r="G4163" s="69" t="s">
        <v>1939</v>
      </c>
      <c r="AD4163" s="74"/>
      <c r="AG4163" s="74"/>
    </row>
    <row r="4164" spans="1:33" ht="14.4">
      <c r="A4164" s="27" t="str">
        <f>VLOOKUP(C4164,'user list'!A:B,2,0)</f>
        <v>QCEAU</v>
      </c>
      <c r="B4164" s="172">
        <v>45811.483344907407</v>
      </c>
      <c r="C4164" s="69" t="s">
        <v>266</v>
      </c>
      <c r="D4164" s="69" t="s">
        <v>1937</v>
      </c>
      <c r="E4164" s="69" t="s">
        <v>2451</v>
      </c>
      <c r="F4164" s="69">
        <v>1742</v>
      </c>
      <c r="G4164" s="69" t="s">
        <v>1939</v>
      </c>
      <c r="L4164" s="73"/>
      <c r="M4164" s="73"/>
    </row>
    <row r="4165" spans="1:33" ht="14.4">
      <c r="A4165" s="27" t="str">
        <f>VLOOKUP(C4165,'user list'!A:B,2,0)</f>
        <v>QCEAU</v>
      </c>
      <c r="B4165" s="172">
        <v>45811.483425925922</v>
      </c>
      <c r="C4165" s="69" t="s">
        <v>266</v>
      </c>
      <c r="D4165" s="69" t="s">
        <v>1937</v>
      </c>
      <c r="E4165" s="69" t="s">
        <v>2456</v>
      </c>
      <c r="F4165" s="69">
        <v>1751</v>
      </c>
      <c r="G4165" s="69" t="s">
        <v>1939</v>
      </c>
    </row>
    <row r="4166" spans="1:33" ht="14.4">
      <c r="A4166" s="27" t="str">
        <f>VLOOKUP(C4166,'user list'!A:B,2,0)</f>
        <v>QCEAU</v>
      </c>
      <c r="B4166" s="172">
        <v>45811.486400462964</v>
      </c>
      <c r="C4166" s="69" t="s">
        <v>266</v>
      </c>
      <c r="D4166" s="69" t="s">
        <v>1937</v>
      </c>
      <c r="E4166" s="69" t="s">
        <v>2458</v>
      </c>
      <c r="F4166" s="69">
        <v>1753</v>
      </c>
      <c r="G4166" s="69" t="s">
        <v>1939</v>
      </c>
      <c r="O4166" s="73"/>
      <c r="P4166" s="73"/>
    </row>
    <row r="4167" spans="1:33" ht="14.4">
      <c r="A4167" s="27" t="str">
        <f>VLOOKUP(C4167,'user list'!A:B,2,0)</f>
        <v>OCA</v>
      </c>
      <c r="B4167" s="172">
        <v>45811.493379629632</v>
      </c>
      <c r="C4167" s="69" t="s">
        <v>224</v>
      </c>
      <c r="D4167" s="69" t="s">
        <v>1937</v>
      </c>
      <c r="E4167" s="69" t="s">
        <v>2442</v>
      </c>
      <c r="F4167" s="69">
        <v>1728</v>
      </c>
      <c r="G4167" s="69" t="s">
        <v>1939</v>
      </c>
      <c r="O4167" s="73"/>
      <c r="P4167" s="73"/>
    </row>
    <row r="4168" spans="1:33" ht="14.4">
      <c r="A4168" s="27" t="str">
        <f>VLOOKUP(C4168,'user list'!A:B,2,0)</f>
        <v>OCA</v>
      </c>
      <c r="B4168" s="172">
        <v>45811.493402777778</v>
      </c>
      <c r="C4168" s="69" t="s">
        <v>224</v>
      </c>
      <c r="D4168" s="69" t="s">
        <v>1937</v>
      </c>
      <c r="E4168" s="69" t="s">
        <v>2443</v>
      </c>
      <c r="F4168" s="69">
        <v>1729</v>
      </c>
      <c r="G4168" s="69" t="s">
        <v>1939</v>
      </c>
    </row>
    <row r="4169" spans="1:33" ht="14.4">
      <c r="A4169" s="27" t="str">
        <f>VLOOKUP(C4169,'user list'!A:B,2,0)</f>
        <v>OCA</v>
      </c>
      <c r="B4169" s="172">
        <v>45811.493634259263</v>
      </c>
      <c r="C4169" s="69" t="s">
        <v>224</v>
      </c>
      <c r="D4169" s="69" t="s">
        <v>1937</v>
      </c>
      <c r="E4169" s="69" t="s">
        <v>2047</v>
      </c>
      <c r="F4169" s="69">
        <v>1815</v>
      </c>
      <c r="G4169" s="69" t="s">
        <v>1939</v>
      </c>
    </row>
    <row r="4170" spans="1:33" ht="14.4">
      <c r="A4170" s="27" t="str">
        <f>VLOOKUP(C4170,'user list'!A:B,2,0)</f>
        <v>OCA</v>
      </c>
      <c r="B4170" s="172">
        <v>45811.493657407409</v>
      </c>
      <c r="C4170" s="69" t="s">
        <v>224</v>
      </c>
      <c r="D4170" s="69" t="s">
        <v>1937</v>
      </c>
      <c r="E4170" s="69" t="s">
        <v>2483</v>
      </c>
      <c r="F4170" s="69">
        <v>1805</v>
      </c>
      <c r="G4170" s="69" t="s">
        <v>1939</v>
      </c>
    </row>
    <row r="4171" spans="1:33" ht="14.4">
      <c r="A4171" s="27" t="str">
        <f>VLOOKUP(C4171,'user list'!A:B,2,0)</f>
        <v>OCA</v>
      </c>
      <c r="B4171" s="172">
        <v>45811.493796296294</v>
      </c>
      <c r="C4171" s="69" t="s">
        <v>224</v>
      </c>
      <c r="D4171" s="69" t="s">
        <v>1937</v>
      </c>
      <c r="E4171" s="69" t="s">
        <v>2468</v>
      </c>
      <c r="F4171" s="69">
        <v>1778</v>
      </c>
      <c r="G4171" s="69" t="s">
        <v>1939</v>
      </c>
    </row>
    <row r="4172" spans="1:33" ht="14.4">
      <c r="A4172" s="27" t="str">
        <f>VLOOKUP(C4172,'user list'!A:B,2,0)</f>
        <v>OCA</v>
      </c>
      <c r="B4172" s="172">
        <v>45811.493819444448</v>
      </c>
      <c r="C4172" s="69" t="s">
        <v>224</v>
      </c>
      <c r="D4172" s="69" t="s">
        <v>1937</v>
      </c>
      <c r="E4172" s="69" t="s">
        <v>2463</v>
      </c>
      <c r="F4172" s="69">
        <v>1760</v>
      </c>
      <c r="G4172" s="69" t="s">
        <v>1939</v>
      </c>
    </row>
    <row r="4173" spans="1:33" ht="14.4">
      <c r="A4173" s="27" t="str">
        <f>VLOOKUP(C4173,'user list'!A:B,2,0)</f>
        <v>OCA</v>
      </c>
      <c r="B4173" s="172">
        <v>45811.493831018517</v>
      </c>
      <c r="C4173" s="69" t="s">
        <v>224</v>
      </c>
      <c r="D4173" s="69" t="s">
        <v>1937</v>
      </c>
      <c r="E4173" s="69">
        <v>1</v>
      </c>
      <c r="F4173" s="69">
        <v>1748</v>
      </c>
      <c r="G4173" s="69" t="s">
        <v>1939</v>
      </c>
    </row>
    <row r="4174" spans="1:33" ht="14.4">
      <c r="A4174" s="27" t="str">
        <f>VLOOKUP(C4174,'user list'!A:B,2,0)</f>
        <v>OCA</v>
      </c>
      <c r="B4174" s="172">
        <v>45811.49386574074</v>
      </c>
      <c r="C4174" s="69" t="s">
        <v>224</v>
      </c>
      <c r="D4174" s="69" t="s">
        <v>1937</v>
      </c>
      <c r="E4174" s="69" t="s">
        <v>2444</v>
      </c>
      <c r="F4174" s="69">
        <v>1741</v>
      </c>
      <c r="G4174" s="69" t="s">
        <v>1939</v>
      </c>
    </row>
    <row r="4175" spans="1:33" ht="14.4">
      <c r="A4175" s="27" t="str">
        <f>VLOOKUP(C4175,'user list'!A:B,2,0)</f>
        <v>OCA</v>
      </c>
      <c r="B4175" s="172">
        <v>45811.494386574072</v>
      </c>
      <c r="C4175" s="69" t="s">
        <v>228</v>
      </c>
      <c r="D4175" s="69" t="s">
        <v>1937</v>
      </c>
      <c r="E4175" s="69" t="s">
        <v>2444</v>
      </c>
      <c r="F4175" s="69">
        <v>1741</v>
      </c>
      <c r="G4175" s="69" t="s">
        <v>1939</v>
      </c>
    </row>
    <row r="4176" spans="1:33" ht="14.4">
      <c r="A4176" s="27" t="str">
        <f>VLOOKUP(C4176,'user list'!A:B,2,0)</f>
        <v>CGSD</v>
      </c>
      <c r="B4176" s="172">
        <v>45811.494895833333</v>
      </c>
      <c r="C4176" s="69" t="s">
        <v>200</v>
      </c>
      <c r="D4176" s="69" t="s">
        <v>1937</v>
      </c>
      <c r="E4176" s="69" t="s">
        <v>2459</v>
      </c>
      <c r="F4176" s="69">
        <v>1754</v>
      </c>
      <c r="G4176" s="69" t="s">
        <v>1939</v>
      </c>
    </row>
    <row r="4177" spans="1:31" ht="14.4">
      <c r="A4177" s="27" t="str">
        <f>VLOOKUP(C4177,'user list'!A:B,2,0)</f>
        <v>CGSD</v>
      </c>
      <c r="B4177" s="172">
        <v>45811.49496527778</v>
      </c>
      <c r="C4177" s="69" t="s">
        <v>200</v>
      </c>
      <c r="D4177" s="69" t="s">
        <v>1937</v>
      </c>
      <c r="E4177" s="69" t="s">
        <v>2442</v>
      </c>
      <c r="F4177" s="69">
        <v>1728</v>
      </c>
      <c r="G4177" s="69" t="s">
        <v>1939</v>
      </c>
      <c r="AD4177" s="73"/>
      <c r="AE4177" s="73"/>
    </row>
    <row r="4178" spans="1:31" ht="14.4">
      <c r="A4178" s="27" t="str">
        <f>VLOOKUP(C4178,'user list'!A:B,2,0)</f>
        <v>CGSD</v>
      </c>
      <c r="B4178" s="172">
        <v>45811.496203703704</v>
      </c>
      <c r="C4178" s="69" t="s">
        <v>200</v>
      </c>
      <c r="D4178" s="69" t="s">
        <v>1937</v>
      </c>
      <c r="E4178" s="69" t="s">
        <v>2492</v>
      </c>
      <c r="F4178" s="69">
        <v>1819</v>
      </c>
      <c r="G4178" s="69" t="s">
        <v>2440</v>
      </c>
    </row>
    <row r="4179" spans="1:31" ht="14.4">
      <c r="A4179" s="27" t="str">
        <f>VLOOKUP(C4179,'user list'!A:B,2,0)</f>
        <v>Admin</v>
      </c>
      <c r="B4179" s="172">
        <v>45811.49622685185</v>
      </c>
      <c r="C4179" s="69" t="s">
        <v>186</v>
      </c>
      <c r="D4179" s="69" t="s">
        <v>1937</v>
      </c>
      <c r="E4179" s="69" t="s">
        <v>2492</v>
      </c>
      <c r="F4179" s="69">
        <v>1819</v>
      </c>
      <c r="G4179" s="69" t="s">
        <v>1948</v>
      </c>
    </row>
    <row r="4180" spans="1:31" ht="14.4">
      <c r="A4180" s="27" t="str">
        <f>VLOOKUP(C4180,'user list'!A:B,2,0)</f>
        <v>Admin</v>
      </c>
      <c r="B4180" s="172">
        <v>45811.49622685185</v>
      </c>
      <c r="C4180" s="69" t="s">
        <v>186</v>
      </c>
      <c r="D4180" s="69" t="s">
        <v>1937</v>
      </c>
      <c r="E4180" s="69" t="s">
        <v>2492</v>
      </c>
      <c r="F4180" s="69">
        <v>1819</v>
      </c>
      <c r="G4180" s="69" t="s">
        <v>1948</v>
      </c>
      <c r="L4180" s="73"/>
      <c r="M4180" s="73"/>
    </row>
    <row r="4181" spans="1:31" ht="14.4">
      <c r="A4181" s="27" t="str">
        <f>VLOOKUP(C4181,'user list'!A:B,2,0)</f>
        <v>Admin</v>
      </c>
      <c r="B4181" s="172">
        <v>45811.49622685185</v>
      </c>
      <c r="C4181" s="69" t="s">
        <v>186</v>
      </c>
      <c r="D4181" s="69" t="s">
        <v>1937</v>
      </c>
      <c r="E4181" s="69" t="s">
        <v>2492</v>
      </c>
      <c r="F4181" s="69">
        <v>1819</v>
      </c>
      <c r="G4181" s="69" t="s">
        <v>1948</v>
      </c>
    </row>
    <row r="4182" spans="1:31" ht="14.4">
      <c r="A4182" s="27" t="str">
        <f>VLOOKUP(C4182,'user list'!A:B,2,0)</f>
        <v>Admin</v>
      </c>
      <c r="B4182" s="172">
        <v>45811.49622685185</v>
      </c>
      <c r="C4182" s="69" t="s">
        <v>186</v>
      </c>
      <c r="D4182" s="69" t="s">
        <v>1937</v>
      </c>
      <c r="E4182" s="69" t="s">
        <v>2492</v>
      </c>
      <c r="F4182" s="69">
        <v>1819</v>
      </c>
      <c r="G4182" s="69" t="s">
        <v>1947</v>
      </c>
    </row>
    <row r="4183" spans="1:31" ht="14.4">
      <c r="A4183" s="27" t="str">
        <f>VLOOKUP(C4183,'user list'!A:B,2,0)</f>
        <v>CGSD</v>
      </c>
      <c r="B4183" s="172">
        <v>45811.49664351852</v>
      </c>
      <c r="C4183" s="69" t="s">
        <v>200</v>
      </c>
      <c r="D4183" s="69" t="s">
        <v>1937</v>
      </c>
      <c r="E4183" s="69" t="s">
        <v>2493</v>
      </c>
      <c r="F4183" s="69">
        <v>1820</v>
      </c>
      <c r="G4183" s="69" t="s">
        <v>2440</v>
      </c>
      <c r="O4183" s="73"/>
      <c r="P4183" s="73"/>
    </row>
    <row r="4184" spans="1:31" ht="14.4">
      <c r="A4184" s="27" t="str">
        <f>VLOOKUP(C4184,'user list'!A:B,2,0)</f>
        <v>Admin</v>
      </c>
      <c r="B4184" s="172">
        <v>45811.49664351852</v>
      </c>
      <c r="C4184" s="69" t="s">
        <v>186</v>
      </c>
      <c r="D4184" s="69" t="s">
        <v>1937</v>
      </c>
      <c r="E4184" s="69" t="s">
        <v>2493</v>
      </c>
      <c r="F4184" s="69">
        <v>1820</v>
      </c>
      <c r="G4184" s="69" t="s">
        <v>1948</v>
      </c>
    </row>
    <row r="4185" spans="1:31" ht="14.4">
      <c r="A4185" s="27" t="str">
        <f>VLOOKUP(C4185,'user list'!A:B,2,0)</f>
        <v>Admin</v>
      </c>
      <c r="B4185" s="172">
        <v>45811.49664351852</v>
      </c>
      <c r="C4185" s="69" t="s">
        <v>186</v>
      </c>
      <c r="D4185" s="69" t="s">
        <v>1937</v>
      </c>
      <c r="E4185" s="69" t="s">
        <v>2493</v>
      </c>
      <c r="F4185" s="69">
        <v>1820</v>
      </c>
      <c r="G4185" s="69" t="s">
        <v>1948</v>
      </c>
      <c r="U4185" s="74"/>
      <c r="X4185" s="74"/>
    </row>
    <row r="4186" spans="1:31" ht="14.4">
      <c r="A4186" s="27" t="str">
        <f>VLOOKUP(C4186,'user list'!A:B,2,0)</f>
        <v>Admin</v>
      </c>
      <c r="B4186" s="172">
        <v>45811.49664351852</v>
      </c>
      <c r="C4186" s="69" t="s">
        <v>186</v>
      </c>
      <c r="D4186" s="69" t="s">
        <v>1937</v>
      </c>
      <c r="E4186" s="69" t="s">
        <v>2493</v>
      </c>
      <c r="F4186" s="69">
        <v>1820</v>
      </c>
      <c r="G4186" s="69" t="s">
        <v>1948</v>
      </c>
      <c r="L4186" s="73"/>
      <c r="M4186" s="73"/>
    </row>
    <row r="4187" spans="1:31" ht="14.4">
      <c r="A4187" s="27" t="str">
        <f>VLOOKUP(C4187,'user list'!A:B,2,0)</f>
        <v>Admin</v>
      </c>
      <c r="B4187" s="172">
        <v>45811.49664351852</v>
      </c>
      <c r="C4187" s="69" t="s">
        <v>186</v>
      </c>
      <c r="D4187" s="69" t="s">
        <v>1937</v>
      </c>
      <c r="E4187" s="69" t="s">
        <v>2493</v>
      </c>
      <c r="F4187" s="69">
        <v>1820</v>
      </c>
      <c r="G4187" s="69" t="s">
        <v>1947</v>
      </c>
      <c r="L4187" s="73"/>
      <c r="M4187" s="73"/>
    </row>
    <row r="4188" spans="1:31" ht="14.4">
      <c r="A4188" s="27" t="str">
        <f>VLOOKUP(C4188,'user list'!A:B,2,0)</f>
        <v>CGSD</v>
      </c>
      <c r="B4188" s="172">
        <v>45811.49690972222</v>
      </c>
      <c r="C4188" s="69" t="s">
        <v>200</v>
      </c>
      <c r="D4188" s="69" t="s">
        <v>1937</v>
      </c>
      <c r="E4188" s="69" t="s">
        <v>2492</v>
      </c>
      <c r="F4188" s="69">
        <v>1819</v>
      </c>
      <c r="G4188" s="69" t="s">
        <v>1939</v>
      </c>
      <c r="R4188" s="73"/>
      <c r="S4188" s="73"/>
    </row>
    <row r="4189" spans="1:31" ht="14.4">
      <c r="A4189" s="27" t="str">
        <f>VLOOKUP(C4189,'user list'!A:B,2,0)</f>
        <v>CGSD</v>
      </c>
      <c r="B4189" s="172">
        <v>45811.496932870374</v>
      </c>
      <c r="C4189" s="69" t="s">
        <v>200</v>
      </c>
      <c r="D4189" s="69" t="s">
        <v>1937</v>
      </c>
      <c r="E4189" s="69" t="s">
        <v>2493</v>
      </c>
      <c r="F4189" s="69">
        <v>1820</v>
      </c>
      <c r="G4189" s="69" t="s">
        <v>1939</v>
      </c>
    </row>
    <row r="4190" spans="1:31" ht="14.4">
      <c r="A4190" s="27" t="str">
        <f>VLOOKUP(C4190,'user list'!A:B,2,0)</f>
        <v>CVD</v>
      </c>
      <c r="B4190" s="172">
        <v>45811.508981481478</v>
      </c>
      <c r="C4190" s="69" t="s">
        <v>208</v>
      </c>
      <c r="D4190" s="69" t="s">
        <v>1937</v>
      </c>
      <c r="E4190" s="69" t="s">
        <v>2483</v>
      </c>
      <c r="F4190" s="69">
        <v>1805</v>
      </c>
      <c r="G4190" s="69" t="s">
        <v>1939</v>
      </c>
    </row>
    <row r="4191" spans="1:31" ht="14.4">
      <c r="A4191" s="27" t="str">
        <f>VLOOKUP(C4191,'user list'!A:B,2,0)</f>
        <v>CAD</v>
      </c>
      <c r="B4191" s="172">
        <v>45811.511134259257</v>
      </c>
      <c r="C4191" s="69" t="s">
        <v>196</v>
      </c>
      <c r="D4191" s="69" t="s">
        <v>1937</v>
      </c>
      <c r="E4191" s="69" t="s">
        <v>1340</v>
      </c>
      <c r="F4191" s="69">
        <v>1804</v>
      </c>
      <c r="G4191" s="69" t="s">
        <v>1939</v>
      </c>
    </row>
    <row r="4192" spans="1:31" ht="14.4">
      <c r="A4192" s="27" t="str">
        <f>VLOOKUP(C4192,'user list'!A:B,2,0)</f>
        <v>DSQC</v>
      </c>
      <c r="B4192" s="172">
        <v>45811.522060185183</v>
      </c>
      <c r="C4192" s="69" t="s">
        <v>214</v>
      </c>
      <c r="D4192" s="69" t="s">
        <v>1937</v>
      </c>
      <c r="E4192" s="69" t="s">
        <v>1989</v>
      </c>
      <c r="F4192" s="69">
        <v>1798</v>
      </c>
      <c r="G4192" s="69" t="s">
        <v>1939</v>
      </c>
      <c r="R4192" s="73"/>
      <c r="S4192" s="73"/>
    </row>
    <row r="4193" spans="1:19" ht="14.4">
      <c r="A4193" s="27" t="str">
        <f>VLOOKUP(C4193,'user list'!A:B,2,0)</f>
        <v>DSQC</v>
      </c>
      <c r="B4193" s="172">
        <v>45811.522638888891</v>
      </c>
      <c r="C4193" s="69" t="s">
        <v>214</v>
      </c>
      <c r="D4193" s="69" t="s">
        <v>1937</v>
      </c>
      <c r="E4193" s="69" t="s">
        <v>1989</v>
      </c>
      <c r="F4193" s="69">
        <v>1798</v>
      </c>
      <c r="G4193" s="69" t="s">
        <v>1947</v>
      </c>
    </row>
    <row r="4194" spans="1:19" ht="14.4">
      <c r="A4194" s="27" t="str">
        <f>VLOOKUP(C4194,'user list'!A:B,2,0)</f>
        <v>DSQC</v>
      </c>
      <c r="B4194" s="172">
        <v>45811.522638888891</v>
      </c>
      <c r="C4194" s="69" t="s">
        <v>214</v>
      </c>
      <c r="D4194" s="69" t="s">
        <v>1937</v>
      </c>
      <c r="E4194" s="69" t="s">
        <v>1989</v>
      </c>
      <c r="F4194" s="69">
        <v>1798</v>
      </c>
      <c r="G4194" s="69" t="s">
        <v>1948</v>
      </c>
      <c r="R4194" s="73"/>
      <c r="S4194" s="73"/>
    </row>
    <row r="4195" spans="1:19" ht="14.4">
      <c r="A4195" s="27" t="str">
        <f>VLOOKUP(C4195,'user list'!A:B,2,0)</f>
        <v>DSQC</v>
      </c>
      <c r="B4195" s="172">
        <v>45811.522638888891</v>
      </c>
      <c r="C4195" s="69" t="s">
        <v>214</v>
      </c>
      <c r="D4195" s="69" t="s">
        <v>1937</v>
      </c>
      <c r="E4195" s="69" t="s">
        <v>1989</v>
      </c>
      <c r="F4195" s="69">
        <v>1798</v>
      </c>
      <c r="G4195" s="69" t="s">
        <v>1939</v>
      </c>
    </row>
    <row r="4196" spans="1:19" ht="14.4">
      <c r="A4196" s="27" t="str">
        <f>VLOOKUP(C4196,'user list'!A:B,2,0)</f>
        <v>Admin</v>
      </c>
      <c r="B4196" s="172">
        <v>45811.522650462961</v>
      </c>
      <c r="C4196" s="69" t="s">
        <v>186</v>
      </c>
      <c r="D4196" s="69" t="s">
        <v>1937</v>
      </c>
      <c r="E4196" s="69" t="s">
        <v>1989</v>
      </c>
      <c r="F4196" s="69">
        <v>1798</v>
      </c>
      <c r="G4196" s="69" t="s">
        <v>1948</v>
      </c>
    </row>
    <row r="4197" spans="1:19" ht="14.4">
      <c r="A4197" s="27" t="str">
        <f>VLOOKUP(C4197,'user list'!A:B,2,0)</f>
        <v>DSQC</v>
      </c>
      <c r="B4197" s="172">
        <v>45811.523784722223</v>
      </c>
      <c r="C4197" s="69" t="s">
        <v>214</v>
      </c>
      <c r="D4197" s="69" t="s">
        <v>1937</v>
      </c>
      <c r="E4197" s="69" t="s">
        <v>1989</v>
      </c>
      <c r="F4197" s="69">
        <v>1798</v>
      </c>
      <c r="G4197" s="69" t="s">
        <v>1949</v>
      </c>
    </row>
    <row r="4198" spans="1:19" ht="14.4">
      <c r="A4198" s="27" t="str">
        <f>VLOOKUP(C4198,'user list'!A:B,2,0)</f>
        <v>DSQC</v>
      </c>
      <c r="B4198" s="172">
        <v>45811.525752314818</v>
      </c>
      <c r="C4198" s="69" t="s">
        <v>214</v>
      </c>
      <c r="D4198" s="69" t="s">
        <v>1937</v>
      </c>
      <c r="E4198" s="69">
        <v>20250312090004</v>
      </c>
      <c r="F4198" s="69">
        <v>1821</v>
      </c>
      <c r="G4198" s="69" t="s">
        <v>2440</v>
      </c>
    </row>
    <row r="4199" spans="1:19" ht="14.4">
      <c r="A4199" s="27" t="str">
        <f>VLOOKUP(C4199,'user list'!A:B,2,0)</f>
        <v>Admin</v>
      </c>
      <c r="B4199" s="172">
        <v>45811.525763888887</v>
      </c>
      <c r="C4199" s="69" t="s">
        <v>186</v>
      </c>
      <c r="D4199" s="69" t="s">
        <v>1937</v>
      </c>
      <c r="E4199" s="69">
        <v>20250312090004</v>
      </c>
      <c r="F4199" s="69">
        <v>1821</v>
      </c>
      <c r="G4199" s="69" t="s">
        <v>1948</v>
      </c>
      <c r="O4199" s="73"/>
      <c r="P4199" s="73"/>
    </row>
    <row r="4200" spans="1:19" ht="14.4">
      <c r="A4200" s="27" t="str">
        <f>VLOOKUP(C4200,'user list'!A:B,2,0)</f>
        <v>Admin</v>
      </c>
      <c r="B4200" s="172">
        <v>45811.525763888887</v>
      </c>
      <c r="C4200" s="69" t="s">
        <v>186</v>
      </c>
      <c r="D4200" s="69" t="s">
        <v>1937</v>
      </c>
      <c r="E4200" s="69">
        <v>20250312090004</v>
      </c>
      <c r="F4200" s="69">
        <v>1821</v>
      </c>
      <c r="G4200" s="69" t="s">
        <v>1948</v>
      </c>
    </row>
    <row r="4201" spans="1:19" ht="14.4">
      <c r="A4201" s="27" t="str">
        <f>VLOOKUP(C4201,'user list'!A:B,2,0)</f>
        <v>Admin</v>
      </c>
      <c r="B4201" s="172">
        <v>45811.525763888887</v>
      </c>
      <c r="C4201" s="69" t="s">
        <v>186</v>
      </c>
      <c r="D4201" s="69" t="s">
        <v>1937</v>
      </c>
      <c r="E4201" s="69">
        <v>20250312090004</v>
      </c>
      <c r="F4201" s="69">
        <v>1821</v>
      </c>
      <c r="G4201" s="69" t="s">
        <v>1948</v>
      </c>
    </row>
    <row r="4202" spans="1:19" ht="14.4">
      <c r="A4202" s="27" t="str">
        <f>VLOOKUP(C4202,'user list'!A:B,2,0)</f>
        <v>Admin</v>
      </c>
      <c r="B4202" s="172">
        <v>45811.525763888887</v>
      </c>
      <c r="C4202" s="69" t="s">
        <v>186</v>
      </c>
      <c r="D4202" s="69" t="s">
        <v>1937</v>
      </c>
      <c r="E4202" s="69">
        <v>20250312090004</v>
      </c>
      <c r="F4202" s="69">
        <v>1821</v>
      </c>
      <c r="G4202" s="69" t="s">
        <v>1947</v>
      </c>
    </row>
    <row r="4203" spans="1:19" ht="14.4">
      <c r="A4203" s="27" t="str">
        <f>VLOOKUP(C4203,'user list'!A:B,2,0)</f>
        <v>DSQC</v>
      </c>
      <c r="B4203" s="172">
        <v>45811.526087962964</v>
      </c>
      <c r="C4203" s="69" t="s">
        <v>214</v>
      </c>
      <c r="D4203" s="69" t="s">
        <v>1937</v>
      </c>
      <c r="E4203" s="69">
        <v>20250312090004</v>
      </c>
      <c r="F4203" s="69">
        <v>1821</v>
      </c>
      <c r="G4203" s="69" t="s">
        <v>1939</v>
      </c>
    </row>
    <row r="4204" spans="1:19" ht="14.4">
      <c r="A4204" s="27" t="str">
        <f>VLOOKUP(C4204,'user list'!A:B,2,0)</f>
        <v>DSQC</v>
      </c>
      <c r="B4204" s="172">
        <v>45811.5309837963</v>
      </c>
      <c r="C4204" s="69" t="s">
        <v>214</v>
      </c>
      <c r="D4204" s="69" t="s">
        <v>1937</v>
      </c>
      <c r="E4204" s="69" t="s">
        <v>1989</v>
      </c>
      <c r="F4204" s="69">
        <v>1798</v>
      </c>
      <c r="G4204" s="69" t="s">
        <v>1939</v>
      </c>
      <c r="I4204" s="74"/>
      <c r="L4204" s="73"/>
      <c r="M4204" s="73"/>
    </row>
    <row r="4205" spans="1:19" ht="14.4">
      <c r="A4205" s="27" t="str">
        <f>VLOOKUP(C4205,'user list'!A:B,2,0)</f>
        <v>DSQC</v>
      </c>
      <c r="B4205" s="172">
        <v>45811.531226851854</v>
      </c>
      <c r="C4205" s="69" t="s">
        <v>214</v>
      </c>
      <c r="D4205" s="69" t="s">
        <v>1937</v>
      </c>
      <c r="E4205" s="69" t="s">
        <v>1989</v>
      </c>
      <c r="F4205" s="69">
        <v>1798</v>
      </c>
      <c r="G4205" s="69" t="s">
        <v>1939</v>
      </c>
    </row>
    <row r="4206" spans="1:19" ht="14.4">
      <c r="A4206" s="27" t="str">
        <f>VLOOKUP(C4206,'user list'!A:B,2,0)</f>
        <v>BCRD</v>
      </c>
      <c r="B4206" s="172">
        <v>45811.531724537039</v>
      </c>
      <c r="C4206" s="69" t="s">
        <v>192</v>
      </c>
      <c r="D4206" s="69" t="s">
        <v>1937</v>
      </c>
      <c r="E4206" s="69" t="s">
        <v>2483</v>
      </c>
      <c r="F4206" s="69">
        <v>1805</v>
      </c>
      <c r="G4206" s="69" t="s">
        <v>1939</v>
      </c>
    </row>
    <row r="4207" spans="1:19" ht="14.4">
      <c r="A4207" s="27" t="str">
        <f>VLOOKUP(C4207,'user list'!A:B,2,0)</f>
        <v>BCRD</v>
      </c>
      <c r="B4207" s="172">
        <v>45811.53193287037</v>
      </c>
      <c r="C4207" s="69" t="s">
        <v>192</v>
      </c>
      <c r="D4207" s="69" t="s">
        <v>1937</v>
      </c>
      <c r="E4207" s="69" t="s">
        <v>2483</v>
      </c>
      <c r="F4207" s="69">
        <v>1805</v>
      </c>
      <c r="G4207" s="69" t="s">
        <v>1949</v>
      </c>
    </row>
    <row r="4208" spans="1:19" ht="14.4">
      <c r="A4208" s="27" t="str">
        <f>VLOOKUP(C4208,'user list'!A:B,2,0)</f>
        <v>CVD</v>
      </c>
      <c r="B4208" s="172">
        <v>45811.535578703704</v>
      </c>
      <c r="C4208" s="69" t="s">
        <v>208</v>
      </c>
      <c r="D4208" s="69" t="s">
        <v>1937</v>
      </c>
      <c r="E4208" s="69" t="s">
        <v>2483</v>
      </c>
      <c r="F4208" s="69">
        <v>1805</v>
      </c>
      <c r="G4208" s="69" t="s">
        <v>1939</v>
      </c>
    </row>
    <row r="4209" spans="1:33" ht="14.4">
      <c r="A4209" s="27" t="str">
        <f>VLOOKUP(C4209,'user list'!A:B,2,0)</f>
        <v>OCM</v>
      </c>
      <c r="B4209" s="172">
        <v>45811.540196759262</v>
      </c>
      <c r="C4209" s="69" t="s">
        <v>230</v>
      </c>
      <c r="D4209" s="69" t="s">
        <v>1937</v>
      </c>
      <c r="E4209" s="69" t="s">
        <v>2463</v>
      </c>
      <c r="F4209" s="69">
        <v>1760</v>
      </c>
      <c r="G4209" s="69" t="s">
        <v>1939</v>
      </c>
    </row>
    <row r="4210" spans="1:33" ht="14.4">
      <c r="A4210" s="27" t="str">
        <f>VLOOKUP(C4210,'user list'!A:B,2,0)</f>
        <v>OCM</v>
      </c>
      <c r="B4210" s="172">
        <v>45811.54047453704</v>
      </c>
      <c r="C4210" s="69" t="s">
        <v>230</v>
      </c>
      <c r="D4210" s="69" t="s">
        <v>1937</v>
      </c>
      <c r="E4210" s="69" t="s">
        <v>1974</v>
      </c>
      <c r="F4210" s="69">
        <v>1727</v>
      </c>
      <c r="G4210" s="69" t="s">
        <v>1939</v>
      </c>
    </row>
    <row r="4211" spans="1:33" ht="14.4">
      <c r="A4211" s="27" t="str">
        <f>VLOOKUP(C4211,'user list'!A:B,2,0)</f>
        <v>ITDD</v>
      </c>
      <c r="B4211" s="172">
        <v>45811.542986111112</v>
      </c>
      <c r="C4211" s="69" t="s">
        <v>219</v>
      </c>
      <c r="D4211" s="69" t="s">
        <v>1937</v>
      </c>
      <c r="E4211" s="69" t="s">
        <v>2035</v>
      </c>
      <c r="F4211" s="69">
        <v>1812</v>
      </c>
      <c r="G4211" s="69" t="s">
        <v>1939</v>
      </c>
    </row>
    <row r="4212" spans="1:33" ht="14.4">
      <c r="A4212" s="27" t="str">
        <f>VLOOKUP(C4212,'user list'!A:B,2,0)</f>
        <v>ITDD</v>
      </c>
      <c r="B4212" s="172">
        <v>45811.543020833335</v>
      </c>
      <c r="C4212" s="69" t="s">
        <v>219</v>
      </c>
      <c r="D4212" s="69" t="s">
        <v>1937</v>
      </c>
      <c r="E4212" s="69" t="s">
        <v>2481</v>
      </c>
      <c r="F4212" s="69">
        <v>1801</v>
      </c>
      <c r="G4212" s="69" t="s">
        <v>1939</v>
      </c>
    </row>
    <row r="4213" spans="1:33" ht="14.4">
      <c r="A4213" s="27" t="str">
        <f>VLOOKUP(C4213,'user list'!A:B,2,0)</f>
        <v>ITDD</v>
      </c>
      <c r="B4213" s="172">
        <v>45811.543136574073</v>
      </c>
      <c r="C4213" s="69" t="s">
        <v>219</v>
      </c>
      <c r="D4213" s="69" t="s">
        <v>1937</v>
      </c>
      <c r="E4213" s="69" t="s">
        <v>2048</v>
      </c>
      <c r="F4213" s="69">
        <v>1800</v>
      </c>
      <c r="G4213" s="69" t="s">
        <v>1939</v>
      </c>
      <c r="R4213" s="73"/>
      <c r="S4213" s="73"/>
    </row>
    <row r="4214" spans="1:33" ht="14.4">
      <c r="A4214" s="27" t="str">
        <f>VLOOKUP(C4214,'user list'!A:B,2,0)</f>
        <v>ITDD</v>
      </c>
      <c r="B4214" s="172">
        <v>45811.543171296296</v>
      </c>
      <c r="C4214" s="69" t="s">
        <v>219</v>
      </c>
      <c r="D4214" s="69" t="s">
        <v>1937</v>
      </c>
      <c r="E4214" s="69" t="s">
        <v>2029</v>
      </c>
      <c r="F4214" s="69">
        <v>1799</v>
      </c>
      <c r="G4214" s="69" t="s">
        <v>1939</v>
      </c>
    </row>
    <row r="4215" spans="1:33" ht="14.4">
      <c r="A4215" s="27" t="str">
        <f>VLOOKUP(C4215,'user list'!A:B,2,0)</f>
        <v>ITDD</v>
      </c>
      <c r="B4215" s="172">
        <v>45811.543275462966</v>
      </c>
      <c r="C4215" s="69" t="s">
        <v>219</v>
      </c>
      <c r="D4215" s="69" t="s">
        <v>1937</v>
      </c>
      <c r="E4215" s="69" t="s">
        <v>1989</v>
      </c>
      <c r="F4215" s="69">
        <v>1798</v>
      </c>
      <c r="G4215" s="69" t="s">
        <v>1939</v>
      </c>
      <c r="R4215" s="73"/>
      <c r="S4215" s="73"/>
    </row>
    <row r="4216" spans="1:33" ht="14.4">
      <c r="A4216" s="27" t="str">
        <f>VLOOKUP(C4216,'user list'!A:B,2,0)</f>
        <v>ITDD</v>
      </c>
      <c r="B4216" s="172">
        <v>45811.543356481481</v>
      </c>
      <c r="C4216" s="69" t="s">
        <v>219</v>
      </c>
      <c r="D4216" s="69" t="s">
        <v>1937</v>
      </c>
      <c r="E4216" s="69" t="s">
        <v>2002</v>
      </c>
      <c r="F4216" s="69">
        <v>1797</v>
      </c>
      <c r="G4216" s="69" t="s">
        <v>1939</v>
      </c>
      <c r="AD4216" s="74"/>
      <c r="AG4216" s="74"/>
    </row>
    <row r="4217" spans="1:33" ht="14.4">
      <c r="A4217" s="27" t="str">
        <f>VLOOKUP(C4217,'user list'!A:B,2,0)</f>
        <v>ITDD</v>
      </c>
      <c r="B4217" s="172">
        <v>45811.543437499997</v>
      </c>
      <c r="C4217" s="69" t="s">
        <v>219</v>
      </c>
      <c r="D4217" s="69" t="s">
        <v>1937</v>
      </c>
      <c r="E4217" s="69" t="s">
        <v>2049</v>
      </c>
      <c r="F4217" s="69">
        <v>1796</v>
      </c>
      <c r="G4217" s="69" t="s">
        <v>1939</v>
      </c>
      <c r="L4217" s="73"/>
      <c r="M4217" s="73"/>
    </row>
    <row r="4218" spans="1:33" ht="14.4">
      <c r="A4218" s="27" t="str">
        <f>VLOOKUP(C4218,'user list'!A:B,2,0)</f>
        <v>ITDD</v>
      </c>
      <c r="B4218" s="172">
        <v>45811.543541666666</v>
      </c>
      <c r="C4218" s="69" t="s">
        <v>219</v>
      </c>
      <c r="D4218" s="69" t="s">
        <v>1937</v>
      </c>
      <c r="E4218" s="69" t="s">
        <v>2473</v>
      </c>
      <c r="F4218" s="69">
        <v>1787</v>
      </c>
      <c r="G4218" s="69" t="s">
        <v>1939</v>
      </c>
    </row>
    <row r="4219" spans="1:33" ht="14.4">
      <c r="A4219" s="27" t="str">
        <f>VLOOKUP(C4219,'user list'!A:B,2,0)</f>
        <v>SSDD</v>
      </c>
      <c r="B4219" s="172">
        <v>45811.543935185182</v>
      </c>
      <c r="C4219" s="69" t="s">
        <v>273</v>
      </c>
      <c r="D4219" s="69" t="s">
        <v>1937</v>
      </c>
      <c r="E4219" s="69" t="s">
        <v>2483</v>
      </c>
      <c r="F4219" s="69">
        <v>1805</v>
      </c>
      <c r="G4219" s="69" t="s">
        <v>1939</v>
      </c>
      <c r="O4219" s="73"/>
      <c r="P4219" s="73"/>
    </row>
    <row r="4220" spans="1:33" ht="14.4">
      <c r="A4220" s="27" t="str">
        <f>VLOOKUP(C4220,'user list'!A:B,2,0)</f>
        <v>ITDD</v>
      </c>
      <c r="B4220" s="172">
        <v>45811.543935185182</v>
      </c>
      <c r="C4220" s="69" t="s">
        <v>219</v>
      </c>
      <c r="D4220" s="69" t="s">
        <v>1937</v>
      </c>
      <c r="E4220" s="69" t="s">
        <v>2483</v>
      </c>
      <c r="F4220" s="69">
        <v>1805</v>
      </c>
      <c r="G4220" s="69" t="s">
        <v>1939</v>
      </c>
      <c r="O4220" s="73"/>
      <c r="P4220" s="73"/>
    </row>
    <row r="4221" spans="1:33" ht="14.4">
      <c r="A4221" s="27" t="str">
        <f>VLOOKUP(C4221,'user list'!A:B,2,0)</f>
        <v>DOE</v>
      </c>
      <c r="B4221" s="172">
        <v>45811.544259259259</v>
      </c>
      <c r="C4221" s="69" t="s">
        <v>212</v>
      </c>
      <c r="D4221" s="69" t="s">
        <v>1937</v>
      </c>
      <c r="E4221" s="69" t="s">
        <v>2485</v>
      </c>
      <c r="F4221" s="69">
        <v>1808</v>
      </c>
      <c r="G4221" s="69" t="s">
        <v>1939</v>
      </c>
      <c r="AD4221" s="74"/>
      <c r="AG4221" s="74"/>
    </row>
    <row r="4222" spans="1:33" ht="14.4">
      <c r="A4222" s="27" t="str">
        <f>VLOOKUP(C4222,'user list'!A:B,2,0)</f>
        <v>DOE</v>
      </c>
      <c r="B4222" s="172">
        <v>45811.544317129628</v>
      </c>
      <c r="C4222" s="69" t="s">
        <v>212</v>
      </c>
      <c r="D4222" s="69" t="s">
        <v>1937</v>
      </c>
      <c r="E4222" s="69" t="s">
        <v>2484</v>
      </c>
      <c r="F4222" s="69">
        <v>1807</v>
      </c>
      <c r="G4222" s="69" t="s">
        <v>1939</v>
      </c>
      <c r="L4222" s="73"/>
      <c r="M4222" s="73"/>
    </row>
    <row r="4223" spans="1:33" ht="14.4">
      <c r="A4223" s="27" t="str">
        <f>VLOOKUP(C4223,'user list'!A:B,2,0)</f>
        <v>DOE</v>
      </c>
      <c r="B4223" s="172">
        <v>45811.544351851851</v>
      </c>
      <c r="C4223" s="69" t="s">
        <v>212</v>
      </c>
      <c r="D4223" s="69" t="s">
        <v>1937</v>
      </c>
      <c r="E4223" s="69" t="s">
        <v>2472</v>
      </c>
      <c r="F4223" s="69">
        <v>1786</v>
      </c>
      <c r="G4223" s="69" t="s">
        <v>1939</v>
      </c>
    </row>
    <row r="4224" spans="1:33" ht="14.4">
      <c r="A4224" s="27" t="str">
        <f>VLOOKUP(C4224,'user list'!A:B,2,0)</f>
        <v>DOE</v>
      </c>
      <c r="B4224" s="172">
        <v>45811.544409722221</v>
      </c>
      <c r="C4224" s="69" t="s">
        <v>212</v>
      </c>
      <c r="D4224" s="69" t="s">
        <v>1937</v>
      </c>
      <c r="E4224" s="69" t="s">
        <v>2471</v>
      </c>
      <c r="F4224" s="69">
        <v>1782</v>
      </c>
      <c r="G4224" s="69" t="s">
        <v>1939</v>
      </c>
      <c r="O4224" s="73"/>
      <c r="P4224" s="73"/>
    </row>
    <row r="4225" spans="1:33" ht="14.4">
      <c r="A4225" s="27" t="str">
        <f>VLOOKUP(C4225,'user list'!A:B,2,0)</f>
        <v>DOE</v>
      </c>
      <c r="B4225" s="172">
        <v>45811.54451388889</v>
      </c>
      <c r="C4225" s="69" t="s">
        <v>212</v>
      </c>
      <c r="D4225" s="69" t="s">
        <v>1937</v>
      </c>
      <c r="E4225" s="69" t="s">
        <v>2469</v>
      </c>
      <c r="F4225" s="69">
        <v>1780</v>
      </c>
      <c r="G4225" s="69" t="s">
        <v>1939</v>
      </c>
      <c r="O4225" s="73"/>
      <c r="P4225" s="73"/>
    </row>
    <row r="4226" spans="1:33" ht="14.4">
      <c r="A4226" s="27" t="str">
        <f>VLOOKUP(C4226,'user list'!A:B,2,0)</f>
        <v>DOE</v>
      </c>
      <c r="B4226" s="172">
        <v>45811.544594907406</v>
      </c>
      <c r="C4226" s="69" t="s">
        <v>212</v>
      </c>
      <c r="D4226" s="69" t="s">
        <v>1937</v>
      </c>
      <c r="E4226" s="69" t="s">
        <v>2450</v>
      </c>
      <c r="F4226" s="69">
        <v>1740</v>
      </c>
      <c r="G4226" s="69" t="s">
        <v>1939</v>
      </c>
      <c r="AD4226" s="74"/>
      <c r="AG4226" s="74"/>
    </row>
    <row r="4227" spans="1:33" ht="14.4">
      <c r="A4227" s="27" t="str">
        <f>VLOOKUP(C4227,'user list'!A:B,2,0)</f>
        <v>OCM</v>
      </c>
      <c r="B4227" s="172">
        <v>45811.54519675926</v>
      </c>
      <c r="C4227" s="69" t="s">
        <v>232</v>
      </c>
      <c r="D4227" s="69" t="s">
        <v>1937</v>
      </c>
      <c r="E4227" s="69" t="s">
        <v>2042</v>
      </c>
      <c r="F4227" s="69">
        <v>1810</v>
      </c>
      <c r="G4227" s="69" t="s">
        <v>1939</v>
      </c>
      <c r="L4227" s="73"/>
      <c r="M4227" s="73"/>
    </row>
    <row r="4228" spans="1:33" ht="14.4">
      <c r="A4228" s="27" t="str">
        <f>VLOOKUP(C4228,'user list'!A:B,2,0)</f>
        <v>OCM</v>
      </c>
      <c r="B4228" s="172">
        <v>45811.550497685188</v>
      </c>
      <c r="C4228" s="69" t="s">
        <v>232</v>
      </c>
      <c r="D4228" s="69" t="s">
        <v>1937</v>
      </c>
      <c r="E4228" s="69" t="s">
        <v>2444</v>
      </c>
      <c r="F4228" s="69">
        <v>1730</v>
      </c>
      <c r="G4228" s="69" t="s">
        <v>1939</v>
      </c>
    </row>
    <row r="4229" spans="1:33" ht="14.4">
      <c r="A4229" s="27" t="str">
        <f>VLOOKUP(C4229,'user list'!A:B,2,0)</f>
        <v>OCM</v>
      </c>
      <c r="B4229" s="172">
        <v>45811.550509259258</v>
      </c>
      <c r="C4229" s="69" t="s">
        <v>232</v>
      </c>
      <c r="D4229" s="69" t="s">
        <v>1937</v>
      </c>
      <c r="E4229" s="69" t="s">
        <v>2100</v>
      </c>
      <c r="F4229" s="69">
        <v>1075</v>
      </c>
      <c r="G4229" s="69" t="s">
        <v>1939</v>
      </c>
      <c r="O4229" s="73"/>
      <c r="P4229" s="73"/>
    </row>
    <row r="4230" spans="1:33" ht="14.4">
      <c r="A4230" s="27" t="str">
        <f>VLOOKUP(C4230,'user list'!A:B,2,0)</f>
        <v>OCM</v>
      </c>
      <c r="B4230" s="172">
        <v>45811.553252314814</v>
      </c>
      <c r="C4230" s="69" t="s">
        <v>232</v>
      </c>
      <c r="D4230" s="69" t="s">
        <v>1937</v>
      </c>
      <c r="E4230" s="69" t="s">
        <v>1974</v>
      </c>
      <c r="F4230" s="69">
        <v>1750</v>
      </c>
      <c r="G4230" s="69" t="s">
        <v>1939</v>
      </c>
      <c r="O4230" s="73"/>
      <c r="P4230" s="73"/>
    </row>
    <row r="4231" spans="1:33" ht="14.4">
      <c r="A4231" s="27" t="str">
        <f>VLOOKUP(C4231,'user list'!A:B,2,0)</f>
        <v>OCM</v>
      </c>
      <c r="B4231" s="172">
        <v>45811.553298611114</v>
      </c>
      <c r="C4231" s="69" t="s">
        <v>232</v>
      </c>
      <c r="D4231" s="69" t="s">
        <v>1937</v>
      </c>
      <c r="E4231" s="69" t="s">
        <v>1974</v>
      </c>
      <c r="F4231" s="69">
        <v>1749</v>
      </c>
      <c r="G4231" s="69" t="s">
        <v>1939</v>
      </c>
    </row>
    <row r="4232" spans="1:33" ht="14.4">
      <c r="A4232" s="27" t="str">
        <f>VLOOKUP(C4232,'user list'!A:B,2,0)</f>
        <v>Admin</v>
      </c>
      <c r="B4232" s="172">
        <v>45811.554236111115</v>
      </c>
      <c r="C4232" s="69" t="s">
        <v>186</v>
      </c>
      <c r="D4232" s="69" t="s">
        <v>1937</v>
      </c>
      <c r="E4232" s="69" t="s">
        <v>2493</v>
      </c>
      <c r="F4232" s="69">
        <v>1820</v>
      </c>
      <c r="G4232" s="69" t="s">
        <v>1939</v>
      </c>
      <c r="U4232" s="74"/>
      <c r="X4232" s="74"/>
    </row>
    <row r="4233" spans="1:33" ht="14.4">
      <c r="A4233" s="27" t="str">
        <f>VLOOKUP(C4233,'user list'!A:B,2,0)</f>
        <v>Admin</v>
      </c>
      <c r="B4233" s="172">
        <v>45811.554247685184</v>
      </c>
      <c r="C4233" s="69" t="s">
        <v>186</v>
      </c>
      <c r="D4233" s="69" t="s">
        <v>1937</v>
      </c>
      <c r="E4233" s="69" t="s">
        <v>2492</v>
      </c>
      <c r="F4233" s="69">
        <v>1819</v>
      </c>
      <c r="G4233" s="69" t="s">
        <v>1939</v>
      </c>
      <c r="L4233" s="73"/>
      <c r="M4233" s="73"/>
    </row>
    <row r="4234" spans="1:33" ht="14.4">
      <c r="A4234" s="27" t="str">
        <f>VLOOKUP(C4234,'user list'!A:B,2,0)</f>
        <v>Admin</v>
      </c>
      <c r="B4234" s="172">
        <v>45811.554282407407</v>
      </c>
      <c r="C4234" s="69" t="s">
        <v>186</v>
      </c>
      <c r="D4234" s="69" t="s">
        <v>1937</v>
      </c>
      <c r="E4234" s="69">
        <v>20250312090004</v>
      </c>
      <c r="F4234" s="69">
        <v>1821</v>
      </c>
      <c r="G4234" s="69" t="s">
        <v>1939</v>
      </c>
      <c r="L4234" s="73"/>
      <c r="M4234" s="73"/>
    </row>
    <row r="4235" spans="1:33" ht="14.4">
      <c r="A4235" s="27" t="str">
        <f>VLOOKUP(C4235,'user list'!A:B,2,0)</f>
        <v>OCA</v>
      </c>
      <c r="B4235" s="172">
        <v>45811.559606481482</v>
      </c>
      <c r="C4235" s="69" t="s">
        <v>224</v>
      </c>
      <c r="D4235" s="69" t="s">
        <v>1937</v>
      </c>
      <c r="E4235" s="69" t="s">
        <v>2047</v>
      </c>
      <c r="F4235" s="69">
        <v>1815</v>
      </c>
      <c r="G4235" s="69" t="s">
        <v>1947</v>
      </c>
      <c r="R4235" s="73"/>
      <c r="S4235" s="73"/>
    </row>
    <row r="4236" spans="1:33" ht="14.4">
      <c r="A4236" s="27" t="str">
        <f>VLOOKUP(C4236,'user list'!A:B,2,0)</f>
        <v>OCA</v>
      </c>
      <c r="B4236" s="172">
        <v>45811.559606481482</v>
      </c>
      <c r="C4236" s="69" t="s">
        <v>224</v>
      </c>
      <c r="D4236" s="69" t="s">
        <v>1937</v>
      </c>
      <c r="E4236" s="69" t="s">
        <v>2047</v>
      </c>
      <c r="F4236" s="69">
        <v>1815</v>
      </c>
      <c r="G4236" s="69" t="s">
        <v>1948</v>
      </c>
    </row>
    <row r="4237" spans="1:33" ht="14.4">
      <c r="A4237" s="27" t="str">
        <f>VLOOKUP(C4237,'user list'!A:B,2,0)</f>
        <v>OCA</v>
      </c>
      <c r="B4237" s="172">
        <v>45811.559606481482</v>
      </c>
      <c r="C4237" s="69" t="s">
        <v>224</v>
      </c>
      <c r="D4237" s="69" t="s">
        <v>1937</v>
      </c>
      <c r="E4237" s="69" t="s">
        <v>2047</v>
      </c>
      <c r="F4237" s="69">
        <v>1815</v>
      </c>
      <c r="G4237" s="69" t="s">
        <v>1939</v>
      </c>
    </row>
    <row r="4238" spans="1:33" ht="14.4">
      <c r="A4238" s="27" t="str">
        <f>VLOOKUP(C4238,'user list'!A:B,2,0)</f>
        <v>Admin</v>
      </c>
      <c r="B4238" s="172">
        <v>45811.559618055559</v>
      </c>
      <c r="C4238" s="69" t="s">
        <v>186</v>
      </c>
      <c r="D4238" s="69" t="s">
        <v>1937</v>
      </c>
      <c r="E4238" s="69" t="s">
        <v>2047</v>
      </c>
      <c r="F4238" s="69">
        <v>1815</v>
      </c>
      <c r="G4238" s="69" t="s">
        <v>1948</v>
      </c>
      <c r="O4238" s="73"/>
      <c r="P4238" s="73"/>
    </row>
    <row r="4239" spans="1:33" ht="14.4">
      <c r="A4239" s="27" t="str">
        <f>VLOOKUP(C4239,'user list'!A:B,2,0)</f>
        <v>QCEAU</v>
      </c>
      <c r="B4239" s="172">
        <v>45811.56621527778</v>
      </c>
      <c r="C4239" s="69" t="s">
        <v>266</v>
      </c>
      <c r="D4239" s="69" t="s">
        <v>1937</v>
      </c>
      <c r="E4239" s="69" t="s">
        <v>2455</v>
      </c>
      <c r="F4239" s="69">
        <v>1746</v>
      </c>
      <c r="G4239" s="69" t="s">
        <v>1939</v>
      </c>
    </row>
    <row r="4240" spans="1:33" ht="14.4">
      <c r="A4240" s="27" t="str">
        <f>VLOOKUP(C4240,'user list'!A:B,2,0)</f>
        <v>QCEAU</v>
      </c>
      <c r="B4240" s="172">
        <v>45811.566319444442</v>
      </c>
      <c r="C4240" s="69" t="s">
        <v>266</v>
      </c>
      <c r="D4240" s="69" t="s">
        <v>1937</v>
      </c>
      <c r="E4240" s="69" t="s">
        <v>2460</v>
      </c>
      <c r="F4240" s="69">
        <v>1755</v>
      </c>
      <c r="G4240" s="69" t="s">
        <v>1939</v>
      </c>
    </row>
    <row r="4241" spans="1:31" ht="14.4">
      <c r="A4241" s="27" t="str">
        <f>VLOOKUP(C4241,'user list'!A:B,2,0)</f>
        <v>OCM</v>
      </c>
      <c r="B4241" s="172">
        <v>45811.567303240743</v>
      </c>
      <c r="C4241" s="69" t="s">
        <v>231</v>
      </c>
      <c r="D4241" s="69" t="s">
        <v>1937</v>
      </c>
      <c r="E4241" s="69" t="s">
        <v>2483</v>
      </c>
      <c r="F4241" s="69">
        <v>1805</v>
      </c>
      <c r="G4241" s="69" t="s">
        <v>1939</v>
      </c>
    </row>
    <row r="4242" spans="1:31" ht="14.4">
      <c r="A4242" s="27" t="str">
        <f>VLOOKUP(C4242,'user list'!A:B,2,0)</f>
        <v>OCM</v>
      </c>
      <c r="B4242" s="172">
        <v>45811.567349537036</v>
      </c>
      <c r="C4242" s="69" t="s">
        <v>231</v>
      </c>
      <c r="D4242" s="69" t="s">
        <v>1937</v>
      </c>
      <c r="E4242" s="69" t="s">
        <v>2444</v>
      </c>
      <c r="F4242" s="69">
        <v>1730</v>
      </c>
      <c r="G4242" s="69" t="s">
        <v>1939</v>
      </c>
    </row>
    <row r="4243" spans="1:31" ht="14.4">
      <c r="A4243" s="27" t="str">
        <f>VLOOKUP(C4243,'user list'!A:B,2,0)</f>
        <v>OCM</v>
      </c>
      <c r="B4243" s="172">
        <v>45811.567361111112</v>
      </c>
      <c r="C4243" s="69" t="s">
        <v>231</v>
      </c>
      <c r="D4243" s="69" t="s">
        <v>1937</v>
      </c>
      <c r="E4243" s="69" t="s">
        <v>2444</v>
      </c>
      <c r="F4243" s="69">
        <v>1730</v>
      </c>
      <c r="G4243" s="69" t="s">
        <v>1939</v>
      </c>
    </row>
    <row r="4244" spans="1:31" ht="14.4">
      <c r="A4244" s="27" t="str">
        <f>VLOOKUP(C4244,'user list'!A:B,2,0)</f>
        <v>OCM</v>
      </c>
      <c r="B4244" s="172">
        <v>45811.568472222221</v>
      </c>
      <c r="C4244" s="69" t="s">
        <v>230</v>
      </c>
      <c r="D4244" s="69" t="s">
        <v>1937</v>
      </c>
      <c r="E4244" s="69" t="s">
        <v>1974</v>
      </c>
      <c r="F4244" s="69">
        <v>1727</v>
      </c>
      <c r="G4244" s="69" t="s">
        <v>1947</v>
      </c>
    </row>
    <row r="4245" spans="1:31" ht="14.4">
      <c r="A4245" s="27" t="str">
        <f>VLOOKUP(C4245,'user list'!A:B,2,0)</f>
        <v>OCM</v>
      </c>
      <c r="B4245" s="172">
        <v>45811.568472222221</v>
      </c>
      <c r="C4245" s="69" t="s">
        <v>230</v>
      </c>
      <c r="D4245" s="69" t="s">
        <v>1937</v>
      </c>
      <c r="E4245" s="69" t="s">
        <v>1974</v>
      </c>
      <c r="F4245" s="69">
        <v>1727</v>
      </c>
      <c r="G4245" s="69" t="s">
        <v>1948</v>
      </c>
      <c r="R4245" s="73"/>
      <c r="S4245" s="73"/>
    </row>
    <row r="4246" spans="1:31" ht="14.4">
      <c r="A4246" s="27" t="str">
        <f>VLOOKUP(C4246,'user list'!A:B,2,0)</f>
        <v>OCM</v>
      </c>
      <c r="B4246" s="172">
        <v>45811.568472222221</v>
      </c>
      <c r="C4246" s="69" t="s">
        <v>230</v>
      </c>
      <c r="D4246" s="69" t="s">
        <v>1937</v>
      </c>
      <c r="E4246" s="69" t="s">
        <v>1974</v>
      </c>
      <c r="F4246" s="69">
        <v>1727</v>
      </c>
      <c r="G4246" s="69" t="s">
        <v>1939</v>
      </c>
    </row>
    <row r="4247" spans="1:31" ht="14.4">
      <c r="A4247" s="27" t="str">
        <f>VLOOKUP(C4247,'user list'!A:B,2,0)</f>
        <v>OCM</v>
      </c>
      <c r="B4247" s="172">
        <v>45811.568472222221</v>
      </c>
      <c r="C4247" s="69" t="s">
        <v>231</v>
      </c>
      <c r="D4247" s="69" t="s">
        <v>1937</v>
      </c>
      <c r="E4247" s="69" t="s">
        <v>2444</v>
      </c>
      <c r="F4247" s="69">
        <v>1730</v>
      </c>
      <c r="G4247" s="69" t="s">
        <v>1947</v>
      </c>
    </row>
    <row r="4248" spans="1:31" ht="14.4">
      <c r="A4248" s="27" t="str">
        <f>VLOOKUP(C4248,'user list'!A:B,2,0)</f>
        <v>OCM</v>
      </c>
      <c r="B4248" s="172">
        <v>45811.568472222221</v>
      </c>
      <c r="C4248" s="69" t="s">
        <v>231</v>
      </c>
      <c r="D4248" s="69" t="s">
        <v>1937</v>
      </c>
      <c r="E4248" s="69" t="s">
        <v>2444</v>
      </c>
      <c r="F4248" s="69">
        <v>1730</v>
      </c>
      <c r="G4248" s="69" t="s">
        <v>1948</v>
      </c>
    </row>
    <row r="4249" spans="1:31" ht="14.4">
      <c r="A4249" s="27" t="str">
        <f>VLOOKUP(C4249,'user list'!A:B,2,0)</f>
        <v>OCM</v>
      </c>
      <c r="B4249" s="172">
        <v>45811.568483796298</v>
      </c>
      <c r="C4249" s="69" t="s">
        <v>231</v>
      </c>
      <c r="D4249" s="69" t="s">
        <v>1937</v>
      </c>
      <c r="E4249" s="69" t="s">
        <v>2483</v>
      </c>
      <c r="F4249" s="69">
        <v>1805</v>
      </c>
      <c r="G4249" s="69" t="s">
        <v>1939</v>
      </c>
    </row>
    <row r="4250" spans="1:31" ht="14.4">
      <c r="A4250" s="27" t="str">
        <f>VLOOKUP(C4250,'user list'!A:B,2,0)</f>
        <v>Admin</v>
      </c>
      <c r="B4250" s="172">
        <v>45811.568495370368</v>
      </c>
      <c r="C4250" s="69" t="s">
        <v>186</v>
      </c>
      <c r="D4250" s="69" t="s">
        <v>1937</v>
      </c>
      <c r="E4250" s="69" t="s">
        <v>2444</v>
      </c>
      <c r="F4250" s="69">
        <v>1730</v>
      </c>
      <c r="G4250" s="69" t="s">
        <v>1948</v>
      </c>
      <c r="O4250" s="73"/>
      <c r="P4250" s="73"/>
    </row>
    <row r="4251" spans="1:31" ht="14.4">
      <c r="A4251" s="27" t="str">
        <f>VLOOKUP(C4251,'user list'!A:B,2,0)</f>
        <v>OCM</v>
      </c>
      <c r="B4251" s="172">
        <v>45811.569606481484</v>
      </c>
      <c r="C4251" s="69" t="s">
        <v>231</v>
      </c>
      <c r="D4251" s="69" t="s">
        <v>1937</v>
      </c>
      <c r="E4251" s="69" t="s">
        <v>2483</v>
      </c>
      <c r="F4251" s="69">
        <v>1805</v>
      </c>
      <c r="G4251" s="69" t="s">
        <v>1947</v>
      </c>
    </row>
    <row r="4252" spans="1:31" ht="14.4">
      <c r="A4252" s="27" t="str">
        <f>VLOOKUP(C4252,'user list'!A:B,2,0)</f>
        <v>OCM</v>
      </c>
      <c r="B4252" s="172">
        <v>45811.569606481484</v>
      </c>
      <c r="C4252" s="69" t="s">
        <v>231</v>
      </c>
      <c r="D4252" s="69" t="s">
        <v>1937</v>
      </c>
      <c r="E4252" s="69" t="s">
        <v>2483</v>
      </c>
      <c r="F4252" s="69">
        <v>1805</v>
      </c>
      <c r="G4252" s="69" t="s">
        <v>1948</v>
      </c>
    </row>
    <row r="4253" spans="1:31" ht="14.4">
      <c r="A4253" s="27" t="str">
        <f>VLOOKUP(C4253,'user list'!A:B,2,0)</f>
        <v>Admin</v>
      </c>
      <c r="B4253" s="172">
        <v>45811.569606481484</v>
      </c>
      <c r="C4253" s="69" t="s">
        <v>186</v>
      </c>
      <c r="D4253" s="69" t="s">
        <v>1937</v>
      </c>
      <c r="E4253" s="69" t="s">
        <v>2483</v>
      </c>
      <c r="F4253" s="69">
        <v>1805</v>
      </c>
      <c r="G4253" s="69" t="s">
        <v>1948</v>
      </c>
    </row>
    <row r="4254" spans="1:31" ht="14.4">
      <c r="A4254" s="27" t="str">
        <f>VLOOKUP(C4254,'user list'!A:B,2,0)</f>
        <v>OCM</v>
      </c>
      <c r="B4254" s="172">
        <v>45811.569687499999</v>
      </c>
      <c r="C4254" s="69" t="s">
        <v>231</v>
      </c>
      <c r="D4254" s="69" t="s">
        <v>1937</v>
      </c>
      <c r="E4254" s="69" t="s">
        <v>2035</v>
      </c>
      <c r="F4254" s="69">
        <v>1818</v>
      </c>
      <c r="G4254" s="69" t="s">
        <v>1939</v>
      </c>
    </row>
    <row r="4255" spans="1:31" ht="14.4">
      <c r="A4255" s="27" t="str">
        <f>VLOOKUP(C4255,'user list'!A:B,2,0)</f>
        <v>OCM</v>
      </c>
      <c r="B4255" s="172">
        <v>45811.569687499999</v>
      </c>
      <c r="C4255" s="69" t="s">
        <v>231</v>
      </c>
      <c r="D4255" s="69" t="s">
        <v>1937</v>
      </c>
      <c r="E4255" s="69" t="s">
        <v>2035</v>
      </c>
      <c r="F4255" s="69">
        <v>1818</v>
      </c>
      <c r="G4255" s="69" t="s">
        <v>1939</v>
      </c>
    </row>
    <row r="4256" spans="1:31" ht="14.4">
      <c r="A4256" s="27" t="str">
        <f>VLOOKUP(C4256,'user list'!A:B,2,0)</f>
        <v>OCM</v>
      </c>
      <c r="B4256" s="172">
        <v>45811.571157407408</v>
      </c>
      <c r="C4256" s="69" t="s">
        <v>231</v>
      </c>
      <c r="D4256" s="69" t="s">
        <v>1937</v>
      </c>
      <c r="E4256" s="69" t="s">
        <v>2035</v>
      </c>
      <c r="F4256" s="69">
        <v>1818</v>
      </c>
      <c r="G4256" s="69" t="s">
        <v>1947</v>
      </c>
      <c r="AD4256" s="73"/>
      <c r="AE4256" s="73"/>
    </row>
    <row r="4257" spans="1:33" ht="14.4">
      <c r="A4257" s="27" t="str">
        <f>VLOOKUP(C4257,'user list'!A:B,2,0)</f>
        <v>OCM</v>
      </c>
      <c r="B4257" s="172">
        <v>45811.571157407408</v>
      </c>
      <c r="C4257" s="69" t="s">
        <v>231</v>
      </c>
      <c r="D4257" s="69" t="s">
        <v>1937</v>
      </c>
      <c r="E4257" s="69" t="s">
        <v>2035</v>
      </c>
      <c r="F4257" s="69">
        <v>1818</v>
      </c>
      <c r="G4257" s="69" t="s">
        <v>1948</v>
      </c>
    </row>
    <row r="4258" spans="1:33" ht="14.4">
      <c r="A4258" s="27" t="str">
        <f>VLOOKUP(C4258,'user list'!A:B,2,0)</f>
        <v>OCM</v>
      </c>
      <c r="B4258" s="172">
        <v>45811.571157407408</v>
      </c>
      <c r="C4258" s="69" t="s">
        <v>231</v>
      </c>
      <c r="D4258" s="69" t="s">
        <v>1937</v>
      </c>
      <c r="E4258" s="69" t="s">
        <v>2042</v>
      </c>
      <c r="F4258" s="69">
        <v>1810</v>
      </c>
      <c r="G4258" s="69" t="s">
        <v>1939</v>
      </c>
    </row>
    <row r="4259" spans="1:33" ht="14.4">
      <c r="A4259" s="27" t="str">
        <f>VLOOKUP(C4259,'user list'!A:B,2,0)</f>
        <v>Admin</v>
      </c>
      <c r="B4259" s="172">
        <v>45811.571157407408</v>
      </c>
      <c r="C4259" s="69" t="s">
        <v>186</v>
      </c>
      <c r="D4259" s="69" t="s">
        <v>1937</v>
      </c>
      <c r="E4259" s="69" t="s">
        <v>2035</v>
      </c>
      <c r="F4259" s="69">
        <v>1818</v>
      </c>
      <c r="G4259" s="69" t="s">
        <v>1948</v>
      </c>
      <c r="L4259" s="73"/>
      <c r="M4259" s="73"/>
    </row>
    <row r="4260" spans="1:33" ht="14.4">
      <c r="A4260" s="27" t="str">
        <f>VLOOKUP(C4260,'user list'!A:B,2,0)</f>
        <v>OCM</v>
      </c>
      <c r="B4260" s="172">
        <v>45811.571157407408</v>
      </c>
      <c r="C4260" s="69" t="s">
        <v>231</v>
      </c>
      <c r="D4260" s="69" t="s">
        <v>1937</v>
      </c>
      <c r="E4260" s="69" t="s">
        <v>2042</v>
      </c>
      <c r="F4260" s="69">
        <v>1810</v>
      </c>
      <c r="G4260" s="69" t="s">
        <v>1939</v>
      </c>
    </row>
    <row r="4261" spans="1:33" ht="14.4">
      <c r="A4261" s="27" t="str">
        <f>VLOOKUP(C4261,'user list'!A:B,2,0)</f>
        <v>OCM</v>
      </c>
      <c r="B4261" s="172">
        <v>45811.571608796294</v>
      </c>
      <c r="C4261" s="69" t="s">
        <v>232</v>
      </c>
      <c r="D4261" s="69" t="s">
        <v>1937</v>
      </c>
      <c r="E4261" s="69" t="s">
        <v>2483</v>
      </c>
      <c r="F4261" s="69">
        <v>1805</v>
      </c>
      <c r="G4261" s="69" t="s">
        <v>1939</v>
      </c>
    </row>
    <row r="4262" spans="1:33" ht="14.4">
      <c r="A4262" s="27" t="str">
        <f>VLOOKUP(C4262,'user list'!A:B,2,0)</f>
        <v>OCM</v>
      </c>
      <c r="B4262" s="172">
        <v>45811.571932870371</v>
      </c>
      <c r="C4262" s="69" t="s">
        <v>232</v>
      </c>
      <c r="D4262" s="69" t="s">
        <v>1937</v>
      </c>
      <c r="E4262" s="69" t="s">
        <v>2035</v>
      </c>
      <c r="F4262" s="69">
        <v>1818</v>
      </c>
      <c r="G4262" s="69" t="s">
        <v>1939</v>
      </c>
    </row>
    <row r="4263" spans="1:33" ht="14.4">
      <c r="A4263" s="27" t="str">
        <f>VLOOKUP(C4263,'user list'!A:B,2,0)</f>
        <v>OCM</v>
      </c>
      <c r="B4263" s="172">
        <v>45811.572013888886</v>
      </c>
      <c r="C4263" s="69" t="s">
        <v>230</v>
      </c>
      <c r="D4263" s="69" t="s">
        <v>1937</v>
      </c>
      <c r="E4263" s="69" t="s">
        <v>2039</v>
      </c>
      <c r="F4263" s="69">
        <v>1765</v>
      </c>
      <c r="G4263" s="69" t="s">
        <v>1939</v>
      </c>
      <c r="AD4263" s="74"/>
      <c r="AG4263" s="74"/>
    </row>
    <row r="4264" spans="1:33" ht="14.4">
      <c r="A4264" s="27" t="str">
        <f>VLOOKUP(C4264,'user list'!A:B,2,0)</f>
        <v>OCM</v>
      </c>
      <c r="B4264" s="172">
        <v>45811.572696759256</v>
      </c>
      <c r="C4264" s="69" t="s">
        <v>231</v>
      </c>
      <c r="D4264" s="69" t="s">
        <v>1937</v>
      </c>
      <c r="E4264" s="69" t="s">
        <v>1989</v>
      </c>
      <c r="F4264" s="69">
        <v>1809</v>
      </c>
      <c r="G4264" s="69" t="s">
        <v>1939</v>
      </c>
      <c r="L4264" s="73"/>
      <c r="M4264" s="73"/>
    </row>
    <row r="4265" spans="1:33" ht="14.4">
      <c r="A4265" s="27" t="str">
        <f>VLOOKUP(C4265,'user list'!A:B,2,0)</f>
        <v>OCM</v>
      </c>
      <c r="B4265" s="172">
        <v>45811.573865740742</v>
      </c>
      <c r="C4265" s="69" t="s">
        <v>231</v>
      </c>
      <c r="D4265" s="69" t="s">
        <v>1937</v>
      </c>
      <c r="E4265" s="69" t="s">
        <v>2042</v>
      </c>
      <c r="F4265" s="69">
        <v>1810</v>
      </c>
      <c r="G4265" s="69" t="s">
        <v>1947</v>
      </c>
    </row>
    <row r="4266" spans="1:33" ht="14.4">
      <c r="A4266" s="27" t="str">
        <f>VLOOKUP(C4266,'user list'!A:B,2,0)</f>
        <v>OCM</v>
      </c>
      <c r="B4266" s="172">
        <v>45811.573865740742</v>
      </c>
      <c r="C4266" s="69" t="s">
        <v>231</v>
      </c>
      <c r="D4266" s="69" t="s">
        <v>1937</v>
      </c>
      <c r="E4266" s="69" t="s">
        <v>2042</v>
      </c>
      <c r="F4266" s="69">
        <v>1810</v>
      </c>
      <c r="G4266" s="69" t="s">
        <v>1948</v>
      </c>
      <c r="O4266" s="73"/>
      <c r="P4266" s="73"/>
    </row>
    <row r="4267" spans="1:33" ht="14.4">
      <c r="A4267" s="27" t="str">
        <f>VLOOKUP(C4267,'user list'!A:B,2,0)</f>
        <v>OCM</v>
      </c>
      <c r="B4267" s="172">
        <v>45811.573865740742</v>
      </c>
      <c r="C4267" s="69" t="s">
        <v>231</v>
      </c>
      <c r="D4267" s="69" t="s">
        <v>1937</v>
      </c>
      <c r="E4267" s="69" t="s">
        <v>1989</v>
      </c>
      <c r="F4267" s="69">
        <v>1809</v>
      </c>
      <c r="G4267" s="69" t="s">
        <v>1939</v>
      </c>
      <c r="O4267" s="73"/>
      <c r="P4267" s="73"/>
    </row>
    <row r="4268" spans="1:33" ht="14.4">
      <c r="A4268" s="27" t="str">
        <f>VLOOKUP(C4268,'user list'!A:B,2,0)</f>
        <v>Admin</v>
      </c>
      <c r="B4268" s="172">
        <v>45811.573865740742</v>
      </c>
      <c r="C4268" s="69" t="s">
        <v>186</v>
      </c>
      <c r="D4268" s="69" t="s">
        <v>1937</v>
      </c>
      <c r="E4268" s="69" t="s">
        <v>2042</v>
      </c>
      <c r="F4268" s="69">
        <v>1810</v>
      </c>
      <c r="G4268" s="69" t="s">
        <v>1948</v>
      </c>
    </row>
    <row r="4269" spans="1:33" ht="14.4">
      <c r="A4269" s="27" t="str">
        <f>VLOOKUP(C4269,'user list'!A:B,2,0)</f>
        <v>CVD</v>
      </c>
      <c r="B4269" s="172">
        <v>45811.574421296296</v>
      </c>
      <c r="C4269" s="69" t="s">
        <v>208</v>
      </c>
      <c r="D4269" s="69" t="s">
        <v>1937</v>
      </c>
      <c r="E4269" s="69" t="s">
        <v>2483</v>
      </c>
      <c r="F4269" s="69">
        <v>1805</v>
      </c>
      <c r="G4269" s="69" t="s">
        <v>1939</v>
      </c>
    </row>
    <row r="4270" spans="1:33" ht="14.4">
      <c r="A4270" s="27" t="str">
        <f>VLOOKUP(C4270,'user list'!A:B,2,0)</f>
        <v>OCM</v>
      </c>
      <c r="B4270" s="172">
        <v>45811.575138888889</v>
      </c>
      <c r="C4270" s="69" t="s">
        <v>231</v>
      </c>
      <c r="D4270" s="69" t="s">
        <v>1937</v>
      </c>
      <c r="E4270" s="69" t="s">
        <v>1989</v>
      </c>
      <c r="F4270" s="69">
        <v>1809</v>
      </c>
      <c r="G4270" s="69" t="s">
        <v>1947</v>
      </c>
      <c r="O4270" s="73"/>
      <c r="P4270" s="73"/>
    </row>
    <row r="4271" spans="1:33" ht="14.4">
      <c r="A4271" s="27" t="str">
        <f>VLOOKUP(C4271,'user list'!A:B,2,0)</f>
        <v>OCM</v>
      </c>
      <c r="B4271" s="172">
        <v>45811.575138888889</v>
      </c>
      <c r="C4271" s="69" t="s">
        <v>231</v>
      </c>
      <c r="D4271" s="69" t="s">
        <v>1937</v>
      </c>
      <c r="E4271" s="69" t="s">
        <v>1989</v>
      </c>
      <c r="F4271" s="69">
        <v>1809</v>
      </c>
      <c r="G4271" s="69" t="s">
        <v>1948</v>
      </c>
    </row>
    <row r="4272" spans="1:33" ht="14.4">
      <c r="A4272" s="27" t="str">
        <f>VLOOKUP(C4272,'user list'!A:B,2,0)</f>
        <v>OCM</v>
      </c>
      <c r="B4272" s="172">
        <v>45811.575138888889</v>
      </c>
      <c r="C4272" s="69" t="s">
        <v>231</v>
      </c>
      <c r="D4272" s="69" t="s">
        <v>1937</v>
      </c>
      <c r="E4272" s="69" t="s">
        <v>1974</v>
      </c>
      <c r="F4272" s="69">
        <v>1806</v>
      </c>
      <c r="G4272" s="69" t="s">
        <v>1939</v>
      </c>
      <c r="AD4272" s="74"/>
      <c r="AG4272" s="74"/>
    </row>
    <row r="4273" spans="1:33" ht="14.4">
      <c r="A4273" s="27" t="str">
        <f>VLOOKUP(C4273,'user list'!A:B,2,0)</f>
        <v>Admin</v>
      </c>
      <c r="B4273" s="172">
        <v>45811.575150462966</v>
      </c>
      <c r="C4273" s="69" t="s">
        <v>186</v>
      </c>
      <c r="D4273" s="69" t="s">
        <v>1937</v>
      </c>
      <c r="E4273" s="69" t="s">
        <v>1989</v>
      </c>
      <c r="F4273" s="69">
        <v>1809</v>
      </c>
      <c r="G4273" s="69" t="s">
        <v>1948</v>
      </c>
      <c r="L4273" s="73"/>
      <c r="M4273" s="73"/>
    </row>
    <row r="4274" spans="1:33" ht="14.4">
      <c r="A4274" s="27" t="str">
        <f>VLOOKUP(C4274,'user list'!A:B,2,0)</f>
        <v>OCM</v>
      </c>
      <c r="B4274" s="172">
        <v>45811.575150462966</v>
      </c>
      <c r="C4274" s="69" t="s">
        <v>231</v>
      </c>
      <c r="D4274" s="69" t="s">
        <v>1937</v>
      </c>
      <c r="E4274" s="69" t="s">
        <v>1974</v>
      </c>
      <c r="F4274" s="69">
        <v>1806</v>
      </c>
      <c r="G4274" s="69" t="s">
        <v>1939</v>
      </c>
      <c r="O4274" s="73"/>
      <c r="P4274" s="73"/>
    </row>
    <row r="4275" spans="1:33" ht="14.4">
      <c r="A4275" s="27" t="str">
        <f>VLOOKUP(C4275,'user list'!A:B,2,0)</f>
        <v>OCM</v>
      </c>
      <c r="B4275" s="172">
        <v>45811.585405092592</v>
      </c>
      <c r="C4275" s="69" t="s">
        <v>231</v>
      </c>
      <c r="D4275" s="69" t="s">
        <v>1937</v>
      </c>
      <c r="E4275" s="69" t="s">
        <v>2035</v>
      </c>
      <c r="F4275" s="69">
        <v>1777</v>
      </c>
      <c r="G4275" s="69" t="s">
        <v>1939</v>
      </c>
      <c r="AD4275" s="74"/>
      <c r="AG4275" s="74"/>
    </row>
    <row r="4276" spans="1:33" ht="14.4">
      <c r="A4276" s="27" t="str">
        <f>VLOOKUP(C4276,'user list'!A:B,2,0)</f>
        <v>OCM</v>
      </c>
      <c r="B4276" s="172">
        <v>45811.585405092592</v>
      </c>
      <c r="C4276" s="69" t="s">
        <v>231</v>
      </c>
      <c r="D4276" s="69" t="s">
        <v>1937</v>
      </c>
      <c r="E4276" s="69" t="s">
        <v>2035</v>
      </c>
      <c r="F4276" s="69">
        <v>1777</v>
      </c>
      <c r="G4276" s="69" t="s">
        <v>1939</v>
      </c>
      <c r="L4276" s="73"/>
      <c r="M4276" s="73"/>
    </row>
    <row r="4277" spans="1:33" ht="14.4">
      <c r="A4277" s="27" t="str">
        <f>VLOOKUP(C4277,'user list'!A:B,2,0)</f>
        <v>DPOS</v>
      </c>
      <c r="B4277" s="172">
        <v>45811.585636574076</v>
      </c>
      <c r="C4277" s="69" t="s">
        <v>213</v>
      </c>
      <c r="D4277" s="69" t="s">
        <v>1937</v>
      </c>
      <c r="E4277" s="69" t="s">
        <v>2463</v>
      </c>
      <c r="F4277" s="69">
        <v>1760</v>
      </c>
      <c r="G4277" s="69" t="s">
        <v>1939</v>
      </c>
    </row>
    <row r="4278" spans="1:33" ht="14.4">
      <c r="A4278" s="27" t="str">
        <f>VLOOKUP(C4278,'user list'!A:B,2,0)</f>
        <v>DPOS</v>
      </c>
      <c r="B4278" s="172">
        <v>45811.585902777777</v>
      </c>
      <c r="C4278" s="69" t="s">
        <v>213</v>
      </c>
      <c r="D4278" s="69" t="s">
        <v>1937</v>
      </c>
      <c r="E4278" s="69" t="s">
        <v>2048</v>
      </c>
      <c r="F4278" s="69">
        <v>1800</v>
      </c>
      <c r="G4278" s="69" t="s">
        <v>1939</v>
      </c>
      <c r="O4278" s="73"/>
      <c r="P4278" s="73"/>
    </row>
    <row r="4279" spans="1:33" ht="14.4">
      <c r="A4279" s="27" t="str">
        <f>VLOOKUP(C4279,'user list'!A:B,2,0)</f>
        <v>DPOS</v>
      </c>
      <c r="B4279" s="172">
        <v>45811.5859375</v>
      </c>
      <c r="C4279" s="69" t="s">
        <v>213</v>
      </c>
      <c r="D4279" s="69" t="s">
        <v>1937</v>
      </c>
      <c r="E4279" s="69" t="s">
        <v>2463</v>
      </c>
      <c r="F4279" s="69">
        <v>1760</v>
      </c>
      <c r="G4279" s="69" t="s">
        <v>1939</v>
      </c>
      <c r="O4279" s="73"/>
      <c r="P4279" s="73"/>
    </row>
    <row r="4280" spans="1:33" ht="14.4">
      <c r="A4280" s="27" t="str">
        <f>VLOOKUP(C4280,'user list'!A:B,2,0)</f>
        <v>DPOS</v>
      </c>
      <c r="B4280" s="172">
        <v>45811.585972222223</v>
      </c>
      <c r="C4280" s="69" t="s">
        <v>213</v>
      </c>
      <c r="D4280" s="69" t="s">
        <v>1937</v>
      </c>
      <c r="E4280" s="69" t="s">
        <v>2048</v>
      </c>
      <c r="F4280" s="69">
        <v>1800</v>
      </c>
      <c r="G4280" s="69" t="s">
        <v>1939</v>
      </c>
    </row>
    <row r="4281" spans="1:33" ht="14.4">
      <c r="A4281" s="27" t="str">
        <f>VLOOKUP(C4281,'user list'!A:B,2,0)</f>
        <v>DPOS</v>
      </c>
      <c r="B4281" s="172">
        <v>45811.5859837963</v>
      </c>
      <c r="C4281" s="69" t="s">
        <v>213</v>
      </c>
      <c r="D4281" s="69" t="s">
        <v>1937</v>
      </c>
      <c r="E4281" s="69" t="s">
        <v>2463</v>
      </c>
      <c r="F4281" s="69">
        <v>1760</v>
      </c>
      <c r="G4281" s="69" t="s">
        <v>1939</v>
      </c>
    </row>
    <row r="4282" spans="1:33" ht="14.4">
      <c r="A4282" s="27" t="str">
        <f>VLOOKUP(C4282,'user list'!A:B,2,0)</f>
        <v>DPOS</v>
      </c>
      <c r="B4282" s="172">
        <v>45811.586631944447</v>
      </c>
      <c r="C4282" s="69" t="s">
        <v>213</v>
      </c>
      <c r="D4282" s="69" t="s">
        <v>1937</v>
      </c>
      <c r="E4282" s="69" t="s">
        <v>2463</v>
      </c>
      <c r="F4282" s="69">
        <v>1760</v>
      </c>
      <c r="G4282" s="69" t="s">
        <v>1939</v>
      </c>
    </row>
    <row r="4283" spans="1:33" ht="14.4">
      <c r="A4283" s="27" t="str">
        <f>VLOOKUP(C4283,'user list'!A:B,2,0)</f>
        <v>OCM</v>
      </c>
      <c r="B4283" s="172">
        <v>45811.587557870371</v>
      </c>
      <c r="C4283" s="69" t="s">
        <v>231</v>
      </c>
      <c r="D4283" s="69" t="s">
        <v>1937</v>
      </c>
      <c r="E4283" s="69" t="s">
        <v>2035</v>
      </c>
      <c r="F4283" s="69">
        <v>1777</v>
      </c>
      <c r="G4283" s="69" t="s">
        <v>1947</v>
      </c>
      <c r="AD4283" s="74"/>
      <c r="AG4283" s="74"/>
    </row>
    <row r="4284" spans="1:33" ht="14.4">
      <c r="A4284" s="27" t="str">
        <f>VLOOKUP(C4284,'user list'!A:B,2,0)</f>
        <v>OCM</v>
      </c>
      <c r="B4284" s="172">
        <v>45811.587557870371</v>
      </c>
      <c r="C4284" s="69" t="s">
        <v>231</v>
      </c>
      <c r="D4284" s="69" t="s">
        <v>1937</v>
      </c>
      <c r="E4284" s="69" t="s">
        <v>2035</v>
      </c>
      <c r="F4284" s="69">
        <v>1777</v>
      </c>
      <c r="G4284" s="69" t="s">
        <v>1948</v>
      </c>
      <c r="L4284" s="73"/>
      <c r="M4284" s="73"/>
    </row>
    <row r="4285" spans="1:33" ht="14.4">
      <c r="A4285" s="27" t="str">
        <f>VLOOKUP(C4285,'user list'!A:B,2,0)</f>
        <v>OCM</v>
      </c>
      <c r="B4285" s="172">
        <v>45811.587557870371</v>
      </c>
      <c r="C4285" s="69" t="s">
        <v>231</v>
      </c>
      <c r="D4285" s="69" t="s">
        <v>1937</v>
      </c>
      <c r="E4285" s="69" t="s">
        <v>1989</v>
      </c>
      <c r="F4285" s="69">
        <v>1776</v>
      </c>
      <c r="G4285" s="69" t="s">
        <v>1939</v>
      </c>
    </row>
    <row r="4286" spans="1:33" ht="14.4">
      <c r="A4286" s="27" t="str">
        <f>VLOOKUP(C4286,'user list'!A:B,2,0)</f>
        <v>OCM</v>
      </c>
      <c r="B4286" s="172">
        <v>45811.587557870371</v>
      </c>
      <c r="C4286" s="69" t="s">
        <v>231</v>
      </c>
      <c r="D4286" s="69" t="s">
        <v>1937</v>
      </c>
      <c r="E4286" s="69" t="s">
        <v>1989</v>
      </c>
      <c r="F4286" s="69">
        <v>1776</v>
      </c>
      <c r="G4286" s="69" t="s">
        <v>1939</v>
      </c>
      <c r="O4286" s="73"/>
      <c r="P4286" s="73"/>
    </row>
    <row r="4287" spans="1:33" ht="14.4">
      <c r="A4287" s="27" t="str">
        <f>VLOOKUP(C4287,'user list'!A:B,2,0)</f>
        <v>Admin</v>
      </c>
      <c r="B4287" s="172">
        <v>45811.587569444448</v>
      </c>
      <c r="C4287" s="69" t="s">
        <v>186</v>
      </c>
      <c r="D4287" s="69" t="s">
        <v>1937</v>
      </c>
      <c r="E4287" s="69" t="s">
        <v>2035</v>
      </c>
      <c r="F4287" s="69">
        <v>1777</v>
      </c>
      <c r="G4287" s="69" t="s">
        <v>1948</v>
      </c>
      <c r="O4287" s="73"/>
      <c r="P4287" s="73"/>
    </row>
    <row r="4288" spans="1:33" ht="14.4">
      <c r="A4288" s="27" t="str">
        <f>VLOOKUP(C4288,'user list'!A:B,2,0)</f>
        <v>DPOS</v>
      </c>
      <c r="B4288" s="172">
        <v>45811.588750000003</v>
      </c>
      <c r="C4288" s="69" t="s">
        <v>213</v>
      </c>
      <c r="D4288" s="69" t="s">
        <v>1937</v>
      </c>
      <c r="E4288" s="69" t="s">
        <v>2463</v>
      </c>
      <c r="F4288" s="69">
        <v>1760</v>
      </c>
      <c r="G4288" s="69" t="s">
        <v>1939</v>
      </c>
    </row>
    <row r="4289" spans="1:33" ht="14.4">
      <c r="A4289" s="27" t="str">
        <f>VLOOKUP(C4289,'user list'!A:B,2,0)</f>
        <v>DPOS</v>
      </c>
      <c r="B4289" s="172">
        <v>45811.588784722226</v>
      </c>
      <c r="C4289" s="69" t="s">
        <v>213</v>
      </c>
      <c r="D4289" s="69" t="s">
        <v>1937</v>
      </c>
      <c r="E4289" s="69" t="s">
        <v>2048</v>
      </c>
      <c r="F4289" s="69">
        <v>1800</v>
      </c>
      <c r="G4289" s="69" t="s">
        <v>1939</v>
      </c>
      <c r="AD4289" s="74"/>
      <c r="AG4289" s="74"/>
    </row>
    <row r="4290" spans="1:33" ht="14.4">
      <c r="A4290" s="27" t="str">
        <f>VLOOKUP(C4290,'user list'!A:B,2,0)</f>
        <v>DPOS</v>
      </c>
      <c r="B4290" s="172">
        <v>45811.590648148151</v>
      </c>
      <c r="C4290" s="69" t="s">
        <v>213</v>
      </c>
      <c r="D4290" s="69" t="s">
        <v>1937</v>
      </c>
      <c r="E4290" s="69" t="s">
        <v>2463</v>
      </c>
      <c r="F4290" s="69">
        <v>1760</v>
      </c>
      <c r="G4290" s="69" t="s">
        <v>1939</v>
      </c>
      <c r="L4290" s="73"/>
      <c r="M4290" s="73"/>
    </row>
    <row r="4291" spans="1:33" ht="14.4">
      <c r="A4291" s="27" t="str">
        <f>VLOOKUP(C4291,'user list'!A:B,2,0)</f>
        <v>DPOS</v>
      </c>
      <c r="B4291" s="172">
        <v>45811.590810185182</v>
      </c>
      <c r="C4291" s="69" t="s">
        <v>213</v>
      </c>
      <c r="D4291" s="69" t="s">
        <v>1937</v>
      </c>
      <c r="E4291" s="69" t="s">
        <v>2048</v>
      </c>
      <c r="F4291" s="69">
        <v>1800</v>
      </c>
      <c r="G4291" s="69" t="s">
        <v>1939</v>
      </c>
    </row>
    <row r="4292" spans="1:33" ht="14.4">
      <c r="A4292" s="27" t="str">
        <f>VLOOKUP(C4292,'user list'!A:B,2,0)</f>
        <v>DPOS</v>
      </c>
      <c r="B4292" s="172">
        <v>45811.590833333335</v>
      </c>
      <c r="C4292" s="69" t="s">
        <v>213</v>
      </c>
      <c r="D4292" s="69" t="s">
        <v>1937</v>
      </c>
      <c r="E4292" s="69" t="s">
        <v>2463</v>
      </c>
      <c r="F4292" s="69">
        <v>1760</v>
      </c>
      <c r="G4292" s="69" t="s">
        <v>1939</v>
      </c>
      <c r="O4292" s="73"/>
      <c r="P4292" s="73"/>
    </row>
    <row r="4293" spans="1:33" ht="14.4">
      <c r="A4293" s="27" t="str">
        <f>VLOOKUP(C4293,'user list'!A:B,2,0)</f>
        <v>DPOS</v>
      </c>
      <c r="B4293" s="172">
        <v>45811.591990740744</v>
      </c>
      <c r="C4293" s="69" t="s">
        <v>213</v>
      </c>
      <c r="D4293" s="69" t="s">
        <v>1937</v>
      </c>
      <c r="E4293" s="69" t="s">
        <v>2048</v>
      </c>
      <c r="F4293" s="69">
        <v>1800</v>
      </c>
      <c r="G4293" s="69" t="s">
        <v>1939</v>
      </c>
      <c r="O4293" s="73"/>
      <c r="P4293" s="73"/>
    </row>
    <row r="4294" spans="1:33" ht="14.4">
      <c r="A4294" s="27" t="str">
        <f>VLOOKUP(C4294,'user list'!A:B,2,0)</f>
        <v>DPOS</v>
      </c>
      <c r="B4294" s="172">
        <v>45811.592002314814</v>
      </c>
      <c r="C4294" s="69" t="s">
        <v>213</v>
      </c>
      <c r="D4294" s="69" t="s">
        <v>1937</v>
      </c>
      <c r="E4294" s="69" t="s">
        <v>2463</v>
      </c>
      <c r="F4294" s="69">
        <v>1760</v>
      </c>
      <c r="G4294" s="69" t="s">
        <v>1939</v>
      </c>
      <c r="AD4294" s="74"/>
      <c r="AG4294" s="74"/>
    </row>
    <row r="4295" spans="1:33" ht="14.4">
      <c r="A4295" s="27" t="str">
        <f>VLOOKUP(C4295,'user list'!A:B,2,0)</f>
        <v>DBO</v>
      </c>
      <c r="B4295" s="172">
        <v>45811.592291666668</v>
      </c>
      <c r="C4295" s="69" t="s">
        <v>209</v>
      </c>
      <c r="D4295" s="69" t="s">
        <v>1937</v>
      </c>
      <c r="E4295" s="69" t="s">
        <v>2483</v>
      </c>
      <c r="F4295" s="69">
        <v>1805</v>
      </c>
      <c r="G4295" s="69" t="s">
        <v>1939</v>
      </c>
      <c r="L4295" s="73"/>
      <c r="M4295" s="73"/>
    </row>
    <row r="4296" spans="1:33" ht="14.4">
      <c r="A4296" s="27" t="str">
        <f>VLOOKUP(C4296,'user list'!A:B,2,0)</f>
        <v>DPOS</v>
      </c>
      <c r="B4296" s="172">
        <v>45811.595127314817</v>
      </c>
      <c r="C4296" s="69" t="s">
        <v>213</v>
      </c>
      <c r="D4296" s="69" t="s">
        <v>1937</v>
      </c>
      <c r="E4296" s="69" t="s">
        <v>2463</v>
      </c>
      <c r="F4296" s="69">
        <v>1760</v>
      </c>
      <c r="G4296" s="69" t="s">
        <v>2441</v>
      </c>
    </row>
    <row r="4297" spans="1:33" ht="14.4">
      <c r="A4297" s="27" t="str">
        <f>VLOOKUP(C4297,'user list'!A:B,2,0)</f>
        <v>DBO</v>
      </c>
      <c r="B4297" s="172">
        <v>45811.595277777778</v>
      </c>
      <c r="C4297" s="69" t="s">
        <v>209</v>
      </c>
      <c r="D4297" s="69" t="s">
        <v>1937</v>
      </c>
      <c r="E4297" s="69" t="s">
        <v>2483</v>
      </c>
      <c r="F4297" s="69">
        <v>1805</v>
      </c>
      <c r="G4297" s="69" t="s">
        <v>1949</v>
      </c>
      <c r="O4297" s="73"/>
      <c r="P4297" s="73"/>
    </row>
    <row r="4298" spans="1:33" ht="14.4">
      <c r="A4298" s="27" t="str">
        <f>VLOOKUP(C4298,'user list'!A:B,2,0)</f>
        <v>DBO</v>
      </c>
      <c r="B4298" s="172">
        <v>45811.595555555556</v>
      </c>
      <c r="C4298" s="69" t="s">
        <v>209</v>
      </c>
      <c r="D4298" s="69" t="s">
        <v>1937</v>
      </c>
      <c r="E4298" s="69" t="s">
        <v>2483</v>
      </c>
      <c r="F4298" s="69">
        <v>1805</v>
      </c>
      <c r="G4298" s="69" t="s">
        <v>1949</v>
      </c>
      <c r="O4298" s="73"/>
      <c r="P4298" s="73"/>
    </row>
    <row r="4299" spans="1:33" ht="14.4">
      <c r="A4299" s="27" t="str">
        <f>VLOOKUP(C4299,'user list'!A:B,2,0)</f>
        <v>OCM</v>
      </c>
      <c r="B4299" s="172">
        <v>45811.595717592594</v>
      </c>
      <c r="C4299" s="69" t="s">
        <v>231</v>
      </c>
      <c r="D4299" s="69" t="s">
        <v>1937</v>
      </c>
      <c r="E4299" s="69" t="s">
        <v>1974</v>
      </c>
      <c r="F4299" s="69">
        <v>1806</v>
      </c>
      <c r="G4299" s="69" t="s">
        <v>1939</v>
      </c>
      <c r="AD4299" s="74"/>
      <c r="AG4299" s="74"/>
    </row>
    <row r="4300" spans="1:33" ht="14.4">
      <c r="A4300" s="27" t="str">
        <f>VLOOKUP(C4300,'user list'!A:B,2,0)</f>
        <v>OCM</v>
      </c>
      <c r="B4300" s="172">
        <v>45811.596134259256</v>
      </c>
      <c r="C4300" s="69" t="s">
        <v>231</v>
      </c>
      <c r="D4300" s="69" t="s">
        <v>1937</v>
      </c>
      <c r="E4300" s="69" t="s">
        <v>1974</v>
      </c>
      <c r="F4300" s="69">
        <v>1806</v>
      </c>
      <c r="G4300" s="69" t="s">
        <v>1939</v>
      </c>
      <c r="L4300" s="73"/>
      <c r="M4300" s="73"/>
    </row>
    <row r="4301" spans="1:33" ht="14.4">
      <c r="A4301" s="27" t="str">
        <f>VLOOKUP(C4301,'user list'!A:B,2,0)</f>
        <v>OCM</v>
      </c>
      <c r="B4301" s="172">
        <v>45811.59652777778</v>
      </c>
      <c r="C4301" s="69" t="s">
        <v>231</v>
      </c>
      <c r="D4301" s="69" t="s">
        <v>1937</v>
      </c>
      <c r="E4301" s="69" t="s">
        <v>2047</v>
      </c>
      <c r="F4301" s="69">
        <v>1768</v>
      </c>
      <c r="G4301" s="69" t="s">
        <v>1939</v>
      </c>
    </row>
    <row r="4302" spans="1:33" ht="14.4">
      <c r="A4302" s="27" t="str">
        <f>VLOOKUP(C4302,'user list'!A:B,2,0)</f>
        <v>OCM</v>
      </c>
      <c r="B4302" s="172">
        <v>45811.59652777778</v>
      </c>
      <c r="C4302" s="69" t="s">
        <v>231</v>
      </c>
      <c r="D4302" s="69" t="s">
        <v>1937</v>
      </c>
      <c r="E4302" s="69" t="s">
        <v>2047</v>
      </c>
      <c r="F4302" s="69">
        <v>1768</v>
      </c>
      <c r="G4302" s="69" t="s">
        <v>1939</v>
      </c>
      <c r="O4302" s="73"/>
      <c r="P4302" s="73"/>
    </row>
    <row r="4303" spans="1:33" ht="14.4">
      <c r="A4303" s="27" t="str">
        <f>VLOOKUP(C4303,'user list'!A:B,2,0)</f>
        <v>OCM</v>
      </c>
      <c r="B4303" s="172">
        <v>45811.597210648149</v>
      </c>
      <c r="C4303" s="69" t="s">
        <v>231</v>
      </c>
      <c r="D4303" s="69" t="s">
        <v>1937</v>
      </c>
      <c r="E4303" s="69" t="s">
        <v>1989</v>
      </c>
      <c r="F4303" s="69">
        <v>1776</v>
      </c>
      <c r="G4303" s="69" t="s">
        <v>1947</v>
      </c>
      <c r="O4303" s="73"/>
      <c r="P4303" s="73"/>
    </row>
    <row r="4304" spans="1:33" ht="14.4">
      <c r="A4304" s="27" t="str">
        <f>VLOOKUP(C4304,'user list'!A:B,2,0)</f>
        <v>OCM</v>
      </c>
      <c r="B4304" s="172">
        <v>45811.597210648149</v>
      </c>
      <c r="C4304" s="69" t="s">
        <v>231</v>
      </c>
      <c r="D4304" s="69" t="s">
        <v>1937</v>
      </c>
      <c r="E4304" s="69" t="s">
        <v>1989</v>
      </c>
      <c r="F4304" s="69">
        <v>1776</v>
      </c>
      <c r="G4304" s="69" t="s">
        <v>1948</v>
      </c>
      <c r="AD4304" s="74"/>
      <c r="AG4304" s="74"/>
    </row>
    <row r="4305" spans="1:33" ht="14.4">
      <c r="A4305" s="27" t="str">
        <f>VLOOKUP(C4305,'user list'!A:B,2,0)</f>
        <v>OCM</v>
      </c>
      <c r="B4305" s="172">
        <v>45811.597210648149</v>
      </c>
      <c r="C4305" s="69" t="s">
        <v>231</v>
      </c>
      <c r="D4305" s="69" t="s">
        <v>1937</v>
      </c>
      <c r="E4305" s="69" t="s">
        <v>2001</v>
      </c>
      <c r="F4305" s="69">
        <v>1772</v>
      </c>
      <c r="G4305" s="69" t="s">
        <v>1939</v>
      </c>
      <c r="L4305" s="73"/>
      <c r="M4305" s="73"/>
    </row>
    <row r="4306" spans="1:33" ht="14.4">
      <c r="A4306" s="27" t="str">
        <f>VLOOKUP(C4306,'user list'!A:B,2,0)</f>
        <v>OCM</v>
      </c>
      <c r="B4306" s="172">
        <v>45811.597210648149</v>
      </c>
      <c r="C4306" s="69" t="s">
        <v>231</v>
      </c>
      <c r="D4306" s="69" t="s">
        <v>1937</v>
      </c>
      <c r="E4306" s="69" t="s">
        <v>2001</v>
      </c>
      <c r="F4306" s="69">
        <v>1772</v>
      </c>
      <c r="G4306" s="69" t="s">
        <v>1939</v>
      </c>
    </row>
    <row r="4307" spans="1:33" ht="14.4">
      <c r="A4307" s="27" t="str">
        <f>VLOOKUP(C4307,'user list'!A:B,2,0)</f>
        <v>Admin</v>
      </c>
      <c r="B4307" s="172">
        <v>45811.597222222219</v>
      </c>
      <c r="C4307" s="69" t="s">
        <v>186</v>
      </c>
      <c r="D4307" s="69" t="s">
        <v>1937</v>
      </c>
      <c r="E4307" s="69" t="s">
        <v>1989</v>
      </c>
      <c r="F4307" s="69">
        <v>1776</v>
      </c>
      <c r="G4307" s="69" t="s">
        <v>1948</v>
      </c>
      <c r="O4307" s="73"/>
      <c r="P4307" s="73"/>
    </row>
    <row r="4308" spans="1:33" ht="14.4">
      <c r="A4308" s="27" t="str">
        <f>VLOOKUP(C4308,'user list'!A:B,2,0)</f>
        <v>OCM</v>
      </c>
      <c r="B4308" s="172">
        <v>45811.597743055558</v>
      </c>
      <c r="C4308" s="69" t="s">
        <v>231</v>
      </c>
      <c r="D4308" s="69" t="s">
        <v>1937</v>
      </c>
      <c r="E4308" s="69" t="s">
        <v>2001</v>
      </c>
      <c r="F4308" s="69">
        <v>1772</v>
      </c>
      <c r="G4308" s="69" t="s">
        <v>1947</v>
      </c>
      <c r="O4308" s="73"/>
      <c r="P4308" s="73"/>
    </row>
    <row r="4309" spans="1:33" ht="14.4">
      <c r="A4309" s="27" t="str">
        <f>VLOOKUP(C4309,'user list'!A:B,2,0)</f>
        <v>OCM</v>
      </c>
      <c r="B4309" s="172">
        <v>45811.597743055558</v>
      </c>
      <c r="C4309" s="69" t="s">
        <v>231</v>
      </c>
      <c r="D4309" s="69" t="s">
        <v>1937</v>
      </c>
      <c r="E4309" s="69" t="s">
        <v>2001</v>
      </c>
      <c r="F4309" s="69">
        <v>1772</v>
      </c>
      <c r="G4309" s="69" t="s">
        <v>1948</v>
      </c>
      <c r="AD4309" s="74"/>
      <c r="AG4309" s="74"/>
    </row>
    <row r="4310" spans="1:33" ht="14.4">
      <c r="A4310" s="27" t="str">
        <f>VLOOKUP(C4310,'user list'!A:B,2,0)</f>
        <v>OCM</v>
      </c>
      <c r="B4310" s="172">
        <v>45811.597743055558</v>
      </c>
      <c r="C4310" s="69" t="s">
        <v>231</v>
      </c>
      <c r="D4310" s="69" t="s">
        <v>1937</v>
      </c>
      <c r="E4310" s="69" t="s">
        <v>2047</v>
      </c>
      <c r="F4310" s="69">
        <v>1768</v>
      </c>
      <c r="G4310" s="69" t="s">
        <v>1939</v>
      </c>
      <c r="L4310" s="73"/>
      <c r="M4310" s="73"/>
    </row>
    <row r="4311" spans="1:33" ht="14.4">
      <c r="A4311" s="27" t="str">
        <f>VLOOKUP(C4311,'user list'!A:B,2,0)</f>
        <v>Admin</v>
      </c>
      <c r="B4311" s="172">
        <v>45811.597743055558</v>
      </c>
      <c r="C4311" s="69" t="s">
        <v>186</v>
      </c>
      <c r="D4311" s="69" t="s">
        <v>1937</v>
      </c>
      <c r="E4311" s="69" t="s">
        <v>2001</v>
      </c>
      <c r="F4311" s="69">
        <v>1772</v>
      </c>
      <c r="G4311" s="69" t="s">
        <v>1948</v>
      </c>
    </row>
    <row r="4312" spans="1:33" ht="14.4">
      <c r="A4312" s="27" t="str">
        <f>VLOOKUP(C4312,'user list'!A:B,2,0)</f>
        <v>OCM</v>
      </c>
      <c r="B4312" s="172">
        <v>45811.597743055558</v>
      </c>
      <c r="C4312" s="69" t="s">
        <v>231</v>
      </c>
      <c r="D4312" s="69" t="s">
        <v>1937</v>
      </c>
      <c r="E4312" s="69" t="s">
        <v>2047</v>
      </c>
      <c r="F4312" s="69">
        <v>1768</v>
      </c>
      <c r="G4312" s="69" t="s">
        <v>1939</v>
      </c>
      <c r="O4312" s="73"/>
      <c r="P4312" s="73"/>
    </row>
    <row r="4313" spans="1:33" ht="14.4">
      <c r="A4313" s="27" t="str">
        <f>VLOOKUP(C4313,'user list'!A:B,2,0)</f>
        <v>OCM</v>
      </c>
      <c r="B4313" s="172">
        <v>45811.597939814812</v>
      </c>
      <c r="C4313" s="69" t="s">
        <v>231</v>
      </c>
      <c r="D4313" s="69" t="s">
        <v>1937</v>
      </c>
      <c r="E4313" s="69" t="s">
        <v>2039</v>
      </c>
      <c r="F4313" s="69">
        <v>1765</v>
      </c>
      <c r="G4313" s="69" t="s">
        <v>1939</v>
      </c>
      <c r="O4313" s="73"/>
      <c r="P4313" s="73"/>
    </row>
    <row r="4314" spans="1:33" ht="14.4">
      <c r="A4314" s="27" t="str">
        <f>VLOOKUP(C4314,'user list'!A:B,2,0)</f>
        <v>OCM</v>
      </c>
      <c r="B4314" s="172">
        <v>45811.597951388889</v>
      </c>
      <c r="C4314" s="69" t="s">
        <v>231</v>
      </c>
      <c r="D4314" s="69" t="s">
        <v>1937</v>
      </c>
      <c r="E4314" s="69" t="s">
        <v>2039</v>
      </c>
      <c r="F4314" s="69">
        <v>1765</v>
      </c>
      <c r="G4314" s="69" t="s">
        <v>1939</v>
      </c>
      <c r="AD4314" s="74"/>
      <c r="AG4314" s="74"/>
    </row>
    <row r="4315" spans="1:33" ht="14.4">
      <c r="A4315" s="27" t="str">
        <f>VLOOKUP(C4315,'user list'!A:B,2,0)</f>
        <v>PDAD</v>
      </c>
      <c r="B4315" s="172">
        <v>45811.598368055558</v>
      </c>
      <c r="C4315" s="69" t="s">
        <v>257</v>
      </c>
      <c r="D4315" s="69" t="s">
        <v>1937</v>
      </c>
      <c r="E4315" s="69" t="s">
        <v>2480</v>
      </c>
      <c r="F4315" s="69">
        <v>1795</v>
      </c>
      <c r="G4315" s="69" t="s">
        <v>1939</v>
      </c>
      <c r="L4315" s="73"/>
      <c r="M4315" s="73"/>
    </row>
    <row r="4316" spans="1:33" ht="14.4">
      <c r="A4316" s="27" t="str">
        <f>VLOOKUP(C4316,'user list'!A:B,2,0)</f>
        <v>DBO</v>
      </c>
      <c r="B4316" s="172">
        <v>45811.598819444444</v>
      </c>
      <c r="C4316" s="69" t="s">
        <v>209</v>
      </c>
      <c r="D4316" s="69" t="s">
        <v>1937</v>
      </c>
      <c r="E4316" s="69" t="s">
        <v>2483</v>
      </c>
      <c r="F4316" s="69">
        <v>1805</v>
      </c>
      <c r="G4316" s="69" t="s">
        <v>1949</v>
      </c>
    </row>
    <row r="4317" spans="1:33" ht="14.4">
      <c r="A4317" s="27" t="str">
        <f>VLOOKUP(C4317,'user list'!A:B,2,0)</f>
        <v>DBO</v>
      </c>
      <c r="B4317" s="172">
        <v>45811.598958333336</v>
      </c>
      <c r="C4317" s="69" t="s">
        <v>209</v>
      </c>
      <c r="D4317" s="69" t="s">
        <v>1937</v>
      </c>
      <c r="E4317" s="69" t="s">
        <v>2483</v>
      </c>
      <c r="F4317" s="69">
        <v>1805</v>
      </c>
      <c r="G4317" s="69" t="s">
        <v>1949</v>
      </c>
      <c r="O4317" s="73"/>
      <c r="P4317" s="73"/>
    </row>
    <row r="4318" spans="1:33" ht="14.4">
      <c r="A4318" s="27" t="str">
        <f>VLOOKUP(C4318,'user list'!A:B,2,0)</f>
        <v>OCM</v>
      </c>
      <c r="B4318" s="172">
        <v>45811.599224537036</v>
      </c>
      <c r="C4318" s="69" t="s">
        <v>231</v>
      </c>
      <c r="D4318" s="69" t="s">
        <v>1937</v>
      </c>
      <c r="E4318" s="69" t="s">
        <v>2047</v>
      </c>
      <c r="F4318" s="69">
        <v>1768</v>
      </c>
      <c r="G4318" s="69" t="s">
        <v>1947</v>
      </c>
      <c r="O4318" s="73"/>
      <c r="P4318" s="73"/>
    </row>
    <row r="4319" spans="1:33" ht="14.4">
      <c r="A4319" s="27" t="str">
        <f>VLOOKUP(C4319,'user list'!A:B,2,0)</f>
        <v>OCM</v>
      </c>
      <c r="B4319" s="172">
        <v>45811.599224537036</v>
      </c>
      <c r="C4319" s="69" t="s">
        <v>231</v>
      </c>
      <c r="D4319" s="69" t="s">
        <v>1937</v>
      </c>
      <c r="E4319" s="69" t="s">
        <v>2047</v>
      </c>
      <c r="F4319" s="69">
        <v>1768</v>
      </c>
      <c r="G4319" s="69" t="s">
        <v>1948</v>
      </c>
    </row>
    <row r="4320" spans="1:33" ht="14.4">
      <c r="A4320" s="27" t="str">
        <f>VLOOKUP(C4320,'user list'!A:B,2,0)</f>
        <v>OCM</v>
      </c>
      <c r="B4320" s="172">
        <v>45811.599224537036</v>
      </c>
      <c r="C4320" s="69" t="s">
        <v>231</v>
      </c>
      <c r="D4320" s="69" t="s">
        <v>1937</v>
      </c>
      <c r="E4320" s="69" t="s">
        <v>2039</v>
      </c>
      <c r="F4320" s="69">
        <v>1765</v>
      </c>
      <c r="G4320" s="69" t="s">
        <v>1939</v>
      </c>
    </row>
    <row r="4321" spans="1:16" ht="14.4">
      <c r="A4321" s="27" t="str">
        <f>VLOOKUP(C4321,'user list'!A:B,2,0)</f>
        <v>Admin</v>
      </c>
      <c r="B4321" s="172">
        <v>45811.599224537036</v>
      </c>
      <c r="C4321" s="69" t="s">
        <v>186</v>
      </c>
      <c r="D4321" s="69" t="s">
        <v>1937</v>
      </c>
      <c r="E4321" s="69" t="s">
        <v>2047</v>
      </c>
      <c r="F4321" s="69">
        <v>1768</v>
      </c>
      <c r="G4321" s="69" t="s">
        <v>1948</v>
      </c>
    </row>
    <row r="4322" spans="1:16" ht="14.4">
      <c r="A4322" s="27" t="str">
        <f>VLOOKUP(C4322,'user list'!A:B,2,0)</f>
        <v>OCM</v>
      </c>
      <c r="B4322" s="172">
        <v>45811.599224537036</v>
      </c>
      <c r="C4322" s="69" t="s">
        <v>231</v>
      </c>
      <c r="D4322" s="69" t="s">
        <v>1937</v>
      </c>
      <c r="E4322" s="69" t="s">
        <v>2039</v>
      </c>
      <c r="F4322" s="69">
        <v>1765</v>
      </c>
      <c r="G4322" s="69" t="s">
        <v>1939</v>
      </c>
      <c r="O4322" s="73"/>
      <c r="P4322" s="73"/>
    </row>
    <row r="4323" spans="1:16" ht="14.4">
      <c r="A4323" s="27" t="str">
        <f>VLOOKUP(C4323,'user list'!A:B,2,0)</f>
        <v>OCM</v>
      </c>
      <c r="B4323" s="172">
        <v>45811.599409722221</v>
      </c>
      <c r="C4323" s="69" t="s">
        <v>231</v>
      </c>
      <c r="D4323" s="69" t="s">
        <v>1937</v>
      </c>
      <c r="E4323" s="69" t="s">
        <v>1991</v>
      </c>
      <c r="F4323" s="69">
        <v>1761</v>
      </c>
      <c r="G4323" s="69" t="s">
        <v>1939</v>
      </c>
    </row>
    <row r="4324" spans="1:16" ht="14.4">
      <c r="A4324" s="27" t="str">
        <f>VLOOKUP(C4324,'user list'!A:B,2,0)</f>
        <v>OCM</v>
      </c>
      <c r="B4324" s="172">
        <v>45811.599409722221</v>
      </c>
      <c r="C4324" s="69" t="s">
        <v>231</v>
      </c>
      <c r="D4324" s="69" t="s">
        <v>1937</v>
      </c>
      <c r="E4324" s="69" t="s">
        <v>1991</v>
      </c>
      <c r="F4324" s="69">
        <v>1761</v>
      </c>
      <c r="G4324" s="69" t="s">
        <v>1939</v>
      </c>
    </row>
    <row r="4325" spans="1:16" ht="14.4">
      <c r="A4325" s="27" t="str">
        <f>VLOOKUP(C4325,'user list'!A:B,2,0)</f>
        <v>OCM</v>
      </c>
      <c r="B4325" s="172">
        <v>45811.600694444445</v>
      </c>
      <c r="C4325" s="69" t="s">
        <v>231</v>
      </c>
      <c r="D4325" s="69" t="s">
        <v>1937</v>
      </c>
      <c r="E4325" s="69" t="s">
        <v>2039</v>
      </c>
      <c r="F4325" s="69">
        <v>1765</v>
      </c>
      <c r="G4325" s="69" t="s">
        <v>1947</v>
      </c>
      <c r="O4325" s="73"/>
      <c r="P4325" s="73"/>
    </row>
    <row r="4326" spans="1:16" ht="14.4">
      <c r="A4326" s="27" t="str">
        <f>VLOOKUP(C4326,'user list'!A:B,2,0)</f>
        <v>OCM</v>
      </c>
      <c r="B4326" s="172">
        <v>45811.600694444445</v>
      </c>
      <c r="C4326" s="69" t="s">
        <v>231</v>
      </c>
      <c r="D4326" s="69" t="s">
        <v>1937</v>
      </c>
      <c r="E4326" s="69" t="s">
        <v>2039</v>
      </c>
      <c r="F4326" s="69">
        <v>1765</v>
      </c>
      <c r="G4326" s="69" t="s">
        <v>1948</v>
      </c>
      <c r="O4326" s="73"/>
      <c r="P4326" s="73"/>
    </row>
    <row r="4327" spans="1:16" ht="14.4">
      <c r="A4327" s="27" t="str">
        <f>VLOOKUP(C4327,'user list'!A:B,2,0)</f>
        <v>OCM</v>
      </c>
      <c r="B4327" s="172">
        <v>45811.600706018522</v>
      </c>
      <c r="C4327" s="69" t="s">
        <v>231</v>
      </c>
      <c r="D4327" s="69" t="s">
        <v>1937</v>
      </c>
      <c r="E4327" s="69" t="s">
        <v>1991</v>
      </c>
      <c r="F4327" s="69">
        <v>1761</v>
      </c>
      <c r="G4327" s="69" t="s">
        <v>1939</v>
      </c>
    </row>
    <row r="4328" spans="1:16" ht="14.4">
      <c r="A4328" s="27" t="str">
        <f>VLOOKUP(C4328,'user list'!A:B,2,0)</f>
        <v>Admin</v>
      </c>
      <c r="B4328" s="172">
        <v>45811.600706018522</v>
      </c>
      <c r="C4328" s="69" t="s">
        <v>186</v>
      </c>
      <c r="D4328" s="69" t="s">
        <v>1937</v>
      </c>
      <c r="E4328" s="69" t="s">
        <v>2039</v>
      </c>
      <c r="F4328" s="69">
        <v>1765</v>
      </c>
      <c r="G4328" s="69" t="s">
        <v>1948</v>
      </c>
      <c r="O4328" s="73"/>
      <c r="P4328" s="73"/>
    </row>
    <row r="4329" spans="1:16" ht="14.4">
      <c r="A4329" s="27" t="str">
        <f>VLOOKUP(C4329,'user list'!A:B,2,0)</f>
        <v>OCM</v>
      </c>
      <c r="B4329" s="172">
        <v>45811.600706018522</v>
      </c>
      <c r="C4329" s="69" t="s">
        <v>231</v>
      </c>
      <c r="D4329" s="69" t="s">
        <v>1937</v>
      </c>
      <c r="E4329" s="69" t="s">
        <v>1991</v>
      </c>
      <c r="F4329" s="69">
        <v>1761</v>
      </c>
      <c r="G4329" s="69" t="s">
        <v>1939</v>
      </c>
    </row>
    <row r="4330" spans="1:16" ht="14.4">
      <c r="A4330" s="27" t="str">
        <f>VLOOKUP(C4330,'user list'!A:B,2,0)</f>
        <v>OCM</v>
      </c>
      <c r="B4330" s="172">
        <v>45811.601006944446</v>
      </c>
      <c r="C4330" s="69" t="s">
        <v>231</v>
      </c>
      <c r="D4330" s="69" t="s">
        <v>1937</v>
      </c>
      <c r="E4330" s="69" t="s">
        <v>2444</v>
      </c>
      <c r="F4330" s="69">
        <v>1741</v>
      </c>
      <c r="G4330" s="69" t="s">
        <v>1939</v>
      </c>
    </row>
    <row r="4331" spans="1:16" ht="14.4">
      <c r="A4331" s="27" t="str">
        <f>VLOOKUP(C4331,'user list'!A:B,2,0)</f>
        <v>OCM</v>
      </c>
      <c r="B4331" s="172">
        <v>45811.601111111115</v>
      </c>
      <c r="C4331" s="69" t="s">
        <v>231</v>
      </c>
      <c r="D4331" s="69" t="s">
        <v>1937</v>
      </c>
      <c r="E4331" s="69" t="s">
        <v>2444</v>
      </c>
      <c r="F4331" s="69">
        <v>1741</v>
      </c>
      <c r="G4331" s="69" t="s">
        <v>1939</v>
      </c>
      <c r="O4331" s="73"/>
      <c r="P4331" s="73"/>
    </row>
    <row r="4332" spans="1:16" ht="14.4">
      <c r="A4332" s="27" t="str">
        <f>VLOOKUP(C4332,'user list'!A:B,2,0)</f>
        <v>OCM</v>
      </c>
      <c r="B4332" s="172">
        <v>45811.601539351854</v>
      </c>
      <c r="C4332" s="69" t="s">
        <v>231</v>
      </c>
      <c r="D4332" s="69" t="s">
        <v>1937</v>
      </c>
      <c r="E4332" s="69" t="s">
        <v>2444</v>
      </c>
      <c r="F4332" s="69">
        <v>1741</v>
      </c>
      <c r="G4332" s="69" t="s">
        <v>1947</v>
      </c>
      <c r="O4332" s="73"/>
      <c r="P4332" s="73"/>
    </row>
    <row r="4333" spans="1:16" ht="14.4">
      <c r="A4333" s="27" t="str">
        <f>VLOOKUP(C4333,'user list'!A:B,2,0)</f>
        <v>OCM</v>
      </c>
      <c r="B4333" s="172">
        <v>45811.601539351854</v>
      </c>
      <c r="C4333" s="69" t="s">
        <v>231</v>
      </c>
      <c r="D4333" s="69" t="s">
        <v>1937</v>
      </c>
      <c r="E4333" s="69" t="s">
        <v>2444</v>
      </c>
      <c r="F4333" s="69">
        <v>1741</v>
      </c>
      <c r="G4333" s="69" t="s">
        <v>1948</v>
      </c>
    </row>
    <row r="4334" spans="1:16" ht="14.4">
      <c r="A4334" s="27" t="str">
        <f>VLOOKUP(C4334,'user list'!A:B,2,0)</f>
        <v>Admin</v>
      </c>
      <c r="B4334" s="172">
        <v>45811.601539351854</v>
      </c>
      <c r="C4334" s="69" t="s">
        <v>186</v>
      </c>
      <c r="D4334" s="69" t="s">
        <v>1937</v>
      </c>
      <c r="E4334" s="69" t="s">
        <v>2444</v>
      </c>
      <c r="F4334" s="69">
        <v>1741</v>
      </c>
      <c r="G4334" s="69" t="s">
        <v>1948</v>
      </c>
      <c r="L4334" s="73"/>
      <c r="M4334" s="73"/>
    </row>
    <row r="4335" spans="1:16" ht="14.4">
      <c r="A4335" s="27" t="str">
        <f>VLOOKUP(C4335,'user list'!A:B,2,0)</f>
        <v>DOE</v>
      </c>
      <c r="B4335" s="172">
        <v>45811.601631944446</v>
      </c>
      <c r="C4335" s="69" t="s">
        <v>212</v>
      </c>
      <c r="D4335" s="69" t="s">
        <v>1937</v>
      </c>
      <c r="E4335" s="69" t="s">
        <v>2485</v>
      </c>
      <c r="F4335" s="69">
        <v>1808</v>
      </c>
      <c r="G4335" s="69" t="s">
        <v>1939</v>
      </c>
    </row>
    <row r="4336" spans="1:16" ht="14.4">
      <c r="A4336" s="27" t="str">
        <f>VLOOKUP(C4336,'user list'!A:B,2,0)</f>
        <v>DOE</v>
      </c>
      <c r="B4336" s="172">
        <v>45811.601817129631</v>
      </c>
      <c r="C4336" s="69" t="s">
        <v>212</v>
      </c>
      <c r="D4336" s="69" t="s">
        <v>1937</v>
      </c>
      <c r="E4336" s="69" t="s">
        <v>1974</v>
      </c>
      <c r="F4336" s="69">
        <v>1727</v>
      </c>
      <c r="G4336" s="69" t="s">
        <v>1939</v>
      </c>
    </row>
    <row r="4337" spans="1:16" ht="14.4">
      <c r="A4337" s="27" t="str">
        <f>VLOOKUP(C4337,'user list'!A:B,2,0)</f>
        <v>DOE</v>
      </c>
      <c r="B4337" s="172">
        <v>45811.601840277777</v>
      </c>
      <c r="C4337" s="69" t="s">
        <v>212</v>
      </c>
      <c r="D4337" s="69" t="s">
        <v>1937</v>
      </c>
      <c r="E4337" s="69" t="s">
        <v>2469</v>
      </c>
      <c r="F4337" s="69">
        <v>1780</v>
      </c>
      <c r="G4337" s="69" t="s">
        <v>1939</v>
      </c>
      <c r="O4337" s="73"/>
      <c r="P4337" s="73"/>
    </row>
    <row r="4338" spans="1:16" ht="14.4">
      <c r="A4338" s="27" t="str">
        <f>VLOOKUP(C4338,'user list'!A:B,2,0)</f>
        <v>DOE</v>
      </c>
      <c r="B4338" s="172">
        <v>45811.601886574077</v>
      </c>
      <c r="C4338" s="69" t="s">
        <v>212</v>
      </c>
      <c r="D4338" s="69" t="s">
        <v>1937</v>
      </c>
      <c r="E4338" s="69" t="s">
        <v>2465</v>
      </c>
      <c r="F4338" s="69">
        <v>1767</v>
      </c>
      <c r="G4338" s="69" t="s">
        <v>1939</v>
      </c>
      <c r="O4338" s="73"/>
      <c r="P4338" s="73"/>
    </row>
    <row r="4339" spans="1:16" ht="14.4">
      <c r="A4339" s="27" t="str">
        <f>VLOOKUP(C4339,'user list'!A:B,2,0)</f>
        <v>DOE</v>
      </c>
      <c r="B4339" s="172">
        <v>45811.601921296293</v>
      </c>
      <c r="C4339" s="69" t="s">
        <v>212</v>
      </c>
      <c r="D4339" s="69" t="s">
        <v>1937</v>
      </c>
      <c r="E4339" s="69" t="s">
        <v>1989</v>
      </c>
      <c r="F4339" s="69">
        <v>1766</v>
      </c>
      <c r="G4339" s="69" t="s">
        <v>1939</v>
      </c>
    </row>
    <row r="4340" spans="1:16" ht="14.4">
      <c r="A4340" s="27" t="str">
        <f>VLOOKUP(C4340,'user list'!A:B,2,0)</f>
        <v>DOE</v>
      </c>
      <c r="B4340" s="172">
        <v>45811.601990740739</v>
      </c>
      <c r="C4340" s="69" t="s">
        <v>212</v>
      </c>
      <c r="D4340" s="69" t="s">
        <v>1937</v>
      </c>
      <c r="E4340" s="69" t="s">
        <v>2001</v>
      </c>
      <c r="F4340" s="69">
        <v>1762</v>
      </c>
      <c r="G4340" s="69" t="s">
        <v>1939</v>
      </c>
      <c r="L4340" s="73"/>
      <c r="M4340" s="73"/>
    </row>
    <row r="4341" spans="1:16" ht="14.4">
      <c r="A4341" s="27" t="str">
        <f>VLOOKUP(C4341,'user list'!A:B,2,0)</f>
        <v>DOE</v>
      </c>
      <c r="B4341" s="172">
        <v>45811.602106481485</v>
      </c>
      <c r="C4341" s="69" t="s">
        <v>212</v>
      </c>
      <c r="D4341" s="69" t="s">
        <v>1937</v>
      </c>
      <c r="E4341" s="69" t="s">
        <v>2483</v>
      </c>
      <c r="F4341" s="69">
        <v>1805</v>
      </c>
      <c r="G4341" s="69" t="s">
        <v>1939</v>
      </c>
    </row>
    <row r="4342" spans="1:16" ht="14.4">
      <c r="A4342" s="27" t="str">
        <f>VLOOKUP(C4342,'user list'!A:B,2,0)</f>
        <v>OCM</v>
      </c>
      <c r="B4342" s="172">
        <v>45811.602106481485</v>
      </c>
      <c r="C4342" s="69" t="s">
        <v>231</v>
      </c>
      <c r="D4342" s="69" t="s">
        <v>1937</v>
      </c>
      <c r="E4342" s="69" t="s">
        <v>2042</v>
      </c>
      <c r="F4342" s="69">
        <v>1810</v>
      </c>
      <c r="G4342" s="69" t="s">
        <v>1939</v>
      </c>
    </row>
    <row r="4343" spans="1:16" ht="14.4">
      <c r="A4343" s="27" t="str">
        <f>VLOOKUP(C4343,'user list'!A:B,2,0)</f>
        <v>OCM</v>
      </c>
      <c r="B4343" s="172">
        <v>45811.602280092593</v>
      </c>
      <c r="C4343" s="69" t="s">
        <v>231</v>
      </c>
      <c r="D4343" s="69" t="s">
        <v>1937</v>
      </c>
      <c r="E4343" s="69" t="s">
        <v>1991</v>
      </c>
      <c r="F4343" s="69">
        <v>1761</v>
      </c>
      <c r="G4343" s="69" t="s">
        <v>1947</v>
      </c>
      <c r="O4343" s="73"/>
      <c r="P4343" s="73"/>
    </row>
    <row r="4344" spans="1:16" ht="14.4">
      <c r="A4344" s="27" t="str">
        <f>VLOOKUP(C4344,'user list'!A:B,2,0)</f>
        <v>OCM</v>
      </c>
      <c r="B4344" s="172">
        <v>45811.602280092593</v>
      </c>
      <c r="C4344" s="69" t="s">
        <v>231</v>
      </c>
      <c r="D4344" s="69" t="s">
        <v>1937</v>
      </c>
      <c r="E4344" s="69" t="s">
        <v>1991</v>
      </c>
      <c r="F4344" s="69">
        <v>1761</v>
      </c>
      <c r="G4344" s="69" t="s">
        <v>1948</v>
      </c>
      <c r="O4344" s="73"/>
      <c r="P4344" s="73"/>
    </row>
    <row r="4345" spans="1:16" ht="14.4">
      <c r="A4345" s="27" t="str">
        <f>VLOOKUP(C4345,'user list'!A:B,2,0)</f>
        <v>Admin</v>
      </c>
      <c r="B4345" s="172">
        <v>45811.60229166667</v>
      </c>
      <c r="C4345" s="69" t="s">
        <v>186</v>
      </c>
      <c r="D4345" s="69" t="s">
        <v>1937</v>
      </c>
      <c r="E4345" s="69" t="s">
        <v>1991</v>
      </c>
      <c r="F4345" s="69">
        <v>1761</v>
      </c>
      <c r="G4345" s="69" t="s">
        <v>1948</v>
      </c>
    </row>
    <row r="4346" spans="1:16" ht="14.4">
      <c r="A4346" s="27" t="str">
        <f>VLOOKUP(C4346,'user list'!A:B,2,0)</f>
        <v>DOE</v>
      </c>
      <c r="B4346" s="172">
        <v>45811.602500000001</v>
      </c>
      <c r="C4346" s="69" t="s">
        <v>212</v>
      </c>
      <c r="D4346" s="69" t="s">
        <v>1937</v>
      </c>
      <c r="E4346" s="69" t="s">
        <v>2479</v>
      </c>
      <c r="F4346" s="69">
        <v>1794</v>
      </c>
      <c r="G4346" s="69" t="s">
        <v>1939</v>
      </c>
    </row>
    <row r="4347" spans="1:16" ht="14.4">
      <c r="A4347" s="27" t="str">
        <f>VLOOKUP(C4347,'user list'!A:B,2,0)</f>
        <v>DOE</v>
      </c>
      <c r="B4347" s="172">
        <v>45811.603032407409</v>
      </c>
      <c r="C4347" s="69" t="s">
        <v>212</v>
      </c>
      <c r="D4347" s="69" t="s">
        <v>1937</v>
      </c>
      <c r="E4347" s="69" t="s">
        <v>2484</v>
      </c>
      <c r="F4347" s="69">
        <v>1807</v>
      </c>
      <c r="G4347" s="69" t="s">
        <v>1939</v>
      </c>
      <c r="L4347" s="73"/>
      <c r="M4347" s="73"/>
    </row>
    <row r="4348" spans="1:16" ht="14.4">
      <c r="A4348" s="27" t="str">
        <f>VLOOKUP(C4348,'user list'!A:B,2,0)</f>
        <v>OCM</v>
      </c>
      <c r="B4348" s="172">
        <v>45811.604143518518</v>
      </c>
      <c r="C4348" s="69" t="s">
        <v>230</v>
      </c>
      <c r="D4348" s="69" t="s">
        <v>1937</v>
      </c>
      <c r="E4348" s="69" t="s">
        <v>1974</v>
      </c>
      <c r="F4348" s="69">
        <v>1806</v>
      </c>
      <c r="G4348" s="69" t="s">
        <v>1939</v>
      </c>
    </row>
    <row r="4349" spans="1:16" ht="14.4">
      <c r="A4349" s="27" t="str">
        <f>VLOOKUP(C4349,'user list'!A:B,2,0)</f>
        <v>OCM</v>
      </c>
      <c r="B4349" s="172">
        <v>45811.608888888892</v>
      </c>
      <c r="C4349" s="69" t="s">
        <v>232</v>
      </c>
      <c r="D4349" s="69" t="s">
        <v>1937</v>
      </c>
      <c r="E4349" s="69" t="s">
        <v>1989</v>
      </c>
      <c r="F4349" s="69">
        <v>1809</v>
      </c>
      <c r="G4349" s="69" t="s">
        <v>1939</v>
      </c>
    </row>
    <row r="4350" spans="1:16" ht="14.4">
      <c r="A4350" s="27" t="str">
        <f>VLOOKUP(C4350,'user list'!A:B,2,0)</f>
        <v>OCM</v>
      </c>
      <c r="B4350" s="172">
        <v>45811.609479166669</v>
      </c>
      <c r="C4350" s="69" t="s">
        <v>232</v>
      </c>
      <c r="D4350" s="69" t="s">
        <v>1937</v>
      </c>
      <c r="E4350" s="69" t="s">
        <v>1989</v>
      </c>
      <c r="F4350" s="69">
        <v>1809</v>
      </c>
      <c r="G4350" s="69" t="s">
        <v>1947</v>
      </c>
      <c r="O4350" s="73"/>
      <c r="P4350" s="73"/>
    </row>
    <row r="4351" spans="1:16" ht="14.4">
      <c r="A4351" s="27" t="str">
        <f>VLOOKUP(C4351,'user list'!A:B,2,0)</f>
        <v>OCM</v>
      </c>
      <c r="B4351" s="172">
        <v>45811.609479166669</v>
      </c>
      <c r="C4351" s="69" t="s">
        <v>232</v>
      </c>
      <c r="D4351" s="69" t="s">
        <v>1937</v>
      </c>
      <c r="E4351" s="69" t="s">
        <v>1989</v>
      </c>
      <c r="F4351" s="69">
        <v>1809</v>
      </c>
      <c r="G4351" s="69" t="s">
        <v>1948</v>
      </c>
      <c r="O4351" s="73"/>
      <c r="P4351" s="73"/>
    </row>
    <row r="4352" spans="1:16" ht="14.4">
      <c r="A4352" s="27" t="str">
        <f>VLOOKUP(C4352,'user list'!A:B,2,0)</f>
        <v>OCM</v>
      </c>
      <c r="B4352" s="172">
        <v>45811.609479166669</v>
      </c>
      <c r="C4352" s="69" t="s">
        <v>232</v>
      </c>
      <c r="D4352" s="69" t="s">
        <v>1937</v>
      </c>
      <c r="E4352" s="69" t="s">
        <v>1989</v>
      </c>
      <c r="F4352" s="69">
        <v>1809</v>
      </c>
      <c r="G4352" s="69" t="s">
        <v>1939</v>
      </c>
    </row>
    <row r="4353" spans="1:45" ht="14.4">
      <c r="A4353" s="27" t="str">
        <f>VLOOKUP(C4353,'user list'!A:B,2,0)</f>
        <v>Admin</v>
      </c>
      <c r="B4353" s="172">
        <v>45811.609479166669</v>
      </c>
      <c r="C4353" s="69" t="s">
        <v>186</v>
      </c>
      <c r="D4353" s="69" t="s">
        <v>1937</v>
      </c>
      <c r="E4353" s="69" t="s">
        <v>1989</v>
      </c>
      <c r="F4353" s="69">
        <v>1809</v>
      </c>
      <c r="G4353" s="69" t="s">
        <v>1948</v>
      </c>
      <c r="AD4353" s="74"/>
      <c r="AG4353" s="74"/>
    </row>
    <row r="4354" spans="1:45" ht="14.4">
      <c r="A4354" s="27" t="str">
        <f>VLOOKUP(C4354,'user list'!A:B,2,0)</f>
        <v>OCM</v>
      </c>
      <c r="B4354" s="172">
        <v>45811.609699074077</v>
      </c>
      <c r="C4354" s="69" t="s">
        <v>232</v>
      </c>
      <c r="D4354" s="69" t="s">
        <v>1937</v>
      </c>
      <c r="E4354" s="69" t="s">
        <v>2042</v>
      </c>
      <c r="F4354" s="69">
        <v>1810</v>
      </c>
      <c r="G4354" s="69" t="s">
        <v>1939</v>
      </c>
      <c r="L4354" s="73"/>
      <c r="M4354" s="73"/>
    </row>
    <row r="4355" spans="1:45" ht="14.4">
      <c r="A4355" s="27" t="str">
        <f>VLOOKUP(C4355,'user list'!A:B,2,0)</f>
        <v>OCM</v>
      </c>
      <c r="B4355" s="172">
        <v>45811.610613425924</v>
      </c>
      <c r="C4355" s="69" t="s">
        <v>232</v>
      </c>
      <c r="D4355" s="69" t="s">
        <v>1937</v>
      </c>
      <c r="E4355" s="69" t="s">
        <v>2042</v>
      </c>
      <c r="F4355" s="69">
        <v>1810</v>
      </c>
      <c r="G4355" s="69" t="s">
        <v>1947</v>
      </c>
    </row>
    <row r="4356" spans="1:45" ht="14.4">
      <c r="A4356" s="27" t="str">
        <f>VLOOKUP(C4356,'user list'!A:B,2,0)</f>
        <v>OCM</v>
      </c>
      <c r="B4356" s="172">
        <v>45811.610613425924</v>
      </c>
      <c r="C4356" s="69" t="s">
        <v>232</v>
      </c>
      <c r="D4356" s="69" t="s">
        <v>1937</v>
      </c>
      <c r="E4356" s="69" t="s">
        <v>2042</v>
      </c>
      <c r="F4356" s="69">
        <v>1810</v>
      </c>
      <c r="G4356" s="69" t="s">
        <v>1948</v>
      </c>
      <c r="O4356" s="73"/>
      <c r="P4356" s="73"/>
    </row>
    <row r="4357" spans="1:45" ht="14.4">
      <c r="A4357" s="27" t="str">
        <f>VLOOKUP(C4357,'user list'!A:B,2,0)</f>
        <v>OCM</v>
      </c>
      <c r="B4357" s="172">
        <v>45811.610613425924</v>
      </c>
      <c r="C4357" s="69" t="s">
        <v>232</v>
      </c>
      <c r="D4357" s="69" t="s">
        <v>1937</v>
      </c>
      <c r="E4357" s="69" t="s">
        <v>2042</v>
      </c>
      <c r="F4357" s="69">
        <v>1810</v>
      </c>
      <c r="G4357" s="69" t="s">
        <v>1939</v>
      </c>
      <c r="O4357" s="73"/>
      <c r="P4357" s="73"/>
    </row>
    <row r="4358" spans="1:45" ht="14.4">
      <c r="A4358" s="27" t="str">
        <f>VLOOKUP(C4358,'user list'!A:B,2,0)</f>
        <v>Admin</v>
      </c>
      <c r="B4358" s="172">
        <v>45811.610625000001</v>
      </c>
      <c r="C4358" s="69" t="s">
        <v>186</v>
      </c>
      <c r="D4358" s="69" t="s">
        <v>1937</v>
      </c>
      <c r="E4358" s="69" t="s">
        <v>2042</v>
      </c>
      <c r="F4358" s="69">
        <v>1810</v>
      </c>
      <c r="G4358" s="69" t="s">
        <v>1948</v>
      </c>
      <c r="AP4358" s="74"/>
      <c r="AS4358" s="74"/>
    </row>
    <row r="4359" spans="1:45" ht="14.4">
      <c r="A4359" s="27" t="str">
        <f>VLOOKUP(C4359,'user list'!A:B,2,0)</f>
        <v>OCM</v>
      </c>
      <c r="B4359" s="172">
        <v>45811.611215277779</v>
      </c>
      <c r="C4359" s="69" t="s">
        <v>232</v>
      </c>
      <c r="D4359" s="69" t="s">
        <v>1937</v>
      </c>
      <c r="E4359" s="69" t="s">
        <v>2035</v>
      </c>
      <c r="F4359" s="69">
        <v>1818</v>
      </c>
      <c r="G4359" s="69" t="s">
        <v>1939</v>
      </c>
      <c r="L4359" s="73"/>
      <c r="M4359" s="73"/>
    </row>
    <row r="4360" spans="1:45" ht="14.4">
      <c r="A4360" s="27" t="str">
        <f>VLOOKUP(C4360,'user list'!A:B,2,0)</f>
        <v>OCM</v>
      </c>
      <c r="B4360" s="172">
        <v>45811.611319444448</v>
      </c>
      <c r="C4360" s="69" t="s">
        <v>232</v>
      </c>
      <c r="D4360" s="69" t="s">
        <v>1937</v>
      </c>
      <c r="E4360" s="69" t="s">
        <v>2035</v>
      </c>
      <c r="F4360" s="69">
        <v>1818</v>
      </c>
      <c r="G4360" s="69" t="s">
        <v>1947</v>
      </c>
      <c r="L4360" s="73"/>
      <c r="M4360" s="73"/>
    </row>
    <row r="4361" spans="1:45" ht="14.4">
      <c r="A4361" s="27" t="str">
        <f>VLOOKUP(C4361,'user list'!A:B,2,0)</f>
        <v>OCM</v>
      </c>
      <c r="B4361" s="172">
        <v>45811.611319444448</v>
      </c>
      <c r="C4361" s="69" t="s">
        <v>232</v>
      </c>
      <c r="D4361" s="69" t="s">
        <v>1937</v>
      </c>
      <c r="E4361" s="69" t="s">
        <v>2035</v>
      </c>
      <c r="F4361" s="69">
        <v>1818</v>
      </c>
      <c r="G4361" s="69" t="s">
        <v>1948</v>
      </c>
      <c r="O4361" s="73"/>
      <c r="P4361" s="73"/>
    </row>
    <row r="4362" spans="1:45" ht="14.4">
      <c r="A4362" s="27" t="str">
        <f>VLOOKUP(C4362,'user list'!A:B,2,0)</f>
        <v>OCM</v>
      </c>
      <c r="B4362" s="172">
        <v>45811.611319444448</v>
      </c>
      <c r="C4362" s="69" t="s">
        <v>232</v>
      </c>
      <c r="D4362" s="69" t="s">
        <v>1937</v>
      </c>
      <c r="E4362" s="69" t="s">
        <v>2035</v>
      </c>
      <c r="F4362" s="69">
        <v>1818</v>
      </c>
      <c r="G4362" s="69" t="s">
        <v>1939</v>
      </c>
      <c r="O4362" s="73"/>
      <c r="P4362" s="73"/>
    </row>
    <row r="4363" spans="1:45" ht="14.4">
      <c r="A4363" s="27" t="str">
        <f>VLOOKUP(C4363,'user list'!A:B,2,0)</f>
        <v>Admin</v>
      </c>
      <c r="B4363" s="172">
        <v>45811.611319444448</v>
      </c>
      <c r="C4363" s="69" t="s">
        <v>186</v>
      </c>
      <c r="D4363" s="69" t="s">
        <v>1937</v>
      </c>
      <c r="E4363" s="69" t="s">
        <v>2035</v>
      </c>
      <c r="F4363" s="69">
        <v>1818</v>
      </c>
      <c r="G4363" s="69" t="s">
        <v>1948</v>
      </c>
    </row>
    <row r="4364" spans="1:45" ht="14.4">
      <c r="A4364" s="27" t="str">
        <f>VLOOKUP(C4364,'user list'!A:B,2,0)</f>
        <v>QCEAU</v>
      </c>
      <c r="B4364" s="172">
        <v>45811.611481481479</v>
      </c>
      <c r="C4364" s="69" t="s">
        <v>266</v>
      </c>
      <c r="D4364" s="69" t="s">
        <v>1937</v>
      </c>
      <c r="E4364" s="69" t="s">
        <v>2451</v>
      </c>
      <c r="F4364" s="69">
        <v>1742</v>
      </c>
      <c r="G4364" s="69" t="s">
        <v>1939</v>
      </c>
    </row>
    <row r="4365" spans="1:45" ht="14.4">
      <c r="A4365" s="27" t="str">
        <f>VLOOKUP(C4365,'user list'!A:B,2,0)</f>
        <v>OCM</v>
      </c>
      <c r="B4365" s="172">
        <v>45811.611956018518</v>
      </c>
      <c r="C4365" s="69" t="s">
        <v>232</v>
      </c>
      <c r="D4365" s="69" t="s">
        <v>1937</v>
      </c>
      <c r="E4365" s="69" t="s">
        <v>2444</v>
      </c>
      <c r="F4365" s="69">
        <v>1730</v>
      </c>
      <c r="G4365" s="69" t="s">
        <v>1939</v>
      </c>
    </row>
    <row r="4366" spans="1:45" ht="14.4">
      <c r="A4366" s="27" t="str">
        <f>VLOOKUP(C4366,'user list'!A:B,2,0)</f>
        <v>DOE</v>
      </c>
      <c r="B4366" s="172">
        <v>45811.612685185188</v>
      </c>
      <c r="C4366" s="69" t="s">
        <v>212</v>
      </c>
      <c r="D4366" s="69" t="s">
        <v>1937</v>
      </c>
      <c r="E4366" s="69" t="s">
        <v>2485</v>
      </c>
      <c r="F4366" s="69">
        <v>1808</v>
      </c>
      <c r="G4366" s="69" t="s">
        <v>1939</v>
      </c>
      <c r="O4366" s="73"/>
      <c r="P4366" s="73"/>
    </row>
    <row r="4367" spans="1:45" ht="14.4">
      <c r="A4367" s="27" t="str">
        <f>VLOOKUP(C4367,'user list'!A:B,2,0)</f>
        <v>DOE</v>
      </c>
      <c r="B4367" s="172">
        <v>45811.61273148148</v>
      </c>
      <c r="C4367" s="69" t="s">
        <v>212</v>
      </c>
      <c r="D4367" s="69" t="s">
        <v>1937</v>
      </c>
      <c r="E4367" s="69" t="s">
        <v>2484</v>
      </c>
      <c r="F4367" s="69">
        <v>1807</v>
      </c>
      <c r="G4367" s="69" t="s">
        <v>1939</v>
      </c>
      <c r="O4367" s="73"/>
      <c r="P4367" s="73"/>
    </row>
    <row r="4368" spans="1:45" ht="14.4">
      <c r="A4368" s="27" t="str">
        <f>VLOOKUP(C4368,'user list'!A:B,2,0)</f>
        <v>DOE</v>
      </c>
      <c r="B4368" s="172">
        <v>45811.612766203703</v>
      </c>
      <c r="C4368" s="69" t="s">
        <v>212</v>
      </c>
      <c r="D4368" s="69" t="s">
        <v>1937</v>
      </c>
      <c r="E4368" s="69" t="s">
        <v>2472</v>
      </c>
      <c r="F4368" s="69">
        <v>1786</v>
      </c>
      <c r="G4368" s="69" t="s">
        <v>1939</v>
      </c>
      <c r="O4368" s="73"/>
      <c r="P4368" s="73"/>
    </row>
    <row r="4369" spans="1:24" ht="14.4">
      <c r="A4369" s="27" t="str">
        <f>VLOOKUP(C4369,'user list'!A:B,2,0)</f>
        <v>DOE</v>
      </c>
      <c r="B4369" s="172">
        <v>45811.612800925926</v>
      </c>
      <c r="C4369" s="69" t="s">
        <v>212</v>
      </c>
      <c r="D4369" s="69" t="s">
        <v>1937</v>
      </c>
      <c r="E4369" s="69" t="s">
        <v>2471</v>
      </c>
      <c r="F4369" s="69">
        <v>1782</v>
      </c>
      <c r="G4369" s="69" t="s">
        <v>1939</v>
      </c>
      <c r="L4369" s="73"/>
      <c r="M4369" s="73"/>
    </row>
    <row r="4370" spans="1:24" ht="14.4">
      <c r="A4370" s="27" t="str">
        <f>VLOOKUP(C4370,'user list'!A:B,2,0)</f>
        <v>OCM</v>
      </c>
      <c r="B4370" s="172">
        <v>45811.613599537035</v>
      </c>
      <c r="C4370" s="69" t="s">
        <v>232</v>
      </c>
      <c r="D4370" s="69" t="s">
        <v>1937</v>
      </c>
      <c r="E4370" s="69" t="s">
        <v>1991</v>
      </c>
      <c r="F4370" s="69">
        <v>1761</v>
      </c>
      <c r="G4370" s="69" t="s">
        <v>1939</v>
      </c>
      <c r="L4370" s="73"/>
      <c r="M4370" s="73"/>
    </row>
    <row r="4371" spans="1:24" ht="14.4">
      <c r="A4371" s="27" t="str">
        <f>VLOOKUP(C4371,'user list'!A:B,2,0)</f>
        <v>OCM</v>
      </c>
      <c r="B4371" s="172">
        <v>45811.614039351851</v>
      </c>
      <c r="C4371" s="69" t="s">
        <v>232</v>
      </c>
      <c r="D4371" s="69" t="s">
        <v>1937</v>
      </c>
      <c r="E4371" s="69" t="s">
        <v>2042</v>
      </c>
      <c r="F4371" s="69">
        <v>1810</v>
      </c>
      <c r="G4371" s="69" t="s">
        <v>1939</v>
      </c>
    </row>
    <row r="4372" spans="1:24" ht="14.4">
      <c r="A4372" s="27" t="str">
        <f>VLOOKUP(C4372,'user list'!A:B,2,0)</f>
        <v>OCM</v>
      </c>
      <c r="B4372" s="172">
        <v>45811.614074074074</v>
      </c>
      <c r="C4372" s="69" t="s">
        <v>232</v>
      </c>
      <c r="D4372" s="69" t="s">
        <v>1937</v>
      </c>
      <c r="E4372" s="69" t="s">
        <v>1989</v>
      </c>
      <c r="F4372" s="69">
        <v>1809</v>
      </c>
      <c r="G4372" s="69" t="s">
        <v>1939</v>
      </c>
    </row>
    <row r="4373" spans="1:24" ht="14.4">
      <c r="A4373" s="27" t="str">
        <f>VLOOKUP(C4373,'user list'!A:B,2,0)</f>
        <v>MDAD</v>
      </c>
      <c r="B4373" s="172">
        <v>45811.616296296299</v>
      </c>
      <c r="C4373" s="69" t="s">
        <v>223</v>
      </c>
      <c r="D4373" s="69" t="s">
        <v>1937</v>
      </c>
      <c r="E4373" s="69" t="s">
        <v>2001</v>
      </c>
      <c r="F4373" s="69">
        <v>1762</v>
      </c>
      <c r="G4373" s="69" t="s">
        <v>1939</v>
      </c>
      <c r="O4373" s="73"/>
      <c r="P4373" s="73"/>
    </row>
    <row r="4374" spans="1:24" ht="14.4">
      <c r="A4374" s="27" t="str">
        <f>VLOOKUP(C4374,'user list'!A:B,2,0)</f>
        <v>CVD</v>
      </c>
      <c r="B4374" s="172">
        <v>45811.616400462961</v>
      </c>
      <c r="C4374" s="69" t="s">
        <v>208</v>
      </c>
      <c r="D4374" s="69" t="s">
        <v>1937</v>
      </c>
      <c r="E4374" s="69" t="s">
        <v>2483</v>
      </c>
      <c r="F4374" s="69">
        <v>1805</v>
      </c>
      <c r="G4374" s="69" t="s">
        <v>1939</v>
      </c>
    </row>
    <row r="4375" spans="1:24" ht="14.4">
      <c r="A4375" s="27" t="str">
        <f>VLOOKUP(C4375,'user list'!A:B,2,0)</f>
        <v>MDAD</v>
      </c>
      <c r="B4375" s="172">
        <v>45811.616863425923</v>
      </c>
      <c r="C4375" s="69" t="s">
        <v>223</v>
      </c>
      <c r="D4375" s="69" t="s">
        <v>1937</v>
      </c>
      <c r="E4375" s="69" t="s">
        <v>2001</v>
      </c>
      <c r="F4375" s="69">
        <v>1762</v>
      </c>
      <c r="G4375" s="69" t="s">
        <v>1949</v>
      </c>
      <c r="U4375" s="74"/>
      <c r="X4375" s="74"/>
    </row>
    <row r="4376" spans="1:24" ht="14.4">
      <c r="A4376" s="27" t="str">
        <f>VLOOKUP(C4376,'user list'!A:B,2,0)</f>
        <v>MDAD</v>
      </c>
      <c r="B4376" s="172">
        <v>45811.617962962962</v>
      </c>
      <c r="C4376" s="69" t="s">
        <v>223</v>
      </c>
      <c r="D4376" s="69" t="s">
        <v>1937</v>
      </c>
      <c r="E4376" s="69" t="s">
        <v>1991</v>
      </c>
      <c r="F4376" s="69">
        <v>1734</v>
      </c>
      <c r="G4376" s="69" t="s">
        <v>1939</v>
      </c>
      <c r="L4376" s="73"/>
      <c r="M4376" s="73"/>
    </row>
    <row r="4377" spans="1:24" ht="14.4">
      <c r="A4377" s="27" t="str">
        <f>VLOOKUP(C4377,'user list'!A:B,2,0)</f>
        <v>Admin</v>
      </c>
      <c r="B4377" s="172">
        <v>45811.618009259262</v>
      </c>
      <c r="C4377" s="69" t="s">
        <v>186</v>
      </c>
      <c r="D4377" s="69" t="s">
        <v>1937</v>
      </c>
      <c r="E4377" s="69" t="s">
        <v>2035</v>
      </c>
      <c r="F4377" s="69">
        <v>1818</v>
      </c>
      <c r="G4377" s="69" t="s">
        <v>1939</v>
      </c>
      <c r="L4377" s="73"/>
      <c r="M4377" s="73"/>
    </row>
    <row r="4378" spans="1:24" ht="14.4">
      <c r="A4378" s="27" t="str">
        <f>VLOOKUP(C4378,'user list'!A:B,2,0)</f>
        <v>MDAD</v>
      </c>
      <c r="B4378" s="172">
        <v>45811.618020833332</v>
      </c>
      <c r="C4378" s="69" t="s">
        <v>223</v>
      </c>
      <c r="D4378" s="69" t="s">
        <v>1937</v>
      </c>
      <c r="E4378" s="69" t="s">
        <v>1991</v>
      </c>
      <c r="F4378" s="69">
        <v>1734</v>
      </c>
      <c r="G4378" s="69" t="s">
        <v>1949</v>
      </c>
      <c r="R4378" s="73"/>
      <c r="S4378" s="73"/>
    </row>
    <row r="4379" spans="1:24" ht="14.4">
      <c r="A4379" s="27" t="str">
        <f>VLOOKUP(C4379,'user list'!A:B,2,0)</f>
        <v>Admin</v>
      </c>
      <c r="B4379" s="172">
        <v>45811.618043981478</v>
      </c>
      <c r="C4379" s="69" t="s">
        <v>186</v>
      </c>
      <c r="D4379" s="69" t="s">
        <v>1937</v>
      </c>
      <c r="E4379" s="69" t="s">
        <v>2042</v>
      </c>
      <c r="F4379" s="69">
        <v>1810</v>
      </c>
      <c r="G4379" s="69" t="s">
        <v>1939</v>
      </c>
    </row>
    <row r="4380" spans="1:24" ht="14.4">
      <c r="A4380" s="27" t="str">
        <f>VLOOKUP(C4380,'user list'!A:B,2,0)</f>
        <v>Admin</v>
      </c>
      <c r="B4380" s="172">
        <v>45811.618067129632</v>
      </c>
      <c r="C4380" s="69" t="s">
        <v>186</v>
      </c>
      <c r="D4380" s="69" t="s">
        <v>1937</v>
      </c>
      <c r="E4380" s="69" t="s">
        <v>1989</v>
      </c>
      <c r="F4380" s="69">
        <v>1809</v>
      </c>
      <c r="G4380" s="69" t="s">
        <v>1939</v>
      </c>
      <c r="U4380" s="74"/>
      <c r="X4380" s="74"/>
    </row>
    <row r="4381" spans="1:24" ht="14.4">
      <c r="A4381" s="27" t="str">
        <f>VLOOKUP(C4381,'user list'!A:B,2,0)</f>
        <v>OCM</v>
      </c>
      <c r="B4381" s="172">
        <v>45811.619189814817</v>
      </c>
      <c r="C4381" s="69" t="s">
        <v>231</v>
      </c>
      <c r="D4381" s="69" t="s">
        <v>1937</v>
      </c>
      <c r="E4381" s="69" t="s">
        <v>1974</v>
      </c>
      <c r="F4381" s="69">
        <v>1806</v>
      </c>
      <c r="G4381" s="69" t="s">
        <v>1939</v>
      </c>
      <c r="L4381" s="73"/>
      <c r="M4381" s="73"/>
    </row>
    <row r="4382" spans="1:24" ht="14.4">
      <c r="A4382" s="27" t="str">
        <f>VLOOKUP(C4382,'user list'!A:B,2,0)</f>
        <v>OCM</v>
      </c>
      <c r="B4382" s="172">
        <v>45811.619189814817</v>
      </c>
      <c r="C4382" s="69" t="s">
        <v>231</v>
      </c>
      <c r="D4382" s="69" t="s">
        <v>1937</v>
      </c>
      <c r="E4382" s="69" t="s">
        <v>1974</v>
      </c>
      <c r="F4382" s="69">
        <v>1806</v>
      </c>
      <c r="G4382" s="69" t="s">
        <v>1939</v>
      </c>
      <c r="L4382" s="73"/>
      <c r="M4382" s="73"/>
    </row>
    <row r="4383" spans="1:24" ht="14.4">
      <c r="A4383" s="27" t="str">
        <f>VLOOKUP(C4383,'user list'!A:B,2,0)</f>
        <v>Admin</v>
      </c>
      <c r="B4383" s="172">
        <v>45811.619652777779</v>
      </c>
      <c r="C4383" s="69" t="s">
        <v>186</v>
      </c>
      <c r="D4383" s="69" t="s">
        <v>1937</v>
      </c>
      <c r="E4383" s="69" t="s">
        <v>2485</v>
      </c>
      <c r="F4383" s="69">
        <v>1808</v>
      </c>
      <c r="G4383" s="69" t="s">
        <v>1939</v>
      </c>
      <c r="R4383" s="73"/>
      <c r="S4383" s="73"/>
    </row>
    <row r="4384" spans="1:24" ht="14.4">
      <c r="A4384" s="27" t="str">
        <f>VLOOKUP(C4384,'user list'!A:B,2,0)</f>
        <v>Admin</v>
      </c>
      <c r="B4384" s="172">
        <v>45811.619664351849</v>
      </c>
      <c r="C4384" s="69" t="s">
        <v>186</v>
      </c>
      <c r="D4384" s="69" t="s">
        <v>1937</v>
      </c>
      <c r="E4384" s="69" t="s">
        <v>2484</v>
      </c>
      <c r="F4384" s="69">
        <v>1807</v>
      </c>
      <c r="G4384" s="69" t="s">
        <v>1939</v>
      </c>
    </row>
    <row r="4385" spans="1:33" ht="14.4">
      <c r="A4385" s="27" t="str">
        <f>VLOOKUP(C4385,'user list'!A:B,2,0)</f>
        <v>Admin</v>
      </c>
      <c r="B4385" s="172">
        <v>45811.619895833333</v>
      </c>
      <c r="C4385" s="69" t="s">
        <v>186</v>
      </c>
      <c r="D4385" s="69" t="s">
        <v>1937</v>
      </c>
      <c r="E4385" s="69">
        <v>1771</v>
      </c>
      <c r="F4385" s="69">
        <v>1771</v>
      </c>
      <c r="G4385" s="69" t="s">
        <v>1939</v>
      </c>
      <c r="AA4385" s="74"/>
      <c r="AD4385" s="74"/>
    </row>
    <row r="4386" spans="1:33" ht="14.4">
      <c r="A4386" s="27" t="str">
        <f>VLOOKUP(C4386,'user list'!A:B,2,0)</f>
        <v>Admin</v>
      </c>
      <c r="B4386" s="172">
        <v>45811.619895833333</v>
      </c>
      <c r="C4386" s="69" t="s">
        <v>186</v>
      </c>
      <c r="D4386" s="69" t="s">
        <v>1937</v>
      </c>
      <c r="E4386" s="69">
        <v>1771</v>
      </c>
      <c r="F4386" s="69">
        <v>1771</v>
      </c>
      <c r="G4386" s="69" t="s">
        <v>1939</v>
      </c>
      <c r="L4386" s="73"/>
      <c r="M4386" s="73"/>
    </row>
    <row r="4387" spans="1:33" ht="14.4">
      <c r="A4387" s="27" t="str">
        <f>VLOOKUP(C4387,'user list'!A:B,2,0)</f>
        <v>Admin</v>
      </c>
      <c r="B4387" s="172">
        <v>45811.62060185185</v>
      </c>
      <c r="C4387" s="69" t="s">
        <v>186</v>
      </c>
      <c r="D4387" s="69" t="s">
        <v>1937</v>
      </c>
      <c r="E4387" s="69" t="s">
        <v>1974</v>
      </c>
      <c r="F4387" s="69">
        <v>1806</v>
      </c>
      <c r="G4387" s="69" t="s">
        <v>1939</v>
      </c>
      <c r="L4387" s="73"/>
      <c r="M4387" s="73"/>
    </row>
    <row r="4388" spans="1:33" ht="14.4">
      <c r="A4388" s="27" t="str">
        <f>VLOOKUP(C4388,'user list'!A:B,2,0)</f>
        <v>OCM</v>
      </c>
      <c r="B4388" s="172">
        <v>45811.620879629627</v>
      </c>
      <c r="C4388" s="69" t="s">
        <v>231</v>
      </c>
      <c r="D4388" s="69" t="s">
        <v>1937</v>
      </c>
      <c r="E4388" s="69" t="s">
        <v>1989</v>
      </c>
      <c r="F4388" s="69">
        <v>1822</v>
      </c>
      <c r="G4388" s="69" t="s">
        <v>2440</v>
      </c>
      <c r="R4388" s="73"/>
      <c r="S4388" s="73"/>
    </row>
    <row r="4389" spans="1:33" ht="14.4">
      <c r="A4389" s="27" t="str">
        <f>VLOOKUP(C4389,'user list'!A:B,2,0)</f>
        <v>Admin</v>
      </c>
      <c r="B4389" s="172">
        <v>45811.620891203704</v>
      </c>
      <c r="C4389" s="69" t="s">
        <v>186</v>
      </c>
      <c r="D4389" s="69" t="s">
        <v>1937</v>
      </c>
      <c r="E4389" s="69" t="s">
        <v>1989</v>
      </c>
      <c r="F4389" s="69">
        <v>1822</v>
      </c>
      <c r="G4389" s="69" t="s">
        <v>1948</v>
      </c>
    </row>
    <row r="4390" spans="1:33" ht="14.4">
      <c r="A4390" s="27" t="str">
        <f>VLOOKUP(C4390,'user list'!A:B,2,0)</f>
        <v>Admin</v>
      </c>
      <c r="B4390" s="172">
        <v>45811.620891203704</v>
      </c>
      <c r="C4390" s="69" t="s">
        <v>186</v>
      </c>
      <c r="D4390" s="69" t="s">
        <v>1937</v>
      </c>
      <c r="E4390" s="69" t="s">
        <v>1989</v>
      </c>
      <c r="F4390" s="69">
        <v>1822</v>
      </c>
      <c r="G4390" s="69" t="s">
        <v>1947</v>
      </c>
    </row>
    <row r="4391" spans="1:33" ht="14.4">
      <c r="A4391" s="27" t="str">
        <f>VLOOKUP(C4391,'user list'!A:B,2,0)</f>
        <v>Admin</v>
      </c>
      <c r="B4391" s="172">
        <v>45811.620891203704</v>
      </c>
      <c r="C4391" s="69" t="s">
        <v>186</v>
      </c>
      <c r="D4391" s="69" t="s">
        <v>1937</v>
      </c>
      <c r="E4391" s="69" t="s">
        <v>1989</v>
      </c>
      <c r="F4391" s="69">
        <v>1822</v>
      </c>
      <c r="G4391" s="69" t="s">
        <v>1948</v>
      </c>
    </row>
    <row r="4392" spans="1:33" ht="14.4">
      <c r="A4392" s="27" t="str">
        <f>VLOOKUP(C4392,'user list'!A:B,2,0)</f>
        <v>Admin</v>
      </c>
      <c r="B4392" s="172">
        <v>45811.62090277778</v>
      </c>
      <c r="C4392" s="69" t="s">
        <v>186</v>
      </c>
      <c r="D4392" s="69" t="s">
        <v>1937</v>
      </c>
      <c r="E4392" s="69" t="s">
        <v>1989</v>
      </c>
      <c r="F4392" s="69">
        <v>1822</v>
      </c>
      <c r="G4392" s="69" t="s">
        <v>1948</v>
      </c>
    </row>
    <row r="4393" spans="1:33" ht="14.4">
      <c r="A4393" s="27" t="str">
        <f>VLOOKUP(C4393,'user list'!A:B,2,0)</f>
        <v>OCM</v>
      </c>
      <c r="B4393" s="172">
        <v>45811.62122685185</v>
      </c>
      <c r="C4393" s="69" t="s">
        <v>231</v>
      </c>
      <c r="D4393" s="69" t="s">
        <v>1937</v>
      </c>
      <c r="E4393" s="69" t="s">
        <v>1989</v>
      </c>
      <c r="F4393" s="69">
        <v>1822</v>
      </c>
      <c r="G4393" s="69" t="s">
        <v>1939</v>
      </c>
    </row>
    <row r="4394" spans="1:33" ht="14.4">
      <c r="A4394" s="27" t="str">
        <f>VLOOKUP(C4394,'user list'!A:B,2,0)</f>
        <v>OCM</v>
      </c>
      <c r="B4394" s="172">
        <v>45811.62122685185</v>
      </c>
      <c r="C4394" s="69" t="s">
        <v>231</v>
      </c>
      <c r="D4394" s="69" t="s">
        <v>1937</v>
      </c>
      <c r="E4394" s="69" t="s">
        <v>1989</v>
      </c>
      <c r="F4394" s="69">
        <v>1822</v>
      </c>
      <c r="G4394" s="69" t="s">
        <v>1939</v>
      </c>
      <c r="AD4394" s="74"/>
      <c r="AG4394" s="74"/>
    </row>
    <row r="4395" spans="1:33" ht="14.4">
      <c r="A4395" s="27" t="str">
        <f>VLOOKUP(C4395,'user list'!A:B,2,0)</f>
        <v>LEDIPO</v>
      </c>
      <c r="B4395" s="172">
        <v>45811.621249999997</v>
      </c>
      <c r="C4395" s="69" t="s">
        <v>222</v>
      </c>
      <c r="D4395" s="69" t="s">
        <v>1937</v>
      </c>
      <c r="E4395" s="69" t="s">
        <v>2438</v>
      </c>
      <c r="F4395" s="69">
        <v>1045</v>
      </c>
      <c r="G4395" s="69" t="s">
        <v>1939</v>
      </c>
      <c r="L4395" s="73"/>
      <c r="M4395" s="73"/>
    </row>
    <row r="4396" spans="1:33" ht="14.4">
      <c r="A4396" s="27" t="str">
        <f>VLOOKUP(C4396,'user list'!A:B,2,0)</f>
        <v>Admin</v>
      </c>
      <c r="B4396" s="172">
        <v>45811.621539351851</v>
      </c>
      <c r="C4396" s="69" t="s">
        <v>186</v>
      </c>
      <c r="D4396" s="69" t="s">
        <v>1937</v>
      </c>
      <c r="E4396" s="69" t="s">
        <v>2483</v>
      </c>
      <c r="F4396" s="69">
        <v>1805</v>
      </c>
      <c r="G4396" s="69" t="s">
        <v>1939</v>
      </c>
    </row>
    <row r="4397" spans="1:33" ht="14.4">
      <c r="A4397" s="27" t="str">
        <f>VLOOKUP(C4397,'user list'!A:B,2,0)</f>
        <v>OCM</v>
      </c>
      <c r="B4397" s="172">
        <v>45811.621689814812</v>
      </c>
      <c r="C4397" s="69" t="s">
        <v>231</v>
      </c>
      <c r="D4397" s="69" t="s">
        <v>1937</v>
      </c>
      <c r="E4397" s="69" t="s">
        <v>2035</v>
      </c>
      <c r="F4397" s="69">
        <v>1818</v>
      </c>
      <c r="G4397" s="69" t="s">
        <v>1939</v>
      </c>
      <c r="O4397" s="73"/>
      <c r="P4397" s="73"/>
    </row>
    <row r="4398" spans="1:33" ht="14.4">
      <c r="A4398" s="27" t="str">
        <f>VLOOKUP(C4398,'user list'!A:B,2,0)</f>
        <v>OCM</v>
      </c>
      <c r="B4398" s="172">
        <v>45811.622673611113</v>
      </c>
      <c r="C4398" s="69" t="s">
        <v>231</v>
      </c>
      <c r="D4398" s="69" t="s">
        <v>1937</v>
      </c>
      <c r="E4398" s="69" t="s">
        <v>1989</v>
      </c>
      <c r="F4398" s="69">
        <v>1822</v>
      </c>
      <c r="G4398" s="69" t="s">
        <v>1939</v>
      </c>
      <c r="O4398" s="73"/>
      <c r="P4398" s="73"/>
    </row>
    <row r="4399" spans="1:33" ht="14.4">
      <c r="A4399" s="27" t="str">
        <f>VLOOKUP(C4399,'user list'!A:B,2,0)</f>
        <v>OCM</v>
      </c>
      <c r="B4399" s="172">
        <v>45811.622673611113</v>
      </c>
      <c r="C4399" s="69" t="s">
        <v>231</v>
      </c>
      <c r="D4399" s="69" t="s">
        <v>1937</v>
      </c>
      <c r="E4399" s="69" t="s">
        <v>1989</v>
      </c>
      <c r="F4399" s="69">
        <v>1822</v>
      </c>
      <c r="G4399" s="69" t="s">
        <v>1939</v>
      </c>
    </row>
    <row r="4400" spans="1:33" ht="14.4">
      <c r="A4400" s="27" t="str">
        <f>VLOOKUP(C4400,'user list'!A:B,2,0)</f>
        <v>CLD</v>
      </c>
      <c r="B4400" s="172">
        <v>45811.623935185184</v>
      </c>
      <c r="C4400" s="69" t="s">
        <v>204</v>
      </c>
      <c r="D4400" s="69" t="s">
        <v>1937</v>
      </c>
      <c r="E4400" s="69" t="s">
        <v>2463</v>
      </c>
      <c r="F4400" s="69">
        <v>1760</v>
      </c>
      <c r="G4400" s="69" t="s">
        <v>1939</v>
      </c>
    </row>
    <row r="4401" spans="1:24" ht="14.4">
      <c r="A4401" s="27" t="str">
        <f>VLOOKUP(C4401,'user list'!A:B,2,0)</f>
        <v>ITDD</v>
      </c>
      <c r="B4401" s="172">
        <v>45811.624907407408</v>
      </c>
      <c r="C4401" s="69" t="s">
        <v>219</v>
      </c>
      <c r="D4401" s="69" t="s">
        <v>1937</v>
      </c>
      <c r="E4401" s="69" t="s">
        <v>1991</v>
      </c>
      <c r="F4401" s="69">
        <v>1817</v>
      </c>
      <c r="G4401" s="69" t="s">
        <v>1939</v>
      </c>
    </row>
    <row r="4402" spans="1:24" ht="14.4">
      <c r="A4402" s="27" t="str">
        <f>VLOOKUP(C4402,'user list'!A:B,2,0)</f>
        <v>ITDD</v>
      </c>
      <c r="B4402" s="172">
        <v>45811.624965277777</v>
      </c>
      <c r="C4402" s="69" t="s">
        <v>219</v>
      </c>
      <c r="D4402" s="69" t="s">
        <v>1937</v>
      </c>
      <c r="E4402" s="69" t="s">
        <v>2039</v>
      </c>
      <c r="F4402" s="69">
        <v>1816</v>
      </c>
      <c r="G4402" s="69" t="s">
        <v>1939</v>
      </c>
    </row>
    <row r="4403" spans="1:24" ht="14.4">
      <c r="A4403" s="27" t="str">
        <f>VLOOKUP(C4403,'user list'!A:B,2,0)</f>
        <v>OCM</v>
      </c>
      <c r="B4403" s="172">
        <v>45811.624965277777</v>
      </c>
      <c r="C4403" s="69" t="s">
        <v>230</v>
      </c>
      <c r="D4403" s="69" t="s">
        <v>1937</v>
      </c>
      <c r="E4403" s="69" t="s">
        <v>2041</v>
      </c>
      <c r="F4403" s="69">
        <v>1823</v>
      </c>
      <c r="G4403" s="69" t="s">
        <v>2440</v>
      </c>
      <c r="O4403" s="73"/>
      <c r="P4403" s="73"/>
    </row>
    <row r="4404" spans="1:24" ht="14.4">
      <c r="A4404" s="27" t="str">
        <f>VLOOKUP(C4404,'user list'!A:B,2,0)</f>
        <v>Admin</v>
      </c>
      <c r="B4404" s="172">
        <v>45811.624965277777</v>
      </c>
      <c r="C4404" s="69" t="s">
        <v>186</v>
      </c>
      <c r="D4404" s="69" t="s">
        <v>1937</v>
      </c>
      <c r="E4404" s="69" t="s">
        <v>2041</v>
      </c>
      <c r="F4404" s="69">
        <v>1823</v>
      </c>
      <c r="G4404" s="69" t="s">
        <v>1948</v>
      </c>
    </row>
    <row r="4405" spans="1:24" ht="14.4">
      <c r="A4405" s="27" t="str">
        <f>VLOOKUP(C4405,'user list'!A:B,2,0)</f>
        <v>Admin</v>
      </c>
      <c r="B4405" s="172">
        <v>45811.624976851854</v>
      </c>
      <c r="C4405" s="69" t="s">
        <v>186</v>
      </c>
      <c r="D4405" s="69" t="s">
        <v>1937</v>
      </c>
      <c r="E4405" s="69" t="s">
        <v>2041</v>
      </c>
      <c r="F4405" s="69">
        <v>1823</v>
      </c>
      <c r="G4405" s="69" t="s">
        <v>1947</v>
      </c>
    </row>
    <row r="4406" spans="1:24" ht="14.4">
      <c r="A4406" s="27" t="str">
        <f>VLOOKUP(C4406,'user list'!A:B,2,0)</f>
        <v>Admin</v>
      </c>
      <c r="B4406" s="172">
        <v>45811.624976851854</v>
      </c>
      <c r="C4406" s="69" t="s">
        <v>186</v>
      </c>
      <c r="D4406" s="69" t="s">
        <v>1937</v>
      </c>
      <c r="E4406" s="69" t="s">
        <v>2041</v>
      </c>
      <c r="F4406" s="69">
        <v>1823</v>
      </c>
      <c r="G4406" s="69" t="s">
        <v>1948</v>
      </c>
    </row>
    <row r="4407" spans="1:24" ht="14.4">
      <c r="A4407" s="27" t="str">
        <f>VLOOKUP(C4407,'user list'!A:B,2,0)</f>
        <v>Admin</v>
      </c>
      <c r="B4407" s="172">
        <v>45811.624976851854</v>
      </c>
      <c r="C4407" s="69" t="s">
        <v>186</v>
      </c>
      <c r="D4407" s="69" t="s">
        <v>1937</v>
      </c>
      <c r="E4407" s="69" t="s">
        <v>2041</v>
      </c>
      <c r="F4407" s="69">
        <v>1823</v>
      </c>
      <c r="G4407" s="69" t="s">
        <v>1948</v>
      </c>
    </row>
    <row r="4408" spans="1:24" ht="14.4">
      <c r="A4408" s="27" t="str">
        <f>VLOOKUP(C4408,'user list'!A:B,2,0)</f>
        <v>ITDD</v>
      </c>
      <c r="B4408" s="172">
        <v>45811.624988425923</v>
      </c>
      <c r="C4408" s="69" t="s">
        <v>219</v>
      </c>
      <c r="D4408" s="69" t="s">
        <v>1937</v>
      </c>
      <c r="E4408" s="69" t="s">
        <v>2047</v>
      </c>
      <c r="F4408" s="69">
        <v>1815</v>
      </c>
      <c r="G4408" s="69" t="s">
        <v>1939</v>
      </c>
    </row>
    <row r="4409" spans="1:24" ht="14.4">
      <c r="A4409" s="27" t="str">
        <f>VLOOKUP(C4409,'user list'!A:B,2,0)</f>
        <v>CLD</v>
      </c>
      <c r="B4409" s="172">
        <v>45811.625011574077</v>
      </c>
      <c r="C4409" s="69" t="s">
        <v>204</v>
      </c>
      <c r="D4409" s="69" t="s">
        <v>1937</v>
      </c>
      <c r="E4409" s="69" t="s">
        <v>2463</v>
      </c>
      <c r="F4409" s="69">
        <v>1760</v>
      </c>
      <c r="G4409" s="69" t="s">
        <v>1947</v>
      </c>
      <c r="O4409" s="73"/>
      <c r="P4409" s="73"/>
    </row>
    <row r="4410" spans="1:24" ht="14.4">
      <c r="A4410" s="27" t="str">
        <f>VLOOKUP(C4410,'user list'!A:B,2,0)</f>
        <v>CLD</v>
      </c>
      <c r="B4410" s="172">
        <v>45811.625011574077</v>
      </c>
      <c r="C4410" s="69" t="s">
        <v>204</v>
      </c>
      <c r="D4410" s="69" t="s">
        <v>1937</v>
      </c>
      <c r="E4410" s="69" t="s">
        <v>2463</v>
      </c>
      <c r="F4410" s="69">
        <v>1760</v>
      </c>
      <c r="G4410" s="69" t="s">
        <v>1948</v>
      </c>
    </row>
    <row r="4411" spans="1:24" ht="14.4">
      <c r="A4411" s="27" t="str">
        <f>VLOOKUP(C4411,'user list'!A:B,2,0)</f>
        <v>CLD</v>
      </c>
      <c r="B4411" s="172">
        <v>45811.625011574077</v>
      </c>
      <c r="C4411" s="69" t="s">
        <v>204</v>
      </c>
      <c r="D4411" s="69" t="s">
        <v>1937</v>
      </c>
      <c r="E4411" s="69" t="s">
        <v>2463</v>
      </c>
      <c r="F4411" s="69">
        <v>1760</v>
      </c>
      <c r="G4411" s="69" t="s">
        <v>1939</v>
      </c>
    </row>
    <row r="4412" spans="1:24" ht="14.4">
      <c r="A4412" s="27" t="str">
        <f>VLOOKUP(C4412,'user list'!A:B,2,0)</f>
        <v>Admin</v>
      </c>
      <c r="B4412" s="172">
        <v>45811.625011574077</v>
      </c>
      <c r="C4412" s="69" t="s">
        <v>186</v>
      </c>
      <c r="D4412" s="69" t="s">
        <v>1937</v>
      </c>
      <c r="E4412" s="69" t="s">
        <v>2463</v>
      </c>
      <c r="F4412" s="69">
        <v>1760</v>
      </c>
      <c r="G4412" s="69" t="s">
        <v>1948</v>
      </c>
      <c r="U4412" s="74"/>
      <c r="X4412" s="74"/>
    </row>
    <row r="4413" spans="1:24" ht="14.4">
      <c r="A4413" s="27" t="str">
        <f>VLOOKUP(C4413,'user list'!A:B,2,0)</f>
        <v>ITDD</v>
      </c>
      <c r="B4413" s="172">
        <v>45811.625034722223</v>
      </c>
      <c r="C4413" s="69" t="s">
        <v>219</v>
      </c>
      <c r="D4413" s="69" t="s">
        <v>1937</v>
      </c>
      <c r="E4413" s="69" t="s">
        <v>2002</v>
      </c>
      <c r="F4413" s="69">
        <v>1814</v>
      </c>
      <c r="G4413" s="69" t="s">
        <v>1939</v>
      </c>
      <c r="L4413" s="73"/>
      <c r="M4413" s="73"/>
    </row>
    <row r="4414" spans="1:24" ht="14.4">
      <c r="A4414" s="27" t="str">
        <f>VLOOKUP(C4414,'user list'!A:B,2,0)</f>
        <v>ITDD</v>
      </c>
      <c r="B4414" s="172">
        <v>45811.625069444446</v>
      </c>
      <c r="C4414" s="69" t="s">
        <v>219</v>
      </c>
      <c r="D4414" s="69" t="s">
        <v>1937</v>
      </c>
      <c r="E4414" s="69" t="s">
        <v>2001</v>
      </c>
      <c r="F4414" s="69">
        <v>1813</v>
      </c>
      <c r="G4414" s="69" t="s">
        <v>1939</v>
      </c>
      <c r="L4414" s="73"/>
      <c r="M4414" s="73"/>
    </row>
    <row r="4415" spans="1:24" ht="14.4">
      <c r="A4415" s="27" t="str">
        <f>VLOOKUP(C4415,'user list'!A:B,2,0)</f>
        <v>ITDD</v>
      </c>
      <c r="B4415" s="172">
        <v>45811.625231481485</v>
      </c>
      <c r="C4415" s="69" t="s">
        <v>219</v>
      </c>
      <c r="D4415" s="69" t="s">
        <v>1937</v>
      </c>
      <c r="E4415" s="69" t="s">
        <v>2483</v>
      </c>
      <c r="F4415" s="69">
        <v>1805</v>
      </c>
      <c r="G4415" s="69" t="s">
        <v>1939</v>
      </c>
      <c r="R4415" s="73"/>
      <c r="S4415" s="73"/>
    </row>
    <row r="4416" spans="1:24" ht="14.4">
      <c r="A4416" s="27" t="str">
        <f>VLOOKUP(C4416,'user list'!A:B,2,0)</f>
        <v>Admin</v>
      </c>
      <c r="B4416" s="172">
        <v>45811.626481481479</v>
      </c>
      <c r="C4416" s="69" t="s">
        <v>186</v>
      </c>
      <c r="D4416" s="69" t="s">
        <v>2486</v>
      </c>
      <c r="E4416" s="69" t="s">
        <v>2494</v>
      </c>
      <c r="F4416" s="69"/>
      <c r="G4416" s="69" t="s">
        <v>2491</v>
      </c>
    </row>
    <row r="4417" spans="1:33" ht="14.4">
      <c r="A4417" s="27" t="str">
        <f>VLOOKUP(C4417,'user list'!A:B,2,0)</f>
        <v>Admin</v>
      </c>
      <c r="B4417" s="172">
        <v>45811.626493055555</v>
      </c>
      <c r="C4417" s="69" t="s">
        <v>186</v>
      </c>
      <c r="D4417" s="69" t="s">
        <v>2486</v>
      </c>
      <c r="E4417" s="69" t="s">
        <v>2494</v>
      </c>
      <c r="F4417" s="69"/>
      <c r="G4417" s="69" t="s">
        <v>2488</v>
      </c>
    </row>
    <row r="4418" spans="1:33" ht="14.4">
      <c r="A4418" s="27" t="str">
        <f>VLOOKUP(C4418,'user list'!A:B,2,0)</f>
        <v>Admin</v>
      </c>
      <c r="B4418" s="172">
        <v>45811.626493055555</v>
      </c>
      <c r="C4418" s="69" t="s">
        <v>186</v>
      </c>
      <c r="D4418" s="69" t="s">
        <v>2486</v>
      </c>
      <c r="E4418" s="69" t="s">
        <v>2494</v>
      </c>
      <c r="F4418" s="69"/>
      <c r="G4418" s="69" t="s">
        <v>2488</v>
      </c>
      <c r="O4418" s="73"/>
      <c r="P4418" s="73"/>
    </row>
    <row r="4419" spans="1:33" ht="14.4">
      <c r="A4419" s="27" t="str">
        <f>VLOOKUP(C4419,'user list'!A:B,2,0)</f>
        <v>Admin</v>
      </c>
      <c r="B4419" s="172">
        <v>45811.626493055555</v>
      </c>
      <c r="C4419" s="69" t="s">
        <v>186</v>
      </c>
      <c r="D4419" s="69" t="s">
        <v>2486</v>
      </c>
      <c r="E4419" s="69" t="s">
        <v>2494</v>
      </c>
      <c r="F4419" s="69"/>
      <c r="G4419" s="69" t="s">
        <v>2488</v>
      </c>
    </row>
    <row r="4420" spans="1:33" ht="14.4">
      <c r="A4420" s="27" t="str">
        <f>VLOOKUP(C4420,'user list'!A:B,2,0)</f>
        <v>CTO</v>
      </c>
      <c r="B4420" s="172">
        <v>45811.626909722225</v>
      </c>
      <c r="C4420" s="69" t="s">
        <v>207</v>
      </c>
      <c r="D4420" s="69" t="s">
        <v>1937</v>
      </c>
      <c r="E4420" s="69" t="s">
        <v>1991</v>
      </c>
      <c r="F4420" s="69">
        <v>1817</v>
      </c>
      <c r="G4420" s="69" t="s">
        <v>1939</v>
      </c>
    </row>
    <row r="4421" spans="1:33" ht="14.4">
      <c r="A4421" s="27" t="str">
        <f>VLOOKUP(C4421,'user list'!A:B,2,0)</f>
        <v>CTO</v>
      </c>
      <c r="B4421" s="172">
        <v>45811.627083333333</v>
      </c>
      <c r="C4421" s="69" t="s">
        <v>207</v>
      </c>
      <c r="D4421" s="69" t="s">
        <v>1937</v>
      </c>
      <c r="E4421" s="69" t="s">
        <v>2002</v>
      </c>
      <c r="F4421" s="69">
        <v>1814</v>
      </c>
      <c r="G4421" s="69" t="s">
        <v>1939</v>
      </c>
      <c r="R4421" s="73"/>
      <c r="S4421" s="73"/>
    </row>
    <row r="4422" spans="1:33" ht="14.4">
      <c r="A4422" s="27" t="str">
        <f>VLOOKUP(C4422,'user list'!A:B,2,0)</f>
        <v>CTO</v>
      </c>
      <c r="B4422" s="172">
        <v>45811.627106481479</v>
      </c>
      <c r="C4422" s="69" t="s">
        <v>207</v>
      </c>
      <c r="D4422" s="69" t="s">
        <v>1937</v>
      </c>
      <c r="E4422" s="69" t="s">
        <v>2483</v>
      </c>
      <c r="F4422" s="69">
        <v>1805</v>
      </c>
      <c r="G4422" s="69" t="s">
        <v>1939</v>
      </c>
    </row>
    <row r="4423" spans="1:33" ht="14.4">
      <c r="A4423" s="27" t="str">
        <f>VLOOKUP(C4423,'user list'!A:B,2,0)</f>
        <v>CTO</v>
      </c>
      <c r="B4423" s="172">
        <v>45811.627118055556</v>
      </c>
      <c r="C4423" s="69" t="s">
        <v>207</v>
      </c>
      <c r="D4423" s="69" t="s">
        <v>1937</v>
      </c>
      <c r="E4423" s="69" t="s">
        <v>2477</v>
      </c>
      <c r="F4423" s="69">
        <v>1791</v>
      </c>
      <c r="G4423" s="69" t="s">
        <v>1939</v>
      </c>
    </row>
    <row r="4424" spans="1:33" ht="14.4">
      <c r="A4424" s="27" t="str">
        <f>VLOOKUP(C4424,'user list'!A:B,2,0)</f>
        <v>CTO</v>
      </c>
      <c r="B4424" s="172">
        <v>45811.627141203702</v>
      </c>
      <c r="C4424" s="69" t="s">
        <v>207</v>
      </c>
      <c r="D4424" s="69" t="s">
        <v>1937</v>
      </c>
      <c r="E4424" s="69" t="s">
        <v>2476</v>
      </c>
      <c r="F4424" s="69">
        <v>1790</v>
      </c>
      <c r="G4424" s="69" t="s">
        <v>1939</v>
      </c>
    </row>
    <row r="4425" spans="1:33" ht="14.4">
      <c r="A4425" s="27" t="str">
        <f>VLOOKUP(C4425,'user list'!A:B,2,0)</f>
        <v>CTO</v>
      </c>
      <c r="B4425" s="172">
        <v>45811.627152777779</v>
      </c>
      <c r="C4425" s="69" t="s">
        <v>207</v>
      </c>
      <c r="D4425" s="69" t="s">
        <v>1937</v>
      </c>
      <c r="E4425" s="69" t="s">
        <v>2474</v>
      </c>
      <c r="F4425" s="69">
        <v>1788</v>
      </c>
      <c r="G4425" s="69" t="s">
        <v>1939</v>
      </c>
    </row>
    <row r="4426" spans="1:33" ht="14.4">
      <c r="A4426" s="27" t="str">
        <f>VLOOKUP(C4426,'user list'!A:B,2,0)</f>
        <v>CTO</v>
      </c>
      <c r="B4426" s="172">
        <v>45811.627187500002</v>
      </c>
      <c r="C4426" s="69" t="s">
        <v>207</v>
      </c>
      <c r="D4426" s="69" t="s">
        <v>1937</v>
      </c>
      <c r="E4426" s="69" t="s">
        <v>2463</v>
      </c>
      <c r="F4426" s="69">
        <v>1760</v>
      </c>
      <c r="G4426" s="69" t="s">
        <v>1939</v>
      </c>
    </row>
    <row r="4427" spans="1:33" ht="14.4">
      <c r="A4427" s="27" t="str">
        <f>VLOOKUP(C4427,'user list'!A:B,2,0)</f>
        <v>CTO</v>
      </c>
      <c r="B4427" s="172">
        <v>45811.627199074072</v>
      </c>
      <c r="C4427" s="69" t="s">
        <v>207</v>
      </c>
      <c r="D4427" s="69" t="s">
        <v>1937</v>
      </c>
      <c r="E4427" s="69">
        <v>1</v>
      </c>
      <c r="F4427" s="69">
        <v>1748</v>
      </c>
      <c r="G4427" s="69" t="s">
        <v>1939</v>
      </c>
      <c r="AD4427" s="74"/>
      <c r="AG4427" s="74"/>
    </row>
    <row r="4428" spans="1:33" ht="14.4">
      <c r="A4428" s="27" t="str">
        <f>VLOOKUP(C4428,'user list'!A:B,2,0)</f>
        <v>CTO</v>
      </c>
      <c r="B4428" s="172">
        <v>45811.627534722225</v>
      </c>
      <c r="C4428" s="69" t="s">
        <v>207</v>
      </c>
      <c r="D4428" s="69" t="s">
        <v>1937</v>
      </c>
      <c r="E4428" s="69" t="s">
        <v>2470</v>
      </c>
      <c r="F4428" s="69">
        <v>1781</v>
      </c>
      <c r="G4428" s="69" t="s">
        <v>1939</v>
      </c>
      <c r="L4428" s="73"/>
      <c r="M4428" s="73"/>
    </row>
    <row r="4429" spans="1:33" ht="14.4">
      <c r="A4429" s="27" t="str">
        <f>VLOOKUP(C4429,'user list'!A:B,2,0)</f>
        <v>OCM</v>
      </c>
      <c r="B4429" s="172">
        <v>45811.627835648149</v>
      </c>
      <c r="C4429" s="69" t="s">
        <v>231</v>
      </c>
      <c r="D4429" s="69" t="s">
        <v>1937</v>
      </c>
      <c r="E4429" s="69" t="s">
        <v>2041</v>
      </c>
      <c r="F4429" s="69">
        <v>1823</v>
      </c>
      <c r="G4429" s="69" t="s">
        <v>1939</v>
      </c>
    </row>
    <row r="4430" spans="1:33" ht="14.4">
      <c r="A4430" s="27" t="str">
        <f>VLOOKUP(C4430,'user list'!A:B,2,0)</f>
        <v>OCM</v>
      </c>
      <c r="B4430" s="172">
        <v>45811.627835648149</v>
      </c>
      <c r="C4430" s="69" t="s">
        <v>231</v>
      </c>
      <c r="D4430" s="69" t="s">
        <v>1937</v>
      </c>
      <c r="E4430" s="69" t="s">
        <v>2041</v>
      </c>
      <c r="F4430" s="69">
        <v>1823</v>
      </c>
      <c r="G4430" s="69" t="s">
        <v>1939</v>
      </c>
      <c r="O4430" s="73"/>
      <c r="P4430" s="73"/>
    </row>
    <row r="4431" spans="1:33" ht="14.4">
      <c r="A4431" s="27" t="str">
        <f>VLOOKUP(C4431,'user list'!A:B,2,0)</f>
        <v>Admin</v>
      </c>
      <c r="B4431" s="172">
        <v>45811.628634259258</v>
      </c>
      <c r="C4431" s="69" t="s">
        <v>186</v>
      </c>
      <c r="D4431" s="69" t="s">
        <v>2486</v>
      </c>
      <c r="E4431" s="69" t="s">
        <v>2494</v>
      </c>
      <c r="F4431" s="69"/>
      <c r="G4431" s="69" t="s">
        <v>2488</v>
      </c>
      <c r="O4431" s="73"/>
      <c r="P4431" s="73"/>
    </row>
    <row r="4432" spans="1:33" ht="14.4">
      <c r="A4432" s="27" t="str">
        <f>VLOOKUP(C4432,'user list'!A:B,2,0)</f>
        <v>CTO</v>
      </c>
      <c r="B4432" s="172">
        <v>45811.62877314815</v>
      </c>
      <c r="C4432" s="69" t="s">
        <v>207</v>
      </c>
      <c r="D4432" s="69" t="s">
        <v>1937</v>
      </c>
      <c r="E4432" s="69">
        <v>1</v>
      </c>
      <c r="F4432" s="69">
        <v>1736</v>
      </c>
      <c r="G4432" s="69" t="s">
        <v>1939</v>
      </c>
    </row>
    <row r="4433" spans="1:16" ht="14.4">
      <c r="A4433" s="27" t="str">
        <f>VLOOKUP(C4433,'user list'!A:B,2,0)</f>
        <v>CTO</v>
      </c>
      <c r="B4433" s="172">
        <v>45811.628796296296</v>
      </c>
      <c r="C4433" s="69" t="s">
        <v>207</v>
      </c>
      <c r="D4433" s="69" t="s">
        <v>1937</v>
      </c>
      <c r="E4433" s="69">
        <v>2</v>
      </c>
      <c r="F4433" s="69">
        <v>1737</v>
      </c>
      <c r="G4433" s="69" t="s">
        <v>1939</v>
      </c>
    </row>
    <row r="4434" spans="1:16" ht="14.4">
      <c r="A4434" s="27" t="str">
        <f>VLOOKUP(C4434,'user list'!A:B,2,0)</f>
        <v>CTO</v>
      </c>
      <c r="B4434" s="172">
        <v>45811.629062499997</v>
      </c>
      <c r="C4434" s="69" t="s">
        <v>207</v>
      </c>
      <c r="D4434" s="69" t="s">
        <v>1937</v>
      </c>
      <c r="E4434" s="69">
        <v>3</v>
      </c>
      <c r="F4434" s="69">
        <v>1738</v>
      </c>
      <c r="G4434" s="69" t="s">
        <v>1939</v>
      </c>
      <c r="L4434" s="73"/>
      <c r="M4434" s="73"/>
    </row>
    <row r="4435" spans="1:16" ht="14.4">
      <c r="A4435" s="27" t="str">
        <f>VLOOKUP(C4435,'user list'!A:B,2,0)</f>
        <v>Admin</v>
      </c>
      <c r="B4435" s="172">
        <v>45811.62972222222</v>
      </c>
      <c r="C4435" s="69" t="s">
        <v>186</v>
      </c>
      <c r="D4435" s="69" t="s">
        <v>2486</v>
      </c>
      <c r="E4435" s="69" t="s">
        <v>2494</v>
      </c>
      <c r="F4435" s="69"/>
      <c r="G4435" s="69" t="s">
        <v>2488</v>
      </c>
    </row>
    <row r="4436" spans="1:16" ht="14.4">
      <c r="A4436" s="27" t="str">
        <f>VLOOKUP(C4436,'user list'!A:B,2,0)</f>
        <v>Admin</v>
      </c>
      <c r="B4436" s="172">
        <v>45811.630509259259</v>
      </c>
      <c r="C4436" s="69" t="s">
        <v>186</v>
      </c>
      <c r="D4436" s="69" t="s">
        <v>2486</v>
      </c>
      <c r="E4436" s="69" t="s">
        <v>2495</v>
      </c>
      <c r="F4436" s="69"/>
      <c r="G4436" s="69" t="s">
        <v>2488</v>
      </c>
    </row>
    <row r="4437" spans="1:16" ht="14.4">
      <c r="A4437" s="27" t="str">
        <f>VLOOKUP(C4437,'user list'!A:B,2,0)</f>
        <v>QCYDO</v>
      </c>
      <c r="B4437" s="172">
        <v>45811.634687500002</v>
      </c>
      <c r="C4437" s="69" t="s">
        <v>270</v>
      </c>
      <c r="D4437" s="69" t="s">
        <v>1937</v>
      </c>
      <c r="E4437" s="69" t="s">
        <v>1317</v>
      </c>
      <c r="F4437" s="69">
        <v>1824</v>
      </c>
      <c r="G4437" s="69" t="s">
        <v>2440</v>
      </c>
    </row>
    <row r="4438" spans="1:16" ht="14.4">
      <c r="A4438" s="27" t="str">
        <f>VLOOKUP(C4438,'user list'!A:B,2,0)</f>
        <v>Admin</v>
      </c>
      <c r="B4438" s="172">
        <v>45811.634699074071</v>
      </c>
      <c r="C4438" s="69" t="s">
        <v>186</v>
      </c>
      <c r="D4438" s="69" t="s">
        <v>1937</v>
      </c>
      <c r="E4438" s="69" t="s">
        <v>1317</v>
      </c>
      <c r="F4438" s="69">
        <v>1824</v>
      </c>
      <c r="G4438" s="69" t="s">
        <v>1948</v>
      </c>
    </row>
    <row r="4439" spans="1:16" ht="14.4">
      <c r="A4439" s="27" t="str">
        <f>VLOOKUP(C4439,'user list'!A:B,2,0)</f>
        <v>Admin</v>
      </c>
      <c r="B4439" s="172">
        <v>45811.634699074071</v>
      </c>
      <c r="C4439" s="69" t="s">
        <v>186</v>
      </c>
      <c r="D4439" s="69" t="s">
        <v>1937</v>
      </c>
      <c r="E4439" s="69" t="s">
        <v>1317</v>
      </c>
      <c r="F4439" s="69">
        <v>1824</v>
      </c>
      <c r="G4439" s="69" t="s">
        <v>1948</v>
      </c>
      <c r="O4439" s="73"/>
      <c r="P4439" s="73"/>
    </row>
    <row r="4440" spans="1:16" ht="14.4">
      <c r="A4440" s="27" t="str">
        <f>VLOOKUP(C4440,'user list'!A:B,2,0)</f>
        <v>Admin</v>
      </c>
      <c r="B4440" s="172">
        <v>45811.634699074071</v>
      </c>
      <c r="C4440" s="69" t="s">
        <v>186</v>
      </c>
      <c r="D4440" s="69" t="s">
        <v>1937</v>
      </c>
      <c r="E4440" s="69" t="s">
        <v>1317</v>
      </c>
      <c r="F4440" s="69">
        <v>1824</v>
      </c>
      <c r="G4440" s="69" t="s">
        <v>1948</v>
      </c>
    </row>
    <row r="4441" spans="1:16" ht="14.4">
      <c r="A4441" s="27" t="str">
        <f>VLOOKUP(C4441,'user list'!A:B,2,0)</f>
        <v>Admin</v>
      </c>
      <c r="B4441" s="172">
        <v>45811.634699074071</v>
      </c>
      <c r="C4441" s="69" t="s">
        <v>186</v>
      </c>
      <c r="D4441" s="69" t="s">
        <v>1937</v>
      </c>
      <c r="E4441" s="69" t="s">
        <v>1317</v>
      </c>
      <c r="F4441" s="69">
        <v>1824</v>
      </c>
      <c r="G4441" s="69" t="s">
        <v>1947</v>
      </c>
    </row>
    <row r="4442" spans="1:16" ht="14.4">
      <c r="A4442" s="27" t="str">
        <f>VLOOKUP(C4442,'user list'!A:B,2,0)</f>
        <v>OCM</v>
      </c>
      <c r="B4442" s="172">
        <v>45811.637789351851</v>
      </c>
      <c r="C4442" s="69" t="s">
        <v>231</v>
      </c>
      <c r="D4442" s="69" t="s">
        <v>1937</v>
      </c>
      <c r="E4442" s="69" t="s">
        <v>2048</v>
      </c>
      <c r="F4442" s="69">
        <v>1825</v>
      </c>
      <c r="G4442" s="69" t="s">
        <v>2440</v>
      </c>
    </row>
    <row r="4443" spans="1:16" ht="14.4">
      <c r="A4443" s="27" t="str">
        <f>VLOOKUP(C4443,'user list'!A:B,2,0)</f>
        <v>Admin</v>
      </c>
      <c r="B4443" s="172">
        <v>45811.637800925928</v>
      </c>
      <c r="C4443" s="69" t="s">
        <v>186</v>
      </c>
      <c r="D4443" s="69" t="s">
        <v>1937</v>
      </c>
      <c r="E4443" s="69" t="s">
        <v>2048</v>
      </c>
      <c r="F4443" s="69">
        <v>1825</v>
      </c>
      <c r="G4443" s="69" t="s">
        <v>1948</v>
      </c>
    </row>
    <row r="4444" spans="1:16" ht="14.4">
      <c r="A4444" s="27" t="str">
        <f>VLOOKUP(C4444,'user list'!A:B,2,0)</f>
        <v>Admin</v>
      </c>
      <c r="B4444" s="172">
        <v>45811.637800925928</v>
      </c>
      <c r="C4444" s="69" t="s">
        <v>186</v>
      </c>
      <c r="D4444" s="69" t="s">
        <v>1937</v>
      </c>
      <c r="E4444" s="69" t="s">
        <v>2048</v>
      </c>
      <c r="F4444" s="69">
        <v>1825</v>
      </c>
      <c r="G4444" s="69" t="s">
        <v>1947</v>
      </c>
    </row>
    <row r="4445" spans="1:16" ht="14.4">
      <c r="A4445" s="27" t="str">
        <f>VLOOKUP(C4445,'user list'!A:B,2,0)</f>
        <v>Admin</v>
      </c>
      <c r="B4445" s="172">
        <v>45811.637800925928</v>
      </c>
      <c r="C4445" s="69" t="s">
        <v>186</v>
      </c>
      <c r="D4445" s="69" t="s">
        <v>1937</v>
      </c>
      <c r="E4445" s="69" t="s">
        <v>2048</v>
      </c>
      <c r="F4445" s="69">
        <v>1825</v>
      </c>
      <c r="G4445" s="69" t="s">
        <v>1948</v>
      </c>
    </row>
    <row r="4446" spans="1:16" ht="14.4">
      <c r="A4446" s="27" t="str">
        <f>VLOOKUP(C4446,'user list'!A:B,2,0)</f>
        <v>Admin</v>
      </c>
      <c r="B4446" s="172">
        <v>45811.637800925928</v>
      </c>
      <c r="C4446" s="69" t="s">
        <v>186</v>
      </c>
      <c r="D4446" s="69" t="s">
        <v>1937</v>
      </c>
      <c r="E4446" s="69" t="s">
        <v>2048</v>
      </c>
      <c r="F4446" s="69">
        <v>1825</v>
      </c>
      <c r="G4446" s="69" t="s">
        <v>1948</v>
      </c>
    </row>
    <row r="4447" spans="1:16" ht="14.4">
      <c r="A4447" s="27" t="str">
        <f>VLOOKUP(C4447,'user list'!A:B,2,0)</f>
        <v>OCA</v>
      </c>
      <c r="B4447" s="172">
        <v>45811.639039351852</v>
      </c>
      <c r="C4447" s="69" t="s">
        <v>228</v>
      </c>
      <c r="D4447" s="69" t="s">
        <v>1937</v>
      </c>
      <c r="E4447" s="69" t="s">
        <v>2047</v>
      </c>
      <c r="F4447" s="69">
        <v>1815</v>
      </c>
      <c r="G4447" s="69" t="s">
        <v>1939</v>
      </c>
    </row>
    <row r="4448" spans="1:16" ht="14.4">
      <c r="A4448" s="27" t="str">
        <f>VLOOKUP(C4448,'user list'!A:B,2,0)</f>
        <v>OCA</v>
      </c>
      <c r="B4448" s="172">
        <v>45811.639120370368</v>
      </c>
      <c r="C4448" s="69" t="s">
        <v>228</v>
      </c>
      <c r="D4448" s="69" t="s">
        <v>1937</v>
      </c>
      <c r="E4448" s="69" t="s">
        <v>2483</v>
      </c>
      <c r="F4448" s="69">
        <v>1805</v>
      </c>
      <c r="G4448" s="69" t="s">
        <v>1939</v>
      </c>
    </row>
    <row r="4449" spans="1:33" ht="14.4">
      <c r="A4449" s="27" t="str">
        <f>VLOOKUP(C4449,'user list'!A:B,2,0)</f>
        <v>OCM</v>
      </c>
      <c r="B4449" s="172">
        <v>45811.639224537037</v>
      </c>
      <c r="C4449" s="69" t="s">
        <v>230</v>
      </c>
      <c r="D4449" s="69" t="s">
        <v>1937</v>
      </c>
      <c r="E4449" s="69" t="s">
        <v>2481</v>
      </c>
      <c r="F4449" s="69">
        <v>1826</v>
      </c>
      <c r="G4449" s="69" t="s">
        <v>2440</v>
      </c>
      <c r="I4449" s="74"/>
      <c r="J4449" s="74"/>
      <c r="L4449" s="73"/>
      <c r="M4449" s="73"/>
    </row>
    <row r="4450" spans="1:33" ht="14.4">
      <c r="A4450" s="27" t="str">
        <f>VLOOKUP(C4450,'user list'!A:B,2,0)</f>
        <v>Admin</v>
      </c>
      <c r="B4450" s="172">
        <v>45811.639224537037</v>
      </c>
      <c r="C4450" s="69" t="s">
        <v>186</v>
      </c>
      <c r="D4450" s="69" t="s">
        <v>1937</v>
      </c>
      <c r="E4450" s="69" t="s">
        <v>2481</v>
      </c>
      <c r="F4450" s="69">
        <v>1826</v>
      </c>
      <c r="G4450" s="69" t="s">
        <v>1948</v>
      </c>
    </row>
    <row r="4451" spans="1:33" ht="14.4">
      <c r="A4451" s="27" t="str">
        <f>VLOOKUP(C4451,'user list'!A:B,2,0)</f>
        <v>Admin</v>
      </c>
      <c r="B4451" s="172">
        <v>45811.639224537037</v>
      </c>
      <c r="C4451" s="69" t="s">
        <v>186</v>
      </c>
      <c r="D4451" s="69" t="s">
        <v>1937</v>
      </c>
      <c r="E4451" s="69" t="s">
        <v>2481</v>
      </c>
      <c r="F4451" s="69">
        <v>1826</v>
      </c>
      <c r="G4451" s="69" t="s">
        <v>1947</v>
      </c>
    </row>
    <row r="4452" spans="1:33" ht="14.4">
      <c r="A4452" s="27" t="str">
        <f>VLOOKUP(C4452,'user list'!A:B,2,0)</f>
        <v>Admin</v>
      </c>
      <c r="B4452" s="172">
        <v>45811.639224537037</v>
      </c>
      <c r="C4452" s="69" t="s">
        <v>186</v>
      </c>
      <c r="D4452" s="69" t="s">
        <v>1937</v>
      </c>
      <c r="E4452" s="69" t="s">
        <v>2481</v>
      </c>
      <c r="F4452" s="69">
        <v>1826</v>
      </c>
      <c r="G4452" s="69" t="s">
        <v>1948</v>
      </c>
    </row>
    <row r="4453" spans="1:33" ht="14.4">
      <c r="A4453" s="27" t="str">
        <f>VLOOKUP(C4453,'user list'!A:B,2,0)</f>
        <v>Admin</v>
      </c>
      <c r="B4453" s="172">
        <v>45811.639236111114</v>
      </c>
      <c r="C4453" s="69" t="s">
        <v>186</v>
      </c>
      <c r="D4453" s="69" t="s">
        <v>1937</v>
      </c>
      <c r="E4453" s="69" t="s">
        <v>2481</v>
      </c>
      <c r="F4453" s="69">
        <v>1826</v>
      </c>
      <c r="G4453" s="69" t="s">
        <v>1948</v>
      </c>
    </row>
    <row r="4454" spans="1:33" ht="14.4">
      <c r="A4454" s="27" t="str">
        <f>VLOOKUP(C4454,'user list'!A:B,2,0)</f>
        <v>OCA</v>
      </c>
      <c r="B4454" s="172">
        <v>45811.640509259261</v>
      </c>
      <c r="C4454" s="69" t="s">
        <v>228</v>
      </c>
      <c r="D4454" s="69" t="s">
        <v>1937</v>
      </c>
      <c r="E4454" s="69" t="s">
        <v>2049</v>
      </c>
      <c r="F4454" s="69">
        <v>1796</v>
      </c>
      <c r="G4454" s="69" t="s">
        <v>1939</v>
      </c>
    </row>
    <row r="4455" spans="1:33" ht="14.4">
      <c r="A4455" s="27" t="str">
        <f>VLOOKUP(C4455,'user list'!A:B,2,0)</f>
        <v>Admin</v>
      </c>
      <c r="B4455" s="172">
        <v>45811.641956018517</v>
      </c>
      <c r="C4455" s="69" t="s">
        <v>186</v>
      </c>
      <c r="D4455" s="69" t="s">
        <v>2486</v>
      </c>
      <c r="E4455" s="69" t="s">
        <v>2496</v>
      </c>
      <c r="F4455" s="69"/>
      <c r="G4455" s="69" t="s">
        <v>2491</v>
      </c>
    </row>
    <row r="4456" spans="1:33" ht="14.4">
      <c r="A4456" s="27" t="str">
        <f>VLOOKUP(C4456,'user list'!A:B,2,0)</f>
        <v>Admin</v>
      </c>
      <c r="B4456" s="172">
        <v>45811.641967592594</v>
      </c>
      <c r="C4456" s="69" t="s">
        <v>186</v>
      </c>
      <c r="D4456" s="69" t="s">
        <v>2486</v>
      </c>
      <c r="E4456" s="69" t="s">
        <v>2496</v>
      </c>
      <c r="F4456" s="69"/>
      <c r="G4456" s="69" t="s">
        <v>2488</v>
      </c>
    </row>
    <row r="4457" spans="1:33" ht="14.4">
      <c r="A4457" s="27" t="str">
        <f>VLOOKUP(C4457,'user list'!A:B,2,0)</f>
        <v>Admin</v>
      </c>
      <c r="B4457" s="172">
        <v>45811.641967592594</v>
      </c>
      <c r="C4457" s="69" t="s">
        <v>186</v>
      </c>
      <c r="D4457" s="69" t="s">
        <v>2486</v>
      </c>
      <c r="E4457" s="69" t="s">
        <v>2496</v>
      </c>
      <c r="F4457" s="69"/>
      <c r="G4457" s="69" t="s">
        <v>2488</v>
      </c>
    </row>
    <row r="4458" spans="1:33" ht="14.4">
      <c r="A4458" s="27" t="str">
        <f>VLOOKUP(C4458,'user list'!A:B,2,0)</f>
        <v>Admin</v>
      </c>
      <c r="B4458" s="172">
        <v>45811.641967592594</v>
      </c>
      <c r="C4458" s="69" t="s">
        <v>186</v>
      </c>
      <c r="D4458" s="69" t="s">
        <v>2486</v>
      </c>
      <c r="E4458" s="69" t="s">
        <v>2496</v>
      </c>
      <c r="F4458" s="69"/>
      <c r="G4458" s="69" t="s">
        <v>2488</v>
      </c>
    </row>
    <row r="4459" spans="1:33" ht="14.4">
      <c r="A4459" s="27" t="str">
        <f>VLOOKUP(C4459,'user list'!A:B,2,0)</f>
        <v>Admin</v>
      </c>
      <c r="B4459" s="172">
        <v>45811.642488425925</v>
      </c>
      <c r="C4459" s="69" t="s">
        <v>186</v>
      </c>
      <c r="D4459" s="69" t="s">
        <v>1937</v>
      </c>
      <c r="E4459" s="69" t="s">
        <v>2485</v>
      </c>
      <c r="F4459" s="69">
        <v>1808</v>
      </c>
      <c r="G4459" s="69" t="s">
        <v>1939</v>
      </c>
    </row>
    <row r="4460" spans="1:33" ht="14.4">
      <c r="A4460" s="27" t="str">
        <f>VLOOKUP(C4460,'user list'!A:B,2,0)</f>
        <v>Admin</v>
      </c>
      <c r="B4460" s="172">
        <v>45811.642557870371</v>
      </c>
      <c r="C4460" s="69" t="s">
        <v>186</v>
      </c>
      <c r="D4460" s="69" t="s">
        <v>1937</v>
      </c>
      <c r="E4460" s="69" t="s">
        <v>2484</v>
      </c>
      <c r="F4460" s="69">
        <v>1807</v>
      </c>
      <c r="G4460" s="69" t="s">
        <v>1939</v>
      </c>
    </row>
    <row r="4461" spans="1:33" ht="14.4">
      <c r="A4461" s="27" t="str">
        <f>VLOOKUP(C4461,'user list'!A:B,2,0)</f>
        <v>Admin</v>
      </c>
      <c r="B4461" s="172">
        <v>45811.642627314817</v>
      </c>
      <c r="C4461" s="69" t="s">
        <v>186</v>
      </c>
      <c r="D4461" s="69" t="s">
        <v>1937</v>
      </c>
      <c r="E4461" s="69" t="s">
        <v>1340</v>
      </c>
      <c r="F4461" s="69">
        <v>1804</v>
      </c>
      <c r="G4461" s="69" t="s">
        <v>1939</v>
      </c>
      <c r="AD4461" s="74"/>
      <c r="AG4461" s="74"/>
    </row>
    <row r="4462" spans="1:33" ht="14.4">
      <c r="A4462" s="27" t="str">
        <f>VLOOKUP(C4462,'user list'!A:B,2,0)</f>
        <v>Admin</v>
      </c>
      <c r="B4462" s="172">
        <v>45811.64303240741</v>
      </c>
      <c r="C4462" s="69" t="s">
        <v>186</v>
      </c>
      <c r="D4462" s="69" t="s">
        <v>2486</v>
      </c>
      <c r="E4462" s="69" t="s">
        <v>2496</v>
      </c>
      <c r="F4462" s="69"/>
      <c r="G4462" s="69" t="s">
        <v>2488</v>
      </c>
      <c r="L4462" s="73"/>
      <c r="M4462" s="73"/>
    </row>
    <row r="4463" spans="1:33" ht="14.4">
      <c r="A4463" s="27" t="str">
        <f>VLOOKUP(C4463,'user list'!A:B,2,0)</f>
        <v>Admin</v>
      </c>
      <c r="B4463" s="172">
        <v>45811.64303240741</v>
      </c>
      <c r="C4463" s="69" t="s">
        <v>186</v>
      </c>
      <c r="D4463" s="69" t="s">
        <v>2486</v>
      </c>
      <c r="E4463" s="69" t="s">
        <v>2496</v>
      </c>
      <c r="F4463" s="69"/>
      <c r="G4463" s="69" t="s">
        <v>2488</v>
      </c>
    </row>
    <row r="4464" spans="1:33" ht="14.4">
      <c r="A4464" s="27" t="str">
        <f>VLOOKUP(C4464,'user list'!A:B,2,0)</f>
        <v>OCA</v>
      </c>
      <c r="B4464" s="172">
        <v>45811.643101851849</v>
      </c>
      <c r="C4464" s="69" t="s">
        <v>228</v>
      </c>
      <c r="D4464" s="69" t="s">
        <v>1937</v>
      </c>
      <c r="E4464" s="69" t="s">
        <v>2444</v>
      </c>
      <c r="F4464" s="69">
        <v>1741</v>
      </c>
      <c r="G4464" s="69" t="s">
        <v>1939</v>
      </c>
      <c r="O4464" s="73"/>
      <c r="P4464" s="73"/>
    </row>
    <row r="4465" spans="1:54" ht="14.4">
      <c r="A4465" s="27" t="str">
        <f>VLOOKUP(C4465,'user list'!A:B,2,0)</f>
        <v>OCA</v>
      </c>
      <c r="B4465" s="172">
        <v>45811.643194444441</v>
      </c>
      <c r="C4465" s="69" t="s">
        <v>228</v>
      </c>
      <c r="D4465" s="69" t="s">
        <v>1937</v>
      </c>
      <c r="E4465" s="69">
        <v>1</v>
      </c>
      <c r="F4465" s="69">
        <v>1748</v>
      </c>
      <c r="G4465" s="69" t="s">
        <v>1939</v>
      </c>
      <c r="O4465" s="73"/>
      <c r="P4465" s="73"/>
    </row>
    <row r="4466" spans="1:54" ht="14.4">
      <c r="A4466" s="27" t="str">
        <f>VLOOKUP(C4466,'user list'!A:B,2,0)</f>
        <v>CVD</v>
      </c>
      <c r="B4466" s="172">
        <v>45811.643240740741</v>
      </c>
      <c r="C4466" s="69" t="s">
        <v>208</v>
      </c>
      <c r="D4466" s="69" t="s">
        <v>1937</v>
      </c>
      <c r="E4466" s="69" t="s">
        <v>2483</v>
      </c>
      <c r="F4466" s="69">
        <v>1805</v>
      </c>
      <c r="G4466" s="69" t="s">
        <v>1939</v>
      </c>
    </row>
    <row r="4467" spans="1:54" ht="14.4">
      <c r="A4467" s="27" t="str">
        <f>VLOOKUP(C4467,'user list'!A:B,2,0)</f>
        <v>HRMD</v>
      </c>
      <c r="B4467" s="172">
        <v>45811.643240740741</v>
      </c>
      <c r="C4467" s="69" t="s">
        <v>217</v>
      </c>
      <c r="D4467" s="69" t="s">
        <v>1937</v>
      </c>
      <c r="E4467" s="69" t="s">
        <v>1342</v>
      </c>
      <c r="F4467" s="69">
        <v>1803</v>
      </c>
      <c r="G4467" s="69" t="s">
        <v>1939</v>
      </c>
    </row>
    <row r="4468" spans="1:54" ht="14.4">
      <c r="A4468" s="27" t="str">
        <f>VLOOKUP(C4468,'user list'!A:B,2,0)</f>
        <v>HRMD</v>
      </c>
      <c r="B4468" s="172">
        <v>45811.643252314818</v>
      </c>
      <c r="C4468" s="69" t="s">
        <v>217</v>
      </c>
      <c r="D4468" s="69" t="s">
        <v>1937</v>
      </c>
      <c r="E4468" s="69" t="s">
        <v>1340</v>
      </c>
      <c r="F4468" s="69">
        <v>1804</v>
      </c>
      <c r="G4468" s="69" t="s">
        <v>1939</v>
      </c>
    </row>
    <row r="4469" spans="1:54" ht="14.4">
      <c r="A4469" s="27" t="str">
        <f>VLOOKUP(C4469,'user list'!A:B,2,0)</f>
        <v>HRMD</v>
      </c>
      <c r="B4469" s="172">
        <v>45811.643263888887</v>
      </c>
      <c r="C4469" s="69" t="s">
        <v>217</v>
      </c>
      <c r="D4469" s="69" t="s">
        <v>1937</v>
      </c>
      <c r="E4469" s="69" t="s">
        <v>2492</v>
      </c>
      <c r="F4469" s="69">
        <v>1819</v>
      </c>
      <c r="G4469" s="69" t="s">
        <v>1939</v>
      </c>
      <c r="AD4469" s="73"/>
      <c r="AE4469" s="73"/>
    </row>
    <row r="4470" spans="1:54" ht="14.4">
      <c r="A4470" s="27" t="str">
        <f>VLOOKUP(C4470,'user list'!A:B,2,0)</f>
        <v>OCA</v>
      </c>
      <c r="B4470" s="172">
        <v>45811.644467592596</v>
      </c>
      <c r="C4470" s="69" t="s">
        <v>228</v>
      </c>
      <c r="D4470" s="69" t="s">
        <v>1937</v>
      </c>
      <c r="E4470" s="69" t="s">
        <v>1960</v>
      </c>
      <c r="F4470" s="69">
        <v>347</v>
      </c>
      <c r="G4470" s="69" t="s">
        <v>1939</v>
      </c>
    </row>
    <row r="4471" spans="1:54" ht="14.4">
      <c r="A4471" s="27" t="str">
        <f>VLOOKUP(C4471,'user list'!A:B,2,0)</f>
        <v>OCA</v>
      </c>
      <c r="B4471" s="172">
        <v>45811.644571759258</v>
      </c>
      <c r="C4471" s="69" t="s">
        <v>228</v>
      </c>
      <c r="D4471" s="69" t="s">
        <v>1937</v>
      </c>
      <c r="E4471" s="69" t="s">
        <v>1974</v>
      </c>
      <c r="F4471" s="69">
        <v>1727</v>
      </c>
      <c r="G4471" s="69" t="s">
        <v>1939</v>
      </c>
      <c r="L4471" s="73"/>
      <c r="M4471" s="73"/>
    </row>
    <row r="4472" spans="1:54" ht="14.4">
      <c r="A4472" s="27" t="str">
        <f>VLOOKUP(C4472,'user list'!A:B,2,0)</f>
        <v>OCM</v>
      </c>
      <c r="B4472" s="172">
        <v>45811.645266203705</v>
      </c>
      <c r="C4472" s="69" t="s">
        <v>231</v>
      </c>
      <c r="D4472" s="69" t="s">
        <v>1937</v>
      </c>
      <c r="E4472" s="69" t="s">
        <v>2481</v>
      </c>
      <c r="F4472" s="69">
        <v>1826</v>
      </c>
      <c r="G4472" s="69" t="s">
        <v>1939</v>
      </c>
    </row>
    <row r="4473" spans="1:54" ht="14.4">
      <c r="A4473" s="27" t="str">
        <f>VLOOKUP(C4473,'user list'!A:B,2,0)</f>
        <v>OCM</v>
      </c>
      <c r="B4473" s="172">
        <v>45811.645266203705</v>
      </c>
      <c r="C4473" s="69" t="s">
        <v>231</v>
      </c>
      <c r="D4473" s="69" t="s">
        <v>1937</v>
      </c>
      <c r="E4473" s="69" t="s">
        <v>2481</v>
      </c>
      <c r="F4473" s="69">
        <v>1826</v>
      </c>
      <c r="G4473" s="69" t="s">
        <v>1939</v>
      </c>
    </row>
    <row r="4474" spans="1:54" ht="14.4">
      <c r="A4474" s="27" t="str">
        <f>VLOOKUP(C4474,'user list'!A:B,2,0)</f>
        <v>OCM</v>
      </c>
      <c r="B4474" s="172">
        <v>45811.645289351851</v>
      </c>
      <c r="C4474" s="69" t="s">
        <v>231</v>
      </c>
      <c r="D4474" s="69" t="s">
        <v>1937</v>
      </c>
      <c r="E4474" s="69" t="s">
        <v>1989</v>
      </c>
      <c r="F4474" s="69">
        <v>1822</v>
      </c>
      <c r="G4474" s="69" t="s">
        <v>1939</v>
      </c>
    </row>
    <row r="4475" spans="1:54" ht="14.4">
      <c r="A4475" s="27" t="str">
        <f>VLOOKUP(C4475,'user list'!A:B,2,0)</f>
        <v>OCM</v>
      </c>
      <c r="B4475" s="172">
        <v>45811.645300925928</v>
      </c>
      <c r="C4475" s="69" t="s">
        <v>231</v>
      </c>
      <c r="D4475" s="69" t="s">
        <v>1937</v>
      </c>
      <c r="E4475" s="69" t="s">
        <v>1989</v>
      </c>
      <c r="F4475" s="69">
        <v>1822</v>
      </c>
      <c r="G4475" s="69" t="s">
        <v>1939</v>
      </c>
      <c r="R4475" s="73"/>
      <c r="S4475" s="73"/>
    </row>
    <row r="4476" spans="1:54" ht="14.4">
      <c r="A4476" s="27" t="str">
        <f>VLOOKUP(C4476,'user list'!A:B,2,0)</f>
        <v>OCM</v>
      </c>
      <c r="B4476" s="172">
        <v>45811.645671296297</v>
      </c>
      <c r="C4476" s="69" t="s">
        <v>231</v>
      </c>
      <c r="D4476" s="69" t="s">
        <v>1937</v>
      </c>
      <c r="E4476" s="69" t="s">
        <v>2048</v>
      </c>
      <c r="F4476" s="69">
        <v>1825</v>
      </c>
      <c r="G4476" s="69" t="s">
        <v>1939</v>
      </c>
    </row>
    <row r="4477" spans="1:54" ht="14.4">
      <c r="A4477" s="27" t="str">
        <f>VLOOKUP(C4477,'user list'!A:B,2,0)</f>
        <v>OCM</v>
      </c>
      <c r="B4477" s="172">
        <v>45811.645671296297</v>
      </c>
      <c r="C4477" s="69" t="s">
        <v>231</v>
      </c>
      <c r="D4477" s="69" t="s">
        <v>1937</v>
      </c>
      <c r="E4477" s="69" t="s">
        <v>2048</v>
      </c>
      <c r="F4477" s="69">
        <v>1825</v>
      </c>
      <c r="G4477" s="69" t="s">
        <v>1939</v>
      </c>
      <c r="O4477" s="73"/>
      <c r="P4477" s="73"/>
    </row>
    <row r="4478" spans="1:54" ht="14.4">
      <c r="A4478" s="27" t="str">
        <f>VLOOKUP(C4478,'user list'!A:B,2,0)</f>
        <v>QCTD</v>
      </c>
      <c r="B4478" s="172">
        <v>45811.645856481482</v>
      </c>
      <c r="C4478" s="69" t="s">
        <v>269</v>
      </c>
      <c r="D4478" s="69" t="s">
        <v>1937</v>
      </c>
      <c r="E4478" s="69" t="s">
        <v>2463</v>
      </c>
      <c r="F4478" s="69">
        <v>1760</v>
      </c>
      <c r="G4478" s="69" t="s">
        <v>1939</v>
      </c>
      <c r="AY4478" s="74"/>
      <c r="BB4478" s="74"/>
    </row>
    <row r="4479" spans="1:54" ht="14.4">
      <c r="A4479" s="27" t="str">
        <f>VLOOKUP(C4479,'user list'!A:B,2,0)</f>
        <v>QCTD</v>
      </c>
      <c r="B4479" s="172">
        <v>45811.646296296298</v>
      </c>
      <c r="C4479" s="69" t="s">
        <v>269</v>
      </c>
      <c r="D4479" s="69" t="s">
        <v>1937</v>
      </c>
      <c r="E4479" s="69" t="s">
        <v>2463</v>
      </c>
      <c r="F4479" s="69">
        <v>1760</v>
      </c>
      <c r="G4479" s="69" t="s">
        <v>1947</v>
      </c>
      <c r="L4479" s="73"/>
      <c r="M4479" s="73"/>
    </row>
    <row r="4480" spans="1:54" ht="14.4">
      <c r="A4480" s="27" t="str">
        <f>VLOOKUP(C4480,'user list'!A:B,2,0)</f>
        <v>QCTD</v>
      </c>
      <c r="B4480" s="172">
        <v>45811.646296296298</v>
      </c>
      <c r="C4480" s="69" t="s">
        <v>269</v>
      </c>
      <c r="D4480" s="69" t="s">
        <v>1937</v>
      </c>
      <c r="E4480" s="69" t="s">
        <v>2463</v>
      </c>
      <c r="F4480" s="69">
        <v>1760</v>
      </c>
      <c r="G4480" s="69" t="s">
        <v>1948</v>
      </c>
      <c r="L4480" s="73"/>
      <c r="M4480" s="73"/>
    </row>
    <row r="4481" spans="1:31" ht="14.4">
      <c r="A4481" s="27" t="str">
        <f>VLOOKUP(C4481,'user list'!A:B,2,0)</f>
        <v>QCTD</v>
      </c>
      <c r="B4481" s="172">
        <v>45811.646296296298</v>
      </c>
      <c r="C4481" s="69" t="s">
        <v>269</v>
      </c>
      <c r="D4481" s="69" t="s">
        <v>1937</v>
      </c>
      <c r="E4481" s="69" t="s">
        <v>2463</v>
      </c>
      <c r="F4481" s="69">
        <v>1760</v>
      </c>
      <c r="G4481" s="69" t="s">
        <v>1939</v>
      </c>
      <c r="O4481" s="73"/>
      <c r="P4481" s="73"/>
    </row>
    <row r="4482" spans="1:31" ht="14.4">
      <c r="A4482" s="27" t="str">
        <f>VLOOKUP(C4482,'user list'!A:B,2,0)</f>
        <v>Admin</v>
      </c>
      <c r="B4482" s="172">
        <v>45811.646296296298</v>
      </c>
      <c r="C4482" s="69" t="s">
        <v>186</v>
      </c>
      <c r="D4482" s="69" t="s">
        <v>1937</v>
      </c>
      <c r="E4482" s="69" t="s">
        <v>2463</v>
      </c>
      <c r="F4482" s="69">
        <v>1760</v>
      </c>
      <c r="G4482" s="69" t="s">
        <v>1948</v>
      </c>
      <c r="O4482" s="73"/>
      <c r="P4482" s="73"/>
    </row>
    <row r="4483" spans="1:31" ht="14.4">
      <c r="A4483" s="27" t="str">
        <f>VLOOKUP(C4483,'user list'!A:B,2,0)</f>
        <v>OCM</v>
      </c>
      <c r="B4483" s="172">
        <v>45811.646874999999</v>
      </c>
      <c r="C4483" s="69" t="s">
        <v>231</v>
      </c>
      <c r="D4483" s="69" t="s">
        <v>1937</v>
      </c>
      <c r="E4483" s="69" t="s">
        <v>2048</v>
      </c>
      <c r="F4483" s="69">
        <v>1825</v>
      </c>
      <c r="G4483" s="69" t="s">
        <v>1947</v>
      </c>
    </row>
    <row r="4484" spans="1:31" ht="14.4">
      <c r="A4484" s="27" t="str">
        <f>VLOOKUP(C4484,'user list'!A:B,2,0)</f>
        <v>OCM</v>
      </c>
      <c r="B4484" s="172">
        <v>45811.646874999999</v>
      </c>
      <c r="C4484" s="69" t="s">
        <v>231</v>
      </c>
      <c r="D4484" s="69" t="s">
        <v>1937</v>
      </c>
      <c r="E4484" s="69" t="s">
        <v>2048</v>
      </c>
      <c r="F4484" s="69">
        <v>1825</v>
      </c>
      <c r="G4484" s="69" t="s">
        <v>1948</v>
      </c>
    </row>
    <row r="4485" spans="1:31" ht="14.4">
      <c r="A4485" s="27" t="str">
        <f>VLOOKUP(C4485,'user list'!A:B,2,0)</f>
        <v>Admin</v>
      </c>
      <c r="B4485" s="172">
        <v>45811.646886574075</v>
      </c>
      <c r="C4485" s="69" t="s">
        <v>186</v>
      </c>
      <c r="D4485" s="69" t="s">
        <v>1937</v>
      </c>
      <c r="E4485" s="69" t="s">
        <v>2048</v>
      </c>
      <c r="F4485" s="69">
        <v>1825</v>
      </c>
      <c r="G4485" s="69" t="s">
        <v>1948</v>
      </c>
      <c r="O4485" s="73"/>
      <c r="P4485" s="73"/>
    </row>
    <row r="4486" spans="1:31" ht="14.4">
      <c r="A4486" s="27" t="str">
        <f>VLOOKUP(C4486,'user list'!A:B,2,0)</f>
        <v>OCA</v>
      </c>
      <c r="B4486" s="172">
        <v>45811.648159722223</v>
      </c>
      <c r="C4486" s="69" t="s">
        <v>228</v>
      </c>
      <c r="D4486" s="69" t="s">
        <v>1937</v>
      </c>
      <c r="E4486" s="69" t="s">
        <v>2444</v>
      </c>
      <c r="F4486" s="69">
        <v>1730</v>
      </c>
      <c r="G4486" s="69" t="s">
        <v>1939</v>
      </c>
      <c r="L4486" s="73"/>
      <c r="M4486" s="73"/>
    </row>
    <row r="4487" spans="1:31" ht="14.4">
      <c r="A4487" s="27" t="str">
        <f>VLOOKUP(C4487,'user list'!A:B,2,0)</f>
        <v>OCA</v>
      </c>
      <c r="B4487" s="172">
        <v>45811.648275462961</v>
      </c>
      <c r="C4487" s="69" t="s">
        <v>228</v>
      </c>
      <c r="D4487" s="69" t="s">
        <v>1937</v>
      </c>
      <c r="E4487" s="69" t="s">
        <v>2047</v>
      </c>
      <c r="F4487" s="69">
        <v>1735</v>
      </c>
      <c r="G4487" s="69" t="s">
        <v>1939</v>
      </c>
    </row>
    <row r="4488" spans="1:31" ht="14.4">
      <c r="A4488" s="27" t="str">
        <f>VLOOKUP(C4488,'user list'!A:B,2,0)</f>
        <v>OCA</v>
      </c>
      <c r="B4488" s="172">
        <v>45811.648460648146</v>
      </c>
      <c r="C4488" s="69" t="s">
        <v>228</v>
      </c>
      <c r="D4488" s="69" t="s">
        <v>1937</v>
      </c>
      <c r="E4488" s="69" t="s">
        <v>2463</v>
      </c>
      <c r="F4488" s="69">
        <v>1760</v>
      </c>
      <c r="G4488" s="69" t="s">
        <v>1939</v>
      </c>
    </row>
    <row r="4489" spans="1:31" ht="14.4">
      <c r="A4489" s="27" t="str">
        <f>VLOOKUP(C4489,'user list'!A:B,2,0)</f>
        <v>Admin</v>
      </c>
      <c r="B4489" s="172">
        <v>45811.648576388892</v>
      </c>
      <c r="C4489" s="69" t="s">
        <v>186</v>
      </c>
      <c r="D4489" s="69" t="s">
        <v>2486</v>
      </c>
      <c r="E4489" s="69" t="s">
        <v>2497</v>
      </c>
      <c r="F4489" s="69"/>
      <c r="G4489" s="69" t="s">
        <v>2491</v>
      </c>
      <c r="AD4489" s="73"/>
      <c r="AE4489" s="73"/>
    </row>
    <row r="4490" spans="1:31" ht="14.4">
      <c r="A4490" s="27" t="str">
        <f>VLOOKUP(C4490,'user list'!A:B,2,0)</f>
        <v>Admin</v>
      </c>
      <c r="B4490" s="172">
        <v>45811.648587962962</v>
      </c>
      <c r="C4490" s="69" t="s">
        <v>186</v>
      </c>
      <c r="D4490" s="69" t="s">
        <v>2486</v>
      </c>
      <c r="E4490" s="69" t="s">
        <v>2497</v>
      </c>
      <c r="F4490" s="69"/>
      <c r="G4490" s="69" t="s">
        <v>2488</v>
      </c>
    </row>
    <row r="4491" spans="1:31" ht="14.4">
      <c r="A4491" s="27" t="str">
        <f>VLOOKUP(C4491,'user list'!A:B,2,0)</f>
        <v>Admin</v>
      </c>
      <c r="B4491" s="172">
        <v>45811.648587962962</v>
      </c>
      <c r="C4491" s="69" t="s">
        <v>186</v>
      </c>
      <c r="D4491" s="69" t="s">
        <v>2486</v>
      </c>
      <c r="E4491" s="69" t="s">
        <v>2497</v>
      </c>
      <c r="F4491" s="69"/>
      <c r="G4491" s="69" t="s">
        <v>2488</v>
      </c>
      <c r="L4491" s="74"/>
      <c r="O4491" s="73"/>
      <c r="P4491" s="73"/>
    </row>
    <row r="4492" spans="1:31" ht="14.4">
      <c r="A4492" s="27" t="str">
        <f>VLOOKUP(C4492,'user list'!A:B,2,0)</f>
        <v>Admin</v>
      </c>
      <c r="B4492" s="172">
        <v>45811.648599537039</v>
      </c>
      <c r="C4492" s="69" t="s">
        <v>186</v>
      </c>
      <c r="D4492" s="69" t="s">
        <v>2486</v>
      </c>
      <c r="E4492" s="69" t="s">
        <v>2497</v>
      </c>
      <c r="F4492" s="69"/>
      <c r="G4492" s="69" t="s">
        <v>2488</v>
      </c>
    </row>
    <row r="4493" spans="1:31" ht="14.4">
      <c r="A4493" s="27" t="str">
        <f>VLOOKUP(C4493,'user list'!A:B,2,0)</f>
        <v>Admin</v>
      </c>
      <c r="B4493" s="172">
        <v>45811.648738425924</v>
      </c>
      <c r="C4493" s="69" t="s">
        <v>186</v>
      </c>
      <c r="D4493" s="69" t="s">
        <v>2486</v>
      </c>
      <c r="E4493" s="69" t="s">
        <v>2497</v>
      </c>
      <c r="F4493" s="69"/>
      <c r="G4493" s="69" t="s">
        <v>2488</v>
      </c>
    </row>
    <row r="4494" spans="1:31" ht="14.4">
      <c r="A4494" s="27" t="str">
        <f>VLOOKUP(C4494,'user list'!A:B,2,0)</f>
        <v>Admin</v>
      </c>
      <c r="B4494" s="172">
        <v>45811.648738425924</v>
      </c>
      <c r="C4494" s="69" t="s">
        <v>186</v>
      </c>
      <c r="D4494" s="69" t="s">
        <v>2486</v>
      </c>
      <c r="E4494" s="69" t="s">
        <v>2497</v>
      </c>
      <c r="F4494" s="69"/>
      <c r="G4494" s="69" t="s">
        <v>2488</v>
      </c>
    </row>
    <row r="4495" spans="1:31" ht="14.4">
      <c r="A4495" s="27" t="str">
        <f>VLOOKUP(C4495,'user list'!A:B,2,0)</f>
        <v>OCA</v>
      </c>
      <c r="B4495" s="172">
        <v>45811.649236111109</v>
      </c>
      <c r="C4495" s="69" t="s">
        <v>228</v>
      </c>
      <c r="D4495" s="69" t="s">
        <v>1937</v>
      </c>
      <c r="E4495" s="69" t="s">
        <v>2463</v>
      </c>
      <c r="F4495" s="69">
        <v>1760</v>
      </c>
      <c r="G4495" s="69" t="s">
        <v>2441</v>
      </c>
    </row>
    <row r="4496" spans="1:31" ht="14.4">
      <c r="A4496" s="27" t="str">
        <f>VLOOKUP(C4496,'user list'!A:B,2,0)</f>
        <v>DOE</v>
      </c>
      <c r="B4496" s="172">
        <v>45811.652592592596</v>
      </c>
      <c r="C4496" s="69" t="s">
        <v>212</v>
      </c>
      <c r="D4496" s="69" t="s">
        <v>1937</v>
      </c>
      <c r="E4496" s="69" t="s">
        <v>2485</v>
      </c>
      <c r="F4496" s="69">
        <v>1808</v>
      </c>
      <c r="G4496" s="69" t="s">
        <v>1939</v>
      </c>
      <c r="R4496" s="73"/>
      <c r="S4496" s="73"/>
    </row>
    <row r="4497" spans="1:19" ht="14.4">
      <c r="A4497" s="27" t="str">
        <f>VLOOKUP(C4497,'user list'!A:B,2,0)</f>
        <v>DOE</v>
      </c>
      <c r="B4497" s="172">
        <v>45811.65283564815</v>
      </c>
      <c r="C4497" s="69" t="s">
        <v>212</v>
      </c>
      <c r="D4497" s="69" t="s">
        <v>1937</v>
      </c>
      <c r="E4497" s="69" t="s">
        <v>2483</v>
      </c>
      <c r="F4497" s="69">
        <v>1805</v>
      </c>
      <c r="G4497" s="69" t="s">
        <v>1939</v>
      </c>
    </row>
    <row r="4498" spans="1:19" ht="14.4">
      <c r="A4498" s="27" t="str">
        <f>VLOOKUP(C4498,'user list'!A:B,2,0)</f>
        <v>DOE</v>
      </c>
      <c r="B4498" s="172">
        <v>45811.653055555558</v>
      </c>
      <c r="C4498" s="69" t="s">
        <v>212</v>
      </c>
      <c r="D4498" s="69" t="s">
        <v>1937</v>
      </c>
      <c r="E4498" s="69" t="s">
        <v>2484</v>
      </c>
      <c r="F4498" s="69">
        <v>1807</v>
      </c>
      <c r="G4498" s="69" t="s">
        <v>1939</v>
      </c>
    </row>
    <row r="4499" spans="1:19" ht="14.4">
      <c r="A4499" s="27" t="str">
        <f>VLOOKUP(C4499,'user list'!A:B,2,0)</f>
        <v>DOE</v>
      </c>
      <c r="B4499" s="172">
        <v>45811.653425925928</v>
      </c>
      <c r="C4499" s="69" t="s">
        <v>212</v>
      </c>
      <c r="D4499" s="69" t="s">
        <v>1937</v>
      </c>
      <c r="E4499" s="69" t="s">
        <v>2485</v>
      </c>
      <c r="F4499" s="69">
        <v>1808</v>
      </c>
      <c r="G4499" s="69" t="s">
        <v>1939</v>
      </c>
    </row>
    <row r="4500" spans="1:19" ht="14.4">
      <c r="A4500" s="27" t="str">
        <f>VLOOKUP(C4500,'user list'!A:B,2,0)</f>
        <v>DOE</v>
      </c>
      <c r="B4500" s="172">
        <v>45811.653611111113</v>
      </c>
      <c r="C4500" s="69" t="s">
        <v>212</v>
      </c>
      <c r="D4500" s="69" t="s">
        <v>1937</v>
      </c>
      <c r="E4500" s="69" t="s">
        <v>2484</v>
      </c>
      <c r="F4500" s="69">
        <v>1807</v>
      </c>
      <c r="G4500" s="69" t="s">
        <v>1939</v>
      </c>
    </row>
    <row r="4501" spans="1:19" ht="14.4">
      <c r="A4501" s="27" t="str">
        <f>VLOOKUP(C4501,'user list'!A:B,2,0)</f>
        <v>DOE</v>
      </c>
      <c r="B4501" s="172">
        <v>45811.653657407405</v>
      </c>
      <c r="C4501" s="69" t="s">
        <v>212</v>
      </c>
      <c r="D4501" s="69" t="s">
        <v>1937</v>
      </c>
      <c r="E4501" s="69" t="s">
        <v>2483</v>
      </c>
      <c r="F4501" s="69">
        <v>1805</v>
      </c>
      <c r="G4501" s="69" t="s">
        <v>1939</v>
      </c>
    </row>
    <row r="4502" spans="1:19" ht="14.4">
      <c r="A4502" s="27" t="str">
        <f>VLOOKUP(C4502,'user list'!A:B,2,0)</f>
        <v>DOE</v>
      </c>
      <c r="B4502" s="172">
        <v>45811.65388888889</v>
      </c>
      <c r="C4502" s="69" t="s">
        <v>212</v>
      </c>
      <c r="D4502" s="69" t="s">
        <v>1937</v>
      </c>
      <c r="E4502" s="69" t="s">
        <v>2445</v>
      </c>
      <c r="F4502" s="69">
        <v>1731</v>
      </c>
      <c r="G4502" s="69" t="s">
        <v>1939</v>
      </c>
    </row>
    <row r="4503" spans="1:19" ht="14.4">
      <c r="A4503" s="27" t="str">
        <f>VLOOKUP(C4503,'user list'!A:B,2,0)</f>
        <v>DOE</v>
      </c>
      <c r="B4503" s="172">
        <v>45811.653923611113</v>
      </c>
      <c r="C4503" s="69" t="s">
        <v>212</v>
      </c>
      <c r="D4503" s="69" t="s">
        <v>1937</v>
      </c>
      <c r="E4503" s="69" t="s">
        <v>2450</v>
      </c>
      <c r="F4503" s="69">
        <v>1740</v>
      </c>
      <c r="G4503" s="69" t="s">
        <v>1939</v>
      </c>
      <c r="O4503" s="73"/>
      <c r="P4503" s="73"/>
    </row>
    <row r="4504" spans="1:19" ht="14.4">
      <c r="A4504" s="27" t="str">
        <f>VLOOKUP(C4504,'user list'!A:B,2,0)</f>
        <v>DOE</v>
      </c>
      <c r="B4504" s="172">
        <v>45811.653958333336</v>
      </c>
      <c r="C4504" s="69" t="s">
        <v>212</v>
      </c>
      <c r="D4504" s="69" t="s">
        <v>1937</v>
      </c>
      <c r="E4504" s="69" t="s">
        <v>2469</v>
      </c>
      <c r="F4504" s="69">
        <v>1780</v>
      </c>
      <c r="G4504" s="69" t="s">
        <v>1939</v>
      </c>
      <c r="L4504" s="73"/>
      <c r="M4504" s="73"/>
    </row>
    <row r="4505" spans="1:19" ht="14.4">
      <c r="A4505" s="27" t="str">
        <f>VLOOKUP(C4505,'user list'!A:B,2,0)</f>
        <v>DOE</v>
      </c>
      <c r="B4505" s="172">
        <v>45811.654039351852</v>
      </c>
      <c r="C4505" s="69" t="s">
        <v>212</v>
      </c>
      <c r="D4505" s="69" t="s">
        <v>1937</v>
      </c>
      <c r="E4505" s="69" t="s">
        <v>2471</v>
      </c>
      <c r="F4505" s="69">
        <v>1782</v>
      </c>
      <c r="G4505" s="69" t="s">
        <v>1939</v>
      </c>
    </row>
    <row r="4506" spans="1:19" ht="14.4">
      <c r="A4506" s="27" t="str">
        <f>VLOOKUP(C4506,'user list'!A:B,2,0)</f>
        <v>DOE</v>
      </c>
      <c r="B4506" s="172">
        <v>45811.654108796298</v>
      </c>
      <c r="C4506" s="69" t="s">
        <v>212</v>
      </c>
      <c r="D4506" s="69" t="s">
        <v>1937</v>
      </c>
      <c r="E4506" s="69" t="s">
        <v>2472</v>
      </c>
      <c r="F4506" s="69">
        <v>1786</v>
      </c>
      <c r="G4506" s="69" t="s">
        <v>1939</v>
      </c>
    </row>
    <row r="4507" spans="1:19" ht="14.4">
      <c r="A4507" s="27" t="str">
        <f>VLOOKUP(C4507,'user list'!A:B,2,0)</f>
        <v>DOE</v>
      </c>
      <c r="B4507" s="172">
        <v>45811.65415509259</v>
      </c>
      <c r="C4507" s="69" t="s">
        <v>212</v>
      </c>
      <c r="D4507" s="69" t="s">
        <v>1937</v>
      </c>
      <c r="E4507" s="69" t="s">
        <v>2484</v>
      </c>
      <c r="F4507" s="69">
        <v>1807</v>
      </c>
      <c r="G4507" s="69" t="s">
        <v>1939</v>
      </c>
    </row>
    <row r="4508" spans="1:19" ht="14.4">
      <c r="A4508" s="27" t="str">
        <f>VLOOKUP(C4508,'user list'!A:B,2,0)</f>
        <v>DOE</v>
      </c>
      <c r="B4508" s="172">
        <v>45811.654189814813</v>
      </c>
      <c r="C4508" s="69" t="s">
        <v>212</v>
      </c>
      <c r="D4508" s="69" t="s">
        <v>1937</v>
      </c>
      <c r="E4508" s="69" t="s">
        <v>2485</v>
      </c>
      <c r="F4508" s="69">
        <v>1808</v>
      </c>
      <c r="G4508" s="69" t="s">
        <v>1939</v>
      </c>
    </row>
    <row r="4509" spans="1:19" ht="14.4">
      <c r="A4509" s="27" t="str">
        <f>VLOOKUP(C4509,'user list'!A:B,2,0)</f>
        <v>DOE</v>
      </c>
      <c r="B4509" s="172">
        <v>45811.654456018521</v>
      </c>
      <c r="C4509" s="69" t="s">
        <v>212</v>
      </c>
      <c r="D4509" s="69" t="s">
        <v>1937</v>
      </c>
      <c r="E4509" s="69" t="s">
        <v>2484</v>
      </c>
      <c r="F4509" s="69">
        <v>1807</v>
      </c>
      <c r="G4509" s="69" t="s">
        <v>1939</v>
      </c>
    </row>
    <row r="4510" spans="1:19" ht="14.4">
      <c r="A4510" s="27" t="str">
        <f>VLOOKUP(C4510,'user list'!A:B,2,0)</f>
        <v>DOE</v>
      </c>
      <c r="B4510" s="172">
        <v>45811.65457175926</v>
      </c>
      <c r="C4510" s="69" t="s">
        <v>212</v>
      </c>
      <c r="D4510" s="69" t="s">
        <v>1937</v>
      </c>
      <c r="E4510" s="69" t="s">
        <v>2485</v>
      </c>
      <c r="F4510" s="69">
        <v>1808</v>
      </c>
      <c r="G4510" s="69" t="s">
        <v>1939</v>
      </c>
    </row>
    <row r="4511" spans="1:19" ht="14.4">
      <c r="A4511" s="27" t="str">
        <f>VLOOKUP(C4511,'user list'!A:B,2,0)</f>
        <v>DOE</v>
      </c>
      <c r="B4511" s="172">
        <v>45811.654618055552</v>
      </c>
      <c r="C4511" s="69" t="s">
        <v>212</v>
      </c>
      <c r="D4511" s="69" t="s">
        <v>1937</v>
      </c>
      <c r="E4511" s="69" t="s">
        <v>2483</v>
      </c>
      <c r="F4511" s="69">
        <v>1805</v>
      </c>
      <c r="G4511" s="69" t="s">
        <v>1939</v>
      </c>
    </row>
    <row r="4512" spans="1:19" ht="14.4">
      <c r="A4512" s="27" t="str">
        <f>VLOOKUP(C4512,'user list'!A:B,2,0)</f>
        <v>DPOS</v>
      </c>
      <c r="B4512" s="172">
        <v>45811.654652777775</v>
      </c>
      <c r="C4512" s="69" t="s">
        <v>213</v>
      </c>
      <c r="D4512" s="69" t="s">
        <v>1937</v>
      </c>
      <c r="E4512" s="69" t="s">
        <v>2048</v>
      </c>
      <c r="F4512" s="69">
        <v>1800</v>
      </c>
      <c r="G4512" s="69" t="s">
        <v>1939</v>
      </c>
      <c r="R4512" s="73"/>
      <c r="S4512" s="73"/>
    </row>
    <row r="4513" spans="1:33" ht="14.4">
      <c r="A4513" s="27" t="str">
        <f>VLOOKUP(C4513,'user list'!A:B,2,0)</f>
        <v>DPOS</v>
      </c>
      <c r="B4513" s="172">
        <v>45811.654675925929</v>
      </c>
      <c r="C4513" s="69" t="s">
        <v>213</v>
      </c>
      <c r="D4513" s="69" t="s">
        <v>1937</v>
      </c>
      <c r="E4513" s="69" t="s">
        <v>2463</v>
      </c>
      <c r="F4513" s="69">
        <v>1760</v>
      </c>
      <c r="G4513" s="69" t="s">
        <v>1939</v>
      </c>
    </row>
    <row r="4514" spans="1:33" ht="14.4">
      <c r="A4514" s="27" t="str">
        <f>VLOOKUP(C4514,'user list'!A:B,2,0)</f>
        <v>DOE</v>
      </c>
      <c r="B4514" s="172">
        <v>45811.654756944445</v>
      </c>
      <c r="C4514" s="69" t="s">
        <v>212</v>
      </c>
      <c r="D4514" s="69" t="s">
        <v>1937</v>
      </c>
      <c r="E4514" s="69" t="s">
        <v>2485</v>
      </c>
      <c r="F4514" s="69">
        <v>1808</v>
      </c>
      <c r="G4514" s="69" t="s">
        <v>1939</v>
      </c>
    </row>
    <row r="4515" spans="1:33" ht="14.4">
      <c r="A4515" s="27" t="str">
        <f>VLOOKUP(C4515,'user list'!A:B,2,0)</f>
        <v>DPOS</v>
      </c>
      <c r="B4515" s="172">
        <v>45811.654780092591</v>
      </c>
      <c r="C4515" s="69" t="s">
        <v>213</v>
      </c>
      <c r="D4515" s="69" t="s">
        <v>1937</v>
      </c>
      <c r="E4515" s="69" t="s">
        <v>2048</v>
      </c>
      <c r="F4515" s="69">
        <v>1800</v>
      </c>
      <c r="G4515" s="69" t="s">
        <v>1939</v>
      </c>
      <c r="L4515" s="73"/>
      <c r="M4515" s="73"/>
    </row>
    <row r="4516" spans="1:33" ht="14.4">
      <c r="A4516" s="27" t="str">
        <f>VLOOKUP(C4516,'user list'!A:B,2,0)</f>
        <v>DPOS</v>
      </c>
      <c r="B4516" s="172">
        <v>45811.654791666668</v>
      </c>
      <c r="C4516" s="69" t="s">
        <v>213</v>
      </c>
      <c r="D4516" s="69" t="s">
        <v>1937</v>
      </c>
      <c r="E4516" s="69" t="s">
        <v>2463</v>
      </c>
      <c r="F4516" s="69">
        <v>1760</v>
      </c>
      <c r="G4516" s="69" t="s">
        <v>1939</v>
      </c>
    </row>
    <row r="4517" spans="1:33" ht="14.4">
      <c r="A4517" s="27" t="str">
        <f>VLOOKUP(C4517,'user list'!A:B,2,0)</f>
        <v>DPOS</v>
      </c>
      <c r="B4517" s="172">
        <v>45811.654999999999</v>
      </c>
      <c r="C4517" s="69" t="s">
        <v>213</v>
      </c>
      <c r="D4517" s="69" t="s">
        <v>1937</v>
      </c>
      <c r="E4517" s="69" t="s">
        <v>2463</v>
      </c>
      <c r="F4517" s="69">
        <v>1760</v>
      </c>
      <c r="G4517" s="69" t="s">
        <v>2441</v>
      </c>
    </row>
    <row r="4518" spans="1:33" ht="14.4">
      <c r="A4518" s="27" t="str">
        <f>VLOOKUP(C4518,'user list'!A:B,2,0)</f>
        <v>PLEB</v>
      </c>
      <c r="B4518" s="172">
        <v>45811.65730324074</v>
      </c>
      <c r="C4518" s="69" t="s">
        <v>260</v>
      </c>
      <c r="D4518" s="69" t="s">
        <v>1937</v>
      </c>
      <c r="E4518" s="69" t="s">
        <v>2483</v>
      </c>
      <c r="F4518" s="69">
        <v>1805</v>
      </c>
      <c r="G4518" s="69" t="s">
        <v>1939</v>
      </c>
    </row>
    <row r="4519" spans="1:33" ht="14.4">
      <c r="A4519" s="27" t="str">
        <f>VLOOKUP(C4519,'user list'!A:B,2,0)</f>
        <v>PLEB</v>
      </c>
      <c r="B4519" s="172">
        <v>45811.657314814816</v>
      </c>
      <c r="C4519" s="69" t="s">
        <v>260</v>
      </c>
      <c r="D4519" s="69" t="s">
        <v>1937</v>
      </c>
      <c r="E4519" s="69" t="s">
        <v>2483</v>
      </c>
      <c r="F4519" s="69">
        <v>1805</v>
      </c>
      <c r="G4519" s="69" t="s">
        <v>1939</v>
      </c>
    </row>
    <row r="4520" spans="1:33" ht="14.4">
      <c r="A4520" s="27" t="str">
        <f>VLOOKUP(C4520,'user list'!A:B,2,0)</f>
        <v>PLEB</v>
      </c>
      <c r="B4520" s="172">
        <v>45811.657511574071</v>
      </c>
      <c r="C4520" s="69" t="s">
        <v>260</v>
      </c>
      <c r="D4520" s="69" t="s">
        <v>1937</v>
      </c>
      <c r="E4520" s="69" t="s">
        <v>2483</v>
      </c>
      <c r="F4520" s="69">
        <v>1805</v>
      </c>
      <c r="G4520" s="69" t="s">
        <v>1939</v>
      </c>
    </row>
    <row r="4521" spans="1:33" ht="14.4">
      <c r="A4521" s="27" t="str">
        <f>VLOOKUP(C4521,'user list'!A:B,2,0)</f>
        <v>PLEB</v>
      </c>
      <c r="B4521" s="172">
        <v>45811.658020833333</v>
      </c>
      <c r="C4521" s="69" t="s">
        <v>260</v>
      </c>
      <c r="D4521" s="69" t="s">
        <v>1937</v>
      </c>
      <c r="E4521" s="69" t="s">
        <v>2483</v>
      </c>
      <c r="F4521" s="69">
        <v>1805</v>
      </c>
      <c r="G4521" s="69" t="s">
        <v>2441</v>
      </c>
    </row>
    <row r="4522" spans="1:33" ht="14.4">
      <c r="A4522" s="27" t="str">
        <f>VLOOKUP(C4522,'user list'!A:B,2,0)</f>
        <v>PLEB</v>
      </c>
      <c r="B4522" s="172">
        <v>45811.658460648148</v>
      </c>
      <c r="C4522" s="69" t="s">
        <v>260</v>
      </c>
      <c r="D4522" s="69" t="s">
        <v>1937</v>
      </c>
      <c r="E4522" s="69" t="s">
        <v>2483</v>
      </c>
      <c r="F4522" s="69">
        <v>1805</v>
      </c>
      <c r="G4522" s="69" t="s">
        <v>2441</v>
      </c>
    </row>
    <row r="4523" spans="1:33" ht="14.4">
      <c r="A4523" s="27" t="str">
        <f>VLOOKUP(C4523,'user list'!A:B,2,0)</f>
        <v>PLEB</v>
      </c>
      <c r="B4523" s="172">
        <v>45811.658773148149</v>
      </c>
      <c r="C4523" s="69" t="s">
        <v>260</v>
      </c>
      <c r="D4523" s="69" t="s">
        <v>1937</v>
      </c>
      <c r="E4523" s="69" t="s">
        <v>2483</v>
      </c>
      <c r="F4523" s="69">
        <v>1805</v>
      </c>
      <c r="G4523" s="69" t="s">
        <v>1939</v>
      </c>
    </row>
    <row r="4524" spans="1:33" ht="14.4">
      <c r="A4524" s="27" t="str">
        <f>VLOOKUP(C4524,'user list'!A:B,2,0)</f>
        <v>PLEB</v>
      </c>
      <c r="B4524" s="172">
        <v>45811.659803240742</v>
      </c>
      <c r="C4524" s="69" t="s">
        <v>260</v>
      </c>
      <c r="D4524" s="69" t="s">
        <v>1937</v>
      </c>
      <c r="E4524" s="69" t="s">
        <v>2483</v>
      </c>
      <c r="F4524" s="69">
        <v>1805</v>
      </c>
      <c r="G4524" s="69" t="s">
        <v>1939</v>
      </c>
    </row>
    <row r="4525" spans="1:33" ht="14.4">
      <c r="A4525" s="27" t="str">
        <f>VLOOKUP(C4525,'user list'!A:B,2,0)</f>
        <v>PLEB</v>
      </c>
      <c r="B4525" s="172">
        <v>45811.659988425927</v>
      </c>
      <c r="C4525" s="69" t="s">
        <v>260</v>
      </c>
      <c r="D4525" s="69" t="s">
        <v>1937</v>
      </c>
      <c r="E4525" s="69" t="s">
        <v>2483</v>
      </c>
      <c r="F4525" s="69">
        <v>1805</v>
      </c>
      <c r="G4525" s="69" t="s">
        <v>2441</v>
      </c>
      <c r="AD4525" s="74"/>
      <c r="AG4525" s="74"/>
    </row>
    <row r="4526" spans="1:33" ht="14.4">
      <c r="A4526" s="27" t="str">
        <f>VLOOKUP(C4526,'user list'!A:B,2,0)</f>
        <v>LEDIPO</v>
      </c>
      <c r="B4526" s="172">
        <v>45811.661423611113</v>
      </c>
      <c r="C4526" s="69" t="s">
        <v>222</v>
      </c>
      <c r="D4526" s="69" t="s">
        <v>1937</v>
      </c>
      <c r="E4526" s="69" t="s">
        <v>2498</v>
      </c>
      <c r="F4526" s="69">
        <v>1827</v>
      </c>
      <c r="G4526" s="69" t="s">
        <v>2440</v>
      </c>
      <c r="L4526" s="73"/>
      <c r="M4526" s="73"/>
    </row>
    <row r="4527" spans="1:33" ht="14.4">
      <c r="A4527" s="27" t="str">
        <f>VLOOKUP(C4527,'user list'!A:B,2,0)</f>
        <v>Admin</v>
      </c>
      <c r="B4527" s="172">
        <v>45811.661435185182</v>
      </c>
      <c r="C4527" s="69" t="s">
        <v>186</v>
      </c>
      <c r="D4527" s="69" t="s">
        <v>1937</v>
      </c>
      <c r="E4527" s="69" t="s">
        <v>2498</v>
      </c>
      <c r="F4527" s="69">
        <v>1827</v>
      </c>
      <c r="G4527" s="69" t="s">
        <v>1948</v>
      </c>
    </row>
    <row r="4528" spans="1:33" ht="14.4">
      <c r="A4528" s="27" t="str">
        <f>VLOOKUP(C4528,'user list'!A:B,2,0)</f>
        <v>Admin</v>
      </c>
      <c r="B4528" s="172">
        <v>45811.661446759259</v>
      </c>
      <c r="C4528" s="69" t="s">
        <v>186</v>
      </c>
      <c r="D4528" s="69" t="s">
        <v>1937</v>
      </c>
      <c r="E4528" s="69" t="s">
        <v>2498</v>
      </c>
      <c r="F4528" s="69">
        <v>1827</v>
      </c>
      <c r="G4528" s="69" t="s">
        <v>1948</v>
      </c>
      <c r="O4528" s="73"/>
      <c r="P4528" s="73"/>
    </row>
    <row r="4529" spans="1:33" ht="14.4">
      <c r="A4529" s="27" t="str">
        <f>VLOOKUP(C4529,'user list'!A:B,2,0)</f>
        <v>Admin</v>
      </c>
      <c r="B4529" s="172">
        <v>45811.661446759259</v>
      </c>
      <c r="C4529" s="69" t="s">
        <v>186</v>
      </c>
      <c r="D4529" s="69" t="s">
        <v>1937</v>
      </c>
      <c r="E4529" s="69" t="s">
        <v>2498</v>
      </c>
      <c r="F4529" s="69">
        <v>1827</v>
      </c>
      <c r="G4529" s="69" t="s">
        <v>1947</v>
      </c>
      <c r="O4529" s="73"/>
      <c r="P4529" s="73"/>
    </row>
    <row r="4530" spans="1:33" ht="14.4">
      <c r="A4530" s="27" t="str">
        <f>VLOOKUP(C4530,'user list'!A:B,2,0)</f>
        <v>LEDIPO</v>
      </c>
      <c r="B4530" s="172">
        <v>45811.661712962959</v>
      </c>
      <c r="C4530" s="69" t="s">
        <v>222</v>
      </c>
      <c r="D4530" s="69" t="s">
        <v>1937</v>
      </c>
      <c r="E4530" s="69" t="s">
        <v>2438</v>
      </c>
      <c r="F4530" s="69">
        <v>1045</v>
      </c>
      <c r="G4530" s="69" t="s">
        <v>1939</v>
      </c>
    </row>
    <row r="4531" spans="1:33" ht="14.4">
      <c r="A4531" s="27" t="str">
        <f>VLOOKUP(C4531,'user list'!A:B,2,0)</f>
        <v>LEDIPO</v>
      </c>
      <c r="B4531" s="172">
        <v>45811.662060185183</v>
      </c>
      <c r="C4531" s="69" t="s">
        <v>222</v>
      </c>
      <c r="D4531" s="69" t="s">
        <v>1937</v>
      </c>
      <c r="E4531" s="69" t="s">
        <v>2498</v>
      </c>
      <c r="F4531" s="69">
        <v>1827</v>
      </c>
      <c r="G4531" s="69" t="s">
        <v>1939</v>
      </c>
    </row>
    <row r="4532" spans="1:33" ht="14.4">
      <c r="A4532" s="27" t="str">
        <f>VLOOKUP(C4532,'user list'!A:B,2,0)</f>
        <v>LEDIPO</v>
      </c>
      <c r="B4532" s="172">
        <v>45811.66238425926</v>
      </c>
      <c r="C4532" s="69" t="s">
        <v>222</v>
      </c>
      <c r="D4532" s="69" t="s">
        <v>1937</v>
      </c>
      <c r="E4532" s="69" t="s">
        <v>2498</v>
      </c>
      <c r="F4532" s="69">
        <v>1827</v>
      </c>
      <c r="G4532" s="69" t="s">
        <v>1947</v>
      </c>
    </row>
    <row r="4533" spans="1:33" ht="14.4">
      <c r="A4533" s="27" t="str">
        <f>VLOOKUP(C4533,'user list'!A:B,2,0)</f>
        <v>LEDIPO</v>
      </c>
      <c r="B4533" s="172">
        <v>45811.66238425926</v>
      </c>
      <c r="C4533" s="69" t="s">
        <v>222</v>
      </c>
      <c r="D4533" s="69" t="s">
        <v>1937</v>
      </c>
      <c r="E4533" s="69" t="s">
        <v>2498</v>
      </c>
      <c r="F4533" s="69">
        <v>1827</v>
      </c>
      <c r="G4533" s="69" t="s">
        <v>1948</v>
      </c>
      <c r="AD4533" s="73"/>
      <c r="AE4533" s="73"/>
    </row>
    <row r="4534" spans="1:33" ht="14.4">
      <c r="A4534" s="27" t="str">
        <f>VLOOKUP(C4534,'user list'!A:B,2,0)</f>
        <v>LEDIPO</v>
      </c>
      <c r="B4534" s="172">
        <v>45811.662395833337</v>
      </c>
      <c r="C4534" s="69" t="s">
        <v>222</v>
      </c>
      <c r="D4534" s="69" t="s">
        <v>1937</v>
      </c>
      <c r="E4534" s="69" t="s">
        <v>2498</v>
      </c>
      <c r="F4534" s="69">
        <v>1827</v>
      </c>
      <c r="G4534" s="69" t="s">
        <v>1939</v>
      </c>
    </row>
    <row r="4535" spans="1:33" ht="14.4">
      <c r="A4535" s="27" t="str">
        <f>VLOOKUP(C4535,'user list'!A:B,2,0)</f>
        <v>Admin</v>
      </c>
      <c r="B4535" s="172">
        <v>45811.662395833337</v>
      </c>
      <c r="C4535" s="69" t="s">
        <v>186</v>
      </c>
      <c r="D4535" s="69" t="s">
        <v>1937</v>
      </c>
      <c r="E4535" s="69" t="s">
        <v>2498</v>
      </c>
      <c r="F4535" s="69">
        <v>1827</v>
      </c>
      <c r="G4535" s="69" t="s">
        <v>1948</v>
      </c>
      <c r="L4535" s="73"/>
      <c r="M4535" s="73"/>
    </row>
    <row r="4536" spans="1:33" ht="14.4">
      <c r="A4536" s="27" t="str">
        <f>VLOOKUP(C4536,'user list'!A:B,2,0)</f>
        <v>LEDIPO</v>
      </c>
      <c r="B4536" s="172">
        <v>45811.663043981483</v>
      </c>
      <c r="C4536" s="69" t="s">
        <v>222</v>
      </c>
      <c r="D4536" s="69" t="s">
        <v>1937</v>
      </c>
      <c r="E4536" s="69" t="s">
        <v>2498</v>
      </c>
      <c r="F4536" s="69">
        <v>1827</v>
      </c>
      <c r="G4536" s="69" t="s">
        <v>1939</v>
      </c>
    </row>
    <row r="4537" spans="1:33" ht="14.4">
      <c r="A4537" s="27" t="str">
        <f>VLOOKUP(C4537,'user list'!A:B,2,0)</f>
        <v>LEDIPO</v>
      </c>
      <c r="B4537" s="172">
        <v>45811.663090277776</v>
      </c>
      <c r="C4537" s="69" t="s">
        <v>222</v>
      </c>
      <c r="D4537" s="69" t="s">
        <v>1937</v>
      </c>
      <c r="E4537" s="69" t="s">
        <v>2483</v>
      </c>
      <c r="F4537" s="69">
        <v>1805</v>
      </c>
      <c r="G4537" s="69" t="s">
        <v>1939</v>
      </c>
    </row>
    <row r="4538" spans="1:33" ht="14.4">
      <c r="A4538" s="27" t="str">
        <f>VLOOKUP(C4538,'user list'!A:B,2,0)</f>
        <v>LEDIPO</v>
      </c>
      <c r="B4538" s="172">
        <v>45811.663773148146</v>
      </c>
      <c r="C4538" s="69" t="s">
        <v>222</v>
      </c>
      <c r="D4538" s="69" t="s">
        <v>1937</v>
      </c>
      <c r="E4538" s="69" t="s">
        <v>2498</v>
      </c>
      <c r="F4538" s="69">
        <v>1827</v>
      </c>
      <c r="G4538" s="69" t="s">
        <v>1939</v>
      </c>
    </row>
    <row r="4539" spans="1:33" ht="14.4">
      <c r="A4539" s="27" t="str">
        <f>VLOOKUP(C4539,'user list'!A:B,2,0)</f>
        <v>LEDIPO</v>
      </c>
      <c r="B4539" s="172">
        <v>45811.6641087963</v>
      </c>
      <c r="C4539" s="69" t="s">
        <v>222</v>
      </c>
      <c r="D4539" s="69" t="s">
        <v>1937</v>
      </c>
      <c r="E4539" s="69" t="s">
        <v>2498</v>
      </c>
      <c r="F4539" s="69">
        <v>1827</v>
      </c>
      <c r="G4539" s="69" t="s">
        <v>2441</v>
      </c>
      <c r="R4539" s="73"/>
      <c r="S4539" s="73"/>
    </row>
    <row r="4540" spans="1:33" ht="14.4">
      <c r="A4540" s="27" t="str">
        <f>VLOOKUP(C4540,'user list'!A:B,2,0)</f>
        <v>ITDD</v>
      </c>
      <c r="B4540" s="172">
        <v>45811.667743055557</v>
      </c>
      <c r="C4540" s="69" t="s">
        <v>219</v>
      </c>
      <c r="D4540" s="69" t="s">
        <v>1937</v>
      </c>
      <c r="E4540" s="69" t="s">
        <v>1317</v>
      </c>
      <c r="F4540" s="69">
        <v>1824</v>
      </c>
      <c r="G4540" s="69" t="s">
        <v>1939</v>
      </c>
    </row>
    <row r="4541" spans="1:33" ht="14.4">
      <c r="A4541" s="27" t="str">
        <f>VLOOKUP(C4541,'user list'!A:B,2,0)</f>
        <v>DBO</v>
      </c>
      <c r="B4541" s="172">
        <v>45811.667766203704</v>
      </c>
      <c r="C4541" s="69" t="s">
        <v>209</v>
      </c>
      <c r="D4541" s="69" t="s">
        <v>1937</v>
      </c>
      <c r="E4541" s="69" t="s">
        <v>2483</v>
      </c>
      <c r="F4541" s="69">
        <v>1805</v>
      </c>
      <c r="G4541" s="69" t="s">
        <v>1939</v>
      </c>
      <c r="AD4541" s="74"/>
      <c r="AG4541" s="74"/>
    </row>
    <row r="4542" spans="1:33" ht="14.4">
      <c r="A4542" s="27" t="str">
        <f>VLOOKUP(C4542,'user list'!A:B,2,0)</f>
        <v>ITDD</v>
      </c>
      <c r="B4542" s="172">
        <v>45811.667951388888</v>
      </c>
      <c r="C4542" s="69" t="s">
        <v>219</v>
      </c>
      <c r="D4542" s="69" t="s">
        <v>1937</v>
      </c>
      <c r="E4542" s="69" t="s">
        <v>1317</v>
      </c>
      <c r="F4542" s="69">
        <v>1824</v>
      </c>
      <c r="G4542" s="69" t="s">
        <v>1947</v>
      </c>
      <c r="O4542" s="73"/>
      <c r="P4542" s="73"/>
    </row>
    <row r="4543" spans="1:33" ht="14.4">
      <c r="A4543" s="27" t="str">
        <f>VLOOKUP(C4543,'user list'!A:B,2,0)</f>
        <v>ITDD</v>
      </c>
      <c r="B4543" s="172">
        <v>45811.667951388888</v>
      </c>
      <c r="C4543" s="69" t="s">
        <v>219</v>
      </c>
      <c r="D4543" s="69" t="s">
        <v>1937</v>
      </c>
      <c r="E4543" s="69" t="s">
        <v>1317</v>
      </c>
      <c r="F4543" s="69">
        <v>1824</v>
      </c>
      <c r="G4543" s="69" t="s">
        <v>1948</v>
      </c>
      <c r="L4543" s="73"/>
      <c r="M4543" s="73"/>
    </row>
    <row r="4544" spans="1:33" ht="14.4">
      <c r="A4544" s="27" t="str">
        <f>VLOOKUP(C4544,'user list'!A:B,2,0)</f>
        <v>ITDD</v>
      </c>
      <c r="B4544" s="172">
        <v>45811.667951388888</v>
      </c>
      <c r="C4544" s="69" t="s">
        <v>219</v>
      </c>
      <c r="D4544" s="69" t="s">
        <v>1937</v>
      </c>
      <c r="E4544" s="69" t="s">
        <v>1317</v>
      </c>
      <c r="F4544" s="69">
        <v>1824</v>
      </c>
      <c r="G4544" s="69" t="s">
        <v>1939</v>
      </c>
    </row>
    <row r="4545" spans="1:31" ht="14.4">
      <c r="A4545" s="27" t="str">
        <f>VLOOKUP(C4545,'user list'!A:B,2,0)</f>
        <v>Admin</v>
      </c>
      <c r="B4545" s="172">
        <v>45811.667962962965</v>
      </c>
      <c r="C4545" s="69" t="s">
        <v>186</v>
      </c>
      <c r="D4545" s="69" t="s">
        <v>1937</v>
      </c>
      <c r="E4545" s="69" t="s">
        <v>1317</v>
      </c>
      <c r="F4545" s="69">
        <v>1824</v>
      </c>
      <c r="G4545" s="69" t="s">
        <v>1948</v>
      </c>
      <c r="O4545" s="73"/>
      <c r="P4545" s="73"/>
    </row>
    <row r="4546" spans="1:31" ht="14.4">
      <c r="A4546" s="27" t="str">
        <f>VLOOKUP(C4546,'user list'!A:B,2,0)</f>
        <v>ITDD</v>
      </c>
      <c r="B4546" s="172">
        <v>45811.668032407404</v>
      </c>
      <c r="C4546" s="69" t="s">
        <v>219</v>
      </c>
      <c r="D4546" s="69" t="s">
        <v>1937</v>
      </c>
      <c r="E4546" s="69" t="s">
        <v>1317</v>
      </c>
      <c r="F4546" s="69">
        <v>1824</v>
      </c>
      <c r="G4546" s="69" t="s">
        <v>1949</v>
      </c>
      <c r="O4546" s="73"/>
      <c r="P4546" s="73"/>
    </row>
    <row r="4547" spans="1:31" ht="14.4">
      <c r="A4547" s="27" t="str">
        <f>VLOOKUP(C4547,'user list'!A:B,2,0)</f>
        <v>DBO</v>
      </c>
      <c r="B4547" s="172">
        <v>45811.66810185185</v>
      </c>
      <c r="C4547" s="69" t="s">
        <v>209</v>
      </c>
      <c r="D4547" s="69" t="s">
        <v>1937</v>
      </c>
      <c r="E4547" s="69" t="s">
        <v>2483</v>
      </c>
      <c r="F4547" s="69">
        <v>1805</v>
      </c>
      <c r="G4547" s="69" t="s">
        <v>1939</v>
      </c>
    </row>
    <row r="4548" spans="1:31" ht="14.4">
      <c r="A4548" s="27" t="str">
        <f>VLOOKUP(C4548,'user list'!A:B,2,0)</f>
        <v>QCEAU</v>
      </c>
      <c r="B4548" s="172">
        <v>45811.669652777775</v>
      </c>
      <c r="C4548" s="69" t="s">
        <v>266</v>
      </c>
      <c r="D4548" s="69" t="s">
        <v>1937</v>
      </c>
      <c r="E4548" s="69" t="s">
        <v>2451</v>
      </c>
      <c r="F4548" s="69">
        <v>1742</v>
      </c>
      <c r="G4548" s="69" t="s">
        <v>1939</v>
      </c>
    </row>
    <row r="4549" spans="1:31" ht="14.4">
      <c r="A4549" s="27" t="str">
        <f>VLOOKUP(C4549,'user list'!A:B,2,0)</f>
        <v>QCEAU</v>
      </c>
      <c r="B4549" s="172">
        <v>45811.669722222221</v>
      </c>
      <c r="C4549" s="69" t="s">
        <v>266</v>
      </c>
      <c r="D4549" s="69" t="s">
        <v>1937</v>
      </c>
      <c r="E4549" s="69" t="s">
        <v>2455</v>
      </c>
      <c r="F4549" s="69">
        <v>1746</v>
      </c>
      <c r="G4549" s="69" t="s">
        <v>1939</v>
      </c>
    </row>
    <row r="4550" spans="1:31" ht="14.4">
      <c r="A4550" s="27" t="str">
        <f>VLOOKUP(C4550,'user list'!A:B,2,0)</f>
        <v>QCEAU</v>
      </c>
      <c r="B4550" s="172">
        <v>45811.670069444444</v>
      </c>
      <c r="C4550" s="69" t="s">
        <v>266</v>
      </c>
      <c r="D4550" s="69" t="s">
        <v>1937</v>
      </c>
      <c r="E4550" s="69" t="s">
        <v>2451</v>
      </c>
      <c r="F4550" s="69">
        <v>1742</v>
      </c>
      <c r="G4550" s="69" t="s">
        <v>1939</v>
      </c>
    </row>
    <row r="4551" spans="1:31" ht="14.4">
      <c r="A4551" s="27" t="str">
        <f>VLOOKUP(C4551,'user list'!A:B,2,0)</f>
        <v>QCEAU</v>
      </c>
      <c r="B4551" s="172">
        <v>45811.670115740744</v>
      </c>
      <c r="C4551" s="69" t="s">
        <v>266</v>
      </c>
      <c r="D4551" s="69" t="s">
        <v>1937</v>
      </c>
      <c r="E4551" s="69" t="s">
        <v>2455</v>
      </c>
      <c r="F4551" s="69">
        <v>1746</v>
      </c>
      <c r="G4551" s="69" t="s">
        <v>1939</v>
      </c>
    </row>
    <row r="4552" spans="1:31" ht="14.4">
      <c r="A4552" s="27" t="str">
        <f>VLOOKUP(C4552,'user list'!A:B,2,0)</f>
        <v>QCEAU</v>
      </c>
      <c r="B4552" s="172">
        <v>45811.670266203706</v>
      </c>
      <c r="C4552" s="69" t="s">
        <v>266</v>
      </c>
      <c r="D4552" s="69" t="s">
        <v>1937</v>
      </c>
      <c r="E4552" s="69" t="s">
        <v>2458</v>
      </c>
      <c r="F4552" s="69">
        <v>1753</v>
      </c>
      <c r="G4552" s="69" t="s">
        <v>1939</v>
      </c>
    </row>
    <row r="4553" spans="1:31" ht="14.4">
      <c r="A4553" s="27" t="str">
        <f>VLOOKUP(C4553,'user list'!A:B,2,0)</f>
        <v>QCEAU</v>
      </c>
      <c r="B4553" s="172">
        <v>45811.670393518521</v>
      </c>
      <c r="C4553" s="69" t="s">
        <v>266</v>
      </c>
      <c r="D4553" s="69" t="s">
        <v>1937</v>
      </c>
      <c r="E4553" s="69" t="s">
        <v>2460</v>
      </c>
      <c r="F4553" s="69">
        <v>1755</v>
      </c>
      <c r="G4553" s="69" t="s">
        <v>1939</v>
      </c>
    </row>
    <row r="4554" spans="1:31" ht="14.4">
      <c r="A4554" s="27" t="str">
        <f>VLOOKUP(C4554,'user list'!A:B,2,0)</f>
        <v>LEDIPO</v>
      </c>
      <c r="B4554" s="172">
        <v>45811.670590277776</v>
      </c>
      <c r="C4554" s="69" t="s">
        <v>222</v>
      </c>
      <c r="D4554" s="69" t="s">
        <v>1937</v>
      </c>
      <c r="E4554" s="69" t="s">
        <v>2498</v>
      </c>
      <c r="F4554" s="69">
        <v>1827</v>
      </c>
      <c r="G4554" s="69" t="s">
        <v>1939</v>
      </c>
      <c r="AD4554" s="73"/>
      <c r="AE4554" s="73"/>
    </row>
    <row r="4555" spans="1:31" ht="14.4">
      <c r="A4555" s="27" t="str">
        <f>VLOOKUP(C4555,'user list'!A:B,2,0)</f>
        <v>SSDD</v>
      </c>
      <c r="B4555" s="172">
        <v>45811.670868055553</v>
      </c>
      <c r="C4555" s="69" t="s">
        <v>273</v>
      </c>
      <c r="D4555" s="69" t="s">
        <v>1937</v>
      </c>
      <c r="E4555" s="69" t="s">
        <v>2463</v>
      </c>
      <c r="F4555" s="69">
        <v>1760</v>
      </c>
      <c r="G4555" s="69" t="s">
        <v>1939</v>
      </c>
    </row>
    <row r="4556" spans="1:31" ht="14.4">
      <c r="A4556" s="27" t="str">
        <f>VLOOKUP(C4556,'user list'!A:B,2,0)</f>
        <v>OCM</v>
      </c>
      <c r="B4556" s="172">
        <v>45811.67119212963</v>
      </c>
      <c r="C4556" s="69" t="s">
        <v>231</v>
      </c>
      <c r="D4556" s="69" t="s">
        <v>1937</v>
      </c>
      <c r="E4556" s="69" t="s">
        <v>1989</v>
      </c>
      <c r="F4556" s="69">
        <v>1822</v>
      </c>
      <c r="G4556" s="69" t="s">
        <v>1947</v>
      </c>
      <c r="L4556" s="73"/>
      <c r="M4556" s="73"/>
    </row>
    <row r="4557" spans="1:31" ht="14.4">
      <c r="A4557" s="27" t="str">
        <f>VLOOKUP(C4557,'user list'!A:B,2,0)</f>
        <v>OCM</v>
      </c>
      <c r="B4557" s="172">
        <v>45811.67119212963</v>
      </c>
      <c r="C4557" s="69" t="s">
        <v>231</v>
      </c>
      <c r="D4557" s="69" t="s">
        <v>1937</v>
      </c>
      <c r="E4557" s="69" t="s">
        <v>1989</v>
      </c>
      <c r="F4557" s="69">
        <v>1822</v>
      </c>
      <c r="G4557" s="69" t="s">
        <v>1948</v>
      </c>
    </row>
    <row r="4558" spans="1:31" ht="14.4">
      <c r="A4558" s="27" t="str">
        <f>VLOOKUP(C4558,'user list'!A:B,2,0)</f>
        <v>OCM</v>
      </c>
      <c r="B4558" s="172">
        <v>45811.671203703707</v>
      </c>
      <c r="C4558" s="69" t="s">
        <v>231</v>
      </c>
      <c r="D4558" s="69" t="s">
        <v>1937</v>
      </c>
      <c r="E4558" s="69" t="s">
        <v>2481</v>
      </c>
      <c r="F4558" s="69">
        <v>1826</v>
      </c>
      <c r="G4558" s="69" t="s">
        <v>1939</v>
      </c>
    </row>
    <row r="4559" spans="1:31" ht="14.4">
      <c r="A4559" s="27" t="str">
        <f>VLOOKUP(C4559,'user list'!A:B,2,0)</f>
        <v>OCM</v>
      </c>
      <c r="B4559" s="172">
        <v>45811.671203703707</v>
      </c>
      <c r="C4559" s="69" t="s">
        <v>231</v>
      </c>
      <c r="D4559" s="69" t="s">
        <v>1937</v>
      </c>
      <c r="E4559" s="69" t="s">
        <v>2481</v>
      </c>
      <c r="F4559" s="69">
        <v>1826</v>
      </c>
      <c r="G4559" s="69" t="s">
        <v>1939</v>
      </c>
    </row>
    <row r="4560" spans="1:31" ht="14.4">
      <c r="A4560" s="27" t="str">
        <f>VLOOKUP(C4560,'user list'!A:B,2,0)</f>
        <v>Admin</v>
      </c>
      <c r="B4560" s="172">
        <v>45811.671203703707</v>
      </c>
      <c r="C4560" s="69" t="s">
        <v>186</v>
      </c>
      <c r="D4560" s="69" t="s">
        <v>1937</v>
      </c>
      <c r="E4560" s="69" t="s">
        <v>1989</v>
      </c>
      <c r="F4560" s="69">
        <v>1822</v>
      </c>
      <c r="G4560" s="69" t="s">
        <v>1948</v>
      </c>
      <c r="R4560" s="73"/>
      <c r="S4560" s="73"/>
    </row>
    <row r="4561" spans="1:54" ht="14.4">
      <c r="A4561" s="27" t="str">
        <f>VLOOKUP(C4561,'user list'!A:B,2,0)</f>
        <v>SSDD</v>
      </c>
      <c r="B4561" s="172">
        <v>45811.671284722222</v>
      </c>
      <c r="C4561" s="69" t="s">
        <v>273</v>
      </c>
      <c r="D4561" s="69" t="s">
        <v>1937</v>
      </c>
      <c r="E4561" s="69" t="s">
        <v>2463</v>
      </c>
      <c r="F4561" s="69">
        <v>1760</v>
      </c>
      <c r="G4561" s="69" t="s">
        <v>1939</v>
      </c>
    </row>
    <row r="4562" spans="1:54" ht="14.4">
      <c r="A4562" s="27" t="str">
        <f>VLOOKUP(C4562,'user list'!A:B,2,0)</f>
        <v>LEDIPO</v>
      </c>
      <c r="B4562" s="172">
        <v>45811.671493055554</v>
      </c>
      <c r="C4562" s="69" t="s">
        <v>222</v>
      </c>
      <c r="D4562" s="69" t="s">
        <v>1937</v>
      </c>
      <c r="E4562" s="69" t="s">
        <v>2438</v>
      </c>
      <c r="F4562" s="69">
        <v>1045</v>
      </c>
      <c r="G4562" s="69" t="s">
        <v>1939</v>
      </c>
      <c r="O4562" s="73"/>
      <c r="P4562" s="73"/>
    </row>
    <row r="4563" spans="1:54" ht="14.4">
      <c r="A4563" s="27" t="str">
        <f>VLOOKUP(C4563,'user list'!A:B,2,0)</f>
        <v>Admin</v>
      </c>
      <c r="B4563" s="172">
        <v>45811.671585648146</v>
      </c>
      <c r="C4563" s="69" t="s">
        <v>186</v>
      </c>
      <c r="D4563" s="69" t="s">
        <v>1937</v>
      </c>
      <c r="E4563" s="69" t="s">
        <v>2498</v>
      </c>
      <c r="F4563" s="69">
        <v>1827</v>
      </c>
      <c r="G4563" s="69" t="s">
        <v>1939</v>
      </c>
      <c r="AY4563" s="74"/>
      <c r="BB4563" s="74"/>
    </row>
    <row r="4564" spans="1:54" ht="14.4">
      <c r="A4564" s="27" t="str">
        <f>VLOOKUP(C4564,'user list'!A:B,2,0)</f>
        <v>Admin</v>
      </c>
      <c r="B4564" s="172">
        <v>45811.671840277777</v>
      </c>
      <c r="C4564" s="69" t="s">
        <v>186</v>
      </c>
      <c r="D4564" s="69" t="s">
        <v>1937</v>
      </c>
      <c r="E4564" s="69" t="s">
        <v>2498</v>
      </c>
      <c r="F4564" s="69">
        <v>1827</v>
      </c>
      <c r="G4564" s="69" t="s">
        <v>1939</v>
      </c>
      <c r="L4564" s="73"/>
      <c r="M4564" s="73"/>
    </row>
    <row r="4565" spans="1:54" ht="14.4">
      <c r="A4565" s="27" t="str">
        <f>VLOOKUP(C4565,'user list'!A:B,2,0)</f>
        <v>Admin</v>
      </c>
      <c r="B4565" s="172">
        <v>45811.671863425923</v>
      </c>
      <c r="C4565" s="69" t="s">
        <v>186</v>
      </c>
      <c r="D4565" s="69" t="s">
        <v>1937</v>
      </c>
      <c r="E4565" s="69" t="s">
        <v>2481</v>
      </c>
      <c r="F4565" s="69">
        <v>1826</v>
      </c>
      <c r="G4565" s="69" t="s">
        <v>1939</v>
      </c>
      <c r="L4565" s="73"/>
      <c r="M4565" s="73"/>
    </row>
    <row r="4566" spans="1:54" ht="14.4">
      <c r="A4566" s="27" t="str">
        <f>VLOOKUP(C4566,'user list'!A:B,2,0)</f>
        <v>LEDIPO</v>
      </c>
      <c r="B4566" s="172">
        <v>45811.671967592592</v>
      </c>
      <c r="C4566" s="69" t="s">
        <v>222</v>
      </c>
      <c r="D4566" s="69" t="s">
        <v>1937</v>
      </c>
      <c r="E4566" s="69" t="s">
        <v>2438</v>
      </c>
      <c r="F4566" s="69">
        <v>1045</v>
      </c>
      <c r="G4566" s="69" t="s">
        <v>1947</v>
      </c>
      <c r="O4566" s="73"/>
      <c r="P4566" s="73"/>
    </row>
    <row r="4567" spans="1:54" ht="14.4">
      <c r="A4567" s="27" t="str">
        <f>VLOOKUP(C4567,'user list'!A:B,2,0)</f>
        <v>LEDIPO</v>
      </c>
      <c r="B4567" s="172">
        <v>45811.671967592592</v>
      </c>
      <c r="C4567" s="69" t="s">
        <v>222</v>
      </c>
      <c r="D4567" s="69" t="s">
        <v>1937</v>
      </c>
      <c r="E4567" s="69" t="s">
        <v>2438</v>
      </c>
      <c r="F4567" s="69">
        <v>1045</v>
      </c>
      <c r="G4567" s="69" t="s">
        <v>1948</v>
      </c>
      <c r="O4567" s="73"/>
      <c r="P4567" s="73"/>
    </row>
    <row r="4568" spans="1:54" ht="14.4">
      <c r="A4568" s="27" t="str">
        <f>VLOOKUP(C4568,'user list'!A:B,2,0)</f>
        <v>LEDIPO</v>
      </c>
      <c r="B4568" s="172">
        <v>45811.671967592592</v>
      </c>
      <c r="C4568" s="69" t="s">
        <v>222</v>
      </c>
      <c r="D4568" s="69" t="s">
        <v>1937</v>
      </c>
      <c r="E4568" s="69" t="s">
        <v>2438</v>
      </c>
      <c r="F4568" s="69">
        <v>1045</v>
      </c>
      <c r="G4568" s="69" t="s">
        <v>1939</v>
      </c>
    </row>
    <row r="4569" spans="1:54" ht="14.4">
      <c r="A4569" s="27" t="str">
        <f>VLOOKUP(C4569,'user list'!A:B,2,0)</f>
        <v>Admin</v>
      </c>
      <c r="B4569" s="172">
        <v>45811.671979166669</v>
      </c>
      <c r="C4569" s="69" t="s">
        <v>186</v>
      </c>
      <c r="D4569" s="69" t="s">
        <v>1937</v>
      </c>
      <c r="E4569" s="69" t="s">
        <v>2438</v>
      </c>
      <c r="F4569" s="69">
        <v>1045</v>
      </c>
      <c r="G4569" s="69" t="s">
        <v>1948</v>
      </c>
    </row>
    <row r="4570" spans="1:54" ht="14.4">
      <c r="A4570" s="27" t="str">
        <f>VLOOKUP(C4570,'user list'!A:B,2,0)</f>
        <v>LEDIPO</v>
      </c>
      <c r="B4570" s="172">
        <v>45811.67224537037</v>
      </c>
      <c r="C4570" s="69" t="s">
        <v>222</v>
      </c>
      <c r="D4570" s="69" t="s">
        <v>1937</v>
      </c>
      <c r="E4570" s="69" t="s">
        <v>2483</v>
      </c>
      <c r="F4570" s="69">
        <v>1805</v>
      </c>
      <c r="G4570" s="69" t="s">
        <v>1939</v>
      </c>
      <c r="O4570" s="73"/>
      <c r="P4570" s="73"/>
    </row>
    <row r="4571" spans="1:54" ht="14.4">
      <c r="A4571" s="27" t="str">
        <f>VLOOKUP(C4571,'user list'!A:B,2,0)</f>
        <v>LEDIPO</v>
      </c>
      <c r="B4571" s="172">
        <v>45811.672303240739</v>
      </c>
      <c r="C4571" s="69" t="s">
        <v>222</v>
      </c>
      <c r="D4571" s="69" t="s">
        <v>1937</v>
      </c>
      <c r="E4571" s="69" t="s">
        <v>2498</v>
      </c>
      <c r="F4571" s="69">
        <v>1827</v>
      </c>
      <c r="G4571" s="69" t="s">
        <v>1939</v>
      </c>
      <c r="L4571" s="73"/>
      <c r="M4571" s="73"/>
    </row>
    <row r="4572" spans="1:54" ht="14.4">
      <c r="A4572" s="27" t="str">
        <f>VLOOKUP(C4572,'user list'!A:B,2,0)</f>
        <v>LEDIPO</v>
      </c>
      <c r="B4572" s="172">
        <v>45811.672361111108</v>
      </c>
      <c r="C4572" s="69" t="s">
        <v>222</v>
      </c>
      <c r="D4572" s="69" t="s">
        <v>1937</v>
      </c>
      <c r="E4572" s="69" t="s">
        <v>2483</v>
      </c>
      <c r="F4572" s="69">
        <v>1805</v>
      </c>
      <c r="G4572" s="69" t="s">
        <v>1939</v>
      </c>
    </row>
    <row r="4573" spans="1:54" ht="14.4">
      <c r="A4573" s="27" t="str">
        <f>VLOOKUP(C4573,'user list'!A:B,2,0)</f>
        <v>LEDIPO</v>
      </c>
      <c r="B4573" s="172">
        <v>45811.672418981485</v>
      </c>
      <c r="C4573" s="69" t="s">
        <v>222</v>
      </c>
      <c r="D4573" s="69" t="s">
        <v>1937</v>
      </c>
      <c r="E4573" s="69" t="s">
        <v>2498</v>
      </c>
      <c r="F4573" s="69">
        <v>1827</v>
      </c>
      <c r="G4573" s="69" t="s">
        <v>1939</v>
      </c>
    </row>
    <row r="4574" spans="1:54" ht="14.4">
      <c r="A4574" s="27" t="str">
        <f>VLOOKUP(C4574,'user list'!A:B,2,0)</f>
        <v>OCM</v>
      </c>
      <c r="B4574" s="172">
        <v>45811.673472222225</v>
      </c>
      <c r="C4574" s="69" t="s">
        <v>231</v>
      </c>
      <c r="D4574" s="69" t="s">
        <v>1937</v>
      </c>
      <c r="E4574" s="69" t="s">
        <v>2481</v>
      </c>
      <c r="F4574" s="69">
        <v>1826</v>
      </c>
      <c r="G4574" s="69" t="s">
        <v>1947</v>
      </c>
      <c r="AD4574" s="73"/>
      <c r="AE4574" s="73"/>
    </row>
    <row r="4575" spans="1:54" ht="14.4">
      <c r="A4575" s="27" t="str">
        <f>VLOOKUP(C4575,'user list'!A:B,2,0)</f>
        <v>OCM</v>
      </c>
      <c r="B4575" s="172">
        <v>45811.673472222225</v>
      </c>
      <c r="C4575" s="69" t="s">
        <v>231</v>
      </c>
      <c r="D4575" s="69" t="s">
        <v>1937</v>
      </c>
      <c r="E4575" s="69" t="s">
        <v>2481</v>
      </c>
      <c r="F4575" s="69">
        <v>1826</v>
      </c>
      <c r="G4575" s="69" t="s">
        <v>1948</v>
      </c>
    </row>
    <row r="4576" spans="1:54" ht="14.4">
      <c r="A4576" s="27" t="str">
        <f>VLOOKUP(C4576,'user list'!A:B,2,0)</f>
        <v>OCM</v>
      </c>
      <c r="B4576" s="172">
        <v>45811.673472222225</v>
      </c>
      <c r="C4576" s="69" t="s">
        <v>231</v>
      </c>
      <c r="D4576" s="69" t="s">
        <v>1937</v>
      </c>
      <c r="E4576" s="69" t="s">
        <v>2041</v>
      </c>
      <c r="F4576" s="69">
        <v>1823</v>
      </c>
      <c r="G4576" s="69" t="s">
        <v>1939</v>
      </c>
      <c r="L4576" s="74"/>
      <c r="O4576" s="73"/>
      <c r="P4576" s="73"/>
    </row>
    <row r="4577" spans="1:54" ht="14.4">
      <c r="A4577" s="27" t="str">
        <f>VLOOKUP(C4577,'user list'!A:B,2,0)</f>
        <v>OCM</v>
      </c>
      <c r="B4577" s="172">
        <v>45811.673472222225</v>
      </c>
      <c r="C4577" s="69" t="s">
        <v>231</v>
      </c>
      <c r="D4577" s="69" t="s">
        <v>1937</v>
      </c>
      <c r="E4577" s="69" t="s">
        <v>2041</v>
      </c>
      <c r="F4577" s="69">
        <v>1823</v>
      </c>
      <c r="G4577" s="69" t="s">
        <v>1939</v>
      </c>
    </row>
    <row r="4578" spans="1:54" ht="14.4">
      <c r="A4578" s="27" t="str">
        <f>VLOOKUP(C4578,'user list'!A:B,2,0)</f>
        <v>Admin</v>
      </c>
      <c r="B4578" s="172">
        <v>45811.673472222225</v>
      </c>
      <c r="C4578" s="69" t="s">
        <v>186</v>
      </c>
      <c r="D4578" s="69" t="s">
        <v>1937</v>
      </c>
      <c r="E4578" s="69" t="s">
        <v>2481</v>
      </c>
      <c r="F4578" s="69">
        <v>1826</v>
      </c>
      <c r="G4578" s="69" t="s">
        <v>1948</v>
      </c>
    </row>
    <row r="4579" spans="1:54" ht="14.4">
      <c r="A4579" s="27" t="str">
        <f>VLOOKUP(C4579,'user list'!A:B,2,0)</f>
        <v>DOE</v>
      </c>
      <c r="B4579" s="172">
        <v>45811.675486111111</v>
      </c>
      <c r="C4579" s="69" t="s">
        <v>212</v>
      </c>
      <c r="D4579" s="69" t="s">
        <v>1937</v>
      </c>
      <c r="E4579" s="69" t="s">
        <v>2484</v>
      </c>
      <c r="F4579" s="69">
        <v>1807</v>
      </c>
      <c r="G4579" s="69" t="s">
        <v>1939</v>
      </c>
    </row>
    <row r="4580" spans="1:54" ht="14.4">
      <c r="A4580" s="27" t="str">
        <f>VLOOKUP(C4580,'user list'!A:B,2,0)</f>
        <v>DOE</v>
      </c>
      <c r="B4580" s="172">
        <v>45811.675520833334</v>
      </c>
      <c r="C4580" s="69" t="s">
        <v>212</v>
      </c>
      <c r="D4580" s="69" t="s">
        <v>1937</v>
      </c>
      <c r="E4580" s="69" t="s">
        <v>2485</v>
      </c>
      <c r="F4580" s="69">
        <v>1808</v>
      </c>
      <c r="G4580" s="69" t="s">
        <v>1939</v>
      </c>
    </row>
    <row r="4581" spans="1:54" ht="14.4">
      <c r="A4581" s="27" t="str">
        <f>VLOOKUP(C4581,'user list'!A:B,2,0)</f>
        <v>OCM</v>
      </c>
      <c r="B4581" s="172">
        <v>45811.677187499998</v>
      </c>
      <c r="C4581" s="69" t="s">
        <v>231</v>
      </c>
      <c r="D4581" s="69" t="s">
        <v>1937</v>
      </c>
      <c r="E4581" s="69" t="s">
        <v>2041</v>
      </c>
      <c r="F4581" s="69">
        <v>1823</v>
      </c>
      <c r="G4581" s="69" t="s">
        <v>1947</v>
      </c>
      <c r="L4581" s="73"/>
      <c r="M4581" s="73"/>
    </row>
    <row r="4582" spans="1:54" ht="14.4">
      <c r="A4582" s="27" t="str">
        <f>VLOOKUP(C4582,'user list'!A:B,2,0)</f>
        <v>OCM</v>
      </c>
      <c r="B4582" s="172">
        <v>45811.677187499998</v>
      </c>
      <c r="C4582" s="69" t="s">
        <v>231</v>
      </c>
      <c r="D4582" s="69" t="s">
        <v>1937</v>
      </c>
      <c r="E4582" s="69" t="s">
        <v>2041</v>
      </c>
      <c r="F4582" s="69">
        <v>1823</v>
      </c>
      <c r="G4582" s="69" t="s">
        <v>1948</v>
      </c>
    </row>
    <row r="4583" spans="1:54" ht="14.4">
      <c r="A4583" s="27" t="str">
        <f>VLOOKUP(C4583,'user list'!A:B,2,0)</f>
        <v>Admin</v>
      </c>
      <c r="B4583" s="172">
        <v>45811.677199074074</v>
      </c>
      <c r="C4583" s="69" t="s">
        <v>186</v>
      </c>
      <c r="D4583" s="69" t="s">
        <v>1937</v>
      </c>
      <c r="E4583" s="69" t="s">
        <v>2041</v>
      </c>
      <c r="F4583" s="69">
        <v>1823</v>
      </c>
      <c r="G4583" s="69" t="s">
        <v>1948</v>
      </c>
    </row>
    <row r="4584" spans="1:54" ht="14.4">
      <c r="A4584" s="27" t="str">
        <f>VLOOKUP(C4584,'user list'!A:B,2,0)</f>
        <v>Admin</v>
      </c>
      <c r="B4584" s="172">
        <v>45811.677557870367</v>
      </c>
      <c r="C4584" s="69" t="s">
        <v>186</v>
      </c>
      <c r="D4584" s="69" t="s">
        <v>1937</v>
      </c>
      <c r="E4584" s="69" t="s">
        <v>2481</v>
      </c>
      <c r="F4584" s="69">
        <v>1826</v>
      </c>
      <c r="G4584" s="69" t="s">
        <v>1939</v>
      </c>
      <c r="AY4584" s="74"/>
      <c r="BB4584" s="74"/>
    </row>
    <row r="4585" spans="1:54" ht="14.4">
      <c r="A4585" s="27" t="str">
        <f>VLOOKUP(C4585,'user list'!A:B,2,0)</f>
        <v>Admin</v>
      </c>
      <c r="B4585" s="172">
        <v>45811.677569444444</v>
      </c>
      <c r="C4585" s="69" t="s">
        <v>186</v>
      </c>
      <c r="D4585" s="69" t="s">
        <v>1937</v>
      </c>
      <c r="E4585" s="69" t="s">
        <v>2048</v>
      </c>
      <c r="F4585" s="69">
        <v>1825</v>
      </c>
      <c r="G4585" s="69" t="s">
        <v>1939</v>
      </c>
      <c r="L4585" s="73"/>
      <c r="M4585" s="73"/>
    </row>
    <row r="4586" spans="1:54" ht="14.4">
      <c r="A4586" s="27" t="str">
        <f>VLOOKUP(C4586,'user list'!A:B,2,0)</f>
        <v>Admin</v>
      </c>
      <c r="B4586" s="172">
        <v>45811.677569444444</v>
      </c>
      <c r="C4586" s="69" t="s">
        <v>186</v>
      </c>
      <c r="D4586" s="69" t="s">
        <v>1937</v>
      </c>
      <c r="E4586" s="69" t="s">
        <v>1317</v>
      </c>
      <c r="F4586" s="69">
        <v>1824</v>
      </c>
      <c r="G4586" s="69" t="s">
        <v>1939</v>
      </c>
      <c r="L4586" s="73"/>
      <c r="M4586" s="73"/>
    </row>
    <row r="4587" spans="1:54" ht="14.4">
      <c r="A4587" s="27" t="str">
        <f>VLOOKUP(C4587,'user list'!A:B,2,0)</f>
        <v>LEDIPO</v>
      </c>
      <c r="B4587" s="172">
        <v>45811.679791666669</v>
      </c>
      <c r="C4587" s="69" t="s">
        <v>222</v>
      </c>
      <c r="D4587" s="69" t="s">
        <v>1937</v>
      </c>
      <c r="E4587" s="69" t="s">
        <v>2483</v>
      </c>
      <c r="F4587" s="69">
        <v>1805</v>
      </c>
      <c r="G4587" s="69" t="s">
        <v>1939</v>
      </c>
      <c r="O4587" s="73"/>
      <c r="P4587" s="73"/>
    </row>
    <row r="4588" spans="1:54" ht="14.4">
      <c r="A4588" s="27" t="str">
        <f>VLOOKUP(C4588,'user list'!A:B,2,0)</f>
        <v>LEDIPO</v>
      </c>
      <c r="B4588" s="172">
        <v>45811.679826388892</v>
      </c>
      <c r="C4588" s="69" t="s">
        <v>222</v>
      </c>
      <c r="D4588" s="69" t="s">
        <v>1937</v>
      </c>
      <c r="E4588" s="69" t="s">
        <v>2498</v>
      </c>
      <c r="F4588" s="69">
        <v>1827</v>
      </c>
      <c r="G4588" s="69" t="s">
        <v>1939</v>
      </c>
      <c r="O4588" s="73"/>
      <c r="P4588" s="73"/>
    </row>
    <row r="4589" spans="1:54" ht="14.4">
      <c r="A4589" s="27" t="str">
        <f>VLOOKUP(C4589,'user list'!A:B,2,0)</f>
        <v>LEDIPO</v>
      </c>
      <c r="B4589" s="172">
        <v>45811.679837962962</v>
      </c>
      <c r="C4589" s="69" t="s">
        <v>222</v>
      </c>
      <c r="D4589" s="69" t="s">
        <v>1937</v>
      </c>
      <c r="E4589" s="69" t="s">
        <v>2498</v>
      </c>
      <c r="F4589" s="69">
        <v>1827</v>
      </c>
      <c r="G4589" s="69" t="s">
        <v>1939</v>
      </c>
    </row>
    <row r="4590" spans="1:54" ht="14.4">
      <c r="A4590" s="27" t="str">
        <f>VLOOKUP(C4590,'user list'!A:B,2,0)</f>
        <v>CGSD</v>
      </c>
      <c r="B4590" s="172">
        <v>45811.680763888886</v>
      </c>
      <c r="C4590" s="69" t="s">
        <v>200</v>
      </c>
      <c r="D4590" s="69" t="s">
        <v>1937</v>
      </c>
      <c r="E4590" s="69" t="s">
        <v>2483</v>
      </c>
      <c r="F4590" s="69">
        <v>1805</v>
      </c>
      <c r="G4590" s="69" t="s">
        <v>1939</v>
      </c>
    </row>
    <row r="4591" spans="1:54" ht="14.4">
      <c r="A4591" s="27" t="str">
        <f>VLOOKUP(C4591,'user list'!A:B,2,0)</f>
        <v>ITDD</v>
      </c>
      <c r="B4591" s="172">
        <v>45811.683032407411</v>
      </c>
      <c r="C4591" s="69" t="s">
        <v>219</v>
      </c>
      <c r="D4591" s="69" t="s">
        <v>1937</v>
      </c>
      <c r="E4591" s="69" t="s">
        <v>1317</v>
      </c>
      <c r="F4591" s="69">
        <v>1824</v>
      </c>
      <c r="G4591" s="69" t="s">
        <v>1939</v>
      </c>
      <c r="O4591" s="73"/>
      <c r="P4591" s="73"/>
    </row>
    <row r="4592" spans="1:54" ht="14.4">
      <c r="A4592" s="27" t="str">
        <f>VLOOKUP(C4592,'user list'!A:B,2,0)</f>
        <v>PAISD</v>
      </c>
      <c r="B4592" s="172">
        <v>45811.68304398148</v>
      </c>
      <c r="C4592" s="69" t="s">
        <v>256</v>
      </c>
      <c r="D4592" s="69" t="s">
        <v>1937</v>
      </c>
      <c r="E4592" s="69" t="s">
        <v>2483</v>
      </c>
      <c r="F4592" s="69">
        <v>1805</v>
      </c>
      <c r="G4592" s="69" t="s">
        <v>1939</v>
      </c>
      <c r="L4592" s="73"/>
      <c r="M4592" s="73"/>
    </row>
    <row r="4593" spans="1:31" ht="14.4">
      <c r="A4593" s="27" t="str">
        <f>VLOOKUP(C4593,'user list'!A:B,2,0)</f>
        <v>PAISD</v>
      </c>
      <c r="B4593" s="172">
        <v>45811.683182870373</v>
      </c>
      <c r="C4593" s="69" t="s">
        <v>256</v>
      </c>
      <c r="D4593" s="69" t="s">
        <v>1937</v>
      </c>
      <c r="E4593" s="69" t="s">
        <v>2481</v>
      </c>
      <c r="F4593" s="69">
        <v>1801</v>
      </c>
      <c r="G4593" s="69" t="s">
        <v>1939</v>
      </c>
    </row>
    <row r="4594" spans="1:31" ht="14.4">
      <c r="A4594" s="27" t="str">
        <f>VLOOKUP(C4594,'user list'!A:B,2,0)</f>
        <v>ITDD</v>
      </c>
      <c r="B4594" s="172">
        <v>45811.686157407406</v>
      </c>
      <c r="C4594" s="69" t="s">
        <v>219</v>
      </c>
      <c r="D4594" s="69" t="s">
        <v>1937</v>
      </c>
      <c r="E4594" s="69" t="s">
        <v>2035</v>
      </c>
      <c r="F4594" s="69">
        <v>1828</v>
      </c>
      <c r="G4594" s="69" t="s">
        <v>2440</v>
      </c>
    </row>
    <row r="4595" spans="1:31" ht="14.4">
      <c r="A4595" s="27" t="str">
        <f>VLOOKUP(C4595,'user list'!A:B,2,0)</f>
        <v>Admin</v>
      </c>
      <c r="B4595" s="172">
        <v>45811.686168981483</v>
      </c>
      <c r="C4595" s="69" t="s">
        <v>186</v>
      </c>
      <c r="D4595" s="69" t="s">
        <v>1937</v>
      </c>
      <c r="E4595" s="69" t="s">
        <v>2035</v>
      </c>
      <c r="F4595" s="69">
        <v>1828</v>
      </c>
      <c r="G4595" s="69" t="s">
        <v>1948</v>
      </c>
    </row>
    <row r="4596" spans="1:31" ht="14.4">
      <c r="A4596" s="27" t="str">
        <f>VLOOKUP(C4596,'user list'!A:B,2,0)</f>
        <v>Admin</v>
      </c>
      <c r="B4596" s="172">
        <v>45811.686168981483</v>
      </c>
      <c r="C4596" s="69" t="s">
        <v>186</v>
      </c>
      <c r="D4596" s="69" t="s">
        <v>1937</v>
      </c>
      <c r="E4596" s="69" t="s">
        <v>2035</v>
      </c>
      <c r="F4596" s="69">
        <v>1828</v>
      </c>
      <c r="G4596" s="69" t="s">
        <v>1948</v>
      </c>
    </row>
    <row r="4597" spans="1:31" ht="14.4">
      <c r="A4597" s="27" t="str">
        <f>VLOOKUP(C4597,'user list'!A:B,2,0)</f>
        <v>Admin</v>
      </c>
      <c r="B4597" s="172">
        <v>45811.686180555553</v>
      </c>
      <c r="C4597" s="69" t="s">
        <v>186</v>
      </c>
      <c r="D4597" s="69" t="s">
        <v>1937</v>
      </c>
      <c r="E4597" s="69" t="s">
        <v>2035</v>
      </c>
      <c r="F4597" s="69">
        <v>1828</v>
      </c>
      <c r="G4597" s="69" t="s">
        <v>1948</v>
      </c>
      <c r="O4597" s="73"/>
      <c r="P4597" s="73"/>
    </row>
    <row r="4598" spans="1:31" ht="14.4">
      <c r="A4598" s="27" t="str">
        <f>VLOOKUP(C4598,'user list'!A:B,2,0)</f>
        <v>Admin</v>
      </c>
      <c r="B4598" s="172">
        <v>45811.686180555553</v>
      </c>
      <c r="C4598" s="69" t="s">
        <v>186</v>
      </c>
      <c r="D4598" s="69" t="s">
        <v>1937</v>
      </c>
      <c r="E4598" s="69" t="s">
        <v>2035</v>
      </c>
      <c r="F4598" s="69">
        <v>1828</v>
      </c>
      <c r="G4598" s="69" t="s">
        <v>1947</v>
      </c>
      <c r="L4598" s="73"/>
      <c r="M4598" s="73"/>
    </row>
    <row r="4599" spans="1:31" ht="14.4">
      <c r="A4599" s="27" t="str">
        <f>VLOOKUP(C4599,'user list'!A:B,2,0)</f>
        <v>DOE</v>
      </c>
      <c r="B4599" s="172">
        <v>45811.687222222223</v>
      </c>
      <c r="C4599" s="69" t="s">
        <v>212</v>
      </c>
      <c r="D4599" s="69" t="s">
        <v>1937</v>
      </c>
      <c r="E4599" s="69" t="s">
        <v>2035</v>
      </c>
      <c r="F4599" s="69">
        <v>1828</v>
      </c>
      <c r="G4599" s="69" t="s">
        <v>1939</v>
      </c>
    </row>
    <row r="4600" spans="1:31" ht="14.4">
      <c r="A4600" s="27" t="str">
        <f>VLOOKUP(C4600,'user list'!A:B,2,0)</f>
        <v>DOE</v>
      </c>
      <c r="B4600" s="172">
        <v>45811.687650462962</v>
      </c>
      <c r="C4600" s="69" t="s">
        <v>212</v>
      </c>
      <c r="D4600" s="69" t="s">
        <v>1937</v>
      </c>
      <c r="E4600" s="69" t="s">
        <v>2035</v>
      </c>
      <c r="F4600" s="69">
        <v>1828</v>
      </c>
      <c r="G4600" s="69" t="s">
        <v>1939</v>
      </c>
    </row>
    <row r="4601" spans="1:31" ht="14.4">
      <c r="A4601" s="27" t="str">
        <f>VLOOKUP(C4601,'user list'!A:B,2,0)</f>
        <v>CTO</v>
      </c>
      <c r="B4601" s="172">
        <v>45811.689780092594</v>
      </c>
      <c r="C4601" s="69" t="s">
        <v>207</v>
      </c>
      <c r="D4601" s="69" t="s">
        <v>1937</v>
      </c>
      <c r="E4601" s="69" t="s">
        <v>2483</v>
      </c>
      <c r="F4601" s="69">
        <v>1805</v>
      </c>
      <c r="G4601" s="69" t="s">
        <v>1939</v>
      </c>
    </row>
    <row r="4602" spans="1:31" ht="14.4">
      <c r="A4602" s="27" t="str">
        <f>VLOOKUP(C4602,'user list'!A:B,2,0)</f>
        <v>CTO</v>
      </c>
      <c r="B4602" s="172">
        <v>45811.689837962964</v>
      </c>
      <c r="C4602" s="69" t="s">
        <v>207</v>
      </c>
      <c r="D4602" s="69" t="s">
        <v>1937</v>
      </c>
      <c r="E4602" s="69" t="s">
        <v>2002</v>
      </c>
      <c r="F4602" s="69">
        <v>1814</v>
      </c>
      <c r="G4602" s="69" t="s">
        <v>1939</v>
      </c>
      <c r="R4602" s="73"/>
      <c r="S4602" s="73"/>
    </row>
    <row r="4603" spans="1:31" ht="14.4">
      <c r="A4603" s="27" t="str">
        <f>VLOOKUP(C4603,'user list'!A:B,2,0)</f>
        <v>CTO</v>
      </c>
      <c r="B4603" s="172">
        <v>45811.689872685187</v>
      </c>
      <c r="C4603" s="69" t="s">
        <v>207</v>
      </c>
      <c r="D4603" s="69" t="s">
        <v>1937</v>
      </c>
      <c r="E4603" s="69" t="s">
        <v>1991</v>
      </c>
      <c r="F4603" s="69">
        <v>1817</v>
      </c>
      <c r="G4603" s="69" t="s">
        <v>1939</v>
      </c>
    </row>
    <row r="4604" spans="1:31" ht="14.4">
      <c r="A4604" s="27" t="str">
        <f>VLOOKUP(C4604,'user list'!A:B,2,0)</f>
        <v>CTO</v>
      </c>
      <c r="B4604" s="172">
        <v>45811.690405092595</v>
      </c>
      <c r="C4604" s="69" t="s">
        <v>207</v>
      </c>
      <c r="D4604" s="69" t="s">
        <v>1937</v>
      </c>
      <c r="E4604" s="69" t="s">
        <v>2439</v>
      </c>
      <c r="F4604" s="69">
        <v>1444</v>
      </c>
      <c r="G4604" s="69" t="s">
        <v>1939</v>
      </c>
    </row>
    <row r="4605" spans="1:31" ht="14.4">
      <c r="A4605" s="27" t="str">
        <f>VLOOKUP(C4605,'user list'!A:B,2,0)</f>
        <v>CTO</v>
      </c>
      <c r="B4605" s="172">
        <v>45811.699374999997</v>
      </c>
      <c r="C4605" s="69" t="s">
        <v>207</v>
      </c>
      <c r="D4605" s="69" t="s">
        <v>1937</v>
      </c>
      <c r="E4605" s="69" t="s">
        <v>2499</v>
      </c>
      <c r="F4605" s="69">
        <v>1829</v>
      </c>
      <c r="G4605" s="69" t="s">
        <v>2440</v>
      </c>
      <c r="L4605" s="73"/>
      <c r="M4605" s="73"/>
    </row>
    <row r="4606" spans="1:31" ht="14.4">
      <c r="A4606" s="27" t="str">
        <f>VLOOKUP(C4606,'user list'!A:B,2,0)</f>
        <v>Admin</v>
      </c>
      <c r="B4606" s="172">
        <v>45811.699386574073</v>
      </c>
      <c r="C4606" s="69" t="s">
        <v>186</v>
      </c>
      <c r="D4606" s="69" t="s">
        <v>1937</v>
      </c>
      <c r="E4606" s="69" t="s">
        <v>2499</v>
      </c>
      <c r="F4606" s="69">
        <v>1829</v>
      </c>
      <c r="G4606" s="69" t="s">
        <v>1948</v>
      </c>
      <c r="AD4606" s="73"/>
      <c r="AE4606" s="73"/>
    </row>
    <row r="4607" spans="1:31" ht="14.4">
      <c r="A4607" s="27" t="str">
        <f>VLOOKUP(C4607,'user list'!A:B,2,0)</f>
        <v>Admin</v>
      </c>
      <c r="B4607" s="172">
        <v>45811.699386574073</v>
      </c>
      <c r="C4607" s="69" t="s">
        <v>186</v>
      </c>
      <c r="D4607" s="69" t="s">
        <v>1937</v>
      </c>
      <c r="E4607" s="69" t="s">
        <v>2499</v>
      </c>
      <c r="F4607" s="69">
        <v>1829</v>
      </c>
      <c r="G4607" s="69" t="s">
        <v>1948</v>
      </c>
    </row>
    <row r="4608" spans="1:31" ht="14.4">
      <c r="A4608" s="27" t="str">
        <f>VLOOKUP(C4608,'user list'!A:B,2,0)</f>
        <v>Admin</v>
      </c>
      <c r="B4608" s="172">
        <v>45811.699386574073</v>
      </c>
      <c r="C4608" s="69" t="s">
        <v>186</v>
      </c>
      <c r="D4608" s="69" t="s">
        <v>1937</v>
      </c>
      <c r="E4608" s="69" t="s">
        <v>2499</v>
      </c>
      <c r="F4608" s="69">
        <v>1829</v>
      </c>
      <c r="G4608" s="69" t="s">
        <v>1948</v>
      </c>
      <c r="L4608" s="74"/>
      <c r="O4608" s="73"/>
      <c r="P4608" s="73"/>
    </row>
    <row r="4609" spans="1:19" ht="14.4">
      <c r="A4609" s="27" t="str">
        <f>VLOOKUP(C4609,'user list'!A:B,2,0)</f>
        <v>Admin</v>
      </c>
      <c r="B4609" s="172">
        <v>45811.699386574073</v>
      </c>
      <c r="C4609" s="69" t="s">
        <v>186</v>
      </c>
      <c r="D4609" s="69" t="s">
        <v>1937</v>
      </c>
      <c r="E4609" s="69" t="s">
        <v>2499</v>
      </c>
      <c r="F4609" s="69">
        <v>1829</v>
      </c>
      <c r="G4609" s="69" t="s">
        <v>1947</v>
      </c>
    </row>
    <row r="4610" spans="1:19" ht="14.4">
      <c r="A4610" s="27" t="str">
        <f>VLOOKUP(C4610,'user list'!A:B,2,0)</f>
        <v>CTO</v>
      </c>
      <c r="B4610" s="172">
        <v>45811.700023148151</v>
      </c>
      <c r="C4610" s="69" t="s">
        <v>207</v>
      </c>
      <c r="D4610" s="69" t="s">
        <v>1937</v>
      </c>
      <c r="E4610" s="69" t="s">
        <v>2470</v>
      </c>
      <c r="F4610" s="69">
        <v>1781</v>
      </c>
      <c r="G4610" s="69" t="s">
        <v>1939</v>
      </c>
      <c r="O4610" s="73"/>
      <c r="P4610" s="73"/>
    </row>
    <row r="4611" spans="1:19" ht="14.4">
      <c r="A4611" s="27" t="str">
        <f>VLOOKUP(C4611,'user list'!A:B,2,0)</f>
        <v>CTO</v>
      </c>
      <c r="B4611" s="172">
        <v>45811.700231481482</v>
      </c>
      <c r="C4611" s="69" t="s">
        <v>207</v>
      </c>
      <c r="D4611" s="69" t="s">
        <v>1937</v>
      </c>
      <c r="E4611" s="69" t="s">
        <v>2499</v>
      </c>
      <c r="F4611" s="69">
        <v>1829</v>
      </c>
      <c r="G4611" s="69" t="s">
        <v>1939</v>
      </c>
      <c r="L4611" s="73"/>
      <c r="M4611" s="73"/>
    </row>
    <row r="4612" spans="1:19" ht="14.4">
      <c r="A4612" s="27" t="str">
        <f>VLOOKUP(C4612,'user list'!A:B,2,0)</f>
        <v>ITDD</v>
      </c>
      <c r="B4612" s="172">
        <v>45811.702916666669</v>
      </c>
      <c r="C4612" s="69" t="s">
        <v>219</v>
      </c>
      <c r="D4612" s="69" t="s">
        <v>1937</v>
      </c>
      <c r="E4612" s="69" t="s">
        <v>2035</v>
      </c>
      <c r="F4612" s="69">
        <v>1828</v>
      </c>
      <c r="G4612" s="69" t="s">
        <v>1939</v>
      </c>
    </row>
    <row r="4613" spans="1:19" ht="14.4">
      <c r="A4613" s="27" t="str">
        <f>VLOOKUP(C4613,'user list'!A:B,2,0)</f>
        <v>OCM</v>
      </c>
      <c r="B4613" s="172">
        <v>45811.70721064815</v>
      </c>
      <c r="C4613" s="69" t="s">
        <v>232</v>
      </c>
      <c r="D4613" s="69" t="s">
        <v>1937</v>
      </c>
      <c r="E4613" s="69" t="s">
        <v>1989</v>
      </c>
      <c r="F4613" s="69">
        <v>1822</v>
      </c>
      <c r="G4613" s="69" t="s">
        <v>1939</v>
      </c>
    </row>
    <row r="4614" spans="1:19" ht="14.4">
      <c r="A4614" s="27" t="str">
        <f>VLOOKUP(C4614,'user list'!A:B,2,0)</f>
        <v>OCM</v>
      </c>
      <c r="B4614" s="172">
        <v>45811.710833333331</v>
      </c>
      <c r="C4614" s="69" t="s">
        <v>232</v>
      </c>
      <c r="D4614" s="69" t="s">
        <v>1937</v>
      </c>
      <c r="E4614" s="69" t="s">
        <v>2481</v>
      </c>
      <c r="F4614" s="69">
        <v>1826</v>
      </c>
      <c r="G4614" s="69" t="s">
        <v>1939</v>
      </c>
    </row>
    <row r="4615" spans="1:19" ht="14.4">
      <c r="A4615" s="27" t="str">
        <f>VLOOKUP(C4615,'user list'!A:B,2,0)</f>
        <v>OCM</v>
      </c>
      <c r="B4615" s="172">
        <v>45811.711689814816</v>
      </c>
      <c r="C4615" s="69" t="s">
        <v>232</v>
      </c>
      <c r="D4615" s="69" t="s">
        <v>1937</v>
      </c>
      <c r="E4615" s="69" t="s">
        <v>2481</v>
      </c>
      <c r="F4615" s="69">
        <v>1826</v>
      </c>
      <c r="G4615" s="69" t="s">
        <v>1947</v>
      </c>
      <c r="R4615" s="73"/>
      <c r="S4615" s="73"/>
    </row>
    <row r="4616" spans="1:19" ht="14.4">
      <c r="A4616" s="27" t="str">
        <f>VLOOKUP(C4616,'user list'!A:B,2,0)</f>
        <v>OCM</v>
      </c>
      <c r="B4616" s="172">
        <v>45811.711689814816</v>
      </c>
      <c r="C4616" s="69" t="s">
        <v>232</v>
      </c>
      <c r="D4616" s="69" t="s">
        <v>1937</v>
      </c>
      <c r="E4616" s="69" t="s">
        <v>2481</v>
      </c>
      <c r="F4616" s="69">
        <v>1826</v>
      </c>
      <c r="G4616" s="69" t="s">
        <v>1948</v>
      </c>
    </row>
    <row r="4617" spans="1:19" ht="14.4">
      <c r="A4617" s="27" t="str">
        <f>VLOOKUP(C4617,'user list'!A:B,2,0)</f>
        <v>OCM</v>
      </c>
      <c r="B4617" s="172">
        <v>45811.711689814816</v>
      </c>
      <c r="C4617" s="69" t="s">
        <v>232</v>
      </c>
      <c r="D4617" s="69" t="s">
        <v>1937</v>
      </c>
      <c r="E4617" s="69" t="s">
        <v>2481</v>
      </c>
      <c r="F4617" s="69">
        <v>1826</v>
      </c>
      <c r="G4617" s="69" t="s">
        <v>1939</v>
      </c>
    </row>
    <row r="4618" spans="1:19" ht="14.4">
      <c r="A4618" s="27" t="str">
        <f>VLOOKUP(C4618,'user list'!A:B,2,0)</f>
        <v>Admin</v>
      </c>
      <c r="B4618" s="172">
        <v>45811.711689814816</v>
      </c>
      <c r="C4618" s="69" t="s">
        <v>186</v>
      </c>
      <c r="D4618" s="69" t="s">
        <v>1937</v>
      </c>
      <c r="E4618" s="69" t="s">
        <v>2481</v>
      </c>
      <c r="F4618" s="69">
        <v>1826</v>
      </c>
      <c r="G4618" s="69" t="s">
        <v>1948</v>
      </c>
      <c r="L4618" s="73"/>
      <c r="M4618" s="73"/>
    </row>
    <row r="4619" spans="1:19" ht="14.4">
      <c r="A4619" s="27" t="str">
        <f>VLOOKUP(C4619,'user list'!A:B,2,0)</f>
        <v>OCM</v>
      </c>
      <c r="B4619" s="172">
        <v>45811.711736111109</v>
      </c>
      <c r="C4619" s="69" t="s">
        <v>232</v>
      </c>
      <c r="D4619" s="69" t="s">
        <v>1937</v>
      </c>
      <c r="E4619" s="69" t="s">
        <v>2048</v>
      </c>
      <c r="F4619" s="69">
        <v>1825</v>
      </c>
      <c r="G4619" s="69" t="s">
        <v>1939</v>
      </c>
    </row>
    <row r="4620" spans="1:19" ht="14.4">
      <c r="A4620" s="27" t="str">
        <f>VLOOKUP(C4620,'user list'!A:B,2,0)</f>
        <v>OCM</v>
      </c>
      <c r="B4620" s="172">
        <v>45811.711875000001</v>
      </c>
      <c r="C4620" s="69" t="s">
        <v>232</v>
      </c>
      <c r="D4620" s="69" t="s">
        <v>1937</v>
      </c>
      <c r="E4620" s="69" t="s">
        <v>2048</v>
      </c>
      <c r="F4620" s="69">
        <v>1825</v>
      </c>
      <c r="G4620" s="69" t="s">
        <v>1947</v>
      </c>
    </row>
    <row r="4621" spans="1:19" ht="14.4">
      <c r="A4621" s="27" t="str">
        <f>VLOOKUP(C4621,'user list'!A:B,2,0)</f>
        <v>OCM</v>
      </c>
      <c r="B4621" s="172">
        <v>45811.711875000001</v>
      </c>
      <c r="C4621" s="69" t="s">
        <v>232</v>
      </c>
      <c r="D4621" s="69" t="s">
        <v>1937</v>
      </c>
      <c r="E4621" s="69" t="s">
        <v>2048</v>
      </c>
      <c r="F4621" s="69">
        <v>1825</v>
      </c>
      <c r="G4621" s="69" t="s">
        <v>1948</v>
      </c>
    </row>
    <row r="4622" spans="1:19" ht="14.4">
      <c r="A4622" s="27" t="str">
        <f>VLOOKUP(C4622,'user list'!A:B,2,0)</f>
        <v>OCM</v>
      </c>
      <c r="B4622" s="172">
        <v>45811.711875000001</v>
      </c>
      <c r="C4622" s="69" t="s">
        <v>232</v>
      </c>
      <c r="D4622" s="69" t="s">
        <v>1937</v>
      </c>
      <c r="E4622" s="69" t="s">
        <v>2048</v>
      </c>
      <c r="F4622" s="69">
        <v>1825</v>
      </c>
      <c r="G4622" s="69" t="s">
        <v>1939</v>
      </c>
    </row>
    <row r="4623" spans="1:19" ht="14.4">
      <c r="A4623" s="27" t="str">
        <f>VLOOKUP(C4623,'user list'!A:B,2,0)</f>
        <v>Admin</v>
      </c>
      <c r="B4623" s="172">
        <v>45811.711875000001</v>
      </c>
      <c r="C4623" s="69" t="s">
        <v>186</v>
      </c>
      <c r="D4623" s="69" t="s">
        <v>1937</v>
      </c>
      <c r="E4623" s="69" t="s">
        <v>2048</v>
      </c>
      <c r="F4623" s="69">
        <v>1825</v>
      </c>
      <c r="G4623" s="69" t="s">
        <v>1948</v>
      </c>
    </row>
    <row r="4624" spans="1:19" ht="14.4">
      <c r="A4624" s="27" t="str">
        <f>VLOOKUP(C4624,'user list'!A:B,2,0)</f>
        <v>OCM</v>
      </c>
      <c r="B4624" s="172">
        <v>45811.711921296293</v>
      </c>
      <c r="C4624" s="69" t="s">
        <v>232</v>
      </c>
      <c r="D4624" s="69" t="s">
        <v>1937</v>
      </c>
      <c r="E4624" s="69" t="s">
        <v>2041</v>
      </c>
      <c r="F4624" s="69">
        <v>1823</v>
      </c>
      <c r="G4624" s="69" t="s">
        <v>1939</v>
      </c>
    </row>
    <row r="4625" spans="1:33" ht="14.4">
      <c r="A4625" s="27" t="str">
        <f>VLOOKUP(C4625,'user list'!A:B,2,0)</f>
        <v>OCM</v>
      </c>
      <c r="B4625" s="172">
        <v>45811.712048611109</v>
      </c>
      <c r="C4625" s="69" t="s">
        <v>232</v>
      </c>
      <c r="D4625" s="69" t="s">
        <v>1937</v>
      </c>
      <c r="E4625" s="69" t="s">
        <v>2041</v>
      </c>
      <c r="F4625" s="69">
        <v>1823</v>
      </c>
      <c r="G4625" s="69" t="s">
        <v>1947</v>
      </c>
      <c r="L4625" s="75"/>
      <c r="AD4625" s="74"/>
      <c r="AG4625" s="74"/>
    </row>
    <row r="4626" spans="1:33" ht="14.4">
      <c r="A4626" s="27" t="str">
        <f>VLOOKUP(C4626,'user list'!A:B,2,0)</f>
        <v>OCM</v>
      </c>
      <c r="B4626" s="172">
        <v>45811.712048611109</v>
      </c>
      <c r="C4626" s="69" t="s">
        <v>232</v>
      </c>
      <c r="D4626" s="69" t="s">
        <v>1937</v>
      </c>
      <c r="E4626" s="69" t="s">
        <v>2041</v>
      </c>
      <c r="F4626" s="69">
        <v>1823</v>
      </c>
      <c r="G4626" s="69" t="s">
        <v>1948</v>
      </c>
      <c r="L4626" s="73"/>
      <c r="M4626" s="73"/>
    </row>
    <row r="4627" spans="1:33" ht="14.4">
      <c r="A4627" s="27" t="str">
        <f>VLOOKUP(C4627,'user list'!A:B,2,0)</f>
        <v>OCM</v>
      </c>
      <c r="B4627" s="172">
        <v>45811.712048611109</v>
      </c>
      <c r="C4627" s="69" t="s">
        <v>232</v>
      </c>
      <c r="D4627" s="69" t="s">
        <v>1937</v>
      </c>
      <c r="E4627" s="69" t="s">
        <v>2041</v>
      </c>
      <c r="F4627" s="69">
        <v>1823</v>
      </c>
      <c r="G4627" s="69" t="s">
        <v>1939</v>
      </c>
    </row>
    <row r="4628" spans="1:33" ht="14.4">
      <c r="A4628" s="27" t="str">
        <f>VLOOKUP(C4628,'user list'!A:B,2,0)</f>
        <v>Admin</v>
      </c>
      <c r="B4628" s="172">
        <v>45811.712048611109</v>
      </c>
      <c r="C4628" s="69" t="s">
        <v>186</v>
      </c>
      <c r="D4628" s="69" t="s">
        <v>1937</v>
      </c>
      <c r="E4628" s="69" t="s">
        <v>2041</v>
      </c>
      <c r="F4628" s="69">
        <v>1823</v>
      </c>
      <c r="G4628" s="69" t="s">
        <v>1948</v>
      </c>
      <c r="O4628" s="73"/>
      <c r="P4628" s="73"/>
    </row>
    <row r="4629" spans="1:33" ht="14.4">
      <c r="A4629" s="27" t="str">
        <f>VLOOKUP(C4629,'user list'!A:B,2,0)</f>
        <v>OCM</v>
      </c>
      <c r="B4629" s="172">
        <v>45811.712083333332</v>
      </c>
      <c r="C4629" s="69" t="s">
        <v>232</v>
      </c>
      <c r="D4629" s="69" t="s">
        <v>1937</v>
      </c>
      <c r="E4629" s="69" t="s">
        <v>1989</v>
      </c>
      <c r="F4629" s="69">
        <v>1822</v>
      </c>
      <c r="G4629" s="69" t="s">
        <v>1939</v>
      </c>
      <c r="O4629" s="73"/>
      <c r="P4629" s="73"/>
    </row>
    <row r="4630" spans="1:33" ht="14.4">
      <c r="A4630" s="27" t="str">
        <f>VLOOKUP(C4630,'user list'!A:B,2,0)</f>
        <v>OCM</v>
      </c>
      <c r="B4630" s="172">
        <v>45811.712106481478</v>
      </c>
      <c r="C4630" s="69" t="s">
        <v>232</v>
      </c>
      <c r="D4630" s="69" t="s">
        <v>1937</v>
      </c>
      <c r="E4630" s="69" t="s">
        <v>2483</v>
      </c>
      <c r="F4630" s="69">
        <v>1805</v>
      </c>
      <c r="G4630" s="69" t="s">
        <v>1939</v>
      </c>
    </row>
    <row r="4631" spans="1:33" ht="14.4">
      <c r="A4631" s="27" t="str">
        <f>VLOOKUP(C4631,'user list'!A:B,2,0)</f>
        <v>OCM</v>
      </c>
      <c r="B4631" s="172">
        <v>45811.712152777778</v>
      </c>
      <c r="C4631" s="69" t="s">
        <v>232</v>
      </c>
      <c r="D4631" s="69" t="s">
        <v>1937</v>
      </c>
      <c r="E4631" s="69" t="s">
        <v>1989</v>
      </c>
      <c r="F4631" s="69">
        <v>1822</v>
      </c>
      <c r="G4631" s="69" t="s">
        <v>1939</v>
      </c>
    </row>
    <row r="4632" spans="1:33" ht="14.4">
      <c r="A4632" s="27" t="str">
        <f>VLOOKUP(C4632,'user list'!A:B,2,0)</f>
        <v>OCM</v>
      </c>
      <c r="B4632" s="172">
        <v>45811.712245370371</v>
      </c>
      <c r="C4632" s="69" t="s">
        <v>232</v>
      </c>
      <c r="D4632" s="69" t="s">
        <v>1937</v>
      </c>
      <c r="E4632" s="69" t="s">
        <v>1989</v>
      </c>
      <c r="F4632" s="69">
        <v>1822</v>
      </c>
      <c r="G4632" s="69" t="s">
        <v>1947</v>
      </c>
    </row>
    <row r="4633" spans="1:33" ht="14.4">
      <c r="A4633" s="27" t="str">
        <f>VLOOKUP(C4633,'user list'!A:B,2,0)</f>
        <v>OCM</v>
      </c>
      <c r="B4633" s="172">
        <v>45811.712245370371</v>
      </c>
      <c r="C4633" s="69" t="s">
        <v>232</v>
      </c>
      <c r="D4633" s="69" t="s">
        <v>1937</v>
      </c>
      <c r="E4633" s="69" t="s">
        <v>1989</v>
      </c>
      <c r="F4633" s="69">
        <v>1822</v>
      </c>
      <c r="G4633" s="69" t="s">
        <v>1948</v>
      </c>
    </row>
    <row r="4634" spans="1:33" ht="14.4">
      <c r="A4634" s="27" t="str">
        <f>VLOOKUP(C4634,'user list'!A:B,2,0)</f>
        <v>OCM</v>
      </c>
      <c r="B4634" s="172">
        <v>45811.712256944447</v>
      </c>
      <c r="C4634" s="69" t="s">
        <v>232</v>
      </c>
      <c r="D4634" s="69" t="s">
        <v>1937</v>
      </c>
      <c r="E4634" s="69" t="s">
        <v>1989</v>
      </c>
      <c r="F4634" s="69">
        <v>1822</v>
      </c>
      <c r="G4634" s="69" t="s">
        <v>1939</v>
      </c>
      <c r="U4634" s="74"/>
      <c r="X4634" s="74"/>
    </row>
    <row r="4635" spans="1:33" ht="14.4">
      <c r="A4635" s="27" t="str">
        <f>VLOOKUP(C4635,'user list'!A:B,2,0)</f>
        <v>Admin</v>
      </c>
      <c r="B4635" s="172">
        <v>45811.712256944447</v>
      </c>
      <c r="C4635" s="69" t="s">
        <v>186</v>
      </c>
      <c r="D4635" s="69" t="s">
        <v>1937</v>
      </c>
      <c r="E4635" s="69" t="s">
        <v>1989</v>
      </c>
      <c r="F4635" s="69">
        <v>1822</v>
      </c>
      <c r="G4635" s="69" t="s">
        <v>1948</v>
      </c>
      <c r="L4635" s="73"/>
      <c r="M4635" s="73"/>
    </row>
    <row r="4636" spans="1:33" ht="14.4">
      <c r="A4636" s="27" t="str">
        <f>VLOOKUP(C4636,'user list'!A:B,2,0)</f>
        <v>OCM</v>
      </c>
      <c r="B4636" s="172">
        <v>45811.712280092594</v>
      </c>
      <c r="C4636" s="69" t="s">
        <v>232</v>
      </c>
      <c r="D4636" s="69" t="s">
        <v>1937</v>
      </c>
      <c r="E4636" s="69" t="s">
        <v>2444</v>
      </c>
      <c r="F4636" s="69">
        <v>1730</v>
      </c>
      <c r="G4636" s="69" t="s">
        <v>1939</v>
      </c>
      <c r="L4636" s="73"/>
      <c r="M4636" s="73"/>
    </row>
    <row r="4637" spans="1:33" ht="14.4">
      <c r="A4637" s="27" t="str">
        <f>VLOOKUP(C4637,'user list'!A:B,2,0)</f>
        <v>CTO</v>
      </c>
      <c r="B4637" s="172">
        <v>45811.712627314817</v>
      </c>
      <c r="C4637" s="69" t="s">
        <v>207</v>
      </c>
      <c r="D4637" s="69" t="s">
        <v>1937</v>
      </c>
      <c r="E4637" s="69" t="s">
        <v>2457</v>
      </c>
      <c r="F4637" s="69">
        <v>1752</v>
      </c>
      <c r="G4637" s="69" t="s">
        <v>1939</v>
      </c>
      <c r="R4637" s="73"/>
      <c r="S4637" s="73"/>
    </row>
    <row r="4638" spans="1:33" ht="14.4">
      <c r="A4638" s="27" t="str">
        <f>VLOOKUP(C4638,'user list'!A:B,2,0)</f>
        <v>CTO</v>
      </c>
      <c r="B4638" s="172">
        <v>45811.712719907409</v>
      </c>
      <c r="C4638" s="69" t="s">
        <v>207</v>
      </c>
      <c r="D4638" s="69" t="s">
        <v>1937</v>
      </c>
      <c r="E4638" s="69" t="s">
        <v>2499</v>
      </c>
      <c r="F4638" s="69">
        <v>1829</v>
      </c>
      <c r="G4638" s="69" t="s">
        <v>1939</v>
      </c>
    </row>
    <row r="4639" spans="1:33" ht="14.4">
      <c r="A4639" s="27" t="str">
        <f>VLOOKUP(C4639,'user list'!A:B,2,0)</f>
        <v>OCM</v>
      </c>
      <c r="B4639" s="172">
        <v>45811.715289351851</v>
      </c>
      <c r="C4639" s="69" t="s">
        <v>232</v>
      </c>
      <c r="D4639" s="69" t="s">
        <v>1937</v>
      </c>
      <c r="E4639" s="69" t="s">
        <v>2035</v>
      </c>
      <c r="F4639" s="69">
        <v>1777</v>
      </c>
      <c r="G4639" s="69" t="s">
        <v>1939</v>
      </c>
    </row>
    <row r="4640" spans="1:33" ht="14.4">
      <c r="A4640" s="27" t="str">
        <f>VLOOKUP(C4640,'user list'!A:B,2,0)</f>
        <v>OCM</v>
      </c>
      <c r="B4640" s="172">
        <v>45811.715439814812</v>
      </c>
      <c r="C4640" s="69" t="s">
        <v>232</v>
      </c>
      <c r="D4640" s="69" t="s">
        <v>1937</v>
      </c>
      <c r="E4640" s="69" t="s">
        <v>2035</v>
      </c>
      <c r="F4640" s="69">
        <v>1777</v>
      </c>
      <c r="G4640" s="69" t="s">
        <v>1947</v>
      </c>
    </row>
    <row r="4641" spans="1:31" ht="14.4">
      <c r="A4641" s="27" t="str">
        <f>VLOOKUP(C4641,'user list'!A:B,2,0)</f>
        <v>OCM</v>
      </c>
      <c r="B4641" s="172">
        <v>45811.715439814812</v>
      </c>
      <c r="C4641" s="69" t="s">
        <v>232</v>
      </c>
      <c r="D4641" s="69" t="s">
        <v>1937</v>
      </c>
      <c r="E4641" s="69" t="s">
        <v>2035</v>
      </c>
      <c r="F4641" s="69">
        <v>1777</v>
      </c>
      <c r="G4641" s="69" t="s">
        <v>1948</v>
      </c>
    </row>
    <row r="4642" spans="1:31" ht="14.4">
      <c r="A4642" s="27" t="str">
        <f>VLOOKUP(C4642,'user list'!A:B,2,0)</f>
        <v>OCM</v>
      </c>
      <c r="B4642" s="172">
        <v>45811.715439814812</v>
      </c>
      <c r="C4642" s="69" t="s">
        <v>232</v>
      </c>
      <c r="D4642" s="69" t="s">
        <v>1937</v>
      </c>
      <c r="E4642" s="69" t="s">
        <v>2035</v>
      </c>
      <c r="F4642" s="69">
        <v>1777</v>
      </c>
      <c r="G4642" s="69" t="s">
        <v>1939</v>
      </c>
    </row>
    <row r="4643" spans="1:31" ht="14.4">
      <c r="A4643" s="27" t="str">
        <f>VLOOKUP(C4643,'user list'!A:B,2,0)</f>
        <v>Admin</v>
      </c>
      <c r="B4643" s="172">
        <v>45811.715439814812</v>
      </c>
      <c r="C4643" s="69" t="s">
        <v>186</v>
      </c>
      <c r="D4643" s="69" t="s">
        <v>1937</v>
      </c>
      <c r="E4643" s="69" t="s">
        <v>2035</v>
      </c>
      <c r="F4643" s="69">
        <v>1777</v>
      </c>
      <c r="G4643" s="69" t="s">
        <v>1948</v>
      </c>
      <c r="R4643" s="73"/>
      <c r="S4643" s="73"/>
    </row>
    <row r="4644" spans="1:31" ht="14.4">
      <c r="A4644" s="27" t="str">
        <f>VLOOKUP(C4644,'user list'!A:B,2,0)</f>
        <v>CTO</v>
      </c>
      <c r="B4644" s="172">
        <v>45811.715497685182</v>
      </c>
      <c r="C4644" s="69" t="s">
        <v>207</v>
      </c>
      <c r="D4644" s="69" t="s">
        <v>1937</v>
      </c>
      <c r="E4644" s="69" t="s">
        <v>2499</v>
      </c>
      <c r="F4644" s="69">
        <v>1829</v>
      </c>
      <c r="G4644" s="69" t="s">
        <v>1939</v>
      </c>
    </row>
    <row r="4645" spans="1:31" ht="14.4">
      <c r="A4645" s="27" t="str">
        <f>VLOOKUP(C4645,'user list'!A:B,2,0)</f>
        <v>CTO</v>
      </c>
      <c r="B4645" s="172">
        <v>45811.715914351851</v>
      </c>
      <c r="C4645" s="69" t="s">
        <v>207</v>
      </c>
      <c r="D4645" s="69" t="s">
        <v>1937</v>
      </c>
      <c r="E4645" s="69" t="s">
        <v>2477</v>
      </c>
      <c r="F4645" s="69">
        <v>1791</v>
      </c>
      <c r="G4645" s="69" t="s">
        <v>1939</v>
      </c>
      <c r="R4645" s="73"/>
      <c r="S4645" s="73"/>
    </row>
    <row r="4646" spans="1:31" ht="14.4">
      <c r="A4646" s="27" t="str">
        <f>VLOOKUP(C4646,'user list'!A:B,2,0)</f>
        <v>CTO</v>
      </c>
      <c r="B4646" s="172">
        <v>45811.715949074074</v>
      </c>
      <c r="C4646" s="69" t="s">
        <v>207</v>
      </c>
      <c r="D4646" s="69" t="s">
        <v>1937</v>
      </c>
      <c r="E4646" s="69" t="s">
        <v>2470</v>
      </c>
      <c r="F4646" s="69">
        <v>1781</v>
      </c>
      <c r="G4646" s="69" t="s">
        <v>1939</v>
      </c>
    </row>
    <row r="4647" spans="1:31" ht="14.4">
      <c r="A4647" s="27" t="str">
        <f>VLOOKUP(C4647,'user list'!A:B,2,0)</f>
        <v>CTO</v>
      </c>
      <c r="B4647" s="172">
        <v>45811.715995370374</v>
      </c>
      <c r="C4647" s="69" t="s">
        <v>207</v>
      </c>
      <c r="D4647" s="69" t="s">
        <v>1937</v>
      </c>
      <c r="E4647" s="69" t="s">
        <v>2462</v>
      </c>
      <c r="F4647" s="69">
        <v>1759</v>
      </c>
      <c r="G4647" s="69" t="s">
        <v>1939</v>
      </c>
    </row>
    <row r="4648" spans="1:31" ht="14.4">
      <c r="A4648" s="27" t="str">
        <f>VLOOKUP(C4648,'user list'!A:B,2,0)</f>
        <v>CTO</v>
      </c>
      <c r="B4648" s="172">
        <v>45811.716041666667</v>
      </c>
      <c r="C4648" s="69" t="s">
        <v>207</v>
      </c>
      <c r="D4648" s="69" t="s">
        <v>1937</v>
      </c>
      <c r="E4648" s="69" t="s">
        <v>2457</v>
      </c>
      <c r="F4648" s="69">
        <v>1752</v>
      </c>
      <c r="G4648" s="69" t="s">
        <v>1939</v>
      </c>
    </row>
    <row r="4649" spans="1:31" ht="14.4">
      <c r="A4649" s="27" t="str">
        <f>VLOOKUP(C4649,'user list'!A:B,2,0)</f>
        <v>CTO</v>
      </c>
      <c r="B4649" s="172">
        <v>45811.716377314813</v>
      </c>
      <c r="C4649" s="69" t="s">
        <v>207</v>
      </c>
      <c r="D4649" s="69" t="s">
        <v>1937</v>
      </c>
      <c r="E4649" s="69" t="s">
        <v>2499</v>
      </c>
      <c r="F4649" s="69">
        <v>1829</v>
      </c>
      <c r="G4649" s="69" t="s">
        <v>1939</v>
      </c>
      <c r="AD4649" s="73"/>
      <c r="AE4649" s="73"/>
    </row>
    <row r="4650" spans="1:31" ht="14.4">
      <c r="A4650" s="27" t="str">
        <f>VLOOKUP(C4650,'user list'!A:B,2,0)</f>
        <v>OCM</v>
      </c>
      <c r="B4650" s="172">
        <v>45811.725868055553</v>
      </c>
      <c r="C4650" s="69" t="s">
        <v>232</v>
      </c>
      <c r="D4650" s="69" t="s">
        <v>1937</v>
      </c>
      <c r="E4650" s="69" t="s">
        <v>1989</v>
      </c>
      <c r="F4650" s="69">
        <v>1822</v>
      </c>
      <c r="G4650" s="69" t="s">
        <v>1939</v>
      </c>
    </row>
    <row r="4651" spans="1:31" ht="14.4">
      <c r="A4651" s="27" t="str">
        <f>VLOOKUP(C4651,'user list'!A:B,2,0)</f>
        <v>ITDD</v>
      </c>
      <c r="B4651" s="172">
        <v>45811.732395833336</v>
      </c>
      <c r="C4651" s="69" t="s">
        <v>219</v>
      </c>
      <c r="D4651" s="69" t="s">
        <v>1937</v>
      </c>
      <c r="E4651" s="69" t="s">
        <v>1974</v>
      </c>
      <c r="F4651" s="69">
        <v>1830</v>
      </c>
      <c r="G4651" s="69" t="s">
        <v>2440</v>
      </c>
      <c r="L4651" s="73"/>
      <c r="M4651" s="73"/>
    </row>
    <row r="4652" spans="1:31" ht="14.4">
      <c r="A4652" s="27" t="str">
        <f>VLOOKUP(C4652,'user list'!A:B,2,0)</f>
        <v>Admin</v>
      </c>
      <c r="B4652" s="172">
        <v>45811.732407407406</v>
      </c>
      <c r="C4652" s="69" t="s">
        <v>186</v>
      </c>
      <c r="D4652" s="69" t="s">
        <v>1937</v>
      </c>
      <c r="E4652" s="69" t="s">
        <v>1974</v>
      </c>
      <c r="F4652" s="69">
        <v>1830</v>
      </c>
      <c r="G4652" s="69" t="s">
        <v>1948</v>
      </c>
    </row>
    <row r="4653" spans="1:31" ht="14.4">
      <c r="A4653" s="27" t="str">
        <f>VLOOKUP(C4653,'user list'!A:B,2,0)</f>
        <v>Admin</v>
      </c>
      <c r="B4653" s="172">
        <v>45811.732407407406</v>
      </c>
      <c r="C4653" s="69" t="s">
        <v>186</v>
      </c>
      <c r="D4653" s="69" t="s">
        <v>1937</v>
      </c>
      <c r="E4653" s="69" t="s">
        <v>1974</v>
      </c>
      <c r="F4653" s="69">
        <v>1830</v>
      </c>
      <c r="G4653" s="69" t="s">
        <v>1948</v>
      </c>
    </row>
    <row r="4654" spans="1:31" ht="14.4">
      <c r="A4654" s="27" t="str">
        <f>VLOOKUP(C4654,'user list'!A:B,2,0)</f>
        <v>Admin</v>
      </c>
      <c r="B4654" s="172">
        <v>45811.732407407406</v>
      </c>
      <c r="C4654" s="69" t="s">
        <v>186</v>
      </c>
      <c r="D4654" s="69" t="s">
        <v>1937</v>
      </c>
      <c r="E4654" s="69" t="s">
        <v>1974</v>
      </c>
      <c r="F4654" s="69">
        <v>1830</v>
      </c>
      <c r="G4654" s="69" t="s">
        <v>1947</v>
      </c>
    </row>
    <row r="4655" spans="1:31" ht="14.4">
      <c r="A4655" s="27" t="str">
        <f>VLOOKUP(C4655,'user list'!A:B,2,0)</f>
        <v>ITDD</v>
      </c>
      <c r="B4655" s="172">
        <v>45811.73333333333</v>
      </c>
      <c r="C4655" s="69" t="s">
        <v>219</v>
      </c>
      <c r="D4655" s="69" t="s">
        <v>1937</v>
      </c>
      <c r="E4655" s="69" t="s">
        <v>1974</v>
      </c>
      <c r="F4655" s="69">
        <v>1830</v>
      </c>
      <c r="G4655" s="69" t="s">
        <v>1939</v>
      </c>
      <c r="R4655" s="73"/>
      <c r="S4655" s="73"/>
    </row>
    <row r="4656" spans="1:31" ht="14.4">
      <c r="A4656" s="27" t="str">
        <f>VLOOKUP(C4656,'user list'!A:B,2,0)</f>
        <v>CGSD</v>
      </c>
      <c r="B4656" s="172">
        <v>45811.754212962966</v>
      </c>
      <c r="C4656" s="69" t="s">
        <v>200</v>
      </c>
      <c r="D4656" s="69" t="s">
        <v>1937</v>
      </c>
      <c r="E4656" s="69" t="s">
        <v>2499</v>
      </c>
      <c r="F4656" s="69">
        <v>1829</v>
      </c>
      <c r="G4656" s="69" t="s">
        <v>1939</v>
      </c>
    </row>
    <row r="4657" spans="1:45" ht="14.4">
      <c r="A4657" s="27" t="str">
        <f>VLOOKUP(C4657,'user list'!A:B,2,0)</f>
        <v>CGSD</v>
      </c>
      <c r="B4657" s="172">
        <v>45811.754421296297</v>
      </c>
      <c r="C4657" s="69" t="s">
        <v>200</v>
      </c>
      <c r="D4657" s="69" t="s">
        <v>1937</v>
      </c>
      <c r="E4657" s="69" t="s">
        <v>2499</v>
      </c>
      <c r="F4657" s="69">
        <v>1829</v>
      </c>
      <c r="G4657" s="69" t="s">
        <v>1947</v>
      </c>
      <c r="O4657" s="73"/>
      <c r="P4657" s="73"/>
    </row>
    <row r="4658" spans="1:45" ht="14.4">
      <c r="A4658" s="27" t="str">
        <f>VLOOKUP(C4658,'user list'!A:B,2,0)</f>
        <v>CGSD</v>
      </c>
      <c r="B4658" s="172">
        <v>45811.754421296297</v>
      </c>
      <c r="C4658" s="69" t="s">
        <v>200</v>
      </c>
      <c r="D4658" s="69" t="s">
        <v>1937</v>
      </c>
      <c r="E4658" s="69" t="s">
        <v>2499</v>
      </c>
      <c r="F4658" s="69">
        <v>1829</v>
      </c>
      <c r="G4658" s="69" t="s">
        <v>1948</v>
      </c>
      <c r="AD4658" s="74"/>
      <c r="AG4658" s="74"/>
    </row>
    <row r="4659" spans="1:45" ht="14.4">
      <c r="A4659" s="27" t="str">
        <f>VLOOKUP(C4659,'user list'!A:B,2,0)</f>
        <v>CGSD</v>
      </c>
      <c r="B4659" s="172">
        <v>45811.754421296297</v>
      </c>
      <c r="C4659" s="69" t="s">
        <v>200</v>
      </c>
      <c r="D4659" s="69" t="s">
        <v>1937</v>
      </c>
      <c r="E4659" s="69" t="s">
        <v>2499</v>
      </c>
      <c r="F4659" s="69">
        <v>1829</v>
      </c>
      <c r="G4659" s="69" t="s">
        <v>1939</v>
      </c>
      <c r="L4659" s="73"/>
      <c r="M4659" s="73"/>
    </row>
    <row r="4660" spans="1:45" ht="14.4">
      <c r="A4660" s="27" t="str">
        <f>VLOOKUP(C4660,'user list'!A:B,2,0)</f>
        <v>Admin</v>
      </c>
      <c r="B4660" s="172">
        <v>45811.754444444443</v>
      </c>
      <c r="C4660" s="69" t="s">
        <v>186</v>
      </c>
      <c r="D4660" s="69" t="s">
        <v>1937</v>
      </c>
      <c r="E4660" s="69" t="s">
        <v>2499</v>
      </c>
      <c r="F4660" s="69">
        <v>1829</v>
      </c>
      <c r="G4660" s="69" t="s">
        <v>1948</v>
      </c>
    </row>
    <row r="4661" spans="1:45" ht="14.4">
      <c r="A4661" s="27" t="str">
        <f>VLOOKUP(C4661,'user list'!A:B,2,0)</f>
        <v>CGSD</v>
      </c>
      <c r="B4661" s="172">
        <v>45811.754687499997</v>
      </c>
      <c r="C4661" s="69" t="s">
        <v>200</v>
      </c>
      <c r="D4661" s="69" t="s">
        <v>1937</v>
      </c>
      <c r="E4661" s="69" t="s">
        <v>2499</v>
      </c>
      <c r="F4661" s="69">
        <v>1829</v>
      </c>
      <c r="G4661" s="69" t="s">
        <v>1939</v>
      </c>
      <c r="O4661" s="73"/>
      <c r="P4661" s="73"/>
    </row>
    <row r="4662" spans="1:45" ht="14.4">
      <c r="A4662" s="27" t="str">
        <f>VLOOKUP(C4662,'user list'!A:B,2,0)</f>
        <v>CGSD</v>
      </c>
      <c r="B4662" s="172">
        <v>45811.754861111112</v>
      </c>
      <c r="C4662" s="69" t="s">
        <v>200</v>
      </c>
      <c r="D4662" s="69" t="s">
        <v>1937</v>
      </c>
      <c r="E4662" s="69" t="s">
        <v>2493</v>
      </c>
      <c r="F4662" s="69">
        <v>1820</v>
      </c>
      <c r="G4662" s="69" t="s">
        <v>1939</v>
      </c>
      <c r="O4662" s="73"/>
      <c r="P4662" s="73"/>
    </row>
    <row r="4663" spans="1:45" ht="14.4">
      <c r="A4663" s="27" t="str">
        <f>VLOOKUP(C4663,'user list'!A:B,2,0)</f>
        <v>CGSD</v>
      </c>
      <c r="B4663" s="172">
        <v>45811.755011574074</v>
      </c>
      <c r="C4663" s="69" t="s">
        <v>200</v>
      </c>
      <c r="D4663" s="69" t="s">
        <v>1937</v>
      </c>
      <c r="E4663" s="69" t="s">
        <v>2493</v>
      </c>
      <c r="F4663" s="69">
        <v>1820</v>
      </c>
      <c r="G4663" s="69" t="s">
        <v>1948</v>
      </c>
    </row>
    <row r="4664" spans="1:45" ht="14.4">
      <c r="A4664" s="27" t="str">
        <f>VLOOKUP(C4664,'user list'!A:B,2,0)</f>
        <v>CGSD</v>
      </c>
      <c r="B4664" s="172">
        <v>45811.75503472222</v>
      </c>
      <c r="C4664" s="69" t="s">
        <v>200</v>
      </c>
      <c r="D4664" s="69" t="s">
        <v>1937</v>
      </c>
      <c r="E4664" s="69" t="s">
        <v>2493</v>
      </c>
      <c r="F4664" s="69">
        <v>1820</v>
      </c>
      <c r="G4664" s="69" t="s">
        <v>1939</v>
      </c>
    </row>
    <row r="4665" spans="1:45" ht="14.4">
      <c r="A4665" s="27" t="str">
        <f>VLOOKUP(C4665,'user list'!A:B,2,0)</f>
        <v>CGSD</v>
      </c>
      <c r="B4665" s="172">
        <v>45811.75509259259</v>
      </c>
      <c r="C4665" s="69" t="s">
        <v>200</v>
      </c>
      <c r="D4665" s="69" t="s">
        <v>1937</v>
      </c>
      <c r="E4665" s="69" t="s">
        <v>2493</v>
      </c>
      <c r="F4665" s="69">
        <v>1820</v>
      </c>
      <c r="G4665" s="69" t="s">
        <v>1939</v>
      </c>
    </row>
    <row r="4666" spans="1:45" ht="14.4">
      <c r="A4666" s="27" t="str">
        <f>VLOOKUP(C4666,'user list'!A:B,2,0)</f>
        <v>CGSD</v>
      </c>
      <c r="B4666" s="172">
        <v>45811.755231481482</v>
      </c>
      <c r="C4666" s="69" t="s">
        <v>200</v>
      </c>
      <c r="D4666" s="69" t="s">
        <v>1937</v>
      </c>
      <c r="E4666" s="69" t="s">
        <v>2492</v>
      </c>
      <c r="F4666" s="69">
        <v>1819</v>
      </c>
      <c r="G4666" s="69" t="s">
        <v>1939</v>
      </c>
    </row>
    <row r="4667" spans="1:45" ht="14.4">
      <c r="A4667" s="27" t="str">
        <f>VLOOKUP(C4667,'user list'!A:B,2,0)</f>
        <v>CGSD</v>
      </c>
      <c r="B4667" s="172">
        <v>45811.755266203705</v>
      </c>
      <c r="C4667" s="69" t="s">
        <v>200</v>
      </c>
      <c r="D4667" s="69" t="s">
        <v>1937</v>
      </c>
      <c r="E4667" s="69" t="s">
        <v>2492</v>
      </c>
      <c r="F4667" s="69">
        <v>1819</v>
      </c>
      <c r="G4667" s="69" t="s">
        <v>1948</v>
      </c>
    </row>
    <row r="4668" spans="1:45" ht="14.4">
      <c r="A4668" s="27" t="str">
        <f>VLOOKUP(C4668,'user list'!A:B,2,0)</f>
        <v>MDAD</v>
      </c>
      <c r="B4668" s="172">
        <v>45812.329467592594</v>
      </c>
      <c r="C4668" s="69" t="s">
        <v>223</v>
      </c>
      <c r="D4668" s="69" t="s">
        <v>1937</v>
      </c>
      <c r="E4668" s="69" t="s">
        <v>1974</v>
      </c>
      <c r="F4668" s="69">
        <v>1831</v>
      </c>
      <c r="G4668" s="69" t="s">
        <v>2440</v>
      </c>
    </row>
    <row r="4669" spans="1:45" ht="14.4">
      <c r="A4669" s="27" t="str">
        <f>VLOOKUP(C4669,'user list'!A:B,2,0)</f>
        <v>Admin</v>
      </c>
      <c r="B4669" s="172">
        <v>45812.329479166663</v>
      </c>
      <c r="C4669" s="69" t="s">
        <v>186</v>
      </c>
      <c r="D4669" s="69" t="s">
        <v>1937</v>
      </c>
      <c r="E4669" s="69" t="s">
        <v>1974</v>
      </c>
      <c r="F4669" s="69">
        <v>1831</v>
      </c>
      <c r="G4669" s="69" t="s">
        <v>1948</v>
      </c>
    </row>
    <row r="4670" spans="1:45" ht="14.4">
      <c r="A4670" s="27" t="str">
        <f>VLOOKUP(C4670,'user list'!A:B,2,0)</f>
        <v>Admin</v>
      </c>
      <c r="B4670" s="172">
        <v>45812.329479166663</v>
      </c>
      <c r="C4670" s="69" t="s">
        <v>186</v>
      </c>
      <c r="D4670" s="69" t="s">
        <v>1937</v>
      </c>
      <c r="E4670" s="69" t="s">
        <v>1974</v>
      </c>
      <c r="F4670" s="69">
        <v>1831</v>
      </c>
      <c r="G4670" s="69" t="s">
        <v>1948</v>
      </c>
    </row>
    <row r="4671" spans="1:45" ht="14.4">
      <c r="A4671" s="27" t="str">
        <f>VLOOKUP(C4671,'user list'!A:B,2,0)</f>
        <v>Admin</v>
      </c>
      <c r="B4671" s="172">
        <v>45812.32949074074</v>
      </c>
      <c r="C4671" s="69" t="s">
        <v>186</v>
      </c>
      <c r="D4671" s="69" t="s">
        <v>1937</v>
      </c>
      <c r="E4671" s="69" t="s">
        <v>1974</v>
      </c>
      <c r="F4671" s="69">
        <v>1831</v>
      </c>
      <c r="G4671" s="69" t="s">
        <v>1948</v>
      </c>
      <c r="AP4671" s="74"/>
      <c r="AS4671" s="74"/>
    </row>
    <row r="4672" spans="1:45" ht="14.4">
      <c r="A4672" s="27" t="str">
        <f>VLOOKUP(C4672,'user list'!A:B,2,0)</f>
        <v>Admin</v>
      </c>
      <c r="B4672" s="172">
        <v>45812.32949074074</v>
      </c>
      <c r="C4672" s="69" t="s">
        <v>186</v>
      </c>
      <c r="D4672" s="69" t="s">
        <v>1937</v>
      </c>
      <c r="E4672" s="69" t="s">
        <v>1974</v>
      </c>
      <c r="F4672" s="69">
        <v>1831</v>
      </c>
      <c r="G4672" s="69" t="s">
        <v>1947</v>
      </c>
      <c r="L4672" s="73"/>
      <c r="M4672" s="73"/>
    </row>
    <row r="4673" spans="1:24" ht="14.4">
      <c r="A4673" s="27" t="str">
        <f>VLOOKUP(C4673,'user list'!A:B,2,0)</f>
        <v>MDAD</v>
      </c>
      <c r="B4673" s="172">
        <v>45812.329675925925</v>
      </c>
      <c r="C4673" s="69" t="s">
        <v>223</v>
      </c>
      <c r="D4673" s="69" t="s">
        <v>1937</v>
      </c>
      <c r="E4673" s="69" t="s">
        <v>1974</v>
      </c>
      <c r="F4673" s="69">
        <v>1831</v>
      </c>
      <c r="G4673" s="69" t="s">
        <v>1939</v>
      </c>
      <c r="L4673" s="73"/>
      <c r="M4673" s="73"/>
    </row>
    <row r="4674" spans="1:24" ht="14.4">
      <c r="A4674" s="27" t="str">
        <f>VLOOKUP(C4674,'user list'!A:B,2,0)</f>
        <v>CTO</v>
      </c>
      <c r="B4674" s="172">
        <v>45812.329953703702</v>
      </c>
      <c r="C4674" s="69" t="s">
        <v>207</v>
      </c>
      <c r="D4674" s="69" t="s">
        <v>1937</v>
      </c>
      <c r="E4674" s="69" t="s">
        <v>2499</v>
      </c>
      <c r="F4674" s="69">
        <v>1829</v>
      </c>
      <c r="G4674" s="69" t="s">
        <v>1939</v>
      </c>
      <c r="O4674" s="73"/>
      <c r="P4674" s="73"/>
    </row>
    <row r="4675" spans="1:24" ht="14.4">
      <c r="A4675" s="27" t="str">
        <f>VLOOKUP(C4675,'user list'!A:B,2,0)</f>
        <v>MDAD</v>
      </c>
      <c r="B4675" s="172">
        <v>45812.33053240741</v>
      </c>
      <c r="C4675" s="69" t="s">
        <v>223</v>
      </c>
      <c r="D4675" s="69" t="s">
        <v>1937</v>
      </c>
      <c r="E4675" s="69" t="s">
        <v>1974</v>
      </c>
      <c r="F4675" s="69">
        <v>1831</v>
      </c>
      <c r="G4675" s="69" t="s">
        <v>1949</v>
      </c>
    </row>
    <row r="4676" spans="1:24" ht="14.4">
      <c r="A4676" s="27" t="str">
        <f>VLOOKUP(C4676,'user list'!A:B,2,0)</f>
        <v>CTO</v>
      </c>
      <c r="B4676" s="172">
        <v>45812.33079861111</v>
      </c>
      <c r="C4676" s="69" t="s">
        <v>207</v>
      </c>
      <c r="D4676" s="69" t="s">
        <v>1937</v>
      </c>
      <c r="E4676" s="69" t="s">
        <v>2499</v>
      </c>
      <c r="F4676" s="69">
        <v>1829</v>
      </c>
      <c r="G4676" s="69" t="s">
        <v>1939</v>
      </c>
    </row>
    <row r="4677" spans="1:24" ht="14.4">
      <c r="A4677" s="27" t="str">
        <f>VLOOKUP(C4677,'user list'!A:B,2,0)</f>
        <v>CTO</v>
      </c>
      <c r="B4677" s="172">
        <v>45812.33084490741</v>
      </c>
      <c r="C4677" s="69" t="s">
        <v>207</v>
      </c>
      <c r="D4677" s="69" t="s">
        <v>1937</v>
      </c>
      <c r="E4677" s="69" t="s">
        <v>2499</v>
      </c>
      <c r="F4677" s="69">
        <v>1829</v>
      </c>
      <c r="G4677" s="69" t="s">
        <v>2441</v>
      </c>
    </row>
    <row r="4678" spans="1:24" ht="14.4">
      <c r="A4678" s="27" t="str">
        <f>VLOOKUP(C4678,'user list'!A:B,2,0)</f>
        <v>CTO</v>
      </c>
      <c r="B4678" s="172">
        <v>45812.331805555557</v>
      </c>
      <c r="C4678" s="69" t="s">
        <v>207</v>
      </c>
      <c r="D4678" s="69" t="s">
        <v>1937</v>
      </c>
      <c r="E4678" s="69" t="s">
        <v>2457</v>
      </c>
      <c r="F4678" s="69">
        <v>1752</v>
      </c>
      <c r="G4678" s="69" t="s">
        <v>1939</v>
      </c>
      <c r="O4678" s="73"/>
      <c r="P4678" s="73"/>
    </row>
    <row r="4679" spans="1:24" ht="14.4">
      <c r="A4679" s="27" t="str">
        <f>VLOOKUP(C4679,'user list'!A:B,2,0)</f>
        <v>CTO</v>
      </c>
      <c r="B4679" s="172">
        <v>45812.331956018519</v>
      </c>
      <c r="C4679" s="69" t="s">
        <v>207</v>
      </c>
      <c r="D4679" s="69" t="s">
        <v>1937</v>
      </c>
      <c r="E4679" s="69" t="s">
        <v>2439</v>
      </c>
      <c r="F4679" s="69">
        <v>1444</v>
      </c>
      <c r="G4679" s="69" t="s">
        <v>1939</v>
      </c>
      <c r="O4679" s="73"/>
      <c r="P4679" s="73"/>
    </row>
    <row r="4680" spans="1:24" ht="14.4">
      <c r="A4680" s="27" t="str">
        <f>VLOOKUP(C4680,'user list'!A:B,2,0)</f>
        <v>CTO</v>
      </c>
      <c r="B4680" s="172">
        <v>45812.332013888888</v>
      </c>
      <c r="C4680" s="69" t="s">
        <v>207</v>
      </c>
      <c r="D4680" s="69" t="s">
        <v>1937</v>
      </c>
      <c r="E4680" s="69" t="s">
        <v>2470</v>
      </c>
      <c r="F4680" s="69">
        <v>1781</v>
      </c>
      <c r="G4680" s="69" t="s">
        <v>1939</v>
      </c>
      <c r="O4680" s="73"/>
      <c r="P4680" s="73"/>
    </row>
    <row r="4681" spans="1:24" ht="14.4">
      <c r="A4681" s="27" t="str">
        <f>VLOOKUP(C4681,'user list'!A:B,2,0)</f>
        <v>CTO</v>
      </c>
      <c r="B4681" s="172">
        <v>45812.332094907404</v>
      </c>
      <c r="C4681" s="69" t="s">
        <v>207</v>
      </c>
      <c r="D4681" s="69" t="s">
        <v>1937</v>
      </c>
      <c r="E4681" s="69" t="s">
        <v>2477</v>
      </c>
      <c r="F4681" s="69">
        <v>1791</v>
      </c>
      <c r="G4681" s="69" t="s">
        <v>1939</v>
      </c>
      <c r="L4681" s="73"/>
      <c r="M4681" s="73"/>
    </row>
    <row r="4682" spans="1:24" ht="14.4">
      <c r="A4682" s="27" t="str">
        <f>VLOOKUP(C4682,'user list'!A:B,2,0)</f>
        <v>CTO</v>
      </c>
      <c r="B4682" s="172">
        <v>45812.332129629627</v>
      </c>
      <c r="C4682" s="69" t="s">
        <v>207</v>
      </c>
      <c r="D4682" s="69" t="s">
        <v>1937</v>
      </c>
      <c r="E4682" s="69" t="s">
        <v>2477</v>
      </c>
      <c r="F4682" s="69">
        <v>1791</v>
      </c>
      <c r="G4682" s="69" t="s">
        <v>1939</v>
      </c>
      <c r="L4682" s="73"/>
      <c r="M4682" s="73"/>
    </row>
    <row r="4683" spans="1:24" ht="14.4">
      <c r="A4683" s="27" t="str">
        <f>VLOOKUP(C4683,'user list'!A:B,2,0)</f>
        <v>MDAD</v>
      </c>
      <c r="B4683" s="172">
        <v>45812.332384259258</v>
      </c>
      <c r="C4683" s="69" t="s">
        <v>223</v>
      </c>
      <c r="D4683" s="69" t="s">
        <v>1937</v>
      </c>
      <c r="E4683" s="69" t="s">
        <v>1991</v>
      </c>
      <c r="F4683" s="69">
        <v>1832</v>
      </c>
      <c r="G4683" s="69" t="s">
        <v>2440</v>
      </c>
      <c r="L4683" s="73"/>
      <c r="M4683" s="73"/>
    </row>
    <row r="4684" spans="1:24" ht="14.4">
      <c r="A4684" s="27" t="str">
        <f>VLOOKUP(C4684,'user list'!A:B,2,0)</f>
        <v>Admin</v>
      </c>
      <c r="B4684" s="172">
        <v>45812.332384259258</v>
      </c>
      <c r="C4684" s="69" t="s">
        <v>186</v>
      </c>
      <c r="D4684" s="69" t="s">
        <v>1937</v>
      </c>
      <c r="E4684" s="69" t="s">
        <v>1991</v>
      </c>
      <c r="F4684" s="69">
        <v>1832</v>
      </c>
      <c r="G4684" s="69" t="s">
        <v>1948</v>
      </c>
    </row>
    <row r="4685" spans="1:24" ht="14.4">
      <c r="A4685" s="27" t="str">
        <f>VLOOKUP(C4685,'user list'!A:B,2,0)</f>
        <v>Admin</v>
      </c>
      <c r="B4685" s="172">
        <v>45812.332384259258</v>
      </c>
      <c r="C4685" s="69" t="s">
        <v>186</v>
      </c>
      <c r="D4685" s="69" t="s">
        <v>1937</v>
      </c>
      <c r="E4685" s="69" t="s">
        <v>1991</v>
      </c>
      <c r="F4685" s="69">
        <v>1832</v>
      </c>
      <c r="G4685" s="69" t="s">
        <v>1948</v>
      </c>
    </row>
    <row r="4686" spans="1:24" ht="14.4">
      <c r="A4686" s="27" t="str">
        <f>VLOOKUP(C4686,'user list'!A:B,2,0)</f>
        <v>Admin</v>
      </c>
      <c r="B4686" s="172">
        <v>45812.332384259258</v>
      </c>
      <c r="C4686" s="69" t="s">
        <v>186</v>
      </c>
      <c r="D4686" s="69" t="s">
        <v>1937</v>
      </c>
      <c r="E4686" s="69" t="s">
        <v>1991</v>
      </c>
      <c r="F4686" s="69">
        <v>1832</v>
      </c>
      <c r="G4686" s="69" t="s">
        <v>1948</v>
      </c>
    </row>
    <row r="4687" spans="1:24" ht="14.4">
      <c r="A4687" s="27" t="str">
        <f>VLOOKUP(C4687,'user list'!A:B,2,0)</f>
        <v>Admin</v>
      </c>
      <c r="B4687" s="172">
        <v>45812.332384259258</v>
      </c>
      <c r="C4687" s="69" t="s">
        <v>186</v>
      </c>
      <c r="D4687" s="69" t="s">
        <v>1937</v>
      </c>
      <c r="E4687" s="69" t="s">
        <v>1991</v>
      </c>
      <c r="F4687" s="69">
        <v>1832</v>
      </c>
      <c r="G4687" s="69" t="s">
        <v>1947</v>
      </c>
      <c r="U4687" s="74"/>
      <c r="X4687" s="74"/>
    </row>
    <row r="4688" spans="1:24" ht="14.4">
      <c r="A4688" s="27" t="str">
        <f>VLOOKUP(C4688,'user list'!A:B,2,0)</f>
        <v>MDAD</v>
      </c>
      <c r="B4688" s="172">
        <v>45812.332627314812</v>
      </c>
      <c r="C4688" s="69" t="s">
        <v>223</v>
      </c>
      <c r="D4688" s="69" t="s">
        <v>1937</v>
      </c>
      <c r="E4688" s="69" t="s">
        <v>1991</v>
      </c>
      <c r="F4688" s="69">
        <v>1832</v>
      </c>
      <c r="G4688" s="69" t="s">
        <v>1939</v>
      </c>
      <c r="L4688" s="73"/>
      <c r="M4688" s="73"/>
    </row>
    <row r="4689" spans="1:33" ht="14.4">
      <c r="A4689" s="27" t="str">
        <f>VLOOKUP(C4689,'user list'!A:B,2,0)</f>
        <v>MDAD</v>
      </c>
      <c r="B4689" s="172">
        <v>45812.333865740744</v>
      </c>
      <c r="C4689" s="69" t="s">
        <v>223</v>
      </c>
      <c r="D4689" s="69" t="s">
        <v>1937</v>
      </c>
      <c r="E4689" s="69" t="s">
        <v>2039</v>
      </c>
      <c r="F4689" s="69">
        <v>1833</v>
      </c>
      <c r="G4689" s="69" t="s">
        <v>2440</v>
      </c>
      <c r="L4689" s="73"/>
      <c r="M4689" s="73"/>
    </row>
    <row r="4690" spans="1:33" ht="14.4">
      <c r="A4690" s="27" t="str">
        <f>VLOOKUP(C4690,'user list'!A:B,2,0)</f>
        <v>Admin</v>
      </c>
      <c r="B4690" s="172">
        <v>45812.333865740744</v>
      </c>
      <c r="C4690" s="69" t="s">
        <v>186</v>
      </c>
      <c r="D4690" s="69" t="s">
        <v>1937</v>
      </c>
      <c r="E4690" s="69" t="s">
        <v>2039</v>
      </c>
      <c r="F4690" s="69">
        <v>1833</v>
      </c>
      <c r="G4690" s="69" t="s">
        <v>1948</v>
      </c>
      <c r="R4690" s="73"/>
      <c r="S4690" s="73"/>
    </row>
    <row r="4691" spans="1:33" ht="14.4">
      <c r="A4691" s="27" t="str">
        <f>VLOOKUP(C4691,'user list'!A:B,2,0)</f>
        <v>Admin</v>
      </c>
      <c r="B4691" s="172">
        <v>45812.333865740744</v>
      </c>
      <c r="C4691" s="69" t="s">
        <v>186</v>
      </c>
      <c r="D4691" s="69" t="s">
        <v>1937</v>
      </c>
      <c r="E4691" s="69" t="s">
        <v>1991</v>
      </c>
      <c r="F4691" s="69">
        <v>1832</v>
      </c>
      <c r="G4691" s="69" t="s">
        <v>1948</v>
      </c>
    </row>
    <row r="4692" spans="1:33" ht="14.4">
      <c r="A4692" s="27" t="str">
        <f>VLOOKUP(C4692,'user list'!A:B,2,0)</f>
        <v>Admin</v>
      </c>
      <c r="B4692" s="172">
        <v>45812.333865740744</v>
      </c>
      <c r="C4692" s="69" t="s">
        <v>186</v>
      </c>
      <c r="D4692" s="69" t="s">
        <v>1937</v>
      </c>
      <c r="E4692" s="69" t="s">
        <v>2039</v>
      </c>
      <c r="F4692" s="69">
        <v>1833</v>
      </c>
      <c r="G4692" s="69" t="s">
        <v>1948</v>
      </c>
    </row>
    <row r="4693" spans="1:33" ht="14.4">
      <c r="A4693" s="27" t="str">
        <f>VLOOKUP(C4693,'user list'!A:B,2,0)</f>
        <v>MDAD</v>
      </c>
      <c r="B4693" s="172">
        <v>45812.334432870368</v>
      </c>
      <c r="C4693" s="69" t="s">
        <v>223</v>
      </c>
      <c r="D4693" s="69" t="s">
        <v>1937</v>
      </c>
      <c r="E4693" s="69" t="s">
        <v>2039</v>
      </c>
      <c r="F4693" s="69">
        <v>1833</v>
      </c>
      <c r="G4693" s="69" t="s">
        <v>1939</v>
      </c>
      <c r="AD4693" s="74"/>
      <c r="AG4693" s="74"/>
    </row>
    <row r="4694" spans="1:33" ht="14.4">
      <c r="A4694" s="27" t="str">
        <f>VLOOKUP(C4694,'user list'!A:B,2,0)</f>
        <v>MDAD</v>
      </c>
      <c r="B4694" s="172">
        <v>45812.334583333337</v>
      </c>
      <c r="C4694" s="69" t="s">
        <v>223</v>
      </c>
      <c r="D4694" s="69" t="s">
        <v>1937</v>
      </c>
      <c r="E4694" s="69" t="s">
        <v>1991</v>
      </c>
      <c r="F4694" s="69">
        <v>1832</v>
      </c>
      <c r="G4694" s="69" t="s">
        <v>1939</v>
      </c>
      <c r="L4694" s="73"/>
      <c r="M4694" s="73"/>
    </row>
    <row r="4695" spans="1:33" ht="14.4">
      <c r="A4695" s="27" t="str">
        <f>VLOOKUP(C4695,'user list'!A:B,2,0)</f>
        <v>MDAD</v>
      </c>
      <c r="B4695" s="172">
        <v>45812.334606481483</v>
      </c>
      <c r="C4695" s="69" t="s">
        <v>223</v>
      </c>
      <c r="D4695" s="69" t="s">
        <v>1937</v>
      </c>
      <c r="E4695" s="69" t="s">
        <v>2039</v>
      </c>
      <c r="F4695" s="69">
        <v>1833</v>
      </c>
      <c r="G4695" s="69" t="s">
        <v>1939</v>
      </c>
    </row>
    <row r="4696" spans="1:33" ht="14.4">
      <c r="A4696" s="27" t="str">
        <f>VLOOKUP(C4696,'user list'!A:B,2,0)</f>
        <v>OCM</v>
      </c>
      <c r="B4696" s="172">
        <v>45812.339259259257</v>
      </c>
      <c r="C4696" s="69" t="s">
        <v>230</v>
      </c>
      <c r="D4696" s="69" t="s">
        <v>1937</v>
      </c>
      <c r="E4696" s="69" t="s">
        <v>1974</v>
      </c>
      <c r="F4696" s="69">
        <v>1834</v>
      </c>
      <c r="G4696" s="69" t="s">
        <v>2440</v>
      </c>
      <c r="O4696" s="73"/>
      <c r="P4696" s="73"/>
    </row>
    <row r="4697" spans="1:33" ht="14.4">
      <c r="A4697" s="27" t="str">
        <f>VLOOKUP(C4697,'user list'!A:B,2,0)</f>
        <v>Admin</v>
      </c>
      <c r="B4697" s="172">
        <v>45812.339270833334</v>
      </c>
      <c r="C4697" s="69" t="s">
        <v>186</v>
      </c>
      <c r="D4697" s="69" t="s">
        <v>1937</v>
      </c>
      <c r="E4697" s="69" t="s">
        <v>1974</v>
      </c>
      <c r="F4697" s="69">
        <v>1834</v>
      </c>
      <c r="G4697" s="69" t="s">
        <v>1948</v>
      </c>
      <c r="O4697" s="73"/>
      <c r="P4697" s="73"/>
    </row>
    <row r="4698" spans="1:33" ht="14.4">
      <c r="A4698" s="27" t="str">
        <f>VLOOKUP(C4698,'user list'!A:B,2,0)</f>
        <v>Admin</v>
      </c>
      <c r="B4698" s="172">
        <v>45812.339270833334</v>
      </c>
      <c r="C4698" s="69" t="s">
        <v>186</v>
      </c>
      <c r="D4698" s="69" t="s">
        <v>1937</v>
      </c>
      <c r="E4698" s="69" t="s">
        <v>1974</v>
      </c>
      <c r="F4698" s="69">
        <v>1834</v>
      </c>
      <c r="G4698" s="69" t="s">
        <v>1947</v>
      </c>
    </row>
    <row r="4699" spans="1:33" ht="14.4">
      <c r="A4699" s="27" t="str">
        <f>VLOOKUP(C4699,'user list'!A:B,2,0)</f>
        <v>Admin</v>
      </c>
      <c r="B4699" s="172">
        <v>45812.339270833334</v>
      </c>
      <c r="C4699" s="69" t="s">
        <v>186</v>
      </c>
      <c r="D4699" s="69" t="s">
        <v>1937</v>
      </c>
      <c r="E4699" s="69" t="s">
        <v>1974</v>
      </c>
      <c r="F4699" s="69">
        <v>1834</v>
      </c>
      <c r="G4699" s="69" t="s">
        <v>1948</v>
      </c>
    </row>
    <row r="4700" spans="1:33" ht="14.4">
      <c r="A4700" s="27" t="str">
        <f>VLOOKUP(C4700,'user list'!A:B,2,0)</f>
        <v>Admin</v>
      </c>
      <c r="B4700" s="172">
        <v>45812.339282407411</v>
      </c>
      <c r="C4700" s="69" t="s">
        <v>186</v>
      </c>
      <c r="D4700" s="69" t="s">
        <v>1937</v>
      </c>
      <c r="E4700" s="69" t="s">
        <v>1974</v>
      </c>
      <c r="F4700" s="69">
        <v>1834</v>
      </c>
      <c r="G4700" s="69" t="s">
        <v>1948</v>
      </c>
    </row>
    <row r="4701" spans="1:33" ht="14.4">
      <c r="A4701" s="27" t="str">
        <f>VLOOKUP(C4701,'user list'!A:B,2,0)</f>
        <v>CTO</v>
      </c>
      <c r="B4701" s="172">
        <v>45812.339826388888</v>
      </c>
      <c r="C4701" s="69" t="s">
        <v>207</v>
      </c>
      <c r="D4701" s="69" t="s">
        <v>1937</v>
      </c>
      <c r="E4701" s="69" t="s">
        <v>2477</v>
      </c>
      <c r="F4701" s="69">
        <v>1791</v>
      </c>
      <c r="G4701" s="69" t="s">
        <v>1939</v>
      </c>
    </row>
    <row r="4702" spans="1:33" ht="14.4">
      <c r="A4702" s="27" t="str">
        <f>VLOOKUP(C4702,'user list'!A:B,2,0)</f>
        <v>MDAD</v>
      </c>
      <c r="B4702" s="172">
        <v>45812.340150462966</v>
      </c>
      <c r="C4702" s="69" t="s">
        <v>223</v>
      </c>
      <c r="D4702" s="69" t="s">
        <v>1937</v>
      </c>
      <c r="E4702" s="69" t="s">
        <v>2001</v>
      </c>
      <c r="F4702" s="69">
        <v>1762</v>
      </c>
      <c r="G4702" s="69" t="s">
        <v>1939</v>
      </c>
      <c r="AD4702" s="73"/>
      <c r="AE4702" s="73"/>
    </row>
    <row r="4703" spans="1:33" ht="14.4">
      <c r="A4703" s="27" t="str">
        <f>VLOOKUP(C4703,'user list'!A:B,2,0)</f>
        <v>SSDD</v>
      </c>
      <c r="B4703" s="172">
        <v>45812.343854166669</v>
      </c>
      <c r="C4703" s="69" t="s">
        <v>273</v>
      </c>
      <c r="D4703" s="69" t="s">
        <v>1937</v>
      </c>
      <c r="E4703" s="69" t="s">
        <v>1991</v>
      </c>
      <c r="F4703" s="69">
        <v>1832</v>
      </c>
      <c r="G4703" s="69" t="s">
        <v>1939</v>
      </c>
    </row>
    <row r="4704" spans="1:33" ht="14.4">
      <c r="A4704" s="27" t="str">
        <f>VLOOKUP(C4704,'user list'!A:B,2,0)</f>
        <v>MDAD</v>
      </c>
      <c r="B4704" s="172">
        <v>45812.344039351854</v>
      </c>
      <c r="C4704" s="69" t="s">
        <v>223</v>
      </c>
      <c r="D4704" s="69" t="s">
        <v>1937</v>
      </c>
      <c r="E4704" s="69" t="s">
        <v>2047</v>
      </c>
      <c r="F4704" s="69">
        <v>1835</v>
      </c>
      <c r="G4704" s="69" t="s">
        <v>2440</v>
      </c>
      <c r="L4704" s="73"/>
      <c r="M4704" s="73"/>
    </row>
    <row r="4705" spans="1:54" ht="14.4">
      <c r="A4705" s="27" t="str">
        <f>VLOOKUP(C4705,'user list'!A:B,2,0)</f>
        <v>Admin</v>
      </c>
      <c r="B4705" s="172">
        <v>45812.344039351854</v>
      </c>
      <c r="C4705" s="69" t="s">
        <v>186</v>
      </c>
      <c r="D4705" s="69" t="s">
        <v>1937</v>
      </c>
      <c r="E4705" s="69" t="s">
        <v>2047</v>
      </c>
      <c r="F4705" s="69">
        <v>1835</v>
      </c>
      <c r="G4705" s="69" t="s">
        <v>1948</v>
      </c>
    </row>
    <row r="4706" spans="1:54" ht="14.4">
      <c r="A4706" s="27" t="str">
        <f>VLOOKUP(C4706,'user list'!A:B,2,0)</f>
        <v>Admin</v>
      </c>
      <c r="B4706" s="172">
        <v>45812.344039351854</v>
      </c>
      <c r="C4706" s="69" t="s">
        <v>186</v>
      </c>
      <c r="D4706" s="69" t="s">
        <v>1937</v>
      </c>
      <c r="E4706" s="69" t="s">
        <v>2047</v>
      </c>
      <c r="F4706" s="69">
        <v>1835</v>
      </c>
      <c r="G4706" s="69" t="s">
        <v>1948</v>
      </c>
    </row>
    <row r="4707" spans="1:54" ht="14.4">
      <c r="A4707" s="27" t="str">
        <f>VLOOKUP(C4707,'user list'!A:B,2,0)</f>
        <v>Admin</v>
      </c>
      <c r="B4707" s="172">
        <v>45812.344050925924</v>
      </c>
      <c r="C4707" s="69" t="s">
        <v>186</v>
      </c>
      <c r="D4707" s="69" t="s">
        <v>1937</v>
      </c>
      <c r="E4707" s="69" t="s">
        <v>2047</v>
      </c>
      <c r="F4707" s="69">
        <v>1835</v>
      </c>
      <c r="G4707" s="69" t="s">
        <v>1948</v>
      </c>
    </row>
    <row r="4708" spans="1:54" ht="14.4">
      <c r="A4708" s="27" t="str">
        <f>VLOOKUP(C4708,'user list'!A:B,2,0)</f>
        <v>Admin</v>
      </c>
      <c r="B4708" s="172">
        <v>45812.344050925924</v>
      </c>
      <c r="C4708" s="69" t="s">
        <v>186</v>
      </c>
      <c r="D4708" s="69" t="s">
        <v>1937</v>
      </c>
      <c r="E4708" s="69" t="s">
        <v>2047</v>
      </c>
      <c r="F4708" s="69">
        <v>1835</v>
      </c>
      <c r="G4708" s="69" t="s">
        <v>1947</v>
      </c>
      <c r="R4708" s="73"/>
      <c r="S4708" s="73"/>
    </row>
    <row r="4709" spans="1:54" ht="14.4">
      <c r="A4709" s="27" t="str">
        <f>VLOOKUP(C4709,'user list'!A:B,2,0)</f>
        <v>MDAD</v>
      </c>
      <c r="B4709" s="172">
        <v>45812.344143518516</v>
      </c>
      <c r="C4709" s="69" t="s">
        <v>223</v>
      </c>
      <c r="D4709" s="69" t="s">
        <v>1937</v>
      </c>
      <c r="E4709" s="69" t="s">
        <v>2047</v>
      </c>
      <c r="F4709" s="69">
        <v>1835</v>
      </c>
      <c r="G4709" s="69" t="s">
        <v>1939</v>
      </c>
    </row>
    <row r="4710" spans="1:54" ht="14.4">
      <c r="A4710" s="27" t="str">
        <f>VLOOKUP(C4710,'user list'!A:B,2,0)</f>
        <v>SSDD</v>
      </c>
      <c r="B4710" s="172">
        <v>45812.344675925924</v>
      </c>
      <c r="C4710" s="69" t="s">
        <v>273</v>
      </c>
      <c r="D4710" s="69" t="s">
        <v>1937</v>
      </c>
      <c r="E4710" s="69" t="s">
        <v>1991</v>
      </c>
      <c r="F4710" s="69">
        <v>1832</v>
      </c>
      <c r="G4710" s="69" t="s">
        <v>1947</v>
      </c>
    </row>
    <row r="4711" spans="1:54" ht="14.4">
      <c r="A4711" s="27" t="str">
        <f>VLOOKUP(C4711,'user list'!A:B,2,0)</f>
        <v>SSDD</v>
      </c>
      <c r="B4711" s="172">
        <v>45812.344675925924</v>
      </c>
      <c r="C4711" s="69" t="s">
        <v>273</v>
      </c>
      <c r="D4711" s="69" t="s">
        <v>1937</v>
      </c>
      <c r="E4711" s="69" t="s">
        <v>1991</v>
      </c>
      <c r="F4711" s="69">
        <v>1832</v>
      </c>
      <c r="G4711" s="69" t="s">
        <v>1948</v>
      </c>
    </row>
    <row r="4712" spans="1:54" ht="14.4">
      <c r="A4712" s="27" t="str">
        <f>VLOOKUP(C4712,'user list'!A:B,2,0)</f>
        <v>SSDD</v>
      </c>
      <c r="B4712" s="172">
        <v>45812.344675925924</v>
      </c>
      <c r="C4712" s="69" t="s">
        <v>273</v>
      </c>
      <c r="D4712" s="69" t="s">
        <v>1937</v>
      </c>
      <c r="E4712" s="69" t="s">
        <v>1991</v>
      </c>
      <c r="F4712" s="69">
        <v>1832</v>
      </c>
      <c r="G4712" s="69" t="s">
        <v>1939</v>
      </c>
    </row>
    <row r="4713" spans="1:54" ht="14.4">
      <c r="A4713" s="27" t="str">
        <f>VLOOKUP(C4713,'user list'!A:B,2,0)</f>
        <v>Admin</v>
      </c>
      <c r="B4713" s="172">
        <v>45812.344687500001</v>
      </c>
      <c r="C4713" s="69" t="s">
        <v>186</v>
      </c>
      <c r="D4713" s="69" t="s">
        <v>1937</v>
      </c>
      <c r="E4713" s="69" t="s">
        <v>1991</v>
      </c>
      <c r="F4713" s="69">
        <v>1832</v>
      </c>
      <c r="G4713" s="69" t="s">
        <v>1948</v>
      </c>
      <c r="R4713" s="73"/>
      <c r="S4713" s="73"/>
    </row>
    <row r="4714" spans="1:54" ht="14.4">
      <c r="A4714" s="27" t="str">
        <f>VLOOKUP(C4714,'user list'!A:B,2,0)</f>
        <v>SSDD</v>
      </c>
      <c r="B4714" s="172">
        <v>45812.34479166667</v>
      </c>
      <c r="C4714" s="69" t="s">
        <v>273</v>
      </c>
      <c r="D4714" s="69" t="s">
        <v>1937</v>
      </c>
      <c r="E4714" s="69" t="s">
        <v>1991</v>
      </c>
      <c r="F4714" s="69">
        <v>1832</v>
      </c>
      <c r="G4714" s="69" t="s">
        <v>1949</v>
      </c>
    </row>
    <row r="4715" spans="1:54" ht="14.4">
      <c r="A4715" s="27" t="str">
        <f>VLOOKUP(C4715,'user list'!A:B,2,0)</f>
        <v>CBD</v>
      </c>
      <c r="B4715" s="172">
        <v>45812.351099537038</v>
      </c>
      <c r="C4715" s="69" t="s">
        <v>276</v>
      </c>
      <c r="D4715" s="69" t="s">
        <v>1937</v>
      </c>
      <c r="E4715" s="69" t="s">
        <v>2463</v>
      </c>
      <c r="F4715" s="69">
        <v>1760</v>
      </c>
      <c r="G4715" s="69" t="s">
        <v>1939</v>
      </c>
      <c r="O4715" s="73"/>
      <c r="P4715" s="73"/>
    </row>
    <row r="4716" spans="1:54" ht="14.4">
      <c r="A4716" s="27" t="str">
        <f>VLOOKUP(C4716,'user list'!A:B,2,0)</f>
        <v>CBD</v>
      </c>
      <c r="B4716" s="172">
        <v>45812.351388888892</v>
      </c>
      <c r="C4716" s="69" t="s">
        <v>276</v>
      </c>
      <c r="D4716" s="69" t="s">
        <v>1937</v>
      </c>
      <c r="E4716" s="69" t="s">
        <v>2463</v>
      </c>
      <c r="F4716" s="69">
        <v>1760</v>
      </c>
      <c r="G4716" s="69" t="s">
        <v>1947</v>
      </c>
    </row>
    <row r="4717" spans="1:54" ht="14.4">
      <c r="A4717" s="27" t="str">
        <f>VLOOKUP(C4717,'user list'!A:B,2,0)</f>
        <v>CBD</v>
      </c>
      <c r="B4717" s="172">
        <v>45812.351388888892</v>
      </c>
      <c r="C4717" s="69" t="s">
        <v>276</v>
      </c>
      <c r="D4717" s="69" t="s">
        <v>1937</v>
      </c>
      <c r="E4717" s="69" t="s">
        <v>2463</v>
      </c>
      <c r="F4717" s="69">
        <v>1760</v>
      </c>
      <c r="G4717" s="69" t="s">
        <v>1948</v>
      </c>
      <c r="O4717" s="73"/>
      <c r="P4717" s="73"/>
    </row>
    <row r="4718" spans="1:54" ht="14.4">
      <c r="A4718" s="27" t="str">
        <f>VLOOKUP(C4718,'user list'!A:B,2,0)</f>
        <v>CBD</v>
      </c>
      <c r="B4718" s="172">
        <v>45812.351388888892</v>
      </c>
      <c r="C4718" s="69" t="s">
        <v>276</v>
      </c>
      <c r="D4718" s="69" t="s">
        <v>1937</v>
      </c>
      <c r="E4718" s="69" t="s">
        <v>2463</v>
      </c>
      <c r="F4718" s="69">
        <v>1760</v>
      </c>
      <c r="G4718" s="69" t="s">
        <v>1939</v>
      </c>
    </row>
    <row r="4719" spans="1:54" ht="14.4">
      <c r="A4719" s="27" t="str">
        <f>VLOOKUP(C4719,'user list'!A:B,2,0)</f>
        <v>Admin</v>
      </c>
      <c r="B4719" s="172">
        <v>45812.351388888892</v>
      </c>
      <c r="C4719" s="69" t="s">
        <v>186</v>
      </c>
      <c r="D4719" s="69" t="s">
        <v>1937</v>
      </c>
      <c r="E4719" s="69" t="s">
        <v>2463</v>
      </c>
      <c r="F4719" s="69">
        <v>1760</v>
      </c>
      <c r="G4719" s="69" t="s">
        <v>1948</v>
      </c>
      <c r="AY4719" s="74"/>
      <c r="BB4719" s="74"/>
    </row>
    <row r="4720" spans="1:54" ht="14.4">
      <c r="A4720" s="27" t="str">
        <f>VLOOKUP(C4720,'user list'!A:B,2,0)</f>
        <v>ITDD</v>
      </c>
      <c r="B4720" s="172">
        <v>45812.358425925922</v>
      </c>
      <c r="C4720" s="69" t="s">
        <v>219</v>
      </c>
      <c r="D4720" s="69" t="s">
        <v>1937</v>
      </c>
      <c r="E4720" s="69" t="s">
        <v>2438</v>
      </c>
      <c r="F4720" s="69">
        <v>1045</v>
      </c>
      <c r="G4720" s="69" t="s">
        <v>1939</v>
      </c>
      <c r="L4720" s="73"/>
      <c r="M4720" s="73"/>
    </row>
    <row r="4721" spans="1:31" ht="14.4">
      <c r="A4721" s="27" t="str">
        <f>VLOOKUP(C4721,'user list'!A:B,2,0)</f>
        <v>MDAD</v>
      </c>
      <c r="B4721" s="172">
        <v>45812.367476851854</v>
      </c>
      <c r="C4721" s="69" t="s">
        <v>223</v>
      </c>
      <c r="D4721" s="69" t="s">
        <v>1937</v>
      </c>
      <c r="E4721" s="69" t="s">
        <v>2002</v>
      </c>
      <c r="F4721" s="69">
        <v>1836</v>
      </c>
      <c r="G4721" s="69" t="s">
        <v>2440</v>
      </c>
      <c r="L4721" s="73"/>
      <c r="M4721" s="73"/>
    </row>
    <row r="4722" spans="1:31" ht="14.4">
      <c r="A4722" s="27" t="str">
        <f>VLOOKUP(C4722,'user list'!A:B,2,0)</f>
        <v>Admin</v>
      </c>
      <c r="B4722" s="172">
        <v>45812.367488425924</v>
      </c>
      <c r="C4722" s="69" t="s">
        <v>186</v>
      </c>
      <c r="D4722" s="69" t="s">
        <v>1937</v>
      </c>
      <c r="E4722" s="69" t="s">
        <v>2002</v>
      </c>
      <c r="F4722" s="69">
        <v>1836</v>
      </c>
      <c r="G4722" s="69" t="s">
        <v>1948</v>
      </c>
      <c r="O4722" s="73"/>
      <c r="P4722" s="73"/>
    </row>
    <row r="4723" spans="1:31" ht="14.4">
      <c r="A4723" s="27" t="str">
        <f>VLOOKUP(C4723,'user list'!A:B,2,0)</f>
        <v>Admin</v>
      </c>
      <c r="B4723" s="172">
        <v>45812.367488425924</v>
      </c>
      <c r="C4723" s="69" t="s">
        <v>186</v>
      </c>
      <c r="D4723" s="69" t="s">
        <v>1937</v>
      </c>
      <c r="E4723" s="69" t="s">
        <v>2002</v>
      </c>
      <c r="F4723" s="69">
        <v>1836</v>
      </c>
      <c r="G4723" s="69" t="s">
        <v>1948</v>
      </c>
      <c r="O4723" s="73"/>
      <c r="P4723" s="73"/>
    </row>
    <row r="4724" spans="1:31" ht="14.4">
      <c r="A4724" s="27" t="str">
        <f>VLOOKUP(C4724,'user list'!A:B,2,0)</f>
        <v>Admin</v>
      </c>
      <c r="B4724" s="172">
        <v>45812.367488425924</v>
      </c>
      <c r="C4724" s="69" t="s">
        <v>186</v>
      </c>
      <c r="D4724" s="69" t="s">
        <v>1937</v>
      </c>
      <c r="E4724" s="69" t="s">
        <v>2002</v>
      </c>
      <c r="F4724" s="69">
        <v>1836</v>
      </c>
      <c r="G4724" s="69" t="s">
        <v>1948</v>
      </c>
    </row>
    <row r="4725" spans="1:31" ht="14.4">
      <c r="A4725" s="27" t="str">
        <f>VLOOKUP(C4725,'user list'!A:B,2,0)</f>
        <v>Admin</v>
      </c>
      <c r="B4725" s="172">
        <v>45812.367488425924</v>
      </c>
      <c r="C4725" s="69" t="s">
        <v>186</v>
      </c>
      <c r="D4725" s="69" t="s">
        <v>1937</v>
      </c>
      <c r="E4725" s="69" t="s">
        <v>2002</v>
      </c>
      <c r="F4725" s="69">
        <v>1836</v>
      </c>
      <c r="G4725" s="69" t="s">
        <v>1947</v>
      </c>
    </row>
    <row r="4726" spans="1:31" ht="14.4">
      <c r="A4726" s="27" t="str">
        <f>VLOOKUP(C4726,'user list'!A:B,2,0)</f>
        <v>MDAD</v>
      </c>
      <c r="B4726" s="172">
        <v>45812.367592592593</v>
      </c>
      <c r="C4726" s="69" t="s">
        <v>223</v>
      </c>
      <c r="D4726" s="69" t="s">
        <v>1937</v>
      </c>
      <c r="E4726" s="69" t="s">
        <v>2002</v>
      </c>
      <c r="F4726" s="69">
        <v>1836</v>
      </c>
      <c r="G4726" s="69" t="s">
        <v>1939</v>
      </c>
      <c r="O4726" s="73"/>
      <c r="P4726" s="73"/>
    </row>
    <row r="4727" spans="1:31" ht="14.4">
      <c r="A4727" s="27" t="str">
        <f>VLOOKUP(C4727,'user list'!A:B,2,0)</f>
        <v>BCRD</v>
      </c>
      <c r="B4727" s="172">
        <v>45812.370092592595</v>
      </c>
      <c r="C4727" s="69" t="s">
        <v>192</v>
      </c>
      <c r="D4727" s="69" t="s">
        <v>1937</v>
      </c>
      <c r="E4727" s="69" t="s">
        <v>2047</v>
      </c>
      <c r="F4727" s="69">
        <v>1735</v>
      </c>
      <c r="G4727" s="69" t="s">
        <v>1939</v>
      </c>
      <c r="L4727" s="73"/>
      <c r="M4727" s="73"/>
    </row>
    <row r="4728" spans="1:31" ht="14.4">
      <c r="A4728" s="27" t="str">
        <f>VLOOKUP(C4728,'user list'!A:B,2,0)</f>
        <v>MDAD</v>
      </c>
      <c r="B4728" s="172">
        <v>45812.373078703706</v>
      </c>
      <c r="C4728" s="69" t="s">
        <v>223</v>
      </c>
      <c r="D4728" s="69" t="s">
        <v>1937</v>
      </c>
      <c r="E4728" s="69" t="s">
        <v>2001</v>
      </c>
      <c r="F4728" s="69">
        <v>1837</v>
      </c>
      <c r="G4728" s="69" t="s">
        <v>2440</v>
      </c>
    </row>
    <row r="4729" spans="1:31" ht="14.4">
      <c r="A4729" s="27" t="str">
        <f>VLOOKUP(C4729,'user list'!A:B,2,0)</f>
        <v>Admin</v>
      </c>
      <c r="B4729" s="172">
        <v>45812.373078703706</v>
      </c>
      <c r="C4729" s="69" t="s">
        <v>186</v>
      </c>
      <c r="D4729" s="69" t="s">
        <v>1937</v>
      </c>
      <c r="E4729" s="69" t="s">
        <v>2001</v>
      </c>
      <c r="F4729" s="69">
        <v>1837</v>
      </c>
      <c r="G4729" s="69" t="s">
        <v>1948</v>
      </c>
      <c r="AD4729" s="73"/>
      <c r="AE4729" s="73"/>
    </row>
    <row r="4730" spans="1:31" ht="14.4">
      <c r="A4730" s="27" t="str">
        <f>VLOOKUP(C4730,'user list'!A:B,2,0)</f>
        <v>Admin</v>
      </c>
      <c r="B4730" s="172">
        <v>45812.373078703706</v>
      </c>
      <c r="C4730" s="69" t="s">
        <v>186</v>
      </c>
      <c r="D4730" s="69" t="s">
        <v>1937</v>
      </c>
      <c r="E4730" s="69" t="s">
        <v>2001</v>
      </c>
      <c r="F4730" s="69">
        <v>1837</v>
      </c>
      <c r="G4730" s="69" t="s">
        <v>1948</v>
      </c>
    </row>
    <row r="4731" spans="1:31" ht="14.4">
      <c r="A4731" s="27" t="str">
        <f>VLOOKUP(C4731,'user list'!A:B,2,0)</f>
        <v>Admin</v>
      </c>
      <c r="B4731" s="172">
        <v>45812.373090277775</v>
      </c>
      <c r="C4731" s="69" t="s">
        <v>186</v>
      </c>
      <c r="D4731" s="69" t="s">
        <v>1937</v>
      </c>
      <c r="E4731" s="69" t="s">
        <v>2001</v>
      </c>
      <c r="F4731" s="69">
        <v>1837</v>
      </c>
      <c r="G4731" s="69" t="s">
        <v>1948</v>
      </c>
      <c r="L4731" s="74"/>
      <c r="O4731" s="73"/>
      <c r="P4731" s="73"/>
    </row>
    <row r="4732" spans="1:31" ht="14.4">
      <c r="A4732" s="27" t="str">
        <f>VLOOKUP(C4732,'user list'!A:B,2,0)</f>
        <v>Admin</v>
      </c>
      <c r="B4732" s="172">
        <v>45812.373090277775</v>
      </c>
      <c r="C4732" s="69" t="s">
        <v>186</v>
      </c>
      <c r="D4732" s="69" t="s">
        <v>1937</v>
      </c>
      <c r="E4732" s="69" t="s">
        <v>2001</v>
      </c>
      <c r="F4732" s="69">
        <v>1837</v>
      </c>
      <c r="G4732" s="69" t="s">
        <v>1947</v>
      </c>
    </row>
    <row r="4733" spans="1:31" ht="14.4">
      <c r="A4733" s="27" t="str">
        <f>VLOOKUP(C4733,'user list'!A:B,2,0)</f>
        <v>MDAD</v>
      </c>
      <c r="B4733" s="172">
        <v>45812.373159722221</v>
      </c>
      <c r="C4733" s="69" t="s">
        <v>223</v>
      </c>
      <c r="D4733" s="69" t="s">
        <v>1937</v>
      </c>
      <c r="E4733" s="69" t="s">
        <v>2001</v>
      </c>
      <c r="F4733" s="69">
        <v>1837</v>
      </c>
      <c r="G4733" s="69" t="s">
        <v>1939</v>
      </c>
      <c r="O4733" s="73"/>
      <c r="P4733" s="73"/>
    </row>
    <row r="4734" spans="1:31" ht="14.4">
      <c r="A4734" s="27" t="str">
        <f>VLOOKUP(C4734,'user list'!A:B,2,0)</f>
        <v>PDAD</v>
      </c>
      <c r="B4734" s="172">
        <v>45812.376006944447</v>
      </c>
      <c r="C4734" s="69" t="s">
        <v>257</v>
      </c>
      <c r="D4734" s="69" t="s">
        <v>1937</v>
      </c>
      <c r="E4734" s="69" t="s">
        <v>2047</v>
      </c>
      <c r="F4734" s="69">
        <v>1835</v>
      </c>
      <c r="G4734" s="69" t="s">
        <v>1939</v>
      </c>
      <c r="L4734" s="73"/>
      <c r="M4734" s="73"/>
    </row>
    <row r="4735" spans="1:31" ht="14.4">
      <c r="A4735" s="27" t="str">
        <f>VLOOKUP(C4735,'user list'!A:B,2,0)</f>
        <v>PDAD</v>
      </c>
      <c r="B4735" s="172">
        <v>45812.376284722224</v>
      </c>
      <c r="C4735" s="69" t="s">
        <v>257</v>
      </c>
      <c r="D4735" s="69" t="s">
        <v>1937</v>
      </c>
      <c r="E4735" s="69" t="s">
        <v>2047</v>
      </c>
      <c r="F4735" s="69">
        <v>1835</v>
      </c>
      <c r="G4735" s="69" t="s">
        <v>1947</v>
      </c>
    </row>
    <row r="4736" spans="1:31" ht="14.4">
      <c r="A4736" s="27" t="str">
        <f>VLOOKUP(C4736,'user list'!A:B,2,0)</f>
        <v>PDAD</v>
      </c>
      <c r="B4736" s="172">
        <v>45812.376284722224</v>
      </c>
      <c r="C4736" s="69" t="s">
        <v>257</v>
      </c>
      <c r="D4736" s="69" t="s">
        <v>1937</v>
      </c>
      <c r="E4736" s="69" t="s">
        <v>2047</v>
      </c>
      <c r="F4736" s="69">
        <v>1835</v>
      </c>
      <c r="G4736" s="69" t="s">
        <v>1948</v>
      </c>
    </row>
    <row r="4737" spans="1:33" ht="14.4">
      <c r="A4737" s="27" t="str">
        <f>VLOOKUP(C4737,'user list'!A:B,2,0)</f>
        <v>PDAD</v>
      </c>
      <c r="B4737" s="172">
        <v>45812.376284722224</v>
      </c>
      <c r="C4737" s="69" t="s">
        <v>257</v>
      </c>
      <c r="D4737" s="69" t="s">
        <v>1937</v>
      </c>
      <c r="E4737" s="69" t="s">
        <v>2047</v>
      </c>
      <c r="F4737" s="69">
        <v>1835</v>
      </c>
      <c r="G4737" s="69" t="s">
        <v>1939</v>
      </c>
      <c r="AD4737" s="74"/>
      <c r="AG4737" s="74"/>
    </row>
    <row r="4738" spans="1:33" ht="14.4">
      <c r="A4738" s="27" t="str">
        <f>VLOOKUP(C4738,'user list'!A:B,2,0)</f>
        <v>Admin</v>
      </c>
      <c r="B4738" s="172">
        <v>45812.376284722224</v>
      </c>
      <c r="C4738" s="69" t="s">
        <v>186</v>
      </c>
      <c r="D4738" s="69" t="s">
        <v>1937</v>
      </c>
      <c r="E4738" s="69" t="s">
        <v>2047</v>
      </c>
      <c r="F4738" s="69">
        <v>1835</v>
      </c>
      <c r="G4738" s="69" t="s">
        <v>1948</v>
      </c>
      <c r="L4738" s="73"/>
      <c r="M4738" s="73"/>
    </row>
    <row r="4739" spans="1:33" ht="14.4">
      <c r="A4739" s="27" t="str">
        <f>VLOOKUP(C4739,'user list'!A:B,2,0)</f>
        <v>ITDD</v>
      </c>
      <c r="B4739" s="172">
        <v>45812.376631944448</v>
      </c>
      <c r="C4739" s="69" t="s">
        <v>219</v>
      </c>
      <c r="D4739" s="69" t="s">
        <v>1937</v>
      </c>
      <c r="E4739" s="69" t="s">
        <v>1974</v>
      </c>
      <c r="F4739" s="69">
        <v>1838</v>
      </c>
      <c r="G4739" s="69" t="s">
        <v>2440</v>
      </c>
    </row>
    <row r="4740" spans="1:33" ht="14.4">
      <c r="A4740" s="27" t="str">
        <f>VLOOKUP(C4740,'user list'!A:B,2,0)</f>
        <v>Admin</v>
      </c>
      <c r="B4740" s="172">
        <v>45812.376643518517</v>
      </c>
      <c r="C4740" s="69" t="s">
        <v>186</v>
      </c>
      <c r="D4740" s="69" t="s">
        <v>1937</v>
      </c>
      <c r="E4740" s="69" t="s">
        <v>1974</v>
      </c>
      <c r="F4740" s="69">
        <v>1838</v>
      </c>
      <c r="G4740" s="69" t="s">
        <v>1948</v>
      </c>
      <c r="O4740" s="73"/>
      <c r="P4740" s="73"/>
    </row>
    <row r="4741" spans="1:33" ht="14.4">
      <c r="A4741" s="27" t="str">
        <f>VLOOKUP(C4741,'user list'!A:B,2,0)</f>
        <v>Admin</v>
      </c>
      <c r="B4741" s="172">
        <v>45812.376643518517</v>
      </c>
      <c r="C4741" s="69" t="s">
        <v>186</v>
      </c>
      <c r="D4741" s="69" t="s">
        <v>1937</v>
      </c>
      <c r="E4741" s="69" t="s">
        <v>1974</v>
      </c>
      <c r="F4741" s="69">
        <v>1838</v>
      </c>
      <c r="G4741" s="69" t="s">
        <v>1948</v>
      </c>
      <c r="O4741" s="73"/>
      <c r="P4741" s="73"/>
    </row>
    <row r="4742" spans="1:33" ht="14.4">
      <c r="A4742" s="27" t="str">
        <f>VLOOKUP(C4742,'user list'!A:B,2,0)</f>
        <v>Admin</v>
      </c>
      <c r="B4742" s="172">
        <v>45812.376643518517</v>
      </c>
      <c r="C4742" s="69" t="s">
        <v>186</v>
      </c>
      <c r="D4742" s="69" t="s">
        <v>1937</v>
      </c>
      <c r="E4742" s="69" t="s">
        <v>1974</v>
      </c>
      <c r="F4742" s="69">
        <v>1838</v>
      </c>
      <c r="G4742" s="69" t="s">
        <v>1948</v>
      </c>
    </row>
    <row r="4743" spans="1:33" ht="14.4">
      <c r="A4743" s="27" t="str">
        <f>VLOOKUP(C4743,'user list'!A:B,2,0)</f>
        <v>Admin</v>
      </c>
      <c r="B4743" s="172">
        <v>45812.376643518517</v>
      </c>
      <c r="C4743" s="69" t="s">
        <v>186</v>
      </c>
      <c r="D4743" s="69" t="s">
        <v>1937</v>
      </c>
      <c r="E4743" s="69" t="s">
        <v>1974</v>
      </c>
      <c r="F4743" s="69">
        <v>1838</v>
      </c>
      <c r="G4743" s="69" t="s">
        <v>1947</v>
      </c>
    </row>
    <row r="4744" spans="1:33" ht="14.4">
      <c r="A4744" s="27" t="str">
        <f>VLOOKUP(C4744,'user list'!A:B,2,0)</f>
        <v>PDAD</v>
      </c>
      <c r="B4744" s="172">
        <v>45812.376782407409</v>
      </c>
      <c r="C4744" s="69" t="s">
        <v>257</v>
      </c>
      <c r="D4744" s="69" t="s">
        <v>1937</v>
      </c>
      <c r="E4744" s="69" t="s">
        <v>2047</v>
      </c>
      <c r="F4744" s="69">
        <v>1835</v>
      </c>
      <c r="G4744" s="69" t="s">
        <v>1949</v>
      </c>
    </row>
    <row r="4745" spans="1:33" ht="14.4">
      <c r="A4745" s="27" t="str">
        <f>VLOOKUP(C4745,'user list'!A:B,2,0)</f>
        <v>Admin</v>
      </c>
      <c r="B4745" s="172">
        <v>45812.377025462964</v>
      </c>
      <c r="C4745" s="69" t="s">
        <v>186</v>
      </c>
      <c r="D4745" s="69" t="s">
        <v>1937</v>
      </c>
      <c r="E4745" s="69" t="s">
        <v>1974</v>
      </c>
      <c r="F4745" s="69">
        <v>1830</v>
      </c>
      <c r="G4745" s="69" t="s">
        <v>1939</v>
      </c>
    </row>
    <row r="4746" spans="1:33" ht="14.4">
      <c r="A4746" s="27" t="str">
        <f>VLOOKUP(C4746,'user list'!A:B,2,0)</f>
        <v>PDAD</v>
      </c>
      <c r="B4746" s="172">
        <v>45812.379571759258</v>
      </c>
      <c r="C4746" s="69" t="s">
        <v>257</v>
      </c>
      <c r="D4746" s="69" t="s">
        <v>1937</v>
      </c>
      <c r="E4746" s="69" t="s">
        <v>2047</v>
      </c>
      <c r="F4746" s="69">
        <v>1835</v>
      </c>
      <c r="G4746" s="69" t="s">
        <v>1939</v>
      </c>
    </row>
    <row r="4747" spans="1:33" ht="14.4">
      <c r="A4747" s="27" t="str">
        <f>VLOOKUP(C4747,'user list'!A:B,2,0)</f>
        <v>OCM</v>
      </c>
      <c r="B4747" s="172">
        <v>45812.379895833335</v>
      </c>
      <c r="C4747" s="69" t="s">
        <v>231</v>
      </c>
      <c r="D4747" s="69" t="s">
        <v>1937</v>
      </c>
      <c r="E4747" s="69" t="s">
        <v>1974</v>
      </c>
      <c r="F4747" s="69">
        <v>1839</v>
      </c>
      <c r="G4747" s="69" t="s">
        <v>2440</v>
      </c>
    </row>
    <row r="4748" spans="1:33" ht="14.4">
      <c r="A4748" s="27" t="str">
        <f>VLOOKUP(C4748,'user list'!A:B,2,0)</f>
        <v>Admin</v>
      </c>
      <c r="B4748" s="172">
        <v>45812.379895833335</v>
      </c>
      <c r="C4748" s="69" t="s">
        <v>186</v>
      </c>
      <c r="D4748" s="69" t="s">
        <v>1937</v>
      </c>
      <c r="E4748" s="69" t="s">
        <v>1974</v>
      </c>
      <c r="F4748" s="69">
        <v>1839</v>
      </c>
      <c r="G4748" s="69" t="s">
        <v>1948</v>
      </c>
    </row>
    <row r="4749" spans="1:33" ht="14.4">
      <c r="A4749" s="27" t="str">
        <f>VLOOKUP(C4749,'user list'!A:B,2,0)</f>
        <v>Admin</v>
      </c>
      <c r="B4749" s="172">
        <v>45812.379895833335</v>
      </c>
      <c r="C4749" s="69" t="s">
        <v>186</v>
      </c>
      <c r="D4749" s="69" t="s">
        <v>1937</v>
      </c>
      <c r="E4749" s="69" t="s">
        <v>1974</v>
      </c>
      <c r="F4749" s="69">
        <v>1839</v>
      </c>
      <c r="G4749" s="69" t="s">
        <v>1947</v>
      </c>
    </row>
    <row r="4750" spans="1:33" ht="14.4">
      <c r="A4750" s="27" t="str">
        <f>VLOOKUP(C4750,'user list'!A:B,2,0)</f>
        <v>Admin</v>
      </c>
      <c r="B4750" s="172">
        <v>45812.379895833335</v>
      </c>
      <c r="C4750" s="69" t="s">
        <v>186</v>
      </c>
      <c r="D4750" s="69" t="s">
        <v>1937</v>
      </c>
      <c r="E4750" s="69" t="s">
        <v>1974</v>
      </c>
      <c r="F4750" s="69">
        <v>1839</v>
      </c>
      <c r="G4750" s="69" t="s">
        <v>1948</v>
      </c>
    </row>
    <row r="4751" spans="1:33" ht="14.4">
      <c r="A4751" s="27" t="str">
        <f>VLOOKUP(C4751,'user list'!A:B,2,0)</f>
        <v>Admin</v>
      </c>
      <c r="B4751" s="172">
        <v>45812.379895833335</v>
      </c>
      <c r="C4751" s="69" t="s">
        <v>186</v>
      </c>
      <c r="D4751" s="69" t="s">
        <v>1937</v>
      </c>
      <c r="E4751" s="69" t="s">
        <v>1974</v>
      </c>
      <c r="F4751" s="69">
        <v>1839</v>
      </c>
      <c r="G4751" s="69" t="s">
        <v>1948</v>
      </c>
    </row>
    <row r="4752" spans="1:33" ht="14.4">
      <c r="A4752" s="27" t="str">
        <f>VLOOKUP(C4752,'user list'!A:B,2,0)</f>
        <v>CVD</v>
      </c>
      <c r="B4752" s="172">
        <v>45812.381006944444</v>
      </c>
      <c r="C4752" s="69" t="s">
        <v>208</v>
      </c>
      <c r="D4752" s="69" t="s">
        <v>1937</v>
      </c>
      <c r="E4752" s="69" t="s">
        <v>2483</v>
      </c>
      <c r="F4752" s="69">
        <v>1805</v>
      </c>
      <c r="G4752" s="69" t="s">
        <v>1939</v>
      </c>
    </row>
    <row r="4753" spans="1:33" ht="14.4">
      <c r="A4753" s="27" t="str">
        <f>VLOOKUP(C4753,'user list'!A:B,2,0)</f>
        <v>MDAD</v>
      </c>
      <c r="B4753" s="172">
        <v>45812.381423611114</v>
      </c>
      <c r="C4753" s="69" t="s">
        <v>223</v>
      </c>
      <c r="D4753" s="69" t="s">
        <v>1937</v>
      </c>
      <c r="E4753" s="69" t="s">
        <v>2039</v>
      </c>
      <c r="F4753" s="69">
        <v>1833</v>
      </c>
      <c r="G4753" s="69" t="s">
        <v>1939</v>
      </c>
    </row>
    <row r="4754" spans="1:33" ht="14.4">
      <c r="A4754" s="27" t="str">
        <f>VLOOKUP(C4754,'user list'!A:B,2,0)</f>
        <v>MDAD</v>
      </c>
      <c r="B4754" s="172">
        <v>45812.381481481483</v>
      </c>
      <c r="C4754" s="69" t="s">
        <v>223</v>
      </c>
      <c r="D4754" s="69" t="s">
        <v>1937</v>
      </c>
      <c r="E4754" s="69" t="s">
        <v>1991</v>
      </c>
      <c r="F4754" s="69">
        <v>1832</v>
      </c>
      <c r="G4754" s="69" t="s">
        <v>1939</v>
      </c>
    </row>
    <row r="4755" spans="1:33" ht="14.4">
      <c r="A4755" s="27" t="str">
        <f>VLOOKUP(C4755,'user list'!A:B,2,0)</f>
        <v>CGSD</v>
      </c>
      <c r="B4755" s="172">
        <v>45812.381921296299</v>
      </c>
      <c r="C4755" s="69" t="s">
        <v>200</v>
      </c>
      <c r="D4755" s="69" t="s">
        <v>1937</v>
      </c>
      <c r="E4755" s="69" t="s">
        <v>2499</v>
      </c>
      <c r="F4755" s="69">
        <v>1829</v>
      </c>
      <c r="G4755" s="69" t="s">
        <v>1939</v>
      </c>
      <c r="AD4755" s="74"/>
      <c r="AG4755" s="74"/>
    </row>
    <row r="4756" spans="1:33" ht="14.4">
      <c r="A4756" s="27" t="str">
        <f>VLOOKUP(C4756,'user list'!A:B,2,0)</f>
        <v>CGSD</v>
      </c>
      <c r="B4756" s="172">
        <v>45812.382384259261</v>
      </c>
      <c r="C4756" s="69" t="s">
        <v>200</v>
      </c>
      <c r="D4756" s="69" t="s">
        <v>1937</v>
      </c>
      <c r="E4756" s="69" t="s">
        <v>2499</v>
      </c>
      <c r="F4756" s="69">
        <v>1829</v>
      </c>
      <c r="G4756" s="69" t="s">
        <v>1949</v>
      </c>
      <c r="L4756" s="73"/>
      <c r="M4756" s="73"/>
    </row>
    <row r="4757" spans="1:33" ht="14.4">
      <c r="A4757" s="27" t="str">
        <f>VLOOKUP(C4757,'user list'!A:B,2,0)</f>
        <v>DOE</v>
      </c>
      <c r="B4757" s="172">
        <v>45812.382835648146</v>
      </c>
      <c r="C4757" s="69" t="s">
        <v>212</v>
      </c>
      <c r="D4757" s="69" t="s">
        <v>1937</v>
      </c>
      <c r="E4757" s="69" t="s">
        <v>2035</v>
      </c>
      <c r="F4757" s="69">
        <v>1828</v>
      </c>
      <c r="G4757" s="69" t="s">
        <v>1939</v>
      </c>
    </row>
    <row r="4758" spans="1:33" ht="14.4">
      <c r="A4758" s="27" t="str">
        <f>VLOOKUP(C4758,'user list'!A:B,2,0)</f>
        <v>Admin</v>
      </c>
      <c r="B4758" s="172">
        <v>45812.382951388892</v>
      </c>
      <c r="C4758" s="69" t="s">
        <v>186</v>
      </c>
      <c r="D4758" s="69" t="s">
        <v>1937</v>
      </c>
      <c r="E4758" s="69" t="s">
        <v>1974</v>
      </c>
      <c r="F4758" s="69">
        <v>1839</v>
      </c>
      <c r="G4758" s="69" t="s">
        <v>1939</v>
      </c>
      <c r="O4758" s="73"/>
      <c r="P4758" s="73"/>
    </row>
    <row r="4759" spans="1:33" ht="14.4">
      <c r="A4759" s="27" t="str">
        <f>VLOOKUP(C4759,'user list'!A:B,2,0)</f>
        <v>Admin</v>
      </c>
      <c r="B4759" s="172">
        <v>45812.382974537039</v>
      </c>
      <c r="C4759" s="69" t="s">
        <v>186</v>
      </c>
      <c r="D4759" s="69" t="s">
        <v>1937</v>
      </c>
      <c r="E4759" s="69" t="s">
        <v>1974</v>
      </c>
      <c r="F4759" s="69">
        <v>1838</v>
      </c>
      <c r="G4759" s="69" t="s">
        <v>1939</v>
      </c>
      <c r="O4759" s="73"/>
      <c r="P4759" s="73"/>
    </row>
    <row r="4760" spans="1:33" ht="14.4">
      <c r="A4760" s="27" t="str">
        <f>VLOOKUP(C4760,'user list'!A:B,2,0)</f>
        <v>ITDD</v>
      </c>
      <c r="B4760" s="172">
        <v>45812.384016203701</v>
      </c>
      <c r="C4760" s="69" t="s">
        <v>219</v>
      </c>
      <c r="D4760" s="69" t="s">
        <v>1937</v>
      </c>
      <c r="E4760" s="69" t="s">
        <v>1974</v>
      </c>
      <c r="F4760" s="69">
        <v>1838</v>
      </c>
      <c r="G4760" s="69" t="s">
        <v>1939</v>
      </c>
    </row>
    <row r="4761" spans="1:33" ht="14.4">
      <c r="A4761" s="27" t="str">
        <f>VLOOKUP(C4761,'user list'!A:B,2,0)</f>
        <v>CPDD</v>
      </c>
      <c r="B4761" s="172">
        <v>45812.384016203701</v>
      </c>
      <c r="C4761" s="69" t="s">
        <v>205</v>
      </c>
      <c r="D4761" s="69" t="s">
        <v>1937</v>
      </c>
      <c r="E4761" s="69" t="s">
        <v>2500</v>
      </c>
      <c r="F4761" s="69">
        <v>1840</v>
      </c>
      <c r="G4761" s="69" t="s">
        <v>2440</v>
      </c>
    </row>
    <row r="4762" spans="1:33" ht="14.4">
      <c r="A4762" s="27" t="str">
        <f>VLOOKUP(C4762,'user list'!A:B,2,0)</f>
        <v>Admin</v>
      </c>
      <c r="B4762" s="172">
        <v>45812.384027777778</v>
      </c>
      <c r="C4762" s="69" t="s">
        <v>186</v>
      </c>
      <c r="D4762" s="69" t="s">
        <v>1937</v>
      </c>
      <c r="E4762" s="69" t="s">
        <v>2500</v>
      </c>
      <c r="F4762" s="69">
        <v>1840</v>
      </c>
      <c r="G4762" s="69" t="s">
        <v>1948</v>
      </c>
    </row>
    <row r="4763" spans="1:33" ht="14.4">
      <c r="A4763" s="27" t="str">
        <f>VLOOKUP(C4763,'user list'!A:B,2,0)</f>
        <v>Admin</v>
      </c>
      <c r="B4763" s="172">
        <v>45812.384027777778</v>
      </c>
      <c r="C4763" s="69" t="s">
        <v>186</v>
      </c>
      <c r="D4763" s="69" t="s">
        <v>1937</v>
      </c>
      <c r="E4763" s="69" t="s">
        <v>2500</v>
      </c>
      <c r="F4763" s="69">
        <v>1840</v>
      </c>
      <c r="G4763" s="69" t="s">
        <v>1948</v>
      </c>
    </row>
    <row r="4764" spans="1:33" ht="14.4">
      <c r="A4764" s="27" t="str">
        <f>VLOOKUP(C4764,'user list'!A:B,2,0)</f>
        <v>Admin</v>
      </c>
      <c r="B4764" s="172">
        <v>45812.384027777778</v>
      </c>
      <c r="C4764" s="69" t="s">
        <v>186</v>
      </c>
      <c r="D4764" s="69" t="s">
        <v>1937</v>
      </c>
      <c r="E4764" s="69" t="s">
        <v>2500</v>
      </c>
      <c r="F4764" s="69">
        <v>1840</v>
      </c>
      <c r="G4764" s="69" t="s">
        <v>1948</v>
      </c>
    </row>
    <row r="4765" spans="1:33" ht="14.4">
      <c r="A4765" s="27" t="str">
        <f>VLOOKUP(C4765,'user list'!A:B,2,0)</f>
        <v>Admin</v>
      </c>
      <c r="B4765" s="172">
        <v>45812.384027777778</v>
      </c>
      <c r="C4765" s="69" t="s">
        <v>186</v>
      </c>
      <c r="D4765" s="69" t="s">
        <v>1937</v>
      </c>
      <c r="E4765" s="69" t="s">
        <v>2500</v>
      </c>
      <c r="F4765" s="69">
        <v>1840</v>
      </c>
      <c r="G4765" s="69" t="s">
        <v>1947</v>
      </c>
    </row>
    <row r="4766" spans="1:33" ht="14.4">
      <c r="A4766" s="27" t="str">
        <f>VLOOKUP(C4766,'user list'!A:B,2,0)</f>
        <v>CPDD</v>
      </c>
      <c r="B4766" s="172">
        <v>45812.384097222224</v>
      </c>
      <c r="C4766" s="69" t="s">
        <v>205</v>
      </c>
      <c r="D4766" s="69" t="s">
        <v>1937</v>
      </c>
      <c r="E4766" s="69" t="s">
        <v>2500</v>
      </c>
      <c r="F4766" s="69">
        <v>1840</v>
      </c>
      <c r="G4766" s="69" t="s">
        <v>1939</v>
      </c>
    </row>
    <row r="4767" spans="1:33" ht="14.4">
      <c r="A4767" s="27" t="str">
        <f>VLOOKUP(C4767,'user list'!A:B,2,0)</f>
        <v>Admin</v>
      </c>
      <c r="B4767" s="172">
        <v>45812.384675925925</v>
      </c>
      <c r="C4767" s="69" t="s">
        <v>186</v>
      </c>
      <c r="D4767" s="69" t="s">
        <v>1937</v>
      </c>
      <c r="E4767" s="69" t="s">
        <v>2500</v>
      </c>
      <c r="F4767" s="69">
        <v>1840</v>
      </c>
      <c r="G4767" s="69" t="s">
        <v>1939</v>
      </c>
    </row>
    <row r="4768" spans="1:33" ht="14.4">
      <c r="A4768" s="27" t="str">
        <f>VLOOKUP(C4768,'user list'!A:B,2,0)</f>
        <v>ITDD</v>
      </c>
      <c r="B4768" s="172">
        <v>45812.384699074071</v>
      </c>
      <c r="C4768" s="69" t="s">
        <v>219</v>
      </c>
      <c r="D4768" s="69" t="s">
        <v>1937</v>
      </c>
      <c r="E4768" s="69" t="s">
        <v>1974</v>
      </c>
      <c r="F4768" s="69">
        <v>1838</v>
      </c>
      <c r="G4768" s="69" t="s">
        <v>1947</v>
      </c>
      <c r="O4768" s="73"/>
      <c r="P4768" s="73"/>
    </row>
    <row r="4769" spans="1:7" ht="14.4">
      <c r="A4769" s="27" t="str">
        <f>VLOOKUP(C4769,'user list'!A:B,2,0)</f>
        <v>ITDD</v>
      </c>
      <c r="B4769" s="172">
        <v>45812.384699074071</v>
      </c>
      <c r="C4769" s="69" t="s">
        <v>219</v>
      </c>
      <c r="D4769" s="69" t="s">
        <v>1937</v>
      </c>
      <c r="E4769" s="69" t="s">
        <v>1974</v>
      </c>
      <c r="F4769" s="69">
        <v>1838</v>
      </c>
      <c r="G4769" s="69" t="s">
        <v>1948</v>
      </c>
    </row>
    <row r="4770" spans="1:7" ht="14.4">
      <c r="A4770" s="27" t="str">
        <f>VLOOKUP(C4770,'user list'!A:B,2,0)</f>
        <v>ITDD</v>
      </c>
      <c r="B4770" s="172">
        <v>45812.384699074071</v>
      </c>
      <c r="C4770" s="69" t="s">
        <v>219</v>
      </c>
      <c r="D4770" s="69" t="s">
        <v>1937</v>
      </c>
      <c r="E4770" s="69" t="s">
        <v>1974</v>
      </c>
      <c r="F4770" s="69">
        <v>1838</v>
      </c>
      <c r="G4770" s="69" t="s">
        <v>1939</v>
      </c>
    </row>
    <row r="4771" spans="1:7" ht="14.4">
      <c r="A4771" s="27" t="str">
        <f>VLOOKUP(C4771,'user list'!A:B,2,0)</f>
        <v>Admin</v>
      </c>
      <c r="B4771" s="172">
        <v>45812.384699074071</v>
      </c>
      <c r="C4771" s="69" t="s">
        <v>186</v>
      </c>
      <c r="D4771" s="69" t="s">
        <v>1937</v>
      </c>
      <c r="E4771" s="69" t="s">
        <v>1974</v>
      </c>
      <c r="F4771" s="69">
        <v>1838</v>
      </c>
      <c r="G4771" s="69" t="s">
        <v>1948</v>
      </c>
    </row>
    <row r="4772" spans="1:7" ht="14.4">
      <c r="A4772" s="27" t="str">
        <f>VLOOKUP(C4772,'user list'!A:B,2,0)</f>
        <v>CPDD</v>
      </c>
      <c r="B4772" s="172">
        <v>45812.384745370371</v>
      </c>
      <c r="C4772" s="69" t="s">
        <v>205</v>
      </c>
      <c r="D4772" s="69" t="s">
        <v>1937</v>
      </c>
      <c r="E4772" s="69" t="s">
        <v>2500</v>
      </c>
      <c r="F4772" s="69">
        <v>1840</v>
      </c>
      <c r="G4772" s="69" t="s">
        <v>1947</v>
      </c>
    </row>
    <row r="4773" spans="1:7" ht="14.4">
      <c r="A4773" s="27" t="str">
        <f>VLOOKUP(C4773,'user list'!A:B,2,0)</f>
        <v>CPDD</v>
      </c>
      <c r="B4773" s="172">
        <v>45812.384745370371</v>
      </c>
      <c r="C4773" s="69" t="s">
        <v>205</v>
      </c>
      <c r="D4773" s="69" t="s">
        <v>1937</v>
      </c>
      <c r="E4773" s="69" t="s">
        <v>2500</v>
      </c>
      <c r="F4773" s="69">
        <v>1840</v>
      </c>
      <c r="G4773" s="69" t="s">
        <v>1948</v>
      </c>
    </row>
    <row r="4774" spans="1:7" ht="14.4">
      <c r="A4774" s="27" t="str">
        <f>VLOOKUP(C4774,'user list'!A:B,2,0)</f>
        <v>CPDD</v>
      </c>
      <c r="B4774" s="172">
        <v>45812.384745370371</v>
      </c>
      <c r="C4774" s="69" t="s">
        <v>205</v>
      </c>
      <c r="D4774" s="69" t="s">
        <v>1937</v>
      </c>
      <c r="E4774" s="69" t="s">
        <v>2500</v>
      </c>
      <c r="F4774" s="69">
        <v>1840</v>
      </c>
      <c r="G4774" s="69" t="s">
        <v>1939</v>
      </c>
    </row>
    <row r="4775" spans="1:7" ht="14.4">
      <c r="A4775" s="27" t="str">
        <f>VLOOKUP(C4775,'user list'!A:B,2,0)</f>
        <v>Admin</v>
      </c>
      <c r="B4775" s="172">
        <v>45812.384756944448</v>
      </c>
      <c r="C4775" s="69" t="s">
        <v>186</v>
      </c>
      <c r="D4775" s="69" t="s">
        <v>1937</v>
      </c>
      <c r="E4775" s="69" t="s">
        <v>2500</v>
      </c>
      <c r="F4775" s="69">
        <v>1840</v>
      </c>
      <c r="G4775" s="69" t="s">
        <v>1939</v>
      </c>
    </row>
    <row r="4776" spans="1:7" ht="14.4">
      <c r="A4776" s="27" t="str">
        <f>VLOOKUP(C4776,'user list'!A:B,2,0)</f>
        <v>CPDD</v>
      </c>
      <c r="B4776" s="172">
        <v>45812.38486111111</v>
      </c>
      <c r="C4776" s="69" t="s">
        <v>205</v>
      </c>
      <c r="D4776" s="69" t="s">
        <v>1937</v>
      </c>
      <c r="E4776" s="69" t="s">
        <v>2467</v>
      </c>
      <c r="F4776" s="69">
        <v>1775</v>
      </c>
      <c r="G4776" s="69" t="s">
        <v>1939</v>
      </c>
    </row>
    <row r="4777" spans="1:7" ht="14.4">
      <c r="A4777" s="27" t="str">
        <f>VLOOKUP(C4777,'user list'!A:B,2,0)</f>
        <v>CPDD</v>
      </c>
      <c r="B4777" s="172">
        <v>45812.385243055556</v>
      </c>
      <c r="C4777" s="69" t="s">
        <v>205</v>
      </c>
      <c r="D4777" s="69" t="s">
        <v>1937</v>
      </c>
      <c r="E4777" s="69" t="s">
        <v>2467</v>
      </c>
      <c r="F4777" s="69">
        <v>1775</v>
      </c>
      <c r="G4777" s="69" t="s">
        <v>1947</v>
      </c>
    </row>
    <row r="4778" spans="1:7" ht="14.4">
      <c r="A4778" s="27" t="str">
        <f>VLOOKUP(C4778,'user list'!A:B,2,0)</f>
        <v>CPDD</v>
      </c>
      <c r="B4778" s="172">
        <v>45812.385243055556</v>
      </c>
      <c r="C4778" s="69" t="s">
        <v>205</v>
      </c>
      <c r="D4778" s="69" t="s">
        <v>1937</v>
      </c>
      <c r="E4778" s="69" t="s">
        <v>2467</v>
      </c>
      <c r="F4778" s="69">
        <v>1775</v>
      </c>
      <c r="G4778" s="69" t="s">
        <v>1948</v>
      </c>
    </row>
    <row r="4779" spans="1:7" ht="14.4">
      <c r="A4779" s="27" t="str">
        <f>VLOOKUP(C4779,'user list'!A:B,2,0)</f>
        <v>CPDD</v>
      </c>
      <c r="B4779" s="172">
        <v>45812.385243055556</v>
      </c>
      <c r="C4779" s="69" t="s">
        <v>205</v>
      </c>
      <c r="D4779" s="69" t="s">
        <v>1937</v>
      </c>
      <c r="E4779" s="69" t="s">
        <v>2467</v>
      </c>
      <c r="F4779" s="69">
        <v>1775</v>
      </c>
      <c r="G4779" s="69" t="s">
        <v>1939</v>
      </c>
    </row>
    <row r="4780" spans="1:7" ht="14.4">
      <c r="A4780" s="27" t="str">
        <f>VLOOKUP(C4780,'user list'!A:B,2,0)</f>
        <v>ITDD</v>
      </c>
      <c r="B4780" s="172">
        <v>45812.385381944441</v>
      </c>
      <c r="C4780" s="69" t="s">
        <v>219</v>
      </c>
      <c r="D4780" s="69" t="s">
        <v>1937</v>
      </c>
      <c r="E4780" s="69" t="s">
        <v>2035</v>
      </c>
      <c r="F4780" s="69">
        <v>1828</v>
      </c>
      <c r="G4780" s="69" t="s">
        <v>1947</v>
      </c>
    </row>
    <row r="4781" spans="1:7" ht="14.4">
      <c r="A4781" s="27" t="str">
        <f>VLOOKUP(C4781,'user list'!A:B,2,0)</f>
        <v>ITDD</v>
      </c>
      <c r="B4781" s="172">
        <v>45812.385381944441</v>
      </c>
      <c r="C4781" s="69" t="s">
        <v>219</v>
      </c>
      <c r="D4781" s="69" t="s">
        <v>1937</v>
      </c>
      <c r="E4781" s="69" t="s">
        <v>2035</v>
      </c>
      <c r="F4781" s="69">
        <v>1828</v>
      </c>
      <c r="G4781" s="69" t="s">
        <v>1948</v>
      </c>
    </row>
    <row r="4782" spans="1:7" ht="14.4">
      <c r="A4782" s="27" t="str">
        <f>VLOOKUP(C4782,'user list'!A:B,2,0)</f>
        <v>ITDD</v>
      </c>
      <c r="B4782" s="172">
        <v>45812.385381944441</v>
      </c>
      <c r="C4782" s="69" t="s">
        <v>219</v>
      </c>
      <c r="D4782" s="69" t="s">
        <v>1937</v>
      </c>
      <c r="E4782" s="69" t="s">
        <v>2035</v>
      </c>
      <c r="F4782" s="69">
        <v>1828</v>
      </c>
      <c r="G4782" s="69" t="s">
        <v>1939</v>
      </c>
    </row>
    <row r="4783" spans="1:7" ht="14.4">
      <c r="A4783" s="27" t="str">
        <f>VLOOKUP(C4783,'user list'!A:B,2,0)</f>
        <v>Admin</v>
      </c>
      <c r="B4783" s="172">
        <v>45812.385381944441</v>
      </c>
      <c r="C4783" s="69" t="s">
        <v>186</v>
      </c>
      <c r="D4783" s="69" t="s">
        <v>1937</v>
      </c>
      <c r="E4783" s="69" t="s">
        <v>2035</v>
      </c>
      <c r="F4783" s="69">
        <v>1828</v>
      </c>
      <c r="G4783" s="69" t="s">
        <v>1948</v>
      </c>
    </row>
    <row r="4784" spans="1:7" ht="14.4">
      <c r="A4784" s="27" t="str">
        <f>VLOOKUP(C4784,'user list'!A:B,2,0)</f>
        <v>DOE</v>
      </c>
      <c r="B4784" s="172">
        <v>45812.385891203703</v>
      </c>
      <c r="C4784" s="69" t="s">
        <v>212</v>
      </c>
      <c r="D4784" s="69" t="s">
        <v>1937</v>
      </c>
      <c r="E4784" s="69" t="s">
        <v>2035</v>
      </c>
      <c r="F4784" s="69">
        <v>1828</v>
      </c>
      <c r="G4784" s="69" t="s">
        <v>1939</v>
      </c>
    </row>
    <row r="4785" spans="1:33" ht="14.4">
      <c r="A4785" s="27" t="str">
        <f>VLOOKUP(C4785,'user list'!A:B,2,0)</f>
        <v>CGSD</v>
      </c>
      <c r="B4785" s="172">
        <v>45812.389270833337</v>
      </c>
      <c r="C4785" s="69" t="s">
        <v>200</v>
      </c>
      <c r="D4785" s="69" t="s">
        <v>1937</v>
      </c>
      <c r="E4785" s="69" t="s">
        <v>2501</v>
      </c>
      <c r="F4785" s="69">
        <v>1841</v>
      </c>
      <c r="G4785" s="69" t="s">
        <v>2440</v>
      </c>
    </row>
    <row r="4786" spans="1:33" ht="14.4">
      <c r="A4786" s="27" t="str">
        <f>VLOOKUP(C4786,'user list'!A:B,2,0)</f>
        <v>Admin</v>
      </c>
      <c r="B4786" s="172">
        <v>45812.389270833337</v>
      </c>
      <c r="C4786" s="69" t="s">
        <v>186</v>
      </c>
      <c r="D4786" s="69" t="s">
        <v>1937</v>
      </c>
      <c r="E4786" s="69" t="s">
        <v>2501</v>
      </c>
      <c r="F4786" s="69">
        <v>1841</v>
      </c>
      <c r="G4786" s="69" t="s">
        <v>1948</v>
      </c>
    </row>
    <row r="4787" spans="1:33" ht="14.4">
      <c r="A4787" s="27" t="str">
        <f>VLOOKUP(C4787,'user list'!A:B,2,0)</f>
        <v>CGSD</v>
      </c>
      <c r="B4787" s="172">
        <v>45812.389421296299</v>
      </c>
      <c r="C4787" s="69" t="s">
        <v>200</v>
      </c>
      <c r="D4787" s="69" t="s">
        <v>1937</v>
      </c>
      <c r="E4787" s="69" t="s">
        <v>2501</v>
      </c>
      <c r="F4787" s="69">
        <v>1841</v>
      </c>
      <c r="G4787" s="69" t="s">
        <v>1939</v>
      </c>
    </row>
    <row r="4788" spans="1:33" ht="14.4">
      <c r="A4788" s="27" t="str">
        <f>VLOOKUP(C4788,'user list'!A:B,2,0)</f>
        <v>Admin</v>
      </c>
      <c r="B4788" s="172">
        <v>45812.389710648145</v>
      </c>
      <c r="C4788" s="69" t="s">
        <v>186</v>
      </c>
      <c r="D4788" s="69" t="s">
        <v>1937</v>
      </c>
      <c r="E4788" s="69" t="s">
        <v>2501</v>
      </c>
      <c r="F4788" s="69">
        <v>1841</v>
      </c>
      <c r="G4788" s="69" t="s">
        <v>1948</v>
      </c>
    </row>
    <row r="4789" spans="1:33" ht="14.4">
      <c r="A4789" s="27" t="str">
        <f>VLOOKUP(C4789,'user list'!A:B,2,0)</f>
        <v>Admin</v>
      </c>
      <c r="B4789" s="172">
        <v>45812.389710648145</v>
      </c>
      <c r="C4789" s="69" t="s">
        <v>186</v>
      </c>
      <c r="D4789" s="69" t="s">
        <v>1937</v>
      </c>
      <c r="E4789" s="69" t="s">
        <v>2501</v>
      </c>
      <c r="F4789" s="69">
        <v>1841</v>
      </c>
      <c r="G4789" s="69" t="s">
        <v>1948</v>
      </c>
    </row>
    <row r="4790" spans="1:33" ht="14.4">
      <c r="A4790" s="27" t="str">
        <f>VLOOKUP(C4790,'user list'!A:B,2,0)</f>
        <v>Admin</v>
      </c>
      <c r="B4790" s="172">
        <v>45812.389710648145</v>
      </c>
      <c r="C4790" s="69" t="s">
        <v>186</v>
      </c>
      <c r="D4790" s="69" t="s">
        <v>1937</v>
      </c>
      <c r="E4790" s="69" t="s">
        <v>2501</v>
      </c>
      <c r="F4790" s="69">
        <v>1841</v>
      </c>
      <c r="G4790" s="69" t="s">
        <v>1947</v>
      </c>
    </row>
    <row r="4791" spans="1:33" ht="14.4">
      <c r="A4791" s="27" t="str">
        <f>VLOOKUP(C4791,'user list'!A:B,2,0)</f>
        <v>CGSD</v>
      </c>
      <c r="B4791" s="172">
        <v>45812.390081018515</v>
      </c>
      <c r="C4791" s="69" t="s">
        <v>200</v>
      </c>
      <c r="D4791" s="69" t="s">
        <v>1937</v>
      </c>
      <c r="E4791" s="69" t="s">
        <v>2501</v>
      </c>
      <c r="F4791" s="69">
        <v>1841</v>
      </c>
      <c r="G4791" s="69" t="s">
        <v>1939</v>
      </c>
    </row>
    <row r="4792" spans="1:33" ht="14.4">
      <c r="A4792" s="27" t="str">
        <f>VLOOKUP(C4792,'user list'!A:B,2,0)</f>
        <v>MDAD</v>
      </c>
      <c r="B4792" s="172">
        <v>45812.391192129631</v>
      </c>
      <c r="C4792" s="69" t="s">
        <v>223</v>
      </c>
      <c r="D4792" s="69" t="s">
        <v>1937</v>
      </c>
      <c r="E4792" s="69" t="s">
        <v>2035</v>
      </c>
      <c r="F4792" s="69">
        <v>1842</v>
      </c>
      <c r="G4792" s="69" t="s">
        <v>2440</v>
      </c>
    </row>
    <row r="4793" spans="1:33" ht="14.4">
      <c r="A4793" s="27" t="str">
        <f>VLOOKUP(C4793,'user list'!A:B,2,0)</f>
        <v>Admin</v>
      </c>
      <c r="B4793" s="172">
        <v>45812.391192129631</v>
      </c>
      <c r="C4793" s="69" t="s">
        <v>186</v>
      </c>
      <c r="D4793" s="69" t="s">
        <v>1937</v>
      </c>
      <c r="E4793" s="69" t="s">
        <v>2035</v>
      </c>
      <c r="F4793" s="69">
        <v>1842</v>
      </c>
      <c r="G4793" s="69" t="s">
        <v>1948</v>
      </c>
    </row>
    <row r="4794" spans="1:33" ht="14.4">
      <c r="A4794" s="27" t="str">
        <f>VLOOKUP(C4794,'user list'!A:B,2,0)</f>
        <v>Admin</v>
      </c>
      <c r="B4794" s="172">
        <v>45812.391192129631</v>
      </c>
      <c r="C4794" s="69" t="s">
        <v>186</v>
      </c>
      <c r="D4794" s="69" t="s">
        <v>1937</v>
      </c>
      <c r="E4794" s="69" t="s">
        <v>2035</v>
      </c>
      <c r="F4794" s="69">
        <v>1842</v>
      </c>
      <c r="G4794" s="69" t="s">
        <v>1948</v>
      </c>
    </row>
    <row r="4795" spans="1:33" ht="14.4">
      <c r="A4795" s="27" t="str">
        <f>VLOOKUP(C4795,'user list'!A:B,2,0)</f>
        <v>Admin</v>
      </c>
      <c r="B4795" s="172">
        <v>45812.391192129631</v>
      </c>
      <c r="C4795" s="69" t="s">
        <v>186</v>
      </c>
      <c r="D4795" s="69" t="s">
        <v>1937</v>
      </c>
      <c r="E4795" s="69" t="s">
        <v>2035</v>
      </c>
      <c r="F4795" s="69">
        <v>1842</v>
      </c>
      <c r="G4795" s="69" t="s">
        <v>1948</v>
      </c>
    </row>
    <row r="4796" spans="1:33" ht="14.4">
      <c r="A4796" s="27" t="str">
        <f>VLOOKUP(C4796,'user list'!A:B,2,0)</f>
        <v>Admin</v>
      </c>
      <c r="B4796" s="172">
        <v>45812.391203703701</v>
      </c>
      <c r="C4796" s="69" t="s">
        <v>186</v>
      </c>
      <c r="D4796" s="69" t="s">
        <v>1937</v>
      </c>
      <c r="E4796" s="69" t="s">
        <v>2035</v>
      </c>
      <c r="F4796" s="69">
        <v>1842</v>
      </c>
      <c r="G4796" s="69" t="s">
        <v>1947</v>
      </c>
    </row>
    <row r="4797" spans="1:33" ht="14.4">
      <c r="A4797" s="27" t="str">
        <f>VLOOKUP(C4797,'user list'!A:B,2,0)</f>
        <v>OCM</v>
      </c>
      <c r="B4797" s="172">
        <v>45812.391238425924</v>
      </c>
      <c r="C4797" s="69" t="s">
        <v>230</v>
      </c>
      <c r="D4797" s="69" t="s">
        <v>1937</v>
      </c>
      <c r="E4797" s="69" t="s">
        <v>1991</v>
      </c>
      <c r="F4797" s="69">
        <v>1843</v>
      </c>
      <c r="G4797" s="69" t="s">
        <v>2440</v>
      </c>
    </row>
    <row r="4798" spans="1:33" ht="14.4">
      <c r="A4798" s="27" t="str">
        <f>VLOOKUP(C4798,'user list'!A:B,2,0)</f>
        <v>Admin</v>
      </c>
      <c r="B4798" s="172">
        <v>45812.391250000001</v>
      </c>
      <c r="C4798" s="69" t="s">
        <v>186</v>
      </c>
      <c r="D4798" s="69" t="s">
        <v>1937</v>
      </c>
      <c r="E4798" s="69" t="s">
        <v>1991</v>
      </c>
      <c r="F4798" s="69">
        <v>1843</v>
      </c>
      <c r="G4798" s="69" t="s">
        <v>1948</v>
      </c>
      <c r="AD4798" s="74"/>
      <c r="AG4798" s="74"/>
    </row>
    <row r="4799" spans="1:33" ht="14.4">
      <c r="A4799" s="27" t="str">
        <f>VLOOKUP(C4799,'user list'!A:B,2,0)</f>
        <v>Admin</v>
      </c>
      <c r="B4799" s="172">
        <v>45812.391250000001</v>
      </c>
      <c r="C4799" s="69" t="s">
        <v>186</v>
      </c>
      <c r="D4799" s="69" t="s">
        <v>1937</v>
      </c>
      <c r="E4799" s="69" t="s">
        <v>1991</v>
      </c>
      <c r="F4799" s="69">
        <v>1843</v>
      </c>
      <c r="G4799" s="69" t="s">
        <v>1947</v>
      </c>
      <c r="L4799" s="73"/>
      <c r="M4799" s="73"/>
    </row>
    <row r="4800" spans="1:33" ht="14.4">
      <c r="A4800" s="27" t="str">
        <f>VLOOKUP(C4800,'user list'!A:B,2,0)</f>
        <v>Admin</v>
      </c>
      <c r="B4800" s="172">
        <v>45812.391250000001</v>
      </c>
      <c r="C4800" s="69" t="s">
        <v>186</v>
      </c>
      <c r="D4800" s="69" t="s">
        <v>1937</v>
      </c>
      <c r="E4800" s="69" t="s">
        <v>1991</v>
      </c>
      <c r="F4800" s="69">
        <v>1843</v>
      </c>
      <c r="G4800" s="69" t="s">
        <v>1948</v>
      </c>
    </row>
    <row r="4801" spans="1:33" ht="14.4">
      <c r="A4801" s="27" t="str">
        <f>VLOOKUP(C4801,'user list'!A:B,2,0)</f>
        <v>Admin</v>
      </c>
      <c r="B4801" s="172">
        <v>45812.391250000001</v>
      </c>
      <c r="C4801" s="69" t="s">
        <v>186</v>
      </c>
      <c r="D4801" s="69" t="s">
        <v>1937</v>
      </c>
      <c r="E4801" s="69" t="s">
        <v>1991</v>
      </c>
      <c r="F4801" s="69">
        <v>1843</v>
      </c>
      <c r="G4801" s="69" t="s">
        <v>1948</v>
      </c>
      <c r="O4801" s="73"/>
      <c r="P4801" s="73"/>
    </row>
    <row r="4802" spans="1:33" ht="14.4">
      <c r="A4802" s="27" t="str">
        <f>VLOOKUP(C4802,'user list'!A:B,2,0)</f>
        <v>MDAD</v>
      </c>
      <c r="B4802" s="172">
        <v>45812.391631944447</v>
      </c>
      <c r="C4802" s="69" t="s">
        <v>223</v>
      </c>
      <c r="D4802" s="69" t="s">
        <v>1937</v>
      </c>
      <c r="E4802" s="69" t="s">
        <v>2035</v>
      </c>
      <c r="F4802" s="69">
        <v>1842</v>
      </c>
      <c r="G4802" s="69" t="s">
        <v>1939</v>
      </c>
      <c r="O4802" s="73"/>
      <c r="P4802" s="73"/>
    </row>
    <row r="4803" spans="1:33" ht="14.4">
      <c r="A4803" s="27" t="str">
        <f>VLOOKUP(C4803,'user list'!A:B,2,0)</f>
        <v>MDAD</v>
      </c>
      <c r="B4803" s="172">
        <v>45812.391736111109</v>
      </c>
      <c r="C4803" s="69" t="s">
        <v>223</v>
      </c>
      <c r="D4803" s="69" t="s">
        <v>1937</v>
      </c>
      <c r="E4803" s="69" t="s">
        <v>2035</v>
      </c>
      <c r="F4803" s="69">
        <v>1842</v>
      </c>
      <c r="G4803" s="69" t="s">
        <v>1949</v>
      </c>
      <c r="AD4803" s="74"/>
      <c r="AG4803" s="74"/>
    </row>
    <row r="4804" spans="1:33" ht="14.4">
      <c r="A4804" s="27" t="str">
        <f>VLOOKUP(C4804,'user list'!A:B,2,0)</f>
        <v>Admin</v>
      </c>
      <c r="B4804" s="172">
        <v>45812.392569444448</v>
      </c>
      <c r="C4804" s="69" t="s">
        <v>186</v>
      </c>
      <c r="D4804" s="69" t="s">
        <v>1937</v>
      </c>
      <c r="E4804" s="69" t="s">
        <v>2476</v>
      </c>
      <c r="F4804" s="69">
        <v>1790</v>
      </c>
      <c r="G4804" s="69" t="s">
        <v>1939</v>
      </c>
      <c r="L4804" s="73"/>
      <c r="M4804" s="73"/>
    </row>
    <row r="4805" spans="1:33" ht="14.4">
      <c r="A4805" s="27" t="str">
        <f>VLOOKUP(C4805,'user list'!A:B,2,0)</f>
        <v>OCM</v>
      </c>
      <c r="B4805" s="172">
        <v>45812.39271990741</v>
      </c>
      <c r="C4805" s="69" t="s">
        <v>230</v>
      </c>
      <c r="D4805" s="69" t="s">
        <v>1937</v>
      </c>
      <c r="E4805" s="69" t="s">
        <v>2039</v>
      </c>
      <c r="F4805" s="69">
        <v>1844</v>
      </c>
      <c r="G4805" s="69" t="s">
        <v>2440</v>
      </c>
    </row>
    <row r="4806" spans="1:33" ht="14.4">
      <c r="A4806" s="27" t="str">
        <f>VLOOKUP(C4806,'user list'!A:B,2,0)</f>
        <v>Admin</v>
      </c>
      <c r="B4806" s="172">
        <v>45812.392731481479</v>
      </c>
      <c r="C4806" s="69" t="s">
        <v>186</v>
      </c>
      <c r="D4806" s="69" t="s">
        <v>1937</v>
      </c>
      <c r="E4806" s="69" t="s">
        <v>2039</v>
      </c>
      <c r="F4806" s="69">
        <v>1844</v>
      </c>
      <c r="G4806" s="69" t="s">
        <v>1948</v>
      </c>
      <c r="O4806" s="73"/>
      <c r="P4806" s="73"/>
    </row>
    <row r="4807" spans="1:33" ht="14.4">
      <c r="A4807" s="27" t="str">
        <f>VLOOKUP(C4807,'user list'!A:B,2,0)</f>
        <v>Admin</v>
      </c>
      <c r="B4807" s="172">
        <v>45812.392731481479</v>
      </c>
      <c r="C4807" s="69" t="s">
        <v>186</v>
      </c>
      <c r="D4807" s="69" t="s">
        <v>1937</v>
      </c>
      <c r="E4807" s="69" t="s">
        <v>2039</v>
      </c>
      <c r="F4807" s="69">
        <v>1844</v>
      </c>
      <c r="G4807" s="69" t="s">
        <v>1947</v>
      </c>
      <c r="O4807" s="73"/>
      <c r="P4807" s="73"/>
    </row>
    <row r="4808" spans="1:33" ht="14.4">
      <c r="A4808" s="27" t="str">
        <f>VLOOKUP(C4808,'user list'!A:B,2,0)</f>
        <v>Admin</v>
      </c>
      <c r="B4808" s="172">
        <v>45812.392731481479</v>
      </c>
      <c r="C4808" s="69" t="s">
        <v>186</v>
      </c>
      <c r="D4808" s="69" t="s">
        <v>1937</v>
      </c>
      <c r="E4808" s="69" t="s">
        <v>2039</v>
      </c>
      <c r="F4808" s="69">
        <v>1844</v>
      </c>
      <c r="G4808" s="69" t="s">
        <v>1948</v>
      </c>
    </row>
    <row r="4809" spans="1:33" ht="14.4">
      <c r="A4809" s="27" t="str">
        <f>VLOOKUP(C4809,'user list'!A:B,2,0)</f>
        <v>Admin</v>
      </c>
      <c r="B4809" s="172">
        <v>45812.392731481479</v>
      </c>
      <c r="C4809" s="69" t="s">
        <v>186</v>
      </c>
      <c r="D4809" s="69" t="s">
        <v>1937</v>
      </c>
      <c r="E4809" s="69" t="s">
        <v>2039</v>
      </c>
      <c r="F4809" s="69">
        <v>1844</v>
      </c>
      <c r="G4809" s="69" t="s">
        <v>1948</v>
      </c>
    </row>
    <row r="4810" spans="1:33" ht="14.4">
      <c r="A4810" s="27" t="str">
        <f>VLOOKUP(C4810,'user list'!A:B,2,0)</f>
        <v>CHD</v>
      </c>
      <c r="B4810" s="172">
        <v>45812.39439814815</v>
      </c>
      <c r="C4810" s="69" t="s">
        <v>203</v>
      </c>
      <c r="D4810" s="69" t="s">
        <v>1937</v>
      </c>
      <c r="E4810" s="69" t="s">
        <v>2463</v>
      </c>
      <c r="F4810" s="69">
        <v>1760</v>
      </c>
      <c r="G4810" s="69" t="s">
        <v>1939</v>
      </c>
    </row>
    <row r="4811" spans="1:33" ht="14.4">
      <c r="A4811" s="27" t="str">
        <f>VLOOKUP(C4811,'user list'!A:B,2,0)</f>
        <v>ASC</v>
      </c>
      <c r="B4811" s="172">
        <v>45812.395092592589</v>
      </c>
      <c r="C4811" s="69" t="s">
        <v>286</v>
      </c>
      <c r="D4811" s="69" t="s">
        <v>1937</v>
      </c>
      <c r="E4811" s="69" t="s">
        <v>2234</v>
      </c>
      <c r="F4811" s="69">
        <v>1066</v>
      </c>
      <c r="G4811" s="69" t="s">
        <v>2441</v>
      </c>
      <c r="AD4811" s="73"/>
      <c r="AE4811" s="73"/>
    </row>
    <row r="4812" spans="1:33" ht="14.4">
      <c r="A4812" s="27" t="str">
        <f>VLOOKUP(C4812,'user list'!A:B,2,0)</f>
        <v>LEDIPO</v>
      </c>
      <c r="B4812" s="172">
        <v>45812.395416666666</v>
      </c>
      <c r="C4812" s="69" t="s">
        <v>222</v>
      </c>
      <c r="D4812" s="69" t="s">
        <v>1937</v>
      </c>
      <c r="E4812" s="69" t="s">
        <v>2498</v>
      </c>
      <c r="F4812" s="69">
        <v>1827</v>
      </c>
      <c r="G4812" s="69" t="s">
        <v>1939</v>
      </c>
    </row>
    <row r="4813" spans="1:33" ht="14.4">
      <c r="A4813" s="27" t="str">
        <f>VLOOKUP(C4813,'user list'!A:B,2,0)</f>
        <v>CTO</v>
      </c>
      <c r="B4813" s="172">
        <v>45812.395439814813</v>
      </c>
      <c r="C4813" s="69" t="s">
        <v>207</v>
      </c>
      <c r="D4813" s="69" t="s">
        <v>1937</v>
      </c>
      <c r="E4813" s="69" t="s">
        <v>2457</v>
      </c>
      <c r="F4813" s="69">
        <v>1752</v>
      </c>
      <c r="G4813" s="69" t="s">
        <v>1939</v>
      </c>
    </row>
    <row r="4814" spans="1:33" ht="14.4">
      <c r="A4814" s="27" t="str">
        <f>VLOOKUP(C4814,'user list'!A:B,2,0)</f>
        <v>CTO</v>
      </c>
      <c r="B4814" s="172">
        <v>45812.395474537036</v>
      </c>
      <c r="C4814" s="69" t="s">
        <v>207</v>
      </c>
      <c r="D4814" s="69" t="s">
        <v>1937</v>
      </c>
      <c r="E4814" s="69" t="s">
        <v>2462</v>
      </c>
      <c r="F4814" s="69">
        <v>1759</v>
      </c>
      <c r="G4814" s="69" t="s">
        <v>1939</v>
      </c>
      <c r="L4814" s="73"/>
      <c r="M4814" s="73"/>
    </row>
    <row r="4815" spans="1:33" ht="14.4">
      <c r="A4815" s="27" t="str">
        <f>VLOOKUP(C4815,'user list'!A:B,2,0)</f>
        <v>CTO</v>
      </c>
      <c r="B4815" s="172">
        <v>45812.395567129628</v>
      </c>
      <c r="C4815" s="69" t="s">
        <v>207</v>
      </c>
      <c r="D4815" s="69" t="s">
        <v>1937</v>
      </c>
      <c r="E4815" s="69" t="s">
        <v>2470</v>
      </c>
      <c r="F4815" s="69">
        <v>1781</v>
      </c>
      <c r="G4815" s="69" t="s">
        <v>1939</v>
      </c>
    </row>
    <row r="4816" spans="1:33" ht="14.4">
      <c r="A4816" s="27" t="str">
        <f>VLOOKUP(C4816,'user list'!A:B,2,0)</f>
        <v>CTO</v>
      </c>
      <c r="B4816" s="172">
        <v>45812.395613425928</v>
      </c>
      <c r="C4816" s="69" t="s">
        <v>207</v>
      </c>
      <c r="D4816" s="69" t="s">
        <v>1937</v>
      </c>
      <c r="E4816" s="69" t="s">
        <v>2477</v>
      </c>
      <c r="F4816" s="69">
        <v>1791</v>
      </c>
      <c r="G4816" s="69" t="s">
        <v>1939</v>
      </c>
    </row>
    <row r="4817" spans="1:33" ht="14.4">
      <c r="A4817" s="27" t="str">
        <f>VLOOKUP(C4817,'user list'!A:B,2,0)</f>
        <v>CTO</v>
      </c>
      <c r="B4817" s="172">
        <v>45812.39565972222</v>
      </c>
      <c r="C4817" s="69" t="s">
        <v>207</v>
      </c>
      <c r="D4817" s="69" t="s">
        <v>1937</v>
      </c>
      <c r="E4817" s="69" t="s">
        <v>2462</v>
      </c>
      <c r="F4817" s="69">
        <v>1759</v>
      </c>
      <c r="G4817" s="69" t="s">
        <v>1939</v>
      </c>
      <c r="R4817" s="73"/>
      <c r="S4817" s="73"/>
    </row>
    <row r="4818" spans="1:33" ht="14.4">
      <c r="A4818" s="27" t="str">
        <f>VLOOKUP(C4818,'user list'!A:B,2,0)</f>
        <v>LEDIPO</v>
      </c>
      <c r="B4818" s="172">
        <v>45812.395856481482</v>
      </c>
      <c r="C4818" s="69" t="s">
        <v>222</v>
      </c>
      <c r="D4818" s="69" t="s">
        <v>1937</v>
      </c>
      <c r="E4818" s="69" t="s">
        <v>2483</v>
      </c>
      <c r="F4818" s="69">
        <v>1805</v>
      </c>
      <c r="G4818" s="69" t="s">
        <v>1939</v>
      </c>
    </row>
    <row r="4819" spans="1:33" ht="14.4">
      <c r="A4819" s="27" t="str">
        <f>VLOOKUP(C4819,'user list'!A:B,2,0)</f>
        <v>CGSD</v>
      </c>
      <c r="B4819" s="172">
        <v>45812.398101851853</v>
      </c>
      <c r="C4819" s="69" t="s">
        <v>200</v>
      </c>
      <c r="D4819" s="69" t="s">
        <v>1937</v>
      </c>
      <c r="E4819" s="69" t="s">
        <v>2501</v>
      </c>
      <c r="F4819" s="69">
        <v>1841</v>
      </c>
      <c r="G4819" s="69" t="s">
        <v>1939</v>
      </c>
      <c r="O4819" s="73"/>
      <c r="P4819" s="73"/>
    </row>
    <row r="4820" spans="1:33" ht="14.4">
      <c r="A4820" s="27" t="str">
        <f>VLOOKUP(C4820,'user list'!A:B,2,0)</f>
        <v>CGSD</v>
      </c>
      <c r="B4820" s="172">
        <v>45812.398182870369</v>
      </c>
      <c r="C4820" s="69" t="s">
        <v>200</v>
      </c>
      <c r="D4820" s="69" t="s">
        <v>1937</v>
      </c>
      <c r="E4820" s="69" t="s">
        <v>2475</v>
      </c>
      <c r="F4820" s="69">
        <v>1789</v>
      </c>
      <c r="G4820" s="69" t="s">
        <v>1939</v>
      </c>
    </row>
    <row r="4821" spans="1:33" ht="14.4">
      <c r="A4821" s="27" t="str">
        <f>VLOOKUP(C4821,'user list'!A:B,2,0)</f>
        <v>CGSD</v>
      </c>
      <c r="B4821" s="172">
        <v>45812.398206018515</v>
      </c>
      <c r="C4821" s="69" t="s">
        <v>200</v>
      </c>
      <c r="D4821" s="69" t="s">
        <v>1937</v>
      </c>
      <c r="E4821" s="69" t="s">
        <v>2478</v>
      </c>
      <c r="F4821" s="69">
        <v>1792</v>
      </c>
      <c r="G4821" s="69" t="s">
        <v>1939</v>
      </c>
    </row>
    <row r="4822" spans="1:33" ht="14.4">
      <c r="A4822" s="27" t="str">
        <f>VLOOKUP(C4822,'user list'!A:B,2,0)</f>
        <v>CGSD</v>
      </c>
      <c r="B4822" s="172">
        <v>45812.398217592592</v>
      </c>
      <c r="C4822" s="69" t="s">
        <v>200</v>
      </c>
      <c r="D4822" s="69" t="s">
        <v>1937</v>
      </c>
      <c r="E4822" s="69" t="s">
        <v>2479</v>
      </c>
      <c r="F4822" s="69">
        <v>1794</v>
      </c>
      <c r="G4822" s="69" t="s">
        <v>1939</v>
      </c>
    </row>
    <row r="4823" spans="1:33" ht="14.4">
      <c r="A4823" s="27" t="str">
        <f>VLOOKUP(C4823,'user list'!A:B,2,0)</f>
        <v>CGSD</v>
      </c>
      <c r="B4823" s="172">
        <v>45812.398240740738</v>
      </c>
      <c r="C4823" s="69" t="s">
        <v>200</v>
      </c>
      <c r="D4823" s="69" t="s">
        <v>1937</v>
      </c>
      <c r="E4823" s="69" t="s">
        <v>2480</v>
      </c>
      <c r="F4823" s="69">
        <v>1795</v>
      </c>
      <c r="G4823" s="69" t="s">
        <v>1939</v>
      </c>
    </row>
    <row r="4824" spans="1:33" ht="14.4">
      <c r="A4824" s="27" t="str">
        <f>VLOOKUP(C4824,'user list'!A:B,2,0)</f>
        <v>OCM</v>
      </c>
      <c r="B4824" s="172">
        <v>45812.398425925923</v>
      </c>
      <c r="C4824" s="69" t="s">
        <v>230</v>
      </c>
      <c r="D4824" s="69" t="s">
        <v>1937</v>
      </c>
      <c r="E4824" s="69" t="s">
        <v>2463</v>
      </c>
      <c r="F4824" s="69">
        <v>1760</v>
      </c>
      <c r="G4824" s="69" t="s">
        <v>1939</v>
      </c>
    </row>
    <row r="4825" spans="1:33" ht="14.4">
      <c r="A4825" s="27" t="str">
        <f>VLOOKUP(C4825,'user list'!A:B,2,0)</f>
        <v>ITDD</v>
      </c>
      <c r="B4825" s="172">
        <v>45812.399895833332</v>
      </c>
      <c r="C4825" s="69" t="s">
        <v>219</v>
      </c>
      <c r="D4825" s="69" t="s">
        <v>1937</v>
      </c>
      <c r="E4825" s="69" t="s">
        <v>1991</v>
      </c>
      <c r="F4825" s="69">
        <v>1845</v>
      </c>
      <c r="G4825" s="69" t="s">
        <v>2440</v>
      </c>
    </row>
    <row r="4826" spans="1:33" ht="14.4">
      <c r="A4826" s="27" t="str">
        <f>VLOOKUP(C4826,'user list'!A:B,2,0)</f>
        <v>Admin</v>
      </c>
      <c r="B4826" s="172">
        <v>45812.399895833332</v>
      </c>
      <c r="C4826" s="69" t="s">
        <v>186</v>
      </c>
      <c r="D4826" s="69" t="s">
        <v>1937</v>
      </c>
      <c r="E4826" s="69" t="s">
        <v>1991</v>
      </c>
      <c r="F4826" s="69">
        <v>1845</v>
      </c>
      <c r="G4826" s="69" t="s">
        <v>1948</v>
      </c>
    </row>
    <row r="4827" spans="1:33" ht="14.4">
      <c r="A4827" s="27" t="str">
        <f>VLOOKUP(C4827,'user list'!A:B,2,0)</f>
        <v>Admin</v>
      </c>
      <c r="B4827" s="172">
        <v>45812.399895833332</v>
      </c>
      <c r="C4827" s="69" t="s">
        <v>186</v>
      </c>
      <c r="D4827" s="69" t="s">
        <v>1937</v>
      </c>
      <c r="E4827" s="69" t="s">
        <v>1991</v>
      </c>
      <c r="F4827" s="69">
        <v>1845</v>
      </c>
      <c r="G4827" s="69" t="s">
        <v>1948</v>
      </c>
      <c r="AD4827" s="74"/>
      <c r="AG4827" s="74"/>
    </row>
    <row r="4828" spans="1:33" ht="14.4">
      <c r="A4828" s="27" t="str">
        <f>VLOOKUP(C4828,'user list'!A:B,2,0)</f>
        <v>Admin</v>
      </c>
      <c r="B4828" s="172">
        <v>45812.399895833332</v>
      </c>
      <c r="C4828" s="69" t="s">
        <v>186</v>
      </c>
      <c r="D4828" s="69" t="s">
        <v>1937</v>
      </c>
      <c r="E4828" s="69" t="s">
        <v>1991</v>
      </c>
      <c r="F4828" s="69">
        <v>1845</v>
      </c>
      <c r="G4828" s="69" t="s">
        <v>1948</v>
      </c>
      <c r="L4828" s="73"/>
      <c r="M4828" s="73"/>
    </row>
    <row r="4829" spans="1:33" ht="14.4">
      <c r="A4829" s="27" t="str">
        <f>VLOOKUP(C4829,'user list'!A:B,2,0)</f>
        <v>Admin</v>
      </c>
      <c r="B4829" s="172">
        <v>45812.399895833332</v>
      </c>
      <c r="C4829" s="69" t="s">
        <v>186</v>
      </c>
      <c r="D4829" s="69" t="s">
        <v>1937</v>
      </c>
      <c r="E4829" s="69" t="s">
        <v>1991</v>
      </c>
      <c r="F4829" s="69">
        <v>1845</v>
      </c>
      <c r="G4829" s="69" t="s">
        <v>1947</v>
      </c>
    </row>
    <row r="4830" spans="1:33" ht="14.4">
      <c r="A4830" s="27" t="str">
        <f>VLOOKUP(C4830,'user list'!A:B,2,0)</f>
        <v>ITDD</v>
      </c>
      <c r="B4830" s="172">
        <v>45812.401018518518</v>
      </c>
      <c r="C4830" s="69" t="s">
        <v>219</v>
      </c>
      <c r="D4830" s="69" t="s">
        <v>1937</v>
      </c>
      <c r="E4830" s="69" t="s">
        <v>1991</v>
      </c>
      <c r="F4830" s="69">
        <v>1845</v>
      </c>
      <c r="G4830" s="69" t="s">
        <v>1939</v>
      </c>
      <c r="O4830" s="73"/>
      <c r="P4830" s="73"/>
    </row>
    <row r="4831" spans="1:33" ht="14.4">
      <c r="A4831" s="27" t="str">
        <f>VLOOKUP(C4831,'user list'!A:B,2,0)</f>
        <v>ITDD</v>
      </c>
      <c r="B4831" s="172">
        <v>45812.401099537034</v>
      </c>
      <c r="C4831" s="69" t="s">
        <v>219</v>
      </c>
      <c r="D4831" s="69" t="s">
        <v>1937</v>
      </c>
      <c r="E4831" s="69" t="s">
        <v>1991</v>
      </c>
      <c r="F4831" s="69">
        <v>1845</v>
      </c>
      <c r="G4831" s="69" t="s">
        <v>1947</v>
      </c>
      <c r="O4831" s="73"/>
      <c r="P4831" s="73"/>
    </row>
    <row r="4832" spans="1:33" ht="14.4">
      <c r="A4832" s="27" t="str">
        <f>VLOOKUP(C4832,'user list'!A:B,2,0)</f>
        <v>ITDD</v>
      </c>
      <c r="B4832" s="172">
        <v>45812.401099537034</v>
      </c>
      <c r="C4832" s="69" t="s">
        <v>219</v>
      </c>
      <c r="D4832" s="69" t="s">
        <v>1937</v>
      </c>
      <c r="E4832" s="69" t="s">
        <v>1991</v>
      </c>
      <c r="F4832" s="69">
        <v>1845</v>
      </c>
      <c r="G4832" s="69" t="s">
        <v>1948</v>
      </c>
    </row>
    <row r="4833" spans="1:31" ht="14.4">
      <c r="A4833" s="27" t="str">
        <f>VLOOKUP(C4833,'user list'!A:B,2,0)</f>
        <v>ITDD</v>
      </c>
      <c r="B4833" s="172">
        <v>45812.401099537034</v>
      </c>
      <c r="C4833" s="69" t="s">
        <v>219</v>
      </c>
      <c r="D4833" s="69" t="s">
        <v>1937</v>
      </c>
      <c r="E4833" s="69" t="s">
        <v>1991</v>
      </c>
      <c r="F4833" s="69">
        <v>1845</v>
      </c>
      <c r="G4833" s="69" t="s">
        <v>1939</v>
      </c>
    </row>
    <row r="4834" spans="1:31" ht="14.4">
      <c r="A4834" s="27" t="str">
        <f>VLOOKUP(C4834,'user list'!A:B,2,0)</f>
        <v>Admin</v>
      </c>
      <c r="B4834" s="172">
        <v>45812.40111111111</v>
      </c>
      <c r="C4834" s="69" t="s">
        <v>186</v>
      </c>
      <c r="D4834" s="69" t="s">
        <v>1937</v>
      </c>
      <c r="E4834" s="69" t="s">
        <v>1991</v>
      </c>
      <c r="F4834" s="69">
        <v>1845</v>
      </c>
      <c r="G4834" s="69" t="s">
        <v>1948</v>
      </c>
    </row>
    <row r="4835" spans="1:31" ht="14.4">
      <c r="A4835" s="27" t="str">
        <f>VLOOKUP(C4835,'user list'!A:B,2,0)</f>
        <v>SPORTS</v>
      </c>
      <c r="B4835" s="172">
        <v>45812.402719907404</v>
      </c>
      <c r="C4835" s="69" t="s">
        <v>272</v>
      </c>
      <c r="D4835" s="69" t="s">
        <v>1937</v>
      </c>
      <c r="E4835" s="69" t="s">
        <v>2483</v>
      </c>
      <c r="F4835" s="69">
        <v>1805</v>
      </c>
      <c r="G4835" s="69" t="s">
        <v>1939</v>
      </c>
      <c r="AD4835" s="73"/>
      <c r="AE4835" s="73"/>
    </row>
    <row r="4836" spans="1:31" ht="14.4">
      <c r="A4836" s="27" t="str">
        <f>VLOOKUP(C4836,'user list'!A:B,2,0)</f>
        <v>CGSD</v>
      </c>
      <c r="B4836" s="172">
        <v>45812.403645833336</v>
      </c>
      <c r="C4836" s="69" t="s">
        <v>200</v>
      </c>
      <c r="D4836" s="69" t="s">
        <v>1937</v>
      </c>
      <c r="E4836" s="69" t="s">
        <v>2502</v>
      </c>
      <c r="F4836" s="69">
        <v>1846</v>
      </c>
      <c r="G4836" s="69" t="s">
        <v>2440</v>
      </c>
    </row>
    <row r="4837" spans="1:31" ht="14.4">
      <c r="A4837" s="27" t="str">
        <f>VLOOKUP(C4837,'user list'!A:B,2,0)</f>
        <v>Admin</v>
      </c>
      <c r="B4837" s="172">
        <v>45812.403645833336</v>
      </c>
      <c r="C4837" s="69" t="s">
        <v>186</v>
      </c>
      <c r="D4837" s="69" t="s">
        <v>1937</v>
      </c>
      <c r="E4837" s="69" t="s">
        <v>2502</v>
      </c>
      <c r="F4837" s="69">
        <v>1846</v>
      </c>
      <c r="G4837" s="69" t="s">
        <v>1948</v>
      </c>
      <c r="L4837" s="73"/>
      <c r="M4837" s="73"/>
    </row>
    <row r="4838" spans="1:31" ht="14.4">
      <c r="A4838" s="27" t="str">
        <f>VLOOKUP(C4838,'user list'!A:B,2,0)</f>
        <v>Admin</v>
      </c>
      <c r="B4838" s="172">
        <v>45812.403645833336</v>
      </c>
      <c r="C4838" s="69" t="s">
        <v>186</v>
      </c>
      <c r="D4838" s="69" t="s">
        <v>1937</v>
      </c>
      <c r="E4838" s="69" t="s">
        <v>2502</v>
      </c>
      <c r="F4838" s="69">
        <v>1846</v>
      </c>
      <c r="G4838" s="69" t="s">
        <v>1948</v>
      </c>
    </row>
    <row r="4839" spans="1:31" ht="14.4">
      <c r="A4839" s="27" t="str">
        <f>VLOOKUP(C4839,'user list'!A:B,2,0)</f>
        <v>Admin</v>
      </c>
      <c r="B4839" s="172">
        <v>45812.403645833336</v>
      </c>
      <c r="C4839" s="69" t="s">
        <v>186</v>
      </c>
      <c r="D4839" s="69" t="s">
        <v>1937</v>
      </c>
      <c r="E4839" s="69" t="s">
        <v>2502</v>
      </c>
      <c r="F4839" s="69">
        <v>1846</v>
      </c>
      <c r="G4839" s="69" t="s">
        <v>1948</v>
      </c>
    </row>
    <row r="4840" spans="1:31" ht="14.4">
      <c r="A4840" s="27" t="str">
        <f>VLOOKUP(C4840,'user list'!A:B,2,0)</f>
        <v>Admin</v>
      </c>
      <c r="B4840" s="172">
        <v>45812.403645833336</v>
      </c>
      <c r="C4840" s="69" t="s">
        <v>186</v>
      </c>
      <c r="D4840" s="69" t="s">
        <v>1937</v>
      </c>
      <c r="E4840" s="69" t="s">
        <v>2502</v>
      </c>
      <c r="F4840" s="69">
        <v>1846</v>
      </c>
      <c r="G4840" s="69" t="s">
        <v>1947</v>
      </c>
    </row>
    <row r="4841" spans="1:31" ht="14.4">
      <c r="A4841" s="27" t="str">
        <f>VLOOKUP(C4841,'user list'!A:B,2,0)</f>
        <v>DOE</v>
      </c>
      <c r="B4841" s="172">
        <v>45812.404236111113</v>
      </c>
      <c r="C4841" s="69" t="s">
        <v>212</v>
      </c>
      <c r="D4841" s="69" t="s">
        <v>1937</v>
      </c>
      <c r="E4841" s="69" t="s">
        <v>2503</v>
      </c>
      <c r="F4841" s="69" t="s">
        <v>2504</v>
      </c>
      <c r="G4841" s="69">
        <v>1847</v>
      </c>
      <c r="R4841" s="73"/>
      <c r="S4841" s="73"/>
    </row>
    <row r="4842" spans="1:31" ht="14.4">
      <c r="A4842" s="27" t="str">
        <f>VLOOKUP(C4842,'user list'!A:B,2,0)</f>
        <v>Admin</v>
      </c>
      <c r="B4842" s="172">
        <v>45812.404247685183</v>
      </c>
      <c r="C4842" s="69" t="s">
        <v>186</v>
      </c>
      <c r="D4842" s="69" t="s">
        <v>1937</v>
      </c>
      <c r="E4842" s="69" t="s">
        <v>2503</v>
      </c>
      <c r="F4842" s="69" t="s">
        <v>2504</v>
      </c>
      <c r="G4842" s="69">
        <v>1847</v>
      </c>
    </row>
    <row r="4843" spans="1:31" ht="14.4">
      <c r="A4843" s="27" t="str">
        <f>VLOOKUP(C4843,'user list'!A:B,2,0)</f>
        <v>Admin</v>
      </c>
      <c r="B4843" s="172">
        <v>45812.404247685183</v>
      </c>
      <c r="C4843" s="69" t="s">
        <v>186</v>
      </c>
      <c r="D4843" s="69" t="s">
        <v>1937</v>
      </c>
      <c r="E4843" s="69" t="s">
        <v>2503</v>
      </c>
      <c r="F4843" s="69" t="s">
        <v>2504</v>
      </c>
      <c r="G4843" s="69">
        <v>1847</v>
      </c>
      <c r="O4843" s="73"/>
      <c r="P4843" s="73"/>
    </row>
    <row r="4844" spans="1:31" ht="14.4">
      <c r="A4844" s="27" t="str">
        <f>VLOOKUP(C4844,'user list'!A:B,2,0)</f>
        <v>Admin</v>
      </c>
      <c r="B4844" s="172">
        <v>45812.404247685183</v>
      </c>
      <c r="C4844" s="69" t="s">
        <v>186</v>
      </c>
      <c r="D4844" s="69" t="s">
        <v>1937</v>
      </c>
      <c r="E4844" s="69" t="s">
        <v>2503</v>
      </c>
      <c r="F4844" s="69" t="s">
        <v>2504</v>
      </c>
      <c r="G4844" s="69">
        <v>1847</v>
      </c>
    </row>
    <row r="4845" spans="1:31" ht="14.4">
      <c r="A4845" s="27" t="str">
        <f>VLOOKUP(C4845,'user list'!A:B,2,0)</f>
        <v>Admin</v>
      </c>
      <c r="B4845" s="172">
        <v>45812.404247685183</v>
      </c>
      <c r="C4845" s="69" t="s">
        <v>186</v>
      </c>
      <c r="D4845" s="69" t="s">
        <v>1937</v>
      </c>
      <c r="E4845" s="69" t="s">
        <v>2503</v>
      </c>
      <c r="F4845" s="69" t="s">
        <v>2504</v>
      </c>
      <c r="G4845" s="69">
        <v>1847</v>
      </c>
    </row>
    <row r="4846" spans="1:31" ht="14.4">
      <c r="A4846" s="27" t="str">
        <f>VLOOKUP(C4846,'user list'!A:B,2,0)</f>
        <v>MDAD</v>
      </c>
      <c r="B4846" s="172">
        <v>45812.404768518521</v>
      </c>
      <c r="C4846" s="69" t="s">
        <v>223</v>
      </c>
      <c r="D4846" s="69" t="s">
        <v>1937</v>
      </c>
      <c r="E4846" s="69" t="s">
        <v>1989</v>
      </c>
      <c r="F4846" s="69">
        <v>1848</v>
      </c>
      <c r="G4846" s="69" t="s">
        <v>2440</v>
      </c>
    </row>
    <row r="4847" spans="1:31" ht="14.4">
      <c r="A4847" s="27" t="str">
        <f>VLOOKUP(C4847,'user list'!A:B,2,0)</f>
        <v>Admin</v>
      </c>
      <c r="B4847" s="172">
        <v>45812.404768518521</v>
      </c>
      <c r="C4847" s="69" t="s">
        <v>186</v>
      </c>
      <c r="D4847" s="69" t="s">
        <v>1937</v>
      </c>
      <c r="E4847" s="69" t="s">
        <v>1989</v>
      </c>
      <c r="F4847" s="69">
        <v>1848</v>
      </c>
      <c r="G4847" s="69" t="s">
        <v>1948</v>
      </c>
      <c r="R4847" s="73"/>
      <c r="S4847" s="73"/>
    </row>
    <row r="4848" spans="1:31" ht="14.4">
      <c r="A4848" s="27" t="str">
        <f>VLOOKUP(C4848,'user list'!A:B,2,0)</f>
        <v>Admin</v>
      </c>
      <c r="B4848" s="172">
        <v>45812.404768518521</v>
      </c>
      <c r="C4848" s="69" t="s">
        <v>186</v>
      </c>
      <c r="D4848" s="69" t="s">
        <v>1937</v>
      </c>
      <c r="E4848" s="69" t="s">
        <v>1989</v>
      </c>
      <c r="F4848" s="69">
        <v>1848</v>
      </c>
      <c r="G4848" s="69" t="s">
        <v>1948</v>
      </c>
    </row>
    <row r="4849" spans="1:33" ht="14.4">
      <c r="A4849" s="27" t="str">
        <f>VLOOKUP(C4849,'user list'!A:B,2,0)</f>
        <v>Admin</v>
      </c>
      <c r="B4849" s="172">
        <v>45812.404780092591</v>
      </c>
      <c r="C4849" s="69" t="s">
        <v>186</v>
      </c>
      <c r="D4849" s="69" t="s">
        <v>1937</v>
      </c>
      <c r="E4849" s="69" t="s">
        <v>1989</v>
      </c>
      <c r="F4849" s="69">
        <v>1848</v>
      </c>
      <c r="G4849" s="69" t="s">
        <v>1948</v>
      </c>
      <c r="O4849" s="73"/>
      <c r="P4849" s="73"/>
    </row>
    <row r="4850" spans="1:33" ht="14.4">
      <c r="A4850" s="27" t="str">
        <f>VLOOKUP(C4850,'user list'!A:B,2,0)</f>
        <v>Admin</v>
      </c>
      <c r="B4850" s="172">
        <v>45812.404780092591</v>
      </c>
      <c r="C4850" s="69" t="s">
        <v>186</v>
      </c>
      <c r="D4850" s="69" t="s">
        <v>1937</v>
      </c>
      <c r="E4850" s="69" t="s">
        <v>1989</v>
      </c>
      <c r="F4850" s="69">
        <v>1848</v>
      </c>
      <c r="G4850" s="69" t="s">
        <v>1947</v>
      </c>
    </row>
    <row r="4851" spans="1:33" ht="14.4">
      <c r="A4851" s="27" t="str">
        <f>VLOOKUP(C4851,'user list'!A:B,2,0)</f>
        <v>MDAD</v>
      </c>
      <c r="B4851" s="172">
        <v>45812.405034722222</v>
      </c>
      <c r="C4851" s="69" t="s">
        <v>223</v>
      </c>
      <c r="D4851" s="69" t="s">
        <v>1937</v>
      </c>
      <c r="E4851" s="69" t="s">
        <v>1989</v>
      </c>
      <c r="F4851" s="69">
        <v>1848</v>
      </c>
      <c r="G4851" s="69" t="s">
        <v>1939</v>
      </c>
      <c r="AD4851" s="74"/>
      <c r="AG4851" s="74"/>
    </row>
    <row r="4852" spans="1:33" ht="14.4">
      <c r="A4852" s="27" t="str">
        <f>VLOOKUP(C4852,'user list'!A:B,2,0)</f>
        <v>DOE</v>
      </c>
      <c r="B4852" s="172">
        <v>45812.405393518522</v>
      </c>
      <c r="C4852" s="69" t="s">
        <v>212</v>
      </c>
      <c r="D4852" s="69" t="s">
        <v>1937</v>
      </c>
      <c r="E4852" s="69" t="s">
        <v>2503</v>
      </c>
      <c r="F4852" s="69" t="s">
        <v>2504</v>
      </c>
      <c r="G4852" s="69">
        <v>1847</v>
      </c>
      <c r="L4852" s="73"/>
      <c r="M4852" s="73"/>
    </row>
    <row r="4853" spans="1:33" ht="14.4">
      <c r="A4853" s="27" t="str">
        <f>VLOOKUP(C4853,'user list'!A:B,2,0)</f>
        <v>MDAD</v>
      </c>
      <c r="B4853" s="172">
        <v>45812.405821759261</v>
      </c>
      <c r="C4853" s="69" t="s">
        <v>223</v>
      </c>
      <c r="D4853" s="69" t="s">
        <v>1937</v>
      </c>
      <c r="E4853" s="69" t="s">
        <v>2001</v>
      </c>
      <c r="F4853" s="69">
        <v>1837</v>
      </c>
      <c r="G4853" s="69" t="s">
        <v>1939</v>
      </c>
    </row>
    <row r="4854" spans="1:33" ht="14.4">
      <c r="A4854" s="27" t="str">
        <f>VLOOKUP(C4854,'user list'!A:B,2,0)</f>
        <v>ITDD</v>
      </c>
      <c r="B4854" s="172">
        <v>45812.405868055554</v>
      </c>
      <c r="C4854" s="69" t="s">
        <v>219</v>
      </c>
      <c r="D4854" s="69" t="s">
        <v>1937</v>
      </c>
      <c r="E4854" s="69" t="s">
        <v>2505</v>
      </c>
      <c r="F4854" s="69">
        <v>1849</v>
      </c>
      <c r="G4854" s="69" t="s">
        <v>2440</v>
      </c>
      <c r="O4854" s="73"/>
      <c r="P4854" s="73"/>
    </row>
    <row r="4855" spans="1:33" ht="14.4">
      <c r="A4855" s="27" t="str">
        <f>VLOOKUP(C4855,'user list'!A:B,2,0)</f>
        <v>Admin</v>
      </c>
      <c r="B4855" s="172">
        <v>45812.405868055554</v>
      </c>
      <c r="C4855" s="69" t="s">
        <v>186</v>
      </c>
      <c r="D4855" s="69" t="s">
        <v>1937</v>
      </c>
      <c r="E4855" s="69" t="s">
        <v>2505</v>
      </c>
      <c r="F4855" s="69">
        <v>1849</v>
      </c>
      <c r="G4855" s="69" t="s">
        <v>1948</v>
      </c>
      <c r="O4855" s="73"/>
      <c r="P4855" s="73"/>
    </row>
    <row r="4856" spans="1:33" ht="14.4">
      <c r="A4856" s="27" t="str">
        <f>VLOOKUP(C4856,'user list'!A:B,2,0)</f>
        <v>Admin</v>
      </c>
      <c r="B4856" s="172">
        <v>45812.405868055554</v>
      </c>
      <c r="C4856" s="69" t="s">
        <v>186</v>
      </c>
      <c r="D4856" s="69" t="s">
        <v>1937</v>
      </c>
      <c r="E4856" s="69" t="s">
        <v>2505</v>
      </c>
      <c r="F4856" s="69">
        <v>1849</v>
      </c>
      <c r="G4856" s="69" t="s">
        <v>1948</v>
      </c>
    </row>
    <row r="4857" spans="1:33" ht="14.4">
      <c r="A4857" s="27" t="str">
        <f>VLOOKUP(C4857,'user list'!A:B,2,0)</f>
        <v>Admin</v>
      </c>
      <c r="B4857" s="172">
        <v>45812.405868055554</v>
      </c>
      <c r="C4857" s="69" t="s">
        <v>186</v>
      </c>
      <c r="D4857" s="69" t="s">
        <v>1937</v>
      </c>
      <c r="E4857" s="69" t="s">
        <v>2505</v>
      </c>
      <c r="F4857" s="69">
        <v>1849</v>
      </c>
      <c r="G4857" s="69" t="s">
        <v>1948</v>
      </c>
    </row>
    <row r="4858" spans="1:33" ht="14.4">
      <c r="A4858" s="27" t="str">
        <f>VLOOKUP(C4858,'user list'!A:B,2,0)</f>
        <v>Admin</v>
      </c>
      <c r="B4858" s="172">
        <v>45812.405868055554</v>
      </c>
      <c r="C4858" s="69" t="s">
        <v>186</v>
      </c>
      <c r="D4858" s="69" t="s">
        <v>1937</v>
      </c>
      <c r="E4858" s="69" t="s">
        <v>2505</v>
      </c>
      <c r="F4858" s="69">
        <v>1849</v>
      </c>
      <c r="G4858" s="69" t="s">
        <v>1947</v>
      </c>
    </row>
    <row r="4859" spans="1:33" ht="14.4">
      <c r="A4859" s="27" t="str">
        <f>VLOOKUP(C4859,'user list'!A:B,2,0)</f>
        <v>MDAD</v>
      </c>
      <c r="B4859" s="172">
        <v>45812.407013888886</v>
      </c>
      <c r="C4859" s="69" t="s">
        <v>223</v>
      </c>
      <c r="D4859" s="69" t="s">
        <v>1937</v>
      </c>
      <c r="E4859" s="69" t="s">
        <v>2463</v>
      </c>
      <c r="F4859" s="69">
        <v>1760</v>
      </c>
      <c r="G4859" s="69" t="s">
        <v>1939</v>
      </c>
      <c r="AD4859" s="73"/>
      <c r="AE4859" s="73"/>
    </row>
    <row r="4860" spans="1:33" ht="14.4">
      <c r="A4860" s="27" t="str">
        <f>VLOOKUP(C4860,'user list'!A:B,2,0)</f>
        <v>MDAD</v>
      </c>
      <c r="B4860" s="172">
        <v>45812.407141203701</v>
      </c>
      <c r="C4860" s="69" t="s">
        <v>223</v>
      </c>
      <c r="D4860" s="69" t="s">
        <v>1937</v>
      </c>
      <c r="E4860" s="69" t="s">
        <v>2483</v>
      </c>
      <c r="F4860" s="69">
        <v>1805</v>
      </c>
      <c r="G4860" s="69" t="s">
        <v>1939</v>
      </c>
    </row>
    <row r="4861" spans="1:33" ht="14.4">
      <c r="A4861" s="27" t="str">
        <f>VLOOKUP(C4861,'user list'!A:B,2,0)</f>
        <v>MDAD</v>
      </c>
      <c r="B4861" s="172">
        <v>45812.407442129632</v>
      </c>
      <c r="C4861" s="69" t="s">
        <v>223</v>
      </c>
      <c r="D4861" s="69" t="s">
        <v>1937</v>
      </c>
      <c r="E4861" s="69" t="s">
        <v>2483</v>
      </c>
      <c r="F4861" s="69">
        <v>1805</v>
      </c>
      <c r="G4861" s="69" t="s">
        <v>1947</v>
      </c>
      <c r="L4861" s="73"/>
      <c r="M4861" s="73"/>
    </row>
    <row r="4862" spans="1:33" ht="14.4">
      <c r="A4862" s="27" t="str">
        <f>VLOOKUP(C4862,'user list'!A:B,2,0)</f>
        <v>MDAD</v>
      </c>
      <c r="B4862" s="172">
        <v>45812.407442129632</v>
      </c>
      <c r="C4862" s="69" t="s">
        <v>223</v>
      </c>
      <c r="D4862" s="69" t="s">
        <v>1937</v>
      </c>
      <c r="E4862" s="69" t="s">
        <v>2483</v>
      </c>
      <c r="F4862" s="69">
        <v>1805</v>
      </c>
      <c r="G4862" s="69" t="s">
        <v>1948</v>
      </c>
    </row>
    <row r="4863" spans="1:33" ht="14.4">
      <c r="A4863" s="27" t="str">
        <f>VLOOKUP(C4863,'user list'!A:B,2,0)</f>
        <v>MDAD</v>
      </c>
      <c r="B4863" s="172">
        <v>45812.407453703701</v>
      </c>
      <c r="C4863" s="69" t="s">
        <v>223</v>
      </c>
      <c r="D4863" s="69" t="s">
        <v>1937</v>
      </c>
      <c r="E4863" s="69" t="s">
        <v>2483</v>
      </c>
      <c r="F4863" s="69">
        <v>1805</v>
      </c>
      <c r="G4863" s="69" t="s">
        <v>1939</v>
      </c>
    </row>
    <row r="4864" spans="1:33" ht="14.4">
      <c r="A4864" s="27" t="str">
        <f>VLOOKUP(C4864,'user list'!A:B,2,0)</f>
        <v>Admin</v>
      </c>
      <c r="B4864" s="172">
        <v>45812.407453703701</v>
      </c>
      <c r="C4864" s="69" t="s">
        <v>186</v>
      </c>
      <c r="D4864" s="69" t="s">
        <v>1937</v>
      </c>
      <c r="E4864" s="69" t="s">
        <v>2483</v>
      </c>
      <c r="F4864" s="69">
        <v>1805</v>
      </c>
      <c r="G4864" s="69" t="s">
        <v>1948</v>
      </c>
    </row>
    <row r="4865" spans="1:33" ht="14.4">
      <c r="A4865" s="27" t="str">
        <f>VLOOKUP(C4865,'user list'!A:B,2,0)</f>
        <v>Admin</v>
      </c>
      <c r="B4865" s="172">
        <v>45812.407453703701</v>
      </c>
      <c r="C4865" s="69" t="s">
        <v>186</v>
      </c>
      <c r="D4865" s="69" t="s">
        <v>1937</v>
      </c>
      <c r="E4865" s="69" t="s">
        <v>2483</v>
      </c>
      <c r="F4865" s="69">
        <v>1805</v>
      </c>
      <c r="G4865" s="69" t="s">
        <v>1947</v>
      </c>
      <c r="R4865" s="73"/>
      <c r="S4865" s="73"/>
    </row>
    <row r="4866" spans="1:33" ht="14.4">
      <c r="A4866" s="27" t="str">
        <f>VLOOKUP(C4866,'user list'!A:B,2,0)</f>
        <v>Admin</v>
      </c>
      <c r="B4866" s="172">
        <v>45812.407453703701</v>
      </c>
      <c r="C4866" s="69" t="s">
        <v>186</v>
      </c>
      <c r="D4866" s="69" t="s">
        <v>1937</v>
      </c>
      <c r="E4866" s="69" t="s">
        <v>2483</v>
      </c>
      <c r="F4866" s="69">
        <v>1805</v>
      </c>
      <c r="G4866" s="69" t="s">
        <v>1948</v>
      </c>
    </row>
    <row r="4867" spans="1:33" ht="14.4">
      <c r="A4867" s="27" t="str">
        <f>VLOOKUP(C4867,'user list'!A:B,2,0)</f>
        <v>MDAD</v>
      </c>
      <c r="B4867" s="172">
        <v>45812.407708333332</v>
      </c>
      <c r="C4867" s="69" t="s">
        <v>223</v>
      </c>
      <c r="D4867" s="69" t="s">
        <v>1937</v>
      </c>
      <c r="E4867" s="69" t="s">
        <v>1989</v>
      </c>
      <c r="F4867" s="69">
        <v>1766</v>
      </c>
      <c r="G4867" s="69" t="s">
        <v>1939</v>
      </c>
      <c r="O4867" s="73"/>
      <c r="P4867" s="73"/>
    </row>
    <row r="4868" spans="1:33" ht="14.4">
      <c r="A4868" s="27" t="str">
        <f>VLOOKUP(C4868,'user list'!A:B,2,0)</f>
        <v>MDAD</v>
      </c>
      <c r="B4868" s="172">
        <v>45812.407754629632</v>
      </c>
      <c r="C4868" s="69" t="s">
        <v>223</v>
      </c>
      <c r="D4868" s="69" t="s">
        <v>1937</v>
      </c>
      <c r="E4868" s="69" t="s">
        <v>2035</v>
      </c>
      <c r="F4868" s="69">
        <v>1763</v>
      </c>
      <c r="G4868" s="69" t="s">
        <v>1939</v>
      </c>
    </row>
    <row r="4869" spans="1:33" ht="14.4">
      <c r="A4869" s="27" t="str">
        <f>VLOOKUP(C4869,'user list'!A:B,2,0)</f>
        <v>MDAD</v>
      </c>
      <c r="B4869" s="172">
        <v>45812.407986111109</v>
      </c>
      <c r="C4869" s="69" t="s">
        <v>223</v>
      </c>
      <c r="D4869" s="69" t="s">
        <v>1937</v>
      </c>
      <c r="E4869" s="69" t="s">
        <v>2029</v>
      </c>
      <c r="F4869" s="69">
        <v>1793</v>
      </c>
      <c r="G4869" s="69" t="s">
        <v>1939</v>
      </c>
      <c r="AD4869" s="74"/>
      <c r="AG4869" s="74"/>
    </row>
    <row r="4870" spans="1:33" ht="14.4">
      <c r="A4870" s="27" t="str">
        <f>VLOOKUP(C4870,'user list'!A:B,2,0)</f>
        <v>OCA</v>
      </c>
      <c r="B4870" s="172">
        <v>45812.408020833333</v>
      </c>
      <c r="C4870" s="69" t="s">
        <v>228</v>
      </c>
      <c r="D4870" s="69" t="s">
        <v>1937</v>
      </c>
      <c r="E4870" s="69" t="s">
        <v>1974</v>
      </c>
      <c r="F4870" s="69">
        <v>1838</v>
      </c>
      <c r="G4870" s="69" t="s">
        <v>1939</v>
      </c>
      <c r="L4870" s="73"/>
      <c r="M4870" s="73"/>
    </row>
    <row r="4871" spans="1:33" ht="14.4">
      <c r="A4871" s="27" t="str">
        <f>VLOOKUP(C4871,'user list'!A:B,2,0)</f>
        <v>ITDD</v>
      </c>
      <c r="B4871" s="172">
        <v>45812.408229166664</v>
      </c>
      <c r="C4871" s="69" t="s">
        <v>219</v>
      </c>
      <c r="D4871" s="69" t="s">
        <v>1937</v>
      </c>
      <c r="E4871" s="69" t="s">
        <v>2506</v>
      </c>
      <c r="F4871" s="69">
        <v>1850</v>
      </c>
      <c r="G4871" s="69" t="s">
        <v>2440</v>
      </c>
    </row>
    <row r="4872" spans="1:33" ht="14.4">
      <c r="A4872" s="27" t="str">
        <f>VLOOKUP(C4872,'user list'!A:B,2,0)</f>
        <v>Admin</v>
      </c>
      <c r="B4872" s="172">
        <v>45812.408229166664</v>
      </c>
      <c r="C4872" s="69" t="s">
        <v>186</v>
      </c>
      <c r="D4872" s="69" t="s">
        <v>1937</v>
      </c>
      <c r="E4872" s="69" t="s">
        <v>2506</v>
      </c>
      <c r="F4872" s="69">
        <v>1850</v>
      </c>
      <c r="G4872" s="69" t="s">
        <v>1948</v>
      </c>
      <c r="O4872" s="73"/>
      <c r="P4872" s="73"/>
    </row>
    <row r="4873" spans="1:33" ht="14.4">
      <c r="A4873" s="27" t="str">
        <f>VLOOKUP(C4873,'user list'!A:B,2,0)</f>
        <v>Admin</v>
      </c>
      <c r="B4873" s="172">
        <v>45812.40824074074</v>
      </c>
      <c r="C4873" s="69" t="s">
        <v>186</v>
      </c>
      <c r="D4873" s="69" t="s">
        <v>1937</v>
      </c>
      <c r="E4873" s="69" t="s">
        <v>2506</v>
      </c>
      <c r="F4873" s="69">
        <v>1850</v>
      </c>
      <c r="G4873" s="69" t="s">
        <v>1948</v>
      </c>
      <c r="O4873" s="73"/>
      <c r="P4873" s="73"/>
    </row>
    <row r="4874" spans="1:33" ht="14.4">
      <c r="A4874" s="27" t="str">
        <f>VLOOKUP(C4874,'user list'!A:B,2,0)</f>
        <v>Admin</v>
      </c>
      <c r="B4874" s="172">
        <v>45812.40824074074</v>
      </c>
      <c r="C4874" s="69" t="s">
        <v>186</v>
      </c>
      <c r="D4874" s="69" t="s">
        <v>1937</v>
      </c>
      <c r="E4874" s="69" t="s">
        <v>2506</v>
      </c>
      <c r="F4874" s="69">
        <v>1850</v>
      </c>
      <c r="G4874" s="69" t="s">
        <v>1948</v>
      </c>
      <c r="AD4874" s="74"/>
      <c r="AG4874" s="74"/>
    </row>
    <row r="4875" spans="1:33" ht="14.4">
      <c r="A4875" s="27" t="str">
        <f>VLOOKUP(C4875,'user list'!A:B,2,0)</f>
        <v>Admin</v>
      </c>
      <c r="B4875" s="172">
        <v>45812.40824074074</v>
      </c>
      <c r="C4875" s="69" t="s">
        <v>186</v>
      </c>
      <c r="D4875" s="69" t="s">
        <v>1937</v>
      </c>
      <c r="E4875" s="69" t="s">
        <v>2506</v>
      </c>
      <c r="F4875" s="69">
        <v>1850</v>
      </c>
      <c r="G4875" s="69" t="s">
        <v>1947</v>
      </c>
      <c r="L4875" s="73"/>
      <c r="M4875" s="73"/>
    </row>
    <row r="4876" spans="1:33" ht="14.4">
      <c r="A4876" s="27" t="str">
        <f>VLOOKUP(C4876,'user list'!A:B,2,0)</f>
        <v>OCA</v>
      </c>
      <c r="B4876" s="172">
        <v>45812.409560185188</v>
      </c>
      <c r="C4876" s="69" t="s">
        <v>228</v>
      </c>
      <c r="D4876" s="69" t="s">
        <v>1937</v>
      </c>
      <c r="E4876" s="69" t="s">
        <v>2501</v>
      </c>
      <c r="F4876" s="69">
        <v>1841</v>
      </c>
      <c r="G4876" s="69" t="s">
        <v>1939</v>
      </c>
    </row>
    <row r="4877" spans="1:33" ht="14.4">
      <c r="A4877" s="27" t="str">
        <f>VLOOKUP(C4877,'user list'!A:B,2,0)</f>
        <v>SPORTS</v>
      </c>
      <c r="B4877" s="172">
        <v>45812.40997685185</v>
      </c>
      <c r="C4877" s="69" t="s">
        <v>272</v>
      </c>
      <c r="D4877" s="69" t="s">
        <v>1937</v>
      </c>
      <c r="E4877" s="69" t="s">
        <v>2463</v>
      </c>
      <c r="F4877" s="69">
        <v>1760</v>
      </c>
      <c r="G4877" s="69" t="s">
        <v>2441</v>
      </c>
      <c r="O4877" s="73"/>
      <c r="P4877" s="73"/>
    </row>
    <row r="4878" spans="1:33" ht="14.4">
      <c r="A4878" s="27" t="str">
        <f>VLOOKUP(C4878,'user list'!A:B,2,0)</f>
        <v>OCA</v>
      </c>
      <c r="B4878" s="172">
        <v>45812.410138888888</v>
      </c>
      <c r="C4878" s="69" t="s">
        <v>227</v>
      </c>
      <c r="D4878" s="69" t="s">
        <v>1937</v>
      </c>
      <c r="E4878" s="69" t="s">
        <v>2501</v>
      </c>
      <c r="F4878" s="69">
        <v>1841</v>
      </c>
      <c r="G4878" s="69" t="s">
        <v>1939</v>
      </c>
      <c r="O4878" s="73"/>
      <c r="P4878" s="73"/>
    </row>
    <row r="4879" spans="1:33" ht="14.4">
      <c r="A4879" s="27" t="str">
        <f>VLOOKUP(C4879,'user list'!A:B,2,0)</f>
        <v>OCA</v>
      </c>
      <c r="B4879" s="172">
        <v>45812.410162037035</v>
      </c>
      <c r="C4879" s="69" t="s">
        <v>227</v>
      </c>
      <c r="D4879" s="69" t="s">
        <v>1937</v>
      </c>
      <c r="E4879" s="69" t="s">
        <v>1974</v>
      </c>
      <c r="F4879" s="69">
        <v>1838</v>
      </c>
      <c r="G4879" s="69" t="s">
        <v>1939</v>
      </c>
      <c r="AD4879" s="74"/>
      <c r="AG4879" s="74"/>
    </row>
    <row r="4880" spans="1:33" ht="14.4">
      <c r="A4880" s="27" t="str">
        <f>VLOOKUP(C4880,'user list'!A:B,2,0)</f>
        <v>CAD</v>
      </c>
      <c r="B4880" s="172">
        <v>45812.410879629628</v>
      </c>
      <c r="C4880" s="69" t="s">
        <v>196</v>
      </c>
      <c r="D4880" s="69" t="s">
        <v>1937</v>
      </c>
      <c r="E4880" s="69" t="s">
        <v>1342</v>
      </c>
      <c r="F4880" s="69">
        <v>1803</v>
      </c>
      <c r="G4880" s="69" t="s">
        <v>1939</v>
      </c>
      <c r="L4880" s="73"/>
      <c r="M4880" s="73"/>
    </row>
    <row r="4881" spans="1:34" ht="14.4">
      <c r="A4881" s="27" t="str">
        <f>VLOOKUP(C4881,'user list'!A:B,2,0)</f>
        <v>CAD</v>
      </c>
      <c r="B4881" s="172">
        <v>45812.410995370374</v>
      </c>
      <c r="C4881" s="69" t="s">
        <v>196</v>
      </c>
      <c r="D4881" s="69" t="s">
        <v>1937</v>
      </c>
      <c r="E4881" s="69" t="s">
        <v>1342</v>
      </c>
      <c r="F4881" s="69">
        <v>1803</v>
      </c>
      <c r="G4881" s="69" t="s">
        <v>1939</v>
      </c>
    </row>
    <row r="4882" spans="1:34" ht="14.4">
      <c r="A4882" s="27" t="str">
        <f>VLOOKUP(C4882,'user list'!A:B,2,0)</f>
        <v>ITDD</v>
      </c>
      <c r="B4882" s="172">
        <v>45812.412453703706</v>
      </c>
      <c r="C4882" s="69" t="s">
        <v>219</v>
      </c>
      <c r="D4882" s="69" t="s">
        <v>1937</v>
      </c>
      <c r="E4882" s="69" t="s">
        <v>2039</v>
      </c>
      <c r="F4882" s="69">
        <v>1851</v>
      </c>
      <c r="G4882" s="69" t="s">
        <v>2440</v>
      </c>
      <c r="O4882" s="73"/>
      <c r="P4882" s="73"/>
    </row>
    <row r="4883" spans="1:34" ht="14.4">
      <c r="A4883" s="27" t="str">
        <f>VLOOKUP(C4883,'user list'!A:B,2,0)</f>
        <v>Admin</v>
      </c>
      <c r="B4883" s="172">
        <v>45812.412453703706</v>
      </c>
      <c r="C4883" s="69" t="s">
        <v>186</v>
      </c>
      <c r="D4883" s="69" t="s">
        <v>1937</v>
      </c>
      <c r="E4883" s="69" t="s">
        <v>2039</v>
      </c>
      <c r="F4883" s="69">
        <v>1851</v>
      </c>
      <c r="G4883" s="69" t="s">
        <v>1948</v>
      </c>
      <c r="O4883" s="73"/>
      <c r="P4883" s="73"/>
    </row>
    <row r="4884" spans="1:34" ht="14.4">
      <c r="A4884" s="27" t="str">
        <f>VLOOKUP(C4884,'user list'!A:B,2,0)</f>
        <v>Admin</v>
      </c>
      <c r="B4884" s="172">
        <v>45812.412453703706</v>
      </c>
      <c r="C4884" s="69" t="s">
        <v>186</v>
      </c>
      <c r="D4884" s="69" t="s">
        <v>1937</v>
      </c>
      <c r="E4884" s="69" t="s">
        <v>2039</v>
      </c>
      <c r="F4884" s="69">
        <v>1851</v>
      </c>
      <c r="G4884" s="69" t="s">
        <v>1948</v>
      </c>
      <c r="AD4884" s="74"/>
      <c r="AG4884" s="74"/>
    </row>
    <row r="4885" spans="1:34" ht="14.4">
      <c r="A4885" s="27" t="str">
        <f>VLOOKUP(C4885,'user list'!A:B,2,0)</f>
        <v>Admin</v>
      </c>
      <c r="B4885" s="172">
        <v>45812.412453703706</v>
      </c>
      <c r="C4885" s="69" t="s">
        <v>186</v>
      </c>
      <c r="D4885" s="69" t="s">
        <v>1937</v>
      </c>
      <c r="E4885" s="69" t="s">
        <v>2039</v>
      </c>
      <c r="F4885" s="69">
        <v>1851</v>
      </c>
      <c r="G4885" s="69" t="s">
        <v>1948</v>
      </c>
      <c r="L4885" s="73"/>
      <c r="M4885" s="73"/>
    </row>
    <row r="4886" spans="1:34" ht="14.4">
      <c r="A4886" s="27" t="str">
        <f>VLOOKUP(C4886,'user list'!A:B,2,0)</f>
        <v>Admin</v>
      </c>
      <c r="B4886" s="172">
        <v>45812.412465277775</v>
      </c>
      <c r="C4886" s="69" t="s">
        <v>186</v>
      </c>
      <c r="D4886" s="69" t="s">
        <v>1937</v>
      </c>
      <c r="E4886" s="69" t="s">
        <v>2039</v>
      </c>
      <c r="F4886" s="69">
        <v>1851</v>
      </c>
      <c r="G4886" s="69" t="s">
        <v>1947</v>
      </c>
    </row>
    <row r="4887" spans="1:34" ht="14.4">
      <c r="A4887" s="27" t="str">
        <f>VLOOKUP(C4887,'user list'!A:B,2,0)</f>
        <v>ITDD</v>
      </c>
      <c r="B4887" s="172">
        <v>45812.41269675926</v>
      </c>
      <c r="C4887" s="69" t="s">
        <v>219</v>
      </c>
      <c r="D4887" s="69" t="s">
        <v>1937</v>
      </c>
      <c r="E4887" s="69" t="s">
        <v>2039</v>
      </c>
      <c r="F4887" s="69">
        <v>1851</v>
      </c>
      <c r="G4887" s="69" t="s">
        <v>1939</v>
      </c>
      <c r="O4887" s="73"/>
      <c r="P4887" s="73"/>
    </row>
    <row r="4888" spans="1:34" ht="14.4">
      <c r="A4888" s="27" t="str">
        <f>VLOOKUP(C4888,'user list'!A:B,2,0)</f>
        <v>ITDD</v>
      </c>
      <c r="B4888" s="172">
        <v>45812.413287037038</v>
      </c>
      <c r="C4888" s="69" t="s">
        <v>219</v>
      </c>
      <c r="D4888" s="69" t="s">
        <v>1937</v>
      </c>
      <c r="E4888" s="69" t="s">
        <v>2002</v>
      </c>
      <c r="F4888" s="69">
        <v>1814</v>
      </c>
      <c r="G4888" s="69" t="s">
        <v>1939</v>
      </c>
      <c r="O4888" s="73"/>
      <c r="P4888" s="73"/>
    </row>
    <row r="4889" spans="1:34" ht="14.4">
      <c r="A4889" s="27" t="str">
        <f>VLOOKUP(C4889,'user list'!A:B,2,0)</f>
        <v>ITDD</v>
      </c>
      <c r="B4889" s="172">
        <v>45812.41333333333</v>
      </c>
      <c r="C4889" s="69" t="s">
        <v>219</v>
      </c>
      <c r="D4889" s="69" t="s">
        <v>1937</v>
      </c>
      <c r="E4889" s="69" t="s">
        <v>1974</v>
      </c>
      <c r="F4889" s="69">
        <v>1811</v>
      </c>
      <c r="G4889" s="69" t="s">
        <v>1939</v>
      </c>
      <c r="AE4889" s="74"/>
      <c r="AH4889" s="74"/>
    </row>
    <row r="4890" spans="1:34" ht="14.4">
      <c r="A4890" s="27" t="str">
        <f>VLOOKUP(C4890,'user list'!A:B,2,0)</f>
        <v>ITDD</v>
      </c>
      <c r="B4890" s="172">
        <v>45812.413402777776</v>
      </c>
      <c r="C4890" s="69" t="s">
        <v>219</v>
      </c>
      <c r="D4890" s="69" t="s">
        <v>1937</v>
      </c>
      <c r="E4890" s="69" t="s">
        <v>2482</v>
      </c>
      <c r="F4890" s="69">
        <v>1802</v>
      </c>
      <c r="G4890" s="69" t="s">
        <v>1939</v>
      </c>
      <c r="M4890" s="73"/>
      <c r="N4890" s="73"/>
    </row>
    <row r="4891" spans="1:34" ht="14.4">
      <c r="A4891" s="27" t="str">
        <f>VLOOKUP(C4891,'user list'!A:B,2,0)</f>
        <v>ITDD</v>
      </c>
      <c r="B4891" s="172">
        <v>45812.413541666669</v>
      </c>
      <c r="C4891" s="69" t="s">
        <v>219</v>
      </c>
      <c r="D4891" s="69" t="s">
        <v>1937</v>
      </c>
      <c r="E4891" s="69" t="s">
        <v>2481</v>
      </c>
      <c r="F4891" s="69">
        <v>1801</v>
      </c>
      <c r="G4891" s="69" t="s">
        <v>1939</v>
      </c>
    </row>
    <row r="4892" spans="1:34" ht="14.4">
      <c r="A4892" s="27" t="str">
        <f>VLOOKUP(C4892,'user list'!A:B,2,0)</f>
        <v>ITDD</v>
      </c>
      <c r="B4892" s="172">
        <v>45812.413564814815</v>
      </c>
      <c r="C4892" s="69" t="s">
        <v>219</v>
      </c>
      <c r="D4892" s="69" t="s">
        <v>1937</v>
      </c>
      <c r="E4892" s="69" t="s">
        <v>2048</v>
      </c>
      <c r="F4892" s="69">
        <v>1800</v>
      </c>
      <c r="G4892" s="69" t="s">
        <v>1939</v>
      </c>
      <c r="P4892" s="73"/>
      <c r="Q4892" s="73"/>
    </row>
    <row r="4893" spans="1:34" ht="14.4">
      <c r="A4893" s="27" t="str">
        <f>VLOOKUP(C4893,'user list'!A:B,2,0)</f>
        <v>ITDD</v>
      </c>
      <c r="B4893" s="172">
        <v>45812.413587962961</v>
      </c>
      <c r="C4893" s="69" t="s">
        <v>219</v>
      </c>
      <c r="D4893" s="69" t="s">
        <v>1937</v>
      </c>
      <c r="E4893" s="69" t="s">
        <v>2029</v>
      </c>
      <c r="F4893" s="69">
        <v>1799</v>
      </c>
      <c r="G4893" s="69" t="s">
        <v>1939</v>
      </c>
      <c r="P4893" s="73"/>
      <c r="Q4893" s="73"/>
    </row>
    <row r="4894" spans="1:34" ht="14.4">
      <c r="A4894" s="27" t="str">
        <f>VLOOKUP(C4894,'user list'!A:B,2,0)</f>
        <v>ITDD</v>
      </c>
      <c r="B4894" s="172">
        <v>45812.413622685184</v>
      </c>
      <c r="C4894" s="69" t="s">
        <v>219</v>
      </c>
      <c r="D4894" s="69" t="s">
        <v>1937</v>
      </c>
      <c r="E4894" s="69" t="s">
        <v>1989</v>
      </c>
      <c r="F4894" s="69">
        <v>1798</v>
      </c>
      <c r="G4894" s="69" t="s">
        <v>1939</v>
      </c>
      <c r="AD4894" s="74"/>
      <c r="AG4894" s="74"/>
    </row>
    <row r="4895" spans="1:34" ht="14.4">
      <c r="A4895" s="27" t="str">
        <f>VLOOKUP(C4895,'user list'!A:B,2,0)</f>
        <v>ITDD</v>
      </c>
      <c r="B4895" s="172">
        <v>45812.413657407407</v>
      </c>
      <c r="C4895" s="69" t="s">
        <v>219</v>
      </c>
      <c r="D4895" s="69" t="s">
        <v>1937</v>
      </c>
      <c r="E4895" s="69" t="s">
        <v>2049</v>
      </c>
      <c r="F4895" s="69">
        <v>1796</v>
      </c>
      <c r="G4895" s="69" t="s">
        <v>1939</v>
      </c>
      <c r="L4895" s="73"/>
      <c r="M4895" s="73"/>
    </row>
    <row r="4896" spans="1:34" ht="14.4">
      <c r="A4896" s="27" t="str">
        <f>VLOOKUP(C4896,'user list'!A:B,2,0)</f>
        <v>ITDD</v>
      </c>
      <c r="B4896" s="172">
        <v>45812.413726851853</v>
      </c>
      <c r="C4896" s="69" t="s">
        <v>219</v>
      </c>
      <c r="D4896" s="69" t="s">
        <v>1937</v>
      </c>
      <c r="E4896" s="69" t="s">
        <v>2473</v>
      </c>
      <c r="F4896" s="69">
        <v>1787</v>
      </c>
      <c r="G4896" s="69" t="s">
        <v>1939</v>
      </c>
    </row>
    <row r="4897" spans="1:33" ht="14.4">
      <c r="A4897" s="27" t="str">
        <f>VLOOKUP(C4897,'user list'!A:B,2,0)</f>
        <v>ITDD</v>
      </c>
      <c r="B4897" s="172">
        <v>45812.413831018515</v>
      </c>
      <c r="C4897" s="69" t="s">
        <v>219</v>
      </c>
      <c r="D4897" s="69" t="s">
        <v>1937</v>
      </c>
      <c r="E4897" s="69" t="s">
        <v>1991</v>
      </c>
      <c r="F4897" s="69">
        <v>1817</v>
      </c>
      <c r="G4897" s="69" t="s">
        <v>1939</v>
      </c>
      <c r="O4897" s="73"/>
      <c r="P4897" s="73"/>
    </row>
    <row r="4898" spans="1:33" ht="14.4">
      <c r="A4898" s="27" t="str">
        <f>VLOOKUP(C4898,'user list'!A:B,2,0)</f>
        <v>ITDD</v>
      </c>
      <c r="B4898" s="172">
        <v>45812.415196759262</v>
      </c>
      <c r="C4898" s="69" t="s">
        <v>219</v>
      </c>
      <c r="D4898" s="69" t="s">
        <v>1937</v>
      </c>
      <c r="E4898" s="69" t="s">
        <v>2507</v>
      </c>
      <c r="F4898" s="69">
        <v>1852</v>
      </c>
      <c r="G4898" s="69" t="s">
        <v>2440</v>
      </c>
      <c r="O4898" s="73"/>
      <c r="P4898" s="73"/>
    </row>
    <row r="4899" spans="1:33" ht="14.4">
      <c r="A4899" s="27" t="str">
        <f>VLOOKUP(C4899,'user list'!A:B,2,0)</f>
        <v>Admin</v>
      </c>
      <c r="B4899" s="172">
        <v>45812.415208333332</v>
      </c>
      <c r="C4899" s="69" t="s">
        <v>186</v>
      </c>
      <c r="D4899" s="69" t="s">
        <v>1937</v>
      </c>
      <c r="E4899" s="69" t="s">
        <v>2507</v>
      </c>
      <c r="F4899" s="69">
        <v>1852</v>
      </c>
      <c r="G4899" s="69" t="s">
        <v>1948</v>
      </c>
      <c r="AD4899" s="74"/>
      <c r="AG4899" s="74"/>
    </row>
    <row r="4900" spans="1:33" ht="14.4">
      <c r="A4900" s="27" t="str">
        <f>VLOOKUP(C4900,'user list'!A:B,2,0)</f>
        <v>Admin</v>
      </c>
      <c r="B4900" s="172">
        <v>45812.415208333332</v>
      </c>
      <c r="C4900" s="69" t="s">
        <v>186</v>
      </c>
      <c r="D4900" s="69" t="s">
        <v>1937</v>
      </c>
      <c r="E4900" s="69" t="s">
        <v>2507</v>
      </c>
      <c r="F4900" s="69">
        <v>1852</v>
      </c>
      <c r="G4900" s="69" t="s">
        <v>1948</v>
      </c>
      <c r="L4900" s="73"/>
      <c r="M4900" s="73"/>
    </row>
    <row r="4901" spans="1:33" ht="14.4">
      <c r="A4901" s="27" t="str">
        <f>VLOOKUP(C4901,'user list'!A:B,2,0)</f>
        <v>Admin</v>
      </c>
      <c r="B4901" s="172">
        <v>45812.415208333332</v>
      </c>
      <c r="C4901" s="69" t="s">
        <v>186</v>
      </c>
      <c r="D4901" s="69" t="s">
        <v>1937</v>
      </c>
      <c r="E4901" s="69" t="s">
        <v>2507</v>
      </c>
      <c r="F4901" s="69">
        <v>1852</v>
      </c>
      <c r="G4901" s="69" t="s">
        <v>1948</v>
      </c>
    </row>
    <row r="4902" spans="1:33" ht="14.4">
      <c r="A4902" s="27" t="str">
        <f>VLOOKUP(C4902,'user list'!A:B,2,0)</f>
        <v>Admin</v>
      </c>
      <c r="B4902" s="172">
        <v>45812.415208333332</v>
      </c>
      <c r="C4902" s="69" t="s">
        <v>186</v>
      </c>
      <c r="D4902" s="69" t="s">
        <v>1937</v>
      </c>
      <c r="E4902" s="69" t="s">
        <v>2507</v>
      </c>
      <c r="F4902" s="69">
        <v>1852</v>
      </c>
      <c r="G4902" s="69" t="s">
        <v>1947</v>
      </c>
      <c r="O4902" s="73"/>
      <c r="P4902" s="73"/>
    </row>
    <row r="4903" spans="1:33" ht="14.4">
      <c r="A4903" s="27" t="str">
        <f>VLOOKUP(C4903,'user list'!A:B,2,0)</f>
        <v>ITDD</v>
      </c>
      <c r="B4903" s="172">
        <v>45812.415891203702</v>
      </c>
      <c r="C4903" s="69" t="s">
        <v>219</v>
      </c>
      <c r="D4903" s="69" t="s">
        <v>1937</v>
      </c>
      <c r="E4903" s="69" t="s">
        <v>2505</v>
      </c>
      <c r="F4903" s="69">
        <v>1849</v>
      </c>
      <c r="G4903" s="69" t="s">
        <v>1939</v>
      </c>
      <c r="O4903" s="73"/>
      <c r="P4903" s="73"/>
    </row>
    <row r="4904" spans="1:33" ht="14.4">
      <c r="A4904" s="27" t="str">
        <f>VLOOKUP(C4904,'user list'!A:B,2,0)</f>
        <v>CGSD</v>
      </c>
      <c r="B4904" s="172">
        <v>45812.41642361111</v>
      </c>
      <c r="C4904" s="69" t="s">
        <v>200</v>
      </c>
      <c r="D4904" s="69" t="s">
        <v>1937</v>
      </c>
      <c r="E4904" s="69" t="s">
        <v>2508</v>
      </c>
      <c r="F4904" s="69">
        <v>1853</v>
      </c>
      <c r="G4904" s="69" t="s">
        <v>2440</v>
      </c>
      <c r="AD4904" s="74"/>
      <c r="AG4904" s="74"/>
    </row>
    <row r="4905" spans="1:33" ht="14.4">
      <c r="A4905" s="27" t="str">
        <f>VLOOKUP(C4905,'user list'!A:B,2,0)</f>
        <v>Admin</v>
      </c>
      <c r="B4905" s="172">
        <v>45812.41642361111</v>
      </c>
      <c r="C4905" s="69" t="s">
        <v>186</v>
      </c>
      <c r="D4905" s="69" t="s">
        <v>1937</v>
      </c>
      <c r="E4905" s="69" t="s">
        <v>2508</v>
      </c>
      <c r="F4905" s="69">
        <v>1853</v>
      </c>
      <c r="G4905" s="69" t="s">
        <v>1948</v>
      </c>
      <c r="L4905" s="73"/>
      <c r="M4905" s="73"/>
    </row>
    <row r="4906" spans="1:33" ht="14.4">
      <c r="A4906" s="27" t="str">
        <f>VLOOKUP(C4906,'user list'!A:B,2,0)</f>
        <v>Admin</v>
      </c>
      <c r="B4906" s="172">
        <v>45812.41642361111</v>
      </c>
      <c r="C4906" s="69" t="s">
        <v>186</v>
      </c>
      <c r="D4906" s="69" t="s">
        <v>1937</v>
      </c>
      <c r="E4906" s="69" t="s">
        <v>2508</v>
      </c>
      <c r="F4906" s="69">
        <v>1853</v>
      </c>
      <c r="G4906" s="69" t="s">
        <v>1948</v>
      </c>
    </row>
    <row r="4907" spans="1:33" ht="14.4">
      <c r="A4907" s="27" t="str">
        <f>VLOOKUP(C4907,'user list'!A:B,2,0)</f>
        <v>Admin</v>
      </c>
      <c r="B4907" s="172">
        <v>45812.41642361111</v>
      </c>
      <c r="C4907" s="69" t="s">
        <v>186</v>
      </c>
      <c r="D4907" s="69" t="s">
        <v>1937</v>
      </c>
      <c r="E4907" s="69" t="s">
        <v>2508</v>
      </c>
      <c r="F4907" s="69">
        <v>1853</v>
      </c>
      <c r="G4907" s="69" t="s">
        <v>1948</v>
      </c>
      <c r="O4907" s="73"/>
      <c r="P4907" s="73"/>
    </row>
    <row r="4908" spans="1:33" ht="14.4">
      <c r="A4908" s="27" t="str">
        <f>VLOOKUP(C4908,'user list'!A:B,2,0)</f>
        <v>Admin</v>
      </c>
      <c r="B4908" s="172">
        <v>45812.41642361111</v>
      </c>
      <c r="C4908" s="69" t="s">
        <v>186</v>
      </c>
      <c r="D4908" s="69" t="s">
        <v>1937</v>
      </c>
      <c r="E4908" s="69" t="s">
        <v>2508</v>
      </c>
      <c r="F4908" s="69">
        <v>1853</v>
      </c>
      <c r="G4908" s="69" t="s">
        <v>1947</v>
      </c>
      <c r="O4908" s="73"/>
      <c r="P4908" s="73"/>
    </row>
    <row r="4909" spans="1:33" ht="14.4">
      <c r="A4909" s="27" t="str">
        <f>VLOOKUP(C4909,'user list'!A:B,2,0)</f>
        <v>ITDD</v>
      </c>
      <c r="B4909" s="172">
        <v>45812.416655092595</v>
      </c>
      <c r="C4909" s="69" t="s">
        <v>219</v>
      </c>
      <c r="D4909" s="69" t="s">
        <v>1937</v>
      </c>
      <c r="E4909" s="69" t="s">
        <v>2506</v>
      </c>
      <c r="F4909" s="69">
        <v>1850</v>
      </c>
      <c r="G4909" s="69" t="s">
        <v>1939</v>
      </c>
    </row>
    <row r="4910" spans="1:33" ht="14.4">
      <c r="A4910" s="27" t="str">
        <f>VLOOKUP(C4910,'user list'!A:B,2,0)</f>
        <v>CGSD</v>
      </c>
      <c r="B4910" s="172">
        <v>45812.416770833333</v>
      </c>
      <c r="C4910" s="69" t="s">
        <v>200</v>
      </c>
      <c r="D4910" s="69" t="s">
        <v>1937</v>
      </c>
      <c r="E4910" s="69" t="s">
        <v>2509</v>
      </c>
      <c r="F4910" s="69">
        <v>1854</v>
      </c>
      <c r="G4910" s="69" t="s">
        <v>2440</v>
      </c>
    </row>
    <row r="4911" spans="1:33" ht="14.4">
      <c r="A4911" s="27" t="str">
        <f>VLOOKUP(C4911,'user list'!A:B,2,0)</f>
        <v>Admin</v>
      </c>
      <c r="B4911" s="172">
        <v>45812.416770833333</v>
      </c>
      <c r="C4911" s="69" t="s">
        <v>186</v>
      </c>
      <c r="D4911" s="69" t="s">
        <v>1937</v>
      </c>
      <c r="E4911" s="69" t="s">
        <v>2509</v>
      </c>
      <c r="F4911" s="69">
        <v>1854</v>
      </c>
      <c r="G4911" s="69" t="s">
        <v>1948</v>
      </c>
      <c r="AD4911" s="74"/>
      <c r="AG4911" s="74"/>
    </row>
    <row r="4912" spans="1:33" ht="14.4">
      <c r="A4912" s="27" t="str">
        <f>VLOOKUP(C4912,'user list'!A:B,2,0)</f>
        <v>Admin</v>
      </c>
      <c r="B4912" s="172">
        <v>45812.416770833333</v>
      </c>
      <c r="C4912" s="69" t="s">
        <v>186</v>
      </c>
      <c r="D4912" s="69" t="s">
        <v>1937</v>
      </c>
      <c r="E4912" s="69" t="s">
        <v>2509</v>
      </c>
      <c r="F4912" s="69">
        <v>1854</v>
      </c>
      <c r="G4912" s="69" t="s">
        <v>1948</v>
      </c>
      <c r="L4912" s="73"/>
      <c r="M4912" s="73"/>
    </row>
    <row r="4913" spans="1:33" ht="14.4">
      <c r="A4913" s="27" t="str">
        <f>VLOOKUP(C4913,'user list'!A:B,2,0)</f>
        <v>Admin</v>
      </c>
      <c r="B4913" s="172">
        <v>45812.41678240741</v>
      </c>
      <c r="C4913" s="69" t="s">
        <v>186</v>
      </c>
      <c r="D4913" s="69" t="s">
        <v>1937</v>
      </c>
      <c r="E4913" s="69" t="s">
        <v>2509</v>
      </c>
      <c r="F4913" s="69">
        <v>1854</v>
      </c>
      <c r="G4913" s="69" t="s">
        <v>1948</v>
      </c>
      <c r="L4913" s="73"/>
      <c r="M4913" s="73"/>
    </row>
    <row r="4914" spans="1:33" ht="14.4">
      <c r="A4914" s="27" t="str">
        <f>VLOOKUP(C4914,'user list'!A:B,2,0)</f>
        <v>Admin</v>
      </c>
      <c r="B4914" s="172">
        <v>45812.41678240741</v>
      </c>
      <c r="C4914" s="69" t="s">
        <v>186</v>
      </c>
      <c r="D4914" s="69" t="s">
        <v>1937</v>
      </c>
      <c r="E4914" s="69" t="s">
        <v>2509</v>
      </c>
      <c r="F4914" s="69">
        <v>1854</v>
      </c>
      <c r="G4914" s="69" t="s">
        <v>1947</v>
      </c>
    </row>
    <row r="4915" spans="1:33" ht="14.4">
      <c r="A4915" s="27" t="str">
        <f>VLOOKUP(C4915,'user list'!A:B,2,0)</f>
        <v>CGSD</v>
      </c>
      <c r="B4915" s="172">
        <v>45812.417118055557</v>
      </c>
      <c r="C4915" s="69" t="s">
        <v>200</v>
      </c>
      <c r="D4915" s="69" t="s">
        <v>1937</v>
      </c>
      <c r="E4915" s="69" t="s">
        <v>2510</v>
      </c>
      <c r="F4915" s="69">
        <v>1855</v>
      </c>
      <c r="G4915" s="69" t="s">
        <v>2440</v>
      </c>
    </row>
    <row r="4916" spans="1:33" ht="14.4">
      <c r="A4916" s="27" t="str">
        <f>VLOOKUP(C4916,'user list'!A:B,2,0)</f>
        <v>Admin</v>
      </c>
      <c r="B4916" s="172">
        <v>45812.417129629626</v>
      </c>
      <c r="C4916" s="69" t="s">
        <v>186</v>
      </c>
      <c r="D4916" s="69" t="s">
        <v>1937</v>
      </c>
      <c r="E4916" s="69" t="s">
        <v>2510</v>
      </c>
      <c r="F4916" s="69">
        <v>1855</v>
      </c>
      <c r="G4916" s="69" t="s">
        <v>1948</v>
      </c>
      <c r="L4916" s="73"/>
      <c r="M4916" s="73"/>
    </row>
    <row r="4917" spans="1:33" ht="14.4">
      <c r="A4917" s="27" t="str">
        <f>VLOOKUP(C4917,'user list'!A:B,2,0)</f>
        <v>Admin</v>
      </c>
      <c r="B4917" s="172">
        <v>45812.417129629626</v>
      </c>
      <c r="C4917" s="69" t="s">
        <v>186</v>
      </c>
      <c r="D4917" s="69" t="s">
        <v>1937</v>
      </c>
      <c r="E4917" s="69" t="s">
        <v>2510</v>
      </c>
      <c r="F4917" s="69">
        <v>1855</v>
      </c>
      <c r="G4917" s="69" t="s">
        <v>1948</v>
      </c>
    </row>
    <row r="4918" spans="1:33" ht="14.4">
      <c r="A4918" s="27" t="str">
        <f>VLOOKUP(C4918,'user list'!A:B,2,0)</f>
        <v>Admin</v>
      </c>
      <c r="B4918" s="172">
        <v>45812.417129629626</v>
      </c>
      <c r="C4918" s="69" t="s">
        <v>186</v>
      </c>
      <c r="D4918" s="69" t="s">
        <v>1937</v>
      </c>
      <c r="E4918" s="69" t="s">
        <v>2510</v>
      </c>
      <c r="F4918" s="69">
        <v>1855</v>
      </c>
      <c r="G4918" s="69" t="s">
        <v>1948</v>
      </c>
      <c r="O4918" s="73"/>
      <c r="P4918" s="73"/>
    </row>
    <row r="4919" spans="1:33" ht="14.4">
      <c r="A4919" s="27" t="str">
        <f>VLOOKUP(C4919,'user list'!A:B,2,0)</f>
        <v>Admin</v>
      </c>
      <c r="B4919" s="172">
        <v>45812.417129629626</v>
      </c>
      <c r="C4919" s="69" t="s">
        <v>186</v>
      </c>
      <c r="D4919" s="69" t="s">
        <v>1937</v>
      </c>
      <c r="E4919" s="69" t="s">
        <v>2510</v>
      </c>
      <c r="F4919" s="69">
        <v>1855</v>
      </c>
      <c r="G4919" s="69" t="s">
        <v>1947</v>
      </c>
    </row>
    <row r="4920" spans="1:33" ht="14.4">
      <c r="A4920" s="27" t="str">
        <f>VLOOKUP(C4920,'user list'!A:B,2,0)</f>
        <v>CGSD</v>
      </c>
      <c r="B4920" s="172">
        <v>45812.417523148149</v>
      </c>
      <c r="C4920" s="69" t="s">
        <v>200</v>
      </c>
      <c r="D4920" s="69" t="s">
        <v>1937</v>
      </c>
      <c r="E4920" s="69" t="s">
        <v>2501</v>
      </c>
      <c r="F4920" s="69">
        <v>1841</v>
      </c>
      <c r="G4920" s="69" t="s">
        <v>1939</v>
      </c>
    </row>
    <row r="4921" spans="1:33" ht="14.4">
      <c r="A4921" s="27" t="str">
        <f>VLOOKUP(C4921,'user list'!A:B,2,0)</f>
        <v>CGSD</v>
      </c>
      <c r="B4921" s="172">
        <v>45812.417546296296</v>
      </c>
      <c r="C4921" s="69" t="s">
        <v>200</v>
      </c>
      <c r="D4921" s="69" t="s">
        <v>1937</v>
      </c>
      <c r="E4921" s="69" t="s">
        <v>2510</v>
      </c>
      <c r="F4921" s="69">
        <v>1855</v>
      </c>
      <c r="G4921" s="69" t="s">
        <v>1939</v>
      </c>
      <c r="O4921" s="73"/>
      <c r="P4921" s="73"/>
    </row>
    <row r="4922" spans="1:33" ht="14.4">
      <c r="A4922" s="27" t="str">
        <f>VLOOKUP(C4922,'user list'!A:B,2,0)</f>
        <v>CGSD</v>
      </c>
      <c r="B4922" s="172">
        <v>45812.417569444442</v>
      </c>
      <c r="C4922" s="69" t="s">
        <v>200</v>
      </c>
      <c r="D4922" s="69" t="s">
        <v>1937</v>
      </c>
      <c r="E4922" s="69" t="s">
        <v>2509</v>
      </c>
      <c r="F4922" s="69">
        <v>1854</v>
      </c>
      <c r="G4922" s="69" t="s">
        <v>1939</v>
      </c>
    </row>
    <row r="4923" spans="1:33" ht="14.4">
      <c r="A4923" s="27" t="str">
        <f>VLOOKUP(C4923,'user list'!A:B,2,0)</f>
        <v>CGSD</v>
      </c>
      <c r="B4923" s="172">
        <v>45812.417569444442</v>
      </c>
      <c r="C4923" s="69" t="s">
        <v>200</v>
      </c>
      <c r="D4923" s="69" t="s">
        <v>1937</v>
      </c>
      <c r="E4923" s="69" t="s">
        <v>2508</v>
      </c>
      <c r="F4923" s="69">
        <v>1853</v>
      </c>
      <c r="G4923" s="69" t="s">
        <v>1939</v>
      </c>
      <c r="R4923" s="73"/>
      <c r="S4923" s="73"/>
    </row>
    <row r="4924" spans="1:33" ht="14.4">
      <c r="A4924" s="27" t="str">
        <f>VLOOKUP(C4924,'user list'!A:B,2,0)</f>
        <v>CGSD</v>
      </c>
      <c r="B4924" s="172">
        <v>45812.417592592596</v>
      </c>
      <c r="C4924" s="69" t="s">
        <v>200</v>
      </c>
      <c r="D4924" s="69" t="s">
        <v>1937</v>
      </c>
      <c r="E4924" s="69" t="s">
        <v>2502</v>
      </c>
      <c r="F4924" s="69">
        <v>1846</v>
      </c>
      <c r="G4924" s="69" t="s">
        <v>1939</v>
      </c>
    </row>
    <row r="4925" spans="1:33" ht="14.4">
      <c r="A4925" s="27" t="str">
        <f>VLOOKUP(C4925,'user list'!A:B,2,0)</f>
        <v>CGSD</v>
      </c>
      <c r="B4925" s="172">
        <v>45812.417604166665</v>
      </c>
      <c r="C4925" s="69" t="s">
        <v>200</v>
      </c>
      <c r="D4925" s="69" t="s">
        <v>1937</v>
      </c>
      <c r="E4925" s="69" t="s">
        <v>2501</v>
      </c>
      <c r="F4925" s="69">
        <v>1841</v>
      </c>
      <c r="G4925" s="69" t="s">
        <v>1939</v>
      </c>
      <c r="O4925" s="73"/>
      <c r="P4925" s="73"/>
    </row>
    <row r="4926" spans="1:33" ht="14.4">
      <c r="A4926" s="27" t="str">
        <f>VLOOKUP(C4926,'user list'!A:B,2,0)</f>
        <v>ITDD</v>
      </c>
      <c r="B4926" s="172">
        <v>45812.417719907404</v>
      </c>
      <c r="C4926" s="69" t="s">
        <v>219</v>
      </c>
      <c r="D4926" s="69" t="s">
        <v>1937</v>
      </c>
      <c r="E4926" s="69" t="s">
        <v>2507</v>
      </c>
      <c r="F4926" s="69">
        <v>1852</v>
      </c>
      <c r="G4926" s="69" t="s">
        <v>1939</v>
      </c>
    </row>
    <row r="4927" spans="1:33" ht="14.4">
      <c r="A4927" s="27" t="str">
        <f>VLOOKUP(C4927,'user list'!A:B,2,0)</f>
        <v>ITDD</v>
      </c>
      <c r="B4927" s="172">
        <v>45812.419317129628</v>
      </c>
      <c r="C4927" s="69" t="s">
        <v>219</v>
      </c>
      <c r="D4927" s="69" t="s">
        <v>1937</v>
      </c>
      <c r="E4927" s="69" t="s">
        <v>2039</v>
      </c>
      <c r="F4927" s="69">
        <v>1851</v>
      </c>
      <c r="G4927" s="69" t="s">
        <v>1947</v>
      </c>
    </row>
    <row r="4928" spans="1:33" ht="14.4">
      <c r="A4928" s="27" t="str">
        <f>VLOOKUP(C4928,'user list'!A:B,2,0)</f>
        <v>ITDD</v>
      </c>
      <c r="B4928" s="172">
        <v>45812.419317129628</v>
      </c>
      <c r="C4928" s="69" t="s">
        <v>219</v>
      </c>
      <c r="D4928" s="69" t="s">
        <v>1937</v>
      </c>
      <c r="E4928" s="69" t="s">
        <v>2039</v>
      </c>
      <c r="F4928" s="69">
        <v>1851</v>
      </c>
      <c r="G4928" s="69" t="s">
        <v>1948</v>
      </c>
      <c r="AD4928" s="74"/>
      <c r="AG4928" s="74"/>
    </row>
    <row r="4929" spans="1:33" ht="14.4">
      <c r="A4929" s="27" t="str">
        <f>VLOOKUP(C4929,'user list'!A:B,2,0)</f>
        <v>ITDD</v>
      </c>
      <c r="B4929" s="172">
        <v>45812.419317129628</v>
      </c>
      <c r="C4929" s="69" t="s">
        <v>219</v>
      </c>
      <c r="D4929" s="69" t="s">
        <v>1937</v>
      </c>
      <c r="E4929" s="69" t="s">
        <v>2039</v>
      </c>
      <c r="F4929" s="69">
        <v>1851</v>
      </c>
      <c r="G4929" s="69" t="s">
        <v>1939</v>
      </c>
      <c r="L4929" s="73"/>
      <c r="M4929" s="73"/>
    </row>
    <row r="4930" spans="1:33" ht="14.4">
      <c r="A4930" s="27" t="str">
        <f>VLOOKUP(C4930,'user list'!A:B,2,0)</f>
        <v>Admin</v>
      </c>
      <c r="B4930" s="172">
        <v>45812.419317129628</v>
      </c>
      <c r="C4930" s="69" t="s">
        <v>186</v>
      </c>
      <c r="D4930" s="69" t="s">
        <v>1937</v>
      </c>
      <c r="E4930" s="69" t="s">
        <v>2039</v>
      </c>
      <c r="F4930" s="69">
        <v>1851</v>
      </c>
      <c r="G4930" s="69" t="s">
        <v>1948</v>
      </c>
      <c r="O4930" s="73"/>
      <c r="P4930" s="73"/>
    </row>
    <row r="4931" spans="1:33" ht="14.4">
      <c r="A4931" s="27" t="str">
        <f>VLOOKUP(C4931,'user list'!A:B,2,0)</f>
        <v>DOE</v>
      </c>
      <c r="B4931" s="172">
        <v>45812.420937499999</v>
      </c>
      <c r="C4931" s="69" t="s">
        <v>212</v>
      </c>
      <c r="D4931" s="69" t="s">
        <v>1937</v>
      </c>
      <c r="E4931" s="69" t="s">
        <v>2509</v>
      </c>
      <c r="F4931" s="69">
        <v>1854</v>
      </c>
      <c r="G4931" s="69" t="s">
        <v>1939</v>
      </c>
    </row>
    <row r="4932" spans="1:33" ht="14.4">
      <c r="A4932" s="27" t="str">
        <f>VLOOKUP(C4932,'user list'!A:B,2,0)</f>
        <v>DOE</v>
      </c>
      <c r="B4932" s="172">
        <v>45812.421076388891</v>
      </c>
      <c r="C4932" s="69" t="s">
        <v>212</v>
      </c>
      <c r="D4932" s="69" t="s">
        <v>1937</v>
      </c>
      <c r="E4932" s="69" t="s">
        <v>2509</v>
      </c>
      <c r="F4932" s="69">
        <v>1854</v>
      </c>
      <c r="G4932" s="69" t="s">
        <v>1947</v>
      </c>
    </row>
    <row r="4933" spans="1:33" ht="14.4">
      <c r="A4933" s="27" t="str">
        <f>VLOOKUP(C4933,'user list'!A:B,2,0)</f>
        <v>DOE</v>
      </c>
      <c r="B4933" s="172">
        <v>45812.421076388891</v>
      </c>
      <c r="C4933" s="69" t="s">
        <v>212</v>
      </c>
      <c r="D4933" s="69" t="s">
        <v>1937</v>
      </c>
      <c r="E4933" s="69" t="s">
        <v>2509</v>
      </c>
      <c r="F4933" s="69">
        <v>1854</v>
      </c>
      <c r="G4933" s="69" t="s">
        <v>1948</v>
      </c>
    </row>
    <row r="4934" spans="1:33" ht="14.4">
      <c r="A4934" s="27" t="str">
        <f>VLOOKUP(C4934,'user list'!A:B,2,0)</f>
        <v>DOE</v>
      </c>
      <c r="B4934" s="172">
        <v>45812.421076388891</v>
      </c>
      <c r="C4934" s="69" t="s">
        <v>212</v>
      </c>
      <c r="D4934" s="69" t="s">
        <v>1937</v>
      </c>
      <c r="E4934" s="69" t="s">
        <v>2509</v>
      </c>
      <c r="F4934" s="69">
        <v>1854</v>
      </c>
      <c r="G4934" s="69" t="s">
        <v>1939</v>
      </c>
      <c r="L4934" s="73"/>
      <c r="M4934" s="73"/>
    </row>
    <row r="4935" spans="1:33" ht="14.4">
      <c r="A4935" s="27" t="str">
        <f>VLOOKUP(C4935,'user list'!A:B,2,0)</f>
        <v>Admin</v>
      </c>
      <c r="B4935" s="172">
        <v>45812.421076388891</v>
      </c>
      <c r="C4935" s="69" t="s">
        <v>186</v>
      </c>
      <c r="D4935" s="69" t="s">
        <v>1937</v>
      </c>
      <c r="E4935" s="69" t="s">
        <v>2509</v>
      </c>
      <c r="F4935" s="69">
        <v>1854</v>
      </c>
      <c r="G4935" s="69" t="s">
        <v>1948</v>
      </c>
    </row>
    <row r="4936" spans="1:33" ht="14.4">
      <c r="A4936" s="27" t="str">
        <f>VLOOKUP(C4936,'user list'!A:B,2,0)</f>
        <v>DOE</v>
      </c>
      <c r="B4936" s="172">
        <v>45812.421215277776</v>
      </c>
      <c r="C4936" s="69" t="s">
        <v>212</v>
      </c>
      <c r="D4936" s="69" t="s">
        <v>1937</v>
      </c>
      <c r="E4936" s="69" t="s">
        <v>2509</v>
      </c>
      <c r="F4936" s="69">
        <v>1854</v>
      </c>
      <c r="G4936" s="69" t="s">
        <v>1949</v>
      </c>
    </row>
    <row r="4937" spans="1:33" ht="14.4">
      <c r="A4937" s="27" t="str">
        <f>VLOOKUP(C4937,'user list'!A:B,2,0)</f>
        <v>DOE</v>
      </c>
      <c r="B4937" s="172">
        <v>45812.421643518515</v>
      </c>
      <c r="C4937" s="69" t="s">
        <v>212</v>
      </c>
      <c r="D4937" s="69" t="s">
        <v>1937</v>
      </c>
      <c r="E4937" s="69" t="s">
        <v>2510</v>
      </c>
      <c r="F4937" s="69">
        <v>1855</v>
      </c>
      <c r="G4937" s="69" t="s">
        <v>1939</v>
      </c>
      <c r="L4937" s="73"/>
      <c r="M4937" s="73"/>
    </row>
    <row r="4938" spans="1:33" ht="14.4">
      <c r="A4938" s="27" t="str">
        <f>VLOOKUP(C4938,'user list'!A:B,2,0)</f>
        <v>DOE</v>
      </c>
      <c r="B4938" s="172">
        <v>45812.421817129631</v>
      </c>
      <c r="C4938" s="69" t="s">
        <v>212</v>
      </c>
      <c r="D4938" s="69" t="s">
        <v>1937</v>
      </c>
      <c r="E4938" s="69" t="s">
        <v>2510</v>
      </c>
      <c r="F4938" s="69">
        <v>1855</v>
      </c>
      <c r="G4938" s="69" t="s">
        <v>1947</v>
      </c>
      <c r="L4938" s="73"/>
      <c r="M4938" s="73"/>
    </row>
    <row r="4939" spans="1:33" ht="14.4">
      <c r="A4939" s="27" t="str">
        <f>VLOOKUP(C4939,'user list'!A:B,2,0)</f>
        <v>DOE</v>
      </c>
      <c r="B4939" s="172">
        <v>45812.421817129631</v>
      </c>
      <c r="C4939" s="69" t="s">
        <v>212</v>
      </c>
      <c r="D4939" s="69" t="s">
        <v>1937</v>
      </c>
      <c r="E4939" s="69" t="s">
        <v>2510</v>
      </c>
      <c r="F4939" s="69">
        <v>1855</v>
      </c>
      <c r="G4939" s="69" t="s">
        <v>1948</v>
      </c>
    </row>
    <row r="4940" spans="1:33" ht="14.4">
      <c r="A4940" s="27" t="str">
        <f>VLOOKUP(C4940,'user list'!A:B,2,0)</f>
        <v>DOE</v>
      </c>
      <c r="B4940" s="172">
        <v>45812.421817129631</v>
      </c>
      <c r="C4940" s="69" t="s">
        <v>212</v>
      </c>
      <c r="D4940" s="69" t="s">
        <v>1937</v>
      </c>
      <c r="E4940" s="69" t="s">
        <v>2510</v>
      </c>
      <c r="F4940" s="69">
        <v>1855</v>
      </c>
      <c r="G4940" s="69" t="s">
        <v>1939</v>
      </c>
      <c r="O4940" s="73"/>
      <c r="P4940" s="73"/>
    </row>
    <row r="4941" spans="1:33" ht="14.4">
      <c r="A4941" s="27" t="str">
        <f>VLOOKUP(C4941,'user list'!A:B,2,0)</f>
        <v>Admin</v>
      </c>
      <c r="B4941" s="172">
        <v>45812.421817129631</v>
      </c>
      <c r="C4941" s="69" t="s">
        <v>186</v>
      </c>
      <c r="D4941" s="69" t="s">
        <v>1937</v>
      </c>
      <c r="E4941" s="69" t="s">
        <v>2510</v>
      </c>
      <c r="F4941" s="69">
        <v>1855</v>
      </c>
      <c r="G4941" s="69" t="s">
        <v>1948</v>
      </c>
      <c r="O4941" s="73"/>
      <c r="P4941" s="73"/>
    </row>
    <row r="4942" spans="1:33" ht="14.4">
      <c r="A4942" s="27" t="str">
        <f>VLOOKUP(C4942,'user list'!A:B,2,0)</f>
        <v>DOE</v>
      </c>
      <c r="B4942" s="172">
        <v>45812.421875</v>
      </c>
      <c r="C4942" s="69" t="s">
        <v>212</v>
      </c>
      <c r="D4942" s="69" t="s">
        <v>1937</v>
      </c>
      <c r="E4942" s="69" t="s">
        <v>2510</v>
      </c>
      <c r="F4942" s="69">
        <v>1855</v>
      </c>
      <c r="G4942" s="69" t="s">
        <v>1949</v>
      </c>
    </row>
    <row r="4943" spans="1:33" ht="14.4">
      <c r="A4943" s="27" t="str">
        <f>VLOOKUP(C4943,'user list'!A:B,2,0)</f>
        <v>OCM</v>
      </c>
      <c r="B4943" s="172">
        <v>45812.421886574077</v>
      </c>
      <c r="C4943" s="69" t="s">
        <v>231</v>
      </c>
      <c r="D4943" s="69" t="s">
        <v>1937</v>
      </c>
      <c r="E4943" s="69" t="s">
        <v>2039</v>
      </c>
      <c r="F4943" s="69">
        <v>1844</v>
      </c>
      <c r="G4943" s="69" t="s">
        <v>1939</v>
      </c>
    </row>
    <row r="4944" spans="1:33" ht="14.4">
      <c r="A4944" s="27" t="str">
        <f>VLOOKUP(C4944,'user list'!A:B,2,0)</f>
        <v>OCM</v>
      </c>
      <c r="B4944" s="172">
        <v>45812.4219212963</v>
      </c>
      <c r="C4944" s="69" t="s">
        <v>231</v>
      </c>
      <c r="D4944" s="69" t="s">
        <v>1937</v>
      </c>
      <c r="E4944" s="69" t="s">
        <v>2039</v>
      </c>
      <c r="F4944" s="69">
        <v>1844</v>
      </c>
      <c r="G4944" s="69" t="s">
        <v>1939</v>
      </c>
      <c r="AD4944" s="74"/>
      <c r="AG4944" s="74"/>
    </row>
    <row r="4945" spans="1:16" ht="14.4">
      <c r="A4945" s="27" t="str">
        <f>VLOOKUP(C4945,'user list'!A:B,2,0)</f>
        <v>OCM</v>
      </c>
      <c r="B4945" s="172">
        <v>45812.422905092593</v>
      </c>
      <c r="C4945" s="69" t="s">
        <v>231</v>
      </c>
      <c r="D4945" s="69" t="s">
        <v>1937</v>
      </c>
      <c r="E4945" s="69" t="s">
        <v>2039</v>
      </c>
      <c r="F4945" s="69">
        <v>1844</v>
      </c>
      <c r="G4945" s="69" t="s">
        <v>1947</v>
      </c>
      <c r="L4945" s="73"/>
      <c r="M4945" s="73"/>
    </row>
    <row r="4946" spans="1:16" ht="14.4">
      <c r="A4946" s="27" t="str">
        <f>VLOOKUP(C4946,'user list'!A:B,2,0)</f>
        <v>OCM</v>
      </c>
      <c r="B4946" s="172">
        <v>45812.422905092593</v>
      </c>
      <c r="C4946" s="69" t="s">
        <v>231</v>
      </c>
      <c r="D4946" s="69" t="s">
        <v>1937</v>
      </c>
      <c r="E4946" s="69" t="s">
        <v>2039</v>
      </c>
      <c r="F4946" s="69">
        <v>1844</v>
      </c>
      <c r="G4946" s="69" t="s">
        <v>1948</v>
      </c>
      <c r="O4946" s="73"/>
      <c r="P4946" s="73"/>
    </row>
    <row r="4947" spans="1:16" ht="14.4">
      <c r="A4947" s="27" t="str">
        <f>VLOOKUP(C4947,'user list'!A:B,2,0)</f>
        <v>OCM</v>
      </c>
      <c r="B4947" s="172">
        <v>45812.422905092593</v>
      </c>
      <c r="C4947" s="69" t="s">
        <v>231</v>
      </c>
      <c r="D4947" s="69" t="s">
        <v>1937</v>
      </c>
      <c r="E4947" s="69" t="s">
        <v>1991</v>
      </c>
      <c r="F4947" s="69">
        <v>1843</v>
      </c>
      <c r="G4947" s="69" t="s">
        <v>1939</v>
      </c>
    </row>
    <row r="4948" spans="1:16" ht="14.4">
      <c r="A4948" s="27" t="str">
        <f>VLOOKUP(C4948,'user list'!A:B,2,0)</f>
        <v>OCM</v>
      </c>
      <c r="B4948" s="172">
        <v>45812.422905092593</v>
      </c>
      <c r="C4948" s="69" t="s">
        <v>231</v>
      </c>
      <c r="D4948" s="69" t="s">
        <v>1937</v>
      </c>
      <c r="E4948" s="69" t="s">
        <v>1991</v>
      </c>
      <c r="F4948" s="69">
        <v>1843</v>
      </c>
      <c r="G4948" s="69" t="s">
        <v>1939</v>
      </c>
    </row>
    <row r="4949" spans="1:16" ht="14.4">
      <c r="A4949" s="27" t="str">
        <f>VLOOKUP(C4949,'user list'!A:B,2,0)</f>
        <v>Admin</v>
      </c>
      <c r="B4949" s="172">
        <v>45812.422905092593</v>
      </c>
      <c r="C4949" s="69" t="s">
        <v>186</v>
      </c>
      <c r="D4949" s="69" t="s">
        <v>1937</v>
      </c>
      <c r="E4949" s="69" t="s">
        <v>2039</v>
      </c>
      <c r="F4949" s="69">
        <v>1844</v>
      </c>
      <c r="G4949" s="69" t="s">
        <v>1948</v>
      </c>
    </row>
    <row r="4950" spans="1:16" ht="14.4">
      <c r="A4950" s="27" t="str">
        <f>VLOOKUP(C4950,'user list'!A:B,2,0)</f>
        <v>OCM</v>
      </c>
      <c r="B4950" s="172">
        <v>45812.423888888887</v>
      </c>
      <c r="C4950" s="69" t="s">
        <v>231</v>
      </c>
      <c r="D4950" s="69" t="s">
        <v>1937</v>
      </c>
      <c r="E4950" s="69" t="s">
        <v>1991</v>
      </c>
      <c r="F4950" s="69">
        <v>1843</v>
      </c>
      <c r="G4950" s="69" t="s">
        <v>1947</v>
      </c>
      <c r="L4950" s="73"/>
      <c r="M4950" s="73"/>
    </row>
    <row r="4951" spans="1:16" ht="14.4">
      <c r="A4951" s="27" t="str">
        <f>VLOOKUP(C4951,'user list'!A:B,2,0)</f>
        <v>OCM</v>
      </c>
      <c r="B4951" s="172">
        <v>45812.423888888887</v>
      </c>
      <c r="C4951" s="69" t="s">
        <v>231</v>
      </c>
      <c r="D4951" s="69" t="s">
        <v>1937</v>
      </c>
      <c r="E4951" s="69" t="s">
        <v>1991</v>
      </c>
      <c r="F4951" s="69">
        <v>1843</v>
      </c>
      <c r="G4951" s="69" t="s">
        <v>1948</v>
      </c>
    </row>
    <row r="4952" spans="1:16" ht="14.4">
      <c r="A4952" s="27" t="str">
        <f>VLOOKUP(C4952,'user list'!A:B,2,0)</f>
        <v>OCM</v>
      </c>
      <c r="B4952" s="172">
        <v>45812.423888888887</v>
      </c>
      <c r="C4952" s="69" t="s">
        <v>231</v>
      </c>
      <c r="D4952" s="69" t="s">
        <v>1937</v>
      </c>
      <c r="E4952" s="69" t="s">
        <v>1974</v>
      </c>
      <c r="F4952" s="69">
        <v>1839</v>
      </c>
      <c r="G4952" s="69" t="s">
        <v>1939</v>
      </c>
    </row>
    <row r="4953" spans="1:16" ht="14.4">
      <c r="A4953" s="27" t="str">
        <f>VLOOKUP(C4953,'user list'!A:B,2,0)</f>
        <v>Admin</v>
      </c>
      <c r="B4953" s="172">
        <v>45812.423888888887</v>
      </c>
      <c r="C4953" s="69" t="s">
        <v>186</v>
      </c>
      <c r="D4953" s="69" t="s">
        <v>1937</v>
      </c>
      <c r="E4953" s="69" t="s">
        <v>1991</v>
      </c>
      <c r="F4953" s="69">
        <v>1843</v>
      </c>
      <c r="G4953" s="69" t="s">
        <v>1948</v>
      </c>
      <c r="L4953" s="73"/>
      <c r="M4953" s="73"/>
    </row>
    <row r="4954" spans="1:16" ht="14.4">
      <c r="A4954" s="27" t="str">
        <f>VLOOKUP(C4954,'user list'!A:B,2,0)</f>
        <v>OCM</v>
      </c>
      <c r="B4954" s="172">
        <v>45812.423888888887</v>
      </c>
      <c r="C4954" s="69" t="s">
        <v>231</v>
      </c>
      <c r="D4954" s="69" t="s">
        <v>1937</v>
      </c>
      <c r="E4954" s="69" t="s">
        <v>1974</v>
      </c>
      <c r="F4954" s="69">
        <v>1839</v>
      </c>
      <c r="G4954" s="69" t="s">
        <v>1939</v>
      </c>
      <c r="L4954" s="73"/>
      <c r="M4954" s="73"/>
    </row>
    <row r="4955" spans="1:16" ht="14.4">
      <c r="A4955" s="27" t="str">
        <f>VLOOKUP(C4955,'user list'!A:B,2,0)</f>
        <v>CGSD</v>
      </c>
      <c r="B4955" s="172">
        <v>45812.424456018518</v>
      </c>
      <c r="C4955" s="69" t="s">
        <v>200</v>
      </c>
      <c r="D4955" s="69" t="s">
        <v>1937</v>
      </c>
      <c r="E4955" s="69" t="s">
        <v>2510</v>
      </c>
      <c r="F4955" s="69">
        <v>1855</v>
      </c>
      <c r="G4955" s="69" t="s">
        <v>1939</v>
      </c>
    </row>
    <row r="4956" spans="1:16" ht="14.4">
      <c r="A4956" s="27" t="str">
        <f>VLOOKUP(C4956,'user list'!A:B,2,0)</f>
        <v>CGSD</v>
      </c>
      <c r="B4956" s="172">
        <v>45812.424525462964</v>
      </c>
      <c r="C4956" s="69" t="s">
        <v>200</v>
      </c>
      <c r="D4956" s="69" t="s">
        <v>1937</v>
      </c>
      <c r="E4956" s="69" t="s">
        <v>2509</v>
      </c>
      <c r="F4956" s="69">
        <v>1854</v>
      </c>
      <c r="G4956" s="69" t="s">
        <v>1939</v>
      </c>
      <c r="O4956" s="73"/>
      <c r="P4956" s="73"/>
    </row>
    <row r="4957" spans="1:16" ht="14.4">
      <c r="A4957" s="27" t="str">
        <f>VLOOKUP(C4957,'user list'!A:B,2,0)</f>
        <v>CGSD</v>
      </c>
      <c r="B4957" s="172">
        <v>45812.424537037034</v>
      </c>
      <c r="C4957" s="69" t="s">
        <v>200</v>
      </c>
      <c r="D4957" s="69" t="s">
        <v>1937</v>
      </c>
      <c r="E4957" s="69" t="s">
        <v>2508</v>
      </c>
      <c r="F4957" s="69">
        <v>1853</v>
      </c>
      <c r="G4957" s="69" t="s">
        <v>1939</v>
      </c>
      <c r="O4957" s="73"/>
      <c r="P4957" s="73"/>
    </row>
    <row r="4958" spans="1:16" ht="14.4">
      <c r="A4958" s="27" t="str">
        <f>VLOOKUP(C4958,'user list'!A:B,2,0)</f>
        <v>CGSD</v>
      </c>
      <c r="B4958" s="172">
        <v>45812.424618055556</v>
      </c>
      <c r="C4958" s="69" t="s">
        <v>200</v>
      </c>
      <c r="D4958" s="69" t="s">
        <v>1937</v>
      </c>
      <c r="E4958" s="69" t="s">
        <v>2508</v>
      </c>
      <c r="F4958" s="69">
        <v>1853</v>
      </c>
      <c r="G4958" s="69" t="s">
        <v>1939</v>
      </c>
    </row>
    <row r="4959" spans="1:16" ht="14.4">
      <c r="A4959" s="27" t="str">
        <f>VLOOKUP(C4959,'user list'!A:B,2,0)</f>
        <v>CGSD</v>
      </c>
      <c r="B4959" s="172">
        <v>45812.424722222226</v>
      </c>
      <c r="C4959" s="69" t="s">
        <v>200</v>
      </c>
      <c r="D4959" s="69" t="s">
        <v>1937</v>
      </c>
      <c r="E4959" s="69" t="s">
        <v>2508</v>
      </c>
      <c r="F4959" s="69">
        <v>1853</v>
      </c>
      <c r="G4959" s="69" t="s">
        <v>1948</v>
      </c>
    </row>
    <row r="4960" spans="1:16" ht="14.4">
      <c r="A4960" s="27" t="str">
        <f>VLOOKUP(C4960,'user list'!A:B,2,0)</f>
        <v>CGSD</v>
      </c>
      <c r="B4960" s="172">
        <v>45812.424745370372</v>
      </c>
      <c r="C4960" s="69" t="s">
        <v>200</v>
      </c>
      <c r="D4960" s="69" t="s">
        <v>1937</v>
      </c>
      <c r="E4960" s="69" t="s">
        <v>2502</v>
      </c>
      <c r="F4960" s="69">
        <v>1846</v>
      </c>
      <c r="G4960" s="69" t="s">
        <v>1939</v>
      </c>
    </row>
    <row r="4961" spans="1:24" ht="14.4">
      <c r="A4961" s="27" t="str">
        <f>VLOOKUP(C4961,'user list'!A:B,2,0)</f>
        <v>CGSD</v>
      </c>
      <c r="B4961" s="172">
        <v>45812.424837962964</v>
      </c>
      <c r="C4961" s="69" t="s">
        <v>200</v>
      </c>
      <c r="D4961" s="69" t="s">
        <v>1937</v>
      </c>
      <c r="E4961" s="69" t="s">
        <v>2502</v>
      </c>
      <c r="F4961" s="69">
        <v>1846</v>
      </c>
      <c r="G4961" s="69" t="s">
        <v>1939</v>
      </c>
    </row>
    <row r="4962" spans="1:24" ht="14.4">
      <c r="A4962" s="27" t="str">
        <f>VLOOKUP(C4962,'user list'!A:B,2,0)</f>
        <v>CGSD</v>
      </c>
      <c r="B4962" s="172">
        <v>45812.424861111111</v>
      </c>
      <c r="C4962" s="69" t="s">
        <v>200</v>
      </c>
      <c r="D4962" s="69" t="s">
        <v>1937</v>
      </c>
      <c r="E4962" s="69" t="s">
        <v>2502</v>
      </c>
      <c r="F4962" s="69">
        <v>1846</v>
      </c>
      <c r="G4962" s="69" t="s">
        <v>1948</v>
      </c>
    </row>
    <row r="4963" spans="1:24" ht="14.4">
      <c r="A4963" s="27" t="str">
        <f>VLOOKUP(C4963,'user list'!A:B,2,0)</f>
        <v>CGSD</v>
      </c>
      <c r="B4963" s="172">
        <v>45812.424895833334</v>
      </c>
      <c r="C4963" s="69" t="s">
        <v>200</v>
      </c>
      <c r="D4963" s="69" t="s">
        <v>1937</v>
      </c>
      <c r="E4963" s="69" t="s">
        <v>2501</v>
      </c>
      <c r="F4963" s="69">
        <v>1841</v>
      </c>
      <c r="G4963" s="69" t="s">
        <v>1939</v>
      </c>
    </row>
    <row r="4964" spans="1:24" ht="14.4">
      <c r="A4964" s="27" t="str">
        <f>VLOOKUP(C4964,'user list'!A:B,2,0)</f>
        <v>DOE</v>
      </c>
      <c r="B4964" s="172">
        <v>45812.425787037035</v>
      </c>
      <c r="C4964" s="69" t="s">
        <v>212</v>
      </c>
      <c r="D4964" s="69" t="s">
        <v>1937</v>
      </c>
      <c r="E4964" s="69" t="s">
        <v>2509</v>
      </c>
      <c r="F4964" s="69">
        <v>1854</v>
      </c>
      <c r="G4964" s="69" t="s">
        <v>1939</v>
      </c>
      <c r="O4964" s="73"/>
      <c r="P4964" s="73"/>
    </row>
    <row r="4965" spans="1:24" ht="14.4">
      <c r="A4965" s="27" t="str">
        <f>VLOOKUP(C4965,'user list'!A:B,2,0)</f>
        <v>OCM</v>
      </c>
      <c r="B4965" s="172">
        <v>45812.428784722222</v>
      </c>
      <c r="C4965" s="69" t="s">
        <v>231</v>
      </c>
      <c r="D4965" s="69" t="s">
        <v>1937</v>
      </c>
      <c r="E4965" s="69" t="s">
        <v>1974</v>
      </c>
      <c r="F4965" s="69">
        <v>1839</v>
      </c>
      <c r="G4965" s="69" t="s">
        <v>1947</v>
      </c>
    </row>
    <row r="4966" spans="1:24" ht="14.4">
      <c r="A4966" s="27" t="str">
        <f>VLOOKUP(C4966,'user list'!A:B,2,0)</f>
        <v>OCM</v>
      </c>
      <c r="B4966" s="172">
        <v>45812.428784722222</v>
      </c>
      <c r="C4966" s="69" t="s">
        <v>231</v>
      </c>
      <c r="D4966" s="69" t="s">
        <v>1937</v>
      </c>
      <c r="E4966" s="69" t="s">
        <v>1974</v>
      </c>
      <c r="F4966" s="69">
        <v>1839</v>
      </c>
      <c r="G4966" s="69" t="s">
        <v>1948</v>
      </c>
    </row>
    <row r="4967" spans="1:24" ht="14.4">
      <c r="A4967" s="27" t="str">
        <f>VLOOKUP(C4967,'user list'!A:B,2,0)</f>
        <v>OCM</v>
      </c>
      <c r="B4967" s="172">
        <v>45812.428796296299</v>
      </c>
      <c r="C4967" s="69" t="s">
        <v>231</v>
      </c>
      <c r="D4967" s="69" t="s">
        <v>1937</v>
      </c>
      <c r="E4967" s="69" t="s">
        <v>1974</v>
      </c>
      <c r="F4967" s="69">
        <v>1834</v>
      </c>
      <c r="G4967" s="69" t="s">
        <v>1939</v>
      </c>
    </row>
    <row r="4968" spans="1:24" ht="14.4">
      <c r="A4968" s="27" t="str">
        <f>VLOOKUP(C4968,'user list'!A:B,2,0)</f>
        <v>OCM</v>
      </c>
      <c r="B4968" s="172">
        <v>45812.428796296299</v>
      </c>
      <c r="C4968" s="69" t="s">
        <v>231</v>
      </c>
      <c r="D4968" s="69" t="s">
        <v>1937</v>
      </c>
      <c r="E4968" s="69" t="s">
        <v>1974</v>
      </c>
      <c r="F4968" s="69">
        <v>1834</v>
      </c>
      <c r="G4968" s="69" t="s">
        <v>1939</v>
      </c>
    </row>
    <row r="4969" spans="1:24" ht="14.4">
      <c r="A4969" s="27" t="str">
        <f>VLOOKUP(C4969,'user list'!A:B,2,0)</f>
        <v>Admin</v>
      </c>
      <c r="B4969" s="172">
        <v>45812.428796296299</v>
      </c>
      <c r="C4969" s="69" t="s">
        <v>186</v>
      </c>
      <c r="D4969" s="69" t="s">
        <v>1937</v>
      </c>
      <c r="E4969" s="69" t="s">
        <v>1974</v>
      </c>
      <c r="F4969" s="69">
        <v>1839</v>
      </c>
      <c r="G4969" s="69" t="s">
        <v>1948</v>
      </c>
    </row>
    <row r="4970" spans="1:24" ht="14.4">
      <c r="A4970" s="27" t="str">
        <f>VLOOKUP(C4970,'user list'!A:B,2,0)</f>
        <v>OCM</v>
      </c>
      <c r="B4970" s="172">
        <v>45812.429594907408</v>
      </c>
      <c r="C4970" s="69" t="s">
        <v>231</v>
      </c>
      <c r="D4970" s="69" t="s">
        <v>1937</v>
      </c>
      <c r="E4970" s="69" t="s">
        <v>1974</v>
      </c>
      <c r="F4970" s="69">
        <v>1834</v>
      </c>
      <c r="G4970" s="69" t="s">
        <v>1947</v>
      </c>
    </row>
    <row r="4971" spans="1:24" ht="14.4">
      <c r="A4971" s="27" t="str">
        <f>VLOOKUP(C4971,'user list'!A:B,2,0)</f>
        <v>OCM</v>
      </c>
      <c r="B4971" s="172">
        <v>45812.429594907408</v>
      </c>
      <c r="C4971" s="69" t="s">
        <v>231</v>
      </c>
      <c r="D4971" s="69" t="s">
        <v>1937</v>
      </c>
      <c r="E4971" s="69" t="s">
        <v>1974</v>
      </c>
      <c r="F4971" s="69">
        <v>1834</v>
      </c>
      <c r="G4971" s="69" t="s">
        <v>1948</v>
      </c>
    </row>
    <row r="4972" spans="1:24" ht="14.4">
      <c r="A4972" s="27" t="str">
        <f>VLOOKUP(C4972,'user list'!A:B,2,0)</f>
        <v>Admin</v>
      </c>
      <c r="B4972" s="172">
        <v>45812.429594907408</v>
      </c>
      <c r="C4972" s="69" t="s">
        <v>186</v>
      </c>
      <c r="D4972" s="69" t="s">
        <v>1937</v>
      </c>
      <c r="E4972" s="69" t="s">
        <v>1974</v>
      </c>
      <c r="F4972" s="69">
        <v>1834</v>
      </c>
      <c r="G4972" s="69" t="s">
        <v>1948</v>
      </c>
    </row>
    <row r="4973" spans="1:24" ht="14.4">
      <c r="A4973" s="27" t="str">
        <f>VLOOKUP(C4973,'user list'!A:B,2,0)</f>
        <v>CTO</v>
      </c>
      <c r="B4973" s="172">
        <v>45812.430312500001</v>
      </c>
      <c r="C4973" s="69" t="s">
        <v>207</v>
      </c>
      <c r="D4973" s="69" t="s">
        <v>1937</v>
      </c>
      <c r="E4973" s="69" t="s">
        <v>2505</v>
      </c>
      <c r="F4973" s="69">
        <v>1849</v>
      </c>
      <c r="G4973" s="69" t="s">
        <v>1939</v>
      </c>
    </row>
    <row r="4974" spans="1:24" ht="14.4">
      <c r="A4974" s="27" t="str">
        <f>VLOOKUP(C4974,'user list'!A:B,2,0)</f>
        <v>CTO</v>
      </c>
      <c r="B4974" s="172">
        <v>45812.430856481478</v>
      </c>
      <c r="C4974" s="69" t="s">
        <v>207</v>
      </c>
      <c r="D4974" s="69" t="s">
        <v>1937</v>
      </c>
      <c r="E4974" s="69" t="s">
        <v>2505</v>
      </c>
      <c r="F4974" s="69">
        <v>1849</v>
      </c>
      <c r="G4974" s="69" t="s">
        <v>1939</v>
      </c>
      <c r="U4974" s="74"/>
      <c r="X4974" s="74"/>
    </row>
    <row r="4975" spans="1:24" ht="14.4">
      <c r="A4975" s="27" t="str">
        <f>VLOOKUP(C4975,'user list'!A:B,2,0)</f>
        <v>CTO</v>
      </c>
      <c r="B4975" s="172">
        <v>45812.431157407409</v>
      </c>
      <c r="C4975" s="69" t="s">
        <v>207</v>
      </c>
      <c r="D4975" s="69" t="s">
        <v>1937</v>
      </c>
      <c r="E4975" s="69" t="s">
        <v>1991</v>
      </c>
      <c r="F4975" s="69">
        <v>1817</v>
      </c>
      <c r="G4975" s="69" t="s">
        <v>1939</v>
      </c>
      <c r="L4975" s="73"/>
      <c r="M4975" s="73"/>
    </row>
    <row r="4976" spans="1:24" ht="14.4">
      <c r="A4976" s="27" t="str">
        <f>VLOOKUP(C4976,'user list'!A:B,2,0)</f>
        <v>CTO</v>
      </c>
      <c r="B4976" s="172">
        <v>45812.431203703702</v>
      </c>
      <c r="C4976" s="69" t="s">
        <v>207</v>
      </c>
      <c r="D4976" s="69" t="s">
        <v>1937</v>
      </c>
      <c r="E4976" s="69" t="s">
        <v>2002</v>
      </c>
      <c r="F4976" s="69">
        <v>1814</v>
      </c>
      <c r="G4976" s="69" t="s">
        <v>1939</v>
      </c>
      <c r="L4976" s="73"/>
      <c r="M4976" s="73"/>
    </row>
    <row r="4977" spans="1:19" ht="14.4">
      <c r="A4977" s="27" t="str">
        <f>VLOOKUP(C4977,'user list'!A:B,2,0)</f>
        <v>CTO</v>
      </c>
      <c r="B4977" s="172">
        <v>45812.431331018517</v>
      </c>
      <c r="C4977" s="69" t="s">
        <v>207</v>
      </c>
      <c r="D4977" s="69" t="s">
        <v>1937</v>
      </c>
      <c r="E4977" s="69" t="s">
        <v>2505</v>
      </c>
      <c r="F4977" s="69">
        <v>1849</v>
      </c>
      <c r="G4977" s="69" t="s">
        <v>1939</v>
      </c>
      <c r="R4977" s="73"/>
      <c r="S4977" s="73"/>
    </row>
    <row r="4978" spans="1:19" ht="14.4">
      <c r="A4978" s="27" t="str">
        <f>VLOOKUP(C4978,'user list'!A:B,2,0)</f>
        <v>CTO</v>
      </c>
      <c r="B4978" s="172">
        <v>45812.43136574074</v>
      </c>
      <c r="C4978" s="69" t="s">
        <v>207</v>
      </c>
      <c r="D4978" s="69" t="s">
        <v>1937</v>
      </c>
      <c r="E4978" s="69" t="s">
        <v>2506</v>
      </c>
      <c r="F4978" s="69">
        <v>1850</v>
      </c>
      <c r="G4978" s="69" t="s">
        <v>1939</v>
      </c>
    </row>
    <row r="4979" spans="1:19" ht="14.4">
      <c r="A4979" s="27" t="str">
        <f>VLOOKUP(C4979,'user list'!A:B,2,0)</f>
        <v>CTO</v>
      </c>
      <c r="B4979" s="172">
        <v>45812.431469907409</v>
      </c>
      <c r="C4979" s="69" t="s">
        <v>207</v>
      </c>
      <c r="D4979" s="69" t="s">
        <v>1937</v>
      </c>
      <c r="E4979" s="69" t="s">
        <v>2507</v>
      </c>
      <c r="F4979" s="69">
        <v>1852</v>
      </c>
      <c r="G4979" s="69" t="s">
        <v>1939</v>
      </c>
    </row>
    <row r="4980" spans="1:19" ht="14.4">
      <c r="A4980" s="27" t="str">
        <f>VLOOKUP(C4980,'user list'!A:B,2,0)</f>
        <v>CTO</v>
      </c>
      <c r="B4980" s="172">
        <v>45812.431863425925</v>
      </c>
      <c r="C4980" s="69" t="s">
        <v>207</v>
      </c>
      <c r="D4980" s="69" t="s">
        <v>1937</v>
      </c>
      <c r="E4980" s="69" t="s">
        <v>2505</v>
      </c>
      <c r="F4980" s="69">
        <v>1849</v>
      </c>
      <c r="G4980" s="69" t="s">
        <v>1939</v>
      </c>
    </row>
    <row r="4981" spans="1:19" ht="14.4">
      <c r="A4981" s="27" t="str">
        <f>VLOOKUP(C4981,'user list'!A:B,2,0)</f>
        <v>CTO</v>
      </c>
      <c r="B4981" s="172">
        <v>45812.432534722226</v>
      </c>
      <c r="C4981" s="69" t="s">
        <v>207</v>
      </c>
      <c r="D4981" s="69" t="s">
        <v>1937</v>
      </c>
      <c r="E4981" s="69" t="s">
        <v>2505</v>
      </c>
      <c r="F4981" s="69">
        <v>1849</v>
      </c>
      <c r="G4981" s="69" t="s">
        <v>1947</v>
      </c>
      <c r="O4981" s="73"/>
      <c r="P4981" s="73"/>
    </row>
    <row r="4982" spans="1:19" ht="14.4">
      <c r="A4982" s="27" t="str">
        <f>VLOOKUP(C4982,'user list'!A:B,2,0)</f>
        <v>CTO</v>
      </c>
      <c r="B4982" s="172">
        <v>45812.432534722226</v>
      </c>
      <c r="C4982" s="69" t="s">
        <v>207</v>
      </c>
      <c r="D4982" s="69" t="s">
        <v>1937</v>
      </c>
      <c r="E4982" s="69" t="s">
        <v>2505</v>
      </c>
      <c r="F4982" s="69">
        <v>1849</v>
      </c>
      <c r="G4982" s="69" t="s">
        <v>1948</v>
      </c>
    </row>
    <row r="4983" spans="1:19" ht="14.4">
      <c r="A4983" s="27" t="str">
        <f>VLOOKUP(C4983,'user list'!A:B,2,0)</f>
        <v>CTO</v>
      </c>
      <c r="B4983" s="172">
        <v>45812.432534722226</v>
      </c>
      <c r="C4983" s="69" t="s">
        <v>207</v>
      </c>
      <c r="D4983" s="69" t="s">
        <v>1937</v>
      </c>
      <c r="E4983" s="69" t="s">
        <v>2505</v>
      </c>
      <c r="F4983" s="69">
        <v>1849</v>
      </c>
      <c r="G4983" s="69" t="s">
        <v>1939</v>
      </c>
    </row>
    <row r="4984" spans="1:19" ht="14.4">
      <c r="A4984" s="27" t="str">
        <f>VLOOKUP(C4984,'user list'!A:B,2,0)</f>
        <v>Admin</v>
      </c>
      <c r="B4984" s="172">
        <v>45812.432546296295</v>
      </c>
      <c r="C4984" s="69" t="s">
        <v>186</v>
      </c>
      <c r="D4984" s="69" t="s">
        <v>1937</v>
      </c>
      <c r="E4984" s="69" t="s">
        <v>2505</v>
      </c>
      <c r="F4984" s="69">
        <v>1849</v>
      </c>
      <c r="G4984" s="69" t="s">
        <v>1948</v>
      </c>
    </row>
    <row r="4985" spans="1:19" ht="14.4">
      <c r="A4985" s="27" t="str">
        <f>VLOOKUP(C4985,'user list'!A:B,2,0)</f>
        <v>CTO</v>
      </c>
      <c r="B4985" s="172">
        <v>45812.432662037034</v>
      </c>
      <c r="C4985" s="69" t="s">
        <v>207</v>
      </c>
      <c r="D4985" s="69" t="s">
        <v>1937</v>
      </c>
      <c r="E4985" s="69" t="s">
        <v>2507</v>
      </c>
      <c r="F4985" s="69">
        <v>1852</v>
      </c>
      <c r="G4985" s="69" t="s">
        <v>1939</v>
      </c>
    </row>
    <row r="4986" spans="1:19" ht="14.4">
      <c r="A4986" s="27" t="str">
        <f>VLOOKUP(C4986,'user list'!A:B,2,0)</f>
        <v>CTO</v>
      </c>
      <c r="B4986" s="172">
        <v>45812.433240740742</v>
      </c>
      <c r="C4986" s="69" t="s">
        <v>207</v>
      </c>
      <c r="D4986" s="69" t="s">
        <v>1937</v>
      </c>
      <c r="E4986" s="69" t="s">
        <v>2507</v>
      </c>
      <c r="F4986" s="69">
        <v>1852</v>
      </c>
      <c r="G4986" s="69" t="s">
        <v>1947</v>
      </c>
      <c r="O4986" s="73"/>
      <c r="P4986" s="73"/>
    </row>
    <row r="4987" spans="1:19" ht="14.4">
      <c r="A4987" s="27" t="str">
        <f>VLOOKUP(C4987,'user list'!A:B,2,0)</f>
        <v>CTO</v>
      </c>
      <c r="B4987" s="172">
        <v>45812.433240740742</v>
      </c>
      <c r="C4987" s="69" t="s">
        <v>207</v>
      </c>
      <c r="D4987" s="69" t="s">
        <v>1937</v>
      </c>
      <c r="E4987" s="69" t="s">
        <v>2507</v>
      </c>
      <c r="F4987" s="69">
        <v>1852</v>
      </c>
      <c r="G4987" s="69" t="s">
        <v>1948</v>
      </c>
    </row>
    <row r="4988" spans="1:19" ht="14.4">
      <c r="A4988" s="27" t="str">
        <f>VLOOKUP(C4988,'user list'!A:B,2,0)</f>
        <v>CTO</v>
      </c>
      <c r="B4988" s="172">
        <v>45812.433240740742</v>
      </c>
      <c r="C4988" s="69" t="s">
        <v>207</v>
      </c>
      <c r="D4988" s="69" t="s">
        <v>1937</v>
      </c>
      <c r="E4988" s="69" t="s">
        <v>2507</v>
      </c>
      <c r="F4988" s="69">
        <v>1852</v>
      </c>
      <c r="G4988" s="69" t="s">
        <v>1939</v>
      </c>
    </row>
    <row r="4989" spans="1:19" ht="14.4">
      <c r="A4989" s="27" t="str">
        <f>VLOOKUP(C4989,'user list'!A:B,2,0)</f>
        <v>Admin</v>
      </c>
      <c r="B4989" s="172">
        <v>45812.433240740742</v>
      </c>
      <c r="C4989" s="69" t="s">
        <v>186</v>
      </c>
      <c r="D4989" s="69" t="s">
        <v>1937</v>
      </c>
      <c r="E4989" s="69" t="s">
        <v>2507</v>
      </c>
      <c r="F4989" s="69">
        <v>1852</v>
      </c>
      <c r="G4989" s="69" t="s">
        <v>1948</v>
      </c>
    </row>
    <row r="4990" spans="1:19" ht="14.4">
      <c r="A4990" s="27" t="str">
        <f>VLOOKUP(C4990,'user list'!A:B,2,0)</f>
        <v>CTO</v>
      </c>
      <c r="B4990" s="172">
        <v>45812.433356481481</v>
      </c>
      <c r="C4990" s="69" t="s">
        <v>207</v>
      </c>
      <c r="D4990" s="69" t="s">
        <v>1937</v>
      </c>
      <c r="E4990" s="69" t="s">
        <v>2506</v>
      </c>
      <c r="F4990" s="69">
        <v>1850</v>
      </c>
      <c r="G4990" s="69" t="s">
        <v>1939</v>
      </c>
    </row>
    <row r="4991" spans="1:19" ht="14.4">
      <c r="A4991" s="27" t="str">
        <f>VLOOKUP(C4991,'user list'!A:B,2,0)</f>
        <v>CTO</v>
      </c>
      <c r="B4991" s="172">
        <v>45812.433425925927</v>
      </c>
      <c r="C4991" s="69" t="s">
        <v>207</v>
      </c>
      <c r="D4991" s="69" t="s">
        <v>1937</v>
      </c>
      <c r="E4991" s="69" t="s">
        <v>2506</v>
      </c>
      <c r="F4991" s="69">
        <v>1850</v>
      </c>
      <c r="G4991" s="69" t="s">
        <v>1947</v>
      </c>
    </row>
    <row r="4992" spans="1:19" ht="14.4">
      <c r="A4992" s="27" t="str">
        <f>VLOOKUP(C4992,'user list'!A:B,2,0)</f>
        <v>CTO</v>
      </c>
      <c r="B4992" s="172">
        <v>45812.433425925927</v>
      </c>
      <c r="C4992" s="69" t="s">
        <v>207</v>
      </c>
      <c r="D4992" s="69" t="s">
        <v>1937</v>
      </c>
      <c r="E4992" s="69" t="s">
        <v>2506</v>
      </c>
      <c r="F4992" s="69">
        <v>1850</v>
      </c>
      <c r="G4992" s="69" t="s">
        <v>1948</v>
      </c>
      <c r="R4992" s="73"/>
      <c r="S4992" s="73"/>
    </row>
    <row r="4993" spans="1:16" ht="14.4">
      <c r="A4993" s="27" t="str">
        <f>VLOOKUP(C4993,'user list'!A:B,2,0)</f>
        <v>CTO</v>
      </c>
      <c r="B4993" s="172">
        <v>45812.433425925927</v>
      </c>
      <c r="C4993" s="69" t="s">
        <v>207</v>
      </c>
      <c r="D4993" s="69" t="s">
        <v>1937</v>
      </c>
      <c r="E4993" s="69" t="s">
        <v>2506</v>
      </c>
      <c r="F4993" s="69">
        <v>1850</v>
      </c>
      <c r="G4993" s="69" t="s">
        <v>1939</v>
      </c>
    </row>
    <row r="4994" spans="1:16" ht="14.4">
      <c r="A4994" s="27" t="str">
        <f>VLOOKUP(C4994,'user list'!A:B,2,0)</f>
        <v>Admin</v>
      </c>
      <c r="B4994" s="172">
        <v>45812.433425925927</v>
      </c>
      <c r="C4994" s="69" t="s">
        <v>186</v>
      </c>
      <c r="D4994" s="69" t="s">
        <v>1937</v>
      </c>
      <c r="E4994" s="69" t="s">
        <v>2506</v>
      </c>
      <c r="F4994" s="69">
        <v>1850</v>
      </c>
      <c r="G4994" s="69" t="s">
        <v>1948</v>
      </c>
      <c r="O4994" s="73"/>
      <c r="P4994" s="73"/>
    </row>
    <row r="4995" spans="1:16" ht="14.4">
      <c r="A4995" s="27" t="str">
        <f>VLOOKUP(C4995,'user list'!A:B,2,0)</f>
        <v>CTO</v>
      </c>
      <c r="B4995" s="172">
        <v>45812.436423611114</v>
      </c>
      <c r="C4995" s="69" t="s">
        <v>207</v>
      </c>
      <c r="D4995" s="69" t="s">
        <v>1937</v>
      </c>
      <c r="E4995" s="69" t="s">
        <v>2457</v>
      </c>
      <c r="F4995" s="69">
        <v>1752</v>
      </c>
      <c r="G4995" s="69" t="s">
        <v>1939</v>
      </c>
    </row>
    <row r="4996" spans="1:16" ht="14.4">
      <c r="A4996" s="27" t="str">
        <f>VLOOKUP(C4996,'user list'!A:B,2,0)</f>
        <v>OCM</v>
      </c>
      <c r="B4996" s="172">
        <v>45812.438275462962</v>
      </c>
      <c r="C4996" s="69" t="s">
        <v>232</v>
      </c>
      <c r="D4996" s="69" t="s">
        <v>1937</v>
      </c>
      <c r="E4996" s="69" t="s">
        <v>2039</v>
      </c>
      <c r="F4996" s="69">
        <v>1844</v>
      </c>
      <c r="G4996" s="69" t="s">
        <v>1939</v>
      </c>
    </row>
    <row r="4997" spans="1:16" ht="14.4">
      <c r="A4997" s="27" t="str">
        <f>VLOOKUP(C4997,'user list'!A:B,2,0)</f>
        <v>OCM</v>
      </c>
      <c r="B4997" s="172">
        <v>45812.43854166667</v>
      </c>
      <c r="C4997" s="69" t="s">
        <v>232</v>
      </c>
      <c r="D4997" s="69" t="s">
        <v>1937</v>
      </c>
      <c r="E4997" s="69" t="s">
        <v>2039</v>
      </c>
      <c r="F4997" s="69">
        <v>1844</v>
      </c>
      <c r="G4997" s="69" t="s">
        <v>1947</v>
      </c>
    </row>
    <row r="4998" spans="1:16" ht="14.4">
      <c r="A4998" s="27" t="str">
        <f>VLOOKUP(C4998,'user list'!A:B,2,0)</f>
        <v>OCM</v>
      </c>
      <c r="B4998" s="172">
        <v>45812.43854166667</v>
      </c>
      <c r="C4998" s="69" t="s">
        <v>232</v>
      </c>
      <c r="D4998" s="69" t="s">
        <v>1937</v>
      </c>
      <c r="E4998" s="69" t="s">
        <v>2039</v>
      </c>
      <c r="F4998" s="69">
        <v>1844</v>
      </c>
      <c r="G4998" s="69" t="s">
        <v>1948</v>
      </c>
    </row>
    <row r="4999" spans="1:16" ht="14.4">
      <c r="A4999" s="27" t="str">
        <f>VLOOKUP(C4999,'user list'!A:B,2,0)</f>
        <v>OCM</v>
      </c>
      <c r="B4999" s="172">
        <v>45812.43854166667</v>
      </c>
      <c r="C4999" s="69" t="s">
        <v>232</v>
      </c>
      <c r="D4999" s="69" t="s">
        <v>1937</v>
      </c>
      <c r="E4999" s="69" t="s">
        <v>2039</v>
      </c>
      <c r="F4999" s="69">
        <v>1844</v>
      </c>
      <c r="G4999" s="69" t="s">
        <v>1939</v>
      </c>
      <c r="L4999" s="73"/>
      <c r="M4999" s="73"/>
    </row>
    <row r="5000" spans="1:16" ht="14.4">
      <c r="A5000" s="27" t="str">
        <f>VLOOKUP(C5000,'user list'!A:B,2,0)</f>
        <v>Admin</v>
      </c>
      <c r="B5000" s="172">
        <v>45812.43854166667</v>
      </c>
      <c r="C5000" s="69" t="s">
        <v>186</v>
      </c>
      <c r="D5000" s="69" t="s">
        <v>1937</v>
      </c>
      <c r="E5000" s="69" t="s">
        <v>2039</v>
      </c>
      <c r="F5000" s="69">
        <v>1844</v>
      </c>
      <c r="G5000" s="69" t="s">
        <v>1948</v>
      </c>
    </row>
    <row r="5001" spans="1:16" ht="14.4">
      <c r="A5001" s="27" t="str">
        <f>VLOOKUP(C5001,'user list'!A:B,2,0)</f>
        <v>OCM</v>
      </c>
      <c r="B5001" s="172">
        <v>45812.438645833332</v>
      </c>
      <c r="C5001" s="69" t="s">
        <v>232</v>
      </c>
      <c r="D5001" s="69" t="s">
        <v>1937</v>
      </c>
      <c r="E5001" s="69" t="s">
        <v>1991</v>
      </c>
      <c r="F5001" s="69">
        <v>1843</v>
      </c>
      <c r="G5001" s="69" t="s">
        <v>1939</v>
      </c>
    </row>
    <row r="5002" spans="1:16" ht="14.4">
      <c r="A5002" s="27" t="str">
        <f>VLOOKUP(C5002,'user list'!A:B,2,0)</f>
        <v>CGSD</v>
      </c>
      <c r="B5002" s="172">
        <v>45812.438680555555</v>
      </c>
      <c r="C5002" s="69" t="s">
        <v>200</v>
      </c>
      <c r="D5002" s="69" t="s">
        <v>1937</v>
      </c>
      <c r="E5002" s="69" t="s">
        <v>2511</v>
      </c>
      <c r="F5002" s="69">
        <v>1856</v>
      </c>
      <c r="G5002" s="69" t="s">
        <v>2440</v>
      </c>
    </row>
    <row r="5003" spans="1:16" ht="14.4">
      <c r="A5003" s="27" t="str">
        <f>VLOOKUP(C5003,'user list'!A:B,2,0)</f>
        <v>Admin</v>
      </c>
      <c r="B5003" s="172">
        <v>45812.438692129632</v>
      </c>
      <c r="C5003" s="69" t="s">
        <v>186</v>
      </c>
      <c r="D5003" s="69" t="s">
        <v>1937</v>
      </c>
      <c r="E5003" s="69" t="s">
        <v>2511</v>
      </c>
      <c r="F5003" s="69">
        <v>1856</v>
      </c>
      <c r="G5003" s="69" t="s">
        <v>1948</v>
      </c>
      <c r="O5003" s="73"/>
      <c r="P5003" s="73"/>
    </row>
    <row r="5004" spans="1:16" ht="14.4">
      <c r="A5004" s="27" t="str">
        <f>VLOOKUP(C5004,'user list'!A:B,2,0)</f>
        <v>Admin</v>
      </c>
      <c r="B5004" s="172">
        <v>45812.438692129632</v>
      </c>
      <c r="C5004" s="69" t="s">
        <v>186</v>
      </c>
      <c r="D5004" s="69" t="s">
        <v>1937</v>
      </c>
      <c r="E5004" s="69" t="s">
        <v>2511</v>
      </c>
      <c r="F5004" s="69">
        <v>1856</v>
      </c>
      <c r="G5004" s="69" t="s">
        <v>1948</v>
      </c>
    </row>
    <row r="5005" spans="1:16" ht="14.4">
      <c r="A5005" s="27" t="str">
        <f>VLOOKUP(C5005,'user list'!A:B,2,0)</f>
        <v>Admin</v>
      </c>
      <c r="B5005" s="172">
        <v>45812.438692129632</v>
      </c>
      <c r="C5005" s="69" t="s">
        <v>186</v>
      </c>
      <c r="D5005" s="69" t="s">
        <v>1937</v>
      </c>
      <c r="E5005" s="69" t="s">
        <v>2511</v>
      </c>
      <c r="F5005" s="69">
        <v>1856</v>
      </c>
      <c r="G5005" s="69" t="s">
        <v>1948</v>
      </c>
    </row>
    <row r="5006" spans="1:16" ht="14.4">
      <c r="A5006" s="27" t="str">
        <f>VLOOKUP(C5006,'user list'!A:B,2,0)</f>
        <v>Admin</v>
      </c>
      <c r="B5006" s="172">
        <v>45812.438692129632</v>
      </c>
      <c r="C5006" s="69" t="s">
        <v>186</v>
      </c>
      <c r="D5006" s="69" t="s">
        <v>1937</v>
      </c>
      <c r="E5006" s="69" t="s">
        <v>2511</v>
      </c>
      <c r="F5006" s="69">
        <v>1856</v>
      </c>
      <c r="G5006" s="69" t="s">
        <v>1947</v>
      </c>
    </row>
    <row r="5007" spans="1:16" ht="14.4">
      <c r="A5007" s="27" t="str">
        <f>VLOOKUP(C5007,'user list'!A:B,2,0)</f>
        <v>OCM</v>
      </c>
      <c r="B5007" s="172">
        <v>45812.438773148147</v>
      </c>
      <c r="C5007" s="69" t="s">
        <v>232</v>
      </c>
      <c r="D5007" s="69" t="s">
        <v>1937</v>
      </c>
      <c r="E5007" s="69" t="s">
        <v>1991</v>
      </c>
      <c r="F5007" s="69">
        <v>1843</v>
      </c>
      <c r="G5007" s="69" t="s">
        <v>1947</v>
      </c>
    </row>
    <row r="5008" spans="1:16" ht="14.4">
      <c r="A5008" s="27" t="str">
        <f>VLOOKUP(C5008,'user list'!A:B,2,0)</f>
        <v>OCM</v>
      </c>
      <c r="B5008" s="172">
        <v>45812.438773148147</v>
      </c>
      <c r="C5008" s="69" t="s">
        <v>232</v>
      </c>
      <c r="D5008" s="69" t="s">
        <v>1937</v>
      </c>
      <c r="E5008" s="69" t="s">
        <v>1991</v>
      </c>
      <c r="F5008" s="69">
        <v>1843</v>
      </c>
      <c r="G5008" s="69" t="s">
        <v>1948</v>
      </c>
    </row>
    <row r="5009" spans="1:19" ht="14.4">
      <c r="A5009" s="27" t="str">
        <f>VLOOKUP(C5009,'user list'!A:B,2,0)</f>
        <v>OCM</v>
      </c>
      <c r="B5009" s="172">
        <v>45812.438773148147</v>
      </c>
      <c r="C5009" s="69" t="s">
        <v>232</v>
      </c>
      <c r="D5009" s="69" t="s">
        <v>1937</v>
      </c>
      <c r="E5009" s="69" t="s">
        <v>1991</v>
      </c>
      <c r="F5009" s="69">
        <v>1843</v>
      </c>
      <c r="G5009" s="69" t="s">
        <v>1939</v>
      </c>
    </row>
    <row r="5010" spans="1:19" ht="14.4">
      <c r="A5010" s="27" t="str">
        <f>VLOOKUP(C5010,'user list'!A:B,2,0)</f>
        <v>Admin</v>
      </c>
      <c r="B5010" s="172">
        <v>45812.438773148147</v>
      </c>
      <c r="C5010" s="69" t="s">
        <v>186</v>
      </c>
      <c r="D5010" s="69" t="s">
        <v>1937</v>
      </c>
      <c r="E5010" s="69" t="s">
        <v>1991</v>
      </c>
      <c r="F5010" s="69">
        <v>1843</v>
      </c>
      <c r="G5010" s="69" t="s">
        <v>1948</v>
      </c>
    </row>
    <row r="5011" spans="1:19" ht="14.4">
      <c r="A5011" s="27" t="str">
        <f>VLOOKUP(C5011,'user list'!A:B,2,0)</f>
        <v>OCM</v>
      </c>
      <c r="B5011" s="172">
        <v>45812.438877314817</v>
      </c>
      <c r="C5011" s="69" t="s">
        <v>232</v>
      </c>
      <c r="D5011" s="69" t="s">
        <v>1937</v>
      </c>
      <c r="E5011" s="69" t="s">
        <v>2444</v>
      </c>
      <c r="F5011" s="69">
        <v>1730</v>
      </c>
      <c r="G5011" s="69" t="s">
        <v>1939</v>
      </c>
      <c r="O5011" s="73"/>
      <c r="P5011" s="73"/>
    </row>
    <row r="5012" spans="1:19" ht="14.4">
      <c r="A5012" s="27" t="str">
        <f>VLOOKUP(C5012,'user list'!A:B,2,0)</f>
        <v>CGSD</v>
      </c>
      <c r="B5012" s="172">
        <v>45812.438877314817</v>
      </c>
      <c r="C5012" s="69" t="s">
        <v>200</v>
      </c>
      <c r="D5012" s="69" t="s">
        <v>1937</v>
      </c>
      <c r="E5012" s="69" t="s">
        <v>2511</v>
      </c>
      <c r="F5012" s="69">
        <v>1856</v>
      </c>
      <c r="G5012" s="69" t="s">
        <v>1939</v>
      </c>
    </row>
    <row r="5013" spans="1:19" ht="14.4">
      <c r="A5013" s="27" t="str">
        <f>VLOOKUP(C5013,'user list'!A:B,2,0)</f>
        <v>CGSD</v>
      </c>
      <c r="B5013" s="172">
        <v>45812.43891203704</v>
      </c>
      <c r="C5013" s="69" t="s">
        <v>200</v>
      </c>
      <c r="D5013" s="69" t="s">
        <v>1937</v>
      </c>
      <c r="E5013" s="69" t="s">
        <v>2511</v>
      </c>
      <c r="F5013" s="69">
        <v>1856</v>
      </c>
      <c r="G5013" s="69" t="s">
        <v>1939</v>
      </c>
    </row>
    <row r="5014" spans="1:19" ht="14.4">
      <c r="A5014" s="27" t="str">
        <f>VLOOKUP(C5014,'user list'!A:B,2,0)</f>
        <v>ITDD</v>
      </c>
      <c r="B5014" s="172">
        <v>45812.440949074073</v>
      </c>
      <c r="C5014" s="69" t="s">
        <v>219</v>
      </c>
      <c r="D5014" s="69" t="s">
        <v>1937</v>
      </c>
      <c r="E5014" s="69" t="s">
        <v>2439</v>
      </c>
      <c r="F5014" s="69">
        <v>1444</v>
      </c>
      <c r="G5014" s="69" t="s">
        <v>1939</v>
      </c>
    </row>
    <row r="5015" spans="1:19" ht="14.4">
      <c r="A5015" s="27" t="str">
        <f>VLOOKUP(C5015,'user list'!A:B,2,0)</f>
        <v>CArD</v>
      </c>
      <c r="B5015" s="172">
        <v>45812.443599537037</v>
      </c>
      <c r="C5015" s="69" t="s">
        <v>277</v>
      </c>
      <c r="D5015" s="69" t="s">
        <v>1937</v>
      </c>
      <c r="E5015" s="69" t="s">
        <v>2439</v>
      </c>
      <c r="F5015" s="69">
        <v>1444</v>
      </c>
      <c r="G5015" s="69" t="s">
        <v>1939</v>
      </c>
    </row>
    <row r="5016" spans="1:19" ht="14.4">
      <c r="A5016" s="27" t="str">
        <f>VLOOKUP(C5016,'user list'!A:B,2,0)</f>
        <v>CArD</v>
      </c>
      <c r="B5016" s="172">
        <v>45812.443680555552</v>
      </c>
      <c r="C5016" s="69" t="s">
        <v>277</v>
      </c>
      <c r="D5016" s="69" t="s">
        <v>1937</v>
      </c>
      <c r="E5016" s="69" t="s">
        <v>1960</v>
      </c>
      <c r="F5016" s="69">
        <v>347</v>
      </c>
      <c r="G5016" s="69" t="s">
        <v>1939</v>
      </c>
    </row>
    <row r="5017" spans="1:19" ht="14.4">
      <c r="A5017" s="27" t="str">
        <f>VLOOKUP(C5017,'user list'!A:B,2,0)</f>
        <v>CArD</v>
      </c>
      <c r="B5017" s="172">
        <v>45812.443923611114</v>
      </c>
      <c r="C5017" s="69" t="s">
        <v>277</v>
      </c>
      <c r="D5017" s="69" t="s">
        <v>1937</v>
      </c>
      <c r="E5017" s="69" t="s">
        <v>2483</v>
      </c>
      <c r="F5017" s="69">
        <v>1805</v>
      </c>
      <c r="G5017" s="69" t="s">
        <v>1939</v>
      </c>
    </row>
    <row r="5018" spans="1:19" ht="14.4">
      <c r="A5018" s="27" t="str">
        <f>VLOOKUP(C5018,'user list'!A:B,2,0)</f>
        <v>CArD</v>
      </c>
      <c r="B5018" s="172">
        <v>45812.444039351853</v>
      </c>
      <c r="C5018" s="69" t="s">
        <v>277</v>
      </c>
      <c r="D5018" s="69" t="s">
        <v>1937</v>
      </c>
      <c r="E5018" s="69" t="s">
        <v>2483</v>
      </c>
      <c r="F5018" s="69">
        <v>1805</v>
      </c>
      <c r="G5018" s="69" t="s">
        <v>1947</v>
      </c>
    </row>
    <row r="5019" spans="1:19" ht="14.4">
      <c r="A5019" s="27" t="str">
        <f>VLOOKUP(C5019,'user list'!A:B,2,0)</f>
        <v>CArD</v>
      </c>
      <c r="B5019" s="172">
        <v>45812.444039351853</v>
      </c>
      <c r="C5019" s="69" t="s">
        <v>277</v>
      </c>
      <c r="D5019" s="69" t="s">
        <v>1937</v>
      </c>
      <c r="E5019" s="69" t="s">
        <v>2483</v>
      </c>
      <c r="F5019" s="69">
        <v>1805</v>
      </c>
      <c r="G5019" s="69" t="s">
        <v>1948</v>
      </c>
    </row>
    <row r="5020" spans="1:19" ht="14.4">
      <c r="A5020" s="27" t="str">
        <f>VLOOKUP(C5020,'user list'!A:B,2,0)</f>
        <v>CArD</v>
      </c>
      <c r="B5020" s="172">
        <v>45812.444039351853</v>
      </c>
      <c r="C5020" s="69" t="s">
        <v>277</v>
      </c>
      <c r="D5020" s="69" t="s">
        <v>1937</v>
      </c>
      <c r="E5020" s="69" t="s">
        <v>2483</v>
      </c>
      <c r="F5020" s="69">
        <v>1805</v>
      </c>
      <c r="G5020" s="69" t="s">
        <v>1939</v>
      </c>
    </row>
    <row r="5021" spans="1:19" ht="14.4">
      <c r="A5021" s="27" t="str">
        <f>VLOOKUP(C5021,'user list'!A:B,2,0)</f>
        <v>Admin</v>
      </c>
      <c r="B5021" s="172">
        <v>45812.444039351853</v>
      </c>
      <c r="C5021" s="69" t="s">
        <v>186</v>
      </c>
      <c r="D5021" s="69" t="s">
        <v>1937</v>
      </c>
      <c r="E5021" s="69" t="s">
        <v>2483</v>
      </c>
      <c r="F5021" s="69">
        <v>1805</v>
      </c>
      <c r="G5021" s="69" t="s">
        <v>1948</v>
      </c>
    </row>
    <row r="5022" spans="1:19" ht="14.4">
      <c r="A5022" s="27" t="str">
        <f>VLOOKUP(C5022,'user list'!A:B,2,0)</f>
        <v>Admin</v>
      </c>
      <c r="B5022" s="172">
        <v>45812.444050925929</v>
      </c>
      <c r="C5022" s="69" t="s">
        <v>186</v>
      </c>
      <c r="D5022" s="69" t="s">
        <v>1937</v>
      </c>
      <c r="E5022" s="69" t="s">
        <v>2483</v>
      </c>
      <c r="F5022" s="69">
        <v>1805</v>
      </c>
      <c r="G5022" s="69" t="s">
        <v>1947</v>
      </c>
    </row>
    <row r="5023" spans="1:19" ht="14.4">
      <c r="A5023" s="27" t="str">
        <f>VLOOKUP(C5023,'user list'!A:B,2,0)</f>
        <v>Admin</v>
      </c>
      <c r="B5023" s="172">
        <v>45812.444050925929</v>
      </c>
      <c r="C5023" s="69" t="s">
        <v>186</v>
      </c>
      <c r="D5023" s="69" t="s">
        <v>1937</v>
      </c>
      <c r="E5023" s="69" t="s">
        <v>2483</v>
      </c>
      <c r="F5023" s="69">
        <v>1805</v>
      </c>
      <c r="G5023" s="69" t="s">
        <v>1948</v>
      </c>
      <c r="R5023" s="73"/>
      <c r="S5023" s="73"/>
    </row>
    <row r="5024" spans="1:19" ht="14.4">
      <c r="A5024" s="27" t="str">
        <f>VLOOKUP(C5024,'user list'!A:B,2,0)</f>
        <v>CArD</v>
      </c>
      <c r="B5024" s="172">
        <v>45812.444085648145</v>
      </c>
      <c r="C5024" s="69" t="s">
        <v>277</v>
      </c>
      <c r="D5024" s="69" t="s">
        <v>1937</v>
      </c>
      <c r="E5024" s="69" t="s">
        <v>2482</v>
      </c>
      <c r="F5024" s="69">
        <v>1802</v>
      </c>
      <c r="G5024" s="69" t="s">
        <v>1939</v>
      </c>
    </row>
    <row r="5025" spans="1:33" ht="14.4">
      <c r="A5025" s="27" t="str">
        <f>VLOOKUP(C5025,'user list'!A:B,2,0)</f>
        <v>CArD</v>
      </c>
      <c r="B5025" s="172">
        <v>45812.444351851853</v>
      </c>
      <c r="C5025" s="69" t="s">
        <v>277</v>
      </c>
      <c r="D5025" s="69" t="s">
        <v>1937</v>
      </c>
      <c r="E5025" s="69" t="s">
        <v>2482</v>
      </c>
      <c r="F5025" s="69">
        <v>1802</v>
      </c>
      <c r="G5025" s="69" t="s">
        <v>1947</v>
      </c>
      <c r="O5025" s="73"/>
      <c r="P5025" s="73"/>
    </row>
    <row r="5026" spans="1:33" ht="14.4">
      <c r="A5026" s="27" t="str">
        <f>VLOOKUP(C5026,'user list'!A:B,2,0)</f>
        <v>CArD</v>
      </c>
      <c r="B5026" s="172">
        <v>45812.444351851853</v>
      </c>
      <c r="C5026" s="69" t="s">
        <v>277</v>
      </c>
      <c r="D5026" s="69" t="s">
        <v>1937</v>
      </c>
      <c r="E5026" s="69" t="s">
        <v>2482</v>
      </c>
      <c r="F5026" s="69">
        <v>1802</v>
      </c>
      <c r="G5026" s="69" t="s">
        <v>1948</v>
      </c>
    </row>
    <row r="5027" spans="1:33" ht="14.4">
      <c r="A5027" s="27" t="str">
        <f>VLOOKUP(C5027,'user list'!A:B,2,0)</f>
        <v>CArD</v>
      </c>
      <c r="B5027" s="172">
        <v>45812.444351851853</v>
      </c>
      <c r="C5027" s="69" t="s">
        <v>277</v>
      </c>
      <c r="D5027" s="69" t="s">
        <v>1937</v>
      </c>
      <c r="E5027" s="69" t="s">
        <v>2482</v>
      </c>
      <c r="F5027" s="69">
        <v>1802</v>
      </c>
      <c r="G5027" s="69" t="s">
        <v>1939</v>
      </c>
    </row>
    <row r="5028" spans="1:33" ht="14.4">
      <c r="A5028" s="27" t="str">
        <f>VLOOKUP(C5028,'user list'!A:B,2,0)</f>
        <v>Admin</v>
      </c>
      <c r="B5028" s="172">
        <v>45812.444351851853</v>
      </c>
      <c r="C5028" s="69" t="s">
        <v>186</v>
      </c>
      <c r="D5028" s="69" t="s">
        <v>1937</v>
      </c>
      <c r="E5028" s="69" t="s">
        <v>2482</v>
      </c>
      <c r="F5028" s="69">
        <v>1802</v>
      </c>
      <c r="G5028" s="69" t="s">
        <v>1948</v>
      </c>
      <c r="AD5028" s="74"/>
      <c r="AG5028" s="74"/>
    </row>
    <row r="5029" spans="1:33" ht="14.4">
      <c r="A5029" s="27" t="str">
        <f>VLOOKUP(C5029,'user list'!A:B,2,0)</f>
        <v>ITDD</v>
      </c>
      <c r="B5029" s="172">
        <v>45812.447685185187</v>
      </c>
      <c r="C5029" s="69" t="s">
        <v>219</v>
      </c>
      <c r="D5029" s="69" t="s">
        <v>1937</v>
      </c>
      <c r="E5029" s="69" t="s">
        <v>2463</v>
      </c>
      <c r="F5029" s="69">
        <v>1760</v>
      </c>
      <c r="G5029" s="69" t="s">
        <v>1939</v>
      </c>
      <c r="L5029" s="73"/>
      <c r="M5029" s="73"/>
    </row>
    <row r="5030" spans="1:33" ht="14.4">
      <c r="A5030" s="27" t="str">
        <f>VLOOKUP(C5030,'user list'!A:B,2,0)</f>
        <v>TTMD</v>
      </c>
      <c r="B5030" s="172">
        <v>45812.448194444441</v>
      </c>
      <c r="C5030" s="69" t="s">
        <v>278</v>
      </c>
      <c r="D5030" s="69" t="s">
        <v>1937</v>
      </c>
      <c r="E5030" s="69" t="s">
        <v>2029</v>
      </c>
      <c r="F5030" s="69">
        <v>1799</v>
      </c>
      <c r="G5030" s="69" t="s">
        <v>1939</v>
      </c>
    </row>
    <row r="5031" spans="1:33" ht="14.4">
      <c r="A5031" s="27" t="str">
        <f>VLOOKUP(C5031,'user list'!A:B,2,0)</f>
        <v>TTMD</v>
      </c>
      <c r="B5031" s="172">
        <v>45812.448865740742</v>
      </c>
      <c r="C5031" s="69" t="s">
        <v>278</v>
      </c>
      <c r="D5031" s="69" t="s">
        <v>1937</v>
      </c>
      <c r="E5031" s="69" t="s">
        <v>2029</v>
      </c>
      <c r="F5031" s="69">
        <v>1799</v>
      </c>
      <c r="G5031" s="69" t="s">
        <v>1947</v>
      </c>
      <c r="O5031" s="73"/>
      <c r="P5031" s="73"/>
    </row>
    <row r="5032" spans="1:33" ht="14.4">
      <c r="A5032" s="27" t="str">
        <f>VLOOKUP(C5032,'user list'!A:B,2,0)</f>
        <v>TTMD</v>
      </c>
      <c r="B5032" s="172">
        <v>45812.448865740742</v>
      </c>
      <c r="C5032" s="69" t="s">
        <v>278</v>
      </c>
      <c r="D5032" s="69" t="s">
        <v>1937</v>
      </c>
      <c r="E5032" s="69" t="s">
        <v>2029</v>
      </c>
      <c r="F5032" s="69">
        <v>1799</v>
      </c>
      <c r="G5032" s="69" t="s">
        <v>1948</v>
      </c>
      <c r="O5032" s="73"/>
      <c r="P5032" s="73"/>
    </row>
    <row r="5033" spans="1:33" ht="14.4">
      <c r="A5033" s="27" t="str">
        <f>VLOOKUP(C5033,'user list'!A:B,2,0)</f>
        <v>TTMD</v>
      </c>
      <c r="B5033" s="172">
        <v>45812.448865740742</v>
      </c>
      <c r="C5033" s="69" t="s">
        <v>278</v>
      </c>
      <c r="D5033" s="69" t="s">
        <v>1937</v>
      </c>
      <c r="E5033" s="69" t="s">
        <v>2029</v>
      </c>
      <c r="F5033" s="69">
        <v>1799</v>
      </c>
      <c r="G5033" s="69" t="s">
        <v>1939</v>
      </c>
    </row>
    <row r="5034" spans="1:33" ht="14.4">
      <c r="A5034" s="27" t="str">
        <f>VLOOKUP(C5034,'user list'!A:B,2,0)</f>
        <v>Admin</v>
      </c>
      <c r="B5034" s="172">
        <v>45812.448865740742</v>
      </c>
      <c r="C5034" s="69" t="s">
        <v>186</v>
      </c>
      <c r="D5034" s="69" t="s">
        <v>1937</v>
      </c>
      <c r="E5034" s="69" t="s">
        <v>2029</v>
      </c>
      <c r="F5034" s="69">
        <v>1799</v>
      </c>
      <c r="G5034" s="69" t="s">
        <v>1948</v>
      </c>
    </row>
    <row r="5035" spans="1:33" ht="14.4">
      <c r="A5035" s="27" t="str">
        <f>VLOOKUP(C5035,'user list'!A:B,2,0)</f>
        <v>OCM</v>
      </c>
      <c r="B5035" s="172">
        <v>45812.448935185188</v>
      </c>
      <c r="C5035" s="69" t="s">
        <v>236</v>
      </c>
      <c r="D5035" s="69" t="s">
        <v>1937</v>
      </c>
      <c r="E5035" s="69" t="s">
        <v>2100</v>
      </c>
      <c r="F5035" s="69">
        <v>1075</v>
      </c>
      <c r="G5035" s="69" t="s">
        <v>1939</v>
      </c>
    </row>
    <row r="5036" spans="1:33" ht="14.4">
      <c r="A5036" s="27" t="str">
        <f>VLOOKUP(C5036,'user list'!A:B,2,0)</f>
        <v>CArD</v>
      </c>
      <c r="B5036" s="172">
        <v>45812.449131944442</v>
      </c>
      <c r="C5036" s="69" t="s">
        <v>277</v>
      </c>
      <c r="D5036" s="69" t="s">
        <v>1937</v>
      </c>
      <c r="E5036" s="69" t="s">
        <v>2483</v>
      </c>
      <c r="F5036" s="69">
        <v>1805</v>
      </c>
      <c r="G5036" s="69" t="s">
        <v>1939</v>
      </c>
      <c r="AD5036" s="73"/>
      <c r="AE5036" s="73"/>
    </row>
    <row r="5037" spans="1:33" ht="14.4">
      <c r="A5037" s="27" t="str">
        <f>VLOOKUP(C5037,'user list'!A:B,2,0)</f>
        <v>TTMD</v>
      </c>
      <c r="B5037" s="172">
        <v>45812.449155092596</v>
      </c>
      <c r="C5037" s="69" t="s">
        <v>278</v>
      </c>
      <c r="D5037" s="69" t="s">
        <v>1937</v>
      </c>
      <c r="E5037" s="69" t="s">
        <v>2463</v>
      </c>
      <c r="F5037" s="69">
        <v>1760</v>
      </c>
      <c r="G5037" s="69" t="s">
        <v>1939</v>
      </c>
    </row>
    <row r="5038" spans="1:33" ht="14.4">
      <c r="A5038" s="27" t="str">
        <f>VLOOKUP(C5038,'user list'!A:B,2,0)</f>
        <v>CArD</v>
      </c>
      <c r="B5038" s="172">
        <v>45812.449282407404</v>
      </c>
      <c r="C5038" s="69" t="s">
        <v>277</v>
      </c>
      <c r="D5038" s="69" t="s">
        <v>1937</v>
      </c>
      <c r="E5038" s="69" t="s">
        <v>2482</v>
      </c>
      <c r="F5038" s="69">
        <v>1802</v>
      </c>
      <c r="G5038" s="69" t="s">
        <v>1939</v>
      </c>
      <c r="L5038" s="73"/>
      <c r="M5038" s="73"/>
    </row>
    <row r="5039" spans="1:33" ht="14.4">
      <c r="A5039" s="27" t="str">
        <f>VLOOKUP(C5039,'user list'!A:B,2,0)</f>
        <v>CArD</v>
      </c>
      <c r="B5039" s="172">
        <v>45812.449293981481</v>
      </c>
      <c r="C5039" s="69" t="s">
        <v>277</v>
      </c>
      <c r="D5039" s="69" t="s">
        <v>1937</v>
      </c>
      <c r="E5039" s="69" t="s">
        <v>2463</v>
      </c>
      <c r="F5039" s="69">
        <v>1760</v>
      </c>
      <c r="G5039" s="69" t="s">
        <v>1939</v>
      </c>
    </row>
    <row r="5040" spans="1:33" ht="14.4">
      <c r="A5040" s="27" t="str">
        <f>VLOOKUP(C5040,'user list'!A:B,2,0)</f>
        <v>TTMD</v>
      </c>
      <c r="B5040" s="172">
        <v>45812.449664351851</v>
      </c>
      <c r="C5040" s="69" t="s">
        <v>278</v>
      </c>
      <c r="D5040" s="69" t="s">
        <v>1937</v>
      </c>
      <c r="E5040" s="69" t="s">
        <v>2463</v>
      </c>
      <c r="F5040" s="69">
        <v>1760</v>
      </c>
      <c r="G5040" s="69" t="s">
        <v>1947</v>
      </c>
    </row>
    <row r="5041" spans="1:57" ht="14.4">
      <c r="A5041" s="27" t="str">
        <f>VLOOKUP(C5041,'user list'!A:B,2,0)</f>
        <v>TTMD</v>
      </c>
      <c r="B5041" s="172">
        <v>45812.449664351851</v>
      </c>
      <c r="C5041" s="69" t="s">
        <v>278</v>
      </c>
      <c r="D5041" s="69" t="s">
        <v>1937</v>
      </c>
      <c r="E5041" s="69" t="s">
        <v>2463</v>
      </c>
      <c r="F5041" s="69">
        <v>1760</v>
      </c>
      <c r="G5041" s="69" t="s">
        <v>1948</v>
      </c>
    </row>
    <row r="5042" spans="1:57" ht="14.4">
      <c r="A5042" s="27" t="str">
        <f>VLOOKUP(C5042,'user list'!A:B,2,0)</f>
        <v>TTMD</v>
      </c>
      <c r="B5042" s="172">
        <v>45812.449664351851</v>
      </c>
      <c r="C5042" s="69" t="s">
        <v>278</v>
      </c>
      <c r="D5042" s="69" t="s">
        <v>1937</v>
      </c>
      <c r="E5042" s="69" t="s">
        <v>2463</v>
      </c>
      <c r="F5042" s="69">
        <v>1760</v>
      </c>
      <c r="G5042" s="69" t="s">
        <v>1939</v>
      </c>
      <c r="R5042" s="73"/>
      <c r="S5042" s="73"/>
    </row>
    <row r="5043" spans="1:57" ht="14.4">
      <c r="A5043" s="27" t="str">
        <f>VLOOKUP(C5043,'user list'!A:B,2,0)</f>
        <v>Admin</v>
      </c>
      <c r="B5043" s="172">
        <v>45812.449664351851</v>
      </c>
      <c r="C5043" s="69" t="s">
        <v>186</v>
      </c>
      <c r="D5043" s="69" t="s">
        <v>1937</v>
      </c>
      <c r="E5043" s="69" t="s">
        <v>2463</v>
      </c>
      <c r="F5043" s="69">
        <v>1760</v>
      </c>
      <c r="G5043" s="69" t="s">
        <v>1948</v>
      </c>
    </row>
    <row r="5044" spans="1:57" ht="14.4">
      <c r="A5044" s="27" t="str">
        <f>VLOOKUP(C5044,'user list'!A:B,2,0)</f>
        <v>OCM</v>
      </c>
      <c r="B5044" s="172">
        <v>45812.450208333335</v>
      </c>
      <c r="C5044" s="69" t="s">
        <v>236</v>
      </c>
      <c r="D5044" s="69" t="s">
        <v>1937</v>
      </c>
      <c r="E5044" s="69" t="s">
        <v>2047</v>
      </c>
      <c r="F5044" s="69">
        <v>1768</v>
      </c>
      <c r="G5044" s="69" t="s">
        <v>1939</v>
      </c>
      <c r="O5044" s="73"/>
      <c r="P5044" s="73"/>
    </row>
    <row r="5045" spans="1:57" ht="14.4">
      <c r="A5045" s="27" t="str">
        <f>VLOOKUP(C5045,'user list'!A:B,2,0)</f>
        <v>CHD</v>
      </c>
      <c r="B5045" s="172">
        <v>45812.451423611114</v>
      </c>
      <c r="C5045" s="69" t="s">
        <v>203</v>
      </c>
      <c r="D5045" s="69" t="s">
        <v>1937</v>
      </c>
      <c r="E5045" s="69" t="s">
        <v>2039</v>
      </c>
      <c r="F5045" s="69">
        <v>1851</v>
      </c>
      <c r="G5045" s="69" t="s">
        <v>1939</v>
      </c>
      <c r="BB5045" s="74"/>
      <c r="BE5045" s="74"/>
    </row>
    <row r="5046" spans="1:57" ht="14.4">
      <c r="A5046" s="27" t="str">
        <f>VLOOKUP(C5046,'user list'!A:B,2,0)</f>
        <v>Admin</v>
      </c>
      <c r="B5046" s="172">
        <v>45812.451620370368</v>
      </c>
      <c r="C5046" s="69" t="s">
        <v>186</v>
      </c>
      <c r="D5046" s="69" t="s">
        <v>1937</v>
      </c>
      <c r="E5046" s="69" t="s">
        <v>2506</v>
      </c>
      <c r="F5046" s="69">
        <v>1850</v>
      </c>
      <c r="G5046" s="69" t="s">
        <v>1939</v>
      </c>
      <c r="L5046" s="73"/>
      <c r="M5046" s="73"/>
    </row>
    <row r="5047" spans="1:57" ht="14.4">
      <c r="A5047" s="27" t="str">
        <f>VLOOKUP(C5047,'user list'!A:B,2,0)</f>
        <v>Admin</v>
      </c>
      <c r="B5047" s="172">
        <v>45812.451643518521</v>
      </c>
      <c r="C5047" s="69" t="s">
        <v>186</v>
      </c>
      <c r="D5047" s="69" t="s">
        <v>1937</v>
      </c>
      <c r="E5047" s="69" t="s">
        <v>1989</v>
      </c>
      <c r="F5047" s="69">
        <v>1848</v>
      </c>
      <c r="G5047" s="69" t="s">
        <v>1939</v>
      </c>
      <c r="L5047" s="73"/>
      <c r="M5047" s="73"/>
    </row>
    <row r="5048" spans="1:57" ht="14.4">
      <c r="A5048" s="27" t="str">
        <f>VLOOKUP(C5048,'user list'!A:B,2,0)</f>
        <v>Admin</v>
      </c>
      <c r="B5048" s="172">
        <v>45812.451655092591</v>
      </c>
      <c r="C5048" s="69" t="s">
        <v>186</v>
      </c>
      <c r="D5048" s="69" t="s">
        <v>1937</v>
      </c>
      <c r="E5048" s="69" t="s">
        <v>2508</v>
      </c>
      <c r="F5048" s="69">
        <v>1853</v>
      </c>
      <c r="G5048" s="69" t="s">
        <v>1939</v>
      </c>
      <c r="O5048" s="73"/>
      <c r="P5048" s="73"/>
    </row>
    <row r="5049" spans="1:57" ht="14.4">
      <c r="A5049" s="27" t="str">
        <f>VLOOKUP(C5049,'user list'!A:B,2,0)</f>
        <v>ITDD</v>
      </c>
      <c r="B5049" s="172">
        <v>45812.451689814814</v>
      </c>
      <c r="C5049" s="69" t="s">
        <v>219</v>
      </c>
      <c r="D5049" s="69" t="s">
        <v>1937</v>
      </c>
      <c r="E5049" s="69" t="s">
        <v>2507</v>
      </c>
      <c r="F5049" s="69">
        <v>1852</v>
      </c>
      <c r="G5049" s="69" t="s">
        <v>1939</v>
      </c>
      <c r="O5049" s="73"/>
      <c r="P5049" s="73"/>
    </row>
    <row r="5050" spans="1:57" ht="14.4">
      <c r="A5050" s="27" t="str">
        <f>VLOOKUP(C5050,'user list'!A:B,2,0)</f>
        <v>OCM</v>
      </c>
      <c r="B5050" s="172">
        <v>45812.45171296296</v>
      </c>
      <c r="C5050" s="69" t="s">
        <v>236</v>
      </c>
      <c r="D5050" s="69" t="s">
        <v>1937</v>
      </c>
      <c r="E5050" s="69" t="s">
        <v>2512</v>
      </c>
      <c r="F5050" s="69">
        <v>1857</v>
      </c>
      <c r="G5050" s="69" t="s">
        <v>2440</v>
      </c>
    </row>
    <row r="5051" spans="1:57" ht="14.4">
      <c r="A5051" s="27" t="str">
        <f>VLOOKUP(C5051,'user list'!A:B,2,0)</f>
        <v>Admin</v>
      </c>
      <c r="B5051" s="172">
        <v>45812.45171296296</v>
      </c>
      <c r="C5051" s="69" t="s">
        <v>186</v>
      </c>
      <c r="D5051" s="69" t="s">
        <v>1937</v>
      </c>
      <c r="E5051" s="69" t="s">
        <v>2512</v>
      </c>
      <c r="F5051" s="69">
        <v>1857</v>
      </c>
      <c r="G5051" s="69" t="s">
        <v>1948</v>
      </c>
    </row>
    <row r="5052" spans="1:57" ht="14.4">
      <c r="A5052" s="27" t="str">
        <f>VLOOKUP(C5052,'user list'!A:B,2,0)</f>
        <v>Admin</v>
      </c>
      <c r="B5052" s="172">
        <v>45812.45171296296</v>
      </c>
      <c r="C5052" s="69" t="s">
        <v>186</v>
      </c>
      <c r="D5052" s="69" t="s">
        <v>1937</v>
      </c>
      <c r="E5052" s="69" t="s">
        <v>2512</v>
      </c>
      <c r="F5052" s="69">
        <v>1857</v>
      </c>
      <c r="G5052" s="69" t="s">
        <v>1948</v>
      </c>
    </row>
    <row r="5053" spans="1:57" ht="14.4">
      <c r="A5053" s="27" t="str">
        <f>VLOOKUP(C5053,'user list'!A:B,2,0)</f>
        <v>Admin</v>
      </c>
      <c r="B5053" s="172">
        <v>45812.451724537037</v>
      </c>
      <c r="C5053" s="69" t="s">
        <v>186</v>
      </c>
      <c r="D5053" s="69" t="s">
        <v>1937</v>
      </c>
      <c r="E5053" s="69" t="s">
        <v>2512</v>
      </c>
      <c r="F5053" s="69">
        <v>1857</v>
      </c>
      <c r="G5053" s="69" t="s">
        <v>2513</v>
      </c>
      <c r="O5053" s="73"/>
      <c r="P5053" s="73"/>
    </row>
    <row r="5054" spans="1:57" ht="14.4">
      <c r="A5054" s="27" t="str">
        <f>VLOOKUP(C5054,'user list'!A:B,2,0)</f>
        <v>Admin</v>
      </c>
      <c r="B5054" s="172">
        <v>45812.451724537037</v>
      </c>
      <c r="C5054" s="69" t="s">
        <v>186</v>
      </c>
      <c r="D5054" s="69" t="s">
        <v>1937</v>
      </c>
      <c r="E5054" s="69" t="s">
        <v>2512</v>
      </c>
      <c r="F5054" s="69">
        <v>1857</v>
      </c>
      <c r="G5054" s="69" t="s">
        <v>1948</v>
      </c>
      <c r="O5054" s="73"/>
      <c r="P5054" s="73"/>
    </row>
    <row r="5055" spans="1:57" ht="14.4">
      <c r="A5055" s="27" t="str">
        <f>VLOOKUP(C5055,'user list'!A:B,2,0)</f>
        <v>Admin</v>
      </c>
      <c r="B5055" s="172">
        <v>45812.451724537037</v>
      </c>
      <c r="C5055" s="69" t="s">
        <v>186</v>
      </c>
      <c r="D5055" s="69" t="s">
        <v>1937</v>
      </c>
      <c r="E5055" s="69" t="s">
        <v>2047</v>
      </c>
      <c r="F5055" s="69">
        <v>1768</v>
      </c>
      <c r="G5055" s="69" t="s">
        <v>1948</v>
      </c>
      <c r="O5055" s="73"/>
      <c r="P5055" s="73"/>
    </row>
    <row r="5056" spans="1:57" ht="14.4">
      <c r="A5056" s="27" t="str">
        <f>VLOOKUP(C5056,'user list'!A:B,2,0)</f>
        <v>Admin</v>
      </c>
      <c r="B5056" s="172">
        <v>45812.451724537037</v>
      </c>
      <c r="C5056" s="69" t="s">
        <v>186</v>
      </c>
      <c r="D5056" s="69" t="s">
        <v>1937</v>
      </c>
      <c r="E5056" s="69" t="s">
        <v>2512</v>
      </c>
      <c r="F5056" s="69">
        <v>1857</v>
      </c>
      <c r="G5056" s="69" t="s">
        <v>1948</v>
      </c>
      <c r="L5056" s="73"/>
      <c r="M5056" s="73"/>
    </row>
    <row r="5057" spans="1:34" ht="14.4">
      <c r="A5057" s="27" t="str">
        <f>VLOOKUP(C5057,'user list'!A:B,2,0)</f>
        <v>Admin</v>
      </c>
      <c r="B5057" s="172">
        <v>45812.451724537037</v>
      </c>
      <c r="C5057" s="69" t="s">
        <v>186</v>
      </c>
      <c r="D5057" s="69" t="s">
        <v>1937</v>
      </c>
      <c r="E5057" s="69" t="s">
        <v>2512</v>
      </c>
      <c r="F5057" s="69">
        <v>1857</v>
      </c>
      <c r="G5057" s="69" t="s">
        <v>1947</v>
      </c>
      <c r="L5057" s="73"/>
      <c r="M5057" s="73"/>
    </row>
    <row r="5058" spans="1:34" ht="14.4">
      <c r="A5058" s="27" t="str">
        <f>VLOOKUP(C5058,'user list'!A:B,2,0)</f>
        <v>Admin</v>
      </c>
      <c r="B5058" s="172">
        <v>45812.451724537037</v>
      </c>
      <c r="C5058" s="69" t="s">
        <v>186</v>
      </c>
      <c r="D5058" s="69" t="s">
        <v>1937</v>
      </c>
      <c r="E5058" s="69" t="s">
        <v>2047</v>
      </c>
      <c r="F5058" s="69">
        <v>1768</v>
      </c>
      <c r="G5058" s="69" t="s">
        <v>1947</v>
      </c>
      <c r="O5058" s="73"/>
      <c r="P5058" s="73"/>
    </row>
    <row r="5059" spans="1:34" ht="14.4">
      <c r="A5059" s="27" t="str">
        <f>VLOOKUP(C5059,'user list'!A:B,2,0)</f>
        <v>Admin</v>
      </c>
      <c r="B5059" s="172">
        <v>45812.451724537037</v>
      </c>
      <c r="C5059" s="69" t="s">
        <v>186</v>
      </c>
      <c r="D5059" s="69" t="s">
        <v>1937</v>
      </c>
      <c r="E5059" s="69" t="s">
        <v>2047</v>
      </c>
      <c r="F5059" s="69">
        <v>1768</v>
      </c>
      <c r="G5059" s="69" t="s">
        <v>1948</v>
      </c>
    </row>
    <row r="5060" spans="1:34" ht="14.4">
      <c r="A5060" s="27" t="str">
        <f>VLOOKUP(C5060,'user list'!A:B,2,0)</f>
        <v>Admin</v>
      </c>
      <c r="B5060" s="172">
        <v>45812.451724537037</v>
      </c>
      <c r="C5060" s="69" t="s">
        <v>186</v>
      </c>
      <c r="D5060" s="69" t="s">
        <v>1937</v>
      </c>
      <c r="E5060" s="69" t="s">
        <v>2512</v>
      </c>
      <c r="F5060" s="69">
        <v>1857</v>
      </c>
      <c r="G5060" s="69" t="s">
        <v>1948</v>
      </c>
      <c r="AG5060" s="73"/>
      <c r="AH5060" s="73"/>
    </row>
    <row r="5061" spans="1:34" ht="14.4">
      <c r="A5061" s="27" t="str">
        <f>VLOOKUP(C5061,'user list'!A:B,2,0)</f>
        <v>Admin</v>
      </c>
      <c r="B5061" s="172">
        <v>45812.451724537037</v>
      </c>
      <c r="C5061" s="69" t="s">
        <v>186</v>
      </c>
      <c r="D5061" s="69" t="s">
        <v>1937</v>
      </c>
      <c r="E5061" s="69" t="s">
        <v>2512</v>
      </c>
      <c r="F5061" s="69">
        <v>1857</v>
      </c>
      <c r="G5061" s="69" t="s">
        <v>1947</v>
      </c>
    </row>
    <row r="5062" spans="1:34" ht="14.4">
      <c r="A5062" s="27" t="str">
        <f>VLOOKUP(C5062,'user list'!A:B,2,0)</f>
        <v>Admin</v>
      </c>
      <c r="B5062" s="172">
        <v>45812.451724537037</v>
      </c>
      <c r="C5062" s="69" t="s">
        <v>186</v>
      </c>
      <c r="D5062" s="69" t="s">
        <v>1937</v>
      </c>
      <c r="E5062" s="69" t="s">
        <v>2512</v>
      </c>
      <c r="F5062" s="69">
        <v>1857</v>
      </c>
      <c r="G5062" s="69" t="s">
        <v>1948</v>
      </c>
      <c r="L5062" s="74"/>
      <c r="O5062" s="73"/>
      <c r="P5062" s="73"/>
    </row>
    <row r="5063" spans="1:34" ht="14.4">
      <c r="A5063" s="27" t="str">
        <f>VLOOKUP(C5063,'user list'!A:B,2,0)</f>
        <v>Admin</v>
      </c>
      <c r="B5063" s="172">
        <v>45812.451724537037</v>
      </c>
      <c r="C5063" s="69" t="s">
        <v>186</v>
      </c>
      <c r="D5063" s="69" t="s">
        <v>1937</v>
      </c>
      <c r="E5063" s="69" t="s">
        <v>2047</v>
      </c>
      <c r="F5063" s="69">
        <v>1768</v>
      </c>
      <c r="G5063" s="69" t="s">
        <v>1948</v>
      </c>
    </row>
    <row r="5064" spans="1:34" ht="14.4">
      <c r="A5064" s="27" t="str">
        <f>VLOOKUP(C5064,'user list'!A:B,2,0)</f>
        <v>Admin</v>
      </c>
      <c r="B5064" s="172">
        <v>45812.45175925926</v>
      </c>
      <c r="C5064" s="69" t="s">
        <v>186</v>
      </c>
      <c r="D5064" s="69" t="s">
        <v>1937</v>
      </c>
      <c r="E5064" s="69" t="s">
        <v>2507</v>
      </c>
      <c r="F5064" s="69">
        <v>1852</v>
      </c>
      <c r="G5064" s="69" t="s">
        <v>1939</v>
      </c>
    </row>
    <row r="5065" spans="1:34" ht="14.4">
      <c r="A5065" s="27" t="str">
        <f>VLOOKUP(C5065,'user list'!A:B,2,0)</f>
        <v>Admin</v>
      </c>
      <c r="B5065" s="172">
        <v>45812.451967592591</v>
      </c>
      <c r="C5065" s="69" t="s">
        <v>186</v>
      </c>
      <c r="D5065" s="69" t="s">
        <v>1937</v>
      </c>
      <c r="E5065" s="69" t="s">
        <v>2509</v>
      </c>
      <c r="F5065" s="69">
        <v>1854</v>
      </c>
      <c r="G5065" s="69" t="s">
        <v>1939</v>
      </c>
    </row>
    <row r="5066" spans="1:34" ht="14.4">
      <c r="A5066" s="27" t="str">
        <f>VLOOKUP(C5066,'user list'!A:B,2,0)</f>
        <v>Admin</v>
      </c>
      <c r="B5066" s="172">
        <v>45812.453842592593</v>
      </c>
      <c r="C5066" s="69" t="s">
        <v>186</v>
      </c>
      <c r="D5066" s="69" t="s">
        <v>1937</v>
      </c>
      <c r="E5066" s="69" t="s">
        <v>2444</v>
      </c>
      <c r="F5066" s="69">
        <v>1730</v>
      </c>
      <c r="G5066" s="69" t="s">
        <v>1939</v>
      </c>
    </row>
    <row r="5067" spans="1:34" ht="14.4">
      <c r="A5067" s="27" t="str">
        <f>VLOOKUP(C5067,'user list'!A:B,2,0)</f>
        <v>CTO</v>
      </c>
      <c r="B5067" s="172">
        <v>45812.454155092593</v>
      </c>
      <c r="C5067" s="69" t="s">
        <v>207</v>
      </c>
      <c r="D5067" s="69" t="s">
        <v>1937</v>
      </c>
      <c r="E5067" s="69" t="s">
        <v>2514</v>
      </c>
      <c r="F5067" s="69">
        <v>1858</v>
      </c>
      <c r="G5067" s="69" t="s">
        <v>2440</v>
      </c>
    </row>
    <row r="5068" spans="1:34" ht="14.4">
      <c r="A5068" s="27" t="str">
        <f>VLOOKUP(C5068,'user list'!A:B,2,0)</f>
        <v>Admin</v>
      </c>
      <c r="B5068" s="172">
        <v>45812.454155092593</v>
      </c>
      <c r="C5068" s="69" t="s">
        <v>186</v>
      </c>
      <c r="D5068" s="69" t="s">
        <v>1937</v>
      </c>
      <c r="E5068" s="69" t="s">
        <v>2514</v>
      </c>
      <c r="F5068" s="69">
        <v>1858</v>
      </c>
      <c r="G5068" s="69" t="s">
        <v>1948</v>
      </c>
    </row>
    <row r="5069" spans="1:34" ht="14.4">
      <c r="A5069" s="27" t="str">
        <f>VLOOKUP(C5069,'user list'!A:B,2,0)</f>
        <v>Admin</v>
      </c>
      <c r="B5069" s="172">
        <v>45812.454155092593</v>
      </c>
      <c r="C5069" s="69" t="s">
        <v>186</v>
      </c>
      <c r="D5069" s="69" t="s">
        <v>1937</v>
      </c>
      <c r="E5069" s="69" t="s">
        <v>2514</v>
      </c>
      <c r="F5069" s="69">
        <v>1858</v>
      </c>
      <c r="G5069" s="69" t="s">
        <v>1948</v>
      </c>
    </row>
    <row r="5070" spans="1:34" ht="14.4">
      <c r="A5070" s="27" t="str">
        <f>VLOOKUP(C5070,'user list'!A:B,2,0)</f>
        <v>Admin</v>
      </c>
      <c r="B5070" s="172">
        <v>45812.454155092593</v>
      </c>
      <c r="C5070" s="69" t="s">
        <v>186</v>
      </c>
      <c r="D5070" s="69" t="s">
        <v>1937</v>
      </c>
      <c r="E5070" s="69" t="s">
        <v>2514</v>
      </c>
      <c r="F5070" s="69">
        <v>1858</v>
      </c>
      <c r="G5070" s="69" t="s">
        <v>1948</v>
      </c>
    </row>
    <row r="5071" spans="1:34" ht="14.4">
      <c r="A5071" s="27" t="str">
        <f>VLOOKUP(C5071,'user list'!A:B,2,0)</f>
        <v>Admin</v>
      </c>
      <c r="B5071" s="172">
        <v>45812.454155092593</v>
      </c>
      <c r="C5071" s="69" t="s">
        <v>186</v>
      </c>
      <c r="D5071" s="69" t="s">
        <v>1937</v>
      </c>
      <c r="E5071" s="69" t="s">
        <v>2514</v>
      </c>
      <c r="F5071" s="69">
        <v>1858</v>
      </c>
      <c r="G5071" s="69" t="s">
        <v>1947</v>
      </c>
    </row>
    <row r="5072" spans="1:34" ht="14.4">
      <c r="A5072" s="27" t="str">
        <f>VLOOKUP(C5072,'user list'!A:B,2,0)</f>
        <v>CTO</v>
      </c>
      <c r="B5072" s="172">
        <v>45812.454317129632</v>
      </c>
      <c r="C5072" s="69" t="s">
        <v>207</v>
      </c>
      <c r="D5072" s="69" t="s">
        <v>1937</v>
      </c>
      <c r="E5072" s="69" t="s">
        <v>2514</v>
      </c>
      <c r="F5072" s="69">
        <v>1858</v>
      </c>
      <c r="G5072" s="69" t="s">
        <v>1939</v>
      </c>
    </row>
    <row r="5073" spans="1:19" ht="14.4">
      <c r="A5073" s="27" t="str">
        <f>VLOOKUP(C5073,'user list'!A:B,2,0)</f>
        <v>OCAs</v>
      </c>
      <c r="B5073" s="172">
        <v>45812.454687500001</v>
      </c>
      <c r="C5073" s="69" t="s">
        <v>279</v>
      </c>
      <c r="D5073" s="69" t="s">
        <v>1937</v>
      </c>
      <c r="E5073" s="69" t="s">
        <v>2039</v>
      </c>
      <c r="F5073" s="69">
        <v>1816</v>
      </c>
      <c r="G5073" s="69" t="s">
        <v>1939</v>
      </c>
    </row>
    <row r="5074" spans="1:19" ht="14.4">
      <c r="A5074" s="27" t="str">
        <f>VLOOKUP(C5074,'user list'!A:B,2,0)</f>
        <v>OCAs</v>
      </c>
      <c r="B5074" s="172">
        <v>45812.454965277779</v>
      </c>
      <c r="C5074" s="69" t="s">
        <v>279</v>
      </c>
      <c r="D5074" s="69" t="s">
        <v>1937</v>
      </c>
      <c r="E5074" s="69" t="s">
        <v>2039</v>
      </c>
      <c r="F5074" s="69">
        <v>1816</v>
      </c>
      <c r="G5074" s="69" t="s">
        <v>1947</v>
      </c>
    </row>
    <row r="5075" spans="1:19" ht="14.4">
      <c r="A5075" s="27" t="str">
        <f>VLOOKUP(C5075,'user list'!A:B,2,0)</f>
        <v>OCAs</v>
      </c>
      <c r="B5075" s="172">
        <v>45812.454965277779</v>
      </c>
      <c r="C5075" s="69" t="s">
        <v>279</v>
      </c>
      <c r="D5075" s="69" t="s">
        <v>1937</v>
      </c>
      <c r="E5075" s="69" t="s">
        <v>2039</v>
      </c>
      <c r="F5075" s="69">
        <v>1816</v>
      </c>
      <c r="G5075" s="69" t="s">
        <v>1948</v>
      </c>
      <c r="R5075" s="73"/>
      <c r="S5075" s="73"/>
    </row>
    <row r="5076" spans="1:19" ht="14.4">
      <c r="A5076" s="27" t="str">
        <f>VLOOKUP(C5076,'user list'!A:B,2,0)</f>
        <v>OCAs</v>
      </c>
      <c r="B5076" s="172">
        <v>45812.454965277779</v>
      </c>
      <c r="C5076" s="69" t="s">
        <v>279</v>
      </c>
      <c r="D5076" s="69" t="s">
        <v>1937</v>
      </c>
      <c r="E5076" s="69" t="s">
        <v>2039</v>
      </c>
      <c r="F5076" s="69">
        <v>1816</v>
      </c>
      <c r="G5076" s="69" t="s">
        <v>1939</v>
      </c>
    </row>
    <row r="5077" spans="1:19" ht="14.4">
      <c r="A5077" s="27" t="str">
        <f>VLOOKUP(C5077,'user list'!A:B,2,0)</f>
        <v>Admin</v>
      </c>
      <c r="B5077" s="172">
        <v>45812.454965277779</v>
      </c>
      <c r="C5077" s="69" t="s">
        <v>186</v>
      </c>
      <c r="D5077" s="69" t="s">
        <v>1937</v>
      </c>
      <c r="E5077" s="69" t="s">
        <v>2039</v>
      </c>
      <c r="F5077" s="69">
        <v>1816</v>
      </c>
      <c r="G5077" s="69" t="s">
        <v>1948</v>
      </c>
    </row>
    <row r="5078" spans="1:19" ht="14.4">
      <c r="A5078" s="27" t="str">
        <f>VLOOKUP(C5078,'user list'!A:B,2,0)</f>
        <v>OCAs</v>
      </c>
      <c r="B5078" s="172">
        <v>45812.455358796295</v>
      </c>
      <c r="C5078" s="69" t="s">
        <v>279</v>
      </c>
      <c r="D5078" s="69" t="s">
        <v>1937</v>
      </c>
      <c r="E5078" s="69" t="s">
        <v>1974</v>
      </c>
      <c r="F5078" s="69">
        <v>1811</v>
      </c>
      <c r="G5078" s="69" t="s">
        <v>1939</v>
      </c>
    </row>
    <row r="5079" spans="1:19" ht="14.4">
      <c r="A5079" s="27" t="str">
        <f>VLOOKUP(C5079,'user list'!A:B,2,0)</f>
        <v>OCAs</v>
      </c>
      <c r="B5079" s="172">
        <v>45812.455451388887</v>
      </c>
      <c r="C5079" s="69" t="s">
        <v>279</v>
      </c>
      <c r="D5079" s="69" t="s">
        <v>1937</v>
      </c>
      <c r="E5079" s="69" t="s">
        <v>2001</v>
      </c>
      <c r="F5079" s="69">
        <v>1813</v>
      </c>
      <c r="G5079" s="69" t="s">
        <v>1939</v>
      </c>
    </row>
    <row r="5080" spans="1:19" ht="14.4">
      <c r="A5080" s="27" t="str">
        <f>VLOOKUP(C5080,'user list'!A:B,2,0)</f>
        <v>OCM</v>
      </c>
      <c r="B5080" s="172">
        <v>45812.455625000002</v>
      </c>
      <c r="C5080" s="69" t="s">
        <v>236</v>
      </c>
      <c r="D5080" s="69" t="s">
        <v>1937</v>
      </c>
      <c r="E5080" s="69" t="s">
        <v>2512</v>
      </c>
      <c r="F5080" s="69">
        <v>1857</v>
      </c>
      <c r="G5080" s="69" t="s">
        <v>1939</v>
      </c>
    </row>
    <row r="5081" spans="1:19" ht="14.4">
      <c r="A5081" s="27" t="str">
        <f>VLOOKUP(C5081,'user list'!A:B,2,0)</f>
        <v>OCAs</v>
      </c>
      <c r="B5081" s="172">
        <v>45812.455810185187</v>
      </c>
      <c r="C5081" s="69" t="s">
        <v>279</v>
      </c>
      <c r="D5081" s="69" t="s">
        <v>1937</v>
      </c>
      <c r="E5081" s="69" t="s">
        <v>2478</v>
      </c>
      <c r="F5081" s="69">
        <v>1792</v>
      </c>
      <c r="G5081" s="69" t="s">
        <v>1939</v>
      </c>
    </row>
    <row r="5082" spans="1:19" ht="14.4">
      <c r="A5082" s="27" t="str">
        <f>VLOOKUP(C5082,'user list'!A:B,2,0)</f>
        <v>ITDD</v>
      </c>
      <c r="B5082" s="172">
        <v>45812.456157407411</v>
      </c>
      <c r="C5082" s="69" t="s">
        <v>219</v>
      </c>
      <c r="D5082" s="69" t="s">
        <v>1937</v>
      </c>
      <c r="E5082" s="69" t="s">
        <v>2029</v>
      </c>
      <c r="F5082" s="69">
        <v>1799</v>
      </c>
      <c r="G5082" s="69" t="s">
        <v>1939</v>
      </c>
      <c r="R5082" s="73"/>
      <c r="S5082" s="73"/>
    </row>
    <row r="5083" spans="1:19" ht="14.4">
      <c r="A5083" s="27" t="str">
        <f>VLOOKUP(C5083,'user list'!A:B,2,0)</f>
        <v>OCAs</v>
      </c>
      <c r="B5083" s="172">
        <v>45812.456388888888</v>
      </c>
      <c r="C5083" s="69" t="s">
        <v>279</v>
      </c>
      <c r="D5083" s="69" t="s">
        <v>1937</v>
      </c>
      <c r="E5083" s="69" t="s">
        <v>1387</v>
      </c>
      <c r="F5083" s="69">
        <v>1770</v>
      </c>
      <c r="G5083" s="69" t="s">
        <v>1939</v>
      </c>
    </row>
    <row r="5084" spans="1:19" ht="14.4">
      <c r="A5084" s="27" t="str">
        <f>VLOOKUP(C5084,'user list'!A:B,2,0)</f>
        <v>OCAs</v>
      </c>
      <c r="B5084" s="172">
        <v>45812.456435185188</v>
      </c>
      <c r="C5084" s="69" t="s">
        <v>279</v>
      </c>
      <c r="D5084" s="69" t="s">
        <v>1937</v>
      </c>
      <c r="E5084" s="69" t="s">
        <v>2478</v>
      </c>
      <c r="F5084" s="69">
        <v>1792</v>
      </c>
      <c r="G5084" s="69" t="s">
        <v>1939</v>
      </c>
    </row>
    <row r="5085" spans="1:19" ht="14.4">
      <c r="A5085" s="27" t="str">
        <f>VLOOKUP(C5085,'user list'!A:B,2,0)</f>
        <v>OCAs</v>
      </c>
      <c r="B5085" s="172">
        <v>45812.456620370373</v>
      </c>
      <c r="C5085" s="69" t="s">
        <v>279</v>
      </c>
      <c r="D5085" s="69" t="s">
        <v>1937</v>
      </c>
      <c r="E5085" s="69" t="s">
        <v>2478</v>
      </c>
      <c r="F5085" s="69">
        <v>1792</v>
      </c>
      <c r="G5085" s="69" t="s">
        <v>1949</v>
      </c>
      <c r="L5085" s="73"/>
      <c r="M5085" s="73"/>
    </row>
    <row r="5086" spans="1:19" ht="14.4">
      <c r="A5086" s="27" t="str">
        <f>VLOOKUP(C5086,'user list'!A:B,2,0)</f>
        <v>OCAs</v>
      </c>
      <c r="B5086" s="172">
        <v>45812.456805555557</v>
      </c>
      <c r="C5086" s="69" t="s">
        <v>279</v>
      </c>
      <c r="D5086" s="69" t="s">
        <v>1937</v>
      </c>
      <c r="E5086" s="69" t="s">
        <v>1387</v>
      </c>
      <c r="F5086" s="69">
        <v>1770</v>
      </c>
      <c r="G5086" s="69" t="s">
        <v>1939</v>
      </c>
    </row>
    <row r="5087" spans="1:19" ht="14.4">
      <c r="A5087" s="27" t="str">
        <f>VLOOKUP(C5087,'user list'!A:B,2,0)</f>
        <v>OCAs</v>
      </c>
      <c r="B5087" s="172">
        <v>45812.456863425927</v>
      </c>
      <c r="C5087" s="69" t="s">
        <v>279</v>
      </c>
      <c r="D5087" s="69" t="s">
        <v>1937</v>
      </c>
      <c r="E5087" s="69" t="s">
        <v>2464</v>
      </c>
      <c r="F5087" s="69">
        <v>1764</v>
      </c>
      <c r="G5087" s="69" t="s">
        <v>1939</v>
      </c>
    </row>
    <row r="5088" spans="1:19" ht="14.4">
      <c r="A5088" s="27" t="str">
        <f>VLOOKUP(C5088,'user list'!A:B,2,0)</f>
        <v>OCAs</v>
      </c>
      <c r="B5088" s="172">
        <v>45812.456990740742</v>
      </c>
      <c r="C5088" s="69" t="s">
        <v>279</v>
      </c>
      <c r="D5088" s="69" t="s">
        <v>1937</v>
      </c>
      <c r="E5088" s="69" t="s">
        <v>2463</v>
      </c>
      <c r="F5088" s="69">
        <v>1760</v>
      </c>
      <c r="G5088" s="69" t="s">
        <v>1939</v>
      </c>
    </row>
    <row r="5089" spans="1:16" ht="14.4">
      <c r="A5089" s="27" t="str">
        <f>VLOOKUP(C5089,'user list'!A:B,2,0)</f>
        <v>OCAs</v>
      </c>
      <c r="B5089" s="172">
        <v>45812.457002314812</v>
      </c>
      <c r="C5089" s="69" t="s">
        <v>279</v>
      </c>
      <c r="D5089" s="69" t="s">
        <v>1937</v>
      </c>
      <c r="E5089" s="69" t="s">
        <v>1427</v>
      </c>
      <c r="F5089" s="69">
        <v>1732</v>
      </c>
      <c r="G5089" s="69" t="s">
        <v>1939</v>
      </c>
    </row>
    <row r="5090" spans="1:16" ht="14.4">
      <c r="A5090" s="27" t="str">
        <f>VLOOKUP(C5090,'user list'!A:B,2,0)</f>
        <v>OCAs</v>
      </c>
      <c r="B5090" s="172">
        <v>45812.457083333335</v>
      </c>
      <c r="C5090" s="69" t="s">
        <v>279</v>
      </c>
      <c r="D5090" s="69" t="s">
        <v>1937</v>
      </c>
      <c r="E5090" s="69" t="s">
        <v>2001</v>
      </c>
      <c r="F5090" s="69">
        <v>1813</v>
      </c>
      <c r="G5090" s="69" t="s">
        <v>1939</v>
      </c>
    </row>
    <row r="5091" spans="1:16" ht="14.4">
      <c r="A5091" s="27" t="str">
        <f>VLOOKUP(C5091,'user list'!A:B,2,0)</f>
        <v>OCAs</v>
      </c>
      <c r="B5091" s="172">
        <v>45812.45716435185</v>
      </c>
      <c r="C5091" s="69" t="s">
        <v>279</v>
      </c>
      <c r="D5091" s="69" t="s">
        <v>1937</v>
      </c>
      <c r="E5091" s="69" t="s">
        <v>2478</v>
      </c>
      <c r="F5091" s="69">
        <v>1792</v>
      </c>
      <c r="G5091" s="69" t="s">
        <v>1939</v>
      </c>
    </row>
    <row r="5092" spans="1:16" ht="14.4">
      <c r="A5092" s="27" t="str">
        <f>VLOOKUP(C5092,'user list'!A:B,2,0)</f>
        <v>CTO</v>
      </c>
      <c r="B5092" s="172">
        <v>45812.45784722222</v>
      </c>
      <c r="C5092" s="69" t="s">
        <v>207</v>
      </c>
      <c r="D5092" s="69" t="s">
        <v>1937</v>
      </c>
      <c r="E5092" s="69" t="s">
        <v>2457</v>
      </c>
      <c r="F5092" s="69">
        <v>1752</v>
      </c>
      <c r="G5092" s="69" t="s">
        <v>1939</v>
      </c>
    </row>
    <row r="5093" spans="1:16" ht="14.4">
      <c r="A5093" s="27" t="str">
        <f>VLOOKUP(C5093,'user list'!A:B,2,0)</f>
        <v>CTO</v>
      </c>
      <c r="B5093" s="172">
        <v>45812.457997685182</v>
      </c>
      <c r="C5093" s="69" t="s">
        <v>207</v>
      </c>
      <c r="D5093" s="69" t="s">
        <v>1937</v>
      </c>
      <c r="E5093" s="69" t="s">
        <v>2506</v>
      </c>
      <c r="F5093" s="69">
        <v>1850</v>
      </c>
      <c r="G5093" s="69" t="s">
        <v>1939</v>
      </c>
    </row>
    <row r="5094" spans="1:16" ht="14.4">
      <c r="A5094" s="27" t="str">
        <f>VLOOKUP(C5094,'user list'!A:B,2,0)</f>
        <v>CBD</v>
      </c>
      <c r="B5094" s="172">
        <v>45812.458009259259</v>
      </c>
      <c r="C5094" s="69" t="s">
        <v>197</v>
      </c>
      <c r="D5094" s="69" t="s">
        <v>1937</v>
      </c>
      <c r="E5094" s="69" t="s">
        <v>2463</v>
      </c>
      <c r="F5094" s="69">
        <v>1760</v>
      </c>
      <c r="G5094" s="69" t="s">
        <v>1939</v>
      </c>
    </row>
    <row r="5095" spans="1:16" ht="14.4">
      <c r="A5095" s="27" t="str">
        <f>VLOOKUP(C5095,'user list'!A:B,2,0)</f>
        <v>CTO</v>
      </c>
      <c r="B5095" s="172">
        <v>45812.458020833335</v>
      </c>
      <c r="C5095" s="69" t="s">
        <v>207</v>
      </c>
      <c r="D5095" s="69" t="s">
        <v>1937</v>
      </c>
      <c r="E5095" s="69" t="s">
        <v>2507</v>
      </c>
      <c r="F5095" s="69">
        <v>1852</v>
      </c>
      <c r="G5095" s="69" t="s">
        <v>1939</v>
      </c>
    </row>
    <row r="5096" spans="1:16" ht="14.4">
      <c r="A5096" s="27" t="str">
        <f>VLOOKUP(C5096,'user list'!A:B,2,0)</f>
        <v>Admin</v>
      </c>
      <c r="B5096" s="172">
        <v>45812.458032407405</v>
      </c>
      <c r="C5096" s="69" t="s">
        <v>186</v>
      </c>
      <c r="D5096" s="69" t="s">
        <v>1937</v>
      </c>
      <c r="E5096" s="69" t="s">
        <v>2512</v>
      </c>
      <c r="F5096" s="69">
        <v>1857</v>
      </c>
      <c r="G5096" s="69" t="s">
        <v>1939</v>
      </c>
    </row>
    <row r="5097" spans="1:16" ht="14.4">
      <c r="A5097" s="27" t="str">
        <f>VLOOKUP(C5097,'user list'!A:B,2,0)</f>
        <v>Admin</v>
      </c>
      <c r="B5097" s="172">
        <v>45812.458310185182</v>
      </c>
      <c r="C5097" s="69" t="s">
        <v>186</v>
      </c>
      <c r="D5097" s="69" t="s">
        <v>1937</v>
      </c>
      <c r="E5097" s="69" t="s">
        <v>2512</v>
      </c>
      <c r="F5097" s="69">
        <v>1857</v>
      </c>
      <c r="G5097" s="69" t="s">
        <v>1939</v>
      </c>
    </row>
    <row r="5098" spans="1:16" ht="14.4">
      <c r="A5098" s="27" t="str">
        <f>VLOOKUP(C5098,'user list'!A:B,2,0)</f>
        <v>CBD</v>
      </c>
      <c r="B5098" s="172">
        <v>45812.458414351851</v>
      </c>
      <c r="C5098" s="69" t="s">
        <v>197</v>
      </c>
      <c r="D5098" s="69" t="s">
        <v>1937</v>
      </c>
      <c r="E5098" s="69" t="s">
        <v>2463</v>
      </c>
      <c r="F5098" s="69">
        <v>1760</v>
      </c>
      <c r="G5098" s="69" t="s">
        <v>1947</v>
      </c>
    </row>
    <row r="5099" spans="1:16" ht="14.4">
      <c r="A5099" s="27" t="str">
        <f>VLOOKUP(C5099,'user list'!A:B,2,0)</f>
        <v>CBD</v>
      </c>
      <c r="B5099" s="172">
        <v>45812.458414351851</v>
      </c>
      <c r="C5099" s="69" t="s">
        <v>197</v>
      </c>
      <c r="D5099" s="69" t="s">
        <v>1937</v>
      </c>
      <c r="E5099" s="69" t="s">
        <v>2463</v>
      </c>
      <c r="F5099" s="69">
        <v>1760</v>
      </c>
      <c r="G5099" s="69" t="s">
        <v>1948</v>
      </c>
    </row>
    <row r="5100" spans="1:16" ht="14.4">
      <c r="A5100" s="27" t="str">
        <f>VLOOKUP(C5100,'user list'!A:B,2,0)</f>
        <v>CBD</v>
      </c>
      <c r="B5100" s="172">
        <v>45812.458414351851</v>
      </c>
      <c r="C5100" s="69" t="s">
        <v>197</v>
      </c>
      <c r="D5100" s="69" t="s">
        <v>1937</v>
      </c>
      <c r="E5100" s="69" t="s">
        <v>2463</v>
      </c>
      <c r="F5100" s="69">
        <v>1760</v>
      </c>
      <c r="G5100" s="69" t="s">
        <v>1939</v>
      </c>
    </row>
    <row r="5101" spans="1:16" ht="14.4">
      <c r="A5101" s="27" t="str">
        <f>VLOOKUP(C5101,'user list'!A:B,2,0)</f>
        <v>Admin</v>
      </c>
      <c r="B5101" s="172">
        <v>45812.458437499998</v>
      </c>
      <c r="C5101" s="69" t="s">
        <v>186</v>
      </c>
      <c r="D5101" s="69" t="s">
        <v>1937</v>
      </c>
      <c r="E5101" s="69" t="s">
        <v>2463</v>
      </c>
      <c r="F5101" s="69">
        <v>1760</v>
      </c>
      <c r="G5101" s="69" t="s">
        <v>1948</v>
      </c>
    </row>
    <row r="5102" spans="1:16" ht="14.4">
      <c r="A5102" s="27" t="str">
        <f>VLOOKUP(C5102,'user list'!A:B,2,0)</f>
        <v>CBD</v>
      </c>
      <c r="B5102" s="172">
        <v>45812.458472222221</v>
      </c>
      <c r="C5102" s="69" t="s">
        <v>197</v>
      </c>
      <c r="D5102" s="69" t="s">
        <v>1937</v>
      </c>
      <c r="E5102" s="69" t="s">
        <v>2439</v>
      </c>
      <c r="F5102" s="69">
        <v>1444</v>
      </c>
      <c r="G5102" s="69" t="s">
        <v>1939</v>
      </c>
    </row>
    <row r="5103" spans="1:16" ht="14.4">
      <c r="A5103" s="27" t="str">
        <f>VLOOKUP(C5103,'user list'!A:B,2,0)</f>
        <v>CBD</v>
      </c>
      <c r="B5103" s="172">
        <v>45812.45857638889</v>
      </c>
      <c r="C5103" s="69" t="s">
        <v>197</v>
      </c>
      <c r="D5103" s="69" t="s">
        <v>1937</v>
      </c>
      <c r="E5103" s="69" t="s">
        <v>2463</v>
      </c>
      <c r="F5103" s="69">
        <v>1760</v>
      </c>
      <c r="G5103" s="69" t="s">
        <v>1939</v>
      </c>
      <c r="O5103" s="73"/>
      <c r="P5103" s="73"/>
    </row>
    <row r="5104" spans="1:16" ht="14.4">
      <c r="A5104" s="27" t="str">
        <f>VLOOKUP(C5104,'user list'!A:B,2,0)</f>
        <v>DPOS</v>
      </c>
      <c r="B5104" s="172">
        <v>45812.458599537036</v>
      </c>
      <c r="C5104" s="69" t="s">
        <v>213</v>
      </c>
      <c r="D5104" s="69" t="s">
        <v>1937</v>
      </c>
      <c r="E5104" s="69" t="s">
        <v>2463</v>
      </c>
      <c r="F5104" s="69">
        <v>1760</v>
      </c>
      <c r="G5104" s="69" t="s">
        <v>1939</v>
      </c>
    </row>
    <row r="5105" spans="1:33" ht="14.4">
      <c r="A5105" s="27" t="str">
        <f>VLOOKUP(C5105,'user list'!A:B,2,0)</f>
        <v>CBD</v>
      </c>
      <c r="B5105" s="172">
        <v>45812.458634259259</v>
      </c>
      <c r="C5105" s="69" t="s">
        <v>197</v>
      </c>
      <c r="D5105" s="69" t="s">
        <v>1937</v>
      </c>
      <c r="E5105" s="69" t="s">
        <v>2483</v>
      </c>
      <c r="F5105" s="69">
        <v>1805</v>
      </c>
      <c r="G5105" s="69" t="s">
        <v>1939</v>
      </c>
      <c r="AD5105" s="74"/>
      <c r="AG5105" s="74"/>
    </row>
    <row r="5106" spans="1:33" ht="14.4">
      <c r="A5106" s="27" t="str">
        <f>VLOOKUP(C5106,'user list'!A:B,2,0)</f>
        <v>DPOS</v>
      </c>
      <c r="B5106" s="172">
        <v>45812.458634259259</v>
      </c>
      <c r="C5106" s="69" t="s">
        <v>213</v>
      </c>
      <c r="D5106" s="69" t="s">
        <v>1937</v>
      </c>
      <c r="E5106" s="69" t="s">
        <v>2512</v>
      </c>
      <c r="F5106" s="69">
        <v>1857</v>
      </c>
      <c r="G5106" s="69" t="s">
        <v>1939</v>
      </c>
      <c r="L5106" s="73"/>
      <c r="M5106" s="73"/>
    </row>
    <row r="5107" spans="1:33" ht="14.4">
      <c r="A5107" s="27" t="str">
        <f>VLOOKUP(C5107,'user list'!A:B,2,0)</f>
        <v>CBD</v>
      </c>
      <c r="B5107" s="172">
        <v>45812.458993055552</v>
      </c>
      <c r="C5107" s="69" t="s">
        <v>197</v>
      </c>
      <c r="D5107" s="69" t="s">
        <v>1937</v>
      </c>
      <c r="E5107" s="69" t="s">
        <v>2483</v>
      </c>
      <c r="F5107" s="69">
        <v>1805</v>
      </c>
      <c r="G5107" s="69" t="s">
        <v>1947</v>
      </c>
    </row>
    <row r="5108" spans="1:33" ht="14.4">
      <c r="A5108" s="27" t="str">
        <f>VLOOKUP(C5108,'user list'!A:B,2,0)</f>
        <v>CBD</v>
      </c>
      <c r="B5108" s="172">
        <v>45812.458993055552</v>
      </c>
      <c r="C5108" s="69" t="s">
        <v>197</v>
      </c>
      <c r="D5108" s="69" t="s">
        <v>1937</v>
      </c>
      <c r="E5108" s="69" t="s">
        <v>2483</v>
      </c>
      <c r="F5108" s="69">
        <v>1805</v>
      </c>
      <c r="G5108" s="69" t="s">
        <v>1948</v>
      </c>
      <c r="O5108" s="73"/>
      <c r="P5108" s="73"/>
    </row>
    <row r="5109" spans="1:33" ht="14.4">
      <c r="A5109" s="27" t="str">
        <f>VLOOKUP(C5109,'user list'!A:B,2,0)</f>
        <v>CBD</v>
      </c>
      <c r="B5109" s="172">
        <v>45812.458993055552</v>
      </c>
      <c r="C5109" s="69" t="s">
        <v>197</v>
      </c>
      <c r="D5109" s="69" t="s">
        <v>1937</v>
      </c>
      <c r="E5109" s="69" t="s">
        <v>2483</v>
      </c>
      <c r="F5109" s="69">
        <v>1805</v>
      </c>
      <c r="G5109" s="69" t="s">
        <v>1939</v>
      </c>
      <c r="O5109" s="73"/>
      <c r="P5109" s="73"/>
    </row>
    <row r="5110" spans="1:33" ht="14.4">
      <c r="A5110" s="27" t="str">
        <f>VLOOKUP(C5110,'user list'!A:B,2,0)</f>
        <v>Admin</v>
      </c>
      <c r="B5110" s="172">
        <v>45812.458993055552</v>
      </c>
      <c r="C5110" s="69" t="s">
        <v>186</v>
      </c>
      <c r="D5110" s="69" t="s">
        <v>1937</v>
      </c>
      <c r="E5110" s="69" t="s">
        <v>2483</v>
      </c>
      <c r="F5110" s="69">
        <v>1805</v>
      </c>
      <c r="G5110" s="69" t="s">
        <v>1948</v>
      </c>
    </row>
    <row r="5111" spans="1:33" ht="14.4">
      <c r="A5111" s="27" t="str">
        <f>VLOOKUP(C5111,'user list'!A:B,2,0)</f>
        <v>Admin</v>
      </c>
      <c r="B5111" s="172">
        <v>45812.458993055552</v>
      </c>
      <c r="C5111" s="69" t="s">
        <v>186</v>
      </c>
      <c r="D5111" s="69" t="s">
        <v>1937</v>
      </c>
      <c r="E5111" s="69" t="s">
        <v>2483</v>
      </c>
      <c r="F5111" s="69">
        <v>1805</v>
      </c>
      <c r="G5111" s="69" t="s">
        <v>1947</v>
      </c>
    </row>
    <row r="5112" spans="1:33" ht="14.4">
      <c r="A5112" s="27" t="str">
        <f>VLOOKUP(C5112,'user list'!A:B,2,0)</f>
        <v>Admin</v>
      </c>
      <c r="B5112" s="172">
        <v>45812.458993055552</v>
      </c>
      <c r="C5112" s="69" t="s">
        <v>186</v>
      </c>
      <c r="D5112" s="69" t="s">
        <v>1937</v>
      </c>
      <c r="E5112" s="69" t="s">
        <v>2483</v>
      </c>
      <c r="F5112" s="69">
        <v>1805</v>
      </c>
      <c r="G5112" s="69" t="s">
        <v>1948</v>
      </c>
    </row>
    <row r="5113" spans="1:33" ht="14.4">
      <c r="A5113" s="27" t="str">
        <f>VLOOKUP(C5113,'user list'!A:B,2,0)</f>
        <v>CBD</v>
      </c>
      <c r="B5113" s="172">
        <v>45812.459270833337</v>
      </c>
      <c r="C5113" s="69" t="s">
        <v>197</v>
      </c>
      <c r="D5113" s="69" t="s">
        <v>1937</v>
      </c>
      <c r="E5113" s="69" t="s">
        <v>2483</v>
      </c>
      <c r="F5113" s="69">
        <v>1805</v>
      </c>
      <c r="G5113" s="69" t="s">
        <v>2441</v>
      </c>
    </row>
    <row r="5114" spans="1:33" ht="14.4">
      <c r="A5114" s="27" t="str">
        <f>VLOOKUP(C5114,'user list'!A:B,2,0)</f>
        <v>CBD</v>
      </c>
      <c r="B5114" s="172">
        <v>45812.459293981483</v>
      </c>
      <c r="C5114" s="69" t="s">
        <v>197</v>
      </c>
      <c r="D5114" s="69" t="s">
        <v>1937</v>
      </c>
      <c r="E5114" s="69" t="s">
        <v>2463</v>
      </c>
      <c r="F5114" s="69">
        <v>1760</v>
      </c>
      <c r="G5114" s="69" t="s">
        <v>1939</v>
      </c>
    </row>
    <row r="5115" spans="1:33" ht="14.4">
      <c r="A5115" s="27" t="str">
        <f>VLOOKUP(C5115,'user list'!A:B,2,0)</f>
        <v>CBD</v>
      </c>
      <c r="B5115" s="172">
        <v>45812.459351851852</v>
      </c>
      <c r="C5115" s="69" t="s">
        <v>197</v>
      </c>
      <c r="D5115" s="69" t="s">
        <v>1937</v>
      </c>
      <c r="E5115" s="69" t="s">
        <v>2463</v>
      </c>
      <c r="F5115" s="69">
        <v>1760</v>
      </c>
      <c r="G5115" s="69" t="s">
        <v>2441</v>
      </c>
      <c r="O5115" s="73"/>
      <c r="P5115" s="73"/>
    </row>
    <row r="5116" spans="1:33" ht="14.4">
      <c r="A5116" s="27" t="str">
        <f>VLOOKUP(C5116,'user list'!A:B,2,0)</f>
        <v>CBD</v>
      </c>
      <c r="B5116" s="172">
        <v>45812.459363425929</v>
      </c>
      <c r="C5116" s="69" t="s">
        <v>197</v>
      </c>
      <c r="D5116" s="69" t="s">
        <v>1937</v>
      </c>
      <c r="E5116" s="69" t="s">
        <v>2439</v>
      </c>
      <c r="F5116" s="69">
        <v>1444</v>
      </c>
      <c r="G5116" s="69" t="s">
        <v>1939</v>
      </c>
    </row>
    <row r="5117" spans="1:33" ht="14.4">
      <c r="A5117" s="27" t="str">
        <f>VLOOKUP(C5117,'user list'!A:B,2,0)</f>
        <v>CBD</v>
      </c>
      <c r="B5117" s="172">
        <v>45812.459918981483</v>
      </c>
      <c r="C5117" s="69" t="s">
        <v>197</v>
      </c>
      <c r="D5117" s="69" t="s">
        <v>1937</v>
      </c>
      <c r="E5117" s="69" t="s">
        <v>2463</v>
      </c>
      <c r="F5117" s="69">
        <v>1760</v>
      </c>
      <c r="G5117" s="69" t="s">
        <v>1939</v>
      </c>
    </row>
    <row r="5118" spans="1:33" ht="14.4">
      <c r="A5118" s="27" t="str">
        <f>VLOOKUP(C5118,'user list'!A:B,2,0)</f>
        <v>CBD</v>
      </c>
      <c r="B5118" s="172">
        <v>45812.46</v>
      </c>
      <c r="C5118" s="69" t="s">
        <v>197</v>
      </c>
      <c r="D5118" s="69" t="s">
        <v>1937</v>
      </c>
      <c r="E5118" s="69" t="s">
        <v>2463</v>
      </c>
      <c r="F5118" s="69">
        <v>1760</v>
      </c>
      <c r="G5118" s="69" t="s">
        <v>2441</v>
      </c>
    </row>
    <row r="5119" spans="1:33" ht="14.4">
      <c r="A5119" s="27" t="str">
        <f>VLOOKUP(C5119,'user list'!A:B,2,0)</f>
        <v>ITDD</v>
      </c>
      <c r="B5119" s="172">
        <v>45812.460995370369</v>
      </c>
      <c r="C5119" s="69" t="s">
        <v>219</v>
      </c>
      <c r="D5119" s="69" t="s">
        <v>1937</v>
      </c>
      <c r="E5119" s="69" t="s">
        <v>2482</v>
      </c>
      <c r="F5119" s="69">
        <v>1802</v>
      </c>
      <c r="G5119" s="69" t="s">
        <v>1939</v>
      </c>
    </row>
    <row r="5120" spans="1:33" ht="14.4">
      <c r="A5120" s="27" t="str">
        <f>VLOOKUP(C5120,'user list'!A:B,2,0)</f>
        <v>SSDD</v>
      </c>
      <c r="B5120" s="172">
        <v>45812.461527777778</v>
      </c>
      <c r="C5120" s="69" t="s">
        <v>273</v>
      </c>
      <c r="D5120" s="69" t="s">
        <v>1937</v>
      </c>
      <c r="E5120" s="69" t="s">
        <v>1991</v>
      </c>
      <c r="F5120" s="69">
        <v>1832</v>
      </c>
      <c r="G5120" s="69" t="s">
        <v>1939</v>
      </c>
    </row>
    <row r="5121" spans="1:33" ht="14.4">
      <c r="A5121" s="27" t="str">
        <f>VLOOKUP(C5121,'user list'!A:B,2,0)</f>
        <v>SSDD</v>
      </c>
      <c r="B5121" s="172">
        <v>45812.461828703701</v>
      </c>
      <c r="C5121" s="69" t="s">
        <v>273</v>
      </c>
      <c r="D5121" s="69" t="s">
        <v>1937</v>
      </c>
      <c r="E5121" s="69" t="s">
        <v>1991</v>
      </c>
      <c r="F5121" s="69">
        <v>1832</v>
      </c>
      <c r="G5121" s="69" t="s">
        <v>1939</v>
      </c>
      <c r="AD5121" s="74"/>
      <c r="AG5121" s="74"/>
    </row>
    <row r="5122" spans="1:33" ht="14.4">
      <c r="A5122" s="27" t="str">
        <f>VLOOKUP(C5122,'user list'!A:B,2,0)</f>
        <v>SSDD</v>
      </c>
      <c r="B5122" s="172">
        <v>45812.46193287037</v>
      </c>
      <c r="C5122" s="69" t="s">
        <v>273</v>
      </c>
      <c r="D5122" s="69" t="s">
        <v>1937</v>
      </c>
      <c r="E5122" s="69" t="s">
        <v>1991</v>
      </c>
      <c r="F5122" s="69">
        <v>1832</v>
      </c>
      <c r="G5122" s="69" t="s">
        <v>1939</v>
      </c>
      <c r="L5122" s="73"/>
      <c r="M5122" s="73"/>
    </row>
    <row r="5123" spans="1:33" ht="14.4">
      <c r="A5123" s="27" t="str">
        <f>VLOOKUP(C5123,'user list'!A:B,2,0)</f>
        <v>SSDD</v>
      </c>
      <c r="B5123" s="172">
        <v>45812.46298611111</v>
      </c>
      <c r="C5123" s="69" t="s">
        <v>273</v>
      </c>
      <c r="D5123" s="69" t="s">
        <v>1937</v>
      </c>
      <c r="E5123" s="69" t="s">
        <v>1991</v>
      </c>
      <c r="F5123" s="69">
        <v>1832</v>
      </c>
      <c r="G5123" s="69" t="s">
        <v>1939</v>
      </c>
    </row>
    <row r="5124" spans="1:33" ht="14.4">
      <c r="A5124" s="27" t="str">
        <f>VLOOKUP(C5124,'user list'!A:B,2,0)</f>
        <v>ITDD</v>
      </c>
      <c r="B5124" s="172">
        <v>45812.463148148148</v>
      </c>
      <c r="C5124" s="69" t="s">
        <v>219</v>
      </c>
      <c r="D5124" s="69" t="s">
        <v>1937</v>
      </c>
      <c r="E5124" s="69" t="s">
        <v>2483</v>
      </c>
      <c r="F5124" s="69">
        <v>1805</v>
      </c>
      <c r="G5124" s="69" t="s">
        <v>1939</v>
      </c>
      <c r="O5124" s="73"/>
      <c r="P5124" s="73"/>
    </row>
    <row r="5125" spans="1:33" ht="14.4">
      <c r="A5125" s="27" t="str">
        <f>VLOOKUP(C5125,'user list'!A:B,2,0)</f>
        <v>SSDD</v>
      </c>
      <c r="B5125" s="172">
        <v>45812.463576388887</v>
      </c>
      <c r="C5125" s="69" t="s">
        <v>273</v>
      </c>
      <c r="D5125" s="69" t="s">
        <v>1937</v>
      </c>
      <c r="E5125" s="69" t="s">
        <v>1991</v>
      </c>
      <c r="F5125" s="69">
        <v>1832</v>
      </c>
      <c r="G5125" s="69" t="s">
        <v>1939</v>
      </c>
      <c r="O5125" s="73"/>
      <c r="P5125" s="73"/>
    </row>
    <row r="5126" spans="1:33" ht="14.4">
      <c r="A5126" s="27" t="str">
        <f>VLOOKUP(C5126,'user list'!A:B,2,0)</f>
        <v>Admin</v>
      </c>
      <c r="B5126" s="172">
        <v>45812.464456018519</v>
      </c>
      <c r="C5126" s="69" t="s">
        <v>186</v>
      </c>
      <c r="D5126" s="69" t="s">
        <v>2486</v>
      </c>
      <c r="E5126" s="69" t="s">
        <v>2515</v>
      </c>
      <c r="F5126" s="69"/>
      <c r="G5126" s="69" t="s">
        <v>2491</v>
      </c>
    </row>
    <row r="5127" spans="1:33" ht="14.4">
      <c r="A5127" s="27" t="str">
        <f>VLOOKUP(C5127,'user list'!A:B,2,0)</f>
        <v>Admin</v>
      </c>
      <c r="B5127" s="172">
        <v>45812.464456018519</v>
      </c>
      <c r="C5127" s="69" t="s">
        <v>186</v>
      </c>
      <c r="D5127" s="69" t="s">
        <v>2486</v>
      </c>
      <c r="E5127" s="69" t="s">
        <v>2515</v>
      </c>
      <c r="F5127" s="69"/>
      <c r="G5127" s="69" t="s">
        <v>2488</v>
      </c>
    </row>
    <row r="5128" spans="1:33" ht="14.4">
      <c r="A5128" s="27" t="str">
        <f>VLOOKUP(C5128,'user list'!A:B,2,0)</f>
        <v>Admin</v>
      </c>
      <c r="B5128" s="172">
        <v>45812.464456018519</v>
      </c>
      <c r="C5128" s="69" t="s">
        <v>186</v>
      </c>
      <c r="D5128" s="69" t="s">
        <v>2486</v>
      </c>
      <c r="E5128" s="69" t="s">
        <v>2515</v>
      </c>
      <c r="F5128" s="69"/>
      <c r="G5128" s="69" t="s">
        <v>2488</v>
      </c>
    </row>
    <row r="5129" spans="1:33" ht="14.4">
      <c r="A5129" s="27" t="str">
        <f>VLOOKUP(C5129,'user list'!A:B,2,0)</f>
        <v>Admin</v>
      </c>
      <c r="B5129" s="172">
        <v>45812.464467592596</v>
      </c>
      <c r="C5129" s="69" t="s">
        <v>186</v>
      </c>
      <c r="D5129" s="69" t="s">
        <v>2486</v>
      </c>
      <c r="E5129" s="69" t="s">
        <v>2515</v>
      </c>
      <c r="F5129" s="69"/>
      <c r="G5129" s="69" t="s">
        <v>2488</v>
      </c>
    </row>
    <row r="5130" spans="1:33" ht="14.4">
      <c r="A5130" s="27" t="str">
        <f>VLOOKUP(C5130,'user list'!A:B,2,0)</f>
        <v>CREMCO</v>
      </c>
      <c r="B5130" s="172">
        <v>45812.464606481481</v>
      </c>
      <c r="C5130" s="69" t="s">
        <v>206</v>
      </c>
      <c r="D5130" s="69" t="s">
        <v>1937</v>
      </c>
      <c r="E5130" s="69" t="s">
        <v>1427</v>
      </c>
      <c r="F5130" s="69">
        <v>1732</v>
      </c>
      <c r="G5130" s="69" t="s">
        <v>1939</v>
      </c>
    </row>
    <row r="5131" spans="1:33" ht="14.4">
      <c r="A5131" s="27" t="str">
        <f>VLOOKUP(C5131,'user list'!A:B,2,0)</f>
        <v>CREMCO</v>
      </c>
      <c r="B5131" s="172">
        <v>45812.464803240742</v>
      </c>
      <c r="C5131" s="69" t="s">
        <v>206</v>
      </c>
      <c r="D5131" s="69" t="s">
        <v>1937</v>
      </c>
      <c r="E5131" s="69" t="s">
        <v>1384</v>
      </c>
      <c r="F5131" s="69">
        <v>1773</v>
      </c>
      <c r="G5131" s="69" t="s">
        <v>1939</v>
      </c>
    </row>
    <row r="5132" spans="1:33" ht="14.4">
      <c r="A5132" s="27" t="str">
        <f>VLOOKUP(C5132,'user list'!A:B,2,0)</f>
        <v>CREMCO</v>
      </c>
      <c r="B5132" s="172">
        <v>45812.464953703704</v>
      </c>
      <c r="C5132" s="69" t="s">
        <v>206</v>
      </c>
      <c r="D5132" s="69" t="s">
        <v>1937</v>
      </c>
      <c r="E5132" s="69" t="s">
        <v>2483</v>
      </c>
      <c r="F5132" s="69">
        <v>1805</v>
      </c>
      <c r="G5132" s="69" t="s">
        <v>1939</v>
      </c>
      <c r="O5132" s="73"/>
      <c r="P5132" s="73"/>
    </row>
    <row r="5133" spans="1:33" ht="14.4">
      <c r="A5133" s="27" t="str">
        <f>VLOOKUP(C5133,'user list'!A:B,2,0)</f>
        <v>MDAD</v>
      </c>
      <c r="B5133" s="172">
        <v>45812.464965277781</v>
      </c>
      <c r="C5133" s="69" t="s">
        <v>223</v>
      </c>
      <c r="D5133" s="69" t="s">
        <v>1937</v>
      </c>
      <c r="E5133" s="69" t="s">
        <v>2029</v>
      </c>
      <c r="F5133" s="69">
        <v>1859</v>
      </c>
      <c r="G5133" s="69" t="s">
        <v>2440</v>
      </c>
    </row>
    <row r="5134" spans="1:33" ht="14.4">
      <c r="A5134" s="27" t="str">
        <f>VLOOKUP(C5134,'user list'!A:B,2,0)</f>
        <v>Admin</v>
      </c>
      <c r="B5134" s="172">
        <v>45812.464965277781</v>
      </c>
      <c r="C5134" s="69" t="s">
        <v>186</v>
      </c>
      <c r="D5134" s="69" t="s">
        <v>1937</v>
      </c>
      <c r="E5134" s="69" t="s">
        <v>2029</v>
      </c>
      <c r="F5134" s="69">
        <v>1859</v>
      </c>
      <c r="G5134" s="69" t="s">
        <v>1948</v>
      </c>
    </row>
    <row r="5135" spans="1:33" ht="14.4">
      <c r="A5135" s="27" t="str">
        <f>VLOOKUP(C5135,'user list'!A:B,2,0)</f>
        <v>Admin</v>
      </c>
      <c r="B5135" s="172">
        <v>45812.464965277781</v>
      </c>
      <c r="C5135" s="69" t="s">
        <v>186</v>
      </c>
      <c r="D5135" s="69" t="s">
        <v>1937</v>
      </c>
      <c r="E5135" s="69" t="s">
        <v>2029</v>
      </c>
      <c r="F5135" s="69">
        <v>1859</v>
      </c>
      <c r="G5135" s="69" t="s">
        <v>1948</v>
      </c>
    </row>
    <row r="5136" spans="1:33" ht="14.4">
      <c r="A5136" s="27" t="str">
        <f>VLOOKUP(C5136,'user list'!A:B,2,0)</f>
        <v>Admin</v>
      </c>
      <c r="B5136" s="172">
        <v>45812.464965277781</v>
      </c>
      <c r="C5136" s="69" t="s">
        <v>186</v>
      </c>
      <c r="D5136" s="69" t="s">
        <v>1937</v>
      </c>
      <c r="E5136" s="69" t="s">
        <v>2029</v>
      </c>
      <c r="F5136" s="69">
        <v>1859</v>
      </c>
      <c r="G5136" s="69" t="s">
        <v>1948</v>
      </c>
    </row>
    <row r="5137" spans="1:24" ht="14.4">
      <c r="A5137" s="27" t="str">
        <f>VLOOKUP(C5137,'user list'!A:B,2,0)</f>
        <v>Admin</v>
      </c>
      <c r="B5137" s="172">
        <v>45812.464965277781</v>
      </c>
      <c r="C5137" s="69" t="s">
        <v>186</v>
      </c>
      <c r="D5137" s="69" t="s">
        <v>1937</v>
      </c>
      <c r="E5137" s="69" t="s">
        <v>2029</v>
      </c>
      <c r="F5137" s="69">
        <v>1859</v>
      </c>
      <c r="G5137" s="69" t="s">
        <v>1947</v>
      </c>
      <c r="O5137" s="73"/>
      <c r="P5137" s="73"/>
    </row>
    <row r="5138" spans="1:24" ht="14.4">
      <c r="A5138" s="27" t="str">
        <f>VLOOKUP(C5138,'user list'!A:B,2,0)</f>
        <v>CREMCO</v>
      </c>
      <c r="B5138" s="172">
        <v>45812.465011574073</v>
      </c>
      <c r="C5138" s="69" t="s">
        <v>206</v>
      </c>
      <c r="D5138" s="69" t="s">
        <v>1937</v>
      </c>
      <c r="E5138" s="69" t="s">
        <v>1427</v>
      </c>
      <c r="F5138" s="69">
        <v>1732</v>
      </c>
      <c r="G5138" s="69" t="s">
        <v>1939</v>
      </c>
    </row>
    <row r="5139" spans="1:24" ht="14.4">
      <c r="A5139" s="27" t="str">
        <f>VLOOKUP(C5139,'user list'!A:B,2,0)</f>
        <v>MDAD</v>
      </c>
      <c r="B5139" s="172">
        <v>45812.46502314815</v>
      </c>
      <c r="C5139" s="69" t="s">
        <v>223</v>
      </c>
      <c r="D5139" s="69" t="s">
        <v>1937</v>
      </c>
      <c r="E5139" s="69" t="s">
        <v>2029</v>
      </c>
      <c r="F5139" s="69">
        <v>1859</v>
      </c>
      <c r="G5139" s="69" t="s">
        <v>1939</v>
      </c>
    </row>
    <row r="5140" spans="1:24" ht="14.4">
      <c r="A5140" s="27" t="str">
        <f>VLOOKUP(C5140,'user list'!A:B,2,0)</f>
        <v>SSDD</v>
      </c>
      <c r="B5140" s="172">
        <v>45812.465104166666</v>
      </c>
      <c r="C5140" s="69" t="s">
        <v>273</v>
      </c>
      <c r="D5140" s="69" t="s">
        <v>1937</v>
      </c>
      <c r="E5140" s="69" t="s">
        <v>1991</v>
      </c>
      <c r="F5140" s="69">
        <v>1832</v>
      </c>
      <c r="G5140" s="69" t="s">
        <v>1939</v>
      </c>
      <c r="O5140" s="73"/>
      <c r="P5140" s="73"/>
    </row>
    <row r="5141" spans="1:24" ht="14.4">
      <c r="A5141" s="27" t="str">
        <f>VLOOKUP(C5141,'user list'!A:B,2,0)</f>
        <v>CREMCO</v>
      </c>
      <c r="B5141" s="172">
        <v>45812.465115740742</v>
      </c>
      <c r="C5141" s="69" t="s">
        <v>206</v>
      </c>
      <c r="D5141" s="69" t="s">
        <v>1937</v>
      </c>
      <c r="E5141" s="69" t="s">
        <v>1387</v>
      </c>
      <c r="F5141" s="69">
        <v>1770</v>
      </c>
      <c r="G5141" s="69" t="s">
        <v>1939</v>
      </c>
    </row>
    <row r="5142" spans="1:24" ht="14.4">
      <c r="A5142" s="27" t="str">
        <f>VLOOKUP(C5142,'user list'!A:B,2,0)</f>
        <v>MDAD</v>
      </c>
      <c r="B5142" s="172">
        <v>45812.465150462966</v>
      </c>
      <c r="C5142" s="69" t="s">
        <v>223</v>
      </c>
      <c r="D5142" s="69" t="s">
        <v>1937</v>
      </c>
      <c r="E5142" s="69" t="s">
        <v>2029</v>
      </c>
      <c r="F5142" s="69">
        <v>1859</v>
      </c>
      <c r="G5142" s="69" t="s">
        <v>1949</v>
      </c>
    </row>
    <row r="5143" spans="1:24" ht="14.4">
      <c r="A5143" s="27" t="str">
        <f>VLOOKUP(C5143,'user list'!A:B,2,0)</f>
        <v>CREMCO</v>
      </c>
      <c r="B5143" s="172">
        <v>45812.465231481481</v>
      </c>
      <c r="C5143" s="69" t="s">
        <v>206</v>
      </c>
      <c r="D5143" s="69" t="s">
        <v>1937</v>
      </c>
      <c r="E5143" s="69" t="s">
        <v>1384</v>
      </c>
      <c r="F5143" s="69">
        <v>1773</v>
      </c>
      <c r="G5143" s="69" t="s">
        <v>1939</v>
      </c>
    </row>
    <row r="5144" spans="1:24" ht="14.4">
      <c r="A5144" s="27" t="str">
        <f>VLOOKUP(C5144,'user list'!A:B,2,0)</f>
        <v>CREMCO</v>
      </c>
      <c r="B5144" s="172">
        <v>45812.465358796297</v>
      </c>
      <c r="C5144" s="69" t="s">
        <v>206</v>
      </c>
      <c r="D5144" s="69" t="s">
        <v>1937</v>
      </c>
      <c r="E5144" s="69">
        <v>1771</v>
      </c>
      <c r="F5144" s="69">
        <v>1771</v>
      </c>
      <c r="G5144" s="69" t="s">
        <v>1939</v>
      </c>
    </row>
    <row r="5145" spans="1:24" ht="14.4">
      <c r="A5145" s="27" t="str">
        <f>VLOOKUP(C5145,'user list'!A:B,2,0)</f>
        <v>CREMCO</v>
      </c>
      <c r="B5145" s="172">
        <v>45812.465358796297</v>
      </c>
      <c r="C5145" s="69" t="s">
        <v>206</v>
      </c>
      <c r="D5145" s="69" t="s">
        <v>1937</v>
      </c>
      <c r="E5145" s="69">
        <v>1771</v>
      </c>
      <c r="F5145" s="69">
        <v>1771</v>
      </c>
      <c r="G5145" s="69" t="s">
        <v>1939</v>
      </c>
    </row>
    <row r="5146" spans="1:24" ht="14.4">
      <c r="A5146" s="27" t="str">
        <f>VLOOKUP(C5146,'user list'!A:B,2,0)</f>
        <v>Admin</v>
      </c>
      <c r="B5146" s="172">
        <v>45812.46539351852</v>
      </c>
      <c r="C5146" s="69" t="s">
        <v>186</v>
      </c>
      <c r="D5146" s="69" t="s">
        <v>2486</v>
      </c>
      <c r="E5146" s="69" t="s">
        <v>2516</v>
      </c>
      <c r="F5146" s="69"/>
      <c r="G5146" s="69" t="s">
        <v>2488</v>
      </c>
    </row>
    <row r="5147" spans="1:24" ht="14.4">
      <c r="A5147" s="27" t="str">
        <f>VLOOKUP(C5147,'user list'!A:B,2,0)</f>
        <v>CREMCO</v>
      </c>
      <c r="B5147" s="172">
        <v>45812.465405092589</v>
      </c>
      <c r="C5147" s="69" t="s">
        <v>206</v>
      </c>
      <c r="D5147" s="69" t="s">
        <v>1937</v>
      </c>
      <c r="E5147" s="69" t="s">
        <v>1384</v>
      </c>
      <c r="F5147" s="69">
        <v>1773</v>
      </c>
      <c r="G5147" s="69" t="s">
        <v>1939</v>
      </c>
      <c r="R5147" s="73"/>
      <c r="S5147" s="73"/>
    </row>
    <row r="5148" spans="1:24" ht="14.4">
      <c r="A5148" s="27" t="str">
        <f>VLOOKUP(C5148,'user list'!A:B,2,0)</f>
        <v>OCAs</v>
      </c>
      <c r="B5148" s="172">
        <v>45812.468460648146</v>
      </c>
      <c r="C5148" s="69" t="s">
        <v>279</v>
      </c>
      <c r="D5148" s="69" t="s">
        <v>1937</v>
      </c>
      <c r="E5148" s="69" t="s">
        <v>2517</v>
      </c>
      <c r="F5148" s="69">
        <v>1860</v>
      </c>
      <c r="G5148" s="69" t="s">
        <v>2440</v>
      </c>
    </row>
    <row r="5149" spans="1:24" ht="14.4">
      <c r="A5149" s="27" t="str">
        <f>VLOOKUP(C5149,'user list'!A:B,2,0)</f>
        <v>Admin</v>
      </c>
      <c r="B5149" s="172">
        <v>45812.468460648146</v>
      </c>
      <c r="C5149" s="69" t="s">
        <v>186</v>
      </c>
      <c r="D5149" s="69" t="s">
        <v>1937</v>
      </c>
      <c r="E5149" s="69" t="s">
        <v>2517</v>
      </c>
      <c r="F5149" s="69">
        <v>1860</v>
      </c>
      <c r="G5149" s="69" t="s">
        <v>1948</v>
      </c>
      <c r="R5149" s="73"/>
      <c r="S5149" s="73"/>
    </row>
    <row r="5150" spans="1:24" ht="14.4">
      <c r="A5150" s="27" t="str">
        <f>VLOOKUP(C5150,'user list'!A:B,2,0)</f>
        <v>Admin</v>
      </c>
      <c r="B5150" s="172">
        <v>45812.468460648146</v>
      </c>
      <c r="C5150" s="69" t="s">
        <v>186</v>
      </c>
      <c r="D5150" s="69" t="s">
        <v>1937</v>
      </c>
      <c r="E5150" s="69" t="s">
        <v>2517</v>
      </c>
      <c r="F5150" s="69">
        <v>1860</v>
      </c>
      <c r="G5150" s="69" t="s">
        <v>1948</v>
      </c>
    </row>
    <row r="5151" spans="1:24" ht="14.4">
      <c r="A5151" s="27" t="str">
        <f>VLOOKUP(C5151,'user list'!A:B,2,0)</f>
        <v>Admin</v>
      </c>
      <c r="B5151" s="172">
        <v>45812.468472222223</v>
      </c>
      <c r="C5151" s="69" t="s">
        <v>186</v>
      </c>
      <c r="D5151" s="69" t="s">
        <v>1937</v>
      </c>
      <c r="E5151" s="69" t="s">
        <v>2517</v>
      </c>
      <c r="F5151" s="69">
        <v>1860</v>
      </c>
      <c r="G5151" s="69" t="s">
        <v>1948</v>
      </c>
    </row>
    <row r="5152" spans="1:24" ht="14.4">
      <c r="A5152" s="27" t="str">
        <f>VLOOKUP(C5152,'user list'!A:B,2,0)</f>
        <v>Admin</v>
      </c>
      <c r="B5152" s="172">
        <v>45812.468472222223</v>
      </c>
      <c r="C5152" s="69" t="s">
        <v>186</v>
      </c>
      <c r="D5152" s="69" t="s">
        <v>1937</v>
      </c>
      <c r="E5152" s="69" t="s">
        <v>2517</v>
      </c>
      <c r="F5152" s="69">
        <v>1860</v>
      </c>
      <c r="G5152" s="69" t="s">
        <v>1947</v>
      </c>
      <c r="U5152" s="74"/>
      <c r="X5152" s="74"/>
    </row>
    <row r="5153" spans="1:31" ht="14.4">
      <c r="A5153" s="27" t="str">
        <f>VLOOKUP(C5153,'user list'!A:B,2,0)</f>
        <v>CREMCO</v>
      </c>
      <c r="B5153" s="172">
        <v>45812.469050925924</v>
      </c>
      <c r="C5153" s="69" t="s">
        <v>206</v>
      </c>
      <c r="D5153" s="69" t="s">
        <v>1937</v>
      </c>
      <c r="E5153" s="69" t="s">
        <v>2470</v>
      </c>
      <c r="F5153" s="69">
        <v>1781</v>
      </c>
      <c r="G5153" s="69" t="s">
        <v>1939</v>
      </c>
      <c r="L5153" s="73"/>
      <c r="M5153" s="73"/>
    </row>
    <row r="5154" spans="1:31" ht="14.4">
      <c r="A5154" s="27" t="str">
        <f>VLOOKUP(C5154,'user list'!A:B,2,0)</f>
        <v>OCAs</v>
      </c>
      <c r="B5154" s="172">
        <v>45812.469131944446</v>
      </c>
      <c r="C5154" s="69" t="s">
        <v>279</v>
      </c>
      <c r="D5154" s="69" t="s">
        <v>1937</v>
      </c>
      <c r="E5154" s="69" t="s">
        <v>2517</v>
      </c>
      <c r="F5154" s="69">
        <v>1860</v>
      </c>
      <c r="G5154" s="69" t="s">
        <v>1939</v>
      </c>
      <c r="L5154" s="73"/>
      <c r="M5154" s="73"/>
    </row>
    <row r="5155" spans="1:31" ht="14.4">
      <c r="A5155" s="27" t="str">
        <f>VLOOKUP(C5155,'user list'!A:B,2,0)</f>
        <v>DOE</v>
      </c>
      <c r="B5155" s="172">
        <v>45812.469166666669</v>
      </c>
      <c r="C5155" s="69" t="s">
        <v>212</v>
      </c>
      <c r="D5155" s="69" t="s">
        <v>1937</v>
      </c>
      <c r="E5155" s="69" t="s">
        <v>2517</v>
      </c>
      <c r="F5155" s="69">
        <v>1860</v>
      </c>
      <c r="G5155" s="69" t="s">
        <v>1939</v>
      </c>
      <c r="R5155" s="73"/>
      <c r="S5155" s="73"/>
    </row>
    <row r="5156" spans="1:31" ht="14.4">
      <c r="A5156" s="27" t="str">
        <f>VLOOKUP(C5156,'user list'!A:B,2,0)</f>
        <v>DOE</v>
      </c>
      <c r="B5156" s="172">
        <v>45812.469328703701</v>
      </c>
      <c r="C5156" s="69" t="s">
        <v>212</v>
      </c>
      <c r="D5156" s="69" t="s">
        <v>1937</v>
      </c>
      <c r="E5156" s="69" t="s">
        <v>2517</v>
      </c>
      <c r="F5156" s="69">
        <v>1860</v>
      </c>
      <c r="G5156" s="69" t="s">
        <v>1947</v>
      </c>
    </row>
    <row r="5157" spans="1:31" ht="14.4">
      <c r="A5157" s="27" t="str">
        <f>VLOOKUP(C5157,'user list'!A:B,2,0)</f>
        <v>DOE</v>
      </c>
      <c r="B5157" s="172">
        <v>45812.469328703701</v>
      </c>
      <c r="C5157" s="69" t="s">
        <v>212</v>
      </c>
      <c r="D5157" s="69" t="s">
        <v>1937</v>
      </c>
      <c r="E5157" s="69" t="s">
        <v>2517</v>
      </c>
      <c r="F5157" s="69">
        <v>1860</v>
      </c>
      <c r="G5157" s="69" t="s">
        <v>1948</v>
      </c>
    </row>
    <row r="5158" spans="1:31" ht="14.4">
      <c r="A5158" s="27" t="str">
        <f>VLOOKUP(C5158,'user list'!A:B,2,0)</f>
        <v>DOE</v>
      </c>
      <c r="B5158" s="172">
        <v>45812.469328703701</v>
      </c>
      <c r="C5158" s="69" t="s">
        <v>212</v>
      </c>
      <c r="D5158" s="69" t="s">
        <v>1937</v>
      </c>
      <c r="E5158" s="69" t="s">
        <v>2517</v>
      </c>
      <c r="F5158" s="69">
        <v>1860</v>
      </c>
      <c r="G5158" s="69" t="s">
        <v>1939</v>
      </c>
    </row>
    <row r="5159" spans="1:31" ht="14.4">
      <c r="A5159" s="27" t="str">
        <f>VLOOKUP(C5159,'user list'!A:B,2,0)</f>
        <v>Admin</v>
      </c>
      <c r="B5159" s="172">
        <v>45812.469328703701</v>
      </c>
      <c r="C5159" s="69" t="s">
        <v>186</v>
      </c>
      <c r="D5159" s="69" t="s">
        <v>1937</v>
      </c>
      <c r="E5159" s="69" t="s">
        <v>2517</v>
      </c>
      <c r="F5159" s="69">
        <v>1860</v>
      </c>
      <c r="G5159" s="69" t="s">
        <v>1948</v>
      </c>
    </row>
    <row r="5160" spans="1:31" ht="14.4">
      <c r="A5160" s="27" t="str">
        <f>VLOOKUP(C5160,'user list'!A:B,2,0)</f>
        <v>DOE</v>
      </c>
      <c r="B5160" s="172">
        <v>45812.469386574077</v>
      </c>
      <c r="C5160" s="69" t="s">
        <v>212</v>
      </c>
      <c r="D5160" s="69" t="s">
        <v>1937</v>
      </c>
      <c r="E5160" s="69" t="s">
        <v>2517</v>
      </c>
      <c r="F5160" s="69">
        <v>1860</v>
      </c>
      <c r="G5160" s="69" t="s">
        <v>1949</v>
      </c>
      <c r="AD5160" s="73"/>
      <c r="AE5160" s="73"/>
    </row>
    <row r="5161" spans="1:31" ht="14.4">
      <c r="A5161" s="27" t="str">
        <f>VLOOKUP(C5161,'user list'!A:B,2,0)</f>
        <v>CREMCO</v>
      </c>
      <c r="B5161" s="172">
        <v>45812.469398148147</v>
      </c>
      <c r="C5161" s="69" t="s">
        <v>206</v>
      </c>
      <c r="D5161" s="69" t="s">
        <v>1937</v>
      </c>
      <c r="E5161" s="69" t="s">
        <v>2470</v>
      </c>
      <c r="F5161" s="69">
        <v>1781</v>
      </c>
      <c r="G5161" s="69" t="s">
        <v>1947</v>
      </c>
    </row>
    <row r="5162" spans="1:31" ht="14.4">
      <c r="A5162" s="27" t="str">
        <f>VLOOKUP(C5162,'user list'!A:B,2,0)</f>
        <v>CREMCO</v>
      </c>
      <c r="B5162" s="172">
        <v>45812.469398148147</v>
      </c>
      <c r="C5162" s="69" t="s">
        <v>206</v>
      </c>
      <c r="D5162" s="69" t="s">
        <v>1937</v>
      </c>
      <c r="E5162" s="69" t="s">
        <v>2470</v>
      </c>
      <c r="F5162" s="69">
        <v>1781</v>
      </c>
      <c r="G5162" s="69" t="s">
        <v>1948</v>
      </c>
      <c r="L5162" s="73"/>
      <c r="M5162" s="73"/>
    </row>
    <row r="5163" spans="1:31" ht="14.4">
      <c r="A5163" s="27" t="str">
        <f>VLOOKUP(C5163,'user list'!A:B,2,0)</f>
        <v>CREMCO</v>
      </c>
      <c r="B5163" s="172">
        <v>45812.469398148147</v>
      </c>
      <c r="C5163" s="69" t="s">
        <v>206</v>
      </c>
      <c r="D5163" s="69" t="s">
        <v>1937</v>
      </c>
      <c r="E5163" s="69" t="s">
        <v>2470</v>
      </c>
      <c r="F5163" s="69">
        <v>1781</v>
      </c>
      <c r="G5163" s="69" t="s">
        <v>1939</v>
      </c>
    </row>
    <row r="5164" spans="1:31" ht="14.4">
      <c r="A5164" s="27" t="str">
        <f>VLOOKUP(C5164,'user list'!A:B,2,0)</f>
        <v>Admin</v>
      </c>
      <c r="B5164" s="172">
        <v>45812.469398148147</v>
      </c>
      <c r="C5164" s="69" t="s">
        <v>186</v>
      </c>
      <c r="D5164" s="69" t="s">
        <v>1937</v>
      </c>
      <c r="E5164" s="69" t="s">
        <v>2470</v>
      </c>
      <c r="F5164" s="69">
        <v>1781</v>
      </c>
      <c r="G5164" s="69" t="s">
        <v>1948</v>
      </c>
    </row>
    <row r="5165" spans="1:31" ht="14.4">
      <c r="A5165" s="27" t="str">
        <f>VLOOKUP(C5165,'user list'!A:B,2,0)</f>
        <v>OCAs</v>
      </c>
      <c r="B5165" s="172">
        <v>45812.470312500001</v>
      </c>
      <c r="C5165" s="69" t="s">
        <v>279</v>
      </c>
      <c r="D5165" s="69" t="s">
        <v>1937</v>
      </c>
      <c r="E5165" s="69" t="s">
        <v>2517</v>
      </c>
      <c r="F5165" s="69">
        <v>1860</v>
      </c>
      <c r="G5165" s="69" t="s">
        <v>1939</v>
      </c>
    </row>
    <row r="5166" spans="1:31" ht="14.4">
      <c r="A5166" s="27" t="str">
        <f>VLOOKUP(C5166,'user list'!A:B,2,0)</f>
        <v>Admin</v>
      </c>
      <c r="B5166" s="172">
        <v>45812.470682870371</v>
      </c>
      <c r="C5166" s="69" t="s">
        <v>186</v>
      </c>
      <c r="D5166" s="69" t="s">
        <v>2486</v>
      </c>
      <c r="E5166" s="69" t="s">
        <v>2518</v>
      </c>
      <c r="F5166" s="69"/>
      <c r="G5166" s="69" t="s">
        <v>2488</v>
      </c>
      <c r="O5166" s="73"/>
      <c r="P5166" s="73"/>
    </row>
    <row r="5167" spans="1:31" ht="14.4">
      <c r="A5167" s="27" t="str">
        <f>VLOOKUP(C5167,'user list'!A:B,2,0)</f>
        <v>OCAs</v>
      </c>
      <c r="B5167" s="172">
        <v>45812.471030092594</v>
      </c>
      <c r="C5167" s="69" t="s">
        <v>279</v>
      </c>
      <c r="D5167" s="69" t="s">
        <v>1937</v>
      </c>
      <c r="E5167" s="69" t="s">
        <v>2517</v>
      </c>
      <c r="F5167" s="69">
        <v>1860</v>
      </c>
      <c r="G5167" s="69" t="s">
        <v>1939</v>
      </c>
    </row>
    <row r="5168" spans="1:31" ht="14.4">
      <c r="A5168" s="27" t="str">
        <f>VLOOKUP(C5168,'user list'!A:B,2,0)</f>
        <v>OCAs</v>
      </c>
      <c r="B5168" s="172">
        <v>45812.471851851849</v>
      </c>
      <c r="C5168" s="69" t="s">
        <v>279</v>
      </c>
      <c r="D5168" s="69" t="s">
        <v>1937</v>
      </c>
      <c r="E5168" s="69" t="s">
        <v>2517</v>
      </c>
      <c r="F5168" s="69">
        <v>1860</v>
      </c>
      <c r="G5168" s="69" t="s">
        <v>1939</v>
      </c>
    </row>
    <row r="5169" spans="1:24" ht="14.4">
      <c r="A5169" s="27" t="str">
        <f>VLOOKUP(C5169,'user list'!A:B,2,0)</f>
        <v>OCAs</v>
      </c>
      <c r="B5169" s="172">
        <v>45812.472418981481</v>
      </c>
      <c r="C5169" s="69" t="s">
        <v>279</v>
      </c>
      <c r="D5169" s="69" t="s">
        <v>1937</v>
      </c>
      <c r="E5169" s="69" t="s">
        <v>2039</v>
      </c>
      <c r="F5169" s="69">
        <v>1816</v>
      </c>
      <c r="G5169" s="69" t="s">
        <v>1939</v>
      </c>
    </row>
    <row r="5170" spans="1:24" ht="14.4">
      <c r="A5170" s="27" t="str">
        <f>VLOOKUP(C5170,'user list'!A:B,2,0)</f>
        <v>OCAs</v>
      </c>
      <c r="B5170" s="172">
        <v>45812.472650462965</v>
      </c>
      <c r="C5170" s="69" t="s">
        <v>279</v>
      </c>
      <c r="D5170" s="69" t="s">
        <v>1937</v>
      </c>
      <c r="E5170" s="69" t="s">
        <v>1974</v>
      </c>
      <c r="F5170" s="69">
        <v>1811</v>
      </c>
      <c r="G5170" s="69" t="s">
        <v>1939</v>
      </c>
    </row>
    <row r="5171" spans="1:24" ht="14.4">
      <c r="A5171" s="27" t="str">
        <f>VLOOKUP(C5171,'user list'!A:B,2,0)</f>
        <v>OCAs</v>
      </c>
      <c r="B5171" s="172">
        <v>45812.472708333335</v>
      </c>
      <c r="C5171" s="69" t="s">
        <v>279</v>
      </c>
      <c r="D5171" s="69" t="s">
        <v>1937</v>
      </c>
      <c r="E5171" s="69" t="s">
        <v>2517</v>
      </c>
      <c r="F5171" s="69">
        <v>1860</v>
      </c>
      <c r="G5171" s="69" t="s">
        <v>1939</v>
      </c>
    </row>
    <row r="5172" spans="1:24" ht="14.4">
      <c r="A5172" s="27" t="str">
        <f>VLOOKUP(C5172,'user list'!A:B,2,0)</f>
        <v>OCAs</v>
      </c>
      <c r="B5172" s="172">
        <v>45812.472754629627</v>
      </c>
      <c r="C5172" s="69" t="s">
        <v>279</v>
      </c>
      <c r="D5172" s="69" t="s">
        <v>1937</v>
      </c>
      <c r="E5172" s="69" t="s">
        <v>2517</v>
      </c>
      <c r="F5172" s="69">
        <v>1860</v>
      </c>
      <c r="G5172" s="69" t="s">
        <v>1939</v>
      </c>
    </row>
    <row r="5173" spans="1:24" ht="14.4">
      <c r="A5173" s="27" t="str">
        <f>VLOOKUP(C5173,'user list'!A:B,2,0)</f>
        <v>ITDD</v>
      </c>
      <c r="B5173" s="172">
        <v>45812.473923611113</v>
      </c>
      <c r="C5173" s="69" t="s">
        <v>219</v>
      </c>
      <c r="D5173" s="69" t="s">
        <v>1937</v>
      </c>
      <c r="E5173" s="69" t="s">
        <v>2517</v>
      </c>
      <c r="F5173" s="69">
        <v>1860</v>
      </c>
      <c r="G5173" s="69" t="s">
        <v>1939</v>
      </c>
    </row>
    <row r="5174" spans="1:24" ht="14.4">
      <c r="A5174" s="27" t="str">
        <f>VLOOKUP(C5174,'user list'!A:B,2,0)</f>
        <v>ITDD</v>
      </c>
      <c r="B5174" s="172">
        <v>45812.474143518521</v>
      </c>
      <c r="C5174" s="69" t="s">
        <v>219</v>
      </c>
      <c r="D5174" s="69" t="s">
        <v>1937</v>
      </c>
      <c r="E5174" s="69" t="s">
        <v>2517</v>
      </c>
      <c r="F5174" s="69">
        <v>1860</v>
      </c>
      <c r="G5174" s="69" t="s">
        <v>1947</v>
      </c>
      <c r="U5174" s="74"/>
      <c r="X5174" s="74"/>
    </row>
    <row r="5175" spans="1:24" ht="14.4">
      <c r="A5175" s="27" t="str">
        <f>VLOOKUP(C5175,'user list'!A:B,2,0)</f>
        <v>ITDD</v>
      </c>
      <c r="B5175" s="172">
        <v>45812.474143518521</v>
      </c>
      <c r="C5175" s="69" t="s">
        <v>219</v>
      </c>
      <c r="D5175" s="69" t="s">
        <v>1937</v>
      </c>
      <c r="E5175" s="69" t="s">
        <v>2517</v>
      </c>
      <c r="F5175" s="69">
        <v>1860</v>
      </c>
      <c r="G5175" s="69" t="s">
        <v>1948</v>
      </c>
      <c r="L5175" s="73"/>
      <c r="M5175" s="73"/>
    </row>
    <row r="5176" spans="1:24" ht="14.4">
      <c r="A5176" s="27" t="str">
        <f>VLOOKUP(C5176,'user list'!A:B,2,0)</f>
        <v>ITDD</v>
      </c>
      <c r="B5176" s="172">
        <v>45812.474143518521</v>
      </c>
      <c r="C5176" s="69" t="s">
        <v>219</v>
      </c>
      <c r="D5176" s="69" t="s">
        <v>1937</v>
      </c>
      <c r="E5176" s="69" t="s">
        <v>2517</v>
      </c>
      <c r="F5176" s="69">
        <v>1860</v>
      </c>
      <c r="G5176" s="69" t="s">
        <v>1939</v>
      </c>
      <c r="L5176" s="73"/>
      <c r="M5176" s="73"/>
    </row>
    <row r="5177" spans="1:24" ht="14.4">
      <c r="A5177" s="27" t="str">
        <f>VLOOKUP(C5177,'user list'!A:B,2,0)</f>
        <v>Admin</v>
      </c>
      <c r="B5177" s="172">
        <v>45812.47415509259</v>
      </c>
      <c r="C5177" s="69" t="s">
        <v>186</v>
      </c>
      <c r="D5177" s="69" t="s">
        <v>1937</v>
      </c>
      <c r="E5177" s="69" t="s">
        <v>2517</v>
      </c>
      <c r="F5177" s="69">
        <v>1860</v>
      </c>
      <c r="G5177" s="69" t="s">
        <v>1948</v>
      </c>
      <c r="R5177" s="73"/>
      <c r="S5177" s="73"/>
    </row>
    <row r="5178" spans="1:24" ht="14.4">
      <c r="A5178" s="27" t="str">
        <f>VLOOKUP(C5178,'user list'!A:B,2,0)</f>
        <v>Admin</v>
      </c>
      <c r="B5178" s="172">
        <v>45812.474224537036</v>
      </c>
      <c r="C5178" s="69" t="s">
        <v>186</v>
      </c>
      <c r="D5178" s="69" t="s">
        <v>1937</v>
      </c>
      <c r="E5178" s="69" t="s">
        <v>2511</v>
      </c>
      <c r="F5178" s="69">
        <v>1856</v>
      </c>
      <c r="G5178" s="69" t="s">
        <v>1939</v>
      </c>
    </row>
    <row r="5179" spans="1:24" ht="14.4">
      <c r="A5179" s="27" t="str">
        <f>VLOOKUP(C5179,'user list'!A:B,2,0)</f>
        <v>SSDD</v>
      </c>
      <c r="B5179" s="172">
        <v>45812.474340277775</v>
      </c>
      <c r="C5179" s="69" t="s">
        <v>273</v>
      </c>
      <c r="D5179" s="69" t="s">
        <v>1937</v>
      </c>
      <c r="E5179" s="69" t="s">
        <v>1991</v>
      </c>
      <c r="F5179" s="69">
        <v>1832</v>
      </c>
      <c r="G5179" s="69" t="s">
        <v>2441</v>
      </c>
    </row>
    <row r="5180" spans="1:24" ht="14.4">
      <c r="A5180" s="27" t="str">
        <f>VLOOKUP(C5180,'user list'!A:B,2,0)</f>
        <v>ITDD</v>
      </c>
      <c r="B5180" s="172">
        <v>45812.474340277775</v>
      </c>
      <c r="C5180" s="69" t="s">
        <v>219</v>
      </c>
      <c r="D5180" s="69" t="s">
        <v>1937</v>
      </c>
      <c r="E5180" s="69" t="s">
        <v>2517</v>
      </c>
      <c r="F5180" s="69">
        <v>1860</v>
      </c>
      <c r="G5180" s="69" t="s">
        <v>1949</v>
      </c>
    </row>
    <row r="5181" spans="1:24" ht="14.4">
      <c r="A5181" s="27" t="str">
        <f>VLOOKUP(C5181,'user list'!A:B,2,0)</f>
        <v>OCAs</v>
      </c>
      <c r="B5181" s="172">
        <v>45812.474374999998</v>
      </c>
      <c r="C5181" s="69" t="s">
        <v>279</v>
      </c>
      <c r="D5181" s="69" t="s">
        <v>1937</v>
      </c>
      <c r="E5181" s="69" t="s">
        <v>2519</v>
      </c>
      <c r="F5181" s="69">
        <v>1861</v>
      </c>
      <c r="G5181" s="69" t="s">
        <v>2440</v>
      </c>
      <c r="R5181" s="73"/>
      <c r="S5181" s="73"/>
    </row>
    <row r="5182" spans="1:24" ht="14.4">
      <c r="A5182" s="27" t="str">
        <f>VLOOKUP(C5182,'user list'!A:B,2,0)</f>
        <v>Admin</v>
      </c>
      <c r="B5182" s="172">
        <v>45812.474374999998</v>
      </c>
      <c r="C5182" s="69" t="s">
        <v>186</v>
      </c>
      <c r="D5182" s="69" t="s">
        <v>1937</v>
      </c>
      <c r="E5182" s="69" t="s">
        <v>2519</v>
      </c>
      <c r="F5182" s="69">
        <v>1861</v>
      </c>
      <c r="G5182" s="69" t="s">
        <v>1948</v>
      </c>
    </row>
    <row r="5183" spans="1:24" ht="14.4">
      <c r="A5183" s="27" t="str">
        <f>VLOOKUP(C5183,'user list'!A:B,2,0)</f>
        <v>Admin</v>
      </c>
      <c r="B5183" s="172">
        <v>45812.474386574075</v>
      </c>
      <c r="C5183" s="69" t="s">
        <v>186</v>
      </c>
      <c r="D5183" s="69" t="s">
        <v>1937</v>
      </c>
      <c r="E5183" s="69" t="s">
        <v>2519</v>
      </c>
      <c r="F5183" s="69">
        <v>1861</v>
      </c>
      <c r="G5183" s="69" t="s">
        <v>1948</v>
      </c>
      <c r="R5183" s="73"/>
      <c r="S5183" s="73"/>
    </row>
    <row r="5184" spans="1:24" ht="14.4">
      <c r="A5184" s="27" t="str">
        <f>VLOOKUP(C5184,'user list'!A:B,2,0)</f>
        <v>Admin</v>
      </c>
      <c r="B5184" s="172">
        <v>45812.474386574075</v>
      </c>
      <c r="C5184" s="69" t="s">
        <v>186</v>
      </c>
      <c r="D5184" s="69" t="s">
        <v>1937</v>
      </c>
      <c r="E5184" s="69" t="s">
        <v>2519</v>
      </c>
      <c r="F5184" s="69">
        <v>1861</v>
      </c>
      <c r="G5184" s="69" t="s">
        <v>1948</v>
      </c>
    </row>
    <row r="5185" spans="1:31" ht="14.4">
      <c r="A5185" s="27" t="str">
        <f>VLOOKUP(C5185,'user list'!A:B,2,0)</f>
        <v>Admin</v>
      </c>
      <c r="B5185" s="172">
        <v>45812.474386574075</v>
      </c>
      <c r="C5185" s="69" t="s">
        <v>186</v>
      </c>
      <c r="D5185" s="69" t="s">
        <v>1937</v>
      </c>
      <c r="E5185" s="69" t="s">
        <v>2519</v>
      </c>
      <c r="F5185" s="69">
        <v>1861</v>
      </c>
      <c r="G5185" s="69" t="s">
        <v>1947</v>
      </c>
    </row>
    <row r="5186" spans="1:31" ht="14.4">
      <c r="A5186" s="27" t="str">
        <f>VLOOKUP(C5186,'user list'!A:B,2,0)</f>
        <v>SSDD</v>
      </c>
      <c r="B5186" s="172">
        <v>45812.474490740744</v>
      </c>
      <c r="C5186" s="69" t="s">
        <v>273</v>
      </c>
      <c r="D5186" s="69" t="s">
        <v>1937</v>
      </c>
      <c r="E5186" s="69" t="s">
        <v>1991</v>
      </c>
      <c r="F5186" s="69">
        <v>1832</v>
      </c>
      <c r="G5186" s="69" t="s">
        <v>2441</v>
      </c>
    </row>
    <row r="5187" spans="1:31" ht="14.4">
      <c r="A5187" s="27" t="str">
        <f>VLOOKUP(C5187,'user list'!A:B,2,0)</f>
        <v>SSDD</v>
      </c>
      <c r="B5187" s="172">
        <v>45812.474918981483</v>
      </c>
      <c r="C5187" s="69" t="s">
        <v>273</v>
      </c>
      <c r="D5187" s="69" t="s">
        <v>1937</v>
      </c>
      <c r="E5187" s="69" t="s">
        <v>1991</v>
      </c>
      <c r="F5187" s="69">
        <v>1832</v>
      </c>
      <c r="G5187" s="69" t="s">
        <v>1939</v>
      </c>
      <c r="AD5187" s="73"/>
      <c r="AE5187" s="73"/>
    </row>
    <row r="5188" spans="1:31" ht="14.4">
      <c r="A5188" s="27" t="str">
        <f>VLOOKUP(C5188,'user list'!A:B,2,0)</f>
        <v>OCAs</v>
      </c>
      <c r="B5188" s="172">
        <v>45812.475115740737</v>
      </c>
      <c r="C5188" s="69" t="s">
        <v>279</v>
      </c>
      <c r="D5188" s="69" t="s">
        <v>1937</v>
      </c>
      <c r="E5188" s="69" t="s">
        <v>2519</v>
      </c>
      <c r="F5188" s="69">
        <v>1861</v>
      </c>
      <c r="G5188" s="69" t="s">
        <v>1939</v>
      </c>
    </row>
    <row r="5189" spans="1:31" ht="14.4">
      <c r="A5189" s="27" t="str">
        <f>VLOOKUP(C5189,'user list'!A:B,2,0)</f>
        <v>DOE</v>
      </c>
      <c r="B5189" s="172">
        <v>45812.47556712963</v>
      </c>
      <c r="C5189" s="69" t="s">
        <v>212</v>
      </c>
      <c r="D5189" s="69" t="s">
        <v>1937</v>
      </c>
      <c r="E5189" s="69" t="s">
        <v>2035</v>
      </c>
      <c r="F5189" s="69">
        <v>1828</v>
      </c>
      <c r="G5189" s="69" t="s">
        <v>1939</v>
      </c>
      <c r="L5189" s="73"/>
      <c r="M5189" s="73"/>
    </row>
    <row r="5190" spans="1:31" ht="14.4">
      <c r="A5190" s="27" t="str">
        <f>VLOOKUP(C5190,'user list'!A:B,2,0)</f>
        <v>ITDD</v>
      </c>
      <c r="B5190" s="172">
        <v>45812.477233796293</v>
      </c>
      <c r="C5190" s="69" t="s">
        <v>219</v>
      </c>
      <c r="D5190" s="69" t="s">
        <v>1937</v>
      </c>
      <c r="E5190" s="69" t="s">
        <v>2519</v>
      </c>
      <c r="F5190" s="69">
        <v>1861</v>
      </c>
      <c r="G5190" s="69" t="s">
        <v>1939</v>
      </c>
    </row>
    <row r="5191" spans="1:31" ht="14.4">
      <c r="A5191" s="27" t="str">
        <f>VLOOKUP(C5191,'user list'!A:B,2,0)</f>
        <v>ITDD</v>
      </c>
      <c r="B5191" s="172">
        <v>45812.477303240739</v>
      </c>
      <c r="C5191" s="69" t="s">
        <v>219</v>
      </c>
      <c r="D5191" s="69" t="s">
        <v>1937</v>
      </c>
      <c r="E5191" s="69" t="s">
        <v>2519</v>
      </c>
      <c r="F5191" s="69">
        <v>1861</v>
      </c>
      <c r="G5191" s="69" t="s">
        <v>1947</v>
      </c>
    </row>
    <row r="5192" spans="1:31" ht="14.4">
      <c r="A5192" s="27" t="str">
        <f>VLOOKUP(C5192,'user list'!A:B,2,0)</f>
        <v>ITDD</v>
      </c>
      <c r="B5192" s="172">
        <v>45812.477303240739</v>
      </c>
      <c r="C5192" s="69" t="s">
        <v>219</v>
      </c>
      <c r="D5192" s="69" t="s">
        <v>1937</v>
      </c>
      <c r="E5192" s="69" t="s">
        <v>2519</v>
      </c>
      <c r="F5192" s="69">
        <v>1861</v>
      </c>
      <c r="G5192" s="69" t="s">
        <v>1948</v>
      </c>
    </row>
    <row r="5193" spans="1:31" ht="14.4">
      <c r="A5193" s="27" t="str">
        <f>VLOOKUP(C5193,'user list'!A:B,2,0)</f>
        <v>ITDD</v>
      </c>
      <c r="B5193" s="172">
        <v>45812.477303240739</v>
      </c>
      <c r="C5193" s="69" t="s">
        <v>219</v>
      </c>
      <c r="D5193" s="69" t="s">
        <v>1937</v>
      </c>
      <c r="E5193" s="69" t="s">
        <v>2519</v>
      </c>
      <c r="F5193" s="69">
        <v>1861</v>
      </c>
      <c r="G5193" s="69" t="s">
        <v>1939</v>
      </c>
    </row>
    <row r="5194" spans="1:31" ht="14.4">
      <c r="A5194" s="27" t="str">
        <f>VLOOKUP(C5194,'user list'!A:B,2,0)</f>
        <v>Admin</v>
      </c>
      <c r="B5194" s="172">
        <v>45812.477314814816</v>
      </c>
      <c r="C5194" s="69" t="s">
        <v>186</v>
      </c>
      <c r="D5194" s="69" t="s">
        <v>1937</v>
      </c>
      <c r="E5194" s="69" t="s">
        <v>2519</v>
      </c>
      <c r="F5194" s="69">
        <v>1861</v>
      </c>
      <c r="G5194" s="69" t="s">
        <v>1948</v>
      </c>
      <c r="O5194" s="73"/>
      <c r="P5194" s="73"/>
    </row>
    <row r="5195" spans="1:31" ht="14.4">
      <c r="A5195" s="27" t="str">
        <f>VLOOKUP(C5195,'user list'!A:B,2,0)</f>
        <v>ITDD</v>
      </c>
      <c r="B5195" s="172">
        <v>45812.477569444447</v>
      </c>
      <c r="C5195" s="69" t="s">
        <v>219</v>
      </c>
      <c r="D5195" s="69" t="s">
        <v>1937</v>
      </c>
      <c r="E5195" s="69" t="s">
        <v>2517</v>
      </c>
      <c r="F5195" s="69">
        <v>1860</v>
      </c>
      <c r="G5195" s="69" t="s">
        <v>1939</v>
      </c>
    </row>
    <row r="5196" spans="1:31" ht="14.4">
      <c r="A5196" s="27" t="str">
        <f>VLOOKUP(C5196,'user list'!A:B,2,0)</f>
        <v>ITDD</v>
      </c>
      <c r="B5196" s="172">
        <v>45812.47760416667</v>
      </c>
      <c r="C5196" s="69" t="s">
        <v>219</v>
      </c>
      <c r="D5196" s="69" t="s">
        <v>1937</v>
      </c>
      <c r="E5196" s="69" t="s">
        <v>2519</v>
      </c>
      <c r="F5196" s="69">
        <v>1861</v>
      </c>
      <c r="G5196" s="69" t="s">
        <v>1939</v>
      </c>
    </row>
    <row r="5197" spans="1:31" ht="14.4">
      <c r="A5197" s="27" t="str">
        <f>VLOOKUP(C5197,'user list'!A:B,2,0)</f>
        <v>ITDD</v>
      </c>
      <c r="B5197" s="172">
        <v>45812.477719907409</v>
      </c>
      <c r="C5197" s="69" t="s">
        <v>219</v>
      </c>
      <c r="D5197" s="69" t="s">
        <v>1937</v>
      </c>
      <c r="E5197" s="69" t="s">
        <v>2519</v>
      </c>
      <c r="F5197" s="69">
        <v>1861</v>
      </c>
      <c r="G5197" s="69" t="s">
        <v>1949</v>
      </c>
    </row>
    <row r="5198" spans="1:31" ht="14.4">
      <c r="A5198" s="27" t="str">
        <f>VLOOKUP(C5198,'user list'!A:B,2,0)</f>
        <v>OCAs</v>
      </c>
      <c r="B5198" s="172">
        <v>45812.478148148148</v>
      </c>
      <c r="C5198" s="69" t="s">
        <v>279</v>
      </c>
      <c r="D5198" s="69" t="s">
        <v>1937</v>
      </c>
      <c r="E5198" s="69" t="s">
        <v>2519</v>
      </c>
      <c r="F5198" s="69">
        <v>1861</v>
      </c>
      <c r="G5198" s="69" t="s">
        <v>1939</v>
      </c>
    </row>
    <row r="5199" spans="1:31" ht="14.4">
      <c r="A5199" s="27" t="str">
        <f>VLOOKUP(C5199,'user list'!A:B,2,0)</f>
        <v>OCAs</v>
      </c>
      <c r="B5199" s="172">
        <v>45812.478333333333</v>
      </c>
      <c r="C5199" s="69" t="s">
        <v>279</v>
      </c>
      <c r="D5199" s="69" t="s">
        <v>1937</v>
      </c>
      <c r="E5199" s="69" t="s">
        <v>2519</v>
      </c>
      <c r="F5199" s="69">
        <v>1861</v>
      </c>
      <c r="G5199" s="69" t="s">
        <v>1939</v>
      </c>
    </row>
    <row r="5200" spans="1:31" ht="14.4">
      <c r="A5200" s="27" t="str">
        <f>VLOOKUP(C5200,'user list'!A:B,2,0)</f>
        <v>OCAs</v>
      </c>
      <c r="B5200" s="172">
        <v>45812.478356481479</v>
      </c>
      <c r="C5200" s="69" t="s">
        <v>279</v>
      </c>
      <c r="D5200" s="69" t="s">
        <v>1937</v>
      </c>
      <c r="E5200" s="69" t="s">
        <v>2517</v>
      </c>
      <c r="F5200" s="69">
        <v>1860</v>
      </c>
      <c r="G5200" s="69" t="s">
        <v>1939</v>
      </c>
      <c r="R5200" s="73"/>
      <c r="S5200" s="73"/>
    </row>
    <row r="5201" spans="1:33" ht="14.4">
      <c r="A5201" s="27" t="str">
        <f>VLOOKUP(C5201,'user list'!A:B,2,0)</f>
        <v>OCAs</v>
      </c>
      <c r="B5201" s="172">
        <v>45812.482812499999</v>
      </c>
      <c r="C5201" s="69" t="s">
        <v>279</v>
      </c>
      <c r="D5201" s="69" t="s">
        <v>1937</v>
      </c>
      <c r="E5201" s="69" t="s">
        <v>2517</v>
      </c>
      <c r="F5201" s="69">
        <v>1860</v>
      </c>
      <c r="G5201" s="69" t="s">
        <v>1939</v>
      </c>
    </row>
    <row r="5202" spans="1:33" ht="14.4">
      <c r="A5202" s="27" t="str">
        <f>VLOOKUP(C5202,'user list'!A:B,2,0)</f>
        <v>OCAs</v>
      </c>
      <c r="B5202" s="172">
        <v>45812.485497685186</v>
      </c>
      <c r="C5202" s="69" t="s">
        <v>279</v>
      </c>
      <c r="D5202" s="69" t="s">
        <v>1937</v>
      </c>
      <c r="E5202" s="69" t="s">
        <v>2001</v>
      </c>
      <c r="F5202" s="69">
        <v>1813</v>
      </c>
      <c r="G5202" s="69" t="s">
        <v>1939</v>
      </c>
      <c r="O5202" s="73"/>
      <c r="P5202" s="73"/>
    </row>
    <row r="5203" spans="1:33" ht="14.4">
      <c r="A5203" s="27" t="str">
        <f>VLOOKUP(C5203,'user list'!A:B,2,0)</f>
        <v>OCAs</v>
      </c>
      <c r="B5203" s="172">
        <v>45812.485613425924</v>
      </c>
      <c r="C5203" s="69" t="s">
        <v>279</v>
      </c>
      <c r="D5203" s="69" t="s">
        <v>1937</v>
      </c>
      <c r="E5203" s="69" t="s">
        <v>1387</v>
      </c>
      <c r="F5203" s="69">
        <v>1770</v>
      </c>
      <c r="G5203" s="69" t="s">
        <v>1939</v>
      </c>
      <c r="AD5203" s="74"/>
      <c r="AG5203" s="74"/>
    </row>
    <row r="5204" spans="1:33" ht="14.4">
      <c r="A5204" s="27" t="str">
        <f>VLOOKUP(C5204,'user list'!A:B,2,0)</f>
        <v>OCAs</v>
      </c>
      <c r="B5204" s="172">
        <v>45812.488182870373</v>
      </c>
      <c r="C5204" s="69" t="s">
        <v>279</v>
      </c>
      <c r="D5204" s="69" t="s">
        <v>1937</v>
      </c>
      <c r="E5204" s="69" t="s">
        <v>1387</v>
      </c>
      <c r="F5204" s="69">
        <v>1770</v>
      </c>
      <c r="G5204" s="69" t="s">
        <v>1947</v>
      </c>
      <c r="L5204" s="73"/>
      <c r="M5204" s="73"/>
    </row>
    <row r="5205" spans="1:33" ht="14.4">
      <c r="A5205" s="27" t="str">
        <f>VLOOKUP(C5205,'user list'!A:B,2,0)</f>
        <v>OCAs</v>
      </c>
      <c r="B5205" s="172">
        <v>45812.488182870373</v>
      </c>
      <c r="C5205" s="69" t="s">
        <v>279</v>
      </c>
      <c r="D5205" s="69" t="s">
        <v>1937</v>
      </c>
      <c r="E5205" s="69" t="s">
        <v>1387</v>
      </c>
      <c r="F5205" s="69">
        <v>1770</v>
      </c>
      <c r="G5205" s="69" t="s">
        <v>1948</v>
      </c>
    </row>
    <row r="5206" spans="1:33" ht="14.4">
      <c r="A5206" s="27" t="str">
        <f>VLOOKUP(C5206,'user list'!A:B,2,0)</f>
        <v>OCAs</v>
      </c>
      <c r="B5206" s="172">
        <v>45812.488194444442</v>
      </c>
      <c r="C5206" s="69" t="s">
        <v>279</v>
      </c>
      <c r="D5206" s="69" t="s">
        <v>1937</v>
      </c>
      <c r="E5206" s="69" t="s">
        <v>1387</v>
      </c>
      <c r="F5206" s="69">
        <v>1770</v>
      </c>
      <c r="G5206" s="69" t="s">
        <v>1939</v>
      </c>
      <c r="O5206" s="73"/>
      <c r="P5206" s="73"/>
    </row>
    <row r="5207" spans="1:33" ht="14.4">
      <c r="A5207" s="27" t="str">
        <f>VLOOKUP(C5207,'user list'!A:B,2,0)</f>
        <v>Admin</v>
      </c>
      <c r="B5207" s="172">
        <v>45812.488206018519</v>
      </c>
      <c r="C5207" s="69" t="s">
        <v>186</v>
      </c>
      <c r="D5207" s="69" t="s">
        <v>1937</v>
      </c>
      <c r="E5207" s="69" t="s">
        <v>1387</v>
      </c>
      <c r="F5207" s="69">
        <v>1770</v>
      </c>
      <c r="G5207" s="69" t="s">
        <v>1948</v>
      </c>
      <c r="O5207" s="73"/>
      <c r="P5207" s="73"/>
    </row>
    <row r="5208" spans="1:33" ht="14.4">
      <c r="A5208" s="27" t="str">
        <f>VLOOKUP(C5208,'user list'!A:B,2,0)</f>
        <v>OCAs</v>
      </c>
      <c r="B5208" s="172">
        <v>45812.488240740742</v>
      </c>
      <c r="C5208" s="69" t="s">
        <v>279</v>
      </c>
      <c r="D5208" s="69" t="s">
        <v>1937</v>
      </c>
      <c r="E5208" s="69" t="s">
        <v>1427</v>
      </c>
      <c r="F5208" s="69">
        <v>1732</v>
      </c>
      <c r="G5208" s="69" t="s">
        <v>1939</v>
      </c>
    </row>
    <row r="5209" spans="1:33" ht="14.4">
      <c r="A5209" s="27" t="str">
        <f>VLOOKUP(C5209,'user list'!A:B,2,0)</f>
        <v>OCAs</v>
      </c>
      <c r="B5209" s="172">
        <v>45812.489004629628</v>
      </c>
      <c r="C5209" s="69" t="s">
        <v>279</v>
      </c>
      <c r="D5209" s="69" t="s">
        <v>1937</v>
      </c>
      <c r="E5209" s="69" t="s">
        <v>2001</v>
      </c>
      <c r="F5209" s="69">
        <v>1813</v>
      </c>
      <c r="G5209" s="69" t="s">
        <v>1939</v>
      </c>
    </row>
    <row r="5210" spans="1:33" ht="14.4">
      <c r="A5210" s="27" t="str">
        <f>VLOOKUP(C5210,'user list'!A:B,2,0)</f>
        <v>OCAs</v>
      </c>
      <c r="B5210" s="172">
        <v>45812.489432870374</v>
      </c>
      <c r="C5210" s="69" t="s">
        <v>279</v>
      </c>
      <c r="D5210" s="69" t="s">
        <v>1937</v>
      </c>
      <c r="E5210" s="69" t="s">
        <v>2001</v>
      </c>
      <c r="F5210" s="69">
        <v>1813</v>
      </c>
      <c r="G5210" s="69" t="s">
        <v>1947</v>
      </c>
    </row>
    <row r="5211" spans="1:33" ht="14.4">
      <c r="A5211" s="27" t="str">
        <f>VLOOKUP(C5211,'user list'!A:B,2,0)</f>
        <v>OCAs</v>
      </c>
      <c r="B5211" s="172">
        <v>45812.489432870374</v>
      </c>
      <c r="C5211" s="69" t="s">
        <v>279</v>
      </c>
      <c r="D5211" s="69" t="s">
        <v>1937</v>
      </c>
      <c r="E5211" s="69" t="s">
        <v>2001</v>
      </c>
      <c r="F5211" s="69">
        <v>1813</v>
      </c>
      <c r="G5211" s="69" t="s">
        <v>1948</v>
      </c>
      <c r="AD5211" s="73"/>
      <c r="AE5211" s="73"/>
    </row>
    <row r="5212" spans="1:33" ht="14.4">
      <c r="A5212" s="27" t="str">
        <f>VLOOKUP(C5212,'user list'!A:B,2,0)</f>
        <v>OCAs</v>
      </c>
      <c r="B5212" s="172">
        <v>45812.489432870374</v>
      </c>
      <c r="C5212" s="69" t="s">
        <v>279</v>
      </c>
      <c r="D5212" s="69" t="s">
        <v>1937</v>
      </c>
      <c r="E5212" s="69" t="s">
        <v>2001</v>
      </c>
      <c r="F5212" s="69">
        <v>1813</v>
      </c>
      <c r="G5212" s="69" t="s">
        <v>1939</v>
      </c>
    </row>
    <row r="5213" spans="1:33" ht="14.4">
      <c r="A5213" s="27" t="str">
        <f>VLOOKUP(C5213,'user list'!A:B,2,0)</f>
        <v>Admin</v>
      </c>
      <c r="B5213" s="172">
        <v>45812.489432870374</v>
      </c>
      <c r="C5213" s="69" t="s">
        <v>186</v>
      </c>
      <c r="D5213" s="69" t="s">
        <v>1937</v>
      </c>
      <c r="E5213" s="69" t="s">
        <v>2001</v>
      </c>
      <c r="F5213" s="69">
        <v>1813</v>
      </c>
      <c r="G5213" s="69" t="s">
        <v>1948</v>
      </c>
      <c r="L5213" s="73"/>
      <c r="M5213" s="73"/>
    </row>
    <row r="5214" spans="1:33" ht="14.4">
      <c r="A5214" s="27" t="str">
        <f>VLOOKUP(C5214,'user list'!A:B,2,0)</f>
        <v>OCAs</v>
      </c>
      <c r="B5214" s="172">
        <v>45812.489537037036</v>
      </c>
      <c r="C5214" s="69" t="s">
        <v>279</v>
      </c>
      <c r="D5214" s="69" t="s">
        <v>1937</v>
      </c>
      <c r="E5214" s="69" t="s">
        <v>2464</v>
      </c>
      <c r="F5214" s="69">
        <v>1764</v>
      </c>
      <c r="G5214" s="69" t="s">
        <v>1939</v>
      </c>
    </row>
    <row r="5215" spans="1:33" ht="14.4">
      <c r="A5215" s="27" t="str">
        <f>VLOOKUP(C5215,'user list'!A:B,2,0)</f>
        <v>OCAs</v>
      </c>
      <c r="B5215" s="172">
        <v>45812.48982638889</v>
      </c>
      <c r="C5215" s="69" t="s">
        <v>279</v>
      </c>
      <c r="D5215" s="69" t="s">
        <v>1937</v>
      </c>
      <c r="E5215" s="69" t="s">
        <v>2463</v>
      </c>
      <c r="F5215" s="69">
        <v>1760</v>
      </c>
      <c r="G5215" s="69" t="s">
        <v>1939</v>
      </c>
    </row>
    <row r="5216" spans="1:33" ht="14.4">
      <c r="A5216" s="27" t="str">
        <f>VLOOKUP(C5216,'user list'!A:B,2,0)</f>
        <v>OCAs</v>
      </c>
      <c r="B5216" s="172">
        <v>45812.489918981482</v>
      </c>
      <c r="C5216" s="69" t="s">
        <v>279</v>
      </c>
      <c r="D5216" s="69" t="s">
        <v>1937</v>
      </c>
      <c r="E5216" s="69" t="s">
        <v>2463</v>
      </c>
      <c r="F5216" s="69">
        <v>1760</v>
      </c>
      <c r="G5216" s="69" t="s">
        <v>1947</v>
      </c>
    </row>
    <row r="5217" spans="1:54" ht="14.4">
      <c r="A5217" s="27" t="str">
        <f>VLOOKUP(C5217,'user list'!A:B,2,0)</f>
        <v>OCAs</v>
      </c>
      <c r="B5217" s="172">
        <v>45812.489918981482</v>
      </c>
      <c r="C5217" s="69" t="s">
        <v>279</v>
      </c>
      <c r="D5217" s="69" t="s">
        <v>1937</v>
      </c>
      <c r="E5217" s="69" t="s">
        <v>2463</v>
      </c>
      <c r="F5217" s="69">
        <v>1760</v>
      </c>
      <c r="G5217" s="69" t="s">
        <v>1948</v>
      </c>
      <c r="R5217" s="73"/>
      <c r="S5217" s="73"/>
    </row>
    <row r="5218" spans="1:54" ht="14.4">
      <c r="A5218" s="27" t="str">
        <f>VLOOKUP(C5218,'user list'!A:B,2,0)</f>
        <v>OCAs</v>
      </c>
      <c r="B5218" s="172">
        <v>45812.489918981482</v>
      </c>
      <c r="C5218" s="69" t="s">
        <v>279</v>
      </c>
      <c r="D5218" s="69" t="s">
        <v>1937</v>
      </c>
      <c r="E5218" s="69" t="s">
        <v>2463</v>
      </c>
      <c r="F5218" s="69">
        <v>1760</v>
      </c>
      <c r="G5218" s="69" t="s">
        <v>1939</v>
      </c>
    </row>
    <row r="5219" spans="1:54" ht="14.4">
      <c r="A5219" s="27" t="str">
        <f>VLOOKUP(C5219,'user list'!A:B,2,0)</f>
        <v>Admin</v>
      </c>
      <c r="B5219" s="172">
        <v>45812.489918981482</v>
      </c>
      <c r="C5219" s="69" t="s">
        <v>186</v>
      </c>
      <c r="D5219" s="69" t="s">
        <v>1937</v>
      </c>
      <c r="E5219" s="69" t="s">
        <v>2463</v>
      </c>
      <c r="F5219" s="69">
        <v>1760</v>
      </c>
      <c r="G5219" s="69" t="s">
        <v>1948</v>
      </c>
      <c r="O5219" s="73"/>
      <c r="P5219" s="73"/>
    </row>
    <row r="5220" spans="1:54" ht="14.4">
      <c r="A5220" s="27" t="str">
        <f>VLOOKUP(C5220,'user list'!A:B,2,0)</f>
        <v>OCAs</v>
      </c>
      <c r="B5220" s="172">
        <v>45812.489953703705</v>
      </c>
      <c r="C5220" s="69" t="s">
        <v>279</v>
      </c>
      <c r="D5220" s="69" t="s">
        <v>1937</v>
      </c>
      <c r="E5220" s="69" t="s">
        <v>1427</v>
      </c>
      <c r="F5220" s="69">
        <v>1732</v>
      </c>
      <c r="G5220" s="69" t="s">
        <v>1939</v>
      </c>
      <c r="AY5220" s="74"/>
      <c r="BB5220" s="74"/>
    </row>
    <row r="5221" spans="1:54" ht="14.4">
      <c r="A5221" s="27" t="str">
        <f>VLOOKUP(C5221,'user list'!A:B,2,0)</f>
        <v>OCAs</v>
      </c>
      <c r="B5221" s="172">
        <v>45812.489988425928</v>
      </c>
      <c r="C5221" s="69" t="s">
        <v>279</v>
      </c>
      <c r="D5221" s="69" t="s">
        <v>1937</v>
      </c>
      <c r="E5221" s="69" t="s">
        <v>1974</v>
      </c>
      <c r="F5221" s="69">
        <v>1811</v>
      </c>
      <c r="G5221" s="69" t="s">
        <v>1939</v>
      </c>
      <c r="L5221" s="73"/>
      <c r="M5221" s="73"/>
    </row>
    <row r="5222" spans="1:54" ht="14.4">
      <c r="A5222" s="27" t="str">
        <f>VLOOKUP(C5222,'user list'!A:B,2,0)</f>
        <v>OCAs</v>
      </c>
      <c r="B5222" s="172">
        <v>45812.490289351852</v>
      </c>
      <c r="C5222" s="69" t="s">
        <v>279</v>
      </c>
      <c r="D5222" s="69" t="s">
        <v>1937</v>
      </c>
      <c r="E5222" s="69" t="s">
        <v>2464</v>
      </c>
      <c r="F5222" s="69">
        <v>1764</v>
      </c>
      <c r="G5222" s="69" t="s">
        <v>1939</v>
      </c>
      <c r="L5222" s="73"/>
      <c r="M5222" s="73"/>
    </row>
    <row r="5223" spans="1:54" ht="14.4">
      <c r="A5223" s="27" t="str">
        <f>VLOOKUP(C5223,'user list'!A:B,2,0)</f>
        <v>OCAs</v>
      </c>
      <c r="B5223" s="172">
        <v>45812.490416666667</v>
      </c>
      <c r="C5223" s="69" t="s">
        <v>279</v>
      </c>
      <c r="D5223" s="69" t="s">
        <v>1937</v>
      </c>
      <c r="E5223" s="69" t="s">
        <v>2464</v>
      </c>
      <c r="F5223" s="69">
        <v>1764</v>
      </c>
      <c r="G5223" s="69" t="s">
        <v>1947</v>
      </c>
      <c r="O5223" s="73"/>
      <c r="P5223" s="73"/>
    </row>
    <row r="5224" spans="1:54" ht="14.4">
      <c r="A5224" s="27" t="str">
        <f>VLOOKUP(C5224,'user list'!A:B,2,0)</f>
        <v>OCAs</v>
      </c>
      <c r="B5224" s="172">
        <v>45812.490416666667</v>
      </c>
      <c r="C5224" s="69" t="s">
        <v>279</v>
      </c>
      <c r="D5224" s="69" t="s">
        <v>1937</v>
      </c>
      <c r="E5224" s="69" t="s">
        <v>2464</v>
      </c>
      <c r="F5224" s="69">
        <v>1764</v>
      </c>
      <c r="G5224" s="69" t="s">
        <v>1948</v>
      </c>
      <c r="O5224" s="73"/>
      <c r="P5224" s="73"/>
    </row>
    <row r="5225" spans="1:54" ht="14.4">
      <c r="A5225" s="27" t="str">
        <f>VLOOKUP(C5225,'user list'!A:B,2,0)</f>
        <v>OCAs</v>
      </c>
      <c r="B5225" s="172">
        <v>45812.490416666667</v>
      </c>
      <c r="C5225" s="69" t="s">
        <v>279</v>
      </c>
      <c r="D5225" s="69" t="s">
        <v>1937</v>
      </c>
      <c r="E5225" s="69" t="s">
        <v>2464</v>
      </c>
      <c r="F5225" s="69">
        <v>1764</v>
      </c>
      <c r="G5225" s="69" t="s">
        <v>1939</v>
      </c>
    </row>
    <row r="5226" spans="1:54" ht="14.4">
      <c r="A5226" s="27" t="str">
        <f>VLOOKUP(C5226,'user list'!A:B,2,0)</f>
        <v>Admin</v>
      </c>
      <c r="B5226" s="172">
        <v>45812.490416666667</v>
      </c>
      <c r="C5226" s="69" t="s">
        <v>186</v>
      </c>
      <c r="D5226" s="69" t="s">
        <v>1937</v>
      </c>
      <c r="E5226" s="69" t="s">
        <v>2464</v>
      </c>
      <c r="F5226" s="69">
        <v>1764</v>
      </c>
      <c r="G5226" s="69" t="s">
        <v>1948</v>
      </c>
    </row>
    <row r="5227" spans="1:54" ht="14.4">
      <c r="A5227" s="27" t="str">
        <f>VLOOKUP(C5227,'user list'!A:B,2,0)</f>
        <v>OCAs</v>
      </c>
      <c r="B5227" s="172">
        <v>45812.490474537037</v>
      </c>
      <c r="C5227" s="69" t="s">
        <v>279</v>
      </c>
      <c r="D5227" s="69" t="s">
        <v>1937</v>
      </c>
      <c r="E5227" s="69" t="s">
        <v>1427</v>
      </c>
      <c r="F5227" s="69">
        <v>1732</v>
      </c>
      <c r="G5227" s="69" t="s">
        <v>1939</v>
      </c>
    </row>
    <row r="5228" spans="1:54" ht="14.4">
      <c r="A5228" s="27" t="str">
        <f>VLOOKUP(C5228,'user list'!A:B,2,0)</f>
        <v>OCAs</v>
      </c>
      <c r="B5228" s="172">
        <v>45812.490497685183</v>
      </c>
      <c r="C5228" s="69" t="s">
        <v>279</v>
      </c>
      <c r="D5228" s="69" t="s">
        <v>1937</v>
      </c>
      <c r="E5228" s="69" t="s">
        <v>1974</v>
      </c>
      <c r="F5228" s="69">
        <v>1811</v>
      </c>
      <c r="G5228" s="69" t="s">
        <v>1939</v>
      </c>
      <c r="O5228" s="73"/>
      <c r="P5228" s="73"/>
    </row>
    <row r="5229" spans="1:54" ht="14.4">
      <c r="A5229" s="27" t="str">
        <f>VLOOKUP(C5229,'user list'!A:B,2,0)</f>
        <v>OCAs</v>
      </c>
      <c r="B5229" s="172">
        <v>45812.490787037037</v>
      </c>
      <c r="C5229" s="69" t="s">
        <v>279</v>
      </c>
      <c r="D5229" s="69" t="s">
        <v>1937</v>
      </c>
      <c r="E5229" s="69" t="s">
        <v>1974</v>
      </c>
      <c r="F5229" s="69">
        <v>1811</v>
      </c>
      <c r="G5229" s="69" t="s">
        <v>1947</v>
      </c>
      <c r="O5229" s="73"/>
      <c r="P5229" s="73"/>
    </row>
    <row r="5230" spans="1:54" ht="14.4">
      <c r="A5230" s="27" t="str">
        <f>VLOOKUP(C5230,'user list'!A:B,2,0)</f>
        <v>OCAs</v>
      </c>
      <c r="B5230" s="172">
        <v>45812.490787037037</v>
      </c>
      <c r="C5230" s="69" t="s">
        <v>279</v>
      </c>
      <c r="D5230" s="69" t="s">
        <v>1937</v>
      </c>
      <c r="E5230" s="69" t="s">
        <v>1974</v>
      </c>
      <c r="F5230" s="69">
        <v>1811</v>
      </c>
      <c r="G5230" s="69" t="s">
        <v>1948</v>
      </c>
      <c r="O5230" s="73"/>
      <c r="P5230" s="73"/>
    </row>
    <row r="5231" spans="1:54" ht="14.4">
      <c r="A5231" s="27" t="str">
        <f>VLOOKUP(C5231,'user list'!A:B,2,0)</f>
        <v>OCAs</v>
      </c>
      <c r="B5231" s="172">
        <v>45812.490787037037</v>
      </c>
      <c r="C5231" s="69" t="s">
        <v>279</v>
      </c>
      <c r="D5231" s="69" t="s">
        <v>1937</v>
      </c>
      <c r="E5231" s="69" t="s">
        <v>1974</v>
      </c>
      <c r="F5231" s="69">
        <v>1811</v>
      </c>
      <c r="G5231" s="69" t="s">
        <v>1939</v>
      </c>
      <c r="L5231" s="73"/>
      <c r="M5231" s="73"/>
    </row>
    <row r="5232" spans="1:54" ht="14.4">
      <c r="A5232" s="27" t="str">
        <f>VLOOKUP(C5232,'user list'!A:B,2,0)</f>
        <v>Admin</v>
      </c>
      <c r="B5232" s="172">
        <v>45812.490787037037</v>
      </c>
      <c r="C5232" s="69" t="s">
        <v>186</v>
      </c>
      <c r="D5232" s="69" t="s">
        <v>1937</v>
      </c>
      <c r="E5232" s="69" t="s">
        <v>1974</v>
      </c>
      <c r="F5232" s="69">
        <v>1811</v>
      </c>
      <c r="G5232" s="69" t="s">
        <v>1948</v>
      </c>
      <c r="L5232" s="73"/>
      <c r="M5232" s="73"/>
    </row>
    <row r="5233" spans="1:33" ht="14.4">
      <c r="A5233" s="27" t="str">
        <f>VLOOKUP(C5233,'user list'!A:B,2,0)</f>
        <v>OCAs</v>
      </c>
      <c r="B5233" s="172">
        <v>45812.49082175926</v>
      </c>
      <c r="C5233" s="69" t="s">
        <v>279</v>
      </c>
      <c r="D5233" s="69" t="s">
        <v>1937</v>
      </c>
      <c r="E5233" s="69" t="s">
        <v>1427</v>
      </c>
      <c r="F5233" s="69">
        <v>1732</v>
      </c>
      <c r="G5233" s="69" t="s">
        <v>1939</v>
      </c>
      <c r="O5233" s="73"/>
      <c r="P5233" s="73"/>
    </row>
    <row r="5234" spans="1:33" ht="14.4">
      <c r="A5234" s="27" t="str">
        <f>VLOOKUP(C5234,'user list'!A:B,2,0)</f>
        <v>OCAs</v>
      </c>
      <c r="B5234" s="172">
        <v>45812.492280092592</v>
      </c>
      <c r="C5234" s="69" t="s">
        <v>279</v>
      </c>
      <c r="D5234" s="69" t="s">
        <v>1937</v>
      </c>
      <c r="E5234" s="69" t="s">
        <v>1427</v>
      </c>
      <c r="F5234" s="69">
        <v>1732</v>
      </c>
      <c r="G5234" s="69" t="s">
        <v>1939</v>
      </c>
    </row>
    <row r="5235" spans="1:33" ht="14.4">
      <c r="A5235" s="27" t="str">
        <f>VLOOKUP(C5235,'user list'!A:B,2,0)</f>
        <v>OCAs</v>
      </c>
      <c r="B5235" s="172">
        <v>45812.492743055554</v>
      </c>
      <c r="C5235" s="69" t="s">
        <v>279</v>
      </c>
      <c r="D5235" s="69" t="s">
        <v>1937</v>
      </c>
      <c r="E5235" s="69" t="s">
        <v>1427</v>
      </c>
      <c r="F5235" s="69">
        <v>1732</v>
      </c>
      <c r="G5235" s="69" t="s">
        <v>1939</v>
      </c>
      <c r="AD5235" s="73"/>
      <c r="AE5235" s="73"/>
    </row>
    <row r="5236" spans="1:33" ht="14.4">
      <c r="A5236" s="27" t="str">
        <f>VLOOKUP(C5236,'user list'!A:B,2,0)</f>
        <v>OCAs</v>
      </c>
      <c r="B5236" s="172">
        <v>45812.492766203701</v>
      </c>
      <c r="C5236" s="69" t="s">
        <v>279</v>
      </c>
      <c r="D5236" s="69" t="s">
        <v>1937</v>
      </c>
      <c r="E5236" s="69" t="s">
        <v>2478</v>
      </c>
      <c r="F5236" s="69">
        <v>1792</v>
      </c>
      <c r="G5236" s="69" t="s">
        <v>1939</v>
      </c>
    </row>
    <row r="5237" spans="1:33" ht="14.4">
      <c r="A5237" s="27" t="str">
        <f>VLOOKUP(C5237,'user list'!A:B,2,0)</f>
        <v>OCAs</v>
      </c>
      <c r="B5237" s="172">
        <v>45812.492858796293</v>
      </c>
      <c r="C5237" s="69" t="s">
        <v>279</v>
      </c>
      <c r="D5237" s="69" t="s">
        <v>1937</v>
      </c>
      <c r="E5237" s="69" t="s">
        <v>2478</v>
      </c>
      <c r="F5237" s="69">
        <v>1792</v>
      </c>
      <c r="G5237" s="69" t="s">
        <v>1939</v>
      </c>
      <c r="L5237" s="74"/>
      <c r="O5237" s="73"/>
      <c r="P5237" s="73"/>
    </row>
    <row r="5238" spans="1:33" ht="14.4">
      <c r="A5238" s="27" t="str">
        <f>VLOOKUP(C5238,'user list'!A:B,2,0)</f>
        <v>OCAs</v>
      </c>
      <c r="B5238" s="172">
        <v>45812.492881944447</v>
      </c>
      <c r="C5238" s="69" t="s">
        <v>279</v>
      </c>
      <c r="D5238" s="69" t="s">
        <v>1937</v>
      </c>
      <c r="E5238" s="69" t="s">
        <v>1427</v>
      </c>
      <c r="F5238" s="69">
        <v>1732</v>
      </c>
      <c r="G5238" s="69" t="s">
        <v>1939</v>
      </c>
    </row>
    <row r="5239" spans="1:33" ht="14.4">
      <c r="A5239" s="27" t="str">
        <f>VLOOKUP(C5239,'user list'!A:B,2,0)</f>
        <v>LEDIPO</v>
      </c>
      <c r="B5239" s="172">
        <v>45812.493425925924</v>
      </c>
      <c r="C5239" s="69" t="s">
        <v>222</v>
      </c>
      <c r="D5239" s="69" t="s">
        <v>1937</v>
      </c>
      <c r="E5239" s="69" t="s">
        <v>2520</v>
      </c>
      <c r="F5239" s="69">
        <v>1862</v>
      </c>
      <c r="G5239" s="69" t="s">
        <v>2440</v>
      </c>
    </row>
    <row r="5240" spans="1:33" ht="14.4">
      <c r="A5240" s="27" t="str">
        <f>VLOOKUP(C5240,'user list'!A:B,2,0)</f>
        <v>Admin</v>
      </c>
      <c r="B5240" s="172">
        <v>45812.493425925924</v>
      </c>
      <c r="C5240" s="69" t="s">
        <v>186</v>
      </c>
      <c r="D5240" s="69" t="s">
        <v>1937</v>
      </c>
      <c r="E5240" s="69" t="s">
        <v>2520</v>
      </c>
      <c r="F5240" s="69">
        <v>1862</v>
      </c>
      <c r="G5240" s="69" t="s">
        <v>1948</v>
      </c>
    </row>
    <row r="5241" spans="1:33" ht="14.4">
      <c r="A5241" s="27" t="str">
        <f>VLOOKUP(C5241,'user list'!A:B,2,0)</f>
        <v>Admin</v>
      </c>
      <c r="B5241" s="172">
        <v>45812.493425925924</v>
      </c>
      <c r="C5241" s="69" t="s">
        <v>186</v>
      </c>
      <c r="D5241" s="69" t="s">
        <v>1937</v>
      </c>
      <c r="E5241" s="69" t="s">
        <v>2520</v>
      </c>
      <c r="F5241" s="69">
        <v>1862</v>
      </c>
      <c r="G5241" s="69" t="s">
        <v>1948</v>
      </c>
    </row>
    <row r="5242" spans="1:33" ht="14.4">
      <c r="A5242" s="27" t="str">
        <f>VLOOKUP(C5242,'user list'!A:B,2,0)</f>
        <v>Admin</v>
      </c>
      <c r="B5242" s="172">
        <v>45812.493437500001</v>
      </c>
      <c r="C5242" s="69" t="s">
        <v>186</v>
      </c>
      <c r="D5242" s="69" t="s">
        <v>1937</v>
      </c>
      <c r="E5242" s="69" t="s">
        <v>2520</v>
      </c>
      <c r="F5242" s="69">
        <v>1862</v>
      </c>
      <c r="G5242" s="69" t="s">
        <v>1948</v>
      </c>
      <c r="L5242" s="73"/>
      <c r="M5242" s="73"/>
    </row>
    <row r="5243" spans="1:33" ht="14.4">
      <c r="A5243" s="27" t="str">
        <f>VLOOKUP(C5243,'user list'!A:B,2,0)</f>
        <v>Admin</v>
      </c>
      <c r="B5243" s="172">
        <v>45812.493437500001</v>
      </c>
      <c r="C5243" s="69" t="s">
        <v>186</v>
      </c>
      <c r="D5243" s="69" t="s">
        <v>1937</v>
      </c>
      <c r="E5243" s="69" t="s">
        <v>2520</v>
      </c>
      <c r="F5243" s="69">
        <v>1862</v>
      </c>
      <c r="G5243" s="69" t="s">
        <v>1947</v>
      </c>
    </row>
    <row r="5244" spans="1:33" ht="14.4">
      <c r="A5244" s="27" t="str">
        <f>VLOOKUP(C5244,'user list'!A:B,2,0)</f>
        <v>OCAs</v>
      </c>
      <c r="B5244" s="172">
        <v>45812.49386574074</v>
      </c>
      <c r="C5244" s="69" t="s">
        <v>279</v>
      </c>
      <c r="D5244" s="69" t="s">
        <v>1937</v>
      </c>
      <c r="E5244" s="69" t="s">
        <v>2519</v>
      </c>
      <c r="F5244" s="69">
        <v>1861</v>
      </c>
      <c r="G5244" s="69" t="s">
        <v>1939</v>
      </c>
    </row>
    <row r="5245" spans="1:33" ht="14.4">
      <c r="A5245" s="27" t="str">
        <f>VLOOKUP(C5245,'user list'!A:B,2,0)</f>
        <v>OCAs</v>
      </c>
      <c r="B5245" s="172">
        <v>45812.493877314817</v>
      </c>
      <c r="C5245" s="69" t="s">
        <v>279</v>
      </c>
      <c r="D5245" s="69" t="s">
        <v>1937</v>
      </c>
      <c r="E5245" s="69" t="s">
        <v>2517</v>
      </c>
      <c r="F5245" s="69">
        <v>1860</v>
      </c>
      <c r="G5245" s="69" t="s">
        <v>1939</v>
      </c>
    </row>
    <row r="5246" spans="1:33" ht="14.4">
      <c r="A5246" s="27" t="str">
        <f>VLOOKUP(C5246,'user list'!A:B,2,0)</f>
        <v>OCAs</v>
      </c>
      <c r="B5246" s="172">
        <v>45812.493900462963</v>
      </c>
      <c r="C5246" s="69" t="s">
        <v>279</v>
      </c>
      <c r="D5246" s="69" t="s">
        <v>1937</v>
      </c>
      <c r="E5246" s="69" t="s">
        <v>2519</v>
      </c>
      <c r="F5246" s="69">
        <v>1861</v>
      </c>
      <c r="G5246" s="69" t="s">
        <v>1939</v>
      </c>
    </row>
    <row r="5247" spans="1:33" ht="14.4">
      <c r="A5247" s="27" t="str">
        <f>VLOOKUP(C5247,'user list'!A:B,2,0)</f>
        <v>OCAs</v>
      </c>
      <c r="B5247" s="172">
        <v>45812.493923611109</v>
      </c>
      <c r="C5247" s="69" t="s">
        <v>279</v>
      </c>
      <c r="D5247" s="69" t="s">
        <v>1937</v>
      </c>
      <c r="E5247" s="69" t="s">
        <v>2517</v>
      </c>
      <c r="F5247" s="69">
        <v>1860</v>
      </c>
      <c r="G5247" s="69" t="s">
        <v>1939</v>
      </c>
    </row>
    <row r="5248" spans="1:33" ht="14.4">
      <c r="A5248" s="27" t="str">
        <f>VLOOKUP(C5248,'user list'!A:B,2,0)</f>
        <v>OCAs</v>
      </c>
      <c r="B5248" s="172">
        <v>45812.493935185186</v>
      </c>
      <c r="C5248" s="69" t="s">
        <v>279</v>
      </c>
      <c r="D5248" s="69" t="s">
        <v>1937</v>
      </c>
      <c r="E5248" s="69" t="s">
        <v>2519</v>
      </c>
      <c r="F5248" s="69">
        <v>1861</v>
      </c>
      <c r="G5248" s="69" t="s">
        <v>1939</v>
      </c>
      <c r="AD5248" s="74"/>
      <c r="AG5248" s="74"/>
    </row>
    <row r="5249" spans="1:22" ht="14.4">
      <c r="A5249" s="27" t="str">
        <f>VLOOKUP(C5249,'user list'!A:B,2,0)</f>
        <v>OCAs</v>
      </c>
      <c r="B5249" s="172">
        <v>45812.493981481479</v>
      </c>
      <c r="C5249" s="69" t="s">
        <v>279</v>
      </c>
      <c r="D5249" s="69" t="s">
        <v>1937</v>
      </c>
      <c r="E5249" s="69" t="s">
        <v>2517</v>
      </c>
      <c r="F5249" s="69">
        <v>1860</v>
      </c>
      <c r="G5249" s="69" t="s">
        <v>1939</v>
      </c>
      <c r="L5249" s="73"/>
      <c r="M5249" s="73"/>
    </row>
    <row r="5250" spans="1:22" ht="14.4">
      <c r="A5250" s="27" t="str">
        <f>VLOOKUP(C5250,'user list'!A:B,2,0)</f>
        <v>OCAs</v>
      </c>
      <c r="B5250" s="172">
        <v>45812.494976851849</v>
      </c>
      <c r="C5250" s="69" t="s">
        <v>279</v>
      </c>
      <c r="D5250" s="69" t="s">
        <v>1937</v>
      </c>
      <c r="E5250" s="69" t="s">
        <v>2478</v>
      </c>
      <c r="F5250" s="69">
        <v>1792</v>
      </c>
      <c r="G5250" s="69" t="s">
        <v>1939</v>
      </c>
    </row>
    <row r="5251" spans="1:22" ht="14.4">
      <c r="A5251" s="27" t="str">
        <f>VLOOKUP(C5251,'user list'!A:B,2,0)</f>
        <v>MDAD</v>
      </c>
      <c r="B5251" s="172">
        <v>45812.496388888889</v>
      </c>
      <c r="C5251" s="69" t="s">
        <v>223</v>
      </c>
      <c r="D5251" s="69" t="s">
        <v>1937</v>
      </c>
      <c r="E5251" s="69" t="s">
        <v>2002</v>
      </c>
      <c r="F5251" s="69">
        <v>1836</v>
      </c>
      <c r="G5251" s="69" t="s">
        <v>1939</v>
      </c>
      <c r="O5251" s="73"/>
      <c r="P5251" s="73"/>
    </row>
    <row r="5252" spans="1:22" ht="14.4">
      <c r="A5252" s="27" t="str">
        <f>VLOOKUP(C5252,'user list'!A:B,2,0)</f>
        <v>MDAD</v>
      </c>
      <c r="B5252" s="172">
        <v>45812.496446759258</v>
      </c>
      <c r="C5252" s="69" t="s">
        <v>223</v>
      </c>
      <c r="D5252" s="69" t="s">
        <v>1937</v>
      </c>
      <c r="E5252" s="69" t="s">
        <v>2002</v>
      </c>
      <c r="F5252" s="69">
        <v>1836</v>
      </c>
      <c r="G5252" s="69" t="s">
        <v>1949</v>
      </c>
      <c r="O5252" s="73"/>
      <c r="P5252" s="73"/>
    </row>
    <row r="5253" spans="1:22" ht="14.4">
      <c r="A5253" s="27" t="str">
        <f>VLOOKUP(C5253,'user list'!A:B,2,0)</f>
        <v>LEDIPO</v>
      </c>
      <c r="B5253" s="172">
        <v>45812.499513888892</v>
      </c>
      <c r="C5253" s="69" t="s">
        <v>222</v>
      </c>
      <c r="D5253" s="69" t="s">
        <v>1937</v>
      </c>
      <c r="E5253" s="69" t="s">
        <v>2521</v>
      </c>
      <c r="F5253" s="69">
        <v>1863</v>
      </c>
      <c r="G5253" s="69" t="s">
        <v>2440</v>
      </c>
    </row>
    <row r="5254" spans="1:22" ht="14.4">
      <c r="A5254" s="27" t="str">
        <f>VLOOKUP(C5254,'user list'!A:B,2,0)</f>
        <v>Admin</v>
      </c>
      <c r="B5254" s="172">
        <v>45812.499525462961</v>
      </c>
      <c r="C5254" s="69" t="s">
        <v>186</v>
      </c>
      <c r="D5254" s="69" t="s">
        <v>1937</v>
      </c>
      <c r="E5254" s="69" t="s">
        <v>2521</v>
      </c>
      <c r="F5254" s="69">
        <v>1863</v>
      </c>
      <c r="G5254" s="69" t="s">
        <v>1948</v>
      </c>
    </row>
    <row r="5255" spans="1:22" ht="14.4">
      <c r="A5255" s="27" t="str">
        <f>VLOOKUP(C5255,'user list'!A:B,2,0)</f>
        <v>Admin</v>
      </c>
      <c r="B5255" s="172">
        <v>45812.499525462961</v>
      </c>
      <c r="C5255" s="69" t="s">
        <v>186</v>
      </c>
      <c r="D5255" s="69" t="s">
        <v>1937</v>
      </c>
      <c r="E5255" s="69" t="s">
        <v>2521</v>
      </c>
      <c r="F5255" s="69">
        <v>1863</v>
      </c>
      <c r="G5255" s="69" t="s">
        <v>1948</v>
      </c>
    </row>
    <row r="5256" spans="1:22" ht="14.4">
      <c r="A5256" s="27" t="str">
        <f>VLOOKUP(C5256,'user list'!A:B,2,0)</f>
        <v>Admin</v>
      </c>
      <c r="B5256" s="172">
        <v>45812.499525462961</v>
      </c>
      <c r="C5256" s="69" t="s">
        <v>186</v>
      </c>
      <c r="D5256" s="69" t="s">
        <v>1937</v>
      </c>
      <c r="E5256" s="69" t="s">
        <v>2521</v>
      </c>
      <c r="F5256" s="69">
        <v>1863</v>
      </c>
      <c r="G5256" s="69" t="s">
        <v>1947</v>
      </c>
    </row>
    <row r="5257" spans="1:22" ht="14.4">
      <c r="A5257" s="27" t="str">
        <f>VLOOKUP(C5257,'user list'!A:B,2,0)</f>
        <v>LEDIPO</v>
      </c>
      <c r="B5257" s="172">
        <v>45812.499756944446</v>
      </c>
      <c r="C5257" s="69" t="s">
        <v>222</v>
      </c>
      <c r="D5257" s="69" t="s">
        <v>1937</v>
      </c>
      <c r="E5257" s="69" t="s">
        <v>2521</v>
      </c>
      <c r="F5257" s="69">
        <v>1863</v>
      </c>
      <c r="G5257" s="69" t="s">
        <v>1939</v>
      </c>
    </row>
    <row r="5258" spans="1:22" ht="14.4">
      <c r="A5258" s="27" t="str">
        <f>VLOOKUP(C5258,'user list'!A:B,2,0)</f>
        <v>LEDIPO</v>
      </c>
      <c r="B5258" s="172">
        <v>45812.500185185185</v>
      </c>
      <c r="C5258" s="69" t="s">
        <v>222</v>
      </c>
      <c r="D5258" s="69" t="s">
        <v>1937</v>
      </c>
      <c r="E5258" s="69" t="s">
        <v>2521</v>
      </c>
      <c r="F5258" s="69">
        <v>1863</v>
      </c>
      <c r="G5258" s="69" t="s">
        <v>1947</v>
      </c>
    </row>
    <row r="5259" spans="1:22" ht="14.4">
      <c r="A5259" s="27" t="str">
        <f>VLOOKUP(C5259,'user list'!A:B,2,0)</f>
        <v>LEDIPO</v>
      </c>
      <c r="B5259" s="172">
        <v>45812.500185185185</v>
      </c>
      <c r="C5259" s="69" t="s">
        <v>222</v>
      </c>
      <c r="D5259" s="69" t="s">
        <v>1937</v>
      </c>
      <c r="E5259" s="69" t="s">
        <v>2521</v>
      </c>
      <c r="F5259" s="69">
        <v>1863</v>
      </c>
      <c r="G5259" s="69" t="s">
        <v>1948</v>
      </c>
    </row>
    <row r="5260" spans="1:22" ht="14.4">
      <c r="A5260" s="27" t="str">
        <f>VLOOKUP(C5260,'user list'!A:B,2,0)</f>
        <v>LEDIPO</v>
      </c>
      <c r="B5260" s="172">
        <v>45812.500185185185</v>
      </c>
      <c r="C5260" s="69" t="s">
        <v>222</v>
      </c>
      <c r="D5260" s="69" t="s">
        <v>1937</v>
      </c>
      <c r="E5260" s="69" t="s">
        <v>2521</v>
      </c>
      <c r="F5260" s="69">
        <v>1863</v>
      </c>
      <c r="G5260" s="69" t="s">
        <v>1939</v>
      </c>
    </row>
    <row r="5261" spans="1:22" ht="14.4">
      <c r="A5261" s="27" t="str">
        <f>VLOOKUP(C5261,'user list'!A:B,2,0)</f>
        <v>Admin</v>
      </c>
      <c r="B5261" s="172">
        <v>45812.500185185185</v>
      </c>
      <c r="C5261" s="69" t="s">
        <v>186</v>
      </c>
      <c r="D5261" s="69" t="s">
        <v>1937</v>
      </c>
      <c r="E5261" s="69" t="s">
        <v>2521</v>
      </c>
      <c r="F5261" s="69">
        <v>1863</v>
      </c>
      <c r="G5261" s="69" t="s">
        <v>1948</v>
      </c>
      <c r="U5261" s="73"/>
      <c r="V5261" s="73"/>
    </row>
    <row r="5262" spans="1:22" ht="14.4">
      <c r="A5262" s="27" t="str">
        <f>VLOOKUP(C5262,'user list'!A:B,2,0)</f>
        <v>LEDIPO</v>
      </c>
      <c r="B5262" s="172">
        <v>45812.500740740739</v>
      </c>
      <c r="C5262" s="69" t="s">
        <v>222</v>
      </c>
      <c r="D5262" s="69" t="s">
        <v>1937</v>
      </c>
      <c r="E5262" s="69" t="s">
        <v>2520</v>
      </c>
      <c r="F5262" s="69">
        <v>1862</v>
      </c>
      <c r="G5262" s="69" t="s">
        <v>1939</v>
      </c>
    </row>
    <row r="5263" spans="1:22" ht="14.4">
      <c r="A5263" s="27" t="str">
        <f>VLOOKUP(C5263,'user list'!A:B,2,0)</f>
        <v>LEDIPO</v>
      </c>
      <c r="B5263" s="172">
        <v>45812.501076388886</v>
      </c>
      <c r="C5263" s="69" t="s">
        <v>222</v>
      </c>
      <c r="D5263" s="69" t="s">
        <v>1937</v>
      </c>
      <c r="E5263" s="69" t="s">
        <v>2520</v>
      </c>
      <c r="F5263" s="69">
        <v>1862</v>
      </c>
      <c r="G5263" s="69" t="s">
        <v>1939</v>
      </c>
    </row>
    <row r="5264" spans="1:22" ht="14.4">
      <c r="A5264" s="27" t="str">
        <f>VLOOKUP(C5264,'user list'!A:B,2,0)</f>
        <v>LEDIPO</v>
      </c>
      <c r="B5264" s="172">
        <v>45812.501145833332</v>
      </c>
      <c r="C5264" s="69" t="s">
        <v>222</v>
      </c>
      <c r="D5264" s="69" t="s">
        <v>1937</v>
      </c>
      <c r="E5264" s="69" t="s">
        <v>2521</v>
      </c>
      <c r="F5264" s="69">
        <v>1863</v>
      </c>
      <c r="G5264" s="69" t="s">
        <v>1939</v>
      </c>
      <c r="L5264" s="73"/>
      <c r="M5264" s="73"/>
    </row>
    <row r="5265" spans="1:33" ht="14.4">
      <c r="A5265" s="27" t="str">
        <f>VLOOKUP(C5265,'user list'!A:B,2,0)</f>
        <v>CREMCO</v>
      </c>
      <c r="B5265" s="172">
        <v>45812.501701388886</v>
      </c>
      <c r="C5265" s="69" t="s">
        <v>206</v>
      </c>
      <c r="D5265" s="69" t="s">
        <v>1937</v>
      </c>
      <c r="E5265" s="69" t="s">
        <v>1253</v>
      </c>
      <c r="F5265" s="69">
        <v>1864</v>
      </c>
      <c r="G5265" s="69" t="s">
        <v>2440</v>
      </c>
    </row>
    <row r="5266" spans="1:33" ht="14.4">
      <c r="A5266" s="27" t="str">
        <f>VLOOKUP(C5266,'user list'!A:B,2,0)</f>
        <v>Admin</v>
      </c>
      <c r="B5266" s="172">
        <v>45812.501712962963</v>
      </c>
      <c r="C5266" s="69" t="s">
        <v>186</v>
      </c>
      <c r="D5266" s="69" t="s">
        <v>1937</v>
      </c>
      <c r="E5266" s="69" t="s">
        <v>1253</v>
      </c>
      <c r="F5266" s="69">
        <v>1864</v>
      </c>
      <c r="G5266" s="69" t="s">
        <v>1948</v>
      </c>
    </row>
    <row r="5267" spans="1:33" ht="14.4">
      <c r="A5267" s="27" t="str">
        <f>VLOOKUP(C5267,'user list'!A:B,2,0)</f>
        <v>Admin</v>
      </c>
      <c r="B5267" s="172">
        <v>45812.501712962963</v>
      </c>
      <c r="C5267" s="69" t="s">
        <v>186</v>
      </c>
      <c r="D5267" s="69" t="s">
        <v>1937</v>
      </c>
      <c r="E5267" s="69" t="s">
        <v>1253</v>
      </c>
      <c r="F5267" s="69">
        <v>1864</v>
      </c>
      <c r="G5267" s="69" t="s">
        <v>1948</v>
      </c>
    </row>
    <row r="5268" spans="1:33" ht="14.4">
      <c r="A5268" s="27" t="str">
        <f>VLOOKUP(C5268,'user list'!A:B,2,0)</f>
        <v>Admin</v>
      </c>
      <c r="B5268" s="172">
        <v>45812.501712962963</v>
      </c>
      <c r="C5268" s="69" t="s">
        <v>186</v>
      </c>
      <c r="D5268" s="69" t="s">
        <v>1937</v>
      </c>
      <c r="E5268" s="69" t="s">
        <v>1253</v>
      </c>
      <c r="F5268" s="69">
        <v>1864</v>
      </c>
      <c r="G5268" s="69" t="s">
        <v>1948</v>
      </c>
    </row>
    <row r="5269" spans="1:33" ht="14.4">
      <c r="A5269" s="27" t="str">
        <f>VLOOKUP(C5269,'user list'!A:B,2,0)</f>
        <v>Admin</v>
      </c>
      <c r="B5269" s="172">
        <v>45812.501712962963</v>
      </c>
      <c r="C5269" s="69" t="s">
        <v>186</v>
      </c>
      <c r="D5269" s="69" t="s">
        <v>1937</v>
      </c>
      <c r="E5269" s="69" t="s">
        <v>1253</v>
      </c>
      <c r="F5269" s="69">
        <v>1864</v>
      </c>
      <c r="G5269" s="69" t="s">
        <v>1947</v>
      </c>
    </row>
    <row r="5270" spans="1:33" ht="14.4">
      <c r="A5270" s="27" t="str">
        <f>VLOOKUP(C5270,'user list'!A:B,2,0)</f>
        <v>LEDIPO</v>
      </c>
      <c r="B5270" s="172">
        <v>45812.501759259256</v>
      </c>
      <c r="C5270" s="69" t="s">
        <v>222</v>
      </c>
      <c r="D5270" s="69" t="s">
        <v>1937</v>
      </c>
      <c r="E5270" s="69" t="s">
        <v>2520</v>
      </c>
      <c r="F5270" s="69">
        <v>1862</v>
      </c>
      <c r="G5270" s="69" t="s">
        <v>1939</v>
      </c>
    </row>
    <row r="5271" spans="1:33" ht="14.4">
      <c r="A5271" s="27" t="str">
        <f>VLOOKUP(C5271,'user list'!A:B,2,0)</f>
        <v>CREMCO</v>
      </c>
      <c r="B5271" s="172">
        <v>45812.502280092594</v>
      </c>
      <c r="C5271" s="69" t="s">
        <v>206</v>
      </c>
      <c r="D5271" s="69" t="s">
        <v>1937</v>
      </c>
      <c r="E5271" s="69" t="s">
        <v>1253</v>
      </c>
      <c r="F5271" s="69">
        <v>1864</v>
      </c>
      <c r="G5271" s="69" t="s">
        <v>1939</v>
      </c>
    </row>
    <row r="5272" spans="1:33" ht="14.4">
      <c r="A5272" s="27" t="str">
        <f>VLOOKUP(C5272,'user list'!A:B,2,0)</f>
        <v>LEDIPO</v>
      </c>
      <c r="B5272" s="172">
        <v>45812.502442129633</v>
      </c>
      <c r="C5272" s="69" t="s">
        <v>222</v>
      </c>
      <c r="D5272" s="69" t="s">
        <v>1937</v>
      </c>
      <c r="E5272" s="69" t="s">
        <v>2520</v>
      </c>
      <c r="F5272" s="69">
        <v>1862</v>
      </c>
      <c r="G5272" s="69" t="s">
        <v>1939</v>
      </c>
    </row>
    <row r="5273" spans="1:33" ht="14.4">
      <c r="A5273" s="27" t="str">
        <f>VLOOKUP(C5273,'user list'!A:B,2,0)</f>
        <v>LEDIPO</v>
      </c>
      <c r="B5273" s="172">
        <v>45812.502557870372</v>
      </c>
      <c r="C5273" s="69" t="s">
        <v>222</v>
      </c>
      <c r="D5273" s="69" t="s">
        <v>1937</v>
      </c>
      <c r="E5273" s="69" t="s">
        <v>2521</v>
      </c>
      <c r="F5273" s="69">
        <v>1863</v>
      </c>
      <c r="G5273" s="69" t="s">
        <v>1939</v>
      </c>
      <c r="R5273" s="73"/>
      <c r="S5273" s="73"/>
    </row>
    <row r="5274" spans="1:33" ht="14.4">
      <c r="A5274" s="27" t="str">
        <f>VLOOKUP(C5274,'user list'!A:B,2,0)</f>
        <v>LEDIPO</v>
      </c>
      <c r="B5274" s="172">
        <v>45812.502893518518</v>
      </c>
      <c r="C5274" s="69" t="s">
        <v>222</v>
      </c>
      <c r="D5274" s="69" t="s">
        <v>1937</v>
      </c>
      <c r="E5274" s="69" t="s">
        <v>2520</v>
      </c>
      <c r="F5274" s="69">
        <v>1862</v>
      </c>
      <c r="G5274" s="69" t="s">
        <v>1939</v>
      </c>
    </row>
    <row r="5275" spans="1:33" ht="14.4">
      <c r="A5275" s="27" t="str">
        <f>VLOOKUP(C5275,'user list'!A:B,2,0)</f>
        <v>DPOS</v>
      </c>
      <c r="B5275" s="172">
        <v>45812.507418981484</v>
      </c>
      <c r="C5275" s="69" t="s">
        <v>213</v>
      </c>
      <c r="D5275" s="69" t="s">
        <v>1937</v>
      </c>
      <c r="E5275" s="69" t="s">
        <v>2463</v>
      </c>
      <c r="F5275" s="69">
        <v>1760</v>
      </c>
      <c r="G5275" s="69" t="s">
        <v>1939</v>
      </c>
      <c r="AD5275" s="74"/>
      <c r="AG5275" s="74"/>
    </row>
    <row r="5276" spans="1:33" ht="14.4">
      <c r="A5276" s="27" t="str">
        <f>VLOOKUP(C5276,'user list'!A:B,2,0)</f>
        <v>DPOS</v>
      </c>
      <c r="B5276" s="172">
        <v>45812.507453703707</v>
      </c>
      <c r="C5276" s="69" t="s">
        <v>213</v>
      </c>
      <c r="D5276" s="69" t="s">
        <v>1937</v>
      </c>
      <c r="E5276" s="69" t="s">
        <v>2512</v>
      </c>
      <c r="F5276" s="69">
        <v>1857</v>
      </c>
      <c r="G5276" s="69" t="s">
        <v>1939</v>
      </c>
      <c r="L5276" s="73"/>
      <c r="M5276" s="73"/>
    </row>
    <row r="5277" spans="1:33" ht="14.4">
      <c r="A5277" s="27" t="str">
        <f>VLOOKUP(C5277,'user list'!A:B,2,0)</f>
        <v>DPOS</v>
      </c>
      <c r="B5277" s="172">
        <v>45812.508958333332</v>
      </c>
      <c r="C5277" s="69" t="s">
        <v>213</v>
      </c>
      <c r="D5277" s="69" t="s">
        <v>1937</v>
      </c>
      <c r="E5277" s="69" t="s">
        <v>2512</v>
      </c>
      <c r="F5277" s="69">
        <v>1857</v>
      </c>
      <c r="G5277" s="69" t="s">
        <v>1939</v>
      </c>
    </row>
    <row r="5278" spans="1:33" ht="14.4">
      <c r="A5278" s="27" t="str">
        <f>VLOOKUP(C5278,'user list'!A:B,2,0)</f>
        <v>DPOS</v>
      </c>
      <c r="B5278" s="172">
        <v>45812.509745370371</v>
      </c>
      <c r="C5278" s="69" t="s">
        <v>213</v>
      </c>
      <c r="D5278" s="69" t="s">
        <v>1937</v>
      </c>
      <c r="E5278" s="69" t="s">
        <v>2048</v>
      </c>
      <c r="F5278" s="69">
        <v>1800</v>
      </c>
      <c r="G5278" s="69" t="s">
        <v>1939</v>
      </c>
      <c r="O5278" s="73"/>
      <c r="P5278" s="73"/>
    </row>
    <row r="5279" spans="1:33" ht="14.4">
      <c r="A5279" s="27" t="str">
        <f>VLOOKUP(C5279,'user list'!A:B,2,0)</f>
        <v>DPOS</v>
      </c>
      <c r="B5279" s="172">
        <v>45812.512569444443</v>
      </c>
      <c r="C5279" s="69" t="s">
        <v>213</v>
      </c>
      <c r="D5279" s="69" t="s">
        <v>1937</v>
      </c>
      <c r="E5279" s="69" t="s">
        <v>2512</v>
      </c>
      <c r="F5279" s="69">
        <v>1857</v>
      </c>
      <c r="G5279" s="69" t="s">
        <v>1939</v>
      </c>
      <c r="O5279" s="73"/>
      <c r="P5279" s="73"/>
    </row>
    <row r="5280" spans="1:33" ht="14.4">
      <c r="A5280" s="27" t="str">
        <f>VLOOKUP(C5280,'user list'!A:B,2,0)</f>
        <v>DPOS</v>
      </c>
      <c r="B5280" s="172">
        <v>45812.512604166666</v>
      </c>
      <c r="C5280" s="69" t="s">
        <v>213</v>
      </c>
      <c r="D5280" s="69" t="s">
        <v>1937</v>
      </c>
      <c r="E5280" s="69" t="s">
        <v>2048</v>
      </c>
      <c r="F5280" s="69">
        <v>1800</v>
      </c>
      <c r="G5280" s="69" t="s">
        <v>1939</v>
      </c>
      <c r="AD5280" s="74"/>
      <c r="AG5280" s="74"/>
    </row>
    <row r="5281" spans="1:33" ht="14.4">
      <c r="A5281" s="27" t="str">
        <f>VLOOKUP(C5281,'user list'!A:B,2,0)</f>
        <v>DPOS</v>
      </c>
      <c r="B5281" s="172">
        <v>45812.512928240743</v>
      </c>
      <c r="C5281" s="69" t="s">
        <v>213</v>
      </c>
      <c r="D5281" s="69" t="s">
        <v>1937</v>
      </c>
      <c r="E5281" s="69" t="s">
        <v>2512</v>
      </c>
      <c r="F5281" s="69">
        <v>1857</v>
      </c>
      <c r="G5281" s="69" t="s">
        <v>1939</v>
      </c>
      <c r="L5281" s="73"/>
      <c r="M5281" s="73"/>
    </row>
    <row r="5282" spans="1:33" ht="14.4">
      <c r="A5282" s="27" t="str">
        <f>VLOOKUP(C5282,'user list'!A:B,2,0)</f>
        <v>DPOS</v>
      </c>
      <c r="B5282" s="172">
        <v>45812.514178240737</v>
      </c>
      <c r="C5282" s="69" t="s">
        <v>213</v>
      </c>
      <c r="D5282" s="69" t="s">
        <v>1937</v>
      </c>
      <c r="E5282" s="69" t="s">
        <v>2512</v>
      </c>
      <c r="F5282" s="69">
        <v>1857</v>
      </c>
      <c r="G5282" s="69" t="s">
        <v>1947</v>
      </c>
    </row>
    <row r="5283" spans="1:33" ht="14.4">
      <c r="A5283" s="27" t="str">
        <f>VLOOKUP(C5283,'user list'!A:B,2,0)</f>
        <v>DPOS</v>
      </c>
      <c r="B5283" s="172">
        <v>45812.514178240737</v>
      </c>
      <c r="C5283" s="69" t="s">
        <v>213</v>
      </c>
      <c r="D5283" s="69" t="s">
        <v>1937</v>
      </c>
      <c r="E5283" s="69" t="s">
        <v>2512</v>
      </c>
      <c r="F5283" s="69">
        <v>1857</v>
      </c>
      <c r="G5283" s="69" t="s">
        <v>1948</v>
      </c>
      <c r="O5283" s="73"/>
      <c r="P5283" s="73"/>
    </row>
    <row r="5284" spans="1:33" ht="14.4">
      <c r="A5284" s="27" t="str">
        <f>VLOOKUP(C5284,'user list'!A:B,2,0)</f>
        <v>DPOS</v>
      </c>
      <c r="B5284" s="172">
        <v>45812.514178240737</v>
      </c>
      <c r="C5284" s="69" t="s">
        <v>213</v>
      </c>
      <c r="D5284" s="69" t="s">
        <v>1937</v>
      </c>
      <c r="E5284" s="69" t="s">
        <v>2512</v>
      </c>
      <c r="F5284" s="69">
        <v>1857</v>
      </c>
      <c r="G5284" s="69" t="s">
        <v>1939</v>
      </c>
      <c r="O5284" s="73"/>
      <c r="P5284" s="73"/>
    </row>
    <row r="5285" spans="1:33" ht="14.4">
      <c r="A5285" s="27" t="str">
        <f>VLOOKUP(C5285,'user list'!A:B,2,0)</f>
        <v>Admin</v>
      </c>
      <c r="B5285" s="172">
        <v>45812.514189814814</v>
      </c>
      <c r="C5285" s="69" t="s">
        <v>186</v>
      </c>
      <c r="D5285" s="69" t="s">
        <v>1937</v>
      </c>
      <c r="E5285" s="69" t="s">
        <v>2512</v>
      </c>
      <c r="F5285" s="69">
        <v>1857</v>
      </c>
      <c r="G5285" s="69" t="s">
        <v>1948</v>
      </c>
    </row>
    <row r="5286" spans="1:33" ht="14.4">
      <c r="A5286" s="27" t="str">
        <f>VLOOKUP(C5286,'user list'!A:B,2,0)</f>
        <v>Admin</v>
      </c>
      <c r="B5286" s="172">
        <v>45812.514201388891</v>
      </c>
      <c r="C5286" s="69" t="s">
        <v>186</v>
      </c>
      <c r="D5286" s="69" t="s">
        <v>1937</v>
      </c>
      <c r="E5286" s="69" t="s">
        <v>2512</v>
      </c>
      <c r="F5286" s="69">
        <v>1857</v>
      </c>
      <c r="G5286" s="69" t="s">
        <v>1947</v>
      </c>
    </row>
    <row r="5287" spans="1:33" ht="14.4">
      <c r="A5287" s="27" t="str">
        <f>VLOOKUP(C5287,'user list'!A:B,2,0)</f>
        <v>Admin</v>
      </c>
      <c r="B5287" s="172">
        <v>45812.514201388891</v>
      </c>
      <c r="C5287" s="69" t="s">
        <v>186</v>
      </c>
      <c r="D5287" s="69" t="s">
        <v>1937</v>
      </c>
      <c r="E5287" s="69" t="s">
        <v>2512</v>
      </c>
      <c r="F5287" s="69">
        <v>1857</v>
      </c>
      <c r="G5287" s="69" t="s">
        <v>1948</v>
      </c>
      <c r="R5287" s="73"/>
      <c r="S5287" s="73"/>
    </row>
    <row r="5288" spans="1:33" ht="14.4">
      <c r="A5288" s="27" t="str">
        <f>VLOOKUP(C5288,'user list'!A:B,2,0)</f>
        <v>DOE</v>
      </c>
      <c r="B5288" s="172">
        <v>45812.515428240738</v>
      </c>
      <c r="C5288" s="69" t="s">
        <v>212</v>
      </c>
      <c r="D5288" s="69" t="s">
        <v>1937</v>
      </c>
      <c r="E5288" s="69" t="s">
        <v>2445</v>
      </c>
      <c r="F5288" s="69">
        <v>1731</v>
      </c>
      <c r="G5288" s="69" t="s">
        <v>1939</v>
      </c>
    </row>
    <row r="5289" spans="1:33" ht="14.4">
      <c r="A5289" s="27" t="str">
        <f>VLOOKUP(C5289,'user list'!A:B,2,0)</f>
        <v>DOE</v>
      </c>
      <c r="B5289" s="172">
        <v>45812.515520833331</v>
      </c>
      <c r="C5289" s="69" t="s">
        <v>212</v>
      </c>
      <c r="D5289" s="69" t="s">
        <v>1937</v>
      </c>
      <c r="E5289" s="69" t="s">
        <v>2450</v>
      </c>
      <c r="F5289" s="69">
        <v>1740</v>
      </c>
      <c r="G5289" s="69" t="s">
        <v>1939</v>
      </c>
    </row>
    <row r="5290" spans="1:33" ht="14.4">
      <c r="A5290" s="27" t="str">
        <f>VLOOKUP(C5290,'user list'!A:B,2,0)</f>
        <v>DOE</v>
      </c>
      <c r="B5290" s="172">
        <v>45812.5155787037</v>
      </c>
      <c r="C5290" s="69" t="s">
        <v>212</v>
      </c>
      <c r="D5290" s="69" t="s">
        <v>1937</v>
      </c>
      <c r="E5290" s="69" t="s">
        <v>2469</v>
      </c>
      <c r="F5290" s="69">
        <v>1780</v>
      </c>
      <c r="G5290" s="69" t="s">
        <v>1939</v>
      </c>
      <c r="O5290" s="73"/>
      <c r="P5290" s="73"/>
    </row>
    <row r="5291" spans="1:33" ht="14.4">
      <c r="A5291" s="27" t="str">
        <f>VLOOKUP(C5291,'user list'!A:B,2,0)</f>
        <v>DOE</v>
      </c>
      <c r="B5291" s="172">
        <v>45812.515856481485</v>
      </c>
      <c r="C5291" s="69" t="s">
        <v>212</v>
      </c>
      <c r="D5291" s="69" t="s">
        <v>1937</v>
      </c>
      <c r="E5291" s="69" t="s">
        <v>2471</v>
      </c>
      <c r="F5291" s="69">
        <v>1782</v>
      </c>
      <c r="G5291" s="69" t="s">
        <v>1939</v>
      </c>
      <c r="O5291" s="73"/>
      <c r="P5291" s="73"/>
    </row>
    <row r="5292" spans="1:33" ht="14.4">
      <c r="A5292" s="27" t="str">
        <f>VLOOKUP(C5292,'user list'!A:B,2,0)</f>
        <v>DOE</v>
      </c>
      <c r="B5292" s="172">
        <v>45812.515972222223</v>
      </c>
      <c r="C5292" s="69" t="s">
        <v>212</v>
      </c>
      <c r="D5292" s="69" t="s">
        <v>1937</v>
      </c>
      <c r="E5292" s="69" t="s">
        <v>2472</v>
      </c>
      <c r="F5292" s="69">
        <v>1786</v>
      </c>
      <c r="G5292" s="69" t="s">
        <v>1939</v>
      </c>
      <c r="AD5292" s="74"/>
      <c r="AG5292" s="74"/>
    </row>
    <row r="5293" spans="1:33" ht="14.4">
      <c r="A5293" s="27" t="str">
        <f>VLOOKUP(C5293,'user list'!A:B,2,0)</f>
        <v>DOE</v>
      </c>
      <c r="B5293" s="172">
        <v>45812.516111111108</v>
      </c>
      <c r="C5293" s="69" t="s">
        <v>212</v>
      </c>
      <c r="D5293" s="69" t="s">
        <v>1937</v>
      </c>
      <c r="E5293" s="69" t="s">
        <v>2484</v>
      </c>
      <c r="F5293" s="69">
        <v>1807</v>
      </c>
      <c r="G5293" s="69" t="s">
        <v>1939</v>
      </c>
      <c r="L5293" s="73"/>
      <c r="M5293" s="73"/>
    </row>
    <row r="5294" spans="1:33" ht="14.4">
      <c r="A5294" s="27" t="str">
        <f>VLOOKUP(C5294,'user list'!A:B,2,0)</f>
        <v>DOE</v>
      </c>
      <c r="B5294" s="172">
        <v>45812.516319444447</v>
      </c>
      <c r="C5294" s="69" t="s">
        <v>212</v>
      </c>
      <c r="D5294" s="69" t="s">
        <v>1937</v>
      </c>
      <c r="E5294" s="69" t="s">
        <v>2485</v>
      </c>
      <c r="F5294" s="69">
        <v>1808</v>
      </c>
      <c r="G5294" s="69" t="s">
        <v>1939</v>
      </c>
    </row>
    <row r="5295" spans="1:33" ht="14.4">
      <c r="A5295" s="27" t="str">
        <f>VLOOKUP(C5295,'user list'!A:B,2,0)</f>
        <v>CTO</v>
      </c>
      <c r="B5295" s="172">
        <v>45812.523125</v>
      </c>
      <c r="C5295" s="69" t="s">
        <v>207</v>
      </c>
      <c r="D5295" s="69" t="s">
        <v>1937</v>
      </c>
      <c r="E5295" s="69" t="s">
        <v>2520</v>
      </c>
      <c r="F5295" s="69">
        <v>1862</v>
      </c>
      <c r="G5295" s="69" t="s">
        <v>1939</v>
      </c>
      <c r="O5295" s="73"/>
      <c r="P5295" s="73"/>
    </row>
    <row r="5296" spans="1:33" ht="14.4">
      <c r="A5296" s="27" t="str">
        <f>VLOOKUP(C5296,'user list'!A:B,2,0)</f>
        <v>CTO</v>
      </c>
      <c r="B5296" s="172">
        <v>45812.523368055554</v>
      </c>
      <c r="C5296" s="69" t="s">
        <v>207</v>
      </c>
      <c r="D5296" s="69" t="s">
        <v>1937</v>
      </c>
      <c r="E5296" s="69" t="s">
        <v>2520</v>
      </c>
      <c r="F5296" s="69">
        <v>1862</v>
      </c>
      <c r="G5296" s="69" t="s">
        <v>1947</v>
      </c>
      <c r="O5296" s="73"/>
      <c r="P5296" s="73"/>
    </row>
    <row r="5297" spans="1:54" ht="14.4">
      <c r="A5297" s="27" t="str">
        <f>VLOOKUP(C5297,'user list'!A:B,2,0)</f>
        <v>CTO</v>
      </c>
      <c r="B5297" s="172">
        <v>45812.523368055554</v>
      </c>
      <c r="C5297" s="69" t="s">
        <v>207</v>
      </c>
      <c r="D5297" s="69" t="s">
        <v>1937</v>
      </c>
      <c r="E5297" s="69" t="s">
        <v>2520</v>
      </c>
      <c r="F5297" s="69">
        <v>1862</v>
      </c>
      <c r="G5297" s="69" t="s">
        <v>1948</v>
      </c>
    </row>
    <row r="5298" spans="1:54" ht="14.4">
      <c r="A5298" s="27" t="str">
        <f>VLOOKUP(C5298,'user list'!A:B,2,0)</f>
        <v>CTO</v>
      </c>
      <c r="B5298" s="172">
        <v>45812.523368055554</v>
      </c>
      <c r="C5298" s="69" t="s">
        <v>207</v>
      </c>
      <c r="D5298" s="69" t="s">
        <v>1937</v>
      </c>
      <c r="E5298" s="69" t="s">
        <v>2520</v>
      </c>
      <c r="F5298" s="69">
        <v>1862</v>
      </c>
      <c r="G5298" s="69" t="s">
        <v>1939</v>
      </c>
    </row>
    <row r="5299" spans="1:54" ht="14.4">
      <c r="A5299" s="27" t="str">
        <f>VLOOKUP(C5299,'user list'!A:B,2,0)</f>
        <v>Admin</v>
      </c>
      <c r="B5299" s="172">
        <v>45812.523379629631</v>
      </c>
      <c r="C5299" s="69" t="s">
        <v>186</v>
      </c>
      <c r="D5299" s="69" t="s">
        <v>1937</v>
      </c>
      <c r="E5299" s="69" t="s">
        <v>2520</v>
      </c>
      <c r="F5299" s="69">
        <v>1862</v>
      </c>
      <c r="G5299" s="69" t="s">
        <v>1948</v>
      </c>
    </row>
    <row r="5300" spans="1:54" ht="14.4">
      <c r="A5300" s="27" t="str">
        <f>VLOOKUP(C5300,'user list'!A:B,2,0)</f>
        <v>DOE</v>
      </c>
      <c r="B5300" s="172">
        <v>45812.523854166669</v>
      </c>
      <c r="C5300" s="69" t="s">
        <v>212</v>
      </c>
      <c r="D5300" s="69" t="s">
        <v>1937</v>
      </c>
      <c r="E5300" s="69" t="s">
        <v>2517</v>
      </c>
      <c r="F5300" s="69">
        <v>1860</v>
      </c>
      <c r="G5300" s="69" t="s">
        <v>1939</v>
      </c>
      <c r="AD5300" s="73"/>
      <c r="AE5300" s="73"/>
    </row>
    <row r="5301" spans="1:54" ht="14.4">
      <c r="A5301" s="27" t="str">
        <f>VLOOKUP(C5301,'user list'!A:B,2,0)</f>
        <v>CTO</v>
      </c>
      <c r="B5301" s="172">
        <v>45812.523854166669</v>
      </c>
      <c r="C5301" s="69" t="s">
        <v>207</v>
      </c>
      <c r="D5301" s="69" t="s">
        <v>1937</v>
      </c>
      <c r="E5301" s="69" t="s">
        <v>2520</v>
      </c>
      <c r="F5301" s="69">
        <v>1862</v>
      </c>
      <c r="G5301" s="69" t="s">
        <v>1939</v>
      </c>
    </row>
    <row r="5302" spans="1:54" ht="14.4">
      <c r="A5302" s="27" t="str">
        <f>VLOOKUP(C5302,'user list'!A:B,2,0)</f>
        <v>CTO</v>
      </c>
      <c r="B5302" s="172">
        <v>45812.523923611108</v>
      </c>
      <c r="C5302" s="69" t="s">
        <v>207</v>
      </c>
      <c r="D5302" s="69" t="s">
        <v>1937</v>
      </c>
      <c r="E5302" s="69" t="s">
        <v>2520</v>
      </c>
      <c r="F5302" s="69">
        <v>1862</v>
      </c>
      <c r="G5302" s="69" t="s">
        <v>2441</v>
      </c>
      <c r="L5302" s="73"/>
      <c r="M5302" s="73"/>
    </row>
    <row r="5303" spans="1:54" ht="14.4">
      <c r="A5303" s="27" t="str">
        <f>VLOOKUP(C5303,'user list'!A:B,2,0)</f>
        <v>DOE</v>
      </c>
      <c r="B5303" s="172">
        <v>45812.523958333331</v>
      </c>
      <c r="C5303" s="69" t="s">
        <v>212</v>
      </c>
      <c r="D5303" s="69" t="s">
        <v>1937</v>
      </c>
      <c r="E5303" s="69" t="s">
        <v>2510</v>
      </c>
      <c r="F5303" s="69">
        <v>1855</v>
      </c>
      <c r="G5303" s="69" t="s">
        <v>1939</v>
      </c>
    </row>
    <row r="5304" spans="1:54" ht="14.4">
      <c r="A5304" s="27" t="str">
        <f>VLOOKUP(C5304,'user list'!A:B,2,0)</f>
        <v>CTO</v>
      </c>
      <c r="B5304" s="172">
        <v>45812.524375000001</v>
      </c>
      <c r="C5304" s="69" t="s">
        <v>207</v>
      </c>
      <c r="D5304" s="69" t="s">
        <v>1937</v>
      </c>
      <c r="E5304" s="69" t="s">
        <v>2514</v>
      </c>
      <c r="F5304" s="69">
        <v>1858</v>
      </c>
      <c r="G5304" s="69" t="s">
        <v>1939</v>
      </c>
    </row>
    <row r="5305" spans="1:54" ht="14.4">
      <c r="A5305" s="27" t="str">
        <f>VLOOKUP(C5305,'user list'!A:B,2,0)</f>
        <v>CTO</v>
      </c>
      <c r="B5305" s="172">
        <v>45812.524444444447</v>
      </c>
      <c r="C5305" s="69" t="s">
        <v>207</v>
      </c>
      <c r="D5305" s="69" t="s">
        <v>1937</v>
      </c>
      <c r="E5305" s="69" t="s">
        <v>2520</v>
      </c>
      <c r="F5305" s="69">
        <v>1862</v>
      </c>
      <c r="G5305" s="69" t="s">
        <v>1939</v>
      </c>
    </row>
    <row r="5306" spans="1:54" ht="14.4">
      <c r="A5306" s="27" t="str">
        <f>VLOOKUP(C5306,'user list'!A:B,2,0)</f>
        <v>CTO</v>
      </c>
      <c r="B5306" s="172">
        <v>45812.535034722219</v>
      </c>
      <c r="C5306" s="69" t="s">
        <v>207</v>
      </c>
      <c r="D5306" s="69" t="s">
        <v>1937</v>
      </c>
      <c r="E5306" s="69" t="s">
        <v>2514</v>
      </c>
      <c r="F5306" s="69">
        <v>1858</v>
      </c>
      <c r="G5306" s="69" t="s">
        <v>1939</v>
      </c>
      <c r="R5306" s="73"/>
      <c r="S5306" s="73"/>
    </row>
    <row r="5307" spans="1:54" ht="14.4">
      <c r="A5307" s="27" t="str">
        <f>VLOOKUP(C5307,'user list'!A:B,2,0)</f>
        <v>CTO</v>
      </c>
      <c r="B5307" s="172">
        <v>45812.535127314812</v>
      </c>
      <c r="C5307" s="69" t="s">
        <v>207</v>
      </c>
      <c r="D5307" s="69" t="s">
        <v>1937</v>
      </c>
      <c r="E5307" s="69" t="s">
        <v>2462</v>
      </c>
      <c r="F5307" s="69">
        <v>1759</v>
      </c>
      <c r="G5307" s="69" t="s">
        <v>1939</v>
      </c>
    </row>
    <row r="5308" spans="1:54" ht="14.4">
      <c r="A5308" s="27" t="str">
        <f>VLOOKUP(C5308,'user list'!A:B,2,0)</f>
        <v>CTO</v>
      </c>
      <c r="B5308" s="172">
        <v>45812.535231481481</v>
      </c>
      <c r="C5308" s="69" t="s">
        <v>207</v>
      </c>
      <c r="D5308" s="69" t="s">
        <v>1937</v>
      </c>
      <c r="E5308" s="69" t="s">
        <v>2470</v>
      </c>
      <c r="F5308" s="69">
        <v>1781</v>
      </c>
      <c r="G5308" s="69" t="s">
        <v>1939</v>
      </c>
      <c r="O5308" s="73"/>
      <c r="P5308" s="73"/>
    </row>
    <row r="5309" spans="1:54" ht="14.4">
      <c r="A5309" s="27" t="str">
        <f>VLOOKUP(C5309,'user list'!A:B,2,0)</f>
        <v>CTO</v>
      </c>
      <c r="B5309" s="172">
        <v>45812.53570601852</v>
      </c>
      <c r="C5309" s="69" t="s">
        <v>207</v>
      </c>
      <c r="D5309" s="69" t="s">
        <v>1937</v>
      </c>
      <c r="E5309" s="69" t="s">
        <v>2462</v>
      </c>
      <c r="F5309" s="69">
        <v>1759</v>
      </c>
      <c r="G5309" s="69" t="s">
        <v>1939</v>
      </c>
      <c r="AY5309" s="74"/>
      <c r="BB5309" s="74"/>
    </row>
    <row r="5310" spans="1:54" ht="14.4">
      <c r="A5310" s="27" t="str">
        <f>VLOOKUP(C5310,'user list'!A:B,2,0)</f>
        <v>CTO</v>
      </c>
      <c r="B5310" s="172">
        <v>45812.535763888889</v>
      </c>
      <c r="C5310" s="69" t="s">
        <v>207</v>
      </c>
      <c r="D5310" s="69" t="s">
        <v>1937</v>
      </c>
      <c r="E5310" s="69" t="s">
        <v>2477</v>
      </c>
      <c r="F5310" s="69">
        <v>1791</v>
      </c>
      <c r="G5310" s="69" t="s">
        <v>1939</v>
      </c>
      <c r="L5310" s="73"/>
      <c r="M5310" s="73"/>
    </row>
    <row r="5311" spans="1:54" ht="14.4">
      <c r="A5311" s="27" t="str">
        <f>VLOOKUP(C5311,'user list'!A:B,2,0)</f>
        <v>PDAO</v>
      </c>
      <c r="B5311" s="172">
        <v>45812.539849537039</v>
      </c>
      <c r="C5311" s="69" t="s">
        <v>258</v>
      </c>
      <c r="D5311" s="69" t="s">
        <v>1937</v>
      </c>
      <c r="E5311" s="69" t="s">
        <v>2460</v>
      </c>
      <c r="F5311" s="69">
        <v>1755</v>
      </c>
      <c r="G5311" s="69" t="s">
        <v>1939</v>
      </c>
      <c r="L5311" s="73"/>
      <c r="M5311" s="73"/>
    </row>
    <row r="5312" spans="1:54" ht="14.4">
      <c r="A5312" s="27" t="str">
        <f>VLOOKUP(C5312,'user list'!A:B,2,0)</f>
        <v>ITDD</v>
      </c>
      <c r="B5312" s="172">
        <v>45812.539884259262</v>
      </c>
      <c r="C5312" s="69" t="s">
        <v>219</v>
      </c>
      <c r="D5312" s="69" t="s">
        <v>1937</v>
      </c>
      <c r="E5312" s="69" t="s">
        <v>2520</v>
      </c>
      <c r="F5312" s="69">
        <v>1862</v>
      </c>
      <c r="G5312" s="69" t="s">
        <v>1939</v>
      </c>
      <c r="O5312" s="73"/>
      <c r="P5312" s="73"/>
    </row>
    <row r="5313" spans="1:31" ht="14.4">
      <c r="A5313" s="27" t="str">
        <f>VLOOKUP(C5313,'user list'!A:B,2,0)</f>
        <v>ITDD</v>
      </c>
      <c r="B5313" s="172">
        <v>45812.540092592593</v>
      </c>
      <c r="C5313" s="69" t="s">
        <v>219</v>
      </c>
      <c r="D5313" s="69" t="s">
        <v>1937</v>
      </c>
      <c r="E5313" s="69" t="s">
        <v>2521</v>
      </c>
      <c r="F5313" s="69">
        <v>1863</v>
      </c>
      <c r="G5313" s="69" t="s">
        <v>1939</v>
      </c>
      <c r="O5313" s="73"/>
      <c r="P5313" s="73"/>
    </row>
    <row r="5314" spans="1:31" ht="14.4">
      <c r="A5314" s="27" t="str">
        <f>VLOOKUP(C5314,'user list'!A:B,2,0)</f>
        <v>ITDD</v>
      </c>
      <c r="B5314" s="172">
        <v>45812.540266203701</v>
      </c>
      <c r="C5314" s="69" t="s">
        <v>219</v>
      </c>
      <c r="D5314" s="69" t="s">
        <v>1937</v>
      </c>
      <c r="E5314" s="69" t="s">
        <v>2521</v>
      </c>
      <c r="F5314" s="69">
        <v>1863</v>
      </c>
      <c r="G5314" s="69" t="s">
        <v>1947</v>
      </c>
    </row>
    <row r="5315" spans="1:31" ht="14.4">
      <c r="A5315" s="27" t="str">
        <f>VLOOKUP(C5315,'user list'!A:B,2,0)</f>
        <v>ITDD</v>
      </c>
      <c r="B5315" s="172">
        <v>45812.540266203701</v>
      </c>
      <c r="C5315" s="69" t="s">
        <v>219</v>
      </c>
      <c r="D5315" s="69" t="s">
        <v>1937</v>
      </c>
      <c r="E5315" s="69" t="s">
        <v>2521</v>
      </c>
      <c r="F5315" s="69">
        <v>1863</v>
      </c>
      <c r="G5315" s="69" t="s">
        <v>1948</v>
      </c>
    </row>
    <row r="5316" spans="1:31" ht="14.4">
      <c r="A5316" s="27" t="str">
        <f>VLOOKUP(C5316,'user list'!A:B,2,0)</f>
        <v>ITDD</v>
      </c>
      <c r="B5316" s="172">
        <v>45812.540266203701</v>
      </c>
      <c r="C5316" s="69" t="s">
        <v>219</v>
      </c>
      <c r="D5316" s="69" t="s">
        <v>1937</v>
      </c>
      <c r="E5316" s="69" t="s">
        <v>2521</v>
      </c>
      <c r="F5316" s="69">
        <v>1863</v>
      </c>
      <c r="G5316" s="69" t="s">
        <v>1939</v>
      </c>
      <c r="O5316" s="73"/>
      <c r="P5316" s="73"/>
    </row>
    <row r="5317" spans="1:31" ht="14.4">
      <c r="A5317" s="27" t="str">
        <f>VLOOKUP(C5317,'user list'!A:B,2,0)</f>
        <v>Admin</v>
      </c>
      <c r="B5317" s="172">
        <v>45812.540277777778</v>
      </c>
      <c r="C5317" s="69" t="s">
        <v>186</v>
      </c>
      <c r="D5317" s="69" t="s">
        <v>1937</v>
      </c>
      <c r="E5317" s="69" t="s">
        <v>2521</v>
      </c>
      <c r="F5317" s="69">
        <v>1863</v>
      </c>
      <c r="G5317" s="69" t="s">
        <v>1948</v>
      </c>
      <c r="L5317" s="73"/>
      <c r="M5317" s="73"/>
    </row>
    <row r="5318" spans="1:31" ht="14.4">
      <c r="A5318" s="27" t="str">
        <f>VLOOKUP(C5318,'user list'!A:B,2,0)</f>
        <v>PDAO</v>
      </c>
      <c r="B5318" s="172">
        <v>45812.540497685186</v>
      </c>
      <c r="C5318" s="69" t="s">
        <v>258</v>
      </c>
      <c r="D5318" s="69" t="s">
        <v>1937</v>
      </c>
      <c r="E5318" s="69" t="s">
        <v>2463</v>
      </c>
      <c r="F5318" s="69">
        <v>1760</v>
      </c>
      <c r="G5318" s="69" t="s">
        <v>1939</v>
      </c>
    </row>
    <row r="5319" spans="1:31" ht="14.4">
      <c r="A5319" s="27" t="str">
        <f>VLOOKUP(C5319,'user list'!A:B,2,0)</f>
        <v>PDAO</v>
      </c>
      <c r="B5319" s="172">
        <v>45812.540810185186</v>
      </c>
      <c r="C5319" s="69" t="s">
        <v>258</v>
      </c>
      <c r="D5319" s="69" t="s">
        <v>1937</v>
      </c>
      <c r="E5319" s="69" t="s">
        <v>2463</v>
      </c>
      <c r="F5319" s="69">
        <v>1760</v>
      </c>
      <c r="G5319" s="69" t="s">
        <v>1947</v>
      </c>
      <c r="AD5319" s="73"/>
      <c r="AE5319" s="73"/>
    </row>
    <row r="5320" spans="1:31" ht="14.4">
      <c r="A5320" s="27" t="str">
        <f>VLOOKUP(C5320,'user list'!A:B,2,0)</f>
        <v>PDAO</v>
      </c>
      <c r="B5320" s="172">
        <v>45812.540810185186</v>
      </c>
      <c r="C5320" s="69" t="s">
        <v>258</v>
      </c>
      <c r="D5320" s="69" t="s">
        <v>1937</v>
      </c>
      <c r="E5320" s="69" t="s">
        <v>2463</v>
      </c>
      <c r="F5320" s="69">
        <v>1760</v>
      </c>
      <c r="G5320" s="69" t="s">
        <v>1948</v>
      </c>
    </row>
    <row r="5321" spans="1:31" ht="14.4">
      <c r="A5321" s="27" t="str">
        <f>VLOOKUP(C5321,'user list'!A:B,2,0)</f>
        <v>PDAO</v>
      </c>
      <c r="B5321" s="172">
        <v>45812.540810185186</v>
      </c>
      <c r="C5321" s="69" t="s">
        <v>258</v>
      </c>
      <c r="D5321" s="69" t="s">
        <v>1937</v>
      </c>
      <c r="E5321" s="69" t="s">
        <v>2463</v>
      </c>
      <c r="F5321" s="69">
        <v>1760</v>
      </c>
      <c r="G5321" s="69" t="s">
        <v>1939</v>
      </c>
      <c r="L5321" s="74"/>
      <c r="O5321" s="73"/>
      <c r="P5321" s="73"/>
    </row>
    <row r="5322" spans="1:31" ht="14.4">
      <c r="A5322" s="27" t="str">
        <f>VLOOKUP(C5322,'user list'!A:B,2,0)</f>
        <v>Admin</v>
      </c>
      <c r="B5322" s="172">
        <v>45812.540810185186</v>
      </c>
      <c r="C5322" s="69" t="s">
        <v>186</v>
      </c>
      <c r="D5322" s="69" t="s">
        <v>1937</v>
      </c>
      <c r="E5322" s="69" t="s">
        <v>2463</v>
      </c>
      <c r="F5322" s="69">
        <v>1760</v>
      </c>
      <c r="G5322" s="69" t="s">
        <v>1948</v>
      </c>
    </row>
    <row r="5323" spans="1:31" ht="14.4">
      <c r="A5323" s="27" t="str">
        <f>VLOOKUP(C5323,'user list'!A:B,2,0)</f>
        <v>PDAO</v>
      </c>
      <c r="B5323" s="172">
        <v>45812.540960648148</v>
      </c>
      <c r="C5323" s="69" t="s">
        <v>258</v>
      </c>
      <c r="D5323" s="69" t="s">
        <v>1937</v>
      </c>
      <c r="E5323" s="69" t="s">
        <v>2460</v>
      </c>
      <c r="F5323" s="69">
        <v>1755</v>
      </c>
      <c r="G5323" s="69" t="s">
        <v>1947</v>
      </c>
    </row>
    <row r="5324" spans="1:31" ht="14.4">
      <c r="A5324" s="27" t="str">
        <f>VLOOKUP(C5324,'user list'!A:B,2,0)</f>
        <v>PDAO</v>
      </c>
      <c r="B5324" s="172">
        <v>45812.540960648148</v>
      </c>
      <c r="C5324" s="69" t="s">
        <v>258</v>
      </c>
      <c r="D5324" s="69" t="s">
        <v>1937</v>
      </c>
      <c r="E5324" s="69" t="s">
        <v>2460</v>
      </c>
      <c r="F5324" s="69">
        <v>1755</v>
      </c>
      <c r="G5324" s="69" t="s">
        <v>1948</v>
      </c>
    </row>
    <row r="5325" spans="1:31" ht="14.4">
      <c r="A5325" s="27" t="str">
        <f>VLOOKUP(C5325,'user list'!A:B,2,0)</f>
        <v>PDAO</v>
      </c>
      <c r="B5325" s="172">
        <v>45812.540960648148</v>
      </c>
      <c r="C5325" s="69" t="s">
        <v>258</v>
      </c>
      <c r="D5325" s="69" t="s">
        <v>1937</v>
      </c>
      <c r="E5325" s="69" t="s">
        <v>2460</v>
      </c>
      <c r="F5325" s="69">
        <v>1755</v>
      </c>
      <c r="G5325" s="69" t="s">
        <v>1939</v>
      </c>
    </row>
    <row r="5326" spans="1:31" ht="14.4">
      <c r="A5326" s="27" t="str">
        <f>VLOOKUP(C5326,'user list'!A:B,2,0)</f>
        <v>Admin</v>
      </c>
      <c r="B5326" s="172">
        <v>45812.540960648148</v>
      </c>
      <c r="C5326" s="69" t="s">
        <v>186</v>
      </c>
      <c r="D5326" s="69" t="s">
        <v>1937</v>
      </c>
      <c r="E5326" s="69" t="s">
        <v>2460</v>
      </c>
      <c r="F5326" s="69">
        <v>1755</v>
      </c>
      <c r="G5326" s="69" t="s">
        <v>1948</v>
      </c>
      <c r="L5326" s="73"/>
      <c r="M5326" s="73"/>
    </row>
    <row r="5327" spans="1:31" ht="14.4">
      <c r="A5327" s="27" t="str">
        <f>VLOOKUP(C5327,'user list'!A:B,2,0)</f>
        <v>ITDD</v>
      </c>
      <c r="B5327" s="172">
        <v>45812.542071759257</v>
      </c>
      <c r="C5327" s="69" t="s">
        <v>219</v>
      </c>
      <c r="D5327" s="69" t="s">
        <v>1937</v>
      </c>
      <c r="E5327" s="69" t="s">
        <v>2047</v>
      </c>
      <c r="F5327" s="69">
        <v>1865</v>
      </c>
      <c r="G5327" s="69" t="s">
        <v>2440</v>
      </c>
    </row>
    <row r="5328" spans="1:31" ht="14.4">
      <c r="A5328" s="27" t="str">
        <f>VLOOKUP(C5328,'user list'!A:B,2,0)</f>
        <v>Admin</v>
      </c>
      <c r="B5328" s="172">
        <v>45812.542071759257</v>
      </c>
      <c r="C5328" s="69" t="s">
        <v>186</v>
      </c>
      <c r="D5328" s="69" t="s">
        <v>1937</v>
      </c>
      <c r="E5328" s="69" t="s">
        <v>2047</v>
      </c>
      <c r="F5328" s="69">
        <v>1865</v>
      </c>
      <c r="G5328" s="69" t="s">
        <v>1948</v>
      </c>
    </row>
    <row r="5329" spans="1:22" ht="14.4">
      <c r="A5329" s="27" t="str">
        <f>VLOOKUP(C5329,'user list'!A:B,2,0)</f>
        <v>Admin</v>
      </c>
      <c r="B5329" s="172">
        <v>45812.542071759257</v>
      </c>
      <c r="C5329" s="69" t="s">
        <v>186</v>
      </c>
      <c r="D5329" s="69" t="s">
        <v>1937</v>
      </c>
      <c r="E5329" s="69" t="s">
        <v>2047</v>
      </c>
      <c r="F5329" s="69">
        <v>1865</v>
      </c>
      <c r="G5329" s="69" t="s">
        <v>1948</v>
      </c>
    </row>
    <row r="5330" spans="1:22" ht="14.4">
      <c r="A5330" s="27" t="str">
        <f>VLOOKUP(C5330,'user list'!A:B,2,0)</f>
        <v>Admin</v>
      </c>
      <c r="B5330" s="172">
        <v>45812.542083333334</v>
      </c>
      <c r="C5330" s="69" t="s">
        <v>186</v>
      </c>
      <c r="D5330" s="69" t="s">
        <v>1937</v>
      </c>
      <c r="E5330" s="69" t="s">
        <v>2047</v>
      </c>
      <c r="F5330" s="69">
        <v>1865</v>
      </c>
      <c r="G5330" s="69" t="s">
        <v>1948</v>
      </c>
    </row>
    <row r="5331" spans="1:22" ht="14.4">
      <c r="A5331" s="27" t="str">
        <f>VLOOKUP(C5331,'user list'!A:B,2,0)</f>
        <v>Admin</v>
      </c>
      <c r="B5331" s="172">
        <v>45812.542083333334</v>
      </c>
      <c r="C5331" s="69" t="s">
        <v>186</v>
      </c>
      <c r="D5331" s="69" t="s">
        <v>1937</v>
      </c>
      <c r="E5331" s="69" t="s">
        <v>2047</v>
      </c>
      <c r="F5331" s="69">
        <v>1865</v>
      </c>
      <c r="G5331" s="69" t="s">
        <v>1947</v>
      </c>
    </row>
    <row r="5332" spans="1:22" ht="14.4">
      <c r="A5332" s="27" t="str">
        <f>VLOOKUP(C5332,'user list'!A:B,2,0)</f>
        <v>CGSD</v>
      </c>
      <c r="B5332" s="172">
        <v>45812.548032407409</v>
      </c>
      <c r="C5332" s="69" t="s">
        <v>200</v>
      </c>
      <c r="D5332" s="69" t="s">
        <v>1937</v>
      </c>
      <c r="E5332" s="69" t="s">
        <v>2517</v>
      </c>
      <c r="F5332" s="69">
        <v>1860</v>
      </c>
      <c r="G5332" s="69" t="s">
        <v>1939</v>
      </c>
    </row>
    <row r="5333" spans="1:22" ht="14.4">
      <c r="A5333" s="27" t="str">
        <f>VLOOKUP(C5333,'user list'!A:B,2,0)</f>
        <v>CGSD</v>
      </c>
      <c r="B5333" s="172">
        <v>45812.548206018517</v>
      </c>
      <c r="C5333" s="69" t="s">
        <v>200</v>
      </c>
      <c r="D5333" s="69" t="s">
        <v>1937</v>
      </c>
      <c r="E5333" s="69" t="s">
        <v>2517</v>
      </c>
      <c r="F5333" s="69">
        <v>1860</v>
      </c>
      <c r="G5333" s="69" t="s">
        <v>1947</v>
      </c>
      <c r="L5333" s="73"/>
      <c r="M5333" s="73"/>
    </row>
    <row r="5334" spans="1:22" ht="14.4">
      <c r="A5334" s="27" t="str">
        <f>VLOOKUP(C5334,'user list'!A:B,2,0)</f>
        <v>CGSD</v>
      </c>
      <c r="B5334" s="172">
        <v>45812.548206018517</v>
      </c>
      <c r="C5334" s="69" t="s">
        <v>200</v>
      </c>
      <c r="D5334" s="69" t="s">
        <v>1937</v>
      </c>
      <c r="E5334" s="69" t="s">
        <v>2517</v>
      </c>
      <c r="F5334" s="69">
        <v>1860</v>
      </c>
      <c r="G5334" s="69" t="s">
        <v>1948</v>
      </c>
      <c r="U5334" s="73"/>
      <c r="V5334" s="73"/>
    </row>
    <row r="5335" spans="1:22" ht="14.4">
      <c r="A5335" s="27" t="str">
        <f>VLOOKUP(C5335,'user list'!A:B,2,0)</f>
        <v>CGSD</v>
      </c>
      <c r="B5335" s="172">
        <v>45812.548206018517</v>
      </c>
      <c r="C5335" s="69" t="s">
        <v>200</v>
      </c>
      <c r="D5335" s="69" t="s">
        <v>1937</v>
      </c>
      <c r="E5335" s="69" t="s">
        <v>2517</v>
      </c>
      <c r="F5335" s="69">
        <v>1860</v>
      </c>
      <c r="G5335" s="69" t="s">
        <v>1939</v>
      </c>
    </row>
    <row r="5336" spans="1:22" ht="14.4">
      <c r="A5336" s="27" t="str">
        <f>VLOOKUP(C5336,'user list'!A:B,2,0)</f>
        <v>Admin</v>
      </c>
      <c r="B5336" s="172">
        <v>45812.548206018517</v>
      </c>
      <c r="C5336" s="69" t="s">
        <v>186</v>
      </c>
      <c r="D5336" s="69" t="s">
        <v>1937</v>
      </c>
      <c r="E5336" s="69" t="s">
        <v>2517</v>
      </c>
      <c r="F5336" s="69">
        <v>1860</v>
      </c>
      <c r="G5336" s="69" t="s">
        <v>1948</v>
      </c>
    </row>
    <row r="5337" spans="1:22" ht="14.4">
      <c r="A5337" s="27" t="str">
        <f>VLOOKUP(C5337,'user list'!A:B,2,0)</f>
        <v>CGSD</v>
      </c>
      <c r="B5337" s="172">
        <v>45812.54886574074</v>
      </c>
      <c r="C5337" s="69" t="s">
        <v>200</v>
      </c>
      <c r="D5337" s="69" t="s">
        <v>1937</v>
      </c>
      <c r="E5337" s="69" t="s">
        <v>2517</v>
      </c>
      <c r="F5337" s="69">
        <v>1860</v>
      </c>
      <c r="G5337" s="69" t="s">
        <v>1949</v>
      </c>
      <c r="L5337" s="73"/>
      <c r="M5337" s="73"/>
    </row>
    <row r="5338" spans="1:22" ht="14.4">
      <c r="A5338" s="27" t="str">
        <f>VLOOKUP(C5338,'user list'!A:B,2,0)</f>
        <v>DPOS</v>
      </c>
      <c r="B5338" s="172">
        <v>45812.552453703705</v>
      </c>
      <c r="C5338" s="69" t="s">
        <v>213</v>
      </c>
      <c r="D5338" s="69" t="s">
        <v>1937</v>
      </c>
      <c r="E5338" s="69" t="s">
        <v>2048</v>
      </c>
      <c r="F5338" s="69">
        <v>1800</v>
      </c>
      <c r="G5338" s="69" t="s">
        <v>1939</v>
      </c>
    </row>
    <row r="5339" spans="1:22" ht="14.4">
      <c r="A5339" s="27" t="str">
        <f>VLOOKUP(C5339,'user list'!A:B,2,0)</f>
        <v>SSDD</v>
      </c>
      <c r="B5339" s="172">
        <v>45812.552916666667</v>
      </c>
      <c r="C5339" s="69" t="s">
        <v>273</v>
      </c>
      <c r="D5339" s="69" t="s">
        <v>1937</v>
      </c>
      <c r="E5339" s="69" t="s">
        <v>1991</v>
      </c>
      <c r="F5339" s="69">
        <v>1832</v>
      </c>
      <c r="G5339" s="69" t="s">
        <v>1939</v>
      </c>
      <c r="O5339" s="73"/>
      <c r="P5339" s="73"/>
    </row>
    <row r="5340" spans="1:22" ht="14.4">
      <c r="A5340" s="27" t="str">
        <f>VLOOKUP(C5340,'user list'!A:B,2,0)</f>
        <v>SSDD</v>
      </c>
      <c r="B5340" s="172">
        <v>45812.553136574075</v>
      </c>
      <c r="C5340" s="69" t="s">
        <v>273</v>
      </c>
      <c r="D5340" s="69" t="s">
        <v>1937</v>
      </c>
      <c r="E5340" s="69" t="s">
        <v>1991</v>
      </c>
      <c r="F5340" s="69">
        <v>1832</v>
      </c>
      <c r="G5340" s="69" t="s">
        <v>1939</v>
      </c>
      <c r="L5340" s="73"/>
      <c r="M5340" s="73"/>
    </row>
    <row r="5341" spans="1:22" ht="14.4">
      <c r="A5341" s="27" t="str">
        <f>VLOOKUP(C5341,'user list'!A:B,2,0)</f>
        <v>DPOS</v>
      </c>
      <c r="B5341" s="172">
        <v>45812.553206018521</v>
      </c>
      <c r="C5341" s="69" t="s">
        <v>213</v>
      </c>
      <c r="D5341" s="69" t="s">
        <v>1937</v>
      </c>
      <c r="E5341" s="69" t="s">
        <v>2463</v>
      </c>
      <c r="F5341" s="69">
        <v>1760</v>
      </c>
      <c r="G5341" s="69" t="s">
        <v>1939</v>
      </c>
    </row>
    <row r="5342" spans="1:22" ht="14.4">
      <c r="A5342" s="27" t="str">
        <f>VLOOKUP(C5342,'user list'!A:B,2,0)</f>
        <v>SSDD</v>
      </c>
      <c r="B5342" s="172">
        <v>45812.553449074076</v>
      </c>
      <c r="C5342" s="69" t="s">
        <v>273</v>
      </c>
      <c r="D5342" s="69" t="s">
        <v>1937</v>
      </c>
      <c r="E5342" s="69" t="s">
        <v>1991</v>
      </c>
      <c r="F5342" s="69">
        <v>1832</v>
      </c>
      <c r="G5342" s="69" t="s">
        <v>1939</v>
      </c>
    </row>
    <row r="5343" spans="1:22" ht="14.4">
      <c r="A5343" s="27" t="str">
        <f>VLOOKUP(C5343,'user list'!A:B,2,0)</f>
        <v>SSDD</v>
      </c>
      <c r="B5343" s="172">
        <v>45812.553738425922</v>
      </c>
      <c r="C5343" s="69" t="s">
        <v>273</v>
      </c>
      <c r="D5343" s="69" t="s">
        <v>1937</v>
      </c>
      <c r="E5343" s="69" t="s">
        <v>1991</v>
      </c>
      <c r="F5343" s="69">
        <v>1832</v>
      </c>
      <c r="G5343" s="69" t="s">
        <v>1939</v>
      </c>
    </row>
    <row r="5344" spans="1:22" ht="14.4">
      <c r="A5344" s="27" t="str">
        <f>VLOOKUP(C5344,'user list'!A:B,2,0)</f>
        <v>ITDD</v>
      </c>
      <c r="B5344" s="172">
        <v>45812.553796296299</v>
      </c>
      <c r="C5344" s="69" t="s">
        <v>219</v>
      </c>
      <c r="D5344" s="69" t="s">
        <v>1937</v>
      </c>
      <c r="E5344" s="69" t="s">
        <v>2520</v>
      </c>
      <c r="F5344" s="69">
        <v>1862</v>
      </c>
      <c r="G5344" s="69" t="s">
        <v>1947</v>
      </c>
    </row>
    <row r="5345" spans="1:33" ht="14.4">
      <c r="A5345" s="27" t="str">
        <f>VLOOKUP(C5345,'user list'!A:B,2,0)</f>
        <v>ITDD</v>
      </c>
      <c r="B5345" s="172">
        <v>45812.553796296299</v>
      </c>
      <c r="C5345" s="69" t="s">
        <v>219</v>
      </c>
      <c r="D5345" s="69" t="s">
        <v>1937</v>
      </c>
      <c r="E5345" s="69" t="s">
        <v>2520</v>
      </c>
      <c r="F5345" s="69">
        <v>1862</v>
      </c>
      <c r="G5345" s="69" t="s">
        <v>1948</v>
      </c>
    </row>
    <row r="5346" spans="1:33" ht="14.4">
      <c r="A5346" s="27" t="str">
        <f>VLOOKUP(C5346,'user list'!A:B,2,0)</f>
        <v>ITDD</v>
      </c>
      <c r="B5346" s="172">
        <v>45812.553796296299</v>
      </c>
      <c r="C5346" s="69" t="s">
        <v>219</v>
      </c>
      <c r="D5346" s="69" t="s">
        <v>1937</v>
      </c>
      <c r="E5346" s="69" t="s">
        <v>2520</v>
      </c>
      <c r="F5346" s="69">
        <v>1862</v>
      </c>
      <c r="G5346" s="69" t="s">
        <v>1939</v>
      </c>
    </row>
    <row r="5347" spans="1:33" ht="14.4">
      <c r="A5347" s="27" t="str">
        <f>VLOOKUP(C5347,'user list'!A:B,2,0)</f>
        <v>Admin</v>
      </c>
      <c r="B5347" s="172">
        <v>45812.553807870368</v>
      </c>
      <c r="C5347" s="69" t="s">
        <v>186</v>
      </c>
      <c r="D5347" s="69" t="s">
        <v>1937</v>
      </c>
      <c r="E5347" s="69" t="s">
        <v>2520</v>
      </c>
      <c r="F5347" s="69">
        <v>1862</v>
      </c>
      <c r="G5347" s="69" t="s">
        <v>1948</v>
      </c>
    </row>
    <row r="5348" spans="1:33" ht="14.4">
      <c r="A5348" s="27" t="str">
        <f>VLOOKUP(C5348,'user list'!A:B,2,0)</f>
        <v>ITDD</v>
      </c>
      <c r="B5348" s="172">
        <v>45812.553912037038</v>
      </c>
      <c r="C5348" s="69" t="s">
        <v>219</v>
      </c>
      <c r="D5348" s="69" t="s">
        <v>1937</v>
      </c>
      <c r="E5348" s="69" t="s">
        <v>2520</v>
      </c>
      <c r="F5348" s="69">
        <v>1862</v>
      </c>
      <c r="G5348" s="69" t="s">
        <v>1949</v>
      </c>
    </row>
    <row r="5349" spans="1:33" ht="14.4">
      <c r="A5349" s="27" t="str">
        <f>VLOOKUP(C5349,'user list'!A:B,2,0)</f>
        <v>CAD</v>
      </c>
      <c r="B5349" s="172">
        <v>45812.554513888892</v>
      </c>
      <c r="C5349" s="69" t="s">
        <v>196</v>
      </c>
      <c r="D5349" s="69" t="s">
        <v>1937</v>
      </c>
      <c r="E5349" s="69">
        <v>1</v>
      </c>
      <c r="F5349" s="69">
        <v>1736</v>
      </c>
      <c r="G5349" s="69" t="s">
        <v>1939</v>
      </c>
    </row>
    <row r="5350" spans="1:33" ht="14.4">
      <c r="A5350" s="27" t="str">
        <f>VLOOKUP(C5350,'user list'!A:B,2,0)</f>
        <v>ITDD</v>
      </c>
      <c r="B5350" s="172">
        <v>45812.554571759261</v>
      </c>
      <c r="C5350" s="69" t="s">
        <v>219</v>
      </c>
      <c r="D5350" s="69" t="s">
        <v>1937</v>
      </c>
      <c r="E5350" s="69" t="s">
        <v>2521</v>
      </c>
      <c r="F5350" s="69">
        <v>1863</v>
      </c>
      <c r="G5350" s="69" t="s">
        <v>1939</v>
      </c>
      <c r="AD5350" s="74"/>
      <c r="AG5350" s="74"/>
    </row>
    <row r="5351" spans="1:33" ht="14.4">
      <c r="A5351" s="27" t="str">
        <f>VLOOKUP(C5351,'user list'!A:B,2,0)</f>
        <v>CAD</v>
      </c>
      <c r="B5351" s="172">
        <v>45812.554594907408</v>
      </c>
      <c r="C5351" s="69" t="s">
        <v>196</v>
      </c>
      <c r="D5351" s="69" t="s">
        <v>1937</v>
      </c>
      <c r="E5351" s="69">
        <v>1</v>
      </c>
      <c r="F5351" s="69">
        <v>1736</v>
      </c>
      <c r="G5351" s="69" t="s">
        <v>1939</v>
      </c>
      <c r="L5351" s="73"/>
      <c r="M5351" s="73"/>
    </row>
    <row r="5352" spans="1:33" ht="14.4">
      <c r="A5352" s="27" t="str">
        <f>VLOOKUP(C5352,'user list'!A:B,2,0)</f>
        <v>CAD</v>
      </c>
      <c r="B5352" s="172">
        <v>45812.554629629631</v>
      </c>
      <c r="C5352" s="69" t="s">
        <v>196</v>
      </c>
      <c r="D5352" s="69" t="s">
        <v>1937</v>
      </c>
      <c r="E5352" s="69" t="s">
        <v>2469</v>
      </c>
      <c r="F5352" s="69">
        <v>1780</v>
      </c>
      <c r="G5352" s="69" t="s">
        <v>1939</v>
      </c>
    </row>
    <row r="5353" spans="1:33" ht="14.4">
      <c r="A5353" s="27" t="str">
        <f>VLOOKUP(C5353,'user list'!A:B,2,0)</f>
        <v>ITDD</v>
      </c>
      <c r="B5353" s="172">
        <v>45812.5547337963</v>
      </c>
      <c r="C5353" s="69" t="s">
        <v>219</v>
      </c>
      <c r="D5353" s="69" t="s">
        <v>1937</v>
      </c>
      <c r="E5353" s="69" t="s">
        <v>2047</v>
      </c>
      <c r="F5353" s="69">
        <v>1865</v>
      </c>
      <c r="G5353" s="69" t="s">
        <v>1939</v>
      </c>
      <c r="O5353" s="73"/>
      <c r="P5353" s="73"/>
    </row>
    <row r="5354" spans="1:33" ht="14.4">
      <c r="A5354" s="27" t="str">
        <f>VLOOKUP(C5354,'user list'!A:B,2,0)</f>
        <v>ITDD</v>
      </c>
      <c r="B5354" s="172">
        <v>45812.554803240739</v>
      </c>
      <c r="C5354" s="69" t="s">
        <v>219</v>
      </c>
      <c r="D5354" s="69" t="s">
        <v>1937</v>
      </c>
      <c r="E5354" s="69" t="s">
        <v>2047</v>
      </c>
      <c r="F5354" s="69">
        <v>1865</v>
      </c>
      <c r="G5354" s="69" t="s">
        <v>1947</v>
      </c>
      <c r="O5354" s="73"/>
      <c r="P5354" s="73"/>
    </row>
    <row r="5355" spans="1:33" ht="14.4">
      <c r="A5355" s="27" t="str">
        <f>VLOOKUP(C5355,'user list'!A:B,2,0)</f>
        <v>ITDD</v>
      </c>
      <c r="B5355" s="172">
        <v>45812.554803240739</v>
      </c>
      <c r="C5355" s="69" t="s">
        <v>219</v>
      </c>
      <c r="D5355" s="69" t="s">
        <v>1937</v>
      </c>
      <c r="E5355" s="69" t="s">
        <v>2047</v>
      </c>
      <c r="F5355" s="69">
        <v>1865</v>
      </c>
      <c r="G5355" s="69" t="s">
        <v>1948</v>
      </c>
      <c r="AD5355" s="74"/>
      <c r="AG5355" s="74"/>
    </row>
    <row r="5356" spans="1:33" ht="14.4">
      <c r="A5356" s="27" t="str">
        <f>VLOOKUP(C5356,'user list'!A:B,2,0)</f>
        <v>ITDD</v>
      </c>
      <c r="B5356" s="172">
        <v>45812.554803240739</v>
      </c>
      <c r="C5356" s="69" t="s">
        <v>219</v>
      </c>
      <c r="D5356" s="69" t="s">
        <v>1937</v>
      </c>
      <c r="E5356" s="69" t="s">
        <v>2047</v>
      </c>
      <c r="F5356" s="69">
        <v>1865</v>
      </c>
      <c r="G5356" s="69" t="s">
        <v>1939</v>
      </c>
      <c r="L5356" s="73"/>
      <c r="M5356" s="73"/>
    </row>
    <row r="5357" spans="1:33" ht="14.4">
      <c r="A5357" s="27" t="str">
        <f>VLOOKUP(C5357,'user list'!A:B,2,0)</f>
        <v>Admin</v>
      </c>
      <c r="B5357" s="172">
        <v>45812.554803240739</v>
      </c>
      <c r="C5357" s="69" t="s">
        <v>186</v>
      </c>
      <c r="D5357" s="69" t="s">
        <v>1937</v>
      </c>
      <c r="E5357" s="69" t="s">
        <v>2047</v>
      </c>
      <c r="F5357" s="69">
        <v>1865</v>
      </c>
      <c r="G5357" s="69" t="s">
        <v>1948</v>
      </c>
    </row>
    <row r="5358" spans="1:33" ht="14.4">
      <c r="A5358" s="27" t="str">
        <f>VLOOKUP(C5358,'user list'!A:B,2,0)</f>
        <v>CAD</v>
      </c>
      <c r="B5358" s="172">
        <v>45812.554803240739</v>
      </c>
      <c r="C5358" s="69" t="s">
        <v>196</v>
      </c>
      <c r="D5358" s="69" t="s">
        <v>1937</v>
      </c>
      <c r="E5358" s="69" t="s">
        <v>2469</v>
      </c>
      <c r="F5358" s="69">
        <v>1780</v>
      </c>
      <c r="G5358" s="69" t="s">
        <v>1939</v>
      </c>
      <c r="O5358" s="73"/>
      <c r="P5358" s="73"/>
    </row>
    <row r="5359" spans="1:33" ht="14.4">
      <c r="A5359" s="27" t="str">
        <f>VLOOKUP(C5359,'user list'!A:B,2,0)</f>
        <v>ITDD</v>
      </c>
      <c r="B5359" s="172">
        <v>45812.554895833331</v>
      </c>
      <c r="C5359" s="69" t="s">
        <v>219</v>
      </c>
      <c r="D5359" s="69" t="s">
        <v>1937</v>
      </c>
      <c r="E5359" s="69" t="s">
        <v>2517</v>
      </c>
      <c r="F5359" s="69">
        <v>1860</v>
      </c>
      <c r="G5359" s="69" t="s">
        <v>1939</v>
      </c>
      <c r="O5359" s="73"/>
      <c r="P5359" s="73"/>
    </row>
    <row r="5360" spans="1:33" ht="14.4">
      <c r="A5360" s="27" t="str">
        <f>VLOOKUP(C5360,'user list'!A:B,2,0)</f>
        <v>CAD</v>
      </c>
      <c r="B5360" s="172">
        <v>45812.555613425924</v>
      </c>
      <c r="C5360" s="69" t="s">
        <v>196</v>
      </c>
      <c r="D5360" s="69" t="s">
        <v>1937</v>
      </c>
      <c r="E5360" s="69" t="s">
        <v>2472</v>
      </c>
      <c r="F5360" s="69">
        <v>1786</v>
      </c>
      <c r="G5360" s="69" t="s">
        <v>1939</v>
      </c>
      <c r="AD5360" s="74"/>
      <c r="AG5360" s="74"/>
    </row>
    <row r="5361" spans="1:33" ht="14.4">
      <c r="A5361" s="27" t="str">
        <f>VLOOKUP(C5361,'user list'!A:B,2,0)</f>
        <v>Admin</v>
      </c>
      <c r="B5361" s="172">
        <v>45812.555636574078</v>
      </c>
      <c r="C5361" s="69" t="s">
        <v>186</v>
      </c>
      <c r="D5361" s="69" t="s">
        <v>2486</v>
      </c>
      <c r="E5361" s="69" t="s">
        <v>2522</v>
      </c>
      <c r="F5361" s="69"/>
      <c r="G5361" s="69" t="s">
        <v>2488</v>
      </c>
      <c r="L5361" s="73"/>
      <c r="M5361" s="73"/>
    </row>
    <row r="5362" spans="1:33" ht="14.4">
      <c r="A5362" s="27" t="str">
        <f>VLOOKUP(C5362,'user list'!A:B,2,0)</f>
        <v>Admin</v>
      </c>
      <c r="B5362" s="172">
        <v>45812.555648148147</v>
      </c>
      <c r="C5362" s="69" t="s">
        <v>186</v>
      </c>
      <c r="D5362" s="69" t="s">
        <v>2486</v>
      </c>
      <c r="E5362" s="69" t="s">
        <v>2522</v>
      </c>
      <c r="F5362" s="69"/>
      <c r="G5362" s="69" t="s">
        <v>2488</v>
      </c>
    </row>
    <row r="5363" spans="1:33" ht="14.4">
      <c r="A5363" s="27" t="str">
        <f>VLOOKUP(C5363,'user list'!A:B,2,0)</f>
        <v>TTMD</v>
      </c>
      <c r="B5363" s="172">
        <v>45812.555937500001</v>
      </c>
      <c r="C5363" s="69" t="s">
        <v>278</v>
      </c>
      <c r="D5363" s="69" t="s">
        <v>1937</v>
      </c>
      <c r="E5363" s="69" t="s">
        <v>2512</v>
      </c>
      <c r="F5363" s="69">
        <v>1857</v>
      </c>
      <c r="G5363" s="69" t="s">
        <v>1939</v>
      </c>
      <c r="O5363" s="73"/>
      <c r="P5363" s="73"/>
    </row>
    <row r="5364" spans="1:33" ht="14.4">
      <c r="A5364" s="27" t="str">
        <f>VLOOKUP(C5364,'user list'!A:B,2,0)</f>
        <v>TTMD</v>
      </c>
      <c r="B5364" s="172">
        <v>45812.556226851855</v>
      </c>
      <c r="C5364" s="69" t="s">
        <v>278</v>
      </c>
      <c r="D5364" s="69" t="s">
        <v>1937</v>
      </c>
      <c r="E5364" s="69" t="s">
        <v>2512</v>
      </c>
      <c r="F5364" s="69">
        <v>1857</v>
      </c>
      <c r="G5364" s="69" t="s">
        <v>1947</v>
      </c>
      <c r="O5364" s="73"/>
      <c r="P5364" s="73"/>
    </row>
    <row r="5365" spans="1:33" ht="14.4">
      <c r="A5365" s="27" t="str">
        <f>VLOOKUP(C5365,'user list'!A:B,2,0)</f>
        <v>TTMD</v>
      </c>
      <c r="B5365" s="172">
        <v>45812.556226851855</v>
      </c>
      <c r="C5365" s="69" t="s">
        <v>278</v>
      </c>
      <c r="D5365" s="69" t="s">
        <v>1937</v>
      </c>
      <c r="E5365" s="69" t="s">
        <v>2512</v>
      </c>
      <c r="F5365" s="69">
        <v>1857</v>
      </c>
      <c r="G5365" s="69" t="s">
        <v>1948</v>
      </c>
      <c r="AD5365" s="74"/>
      <c r="AG5365" s="74"/>
    </row>
    <row r="5366" spans="1:33" ht="14.4">
      <c r="A5366" s="27" t="str">
        <f>VLOOKUP(C5366,'user list'!A:B,2,0)</f>
        <v>TTMD</v>
      </c>
      <c r="B5366" s="172">
        <v>45812.556226851855</v>
      </c>
      <c r="C5366" s="69" t="s">
        <v>278</v>
      </c>
      <c r="D5366" s="69" t="s">
        <v>1937</v>
      </c>
      <c r="E5366" s="69" t="s">
        <v>2512</v>
      </c>
      <c r="F5366" s="69">
        <v>1857</v>
      </c>
      <c r="G5366" s="69" t="s">
        <v>1939</v>
      </c>
      <c r="L5366" s="73"/>
      <c r="M5366" s="73"/>
    </row>
    <row r="5367" spans="1:33" ht="14.4">
      <c r="A5367" s="27" t="str">
        <f>VLOOKUP(C5367,'user list'!A:B,2,0)</f>
        <v>Admin</v>
      </c>
      <c r="B5367" s="172">
        <v>45812.556250000001</v>
      </c>
      <c r="C5367" s="69" t="s">
        <v>186</v>
      </c>
      <c r="D5367" s="69" t="s">
        <v>1937</v>
      </c>
      <c r="E5367" s="69" t="s">
        <v>2512</v>
      </c>
      <c r="F5367" s="69">
        <v>1857</v>
      </c>
      <c r="G5367" s="69" t="s">
        <v>1948</v>
      </c>
      <c r="O5367" s="73"/>
      <c r="P5367" s="73"/>
    </row>
    <row r="5368" spans="1:33" ht="14.4">
      <c r="A5368" s="27" t="str">
        <f>VLOOKUP(C5368,'user list'!A:B,2,0)</f>
        <v>Admin</v>
      </c>
      <c r="B5368" s="172">
        <v>45812.556250000001</v>
      </c>
      <c r="C5368" s="69" t="s">
        <v>186</v>
      </c>
      <c r="D5368" s="69" t="s">
        <v>1937</v>
      </c>
      <c r="E5368" s="69" t="s">
        <v>2512</v>
      </c>
      <c r="F5368" s="69">
        <v>1857</v>
      </c>
      <c r="G5368" s="69" t="s">
        <v>1947</v>
      </c>
      <c r="AD5368" s="74"/>
      <c r="AG5368" s="74"/>
    </row>
    <row r="5369" spans="1:33" ht="14.4">
      <c r="A5369" s="27" t="str">
        <f>VLOOKUP(C5369,'user list'!A:B,2,0)</f>
        <v>Admin</v>
      </c>
      <c r="B5369" s="172">
        <v>45812.556250000001</v>
      </c>
      <c r="C5369" s="69" t="s">
        <v>186</v>
      </c>
      <c r="D5369" s="69" t="s">
        <v>1937</v>
      </c>
      <c r="E5369" s="69" t="s">
        <v>2512</v>
      </c>
      <c r="F5369" s="69">
        <v>1857</v>
      </c>
      <c r="G5369" s="69" t="s">
        <v>1948</v>
      </c>
      <c r="L5369" s="73"/>
      <c r="M5369" s="73"/>
    </row>
    <row r="5370" spans="1:33" ht="14.4">
      <c r="A5370" s="27" t="str">
        <f>VLOOKUP(C5370,'user list'!A:B,2,0)</f>
        <v>TTMD</v>
      </c>
      <c r="B5370" s="172">
        <v>45812.556458333333</v>
      </c>
      <c r="C5370" s="69" t="s">
        <v>278</v>
      </c>
      <c r="D5370" s="69" t="s">
        <v>1937</v>
      </c>
      <c r="E5370" s="69" t="s">
        <v>2483</v>
      </c>
      <c r="F5370" s="69">
        <v>1805</v>
      </c>
      <c r="G5370" s="69" t="s">
        <v>1939</v>
      </c>
    </row>
    <row r="5371" spans="1:33" ht="14.4">
      <c r="A5371" s="27" t="str">
        <f>VLOOKUP(C5371,'user list'!A:B,2,0)</f>
        <v>TTMD</v>
      </c>
      <c r="B5371" s="172">
        <v>45812.556550925925</v>
      </c>
      <c r="C5371" s="69" t="s">
        <v>278</v>
      </c>
      <c r="D5371" s="69" t="s">
        <v>1937</v>
      </c>
      <c r="E5371" s="69" t="s">
        <v>2512</v>
      </c>
      <c r="F5371" s="69">
        <v>1857</v>
      </c>
      <c r="G5371" s="69" t="s">
        <v>1939</v>
      </c>
      <c r="O5371" s="73"/>
      <c r="P5371" s="73"/>
    </row>
    <row r="5372" spans="1:33" ht="14.4">
      <c r="A5372" s="27" t="str">
        <f>VLOOKUP(C5372,'user list'!A:B,2,0)</f>
        <v>TTMD</v>
      </c>
      <c r="B5372" s="172">
        <v>45812.55673611111</v>
      </c>
      <c r="C5372" s="69" t="s">
        <v>278</v>
      </c>
      <c r="D5372" s="69" t="s">
        <v>1937</v>
      </c>
      <c r="E5372" s="69" t="s">
        <v>2512</v>
      </c>
      <c r="F5372" s="69">
        <v>1857</v>
      </c>
      <c r="G5372" s="69" t="s">
        <v>1949</v>
      </c>
      <c r="O5372" s="73"/>
      <c r="P5372" s="73"/>
    </row>
    <row r="5373" spans="1:33" ht="14.4">
      <c r="A5373" s="27" t="str">
        <f>VLOOKUP(C5373,'user list'!A:B,2,0)</f>
        <v>DOE</v>
      </c>
      <c r="B5373" s="172">
        <v>45812.556817129633</v>
      </c>
      <c r="C5373" s="69" t="s">
        <v>212</v>
      </c>
      <c r="D5373" s="69" t="s">
        <v>1937</v>
      </c>
      <c r="E5373" s="69" t="s">
        <v>2035</v>
      </c>
      <c r="F5373" s="69">
        <v>1828</v>
      </c>
      <c r="G5373" s="69" t="s">
        <v>1939</v>
      </c>
      <c r="AD5373" s="74"/>
      <c r="AG5373" s="74"/>
    </row>
    <row r="5374" spans="1:33" ht="14.4">
      <c r="A5374" s="27" t="str">
        <f>VLOOKUP(C5374,'user list'!A:B,2,0)</f>
        <v>DPOS</v>
      </c>
      <c r="B5374" s="172">
        <v>45812.556851851848</v>
      </c>
      <c r="C5374" s="69" t="s">
        <v>213</v>
      </c>
      <c r="D5374" s="69" t="s">
        <v>1937</v>
      </c>
      <c r="E5374" s="69" t="s">
        <v>2463</v>
      </c>
      <c r="F5374" s="69">
        <v>1760</v>
      </c>
      <c r="G5374" s="69" t="s">
        <v>1939</v>
      </c>
      <c r="L5374" s="73"/>
      <c r="M5374" s="73"/>
    </row>
    <row r="5375" spans="1:33" ht="14.4">
      <c r="A5375" s="27" t="str">
        <f>VLOOKUP(C5375,'user list'!A:B,2,0)</f>
        <v>DPOS</v>
      </c>
      <c r="B5375" s="172">
        <v>45812.556967592594</v>
      </c>
      <c r="C5375" s="69" t="s">
        <v>213</v>
      </c>
      <c r="D5375" s="69" t="s">
        <v>1937</v>
      </c>
      <c r="E5375" s="69" t="s">
        <v>2463</v>
      </c>
      <c r="F5375" s="69">
        <v>1760</v>
      </c>
      <c r="G5375" s="69" t="s">
        <v>1939</v>
      </c>
    </row>
    <row r="5376" spans="1:33" ht="14.4">
      <c r="A5376" s="27" t="str">
        <f>VLOOKUP(C5376,'user list'!A:B,2,0)</f>
        <v>TTMD</v>
      </c>
      <c r="B5376" s="172">
        <v>45812.557453703703</v>
      </c>
      <c r="C5376" s="69" t="s">
        <v>278</v>
      </c>
      <c r="D5376" s="69" t="s">
        <v>1937</v>
      </c>
      <c r="E5376" s="69" t="s">
        <v>2483</v>
      </c>
      <c r="F5376" s="69">
        <v>1805</v>
      </c>
      <c r="G5376" s="69" t="s">
        <v>1939</v>
      </c>
      <c r="O5376" s="73"/>
      <c r="P5376" s="73"/>
    </row>
    <row r="5377" spans="1:34" ht="14.4">
      <c r="A5377" s="27" t="str">
        <f>VLOOKUP(C5377,'user list'!A:B,2,0)</f>
        <v>TTMD</v>
      </c>
      <c r="B5377" s="172">
        <v>45812.557581018518</v>
      </c>
      <c r="C5377" s="69" t="s">
        <v>278</v>
      </c>
      <c r="D5377" s="69" t="s">
        <v>1937</v>
      </c>
      <c r="E5377" s="69" t="s">
        <v>2483</v>
      </c>
      <c r="F5377" s="69">
        <v>1805</v>
      </c>
      <c r="G5377" s="69" t="s">
        <v>1949</v>
      </c>
      <c r="O5377" s="73"/>
      <c r="P5377" s="73"/>
    </row>
    <row r="5378" spans="1:34" ht="14.4">
      <c r="A5378" s="27" t="str">
        <f>VLOOKUP(C5378,'user list'!A:B,2,0)</f>
        <v>SSDD</v>
      </c>
      <c r="B5378" s="172">
        <v>45812.557812500003</v>
      </c>
      <c r="C5378" s="69" t="s">
        <v>273</v>
      </c>
      <c r="D5378" s="69" t="s">
        <v>1937</v>
      </c>
      <c r="E5378" s="69" t="s">
        <v>1991</v>
      </c>
      <c r="F5378" s="69">
        <v>1832</v>
      </c>
      <c r="G5378" s="69" t="s">
        <v>1939</v>
      </c>
      <c r="AD5378" s="74"/>
      <c r="AG5378" s="74"/>
    </row>
    <row r="5379" spans="1:34" ht="14.4">
      <c r="A5379" s="27" t="str">
        <f>VLOOKUP(C5379,'user list'!A:B,2,0)</f>
        <v>DPOS</v>
      </c>
      <c r="B5379" s="172">
        <v>45812.557858796295</v>
      </c>
      <c r="C5379" s="69" t="s">
        <v>213</v>
      </c>
      <c r="D5379" s="69" t="s">
        <v>1937</v>
      </c>
      <c r="E5379" s="69" t="s">
        <v>2048</v>
      </c>
      <c r="F5379" s="69">
        <v>1800</v>
      </c>
      <c r="G5379" s="69" t="s">
        <v>1939</v>
      </c>
      <c r="L5379" s="73"/>
      <c r="M5379" s="73"/>
    </row>
    <row r="5380" spans="1:34" ht="14.4">
      <c r="A5380" s="27" t="str">
        <f>VLOOKUP(C5380,'user list'!A:B,2,0)</f>
        <v>SSDD</v>
      </c>
      <c r="B5380" s="172">
        <v>45812.558113425926</v>
      </c>
      <c r="C5380" s="69" t="s">
        <v>273</v>
      </c>
      <c r="D5380" s="69" t="s">
        <v>1937</v>
      </c>
      <c r="E5380" s="69" t="s">
        <v>1991</v>
      </c>
      <c r="F5380" s="69">
        <v>1832</v>
      </c>
      <c r="G5380" s="69" t="s">
        <v>1939</v>
      </c>
    </row>
    <row r="5381" spans="1:34" ht="14.4">
      <c r="A5381" s="27" t="str">
        <f>VLOOKUP(C5381,'user list'!A:B,2,0)</f>
        <v>SSDD</v>
      </c>
      <c r="B5381" s="172">
        <v>45812.558159722219</v>
      </c>
      <c r="C5381" s="69" t="s">
        <v>273</v>
      </c>
      <c r="D5381" s="69" t="s">
        <v>1937</v>
      </c>
      <c r="E5381" s="69" t="s">
        <v>1991</v>
      </c>
      <c r="F5381" s="69">
        <v>1832</v>
      </c>
      <c r="G5381" s="69" t="s">
        <v>1939</v>
      </c>
      <c r="O5381" s="73"/>
      <c r="P5381" s="73"/>
    </row>
    <row r="5382" spans="1:34" ht="14.4">
      <c r="A5382" s="27" t="str">
        <f>VLOOKUP(C5382,'user list'!A:B,2,0)</f>
        <v>TTMD</v>
      </c>
      <c r="B5382" s="172">
        <v>45812.55846064815</v>
      </c>
      <c r="C5382" s="69" t="s">
        <v>278</v>
      </c>
      <c r="D5382" s="69" t="s">
        <v>1937</v>
      </c>
      <c r="E5382" s="69" t="s">
        <v>2029</v>
      </c>
      <c r="F5382" s="69">
        <v>1799</v>
      </c>
      <c r="G5382" s="69" t="s">
        <v>1939</v>
      </c>
      <c r="O5382" s="73"/>
      <c r="P5382" s="73"/>
    </row>
    <row r="5383" spans="1:34" ht="14.4">
      <c r="A5383" s="27" t="str">
        <f>VLOOKUP(C5383,'user list'!A:B,2,0)</f>
        <v>TTMD</v>
      </c>
      <c r="B5383" s="172">
        <v>45812.558622685188</v>
      </c>
      <c r="C5383" s="69" t="s">
        <v>278</v>
      </c>
      <c r="D5383" s="69" t="s">
        <v>1937</v>
      </c>
      <c r="E5383" s="69" t="s">
        <v>2463</v>
      </c>
      <c r="F5383" s="69">
        <v>1760</v>
      </c>
      <c r="G5383" s="69" t="s">
        <v>1939</v>
      </c>
      <c r="AE5383" s="74"/>
      <c r="AH5383" s="74"/>
    </row>
    <row r="5384" spans="1:34" ht="14.4">
      <c r="A5384" s="27" t="str">
        <f>VLOOKUP(C5384,'user list'!A:B,2,0)</f>
        <v>TTMD</v>
      </c>
      <c r="B5384" s="172">
        <v>45812.55877314815</v>
      </c>
      <c r="C5384" s="69" t="s">
        <v>278</v>
      </c>
      <c r="D5384" s="69" t="s">
        <v>1937</v>
      </c>
      <c r="E5384" s="69" t="s">
        <v>2463</v>
      </c>
      <c r="F5384" s="69">
        <v>1760</v>
      </c>
      <c r="G5384" s="69" t="s">
        <v>1949</v>
      </c>
      <c r="M5384" s="73"/>
      <c r="N5384" s="73"/>
    </row>
    <row r="5385" spans="1:34" ht="14.4">
      <c r="A5385" s="27" t="str">
        <f>VLOOKUP(C5385,'user list'!A:B,2,0)</f>
        <v>TTMD</v>
      </c>
      <c r="B5385" s="172">
        <v>45812.558935185189</v>
      </c>
      <c r="C5385" s="69" t="s">
        <v>278</v>
      </c>
      <c r="D5385" s="69" t="s">
        <v>1937</v>
      </c>
      <c r="E5385" s="69" t="s">
        <v>2444</v>
      </c>
      <c r="F5385" s="69">
        <v>1741</v>
      </c>
      <c r="G5385" s="69" t="s">
        <v>1939</v>
      </c>
    </row>
    <row r="5386" spans="1:34" ht="14.4">
      <c r="A5386" s="27" t="str">
        <f>VLOOKUP(C5386,'user list'!A:B,2,0)</f>
        <v>TTMD</v>
      </c>
      <c r="B5386" s="172">
        <v>45812.55908564815</v>
      </c>
      <c r="C5386" s="69" t="s">
        <v>278</v>
      </c>
      <c r="D5386" s="69" t="s">
        <v>1937</v>
      </c>
      <c r="E5386" s="69" t="s">
        <v>2444</v>
      </c>
      <c r="F5386" s="69">
        <v>1730</v>
      </c>
      <c r="G5386" s="69" t="s">
        <v>1939</v>
      </c>
      <c r="P5386" s="73"/>
      <c r="Q5386" s="73"/>
    </row>
    <row r="5387" spans="1:34" ht="14.4">
      <c r="A5387" s="27" t="str">
        <f>VLOOKUP(C5387,'user list'!A:B,2,0)</f>
        <v>TTMD</v>
      </c>
      <c r="B5387" s="172">
        <v>45812.559108796297</v>
      </c>
      <c r="C5387" s="69" t="s">
        <v>278</v>
      </c>
      <c r="D5387" s="69" t="s">
        <v>1937</v>
      </c>
      <c r="E5387" s="69" t="s">
        <v>2439</v>
      </c>
      <c r="F5387" s="69">
        <v>1444</v>
      </c>
      <c r="G5387" s="69" t="s">
        <v>1939</v>
      </c>
      <c r="P5387" s="73"/>
      <c r="Q5387" s="73"/>
    </row>
    <row r="5388" spans="1:34" ht="14.4">
      <c r="A5388" s="27" t="str">
        <f>VLOOKUP(C5388,'user list'!A:B,2,0)</f>
        <v>TTMD</v>
      </c>
      <c r="B5388" s="172">
        <v>45812.559131944443</v>
      </c>
      <c r="C5388" s="69" t="s">
        <v>278</v>
      </c>
      <c r="D5388" s="69" t="s">
        <v>1937</v>
      </c>
      <c r="E5388" s="69" t="s">
        <v>2444</v>
      </c>
      <c r="F5388" s="69">
        <v>1730</v>
      </c>
      <c r="G5388" s="69" t="s">
        <v>1939</v>
      </c>
      <c r="AD5388" s="74"/>
      <c r="AG5388" s="74"/>
    </row>
    <row r="5389" spans="1:34" ht="14.4">
      <c r="A5389" s="27" t="str">
        <f>VLOOKUP(C5389,'user list'!A:B,2,0)</f>
        <v>TTMD</v>
      </c>
      <c r="B5389" s="172">
        <v>45812.559166666666</v>
      </c>
      <c r="C5389" s="69" t="s">
        <v>278</v>
      </c>
      <c r="D5389" s="69" t="s">
        <v>1937</v>
      </c>
      <c r="E5389" s="69" t="s">
        <v>2439</v>
      </c>
      <c r="F5389" s="69">
        <v>1444</v>
      </c>
      <c r="G5389" s="69" t="s">
        <v>1939</v>
      </c>
      <c r="L5389" s="73"/>
      <c r="M5389" s="73"/>
    </row>
    <row r="5390" spans="1:34" ht="14.4">
      <c r="A5390" s="27" t="str">
        <f>VLOOKUP(C5390,'user list'!A:B,2,0)</f>
        <v>TTMD</v>
      </c>
      <c r="B5390" s="172">
        <v>45812.559351851851</v>
      </c>
      <c r="C5390" s="69" t="s">
        <v>278</v>
      </c>
      <c r="D5390" s="69" t="s">
        <v>1937</v>
      </c>
      <c r="E5390" s="69" t="s">
        <v>2439</v>
      </c>
      <c r="F5390" s="69">
        <v>1444</v>
      </c>
      <c r="G5390" s="69" t="s">
        <v>1947</v>
      </c>
    </row>
    <row r="5391" spans="1:34" ht="14.4">
      <c r="A5391" s="27" t="str">
        <f>VLOOKUP(C5391,'user list'!A:B,2,0)</f>
        <v>TTMD</v>
      </c>
      <c r="B5391" s="172">
        <v>45812.559351851851</v>
      </c>
      <c r="C5391" s="69" t="s">
        <v>278</v>
      </c>
      <c r="D5391" s="69" t="s">
        <v>1937</v>
      </c>
      <c r="E5391" s="69" t="s">
        <v>2439</v>
      </c>
      <c r="F5391" s="69">
        <v>1444</v>
      </c>
      <c r="G5391" s="69" t="s">
        <v>1948</v>
      </c>
      <c r="O5391" s="73"/>
      <c r="P5391" s="73"/>
    </row>
    <row r="5392" spans="1:34" ht="14.4">
      <c r="A5392" s="27" t="str">
        <f>VLOOKUP(C5392,'user list'!A:B,2,0)</f>
        <v>TTMD</v>
      </c>
      <c r="B5392" s="172">
        <v>45812.559351851851</v>
      </c>
      <c r="C5392" s="69" t="s">
        <v>278</v>
      </c>
      <c r="D5392" s="69" t="s">
        <v>1937</v>
      </c>
      <c r="E5392" s="69" t="s">
        <v>2439</v>
      </c>
      <c r="F5392" s="69">
        <v>1444</v>
      </c>
      <c r="G5392" s="69" t="s">
        <v>1939</v>
      </c>
      <c r="O5392" s="73"/>
      <c r="P5392" s="73"/>
    </row>
    <row r="5393" spans="1:33" ht="14.4">
      <c r="A5393" s="27" t="str">
        <f>VLOOKUP(C5393,'user list'!A:B,2,0)</f>
        <v>Admin</v>
      </c>
      <c r="B5393" s="172">
        <v>45812.559351851851</v>
      </c>
      <c r="C5393" s="69" t="s">
        <v>186</v>
      </c>
      <c r="D5393" s="69" t="s">
        <v>1937</v>
      </c>
      <c r="E5393" s="69" t="s">
        <v>2439</v>
      </c>
      <c r="F5393" s="69">
        <v>1444</v>
      </c>
      <c r="G5393" s="69" t="s">
        <v>1948</v>
      </c>
    </row>
    <row r="5394" spans="1:33" ht="14.4">
      <c r="A5394" s="27" t="str">
        <f>VLOOKUP(C5394,'user list'!A:B,2,0)</f>
        <v>Admin</v>
      </c>
      <c r="B5394" s="172">
        <v>45812.559537037036</v>
      </c>
      <c r="C5394" s="69" t="s">
        <v>186</v>
      </c>
      <c r="D5394" s="69" t="s">
        <v>1937</v>
      </c>
      <c r="E5394" s="69" t="s">
        <v>1253</v>
      </c>
      <c r="F5394" s="69">
        <v>1864</v>
      </c>
      <c r="G5394" s="69" t="s">
        <v>1939</v>
      </c>
      <c r="AD5394" s="74"/>
      <c r="AG5394" s="74"/>
    </row>
    <row r="5395" spans="1:33" ht="14.4">
      <c r="A5395" s="27" t="str">
        <f>VLOOKUP(C5395,'user list'!A:B,2,0)</f>
        <v>Admin</v>
      </c>
      <c r="B5395" s="172">
        <v>45812.559548611112</v>
      </c>
      <c r="C5395" s="69" t="s">
        <v>186</v>
      </c>
      <c r="D5395" s="69" t="s">
        <v>1937</v>
      </c>
      <c r="E5395" s="69" t="s">
        <v>2521</v>
      </c>
      <c r="F5395" s="69">
        <v>1863</v>
      </c>
      <c r="G5395" s="69" t="s">
        <v>1939</v>
      </c>
      <c r="L5395" s="73"/>
      <c r="M5395" s="73"/>
    </row>
    <row r="5396" spans="1:33" ht="14.4">
      <c r="A5396" s="27" t="str">
        <f>VLOOKUP(C5396,'user list'!A:B,2,0)</f>
        <v>Admin</v>
      </c>
      <c r="B5396" s="172">
        <v>45812.559560185182</v>
      </c>
      <c r="C5396" s="69" t="s">
        <v>186</v>
      </c>
      <c r="D5396" s="69" t="s">
        <v>1937</v>
      </c>
      <c r="E5396" s="69" t="s">
        <v>2520</v>
      </c>
      <c r="F5396" s="69">
        <v>1862</v>
      </c>
      <c r="G5396" s="69" t="s">
        <v>1939</v>
      </c>
    </row>
    <row r="5397" spans="1:33" ht="14.4">
      <c r="A5397" s="27" t="str">
        <f>VLOOKUP(C5397,'user list'!A:B,2,0)</f>
        <v>Admin</v>
      </c>
      <c r="B5397" s="172">
        <v>45812.559918981482</v>
      </c>
      <c r="C5397" s="69" t="s">
        <v>186</v>
      </c>
      <c r="D5397" s="69" t="s">
        <v>1937</v>
      </c>
      <c r="E5397" s="69" t="s">
        <v>2517</v>
      </c>
      <c r="F5397" s="69">
        <v>1860</v>
      </c>
      <c r="G5397" s="69" t="s">
        <v>1939</v>
      </c>
      <c r="O5397" s="73"/>
      <c r="P5397" s="73"/>
    </row>
    <row r="5398" spans="1:33" ht="14.4">
      <c r="A5398" s="27" t="str">
        <f>VLOOKUP(C5398,'user list'!A:B,2,0)</f>
        <v>Admin</v>
      </c>
      <c r="B5398" s="172">
        <v>45812.559942129628</v>
      </c>
      <c r="C5398" s="69" t="s">
        <v>186</v>
      </c>
      <c r="D5398" s="69" t="s">
        <v>1937</v>
      </c>
      <c r="E5398" s="69" t="s">
        <v>2519</v>
      </c>
      <c r="F5398" s="69">
        <v>1861</v>
      </c>
      <c r="G5398" s="69" t="s">
        <v>1939</v>
      </c>
      <c r="O5398" s="73"/>
      <c r="P5398" s="73"/>
    </row>
    <row r="5399" spans="1:33" ht="14.4">
      <c r="A5399" s="27" t="str">
        <f>VLOOKUP(C5399,'user list'!A:B,2,0)</f>
        <v>DBO</v>
      </c>
      <c r="B5399" s="172">
        <v>45812.560011574074</v>
      </c>
      <c r="C5399" s="69" t="s">
        <v>209</v>
      </c>
      <c r="D5399" s="69" t="s">
        <v>1937</v>
      </c>
      <c r="E5399" s="69" t="s">
        <v>2439</v>
      </c>
      <c r="F5399" s="69">
        <v>1444</v>
      </c>
      <c r="G5399" s="69" t="s">
        <v>1939</v>
      </c>
      <c r="AD5399" s="74"/>
      <c r="AG5399" s="74"/>
    </row>
    <row r="5400" spans="1:33" ht="14.4">
      <c r="A5400" s="27" t="str">
        <f>VLOOKUP(C5400,'user list'!A:B,2,0)</f>
        <v>ITDD</v>
      </c>
      <c r="B5400" s="172">
        <v>45812.56040509259</v>
      </c>
      <c r="C5400" s="69" t="s">
        <v>219</v>
      </c>
      <c r="D5400" s="69" t="s">
        <v>1937</v>
      </c>
      <c r="E5400" s="69" t="s">
        <v>1974</v>
      </c>
      <c r="F5400" s="69">
        <v>1838</v>
      </c>
      <c r="G5400" s="69" t="s">
        <v>1939</v>
      </c>
      <c r="L5400" s="73"/>
      <c r="M5400" s="73"/>
    </row>
    <row r="5401" spans="1:33" ht="14.4">
      <c r="A5401" s="27" t="str">
        <f>VLOOKUP(C5401,'user list'!A:B,2,0)</f>
        <v>ITDD</v>
      </c>
      <c r="B5401" s="172">
        <v>45812.560532407406</v>
      </c>
      <c r="C5401" s="69" t="s">
        <v>219</v>
      </c>
      <c r="D5401" s="69" t="s">
        <v>1937</v>
      </c>
      <c r="E5401" s="69" t="s">
        <v>1991</v>
      </c>
      <c r="F5401" s="69">
        <v>1845</v>
      </c>
      <c r="G5401" s="69" t="s">
        <v>1939</v>
      </c>
    </row>
    <row r="5402" spans="1:33" ht="14.4">
      <c r="A5402" s="27" t="str">
        <f>VLOOKUP(C5402,'user list'!A:B,2,0)</f>
        <v>ITDD</v>
      </c>
      <c r="B5402" s="172">
        <v>45812.560671296298</v>
      </c>
      <c r="C5402" s="69" t="s">
        <v>219</v>
      </c>
      <c r="D5402" s="69" t="s">
        <v>1937</v>
      </c>
      <c r="E5402" s="69" t="s">
        <v>2517</v>
      </c>
      <c r="F5402" s="69">
        <v>1860</v>
      </c>
      <c r="G5402" s="69" t="s">
        <v>1939</v>
      </c>
      <c r="O5402" s="73"/>
      <c r="P5402" s="73"/>
    </row>
    <row r="5403" spans="1:33" ht="14.4">
      <c r="A5403" s="27" t="str">
        <f>VLOOKUP(C5403,'user list'!A:B,2,0)</f>
        <v>ITDD</v>
      </c>
      <c r="B5403" s="172">
        <v>45812.560995370368</v>
      </c>
      <c r="C5403" s="69" t="s">
        <v>219</v>
      </c>
      <c r="D5403" s="69" t="s">
        <v>1937</v>
      </c>
      <c r="E5403" s="69" t="s">
        <v>2507</v>
      </c>
      <c r="F5403" s="69">
        <v>1852</v>
      </c>
      <c r="G5403" s="69" t="s">
        <v>1939</v>
      </c>
      <c r="O5403" s="73"/>
      <c r="P5403" s="73"/>
    </row>
    <row r="5404" spans="1:33" ht="14.4">
      <c r="A5404" s="27" t="str">
        <f>VLOOKUP(C5404,'user list'!A:B,2,0)</f>
        <v>ITDD</v>
      </c>
      <c r="B5404" s="172">
        <v>45812.561018518521</v>
      </c>
      <c r="C5404" s="69" t="s">
        <v>219</v>
      </c>
      <c r="D5404" s="69" t="s">
        <v>1937</v>
      </c>
      <c r="E5404" s="69" t="s">
        <v>2506</v>
      </c>
      <c r="F5404" s="69">
        <v>1850</v>
      </c>
      <c r="G5404" s="69" t="s">
        <v>1939</v>
      </c>
      <c r="AD5404" s="74"/>
      <c r="AG5404" s="74"/>
    </row>
    <row r="5405" spans="1:33" ht="14.4">
      <c r="A5405" s="27" t="str">
        <f>VLOOKUP(C5405,'user list'!A:B,2,0)</f>
        <v>ITDD</v>
      </c>
      <c r="B5405" s="172">
        <v>45812.561192129629</v>
      </c>
      <c r="C5405" s="69" t="s">
        <v>219</v>
      </c>
      <c r="D5405" s="69" t="s">
        <v>1937</v>
      </c>
      <c r="E5405" s="69" t="s">
        <v>2001</v>
      </c>
      <c r="F5405" s="69">
        <v>1813</v>
      </c>
      <c r="G5405" s="69" t="s">
        <v>1939</v>
      </c>
      <c r="L5405" s="73"/>
      <c r="M5405" s="73"/>
    </row>
    <row r="5406" spans="1:33" ht="14.4">
      <c r="A5406" s="27" t="str">
        <f>VLOOKUP(C5406,'user list'!A:B,2,0)</f>
        <v>ITDD</v>
      </c>
      <c r="B5406" s="172">
        <v>45812.561203703706</v>
      </c>
      <c r="C5406" s="69" t="s">
        <v>219</v>
      </c>
      <c r="D5406" s="69" t="s">
        <v>1937</v>
      </c>
      <c r="E5406" s="69" t="s">
        <v>2002</v>
      </c>
      <c r="F5406" s="69">
        <v>1814</v>
      </c>
      <c r="G5406" s="69" t="s">
        <v>1939</v>
      </c>
    </row>
    <row r="5407" spans="1:33" ht="14.4">
      <c r="A5407" s="27" t="str">
        <f>VLOOKUP(C5407,'user list'!A:B,2,0)</f>
        <v>CTO</v>
      </c>
      <c r="B5407" s="172">
        <v>45812.561296296299</v>
      </c>
      <c r="C5407" s="69" t="s">
        <v>207</v>
      </c>
      <c r="D5407" s="69" t="s">
        <v>1937</v>
      </c>
      <c r="E5407" s="69" t="s">
        <v>2520</v>
      </c>
      <c r="F5407" s="69">
        <v>1862</v>
      </c>
      <c r="G5407" s="69" t="s">
        <v>1939</v>
      </c>
      <c r="O5407" s="73"/>
      <c r="P5407" s="73"/>
    </row>
    <row r="5408" spans="1:33" ht="14.4">
      <c r="A5408" s="27" t="str">
        <f>VLOOKUP(C5408,'user list'!A:B,2,0)</f>
        <v>ITDD</v>
      </c>
      <c r="B5408" s="172">
        <v>45812.561354166668</v>
      </c>
      <c r="C5408" s="69" t="s">
        <v>219</v>
      </c>
      <c r="D5408" s="69" t="s">
        <v>1937</v>
      </c>
      <c r="E5408" s="69" t="s">
        <v>1974</v>
      </c>
      <c r="F5408" s="69">
        <v>1811</v>
      </c>
      <c r="G5408" s="69" t="s">
        <v>1939</v>
      </c>
      <c r="O5408" s="73"/>
      <c r="P5408" s="73"/>
    </row>
    <row r="5409" spans="1:33" ht="14.4">
      <c r="A5409" s="27" t="str">
        <f>VLOOKUP(C5409,'user list'!A:B,2,0)</f>
        <v>ITDD</v>
      </c>
      <c r="B5409" s="172">
        <v>45812.561377314814</v>
      </c>
      <c r="C5409" s="69" t="s">
        <v>219</v>
      </c>
      <c r="D5409" s="69" t="s">
        <v>1937</v>
      </c>
      <c r="E5409" s="69" t="s">
        <v>2505</v>
      </c>
      <c r="F5409" s="69">
        <v>1849</v>
      </c>
      <c r="G5409" s="69" t="s">
        <v>1939</v>
      </c>
      <c r="AD5409" s="74"/>
      <c r="AG5409" s="74"/>
    </row>
    <row r="5410" spans="1:33" ht="14.4">
      <c r="A5410" s="27" t="str">
        <f>VLOOKUP(C5410,'user list'!A:B,2,0)</f>
        <v>CTO</v>
      </c>
      <c r="B5410" s="172">
        <v>45812.561898148146</v>
      </c>
      <c r="C5410" s="69" t="s">
        <v>207</v>
      </c>
      <c r="D5410" s="69" t="s">
        <v>1937</v>
      </c>
      <c r="E5410" s="69" t="s">
        <v>2439</v>
      </c>
      <c r="F5410" s="69">
        <v>1444</v>
      </c>
      <c r="G5410" s="69" t="s">
        <v>1939</v>
      </c>
      <c r="L5410" s="73"/>
      <c r="M5410" s="73"/>
    </row>
    <row r="5411" spans="1:33" ht="14.4">
      <c r="A5411" s="27" t="str">
        <f>VLOOKUP(C5411,'user list'!A:B,2,0)</f>
        <v>CTO</v>
      </c>
      <c r="B5411" s="172">
        <v>45812.561932870369</v>
      </c>
      <c r="C5411" s="69" t="s">
        <v>207</v>
      </c>
      <c r="D5411" s="69" t="s">
        <v>1937</v>
      </c>
      <c r="E5411" s="69" t="s">
        <v>2505</v>
      </c>
      <c r="F5411" s="69">
        <v>1849</v>
      </c>
      <c r="G5411" s="69" t="s">
        <v>1939</v>
      </c>
    </row>
    <row r="5412" spans="1:33" ht="14.4">
      <c r="A5412" s="27" t="str">
        <f>VLOOKUP(C5412,'user list'!A:B,2,0)</f>
        <v>CTO</v>
      </c>
      <c r="B5412" s="172">
        <v>45812.561956018515</v>
      </c>
      <c r="C5412" s="69" t="s">
        <v>207</v>
      </c>
      <c r="D5412" s="69" t="s">
        <v>1937</v>
      </c>
      <c r="E5412" s="69" t="s">
        <v>2506</v>
      </c>
      <c r="F5412" s="69">
        <v>1850</v>
      </c>
      <c r="G5412" s="69" t="s">
        <v>1939</v>
      </c>
      <c r="O5412" s="73"/>
      <c r="P5412" s="73"/>
    </row>
    <row r="5413" spans="1:33" ht="14.4">
      <c r="A5413" s="27" t="str">
        <f>VLOOKUP(C5413,'user list'!A:B,2,0)</f>
        <v>CTO</v>
      </c>
      <c r="B5413" s="172">
        <v>45812.561956018515</v>
      </c>
      <c r="C5413" s="69" t="s">
        <v>207</v>
      </c>
      <c r="D5413" s="69" t="s">
        <v>1937</v>
      </c>
      <c r="E5413" s="69" t="s">
        <v>2507</v>
      </c>
      <c r="F5413" s="69">
        <v>1852</v>
      </c>
      <c r="G5413" s="69" t="s">
        <v>1939</v>
      </c>
      <c r="O5413" s="73"/>
      <c r="P5413" s="73"/>
    </row>
    <row r="5414" spans="1:33" ht="14.4">
      <c r="A5414" s="27" t="str">
        <f>VLOOKUP(C5414,'user list'!A:B,2,0)</f>
        <v>CTO</v>
      </c>
      <c r="B5414" s="172">
        <v>45812.561990740738</v>
      </c>
      <c r="C5414" s="69" t="s">
        <v>207</v>
      </c>
      <c r="D5414" s="69" t="s">
        <v>1937</v>
      </c>
      <c r="E5414" s="69" t="s">
        <v>2514</v>
      </c>
      <c r="F5414" s="69">
        <v>1858</v>
      </c>
      <c r="G5414" s="69" t="s">
        <v>1939</v>
      </c>
      <c r="AD5414" s="74"/>
      <c r="AG5414" s="74"/>
    </row>
    <row r="5415" spans="1:33" ht="14.4">
      <c r="A5415" s="27" t="str">
        <f>VLOOKUP(C5415,'user list'!A:B,2,0)</f>
        <v>CTO</v>
      </c>
      <c r="B5415" s="172">
        <v>45812.561990740738</v>
      </c>
      <c r="C5415" s="69" t="s">
        <v>207</v>
      </c>
      <c r="D5415" s="69" t="s">
        <v>1937</v>
      </c>
      <c r="E5415" s="69" t="s">
        <v>2439</v>
      </c>
      <c r="F5415" s="69">
        <v>1444</v>
      </c>
      <c r="G5415" s="69" t="s">
        <v>1939</v>
      </c>
      <c r="L5415" s="73"/>
      <c r="M5415" s="73"/>
    </row>
    <row r="5416" spans="1:33" ht="14.4">
      <c r="A5416" s="27" t="str">
        <f>VLOOKUP(C5416,'user list'!A:B,2,0)</f>
        <v>CTO</v>
      </c>
      <c r="B5416" s="172">
        <v>45812.562118055554</v>
      </c>
      <c r="C5416" s="69" t="s">
        <v>207</v>
      </c>
      <c r="D5416" s="69" t="s">
        <v>1937</v>
      </c>
      <c r="E5416" s="69" t="s">
        <v>2520</v>
      </c>
      <c r="F5416" s="69">
        <v>1862</v>
      </c>
      <c r="G5416" s="69" t="s">
        <v>1939</v>
      </c>
    </row>
    <row r="5417" spans="1:33" ht="14.4">
      <c r="A5417" s="27" t="str">
        <f>VLOOKUP(C5417,'user list'!A:B,2,0)</f>
        <v>Admin</v>
      </c>
      <c r="B5417" s="172">
        <v>45812.563321759262</v>
      </c>
      <c r="C5417" s="69" t="s">
        <v>186</v>
      </c>
      <c r="D5417" s="69" t="s">
        <v>1937</v>
      </c>
      <c r="E5417" s="69" t="s">
        <v>2511</v>
      </c>
      <c r="F5417" s="69">
        <v>1856</v>
      </c>
      <c r="G5417" s="69" t="s">
        <v>1939</v>
      </c>
      <c r="O5417" s="73"/>
      <c r="P5417" s="73"/>
    </row>
    <row r="5418" spans="1:33" ht="14.4">
      <c r="A5418" s="27" t="str">
        <f>VLOOKUP(C5418,'user list'!A:B,2,0)</f>
        <v>Admin</v>
      </c>
      <c r="B5418" s="172">
        <v>45812.563333333332</v>
      </c>
      <c r="C5418" s="69" t="s">
        <v>186</v>
      </c>
      <c r="D5418" s="69" t="s">
        <v>1937</v>
      </c>
      <c r="E5418" s="69" t="s">
        <v>2510</v>
      </c>
      <c r="F5418" s="69">
        <v>1855</v>
      </c>
      <c r="G5418" s="69" t="s">
        <v>1939</v>
      </c>
      <c r="O5418" s="73"/>
      <c r="P5418" s="73"/>
    </row>
    <row r="5419" spans="1:33" ht="14.4">
      <c r="A5419" s="27" t="str">
        <f>VLOOKUP(C5419,'user list'!A:B,2,0)</f>
        <v>CHD</v>
      </c>
      <c r="B5419" s="172">
        <v>45812.563530092593</v>
      </c>
      <c r="C5419" s="69" t="s">
        <v>203</v>
      </c>
      <c r="D5419" s="69" t="s">
        <v>1937</v>
      </c>
      <c r="E5419" s="69" t="s">
        <v>2439</v>
      </c>
      <c r="F5419" s="69">
        <v>1444</v>
      </c>
      <c r="G5419" s="69" t="s">
        <v>1939</v>
      </c>
      <c r="AD5419" s="74"/>
      <c r="AG5419" s="74"/>
    </row>
    <row r="5420" spans="1:33" ht="14.4">
      <c r="A5420" s="27" t="str">
        <f>VLOOKUP(C5420,'user list'!A:B,2,0)</f>
        <v>Admin</v>
      </c>
      <c r="B5420" s="172">
        <v>45812.564409722225</v>
      </c>
      <c r="C5420" s="69" t="s">
        <v>186</v>
      </c>
      <c r="D5420" s="69" t="s">
        <v>1937</v>
      </c>
      <c r="E5420" s="69" t="s">
        <v>2523</v>
      </c>
      <c r="F5420" s="69">
        <v>1566</v>
      </c>
      <c r="G5420" s="69" t="s">
        <v>1939</v>
      </c>
      <c r="L5420" s="73"/>
      <c r="M5420" s="73"/>
    </row>
    <row r="5421" spans="1:33" ht="14.4">
      <c r="A5421" s="27" t="str">
        <f>VLOOKUP(C5421,'user list'!A:B,2,0)</f>
        <v>SSDD</v>
      </c>
      <c r="B5421" s="172">
        <v>45812.564432870371</v>
      </c>
      <c r="C5421" s="69" t="s">
        <v>273</v>
      </c>
      <c r="D5421" s="69" t="s">
        <v>1937</v>
      </c>
      <c r="E5421" s="69" t="s">
        <v>2439</v>
      </c>
      <c r="F5421" s="69">
        <v>1444</v>
      </c>
      <c r="G5421" s="69" t="s">
        <v>1939</v>
      </c>
    </row>
    <row r="5422" spans="1:33" ht="14.4">
      <c r="A5422" s="27" t="str">
        <f>VLOOKUP(C5422,'user list'!A:B,2,0)</f>
        <v>Admin</v>
      </c>
      <c r="B5422" s="172">
        <v>45812.564467592594</v>
      </c>
      <c r="C5422" s="69" t="s">
        <v>186</v>
      </c>
      <c r="D5422" s="69" t="s">
        <v>1937</v>
      </c>
      <c r="E5422" s="69" t="s">
        <v>2449</v>
      </c>
      <c r="F5422" s="69">
        <v>1553</v>
      </c>
      <c r="G5422" s="69" t="s">
        <v>1939</v>
      </c>
      <c r="O5422" s="73"/>
      <c r="P5422" s="73"/>
    </row>
    <row r="5423" spans="1:33" ht="14.4">
      <c r="A5423" s="27" t="str">
        <f>VLOOKUP(C5423,'user list'!A:B,2,0)</f>
        <v>Admin</v>
      </c>
      <c r="B5423" s="172">
        <v>45812.564583333333</v>
      </c>
      <c r="C5423" s="69" t="s">
        <v>186</v>
      </c>
      <c r="D5423" s="69" t="s">
        <v>1937</v>
      </c>
      <c r="E5423" s="69" t="s">
        <v>2047</v>
      </c>
      <c r="F5423" s="69">
        <v>1865</v>
      </c>
      <c r="G5423" s="69" t="s">
        <v>1939</v>
      </c>
      <c r="O5423" s="73"/>
      <c r="P5423" s="73"/>
    </row>
    <row r="5424" spans="1:33" ht="14.4">
      <c r="A5424" s="27" t="str">
        <f>VLOOKUP(C5424,'user list'!A:B,2,0)</f>
        <v>CPDD</v>
      </c>
      <c r="B5424" s="172">
        <v>45812.564699074072</v>
      </c>
      <c r="C5424" s="69" t="s">
        <v>205</v>
      </c>
      <c r="D5424" s="69" t="s">
        <v>1937</v>
      </c>
      <c r="E5424" s="69" t="s">
        <v>2439</v>
      </c>
      <c r="F5424" s="69">
        <v>1444</v>
      </c>
      <c r="G5424" s="69" t="s">
        <v>1939</v>
      </c>
    </row>
    <row r="5425" spans="1:33" ht="14.4">
      <c r="A5425" s="27" t="str">
        <f>VLOOKUP(C5425,'user list'!A:B,2,0)</f>
        <v>SSDD</v>
      </c>
      <c r="B5425" s="172">
        <v>45812.564756944441</v>
      </c>
      <c r="C5425" s="69" t="s">
        <v>273</v>
      </c>
      <c r="D5425" s="69" t="s">
        <v>1937</v>
      </c>
      <c r="E5425" s="69" t="s">
        <v>2439</v>
      </c>
      <c r="F5425" s="69">
        <v>1444</v>
      </c>
      <c r="G5425" s="69" t="s">
        <v>1939</v>
      </c>
    </row>
    <row r="5426" spans="1:33" ht="14.4">
      <c r="A5426" s="27" t="str">
        <f>VLOOKUP(C5426,'user list'!A:B,2,0)</f>
        <v>DBO</v>
      </c>
      <c r="B5426" s="172">
        <v>45812.564849537041</v>
      </c>
      <c r="C5426" s="69" t="s">
        <v>209</v>
      </c>
      <c r="D5426" s="69" t="s">
        <v>1937</v>
      </c>
      <c r="E5426" s="69" t="s">
        <v>2439</v>
      </c>
      <c r="F5426" s="69">
        <v>1444</v>
      </c>
      <c r="G5426" s="69" t="s">
        <v>1939</v>
      </c>
      <c r="R5426" s="73"/>
      <c r="S5426" s="73"/>
    </row>
    <row r="5427" spans="1:33" ht="14.4">
      <c r="A5427" s="27" t="str">
        <f>VLOOKUP(C5427,'user list'!A:B,2,0)</f>
        <v>DBO</v>
      </c>
      <c r="B5427" s="172">
        <v>45812.564918981479</v>
      </c>
      <c r="C5427" s="69" t="s">
        <v>209</v>
      </c>
      <c r="D5427" s="69" t="s">
        <v>1937</v>
      </c>
      <c r="E5427" s="69" t="s">
        <v>2439</v>
      </c>
      <c r="F5427" s="69">
        <v>1444</v>
      </c>
      <c r="G5427" s="69" t="s">
        <v>1939</v>
      </c>
    </row>
    <row r="5428" spans="1:33" ht="14.4">
      <c r="A5428" s="27" t="str">
        <f>VLOOKUP(C5428,'user list'!A:B,2,0)</f>
        <v>SSDD</v>
      </c>
      <c r="B5428" s="172">
        <v>45812.564930555556</v>
      </c>
      <c r="C5428" s="69" t="s">
        <v>273</v>
      </c>
      <c r="D5428" s="69" t="s">
        <v>1937</v>
      </c>
      <c r="E5428" s="69" t="s">
        <v>2439</v>
      </c>
      <c r="F5428" s="69">
        <v>1444</v>
      </c>
      <c r="G5428" s="69" t="s">
        <v>1939</v>
      </c>
    </row>
    <row r="5429" spans="1:33" ht="14.4">
      <c r="A5429" s="27" t="str">
        <f>VLOOKUP(C5429,'user list'!A:B,2,0)</f>
        <v>CAD</v>
      </c>
      <c r="B5429" s="172">
        <v>45812.56523148148</v>
      </c>
      <c r="C5429" s="69" t="s">
        <v>196</v>
      </c>
      <c r="D5429" s="69" t="s">
        <v>1937</v>
      </c>
      <c r="E5429" s="69" t="s">
        <v>2439</v>
      </c>
      <c r="F5429" s="69">
        <v>1444</v>
      </c>
      <c r="G5429" s="69" t="s">
        <v>1939</v>
      </c>
      <c r="O5429" s="73"/>
      <c r="P5429" s="73"/>
    </row>
    <row r="5430" spans="1:33" ht="14.4">
      <c r="A5430" s="27" t="str">
        <f>VLOOKUP(C5430,'user list'!A:B,2,0)</f>
        <v>ITDD</v>
      </c>
      <c r="B5430" s="172">
        <v>45812.565462962964</v>
      </c>
      <c r="C5430" s="69" t="s">
        <v>219</v>
      </c>
      <c r="D5430" s="69" t="s">
        <v>1937</v>
      </c>
      <c r="E5430" s="69" t="s">
        <v>2520</v>
      </c>
      <c r="F5430" s="69">
        <v>1862</v>
      </c>
      <c r="G5430" s="69" t="s">
        <v>1939</v>
      </c>
      <c r="O5430" s="73"/>
      <c r="P5430" s="73"/>
    </row>
    <row r="5431" spans="1:33" ht="14.4">
      <c r="A5431" s="27" t="str">
        <f>VLOOKUP(C5431,'user list'!A:B,2,0)</f>
        <v>CAD</v>
      </c>
      <c r="B5431" s="172">
        <v>45812.566018518519</v>
      </c>
      <c r="C5431" s="69" t="s">
        <v>196</v>
      </c>
      <c r="D5431" s="69" t="s">
        <v>1937</v>
      </c>
      <c r="E5431" s="69" t="s">
        <v>2469</v>
      </c>
      <c r="F5431" s="69">
        <v>1780</v>
      </c>
      <c r="G5431" s="69" t="s">
        <v>1939</v>
      </c>
    </row>
    <row r="5432" spans="1:33" ht="14.4">
      <c r="A5432" s="27" t="str">
        <f>VLOOKUP(C5432,'user list'!A:B,2,0)</f>
        <v>CESD</v>
      </c>
      <c r="B5432" s="172">
        <v>45812.566388888888</v>
      </c>
      <c r="C5432" s="69" t="s">
        <v>199</v>
      </c>
      <c r="D5432" s="69" t="s">
        <v>1937</v>
      </c>
      <c r="E5432" s="69" t="s">
        <v>2439</v>
      </c>
      <c r="F5432" s="69">
        <v>1444</v>
      </c>
      <c r="G5432" s="69" t="s">
        <v>1939</v>
      </c>
    </row>
    <row r="5433" spans="1:33" ht="14.4">
      <c r="A5433" s="27" t="str">
        <f>VLOOKUP(C5433,'user list'!A:B,2,0)</f>
        <v>CESD</v>
      </c>
      <c r="B5433" s="172">
        <v>45812.566805555558</v>
      </c>
      <c r="C5433" s="69" t="s">
        <v>199</v>
      </c>
      <c r="D5433" s="69" t="s">
        <v>1937</v>
      </c>
      <c r="E5433" s="69" t="s">
        <v>2439</v>
      </c>
      <c r="F5433" s="69">
        <v>1444</v>
      </c>
      <c r="G5433" s="69" t="s">
        <v>1947</v>
      </c>
    </row>
    <row r="5434" spans="1:33" ht="14.4">
      <c r="A5434" s="27" t="str">
        <f>VLOOKUP(C5434,'user list'!A:B,2,0)</f>
        <v>CESD</v>
      </c>
      <c r="B5434" s="172">
        <v>45812.566805555558</v>
      </c>
      <c r="C5434" s="69" t="s">
        <v>199</v>
      </c>
      <c r="D5434" s="69" t="s">
        <v>1937</v>
      </c>
      <c r="E5434" s="69" t="s">
        <v>2439</v>
      </c>
      <c r="F5434" s="69">
        <v>1444</v>
      </c>
      <c r="G5434" s="69" t="s">
        <v>1948</v>
      </c>
    </row>
    <row r="5435" spans="1:33" ht="14.4">
      <c r="A5435" s="27" t="str">
        <f>VLOOKUP(C5435,'user list'!A:B,2,0)</f>
        <v>CESD</v>
      </c>
      <c r="B5435" s="172">
        <v>45812.566805555558</v>
      </c>
      <c r="C5435" s="69" t="s">
        <v>199</v>
      </c>
      <c r="D5435" s="69" t="s">
        <v>1937</v>
      </c>
      <c r="E5435" s="69" t="s">
        <v>2439</v>
      </c>
      <c r="F5435" s="69">
        <v>1444</v>
      </c>
      <c r="G5435" s="69" t="s">
        <v>1939</v>
      </c>
    </row>
    <row r="5436" spans="1:33" ht="14.4">
      <c r="A5436" s="27" t="str">
        <f>VLOOKUP(C5436,'user list'!A:B,2,0)</f>
        <v>Admin</v>
      </c>
      <c r="B5436" s="172">
        <v>45812.566817129627</v>
      </c>
      <c r="C5436" s="69" t="s">
        <v>186</v>
      </c>
      <c r="D5436" s="69" t="s">
        <v>1937</v>
      </c>
      <c r="E5436" s="69" t="s">
        <v>2439</v>
      </c>
      <c r="F5436" s="69">
        <v>1444</v>
      </c>
      <c r="G5436" s="69" t="s">
        <v>1948</v>
      </c>
    </row>
    <row r="5437" spans="1:33" ht="14.4">
      <c r="A5437" s="27" t="str">
        <f>VLOOKUP(C5437,'user list'!A:B,2,0)</f>
        <v>CAD</v>
      </c>
      <c r="B5437" s="172">
        <v>45812.566932870373</v>
      </c>
      <c r="C5437" s="69" t="s">
        <v>196</v>
      </c>
      <c r="D5437" s="69" t="s">
        <v>1937</v>
      </c>
      <c r="E5437" s="69" t="s">
        <v>2439</v>
      </c>
      <c r="F5437" s="69">
        <v>1444</v>
      </c>
      <c r="G5437" s="69" t="s">
        <v>1939</v>
      </c>
      <c r="AD5437" s="74"/>
      <c r="AG5437" s="74"/>
    </row>
    <row r="5438" spans="1:33" ht="14.4">
      <c r="A5438" s="27" t="str">
        <f>VLOOKUP(C5438,'user list'!A:B,2,0)</f>
        <v>CAD</v>
      </c>
      <c r="B5438" s="172">
        <v>45812.567129629628</v>
      </c>
      <c r="C5438" s="69" t="s">
        <v>196</v>
      </c>
      <c r="D5438" s="69" t="s">
        <v>1937</v>
      </c>
      <c r="E5438" s="69">
        <v>1</v>
      </c>
      <c r="F5438" s="69">
        <v>1736</v>
      </c>
      <c r="G5438" s="69" t="s">
        <v>1939</v>
      </c>
      <c r="L5438" s="73"/>
      <c r="M5438" s="73"/>
    </row>
    <row r="5439" spans="1:33" ht="14.4">
      <c r="A5439" s="27" t="str">
        <f>VLOOKUP(C5439,'user list'!A:B,2,0)</f>
        <v>CAD</v>
      </c>
      <c r="B5439" s="172">
        <v>45812.567152777781</v>
      </c>
      <c r="C5439" s="69" t="s">
        <v>196</v>
      </c>
      <c r="D5439" s="69" t="s">
        <v>1937</v>
      </c>
      <c r="E5439" s="69" t="s">
        <v>2469</v>
      </c>
      <c r="F5439" s="69">
        <v>1780</v>
      </c>
      <c r="G5439" s="69" t="s">
        <v>1939</v>
      </c>
    </row>
    <row r="5440" spans="1:33" ht="14.4">
      <c r="A5440" s="27" t="str">
        <f>VLOOKUP(C5440,'user list'!A:B,2,0)</f>
        <v>TTMD</v>
      </c>
      <c r="B5440" s="172">
        <v>45812.567326388889</v>
      </c>
      <c r="C5440" s="69" t="s">
        <v>278</v>
      </c>
      <c r="D5440" s="69" t="s">
        <v>1937</v>
      </c>
      <c r="E5440" s="69" t="s">
        <v>2029</v>
      </c>
      <c r="F5440" s="69">
        <v>1799</v>
      </c>
      <c r="G5440" s="69" t="s">
        <v>1939</v>
      </c>
      <c r="O5440" s="73"/>
      <c r="P5440" s="73"/>
    </row>
    <row r="5441" spans="1:31" ht="14.4">
      <c r="A5441" s="27" t="str">
        <f>VLOOKUP(C5441,'user list'!A:B,2,0)</f>
        <v>CAD</v>
      </c>
      <c r="B5441" s="172">
        <v>45812.567372685182</v>
      </c>
      <c r="C5441" s="69" t="s">
        <v>196</v>
      </c>
      <c r="D5441" s="69" t="s">
        <v>1937</v>
      </c>
      <c r="E5441" s="69" t="s">
        <v>2439</v>
      </c>
      <c r="F5441" s="69">
        <v>1444</v>
      </c>
      <c r="G5441" s="69" t="s">
        <v>1939</v>
      </c>
      <c r="O5441" s="73"/>
      <c r="P5441" s="73"/>
    </row>
    <row r="5442" spans="1:31" ht="14.4">
      <c r="A5442" s="27" t="str">
        <f>VLOOKUP(C5442,'user list'!A:B,2,0)</f>
        <v>ITDD</v>
      </c>
      <c r="B5442" s="172">
        <v>45812.56753472222</v>
      </c>
      <c r="C5442" s="69" t="s">
        <v>219</v>
      </c>
      <c r="D5442" s="69" t="s">
        <v>1937</v>
      </c>
      <c r="E5442" s="69" t="s">
        <v>2047</v>
      </c>
      <c r="F5442" s="69">
        <v>1865</v>
      </c>
      <c r="G5442" s="69" t="s">
        <v>1939</v>
      </c>
    </row>
    <row r="5443" spans="1:31" ht="14.4">
      <c r="A5443" s="27" t="str">
        <f>VLOOKUP(C5443,'user list'!A:B,2,0)</f>
        <v>TTMD</v>
      </c>
      <c r="B5443" s="172">
        <v>45812.567557870374</v>
      </c>
      <c r="C5443" s="69" t="s">
        <v>278</v>
      </c>
      <c r="D5443" s="69" t="s">
        <v>1937</v>
      </c>
      <c r="E5443" s="69" t="s">
        <v>2483</v>
      </c>
      <c r="F5443" s="69">
        <v>1805</v>
      </c>
      <c r="G5443" s="69" t="s">
        <v>1939</v>
      </c>
    </row>
    <row r="5444" spans="1:31" ht="14.4">
      <c r="A5444" s="27" t="str">
        <f>VLOOKUP(C5444,'user list'!A:B,2,0)</f>
        <v>CAD</v>
      </c>
      <c r="B5444" s="172">
        <v>45812.56758101852</v>
      </c>
      <c r="C5444" s="69" t="s">
        <v>196</v>
      </c>
      <c r="D5444" s="69" t="s">
        <v>1937</v>
      </c>
      <c r="E5444" s="69" t="s">
        <v>2439</v>
      </c>
      <c r="F5444" s="69">
        <v>1444</v>
      </c>
      <c r="G5444" s="69" t="s">
        <v>1939</v>
      </c>
    </row>
    <row r="5445" spans="1:31" ht="14.4">
      <c r="A5445" s="27" t="str">
        <f>VLOOKUP(C5445,'user list'!A:B,2,0)</f>
        <v>CHD</v>
      </c>
      <c r="B5445" s="172">
        <v>45812.567743055559</v>
      </c>
      <c r="C5445" s="69" t="s">
        <v>203</v>
      </c>
      <c r="D5445" s="69" t="s">
        <v>1937</v>
      </c>
      <c r="E5445" s="69" t="s">
        <v>2439</v>
      </c>
      <c r="F5445" s="69">
        <v>1444</v>
      </c>
      <c r="G5445" s="69" t="s">
        <v>1939</v>
      </c>
    </row>
    <row r="5446" spans="1:31" ht="14.4">
      <c r="A5446" s="27" t="str">
        <f>VLOOKUP(C5446,'user list'!A:B,2,0)</f>
        <v>CHD</v>
      </c>
      <c r="B5446" s="172">
        <v>45812.567766203705</v>
      </c>
      <c r="C5446" s="69" t="s">
        <v>203</v>
      </c>
      <c r="D5446" s="69" t="s">
        <v>1937</v>
      </c>
      <c r="E5446" s="69" t="s">
        <v>2039</v>
      </c>
      <c r="F5446" s="69">
        <v>1851</v>
      </c>
      <c r="G5446" s="69" t="s">
        <v>1939</v>
      </c>
    </row>
    <row r="5447" spans="1:31" ht="14.4">
      <c r="A5447" s="27" t="str">
        <f>VLOOKUP(C5447,'user list'!A:B,2,0)</f>
        <v>TTMD</v>
      </c>
      <c r="B5447" s="172">
        <v>45812.567858796298</v>
      </c>
      <c r="C5447" s="69" t="s">
        <v>278</v>
      </c>
      <c r="D5447" s="69" t="s">
        <v>1937</v>
      </c>
      <c r="E5447" s="69" t="s">
        <v>2483</v>
      </c>
      <c r="F5447" s="69">
        <v>1805</v>
      </c>
      <c r="G5447" s="69" t="s">
        <v>1939</v>
      </c>
    </row>
    <row r="5448" spans="1:31" ht="14.4">
      <c r="A5448" s="27" t="str">
        <f>VLOOKUP(C5448,'user list'!A:B,2,0)</f>
        <v>TTMD</v>
      </c>
      <c r="B5448" s="172">
        <v>45812.567986111113</v>
      </c>
      <c r="C5448" s="69" t="s">
        <v>278</v>
      </c>
      <c r="D5448" s="69" t="s">
        <v>1937</v>
      </c>
      <c r="E5448" s="69" t="s">
        <v>2029</v>
      </c>
      <c r="F5448" s="69">
        <v>1799</v>
      </c>
      <c r="G5448" s="69" t="s">
        <v>1939</v>
      </c>
    </row>
    <row r="5449" spans="1:31" ht="14.4">
      <c r="A5449" s="27" t="str">
        <f>VLOOKUP(C5449,'user list'!A:B,2,0)</f>
        <v>LEDIPO</v>
      </c>
      <c r="B5449" s="172">
        <v>45812.56863425926</v>
      </c>
      <c r="C5449" s="69" t="s">
        <v>222</v>
      </c>
      <c r="D5449" s="69" t="s">
        <v>1937</v>
      </c>
      <c r="E5449" s="69" t="s">
        <v>2520</v>
      </c>
      <c r="F5449" s="69">
        <v>1862</v>
      </c>
      <c r="G5449" s="69" t="s">
        <v>1939</v>
      </c>
    </row>
    <row r="5450" spans="1:31" ht="14.4">
      <c r="A5450" s="27" t="str">
        <f>VLOOKUP(C5450,'user list'!A:B,2,0)</f>
        <v>Admin</v>
      </c>
      <c r="B5450" s="172">
        <v>45812.568761574075</v>
      </c>
      <c r="C5450" s="69" t="s">
        <v>186</v>
      </c>
      <c r="D5450" s="69" t="s">
        <v>1937</v>
      </c>
      <c r="E5450" s="69" t="s">
        <v>2047</v>
      </c>
      <c r="F5450" s="69">
        <v>1865</v>
      </c>
      <c r="G5450" s="69" t="s">
        <v>1939</v>
      </c>
    </row>
    <row r="5451" spans="1:31" ht="14.4">
      <c r="A5451" s="27" t="str">
        <f>VLOOKUP(C5451,'user list'!A:B,2,0)</f>
        <v>LEDIPO</v>
      </c>
      <c r="B5451" s="172">
        <v>45812.568773148145</v>
      </c>
      <c r="C5451" s="69" t="s">
        <v>222</v>
      </c>
      <c r="D5451" s="69" t="s">
        <v>1937</v>
      </c>
      <c r="E5451" s="69" t="s">
        <v>2521</v>
      </c>
      <c r="F5451" s="69">
        <v>1863</v>
      </c>
      <c r="G5451" s="69" t="s">
        <v>1939</v>
      </c>
    </row>
    <row r="5452" spans="1:31" ht="14.4">
      <c r="A5452" s="27" t="str">
        <f>VLOOKUP(C5452,'user list'!A:B,2,0)</f>
        <v>Admin</v>
      </c>
      <c r="B5452" s="172">
        <v>45812.568796296298</v>
      </c>
      <c r="C5452" s="69" t="s">
        <v>186</v>
      </c>
      <c r="D5452" s="69" t="s">
        <v>1937</v>
      </c>
      <c r="E5452" s="69" t="s">
        <v>2521</v>
      </c>
      <c r="F5452" s="69">
        <v>1863</v>
      </c>
      <c r="G5452" s="69" t="s">
        <v>1939</v>
      </c>
    </row>
    <row r="5453" spans="1:31" ht="14.4">
      <c r="A5453" s="27" t="str">
        <f>VLOOKUP(C5453,'user list'!A:B,2,0)</f>
        <v>OCA</v>
      </c>
      <c r="B5453" s="172">
        <v>45812.569201388891</v>
      </c>
      <c r="C5453" s="69" t="s">
        <v>228</v>
      </c>
      <c r="D5453" s="69" t="s">
        <v>1937</v>
      </c>
      <c r="E5453" s="69" t="s">
        <v>2501</v>
      </c>
      <c r="F5453" s="69">
        <v>1841</v>
      </c>
      <c r="G5453" s="69" t="s">
        <v>2441</v>
      </c>
    </row>
    <row r="5454" spans="1:31" ht="14.4">
      <c r="A5454" s="27" t="str">
        <f>VLOOKUP(C5454,'user list'!A:B,2,0)</f>
        <v>Admin</v>
      </c>
      <c r="B5454" s="172">
        <v>45812.569224537037</v>
      </c>
      <c r="C5454" s="69" t="s">
        <v>186</v>
      </c>
      <c r="D5454" s="69" t="s">
        <v>1937</v>
      </c>
      <c r="E5454" s="69" t="s">
        <v>1974</v>
      </c>
      <c r="F5454" s="69">
        <v>1838</v>
      </c>
      <c r="G5454" s="69" t="s">
        <v>1939</v>
      </c>
      <c r="AD5454" s="73"/>
      <c r="AE5454" s="73"/>
    </row>
    <row r="5455" spans="1:31" ht="14.4">
      <c r="A5455" s="27" t="str">
        <f>VLOOKUP(C5455,'user list'!A:B,2,0)</f>
        <v>Admin</v>
      </c>
      <c r="B5455" s="172">
        <v>45812.56925925926</v>
      </c>
      <c r="C5455" s="69" t="s">
        <v>186</v>
      </c>
      <c r="D5455" s="69" t="s">
        <v>2486</v>
      </c>
      <c r="E5455" s="69" t="s">
        <v>2490</v>
      </c>
      <c r="F5455" s="69"/>
      <c r="G5455" s="69" t="s">
        <v>2488</v>
      </c>
    </row>
    <row r="5456" spans="1:31" ht="14.4">
      <c r="A5456" s="27" t="str">
        <f>VLOOKUP(C5456,'user list'!A:B,2,0)</f>
        <v>Admin</v>
      </c>
      <c r="B5456" s="172">
        <v>45812.56925925926</v>
      </c>
      <c r="C5456" s="69" t="s">
        <v>186</v>
      </c>
      <c r="D5456" s="69" t="s">
        <v>2486</v>
      </c>
      <c r="E5456" s="69" t="s">
        <v>2490</v>
      </c>
      <c r="F5456" s="69"/>
      <c r="G5456" s="69" t="s">
        <v>2488</v>
      </c>
      <c r="L5456" s="73"/>
      <c r="M5456" s="73"/>
    </row>
    <row r="5457" spans="1:33" ht="14.4">
      <c r="A5457" s="27" t="str">
        <f>VLOOKUP(C5457,'user list'!A:B,2,0)</f>
        <v>Admin</v>
      </c>
      <c r="B5457" s="172">
        <v>45812.569293981483</v>
      </c>
      <c r="C5457" s="69" t="s">
        <v>186</v>
      </c>
      <c r="D5457" s="69" t="s">
        <v>1937</v>
      </c>
      <c r="E5457" s="69" t="s">
        <v>2521</v>
      </c>
      <c r="F5457" s="69">
        <v>1863</v>
      </c>
      <c r="G5457" s="69" t="s">
        <v>1939</v>
      </c>
    </row>
    <row r="5458" spans="1:33" ht="14.4">
      <c r="A5458" s="27" t="str">
        <f>VLOOKUP(C5458,'user list'!A:B,2,0)</f>
        <v>Admin</v>
      </c>
      <c r="B5458" s="172">
        <v>45812.569340277776</v>
      </c>
      <c r="C5458" s="69" t="s">
        <v>186</v>
      </c>
      <c r="D5458" s="69" t="s">
        <v>1937</v>
      </c>
      <c r="E5458" s="69" t="s">
        <v>1974</v>
      </c>
      <c r="F5458" s="69">
        <v>1838</v>
      </c>
      <c r="G5458" s="69" t="s">
        <v>1939</v>
      </c>
    </row>
    <row r="5459" spans="1:33" ht="14.4">
      <c r="A5459" s="27" t="str">
        <f>VLOOKUP(C5459,'user list'!A:B,2,0)</f>
        <v>Admin</v>
      </c>
      <c r="B5459" s="172">
        <v>45812.569421296299</v>
      </c>
      <c r="C5459" s="69" t="s">
        <v>186</v>
      </c>
      <c r="D5459" s="69" t="s">
        <v>1937</v>
      </c>
      <c r="E5459" s="69" t="s">
        <v>2521</v>
      </c>
      <c r="F5459" s="69">
        <v>1863</v>
      </c>
      <c r="G5459" s="69" t="s">
        <v>1939</v>
      </c>
    </row>
    <row r="5460" spans="1:33" ht="14.4">
      <c r="A5460" s="27" t="str">
        <f>VLOOKUP(C5460,'user list'!A:B,2,0)</f>
        <v>TTMD</v>
      </c>
      <c r="B5460" s="172">
        <v>45812.569594907407</v>
      </c>
      <c r="C5460" s="69" t="s">
        <v>278</v>
      </c>
      <c r="D5460" s="69" t="s">
        <v>1937</v>
      </c>
      <c r="E5460" s="69" t="s">
        <v>2483</v>
      </c>
      <c r="F5460" s="69">
        <v>1805</v>
      </c>
      <c r="G5460" s="69" t="s">
        <v>1939</v>
      </c>
      <c r="R5460" s="73"/>
      <c r="S5460" s="73"/>
    </row>
    <row r="5461" spans="1:33" ht="14.4">
      <c r="A5461" s="27" t="str">
        <f>VLOOKUP(C5461,'user list'!A:B,2,0)</f>
        <v>TTMD</v>
      </c>
      <c r="B5461" s="172">
        <v>45812.569652777776</v>
      </c>
      <c r="C5461" s="69" t="s">
        <v>278</v>
      </c>
      <c r="D5461" s="69" t="s">
        <v>1937</v>
      </c>
      <c r="E5461" s="69" t="s">
        <v>2483</v>
      </c>
      <c r="F5461" s="69">
        <v>1805</v>
      </c>
      <c r="G5461" s="69" t="s">
        <v>1939</v>
      </c>
    </row>
    <row r="5462" spans="1:33" ht="14.4">
      <c r="A5462" s="27" t="str">
        <f>VLOOKUP(C5462,'user list'!A:B,2,0)</f>
        <v>DPOS</v>
      </c>
      <c r="B5462" s="172">
        <v>45812.570057870369</v>
      </c>
      <c r="C5462" s="69" t="s">
        <v>213</v>
      </c>
      <c r="D5462" s="69" t="s">
        <v>1937</v>
      </c>
      <c r="E5462" s="69" t="s">
        <v>2439</v>
      </c>
      <c r="F5462" s="69">
        <v>1444</v>
      </c>
      <c r="G5462" s="69" t="s">
        <v>1939</v>
      </c>
      <c r="O5462" s="73"/>
      <c r="P5462" s="73"/>
    </row>
    <row r="5463" spans="1:33" ht="14.4">
      <c r="A5463" s="27" t="str">
        <f>VLOOKUP(C5463,'user list'!A:B,2,0)</f>
        <v>CAD</v>
      </c>
      <c r="B5463" s="172">
        <v>45812.570104166669</v>
      </c>
      <c r="C5463" s="69" t="s">
        <v>196</v>
      </c>
      <c r="D5463" s="69" t="s">
        <v>1937</v>
      </c>
      <c r="E5463" s="69" t="s">
        <v>2469</v>
      </c>
      <c r="F5463" s="69">
        <v>1780</v>
      </c>
      <c r="G5463" s="69" t="s">
        <v>1939</v>
      </c>
    </row>
    <row r="5464" spans="1:33" ht="14.4">
      <c r="A5464" s="27" t="str">
        <f>VLOOKUP(C5464,'user list'!A:B,2,0)</f>
        <v>CAD</v>
      </c>
      <c r="B5464" s="172">
        <v>45812.570300925923</v>
      </c>
      <c r="C5464" s="69" t="s">
        <v>196</v>
      </c>
      <c r="D5464" s="69" t="s">
        <v>1937</v>
      </c>
      <c r="E5464" s="69" t="s">
        <v>2469</v>
      </c>
      <c r="F5464" s="69">
        <v>1780</v>
      </c>
      <c r="G5464" s="69" t="s">
        <v>1939</v>
      </c>
    </row>
    <row r="5465" spans="1:33" ht="14.4">
      <c r="A5465" s="27" t="str">
        <f>VLOOKUP(C5465,'user list'!A:B,2,0)</f>
        <v>DPOS</v>
      </c>
      <c r="B5465" s="172">
        <v>45812.570555555554</v>
      </c>
      <c r="C5465" s="69" t="s">
        <v>213</v>
      </c>
      <c r="D5465" s="69" t="s">
        <v>1937</v>
      </c>
      <c r="E5465" s="69" t="s">
        <v>2439</v>
      </c>
      <c r="F5465" s="69">
        <v>1444</v>
      </c>
      <c r="G5465" s="69" t="s">
        <v>1947</v>
      </c>
    </row>
    <row r="5466" spans="1:33" ht="14.4">
      <c r="A5466" s="27" t="str">
        <f>VLOOKUP(C5466,'user list'!A:B,2,0)</f>
        <v>DPOS</v>
      </c>
      <c r="B5466" s="172">
        <v>45812.570555555554</v>
      </c>
      <c r="C5466" s="69" t="s">
        <v>213</v>
      </c>
      <c r="D5466" s="69" t="s">
        <v>1937</v>
      </c>
      <c r="E5466" s="69" t="s">
        <v>2439</v>
      </c>
      <c r="F5466" s="69">
        <v>1444</v>
      </c>
      <c r="G5466" s="69" t="s">
        <v>1948</v>
      </c>
      <c r="AD5466" s="74"/>
      <c r="AG5466" s="74"/>
    </row>
    <row r="5467" spans="1:33" ht="14.4">
      <c r="A5467" s="27" t="str">
        <f>VLOOKUP(C5467,'user list'!A:B,2,0)</f>
        <v>DPOS</v>
      </c>
      <c r="B5467" s="172">
        <v>45812.570555555554</v>
      </c>
      <c r="C5467" s="69" t="s">
        <v>213</v>
      </c>
      <c r="D5467" s="69" t="s">
        <v>1937</v>
      </c>
      <c r="E5467" s="69" t="s">
        <v>2439</v>
      </c>
      <c r="F5467" s="69">
        <v>1444</v>
      </c>
      <c r="G5467" s="69" t="s">
        <v>1939</v>
      </c>
      <c r="L5467" s="73"/>
      <c r="M5467" s="73"/>
    </row>
    <row r="5468" spans="1:33" ht="14.4">
      <c r="A5468" s="27" t="str">
        <f>VLOOKUP(C5468,'user list'!A:B,2,0)</f>
        <v>Admin</v>
      </c>
      <c r="B5468" s="172">
        <v>45812.570567129631</v>
      </c>
      <c r="C5468" s="69" t="s">
        <v>186</v>
      </c>
      <c r="D5468" s="69" t="s">
        <v>1937</v>
      </c>
      <c r="E5468" s="69" t="s">
        <v>2439</v>
      </c>
      <c r="F5468" s="69">
        <v>1444</v>
      </c>
      <c r="G5468" s="69" t="s">
        <v>1948</v>
      </c>
    </row>
    <row r="5469" spans="1:33" ht="14.4">
      <c r="A5469" s="27" t="str">
        <f>VLOOKUP(C5469,'user list'!A:B,2,0)</f>
        <v>DPOS</v>
      </c>
      <c r="B5469" s="172">
        <v>45812.570671296293</v>
      </c>
      <c r="C5469" s="69" t="s">
        <v>213</v>
      </c>
      <c r="D5469" s="69" t="s">
        <v>1937</v>
      </c>
      <c r="E5469" s="69" t="s">
        <v>2463</v>
      </c>
      <c r="F5469" s="69">
        <v>1760</v>
      </c>
      <c r="G5469" s="69" t="s">
        <v>1939</v>
      </c>
      <c r="O5469" s="73"/>
      <c r="P5469" s="73"/>
    </row>
    <row r="5470" spans="1:33" ht="14.4">
      <c r="A5470" s="27" t="str">
        <f>VLOOKUP(C5470,'user list'!A:B,2,0)</f>
        <v>CAD</v>
      </c>
      <c r="B5470" s="172">
        <v>45812.57068287037</v>
      </c>
      <c r="C5470" s="69" t="s">
        <v>196</v>
      </c>
      <c r="D5470" s="69" t="s">
        <v>1937</v>
      </c>
      <c r="E5470" s="69" t="s">
        <v>2472</v>
      </c>
      <c r="F5470" s="69">
        <v>1786</v>
      </c>
      <c r="G5470" s="69" t="s">
        <v>1939</v>
      </c>
      <c r="O5470" s="73"/>
      <c r="P5470" s="73"/>
    </row>
    <row r="5471" spans="1:33" ht="14.4">
      <c r="A5471" s="27" t="str">
        <f>VLOOKUP(C5471,'user list'!A:B,2,0)</f>
        <v>Admin</v>
      </c>
      <c r="B5471" s="172">
        <v>45812.570787037039</v>
      </c>
      <c r="C5471" s="69" t="s">
        <v>186</v>
      </c>
      <c r="D5471" s="69" t="s">
        <v>2486</v>
      </c>
      <c r="E5471" s="69" t="s">
        <v>2496</v>
      </c>
      <c r="F5471" s="69"/>
      <c r="G5471" s="69" t="s">
        <v>2488</v>
      </c>
    </row>
    <row r="5472" spans="1:33" ht="14.4">
      <c r="A5472" s="27" t="str">
        <f>VLOOKUP(C5472,'user list'!A:B,2,0)</f>
        <v>Admin</v>
      </c>
      <c r="B5472" s="172">
        <v>45812.570787037039</v>
      </c>
      <c r="C5472" s="69" t="s">
        <v>186</v>
      </c>
      <c r="D5472" s="69" t="s">
        <v>2486</v>
      </c>
      <c r="E5472" s="69" t="s">
        <v>2497</v>
      </c>
      <c r="F5472" s="69"/>
      <c r="G5472" s="69" t="s">
        <v>2488</v>
      </c>
    </row>
    <row r="5473" spans="1:31" ht="14.4">
      <c r="A5473" s="27" t="str">
        <f>VLOOKUP(C5473,'user list'!A:B,2,0)</f>
        <v>Admin</v>
      </c>
      <c r="B5473" s="172">
        <v>45812.570787037039</v>
      </c>
      <c r="C5473" s="69" t="s">
        <v>186</v>
      </c>
      <c r="D5473" s="69" t="s">
        <v>2486</v>
      </c>
      <c r="E5473" s="69" t="s">
        <v>2496</v>
      </c>
      <c r="F5473" s="69"/>
      <c r="G5473" s="69" t="s">
        <v>2488</v>
      </c>
    </row>
    <row r="5474" spans="1:31" ht="14.4">
      <c r="A5474" s="27" t="str">
        <f>VLOOKUP(C5474,'user list'!A:B,2,0)</f>
        <v>Admin</v>
      </c>
      <c r="B5474" s="172">
        <v>45812.570787037039</v>
      </c>
      <c r="C5474" s="69" t="s">
        <v>186</v>
      </c>
      <c r="D5474" s="69" t="s">
        <v>2486</v>
      </c>
      <c r="E5474" s="69" t="s">
        <v>2497</v>
      </c>
      <c r="F5474" s="69"/>
      <c r="G5474" s="69" t="s">
        <v>2488</v>
      </c>
    </row>
    <row r="5475" spans="1:31" ht="14.4">
      <c r="A5475" s="27" t="str">
        <f>VLOOKUP(C5475,'user list'!A:B,2,0)</f>
        <v>DPOS</v>
      </c>
      <c r="B5475" s="172">
        <v>45812.570856481485</v>
      </c>
      <c r="C5475" s="69" t="s">
        <v>213</v>
      </c>
      <c r="D5475" s="69" t="s">
        <v>1937</v>
      </c>
      <c r="E5475" s="69" t="s">
        <v>2463</v>
      </c>
      <c r="F5475" s="69">
        <v>1760</v>
      </c>
      <c r="G5475" s="69" t="s">
        <v>1947</v>
      </c>
    </row>
    <row r="5476" spans="1:31" ht="14.4">
      <c r="A5476" s="27" t="str">
        <f>VLOOKUP(C5476,'user list'!A:B,2,0)</f>
        <v>DPOS</v>
      </c>
      <c r="B5476" s="172">
        <v>45812.570856481485</v>
      </c>
      <c r="C5476" s="69" t="s">
        <v>213</v>
      </c>
      <c r="D5476" s="69" t="s">
        <v>1937</v>
      </c>
      <c r="E5476" s="69" t="s">
        <v>2463</v>
      </c>
      <c r="F5476" s="69">
        <v>1760</v>
      </c>
      <c r="G5476" s="69" t="s">
        <v>1948</v>
      </c>
    </row>
    <row r="5477" spans="1:31" ht="14.4">
      <c r="A5477" s="27" t="str">
        <f>VLOOKUP(C5477,'user list'!A:B,2,0)</f>
        <v>DPOS</v>
      </c>
      <c r="B5477" s="172">
        <v>45812.570856481485</v>
      </c>
      <c r="C5477" s="69" t="s">
        <v>213</v>
      </c>
      <c r="D5477" s="69" t="s">
        <v>1937</v>
      </c>
      <c r="E5477" s="69" t="s">
        <v>2463</v>
      </c>
      <c r="F5477" s="69">
        <v>1760</v>
      </c>
      <c r="G5477" s="69" t="s">
        <v>1939</v>
      </c>
    </row>
    <row r="5478" spans="1:31" ht="14.4">
      <c r="A5478" s="27" t="str">
        <f>VLOOKUP(C5478,'user list'!A:B,2,0)</f>
        <v>Admin</v>
      </c>
      <c r="B5478" s="172">
        <v>45812.570856481485</v>
      </c>
      <c r="C5478" s="69" t="s">
        <v>186</v>
      </c>
      <c r="D5478" s="69" t="s">
        <v>1937</v>
      </c>
      <c r="E5478" s="69" t="s">
        <v>2463</v>
      </c>
      <c r="F5478" s="69">
        <v>1760</v>
      </c>
      <c r="G5478" s="69" t="s">
        <v>1948</v>
      </c>
    </row>
    <row r="5479" spans="1:31" ht="14.4">
      <c r="A5479" s="27" t="str">
        <f>VLOOKUP(C5479,'user list'!A:B,2,0)</f>
        <v>DPOS</v>
      </c>
      <c r="B5479" s="172">
        <v>45812.570879629631</v>
      </c>
      <c r="C5479" s="69" t="s">
        <v>213</v>
      </c>
      <c r="D5479" s="69" t="s">
        <v>1937</v>
      </c>
      <c r="E5479" s="69" t="s">
        <v>2048</v>
      </c>
      <c r="F5479" s="69">
        <v>1800</v>
      </c>
      <c r="G5479" s="69" t="s">
        <v>1939</v>
      </c>
    </row>
    <row r="5480" spans="1:31" ht="14.4">
      <c r="A5480" s="27" t="str">
        <f>VLOOKUP(C5480,'user list'!A:B,2,0)</f>
        <v>CAD</v>
      </c>
      <c r="B5480" s="172">
        <v>45812.570937500001</v>
      </c>
      <c r="C5480" s="69" t="s">
        <v>196</v>
      </c>
      <c r="D5480" s="69" t="s">
        <v>1937</v>
      </c>
      <c r="E5480" s="69" t="s">
        <v>2439</v>
      </c>
      <c r="F5480" s="69">
        <v>1444</v>
      </c>
      <c r="G5480" s="69" t="s">
        <v>1939</v>
      </c>
    </row>
    <row r="5481" spans="1:31" ht="14.4">
      <c r="A5481" s="27" t="str">
        <f>VLOOKUP(C5481,'user list'!A:B,2,0)</f>
        <v>DPOS</v>
      </c>
      <c r="B5481" s="172">
        <v>45812.571018518516</v>
      </c>
      <c r="C5481" s="69" t="s">
        <v>213</v>
      </c>
      <c r="D5481" s="69" t="s">
        <v>1937</v>
      </c>
      <c r="E5481" s="69" t="s">
        <v>2048</v>
      </c>
      <c r="F5481" s="69">
        <v>1800</v>
      </c>
      <c r="G5481" s="69" t="s">
        <v>1947</v>
      </c>
    </row>
    <row r="5482" spans="1:31" ht="14.4">
      <c r="A5482" s="27" t="str">
        <f>VLOOKUP(C5482,'user list'!A:B,2,0)</f>
        <v>DPOS</v>
      </c>
      <c r="B5482" s="172">
        <v>45812.571018518516</v>
      </c>
      <c r="C5482" s="69" t="s">
        <v>213</v>
      </c>
      <c r="D5482" s="69" t="s">
        <v>1937</v>
      </c>
      <c r="E5482" s="69" t="s">
        <v>2048</v>
      </c>
      <c r="F5482" s="69">
        <v>1800</v>
      </c>
      <c r="G5482" s="69" t="s">
        <v>1948</v>
      </c>
      <c r="AD5482" s="73"/>
      <c r="AE5482" s="73"/>
    </row>
    <row r="5483" spans="1:31" ht="14.4">
      <c r="A5483" s="27" t="str">
        <f>VLOOKUP(C5483,'user list'!A:B,2,0)</f>
        <v>DPOS</v>
      </c>
      <c r="B5483" s="172">
        <v>45812.571018518516</v>
      </c>
      <c r="C5483" s="69" t="s">
        <v>213</v>
      </c>
      <c r="D5483" s="69" t="s">
        <v>1937</v>
      </c>
      <c r="E5483" s="69" t="s">
        <v>2048</v>
      </c>
      <c r="F5483" s="69">
        <v>1800</v>
      </c>
      <c r="G5483" s="69" t="s">
        <v>1939</v>
      </c>
    </row>
    <row r="5484" spans="1:31" ht="14.4">
      <c r="A5484" s="27" t="str">
        <f>VLOOKUP(C5484,'user list'!A:B,2,0)</f>
        <v>Admin</v>
      </c>
      <c r="B5484" s="172">
        <v>45812.571018518516</v>
      </c>
      <c r="C5484" s="69" t="s">
        <v>186</v>
      </c>
      <c r="D5484" s="69" t="s">
        <v>1937</v>
      </c>
      <c r="E5484" s="69" t="s">
        <v>2048</v>
      </c>
      <c r="F5484" s="69">
        <v>1800</v>
      </c>
      <c r="G5484" s="69" t="s">
        <v>1948</v>
      </c>
      <c r="L5484" s="73"/>
      <c r="M5484" s="73"/>
    </row>
    <row r="5485" spans="1:31" ht="14.4">
      <c r="A5485" s="27" t="str">
        <f>VLOOKUP(C5485,'user list'!A:B,2,0)</f>
        <v>CTO</v>
      </c>
      <c r="B5485" s="172">
        <v>45812.571030092593</v>
      </c>
      <c r="C5485" s="69" t="s">
        <v>207</v>
      </c>
      <c r="D5485" s="69" t="s">
        <v>1937</v>
      </c>
      <c r="E5485" s="69" t="s">
        <v>2470</v>
      </c>
      <c r="F5485" s="69">
        <v>1781</v>
      </c>
      <c r="G5485" s="69" t="s">
        <v>1939</v>
      </c>
    </row>
    <row r="5486" spans="1:31" ht="14.4">
      <c r="A5486" s="27" t="str">
        <f>VLOOKUP(C5486,'user list'!A:B,2,0)</f>
        <v>DPOS</v>
      </c>
      <c r="B5486" s="172">
        <v>45812.57130787037</v>
      </c>
      <c r="C5486" s="69" t="s">
        <v>213</v>
      </c>
      <c r="D5486" s="69" t="s">
        <v>1937</v>
      </c>
      <c r="E5486" s="69" t="s">
        <v>2048</v>
      </c>
      <c r="F5486" s="69">
        <v>1800</v>
      </c>
      <c r="G5486" s="69" t="s">
        <v>1939</v>
      </c>
    </row>
    <row r="5487" spans="1:31" ht="14.4">
      <c r="A5487" s="27" t="str">
        <f>VLOOKUP(C5487,'user list'!A:B,2,0)</f>
        <v>CHD</v>
      </c>
      <c r="B5487" s="172">
        <v>45812.57135416667</v>
      </c>
      <c r="C5487" s="69" t="s">
        <v>203</v>
      </c>
      <c r="D5487" s="69" t="s">
        <v>1937</v>
      </c>
      <c r="E5487" s="69" t="s">
        <v>2439</v>
      </c>
      <c r="F5487" s="69">
        <v>1444</v>
      </c>
      <c r="G5487" s="69" t="s">
        <v>1939</v>
      </c>
    </row>
    <row r="5488" spans="1:31" ht="14.4">
      <c r="A5488" s="27" t="str">
        <f>VLOOKUP(C5488,'user list'!A:B,2,0)</f>
        <v>DBO</v>
      </c>
      <c r="B5488" s="172">
        <v>45812.571504629632</v>
      </c>
      <c r="C5488" s="69" t="s">
        <v>209</v>
      </c>
      <c r="D5488" s="69" t="s">
        <v>1937</v>
      </c>
      <c r="E5488" s="69" t="s">
        <v>2483</v>
      </c>
      <c r="F5488" s="69">
        <v>1805</v>
      </c>
      <c r="G5488" s="69" t="s">
        <v>1939</v>
      </c>
      <c r="R5488" s="73"/>
      <c r="S5488" s="73"/>
    </row>
    <row r="5489" spans="1:57" ht="14.4">
      <c r="A5489" s="27" t="str">
        <f>VLOOKUP(C5489,'user list'!A:B,2,0)</f>
        <v>CTO</v>
      </c>
      <c r="B5489" s="172">
        <v>45812.571608796294</v>
      </c>
      <c r="C5489" s="69" t="s">
        <v>207</v>
      </c>
      <c r="D5489" s="69" t="s">
        <v>1937</v>
      </c>
      <c r="E5489" s="69" t="s">
        <v>2439</v>
      </c>
      <c r="F5489" s="69">
        <v>1444</v>
      </c>
      <c r="G5489" s="69" t="s">
        <v>1939</v>
      </c>
    </row>
    <row r="5490" spans="1:57" ht="14.4">
      <c r="A5490" s="27" t="str">
        <f>VLOOKUP(C5490,'user list'!A:B,2,0)</f>
        <v>OCAs</v>
      </c>
      <c r="B5490" s="172">
        <v>45812.571782407409</v>
      </c>
      <c r="C5490" s="69" t="s">
        <v>279</v>
      </c>
      <c r="D5490" s="69" t="s">
        <v>1937</v>
      </c>
      <c r="E5490" s="69" t="s">
        <v>2517</v>
      </c>
      <c r="F5490" s="69">
        <v>1860</v>
      </c>
      <c r="G5490" s="69" t="s">
        <v>1939</v>
      </c>
      <c r="O5490" s="73"/>
      <c r="P5490" s="73"/>
    </row>
    <row r="5491" spans="1:57" ht="14.4">
      <c r="A5491" s="27" t="str">
        <f>VLOOKUP(C5491,'user list'!A:B,2,0)</f>
        <v>Admin</v>
      </c>
      <c r="B5491" s="172">
        <v>45812.572175925925</v>
      </c>
      <c r="C5491" s="69" t="s">
        <v>186</v>
      </c>
      <c r="D5491" s="69" t="s">
        <v>1937</v>
      </c>
      <c r="E5491" s="69" t="s">
        <v>2439</v>
      </c>
      <c r="F5491" s="69">
        <v>1444</v>
      </c>
      <c r="G5491" s="69" t="s">
        <v>1939</v>
      </c>
      <c r="BB5491" s="74"/>
      <c r="BE5491" s="74"/>
    </row>
    <row r="5492" spans="1:57" ht="14.4">
      <c r="A5492" s="27" t="str">
        <f>VLOOKUP(C5492,'user list'!A:B,2,0)</f>
        <v>OCAs</v>
      </c>
      <c r="B5492" s="172">
        <v>45812.572476851848</v>
      </c>
      <c r="C5492" s="69" t="s">
        <v>279</v>
      </c>
      <c r="D5492" s="69" t="s">
        <v>1937</v>
      </c>
      <c r="E5492" s="69" t="s">
        <v>2517</v>
      </c>
      <c r="F5492" s="69">
        <v>1860</v>
      </c>
      <c r="G5492" s="69" t="s">
        <v>1939</v>
      </c>
      <c r="L5492" s="73"/>
      <c r="M5492" s="73"/>
    </row>
    <row r="5493" spans="1:57" ht="14.4">
      <c r="A5493" s="27" t="str">
        <f>VLOOKUP(C5493,'user list'!A:B,2,0)</f>
        <v>Admin</v>
      </c>
      <c r="B5493" s="172">
        <v>45812.572615740741</v>
      </c>
      <c r="C5493" s="69" t="s">
        <v>186</v>
      </c>
      <c r="D5493" s="69" t="s">
        <v>1937</v>
      </c>
      <c r="E5493" s="69" t="s">
        <v>2439</v>
      </c>
      <c r="F5493" s="69">
        <v>1444</v>
      </c>
      <c r="G5493" s="69" t="s">
        <v>1939</v>
      </c>
      <c r="L5493" s="73"/>
      <c r="M5493" s="73"/>
    </row>
    <row r="5494" spans="1:57" ht="14.4">
      <c r="A5494" s="27" t="str">
        <f>VLOOKUP(C5494,'user list'!A:B,2,0)</f>
        <v>OCAs</v>
      </c>
      <c r="B5494" s="172">
        <v>45812.572754629633</v>
      </c>
      <c r="C5494" s="69" t="s">
        <v>279</v>
      </c>
      <c r="D5494" s="69" t="s">
        <v>1937</v>
      </c>
      <c r="E5494" s="69" t="s">
        <v>2517</v>
      </c>
      <c r="F5494" s="69">
        <v>1860</v>
      </c>
      <c r="G5494" s="69" t="s">
        <v>2441</v>
      </c>
      <c r="O5494" s="73"/>
      <c r="P5494" s="73"/>
    </row>
    <row r="5495" spans="1:57" ht="14.4">
      <c r="A5495" s="27" t="str">
        <f>VLOOKUP(C5495,'user list'!A:B,2,0)</f>
        <v>PDAO</v>
      </c>
      <c r="B5495" s="172">
        <v>45812.573449074072</v>
      </c>
      <c r="C5495" s="69" t="s">
        <v>258</v>
      </c>
      <c r="D5495" s="69" t="s">
        <v>1937</v>
      </c>
      <c r="E5495" s="69" t="s">
        <v>2439</v>
      </c>
      <c r="F5495" s="69">
        <v>1444</v>
      </c>
      <c r="G5495" s="69" t="s">
        <v>1939</v>
      </c>
      <c r="O5495" s="73"/>
      <c r="P5495" s="73"/>
    </row>
    <row r="5496" spans="1:57" ht="14.4">
      <c r="A5496" s="27" t="str">
        <f>VLOOKUP(C5496,'user list'!A:B,2,0)</f>
        <v>CAD</v>
      </c>
      <c r="B5496" s="172">
        <v>45812.573773148149</v>
      </c>
      <c r="C5496" s="69" t="s">
        <v>196</v>
      </c>
      <c r="D5496" s="69" t="s">
        <v>1937</v>
      </c>
      <c r="E5496" s="69" t="s">
        <v>2439</v>
      </c>
      <c r="F5496" s="69">
        <v>1444</v>
      </c>
      <c r="G5496" s="69" t="s">
        <v>1939</v>
      </c>
    </row>
    <row r="5497" spans="1:57" ht="14.4">
      <c r="A5497" s="27" t="str">
        <f>VLOOKUP(C5497,'user list'!A:B,2,0)</f>
        <v>LEDIPO</v>
      </c>
      <c r="B5497" s="172">
        <v>45812.574733796297</v>
      </c>
      <c r="C5497" s="69" t="s">
        <v>222</v>
      </c>
      <c r="D5497" s="69" t="s">
        <v>1937</v>
      </c>
      <c r="E5497" s="69" t="s">
        <v>2520</v>
      </c>
      <c r="F5497" s="69">
        <v>1862</v>
      </c>
      <c r="G5497" s="69" t="s">
        <v>1939</v>
      </c>
    </row>
    <row r="5498" spans="1:57" ht="14.4">
      <c r="A5498" s="27" t="str">
        <f>VLOOKUP(C5498,'user list'!A:B,2,0)</f>
        <v>DOE</v>
      </c>
      <c r="B5498" s="172">
        <v>45812.574745370373</v>
      </c>
      <c r="C5498" s="69" t="s">
        <v>212</v>
      </c>
      <c r="D5498" s="69" t="s">
        <v>1937</v>
      </c>
      <c r="E5498" s="69" t="s">
        <v>2469</v>
      </c>
      <c r="F5498" s="69">
        <v>1780</v>
      </c>
      <c r="G5498" s="69" t="s">
        <v>1947</v>
      </c>
    </row>
    <row r="5499" spans="1:57" ht="14.4">
      <c r="A5499" s="27" t="str">
        <f>VLOOKUP(C5499,'user list'!A:B,2,0)</f>
        <v>DOE</v>
      </c>
      <c r="B5499" s="172">
        <v>45812.574745370373</v>
      </c>
      <c r="C5499" s="69" t="s">
        <v>212</v>
      </c>
      <c r="D5499" s="69" t="s">
        <v>1937</v>
      </c>
      <c r="E5499" s="69" t="s">
        <v>2469</v>
      </c>
      <c r="F5499" s="69">
        <v>1780</v>
      </c>
      <c r="G5499" s="69" t="s">
        <v>1948</v>
      </c>
      <c r="O5499" s="73"/>
      <c r="P5499" s="73"/>
    </row>
    <row r="5500" spans="1:57" ht="14.4">
      <c r="A5500" s="27" t="str">
        <f>VLOOKUP(C5500,'user list'!A:B,2,0)</f>
        <v>DOE</v>
      </c>
      <c r="B5500" s="172">
        <v>45812.574745370373</v>
      </c>
      <c r="C5500" s="69" t="s">
        <v>212</v>
      </c>
      <c r="D5500" s="69" t="s">
        <v>1937</v>
      </c>
      <c r="E5500" s="69" t="s">
        <v>2469</v>
      </c>
      <c r="F5500" s="69">
        <v>1780</v>
      </c>
      <c r="G5500" s="69" t="s">
        <v>1939</v>
      </c>
      <c r="L5500" s="73"/>
      <c r="M5500" s="73"/>
    </row>
    <row r="5501" spans="1:57" ht="14.4">
      <c r="A5501" s="27" t="str">
        <f>VLOOKUP(C5501,'user list'!A:B,2,0)</f>
        <v>CVD</v>
      </c>
      <c r="B5501" s="172">
        <v>45812.574976851851</v>
      </c>
      <c r="C5501" s="69" t="s">
        <v>208</v>
      </c>
      <c r="D5501" s="69" t="s">
        <v>1937</v>
      </c>
      <c r="E5501" s="69" t="s">
        <v>2439</v>
      </c>
      <c r="F5501" s="69">
        <v>1444</v>
      </c>
      <c r="G5501" s="69" t="s">
        <v>1939</v>
      </c>
      <c r="O5501" s="73"/>
      <c r="P5501" s="73"/>
    </row>
    <row r="5502" spans="1:57" ht="14.4">
      <c r="A5502" s="27" t="str">
        <f>VLOOKUP(C5502,'user list'!A:B,2,0)</f>
        <v>LEDIPO</v>
      </c>
      <c r="B5502" s="172">
        <v>45812.575289351851</v>
      </c>
      <c r="C5502" s="69" t="s">
        <v>222</v>
      </c>
      <c r="D5502" s="69" t="s">
        <v>1937</v>
      </c>
      <c r="E5502" s="69" t="s">
        <v>2520</v>
      </c>
      <c r="F5502" s="69">
        <v>1862</v>
      </c>
      <c r="G5502" s="69" t="s">
        <v>2441</v>
      </c>
      <c r="L5502" s="73"/>
      <c r="M5502" s="73"/>
    </row>
    <row r="5503" spans="1:57" ht="14.4">
      <c r="A5503" s="27" t="str">
        <f>VLOOKUP(C5503,'user list'!A:B,2,0)</f>
        <v>CVD</v>
      </c>
      <c r="B5503" s="172">
        <v>45812.575937499998</v>
      </c>
      <c r="C5503" s="69" t="s">
        <v>208</v>
      </c>
      <c r="D5503" s="69" t="s">
        <v>1937</v>
      </c>
      <c r="E5503" s="69" t="s">
        <v>2439</v>
      </c>
      <c r="F5503" s="69">
        <v>1444</v>
      </c>
      <c r="G5503" s="69" t="s">
        <v>1949</v>
      </c>
      <c r="AY5503" s="74"/>
      <c r="BB5503" s="74"/>
    </row>
    <row r="5504" spans="1:57" ht="14.4">
      <c r="A5504" s="27" t="str">
        <f>VLOOKUP(C5504,'user list'!A:B,2,0)</f>
        <v>OCAs</v>
      </c>
      <c r="B5504" s="172">
        <v>45812.576550925929</v>
      </c>
      <c r="C5504" s="69" t="s">
        <v>279</v>
      </c>
      <c r="D5504" s="69" t="s">
        <v>1937</v>
      </c>
      <c r="E5504" s="69" t="s">
        <v>2439</v>
      </c>
      <c r="F5504" s="69">
        <v>1444</v>
      </c>
      <c r="G5504" s="69" t="s">
        <v>1939</v>
      </c>
      <c r="L5504" s="73"/>
      <c r="M5504" s="73"/>
    </row>
    <row r="5505" spans="1:16" ht="14.4">
      <c r="A5505" s="27" t="str">
        <f>VLOOKUP(C5505,'user list'!A:B,2,0)</f>
        <v>OCA</v>
      </c>
      <c r="B5505" s="172">
        <v>45812.57675925926</v>
      </c>
      <c r="C5505" s="69" t="s">
        <v>228</v>
      </c>
      <c r="D5505" s="69" t="s">
        <v>1937</v>
      </c>
      <c r="E5505" s="69" t="s">
        <v>2524</v>
      </c>
      <c r="F5505" s="69">
        <v>1866</v>
      </c>
      <c r="G5505" s="69" t="s">
        <v>2440</v>
      </c>
      <c r="L5505" s="73"/>
      <c r="M5505" s="73"/>
    </row>
    <row r="5506" spans="1:16" ht="14.4">
      <c r="A5506" s="27" t="str">
        <f>VLOOKUP(C5506,'user list'!A:B,2,0)</f>
        <v>Admin</v>
      </c>
      <c r="B5506" s="172">
        <v>45812.57675925926</v>
      </c>
      <c r="C5506" s="69" t="s">
        <v>186</v>
      </c>
      <c r="D5506" s="69" t="s">
        <v>1937</v>
      </c>
      <c r="E5506" s="69" t="s">
        <v>2524</v>
      </c>
      <c r="F5506" s="69">
        <v>1866</v>
      </c>
      <c r="G5506" s="69" t="s">
        <v>1948</v>
      </c>
      <c r="O5506" s="73"/>
      <c r="P5506" s="73"/>
    </row>
    <row r="5507" spans="1:16" ht="14.4">
      <c r="A5507" s="27" t="str">
        <f>VLOOKUP(C5507,'user list'!A:B,2,0)</f>
        <v>Admin</v>
      </c>
      <c r="B5507" s="172">
        <v>45812.57675925926</v>
      </c>
      <c r="C5507" s="69" t="s">
        <v>186</v>
      </c>
      <c r="D5507" s="69" t="s">
        <v>1937</v>
      </c>
      <c r="E5507" s="69" t="s">
        <v>2524</v>
      </c>
      <c r="F5507" s="69">
        <v>1866</v>
      </c>
      <c r="G5507" s="69" t="s">
        <v>1948</v>
      </c>
      <c r="O5507" s="73"/>
      <c r="P5507" s="73"/>
    </row>
    <row r="5508" spans="1:16" ht="14.4">
      <c r="A5508" s="27" t="str">
        <f>VLOOKUP(C5508,'user list'!A:B,2,0)</f>
        <v>Admin</v>
      </c>
      <c r="B5508" s="172">
        <v>45812.57675925926</v>
      </c>
      <c r="C5508" s="69" t="s">
        <v>186</v>
      </c>
      <c r="D5508" s="69" t="s">
        <v>1937</v>
      </c>
      <c r="E5508" s="69" t="s">
        <v>2524</v>
      </c>
      <c r="F5508" s="69">
        <v>1866</v>
      </c>
      <c r="G5508" s="69" t="s">
        <v>1948</v>
      </c>
    </row>
    <row r="5509" spans="1:16" ht="14.4">
      <c r="A5509" s="27" t="str">
        <f>VLOOKUP(C5509,'user list'!A:B,2,0)</f>
        <v>Admin</v>
      </c>
      <c r="B5509" s="172">
        <v>45812.57675925926</v>
      </c>
      <c r="C5509" s="69" t="s">
        <v>186</v>
      </c>
      <c r="D5509" s="69" t="s">
        <v>1937</v>
      </c>
      <c r="E5509" s="69" t="s">
        <v>2524</v>
      </c>
      <c r="F5509" s="69">
        <v>1866</v>
      </c>
      <c r="G5509" s="69" t="s">
        <v>1947</v>
      </c>
    </row>
    <row r="5510" spans="1:16" ht="14.4">
      <c r="A5510" s="27" t="str">
        <f>VLOOKUP(C5510,'user list'!A:B,2,0)</f>
        <v>OCAs</v>
      </c>
      <c r="B5510" s="172">
        <v>45812.576956018522</v>
      </c>
      <c r="C5510" s="69" t="s">
        <v>279</v>
      </c>
      <c r="D5510" s="69" t="s">
        <v>1937</v>
      </c>
      <c r="E5510" s="69" t="s">
        <v>2439</v>
      </c>
      <c r="F5510" s="69">
        <v>1444</v>
      </c>
      <c r="G5510" s="69" t="s">
        <v>1939</v>
      </c>
      <c r="O5510" s="73"/>
      <c r="P5510" s="73"/>
    </row>
    <row r="5511" spans="1:16" ht="14.4">
      <c r="A5511" s="27" t="str">
        <f>VLOOKUP(C5511,'user list'!A:B,2,0)</f>
        <v>OCA</v>
      </c>
      <c r="B5511" s="172">
        <v>45812.576967592591</v>
      </c>
      <c r="C5511" s="69" t="s">
        <v>228</v>
      </c>
      <c r="D5511" s="69" t="s">
        <v>1937</v>
      </c>
      <c r="E5511" s="69" t="s">
        <v>2524</v>
      </c>
      <c r="F5511" s="69">
        <v>1866</v>
      </c>
      <c r="G5511" s="69" t="s">
        <v>1939</v>
      </c>
      <c r="L5511" s="73"/>
      <c r="M5511" s="73"/>
    </row>
    <row r="5512" spans="1:16" ht="14.4">
      <c r="A5512" s="27" t="str">
        <f>VLOOKUP(C5512,'user list'!A:B,2,0)</f>
        <v>CAD</v>
      </c>
      <c r="B5512" s="172">
        <v>45812.577465277776</v>
      </c>
      <c r="C5512" s="69" t="s">
        <v>196</v>
      </c>
      <c r="D5512" s="69" t="s">
        <v>1937</v>
      </c>
      <c r="E5512" s="69" t="s">
        <v>2439</v>
      </c>
      <c r="F5512" s="69">
        <v>1444</v>
      </c>
      <c r="G5512" s="69" t="s">
        <v>1939</v>
      </c>
    </row>
    <row r="5513" spans="1:16" ht="14.4">
      <c r="A5513" s="27" t="str">
        <f>VLOOKUP(C5513,'user list'!A:B,2,0)</f>
        <v>DOE</v>
      </c>
      <c r="B5513" s="172">
        <v>45812.577534722222</v>
      </c>
      <c r="C5513" s="69" t="s">
        <v>212</v>
      </c>
      <c r="D5513" s="69" t="s">
        <v>1937</v>
      </c>
      <c r="E5513" s="69" t="s">
        <v>2517</v>
      </c>
      <c r="F5513" s="69">
        <v>1860</v>
      </c>
      <c r="G5513" s="69" t="s">
        <v>1939</v>
      </c>
      <c r="O5513" s="73"/>
      <c r="P5513" s="73"/>
    </row>
    <row r="5514" spans="1:16" ht="14.4">
      <c r="A5514" s="27" t="str">
        <f>VLOOKUP(C5514,'user list'!A:B,2,0)</f>
        <v>CAD</v>
      </c>
      <c r="B5514" s="172">
        <v>45812.577638888892</v>
      </c>
      <c r="C5514" s="69" t="s">
        <v>196</v>
      </c>
      <c r="D5514" s="69" t="s">
        <v>1937</v>
      </c>
      <c r="E5514" s="69">
        <v>1</v>
      </c>
      <c r="F5514" s="69">
        <v>1736</v>
      </c>
      <c r="G5514" s="69" t="s">
        <v>1939</v>
      </c>
      <c r="L5514" s="73"/>
      <c r="M5514" s="73"/>
    </row>
    <row r="5515" spans="1:16" ht="14.4">
      <c r="A5515" s="27" t="str">
        <f>VLOOKUP(C5515,'user list'!A:B,2,0)</f>
        <v>CAD</v>
      </c>
      <c r="B5515" s="172">
        <v>45812.577696759261</v>
      </c>
      <c r="C5515" s="69" t="s">
        <v>196</v>
      </c>
      <c r="D5515" s="69" t="s">
        <v>1937</v>
      </c>
      <c r="E5515" s="69" t="s">
        <v>2472</v>
      </c>
      <c r="F5515" s="69">
        <v>1786</v>
      </c>
      <c r="G5515" s="69" t="s">
        <v>1939</v>
      </c>
    </row>
    <row r="5516" spans="1:16" ht="14.4">
      <c r="A5516" s="27" t="str">
        <f>VLOOKUP(C5516,'user list'!A:B,2,0)</f>
        <v>CAD</v>
      </c>
      <c r="B5516" s="172">
        <v>45812.57885416667</v>
      </c>
      <c r="C5516" s="69" t="s">
        <v>196</v>
      </c>
      <c r="D5516" s="69" t="s">
        <v>1937</v>
      </c>
      <c r="E5516" s="69" t="s">
        <v>2472</v>
      </c>
      <c r="F5516" s="69">
        <v>1786</v>
      </c>
      <c r="G5516" s="69" t="s">
        <v>1939</v>
      </c>
    </row>
    <row r="5517" spans="1:16" ht="14.4">
      <c r="A5517" s="27" t="str">
        <f>VLOOKUP(C5517,'user list'!A:B,2,0)</f>
        <v>OCA</v>
      </c>
      <c r="B5517" s="172">
        <v>45812.580405092594</v>
      </c>
      <c r="C5517" s="69" t="s">
        <v>228</v>
      </c>
      <c r="D5517" s="69" t="s">
        <v>1937</v>
      </c>
      <c r="E5517" s="69" t="s">
        <v>2524</v>
      </c>
      <c r="F5517" s="69">
        <v>1866</v>
      </c>
      <c r="G5517" s="69" t="s">
        <v>1939</v>
      </c>
    </row>
    <row r="5518" spans="1:16" ht="14.4">
      <c r="A5518" s="27" t="str">
        <f>VLOOKUP(C5518,'user list'!A:B,2,0)</f>
        <v>DOE</v>
      </c>
      <c r="B5518" s="172">
        <v>45812.58085648148</v>
      </c>
      <c r="C5518" s="69" t="s">
        <v>212</v>
      </c>
      <c r="D5518" s="69" t="s">
        <v>1937</v>
      </c>
      <c r="E5518" s="69" t="s">
        <v>2525</v>
      </c>
      <c r="F5518" s="69">
        <v>1867</v>
      </c>
      <c r="G5518" s="69" t="s">
        <v>2440</v>
      </c>
    </row>
    <row r="5519" spans="1:16" ht="14.4">
      <c r="A5519" s="27" t="str">
        <f>VLOOKUP(C5519,'user list'!A:B,2,0)</f>
        <v>Admin</v>
      </c>
      <c r="B5519" s="172">
        <v>45812.580868055556</v>
      </c>
      <c r="C5519" s="69" t="s">
        <v>186</v>
      </c>
      <c r="D5519" s="69" t="s">
        <v>1937</v>
      </c>
      <c r="E5519" s="69" t="s">
        <v>2525</v>
      </c>
      <c r="F5519" s="69">
        <v>1867</v>
      </c>
      <c r="G5519" s="69" t="s">
        <v>1948</v>
      </c>
    </row>
    <row r="5520" spans="1:16" ht="14.4">
      <c r="A5520" s="27" t="str">
        <f>VLOOKUP(C5520,'user list'!A:B,2,0)</f>
        <v>Admin</v>
      </c>
      <c r="B5520" s="172">
        <v>45812.580868055556</v>
      </c>
      <c r="C5520" s="69" t="s">
        <v>186</v>
      </c>
      <c r="D5520" s="69" t="s">
        <v>1937</v>
      </c>
      <c r="E5520" s="69" t="s">
        <v>2525</v>
      </c>
      <c r="F5520" s="69">
        <v>1867</v>
      </c>
      <c r="G5520" s="69" t="s">
        <v>1948</v>
      </c>
    </row>
    <row r="5521" spans="1:34" ht="14.4">
      <c r="A5521" s="27" t="str">
        <f>VLOOKUP(C5521,'user list'!A:B,2,0)</f>
        <v>Admin</v>
      </c>
      <c r="B5521" s="172">
        <v>45812.580868055556</v>
      </c>
      <c r="C5521" s="69" t="s">
        <v>186</v>
      </c>
      <c r="D5521" s="69" t="s">
        <v>1937</v>
      </c>
      <c r="E5521" s="69" t="s">
        <v>2525</v>
      </c>
      <c r="F5521" s="69">
        <v>1867</v>
      </c>
      <c r="G5521" s="69" t="s">
        <v>1948</v>
      </c>
      <c r="AG5521" s="73"/>
      <c r="AH5521" s="73"/>
    </row>
    <row r="5522" spans="1:34" ht="14.4">
      <c r="A5522" s="27" t="str">
        <f>VLOOKUP(C5522,'user list'!A:B,2,0)</f>
        <v>Admin</v>
      </c>
      <c r="B5522" s="172">
        <v>45812.580868055556</v>
      </c>
      <c r="C5522" s="69" t="s">
        <v>186</v>
      </c>
      <c r="D5522" s="69" t="s">
        <v>1937</v>
      </c>
      <c r="E5522" s="69" t="s">
        <v>2525</v>
      </c>
      <c r="F5522" s="69">
        <v>1867</v>
      </c>
      <c r="G5522" s="69" t="s">
        <v>1947</v>
      </c>
      <c r="X5522" s="73"/>
      <c r="Y5522" s="73"/>
    </row>
    <row r="5523" spans="1:34" ht="14.4">
      <c r="A5523" s="27" t="str">
        <f>VLOOKUP(C5523,'user list'!A:B,2,0)</f>
        <v>DOE</v>
      </c>
      <c r="B5523" s="172">
        <v>45812.581180555557</v>
      </c>
      <c r="C5523" s="69" t="s">
        <v>212</v>
      </c>
      <c r="D5523" s="69" t="s">
        <v>1937</v>
      </c>
      <c r="E5523" s="69" t="s">
        <v>2525</v>
      </c>
      <c r="F5523" s="69">
        <v>1867</v>
      </c>
      <c r="G5523" s="69" t="s">
        <v>1939</v>
      </c>
    </row>
    <row r="5524" spans="1:34" ht="14.4">
      <c r="A5524" s="27" t="str">
        <f>VLOOKUP(C5524,'user list'!A:B,2,0)</f>
        <v>SSDD</v>
      </c>
      <c r="B5524" s="172">
        <v>45812.581631944442</v>
      </c>
      <c r="C5524" s="69" t="s">
        <v>273</v>
      </c>
      <c r="D5524" s="69" t="s">
        <v>1937</v>
      </c>
      <c r="E5524" s="69" t="s">
        <v>1991</v>
      </c>
      <c r="F5524" s="69">
        <v>1832</v>
      </c>
      <c r="G5524" s="69" t="s">
        <v>1939</v>
      </c>
      <c r="L5524" s="74"/>
      <c r="O5524" s="73"/>
      <c r="P5524" s="73"/>
    </row>
    <row r="5525" spans="1:34" ht="14.4">
      <c r="A5525" s="27" t="str">
        <f>VLOOKUP(C5525,'user list'!A:B,2,0)</f>
        <v>SSDD</v>
      </c>
      <c r="B5525" s="172">
        <v>45812.581747685188</v>
      </c>
      <c r="C5525" s="69" t="s">
        <v>273</v>
      </c>
      <c r="D5525" s="69" t="s">
        <v>1937</v>
      </c>
      <c r="E5525" s="69" t="s">
        <v>2439</v>
      </c>
      <c r="F5525" s="69">
        <v>1444</v>
      </c>
      <c r="G5525" s="69" t="s">
        <v>1939</v>
      </c>
    </row>
    <row r="5526" spans="1:34" ht="14.4">
      <c r="A5526" s="27" t="str">
        <f>VLOOKUP(C5526,'user list'!A:B,2,0)</f>
        <v>CVD</v>
      </c>
      <c r="B5526" s="172">
        <v>45812.582905092589</v>
      </c>
      <c r="C5526" s="69" t="s">
        <v>208</v>
      </c>
      <c r="D5526" s="69" t="s">
        <v>1937</v>
      </c>
      <c r="E5526" s="69" t="s">
        <v>2439</v>
      </c>
      <c r="F5526" s="69">
        <v>1444</v>
      </c>
      <c r="G5526" s="69" t="s">
        <v>1939</v>
      </c>
    </row>
    <row r="5527" spans="1:34" ht="14.4">
      <c r="A5527" s="27" t="str">
        <f>VLOOKUP(C5527,'user list'!A:B,2,0)</f>
        <v>SSDD</v>
      </c>
      <c r="B5527" s="172">
        <v>45812.582986111112</v>
      </c>
      <c r="C5527" s="69" t="s">
        <v>273</v>
      </c>
      <c r="D5527" s="69" t="s">
        <v>1937</v>
      </c>
      <c r="E5527" s="69" t="s">
        <v>2439</v>
      </c>
      <c r="F5527" s="69">
        <v>1444</v>
      </c>
      <c r="G5527" s="69" t="s">
        <v>1939</v>
      </c>
    </row>
    <row r="5528" spans="1:34" ht="14.4">
      <c r="A5528" s="27" t="str">
        <f>VLOOKUP(C5528,'user list'!A:B,2,0)</f>
        <v>CVD</v>
      </c>
      <c r="B5528" s="172">
        <v>45812.583356481482</v>
      </c>
      <c r="C5528" s="69" t="s">
        <v>208</v>
      </c>
      <c r="D5528" s="69" t="s">
        <v>1937</v>
      </c>
      <c r="E5528" s="69" t="s">
        <v>2439</v>
      </c>
      <c r="F5528" s="69">
        <v>1444</v>
      </c>
      <c r="G5528" s="69" t="s">
        <v>1939</v>
      </c>
    </row>
    <row r="5529" spans="1:34" ht="14.4">
      <c r="A5529" s="27" t="str">
        <f>VLOOKUP(C5529,'user list'!A:B,2,0)</f>
        <v>CVD</v>
      </c>
      <c r="B5529" s="172">
        <v>45812.583460648151</v>
      </c>
      <c r="C5529" s="69" t="s">
        <v>208</v>
      </c>
      <c r="D5529" s="69" t="s">
        <v>1937</v>
      </c>
      <c r="E5529" s="69" t="s">
        <v>2439</v>
      </c>
      <c r="F5529" s="69">
        <v>1444</v>
      </c>
      <c r="G5529" s="69" t="s">
        <v>1939</v>
      </c>
      <c r="L5529" s="73"/>
      <c r="M5529" s="73"/>
    </row>
    <row r="5530" spans="1:34" ht="14.4">
      <c r="A5530" s="27" t="str">
        <f>VLOOKUP(C5530,'user list'!A:B,2,0)</f>
        <v>SSDD</v>
      </c>
      <c r="B5530" s="172">
        <v>45812.584282407406</v>
      </c>
      <c r="C5530" s="69" t="s">
        <v>273</v>
      </c>
      <c r="D5530" s="69" t="s">
        <v>1937</v>
      </c>
      <c r="E5530" s="69" t="s">
        <v>1991</v>
      </c>
      <c r="F5530" s="69">
        <v>1832</v>
      </c>
      <c r="G5530" s="69" t="s">
        <v>1939</v>
      </c>
    </row>
    <row r="5531" spans="1:34" ht="14.4">
      <c r="A5531" s="27" t="str">
        <f>VLOOKUP(C5531,'user list'!A:B,2,0)</f>
        <v>Admin</v>
      </c>
      <c r="B5531" s="172">
        <v>45812.584340277775</v>
      </c>
      <c r="C5531" s="69" t="s">
        <v>186</v>
      </c>
      <c r="D5531" s="69" t="s">
        <v>1937</v>
      </c>
      <c r="E5531" s="69" t="s">
        <v>2439</v>
      </c>
      <c r="F5531" s="69">
        <v>1444</v>
      </c>
      <c r="G5531" s="69" t="s">
        <v>1947</v>
      </c>
    </row>
    <row r="5532" spans="1:34" ht="14.4">
      <c r="A5532" s="27" t="str">
        <f>VLOOKUP(C5532,'user list'!A:B,2,0)</f>
        <v>Admin</v>
      </c>
      <c r="B5532" s="172">
        <v>45812.584340277775</v>
      </c>
      <c r="C5532" s="69" t="s">
        <v>186</v>
      </c>
      <c r="D5532" s="69" t="s">
        <v>1937</v>
      </c>
      <c r="E5532" s="69" t="s">
        <v>2439</v>
      </c>
      <c r="F5532" s="69">
        <v>1444</v>
      </c>
      <c r="G5532" s="69" t="s">
        <v>1948</v>
      </c>
    </row>
    <row r="5533" spans="1:34" ht="14.4">
      <c r="A5533" s="27" t="str">
        <f>VLOOKUP(C5533,'user list'!A:B,2,0)</f>
        <v>Admin</v>
      </c>
      <c r="B5533" s="172">
        <v>45812.584340277775</v>
      </c>
      <c r="C5533" s="69" t="s">
        <v>186</v>
      </c>
      <c r="D5533" s="69" t="s">
        <v>1937</v>
      </c>
      <c r="E5533" s="69" t="s">
        <v>2439</v>
      </c>
      <c r="F5533" s="69">
        <v>1444</v>
      </c>
      <c r="G5533" s="69" t="s">
        <v>1939</v>
      </c>
    </row>
    <row r="5534" spans="1:34" ht="14.4">
      <c r="A5534" s="27" t="str">
        <f>VLOOKUP(C5534,'user list'!A:B,2,0)</f>
        <v>ITDD</v>
      </c>
      <c r="B5534" s="172">
        <v>45812.5856712963</v>
      </c>
      <c r="C5534" s="69" t="s">
        <v>219</v>
      </c>
      <c r="D5534" s="69" t="s">
        <v>1937</v>
      </c>
      <c r="E5534" s="69" t="s">
        <v>2521</v>
      </c>
      <c r="F5534" s="69">
        <v>1863</v>
      </c>
      <c r="G5534" s="69" t="s">
        <v>1939</v>
      </c>
    </row>
    <row r="5535" spans="1:34" ht="14.4">
      <c r="A5535" s="27" t="str">
        <f>VLOOKUP(C5535,'user list'!A:B,2,0)</f>
        <v>ITDD</v>
      </c>
      <c r="B5535" s="172">
        <v>45812.585682870369</v>
      </c>
      <c r="C5535" s="69" t="s">
        <v>219</v>
      </c>
      <c r="D5535" s="69" t="s">
        <v>1937</v>
      </c>
      <c r="E5535" s="69" t="s">
        <v>2520</v>
      </c>
      <c r="F5535" s="69">
        <v>1862</v>
      </c>
      <c r="G5535" s="69" t="s">
        <v>1939</v>
      </c>
      <c r="L5535" s="73"/>
      <c r="M5535" s="73"/>
    </row>
    <row r="5536" spans="1:34" ht="14.4">
      <c r="A5536" s="27" t="str">
        <f>VLOOKUP(C5536,'user list'!A:B,2,0)</f>
        <v>CAD</v>
      </c>
      <c r="B5536" s="172">
        <v>45812.585775462961</v>
      </c>
      <c r="C5536" s="69" t="s">
        <v>196</v>
      </c>
      <c r="D5536" s="69" t="s">
        <v>1937</v>
      </c>
      <c r="E5536" s="69" t="s">
        <v>2472</v>
      </c>
      <c r="F5536" s="69">
        <v>1786</v>
      </c>
      <c r="G5536" s="69" t="s">
        <v>1947</v>
      </c>
      <c r="U5536" s="73"/>
      <c r="V5536" s="73"/>
    </row>
    <row r="5537" spans="1:13" ht="14.4">
      <c r="A5537" s="27" t="str">
        <f>VLOOKUP(C5537,'user list'!A:B,2,0)</f>
        <v>CAD</v>
      </c>
      <c r="B5537" s="172">
        <v>45812.585775462961</v>
      </c>
      <c r="C5537" s="69" t="s">
        <v>196</v>
      </c>
      <c r="D5537" s="69" t="s">
        <v>1937</v>
      </c>
      <c r="E5537" s="69" t="s">
        <v>2472</v>
      </c>
      <c r="F5537" s="69">
        <v>1786</v>
      </c>
      <c r="G5537" s="69" t="s">
        <v>1948</v>
      </c>
    </row>
    <row r="5538" spans="1:13" ht="14.4">
      <c r="A5538" s="27" t="str">
        <f>VLOOKUP(C5538,'user list'!A:B,2,0)</f>
        <v>CAD</v>
      </c>
      <c r="B5538" s="172">
        <v>45812.585775462961</v>
      </c>
      <c r="C5538" s="69" t="s">
        <v>196</v>
      </c>
      <c r="D5538" s="69" t="s">
        <v>1937</v>
      </c>
      <c r="E5538" s="69" t="s">
        <v>2472</v>
      </c>
      <c r="F5538" s="69">
        <v>1786</v>
      </c>
      <c r="G5538" s="69" t="s">
        <v>1939</v>
      </c>
    </row>
    <row r="5539" spans="1:13" ht="14.4">
      <c r="A5539" s="27" t="str">
        <f>VLOOKUP(C5539,'user list'!A:B,2,0)</f>
        <v>Admin</v>
      </c>
      <c r="B5539" s="172">
        <v>45812.585787037038</v>
      </c>
      <c r="C5539" s="69" t="s">
        <v>186</v>
      </c>
      <c r="D5539" s="69" t="s">
        <v>1937</v>
      </c>
      <c r="E5539" s="69" t="s">
        <v>2472</v>
      </c>
      <c r="F5539" s="69">
        <v>1786</v>
      </c>
      <c r="G5539" s="69" t="s">
        <v>1948</v>
      </c>
      <c r="L5539" s="73"/>
      <c r="M5539" s="73"/>
    </row>
    <row r="5540" spans="1:13" ht="14.4">
      <c r="A5540" s="27" t="str">
        <f>VLOOKUP(C5540,'user list'!A:B,2,0)</f>
        <v>CAD</v>
      </c>
      <c r="B5540" s="172">
        <v>45812.586030092592</v>
      </c>
      <c r="C5540" s="69" t="s">
        <v>196</v>
      </c>
      <c r="D5540" s="69" t="s">
        <v>1937</v>
      </c>
      <c r="E5540" s="69">
        <v>1</v>
      </c>
      <c r="F5540" s="69">
        <v>1736</v>
      </c>
      <c r="G5540" s="69" t="s">
        <v>1939</v>
      </c>
    </row>
    <row r="5541" spans="1:13" ht="14.4">
      <c r="A5541" s="27" t="str">
        <f>VLOOKUP(C5541,'user list'!A:B,2,0)</f>
        <v>CAD</v>
      </c>
      <c r="B5541" s="172">
        <v>45812.588055555556</v>
      </c>
      <c r="C5541" s="69" t="s">
        <v>196</v>
      </c>
      <c r="D5541" s="69" t="s">
        <v>1937</v>
      </c>
      <c r="E5541" s="69" t="s">
        <v>1340</v>
      </c>
      <c r="F5541" s="69">
        <v>1804</v>
      </c>
      <c r="G5541" s="69" t="s">
        <v>1939</v>
      </c>
    </row>
    <row r="5542" spans="1:13" ht="14.4">
      <c r="A5542" s="27" t="str">
        <f>VLOOKUP(C5542,'user list'!A:B,2,0)</f>
        <v>CAD</v>
      </c>
      <c r="B5542" s="172">
        <v>45812.588125000002</v>
      </c>
      <c r="C5542" s="69" t="s">
        <v>196</v>
      </c>
      <c r="D5542" s="69" t="s">
        <v>1937</v>
      </c>
      <c r="E5542" s="69" t="s">
        <v>1342</v>
      </c>
      <c r="F5542" s="69">
        <v>1803</v>
      </c>
      <c r="G5542" s="69" t="s">
        <v>1939</v>
      </c>
    </row>
    <row r="5543" spans="1:13" ht="14.4">
      <c r="A5543" s="27" t="str">
        <f>VLOOKUP(C5543,'user list'!A:B,2,0)</f>
        <v>SSDD</v>
      </c>
      <c r="B5543" s="172">
        <v>45812.588796296295</v>
      </c>
      <c r="C5543" s="69" t="s">
        <v>273</v>
      </c>
      <c r="D5543" s="69" t="s">
        <v>1937</v>
      </c>
      <c r="E5543" s="69" t="s">
        <v>1991</v>
      </c>
      <c r="F5543" s="69">
        <v>1832</v>
      </c>
      <c r="G5543" s="69" t="s">
        <v>1939</v>
      </c>
    </row>
    <row r="5544" spans="1:13" ht="14.4">
      <c r="A5544" s="27" t="str">
        <f>VLOOKUP(C5544,'user list'!A:B,2,0)</f>
        <v>BCRD</v>
      </c>
      <c r="B5544" s="172">
        <v>45812.589479166665</v>
      </c>
      <c r="C5544" s="69" t="s">
        <v>192</v>
      </c>
      <c r="D5544" s="69" t="s">
        <v>1937</v>
      </c>
      <c r="E5544" s="69" t="s">
        <v>2047</v>
      </c>
      <c r="F5544" s="69">
        <v>1735</v>
      </c>
      <c r="G5544" s="69" t="s">
        <v>1939</v>
      </c>
    </row>
    <row r="5545" spans="1:13" ht="14.4">
      <c r="A5545" s="27" t="str">
        <f>VLOOKUP(C5545,'user list'!A:B,2,0)</f>
        <v>Admin</v>
      </c>
      <c r="B5545" s="172">
        <v>45812.590150462966</v>
      </c>
      <c r="C5545" s="69" t="s">
        <v>186</v>
      </c>
      <c r="D5545" s="69" t="s">
        <v>1937</v>
      </c>
      <c r="E5545" s="69" t="s">
        <v>2524</v>
      </c>
      <c r="F5545" s="69">
        <v>1866</v>
      </c>
      <c r="G5545" s="69" t="s">
        <v>1939</v>
      </c>
    </row>
    <row r="5546" spans="1:13" ht="14.4">
      <c r="A5546" s="27" t="str">
        <f>VLOOKUP(C5546,'user list'!A:B,2,0)</f>
        <v>OCA</v>
      </c>
      <c r="B5546" s="172">
        <v>45812.590601851851</v>
      </c>
      <c r="C5546" s="69" t="s">
        <v>227</v>
      </c>
      <c r="D5546" s="69" t="s">
        <v>1937</v>
      </c>
      <c r="E5546" s="69" t="s">
        <v>2524</v>
      </c>
      <c r="F5546" s="69">
        <v>1866</v>
      </c>
      <c r="G5546" s="69" t="s">
        <v>1939</v>
      </c>
    </row>
    <row r="5547" spans="1:13" ht="14.4">
      <c r="A5547" s="27" t="str">
        <f>VLOOKUP(C5547,'user list'!A:B,2,0)</f>
        <v>MDAD</v>
      </c>
      <c r="B5547" s="172">
        <v>45812.591238425928</v>
      </c>
      <c r="C5547" s="69" t="s">
        <v>223</v>
      </c>
      <c r="D5547" s="69" t="s">
        <v>1937</v>
      </c>
      <c r="E5547" s="69" t="s">
        <v>2039</v>
      </c>
      <c r="F5547" s="69">
        <v>1833</v>
      </c>
      <c r="G5547" s="69" t="s">
        <v>1939</v>
      </c>
    </row>
    <row r="5548" spans="1:13" ht="14.4">
      <c r="A5548" s="27" t="str">
        <f>VLOOKUP(C5548,'user list'!A:B,2,0)</f>
        <v>MDAD</v>
      </c>
      <c r="B5548" s="172">
        <v>45812.591354166667</v>
      </c>
      <c r="C5548" s="69" t="s">
        <v>223</v>
      </c>
      <c r="D5548" s="69" t="s">
        <v>1937</v>
      </c>
      <c r="E5548" s="69" t="s">
        <v>1991</v>
      </c>
      <c r="F5548" s="69">
        <v>1832</v>
      </c>
      <c r="G5548" s="69" t="s">
        <v>1939</v>
      </c>
    </row>
    <row r="5549" spans="1:13" ht="14.4">
      <c r="A5549" s="27" t="str">
        <f>VLOOKUP(C5549,'user list'!A:B,2,0)</f>
        <v>ITDD</v>
      </c>
      <c r="B5549" s="172">
        <v>45812.591562499998</v>
      </c>
      <c r="C5549" s="69" t="s">
        <v>219</v>
      </c>
      <c r="D5549" s="69" t="s">
        <v>1937</v>
      </c>
      <c r="E5549" s="69" t="s">
        <v>2049</v>
      </c>
      <c r="F5549" s="69">
        <v>1796</v>
      </c>
      <c r="G5549" s="69" t="s">
        <v>1939</v>
      </c>
    </row>
    <row r="5550" spans="1:13" ht="14.4">
      <c r="A5550" s="27" t="str">
        <f>VLOOKUP(C5550,'user list'!A:B,2,0)</f>
        <v>ITDD</v>
      </c>
      <c r="B5550" s="172">
        <v>45812.591585648152</v>
      </c>
      <c r="C5550" s="69" t="s">
        <v>219</v>
      </c>
      <c r="D5550" s="69" t="s">
        <v>1937</v>
      </c>
      <c r="E5550" s="69" t="s">
        <v>2506</v>
      </c>
      <c r="F5550" s="69">
        <v>1850</v>
      </c>
      <c r="G5550" s="69" t="s">
        <v>1939</v>
      </c>
    </row>
    <row r="5551" spans="1:13" ht="14.4">
      <c r="A5551" s="27" t="str">
        <f>VLOOKUP(C5551,'user list'!A:B,2,0)</f>
        <v>MDAD</v>
      </c>
      <c r="B5551" s="172">
        <v>45812.591689814813</v>
      </c>
      <c r="C5551" s="69" t="s">
        <v>223</v>
      </c>
      <c r="D5551" s="69" t="s">
        <v>1937</v>
      </c>
      <c r="E5551" s="69" t="s">
        <v>2039</v>
      </c>
      <c r="F5551" s="69">
        <v>1833</v>
      </c>
      <c r="G5551" s="69" t="s">
        <v>1939</v>
      </c>
    </row>
    <row r="5552" spans="1:13" ht="14.4">
      <c r="A5552" s="27" t="str">
        <f>VLOOKUP(C5552,'user list'!A:B,2,0)</f>
        <v>MDAD</v>
      </c>
      <c r="B5552" s="172">
        <v>45812.591782407406</v>
      </c>
      <c r="C5552" s="69" t="s">
        <v>223</v>
      </c>
      <c r="D5552" s="69" t="s">
        <v>1937</v>
      </c>
      <c r="E5552" s="69" t="s">
        <v>2047</v>
      </c>
      <c r="F5552" s="69">
        <v>1735</v>
      </c>
      <c r="G5552" s="69" t="s">
        <v>1939</v>
      </c>
    </row>
    <row r="5553" spans="1:33" ht="14.4">
      <c r="A5553" s="27" t="str">
        <f>VLOOKUP(C5553,'user list'!A:B,2,0)</f>
        <v>MDAD</v>
      </c>
      <c r="B5553" s="172">
        <v>45812.591793981483</v>
      </c>
      <c r="C5553" s="69" t="s">
        <v>223</v>
      </c>
      <c r="D5553" s="69" t="s">
        <v>1937</v>
      </c>
      <c r="E5553" s="69" t="s">
        <v>2002</v>
      </c>
      <c r="F5553" s="69">
        <v>1747</v>
      </c>
      <c r="G5553" s="69" t="s">
        <v>1939</v>
      </c>
    </row>
    <row r="5554" spans="1:33" ht="14.4">
      <c r="A5554" s="27" t="str">
        <f>VLOOKUP(C5554,'user list'!A:B,2,0)</f>
        <v>MDAD</v>
      </c>
      <c r="B5554" s="172">
        <v>45812.591840277775</v>
      </c>
      <c r="C5554" s="69" t="s">
        <v>223</v>
      </c>
      <c r="D5554" s="69" t="s">
        <v>1937</v>
      </c>
      <c r="E5554" s="69" t="s">
        <v>2029</v>
      </c>
      <c r="F5554" s="69">
        <v>1859</v>
      </c>
      <c r="G5554" s="69" t="s">
        <v>1939</v>
      </c>
      <c r="AD5554" s="74"/>
      <c r="AG5554" s="74"/>
    </row>
    <row r="5555" spans="1:33" ht="14.4">
      <c r="A5555" s="27" t="str">
        <f>VLOOKUP(C5555,'user list'!A:B,2,0)</f>
        <v>MDAD</v>
      </c>
      <c r="B5555" s="172">
        <v>45812.591863425929</v>
      </c>
      <c r="C5555" s="69" t="s">
        <v>223</v>
      </c>
      <c r="D5555" s="69" t="s">
        <v>1937</v>
      </c>
      <c r="E5555" s="69" t="s">
        <v>2035</v>
      </c>
      <c r="F5555" s="69">
        <v>1763</v>
      </c>
      <c r="G5555" s="69" t="s">
        <v>1939</v>
      </c>
      <c r="L5555" s="73"/>
      <c r="M5555" s="73"/>
    </row>
    <row r="5556" spans="1:33" ht="14.4">
      <c r="A5556" s="27" t="str">
        <f>VLOOKUP(C5556,'user list'!A:B,2,0)</f>
        <v>MDAD</v>
      </c>
      <c r="B5556" s="172">
        <v>45812.591956018521</v>
      </c>
      <c r="C5556" s="69" t="s">
        <v>223</v>
      </c>
      <c r="D5556" s="69" t="s">
        <v>1937</v>
      </c>
      <c r="E5556" s="69" t="s">
        <v>1991</v>
      </c>
      <c r="F5556" s="69">
        <v>1832</v>
      </c>
      <c r="G5556" s="69" t="s">
        <v>1939</v>
      </c>
    </row>
    <row r="5557" spans="1:33" ht="14.4">
      <c r="A5557" s="27" t="str">
        <f>VLOOKUP(C5557,'user list'!A:B,2,0)</f>
        <v>MDAD</v>
      </c>
      <c r="B5557" s="172">
        <v>45812.592650462961</v>
      </c>
      <c r="C5557" s="69" t="s">
        <v>223</v>
      </c>
      <c r="D5557" s="69" t="s">
        <v>1937</v>
      </c>
      <c r="E5557" s="69" t="s">
        <v>2039</v>
      </c>
      <c r="F5557" s="69">
        <v>1833</v>
      </c>
      <c r="G5557" s="69" t="s">
        <v>1939</v>
      </c>
      <c r="O5557" s="73"/>
      <c r="P5557" s="73"/>
    </row>
    <row r="5558" spans="1:33" ht="14.4">
      <c r="A5558" s="27" t="str">
        <f>VLOOKUP(C5558,'user list'!A:B,2,0)</f>
        <v>MDAD</v>
      </c>
      <c r="B5558" s="172">
        <v>45812.59270833333</v>
      </c>
      <c r="C5558" s="69" t="s">
        <v>223</v>
      </c>
      <c r="D5558" s="69" t="s">
        <v>1937</v>
      </c>
      <c r="E5558" s="69" t="s">
        <v>1991</v>
      </c>
      <c r="F5558" s="69">
        <v>1832</v>
      </c>
      <c r="G5558" s="69" t="s">
        <v>1939</v>
      </c>
      <c r="O5558" s="73"/>
      <c r="P5558" s="73"/>
    </row>
    <row r="5559" spans="1:33" ht="14.4">
      <c r="A5559" s="27" t="str">
        <f>VLOOKUP(C5559,'user list'!A:B,2,0)</f>
        <v>Admin</v>
      </c>
      <c r="B5559" s="172">
        <v>45812.592743055553</v>
      </c>
      <c r="C5559" s="69" t="s">
        <v>186</v>
      </c>
      <c r="D5559" s="69" t="s">
        <v>1937</v>
      </c>
      <c r="E5559" s="69" t="s">
        <v>2047</v>
      </c>
      <c r="F5559" s="69">
        <v>1865</v>
      </c>
      <c r="G5559" s="69" t="s">
        <v>1939</v>
      </c>
    </row>
    <row r="5560" spans="1:33" ht="14.4">
      <c r="A5560" s="27" t="str">
        <f>VLOOKUP(C5560,'user list'!A:B,2,0)</f>
        <v>MDAD</v>
      </c>
      <c r="B5560" s="172">
        <v>45812.592951388891</v>
      </c>
      <c r="C5560" s="69" t="s">
        <v>223</v>
      </c>
      <c r="D5560" s="69" t="s">
        <v>1937</v>
      </c>
      <c r="E5560" s="69" t="s">
        <v>2029</v>
      </c>
      <c r="F5560" s="69">
        <v>1859</v>
      </c>
      <c r="G5560" s="69" t="s">
        <v>1939</v>
      </c>
    </row>
    <row r="5561" spans="1:33" ht="14.4">
      <c r="A5561" s="27" t="str">
        <f>VLOOKUP(C5561,'user list'!A:B,2,0)</f>
        <v>OCA</v>
      </c>
      <c r="B5561" s="172">
        <v>45812.592974537038</v>
      </c>
      <c r="C5561" s="69" t="s">
        <v>228</v>
      </c>
      <c r="D5561" s="69" t="s">
        <v>1937</v>
      </c>
      <c r="E5561" s="69" t="s">
        <v>2526</v>
      </c>
      <c r="F5561" s="69">
        <v>1868</v>
      </c>
      <c r="G5561" s="69" t="s">
        <v>2440</v>
      </c>
    </row>
    <row r="5562" spans="1:33" ht="14.4">
      <c r="A5562" s="27" t="str">
        <f>VLOOKUP(C5562,'user list'!A:B,2,0)</f>
        <v>Admin</v>
      </c>
      <c r="B5562" s="172">
        <v>45812.592986111114</v>
      </c>
      <c r="C5562" s="69" t="s">
        <v>186</v>
      </c>
      <c r="D5562" s="69" t="s">
        <v>1937</v>
      </c>
      <c r="E5562" s="69" t="s">
        <v>2526</v>
      </c>
      <c r="F5562" s="69">
        <v>1868</v>
      </c>
      <c r="G5562" s="69" t="s">
        <v>1948</v>
      </c>
      <c r="AD5562" s="73"/>
      <c r="AE5562" s="73"/>
    </row>
    <row r="5563" spans="1:33" ht="14.4">
      <c r="A5563" s="27" t="str">
        <f>VLOOKUP(C5563,'user list'!A:B,2,0)</f>
        <v>Admin</v>
      </c>
      <c r="B5563" s="172">
        <v>45812.592986111114</v>
      </c>
      <c r="C5563" s="69" t="s">
        <v>186</v>
      </c>
      <c r="D5563" s="69" t="s">
        <v>1937</v>
      </c>
      <c r="E5563" s="69" t="s">
        <v>2526</v>
      </c>
      <c r="F5563" s="69">
        <v>1868</v>
      </c>
      <c r="G5563" s="69" t="s">
        <v>1948</v>
      </c>
      <c r="L5563" s="73"/>
      <c r="M5563" s="73"/>
    </row>
    <row r="5564" spans="1:33" ht="14.4">
      <c r="A5564" s="27" t="str">
        <f>VLOOKUP(C5564,'user list'!A:B,2,0)</f>
        <v>Admin</v>
      </c>
      <c r="B5564" s="172">
        <v>45812.592997685184</v>
      </c>
      <c r="C5564" s="69" t="s">
        <v>186</v>
      </c>
      <c r="D5564" s="69" t="s">
        <v>1937</v>
      </c>
      <c r="E5564" s="69" t="s">
        <v>2526</v>
      </c>
      <c r="F5564" s="69">
        <v>1868</v>
      </c>
      <c r="G5564" s="69" t="s">
        <v>1948</v>
      </c>
    </row>
    <row r="5565" spans="1:33" ht="14.4">
      <c r="A5565" s="27" t="str">
        <f>VLOOKUP(C5565,'user list'!A:B,2,0)</f>
        <v>Admin</v>
      </c>
      <c r="B5565" s="172">
        <v>45812.592997685184</v>
      </c>
      <c r="C5565" s="69" t="s">
        <v>186</v>
      </c>
      <c r="D5565" s="69" t="s">
        <v>1937</v>
      </c>
      <c r="E5565" s="69" t="s">
        <v>2526</v>
      </c>
      <c r="F5565" s="69">
        <v>1868</v>
      </c>
      <c r="G5565" s="69" t="s">
        <v>1947</v>
      </c>
    </row>
    <row r="5566" spans="1:33" ht="14.4">
      <c r="A5566" s="27" t="str">
        <f>VLOOKUP(C5566,'user list'!A:B,2,0)</f>
        <v>OCA</v>
      </c>
      <c r="B5566" s="172">
        <v>45812.593101851853</v>
      </c>
      <c r="C5566" s="69" t="s">
        <v>228</v>
      </c>
      <c r="D5566" s="69" t="s">
        <v>1937</v>
      </c>
      <c r="E5566" s="69" t="s">
        <v>2526</v>
      </c>
      <c r="F5566" s="69">
        <v>1868</v>
      </c>
      <c r="G5566" s="69" t="s">
        <v>1939</v>
      </c>
    </row>
    <row r="5567" spans="1:33" ht="14.4">
      <c r="A5567" s="27" t="str">
        <f>VLOOKUP(C5567,'user list'!A:B,2,0)</f>
        <v>OCA</v>
      </c>
      <c r="B5567" s="172">
        <v>45812.593171296299</v>
      </c>
      <c r="C5567" s="69" t="s">
        <v>227</v>
      </c>
      <c r="D5567" s="69" t="s">
        <v>1937</v>
      </c>
      <c r="E5567" s="69" t="s">
        <v>2526</v>
      </c>
      <c r="F5567" s="69">
        <v>1868</v>
      </c>
      <c r="G5567" s="69" t="s">
        <v>1939</v>
      </c>
    </row>
    <row r="5568" spans="1:33" ht="14.4">
      <c r="A5568" s="27" t="str">
        <f>VLOOKUP(C5568,'user list'!A:B,2,0)</f>
        <v>MDAD</v>
      </c>
      <c r="B5568" s="172">
        <v>45812.595289351855</v>
      </c>
      <c r="C5568" s="69" t="s">
        <v>223</v>
      </c>
      <c r="D5568" s="69" t="s">
        <v>1937</v>
      </c>
      <c r="E5568" s="69" t="s">
        <v>1989</v>
      </c>
      <c r="F5568" s="69">
        <v>1766</v>
      </c>
      <c r="G5568" s="69" t="s">
        <v>1939</v>
      </c>
    </row>
    <row r="5569" spans="1:19" ht="14.4">
      <c r="A5569" s="27" t="str">
        <f>VLOOKUP(C5569,'user list'!A:B,2,0)</f>
        <v>MDAD</v>
      </c>
      <c r="B5569" s="172">
        <v>45812.595381944448</v>
      </c>
      <c r="C5569" s="69" t="s">
        <v>223</v>
      </c>
      <c r="D5569" s="69" t="s">
        <v>1937</v>
      </c>
      <c r="E5569" s="69" t="s">
        <v>2035</v>
      </c>
      <c r="F5569" s="69">
        <v>1763</v>
      </c>
      <c r="G5569" s="69" t="s">
        <v>1939</v>
      </c>
    </row>
    <row r="5570" spans="1:19" ht="14.4">
      <c r="A5570" s="27" t="str">
        <f>VLOOKUP(C5570,'user list'!A:B,2,0)</f>
        <v>MDAD</v>
      </c>
      <c r="B5570" s="172">
        <v>45812.595555555556</v>
      </c>
      <c r="C5570" s="69" t="s">
        <v>223</v>
      </c>
      <c r="D5570" s="69" t="s">
        <v>1937</v>
      </c>
      <c r="E5570" s="69" t="s">
        <v>2483</v>
      </c>
      <c r="F5570" s="69">
        <v>1805</v>
      </c>
      <c r="G5570" s="69" t="s">
        <v>1939</v>
      </c>
    </row>
    <row r="5571" spans="1:19" ht="14.4">
      <c r="A5571" s="27" t="str">
        <f>VLOOKUP(C5571,'user list'!A:B,2,0)</f>
        <v>MDAD</v>
      </c>
      <c r="B5571" s="172">
        <v>45812.596342592595</v>
      </c>
      <c r="C5571" s="69" t="s">
        <v>223</v>
      </c>
      <c r="D5571" s="69" t="s">
        <v>1937</v>
      </c>
      <c r="E5571" s="69" t="s">
        <v>2035</v>
      </c>
      <c r="F5571" s="69">
        <v>1763</v>
      </c>
      <c r="G5571" s="69" t="s">
        <v>1939</v>
      </c>
    </row>
    <row r="5572" spans="1:19" ht="14.4">
      <c r="A5572" s="27" t="str">
        <f>VLOOKUP(C5572,'user list'!A:B,2,0)</f>
        <v>MDAD</v>
      </c>
      <c r="B5572" s="172">
        <v>45812.59646990741</v>
      </c>
      <c r="C5572" s="69" t="s">
        <v>223</v>
      </c>
      <c r="D5572" s="69" t="s">
        <v>1937</v>
      </c>
      <c r="E5572" s="69" t="s">
        <v>2463</v>
      </c>
      <c r="F5572" s="69">
        <v>1760</v>
      </c>
      <c r="G5572" s="69" t="s">
        <v>1939</v>
      </c>
    </row>
    <row r="5573" spans="1:19" ht="14.4">
      <c r="A5573" s="27" t="str">
        <f>VLOOKUP(C5573,'user list'!A:B,2,0)</f>
        <v>MDAD</v>
      </c>
      <c r="B5573" s="172">
        <v>45812.596921296295</v>
      </c>
      <c r="C5573" s="69" t="s">
        <v>223</v>
      </c>
      <c r="D5573" s="69" t="s">
        <v>1937</v>
      </c>
      <c r="E5573" s="69" t="s">
        <v>2029</v>
      </c>
      <c r="F5573" s="69">
        <v>1793</v>
      </c>
      <c r="G5573" s="69" t="s">
        <v>1939</v>
      </c>
    </row>
    <row r="5574" spans="1:19" ht="14.4">
      <c r="A5574" s="27" t="str">
        <f>VLOOKUP(C5574,'user list'!A:B,2,0)</f>
        <v>MDAD</v>
      </c>
      <c r="B5574" s="172">
        <v>45812.596956018519</v>
      </c>
      <c r="C5574" s="69" t="s">
        <v>223</v>
      </c>
      <c r="D5574" s="69" t="s">
        <v>1937</v>
      </c>
      <c r="E5574" s="69" t="s">
        <v>1974</v>
      </c>
      <c r="F5574" s="69">
        <v>1727</v>
      </c>
      <c r="G5574" s="69" t="s">
        <v>1939</v>
      </c>
    </row>
    <row r="5575" spans="1:19" ht="14.4">
      <c r="A5575" s="27" t="str">
        <f>VLOOKUP(C5575,'user list'!A:B,2,0)</f>
        <v>OCA</v>
      </c>
      <c r="B5575" s="172">
        <v>45812.596979166665</v>
      </c>
      <c r="C5575" s="69" t="s">
        <v>228</v>
      </c>
      <c r="D5575" s="69" t="s">
        <v>1937</v>
      </c>
      <c r="E5575" s="69" t="s">
        <v>2527</v>
      </c>
      <c r="F5575" s="69">
        <v>1869</v>
      </c>
      <c r="G5575" s="69" t="s">
        <v>2440</v>
      </c>
    </row>
    <row r="5576" spans="1:19" ht="14.4">
      <c r="A5576" s="27" t="str">
        <f>VLOOKUP(C5576,'user list'!A:B,2,0)</f>
        <v>Admin</v>
      </c>
      <c r="B5576" s="172">
        <v>45812.596979166665</v>
      </c>
      <c r="C5576" s="69" t="s">
        <v>186</v>
      </c>
      <c r="D5576" s="69" t="s">
        <v>1937</v>
      </c>
      <c r="E5576" s="69" t="s">
        <v>2527</v>
      </c>
      <c r="F5576" s="69">
        <v>1869</v>
      </c>
      <c r="G5576" s="69" t="s">
        <v>1948</v>
      </c>
    </row>
    <row r="5577" spans="1:19" ht="14.4">
      <c r="A5577" s="27" t="str">
        <f>VLOOKUP(C5577,'user list'!A:B,2,0)</f>
        <v>Admin</v>
      </c>
      <c r="B5577" s="172">
        <v>45812.596979166665</v>
      </c>
      <c r="C5577" s="69" t="s">
        <v>186</v>
      </c>
      <c r="D5577" s="69" t="s">
        <v>1937</v>
      </c>
      <c r="E5577" s="69" t="s">
        <v>2527</v>
      </c>
      <c r="F5577" s="69">
        <v>1869</v>
      </c>
      <c r="G5577" s="69" t="s">
        <v>1948</v>
      </c>
      <c r="R5577" s="73"/>
      <c r="S5577" s="73"/>
    </row>
    <row r="5578" spans="1:19" ht="14.4">
      <c r="A5578" s="27" t="str">
        <f>VLOOKUP(C5578,'user list'!A:B,2,0)</f>
        <v>Admin</v>
      </c>
      <c r="B5578" s="172">
        <v>45812.596979166665</v>
      </c>
      <c r="C5578" s="69" t="s">
        <v>186</v>
      </c>
      <c r="D5578" s="69" t="s">
        <v>1937</v>
      </c>
      <c r="E5578" s="69" t="s">
        <v>2527</v>
      </c>
      <c r="F5578" s="69">
        <v>1869</v>
      </c>
      <c r="G5578" s="69" t="s">
        <v>1948</v>
      </c>
    </row>
    <row r="5579" spans="1:19" ht="14.4">
      <c r="A5579" s="27" t="str">
        <f>VLOOKUP(C5579,'user list'!A:B,2,0)</f>
        <v>Admin</v>
      </c>
      <c r="B5579" s="172">
        <v>45812.596979166665</v>
      </c>
      <c r="C5579" s="69" t="s">
        <v>186</v>
      </c>
      <c r="D5579" s="69" t="s">
        <v>1937</v>
      </c>
      <c r="E5579" s="69" t="s">
        <v>2527</v>
      </c>
      <c r="F5579" s="69">
        <v>1869</v>
      </c>
      <c r="G5579" s="69" t="s">
        <v>1947</v>
      </c>
      <c r="O5579" s="73"/>
      <c r="P5579" s="73"/>
    </row>
    <row r="5580" spans="1:19" ht="14.4">
      <c r="A5580" s="27" t="str">
        <f>VLOOKUP(C5580,'user list'!A:B,2,0)</f>
        <v>CTO</v>
      </c>
      <c r="B5580" s="172">
        <v>45812.597303240742</v>
      </c>
      <c r="C5580" s="69" t="s">
        <v>207</v>
      </c>
      <c r="D5580" s="69" t="s">
        <v>1937</v>
      </c>
      <c r="E5580" s="69" t="s">
        <v>2528</v>
      </c>
      <c r="F5580" s="69">
        <v>1870</v>
      </c>
      <c r="G5580" s="69" t="s">
        <v>2440</v>
      </c>
    </row>
    <row r="5581" spans="1:19" ht="14.4">
      <c r="A5581" s="27" t="str">
        <f>VLOOKUP(C5581,'user list'!A:B,2,0)</f>
        <v>Admin</v>
      </c>
      <c r="B5581" s="172">
        <v>45812.597303240742</v>
      </c>
      <c r="C5581" s="69" t="s">
        <v>186</v>
      </c>
      <c r="D5581" s="69" t="s">
        <v>1937</v>
      </c>
      <c r="E5581" s="69" t="s">
        <v>2528</v>
      </c>
      <c r="F5581" s="69">
        <v>1870</v>
      </c>
      <c r="G5581" s="69" t="s">
        <v>1948</v>
      </c>
    </row>
    <row r="5582" spans="1:19" ht="14.4">
      <c r="A5582" s="27" t="str">
        <f>VLOOKUP(C5582,'user list'!A:B,2,0)</f>
        <v>Admin</v>
      </c>
      <c r="B5582" s="172">
        <v>45812.597303240742</v>
      </c>
      <c r="C5582" s="69" t="s">
        <v>186</v>
      </c>
      <c r="D5582" s="69" t="s">
        <v>1937</v>
      </c>
      <c r="E5582" s="69" t="s">
        <v>2528</v>
      </c>
      <c r="F5582" s="69">
        <v>1870</v>
      </c>
      <c r="G5582" s="69" t="s">
        <v>1948</v>
      </c>
    </row>
    <row r="5583" spans="1:19" ht="14.4">
      <c r="A5583" s="27" t="str">
        <f>VLOOKUP(C5583,'user list'!A:B,2,0)</f>
        <v>Admin</v>
      </c>
      <c r="B5583" s="172">
        <v>45812.597303240742</v>
      </c>
      <c r="C5583" s="69" t="s">
        <v>186</v>
      </c>
      <c r="D5583" s="69" t="s">
        <v>1937</v>
      </c>
      <c r="E5583" s="69" t="s">
        <v>2528</v>
      </c>
      <c r="F5583" s="69">
        <v>1870</v>
      </c>
      <c r="G5583" s="69" t="s">
        <v>1948</v>
      </c>
    </row>
    <row r="5584" spans="1:19" ht="14.4">
      <c r="A5584" s="27" t="str">
        <f>VLOOKUP(C5584,'user list'!A:B,2,0)</f>
        <v>Admin</v>
      </c>
      <c r="B5584" s="172">
        <v>45812.597303240742</v>
      </c>
      <c r="C5584" s="69" t="s">
        <v>186</v>
      </c>
      <c r="D5584" s="69" t="s">
        <v>1937</v>
      </c>
      <c r="E5584" s="69" t="s">
        <v>2528</v>
      </c>
      <c r="F5584" s="69">
        <v>1870</v>
      </c>
      <c r="G5584" s="69" t="s">
        <v>1947</v>
      </c>
    </row>
    <row r="5585" spans="1:57" ht="14.4">
      <c r="A5585" s="27" t="str">
        <f>VLOOKUP(C5585,'user list'!A:B,2,0)</f>
        <v>CTO</v>
      </c>
      <c r="B5585" s="172">
        <v>45812.597488425927</v>
      </c>
      <c r="C5585" s="69" t="s">
        <v>207</v>
      </c>
      <c r="D5585" s="69" t="s">
        <v>1937</v>
      </c>
      <c r="E5585" s="69" t="s">
        <v>2528</v>
      </c>
      <c r="F5585" s="69">
        <v>1870</v>
      </c>
      <c r="G5585" s="69" t="s">
        <v>1939</v>
      </c>
    </row>
    <row r="5586" spans="1:57" ht="14.4">
      <c r="A5586" s="27" t="str">
        <f>VLOOKUP(C5586,'user list'!A:B,2,0)</f>
        <v>Admin</v>
      </c>
      <c r="B5586" s="172">
        <v>45812.598564814813</v>
      </c>
      <c r="C5586" s="69" t="s">
        <v>186</v>
      </c>
      <c r="D5586" s="69" t="s">
        <v>1937</v>
      </c>
      <c r="E5586" s="69" t="s">
        <v>2527</v>
      </c>
      <c r="F5586" s="69">
        <v>1869</v>
      </c>
      <c r="G5586" s="69" t="s">
        <v>1939</v>
      </c>
      <c r="BB5586" s="74"/>
      <c r="BE5586" s="74"/>
    </row>
    <row r="5587" spans="1:57" ht="14.4">
      <c r="A5587" s="27" t="str">
        <f>VLOOKUP(C5587,'user list'!A:B,2,0)</f>
        <v>Admin</v>
      </c>
      <c r="B5587" s="172">
        <v>45812.598611111112</v>
      </c>
      <c r="C5587" s="69" t="s">
        <v>186</v>
      </c>
      <c r="D5587" s="69" t="s">
        <v>1937</v>
      </c>
      <c r="E5587" s="69" t="s">
        <v>2526</v>
      </c>
      <c r="F5587" s="69">
        <v>1868</v>
      </c>
      <c r="G5587" s="69" t="s">
        <v>1939</v>
      </c>
      <c r="L5587" s="73"/>
      <c r="M5587" s="73"/>
    </row>
    <row r="5588" spans="1:57" ht="14.4">
      <c r="A5588" s="27" t="str">
        <f>VLOOKUP(C5588,'user list'!A:B,2,0)</f>
        <v>Admin</v>
      </c>
      <c r="B5588" s="172">
        <v>45812.598692129628</v>
      </c>
      <c r="C5588" s="69" t="s">
        <v>186</v>
      </c>
      <c r="D5588" s="69" t="s">
        <v>1937</v>
      </c>
      <c r="E5588" s="69" t="s">
        <v>2525</v>
      </c>
      <c r="F5588" s="69">
        <v>1867</v>
      </c>
      <c r="G5588" s="69" t="s">
        <v>1939</v>
      </c>
      <c r="L5588" s="73"/>
      <c r="M5588" s="73"/>
    </row>
    <row r="5589" spans="1:57" ht="14.4">
      <c r="A5589" s="27" t="str">
        <f>VLOOKUP(C5589,'user list'!A:B,2,0)</f>
        <v>Admin</v>
      </c>
      <c r="B5589" s="172">
        <v>45812.598726851851</v>
      </c>
      <c r="C5589" s="69" t="s">
        <v>186</v>
      </c>
      <c r="D5589" s="69" t="s">
        <v>1937</v>
      </c>
      <c r="E5589" s="69" t="s">
        <v>2526</v>
      </c>
      <c r="F5589" s="69">
        <v>1868</v>
      </c>
      <c r="G5589" s="69" t="s">
        <v>1939</v>
      </c>
      <c r="O5589" s="73"/>
      <c r="P5589" s="73"/>
    </row>
    <row r="5590" spans="1:57" ht="14.4">
      <c r="A5590" s="27" t="str">
        <f>VLOOKUP(C5590,'user list'!A:B,2,0)</f>
        <v>Admin</v>
      </c>
      <c r="B5590" s="172">
        <v>45812.59878472222</v>
      </c>
      <c r="C5590" s="69" t="s">
        <v>186</v>
      </c>
      <c r="D5590" s="69" t="s">
        <v>1937</v>
      </c>
      <c r="E5590" s="69" t="s">
        <v>2527</v>
      </c>
      <c r="F5590" s="69">
        <v>1869</v>
      </c>
      <c r="G5590" s="69" t="s">
        <v>1939</v>
      </c>
      <c r="O5590" s="73"/>
      <c r="P5590" s="73"/>
    </row>
    <row r="5591" spans="1:57" ht="14.4">
      <c r="A5591" s="27" t="str">
        <f>VLOOKUP(C5591,'user list'!A:B,2,0)</f>
        <v>Admin</v>
      </c>
      <c r="B5591" s="172">
        <v>45812.59888888889</v>
      </c>
      <c r="C5591" s="69" t="s">
        <v>186</v>
      </c>
      <c r="D5591" s="69" t="s">
        <v>1937</v>
      </c>
      <c r="E5591" s="69" t="s">
        <v>2524</v>
      </c>
      <c r="F5591" s="69">
        <v>1866</v>
      </c>
      <c r="G5591" s="69" t="s">
        <v>1939</v>
      </c>
    </row>
    <row r="5592" spans="1:57" ht="14.4">
      <c r="A5592" s="27" t="str">
        <f>VLOOKUP(C5592,'user list'!A:B,2,0)</f>
        <v>Admin</v>
      </c>
      <c r="B5592" s="172">
        <v>45812.598923611113</v>
      </c>
      <c r="C5592" s="69" t="s">
        <v>186</v>
      </c>
      <c r="D5592" s="69" t="s">
        <v>1937</v>
      </c>
      <c r="E5592" s="69" t="s">
        <v>2528</v>
      </c>
      <c r="F5592" s="69">
        <v>1870</v>
      </c>
      <c r="G5592" s="69" t="s">
        <v>1939</v>
      </c>
    </row>
    <row r="5593" spans="1:57" ht="14.4">
      <c r="A5593" s="27" t="str">
        <f>VLOOKUP(C5593,'user list'!A:B,2,0)</f>
        <v>OCA</v>
      </c>
      <c r="B5593" s="172">
        <v>45812.600011574075</v>
      </c>
      <c r="C5593" s="69" t="s">
        <v>228</v>
      </c>
      <c r="D5593" s="69" t="s">
        <v>1937</v>
      </c>
      <c r="E5593" s="69" t="s">
        <v>2529</v>
      </c>
      <c r="F5593" s="69">
        <v>1871</v>
      </c>
      <c r="G5593" s="69" t="s">
        <v>2440</v>
      </c>
    </row>
    <row r="5594" spans="1:57" ht="14.4">
      <c r="A5594" s="27" t="str">
        <f>VLOOKUP(C5594,'user list'!A:B,2,0)</f>
        <v>Admin</v>
      </c>
      <c r="B5594" s="172">
        <v>45812.600023148145</v>
      </c>
      <c r="C5594" s="69" t="s">
        <v>186</v>
      </c>
      <c r="D5594" s="69" t="s">
        <v>1937</v>
      </c>
      <c r="E5594" s="69" t="s">
        <v>2529</v>
      </c>
      <c r="F5594" s="69">
        <v>1871</v>
      </c>
      <c r="G5594" s="69" t="s">
        <v>1948</v>
      </c>
      <c r="O5594" s="73"/>
      <c r="P5594" s="73"/>
    </row>
    <row r="5595" spans="1:57" ht="14.4">
      <c r="A5595" s="27" t="str">
        <f>VLOOKUP(C5595,'user list'!A:B,2,0)</f>
        <v>Admin</v>
      </c>
      <c r="B5595" s="172">
        <v>45812.600023148145</v>
      </c>
      <c r="C5595" s="69" t="s">
        <v>186</v>
      </c>
      <c r="D5595" s="69" t="s">
        <v>1937</v>
      </c>
      <c r="E5595" s="69" t="s">
        <v>2529</v>
      </c>
      <c r="F5595" s="69">
        <v>1871</v>
      </c>
      <c r="G5595" s="69" t="s">
        <v>1948</v>
      </c>
      <c r="O5595" s="73"/>
      <c r="P5595" s="73"/>
    </row>
    <row r="5596" spans="1:57" ht="14.4">
      <c r="A5596" s="27" t="str">
        <f>VLOOKUP(C5596,'user list'!A:B,2,0)</f>
        <v>Admin</v>
      </c>
      <c r="B5596" s="172">
        <v>45812.600023148145</v>
      </c>
      <c r="C5596" s="69" t="s">
        <v>186</v>
      </c>
      <c r="D5596" s="69" t="s">
        <v>1937</v>
      </c>
      <c r="E5596" s="69" t="s">
        <v>2529</v>
      </c>
      <c r="F5596" s="69">
        <v>1871</v>
      </c>
      <c r="G5596" s="69" t="s">
        <v>1948</v>
      </c>
      <c r="O5596" s="73"/>
      <c r="P5596" s="73"/>
    </row>
    <row r="5597" spans="1:57" ht="14.4">
      <c r="A5597" s="27" t="str">
        <f>VLOOKUP(C5597,'user list'!A:B,2,0)</f>
        <v>Admin</v>
      </c>
      <c r="B5597" s="172">
        <v>45812.600023148145</v>
      </c>
      <c r="C5597" s="69" t="s">
        <v>186</v>
      </c>
      <c r="D5597" s="69" t="s">
        <v>1937</v>
      </c>
      <c r="E5597" s="69" t="s">
        <v>2529</v>
      </c>
      <c r="F5597" s="69">
        <v>1871</v>
      </c>
      <c r="G5597" s="69" t="s">
        <v>1947</v>
      </c>
      <c r="L5597" s="73"/>
      <c r="M5597" s="73"/>
    </row>
    <row r="5598" spans="1:57" ht="14.4">
      <c r="A5598" s="27" t="str">
        <f>VLOOKUP(C5598,'user list'!A:B,2,0)</f>
        <v>Admin</v>
      </c>
      <c r="B5598" s="172">
        <v>45812.600069444445</v>
      </c>
      <c r="C5598" s="69" t="s">
        <v>186</v>
      </c>
      <c r="D5598" s="69" t="s">
        <v>1937</v>
      </c>
      <c r="E5598" s="69" t="s">
        <v>2528</v>
      </c>
      <c r="F5598" s="69">
        <v>1870</v>
      </c>
      <c r="G5598" s="69" t="s">
        <v>1939</v>
      </c>
      <c r="L5598" s="73"/>
      <c r="M5598" s="73"/>
    </row>
    <row r="5599" spans="1:57" ht="14.4">
      <c r="A5599" s="27" t="str">
        <f>VLOOKUP(C5599,'user list'!A:B,2,0)</f>
        <v>OCA</v>
      </c>
      <c r="B5599" s="172">
        <v>45812.600185185183</v>
      </c>
      <c r="C5599" s="69" t="s">
        <v>228</v>
      </c>
      <c r="D5599" s="69" t="s">
        <v>1937</v>
      </c>
      <c r="E5599" s="69" t="s">
        <v>2529</v>
      </c>
      <c r="F5599" s="69">
        <v>1871</v>
      </c>
      <c r="G5599" s="69" t="s">
        <v>1939</v>
      </c>
      <c r="O5599" s="73"/>
      <c r="P5599" s="73"/>
    </row>
    <row r="5600" spans="1:57" ht="14.4">
      <c r="A5600" s="27" t="str">
        <f>VLOOKUP(C5600,'user list'!A:B,2,0)</f>
        <v>OCA</v>
      </c>
      <c r="B5600" s="172">
        <v>45812.600231481483</v>
      </c>
      <c r="C5600" s="69" t="s">
        <v>228</v>
      </c>
      <c r="D5600" s="69" t="s">
        <v>1937</v>
      </c>
      <c r="E5600" s="69" t="s">
        <v>2527</v>
      </c>
      <c r="F5600" s="69">
        <v>1869</v>
      </c>
      <c r="G5600" s="69" t="s">
        <v>1939</v>
      </c>
    </row>
    <row r="5601" spans="1:34" ht="14.4">
      <c r="A5601" s="27" t="str">
        <f>VLOOKUP(C5601,'user list'!A:B,2,0)</f>
        <v>Admin</v>
      </c>
      <c r="B5601" s="172">
        <v>45812.600810185184</v>
      </c>
      <c r="C5601" s="69" t="s">
        <v>186</v>
      </c>
      <c r="D5601" s="69" t="s">
        <v>1937</v>
      </c>
      <c r="E5601" s="69" t="s">
        <v>2029</v>
      </c>
      <c r="F5601" s="69">
        <v>1859</v>
      </c>
      <c r="G5601" s="69" t="s">
        <v>1939</v>
      </c>
    </row>
    <row r="5602" spans="1:34" ht="14.4">
      <c r="A5602" s="27" t="str">
        <f>VLOOKUP(C5602,'user list'!A:B,2,0)</f>
        <v>Admin</v>
      </c>
      <c r="B5602" s="172">
        <v>45812.60083333333</v>
      </c>
      <c r="C5602" s="69" t="s">
        <v>186</v>
      </c>
      <c r="D5602" s="69" t="s">
        <v>1937</v>
      </c>
      <c r="E5602" s="69" t="s">
        <v>2507</v>
      </c>
      <c r="F5602" s="69">
        <v>1852</v>
      </c>
      <c r="G5602" s="69" t="s">
        <v>1939</v>
      </c>
      <c r="AG5602" s="73"/>
      <c r="AH5602" s="73"/>
    </row>
    <row r="5603" spans="1:34" ht="14.4">
      <c r="A5603" s="27" t="str">
        <f>VLOOKUP(C5603,'user list'!A:B,2,0)</f>
        <v>Admin</v>
      </c>
      <c r="B5603" s="172">
        <v>45812.600868055553</v>
      </c>
      <c r="C5603" s="69" t="s">
        <v>186</v>
      </c>
      <c r="D5603" s="69" t="s">
        <v>1937</v>
      </c>
      <c r="E5603" s="69" t="s">
        <v>2508</v>
      </c>
      <c r="F5603" s="69">
        <v>1853</v>
      </c>
      <c r="G5603" s="69" t="s">
        <v>1939</v>
      </c>
    </row>
    <row r="5604" spans="1:34" ht="14.4">
      <c r="A5604" s="27" t="str">
        <f>VLOOKUP(C5604,'user list'!A:B,2,0)</f>
        <v>Admin</v>
      </c>
      <c r="B5604" s="172">
        <v>45812.600937499999</v>
      </c>
      <c r="C5604" s="69" t="s">
        <v>186</v>
      </c>
      <c r="D5604" s="69" t="s">
        <v>1937</v>
      </c>
      <c r="E5604" s="69" t="s">
        <v>2509</v>
      </c>
      <c r="F5604" s="69">
        <v>1854</v>
      </c>
      <c r="G5604" s="69" t="s">
        <v>1939</v>
      </c>
      <c r="L5604" s="74"/>
      <c r="O5604" s="73"/>
      <c r="P5604" s="73"/>
    </row>
    <row r="5605" spans="1:34" ht="14.4">
      <c r="A5605" s="27" t="str">
        <f>VLOOKUP(C5605,'user list'!A:B,2,0)</f>
        <v>Admin</v>
      </c>
      <c r="B5605" s="172">
        <v>45812.601504629631</v>
      </c>
      <c r="C5605" s="69" t="s">
        <v>186</v>
      </c>
      <c r="D5605" s="69" t="s">
        <v>1937</v>
      </c>
      <c r="E5605" s="69" t="s">
        <v>1989</v>
      </c>
      <c r="F5605" s="69">
        <v>1848</v>
      </c>
      <c r="G5605" s="69" t="s">
        <v>1939</v>
      </c>
    </row>
    <row r="5606" spans="1:34" ht="14.4">
      <c r="A5606" s="27" t="str">
        <f>VLOOKUP(C5606,'user list'!A:B,2,0)</f>
        <v>Admin</v>
      </c>
      <c r="B5606" s="172">
        <v>45812.60193287037</v>
      </c>
      <c r="C5606" s="69" t="s">
        <v>186</v>
      </c>
      <c r="D5606" s="69" t="s">
        <v>1937</v>
      </c>
      <c r="E5606" s="69" t="s">
        <v>1991</v>
      </c>
      <c r="F5606" s="69">
        <v>1845</v>
      </c>
      <c r="G5606" s="69" t="s">
        <v>1939</v>
      </c>
    </row>
    <row r="5607" spans="1:34" ht="14.4">
      <c r="A5607" s="27" t="str">
        <f>VLOOKUP(C5607,'user list'!A:B,2,0)</f>
        <v>CTO</v>
      </c>
      <c r="B5607" s="172">
        <v>45812.602256944447</v>
      </c>
      <c r="C5607" s="69" t="s">
        <v>207</v>
      </c>
      <c r="D5607" s="69" t="s">
        <v>1937</v>
      </c>
      <c r="E5607" s="69" t="s">
        <v>2514</v>
      </c>
      <c r="F5607" s="69">
        <v>1858</v>
      </c>
      <c r="G5607" s="69" t="s">
        <v>1939</v>
      </c>
      <c r="L5607" s="73"/>
      <c r="M5607" s="73"/>
    </row>
    <row r="5608" spans="1:34" ht="14.4">
      <c r="A5608" s="27" t="str">
        <f>VLOOKUP(C5608,'user list'!A:B,2,0)</f>
        <v>CTO</v>
      </c>
      <c r="B5608" s="172">
        <v>45812.60229166667</v>
      </c>
      <c r="C5608" s="69" t="s">
        <v>207</v>
      </c>
      <c r="D5608" s="69" t="s">
        <v>1937</v>
      </c>
      <c r="E5608" s="69" t="s">
        <v>2499</v>
      </c>
      <c r="F5608" s="69">
        <v>1829</v>
      </c>
      <c r="G5608" s="69" t="s">
        <v>1939</v>
      </c>
      <c r="U5608" s="73"/>
      <c r="V5608" s="73"/>
    </row>
    <row r="5609" spans="1:34" ht="14.4">
      <c r="A5609" s="27" t="str">
        <f>VLOOKUP(C5609,'user list'!A:B,2,0)</f>
        <v>CTO</v>
      </c>
      <c r="B5609" s="172">
        <v>45812.602326388886</v>
      </c>
      <c r="C5609" s="69" t="s">
        <v>207</v>
      </c>
      <c r="D5609" s="69" t="s">
        <v>1937</v>
      </c>
      <c r="E5609" s="69" t="s">
        <v>2477</v>
      </c>
      <c r="F5609" s="69">
        <v>1791</v>
      </c>
      <c r="G5609" s="69" t="s">
        <v>1939</v>
      </c>
      <c r="L5609" s="73"/>
      <c r="M5609" s="73"/>
    </row>
    <row r="5610" spans="1:34" ht="14.4">
      <c r="A5610" s="27" t="str">
        <f>VLOOKUP(C5610,'user list'!A:B,2,0)</f>
        <v>CTO</v>
      </c>
      <c r="B5610" s="172">
        <v>45812.602349537039</v>
      </c>
      <c r="C5610" s="69" t="s">
        <v>207</v>
      </c>
      <c r="D5610" s="69" t="s">
        <v>1937</v>
      </c>
      <c r="E5610" s="69" t="s">
        <v>2470</v>
      </c>
      <c r="F5610" s="69">
        <v>1781</v>
      </c>
      <c r="G5610" s="69" t="s">
        <v>1939</v>
      </c>
    </row>
    <row r="5611" spans="1:34" ht="14.4">
      <c r="A5611" s="27" t="str">
        <f>VLOOKUP(C5611,'user list'!A:B,2,0)</f>
        <v>CTO</v>
      </c>
      <c r="B5611" s="172">
        <v>45812.602384259262</v>
      </c>
      <c r="C5611" s="69" t="s">
        <v>207</v>
      </c>
      <c r="D5611" s="69" t="s">
        <v>1937</v>
      </c>
      <c r="E5611" s="69" t="s">
        <v>2462</v>
      </c>
      <c r="F5611" s="69">
        <v>1759</v>
      </c>
      <c r="G5611" s="69" t="s">
        <v>1939</v>
      </c>
    </row>
    <row r="5612" spans="1:34" ht="14.4">
      <c r="A5612" s="27" t="str">
        <f>VLOOKUP(C5612,'user list'!A:B,2,0)</f>
        <v>CTO</v>
      </c>
      <c r="B5612" s="172">
        <v>45812.602418981478</v>
      </c>
      <c r="C5612" s="69" t="s">
        <v>207</v>
      </c>
      <c r="D5612" s="69" t="s">
        <v>1937</v>
      </c>
      <c r="E5612" s="69" t="s">
        <v>2457</v>
      </c>
      <c r="F5612" s="69">
        <v>1752</v>
      </c>
      <c r="G5612" s="69" t="s">
        <v>1939</v>
      </c>
    </row>
    <row r="5613" spans="1:34" ht="14.4">
      <c r="A5613" s="27" t="str">
        <f>VLOOKUP(C5613,'user list'!A:B,2,0)</f>
        <v>CTO</v>
      </c>
      <c r="B5613" s="172">
        <v>45812.602488425924</v>
      </c>
      <c r="C5613" s="69" t="s">
        <v>207</v>
      </c>
      <c r="D5613" s="69" t="s">
        <v>1937</v>
      </c>
      <c r="E5613" s="69" t="s">
        <v>2528</v>
      </c>
      <c r="F5613" s="69">
        <v>1870</v>
      </c>
      <c r="G5613" s="69" t="s">
        <v>1939</v>
      </c>
    </row>
    <row r="5614" spans="1:34" ht="14.4">
      <c r="A5614" s="27" t="str">
        <f>VLOOKUP(C5614,'user list'!A:B,2,0)</f>
        <v>CTO</v>
      </c>
      <c r="B5614" s="172">
        <v>45812.602638888886</v>
      </c>
      <c r="C5614" s="69" t="s">
        <v>207</v>
      </c>
      <c r="D5614" s="69" t="s">
        <v>1937</v>
      </c>
      <c r="E5614" s="69" t="s">
        <v>2514</v>
      </c>
      <c r="F5614" s="69">
        <v>1858</v>
      </c>
      <c r="G5614" s="69" t="s">
        <v>1939</v>
      </c>
    </row>
    <row r="5615" spans="1:34" ht="14.4">
      <c r="A5615" s="27" t="str">
        <f>VLOOKUP(C5615,'user list'!A:B,2,0)</f>
        <v>CTO</v>
      </c>
      <c r="B5615" s="172">
        <v>45812.602673611109</v>
      </c>
      <c r="C5615" s="69" t="s">
        <v>207</v>
      </c>
      <c r="D5615" s="69" t="s">
        <v>1937</v>
      </c>
      <c r="E5615" s="69" t="s">
        <v>2520</v>
      </c>
      <c r="F5615" s="69">
        <v>1862</v>
      </c>
      <c r="G5615" s="69" t="s">
        <v>1939</v>
      </c>
    </row>
    <row r="5616" spans="1:34" ht="14.4">
      <c r="A5616" s="27" t="str">
        <f>VLOOKUP(C5616,'user list'!A:B,2,0)</f>
        <v>CTO</v>
      </c>
      <c r="B5616" s="172">
        <v>45812.602719907409</v>
      </c>
      <c r="C5616" s="69" t="s">
        <v>207</v>
      </c>
      <c r="D5616" s="69" t="s">
        <v>1937</v>
      </c>
      <c r="E5616" s="69" t="s">
        <v>2528</v>
      </c>
      <c r="F5616" s="69">
        <v>1870</v>
      </c>
      <c r="G5616" s="69" t="s">
        <v>1939</v>
      </c>
      <c r="U5616" s="74"/>
      <c r="X5616" s="74"/>
    </row>
    <row r="5617" spans="1:36" ht="14.4">
      <c r="A5617" s="27" t="str">
        <f>VLOOKUP(C5617,'user list'!A:B,2,0)</f>
        <v>SSDD</v>
      </c>
      <c r="B5617" s="172">
        <v>45812.603009259263</v>
      </c>
      <c r="C5617" s="69" t="s">
        <v>273</v>
      </c>
      <c r="D5617" s="69" t="s">
        <v>1937</v>
      </c>
      <c r="E5617" s="69" t="s">
        <v>1991</v>
      </c>
      <c r="F5617" s="69">
        <v>1832</v>
      </c>
      <c r="G5617" s="69" t="s">
        <v>1939</v>
      </c>
      <c r="L5617" s="73"/>
      <c r="M5617" s="73"/>
    </row>
    <row r="5618" spans="1:36" ht="14.4">
      <c r="A5618" s="27" t="str">
        <f>VLOOKUP(C5618,'user list'!A:B,2,0)</f>
        <v>CTO</v>
      </c>
      <c r="B5618" s="172">
        <v>45812.603136574071</v>
      </c>
      <c r="C5618" s="69" t="s">
        <v>207</v>
      </c>
      <c r="D5618" s="69" t="s">
        <v>1937</v>
      </c>
      <c r="E5618" s="69" t="s">
        <v>2505</v>
      </c>
      <c r="F5618" s="69">
        <v>1849</v>
      </c>
      <c r="G5618" s="69" t="s">
        <v>1939</v>
      </c>
      <c r="L5618" s="73"/>
      <c r="M5618" s="73"/>
    </row>
    <row r="5619" spans="1:36" ht="14.4">
      <c r="A5619" s="27" t="str">
        <f>VLOOKUP(C5619,'user list'!A:B,2,0)</f>
        <v>CTO</v>
      </c>
      <c r="B5619" s="172">
        <v>45812.603171296294</v>
      </c>
      <c r="C5619" s="69" t="s">
        <v>207</v>
      </c>
      <c r="D5619" s="69" t="s">
        <v>1937</v>
      </c>
      <c r="E5619" s="69" t="s">
        <v>2506</v>
      </c>
      <c r="F5619" s="69">
        <v>1850</v>
      </c>
      <c r="G5619" s="69" t="s">
        <v>1939</v>
      </c>
      <c r="R5619" s="73"/>
      <c r="S5619" s="73"/>
    </row>
    <row r="5620" spans="1:36" ht="14.4">
      <c r="A5620" s="27" t="str">
        <f>VLOOKUP(C5620,'user list'!A:B,2,0)</f>
        <v>CTO</v>
      </c>
      <c r="B5620" s="172">
        <v>45812.603206018517</v>
      </c>
      <c r="C5620" s="69" t="s">
        <v>207</v>
      </c>
      <c r="D5620" s="69" t="s">
        <v>1937</v>
      </c>
      <c r="E5620" s="69" t="s">
        <v>2507</v>
      </c>
      <c r="F5620" s="69">
        <v>1852</v>
      </c>
      <c r="G5620" s="69" t="s">
        <v>1939</v>
      </c>
    </row>
    <row r="5621" spans="1:36" ht="14.4">
      <c r="A5621" s="27" t="str">
        <f>VLOOKUP(C5621,'user list'!A:B,2,0)</f>
        <v>CTO</v>
      </c>
      <c r="B5621" s="172">
        <v>45812.60565972222</v>
      </c>
      <c r="C5621" s="69" t="s">
        <v>207</v>
      </c>
      <c r="D5621" s="69" t="s">
        <v>1937</v>
      </c>
      <c r="E5621" s="69" t="s">
        <v>2528</v>
      </c>
      <c r="F5621" s="69">
        <v>1870</v>
      </c>
      <c r="G5621" s="69" t="s">
        <v>1939</v>
      </c>
    </row>
    <row r="5622" spans="1:36" ht="14.4">
      <c r="A5622" s="27" t="str">
        <f>VLOOKUP(C5622,'user list'!A:B,2,0)</f>
        <v>LEDIPO</v>
      </c>
      <c r="B5622" s="172">
        <v>45812.606400462966</v>
      </c>
      <c r="C5622" s="69" t="s">
        <v>222</v>
      </c>
      <c r="D5622" s="69" t="s">
        <v>1937</v>
      </c>
      <c r="E5622" s="69" t="s">
        <v>2529</v>
      </c>
      <c r="F5622" s="69">
        <v>1871</v>
      </c>
      <c r="G5622" s="69" t="s">
        <v>1939</v>
      </c>
    </row>
    <row r="5623" spans="1:36" ht="14.4">
      <c r="A5623" s="27" t="str">
        <f>VLOOKUP(C5623,'user list'!A:B,2,0)</f>
        <v>Admin</v>
      </c>
      <c r="B5623" s="172">
        <v>45812.607928240737</v>
      </c>
      <c r="C5623" s="69" t="s">
        <v>186</v>
      </c>
      <c r="D5623" s="69" t="s">
        <v>1937</v>
      </c>
      <c r="E5623" s="69" t="s">
        <v>2529</v>
      </c>
      <c r="F5623" s="69">
        <v>1871</v>
      </c>
      <c r="G5623" s="69" t="s">
        <v>1939</v>
      </c>
    </row>
    <row r="5624" spans="1:36" ht="14.4">
      <c r="A5624" s="27" t="str">
        <f>VLOOKUP(C5624,'user list'!A:B,2,0)</f>
        <v>Admin</v>
      </c>
      <c r="B5624" s="172">
        <v>45812.60800925926</v>
      </c>
      <c r="C5624" s="69" t="s">
        <v>186</v>
      </c>
      <c r="D5624" s="69" t="s">
        <v>1937</v>
      </c>
      <c r="E5624" s="69" t="s">
        <v>2529</v>
      </c>
      <c r="F5624" s="69">
        <v>1871</v>
      </c>
      <c r="G5624" s="69" t="s">
        <v>1939</v>
      </c>
      <c r="AD5624" s="74"/>
      <c r="AG5624" s="74"/>
      <c r="AJ5624" s="74"/>
    </row>
    <row r="5625" spans="1:36" ht="14.4">
      <c r="A5625" s="27" t="str">
        <f>VLOOKUP(C5625,'user list'!A:B,2,0)</f>
        <v>ITDD</v>
      </c>
      <c r="B5625" s="172">
        <v>45812.608344907407</v>
      </c>
      <c r="C5625" s="69" t="s">
        <v>219</v>
      </c>
      <c r="D5625" s="69" t="s">
        <v>1937</v>
      </c>
      <c r="E5625" s="69" t="s">
        <v>2505</v>
      </c>
      <c r="F5625" s="69">
        <v>1849</v>
      </c>
      <c r="G5625" s="69" t="s">
        <v>1939</v>
      </c>
      <c r="L5625" s="73"/>
      <c r="M5625" s="73"/>
    </row>
    <row r="5626" spans="1:36" ht="14.4">
      <c r="A5626" s="27" t="str">
        <f>VLOOKUP(C5626,'user list'!A:B,2,0)</f>
        <v>ITDD</v>
      </c>
      <c r="B5626" s="172">
        <v>45812.608391203707</v>
      </c>
      <c r="C5626" s="69" t="s">
        <v>219</v>
      </c>
      <c r="D5626" s="69" t="s">
        <v>1937</v>
      </c>
      <c r="E5626" s="69" t="s">
        <v>2506</v>
      </c>
      <c r="F5626" s="69">
        <v>1850</v>
      </c>
      <c r="G5626" s="69" t="s">
        <v>1939</v>
      </c>
      <c r="L5626" s="73"/>
      <c r="M5626" s="73"/>
    </row>
    <row r="5627" spans="1:36" ht="14.4">
      <c r="A5627" s="27" t="str">
        <f>VLOOKUP(C5627,'user list'!A:B,2,0)</f>
        <v>LEDIPO</v>
      </c>
      <c r="B5627" s="172">
        <v>45812.608518518522</v>
      </c>
      <c r="C5627" s="69" t="s">
        <v>222</v>
      </c>
      <c r="D5627" s="69" t="s">
        <v>1937</v>
      </c>
      <c r="E5627" s="69" t="s">
        <v>2520</v>
      </c>
      <c r="F5627" s="69">
        <v>1862</v>
      </c>
      <c r="G5627" s="69" t="s">
        <v>1939</v>
      </c>
      <c r="R5627" s="73"/>
      <c r="S5627" s="73"/>
    </row>
    <row r="5628" spans="1:36" ht="14.4">
      <c r="A5628" s="27" t="str">
        <f>VLOOKUP(C5628,'user list'!A:B,2,0)</f>
        <v>LEDIPO</v>
      </c>
      <c r="B5628" s="172">
        <v>45812.608634259261</v>
      </c>
      <c r="C5628" s="69" t="s">
        <v>222</v>
      </c>
      <c r="D5628" s="69" t="s">
        <v>1937</v>
      </c>
      <c r="E5628" s="69" t="s">
        <v>2520</v>
      </c>
      <c r="F5628" s="69">
        <v>1862</v>
      </c>
      <c r="G5628" s="69" t="s">
        <v>2441</v>
      </c>
    </row>
    <row r="5629" spans="1:36" ht="14.4">
      <c r="A5629" s="27" t="str">
        <f>VLOOKUP(C5629,'user list'!A:B,2,0)</f>
        <v>DPOS</v>
      </c>
      <c r="B5629" s="172">
        <v>45812.608657407407</v>
      </c>
      <c r="C5629" s="69" t="s">
        <v>213</v>
      </c>
      <c r="D5629" s="69" t="s">
        <v>1937</v>
      </c>
      <c r="E5629" s="69" t="s">
        <v>2526</v>
      </c>
      <c r="F5629" s="69">
        <v>1868</v>
      </c>
      <c r="G5629" s="69" t="s">
        <v>1939</v>
      </c>
    </row>
    <row r="5630" spans="1:36" ht="14.4">
      <c r="A5630" s="27" t="str">
        <f>VLOOKUP(C5630,'user list'!A:B,2,0)</f>
        <v>DPOS</v>
      </c>
      <c r="B5630" s="172">
        <v>45812.608877314815</v>
      </c>
      <c r="C5630" s="69" t="s">
        <v>213</v>
      </c>
      <c r="D5630" s="69" t="s">
        <v>1937</v>
      </c>
      <c r="E5630" s="69" t="s">
        <v>2526</v>
      </c>
      <c r="F5630" s="69">
        <v>1868</v>
      </c>
      <c r="G5630" s="69" t="s">
        <v>1939</v>
      </c>
    </row>
    <row r="5631" spans="1:36" ht="14.4">
      <c r="A5631" s="27" t="str">
        <f>VLOOKUP(C5631,'user list'!A:B,2,0)</f>
        <v>OCA</v>
      </c>
      <c r="B5631" s="172">
        <v>45812.609120370369</v>
      </c>
      <c r="C5631" s="69" t="s">
        <v>228</v>
      </c>
      <c r="D5631" s="69" t="s">
        <v>1937</v>
      </c>
      <c r="E5631" s="69" t="s">
        <v>2530</v>
      </c>
      <c r="F5631" s="69">
        <v>1872</v>
      </c>
      <c r="G5631" s="69" t="s">
        <v>2440</v>
      </c>
      <c r="R5631" s="73"/>
      <c r="S5631" s="73"/>
    </row>
    <row r="5632" spans="1:36" ht="14.4">
      <c r="A5632" s="27" t="str">
        <f>VLOOKUP(C5632,'user list'!A:B,2,0)</f>
        <v>Admin</v>
      </c>
      <c r="B5632" s="172">
        <v>45812.609131944446</v>
      </c>
      <c r="C5632" s="69" t="s">
        <v>186</v>
      </c>
      <c r="D5632" s="69" t="s">
        <v>1937</v>
      </c>
      <c r="E5632" s="69" t="s">
        <v>2530</v>
      </c>
      <c r="F5632" s="69">
        <v>1872</v>
      </c>
      <c r="G5632" s="69" t="s">
        <v>1948</v>
      </c>
    </row>
    <row r="5633" spans="1:33" ht="14.4">
      <c r="A5633" s="27" t="str">
        <f>VLOOKUP(C5633,'user list'!A:B,2,0)</f>
        <v>Admin</v>
      </c>
      <c r="B5633" s="172">
        <v>45812.609131944446</v>
      </c>
      <c r="C5633" s="69" t="s">
        <v>186</v>
      </c>
      <c r="D5633" s="69" t="s">
        <v>1937</v>
      </c>
      <c r="E5633" s="69" t="s">
        <v>2530</v>
      </c>
      <c r="F5633" s="69">
        <v>1872</v>
      </c>
      <c r="G5633" s="69" t="s">
        <v>1948</v>
      </c>
    </row>
    <row r="5634" spans="1:33" ht="14.4">
      <c r="A5634" s="27" t="str">
        <f>VLOOKUP(C5634,'user list'!A:B,2,0)</f>
        <v>Admin</v>
      </c>
      <c r="B5634" s="172">
        <v>45812.609143518515</v>
      </c>
      <c r="C5634" s="69" t="s">
        <v>186</v>
      </c>
      <c r="D5634" s="69" t="s">
        <v>1937</v>
      </c>
      <c r="E5634" s="69" t="s">
        <v>2530</v>
      </c>
      <c r="F5634" s="69">
        <v>1872</v>
      </c>
      <c r="G5634" s="69" t="s">
        <v>1948</v>
      </c>
      <c r="L5634" s="73"/>
      <c r="M5634" s="73"/>
    </row>
    <row r="5635" spans="1:33" ht="14.4">
      <c r="A5635" s="27" t="str">
        <f>VLOOKUP(C5635,'user list'!A:B,2,0)</f>
        <v>Admin</v>
      </c>
      <c r="B5635" s="172">
        <v>45812.609143518515</v>
      </c>
      <c r="C5635" s="69" t="s">
        <v>186</v>
      </c>
      <c r="D5635" s="69" t="s">
        <v>1937</v>
      </c>
      <c r="E5635" s="69" t="s">
        <v>2530</v>
      </c>
      <c r="F5635" s="69">
        <v>1872</v>
      </c>
      <c r="G5635" s="69" t="s">
        <v>1947</v>
      </c>
    </row>
    <row r="5636" spans="1:33" ht="14.4">
      <c r="A5636" s="27" t="str">
        <f>VLOOKUP(C5636,'user list'!A:B,2,0)</f>
        <v>OCA</v>
      </c>
      <c r="B5636" s="172">
        <v>45812.609305555554</v>
      </c>
      <c r="C5636" s="69" t="s">
        <v>228</v>
      </c>
      <c r="D5636" s="69" t="s">
        <v>1937</v>
      </c>
      <c r="E5636" s="69" t="s">
        <v>2530</v>
      </c>
      <c r="F5636" s="69">
        <v>1872</v>
      </c>
      <c r="G5636" s="69" t="s">
        <v>1939</v>
      </c>
    </row>
    <row r="5637" spans="1:33" ht="14.4">
      <c r="A5637" s="27" t="str">
        <f>VLOOKUP(C5637,'user list'!A:B,2,0)</f>
        <v>CAD</v>
      </c>
      <c r="B5637" s="172">
        <v>45812.610358796293</v>
      </c>
      <c r="C5637" s="69" t="s">
        <v>196</v>
      </c>
      <c r="D5637" s="69" t="s">
        <v>1937</v>
      </c>
      <c r="E5637" s="69">
        <v>1</v>
      </c>
      <c r="F5637" s="69">
        <v>1736</v>
      </c>
      <c r="G5637" s="69" t="s">
        <v>1939</v>
      </c>
    </row>
    <row r="5638" spans="1:33" ht="14.4">
      <c r="A5638" s="27" t="str">
        <f>VLOOKUP(C5638,'user list'!A:B,2,0)</f>
        <v>Admin</v>
      </c>
      <c r="B5638" s="172">
        <v>45812.611689814818</v>
      </c>
      <c r="C5638" s="69" t="s">
        <v>186</v>
      </c>
      <c r="D5638" s="69" t="s">
        <v>1937</v>
      </c>
      <c r="E5638" s="69" t="s">
        <v>2530</v>
      </c>
      <c r="F5638" s="69">
        <v>1872</v>
      </c>
      <c r="G5638" s="69" t="s">
        <v>1939</v>
      </c>
    </row>
    <row r="5639" spans="1:33" ht="14.4">
      <c r="A5639" s="27" t="str">
        <f>VLOOKUP(C5639,'user list'!A:B,2,0)</f>
        <v>OCA</v>
      </c>
      <c r="B5639" s="172">
        <v>45812.611956018518</v>
      </c>
      <c r="C5639" s="69" t="s">
        <v>228</v>
      </c>
      <c r="D5639" s="69" t="s">
        <v>1937</v>
      </c>
      <c r="E5639" s="69" t="s">
        <v>2531</v>
      </c>
      <c r="F5639" s="69">
        <v>1873</v>
      </c>
      <c r="G5639" s="69" t="s">
        <v>2440</v>
      </c>
    </row>
    <row r="5640" spans="1:33" ht="14.4">
      <c r="A5640" s="27" t="str">
        <f>VLOOKUP(C5640,'user list'!A:B,2,0)</f>
        <v>Admin</v>
      </c>
      <c r="B5640" s="172">
        <v>45812.611956018518</v>
      </c>
      <c r="C5640" s="69" t="s">
        <v>186</v>
      </c>
      <c r="D5640" s="69" t="s">
        <v>1937</v>
      </c>
      <c r="E5640" s="69" t="s">
        <v>2531</v>
      </c>
      <c r="F5640" s="69">
        <v>1873</v>
      </c>
      <c r="G5640" s="69" t="s">
        <v>1948</v>
      </c>
    </row>
    <row r="5641" spans="1:33" ht="14.4">
      <c r="A5641" s="27" t="str">
        <f>VLOOKUP(C5641,'user list'!A:B,2,0)</f>
        <v>Admin</v>
      </c>
      <c r="B5641" s="172">
        <v>45812.611956018518</v>
      </c>
      <c r="C5641" s="69" t="s">
        <v>186</v>
      </c>
      <c r="D5641" s="69" t="s">
        <v>1937</v>
      </c>
      <c r="E5641" s="69" t="s">
        <v>2531</v>
      </c>
      <c r="F5641" s="69">
        <v>1873</v>
      </c>
      <c r="G5641" s="69" t="s">
        <v>1948</v>
      </c>
    </row>
    <row r="5642" spans="1:33" ht="14.4">
      <c r="A5642" s="27" t="str">
        <f>VLOOKUP(C5642,'user list'!A:B,2,0)</f>
        <v>Admin</v>
      </c>
      <c r="B5642" s="172">
        <v>45812.611967592595</v>
      </c>
      <c r="C5642" s="69" t="s">
        <v>186</v>
      </c>
      <c r="D5642" s="69" t="s">
        <v>1937</v>
      </c>
      <c r="E5642" s="69" t="s">
        <v>2531</v>
      </c>
      <c r="F5642" s="69">
        <v>1873</v>
      </c>
      <c r="G5642" s="69" t="s">
        <v>1948</v>
      </c>
    </row>
    <row r="5643" spans="1:33" ht="14.4">
      <c r="A5643" s="27" t="str">
        <f>VLOOKUP(C5643,'user list'!A:B,2,0)</f>
        <v>Admin</v>
      </c>
      <c r="B5643" s="172">
        <v>45812.611967592595</v>
      </c>
      <c r="C5643" s="69" t="s">
        <v>186</v>
      </c>
      <c r="D5643" s="69" t="s">
        <v>1937</v>
      </c>
      <c r="E5643" s="69" t="s">
        <v>2531</v>
      </c>
      <c r="F5643" s="69">
        <v>1873</v>
      </c>
      <c r="G5643" s="69" t="s">
        <v>1947</v>
      </c>
    </row>
    <row r="5644" spans="1:33" ht="14.4">
      <c r="A5644" s="27" t="str">
        <f>VLOOKUP(C5644,'user list'!A:B,2,0)</f>
        <v>OCA</v>
      </c>
      <c r="B5644" s="172">
        <v>45812.612002314818</v>
      </c>
      <c r="C5644" s="69" t="s">
        <v>228</v>
      </c>
      <c r="D5644" s="69" t="s">
        <v>1937</v>
      </c>
      <c r="E5644" s="69" t="s">
        <v>2531</v>
      </c>
      <c r="F5644" s="69">
        <v>1873</v>
      </c>
      <c r="G5644" s="69" t="s">
        <v>1939</v>
      </c>
    </row>
    <row r="5645" spans="1:33" ht="14.4">
      <c r="A5645" s="27" t="str">
        <f>VLOOKUP(C5645,'user list'!A:B,2,0)</f>
        <v>CTO</v>
      </c>
      <c r="B5645" s="172">
        <v>45812.612268518518</v>
      </c>
      <c r="C5645" s="69" t="s">
        <v>207</v>
      </c>
      <c r="D5645" s="69" t="s">
        <v>1937</v>
      </c>
      <c r="E5645" s="69" t="s">
        <v>2457</v>
      </c>
      <c r="F5645" s="69">
        <v>1752</v>
      </c>
      <c r="G5645" s="69" t="s">
        <v>1939</v>
      </c>
      <c r="AD5645" s="74"/>
      <c r="AG5645" s="74"/>
    </row>
    <row r="5646" spans="1:33" ht="14.4">
      <c r="A5646" s="27" t="str">
        <f>VLOOKUP(C5646,'user list'!A:B,2,0)</f>
        <v>CTO</v>
      </c>
      <c r="B5646" s="172">
        <v>45812.612291666665</v>
      </c>
      <c r="C5646" s="69" t="s">
        <v>207</v>
      </c>
      <c r="D5646" s="69" t="s">
        <v>1937</v>
      </c>
      <c r="E5646" s="69" t="s">
        <v>2462</v>
      </c>
      <c r="F5646" s="69">
        <v>1759</v>
      </c>
      <c r="G5646" s="69" t="s">
        <v>1939</v>
      </c>
      <c r="L5646" s="73"/>
      <c r="M5646" s="73"/>
    </row>
    <row r="5647" spans="1:33" ht="14.4">
      <c r="A5647" s="27" t="str">
        <f>VLOOKUP(C5647,'user list'!A:B,2,0)</f>
        <v>CTO</v>
      </c>
      <c r="B5647" s="172">
        <v>45812.612326388888</v>
      </c>
      <c r="C5647" s="69" t="s">
        <v>207</v>
      </c>
      <c r="D5647" s="69" t="s">
        <v>1937</v>
      </c>
      <c r="E5647" s="69" t="s">
        <v>2470</v>
      </c>
      <c r="F5647" s="69">
        <v>1781</v>
      </c>
      <c r="G5647" s="69" t="s">
        <v>1939</v>
      </c>
      <c r="L5647" s="73"/>
      <c r="M5647" s="73"/>
    </row>
    <row r="5648" spans="1:33" ht="14.4">
      <c r="A5648" s="27" t="str">
        <f>VLOOKUP(C5648,'user list'!A:B,2,0)</f>
        <v>CTO</v>
      </c>
      <c r="B5648" s="172">
        <v>45812.612349537034</v>
      </c>
      <c r="C5648" s="69" t="s">
        <v>207</v>
      </c>
      <c r="D5648" s="69" t="s">
        <v>1937</v>
      </c>
      <c r="E5648" s="69" t="s">
        <v>2477</v>
      </c>
      <c r="F5648" s="69">
        <v>1791</v>
      </c>
      <c r="G5648" s="69" t="s">
        <v>1939</v>
      </c>
      <c r="R5648" s="73"/>
      <c r="S5648" s="73"/>
    </row>
    <row r="5649" spans="1:31" ht="14.4">
      <c r="A5649" s="27" t="str">
        <f>VLOOKUP(C5649,'user list'!A:B,2,0)</f>
        <v>CTO</v>
      </c>
      <c r="B5649" s="172">
        <v>45812.612372685187</v>
      </c>
      <c r="C5649" s="69" t="s">
        <v>207</v>
      </c>
      <c r="D5649" s="69" t="s">
        <v>1937</v>
      </c>
      <c r="E5649" s="69" t="s">
        <v>2499</v>
      </c>
      <c r="F5649" s="69">
        <v>1829</v>
      </c>
      <c r="G5649" s="69" t="s">
        <v>1939</v>
      </c>
    </row>
    <row r="5650" spans="1:31" ht="14.4">
      <c r="A5650" s="27" t="str">
        <f>VLOOKUP(C5650,'user list'!A:B,2,0)</f>
        <v>CTO</v>
      </c>
      <c r="B5650" s="172">
        <v>45812.612395833334</v>
      </c>
      <c r="C5650" s="69" t="s">
        <v>207</v>
      </c>
      <c r="D5650" s="69" t="s">
        <v>1937</v>
      </c>
      <c r="E5650" s="69" t="s">
        <v>2514</v>
      </c>
      <c r="F5650" s="69">
        <v>1858</v>
      </c>
      <c r="G5650" s="69" t="s">
        <v>1939</v>
      </c>
    </row>
    <row r="5651" spans="1:31" ht="14.4">
      <c r="A5651" s="27" t="str">
        <f>VLOOKUP(C5651,'user list'!A:B,2,0)</f>
        <v>CTO</v>
      </c>
      <c r="B5651" s="172">
        <v>45812.612430555557</v>
      </c>
      <c r="C5651" s="69" t="s">
        <v>207</v>
      </c>
      <c r="D5651" s="69" t="s">
        <v>1937</v>
      </c>
      <c r="E5651" s="69" t="s">
        <v>2528</v>
      </c>
      <c r="F5651" s="69">
        <v>1870</v>
      </c>
      <c r="G5651" s="69" t="s">
        <v>1939</v>
      </c>
    </row>
    <row r="5652" spans="1:31" ht="14.4">
      <c r="A5652" s="27" t="str">
        <f>VLOOKUP(C5652,'user list'!A:B,2,0)</f>
        <v>CTO</v>
      </c>
      <c r="B5652" s="172">
        <v>45812.612569444442</v>
      </c>
      <c r="C5652" s="69" t="s">
        <v>207</v>
      </c>
      <c r="D5652" s="69" t="s">
        <v>1937</v>
      </c>
      <c r="E5652" s="69">
        <v>1</v>
      </c>
      <c r="F5652" s="69">
        <v>1748</v>
      </c>
      <c r="G5652" s="69" t="s">
        <v>1939</v>
      </c>
      <c r="R5652" s="73"/>
      <c r="S5652" s="73"/>
    </row>
    <row r="5653" spans="1:31" ht="14.4">
      <c r="A5653" s="27" t="str">
        <f>VLOOKUP(C5653,'user list'!A:B,2,0)</f>
        <v>OCA</v>
      </c>
      <c r="B5653" s="172">
        <v>45812.613043981481</v>
      </c>
      <c r="C5653" s="69" t="s">
        <v>227</v>
      </c>
      <c r="D5653" s="69" t="s">
        <v>1937</v>
      </c>
      <c r="E5653" s="69" t="s">
        <v>2530</v>
      </c>
      <c r="F5653" s="69">
        <v>1872</v>
      </c>
      <c r="G5653" s="69" t="s">
        <v>1939</v>
      </c>
    </row>
    <row r="5654" spans="1:31" ht="14.4">
      <c r="A5654" s="27" t="str">
        <f>VLOOKUP(C5654,'user list'!A:B,2,0)</f>
        <v>CTO</v>
      </c>
      <c r="B5654" s="172">
        <v>45812.613206018519</v>
      </c>
      <c r="C5654" s="69" t="s">
        <v>207</v>
      </c>
      <c r="D5654" s="69" t="s">
        <v>1937</v>
      </c>
      <c r="E5654" s="69">
        <v>1</v>
      </c>
      <c r="F5654" s="69">
        <v>1748</v>
      </c>
      <c r="G5654" s="69" t="s">
        <v>1947</v>
      </c>
      <c r="R5654" s="73"/>
      <c r="S5654" s="73"/>
    </row>
    <row r="5655" spans="1:31" ht="14.4">
      <c r="A5655" s="27" t="str">
        <f>VLOOKUP(C5655,'user list'!A:B,2,0)</f>
        <v>CTO</v>
      </c>
      <c r="B5655" s="172">
        <v>45812.613206018519</v>
      </c>
      <c r="C5655" s="69" t="s">
        <v>207</v>
      </c>
      <c r="D5655" s="69" t="s">
        <v>1937</v>
      </c>
      <c r="E5655" s="69">
        <v>1</v>
      </c>
      <c r="F5655" s="69">
        <v>1748</v>
      </c>
      <c r="G5655" s="69" t="s">
        <v>1948</v>
      </c>
    </row>
    <row r="5656" spans="1:31" ht="14.4">
      <c r="A5656" s="27" t="str">
        <f>VLOOKUP(C5656,'user list'!A:B,2,0)</f>
        <v>CTO</v>
      </c>
      <c r="B5656" s="172">
        <v>45812.613206018519</v>
      </c>
      <c r="C5656" s="69" t="s">
        <v>207</v>
      </c>
      <c r="D5656" s="69" t="s">
        <v>1937</v>
      </c>
      <c r="E5656" s="69">
        <v>1</v>
      </c>
      <c r="F5656" s="69">
        <v>1748</v>
      </c>
      <c r="G5656" s="69" t="s">
        <v>1939</v>
      </c>
    </row>
    <row r="5657" spans="1:31" ht="14.4">
      <c r="A5657" s="27" t="str">
        <f>VLOOKUP(C5657,'user list'!A:B,2,0)</f>
        <v>OCA</v>
      </c>
      <c r="B5657" s="172">
        <v>45812.613275462965</v>
      </c>
      <c r="C5657" s="69" t="s">
        <v>227</v>
      </c>
      <c r="D5657" s="69" t="s">
        <v>1937</v>
      </c>
      <c r="E5657" s="69" t="s">
        <v>2530</v>
      </c>
      <c r="F5657" s="69">
        <v>1872</v>
      </c>
      <c r="G5657" s="69" t="s">
        <v>1939</v>
      </c>
    </row>
    <row r="5658" spans="1:31" ht="14.4">
      <c r="A5658" s="27" t="str">
        <f>VLOOKUP(C5658,'user list'!A:B,2,0)</f>
        <v>CTO</v>
      </c>
      <c r="B5658" s="172">
        <v>45812.613287037035</v>
      </c>
      <c r="C5658" s="69" t="s">
        <v>207</v>
      </c>
      <c r="D5658" s="69" t="s">
        <v>1937</v>
      </c>
      <c r="E5658" s="69">
        <v>1</v>
      </c>
      <c r="F5658" s="69">
        <v>1748</v>
      </c>
      <c r="G5658" s="69" t="s">
        <v>1939</v>
      </c>
      <c r="AD5658" s="73"/>
      <c r="AE5658" s="73"/>
    </row>
    <row r="5659" spans="1:31" ht="14.4">
      <c r="A5659" s="27" t="str">
        <f>VLOOKUP(C5659,'user list'!A:B,2,0)</f>
        <v>OCA</v>
      </c>
      <c r="B5659" s="172">
        <v>45812.613530092596</v>
      </c>
      <c r="C5659" s="69" t="s">
        <v>227</v>
      </c>
      <c r="D5659" s="69" t="s">
        <v>1937</v>
      </c>
      <c r="E5659" s="69" t="s">
        <v>2444</v>
      </c>
      <c r="F5659" s="69">
        <v>1730</v>
      </c>
      <c r="G5659" s="69" t="s">
        <v>1939</v>
      </c>
    </row>
    <row r="5660" spans="1:31" ht="14.4">
      <c r="A5660" s="27" t="str">
        <f>VLOOKUP(C5660,'user list'!A:B,2,0)</f>
        <v>OCA</v>
      </c>
      <c r="B5660" s="172">
        <v>45812.613599537035</v>
      </c>
      <c r="C5660" s="69" t="s">
        <v>227</v>
      </c>
      <c r="D5660" s="69" t="s">
        <v>1937</v>
      </c>
      <c r="E5660" s="69" t="s">
        <v>2444</v>
      </c>
      <c r="F5660" s="69">
        <v>1730</v>
      </c>
      <c r="G5660" s="69" t="s">
        <v>1939</v>
      </c>
      <c r="L5660" s="73"/>
      <c r="M5660" s="73"/>
    </row>
    <row r="5661" spans="1:31" ht="14.4">
      <c r="A5661" s="27" t="str">
        <f>VLOOKUP(C5661,'user list'!A:B,2,0)</f>
        <v>OCA</v>
      </c>
      <c r="B5661" s="172">
        <v>45812.613819444443</v>
      </c>
      <c r="C5661" s="69" t="s">
        <v>227</v>
      </c>
      <c r="D5661" s="69" t="s">
        <v>1937</v>
      </c>
      <c r="E5661" s="69" t="s">
        <v>2531</v>
      </c>
      <c r="F5661" s="69">
        <v>1873</v>
      </c>
      <c r="G5661" s="69" t="s">
        <v>1939</v>
      </c>
    </row>
    <row r="5662" spans="1:31" ht="14.4">
      <c r="A5662" s="27" t="str">
        <f>VLOOKUP(C5662,'user list'!A:B,2,0)</f>
        <v>OCM</v>
      </c>
      <c r="B5662" s="172">
        <v>45812.614259259259</v>
      </c>
      <c r="C5662" s="69" t="s">
        <v>231</v>
      </c>
      <c r="D5662" s="69" t="s">
        <v>1937</v>
      </c>
      <c r="E5662" s="69" t="s">
        <v>2039</v>
      </c>
      <c r="F5662" s="69">
        <v>1874</v>
      </c>
      <c r="G5662" s="69" t="s">
        <v>2440</v>
      </c>
    </row>
    <row r="5663" spans="1:31" ht="14.4">
      <c r="A5663" s="27" t="str">
        <f>VLOOKUP(C5663,'user list'!A:B,2,0)</f>
        <v>Admin</v>
      </c>
      <c r="B5663" s="172">
        <v>45812.614270833335</v>
      </c>
      <c r="C5663" s="69" t="s">
        <v>186</v>
      </c>
      <c r="D5663" s="69" t="s">
        <v>1937</v>
      </c>
      <c r="E5663" s="69" t="s">
        <v>2039</v>
      </c>
      <c r="F5663" s="69">
        <v>1874</v>
      </c>
      <c r="G5663" s="69" t="s">
        <v>1948</v>
      </c>
    </row>
    <row r="5664" spans="1:31" ht="14.4">
      <c r="A5664" s="27" t="str">
        <f>VLOOKUP(C5664,'user list'!A:B,2,0)</f>
        <v>Admin</v>
      </c>
      <c r="B5664" s="172">
        <v>45812.614270833335</v>
      </c>
      <c r="C5664" s="69" t="s">
        <v>186</v>
      </c>
      <c r="D5664" s="69" t="s">
        <v>1937</v>
      </c>
      <c r="E5664" s="69" t="s">
        <v>2039</v>
      </c>
      <c r="F5664" s="69">
        <v>1874</v>
      </c>
      <c r="G5664" s="69" t="s">
        <v>1947</v>
      </c>
      <c r="R5664" s="73"/>
      <c r="S5664" s="73"/>
    </row>
    <row r="5665" spans="1:51" ht="14.4">
      <c r="A5665" s="27" t="str">
        <f>VLOOKUP(C5665,'user list'!A:B,2,0)</f>
        <v>Admin</v>
      </c>
      <c r="B5665" s="172">
        <v>45812.614270833335</v>
      </c>
      <c r="C5665" s="69" t="s">
        <v>186</v>
      </c>
      <c r="D5665" s="69" t="s">
        <v>1937</v>
      </c>
      <c r="E5665" s="69" t="s">
        <v>2039</v>
      </c>
      <c r="F5665" s="69">
        <v>1874</v>
      </c>
      <c r="G5665" s="69" t="s">
        <v>1948</v>
      </c>
    </row>
    <row r="5666" spans="1:51" ht="14.4">
      <c r="A5666" s="27" t="str">
        <f>VLOOKUP(C5666,'user list'!A:B,2,0)</f>
        <v>Admin</v>
      </c>
      <c r="B5666" s="172">
        <v>45812.614270833335</v>
      </c>
      <c r="C5666" s="69" t="s">
        <v>186</v>
      </c>
      <c r="D5666" s="69" t="s">
        <v>1937</v>
      </c>
      <c r="E5666" s="69" t="s">
        <v>2039</v>
      </c>
      <c r="F5666" s="69">
        <v>1874</v>
      </c>
      <c r="G5666" s="69" t="s">
        <v>1948</v>
      </c>
      <c r="O5666" s="73"/>
      <c r="P5666" s="73"/>
    </row>
    <row r="5667" spans="1:51" ht="14.4">
      <c r="A5667" s="27" t="str">
        <f>VLOOKUP(C5667,'user list'!A:B,2,0)</f>
        <v>Admin</v>
      </c>
      <c r="B5667" s="172">
        <v>45812.614872685182</v>
      </c>
      <c r="C5667" s="69" t="s">
        <v>186</v>
      </c>
      <c r="D5667" s="69" t="s">
        <v>1937</v>
      </c>
      <c r="E5667" s="69" t="s">
        <v>2531</v>
      </c>
      <c r="F5667" s="69">
        <v>1873</v>
      </c>
      <c r="G5667" s="69" t="s">
        <v>1939</v>
      </c>
    </row>
    <row r="5668" spans="1:51" ht="14.4">
      <c r="A5668" s="27" t="str">
        <f>VLOOKUP(C5668,'user list'!A:B,2,0)</f>
        <v>Admin</v>
      </c>
      <c r="B5668" s="172">
        <v>45812.615335648145</v>
      </c>
      <c r="C5668" s="69" t="s">
        <v>186</v>
      </c>
      <c r="D5668" s="69" t="s">
        <v>1937</v>
      </c>
      <c r="E5668" s="69" t="s">
        <v>2039</v>
      </c>
      <c r="F5668" s="69">
        <v>1874</v>
      </c>
      <c r="G5668" s="69" t="s">
        <v>1939</v>
      </c>
    </row>
    <row r="5669" spans="1:51" ht="14.4">
      <c r="A5669" s="27" t="str">
        <f>VLOOKUP(C5669,'user list'!A:B,2,0)</f>
        <v>OCA</v>
      </c>
      <c r="B5669" s="172">
        <v>45812.615879629629</v>
      </c>
      <c r="C5669" s="69" t="s">
        <v>228</v>
      </c>
      <c r="D5669" s="69" t="s">
        <v>1937</v>
      </c>
      <c r="E5669" s="69" t="s">
        <v>2531</v>
      </c>
      <c r="F5669" s="69">
        <v>1873</v>
      </c>
      <c r="G5669" s="69" t="s">
        <v>1939</v>
      </c>
    </row>
    <row r="5670" spans="1:51" ht="14.4">
      <c r="A5670" s="27" t="str">
        <f>VLOOKUP(C5670,'user list'!A:B,2,0)</f>
        <v>HCDRD</v>
      </c>
      <c r="B5670" s="172">
        <v>45812.617731481485</v>
      </c>
      <c r="C5670" s="69" t="s">
        <v>216</v>
      </c>
      <c r="D5670" s="69" t="s">
        <v>1937</v>
      </c>
      <c r="E5670" s="69" t="s">
        <v>2514</v>
      </c>
      <c r="F5670" s="69">
        <v>1858</v>
      </c>
      <c r="G5670" s="69" t="s">
        <v>1939</v>
      </c>
    </row>
    <row r="5671" spans="1:51" ht="14.4">
      <c r="A5671" s="27" t="str">
        <f>VLOOKUP(C5671,'user list'!A:B,2,0)</f>
        <v>CTO</v>
      </c>
      <c r="B5671" s="172">
        <v>45812.61917824074</v>
      </c>
      <c r="C5671" s="69" t="s">
        <v>207</v>
      </c>
      <c r="D5671" s="69" t="s">
        <v>1937</v>
      </c>
      <c r="E5671" s="69" t="s">
        <v>2528</v>
      </c>
      <c r="F5671" s="69">
        <v>1870</v>
      </c>
      <c r="G5671" s="69" t="s">
        <v>1939</v>
      </c>
      <c r="AV5671" s="74"/>
      <c r="AY5671" s="74"/>
    </row>
    <row r="5672" spans="1:51" ht="14.4">
      <c r="A5672" s="27" t="str">
        <f>VLOOKUP(C5672,'user list'!A:B,2,0)</f>
        <v>HCDRD</v>
      </c>
      <c r="B5672" s="172">
        <v>45812.61922453704</v>
      </c>
      <c r="C5672" s="69" t="s">
        <v>216</v>
      </c>
      <c r="D5672" s="69" t="s">
        <v>1937</v>
      </c>
      <c r="E5672" s="69" t="s">
        <v>2463</v>
      </c>
      <c r="F5672" s="69">
        <v>1760</v>
      </c>
      <c r="G5672" s="69" t="s">
        <v>1939</v>
      </c>
      <c r="L5672" s="73"/>
      <c r="M5672" s="73"/>
    </row>
    <row r="5673" spans="1:51" ht="14.4">
      <c r="A5673" s="27" t="str">
        <f>VLOOKUP(C5673,'user list'!A:B,2,0)</f>
        <v>HCDRD</v>
      </c>
      <c r="B5673" s="172">
        <v>45812.61954861111</v>
      </c>
      <c r="C5673" s="69" t="s">
        <v>216</v>
      </c>
      <c r="D5673" s="69" t="s">
        <v>1937</v>
      </c>
      <c r="E5673" s="69" t="s">
        <v>2463</v>
      </c>
      <c r="F5673" s="69">
        <v>1760</v>
      </c>
      <c r="G5673" s="69" t="s">
        <v>1947</v>
      </c>
      <c r="L5673" s="73"/>
      <c r="M5673" s="73"/>
    </row>
    <row r="5674" spans="1:51" ht="14.4">
      <c r="A5674" s="27" t="str">
        <f>VLOOKUP(C5674,'user list'!A:B,2,0)</f>
        <v>HCDRD</v>
      </c>
      <c r="B5674" s="172">
        <v>45812.61954861111</v>
      </c>
      <c r="C5674" s="69" t="s">
        <v>216</v>
      </c>
      <c r="D5674" s="69" t="s">
        <v>1937</v>
      </c>
      <c r="E5674" s="69" t="s">
        <v>2463</v>
      </c>
      <c r="F5674" s="69">
        <v>1760</v>
      </c>
      <c r="G5674" s="69" t="s">
        <v>1948</v>
      </c>
      <c r="O5674" s="73"/>
      <c r="P5674" s="73"/>
    </row>
    <row r="5675" spans="1:51" ht="14.4">
      <c r="A5675" s="27" t="str">
        <f>VLOOKUP(C5675,'user list'!A:B,2,0)</f>
        <v>HCDRD</v>
      </c>
      <c r="B5675" s="172">
        <v>45812.619560185187</v>
      </c>
      <c r="C5675" s="69" t="s">
        <v>216</v>
      </c>
      <c r="D5675" s="69" t="s">
        <v>1937</v>
      </c>
      <c r="E5675" s="69" t="s">
        <v>2463</v>
      </c>
      <c r="F5675" s="69">
        <v>1760</v>
      </c>
      <c r="G5675" s="69" t="s">
        <v>1939</v>
      </c>
    </row>
    <row r="5676" spans="1:51" ht="14.4">
      <c r="A5676" s="27" t="str">
        <f>VLOOKUP(C5676,'user list'!A:B,2,0)</f>
        <v>Admin</v>
      </c>
      <c r="B5676" s="172">
        <v>45812.619560185187</v>
      </c>
      <c r="C5676" s="69" t="s">
        <v>186</v>
      </c>
      <c r="D5676" s="69" t="s">
        <v>1937</v>
      </c>
      <c r="E5676" s="69" t="s">
        <v>2463</v>
      </c>
      <c r="F5676" s="69">
        <v>1760</v>
      </c>
      <c r="G5676" s="69" t="s">
        <v>1948</v>
      </c>
    </row>
    <row r="5677" spans="1:51" ht="14.4">
      <c r="A5677" s="27" t="str">
        <f>VLOOKUP(C5677,'user list'!A:B,2,0)</f>
        <v>DPOS</v>
      </c>
      <c r="B5677" s="172">
        <v>45812.624247685184</v>
      </c>
      <c r="C5677" s="69" t="s">
        <v>213</v>
      </c>
      <c r="D5677" s="69" t="s">
        <v>1937</v>
      </c>
      <c r="E5677" s="69" t="s">
        <v>2526</v>
      </c>
      <c r="F5677" s="69">
        <v>1868</v>
      </c>
      <c r="G5677" s="69" t="s">
        <v>1939</v>
      </c>
    </row>
    <row r="5678" spans="1:51" ht="14.4">
      <c r="A5678" s="27" t="str">
        <f>VLOOKUP(C5678,'user list'!A:B,2,0)</f>
        <v>CTO</v>
      </c>
      <c r="B5678" s="172">
        <v>45812.625428240739</v>
      </c>
      <c r="C5678" s="69" t="s">
        <v>207</v>
      </c>
      <c r="D5678" s="69" t="s">
        <v>1937</v>
      </c>
      <c r="E5678" s="69" t="s">
        <v>2528</v>
      </c>
      <c r="F5678" s="69">
        <v>1870</v>
      </c>
      <c r="G5678" s="69" t="s">
        <v>1939</v>
      </c>
      <c r="O5678" s="73"/>
      <c r="P5678" s="73"/>
    </row>
    <row r="5679" spans="1:51" ht="14.4">
      <c r="A5679" s="27" t="str">
        <f>VLOOKUP(C5679,'user list'!A:B,2,0)</f>
        <v>CTO</v>
      </c>
      <c r="B5679" s="172">
        <v>45812.625532407408</v>
      </c>
      <c r="C5679" s="69" t="s">
        <v>207</v>
      </c>
      <c r="D5679" s="69" t="s">
        <v>1937</v>
      </c>
      <c r="E5679" s="69" t="s">
        <v>2528</v>
      </c>
      <c r="F5679" s="69">
        <v>1870</v>
      </c>
      <c r="G5679" s="69" t="s">
        <v>1939</v>
      </c>
      <c r="O5679" s="73"/>
      <c r="P5679" s="73"/>
    </row>
    <row r="5680" spans="1:51" ht="14.4">
      <c r="A5680" s="27" t="str">
        <f>VLOOKUP(C5680,'user list'!A:B,2,0)</f>
        <v>CTO</v>
      </c>
      <c r="B5680" s="172">
        <v>45812.625601851854</v>
      </c>
      <c r="C5680" s="69" t="s">
        <v>207</v>
      </c>
      <c r="D5680" s="69" t="s">
        <v>1937</v>
      </c>
      <c r="E5680" s="69" t="s">
        <v>2514</v>
      </c>
      <c r="F5680" s="69">
        <v>1858</v>
      </c>
      <c r="G5680" s="69" t="s">
        <v>1939</v>
      </c>
      <c r="L5680" s="73"/>
      <c r="M5680" s="73"/>
    </row>
    <row r="5681" spans="1:16" ht="14.4">
      <c r="A5681" s="27" t="str">
        <f>VLOOKUP(C5681,'user list'!A:B,2,0)</f>
        <v>OCA</v>
      </c>
      <c r="B5681" s="172">
        <v>45812.625636574077</v>
      </c>
      <c r="C5681" s="69" t="s">
        <v>227</v>
      </c>
      <c r="D5681" s="69" t="s">
        <v>1937</v>
      </c>
      <c r="E5681" s="69" t="s">
        <v>1960</v>
      </c>
      <c r="F5681" s="69">
        <v>347</v>
      </c>
      <c r="G5681" s="69" t="s">
        <v>1939</v>
      </c>
      <c r="O5681" s="73"/>
      <c r="P5681" s="73"/>
    </row>
    <row r="5682" spans="1:16" ht="14.4">
      <c r="A5682" s="27" t="str">
        <f>VLOOKUP(C5682,'user list'!A:B,2,0)</f>
        <v>OCA</v>
      </c>
      <c r="B5682" s="172">
        <v>45812.62568287037</v>
      </c>
      <c r="C5682" s="69" t="s">
        <v>227</v>
      </c>
      <c r="D5682" s="69" t="s">
        <v>1937</v>
      </c>
      <c r="E5682" s="69" t="s">
        <v>2439</v>
      </c>
      <c r="F5682" s="69">
        <v>1444</v>
      </c>
      <c r="G5682" s="69" t="s">
        <v>1939</v>
      </c>
      <c r="L5682" s="73"/>
      <c r="M5682" s="73"/>
    </row>
    <row r="5683" spans="1:16" ht="14.4">
      <c r="A5683" s="27" t="str">
        <f>VLOOKUP(C5683,'user list'!A:B,2,0)</f>
        <v>OCA</v>
      </c>
      <c r="B5683" s="172">
        <v>45812.626099537039</v>
      </c>
      <c r="C5683" s="69" t="s">
        <v>227</v>
      </c>
      <c r="D5683" s="69" t="s">
        <v>1937</v>
      </c>
      <c r="E5683" s="69" t="s">
        <v>2444</v>
      </c>
      <c r="F5683" s="69">
        <v>1741</v>
      </c>
      <c r="G5683" s="69" t="s">
        <v>1939</v>
      </c>
      <c r="L5683" s="73"/>
      <c r="M5683" s="73"/>
    </row>
    <row r="5684" spans="1:16" ht="14.4">
      <c r="A5684" s="27" t="str">
        <f>VLOOKUP(C5684,'user list'!A:B,2,0)</f>
        <v>OCAs</v>
      </c>
      <c r="B5684" s="172">
        <v>45812.62773148148</v>
      </c>
      <c r="C5684" s="69" t="s">
        <v>279</v>
      </c>
      <c r="D5684" s="69" t="s">
        <v>1937</v>
      </c>
      <c r="E5684" s="69" t="s">
        <v>2478</v>
      </c>
      <c r="F5684" s="69">
        <v>1792</v>
      </c>
      <c r="G5684" s="69" t="s">
        <v>1939</v>
      </c>
    </row>
    <row r="5685" spans="1:16" ht="14.4">
      <c r="A5685" s="27" t="str">
        <f>VLOOKUP(C5685,'user list'!A:B,2,0)</f>
        <v>OCAs</v>
      </c>
      <c r="B5685" s="172">
        <v>45812.627800925926</v>
      </c>
      <c r="C5685" s="69" t="s">
        <v>279</v>
      </c>
      <c r="D5685" s="69" t="s">
        <v>1937</v>
      </c>
      <c r="E5685" s="69" t="s">
        <v>2478</v>
      </c>
      <c r="F5685" s="69">
        <v>1792</v>
      </c>
      <c r="G5685" s="69" t="s">
        <v>1947</v>
      </c>
    </row>
    <row r="5686" spans="1:16" ht="14.4">
      <c r="A5686" s="27" t="str">
        <f>VLOOKUP(C5686,'user list'!A:B,2,0)</f>
        <v>OCAs</v>
      </c>
      <c r="B5686" s="172">
        <v>45812.627800925926</v>
      </c>
      <c r="C5686" s="69" t="s">
        <v>279</v>
      </c>
      <c r="D5686" s="69" t="s">
        <v>1937</v>
      </c>
      <c r="E5686" s="69" t="s">
        <v>2478</v>
      </c>
      <c r="F5686" s="69">
        <v>1792</v>
      </c>
      <c r="G5686" s="69" t="s">
        <v>1948</v>
      </c>
    </row>
    <row r="5687" spans="1:16" ht="14.4">
      <c r="A5687" s="27" t="str">
        <f>VLOOKUP(C5687,'user list'!A:B,2,0)</f>
        <v>OCAs</v>
      </c>
      <c r="B5687" s="172">
        <v>45812.627800925926</v>
      </c>
      <c r="C5687" s="69" t="s">
        <v>279</v>
      </c>
      <c r="D5687" s="69" t="s">
        <v>1937</v>
      </c>
      <c r="E5687" s="69" t="s">
        <v>2478</v>
      </c>
      <c r="F5687" s="69">
        <v>1792</v>
      </c>
      <c r="G5687" s="69" t="s">
        <v>1939</v>
      </c>
    </row>
    <row r="5688" spans="1:16" ht="14.4">
      <c r="A5688" s="27" t="str">
        <f>VLOOKUP(C5688,'user list'!A:B,2,0)</f>
        <v>Admin</v>
      </c>
      <c r="B5688" s="172">
        <v>45812.627800925926</v>
      </c>
      <c r="C5688" s="69" t="s">
        <v>186</v>
      </c>
      <c r="D5688" s="69" t="s">
        <v>1937</v>
      </c>
      <c r="E5688" s="69" t="s">
        <v>2478</v>
      </c>
      <c r="F5688" s="69">
        <v>1792</v>
      </c>
      <c r="G5688" s="69" t="s">
        <v>1948</v>
      </c>
    </row>
    <row r="5689" spans="1:16" ht="14.4">
      <c r="A5689" s="27" t="str">
        <f>VLOOKUP(C5689,'user list'!A:B,2,0)</f>
        <v>OCAs</v>
      </c>
      <c r="B5689" s="172">
        <v>45812.627835648149</v>
      </c>
      <c r="C5689" s="69" t="s">
        <v>279</v>
      </c>
      <c r="D5689" s="69" t="s">
        <v>1937</v>
      </c>
      <c r="E5689" s="69" t="s">
        <v>2525</v>
      </c>
      <c r="F5689" s="69">
        <v>1867</v>
      </c>
      <c r="G5689" s="69" t="s">
        <v>1939</v>
      </c>
    </row>
    <row r="5690" spans="1:16" ht="14.4">
      <c r="A5690" s="27" t="str">
        <f>VLOOKUP(C5690,'user list'!A:B,2,0)</f>
        <v>OCAs</v>
      </c>
      <c r="B5690" s="172">
        <v>45812.627986111111</v>
      </c>
      <c r="C5690" s="69" t="s">
        <v>279</v>
      </c>
      <c r="D5690" s="69" t="s">
        <v>1937</v>
      </c>
      <c r="E5690" s="69" t="s">
        <v>1427</v>
      </c>
      <c r="F5690" s="69">
        <v>1732</v>
      </c>
      <c r="G5690" s="69" t="s">
        <v>1939</v>
      </c>
    </row>
    <row r="5691" spans="1:16" ht="14.4">
      <c r="A5691" s="27" t="str">
        <f>VLOOKUP(C5691,'user list'!A:B,2,0)</f>
        <v>OCAs</v>
      </c>
      <c r="B5691" s="172">
        <v>45812.628032407411</v>
      </c>
      <c r="C5691" s="69" t="s">
        <v>279</v>
      </c>
      <c r="D5691" s="69" t="s">
        <v>1937</v>
      </c>
      <c r="E5691" s="69" t="s">
        <v>2525</v>
      </c>
      <c r="F5691" s="69">
        <v>1867</v>
      </c>
      <c r="G5691" s="69" t="s">
        <v>1939</v>
      </c>
    </row>
    <row r="5692" spans="1:16" ht="14.4">
      <c r="A5692" s="27" t="str">
        <f>VLOOKUP(C5692,'user list'!A:B,2,0)</f>
        <v>OCAs</v>
      </c>
      <c r="B5692" s="172">
        <v>45812.628125000003</v>
      </c>
      <c r="C5692" s="69" t="s">
        <v>279</v>
      </c>
      <c r="D5692" s="69" t="s">
        <v>1937</v>
      </c>
      <c r="E5692" s="69" t="s">
        <v>2517</v>
      </c>
      <c r="F5692" s="69">
        <v>1860</v>
      </c>
      <c r="G5692" s="69" t="s">
        <v>1939</v>
      </c>
    </row>
    <row r="5693" spans="1:16" ht="14.4">
      <c r="A5693" s="27" t="str">
        <f>VLOOKUP(C5693,'user list'!A:B,2,0)</f>
        <v>OCAs</v>
      </c>
      <c r="B5693" s="172">
        <v>45812.628136574072</v>
      </c>
      <c r="C5693" s="69" t="s">
        <v>279</v>
      </c>
      <c r="D5693" s="69" t="s">
        <v>1937</v>
      </c>
      <c r="E5693" s="69" t="s">
        <v>2519</v>
      </c>
      <c r="F5693" s="69">
        <v>1861</v>
      </c>
      <c r="G5693" s="69" t="s">
        <v>1939</v>
      </c>
    </row>
    <row r="5694" spans="1:16" ht="14.4">
      <c r="A5694" s="27" t="str">
        <f>VLOOKUP(C5694,'user list'!A:B,2,0)</f>
        <v>OCAs</v>
      </c>
      <c r="B5694" s="172">
        <v>45812.628159722219</v>
      </c>
      <c r="C5694" s="69" t="s">
        <v>279</v>
      </c>
      <c r="D5694" s="69" t="s">
        <v>1937</v>
      </c>
      <c r="E5694" s="69" t="s">
        <v>2517</v>
      </c>
      <c r="F5694" s="69">
        <v>1860</v>
      </c>
      <c r="G5694" s="69" t="s">
        <v>1939</v>
      </c>
    </row>
    <row r="5695" spans="1:16" ht="14.4">
      <c r="A5695" s="27" t="str">
        <f>VLOOKUP(C5695,'user list'!A:B,2,0)</f>
        <v>LEDIPO</v>
      </c>
      <c r="B5695" s="172">
        <v>45812.628333333334</v>
      </c>
      <c r="C5695" s="69" t="s">
        <v>222</v>
      </c>
      <c r="D5695" s="69" t="s">
        <v>1937</v>
      </c>
      <c r="E5695" s="69" t="s">
        <v>2521</v>
      </c>
      <c r="F5695" s="69">
        <v>1863</v>
      </c>
      <c r="G5695" s="69" t="s">
        <v>1939</v>
      </c>
    </row>
    <row r="5696" spans="1:16" ht="14.4">
      <c r="A5696" s="27" t="str">
        <f>VLOOKUP(C5696,'user list'!A:B,2,0)</f>
        <v>LEDIPO</v>
      </c>
      <c r="B5696" s="172">
        <v>45812.62840277778</v>
      </c>
      <c r="C5696" s="69" t="s">
        <v>222</v>
      </c>
      <c r="D5696" s="69" t="s">
        <v>1937</v>
      </c>
      <c r="E5696" s="69" t="s">
        <v>2520</v>
      </c>
      <c r="F5696" s="69">
        <v>1862</v>
      </c>
      <c r="G5696" s="69" t="s">
        <v>1939</v>
      </c>
    </row>
    <row r="5697" spans="1:33" ht="14.4">
      <c r="A5697" s="27" t="str">
        <f>VLOOKUP(C5697,'user list'!A:B,2,0)</f>
        <v>LEDIPO</v>
      </c>
      <c r="B5697" s="172">
        <v>45812.628622685188</v>
      </c>
      <c r="C5697" s="69" t="s">
        <v>222</v>
      </c>
      <c r="D5697" s="69" t="s">
        <v>1937</v>
      </c>
      <c r="E5697" s="69" t="s">
        <v>2521</v>
      </c>
      <c r="F5697" s="69">
        <v>1863</v>
      </c>
      <c r="G5697" s="69" t="s">
        <v>1939</v>
      </c>
    </row>
    <row r="5698" spans="1:33" ht="14.4">
      <c r="A5698" s="27" t="str">
        <f>VLOOKUP(C5698,'user list'!A:B,2,0)</f>
        <v>LEDIPO</v>
      </c>
      <c r="B5698" s="172">
        <v>45812.628819444442</v>
      </c>
      <c r="C5698" s="69" t="s">
        <v>222</v>
      </c>
      <c r="D5698" s="69" t="s">
        <v>1937</v>
      </c>
      <c r="E5698" s="69" t="s">
        <v>2529</v>
      </c>
      <c r="F5698" s="69">
        <v>1871</v>
      </c>
      <c r="G5698" s="69" t="s">
        <v>1939</v>
      </c>
    </row>
    <row r="5699" spans="1:33" ht="14.4">
      <c r="A5699" s="27" t="str">
        <f>VLOOKUP(C5699,'user list'!A:B,2,0)</f>
        <v>LEDIPO</v>
      </c>
      <c r="B5699" s="172">
        <v>45812.62939814815</v>
      </c>
      <c r="C5699" s="69" t="s">
        <v>222</v>
      </c>
      <c r="D5699" s="69" t="s">
        <v>1937</v>
      </c>
      <c r="E5699" s="69" t="s">
        <v>2521</v>
      </c>
      <c r="F5699" s="69">
        <v>1863</v>
      </c>
      <c r="G5699" s="69" t="s">
        <v>1939</v>
      </c>
      <c r="AD5699" s="74"/>
      <c r="AG5699" s="74"/>
    </row>
    <row r="5700" spans="1:33" ht="14.4">
      <c r="A5700" s="27" t="str">
        <f>VLOOKUP(C5700,'user list'!A:B,2,0)</f>
        <v>LEDIPO</v>
      </c>
      <c r="B5700" s="172">
        <v>45812.629421296297</v>
      </c>
      <c r="C5700" s="69" t="s">
        <v>222</v>
      </c>
      <c r="D5700" s="69" t="s">
        <v>1937</v>
      </c>
      <c r="E5700" s="69" t="s">
        <v>2529</v>
      </c>
      <c r="F5700" s="69">
        <v>1871</v>
      </c>
      <c r="G5700" s="69" t="s">
        <v>1939</v>
      </c>
      <c r="L5700" s="73"/>
      <c r="M5700" s="73"/>
    </row>
    <row r="5701" spans="1:33" ht="14.4">
      <c r="A5701" s="27" t="str">
        <f>VLOOKUP(C5701,'user list'!A:B,2,0)</f>
        <v>Admin</v>
      </c>
      <c r="B5701" s="172">
        <v>45812.629710648151</v>
      </c>
      <c r="C5701" s="69" t="s">
        <v>186</v>
      </c>
      <c r="D5701" s="69" t="s">
        <v>1937</v>
      </c>
      <c r="E5701" s="69" t="s">
        <v>2039</v>
      </c>
      <c r="F5701" s="69">
        <v>1874</v>
      </c>
      <c r="G5701" s="69" t="s">
        <v>1939</v>
      </c>
    </row>
    <row r="5702" spans="1:33" ht="14.4">
      <c r="A5702" s="27" t="str">
        <f>VLOOKUP(C5702,'user list'!A:B,2,0)</f>
        <v>OCAs</v>
      </c>
      <c r="B5702" s="172">
        <v>45812.629861111112</v>
      </c>
      <c r="C5702" s="69" t="s">
        <v>279</v>
      </c>
      <c r="D5702" s="69" t="s">
        <v>1937</v>
      </c>
      <c r="E5702" s="69" t="s">
        <v>2532</v>
      </c>
      <c r="F5702" s="69">
        <v>1875</v>
      </c>
      <c r="G5702" s="69" t="s">
        <v>2440</v>
      </c>
      <c r="O5702" s="73"/>
      <c r="P5702" s="73"/>
    </row>
    <row r="5703" spans="1:33" ht="14.4">
      <c r="A5703" s="27" t="str">
        <f>VLOOKUP(C5703,'user list'!A:B,2,0)</f>
        <v>Admin</v>
      </c>
      <c r="B5703" s="172">
        <v>45812.629872685182</v>
      </c>
      <c r="C5703" s="69" t="s">
        <v>186</v>
      </c>
      <c r="D5703" s="69" t="s">
        <v>1937</v>
      </c>
      <c r="E5703" s="69" t="s">
        <v>2532</v>
      </c>
      <c r="F5703" s="69">
        <v>1875</v>
      </c>
      <c r="G5703" s="69" t="s">
        <v>1948</v>
      </c>
      <c r="O5703" s="73"/>
      <c r="P5703" s="73"/>
    </row>
    <row r="5704" spans="1:33" ht="14.4">
      <c r="A5704" s="27" t="str">
        <f>VLOOKUP(C5704,'user list'!A:B,2,0)</f>
        <v>Admin</v>
      </c>
      <c r="B5704" s="172">
        <v>45812.629872685182</v>
      </c>
      <c r="C5704" s="69" t="s">
        <v>186</v>
      </c>
      <c r="D5704" s="69" t="s">
        <v>1937</v>
      </c>
      <c r="E5704" s="69" t="s">
        <v>2532</v>
      </c>
      <c r="F5704" s="69">
        <v>1875</v>
      </c>
      <c r="G5704" s="69" t="s">
        <v>1948</v>
      </c>
    </row>
    <row r="5705" spans="1:33" ht="14.4">
      <c r="A5705" s="27" t="str">
        <f>VLOOKUP(C5705,'user list'!A:B,2,0)</f>
        <v>Admin</v>
      </c>
      <c r="B5705" s="172">
        <v>45812.629872685182</v>
      </c>
      <c r="C5705" s="69" t="s">
        <v>186</v>
      </c>
      <c r="D5705" s="69" t="s">
        <v>1937</v>
      </c>
      <c r="E5705" s="69" t="s">
        <v>2532</v>
      </c>
      <c r="F5705" s="69">
        <v>1875</v>
      </c>
      <c r="G5705" s="69" t="s">
        <v>1948</v>
      </c>
    </row>
    <row r="5706" spans="1:33" ht="14.4">
      <c r="A5706" s="27" t="str">
        <f>VLOOKUP(C5706,'user list'!A:B,2,0)</f>
        <v>Admin</v>
      </c>
      <c r="B5706" s="172">
        <v>45812.629872685182</v>
      </c>
      <c r="C5706" s="69" t="s">
        <v>186</v>
      </c>
      <c r="D5706" s="69" t="s">
        <v>1937</v>
      </c>
      <c r="E5706" s="69" t="s">
        <v>2532</v>
      </c>
      <c r="F5706" s="69">
        <v>1875</v>
      </c>
      <c r="G5706" s="69" t="s">
        <v>1947</v>
      </c>
    </row>
    <row r="5707" spans="1:33" ht="14.4">
      <c r="A5707" s="27" t="str">
        <f>VLOOKUP(C5707,'user list'!A:B,2,0)</f>
        <v>OCAs</v>
      </c>
      <c r="B5707" s="172">
        <v>45812.630104166667</v>
      </c>
      <c r="C5707" s="69" t="s">
        <v>279</v>
      </c>
      <c r="D5707" s="69" t="s">
        <v>1937</v>
      </c>
      <c r="E5707" s="69" t="s">
        <v>2532</v>
      </c>
      <c r="F5707" s="69">
        <v>1875</v>
      </c>
      <c r="G5707" s="69" t="s">
        <v>1939</v>
      </c>
      <c r="AD5707" s="73"/>
      <c r="AE5707" s="73"/>
    </row>
    <row r="5708" spans="1:33" ht="14.4">
      <c r="A5708" s="27" t="str">
        <f>VLOOKUP(C5708,'user list'!A:B,2,0)</f>
        <v>CBD</v>
      </c>
      <c r="B5708" s="172">
        <v>45812.630185185182</v>
      </c>
      <c r="C5708" s="69" t="s">
        <v>197</v>
      </c>
      <c r="D5708" s="69" t="s">
        <v>1937</v>
      </c>
      <c r="E5708" s="69" t="s">
        <v>2483</v>
      </c>
      <c r="F5708" s="69">
        <v>1805</v>
      </c>
      <c r="G5708" s="69" t="s">
        <v>1939</v>
      </c>
    </row>
    <row r="5709" spans="1:33" ht="14.4">
      <c r="A5709" s="27" t="str">
        <f>VLOOKUP(C5709,'user list'!A:B,2,0)</f>
        <v>LEDIPO</v>
      </c>
      <c r="B5709" s="172">
        <v>45812.630439814813</v>
      </c>
      <c r="C5709" s="69" t="s">
        <v>222</v>
      </c>
      <c r="D5709" s="69" t="s">
        <v>1937</v>
      </c>
      <c r="E5709" s="69" t="s">
        <v>2529</v>
      </c>
      <c r="F5709" s="69">
        <v>1871</v>
      </c>
      <c r="G5709" s="69" t="s">
        <v>1947</v>
      </c>
    </row>
    <row r="5710" spans="1:33" ht="14.4">
      <c r="A5710" s="27" t="str">
        <f>VLOOKUP(C5710,'user list'!A:B,2,0)</f>
        <v>LEDIPO</v>
      </c>
      <c r="B5710" s="172">
        <v>45812.630439814813</v>
      </c>
      <c r="C5710" s="69" t="s">
        <v>222</v>
      </c>
      <c r="D5710" s="69" t="s">
        <v>1937</v>
      </c>
      <c r="E5710" s="69" t="s">
        <v>2529</v>
      </c>
      <c r="F5710" s="69">
        <v>1871</v>
      </c>
      <c r="G5710" s="69" t="s">
        <v>1948</v>
      </c>
      <c r="L5710" s="73"/>
      <c r="M5710" s="73"/>
    </row>
    <row r="5711" spans="1:33" ht="14.4">
      <c r="A5711" s="27" t="str">
        <f>VLOOKUP(C5711,'user list'!A:B,2,0)</f>
        <v>LEDIPO</v>
      </c>
      <c r="B5711" s="172">
        <v>45812.630439814813</v>
      </c>
      <c r="C5711" s="69" t="s">
        <v>222</v>
      </c>
      <c r="D5711" s="69" t="s">
        <v>1937</v>
      </c>
      <c r="E5711" s="69" t="s">
        <v>2529</v>
      </c>
      <c r="F5711" s="69">
        <v>1871</v>
      </c>
      <c r="G5711" s="69" t="s">
        <v>1939</v>
      </c>
    </row>
    <row r="5712" spans="1:33" ht="14.4">
      <c r="A5712" s="27" t="str">
        <f>VLOOKUP(C5712,'user list'!A:B,2,0)</f>
        <v>Admin</v>
      </c>
      <c r="B5712" s="172">
        <v>45812.630439814813</v>
      </c>
      <c r="C5712" s="69" t="s">
        <v>186</v>
      </c>
      <c r="D5712" s="69" t="s">
        <v>1937</v>
      </c>
      <c r="E5712" s="69" t="s">
        <v>2529</v>
      </c>
      <c r="F5712" s="69">
        <v>1871</v>
      </c>
      <c r="G5712" s="69" t="s">
        <v>1948</v>
      </c>
    </row>
    <row r="5713" spans="1:42" ht="14.4">
      <c r="A5713" s="27" t="str">
        <f>VLOOKUP(C5713,'user list'!A:B,2,0)</f>
        <v>OCAs</v>
      </c>
      <c r="B5713" s="172">
        <v>45812.630567129629</v>
      </c>
      <c r="C5713" s="69" t="s">
        <v>279</v>
      </c>
      <c r="D5713" s="69" t="s">
        <v>1937</v>
      </c>
      <c r="E5713" s="69" t="s">
        <v>2532</v>
      </c>
      <c r="F5713" s="69">
        <v>1875</v>
      </c>
      <c r="G5713" s="69" t="s">
        <v>1939</v>
      </c>
      <c r="R5713" s="73"/>
      <c r="S5713" s="73"/>
    </row>
    <row r="5714" spans="1:42" ht="14.4">
      <c r="A5714" s="27" t="str">
        <f>VLOOKUP(C5714,'user list'!A:B,2,0)</f>
        <v>CBD</v>
      </c>
      <c r="B5714" s="172">
        <v>45812.630937499998</v>
      </c>
      <c r="C5714" s="69" t="s">
        <v>197</v>
      </c>
      <c r="D5714" s="69" t="s">
        <v>1937</v>
      </c>
      <c r="E5714" s="69" t="s">
        <v>2483</v>
      </c>
      <c r="F5714" s="69">
        <v>1805</v>
      </c>
      <c r="G5714" s="69" t="s">
        <v>1939</v>
      </c>
    </row>
    <row r="5715" spans="1:42" ht="14.4">
      <c r="A5715" s="27" t="str">
        <f>VLOOKUP(C5715,'user list'!A:B,2,0)</f>
        <v>LEDIPO</v>
      </c>
      <c r="B5715" s="172">
        <v>45812.631273148145</v>
      </c>
      <c r="C5715" s="69" t="s">
        <v>222</v>
      </c>
      <c r="D5715" s="69" t="s">
        <v>1937</v>
      </c>
      <c r="E5715" s="69" t="s">
        <v>2529</v>
      </c>
      <c r="F5715" s="69">
        <v>1871</v>
      </c>
      <c r="G5715" s="69" t="s">
        <v>2441</v>
      </c>
      <c r="O5715" s="73"/>
      <c r="P5715" s="73"/>
    </row>
    <row r="5716" spans="1:42" ht="14.4">
      <c r="A5716" s="27" t="str">
        <f>VLOOKUP(C5716,'user list'!A:B,2,0)</f>
        <v>DPOS</v>
      </c>
      <c r="B5716" s="172">
        <v>45812.63140046296</v>
      </c>
      <c r="C5716" s="69" t="s">
        <v>213</v>
      </c>
      <c r="D5716" s="69" t="s">
        <v>1937</v>
      </c>
      <c r="E5716" s="69" t="s">
        <v>2526</v>
      </c>
      <c r="F5716" s="69">
        <v>1868</v>
      </c>
      <c r="G5716" s="69" t="s">
        <v>1939</v>
      </c>
      <c r="AM5716" s="74"/>
      <c r="AP5716" s="74"/>
    </row>
    <row r="5717" spans="1:42" ht="14.4">
      <c r="A5717" s="27" t="str">
        <f>VLOOKUP(C5717,'user list'!A:B,2,0)</f>
        <v>CGSD</v>
      </c>
      <c r="B5717" s="172">
        <v>45812.632233796299</v>
      </c>
      <c r="C5717" s="69" t="s">
        <v>200</v>
      </c>
      <c r="D5717" s="69" t="s">
        <v>1937</v>
      </c>
      <c r="E5717" s="69" t="s">
        <v>2531</v>
      </c>
      <c r="F5717" s="69">
        <v>1873</v>
      </c>
      <c r="G5717" s="69" t="s">
        <v>1939</v>
      </c>
      <c r="L5717" s="73"/>
      <c r="M5717" s="73"/>
    </row>
    <row r="5718" spans="1:42" ht="14.4">
      <c r="A5718" s="27" t="str">
        <f>VLOOKUP(C5718,'user list'!A:B,2,0)</f>
        <v>CGSD</v>
      </c>
      <c r="B5718" s="172">
        <v>45812.6325462963</v>
      </c>
      <c r="C5718" s="69" t="s">
        <v>200</v>
      </c>
      <c r="D5718" s="69" t="s">
        <v>1937</v>
      </c>
      <c r="E5718" s="69" t="s">
        <v>2531</v>
      </c>
      <c r="F5718" s="69">
        <v>1873</v>
      </c>
      <c r="G5718" s="69" t="s">
        <v>1947</v>
      </c>
      <c r="O5718" s="73"/>
      <c r="P5718" s="73"/>
    </row>
    <row r="5719" spans="1:42" ht="14.4">
      <c r="A5719" s="27" t="str">
        <f>VLOOKUP(C5719,'user list'!A:B,2,0)</f>
        <v>CGSD</v>
      </c>
      <c r="B5719" s="172">
        <v>45812.6325462963</v>
      </c>
      <c r="C5719" s="69" t="s">
        <v>200</v>
      </c>
      <c r="D5719" s="69" t="s">
        <v>1937</v>
      </c>
      <c r="E5719" s="69" t="s">
        <v>2531</v>
      </c>
      <c r="F5719" s="69">
        <v>1873</v>
      </c>
      <c r="G5719" s="69" t="s">
        <v>1948</v>
      </c>
      <c r="O5719" s="73"/>
      <c r="P5719" s="73"/>
    </row>
    <row r="5720" spans="1:42" ht="14.4">
      <c r="A5720" s="27" t="str">
        <f>VLOOKUP(C5720,'user list'!A:B,2,0)</f>
        <v>CGSD</v>
      </c>
      <c r="B5720" s="172">
        <v>45812.632557870369</v>
      </c>
      <c r="C5720" s="69" t="s">
        <v>200</v>
      </c>
      <c r="D5720" s="69" t="s">
        <v>1937</v>
      </c>
      <c r="E5720" s="69" t="s">
        <v>2531</v>
      </c>
      <c r="F5720" s="69">
        <v>1873</v>
      </c>
      <c r="G5720" s="69" t="s">
        <v>1939</v>
      </c>
    </row>
    <row r="5721" spans="1:42" ht="14.4">
      <c r="A5721" s="27" t="str">
        <f>VLOOKUP(C5721,'user list'!A:B,2,0)</f>
        <v>Admin</v>
      </c>
      <c r="B5721" s="172">
        <v>45812.632557870369</v>
      </c>
      <c r="C5721" s="69" t="s">
        <v>186</v>
      </c>
      <c r="D5721" s="69" t="s">
        <v>1937</v>
      </c>
      <c r="E5721" s="69" t="s">
        <v>2531</v>
      </c>
      <c r="F5721" s="69">
        <v>1873</v>
      </c>
      <c r="G5721" s="69" t="s">
        <v>1948</v>
      </c>
      <c r="AG5721" s="73"/>
      <c r="AH5721" s="73"/>
    </row>
    <row r="5722" spans="1:42" ht="14.4">
      <c r="A5722" s="27" t="str">
        <f>VLOOKUP(C5722,'user list'!A:B,2,0)</f>
        <v>CGSD</v>
      </c>
      <c r="B5722" s="172">
        <v>45812.632604166669</v>
      </c>
      <c r="C5722" s="69" t="s">
        <v>200</v>
      </c>
      <c r="D5722" s="69" t="s">
        <v>1937</v>
      </c>
      <c r="E5722" s="69" t="s">
        <v>2528</v>
      </c>
      <c r="F5722" s="69">
        <v>1870</v>
      </c>
      <c r="G5722" s="69" t="s">
        <v>1939</v>
      </c>
    </row>
    <row r="5723" spans="1:42" ht="14.4">
      <c r="A5723" s="27" t="str">
        <f>VLOOKUP(C5723,'user list'!A:B,2,0)</f>
        <v>CGSD</v>
      </c>
      <c r="B5723" s="172">
        <v>45812.632673611108</v>
      </c>
      <c r="C5723" s="69" t="s">
        <v>200</v>
      </c>
      <c r="D5723" s="69" t="s">
        <v>1937</v>
      </c>
      <c r="E5723" s="69" t="s">
        <v>2528</v>
      </c>
      <c r="F5723" s="69">
        <v>1870</v>
      </c>
      <c r="G5723" s="69" t="s">
        <v>1947</v>
      </c>
      <c r="L5723" s="74"/>
      <c r="O5723" s="73"/>
      <c r="P5723" s="73"/>
    </row>
    <row r="5724" spans="1:42" ht="14.4">
      <c r="A5724" s="27" t="str">
        <f>VLOOKUP(C5724,'user list'!A:B,2,0)</f>
        <v>CGSD</v>
      </c>
      <c r="B5724" s="172">
        <v>45812.632673611108</v>
      </c>
      <c r="C5724" s="69" t="s">
        <v>200</v>
      </c>
      <c r="D5724" s="69" t="s">
        <v>1937</v>
      </c>
      <c r="E5724" s="69" t="s">
        <v>2528</v>
      </c>
      <c r="F5724" s="69">
        <v>1870</v>
      </c>
      <c r="G5724" s="69" t="s">
        <v>1948</v>
      </c>
    </row>
    <row r="5725" spans="1:42" ht="14.4">
      <c r="A5725" s="27" t="str">
        <f>VLOOKUP(C5725,'user list'!A:B,2,0)</f>
        <v>CGSD</v>
      </c>
      <c r="B5725" s="172">
        <v>45812.632673611108</v>
      </c>
      <c r="C5725" s="69" t="s">
        <v>200</v>
      </c>
      <c r="D5725" s="69" t="s">
        <v>1937</v>
      </c>
      <c r="E5725" s="69" t="s">
        <v>2528</v>
      </c>
      <c r="F5725" s="69">
        <v>1870</v>
      </c>
      <c r="G5725" s="69" t="s">
        <v>1939</v>
      </c>
    </row>
    <row r="5726" spans="1:42" ht="14.4">
      <c r="A5726" s="27" t="str">
        <f>VLOOKUP(C5726,'user list'!A:B,2,0)</f>
        <v>Admin</v>
      </c>
      <c r="B5726" s="172">
        <v>45812.632673611108</v>
      </c>
      <c r="C5726" s="69" t="s">
        <v>186</v>
      </c>
      <c r="D5726" s="69" t="s">
        <v>1937</v>
      </c>
      <c r="E5726" s="69" t="s">
        <v>2528</v>
      </c>
      <c r="F5726" s="69">
        <v>1870</v>
      </c>
      <c r="G5726" s="69" t="s">
        <v>1948</v>
      </c>
    </row>
    <row r="5727" spans="1:42" ht="14.4">
      <c r="A5727" s="27" t="str">
        <f>VLOOKUP(C5727,'user list'!A:B,2,0)</f>
        <v>LEDIPO</v>
      </c>
      <c r="B5727" s="172">
        <v>45812.6328587963</v>
      </c>
      <c r="C5727" s="69" t="s">
        <v>222</v>
      </c>
      <c r="D5727" s="69" t="s">
        <v>1937</v>
      </c>
      <c r="E5727" s="69" t="s">
        <v>2521</v>
      </c>
      <c r="F5727" s="69">
        <v>1863</v>
      </c>
      <c r="G5727" s="69" t="s">
        <v>1939</v>
      </c>
    </row>
    <row r="5728" spans="1:42" ht="14.4">
      <c r="A5728" s="27" t="str">
        <f>VLOOKUP(C5728,'user list'!A:B,2,0)</f>
        <v>CGSD</v>
      </c>
      <c r="B5728" s="172">
        <v>45812.633032407408</v>
      </c>
      <c r="C5728" s="69" t="s">
        <v>200</v>
      </c>
      <c r="D5728" s="69" t="s">
        <v>1937</v>
      </c>
      <c r="E5728" s="69" t="s">
        <v>2478</v>
      </c>
      <c r="F5728" s="69">
        <v>1792</v>
      </c>
      <c r="G5728" s="69" t="s">
        <v>1939</v>
      </c>
      <c r="L5728" s="73"/>
      <c r="M5728" s="73"/>
    </row>
    <row r="5729" spans="1:33" ht="14.4">
      <c r="A5729" s="27" t="str">
        <f>VLOOKUP(C5729,'user list'!A:B,2,0)</f>
        <v>CGSD</v>
      </c>
      <c r="B5729" s="172">
        <v>45812.633055555554</v>
      </c>
      <c r="C5729" s="69" t="s">
        <v>200</v>
      </c>
      <c r="D5729" s="69" t="s">
        <v>1937</v>
      </c>
      <c r="E5729" s="69" t="s">
        <v>2510</v>
      </c>
      <c r="F5729" s="69">
        <v>1855</v>
      </c>
      <c r="G5729" s="69" t="s">
        <v>1939</v>
      </c>
    </row>
    <row r="5730" spans="1:33" ht="14.4">
      <c r="A5730" s="27" t="str">
        <f>VLOOKUP(C5730,'user list'!A:B,2,0)</f>
        <v>CGSD</v>
      </c>
      <c r="B5730" s="172">
        <v>45812.6330787037</v>
      </c>
      <c r="C5730" s="69" t="s">
        <v>200</v>
      </c>
      <c r="D5730" s="69" t="s">
        <v>1937</v>
      </c>
      <c r="E5730" s="69" t="s">
        <v>2511</v>
      </c>
      <c r="F5730" s="69">
        <v>1856</v>
      </c>
      <c r="G5730" s="69" t="s">
        <v>1939</v>
      </c>
    </row>
    <row r="5731" spans="1:33" ht="14.4">
      <c r="A5731" s="27" t="str">
        <f>VLOOKUP(C5731,'user list'!A:B,2,0)</f>
        <v>CGSD</v>
      </c>
      <c r="B5731" s="172">
        <v>45812.633101851854</v>
      </c>
      <c r="C5731" s="69" t="s">
        <v>200</v>
      </c>
      <c r="D5731" s="69" t="s">
        <v>1937</v>
      </c>
      <c r="E5731" s="69" t="s">
        <v>2501</v>
      </c>
      <c r="F5731" s="69">
        <v>1841</v>
      </c>
      <c r="G5731" s="69" t="s">
        <v>1939</v>
      </c>
    </row>
    <row r="5732" spans="1:33" ht="14.4">
      <c r="A5732" s="27" t="str">
        <f>VLOOKUP(C5732,'user list'!A:B,2,0)</f>
        <v>OCAs</v>
      </c>
      <c r="B5732" s="172">
        <v>45812.633159722223</v>
      </c>
      <c r="C5732" s="69" t="s">
        <v>279</v>
      </c>
      <c r="D5732" s="69" t="s">
        <v>1937</v>
      </c>
      <c r="E5732" s="69" t="s">
        <v>2532</v>
      </c>
      <c r="F5732" s="69">
        <v>1875</v>
      </c>
      <c r="G5732" s="69" t="s">
        <v>1939</v>
      </c>
    </row>
    <row r="5733" spans="1:33" ht="14.4">
      <c r="A5733" s="27" t="str">
        <f>VLOOKUP(C5733,'user list'!A:B,2,0)</f>
        <v>LEDIPO</v>
      </c>
      <c r="B5733" s="172">
        <v>45812.633321759262</v>
      </c>
      <c r="C5733" s="69" t="s">
        <v>222</v>
      </c>
      <c r="D5733" s="69" t="s">
        <v>1937</v>
      </c>
      <c r="E5733" s="69" t="s">
        <v>2529</v>
      </c>
      <c r="F5733" s="69">
        <v>1871</v>
      </c>
      <c r="G5733" s="69" t="s">
        <v>1939</v>
      </c>
    </row>
    <row r="5734" spans="1:33" ht="14.4">
      <c r="A5734" s="27" t="str">
        <f>VLOOKUP(C5734,'user list'!A:B,2,0)</f>
        <v>CGSD</v>
      </c>
      <c r="B5734" s="172">
        <v>45812.633750000001</v>
      </c>
      <c r="C5734" s="69" t="s">
        <v>200</v>
      </c>
      <c r="D5734" s="69" t="s">
        <v>1937</v>
      </c>
      <c r="E5734" s="69" t="s">
        <v>2531</v>
      </c>
      <c r="F5734" s="69">
        <v>1873</v>
      </c>
      <c r="G5734" s="69" t="s">
        <v>1939</v>
      </c>
    </row>
    <row r="5735" spans="1:33" ht="14.4">
      <c r="A5735" s="27" t="str">
        <f>VLOOKUP(C5735,'user list'!A:B,2,0)</f>
        <v>CGSD</v>
      </c>
      <c r="B5735" s="172">
        <v>45812.633877314816</v>
      </c>
      <c r="C5735" s="69" t="s">
        <v>200</v>
      </c>
      <c r="D5735" s="69" t="s">
        <v>1937</v>
      </c>
      <c r="E5735" s="69" t="s">
        <v>2531</v>
      </c>
      <c r="F5735" s="69">
        <v>1873</v>
      </c>
      <c r="G5735" s="69" t="s">
        <v>1949</v>
      </c>
      <c r="L5735" s="73"/>
      <c r="M5735" s="73"/>
    </row>
    <row r="5736" spans="1:33" ht="14.4">
      <c r="A5736" s="27" t="str">
        <f>VLOOKUP(C5736,'user list'!A:B,2,0)</f>
        <v>OCAs</v>
      </c>
      <c r="B5736" s="172">
        <v>45812.634259259263</v>
      </c>
      <c r="C5736" s="69" t="s">
        <v>279</v>
      </c>
      <c r="D5736" s="69" t="s">
        <v>1937</v>
      </c>
      <c r="E5736" s="69" t="s">
        <v>2532</v>
      </c>
      <c r="F5736" s="69">
        <v>1875</v>
      </c>
      <c r="G5736" s="69" t="s">
        <v>1939</v>
      </c>
      <c r="U5736" s="73"/>
      <c r="V5736" s="73"/>
    </row>
    <row r="5737" spans="1:33" ht="14.4">
      <c r="A5737" s="27" t="str">
        <f>VLOOKUP(C5737,'user list'!A:B,2,0)</f>
        <v>OCAs</v>
      </c>
      <c r="B5737" s="172">
        <v>45812.634293981479</v>
      </c>
      <c r="C5737" s="69" t="s">
        <v>279</v>
      </c>
      <c r="D5737" s="69" t="s">
        <v>1937</v>
      </c>
      <c r="E5737" s="69" t="s">
        <v>2519</v>
      </c>
      <c r="F5737" s="69">
        <v>1861</v>
      </c>
      <c r="G5737" s="69" t="s">
        <v>1939</v>
      </c>
    </row>
    <row r="5738" spans="1:33" ht="14.4">
      <c r="A5738" s="27" t="str">
        <f>VLOOKUP(C5738,'user list'!A:B,2,0)</f>
        <v>OCAs</v>
      </c>
      <c r="B5738" s="172">
        <v>45812.634305555555</v>
      </c>
      <c r="C5738" s="69" t="s">
        <v>279</v>
      </c>
      <c r="D5738" s="69" t="s">
        <v>1937</v>
      </c>
      <c r="E5738" s="69" t="s">
        <v>2532</v>
      </c>
      <c r="F5738" s="69">
        <v>1875</v>
      </c>
      <c r="G5738" s="69" t="s">
        <v>1939</v>
      </c>
    </row>
    <row r="5739" spans="1:33" ht="14.4">
      <c r="A5739" s="27" t="str">
        <f>VLOOKUP(C5739,'user list'!A:B,2,0)</f>
        <v>OCAs</v>
      </c>
      <c r="B5739" s="172">
        <v>45812.634432870371</v>
      </c>
      <c r="C5739" s="69" t="s">
        <v>279</v>
      </c>
      <c r="D5739" s="69" t="s">
        <v>1937</v>
      </c>
      <c r="E5739" s="69" t="s">
        <v>2525</v>
      </c>
      <c r="F5739" s="69">
        <v>1867</v>
      </c>
      <c r="G5739" s="69" t="s">
        <v>1939</v>
      </c>
      <c r="L5739" s="73"/>
      <c r="M5739" s="73"/>
    </row>
    <row r="5740" spans="1:33" ht="14.4">
      <c r="A5740" s="27" t="str">
        <f>VLOOKUP(C5740,'user list'!A:B,2,0)</f>
        <v>OCAs</v>
      </c>
      <c r="B5740" s="172">
        <v>45812.634618055556</v>
      </c>
      <c r="C5740" s="69" t="s">
        <v>279</v>
      </c>
      <c r="D5740" s="69" t="s">
        <v>1937</v>
      </c>
      <c r="E5740" s="69" t="s">
        <v>1427</v>
      </c>
      <c r="F5740" s="69">
        <v>1732</v>
      </c>
      <c r="G5740" s="69" t="s">
        <v>1939</v>
      </c>
    </row>
    <row r="5741" spans="1:33" ht="14.4">
      <c r="A5741" s="27" t="str">
        <f>VLOOKUP(C5741,'user list'!A:B,2,0)</f>
        <v>OCAs</v>
      </c>
      <c r="B5741" s="172">
        <v>45812.637650462966</v>
      </c>
      <c r="C5741" s="69" t="s">
        <v>279</v>
      </c>
      <c r="D5741" s="69" t="s">
        <v>1937</v>
      </c>
      <c r="E5741" s="69" t="s">
        <v>2517</v>
      </c>
      <c r="F5741" s="69">
        <v>1860</v>
      </c>
      <c r="G5741" s="69" t="s">
        <v>1939</v>
      </c>
    </row>
    <row r="5742" spans="1:33" ht="14.4">
      <c r="A5742" s="27" t="str">
        <f>VLOOKUP(C5742,'user list'!A:B,2,0)</f>
        <v>OCAs</v>
      </c>
      <c r="B5742" s="172">
        <v>45812.637939814813</v>
      </c>
      <c r="C5742" s="69" t="s">
        <v>279</v>
      </c>
      <c r="D5742" s="69" t="s">
        <v>1937</v>
      </c>
      <c r="E5742" s="69" t="s">
        <v>2519</v>
      </c>
      <c r="F5742" s="69">
        <v>1861</v>
      </c>
      <c r="G5742" s="69" t="s">
        <v>1939</v>
      </c>
      <c r="AD5742" s="74"/>
      <c r="AG5742" s="74"/>
    </row>
    <row r="5743" spans="1:33" ht="14.4">
      <c r="A5743" s="27" t="str">
        <f>VLOOKUP(C5743,'user list'!A:B,2,0)</f>
        <v>Admin</v>
      </c>
      <c r="B5743" s="172">
        <v>45812.638344907406</v>
      </c>
      <c r="C5743" s="69" t="s">
        <v>186</v>
      </c>
      <c r="D5743" s="69" t="s">
        <v>1937</v>
      </c>
      <c r="E5743" s="69" t="s">
        <v>2532</v>
      </c>
      <c r="F5743" s="69">
        <v>1875</v>
      </c>
      <c r="G5743" s="69" t="s">
        <v>1939</v>
      </c>
      <c r="L5743" s="73"/>
      <c r="M5743" s="73"/>
    </row>
    <row r="5744" spans="1:33" ht="14.4">
      <c r="A5744" s="27" t="str">
        <f>VLOOKUP(C5744,'user list'!A:B,2,0)</f>
        <v>CAD</v>
      </c>
      <c r="B5744" s="172">
        <v>45812.63863425926</v>
      </c>
      <c r="C5744" s="69" t="s">
        <v>196</v>
      </c>
      <c r="D5744" s="69" t="s">
        <v>1937</v>
      </c>
      <c r="E5744" s="69">
        <v>1</v>
      </c>
      <c r="F5744" s="69">
        <v>1736</v>
      </c>
      <c r="G5744" s="69" t="s">
        <v>1939</v>
      </c>
    </row>
    <row r="5745" spans="1:33" ht="14.4">
      <c r="A5745" s="27" t="str">
        <f>VLOOKUP(C5745,'user list'!A:B,2,0)</f>
        <v>OCAs</v>
      </c>
      <c r="B5745" s="172">
        <v>45812.639351851853</v>
      </c>
      <c r="C5745" s="69" t="s">
        <v>279</v>
      </c>
      <c r="D5745" s="69" t="s">
        <v>1937</v>
      </c>
      <c r="E5745" s="69" t="s">
        <v>2517</v>
      </c>
      <c r="F5745" s="69">
        <v>1860</v>
      </c>
      <c r="G5745" s="69" t="s">
        <v>1939</v>
      </c>
      <c r="O5745" s="73"/>
      <c r="P5745" s="73"/>
    </row>
    <row r="5746" spans="1:33" ht="14.4">
      <c r="A5746" s="27" t="str">
        <f>VLOOKUP(C5746,'user list'!A:B,2,0)</f>
        <v>OCAs</v>
      </c>
      <c r="B5746" s="172">
        <v>45812.639363425929</v>
      </c>
      <c r="C5746" s="69" t="s">
        <v>279</v>
      </c>
      <c r="D5746" s="69" t="s">
        <v>1937</v>
      </c>
      <c r="E5746" s="69" t="s">
        <v>2532</v>
      </c>
      <c r="F5746" s="69">
        <v>1875</v>
      </c>
      <c r="G5746" s="69" t="s">
        <v>1939</v>
      </c>
      <c r="O5746" s="73"/>
      <c r="P5746" s="73"/>
    </row>
    <row r="5747" spans="1:33" ht="14.4">
      <c r="A5747" s="27" t="str">
        <f>VLOOKUP(C5747,'user list'!A:B,2,0)</f>
        <v>SSDD</v>
      </c>
      <c r="B5747" s="172">
        <v>45812.640046296299</v>
      </c>
      <c r="C5747" s="69" t="s">
        <v>273</v>
      </c>
      <c r="D5747" s="69" t="s">
        <v>1937</v>
      </c>
      <c r="E5747" s="69" t="s">
        <v>1991</v>
      </c>
      <c r="F5747" s="69">
        <v>1832</v>
      </c>
      <c r="G5747" s="69" t="s">
        <v>1939</v>
      </c>
    </row>
    <row r="5748" spans="1:33" ht="14.4">
      <c r="A5748" s="27" t="str">
        <f>VLOOKUP(C5748,'user list'!A:B,2,0)</f>
        <v>OCM</v>
      </c>
      <c r="B5748" s="172">
        <v>45812.640439814815</v>
      </c>
      <c r="C5748" s="69" t="s">
        <v>230</v>
      </c>
      <c r="D5748" s="69" t="s">
        <v>1937</v>
      </c>
      <c r="E5748" s="69" t="s">
        <v>2047</v>
      </c>
      <c r="F5748" s="69">
        <v>1876</v>
      </c>
      <c r="G5748" s="69" t="s">
        <v>2440</v>
      </c>
    </row>
    <row r="5749" spans="1:33" ht="14.4">
      <c r="A5749" s="27" t="str">
        <f>VLOOKUP(C5749,'user list'!A:B,2,0)</f>
        <v>Admin</v>
      </c>
      <c r="B5749" s="172">
        <v>45812.640451388892</v>
      </c>
      <c r="C5749" s="69" t="s">
        <v>186</v>
      </c>
      <c r="D5749" s="69" t="s">
        <v>1937</v>
      </c>
      <c r="E5749" s="69" t="s">
        <v>2047</v>
      </c>
      <c r="F5749" s="69">
        <v>1876</v>
      </c>
      <c r="G5749" s="69" t="s">
        <v>1948</v>
      </c>
      <c r="AD5749" s="74"/>
      <c r="AG5749" s="74"/>
    </row>
    <row r="5750" spans="1:33" ht="14.4">
      <c r="A5750" s="27" t="str">
        <f>VLOOKUP(C5750,'user list'!A:B,2,0)</f>
        <v>Admin</v>
      </c>
      <c r="B5750" s="172">
        <v>45812.640451388892</v>
      </c>
      <c r="C5750" s="69" t="s">
        <v>186</v>
      </c>
      <c r="D5750" s="69" t="s">
        <v>1937</v>
      </c>
      <c r="E5750" s="69" t="s">
        <v>2047</v>
      </c>
      <c r="F5750" s="69">
        <v>1876</v>
      </c>
      <c r="G5750" s="69" t="s">
        <v>1947</v>
      </c>
      <c r="L5750" s="73"/>
      <c r="M5750" s="73"/>
    </row>
    <row r="5751" spans="1:33" ht="14.4">
      <c r="A5751" s="27" t="str">
        <f>VLOOKUP(C5751,'user list'!A:B,2,0)</f>
        <v>Admin</v>
      </c>
      <c r="B5751" s="172">
        <v>45812.640462962961</v>
      </c>
      <c r="C5751" s="69" t="s">
        <v>186</v>
      </c>
      <c r="D5751" s="69" t="s">
        <v>1937</v>
      </c>
      <c r="E5751" s="69" t="s">
        <v>2047</v>
      </c>
      <c r="F5751" s="69">
        <v>1876</v>
      </c>
      <c r="G5751" s="69" t="s">
        <v>1948</v>
      </c>
    </row>
    <row r="5752" spans="1:33" ht="14.4">
      <c r="A5752" s="27" t="str">
        <f>VLOOKUP(C5752,'user list'!A:B,2,0)</f>
        <v>Admin</v>
      </c>
      <c r="B5752" s="172">
        <v>45812.640462962961</v>
      </c>
      <c r="C5752" s="69" t="s">
        <v>186</v>
      </c>
      <c r="D5752" s="69" t="s">
        <v>1937</v>
      </c>
      <c r="E5752" s="69" t="s">
        <v>2047</v>
      </c>
      <c r="F5752" s="69">
        <v>1876</v>
      </c>
      <c r="G5752" s="69" t="s">
        <v>1948</v>
      </c>
      <c r="O5752" s="73"/>
      <c r="P5752" s="73"/>
    </row>
    <row r="5753" spans="1:33" ht="14.4">
      <c r="A5753" s="27" t="str">
        <f>VLOOKUP(C5753,'user list'!A:B,2,0)</f>
        <v>CAD</v>
      </c>
      <c r="B5753" s="172">
        <v>45812.642106481479</v>
      </c>
      <c r="C5753" s="69" t="s">
        <v>196</v>
      </c>
      <c r="D5753" s="69" t="s">
        <v>1937</v>
      </c>
      <c r="E5753" s="69" t="s">
        <v>1342</v>
      </c>
      <c r="F5753" s="69">
        <v>1803</v>
      </c>
      <c r="G5753" s="69" t="s">
        <v>1939</v>
      </c>
      <c r="O5753" s="73"/>
      <c r="P5753" s="73"/>
    </row>
    <row r="5754" spans="1:33" ht="14.4">
      <c r="A5754" s="27" t="str">
        <f>VLOOKUP(C5754,'user list'!A:B,2,0)</f>
        <v>CAD</v>
      </c>
      <c r="B5754" s="172">
        <v>45812.642256944448</v>
      </c>
      <c r="C5754" s="69" t="s">
        <v>196</v>
      </c>
      <c r="D5754" s="69" t="s">
        <v>1937</v>
      </c>
      <c r="E5754" s="69">
        <v>1</v>
      </c>
      <c r="F5754" s="69">
        <v>1736</v>
      </c>
      <c r="G5754" s="69" t="s">
        <v>1939</v>
      </c>
    </row>
    <row r="5755" spans="1:33" ht="14.4">
      <c r="A5755" s="27" t="str">
        <f>VLOOKUP(C5755,'user list'!A:B,2,0)</f>
        <v>QCDRRMO</v>
      </c>
      <c r="B5755" s="172">
        <v>45812.643391203703</v>
      </c>
      <c r="C5755" s="69" t="s">
        <v>265</v>
      </c>
      <c r="D5755" s="69" t="s">
        <v>1937</v>
      </c>
      <c r="E5755" s="69" t="s">
        <v>2462</v>
      </c>
      <c r="F5755" s="69">
        <v>1759</v>
      </c>
      <c r="G5755" s="69" t="s">
        <v>1939</v>
      </c>
      <c r="AD5755" s="73"/>
      <c r="AE5755" s="73"/>
    </row>
    <row r="5756" spans="1:33" ht="14.4">
      <c r="A5756" s="27" t="str">
        <f>VLOOKUP(C5756,'user list'!A:B,2,0)</f>
        <v>QCDRRMO</v>
      </c>
      <c r="B5756" s="172">
        <v>45812.643680555557</v>
      </c>
      <c r="C5756" s="69" t="s">
        <v>265</v>
      </c>
      <c r="D5756" s="69" t="s">
        <v>1937</v>
      </c>
      <c r="E5756" s="69" t="s">
        <v>2462</v>
      </c>
      <c r="F5756" s="69">
        <v>1759</v>
      </c>
      <c r="G5756" s="69" t="s">
        <v>1947</v>
      </c>
    </row>
    <row r="5757" spans="1:33" ht="14.4">
      <c r="A5757" s="27" t="str">
        <f>VLOOKUP(C5757,'user list'!A:B,2,0)</f>
        <v>QCDRRMO</v>
      </c>
      <c r="B5757" s="172">
        <v>45812.643680555557</v>
      </c>
      <c r="C5757" s="69" t="s">
        <v>265</v>
      </c>
      <c r="D5757" s="69" t="s">
        <v>1937</v>
      </c>
      <c r="E5757" s="69" t="s">
        <v>2462</v>
      </c>
      <c r="F5757" s="69">
        <v>1759</v>
      </c>
      <c r="G5757" s="69" t="s">
        <v>1948</v>
      </c>
      <c r="L5757" s="73"/>
      <c r="M5757" s="73"/>
    </row>
    <row r="5758" spans="1:33" ht="14.4">
      <c r="A5758" s="27" t="str">
        <f>VLOOKUP(C5758,'user list'!A:B,2,0)</f>
        <v>QCDRRMO</v>
      </c>
      <c r="B5758" s="172">
        <v>45812.643680555557</v>
      </c>
      <c r="C5758" s="69" t="s">
        <v>265</v>
      </c>
      <c r="D5758" s="69" t="s">
        <v>1937</v>
      </c>
      <c r="E5758" s="69" t="s">
        <v>2462</v>
      </c>
      <c r="F5758" s="69">
        <v>1759</v>
      </c>
      <c r="G5758" s="69" t="s">
        <v>1939</v>
      </c>
    </row>
    <row r="5759" spans="1:33" ht="14.4">
      <c r="A5759" s="27" t="str">
        <f>VLOOKUP(C5759,'user list'!A:B,2,0)</f>
        <v>Admin</v>
      </c>
      <c r="B5759" s="172">
        <v>45812.643680555557</v>
      </c>
      <c r="C5759" s="69" t="s">
        <v>186</v>
      </c>
      <c r="D5759" s="69" t="s">
        <v>1937</v>
      </c>
      <c r="E5759" s="69" t="s">
        <v>2462</v>
      </c>
      <c r="F5759" s="69">
        <v>1759</v>
      </c>
      <c r="G5759" s="69" t="s">
        <v>1948</v>
      </c>
    </row>
    <row r="5760" spans="1:33" ht="14.4">
      <c r="A5760" s="27" t="str">
        <f>VLOOKUP(C5760,'user list'!A:B,2,0)</f>
        <v>QCDRRMO</v>
      </c>
      <c r="B5760" s="172">
        <v>45812.643946759257</v>
      </c>
      <c r="C5760" s="69" t="s">
        <v>265</v>
      </c>
      <c r="D5760" s="69" t="s">
        <v>1937</v>
      </c>
      <c r="E5760" s="69" t="s">
        <v>2463</v>
      </c>
      <c r="F5760" s="69">
        <v>1760</v>
      </c>
      <c r="G5760" s="69" t="s">
        <v>1939</v>
      </c>
    </row>
    <row r="5761" spans="1:45" ht="14.4">
      <c r="A5761" s="27" t="str">
        <f>VLOOKUP(C5761,'user list'!A:B,2,0)</f>
        <v>CTO</v>
      </c>
      <c r="B5761" s="172">
        <v>45812.643969907411</v>
      </c>
      <c r="C5761" s="69" t="s">
        <v>207</v>
      </c>
      <c r="D5761" s="69" t="s">
        <v>1937</v>
      </c>
      <c r="E5761" s="69" t="s">
        <v>2528</v>
      </c>
      <c r="F5761" s="69">
        <v>1870</v>
      </c>
      <c r="G5761" s="69" t="s">
        <v>1939</v>
      </c>
    </row>
    <row r="5762" spans="1:45" ht="14.4">
      <c r="A5762" s="27" t="str">
        <f>VLOOKUP(C5762,'user list'!A:B,2,0)</f>
        <v>QCDRRMO</v>
      </c>
      <c r="B5762" s="172">
        <v>45812.644074074073</v>
      </c>
      <c r="C5762" s="69" t="s">
        <v>265</v>
      </c>
      <c r="D5762" s="69" t="s">
        <v>1937</v>
      </c>
      <c r="E5762" s="69" t="s">
        <v>2463</v>
      </c>
      <c r="F5762" s="69">
        <v>1760</v>
      </c>
      <c r="G5762" s="69" t="s">
        <v>1947</v>
      </c>
    </row>
    <row r="5763" spans="1:45" ht="14.4">
      <c r="A5763" s="27" t="str">
        <f>VLOOKUP(C5763,'user list'!A:B,2,0)</f>
        <v>QCDRRMO</v>
      </c>
      <c r="B5763" s="172">
        <v>45812.644074074073</v>
      </c>
      <c r="C5763" s="69" t="s">
        <v>265</v>
      </c>
      <c r="D5763" s="69" t="s">
        <v>1937</v>
      </c>
      <c r="E5763" s="69" t="s">
        <v>2463</v>
      </c>
      <c r="F5763" s="69">
        <v>1760</v>
      </c>
      <c r="G5763" s="69" t="s">
        <v>1948</v>
      </c>
      <c r="R5763" s="73"/>
      <c r="S5763" s="73"/>
    </row>
    <row r="5764" spans="1:45" ht="14.4">
      <c r="A5764" s="27" t="str">
        <f>VLOOKUP(C5764,'user list'!A:B,2,0)</f>
        <v>QCDRRMO</v>
      </c>
      <c r="B5764" s="172">
        <v>45812.644074074073</v>
      </c>
      <c r="C5764" s="69" t="s">
        <v>265</v>
      </c>
      <c r="D5764" s="69" t="s">
        <v>1937</v>
      </c>
      <c r="E5764" s="69" t="s">
        <v>2463</v>
      </c>
      <c r="F5764" s="69">
        <v>1760</v>
      </c>
      <c r="G5764" s="69" t="s">
        <v>1939</v>
      </c>
    </row>
    <row r="5765" spans="1:45" ht="14.4">
      <c r="A5765" s="27" t="str">
        <f>VLOOKUP(C5765,'user list'!A:B,2,0)</f>
        <v>Admin</v>
      </c>
      <c r="B5765" s="172">
        <v>45812.644074074073</v>
      </c>
      <c r="C5765" s="69" t="s">
        <v>186</v>
      </c>
      <c r="D5765" s="69" t="s">
        <v>1937</v>
      </c>
      <c r="E5765" s="69" t="s">
        <v>2463</v>
      </c>
      <c r="F5765" s="69">
        <v>1760</v>
      </c>
      <c r="G5765" s="69" t="s">
        <v>1948</v>
      </c>
      <c r="O5765" s="73"/>
      <c r="P5765" s="73"/>
    </row>
    <row r="5766" spans="1:45" ht="14.4">
      <c r="A5766" s="27" t="str">
        <f>VLOOKUP(C5766,'user list'!A:B,2,0)</f>
        <v>QCDRRMO</v>
      </c>
      <c r="B5766" s="172">
        <v>45812.644131944442</v>
      </c>
      <c r="C5766" s="69" t="s">
        <v>265</v>
      </c>
      <c r="D5766" s="69" t="s">
        <v>1937</v>
      </c>
      <c r="E5766" s="69" t="s">
        <v>2475</v>
      </c>
      <c r="F5766" s="69">
        <v>1789</v>
      </c>
      <c r="G5766" s="69" t="s">
        <v>1939</v>
      </c>
    </row>
    <row r="5767" spans="1:45" ht="14.4">
      <c r="A5767" s="27" t="str">
        <f>VLOOKUP(C5767,'user list'!A:B,2,0)</f>
        <v>QCDRRMO</v>
      </c>
      <c r="B5767" s="172">
        <v>45812.644293981481</v>
      </c>
      <c r="C5767" s="69" t="s">
        <v>265</v>
      </c>
      <c r="D5767" s="69" t="s">
        <v>1937</v>
      </c>
      <c r="E5767" s="69" t="s">
        <v>2475</v>
      </c>
      <c r="F5767" s="69">
        <v>1789</v>
      </c>
      <c r="G5767" s="69" t="s">
        <v>1947</v>
      </c>
      <c r="AD5767" s="73"/>
      <c r="AE5767" s="73"/>
    </row>
    <row r="5768" spans="1:45" ht="14.4">
      <c r="A5768" s="27" t="str">
        <f>VLOOKUP(C5768,'user list'!A:B,2,0)</f>
        <v>QCDRRMO</v>
      </c>
      <c r="B5768" s="172">
        <v>45812.644293981481</v>
      </c>
      <c r="C5768" s="69" t="s">
        <v>265</v>
      </c>
      <c r="D5768" s="69" t="s">
        <v>1937</v>
      </c>
      <c r="E5768" s="69" t="s">
        <v>2475</v>
      </c>
      <c r="F5768" s="69">
        <v>1789</v>
      </c>
      <c r="G5768" s="69" t="s">
        <v>1948</v>
      </c>
    </row>
    <row r="5769" spans="1:45" ht="14.4">
      <c r="A5769" s="27" t="str">
        <f>VLOOKUP(C5769,'user list'!A:B,2,0)</f>
        <v>QCDRRMO</v>
      </c>
      <c r="B5769" s="172">
        <v>45812.644293981481</v>
      </c>
      <c r="C5769" s="69" t="s">
        <v>265</v>
      </c>
      <c r="D5769" s="69" t="s">
        <v>1937</v>
      </c>
      <c r="E5769" s="69" t="s">
        <v>2475</v>
      </c>
      <c r="F5769" s="69">
        <v>1789</v>
      </c>
      <c r="G5769" s="69" t="s">
        <v>1939</v>
      </c>
      <c r="L5769" s="73"/>
      <c r="M5769" s="73"/>
    </row>
    <row r="5770" spans="1:45" ht="14.4">
      <c r="A5770" s="27" t="str">
        <f>VLOOKUP(C5770,'user list'!A:B,2,0)</f>
        <v>Admin</v>
      </c>
      <c r="B5770" s="172">
        <v>45812.644293981481</v>
      </c>
      <c r="C5770" s="69" t="s">
        <v>186</v>
      </c>
      <c r="D5770" s="69" t="s">
        <v>1937</v>
      </c>
      <c r="E5770" s="69" t="s">
        <v>2475</v>
      </c>
      <c r="F5770" s="69">
        <v>1789</v>
      </c>
      <c r="G5770" s="69" t="s">
        <v>1948</v>
      </c>
    </row>
    <row r="5771" spans="1:45" ht="14.4">
      <c r="A5771" s="27" t="str">
        <f>VLOOKUP(C5771,'user list'!A:B,2,0)</f>
        <v>OCA</v>
      </c>
      <c r="B5771" s="172">
        <v>45812.644652777781</v>
      </c>
      <c r="C5771" s="69" t="s">
        <v>228</v>
      </c>
      <c r="D5771" s="69" t="s">
        <v>1937</v>
      </c>
      <c r="E5771" s="69" t="s">
        <v>2529</v>
      </c>
      <c r="F5771" s="69">
        <v>1871</v>
      </c>
      <c r="G5771" s="69" t="s">
        <v>1939</v>
      </c>
    </row>
    <row r="5772" spans="1:45" ht="14.4">
      <c r="A5772" s="27" t="str">
        <f>VLOOKUP(C5772,'user list'!A:B,2,0)</f>
        <v>CHD</v>
      </c>
      <c r="B5772" s="172">
        <v>45812.645439814813</v>
      </c>
      <c r="C5772" s="69" t="s">
        <v>203</v>
      </c>
      <c r="D5772" s="69" t="s">
        <v>1937</v>
      </c>
      <c r="E5772" s="69" t="s">
        <v>2439</v>
      </c>
      <c r="F5772" s="69">
        <v>1444</v>
      </c>
      <c r="G5772" s="69" t="s">
        <v>1939</v>
      </c>
      <c r="AP5772" s="74"/>
      <c r="AS5772" s="74"/>
    </row>
    <row r="5773" spans="1:45" ht="14.4">
      <c r="A5773" s="27" t="str">
        <f>VLOOKUP(C5773,'user list'!A:B,2,0)</f>
        <v>HCDRD</v>
      </c>
      <c r="B5773" s="172">
        <v>45812.645624999997</v>
      </c>
      <c r="C5773" s="69" t="s">
        <v>216</v>
      </c>
      <c r="D5773" s="69" t="s">
        <v>1937</v>
      </c>
      <c r="E5773" s="69" t="s">
        <v>2514</v>
      </c>
      <c r="F5773" s="69">
        <v>1858</v>
      </c>
      <c r="G5773" s="69" t="s">
        <v>1947</v>
      </c>
      <c r="L5773" s="73"/>
      <c r="M5773" s="73"/>
    </row>
    <row r="5774" spans="1:45" ht="14.4">
      <c r="A5774" s="27" t="str">
        <f>VLOOKUP(C5774,'user list'!A:B,2,0)</f>
        <v>HCDRD</v>
      </c>
      <c r="B5774" s="172">
        <v>45812.645624999997</v>
      </c>
      <c r="C5774" s="69" t="s">
        <v>216</v>
      </c>
      <c r="D5774" s="69" t="s">
        <v>1937</v>
      </c>
      <c r="E5774" s="69" t="s">
        <v>2514</v>
      </c>
      <c r="F5774" s="69">
        <v>1858</v>
      </c>
      <c r="G5774" s="69" t="s">
        <v>1948</v>
      </c>
      <c r="L5774" s="73"/>
      <c r="M5774" s="73"/>
    </row>
    <row r="5775" spans="1:45" ht="14.4">
      <c r="A5775" s="27" t="str">
        <f>VLOOKUP(C5775,'user list'!A:B,2,0)</f>
        <v>HCDRD</v>
      </c>
      <c r="B5775" s="172">
        <v>45812.645624999997</v>
      </c>
      <c r="C5775" s="69" t="s">
        <v>216</v>
      </c>
      <c r="D5775" s="69" t="s">
        <v>1937</v>
      </c>
      <c r="E5775" s="69" t="s">
        <v>2514</v>
      </c>
      <c r="F5775" s="69">
        <v>1858</v>
      </c>
      <c r="G5775" s="69" t="s">
        <v>1939</v>
      </c>
      <c r="O5775" s="73"/>
      <c r="P5775" s="73"/>
    </row>
    <row r="5776" spans="1:45" ht="14.4">
      <c r="A5776" s="27" t="str">
        <f>VLOOKUP(C5776,'user list'!A:B,2,0)</f>
        <v>Admin</v>
      </c>
      <c r="B5776" s="172">
        <v>45812.645624999997</v>
      </c>
      <c r="C5776" s="69" t="s">
        <v>186</v>
      </c>
      <c r="D5776" s="69" t="s">
        <v>1937</v>
      </c>
      <c r="E5776" s="69" t="s">
        <v>2514</v>
      </c>
      <c r="F5776" s="69">
        <v>1858</v>
      </c>
      <c r="G5776" s="69" t="s">
        <v>1948</v>
      </c>
      <c r="O5776" s="73"/>
      <c r="P5776" s="73"/>
    </row>
    <row r="5777" spans="1:45" ht="14.4">
      <c r="A5777" s="27" t="str">
        <f>VLOOKUP(C5777,'user list'!A:B,2,0)</f>
        <v>HCDRD</v>
      </c>
      <c r="B5777" s="172">
        <v>45812.645682870374</v>
      </c>
      <c r="C5777" s="69" t="s">
        <v>216</v>
      </c>
      <c r="D5777" s="69" t="s">
        <v>1937</v>
      </c>
      <c r="E5777" s="69" t="s">
        <v>2514</v>
      </c>
      <c r="F5777" s="69">
        <v>1858</v>
      </c>
      <c r="G5777" s="69" t="s">
        <v>1939</v>
      </c>
    </row>
    <row r="5778" spans="1:45" ht="14.4">
      <c r="A5778" s="27" t="str">
        <f>VLOOKUP(C5778,'user list'!A:B,2,0)</f>
        <v>HCDRD</v>
      </c>
      <c r="B5778" s="172">
        <v>45812.645972222221</v>
      </c>
      <c r="C5778" s="69" t="s">
        <v>216</v>
      </c>
      <c r="D5778" s="69" t="s">
        <v>1937</v>
      </c>
      <c r="E5778" s="69" t="s">
        <v>2514</v>
      </c>
      <c r="F5778" s="69">
        <v>1858</v>
      </c>
      <c r="G5778" s="69" t="s">
        <v>1947</v>
      </c>
    </row>
    <row r="5779" spans="1:45" ht="14.4">
      <c r="A5779" s="27" t="str">
        <f>VLOOKUP(C5779,'user list'!A:B,2,0)</f>
        <v>HCDRD</v>
      </c>
      <c r="B5779" s="172">
        <v>45812.645972222221</v>
      </c>
      <c r="C5779" s="69" t="s">
        <v>216</v>
      </c>
      <c r="D5779" s="69" t="s">
        <v>1937</v>
      </c>
      <c r="E5779" s="69" t="s">
        <v>2514</v>
      </c>
      <c r="F5779" s="69">
        <v>1858</v>
      </c>
      <c r="G5779" s="69" t="s">
        <v>1948</v>
      </c>
    </row>
    <row r="5780" spans="1:45" ht="14.4">
      <c r="A5780" s="27" t="str">
        <f>VLOOKUP(C5780,'user list'!A:B,2,0)</f>
        <v>HCDRD</v>
      </c>
      <c r="B5780" s="172">
        <v>45812.645972222221</v>
      </c>
      <c r="C5780" s="69" t="s">
        <v>216</v>
      </c>
      <c r="D5780" s="69" t="s">
        <v>1937</v>
      </c>
      <c r="E5780" s="69" t="s">
        <v>2514</v>
      </c>
      <c r="F5780" s="69">
        <v>1858</v>
      </c>
      <c r="G5780" s="69" t="s">
        <v>1939</v>
      </c>
      <c r="O5780" s="73"/>
      <c r="P5780" s="73"/>
    </row>
    <row r="5781" spans="1:45" ht="14.4">
      <c r="A5781" s="27" t="str">
        <f>VLOOKUP(C5781,'user list'!A:B,2,0)</f>
        <v>Admin</v>
      </c>
      <c r="B5781" s="172">
        <v>45812.645972222221</v>
      </c>
      <c r="C5781" s="69" t="s">
        <v>186</v>
      </c>
      <c r="D5781" s="69" t="s">
        <v>1937</v>
      </c>
      <c r="E5781" s="69" t="s">
        <v>2514</v>
      </c>
      <c r="F5781" s="69">
        <v>1858</v>
      </c>
      <c r="G5781" s="69" t="s">
        <v>1948</v>
      </c>
      <c r="O5781" s="73"/>
      <c r="P5781" s="73"/>
    </row>
    <row r="5782" spans="1:45" ht="14.4">
      <c r="A5782" s="27" t="str">
        <f>VLOOKUP(C5782,'user list'!A:B,2,0)</f>
        <v>HCDRD</v>
      </c>
      <c r="B5782" s="172">
        <v>45812.646168981482</v>
      </c>
      <c r="C5782" s="69" t="s">
        <v>216</v>
      </c>
      <c r="D5782" s="69" t="s">
        <v>1937</v>
      </c>
      <c r="E5782" s="69" t="s">
        <v>2514</v>
      </c>
      <c r="F5782" s="69">
        <v>1858</v>
      </c>
      <c r="G5782" s="69" t="s">
        <v>1939</v>
      </c>
      <c r="O5782" s="73"/>
      <c r="P5782" s="73"/>
    </row>
    <row r="5783" spans="1:45" ht="14.4">
      <c r="A5783" s="27" t="str">
        <f>VLOOKUP(C5783,'user list'!A:B,2,0)</f>
        <v>CGSD</v>
      </c>
      <c r="B5783" s="172">
        <v>45812.646377314813</v>
      </c>
      <c r="C5783" s="69" t="s">
        <v>200</v>
      </c>
      <c r="D5783" s="69" t="s">
        <v>1937</v>
      </c>
      <c r="E5783" s="69" t="s">
        <v>2531</v>
      </c>
      <c r="F5783" s="69">
        <v>1873</v>
      </c>
      <c r="G5783" s="69" t="s">
        <v>1939</v>
      </c>
      <c r="L5783" s="73"/>
      <c r="M5783" s="73"/>
    </row>
    <row r="5784" spans="1:45" ht="14.4">
      <c r="A5784" s="27" t="str">
        <f>VLOOKUP(C5784,'user list'!A:B,2,0)</f>
        <v>OCA</v>
      </c>
      <c r="B5784" s="172">
        <v>45812.646643518521</v>
      </c>
      <c r="C5784" s="69" t="s">
        <v>228</v>
      </c>
      <c r="D5784" s="69" t="s">
        <v>1937</v>
      </c>
      <c r="E5784" s="69" t="s">
        <v>2531</v>
      </c>
      <c r="F5784" s="69">
        <v>1873</v>
      </c>
      <c r="G5784" s="69" t="s">
        <v>1939</v>
      </c>
      <c r="L5784" s="73"/>
      <c r="M5784" s="73"/>
    </row>
    <row r="5785" spans="1:45" ht="14.4">
      <c r="A5785" s="27" t="str">
        <f>VLOOKUP(C5785,'user list'!A:B,2,0)</f>
        <v>CGSD</v>
      </c>
      <c r="B5785" s="172">
        <v>45812.64675925926</v>
      </c>
      <c r="C5785" s="69" t="s">
        <v>200</v>
      </c>
      <c r="D5785" s="69" t="s">
        <v>1937</v>
      </c>
      <c r="E5785" s="69" t="s">
        <v>2531</v>
      </c>
      <c r="F5785" s="69">
        <v>1873</v>
      </c>
      <c r="G5785" s="69" t="s">
        <v>1939</v>
      </c>
      <c r="O5785" s="73"/>
      <c r="P5785" s="73"/>
    </row>
    <row r="5786" spans="1:45" ht="14.4">
      <c r="A5786" s="27" t="str">
        <f>VLOOKUP(C5786,'user list'!A:B,2,0)</f>
        <v>CGSD</v>
      </c>
      <c r="B5786" s="172">
        <v>45812.646851851852</v>
      </c>
      <c r="C5786" s="69" t="s">
        <v>200</v>
      </c>
      <c r="D5786" s="69" t="s">
        <v>1937</v>
      </c>
      <c r="E5786" s="69" t="s">
        <v>2528</v>
      </c>
      <c r="F5786" s="69">
        <v>1870</v>
      </c>
      <c r="G5786" s="69" t="s">
        <v>1939</v>
      </c>
    </row>
    <row r="5787" spans="1:45" ht="14.4">
      <c r="A5787" s="27" t="str">
        <f>VLOOKUP(C5787,'user list'!A:B,2,0)</f>
        <v>CGSD</v>
      </c>
      <c r="B5787" s="172">
        <v>45812.646874999999</v>
      </c>
      <c r="C5787" s="69" t="s">
        <v>200</v>
      </c>
      <c r="D5787" s="69" t="s">
        <v>1937</v>
      </c>
      <c r="E5787" s="69" t="s">
        <v>2531</v>
      </c>
      <c r="F5787" s="69">
        <v>1873</v>
      </c>
      <c r="G5787" s="69" t="s">
        <v>1939</v>
      </c>
      <c r="R5787" s="73"/>
      <c r="S5787" s="73"/>
    </row>
    <row r="5788" spans="1:45" ht="14.4">
      <c r="A5788" s="27" t="str">
        <f>VLOOKUP(C5788,'user list'!A:B,2,0)</f>
        <v>OCM</v>
      </c>
      <c r="B5788" s="172">
        <v>45812.647893518515</v>
      </c>
      <c r="C5788" s="69" t="s">
        <v>230</v>
      </c>
      <c r="D5788" s="69" t="s">
        <v>1937</v>
      </c>
      <c r="E5788" s="69" t="s">
        <v>2039</v>
      </c>
      <c r="F5788" s="69">
        <v>1874</v>
      </c>
      <c r="G5788" s="69" t="s">
        <v>1939</v>
      </c>
    </row>
    <row r="5789" spans="1:45" ht="14.4">
      <c r="A5789" s="27" t="str">
        <f>VLOOKUP(C5789,'user list'!A:B,2,0)</f>
        <v>Admin</v>
      </c>
      <c r="B5789" s="172">
        <v>45812.648553240739</v>
      </c>
      <c r="C5789" s="69" t="s">
        <v>186</v>
      </c>
      <c r="D5789" s="69" t="s">
        <v>1937</v>
      </c>
      <c r="E5789" s="69" t="s">
        <v>2047</v>
      </c>
      <c r="F5789" s="69">
        <v>1876</v>
      </c>
      <c r="G5789" s="69" t="s">
        <v>1939</v>
      </c>
      <c r="O5789" s="73"/>
      <c r="P5789" s="73"/>
    </row>
    <row r="5790" spans="1:45" ht="14.4">
      <c r="A5790" s="27" t="str">
        <f>VLOOKUP(C5790,'user list'!A:B,2,0)</f>
        <v>LEDIPO</v>
      </c>
      <c r="B5790" s="172">
        <v>45812.648726851854</v>
      </c>
      <c r="C5790" s="69" t="s">
        <v>222</v>
      </c>
      <c r="D5790" s="69" t="s">
        <v>1937</v>
      </c>
      <c r="E5790" s="69" t="s">
        <v>2529</v>
      </c>
      <c r="F5790" s="69">
        <v>1871</v>
      </c>
      <c r="G5790" s="69" t="s">
        <v>1947</v>
      </c>
    </row>
    <row r="5791" spans="1:45" ht="14.4">
      <c r="A5791" s="27" t="str">
        <f>VLOOKUP(C5791,'user list'!A:B,2,0)</f>
        <v>LEDIPO</v>
      </c>
      <c r="B5791" s="172">
        <v>45812.648726851854</v>
      </c>
      <c r="C5791" s="69" t="s">
        <v>222</v>
      </c>
      <c r="D5791" s="69" t="s">
        <v>1937</v>
      </c>
      <c r="E5791" s="69" t="s">
        <v>2529</v>
      </c>
      <c r="F5791" s="69">
        <v>1871</v>
      </c>
      <c r="G5791" s="69" t="s">
        <v>1948</v>
      </c>
      <c r="AG5791" s="73"/>
      <c r="AH5791" s="73"/>
    </row>
    <row r="5792" spans="1:45" ht="14.4">
      <c r="A5792" s="27" t="str">
        <f>VLOOKUP(C5792,'user list'!A:B,2,0)</f>
        <v>LEDIPO</v>
      </c>
      <c r="B5792" s="172">
        <v>45812.648726851854</v>
      </c>
      <c r="C5792" s="69" t="s">
        <v>222</v>
      </c>
      <c r="D5792" s="69" t="s">
        <v>1937</v>
      </c>
      <c r="E5792" s="69" t="s">
        <v>2529</v>
      </c>
      <c r="F5792" s="69">
        <v>1871</v>
      </c>
      <c r="G5792" s="69" t="s">
        <v>1939</v>
      </c>
      <c r="AP5792" s="74"/>
      <c r="AS5792" s="74"/>
    </row>
    <row r="5793" spans="1:16" ht="14.4">
      <c r="A5793" s="27" t="str">
        <f>VLOOKUP(C5793,'user list'!A:B,2,0)</f>
        <v>Admin</v>
      </c>
      <c r="B5793" s="172">
        <v>45812.648726851854</v>
      </c>
      <c r="C5793" s="69" t="s">
        <v>186</v>
      </c>
      <c r="D5793" s="69" t="s">
        <v>1937</v>
      </c>
      <c r="E5793" s="69" t="s">
        <v>2529</v>
      </c>
      <c r="F5793" s="69">
        <v>1871</v>
      </c>
      <c r="G5793" s="69" t="s">
        <v>1948</v>
      </c>
    </row>
    <row r="5794" spans="1:16" ht="14.4">
      <c r="A5794" s="27" t="str">
        <f>VLOOKUP(C5794,'user list'!A:B,2,0)</f>
        <v>LEDIPO</v>
      </c>
      <c r="B5794" s="172">
        <v>45812.648912037039</v>
      </c>
      <c r="C5794" s="69" t="s">
        <v>222</v>
      </c>
      <c r="D5794" s="69" t="s">
        <v>1937</v>
      </c>
      <c r="E5794" s="69" t="s">
        <v>2529</v>
      </c>
      <c r="F5794" s="69">
        <v>1871</v>
      </c>
      <c r="G5794" s="69" t="s">
        <v>2441</v>
      </c>
      <c r="L5794" s="74"/>
      <c r="O5794" s="73"/>
      <c r="P5794" s="73"/>
    </row>
    <row r="5795" spans="1:16" ht="14.4">
      <c r="A5795" s="27" t="str">
        <f>VLOOKUP(C5795,'user list'!A:B,2,0)</f>
        <v>CLD</v>
      </c>
      <c r="B5795" s="172">
        <v>45812.649976851855</v>
      </c>
      <c r="C5795" s="69" t="s">
        <v>204</v>
      </c>
      <c r="D5795" s="69" t="s">
        <v>1937</v>
      </c>
      <c r="E5795" s="69" t="s">
        <v>2529</v>
      </c>
      <c r="F5795" s="69">
        <v>1871</v>
      </c>
      <c r="G5795" s="69" t="s">
        <v>1939</v>
      </c>
      <c r="L5795" s="73"/>
      <c r="M5795" s="73"/>
    </row>
    <row r="5796" spans="1:16" ht="14.4">
      <c r="A5796" s="27" t="str">
        <f>VLOOKUP(C5796,'user list'!A:B,2,0)</f>
        <v>Admin</v>
      </c>
      <c r="B5796" s="172">
        <v>45812.650243055556</v>
      </c>
      <c r="C5796" s="69" t="s">
        <v>186</v>
      </c>
      <c r="D5796" s="69" t="s">
        <v>1937</v>
      </c>
      <c r="E5796" s="69" t="s">
        <v>2532</v>
      </c>
      <c r="F5796" s="69">
        <v>1875</v>
      </c>
      <c r="G5796" s="69" t="s">
        <v>1939</v>
      </c>
      <c r="L5796" s="73"/>
      <c r="M5796" s="73"/>
    </row>
    <row r="5797" spans="1:16" ht="14.4">
      <c r="A5797" s="27" t="str">
        <f>VLOOKUP(C5797,'user list'!A:B,2,0)</f>
        <v>Admin</v>
      </c>
      <c r="B5797" s="172">
        <v>45812.650300925925</v>
      </c>
      <c r="C5797" s="69" t="s">
        <v>186</v>
      </c>
      <c r="D5797" s="69" t="s">
        <v>1937</v>
      </c>
      <c r="E5797" s="69" t="s">
        <v>2531</v>
      </c>
      <c r="F5797" s="69">
        <v>1873</v>
      </c>
      <c r="G5797" s="69" t="s">
        <v>1939</v>
      </c>
      <c r="O5797" s="73"/>
      <c r="P5797" s="73"/>
    </row>
    <row r="5798" spans="1:16" ht="14.4">
      <c r="A5798" s="27" t="str">
        <f>VLOOKUP(C5798,'user list'!A:B,2,0)</f>
        <v>CLD</v>
      </c>
      <c r="B5798" s="172">
        <v>45812.650578703702</v>
      </c>
      <c r="C5798" s="69" t="s">
        <v>204</v>
      </c>
      <c r="D5798" s="69" t="s">
        <v>1937</v>
      </c>
      <c r="E5798" s="69" t="s">
        <v>1253</v>
      </c>
      <c r="F5798" s="69">
        <v>1864</v>
      </c>
      <c r="G5798" s="69" t="s">
        <v>1939</v>
      </c>
      <c r="O5798" s="73"/>
      <c r="P5798" s="73"/>
    </row>
    <row r="5799" spans="1:16" ht="14.4">
      <c r="A5799" s="27" t="str">
        <f>VLOOKUP(C5799,'user list'!A:B,2,0)</f>
        <v>CLD</v>
      </c>
      <c r="B5799" s="172">
        <v>45812.650937500002</v>
      </c>
      <c r="C5799" s="69" t="s">
        <v>204</v>
      </c>
      <c r="D5799" s="69" t="s">
        <v>1937</v>
      </c>
      <c r="E5799" s="69" t="s">
        <v>2527</v>
      </c>
      <c r="F5799" s="69">
        <v>1869</v>
      </c>
      <c r="G5799" s="69" t="s">
        <v>1939</v>
      </c>
    </row>
    <row r="5800" spans="1:16" ht="14.4">
      <c r="A5800" s="27" t="str">
        <f>VLOOKUP(C5800,'user list'!A:B,2,0)</f>
        <v>CLD</v>
      </c>
      <c r="B5800" s="172">
        <v>45812.652013888888</v>
      </c>
      <c r="C5800" s="69" t="s">
        <v>204</v>
      </c>
      <c r="D5800" s="69" t="s">
        <v>1937</v>
      </c>
      <c r="E5800" s="69" t="s">
        <v>1253</v>
      </c>
      <c r="F5800" s="69">
        <v>1864</v>
      </c>
      <c r="G5800" s="69" t="s">
        <v>1947</v>
      </c>
    </row>
    <row r="5801" spans="1:16" ht="14.4">
      <c r="A5801" s="27" t="str">
        <f>VLOOKUP(C5801,'user list'!A:B,2,0)</f>
        <v>CLD</v>
      </c>
      <c r="B5801" s="172">
        <v>45812.652013888888</v>
      </c>
      <c r="C5801" s="69" t="s">
        <v>204</v>
      </c>
      <c r="D5801" s="69" t="s">
        <v>1937</v>
      </c>
      <c r="E5801" s="69" t="s">
        <v>1253</v>
      </c>
      <c r="F5801" s="69">
        <v>1864</v>
      </c>
      <c r="G5801" s="69" t="s">
        <v>1948</v>
      </c>
      <c r="O5801" s="73"/>
      <c r="P5801" s="73"/>
    </row>
    <row r="5802" spans="1:16" ht="14.4">
      <c r="A5802" s="27" t="str">
        <f>VLOOKUP(C5802,'user list'!A:B,2,0)</f>
        <v>CLD</v>
      </c>
      <c r="B5802" s="172">
        <v>45812.652013888888</v>
      </c>
      <c r="C5802" s="69" t="s">
        <v>204</v>
      </c>
      <c r="D5802" s="69" t="s">
        <v>1937</v>
      </c>
      <c r="E5802" s="69" t="s">
        <v>1253</v>
      </c>
      <c r="F5802" s="69">
        <v>1864</v>
      </c>
      <c r="G5802" s="69" t="s">
        <v>1939</v>
      </c>
      <c r="L5802" s="73"/>
      <c r="M5802" s="73"/>
    </row>
    <row r="5803" spans="1:16" ht="14.4">
      <c r="A5803" s="27" t="str">
        <f>VLOOKUP(C5803,'user list'!A:B,2,0)</f>
        <v>Admin</v>
      </c>
      <c r="B5803" s="172">
        <v>45812.652013888888</v>
      </c>
      <c r="C5803" s="69" t="s">
        <v>186</v>
      </c>
      <c r="D5803" s="69" t="s">
        <v>1937</v>
      </c>
      <c r="E5803" s="69" t="s">
        <v>1253</v>
      </c>
      <c r="F5803" s="69">
        <v>1864</v>
      </c>
      <c r="G5803" s="69" t="s">
        <v>1948</v>
      </c>
    </row>
    <row r="5804" spans="1:16" ht="14.4">
      <c r="A5804" s="27" t="str">
        <f>VLOOKUP(C5804,'user list'!A:B,2,0)</f>
        <v>OCA</v>
      </c>
      <c r="B5804" s="172">
        <v>45812.654039351852</v>
      </c>
      <c r="C5804" s="69" t="s">
        <v>228</v>
      </c>
      <c r="D5804" s="69" t="s">
        <v>1937</v>
      </c>
      <c r="E5804" s="69" t="s">
        <v>2529</v>
      </c>
      <c r="F5804" s="69">
        <v>1871</v>
      </c>
      <c r="G5804" s="69" t="s">
        <v>1939</v>
      </c>
      <c r="O5804" s="73"/>
      <c r="P5804" s="73"/>
    </row>
    <row r="5805" spans="1:16" ht="14.4">
      <c r="A5805" s="27" t="str">
        <f>VLOOKUP(C5805,'user list'!A:B,2,0)</f>
        <v>CLD</v>
      </c>
      <c r="B5805" s="172">
        <v>45812.656469907408</v>
      </c>
      <c r="C5805" s="69" t="s">
        <v>204</v>
      </c>
      <c r="D5805" s="69" t="s">
        <v>1937</v>
      </c>
      <c r="E5805" s="69" t="s">
        <v>2527</v>
      </c>
      <c r="F5805" s="69">
        <v>1869</v>
      </c>
      <c r="G5805" s="69" t="s">
        <v>2441</v>
      </c>
      <c r="L5805" s="73"/>
      <c r="M5805" s="73"/>
    </row>
    <row r="5806" spans="1:16" ht="14.4">
      <c r="A5806" s="27" t="str">
        <f>VLOOKUP(C5806,'user list'!A:B,2,0)</f>
        <v>DOE</v>
      </c>
      <c r="B5806" s="172">
        <v>45812.657106481478</v>
      </c>
      <c r="C5806" s="69" t="s">
        <v>212</v>
      </c>
      <c r="D5806" s="69" t="s">
        <v>1937</v>
      </c>
      <c r="E5806" s="69" t="s">
        <v>2472</v>
      </c>
      <c r="F5806" s="69">
        <v>1786</v>
      </c>
      <c r="G5806" s="69" t="s">
        <v>1939</v>
      </c>
    </row>
    <row r="5807" spans="1:16" ht="14.4">
      <c r="A5807" s="27" t="str">
        <f>VLOOKUP(C5807,'user list'!A:B,2,0)</f>
        <v>CLD</v>
      </c>
      <c r="B5807" s="172">
        <v>45812.657233796293</v>
      </c>
      <c r="C5807" s="69" t="s">
        <v>204</v>
      </c>
      <c r="D5807" s="69" t="s">
        <v>1937</v>
      </c>
      <c r="E5807" s="69" t="s">
        <v>2529</v>
      </c>
      <c r="F5807" s="69">
        <v>1871</v>
      </c>
      <c r="G5807" s="69" t="s">
        <v>2441</v>
      </c>
    </row>
    <row r="5808" spans="1:16" ht="14.4">
      <c r="A5808" s="27" t="str">
        <f>VLOOKUP(C5808,'user list'!A:B,2,0)</f>
        <v>SSDD</v>
      </c>
      <c r="B5808" s="172">
        <v>45812.657766203702</v>
      </c>
      <c r="C5808" s="69" t="s">
        <v>273</v>
      </c>
      <c r="D5808" s="69" t="s">
        <v>1937</v>
      </c>
      <c r="E5808" s="69" t="s">
        <v>1991</v>
      </c>
      <c r="F5808" s="69">
        <v>1832</v>
      </c>
      <c r="G5808" s="69" t="s">
        <v>1939</v>
      </c>
    </row>
    <row r="5809" spans="1:22" ht="14.4">
      <c r="A5809" s="27" t="str">
        <f>VLOOKUP(C5809,'user list'!A:B,2,0)</f>
        <v>QCPL</v>
      </c>
      <c r="B5809" s="172">
        <v>45812.658333333333</v>
      </c>
      <c r="C5809" s="69" t="s">
        <v>268</v>
      </c>
      <c r="D5809" s="69" t="s">
        <v>1937</v>
      </c>
      <c r="E5809" s="69" t="s">
        <v>2463</v>
      </c>
      <c r="F5809" s="69">
        <v>1760</v>
      </c>
      <c r="G5809" s="69" t="s">
        <v>1939</v>
      </c>
    </row>
    <row r="5810" spans="1:22" ht="14.4">
      <c r="A5810" s="27" t="str">
        <f>VLOOKUP(C5810,'user list'!A:B,2,0)</f>
        <v>QCPL</v>
      </c>
      <c r="B5810" s="172">
        <v>45812.659050925926</v>
      </c>
      <c r="C5810" s="69" t="s">
        <v>268</v>
      </c>
      <c r="D5810" s="69" t="s">
        <v>1937</v>
      </c>
      <c r="E5810" s="69" t="s">
        <v>2463</v>
      </c>
      <c r="F5810" s="69">
        <v>1760</v>
      </c>
      <c r="G5810" s="69" t="s">
        <v>1947</v>
      </c>
    </row>
    <row r="5811" spans="1:22" ht="14.4">
      <c r="A5811" s="27" t="str">
        <f>VLOOKUP(C5811,'user list'!A:B,2,0)</f>
        <v>QCPL</v>
      </c>
      <c r="B5811" s="172">
        <v>45812.659050925926</v>
      </c>
      <c r="C5811" s="69" t="s">
        <v>268</v>
      </c>
      <c r="D5811" s="69" t="s">
        <v>1937</v>
      </c>
      <c r="E5811" s="69" t="s">
        <v>2463</v>
      </c>
      <c r="F5811" s="69">
        <v>1760</v>
      </c>
      <c r="G5811" s="69" t="s">
        <v>1948</v>
      </c>
    </row>
    <row r="5812" spans="1:22" ht="14.4">
      <c r="A5812" s="27" t="str">
        <f>VLOOKUP(C5812,'user list'!A:B,2,0)</f>
        <v>QCPL</v>
      </c>
      <c r="B5812" s="172">
        <v>45812.659062500003</v>
      </c>
      <c r="C5812" s="69" t="s">
        <v>268</v>
      </c>
      <c r="D5812" s="69" t="s">
        <v>1937</v>
      </c>
      <c r="E5812" s="69" t="s">
        <v>2463</v>
      </c>
      <c r="F5812" s="69">
        <v>1760</v>
      </c>
      <c r="G5812" s="69" t="s">
        <v>1939</v>
      </c>
      <c r="L5812" s="73"/>
      <c r="M5812" s="73"/>
    </row>
    <row r="5813" spans="1:22" ht="14.4">
      <c r="A5813" s="27" t="str">
        <f>VLOOKUP(C5813,'user list'!A:B,2,0)</f>
        <v>Admin</v>
      </c>
      <c r="B5813" s="172">
        <v>45812.659074074072</v>
      </c>
      <c r="C5813" s="69" t="s">
        <v>186</v>
      </c>
      <c r="D5813" s="69" t="s">
        <v>1937</v>
      </c>
      <c r="E5813" s="69" t="s">
        <v>2463</v>
      </c>
      <c r="F5813" s="69">
        <v>1760</v>
      </c>
      <c r="G5813" s="69" t="s">
        <v>1948</v>
      </c>
    </row>
    <row r="5814" spans="1:22" ht="14.4">
      <c r="A5814" s="27" t="str">
        <f>VLOOKUP(C5814,'user list'!A:B,2,0)</f>
        <v>QCPL</v>
      </c>
      <c r="B5814" s="172">
        <v>45812.659259259257</v>
      </c>
      <c r="C5814" s="69" t="s">
        <v>268</v>
      </c>
      <c r="D5814" s="69" t="s">
        <v>1937</v>
      </c>
      <c r="E5814" s="69" t="s">
        <v>2463</v>
      </c>
      <c r="F5814" s="69">
        <v>1760</v>
      </c>
      <c r="G5814" s="69" t="s">
        <v>1947</v>
      </c>
    </row>
    <row r="5815" spans="1:22" ht="14.4">
      <c r="A5815" s="27" t="str">
        <f>VLOOKUP(C5815,'user list'!A:B,2,0)</f>
        <v>QCPL</v>
      </c>
      <c r="B5815" s="172">
        <v>45812.659259259257</v>
      </c>
      <c r="C5815" s="69" t="s">
        <v>268</v>
      </c>
      <c r="D5815" s="69" t="s">
        <v>1937</v>
      </c>
      <c r="E5815" s="69" t="s">
        <v>2463</v>
      </c>
      <c r="F5815" s="69">
        <v>1760</v>
      </c>
      <c r="G5815" s="69" t="s">
        <v>1948</v>
      </c>
    </row>
    <row r="5816" spans="1:22" ht="14.4">
      <c r="A5816" s="27" t="str">
        <f>VLOOKUP(C5816,'user list'!A:B,2,0)</f>
        <v>QCPL</v>
      </c>
      <c r="B5816" s="172">
        <v>45812.659259259257</v>
      </c>
      <c r="C5816" s="69" t="s">
        <v>268</v>
      </c>
      <c r="D5816" s="69" t="s">
        <v>1937</v>
      </c>
      <c r="E5816" s="69" t="s">
        <v>2463</v>
      </c>
      <c r="F5816" s="69">
        <v>1760</v>
      </c>
      <c r="G5816" s="69" t="s">
        <v>1939</v>
      </c>
    </row>
    <row r="5817" spans="1:22" ht="14.4">
      <c r="A5817" s="27" t="str">
        <f>VLOOKUP(C5817,'user list'!A:B,2,0)</f>
        <v>Admin</v>
      </c>
      <c r="B5817" s="172">
        <v>45812.659259259257</v>
      </c>
      <c r="C5817" s="69" t="s">
        <v>186</v>
      </c>
      <c r="D5817" s="69" t="s">
        <v>1937</v>
      </c>
      <c r="E5817" s="69" t="s">
        <v>2463</v>
      </c>
      <c r="F5817" s="69">
        <v>1760</v>
      </c>
      <c r="G5817" s="69" t="s">
        <v>1948</v>
      </c>
    </row>
    <row r="5818" spans="1:22" ht="14.4">
      <c r="A5818" s="27" t="str">
        <f>VLOOKUP(C5818,'user list'!A:B,2,0)</f>
        <v>OCM</v>
      </c>
      <c r="B5818" s="172">
        <v>45812.659490740742</v>
      </c>
      <c r="C5818" s="69" t="s">
        <v>230</v>
      </c>
      <c r="D5818" s="69" t="s">
        <v>1937</v>
      </c>
      <c r="E5818" s="69" t="s">
        <v>2002</v>
      </c>
      <c r="F5818" s="69">
        <v>1877</v>
      </c>
      <c r="G5818" s="69" t="s">
        <v>2440</v>
      </c>
    </row>
    <row r="5819" spans="1:22" ht="14.4">
      <c r="A5819" s="27" t="str">
        <f>VLOOKUP(C5819,'user list'!A:B,2,0)</f>
        <v>Admin</v>
      </c>
      <c r="B5819" s="172">
        <v>45812.659502314818</v>
      </c>
      <c r="C5819" s="69" t="s">
        <v>186</v>
      </c>
      <c r="D5819" s="69" t="s">
        <v>1937</v>
      </c>
      <c r="E5819" s="69" t="s">
        <v>2002</v>
      </c>
      <c r="F5819" s="69">
        <v>1877</v>
      </c>
      <c r="G5819" s="69" t="s">
        <v>1948</v>
      </c>
    </row>
    <row r="5820" spans="1:22" ht="14.4">
      <c r="A5820" s="27" t="str">
        <f>VLOOKUP(C5820,'user list'!A:B,2,0)</f>
        <v>Admin</v>
      </c>
      <c r="B5820" s="172">
        <v>45812.659502314818</v>
      </c>
      <c r="C5820" s="69" t="s">
        <v>186</v>
      </c>
      <c r="D5820" s="69" t="s">
        <v>1937</v>
      </c>
      <c r="E5820" s="69" t="s">
        <v>2002</v>
      </c>
      <c r="F5820" s="69">
        <v>1877</v>
      </c>
      <c r="G5820" s="69" t="s">
        <v>1947</v>
      </c>
    </row>
    <row r="5821" spans="1:22" ht="14.4">
      <c r="A5821" s="27" t="str">
        <f>VLOOKUP(C5821,'user list'!A:B,2,0)</f>
        <v>Admin</v>
      </c>
      <c r="B5821" s="172">
        <v>45812.659502314818</v>
      </c>
      <c r="C5821" s="69" t="s">
        <v>186</v>
      </c>
      <c r="D5821" s="69" t="s">
        <v>1937</v>
      </c>
      <c r="E5821" s="69" t="s">
        <v>2002</v>
      </c>
      <c r="F5821" s="69">
        <v>1877</v>
      </c>
      <c r="G5821" s="69" t="s">
        <v>1948</v>
      </c>
    </row>
    <row r="5822" spans="1:22" ht="14.4">
      <c r="A5822" s="27" t="str">
        <f>VLOOKUP(C5822,'user list'!A:B,2,0)</f>
        <v>Admin</v>
      </c>
      <c r="B5822" s="172">
        <v>45812.659502314818</v>
      </c>
      <c r="C5822" s="69" t="s">
        <v>186</v>
      </c>
      <c r="D5822" s="69" t="s">
        <v>1937</v>
      </c>
      <c r="E5822" s="69" t="s">
        <v>2002</v>
      </c>
      <c r="F5822" s="69">
        <v>1877</v>
      </c>
      <c r="G5822" s="69" t="s">
        <v>1948</v>
      </c>
      <c r="L5822" s="73"/>
      <c r="M5822" s="73"/>
    </row>
    <row r="5823" spans="1:22" ht="14.4">
      <c r="A5823" s="27" t="str">
        <f>VLOOKUP(C5823,'user list'!A:B,2,0)</f>
        <v>CLD</v>
      </c>
      <c r="B5823" s="172">
        <v>45812.66134259259</v>
      </c>
      <c r="C5823" s="69" t="s">
        <v>204</v>
      </c>
      <c r="D5823" s="69" t="s">
        <v>1937</v>
      </c>
      <c r="E5823" s="69" t="s">
        <v>1253</v>
      </c>
      <c r="F5823" s="69">
        <v>1864</v>
      </c>
      <c r="G5823" s="69" t="s">
        <v>1939</v>
      </c>
      <c r="U5823" s="73"/>
      <c r="V5823" s="73"/>
    </row>
    <row r="5824" spans="1:22" ht="14.4">
      <c r="A5824" s="27" t="str">
        <f>VLOOKUP(C5824,'user list'!A:B,2,0)</f>
        <v>CLD</v>
      </c>
      <c r="B5824" s="172">
        <v>45812.661481481482</v>
      </c>
      <c r="C5824" s="69" t="s">
        <v>204</v>
      </c>
      <c r="D5824" s="69" t="s">
        <v>1937</v>
      </c>
      <c r="E5824" s="69" t="s">
        <v>1253</v>
      </c>
      <c r="F5824" s="69">
        <v>1864</v>
      </c>
      <c r="G5824" s="69" t="s">
        <v>2441</v>
      </c>
    </row>
    <row r="5825" spans="1:33" ht="14.4">
      <c r="A5825" s="27" t="str">
        <f>VLOOKUP(C5825,'user list'!A:B,2,0)</f>
        <v>CLD</v>
      </c>
      <c r="B5825" s="172">
        <v>45812.662766203706</v>
      </c>
      <c r="C5825" s="69" t="s">
        <v>204</v>
      </c>
      <c r="D5825" s="69" t="s">
        <v>1937</v>
      </c>
      <c r="E5825" s="69" t="s">
        <v>2529</v>
      </c>
      <c r="F5825" s="69">
        <v>1871</v>
      </c>
      <c r="G5825" s="69" t="s">
        <v>1947</v>
      </c>
    </row>
    <row r="5826" spans="1:33" ht="14.4">
      <c r="A5826" s="27" t="str">
        <f>VLOOKUP(C5826,'user list'!A:B,2,0)</f>
        <v>CLD</v>
      </c>
      <c r="B5826" s="172">
        <v>45812.662766203706</v>
      </c>
      <c r="C5826" s="69" t="s">
        <v>204</v>
      </c>
      <c r="D5826" s="69" t="s">
        <v>1937</v>
      </c>
      <c r="E5826" s="69" t="s">
        <v>2529</v>
      </c>
      <c r="F5826" s="69">
        <v>1871</v>
      </c>
      <c r="G5826" s="69" t="s">
        <v>1948</v>
      </c>
      <c r="L5826" s="73"/>
      <c r="M5826" s="73"/>
    </row>
    <row r="5827" spans="1:33" ht="14.4">
      <c r="A5827" s="27" t="str">
        <f>VLOOKUP(C5827,'user list'!A:B,2,0)</f>
        <v>CLD</v>
      </c>
      <c r="B5827" s="172">
        <v>45812.662766203706</v>
      </c>
      <c r="C5827" s="69" t="s">
        <v>204</v>
      </c>
      <c r="D5827" s="69" t="s">
        <v>1937</v>
      </c>
      <c r="E5827" s="69" t="s">
        <v>2529</v>
      </c>
      <c r="F5827" s="69">
        <v>1871</v>
      </c>
      <c r="G5827" s="69" t="s">
        <v>1939</v>
      </c>
    </row>
    <row r="5828" spans="1:33" ht="14.4">
      <c r="A5828" s="27" t="str">
        <f>VLOOKUP(C5828,'user list'!A:B,2,0)</f>
        <v>Admin</v>
      </c>
      <c r="B5828" s="172">
        <v>45812.662766203706</v>
      </c>
      <c r="C5828" s="69" t="s">
        <v>186</v>
      </c>
      <c r="D5828" s="69" t="s">
        <v>1937</v>
      </c>
      <c r="E5828" s="69" t="s">
        <v>2529</v>
      </c>
      <c r="F5828" s="69">
        <v>1871</v>
      </c>
      <c r="G5828" s="69" t="s">
        <v>1948</v>
      </c>
    </row>
    <row r="5829" spans="1:33" ht="14.4">
      <c r="A5829" s="27" t="str">
        <f>VLOOKUP(C5829,'user list'!A:B,2,0)</f>
        <v>CLD</v>
      </c>
      <c r="B5829" s="172">
        <v>45812.66306712963</v>
      </c>
      <c r="C5829" s="69" t="s">
        <v>204</v>
      </c>
      <c r="D5829" s="69" t="s">
        <v>1937</v>
      </c>
      <c r="E5829" s="69" t="s">
        <v>2527</v>
      </c>
      <c r="F5829" s="69">
        <v>1869</v>
      </c>
      <c r="G5829" s="69" t="s">
        <v>1947</v>
      </c>
    </row>
    <row r="5830" spans="1:33" ht="14.4">
      <c r="A5830" s="27" t="str">
        <f>VLOOKUP(C5830,'user list'!A:B,2,0)</f>
        <v>CLD</v>
      </c>
      <c r="B5830" s="172">
        <v>45812.66306712963</v>
      </c>
      <c r="C5830" s="69" t="s">
        <v>204</v>
      </c>
      <c r="D5830" s="69" t="s">
        <v>1937</v>
      </c>
      <c r="E5830" s="69" t="s">
        <v>2527</v>
      </c>
      <c r="F5830" s="69">
        <v>1869</v>
      </c>
      <c r="G5830" s="69" t="s">
        <v>1948</v>
      </c>
      <c r="AD5830" s="74"/>
      <c r="AG5830" s="74"/>
    </row>
    <row r="5831" spans="1:33" ht="14.4">
      <c r="A5831" s="27" t="str">
        <f>VLOOKUP(C5831,'user list'!A:B,2,0)</f>
        <v>CLD</v>
      </c>
      <c r="B5831" s="172">
        <v>45812.66306712963</v>
      </c>
      <c r="C5831" s="69" t="s">
        <v>204</v>
      </c>
      <c r="D5831" s="69" t="s">
        <v>1937</v>
      </c>
      <c r="E5831" s="69" t="s">
        <v>2527</v>
      </c>
      <c r="F5831" s="69">
        <v>1869</v>
      </c>
      <c r="G5831" s="69" t="s">
        <v>1939</v>
      </c>
      <c r="L5831" s="73"/>
      <c r="M5831" s="73"/>
    </row>
    <row r="5832" spans="1:33" ht="14.4">
      <c r="A5832" s="27" t="str">
        <f>VLOOKUP(C5832,'user list'!A:B,2,0)</f>
        <v>Admin</v>
      </c>
      <c r="B5832" s="172">
        <v>45812.66306712963</v>
      </c>
      <c r="C5832" s="69" t="s">
        <v>186</v>
      </c>
      <c r="D5832" s="69" t="s">
        <v>1937</v>
      </c>
      <c r="E5832" s="69" t="s">
        <v>2527</v>
      </c>
      <c r="F5832" s="69">
        <v>1869</v>
      </c>
      <c r="G5832" s="69" t="s">
        <v>1948</v>
      </c>
    </row>
    <row r="5833" spans="1:33" ht="14.4">
      <c r="A5833" s="27" t="str">
        <f>VLOOKUP(C5833,'user list'!A:B,2,0)</f>
        <v>OCM</v>
      </c>
      <c r="B5833" s="172">
        <v>45812.663958333331</v>
      </c>
      <c r="C5833" s="69" t="s">
        <v>230</v>
      </c>
      <c r="D5833" s="69" t="s">
        <v>1937</v>
      </c>
      <c r="E5833" s="69" t="s">
        <v>2481</v>
      </c>
      <c r="F5833" s="69">
        <v>1878</v>
      </c>
      <c r="G5833" s="69" t="s">
        <v>2440</v>
      </c>
      <c r="O5833" s="73"/>
      <c r="P5833" s="73"/>
    </row>
    <row r="5834" spans="1:33" ht="14.4">
      <c r="A5834" s="27" t="str">
        <f>VLOOKUP(C5834,'user list'!A:B,2,0)</f>
        <v>Admin</v>
      </c>
      <c r="B5834" s="172">
        <v>45812.663969907408</v>
      </c>
      <c r="C5834" s="69" t="s">
        <v>186</v>
      </c>
      <c r="D5834" s="69" t="s">
        <v>1937</v>
      </c>
      <c r="E5834" s="69" t="s">
        <v>2481</v>
      </c>
      <c r="F5834" s="69">
        <v>1878</v>
      </c>
      <c r="G5834" s="69" t="s">
        <v>1948</v>
      </c>
      <c r="O5834" s="73"/>
      <c r="P5834" s="73"/>
    </row>
    <row r="5835" spans="1:33" ht="14.4">
      <c r="A5835" s="27" t="str">
        <f>VLOOKUP(C5835,'user list'!A:B,2,0)</f>
        <v>Admin</v>
      </c>
      <c r="B5835" s="172">
        <v>45812.663969907408</v>
      </c>
      <c r="C5835" s="69" t="s">
        <v>186</v>
      </c>
      <c r="D5835" s="69" t="s">
        <v>1937</v>
      </c>
      <c r="E5835" s="69" t="s">
        <v>2481</v>
      </c>
      <c r="F5835" s="69">
        <v>1878</v>
      </c>
      <c r="G5835" s="69" t="s">
        <v>1947</v>
      </c>
    </row>
    <row r="5836" spans="1:33" ht="14.4">
      <c r="A5836" s="27" t="str">
        <f>VLOOKUP(C5836,'user list'!A:B,2,0)</f>
        <v>Admin</v>
      </c>
      <c r="B5836" s="172">
        <v>45812.663969907408</v>
      </c>
      <c r="C5836" s="69" t="s">
        <v>186</v>
      </c>
      <c r="D5836" s="69" t="s">
        <v>1937</v>
      </c>
      <c r="E5836" s="69" t="s">
        <v>2481</v>
      </c>
      <c r="F5836" s="69">
        <v>1878</v>
      </c>
      <c r="G5836" s="69" t="s">
        <v>1948</v>
      </c>
    </row>
    <row r="5837" spans="1:33" ht="14.4">
      <c r="A5837" s="27" t="str">
        <f>VLOOKUP(C5837,'user list'!A:B,2,0)</f>
        <v>Admin</v>
      </c>
      <c r="B5837" s="172">
        <v>45812.663969907408</v>
      </c>
      <c r="C5837" s="69" t="s">
        <v>186</v>
      </c>
      <c r="D5837" s="69" t="s">
        <v>1937</v>
      </c>
      <c r="E5837" s="69" t="s">
        <v>2481</v>
      </c>
      <c r="F5837" s="69">
        <v>1878</v>
      </c>
      <c r="G5837" s="69" t="s">
        <v>1948</v>
      </c>
      <c r="AD5837" s="74"/>
      <c r="AG5837" s="74"/>
    </row>
    <row r="5838" spans="1:33" ht="14.4">
      <c r="A5838" s="27" t="str">
        <f>VLOOKUP(C5838,'user list'!A:B,2,0)</f>
        <v>OCA</v>
      </c>
      <c r="B5838" s="172">
        <v>45812.665173611109</v>
      </c>
      <c r="C5838" s="69" t="s">
        <v>228</v>
      </c>
      <c r="D5838" s="69" t="s">
        <v>1937</v>
      </c>
      <c r="E5838" s="69" t="s">
        <v>2527</v>
      </c>
      <c r="F5838" s="69">
        <v>1869</v>
      </c>
      <c r="G5838" s="69" t="s">
        <v>1939</v>
      </c>
      <c r="L5838" s="73"/>
      <c r="M5838" s="73"/>
    </row>
    <row r="5839" spans="1:33" ht="14.4">
      <c r="A5839" s="27" t="str">
        <f>VLOOKUP(C5839,'user list'!A:B,2,0)</f>
        <v>OCM</v>
      </c>
      <c r="B5839" s="172">
        <v>45812.665659722225</v>
      </c>
      <c r="C5839" s="69" t="s">
        <v>231</v>
      </c>
      <c r="D5839" s="69" t="s">
        <v>1937</v>
      </c>
      <c r="E5839" s="69" t="s">
        <v>2481</v>
      </c>
      <c r="F5839" s="69">
        <v>1878</v>
      </c>
      <c r="G5839" s="69" t="s">
        <v>1939</v>
      </c>
    </row>
    <row r="5840" spans="1:33" ht="14.4">
      <c r="A5840" s="27" t="str">
        <f>VLOOKUP(C5840,'user list'!A:B,2,0)</f>
        <v>OCM</v>
      </c>
      <c r="B5840" s="172">
        <v>45812.665671296294</v>
      </c>
      <c r="C5840" s="69" t="s">
        <v>231</v>
      </c>
      <c r="D5840" s="69" t="s">
        <v>1937</v>
      </c>
      <c r="E5840" s="69" t="s">
        <v>2481</v>
      </c>
      <c r="F5840" s="69">
        <v>1878</v>
      </c>
      <c r="G5840" s="69" t="s">
        <v>1939</v>
      </c>
      <c r="O5840" s="73"/>
      <c r="P5840" s="73"/>
    </row>
    <row r="5841" spans="1:33" ht="14.4">
      <c r="A5841" s="27" t="str">
        <f>VLOOKUP(C5841,'user list'!A:B,2,0)</f>
        <v>OCA</v>
      </c>
      <c r="B5841" s="172">
        <v>45812.665798611109</v>
      </c>
      <c r="C5841" s="69" t="s">
        <v>228</v>
      </c>
      <c r="D5841" s="69" t="s">
        <v>1937</v>
      </c>
      <c r="E5841" s="69" t="s">
        <v>2529</v>
      </c>
      <c r="F5841" s="69">
        <v>1871</v>
      </c>
      <c r="G5841" s="69" t="s">
        <v>1939</v>
      </c>
      <c r="O5841" s="73"/>
      <c r="P5841" s="73"/>
    </row>
    <row r="5842" spans="1:33" ht="14.4">
      <c r="A5842" s="27" t="str">
        <f>VLOOKUP(C5842,'user list'!A:B,2,0)</f>
        <v>OCM</v>
      </c>
      <c r="B5842" s="172">
        <v>45812.666631944441</v>
      </c>
      <c r="C5842" s="69" t="s">
        <v>231</v>
      </c>
      <c r="D5842" s="69" t="s">
        <v>1937</v>
      </c>
      <c r="E5842" s="69" t="s">
        <v>2481</v>
      </c>
      <c r="F5842" s="69">
        <v>1878</v>
      </c>
      <c r="G5842" s="69" t="s">
        <v>1947</v>
      </c>
    </row>
    <row r="5843" spans="1:33" ht="14.4">
      <c r="A5843" s="27" t="str">
        <f>VLOOKUP(C5843,'user list'!A:B,2,0)</f>
        <v>OCM</v>
      </c>
      <c r="B5843" s="172">
        <v>45812.666631944441</v>
      </c>
      <c r="C5843" s="69" t="s">
        <v>231</v>
      </c>
      <c r="D5843" s="69" t="s">
        <v>1937</v>
      </c>
      <c r="E5843" s="69" t="s">
        <v>2481</v>
      </c>
      <c r="F5843" s="69">
        <v>1878</v>
      </c>
      <c r="G5843" s="69" t="s">
        <v>1948</v>
      </c>
      <c r="AD5843" s="73"/>
      <c r="AE5843" s="73"/>
    </row>
    <row r="5844" spans="1:33" ht="14.4">
      <c r="A5844" s="27" t="str">
        <f>VLOOKUP(C5844,'user list'!A:B,2,0)</f>
        <v>OCM</v>
      </c>
      <c r="B5844" s="172">
        <v>45812.666643518518</v>
      </c>
      <c r="C5844" s="69" t="s">
        <v>231</v>
      </c>
      <c r="D5844" s="69" t="s">
        <v>1937</v>
      </c>
      <c r="E5844" s="69" t="s">
        <v>2002</v>
      </c>
      <c r="F5844" s="69">
        <v>1877</v>
      </c>
      <c r="G5844" s="69" t="s">
        <v>1939</v>
      </c>
      <c r="L5844" s="73"/>
      <c r="M5844" s="73"/>
    </row>
    <row r="5845" spans="1:33" ht="14.4">
      <c r="A5845" s="27" t="str">
        <f>VLOOKUP(C5845,'user list'!A:B,2,0)</f>
        <v>OCM</v>
      </c>
      <c r="B5845" s="172">
        <v>45812.666643518518</v>
      </c>
      <c r="C5845" s="69" t="s">
        <v>231</v>
      </c>
      <c r="D5845" s="69" t="s">
        <v>1937</v>
      </c>
      <c r="E5845" s="69" t="s">
        <v>2002</v>
      </c>
      <c r="F5845" s="69">
        <v>1877</v>
      </c>
      <c r="G5845" s="69" t="s">
        <v>1939</v>
      </c>
    </row>
    <row r="5846" spans="1:33" ht="14.4">
      <c r="A5846" s="27" t="str">
        <f>VLOOKUP(C5846,'user list'!A:B,2,0)</f>
        <v>Admin</v>
      </c>
      <c r="B5846" s="172">
        <v>45812.666643518518</v>
      </c>
      <c r="C5846" s="69" t="s">
        <v>186</v>
      </c>
      <c r="D5846" s="69" t="s">
        <v>1937</v>
      </c>
      <c r="E5846" s="69" t="s">
        <v>2481</v>
      </c>
      <c r="F5846" s="69">
        <v>1878</v>
      </c>
      <c r="G5846" s="69" t="s">
        <v>1948</v>
      </c>
    </row>
    <row r="5847" spans="1:33" ht="14.4">
      <c r="A5847" s="27" t="str">
        <f>VLOOKUP(C5847,'user list'!A:B,2,0)</f>
        <v>ITDD</v>
      </c>
      <c r="B5847" s="172">
        <v>45812.667326388888</v>
      </c>
      <c r="C5847" s="69" t="s">
        <v>219</v>
      </c>
      <c r="D5847" s="69" t="s">
        <v>1937</v>
      </c>
      <c r="E5847" s="69" t="s">
        <v>1974</v>
      </c>
      <c r="F5847" s="69">
        <v>1811</v>
      </c>
      <c r="G5847" s="69" t="s">
        <v>1939</v>
      </c>
      <c r="R5847" s="73"/>
      <c r="S5847" s="73"/>
    </row>
    <row r="5848" spans="1:33" ht="14.4">
      <c r="A5848" s="27" t="str">
        <f>VLOOKUP(C5848,'user list'!A:B,2,0)</f>
        <v>OCM</v>
      </c>
      <c r="B5848" s="172">
        <v>45812.668333333335</v>
      </c>
      <c r="C5848" s="69" t="s">
        <v>231</v>
      </c>
      <c r="D5848" s="69" t="s">
        <v>1937</v>
      </c>
      <c r="E5848" s="69" t="s">
        <v>2002</v>
      </c>
      <c r="F5848" s="69">
        <v>1877</v>
      </c>
      <c r="G5848" s="69" t="s">
        <v>1947</v>
      </c>
    </row>
    <row r="5849" spans="1:33" ht="14.4">
      <c r="A5849" s="27" t="str">
        <f>VLOOKUP(C5849,'user list'!A:B,2,0)</f>
        <v>OCM</v>
      </c>
      <c r="B5849" s="172">
        <v>45812.668333333335</v>
      </c>
      <c r="C5849" s="69" t="s">
        <v>231</v>
      </c>
      <c r="D5849" s="69" t="s">
        <v>1937</v>
      </c>
      <c r="E5849" s="69" t="s">
        <v>2002</v>
      </c>
      <c r="F5849" s="69">
        <v>1877</v>
      </c>
      <c r="G5849" s="69" t="s">
        <v>1948</v>
      </c>
      <c r="O5849" s="73"/>
      <c r="P5849" s="73"/>
    </row>
    <row r="5850" spans="1:33" ht="14.4">
      <c r="A5850" s="27" t="str">
        <f>VLOOKUP(C5850,'user list'!A:B,2,0)</f>
        <v>OCM</v>
      </c>
      <c r="B5850" s="172">
        <v>45812.668333333335</v>
      </c>
      <c r="C5850" s="69" t="s">
        <v>231</v>
      </c>
      <c r="D5850" s="69" t="s">
        <v>1937</v>
      </c>
      <c r="E5850" s="69" t="s">
        <v>2047</v>
      </c>
      <c r="F5850" s="69">
        <v>1876</v>
      </c>
      <c r="G5850" s="69" t="s">
        <v>1939</v>
      </c>
      <c r="AD5850" s="74"/>
      <c r="AG5850" s="74"/>
    </row>
    <row r="5851" spans="1:33" ht="14.4">
      <c r="A5851" s="27" t="str">
        <f>VLOOKUP(C5851,'user list'!A:B,2,0)</f>
        <v>Admin</v>
      </c>
      <c r="B5851" s="172">
        <v>45812.668333333335</v>
      </c>
      <c r="C5851" s="69" t="s">
        <v>186</v>
      </c>
      <c r="D5851" s="69" t="s">
        <v>1937</v>
      </c>
      <c r="E5851" s="69" t="s">
        <v>2002</v>
      </c>
      <c r="F5851" s="69">
        <v>1877</v>
      </c>
      <c r="G5851" s="69" t="s">
        <v>1948</v>
      </c>
      <c r="L5851" s="73"/>
      <c r="M5851" s="73"/>
    </row>
    <row r="5852" spans="1:33" ht="14.4">
      <c r="A5852" s="27" t="str">
        <f>VLOOKUP(C5852,'user list'!A:B,2,0)</f>
        <v>OCM</v>
      </c>
      <c r="B5852" s="172">
        <v>45812.668333333335</v>
      </c>
      <c r="C5852" s="69" t="s">
        <v>231</v>
      </c>
      <c r="D5852" s="69" t="s">
        <v>1937</v>
      </c>
      <c r="E5852" s="69" t="s">
        <v>2047</v>
      </c>
      <c r="F5852" s="69">
        <v>1876</v>
      </c>
      <c r="G5852" s="69" t="s">
        <v>1939</v>
      </c>
    </row>
    <row r="5853" spans="1:33" ht="14.4">
      <c r="A5853" s="27" t="str">
        <f>VLOOKUP(C5853,'user list'!A:B,2,0)</f>
        <v>DPOS</v>
      </c>
      <c r="B5853" s="172">
        <v>45812.670104166667</v>
      </c>
      <c r="C5853" s="69" t="s">
        <v>213</v>
      </c>
      <c r="D5853" s="69" t="s">
        <v>1937</v>
      </c>
      <c r="E5853" s="69" t="s">
        <v>2526</v>
      </c>
      <c r="F5853" s="69">
        <v>1868</v>
      </c>
      <c r="G5853" s="69" t="s">
        <v>1939</v>
      </c>
      <c r="O5853" s="73"/>
      <c r="P5853" s="73"/>
    </row>
    <row r="5854" spans="1:33" ht="14.4">
      <c r="A5854" s="27" t="str">
        <f>VLOOKUP(C5854,'user list'!A:B,2,0)</f>
        <v>ITDD</v>
      </c>
      <c r="B5854" s="172">
        <v>45812.670787037037</v>
      </c>
      <c r="C5854" s="69" t="s">
        <v>219</v>
      </c>
      <c r="D5854" s="69" t="s">
        <v>1937</v>
      </c>
      <c r="E5854" s="69" t="s">
        <v>2001</v>
      </c>
      <c r="F5854" s="69">
        <v>1813</v>
      </c>
      <c r="G5854" s="69" t="s">
        <v>1939</v>
      </c>
      <c r="O5854" s="73"/>
      <c r="P5854" s="73"/>
    </row>
    <row r="5855" spans="1:33" ht="14.4">
      <c r="A5855" s="27" t="str">
        <f>VLOOKUP(C5855,'user list'!A:B,2,0)</f>
        <v>CTO</v>
      </c>
      <c r="B5855" s="172">
        <v>45812.671458333331</v>
      </c>
      <c r="C5855" s="69" t="s">
        <v>207</v>
      </c>
      <c r="D5855" s="69" t="s">
        <v>1937</v>
      </c>
      <c r="E5855" s="69" t="s">
        <v>2439</v>
      </c>
      <c r="F5855" s="69">
        <v>1444</v>
      </c>
      <c r="G5855" s="69" t="s">
        <v>1939</v>
      </c>
      <c r="AD5855" s="74"/>
      <c r="AG5855" s="74"/>
    </row>
    <row r="5856" spans="1:33" ht="14.4">
      <c r="A5856" s="27" t="str">
        <f>VLOOKUP(C5856,'user list'!A:B,2,0)</f>
        <v>CTO</v>
      </c>
      <c r="B5856" s="172">
        <v>45812.67150462963</v>
      </c>
      <c r="C5856" s="69" t="s">
        <v>207</v>
      </c>
      <c r="D5856" s="69" t="s">
        <v>1937</v>
      </c>
      <c r="E5856" s="69" t="s">
        <v>2520</v>
      </c>
      <c r="F5856" s="69">
        <v>1862</v>
      </c>
      <c r="G5856" s="69" t="s">
        <v>1939</v>
      </c>
      <c r="L5856" s="73"/>
      <c r="M5856" s="73"/>
    </row>
    <row r="5857" spans="1:45" ht="14.4">
      <c r="A5857" s="27" t="str">
        <f>VLOOKUP(C5857,'user list'!A:B,2,0)</f>
        <v>DPOS</v>
      </c>
      <c r="B5857" s="172">
        <v>45812.6719212963</v>
      </c>
      <c r="C5857" s="69" t="s">
        <v>213</v>
      </c>
      <c r="D5857" s="69" t="s">
        <v>1937</v>
      </c>
      <c r="E5857" s="69" t="s">
        <v>2526</v>
      </c>
      <c r="F5857" s="69">
        <v>1868</v>
      </c>
      <c r="G5857" s="69" t="s">
        <v>1947</v>
      </c>
    </row>
    <row r="5858" spans="1:45" ht="14.4">
      <c r="A5858" s="27" t="str">
        <f>VLOOKUP(C5858,'user list'!A:B,2,0)</f>
        <v>DPOS</v>
      </c>
      <c r="B5858" s="172">
        <v>45812.6719212963</v>
      </c>
      <c r="C5858" s="69" t="s">
        <v>213</v>
      </c>
      <c r="D5858" s="69" t="s">
        <v>1937</v>
      </c>
      <c r="E5858" s="69" t="s">
        <v>2526</v>
      </c>
      <c r="F5858" s="69">
        <v>1868</v>
      </c>
      <c r="G5858" s="69" t="s">
        <v>1948</v>
      </c>
      <c r="O5858" s="73"/>
      <c r="P5858" s="73"/>
    </row>
    <row r="5859" spans="1:45" ht="14.4">
      <c r="A5859" s="27" t="str">
        <f>VLOOKUP(C5859,'user list'!A:B,2,0)</f>
        <v>DPOS</v>
      </c>
      <c r="B5859" s="172">
        <v>45812.6719212963</v>
      </c>
      <c r="C5859" s="69" t="s">
        <v>213</v>
      </c>
      <c r="D5859" s="69" t="s">
        <v>1937</v>
      </c>
      <c r="E5859" s="69" t="s">
        <v>2526</v>
      </c>
      <c r="F5859" s="69">
        <v>1868</v>
      </c>
      <c r="G5859" s="69" t="s">
        <v>1939</v>
      </c>
      <c r="O5859" s="73"/>
      <c r="P5859" s="73"/>
    </row>
    <row r="5860" spans="1:45" ht="14.4">
      <c r="A5860" s="27" t="str">
        <f>VLOOKUP(C5860,'user list'!A:B,2,0)</f>
        <v>Admin</v>
      </c>
      <c r="B5860" s="172">
        <v>45812.6719212963</v>
      </c>
      <c r="C5860" s="69" t="s">
        <v>186</v>
      </c>
      <c r="D5860" s="69" t="s">
        <v>1937</v>
      </c>
      <c r="E5860" s="69" t="s">
        <v>2526</v>
      </c>
      <c r="F5860" s="69">
        <v>1868</v>
      </c>
      <c r="G5860" s="69" t="s">
        <v>1948</v>
      </c>
    </row>
    <row r="5861" spans="1:45" ht="14.4">
      <c r="A5861" s="27" t="str">
        <f>VLOOKUP(C5861,'user list'!A:B,2,0)</f>
        <v>OCM</v>
      </c>
      <c r="B5861" s="172">
        <v>45812.675034722219</v>
      </c>
      <c r="C5861" s="69" t="s">
        <v>231</v>
      </c>
      <c r="D5861" s="69" t="s">
        <v>1937</v>
      </c>
      <c r="E5861" s="69" t="s">
        <v>2047</v>
      </c>
      <c r="F5861" s="69">
        <v>1876</v>
      </c>
      <c r="G5861" s="69" t="s">
        <v>1947</v>
      </c>
    </row>
    <row r="5862" spans="1:45" ht="14.4">
      <c r="A5862" s="27" t="str">
        <f>VLOOKUP(C5862,'user list'!A:B,2,0)</f>
        <v>OCM</v>
      </c>
      <c r="B5862" s="172">
        <v>45812.675034722219</v>
      </c>
      <c r="C5862" s="69" t="s">
        <v>231</v>
      </c>
      <c r="D5862" s="69" t="s">
        <v>1937</v>
      </c>
      <c r="E5862" s="69" t="s">
        <v>2047</v>
      </c>
      <c r="F5862" s="69">
        <v>1876</v>
      </c>
      <c r="G5862" s="69" t="s">
        <v>1948</v>
      </c>
      <c r="AP5862" s="74"/>
      <c r="AS5862" s="74"/>
    </row>
    <row r="5863" spans="1:45" ht="14.4">
      <c r="A5863" s="27" t="str">
        <f>VLOOKUP(C5863,'user list'!A:B,2,0)</f>
        <v>OCM</v>
      </c>
      <c r="B5863" s="172">
        <v>45812.675034722219</v>
      </c>
      <c r="C5863" s="69" t="s">
        <v>231</v>
      </c>
      <c r="D5863" s="69" t="s">
        <v>1937</v>
      </c>
      <c r="E5863" s="69" t="s">
        <v>2039</v>
      </c>
      <c r="F5863" s="69">
        <v>1874</v>
      </c>
      <c r="G5863" s="69" t="s">
        <v>1939</v>
      </c>
      <c r="L5863" s="73"/>
      <c r="M5863" s="73"/>
    </row>
    <row r="5864" spans="1:45" ht="14.4">
      <c r="A5864" s="27" t="str">
        <f>VLOOKUP(C5864,'user list'!A:B,2,0)</f>
        <v>Admin</v>
      </c>
      <c r="B5864" s="172">
        <v>45812.675034722219</v>
      </c>
      <c r="C5864" s="69" t="s">
        <v>186</v>
      </c>
      <c r="D5864" s="69" t="s">
        <v>1937</v>
      </c>
      <c r="E5864" s="69" t="s">
        <v>2047</v>
      </c>
      <c r="F5864" s="69">
        <v>1876</v>
      </c>
      <c r="G5864" s="69" t="s">
        <v>1948</v>
      </c>
      <c r="L5864" s="73"/>
      <c r="M5864" s="73"/>
    </row>
    <row r="5865" spans="1:45" ht="14.4">
      <c r="A5865" s="27" t="str">
        <f>VLOOKUP(C5865,'user list'!A:B,2,0)</f>
        <v>OCM</v>
      </c>
      <c r="B5865" s="172">
        <v>45812.675034722219</v>
      </c>
      <c r="C5865" s="69" t="s">
        <v>231</v>
      </c>
      <c r="D5865" s="69" t="s">
        <v>1937</v>
      </c>
      <c r="E5865" s="69" t="s">
        <v>2039</v>
      </c>
      <c r="F5865" s="69">
        <v>1874</v>
      </c>
      <c r="G5865" s="69" t="s">
        <v>1939</v>
      </c>
      <c r="O5865" s="73"/>
      <c r="P5865" s="73"/>
    </row>
    <row r="5866" spans="1:45" ht="14.4">
      <c r="A5866" s="27" t="str">
        <f>VLOOKUP(C5866,'user list'!A:B,2,0)</f>
        <v>DPOS</v>
      </c>
      <c r="B5866" s="172">
        <v>45812.675555555557</v>
      </c>
      <c r="C5866" s="69" t="s">
        <v>213</v>
      </c>
      <c r="D5866" s="69" t="s">
        <v>1937</v>
      </c>
      <c r="E5866" s="69" t="s">
        <v>2526</v>
      </c>
      <c r="F5866" s="69">
        <v>1868</v>
      </c>
      <c r="G5866" s="69" t="s">
        <v>1947</v>
      </c>
      <c r="O5866" s="73"/>
      <c r="P5866" s="73"/>
    </row>
    <row r="5867" spans="1:45" ht="14.4">
      <c r="A5867" s="27" t="str">
        <f>VLOOKUP(C5867,'user list'!A:B,2,0)</f>
        <v>DPOS</v>
      </c>
      <c r="B5867" s="172">
        <v>45812.675555555557</v>
      </c>
      <c r="C5867" s="69" t="s">
        <v>213</v>
      </c>
      <c r="D5867" s="69" t="s">
        <v>1937</v>
      </c>
      <c r="E5867" s="69" t="s">
        <v>2526</v>
      </c>
      <c r="F5867" s="69">
        <v>1868</v>
      </c>
      <c r="G5867" s="69" t="s">
        <v>1948</v>
      </c>
    </row>
    <row r="5868" spans="1:45" ht="14.4">
      <c r="A5868" s="27" t="str">
        <f>VLOOKUP(C5868,'user list'!A:B,2,0)</f>
        <v>DPOS</v>
      </c>
      <c r="B5868" s="172">
        <v>45812.675555555557</v>
      </c>
      <c r="C5868" s="69" t="s">
        <v>213</v>
      </c>
      <c r="D5868" s="69" t="s">
        <v>1937</v>
      </c>
      <c r="E5868" s="69" t="s">
        <v>2526</v>
      </c>
      <c r="F5868" s="69">
        <v>1868</v>
      </c>
      <c r="G5868" s="69" t="s">
        <v>1939</v>
      </c>
    </row>
    <row r="5869" spans="1:45" ht="14.4">
      <c r="A5869" s="27" t="str">
        <f>VLOOKUP(C5869,'user list'!A:B,2,0)</f>
        <v>Admin</v>
      </c>
      <c r="B5869" s="172">
        <v>45812.675555555557</v>
      </c>
      <c r="C5869" s="69" t="s">
        <v>186</v>
      </c>
      <c r="D5869" s="69" t="s">
        <v>1937</v>
      </c>
      <c r="E5869" s="69" t="s">
        <v>2526</v>
      </c>
      <c r="F5869" s="69">
        <v>1868</v>
      </c>
      <c r="G5869" s="69" t="s">
        <v>1948</v>
      </c>
    </row>
    <row r="5870" spans="1:45" ht="14.4">
      <c r="A5870" s="27" t="str">
        <f>VLOOKUP(C5870,'user list'!A:B,2,0)</f>
        <v>DPOS</v>
      </c>
      <c r="B5870" s="172">
        <v>45812.675625000003</v>
      </c>
      <c r="C5870" s="69" t="s">
        <v>213</v>
      </c>
      <c r="D5870" s="69" t="s">
        <v>1937</v>
      </c>
      <c r="E5870" s="69" t="s">
        <v>2526</v>
      </c>
      <c r="F5870" s="69">
        <v>1868</v>
      </c>
      <c r="G5870" s="69" t="s">
        <v>1947</v>
      </c>
      <c r="O5870" s="73"/>
      <c r="P5870" s="73"/>
    </row>
    <row r="5871" spans="1:45" ht="14.4">
      <c r="A5871" s="27" t="str">
        <f>VLOOKUP(C5871,'user list'!A:B,2,0)</f>
        <v>DPOS</v>
      </c>
      <c r="B5871" s="172">
        <v>45812.675625000003</v>
      </c>
      <c r="C5871" s="69" t="s">
        <v>213</v>
      </c>
      <c r="D5871" s="69" t="s">
        <v>1937</v>
      </c>
      <c r="E5871" s="69" t="s">
        <v>2526</v>
      </c>
      <c r="F5871" s="69">
        <v>1868</v>
      </c>
      <c r="G5871" s="69" t="s">
        <v>1948</v>
      </c>
      <c r="O5871" s="73"/>
      <c r="P5871" s="73"/>
    </row>
    <row r="5872" spans="1:45" ht="14.4">
      <c r="A5872" s="27" t="str">
        <f>VLOOKUP(C5872,'user list'!A:B,2,0)</f>
        <v>DPOS</v>
      </c>
      <c r="B5872" s="172">
        <v>45812.675625000003</v>
      </c>
      <c r="C5872" s="69" t="s">
        <v>213</v>
      </c>
      <c r="D5872" s="69" t="s">
        <v>1937</v>
      </c>
      <c r="E5872" s="69" t="s">
        <v>2526</v>
      </c>
      <c r="F5872" s="69">
        <v>1868</v>
      </c>
      <c r="G5872" s="69" t="s">
        <v>1939</v>
      </c>
      <c r="O5872" s="73"/>
      <c r="P5872" s="73"/>
    </row>
    <row r="5873" spans="1:45" ht="14.4">
      <c r="A5873" s="27" t="str">
        <f>VLOOKUP(C5873,'user list'!A:B,2,0)</f>
        <v>Admin</v>
      </c>
      <c r="B5873" s="172">
        <v>45812.675625000003</v>
      </c>
      <c r="C5873" s="69" t="s">
        <v>186</v>
      </c>
      <c r="D5873" s="69" t="s">
        <v>1937</v>
      </c>
      <c r="E5873" s="69" t="s">
        <v>2526</v>
      </c>
      <c r="F5873" s="69">
        <v>1868</v>
      </c>
      <c r="G5873" s="69" t="s">
        <v>1948</v>
      </c>
      <c r="L5873" s="73"/>
      <c r="M5873" s="73"/>
    </row>
    <row r="5874" spans="1:45" ht="14.4">
      <c r="A5874" s="27" t="str">
        <f>VLOOKUP(C5874,'user list'!A:B,2,0)</f>
        <v>OCM</v>
      </c>
      <c r="B5874" s="172">
        <v>45812.675706018519</v>
      </c>
      <c r="C5874" s="69" t="s">
        <v>231</v>
      </c>
      <c r="D5874" s="69" t="s">
        <v>1937</v>
      </c>
      <c r="E5874" s="69" t="s">
        <v>2039</v>
      </c>
      <c r="F5874" s="69">
        <v>1874</v>
      </c>
      <c r="G5874" s="69" t="s">
        <v>1947</v>
      </c>
      <c r="L5874" s="73"/>
      <c r="M5874" s="73"/>
    </row>
    <row r="5875" spans="1:45" ht="14.4">
      <c r="A5875" s="27" t="str">
        <f>VLOOKUP(C5875,'user list'!A:B,2,0)</f>
        <v>OCM</v>
      </c>
      <c r="B5875" s="172">
        <v>45812.675706018519</v>
      </c>
      <c r="C5875" s="69" t="s">
        <v>231</v>
      </c>
      <c r="D5875" s="69" t="s">
        <v>1937</v>
      </c>
      <c r="E5875" s="69" t="s">
        <v>2039</v>
      </c>
      <c r="F5875" s="69">
        <v>1874</v>
      </c>
      <c r="G5875" s="69" t="s">
        <v>1948</v>
      </c>
      <c r="O5875" s="73"/>
      <c r="P5875" s="73"/>
    </row>
    <row r="5876" spans="1:45" ht="14.4">
      <c r="A5876" s="27" t="str">
        <f>VLOOKUP(C5876,'user list'!A:B,2,0)</f>
        <v>Admin</v>
      </c>
      <c r="B5876" s="172">
        <v>45812.675706018519</v>
      </c>
      <c r="C5876" s="69" t="s">
        <v>186</v>
      </c>
      <c r="D5876" s="69" t="s">
        <v>1937</v>
      </c>
      <c r="E5876" s="69" t="s">
        <v>2039</v>
      </c>
      <c r="F5876" s="69">
        <v>1874</v>
      </c>
      <c r="G5876" s="69" t="s">
        <v>1948</v>
      </c>
    </row>
    <row r="5877" spans="1:45" ht="14.4">
      <c r="A5877" s="27" t="str">
        <f>VLOOKUP(C5877,'user list'!A:B,2,0)</f>
        <v>QCDRRMO</v>
      </c>
      <c r="B5877" s="172">
        <v>45812.675775462965</v>
      </c>
      <c r="C5877" s="69" t="s">
        <v>265</v>
      </c>
      <c r="D5877" s="69" t="s">
        <v>1937</v>
      </c>
      <c r="E5877" s="69" t="s">
        <v>1636</v>
      </c>
      <c r="F5877" s="69">
        <v>1879</v>
      </c>
      <c r="G5877" s="69" t="s">
        <v>2440</v>
      </c>
      <c r="AG5877" s="73"/>
      <c r="AH5877" s="73"/>
    </row>
    <row r="5878" spans="1:45" ht="14.4">
      <c r="A5878" s="27" t="str">
        <f>VLOOKUP(C5878,'user list'!A:B,2,0)</f>
        <v>Admin</v>
      </c>
      <c r="B5878" s="172">
        <v>45812.675775462965</v>
      </c>
      <c r="C5878" s="69" t="s">
        <v>186</v>
      </c>
      <c r="D5878" s="69" t="s">
        <v>1937</v>
      </c>
      <c r="E5878" s="69" t="s">
        <v>1636</v>
      </c>
      <c r="F5878" s="69">
        <v>1879</v>
      </c>
      <c r="G5878" s="69" t="s">
        <v>1948</v>
      </c>
    </row>
    <row r="5879" spans="1:45" ht="14.4">
      <c r="A5879" s="27" t="str">
        <f>VLOOKUP(C5879,'user list'!A:B,2,0)</f>
        <v>Admin</v>
      </c>
      <c r="B5879" s="172">
        <v>45812.675775462965</v>
      </c>
      <c r="C5879" s="69" t="s">
        <v>186</v>
      </c>
      <c r="D5879" s="69" t="s">
        <v>1937</v>
      </c>
      <c r="E5879" s="69" t="s">
        <v>1636</v>
      </c>
      <c r="F5879" s="69">
        <v>1879</v>
      </c>
      <c r="G5879" s="69" t="s">
        <v>1948</v>
      </c>
      <c r="L5879" s="73"/>
      <c r="M5879" s="73"/>
    </row>
    <row r="5880" spans="1:45" ht="14.4">
      <c r="A5880" s="27" t="str">
        <f>VLOOKUP(C5880,'user list'!A:B,2,0)</f>
        <v>Admin</v>
      </c>
      <c r="B5880" s="172">
        <v>45812.675775462965</v>
      </c>
      <c r="C5880" s="69" t="s">
        <v>186</v>
      </c>
      <c r="D5880" s="69" t="s">
        <v>1937</v>
      </c>
      <c r="E5880" s="69" t="s">
        <v>1636</v>
      </c>
      <c r="F5880" s="69">
        <v>1879</v>
      </c>
      <c r="G5880" s="69" t="s">
        <v>1948</v>
      </c>
    </row>
    <row r="5881" spans="1:45" ht="14.4">
      <c r="A5881" s="27" t="str">
        <f>VLOOKUP(C5881,'user list'!A:B,2,0)</f>
        <v>Admin</v>
      </c>
      <c r="B5881" s="172">
        <v>45812.675775462965</v>
      </c>
      <c r="C5881" s="69" t="s">
        <v>186</v>
      </c>
      <c r="D5881" s="69" t="s">
        <v>1937</v>
      </c>
      <c r="E5881" s="69" t="s">
        <v>1636</v>
      </c>
      <c r="F5881" s="69">
        <v>1879</v>
      </c>
      <c r="G5881" s="69" t="s">
        <v>1947</v>
      </c>
    </row>
    <row r="5882" spans="1:45" ht="14.4">
      <c r="A5882" s="27" t="str">
        <f>VLOOKUP(C5882,'user list'!A:B,2,0)</f>
        <v>QCDRRMO</v>
      </c>
      <c r="B5882" s="172">
        <v>45812.676296296297</v>
      </c>
      <c r="C5882" s="69" t="s">
        <v>265</v>
      </c>
      <c r="D5882" s="69" t="s">
        <v>1937</v>
      </c>
      <c r="E5882" s="69" t="s">
        <v>1636</v>
      </c>
      <c r="F5882" s="69">
        <v>1879</v>
      </c>
      <c r="G5882" s="69" t="s">
        <v>1939</v>
      </c>
    </row>
    <row r="5883" spans="1:45" ht="14.4">
      <c r="A5883" s="27" t="str">
        <f>VLOOKUP(C5883,'user list'!A:B,2,0)</f>
        <v>ITDD</v>
      </c>
      <c r="B5883" s="172">
        <v>45812.676458333335</v>
      </c>
      <c r="C5883" s="69" t="s">
        <v>219</v>
      </c>
      <c r="D5883" s="69" t="s">
        <v>1937</v>
      </c>
      <c r="E5883" s="69" t="s">
        <v>2048</v>
      </c>
      <c r="F5883" s="69">
        <v>1800</v>
      </c>
      <c r="G5883" s="69" t="s">
        <v>1939</v>
      </c>
    </row>
    <row r="5884" spans="1:45" ht="14.4">
      <c r="A5884" s="27" t="str">
        <f>VLOOKUP(C5884,'user list'!A:B,2,0)</f>
        <v>ITDD</v>
      </c>
      <c r="B5884" s="172">
        <v>45812.680208333331</v>
      </c>
      <c r="C5884" s="69" t="s">
        <v>219</v>
      </c>
      <c r="D5884" s="69" t="s">
        <v>1937</v>
      </c>
      <c r="E5884" s="69" t="s">
        <v>2039</v>
      </c>
      <c r="F5884" s="69">
        <v>1816</v>
      </c>
      <c r="G5884" s="69" t="s">
        <v>1939</v>
      </c>
      <c r="R5884" s="73"/>
      <c r="S5884" s="73"/>
    </row>
    <row r="5885" spans="1:45" ht="14.4">
      <c r="A5885" s="27" t="str">
        <f>VLOOKUP(C5885,'user list'!A:B,2,0)</f>
        <v>ITDD</v>
      </c>
      <c r="B5885" s="172">
        <v>45812.684618055559</v>
      </c>
      <c r="C5885" s="69" t="s">
        <v>219</v>
      </c>
      <c r="D5885" s="69" t="s">
        <v>1937</v>
      </c>
      <c r="E5885" s="69" t="s">
        <v>2035</v>
      </c>
      <c r="F5885" s="69">
        <v>1828</v>
      </c>
      <c r="G5885" s="69" t="s">
        <v>1939</v>
      </c>
    </row>
    <row r="5886" spans="1:45" ht="14.4">
      <c r="A5886" s="27" t="str">
        <f>VLOOKUP(C5886,'user list'!A:B,2,0)</f>
        <v>ITDD</v>
      </c>
      <c r="B5886" s="172">
        <v>45812.686331018522</v>
      </c>
      <c r="C5886" s="69" t="s">
        <v>219</v>
      </c>
      <c r="D5886" s="69" t="s">
        <v>1937</v>
      </c>
      <c r="E5886" s="69" t="s">
        <v>1974</v>
      </c>
      <c r="F5886" s="69">
        <v>1830</v>
      </c>
      <c r="G5886" s="69" t="s">
        <v>1939</v>
      </c>
      <c r="O5886" s="73"/>
      <c r="P5886" s="73"/>
    </row>
    <row r="5887" spans="1:45" ht="14.4">
      <c r="A5887" s="27" t="str">
        <f>VLOOKUP(C5887,'user list'!A:B,2,0)</f>
        <v>CTO</v>
      </c>
      <c r="B5887" s="172">
        <v>45812.686435185184</v>
      </c>
      <c r="C5887" s="69" t="s">
        <v>207</v>
      </c>
      <c r="D5887" s="69" t="s">
        <v>1937</v>
      </c>
      <c r="E5887" s="69" t="s">
        <v>2528</v>
      </c>
      <c r="F5887" s="69">
        <v>1870</v>
      </c>
      <c r="G5887" s="69" t="s">
        <v>1939</v>
      </c>
    </row>
    <row r="5888" spans="1:45" ht="14.4">
      <c r="A5888" s="27" t="str">
        <f>VLOOKUP(C5888,'user list'!A:B,2,0)</f>
        <v>CTO</v>
      </c>
      <c r="B5888" s="172">
        <v>45812.686678240738</v>
      </c>
      <c r="C5888" s="69" t="s">
        <v>207</v>
      </c>
      <c r="D5888" s="69" t="s">
        <v>1937</v>
      </c>
      <c r="E5888" s="69" t="s">
        <v>2520</v>
      </c>
      <c r="F5888" s="69">
        <v>1862</v>
      </c>
      <c r="G5888" s="69" t="s">
        <v>1939</v>
      </c>
      <c r="AP5888" s="74"/>
      <c r="AS5888" s="74"/>
    </row>
    <row r="5889" spans="1:34" ht="14.4">
      <c r="A5889" s="27" t="str">
        <f>VLOOKUP(C5889,'user list'!A:B,2,0)</f>
        <v>CTO</v>
      </c>
      <c r="B5889" s="172">
        <v>45812.686747685184</v>
      </c>
      <c r="C5889" s="69" t="s">
        <v>207</v>
      </c>
      <c r="D5889" s="69" t="s">
        <v>1937</v>
      </c>
      <c r="E5889" s="69" t="s">
        <v>2507</v>
      </c>
      <c r="F5889" s="69">
        <v>1852</v>
      </c>
      <c r="G5889" s="69" t="s">
        <v>1939</v>
      </c>
      <c r="L5889" s="73"/>
      <c r="M5889" s="73"/>
    </row>
    <row r="5890" spans="1:34" ht="14.4">
      <c r="A5890" s="27" t="str">
        <f>VLOOKUP(C5890,'user list'!A:B,2,0)</f>
        <v>CTO</v>
      </c>
      <c r="B5890" s="172">
        <v>45812.686840277776</v>
      </c>
      <c r="C5890" s="69" t="s">
        <v>207</v>
      </c>
      <c r="D5890" s="69" t="s">
        <v>1937</v>
      </c>
      <c r="E5890" s="69" t="s">
        <v>2506</v>
      </c>
      <c r="F5890" s="69">
        <v>1850</v>
      </c>
      <c r="G5890" s="69" t="s">
        <v>1939</v>
      </c>
      <c r="L5890" s="73"/>
      <c r="M5890" s="73"/>
    </row>
    <row r="5891" spans="1:34" ht="14.4">
      <c r="A5891" s="27" t="str">
        <f>VLOOKUP(C5891,'user list'!A:B,2,0)</f>
        <v>CTO</v>
      </c>
      <c r="B5891" s="172">
        <v>45812.686874999999</v>
      </c>
      <c r="C5891" s="69" t="s">
        <v>207</v>
      </c>
      <c r="D5891" s="69" t="s">
        <v>1937</v>
      </c>
      <c r="E5891" s="69" t="s">
        <v>2505</v>
      </c>
      <c r="F5891" s="69">
        <v>1849</v>
      </c>
      <c r="G5891" s="69" t="s">
        <v>1939</v>
      </c>
      <c r="O5891" s="73"/>
      <c r="P5891" s="73"/>
    </row>
    <row r="5892" spans="1:34" ht="14.4">
      <c r="A5892" s="27" t="str">
        <f>VLOOKUP(C5892,'user list'!A:B,2,0)</f>
        <v>ITDD</v>
      </c>
      <c r="B5892" s="172">
        <v>45812.689409722225</v>
      </c>
      <c r="C5892" s="69" t="s">
        <v>219</v>
      </c>
      <c r="D5892" s="69" t="s">
        <v>1937</v>
      </c>
      <c r="E5892" s="69" t="s">
        <v>1974</v>
      </c>
      <c r="F5892" s="69">
        <v>1838</v>
      </c>
      <c r="G5892" s="69" t="s">
        <v>1939</v>
      </c>
      <c r="O5892" s="73"/>
      <c r="P5892" s="73"/>
    </row>
    <row r="5893" spans="1:34" ht="14.4">
      <c r="A5893" s="27" t="str">
        <f>VLOOKUP(C5893,'user list'!A:B,2,0)</f>
        <v>OCA</v>
      </c>
      <c r="B5893" s="172">
        <v>45812.689641203702</v>
      </c>
      <c r="C5893" s="69" t="s">
        <v>228</v>
      </c>
      <c r="D5893" s="69" t="s">
        <v>1937</v>
      </c>
      <c r="E5893" s="69" t="s">
        <v>2526</v>
      </c>
      <c r="F5893" s="69">
        <v>1868</v>
      </c>
      <c r="G5893" s="69" t="s">
        <v>1939</v>
      </c>
    </row>
    <row r="5894" spans="1:34" ht="14.4">
      <c r="A5894" s="27" t="str">
        <f>VLOOKUP(C5894,'user list'!A:B,2,0)</f>
        <v>CTO</v>
      </c>
      <c r="B5894" s="172">
        <v>45812.689699074072</v>
      </c>
      <c r="C5894" s="69" t="s">
        <v>207</v>
      </c>
      <c r="D5894" s="69" t="s">
        <v>1937</v>
      </c>
      <c r="E5894" s="69" t="s">
        <v>2533</v>
      </c>
      <c r="F5894" s="69">
        <v>1880</v>
      </c>
      <c r="G5894" s="69" t="s">
        <v>2440</v>
      </c>
    </row>
    <row r="5895" spans="1:34" ht="14.4">
      <c r="A5895" s="27" t="str">
        <f>VLOOKUP(C5895,'user list'!A:B,2,0)</f>
        <v>Admin</v>
      </c>
      <c r="B5895" s="172">
        <v>45812.689710648148</v>
      </c>
      <c r="C5895" s="69" t="s">
        <v>186</v>
      </c>
      <c r="D5895" s="69" t="s">
        <v>1937</v>
      </c>
      <c r="E5895" s="69" t="s">
        <v>2533</v>
      </c>
      <c r="F5895" s="69">
        <v>1880</v>
      </c>
      <c r="G5895" s="69" t="s">
        <v>1948</v>
      </c>
    </row>
    <row r="5896" spans="1:34" ht="14.4">
      <c r="A5896" s="27" t="str">
        <f>VLOOKUP(C5896,'user list'!A:B,2,0)</f>
        <v>Admin</v>
      </c>
      <c r="B5896" s="172">
        <v>45812.689710648148</v>
      </c>
      <c r="C5896" s="69" t="s">
        <v>186</v>
      </c>
      <c r="D5896" s="69" t="s">
        <v>1937</v>
      </c>
      <c r="E5896" s="69" t="s">
        <v>2533</v>
      </c>
      <c r="F5896" s="69">
        <v>1880</v>
      </c>
      <c r="G5896" s="69" t="s">
        <v>1948</v>
      </c>
      <c r="O5896" s="73"/>
      <c r="P5896" s="73"/>
    </row>
    <row r="5897" spans="1:34" ht="14.4">
      <c r="A5897" s="27" t="str">
        <f>VLOOKUP(C5897,'user list'!A:B,2,0)</f>
        <v>Admin</v>
      </c>
      <c r="B5897" s="172">
        <v>45812.689710648148</v>
      </c>
      <c r="C5897" s="69" t="s">
        <v>186</v>
      </c>
      <c r="D5897" s="69" t="s">
        <v>1937</v>
      </c>
      <c r="E5897" s="69" t="s">
        <v>2533</v>
      </c>
      <c r="F5897" s="69">
        <v>1880</v>
      </c>
      <c r="G5897" s="69" t="s">
        <v>1948</v>
      </c>
      <c r="O5897" s="73"/>
      <c r="P5897" s="73"/>
    </row>
    <row r="5898" spans="1:34" ht="14.4">
      <c r="A5898" s="27" t="str">
        <f>VLOOKUP(C5898,'user list'!A:B,2,0)</f>
        <v>Admin</v>
      </c>
      <c r="B5898" s="172">
        <v>45812.689722222225</v>
      </c>
      <c r="C5898" s="69" t="s">
        <v>186</v>
      </c>
      <c r="D5898" s="69" t="s">
        <v>1937</v>
      </c>
      <c r="E5898" s="69" t="s">
        <v>2533</v>
      </c>
      <c r="F5898" s="69">
        <v>1880</v>
      </c>
      <c r="G5898" s="69" t="s">
        <v>1947</v>
      </c>
      <c r="O5898" s="73"/>
      <c r="P5898" s="73"/>
    </row>
    <row r="5899" spans="1:34" ht="14.4">
      <c r="A5899" s="27" t="str">
        <f>VLOOKUP(C5899,'user list'!A:B,2,0)</f>
        <v>CTO</v>
      </c>
      <c r="B5899" s="172">
        <v>45812.689849537041</v>
      </c>
      <c r="C5899" s="69" t="s">
        <v>207</v>
      </c>
      <c r="D5899" s="69" t="s">
        <v>1937</v>
      </c>
      <c r="E5899" s="69" t="s">
        <v>2533</v>
      </c>
      <c r="F5899" s="69">
        <v>1880</v>
      </c>
      <c r="G5899" s="69" t="s">
        <v>1939</v>
      </c>
      <c r="L5899" s="73"/>
      <c r="M5899" s="73"/>
    </row>
    <row r="5900" spans="1:34" ht="14.4">
      <c r="A5900" s="27" t="str">
        <f>VLOOKUP(C5900,'user list'!A:B,2,0)</f>
        <v>ITDD</v>
      </c>
      <c r="B5900" s="172">
        <v>45812.689872685187</v>
      </c>
      <c r="C5900" s="69" t="s">
        <v>219</v>
      </c>
      <c r="D5900" s="69" t="s">
        <v>1937</v>
      </c>
      <c r="E5900" s="69" t="s">
        <v>1991</v>
      </c>
      <c r="F5900" s="69">
        <v>1845</v>
      </c>
      <c r="G5900" s="69" t="s">
        <v>1939</v>
      </c>
      <c r="L5900" s="73"/>
      <c r="M5900" s="73"/>
    </row>
    <row r="5901" spans="1:34" ht="14.4">
      <c r="A5901" s="27" t="str">
        <f>VLOOKUP(C5901,'user list'!A:B,2,0)</f>
        <v>OCA</v>
      </c>
      <c r="B5901" s="172">
        <v>45812.692280092589</v>
      </c>
      <c r="C5901" s="69" t="s">
        <v>228</v>
      </c>
      <c r="D5901" s="69" t="s">
        <v>1937</v>
      </c>
      <c r="E5901" s="69" t="s">
        <v>2534</v>
      </c>
      <c r="F5901" s="69">
        <v>1881</v>
      </c>
      <c r="G5901" s="69" t="s">
        <v>2440</v>
      </c>
      <c r="O5901" s="73"/>
      <c r="P5901" s="73"/>
    </row>
    <row r="5902" spans="1:34" ht="14.4">
      <c r="A5902" s="27" t="str">
        <f>VLOOKUP(C5902,'user list'!A:B,2,0)</f>
        <v>Admin</v>
      </c>
      <c r="B5902" s="172">
        <v>45812.692280092589</v>
      </c>
      <c r="C5902" s="69" t="s">
        <v>186</v>
      </c>
      <c r="D5902" s="69" t="s">
        <v>1937</v>
      </c>
      <c r="E5902" s="69" t="s">
        <v>2534</v>
      </c>
      <c r="F5902" s="69">
        <v>1881</v>
      </c>
      <c r="G5902" s="69" t="s">
        <v>1948</v>
      </c>
      <c r="AG5902" s="73"/>
      <c r="AH5902" s="73"/>
    </row>
    <row r="5903" spans="1:34" ht="14.4">
      <c r="A5903" s="27" t="str">
        <f>VLOOKUP(C5903,'user list'!A:B,2,0)</f>
        <v>Admin</v>
      </c>
      <c r="B5903" s="172">
        <v>45812.692280092589</v>
      </c>
      <c r="C5903" s="69" t="s">
        <v>186</v>
      </c>
      <c r="D5903" s="69" t="s">
        <v>1937</v>
      </c>
      <c r="E5903" s="69" t="s">
        <v>2534</v>
      </c>
      <c r="F5903" s="69">
        <v>1881</v>
      </c>
      <c r="G5903" s="69" t="s">
        <v>1948</v>
      </c>
    </row>
    <row r="5904" spans="1:34" ht="14.4">
      <c r="A5904" s="27" t="str">
        <f>VLOOKUP(C5904,'user list'!A:B,2,0)</f>
        <v>Admin</v>
      </c>
      <c r="B5904" s="172">
        <v>45812.692280092589</v>
      </c>
      <c r="C5904" s="69" t="s">
        <v>186</v>
      </c>
      <c r="D5904" s="69" t="s">
        <v>1937</v>
      </c>
      <c r="E5904" s="69" t="s">
        <v>2534</v>
      </c>
      <c r="F5904" s="69">
        <v>1881</v>
      </c>
      <c r="G5904" s="69" t="s">
        <v>1948</v>
      </c>
      <c r="L5904" s="74"/>
      <c r="O5904" s="73"/>
      <c r="P5904" s="73"/>
    </row>
    <row r="5905" spans="1:34" ht="14.4">
      <c r="A5905" s="27" t="str">
        <f>VLOOKUP(C5905,'user list'!A:B,2,0)</f>
        <v>Admin</v>
      </c>
      <c r="B5905" s="172">
        <v>45812.692280092589</v>
      </c>
      <c r="C5905" s="69" t="s">
        <v>186</v>
      </c>
      <c r="D5905" s="69" t="s">
        <v>1937</v>
      </c>
      <c r="E5905" s="69" t="s">
        <v>2534</v>
      </c>
      <c r="F5905" s="69">
        <v>1881</v>
      </c>
      <c r="G5905" s="69" t="s">
        <v>1947</v>
      </c>
    </row>
    <row r="5906" spans="1:34" ht="14.4">
      <c r="A5906" s="27" t="str">
        <f>VLOOKUP(C5906,'user list'!A:B,2,0)</f>
        <v>DPOS</v>
      </c>
      <c r="B5906" s="172">
        <v>45812.692314814813</v>
      </c>
      <c r="C5906" s="69" t="s">
        <v>213</v>
      </c>
      <c r="D5906" s="69" t="s">
        <v>1937</v>
      </c>
      <c r="E5906" s="69" t="s">
        <v>2534</v>
      </c>
      <c r="F5906" s="69">
        <v>1881</v>
      </c>
      <c r="G5906" s="69" t="s">
        <v>1939</v>
      </c>
    </row>
    <row r="5907" spans="1:34" ht="14.4">
      <c r="A5907" s="27" t="str">
        <f>VLOOKUP(C5907,'user list'!A:B,2,0)</f>
        <v>CREMCO</v>
      </c>
      <c r="B5907" s="172">
        <v>45812.692337962966</v>
      </c>
      <c r="C5907" s="69" t="s">
        <v>206</v>
      </c>
      <c r="D5907" s="69" t="s">
        <v>1937</v>
      </c>
      <c r="E5907" s="69" t="s">
        <v>1635</v>
      </c>
      <c r="F5907" s="69">
        <v>1882</v>
      </c>
      <c r="G5907" s="69" t="s">
        <v>2440</v>
      </c>
    </row>
    <row r="5908" spans="1:34" ht="14.4">
      <c r="A5908" s="27" t="str">
        <f>VLOOKUP(C5908,'user list'!A:B,2,0)</f>
        <v>Admin</v>
      </c>
      <c r="B5908" s="172">
        <v>45812.692349537036</v>
      </c>
      <c r="C5908" s="69" t="s">
        <v>186</v>
      </c>
      <c r="D5908" s="69" t="s">
        <v>1937</v>
      </c>
      <c r="E5908" s="69" t="s">
        <v>1635</v>
      </c>
      <c r="F5908" s="69">
        <v>1882</v>
      </c>
      <c r="G5908" s="69" t="s">
        <v>1948</v>
      </c>
      <c r="AG5908" s="73"/>
      <c r="AH5908" s="73"/>
    </row>
    <row r="5909" spans="1:34" ht="14.4">
      <c r="A5909" s="27" t="str">
        <f>VLOOKUP(C5909,'user list'!A:B,2,0)</f>
        <v>Admin</v>
      </c>
      <c r="B5909" s="172">
        <v>45812.692349537036</v>
      </c>
      <c r="C5909" s="69" t="s">
        <v>186</v>
      </c>
      <c r="D5909" s="69" t="s">
        <v>1937</v>
      </c>
      <c r="E5909" s="69" t="s">
        <v>1635</v>
      </c>
      <c r="F5909" s="69">
        <v>1882</v>
      </c>
      <c r="G5909" s="69" t="s">
        <v>1948</v>
      </c>
    </row>
    <row r="5910" spans="1:34" ht="14.4">
      <c r="A5910" s="27" t="str">
        <f>VLOOKUP(C5910,'user list'!A:B,2,0)</f>
        <v>Admin</v>
      </c>
      <c r="B5910" s="172">
        <v>45812.692349537036</v>
      </c>
      <c r="C5910" s="69" t="s">
        <v>186</v>
      </c>
      <c r="D5910" s="69" t="s">
        <v>1937</v>
      </c>
      <c r="E5910" s="69" t="s">
        <v>1635</v>
      </c>
      <c r="F5910" s="69">
        <v>1882</v>
      </c>
      <c r="G5910" s="69" t="s">
        <v>1948</v>
      </c>
      <c r="L5910" s="74"/>
      <c r="O5910" s="73"/>
      <c r="P5910" s="73"/>
    </row>
    <row r="5911" spans="1:34" ht="14.4">
      <c r="A5911" s="27" t="str">
        <f>VLOOKUP(C5911,'user list'!A:B,2,0)</f>
        <v>Admin</v>
      </c>
      <c r="B5911" s="172">
        <v>45812.692349537036</v>
      </c>
      <c r="C5911" s="69" t="s">
        <v>186</v>
      </c>
      <c r="D5911" s="69" t="s">
        <v>1937</v>
      </c>
      <c r="E5911" s="69" t="s">
        <v>1635</v>
      </c>
      <c r="F5911" s="69">
        <v>1882</v>
      </c>
      <c r="G5911" s="69" t="s">
        <v>1947</v>
      </c>
    </row>
    <row r="5912" spans="1:34" ht="14.4">
      <c r="A5912" s="27" t="str">
        <f>VLOOKUP(C5912,'user list'!A:B,2,0)</f>
        <v>CREMCO</v>
      </c>
      <c r="B5912" s="172">
        <v>45812.692418981482</v>
      </c>
      <c r="C5912" s="69" t="s">
        <v>206</v>
      </c>
      <c r="D5912" s="69" t="s">
        <v>1937</v>
      </c>
      <c r="E5912" s="69" t="s">
        <v>2534</v>
      </c>
      <c r="F5912" s="69">
        <v>1881</v>
      </c>
      <c r="G5912" s="69" t="s">
        <v>1939</v>
      </c>
    </row>
    <row r="5913" spans="1:34" ht="14.4">
      <c r="A5913" s="27" t="str">
        <f>VLOOKUP(C5913,'user list'!A:B,2,0)</f>
        <v>OCA</v>
      </c>
      <c r="B5913" s="172">
        <v>45812.692465277774</v>
      </c>
      <c r="C5913" s="69" t="s">
        <v>228</v>
      </c>
      <c r="D5913" s="69" t="s">
        <v>1937</v>
      </c>
      <c r="E5913" s="69" t="s">
        <v>2534</v>
      </c>
      <c r="F5913" s="69">
        <v>1881</v>
      </c>
      <c r="G5913" s="69" t="s">
        <v>1939</v>
      </c>
    </row>
    <row r="5914" spans="1:34" ht="14.4">
      <c r="A5914" s="27" t="str">
        <f>VLOOKUP(C5914,'user list'!A:B,2,0)</f>
        <v>OCA</v>
      </c>
      <c r="B5914" s="172">
        <v>45812.692719907405</v>
      </c>
      <c r="C5914" s="69" t="s">
        <v>228</v>
      </c>
      <c r="D5914" s="69" t="s">
        <v>1937</v>
      </c>
      <c r="E5914" s="69" t="s">
        <v>2534</v>
      </c>
      <c r="F5914" s="69">
        <v>1881</v>
      </c>
      <c r="G5914" s="69" t="s">
        <v>1947</v>
      </c>
    </row>
    <row r="5915" spans="1:34" ht="14.4">
      <c r="A5915" s="27" t="str">
        <f>VLOOKUP(C5915,'user list'!A:B,2,0)</f>
        <v>OCA</v>
      </c>
      <c r="B5915" s="172">
        <v>45812.692719907405</v>
      </c>
      <c r="C5915" s="69" t="s">
        <v>228</v>
      </c>
      <c r="D5915" s="69" t="s">
        <v>1937</v>
      </c>
      <c r="E5915" s="69" t="s">
        <v>2534</v>
      </c>
      <c r="F5915" s="69">
        <v>1881</v>
      </c>
      <c r="G5915" s="69" t="s">
        <v>1948</v>
      </c>
    </row>
    <row r="5916" spans="1:34" ht="14.4">
      <c r="A5916" s="27" t="str">
        <f>VLOOKUP(C5916,'user list'!A:B,2,0)</f>
        <v>OCA</v>
      </c>
      <c r="B5916" s="172">
        <v>45812.692719907405</v>
      </c>
      <c r="C5916" s="69" t="s">
        <v>228</v>
      </c>
      <c r="D5916" s="69" t="s">
        <v>1937</v>
      </c>
      <c r="E5916" s="69" t="s">
        <v>2534</v>
      </c>
      <c r="F5916" s="69">
        <v>1881</v>
      </c>
      <c r="G5916" s="69" t="s">
        <v>1939</v>
      </c>
      <c r="L5916" s="73"/>
      <c r="M5916" s="73"/>
    </row>
    <row r="5917" spans="1:34" ht="14.4">
      <c r="A5917" s="27" t="str">
        <f>VLOOKUP(C5917,'user list'!A:B,2,0)</f>
        <v>DPOS</v>
      </c>
      <c r="B5917" s="172">
        <v>45812.69290509259</v>
      </c>
      <c r="C5917" s="69" t="s">
        <v>213</v>
      </c>
      <c r="D5917" s="69" t="s">
        <v>1937</v>
      </c>
      <c r="E5917" s="69" t="s">
        <v>2534</v>
      </c>
      <c r="F5917" s="69">
        <v>1881</v>
      </c>
      <c r="G5917" s="69" t="s">
        <v>2441</v>
      </c>
    </row>
    <row r="5918" spans="1:34" ht="14.4">
      <c r="A5918" s="27" t="str">
        <f>VLOOKUP(C5918,'user list'!A:B,2,0)</f>
        <v>CREMCO</v>
      </c>
      <c r="B5918" s="172">
        <v>45812.692997685182</v>
      </c>
      <c r="C5918" s="69" t="s">
        <v>206</v>
      </c>
      <c r="D5918" s="69" t="s">
        <v>1937</v>
      </c>
      <c r="E5918" s="69" t="s">
        <v>2534</v>
      </c>
      <c r="F5918" s="69">
        <v>1881</v>
      </c>
      <c r="G5918" s="69" t="s">
        <v>1947</v>
      </c>
    </row>
    <row r="5919" spans="1:34" ht="14.4">
      <c r="A5919" s="27" t="str">
        <f>VLOOKUP(C5919,'user list'!A:B,2,0)</f>
        <v>CREMCO</v>
      </c>
      <c r="B5919" s="172">
        <v>45812.692997685182</v>
      </c>
      <c r="C5919" s="69" t="s">
        <v>206</v>
      </c>
      <c r="D5919" s="69" t="s">
        <v>1937</v>
      </c>
      <c r="E5919" s="69" t="s">
        <v>2534</v>
      </c>
      <c r="F5919" s="69">
        <v>1881</v>
      </c>
      <c r="G5919" s="69" t="s">
        <v>1948</v>
      </c>
    </row>
    <row r="5920" spans="1:34" ht="14.4">
      <c r="A5920" s="27" t="str">
        <f>VLOOKUP(C5920,'user list'!A:B,2,0)</f>
        <v>CREMCO</v>
      </c>
      <c r="B5920" s="172">
        <v>45812.692997685182</v>
      </c>
      <c r="C5920" s="69" t="s">
        <v>206</v>
      </c>
      <c r="D5920" s="69" t="s">
        <v>1937</v>
      </c>
      <c r="E5920" s="69" t="s">
        <v>2534</v>
      </c>
      <c r="F5920" s="69">
        <v>1881</v>
      </c>
      <c r="G5920" s="69" t="s">
        <v>1939</v>
      </c>
    </row>
    <row r="5921" spans="1:33" ht="14.4">
      <c r="A5921" s="27" t="str">
        <f>VLOOKUP(C5921,'user list'!A:B,2,0)</f>
        <v>Admin</v>
      </c>
      <c r="B5921" s="172">
        <v>45812.692997685182</v>
      </c>
      <c r="C5921" s="69" t="s">
        <v>186</v>
      </c>
      <c r="D5921" s="69" t="s">
        <v>1937</v>
      </c>
      <c r="E5921" s="69" t="s">
        <v>2534</v>
      </c>
      <c r="F5921" s="69">
        <v>1881</v>
      </c>
      <c r="G5921" s="69" t="s">
        <v>1948</v>
      </c>
    </row>
    <row r="5922" spans="1:33" ht="14.4">
      <c r="A5922" s="27" t="str">
        <f>VLOOKUP(C5922,'user list'!A:B,2,0)</f>
        <v>ITDD</v>
      </c>
      <c r="B5922" s="172">
        <v>45812.693009259259</v>
      </c>
      <c r="C5922" s="69" t="s">
        <v>219</v>
      </c>
      <c r="D5922" s="69" t="s">
        <v>1937</v>
      </c>
      <c r="E5922" s="69" t="s">
        <v>2039</v>
      </c>
      <c r="F5922" s="69">
        <v>1851</v>
      </c>
      <c r="G5922" s="69" t="s">
        <v>1939</v>
      </c>
    </row>
    <row r="5923" spans="1:33" ht="14.4">
      <c r="A5923" s="27" t="str">
        <f>VLOOKUP(C5923,'user list'!A:B,2,0)</f>
        <v>DOE</v>
      </c>
      <c r="B5923" s="172">
        <v>45812.693437499998</v>
      </c>
      <c r="C5923" s="69" t="s">
        <v>212</v>
      </c>
      <c r="D5923" s="69" t="s">
        <v>1937</v>
      </c>
      <c r="E5923" s="69" t="s">
        <v>2534</v>
      </c>
      <c r="F5923" s="69">
        <v>1881</v>
      </c>
      <c r="G5923" s="69" t="s">
        <v>1939</v>
      </c>
    </row>
    <row r="5924" spans="1:33" ht="14.4">
      <c r="A5924" s="27" t="str">
        <f>VLOOKUP(C5924,'user list'!A:B,2,0)</f>
        <v>DOE</v>
      </c>
      <c r="B5924" s="172">
        <v>45812.693912037037</v>
      </c>
      <c r="C5924" s="69" t="s">
        <v>212</v>
      </c>
      <c r="D5924" s="69" t="s">
        <v>1937</v>
      </c>
      <c r="E5924" s="69" t="s">
        <v>2534</v>
      </c>
      <c r="F5924" s="69">
        <v>1881</v>
      </c>
      <c r="G5924" s="69" t="s">
        <v>1947</v>
      </c>
      <c r="L5924" s="73"/>
      <c r="M5924" s="73"/>
    </row>
    <row r="5925" spans="1:33" ht="14.4">
      <c r="A5925" s="27" t="str">
        <f>VLOOKUP(C5925,'user list'!A:B,2,0)</f>
        <v>DOE</v>
      </c>
      <c r="B5925" s="172">
        <v>45812.693912037037</v>
      </c>
      <c r="C5925" s="69" t="s">
        <v>212</v>
      </c>
      <c r="D5925" s="69" t="s">
        <v>1937</v>
      </c>
      <c r="E5925" s="69" t="s">
        <v>2534</v>
      </c>
      <c r="F5925" s="69">
        <v>1881</v>
      </c>
      <c r="G5925" s="69" t="s">
        <v>1948</v>
      </c>
      <c r="U5925" s="73"/>
      <c r="V5925" s="73"/>
    </row>
    <row r="5926" spans="1:33" ht="14.4">
      <c r="A5926" s="27" t="str">
        <f>VLOOKUP(C5926,'user list'!A:B,2,0)</f>
        <v>DOE</v>
      </c>
      <c r="B5926" s="172">
        <v>45812.693912037037</v>
      </c>
      <c r="C5926" s="69" t="s">
        <v>212</v>
      </c>
      <c r="D5926" s="69" t="s">
        <v>1937</v>
      </c>
      <c r="E5926" s="69" t="s">
        <v>2534</v>
      </c>
      <c r="F5926" s="69">
        <v>1881</v>
      </c>
      <c r="G5926" s="69" t="s">
        <v>1939</v>
      </c>
    </row>
    <row r="5927" spans="1:33" ht="14.4">
      <c r="A5927" s="27" t="str">
        <f>VLOOKUP(C5927,'user list'!A:B,2,0)</f>
        <v>Admin</v>
      </c>
      <c r="B5927" s="172">
        <v>45812.693912037037</v>
      </c>
      <c r="C5927" s="69" t="s">
        <v>186</v>
      </c>
      <c r="D5927" s="69" t="s">
        <v>1937</v>
      </c>
      <c r="E5927" s="69" t="s">
        <v>2534</v>
      </c>
      <c r="F5927" s="69">
        <v>1881</v>
      </c>
      <c r="G5927" s="69" t="s">
        <v>1948</v>
      </c>
    </row>
    <row r="5928" spans="1:33" ht="14.4">
      <c r="A5928" s="27" t="str">
        <f>VLOOKUP(C5928,'user list'!A:B,2,0)</f>
        <v>DOE</v>
      </c>
      <c r="B5928" s="172">
        <v>45812.694027777776</v>
      </c>
      <c r="C5928" s="69" t="s">
        <v>212</v>
      </c>
      <c r="D5928" s="69" t="s">
        <v>1937</v>
      </c>
      <c r="E5928" s="69" t="s">
        <v>2534</v>
      </c>
      <c r="F5928" s="69">
        <v>1881</v>
      </c>
      <c r="G5928" s="69" t="s">
        <v>1949</v>
      </c>
      <c r="L5928" s="73"/>
      <c r="M5928" s="73"/>
    </row>
    <row r="5929" spans="1:33" ht="14.4">
      <c r="A5929" s="27" t="str">
        <f>VLOOKUP(C5929,'user list'!A:B,2,0)</f>
        <v>QCPL</v>
      </c>
      <c r="B5929" s="172">
        <v>45812.694085648145</v>
      </c>
      <c r="C5929" s="69" t="s">
        <v>268</v>
      </c>
      <c r="D5929" s="69" t="s">
        <v>1937</v>
      </c>
      <c r="E5929" s="69" t="s">
        <v>2534</v>
      </c>
      <c r="F5929" s="69">
        <v>1881</v>
      </c>
      <c r="G5929" s="69" t="s">
        <v>1939</v>
      </c>
      <c r="L5929" s="73"/>
      <c r="M5929" s="73"/>
    </row>
    <row r="5930" spans="1:33" ht="14.4">
      <c r="A5930" s="27" t="str">
        <f>VLOOKUP(C5930,'user list'!A:B,2,0)</f>
        <v>QCPL</v>
      </c>
      <c r="B5930" s="172">
        <v>45812.694212962961</v>
      </c>
      <c r="C5930" s="69" t="s">
        <v>268</v>
      </c>
      <c r="D5930" s="69" t="s">
        <v>1937</v>
      </c>
      <c r="E5930" s="69" t="s">
        <v>2534</v>
      </c>
      <c r="F5930" s="69">
        <v>1881</v>
      </c>
      <c r="G5930" s="69" t="s">
        <v>1947</v>
      </c>
    </row>
    <row r="5931" spans="1:33" ht="14.4">
      <c r="A5931" s="27" t="str">
        <f>VLOOKUP(C5931,'user list'!A:B,2,0)</f>
        <v>QCPL</v>
      </c>
      <c r="B5931" s="172">
        <v>45812.694212962961</v>
      </c>
      <c r="C5931" s="69" t="s">
        <v>268</v>
      </c>
      <c r="D5931" s="69" t="s">
        <v>1937</v>
      </c>
      <c r="E5931" s="69" t="s">
        <v>2534</v>
      </c>
      <c r="F5931" s="69">
        <v>1881</v>
      </c>
      <c r="G5931" s="69" t="s">
        <v>1948</v>
      </c>
    </row>
    <row r="5932" spans="1:33" ht="14.4">
      <c r="A5932" s="27" t="str">
        <f>VLOOKUP(C5932,'user list'!A:B,2,0)</f>
        <v>QCPL</v>
      </c>
      <c r="B5932" s="172">
        <v>45812.694212962961</v>
      </c>
      <c r="C5932" s="69" t="s">
        <v>268</v>
      </c>
      <c r="D5932" s="69" t="s">
        <v>1937</v>
      </c>
      <c r="E5932" s="69" t="s">
        <v>2534</v>
      </c>
      <c r="F5932" s="69">
        <v>1881</v>
      </c>
      <c r="G5932" s="69" t="s">
        <v>1939</v>
      </c>
      <c r="L5932" s="73"/>
      <c r="M5932" s="73"/>
    </row>
    <row r="5933" spans="1:33" ht="14.4">
      <c r="A5933" s="27" t="str">
        <f>VLOOKUP(C5933,'user list'!A:B,2,0)</f>
        <v>Admin</v>
      </c>
      <c r="B5933" s="172">
        <v>45812.694212962961</v>
      </c>
      <c r="C5933" s="69" t="s">
        <v>186</v>
      </c>
      <c r="D5933" s="69" t="s">
        <v>1937</v>
      </c>
      <c r="E5933" s="69" t="s">
        <v>2534</v>
      </c>
      <c r="F5933" s="69">
        <v>1881</v>
      </c>
      <c r="G5933" s="69" t="s">
        <v>1948</v>
      </c>
      <c r="U5933" s="73"/>
      <c r="V5933" s="73"/>
    </row>
    <row r="5934" spans="1:33" ht="14.4">
      <c r="A5934" s="27" t="str">
        <f>VLOOKUP(C5934,'user list'!A:B,2,0)</f>
        <v>DOE</v>
      </c>
      <c r="B5934" s="172">
        <v>45812.694502314815</v>
      </c>
      <c r="C5934" s="69" t="s">
        <v>212</v>
      </c>
      <c r="D5934" s="69" t="s">
        <v>1937</v>
      </c>
      <c r="E5934" s="69" t="s">
        <v>2534</v>
      </c>
      <c r="F5934" s="69">
        <v>1881</v>
      </c>
      <c r="G5934" s="69" t="s">
        <v>1939</v>
      </c>
      <c r="L5934" s="73"/>
      <c r="M5934" s="73"/>
    </row>
    <row r="5935" spans="1:33" ht="14.4">
      <c r="A5935" s="27" t="str">
        <f>VLOOKUP(C5935,'user list'!A:B,2,0)</f>
        <v>OCA</v>
      </c>
      <c r="B5935" s="172">
        <v>45812.695092592592</v>
      </c>
      <c r="C5935" s="69" t="s">
        <v>228</v>
      </c>
      <c r="D5935" s="69" t="s">
        <v>1937</v>
      </c>
      <c r="E5935" s="69" t="s">
        <v>2534</v>
      </c>
      <c r="F5935" s="69">
        <v>1881</v>
      </c>
      <c r="G5935" s="69" t="s">
        <v>1939</v>
      </c>
    </row>
    <row r="5936" spans="1:33" ht="14.4">
      <c r="A5936" s="27" t="str">
        <f>VLOOKUP(C5936,'user list'!A:B,2,0)</f>
        <v>DOE</v>
      </c>
      <c r="B5936" s="172">
        <v>45812.695115740738</v>
      </c>
      <c r="C5936" s="69" t="s">
        <v>212</v>
      </c>
      <c r="D5936" s="69" t="s">
        <v>1937</v>
      </c>
      <c r="E5936" s="69" t="s">
        <v>2534</v>
      </c>
      <c r="F5936" s="69">
        <v>1881</v>
      </c>
      <c r="G5936" s="69" t="s">
        <v>1939</v>
      </c>
      <c r="AD5936" s="74"/>
      <c r="AG5936" s="74"/>
    </row>
    <row r="5937" spans="1:31" ht="14.4">
      <c r="A5937" s="27" t="str">
        <f>VLOOKUP(C5937,'user list'!A:B,2,0)</f>
        <v>QCDRRMO</v>
      </c>
      <c r="B5937" s="172">
        <v>45812.6953125</v>
      </c>
      <c r="C5937" s="69" t="s">
        <v>265</v>
      </c>
      <c r="D5937" s="69" t="s">
        <v>1937</v>
      </c>
      <c r="E5937" s="69" t="s">
        <v>1636</v>
      </c>
      <c r="F5937" s="69">
        <v>1883</v>
      </c>
      <c r="G5937" s="69" t="s">
        <v>2440</v>
      </c>
      <c r="L5937" s="73"/>
      <c r="M5937" s="73"/>
    </row>
    <row r="5938" spans="1:31" ht="14.4">
      <c r="A5938" s="27" t="str">
        <f>VLOOKUP(C5938,'user list'!A:B,2,0)</f>
        <v>Admin</v>
      </c>
      <c r="B5938" s="172">
        <v>45812.695324074077</v>
      </c>
      <c r="C5938" s="69" t="s">
        <v>186</v>
      </c>
      <c r="D5938" s="69" t="s">
        <v>1937</v>
      </c>
      <c r="E5938" s="69" t="s">
        <v>1636</v>
      </c>
      <c r="F5938" s="69">
        <v>1883</v>
      </c>
      <c r="G5938" s="69" t="s">
        <v>1948</v>
      </c>
    </row>
    <row r="5939" spans="1:31" ht="14.4">
      <c r="A5939" s="27" t="str">
        <f>VLOOKUP(C5939,'user list'!A:B,2,0)</f>
        <v>Admin</v>
      </c>
      <c r="B5939" s="172">
        <v>45812.695324074077</v>
      </c>
      <c r="C5939" s="69" t="s">
        <v>186</v>
      </c>
      <c r="D5939" s="69" t="s">
        <v>1937</v>
      </c>
      <c r="E5939" s="69" t="s">
        <v>1636</v>
      </c>
      <c r="F5939" s="69">
        <v>1883</v>
      </c>
      <c r="G5939" s="69" t="s">
        <v>1948</v>
      </c>
      <c r="O5939" s="73"/>
      <c r="P5939" s="73"/>
    </row>
    <row r="5940" spans="1:31" ht="14.4">
      <c r="A5940" s="27" t="str">
        <f>VLOOKUP(C5940,'user list'!A:B,2,0)</f>
        <v>Admin</v>
      </c>
      <c r="B5940" s="172">
        <v>45812.695324074077</v>
      </c>
      <c r="C5940" s="69" t="s">
        <v>186</v>
      </c>
      <c r="D5940" s="69" t="s">
        <v>1937</v>
      </c>
      <c r="E5940" s="69" t="s">
        <v>1636</v>
      </c>
      <c r="F5940" s="69">
        <v>1883</v>
      </c>
      <c r="G5940" s="69" t="s">
        <v>1948</v>
      </c>
      <c r="O5940" s="73"/>
      <c r="P5940" s="73"/>
    </row>
    <row r="5941" spans="1:31" ht="14.4">
      <c r="A5941" s="27" t="str">
        <f>VLOOKUP(C5941,'user list'!A:B,2,0)</f>
        <v>Admin</v>
      </c>
      <c r="B5941" s="172">
        <v>45812.695324074077</v>
      </c>
      <c r="C5941" s="69" t="s">
        <v>186</v>
      </c>
      <c r="D5941" s="69" t="s">
        <v>1937</v>
      </c>
      <c r="E5941" s="69" t="s">
        <v>1636</v>
      </c>
      <c r="F5941" s="69">
        <v>1883</v>
      </c>
      <c r="G5941" s="69" t="s">
        <v>1947</v>
      </c>
    </row>
    <row r="5942" spans="1:31" ht="14.4">
      <c r="A5942" s="27" t="str">
        <f>VLOOKUP(C5942,'user list'!A:B,2,0)</f>
        <v>DOE</v>
      </c>
      <c r="B5942" s="172">
        <v>45812.695462962962</v>
      </c>
      <c r="C5942" s="69" t="s">
        <v>212</v>
      </c>
      <c r="D5942" s="69" t="s">
        <v>1937</v>
      </c>
      <c r="E5942" s="69" t="s">
        <v>1636</v>
      </c>
      <c r="F5942" s="69">
        <v>1883</v>
      </c>
      <c r="G5942" s="69" t="s">
        <v>1939</v>
      </c>
    </row>
    <row r="5943" spans="1:31" ht="14.4">
      <c r="A5943" s="27" t="str">
        <f>VLOOKUP(C5943,'user list'!A:B,2,0)</f>
        <v>QCDRRMO</v>
      </c>
      <c r="B5943" s="172">
        <v>45812.695497685185</v>
      </c>
      <c r="C5943" s="69" t="s">
        <v>265</v>
      </c>
      <c r="D5943" s="69" t="s">
        <v>1937</v>
      </c>
      <c r="E5943" s="69" t="s">
        <v>2534</v>
      </c>
      <c r="F5943" s="69">
        <v>1881</v>
      </c>
      <c r="G5943" s="69" t="s">
        <v>1939</v>
      </c>
    </row>
    <row r="5944" spans="1:31" ht="14.4">
      <c r="A5944" s="27" t="str">
        <f>VLOOKUP(C5944,'user list'!A:B,2,0)</f>
        <v>MDAD</v>
      </c>
      <c r="B5944" s="172">
        <v>45812.696087962962</v>
      </c>
      <c r="C5944" s="69" t="s">
        <v>223</v>
      </c>
      <c r="D5944" s="69" t="s">
        <v>1937</v>
      </c>
      <c r="E5944" s="69" t="s">
        <v>2048</v>
      </c>
      <c r="F5944" s="69">
        <v>1884</v>
      </c>
      <c r="G5944" s="69" t="s">
        <v>2440</v>
      </c>
      <c r="AD5944" s="73"/>
      <c r="AE5944" s="73"/>
    </row>
    <row r="5945" spans="1:31" ht="14.4">
      <c r="A5945" s="27" t="str">
        <f>VLOOKUP(C5945,'user list'!A:B,2,0)</f>
        <v>Admin</v>
      </c>
      <c r="B5945" s="172">
        <v>45812.696087962962</v>
      </c>
      <c r="C5945" s="69" t="s">
        <v>186</v>
      </c>
      <c r="D5945" s="69" t="s">
        <v>1937</v>
      </c>
      <c r="E5945" s="69" t="s">
        <v>2048</v>
      </c>
      <c r="F5945" s="69">
        <v>1884</v>
      </c>
      <c r="G5945" s="69" t="s">
        <v>1948</v>
      </c>
    </row>
    <row r="5946" spans="1:31" ht="14.4">
      <c r="A5946" s="27" t="str">
        <f>VLOOKUP(C5946,'user list'!A:B,2,0)</f>
        <v>Admin</v>
      </c>
      <c r="B5946" s="172">
        <v>45812.696087962962</v>
      </c>
      <c r="C5946" s="69" t="s">
        <v>186</v>
      </c>
      <c r="D5946" s="69" t="s">
        <v>1937</v>
      </c>
      <c r="E5946" s="69" t="s">
        <v>2048</v>
      </c>
      <c r="F5946" s="69">
        <v>1884</v>
      </c>
      <c r="G5946" s="69" t="s">
        <v>1948</v>
      </c>
      <c r="L5946" s="73"/>
      <c r="M5946" s="73"/>
    </row>
    <row r="5947" spans="1:31" ht="14.4">
      <c r="A5947" s="27" t="str">
        <f>VLOOKUP(C5947,'user list'!A:B,2,0)</f>
        <v>Admin</v>
      </c>
      <c r="B5947" s="172">
        <v>45812.696087962962</v>
      </c>
      <c r="C5947" s="69" t="s">
        <v>186</v>
      </c>
      <c r="D5947" s="69" t="s">
        <v>1937</v>
      </c>
      <c r="E5947" s="69" t="s">
        <v>2048</v>
      </c>
      <c r="F5947" s="69">
        <v>1884</v>
      </c>
      <c r="G5947" s="69" t="s">
        <v>1948</v>
      </c>
    </row>
    <row r="5948" spans="1:31" ht="14.4">
      <c r="A5948" s="27" t="str">
        <f>VLOOKUP(C5948,'user list'!A:B,2,0)</f>
        <v>Admin</v>
      </c>
      <c r="B5948" s="172">
        <v>45812.696087962962</v>
      </c>
      <c r="C5948" s="69" t="s">
        <v>186</v>
      </c>
      <c r="D5948" s="69" t="s">
        <v>1937</v>
      </c>
      <c r="E5948" s="69" t="s">
        <v>2048</v>
      </c>
      <c r="F5948" s="69">
        <v>1884</v>
      </c>
      <c r="G5948" s="69" t="s">
        <v>1947</v>
      </c>
    </row>
    <row r="5949" spans="1:31" ht="14.4">
      <c r="A5949" s="27" t="str">
        <f>VLOOKUP(C5949,'user list'!A:B,2,0)</f>
        <v>QCDRRMO</v>
      </c>
      <c r="B5949" s="172">
        <v>45812.696087962962</v>
      </c>
      <c r="C5949" s="69" t="s">
        <v>265</v>
      </c>
      <c r="D5949" s="69" t="s">
        <v>1937</v>
      </c>
      <c r="E5949" s="69" t="s">
        <v>2534</v>
      </c>
      <c r="F5949" s="69">
        <v>1881</v>
      </c>
      <c r="G5949" s="69" t="s">
        <v>1947</v>
      </c>
    </row>
    <row r="5950" spans="1:31" ht="14.4">
      <c r="A5950" s="27" t="str">
        <f>VLOOKUP(C5950,'user list'!A:B,2,0)</f>
        <v>QCDRRMO</v>
      </c>
      <c r="B5950" s="172">
        <v>45812.696087962962</v>
      </c>
      <c r="C5950" s="69" t="s">
        <v>265</v>
      </c>
      <c r="D5950" s="69" t="s">
        <v>1937</v>
      </c>
      <c r="E5950" s="69" t="s">
        <v>2534</v>
      </c>
      <c r="F5950" s="69">
        <v>1881</v>
      </c>
      <c r="G5950" s="69" t="s">
        <v>1948</v>
      </c>
      <c r="R5950" s="73"/>
      <c r="S5950" s="73"/>
    </row>
    <row r="5951" spans="1:31" ht="14.4">
      <c r="A5951" s="27" t="str">
        <f>VLOOKUP(C5951,'user list'!A:B,2,0)</f>
        <v>QCDRRMO</v>
      </c>
      <c r="B5951" s="172">
        <v>45812.696099537039</v>
      </c>
      <c r="C5951" s="69" t="s">
        <v>265</v>
      </c>
      <c r="D5951" s="69" t="s">
        <v>1937</v>
      </c>
      <c r="E5951" s="69" t="s">
        <v>2534</v>
      </c>
      <c r="F5951" s="69">
        <v>1881</v>
      </c>
      <c r="G5951" s="69" t="s">
        <v>1939</v>
      </c>
    </row>
    <row r="5952" spans="1:31" ht="14.4">
      <c r="A5952" s="27" t="str">
        <f>VLOOKUP(C5952,'user list'!A:B,2,0)</f>
        <v>Admin</v>
      </c>
      <c r="B5952" s="172">
        <v>45812.696099537039</v>
      </c>
      <c r="C5952" s="69" t="s">
        <v>186</v>
      </c>
      <c r="D5952" s="69" t="s">
        <v>1937</v>
      </c>
      <c r="E5952" s="69" t="s">
        <v>2534</v>
      </c>
      <c r="F5952" s="69">
        <v>1881</v>
      </c>
      <c r="G5952" s="69" t="s">
        <v>1948</v>
      </c>
      <c r="O5952" s="73"/>
      <c r="P5952" s="73"/>
    </row>
    <row r="5953" spans="1:33" ht="14.4">
      <c r="A5953" s="27" t="str">
        <f>VLOOKUP(C5953,'user list'!A:B,2,0)</f>
        <v>MDAD</v>
      </c>
      <c r="B5953" s="172">
        <v>45812.696215277778</v>
      </c>
      <c r="C5953" s="69" t="s">
        <v>223</v>
      </c>
      <c r="D5953" s="69" t="s">
        <v>1937</v>
      </c>
      <c r="E5953" s="69" t="s">
        <v>2048</v>
      </c>
      <c r="F5953" s="69">
        <v>1884</v>
      </c>
      <c r="G5953" s="69" t="s">
        <v>1939</v>
      </c>
    </row>
    <row r="5954" spans="1:33" ht="14.4">
      <c r="A5954" s="27" t="str">
        <f>VLOOKUP(C5954,'user list'!A:B,2,0)</f>
        <v>DOE</v>
      </c>
      <c r="B5954" s="172">
        <v>45812.696319444447</v>
      </c>
      <c r="C5954" s="69" t="s">
        <v>212</v>
      </c>
      <c r="D5954" s="69" t="s">
        <v>1937</v>
      </c>
      <c r="E5954" s="69" t="s">
        <v>1636</v>
      </c>
      <c r="F5954" s="69">
        <v>1883</v>
      </c>
      <c r="G5954" s="69" t="s">
        <v>1947</v>
      </c>
      <c r="AD5954" s="74"/>
      <c r="AG5954" s="74"/>
    </row>
    <row r="5955" spans="1:33" ht="14.4">
      <c r="A5955" s="27" t="str">
        <f>VLOOKUP(C5955,'user list'!A:B,2,0)</f>
        <v>DOE</v>
      </c>
      <c r="B5955" s="172">
        <v>45812.696319444447</v>
      </c>
      <c r="C5955" s="69" t="s">
        <v>212</v>
      </c>
      <c r="D5955" s="69" t="s">
        <v>1937</v>
      </c>
      <c r="E5955" s="69" t="s">
        <v>1636</v>
      </c>
      <c r="F5955" s="69">
        <v>1883</v>
      </c>
      <c r="G5955" s="69" t="s">
        <v>1948</v>
      </c>
      <c r="L5955" s="73"/>
      <c r="M5955" s="73"/>
    </row>
    <row r="5956" spans="1:33" ht="14.4">
      <c r="A5956" s="27" t="str">
        <f>VLOOKUP(C5956,'user list'!A:B,2,0)</f>
        <v>DOE</v>
      </c>
      <c r="B5956" s="172">
        <v>45812.696319444447</v>
      </c>
      <c r="C5956" s="69" t="s">
        <v>212</v>
      </c>
      <c r="D5956" s="69" t="s">
        <v>1937</v>
      </c>
      <c r="E5956" s="69" t="s">
        <v>1636</v>
      </c>
      <c r="F5956" s="69">
        <v>1883</v>
      </c>
      <c r="G5956" s="69" t="s">
        <v>1939</v>
      </c>
    </row>
    <row r="5957" spans="1:33" ht="14.4">
      <c r="A5957" s="27" t="str">
        <f>VLOOKUP(C5957,'user list'!A:B,2,0)</f>
        <v>Admin</v>
      </c>
      <c r="B5957" s="172">
        <v>45812.696331018517</v>
      </c>
      <c r="C5957" s="69" t="s">
        <v>186</v>
      </c>
      <c r="D5957" s="69" t="s">
        <v>1937</v>
      </c>
      <c r="E5957" s="69" t="s">
        <v>1636</v>
      </c>
      <c r="F5957" s="69">
        <v>1883</v>
      </c>
      <c r="G5957" s="69" t="s">
        <v>1948</v>
      </c>
      <c r="O5957" s="73"/>
      <c r="P5957" s="73"/>
    </row>
    <row r="5958" spans="1:33" ht="14.4">
      <c r="A5958" s="27" t="str">
        <f>VLOOKUP(C5958,'user list'!A:B,2,0)</f>
        <v>DOE</v>
      </c>
      <c r="B5958" s="172">
        <v>45812.696412037039</v>
      </c>
      <c r="C5958" s="69" t="s">
        <v>212</v>
      </c>
      <c r="D5958" s="69" t="s">
        <v>1937</v>
      </c>
      <c r="E5958" s="69" t="s">
        <v>1636</v>
      </c>
      <c r="F5958" s="69">
        <v>1883</v>
      </c>
      <c r="G5958" s="69" t="s">
        <v>1949</v>
      </c>
      <c r="O5958" s="73"/>
      <c r="P5958" s="73"/>
    </row>
    <row r="5959" spans="1:33" ht="14.4">
      <c r="A5959" s="27" t="str">
        <f>VLOOKUP(C5959,'user list'!A:B,2,0)</f>
        <v>MDAD</v>
      </c>
      <c r="B5959" s="172">
        <v>45812.696423611109</v>
      </c>
      <c r="C5959" s="69" t="s">
        <v>223</v>
      </c>
      <c r="D5959" s="69" t="s">
        <v>1937</v>
      </c>
      <c r="E5959" s="69" t="s">
        <v>2048</v>
      </c>
      <c r="F5959" s="69">
        <v>1884</v>
      </c>
      <c r="G5959" s="69" t="s">
        <v>1949</v>
      </c>
    </row>
    <row r="5960" spans="1:33" ht="14.4">
      <c r="A5960" s="27" t="str">
        <f>VLOOKUP(C5960,'user list'!A:B,2,0)</f>
        <v>PAISD</v>
      </c>
      <c r="B5960" s="172">
        <v>45812.697048611109</v>
      </c>
      <c r="C5960" s="69" t="s">
        <v>256</v>
      </c>
      <c r="D5960" s="69" t="s">
        <v>1937</v>
      </c>
      <c r="E5960" s="69" t="s">
        <v>2534</v>
      </c>
      <c r="F5960" s="69">
        <v>1881</v>
      </c>
      <c r="G5960" s="69" t="s">
        <v>1939</v>
      </c>
    </row>
    <row r="5961" spans="1:33" ht="14.4">
      <c r="A5961" s="27" t="str">
        <f>VLOOKUP(C5961,'user list'!A:B,2,0)</f>
        <v>OCA</v>
      </c>
      <c r="B5961" s="172">
        <v>45812.697581018518</v>
      </c>
      <c r="C5961" s="69" t="s">
        <v>228</v>
      </c>
      <c r="D5961" s="69" t="s">
        <v>1937</v>
      </c>
      <c r="E5961" s="69" t="s">
        <v>2534</v>
      </c>
      <c r="F5961" s="69">
        <v>1881</v>
      </c>
      <c r="G5961" s="69" t="s">
        <v>1939</v>
      </c>
    </row>
    <row r="5962" spans="1:33" ht="14.4">
      <c r="A5962" s="27" t="str">
        <f>VLOOKUP(C5962,'user list'!A:B,2,0)</f>
        <v>OCM</v>
      </c>
      <c r="B5962" s="172">
        <v>45812.698645833334</v>
      </c>
      <c r="C5962" s="69" t="s">
        <v>230</v>
      </c>
      <c r="D5962" s="69" t="s">
        <v>1937</v>
      </c>
      <c r="E5962" s="69" t="s">
        <v>2049</v>
      </c>
      <c r="F5962" s="69">
        <v>1885</v>
      </c>
      <c r="G5962" s="69" t="s">
        <v>2440</v>
      </c>
      <c r="AD5962" s="73"/>
      <c r="AE5962" s="73"/>
    </row>
    <row r="5963" spans="1:33" ht="14.4">
      <c r="A5963" s="27" t="str">
        <f>VLOOKUP(C5963,'user list'!A:B,2,0)</f>
        <v>Admin</v>
      </c>
      <c r="B5963" s="172">
        <v>45812.698645833334</v>
      </c>
      <c r="C5963" s="69" t="s">
        <v>186</v>
      </c>
      <c r="D5963" s="69" t="s">
        <v>1937</v>
      </c>
      <c r="E5963" s="69" t="s">
        <v>2049</v>
      </c>
      <c r="F5963" s="69">
        <v>1885</v>
      </c>
      <c r="G5963" s="69" t="s">
        <v>1948</v>
      </c>
    </row>
    <row r="5964" spans="1:33" ht="14.4">
      <c r="A5964" s="27" t="str">
        <f>VLOOKUP(C5964,'user list'!A:B,2,0)</f>
        <v>Admin</v>
      </c>
      <c r="B5964" s="172">
        <v>45812.698645833334</v>
      </c>
      <c r="C5964" s="69" t="s">
        <v>186</v>
      </c>
      <c r="D5964" s="69" t="s">
        <v>1937</v>
      </c>
      <c r="E5964" s="69" t="s">
        <v>2049</v>
      </c>
      <c r="F5964" s="69">
        <v>1885</v>
      </c>
      <c r="G5964" s="69" t="s">
        <v>1947</v>
      </c>
      <c r="L5964" s="73"/>
      <c r="M5964" s="73"/>
    </row>
    <row r="5965" spans="1:33" ht="14.4">
      <c r="A5965" s="27" t="str">
        <f>VLOOKUP(C5965,'user list'!A:B,2,0)</f>
        <v>Admin</v>
      </c>
      <c r="B5965" s="172">
        <v>45812.698645833334</v>
      </c>
      <c r="C5965" s="69" t="s">
        <v>186</v>
      </c>
      <c r="D5965" s="69" t="s">
        <v>1937</v>
      </c>
      <c r="E5965" s="69" t="s">
        <v>2049</v>
      </c>
      <c r="F5965" s="69">
        <v>1885</v>
      </c>
      <c r="G5965" s="69" t="s">
        <v>1948</v>
      </c>
    </row>
    <row r="5966" spans="1:33" ht="14.4">
      <c r="A5966" s="27" t="str">
        <f>VLOOKUP(C5966,'user list'!A:B,2,0)</f>
        <v>Admin</v>
      </c>
      <c r="B5966" s="172">
        <v>45812.698657407411</v>
      </c>
      <c r="C5966" s="69" t="s">
        <v>186</v>
      </c>
      <c r="D5966" s="69" t="s">
        <v>1937</v>
      </c>
      <c r="E5966" s="69" t="s">
        <v>2049</v>
      </c>
      <c r="F5966" s="69">
        <v>1885</v>
      </c>
      <c r="G5966" s="69" t="s">
        <v>1948</v>
      </c>
    </row>
    <row r="5967" spans="1:33" ht="14.4">
      <c r="A5967" s="27" t="str">
        <f>VLOOKUP(C5967,'user list'!A:B,2,0)</f>
        <v>DPOS</v>
      </c>
      <c r="B5967" s="172">
        <v>45812.698657407411</v>
      </c>
      <c r="C5967" s="69" t="s">
        <v>213</v>
      </c>
      <c r="D5967" s="69" t="s">
        <v>1937</v>
      </c>
      <c r="E5967" s="69" t="s">
        <v>2048</v>
      </c>
      <c r="F5967" s="69">
        <v>1884</v>
      </c>
      <c r="G5967" s="69" t="s">
        <v>1939</v>
      </c>
    </row>
    <row r="5968" spans="1:33" ht="14.4">
      <c r="A5968" s="27" t="str">
        <f>VLOOKUP(C5968,'user list'!A:B,2,0)</f>
        <v>OCM</v>
      </c>
      <c r="B5968" s="172">
        <v>45812.698842592596</v>
      </c>
      <c r="C5968" s="69" t="s">
        <v>231</v>
      </c>
      <c r="D5968" s="69" t="s">
        <v>1937</v>
      </c>
      <c r="E5968" s="69" t="s">
        <v>2049</v>
      </c>
      <c r="F5968" s="69">
        <v>1885</v>
      </c>
      <c r="G5968" s="69" t="s">
        <v>1939</v>
      </c>
      <c r="R5968" s="73"/>
      <c r="S5968" s="73"/>
    </row>
    <row r="5969" spans="1:16" ht="14.4">
      <c r="A5969" s="27" t="str">
        <f>VLOOKUP(C5969,'user list'!A:B,2,0)</f>
        <v>CVD</v>
      </c>
      <c r="B5969" s="172">
        <v>45812.698946759258</v>
      </c>
      <c r="C5969" s="69" t="s">
        <v>208</v>
      </c>
      <c r="D5969" s="69" t="s">
        <v>1937</v>
      </c>
      <c r="E5969" s="69" t="s">
        <v>2534</v>
      </c>
      <c r="F5969" s="69">
        <v>1881</v>
      </c>
      <c r="G5969" s="69" t="s">
        <v>1939</v>
      </c>
    </row>
    <row r="5970" spans="1:16" ht="14.4">
      <c r="A5970" s="27" t="str">
        <f>VLOOKUP(C5970,'user list'!A:B,2,0)</f>
        <v>OCM</v>
      </c>
      <c r="B5970" s="172">
        <v>45812.698946759258</v>
      </c>
      <c r="C5970" s="69" t="s">
        <v>231</v>
      </c>
      <c r="D5970" s="69" t="s">
        <v>1937</v>
      </c>
      <c r="E5970" s="69" t="s">
        <v>2049</v>
      </c>
      <c r="F5970" s="69">
        <v>1885</v>
      </c>
      <c r="G5970" s="69" t="s">
        <v>1939</v>
      </c>
      <c r="O5970" s="73"/>
      <c r="P5970" s="73"/>
    </row>
    <row r="5971" spans="1:16" ht="14.4">
      <c r="A5971" s="27" t="str">
        <f>VLOOKUP(C5971,'user list'!A:B,2,0)</f>
        <v>DPOS</v>
      </c>
      <c r="B5971" s="172">
        <v>45812.699328703704</v>
      </c>
      <c r="C5971" s="69" t="s">
        <v>213</v>
      </c>
      <c r="D5971" s="69" t="s">
        <v>1937</v>
      </c>
      <c r="E5971" s="69" t="s">
        <v>2048</v>
      </c>
      <c r="F5971" s="69">
        <v>1884</v>
      </c>
      <c r="G5971" s="69" t="s">
        <v>1947</v>
      </c>
    </row>
    <row r="5972" spans="1:16" ht="14.4">
      <c r="A5972" s="27" t="str">
        <f>VLOOKUP(C5972,'user list'!A:B,2,0)</f>
        <v>DPOS</v>
      </c>
      <c r="B5972" s="172">
        <v>45812.699328703704</v>
      </c>
      <c r="C5972" s="69" t="s">
        <v>213</v>
      </c>
      <c r="D5972" s="69" t="s">
        <v>1937</v>
      </c>
      <c r="E5972" s="69" t="s">
        <v>2048</v>
      </c>
      <c r="F5972" s="69">
        <v>1884</v>
      </c>
      <c r="G5972" s="69" t="s">
        <v>1948</v>
      </c>
    </row>
    <row r="5973" spans="1:16" ht="14.4">
      <c r="A5973" s="27" t="str">
        <f>VLOOKUP(C5973,'user list'!A:B,2,0)</f>
        <v>DPOS</v>
      </c>
      <c r="B5973" s="172">
        <v>45812.699328703704</v>
      </c>
      <c r="C5973" s="69" t="s">
        <v>213</v>
      </c>
      <c r="D5973" s="69" t="s">
        <v>1937</v>
      </c>
      <c r="E5973" s="69" t="s">
        <v>2048</v>
      </c>
      <c r="F5973" s="69">
        <v>1884</v>
      </c>
      <c r="G5973" s="69" t="s">
        <v>1939</v>
      </c>
    </row>
    <row r="5974" spans="1:16" ht="14.4">
      <c r="A5974" s="27" t="str">
        <f>VLOOKUP(C5974,'user list'!A:B,2,0)</f>
        <v>Admin</v>
      </c>
      <c r="B5974" s="172">
        <v>45812.699328703704</v>
      </c>
      <c r="C5974" s="69" t="s">
        <v>186</v>
      </c>
      <c r="D5974" s="69" t="s">
        <v>1937</v>
      </c>
      <c r="E5974" s="69" t="s">
        <v>2048</v>
      </c>
      <c r="F5974" s="69">
        <v>1884</v>
      </c>
      <c r="G5974" s="69" t="s">
        <v>1948</v>
      </c>
      <c r="L5974" s="73"/>
      <c r="M5974" s="73"/>
    </row>
    <row r="5975" spans="1:16" ht="14.4">
      <c r="A5975" s="27" t="str">
        <f>VLOOKUP(C5975,'user list'!A:B,2,0)</f>
        <v>OCM</v>
      </c>
      <c r="B5975" s="172">
        <v>45812.699687499997</v>
      </c>
      <c r="C5975" s="69" t="s">
        <v>231</v>
      </c>
      <c r="D5975" s="69" t="s">
        <v>1937</v>
      </c>
      <c r="E5975" s="69" t="s">
        <v>2049</v>
      </c>
      <c r="F5975" s="69">
        <v>1885</v>
      </c>
      <c r="G5975" s="69" t="s">
        <v>1947</v>
      </c>
    </row>
    <row r="5976" spans="1:16" ht="14.4">
      <c r="A5976" s="27" t="str">
        <f>VLOOKUP(C5976,'user list'!A:B,2,0)</f>
        <v>OCM</v>
      </c>
      <c r="B5976" s="172">
        <v>45812.699687499997</v>
      </c>
      <c r="C5976" s="69" t="s">
        <v>231</v>
      </c>
      <c r="D5976" s="69" t="s">
        <v>1937</v>
      </c>
      <c r="E5976" s="69" t="s">
        <v>2049</v>
      </c>
      <c r="F5976" s="69">
        <v>1885</v>
      </c>
      <c r="G5976" s="69" t="s">
        <v>1948</v>
      </c>
      <c r="O5976" s="73"/>
      <c r="P5976" s="73"/>
    </row>
    <row r="5977" spans="1:16" ht="14.4">
      <c r="A5977" s="27" t="str">
        <f>VLOOKUP(C5977,'user list'!A:B,2,0)</f>
        <v>DPOS</v>
      </c>
      <c r="B5977" s="172">
        <v>45812.699826388889</v>
      </c>
      <c r="C5977" s="69" t="s">
        <v>213</v>
      </c>
      <c r="D5977" s="69" t="s">
        <v>1937</v>
      </c>
      <c r="E5977" s="69" t="s">
        <v>2534</v>
      </c>
      <c r="F5977" s="69">
        <v>1881</v>
      </c>
      <c r="G5977" s="69" t="s">
        <v>1939</v>
      </c>
    </row>
    <row r="5978" spans="1:16" ht="14.4">
      <c r="A5978" s="27" t="str">
        <f>VLOOKUP(C5978,'user list'!A:B,2,0)</f>
        <v>CTO</v>
      </c>
      <c r="B5978" s="172">
        <v>45812.7</v>
      </c>
      <c r="C5978" s="69" t="s">
        <v>207</v>
      </c>
      <c r="D5978" s="69" t="s">
        <v>1937</v>
      </c>
      <c r="E5978" s="69" t="s">
        <v>2533</v>
      </c>
      <c r="F5978" s="69">
        <v>1880</v>
      </c>
      <c r="G5978" s="69" t="s">
        <v>1939</v>
      </c>
    </row>
    <row r="5979" spans="1:16" ht="14.4">
      <c r="A5979" s="27" t="str">
        <f>VLOOKUP(C5979,'user list'!A:B,2,0)</f>
        <v>CVD</v>
      </c>
      <c r="B5979" s="172">
        <v>45812.700162037036</v>
      </c>
      <c r="C5979" s="69" t="s">
        <v>208</v>
      </c>
      <c r="D5979" s="69" t="s">
        <v>1937</v>
      </c>
      <c r="E5979" s="69" t="s">
        <v>2534</v>
      </c>
      <c r="F5979" s="69">
        <v>1881</v>
      </c>
      <c r="G5979" s="69" t="s">
        <v>1949</v>
      </c>
    </row>
    <row r="5980" spans="1:16" ht="14.4">
      <c r="A5980" s="27" t="str">
        <f>VLOOKUP(C5980,'user list'!A:B,2,0)</f>
        <v>OCA</v>
      </c>
      <c r="B5980" s="172">
        <v>45812.700208333335</v>
      </c>
      <c r="C5980" s="69" t="s">
        <v>228</v>
      </c>
      <c r="D5980" s="69" t="s">
        <v>1937</v>
      </c>
      <c r="E5980" s="69" t="s">
        <v>2535</v>
      </c>
      <c r="F5980" s="69">
        <v>1886</v>
      </c>
      <c r="G5980" s="69" t="s">
        <v>2440</v>
      </c>
      <c r="L5980" s="73"/>
      <c r="M5980" s="73"/>
    </row>
    <row r="5981" spans="1:16" ht="14.4">
      <c r="A5981" s="27" t="str">
        <f>VLOOKUP(C5981,'user list'!A:B,2,0)</f>
        <v>Admin</v>
      </c>
      <c r="B5981" s="172">
        <v>45812.700208333335</v>
      </c>
      <c r="C5981" s="69" t="s">
        <v>186</v>
      </c>
      <c r="D5981" s="69" t="s">
        <v>1937</v>
      </c>
      <c r="E5981" s="69" t="s">
        <v>2535</v>
      </c>
      <c r="F5981" s="69">
        <v>1886</v>
      </c>
      <c r="G5981" s="69" t="s">
        <v>1948</v>
      </c>
    </row>
    <row r="5982" spans="1:16" ht="14.4">
      <c r="A5982" s="27" t="str">
        <f>VLOOKUP(C5982,'user list'!A:B,2,0)</f>
        <v>Admin</v>
      </c>
      <c r="B5982" s="172">
        <v>45812.700208333335</v>
      </c>
      <c r="C5982" s="69" t="s">
        <v>186</v>
      </c>
      <c r="D5982" s="69" t="s">
        <v>1937</v>
      </c>
      <c r="E5982" s="69" t="s">
        <v>2535</v>
      </c>
      <c r="F5982" s="69">
        <v>1886</v>
      </c>
      <c r="G5982" s="69" t="s">
        <v>1948</v>
      </c>
      <c r="O5982" s="73"/>
      <c r="P5982" s="73"/>
    </row>
    <row r="5983" spans="1:16" ht="14.4">
      <c r="A5983" s="27" t="str">
        <f>VLOOKUP(C5983,'user list'!A:B,2,0)</f>
        <v>Admin</v>
      </c>
      <c r="B5983" s="172">
        <v>45812.700208333335</v>
      </c>
      <c r="C5983" s="69" t="s">
        <v>186</v>
      </c>
      <c r="D5983" s="69" t="s">
        <v>1937</v>
      </c>
      <c r="E5983" s="69" t="s">
        <v>2535</v>
      </c>
      <c r="F5983" s="69">
        <v>1886</v>
      </c>
      <c r="G5983" s="69" t="s">
        <v>1948</v>
      </c>
      <c r="O5983" s="73"/>
      <c r="P5983" s="73"/>
    </row>
    <row r="5984" spans="1:16" ht="14.4">
      <c r="A5984" s="27" t="str">
        <f>VLOOKUP(C5984,'user list'!A:B,2,0)</f>
        <v>Admin</v>
      </c>
      <c r="B5984" s="172">
        <v>45812.700208333335</v>
      </c>
      <c r="C5984" s="69" t="s">
        <v>186</v>
      </c>
      <c r="D5984" s="69" t="s">
        <v>1937</v>
      </c>
      <c r="E5984" s="69" t="s">
        <v>2535</v>
      </c>
      <c r="F5984" s="69">
        <v>1886</v>
      </c>
      <c r="G5984" s="69" t="s">
        <v>1947</v>
      </c>
    </row>
    <row r="5985" spans="1:33" ht="14.4">
      <c r="A5985" s="27" t="str">
        <f>VLOOKUP(C5985,'user list'!A:B,2,0)</f>
        <v>OCA</v>
      </c>
      <c r="B5985" s="172">
        <v>45812.700254629628</v>
      </c>
      <c r="C5985" s="69" t="s">
        <v>228</v>
      </c>
      <c r="D5985" s="69" t="s">
        <v>1937</v>
      </c>
      <c r="E5985" s="69" t="s">
        <v>2535</v>
      </c>
      <c r="F5985" s="69">
        <v>1886</v>
      </c>
      <c r="G5985" s="69" t="s">
        <v>1939</v>
      </c>
      <c r="O5985" s="73"/>
      <c r="P5985" s="73"/>
    </row>
    <row r="5986" spans="1:33" ht="14.4">
      <c r="A5986" s="27" t="str">
        <f>VLOOKUP(C5986,'user list'!A:B,2,0)</f>
        <v>Admin</v>
      </c>
      <c r="B5986" s="172">
        <v>45812.701296296298</v>
      </c>
      <c r="C5986" s="69" t="s">
        <v>186</v>
      </c>
      <c r="D5986" s="69" t="s">
        <v>1937</v>
      </c>
      <c r="E5986" s="69" t="s">
        <v>2049</v>
      </c>
      <c r="F5986" s="69">
        <v>1885</v>
      </c>
      <c r="G5986" s="69" t="s">
        <v>1948</v>
      </c>
      <c r="O5986" s="73"/>
      <c r="P5986" s="73"/>
    </row>
    <row r="5987" spans="1:33" ht="14.4">
      <c r="A5987" s="27" t="str">
        <f>VLOOKUP(C5987,'user list'!A:B,2,0)</f>
        <v>DPOS</v>
      </c>
      <c r="B5987" s="172">
        <v>45812.702175925922</v>
      </c>
      <c r="C5987" s="69" t="s">
        <v>213</v>
      </c>
      <c r="D5987" s="69" t="s">
        <v>1937</v>
      </c>
      <c r="E5987" s="69" t="s">
        <v>1636</v>
      </c>
      <c r="F5987" s="69">
        <v>1883</v>
      </c>
      <c r="G5987" s="69" t="s">
        <v>1939</v>
      </c>
    </row>
    <row r="5988" spans="1:33" ht="14.4">
      <c r="A5988" s="27" t="str">
        <f>VLOOKUP(C5988,'user list'!A:B,2,0)</f>
        <v>CVD</v>
      </c>
      <c r="B5988" s="172">
        <v>45812.702361111114</v>
      </c>
      <c r="C5988" s="69" t="s">
        <v>208</v>
      </c>
      <c r="D5988" s="69" t="s">
        <v>1937</v>
      </c>
      <c r="E5988" s="69" t="s">
        <v>1636</v>
      </c>
      <c r="F5988" s="69">
        <v>1883</v>
      </c>
      <c r="G5988" s="69" t="s">
        <v>1939</v>
      </c>
      <c r="O5988" s="73"/>
      <c r="P5988" s="73"/>
    </row>
    <row r="5989" spans="1:33" ht="14.4">
      <c r="A5989" s="27" t="str">
        <f>VLOOKUP(C5989,'user list'!A:B,2,0)</f>
        <v>DPOS</v>
      </c>
      <c r="B5989" s="172">
        <v>45812.70239583333</v>
      </c>
      <c r="C5989" s="69" t="s">
        <v>213</v>
      </c>
      <c r="D5989" s="69" t="s">
        <v>1937</v>
      </c>
      <c r="E5989" s="69" t="s">
        <v>1636</v>
      </c>
      <c r="F5989" s="69">
        <v>1883</v>
      </c>
      <c r="G5989" s="69" t="s">
        <v>1947</v>
      </c>
      <c r="O5989" s="73"/>
      <c r="P5989" s="73"/>
    </row>
    <row r="5990" spans="1:33" ht="14.4">
      <c r="A5990" s="27" t="str">
        <f>VLOOKUP(C5990,'user list'!A:B,2,0)</f>
        <v>DPOS</v>
      </c>
      <c r="B5990" s="172">
        <v>45812.70239583333</v>
      </c>
      <c r="C5990" s="69" t="s">
        <v>213</v>
      </c>
      <c r="D5990" s="69" t="s">
        <v>1937</v>
      </c>
      <c r="E5990" s="69" t="s">
        <v>1636</v>
      </c>
      <c r="F5990" s="69">
        <v>1883</v>
      </c>
      <c r="G5990" s="69" t="s">
        <v>1948</v>
      </c>
    </row>
    <row r="5991" spans="1:33" ht="14.4">
      <c r="A5991" s="27" t="str">
        <f>VLOOKUP(C5991,'user list'!A:B,2,0)</f>
        <v>DPOS</v>
      </c>
      <c r="B5991" s="172">
        <v>45812.70239583333</v>
      </c>
      <c r="C5991" s="69" t="s">
        <v>213</v>
      </c>
      <c r="D5991" s="69" t="s">
        <v>1937</v>
      </c>
      <c r="E5991" s="69" t="s">
        <v>1636</v>
      </c>
      <c r="F5991" s="69">
        <v>1883</v>
      </c>
      <c r="G5991" s="69" t="s">
        <v>1939</v>
      </c>
      <c r="R5991" s="73"/>
      <c r="S5991" s="73"/>
    </row>
    <row r="5992" spans="1:33" ht="14.4">
      <c r="A5992" s="27" t="str">
        <f>VLOOKUP(C5992,'user list'!A:B,2,0)</f>
        <v>Admin</v>
      </c>
      <c r="B5992" s="172">
        <v>45812.70239583333</v>
      </c>
      <c r="C5992" s="69" t="s">
        <v>186</v>
      </c>
      <c r="D5992" s="69" t="s">
        <v>1937</v>
      </c>
      <c r="E5992" s="69" t="s">
        <v>1636</v>
      </c>
      <c r="F5992" s="69">
        <v>1883</v>
      </c>
      <c r="G5992" s="69" t="s">
        <v>1948</v>
      </c>
    </row>
    <row r="5993" spans="1:33" ht="14.4">
      <c r="A5993" s="27" t="str">
        <f>VLOOKUP(C5993,'user list'!A:B,2,0)</f>
        <v>DPOS</v>
      </c>
      <c r="B5993" s="172">
        <v>45812.70244212963</v>
      </c>
      <c r="C5993" s="69" t="s">
        <v>213</v>
      </c>
      <c r="D5993" s="69" t="s">
        <v>1937</v>
      </c>
      <c r="E5993" s="69" t="s">
        <v>2534</v>
      </c>
      <c r="F5993" s="69">
        <v>1881</v>
      </c>
      <c r="G5993" s="69" t="s">
        <v>1939</v>
      </c>
      <c r="O5993" s="73"/>
      <c r="P5993" s="73"/>
    </row>
    <row r="5994" spans="1:33" ht="14.4">
      <c r="A5994" s="27" t="str">
        <f>VLOOKUP(C5994,'user list'!A:B,2,0)</f>
        <v>CVD</v>
      </c>
      <c r="B5994" s="172">
        <v>45812.702604166669</v>
      </c>
      <c r="C5994" s="69" t="s">
        <v>208</v>
      </c>
      <c r="D5994" s="69" t="s">
        <v>1937</v>
      </c>
      <c r="E5994" s="69" t="s">
        <v>1636</v>
      </c>
      <c r="F5994" s="69">
        <v>1883</v>
      </c>
      <c r="G5994" s="69" t="s">
        <v>1949</v>
      </c>
      <c r="O5994" s="73"/>
      <c r="P5994" s="73"/>
    </row>
    <row r="5995" spans="1:33" ht="14.4">
      <c r="A5995" s="27" t="str">
        <f>VLOOKUP(C5995,'user list'!A:B,2,0)</f>
        <v>PAISD</v>
      </c>
      <c r="B5995" s="172">
        <v>45812.702905092592</v>
      </c>
      <c r="C5995" s="69" t="s">
        <v>256</v>
      </c>
      <c r="D5995" s="69" t="s">
        <v>1937</v>
      </c>
      <c r="E5995" s="69" t="s">
        <v>2534</v>
      </c>
      <c r="F5995" s="69">
        <v>1881</v>
      </c>
      <c r="G5995" s="69" t="s">
        <v>1947</v>
      </c>
      <c r="AD5995" s="74"/>
      <c r="AG5995" s="74"/>
    </row>
    <row r="5996" spans="1:33" ht="14.4">
      <c r="A5996" s="27" t="str">
        <f>VLOOKUP(C5996,'user list'!A:B,2,0)</f>
        <v>PAISD</v>
      </c>
      <c r="B5996" s="172">
        <v>45812.702905092592</v>
      </c>
      <c r="C5996" s="69" t="s">
        <v>256</v>
      </c>
      <c r="D5996" s="69" t="s">
        <v>1937</v>
      </c>
      <c r="E5996" s="69" t="s">
        <v>2534</v>
      </c>
      <c r="F5996" s="69">
        <v>1881</v>
      </c>
      <c r="G5996" s="69" t="s">
        <v>1948</v>
      </c>
      <c r="L5996" s="73"/>
      <c r="M5996" s="73"/>
    </row>
    <row r="5997" spans="1:33" ht="14.4">
      <c r="A5997" s="27" t="str">
        <f>VLOOKUP(C5997,'user list'!A:B,2,0)</f>
        <v>PAISD</v>
      </c>
      <c r="B5997" s="172">
        <v>45812.702916666669</v>
      </c>
      <c r="C5997" s="69" t="s">
        <v>256</v>
      </c>
      <c r="D5997" s="69" t="s">
        <v>1937</v>
      </c>
      <c r="E5997" s="69" t="s">
        <v>2534</v>
      </c>
      <c r="F5997" s="69">
        <v>1881</v>
      </c>
      <c r="G5997" s="69" t="s">
        <v>1939</v>
      </c>
    </row>
    <row r="5998" spans="1:33" ht="14.4">
      <c r="A5998" s="27" t="str">
        <f>VLOOKUP(C5998,'user list'!A:B,2,0)</f>
        <v>Admin</v>
      </c>
      <c r="B5998" s="172">
        <v>45812.702916666669</v>
      </c>
      <c r="C5998" s="69" t="s">
        <v>186</v>
      </c>
      <c r="D5998" s="69" t="s">
        <v>1937</v>
      </c>
      <c r="E5998" s="69" t="s">
        <v>2534</v>
      </c>
      <c r="F5998" s="69">
        <v>1881</v>
      </c>
      <c r="G5998" s="69" t="s">
        <v>1948</v>
      </c>
      <c r="O5998" s="73"/>
      <c r="P5998" s="73"/>
    </row>
    <row r="5999" spans="1:33" ht="14.4">
      <c r="A5999" s="27" t="str">
        <f>VLOOKUP(C5999,'user list'!A:B,2,0)</f>
        <v>PAISD</v>
      </c>
      <c r="B5999" s="172">
        <v>45812.702951388892</v>
      </c>
      <c r="C5999" s="69" t="s">
        <v>256</v>
      </c>
      <c r="D5999" s="69" t="s">
        <v>1937</v>
      </c>
      <c r="E5999" s="69" t="s">
        <v>1636</v>
      </c>
      <c r="F5999" s="69">
        <v>1883</v>
      </c>
      <c r="G5999" s="69" t="s">
        <v>1939</v>
      </c>
      <c r="O5999" s="73"/>
      <c r="P5999" s="73"/>
    </row>
    <row r="6000" spans="1:33" ht="14.4">
      <c r="A6000" s="27" t="str">
        <f>VLOOKUP(C6000,'user list'!A:B,2,0)</f>
        <v>PAISD</v>
      </c>
      <c r="B6000" s="172">
        <v>45812.703194444446</v>
      </c>
      <c r="C6000" s="69" t="s">
        <v>256</v>
      </c>
      <c r="D6000" s="69" t="s">
        <v>1937</v>
      </c>
      <c r="E6000" s="69" t="s">
        <v>1636</v>
      </c>
      <c r="F6000" s="69">
        <v>1883</v>
      </c>
      <c r="G6000" s="69" t="s">
        <v>1947</v>
      </c>
    </row>
    <row r="6001" spans="1:51" ht="14.4">
      <c r="A6001" s="27" t="str">
        <f>VLOOKUP(C6001,'user list'!A:B,2,0)</f>
        <v>PAISD</v>
      </c>
      <c r="B6001" s="172">
        <v>45812.703194444446</v>
      </c>
      <c r="C6001" s="69" t="s">
        <v>256</v>
      </c>
      <c r="D6001" s="69" t="s">
        <v>1937</v>
      </c>
      <c r="E6001" s="69" t="s">
        <v>1636</v>
      </c>
      <c r="F6001" s="69">
        <v>1883</v>
      </c>
      <c r="G6001" s="69" t="s">
        <v>1948</v>
      </c>
    </row>
    <row r="6002" spans="1:51" ht="14.4">
      <c r="A6002" s="27" t="str">
        <f>VLOOKUP(C6002,'user list'!A:B,2,0)</f>
        <v>PAISD</v>
      </c>
      <c r="B6002" s="172">
        <v>45812.703194444446</v>
      </c>
      <c r="C6002" s="69" t="s">
        <v>256</v>
      </c>
      <c r="D6002" s="69" t="s">
        <v>1937</v>
      </c>
      <c r="E6002" s="69" t="s">
        <v>1636</v>
      </c>
      <c r="F6002" s="69">
        <v>1883</v>
      </c>
      <c r="G6002" s="69" t="s">
        <v>1939</v>
      </c>
    </row>
    <row r="6003" spans="1:51" ht="14.4">
      <c r="A6003" s="27" t="str">
        <f>VLOOKUP(C6003,'user list'!A:B,2,0)</f>
        <v>Admin</v>
      </c>
      <c r="B6003" s="172">
        <v>45812.703194444446</v>
      </c>
      <c r="C6003" s="69" t="s">
        <v>186</v>
      </c>
      <c r="D6003" s="69" t="s">
        <v>1937</v>
      </c>
      <c r="E6003" s="69" t="s">
        <v>1636</v>
      </c>
      <c r="F6003" s="69">
        <v>1883</v>
      </c>
      <c r="G6003" s="69" t="s">
        <v>1948</v>
      </c>
    </row>
    <row r="6004" spans="1:51" ht="14.4">
      <c r="A6004" s="27" t="str">
        <f>VLOOKUP(C6004,'user list'!A:B,2,0)</f>
        <v>PAISD</v>
      </c>
      <c r="B6004" s="172">
        <v>45812.703252314815</v>
      </c>
      <c r="C6004" s="69" t="s">
        <v>256</v>
      </c>
      <c r="D6004" s="69" t="s">
        <v>1937</v>
      </c>
      <c r="E6004" s="69" t="s">
        <v>2534</v>
      </c>
      <c r="F6004" s="69">
        <v>1881</v>
      </c>
      <c r="G6004" s="69" t="s">
        <v>1939</v>
      </c>
      <c r="AD6004" s="73"/>
      <c r="AE6004" s="73"/>
    </row>
    <row r="6005" spans="1:51" ht="14.4">
      <c r="A6005" s="27" t="str">
        <f>VLOOKUP(C6005,'user list'!A:B,2,0)</f>
        <v>PAISD</v>
      </c>
      <c r="B6005" s="172">
        <v>45812.703287037039</v>
      </c>
      <c r="C6005" s="69" t="s">
        <v>256</v>
      </c>
      <c r="D6005" s="69" t="s">
        <v>1937</v>
      </c>
      <c r="E6005" s="69" t="s">
        <v>2534</v>
      </c>
      <c r="F6005" s="69">
        <v>1881</v>
      </c>
      <c r="G6005" s="69" t="s">
        <v>1939</v>
      </c>
      <c r="L6005" s="73"/>
      <c r="M6005" s="73"/>
    </row>
    <row r="6006" spans="1:51" ht="14.4">
      <c r="A6006" s="27" t="str">
        <f>VLOOKUP(C6006,'user list'!A:B,2,0)</f>
        <v>PAISD</v>
      </c>
      <c r="B6006" s="172">
        <v>45812.703460648147</v>
      </c>
      <c r="C6006" s="69" t="s">
        <v>256</v>
      </c>
      <c r="D6006" s="69" t="s">
        <v>1937</v>
      </c>
      <c r="E6006" s="69" t="s">
        <v>2534</v>
      </c>
      <c r="F6006" s="69">
        <v>1881</v>
      </c>
      <c r="G6006" s="69" t="s">
        <v>1949</v>
      </c>
    </row>
    <row r="6007" spans="1:51" ht="14.4">
      <c r="A6007" s="27" t="str">
        <f>VLOOKUP(C6007,'user list'!A:B,2,0)</f>
        <v>QCDRRMO</v>
      </c>
      <c r="B6007" s="172">
        <v>45812.703599537039</v>
      </c>
      <c r="C6007" s="69" t="s">
        <v>265</v>
      </c>
      <c r="D6007" s="69" t="s">
        <v>1937</v>
      </c>
      <c r="E6007" s="69" t="s">
        <v>2536</v>
      </c>
      <c r="F6007" s="69" t="s">
        <v>2537</v>
      </c>
      <c r="G6007" s="69" t="s">
        <v>2538</v>
      </c>
    </row>
    <row r="6008" spans="1:51" ht="14.4">
      <c r="A6008" s="27" t="str">
        <f>VLOOKUP(C6008,'user list'!A:B,2,0)</f>
        <v>Admin</v>
      </c>
      <c r="B6008" s="172">
        <v>45812.703599537039</v>
      </c>
      <c r="C6008" s="69" t="s">
        <v>186</v>
      </c>
      <c r="D6008" s="69" t="s">
        <v>1937</v>
      </c>
      <c r="E6008" s="69" t="s">
        <v>2536</v>
      </c>
      <c r="F6008" s="69" t="s">
        <v>2537</v>
      </c>
      <c r="G6008" s="69" t="s">
        <v>2538</v>
      </c>
    </row>
    <row r="6009" spans="1:51" ht="14.4">
      <c r="A6009" s="27" t="str">
        <f>VLOOKUP(C6009,'user list'!A:B,2,0)</f>
        <v>Admin</v>
      </c>
      <c r="B6009" s="172">
        <v>45812.703599537039</v>
      </c>
      <c r="C6009" s="69" t="s">
        <v>186</v>
      </c>
      <c r="D6009" s="69" t="s">
        <v>1937</v>
      </c>
      <c r="E6009" s="69" t="s">
        <v>2536</v>
      </c>
      <c r="F6009" s="69" t="s">
        <v>2537</v>
      </c>
      <c r="G6009" s="69" t="s">
        <v>2538</v>
      </c>
    </row>
    <row r="6010" spans="1:51" ht="14.4">
      <c r="A6010" s="27" t="str">
        <f>VLOOKUP(C6010,'user list'!A:B,2,0)</f>
        <v>Admin</v>
      </c>
      <c r="B6010" s="172">
        <v>45812.703599537039</v>
      </c>
      <c r="C6010" s="69" t="s">
        <v>186</v>
      </c>
      <c r="D6010" s="69" t="s">
        <v>1937</v>
      </c>
      <c r="E6010" s="69" t="s">
        <v>2536</v>
      </c>
      <c r="F6010" s="69" t="s">
        <v>2537</v>
      </c>
      <c r="G6010" s="69" t="s">
        <v>2538</v>
      </c>
      <c r="R6010" s="73"/>
      <c r="S6010" s="73"/>
    </row>
    <row r="6011" spans="1:51" ht="14.4">
      <c r="A6011" s="27" t="str">
        <f>VLOOKUP(C6011,'user list'!A:B,2,0)</f>
        <v>Admin</v>
      </c>
      <c r="B6011" s="172">
        <v>45812.703599537039</v>
      </c>
      <c r="C6011" s="69" t="s">
        <v>186</v>
      </c>
      <c r="D6011" s="69" t="s">
        <v>1937</v>
      </c>
      <c r="E6011" s="69" t="s">
        <v>2536</v>
      </c>
      <c r="F6011" s="69" t="s">
        <v>2537</v>
      </c>
      <c r="G6011" s="69" t="s">
        <v>2538</v>
      </c>
    </row>
    <row r="6012" spans="1:51" ht="14.4">
      <c r="A6012" s="27" t="str">
        <f>VLOOKUP(C6012,'user list'!A:B,2,0)</f>
        <v>QCPL</v>
      </c>
      <c r="B6012" s="172">
        <v>45812.704097222224</v>
      </c>
      <c r="C6012" s="69" t="s">
        <v>268</v>
      </c>
      <c r="D6012" s="69" t="s">
        <v>1937</v>
      </c>
      <c r="E6012" s="69" t="s">
        <v>2534</v>
      </c>
      <c r="F6012" s="69">
        <v>1881</v>
      </c>
      <c r="G6012" s="69" t="s">
        <v>1939</v>
      </c>
      <c r="O6012" s="73"/>
      <c r="P6012" s="73"/>
    </row>
    <row r="6013" spans="1:51" ht="14.4">
      <c r="A6013" s="27" t="str">
        <f>VLOOKUP(C6013,'user list'!A:B,2,0)</f>
        <v>CVD</v>
      </c>
      <c r="B6013" s="172">
        <v>45812.704432870371</v>
      </c>
      <c r="C6013" s="69" t="s">
        <v>208</v>
      </c>
      <c r="D6013" s="69" t="s">
        <v>1937</v>
      </c>
      <c r="E6013" s="69" t="s">
        <v>1636</v>
      </c>
      <c r="F6013" s="69">
        <v>1883</v>
      </c>
      <c r="G6013" s="69" t="s">
        <v>1947</v>
      </c>
    </row>
    <row r="6014" spans="1:51" ht="14.4">
      <c r="A6014" s="27" t="str">
        <f>VLOOKUP(C6014,'user list'!A:B,2,0)</f>
        <v>CVD</v>
      </c>
      <c r="B6014" s="172">
        <v>45812.704432870371</v>
      </c>
      <c r="C6014" s="69" t="s">
        <v>208</v>
      </c>
      <c r="D6014" s="69" t="s">
        <v>1937</v>
      </c>
      <c r="E6014" s="69" t="s">
        <v>1636</v>
      </c>
      <c r="F6014" s="69">
        <v>1883</v>
      </c>
      <c r="G6014" s="69" t="s">
        <v>1948</v>
      </c>
    </row>
    <row r="6015" spans="1:51" ht="14.4">
      <c r="A6015" s="27" t="str">
        <f>VLOOKUP(C6015,'user list'!A:B,2,0)</f>
        <v>CVD</v>
      </c>
      <c r="B6015" s="172">
        <v>45812.704432870371</v>
      </c>
      <c r="C6015" s="69" t="s">
        <v>208</v>
      </c>
      <c r="D6015" s="69" t="s">
        <v>1937</v>
      </c>
      <c r="E6015" s="69" t="s">
        <v>1636</v>
      </c>
      <c r="F6015" s="69">
        <v>1883</v>
      </c>
      <c r="G6015" s="69" t="s">
        <v>1939</v>
      </c>
    </row>
    <row r="6016" spans="1:51" ht="14.4">
      <c r="A6016" s="27" t="str">
        <f>VLOOKUP(C6016,'user list'!A:B,2,0)</f>
        <v>Admin</v>
      </c>
      <c r="B6016" s="172">
        <v>45812.704432870371</v>
      </c>
      <c r="C6016" s="69" t="s">
        <v>186</v>
      </c>
      <c r="D6016" s="69" t="s">
        <v>1937</v>
      </c>
      <c r="E6016" s="69" t="s">
        <v>1636</v>
      </c>
      <c r="F6016" s="69">
        <v>1883</v>
      </c>
      <c r="G6016" s="69" t="s">
        <v>1948</v>
      </c>
      <c r="AV6016" s="74"/>
      <c r="AY6016" s="74"/>
    </row>
    <row r="6017" spans="1:16" ht="14.4">
      <c r="A6017" s="27" t="str">
        <f>VLOOKUP(C6017,'user list'!A:B,2,0)</f>
        <v>SSDD</v>
      </c>
      <c r="B6017" s="172">
        <v>45812.704664351855</v>
      </c>
      <c r="C6017" s="69" t="s">
        <v>273</v>
      </c>
      <c r="D6017" s="69" t="s">
        <v>1937</v>
      </c>
      <c r="E6017" s="69" t="s">
        <v>1636</v>
      </c>
      <c r="F6017" s="69">
        <v>1883</v>
      </c>
      <c r="G6017" s="69" t="s">
        <v>1939</v>
      </c>
      <c r="L6017" s="73"/>
      <c r="M6017" s="73"/>
    </row>
    <row r="6018" spans="1:16" ht="14.4">
      <c r="A6018" s="27" t="str">
        <f>VLOOKUP(C6018,'user list'!A:B,2,0)</f>
        <v>CVD</v>
      </c>
      <c r="B6018" s="172">
        <v>45812.704687500001</v>
      </c>
      <c r="C6018" s="69" t="s">
        <v>208</v>
      </c>
      <c r="D6018" s="69" t="s">
        <v>1937</v>
      </c>
      <c r="E6018" s="69" t="s">
        <v>2534</v>
      </c>
      <c r="F6018" s="69">
        <v>1881</v>
      </c>
      <c r="G6018" s="69" t="s">
        <v>1939</v>
      </c>
      <c r="L6018" s="73"/>
      <c r="M6018" s="73"/>
    </row>
    <row r="6019" spans="1:16" ht="14.4">
      <c r="A6019" s="27" t="str">
        <f>VLOOKUP(C6019,'user list'!A:B,2,0)</f>
        <v>ITDD</v>
      </c>
      <c r="B6019" s="172">
        <v>45812.704733796294</v>
      </c>
      <c r="C6019" s="69" t="s">
        <v>219</v>
      </c>
      <c r="D6019" s="69" t="s">
        <v>1937</v>
      </c>
      <c r="E6019" s="69" t="s">
        <v>2534</v>
      </c>
      <c r="F6019" s="69">
        <v>1881</v>
      </c>
      <c r="G6019" s="69" t="s">
        <v>1939</v>
      </c>
      <c r="O6019" s="73"/>
      <c r="P6019" s="73"/>
    </row>
    <row r="6020" spans="1:16" ht="14.4">
      <c r="A6020" s="27" t="str">
        <f>VLOOKUP(C6020,'user list'!A:B,2,0)</f>
        <v>SSDD</v>
      </c>
      <c r="B6020" s="172">
        <v>45812.704745370371</v>
      </c>
      <c r="C6020" s="69" t="s">
        <v>273</v>
      </c>
      <c r="D6020" s="69" t="s">
        <v>1937</v>
      </c>
      <c r="E6020" s="69" t="s">
        <v>2534</v>
      </c>
      <c r="F6020" s="69">
        <v>1881</v>
      </c>
      <c r="G6020" s="69" t="s">
        <v>1939</v>
      </c>
      <c r="O6020" s="73"/>
      <c r="P6020" s="73"/>
    </row>
    <row r="6021" spans="1:16" ht="14.4">
      <c r="A6021" s="27" t="str">
        <f>VLOOKUP(C6021,'user list'!A:B,2,0)</f>
        <v>SSDD</v>
      </c>
      <c r="B6021" s="172">
        <v>45812.704791666663</v>
      </c>
      <c r="C6021" s="69" t="s">
        <v>273</v>
      </c>
      <c r="D6021" s="69" t="s">
        <v>1937</v>
      </c>
      <c r="E6021" s="69" t="s">
        <v>1991</v>
      </c>
      <c r="F6021" s="69">
        <v>1832</v>
      </c>
      <c r="G6021" s="69" t="s">
        <v>1939</v>
      </c>
    </row>
    <row r="6022" spans="1:16" ht="14.4">
      <c r="A6022" s="27" t="str">
        <f>VLOOKUP(C6022,'user list'!A:B,2,0)</f>
        <v>ITDD</v>
      </c>
      <c r="B6022" s="172">
        <v>45812.704884259256</v>
      </c>
      <c r="C6022" s="69" t="s">
        <v>219</v>
      </c>
      <c r="D6022" s="69" t="s">
        <v>1937</v>
      </c>
      <c r="E6022" s="69" t="s">
        <v>2533</v>
      </c>
      <c r="F6022" s="69">
        <v>1880</v>
      </c>
      <c r="G6022" s="69" t="s">
        <v>1939</v>
      </c>
    </row>
    <row r="6023" spans="1:16" ht="14.4">
      <c r="A6023" s="27" t="str">
        <f>VLOOKUP(C6023,'user list'!A:B,2,0)</f>
        <v>CVD</v>
      </c>
      <c r="B6023" s="172">
        <v>45812.704895833333</v>
      </c>
      <c r="C6023" s="69" t="s">
        <v>208</v>
      </c>
      <c r="D6023" s="69" t="s">
        <v>1937</v>
      </c>
      <c r="E6023" s="69" t="s">
        <v>2534</v>
      </c>
      <c r="F6023" s="69">
        <v>1881</v>
      </c>
      <c r="G6023" s="69" t="s">
        <v>1947</v>
      </c>
    </row>
    <row r="6024" spans="1:16" ht="14.4">
      <c r="A6024" s="27" t="str">
        <f>VLOOKUP(C6024,'user list'!A:B,2,0)</f>
        <v>CVD</v>
      </c>
      <c r="B6024" s="172">
        <v>45812.704895833333</v>
      </c>
      <c r="C6024" s="69" t="s">
        <v>208</v>
      </c>
      <c r="D6024" s="69" t="s">
        <v>1937</v>
      </c>
      <c r="E6024" s="69" t="s">
        <v>2534</v>
      </c>
      <c r="F6024" s="69">
        <v>1881</v>
      </c>
      <c r="G6024" s="69" t="s">
        <v>1948</v>
      </c>
      <c r="O6024" s="73"/>
      <c r="P6024" s="73"/>
    </row>
    <row r="6025" spans="1:16" ht="14.4">
      <c r="A6025" s="27" t="str">
        <f>VLOOKUP(C6025,'user list'!A:B,2,0)</f>
        <v>CVD</v>
      </c>
      <c r="B6025" s="172">
        <v>45812.704895833333</v>
      </c>
      <c r="C6025" s="69" t="s">
        <v>208</v>
      </c>
      <c r="D6025" s="69" t="s">
        <v>1937</v>
      </c>
      <c r="E6025" s="69" t="s">
        <v>2534</v>
      </c>
      <c r="F6025" s="69">
        <v>1881</v>
      </c>
      <c r="G6025" s="69" t="s">
        <v>1939</v>
      </c>
      <c r="O6025" s="73"/>
      <c r="P6025" s="73"/>
    </row>
    <row r="6026" spans="1:16" ht="14.4">
      <c r="A6026" s="27" t="str">
        <f>VLOOKUP(C6026,'user list'!A:B,2,0)</f>
        <v>Admin</v>
      </c>
      <c r="B6026" s="172">
        <v>45812.704895833333</v>
      </c>
      <c r="C6026" s="69" t="s">
        <v>186</v>
      </c>
      <c r="D6026" s="69" t="s">
        <v>1937</v>
      </c>
      <c r="E6026" s="69" t="s">
        <v>2534</v>
      </c>
      <c r="F6026" s="69">
        <v>1881</v>
      </c>
      <c r="G6026" s="69" t="s">
        <v>1948</v>
      </c>
      <c r="O6026" s="73"/>
      <c r="P6026" s="73"/>
    </row>
    <row r="6027" spans="1:16" ht="14.4">
      <c r="A6027" s="27" t="str">
        <f>VLOOKUP(C6027,'user list'!A:B,2,0)</f>
        <v>ITDD</v>
      </c>
      <c r="B6027" s="172">
        <v>45812.704953703702</v>
      </c>
      <c r="C6027" s="69" t="s">
        <v>219</v>
      </c>
      <c r="D6027" s="69" t="s">
        <v>1937</v>
      </c>
      <c r="E6027" s="69" t="s">
        <v>2533</v>
      </c>
      <c r="F6027" s="69">
        <v>1880</v>
      </c>
      <c r="G6027" s="69" t="s">
        <v>1947</v>
      </c>
      <c r="L6027" s="73"/>
      <c r="M6027" s="73"/>
    </row>
    <row r="6028" spans="1:16" ht="14.4">
      <c r="A6028" s="27" t="str">
        <f>VLOOKUP(C6028,'user list'!A:B,2,0)</f>
        <v>ITDD</v>
      </c>
      <c r="B6028" s="172">
        <v>45812.704953703702</v>
      </c>
      <c r="C6028" s="69" t="s">
        <v>219</v>
      </c>
      <c r="D6028" s="69" t="s">
        <v>1937</v>
      </c>
      <c r="E6028" s="69" t="s">
        <v>2533</v>
      </c>
      <c r="F6028" s="69">
        <v>1880</v>
      </c>
      <c r="G6028" s="69" t="s">
        <v>1948</v>
      </c>
      <c r="L6028" s="73"/>
      <c r="M6028" s="73"/>
    </row>
    <row r="6029" spans="1:16" ht="14.4">
      <c r="A6029" s="27" t="str">
        <f>VLOOKUP(C6029,'user list'!A:B,2,0)</f>
        <v>ITDD</v>
      </c>
      <c r="B6029" s="172">
        <v>45812.704965277779</v>
      </c>
      <c r="C6029" s="69" t="s">
        <v>219</v>
      </c>
      <c r="D6029" s="69" t="s">
        <v>1937</v>
      </c>
      <c r="E6029" s="69" t="s">
        <v>2533</v>
      </c>
      <c r="F6029" s="69">
        <v>1880</v>
      </c>
      <c r="G6029" s="69" t="s">
        <v>1939</v>
      </c>
      <c r="L6029" s="73"/>
      <c r="M6029" s="73"/>
    </row>
    <row r="6030" spans="1:16" ht="14.4">
      <c r="A6030" s="27" t="str">
        <f>VLOOKUP(C6030,'user list'!A:B,2,0)</f>
        <v>Admin</v>
      </c>
      <c r="B6030" s="172">
        <v>45812.704965277779</v>
      </c>
      <c r="C6030" s="69" t="s">
        <v>186</v>
      </c>
      <c r="D6030" s="69" t="s">
        <v>1937</v>
      </c>
      <c r="E6030" s="69" t="s">
        <v>2533</v>
      </c>
      <c r="F6030" s="69">
        <v>1880</v>
      </c>
      <c r="G6030" s="69" t="s">
        <v>1948</v>
      </c>
    </row>
    <row r="6031" spans="1:16" ht="14.4">
      <c r="A6031" s="27" t="str">
        <f>VLOOKUP(C6031,'user list'!A:B,2,0)</f>
        <v>ITDD</v>
      </c>
      <c r="B6031" s="172">
        <v>45812.705023148148</v>
      </c>
      <c r="C6031" s="69" t="s">
        <v>219</v>
      </c>
      <c r="D6031" s="69" t="s">
        <v>1937</v>
      </c>
      <c r="E6031" s="69" t="s">
        <v>2534</v>
      </c>
      <c r="F6031" s="69">
        <v>1881</v>
      </c>
      <c r="G6031" s="69" t="s">
        <v>1939</v>
      </c>
    </row>
    <row r="6032" spans="1:16" ht="14.4">
      <c r="A6032" s="27" t="str">
        <f>VLOOKUP(C6032,'user list'!A:B,2,0)</f>
        <v>ITDD</v>
      </c>
      <c r="B6032" s="172">
        <v>45812.70553240741</v>
      </c>
      <c r="C6032" s="69" t="s">
        <v>219</v>
      </c>
      <c r="D6032" s="69" t="s">
        <v>1937</v>
      </c>
      <c r="E6032" s="69" t="s">
        <v>2534</v>
      </c>
      <c r="F6032" s="69">
        <v>1881</v>
      </c>
      <c r="G6032" s="69" t="s">
        <v>1947</v>
      </c>
    </row>
    <row r="6033" spans="1:33" ht="14.4">
      <c r="A6033" s="27" t="str">
        <f>VLOOKUP(C6033,'user list'!A:B,2,0)</f>
        <v>ITDD</v>
      </c>
      <c r="B6033" s="172">
        <v>45812.70553240741</v>
      </c>
      <c r="C6033" s="69" t="s">
        <v>219</v>
      </c>
      <c r="D6033" s="69" t="s">
        <v>1937</v>
      </c>
      <c r="E6033" s="69" t="s">
        <v>2534</v>
      </c>
      <c r="F6033" s="69">
        <v>1881</v>
      </c>
      <c r="G6033" s="69" t="s">
        <v>1948</v>
      </c>
    </row>
    <row r="6034" spans="1:33" ht="14.4">
      <c r="A6034" s="27" t="str">
        <f>VLOOKUP(C6034,'user list'!A:B,2,0)</f>
        <v>ITDD</v>
      </c>
      <c r="B6034" s="172">
        <v>45812.70553240741</v>
      </c>
      <c r="C6034" s="69" t="s">
        <v>219</v>
      </c>
      <c r="D6034" s="69" t="s">
        <v>1937</v>
      </c>
      <c r="E6034" s="69" t="s">
        <v>2534</v>
      </c>
      <c r="F6034" s="69">
        <v>1881</v>
      </c>
      <c r="G6034" s="69" t="s">
        <v>1939</v>
      </c>
    </row>
    <row r="6035" spans="1:33" ht="14.4">
      <c r="A6035" s="27" t="str">
        <f>VLOOKUP(C6035,'user list'!A:B,2,0)</f>
        <v>Admin</v>
      </c>
      <c r="B6035" s="172">
        <v>45812.70553240741</v>
      </c>
      <c r="C6035" s="69" t="s">
        <v>186</v>
      </c>
      <c r="D6035" s="69" t="s">
        <v>1937</v>
      </c>
      <c r="E6035" s="69" t="s">
        <v>2534</v>
      </c>
      <c r="F6035" s="69">
        <v>1881</v>
      </c>
      <c r="G6035" s="69" t="s">
        <v>1948</v>
      </c>
    </row>
    <row r="6036" spans="1:33" ht="14.4">
      <c r="A6036" s="27" t="str">
        <f>VLOOKUP(C6036,'user list'!A:B,2,0)</f>
        <v>QCDRRMO</v>
      </c>
      <c r="B6036" s="172">
        <v>45812.705555555556</v>
      </c>
      <c r="C6036" s="69" t="s">
        <v>265</v>
      </c>
      <c r="D6036" s="69" t="s">
        <v>1937</v>
      </c>
      <c r="E6036" s="69" t="s">
        <v>2539</v>
      </c>
      <c r="F6036" s="69">
        <v>1888</v>
      </c>
      <c r="G6036" s="69" t="s">
        <v>2440</v>
      </c>
      <c r="AD6036" s="74"/>
      <c r="AG6036" s="74"/>
    </row>
    <row r="6037" spans="1:33" ht="14.4">
      <c r="A6037" s="27" t="str">
        <f>VLOOKUP(C6037,'user list'!A:B,2,0)</f>
        <v>Admin</v>
      </c>
      <c r="B6037" s="172">
        <v>45812.705555555556</v>
      </c>
      <c r="C6037" s="69" t="s">
        <v>186</v>
      </c>
      <c r="D6037" s="69" t="s">
        <v>1937</v>
      </c>
      <c r="E6037" s="69" t="s">
        <v>2539</v>
      </c>
      <c r="F6037" s="69">
        <v>1888</v>
      </c>
      <c r="G6037" s="69" t="s">
        <v>1948</v>
      </c>
      <c r="L6037" s="73"/>
      <c r="M6037" s="73"/>
    </row>
    <row r="6038" spans="1:33" ht="14.4">
      <c r="A6038" s="27" t="str">
        <f>VLOOKUP(C6038,'user list'!A:B,2,0)</f>
        <v>Admin</v>
      </c>
      <c r="B6038" s="172">
        <v>45812.705555555556</v>
      </c>
      <c r="C6038" s="69" t="s">
        <v>186</v>
      </c>
      <c r="D6038" s="69" t="s">
        <v>1937</v>
      </c>
      <c r="E6038" s="69" t="s">
        <v>2539</v>
      </c>
      <c r="F6038" s="69">
        <v>1888</v>
      </c>
      <c r="G6038" s="69" t="s">
        <v>1948</v>
      </c>
    </row>
    <row r="6039" spans="1:33" ht="14.4">
      <c r="A6039" s="27" t="str">
        <f>VLOOKUP(C6039,'user list'!A:B,2,0)</f>
        <v>Admin</v>
      </c>
      <c r="B6039" s="172">
        <v>45812.705567129633</v>
      </c>
      <c r="C6039" s="69" t="s">
        <v>186</v>
      </c>
      <c r="D6039" s="69" t="s">
        <v>1937</v>
      </c>
      <c r="E6039" s="69" t="s">
        <v>2539</v>
      </c>
      <c r="F6039" s="69">
        <v>1888</v>
      </c>
      <c r="G6039" s="69" t="s">
        <v>1948</v>
      </c>
      <c r="O6039" s="73"/>
      <c r="P6039" s="73"/>
    </row>
    <row r="6040" spans="1:33" ht="14.4">
      <c r="A6040" s="27" t="str">
        <f>VLOOKUP(C6040,'user list'!A:B,2,0)</f>
        <v>Admin</v>
      </c>
      <c r="B6040" s="172">
        <v>45812.705567129633</v>
      </c>
      <c r="C6040" s="69" t="s">
        <v>186</v>
      </c>
      <c r="D6040" s="69" t="s">
        <v>1937</v>
      </c>
      <c r="E6040" s="69" t="s">
        <v>2539</v>
      </c>
      <c r="F6040" s="69">
        <v>1888</v>
      </c>
      <c r="G6040" s="69" t="s">
        <v>1947</v>
      </c>
      <c r="O6040" s="73"/>
      <c r="P6040" s="73"/>
    </row>
    <row r="6041" spans="1:33" ht="14.4">
      <c r="A6041" s="27" t="str">
        <f>VLOOKUP(C6041,'user list'!A:B,2,0)</f>
        <v>ITDD</v>
      </c>
      <c r="B6041" s="172">
        <v>45812.705821759257</v>
      </c>
      <c r="C6041" s="69" t="s">
        <v>219</v>
      </c>
      <c r="D6041" s="69" t="s">
        <v>1937</v>
      </c>
      <c r="E6041" s="69" t="s">
        <v>2533</v>
      </c>
      <c r="F6041" s="69">
        <v>1880</v>
      </c>
      <c r="G6041" s="69" t="s">
        <v>1939</v>
      </c>
    </row>
    <row r="6042" spans="1:33" ht="14.4">
      <c r="A6042" s="27" t="str">
        <f>VLOOKUP(C6042,'user list'!A:B,2,0)</f>
        <v>ITDD</v>
      </c>
      <c r="B6042" s="172">
        <v>45812.706111111111</v>
      </c>
      <c r="C6042" s="69" t="s">
        <v>219</v>
      </c>
      <c r="D6042" s="69" t="s">
        <v>1937</v>
      </c>
      <c r="E6042" s="69" t="s">
        <v>2533</v>
      </c>
      <c r="F6042" s="69">
        <v>1880</v>
      </c>
      <c r="G6042" s="69" t="s">
        <v>2441</v>
      </c>
    </row>
    <row r="6043" spans="1:33" ht="14.4">
      <c r="A6043" s="27" t="str">
        <f>VLOOKUP(C6043,'user list'!A:B,2,0)</f>
        <v>ITDD</v>
      </c>
      <c r="B6043" s="172">
        <v>45812.70621527778</v>
      </c>
      <c r="C6043" s="69" t="s">
        <v>219</v>
      </c>
      <c r="D6043" s="69" t="s">
        <v>1937</v>
      </c>
      <c r="E6043" s="69" t="s">
        <v>2534</v>
      </c>
      <c r="F6043" s="69">
        <v>1881</v>
      </c>
      <c r="G6043" s="69" t="s">
        <v>1939</v>
      </c>
    </row>
    <row r="6044" spans="1:33" ht="14.4">
      <c r="A6044" s="27" t="str">
        <f>VLOOKUP(C6044,'user list'!A:B,2,0)</f>
        <v>ITDD</v>
      </c>
      <c r="B6044" s="172">
        <v>45812.706261574072</v>
      </c>
      <c r="C6044" s="69" t="s">
        <v>219</v>
      </c>
      <c r="D6044" s="69" t="s">
        <v>1937</v>
      </c>
      <c r="E6044" s="69" t="s">
        <v>2534</v>
      </c>
      <c r="F6044" s="69">
        <v>1881</v>
      </c>
      <c r="G6044" s="69" t="s">
        <v>2441</v>
      </c>
      <c r="AD6044" s="73"/>
      <c r="AE6044" s="73"/>
    </row>
    <row r="6045" spans="1:33" ht="14.4">
      <c r="A6045" s="27" t="str">
        <f>VLOOKUP(C6045,'user list'!A:B,2,0)</f>
        <v>ITDD</v>
      </c>
      <c r="B6045" s="172">
        <v>45812.706875000003</v>
      </c>
      <c r="C6045" s="69" t="s">
        <v>219</v>
      </c>
      <c r="D6045" s="69" t="s">
        <v>1937</v>
      </c>
      <c r="E6045" s="69" t="s">
        <v>2534</v>
      </c>
      <c r="F6045" s="69">
        <v>1881</v>
      </c>
      <c r="G6045" s="69" t="s">
        <v>2441</v>
      </c>
      <c r="L6045" s="73"/>
      <c r="M6045" s="73"/>
    </row>
    <row r="6046" spans="1:33" ht="14.4">
      <c r="A6046" s="27" t="str">
        <f>VLOOKUP(C6046,'user list'!A:B,2,0)</f>
        <v>CVD</v>
      </c>
      <c r="B6046" s="172">
        <v>45812.707800925928</v>
      </c>
      <c r="C6046" s="69" t="s">
        <v>208</v>
      </c>
      <c r="D6046" s="69" t="s">
        <v>1937</v>
      </c>
      <c r="E6046" s="69" t="s">
        <v>1636</v>
      </c>
      <c r="F6046" s="69">
        <v>1883</v>
      </c>
      <c r="G6046" s="69" t="s">
        <v>1949</v>
      </c>
    </row>
    <row r="6047" spans="1:33" ht="14.4">
      <c r="A6047" s="27" t="str">
        <f>VLOOKUP(C6047,'user list'!A:B,2,0)</f>
        <v>CVD</v>
      </c>
      <c r="B6047" s="172">
        <v>45812.708368055559</v>
      </c>
      <c r="C6047" s="69" t="s">
        <v>208</v>
      </c>
      <c r="D6047" s="69" t="s">
        <v>1937</v>
      </c>
      <c r="E6047" s="69" t="s">
        <v>2534</v>
      </c>
      <c r="F6047" s="69">
        <v>1881</v>
      </c>
      <c r="G6047" s="69" t="s">
        <v>1949</v>
      </c>
    </row>
    <row r="6048" spans="1:33" ht="14.4">
      <c r="A6048" s="27" t="str">
        <f>VLOOKUP(C6048,'user list'!A:B,2,0)</f>
        <v>MDAD</v>
      </c>
      <c r="B6048" s="172">
        <v>45812.708807870367</v>
      </c>
      <c r="C6048" s="69" t="s">
        <v>223</v>
      </c>
      <c r="D6048" s="69" t="s">
        <v>1937</v>
      </c>
      <c r="E6048" s="69" t="s">
        <v>1974</v>
      </c>
      <c r="F6048" s="69">
        <v>1727</v>
      </c>
      <c r="G6048" s="69" t="s">
        <v>1939</v>
      </c>
    </row>
    <row r="6049" spans="1:45" ht="14.4">
      <c r="A6049" s="27" t="str">
        <f>VLOOKUP(C6049,'user list'!A:B,2,0)</f>
        <v>MDAD</v>
      </c>
      <c r="B6049" s="172">
        <v>45812.70925925926</v>
      </c>
      <c r="C6049" s="69" t="s">
        <v>223</v>
      </c>
      <c r="D6049" s="69" t="s">
        <v>1937</v>
      </c>
      <c r="E6049" s="69" t="s">
        <v>1991</v>
      </c>
      <c r="F6049" s="69">
        <v>1734</v>
      </c>
      <c r="G6049" s="69" t="s">
        <v>1939</v>
      </c>
    </row>
    <row r="6050" spans="1:45" ht="14.4">
      <c r="A6050" s="27" t="str">
        <f>VLOOKUP(C6050,'user list'!A:B,2,0)</f>
        <v>OCA</v>
      </c>
      <c r="B6050" s="172">
        <v>45812.715069444443</v>
      </c>
      <c r="C6050" s="69" t="s">
        <v>228</v>
      </c>
      <c r="D6050" s="69" t="s">
        <v>1937</v>
      </c>
      <c r="E6050" s="69" t="s">
        <v>2535</v>
      </c>
      <c r="F6050" s="69">
        <v>1886</v>
      </c>
      <c r="G6050" s="69" t="s">
        <v>1939</v>
      </c>
      <c r="R6050" s="73"/>
      <c r="S6050" s="73"/>
    </row>
    <row r="6051" spans="1:45" ht="14.4">
      <c r="A6051" s="27" t="str">
        <f>VLOOKUP(C6051,'user list'!A:B,2,0)</f>
        <v>OCA</v>
      </c>
      <c r="B6051" s="172">
        <v>45812.723240740743</v>
      </c>
      <c r="C6051" s="69" t="s">
        <v>228</v>
      </c>
      <c r="D6051" s="69" t="s">
        <v>1937</v>
      </c>
      <c r="E6051" s="69" t="s">
        <v>2534</v>
      </c>
      <c r="F6051" s="69">
        <v>1881</v>
      </c>
      <c r="G6051" s="69" t="s">
        <v>1939</v>
      </c>
    </row>
    <row r="6052" spans="1:45" ht="14.4">
      <c r="A6052" s="27" t="str">
        <f>VLOOKUP(C6052,'user list'!A:B,2,0)</f>
        <v>OCA</v>
      </c>
      <c r="B6052" s="172">
        <v>45812.727754629632</v>
      </c>
      <c r="C6052" s="69" t="s">
        <v>228</v>
      </c>
      <c r="D6052" s="69" t="s">
        <v>1937</v>
      </c>
      <c r="E6052" s="69" t="s">
        <v>2540</v>
      </c>
      <c r="F6052" s="69">
        <v>1889</v>
      </c>
      <c r="G6052" s="69" t="s">
        <v>2440</v>
      </c>
      <c r="O6052" s="73"/>
      <c r="P6052" s="73"/>
    </row>
    <row r="6053" spans="1:45" ht="14.4">
      <c r="A6053" s="27" t="str">
        <f>VLOOKUP(C6053,'user list'!A:B,2,0)</f>
        <v>Admin</v>
      </c>
      <c r="B6053" s="172">
        <v>45812.727766203701</v>
      </c>
      <c r="C6053" s="69" t="s">
        <v>186</v>
      </c>
      <c r="D6053" s="69" t="s">
        <v>1937</v>
      </c>
      <c r="E6053" s="69" t="s">
        <v>2540</v>
      </c>
      <c r="F6053" s="69">
        <v>1889</v>
      </c>
      <c r="G6053" s="69" t="s">
        <v>1948</v>
      </c>
      <c r="AP6053" s="74"/>
      <c r="AS6053" s="74"/>
    </row>
    <row r="6054" spans="1:45" ht="14.4">
      <c r="A6054" s="27" t="str">
        <f>VLOOKUP(C6054,'user list'!A:B,2,0)</f>
        <v>Admin</v>
      </c>
      <c r="B6054" s="172">
        <v>45812.727766203701</v>
      </c>
      <c r="C6054" s="69" t="s">
        <v>186</v>
      </c>
      <c r="D6054" s="69" t="s">
        <v>1937</v>
      </c>
      <c r="E6054" s="69" t="s">
        <v>2540</v>
      </c>
      <c r="F6054" s="69">
        <v>1889</v>
      </c>
      <c r="G6054" s="69" t="s">
        <v>1948</v>
      </c>
      <c r="L6054" s="73"/>
      <c r="M6054" s="73"/>
    </row>
    <row r="6055" spans="1:45" ht="14.4">
      <c r="A6055" s="27" t="str">
        <f>VLOOKUP(C6055,'user list'!A:B,2,0)</f>
        <v>Admin</v>
      </c>
      <c r="B6055" s="172">
        <v>45812.727777777778</v>
      </c>
      <c r="C6055" s="69" t="s">
        <v>186</v>
      </c>
      <c r="D6055" s="69" t="s">
        <v>1937</v>
      </c>
      <c r="E6055" s="69" t="s">
        <v>2540</v>
      </c>
      <c r="F6055" s="69">
        <v>1889</v>
      </c>
      <c r="G6055" s="69" t="s">
        <v>1948</v>
      </c>
      <c r="L6055" s="73"/>
      <c r="M6055" s="73"/>
    </row>
    <row r="6056" spans="1:45" ht="14.4">
      <c r="A6056" s="27" t="str">
        <f>VLOOKUP(C6056,'user list'!A:B,2,0)</f>
        <v>Admin</v>
      </c>
      <c r="B6056" s="172">
        <v>45812.727777777778</v>
      </c>
      <c r="C6056" s="69" t="s">
        <v>186</v>
      </c>
      <c r="D6056" s="69" t="s">
        <v>1937</v>
      </c>
      <c r="E6056" s="69" t="s">
        <v>2540</v>
      </c>
      <c r="F6056" s="69">
        <v>1889</v>
      </c>
      <c r="G6056" s="69" t="s">
        <v>1947</v>
      </c>
      <c r="O6056" s="73"/>
      <c r="P6056" s="73"/>
    </row>
    <row r="6057" spans="1:45" ht="14.4">
      <c r="A6057" s="27" t="str">
        <f>VLOOKUP(C6057,'user list'!A:B,2,0)</f>
        <v>OCA</v>
      </c>
      <c r="B6057" s="172">
        <v>45812.727858796294</v>
      </c>
      <c r="C6057" s="69" t="s">
        <v>228</v>
      </c>
      <c r="D6057" s="69" t="s">
        <v>1937</v>
      </c>
      <c r="E6057" s="69" t="s">
        <v>2540</v>
      </c>
      <c r="F6057" s="69">
        <v>1889</v>
      </c>
      <c r="G6057" s="69" t="s">
        <v>1939</v>
      </c>
      <c r="O6057" s="73"/>
      <c r="P6057" s="73"/>
    </row>
    <row r="6058" spans="1:45" ht="14.4">
      <c r="A6058" s="27" t="str">
        <f>VLOOKUP(C6058,'user list'!A:B,2,0)</f>
        <v>OCA</v>
      </c>
      <c r="B6058" s="172">
        <v>45812.734155092592</v>
      </c>
      <c r="C6058" s="69" t="s">
        <v>228</v>
      </c>
      <c r="D6058" s="69" t="s">
        <v>1937</v>
      </c>
      <c r="E6058" s="69" t="s">
        <v>2530</v>
      </c>
      <c r="F6058" s="69">
        <v>1872</v>
      </c>
      <c r="G6058" s="69" t="s">
        <v>1947</v>
      </c>
    </row>
    <row r="6059" spans="1:45" ht="14.4">
      <c r="A6059" s="27" t="str">
        <f>VLOOKUP(C6059,'user list'!A:B,2,0)</f>
        <v>OCA</v>
      </c>
      <c r="B6059" s="172">
        <v>45812.734155092592</v>
      </c>
      <c r="C6059" s="69" t="s">
        <v>228</v>
      </c>
      <c r="D6059" s="69" t="s">
        <v>1937</v>
      </c>
      <c r="E6059" s="69" t="s">
        <v>2530</v>
      </c>
      <c r="F6059" s="69">
        <v>1872</v>
      </c>
      <c r="G6059" s="69" t="s">
        <v>1948</v>
      </c>
    </row>
    <row r="6060" spans="1:45" ht="14.4">
      <c r="A6060" s="27" t="str">
        <f>VLOOKUP(C6060,'user list'!A:B,2,0)</f>
        <v>OCA</v>
      </c>
      <c r="B6060" s="172">
        <v>45812.734155092592</v>
      </c>
      <c r="C6060" s="69" t="s">
        <v>228</v>
      </c>
      <c r="D6060" s="69" t="s">
        <v>1937</v>
      </c>
      <c r="E6060" s="69" t="s">
        <v>2530</v>
      </c>
      <c r="F6060" s="69">
        <v>1872</v>
      </c>
      <c r="G6060" s="69" t="s">
        <v>1939</v>
      </c>
    </row>
    <row r="6061" spans="1:45" ht="14.4">
      <c r="A6061" s="27" t="str">
        <f>VLOOKUP(C6061,'user list'!A:B,2,0)</f>
        <v>CGSD</v>
      </c>
      <c r="B6061" s="172">
        <v>45812.743252314816</v>
      </c>
      <c r="C6061" s="69" t="s">
        <v>200</v>
      </c>
      <c r="D6061" s="69" t="s">
        <v>1937</v>
      </c>
      <c r="E6061" s="69" t="s">
        <v>2535</v>
      </c>
      <c r="F6061" s="69">
        <v>1886</v>
      </c>
      <c r="G6061" s="69" t="s">
        <v>1939</v>
      </c>
      <c r="O6061" s="73"/>
      <c r="P6061" s="73"/>
    </row>
    <row r="6062" spans="1:45" ht="14.4">
      <c r="A6062" s="27" t="str">
        <f>VLOOKUP(C6062,'user list'!A:B,2,0)</f>
        <v>CGSD</v>
      </c>
      <c r="B6062" s="172">
        <v>45812.743275462963</v>
      </c>
      <c r="C6062" s="69" t="s">
        <v>200</v>
      </c>
      <c r="D6062" s="69" t="s">
        <v>1937</v>
      </c>
      <c r="E6062" s="69" t="s">
        <v>1636</v>
      </c>
      <c r="F6062" s="69">
        <v>1883</v>
      </c>
      <c r="G6062" s="69" t="s">
        <v>1939</v>
      </c>
      <c r="O6062" s="73"/>
      <c r="P6062" s="73"/>
    </row>
    <row r="6063" spans="1:45" ht="14.4">
      <c r="A6063" s="27" t="str">
        <f>VLOOKUP(C6063,'user list'!A:B,2,0)</f>
        <v>CGSD</v>
      </c>
      <c r="B6063" s="172">
        <v>45812.743541666663</v>
      </c>
      <c r="C6063" s="69" t="s">
        <v>200</v>
      </c>
      <c r="D6063" s="69" t="s">
        <v>1937</v>
      </c>
      <c r="E6063" s="69" t="s">
        <v>1636</v>
      </c>
      <c r="F6063" s="69">
        <v>1883</v>
      </c>
      <c r="G6063" s="69" t="s">
        <v>1947</v>
      </c>
      <c r="O6063" s="73"/>
      <c r="P6063" s="73"/>
    </row>
    <row r="6064" spans="1:45" ht="14.4">
      <c r="A6064" s="27" t="str">
        <f>VLOOKUP(C6064,'user list'!A:B,2,0)</f>
        <v>CGSD</v>
      </c>
      <c r="B6064" s="172">
        <v>45812.743541666663</v>
      </c>
      <c r="C6064" s="69" t="s">
        <v>200</v>
      </c>
      <c r="D6064" s="69" t="s">
        <v>1937</v>
      </c>
      <c r="E6064" s="69" t="s">
        <v>1636</v>
      </c>
      <c r="F6064" s="69">
        <v>1883</v>
      </c>
      <c r="G6064" s="69" t="s">
        <v>1948</v>
      </c>
      <c r="L6064" s="73"/>
      <c r="M6064" s="73"/>
    </row>
    <row r="6065" spans="1:34" ht="14.4">
      <c r="A6065" s="27" t="str">
        <f>VLOOKUP(C6065,'user list'!A:B,2,0)</f>
        <v>CGSD</v>
      </c>
      <c r="B6065" s="172">
        <v>45812.743541666663</v>
      </c>
      <c r="C6065" s="69" t="s">
        <v>200</v>
      </c>
      <c r="D6065" s="69" t="s">
        <v>1937</v>
      </c>
      <c r="E6065" s="69" t="s">
        <v>1636</v>
      </c>
      <c r="F6065" s="69">
        <v>1883</v>
      </c>
      <c r="G6065" s="69" t="s">
        <v>1939</v>
      </c>
      <c r="L6065" s="73"/>
      <c r="M6065" s="73"/>
    </row>
    <row r="6066" spans="1:34" ht="14.4">
      <c r="A6066" s="27" t="str">
        <f>VLOOKUP(C6066,'user list'!A:B,2,0)</f>
        <v>Admin</v>
      </c>
      <c r="B6066" s="172">
        <v>45812.74355324074</v>
      </c>
      <c r="C6066" s="69" t="s">
        <v>186</v>
      </c>
      <c r="D6066" s="69" t="s">
        <v>1937</v>
      </c>
      <c r="E6066" s="69" t="s">
        <v>1636</v>
      </c>
      <c r="F6066" s="69">
        <v>1883</v>
      </c>
      <c r="G6066" s="69" t="s">
        <v>1948</v>
      </c>
      <c r="O6066" s="73"/>
      <c r="P6066" s="73"/>
    </row>
    <row r="6067" spans="1:34" ht="14.4">
      <c r="A6067" s="27" t="str">
        <f>VLOOKUP(C6067,'user list'!A:B,2,0)</f>
        <v>CGSD</v>
      </c>
      <c r="B6067" s="172">
        <v>45812.743634259263</v>
      </c>
      <c r="C6067" s="69" t="s">
        <v>200</v>
      </c>
      <c r="D6067" s="69" t="s">
        <v>1937</v>
      </c>
      <c r="E6067" s="69" t="s">
        <v>1636</v>
      </c>
      <c r="F6067" s="69">
        <v>1883</v>
      </c>
      <c r="G6067" s="69" t="s">
        <v>1939</v>
      </c>
    </row>
    <row r="6068" spans="1:34" ht="14.4">
      <c r="A6068" s="27" t="str">
        <f>VLOOKUP(C6068,'user list'!A:B,2,0)</f>
        <v>CGSD</v>
      </c>
      <c r="B6068" s="172">
        <v>45812.743657407409</v>
      </c>
      <c r="C6068" s="69" t="s">
        <v>200</v>
      </c>
      <c r="D6068" s="69" t="s">
        <v>1937</v>
      </c>
      <c r="E6068" s="69" t="s">
        <v>2534</v>
      </c>
      <c r="F6068" s="69">
        <v>1881</v>
      </c>
      <c r="G6068" s="69" t="s">
        <v>1939</v>
      </c>
      <c r="AG6068" s="73"/>
      <c r="AH6068" s="73"/>
    </row>
    <row r="6069" spans="1:34" ht="14.4">
      <c r="A6069" s="27" t="str">
        <f>VLOOKUP(C6069,'user list'!A:B,2,0)</f>
        <v>CGSD</v>
      </c>
      <c r="B6069" s="172">
        <v>45812.743923611109</v>
      </c>
      <c r="C6069" s="69" t="s">
        <v>200</v>
      </c>
      <c r="D6069" s="69" t="s">
        <v>1937</v>
      </c>
      <c r="E6069" s="69" t="s">
        <v>2534</v>
      </c>
      <c r="F6069" s="69">
        <v>1881</v>
      </c>
      <c r="G6069" s="69" t="s">
        <v>1947</v>
      </c>
    </row>
    <row r="6070" spans="1:34" ht="14.4">
      <c r="A6070" s="27" t="str">
        <f>VLOOKUP(C6070,'user list'!A:B,2,0)</f>
        <v>CGSD</v>
      </c>
      <c r="B6070" s="172">
        <v>45812.743923611109</v>
      </c>
      <c r="C6070" s="69" t="s">
        <v>200</v>
      </c>
      <c r="D6070" s="69" t="s">
        <v>1937</v>
      </c>
      <c r="E6070" s="69" t="s">
        <v>2534</v>
      </c>
      <c r="F6070" s="69">
        <v>1881</v>
      </c>
      <c r="G6070" s="69" t="s">
        <v>1948</v>
      </c>
      <c r="L6070" s="74"/>
      <c r="O6070" s="73"/>
      <c r="P6070" s="73"/>
    </row>
    <row r="6071" spans="1:34" ht="14.4">
      <c r="A6071" s="27" t="str">
        <f>VLOOKUP(C6071,'user list'!A:B,2,0)</f>
        <v>CGSD</v>
      </c>
      <c r="B6071" s="172">
        <v>45812.743923611109</v>
      </c>
      <c r="C6071" s="69" t="s">
        <v>200</v>
      </c>
      <c r="D6071" s="69" t="s">
        <v>1937</v>
      </c>
      <c r="E6071" s="69" t="s">
        <v>2534</v>
      </c>
      <c r="F6071" s="69">
        <v>1881</v>
      </c>
      <c r="G6071" s="69" t="s">
        <v>1939</v>
      </c>
    </row>
    <row r="6072" spans="1:34" ht="14.4">
      <c r="A6072" s="27" t="str">
        <f>VLOOKUP(C6072,'user list'!A:B,2,0)</f>
        <v>Admin</v>
      </c>
      <c r="B6072" s="172">
        <v>45812.743923611109</v>
      </c>
      <c r="C6072" s="69" t="s">
        <v>186</v>
      </c>
      <c r="D6072" s="69" t="s">
        <v>1937</v>
      </c>
      <c r="E6072" s="69" t="s">
        <v>2534</v>
      </c>
      <c r="F6072" s="69">
        <v>1881</v>
      </c>
      <c r="G6072" s="69" t="s">
        <v>1948</v>
      </c>
    </row>
    <row r="6073" spans="1:34" ht="14.4">
      <c r="A6073" s="27" t="str">
        <f>VLOOKUP(C6073,'user list'!A:B,2,0)</f>
        <v>CGSD</v>
      </c>
      <c r="B6073" s="172">
        <v>45812.743958333333</v>
      </c>
      <c r="C6073" s="69" t="s">
        <v>200</v>
      </c>
      <c r="D6073" s="69" t="s">
        <v>1937</v>
      </c>
      <c r="E6073" s="69" t="s">
        <v>2531</v>
      </c>
      <c r="F6073" s="69">
        <v>1873</v>
      </c>
      <c r="G6073" s="69" t="s">
        <v>1939</v>
      </c>
    </row>
    <row r="6074" spans="1:34" ht="14.4">
      <c r="A6074" s="27" t="str">
        <f>VLOOKUP(C6074,'user list'!A:B,2,0)</f>
        <v>CGSD</v>
      </c>
      <c r="B6074" s="172">
        <v>45812.744016203702</v>
      </c>
      <c r="C6074" s="69" t="s">
        <v>200</v>
      </c>
      <c r="D6074" s="69" t="s">
        <v>1937</v>
      </c>
      <c r="E6074" s="69" t="s">
        <v>2534</v>
      </c>
      <c r="F6074" s="69">
        <v>1881</v>
      </c>
      <c r="G6074" s="69" t="s">
        <v>1939</v>
      </c>
    </row>
    <row r="6075" spans="1:34" ht="14.4">
      <c r="A6075" s="27" t="str">
        <f>VLOOKUP(C6075,'user list'!A:B,2,0)</f>
        <v>CGSD</v>
      </c>
      <c r="B6075" s="172">
        <v>45812.744027777779</v>
      </c>
      <c r="C6075" s="69" t="s">
        <v>200</v>
      </c>
      <c r="D6075" s="69" t="s">
        <v>1937</v>
      </c>
      <c r="E6075" s="69" t="s">
        <v>1636</v>
      </c>
      <c r="F6075" s="69">
        <v>1883</v>
      </c>
      <c r="G6075" s="69" t="s">
        <v>1939</v>
      </c>
      <c r="L6075" s="73"/>
      <c r="M6075" s="73"/>
    </row>
    <row r="6076" spans="1:34" ht="14.4">
      <c r="A6076" s="27" t="str">
        <f>VLOOKUP(C6076,'user list'!A:B,2,0)</f>
        <v>CGSD</v>
      </c>
      <c r="B6076" s="172">
        <v>45812.744062500002</v>
      </c>
      <c r="C6076" s="69" t="s">
        <v>200</v>
      </c>
      <c r="D6076" s="69" t="s">
        <v>1937</v>
      </c>
      <c r="E6076" s="69" t="s">
        <v>2535</v>
      </c>
      <c r="F6076" s="69">
        <v>1886</v>
      </c>
      <c r="G6076" s="69" t="s">
        <v>1939</v>
      </c>
    </row>
    <row r="6077" spans="1:34" ht="14.4">
      <c r="A6077" s="27" t="str">
        <f>VLOOKUP(C6077,'user list'!A:B,2,0)</f>
        <v>CGSD</v>
      </c>
      <c r="B6077" s="172">
        <v>45812.744074074071</v>
      </c>
      <c r="C6077" s="69" t="s">
        <v>200</v>
      </c>
      <c r="D6077" s="69" t="s">
        <v>1937</v>
      </c>
      <c r="E6077" s="69" t="s">
        <v>2528</v>
      </c>
      <c r="F6077" s="69">
        <v>1870</v>
      </c>
      <c r="G6077" s="69" t="s">
        <v>1939</v>
      </c>
    </row>
    <row r="6078" spans="1:34" ht="14.4">
      <c r="A6078" s="27" t="str">
        <f>VLOOKUP(C6078,'user list'!A:B,2,0)</f>
        <v>OCM</v>
      </c>
      <c r="B6078" s="172">
        <v>45812.74591435185</v>
      </c>
      <c r="C6078" s="69" t="s">
        <v>232</v>
      </c>
      <c r="D6078" s="69" t="s">
        <v>1937</v>
      </c>
      <c r="E6078" s="69" t="s">
        <v>2039</v>
      </c>
      <c r="F6078" s="69">
        <v>1874</v>
      </c>
      <c r="G6078" s="69" t="s">
        <v>1939</v>
      </c>
    </row>
    <row r="6079" spans="1:34" ht="14.4">
      <c r="A6079" s="27" t="str">
        <f>VLOOKUP(C6079,'user list'!A:B,2,0)</f>
        <v>OCM</v>
      </c>
      <c r="B6079" s="172">
        <v>45812.746539351851</v>
      </c>
      <c r="C6079" s="69" t="s">
        <v>232</v>
      </c>
      <c r="D6079" s="69" t="s">
        <v>1937</v>
      </c>
      <c r="E6079" s="69" t="s">
        <v>2039</v>
      </c>
      <c r="F6079" s="69">
        <v>1874</v>
      </c>
      <c r="G6079" s="69" t="s">
        <v>1947</v>
      </c>
    </row>
    <row r="6080" spans="1:34" ht="14.4">
      <c r="A6080" s="27" t="str">
        <f>VLOOKUP(C6080,'user list'!A:B,2,0)</f>
        <v>OCM</v>
      </c>
      <c r="B6080" s="172">
        <v>45812.746539351851</v>
      </c>
      <c r="C6080" s="69" t="s">
        <v>232</v>
      </c>
      <c r="D6080" s="69" t="s">
        <v>1937</v>
      </c>
      <c r="E6080" s="69" t="s">
        <v>2039</v>
      </c>
      <c r="F6080" s="69">
        <v>1874</v>
      </c>
      <c r="G6080" s="69" t="s">
        <v>1948</v>
      </c>
    </row>
    <row r="6081" spans="1:33" ht="14.4">
      <c r="A6081" s="27" t="str">
        <f>VLOOKUP(C6081,'user list'!A:B,2,0)</f>
        <v>OCM</v>
      </c>
      <c r="B6081" s="172">
        <v>45812.746550925927</v>
      </c>
      <c r="C6081" s="69" t="s">
        <v>232</v>
      </c>
      <c r="D6081" s="69" t="s">
        <v>1937</v>
      </c>
      <c r="E6081" s="69" t="s">
        <v>2039</v>
      </c>
      <c r="F6081" s="69">
        <v>1874</v>
      </c>
      <c r="G6081" s="69" t="s">
        <v>1939</v>
      </c>
    </row>
    <row r="6082" spans="1:33" ht="14.4">
      <c r="A6082" s="27" t="str">
        <f>VLOOKUP(C6082,'user list'!A:B,2,0)</f>
        <v>Admin</v>
      </c>
      <c r="B6082" s="172">
        <v>45812.746550925927</v>
      </c>
      <c r="C6082" s="69" t="s">
        <v>186</v>
      </c>
      <c r="D6082" s="69" t="s">
        <v>1937</v>
      </c>
      <c r="E6082" s="69" t="s">
        <v>2039</v>
      </c>
      <c r="F6082" s="69">
        <v>1874</v>
      </c>
      <c r="G6082" s="69" t="s">
        <v>1948</v>
      </c>
      <c r="L6082" s="73"/>
      <c r="M6082" s="73"/>
    </row>
    <row r="6083" spans="1:33" ht="14.4">
      <c r="A6083" s="27" t="str">
        <f>VLOOKUP(C6083,'user list'!A:B,2,0)</f>
        <v>OCM</v>
      </c>
      <c r="B6083" s="172">
        <v>45812.747037037036</v>
      </c>
      <c r="C6083" s="69" t="s">
        <v>232</v>
      </c>
      <c r="D6083" s="69" t="s">
        <v>1937</v>
      </c>
      <c r="E6083" s="69" t="s">
        <v>2481</v>
      </c>
      <c r="F6083" s="69">
        <v>1878</v>
      </c>
      <c r="G6083" s="69" t="s">
        <v>1939</v>
      </c>
      <c r="U6083" s="73"/>
      <c r="V6083" s="73"/>
    </row>
    <row r="6084" spans="1:33" ht="14.4">
      <c r="A6084" s="27" t="str">
        <f>VLOOKUP(C6084,'user list'!A:B,2,0)</f>
        <v>OCM</v>
      </c>
      <c r="B6084" s="172">
        <v>45812.747129629628</v>
      </c>
      <c r="C6084" s="69" t="s">
        <v>232</v>
      </c>
      <c r="D6084" s="69" t="s">
        <v>1937</v>
      </c>
      <c r="E6084" s="69" t="s">
        <v>2481</v>
      </c>
      <c r="F6084" s="69">
        <v>1878</v>
      </c>
      <c r="G6084" s="69" t="s">
        <v>1947</v>
      </c>
    </row>
    <row r="6085" spans="1:33" ht="14.4">
      <c r="A6085" s="27" t="str">
        <f>VLOOKUP(C6085,'user list'!A:B,2,0)</f>
        <v>OCM</v>
      </c>
      <c r="B6085" s="172">
        <v>45812.747129629628</v>
      </c>
      <c r="C6085" s="69" t="s">
        <v>232</v>
      </c>
      <c r="D6085" s="69" t="s">
        <v>1937</v>
      </c>
      <c r="E6085" s="69" t="s">
        <v>2481</v>
      </c>
      <c r="F6085" s="69">
        <v>1878</v>
      </c>
      <c r="G6085" s="69" t="s">
        <v>1948</v>
      </c>
    </row>
    <row r="6086" spans="1:33" ht="14.4">
      <c r="A6086" s="27" t="str">
        <f>VLOOKUP(C6086,'user list'!A:B,2,0)</f>
        <v>OCM</v>
      </c>
      <c r="B6086" s="172">
        <v>45812.747129629628</v>
      </c>
      <c r="C6086" s="69" t="s">
        <v>232</v>
      </c>
      <c r="D6086" s="69" t="s">
        <v>1937</v>
      </c>
      <c r="E6086" s="69" t="s">
        <v>2481</v>
      </c>
      <c r="F6086" s="69">
        <v>1878</v>
      </c>
      <c r="G6086" s="69" t="s">
        <v>1939</v>
      </c>
      <c r="L6086" s="73"/>
      <c r="M6086" s="73"/>
    </row>
    <row r="6087" spans="1:33" ht="14.4">
      <c r="A6087" s="27" t="str">
        <f>VLOOKUP(C6087,'user list'!A:B,2,0)</f>
        <v>Admin</v>
      </c>
      <c r="B6087" s="172">
        <v>45812.747141203705</v>
      </c>
      <c r="C6087" s="69" t="s">
        <v>186</v>
      </c>
      <c r="D6087" s="69" t="s">
        <v>1937</v>
      </c>
      <c r="E6087" s="69" t="s">
        <v>2481</v>
      </c>
      <c r="F6087" s="69">
        <v>1878</v>
      </c>
      <c r="G6087" s="69" t="s">
        <v>1948</v>
      </c>
      <c r="AD6087" s="74"/>
      <c r="AG6087" s="74"/>
    </row>
    <row r="6088" spans="1:33" ht="14.4">
      <c r="A6088" s="27" t="str">
        <f>VLOOKUP(C6088,'user list'!A:B,2,0)</f>
        <v>OCM</v>
      </c>
      <c r="B6088" s="172">
        <v>45812.747245370374</v>
      </c>
      <c r="C6088" s="69" t="s">
        <v>232</v>
      </c>
      <c r="D6088" s="69" t="s">
        <v>1937</v>
      </c>
      <c r="E6088" s="69" t="s">
        <v>2049</v>
      </c>
      <c r="F6088" s="69">
        <v>1885</v>
      </c>
      <c r="G6088" s="69" t="s">
        <v>1939</v>
      </c>
      <c r="L6088" s="73"/>
      <c r="M6088" s="73"/>
    </row>
    <row r="6089" spans="1:33" ht="14.4">
      <c r="A6089" s="27" t="str">
        <f>VLOOKUP(C6089,'user list'!A:B,2,0)</f>
        <v>OCM</v>
      </c>
      <c r="B6089" s="172">
        <v>45812.747372685182</v>
      </c>
      <c r="C6089" s="69" t="s">
        <v>232</v>
      </c>
      <c r="D6089" s="69" t="s">
        <v>1937</v>
      </c>
      <c r="E6089" s="69" t="s">
        <v>2049</v>
      </c>
      <c r="F6089" s="69">
        <v>1885</v>
      </c>
      <c r="G6089" s="69" t="s">
        <v>1947</v>
      </c>
    </row>
    <row r="6090" spans="1:33" ht="14.4">
      <c r="A6090" s="27" t="str">
        <f>VLOOKUP(C6090,'user list'!A:B,2,0)</f>
        <v>OCM</v>
      </c>
      <c r="B6090" s="172">
        <v>45812.747372685182</v>
      </c>
      <c r="C6090" s="69" t="s">
        <v>232</v>
      </c>
      <c r="D6090" s="69" t="s">
        <v>1937</v>
      </c>
      <c r="E6090" s="69" t="s">
        <v>2049</v>
      </c>
      <c r="F6090" s="69">
        <v>1885</v>
      </c>
      <c r="G6090" s="69" t="s">
        <v>1948</v>
      </c>
      <c r="O6090" s="73"/>
      <c r="P6090" s="73"/>
    </row>
    <row r="6091" spans="1:33" ht="14.4">
      <c r="A6091" s="27" t="str">
        <f>VLOOKUP(C6091,'user list'!A:B,2,0)</f>
        <v>OCM</v>
      </c>
      <c r="B6091" s="172">
        <v>45812.747372685182</v>
      </c>
      <c r="C6091" s="69" t="s">
        <v>232</v>
      </c>
      <c r="D6091" s="69" t="s">
        <v>1937</v>
      </c>
      <c r="E6091" s="69" t="s">
        <v>2049</v>
      </c>
      <c r="F6091" s="69">
        <v>1885</v>
      </c>
      <c r="G6091" s="69" t="s">
        <v>1939</v>
      </c>
      <c r="O6091" s="73"/>
      <c r="P6091" s="73"/>
    </row>
    <row r="6092" spans="1:33" ht="14.4">
      <c r="A6092" s="27" t="str">
        <f>VLOOKUP(C6092,'user list'!A:B,2,0)</f>
        <v>Admin</v>
      </c>
      <c r="B6092" s="172">
        <v>45812.747372685182</v>
      </c>
      <c r="C6092" s="69" t="s">
        <v>186</v>
      </c>
      <c r="D6092" s="69" t="s">
        <v>1937</v>
      </c>
      <c r="E6092" s="69" t="s">
        <v>2049</v>
      </c>
      <c r="F6092" s="69">
        <v>1885</v>
      </c>
      <c r="G6092" s="69" t="s">
        <v>1948</v>
      </c>
    </row>
    <row r="6093" spans="1:33" ht="14.4">
      <c r="A6093" s="27" t="str">
        <f>VLOOKUP(C6093,'user list'!A:B,2,0)</f>
        <v>OCAs</v>
      </c>
      <c r="B6093" s="172">
        <v>45812.757488425923</v>
      </c>
      <c r="C6093" s="69" t="s">
        <v>279</v>
      </c>
      <c r="D6093" s="69" t="s">
        <v>1937</v>
      </c>
      <c r="E6093" s="69" t="s">
        <v>2534</v>
      </c>
      <c r="F6093" s="69">
        <v>1881</v>
      </c>
      <c r="G6093" s="69" t="s">
        <v>1939</v>
      </c>
    </row>
    <row r="6094" spans="1:33" ht="14.4">
      <c r="A6094" s="27" t="str">
        <f>VLOOKUP(C6094,'user list'!A:B,2,0)</f>
        <v>OCAs</v>
      </c>
      <c r="B6094" s="172">
        <v>45812.769259259258</v>
      </c>
      <c r="C6094" s="69" t="s">
        <v>279</v>
      </c>
      <c r="D6094" s="69" t="s">
        <v>1937</v>
      </c>
      <c r="E6094" s="69" t="s">
        <v>2525</v>
      </c>
      <c r="F6094" s="69">
        <v>1867</v>
      </c>
      <c r="G6094" s="69" t="s">
        <v>1939</v>
      </c>
      <c r="R6094" s="73"/>
      <c r="S6094" s="73"/>
    </row>
    <row r="6095" spans="1:33" ht="14.4">
      <c r="A6095" s="27" t="str">
        <f>VLOOKUP(C6095,'user list'!A:B,2,0)</f>
        <v>OCAs</v>
      </c>
      <c r="B6095" s="172">
        <v>45812.76935185185</v>
      </c>
      <c r="C6095" s="69" t="s">
        <v>279</v>
      </c>
      <c r="D6095" s="69" t="s">
        <v>1937</v>
      </c>
      <c r="E6095" s="69" t="s">
        <v>1636</v>
      </c>
      <c r="F6095" s="69">
        <v>1883</v>
      </c>
      <c r="G6095" s="69" t="s">
        <v>1939</v>
      </c>
    </row>
    <row r="6096" spans="1:33" ht="14.4">
      <c r="A6096" s="27" t="str">
        <f>VLOOKUP(C6096,'user list'!A:B,2,0)</f>
        <v>OCAs</v>
      </c>
      <c r="B6096" s="172">
        <v>45812.769548611112</v>
      </c>
      <c r="C6096" s="69" t="s">
        <v>279</v>
      </c>
      <c r="D6096" s="69" t="s">
        <v>1937</v>
      </c>
      <c r="E6096" s="69" t="s">
        <v>2534</v>
      </c>
      <c r="F6096" s="69">
        <v>1881</v>
      </c>
      <c r="G6096" s="69" t="s">
        <v>1939</v>
      </c>
    </row>
    <row r="6097" spans="1:33" ht="14.4">
      <c r="A6097" s="27" t="str">
        <f>VLOOKUP(C6097,'user list'!A:B,2,0)</f>
        <v>OCAs</v>
      </c>
      <c r="B6097" s="172">
        <v>45812.769895833335</v>
      </c>
      <c r="C6097" s="69" t="s">
        <v>279</v>
      </c>
      <c r="D6097" s="69" t="s">
        <v>1937</v>
      </c>
      <c r="E6097" s="69" t="s">
        <v>2534</v>
      </c>
      <c r="F6097" s="69">
        <v>1881</v>
      </c>
      <c r="G6097" s="69" t="s">
        <v>1949</v>
      </c>
      <c r="U6097" s="74"/>
      <c r="X6097" s="74"/>
    </row>
    <row r="6098" spans="1:33" ht="14.4">
      <c r="A6098" s="27" t="str">
        <f>VLOOKUP(C6098,'user list'!A:B,2,0)</f>
        <v>OCAs</v>
      </c>
      <c r="B6098" s="172">
        <v>45812.770451388889</v>
      </c>
      <c r="C6098" s="69" t="s">
        <v>279</v>
      </c>
      <c r="D6098" s="69" t="s">
        <v>1937</v>
      </c>
      <c r="E6098" s="69" t="s">
        <v>2534</v>
      </c>
      <c r="F6098" s="69">
        <v>1881</v>
      </c>
      <c r="G6098" s="69" t="s">
        <v>1947</v>
      </c>
      <c r="L6098" s="73"/>
      <c r="M6098" s="73"/>
    </row>
    <row r="6099" spans="1:33" ht="14.4">
      <c r="A6099" s="27" t="str">
        <f>VLOOKUP(C6099,'user list'!A:B,2,0)</f>
        <v>OCAs</v>
      </c>
      <c r="B6099" s="172">
        <v>45812.770451388889</v>
      </c>
      <c r="C6099" s="69" t="s">
        <v>279</v>
      </c>
      <c r="D6099" s="69" t="s">
        <v>1937</v>
      </c>
      <c r="E6099" s="69" t="s">
        <v>2534</v>
      </c>
      <c r="F6099" s="69">
        <v>1881</v>
      </c>
      <c r="G6099" s="69" t="s">
        <v>1948</v>
      </c>
      <c r="L6099" s="73"/>
      <c r="M6099" s="73"/>
    </row>
    <row r="6100" spans="1:33" ht="14.4">
      <c r="A6100" s="27" t="str">
        <f>VLOOKUP(C6100,'user list'!A:B,2,0)</f>
        <v>OCAs</v>
      </c>
      <c r="B6100" s="172">
        <v>45812.770451388889</v>
      </c>
      <c r="C6100" s="69" t="s">
        <v>279</v>
      </c>
      <c r="D6100" s="69" t="s">
        <v>1937</v>
      </c>
      <c r="E6100" s="69" t="s">
        <v>2534</v>
      </c>
      <c r="F6100" s="69">
        <v>1881</v>
      </c>
      <c r="G6100" s="69" t="s">
        <v>1939</v>
      </c>
      <c r="R6100" s="73"/>
      <c r="S6100" s="73"/>
    </row>
    <row r="6101" spans="1:33" ht="14.4">
      <c r="A6101" s="27" t="str">
        <f>VLOOKUP(C6101,'user list'!A:B,2,0)</f>
        <v>Admin</v>
      </c>
      <c r="B6101" s="172">
        <v>45812.770462962966</v>
      </c>
      <c r="C6101" s="69" t="s">
        <v>186</v>
      </c>
      <c r="D6101" s="69" t="s">
        <v>1937</v>
      </c>
      <c r="E6101" s="69" t="s">
        <v>2534</v>
      </c>
      <c r="F6101" s="69">
        <v>1881</v>
      </c>
      <c r="G6101" s="69" t="s">
        <v>1948</v>
      </c>
    </row>
    <row r="6102" spans="1:33" ht="14.4">
      <c r="A6102" s="27" t="str">
        <f>VLOOKUP(C6102,'user list'!A:B,2,0)</f>
        <v>OCAs</v>
      </c>
      <c r="B6102" s="172">
        <v>45812.770474537036</v>
      </c>
      <c r="C6102" s="69" t="s">
        <v>279</v>
      </c>
      <c r="D6102" s="69" t="s">
        <v>1937</v>
      </c>
      <c r="E6102" s="69" t="s">
        <v>2525</v>
      </c>
      <c r="F6102" s="69">
        <v>1867</v>
      </c>
      <c r="G6102" s="69" t="s">
        <v>1939</v>
      </c>
    </row>
    <row r="6103" spans="1:33" ht="14.4">
      <c r="A6103" s="27" t="str">
        <f>VLOOKUP(C6103,'user list'!A:B,2,0)</f>
        <v>OCAs</v>
      </c>
      <c r="B6103" s="172">
        <v>45812.770543981482</v>
      </c>
      <c r="C6103" s="69" t="s">
        <v>279</v>
      </c>
      <c r="D6103" s="69" t="s">
        <v>1937</v>
      </c>
      <c r="E6103" s="69" t="s">
        <v>2525</v>
      </c>
      <c r="F6103" s="69">
        <v>1867</v>
      </c>
      <c r="G6103" s="69" t="s">
        <v>1949</v>
      </c>
      <c r="AD6103" s="74"/>
      <c r="AG6103" s="74"/>
    </row>
    <row r="6104" spans="1:33" ht="14.4">
      <c r="A6104" s="27" t="str">
        <f>VLOOKUP(C6104,'user list'!A:B,2,0)</f>
        <v>OCAs</v>
      </c>
      <c r="B6104" s="172">
        <v>45812.770671296297</v>
      </c>
      <c r="C6104" s="69" t="s">
        <v>279</v>
      </c>
      <c r="D6104" s="69" t="s">
        <v>1937</v>
      </c>
      <c r="E6104" s="69" t="s">
        <v>2525</v>
      </c>
      <c r="F6104" s="69">
        <v>1867</v>
      </c>
      <c r="G6104" s="69" t="s">
        <v>1949</v>
      </c>
      <c r="L6104" s="73"/>
      <c r="M6104" s="73"/>
    </row>
    <row r="6105" spans="1:33" ht="14.4">
      <c r="A6105" s="27" t="str">
        <f>VLOOKUP(C6105,'user list'!A:B,2,0)</f>
        <v>OCAs</v>
      </c>
      <c r="B6105" s="172">
        <v>45812.770960648151</v>
      </c>
      <c r="C6105" s="69" t="s">
        <v>279</v>
      </c>
      <c r="D6105" s="69" t="s">
        <v>1937</v>
      </c>
      <c r="E6105" s="69" t="s">
        <v>1636</v>
      </c>
      <c r="F6105" s="69">
        <v>1883</v>
      </c>
      <c r="G6105" s="69" t="s">
        <v>1939</v>
      </c>
    </row>
    <row r="6106" spans="1:33" ht="14.4">
      <c r="A6106" s="27" t="str">
        <f>VLOOKUP(C6106,'user list'!A:B,2,0)</f>
        <v>OCAs</v>
      </c>
      <c r="B6106" s="172">
        <v>45812.77103009259</v>
      </c>
      <c r="C6106" s="69" t="s">
        <v>279</v>
      </c>
      <c r="D6106" s="69" t="s">
        <v>1937</v>
      </c>
      <c r="E6106" s="69" t="s">
        <v>2525</v>
      </c>
      <c r="F6106" s="69">
        <v>1867</v>
      </c>
      <c r="G6106" s="69" t="s">
        <v>1939</v>
      </c>
      <c r="O6106" s="73"/>
      <c r="P6106" s="73"/>
    </row>
    <row r="6107" spans="1:33" ht="14.4">
      <c r="A6107" s="27" t="str">
        <f>VLOOKUP(C6107,'user list'!A:B,2,0)</f>
        <v>OCAs</v>
      </c>
      <c r="B6107" s="172">
        <v>45812.771087962959</v>
      </c>
      <c r="C6107" s="69" t="s">
        <v>279</v>
      </c>
      <c r="D6107" s="69" t="s">
        <v>1937</v>
      </c>
      <c r="E6107" s="69" t="s">
        <v>1636</v>
      </c>
      <c r="F6107" s="69">
        <v>1883</v>
      </c>
      <c r="G6107" s="69" t="s">
        <v>1939</v>
      </c>
      <c r="O6107" s="73"/>
      <c r="P6107" s="73"/>
    </row>
    <row r="6108" spans="1:33" ht="14.4">
      <c r="A6108" s="27" t="str">
        <f>VLOOKUP(C6108,'user list'!A:B,2,0)</f>
        <v>OCAs</v>
      </c>
      <c r="B6108" s="172">
        <v>45812.771145833336</v>
      </c>
      <c r="C6108" s="69" t="s">
        <v>279</v>
      </c>
      <c r="D6108" s="69" t="s">
        <v>1937</v>
      </c>
      <c r="E6108" s="69" t="s">
        <v>1636</v>
      </c>
      <c r="F6108" s="69">
        <v>1883</v>
      </c>
      <c r="G6108" s="69" t="s">
        <v>1949</v>
      </c>
    </row>
    <row r="6109" spans="1:33" ht="14.4">
      <c r="A6109" s="27" t="str">
        <f>VLOOKUP(C6109,'user list'!A:B,2,0)</f>
        <v>OCAs</v>
      </c>
      <c r="B6109" s="172">
        <v>45812.772337962961</v>
      </c>
      <c r="C6109" s="69" t="s">
        <v>279</v>
      </c>
      <c r="D6109" s="69" t="s">
        <v>1937</v>
      </c>
      <c r="E6109" s="69" t="s">
        <v>2525</v>
      </c>
      <c r="F6109" s="69">
        <v>1867</v>
      </c>
      <c r="G6109" s="69" t="s">
        <v>1939</v>
      </c>
    </row>
    <row r="6110" spans="1:33" ht="14.4">
      <c r="A6110" s="27" t="str">
        <f>VLOOKUP(C6110,'user list'!A:B,2,0)</f>
        <v>OCAs</v>
      </c>
      <c r="B6110" s="172">
        <v>45812.772465277776</v>
      </c>
      <c r="C6110" s="69" t="s">
        <v>279</v>
      </c>
      <c r="D6110" s="69" t="s">
        <v>1937</v>
      </c>
      <c r="E6110" s="69" t="s">
        <v>2525</v>
      </c>
      <c r="F6110" s="69">
        <v>1867</v>
      </c>
      <c r="G6110" s="69" t="s">
        <v>1947</v>
      </c>
    </row>
    <row r="6111" spans="1:33" ht="14.4">
      <c r="A6111" s="27" t="str">
        <f>VLOOKUP(C6111,'user list'!A:B,2,0)</f>
        <v>OCAs</v>
      </c>
      <c r="B6111" s="172">
        <v>45812.772465277776</v>
      </c>
      <c r="C6111" s="69" t="s">
        <v>279</v>
      </c>
      <c r="D6111" s="69" t="s">
        <v>1937</v>
      </c>
      <c r="E6111" s="69" t="s">
        <v>2525</v>
      </c>
      <c r="F6111" s="69">
        <v>1867</v>
      </c>
      <c r="G6111" s="69" t="s">
        <v>1948</v>
      </c>
      <c r="AD6111" s="73"/>
      <c r="AE6111" s="73"/>
    </row>
    <row r="6112" spans="1:33" ht="14.4">
      <c r="A6112" s="27" t="str">
        <f>VLOOKUP(C6112,'user list'!A:B,2,0)</f>
        <v>OCAs</v>
      </c>
      <c r="B6112" s="172">
        <v>45812.772465277776</v>
      </c>
      <c r="C6112" s="69" t="s">
        <v>279</v>
      </c>
      <c r="D6112" s="69" t="s">
        <v>1937</v>
      </c>
      <c r="E6112" s="69" t="s">
        <v>2525</v>
      </c>
      <c r="F6112" s="69">
        <v>1867</v>
      </c>
      <c r="G6112" s="69" t="s">
        <v>1939</v>
      </c>
    </row>
    <row r="6113" spans="1:30" ht="14.4">
      <c r="A6113" s="27" t="str">
        <f>VLOOKUP(C6113,'user list'!A:B,2,0)</f>
        <v>Admin</v>
      </c>
      <c r="B6113" s="172">
        <v>45812.772465277776</v>
      </c>
      <c r="C6113" s="69" t="s">
        <v>186</v>
      </c>
      <c r="D6113" s="69" t="s">
        <v>1937</v>
      </c>
      <c r="E6113" s="69" t="s">
        <v>2525</v>
      </c>
      <c r="F6113" s="69">
        <v>1867</v>
      </c>
      <c r="G6113" s="69" t="s">
        <v>1948</v>
      </c>
      <c r="L6113" s="73"/>
      <c r="M6113" s="73"/>
    </row>
    <row r="6114" spans="1:30" ht="14.4">
      <c r="A6114" s="27" t="str">
        <f>VLOOKUP(C6114,'user list'!A:B,2,0)</f>
        <v>OCAs</v>
      </c>
      <c r="B6114" s="172">
        <v>45812.772488425922</v>
      </c>
      <c r="C6114" s="69" t="s">
        <v>279</v>
      </c>
      <c r="D6114" s="69" t="s">
        <v>1937</v>
      </c>
      <c r="E6114" s="69" t="s">
        <v>1636</v>
      </c>
      <c r="F6114" s="69">
        <v>1883</v>
      </c>
      <c r="G6114" s="69" t="s">
        <v>1939</v>
      </c>
    </row>
    <row r="6115" spans="1:30" ht="14.4">
      <c r="A6115" s="27" t="str">
        <f>VLOOKUP(C6115,'user list'!A:B,2,0)</f>
        <v>OCAs</v>
      </c>
      <c r="B6115" s="172">
        <v>45812.772581018522</v>
      </c>
      <c r="C6115" s="69" t="s">
        <v>279</v>
      </c>
      <c r="D6115" s="69" t="s">
        <v>1937</v>
      </c>
      <c r="E6115" s="69" t="s">
        <v>1636</v>
      </c>
      <c r="F6115" s="69">
        <v>1883</v>
      </c>
      <c r="G6115" s="69" t="s">
        <v>1947</v>
      </c>
      <c r="AA6115" s="74"/>
      <c r="AD6115" s="74"/>
    </row>
    <row r="6116" spans="1:30" ht="14.4">
      <c r="A6116" s="27" t="str">
        <f>VLOOKUP(C6116,'user list'!A:B,2,0)</f>
        <v>OCAs</v>
      </c>
      <c r="B6116" s="172">
        <v>45812.772581018522</v>
      </c>
      <c r="C6116" s="69" t="s">
        <v>279</v>
      </c>
      <c r="D6116" s="69" t="s">
        <v>1937</v>
      </c>
      <c r="E6116" s="69" t="s">
        <v>1636</v>
      </c>
      <c r="F6116" s="69">
        <v>1883</v>
      </c>
      <c r="G6116" s="69" t="s">
        <v>1948</v>
      </c>
      <c r="L6116" s="73"/>
      <c r="M6116" s="73"/>
    </row>
    <row r="6117" spans="1:30" ht="14.4">
      <c r="A6117" s="27" t="str">
        <f>VLOOKUP(C6117,'user list'!A:B,2,0)</f>
        <v>OCAs</v>
      </c>
      <c r="B6117" s="172">
        <v>45812.772581018522</v>
      </c>
      <c r="C6117" s="69" t="s">
        <v>279</v>
      </c>
      <c r="D6117" s="69" t="s">
        <v>1937</v>
      </c>
      <c r="E6117" s="69" t="s">
        <v>1636</v>
      </c>
      <c r="F6117" s="69">
        <v>1883</v>
      </c>
      <c r="G6117" s="69" t="s">
        <v>1939</v>
      </c>
      <c r="L6117" s="73"/>
      <c r="M6117" s="73"/>
    </row>
    <row r="6118" spans="1:30" ht="14.4">
      <c r="A6118" s="27" t="str">
        <f>VLOOKUP(C6118,'user list'!A:B,2,0)</f>
        <v>Admin</v>
      </c>
      <c r="B6118" s="172">
        <v>45812.772581018522</v>
      </c>
      <c r="C6118" s="69" t="s">
        <v>186</v>
      </c>
      <c r="D6118" s="69" t="s">
        <v>1937</v>
      </c>
      <c r="E6118" s="69" t="s">
        <v>1636</v>
      </c>
      <c r="F6118" s="69">
        <v>1883</v>
      </c>
      <c r="G6118" s="69" t="s">
        <v>1948</v>
      </c>
      <c r="R6118" s="73"/>
      <c r="S6118" s="73"/>
    </row>
    <row r="6119" spans="1:30" ht="14.4">
      <c r="A6119" s="27" t="str">
        <f>VLOOKUP(C6119,'user list'!A:B,2,0)</f>
        <v>OCAs</v>
      </c>
      <c r="B6119" s="172">
        <v>45812.772604166668</v>
      </c>
      <c r="C6119" s="69" t="s">
        <v>279</v>
      </c>
      <c r="D6119" s="69" t="s">
        <v>1937</v>
      </c>
      <c r="E6119" s="69" t="s">
        <v>1427</v>
      </c>
      <c r="F6119" s="69">
        <v>1732</v>
      </c>
      <c r="G6119" s="69" t="s">
        <v>1939</v>
      </c>
    </row>
    <row r="6120" spans="1:30" ht="14.4">
      <c r="A6120" s="27" t="str">
        <f>VLOOKUP(C6120,'user list'!A:B,2,0)</f>
        <v>OCAs</v>
      </c>
      <c r="B6120" s="172">
        <v>45812.772696759261</v>
      </c>
      <c r="C6120" s="69" t="s">
        <v>279</v>
      </c>
      <c r="D6120" s="69" t="s">
        <v>1937</v>
      </c>
      <c r="E6120" s="69" t="s">
        <v>1427</v>
      </c>
      <c r="F6120" s="69">
        <v>1732</v>
      </c>
      <c r="G6120" s="69" t="s">
        <v>1949</v>
      </c>
    </row>
    <row r="6121" spans="1:30" ht="14.4">
      <c r="A6121" s="27" t="str">
        <f>VLOOKUP(C6121,'user list'!A:B,2,0)</f>
        <v>OCAs</v>
      </c>
      <c r="B6121" s="172">
        <v>45812.772881944446</v>
      </c>
      <c r="C6121" s="69" t="s">
        <v>279</v>
      </c>
      <c r="D6121" s="69" t="s">
        <v>1937</v>
      </c>
      <c r="E6121" s="69" t="s">
        <v>1427</v>
      </c>
      <c r="F6121" s="69">
        <v>1732</v>
      </c>
      <c r="G6121" s="69" t="s">
        <v>1947</v>
      </c>
    </row>
    <row r="6122" spans="1:30" ht="14.4">
      <c r="A6122" s="27" t="str">
        <f>VLOOKUP(C6122,'user list'!A:B,2,0)</f>
        <v>OCAs</v>
      </c>
      <c r="B6122" s="172">
        <v>45812.772881944446</v>
      </c>
      <c r="C6122" s="69" t="s">
        <v>279</v>
      </c>
      <c r="D6122" s="69" t="s">
        <v>1937</v>
      </c>
      <c r="E6122" s="69" t="s">
        <v>1427</v>
      </c>
      <c r="F6122" s="69">
        <v>1732</v>
      </c>
      <c r="G6122" s="69" t="s">
        <v>1948</v>
      </c>
    </row>
    <row r="6123" spans="1:30" ht="14.4">
      <c r="A6123" s="27" t="str">
        <f>VLOOKUP(C6123,'user list'!A:B,2,0)</f>
        <v>OCAs</v>
      </c>
      <c r="B6123" s="172">
        <v>45812.772881944446</v>
      </c>
      <c r="C6123" s="69" t="s">
        <v>279</v>
      </c>
      <c r="D6123" s="69" t="s">
        <v>1937</v>
      </c>
      <c r="E6123" s="69" t="s">
        <v>1427</v>
      </c>
      <c r="F6123" s="69">
        <v>1732</v>
      </c>
      <c r="G6123" s="69" t="s">
        <v>1939</v>
      </c>
    </row>
    <row r="6124" spans="1:30" ht="14.4">
      <c r="A6124" s="27" t="str">
        <f>VLOOKUP(C6124,'user list'!A:B,2,0)</f>
        <v>Admin</v>
      </c>
      <c r="B6124" s="172">
        <v>45812.772881944446</v>
      </c>
      <c r="C6124" s="69" t="s">
        <v>186</v>
      </c>
      <c r="D6124" s="69" t="s">
        <v>1937</v>
      </c>
      <c r="E6124" s="69" t="s">
        <v>1427</v>
      </c>
      <c r="F6124" s="69">
        <v>1732</v>
      </c>
      <c r="G6124" s="69" t="s">
        <v>1948</v>
      </c>
      <c r="AA6124" s="74"/>
      <c r="AD6124" s="74"/>
    </row>
    <row r="6125" spans="1:30" ht="14.4">
      <c r="A6125" s="27" t="str">
        <f>VLOOKUP(C6125,'user list'!A:B,2,0)</f>
        <v>OCAs</v>
      </c>
      <c r="B6125" s="172">
        <v>45812.772974537038</v>
      </c>
      <c r="C6125" s="69" t="s">
        <v>279</v>
      </c>
      <c r="D6125" s="69" t="s">
        <v>1937</v>
      </c>
      <c r="E6125" s="69" t="s">
        <v>2532</v>
      </c>
      <c r="F6125" s="69">
        <v>1875</v>
      </c>
      <c r="G6125" s="69" t="s">
        <v>1939</v>
      </c>
      <c r="L6125" s="73"/>
      <c r="M6125" s="73"/>
    </row>
    <row r="6126" spans="1:30" ht="14.4">
      <c r="A6126" s="27" t="str">
        <f>VLOOKUP(C6126,'user list'!A:B,2,0)</f>
        <v>OCAs</v>
      </c>
      <c r="B6126" s="172">
        <v>45812.773009259261</v>
      </c>
      <c r="C6126" s="69" t="s">
        <v>279</v>
      </c>
      <c r="D6126" s="69" t="s">
        <v>1937</v>
      </c>
      <c r="E6126" s="69" t="s">
        <v>2519</v>
      </c>
      <c r="F6126" s="69">
        <v>1861</v>
      </c>
      <c r="G6126" s="69" t="s">
        <v>1939</v>
      </c>
      <c r="L6126" s="73"/>
      <c r="M6126" s="73"/>
    </row>
    <row r="6127" spans="1:30" ht="14.4">
      <c r="A6127" s="27" t="str">
        <f>VLOOKUP(C6127,'user list'!A:B,2,0)</f>
        <v>OCAs</v>
      </c>
      <c r="B6127" s="172">
        <v>45812.773032407407</v>
      </c>
      <c r="C6127" s="69" t="s">
        <v>279</v>
      </c>
      <c r="D6127" s="69" t="s">
        <v>1937</v>
      </c>
      <c r="E6127" s="69" t="s">
        <v>2517</v>
      </c>
      <c r="F6127" s="69">
        <v>1860</v>
      </c>
      <c r="G6127" s="69" t="s">
        <v>1939</v>
      </c>
      <c r="R6127" s="73"/>
      <c r="S6127" s="73"/>
    </row>
    <row r="6128" spans="1:30" ht="14.4">
      <c r="A6128" s="27" t="str">
        <f>VLOOKUP(C6128,'user list'!A:B,2,0)</f>
        <v>OCAs</v>
      </c>
      <c r="B6128" s="172">
        <v>45812.773043981484</v>
      </c>
      <c r="C6128" s="69" t="s">
        <v>279</v>
      </c>
      <c r="D6128" s="69" t="s">
        <v>1937</v>
      </c>
      <c r="E6128" s="69" t="s">
        <v>2519</v>
      </c>
      <c r="F6128" s="69">
        <v>1861</v>
      </c>
      <c r="G6128" s="69" t="s">
        <v>1939</v>
      </c>
    </row>
    <row r="6129" spans="1:45" ht="14.4">
      <c r="A6129" s="27" t="str">
        <f>VLOOKUP(C6129,'user list'!A:B,2,0)</f>
        <v>OCAs</v>
      </c>
      <c r="B6129" s="172">
        <v>45812.773101851853</v>
      </c>
      <c r="C6129" s="69" t="s">
        <v>279</v>
      </c>
      <c r="D6129" s="69" t="s">
        <v>1937</v>
      </c>
      <c r="E6129" s="69" t="s">
        <v>2517</v>
      </c>
      <c r="F6129" s="69">
        <v>1860</v>
      </c>
      <c r="G6129" s="69" t="s">
        <v>1939</v>
      </c>
    </row>
    <row r="6130" spans="1:45" ht="14.4">
      <c r="A6130" s="27" t="str">
        <f>VLOOKUP(C6130,'user list'!A:B,2,0)</f>
        <v>OCAs</v>
      </c>
      <c r="B6130" s="172">
        <v>45812.773298611108</v>
      </c>
      <c r="C6130" s="69" t="s">
        <v>279</v>
      </c>
      <c r="D6130" s="69" t="s">
        <v>1937</v>
      </c>
      <c r="E6130" s="69" t="s">
        <v>2532</v>
      </c>
      <c r="F6130" s="69">
        <v>1875</v>
      </c>
      <c r="G6130" s="69" t="s">
        <v>1939</v>
      </c>
    </row>
    <row r="6131" spans="1:45" ht="14.4">
      <c r="A6131" s="27" t="str">
        <f>VLOOKUP(C6131,'user list'!A:B,2,0)</f>
        <v>OCAs</v>
      </c>
      <c r="B6131" s="172">
        <v>45812.775648148148</v>
      </c>
      <c r="C6131" s="69" t="s">
        <v>279</v>
      </c>
      <c r="D6131" s="69" t="s">
        <v>1937</v>
      </c>
      <c r="E6131" s="69" t="s">
        <v>2517</v>
      </c>
      <c r="F6131" s="69">
        <v>1860</v>
      </c>
      <c r="G6131" s="69" t="s">
        <v>1939</v>
      </c>
      <c r="R6131" s="73"/>
      <c r="S6131" s="73"/>
    </row>
    <row r="6132" spans="1:45" ht="14.4">
      <c r="A6132" s="27" t="str">
        <f>VLOOKUP(C6132,'user list'!A:B,2,0)</f>
        <v>OCAs</v>
      </c>
      <c r="B6132" s="172">
        <v>45812.776516203703</v>
      </c>
      <c r="C6132" s="69" t="s">
        <v>279</v>
      </c>
      <c r="D6132" s="69" t="s">
        <v>1937</v>
      </c>
      <c r="E6132" s="69" t="s">
        <v>2517</v>
      </c>
      <c r="F6132" s="69">
        <v>1860</v>
      </c>
      <c r="G6132" s="69" t="s">
        <v>1939</v>
      </c>
    </row>
    <row r="6133" spans="1:45" ht="14.4">
      <c r="A6133" s="27" t="str">
        <f>VLOOKUP(C6133,'user list'!A:B,2,0)</f>
        <v>OCAs</v>
      </c>
      <c r="B6133" s="172">
        <v>45812.778796296298</v>
      </c>
      <c r="C6133" s="69" t="s">
        <v>279</v>
      </c>
      <c r="D6133" s="69" t="s">
        <v>1937</v>
      </c>
      <c r="E6133" s="69" t="s">
        <v>2439</v>
      </c>
      <c r="F6133" s="69">
        <v>1444</v>
      </c>
      <c r="G6133" s="69" t="s">
        <v>1939</v>
      </c>
      <c r="O6133" s="73"/>
      <c r="P6133" s="73"/>
    </row>
    <row r="6134" spans="1:45" ht="14.4">
      <c r="A6134" s="27" t="str">
        <f>VLOOKUP(C6134,'user list'!A:B,2,0)</f>
        <v>OCAs</v>
      </c>
      <c r="B6134" s="172">
        <v>45812.778912037036</v>
      </c>
      <c r="C6134" s="69" t="s">
        <v>279</v>
      </c>
      <c r="D6134" s="69" t="s">
        <v>1937</v>
      </c>
      <c r="E6134" s="69" t="s">
        <v>1427</v>
      </c>
      <c r="F6134" s="69">
        <v>1732</v>
      </c>
      <c r="G6134" s="69" t="s">
        <v>1939</v>
      </c>
    </row>
    <row r="6135" spans="1:45" ht="14.4">
      <c r="A6135" s="27" t="str">
        <f>VLOOKUP(C6135,'user list'!A:B,2,0)</f>
        <v>OCAs</v>
      </c>
      <c r="B6135" s="172">
        <v>45812.779027777775</v>
      </c>
      <c r="C6135" s="69" t="s">
        <v>279</v>
      </c>
      <c r="D6135" s="69" t="s">
        <v>1937</v>
      </c>
      <c r="E6135" s="69" t="s">
        <v>2463</v>
      </c>
      <c r="F6135" s="69">
        <v>1760</v>
      </c>
      <c r="G6135" s="69" t="s">
        <v>1939</v>
      </c>
      <c r="AP6135" s="74"/>
      <c r="AS6135" s="74"/>
    </row>
    <row r="6136" spans="1:45" ht="14.4">
      <c r="A6136" s="27" t="str">
        <f>VLOOKUP(C6136,'user list'!A:B,2,0)</f>
        <v>OCAs</v>
      </c>
      <c r="B6136" s="172">
        <v>45812.779050925928</v>
      </c>
      <c r="C6136" s="69" t="s">
        <v>279</v>
      </c>
      <c r="D6136" s="69" t="s">
        <v>1937</v>
      </c>
      <c r="E6136" s="69" t="s">
        <v>1427</v>
      </c>
      <c r="F6136" s="69">
        <v>1732</v>
      </c>
      <c r="G6136" s="69" t="s">
        <v>1939</v>
      </c>
      <c r="L6136" s="73"/>
      <c r="M6136" s="73"/>
    </row>
    <row r="6137" spans="1:45" ht="14.4">
      <c r="A6137" s="27" t="str">
        <f>VLOOKUP(C6137,'user list'!A:B,2,0)</f>
        <v>OCAs</v>
      </c>
      <c r="B6137" s="172">
        <v>45812.779131944444</v>
      </c>
      <c r="C6137" s="69" t="s">
        <v>279</v>
      </c>
      <c r="D6137" s="69" t="s">
        <v>1937</v>
      </c>
      <c r="E6137" s="69" t="s">
        <v>2464</v>
      </c>
      <c r="F6137" s="69">
        <v>1764</v>
      </c>
      <c r="G6137" s="69" t="s">
        <v>1939</v>
      </c>
      <c r="L6137" s="73"/>
      <c r="M6137" s="73"/>
    </row>
    <row r="6138" spans="1:45" ht="14.4">
      <c r="A6138" s="27" t="str">
        <f>VLOOKUP(C6138,'user list'!A:B,2,0)</f>
        <v>OCAs</v>
      </c>
      <c r="B6138" s="172">
        <v>45812.77920138889</v>
      </c>
      <c r="C6138" s="69" t="s">
        <v>279</v>
      </c>
      <c r="D6138" s="69" t="s">
        <v>1937</v>
      </c>
      <c r="E6138" s="69" t="s">
        <v>1387</v>
      </c>
      <c r="F6138" s="69">
        <v>1770</v>
      </c>
      <c r="G6138" s="69" t="s">
        <v>1939</v>
      </c>
      <c r="O6138" s="73"/>
      <c r="P6138" s="73"/>
    </row>
    <row r="6139" spans="1:45" ht="14.4">
      <c r="A6139" s="27" t="str">
        <f>VLOOKUP(C6139,'user list'!A:B,2,0)</f>
        <v>OCAs</v>
      </c>
      <c r="B6139" s="172">
        <v>45812.77921296296</v>
      </c>
      <c r="C6139" s="69" t="s">
        <v>279</v>
      </c>
      <c r="D6139" s="69" t="s">
        <v>1937</v>
      </c>
      <c r="E6139" s="69" t="s">
        <v>2464</v>
      </c>
      <c r="F6139" s="69">
        <v>1764</v>
      </c>
      <c r="G6139" s="69" t="s">
        <v>1939</v>
      </c>
      <c r="O6139" s="73"/>
      <c r="P6139" s="73"/>
    </row>
    <row r="6140" spans="1:45" ht="14.4">
      <c r="A6140" s="27" t="str">
        <f>VLOOKUP(C6140,'user list'!A:B,2,0)</f>
        <v>OCAs</v>
      </c>
      <c r="B6140" s="172">
        <v>45812.779236111113</v>
      </c>
      <c r="C6140" s="69" t="s">
        <v>279</v>
      </c>
      <c r="D6140" s="69" t="s">
        <v>1937</v>
      </c>
      <c r="E6140" s="69" t="s">
        <v>1387</v>
      </c>
      <c r="F6140" s="69">
        <v>1770</v>
      </c>
      <c r="G6140" s="69" t="s">
        <v>1939</v>
      </c>
    </row>
    <row r="6141" spans="1:45" ht="14.4">
      <c r="A6141" s="27" t="str">
        <f>VLOOKUP(C6141,'user list'!A:B,2,0)</f>
        <v>OCAs</v>
      </c>
      <c r="B6141" s="172">
        <v>45812.77925925926</v>
      </c>
      <c r="C6141" s="69" t="s">
        <v>279</v>
      </c>
      <c r="D6141" s="69" t="s">
        <v>1937</v>
      </c>
      <c r="E6141" s="69" t="s">
        <v>2478</v>
      </c>
      <c r="F6141" s="69">
        <v>1792</v>
      </c>
      <c r="G6141" s="69" t="s">
        <v>1939</v>
      </c>
    </row>
    <row r="6142" spans="1:45" ht="14.4">
      <c r="A6142" s="27" t="str">
        <f>VLOOKUP(C6142,'user list'!A:B,2,0)</f>
        <v>OCAs</v>
      </c>
      <c r="B6142" s="172">
        <v>45812.779351851852</v>
      </c>
      <c r="C6142" s="69" t="s">
        <v>279</v>
      </c>
      <c r="D6142" s="69" t="s">
        <v>1937</v>
      </c>
      <c r="E6142" s="69" t="s">
        <v>2483</v>
      </c>
      <c r="F6142" s="69">
        <v>1805</v>
      </c>
      <c r="G6142" s="69" t="s">
        <v>1939</v>
      </c>
    </row>
    <row r="6143" spans="1:45" ht="14.4">
      <c r="A6143" s="27" t="str">
        <f>VLOOKUP(C6143,'user list'!A:B,2,0)</f>
        <v>OCAs</v>
      </c>
      <c r="B6143" s="172">
        <v>45812.779513888891</v>
      </c>
      <c r="C6143" s="69" t="s">
        <v>279</v>
      </c>
      <c r="D6143" s="69" t="s">
        <v>1937</v>
      </c>
      <c r="E6143" s="69" t="s">
        <v>2483</v>
      </c>
      <c r="F6143" s="69">
        <v>1805</v>
      </c>
      <c r="G6143" s="69" t="s">
        <v>1947</v>
      </c>
      <c r="O6143" s="73"/>
      <c r="P6143" s="73"/>
    </row>
    <row r="6144" spans="1:45" ht="14.4">
      <c r="A6144" s="27" t="str">
        <f>VLOOKUP(C6144,'user list'!A:B,2,0)</f>
        <v>OCAs</v>
      </c>
      <c r="B6144" s="172">
        <v>45812.779513888891</v>
      </c>
      <c r="C6144" s="69" t="s">
        <v>279</v>
      </c>
      <c r="D6144" s="69" t="s">
        <v>1937</v>
      </c>
      <c r="E6144" s="69" t="s">
        <v>2483</v>
      </c>
      <c r="F6144" s="69">
        <v>1805</v>
      </c>
      <c r="G6144" s="69" t="s">
        <v>1948</v>
      </c>
      <c r="O6144" s="73"/>
      <c r="P6144" s="73"/>
    </row>
    <row r="6145" spans="1:45" ht="14.4">
      <c r="A6145" s="27" t="str">
        <f>VLOOKUP(C6145,'user list'!A:B,2,0)</f>
        <v>OCAs</v>
      </c>
      <c r="B6145" s="172">
        <v>45812.779513888891</v>
      </c>
      <c r="C6145" s="69" t="s">
        <v>279</v>
      </c>
      <c r="D6145" s="69" t="s">
        <v>1937</v>
      </c>
      <c r="E6145" s="69" t="s">
        <v>2483</v>
      </c>
      <c r="F6145" s="69">
        <v>1805</v>
      </c>
      <c r="G6145" s="69" t="s">
        <v>1939</v>
      </c>
      <c r="O6145" s="73"/>
      <c r="P6145" s="73"/>
    </row>
    <row r="6146" spans="1:45" ht="14.4">
      <c r="A6146" s="27" t="str">
        <f>VLOOKUP(C6146,'user list'!A:B,2,0)</f>
        <v>Admin</v>
      </c>
      <c r="B6146" s="172">
        <v>45812.77952546296</v>
      </c>
      <c r="C6146" s="69" t="s">
        <v>186</v>
      </c>
      <c r="D6146" s="69" t="s">
        <v>1937</v>
      </c>
      <c r="E6146" s="69" t="s">
        <v>2483</v>
      </c>
      <c r="F6146" s="69">
        <v>1805</v>
      </c>
      <c r="G6146" s="69" t="s">
        <v>1948</v>
      </c>
      <c r="L6146" s="73"/>
      <c r="M6146" s="73"/>
    </row>
    <row r="6147" spans="1:45" ht="14.4">
      <c r="A6147" s="27" t="str">
        <f>VLOOKUP(C6147,'user list'!A:B,2,0)</f>
        <v>OCAs</v>
      </c>
      <c r="B6147" s="172">
        <v>45812.779548611114</v>
      </c>
      <c r="C6147" s="69" t="s">
        <v>279</v>
      </c>
      <c r="D6147" s="69" t="s">
        <v>1937</v>
      </c>
      <c r="E6147" s="69" t="s">
        <v>1974</v>
      </c>
      <c r="F6147" s="69">
        <v>1811</v>
      </c>
      <c r="G6147" s="69" t="s">
        <v>1939</v>
      </c>
      <c r="L6147" s="73"/>
      <c r="M6147" s="73"/>
    </row>
    <row r="6148" spans="1:45" ht="14.4">
      <c r="A6148" s="27" t="str">
        <f>VLOOKUP(C6148,'user list'!A:B,2,0)</f>
        <v>Admin</v>
      </c>
      <c r="B6148" s="172">
        <v>45812.779548611114</v>
      </c>
      <c r="C6148" s="69" t="s">
        <v>186</v>
      </c>
      <c r="D6148" s="69" t="s">
        <v>1937</v>
      </c>
      <c r="E6148" s="69" t="s">
        <v>2483</v>
      </c>
      <c r="F6148" s="69">
        <v>1805</v>
      </c>
      <c r="G6148" s="69" t="s">
        <v>1947</v>
      </c>
      <c r="O6148" s="73"/>
      <c r="P6148" s="73"/>
    </row>
    <row r="6149" spans="1:45" ht="14.4">
      <c r="A6149" s="27" t="str">
        <f>VLOOKUP(C6149,'user list'!A:B,2,0)</f>
        <v>Admin</v>
      </c>
      <c r="B6149" s="172">
        <v>45812.779548611114</v>
      </c>
      <c r="C6149" s="69" t="s">
        <v>186</v>
      </c>
      <c r="D6149" s="69" t="s">
        <v>1937</v>
      </c>
      <c r="E6149" s="69" t="s">
        <v>2483</v>
      </c>
      <c r="F6149" s="69">
        <v>1805</v>
      </c>
      <c r="G6149" s="69" t="s">
        <v>1948</v>
      </c>
    </row>
    <row r="6150" spans="1:45" ht="14.4">
      <c r="A6150" s="27" t="str">
        <f>VLOOKUP(C6150,'user list'!A:B,2,0)</f>
        <v>OCAs</v>
      </c>
      <c r="B6150" s="172">
        <v>45812.77957175926</v>
      </c>
      <c r="C6150" s="69" t="s">
        <v>279</v>
      </c>
      <c r="D6150" s="69" t="s">
        <v>1937</v>
      </c>
      <c r="E6150" s="69" t="s">
        <v>2001</v>
      </c>
      <c r="F6150" s="69">
        <v>1813</v>
      </c>
      <c r="G6150" s="69" t="s">
        <v>1939</v>
      </c>
      <c r="AG6150" s="73"/>
      <c r="AH6150" s="73"/>
    </row>
    <row r="6151" spans="1:45" ht="14.4">
      <c r="A6151" s="27" t="str">
        <f>VLOOKUP(C6151,'user list'!A:B,2,0)</f>
        <v>OCAs</v>
      </c>
      <c r="B6151" s="172">
        <v>45812.779594907406</v>
      </c>
      <c r="C6151" s="69" t="s">
        <v>279</v>
      </c>
      <c r="D6151" s="69" t="s">
        <v>1937</v>
      </c>
      <c r="E6151" s="69" t="s">
        <v>2039</v>
      </c>
      <c r="F6151" s="69">
        <v>1816</v>
      </c>
      <c r="G6151" s="69" t="s">
        <v>1939</v>
      </c>
    </row>
    <row r="6152" spans="1:45" ht="14.4">
      <c r="A6152" s="27" t="str">
        <f>VLOOKUP(C6152,'user list'!A:B,2,0)</f>
        <v>OCAs</v>
      </c>
      <c r="B6152" s="172">
        <v>45812.779606481483</v>
      </c>
      <c r="C6152" s="69" t="s">
        <v>279</v>
      </c>
      <c r="D6152" s="69" t="s">
        <v>1937</v>
      </c>
      <c r="E6152" s="69" t="s">
        <v>2517</v>
      </c>
      <c r="F6152" s="69">
        <v>1860</v>
      </c>
      <c r="G6152" s="69" t="s">
        <v>1939</v>
      </c>
      <c r="L6152" s="74"/>
      <c r="O6152" s="73"/>
      <c r="P6152" s="73"/>
    </row>
    <row r="6153" spans="1:45" ht="14.4">
      <c r="A6153" s="27" t="str">
        <f>VLOOKUP(C6153,'user list'!A:B,2,0)</f>
        <v>OCAs</v>
      </c>
      <c r="B6153" s="172">
        <v>45812.779629629629</v>
      </c>
      <c r="C6153" s="69" t="s">
        <v>279</v>
      </c>
      <c r="D6153" s="69" t="s">
        <v>1937</v>
      </c>
      <c r="E6153" s="69" t="s">
        <v>2519</v>
      </c>
      <c r="F6153" s="69">
        <v>1861</v>
      </c>
      <c r="G6153" s="69" t="s">
        <v>1939</v>
      </c>
    </row>
    <row r="6154" spans="1:45" ht="14.4">
      <c r="A6154" s="27" t="str">
        <f>VLOOKUP(C6154,'user list'!A:B,2,0)</f>
        <v>OCAs</v>
      </c>
      <c r="B6154" s="172">
        <v>45812.779641203706</v>
      </c>
      <c r="C6154" s="69" t="s">
        <v>279</v>
      </c>
      <c r="D6154" s="69" t="s">
        <v>1937</v>
      </c>
      <c r="E6154" s="69" t="s">
        <v>2525</v>
      </c>
      <c r="F6154" s="69">
        <v>1867</v>
      </c>
      <c r="G6154" s="69" t="s">
        <v>1939</v>
      </c>
    </row>
    <row r="6155" spans="1:45" ht="14.4">
      <c r="A6155" s="27" t="str">
        <f>VLOOKUP(C6155,'user list'!A:B,2,0)</f>
        <v>OCAs</v>
      </c>
      <c r="B6155" s="172">
        <v>45812.779699074075</v>
      </c>
      <c r="C6155" s="69" t="s">
        <v>279</v>
      </c>
      <c r="D6155" s="69" t="s">
        <v>1937</v>
      </c>
      <c r="E6155" s="69" t="s">
        <v>2532</v>
      </c>
      <c r="F6155" s="69">
        <v>1875</v>
      </c>
      <c r="G6155" s="69" t="s">
        <v>1939</v>
      </c>
    </row>
    <row r="6156" spans="1:45" ht="14.4">
      <c r="A6156" s="27" t="str">
        <f>VLOOKUP(C6156,'user list'!A:B,2,0)</f>
        <v>OCAs</v>
      </c>
      <c r="B6156" s="172">
        <v>45812.779722222222</v>
      </c>
      <c r="C6156" s="69" t="s">
        <v>279</v>
      </c>
      <c r="D6156" s="69" t="s">
        <v>1937</v>
      </c>
      <c r="E6156" s="69" t="s">
        <v>2534</v>
      </c>
      <c r="F6156" s="69">
        <v>1881</v>
      </c>
      <c r="G6156" s="69" t="s">
        <v>1939</v>
      </c>
    </row>
    <row r="6157" spans="1:45" ht="14.4">
      <c r="A6157" s="27" t="str">
        <f>VLOOKUP(C6157,'user list'!A:B,2,0)</f>
        <v>OCAs</v>
      </c>
      <c r="B6157" s="172">
        <v>45812.780069444445</v>
      </c>
      <c r="C6157" s="69" t="s">
        <v>279</v>
      </c>
      <c r="D6157" s="69" t="s">
        <v>1937</v>
      </c>
      <c r="E6157" s="69" t="s">
        <v>1636</v>
      </c>
      <c r="F6157" s="69">
        <v>1883</v>
      </c>
      <c r="G6157" s="69" t="s">
        <v>1939</v>
      </c>
    </row>
    <row r="6158" spans="1:45" ht="14.4">
      <c r="A6158" s="27" t="str">
        <f>VLOOKUP(C6158,'user list'!A:B,2,0)</f>
        <v>OCAs</v>
      </c>
      <c r="B6158" s="172">
        <v>45812.780624999999</v>
      </c>
      <c r="C6158" s="69" t="s">
        <v>279</v>
      </c>
      <c r="D6158" s="69" t="s">
        <v>1937</v>
      </c>
      <c r="E6158" s="69" t="s">
        <v>1636</v>
      </c>
      <c r="F6158" s="69">
        <v>1883</v>
      </c>
      <c r="G6158" s="69" t="s">
        <v>1939</v>
      </c>
      <c r="AP6158" s="74"/>
      <c r="AS6158" s="74"/>
    </row>
    <row r="6159" spans="1:45" ht="14.4">
      <c r="A6159" s="27" t="str">
        <f>VLOOKUP(C6159,'user list'!A:B,2,0)</f>
        <v>OCAs</v>
      </c>
      <c r="B6159" s="172">
        <v>45812.780648148146</v>
      </c>
      <c r="C6159" s="69" t="s">
        <v>279</v>
      </c>
      <c r="D6159" s="69" t="s">
        <v>1937</v>
      </c>
      <c r="E6159" s="69" t="s">
        <v>2534</v>
      </c>
      <c r="F6159" s="69">
        <v>1881</v>
      </c>
      <c r="G6159" s="69" t="s">
        <v>1939</v>
      </c>
      <c r="L6159" s="73"/>
      <c r="M6159" s="73"/>
    </row>
    <row r="6160" spans="1:45" ht="14.4">
      <c r="A6160" s="27" t="str">
        <f>VLOOKUP(C6160,'user list'!A:B,2,0)</f>
        <v>OCAs</v>
      </c>
      <c r="B6160" s="172">
        <v>45812.781863425924</v>
      </c>
      <c r="C6160" s="69" t="s">
        <v>279</v>
      </c>
      <c r="D6160" s="69" t="s">
        <v>1937</v>
      </c>
      <c r="E6160" s="69" t="s">
        <v>1636</v>
      </c>
      <c r="F6160" s="69">
        <v>1883</v>
      </c>
      <c r="G6160" s="69" t="s">
        <v>1939</v>
      </c>
      <c r="L6160" s="73"/>
      <c r="M6160" s="73"/>
    </row>
    <row r="6161" spans="1:16" ht="14.4">
      <c r="A6161" s="27" t="str">
        <f>VLOOKUP(C6161,'user list'!A:B,2,0)</f>
        <v>QCPL</v>
      </c>
      <c r="B6161" s="172">
        <v>45813.270833333336</v>
      </c>
      <c r="C6161" s="69" t="s">
        <v>268</v>
      </c>
      <c r="D6161" s="69" t="s">
        <v>1937</v>
      </c>
      <c r="E6161" s="69" t="s">
        <v>2534</v>
      </c>
      <c r="F6161" s="69">
        <v>1881</v>
      </c>
      <c r="G6161" s="69" t="s">
        <v>1939</v>
      </c>
      <c r="O6161" s="73"/>
      <c r="P6161" s="73"/>
    </row>
    <row r="6162" spans="1:16" ht="14.4">
      <c r="A6162" s="27" t="str">
        <f>VLOOKUP(C6162,'user list'!A:B,2,0)</f>
        <v>QCPL</v>
      </c>
      <c r="B6162" s="172">
        <v>45813.271631944444</v>
      </c>
      <c r="C6162" s="69" t="s">
        <v>268</v>
      </c>
      <c r="D6162" s="69" t="s">
        <v>1937</v>
      </c>
      <c r="E6162" s="69" t="s">
        <v>2534</v>
      </c>
      <c r="F6162" s="69">
        <v>1881</v>
      </c>
      <c r="G6162" s="69" t="s">
        <v>1949</v>
      </c>
    </row>
    <row r="6163" spans="1:16" ht="14.4">
      <c r="A6163" s="27" t="str">
        <f>VLOOKUP(C6163,'user list'!A:B,2,0)</f>
        <v>QCPL</v>
      </c>
      <c r="B6163" s="172">
        <v>45813.271851851852</v>
      </c>
      <c r="C6163" s="69" t="s">
        <v>268</v>
      </c>
      <c r="D6163" s="69" t="s">
        <v>1937</v>
      </c>
      <c r="E6163" s="69" t="s">
        <v>2534</v>
      </c>
      <c r="F6163" s="69">
        <v>1881</v>
      </c>
      <c r="G6163" s="69" t="s">
        <v>1949</v>
      </c>
    </row>
    <row r="6164" spans="1:16" ht="14.4">
      <c r="A6164" s="27" t="str">
        <f>VLOOKUP(C6164,'user list'!A:B,2,0)</f>
        <v>MDAD</v>
      </c>
      <c r="B6164" s="172">
        <v>45813.314837962964</v>
      </c>
      <c r="C6164" s="69" t="s">
        <v>223</v>
      </c>
      <c r="D6164" s="69" t="s">
        <v>1937</v>
      </c>
      <c r="E6164" s="69" t="s">
        <v>2534</v>
      </c>
      <c r="F6164" s="69">
        <v>1881</v>
      </c>
      <c r="G6164" s="69" t="s">
        <v>1939</v>
      </c>
    </row>
    <row r="6165" spans="1:16" ht="14.4">
      <c r="A6165" s="27" t="str">
        <f>VLOOKUP(C6165,'user list'!A:B,2,0)</f>
        <v>MDAD</v>
      </c>
      <c r="B6165" s="172">
        <v>45813.315034722225</v>
      </c>
      <c r="C6165" s="69" t="s">
        <v>223</v>
      </c>
      <c r="D6165" s="69" t="s">
        <v>1937</v>
      </c>
      <c r="E6165" s="69" t="s">
        <v>2534</v>
      </c>
      <c r="F6165" s="69">
        <v>1881</v>
      </c>
      <c r="G6165" s="69" t="s">
        <v>1947</v>
      </c>
      <c r="O6165" s="73"/>
      <c r="P6165" s="73"/>
    </row>
    <row r="6166" spans="1:16" ht="14.4">
      <c r="A6166" s="27" t="str">
        <f>VLOOKUP(C6166,'user list'!A:B,2,0)</f>
        <v>MDAD</v>
      </c>
      <c r="B6166" s="172">
        <v>45813.315034722225</v>
      </c>
      <c r="C6166" s="69" t="s">
        <v>223</v>
      </c>
      <c r="D6166" s="69" t="s">
        <v>1937</v>
      </c>
      <c r="E6166" s="69" t="s">
        <v>2534</v>
      </c>
      <c r="F6166" s="69">
        <v>1881</v>
      </c>
      <c r="G6166" s="69" t="s">
        <v>1948</v>
      </c>
      <c r="O6166" s="73"/>
      <c r="P6166" s="73"/>
    </row>
    <row r="6167" spans="1:16" ht="14.4">
      <c r="A6167" s="27" t="str">
        <f>VLOOKUP(C6167,'user list'!A:B,2,0)</f>
        <v>MDAD</v>
      </c>
      <c r="B6167" s="172">
        <v>45813.315046296295</v>
      </c>
      <c r="C6167" s="69" t="s">
        <v>223</v>
      </c>
      <c r="D6167" s="69" t="s">
        <v>1937</v>
      </c>
      <c r="E6167" s="69" t="s">
        <v>2534</v>
      </c>
      <c r="F6167" s="69">
        <v>1881</v>
      </c>
      <c r="G6167" s="69" t="s">
        <v>1939</v>
      </c>
      <c r="O6167" s="73"/>
      <c r="P6167" s="73"/>
    </row>
    <row r="6168" spans="1:16" ht="14.4">
      <c r="A6168" s="27" t="str">
        <f>VLOOKUP(C6168,'user list'!A:B,2,0)</f>
        <v>Admin</v>
      </c>
      <c r="B6168" s="172">
        <v>45813.315057870372</v>
      </c>
      <c r="C6168" s="69" t="s">
        <v>186</v>
      </c>
      <c r="D6168" s="69" t="s">
        <v>1937</v>
      </c>
      <c r="E6168" s="69" t="s">
        <v>2534</v>
      </c>
      <c r="F6168" s="69">
        <v>1881</v>
      </c>
      <c r="G6168" s="69" t="s">
        <v>1948</v>
      </c>
      <c r="O6168" s="73"/>
      <c r="P6168" s="73"/>
    </row>
    <row r="6169" spans="1:16" ht="14.4">
      <c r="A6169" s="27" t="str">
        <f>VLOOKUP(C6169,'user list'!A:B,2,0)</f>
        <v>MDAD</v>
      </c>
      <c r="B6169" s="172">
        <v>45813.31590277778</v>
      </c>
      <c r="C6169" s="69" t="s">
        <v>223</v>
      </c>
      <c r="D6169" s="69" t="s">
        <v>1937</v>
      </c>
      <c r="E6169" s="69" t="s">
        <v>2534</v>
      </c>
      <c r="F6169" s="69">
        <v>1881</v>
      </c>
      <c r="G6169" s="69" t="s">
        <v>1949</v>
      </c>
      <c r="O6169" s="73"/>
      <c r="P6169" s="73"/>
    </row>
    <row r="6170" spans="1:16" ht="14.4">
      <c r="A6170" s="27" t="str">
        <f>VLOOKUP(C6170,'user list'!A:B,2,0)</f>
        <v>SSDD</v>
      </c>
      <c r="B6170" s="172">
        <v>45813.319525462961</v>
      </c>
      <c r="C6170" s="69" t="s">
        <v>273</v>
      </c>
      <c r="D6170" s="69" t="s">
        <v>1937</v>
      </c>
      <c r="E6170" s="69" t="s">
        <v>1636</v>
      </c>
      <c r="F6170" s="69">
        <v>1883</v>
      </c>
      <c r="G6170" s="69" t="s">
        <v>1939</v>
      </c>
      <c r="L6170" s="73"/>
      <c r="M6170" s="73"/>
    </row>
    <row r="6171" spans="1:16" ht="14.4">
      <c r="A6171" s="27" t="str">
        <f>VLOOKUP(C6171,'user list'!A:B,2,0)</f>
        <v>SSDD</v>
      </c>
      <c r="B6171" s="172">
        <v>45813.320671296293</v>
      </c>
      <c r="C6171" s="69" t="s">
        <v>273</v>
      </c>
      <c r="D6171" s="69" t="s">
        <v>1937</v>
      </c>
      <c r="E6171" s="69" t="s">
        <v>1636</v>
      </c>
      <c r="F6171" s="69">
        <v>1883</v>
      </c>
      <c r="G6171" s="69" t="s">
        <v>1947</v>
      </c>
      <c r="L6171" s="73"/>
      <c r="M6171" s="73"/>
    </row>
    <row r="6172" spans="1:16" ht="14.4">
      <c r="A6172" s="27" t="str">
        <f>VLOOKUP(C6172,'user list'!A:B,2,0)</f>
        <v>SSDD</v>
      </c>
      <c r="B6172" s="172">
        <v>45813.320671296293</v>
      </c>
      <c r="C6172" s="69" t="s">
        <v>273</v>
      </c>
      <c r="D6172" s="69" t="s">
        <v>1937</v>
      </c>
      <c r="E6172" s="69" t="s">
        <v>1636</v>
      </c>
      <c r="F6172" s="69">
        <v>1883</v>
      </c>
      <c r="G6172" s="69" t="s">
        <v>1948</v>
      </c>
      <c r="O6172" s="73"/>
      <c r="P6172" s="73"/>
    </row>
    <row r="6173" spans="1:16" ht="14.4">
      <c r="A6173" s="27" t="str">
        <f>VLOOKUP(C6173,'user list'!A:B,2,0)</f>
        <v>SSDD</v>
      </c>
      <c r="B6173" s="172">
        <v>45813.320671296293</v>
      </c>
      <c r="C6173" s="69" t="s">
        <v>273</v>
      </c>
      <c r="D6173" s="69" t="s">
        <v>1937</v>
      </c>
      <c r="E6173" s="69" t="s">
        <v>1636</v>
      </c>
      <c r="F6173" s="69">
        <v>1883</v>
      </c>
      <c r="G6173" s="69" t="s">
        <v>1939</v>
      </c>
    </row>
    <row r="6174" spans="1:16" ht="14.4">
      <c r="A6174" s="27" t="str">
        <f>VLOOKUP(C6174,'user list'!A:B,2,0)</f>
        <v>Admin</v>
      </c>
      <c r="B6174" s="172">
        <v>45813.32068287037</v>
      </c>
      <c r="C6174" s="69" t="s">
        <v>186</v>
      </c>
      <c r="D6174" s="69" t="s">
        <v>1937</v>
      </c>
      <c r="E6174" s="69" t="s">
        <v>1636</v>
      </c>
      <c r="F6174" s="69">
        <v>1883</v>
      </c>
      <c r="G6174" s="69" t="s">
        <v>1948</v>
      </c>
    </row>
    <row r="6175" spans="1:16" ht="14.4">
      <c r="A6175" s="27" t="str">
        <f>VLOOKUP(C6175,'user list'!A:B,2,0)</f>
        <v>SSDD</v>
      </c>
      <c r="B6175" s="172">
        <v>45813.320729166669</v>
      </c>
      <c r="C6175" s="69" t="s">
        <v>273</v>
      </c>
      <c r="D6175" s="69" t="s">
        <v>1937</v>
      </c>
      <c r="E6175" s="69" t="s">
        <v>2534</v>
      </c>
      <c r="F6175" s="69">
        <v>1881</v>
      </c>
      <c r="G6175" s="69" t="s">
        <v>1939</v>
      </c>
    </row>
    <row r="6176" spans="1:16" ht="14.4">
      <c r="A6176" s="27" t="str">
        <f>VLOOKUP(C6176,'user list'!A:B,2,0)</f>
        <v>SSDD</v>
      </c>
      <c r="B6176" s="172">
        <v>45813.321250000001</v>
      </c>
      <c r="C6176" s="69" t="s">
        <v>273</v>
      </c>
      <c r="D6176" s="69" t="s">
        <v>1937</v>
      </c>
      <c r="E6176" s="69" t="s">
        <v>2534</v>
      </c>
      <c r="F6176" s="69">
        <v>1881</v>
      </c>
      <c r="G6176" s="69" t="s">
        <v>1947</v>
      </c>
    </row>
    <row r="6177" spans="1:33" ht="14.4">
      <c r="A6177" s="27" t="str">
        <f>VLOOKUP(C6177,'user list'!A:B,2,0)</f>
        <v>SSDD</v>
      </c>
      <c r="B6177" s="172">
        <v>45813.321250000001</v>
      </c>
      <c r="C6177" s="69" t="s">
        <v>273</v>
      </c>
      <c r="D6177" s="69" t="s">
        <v>1937</v>
      </c>
      <c r="E6177" s="69" t="s">
        <v>2534</v>
      </c>
      <c r="F6177" s="69">
        <v>1881</v>
      </c>
      <c r="G6177" s="69" t="s">
        <v>1948</v>
      </c>
    </row>
    <row r="6178" spans="1:33" ht="14.4">
      <c r="A6178" s="27" t="str">
        <f>VLOOKUP(C6178,'user list'!A:B,2,0)</f>
        <v>SSDD</v>
      </c>
      <c r="B6178" s="172">
        <v>45813.321250000001</v>
      </c>
      <c r="C6178" s="69" t="s">
        <v>273</v>
      </c>
      <c r="D6178" s="69" t="s">
        <v>1937</v>
      </c>
      <c r="E6178" s="69" t="s">
        <v>2534</v>
      </c>
      <c r="F6178" s="69">
        <v>1881</v>
      </c>
      <c r="G6178" s="69" t="s">
        <v>1939</v>
      </c>
    </row>
    <row r="6179" spans="1:33" ht="14.4">
      <c r="A6179" s="27" t="str">
        <f>VLOOKUP(C6179,'user list'!A:B,2,0)</f>
        <v>Admin</v>
      </c>
      <c r="B6179" s="172">
        <v>45813.321250000001</v>
      </c>
      <c r="C6179" s="69" t="s">
        <v>186</v>
      </c>
      <c r="D6179" s="69" t="s">
        <v>1937</v>
      </c>
      <c r="E6179" s="69" t="s">
        <v>2534</v>
      </c>
      <c r="F6179" s="69">
        <v>1881</v>
      </c>
      <c r="G6179" s="69" t="s">
        <v>1948</v>
      </c>
    </row>
    <row r="6180" spans="1:33" ht="14.4">
      <c r="A6180" s="27" t="str">
        <f>VLOOKUP(C6180,'user list'!A:B,2,0)</f>
        <v>SSDD</v>
      </c>
      <c r="B6180" s="172">
        <v>45813.321388888886</v>
      </c>
      <c r="C6180" s="69" t="s">
        <v>273</v>
      </c>
      <c r="D6180" s="69" t="s">
        <v>1937</v>
      </c>
      <c r="E6180" s="69" t="s">
        <v>2534</v>
      </c>
      <c r="F6180" s="69">
        <v>1881</v>
      </c>
      <c r="G6180" s="69" t="s">
        <v>1949</v>
      </c>
    </row>
    <row r="6181" spans="1:33" ht="14.4">
      <c r="A6181" s="27" t="str">
        <f>VLOOKUP(C6181,'user list'!A:B,2,0)</f>
        <v>CAD</v>
      </c>
      <c r="B6181" s="172">
        <v>45813.323333333334</v>
      </c>
      <c r="C6181" s="69" t="s">
        <v>196</v>
      </c>
      <c r="D6181" s="69" t="s">
        <v>1937</v>
      </c>
      <c r="E6181" s="69" t="s">
        <v>2534</v>
      </c>
      <c r="F6181" s="69">
        <v>1881</v>
      </c>
      <c r="G6181" s="69" t="s">
        <v>1939</v>
      </c>
    </row>
    <row r="6182" spans="1:33" ht="14.4">
      <c r="A6182" s="27" t="str">
        <f>VLOOKUP(C6182,'user list'!A:B,2,0)</f>
        <v>CAD</v>
      </c>
      <c r="B6182" s="172">
        <v>45813.323483796295</v>
      </c>
      <c r="C6182" s="69" t="s">
        <v>196</v>
      </c>
      <c r="D6182" s="69" t="s">
        <v>1937</v>
      </c>
      <c r="E6182" s="69" t="s">
        <v>2534</v>
      </c>
      <c r="F6182" s="69">
        <v>1881</v>
      </c>
      <c r="G6182" s="69" t="s">
        <v>2441</v>
      </c>
    </row>
    <row r="6183" spans="1:33" ht="14.4">
      <c r="A6183" s="27" t="str">
        <f>VLOOKUP(C6183,'user list'!A:B,2,0)</f>
        <v>CAD</v>
      </c>
      <c r="B6183" s="172">
        <v>45813.323518518519</v>
      </c>
      <c r="C6183" s="69" t="s">
        <v>196</v>
      </c>
      <c r="D6183" s="69" t="s">
        <v>1937</v>
      </c>
      <c r="E6183" s="69" t="s">
        <v>1636</v>
      </c>
      <c r="F6183" s="69">
        <v>1883</v>
      </c>
      <c r="G6183" s="69" t="s">
        <v>1939</v>
      </c>
    </row>
    <row r="6184" spans="1:33" ht="14.4">
      <c r="A6184" s="27" t="str">
        <f>VLOOKUP(C6184,'user list'!A:B,2,0)</f>
        <v>CAD</v>
      </c>
      <c r="B6184" s="172">
        <v>45813.32366898148</v>
      </c>
      <c r="C6184" s="69" t="s">
        <v>196</v>
      </c>
      <c r="D6184" s="69" t="s">
        <v>1937</v>
      </c>
      <c r="E6184" s="69" t="s">
        <v>1636</v>
      </c>
      <c r="F6184" s="69">
        <v>1883</v>
      </c>
      <c r="G6184" s="69" t="s">
        <v>2441</v>
      </c>
      <c r="AD6184" s="74"/>
      <c r="AG6184" s="74"/>
    </row>
    <row r="6185" spans="1:33" ht="14.4">
      <c r="A6185" s="27" t="str">
        <f>VLOOKUP(C6185,'user list'!A:B,2,0)</f>
        <v>CAD</v>
      </c>
      <c r="B6185" s="172">
        <v>45813.323703703703</v>
      </c>
      <c r="C6185" s="69" t="s">
        <v>196</v>
      </c>
      <c r="D6185" s="69" t="s">
        <v>1937</v>
      </c>
      <c r="E6185" s="69" t="s">
        <v>2539</v>
      </c>
      <c r="F6185" s="69">
        <v>1888</v>
      </c>
      <c r="G6185" s="69" t="s">
        <v>1939</v>
      </c>
      <c r="L6185" s="73"/>
      <c r="M6185" s="73"/>
    </row>
    <row r="6186" spans="1:33" ht="14.4">
      <c r="A6186" s="27" t="str">
        <f>VLOOKUP(C6186,'user list'!A:B,2,0)</f>
        <v>CAD</v>
      </c>
      <c r="B6186" s="172">
        <v>45813.323807870373</v>
      </c>
      <c r="C6186" s="69" t="s">
        <v>196</v>
      </c>
      <c r="D6186" s="69" t="s">
        <v>1937</v>
      </c>
      <c r="E6186" s="69" t="s">
        <v>2539</v>
      </c>
      <c r="F6186" s="69">
        <v>1888</v>
      </c>
      <c r="G6186" s="69" t="s">
        <v>2441</v>
      </c>
    </row>
    <row r="6187" spans="1:33" ht="14.4">
      <c r="A6187" s="27" t="str">
        <f>VLOOKUP(C6187,'user list'!A:B,2,0)</f>
        <v>CAD</v>
      </c>
      <c r="B6187" s="172">
        <v>45813.325636574074</v>
      </c>
      <c r="C6187" s="69" t="s">
        <v>196</v>
      </c>
      <c r="D6187" s="69" t="s">
        <v>1937</v>
      </c>
      <c r="E6187" s="69" t="s">
        <v>2539</v>
      </c>
      <c r="F6187" s="69">
        <v>1888</v>
      </c>
      <c r="G6187" s="69" t="s">
        <v>2441</v>
      </c>
      <c r="O6187" s="73"/>
      <c r="P6187" s="73"/>
    </row>
    <row r="6188" spans="1:33" ht="14.4">
      <c r="A6188" s="27" t="str">
        <f>VLOOKUP(C6188,'user list'!A:B,2,0)</f>
        <v>CAD</v>
      </c>
      <c r="B6188" s="172">
        <v>45813.326608796298</v>
      </c>
      <c r="C6188" s="69" t="s">
        <v>196</v>
      </c>
      <c r="D6188" s="69" t="s">
        <v>1937</v>
      </c>
      <c r="E6188" s="69" t="s">
        <v>1636</v>
      </c>
      <c r="F6188" s="69">
        <v>1883</v>
      </c>
      <c r="G6188" s="69" t="s">
        <v>1939</v>
      </c>
      <c r="O6188" s="73"/>
      <c r="P6188" s="73"/>
    </row>
    <row r="6189" spans="1:33" ht="14.4">
      <c r="A6189" s="27" t="str">
        <f>VLOOKUP(C6189,'user list'!A:B,2,0)</f>
        <v>CAD</v>
      </c>
      <c r="B6189" s="172">
        <v>45813.326782407406</v>
      </c>
      <c r="C6189" s="69" t="s">
        <v>196</v>
      </c>
      <c r="D6189" s="69" t="s">
        <v>1937</v>
      </c>
      <c r="E6189" s="69" t="s">
        <v>1636</v>
      </c>
      <c r="F6189" s="69">
        <v>1883</v>
      </c>
      <c r="G6189" s="69" t="s">
        <v>1947</v>
      </c>
    </row>
    <row r="6190" spans="1:33" ht="14.4">
      <c r="A6190" s="27" t="str">
        <f>VLOOKUP(C6190,'user list'!A:B,2,0)</f>
        <v>CAD</v>
      </c>
      <c r="B6190" s="172">
        <v>45813.326782407406</v>
      </c>
      <c r="C6190" s="69" t="s">
        <v>196</v>
      </c>
      <c r="D6190" s="69" t="s">
        <v>1937</v>
      </c>
      <c r="E6190" s="69" t="s">
        <v>1636</v>
      </c>
      <c r="F6190" s="69">
        <v>1883</v>
      </c>
      <c r="G6190" s="69" t="s">
        <v>1948</v>
      </c>
    </row>
    <row r="6191" spans="1:33" ht="14.4">
      <c r="A6191" s="27" t="str">
        <f>VLOOKUP(C6191,'user list'!A:B,2,0)</f>
        <v>CAD</v>
      </c>
      <c r="B6191" s="172">
        <v>45813.326782407406</v>
      </c>
      <c r="C6191" s="69" t="s">
        <v>196</v>
      </c>
      <c r="D6191" s="69" t="s">
        <v>1937</v>
      </c>
      <c r="E6191" s="69" t="s">
        <v>1636</v>
      </c>
      <c r="F6191" s="69">
        <v>1883</v>
      </c>
      <c r="G6191" s="69" t="s">
        <v>1939</v>
      </c>
    </row>
    <row r="6192" spans="1:33" ht="14.4">
      <c r="A6192" s="27" t="str">
        <f>VLOOKUP(C6192,'user list'!A:B,2,0)</f>
        <v>Admin</v>
      </c>
      <c r="B6192" s="172">
        <v>45813.326793981483</v>
      </c>
      <c r="C6192" s="69" t="s">
        <v>186</v>
      </c>
      <c r="D6192" s="69" t="s">
        <v>1937</v>
      </c>
      <c r="E6192" s="69" t="s">
        <v>1636</v>
      </c>
      <c r="F6192" s="69">
        <v>1883</v>
      </c>
      <c r="G6192" s="69" t="s">
        <v>1948</v>
      </c>
      <c r="AD6192" s="73"/>
      <c r="AE6192" s="73"/>
    </row>
    <row r="6193" spans="1:45" ht="14.4">
      <c r="A6193" s="27" t="str">
        <f>VLOOKUP(C6193,'user list'!A:B,2,0)</f>
        <v>CAD</v>
      </c>
      <c r="B6193" s="172">
        <v>45813.326851851853</v>
      </c>
      <c r="C6193" s="69" t="s">
        <v>196</v>
      </c>
      <c r="D6193" s="69" t="s">
        <v>1937</v>
      </c>
      <c r="E6193" s="69" t="s">
        <v>2539</v>
      </c>
      <c r="F6193" s="69">
        <v>1888</v>
      </c>
      <c r="G6193" s="69" t="s">
        <v>1939</v>
      </c>
      <c r="L6193" s="73"/>
      <c r="M6193" s="73"/>
    </row>
    <row r="6194" spans="1:45" ht="14.4">
      <c r="A6194" s="27" t="str">
        <f>VLOOKUP(C6194,'user list'!A:B,2,0)</f>
        <v>CAD</v>
      </c>
      <c r="B6194" s="172">
        <v>45813.326944444445</v>
      </c>
      <c r="C6194" s="69" t="s">
        <v>196</v>
      </c>
      <c r="D6194" s="69" t="s">
        <v>1937</v>
      </c>
      <c r="E6194" s="69" t="s">
        <v>2539</v>
      </c>
      <c r="F6194" s="69">
        <v>1888</v>
      </c>
      <c r="G6194" s="69" t="s">
        <v>2441</v>
      </c>
    </row>
    <row r="6195" spans="1:45" ht="14.4">
      <c r="A6195" s="27" t="str">
        <f>VLOOKUP(C6195,'user list'!A:B,2,0)</f>
        <v>CAD</v>
      </c>
      <c r="B6195" s="172">
        <v>45813.327025462961</v>
      </c>
      <c r="C6195" s="69" t="s">
        <v>196</v>
      </c>
      <c r="D6195" s="69" t="s">
        <v>1937</v>
      </c>
      <c r="E6195" s="69" t="s">
        <v>2534</v>
      </c>
      <c r="F6195" s="69">
        <v>1881</v>
      </c>
      <c r="G6195" s="69" t="s">
        <v>1939</v>
      </c>
    </row>
    <row r="6196" spans="1:45" ht="14.4">
      <c r="A6196" s="27" t="str">
        <f>VLOOKUP(C6196,'user list'!A:B,2,0)</f>
        <v>CAD</v>
      </c>
      <c r="B6196" s="172">
        <v>45813.32708333333</v>
      </c>
      <c r="C6196" s="69" t="s">
        <v>196</v>
      </c>
      <c r="D6196" s="69" t="s">
        <v>1937</v>
      </c>
      <c r="E6196" s="69" t="s">
        <v>2534</v>
      </c>
      <c r="F6196" s="69">
        <v>1881</v>
      </c>
      <c r="G6196" s="69" t="s">
        <v>2441</v>
      </c>
      <c r="R6196" s="73"/>
      <c r="S6196" s="73"/>
    </row>
    <row r="6197" spans="1:45" ht="14.4">
      <c r="A6197" s="27" t="str">
        <f>VLOOKUP(C6197,'user list'!A:B,2,0)</f>
        <v>CAD</v>
      </c>
      <c r="B6197" s="172">
        <v>45813.327847222223</v>
      </c>
      <c r="C6197" s="69" t="s">
        <v>196</v>
      </c>
      <c r="D6197" s="69" t="s">
        <v>1937</v>
      </c>
      <c r="E6197" s="69" t="s">
        <v>2539</v>
      </c>
      <c r="F6197" s="69">
        <v>1888</v>
      </c>
      <c r="G6197" s="69" t="s">
        <v>1939</v>
      </c>
    </row>
    <row r="6198" spans="1:45" ht="14.4">
      <c r="A6198" s="27" t="str">
        <f>VLOOKUP(C6198,'user list'!A:B,2,0)</f>
        <v>CAD</v>
      </c>
      <c r="B6198" s="172">
        <v>45813.328275462962</v>
      </c>
      <c r="C6198" s="69" t="s">
        <v>196</v>
      </c>
      <c r="D6198" s="69" t="s">
        <v>1937</v>
      </c>
      <c r="E6198" s="69" t="s">
        <v>2539</v>
      </c>
      <c r="F6198" s="69">
        <v>1888</v>
      </c>
      <c r="G6198" s="69" t="s">
        <v>2441</v>
      </c>
      <c r="O6198" s="73"/>
      <c r="P6198" s="73"/>
    </row>
    <row r="6199" spans="1:45" ht="14.4">
      <c r="A6199" s="27" t="str">
        <f>VLOOKUP(C6199,'user list'!A:B,2,0)</f>
        <v>CAD</v>
      </c>
      <c r="B6199" s="172">
        <v>45813.329502314817</v>
      </c>
      <c r="C6199" s="69" t="s">
        <v>196</v>
      </c>
      <c r="D6199" s="69" t="s">
        <v>1937</v>
      </c>
      <c r="E6199" s="69" t="s">
        <v>2539</v>
      </c>
      <c r="F6199" s="69">
        <v>1888</v>
      </c>
      <c r="G6199" s="69" t="s">
        <v>1947</v>
      </c>
      <c r="AP6199" s="74"/>
      <c r="AS6199" s="74"/>
    </row>
    <row r="6200" spans="1:45" ht="14.4">
      <c r="A6200" s="27" t="str">
        <f>VLOOKUP(C6200,'user list'!A:B,2,0)</f>
        <v>CAD</v>
      </c>
      <c r="B6200" s="172">
        <v>45813.329502314817</v>
      </c>
      <c r="C6200" s="69" t="s">
        <v>196</v>
      </c>
      <c r="D6200" s="69" t="s">
        <v>1937</v>
      </c>
      <c r="E6200" s="69" t="s">
        <v>2539</v>
      </c>
      <c r="F6200" s="69">
        <v>1888</v>
      </c>
      <c r="G6200" s="69" t="s">
        <v>1948</v>
      </c>
      <c r="L6200" s="73"/>
      <c r="M6200" s="73"/>
    </row>
    <row r="6201" spans="1:45" ht="14.4">
      <c r="A6201" s="27" t="str">
        <f>VLOOKUP(C6201,'user list'!A:B,2,0)</f>
        <v>CAD</v>
      </c>
      <c r="B6201" s="172">
        <v>45813.329502314817</v>
      </c>
      <c r="C6201" s="69" t="s">
        <v>196</v>
      </c>
      <c r="D6201" s="69" t="s">
        <v>1937</v>
      </c>
      <c r="E6201" s="69" t="s">
        <v>2539</v>
      </c>
      <c r="F6201" s="69">
        <v>1888</v>
      </c>
      <c r="G6201" s="69" t="s">
        <v>1939</v>
      </c>
      <c r="L6201" s="73"/>
      <c r="M6201" s="73"/>
    </row>
    <row r="6202" spans="1:45" ht="14.4">
      <c r="A6202" s="27" t="str">
        <f>VLOOKUP(C6202,'user list'!A:B,2,0)</f>
        <v>Admin</v>
      </c>
      <c r="B6202" s="172">
        <v>45813.329502314817</v>
      </c>
      <c r="C6202" s="69" t="s">
        <v>186</v>
      </c>
      <c r="D6202" s="69" t="s">
        <v>1937</v>
      </c>
      <c r="E6202" s="69" t="s">
        <v>2539</v>
      </c>
      <c r="F6202" s="69">
        <v>1888</v>
      </c>
      <c r="G6202" s="69" t="s">
        <v>1948</v>
      </c>
      <c r="O6202" s="73"/>
      <c r="P6202" s="73"/>
    </row>
    <row r="6203" spans="1:45" ht="14.4">
      <c r="A6203" s="27" t="str">
        <f>VLOOKUP(C6203,'user list'!A:B,2,0)</f>
        <v>CAD</v>
      </c>
      <c r="B6203" s="172">
        <v>45813.329560185186</v>
      </c>
      <c r="C6203" s="69" t="s">
        <v>196</v>
      </c>
      <c r="D6203" s="69" t="s">
        <v>1937</v>
      </c>
      <c r="E6203" s="69" t="s">
        <v>2534</v>
      </c>
      <c r="F6203" s="69">
        <v>1881</v>
      </c>
      <c r="G6203" s="69" t="s">
        <v>1939</v>
      </c>
      <c r="O6203" s="73"/>
      <c r="P6203" s="73"/>
    </row>
    <row r="6204" spans="1:45" ht="14.4">
      <c r="A6204" s="27" t="str">
        <f>VLOOKUP(C6204,'user list'!A:B,2,0)</f>
        <v>QCYDO</v>
      </c>
      <c r="B6204" s="172">
        <v>45813.329861111109</v>
      </c>
      <c r="C6204" s="69" t="s">
        <v>270</v>
      </c>
      <c r="D6204" s="69" t="s">
        <v>1937</v>
      </c>
      <c r="E6204" s="69" t="s">
        <v>2534</v>
      </c>
      <c r="F6204" s="69">
        <v>1881</v>
      </c>
      <c r="G6204" s="69" t="s">
        <v>1939</v>
      </c>
    </row>
    <row r="6205" spans="1:45" ht="14.4">
      <c r="A6205" s="27" t="str">
        <f>VLOOKUP(C6205,'user list'!A:B,2,0)</f>
        <v>QCYDO</v>
      </c>
      <c r="B6205" s="172">
        <v>45813.330243055556</v>
      </c>
      <c r="C6205" s="69" t="s">
        <v>270</v>
      </c>
      <c r="D6205" s="69" t="s">
        <v>1937</v>
      </c>
      <c r="E6205" s="69" t="s">
        <v>2534</v>
      </c>
      <c r="F6205" s="69">
        <v>1881</v>
      </c>
      <c r="G6205" s="69" t="s">
        <v>1947</v>
      </c>
    </row>
    <row r="6206" spans="1:45" ht="14.4">
      <c r="A6206" s="27" t="str">
        <f>VLOOKUP(C6206,'user list'!A:B,2,0)</f>
        <v>QCYDO</v>
      </c>
      <c r="B6206" s="172">
        <v>45813.330243055556</v>
      </c>
      <c r="C6206" s="69" t="s">
        <v>270</v>
      </c>
      <c r="D6206" s="69" t="s">
        <v>1937</v>
      </c>
      <c r="E6206" s="69" t="s">
        <v>2534</v>
      </c>
      <c r="F6206" s="69">
        <v>1881</v>
      </c>
      <c r="G6206" s="69" t="s">
        <v>1948</v>
      </c>
      <c r="O6206" s="73"/>
      <c r="P6206" s="73"/>
    </row>
    <row r="6207" spans="1:45" ht="14.4">
      <c r="A6207" s="27" t="str">
        <f>VLOOKUP(C6207,'user list'!A:B,2,0)</f>
        <v>QCYDO</v>
      </c>
      <c r="B6207" s="172">
        <v>45813.330243055556</v>
      </c>
      <c r="C6207" s="69" t="s">
        <v>270</v>
      </c>
      <c r="D6207" s="69" t="s">
        <v>1937</v>
      </c>
      <c r="E6207" s="69" t="s">
        <v>2534</v>
      </c>
      <c r="F6207" s="69">
        <v>1881</v>
      </c>
      <c r="G6207" s="69" t="s">
        <v>1939</v>
      </c>
      <c r="L6207" s="73"/>
      <c r="M6207" s="73"/>
    </row>
    <row r="6208" spans="1:45" ht="14.4">
      <c r="A6208" s="27" t="str">
        <f>VLOOKUP(C6208,'user list'!A:B,2,0)</f>
        <v>Admin</v>
      </c>
      <c r="B6208" s="172">
        <v>45813.330243055556</v>
      </c>
      <c r="C6208" s="69" t="s">
        <v>186</v>
      </c>
      <c r="D6208" s="69" t="s">
        <v>1937</v>
      </c>
      <c r="E6208" s="69" t="s">
        <v>2534</v>
      </c>
      <c r="F6208" s="69">
        <v>1881</v>
      </c>
      <c r="G6208" s="69" t="s">
        <v>1948</v>
      </c>
    </row>
    <row r="6209" spans="1:45" ht="14.4">
      <c r="A6209" s="27" t="str">
        <f>VLOOKUP(C6209,'user list'!A:B,2,0)</f>
        <v>QCYDO</v>
      </c>
      <c r="B6209" s="172">
        <v>45813.330405092594</v>
      </c>
      <c r="C6209" s="69" t="s">
        <v>270</v>
      </c>
      <c r="D6209" s="69" t="s">
        <v>1937</v>
      </c>
      <c r="E6209" s="69" t="s">
        <v>2534</v>
      </c>
      <c r="F6209" s="69">
        <v>1881</v>
      </c>
      <c r="G6209" s="69" t="s">
        <v>1939</v>
      </c>
      <c r="AG6209" s="73"/>
      <c r="AH6209" s="73"/>
    </row>
    <row r="6210" spans="1:45" ht="14.4">
      <c r="A6210" s="27" t="str">
        <f>VLOOKUP(C6210,'user list'!A:B,2,0)</f>
        <v>QCYDO</v>
      </c>
      <c r="B6210" s="172">
        <v>45813.330451388887</v>
      </c>
      <c r="C6210" s="69" t="s">
        <v>270</v>
      </c>
      <c r="D6210" s="69" t="s">
        <v>1937</v>
      </c>
      <c r="E6210" s="69" t="s">
        <v>2534</v>
      </c>
      <c r="F6210" s="69">
        <v>1881</v>
      </c>
      <c r="G6210" s="69" t="s">
        <v>1949</v>
      </c>
    </row>
    <row r="6211" spans="1:45" ht="14.4">
      <c r="A6211" s="27" t="str">
        <f>VLOOKUP(C6211,'user list'!A:B,2,0)</f>
        <v>OCM</v>
      </c>
      <c r="B6211" s="172">
        <v>45813.337546296294</v>
      </c>
      <c r="C6211" s="69" t="s">
        <v>230</v>
      </c>
      <c r="D6211" s="69" t="s">
        <v>1937</v>
      </c>
      <c r="E6211" s="69" t="s">
        <v>1974</v>
      </c>
      <c r="F6211" s="69">
        <v>1890</v>
      </c>
      <c r="G6211" s="69" t="s">
        <v>2440</v>
      </c>
      <c r="L6211" s="74"/>
      <c r="O6211" s="73"/>
      <c r="P6211" s="73"/>
    </row>
    <row r="6212" spans="1:45" ht="14.4">
      <c r="A6212" s="27" t="str">
        <f>VLOOKUP(C6212,'user list'!A:B,2,0)</f>
        <v>Admin</v>
      </c>
      <c r="B6212" s="172">
        <v>45813.337557870371</v>
      </c>
      <c r="C6212" s="69" t="s">
        <v>186</v>
      </c>
      <c r="D6212" s="69" t="s">
        <v>1937</v>
      </c>
      <c r="E6212" s="69" t="s">
        <v>1974</v>
      </c>
      <c r="F6212" s="69">
        <v>1890</v>
      </c>
      <c r="G6212" s="69" t="s">
        <v>1948</v>
      </c>
    </row>
    <row r="6213" spans="1:45" ht="14.4">
      <c r="A6213" s="27" t="str">
        <f>VLOOKUP(C6213,'user list'!A:B,2,0)</f>
        <v>Admin</v>
      </c>
      <c r="B6213" s="172">
        <v>45813.337569444448</v>
      </c>
      <c r="C6213" s="69" t="s">
        <v>186</v>
      </c>
      <c r="D6213" s="69" t="s">
        <v>1937</v>
      </c>
      <c r="E6213" s="69" t="s">
        <v>1974</v>
      </c>
      <c r="F6213" s="69">
        <v>1890</v>
      </c>
      <c r="G6213" s="69" t="s">
        <v>1947</v>
      </c>
    </row>
    <row r="6214" spans="1:45" ht="14.4">
      <c r="A6214" s="27" t="str">
        <f>VLOOKUP(C6214,'user list'!A:B,2,0)</f>
        <v>Admin</v>
      </c>
      <c r="B6214" s="172">
        <v>45813.337569444448</v>
      </c>
      <c r="C6214" s="69" t="s">
        <v>186</v>
      </c>
      <c r="D6214" s="69" t="s">
        <v>1937</v>
      </c>
      <c r="E6214" s="69" t="s">
        <v>1974</v>
      </c>
      <c r="F6214" s="69">
        <v>1890</v>
      </c>
      <c r="G6214" s="69" t="s">
        <v>1948</v>
      </c>
      <c r="O6214" s="73"/>
      <c r="P6214" s="73"/>
    </row>
    <row r="6215" spans="1:45" ht="14.4">
      <c r="A6215" s="27" t="str">
        <f>VLOOKUP(C6215,'user list'!A:B,2,0)</f>
        <v>Admin</v>
      </c>
      <c r="B6215" s="172">
        <v>45813.337569444448</v>
      </c>
      <c r="C6215" s="69" t="s">
        <v>186</v>
      </c>
      <c r="D6215" s="69" t="s">
        <v>1937</v>
      </c>
      <c r="E6215" s="69" t="s">
        <v>1974</v>
      </c>
      <c r="F6215" s="69">
        <v>1890</v>
      </c>
      <c r="G6215" s="69" t="s">
        <v>1948</v>
      </c>
    </row>
    <row r="6216" spans="1:45" ht="14.4">
      <c r="A6216" s="27" t="str">
        <f>VLOOKUP(C6216,'user list'!A:B,2,0)</f>
        <v>CAD</v>
      </c>
      <c r="B6216" s="172">
        <v>45813.339722222219</v>
      </c>
      <c r="C6216" s="69" t="s">
        <v>196</v>
      </c>
      <c r="D6216" s="69" t="s">
        <v>1937</v>
      </c>
      <c r="E6216" s="69" t="s">
        <v>1342</v>
      </c>
      <c r="F6216" s="69">
        <v>1803</v>
      </c>
      <c r="G6216" s="69" t="s">
        <v>1939</v>
      </c>
    </row>
    <row r="6217" spans="1:45" ht="14.4">
      <c r="A6217" s="27" t="str">
        <f>VLOOKUP(C6217,'user list'!A:B,2,0)</f>
        <v>QCYDO</v>
      </c>
      <c r="B6217" s="172">
        <v>45813.340613425928</v>
      </c>
      <c r="C6217" s="69" t="s">
        <v>270</v>
      </c>
      <c r="D6217" s="69" t="s">
        <v>1937</v>
      </c>
      <c r="E6217" s="69" t="s">
        <v>43</v>
      </c>
      <c r="F6217" s="69">
        <v>1783</v>
      </c>
      <c r="G6217" s="69" t="s">
        <v>1939</v>
      </c>
    </row>
    <row r="6218" spans="1:45" ht="14.4">
      <c r="A6218" s="27" t="str">
        <f>VLOOKUP(C6218,'user list'!A:B,2,0)</f>
        <v>PLEB</v>
      </c>
      <c r="B6218" s="172">
        <v>45813.340624999997</v>
      </c>
      <c r="C6218" s="69" t="s">
        <v>260</v>
      </c>
      <c r="D6218" s="69" t="s">
        <v>1937</v>
      </c>
      <c r="E6218" s="69" t="s">
        <v>2534</v>
      </c>
      <c r="F6218" s="69">
        <v>1881</v>
      </c>
      <c r="G6218" s="69" t="s">
        <v>1939</v>
      </c>
      <c r="O6218" s="73"/>
      <c r="P6218" s="73"/>
    </row>
    <row r="6219" spans="1:45" ht="14.4">
      <c r="A6219" s="27" t="str">
        <f>VLOOKUP(C6219,'user list'!A:B,2,0)</f>
        <v>QCYDO</v>
      </c>
      <c r="B6219" s="172">
        <v>45813.340694444443</v>
      </c>
      <c r="C6219" s="69" t="s">
        <v>270</v>
      </c>
      <c r="D6219" s="69" t="s">
        <v>1937</v>
      </c>
      <c r="E6219" s="69" t="s">
        <v>1960</v>
      </c>
      <c r="F6219" s="69">
        <v>347</v>
      </c>
      <c r="G6219" s="69" t="s">
        <v>1939</v>
      </c>
      <c r="L6219" s="73"/>
      <c r="M6219" s="73"/>
    </row>
    <row r="6220" spans="1:45" ht="14.4">
      <c r="A6220" s="27" t="str">
        <f>VLOOKUP(C6220,'user list'!A:B,2,0)</f>
        <v>QCYDO</v>
      </c>
      <c r="B6220" s="172">
        <v>45813.340740740743</v>
      </c>
      <c r="C6220" s="69" t="s">
        <v>270</v>
      </c>
      <c r="D6220" s="69" t="s">
        <v>1937</v>
      </c>
      <c r="E6220" s="69" t="s">
        <v>2463</v>
      </c>
      <c r="F6220" s="69">
        <v>1760</v>
      </c>
      <c r="G6220" s="69" t="s">
        <v>1939</v>
      </c>
      <c r="AP6220" s="74"/>
      <c r="AS6220" s="74"/>
    </row>
    <row r="6221" spans="1:45" ht="14.4">
      <c r="A6221" s="27" t="str">
        <f>VLOOKUP(C6221,'user list'!A:B,2,0)</f>
        <v>QCYDO</v>
      </c>
      <c r="B6221" s="172">
        <v>45813.340844907405</v>
      </c>
      <c r="C6221" s="69" t="s">
        <v>270</v>
      </c>
      <c r="D6221" s="69" t="s">
        <v>1937</v>
      </c>
      <c r="E6221" s="69" t="s">
        <v>2463</v>
      </c>
      <c r="F6221" s="69">
        <v>1760</v>
      </c>
      <c r="G6221" s="69" t="s">
        <v>1939</v>
      </c>
      <c r="L6221" s="73"/>
      <c r="M6221" s="73"/>
    </row>
    <row r="6222" spans="1:45" ht="14.4">
      <c r="A6222" s="27" t="str">
        <f>VLOOKUP(C6222,'user list'!A:B,2,0)</f>
        <v>QCYDO</v>
      </c>
      <c r="B6222" s="172">
        <v>45813.340868055559</v>
      </c>
      <c r="C6222" s="69" t="s">
        <v>270</v>
      </c>
      <c r="D6222" s="69" t="s">
        <v>1937</v>
      </c>
      <c r="E6222" s="69" t="s">
        <v>43</v>
      </c>
      <c r="F6222" s="69">
        <v>1785</v>
      </c>
      <c r="G6222" s="69" t="s">
        <v>1939</v>
      </c>
      <c r="L6222" s="73"/>
      <c r="M6222" s="73"/>
    </row>
    <row r="6223" spans="1:45" ht="14.4">
      <c r="A6223" s="27" t="str">
        <f>VLOOKUP(C6223,'user list'!A:B,2,0)</f>
        <v>PLEB</v>
      </c>
      <c r="B6223" s="172">
        <v>45813.342604166668</v>
      </c>
      <c r="C6223" s="69" t="s">
        <v>260</v>
      </c>
      <c r="D6223" s="69" t="s">
        <v>1937</v>
      </c>
      <c r="E6223" s="69" t="s">
        <v>2534</v>
      </c>
      <c r="F6223" s="69">
        <v>1881</v>
      </c>
      <c r="G6223" s="69" t="s">
        <v>1947</v>
      </c>
      <c r="O6223" s="73"/>
      <c r="P6223" s="73"/>
    </row>
    <row r="6224" spans="1:45" ht="14.4">
      <c r="A6224" s="27" t="str">
        <f>VLOOKUP(C6224,'user list'!A:B,2,0)</f>
        <v>PLEB</v>
      </c>
      <c r="B6224" s="172">
        <v>45813.342604166668</v>
      </c>
      <c r="C6224" s="69" t="s">
        <v>260</v>
      </c>
      <c r="D6224" s="69" t="s">
        <v>1937</v>
      </c>
      <c r="E6224" s="69" t="s">
        <v>2534</v>
      </c>
      <c r="F6224" s="69">
        <v>1881</v>
      </c>
      <c r="G6224" s="69" t="s">
        <v>1948</v>
      </c>
    </row>
    <row r="6225" spans="1:16" ht="14.4">
      <c r="A6225" s="27" t="str">
        <f>VLOOKUP(C6225,'user list'!A:B,2,0)</f>
        <v>PLEB</v>
      </c>
      <c r="B6225" s="172">
        <v>45813.342604166668</v>
      </c>
      <c r="C6225" s="69" t="s">
        <v>260</v>
      </c>
      <c r="D6225" s="69" t="s">
        <v>1937</v>
      </c>
      <c r="E6225" s="69" t="s">
        <v>2534</v>
      </c>
      <c r="F6225" s="69">
        <v>1881</v>
      </c>
      <c r="G6225" s="69" t="s">
        <v>1939</v>
      </c>
    </row>
    <row r="6226" spans="1:16" ht="14.4">
      <c r="A6226" s="27" t="str">
        <f>VLOOKUP(C6226,'user list'!A:B,2,0)</f>
        <v>Admin</v>
      </c>
      <c r="B6226" s="172">
        <v>45813.342615740738</v>
      </c>
      <c r="C6226" s="69" t="s">
        <v>186</v>
      </c>
      <c r="D6226" s="69" t="s">
        <v>1937</v>
      </c>
      <c r="E6226" s="69" t="s">
        <v>2534</v>
      </c>
      <c r="F6226" s="69">
        <v>1881</v>
      </c>
      <c r="G6226" s="69" t="s">
        <v>1948</v>
      </c>
    </row>
    <row r="6227" spans="1:16" ht="14.4">
      <c r="A6227" s="27" t="str">
        <f>VLOOKUP(C6227,'user list'!A:B,2,0)</f>
        <v>PDAD</v>
      </c>
      <c r="B6227" s="172">
        <v>45813.342743055553</v>
      </c>
      <c r="C6227" s="69" t="s">
        <v>257</v>
      </c>
      <c r="D6227" s="69" t="s">
        <v>1937</v>
      </c>
      <c r="E6227" s="69" t="s">
        <v>2540</v>
      </c>
      <c r="F6227" s="69">
        <v>1889</v>
      </c>
      <c r="G6227" s="69" t="s">
        <v>1939</v>
      </c>
      <c r="O6227" s="73"/>
      <c r="P6227" s="73"/>
    </row>
    <row r="6228" spans="1:16" ht="14.4">
      <c r="A6228" s="27" t="str">
        <f>VLOOKUP(C6228,'user list'!A:B,2,0)</f>
        <v>PLEB</v>
      </c>
      <c r="B6228" s="172">
        <v>45813.342812499999</v>
      </c>
      <c r="C6228" s="69" t="s">
        <v>260</v>
      </c>
      <c r="D6228" s="69" t="s">
        <v>1937</v>
      </c>
      <c r="E6228" s="69" t="s">
        <v>2534</v>
      </c>
      <c r="F6228" s="69">
        <v>1881</v>
      </c>
      <c r="G6228" s="69" t="s">
        <v>2441</v>
      </c>
      <c r="O6228" s="73"/>
      <c r="P6228" s="73"/>
    </row>
    <row r="6229" spans="1:16" ht="14.4">
      <c r="A6229" s="27" t="str">
        <f>VLOOKUP(C6229,'user list'!A:B,2,0)</f>
        <v>CTO</v>
      </c>
      <c r="B6229" s="172">
        <v>45813.342812499999</v>
      </c>
      <c r="C6229" s="69" t="s">
        <v>207</v>
      </c>
      <c r="D6229" s="69" t="s">
        <v>1937</v>
      </c>
      <c r="E6229" s="69" t="s">
        <v>2534</v>
      </c>
      <c r="F6229" s="69">
        <v>1881</v>
      </c>
      <c r="G6229" s="69" t="s">
        <v>1939</v>
      </c>
      <c r="O6229" s="73"/>
      <c r="P6229" s="73"/>
    </row>
    <row r="6230" spans="1:16" ht="14.4">
      <c r="A6230" s="27" t="str">
        <f>VLOOKUP(C6230,'user list'!A:B,2,0)</f>
        <v>QCPL</v>
      </c>
      <c r="B6230" s="172">
        <v>45813.342916666668</v>
      </c>
      <c r="C6230" s="69" t="s">
        <v>268</v>
      </c>
      <c r="D6230" s="69" t="s">
        <v>1937</v>
      </c>
      <c r="E6230" s="69" t="s">
        <v>2534</v>
      </c>
      <c r="F6230" s="69">
        <v>1881</v>
      </c>
      <c r="G6230" s="69" t="s">
        <v>1939</v>
      </c>
      <c r="O6230" s="73"/>
      <c r="P6230" s="73"/>
    </row>
    <row r="6231" spans="1:16" ht="14.4">
      <c r="A6231" s="27" t="str">
        <f>VLOOKUP(C6231,'user list'!A:B,2,0)</f>
        <v>QCPL</v>
      </c>
      <c r="B6231" s="172">
        <v>45813.343113425923</v>
      </c>
      <c r="C6231" s="69" t="s">
        <v>268</v>
      </c>
      <c r="D6231" s="69" t="s">
        <v>1937</v>
      </c>
      <c r="E6231" s="69" t="s">
        <v>2534</v>
      </c>
      <c r="F6231" s="69">
        <v>1881</v>
      </c>
      <c r="G6231" s="69" t="s">
        <v>1949</v>
      </c>
      <c r="O6231" s="73"/>
      <c r="P6231" s="73"/>
    </row>
    <row r="6232" spans="1:16" ht="14.4">
      <c r="A6232" s="27" t="str">
        <f>VLOOKUP(C6232,'user list'!A:B,2,0)</f>
        <v>PLEB</v>
      </c>
      <c r="B6232" s="172">
        <v>45813.343229166669</v>
      </c>
      <c r="C6232" s="69" t="s">
        <v>260</v>
      </c>
      <c r="D6232" s="69" t="s">
        <v>1937</v>
      </c>
      <c r="E6232" s="69" t="s">
        <v>2534</v>
      </c>
      <c r="F6232" s="69">
        <v>1881</v>
      </c>
      <c r="G6232" s="69" t="s">
        <v>2441</v>
      </c>
      <c r="L6232" s="73"/>
      <c r="M6232" s="73"/>
    </row>
    <row r="6233" spans="1:16" ht="14.4">
      <c r="A6233" s="27" t="str">
        <f>VLOOKUP(C6233,'user list'!A:B,2,0)</f>
        <v>OCA</v>
      </c>
      <c r="B6233" s="172">
        <v>45813.343530092592</v>
      </c>
      <c r="C6233" s="69" t="s">
        <v>228</v>
      </c>
      <c r="D6233" s="69" t="s">
        <v>1937</v>
      </c>
      <c r="E6233" s="69" t="s">
        <v>2541</v>
      </c>
      <c r="F6233" s="69">
        <v>1891</v>
      </c>
      <c r="G6233" s="69" t="s">
        <v>2440</v>
      </c>
      <c r="L6233" s="73"/>
      <c r="M6233" s="73"/>
    </row>
    <row r="6234" spans="1:16" ht="14.4">
      <c r="A6234" s="27" t="str">
        <f>VLOOKUP(C6234,'user list'!A:B,2,0)</f>
        <v>Admin</v>
      </c>
      <c r="B6234" s="172">
        <v>45813.343530092592</v>
      </c>
      <c r="C6234" s="69" t="s">
        <v>186</v>
      </c>
      <c r="D6234" s="69" t="s">
        <v>1937</v>
      </c>
      <c r="E6234" s="69" t="s">
        <v>2541</v>
      </c>
      <c r="F6234" s="69">
        <v>1891</v>
      </c>
      <c r="G6234" s="69" t="s">
        <v>1948</v>
      </c>
    </row>
    <row r="6235" spans="1:16" ht="14.4">
      <c r="A6235" s="27" t="str">
        <f>VLOOKUP(C6235,'user list'!A:B,2,0)</f>
        <v>Admin</v>
      </c>
      <c r="B6235" s="172">
        <v>45813.343530092592</v>
      </c>
      <c r="C6235" s="69" t="s">
        <v>186</v>
      </c>
      <c r="D6235" s="69" t="s">
        <v>1937</v>
      </c>
      <c r="E6235" s="69" t="s">
        <v>2541</v>
      </c>
      <c r="F6235" s="69">
        <v>1891</v>
      </c>
      <c r="G6235" s="69" t="s">
        <v>1948</v>
      </c>
    </row>
    <row r="6236" spans="1:16" ht="14.4">
      <c r="A6236" s="27" t="str">
        <f>VLOOKUP(C6236,'user list'!A:B,2,0)</f>
        <v>Admin</v>
      </c>
      <c r="B6236" s="172">
        <v>45813.343530092592</v>
      </c>
      <c r="C6236" s="69" t="s">
        <v>186</v>
      </c>
      <c r="D6236" s="69" t="s">
        <v>1937</v>
      </c>
      <c r="E6236" s="69" t="s">
        <v>2541</v>
      </c>
      <c r="F6236" s="69">
        <v>1891</v>
      </c>
      <c r="G6236" s="69" t="s">
        <v>1948</v>
      </c>
    </row>
    <row r="6237" spans="1:16" ht="14.4">
      <c r="A6237" s="27" t="str">
        <f>VLOOKUP(C6237,'user list'!A:B,2,0)</f>
        <v>Admin</v>
      </c>
      <c r="B6237" s="172">
        <v>45813.343530092592</v>
      </c>
      <c r="C6237" s="69" t="s">
        <v>186</v>
      </c>
      <c r="D6237" s="69" t="s">
        <v>1937</v>
      </c>
      <c r="E6237" s="69" t="s">
        <v>2541</v>
      </c>
      <c r="F6237" s="69">
        <v>1891</v>
      </c>
      <c r="G6237" s="69" t="s">
        <v>1947</v>
      </c>
    </row>
    <row r="6238" spans="1:16" ht="14.4">
      <c r="A6238" s="27" t="str">
        <f>VLOOKUP(C6238,'user list'!A:B,2,0)</f>
        <v>OCA</v>
      </c>
      <c r="B6238" s="172">
        <v>45813.343738425923</v>
      </c>
      <c r="C6238" s="69" t="s">
        <v>228</v>
      </c>
      <c r="D6238" s="69" t="s">
        <v>1937</v>
      </c>
      <c r="E6238" s="69" t="s">
        <v>2541</v>
      </c>
      <c r="F6238" s="69">
        <v>1891</v>
      </c>
      <c r="G6238" s="69" t="s">
        <v>1939</v>
      </c>
    </row>
    <row r="6239" spans="1:16" ht="14.4">
      <c r="A6239" s="27" t="str">
        <f>VLOOKUP(C6239,'user list'!A:B,2,0)</f>
        <v>OCA</v>
      </c>
      <c r="B6239" s="172">
        <v>45813.343831018516</v>
      </c>
      <c r="C6239" s="69" t="s">
        <v>228</v>
      </c>
      <c r="D6239" s="69" t="s">
        <v>1937</v>
      </c>
      <c r="E6239" s="69" t="s">
        <v>2541</v>
      </c>
      <c r="F6239" s="69">
        <v>1891</v>
      </c>
      <c r="G6239" s="69" t="s">
        <v>1939</v>
      </c>
    </row>
    <row r="6240" spans="1:16" ht="14.4">
      <c r="A6240" s="27" t="str">
        <f>VLOOKUP(C6240,'user list'!A:B,2,0)</f>
        <v>OCA</v>
      </c>
      <c r="B6240" s="172">
        <v>45813.344097222223</v>
      </c>
      <c r="C6240" s="69" t="s">
        <v>228</v>
      </c>
      <c r="D6240" s="69" t="s">
        <v>1937</v>
      </c>
      <c r="E6240" s="69" t="s">
        <v>2541</v>
      </c>
      <c r="F6240" s="69">
        <v>1891</v>
      </c>
      <c r="G6240" s="69" t="s">
        <v>1947</v>
      </c>
    </row>
    <row r="6241" spans="1:19" ht="14.4">
      <c r="A6241" s="27" t="str">
        <f>VLOOKUP(C6241,'user list'!A:B,2,0)</f>
        <v>OCA</v>
      </c>
      <c r="B6241" s="172">
        <v>45813.344097222223</v>
      </c>
      <c r="C6241" s="69" t="s">
        <v>228</v>
      </c>
      <c r="D6241" s="69" t="s">
        <v>1937</v>
      </c>
      <c r="E6241" s="69" t="s">
        <v>2541</v>
      </c>
      <c r="F6241" s="69">
        <v>1891</v>
      </c>
      <c r="G6241" s="69" t="s">
        <v>1948</v>
      </c>
    </row>
    <row r="6242" spans="1:19" ht="14.4">
      <c r="A6242" s="27" t="str">
        <f>VLOOKUP(C6242,'user list'!A:B,2,0)</f>
        <v>OCA</v>
      </c>
      <c r="B6242" s="172">
        <v>45813.344097222223</v>
      </c>
      <c r="C6242" s="69" t="s">
        <v>228</v>
      </c>
      <c r="D6242" s="69" t="s">
        <v>1937</v>
      </c>
      <c r="E6242" s="69" t="s">
        <v>2541</v>
      </c>
      <c r="F6242" s="69">
        <v>1891</v>
      </c>
      <c r="G6242" s="69" t="s">
        <v>1939</v>
      </c>
    </row>
    <row r="6243" spans="1:19" ht="14.4">
      <c r="A6243" s="27" t="str">
        <f>VLOOKUP(C6243,'user list'!A:B,2,0)</f>
        <v>OCA</v>
      </c>
      <c r="B6243" s="172">
        <v>45813.344097222223</v>
      </c>
      <c r="C6243" s="69" t="s">
        <v>228</v>
      </c>
      <c r="D6243" s="69" t="s">
        <v>1937</v>
      </c>
      <c r="E6243" s="69" t="s">
        <v>2541</v>
      </c>
      <c r="F6243" s="69">
        <v>1891</v>
      </c>
      <c r="G6243" s="69" t="s">
        <v>1939</v>
      </c>
    </row>
    <row r="6244" spans="1:19" ht="14.4">
      <c r="A6244" s="27" t="str">
        <f>VLOOKUP(C6244,'user list'!A:B,2,0)</f>
        <v>CTO</v>
      </c>
      <c r="B6244" s="172">
        <v>45813.345335648148</v>
      </c>
      <c r="C6244" s="69" t="s">
        <v>207</v>
      </c>
      <c r="D6244" s="69" t="s">
        <v>1937</v>
      </c>
      <c r="E6244" s="69" t="s">
        <v>2540</v>
      </c>
      <c r="F6244" s="69">
        <v>1889</v>
      </c>
      <c r="G6244" s="69" t="s">
        <v>1939</v>
      </c>
    </row>
    <row r="6245" spans="1:19" ht="14.4">
      <c r="A6245" s="27" t="str">
        <f>VLOOKUP(C6245,'user list'!A:B,2,0)</f>
        <v>OCA</v>
      </c>
      <c r="B6245" s="172">
        <v>45813.34584490741</v>
      </c>
      <c r="C6245" s="69" t="s">
        <v>228</v>
      </c>
      <c r="D6245" s="69" t="s">
        <v>1937</v>
      </c>
      <c r="E6245" s="69" t="s">
        <v>2540</v>
      </c>
      <c r="F6245" s="69">
        <v>1889</v>
      </c>
      <c r="G6245" s="69" t="s">
        <v>1947</v>
      </c>
    </row>
    <row r="6246" spans="1:19" ht="14.4">
      <c r="A6246" s="27" t="str">
        <f>VLOOKUP(C6246,'user list'!A:B,2,0)</f>
        <v>OCA</v>
      </c>
      <c r="B6246" s="172">
        <v>45813.34584490741</v>
      </c>
      <c r="C6246" s="69" t="s">
        <v>228</v>
      </c>
      <c r="D6246" s="69" t="s">
        <v>1937</v>
      </c>
      <c r="E6246" s="69" t="s">
        <v>2540</v>
      </c>
      <c r="F6246" s="69">
        <v>1889</v>
      </c>
      <c r="G6246" s="69" t="s">
        <v>1948</v>
      </c>
    </row>
    <row r="6247" spans="1:19" ht="14.4">
      <c r="A6247" s="27" t="str">
        <f>VLOOKUP(C6247,'user list'!A:B,2,0)</f>
        <v>OCA</v>
      </c>
      <c r="B6247" s="172">
        <v>45813.34584490741</v>
      </c>
      <c r="C6247" s="69" t="s">
        <v>228</v>
      </c>
      <c r="D6247" s="69" t="s">
        <v>1937</v>
      </c>
      <c r="E6247" s="69" t="s">
        <v>2540</v>
      </c>
      <c r="F6247" s="69">
        <v>1889</v>
      </c>
      <c r="G6247" s="69" t="s">
        <v>1939</v>
      </c>
    </row>
    <row r="6248" spans="1:19" ht="14.4">
      <c r="A6248" s="27" t="str">
        <f>VLOOKUP(C6248,'user list'!A:B,2,0)</f>
        <v>CTO</v>
      </c>
      <c r="B6248" s="172">
        <v>45813.345960648148</v>
      </c>
      <c r="C6248" s="69" t="s">
        <v>207</v>
      </c>
      <c r="D6248" s="69" t="s">
        <v>1937</v>
      </c>
      <c r="E6248" s="69" t="s">
        <v>2533</v>
      </c>
      <c r="F6248" s="69">
        <v>1880</v>
      </c>
      <c r="G6248" s="69" t="s">
        <v>1939</v>
      </c>
    </row>
    <row r="6249" spans="1:19" ht="14.4">
      <c r="A6249" s="27" t="str">
        <f>VLOOKUP(C6249,'user list'!A:B,2,0)</f>
        <v>CTO</v>
      </c>
      <c r="B6249" s="172">
        <v>45813.346018518518</v>
      </c>
      <c r="C6249" s="69" t="s">
        <v>207</v>
      </c>
      <c r="D6249" s="69" t="s">
        <v>1937</v>
      </c>
      <c r="E6249" s="69" t="s">
        <v>2457</v>
      </c>
      <c r="F6249" s="69">
        <v>1752</v>
      </c>
      <c r="G6249" s="69" t="s">
        <v>1939</v>
      </c>
    </row>
    <row r="6250" spans="1:19" ht="14.4">
      <c r="A6250" s="27" t="str">
        <f>VLOOKUP(C6250,'user list'!A:B,2,0)</f>
        <v>CTO</v>
      </c>
      <c r="B6250" s="172">
        <v>45813.346099537041</v>
      </c>
      <c r="C6250" s="69" t="s">
        <v>207</v>
      </c>
      <c r="D6250" s="69" t="s">
        <v>1937</v>
      </c>
      <c r="E6250" s="69" t="s">
        <v>2462</v>
      </c>
      <c r="F6250" s="69">
        <v>1759</v>
      </c>
      <c r="G6250" s="69" t="s">
        <v>1939</v>
      </c>
    </row>
    <row r="6251" spans="1:19" ht="14.4">
      <c r="A6251" s="27" t="str">
        <f>VLOOKUP(C6251,'user list'!A:B,2,0)</f>
        <v>PDAD</v>
      </c>
      <c r="B6251" s="172">
        <v>45813.346122685187</v>
      </c>
      <c r="C6251" s="69" t="s">
        <v>257</v>
      </c>
      <c r="D6251" s="69" t="s">
        <v>1937</v>
      </c>
      <c r="E6251" s="69" t="s">
        <v>2540</v>
      </c>
      <c r="F6251" s="69">
        <v>1889</v>
      </c>
      <c r="G6251" s="69" t="s">
        <v>1947</v>
      </c>
    </row>
    <row r="6252" spans="1:19" ht="14.4">
      <c r="A6252" s="27" t="str">
        <f>VLOOKUP(C6252,'user list'!A:B,2,0)</f>
        <v>PDAD</v>
      </c>
      <c r="B6252" s="172">
        <v>45813.346122685187</v>
      </c>
      <c r="C6252" s="69" t="s">
        <v>257</v>
      </c>
      <c r="D6252" s="69" t="s">
        <v>1937</v>
      </c>
      <c r="E6252" s="69" t="s">
        <v>2540</v>
      </c>
      <c r="F6252" s="69">
        <v>1889</v>
      </c>
      <c r="G6252" s="69" t="s">
        <v>1948</v>
      </c>
    </row>
    <row r="6253" spans="1:19" ht="14.4">
      <c r="A6253" s="27" t="str">
        <f>VLOOKUP(C6253,'user list'!A:B,2,0)</f>
        <v>PDAD</v>
      </c>
      <c r="B6253" s="172">
        <v>45813.346122685187</v>
      </c>
      <c r="C6253" s="69" t="s">
        <v>257</v>
      </c>
      <c r="D6253" s="69" t="s">
        <v>1937</v>
      </c>
      <c r="E6253" s="69" t="s">
        <v>2540</v>
      </c>
      <c r="F6253" s="69">
        <v>1889</v>
      </c>
      <c r="G6253" s="69" t="s">
        <v>1939</v>
      </c>
    </row>
    <row r="6254" spans="1:19" ht="14.4">
      <c r="A6254" s="27" t="str">
        <f>VLOOKUP(C6254,'user list'!A:B,2,0)</f>
        <v>Admin</v>
      </c>
      <c r="B6254" s="172">
        <v>45813.346122685187</v>
      </c>
      <c r="C6254" s="69" t="s">
        <v>186</v>
      </c>
      <c r="D6254" s="69" t="s">
        <v>1937</v>
      </c>
      <c r="E6254" s="69" t="s">
        <v>2540</v>
      </c>
      <c r="F6254" s="69">
        <v>1889</v>
      </c>
      <c r="G6254" s="69" t="s">
        <v>1948</v>
      </c>
      <c r="R6254" s="73"/>
      <c r="S6254" s="73"/>
    </row>
    <row r="6255" spans="1:19" ht="14.4">
      <c r="A6255" s="27" t="str">
        <f>VLOOKUP(C6255,'user list'!A:B,2,0)</f>
        <v>CTO</v>
      </c>
      <c r="B6255" s="172">
        <v>45813.346180555556</v>
      </c>
      <c r="C6255" s="69" t="s">
        <v>207</v>
      </c>
      <c r="D6255" s="69" t="s">
        <v>1937</v>
      </c>
      <c r="E6255" s="69" t="s">
        <v>2470</v>
      </c>
      <c r="F6255" s="69">
        <v>1781</v>
      </c>
      <c r="G6255" s="69" t="s">
        <v>1939</v>
      </c>
    </row>
    <row r="6256" spans="1:19" ht="14.4">
      <c r="A6256" s="27" t="str">
        <f>VLOOKUP(C6256,'user list'!A:B,2,0)</f>
        <v>CTO</v>
      </c>
      <c r="B6256" s="172">
        <v>45813.346215277779</v>
      </c>
      <c r="C6256" s="69" t="s">
        <v>207</v>
      </c>
      <c r="D6256" s="69" t="s">
        <v>1937</v>
      </c>
      <c r="E6256" s="69" t="s">
        <v>2477</v>
      </c>
      <c r="F6256" s="69">
        <v>1791</v>
      </c>
      <c r="G6256" s="69" t="s">
        <v>1939</v>
      </c>
      <c r="R6256" s="73"/>
      <c r="S6256" s="73"/>
    </row>
    <row r="6257" spans="1:24" ht="14.4">
      <c r="A6257" s="27" t="str">
        <f>VLOOKUP(C6257,'user list'!A:B,2,0)</f>
        <v>CTO</v>
      </c>
      <c r="B6257" s="172">
        <v>45813.346261574072</v>
      </c>
      <c r="C6257" s="69" t="s">
        <v>207</v>
      </c>
      <c r="D6257" s="69" t="s">
        <v>1937</v>
      </c>
      <c r="E6257" s="69" t="s">
        <v>2499</v>
      </c>
      <c r="F6257" s="69">
        <v>1829</v>
      </c>
      <c r="G6257" s="69" t="s">
        <v>1939</v>
      </c>
      <c r="U6257" s="74"/>
      <c r="X6257" s="74"/>
    </row>
    <row r="6258" spans="1:24" ht="14.4">
      <c r="A6258" s="27" t="str">
        <f>VLOOKUP(C6258,'user list'!A:B,2,0)</f>
        <v>PDAD</v>
      </c>
      <c r="B6258" s="172">
        <v>45813.346273148149</v>
      </c>
      <c r="C6258" s="69" t="s">
        <v>257</v>
      </c>
      <c r="D6258" s="69" t="s">
        <v>1937</v>
      </c>
      <c r="E6258" s="69" t="s">
        <v>2535</v>
      </c>
      <c r="F6258" s="69">
        <v>1886</v>
      </c>
      <c r="G6258" s="69" t="s">
        <v>1949</v>
      </c>
      <c r="L6258" s="73"/>
      <c r="M6258" s="73"/>
    </row>
    <row r="6259" spans="1:24" ht="14.4">
      <c r="A6259" s="27" t="str">
        <f>VLOOKUP(C6259,'user list'!A:B,2,0)</f>
        <v>CTO</v>
      </c>
      <c r="B6259" s="172">
        <v>45813.346307870372</v>
      </c>
      <c r="C6259" s="69" t="s">
        <v>207</v>
      </c>
      <c r="D6259" s="69" t="s">
        <v>1937</v>
      </c>
      <c r="E6259" s="69" t="s">
        <v>2514</v>
      </c>
      <c r="F6259" s="69">
        <v>1858</v>
      </c>
      <c r="G6259" s="69" t="s">
        <v>1939</v>
      </c>
      <c r="L6259" s="73"/>
      <c r="M6259" s="73"/>
    </row>
    <row r="6260" spans="1:24" ht="14.4">
      <c r="A6260" s="27" t="str">
        <f>VLOOKUP(C6260,'user list'!A:B,2,0)</f>
        <v>CTO</v>
      </c>
      <c r="B6260" s="172">
        <v>45813.346365740741</v>
      </c>
      <c r="C6260" s="69" t="s">
        <v>207</v>
      </c>
      <c r="D6260" s="69" t="s">
        <v>1937</v>
      </c>
      <c r="E6260" s="69" t="s">
        <v>2528</v>
      </c>
      <c r="F6260" s="69">
        <v>1870</v>
      </c>
      <c r="G6260" s="69" t="s">
        <v>1939</v>
      </c>
      <c r="R6260" s="73"/>
      <c r="S6260" s="73"/>
    </row>
    <row r="6261" spans="1:24" ht="14.4">
      <c r="A6261" s="27" t="str">
        <f>VLOOKUP(C6261,'user list'!A:B,2,0)</f>
        <v>CTO</v>
      </c>
      <c r="B6261" s="172">
        <v>45813.346412037034</v>
      </c>
      <c r="C6261" s="69" t="s">
        <v>207</v>
      </c>
      <c r="D6261" s="69" t="s">
        <v>1937</v>
      </c>
      <c r="E6261" s="69" t="s">
        <v>2533</v>
      </c>
      <c r="F6261" s="69">
        <v>1880</v>
      </c>
      <c r="G6261" s="69" t="s">
        <v>1939</v>
      </c>
    </row>
    <row r="6262" spans="1:24" ht="14.4">
      <c r="A6262" s="27" t="str">
        <f>VLOOKUP(C6262,'user list'!A:B,2,0)</f>
        <v>OCA</v>
      </c>
      <c r="B6262" s="172">
        <v>45813.346493055556</v>
      </c>
      <c r="C6262" s="69" t="s">
        <v>228</v>
      </c>
      <c r="D6262" s="69" t="s">
        <v>1937</v>
      </c>
      <c r="E6262" s="69" t="s">
        <v>2535</v>
      </c>
      <c r="F6262" s="69">
        <v>1886</v>
      </c>
      <c r="G6262" s="69" t="s">
        <v>1947</v>
      </c>
    </row>
    <row r="6263" spans="1:24" ht="14.4">
      <c r="A6263" s="27" t="str">
        <f>VLOOKUP(C6263,'user list'!A:B,2,0)</f>
        <v>OCA</v>
      </c>
      <c r="B6263" s="172">
        <v>45813.346493055556</v>
      </c>
      <c r="C6263" s="69" t="s">
        <v>228</v>
      </c>
      <c r="D6263" s="69" t="s">
        <v>1937</v>
      </c>
      <c r="E6263" s="69" t="s">
        <v>2535</v>
      </c>
      <c r="F6263" s="69">
        <v>1886</v>
      </c>
      <c r="G6263" s="69" t="s">
        <v>1948</v>
      </c>
    </row>
    <row r="6264" spans="1:24" ht="14.4">
      <c r="A6264" s="27" t="str">
        <f>VLOOKUP(C6264,'user list'!A:B,2,0)</f>
        <v>OCA</v>
      </c>
      <c r="B6264" s="172">
        <v>45813.346493055556</v>
      </c>
      <c r="C6264" s="69" t="s">
        <v>228</v>
      </c>
      <c r="D6264" s="69" t="s">
        <v>1937</v>
      </c>
      <c r="E6264" s="69" t="s">
        <v>2535</v>
      </c>
      <c r="F6264" s="69">
        <v>1886</v>
      </c>
      <c r="G6264" s="69" t="s">
        <v>1939</v>
      </c>
    </row>
    <row r="6265" spans="1:24" ht="14.4">
      <c r="A6265" s="27" t="str">
        <f>VLOOKUP(C6265,'user list'!A:B,2,0)</f>
        <v>OCA</v>
      </c>
      <c r="B6265" s="172">
        <v>45813.34652777778</v>
      </c>
      <c r="C6265" s="69" t="s">
        <v>228</v>
      </c>
      <c r="D6265" s="69" t="s">
        <v>1937</v>
      </c>
      <c r="E6265" s="69" t="s">
        <v>2534</v>
      </c>
      <c r="F6265" s="69">
        <v>1881</v>
      </c>
      <c r="G6265" s="69" t="s">
        <v>1939</v>
      </c>
    </row>
    <row r="6266" spans="1:24" ht="14.4">
      <c r="A6266" s="27" t="str">
        <f>VLOOKUP(C6266,'user list'!A:B,2,0)</f>
        <v>CTO</v>
      </c>
      <c r="B6266" s="172">
        <v>45813.346550925926</v>
      </c>
      <c r="C6266" s="69" t="s">
        <v>207</v>
      </c>
      <c r="D6266" s="69" t="s">
        <v>1937</v>
      </c>
      <c r="E6266" s="69" t="s">
        <v>2534</v>
      </c>
      <c r="F6266" s="69">
        <v>1881</v>
      </c>
      <c r="G6266" s="69" t="s">
        <v>1939</v>
      </c>
      <c r="R6266" s="73"/>
      <c r="S6266" s="73"/>
    </row>
    <row r="6267" spans="1:24" ht="14.4">
      <c r="A6267" s="27" t="str">
        <f>VLOOKUP(C6267,'user list'!A:B,2,0)</f>
        <v>PDAD</v>
      </c>
      <c r="B6267" s="172">
        <v>45813.346759259257</v>
      </c>
      <c r="C6267" s="69" t="s">
        <v>257</v>
      </c>
      <c r="D6267" s="69" t="s">
        <v>1937</v>
      </c>
      <c r="E6267" s="69" t="s">
        <v>2535</v>
      </c>
      <c r="F6267" s="69">
        <v>1886</v>
      </c>
      <c r="G6267" s="69" t="s">
        <v>1939</v>
      </c>
    </row>
    <row r="6268" spans="1:24" ht="14.4">
      <c r="A6268" s="27" t="str">
        <f>VLOOKUP(C6268,'user list'!A:B,2,0)</f>
        <v>CTO</v>
      </c>
      <c r="B6268" s="172">
        <v>45813.346863425926</v>
      </c>
      <c r="C6268" s="69" t="s">
        <v>207</v>
      </c>
      <c r="D6268" s="69" t="s">
        <v>1937</v>
      </c>
      <c r="E6268" s="69" t="s">
        <v>2540</v>
      </c>
      <c r="F6268" s="69">
        <v>1889</v>
      </c>
      <c r="G6268" s="69" t="s">
        <v>1939</v>
      </c>
      <c r="R6268" s="73"/>
      <c r="S6268" s="73"/>
    </row>
    <row r="6269" spans="1:24" ht="14.4">
      <c r="A6269" s="27" t="str">
        <f>VLOOKUP(C6269,'user list'!A:B,2,0)</f>
        <v>CTO</v>
      </c>
      <c r="B6269" s="172">
        <v>45813.347002314818</v>
      </c>
      <c r="C6269" s="69" t="s">
        <v>207</v>
      </c>
      <c r="D6269" s="69" t="s">
        <v>1937</v>
      </c>
      <c r="E6269" s="69" t="s">
        <v>2540</v>
      </c>
      <c r="F6269" s="69">
        <v>1889</v>
      </c>
      <c r="G6269" s="69" t="s">
        <v>1947</v>
      </c>
    </row>
    <row r="6270" spans="1:24" ht="14.4">
      <c r="A6270" s="27" t="str">
        <f>VLOOKUP(C6270,'user list'!A:B,2,0)</f>
        <v>CTO</v>
      </c>
      <c r="B6270" s="172">
        <v>45813.347002314818</v>
      </c>
      <c r="C6270" s="69" t="s">
        <v>207</v>
      </c>
      <c r="D6270" s="69" t="s">
        <v>1937</v>
      </c>
      <c r="E6270" s="69" t="s">
        <v>2540</v>
      </c>
      <c r="F6270" s="69">
        <v>1889</v>
      </c>
      <c r="G6270" s="69" t="s">
        <v>1948</v>
      </c>
      <c r="R6270" s="73"/>
      <c r="S6270" s="73"/>
    </row>
    <row r="6271" spans="1:24" ht="14.4">
      <c r="A6271" s="27" t="str">
        <f>VLOOKUP(C6271,'user list'!A:B,2,0)</f>
        <v>CTO</v>
      </c>
      <c r="B6271" s="172">
        <v>45813.347002314818</v>
      </c>
      <c r="C6271" s="69" t="s">
        <v>207</v>
      </c>
      <c r="D6271" s="69" t="s">
        <v>1937</v>
      </c>
      <c r="E6271" s="69" t="s">
        <v>2540</v>
      </c>
      <c r="F6271" s="69">
        <v>1889</v>
      </c>
      <c r="G6271" s="69" t="s">
        <v>1939</v>
      </c>
    </row>
    <row r="6272" spans="1:24" ht="14.4">
      <c r="A6272" s="27" t="str">
        <f>VLOOKUP(C6272,'user list'!A:B,2,0)</f>
        <v>Admin</v>
      </c>
      <c r="B6272" s="172">
        <v>45813.347002314818</v>
      </c>
      <c r="C6272" s="69" t="s">
        <v>186</v>
      </c>
      <c r="D6272" s="69" t="s">
        <v>1937</v>
      </c>
      <c r="E6272" s="69" t="s">
        <v>2540</v>
      </c>
      <c r="F6272" s="69">
        <v>1889</v>
      </c>
      <c r="G6272" s="69" t="s">
        <v>1948</v>
      </c>
      <c r="R6272" s="73"/>
      <c r="S6272" s="73"/>
    </row>
    <row r="6273" spans="1:33" ht="14.4">
      <c r="A6273" s="27" t="str">
        <f>VLOOKUP(C6273,'user list'!A:B,2,0)</f>
        <v>PDAD</v>
      </c>
      <c r="B6273" s="172">
        <v>45813.347037037034</v>
      </c>
      <c r="C6273" s="69" t="s">
        <v>257</v>
      </c>
      <c r="D6273" s="69" t="s">
        <v>1937</v>
      </c>
      <c r="E6273" s="69" t="s">
        <v>2535</v>
      </c>
      <c r="F6273" s="69">
        <v>1886</v>
      </c>
      <c r="G6273" s="69" t="s">
        <v>1939</v>
      </c>
    </row>
    <row r="6274" spans="1:33" ht="14.4">
      <c r="A6274" s="27" t="str">
        <f>VLOOKUP(C6274,'user list'!A:B,2,0)</f>
        <v>CTO</v>
      </c>
      <c r="B6274" s="172">
        <v>45813.347141203703</v>
      </c>
      <c r="C6274" s="69" t="s">
        <v>207</v>
      </c>
      <c r="D6274" s="69" t="s">
        <v>1937</v>
      </c>
      <c r="E6274" s="69" t="s">
        <v>2534</v>
      </c>
      <c r="F6274" s="69">
        <v>1881</v>
      </c>
      <c r="G6274" s="69" t="s">
        <v>1939</v>
      </c>
    </row>
    <row r="6275" spans="1:33" ht="14.4">
      <c r="A6275" s="27" t="str">
        <f>VLOOKUP(C6275,'user list'!A:B,2,0)</f>
        <v>PDAD</v>
      </c>
      <c r="B6275" s="172">
        <v>45813.347268518519</v>
      </c>
      <c r="C6275" s="69" t="s">
        <v>257</v>
      </c>
      <c r="D6275" s="69" t="s">
        <v>1937</v>
      </c>
      <c r="E6275" s="69" t="s">
        <v>2540</v>
      </c>
      <c r="F6275" s="69">
        <v>1889</v>
      </c>
      <c r="G6275" s="69" t="s">
        <v>1939</v>
      </c>
      <c r="AD6275" s="74"/>
      <c r="AG6275" s="74"/>
    </row>
    <row r="6276" spans="1:33" ht="14.4">
      <c r="A6276" s="27" t="str">
        <f>VLOOKUP(C6276,'user list'!A:B,2,0)</f>
        <v>CTO</v>
      </c>
      <c r="B6276" s="172">
        <v>45813.347395833334</v>
      </c>
      <c r="C6276" s="69" t="s">
        <v>207</v>
      </c>
      <c r="D6276" s="69" t="s">
        <v>1937</v>
      </c>
      <c r="E6276" s="69" t="s">
        <v>2540</v>
      </c>
      <c r="F6276" s="69">
        <v>1889</v>
      </c>
      <c r="G6276" s="69" t="s">
        <v>1939</v>
      </c>
      <c r="L6276" s="73"/>
      <c r="M6276" s="73"/>
    </row>
    <row r="6277" spans="1:33" ht="14.4">
      <c r="A6277" s="27" t="str">
        <f>VLOOKUP(C6277,'user list'!A:B,2,0)</f>
        <v>PDAD</v>
      </c>
      <c r="B6277" s="172">
        <v>45813.347430555557</v>
      </c>
      <c r="C6277" s="69" t="s">
        <v>257</v>
      </c>
      <c r="D6277" s="69" t="s">
        <v>1937</v>
      </c>
      <c r="E6277" s="69" t="s">
        <v>2540</v>
      </c>
      <c r="F6277" s="69">
        <v>1889</v>
      </c>
      <c r="G6277" s="69" t="s">
        <v>1949</v>
      </c>
    </row>
    <row r="6278" spans="1:33" ht="14.4">
      <c r="A6278" s="27" t="str">
        <f>VLOOKUP(C6278,'user list'!A:B,2,0)</f>
        <v>CTO</v>
      </c>
      <c r="B6278" s="172">
        <v>45813.347430555557</v>
      </c>
      <c r="C6278" s="69" t="s">
        <v>207</v>
      </c>
      <c r="D6278" s="69" t="s">
        <v>1937</v>
      </c>
      <c r="E6278" s="69" t="s">
        <v>2540</v>
      </c>
      <c r="F6278" s="69">
        <v>1889</v>
      </c>
      <c r="G6278" s="69" t="s">
        <v>2441</v>
      </c>
      <c r="O6278" s="73"/>
      <c r="P6278" s="73"/>
    </row>
    <row r="6279" spans="1:33" ht="14.4">
      <c r="A6279" s="27" t="str">
        <f>VLOOKUP(C6279,'user list'!A:B,2,0)</f>
        <v>OCA</v>
      </c>
      <c r="B6279" s="172">
        <v>45813.34752314815</v>
      </c>
      <c r="C6279" s="69" t="s">
        <v>228</v>
      </c>
      <c r="D6279" s="69" t="s">
        <v>1937</v>
      </c>
      <c r="E6279" s="69" t="s">
        <v>2524</v>
      </c>
      <c r="F6279" s="69">
        <v>1866</v>
      </c>
      <c r="G6279" s="69" t="s">
        <v>1947</v>
      </c>
      <c r="O6279" s="73"/>
      <c r="P6279" s="73"/>
    </row>
    <row r="6280" spans="1:33" ht="14.4">
      <c r="A6280" s="27" t="str">
        <f>VLOOKUP(C6280,'user list'!A:B,2,0)</f>
        <v>OCA</v>
      </c>
      <c r="B6280" s="172">
        <v>45813.34752314815</v>
      </c>
      <c r="C6280" s="69" t="s">
        <v>228</v>
      </c>
      <c r="D6280" s="69" t="s">
        <v>1937</v>
      </c>
      <c r="E6280" s="69" t="s">
        <v>2524</v>
      </c>
      <c r="F6280" s="69">
        <v>1866</v>
      </c>
      <c r="G6280" s="69" t="s">
        <v>1948</v>
      </c>
    </row>
    <row r="6281" spans="1:33" ht="14.4">
      <c r="A6281" s="27" t="str">
        <f>VLOOKUP(C6281,'user list'!A:B,2,0)</f>
        <v>OCA</v>
      </c>
      <c r="B6281" s="172">
        <v>45813.34752314815</v>
      </c>
      <c r="C6281" s="69" t="s">
        <v>228</v>
      </c>
      <c r="D6281" s="69" t="s">
        <v>1937</v>
      </c>
      <c r="E6281" s="69" t="s">
        <v>2524</v>
      </c>
      <c r="F6281" s="69">
        <v>1866</v>
      </c>
      <c r="G6281" s="69" t="s">
        <v>1939</v>
      </c>
      <c r="AD6281" s="73"/>
      <c r="AE6281" s="73"/>
    </row>
    <row r="6282" spans="1:33" ht="14.4">
      <c r="A6282" s="27" t="str">
        <f>VLOOKUP(C6282,'user list'!A:B,2,0)</f>
        <v>LEDIPO</v>
      </c>
      <c r="B6282" s="172">
        <v>45813.347754629627</v>
      </c>
      <c r="C6282" s="69" t="s">
        <v>222</v>
      </c>
      <c r="D6282" s="69" t="s">
        <v>1937</v>
      </c>
      <c r="E6282" s="69" t="s">
        <v>2534</v>
      </c>
      <c r="F6282" s="69">
        <v>1881</v>
      </c>
      <c r="G6282" s="69" t="s">
        <v>1939</v>
      </c>
      <c r="L6282" s="73"/>
      <c r="M6282" s="73"/>
    </row>
    <row r="6283" spans="1:33" ht="14.4">
      <c r="A6283" s="27" t="str">
        <f>VLOOKUP(C6283,'user list'!A:B,2,0)</f>
        <v>CTO</v>
      </c>
      <c r="B6283" s="172">
        <v>45813.347777777781</v>
      </c>
      <c r="C6283" s="69" t="s">
        <v>207</v>
      </c>
      <c r="D6283" s="69" t="s">
        <v>1937</v>
      </c>
      <c r="E6283" s="69" t="s">
        <v>2534</v>
      </c>
      <c r="F6283" s="69">
        <v>1881</v>
      </c>
      <c r="G6283" s="69" t="s">
        <v>1939</v>
      </c>
    </row>
    <row r="6284" spans="1:33" ht="14.4">
      <c r="A6284" s="27" t="str">
        <f>VLOOKUP(C6284,'user list'!A:B,2,0)</f>
        <v>PDAD</v>
      </c>
      <c r="B6284" s="172">
        <v>45813.347870370373</v>
      </c>
      <c r="C6284" s="69" t="s">
        <v>257</v>
      </c>
      <c r="D6284" s="69" t="s">
        <v>1937</v>
      </c>
      <c r="E6284" s="69" t="s">
        <v>2535</v>
      </c>
      <c r="F6284" s="69">
        <v>1886</v>
      </c>
      <c r="G6284" s="69" t="s">
        <v>1939</v>
      </c>
    </row>
    <row r="6285" spans="1:33" ht="14.4">
      <c r="A6285" s="27" t="str">
        <f>VLOOKUP(C6285,'user list'!A:B,2,0)</f>
        <v>PDAD</v>
      </c>
      <c r="B6285" s="172">
        <v>45813.347905092596</v>
      </c>
      <c r="C6285" s="69" t="s">
        <v>257</v>
      </c>
      <c r="D6285" s="69" t="s">
        <v>1937</v>
      </c>
      <c r="E6285" s="69" t="s">
        <v>2535</v>
      </c>
      <c r="F6285" s="69">
        <v>1886</v>
      </c>
      <c r="G6285" s="69" t="s">
        <v>1939</v>
      </c>
    </row>
    <row r="6286" spans="1:33" ht="14.4">
      <c r="A6286" s="27" t="str">
        <f>VLOOKUP(C6286,'user list'!A:B,2,0)</f>
        <v>PDAD</v>
      </c>
      <c r="B6286" s="172">
        <v>45813.347974537035</v>
      </c>
      <c r="C6286" s="69" t="s">
        <v>257</v>
      </c>
      <c r="D6286" s="69" t="s">
        <v>1937</v>
      </c>
      <c r="E6286" s="69" t="s">
        <v>2535</v>
      </c>
      <c r="F6286" s="69">
        <v>1886</v>
      </c>
      <c r="G6286" s="69" t="s">
        <v>1947</v>
      </c>
    </row>
    <row r="6287" spans="1:33" ht="14.4">
      <c r="A6287" s="27" t="str">
        <f>VLOOKUP(C6287,'user list'!A:B,2,0)</f>
        <v>PDAD</v>
      </c>
      <c r="B6287" s="172">
        <v>45813.347974537035</v>
      </c>
      <c r="C6287" s="69" t="s">
        <v>257</v>
      </c>
      <c r="D6287" s="69" t="s">
        <v>1937</v>
      </c>
      <c r="E6287" s="69" t="s">
        <v>2535</v>
      </c>
      <c r="F6287" s="69">
        <v>1886</v>
      </c>
      <c r="G6287" s="69" t="s">
        <v>1948</v>
      </c>
      <c r="R6287" s="73"/>
      <c r="S6287" s="73"/>
    </row>
    <row r="6288" spans="1:33" ht="14.4">
      <c r="A6288" s="27" t="str">
        <f>VLOOKUP(C6288,'user list'!A:B,2,0)</f>
        <v>PDAD</v>
      </c>
      <c r="B6288" s="172">
        <v>45813.347974537035</v>
      </c>
      <c r="C6288" s="69" t="s">
        <v>257</v>
      </c>
      <c r="D6288" s="69" t="s">
        <v>1937</v>
      </c>
      <c r="E6288" s="69" t="s">
        <v>2535</v>
      </c>
      <c r="F6288" s="69">
        <v>1886</v>
      </c>
      <c r="G6288" s="69" t="s">
        <v>1939</v>
      </c>
    </row>
    <row r="6289" spans="1:33" ht="14.4">
      <c r="A6289" s="27" t="str">
        <f>VLOOKUP(C6289,'user list'!A:B,2,0)</f>
        <v>Admin</v>
      </c>
      <c r="B6289" s="172">
        <v>45813.347974537035</v>
      </c>
      <c r="C6289" s="69" t="s">
        <v>186</v>
      </c>
      <c r="D6289" s="69" t="s">
        <v>1937</v>
      </c>
      <c r="E6289" s="69" t="s">
        <v>2535</v>
      </c>
      <c r="F6289" s="69">
        <v>1886</v>
      </c>
      <c r="G6289" s="69" t="s">
        <v>1948</v>
      </c>
      <c r="O6289" s="73"/>
      <c r="P6289" s="73"/>
    </row>
    <row r="6290" spans="1:33" ht="14.4">
      <c r="A6290" s="27" t="str">
        <f>VLOOKUP(C6290,'user list'!A:B,2,0)</f>
        <v>DPOS</v>
      </c>
      <c r="B6290" s="172">
        <v>45813.348182870373</v>
      </c>
      <c r="C6290" s="69" t="s">
        <v>213</v>
      </c>
      <c r="D6290" s="69" t="s">
        <v>1937</v>
      </c>
      <c r="E6290" s="69" t="s">
        <v>2534</v>
      </c>
      <c r="F6290" s="69">
        <v>1881</v>
      </c>
      <c r="G6290" s="69" t="s">
        <v>1939</v>
      </c>
      <c r="AD6290" s="74"/>
      <c r="AG6290" s="74"/>
    </row>
    <row r="6291" spans="1:33" ht="14.4">
      <c r="A6291" s="27" t="str">
        <f>VLOOKUP(C6291,'user list'!A:B,2,0)</f>
        <v>PDAD</v>
      </c>
      <c r="B6291" s="172">
        <v>45813.348252314812</v>
      </c>
      <c r="C6291" s="69" t="s">
        <v>257</v>
      </c>
      <c r="D6291" s="69" t="s">
        <v>1937</v>
      </c>
      <c r="E6291" s="69" t="s">
        <v>2535</v>
      </c>
      <c r="F6291" s="69">
        <v>1886</v>
      </c>
      <c r="G6291" s="69" t="s">
        <v>1949</v>
      </c>
      <c r="L6291" s="73"/>
      <c r="M6291" s="73"/>
    </row>
    <row r="6292" spans="1:33" ht="14.4">
      <c r="A6292" s="27" t="str">
        <f>VLOOKUP(C6292,'user list'!A:B,2,0)</f>
        <v>PDAD</v>
      </c>
      <c r="B6292" s="172">
        <v>45813.348437499997</v>
      </c>
      <c r="C6292" s="69" t="s">
        <v>257</v>
      </c>
      <c r="D6292" s="69" t="s">
        <v>1937</v>
      </c>
      <c r="E6292" s="69" t="s">
        <v>1636</v>
      </c>
      <c r="F6292" s="69">
        <v>1883</v>
      </c>
      <c r="G6292" s="69" t="s">
        <v>1939</v>
      </c>
    </row>
    <row r="6293" spans="1:33" ht="14.4">
      <c r="A6293" s="27" t="str">
        <f>VLOOKUP(C6293,'user list'!A:B,2,0)</f>
        <v>PDAD</v>
      </c>
      <c r="B6293" s="172">
        <v>45813.348564814813</v>
      </c>
      <c r="C6293" s="69" t="s">
        <v>257</v>
      </c>
      <c r="D6293" s="69" t="s">
        <v>1937</v>
      </c>
      <c r="E6293" s="69" t="s">
        <v>1636</v>
      </c>
      <c r="F6293" s="69">
        <v>1883</v>
      </c>
      <c r="G6293" s="69" t="s">
        <v>1947</v>
      </c>
      <c r="O6293" s="73"/>
      <c r="P6293" s="73"/>
    </row>
    <row r="6294" spans="1:33" ht="14.4">
      <c r="A6294" s="27" t="str">
        <f>VLOOKUP(C6294,'user list'!A:B,2,0)</f>
        <v>PDAD</v>
      </c>
      <c r="B6294" s="172">
        <v>45813.348564814813</v>
      </c>
      <c r="C6294" s="69" t="s">
        <v>257</v>
      </c>
      <c r="D6294" s="69" t="s">
        <v>1937</v>
      </c>
      <c r="E6294" s="69" t="s">
        <v>1636</v>
      </c>
      <c r="F6294" s="69">
        <v>1883</v>
      </c>
      <c r="G6294" s="69" t="s">
        <v>1948</v>
      </c>
      <c r="O6294" s="73"/>
      <c r="P6294" s="73"/>
    </row>
    <row r="6295" spans="1:33" ht="14.4">
      <c r="A6295" s="27" t="str">
        <f>VLOOKUP(C6295,'user list'!A:B,2,0)</f>
        <v>PDAD</v>
      </c>
      <c r="B6295" s="172">
        <v>45813.348564814813</v>
      </c>
      <c r="C6295" s="69" t="s">
        <v>257</v>
      </c>
      <c r="D6295" s="69" t="s">
        <v>1937</v>
      </c>
      <c r="E6295" s="69" t="s">
        <v>1636</v>
      </c>
      <c r="F6295" s="69">
        <v>1883</v>
      </c>
      <c r="G6295" s="69" t="s">
        <v>1939</v>
      </c>
      <c r="AD6295" s="74"/>
      <c r="AG6295" s="74"/>
    </row>
    <row r="6296" spans="1:33" ht="14.4">
      <c r="A6296" s="27" t="str">
        <f>VLOOKUP(C6296,'user list'!A:B,2,0)</f>
        <v>Admin</v>
      </c>
      <c r="B6296" s="172">
        <v>45813.348564814813</v>
      </c>
      <c r="C6296" s="69" t="s">
        <v>186</v>
      </c>
      <c r="D6296" s="69" t="s">
        <v>1937</v>
      </c>
      <c r="E6296" s="69" t="s">
        <v>1636</v>
      </c>
      <c r="F6296" s="69">
        <v>1883</v>
      </c>
      <c r="G6296" s="69" t="s">
        <v>1948</v>
      </c>
      <c r="L6296" s="73"/>
      <c r="M6296" s="73"/>
    </row>
    <row r="6297" spans="1:33" ht="14.4">
      <c r="A6297" s="27" t="str">
        <f>VLOOKUP(C6297,'user list'!A:B,2,0)</f>
        <v>PDAD</v>
      </c>
      <c r="B6297" s="172">
        <v>45813.348692129628</v>
      </c>
      <c r="C6297" s="69" t="s">
        <v>257</v>
      </c>
      <c r="D6297" s="69" t="s">
        <v>1937</v>
      </c>
      <c r="E6297" s="69" t="s">
        <v>1636</v>
      </c>
      <c r="F6297" s="69">
        <v>1883</v>
      </c>
      <c r="G6297" s="69" t="s">
        <v>1949</v>
      </c>
    </row>
    <row r="6298" spans="1:33" ht="14.4">
      <c r="A6298" s="27" t="str">
        <f>VLOOKUP(C6298,'user list'!A:B,2,0)</f>
        <v>PDAD</v>
      </c>
      <c r="B6298" s="172">
        <v>45813.348819444444</v>
      </c>
      <c r="C6298" s="69" t="s">
        <v>257</v>
      </c>
      <c r="D6298" s="69" t="s">
        <v>1937</v>
      </c>
      <c r="E6298" s="69" t="s">
        <v>2534</v>
      </c>
      <c r="F6298" s="69">
        <v>1881</v>
      </c>
      <c r="G6298" s="69" t="s">
        <v>1939</v>
      </c>
      <c r="O6298" s="73"/>
      <c r="P6298" s="73"/>
    </row>
    <row r="6299" spans="1:33" ht="14.4">
      <c r="A6299" s="27" t="str">
        <f>VLOOKUP(C6299,'user list'!A:B,2,0)</f>
        <v>SPORTS</v>
      </c>
      <c r="B6299" s="172">
        <v>45813.349074074074</v>
      </c>
      <c r="C6299" s="69" t="s">
        <v>272</v>
      </c>
      <c r="D6299" s="69" t="s">
        <v>1937</v>
      </c>
      <c r="E6299" s="69" t="s">
        <v>2534</v>
      </c>
      <c r="F6299" s="69">
        <v>1881</v>
      </c>
      <c r="G6299" s="69" t="s">
        <v>1939</v>
      </c>
      <c r="O6299" s="73"/>
      <c r="P6299" s="73"/>
    </row>
    <row r="6300" spans="1:33" ht="14.4">
      <c r="A6300" s="27" t="str">
        <f>VLOOKUP(C6300,'user list'!A:B,2,0)</f>
        <v>CTO</v>
      </c>
      <c r="B6300" s="172">
        <v>45813.349479166667</v>
      </c>
      <c r="C6300" s="69" t="s">
        <v>207</v>
      </c>
      <c r="D6300" s="69" t="s">
        <v>1937</v>
      </c>
      <c r="E6300" s="69" t="s">
        <v>2520</v>
      </c>
      <c r="F6300" s="69">
        <v>1862</v>
      </c>
      <c r="G6300" s="69" t="s">
        <v>1939</v>
      </c>
    </row>
    <row r="6301" spans="1:33" ht="14.4">
      <c r="A6301" s="27" t="str">
        <f>VLOOKUP(C6301,'user list'!A:B,2,0)</f>
        <v>CTO</v>
      </c>
      <c r="B6301" s="172">
        <v>45813.349710648145</v>
      </c>
      <c r="C6301" s="69" t="s">
        <v>207</v>
      </c>
      <c r="D6301" s="69" t="s">
        <v>1937</v>
      </c>
      <c r="E6301" s="69" t="s">
        <v>2534</v>
      </c>
      <c r="F6301" s="69">
        <v>1881</v>
      </c>
      <c r="G6301" s="69" t="s">
        <v>1939</v>
      </c>
    </row>
    <row r="6302" spans="1:33" ht="14.4">
      <c r="A6302" s="27" t="str">
        <f>VLOOKUP(C6302,'user list'!A:B,2,0)</f>
        <v>CTO</v>
      </c>
      <c r="B6302" s="172">
        <v>45813.349930555552</v>
      </c>
      <c r="C6302" s="69" t="s">
        <v>207</v>
      </c>
      <c r="D6302" s="69" t="s">
        <v>1937</v>
      </c>
      <c r="E6302" s="69" t="s">
        <v>2534</v>
      </c>
      <c r="F6302" s="69">
        <v>1881</v>
      </c>
      <c r="G6302" s="69" t="s">
        <v>1939</v>
      </c>
    </row>
    <row r="6303" spans="1:33" ht="14.4">
      <c r="A6303" s="27" t="str">
        <f>VLOOKUP(C6303,'user list'!A:B,2,0)</f>
        <v>CTO</v>
      </c>
      <c r="B6303" s="172">
        <v>45813.349988425929</v>
      </c>
      <c r="C6303" s="69" t="s">
        <v>207</v>
      </c>
      <c r="D6303" s="69" t="s">
        <v>1937</v>
      </c>
      <c r="E6303" s="69" t="s">
        <v>2534</v>
      </c>
      <c r="F6303" s="69">
        <v>1881</v>
      </c>
      <c r="G6303" s="69" t="s">
        <v>2441</v>
      </c>
      <c r="AD6303" s="73"/>
      <c r="AE6303" s="73"/>
    </row>
    <row r="6304" spans="1:33" ht="14.4">
      <c r="A6304" s="27" t="str">
        <f>VLOOKUP(C6304,'user list'!A:B,2,0)</f>
        <v>CTO</v>
      </c>
      <c r="B6304" s="172">
        <v>45813.350046296298</v>
      </c>
      <c r="C6304" s="69" t="s">
        <v>207</v>
      </c>
      <c r="D6304" s="69" t="s">
        <v>1937</v>
      </c>
      <c r="E6304" s="69" t="s">
        <v>2534</v>
      </c>
      <c r="F6304" s="69">
        <v>1881</v>
      </c>
      <c r="G6304" s="69" t="s">
        <v>2441</v>
      </c>
    </row>
    <row r="6305" spans="1:42" ht="14.4">
      <c r="A6305" s="27" t="str">
        <f>VLOOKUP(C6305,'user list'!A:B,2,0)</f>
        <v>CVD</v>
      </c>
      <c r="B6305" s="172">
        <v>45813.350277777776</v>
      </c>
      <c r="C6305" s="69" t="s">
        <v>208</v>
      </c>
      <c r="D6305" s="69" t="s">
        <v>1937</v>
      </c>
      <c r="E6305" s="69" t="s">
        <v>2534</v>
      </c>
      <c r="F6305" s="69">
        <v>1881</v>
      </c>
      <c r="G6305" s="69" t="s">
        <v>1939</v>
      </c>
      <c r="L6305" s="73"/>
      <c r="M6305" s="73"/>
    </row>
    <row r="6306" spans="1:42" ht="14.4">
      <c r="A6306" s="27" t="str">
        <f>VLOOKUP(C6306,'user list'!A:B,2,0)</f>
        <v>DBO</v>
      </c>
      <c r="B6306" s="172">
        <v>45813.350416666668</v>
      </c>
      <c r="C6306" s="69" t="s">
        <v>209</v>
      </c>
      <c r="D6306" s="69" t="s">
        <v>1937</v>
      </c>
      <c r="E6306" s="69" t="s">
        <v>2534</v>
      </c>
      <c r="F6306" s="69">
        <v>1881</v>
      </c>
      <c r="G6306" s="69" t="s">
        <v>1939</v>
      </c>
    </row>
    <row r="6307" spans="1:42" ht="14.4">
      <c r="A6307" s="27" t="str">
        <f>VLOOKUP(C6307,'user list'!A:B,2,0)</f>
        <v>DBO</v>
      </c>
      <c r="B6307" s="172">
        <v>45813.351840277777</v>
      </c>
      <c r="C6307" s="69" t="s">
        <v>209</v>
      </c>
      <c r="D6307" s="69" t="s">
        <v>1937</v>
      </c>
      <c r="E6307" s="69" t="s">
        <v>1636</v>
      </c>
      <c r="F6307" s="69">
        <v>1883</v>
      </c>
      <c r="G6307" s="69" t="s">
        <v>1939</v>
      </c>
    </row>
    <row r="6308" spans="1:42" ht="14.4">
      <c r="A6308" s="27" t="str">
        <f>VLOOKUP(C6308,'user list'!A:B,2,0)</f>
        <v>DBO</v>
      </c>
      <c r="B6308" s="172">
        <v>45813.352476851855</v>
      </c>
      <c r="C6308" s="69" t="s">
        <v>209</v>
      </c>
      <c r="D6308" s="69" t="s">
        <v>1937</v>
      </c>
      <c r="E6308" s="69" t="s">
        <v>1636</v>
      </c>
      <c r="F6308" s="69">
        <v>1883</v>
      </c>
      <c r="G6308" s="69" t="s">
        <v>1947</v>
      </c>
    </row>
    <row r="6309" spans="1:42" ht="14.4">
      <c r="A6309" s="27" t="str">
        <f>VLOOKUP(C6309,'user list'!A:B,2,0)</f>
        <v>DBO</v>
      </c>
      <c r="B6309" s="172">
        <v>45813.352476851855</v>
      </c>
      <c r="C6309" s="69" t="s">
        <v>209</v>
      </c>
      <c r="D6309" s="69" t="s">
        <v>1937</v>
      </c>
      <c r="E6309" s="69" t="s">
        <v>1636</v>
      </c>
      <c r="F6309" s="69">
        <v>1883</v>
      </c>
      <c r="G6309" s="69" t="s">
        <v>1948</v>
      </c>
      <c r="R6309" s="73"/>
      <c r="S6309" s="73"/>
    </row>
    <row r="6310" spans="1:42" ht="14.4">
      <c r="A6310" s="27" t="str">
        <f>VLOOKUP(C6310,'user list'!A:B,2,0)</f>
        <v>DBO</v>
      </c>
      <c r="B6310" s="172">
        <v>45813.352476851855</v>
      </c>
      <c r="C6310" s="69" t="s">
        <v>209</v>
      </c>
      <c r="D6310" s="69" t="s">
        <v>1937</v>
      </c>
      <c r="E6310" s="69" t="s">
        <v>1636</v>
      </c>
      <c r="F6310" s="69">
        <v>1883</v>
      </c>
      <c r="G6310" s="69" t="s">
        <v>1939</v>
      </c>
    </row>
    <row r="6311" spans="1:42" ht="14.4">
      <c r="A6311" s="27" t="str">
        <f>VLOOKUP(C6311,'user list'!A:B,2,0)</f>
        <v>Admin</v>
      </c>
      <c r="B6311" s="172">
        <v>45813.352488425924</v>
      </c>
      <c r="C6311" s="69" t="s">
        <v>186</v>
      </c>
      <c r="D6311" s="69" t="s">
        <v>1937</v>
      </c>
      <c r="E6311" s="69" t="s">
        <v>1636</v>
      </c>
      <c r="F6311" s="69">
        <v>1883</v>
      </c>
      <c r="G6311" s="69" t="s">
        <v>1948</v>
      </c>
      <c r="O6311" s="73"/>
      <c r="P6311" s="73"/>
    </row>
    <row r="6312" spans="1:42" ht="14.4">
      <c r="A6312" s="27" t="str">
        <f>VLOOKUP(C6312,'user list'!A:B,2,0)</f>
        <v>DBO</v>
      </c>
      <c r="B6312" s="172">
        <v>45813.352546296293</v>
      </c>
      <c r="C6312" s="69" t="s">
        <v>209</v>
      </c>
      <c r="D6312" s="69" t="s">
        <v>1937</v>
      </c>
      <c r="E6312" s="69" t="s">
        <v>1636</v>
      </c>
      <c r="F6312" s="69">
        <v>1883</v>
      </c>
      <c r="G6312" s="69" t="s">
        <v>1949</v>
      </c>
    </row>
    <row r="6313" spans="1:42" ht="14.4">
      <c r="A6313" s="27" t="str">
        <f>VLOOKUP(C6313,'user list'!A:B,2,0)</f>
        <v>DBO</v>
      </c>
      <c r="B6313" s="172">
        <v>45813.353402777779</v>
      </c>
      <c r="C6313" s="69" t="s">
        <v>209</v>
      </c>
      <c r="D6313" s="69" t="s">
        <v>1937</v>
      </c>
      <c r="E6313" s="69" t="s">
        <v>2534</v>
      </c>
      <c r="F6313" s="69">
        <v>1881</v>
      </c>
      <c r="G6313" s="69" t="s">
        <v>1939</v>
      </c>
      <c r="AA6313" s="74"/>
      <c r="AD6313" s="74"/>
    </row>
    <row r="6314" spans="1:42" ht="14.4">
      <c r="A6314" s="27" t="str">
        <f>VLOOKUP(C6314,'user list'!A:B,2,0)</f>
        <v>PDAD</v>
      </c>
      <c r="B6314" s="172">
        <v>45813.353483796294</v>
      </c>
      <c r="C6314" s="69" t="s">
        <v>257</v>
      </c>
      <c r="D6314" s="69" t="s">
        <v>1937</v>
      </c>
      <c r="E6314" s="69" t="s">
        <v>2534</v>
      </c>
      <c r="F6314" s="69">
        <v>1881</v>
      </c>
      <c r="G6314" s="69" t="s">
        <v>1947</v>
      </c>
      <c r="L6314" s="73"/>
      <c r="M6314" s="73"/>
    </row>
    <row r="6315" spans="1:42" ht="14.4">
      <c r="A6315" s="27" t="str">
        <f>VLOOKUP(C6315,'user list'!A:B,2,0)</f>
        <v>PDAD</v>
      </c>
      <c r="B6315" s="172">
        <v>45813.353483796294</v>
      </c>
      <c r="C6315" s="69" t="s">
        <v>257</v>
      </c>
      <c r="D6315" s="69" t="s">
        <v>1937</v>
      </c>
      <c r="E6315" s="69" t="s">
        <v>2534</v>
      </c>
      <c r="F6315" s="69">
        <v>1881</v>
      </c>
      <c r="G6315" s="69" t="s">
        <v>1948</v>
      </c>
      <c r="L6315" s="73"/>
      <c r="M6315" s="73"/>
    </row>
    <row r="6316" spans="1:42" ht="14.4">
      <c r="A6316" s="27" t="str">
        <f>VLOOKUP(C6316,'user list'!A:B,2,0)</f>
        <v>PDAD</v>
      </c>
      <c r="B6316" s="172">
        <v>45813.353483796294</v>
      </c>
      <c r="C6316" s="69" t="s">
        <v>257</v>
      </c>
      <c r="D6316" s="69" t="s">
        <v>1937</v>
      </c>
      <c r="E6316" s="69" t="s">
        <v>2534</v>
      </c>
      <c r="F6316" s="69">
        <v>1881</v>
      </c>
      <c r="G6316" s="69" t="s">
        <v>1939</v>
      </c>
      <c r="R6316" s="73"/>
      <c r="S6316" s="73"/>
    </row>
    <row r="6317" spans="1:42" ht="14.4">
      <c r="A6317" s="27" t="str">
        <f>VLOOKUP(C6317,'user list'!A:B,2,0)</f>
        <v>Admin</v>
      </c>
      <c r="B6317" s="172">
        <v>45813.353483796294</v>
      </c>
      <c r="C6317" s="69" t="s">
        <v>186</v>
      </c>
      <c r="D6317" s="69" t="s">
        <v>1937</v>
      </c>
      <c r="E6317" s="69" t="s">
        <v>2534</v>
      </c>
      <c r="F6317" s="69">
        <v>1881</v>
      </c>
      <c r="G6317" s="69" t="s">
        <v>1948</v>
      </c>
    </row>
    <row r="6318" spans="1:42" ht="14.4">
      <c r="A6318" s="27" t="str">
        <f>VLOOKUP(C6318,'user list'!A:B,2,0)</f>
        <v>DBO</v>
      </c>
      <c r="B6318" s="172">
        <v>45813.353541666664</v>
      </c>
      <c r="C6318" s="69" t="s">
        <v>209</v>
      </c>
      <c r="D6318" s="69" t="s">
        <v>1937</v>
      </c>
      <c r="E6318" s="69" t="s">
        <v>2534</v>
      </c>
      <c r="F6318" s="69">
        <v>1881</v>
      </c>
      <c r="G6318" s="69" t="s">
        <v>1939</v>
      </c>
      <c r="AM6318" s="74"/>
      <c r="AP6318" s="74"/>
    </row>
    <row r="6319" spans="1:42" ht="14.4">
      <c r="A6319" s="27" t="str">
        <f>VLOOKUP(C6319,'user list'!A:B,2,0)</f>
        <v>PDAD</v>
      </c>
      <c r="B6319" s="172">
        <v>45813.353587962964</v>
      </c>
      <c r="C6319" s="69" t="s">
        <v>257</v>
      </c>
      <c r="D6319" s="69" t="s">
        <v>1937</v>
      </c>
      <c r="E6319" s="69" t="s">
        <v>2534</v>
      </c>
      <c r="F6319" s="69">
        <v>1881</v>
      </c>
      <c r="G6319" s="69" t="s">
        <v>1949</v>
      </c>
      <c r="L6319" s="73"/>
      <c r="M6319" s="73"/>
    </row>
    <row r="6320" spans="1:42" ht="14.4">
      <c r="A6320" s="27" t="str">
        <f>VLOOKUP(C6320,'user list'!A:B,2,0)</f>
        <v>DBO</v>
      </c>
      <c r="B6320" s="172">
        <v>45813.353622685187</v>
      </c>
      <c r="C6320" s="69" t="s">
        <v>209</v>
      </c>
      <c r="D6320" s="69" t="s">
        <v>1937</v>
      </c>
      <c r="E6320" s="69" t="s">
        <v>2534</v>
      </c>
      <c r="F6320" s="69">
        <v>1881</v>
      </c>
      <c r="G6320" s="69" t="s">
        <v>1947</v>
      </c>
      <c r="L6320" s="73"/>
      <c r="M6320" s="73"/>
    </row>
    <row r="6321" spans="1:31" ht="14.4">
      <c r="A6321" s="27" t="str">
        <f>VLOOKUP(C6321,'user list'!A:B,2,0)</f>
        <v>DBO</v>
      </c>
      <c r="B6321" s="172">
        <v>45813.353622685187</v>
      </c>
      <c r="C6321" s="69" t="s">
        <v>209</v>
      </c>
      <c r="D6321" s="69" t="s">
        <v>1937</v>
      </c>
      <c r="E6321" s="69" t="s">
        <v>2534</v>
      </c>
      <c r="F6321" s="69">
        <v>1881</v>
      </c>
      <c r="G6321" s="69" t="s">
        <v>1948</v>
      </c>
      <c r="O6321" s="73"/>
      <c r="P6321" s="73"/>
    </row>
    <row r="6322" spans="1:31" ht="14.4">
      <c r="A6322" s="27" t="str">
        <f>VLOOKUP(C6322,'user list'!A:B,2,0)</f>
        <v>Admin</v>
      </c>
      <c r="B6322" s="172">
        <v>45813.353634259256</v>
      </c>
      <c r="C6322" s="69" t="s">
        <v>186</v>
      </c>
      <c r="D6322" s="69" t="s">
        <v>1937</v>
      </c>
      <c r="E6322" s="69" t="s">
        <v>2534</v>
      </c>
      <c r="F6322" s="69">
        <v>1881</v>
      </c>
      <c r="G6322" s="69" t="s">
        <v>1948</v>
      </c>
      <c r="O6322" s="73"/>
      <c r="P6322" s="73"/>
    </row>
    <row r="6323" spans="1:31" ht="14.4">
      <c r="A6323" s="27" t="str">
        <f>VLOOKUP(C6323,'user list'!A:B,2,0)</f>
        <v>DBO</v>
      </c>
      <c r="B6323" s="172">
        <v>45813.353634259256</v>
      </c>
      <c r="C6323" s="69" t="s">
        <v>209</v>
      </c>
      <c r="D6323" s="69" t="s">
        <v>1937</v>
      </c>
      <c r="E6323" s="69" t="s">
        <v>2534</v>
      </c>
      <c r="F6323" s="69">
        <v>1881</v>
      </c>
      <c r="G6323" s="69" t="s">
        <v>1939</v>
      </c>
    </row>
    <row r="6324" spans="1:31" ht="14.4">
      <c r="A6324" s="27" t="str">
        <f>VLOOKUP(C6324,'user list'!A:B,2,0)</f>
        <v>SPORTS</v>
      </c>
      <c r="B6324" s="172">
        <v>45813.353750000002</v>
      </c>
      <c r="C6324" s="69" t="s">
        <v>272</v>
      </c>
      <c r="D6324" s="69" t="s">
        <v>1937</v>
      </c>
      <c r="E6324" s="69" t="s">
        <v>2534</v>
      </c>
      <c r="F6324" s="69">
        <v>1881</v>
      </c>
      <c r="G6324" s="69" t="s">
        <v>2441</v>
      </c>
    </row>
    <row r="6325" spans="1:31" ht="14.4">
      <c r="A6325" s="27" t="str">
        <f>VLOOKUP(C6325,'user list'!A:B,2,0)</f>
        <v>DBO</v>
      </c>
      <c r="B6325" s="172">
        <v>45813.353784722225</v>
      </c>
      <c r="C6325" s="69" t="s">
        <v>209</v>
      </c>
      <c r="D6325" s="69" t="s">
        <v>1937</v>
      </c>
      <c r="E6325" s="69" t="s">
        <v>2534</v>
      </c>
      <c r="F6325" s="69">
        <v>1881</v>
      </c>
      <c r="G6325" s="69" t="s">
        <v>1949</v>
      </c>
      <c r="O6325" s="73"/>
      <c r="P6325" s="73"/>
    </row>
    <row r="6326" spans="1:31" ht="14.4">
      <c r="A6326" s="27" t="str">
        <f>VLOOKUP(C6326,'user list'!A:B,2,0)</f>
        <v>LEDIPO</v>
      </c>
      <c r="B6326" s="172">
        <v>45813.354039351849</v>
      </c>
      <c r="C6326" s="69" t="s">
        <v>222</v>
      </c>
      <c r="D6326" s="69" t="s">
        <v>1937</v>
      </c>
      <c r="E6326" s="69" t="s">
        <v>2534</v>
      </c>
      <c r="F6326" s="69">
        <v>1881</v>
      </c>
      <c r="G6326" s="69" t="s">
        <v>1947</v>
      </c>
      <c r="L6326" s="73"/>
      <c r="M6326" s="73"/>
    </row>
    <row r="6327" spans="1:31" ht="14.4">
      <c r="A6327" s="27" t="str">
        <f>VLOOKUP(C6327,'user list'!A:B,2,0)</f>
        <v>LEDIPO</v>
      </c>
      <c r="B6327" s="172">
        <v>45813.354039351849</v>
      </c>
      <c r="C6327" s="69" t="s">
        <v>222</v>
      </c>
      <c r="D6327" s="69" t="s">
        <v>1937</v>
      </c>
      <c r="E6327" s="69" t="s">
        <v>2534</v>
      </c>
      <c r="F6327" s="69">
        <v>1881</v>
      </c>
      <c r="G6327" s="69" t="s">
        <v>1948</v>
      </c>
    </row>
    <row r="6328" spans="1:31" ht="14.4">
      <c r="A6328" s="27" t="str">
        <f>VLOOKUP(C6328,'user list'!A:B,2,0)</f>
        <v>LEDIPO</v>
      </c>
      <c r="B6328" s="172">
        <v>45813.354050925926</v>
      </c>
      <c r="C6328" s="69" t="s">
        <v>222</v>
      </c>
      <c r="D6328" s="69" t="s">
        <v>1937</v>
      </c>
      <c r="E6328" s="69" t="s">
        <v>2534</v>
      </c>
      <c r="F6328" s="69">
        <v>1881</v>
      </c>
      <c r="G6328" s="69" t="s">
        <v>1939</v>
      </c>
      <c r="O6328" s="73"/>
      <c r="P6328" s="73"/>
    </row>
    <row r="6329" spans="1:31" ht="14.4">
      <c r="A6329" s="27" t="str">
        <f>VLOOKUP(C6329,'user list'!A:B,2,0)</f>
        <v>Admin</v>
      </c>
      <c r="B6329" s="172">
        <v>45813.354050925926</v>
      </c>
      <c r="C6329" s="69" t="s">
        <v>186</v>
      </c>
      <c r="D6329" s="69" t="s">
        <v>1937</v>
      </c>
      <c r="E6329" s="69" t="s">
        <v>2534</v>
      </c>
      <c r="F6329" s="69">
        <v>1881</v>
      </c>
      <c r="G6329" s="69" t="s">
        <v>1948</v>
      </c>
      <c r="L6329" s="73"/>
      <c r="M6329" s="73"/>
    </row>
    <row r="6330" spans="1:31" ht="14.4">
      <c r="A6330" s="27" t="str">
        <f>VLOOKUP(C6330,'user list'!A:B,2,0)</f>
        <v>LEDIPO</v>
      </c>
      <c r="B6330" s="172">
        <v>45813.355231481481</v>
      </c>
      <c r="C6330" s="69" t="s">
        <v>222</v>
      </c>
      <c r="D6330" s="69" t="s">
        <v>1937</v>
      </c>
      <c r="E6330" s="69" t="s">
        <v>2534</v>
      </c>
      <c r="F6330" s="69">
        <v>1881</v>
      </c>
      <c r="G6330" s="69" t="s">
        <v>1939</v>
      </c>
    </row>
    <row r="6331" spans="1:31" ht="14.4">
      <c r="A6331" s="27" t="str">
        <f>VLOOKUP(C6331,'user list'!A:B,2,0)</f>
        <v>LEDIPO</v>
      </c>
      <c r="B6331" s="172">
        <v>45813.35564814815</v>
      </c>
      <c r="C6331" s="69" t="s">
        <v>222</v>
      </c>
      <c r="D6331" s="69" t="s">
        <v>1937</v>
      </c>
      <c r="E6331" s="69" t="s">
        <v>2534</v>
      </c>
      <c r="F6331" s="69">
        <v>1881</v>
      </c>
      <c r="G6331" s="69" t="s">
        <v>2441</v>
      </c>
      <c r="AD6331" s="73"/>
      <c r="AE6331" s="73"/>
    </row>
    <row r="6332" spans="1:31" ht="14.4">
      <c r="A6332" s="27" t="str">
        <f>VLOOKUP(C6332,'user list'!A:B,2,0)</f>
        <v>DPOS</v>
      </c>
      <c r="B6332" s="172">
        <v>45813.355763888889</v>
      </c>
      <c r="C6332" s="69" t="s">
        <v>213</v>
      </c>
      <c r="D6332" s="69" t="s">
        <v>1937</v>
      </c>
      <c r="E6332" s="69" t="s">
        <v>2540</v>
      </c>
      <c r="F6332" s="69">
        <v>1889</v>
      </c>
      <c r="G6332" s="69" t="s">
        <v>2441</v>
      </c>
    </row>
    <row r="6333" spans="1:31" ht="14.4">
      <c r="A6333" s="27" t="str">
        <f>VLOOKUP(C6333,'user list'!A:B,2,0)</f>
        <v>DPOS</v>
      </c>
      <c r="B6333" s="172">
        <v>45813.355983796297</v>
      </c>
      <c r="C6333" s="69" t="s">
        <v>213</v>
      </c>
      <c r="D6333" s="69" t="s">
        <v>1937</v>
      </c>
      <c r="E6333" s="69" t="s">
        <v>2534</v>
      </c>
      <c r="F6333" s="69">
        <v>1881</v>
      </c>
      <c r="G6333" s="69" t="s">
        <v>2441</v>
      </c>
      <c r="L6333" s="74"/>
      <c r="O6333" s="73"/>
      <c r="P6333" s="73"/>
    </row>
    <row r="6334" spans="1:31" ht="14.4">
      <c r="A6334" s="27" t="str">
        <f>VLOOKUP(C6334,'user list'!A:B,2,0)</f>
        <v>DPOS</v>
      </c>
      <c r="B6334" s="172">
        <v>45813.356666666667</v>
      </c>
      <c r="C6334" s="69" t="s">
        <v>213</v>
      </c>
      <c r="D6334" s="69" t="s">
        <v>1937</v>
      </c>
      <c r="E6334" s="69" t="s">
        <v>2534</v>
      </c>
      <c r="F6334" s="69">
        <v>1881</v>
      </c>
      <c r="G6334" s="69" t="s">
        <v>1947</v>
      </c>
    </row>
    <row r="6335" spans="1:31" ht="14.4">
      <c r="A6335" s="27" t="str">
        <f>VLOOKUP(C6335,'user list'!A:B,2,0)</f>
        <v>DPOS</v>
      </c>
      <c r="B6335" s="172">
        <v>45813.356666666667</v>
      </c>
      <c r="C6335" s="69" t="s">
        <v>213</v>
      </c>
      <c r="D6335" s="69" t="s">
        <v>1937</v>
      </c>
      <c r="E6335" s="69" t="s">
        <v>2534</v>
      </c>
      <c r="F6335" s="69">
        <v>1881</v>
      </c>
      <c r="G6335" s="69" t="s">
        <v>1948</v>
      </c>
    </row>
    <row r="6336" spans="1:31" ht="14.4">
      <c r="A6336" s="27" t="str">
        <f>VLOOKUP(C6336,'user list'!A:B,2,0)</f>
        <v>DPOS</v>
      </c>
      <c r="B6336" s="172">
        <v>45813.356666666667</v>
      </c>
      <c r="C6336" s="69" t="s">
        <v>213</v>
      </c>
      <c r="D6336" s="69" t="s">
        <v>1937</v>
      </c>
      <c r="E6336" s="69" t="s">
        <v>2534</v>
      </c>
      <c r="F6336" s="69">
        <v>1881</v>
      </c>
      <c r="G6336" s="69" t="s">
        <v>1939</v>
      </c>
      <c r="O6336" s="73"/>
      <c r="P6336" s="73"/>
    </row>
    <row r="6337" spans="1:45" ht="14.4">
      <c r="A6337" s="27" t="str">
        <f>VLOOKUP(C6337,'user list'!A:B,2,0)</f>
        <v>Admin</v>
      </c>
      <c r="B6337" s="172">
        <v>45813.356666666667</v>
      </c>
      <c r="C6337" s="69" t="s">
        <v>186</v>
      </c>
      <c r="D6337" s="69" t="s">
        <v>1937</v>
      </c>
      <c r="E6337" s="69" t="s">
        <v>2534</v>
      </c>
      <c r="F6337" s="69">
        <v>1881</v>
      </c>
      <c r="G6337" s="69" t="s">
        <v>1948</v>
      </c>
    </row>
    <row r="6338" spans="1:45" ht="14.4">
      <c r="A6338" s="27" t="str">
        <f>VLOOKUP(C6338,'user list'!A:B,2,0)</f>
        <v>DPOS</v>
      </c>
      <c r="B6338" s="172">
        <v>45813.356759259259</v>
      </c>
      <c r="C6338" s="69" t="s">
        <v>213</v>
      </c>
      <c r="D6338" s="69" t="s">
        <v>1937</v>
      </c>
      <c r="E6338" s="69" t="s">
        <v>2540</v>
      </c>
      <c r="F6338" s="69">
        <v>1889</v>
      </c>
      <c r="G6338" s="69" t="s">
        <v>1939</v>
      </c>
    </row>
    <row r="6339" spans="1:45" ht="14.4">
      <c r="A6339" s="27" t="str">
        <f>VLOOKUP(C6339,'user list'!A:B,2,0)</f>
        <v>DPOS</v>
      </c>
      <c r="B6339" s="172">
        <v>45813.356932870367</v>
      </c>
      <c r="C6339" s="69" t="s">
        <v>213</v>
      </c>
      <c r="D6339" s="69" t="s">
        <v>1937</v>
      </c>
      <c r="E6339" s="69" t="s">
        <v>2540</v>
      </c>
      <c r="F6339" s="69">
        <v>1889</v>
      </c>
      <c r="G6339" s="69" t="s">
        <v>1947</v>
      </c>
      <c r="AP6339" s="74"/>
      <c r="AS6339" s="74"/>
    </row>
    <row r="6340" spans="1:45" ht="14.4">
      <c r="A6340" s="27" t="str">
        <f>VLOOKUP(C6340,'user list'!A:B,2,0)</f>
        <v>DPOS</v>
      </c>
      <c r="B6340" s="172">
        <v>45813.356932870367</v>
      </c>
      <c r="C6340" s="69" t="s">
        <v>213</v>
      </c>
      <c r="D6340" s="69" t="s">
        <v>1937</v>
      </c>
      <c r="E6340" s="69" t="s">
        <v>2540</v>
      </c>
      <c r="F6340" s="69">
        <v>1889</v>
      </c>
      <c r="G6340" s="69" t="s">
        <v>1948</v>
      </c>
      <c r="L6340" s="73"/>
      <c r="M6340" s="73"/>
    </row>
    <row r="6341" spans="1:45" ht="14.4">
      <c r="A6341" s="27" t="str">
        <f>VLOOKUP(C6341,'user list'!A:B,2,0)</f>
        <v>DPOS</v>
      </c>
      <c r="B6341" s="172">
        <v>45813.356944444444</v>
      </c>
      <c r="C6341" s="69" t="s">
        <v>213</v>
      </c>
      <c r="D6341" s="69" t="s">
        <v>1937</v>
      </c>
      <c r="E6341" s="69" t="s">
        <v>2540</v>
      </c>
      <c r="F6341" s="69">
        <v>1889</v>
      </c>
      <c r="G6341" s="69" t="s">
        <v>1939</v>
      </c>
      <c r="L6341" s="73"/>
      <c r="M6341" s="73"/>
    </row>
    <row r="6342" spans="1:45" ht="14.4">
      <c r="A6342" s="27" t="str">
        <f>VLOOKUP(C6342,'user list'!A:B,2,0)</f>
        <v>Admin</v>
      </c>
      <c r="B6342" s="172">
        <v>45813.356944444444</v>
      </c>
      <c r="C6342" s="69" t="s">
        <v>186</v>
      </c>
      <c r="D6342" s="69" t="s">
        <v>1937</v>
      </c>
      <c r="E6342" s="69" t="s">
        <v>2540</v>
      </c>
      <c r="F6342" s="69">
        <v>1889</v>
      </c>
      <c r="G6342" s="69" t="s">
        <v>1948</v>
      </c>
      <c r="O6342" s="73"/>
      <c r="P6342" s="73"/>
    </row>
    <row r="6343" spans="1:45" ht="14.4">
      <c r="A6343" s="27" t="str">
        <f>VLOOKUP(C6343,'user list'!A:B,2,0)</f>
        <v>QCPL</v>
      </c>
      <c r="B6343" s="172">
        <v>45813.358067129629</v>
      </c>
      <c r="C6343" s="69" t="s">
        <v>268</v>
      </c>
      <c r="D6343" s="69" t="s">
        <v>1937</v>
      </c>
      <c r="E6343" s="69" t="s">
        <v>2534</v>
      </c>
      <c r="F6343" s="69">
        <v>1881</v>
      </c>
      <c r="G6343" s="69" t="s">
        <v>1939</v>
      </c>
    </row>
    <row r="6344" spans="1:45" ht="14.4">
      <c r="A6344" s="27" t="str">
        <f>VLOOKUP(C6344,'user list'!A:B,2,0)</f>
        <v>CTO</v>
      </c>
      <c r="B6344" s="172">
        <v>45813.358553240738</v>
      </c>
      <c r="C6344" s="69" t="s">
        <v>207</v>
      </c>
      <c r="D6344" s="69" t="s">
        <v>1937</v>
      </c>
      <c r="E6344" s="69" t="s">
        <v>2534</v>
      </c>
      <c r="F6344" s="69">
        <v>1881</v>
      </c>
      <c r="G6344" s="69" t="s">
        <v>1939</v>
      </c>
    </row>
    <row r="6345" spans="1:45" ht="14.4">
      <c r="A6345" s="27" t="str">
        <f>VLOOKUP(C6345,'user list'!A:B,2,0)</f>
        <v>CTO</v>
      </c>
      <c r="B6345" s="172">
        <v>45813.358865740738</v>
      </c>
      <c r="C6345" s="69" t="s">
        <v>207</v>
      </c>
      <c r="D6345" s="69" t="s">
        <v>1937</v>
      </c>
      <c r="E6345" s="69" t="s">
        <v>2534</v>
      </c>
      <c r="F6345" s="69">
        <v>1881</v>
      </c>
      <c r="G6345" s="69" t="s">
        <v>1947</v>
      </c>
    </row>
    <row r="6346" spans="1:45" ht="14.4">
      <c r="A6346" s="27" t="str">
        <f>VLOOKUP(C6346,'user list'!A:B,2,0)</f>
        <v>CTO</v>
      </c>
      <c r="B6346" s="172">
        <v>45813.358865740738</v>
      </c>
      <c r="C6346" s="69" t="s">
        <v>207</v>
      </c>
      <c r="D6346" s="69" t="s">
        <v>1937</v>
      </c>
      <c r="E6346" s="69" t="s">
        <v>2534</v>
      </c>
      <c r="F6346" s="69">
        <v>1881</v>
      </c>
      <c r="G6346" s="69" t="s">
        <v>1948</v>
      </c>
      <c r="O6346" s="73"/>
      <c r="P6346" s="73"/>
    </row>
    <row r="6347" spans="1:45" ht="14.4">
      <c r="A6347" s="27" t="str">
        <f>VLOOKUP(C6347,'user list'!A:B,2,0)</f>
        <v>CTO</v>
      </c>
      <c r="B6347" s="172">
        <v>45813.358865740738</v>
      </c>
      <c r="C6347" s="69" t="s">
        <v>207</v>
      </c>
      <c r="D6347" s="69" t="s">
        <v>1937</v>
      </c>
      <c r="E6347" s="69" t="s">
        <v>2534</v>
      </c>
      <c r="F6347" s="69">
        <v>1881</v>
      </c>
      <c r="G6347" s="69" t="s">
        <v>1939</v>
      </c>
      <c r="O6347" s="73"/>
      <c r="P6347" s="73"/>
    </row>
    <row r="6348" spans="1:45" ht="14.4">
      <c r="A6348" s="27" t="str">
        <f>VLOOKUP(C6348,'user list'!A:B,2,0)</f>
        <v>Admin</v>
      </c>
      <c r="B6348" s="172">
        <v>45813.358865740738</v>
      </c>
      <c r="C6348" s="69" t="s">
        <v>186</v>
      </c>
      <c r="D6348" s="69" t="s">
        <v>1937</v>
      </c>
      <c r="E6348" s="69" t="s">
        <v>2534</v>
      </c>
      <c r="F6348" s="69">
        <v>1881</v>
      </c>
      <c r="G6348" s="69" t="s">
        <v>1948</v>
      </c>
      <c r="O6348" s="73"/>
      <c r="P6348" s="73"/>
    </row>
    <row r="6349" spans="1:45" ht="14.4">
      <c r="A6349" s="27" t="str">
        <f>VLOOKUP(C6349,'user list'!A:B,2,0)</f>
        <v>CTO</v>
      </c>
      <c r="B6349" s="172">
        <v>45813.359293981484</v>
      </c>
      <c r="C6349" s="69" t="s">
        <v>207</v>
      </c>
      <c r="D6349" s="69" t="s">
        <v>1937</v>
      </c>
      <c r="E6349" s="69" t="s">
        <v>2528</v>
      </c>
      <c r="F6349" s="69">
        <v>1870</v>
      </c>
      <c r="G6349" s="69" t="s">
        <v>1939</v>
      </c>
      <c r="O6349" s="73"/>
      <c r="P6349" s="73"/>
    </row>
    <row r="6350" spans="1:45" ht="14.4">
      <c r="A6350" s="27" t="str">
        <f>VLOOKUP(C6350,'user list'!A:B,2,0)</f>
        <v>CTO</v>
      </c>
      <c r="B6350" s="172">
        <v>45813.359467592592</v>
      </c>
      <c r="C6350" s="69" t="s">
        <v>207</v>
      </c>
      <c r="D6350" s="69" t="s">
        <v>1937</v>
      </c>
      <c r="E6350" s="69" t="s">
        <v>2483</v>
      </c>
      <c r="F6350" s="69">
        <v>1805</v>
      </c>
      <c r="G6350" s="69" t="s">
        <v>1939</v>
      </c>
      <c r="O6350" s="73"/>
      <c r="P6350" s="73"/>
    </row>
    <row r="6351" spans="1:45" ht="14.4">
      <c r="A6351" s="27" t="str">
        <f>VLOOKUP(C6351,'user list'!A:B,2,0)</f>
        <v>CBD</v>
      </c>
      <c r="B6351" s="172">
        <v>45813.35974537037</v>
      </c>
      <c r="C6351" s="69" t="s">
        <v>197</v>
      </c>
      <c r="D6351" s="69" t="s">
        <v>1937</v>
      </c>
      <c r="E6351" s="69" t="s">
        <v>2534</v>
      </c>
      <c r="F6351" s="69">
        <v>1881</v>
      </c>
      <c r="G6351" s="69" t="s">
        <v>1939</v>
      </c>
      <c r="L6351" s="73"/>
      <c r="M6351" s="73"/>
    </row>
    <row r="6352" spans="1:45" ht="14.4">
      <c r="A6352" s="27" t="str">
        <f>VLOOKUP(C6352,'user list'!A:B,2,0)</f>
        <v>CBD</v>
      </c>
      <c r="B6352" s="172">
        <v>45813.359872685185</v>
      </c>
      <c r="C6352" s="69" t="s">
        <v>197</v>
      </c>
      <c r="D6352" s="69" t="s">
        <v>1937</v>
      </c>
      <c r="E6352" s="69" t="s">
        <v>2534</v>
      </c>
      <c r="F6352" s="69">
        <v>1881</v>
      </c>
      <c r="G6352" s="69" t="s">
        <v>2441</v>
      </c>
      <c r="L6352" s="73"/>
      <c r="M6352" s="73"/>
    </row>
    <row r="6353" spans="1:33" ht="14.4">
      <c r="A6353" s="27" t="str">
        <f>VLOOKUP(C6353,'user list'!A:B,2,0)</f>
        <v>DOE</v>
      </c>
      <c r="B6353" s="172">
        <v>45813.359918981485</v>
      </c>
      <c r="C6353" s="69" t="s">
        <v>212</v>
      </c>
      <c r="D6353" s="69" t="s">
        <v>1937</v>
      </c>
      <c r="E6353" s="69" t="s">
        <v>2536</v>
      </c>
      <c r="F6353" s="69" t="s">
        <v>2537</v>
      </c>
      <c r="G6353" s="69" t="s">
        <v>2538</v>
      </c>
      <c r="AD6353" s="74"/>
      <c r="AG6353" s="74"/>
    </row>
    <row r="6354" spans="1:33" ht="14.4">
      <c r="A6354" s="27" t="str">
        <f>VLOOKUP(C6354,'user list'!A:B,2,0)</f>
        <v>SPORTS</v>
      </c>
      <c r="B6354" s="172">
        <v>45813.360115740739</v>
      </c>
      <c r="C6354" s="69" t="s">
        <v>272</v>
      </c>
      <c r="D6354" s="69" t="s">
        <v>1937</v>
      </c>
      <c r="E6354" s="69" t="s">
        <v>2534</v>
      </c>
      <c r="F6354" s="69">
        <v>1881</v>
      </c>
      <c r="G6354" s="69" t="s">
        <v>1947</v>
      </c>
      <c r="L6354" s="73"/>
      <c r="M6354" s="73"/>
    </row>
    <row r="6355" spans="1:33" ht="14.4">
      <c r="A6355" s="27" t="str">
        <f>VLOOKUP(C6355,'user list'!A:B,2,0)</f>
        <v>SPORTS</v>
      </c>
      <c r="B6355" s="172">
        <v>45813.360115740739</v>
      </c>
      <c r="C6355" s="69" t="s">
        <v>272</v>
      </c>
      <c r="D6355" s="69" t="s">
        <v>1937</v>
      </c>
      <c r="E6355" s="69" t="s">
        <v>2534</v>
      </c>
      <c r="F6355" s="69">
        <v>1881</v>
      </c>
      <c r="G6355" s="69" t="s">
        <v>1948</v>
      </c>
    </row>
    <row r="6356" spans="1:33" ht="14.4">
      <c r="A6356" s="27" t="str">
        <f>VLOOKUP(C6356,'user list'!A:B,2,0)</f>
        <v>SPORTS</v>
      </c>
      <c r="B6356" s="172">
        <v>45813.360115740739</v>
      </c>
      <c r="C6356" s="69" t="s">
        <v>272</v>
      </c>
      <c r="D6356" s="69" t="s">
        <v>1937</v>
      </c>
      <c r="E6356" s="69" t="s">
        <v>2534</v>
      </c>
      <c r="F6356" s="69">
        <v>1881</v>
      </c>
      <c r="G6356" s="69" t="s">
        <v>1939</v>
      </c>
      <c r="O6356" s="73"/>
      <c r="P6356" s="73"/>
    </row>
    <row r="6357" spans="1:33" ht="14.4">
      <c r="A6357" s="27" t="str">
        <f>VLOOKUP(C6357,'user list'!A:B,2,0)</f>
        <v>Admin</v>
      </c>
      <c r="B6357" s="172">
        <v>45813.360115740739</v>
      </c>
      <c r="C6357" s="69" t="s">
        <v>186</v>
      </c>
      <c r="D6357" s="69" t="s">
        <v>1937</v>
      </c>
      <c r="E6357" s="69" t="s">
        <v>2534</v>
      </c>
      <c r="F6357" s="69">
        <v>1881</v>
      </c>
      <c r="G6357" s="69" t="s">
        <v>1948</v>
      </c>
      <c r="O6357" s="73"/>
      <c r="P6357" s="73"/>
    </row>
    <row r="6358" spans="1:33" ht="14.4">
      <c r="A6358" s="27" t="str">
        <f>VLOOKUP(C6358,'user list'!A:B,2,0)</f>
        <v>DOE</v>
      </c>
      <c r="B6358" s="172">
        <v>45813.360196759262</v>
      </c>
      <c r="C6358" s="69" t="s">
        <v>212</v>
      </c>
      <c r="D6358" s="69" t="s">
        <v>1937</v>
      </c>
      <c r="E6358" s="69" t="s">
        <v>2536</v>
      </c>
      <c r="F6358" s="69" t="s">
        <v>2537</v>
      </c>
      <c r="G6358" s="69" t="s">
        <v>2538</v>
      </c>
    </row>
    <row r="6359" spans="1:33" ht="14.4">
      <c r="A6359" s="27" t="str">
        <f>VLOOKUP(C6359,'user list'!A:B,2,0)</f>
        <v>DOE</v>
      </c>
      <c r="B6359" s="172">
        <v>45813.360196759262</v>
      </c>
      <c r="C6359" s="69" t="s">
        <v>212</v>
      </c>
      <c r="D6359" s="69" t="s">
        <v>1937</v>
      </c>
      <c r="E6359" s="69" t="s">
        <v>2536</v>
      </c>
      <c r="F6359" s="69" t="s">
        <v>2537</v>
      </c>
      <c r="G6359" s="69" t="s">
        <v>2538</v>
      </c>
    </row>
    <row r="6360" spans="1:33" ht="14.4">
      <c r="A6360" s="27" t="str">
        <f>VLOOKUP(C6360,'user list'!A:B,2,0)</f>
        <v>DOE</v>
      </c>
      <c r="B6360" s="172">
        <v>45813.360196759262</v>
      </c>
      <c r="C6360" s="69" t="s">
        <v>212</v>
      </c>
      <c r="D6360" s="69" t="s">
        <v>1937</v>
      </c>
      <c r="E6360" s="69" t="s">
        <v>2536</v>
      </c>
      <c r="F6360" s="69" t="s">
        <v>2537</v>
      </c>
      <c r="G6360" s="69" t="s">
        <v>2538</v>
      </c>
    </row>
    <row r="6361" spans="1:33" ht="14.4">
      <c r="A6361" s="27" t="str">
        <f>VLOOKUP(C6361,'user list'!A:B,2,0)</f>
        <v>Admin</v>
      </c>
      <c r="B6361" s="172">
        <v>45813.360196759262</v>
      </c>
      <c r="C6361" s="69" t="s">
        <v>186</v>
      </c>
      <c r="D6361" s="69" t="s">
        <v>1937</v>
      </c>
      <c r="E6361" s="69" t="s">
        <v>2536</v>
      </c>
      <c r="F6361" s="69" t="s">
        <v>2537</v>
      </c>
      <c r="G6361" s="69" t="s">
        <v>2538</v>
      </c>
      <c r="AD6361" s="73"/>
      <c r="AE6361" s="73"/>
    </row>
    <row r="6362" spans="1:33" ht="14.4">
      <c r="A6362" s="27" t="str">
        <f>VLOOKUP(C6362,'user list'!A:B,2,0)</f>
        <v>DOE</v>
      </c>
      <c r="B6362" s="172">
        <v>45813.360393518517</v>
      </c>
      <c r="C6362" s="69" t="s">
        <v>212</v>
      </c>
      <c r="D6362" s="69" t="s">
        <v>1937</v>
      </c>
      <c r="E6362" s="69" t="s">
        <v>2035</v>
      </c>
      <c r="F6362" s="69">
        <v>1828</v>
      </c>
      <c r="G6362" s="69" t="s">
        <v>1947</v>
      </c>
    </row>
    <row r="6363" spans="1:33" ht="14.4">
      <c r="A6363" s="27" t="str">
        <f>VLOOKUP(C6363,'user list'!A:B,2,0)</f>
        <v>DOE</v>
      </c>
      <c r="B6363" s="172">
        <v>45813.360393518517</v>
      </c>
      <c r="C6363" s="69" t="s">
        <v>212</v>
      </c>
      <c r="D6363" s="69" t="s">
        <v>1937</v>
      </c>
      <c r="E6363" s="69" t="s">
        <v>2035</v>
      </c>
      <c r="F6363" s="69">
        <v>1828</v>
      </c>
      <c r="G6363" s="69" t="s">
        <v>1948</v>
      </c>
    </row>
    <row r="6364" spans="1:33" ht="14.4">
      <c r="A6364" s="27" t="str">
        <f>VLOOKUP(C6364,'user list'!A:B,2,0)</f>
        <v>DOE</v>
      </c>
      <c r="B6364" s="172">
        <v>45813.360393518517</v>
      </c>
      <c r="C6364" s="69" t="s">
        <v>212</v>
      </c>
      <c r="D6364" s="69" t="s">
        <v>1937</v>
      </c>
      <c r="E6364" s="69" t="s">
        <v>2035</v>
      </c>
      <c r="F6364" s="69">
        <v>1828</v>
      </c>
      <c r="G6364" s="69" t="s">
        <v>1939</v>
      </c>
      <c r="L6364" s="73"/>
      <c r="M6364" s="73"/>
    </row>
    <row r="6365" spans="1:33" ht="14.4">
      <c r="A6365" s="27" t="str">
        <f>VLOOKUP(C6365,'user list'!A:B,2,0)</f>
        <v>Admin</v>
      </c>
      <c r="B6365" s="172">
        <v>45813.360405092593</v>
      </c>
      <c r="C6365" s="69" t="s">
        <v>186</v>
      </c>
      <c r="D6365" s="69" t="s">
        <v>1937</v>
      </c>
      <c r="E6365" s="69" t="s">
        <v>2035</v>
      </c>
      <c r="F6365" s="69">
        <v>1828</v>
      </c>
      <c r="G6365" s="69" t="s">
        <v>1948</v>
      </c>
    </row>
    <row r="6366" spans="1:33" ht="14.4">
      <c r="A6366" s="27" t="str">
        <f>VLOOKUP(C6366,'user list'!A:B,2,0)</f>
        <v>DOE</v>
      </c>
      <c r="B6366" s="172">
        <v>45813.36042824074</v>
      </c>
      <c r="C6366" s="69" t="s">
        <v>212</v>
      </c>
      <c r="D6366" s="69" t="s">
        <v>1937</v>
      </c>
      <c r="E6366" s="69" t="s">
        <v>2540</v>
      </c>
      <c r="F6366" s="69">
        <v>1889</v>
      </c>
      <c r="G6366" s="69" t="s">
        <v>1939</v>
      </c>
    </row>
    <row r="6367" spans="1:33" ht="14.4">
      <c r="A6367" s="27" t="str">
        <f>VLOOKUP(C6367,'user list'!A:B,2,0)</f>
        <v>CBD</v>
      </c>
      <c r="B6367" s="172">
        <v>45813.360613425924</v>
      </c>
      <c r="C6367" s="69" t="s">
        <v>197</v>
      </c>
      <c r="D6367" s="69" t="s">
        <v>1937</v>
      </c>
      <c r="E6367" s="69" t="s">
        <v>2534</v>
      </c>
      <c r="F6367" s="69">
        <v>1881</v>
      </c>
      <c r="G6367" s="69" t="s">
        <v>1947</v>
      </c>
      <c r="R6367" s="73"/>
      <c r="S6367" s="73"/>
    </row>
    <row r="6368" spans="1:33" ht="14.4">
      <c r="A6368" s="27" t="str">
        <f>VLOOKUP(C6368,'user list'!A:B,2,0)</f>
        <v>CBD</v>
      </c>
      <c r="B6368" s="172">
        <v>45813.360613425924</v>
      </c>
      <c r="C6368" s="69" t="s">
        <v>197</v>
      </c>
      <c r="D6368" s="69" t="s">
        <v>1937</v>
      </c>
      <c r="E6368" s="69" t="s">
        <v>2534</v>
      </c>
      <c r="F6368" s="69">
        <v>1881</v>
      </c>
      <c r="G6368" s="69" t="s">
        <v>1948</v>
      </c>
    </row>
    <row r="6369" spans="1:42" ht="14.4">
      <c r="A6369" s="27" t="str">
        <f>VLOOKUP(C6369,'user list'!A:B,2,0)</f>
        <v>CBD</v>
      </c>
      <c r="B6369" s="172">
        <v>45813.360613425924</v>
      </c>
      <c r="C6369" s="69" t="s">
        <v>197</v>
      </c>
      <c r="D6369" s="69" t="s">
        <v>1937</v>
      </c>
      <c r="E6369" s="69" t="s">
        <v>2534</v>
      </c>
      <c r="F6369" s="69">
        <v>1881</v>
      </c>
      <c r="G6369" s="69" t="s">
        <v>1939</v>
      </c>
      <c r="O6369" s="73"/>
      <c r="P6369" s="73"/>
    </row>
    <row r="6370" spans="1:42" ht="14.4">
      <c r="A6370" s="27" t="str">
        <f>VLOOKUP(C6370,'user list'!A:B,2,0)</f>
        <v>Admin</v>
      </c>
      <c r="B6370" s="172">
        <v>45813.360613425924</v>
      </c>
      <c r="C6370" s="69" t="s">
        <v>186</v>
      </c>
      <c r="D6370" s="69" t="s">
        <v>1937</v>
      </c>
      <c r="E6370" s="69" t="s">
        <v>2534</v>
      </c>
      <c r="F6370" s="69">
        <v>1881</v>
      </c>
      <c r="G6370" s="69" t="s">
        <v>1948</v>
      </c>
      <c r="AM6370" s="74"/>
      <c r="AP6370" s="74"/>
    </row>
    <row r="6371" spans="1:42" ht="14.4">
      <c r="A6371" s="27" t="str">
        <f>VLOOKUP(C6371,'user list'!A:B,2,0)</f>
        <v>DOE</v>
      </c>
      <c r="B6371" s="172">
        <v>45813.360798611109</v>
      </c>
      <c r="C6371" s="69" t="s">
        <v>212</v>
      </c>
      <c r="D6371" s="69" t="s">
        <v>1937</v>
      </c>
      <c r="E6371" s="69" t="s">
        <v>2540</v>
      </c>
      <c r="F6371" s="69">
        <v>1889</v>
      </c>
      <c r="G6371" s="69" t="s">
        <v>1947</v>
      </c>
      <c r="L6371" s="73"/>
      <c r="M6371" s="73"/>
    </row>
    <row r="6372" spans="1:42" ht="14.4">
      <c r="A6372" s="27" t="str">
        <f>VLOOKUP(C6372,'user list'!A:B,2,0)</f>
        <v>DOE</v>
      </c>
      <c r="B6372" s="172">
        <v>45813.360798611109</v>
      </c>
      <c r="C6372" s="69" t="s">
        <v>212</v>
      </c>
      <c r="D6372" s="69" t="s">
        <v>1937</v>
      </c>
      <c r="E6372" s="69" t="s">
        <v>2540</v>
      </c>
      <c r="F6372" s="69">
        <v>1889</v>
      </c>
      <c r="G6372" s="69" t="s">
        <v>1948</v>
      </c>
      <c r="L6372" s="73"/>
      <c r="M6372" s="73"/>
    </row>
    <row r="6373" spans="1:42" ht="14.4">
      <c r="A6373" s="27" t="str">
        <f>VLOOKUP(C6373,'user list'!A:B,2,0)</f>
        <v>DOE</v>
      </c>
      <c r="B6373" s="172">
        <v>45813.360798611109</v>
      </c>
      <c r="C6373" s="69" t="s">
        <v>212</v>
      </c>
      <c r="D6373" s="69" t="s">
        <v>1937</v>
      </c>
      <c r="E6373" s="69" t="s">
        <v>2540</v>
      </c>
      <c r="F6373" s="69">
        <v>1889</v>
      </c>
      <c r="G6373" s="69" t="s">
        <v>1939</v>
      </c>
      <c r="O6373" s="73"/>
      <c r="P6373" s="73"/>
    </row>
    <row r="6374" spans="1:42" ht="14.4">
      <c r="A6374" s="27" t="str">
        <f>VLOOKUP(C6374,'user list'!A:B,2,0)</f>
        <v>Admin</v>
      </c>
      <c r="B6374" s="172">
        <v>45813.360810185186</v>
      </c>
      <c r="C6374" s="69" t="s">
        <v>186</v>
      </c>
      <c r="D6374" s="69" t="s">
        <v>1937</v>
      </c>
      <c r="E6374" s="69" t="s">
        <v>2540</v>
      </c>
      <c r="F6374" s="69">
        <v>1889</v>
      </c>
      <c r="G6374" s="69" t="s">
        <v>1948</v>
      </c>
      <c r="O6374" s="73"/>
      <c r="P6374" s="73"/>
    </row>
    <row r="6375" spans="1:42" ht="14.4">
      <c r="A6375" s="27" t="str">
        <f>VLOOKUP(C6375,'user list'!A:B,2,0)</f>
        <v>CBD</v>
      </c>
      <c r="B6375" s="172">
        <v>45813.360833333332</v>
      </c>
      <c r="C6375" s="69" t="s">
        <v>197</v>
      </c>
      <c r="D6375" s="69" t="s">
        <v>1937</v>
      </c>
      <c r="E6375" s="69" t="s">
        <v>1636</v>
      </c>
      <c r="F6375" s="69">
        <v>1883</v>
      </c>
      <c r="G6375" s="69" t="s">
        <v>1939</v>
      </c>
    </row>
    <row r="6376" spans="1:42" ht="14.4">
      <c r="A6376" s="27" t="str">
        <f>VLOOKUP(C6376,'user list'!A:B,2,0)</f>
        <v>DOE</v>
      </c>
      <c r="B6376" s="172">
        <v>45813.360879629632</v>
      </c>
      <c r="C6376" s="69" t="s">
        <v>212</v>
      </c>
      <c r="D6376" s="69" t="s">
        <v>1937</v>
      </c>
      <c r="E6376" s="69" t="s">
        <v>2540</v>
      </c>
      <c r="F6376" s="69">
        <v>1889</v>
      </c>
      <c r="G6376" s="69" t="s">
        <v>1949</v>
      </c>
    </row>
    <row r="6377" spans="1:42" ht="14.4">
      <c r="A6377" s="27" t="str">
        <f>VLOOKUP(C6377,'user list'!A:B,2,0)</f>
        <v>CBD</v>
      </c>
      <c r="B6377" s="172">
        <v>45813.361168981479</v>
      </c>
      <c r="C6377" s="69" t="s">
        <v>197</v>
      </c>
      <c r="D6377" s="69" t="s">
        <v>1937</v>
      </c>
      <c r="E6377" s="69" t="s">
        <v>1636</v>
      </c>
      <c r="F6377" s="69">
        <v>1883</v>
      </c>
      <c r="G6377" s="69" t="s">
        <v>1947</v>
      </c>
      <c r="O6377" s="73"/>
      <c r="P6377" s="73"/>
    </row>
    <row r="6378" spans="1:42" ht="14.4">
      <c r="A6378" s="27" t="str">
        <f>VLOOKUP(C6378,'user list'!A:B,2,0)</f>
        <v>CBD</v>
      </c>
      <c r="B6378" s="172">
        <v>45813.361168981479</v>
      </c>
      <c r="C6378" s="69" t="s">
        <v>197</v>
      </c>
      <c r="D6378" s="69" t="s">
        <v>1937</v>
      </c>
      <c r="E6378" s="69" t="s">
        <v>1636</v>
      </c>
      <c r="F6378" s="69">
        <v>1883</v>
      </c>
      <c r="G6378" s="69" t="s">
        <v>1948</v>
      </c>
      <c r="L6378" s="73"/>
      <c r="M6378" s="73"/>
    </row>
    <row r="6379" spans="1:42" ht="14.4">
      <c r="A6379" s="27" t="str">
        <f>VLOOKUP(C6379,'user list'!A:B,2,0)</f>
        <v>CBD</v>
      </c>
      <c r="B6379" s="172">
        <v>45813.361168981479</v>
      </c>
      <c r="C6379" s="69" t="s">
        <v>197</v>
      </c>
      <c r="D6379" s="69" t="s">
        <v>1937</v>
      </c>
      <c r="E6379" s="69" t="s">
        <v>1636</v>
      </c>
      <c r="F6379" s="69">
        <v>1883</v>
      </c>
      <c r="G6379" s="69" t="s">
        <v>1939</v>
      </c>
    </row>
    <row r="6380" spans="1:42" ht="14.4">
      <c r="A6380" s="27" t="str">
        <f>VLOOKUP(C6380,'user list'!A:B,2,0)</f>
        <v>Admin</v>
      </c>
      <c r="B6380" s="172">
        <v>45813.361168981479</v>
      </c>
      <c r="C6380" s="69" t="s">
        <v>186</v>
      </c>
      <c r="D6380" s="69" t="s">
        <v>1937</v>
      </c>
      <c r="E6380" s="69" t="s">
        <v>1636</v>
      </c>
      <c r="F6380" s="69">
        <v>1883</v>
      </c>
      <c r="G6380" s="69" t="s">
        <v>1948</v>
      </c>
    </row>
    <row r="6381" spans="1:42" ht="14.4">
      <c r="A6381" s="27" t="str">
        <f>VLOOKUP(C6381,'user list'!A:B,2,0)</f>
        <v>CBD</v>
      </c>
      <c r="B6381" s="172">
        <v>45813.361886574072</v>
      </c>
      <c r="C6381" s="69" t="s">
        <v>197</v>
      </c>
      <c r="D6381" s="69" t="s">
        <v>1937</v>
      </c>
      <c r="E6381" s="69" t="s">
        <v>2483</v>
      </c>
      <c r="F6381" s="69">
        <v>1805</v>
      </c>
      <c r="G6381" s="69" t="s">
        <v>1939</v>
      </c>
      <c r="AD6381" s="73"/>
      <c r="AE6381" s="73"/>
    </row>
    <row r="6382" spans="1:42" ht="14.4">
      <c r="A6382" s="27" t="str">
        <f>VLOOKUP(C6382,'user list'!A:B,2,0)</f>
        <v>CBD</v>
      </c>
      <c r="B6382" s="172">
        <v>45813.361967592595</v>
      </c>
      <c r="C6382" s="69" t="s">
        <v>197</v>
      </c>
      <c r="D6382" s="69" t="s">
        <v>1937</v>
      </c>
      <c r="E6382" s="69" t="s">
        <v>1636</v>
      </c>
      <c r="F6382" s="69">
        <v>1883</v>
      </c>
      <c r="G6382" s="69" t="s">
        <v>1939</v>
      </c>
    </row>
    <row r="6383" spans="1:42" ht="14.4">
      <c r="A6383" s="27" t="str">
        <f>VLOOKUP(C6383,'user list'!A:B,2,0)</f>
        <v>CBD</v>
      </c>
      <c r="B6383" s="172">
        <v>45813.36204861111</v>
      </c>
      <c r="C6383" s="69" t="s">
        <v>197</v>
      </c>
      <c r="D6383" s="69" t="s">
        <v>1937</v>
      </c>
      <c r="E6383" s="69" t="s">
        <v>2534</v>
      </c>
      <c r="F6383" s="69">
        <v>1881</v>
      </c>
      <c r="G6383" s="69" t="s">
        <v>1939</v>
      </c>
      <c r="L6383" s="74"/>
      <c r="O6383" s="73"/>
      <c r="P6383" s="73"/>
    </row>
    <row r="6384" spans="1:42" ht="14.4">
      <c r="A6384" s="27" t="str">
        <f>VLOOKUP(C6384,'user list'!A:B,2,0)</f>
        <v>CBD</v>
      </c>
      <c r="B6384" s="172">
        <v>45813.362175925926</v>
      </c>
      <c r="C6384" s="69" t="s">
        <v>197</v>
      </c>
      <c r="D6384" s="69" t="s">
        <v>1937</v>
      </c>
      <c r="E6384" s="69" t="s">
        <v>1636</v>
      </c>
      <c r="F6384" s="69">
        <v>1883</v>
      </c>
      <c r="G6384" s="69" t="s">
        <v>1939</v>
      </c>
    </row>
    <row r="6385" spans="1:22" ht="14.4">
      <c r="A6385" s="27" t="str">
        <f>VLOOKUP(C6385,'user list'!A:B,2,0)</f>
        <v>CBD</v>
      </c>
      <c r="B6385" s="172">
        <v>45813.36246527778</v>
      </c>
      <c r="C6385" s="69" t="s">
        <v>197</v>
      </c>
      <c r="D6385" s="69" t="s">
        <v>1937</v>
      </c>
      <c r="E6385" s="69" t="s">
        <v>2534</v>
      </c>
      <c r="F6385" s="69">
        <v>1881</v>
      </c>
      <c r="G6385" s="69" t="s">
        <v>1939</v>
      </c>
    </row>
    <row r="6386" spans="1:22" ht="14.4">
      <c r="A6386" s="27" t="str">
        <f>VLOOKUP(C6386,'user list'!A:B,2,0)</f>
        <v>CBD</v>
      </c>
      <c r="B6386" s="172">
        <v>45813.362476851849</v>
      </c>
      <c r="C6386" s="69" t="s">
        <v>197</v>
      </c>
      <c r="D6386" s="69" t="s">
        <v>1937</v>
      </c>
      <c r="E6386" s="69" t="s">
        <v>1636</v>
      </c>
      <c r="F6386" s="69">
        <v>1883</v>
      </c>
      <c r="G6386" s="69" t="s">
        <v>1939</v>
      </c>
    </row>
    <row r="6387" spans="1:22" ht="14.4">
      <c r="A6387" s="27" t="str">
        <f>VLOOKUP(C6387,'user list'!A:B,2,0)</f>
        <v>CBD</v>
      </c>
      <c r="B6387" s="172">
        <v>45813.362581018519</v>
      </c>
      <c r="C6387" s="69" t="s">
        <v>197</v>
      </c>
      <c r="D6387" s="69" t="s">
        <v>1937</v>
      </c>
      <c r="E6387" s="69" t="s">
        <v>1636</v>
      </c>
      <c r="F6387" s="69">
        <v>1883</v>
      </c>
      <c r="G6387" s="69" t="s">
        <v>2441</v>
      </c>
    </row>
    <row r="6388" spans="1:22" ht="14.4">
      <c r="A6388" s="27" t="str">
        <f>VLOOKUP(C6388,'user list'!A:B,2,0)</f>
        <v>OCM</v>
      </c>
      <c r="B6388" s="172">
        <v>45813.362812500003</v>
      </c>
      <c r="C6388" s="69" t="s">
        <v>230</v>
      </c>
      <c r="D6388" s="69" t="s">
        <v>1937</v>
      </c>
      <c r="E6388" s="69" t="s">
        <v>2534</v>
      </c>
      <c r="F6388" s="69">
        <v>1881</v>
      </c>
      <c r="G6388" s="69" t="s">
        <v>1939</v>
      </c>
      <c r="L6388" s="73"/>
      <c r="M6388" s="73"/>
    </row>
    <row r="6389" spans="1:22" ht="14.4">
      <c r="A6389" s="27" t="str">
        <f>VLOOKUP(C6389,'user list'!A:B,2,0)</f>
        <v>OCM</v>
      </c>
      <c r="B6389" s="172">
        <v>45813.362939814811</v>
      </c>
      <c r="C6389" s="69" t="s">
        <v>230</v>
      </c>
      <c r="D6389" s="69" t="s">
        <v>1937</v>
      </c>
      <c r="E6389" s="69" t="s">
        <v>2048</v>
      </c>
      <c r="F6389" s="69">
        <v>1884</v>
      </c>
      <c r="G6389" s="69" t="s">
        <v>1939</v>
      </c>
    </row>
    <row r="6390" spans="1:22" ht="14.4">
      <c r="A6390" s="27" t="str">
        <f>VLOOKUP(C6390,'user list'!A:B,2,0)</f>
        <v>ITDD</v>
      </c>
      <c r="B6390" s="172">
        <v>45813.363553240742</v>
      </c>
      <c r="C6390" s="69" t="s">
        <v>219</v>
      </c>
      <c r="D6390" s="69" t="s">
        <v>1937</v>
      </c>
      <c r="E6390" s="69" t="s">
        <v>2534</v>
      </c>
      <c r="F6390" s="69">
        <v>1881</v>
      </c>
      <c r="G6390" s="69" t="s">
        <v>1939</v>
      </c>
    </row>
    <row r="6391" spans="1:22" ht="14.4">
      <c r="A6391" s="27" t="str">
        <f>VLOOKUP(C6391,'user list'!A:B,2,0)</f>
        <v>CBD</v>
      </c>
      <c r="B6391" s="172">
        <v>45813.363611111112</v>
      </c>
      <c r="C6391" s="69" t="s">
        <v>197</v>
      </c>
      <c r="D6391" s="69" t="s">
        <v>1937</v>
      </c>
      <c r="E6391" s="69" t="s">
        <v>2483</v>
      </c>
      <c r="F6391" s="69">
        <v>1805</v>
      </c>
      <c r="G6391" s="69" t="s">
        <v>1939</v>
      </c>
    </row>
    <row r="6392" spans="1:22" ht="14.4">
      <c r="A6392" s="27" t="str">
        <f>VLOOKUP(C6392,'user list'!A:B,2,0)</f>
        <v>CBD</v>
      </c>
      <c r="B6392" s="172">
        <v>45813.363726851851</v>
      </c>
      <c r="C6392" s="69" t="s">
        <v>197</v>
      </c>
      <c r="D6392" s="69" t="s">
        <v>1937</v>
      </c>
      <c r="E6392" s="69" t="s">
        <v>1636</v>
      </c>
      <c r="F6392" s="69">
        <v>1883</v>
      </c>
      <c r="G6392" s="69" t="s">
        <v>1939</v>
      </c>
      <c r="O6392" s="73"/>
      <c r="P6392" s="73"/>
    </row>
    <row r="6393" spans="1:22" ht="14.4">
      <c r="A6393" s="27" t="str">
        <f>VLOOKUP(C6393,'user list'!A:B,2,0)</f>
        <v>BCRD</v>
      </c>
      <c r="B6393" s="172">
        <v>45813.366203703707</v>
      </c>
      <c r="C6393" s="69" t="s">
        <v>192</v>
      </c>
      <c r="D6393" s="69" t="s">
        <v>1937</v>
      </c>
      <c r="E6393" s="69" t="s">
        <v>2534</v>
      </c>
      <c r="F6393" s="69">
        <v>1881</v>
      </c>
      <c r="G6393" s="69" t="s">
        <v>1939</v>
      </c>
      <c r="L6393" s="73"/>
      <c r="M6393" s="73"/>
    </row>
    <row r="6394" spans="1:22" ht="14.4">
      <c r="A6394" s="27" t="str">
        <f>VLOOKUP(C6394,'user list'!A:B,2,0)</f>
        <v>BCRD</v>
      </c>
      <c r="B6394" s="172">
        <v>45813.367013888892</v>
      </c>
      <c r="C6394" s="69" t="s">
        <v>192</v>
      </c>
      <c r="D6394" s="69" t="s">
        <v>1937</v>
      </c>
      <c r="E6394" s="69" t="s">
        <v>2534</v>
      </c>
      <c r="F6394" s="69">
        <v>1881</v>
      </c>
      <c r="G6394" s="69" t="s">
        <v>1947</v>
      </c>
    </row>
    <row r="6395" spans="1:22" ht="14.4">
      <c r="A6395" s="27" t="str">
        <f>VLOOKUP(C6395,'user list'!A:B,2,0)</f>
        <v>BCRD</v>
      </c>
      <c r="B6395" s="172">
        <v>45813.367013888892</v>
      </c>
      <c r="C6395" s="69" t="s">
        <v>192</v>
      </c>
      <c r="D6395" s="69" t="s">
        <v>1937</v>
      </c>
      <c r="E6395" s="69" t="s">
        <v>2534</v>
      </c>
      <c r="F6395" s="69">
        <v>1881</v>
      </c>
      <c r="G6395" s="69" t="s">
        <v>1948</v>
      </c>
    </row>
    <row r="6396" spans="1:22" ht="14.4">
      <c r="A6396" s="27" t="str">
        <f>VLOOKUP(C6396,'user list'!A:B,2,0)</f>
        <v>BCRD</v>
      </c>
      <c r="B6396" s="172">
        <v>45813.367013888892</v>
      </c>
      <c r="C6396" s="69" t="s">
        <v>192</v>
      </c>
      <c r="D6396" s="69" t="s">
        <v>1937</v>
      </c>
      <c r="E6396" s="69" t="s">
        <v>2534</v>
      </c>
      <c r="F6396" s="69">
        <v>1881</v>
      </c>
      <c r="G6396" s="69" t="s">
        <v>1939</v>
      </c>
    </row>
    <row r="6397" spans="1:22" ht="14.4">
      <c r="A6397" s="27" t="str">
        <f>VLOOKUP(C6397,'user list'!A:B,2,0)</f>
        <v>Admin</v>
      </c>
      <c r="B6397" s="172">
        <v>45813.367025462961</v>
      </c>
      <c r="C6397" s="69" t="s">
        <v>186</v>
      </c>
      <c r="D6397" s="69" t="s">
        <v>1937</v>
      </c>
      <c r="E6397" s="69" t="s">
        <v>2534</v>
      </c>
      <c r="F6397" s="69">
        <v>1881</v>
      </c>
      <c r="G6397" s="69" t="s">
        <v>1948</v>
      </c>
      <c r="L6397" s="73"/>
      <c r="M6397" s="73"/>
    </row>
    <row r="6398" spans="1:22" ht="14.4">
      <c r="A6398" s="27" t="str">
        <f>VLOOKUP(C6398,'user list'!A:B,2,0)</f>
        <v>SSDD</v>
      </c>
      <c r="B6398" s="172">
        <v>45813.368437500001</v>
      </c>
      <c r="C6398" s="69" t="s">
        <v>273</v>
      </c>
      <c r="D6398" s="69" t="s">
        <v>1937</v>
      </c>
      <c r="E6398" s="69" t="s">
        <v>2534</v>
      </c>
      <c r="F6398" s="69">
        <v>1881</v>
      </c>
      <c r="G6398" s="69" t="s">
        <v>2441</v>
      </c>
      <c r="U6398" s="73"/>
      <c r="V6398" s="73"/>
    </row>
    <row r="6399" spans="1:22" ht="14.4">
      <c r="A6399" s="27" t="str">
        <f>VLOOKUP(C6399,'user list'!A:B,2,0)</f>
        <v>SSDD</v>
      </c>
      <c r="B6399" s="172">
        <v>45813.368518518517</v>
      </c>
      <c r="C6399" s="69" t="s">
        <v>273</v>
      </c>
      <c r="D6399" s="69" t="s">
        <v>1937</v>
      </c>
      <c r="E6399" s="69" t="s">
        <v>2534</v>
      </c>
      <c r="F6399" s="69">
        <v>1881</v>
      </c>
      <c r="G6399" s="69" t="s">
        <v>1939</v>
      </c>
    </row>
    <row r="6400" spans="1:22" ht="14.4">
      <c r="A6400" s="27" t="str">
        <f>VLOOKUP(C6400,'user list'!A:B,2,0)</f>
        <v>CAD</v>
      </c>
      <c r="B6400" s="172">
        <v>45813.370833333334</v>
      </c>
      <c r="C6400" s="69" t="s">
        <v>196</v>
      </c>
      <c r="D6400" s="69" t="s">
        <v>1937</v>
      </c>
      <c r="E6400" s="69" t="s">
        <v>2534</v>
      </c>
      <c r="F6400" s="69">
        <v>1881</v>
      </c>
      <c r="G6400" s="69" t="s">
        <v>1939</v>
      </c>
    </row>
    <row r="6401" spans="1:33" ht="14.4">
      <c r="A6401" s="27" t="str">
        <f>VLOOKUP(C6401,'user list'!A:B,2,0)</f>
        <v>SSDD</v>
      </c>
      <c r="B6401" s="172">
        <v>45813.371111111112</v>
      </c>
      <c r="C6401" s="69" t="s">
        <v>273</v>
      </c>
      <c r="D6401" s="69" t="s">
        <v>1937</v>
      </c>
      <c r="E6401" s="69" t="s">
        <v>1991</v>
      </c>
      <c r="F6401" s="69">
        <v>1832</v>
      </c>
      <c r="G6401" s="69" t="s">
        <v>1939</v>
      </c>
      <c r="L6401" s="73"/>
      <c r="M6401" s="73"/>
    </row>
    <row r="6402" spans="1:33" ht="14.4">
      <c r="A6402" s="27" t="str">
        <f>VLOOKUP(C6402,'user list'!A:B,2,0)</f>
        <v>SSDD</v>
      </c>
      <c r="B6402" s="172">
        <v>45813.371261574073</v>
      </c>
      <c r="C6402" s="69" t="s">
        <v>273</v>
      </c>
      <c r="D6402" s="69" t="s">
        <v>1937</v>
      </c>
      <c r="E6402" s="69" t="s">
        <v>1991</v>
      </c>
      <c r="F6402" s="69">
        <v>1832</v>
      </c>
      <c r="G6402" s="69" t="s">
        <v>2441</v>
      </c>
    </row>
    <row r="6403" spans="1:33" ht="14.4">
      <c r="A6403" s="27" t="str">
        <f>VLOOKUP(C6403,'user list'!A:B,2,0)</f>
        <v>OCAs</v>
      </c>
      <c r="B6403" s="172">
        <v>45813.37128472222</v>
      </c>
      <c r="C6403" s="69" t="s">
        <v>279</v>
      </c>
      <c r="D6403" s="69" t="s">
        <v>1937</v>
      </c>
      <c r="E6403" s="69" t="s">
        <v>2517</v>
      </c>
      <c r="F6403" s="69">
        <v>1860</v>
      </c>
      <c r="G6403" s="69" t="s">
        <v>1939</v>
      </c>
    </row>
    <row r="6404" spans="1:33" ht="14.4">
      <c r="A6404" s="27" t="str">
        <f>VLOOKUP(C6404,'user list'!A:B,2,0)</f>
        <v>OCAs</v>
      </c>
      <c r="B6404" s="172">
        <v>45813.371331018519</v>
      </c>
      <c r="C6404" s="69" t="s">
        <v>279</v>
      </c>
      <c r="D6404" s="69" t="s">
        <v>1937</v>
      </c>
      <c r="E6404" s="69" t="s">
        <v>2519</v>
      </c>
      <c r="F6404" s="69">
        <v>1861</v>
      </c>
      <c r="G6404" s="69" t="s">
        <v>1939</v>
      </c>
      <c r="AD6404" s="74"/>
      <c r="AG6404" s="74"/>
    </row>
    <row r="6405" spans="1:33" ht="14.4">
      <c r="A6405" s="27" t="str">
        <f>VLOOKUP(C6405,'user list'!A:B,2,0)</f>
        <v>OCAs</v>
      </c>
      <c r="B6405" s="172">
        <v>45813.371342592596</v>
      </c>
      <c r="C6405" s="69" t="s">
        <v>279</v>
      </c>
      <c r="D6405" s="69" t="s">
        <v>1937</v>
      </c>
      <c r="E6405" s="69" t="s">
        <v>2532</v>
      </c>
      <c r="F6405" s="69">
        <v>1875</v>
      </c>
      <c r="G6405" s="69" t="s">
        <v>1939</v>
      </c>
      <c r="L6405" s="73"/>
      <c r="M6405" s="73"/>
    </row>
    <row r="6406" spans="1:33" ht="14.4">
      <c r="A6406" s="27" t="str">
        <f>VLOOKUP(C6406,'user list'!A:B,2,0)</f>
        <v>BCRD</v>
      </c>
      <c r="B6406" s="172">
        <v>45813.371400462966</v>
      </c>
      <c r="C6406" s="69" t="s">
        <v>192</v>
      </c>
      <c r="D6406" s="69" t="s">
        <v>1937</v>
      </c>
      <c r="E6406" s="69" t="s">
        <v>1636</v>
      </c>
      <c r="F6406" s="69">
        <v>1883</v>
      </c>
      <c r="G6406" s="69" t="s">
        <v>1939</v>
      </c>
    </row>
    <row r="6407" spans="1:33" ht="14.4">
      <c r="A6407" s="27" t="str">
        <f>VLOOKUP(C6407,'user list'!A:B,2,0)</f>
        <v>TFCOPRISS</v>
      </c>
      <c r="B6407" s="172">
        <v>45813.371689814812</v>
      </c>
      <c r="C6407" s="69" t="s">
        <v>274</v>
      </c>
      <c r="D6407" s="69" t="s">
        <v>1937</v>
      </c>
      <c r="E6407" s="69" t="s">
        <v>2534</v>
      </c>
      <c r="F6407" s="69">
        <v>1881</v>
      </c>
      <c r="G6407" s="69" t="s">
        <v>1939</v>
      </c>
      <c r="O6407" s="73"/>
      <c r="P6407" s="73"/>
    </row>
    <row r="6408" spans="1:33" ht="14.4">
      <c r="A6408" s="27" t="str">
        <f>VLOOKUP(C6408,'user list'!A:B,2,0)</f>
        <v>BCRD</v>
      </c>
      <c r="B6408" s="172">
        <v>45813.371701388889</v>
      </c>
      <c r="C6408" s="69" t="s">
        <v>192</v>
      </c>
      <c r="D6408" s="69" t="s">
        <v>1937</v>
      </c>
      <c r="E6408" s="69" t="s">
        <v>1636</v>
      </c>
      <c r="F6408" s="69">
        <v>1883</v>
      </c>
      <c r="G6408" s="69" t="s">
        <v>1947</v>
      </c>
      <c r="O6408" s="73"/>
      <c r="P6408" s="73"/>
    </row>
    <row r="6409" spans="1:33" ht="14.4">
      <c r="A6409" s="27" t="str">
        <f>VLOOKUP(C6409,'user list'!A:B,2,0)</f>
        <v>BCRD</v>
      </c>
      <c r="B6409" s="172">
        <v>45813.371701388889</v>
      </c>
      <c r="C6409" s="69" t="s">
        <v>192</v>
      </c>
      <c r="D6409" s="69" t="s">
        <v>1937</v>
      </c>
      <c r="E6409" s="69" t="s">
        <v>1636</v>
      </c>
      <c r="F6409" s="69">
        <v>1883</v>
      </c>
      <c r="G6409" s="69" t="s">
        <v>1948</v>
      </c>
    </row>
    <row r="6410" spans="1:33" ht="14.4">
      <c r="A6410" s="27" t="str">
        <f>VLOOKUP(C6410,'user list'!A:B,2,0)</f>
        <v>BCRD</v>
      </c>
      <c r="B6410" s="172">
        <v>45813.371701388889</v>
      </c>
      <c r="C6410" s="69" t="s">
        <v>192</v>
      </c>
      <c r="D6410" s="69" t="s">
        <v>1937</v>
      </c>
      <c r="E6410" s="69" t="s">
        <v>1636</v>
      </c>
      <c r="F6410" s="69">
        <v>1883</v>
      </c>
      <c r="G6410" s="69" t="s">
        <v>1939</v>
      </c>
    </row>
    <row r="6411" spans="1:33" ht="14.4">
      <c r="A6411" s="27" t="str">
        <f>VLOOKUP(C6411,'user list'!A:B,2,0)</f>
        <v>Admin</v>
      </c>
      <c r="B6411" s="172">
        <v>45813.371712962966</v>
      </c>
      <c r="C6411" s="69" t="s">
        <v>186</v>
      </c>
      <c r="D6411" s="69" t="s">
        <v>1937</v>
      </c>
      <c r="E6411" s="69" t="s">
        <v>1636</v>
      </c>
      <c r="F6411" s="69">
        <v>1883</v>
      </c>
      <c r="G6411" s="69" t="s">
        <v>1948</v>
      </c>
    </row>
    <row r="6412" spans="1:33" ht="14.4">
      <c r="A6412" s="27" t="str">
        <f>VLOOKUP(C6412,'user list'!A:B,2,0)</f>
        <v>CAD</v>
      </c>
      <c r="B6412" s="172">
        <v>45813.371874999997</v>
      </c>
      <c r="C6412" s="69" t="s">
        <v>196</v>
      </c>
      <c r="D6412" s="69" t="s">
        <v>1937</v>
      </c>
      <c r="E6412" s="69" t="s">
        <v>2534</v>
      </c>
      <c r="F6412" s="69">
        <v>1881</v>
      </c>
      <c r="G6412" s="69" t="s">
        <v>1947</v>
      </c>
      <c r="AD6412" s="73"/>
      <c r="AE6412" s="73"/>
    </row>
    <row r="6413" spans="1:33" ht="14.4">
      <c r="A6413" s="27" t="str">
        <f>VLOOKUP(C6413,'user list'!A:B,2,0)</f>
        <v>CAD</v>
      </c>
      <c r="B6413" s="172">
        <v>45813.371874999997</v>
      </c>
      <c r="C6413" s="69" t="s">
        <v>196</v>
      </c>
      <c r="D6413" s="69" t="s">
        <v>1937</v>
      </c>
      <c r="E6413" s="69" t="s">
        <v>2534</v>
      </c>
      <c r="F6413" s="69">
        <v>1881</v>
      </c>
      <c r="G6413" s="69" t="s">
        <v>1948</v>
      </c>
    </row>
    <row r="6414" spans="1:33" ht="14.4">
      <c r="A6414" s="27" t="str">
        <f>VLOOKUP(C6414,'user list'!A:B,2,0)</f>
        <v>CAD</v>
      </c>
      <c r="B6414" s="172">
        <v>45813.371874999997</v>
      </c>
      <c r="C6414" s="69" t="s">
        <v>196</v>
      </c>
      <c r="D6414" s="69" t="s">
        <v>1937</v>
      </c>
      <c r="E6414" s="69" t="s">
        <v>2534</v>
      </c>
      <c r="F6414" s="69">
        <v>1881</v>
      </c>
      <c r="G6414" s="69" t="s">
        <v>1939</v>
      </c>
      <c r="L6414" s="73"/>
      <c r="M6414" s="73"/>
    </row>
    <row r="6415" spans="1:33" ht="14.4">
      <c r="A6415" s="27" t="str">
        <f>VLOOKUP(C6415,'user list'!A:B,2,0)</f>
        <v>Admin</v>
      </c>
      <c r="B6415" s="172">
        <v>45813.371874999997</v>
      </c>
      <c r="C6415" s="69" t="s">
        <v>186</v>
      </c>
      <c r="D6415" s="69" t="s">
        <v>1937</v>
      </c>
      <c r="E6415" s="69" t="s">
        <v>2534</v>
      </c>
      <c r="F6415" s="69">
        <v>1881</v>
      </c>
      <c r="G6415" s="69" t="s">
        <v>1948</v>
      </c>
    </row>
    <row r="6416" spans="1:33" ht="14.4">
      <c r="A6416" s="27" t="str">
        <f>VLOOKUP(C6416,'user list'!A:B,2,0)</f>
        <v>DOE</v>
      </c>
      <c r="B6416" s="172">
        <v>45813.372361111113</v>
      </c>
      <c r="C6416" s="69" t="s">
        <v>212</v>
      </c>
      <c r="D6416" s="69" t="s">
        <v>1937</v>
      </c>
      <c r="E6416" s="69" t="s">
        <v>2525</v>
      </c>
      <c r="F6416" s="69">
        <v>1867</v>
      </c>
      <c r="G6416" s="69" t="s">
        <v>1939</v>
      </c>
    </row>
    <row r="6417" spans="1:42" ht="14.4">
      <c r="A6417" s="27" t="str">
        <f>VLOOKUP(C6417,'user list'!A:B,2,0)</f>
        <v>SSDD</v>
      </c>
      <c r="B6417" s="172">
        <v>45813.372395833336</v>
      </c>
      <c r="C6417" s="69" t="s">
        <v>273</v>
      </c>
      <c r="D6417" s="69" t="s">
        <v>1937</v>
      </c>
      <c r="E6417" s="69" t="s">
        <v>2483</v>
      </c>
      <c r="F6417" s="69">
        <v>1805</v>
      </c>
      <c r="G6417" s="69" t="s">
        <v>1939</v>
      </c>
    </row>
    <row r="6418" spans="1:42" ht="14.4">
      <c r="A6418" s="27" t="str">
        <f>VLOOKUP(C6418,'user list'!A:B,2,0)</f>
        <v>CHD</v>
      </c>
      <c r="B6418" s="172">
        <v>45813.372557870367</v>
      </c>
      <c r="C6418" s="69" t="s">
        <v>203</v>
      </c>
      <c r="D6418" s="69" t="s">
        <v>1937</v>
      </c>
      <c r="E6418" s="69" t="s">
        <v>2534</v>
      </c>
      <c r="F6418" s="69">
        <v>1881</v>
      </c>
      <c r="G6418" s="69" t="s">
        <v>1939</v>
      </c>
      <c r="R6418" s="73"/>
      <c r="S6418" s="73"/>
    </row>
    <row r="6419" spans="1:42" ht="14.4">
      <c r="A6419" s="27" t="str">
        <f>VLOOKUP(C6419,'user list'!A:B,2,0)</f>
        <v>SSDD</v>
      </c>
      <c r="B6419" s="172">
        <v>45813.372731481482</v>
      </c>
      <c r="C6419" s="69" t="s">
        <v>273</v>
      </c>
      <c r="D6419" s="69" t="s">
        <v>1937</v>
      </c>
      <c r="E6419" s="69" t="s">
        <v>2483</v>
      </c>
      <c r="F6419" s="69">
        <v>1805</v>
      </c>
      <c r="G6419" s="69" t="s">
        <v>2441</v>
      </c>
    </row>
    <row r="6420" spans="1:42" ht="14.4">
      <c r="A6420" s="27" t="str">
        <f>VLOOKUP(C6420,'user list'!A:B,2,0)</f>
        <v>CHD</v>
      </c>
      <c r="B6420" s="172">
        <v>45813.373379629629</v>
      </c>
      <c r="C6420" s="69" t="s">
        <v>203</v>
      </c>
      <c r="D6420" s="69" t="s">
        <v>1937</v>
      </c>
      <c r="E6420" s="69" t="s">
        <v>2534</v>
      </c>
      <c r="F6420" s="69">
        <v>1881</v>
      </c>
      <c r="G6420" s="69" t="s">
        <v>1947</v>
      </c>
      <c r="O6420" s="73"/>
      <c r="P6420" s="73"/>
    </row>
    <row r="6421" spans="1:42" ht="14.4">
      <c r="A6421" s="27" t="str">
        <f>VLOOKUP(C6421,'user list'!A:B,2,0)</f>
        <v>CHD</v>
      </c>
      <c r="B6421" s="172">
        <v>45813.373379629629</v>
      </c>
      <c r="C6421" s="69" t="s">
        <v>203</v>
      </c>
      <c r="D6421" s="69" t="s">
        <v>1937</v>
      </c>
      <c r="E6421" s="69" t="s">
        <v>2534</v>
      </c>
      <c r="F6421" s="69">
        <v>1881</v>
      </c>
      <c r="G6421" s="69" t="s">
        <v>1948</v>
      </c>
    </row>
    <row r="6422" spans="1:42" ht="14.4">
      <c r="A6422" s="27" t="str">
        <f>VLOOKUP(C6422,'user list'!A:B,2,0)</f>
        <v>CHD</v>
      </c>
      <c r="B6422" s="172">
        <v>45813.373379629629</v>
      </c>
      <c r="C6422" s="69" t="s">
        <v>203</v>
      </c>
      <c r="D6422" s="69" t="s">
        <v>1937</v>
      </c>
      <c r="E6422" s="69" t="s">
        <v>2534</v>
      </c>
      <c r="F6422" s="69">
        <v>1881</v>
      </c>
      <c r="G6422" s="69" t="s">
        <v>1939</v>
      </c>
      <c r="AM6422" s="74"/>
      <c r="AP6422" s="74"/>
    </row>
    <row r="6423" spans="1:42" ht="14.4">
      <c r="A6423" s="27" t="str">
        <f>VLOOKUP(C6423,'user list'!A:B,2,0)</f>
        <v>Admin</v>
      </c>
      <c r="B6423" s="172">
        <v>45813.373379629629</v>
      </c>
      <c r="C6423" s="69" t="s">
        <v>186</v>
      </c>
      <c r="D6423" s="69" t="s">
        <v>1937</v>
      </c>
      <c r="E6423" s="69" t="s">
        <v>2534</v>
      </c>
      <c r="F6423" s="69">
        <v>1881</v>
      </c>
      <c r="G6423" s="69" t="s">
        <v>1948</v>
      </c>
      <c r="L6423" s="73"/>
      <c r="M6423" s="73"/>
    </row>
    <row r="6424" spans="1:42" ht="14.4">
      <c r="A6424" s="27" t="str">
        <f>VLOOKUP(C6424,'user list'!A:B,2,0)</f>
        <v>OCAs</v>
      </c>
      <c r="B6424" s="172">
        <v>45813.373425925929</v>
      </c>
      <c r="C6424" s="69" t="s">
        <v>279</v>
      </c>
      <c r="D6424" s="69" t="s">
        <v>1937</v>
      </c>
      <c r="E6424" s="69" t="s">
        <v>2519</v>
      </c>
      <c r="F6424" s="69">
        <v>1861</v>
      </c>
      <c r="G6424" s="69" t="s">
        <v>1939</v>
      </c>
      <c r="L6424" s="73"/>
      <c r="M6424" s="73"/>
    </row>
    <row r="6425" spans="1:42" ht="14.4">
      <c r="A6425" s="27" t="str">
        <f>VLOOKUP(C6425,'user list'!A:B,2,0)</f>
        <v>OCAs</v>
      </c>
      <c r="B6425" s="172">
        <v>45813.373437499999</v>
      </c>
      <c r="C6425" s="69" t="s">
        <v>279</v>
      </c>
      <c r="D6425" s="69" t="s">
        <v>1937</v>
      </c>
      <c r="E6425" s="69" t="s">
        <v>2517</v>
      </c>
      <c r="F6425" s="69">
        <v>1860</v>
      </c>
      <c r="G6425" s="69" t="s">
        <v>1939</v>
      </c>
      <c r="O6425" s="73"/>
      <c r="P6425" s="73"/>
    </row>
    <row r="6426" spans="1:42" ht="14.4">
      <c r="A6426" s="27" t="str">
        <f>VLOOKUP(C6426,'user list'!A:B,2,0)</f>
        <v>OCAs</v>
      </c>
      <c r="B6426" s="172">
        <v>45813.373449074075</v>
      </c>
      <c r="C6426" s="69" t="s">
        <v>279</v>
      </c>
      <c r="D6426" s="69" t="s">
        <v>1937</v>
      </c>
      <c r="E6426" s="69" t="s">
        <v>2532</v>
      </c>
      <c r="F6426" s="69">
        <v>1875</v>
      </c>
      <c r="G6426" s="69" t="s">
        <v>1939</v>
      </c>
      <c r="O6426" s="73"/>
      <c r="P6426" s="73"/>
    </row>
    <row r="6427" spans="1:42" ht="14.4">
      <c r="A6427" s="27" t="str">
        <f>VLOOKUP(C6427,'user list'!A:B,2,0)</f>
        <v>OCAs</v>
      </c>
      <c r="B6427" s="172">
        <v>45813.373460648145</v>
      </c>
      <c r="C6427" s="69" t="s">
        <v>279</v>
      </c>
      <c r="D6427" s="69" t="s">
        <v>1937</v>
      </c>
      <c r="E6427" s="69" t="s">
        <v>2517</v>
      </c>
      <c r="F6427" s="69">
        <v>1860</v>
      </c>
      <c r="G6427" s="69" t="s">
        <v>1939</v>
      </c>
    </row>
    <row r="6428" spans="1:42" ht="14.4">
      <c r="A6428" s="27" t="str">
        <f>VLOOKUP(C6428,'user list'!A:B,2,0)</f>
        <v>TFCOPRISS</v>
      </c>
      <c r="B6428" s="172">
        <v>45813.373553240737</v>
      </c>
      <c r="C6428" s="69" t="s">
        <v>274</v>
      </c>
      <c r="D6428" s="69" t="s">
        <v>1937</v>
      </c>
      <c r="E6428" s="69" t="s">
        <v>2534</v>
      </c>
      <c r="F6428" s="69">
        <v>1881</v>
      </c>
      <c r="G6428" s="69" t="s">
        <v>1947</v>
      </c>
    </row>
    <row r="6429" spans="1:42" ht="14.4">
      <c r="A6429" s="27" t="str">
        <f>VLOOKUP(C6429,'user list'!A:B,2,0)</f>
        <v>TFCOPRISS</v>
      </c>
      <c r="B6429" s="172">
        <v>45813.373553240737</v>
      </c>
      <c r="C6429" s="69" t="s">
        <v>274</v>
      </c>
      <c r="D6429" s="69" t="s">
        <v>1937</v>
      </c>
      <c r="E6429" s="69" t="s">
        <v>2534</v>
      </c>
      <c r="F6429" s="69">
        <v>1881</v>
      </c>
      <c r="G6429" s="69" t="s">
        <v>1948</v>
      </c>
    </row>
    <row r="6430" spans="1:42" ht="14.4">
      <c r="A6430" s="27" t="str">
        <f>VLOOKUP(C6430,'user list'!A:B,2,0)</f>
        <v>TFCOPRISS</v>
      </c>
      <c r="B6430" s="172">
        <v>45813.373553240737</v>
      </c>
      <c r="C6430" s="69" t="s">
        <v>274</v>
      </c>
      <c r="D6430" s="69" t="s">
        <v>1937</v>
      </c>
      <c r="E6430" s="69" t="s">
        <v>2534</v>
      </c>
      <c r="F6430" s="69">
        <v>1881</v>
      </c>
      <c r="G6430" s="69" t="s">
        <v>1939</v>
      </c>
      <c r="O6430" s="73"/>
      <c r="P6430" s="73"/>
    </row>
    <row r="6431" spans="1:42" ht="14.4">
      <c r="A6431" s="27" t="str">
        <f>VLOOKUP(C6431,'user list'!A:B,2,0)</f>
        <v>CBD</v>
      </c>
      <c r="B6431" s="172">
        <v>45813.373553240737</v>
      </c>
      <c r="C6431" s="69" t="s">
        <v>197</v>
      </c>
      <c r="D6431" s="69" t="s">
        <v>1937</v>
      </c>
      <c r="E6431" s="69" t="s">
        <v>1636</v>
      </c>
      <c r="F6431" s="69">
        <v>1883</v>
      </c>
      <c r="G6431" s="69" t="s">
        <v>1939</v>
      </c>
      <c r="O6431" s="73"/>
      <c r="P6431" s="73"/>
    </row>
    <row r="6432" spans="1:42" ht="14.4">
      <c r="A6432" s="27" t="str">
        <f>VLOOKUP(C6432,'user list'!A:B,2,0)</f>
        <v>SSDD</v>
      </c>
      <c r="B6432" s="172">
        <v>45813.373622685183</v>
      </c>
      <c r="C6432" s="69" t="s">
        <v>273</v>
      </c>
      <c r="D6432" s="69" t="s">
        <v>1937</v>
      </c>
      <c r="E6432" s="69" t="s">
        <v>2463</v>
      </c>
      <c r="F6432" s="69">
        <v>1760</v>
      </c>
      <c r="G6432" s="69" t="s">
        <v>1939</v>
      </c>
      <c r="O6432" s="73"/>
      <c r="P6432" s="73"/>
    </row>
    <row r="6433" spans="1:31" ht="14.4">
      <c r="A6433" s="27" t="str">
        <f>VLOOKUP(C6433,'user list'!A:B,2,0)</f>
        <v>TFCOPRISS</v>
      </c>
      <c r="B6433" s="172">
        <v>45813.373807870368</v>
      </c>
      <c r="C6433" s="69" t="s">
        <v>274</v>
      </c>
      <c r="D6433" s="69" t="s">
        <v>1937</v>
      </c>
      <c r="E6433" s="69" t="s">
        <v>2534</v>
      </c>
      <c r="F6433" s="69">
        <v>1881</v>
      </c>
      <c r="G6433" s="69" t="s">
        <v>1949</v>
      </c>
      <c r="L6433" s="73"/>
      <c r="M6433" s="73"/>
    </row>
    <row r="6434" spans="1:31" ht="14.4">
      <c r="A6434" s="27" t="str">
        <f>VLOOKUP(C6434,'user list'!A:B,2,0)</f>
        <v>SSDD</v>
      </c>
      <c r="B6434" s="172">
        <v>45813.373831018522</v>
      </c>
      <c r="C6434" s="69" t="s">
        <v>273</v>
      </c>
      <c r="D6434" s="69" t="s">
        <v>1937</v>
      </c>
      <c r="E6434" s="69" t="s">
        <v>2463</v>
      </c>
      <c r="F6434" s="69">
        <v>1760</v>
      </c>
      <c r="G6434" s="69" t="s">
        <v>2441</v>
      </c>
      <c r="L6434" s="73"/>
      <c r="M6434" s="73"/>
    </row>
    <row r="6435" spans="1:31" ht="14.4">
      <c r="A6435" s="27" t="str">
        <f>VLOOKUP(C6435,'user list'!A:B,2,0)</f>
        <v>TFCOPRISS</v>
      </c>
      <c r="B6435" s="172">
        <v>45813.373969907407</v>
      </c>
      <c r="C6435" s="69" t="s">
        <v>274</v>
      </c>
      <c r="D6435" s="69" t="s">
        <v>1937</v>
      </c>
      <c r="E6435" s="69" t="s">
        <v>2534</v>
      </c>
      <c r="F6435" s="69">
        <v>1881</v>
      </c>
      <c r="G6435" s="69" t="s">
        <v>1949</v>
      </c>
      <c r="O6435" s="73"/>
      <c r="P6435" s="73"/>
    </row>
    <row r="6436" spans="1:31" ht="14.4">
      <c r="A6436" s="27" t="str">
        <f>VLOOKUP(C6436,'user list'!A:B,2,0)</f>
        <v>ITDD</v>
      </c>
      <c r="B6436" s="172">
        <v>45813.374108796299</v>
      </c>
      <c r="C6436" s="69" t="s">
        <v>219</v>
      </c>
      <c r="D6436" s="69" t="s">
        <v>1937</v>
      </c>
      <c r="E6436" s="69" t="s">
        <v>1974</v>
      </c>
      <c r="F6436" s="69">
        <v>1892</v>
      </c>
      <c r="G6436" s="69" t="s">
        <v>2440</v>
      </c>
    </row>
    <row r="6437" spans="1:31" ht="14.4">
      <c r="A6437" s="27" t="str">
        <f>VLOOKUP(C6437,'user list'!A:B,2,0)</f>
        <v>Admin</v>
      </c>
      <c r="B6437" s="172">
        <v>45813.374108796299</v>
      </c>
      <c r="C6437" s="69" t="s">
        <v>186</v>
      </c>
      <c r="D6437" s="69" t="s">
        <v>1937</v>
      </c>
      <c r="E6437" s="69" t="s">
        <v>1974</v>
      </c>
      <c r="F6437" s="69">
        <v>1892</v>
      </c>
      <c r="G6437" s="69" t="s">
        <v>1948</v>
      </c>
    </row>
    <row r="6438" spans="1:31" ht="14.4">
      <c r="A6438" s="27" t="str">
        <f>VLOOKUP(C6438,'user list'!A:B,2,0)</f>
        <v>Admin</v>
      </c>
      <c r="B6438" s="172">
        <v>45813.374108796299</v>
      </c>
      <c r="C6438" s="69" t="s">
        <v>186</v>
      </c>
      <c r="D6438" s="69" t="s">
        <v>1937</v>
      </c>
      <c r="E6438" s="69" t="s">
        <v>1974</v>
      </c>
      <c r="F6438" s="69">
        <v>1892</v>
      </c>
      <c r="G6438" s="69" t="s">
        <v>1948</v>
      </c>
    </row>
    <row r="6439" spans="1:31" ht="14.4">
      <c r="A6439" s="27" t="str">
        <f>VLOOKUP(C6439,'user list'!A:B,2,0)</f>
        <v>Admin</v>
      </c>
      <c r="B6439" s="172">
        <v>45813.374120370368</v>
      </c>
      <c r="C6439" s="69" t="s">
        <v>186</v>
      </c>
      <c r="D6439" s="69" t="s">
        <v>1937</v>
      </c>
      <c r="E6439" s="69" t="s">
        <v>1974</v>
      </c>
      <c r="F6439" s="69">
        <v>1892</v>
      </c>
      <c r="G6439" s="69" t="s">
        <v>1948</v>
      </c>
    </row>
    <row r="6440" spans="1:31" ht="14.4">
      <c r="A6440" s="27" t="str">
        <f>VLOOKUP(C6440,'user list'!A:B,2,0)</f>
        <v>Admin</v>
      </c>
      <c r="B6440" s="172">
        <v>45813.374120370368</v>
      </c>
      <c r="C6440" s="69" t="s">
        <v>186</v>
      </c>
      <c r="D6440" s="69" t="s">
        <v>1937</v>
      </c>
      <c r="E6440" s="69" t="s">
        <v>1974</v>
      </c>
      <c r="F6440" s="69">
        <v>1892</v>
      </c>
      <c r="G6440" s="69" t="s">
        <v>1947</v>
      </c>
      <c r="AD6440" s="73"/>
      <c r="AE6440" s="73"/>
    </row>
    <row r="6441" spans="1:31" ht="14.4">
      <c r="A6441" s="27" t="str">
        <f>VLOOKUP(C6441,'user list'!A:B,2,0)</f>
        <v>ITDD</v>
      </c>
      <c r="B6441" s="172">
        <v>45813.374201388891</v>
      </c>
      <c r="C6441" s="69" t="s">
        <v>219</v>
      </c>
      <c r="D6441" s="69" t="s">
        <v>1937</v>
      </c>
      <c r="E6441" s="69" t="s">
        <v>1974</v>
      </c>
      <c r="F6441" s="69">
        <v>1892</v>
      </c>
      <c r="G6441" s="69" t="s">
        <v>1939</v>
      </c>
    </row>
    <row r="6442" spans="1:31" ht="14.4">
      <c r="A6442" s="27" t="str">
        <f>VLOOKUP(C6442,'user list'!A:B,2,0)</f>
        <v>ITDD</v>
      </c>
      <c r="B6442" s="172">
        <v>45813.374282407407</v>
      </c>
      <c r="C6442" s="69" t="s">
        <v>219</v>
      </c>
      <c r="D6442" s="69" t="s">
        <v>1937</v>
      </c>
      <c r="E6442" s="69" t="s">
        <v>1974</v>
      </c>
      <c r="F6442" s="69">
        <v>1892</v>
      </c>
      <c r="G6442" s="69" t="s">
        <v>1947</v>
      </c>
      <c r="L6442" s="74"/>
      <c r="O6442" s="73"/>
      <c r="P6442" s="73"/>
    </row>
    <row r="6443" spans="1:31" ht="14.4">
      <c r="A6443" s="27" t="str">
        <f>VLOOKUP(C6443,'user list'!A:B,2,0)</f>
        <v>ITDD</v>
      </c>
      <c r="B6443" s="172">
        <v>45813.374282407407</v>
      </c>
      <c r="C6443" s="69" t="s">
        <v>219</v>
      </c>
      <c r="D6443" s="69" t="s">
        <v>1937</v>
      </c>
      <c r="E6443" s="69" t="s">
        <v>1974</v>
      </c>
      <c r="F6443" s="69">
        <v>1892</v>
      </c>
      <c r="G6443" s="69" t="s">
        <v>1948</v>
      </c>
    </row>
    <row r="6444" spans="1:31" ht="14.4">
      <c r="A6444" s="27" t="str">
        <f>VLOOKUP(C6444,'user list'!A:B,2,0)</f>
        <v>ITDD</v>
      </c>
      <c r="B6444" s="172">
        <v>45813.374282407407</v>
      </c>
      <c r="C6444" s="69" t="s">
        <v>219</v>
      </c>
      <c r="D6444" s="69" t="s">
        <v>1937</v>
      </c>
      <c r="E6444" s="69" t="s">
        <v>1974</v>
      </c>
      <c r="F6444" s="69">
        <v>1892</v>
      </c>
      <c r="G6444" s="69" t="s">
        <v>1939</v>
      </c>
    </row>
    <row r="6445" spans="1:31" ht="14.4">
      <c r="A6445" s="27" t="str">
        <f>VLOOKUP(C6445,'user list'!A:B,2,0)</f>
        <v>Admin</v>
      </c>
      <c r="B6445" s="172">
        <v>45813.374282407407</v>
      </c>
      <c r="C6445" s="69" t="s">
        <v>186</v>
      </c>
      <c r="D6445" s="69" t="s">
        <v>1937</v>
      </c>
      <c r="E6445" s="69" t="s">
        <v>1974</v>
      </c>
      <c r="F6445" s="69">
        <v>1892</v>
      </c>
      <c r="G6445" s="69" t="s">
        <v>1948</v>
      </c>
    </row>
    <row r="6446" spans="1:31" ht="14.4">
      <c r="A6446" s="27" t="str">
        <f>VLOOKUP(C6446,'user list'!A:B,2,0)</f>
        <v>Admin</v>
      </c>
      <c r="B6446" s="172">
        <v>45813.375150462962</v>
      </c>
      <c r="C6446" s="69" t="s">
        <v>186</v>
      </c>
      <c r="D6446" s="69" t="s">
        <v>1937</v>
      </c>
      <c r="E6446" s="69" t="s">
        <v>2534</v>
      </c>
      <c r="F6446" s="69">
        <v>1881</v>
      </c>
      <c r="G6446" s="69" t="s">
        <v>1948</v>
      </c>
      <c r="L6446" s="73"/>
      <c r="M6446" s="73"/>
    </row>
    <row r="6447" spans="1:31" ht="14.4">
      <c r="A6447" s="27" t="str">
        <f>VLOOKUP(C6447,'user list'!A:B,2,0)</f>
        <v>CHD</v>
      </c>
      <c r="B6447" s="172">
        <v>45813.3752662037</v>
      </c>
      <c r="C6447" s="69" t="s">
        <v>203</v>
      </c>
      <c r="D6447" s="69" t="s">
        <v>1937</v>
      </c>
      <c r="E6447" s="69" t="s">
        <v>1636</v>
      </c>
      <c r="F6447" s="69">
        <v>1883</v>
      </c>
      <c r="G6447" s="69" t="s">
        <v>1939</v>
      </c>
      <c r="U6447" s="73"/>
      <c r="V6447" s="73"/>
    </row>
    <row r="6448" spans="1:31" ht="14.4">
      <c r="A6448" s="27" t="str">
        <f>VLOOKUP(C6448,'user list'!A:B,2,0)</f>
        <v>CTO</v>
      </c>
      <c r="B6448" s="172">
        <v>45813.37572916667</v>
      </c>
      <c r="C6448" s="69" t="s">
        <v>207</v>
      </c>
      <c r="D6448" s="69" t="s">
        <v>1937</v>
      </c>
      <c r="E6448" s="69" t="s">
        <v>2483</v>
      </c>
      <c r="F6448" s="69">
        <v>1805</v>
      </c>
      <c r="G6448" s="69" t="s">
        <v>1939</v>
      </c>
      <c r="L6448" s="73"/>
      <c r="M6448" s="73"/>
    </row>
    <row r="6449" spans="1:7" ht="14.4">
      <c r="A6449" s="27" t="str">
        <f>VLOOKUP(C6449,'user list'!A:B,2,0)</f>
        <v>CHD</v>
      </c>
      <c r="B6449" s="172">
        <v>45813.375775462962</v>
      </c>
      <c r="C6449" s="69" t="s">
        <v>203</v>
      </c>
      <c r="D6449" s="69" t="s">
        <v>1937</v>
      </c>
      <c r="E6449" s="69" t="s">
        <v>1636</v>
      </c>
      <c r="F6449" s="69">
        <v>1883</v>
      </c>
      <c r="G6449" s="69" t="s">
        <v>1947</v>
      </c>
    </row>
    <row r="6450" spans="1:7" ht="14.4">
      <c r="A6450" s="27" t="str">
        <f>VLOOKUP(C6450,'user list'!A:B,2,0)</f>
        <v>CHD</v>
      </c>
      <c r="B6450" s="172">
        <v>45813.375775462962</v>
      </c>
      <c r="C6450" s="69" t="s">
        <v>203</v>
      </c>
      <c r="D6450" s="69" t="s">
        <v>1937</v>
      </c>
      <c r="E6450" s="69" t="s">
        <v>1636</v>
      </c>
      <c r="F6450" s="69">
        <v>1883</v>
      </c>
      <c r="G6450" s="69" t="s">
        <v>1948</v>
      </c>
    </row>
    <row r="6451" spans="1:7" ht="14.4">
      <c r="A6451" s="27" t="str">
        <f>VLOOKUP(C6451,'user list'!A:B,2,0)</f>
        <v>Admin</v>
      </c>
      <c r="B6451" s="172">
        <v>45813.375787037039</v>
      </c>
      <c r="C6451" s="69" t="s">
        <v>186</v>
      </c>
      <c r="D6451" s="69" t="s">
        <v>1937</v>
      </c>
      <c r="E6451" s="69" t="s">
        <v>1636</v>
      </c>
      <c r="F6451" s="69">
        <v>1883</v>
      </c>
      <c r="G6451" s="69" t="s">
        <v>1948</v>
      </c>
    </row>
    <row r="6452" spans="1:7" ht="14.4">
      <c r="A6452" s="27" t="str">
        <f>VLOOKUP(C6452,'user list'!A:B,2,0)</f>
        <v>CHD</v>
      </c>
      <c r="B6452" s="172">
        <v>45813.375787037039</v>
      </c>
      <c r="C6452" s="69" t="s">
        <v>203</v>
      </c>
      <c r="D6452" s="69" t="s">
        <v>1937</v>
      </c>
      <c r="E6452" s="69" t="s">
        <v>1636</v>
      </c>
      <c r="F6452" s="69">
        <v>1883</v>
      </c>
      <c r="G6452" s="69" t="s">
        <v>1939</v>
      </c>
    </row>
    <row r="6453" spans="1:7" ht="14.4">
      <c r="A6453" s="27" t="str">
        <f>VLOOKUP(C6453,'user list'!A:B,2,0)</f>
        <v>CHD</v>
      </c>
      <c r="B6453" s="172">
        <v>45813.375972222224</v>
      </c>
      <c r="C6453" s="69" t="s">
        <v>203</v>
      </c>
      <c r="D6453" s="69" t="s">
        <v>1937</v>
      </c>
      <c r="E6453" s="69" t="s">
        <v>2534</v>
      </c>
      <c r="F6453" s="69">
        <v>1881</v>
      </c>
      <c r="G6453" s="69" t="s">
        <v>1939</v>
      </c>
    </row>
    <row r="6454" spans="1:7" ht="14.4">
      <c r="A6454" s="27" t="str">
        <f>VLOOKUP(C6454,'user list'!A:B,2,0)</f>
        <v>DPOS</v>
      </c>
      <c r="B6454" s="172">
        <v>45813.379849537036</v>
      </c>
      <c r="C6454" s="69" t="s">
        <v>213</v>
      </c>
      <c r="D6454" s="69" t="s">
        <v>1937</v>
      </c>
      <c r="E6454" s="69" t="s">
        <v>2534</v>
      </c>
      <c r="F6454" s="69">
        <v>1881</v>
      </c>
      <c r="G6454" s="69" t="s">
        <v>1939</v>
      </c>
    </row>
    <row r="6455" spans="1:7" ht="14.4">
      <c r="A6455" s="27" t="str">
        <f>VLOOKUP(C6455,'user list'!A:B,2,0)</f>
        <v>OCM</v>
      </c>
      <c r="B6455" s="172">
        <v>45813.3828125</v>
      </c>
      <c r="C6455" s="69" t="s">
        <v>231</v>
      </c>
      <c r="D6455" s="69" t="s">
        <v>1937</v>
      </c>
      <c r="E6455" s="69" t="s">
        <v>1974</v>
      </c>
      <c r="F6455" s="69">
        <v>1893</v>
      </c>
      <c r="G6455" s="69" t="s">
        <v>2440</v>
      </c>
    </row>
    <row r="6456" spans="1:7" ht="14.4">
      <c r="A6456" s="27" t="str">
        <f>VLOOKUP(C6456,'user list'!A:B,2,0)</f>
        <v>Admin</v>
      </c>
      <c r="B6456" s="172">
        <v>45813.382824074077</v>
      </c>
      <c r="C6456" s="69" t="s">
        <v>186</v>
      </c>
      <c r="D6456" s="69" t="s">
        <v>1937</v>
      </c>
      <c r="E6456" s="69" t="s">
        <v>1974</v>
      </c>
      <c r="F6456" s="69">
        <v>1893</v>
      </c>
      <c r="G6456" s="69" t="s">
        <v>1948</v>
      </c>
    </row>
    <row r="6457" spans="1:7" ht="14.4">
      <c r="A6457" s="27" t="str">
        <f>VLOOKUP(C6457,'user list'!A:B,2,0)</f>
        <v>Admin</v>
      </c>
      <c r="B6457" s="172">
        <v>45813.382824074077</v>
      </c>
      <c r="C6457" s="69" t="s">
        <v>186</v>
      </c>
      <c r="D6457" s="69" t="s">
        <v>1937</v>
      </c>
      <c r="E6457" s="69" t="s">
        <v>1974</v>
      </c>
      <c r="F6457" s="69">
        <v>1893</v>
      </c>
      <c r="G6457" s="69" t="s">
        <v>1947</v>
      </c>
    </row>
    <row r="6458" spans="1:7" ht="14.4">
      <c r="A6458" s="27" t="str">
        <f>VLOOKUP(C6458,'user list'!A:B,2,0)</f>
        <v>Admin</v>
      </c>
      <c r="B6458" s="172">
        <v>45813.382824074077</v>
      </c>
      <c r="C6458" s="69" t="s">
        <v>186</v>
      </c>
      <c r="D6458" s="69" t="s">
        <v>1937</v>
      </c>
      <c r="E6458" s="69" t="s">
        <v>1974</v>
      </c>
      <c r="F6458" s="69">
        <v>1893</v>
      </c>
      <c r="G6458" s="69" t="s">
        <v>1948</v>
      </c>
    </row>
    <row r="6459" spans="1:7" ht="14.4">
      <c r="A6459" s="27" t="str">
        <f>VLOOKUP(C6459,'user list'!A:B,2,0)</f>
        <v>Admin</v>
      </c>
      <c r="B6459" s="172">
        <v>45813.382824074077</v>
      </c>
      <c r="C6459" s="69" t="s">
        <v>186</v>
      </c>
      <c r="D6459" s="69" t="s">
        <v>1937</v>
      </c>
      <c r="E6459" s="69" t="s">
        <v>1974</v>
      </c>
      <c r="F6459" s="69">
        <v>1893</v>
      </c>
      <c r="G6459" s="69" t="s">
        <v>1948</v>
      </c>
    </row>
    <row r="6460" spans="1:7" ht="14.4">
      <c r="A6460" s="27" t="str">
        <f>VLOOKUP(C6460,'user list'!A:B,2,0)</f>
        <v>ZAU</v>
      </c>
      <c r="B6460" s="172">
        <v>45813.383159722223</v>
      </c>
      <c r="C6460" s="69" t="s">
        <v>275</v>
      </c>
      <c r="D6460" s="69" t="s">
        <v>1937</v>
      </c>
      <c r="E6460" s="69" t="s">
        <v>2534</v>
      </c>
      <c r="F6460" s="69">
        <v>1881</v>
      </c>
      <c r="G6460" s="69" t="s">
        <v>1939</v>
      </c>
    </row>
    <row r="6461" spans="1:7" ht="14.4">
      <c r="A6461" s="27" t="str">
        <f>VLOOKUP(C6461,'user list'!A:B,2,0)</f>
        <v>ZAU</v>
      </c>
      <c r="B6461" s="172">
        <v>45813.383750000001</v>
      </c>
      <c r="C6461" s="69" t="s">
        <v>275</v>
      </c>
      <c r="D6461" s="69" t="s">
        <v>1937</v>
      </c>
      <c r="E6461" s="69" t="s">
        <v>2534</v>
      </c>
      <c r="F6461" s="69">
        <v>1881</v>
      </c>
      <c r="G6461" s="69" t="s">
        <v>1947</v>
      </c>
    </row>
    <row r="6462" spans="1:7" ht="14.4">
      <c r="A6462" s="27" t="str">
        <f>VLOOKUP(C6462,'user list'!A:B,2,0)</f>
        <v>ZAU</v>
      </c>
      <c r="B6462" s="172">
        <v>45813.383750000001</v>
      </c>
      <c r="C6462" s="69" t="s">
        <v>275</v>
      </c>
      <c r="D6462" s="69" t="s">
        <v>1937</v>
      </c>
      <c r="E6462" s="69" t="s">
        <v>2534</v>
      </c>
      <c r="F6462" s="69">
        <v>1881</v>
      </c>
      <c r="G6462" s="69" t="s">
        <v>1948</v>
      </c>
    </row>
    <row r="6463" spans="1:7" ht="14.4">
      <c r="A6463" s="27" t="str">
        <f>VLOOKUP(C6463,'user list'!A:B,2,0)</f>
        <v>ZAU</v>
      </c>
      <c r="B6463" s="172">
        <v>45813.383750000001</v>
      </c>
      <c r="C6463" s="69" t="s">
        <v>275</v>
      </c>
      <c r="D6463" s="69" t="s">
        <v>1937</v>
      </c>
      <c r="E6463" s="69" t="s">
        <v>2534</v>
      </c>
      <c r="F6463" s="69">
        <v>1881</v>
      </c>
      <c r="G6463" s="69" t="s">
        <v>1939</v>
      </c>
    </row>
    <row r="6464" spans="1:7" ht="14.4">
      <c r="A6464" s="27" t="str">
        <f>VLOOKUP(C6464,'user list'!A:B,2,0)</f>
        <v>Admin</v>
      </c>
      <c r="B6464" s="172">
        <v>45813.383761574078</v>
      </c>
      <c r="C6464" s="69" t="s">
        <v>186</v>
      </c>
      <c r="D6464" s="69" t="s">
        <v>1937</v>
      </c>
      <c r="E6464" s="69" t="s">
        <v>2534</v>
      </c>
      <c r="F6464" s="69">
        <v>1881</v>
      </c>
      <c r="G6464" s="69" t="s">
        <v>1948</v>
      </c>
    </row>
    <row r="6465" spans="1:24" ht="14.4">
      <c r="A6465" s="27" t="str">
        <f>VLOOKUP(C6465,'user list'!A:B,2,0)</f>
        <v>OCA</v>
      </c>
      <c r="B6465" s="172">
        <v>45813.386724537035</v>
      </c>
      <c r="C6465" s="69" t="s">
        <v>228</v>
      </c>
      <c r="D6465" s="69" t="s">
        <v>1937</v>
      </c>
      <c r="E6465" s="69" t="s">
        <v>2540</v>
      </c>
      <c r="F6465" s="69">
        <v>1889</v>
      </c>
      <c r="G6465" s="69" t="s">
        <v>1939</v>
      </c>
    </row>
    <row r="6466" spans="1:24" ht="14.4">
      <c r="A6466" s="27" t="str">
        <f>VLOOKUP(C6466,'user list'!A:B,2,0)</f>
        <v>OCA</v>
      </c>
      <c r="B6466" s="172">
        <v>45813.387187499997</v>
      </c>
      <c r="C6466" s="69" t="s">
        <v>228</v>
      </c>
      <c r="D6466" s="69" t="s">
        <v>1937</v>
      </c>
      <c r="E6466" s="69" t="s">
        <v>2534</v>
      </c>
      <c r="F6466" s="69">
        <v>1881</v>
      </c>
      <c r="G6466" s="69" t="s">
        <v>1939</v>
      </c>
      <c r="U6466" s="74"/>
      <c r="X6466" s="74"/>
    </row>
    <row r="6467" spans="1:24" ht="14.4">
      <c r="A6467" s="27" t="str">
        <f>VLOOKUP(C6467,'user list'!A:B,2,0)</f>
        <v>Admin</v>
      </c>
      <c r="B6467" s="172">
        <v>45813.389745370368</v>
      </c>
      <c r="C6467" s="69" t="s">
        <v>186</v>
      </c>
      <c r="D6467" s="69" t="s">
        <v>1937</v>
      </c>
      <c r="E6467" s="69" t="s">
        <v>2512</v>
      </c>
      <c r="F6467" s="69">
        <v>1857</v>
      </c>
      <c r="G6467" s="69" t="s">
        <v>1939</v>
      </c>
      <c r="L6467" s="73"/>
      <c r="M6467" s="73"/>
    </row>
    <row r="6468" spans="1:24" ht="14.4">
      <c r="A6468" s="27" t="str">
        <f>VLOOKUP(C6468,'user list'!A:B,2,0)</f>
        <v>Admin</v>
      </c>
      <c r="B6468" s="172">
        <v>45813.389791666668</v>
      </c>
      <c r="C6468" s="69" t="s">
        <v>186</v>
      </c>
      <c r="D6468" s="69" t="s">
        <v>1937</v>
      </c>
      <c r="E6468" s="69" t="s">
        <v>2035</v>
      </c>
      <c r="F6468" s="69">
        <v>1777</v>
      </c>
      <c r="G6468" s="69" t="s">
        <v>1939</v>
      </c>
      <c r="L6468" s="73"/>
      <c r="M6468" s="73"/>
    </row>
    <row r="6469" spans="1:24" ht="14.4">
      <c r="A6469" s="27" t="str">
        <f>VLOOKUP(C6469,'user list'!A:B,2,0)</f>
        <v>Admin</v>
      </c>
      <c r="B6469" s="172">
        <v>45813.389814814815</v>
      </c>
      <c r="C6469" s="69" t="s">
        <v>186</v>
      </c>
      <c r="D6469" s="69" t="s">
        <v>1937</v>
      </c>
      <c r="E6469" s="69" t="s">
        <v>2512</v>
      </c>
      <c r="F6469" s="69">
        <v>1857</v>
      </c>
      <c r="G6469" s="69" t="s">
        <v>1939</v>
      </c>
      <c r="R6469" s="73"/>
      <c r="S6469" s="73"/>
    </row>
    <row r="6470" spans="1:24" ht="14.4">
      <c r="A6470" s="27" t="str">
        <f>VLOOKUP(C6470,'user list'!A:B,2,0)</f>
        <v>Admin</v>
      </c>
      <c r="B6470" s="172">
        <v>45813.389884259261</v>
      </c>
      <c r="C6470" s="69" t="s">
        <v>186</v>
      </c>
      <c r="D6470" s="69" t="s">
        <v>1937</v>
      </c>
      <c r="E6470" s="69" t="s">
        <v>2035</v>
      </c>
      <c r="F6470" s="69">
        <v>1777</v>
      </c>
      <c r="G6470" s="69" t="s">
        <v>1939</v>
      </c>
    </row>
    <row r="6471" spans="1:24" ht="14.4">
      <c r="A6471" s="27" t="str">
        <f>VLOOKUP(C6471,'user list'!A:B,2,0)</f>
        <v>Admin</v>
      </c>
      <c r="B6471" s="172">
        <v>45813.389953703707</v>
      </c>
      <c r="C6471" s="69" t="s">
        <v>186</v>
      </c>
      <c r="D6471" s="69" t="s">
        <v>1937</v>
      </c>
      <c r="E6471" s="69" t="s">
        <v>2512</v>
      </c>
      <c r="F6471" s="69">
        <v>1857</v>
      </c>
      <c r="G6471" s="69" t="s">
        <v>1939</v>
      </c>
      <c r="U6471" s="74"/>
      <c r="X6471" s="74"/>
    </row>
    <row r="6472" spans="1:24" ht="14.4">
      <c r="A6472" s="27" t="str">
        <f>VLOOKUP(C6472,'user list'!A:B,2,0)</f>
        <v>Admin</v>
      </c>
      <c r="B6472" s="172">
        <v>45813.389988425923</v>
      </c>
      <c r="C6472" s="69" t="s">
        <v>186</v>
      </c>
      <c r="D6472" s="69" t="s">
        <v>1937</v>
      </c>
      <c r="E6472" s="69">
        <v>1</v>
      </c>
      <c r="F6472" s="69">
        <v>1748</v>
      </c>
      <c r="G6472" s="69" t="s">
        <v>1939</v>
      </c>
      <c r="L6472" s="73"/>
      <c r="M6472" s="73"/>
    </row>
    <row r="6473" spans="1:24" ht="14.4">
      <c r="A6473" s="27" t="str">
        <f>VLOOKUP(C6473,'user list'!A:B,2,0)</f>
        <v>Admin</v>
      </c>
      <c r="B6473" s="172">
        <v>45813.390173611115</v>
      </c>
      <c r="C6473" s="69" t="s">
        <v>186</v>
      </c>
      <c r="D6473" s="69" t="s">
        <v>1937</v>
      </c>
      <c r="E6473" s="69" t="s">
        <v>2035</v>
      </c>
      <c r="F6473" s="69">
        <v>1777</v>
      </c>
      <c r="G6473" s="69" t="s">
        <v>1939</v>
      </c>
      <c r="L6473" s="73"/>
      <c r="M6473" s="73"/>
    </row>
    <row r="6474" spans="1:24" ht="14.4">
      <c r="A6474" s="27" t="str">
        <f>VLOOKUP(C6474,'user list'!A:B,2,0)</f>
        <v>Admin</v>
      </c>
      <c r="B6474" s="172">
        <v>45813.390196759261</v>
      </c>
      <c r="C6474" s="69" t="s">
        <v>186</v>
      </c>
      <c r="D6474" s="69" t="s">
        <v>1937</v>
      </c>
      <c r="E6474" s="69" t="s">
        <v>2512</v>
      </c>
      <c r="F6474" s="69">
        <v>1857</v>
      </c>
      <c r="G6474" s="69" t="s">
        <v>1939</v>
      </c>
      <c r="R6474" s="73"/>
      <c r="S6474" s="73"/>
    </row>
    <row r="6475" spans="1:24" ht="14.4">
      <c r="A6475" s="27" t="str">
        <f>VLOOKUP(C6475,'user list'!A:B,2,0)</f>
        <v>CAD</v>
      </c>
      <c r="B6475" s="172">
        <v>45813.391608796293</v>
      </c>
      <c r="C6475" s="69" t="s">
        <v>196</v>
      </c>
      <c r="D6475" s="69" t="s">
        <v>1937</v>
      </c>
      <c r="E6475" s="69">
        <v>1</v>
      </c>
      <c r="F6475" s="69">
        <v>1736</v>
      </c>
      <c r="G6475" s="69" t="s">
        <v>1939</v>
      </c>
    </row>
    <row r="6476" spans="1:24" ht="14.4">
      <c r="A6476" s="27" t="str">
        <f>VLOOKUP(C6476,'user list'!A:B,2,0)</f>
        <v>QCTD</v>
      </c>
      <c r="B6476" s="172">
        <v>45813.39166666667</v>
      </c>
      <c r="C6476" s="69" t="s">
        <v>269</v>
      </c>
      <c r="D6476" s="69" t="s">
        <v>1937</v>
      </c>
      <c r="E6476" s="69" t="s">
        <v>2534</v>
      </c>
      <c r="F6476" s="69">
        <v>1881</v>
      </c>
      <c r="G6476" s="69" t="s">
        <v>1939</v>
      </c>
    </row>
    <row r="6477" spans="1:24" ht="14.4">
      <c r="A6477" s="27" t="str">
        <f>VLOOKUP(C6477,'user list'!A:B,2,0)</f>
        <v>Admin</v>
      </c>
      <c r="B6477" s="172">
        <v>45813.393969907411</v>
      </c>
      <c r="C6477" s="69" t="s">
        <v>186</v>
      </c>
      <c r="D6477" s="69" t="s">
        <v>1937</v>
      </c>
      <c r="E6477" s="69" t="s">
        <v>2539</v>
      </c>
      <c r="F6477" s="69">
        <v>1888</v>
      </c>
      <c r="G6477" s="69" t="s">
        <v>1939</v>
      </c>
    </row>
    <row r="6478" spans="1:24" ht="14.4">
      <c r="A6478" s="27" t="str">
        <f>VLOOKUP(C6478,'user list'!A:B,2,0)</f>
        <v>Admin</v>
      </c>
      <c r="B6478" s="172">
        <v>45813.394131944442</v>
      </c>
      <c r="C6478" s="69" t="s">
        <v>186</v>
      </c>
      <c r="D6478" s="69" t="s">
        <v>1937</v>
      </c>
      <c r="E6478" s="69" t="s">
        <v>2541</v>
      </c>
      <c r="F6478" s="69">
        <v>1891</v>
      </c>
      <c r="G6478" s="69" t="s">
        <v>1939</v>
      </c>
    </row>
    <row r="6479" spans="1:24" ht="14.4">
      <c r="A6479" s="27" t="str">
        <f>VLOOKUP(C6479,'user list'!A:B,2,0)</f>
        <v>Admin</v>
      </c>
      <c r="B6479" s="172">
        <v>45813.396423611113</v>
      </c>
      <c r="C6479" s="69" t="s">
        <v>186</v>
      </c>
      <c r="D6479" s="69" t="s">
        <v>1937</v>
      </c>
      <c r="E6479" s="69" t="s">
        <v>1974</v>
      </c>
      <c r="F6479" s="69">
        <v>1892</v>
      </c>
      <c r="G6479" s="69" t="s">
        <v>1939</v>
      </c>
    </row>
    <row r="6480" spans="1:24" ht="14.4">
      <c r="A6480" s="27" t="str">
        <f>VLOOKUP(C6480,'user list'!A:B,2,0)</f>
        <v>ITDD</v>
      </c>
      <c r="B6480" s="172">
        <v>45813.396736111114</v>
      </c>
      <c r="C6480" s="69" t="s">
        <v>219</v>
      </c>
      <c r="D6480" s="69" t="s">
        <v>1937</v>
      </c>
      <c r="E6480" s="69" t="s">
        <v>1974</v>
      </c>
      <c r="F6480" s="69">
        <v>1892</v>
      </c>
      <c r="G6480" s="69" t="s">
        <v>1939</v>
      </c>
    </row>
    <row r="6481" spans="1:19" ht="14.4">
      <c r="A6481" s="27" t="str">
        <f>VLOOKUP(C6481,'user list'!A:B,2,0)</f>
        <v>QCTD</v>
      </c>
      <c r="B6481" s="172">
        <v>45813.39707175926</v>
      </c>
      <c r="C6481" s="69" t="s">
        <v>269</v>
      </c>
      <c r="D6481" s="69" t="s">
        <v>1937</v>
      </c>
      <c r="E6481" s="69" t="s">
        <v>2534</v>
      </c>
      <c r="F6481" s="69">
        <v>1881</v>
      </c>
      <c r="G6481" s="69" t="s">
        <v>1947</v>
      </c>
    </row>
    <row r="6482" spans="1:19" ht="14.4">
      <c r="A6482" s="27" t="str">
        <f>VLOOKUP(C6482,'user list'!A:B,2,0)</f>
        <v>QCTD</v>
      </c>
      <c r="B6482" s="172">
        <v>45813.39707175926</v>
      </c>
      <c r="C6482" s="69" t="s">
        <v>269</v>
      </c>
      <c r="D6482" s="69" t="s">
        <v>1937</v>
      </c>
      <c r="E6482" s="69" t="s">
        <v>2534</v>
      </c>
      <c r="F6482" s="69">
        <v>1881</v>
      </c>
      <c r="G6482" s="69" t="s">
        <v>1948</v>
      </c>
    </row>
    <row r="6483" spans="1:19" ht="14.4">
      <c r="A6483" s="27" t="str">
        <f>VLOOKUP(C6483,'user list'!A:B,2,0)</f>
        <v>QCTD</v>
      </c>
      <c r="B6483" s="172">
        <v>45813.39707175926</v>
      </c>
      <c r="C6483" s="69" t="s">
        <v>269</v>
      </c>
      <c r="D6483" s="69" t="s">
        <v>1937</v>
      </c>
      <c r="E6483" s="69" t="s">
        <v>2534</v>
      </c>
      <c r="F6483" s="69">
        <v>1881</v>
      </c>
      <c r="G6483" s="69" t="s">
        <v>1939</v>
      </c>
    </row>
    <row r="6484" spans="1:19" ht="14.4">
      <c r="A6484" s="27" t="str">
        <f>VLOOKUP(C6484,'user list'!A:B,2,0)</f>
        <v>Admin</v>
      </c>
      <c r="B6484" s="172">
        <v>45813.397083333337</v>
      </c>
      <c r="C6484" s="69" t="s">
        <v>186</v>
      </c>
      <c r="D6484" s="69" t="s">
        <v>1937</v>
      </c>
      <c r="E6484" s="69" t="s">
        <v>2534</v>
      </c>
      <c r="F6484" s="69">
        <v>1881</v>
      </c>
      <c r="G6484" s="69" t="s">
        <v>1948</v>
      </c>
      <c r="O6484" s="73"/>
      <c r="P6484" s="73"/>
    </row>
    <row r="6485" spans="1:19" ht="14.4">
      <c r="A6485" s="27" t="str">
        <f>VLOOKUP(C6485,'user list'!A:B,2,0)</f>
        <v>QCTD</v>
      </c>
      <c r="B6485" s="172">
        <v>45813.397534722222</v>
      </c>
      <c r="C6485" s="69" t="s">
        <v>269</v>
      </c>
      <c r="D6485" s="69" t="s">
        <v>1937</v>
      </c>
      <c r="E6485" s="69" t="s">
        <v>1636</v>
      </c>
      <c r="F6485" s="69">
        <v>1883</v>
      </c>
      <c r="G6485" s="69" t="s">
        <v>1939</v>
      </c>
    </row>
    <row r="6486" spans="1:19" ht="14.4">
      <c r="A6486" s="27" t="str">
        <f>VLOOKUP(C6486,'user list'!A:B,2,0)</f>
        <v>OCA</v>
      </c>
      <c r="B6486" s="172">
        <v>45813.399074074077</v>
      </c>
      <c r="C6486" s="69" t="s">
        <v>227</v>
      </c>
      <c r="D6486" s="69" t="s">
        <v>1937</v>
      </c>
      <c r="E6486" s="69" t="s">
        <v>2541</v>
      </c>
      <c r="F6486" s="69">
        <v>1891</v>
      </c>
      <c r="G6486" s="69" t="s">
        <v>1939</v>
      </c>
    </row>
    <row r="6487" spans="1:19" ht="14.4">
      <c r="A6487" s="27" t="str">
        <f>VLOOKUP(C6487,'user list'!A:B,2,0)</f>
        <v>LEDIPO</v>
      </c>
      <c r="B6487" s="172">
        <v>45813.399097222224</v>
      </c>
      <c r="C6487" s="69" t="s">
        <v>222</v>
      </c>
      <c r="D6487" s="69" t="s">
        <v>1937</v>
      </c>
      <c r="E6487" s="69" t="s">
        <v>2520</v>
      </c>
      <c r="F6487" s="69">
        <v>1862</v>
      </c>
      <c r="G6487" s="69" t="s">
        <v>1939</v>
      </c>
    </row>
    <row r="6488" spans="1:19" ht="14.4">
      <c r="A6488" s="27" t="str">
        <f>VLOOKUP(C6488,'user list'!A:B,2,0)</f>
        <v>QCTD</v>
      </c>
      <c r="B6488" s="172">
        <v>45813.399155092593</v>
      </c>
      <c r="C6488" s="69" t="s">
        <v>269</v>
      </c>
      <c r="D6488" s="69" t="s">
        <v>1937</v>
      </c>
      <c r="E6488" s="69" t="s">
        <v>1636</v>
      </c>
      <c r="F6488" s="69">
        <v>1883</v>
      </c>
      <c r="G6488" s="69" t="s">
        <v>1947</v>
      </c>
    </row>
    <row r="6489" spans="1:19" ht="14.4">
      <c r="A6489" s="27" t="str">
        <f>VLOOKUP(C6489,'user list'!A:B,2,0)</f>
        <v>QCTD</v>
      </c>
      <c r="B6489" s="172">
        <v>45813.399155092593</v>
      </c>
      <c r="C6489" s="69" t="s">
        <v>269</v>
      </c>
      <c r="D6489" s="69" t="s">
        <v>1937</v>
      </c>
      <c r="E6489" s="69" t="s">
        <v>1636</v>
      </c>
      <c r="F6489" s="69">
        <v>1883</v>
      </c>
      <c r="G6489" s="69" t="s">
        <v>1948</v>
      </c>
    </row>
    <row r="6490" spans="1:19" ht="14.4">
      <c r="A6490" s="27" t="str">
        <f>VLOOKUP(C6490,'user list'!A:B,2,0)</f>
        <v>QCTD</v>
      </c>
      <c r="B6490" s="172">
        <v>45813.39916666667</v>
      </c>
      <c r="C6490" s="69" t="s">
        <v>269</v>
      </c>
      <c r="D6490" s="69" t="s">
        <v>1937</v>
      </c>
      <c r="E6490" s="69" t="s">
        <v>1636</v>
      </c>
      <c r="F6490" s="69">
        <v>1883</v>
      </c>
      <c r="G6490" s="69" t="s">
        <v>1939</v>
      </c>
      <c r="R6490" s="73"/>
      <c r="S6490" s="73"/>
    </row>
    <row r="6491" spans="1:19" ht="14.4">
      <c r="A6491" s="27" t="str">
        <f>VLOOKUP(C6491,'user list'!A:B,2,0)</f>
        <v>Admin</v>
      </c>
      <c r="B6491" s="172">
        <v>45813.39916666667</v>
      </c>
      <c r="C6491" s="69" t="s">
        <v>186</v>
      </c>
      <c r="D6491" s="69" t="s">
        <v>1937</v>
      </c>
      <c r="E6491" s="69" t="s">
        <v>1636</v>
      </c>
      <c r="F6491" s="69">
        <v>1883</v>
      </c>
      <c r="G6491" s="69" t="s">
        <v>1948</v>
      </c>
    </row>
    <row r="6492" spans="1:19" ht="14.4">
      <c r="A6492" s="27" t="str">
        <f>VLOOKUP(C6492,'user list'!A:B,2,0)</f>
        <v>Admin</v>
      </c>
      <c r="B6492" s="172">
        <v>45813.399317129632</v>
      </c>
      <c r="C6492" s="69" t="s">
        <v>186</v>
      </c>
      <c r="D6492" s="69" t="s">
        <v>1937</v>
      </c>
      <c r="E6492" s="69" t="s">
        <v>1974</v>
      </c>
      <c r="F6492" s="69">
        <v>1893</v>
      </c>
      <c r="G6492" s="69" t="s">
        <v>1939</v>
      </c>
      <c r="R6492" s="73"/>
      <c r="S6492" s="73"/>
    </row>
    <row r="6493" spans="1:19" ht="14.4">
      <c r="A6493" s="27" t="str">
        <f>VLOOKUP(C6493,'user list'!A:B,2,0)</f>
        <v>OCA</v>
      </c>
      <c r="B6493" s="172">
        <v>45813.399560185186</v>
      </c>
      <c r="C6493" s="69" t="s">
        <v>227</v>
      </c>
      <c r="D6493" s="69" t="s">
        <v>1937</v>
      </c>
      <c r="E6493" s="69" t="s">
        <v>2540</v>
      </c>
      <c r="F6493" s="69">
        <v>1889</v>
      </c>
      <c r="G6493" s="69" t="s">
        <v>1939</v>
      </c>
    </row>
    <row r="6494" spans="1:19" ht="14.4">
      <c r="A6494" s="27" t="str">
        <f>VLOOKUP(C6494,'user list'!A:B,2,0)</f>
        <v>LEDIPO</v>
      </c>
      <c r="B6494" s="172">
        <v>45813.399722222224</v>
      </c>
      <c r="C6494" s="69" t="s">
        <v>222</v>
      </c>
      <c r="D6494" s="69" t="s">
        <v>1937</v>
      </c>
      <c r="E6494" s="69" t="s">
        <v>2529</v>
      </c>
      <c r="F6494" s="69">
        <v>1871</v>
      </c>
      <c r="G6494" s="69" t="s">
        <v>1939</v>
      </c>
    </row>
    <row r="6495" spans="1:19" ht="14.4">
      <c r="A6495" s="27" t="str">
        <f>VLOOKUP(C6495,'user list'!A:B,2,0)</f>
        <v>LEDIPO</v>
      </c>
      <c r="B6495" s="172">
        <v>45813.400104166663</v>
      </c>
      <c r="C6495" s="69" t="s">
        <v>222</v>
      </c>
      <c r="D6495" s="69" t="s">
        <v>1937</v>
      </c>
      <c r="E6495" s="69" t="s">
        <v>2521</v>
      </c>
      <c r="F6495" s="69">
        <v>1863</v>
      </c>
      <c r="G6495" s="69" t="s">
        <v>1939</v>
      </c>
    </row>
    <row r="6496" spans="1:19" ht="14.4">
      <c r="A6496" s="27" t="str">
        <f>VLOOKUP(C6496,'user list'!A:B,2,0)</f>
        <v>OCM</v>
      </c>
      <c r="B6496" s="172">
        <v>45813.401226851849</v>
      </c>
      <c r="C6496" s="69" t="s">
        <v>231</v>
      </c>
      <c r="D6496" s="69" t="s">
        <v>1937</v>
      </c>
      <c r="E6496" s="69" t="s">
        <v>1974</v>
      </c>
      <c r="F6496" s="69">
        <v>1893</v>
      </c>
      <c r="G6496" s="69" t="s">
        <v>1939</v>
      </c>
    </row>
    <row r="6497" spans="1:31" ht="14.4">
      <c r="A6497" s="27" t="str">
        <f>VLOOKUP(C6497,'user list'!A:B,2,0)</f>
        <v>OCM</v>
      </c>
      <c r="B6497" s="172">
        <v>45813.401226851849</v>
      </c>
      <c r="C6497" s="69" t="s">
        <v>231</v>
      </c>
      <c r="D6497" s="69" t="s">
        <v>1937</v>
      </c>
      <c r="E6497" s="69" t="s">
        <v>1974</v>
      </c>
      <c r="F6497" s="69">
        <v>1893</v>
      </c>
      <c r="G6497" s="69" t="s">
        <v>1939</v>
      </c>
    </row>
    <row r="6498" spans="1:31" ht="14.4">
      <c r="A6498" s="27" t="str">
        <f>VLOOKUP(C6498,'user list'!A:B,2,0)</f>
        <v>CREMCO</v>
      </c>
      <c r="B6498" s="172">
        <v>45813.40179398148</v>
      </c>
      <c r="C6498" s="69" t="s">
        <v>206</v>
      </c>
      <c r="D6498" s="69" t="s">
        <v>1937</v>
      </c>
      <c r="E6498" s="69" t="s">
        <v>1632</v>
      </c>
      <c r="F6498" s="69">
        <v>1894</v>
      </c>
      <c r="G6498" s="69" t="s">
        <v>2440</v>
      </c>
      <c r="AD6498" s="73"/>
      <c r="AE6498" s="73"/>
    </row>
    <row r="6499" spans="1:31" ht="14.4">
      <c r="A6499" s="27" t="str">
        <f>VLOOKUP(C6499,'user list'!A:B,2,0)</f>
        <v>Admin</v>
      </c>
      <c r="B6499" s="172">
        <v>45813.401805555557</v>
      </c>
      <c r="C6499" s="69" t="s">
        <v>186</v>
      </c>
      <c r="D6499" s="69" t="s">
        <v>1937</v>
      </c>
      <c r="E6499" s="69" t="s">
        <v>1632</v>
      </c>
      <c r="F6499" s="69">
        <v>1894</v>
      </c>
      <c r="G6499" s="69" t="s">
        <v>1948</v>
      </c>
    </row>
    <row r="6500" spans="1:31" ht="14.4">
      <c r="A6500" s="27" t="str">
        <f>VLOOKUP(C6500,'user list'!A:B,2,0)</f>
        <v>Admin</v>
      </c>
      <c r="B6500" s="172">
        <v>45813.401805555557</v>
      </c>
      <c r="C6500" s="69" t="s">
        <v>186</v>
      </c>
      <c r="D6500" s="69" t="s">
        <v>1937</v>
      </c>
      <c r="E6500" s="69" t="s">
        <v>1632</v>
      </c>
      <c r="F6500" s="69">
        <v>1894</v>
      </c>
      <c r="G6500" s="69" t="s">
        <v>1948</v>
      </c>
    </row>
    <row r="6501" spans="1:31" ht="14.4">
      <c r="A6501" s="27" t="str">
        <f>VLOOKUP(C6501,'user list'!A:B,2,0)</f>
        <v>Admin</v>
      </c>
      <c r="B6501" s="172">
        <v>45813.401805555557</v>
      </c>
      <c r="C6501" s="69" t="s">
        <v>186</v>
      </c>
      <c r="D6501" s="69" t="s">
        <v>1937</v>
      </c>
      <c r="E6501" s="69" t="s">
        <v>1632</v>
      </c>
      <c r="F6501" s="69">
        <v>1894</v>
      </c>
      <c r="G6501" s="69" t="s">
        <v>1948</v>
      </c>
    </row>
    <row r="6502" spans="1:31" ht="14.4">
      <c r="A6502" s="27" t="str">
        <f>VLOOKUP(C6502,'user list'!A:B,2,0)</f>
        <v>Admin</v>
      </c>
      <c r="B6502" s="172">
        <v>45813.401805555557</v>
      </c>
      <c r="C6502" s="69" t="s">
        <v>186</v>
      </c>
      <c r="D6502" s="69" t="s">
        <v>1937</v>
      </c>
      <c r="E6502" s="69" t="s">
        <v>1632</v>
      </c>
      <c r="F6502" s="69">
        <v>1894</v>
      </c>
      <c r="G6502" s="69" t="s">
        <v>1947</v>
      </c>
    </row>
    <row r="6503" spans="1:31" ht="14.4">
      <c r="A6503" s="27" t="str">
        <f>VLOOKUP(C6503,'user list'!A:B,2,0)</f>
        <v>OCM</v>
      </c>
      <c r="B6503" s="172">
        <v>45813.402256944442</v>
      </c>
      <c r="C6503" s="69" t="s">
        <v>231</v>
      </c>
      <c r="D6503" s="69" t="s">
        <v>1937</v>
      </c>
      <c r="E6503" s="69" t="s">
        <v>1974</v>
      </c>
      <c r="F6503" s="69">
        <v>1893</v>
      </c>
      <c r="G6503" s="69" t="s">
        <v>1947</v>
      </c>
      <c r="U6503" s="74"/>
      <c r="X6503" s="74"/>
    </row>
    <row r="6504" spans="1:31" ht="14.4">
      <c r="A6504" s="27" t="str">
        <f>VLOOKUP(C6504,'user list'!A:B,2,0)</f>
        <v>OCM</v>
      </c>
      <c r="B6504" s="172">
        <v>45813.402256944442</v>
      </c>
      <c r="C6504" s="69" t="s">
        <v>231</v>
      </c>
      <c r="D6504" s="69" t="s">
        <v>1937</v>
      </c>
      <c r="E6504" s="69" t="s">
        <v>1974</v>
      </c>
      <c r="F6504" s="69">
        <v>1893</v>
      </c>
      <c r="G6504" s="69" t="s">
        <v>1948</v>
      </c>
      <c r="L6504" s="73"/>
      <c r="M6504" s="73"/>
    </row>
    <row r="6505" spans="1:31" ht="14.4">
      <c r="A6505" s="27" t="str">
        <f>VLOOKUP(C6505,'user list'!A:B,2,0)</f>
        <v>OCM</v>
      </c>
      <c r="B6505" s="172">
        <v>45813.402256944442</v>
      </c>
      <c r="C6505" s="69" t="s">
        <v>231</v>
      </c>
      <c r="D6505" s="69" t="s">
        <v>1937</v>
      </c>
      <c r="E6505" s="69" t="s">
        <v>1974</v>
      </c>
      <c r="F6505" s="69">
        <v>1890</v>
      </c>
      <c r="G6505" s="69" t="s">
        <v>1939</v>
      </c>
      <c r="L6505" s="73"/>
      <c r="M6505" s="73"/>
    </row>
    <row r="6506" spans="1:31" ht="14.4">
      <c r="A6506" s="27" t="str">
        <f>VLOOKUP(C6506,'user list'!A:B,2,0)</f>
        <v>Admin</v>
      </c>
      <c r="B6506" s="172">
        <v>45813.402256944442</v>
      </c>
      <c r="C6506" s="69" t="s">
        <v>186</v>
      </c>
      <c r="D6506" s="69" t="s">
        <v>1937</v>
      </c>
      <c r="E6506" s="69" t="s">
        <v>1974</v>
      </c>
      <c r="F6506" s="69">
        <v>1893</v>
      </c>
      <c r="G6506" s="69" t="s">
        <v>1948</v>
      </c>
      <c r="R6506" s="73"/>
      <c r="S6506" s="73"/>
    </row>
    <row r="6507" spans="1:31" ht="14.4">
      <c r="A6507" s="27" t="str">
        <f>VLOOKUP(C6507,'user list'!A:B,2,0)</f>
        <v>OCM</v>
      </c>
      <c r="B6507" s="172">
        <v>45813.402256944442</v>
      </c>
      <c r="C6507" s="69" t="s">
        <v>231</v>
      </c>
      <c r="D6507" s="69" t="s">
        <v>1937</v>
      </c>
      <c r="E6507" s="69" t="s">
        <v>1974</v>
      </c>
      <c r="F6507" s="69">
        <v>1890</v>
      </c>
      <c r="G6507" s="69" t="s">
        <v>1939</v>
      </c>
    </row>
    <row r="6508" spans="1:31" ht="14.4">
      <c r="A6508" s="27" t="str">
        <f>VLOOKUP(C6508,'user list'!A:B,2,0)</f>
        <v>OCM</v>
      </c>
      <c r="B6508" s="172">
        <v>45813.403449074074</v>
      </c>
      <c r="C6508" s="69" t="s">
        <v>231</v>
      </c>
      <c r="D6508" s="69" t="s">
        <v>1937</v>
      </c>
      <c r="E6508" s="69" t="s">
        <v>1974</v>
      </c>
      <c r="F6508" s="69">
        <v>1890</v>
      </c>
      <c r="G6508" s="69" t="s">
        <v>1947</v>
      </c>
      <c r="L6508" s="73"/>
      <c r="M6508" s="73"/>
    </row>
    <row r="6509" spans="1:31" ht="14.4">
      <c r="A6509" s="27" t="str">
        <f>VLOOKUP(C6509,'user list'!A:B,2,0)</f>
        <v>OCM</v>
      </c>
      <c r="B6509" s="172">
        <v>45813.403449074074</v>
      </c>
      <c r="C6509" s="69" t="s">
        <v>231</v>
      </c>
      <c r="D6509" s="69" t="s">
        <v>1937</v>
      </c>
      <c r="E6509" s="69" t="s">
        <v>1974</v>
      </c>
      <c r="F6509" s="69">
        <v>1890</v>
      </c>
      <c r="G6509" s="69" t="s">
        <v>1948</v>
      </c>
    </row>
    <row r="6510" spans="1:31" ht="14.4">
      <c r="A6510" s="27" t="str">
        <f>VLOOKUP(C6510,'user list'!A:B,2,0)</f>
        <v>Admin</v>
      </c>
      <c r="B6510" s="172">
        <v>45813.403449074074</v>
      </c>
      <c r="C6510" s="69" t="s">
        <v>186</v>
      </c>
      <c r="D6510" s="69" t="s">
        <v>1937</v>
      </c>
      <c r="E6510" s="69" t="s">
        <v>1974</v>
      </c>
      <c r="F6510" s="69">
        <v>1890</v>
      </c>
      <c r="G6510" s="69" t="s">
        <v>1948</v>
      </c>
    </row>
    <row r="6511" spans="1:31" ht="14.4">
      <c r="A6511" s="27" t="str">
        <f>VLOOKUP(C6511,'user list'!A:B,2,0)</f>
        <v>CHD</v>
      </c>
      <c r="B6511" s="172">
        <v>45813.403749999998</v>
      </c>
      <c r="C6511" s="69" t="s">
        <v>203</v>
      </c>
      <c r="D6511" s="69" t="s">
        <v>1937</v>
      </c>
      <c r="E6511" s="69" t="s">
        <v>2039</v>
      </c>
      <c r="F6511" s="69">
        <v>1851</v>
      </c>
      <c r="G6511" s="69" t="s">
        <v>1939</v>
      </c>
      <c r="O6511" s="73"/>
      <c r="P6511" s="73"/>
    </row>
    <row r="6512" spans="1:31" ht="14.4">
      <c r="A6512" s="27" t="str">
        <f>VLOOKUP(C6512,'user list'!A:B,2,0)</f>
        <v>CHD</v>
      </c>
      <c r="B6512" s="172">
        <v>45813.403923611113</v>
      </c>
      <c r="C6512" s="69" t="s">
        <v>203</v>
      </c>
      <c r="D6512" s="69" t="s">
        <v>1937</v>
      </c>
      <c r="E6512" s="69" t="s">
        <v>2534</v>
      </c>
      <c r="F6512" s="69">
        <v>1881</v>
      </c>
      <c r="G6512" s="69" t="s">
        <v>1939</v>
      </c>
    </row>
    <row r="6513" spans="1:33" ht="14.4">
      <c r="A6513" s="27" t="str">
        <f>VLOOKUP(C6513,'user list'!A:B,2,0)</f>
        <v>DOE</v>
      </c>
      <c r="B6513" s="172">
        <v>45813.404108796298</v>
      </c>
      <c r="C6513" s="69" t="s">
        <v>212</v>
      </c>
      <c r="D6513" s="69" t="s">
        <v>1937</v>
      </c>
      <c r="E6513" s="69" t="s">
        <v>1207</v>
      </c>
      <c r="F6513" s="69">
        <v>1895</v>
      </c>
      <c r="G6513" s="69" t="s">
        <v>2440</v>
      </c>
    </row>
    <row r="6514" spans="1:33" ht="14.4">
      <c r="A6514" s="27" t="str">
        <f>VLOOKUP(C6514,'user list'!A:B,2,0)</f>
        <v>Admin</v>
      </c>
      <c r="B6514" s="172">
        <v>45813.404108796298</v>
      </c>
      <c r="C6514" s="69" t="s">
        <v>186</v>
      </c>
      <c r="D6514" s="69" t="s">
        <v>1937</v>
      </c>
      <c r="E6514" s="69" t="s">
        <v>1207</v>
      </c>
      <c r="F6514" s="69">
        <v>1895</v>
      </c>
      <c r="G6514" s="69" t="s">
        <v>1948</v>
      </c>
    </row>
    <row r="6515" spans="1:33" ht="14.4">
      <c r="A6515" s="27" t="str">
        <f>VLOOKUP(C6515,'user list'!A:B,2,0)</f>
        <v>Admin</v>
      </c>
      <c r="B6515" s="172">
        <v>45813.404108796298</v>
      </c>
      <c r="C6515" s="69" t="s">
        <v>186</v>
      </c>
      <c r="D6515" s="69" t="s">
        <v>1937</v>
      </c>
      <c r="E6515" s="69" t="s">
        <v>1207</v>
      </c>
      <c r="F6515" s="69">
        <v>1895</v>
      </c>
      <c r="G6515" s="69" t="s">
        <v>1948</v>
      </c>
    </row>
    <row r="6516" spans="1:33" ht="14.4">
      <c r="A6516" s="27" t="str">
        <f>VLOOKUP(C6516,'user list'!A:B,2,0)</f>
        <v>Admin</v>
      </c>
      <c r="B6516" s="172">
        <v>45813.404108796298</v>
      </c>
      <c r="C6516" s="69" t="s">
        <v>186</v>
      </c>
      <c r="D6516" s="69" t="s">
        <v>1937</v>
      </c>
      <c r="E6516" s="69" t="s">
        <v>1207</v>
      </c>
      <c r="F6516" s="69">
        <v>1895</v>
      </c>
      <c r="G6516" s="69" t="s">
        <v>1948</v>
      </c>
      <c r="R6516" s="73"/>
      <c r="S6516" s="73"/>
    </row>
    <row r="6517" spans="1:33" ht="14.4">
      <c r="A6517" s="27" t="str">
        <f>VLOOKUP(C6517,'user list'!A:B,2,0)</f>
        <v>Admin</v>
      </c>
      <c r="B6517" s="172">
        <v>45813.404108796298</v>
      </c>
      <c r="C6517" s="69" t="s">
        <v>186</v>
      </c>
      <c r="D6517" s="69" t="s">
        <v>1937</v>
      </c>
      <c r="E6517" s="69" t="s">
        <v>1207</v>
      </c>
      <c r="F6517" s="69">
        <v>1895</v>
      </c>
      <c r="G6517" s="69" t="s">
        <v>1947</v>
      </c>
    </row>
    <row r="6518" spans="1:33" ht="14.4">
      <c r="A6518" s="27" t="str">
        <f>VLOOKUP(C6518,'user list'!A:B,2,0)</f>
        <v>DOE</v>
      </c>
      <c r="B6518" s="172">
        <v>45813.404236111113</v>
      </c>
      <c r="C6518" s="69" t="s">
        <v>212</v>
      </c>
      <c r="D6518" s="69" t="s">
        <v>1937</v>
      </c>
      <c r="E6518" s="69" t="s">
        <v>1207</v>
      </c>
      <c r="F6518" s="69">
        <v>1895</v>
      </c>
      <c r="G6518" s="69" t="s">
        <v>1939</v>
      </c>
      <c r="R6518" s="73"/>
      <c r="S6518" s="73"/>
    </row>
    <row r="6519" spans="1:33" ht="14.4">
      <c r="A6519" s="27" t="str">
        <f>VLOOKUP(C6519,'user list'!A:B,2,0)</f>
        <v>Admin</v>
      </c>
      <c r="B6519" s="172">
        <v>45813.406226851854</v>
      </c>
      <c r="C6519" s="69" t="s">
        <v>186</v>
      </c>
      <c r="D6519" s="69" t="s">
        <v>1937</v>
      </c>
      <c r="E6519" s="69" t="s">
        <v>1207</v>
      </c>
      <c r="F6519" s="69">
        <v>1895</v>
      </c>
      <c r="G6519" s="69" t="s">
        <v>1939</v>
      </c>
    </row>
    <row r="6520" spans="1:33" ht="14.4">
      <c r="A6520" s="27" t="str">
        <f>VLOOKUP(C6520,'user list'!A:B,2,0)</f>
        <v>PROC</v>
      </c>
      <c r="B6520" s="172">
        <v>45813.408472222225</v>
      </c>
      <c r="C6520" s="69" t="s">
        <v>262</v>
      </c>
      <c r="D6520" s="69" t="s">
        <v>1937</v>
      </c>
      <c r="E6520" s="69" t="s">
        <v>2534</v>
      </c>
      <c r="F6520" s="69">
        <v>1881</v>
      </c>
      <c r="G6520" s="69" t="s">
        <v>1939</v>
      </c>
    </row>
    <row r="6521" spans="1:33" ht="14.4">
      <c r="A6521" s="27" t="str">
        <f>VLOOKUP(C6521,'user list'!A:B,2,0)</f>
        <v>CArD</v>
      </c>
      <c r="B6521" s="172">
        <v>45813.409143518518</v>
      </c>
      <c r="C6521" s="69" t="s">
        <v>277</v>
      </c>
      <c r="D6521" s="69" t="s">
        <v>1937</v>
      </c>
      <c r="E6521" s="69" t="s">
        <v>2484</v>
      </c>
      <c r="F6521" s="69">
        <v>1807</v>
      </c>
      <c r="G6521" s="69" t="s">
        <v>1939</v>
      </c>
    </row>
    <row r="6522" spans="1:33" ht="14.4">
      <c r="A6522" s="27" t="str">
        <f>VLOOKUP(C6522,'user list'!A:B,2,0)</f>
        <v>CArD</v>
      </c>
      <c r="B6522" s="172">
        <v>45813.409270833334</v>
      </c>
      <c r="C6522" s="69" t="s">
        <v>277</v>
      </c>
      <c r="D6522" s="69" t="s">
        <v>1937</v>
      </c>
      <c r="E6522" s="69" t="s">
        <v>2463</v>
      </c>
      <c r="F6522" s="69">
        <v>1760</v>
      </c>
      <c r="G6522" s="69" t="s">
        <v>1939</v>
      </c>
      <c r="AD6522" s="73"/>
      <c r="AE6522" s="73"/>
    </row>
    <row r="6523" spans="1:33" ht="14.4">
      <c r="A6523" s="27" t="str">
        <f>VLOOKUP(C6523,'user list'!A:B,2,0)</f>
        <v>QCDRRMO</v>
      </c>
      <c r="B6523" s="172">
        <v>45813.409328703703</v>
      </c>
      <c r="C6523" s="69" t="s">
        <v>265</v>
      </c>
      <c r="D6523" s="69" t="s">
        <v>1937</v>
      </c>
      <c r="E6523" s="69" t="s">
        <v>2542</v>
      </c>
      <c r="F6523" s="69">
        <v>1896</v>
      </c>
      <c r="G6523" s="69" t="s">
        <v>2440</v>
      </c>
    </row>
    <row r="6524" spans="1:33" ht="14.4">
      <c r="A6524" s="27" t="str">
        <f>VLOOKUP(C6524,'user list'!A:B,2,0)</f>
        <v>Admin</v>
      </c>
      <c r="B6524" s="172">
        <v>45813.409328703703</v>
      </c>
      <c r="C6524" s="69" t="s">
        <v>186</v>
      </c>
      <c r="D6524" s="69" t="s">
        <v>1937</v>
      </c>
      <c r="E6524" s="69" t="s">
        <v>2542</v>
      </c>
      <c r="F6524" s="69">
        <v>1896</v>
      </c>
      <c r="G6524" s="69" t="s">
        <v>1948</v>
      </c>
      <c r="AD6524" s="74"/>
      <c r="AG6524" s="74"/>
    </row>
    <row r="6525" spans="1:33" ht="14.4">
      <c r="A6525" s="27" t="str">
        <f>VLOOKUP(C6525,'user list'!A:B,2,0)</f>
        <v>Admin</v>
      </c>
      <c r="B6525" s="172">
        <v>45813.409328703703</v>
      </c>
      <c r="C6525" s="69" t="s">
        <v>186</v>
      </c>
      <c r="D6525" s="69" t="s">
        <v>1937</v>
      </c>
      <c r="E6525" s="69" t="s">
        <v>2542</v>
      </c>
      <c r="F6525" s="69">
        <v>1896</v>
      </c>
      <c r="G6525" s="69" t="s">
        <v>1948</v>
      </c>
      <c r="L6525" s="73"/>
      <c r="M6525" s="73"/>
    </row>
    <row r="6526" spans="1:33" ht="14.4">
      <c r="A6526" s="27" t="str">
        <f>VLOOKUP(C6526,'user list'!A:B,2,0)</f>
        <v>Admin</v>
      </c>
      <c r="B6526" s="172">
        <v>45813.40934027778</v>
      </c>
      <c r="C6526" s="69" t="s">
        <v>186</v>
      </c>
      <c r="D6526" s="69" t="s">
        <v>1937</v>
      </c>
      <c r="E6526" s="69" t="s">
        <v>2542</v>
      </c>
      <c r="F6526" s="69">
        <v>1896</v>
      </c>
      <c r="G6526" s="69" t="s">
        <v>1948</v>
      </c>
    </row>
    <row r="6527" spans="1:33" ht="14.4">
      <c r="A6527" s="27" t="str">
        <f>VLOOKUP(C6527,'user list'!A:B,2,0)</f>
        <v>Admin</v>
      </c>
      <c r="B6527" s="172">
        <v>45813.40934027778</v>
      </c>
      <c r="C6527" s="69" t="s">
        <v>186</v>
      </c>
      <c r="D6527" s="69" t="s">
        <v>1937</v>
      </c>
      <c r="E6527" s="69" t="s">
        <v>2542</v>
      </c>
      <c r="F6527" s="69">
        <v>1896</v>
      </c>
      <c r="G6527" s="69" t="s">
        <v>1947</v>
      </c>
      <c r="L6527" s="73"/>
      <c r="M6527" s="73"/>
    </row>
    <row r="6528" spans="1:33" ht="14.4">
      <c r="A6528" s="27" t="str">
        <f>VLOOKUP(C6528,'user list'!A:B,2,0)</f>
        <v>CArD</v>
      </c>
      <c r="B6528" s="172">
        <v>45813.409351851849</v>
      </c>
      <c r="C6528" s="69" t="s">
        <v>277</v>
      </c>
      <c r="D6528" s="69" t="s">
        <v>1937</v>
      </c>
      <c r="E6528" s="69" t="s">
        <v>2485</v>
      </c>
      <c r="F6528" s="69">
        <v>1808</v>
      </c>
      <c r="G6528" s="69" t="s">
        <v>1939</v>
      </c>
      <c r="L6528" s="73"/>
      <c r="M6528" s="73"/>
    </row>
    <row r="6529" spans="1:19" ht="14.4">
      <c r="A6529" s="27" t="str">
        <f>VLOOKUP(C6529,'user list'!A:B,2,0)</f>
        <v>CArD</v>
      </c>
      <c r="B6529" s="172">
        <v>45813.409421296295</v>
      </c>
      <c r="C6529" s="69" t="s">
        <v>277</v>
      </c>
      <c r="D6529" s="69" t="s">
        <v>1937</v>
      </c>
      <c r="E6529" s="69" t="s">
        <v>2508</v>
      </c>
      <c r="F6529" s="69">
        <v>1853</v>
      </c>
      <c r="G6529" s="69" t="s">
        <v>1939</v>
      </c>
      <c r="R6529" s="73"/>
      <c r="S6529" s="73"/>
    </row>
    <row r="6530" spans="1:19" ht="14.4">
      <c r="A6530" s="27" t="str">
        <f>VLOOKUP(C6530,'user list'!A:B,2,0)</f>
        <v>OCM</v>
      </c>
      <c r="B6530" s="172">
        <v>45813.413078703707</v>
      </c>
      <c r="C6530" s="69" t="s">
        <v>230</v>
      </c>
      <c r="D6530" s="69" t="s">
        <v>1937</v>
      </c>
      <c r="E6530" s="69" t="s">
        <v>2534</v>
      </c>
      <c r="F6530" s="69">
        <v>1881</v>
      </c>
      <c r="G6530" s="69" t="s">
        <v>1939</v>
      </c>
      <c r="O6530" s="73"/>
      <c r="P6530" s="73"/>
    </row>
    <row r="6531" spans="1:19" ht="14.4">
      <c r="A6531" s="27" t="str">
        <f>VLOOKUP(C6531,'user list'!A:B,2,0)</f>
        <v>Admin</v>
      </c>
      <c r="B6531" s="172">
        <v>45813.413229166668</v>
      </c>
      <c r="C6531" s="69" t="s">
        <v>186</v>
      </c>
      <c r="D6531" s="69" t="s">
        <v>1937</v>
      </c>
      <c r="E6531" s="69" t="s">
        <v>2542</v>
      </c>
      <c r="F6531" s="69">
        <v>1896</v>
      </c>
      <c r="G6531" s="69" t="s">
        <v>1939</v>
      </c>
    </row>
    <row r="6532" spans="1:19" ht="14.4">
      <c r="A6532" s="27" t="str">
        <f>VLOOKUP(C6532,'user list'!A:B,2,0)</f>
        <v>CBD</v>
      </c>
      <c r="B6532" s="172">
        <v>45813.413923611108</v>
      </c>
      <c r="C6532" s="69" t="s">
        <v>197</v>
      </c>
      <c r="D6532" s="69" t="s">
        <v>1937</v>
      </c>
      <c r="E6532" s="69" t="s">
        <v>1636</v>
      </c>
      <c r="F6532" s="69">
        <v>1883</v>
      </c>
      <c r="G6532" s="69" t="s">
        <v>1939</v>
      </c>
    </row>
    <row r="6533" spans="1:19" ht="14.4">
      <c r="A6533" s="27" t="str">
        <f>VLOOKUP(C6533,'user list'!A:B,2,0)</f>
        <v>CBD</v>
      </c>
      <c r="B6533" s="172">
        <v>45813.414363425924</v>
      </c>
      <c r="C6533" s="69" t="s">
        <v>197</v>
      </c>
      <c r="D6533" s="69" t="s">
        <v>1937</v>
      </c>
      <c r="E6533" s="69" t="s">
        <v>2483</v>
      </c>
      <c r="F6533" s="69">
        <v>1805</v>
      </c>
      <c r="G6533" s="69" t="s">
        <v>1939</v>
      </c>
      <c r="L6533" s="73"/>
      <c r="M6533" s="73"/>
    </row>
    <row r="6534" spans="1:19" ht="14.4">
      <c r="A6534" s="27" t="str">
        <f>VLOOKUP(C6534,'user list'!A:B,2,0)</f>
        <v>CBD</v>
      </c>
      <c r="B6534" s="172">
        <v>45813.414386574077</v>
      </c>
      <c r="C6534" s="69" t="s">
        <v>197</v>
      </c>
      <c r="D6534" s="69" t="s">
        <v>1937</v>
      </c>
      <c r="E6534" s="69" t="s">
        <v>2439</v>
      </c>
      <c r="F6534" s="69">
        <v>1444</v>
      </c>
      <c r="G6534" s="69" t="s">
        <v>1939</v>
      </c>
    </row>
    <row r="6535" spans="1:19" ht="14.4">
      <c r="A6535" s="27" t="str">
        <f>VLOOKUP(C6535,'user list'!A:B,2,0)</f>
        <v>OCA</v>
      </c>
      <c r="B6535" s="172">
        <v>45813.416712962964</v>
      </c>
      <c r="C6535" s="69" t="s">
        <v>227</v>
      </c>
      <c r="D6535" s="69" t="s">
        <v>1937</v>
      </c>
      <c r="E6535" s="69" t="s">
        <v>2501</v>
      </c>
      <c r="F6535" s="69">
        <v>1841</v>
      </c>
      <c r="G6535" s="69" t="s">
        <v>1947</v>
      </c>
    </row>
    <row r="6536" spans="1:19" ht="14.4">
      <c r="A6536" s="27" t="str">
        <f>VLOOKUP(C6536,'user list'!A:B,2,0)</f>
        <v>OCA</v>
      </c>
      <c r="B6536" s="172">
        <v>45813.416712962964</v>
      </c>
      <c r="C6536" s="69" t="s">
        <v>227</v>
      </c>
      <c r="D6536" s="69" t="s">
        <v>1937</v>
      </c>
      <c r="E6536" s="69" t="s">
        <v>2501</v>
      </c>
      <c r="F6536" s="69">
        <v>1841</v>
      </c>
      <c r="G6536" s="69" t="s">
        <v>1948</v>
      </c>
    </row>
    <row r="6537" spans="1:19" ht="14.4">
      <c r="A6537" s="27" t="str">
        <f>VLOOKUP(C6537,'user list'!A:B,2,0)</f>
        <v>OCA</v>
      </c>
      <c r="B6537" s="172">
        <v>45813.416724537034</v>
      </c>
      <c r="C6537" s="69" t="s">
        <v>227</v>
      </c>
      <c r="D6537" s="69" t="s">
        <v>1937</v>
      </c>
      <c r="E6537" s="69" t="s">
        <v>2501</v>
      </c>
      <c r="F6537" s="69">
        <v>1841</v>
      </c>
      <c r="G6537" s="69" t="s">
        <v>1939</v>
      </c>
    </row>
    <row r="6538" spans="1:19" ht="14.4">
      <c r="A6538" s="27" t="str">
        <f>VLOOKUP(C6538,'user list'!A:B,2,0)</f>
        <v>Admin</v>
      </c>
      <c r="B6538" s="172">
        <v>45813.416724537034</v>
      </c>
      <c r="C6538" s="69" t="s">
        <v>186</v>
      </c>
      <c r="D6538" s="69" t="s">
        <v>1937</v>
      </c>
      <c r="E6538" s="69" t="s">
        <v>2501</v>
      </c>
      <c r="F6538" s="69">
        <v>1841</v>
      </c>
      <c r="G6538" s="69" t="s">
        <v>1948</v>
      </c>
    </row>
    <row r="6539" spans="1:19" ht="14.4">
      <c r="A6539" s="27" t="str">
        <f>VLOOKUP(C6539,'user list'!A:B,2,0)</f>
        <v>OCA</v>
      </c>
      <c r="B6539" s="172">
        <v>45813.417303240742</v>
      </c>
      <c r="C6539" s="69" t="s">
        <v>227</v>
      </c>
      <c r="D6539" s="69" t="s">
        <v>1937</v>
      </c>
      <c r="E6539" s="69" t="s">
        <v>2530</v>
      </c>
      <c r="F6539" s="69">
        <v>1872</v>
      </c>
      <c r="G6539" s="69" t="s">
        <v>1939</v>
      </c>
    </row>
    <row r="6540" spans="1:19" ht="14.4">
      <c r="A6540" s="27" t="str">
        <f>VLOOKUP(C6540,'user list'!A:B,2,0)</f>
        <v>OCA</v>
      </c>
      <c r="B6540" s="172">
        <v>45813.417337962965</v>
      </c>
      <c r="C6540" s="69" t="s">
        <v>227</v>
      </c>
      <c r="D6540" s="69" t="s">
        <v>1937</v>
      </c>
      <c r="E6540" s="69" t="s">
        <v>2529</v>
      </c>
      <c r="F6540" s="69">
        <v>1871</v>
      </c>
      <c r="G6540" s="69" t="s">
        <v>1939</v>
      </c>
    </row>
    <row r="6541" spans="1:19" ht="14.4">
      <c r="A6541" s="27" t="str">
        <f>VLOOKUP(C6541,'user list'!A:B,2,0)</f>
        <v>PROC</v>
      </c>
      <c r="B6541" s="172">
        <v>45813.417337962965</v>
      </c>
      <c r="C6541" s="69" t="s">
        <v>262</v>
      </c>
      <c r="D6541" s="69" t="s">
        <v>1937</v>
      </c>
      <c r="E6541" s="69" t="s">
        <v>2534</v>
      </c>
      <c r="F6541" s="69">
        <v>1881</v>
      </c>
      <c r="G6541" s="69" t="s">
        <v>1947</v>
      </c>
    </row>
    <row r="6542" spans="1:19" ht="14.4">
      <c r="A6542" s="27" t="str">
        <f>VLOOKUP(C6542,'user list'!A:B,2,0)</f>
        <v>PROC</v>
      </c>
      <c r="B6542" s="172">
        <v>45813.417337962965</v>
      </c>
      <c r="C6542" s="69" t="s">
        <v>262</v>
      </c>
      <c r="D6542" s="69" t="s">
        <v>1937</v>
      </c>
      <c r="E6542" s="69" t="s">
        <v>2534</v>
      </c>
      <c r="F6542" s="69">
        <v>1881</v>
      </c>
      <c r="G6542" s="69" t="s">
        <v>1948</v>
      </c>
    </row>
    <row r="6543" spans="1:19" ht="14.4">
      <c r="A6543" s="27" t="str">
        <f>VLOOKUP(C6543,'user list'!A:B,2,0)</f>
        <v>PROC</v>
      </c>
      <c r="B6543" s="172">
        <v>45813.417337962965</v>
      </c>
      <c r="C6543" s="69" t="s">
        <v>262</v>
      </c>
      <c r="D6543" s="69" t="s">
        <v>1937</v>
      </c>
      <c r="E6543" s="69" t="s">
        <v>2534</v>
      </c>
      <c r="F6543" s="69">
        <v>1881</v>
      </c>
      <c r="G6543" s="69" t="s">
        <v>1939</v>
      </c>
    </row>
    <row r="6544" spans="1:19" ht="14.4">
      <c r="A6544" s="27" t="str">
        <f>VLOOKUP(C6544,'user list'!A:B,2,0)</f>
        <v>Admin</v>
      </c>
      <c r="B6544" s="172">
        <v>45813.417337962965</v>
      </c>
      <c r="C6544" s="69" t="s">
        <v>186</v>
      </c>
      <c r="D6544" s="69" t="s">
        <v>1937</v>
      </c>
      <c r="E6544" s="69" t="s">
        <v>2534</v>
      </c>
      <c r="F6544" s="69">
        <v>1881</v>
      </c>
      <c r="G6544" s="69" t="s">
        <v>1948</v>
      </c>
    </row>
    <row r="6545" spans="1:45" ht="14.4">
      <c r="A6545" s="27" t="str">
        <f>VLOOKUP(C6545,'user list'!A:B,2,0)</f>
        <v>OCA</v>
      </c>
      <c r="B6545" s="172">
        <v>45813.417361111111</v>
      </c>
      <c r="C6545" s="69" t="s">
        <v>227</v>
      </c>
      <c r="D6545" s="69" t="s">
        <v>1937</v>
      </c>
      <c r="E6545" s="69" t="s">
        <v>2527</v>
      </c>
      <c r="F6545" s="69">
        <v>1869</v>
      </c>
      <c r="G6545" s="69" t="s">
        <v>1939</v>
      </c>
    </row>
    <row r="6546" spans="1:45" ht="14.4">
      <c r="A6546" s="27" t="str">
        <f>VLOOKUP(C6546,'user list'!A:B,2,0)</f>
        <v>LEDIPO</v>
      </c>
      <c r="B6546" s="172">
        <v>45813.417384259257</v>
      </c>
      <c r="C6546" s="69" t="s">
        <v>222</v>
      </c>
      <c r="D6546" s="69" t="s">
        <v>1937</v>
      </c>
      <c r="E6546" s="69" t="s">
        <v>2534</v>
      </c>
      <c r="F6546" s="69">
        <v>1881</v>
      </c>
      <c r="G6546" s="69" t="s">
        <v>1939</v>
      </c>
      <c r="R6546" s="73"/>
      <c r="S6546" s="73"/>
    </row>
    <row r="6547" spans="1:45" ht="14.4">
      <c r="A6547" s="27" t="str">
        <f>VLOOKUP(C6547,'user list'!A:B,2,0)</f>
        <v>OCA</v>
      </c>
      <c r="B6547" s="172">
        <v>45813.417407407411</v>
      </c>
      <c r="C6547" s="69" t="s">
        <v>227</v>
      </c>
      <c r="D6547" s="69" t="s">
        <v>1937</v>
      </c>
      <c r="E6547" s="69" t="s">
        <v>2526</v>
      </c>
      <c r="F6547" s="69">
        <v>1868</v>
      </c>
      <c r="G6547" s="69" t="s">
        <v>1939</v>
      </c>
    </row>
    <row r="6548" spans="1:45" ht="14.4">
      <c r="A6548" s="27" t="str">
        <f>VLOOKUP(C6548,'user list'!A:B,2,0)</f>
        <v>LEDIPO</v>
      </c>
      <c r="B6548" s="172">
        <v>45813.417557870373</v>
      </c>
      <c r="C6548" s="69" t="s">
        <v>222</v>
      </c>
      <c r="D6548" s="69" t="s">
        <v>1937</v>
      </c>
      <c r="E6548" s="69" t="s">
        <v>2529</v>
      </c>
      <c r="F6548" s="69">
        <v>1871</v>
      </c>
      <c r="G6548" s="69" t="s">
        <v>1939</v>
      </c>
      <c r="O6548" s="73"/>
      <c r="P6548" s="73"/>
    </row>
    <row r="6549" spans="1:45" ht="14.4">
      <c r="A6549" s="27" t="str">
        <f>VLOOKUP(C6549,'user list'!A:B,2,0)</f>
        <v>LEDIPO</v>
      </c>
      <c r="B6549" s="172">
        <v>45813.417638888888</v>
      </c>
      <c r="C6549" s="69" t="s">
        <v>222</v>
      </c>
      <c r="D6549" s="69" t="s">
        <v>1937</v>
      </c>
      <c r="E6549" s="69" t="s">
        <v>2234</v>
      </c>
      <c r="F6549" s="69">
        <v>1066</v>
      </c>
      <c r="G6549" s="69" t="s">
        <v>1939</v>
      </c>
      <c r="AP6549" s="74"/>
      <c r="AS6549" s="74"/>
    </row>
    <row r="6550" spans="1:45" ht="14.4">
      <c r="A6550" s="27" t="str">
        <f>VLOOKUP(C6550,'user list'!A:B,2,0)</f>
        <v>PROC</v>
      </c>
      <c r="B6550" s="172">
        <v>45813.417743055557</v>
      </c>
      <c r="C6550" s="69" t="s">
        <v>262</v>
      </c>
      <c r="D6550" s="69" t="s">
        <v>1937</v>
      </c>
      <c r="E6550" s="69" t="s">
        <v>2534</v>
      </c>
      <c r="F6550" s="69">
        <v>1881</v>
      </c>
      <c r="G6550" s="69" t="s">
        <v>1939</v>
      </c>
      <c r="L6550" s="73"/>
      <c r="M6550" s="73"/>
    </row>
    <row r="6551" spans="1:45" ht="14.4">
      <c r="A6551" s="27" t="str">
        <f>VLOOKUP(C6551,'user list'!A:B,2,0)</f>
        <v>LEDIPO</v>
      </c>
      <c r="B6551" s="172">
        <v>45813.41783564815</v>
      </c>
      <c r="C6551" s="69" t="s">
        <v>222</v>
      </c>
      <c r="D6551" s="69" t="s">
        <v>1937</v>
      </c>
      <c r="E6551" s="69" t="s">
        <v>2521</v>
      </c>
      <c r="F6551" s="69">
        <v>1863</v>
      </c>
      <c r="G6551" s="69" t="s">
        <v>1939</v>
      </c>
      <c r="L6551" s="73"/>
      <c r="M6551" s="73"/>
    </row>
    <row r="6552" spans="1:45" ht="14.4">
      <c r="A6552" s="27" t="str">
        <f>VLOOKUP(C6552,'user list'!A:B,2,0)</f>
        <v>LEDIPO</v>
      </c>
      <c r="B6552" s="172">
        <v>45813.41815972222</v>
      </c>
      <c r="C6552" s="69" t="s">
        <v>222</v>
      </c>
      <c r="D6552" s="69" t="s">
        <v>1937</v>
      </c>
      <c r="E6552" s="69" t="s">
        <v>2498</v>
      </c>
      <c r="F6552" s="69">
        <v>1827</v>
      </c>
      <c r="G6552" s="69" t="s">
        <v>1939</v>
      </c>
      <c r="O6552" s="73"/>
      <c r="P6552" s="73"/>
    </row>
    <row r="6553" spans="1:45" ht="14.4">
      <c r="A6553" s="27" t="str">
        <f>VLOOKUP(C6553,'user list'!A:B,2,0)</f>
        <v>LEDIPO</v>
      </c>
      <c r="B6553" s="172">
        <v>45813.418287037035</v>
      </c>
      <c r="C6553" s="69" t="s">
        <v>222</v>
      </c>
      <c r="D6553" s="69" t="s">
        <v>1937</v>
      </c>
      <c r="E6553" s="69" t="s">
        <v>2520</v>
      </c>
      <c r="F6553" s="69">
        <v>1862</v>
      </c>
      <c r="G6553" s="69" t="s">
        <v>1939</v>
      </c>
    </row>
    <row r="6554" spans="1:45" ht="14.4">
      <c r="A6554" s="27" t="str">
        <f>VLOOKUP(C6554,'user list'!A:B,2,0)</f>
        <v>LEDIPO</v>
      </c>
      <c r="B6554" s="172">
        <v>45813.418877314813</v>
      </c>
      <c r="C6554" s="69" t="s">
        <v>222</v>
      </c>
      <c r="D6554" s="69" t="s">
        <v>1937</v>
      </c>
      <c r="E6554" s="69" t="s">
        <v>2520</v>
      </c>
      <c r="F6554" s="69">
        <v>1862</v>
      </c>
      <c r="G6554" s="69" t="s">
        <v>1939</v>
      </c>
    </row>
    <row r="6555" spans="1:45" ht="14.4">
      <c r="A6555" s="27" t="str">
        <f>VLOOKUP(C6555,'user list'!A:B,2,0)</f>
        <v>OCM</v>
      </c>
      <c r="B6555" s="172">
        <v>45813.419490740744</v>
      </c>
      <c r="C6555" s="69" t="s">
        <v>232</v>
      </c>
      <c r="D6555" s="69" t="s">
        <v>1937</v>
      </c>
      <c r="E6555" s="69" t="s">
        <v>1974</v>
      </c>
      <c r="F6555" s="69">
        <v>1890</v>
      </c>
      <c r="G6555" s="69" t="s">
        <v>1939</v>
      </c>
    </row>
    <row r="6556" spans="1:45" ht="14.4">
      <c r="A6556" s="27" t="str">
        <f>VLOOKUP(C6556,'user list'!A:B,2,0)</f>
        <v>DOE</v>
      </c>
      <c r="B6556" s="172">
        <v>45813.419560185182</v>
      </c>
      <c r="C6556" s="69" t="s">
        <v>212</v>
      </c>
      <c r="D6556" s="69" t="s">
        <v>1937</v>
      </c>
      <c r="E6556" s="69" t="s">
        <v>2543</v>
      </c>
      <c r="F6556" s="69">
        <v>1897</v>
      </c>
      <c r="G6556" s="69" t="s">
        <v>2440</v>
      </c>
      <c r="O6556" s="73"/>
      <c r="P6556" s="73"/>
    </row>
    <row r="6557" spans="1:45" ht="14.4">
      <c r="A6557" s="27" t="str">
        <f>VLOOKUP(C6557,'user list'!A:B,2,0)</f>
        <v>Admin</v>
      </c>
      <c r="B6557" s="172">
        <v>45813.419560185182</v>
      </c>
      <c r="C6557" s="69" t="s">
        <v>186</v>
      </c>
      <c r="D6557" s="69" t="s">
        <v>1937</v>
      </c>
      <c r="E6557" s="69" t="s">
        <v>2543</v>
      </c>
      <c r="F6557" s="69">
        <v>1897</v>
      </c>
      <c r="G6557" s="69" t="s">
        <v>1948</v>
      </c>
      <c r="O6557" s="73"/>
      <c r="P6557" s="73"/>
    </row>
    <row r="6558" spans="1:45" ht="14.4">
      <c r="A6558" s="27" t="str">
        <f>VLOOKUP(C6558,'user list'!A:B,2,0)</f>
        <v>Admin</v>
      </c>
      <c r="B6558" s="172">
        <v>45813.419560185182</v>
      </c>
      <c r="C6558" s="69" t="s">
        <v>186</v>
      </c>
      <c r="D6558" s="69" t="s">
        <v>1937</v>
      </c>
      <c r="E6558" s="69" t="s">
        <v>2543</v>
      </c>
      <c r="F6558" s="69">
        <v>1897</v>
      </c>
      <c r="G6558" s="69" t="s">
        <v>1948</v>
      </c>
      <c r="O6558" s="73"/>
      <c r="P6558" s="73"/>
    </row>
    <row r="6559" spans="1:45" ht="14.4">
      <c r="A6559" s="27" t="str">
        <f>VLOOKUP(C6559,'user list'!A:B,2,0)</f>
        <v>Admin</v>
      </c>
      <c r="B6559" s="172">
        <v>45813.419571759259</v>
      </c>
      <c r="C6559" s="69" t="s">
        <v>186</v>
      </c>
      <c r="D6559" s="69" t="s">
        <v>1937</v>
      </c>
      <c r="E6559" s="69" t="s">
        <v>2543</v>
      </c>
      <c r="F6559" s="69">
        <v>1897</v>
      </c>
      <c r="G6559" s="69" t="s">
        <v>1948</v>
      </c>
      <c r="L6559" s="73"/>
      <c r="M6559" s="73"/>
    </row>
    <row r="6560" spans="1:45" ht="14.4">
      <c r="A6560" s="27" t="str">
        <f>VLOOKUP(C6560,'user list'!A:B,2,0)</f>
        <v>Admin</v>
      </c>
      <c r="B6560" s="172">
        <v>45813.419571759259</v>
      </c>
      <c r="C6560" s="69" t="s">
        <v>186</v>
      </c>
      <c r="D6560" s="69" t="s">
        <v>1937</v>
      </c>
      <c r="E6560" s="69" t="s">
        <v>2543</v>
      </c>
      <c r="F6560" s="69">
        <v>1897</v>
      </c>
      <c r="G6560" s="69" t="s">
        <v>1947</v>
      </c>
      <c r="L6560" s="73"/>
      <c r="M6560" s="73"/>
    </row>
    <row r="6561" spans="1:19" ht="14.4">
      <c r="A6561" s="27" t="str">
        <f>VLOOKUP(C6561,'user list'!A:B,2,0)</f>
        <v>DOE</v>
      </c>
      <c r="B6561" s="172">
        <v>45813.420300925929</v>
      </c>
      <c r="C6561" s="69" t="s">
        <v>212</v>
      </c>
      <c r="D6561" s="69" t="s">
        <v>1937</v>
      </c>
      <c r="E6561" s="69" t="s">
        <v>2544</v>
      </c>
      <c r="F6561" s="69">
        <v>1898</v>
      </c>
      <c r="G6561" s="69" t="s">
        <v>2440</v>
      </c>
      <c r="L6561" s="73"/>
      <c r="M6561" s="73"/>
    </row>
    <row r="6562" spans="1:19" ht="14.4">
      <c r="A6562" s="27" t="str">
        <f>VLOOKUP(C6562,'user list'!A:B,2,0)</f>
        <v>Admin</v>
      </c>
      <c r="B6562" s="172">
        <v>45813.420300925929</v>
      </c>
      <c r="C6562" s="69" t="s">
        <v>186</v>
      </c>
      <c r="D6562" s="69" t="s">
        <v>1937</v>
      </c>
      <c r="E6562" s="69" t="s">
        <v>2544</v>
      </c>
      <c r="F6562" s="69">
        <v>1898</v>
      </c>
      <c r="G6562" s="69" t="s">
        <v>1948</v>
      </c>
    </row>
    <row r="6563" spans="1:19" ht="14.4">
      <c r="A6563" s="27" t="str">
        <f>VLOOKUP(C6563,'user list'!A:B,2,0)</f>
        <v>Admin</v>
      </c>
      <c r="B6563" s="172">
        <v>45813.420300925929</v>
      </c>
      <c r="C6563" s="69" t="s">
        <v>186</v>
      </c>
      <c r="D6563" s="69" t="s">
        <v>1937</v>
      </c>
      <c r="E6563" s="69" t="s">
        <v>2544</v>
      </c>
      <c r="F6563" s="69">
        <v>1898</v>
      </c>
      <c r="G6563" s="69" t="s">
        <v>1948</v>
      </c>
      <c r="R6563" s="73"/>
      <c r="S6563" s="73"/>
    </row>
    <row r="6564" spans="1:19" ht="14.4">
      <c r="A6564" s="27" t="str">
        <f>VLOOKUP(C6564,'user list'!A:B,2,0)</f>
        <v>Admin</v>
      </c>
      <c r="B6564" s="172">
        <v>45813.420312499999</v>
      </c>
      <c r="C6564" s="69" t="s">
        <v>186</v>
      </c>
      <c r="D6564" s="69" t="s">
        <v>1937</v>
      </c>
      <c r="E6564" s="69" t="s">
        <v>2544</v>
      </c>
      <c r="F6564" s="69">
        <v>1898</v>
      </c>
      <c r="G6564" s="69" t="s">
        <v>1948</v>
      </c>
    </row>
    <row r="6565" spans="1:19" ht="14.4">
      <c r="A6565" s="27" t="str">
        <f>VLOOKUP(C6565,'user list'!A:B,2,0)</f>
        <v>Admin</v>
      </c>
      <c r="B6565" s="172">
        <v>45813.420312499999</v>
      </c>
      <c r="C6565" s="69" t="s">
        <v>186</v>
      </c>
      <c r="D6565" s="69" t="s">
        <v>1937</v>
      </c>
      <c r="E6565" s="69" t="s">
        <v>2544</v>
      </c>
      <c r="F6565" s="69">
        <v>1898</v>
      </c>
      <c r="G6565" s="69" t="s">
        <v>1947</v>
      </c>
      <c r="O6565" s="73"/>
      <c r="P6565" s="73"/>
    </row>
    <row r="6566" spans="1:19" ht="14.4">
      <c r="A6566" s="27" t="str">
        <f>VLOOKUP(C6566,'user list'!A:B,2,0)</f>
        <v>DOE</v>
      </c>
      <c r="B6566" s="172">
        <v>45813.420983796299</v>
      </c>
      <c r="C6566" s="69" t="s">
        <v>212</v>
      </c>
      <c r="D6566" s="69" t="s">
        <v>1937</v>
      </c>
      <c r="E6566" s="69" t="s">
        <v>2545</v>
      </c>
      <c r="F6566" s="69">
        <v>1899</v>
      </c>
      <c r="G6566" s="69" t="s">
        <v>2440</v>
      </c>
    </row>
    <row r="6567" spans="1:19" ht="14.4">
      <c r="A6567" s="27" t="str">
        <f>VLOOKUP(C6567,'user list'!A:B,2,0)</f>
        <v>Admin</v>
      </c>
      <c r="B6567" s="172">
        <v>45813.420983796299</v>
      </c>
      <c r="C6567" s="69" t="s">
        <v>186</v>
      </c>
      <c r="D6567" s="69" t="s">
        <v>1937</v>
      </c>
      <c r="E6567" s="69" t="s">
        <v>2545</v>
      </c>
      <c r="F6567" s="69">
        <v>1899</v>
      </c>
      <c r="G6567" s="69" t="s">
        <v>1948</v>
      </c>
    </row>
    <row r="6568" spans="1:19" ht="14.4">
      <c r="A6568" s="27" t="str">
        <f>VLOOKUP(C6568,'user list'!A:B,2,0)</f>
        <v>Admin</v>
      </c>
      <c r="B6568" s="172">
        <v>45813.420983796299</v>
      </c>
      <c r="C6568" s="69" t="s">
        <v>186</v>
      </c>
      <c r="D6568" s="69" t="s">
        <v>1937</v>
      </c>
      <c r="E6568" s="69" t="s">
        <v>2545</v>
      </c>
      <c r="F6568" s="69">
        <v>1899</v>
      </c>
      <c r="G6568" s="69" t="s">
        <v>1948</v>
      </c>
    </row>
    <row r="6569" spans="1:19" ht="14.4">
      <c r="A6569" s="27" t="str">
        <f>VLOOKUP(C6569,'user list'!A:B,2,0)</f>
        <v>Admin</v>
      </c>
      <c r="B6569" s="172">
        <v>45813.420983796299</v>
      </c>
      <c r="C6569" s="69" t="s">
        <v>186</v>
      </c>
      <c r="D6569" s="69" t="s">
        <v>1937</v>
      </c>
      <c r="E6569" s="69" t="s">
        <v>2545</v>
      </c>
      <c r="F6569" s="69">
        <v>1899</v>
      </c>
      <c r="G6569" s="69" t="s">
        <v>1948</v>
      </c>
    </row>
    <row r="6570" spans="1:19" ht="14.4">
      <c r="A6570" s="27" t="str">
        <f>VLOOKUP(C6570,'user list'!A:B,2,0)</f>
        <v>Admin</v>
      </c>
      <c r="B6570" s="172">
        <v>45813.420983796299</v>
      </c>
      <c r="C6570" s="69" t="s">
        <v>186</v>
      </c>
      <c r="D6570" s="69" t="s">
        <v>1937</v>
      </c>
      <c r="E6570" s="69" t="s">
        <v>2545</v>
      </c>
      <c r="F6570" s="69">
        <v>1899</v>
      </c>
      <c r="G6570" s="69" t="s">
        <v>1947</v>
      </c>
    </row>
    <row r="6571" spans="1:19" ht="14.4">
      <c r="A6571" s="27" t="str">
        <f>VLOOKUP(C6571,'user list'!A:B,2,0)</f>
        <v>DOE</v>
      </c>
      <c r="B6571" s="172">
        <v>45813.422025462962</v>
      </c>
      <c r="C6571" s="69" t="s">
        <v>212</v>
      </c>
      <c r="D6571" s="69" t="s">
        <v>1937</v>
      </c>
      <c r="E6571" s="69" t="s">
        <v>2546</v>
      </c>
      <c r="F6571" s="69">
        <v>1900</v>
      </c>
      <c r="G6571" s="69" t="s">
        <v>2440</v>
      </c>
    </row>
    <row r="6572" spans="1:19" ht="14.4">
      <c r="A6572" s="27" t="str">
        <f>VLOOKUP(C6572,'user list'!A:B,2,0)</f>
        <v>Admin</v>
      </c>
      <c r="B6572" s="172">
        <v>45813.422025462962</v>
      </c>
      <c r="C6572" s="69" t="s">
        <v>186</v>
      </c>
      <c r="D6572" s="69" t="s">
        <v>1937</v>
      </c>
      <c r="E6572" s="69" t="s">
        <v>2546</v>
      </c>
      <c r="F6572" s="69">
        <v>1900</v>
      </c>
      <c r="G6572" s="69" t="s">
        <v>1948</v>
      </c>
      <c r="R6572" s="73"/>
      <c r="S6572" s="73"/>
    </row>
    <row r="6573" spans="1:19" ht="14.4">
      <c r="A6573" s="27" t="str">
        <f>VLOOKUP(C6573,'user list'!A:B,2,0)</f>
        <v>Admin</v>
      </c>
      <c r="B6573" s="172">
        <v>45813.422025462962</v>
      </c>
      <c r="C6573" s="69" t="s">
        <v>186</v>
      </c>
      <c r="D6573" s="69" t="s">
        <v>1937</v>
      </c>
      <c r="E6573" s="69" t="s">
        <v>2546</v>
      </c>
      <c r="F6573" s="69">
        <v>1900</v>
      </c>
      <c r="G6573" s="69" t="s">
        <v>1948</v>
      </c>
    </row>
    <row r="6574" spans="1:19" ht="14.4">
      <c r="A6574" s="27" t="str">
        <f>VLOOKUP(C6574,'user list'!A:B,2,0)</f>
        <v>Admin</v>
      </c>
      <c r="B6574" s="172">
        <v>45813.422037037039</v>
      </c>
      <c r="C6574" s="69" t="s">
        <v>186</v>
      </c>
      <c r="D6574" s="69" t="s">
        <v>1937</v>
      </c>
      <c r="E6574" s="69" t="s">
        <v>2546</v>
      </c>
      <c r="F6574" s="69">
        <v>1900</v>
      </c>
      <c r="G6574" s="69" t="s">
        <v>1948</v>
      </c>
    </row>
    <row r="6575" spans="1:19" ht="14.4">
      <c r="A6575" s="27" t="str">
        <f>VLOOKUP(C6575,'user list'!A:B,2,0)</f>
        <v>Admin</v>
      </c>
      <c r="B6575" s="172">
        <v>45813.422037037039</v>
      </c>
      <c r="C6575" s="69" t="s">
        <v>186</v>
      </c>
      <c r="D6575" s="69" t="s">
        <v>1937</v>
      </c>
      <c r="E6575" s="69" t="s">
        <v>2546</v>
      </c>
      <c r="F6575" s="69">
        <v>1900</v>
      </c>
      <c r="G6575" s="69" t="s">
        <v>1947</v>
      </c>
      <c r="O6575" s="73"/>
      <c r="P6575" s="73"/>
    </row>
    <row r="6576" spans="1:19" ht="14.4">
      <c r="A6576" s="27" t="str">
        <f>VLOOKUP(C6576,'user list'!A:B,2,0)</f>
        <v>PAISD</v>
      </c>
      <c r="B6576" s="172">
        <v>45813.422314814816</v>
      </c>
      <c r="C6576" s="69" t="s">
        <v>256</v>
      </c>
      <c r="D6576" s="69" t="s">
        <v>1937</v>
      </c>
      <c r="E6576" s="69" t="s">
        <v>2534</v>
      </c>
      <c r="F6576" s="69">
        <v>1881</v>
      </c>
      <c r="G6576" s="69" t="s">
        <v>1939</v>
      </c>
    </row>
    <row r="6577" spans="1:33" ht="14.4">
      <c r="A6577" s="27" t="str">
        <f>VLOOKUP(C6577,'user list'!A:B,2,0)</f>
        <v>OCM</v>
      </c>
      <c r="B6577" s="172">
        <v>45813.423807870371</v>
      </c>
      <c r="C6577" s="69" t="s">
        <v>231</v>
      </c>
      <c r="D6577" s="69" t="s">
        <v>1937</v>
      </c>
      <c r="E6577" s="69" t="s">
        <v>2039</v>
      </c>
      <c r="F6577" s="69">
        <v>1901</v>
      </c>
      <c r="G6577" s="69" t="s">
        <v>2440</v>
      </c>
    </row>
    <row r="6578" spans="1:33" ht="14.4">
      <c r="A6578" s="27" t="str">
        <f>VLOOKUP(C6578,'user list'!A:B,2,0)</f>
        <v>Admin</v>
      </c>
      <c r="B6578" s="172">
        <v>45813.423807870371</v>
      </c>
      <c r="C6578" s="69" t="s">
        <v>186</v>
      </c>
      <c r="D6578" s="69" t="s">
        <v>1937</v>
      </c>
      <c r="E6578" s="69" t="s">
        <v>2039</v>
      </c>
      <c r="F6578" s="69">
        <v>1901</v>
      </c>
      <c r="G6578" s="69" t="s">
        <v>1948</v>
      </c>
    </row>
    <row r="6579" spans="1:33" ht="14.4">
      <c r="A6579" s="27" t="str">
        <f>VLOOKUP(C6579,'user list'!A:B,2,0)</f>
        <v>Admin</v>
      </c>
      <c r="B6579" s="172">
        <v>45813.423807870371</v>
      </c>
      <c r="C6579" s="69" t="s">
        <v>186</v>
      </c>
      <c r="D6579" s="69" t="s">
        <v>1937</v>
      </c>
      <c r="E6579" s="69" t="s">
        <v>2039</v>
      </c>
      <c r="F6579" s="69">
        <v>1901</v>
      </c>
      <c r="G6579" s="69" t="s">
        <v>1947</v>
      </c>
      <c r="U6579" s="74"/>
      <c r="X6579" s="74"/>
    </row>
    <row r="6580" spans="1:33" ht="14.4">
      <c r="A6580" s="27" t="str">
        <f>VLOOKUP(C6580,'user list'!A:B,2,0)</f>
        <v>Admin</v>
      </c>
      <c r="B6580" s="172">
        <v>45813.423807870371</v>
      </c>
      <c r="C6580" s="69" t="s">
        <v>186</v>
      </c>
      <c r="D6580" s="69" t="s">
        <v>1937</v>
      </c>
      <c r="E6580" s="69" t="s">
        <v>2039</v>
      </c>
      <c r="F6580" s="69">
        <v>1901</v>
      </c>
      <c r="G6580" s="69" t="s">
        <v>1948</v>
      </c>
      <c r="L6580" s="73"/>
      <c r="M6580" s="73"/>
    </row>
    <row r="6581" spans="1:33" ht="14.4">
      <c r="A6581" s="27" t="str">
        <f>VLOOKUP(C6581,'user list'!A:B,2,0)</f>
        <v>Admin</v>
      </c>
      <c r="B6581" s="172">
        <v>45813.423807870371</v>
      </c>
      <c r="C6581" s="69" t="s">
        <v>186</v>
      </c>
      <c r="D6581" s="69" t="s">
        <v>1937</v>
      </c>
      <c r="E6581" s="69" t="s">
        <v>2039</v>
      </c>
      <c r="F6581" s="69">
        <v>1901</v>
      </c>
      <c r="G6581" s="69" t="s">
        <v>1948</v>
      </c>
      <c r="L6581" s="73"/>
      <c r="M6581" s="73"/>
    </row>
    <row r="6582" spans="1:33" ht="14.4">
      <c r="A6582" s="27" t="str">
        <f>VLOOKUP(C6582,'user list'!A:B,2,0)</f>
        <v>OCA</v>
      </c>
      <c r="B6582" s="172">
        <v>45813.424456018518</v>
      </c>
      <c r="C6582" s="69" t="s">
        <v>227</v>
      </c>
      <c r="D6582" s="69" t="s">
        <v>1937</v>
      </c>
      <c r="E6582" s="69" t="s">
        <v>2524</v>
      </c>
      <c r="F6582" s="69">
        <v>1866</v>
      </c>
      <c r="G6582" s="69" t="s">
        <v>1939</v>
      </c>
      <c r="R6582" s="73"/>
      <c r="S6582" s="73"/>
    </row>
    <row r="6583" spans="1:33" ht="14.4">
      <c r="A6583" s="27" t="str">
        <f>VLOOKUP(C6583,'user list'!A:B,2,0)</f>
        <v>OCA</v>
      </c>
      <c r="B6583" s="172">
        <v>45813.424710648149</v>
      </c>
      <c r="C6583" s="69" t="s">
        <v>227</v>
      </c>
      <c r="D6583" s="69" t="s">
        <v>1937</v>
      </c>
      <c r="E6583" s="69" t="s">
        <v>2543</v>
      </c>
      <c r="F6583" s="69">
        <v>1897</v>
      </c>
      <c r="G6583" s="69" t="s">
        <v>1939</v>
      </c>
    </row>
    <row r="6584" spans="1:33" ht="14.4">
      <c r="A6584" s="27" t="str">
        <f>VLOOKUP(C6584,'user list'!A:B,2,0)</f>
        <v>DOE</v>
      </c>
      <c r="B6584" s="172">
        <v>45813.42527777778</v>
      </c>
      <c r="C6584" s="69" t="s">
        <v>212</v>
      </c>
      <c r="D6584" s="69" t="s">
        <v>1937</v>
      </c>
      <c r="E6584" s="69" t="s">
        <v>2547</v>
      </c>
      <c r="F6584" s="69">
        <v>1902</v>
      </c>
      <c r="G6584" s="69" t="s">
        <v>2440</v>
      </c>
    </row>
    <row r="6585" spans="1:33" ht="14.4">
      <c r="A6585" s="27" t="str">
        <f>VLOOKUP(C6585,'user list'!A:B,2,0)</f>
        <v>Admin</v>
      </c>
      <c r="B6585" s="172">
        <v>45813.42527777778</v>
      </c>
      <c r="C6585" s="69" t="s">
        <v>186</v>
      </c>
      <c r="D6585" s="69" t="s">
        <v>1937</v>
      </c>
      <c r="E6585" s="69" t="s">
        <v>2547</v>
      </c>
      <c r="F6585" s="69">
        <v>1902</v>
      </c>
      <c r="G6585" s="69" t="s">
        <v>1948</v>
      </c>
    </row>
    <row r="6586" spans="1:33" ht="14.4">
      <c r="A6586" s="27" t="str">
        <f>VLOOKUP(C6586,'user list'!A:B,2,0)</f>
        <v>Admin</v>
      </c>
      <c r="B6586" s="172">
        <v>45813.42527777778</v>
      </c>
      <c r="C6586" s="69" t="s">
        <v>186</v>
      </c>
      <c r="D6586" s="69" t="s">
        <v>1937</v>
      </c>
      <c r="E6586" s="69" t="s">
        <v>2547</v>
      </c>
      <c r="F6586" s="69">
        <v>1902</v>
      </c>
      <c r="G6586" s="69" t="s">
        <v>1948</v>
      </c>
      <c r="O6586" s="73"/>
      <c r="P6586" s="73"/>
    </row>
    <row r="6587" spans="1:33" ht="14.4">
      <c r="A6587" s="27" t="str">
        <f>VLOOKUP(C6587,'user list'!A:B,2,0)</f>
        <v>Admin</v>
      </c>
      <c r="B6587" s="172">
        <v>45813.42527777778</v>
      </c>
      <c r="C6587" s="69" t="s">
        <v>186</v>
      </c>
      <c r="D6587" s="69" t="s">
        <v>1937</v>
      </c>
      <c r="E6587" s="69" t="s">
        <v>2547</v>
      </c>
      <c r="F6587" s="69">
        <v>1902</v>
      </c>
      <c r="G6587" s="69" t="s">
        <v>1948</v>
      </c>
    </row>
    <row r="6588" spans="1:33" ht="14.4">
      <c r="A6588" s="27" t="str">
        <f>VLOOKUP(C6588,'user list'!A:B,2,0)</f>
        <v>Admin</v>
      </c>
      <c r="B6588" s="172">
        <v>45813.42527777778</v>
      </c>
      <c r="C6588" s="69" t="s">
        <v>186</v>
      </c>
      <c r="D6588" s="69" t="s">
        <v>1937</v>
      </c>
      <c r="E6588" s="69" t="s">
        <v>2547</v>
      </c>
      <c r="F6588" s="69">
        <v>1902</v>
      </c>
      <c r="G6588" s="69" t="s">
        <v>1947</v>
      </c>
    </row>
    <row r="6589" spans="1:33" ht="14.4">
      <c r="A6589" s="27" t="str">
        <f>VLOOKUP(C6589,'user list'!A:B,2,0)</f>
        <v>OCM</v>
      </c>
      <c r="B6589" s="172">
        <v>45813.426481481481</v>
      </c>
      <c r="C6589" s="69" t="s">
        <v>230</v>
      </c>
      <c r="D6589" s="69" t="s">
        <v>1937</v>
      </c>
      <c r="E6589" s="69" t="s">
        <v>1991</v>
      </c>
      <c r="F6589" s="69">
        <v>1903</v>
      </c>
      <c r="G6589" s="69" t="s">
        <v>2440</v>
      </c>
      <c r="AD6589" s="74"/>
      <c r="AG6589" s="74"/>
    </row>
    <row r="6590" spans="1:33" ht="14.4">
      <c r="A6590" s="27" t="str">
        <f>VLOOKUP(C6590,'user list'!A:B,2,0)</f>
        <v>Admin</v>
      </c>
      <c r="B6590" s="172">
        <v>45813.426481481481</v>
      </c>
      <c r="C6590" s="69" t="s">
        <v>186</v>
      </c>
      <c r="D6590" s="69" t="s">
        <v>1937</v>
      </c>
      <c r="E6590" s="69" t="s">
        <v>1991</v>
      </c>
      <c r="F6590" s="69">
        <v>1903</v>
      </c>
      <c r="G6590" s="69" t="s">
        <v>1948</v>
      </c>
      <c r="L6590" s="73"/>
      <c r="M6590" s="73"/>
    </row>
    <row r="6591" spans="1:33" ht="14.4">
      <c r="A6591" s="27" t="str">
        <f>VLOOKUP(C6591,'user list'!A:B,2,0)</f>
        <v>Admin</v>
      </c>
      <c r="B6591" s="172">
        <v>45813.426481481481</v>
      </c>
      <c r="C6591" s="69" t="s">
        <v>186</v>
      </c>
      <c r="D6591" s="69" t="s">
        <v>1937</v>
      </c>
      <c r="E6591" s="69" t="s">
        <v>1991</v>
      </c>
      <c r="F6591" s="69">
        <v>1903</v>
      </c>
      <c r="G6591" s="69" t="s">
        <v>1947</v>
      </c>
    </row>
    <row r="6592" spans="1:33" ht="14.4">
      <c r="A6592" s="27" t="str">
        <f>VLOOKUP(C6592,'user list'!A:B,2,0)</f>
        <v>Admin</v>
      </c>
      <c r="B6592" s="172">
        <v>45813.426481481481</v>
      </c>
      <c r="C6592" s="69" t="s">
        <v>186</v>
      </c>
      <c r="D6592" s="69" t="s">
        <v>1937</v>
      </c>
      <c r="E6592" s="69" t="s">
        <v>1991</v>
      </c>
      <c r="F6592" s="69">
        <v>1903</v>
      </c>
      <c r="G6592" s="69" t="s">
        <v>1948</v>
      </c>
      <c r="O6592" s="73"/>
      <c r="P6592" s="73"/>
    </row>
    <row r="6593" spans="1:33" ht="14.4">
      <c r="A6593" s="27" t="str">
        <f>VLOOKUP(C6593,'user list'!A:B,2,0)</f>
        <v>Admin</v>
      </c>
      <c r="B6593" s="172">
        <v>45813.426493055558</v>
      </c>
      <c r="C6593" s="69" t="s">
        <v>186</v>
      </c>
      <c r="D6593" s="69" t="s">
        <v>1937</v>
      </c>
      <c r="E6593" s="69" t="s">
        <v>1991</v>
      </c>
      <c r="F6593" s="69">
        <v>1903</v>
      </c>
      <c r="G6593" s="69" t="s">
        <v>1948</v>
      </c>
      <c r="O6593" s="73"/>
      <c r="P6593" s="73"/>
    </row>
    <row r="6594" spans="1:33" ht="14.4">
      <c r="A6594" s="27" t="str">
        <f>VLOOKUP(C6594,'user list'!A:B,2,0)</f>
        <v>MDAD</v>
      </c>
      <c r="B6594" s="172">
        <v>45813.426736111112</v>
      </c>
      <c r="C6594" s="69" t="s">
        <v>223</v>
      </c>
      <c r="D6594" s="69" t="s">
        <v>1937</v>
      </c>
      <c r="E6594" s="69" t="s">
        <v>1974</v>
      </c>
      <c r="F6594" s="69">
        <v>1904</v>
      </c>
      <c r="G6594" s="69" t="s">
        <v>2440</v>
      </c>
    </row>
    <row r="6595" spans="1:33" ht="14.4">
      <c r="A6595" s="27" t="str">
        <f>VLOOKUP(C6595,'user list'!A:B,2,0)</f>
        <v>Admin</v>
      </c>
      <c r="B6595" s="172">
        <v>45813.426736111112</v>
      </c>
      <c r="C6595" s="69" t="s">
        <v>186</v>
      </c>
      <c r="D6595" s="69" t="s">
        <v>1937</v>
      </c>
      <c r="E6595" s="69" t="s">
        <v>1974</v>
      </c>
      <c r="F6595" s="69">
        <v>1904</v>
      </c>
      <c r="G6595" s="69" t="s">
        <v>1948</v>
      </c>
    </row>
    <row r="6596" spans="1:33" ht="14.4">
      <c r="A6596" s="27" t="str">
        <f>VLOOKUP(C6596,'user list'!A:B,2,0)</f>
        <v>Admin</v>
      </c>
      <c r="B6596" s="172">
        <v>45813.426736111112</v>
      </c>
      <c r="C6596" s="69" t="s">
        <v>186</v>
      </c>
      <c r="D6596" s="69" t="s">
        <v>1937</v>
      </c>
      <c r="E6596" s="69" t="s">
        <v>1974</v>
      </c>
      <c r="F6596" s="69">
        <v>1904</v>
      </c>
      <c r="G6596" s="69" t="s">
        <v>1948</v>
      </c>
      <c r="AA6596" s="74"/>
      <c r="AD6596" s="74"/>
    </row>
    <row r="6597" spans="1:33" ht="14.4">
      <c r="A6597" s="27" t="str">
        <f>VLOOKUP(C6597,'user list'!A:B,2,0)</f>
        <v>Admin</v>
      </c>
      <c r="B6597" s="172">
        <v>45813.426736111112</v>
      </c>
      <c r="C6597" s="69" t="s">
        <v>186</v>
      </c>
      <c r="D6597" s="69" t="s">
        <v>1937</v>
      </c>
      <c r="E6597" s="69" t="s">
        <v>1974</v>
      </c>
      <c r="F6597" s="69">
        <v>1904</v>
      </c>
      <c r="G6597" s="69" t="s">
        <v>1948</v>
      </c>
      <c r="L6597" s="73"/>
      <c r="M6597" s="73"/>
    </row>
    <row r="6598" spans="1:33" ht="14.4">
      <c r="A6598" s="27" t="str">
        <f>VLOOKUP(C6598,'user list'!A:B,2,0)</f>
        <v>Admin</v>
      </c>
      <c r="B6598" s="172">
        <v>45813.426747685182</v>
      </c>
      <c r="C6598" s="69" t="s">
        <v>186</v>
      </c>
      <c r="D6598" s="69" t="s">
        <v>1937</v>
      </c>
      <c r="E6598" s="69" t="s">
        <v>1974</v>
      </c>
      <c r="F6598" s="69">
        <v>1904</v>
      </c>
      <c r="G6598" s="69" t="s">
        <v>1947</v>
      </c>
      <c r="L6598" s="73"/>
      <c r="M6598" s="73"/>
    </row>
    <row r="6599" spans="1:33" ht="14.4">
      <c r="A6599" s="27" t="str">
        <f>VLOOKUP(C6599,'user list'!A:B,2,0)</f>
        <v>MDAD</v>
      </c>
      <c r="B6599" s="172">
        <v>45813.427418981482</v>
      </c>
      <c r="C6599" s="69" t="s">
        <v>223</v>
      </c>
      <c r="D6599" s="69" t="s">
        <v>1937</v>
      </c>
      <c r="E6599" s="69" t="s">
        <v>1974</v>
      </c>
      <c r="F6599" s="69">
        <v>1904</v>
      </c>
      <c r="G6599" s="69" t="s">
        <v>1939</v>
      </c>
      <c r="R6599" s="73"/>
      <c r="S6599" s="73"/>
    </row>
    <row r="6600" spans="1:33" ht="14.4">
      <c r="A6600" s="27" t="str">
        <f>VLOOKUP(C6600,'user list'!A:B,2,0)</f>
        <v>CCRD</v>
      </c>
      <c r="B6600" s="172">
        <v>45813.42827546296</v>
      </c>
      <c r="C6600" s="69" t="s">
        <v>198</v>
      </c>
      <c r="D6600" s="69" t="s">
        <v>1937</v>
      </c>
      <c r="E6600" s="69" t="s">
        <v>2534</v>
      </c>
      <c r="F6600" s="69">
        <v>1881</v>
      </c>
      <c r="G6600" s="69" t="s">
        <v>1939</v>
      </c>
    </row>
    <row r="6601" spans="1:33" ht="14.4">
      <c r="A6601" s="27" t="str">
        <f>VLOOKUP(C6601,'user list'!A:B,2,0)</f>
        <v>DOE</v>
      </c>
      <c r="B6601" s="172">
        <v>45813.428333333337</v>
      </c>
      <c r="C6601" s="69" t="s">
        <v>212</v>
      </c>
      <c r="D6601" s="69" t="s">
        <v>1937</v>
      </c>
      <c r="E6601" s="69" t="s">
        <v>2548</v>
      </c>
      <c r="F6601" s="69">
        <v>1905</v>
      </c>
      <c r="G6601" s="69" t="s">
        <v>2440</v>
      </c>
      <c r="AD6601" s="74"/>
      <c r="AG6601" s="74"/>
    </row>
    <row r="6602" spans="1:33" ht="14.4">
      <c r="A6602" s="27" t="str">
        <f>VLOOKUP(C6602,'user list'!A:B,2,0)</f>
        <v>Admin</v>
      </c>
      <c r="B6602" s="172">
        <v>45813.428333333337</v>
      </c>
      <c r="C6602" s="69" t="s">
        <v>186</v>
      </c>
      <c r="D6602" s="69" t="s">
        <v>1937</v>
      </c>
      <c r="E6602" s="69" t="s">
        <v>2548</v>
      </c>
      <c r="F6602" s="69">
        <v>1905</v>
      </c>
      <c r="G6602" s="69" t="s">
        <v>1948</v>
      </c>
      <c r="L6602" s="73"/>
      <c r="M6602" s="73"/>
    </row>
    <row r="6603" spans="1:33" ht="14.4">
      <c r="A6603" s="27" t="str">
        <f>VLOOKUP(C6603,'user list'!A:B,2,0)</f>
        <v>Admin</v>
      </c>
      <c r="B6603" s="172">
        <v>45813.428344907406</v>
      </c>
      <c r="C6603" s="69" t="s">
        <v>186</v>
      </c>
      <c r="D6603" s="69" t="s">
        <v>1937</v>
      </c>
      <c r="E6603" s="69" t="s">
        <v>2548</v>
      </c>
      <c r="F6603" s="69">
        <v>1905</v>
      </c>
      <c r="G6603" s="69" t="s">
        <v>1948</v>
      </c>
    </row>
    <row r="6604" spans="1:33" ht="14.4">
      <c r="A6604" s="27" t="str">
        <f>VLOOKUP(C6604,'user list'!A:B,2,0)</f>
        <v>Admin</v>
      </c>
      <c r="B6604" s="172">
        <v>45813.428344907406</v>
      </c>
      <c r="C6604" s="69" t="s">
        <v>186</v>
      </c>
      <c r="D6604" s="69" t="s">
        <v>1937</v>
      </c>
      <c r="E6604" s="69" t="s">
        <v>2548</v>
      </c>
      <c r="F6604" s="69">
        <v>1905</v>
      </c>
      <c r="G6604" s="69" t="s">
        <v>1948</v>
      </c>
      <c r="O6604" s="73"/>
      <c r="P6604" s="73"/>
    </row>
    <row r="6605" spans="1:33" ht="14.4">
      <c r="A6605" s="27" t="str">
        <f>VLOOKUP(C6605,'user list'!A:B,2,0)</f>
        <v>Admin</v>
      </c>
      <c r="B6605" s="172">
        <v>45813.428344907406</v>
      </c>
      <c r="C6605" s="69" t="s">
        <v>186</v>
      </c>
      <c r="D6605" s="69" t="s">
        <v>1937</v>
      </c>
      <c r="E6605" s="69" t="s">
        <v>2548</v>
      </c>
      <c r="F6605" s="69">
        <v>1905</v>
      </c>
      <c r="G6605" s="69" t="s">
        <v>1947</v>
      </c>
      <c r="O6605" s="73"/>
      <c r="P6605" s="73"/>
    </row>
    <row r="6606" spans="1:33" ht="14.4">
      <c r="A6606" s="27" t="str">
        <f>VLOOKUP(C6606,'user list'!A:B,2,0)</f>
        <v>CCRD</v>
      </c>
      <c r="B6606" s="172">
        <v>45813.428425925929</v>
      </c>
      <c r="C6606" s="69" t="s">
        <v>198</v>
      </c>
      <c r="D6606" s="69" t="s">
        <v>1937</v>
      </c>
      <c r="E6606" s="69" t="s">
        <v>2534</v>
      </c>
      <c r="F6606" s="69">
        <v>1881</v>
      </c>
      <c r="G6606" s="69" t="s">
        <v>1947</v>
      </c>
    </row>
    <row r="6607" spans="1:33" ht="14.4">
      <c r="A6607" s="27" t="str">
        <f>VLOOKUP(C6607,'user list'!A:B,2,0)</f>
        <v>CCRD</v>
      </c>
      <c r="B6607" s="172">
        <v>45813.428425925929</v>
      </c>
      <c r="C6607" s="69" t="s">
        <v>198</v>
      </c>
      <c r="D6607" s="69" t="s">
        <v>1937</v>
      </c>
      <c r="E6607" s="69" t="s">
        <v>2534</v>
      </c>
      <c r="F6607" s="69">
        <v>1881</v>
      </c>
      <c r="G6607" s="69" t="s">
        <v>1948</v>
      </c>
    </row>
    <row r="6608" spans="1:33" ht="14.4">
      <c r="A6608" s="27" t="str">
        <f>VLOOKUP(C6608,'user list'!A:B,2,0)</f>
        <v>CCRD</v>
      </c>
      <c r="B6608" s="172">
        <v>45813.428425925929</v>
      </c>
      <c r="C6608" s="69" t="s">
        <v>198</v>
      </c>
      <c r="D6608" s="69" t="s">
        <v>1937</v>
      </c>
      <c r="E6608" s="69" t="s">
        <v>2534</v>
      </c>
      <c r="F6608" s="69">
        <v>1881</v>
      </c>
      <c r="G6608" s="69" t="s">
        <v>1939</v>
      </c>
    </row>
    <row r="6609" spans="1:51" ht="14.4">
      <c r="A6609" s="27" t="str">
        <f>VLOOKUP(C6609,'user list'!A:B,2,0)</f>
        <v>Admin</v>
      </c>
      <c r="B6609" s="172">
        <v>45813.428425925929</v>
      </c>
      <c r="C6609" s="69" t="s">
        <v>186</v>
      </c>
      <c r="D6609" s="69" t="s">
        <v>1937</v>
      </c>
      <c r="E6609" s="69" t="s">
        <v>2534</v>
      </c>
      <c r="F6609" s="69">
        <v>1881</v>
      </c>
      <c r="G6609" s="69" t="s">
        <v>1948</v>
      </c>
      <c r="AG6609" s="73"/>
      <c r="AH6609" s="73"/>
    </row>
    <row r="6610" spans="1:51" ht="14.4">
      <c r="A6610" s="27" t="str">
        <f>VLOOKUP(C6610,'user list'!A:B,2,0)</f>
        <v>DOE</v>
      </c>
      <c r="B6610" s="172">
        <v>45813.430810185186</v>
      </c>
      <c r="C6610" s="69" t="s">
        <v>212</v>
      </c>
      <c r="D6610" s="69" t="s">
        <v>1937</v>
      </c>
      <c r="E6610" s="69" t="s">
        <v>2549</v>
      </c>
      <c r="F6610" s="69">
        <v>1906</v>
      </c>
      <c r="G6610" s="69" t="s">
        <v>2440</v>
      </c>
    </row>
    <row r="6611" spans="1:51" ht="14.4">
      <c r="A6611" s="27" t="str">
        <f>VLOOKUP(C6611,'user list'!A:B,2,0)</f>
        <v>Admin</v>
      </c>
      <c r="B6611" s="172">
        <v>45813.430821759262</v>
      </c>
      <c r="C6611" s="69" t="s">
        <v>186</v>
      </c>
      <c r="D6611" s="69" t="s">
        <v>1937</v>
      </c>
      <c r="E6611" s="69" t="s">
        <v>2549</v>
      </c>
      <c r="F6611" s="69">
        <v>1906</v>
      </c>
      <c r="G6611" s="69" t="s">
        <v>1948</v>
      </c>
      <c r="L6611" s="73"/>
      <c r="M6611" s="73"/>
    </row>
    <row r="6612" spans="1:51" ht="14.4">
      <c r="A6612" s="27" t="str">
        <f>VLOOKUP(C6612,'user list'!A:B,2,0)</f>
        <v>Admin</v>
      </c>
      <c r="B6612" s="172">
        <v>45813.430821759262</v>
      </c>
      <c r="C6612" s="69" t="s">
        <v>186</v>
      </c>
      <c r="D6612" s="69" t="s">
        <v>1937</v>
      </c>
      <c r="E6612" s="69" t="s">
        <v>2549</v>
      </c>
      <c r="F6612" s="69">
        <v>1906</v>
      </c>
      <c r="G6612" s="69" t="s">
        <v>1948</v>
      </c>
    </row>
    <row r="6613" spans="1:51" ht="14.4">
      <c r="A6613" s="27" t="str">
        <f>VLOOKUP(C6613,'user list'!A:B,2,0)</f>
        <v>Admin</v>
      </c>
      <c r="B6613" s="172">
        <v>45813.430821759262</v>
      </c>
      <c r="C6613" s="69" t="s">
        <v>186</v>
      </c>
      <c r="D6613" s="69" t="s">
        <v>1937</v>
      </c>
      <c r="E6613" s="69" t="s">
        <v>2549</v>
      </c>
      <c r="F6613" s="69">
        <v>1906</v>
      </c>
      <c r="G6613" s="69" t="s">
        <v>1948</v>
      </c>
    </row>
    <row r="6614" spans="1:51" ht="14.4">
      <c r="A6614" s="27" t="str">
        <f>VLOOKUP(C6614,'user list'!A:B,2,0)</f>
        <v>Admin</v>
      </c>
      <c r="B6614" s="172">
        <v>45813.430821759262</v>
      </c>
      <c r="C6614" s="69" t="s">
        <v>186</v>
      </c>
      <c r="D6614" s="69" t="s">
        <v>1937</v>
      </c>
      <c r="E6614" s="69" t="s">
        <v>2549</v>
      </c>
      <c r="F6614" s="69">
        <v>1906</v>
      </c>
      <c r="G6614" s="69" t="s">
        <v>1947</v>
      </c>
    </row>
    <row r="6615" spans="1:51" ht="14.4">
      <c r="A6615" s="27" t="str">
        <f>VLOOKUP(C6615,'user list'!A:B,2,0)</f>
        <v>OCAs</v>
      </c>
      <c r="B6615" s="172">
        <v>45813.431875000002</v>
      </c>
      <c r="C6615" s="69" t="s">
        <v>279</v>
      </c>
      <c r="D6615" s="69" t="s">
        <v>1937</v>
      </c>
      <c r="E6615" s="69" t="s">
        <v>2532</v>
      </c>
      <c r="F6615" s="69">
        <v>1875</v>
      </c>
      <c r="G6615" s="69" t="s">
        <v>1939</v>
      </c>
    </row>
    <row r="6616" spans="1:51" ht="14.4">
      <c r="A6616" s="27" t="str">
        <f>VLOOKUP(C6616,'user list'!A:B,2,0)</f>
        <v>OCAs</v>
      </c>
      <c r="B6616" s="172">
        <v>45813.431886574072</v>
      </c>
      <c r="C6616" s="69" t="s">
        <v>279</v>
      </c>
      <c r="D6616" s="69" t="s">
        <v>1937</v>
      </c>
      <c r="E6616" s="69" t="s">
        <v>2519</v>
      </c>
      <c r="F6616" s="69">
        <v>1861</v>
      </c>
      <c r="G6616" s="69" t="s">
        <v>1939</v>
      </c>
      <c r="R6616" s="73"/>
      <c r="S6616" s="73"/>
    </row>
    <row r="6617" spans="1:51" ht="14.4">
      <c r="A6617" s="27" t="str">
        <f>VLOOKUP(C6617,'user list'!A:B,2,0)</f>
        <v>OCAs</v>
      </c>
      <c r="B6617" s="172">
        <v>45813.431898148148</v>
      </c>
      <c r="C6617" s="69" t="s">
        <v>279</v>
      </c>
      <c r="D6617" s="69" t="s">
        <v>1937</v>
      </c>
      <c r="E6617" s="69" t="s">
        <v>2517</v>
      </c>
      <c r="F6617" s="69">
        <v>1860</v>
      </c>
      <c r="G6617" s="69" t="s">
        <v>1939</v>
      </c>
    </row>
    <row r="6618" spans="1:51" ht="14.4">
      <c r="A6618" s="27" t="str">
        <f>VLOOKUP(C6618,'user list'!A:B,2,0)</f>
        <v>ITDD</v>
      </c>
      <c r="B6618" s="172">
        <v>45813.433564814812</v>
      </c>
      <c r="C6618" s="69" t="s">
        <v>219</v>
      </c>
      <c r="D6618" s="69" t="s">
        <v>1937</v>
      </c>
      <c r="E6618" s="69" t="s">
        <v>1991</v>
      </c>
      <c r="F6618" s="69">
        <v>1907</v>
      </c>
      <c r="G6618" s="69" t="s">
        <v>2440</v>
      </c>
      <c r="O6618" s="73"/>
      <c r="P6618" s="73"/>
    </row>
    <row r="6619" spans="1:51" ht="14.4">
      <c r="A6619" s="27" t="str">
        <f>VLOOKUP(C6619,'user list'!A:B,2,0)</f>
        <v>Admin</v>
      </c>
      <c r="B6619" s="172">
        <v>45813.433564814812</v>
      </c>
      <c r="C6619" s="69" t="s">
        <v>186</v>
      </c>
      <c r="D6619" s="69" t="s">
        <v>1937</v>
      </c>
      <c r="E6619" s="69" t="s">
        <v>1991</v>
      </c>
      <c r="F6619" s="69">
        <v>1907</v>
      </c>
      <c r="G6619" s="69" t="s">
        <v>1948</v>
      </c>
      <c r="AV6619" s="74"/>
      <c r="AY6619" s="74"/>
    </row>
    <row r="6620" spans="1:51" ht="14.4">
      <c r="A6620" s="27" t="str">
        <f>VLOOKUP(C6620,'user list'!A:B,2,0)</f>
        <v>Admin</v>
      </c>
      <c r="B6620" s="172">
        <v>45813.433564814812</v>
      </c>
      <c r="C6620" s="69" t="s">
        <v>186</v>
      </c>
      <c r="D6620" s="69" t="s">
        <v>1937</v>
      </c>
      <c r="E6620" s="69" t="s">
        <v>1991</v>
      </c>
      <c r="F6620" s="69">
        <v>1907</v>
      </c>
      <c r="G6620" s="69" t="s">
        <v>1948</v>
      </c>
      <c r="L6620" s="73"/>
      <c r="M6620" s="73"/>
    </row>
    <row r="6621" spans="1:51" ht="14.4">
      <c r="A6621" s="27" t="str">
        <f>VLOOKUP(C6621,'user list'!A:B,2,0)</f>
        <v>Admin</v>
      </c>
      <c r="B6621" s="172">
        <v>45813.433564814812</v>
      </c>
      <c r="C6621" s="69" t="s">
        <v>186</v>
      </c>
      <c r="D6621" s="69" t="s">
        <v>1937</v>
      </c>
      <c r="E6621" s="69" t="s">
        <v>1991</v>
      </c>
      <c r="F6621" s="69">
        <v>1907</v>
      </c>
      <c r="G6621" s="69" t="s">
        <v>1948</v>
      </c>
      <c r="L6621" s="73"/>
      <c r="M6621" s="73"/>
    </row>
    <row r="6622" spans="1:51" ht="14.4">
      <c r="A6622" s="27" t="str">
        <f>VLOOKUP(C6622,'user list'!A:B,2,0)</f>
        <v>Admin</v>
      </c>
      <c r="B6622" s="172">
        <v>45813.433576388888</v>
      </c>
      <c r="C6622" s="69" t="s">
        <v>186</v>
      </c>
      <c r="D6622" s="69" t="s">
        <v>1937</v>
      </c>
      <c r="E6622" s="69" t="s">
        <v>1991</v>
      </c>
      <c r="F6622" s="69">
        <v>1907</v>
      </c>
      <c r="G6622" s="69" t="s">
        <v>1947</v>
      </c>
      <c r="O6622" s="73"/>
      <c r="P6622" s="73"/>
    </row>
    <row r="6623" spans="1:51" ht="14.4">
      <c r="A6623" s="27" t="str">
        <f>VLOOKUP(C6623,'user list'!A:B,2,0)</f>
        <v>LEDIPO</v>
      </c>
      <c r="B6623" s="172">
        <v>45813.434224537035</v>
      </c>
      <c r="C6623" s="69" t="s">
        <v>222</v>
      </c>
      <c r="D6623" s="69" t="s">
        <v>1937</v>
      </c>
      <c r="E6623" s="69" t="s">
        <v>2550</v>
      </c>
      <c r="F6623" s="69">
        <v>1908</v>
      </c>
      <c r="G6623" s="69" t="s">
        <v>2440</v>
      </c>
      <c r="O6623" s="73"/>
      <c r="P6623" s="73"/>
    </row>
    <row r="6624" spans="1:51" ht="14.4">
      <c r="A6624" s="27" t="str">
        <f>VLOOKUP(C6624,'user list'!A:B,2,0)</f>
        <v>Admin</v>
      </c>
      <c r="B6624" s="172">
        <v>45813.434236111112</v>
      </c>
      <c r="C6624" s="69" t="s">
        <v>186</v>
      </c>
      <c r="D6624" s="69" t="s">
        <v>1937</v>
      </c>
      <c r="E6624" s="69" t="s">
        <v>2550</v>
      </c>
      <c r="F6624" s="69">
        <v>1908</v>
      </c>
      <c r="G6624" s="69" t="s">
        <v>1948</v>
      </c>
    </row>
    <row r="6625" spans="1:24" ht="14.4">
      <c r="A6625" s="27" t="str">
        <f>VLOOKUP(C6625,'user list'!A:B,2,0)</f>
        <v>Admin</v>
      </c>
      <c r="B6625" s="172">
        <v>45813.434236111112</v>
      </c>
      <c r="C6625" s="69" t="s">
        <v>186</v>
      </c>
      <c r="D6625" s="69" t="s">
        <v>1937</v>
      </c>
      <c r="E6625" s="69" t="s">
        <v>2550</v>
      </c>
      <c r="F6625" s="69">
        <v>1908</v>
      </c>
      <c r="G6625" s="69" t="s">
        <v>1948</v>
      </c>
    </row>
    <row r="6626" spans="1:24" ht="14.4">
      <c r="A6626" s="27" t="str">
        <f>VLOOKUP(C6626,'user list'!A:B,2,0)</f>
        <v>Admin</v>
      </c>
      <c r="B6626" s="172">
        <v>45813.434236111112</v>
      </c>
      <c r="C6626" s="69" t="s">
        <v>186</v>
      </c>
      <c r="D6626" s="69" t="s">
        <v>1937</v>
      </c>
      <c r="E6626" s="69" t="s">
        <v>2550</v>
      </c>
      <c r="F6626" s="69">
        <v>1908</v>
      </c>
      <c r="G6626" s="69" t="s">
        <v>1948</v>
      </c>
      <c r="O6626" s="73"/>
      <c r="P6626" s="73"/>
    </row>
    <row r="6627" spans="1:24" ht="14.4">
      <c r="A6627" s="27" t="str">
        <f>VLOOKUP(C6627,'user list'!A:B,2,0)</f>
        <v>Admin</v>
      </c>
      <c r="B6627" s="172">
        <v>45813.434236111112</v>
      </c>
      <c r="C6627" s="69" t="s">
        <v>186</v>
      </c>
      <c r="D6627" s="69" t="s">
        <v>1937</v>
      </c>
      <c r="E6627" s="69" t="s">
        <v>2550</v>
      </c>
      <c r="F6627" s="69">
        <v>1908</v>
      </c>
      <c r="G6627" s="69" t="s">
        <v>1947</v>
      </c>
    </row>
    <row r="6628" spans="1:24" ht="14.4">
      <c r="A6628" s="27" t="str">
        <f>VLOOKUP(C6628,'user list'!A:B,2,0)</f>
        <v>DPOS</v>
      </c>
      <c r="B6628" s="172">
        <v>45813.43440972222</v>
      </c>
      <c r="C6628" s="69" t="s">
        <v>213</v>
      </c>
      <c r="D6628" s="69" t="s">
        <v>1937</v>
      </c>
      <c r="E6628" s="69" t="s">
        <v>2551</v>
      </c>
      <c r="F6628" s="69">
        <v>1909</v>
      </c>
      <c r="G6628" s="69" t="s">
        <v>2440</v>
      </c>
      <c r="O6628" s="73"/>
      <c r="P6628" s="73"/>
    </row>
    <row r="6629" spans="1:24" ht="14.4">
      <c r="A6629" s="27" t="str">
        <f>VLOOKUP(C6629,'user list'!A:B,2,0)</f>
        <v>Admin</v>
      </c>
      <c r="B6629" s="172">
        <v>45813.43440972222</v>
      </c>
      <c r="C6629" s="69" t="s">
        <v>186</v>
      </c>
      <c r="D6629" s="69" t="s">
        <v>1937</v>
      </c>
      <c r="E6629" s="69" t="s">
        <v>2551</v>
      </c>
      <c r="F6629" s="69">
        <v>1909</v>
      </c>
      <c r="G6629" s="69" t="s">
        <v>1948</v>
      </c>
      <c r="L6629" s="73"/>
      <c r="M6629" s="73"/>
    </row>
    <row r="6630" spans="1:24" ht="14.4">
      <c r="A6630" s="27" t="str">
        <f>VLOOKUP(C6630,'user list'!A:B,2,0)</f>
        <v>Admin</v>
      </c>
      <c r="B6630" s="172">
        <v>45813.43440972222</v>
      </c>
      <c r="C6630" s="69" t="s">
        <v>186</v>
      </c>
      <c r="D6630" s="69" t="s">
        <v>1937</v>
      </c>
      <c r="E6630" s="69" t="s">
        <v>2551</v>
      </c>
      <c r="F6630" s="69">
        <v>1909</v>
      </c>
      <c r="G6630" s="69" t="s">
        <v>1948</v>
      </c>
      <c r="O6630" s="73"/>
      <c r="P6630" s="73"/>
    </row>
    <row r="6631" spans="1:24" ht="14.4">
      <c r="A6631" s="27" t="str">
        <f>VLOOKUP(C6631,'user list'!A:B,2,0)</f>
        <v>LEDIPO</v>
      </c>
      <c r="B6631" s="172">
        <v>45813.434479166666</v>
      </c>
      <c r="C6631" s="69" t="s">
        <v>222</v>
      </c>
      <c r="D6631" s="69" t="s">
        <v>1937</v>
      </c>
      <c r="E6631" s="69" t="s">
        <v>2520</v>
      </c>
      <c r="F6631" s="69">
        <v>1862</v>
      </c>
      <c r="G6631" s="69" t="s">
        <v>1939</v>
      </c>
      <c r="L6631" s="73"/>
      <c r="M6631" s="73"/>
    </row>
    <row r="6632" spans="1:24" ht="14.4">
      <c r="A6632" s="27" t="str">
        <f>VLOOKUP(C6632,'user list'!A:B,2,0)</f>
        <v>LEDIPO</v>
      </c>
      <c r="B6632" s="172">
        <v>45813.434502314813</v>
      </c>
      <c r="C6632" s="69" t="s">
        <v>222</v>
      </c>
      <c r="D6632" s="69" t="s">
        <v>1937</v>
      </c>
      <c r="E6632" s="69" t="s">
        <v>2550</v>
      </c>
      <c r="F6632" s="69">
        <v>1908</v>
      </c>
      <c r="G6632" s="69" t="s">
        <v>1939</v>
      </c>
      <c r="L6632" s="73"/>
      <c r="M6632" s="73"/>
    </row>
    <row r="6633" spans="1:24" ht="14.4">
      <c r="A6633" s="27" t="str">
        <f>VLOOKUP(C6633,'user list'!A:B,2,0)</f>
        <v>DPOS</v>
      </c>
      <c r="B6633" s="172">
        <v>45813.434560185182</v>
      </c>
      <c r="C6633" s="69" t="s">
        <v>213</v>
      </c>
      <c r="D6633" s="69" t="s">
        <v>1937</v>
      </c>
      <c r="E6633" s="69" t="s">
        <v>2551</v>
      </c>
      <c r="F6633" s="69">
        <v>1909</v>
      </c>
      <c r="G6633" s="69" t="s">
        <v>1939</v>
      </c>
    </row>
    <row r="6634" spans="1:24" ht="14.4">
      <c r="A6634" s="27" t="str">
        <f>VLOOKUP(C6634,'user list'!A:B,2,0)</f>
        <v>DPOS</v>
      </c>
      <c r="B6634" s="172">
        <v>45813.434560185182</v>
      </c>
      <c r="C6634" s="69" t="s">
        <v>213</v>
      </c>
      <c r="D6634" s="69" t="s">
        <v>1937</v>
      </c>
      <c r="E6634" s="69" t="s">
        <v>2551</v>
      </c>
      <c r="F6634" s="69">
        <v>1909</v>
      </c>
      <c r="G6634" s="69" t="s">
        <v>1939</v>
      </c>
      <c r="U6634" s="74"/>
      <c r="X6634" s="74"/>
    </row>
    <row r="6635" spans="1:24" ht="14.4">
      <c r="A6635" s="27" t="str">
        <f>VLOOKUP(C6635,'user list'!A:B,2,0)</f>
        <v>DPOS</v>
      </c>
      <c r="B6635" s="172">
        <v>45813.43478009259</v>
      </c>
      <c r="C6635" s="69" t="s">
        <v>213</v>
      </c>
      <c r="D6635" s="69" t="s">
        <v>1937</v>
      </c>
      <c r="E6635" s="69" t="s">
        <v>2551</v>
      </c>
      <c r="F6635" s="69">
        <v>1909</v>
      </c>
      <c r="G6635" s="69" t="s">
        <v>1939</v>
      </c>
      <c r="L6635" s="73"/>
      <c r="M6635" s="73"/>
    </row>
    <row r="6636" spans="1:24" ht="14.4">
      <c r="A6636" s="27" t="str">
        <f>VLOOKUP(C6636,'user list'!A:B,2,0)</f>
        <v>DPOS</v>
      </c>
      <c r="B6636" s="172">
        <v>45813.435601851852</v>
      </c>
      <c r="C6636" s="69" t="s">
        <v>213</v>
      </c>
      <c r="D6636" s="69" t="s">
        <v>1937</v>
      </c>
      <c r="E6636" s="69" t="s">
        <v>2551</v>
      </c>
      <c r="F6636" s="69">
        <v>1909</v>
      </c>
      <c r="G6636" s="69" t="s">
        <v>1939</v>
      </c>
      <c r="L6636" s="73"/>
      <c r="M6636" s="73"/>
    </row>
    <row r="6637" spans="1:24" ht="14.4">
      <c r="A6637" s="27" t="str">
        <f>VLOOKUP(C6637,'user list'!A:B,2,0)</f>
        <v>DOE</v>
      </c>
      <c r="B6637" s="172">
        <v>45813.436203703706</v>
      </c>
      <c r="C6637" s="69" t="s">
        <v>212</v>
      </c>
      <c r="D6637" s="69" t="s">
        <v>1937</v>
      </c>
      <c r="E6637" s="69" t="s">
        <v>2552</v>
      </c>
      <c r="F6637" s="69">
        <v>1910</v>
      </c>
      <c r="G6637" s="69" t="s">
        <v>2440</v>
      </c>
      <c r="R6637" s="73"/>
      <c r="S6637" s="73"/>
    </row>
    <row r="6638" spans="1:24" ht="14.4">
      <c r="A6638" s="27" t="str">
        <f>VLOOKUP(C6638,'user list'!A:B,2,0)</f>
        <v>Admin</v>
      </c>
      <c r="B6638" s="172">
        <v>45813.436203703706</v>
      </c>
      <c r="C6638" s="69" t="s">
        <v>186</v>
      </c>
      <c r="D6638" s="69" t="s">
        <v>1937</v>
      </c>
      <c r="E6638" s="69" t="s">
        <v>2552</v>
      </c>
      <c r="F6638" s="69">
        <v>1910</v>
      </c>
      <c r="G6638" s="69" t="s">
        <v>1948</v>
      </c>
    </row>
    <row r="6639" spans="1:24" ht="14.4">
      <c r="A6639" s="27" t="str">
        <f>VLOOKUP(C6639,'user list'!A:B,2,0)</f>
        <v>Admin</v>
      </c>
      <c r="B6639" s="172">
        <v>45813.436203703706</v>
      </c>
      <c r="C6639" s="69" t="s">
        <v>186</v>
      </c>
      <c r="D6639" s="69" t="s">
        <v>1937</v>
      </c>
      <c r="E6639" s="69" t="s">
        <v>2552</v>
      </c>
      <c r="F6639" s="69">
        <v>1910</v>
      </c>
      <c r="G6639" s="69" t="s">
        <v>1948</v>
      </c>
    </row>
    <row r="6640" spans="1:24" ht="14.4">
      <c r="A6640" s="27" t="str">
        <f>VLOOKUP(C6640,'user list'!A:B,2,0)</f>
        <v>Admin</v>
      </c>
      <c r="B6640" s="172">
        <v>45813.436215277776</v>
      </c>
      <c r="C6640" s="69" t="s">
        <v>186</v>
      </c>
      <c r="D6640" s="69" t="s">
        <v>1937</v>
      </c>
      <c r="E6640" s="69" t="s">
        <v>2552</v>
      </c>
      <c r="F6640" s="69">
        <v>1910</v>
      </c>
      <c r="G6640" s="69" t="s">
        <v>1948</v>
      </c>
    </row>
    <row r="6641" spans="1:19" ht="14.4">
      <c r="A6641" s="27" t="str">
        <f>VLOOKUP(C6641,'user list'!A:B,2,0)</f>
        <v>Admin</v>
      </c>
      <c r="B6641" s="172">
        <v>45813.436215277776</v>
      </c>
      <c r="C6641" s="69" t="s">
        <v>186</v>
      </c>
      <c r="D6641" s="69" t="s">
        <v>1937</v>
      </c>
      <c r="E6641" s="69" t="s">
        <v>2552</v>
      </c>
      <c r="F6641" s="69">
        <v>1910</v>
      </c>
      <c r="G6641" s="69" t="s">
        <v>1947</v>
      </c>
      <c r="O6641" s="73"/>
      <c r="P6641" s="73"/>
    </row>
    <row r="6642" spans="1:19" ht="14.4">
      <c r="A6642" s="27" t="str">
        <f>VLOOKUP(C6642,'user list'!A:B,2,0)</f>
        <v>MDAD</v>
      </c>
      <c r="B6642" s="172">
        <v>45813.436585648145</v>
      </c>
      <c r="C6642" s="69" t="s">
        <v>223</v>
      </c>
      <c r="D6642" s="69" t="s">
        <v>1937</v>
      </c>
      <c r="E6642" s="69" t="s">
        <v>1991</v>
      </c>
      <c r="F6642" s="69">
        <v>1911</v>
      </c>
      <c r="G6642" s="69" t="s">
        <v>2440</v>
      </c>
    </row>
    <row r="6643" spans="1:19" ht="14.4">
      <c r="A6643" s="27" t="str">
        <f>VLOOKUP(C6643,'user list'!A:B,2,0)</f>
        <v>Admin</v>
      </c>
      <c r="B6643" s="172">
        <v>45813.436585648145</v>
      </c>
      <c r="C6643" s="69" t="s">
        <v>186</v>
      </c>
      <c r="D6643" s="69" t="s">
        <v>1937</v>
      </c>
      <c r="E6643" s="69" t="s">
        <v>1991</v>
      </c>
      <c r="F6643" s="69">
        <v>1911</v>
      </c>
      <c r="G6643" s="69" t="s">
        <v>1948</v>
      </c>
    </row>
    <row r="6644" spans="1:19" ht="14.4">
      <c r="A6644" s="27" t="str">
        <f>VLOOKUP(C6644,'user list'!A:B,2,0)</f>
        <v>Admin</v>
      </c>
      <c r="B6644" s="172">
        <v>45813.436585648145</v>
      </c>
      <c r="C6644" s="69" t="s">
        <v>186</v>
      </c>
      <c r="D6644" s="69" t="s">
        <v>1937</v>
      </c>
      <c r="E6644" s="69" t="s">
        <v>1991</v>
      </c>
      <c r="F6644" s="69">
        <v>1911</v>
      </c>
      <c r="G6644" s="69" t="s">
        <v>1948</v>
      </c>
      <c r="O6644" s="73"/>
      <c r="P6644" s="73"/>
    </row>
    <row r="6645" spans="1:19" ht="14.4">
      <c r="A6645" s="27" t="str">
        <f>VLOOKUP(C6645,'user list'!A:B,2,0)</f>
        <v>Admin</v>
      </c>
      <c r="B6645" s="172">
        <v>45813.436597222222</v>
      </c>
      <c r="C6645" s="69" t="s">
        <v>186</v>
      </c>
      <c r="D6645" s="69" t="s">
        <v>1937</v>
      </c>
      <c r="E6645" s="69" t="s">
        <v>1991</v>
      </c>
      <c r="F6645" s="69">
        <v>1911</v>
      </c>
      <c r="G6645" s="69" t="s">
        <v>1948</v>
      </c>
    </row>
    <row r="6646" spans="1:19" ht="14.4">
      <c r="A6646" s="27" t="str">
        <f>VLOOKUP(C6646,'user list'!A:B,2,0)</f>
        <v>Admin</v>
      </c>
      <c r="B6646" s="172">
        <v>45813.436597222222</v>
      </c>
      <c r="C6646" s="69" t="s">
        <v>186</v>
      </c>
      <c r="D6646" s="69" t="s">
        <v>1937</v>
      </c>
      <c r="E6646" s="69" t="s">
        <v>1991</v>
      </c>
      <c r="F6646" s="69">
        <v>1911</v>
      </c>
      <c r="G6646" s="69" t="s">
        <v>1947</v>
      </c>
    </row>
    <row r="6647" spans="1:19" ht="14.4">
      <c r="A6647" s="27" t="str">
        <f>VLOOKUP(C6647,'user list'!A:B,2,0)</f>
        <v>MDAD</v>
      </c>
      <c r="B6647" s="172">
        <v>45813.436851851853</v>
      </c>
      <c r="C6647" s="69" t="s">
        <v>223</v>
      </c>
      <c r="D6647" s="69" t="s">
        <v>1937</v>
      </c>
      <c r="E6647" s="69" t="s">
        <v>1991</v>
      </c>
      <c r="F6647" s="69">
        <v>1911</v>
      </c>
      <c r="G6647" s="69" t="s">
        <v>1939</v>
      </c>
    </row>
    <row r="6648" spans="1:19" ht="14.4">
      <c r="A6648" s="27" t="str">
        <f>VLOOKUP(C6648,'user list'!A:B,2,0)</f>
        <v>MDAD</v>
      </c>
      <c r="B6648" s="172">
        <v>45813.436944444446</v>
      </c>
      <c r="C6648" s="69" t="s">
        <v>223</v>
      </c>
      <c r="D6648" s="69" t="s">
        <v>1937</v>
      </c>
      <c r="E6648" s="69" t="s">
        <v>1991</v>
      </c>
      <c r="F6648" s="69">
        <v>1911</v>
      </c>
      <c r="G6648" s="69" t="s">
        <v>1949</v>
      </c>
    </row>
    <row r="6649" spans="1:19" ht="14.4">
      <c r="A6649" s="27" t="str">
        <f>VLOOKUP(C6649,'user list'!A:B,2,0)</f>
        <v>Admin</v>
      </c>
      <c r="B6649" s="172">
        <v>45813.437476851854</v>
      </c>
      <c r="C6649" s="69" t="s">
        <v>186</v>
      </c>
      <c r="D6649" s="69" t="s">
        <v>1937</v>
      </c>
      <c r="E6649" s="69" t="s">
        <v>2551</v>
      </c>
      <c r="F6649" s="69">
        <v>1909</v>
      </c>
      <c r="G6649" s="69" t="s">
        <v>1939</v>
      </c>
    </row>
    <row r="6650" spans="1:19" ht="14.4">
      <c r="A6650" s="27" t="str">
        <f>VLOOKUP(C6650,'user list'!A:B,2,0)</f>
        <v>Admin</v>
      </c>
      <c r="B6650" s="172">
        <v>45813.437569444446</v>
      </c>
      <c r="C6650" s="69" t="s">
        <v>186</v>
      </c>
      <c r="D6650" s="69" t="s">
        <v>1937</v>
      </c>
      <c r="E6650" s="69" t="s">
        <v>2551</v>
      </c>
      <c r="F6650" s="69">
        <v>1909</v>
      </c>
      <c r="G6650" s="69" t="s">
        <v>1939</v>
      </c>
    </row>
    <row r="6651" spans="1:19" ht="14.4">
      <c r="A6651" s="27" t="str">
        <f>VLOOKUP(C6651,'user list'!A:B,2,0)</f>
        <v>DPOS</v>
      </c>
      <c r="B6651" s="172">
        <v>45813.438310185185</v>
      </c>
      <c r="C6651" s="69" t="s">
        <v>213</v>
      </c>
      <c r="D6651" s="69" t="s">
        <v>1937</v>
      </c>
      <c r="E6651" s="69" t="s">
        <v>2551</v>
      </c>
      <c r="F6651" s="69">
        <v>1909</v>
      </c>
      <c r="G6651" s="69" t="s">
        <v>1939</v>
      </c>
    </row>
    <row r="6652" spans="1:19" ht="14.4">
      <c r="A6652" s="27" t="str">
        <f>VLOOKUP(C6652,'user list'!A:B,2,0)</f>
        <v>DPOS</v>
      </c>
      <c r="B6652" s="172">
        <v>45813.438310185185</v>
      </c>
      <c r="C6652" s="69" t="s">
        <v>213</v>
      </c>
      <c r="D6652" s="69" t="s">
        <v>1937</v>
      </c>
      <c r="E6652" s="69" t="s">
        <v>2551</v>
      </c>
      <c r="F6652" s="69">
        <v>1909</v>
      </c>
      <c r="G6652" s="69" t="s">
        <v>1939</v>
      </c>
    </row>
    <row r="6653" spans="1:19" ht="14.4">
      <c r="A6653" s="27" t="str">
        <f>VLOOKUP(C6653,'user list'!A:B,2,0)</f>
        <v>DOE</v>
      </c>
      <c r="B6653" s="172">
        <v>45813.438680555555</v>
      </c>
      <c r="C6653" s="69" t="s">
        <v>212</v>
      </c>
      <c r="D6653" s="69" t="s">
        <v>1937</v>
      </c>
      <c r="E6653" s="69" t="s">
        <v>2553</v>
      </c>
      <c r="F6653" s="69">
        <v>1912</v>
      </c>
      <c r="G6653" s="69" t="s">
        <v>2440</v>
      </c>
      <c r="R6653" s="73"/>
      <c r="S6653" s="73"/>
    </row>
    <row r="6654" spans="1:19" ht="14.4">
      <c r="A6654" s="27" t="str">
        <f>VLOOKUP(C6654,'user list'!A:B,2,0)</f>
        <v>Admin</v>
      </c>
      <c r="B6654" s="172">
        <v>45813.438692129632</v>
      </c>
      <c r="C6654" s="69" t="s">
        <v>186</v>
      </c>
      <c r="D6654" s="69" t="s">
        <v>1937</v>
      </c>
      <c r="E6654" s="69" t="s">
        <v>2553</v>
      </c>
      <c r="F6654" s="69">
        <v>1912</v>
      </c>
      <c r="G6654" s="69" t="s">
        <v>1948</v>
      </c>
    </row>
    <row r="6655" spans="1:19" ht="14.4">
      <c r="A6655" s="27" t="str">
        <f>VLOOKUP(C6655,'user list'!A:B,2,0)</f>
        <v>Admin</v>
      </c>
      <c r="B6655" s="172">
        <v>45813.438692129632</v>
      </c>
      <c r="C6655" s="69" t="s">
        <v>186</v>
      </c>
      <c r="D6655" s="69" t="s">
        <v>1937</v>
      </c>
      <c r="E6655" s="69" t="s">
        <v>2553</v>
      </c>
      <c r="F6655" s="69">
        <v>1912</v>
      </c>
      <c r="G6655" s="69" t="s">
        <v>1948</v>
      </c>
    </row>
    <row r="6656" spans="1:19" ht="14.4">
      <c r="A6656" s="27" t="str">
        <f>VLOOKUP(C6656,'user list'!A:B,2,0)</f>
        <v>Admin</v>
      </c>
      <c r="B6656" s="172">
        <v>45813.438692129632</v>
      </c>
      <c r="C6656" s="69" t="s">
        <v>186</v>
      </c>
      <c r="D6656" s="69" t="s">
        <v>1937</v>
      </c>
      <c r="E6656" s="69" t="s">
        <v>2553</v>
      </c>
      <c r="F6656" s="69">
        <v>1912</v>
      </c>
      <c r="G6656" s="69" t="s">
        <v>1948</v>
      </c>
      <c r="L6656" s="73"/>
      <c r="M6656" s="73"/>
    </row>
    <row r="6657" spans="1:30" ht="14.4">
      <c r="A6657" s="27" t="str">
        <f>VLOOKUP(C6657,'user list'!A:B,2,0)</f>
        <v>Admin</v>
      </c>
      <c r="B6657" s="172">
        <v>45813.438692129632</v>
      </c>
      <c r="C6657" s="69" t="s">
        <v>186</v>
      </c>
      <c r="D6657" s="69" t="s">
        <v>1937</v>
      </c>
      <c r="E6657" s="69" t="s">
        <v>2553</v>
      </c>
      <c r="F6657" s="69">
        <v>1912</v>
      </c>
      <c r="G6657" s="69" t="s">
        <v>1947</v>
      </c>
    </row>
    <row r="6658" spans="1:30" ht="14.4">
      <c r="A6658" s="27" t="str">
        <f>VLOOKUP(C6658,'user list'!A:B,2,0)</f>
        <v>LEDIPO</v>
      </c>
      <c r="B6658" s="172">
        <v>45813.439363425925</v>
      </c>
      <c r="C6658" s="69" t="s">
        <v>222</v>
      </c>
      <c r="D6658" s="69" t="s">
        <v>1937</v>
      </c>
      <c r="E6658" s="69" t="s">
        <v>2550</v>
      </c>
      <c r="F6658" s="69">
        <v>1908</v>
      </c>
      <c r="G6658" s="69" t="s">
        <v>1939</v>
      </c>
    </row>
    <row r="6659" spans="1:30" ht="14.4">
      <c r="A6659" s="27" t="str">
        <f>VLOOKUP(C6659,'user list'!A:B,2,0)</f>
        <v>ITDD</v>
      </c>
      <c r="B6659" s="172">
        <v>45813.439525462964</v>
      </c>
      <c r="C6659" s="69" t="s">
        <v>219</v>
      </c>
      <c r="D6659" s="69" t="s">
        <v>1937</v>
      </c>
      <c r="E6659" s="69" t="s">
        <v>1991</v>
      </c>
      <c r="F6659" s="69">
        <v>1907</v>
      </c>
      <c r="G6659" s="69" t="s">
        <v>1939</v>
      </c>
    </row>
    <row r="6660" spans="1:30" ht="14.4">
      <c r="A6660" s="27" t="str">
        <f>VLOOKUP(C6660,'user list'!A:B,2,0)</f>
        <v>CHD</v>
      </c>
      <c r="B6660" s="172">
        <v>45813.439525462964</v>
      </c>
      <c r="C6660" s="69" t="s">
        <v>203</v>
      </c>
      <c r="D6660" s="69" t="s">
        <v>1937</v>
      </c>
      <c r="E6660" s="69" t="s">
        <v>2534</v>
      </c>
      <c r="F6660" s="69">
        <v>1881</v>
      </c>
      <c r="G6660" s="69" t="s">
        <v>1939</v>
      </c>
      <c r="O6660" s="73"/>
      <c r="P6660" s="73"/>
    </row>
    <row r="6661" spans="1:30" ht="14.4">
      <c r="A6661" s="27" t="str">
        <f>VLOOKUP(C6661,'user list'!A:B,2,0)</f>
        <v>CHD</v>
      </c>
      <c r="B6661" s="172">
        <v>45813.439699074072</v>
      </c>
      <c r="C6661" s="69" t="s">
        <v>203</v>
      </c>
      <c r="D6661" s="69" t="s">
        <v>1937</v>
      </c>
      <c r="E6661" s="69" t="s">
        <v>2534</v>
      </c>
      <c r="F6661" s="69">
        <v>1881</v>
      </c>
      <c r="G6661" s="69" t="s">
        <v>1949</v>
      </c>
    </row>
    <row r="6662" spans="1:30" ht="14.4">
      <c r="A6662" s="27" t="str">
        <f>VLOOKUP(C6662,'user list'!A:B,2,0)</f>
        <v>ITDD</v>
      </c>
      <c r="B6662" s="172">
        <v>45813.440960648149</v>
      </c>
      <c r="C6662" s="69" t="s">
        <v>219</v>
      </c>
      <c r="D6662" s="69" t="s">
        <v>1937</v>
      </c>
      <c r="E6662" s="69" t="s">
        <v>1991</v>
      </c>
      <c r="F6662" s="69">
        <v>1907</v>
      </c>
      <c r="G6662" s="69" t="s">
        <v>1947</v>
      </c>
    </row>
    <row r="6663" spans="1:30" ht="14.4">
      <c r="A6663" s="27" t="str">
        <f>VLOOKUP(C6663,'user list'!A:B,2,0)</f>
        <v>ITDD</v>
      </c>
      <c r="B6663" s="172">
        <v>45813.440960648149</v>
      </c>
      <c r="C6663" s="69" t="s">
        <v>219</v>
      </c>
      <c r="D6663" s="69" t="s">
        <v>1937</v>
      </c>
      <c r="E6663" s="69" t="s">
        <v>1991</v>
      </c>
      <c r="F6663" s="69">
        <v>1907</v>
      </c>
      <c r="G6663" s="69" t="s">
        <v>1948</v>
      </c>
    </row>
    <row r="6664" spans="1:30" ht="14.4">
      <c r="A6664" s="27" t="str">
        <f>VLOOKUP(C6664,'user list'!A:B,2,0)</f>
        <v>ITDD</v>
      </c>
      <c r="B6664" s="172">
        <v>45813.440960648149</v>
      </c>
      <c r="C6664" s="69" t="s">
        <v>219</v>
      </c>
      <c r="D6664" s="69" t="s">
        <v>1937</v>
      </c>
      <c r="E6664" s="69" t="s">
        <v>1991</v>
      </c>
      <c r="F6664" s="69">
        <v>1907</v>
      </c>
      <c r="G6664" s="69" t="s">
        <v>1939</v>
      </c>
      <c r="AA6664" s="74"/>
      <c r="AD6664" s="74"/>
    </row>
    <row r="6665" spans="1:30" ht="14.4">
      <c r="A6665" s="27" t="str">
        <f>VLOOKUP(C6665,'user list'!A:B,2,0)</f>
        <v>Admin</v>
      </c>
      <c r="B6665" s="172">
        <v>45813.440960648149</v>
      </c>
      <c r="C6665" s="69" t="s">
        <v>186</v>
      </c>
      <c r="D6665" s="69" t="s">
        <v>1937</v>
      </c>
      <c r="E6665" s="69" t="s">
        <v>1991</v>
      </c>
      <c r="F6665" s="69">
        <v>1907</v>
      </c>
      <c r="G6665" s="69" t="s">
        <v>1948</v>
      </c>
      <c r="L6665" s="73"/>
      <c r="M6665" s="73"/>
    </row>
    <row r="6666" spans="1:30" ht="14.4">
      <c r="A6666" s="27" t="str">
        <f>VLOOKUP(C6666,'user list'!A:B,2,0)</f>
        <v>DOE</v>
      </c>
      <c r="B6666" s="172">
        <v>45813.442187499997</v>
      </c>
      <c r="C6666" s="69" t="s">
        <v>212</v>
      </c>
      <c r="D6666" s="69" t="s">
        <v>1937</v>
      </c>
      <c r="E6666" s="69" t="s">
        <v>2554</v>
      </c>
      <c r="F6666" s="69">
        <v>1913</v>
      </c>
      <c r="G6666" s="69" t="s">
        <v>2440</v>
      </c>
      <c r="L6666" s="73"/>
      <c r="M6666" s="73"/>
    </row>
    <row r="6667" spans="1:30" ht="14.4">
      <c r="A6667" s="27" t="str">
        <f>VLOOKUP(C6667,'user list'!A:B,2,0)</f>
        <v>Admin</v>
      </c>
      <c r="B6667" s="172">
        <v>45813.442187499997</v>
      </c>
      <c r="C6667" s="69" t="s">
        <v>186</v>
      </c>
      <c r="D6667" s="69" t="s">
        <v>1937</v>
      </c>
      <c r="E6667" s="69" t="s">
        <v>2554</v>
      </c>
      <c r="F6667" s="69">
        <v>1913</v>
      </c>
      <c r="G6667" s="69" t="s">
        <v>1948</v>
      </c>
      <c r="R6667" s="73"/>
      <c r="S6667" s="73"/>
    </row>
    <row r="6668" spans="1:30" ht="14.4">
      <c r="A6668" s="27" t="str">
        <f>VLOOKUP(C6668,'user list'!A:B,2,0)</f>
        <v>Admin</v>
      </c>
      <c r="B6668" s="172">
        <v>45813.442187499997</v>
      </c>
      <c r="C6668" s="69" t="s">
        <v>186</v>
      </c>
      <c r="D6668" s="69" t="s">
        <v>1937</v>
      </c>
      <c r="E6668" s="69" t="s">
        <v>2554</v>
      </c>
      <c r="F6668" s="69">
        <v>1913</v>
      </c>
      <c r="G6668" s="69" t="s">
        <v>1948</v>
      </c>
    </row>
    <row r="6669" spans="1:30" ht="14.4">
      <c r="A6669" s="27" t="str">
        <f>VLOOKUP(C6669,'user list'!A:B,2,0)</f>
        <v>Admin</v>
      </c>
      <c r="B6669" s="172">
        <v>45813.442199074074</v>
      </c>
      <c r="C6669" s="69" t="s">
        <v>186</v>
      </c>
      <c r="D6669" s="69" t="s">
        <v>1937</v>
      </c>
      <c r="E6669" s="69" t="s">
        <v>2554</v>
      </c>
      <c r="F6669" s="69">
        <v>1913</v>
      </c>
      <c r="G6669" s="69" t="s">
        <v>1948</v>
      </c>
      <c r="AA6669" s="74"/>
      <c r="AD6669" s="74"/>
    </row>
    <row r="6670" spans="1:30" ht="14.4">
      <c r="A6670" s="27" t="str">
        <f>VLOOKUP(C6670,'user list'!A:B,2,0)</f>
        <v>Admin</v>
      </c>
      <c r="B6670" s="172">
        <v>45813.442199074074</v>
      </c>
      <c r="C6670" s="69" t="s">
        <v>186</v>
      </c>
      <c r="D6670" s="69" t="s">
        <v>1937</v>
      </c>
      <c r="E6670" s="69" t="s">
        <v>2554</v>
      </c>
      <c r="F6670" s="69">
        <v>1913</v>
      </c>
      <c r="G6670" s="69" t="s">
        <v>1947</v>
      </c>
      <c r="L6670" s="73"/>
      <c r="M6670" s="73"/>
    </row>
    <row r="6671" spans="1:30" ht="14.4">
      <c r="A6671" s="27" t="str">
        <f>VLOOKUP(C6671,'user list'!A:B,2,0)</f>
        <v>CArD</v>
      </c>
      <c r="B6671" s="172">
        <v>45813.442453703705</v>
      </c>
      <c r="C6671" s="69" t="s">
        <v>277</v>
      </c>
      <c r="D6671" s="69" t="s">
        <v>1937</v>
      </c>
      <c r="E6671" s="69" t="s">
        <v>2484</v>
      </c>
      <c r="F6671" s="69">
        <v>1807</v>
      </c>
      <c r="G6671" s="69" t="s">
        <v>1947</v>
      </c>
      <c r="L6671" s="73"/>
      <c r="M6671" s="73"/>
    </row>
    <row r="6672" spans="1:30" ht="14.4">
      <c r="A6672" s="27" t="str">
        <f>VLOOKUP(C6672,'user list'!A:B,2,0)</f>
        <v>CArD</v>
      </c>
      <c r="B6672" s="172">
        <v>45813.442453703705</v>
      </c>
      <c r="C6672" s="69" t="s">
        <v>277</v>
      </c>
      <c r="D6672" s="69" t="s">
        <v>1937</v>
      </c>
      <c r="E6672" s="69" t="s">
        <v>2484</v>
      </c>
      <c r="F6672" s="69">
        <v>1807</v>
      </c>
      <c r="G6672" s="69" t="s">
        <v>1948</v>
      </c>
      <c r="R6672" s="73"/>
      <c r="S6672" s="73"/>
    </row>
    <row r="6673" spans="1:30" ht="14.4">
      <c r="A6673" s="27" t="str">
        <f>VLOOKUP(C6673,'user list'!A:B,2,0)</f>
        <v>CArD</v>
      </c>
      <c r="B6673" s="172">
        <v>45813.442453703705</v>
      </c>
      <c r="C6673" s="69" t="s">
        <v>277</v>
      </c>
      <c r="D6673" s="69" t="s">
        <v>1937</v>
      </c>
      <c r="E6673" s="69" t="s">
        <v>2484</v>
      </c>
      <c r="F6673" s="69">
        <v>1807</v>
      </c>
      <c r="G6673" s="69" t="s">
        <v>1939</v>
      </c>
    </row>
    <row r="6674" spans="1:30" ht="14.4">
      <c r="A6674" s="27" t="str">
        <f>VLOOKUP(C6674,'user list'!A:B,2,0)</f>
        <v>Admin</v>
      </c>
      <c r="B6674" s="172">
        <v>45813.442453703705</v>
      </c>
      <c r="C6674" s="69" t="s">
        <v>186</v>
      </c>
      <c r="D6674" s="69" t="s">
        <v>1937</v>
      </c>
      <c r="E6674" s="69" t="s">
        <v>2484</v>
      </c>
      <c r="F6674" s="69">
        <v>1807</v>
      </c>
      <c r="G6674" s="69" t="s">
        <v>1948</v>
      </c>
      <c r="AA6674" s="74"/>
      <c r="AD6674" s="74"/>
    </row>
    <row r="6675" spans="1:30" ht="14.4">
      <c r="A6675" s="27" t="str">
        <f>VLOOKUP(C6675,'user list'!A:B,2,0)</f>
        <v>CArD</v>
      </c>
      <c r="B6675" s="172">
        <v>45813.442627314813</v>
      </c>
      <c r="C6675" s="69" t="s">
        <v>277</v>
      </c>
      <c r="D6675" s="69" t="s">
        <v>1937</v>
      </c>
      <c r="E6675" s="69" t="s">
        <v>2508</v>
      </c>
      <c r="F6675" s="69">
        <v>1853</v>
      </c>
      <c r="G6675" s="69" t="s">
        <v>1947</v>
      </c>
      <c r="L6675" s="73"/>
      <c r="M6675" s="73"/>
    </row>
    <row r="6676" spans="1:30" ht="14.4">
      <c r="A6676" s="27" t="str">
        <f>VLOOKUP(C6676,'user list'!A:B,2,0)</f>
        <v>CArD</v>
      </c>
      <c r="B6676" s="172">
        <v>45813.442627314813</v>
      </c>
      <c r="C6676" s="69" t="s">
        <v>277</v>
      </c>
      <c r="D6676" s="69" t="s">
        <v>1937</v>
      </c>
      <c r="E6676" s="69" t="s">
        <v>2508</v>
      </c>
      <c r="F6676" s="69">
        <v>1853</v>
      </c>
      <c r="G6676" s="69" t="s">
        <v>1948</v>
      </c>
      <c r="L6676" s="73"/>
      <c r="M6676" s="73"/>
    </row>
    <row r="6677" spans="1:30" ht="14.4">
      <c r="A6677" s="27" t="str">
        <f>VLOOKUP(C6677,'user list'!A:B,2,0)</f>
        <v>CArD</v>
      </c>
      <c r="B6677" s="172">
        <v>45813.442627314813</v>
      </c>
      <c r="C6677" s="69" t="s">
        <v>277</v>
      </c>
      <c r="D6677" s="69" t="s">
        <v>1937</v>
      </c>
      <c r="E6677" s="69" t="s">
        <v>2508</v>
      </c>
      <c r="F6677" s="69">
        <v>1853</v>
      </c>
      <c r="G6677" s="69" t="s">
        <v>1939</v>
      </c>
      <c r="R6677" s="73"/>
      <c r="S6677" s="73"/>
    </row>
    <row r="6678" spans="1:30" ht="14.4">
      <c r="A6678" s="27" t="str">
        <f>VLOOKUP(C6678,'user list'!A:B,2,0)</f>
        <v>Admin</v>
      </c>
      <c r="B6678" s="172">
        <v>45813.442627314813</v>
      </c>
      <c r="C6678" s="69" t="s">
        <v>186</v>
      </c>
      <c r="D6678" s="69" t="s">
        <v>1937</v>
      </c>
      <c r="E6678" s="69" t="s">
        <v>2508</v>
      </c>
      <c r="F6678" s="69">
        <v>1853</v>
      </c>
      <c r="G6678" s="69" t="s">
        <v>1948</v>
      </c>
    </row>
    <row r="6679" spans="1:30" ht="14.4">
      <c r="A6679" s="27" t="str">
        <f>VLOOKUP(C6679,'user list'!A:B,2,0)</f>
        <v>CArD</v>
      </c>
      <c r="B6679" s="172">
        <v>45813.442881944444</v>
      </c>
      <c r="C6679" s="69" t="s">
        <v>277</v>
      </c>
      <c r="D6679" s="69" t="s">
        <v>1937</v>
      </c>
      <c r="E6679" s="69" t="s">
        <v>2485</v>
      </c>
      <c r="F6679" s="69">
        <v>1808</v>
      </c>
      <c r="G6679" s="69" t="s">
        <v>1947</v>
      </c>
      <c r="AA6679" s="74"/>
      <c r="AD6679" s="74"/>
    </row>
    <row r="6680" spans="1:30" ht="14.4">
      <c r="A6680" s="27" t="str">
        <f>VLOOKUP(C6680,'user list'!A:B,2,0)</f>
        <v>CArD</v>
      </c>
      <c r="B6680" s="172">
        <v>45813.442881944444</v>
      </c>
      <c r="C6680" s="69" t="s">
        <v>277</v>
      </c>
      <c r="D6680" s="69" t="s">
        <v>1937</v>
      </c>
      <c r="E6680" s="69" t="s">
        <v>2485</v>
      </c>
      <c r="F6680" s="69">
        <v>1808</v>
      </c>
      <c r="G6680" s="69" t="s">
        <v>1948</v>
      </c>
      <c r="L6680" s="73"/>
      <c r="M6680" s="73"/>
    </row>
    <row r="6681" spans="1:30" ht="14.4">
      <c r="A6681" s="27" t="str">
        <f>VLOOKUP(C6681,'user list'!A:B,2,0)</f>
        <v>CArD</v>
      </c>
      <c r="B6681" s="172">
        <v>45813.442881944444</v>
      </c>
      <c r="C6681" s="69" t="s">
        <v>277</v>
      </c>
      <c r="D6681" s="69" t="s">
        <v>1937</v>
      </c>
      <c r="E6681" s="69" t="s">
        <v>2485</v>
      </c>
      <c r="F6681" s="69">
        <v>1808</v>
      </c>
      <c r="G6681" s="69" t="s">
        <v>1939</v>
      </c>
      <c r="L6681" s="73"/>
      <c r="M6681" s="73"/>
    </row>
    <row r="6682" spans="1:30" ht="14.4">
      <c r="A6682" s="27" t="str">
        <f>VLOOKUP(C6682,'user list'!A:B,2,0)</f>
        <v>Admin</v>
      </c>
      <c r="B6682" s="172">
        <v>45813.442881944444</v>
      </c>
      <c r="C6682" s="69" t="s">
        <v>186</v>
      </c>
      <c r="D6682" s="69" t="s">
        <v>1937</v>
      </c>
      <c r="E6682" s="69" t="s">
        <v>2485</v>
      </c>
      <c r="F6682" s="69">
        <v>1808</v>
      </c>
      <c r="G6682" s="69" t="s">
        <v>1948</v>
      </c>
      <c r="R6682" s="73"/>
      <c r="S6682" s="73"/>
    </row>
    <row r="6683" spans="1:30" ht="14.4">
      <c r="A6683" s="27" t="str">
        <f>VLOOKUP(C6683,'user list'!A:B,2,0)</f>
        <v>CArD</v>
      </c>
      <c r="B6683" s="172">
        <v>45813.44290509259</v>
      </c>
      <c r="C6683" s="69" t="s">
        <v>277</v>
      </c>
      <c r="D6683" s="69" t="s">
        <v>1937</v>
      </c>
      <c r="E6683" s="69" t="s">
        <v>2534</v>
      </c>
      <c r="F6683" s="69">
        <v>1881</v>
      </c>
      <c r="G6683" s="69" t="s">
        <v>1939</v>
      </c>
    </row>
    <row r="6684" spans="1:30" ht="14.4">
      <c r="A6684" s="27" t="str">
        <f>VLOOKUP(C6684,'user list'!A:B,2,0)</f>
        <v>CArD</v>
      </c>
      <c r="B6684" s="172">
        <v>45813.443090277775</v>
      </c>
      <c r="C6684" s="69" t="s">
        <v>277</v>
      </c>
      <c r="D6684" s="69" t="s">
        <v>1937</v>
      </c>
      <c r="E6684" s="69" t="s">
        <v>1991</v>
      </c>
      <c r="F6684" s="69">
        <v>1907</v>
      </c>
      <c r="G6684" s="69" t="s">
        <v>1939</v>
      </c>
    </row>
    <row r="6685" spans="1:30" ht="14.4">
      <c r="A6685" s="27" t="str">
        <f>VLOOKUP(C6685,'user list'!A:B,2,0)</f>
        <v>DOE</v>
      </c>
      <c r="B6685" s="172">
        <v>45813.443287037036</v>
      </c>
      <c r="C6685" s="69" t="s">
        <v>212</v>
      </c>
      <c r="D6685" s="69" t="s">
        <v>1937</v>
      </c>
      <c r="E6685" s="69" t="s">
        <v>2554</v>
      </c>
      <c r="F6685" s="69">
        <v>1913</v>
      </c>
      <c r="G6685" s="69" t="s">
        <v>1939</v>
      </c>
    </row>
    <row r="6686" spans="1:30" ht="14.4">
      <c r="A6686" s="27" t="str">
        <f>VLOOKUP(C6686,'user list'!A:B,2,0)</f>
        <v>CArD</v>
      </c>
      <c r="B6686" s="172">
        <v>45813.443414351852</v>
      </c>
      <c r="C6686" s="69" t="s">
        <v>277</v>
      </c>
      <c r="D6686" s="69" t="s">
        <v>1937</v>
      </c>
      <c r="E6686" s="69" t="s">
        <v>2463</v>
      </c>
      <c r="F6686" s="69">
        <v>1760</v>
      </c>
      <c r="G6686" s="69" t="s">
        <v>1947</v>
      </c>
    </row>
    <row r="6687" spans="1:30" ht="14.4">
      <c r="A6687" s="27" t="str">
        <f>VLOOKUP(C6687,'user list'!A:B,2,0)</f>
        <v>CArD</v>
      </c>
      <c r="B6687" s="172">
        <v>45813.443414351852</v>
      </c>
      <c r="C6687" s="69" t="s">
        <v>277</v>
      </c>
      <c r="D6687" s="69" t="s">
        <v>1937</v>
      </c>
      <c r="E6687" s="69" t="s">
        <v>2463</v>
      </c>
      <c r="F6687" s="69">
        <v>1760</v>
      </c>
      <c r="G6687" s="69" t="s">
        <v>1948</v>
      </c>
    </row>
    <row r="6688" spans="1:30" ht="14.4">
      <c r="A6688" s="27" t="str">
        <f>VLOOKUP(C6688,'user list'!A:B,2,0)</f>
        <v>CArD</v>
      </c>
      <c r="B6688" s="172">
        <v>45813.443414351852</v>
      </c>
      <c r="C6688" s="69" t="s">
        <v>277</v>
      </c>
      <c r="D6688" s="69" t="s">
        <v>1937</v>
      </c>
      <c r="E6688" s="69" t="s">
        <v>2463</v>
      </c>
      <c r="F6688" s="69">
        <v>1760</v>
      </c>
      <c r="G6688" s="69" t="s">
        <v>1939</v>
      </c>
    </row>
    <row r="6689" spans="1:33" ht="14.4">
      <c r="A6689" s="27" t="str">
        <f>VLOOKUP(C6689,'user list'!A:B,2,0)</f>
        <v>Admin</v>
      </c>
      <c r="B6689" s="172">
        <v>45813.443414351852</v>
      </c>
      <c r="C6689" s="69" t="s">
        <v>186</v>
      </c>
      <c r="D6689" s="69" t="s">
        <v>1937</v>
      </c>
      <c r="E6689" s="69" t="s">
        <v>2463</v>
      </c>
      <c r="F6689" s="69">
        <v>1760</v>
      </c>
      <c r="G6689" s="69" t="s">
        <v>1948</v>
      </c>
      <c r="AD6689" s="74"/>
      <c r="AG6689" s="74"/>
    </row>
    <row r="6690" spans="1:33" ht="14.4">
      <c r="A6690" s="27" t="str">
        <f>VLOOKUP(C6690,'user list'!A:B,2,0)</f>
        <v>OCM</v>
      </c>
      <c r="B6690" s="172">
        <v>45813.44427083333</v>
      </c>
      <c r="C6690" s="69" t="s">
        <v>230</v>
      </c>
      <c r="D6690" s="69" t="s">
        <v>1937</v>
      </c>
      <c r="E6690" s="69" t="s">
        <v>2047</v>
      </c>
      <c r="F6690" s="69">
        <v>1914</v>
      </c>
      <c r="G6690" s="69" t="s">
        <v>2440</v>
      </c>
      <c r="L6690" s="73"/>
      <c r="M6690" s="73"/>
    </row>
    <row r="6691" spans="1:33" ht="14.4">
      <c r="A6691" s="27" t="str">
        <f>VLOOKUP(C6691,'user list'!A:B,2,0)</f>
        <v>Admin</v>
      </c>
      <c r="B6691" s="172">
        <v>45813.44427083333</v>
      </c>
      <c r="C6691" s="69" t="s">
        <v>186</v>
      </c>
      <c r="D6691" s="69" t="s">
        <v>1937</v>
      </c>
      <c r="E6691" s="69" t="s">
        <v>2047</v>
      </c>
      <c r="F6691" s="69">
        <v>1914</v>
      </c>
      <c r="G6691" s="69" t="s">
        <v>1948</v>
      </c>
    </row>
    <row r="6692" spans="1:33" ht="14.4">
      <c r="A6692" s="27" t="str">
        <f>VLOOKUP(C6692,'user list'!A:B,2,0)</f>
        <v>Admin</v>
      </c>
      <c r="B6692" s="172">
        <v>45813.444282407407</v>
      </c>
      <c r="C6692" s="69" t="s">
        <v>186</v>
      </c>
      <c r="D6692" s="69" t="s">
        <v>1937</v>
      </c>
      <c r="E6692" s="69" t="s">
        <v>2047</v>
      </c>
      <c r="F6692" s="69">
        <v>1914</v>
      </c>
      <c r="G6692" s="69" t="s">
        <v>1947</v>
      </c>
      <c r="O6692" s="73"/>
      <c r="P6692" s="73"/>
    </row>
    <row r="6693" spans="1:33" ht="14.4">
      <c r="A6693" s="27" t="str">
        <f>VLOOKUP(C6693,'user list'!A:B,2,0)</f>
        <v>Admin</v>
      </c>
      <c r="B6693" s="172">
        <v>45813.444282407407</v>
      </c>
      <c r="C6693" s="69" t="s">
        <v>186</v>
      </c>
      <c r="D6693" s="69" t="s">
        <v>1937</v>
      </c>
      <c r="E6693" s="69" t="s">
        <v>2047</v>
      </c>
      <c r="F6693" s="69">
        <v>1914</v>
      </c>
      <c r="G6693" s="69" t="s">
        <v>1948</v>
      </c>
      <c r="O6693" s="73"/>
      <c r="P6693" s="73"/>
    </row>
    <row r="6694" spans="1:33" ht="14.4">
      <c r="A6694" s="27" t="str">
        <f>VLOOKUP(C6694,'user list'!A:B,2,0)</f>
        <v>Admin</v>
      </c>
      <c r="B6694" s="172">
        <v>45813.444282407407</v>
      </c>
      <c r="C6694" s="69" t="s">
        <v>186</v>
      </c>
      <c r="D6694" s="69" t="s">
        <v>1937</v>
      </c>
      <c r="E6694" s="69" t="s">
        <v>2047</v>
      </c>
      <c r="F6694" s="69">
        <v>1914</v>
      </c>
      <c r="G6694" s="69" t="s">
        <v>1948</v>
      </c>
    </row>
    <row r="6695" spans="1:33" ht="14.4">
      <c r="A6695" s="27" t="str">
        <f>VLOOKUP(C6695,'user list'!A:B,2,0)</f>
        <v>Admin</v>
      </c>
      <c r="B6695" s="172">
        <v>45813.445150462961</v>
      </c>
      <c r="C6695" s="69" t="s">
        <v>186</v>
      </c>
      <c r="D6695" s="69" t="s">
        <v>1937</v>
      </c>
      <c r="E6695" s="69" t="s">
        <v>2047</v>
      </c>
      <c r="F6695" s="69">
        <v>1914</v>
      </c>
      <c r="G6695" s="69" t="s">
        <v>1939</v>
      </c>
    </row>
    <row r="6696" spans="1:33" ht="14.4">
      <c r="A6696" s="27" t="str">
        <f>VLOOKUP(C6696,'user list'!A:B,2,0)</f>
        <v>Admin</v>
      </c>
      <c r="B6696" s="172">
        <v>45813.445173611108</v>
      </c>
      <c r="C6696" s="69" t="s">
        <v>186</v>
      </c>
      <c r="D6696" s="69" t="s">
        <v>1937</v>
      </c>
      <c r="E6696" s="69" t="s">
        <v>2554</v>
      </c>
      <c r="F6696" s="69">
        <v>1913</v>
      </c>
      <c r="G6696" s="69" t="s">
        <v>1939</v>
      </c>
    </row>
    <row r="6697" spans="1:33" ht="14.4">
      <c r="A6697" s="27" t="str">
        <f>VLOOKUP(C6697,'user list'!A:B,2,0)</f>
        <v>OCM</v>
      </c>
      <c r="B6697" s="172">
        <v>45813.446562500001</v>
      </c>
      <c r="C6697" s="69" t="s">
        <v>231</v>
      </c>
      <c r="D6697" s="69" t="s">
        <v>1937</v>
      </c>
      <c r="E6697" s="69" t="s">
        <v>2039</v>
      </c>
      <c r="F6697" s="69">
        <v>1901</v>
      </c>
      <c r="G6697" s="69" t="s">
        <v>1939</v>
      </c>
      <c r="AD6697" s="73"/>
      <c r="AE6697" s="73"/>
    </row>
    <row r="6698" spans="1:33" ht="14.4">
      <c r="A6698" s="27" t="str">
        <f>VLOOKUP(C6698,'user list'!A:B,2,0)</f>
        <v>OCM</v>
      </c>
      <c r="B6698" s="172">
        <v>45813.446574074071</v>
      </c>
      <c r="C6698" s="69" t="s">
        <v>231</v>
      </c>
      <c r="D6698" s="69" t="s">
        <v>1937</v>
      </c>
      <c r="E6698" s="69" t="s">
        <v>2039</v>
      </c>
      <c r="F6698" s="69">
        <v>1901</v>
      </c>
      <c r="G6698" s="69" t="s">
        <v>1939</v>
      </c>
    </row>
    <row r="6699" spans="1:33" ht="14.4">
      <c r="A6699" s="27" t="str">
        <f>VLOOKUP(C6699,'user list'!A:B,2,0)</f>
        <v>DOE</v>
      </c>
      <c r="B6699" s="172">
        <v>45813.448240740741</v>
      </c>
      <c r="C6699" s="69" t="s">
        <v>212</v>
      </c>
      <c r="D6699" s="69" t="s">
        <v>1937</v>
      </c>
      <c r="E6699" s="69" t="s">
        <v>2555</v>
      </c>
      <c r="F6699" s="69">
        <v>1915</v>
      </c>
      <c r="G6699" s="69" t="s">
        <v>2440</v>
      </c>
      <c r="L6699" s="73"/>
      <c r="M6699" s="73"/>
    </row>
    <row r="6700" spans="1:33" ht="14.4">
      <c r="A6700" s="27" t="str">
        <f>VLOOKUP(C6700,'user list'!A:B,2,0)</f>
        <v>Admin</v>
      </c>
      <c r="B6700" s="172">
        <v>45813.448240740741</v>
      </c>
      <c r="C6700" s="69" t="s">
        <v>186</v>
      </c>
      <c r="D6700" s="69" t="s">
        <v>1937</v>
      </c>
      <c r="E6700" s="69" t="s">
        <v>2555</v>
      </c>
      <c r="F6700" s="69">
        <v>1915</v>
      </c>
      <c r="G6700" s="69" t="s">
        <v>1948</v>
      </c>
    </row>
    <row r="6701" spans="1:33" ht="14.4">
      <c r="A6701" s="27" t="str">
        <f>VLOOKUP(C6701,'user list'!A:B,2,0)</f>
        <v>Admin</v>
      </c>
      <c r="B6701" s="172">
        <v>45813.448240740741</v>
      </c>
      <c r="C6701" s="69" t="s">
        <v>186</v>
      </c>
      <c r="D6701" s="69" t="s">
        <v>1937</v>
      </c>
      <c r="E6701" s="69" t="s">
        <v>2555</v>
      </c>
      <c r="F6701" s="69">
        <v>1915</v>
      </c>
      <c r="G6701" s="69" t="s">
        <v>1948</v>
      </c>
    </row>
    <row r="6702" spans="1:33" ht="14.4">
      <c r="A6702" s="27" t="str">
        <f>VLOOKUP(C6702,'user list'!A:B,2,0)</f>
        <v>Admin</v>
      </c>
      <c r="B6702" s="172">
        <v>45813.448240740741</v>
      </c>
      <c r="C6702" s="69" t="s">
        <v>186</v>
      </c>
      <c r="D6702" s="69" t="s">
        <v>1937</v>
      </c>
      <c r="E6702" s="69" t="s">
        <v>2555</v>
      </c>
      <c r="F6702" s="69">
        <v>1915</v>
      </c>
      <c r="G6702" s="69" t="s">
        <v>1948</v>
      </c>
    </row>
    <row r="6703" spans="1:33" ht="14.4">
      <c r="A6703" s="27" t="str">
        <f>VLOOKUP(C6703,'user list'!A:B,2,0)</f>
        <v>Admin</v>
      </c>
      <c r="B6703" s="172">
        <v>45813.448240740741</v>
      </c>
      <c r="C6703" s="69" t="s">
        <v>186</v>
      </c>
      <c r="D6703" s="69" t="s">
        <v>1937</v>
      </c>
      <c r="E6703" s="69" t="s">
        <v>2555</v>
      </c>
      <c r="F6703" s="69">
        <v>1915</v>
      </c>
      <c r="G6703" s="69" t="s">
        <v>1947</v>
      </c>
      <c r="R6703" s="73"/>
      <c r="S6703" s="73"/>
    </row>
    <row r="6704" spans="1:33" ht="14.4">
      <c r="A6704" s="27" t="str">
        <f>VLOOKUP(C6704,'user list'!A:B,2,0)</f>
        <v>LEDIPO</v>
      </c>
      <c r="B6704" s="172">
        <v>45813.448310185187</v>
      </c>
      <c r="C6704" s="69" t="s">
        <v>222</v>
      </c>
      <c r="D6704" s="69" t="s">
        <v>1937</v>
      </c>
      <c r="E6704" s="69" t="s">
        <v>2556</v>
      </c>
      <c r="F6704" s="69">
        <v>1916</v>
      </c>
      <c r="G6704" s="69" t="s">
        <v>2440</v>
      </c>
    </row>
    <row r="6705" spans="1:42" ht="14.4">
      <c r="A6705" s="27" t="str">
        <f>VLOOKUP(C6705,'user list'!A:B,2,0)</f>
        <v>Admin</v>
      </c>
      <c r="B6705" s="172">
        <v>45813.448310185187</v>
      </c>
      <c r="C6705" s="69" t="s">
        <v>186</v>
      </c>
      <c r="D6705" s="69" t="s">
        <v>1937</v>
      </c>
      <c r="E6705" s="69" t="s">
        <v>2556</v>
      </c>
      <c r="F6705" s="69">
        <v>1916</v>
      </c>
      <c r="G6705" s="69" t="s">
        <v>1948</v>
      </c>
      <c r="O6705" s="73"/>
      <c r="P6705" s="73"/>
    </row>
    <row r="6706" spans="1:42" ht="14.4">
      <c r="A6706" s="27" t="str">
        <f>VLOOKUP(C6706,'user list'!A:B,2,0)</f>
        <v>Admin</v>
      </c>
      <c r="B6706" s="172">
        <v>45813.448310185187</v>
      </c>
      <c r="C6706" s="69" t="s">
        <v>186</v>
      </c>
      <c r="D6706" s="69" t="s">
        <v>1937</v>
      </c>
      <c r="E6706" s="69" t="s">
        <v>2556</v>
      </c>
      <c r="F6706" s="69">
        <v>1916</v>
      </c>
      <c r="G6706" s="69" t="s">
        <v>1948</v>
      </c>
      <c r="AM6706" s="74"/>
      <c r="AP6706" s="74"/>
    </row>
    <row r="6707" spans="1:42" ht="14.4">
      <c r="A6707" s="27" t="str">
        <f>VLOOKUP(C6707,'user list'!A:B,2,0)</f>
        <v>Admin</v>
      </c>
      <c r="B6707" s="172">
        <v>45813.448310185187</v>
      </c>
      <c r="C6707" s="69" t="s">
        <v>186</v>
      </c>
      <c r="D6707" s="69" t="s">
        <v>1937</v>
      </c>
      <c r="E6707" s="69" t="s">
        <v>2556</v>
      </c>
      <c r="F6707" s="69">
        <v>1916</v>
      </c>
      <c r="G6707" s="69" t="s">
        <v>1948</v>
      </c>
      <c r="L6707" s="73"/>
      <c r="M6707" s="73"/>
    </row>
    <row r="6708" spans="1:42" ht="14.4">
      <c r="A6708" s="27" t="str">
        <f>VLOOKUP(C6708,'user list'!A:B,2,0)</f>
        <v>Admin</v>
      </c>
      <c r="B6708" s="172">
        <v>45813.448310185187</v>
      </c>
      <c r="C6708" s="69" t="s">
        <v>186</v>
      </c>
      <c r="D6708" s="69" t="s">
        <v>1937</v>
      </c>
      <c r="E6708" s="69" t="s">
        <v>2556</v>
      </c>
      <c r="F6708" s="69">
        <v>1916</v>
      </c>
      <c r="G6708" s="69" t="s">
        <v>1947</v>
      </c>
      <c r="L6708" s="73"/>
      <c r="M6708" s="73"/>
    </row>
    <row r="6709" spans="1:42" ht="14.4">
      <c r="A6709" s="27" t="str">
        <f>VLOOKUP(C6709,'user list'!A:B,2,0)</f>
        <v>LEDIPO</v>
      </c>
      <c r="B6709" s="172">
        <v>45813.448449074072</v>
      </c>
      <c r="C6709" s="69" t="s">
        <v>222</v>
      </c>
      <c r="D6709" s="69" t="s">
        <v>1937</v>
      </c>
      <c r="E6709" s="69" t="s">
        <v>2556</v>
      </c>
      <c r="F6709" s="69">
        <v>1916</v>
      </c>
      <c r="G6709" s="69" t="s">
        <v>1939</v>
      </c>
      <c r="O6709" s="73"/>
      <c r="P6709" s="73"/>
    </row>
    <row r="6710" spans="1:42" ht="14.4">
      <c r="A6710" s="27" t="str">
        <f>VLOOKUP(C6710,'user list'!A:B,2,0)</f>
        <v>LEDIPO</v>
      </c>
      <c r="B6710" s="172">
        <v>45813.448657407411</v>
      </c>
      <c r="C6710" s="69" t="s">
        <v>222</v>
      </c>
      <c r="D6710" s="69" t="s">
        <v>1937</v>
      </c>
      <c r="E6710" s="69" t="s">
        <v>2556</v>
      </c>
      <c r="F6710" s="69">
        <v>1916</v>
      </c>
      <c r="G6710" s="69" t="s">
        <v>1947</v>
      </c>
      <c r="O6710" s="73"/>
      <c r="P6710" s="73"/>
    </row>
    <row r="6711" spans="1:42" ht="14.4">
      <c r="A6711" s="27" t="str">
        <f>VLOOKUP(C6711,'user list'!A:B,2,0)</f>
        <v>LEDIPO</v>
      </c>
      <c r="B6711" s="172">
        <v>45813.448657407411</v>
      </c>
      <c r="C6711" s="69" t="s">
        <v>222</v>
      </c>
      <c r="D6711" s="69" t="s">
        <v>1937</v>
      </c>
      <c r="E6711" s="69" t="s">
        <v>2556</v>
      </c>
      <c r="F6711" s="69">
        <v>1916</v>
      </c>
      <c r="G6711" s="69" t="s">
        <v>1948</v>
      </c>
    </row>
    <row r="6712" spans="1:42" ht="14.4">
      <c r="A6712" s="27" t="str">
        <f>VLOOKUP(C6712,'user list'!A:B,2,0)</f>
        <v>LEDIPO</v>
      </c>
      <c r="B6712" s="172">
        <v>45813.44866898148</v>
      </c>
      <c r="C6712" s="69" t="s">
        <v>222</v>
      </c>
      <c r="D6712" s="69" t="s">
        <v>1937</v>
      </c>
      <c r="E6712" s="69" t="s">
        <v>2556</v>
      </c>
      <c r="F6712" s="69">
        <v>1916</v>
      </c>
      <c r="G6712" s="69" t="s">
        <v>1939</v>
      </c>
    </row>
    <row r="6713" spans="1:42" ht="14.4">
      <c r="A6713" s="27" t="str">
        <f>VLOOKUP(C6713,'user list'!A:B,2,0)</f>
        <v>Admin</v>
      </c>
      <c r="B6713" s="172">
        <v>45813.44866898148</v>
      </c>
      <c r="C6713" s="69" t="s">
        <v>186</v>
      </c>
      <c r="D6713" s="69" t="s">
        <v>1937</v>
      </c>
      <c r="E6713" s="69" t="s">
        <v>2556</v>
      </c>
      <c r="F6713" s="69">
        <v>1916</v>
      </c>
      <c r="G6713" s="69" t="s">
        <v>1948</v>
      </c>
    </row>
    <row r="6714" spans="1:42" ht="14.4">
      <c r="A6714" s="27" t="str">
        <f>VLOOKUP(C6714,'user list'!A:B,2,0)</f>
        <v>Admin</v>
      </c>
      <c r="B6714" s="172">
        <v>45813.448692129627</v>
      </c>
      <c r="C6714" s="69" t="s">
        <v>186</v>
      </c>
      <c r="D6714" s="69" t="s">
        <v>1937</v>
      </c>
      <c r="E6714" s="69" t="s">
        <v>2555</v>
      </c>
      <c r="F6714" s="69">
        <v>1915</v>
      </c>
      <c r="G6714" s="69" t="s">
        <v>1939</v>
      </c>
      <c r="O6714" s="73"/>
      <c r="P6714" s="73"/>
    </row>
    <row r="6715" spans="1:42" ht="14.4">
      <c r="A6715" s="27" t="str">
        <f>VLOOKUP(C6715,'user list'!A:B,2,0)</f>
        <v>Admin</v>
      </c>
      <c r="B6715" s="172">
        <v>45813.44872685185</v>
      </c>
      <c r="C6715" s="69" t="s">
        <v>186</v>
      </c>
      <c r="D6715" s="69" t="s">
        <v>1937</v>
      </c>
      <c r="E6715" s="69" t="s">
        <v>2556</v>
      </c>
      <c r="F6715" s="69">
        <v>1916</v>
      </c>
      <c r="G6715" s="69" t="s">
        <v>1939</v>
      </c>
      <c r="O6715" s="73"/>
      <c r="P6715" s="73"/>
    </row>
    <row r="6716" spans="1:42" ht="14.4">
      <c r="A6716" s="27" t="str">
        <f>VLOOKUP(C6716,'user list'!A:B,2,0)</f>
        <v>LEDIPO</v>
      </c>
      <c r="B6716" s="172">
        <v>45813.448831018519</v>
      </c>
      <c r="C6716" s="69" t="s">
        <v>222</v>
      </c>
      <c r="D6716" s="69" t="s">
        <v>1937</v>
      </c>
      <c r="E6716" s="69" t="s">
        <v>2550</v>
      </c>
      <c r="F6716" s="69">
        <v>1908</v>
      </c>
      <c r="G6716" s="69" t="s">
        <v>2441</v>
      </c>
      <c r="O6716" s="73"/>
      <c r="P6716" s="73"/>
    </row>
    <row r="6717" spans="1:42" ht="14.4">
      <c r="A6717" s="27" t="str">
        <f>VLOOKUP(C6717,'user list'!A:B,2,0)</f>
        <v>Admin</v>
      </c>
      <c r="B6717" s="172">
        <v>45813.448854166665</v>
      </c>
      <c r="C6717" s="69" t="s">
        <v>186</v>
      </c>
      <c r="D6717" s="69" t="s">
        <v>1937</v>
      </c>
      <c r="E6717" s="69" t="s">
        <v>2556</v>
      </c>
      <c r="F6717" s="69">
        <v>1916</v>
      </c>
      <c r="G6717" s="69" t="s">
        <v>1939</v>
      </c>
      <c r="L6717" s="73"/>
      <c r="M6717" s="73"/>
    </row>
    <row r="6718" spans="1:42" ht="14.4">
      <c r="A6718" s="27" t="str">
        <f>VLOOKUP(C6718,'user list'!A:B,2,0)</f>
        <v>ITDD</v>
      </c>
      <c r="B6718" s="172">
        <v>45813.448946759258</v>
      </c>
      <c r="C6718" s="69" t="s">
        <v>219</v>
      </c>
      <c r="D6718" s="69" t="s">
        <v>1937</v>
      </c>
      <c r="E6718" s="69" t="s">
        <v>2556</v>
      </c>
      <c r="F6718" s="69">
        <v>1916</v>
      </c>
      <c r="G6718" s="69" t="s">
        <v>1939</v>
      </c>
      <c r="L6718" s="73"/>
      <c r="M6718" s="73"/>
    </row>
    <row r="6719" spans="1:42" ht="14.4">
      <c r="A6719" s="27" t="str">
        <f>VLOOKUP(C6719,'user list'!A:B,2,0)</f>
        <v>ITDD</v>
      </c>
      <c r="B6719" s="172">
        <v>45813.449074074073</v>
      </c>
      <c r="C6719" s="69" t="s">
        <v>219</v>
      </c>
      <c r="D6719" s="69" t="s">
        <v>1937</v>
      </c>
      <c r="E6719" s="69" t="s">
        <v>2556</v>
      </c>
      <c r="F6719" s="69">
        <v>1916</v>
      </c>
      <c r="G6719" s="69" t="s">
        <v>1947</v>
      </c>
      <c r="O6719" s="73"/>
      <c r="P6719" s="73"/>
    </row>
    <row r="6720" spans="1:42" ht="14.4">
      <c r="A6720" s="27" t="str">
        <f>VLOOKUP(C6720,'user list'!A:B,2,0)</f>
        <v>ITDD</v>
      </c>
      <c r="B6720" s="172">
        <v>45813.449074074073</v>
      </c>
      <c r="C6720" s="69" t="s">
        <v>219</v>
      </c>
      <c r="D6720" s="69" t="s">
        <v>1937</v>
      </c>
      <c r="E6720" s="69" t="s">
        <v>2556</v>
      </c>
      <c r="F6720" s="69">
        <v>1916</v>
      </c>
      <c r="G6720" s="69" t="s">
        <v>1948</v>
      </c>
    </row>
    <row r="6721" spans="1:45" ht="14.4">
      <c r="A6721" s="27" t="str">
        <f>VLOOKUP(C6721,'user list'!A:B,2,0)</f>
        <v>ITDD</v>
      </c>
      <c r="B6721" s="172">
        <v>45813.449074074073</v>
      </c>
      <c r="C6721" s="69" t="s">
        <v>219</v>
      </c>
      <c r="D6721" s="69" t="s">
        <v>1937</v>
      </c>
      <c r="E6721" s="69" t="s">
        <v>2556</v>
      </c>
      <c r="F6721" s="69">
        <v>1916</v>
      </c>
      <c r="G6721" s="69" t="s">
        <v>1939</v>
      </c>
    </row>
    <row r="6722" spans="1:45" ht="14.4">
      <c r="A6722" s="27" t="str">
        <f>VLOOKUP(C6722,'user list'!A:B,2,0)</f>
        <v>Admin</v>
      </c>
      <c r="B6722" s="172">
        <v>45813.449074074073</v>
      </c>
      <c r="C6722" s="69" t="s">
        <v>186</v>
      </c>
      <c r="D6722" s="69" t="s">
        <v>1937</v>
      </c>
      <c r="E6722" s="69" t="s">
        <v>2556</v>
      </c>
      <c r="F6722" s="69">
        <v>1916</v>
      </c>
      <c r="G6722" s="69" t="s">
        <v>1948</v>
      </c>
    </row>
    <row r="6723" spans="1:45" ht="14.4">
      <c r="A6723" s="27" t="str">
        <f>VLOOKUP(C6723,'user list'!A:B,2,0)</f>
        <v>OCM</v>
      </c>
      <c r="B6723" s="172">
        <v>45813.449560185189</v>
      </c>
      <c r="C6723" s="69" t="s">
        <v>231</v>
      </c>
      <c r="D6723" s="69" t="s">
        <v>1937</v>
      </c>
      <c r="E6723" s="69" t="s">
        <v>2039</v>
      </c>
      <c r="F6723" s="69">
        <v>1901</v>
      </c>
      <c r="G6723" s="69" t="s">
        <v>1947</v>
      </c>
    </row>
    <row r="6724" spans="1:45" ht="14.4">
      <c r="A6724" s="27" t="str">
        <f>VLOOKUP(C6724,'user list'!A:B,2,0)</f>
        <v>OCM</v>
      </c>
      <c r="B6724" s="172">
        <v>45813.449560185189</v>
      </c>
      <c r="C6724" s="69" t="s">
        <v>231</v>
      </c>
      <c r="D6724" s="69" t="s">
        <v>1937</v>
      </c>
      <c r="E6724" s="69" t="s">
        <v>2039</v>
      </c>
      <c r="F6724" s="69">
        <v>1901</v>
      </c>
      <c r="G6724" s="69" t="s">
        <v>1948</v>
      </c>
      <c r="AD6724" s="73"/>
      <c r="AE6724" s="73"/>
    </row>
    <row r="6725" spans="1:45" ht="14.4">
      <c r="A6725" s="27" t="str">
        <f>VLOOKUP(C6725,'user list'!A:B,2,0)</f>
        <v>OCM</v>
      </c>
      <c r="B6725" s="172">
        <v>45813.449560185189</v>
      </c>
      <c r="C6725" s="69" t="s">
        <v>231</v>
      </c>
      <c r="D6725" s="69" t="s">
        <v>1937</v>
      </c>
      <c r="E6725" s="69" t="s">
        <v>2047</v>
      </c>
      <c r="F6725" s="69">
        <v>1914</v>
      </c>
      <c r="G6725" s="69" t="s">
        <v>1939</v>
      </c>
    </row>
    <row r="6726" spans="1:45" ht="14.4">
      <c r="A6726" s="27" t="str">
        <f>VLOOKUP(C6726,'user list'!A:B,2,0)</f>
        <v>Admin</v>
      </c>
      <c r="B6726" s="172">
        <v>45813.449560185189</v>
      </c>
      <c r="C6726" s="69" t="s">
        <v>186</v>
      </c>
      <c r="D6726" s="69" t="s">
        <v>1937</v>
      </c>
      <c r="E6726" s="69" t="s">
        <v>2039</v>
      </c>
      <c r="F6726" s="69">
        <v>1901</v>
      </c>
      <c r="G6726" s="69" t="s">
        <v>1948</v>
      </c>
      <c r="L6726" s="74"/>
      <c r="O6726" s="73"/>
      <c r="P6726" s="73"/>
    </row>
    <row r="6727" spans="1:45" ht="14.4">
      <c r="A6727" s="27" t="str">
        <f>VLOOKUP(C6727,'user list'!A:B,2,0)</f>
        <v>OCM</v>
      </c>
      <c r="B6727" s="172">
        <v>45813.449560185189</v>
      </c>
      <c r="C6727" s="69" t="s">
        <v>231</v>
      </c>
      <c r="D6727" s="69" t="s">
        <v>1937</v>
      </c>
      <c r="E6727" s="69" t="s">
        <v>2047</v>
      </c>
      <c r="F6727" s="69">
        <v>1914</v>
      </c>
      <c r="G6727" s="69" t="s">
        <v>1939</v>
      </c>
    </row>
    <row r="6728" spans="1:45" ht="14.4">
      <c r="A6728" s="27" t="str">
        <f>VLOOKUP(C6728,'user list'!A:B,2,0)</f>
        <v>OCM</v>
      </c>
      <c r="B6728" s="172">
        <v>45813.449571759258</v>
      </c>
      <c r="C6728" s="69" t="s">
        <v>231</v>
      </c>
      <c r="D6728" s="69" t="s">
        <v>1937</v>
      </c>
      <c r="E6728" s="69" t="s">
        <v>1991</v>
      </c>
      <c r="F6728" s="69">
        <v>1903</v>
      </c>
      <c r="G6728" s="69" t="s">
        <v>1939</v>
      </c>
    </row>
    <row r="6729" spans="1:45" ht="14.4">
      <c r="A6729" s="27" t="str">
        <f>VLOOKUP(C6729,'user list'!A:B,2,0)</f>
        <v>Admin</v>
      </c>
      <c r="B6729" s="172">
        <v>45813.449618055558</v>
      </c>
      <c r="C6729" s="69" t="s">
        <v>186</v>
      </c>
      <c r="D6729" s="69" t="s">
        <v>1937</v>
      </c>
      <c r="E6729" s="69" t="s">
        <v>2556</v>
      </c>
      <c r="F6729" s="69">
        <v>1916</v>
      </c>
      <c r="G6729" s="69" t="s">
        <v>1939</v>
      </c>
      <c r="O6729" s="73"/>
      <c r="P6729" s="73"/>
    </row>
    <row r="6730" spans="1:45" ht="14.4">
      <c r="A6730" s="27" t="str">
        <f>VLOOKUP(C6730,'user list'!A:B,2,0)</f>
        <v>Admin</v>
      </c>
      <c r="B6730" s="172">
        <v>45813.450057870374</v>
      </c>
      <c r="C6730" s="69" t="s">
        <v>186</v>
      </c>
      <c r="D6730" s="69" t="s">
        <v>1937</v>
      </c>
      <c r="E6730" s="69" t="s">
        <v>2553</v>
      </c>
      <c r="F6730" s="69">
        <v>1912</v>
      </c>
      <c r="G6730" s="69" t="s">
        <v>1939</v>
      </c>
    </row>
    <row r="6731" spans="1:45" ht="14.4">
      <c r="A6731" s="27" t="str">
        <f>VLOOKUP(C6731,'user list'!A:B,2,0)</f>
        <v>Admin</v>
      </c>
      <c r="B6731" s="172">
        <v>45813.450127314813</v>
      </c>
      <c r="C6731" s="69" t="s">
        <v>186</v>
      </c>
      <c r="D6731" s="69" t="s">
        <v>1937</v>
      </c>
      <c r="E6731" s="69" t="s">
        <v>1991</v>
      </c>
      <c r="F6731" s="69">
        <v>1911</v>
      </c>
      <c r="G6731" s="69" t="s">
        <v>1939</v>
      </c>
    </row>
    <row r="6732" spans="1:45" ht="14.4">
      <c r="A6732" s="27" t="str">
        <f>VLOOKUP(C6732,'user list'!A:B,2,0)</f>
        <v>Admin</v>
      </c>
      <c r="B6732" s="172">
        <v>45813.450312499997</v>
      </c>
      <c r="C6732" s="69" t="s">
        <v>186</v>
      </c>
      <c r="D6732" s="69" t="s">
        <v>1937</v>
      </c>
      <c r="E6732" s="69" t="s">
        <v>1974</v>
      </c>
      <c r="F6732" s="69">
        <v>1904</v>
      </c>
      <c r="G6732" s="69" t="s">
        <v>1939</v>
      </c>
      <c r="AP6732" s="74"/>
      <c r="AS6732" s="74"/>
    </row>
    <row r="6733" spans="1:45" ht="14.4">
      <c r="A6733" s="27" t="str">
        <f>VLOOKUP(C6733,'user list'!A:B,2,0)</f>
        <v>LEDIPO</v>
      </c>
      <c r="B6733" s="172">
        <v>45813.450324074074</v>
      </c>
      <c r="C6733" s="69" t="s">
        <v>222</v>
      </c>
      <c r="D6733" s="69" t="s">
        <v>1937</v>
      </c>
      <c r="E6733" s="69" t="s">
        <v>2556</v>
      </c>
      <c r="F6733" s="69">
        <v>1916</v>
      </c>
      <c r="G6733" s="69" t="s">
        <v>2441</v>
      </c>
      <c r="L6733" s="73"/>
      <c r="M6733" s="73"/>
    </row>
    <row r="6734" spans="1:45" ht="14.4">
      <c r="A6734" s="27" t="str">
        <f>VLOOKUP(C6734,'user list'!A:B,2,0)</f>
        <v>Admin</v>
      </c>
      <c r="B6734" s="172">
        <v>45813.450428240743</v>
      </c>
      <c r="C6734" s="69" t="s">
        <v>186</v>
      </c>
      <c r="D6734" s="69" t="s">
        <v>1937</v>
      </c>
      <c r="E6734" s="69" t="s">
        <v>1991</v>
      </c>
      <c r="F6734" s="69">
        <v>1907</v>
      </c>
      <c r="G6734" s="69" t="s">
        <v>1939</v>
      </c>
      <c r="L6734" s="73"/>
      <c r="M6734" s="73"/>
    </row>
    <row r="6735" spans="1:45" ht="14.4">
      <c r="A6735" s="27" t="str">
        <f>VLOOKUP(C6735,'user list'!A:B,2,0)</f>
        <v>PLEB</v>
      </c>
      <c r="B6735" s="172">
        <v>45813.451249999998</v>
      </c>
      <c r="C6735" s="69" t="s">
        <v>260</v>
      </c>
      <c r="D6735" s="69" t="s">
        <v>1937</v>
      </c>
      <c r="E6735" s="69" t="s">
        <v>2556</v>
      </c>
      <c r="F6735" s="69">
        <v>1916</v>
      </c>
      <c r="G6735" s="69" t="s">
        <v>1939</v>
      </c>
      <c r="O6735" s="73"/>
      <c r="P6735" s="73"/>
    </row>
    <row r="6736" spans="1:45" ht="14.4">
      <c r="A6736" s="27" t="str">
        <f>VLOOKUP(C6736,'user list'!A:B,2,0)</f>
        <v>LEDIPO</v>
      </c>
      <c r="B6736" s="172">
        <v>45813.451423611114</v>
      </c>
      <c r="C6736" s="69" t="s">
        <v>222</v>
      </c>
      <c r="D6736" s="69" t="s">
        <v>1937</v>
      </c>
      <c r="E6736" s="69" t="s">
        <v>2556</v>
      </c>
      <c r="F6736" s="69">
        <v>1916</v>
      </c>
      <c r="G6736" s="69" t="s">
        <v>1939</v>
      </c>
    </row>
    <row r="6737" spans="1:34" ht="14.4">
      <c r="A6737" s="27" t="str">
        <f>VLOOKUP(C6737,'user list'!A:B,2,0)</f>
        <v>MDAD</v>
      </c>
      <c r="B6737" s="172">
        <v>45813.45144675926</v>
      </c>
      <c r="C6737" s="69" t="s">
        <v>223</v>
      </c>
      <c r="D6737" s="69" t="s">
        <v>1937</v>
      </c>
      <c r="E6737" s="69" t="s">
        <v>2047</v>
      </c>
      <c r="F6737" s="69">
        <v>1917</v>
      </c>
      <c r="G6737" s="69" t="s">
        <v>2440</v>
      </c>
    </row>
    <row r="6738" spans="1:34" ht="14.4">
      <c r="A6738" s="27" t="str">
        <f>VLOOKUP(C6738,'user list'!A:B,2,0)</f>
        <v>Admin</v>
      </c>
      <c r="B6738" s="172">
        <v>45813.451458333337</v>
      </c>
      <c r="C6738" s="69" t="s">
        <v>186</v>
      </c>
      <c r="D6738" s="69" t="s">
        <v>1937</v>
      </c>
      <c r="E6738" s="69" t="s">
        <v>2047</v>
      </c>
      <c r="F6738" s="69">
        <v>1917</v>
      </c>
      <c r="G6738" s="69" t="s">
        <v>1948</v>
      </c>
    </row>
    <row r="6739" spans="1:34" ht="14.4">
      <c r="A6739" s="27" t="str">
        <f>VLOOKUP(C6739,'user list'!A:B,2,0)</f>
        <v>Admin</v>
      </c>
      <c r="B6739" s="172">
        <v>45813.451458333337</v>
      </c>
      <c r="C6739" s="69" t="s">
        <v>186</v>
      </c>
      <c r="D6739" s="69" t="s">
        <v>1937</v>
      </c>
      <c r="E6739" s="69" t="s">
        <v>2047</v>
      </c>
      <c r="F6739" s="69">
        <v>1917</v>
      </c>
      <c r="G6739" s="69" t="s">
        <v>1948</v>
      </c>
      <c r="O6739" s="73"/>
      <c r="P6739" s="73"/>
    </row>
    <row r="6740" spans="1:34" ht="14.4">
      <c r="A6740" s="27" t="str">
        <f>VLOOKUP(C6740,'user list'!A:B,2,0)</f>
        <v>Admin</v>
      </c>
      <c r="B6740" s="172">
        <v>45813.451458333337</v>
      </c>
      <c r="C6740" s="69" t="s">
        <v>186</v>
      </c>
      <c r="D6740" s="69" t="s">
        <v>1937</v>
      </c>
      <c r="E6740" s="69" t="s">
        <v>2047</v>
      </c>
      <c r="F6740" s="69">
        <v>1917</v>
      </c>
      <c r="G6740" s="69" t="s">
        <v>1948</v>
      </c>
      <c r="L6740" s="73"/>
      <c r="M6740" s="73"/>
    </row>
    <row r="6741" spans="1:34" ht="14.4">
      <c r="A6741" s="27" t="str">
        <f>VLOOKUP(C6741,'user list'!A:B,2,0)</f>
        <v>Admin</v>
      </c>
      <c r="B6741" s="172">
        <v>45813.451458333337</v>
      </c>
      <c r="C6741" s="69" t="s">
        <v>186</v>
      </c>
      <c r="D6741" s="69" t="s">
        <v>1937</v>
      </c>
      <c r="E6741" s="69" t="s">
        <v>2047</v>
      </c>
      <c r="F6741" s="69">
        <v>1917</v>
      </c>
      <c r="G6741" s="69" t="s">
        <v>1947</v>
      </c>
      <c r="O6741" s="73"/>
      <c r="P6741" s="73"/>
    </row>
    <row r="6742" spans="1:34" ht="14.4">
      <c r="A6742" s="27" t="str">
        <f>VLOOKUP(C6742,'user list'!A:B,2,0)</f>
        <v>MDAD</v>
      </c>
      <c r="B6742" s="172">
        <v>45813.451527777775</v>
      </c>
      <c r="C6742" s="69" t="s">
        <v>223</v>
      </c>
      <c r="D6742" s="69" t="s">
        <v>1937</v>
      </c>
      <c r="E6742" s="69" t="s">
        <v>2047</v>
      </c>
      <c r="F6742" s="69">
        <v>1917</v>
      </c>
      <c r="G6742" s="69" t="s">
        <v>1939</v>
      </c>
      <c r="O6742" s="73"/>
      <c r="P6742" s="73"/>
    </row>
    <row r="6743" spans="1:34" ht="14.4">
      <c r="A6743" s="27" t="str">
        <f>VLOOKUP(C6743,'user list'!A:B,2,0)</f>
        <v>MDAD</v>
      </c>
      <c r="B6743" s="172">
        <v>45813.451643518521</v>
      </c>
      <c r="C6743" s="69" t="s">
        <v>223</v>
      </c>
      <c r="D6743" s="69" t="s">
        <v>1937</v>
      </c>
      <c r="E6743" s="69" t="s">
        <v>2047</v>
      </c>
      <c r="F6743" s="69">
        <v>1917</v>
      </c>
      <c r="G6743" s="69" t="s">
        <v>1949</v>
      </c>
      <c r="O6743" s="73"/>
      <c r="P6743" s="73"/>
    </row>
    <row r="6744" spans="1:34" ht="14.4">
      <c r="A6744" s="27" t="str">
        <f>VLOOKUP(C6744,'user list'!A:B,2,0)</f>
        <v>QCTD</v>
      </c>
      <c r="B6744" s="172">
        <v>45813.451689814814</v>
      </c>
      <c r="C6744" s="69" t="s">
        <v>269</v>
      </c>
      <c r="D6744" s="69" t="s">
        <v>1937</v>
      </c>
      <c r="E6744" s="69" t="s">
        <v>2556</v>
      </c>
      <c r="F6744" s="69">
        <v>1916</v>
      </c>
      <c r="G6744" s="69" t="s">
        <v>1939</v>
      </c>
      <c r="AE6744" s="74"/>
      <c r="AH6744" s="74"/>
    </row>
    <row r="6745" spans="1:34" ht="14.4">
      <c r="A6745" s="27" t="str">
        <f>VLOOKUP(C6745,'user list'!A:B,2,0)</f>
        <v>PAISD</v>
      </c>
      <c r="B6745" s="172">
        <v>45813.451770833337</v>
      </c>
      <c r="C6745" s="69" t="s">
        <v>256</v>
      </c>
      <c r="D6745" s="69" t="s">
        <v>1937</v>
      </c>
      <c r="E6745" s="69" t="s">
        <v>2556</v>
      </c>
      <c r="F6745" s="69">
        <v>1916</v>
      </c>
      <c r="G6745" s="69" t="s">
        <v>1939</v>
      </c>
      <c r="M6745" s="73"/>
      <c r="N6745" s="73"/>
    </row>
    <row r="6746" spans="1:34" ht="14.4">
      <c r="A6746" s="27" t="str">
        <f>VLOOKUP(C6746,'user list'!A:B,2,0)</f>
        <v>DOE</v>
      </c>
      <c r="B6746" s="172">
        <v>45813.451817129629</v>
      </c>
      <c r="C6746" s="69" t="s">
        <v>212</v>
      </c>
      <c r="D6746" s="69" t="s">
        <v>1937</v>
      </c>
      <c r="E6746" s="69" t="s">
        <v>2557</v>
      </c>
      <c r="F6746" s="69">
        <v>1918</v>
      </c>
      <c r="G6746" s="69" t="s">
        <v>2440</v>
      </c>
      <c r="M6746" s="73"/>
      <c r="N6746" s="73"/>
    </row>
    <row r="6747" spans="1:34" ht="14.4">
      <c r="A6747" s="27" t="str">
        <f>VLOOKUP(C6747,'user list'!A:B,2,0)</f>
        <v>Admin</v>
      </c>
      <c r="B6747" s="172">
        <v>45813.451817129629</v>
      </c>
      <c r="C6747" s="69" t="s">
        <v>186</v>
      </c>
      <c r="D6747" s="69" t="s">
        <v>1937</v>
      </c>
      <c r="E6747" s="69" t="s">
        <v>2557</v>
      </c>
      <c r="F6747" s="69">
        <v>1918</v>
      </c>
      <c r="G6747" s="69" t="s">
        <v>1948</v>
      </c>
      <c r="R6747" s="73"/>
      <c r="S6747" s="73"/>
    </row>
    <row r="6748" spans="1:34" ht="14.4">
      <c r="A6748" s="27" t="str">
        <f>VLOOKUP(C6748,'user list'!A:B,2,0)</f>
        <v>Admin</v>
      </c>
      <c r="B6748" s="172">
        <v>45813.451828703706</v>
      </c>
      <c r="C6748" s="69" t="s">
        <v>186</v>
      </c>
      <c r="D6748" s="69" t="s">
        <v>1937</v>
      </c>
      <c r="E6748" s="69" t="s">
        <v>2557</v>
      </c>
      <c r="F6748" s="69">
        <v>1918</v>
      </c>
      <c r="G6748" s="69" t="s">
        <v>1948</v>
      </c>
      <c r="P6748" s="73"/>
      <c r="Q6748" s="73"/>
    </row>
    <row r="6749" spans="1:34" ht="14.4">
      <c r="A6749" s="27" t="str">
        <f>VLOOKUP(C6749,'user list'!A:B,2,0)</f>
        <v>Admin</v>
      </c>
      <c r="B6749" s="172">
        <v>45813.451828703706</v>
      </c>
      <c r="C6749" s="69" t="s">
        <v>186</v>
      </c>
      <c r="D6749" s="69" t="s">
        <v>1937</v>
      </c>
      <c r="E6749" s="69" t="s">
        <v>2557</v>
      </c>
      <c r="F6749" s="69">
        <v>1918</v>
      </c>
      <c r="G6749" s="69" t="s">
        <v>1948</v>
      </c>
    </row>
    <row r="6750" spans="1:34" ht="14.4">
      <c r="A6750" s="27" t="str">
        <f>VLOOKUP(C6750,'user list'!A:B,2,0)</f>
        <v>Admin</v>
      </c>
      <c r="B6750" s="172">
        <v>45813.451828703706</v>
      </c>
      <c r="C6750" s="69" t="s">
        <v>186</v>
      </c>
      <c r="D6750" s="69" t="s">
        <v>1937</v>
      </c>
      <c r="E6750" s="69" t="s">
        <v>2557</v>
      </c>
      <c r="F6750" s="69">
        <v>1918</v>
      </c>
      <c r="G6750" s="69" t="s">
        <v>1947</v>
      </c>
    </row>
    <row r="6751" spans="1:34" ht="14.4">
      <c r="A6751" s="27" t="str">
        <f>VLOOKUP(C6751,'user list'!A:B,2,0)</f>
        <v>DOE</v>
      </c>
      <c r="B6751" s="172">
        <v>45813.451990740738</v>
      </c>
      <c r="C6751" s="69" t="s">
        <v>212</v>
      </c>
      <c r="D6751" s="69" t="s">
        <v>1937</v>
      </c>
      <c r="E6751" s="69" t="s">
        <v>2556</v>
      </c>
      <c r="F6751" s="69">
        <v>1916</v>
      </c>
      <c r="G6751" s="69" t="s">
        <v>1939</v>
      </c>
      <c r="L6751" s="73"/>
      <c r="M6751" s="73"/>
    </row>
    <row r="6752" spans="1:34" ht="14.4">
      <c r="A6752" s="27" t="str">
        <f>VLOOKUP(C6752,'user list'!A:B,2,0)</f>
        <v>PAISD</v>
      </c>
      <c r="B6752" s="172">
        <v>45813.452013888891</v>
      </c>
      <c r="C6752" s="69" t="s">
        <v>256</v>
      </c>
      <c r="D6752" s="69" t="s">
        <v>1937</v>
      </c>
      <c r="E6752" s="69" t="s">
        <v>2556</v>
      </c>
      <c r="F6752" s="69">
        <v>1916</v>
      </c>
      <c r="G6752" s="69" t="s">
        <v>1947</v>
      </c>
      <c r="X6752" s="74"/>
      <c r="AA6752" s="74"/>
    </row>
    <row r="6753" spans="1:27" ht="14.4">
      <c r="A6753" s="27" t="str">
        <f>VLOOKUP(C6753,'user list'!A:B,2,0)</f>
        <v>PAISD</v>
      </c>
      <c r="B6753" s="172">
        <v>45813.452013888891</v>
      </c>
      <c r="C6753" s="69" t="s">
        <v>256</v>
      </c>
      <c r="D6753" s="69" t="s">
        <v>1937</v>
      </c>
      <c r="E6753" s="69" t="s">
        <v>2556</v>
      </c>
      <c r="F6753" s="69">
        <v>1916</v>
      </c>
      <c r="G6753" s="69" t="s">
        <v>1948</v>
      </c>
      <c r="L6753" s="73"/>
      <c r="M6753" s="73"/>
    </row>
    <row r="6754" spans="1:27" ht="14.4">
      <c r="A6754" s="27" t="str">
        <f>VLOOKUP(C6754,'user list'!A:B,2,0)</f>
        <v>PAISD</v>
      </c>
      <c r="B6754" s="172">
        <v>45813.452013888891</v>
      </c>
      <c r="C6754" s="69" t="s">
        <v>256</v>
      </c>
      <c r="D6754" s="69" t="s">
        <v>1937</v>
      </c>
      <c r="E6754" s="69" t="s">
        <v>2556</v>
      </c>
      <c r="F6754" s="69">
        <v>1916</v>
      </c>
      <c r="G6754" s="69" t="s">
        <v>1939</v>
      </c>
    </row>
    <row r="6755" spans="1:27" ht="14.4">
      <c r="A6755" s="27" t="str">
        <f>VLOOKUP(C6755,'user list'!A:B,2,0)</f>
        <v>Admin</v>
      </c>
      <c r="B6755" s="172">
        <v>45813.452013888891</v>
      </c>
      <c r="C6755" s="69" t="s">
        <v>186</v>
      </c>
      <c r="D6755" s="69" t="s">
        <v>1937</v>
      </c>
      <c r="E6755" s="69" t="s">
        <v>2556</v>
      </c>
      <c r="F6755" s="69">
        <v>1916</v>
      </c>
      <c r="G6755" s="69" t="s">
        <v>1948</v>
      </c>
    </row>
    <row r="6756" spans="1:27" ht="14.4">
      <c r="A6756" s="27" t="str">
        <f>VLOOKUP(C6756,'user list'!A:B,2,0)</f>
        <v>DOE</v>
      </c>
      <c r="B6756" s="172">
        <v>45813.452141203707</v>
      </c>
      <c r="C6756" s="69" t="s">
        <v>212</v>
      </c>
      <c r="D6756" s="69" t="s">
        <v>1937</v>
      </c>
      <c r="E6756" s="69" t="s">
        <v>2556</v>
      </c>
      <c r="F6756" s="69">
        <v>1916</v>
      </c>
      <c r="G6756" s="69" t="s">
        <v>1939</v>
      </c>
    </row>
    <row r="6757" spans="1:27" ht="14.4">
      <c r="A6757" s="27" t="str">
        <f>VLOOKUP(C6757,'user list'!A:B,2,0)</f>
        <v>DOE</v>
      </c>
      <c r="B6757" s="172">
        <v>45813.452199074076</v>
      </c>
      <c r="C6757" s="69" t="s">
        <v>212</v>
      </c>
      <c r="D6757" s="69" t="s">
        <v>1937</v>
      </c>
      <c r="E6757" s="69" t="s">
        <v>2445</v>
      </c>
      <c r="F6757" s="69">
        <v>1731</v>
      </c>
      <c r="G6757" s="69" t="s">
        <v>1939</v>
      </c>
      <c r="L6757" s="73"/>
      <c r="M6757" s="73"/>
    </row>
    <row r="6758" spans="1:27" ht="14.4">
      <c r="A6758" s="27" t="str">
        <f>VLOOKUP(C6758,'user list'!A:B,2,0)</f>
        <v>DOE</v>
      </c>
      <c r="B6758" s="172">
        <v>45813.452245370368</v>
      </c>
      <c r="C6758" s="69" t="s">
        <v>212</v>
      </c>
      <c r="D6758" s="69" t="s">
        <v>1937</v>
      </c>
      <c r="E6758" s="69" t="s">
        <v>2555</v>
      </c>
      <c r="F6758" s="69">
        <v>1915</v>
      </c>
      <c r="G6758" s="69" t="s">
        <v>1939</v>
      </c>
      <c r="L6758" s="73"/>
      <c r="M6758" s="73"/>
    </row>
    <row r="6759" spans="1:27" ht="14.4">
      <c r="A6759" s="27" t="str">
        <f>VLOOKUP(C6759,'user list'!A:B,2,0)</f>
        <v>DOE</v>
      </c>
      <c r="B6759" s="172">
        <v>45813.452337962961</v>
      </c>
      <c r="C6759" s="69" t="s">
        <v>212</v>
      </c>
      <c r="D6759" s="69" t="s">
        <v>1937</v>
      </c>
      <c r="E6759" s="69" t="s">
        <v>2556</v>
      </c>
      <c r="F6759" s="69">
        <v>1916</v>
      </c>
      <c r="G6759" s="69" t="s">
        <v>1939</v>
      </c>
      <c r="R6759" s="73"/>
      <c r="S6759" s="73"/>
    </row>
    <row r="6760" spans="1:27" ht="14.4">
      <c r="A6760" s="27" t="str">
        <f>VLOOKUP(C6760,'user list'!A:B,2,0)</f>
        <v>DOE</v>
      </c>
      <c r="B6760" s="172">
        <v>45813.452372685184</v>
      </c>
      <c r="C6760" s="69" t="s">
        <v>212</v>
      </c>
      <c r="D6760" s="69" t="s">
        <v>1937</v>
      </c>
      <c r="E6760" s="69" t="s">
        <v>2543</v>
      </c>
      <c r="F6760" s="69">
        <v>1897</v>
      </c>
      <c r="G6760" s="69" t="s">
        <v>1939</v>
      </c>
    </row>
    <row r="6761" spans="1:27" ht="14.4">
      <c r="A6761" s="27" t="str">
        <f>VLOOKUP(C6761,'user list'!A:B,2,0)</f>
        <v>DOE</v>
      </c>
      <c r="B6761" s="172">
        <v>45813.452407407407</v>
      </c>
      <c r="C6761" s="69" t="s">
        <v>212</v>
      </c>
      <c r="D6761" s="69" t="s">
        <v>1937</v>
      </c>
      <c r="E6761" s="69" t="s">
        <v>1207</v>
      </c>
      <c r="F6761" s="69">
        <v>1895</v>
      </c>
      <c r="G6761" s="69" t="s">
        <v>1939</v>
      </c>
      <c r="X6761" s="74"/>
      <c r="AA6761" s="74"/>
    </row>
    <row r="6762" spans="1:27" ht="14.4">
      <c r="A6762" s="27" t="str">
        <f>VLOOKUP(C6762,'user list'!A:B,2,0)</f>
        <v>PLEB</v>
      </c>
      <c r="B6762" s="172">
        <v>45813.452465277776</v>
      </c>
      <c r="C6762" s="69" t="s">
        <v>260</v>
      </c>
      <c r="D6762" s="69" t="s">
        <v>1937</v>
      </c>
      <c r="E6762" s="69" t="s">
        <v>2556</v>
      </c>
      <c r="F6762" s="69">
        <v>1916</v>
      </c>
      <c r="G6762" s="69" t="s">
        <v>1947</v>
      </c>
      <c r="L6762" s="73"/>
      <c r="M6762" s="73"/>
    </row>
    <row r="6763" spans="1:27" ht="14.4">
      <c r="A6763" s="27" t="str">
        <f>VLOOKUP(C6763,'user list'!A:B,2,0)</f>
        <v>PLEB</v>
      </c>
      <c r="B6763" s="172">
        <v>45813.452465277776</v>
      </c>
      <c r="C6763" s="69" t="s">
        <v>260</v>
      </c>
      <c r="D6763" s="69" t="s">
        <v>1937</v>
      </c>
      <c r="E6763" s="69" t="s">
        <v>2556</v>
      </c>
      <c r="F6763" s="69">
        <v>1916</v>
      </c>
      <c r="G6763" s="69" t="s">
        <v>1948</v>
      </c>
    </row>
    <row r="6764" spans="1:27" ht="14.4">
      <c r="A6764" s="27" t="str">
        <f>VLOOKUP(C6764,'user list'!A:B,2,0)</f>
        <v>PLEB</v>
      </c>
      <c r="B6764" s="172">
        <v>45813.452465277776</v>
      </c>
      <c r="C6764" s="69" t="s">
        <v>260</v>
      </c>
      <c r="D6764" s="69" t="s">
        <v>1937</v>
      </c>
      <c r="E6764" s="69" t="s">
        <v>2556</v>
      </c>
      <c r="F6764" s="69">
        <v>1916</v>
      </c>
      <c r="G6764" s="69" t="s">
        <v>1939</v>
      </c>
    </row>
    <row r="6765" spans="1:27" ht="14.4">
      <c r="A6765" s="27" t="str">
        <f>VLOOKUP(C6765,'user list'!A:B,2,0)</f>
        <v>QCTD</v>
      </c>
      <c r="B6765" s="172">
        <v>45813.452627314815</v>
      </c>
      <c r="C6765" s="69" t="s">
        <v>269</v>
      </c>
      <c r="D6765" s="69" t="s">
        <v>1937</v>
      </c>
      <c r="E6765" s="69" t="s">
        <v>2556</v>
      </c>
      <c r="F6765" s="69">
        <v>1916</v>
      </c>
      <c r="G6765" s="69" t="s">
        <v>1947</v>
      </c>
      <c r="L6765" s="73"/>
      <c r="M6765" s="73"/>
    </row>
    <row r="6766" spans="1:27" ht="14.4">
      <c r="A6766" s="27" t="str">
        <f>VLOOKUP(C6766,'user list'!A:B,2,0)</f>
        <v>QCTD</v>
      </c>
      <c r="B6766" s="172">
        <v>45813.452627314815</v>
      </c>
      <c r="C6766" s="69" t="s">
        <v>269</v>
      </c>
      <c r="D6766" s="69" t="s">
        <v>1937</v>
      </c>
      <c r="E6766" s="69" t="s">
        <v>2556</v>
      </c>
      <c r="F6766" s="69">
        <v>1916</v>
      </c>
      <c r="G6766" s="69" t="s">
        <v>1948</v>
      </c>
      <c r="R6766" s="73"/>
      <c r="S6766" s="73"/>
    </row>
    <row r="6767" spans="1:27" ht="14.4">
      <c r="A6767" s="27" t="str">
        <f>VLOOKUP(C6767,'user list'!A:B,2,0)</f>
        <v>QCTD</v>
      </c>
      <c r="B6767" s="172">
        <v>45813.452627314815</v>
      </c>
      <c r="C6767" s="69" t="s">
        <v>269</v>
      </c>
      <c r="D6767" s="69" t="s">
        <v>1937</v>
      </c>
      <c r="E6767" s="69" t="s">
        <v>2556</v>
      </c>
      <c r="F6767" s="69">
        <v>1916</v>
      </c>
      <c r="G6767" s="69" t="s">
        <v>1939</v>
      </c>
    </row>
    <row r="6768" spans="1:27" ht="14.4">
      <c r="A6768" s="27" t="str">
        <f>VLOOKUP(C6768,'user list'!A:B,2,0)</f>
        <v>DOE</v>
      </c>
      <c r="B6768" s="172">
        <v>45813.452719907407</v>
      </c>
      <c r="C6768" s="69" t="s">
        <v>212</v>
      </c>
      <c r="D6768" s="69" t="s">
        <v>1937</v>
      </c>
      <c r="E6768" s="69" t="s">
        <v>2556</v>
      </c>
      <c r="F6768" s="69">
        <v>1916</v>
      </c>
      <c r="G6768" s="69" t="s">
        <v>1947</v>
      </c>
    </row>
    <row r="6769" spans="1:33" ht="14.4">
      <c r="A6769" s="27" t="str">
        <f>VLOOKUP(C6769,'user list'!A:B,2,0)</f>
        <v>DOE</v>
      </c>
      <c r="B6769" s="172">
        <v>45813.452719907407</v>
      </c>
      <c r="C6769" s="69" t="s">
        <v>212</v>
      </c>
      <c r="D6769" s="69" t="s">
        <v>1937</v>
      </c>
      <c r="E6769" s="69" t="s">
        <v>2556</v>
      </c>
      <c r="F6769" s="69">
        <v>1916</v>
      </c>
      <c r="G6769" s="69" t="s">
        <v>1948</v>
      </c>
    </row>
    <row r="6770" spans="1:33" ht="14.4">
      <c r="A6770" s="27" t="str">
        <f>VLOOKUP(C6770,'user list'!A:B,2,0)</f>
        <v>DOE</v>
      </c>
      <c r="B6770" s="172">
        <v>45813.452719907407</v>
      </c>
      <c r="C6770" s="69" t="s">
        <v>212</v>
      </c>
      <c r="D6770" s="69" t="s">
        <v>1937</v>
      </c>
      <c r="E6770" s="69" t="s">
        <v>2556</v>
      </c>
      <c r="F6770" s="69">
        <v>1916</v>
      </c>
      <c r="G6770" s="69" t="s">
        <v>1939</v>
      </c>
    </row>
    <row r="6771" spans="1:33" ht="14.4">
      <c r="A6771" s="27" t="str">
        <f>VLOOKUP(C6771,'user list'!A:B,2,0)</f>
        <v>PLEB</v>
      </c>
      <c r="B6771" s="172">
        <v>45813.452719907407</v>
      </c>
      <c r="C6771" s="69" t="s">
        <v>260</v>
      </c>
      <c r="D6771" s="69" t="s">
        <v>1937</v>
      </c>
      <c r="E6771" s="69" t="s">
        <v>2556</v>
      </c>
      <c r="F6771" s="69">
        <v>1916</v>
      </c>
      <c r="G6771" s="69" t="s">
        <v>2441</v>
      </c>
      <c r="AD6771" s="74"/>
      <c r="AG6771" s="74"/>
    </row>
    <row r="6772" spans="1:33" ht="14.4">
      <c r="A6772" s="27" t="str">
        <f>VLOOKUP(C6772,'user list'!A:B,2,0)</f>
        <v>DOE</v>
      </c>
      <c r="B6772" s="172">
        <v>45813.452777777777</v>
      </c>
      <c r="C6772" s="69" t="s">
        <v>212</v>
      </c>
      <c r="D6772" s="69" t="s">
        <v>1937</v>
      </c>
      <c r="E6772" s="69" t="s">
        <v>2556</v>
      </c>
      <c r="F6772" s="69">
        <v>1916</v>
      </c>
      <c r="G6772" s="69" t="s">
        <v>1949</v>
      </c>
      <c r="L6772" s="73"/>
      <c r="M6772" s="73"/>
    </row>
    <row r="6773" spans="1:33" ht="14.4">
      <c r="A6773" s="27" t="str">
        <f>VLOOKUP(C6773,'user list'!A:B,2,0)</f>
        <v>Admin</v>
      </c>
      <c r="B6773" s="172">
        <v>45813.4530787037</v>
      </c>
      <c r="C6773" s="69" t="s">
        <v>186</v>
      </c>
      <c r="D6773" s="69" t="s">
        <v>2486</v>
      </c>
      <c r="E6773" s="69" t="s">
        <v>2495</v>
      </c>
      <c r="F6773" s="69"/>
      <c r="G6773" s="69" t="s">
        <v>2488</v>
      </c>
    </row>
    <row r="6774" spans="1:33" ht="14.4">
      <c r="A6774" s="27" t="str">
        <f>VLOOKUP(C6774,'user list'!A:B,2,0)</f>
        <v>Admin</v>
      </c>
      <c r="B6774" s="172">
        <v>45813.453912037039</v>
      </c>
      <c r="C6774" s="69" t="s">
        <v>186</v>
      </c>
      <c r="D6774" s="69" t="s">
        <v>2486</v>
      </c>
      <c r="E6774" s="69" t="s">
        <v>2495</v>
      </c>
      <c r="F6774" s="69"/>
      <c r="G6774" s="69" t="s">
        <v>2488</v>
      </c>
      <c r="O6774" s="73"/>
      <c r="P6774" s="73"/>
    </row>
    <row r="6775" spans="1:33" ht="14.4">
      <c r="A6775" s="27" t="str">
        <f>VLOOKUP(C6775,'user list'!A:B,2,0)</f>
        <v>DOE</v>
      </c>
      <c r="B6775" s="172">
        <v>45813.453993055555</v>
      </c>
      <c r="C6775" s="69" t="s">
        <v>212</v>
      </c>
      <c r="D6775" s="69" t="s">
        <v>1937</v>
      </c>
      <c r="E6775" s="69" t="s">
        <v>2548</v>
      </c>
      <c r="F6775" s="69">
        <v>1905</v>
      </c>
      <c r="G6775" s="69" t="s">
        <v>1939</v>
      </c>
      <c r="O6775" s="73"/>
      <c r="P6775" s="73"/>
    </row>
    <row r="6776" spans="1:33" ht="14.4">
      <c r="A6776" s="27" t="str">
        <f>VLOOKUP(C6776,'user list'!A:B,2,0)</f>
        <v>DOE</v>
      </c>
      <c r="B6776" s="172">
        <v>45813.454074074078</v>
      </c>
      <c r="C6776" s="69" t="s">
        <v>212</v>
      </c>
      <c r="D6776" s="69" t="s">
        <v>1937</v>
      </c>
      <c r="E6776" s="69" t="s">
        <v>2556</v>
      </c>
      <c r="F6776" s="69">
        <v>1916</v>
      </c>
      <c r="G6776" s="69" t="s">
        <v>1939</v>
      </c>
    </row>
    <row r="6777" spans="1:33" ht="14.4">
      <c r="A6777" s="27" t="str">
        <f>VLOOKUP(C6777,'user list'!A:B,2,0)</f>
        <v>DOE</v>
      </c>
      <c r="B6777" s="172">
        <v>45813.454108796293</v>
      </c>
      <c r="C6777" s="69" t="s">
        <v>212</v>
      </c>
      <c r="D6777" s="69" t="s">
        <v>1937</v>
      </c>
      <c r="E6777" s="69" t="s">
        <v>2557</v>
      </c>
      <c r="F6777" s="69">
        <v>1918</v>
      </c>
      <c r="G6777" s="69" t="s">
        <v>1939</v>
      </c>
    </row>
    <row r="6778" spans="1:33" ht="14.4">
      <c r="A6778" s="27" t="str">
        <f>VLOOKUP(C6778,'user list'!A:B,2,0)</f>
        <v>Admin</v>
      </c>
      <c r="B6778" s="172">
        <v>45813.454189814816</v>
      </c>
      <c r="C6778" s="69" t="s">
        <v>186</v>
      </c>
      <c r="D6778" s="69" t="s">
        <v>1937</v>
      </c>
      <c r="E6778" s="69" t="s">
        <v>2556</v>
      </c>
      <c r="F6778" s="69">
        <v>1916</v>
      </c>
      <c r="G6778" s="69" t="s">
        <v>1948</v>
      </c>
    </row>
    <row r="6779" spans="1:33" ht="14.4">
      <c r="A6779" s="27" t="str">
        <f>VLOOKUP(C6779,'user list'!A:B,2,0)</f>
        <v>Admin</v>
      </c>
      <c r="B6779" s="172">
        <v>45813.454675925925</v>
      </c>
      <c r="C6779" s="69" t="s">
        <v>186</v>
      </c>
      <c r="D6779" s="69" t="s">
        <v>2486</v>
      </c>
      <c r="E6779" s="69" t="s">
        <v>2495</v>
      </c>
      <c r="F6779" s="69"/>
      <c r="G6779" s="69" t="s">
        <v>2488</v>
      </c>
    </row>
    <row r="6780" spans="1:33" ht="14.4">
      <c r="A6780" s="27" t="str">
        <f>VLOOKUP(C6780,'user list'!A:B,2,0)</f>
        <v>Admin</v>
      </c>
      <c r="B6780" s="172">
        <v>45813.455196759256</v>
      </c>
      <c r="C6780" s="69" t="s">
        <v>186</v>
      </c>
      <c r="D6780" s="69" t="s">
        <v>2486</v>
      </c>
      <c r="E6780" s="69" t="s">
        <v>2495</v>
      </c>
      <c r="F6780" s="69"/>
      <c r="G6780" s="69" t="s">
        <v>2488</v>
      </c>
    </row>
    <row r="6781" spans="1:33" ht="14.4">
      <c r="A6781" s="27" t="str">
        <f>VLOOKUP(C6781,'user list'!A:B,2,0)</f>
        <v>MDAD</v>
      </c>
      <c r="B6781" s="172">
        <v>45813.455636574072</v>
      </c>
      <c r="C6781" s="69" t="s">
        <v>223</v>
      </c>
      <c r="D6781" s="69" t="s">
        <v>1937</v>
      </c>
      <c r="E6781" s="69" t="s">
        <v>2556</v>
      </c>
      <c r="F6781" s="69">
        <v>1916</v>
      </c>
      <c r="G6781" s="69" t="s">
        <v>1939</v>
      </c>
    </row>
    <row r="6782" spans="1:33" ht="14.4">
      <c r="A6782" s="27" t="str">
        <f>VLOOKUP(C6782,'user list'!A:B,2,0)</f>
        <v>Admin</v>
      </c>
      <c r="B6782" s="172">
        <v>45813.455763888887</v>
      </c>
      <c r="C6782" s="69" t="s">
        <v>186</v>
      </c>
      <c r="D6782" s="69" t="s">
        <v>2486</v>
      </c>
      <c r="E6782" s="69" t="s">
        <v>2495</v>
      </c>
      <c r="F6782" s="69"/>
      <c r="G6782" s="69" t="s">
        <v>2488</v>
      </c>
    </row>
    <row r="6783" spans="1:33" ht="14.4">
      <c r="A6783" s="27" t="str">
        <f>VLOOKUP(C6783,'user list'!A:B,2,0)</f>
        <v>MDAD</v>
      </c>
      <c r="B6783" s="172">
        <v>45813.455914351849</v>
      </c>
      <c r="C6783" s="69" t="s">
        <v>223</v>
      </c>
      <c r="D6783" s="69" t="s">
        <v>1937</v>
      </c>
      <c r="E6783" s="69" t="s">
        <v>2556</v>
      </c>
      <c r="F6783" s="69">
        <v>1916</v>
      </c>
      <c r="G6783" s="69" t="s">
        <v>1947</v>
      </c>
    </row>
    <row r="6784" spans="1:33" ht="14.4">
      <c r="A6784" s="27" t="str">
        <f>VLOOKUP(C6784,'user list'!A:B,2,0)</f>
        <v>MDAD</v>
      </c>
      <c r="B6784" s="172">
        <v>45813.455914351849</v>
      </c>
      <c r="C6784" s="69" t="s">
        <v>223</v>
      </c>
      <c r="D6784" s="69" t="s">
        <v>1937</v>
      </c>
      <c r="E6784" s="69" t="s">
        <v>2556</v>
      </c>
      <c r="F6784" s="69">
        <v>1916</v>
      </c>
      <c r="G6784" s="69" t="s">
        <v>1948</v>
      </c>
    </row>
    <row r="6785" spans="1:24" ht="14.4">
      <c r="A6785" s="27" t="str">
        <f>VLOOKUP(C6785,'user list'!A:B,2,0)</f>
        <v>MDAD</v>
      </c>
      <c r="B6785" s="172">
        <v>45813.455914351849</v>
      </c>
      <c r="C6785" s="69" t="s">
        <v>223</v>
      </c>
      <c r="D6785" s="69" t="s">
        <v>1937</v>
      </c>
      <c r="E6785" s="69" t="s">
        <v>2556</v>
      </c>
      <c r="F6785" s="69">
        <v>1916</v>
      </c>
      <c r="G6785" s="69" t="s">
        <v>1939</v>
      </c>
    </row>
    <row r="6786" spans="1:24" ht="14.4">
      <c r="A6786" s="27" t="str">
        <f>VLOOKUP(C6786,'user list'!A:B,2,0)</f>
        <v>Admin</v>
      </c>
      <c r="B6786" s="172">
        <v>45813.455925925926</v>
      </c>
      <c r="C6786" s="69" t="s">
        <v>186</v>
      </c>
      <c r="D6786" s="69" t="s">
        <v>1937</v>
      </c>
      <c r="E6786" s="69" t="s">
        <v>2556</v>
      </c>
      <c r="F6786" s="69">
        <v>1916</v>
      </c>
      <c r="G6786" s="69" t="s">
        <v>1948</v>
      </c>
    </row>
    <row r="6787" spans="1:24" ht="14.4">
      <c r="A6787" s="27" t="str">
        <f>VLOOKUP(C6787,'user list'!A:B,2,0)</f>
        <v>BCRD</v>
      </c>
      <c r="B6787" s="172">
        <v>45813.456041666665</v>
      </c>
      <c r="C6787" s="69" t="s">
        <v>192</v>
      </c>
      <c r="D6787" s="69" t="s">
        <v>1937</v>
      </c>
      <c r="E6787" s="69" t="s">
        <v>2542</v>
      </c>
      <c r="F6787" s="69">
        <v>1896</v>
      </c>
      <c r="G6787" s="69" t="s">
        <v>1939</v>
      </c>
    </row>
    <row r="6788" spans="1:24" ht="14.4">
      <c r="A6788" s="27" t="str">
        <f>VLOOKUP(C6788,'user list'!A:B,2,0)</f>
        <v>BCRD</v>
      </c>
      <c r="B6788" s="172">
        <v>45813.456145833334</v>
      </c>
      <c r="C6788" s="69" t="s">
        <v>192</v>
      </c>
      <c r="D6788" s="69" t="s">
        <v>1937</v>
      </c>
      <c r="E6788" s="69" t="s">
        <v>2556</v>
      </c>
      <c r="F6788" s="69">
        <v>1916</v>
      </c>
      <c r="G6788" s="69" t="s">
        <v>1939</v>
      </c>
      <c r="U6788" s="74"/>
      <c r="X6788" s="74"/>
    </row>
    <row r="6789" spans="1:24" ht="14.4">
      <c r="A6789" s="27" t="str">
        <f>VLOOKUP(C6789,'user list'!A:B,2,0)</f>
        <v>Admin</v>
      </c>
      <c r="B6789" s="172">
        <v>45813.456145833334</v>
      </c>
      <c r="C6789" s="69" t="s">
        <v>186</v>
      </c>
      <c r="D6789" s="69" t="s">
        <v>2486</v>
      </c>
      <c r="E6789" s="69" t="s">
        <v>2495</v>
      </c>
      <c r="F6789" s="69"/>
      <c r="G6789" s="69" t="s">
        <v>2488</v>
      </c>
      <c r="L6789" s="73"/>
      <c r="M6789" s="73"/>
    </row>
    <row r="6790" spans="1:24" ht="14.4">
      <c r="A6790" s="27" t="str">
        <f>VLOOKUP(C6790,'user list'!A:B,2,0)</f>
        <v>BCRD</v>
      </c>
      <c r="B6790" s="172">
        <v>45813.456307870372</v>
      </c>
      <c r="C6790" s="69" t="s">
        <v>192</v>
      </c>
      <c r="D6790" s="69" t="s">
        <v>1937</v>
      </c>
      <c r="E6790" s="69" t="s">
        <v>2534</v>
      </c>
      <c r="F6790" s="69">
        <v>1881</v>
      </c>
      <c r="G6790" s="69" t="s">
        <v>1939</v>
      </c>
      <c r="L6790" s="73"/>
      <c r="M6790" s="73"/>
    </row>
    <row r="6791" spans="1:24" ht="14.4">
      <c r="A6791" s="27" t="str">
        <f>VLOOKUP(C6791,'user list'!A:B,2,0)</f>
        <v>MDAD</v>
      </c>
      <c r="B6791" s="172">
        <v>45813.456435185188</v>
      </c>
      <c r="C6791" s="69" t="s">
        <v>223</v>
      </c>
      <c r="D6791" s="69" t="s">
        <v>1937</v>
      </c>
      <c r="E6791" s="69" t="s">
        <v>2534</v>
      </c>
      <c r="F6791" s="69">
        <v>1881</v>
      </c>
      <c r="G6791" s="69" t="s">
        <v>1939</v>
      </c>
      <c r="R6791" s="73"/>
      <c r="S6791" s="73"/>
    </row>
    <row r="6792" spans="1:24" ht="14.4">
      <c r="A6792" s="27" t="str">
        <f>VLOOKUP(C6792,'user list'!A:B,2,0)</f>
        <v>LEDIPO</v>
      </c>
      <c r="B6792" s="172">
        <v>45813.456516203703</v>
      </c>
      <c r="C6792" s="69" t="s">
        <v>222</v>
      </c>
      <c r="D6792" s="69" t="s">
        <v>1937</v>
      </c>
      <c r="E6792" s="69" t="s">
        <v>2550</v>
      </c>
      <c r="F6792" s="69">
        <v>1908</v>
      </c>
      <c r="G6792" s="69" t="s">
        <v>1939</v>
      </c>
    </row>
    <row r="6793" spans="1:24" ht="14.4">
      <c r="A6793" s="27" t="str">
        <f>VLOOKUP(C6793,'user list'!A:B,2,0)</f>
        <v>LEDIPO</v>
      </c>
      <c r="B6793" s="172">
        <v>45813.456562500003</v>
      </c>
      <c r="C6793" s="69" t="s">
        <v>222</v>
      </c>
      <c r="D6793" s="69" t="s">
        <v>1937</v>
      </c>
      <c r="E6793" s="69" t="s">
        <v>2556</v>
      </c>
      <c r="F6793" s="69">
        <v>1916</v>
      </c>
      <c r="G6793" s="69" t="s">
        <v>1939</v>
      </c>
    </row>
    <row r="6794" spans="1:24" ht="14.4">
      <c r="A6794" s="27" t="str">
        <f>VLOOKUP(C6794,'user list'!A:B,2,0)</f>
        <v>BCRD</v>
      </c>
      <c r="B6794" s="172">
        <v>45813.456597222219</v>
      </c>
      <c r="C6794" s="69" t="s">
        <v>192</v>
      </c>
      <c r="D6794" s="69" t="s">
        <v>1937</v>
      </c>
      <c r="E6794" s="69" t="s">
        <v>2534</v>
      </c>
      <c r="F6794" s="69">
        <v>1881</v>
      </c>
      <c r="G6794" s="69" t="s">
        <v>1949</v>
      </c>
      <c r="U6794" s="74"/>
      <c r="X6794" s="74"/>
    </row>
    <row r="6795" spans="1:24" ht="14.4">
      <c r="A6795" s="27" t="str">
        <f>VLOOKUP(C6795,'user list'!A:B,2,0)</f>
        <v>BCRD</v>
      </c>
      <c r="B6795" s="172">
        <v>45813.456747685188</v>
      </c>
      <c r="C6795" s="69" t="s">
        <v>192</v>
      </c>
      <c r="D6795" s="69" t="s">
        <v>1937</v>
      </c>
      <c r="E6795" s="69" t="s">
        <v>2534</v>
      </c>
      <c r="F6795" s="69">
        <v>1881</v>
      </c>
      <c r="G6795" s="69" t="s">
        <v>1949</v>
      </c>
      <c r="L6795" s="73"/>
      <c r="M6795" s="73"/>
    </row>
    <row r="6796" spans="1:24" ht="14.4">
      <c r="A6796" s="27" t="str">
        <f>VLOOKUP(C6796,'user list'!A:B,2,0)</f>
        <v>Admin</v>
      </c>
      <c r="B6796" s="172">
        <v>45813.456759259258</v>
      </c>
      <c r="C6796" s="69" t="s">
        <v>186</v>
      </c>
      <c r="D6796" s="69" t="s">
        <v>2486</v>
      </c>
      <c r="E6796" s="69" t="s">
        <v>2495</v>
      </c>
      <c r="F6796" s="69"/>
      <c r="G6796" s="69" t="s">
        <v>2488</v>
      </c>
      <c r="L6796" s="73"/>
      <c r="M6796" s="73"/>
    </row>
    <row r="6797" spans="1:24" ht="14.4">
      <c r="A6797" s="27" t="str">
        <f>VLOOKUP(C6797,'user list'!A:B,2,0)</f>
        <v>BCRD</v>
      </c>
      <c r="B6797" s="172">
        <v>45813.457002314812</v>
      </c>
      <c r="C6797" s="69" t="s">
        <v>192</v>
      </c>
      <c r="D6797" s="69" t="s">
        <v>1937</v>
      </c>
      <c r="E6797" s="69" t="s">
        <v>2556</v>
      </c>
      <c r="F6797" s="69">
        <v>1916</v>
      </c>
      <c r="G6797" s="69" t="s">
        <v>1939</v>
      </c>
      <c r="R6797" s="73"/>
      <c r="S6797" s="73"/>
    </row>
    <row r="6798" spans="1:24" ht="14.4">
      <c r="A6798" s="27" t="str">
        <f>VLOOKUP(C6798,'user list'!A:B,2,0)</f>
        <v>BCRD</v>
      </c>
      <c r="B6798" s="172">
        <v>45813.457037037035</v>
      </c>
      <c r="C6798" s="69" t="s">
        <v>192</v>
      </c>
      <c r="D6798" s="69" t="s">
        <v>1937</v>
      </c>
      <c r="E6798" s="69" t="s">
        <v>2534</v>
      </c>
      <c r="F6798" s="69">
        <v>1881</v>
      </c>
      <c r="G6798" s="69" t="s">
        <v>1939</v>
      </c>
    </row>
    <row r="6799" spans="1:24" ht="14.4">
      <c r="A6799" s="27" t="str">
        <f>VLOOKUP(C6799,'user list'!A:B,2,0)</f>
        <v>DOE</v>
      </c>
      <c r="B6799" s="172">
        <v>45813.457071759258</v>
      </c>
      <c r="C6799" s="69" t="s">
        <v>212</v>
      </c>
      <c r="D6799" s="69" t="s">
        <v>1937</v>
      </c>
      <c r="E6799" s="69" t="s">
        <v>2450</v>
      </c>
      <c r="F6799" s="69">
        <v>1740</v>
      </c>
      <c r="G6799" s="69" t="s">
        <v>1939</v>
      </c>
    </row>
    <row r="6800" spans="1:24" ht="14.4">
      <c r="A6800" s="27" t="str">
        <f>VLOOKUP(C6800,'user list'!A:B,2,0)</f>
        <v>DOE</v>
      </c>
      <c r="B6800" s="172">
        <v>45813.457083333335</v>
      </c>
      <c r="C6800" s="69" t="s">
        <v>212</v>
      </c>
      <c r="D6800" s="69" t="s">
        <v>1937</v>
      </c>
      <c r="E6800" s="69">
        <v>1758</v>
      </c>
      <c r="F6800" s="69">
        <v>1758</v>
      </c>
      <c r="G6800" s="69" t="s">
        <v>1939</v>
      </c>
    </row>
    <row r="6801" spans="1:24" ht="14.4">
      <c r="A6801" s="27" t="str">
        <f>VLOOKUP(C6801,'user list'!A:B,2,0)</f>
        <v>DOE</v>
      </c>
      <c r="B6801" s="172">
        <v>45813.457083333335</v>
      </c>
      <c r="C6801" s="69" t="s">
        <v>212</v>
      </c>
      <c r="D6801" s="69" t="s">
        <v>1937</v>
      </c>
      <c r="E6801" s="69">
        <v>1758</v>
      </c>
      <c r="F6801" s="69">
        <v>1758</v>
      </c>
      <c r="G6801" s="69" t="s">
        <v>1939</v>
      </c>
    </row>
    <row r="6802" spans="1:24" ht="14.4">
      <c r="A6802" s="27" t="str">
        <f>VLOOKUP(C6802,'user list'!A:B,2,0)</f>
        <v>DOE</v>
      </c>
      <c r="B6802" s="172">
        <v>45813.457118055558</v>
      </c>
      <c r="C6802" s="69" t="s">
        <v>212</v>
      </c>
      <c r="D6802" s="69" t="s">
        <v>1937</v>
      </c>
      <c r="E6802" s="69" t="s">
        <v>2471</v>
      </c>
      <c r="F6802" s="69">
        <v>1782</v>
      </c>
      <c r="G6802" s="69" t="s">
        <v>1939</v>
      </c>
      <c r="U6802" s="74"/>
      <c r="X6802" s="74"/>
    </row>
    <row r="6803" spans="1:24" ht="14.4">
      <c r="A6803" s="27" t="str">
        <f>VLOOKUP(C6803,'user list'!A:B,2,0)</f>
        <v>BCRD</v>
      </c>
      <c r="B6803" s="172">
        <v>45813.457268518519</v>
      </c>
      <c r="C6803" s="69" t="s">
        <v>192</v>
      </c>
      <c r="D6803" s="69" t="s">
        <v>1937</v>
      </c>
      <c r="E6803" s="69" t="s">
        <v>2556</v>
      </c>
      <c r="F6803" s="69">
        <v>1916</v>
      </c>
      <c r="G6803" s="69" t="s">
        <v>1939</v>
      </c>
      <c r="L6803" s="73"/>
      <c r="M6803" s="73"/>
    </row>
    <row r="6804" spans="1:24" ht="14.4">
      <c r="A6804" s="27" t="str">
        <f>VLOOKUP(C6804,'user list'!A:B,2,0)</f>
        <v>DOE</v>
      </c>
      <c r="B6804" s="172">
        <v>45813.457719907405</v>
      </c>
      <c r="C6804" s="69" t="s">
        <v>212</v>
      </c>
      <c r="D6804" s="69" t="s">
        <v>1937</v>
      </c>
      <c r="E6804" s="69" t="s">
        <v>2543</v>
      </c>
      <c r="F6804" s="69">
        <v>1897</v>
      </c>
      <c r="G6804" s="69" t="s">
        <v>1939</v>
      </c>
      <c r="L6804" s="73"/>
      <c r="M6804" s="73"/>
    </row>
    <row r="6805" spans="1:24" ht="14.4">
      <c r="A6805" s="27" t="str">
        <f>VLOOKUP(C6805,'user list'!A:B,2,0)</f>
        <v>BCRD</v>
      </c>
      <c r="B6805" s="172">
        <v>45813.457835648151</v>
      </c>
      <c r="C6805" s="69" t="s">
        <v>192</v>
      </c>
      <c r="D6805" s="69" t="s">
        <v>1937</v>
      </c>
      <c r="E6805" s="69" t="s">
        <v>2556</v>
      </c>
      <c r="F6805" s="69">
        <v>1916</v>
      </c>
      <c r="G6805" s="69" t="s">
        <v>1939</v>
      </c>
      <c r="R6805" s="73"/>
      <c r="S6805" s="73"/>
    </row>
    <row r="6806" spans="1:24" ht="14.4">
      <c r="A6806" s="27" t="str">
        <f>VLOOKUP(C6806,'user list'!A:B,2,0)</f>
        <v>BCRD</v>
      </c>
      <c r="B6806" s="172">
        <v>45813.458333333336</v>
      </c>
      <c r="C6806" s="69" t="s">
        <v>192</v>
      </c>
      <c r="D6806" s="69" t="s">
        <v>1937</v>
      </c>
      <c r="E6806" s="69" t="s">
        <v>2556</v>
      </c>
      <c r="F6806" s="69">
        <v>1916</v>
      </c>
      <c r="G6806" s="69" t="s">
        <v>1947</v>
      </c>
    </row>
    <row r="6807" spans="1:24" ht="14.4">
      <c r="A6807" s="27" t="str">
        <f>VLOOKUP(C6807,'user list'!A:B,2,0)</f>
        <v>BCRD</v>
      </c>
      <c r="B6807" s="172">
        <v>45813.458333333336</v>
      </c>
      <c r="C6807" s="69" t="s">
        <v>192</v>
      </c>
      <c r="D6807" s="69" t="s">
        <v>1937</v>
      </c>
      <c r="E6807" s="69" t="s">
        <v>2556</v>
      </c>
      <c r="F6807" s="69">
        <v>1916</v>
      </c>
      <c r="G6807" s="69" t="s">
        <v>1948</v>
      </c>
    </row>
    <row r="6808" spans="1:24" ht="14.4">
      <c r="A6808" s="27" t="str">
        <f>VLOOKUP(C6808,'user list'!A:B,2,0)</f>
        <v>BCRD</v>
      </c>
      <c r="B6808" s="172">
        <v>45813.458333333336</v>
      </c>
      <c r="C6808" s="69" t="s">
        <v>192</v>
      </c>
      <c r="D6808" s="69" t="s">
        <v>1937</v>
      </c>
      <c r="E6808" s="69" t="s">
        <v>2556</v>
      </c>
      <c r="F6808" s="69">
        <v>1916</v>
      </c>
      <c r="G6808" s="69" t="s">
        <v>1939</v>
      </c>
      <c r="U6808" s="74"/>
      <c r="X6808" s="74"/>
    </row>
    <row r="6809" spans="1:24" ht="14.4">
      <c r="A6809" s="27" t="str">
        <f>VLOOKUP(C6809,'user list'!A:B,2,0)</f>
        <v>Admin</v>
      </c>
      <c r="B6809" s="172">
        <v>45813.458344907405</v>
      </c>
      <c r="C6809" s="69" t="s">
        <v>186</v>
      </c>
      <c r="D6809" s="69" t="s">
        <v>1937</v>
      </c>
      <c r="E6809" s="69" t="s">
        <v>2556</v>
      </c>
      <c r="F6809" s="69">
        <v>1916</v>
      </c>
      <c r="G6809" s="69" t="s">
        <v>1948</v>
      </c>
      <c r="L6809" s="73"/>
      <c r="M6809" s="73"/>
    </row>
    <row r="6810" spans="1:24" ht="14.4">
      <c r="A6810" s="27" t="str">
        <f>VLOOKUP(C6810,'user list'!A:B,2,0)</f>
        <v>BCRD</v>
      </c>
      <c r="B6810" s="172">
        <v>45813.458483796298</v>
      </c>
      <c r="C6810" s="69" t="s">
        <v>192</v>
      </c>
      <c r="D6810" s="69" t="s">
        <v>1937</v>
      </c>
      <c r="E6810" s="69" t="s">
        <v>2556</v>
      </c>
      <c r="F6810" s="69">
        <v>1916</v>
      </c>
      <c r="G6810" s="69" t="s">
        <v>1939</v>
      </c>
      <c r="L6810" s="73"/>
      <c r="M6810" s="73"/>
    </row>
    <row r="6811" spans="1:24" ht="14.4">
      <c r="A6811" s="27" t="str">
        <f>VLOOKUP(C6811,'user list'!A:B,2,0)</f>
        <v>BCRD</v>
      </c>
      <c r="B6811" s="172">
        <v>45813.45857638889</v>
      </c>
      <c r="C6811" s="69" t="s">
        <v>192</v>
      </c>
      <c r="D6811" s="69" t="s">
        <v>1937</v>
      </c>
      <c r="E6811" s="69" t="s">
        <v>2534</v>
      </c>
      <c r="F6811" s="69">
        <v>1881</v>
      </c>
      <c r="G6811" s="69" t="s">
        <v>1939</v>
      </c>
      <c r="R6811" s="73"/>
      <c r="S6811" s="73"/>
    </row>
    <row r="6812" spans="1:24" ht="14.4">
      <c r="A6812" s="27" t="str">
        <f>VLOOKUP(C6812,'user list'!A:B,2,0)</f>
        <v>BCRD</v>
      </c>
      <c r="B6812" s="172">
        <v>45813.458599537036</v>
      </c>
      <c r="C6812" s="69" t="s">
        <v>192</v>
      </c>
      <c r="D6812" s="69" t="s">
        <v>1937</v>
      </c>
      <c r="E6812" s="69" t="s">
        <v>2483</v>
      </c>
      <c r="F6812" s="69">
        <v>1805</v>
      </c>
      <c r="G6812" s="69" t="s">
        <v>1939</v>
      </c>
    </row>
    <row r="6813" spans="1:24" ht="14.4">
      <c r="A6813" s="27" t="str">
        <f>VLOOKUP(C6813,'user list'!A:B,2,0)</f>
        <v>DOE</v>
      </c>
      <c r="B6813" s="172">
        <v>45813.458807870367</v>
      </c>
      <c r="C6813" s="69" t="s">
        <v>212</v>
      </c>
      <c r="D6813" s="69" t="s">
        <v>1937</v>
      </c>
      <c r="E6813" s="69" t="s">
        <v>2556</v>
      </c>
      <c r="F6813" s="69">
        <v>1916</v>
      </c>
      <c r="G6813" s="69" t="s">
        <v>1939</v>
      </c>
    </row>
    <row r="6814" spans="1:24" ht="14.4">
      <c r="A6814" s="27" t="str">
        <f>VLOOKUP(C6814,'user list'!A:B,2,0)</f>
        <v>PLEB</v>
      </c>
      <c r="B6814" s="172">
        <v>45813.459537037037</v>
      </c>
      <c r="C6814" s="69" t="s">
        <v>260</v>
      </c>
      <c r="D6814" s="69" t="s">
        <v>1937</v>
      </c>
      <c r="E6814" s="69" t="s">
        <v>2556</v>
      </c>
      <c r="F6814" s="69">
        <v>1916</v>
      </c>
      <c r="G6814" s="69" t="s">
        <v>1939</v>
      </c>
    </row>
    <row r="6815" spans="1:24" ht="14.4">
      <c r="A6815" s="27" t="str">
        <f>VLOOKUP(C6815,'user list'!A:B,2,0)</f>
        <v>BCRD</v>
      </c>
      <c r="B6815" s="172">
        <v>45813.459733796299</v>
      </c>
      <c r="C6815" s="69" t="s">
        <v>192</v>
      </c>
      <c r="D6815" s="69" t="s">
        <v>1937</v>
      </c>
      <c r="E6815" s="69" t="s">
        <v>2542</v>
      </c>
      <c r="F6815" s="69">
        <v>1896</v>
      </c>
      <c r="G6815" s="69" t="s">
        <v>1939</v>
      </c>
    </row>
    <row r="6816" spans="1:24" ht="14.4">
      <c r="A6816" s="27" t="str">
        <f>VLOOKUP(C6816,'user list'!A:B,2,0)</f>
        <v>BCRD</v>
      </c>
      <c r="B6816" s="172">
        <v>45813.459872685184</v>
      </c>
      <c r="C6816" s="69" t="s">
        <v>192</v>
      </c>
      <c r="D6816" s="69" t="s">
        <v>1937</v>
      </c>
      <c r="E6816" s="69" t="s">
        <v>2542</v>
      </c>
      <c r="F6816" s="69">
        <v>1896</v>
      </c>
      <c r="G6816" s="69" t="s">
        <v>1947</v>
      </c>
    </row>
    <row r="6817" spans="1:27" ht="14.4">
      <c r="A6817" s="27" t="str">
        <f>VLOOKUP(C6817,'user list'!A:B,2,0)</f>
        <v>BCRD</v>
      </c>
      <c r="B6817" s="172">
        <v>45813.459872685184</v>
      </c>
      <c r="C6817" s="69" t="s">
        <v>192</v>
      </c>
      <c r="D6817" s="69" t="s">
        <v>1937</v>
      </c>
      <c r="E6817" s="69" t="s">
        <v>2542</v>
      </c>
      <c r="F6817" s="69">
        <v>1896</v>
      </c>
      <c r="G6817" s="69" t="s">
        <v>1948</v>
      </c>
    </row>
    <row r="6818" spans="1:27" ht="14.4">
      <c r="A6818" s="27" t="str">
        <f>VLOOKUP(C6818,'user list'!A:B,2,0)</f>
        <v>BCRD</v>
      </c>
      <c r="B6818" s="172">
        <v>45813.459872685184</v>
      </c>
      <c r="C6818" s="69" t="s">
        <v>192</v>
      </c>
      <c r="D6818" s="69" t="s">
        <v>1937</v>
      </c>
      <c r="E6818" s="69" t="s">
        <v>2542</v>
      </c>
      <c r="F6818" s="69">
        <v>1896</v>
      </c>
      <c r="G6818" s="69" t="s">
        <v>1939</v>
      </c>
    </row>
    <row r="6819" spans="1:27" ht="14.4">
      <c r="A6819" s="27" t="str">
        <f>VLOOKUP(C6819,'user list'!A:B,2,0)</f>
        <v>Admin</v>
      </c>
      <c r="B6819" s="172">
        <v>45813.459872685184</v>
      </c>
      <c r="C6819" s="69" t="s">
        <v>186</v>
      </c>
      <c r="D6819" s="69" t="s">
        <v>1937</v>
      </c>
      <c r="E6819" s="69" t="s">
        <v>2542</v>
      </c>
      <c r="F6819" s="69">
        <v>1896</v>
      </c>
      <c r="G6819" s="69" t="s">
        <v>1948</v>
      </c>
    </row>
    <row r="6820" spans="1:27" ht="14.4">
      <c r="A6820" s="27" t="str">
        <f>VLOOKUP(C6820,'user list'!A:B,2,0)</f>
        <v>BCRD</v>
      </c>
      <c r="B6820" s="172">
        <v>45813.45988425926</v>
      </c>
      <c r="C6820" s="69" t="s">
        <v>192</v>
      </c>
      <c r="D6820" s="69" t="s">
        <v>1937</v>
      </c>
      <c r="E6820" s="69" t="s">
        <v>2047</v>
      </c>
      <c r="F6820" s="69">
        <v>1735</v>
      </c>
      <c r="G6820" s="69" t="s">
        <v>1939</v>
      </c>
      <c r="X6820" s="74"/>
      <c r="AA6820" s="74"/>
    </row>
    <row r="6821" spans="1:27" ht="14.4">
      <c r="A6821" s="27" t="str">
        <f>VLOOKUP(C6821,'user list'!A:B,2,0)</f>
        <v>BCRD</v>
      </c>
      <c r="B6821" s="172">
        <v>45813.459976851853</v>
      </c>
      <c r="C6821" s="69" t="s">
        <v>192</v>
      </c>
      <c r="D6821" s="69" t="s">
        <v>1937</v>
      </c>
      <c r="E6821" s="69" t="s">
        <v>2556</v>
      </c>
      <c r="F6821" s="69">
        <v>1916</v>
      </c>
      <c r="G6821" s="69" t="s">
        <v>1939</v>
      </c>
      <c r="L6821" s="73"/>
      <c r="M6821" s="73"/>
    </row>
    <row r="6822" spans="1:27" ht="14.4">
      <c r="A6822" s="27" t="str">
        <f>VLOOKUP(C6822,'user list'!A:B,2,0)</f>
        <v>BCRD</v>
      </c>
      <c r="B6822" s="172">
        <v>45813.460150462961</v>
      </c>
      <c r="C6822" s="69" t="s">
        <v>192</v>
      </c>
      <c r="D6822" s="69" t="s">
        <v>1937</v>
      </c>
      <c r="E6822" s="69" t="s">
        <v>2556</v>
      </c>
      <c r="F6822" s="69">
        <v>1916</v>
      </c>
      <c r="G6822" s="69" t="s">
        <v>1939</v>
      </c>
    </row>
    <row r="6823" spans="1:27" ht="14.4">
      <c r="A6823" s="27" t="str">
        <f>VLOOKUP(C6823,'user list'!A:B,2,0)</f>
        <v>BCRD</v>
      </c>
      <c r="B6823" s="172">
        <v>45813.460219907407</v>
      </c>
      <c r="C6823" s="69" t="s">
        <v>192</v>
      </c>
      <c r="D6823" s="69" t="s">
        <v>1937</v>
      </c>
      <c r="E6823" s="69" t="s">
        <v>2542</v>
      </c>
      <c r="F6823" s="69">
        <v>1896</v>
      </c>
      <c r="G6823" s="69" t="s">
        <v>1939</v>
      </c>
    </row>
    <row r="6824" spans="1:27" ht="14.4">
      <c r="A6824" s="27" t="str">
        <f>VLOOKUP(C6824,'user list'!A:B,2,0)</f>
        <v>Admin</v>
      </c>
      <c r="B6824" s="172">
        <v>45813.460914351854</v>
      </c>
      <c r="C6824" s="69" t="s">
        <v>186</v>
      </c>
      <c r="D6824" s="69" t="s">
        <v>1937</v>
      </c>
      <c r="E6824" s="69" t="s">
        <v>2557</v>
      </c>
      <c r="F6824" s="69">
        <v>1918</v>
      </c>
      <c r="G6824" s="69" t="s">
        <v>1939</v>
      </c>
    </row>
    <row r="6825" spans="1:27" ht="14.4">
      <c r="A6825" s="27" t="str">
        <f>VLOOKUP(C6825,'user list'!A:B,2,0)</f>
        <v>Admin</v>
      </c>
      <c r="B6825" s="172">
        <v>45813.461215277777</v>
      </c>
      <c r="C6825" s="69" t="s">
        <v>186</v>
      </c>
      <c r="D6825" s="69" t="s">
        <v>1937</v>
      </c>
      <c r="E6825" s="69" t="s">
        <v>2047</v>
      </c>
      <c r="F6825" s="69">
        <v>1917</v>
      </c>
      <c r="G6825" s="69" t="s">
        <v>1939</v>
      </c>
      <c r="L6825" s="73"/>
      <c r="M6825" s="73"/>
    </row>
    <row r="6826" spans="1:27" ht="14.4">
      <c r="A6826" s="27" t="str">
        <f>VLOOKUP(C6826,'user list'!A:B,2,0)</f>
        <v>OCM</v>
      </c>
      <c r="B6826" s="172">
        <v>45813.461770833332</v>
      </c>
      <c r="C6826" s="69" t="s">
        <v>231</v>
      </c>
      <c r="D6826" s="69" t="s">
        <v>1937</v>
      </c>
      <c r="E6826" s="69" t="s">
        <v>2047</v>
      </c>
      <c r="F6826" s="69">
        <v>1914</v>
      </c>
      <c r="G6826" s="69" t="s">
        <v>1947</v>
      </c>
      <c r="R6826" s="73"/>
      <c r="S6826" s="73"/>
    </row>
    <row r="6827" spans="1:27" ht="14.4">
      <c r="A6827" s="27" t="str">
        <f>VLOOKUP(C6827,'user list'!A:B,2,0)</f>
        <v>OCM</v>
      </c>
      <c r="B6827" s="172">
        <v>45813.461770833332</v>
      </c>
      <c r="C6827" s="69" t="s">
        <v>231</v>
      </c>
      <c r="D6827" s="69" t="s">
        <v>1937</v>
      </c>
      <c r="E6827" s="69" t="s">
        <v>2047</v>
      </c>
      <c r="F6827" s="69">
        <v>1914</v>
      </c>
      <c r="G6827" s="69" t="s">
        <v>1948</v>
      </c>
    </row>
    <row r="6828" spans="1:27" ht="14.4">
      <c r="A6828" s="27" t="str">
        <f>VLOOKUP(C6828,'user list'!A:B,2,0)</f>
        <v>OCM</v>
      </c>
      <c r="B6828" s="172">
        <v>45813.461770833332</v>
      </c>
      <c r="C6828" s="69" t="s">
        <v>231</v>
      </c>
      <c r="D6828" s="69" t="s">
        <v>1937</v>
      </c>
      <c r="E6828" s="69" t="s">
        <v>1991</v>
      </c>
      <c r="F6828" s="69">
        <v>1903</v>
      </c>
      <c r="G6828" s="69" t="s">
        <v>1939</v>
      </c>
    </row>
    <row r="6829" spans="1:27" ht="14.4">
      <c r="A6829" s="27" t="str">
        <f>VLOOKUP(C6829,'user list'!A:B,2,0)</f>
        <v>Admin</v>
      </c>
      <c r="B6829" s="172">
        <v>45813.461770833332</v>
      </c>
      <c r="C6829" s="69" t="s">
        <v>186</v>
      </c>
      <c r="D6829" s="69" t="s">
        <v>1937</v>
      </c>
      <c r="E6829" s="69" t="s">
        <v>2047</v>
      </c>
      <c r="F6829" s="69">
        <v>1914</v>
      </c>
      <c r="G6829" s="69" t="s">
        <v>1948</v>
      </c>
      <c r="R6829" s="73"/>
      <c r="S6829" s="73"/>
    </row>
    <row r="6830" spans="1:27" ht="14.4">
      <c r="A6830" s="27" t="str">
        <f>VLOOKUP(C6830,'user list'!A:B,2,0)</f>
        <v>DPOS</v>
      </c>
      <c r="B6830" s="172">
        <v>45813.461967592593</v>
      </c>
      <c r="C6830" s="69" t="s">
        <v>213</v>
      </c>
      <c r="D6830" s="69" t="s">
        <v>1937</v>
      </c>
      <c r="E6830" s="69" t="s">
        <v>2558</v>
      </c>
      <c r="F6830" s="69">
        <v>1919</v>
      </c>
      <c r="G6830" s="69" t="s">
        <v>2440</v>
      </c>
    </row>
    <row r="6831" spans="1:27" ht="14.4">
      <c r="A6831" s="27" t="str">
        <f>VLOOKUP(C6831,'user list'!A:B,2,0)</f>
        <v>Admin</v>
      </c>
      <c r="B6831" s="172">
        <v>45813.46197916667</v>
      </c>
      <c r="C6831" s="69" t="s">
        <v>186</v>
      </c>
      <c r="D6831" s="69" t="s">
        <v>1937</v>
      </c>
      <c r="E6831" s="69" t="s">
        <v>2558</v>
      </c>
      <c r="F6831" s="69">
        <v>1919</v>
      </c>
      <c r="G6831" s="69" t="s">
        <v>1948</v>
      </c>
    </row>
    <row r="6832" spans="1:27" ht="14.4">
      <c r="A6832" s="27" t="str">
        <f>VLOOKUP(C6832,'user list'!A:B,2,0)</f>
        <v>Admin</v>
      </c>
      <c r="B6832" s="172">
        <v>45813.46197916667</v>
      </c>
      <c r="C6832" s="69" t="s">
        <v>186</v>
      </c>
      <c r="D6832" s="69" t="s">
        <v>1937</v>
      </c>
      <c r="E6832" s="69" t="s">
        <v>2558</v>
      </c>
      <c r="F6832" s="69">
        <v>1919</v>
      </c>
      <c r="G6832" s="69" t="s">
        <v>1948</v>
      </c>
    </row>
    <row r="6833" spans="1:30" ht="14.4">
      <c r="A6833" s="27" t="str">
        <f>VLOOKUP(C6833,'user list'!A:B,2,0)</f>
        <v>Admin</v>
      </c>
      <c r="B6833" s="172">
        <v>45813.46197916667</v>
      </c>
      <c r="C6833" s="69" t="s">
        <v>186</v>
      </c>
      <c r="D6833" s="69" t="s">
        <v>1937</v>
      </c>
      <c r="E6833" s="69" t="s">
        <v>2558</v>
      </c>
      <c r="F6833" s="69">
        <v>1919</v>
      </c>
      <c r="G6833" s="69" t="s">
        <v>1948</v>
      </c>
    </row>
    <row r="6834" spans="1:30" ht="14.4">
      <c r="A6834" s="27" t="str">
        <f>VLOOKUP(C6834,'user list'!A:B,2,0)</f>
        <v>Admin</v>
      </c>
      <c r="B6834" s="172">
        <v>45813.46197916667</v>
      </c>
      <c r="C6834" s="69" t="s">
        <v>186</v>
      </c>
      <c r="D6834" s="69" t="s">
        <v>1937</v>
      </c>
      <c r="E6834" s="69" t="s">
        <v>2558</v>
      </c>
      <c r="F6834" s="69">
        <v>1919</v>
      </c>
      <c r="G6834" s="69" t="s">
        <v>1947</v>
      </c>
    </row>
    <row r="6835" spans="1:30" ht="14.4">
      <c r="A6835" s="27" t="str">
        <f>VLOOKUP(C6835,'user list'!A:B,2,0)</f>
        <v>DPOS</v>
      </c>
      <c r="B6835" s="172">
        <v>45813.462129629632</v>
      </c>
      <c r="C6835" s="69" t="s">
        <v>213</v>
      </c>
      <c r="D6835" s="69" t="s">
        <v>1937</v>
      </c>
      <c r="E6835" s="69" t="s">
        <v>2551</v>
      </c>
      <c r="F6835" s="69">
        <v>1909</v>
      </c>
      <c r="G6835" s="69" t="s">
        <v>1939</v>
      </c>
    </row>
    <row r="6836" spans="1:30" ht="14.4">
      <c r="A6836" s="27" t="str">
        <f>VLOOKUP(C6836,'user list'!A:B,2,0)</f>
        <v>DPOS</v>
      </c>
      <c r="B6836" s="172">
        <v>45813.462129629632</v>
      </c>
      <c r="C6836" s="69" t="s">
        <v>213</v>
      </c>
      <c r="D6836" s="69" t="s">
        <v>1937</v>
      </c>
      <c r="E6836" s="69" t="s">
        <v>2551</v>
      </c>
      <c r="F6836" s="69">
        <v>1909</v>
      </c>
      <c r="G6836" s="69" t="s">
        <v>1939</v>
      </c>
      <c r="AA6836" s="74"/>
      <c r="AD6836" s="74"/>
    </row>
    <row r="6837" spans="1:30" ht="14.4">
      <c r="A6837" s="27" t="str">
        <f>VLOOKUP(C6837,'user list'!A:B,2,0)</f>
        <v>DPOS</v>
      </c>
      <c r="B6837" s="172">
        <v>45813.463356481479</v>
      </c>
      <c r="C6837" s="69" t="s">
        <v>213</v>
      </c>
      <c r="D6837" s="69" t="s">
        <v>1937</v>
      </c>
      <c r="E6837" s="69" t="s">
        <v>2559</v>
      </c>
      <c r="F6837" s="69">
        <v>1920</v>
      </c>
      <c r="G6837" s="69" t="s">
        <v>2440</v>
      </c>
      <c r="L6837" s="73"/>
      <c r="M6837" s="73"/>
    </row>
    <row r="6838" spans="1:30" ht="14.4">
      <c r="A6838" s="27" t="str">
        <f>VLOOKUP(C6838,'user list'!A:B,2,0)</f>
        <v>Admin</v>
      </c>
      <c r="B6838" s="172">
        <v>45813.463356481479</v>
      </c>
      <c r="C6838" s="69" t="s">
        <v>186</v>
      </c>
      <c r="D6838" s="69" t="s">
        <v>1937</v>
      </c>
      <c r="E6838" s="69" t="s">
        <v>2559</v>
      </c>
      <c r="F6838" s="69">
        <v>1920</v>
      </c>
      <c r="G6838" s="69" t="s">
        <v>1948</v>
      </c>
      <c r="L6838" s="73"/>
      <c r="M6838" s="73"/>
    </row>
    <row r="6839" spans="1:30" ht="14.4">
      <c r="A6839" s="27" t="str">
        <f>VLOOKUP(C6839,'user list'!A:B,2,0)</f>
        <v>Admin</v>
      </c>
      <c r="B6839" s="172">
        <v>45813.463356481479</v>
      </c>
      <c r="C6839" s="69" t="s">
        <v>186</v>
      </c>
      <c r="D6839" s="69" t="s">
        <v>1937</v>
      </c>
      <c r="E6839" s="69" t="s">
        <v>2559</v>
      </c>
      <c r="F6839" s="69">
        <v>1920</v>
      </c>
      <c r="G6839" s="69" t="s">
        <v>1948</v>
      </c>
      <c r="L6839" s="73"/>
      <c r="M6839" s="73"/>
    </row>
    <row r="6840" spans="1:30" ht="14.4">
      <c r="A6840" s="27" t="str">
        <f>VLOOKUP(C6840,'user list'!A:B,2,0)</f>
        <v>Admin</v>
      </c>
      <c r="B6840" s="172">
        <v>45813.463356481479</v>
      </c>
      <c r="C6840" s="69" t="s">
        <v>186</v>
      </c>
      <c r="D6840" s="69" t="s">
        <v>1937</v>
      </c>
      <c r="E6840" s="69" t="s">
        <v>2559</v>
      </c>
      <c r="F6840" s="69">
        <v>1920</v>
      </c>
      <c r="G6840" s="69" t="s">
        <v>1948</v>
      </c>
      <c r="O6840" s="73"/>
      <c r="P6840" s="73"/>
    </row>
    <row r="6841" spans="1:30" ht="14.4">
      <c r="A6841" s="27" t="str">
        <f>VLOOKUP(C6841,'user list'!A:B,2,0)</f>
        <v>Admin</v>
      </c>
      <c r="B6841" s="172">
        <v>45813.463356481479</v>
      </c>
      <c r="C6841" s="69" t="s">
        <v>186</v>
      </c>
      <c r="D6841" s="69" t="s">
        <v>1937</v>
      </c>
      <c r="E6841" s="69" t="s">
        <v>2559</v>
      </c>
      <c r="F6841" s="69">
        <v>1920</v>
      </c>
      <c r="G6841" s="69" t="s">
        <v>1947</v>
      </c>
    </row>
    <row r="6842" spans="1:30" ht="14.4">
      <c r="A6842" s="27" t="str">
        <f>VLOOKUP(C6842,'user list'!A:B,2,0)</f>
        <v>OCA</v>
      </c>
      <c r="B6842" s="172">
        <v>45813.464050925926</v>
      </c>
      <c r="C6842" s="69" t="s">
        <v>227</v>
      </c>
      <c r="D6842" s="69" t="s">
        <v>1937</v>
      </c>
      <c r="E6842" s="69" t="s">
        <v>2047</v>
      </c>
      <c r="F6842" s="69">
        <v>1917</v>
      </c>
      <c r="G6842" s="69" t="s">
        <v>1939</v>
      </c>
    </row>
    <row r="6843" spans="1:30" ht="14.4">
      <c r="A6843" s="27" t="str">
        <f>VLOOKUP(C6843,'user list'!A:B,2,0)</f>
        <v>OCA</v>
      </c>
      <c r="B6843" s="172">
        <v>45813.464097222219</v>
      </c>
      <c r="C6843" s="69" t="s">
        <v>227</v>
      </c>
      <c r="D6843" s="69" t="s">
        <v>1937</v>
      </c>
      <c r="E6843" s="69" t="s">
        <v>2556</v>
      </c>
      <c r="F6843" s="69">
        <v>1916</v>
      </c>
      <c r="G6843" s="69" t="s">
        <v>1939</v>
      </c>
      <c r="L6843" s="73"/>
      <c r="M6843" s="73"/>
    </row>
    <row r="6844" spans="1:30" ht="14.4">
      <c r="A6844" s="27" t="str">
        <f>VLOOKUP(C6844,'user list'!A:B,2,0)</f>
        <v>OCM</v>
      </c>
      <c r="B6844" s="172">
        <v>45813.464363425926</v>
      </c>
      <c r="C6844" s="69" t="s">
        <v>231</v>
      </c>
      <c r="D6844" s="69" t="s">
        <v>1937</v>
      </c>
      <c r="E6844" s="69" t="s">
        <v>2001</v>
      </c>
      <c r="F6844" s="69">
        <v>1921</v>
      </c>
      <c r="G6844" s="69" t="s">
        <v>2440</v>
      </c>
      <c r="AA6844" s="74"/>
      <c r="AD6844" s="74"/>
    </row>
    <row r="6845" spans="1:30" ht="14.4">
      <c r="A6845" s="27" t="str">
        <f>VLOOKUP(C6845,'user list'!A:B,2,0)</f>
        <v>OCA</v>
      </c>
      <c r="B6845" s="172">
        <v>45813.464363425926</v>
      </c>
      <c r="C6845" s="69" t="s">
        <v>227</v>
      </c>
      <c r="D6845" s="69" t="s">
        <v>1937</v>
      </c>
      <c r="E6845" s="69" t="s">
        <v>2548</v>
      </c>
      <c r="F6845" s="69">
        <v>1905</v>
      </c>
      <c r="G6845" s="69" t="s">
        <v>1939</v>
      </c>
      <c r="L6845" s="73"/>
      <c r="M6845" s="73"/>
    </row>
    <row r="6846" spans="1:30" ht="14.4">
      <c r="A6846" s="27" t="str">
        <f>VLOOKUP(C6846,'user list'!A:B,2,0)</f>
        <v>Admin</v>
      </c>
      <c r="B6846" s="172">
        <v>45813.464363425926</v>
      </c>
      <c r="C6846" s="69" t="s">
        <v>186</v>
      </c>
      <c r="D6846" s="69" t="s">
        <v>1937</v>
      </c>
      <c r="E6846" s="69" t="s">
        <v>2001</v>
      </c>
      <c r="F6846" s="69">
        <v>1921</v>
      </c>
      <c r="G6846" s="69" t="s">
        <v>1948</v>
      </c>
      <c r="L6846" s="73"/>
      <c r="M6846" s="73"/>
    </row>
    <row r="6847" spans="1:30" ht="14.4">
      <c r="A6847" s="27" t="str">
        <f>VLOOKUP(C6847,'user list'!A:B,2,0)</f>
        <v>Admin</v>
      </c>
      <c r="B6847" s="172">
        <v>45813.464363425926</v>
      </c>
      <c r="C6847" s="69" t="s">
        <v>186</v>
      </c>
      <c r="D6847" s="69" t="s">
        <v>1937</v>
      </c>
      <c r="E6847" s="69" t="s">
        <v>2001</v>
      </c>
      <c r="F6847" s="69">
        <v>1921</v>
      </c>
      <c r="G6847" s="69" t="s">
        <v>1947</v>
      </c>
      <c r="O6847" s="73"/>
      <c r="P6847" s="73"/>
    </row>
    <row r="6848" spans="1:30" ht="14.4">
      <c r="A6848" s="27" t="str">
        <f>VLOOKUP(C6848,'user list'!A:B,2,0)</f>
        <v>Admin</v>
      </c>
      <c r="B6848" s="172">
        <v>45813.464375000003</v>
      </c>
      <c r="C6848" s="69" t="s">
        <v>186</v>
      </c>
      <c r="D6848" s="69" t="s">
        <v>1937</v>
      </c>
      <c r="E6848" s="69" t="s">
        <v>2001</v>
      </c>
      <c r="F6848" s="69">
        <v>1921</v>
      </c>
      <c r="G6848" s="69" t="s">
        <v>1948</v>
      </c>
    </row>
    <row r="6849" spans="1:19" ht="14.4">
      <c r="A6849" s="27" t="str">
        <f>VLOOKUP(C6849,'user list'!A:B,2,0)</f>
        <v>Admin</v>
      </c>
      <c r="B6849" s="172">
        <v>45813.464375000003</v>
      </c>
      <c r="C6849" s="69" t="s">
        <v>186</v>
      </c>
      <c r="D6849" s="69" t="s">
        <v>1937</v>
      </c>
      <c r="E6849" s="69" t="s">
        <v>2001</v>
      </c>
      <c r="F6849" s="69">
        <v>1921</v>
      </c>
      <c r="G6849" s="69" t="s">
        <v>1948</v>
      </c>
    </row>
    <row r="6850" spans="1:19" ht="14.4">
      <c r="A6850" s="27" t="str">
        <f>VLOOKUP(C6850,'user list'!A:B,2,0)</f>
        <v>DPOS</v>
      </c>
      <c r="B6850" s="172">
        <v>45813.464525462965</v>
      </c>
      <c r="C6850" s="69" t="s">
        <v>213</v>
      </c>
      <c r="D6850" s="69" t="s">
        <v>1937</v>
      </c>
      <c r="E6850" s="69" t="s">
        <v>2560</v>
      </c>
      <c r="F6850" s="69">
        <v>1922</v>
      </c>
      <c r="G6850" s="69" t="s">
        <v>2440</v>
      </c>
    </row>
    <row r="6851" spans="1:19" ht="14.4">
      <c r="A6851" s="27" t="str">
        <f>VLOOKUP(C6851,'user list'!A:B,2,0)</f>
        <v>Admin</v>
      </c>
      <c r="B6851" s="172">
        <v>45813.464525462965</v>
      </c>
      <c r="C6851" s="69" t="s">
        <v>186</v>
      </c>
      <c r="D6851" s="69" t="s">
        <v>1937</v>
      </c>
      <c r="E6851" s="69" t="s">
        <v>2560</v>
      </c>
      <c r="F6851" s="69">
        <v>1922</v>
      </c>
      <c r="G6851" s="69" t="s">
        <v>1948</v>
      </c>
      <c r="L6851" s="73"/>
      <c r="M6851" s="73"/>
    </row>
    <row r="6852" spans="1:19" ht="14.4">
      <c r="A6852" s="27" t="str">
        <f>VLOOKUP(C6852,'user list'!A:B,2,0)</f>
        <v>Admin</v>
      </c>
      <c r="B6852" s="172">
        <v>45813.464525462965</v>
      </c>
      <c r="C6852" s="69" t="s">
        <v>186</v>
      </c>
      <c r="D6852" s="69" t="s">
        <v>1937</v>
      </c>
      <c r="E6852" s="69" t="s">
        <v>2560</v>
      </c>
      <c r="F6852" s="69">
        <v>1922</v>
      </c>
      <c r="G6852" s="69" t="s">
        <v>1948</v>
      </c>
    </row>
    <row r="6853" spans="1:19" ht="14.4">
      <c r="A6853" s="27" t="str">
        <f>VLOOKUP(C6853,'user list'!A:B,2,0)</f>
        <v>Admin</v>
      </c>
      <c r="B6853" s="172">
        <v>45813.464525462965</v>
      </c>
      <c r="C6853" s="69" t="s">
        <v>186</v>
      </c>
      <c r="D6853" s="69" t="s">
        <v>1937</v>
      </c>
      <c r="E6853" s="69" t="s">
        <v>2560</v>
      </c>
      <c r="F6853" s="69">
        <v>1922</v>
      </c>
      <c r="G6853" s="69" t="s">
        <v>1948</v>
      </c>
    </row>
    <row r="6854" spans="1:19" ht="14.4">
      <c r="A6854" s="27" t="str">
        <f>VLOOKUP(C6854,'user list'!A:B,2,0)</f>
        <v>Admin</v>
      </c>
      <c r="B6854" s="172">
        <v>45813.464525462965</v>
      </c>
      <c r="C6854" s="69" t="s">
        <v>186</v>
      </c>
      <c r="D6854" s="69" t="s">
        <v>1937</v>
      </c>
      <c r="E6854" s="69" t="s">
        <v>2560</v>
      </c>
      <c r="F6854" s="69">
        <v>1922</v>
      </c>
      <c r="G6854" s="69" t="s">
        <v>1947</v>
      </c>
      <c r="L6854" s="73"/>
      <c r="M6854" s="73"/>
    </row>
    <row r="6855" spans="1:19" ht="14.4">
      <c r="A6855" s="27" t="str">
        <f>VLOOKUP(C6855,'user list'!A:B,2,0)</f>
        <v>CArD</v>
      </c>
      <c r="B6855" s="172">
        <v>45813.464780092596</v>
      </c>
      <c r="C6855" s="69" t="s">
        <v>277</v>
      </c>
      <c r="D6855" s="69" t="s">
        <v>1937</v>
      </c>
      <c r="E6855" s="69" t="s">
        <v>2556</v>
      </c>
      <c r="F6855" s="69">
        <v>1916</v>
      </c>
      <c r="G6855" s="69" t="s">
        <v>1939</v>
      </c>
      <c r="L6855" s="73"/>
      <c r="M6855" s="73"/>
    </row>
    <row r="6856" spans="1:19" ht="14.4">
      <c r="A6856" s="27" t="str">
        <f>VLOOKUP(C6856,'user list'!A:B,2,0)</f>
        <v>ITDD</v>
      </c>
      <c r="B6856" s="172">
        <v>45813.464884259258</v>
      </c>
      <c r="C6856" s="69" t="s">
        <v>219</v>
      </c>
      <c r="D6856" s="69" t="s">
        <v>1937</v>
      </c>
      <c r="E6856" s="69" t="s">
        <v>2035</v>
      </c>
      <c r="F6856" s="69">
        <v>1828</v>
      </c>
      <c r="G6856" s="69" t="s">
        <v>1939</v>
      </c>
    </row>
    <row r="6857" spans="1:19" ht="14.4">
      <c r="A6857" s="27" t="str">
        <f>VLOOKUP(C6857,'user list'!A:B,2,0)</f>
        <v>CArD</v>
      </c>
      <c r="B6857" s="172">
        <v>45813.46503472222</v>
      </c>
      <c r="C6857" s="69" t="s">
        <v>277</v>
      </c>
      <c r="D6857" s="69" t="s">
        <v>1937</v>
      </c>
      <c r="E6857" s="69" t="s">
        <v>2556</v>
      </c>
      <c r="F6857" s="69">
        <v>1916</v>
      </c>
      <c r="G6857" s="69" t="s">
        <v>1947</v>
      </c>
    </row>
    <row r="6858" spans="1:19" ht="14.4">
      <c r="A6858" s="27" t="str">
        <f>VLOOKUP(C6858,'user list'!A:B,2,0)</f>
        <v>CArD</v>
      </c>
      <c r="B6858" s="172">
        <v>45813.46503472222</v>
      </c>
      <c r="C6858" s="69" t="s">
        <v>277</v>
      </c>
      <c r="D6858" s="69" t="s">
        <v>1937</v>
      </c>
      <c r="E6858" s="69" t="s">
        <v>2556</v>
      </c>
      <c r="F6858" s="69">
        <v>1916</v>
      </c>
      <c r="G6858" s="69" t="s">
        <v>1948</v>
      </c>
    </row>
    <row r="6859" spans="1:19" ht="14.4">
      <c r="A6859" s="27" t="str">
        <f>VLOOKUP(C6859,'user list'!A:B,2,0)</f>
        <v>CArD</v>
      </c>
      <c r="B6859" s="172">
        <v>45813.46503472222</v>
      </c>
      <c r="C6859" s="69" t="s">
        <v>277</v>
      </c>
      <c r="D6859" s="69" t="s">
        <v>1937</v>
      </c>
      <c r="E6859" s="69" t="s">
        <v>2556</v>
      </c>
      <c r="F6859" s="69">
        <v>1916</v>
      </c>
      <c r="G6859" s="69" t="s">
        <v>1939</v>
      </c>
    </row>
    <row r="6860" spans="1:19" ht="14.4">
      <c r="A6860" s="27" t="str">
        <f>VLOOKUP(C6860,'user list'!A:B,2,0)</f>
        <v>Admin</v>
      </c>
      <c r="B6860" s="172">
        <v>45813.465046296296</v>
      </c>
      <c r="C6860" s="69" t="s">
        <v>186</v>
      </c>
      <c r="D6860" s="69" t="s">
        <v>1937</v>
      </c>
      <c r="E6860" s="69" t="s">
        <v>2556</v>
      </c>
      <c r="F6860" s="69">
        <v>1916</v>
      </c>
      <c r="G6860" s="69" t="s">
        <v>1948</v>
      </c>
    </row>
    <row r="6861" spans="1:19" ht="14.4">
      <c r="A6861" s="27" t="str">
        <f>VLOOKUP(C6861,'user list'!A:B,2,0)</f>
        <v>DPOS</v>
      </c>
      <c r="B6861" s="172">
        <v>45813.465266203704</v>
      </c>
      <c r="C6861" s="69" t="s">
        <v>213</v>
      </c>
      <c r="D6861" s="69" t="s">
        <v>1937</v>
      </c>
      <c r="E6861" s="69" t="s">
        <v>2558</v>
      </c>
      <c r="F6861" s="69">
        <v>1919</v>
      </c>
      <c r="G6861" s="69" t="s">
        <v>1939</v>
      </c>
    </row>
    <row r="6862" spans="1:19" ht="14.4">
      <c r="A6862" s="27" t="str">
        <f>VLOOKUP(C6862,'user list'!A:B,2,0)</f>
        <v>DOE</v>
      </c>
      <c r="B6862" s="172">
        <v>45813.465428240743</v>
      </c>
      <c r="C6862" s="69" t="s">
        <v>212</v>
      </c>
      <c r="D6862" s="69" t="s">
        <v>1937</v>
      </c>
      <c r="E6862" s="69" t="s">
        <v>2556</v>
      </c>
      <c r="F6862" s="69">
        <v>1916</v>
      </c>
      <c r="G6862" s="69" t="s">
        <v>1939</v>
      </c>
    </row>
    <row r="6863" spans="1:19" ht="14.4">
      <c r="A6863" s="27" t="str">
        <f>VLOOKUP(C6863,'user list'!A:B,2,0)</f>
        <v>DPOS</v>
      </c>
      <c r="B6863" s="172">
        <v>45813.465474537035</v>
      </c>
      <c r="C6863" s="69" t="s">
        <v>213</v>
      </c>
      <c r="D6863" s="69" t="s">
        <v>1937</v>
      </c>
      <c r="E6863" s="69" t="s">
        <v>2558</v>
      </c>
      <c r="F6863" s="69">
        <v>1919</v>
      </c>
      <c r="G6863" s="69" t="s">
        <v>1939</v>
      </c>
      <c r="R6863" s="73"/>
      <c r="S6863" s="73"/>
    </row>
    <row r="6864" spans="1:19" ht="14.4">
      <c r="A6864" s="27" t="str">
        <f>VLOOKUP(C6864,'user list'!A:B,2,0)</f>
        <v>PROC</v>
      </c>
      <c r="B6864" s="172">
        <v>45813.465555555558</v>
      </c>
      <c r="C6864" s="69" t="s">
        <v>262</v>
      </c>
      <c r="D6864" s="69" t="s">
        <v>1937</v>
      </c>
      <c r="E6864" s="69" t="s">
        <v>2556</v>
      </c>
      <c r="F6864" s="69">
        <v>1916</v>
      </c>
      <c r="G6864" s="69" t="s">
        <v>1939</v>
      </c>
    </row>
    <row r="6865" spans="1:27" ht="14.4">
      <c r="A6865" s="27" t="str">
        <f>VLOOKUP(C6865,'user list'!A:B,2,0)</f>
        <v>ITDD</v>
      </c>
      <c r="B6865" s="172">
        <v>45813.465960648151</v>
      </c>
      <c r="C6865" s="69" t="s">
        <v>219</v>
      </c>
      <c r="D6865" s="69" t="s">
        <v>1937</v>
      </c>
      <c r="E6865" s="69" t="s">
        <v>2556</v>
      </c>
      <c r="F6865" s="69">
        <v>1916</v>
      </c>
      <c r="G6865" s="69" t="s">
        <v>1939</v>
      </c>
    </row>
    <row r="6866" spans="1:27" ht="14.4">
      <c r="A6866" s="27" t="str">
        <f>VLOOKUP(C6866,'user list'!A:B,2,0)</f>
        <v>DPOS</v>
      </c>
      <c r="B6866" s="172">
        <v>45813.466261574074</v>
      </c>
      <c r="C6866" s="69" t="s">
        <v>213</v>
      </c>
      <c r="D6866" s="69" t="s">
        <v>1937</v>
      </c>
      <c r="E6866" s="69" t="s">
        <v>2558</v>
      </c>
      <c r="F6866" s="69">
        <v>1919</v>
      </c>
      <c r="G6866" s="69" t="s">
        <v>1939</v>
      </c>
    </row>
    <row r="6867" spans="1:27" ht="14.4">
      <c r="A6867" s="27" t="str">
        <f>VLOOKUP(C6867,'user list'!A:B,2,0)</f>
        <v>ITDD</v>
      </c>
      <c r="B6867" s="172">
        <v>45813.466643518521</v>
      </c>
      <c r="C6867" s="69" t="s">
        <v>219</v>
      </c>
      <c r="D6867" s="69" t="s">
        <v>1937</v>
      </c>
      <c r="E6867" s="69" t="s">
        <v>2481</v>
      </c>
      <c r="F6867" s="69">
        <v>1801</v>
      </c>
      <c r="G6867" s="69" t="s">
        <v>1939</v>
      </c>
    </row>
    <row r="6868" spans="1:27" ht="14.4">
      <c r="A6868" s="27" t="str">
        <f>VLOOKUP(C6868,'user list'!A:B,2,0)</f>
        <v>ITDD</v>
      </c>
      <c r="B6868" s="172">
        <v>45813.466666666667</v>
      </c>
      <c r="C6868" s="69" t="s">
        <v>219</v>
      </c>
      <c r="D6868" s="69" t="s">
        <v>1937</v>
      </c>
      <c r="E6868" s="69" t="s">
        <v>1991</v>
      </c>
      <c r="F6868" s="69">
        <v>1817</v>
      </c>
      <c r="G6868" s="69" t="s">
        <v>1939</v>
      </c>
    </row>
    <row r="6869" spans="1:27" ht="14.4">
      <c r="A6869" s="27" t="str">
        <f>VLOOKUP(C6869,'user list'!A:B,2,0)</f>
        <v>PROC</v>
      </c>
      <c r="B6869" s="172">
        <v>45813.466724537036</v>
      </c>
      <c r="C6869" s="69" t="s">
        <v>262</v>
      </c>
      <c r="D6869" s="69" t="s">
        <v>1937</v>
      </c>
      <c r="E6869" s="69" t="s">
        <v>2556</v>
      </c>
      <c r="F6869" s="69">
        <v>1916</v>
      </c>
      <c r="G6869" s="69" t="s">
        <v>1947</v>
      </c>
    </row>
    <row r="6870" spans="1:27" ht="14.4">
      <c r="A6870" s="27" t="str">
        <f>VLOOKUP(C6870,'user list'!A:B,2,0)</f>
        <v>PROC</v>
      </c>
      <c r="B6870" s="172">
        <v>45813.466724537036</v>
      </c>
      <c r="C6870" s="69" t="s">
        <v>262</v>
      </c>
      <c r="D6870" s="69" t="s">
        <v>1937</v>
      </c>
      <c r="E6870" s="69" t="s">
        <v>2556</v>
      </c>
      <c r="F6870" s="69">
        <v>1916</v>
      </c>
      <c r="G6870" s="69" t="s">
        <v>1948</v>
      </c>
      <c r="X6870" s="74"/>
      <c r="AA6870" s="74"/>
    </row>
    <row r="6871" spans="1:27" ht="14.4">
      <c r="A6871" s="27" t="str">
        <f>VLOOKUP(C6871,'user list'!A:B,2,0)</f>
        <v>PROC</v>
      </c>
      <c r="B6871" s="172">
        <v>45813.466724537036</v>
      </c>
      <c r="C6871" s="69" t="s">
        <v>262</v>
      </c>
      <c r="D6871" s="69" t="s">
        <v>1937</v>
      </c>
      <c r="E6871" s="69" t="s">
        <v>2556</v>
      </c>
      <c r="F6871" s="69">
        <v>1916</v>
      </c>
      <c r="G6871" s="69" t="s">
        <v>1939</v>
      </c>
      <c r="L6871" s="73"/>
      <c r="M6871" s="73"/>
    </row>
    <row r="6872" spans="1:27" ht="14.4">
      <c r="A6872" s="27" t="str">
        <f>VLOOKUP(C6872,'user list'!A:B,2,0)</f>
        <v>Admin</v>
      </c>
      <c r="B6872" s="172">
        <v>45813.466736111113</v>
      </c>
      <c r="C6872" s="69" t="s">
        <v>186</v>
      </c>
      <c r="D6872" s="69" t="s">
        <v>1937</v>
      </c>
      <c r="E6872" s="69" t="s">
        <v>2556</v>
      </c>
      <c r="F6872" s="69">
        <v>1916</v>
      </c>
      <c r="G6872" s="69" t="s">
        <v>1948</v>
      </c>
    </row>
    <row r="6873" spans="1:27" ht="14.4">
      <c r="A6873" s="27" t="str">
        <f>VLOOKUP(C6873,'user list'!A:B,2,0)</f>
        <v>PROC</v>
      </c>
      <c r="B6873" s="172">
        <v>45813.466932870368</v>
      </c>
      <c r="C6873" s="69" t="s">
        <v>262</v>
      </c>
      <c r="D6873" s="69" t="s">
        <v>1937</v>
      </c>
      <c r="E6873" s="69" t="s">
        <v>2556</v>
      </c>
      <c r="F6873" s="69">
        <v>1916</v>
      </c>
      <c r="G6873" s="69" t="s">
        <v>1939</v>
      </c>
      <c r="L6873" s="73"/>
      <c r="M6873" s="73"/>
    </row>
    <row r="6874" spans="1:27" ht="14.4">
      <c r="A6874" s="27" t="str">
        <f>VLOOKUP(C6874,'user list'!A:B,2,0)</f>
        <v>DPOS</v>
      </c>
      <c r="B6874" s="172">
        <v>45813.467048611114</v>
      </c>
      <c r="C6874" s="69" t="s">
        <v>213</v>
      </c>
      <c r="D6874" s="69" t="s">
        <v>1937</v>
      </c>
      <c r="E6874" s="69" t="s">
        <v>2558</v>
      </c>
      <c r="F6874" s="69">
        <v>1919</v>
      </c>
      <c r="G6874" s="69" t="s">
        <v>1948</v>
      </c>
      <c r="R6874" s="73"/>
      <c r="S6874" s="73"/>
    </row>
    <row r="6875" spans="1:27" ht="14.4">
      <c r="A6875" s="27" t="str">
        <f>VLOOKUP(C6875,'user list'!A:B,2,0)</f>
        <v>DPOS</v>
      </c>
      <c r="B6875" s="172">
        <v>45813.467291666668</v>
      </c>
      <c r="C6875" s="69" t="s">
        <v>213</v>
      </c>
      <c r="D6875" s="69" t="s">
        <v>1937</v>
      </c>
      <c r="E6875" s="69" t="s">
        <v>2556</v>
      </c>
      <c r="F6875" s="69">
        <v>1916</v>
      </c>
      <c r="G6875" s="69" t="s">
        <v>1939</v>
      </c>
    </row>
    <row r="6876" spans="1:27" ht="14.4">
      <c r="A6876" s="27" t="str">
        <f>VLOOKUP(C6876,'user list'!A:B,2,0)</f>
        <v>MDAD</v>
      </c>
      <c r="B6876" s="172">
        <v>45813.467453703706</v>
      </c>
      <c r="C6876" s="69" t="s">
        <v>223</v>
      </c>
      <c r="D6876" s="69" t="s">
        <v>1937</v>
      </c>
      <c r="E6876" s="69" t="s">
        <v>2001</v>
      </c>
      <c r="F6876" s="69">
        <v>1762</v>
      </c>
      <c r="G6876" s="69" t="s">
        <v>1939</v>
      </c>
    </row>
    <row r="6877" spans="1:27" ht="14.4">
      <c r="A6877" s="27" t="str">
        <f>VLOOKUP(C6877,'user list'!A:B,2,0)</f>
        <v>DPOS</v>
      </c>
      <c r="B6877" s="172">
        <v>45813.467523148145</v>
      </c>
      <c r="C6877" s="69" t="s">
        <v>213</v>
      </c>
      <c r="D6877" s="69" t="s">
        <v>1937</v>
      </c>
      <c r="E6877" s="69" t="s">
        <v>2556</v>
      </c>
      <c r="F6877" s="69">
        <v>1916</v>
      </c>
      <c r="G6877" s="69" t="s">
        <v>1947</v>
      </c>
      <c r="X6877" s="74"/>
      <c r="AA6877" s="74"/>
    </row>
    <row r="6878" spans="1:27" ht="14.4">
      <c r="A6878" s="27" t="str">
        <f>VLOOKUP(C6878,'user list'!A:B,2,0)</f>
        <v>DPOS</v>
      </c>
      <c r="B6878" s="172">
        <v>45813.467523148145</v>
      </c>
      <c r="C6878" s="69" t="s">
        <v>213</v>
      </c>
      <c r="D6878" s="69" t="s">
        <v>1937</v>
      </c>
      <c r="E6878" s="69" t="s">
        <v>2556</v>
      </c>
      <c r="F6878" s="69">
        <v>1916</v>
      </c>
      <c r="G6878" s="69" t="s">
        <v>1948</v>
      </c>
      <c r="L6878" s="73"/>
      <c r="M6878" s="73"/>
    </row>
    <row r="6879" spans="1:27" ht="14.4">
      <c r="A6879" s="27" t="str">
        <f>VLOOKUP(C6879,'user list'!A:B,2,0)</f>
        <v>DPOS</v>
      </c>
      <c r="B6879" s="172">
        <v>45813.467523148145</v>
      </c>
      <c r="C6879" s="69" t="s">
        <v>213</v>
      </c>
      <c r="D6879" s="69" t="s">
        <v>1937</v>
      </c>
      <c r="E6879" s="69" t="s">
        <v>2556</v>
      </c>
      <c r="F6879" s="69">
        <v>1916</v>
      </c>
      <c r="G6879" s="69" t="s">
        <v>1939</v>
      </c>
    </row>
    <row r="6880" spans="1:27" ht="14.4">
      <c r="A6880" s="27" t="str">
        <f>VLOOKUP(C6880,'user list'!A:B,2,0)</f>
        <v>Admin</v>
      </c>
      <c r="B6880" s="172">
        <v>45813.467523148145</v>
      </c>
      <c r="C6880" s="69" t="s">
        <v>186</v>
      </c>
      <c r="D6880" s="69" t="s">
        <v>1937</v>
      </c>
      <c r="E6880" s="69" t="s">
        <v>2556</v>
      </c>
      <c r="F6880" s="69">
        <v>1916</v>
      </c>
      <c r="G6880" s="69" t="s">
        <v>1948</v>
      </c>
    </row>
    <row r="6881" spans="1:30" ht="14.4">
      <c r="A6881" s="27" t="str">
        <f>VLOOKUP(C6881,'user list'!A:B,2,0)</f>
        <v>ITDD</v>
      </c>
      <c r="B6881" s="172">
        <v>45813.467650462961</v>
      </c>
      <c r="C6881" s="69" t="s">
        <v>219</v>
      </c>
      <c r="D6881" s="69" t="s">
        <v>1937</v>
      </c>
      <c r="E6881" s="69" t="s">
        <v>2556</v>
      </c>
      <c r="F6881" s="69">
        <v>1916</v>
      </c>
      <c r="G6881" s="69" t="s">
        <v>1939</v>
      </c>
    </row>
    <row r="6882" spans="1:30" ht="14.4">
      <c r="A6882" s="27" t="str">
        <f>VLOOKUP(C6882,'user list'!A:B,2,0)</f>
        <v>OCM</v>
      </c>
      <c r="B6882" s="172">
        <v>45813.468136574076</v>
      </c>
      <c r="C6882" s="69" t="s">
        <v>230</v>
      </c>
      <c r="D6882" s="69" t="s">
        <v>1937</v>
      </c>
      <c r="E6882" s="69" t="s">
        <v>2001</v>
      </c>
      <c r="F6882" s="69">
        <v>1921</v>
      </c>
      <c r="G6882" s="69" t="s">
        <v>1939</v>
      </c>
      <c r="L6882" s="73"/>
      <c r="M6882" s="73"/>
    </row>
    <row r="6883" spans="1:30" ht="14.4">
      <c r="A6883" s="27" t="str">
        <f>VLOOKUP(C6883,'user list'!A:B,2,0)</f>
        <v>BCRD</v>
      </c>
      <c r="B6883" s="172">
        <v>45813.468657407408</v>
      </c>
      <c r="C6883" s="69" t="s">
        <v>192</v>
      </c>
      <c r="D6883" s="69" t="s">
        <v>1937</v>
      </c>
      <c r="E6883" s="69" t="s">
        <v>2556</v>
      </c>
      <c r="F6883" s="69">
        <v>1916</v>
      </c>
      <c r="G6883" s="69" t="s">
        <v>1939</v>
      </c>
      <c r="R6883" s="73"/>
      <c r="S6883" s="73"/>
    </row>
    <row r="6884" spans="1:30" ht="14.4">
      <c r="A6884" s="27" t="str">
        <f>VLOOKUP(C6884,'user list'!A:B,2,0)</f>
        <v>OCM</v>
      </c>
      <c r="B6884" s="172">
        <v>45813.469189814816</v>
      </c>
      <c r="C6884" s="69" t="s">
        <v>230</v>
      </c>
      <c r="D6884" s="69" t="s">
        <v>1937</v>
      </c>
      <c r="E6884" s="69" t="s">
        <v>2556</v>
      </c>
      <c r="F6884" s="69">
        <v>1916</v>
      </c>
      <c r="G6884" s="69" t="s">
        <v>1939</v>
      </c>
    </row>
    <row r="6885" spans="1:30" ht="14.4">
      <c r="A6885" s="27" t="str">
        <f>VLOOKUP(C6885,'user list'!A:B,2,0)</f>
        <v>OCM</v>
      </c>
      <c r="B6885" s="172">
        <v>45813.469293981485</v>
      </c>
      <c r="C6885" s="69" t="s">
        <v>230</v>
      </c>
      <c r="D6885" s="69" t="s">
        <v>1937</v>
      </c>
      <c r="E6885" s="69" t="s">
        <v>2047</v>
      </c>
      <c r="F6885" s="69">
        <v>1914</v>
      </c>
      <c r="G6885" s="69" t="s">
        <v>1939</v>
      </c>
    </row>
    <row r="6886" spans="1:30" ht="14.4">
      <c r="A6886" s="27" t="str">
        <f>VLOOKUP(C6886,'user list'!A:B,2,0)</f>
        <v>OCM</v>
      </c>
      <c r="B6886" s="172">
        <v>45813.469317129631</v>
      </c>
      <c r="C6886" s="69" t="s">
        <v>230</v>
      </c>
      <c r="D6886" s="69" t="s">
        <v>1937</v>
      </c>
      <c r="E6886" s="69" t="s">
        <v>1991</v>
      </c>
      <c r="F6886" s="69">
        <v>1911</v>
      </c>
      <c r="G6886" s="69" t="s">
        <v>1939</v>
      </c>
      <c r="R6886" s="73"/>
      <c r="S6886" s="73"/>
    </row>
    <row r="6887" spans="1:30" ht="14.4">
      <c r="A6887" s="27" t="str">
        <f>VLOOKUP(C6887,'user list'!A:B,2,0)</f>
        <v>OCM</v>
      </c>
      <c r="B6887" s="172">
        <v>45813.469421296293</v>
      </c>
      <c r="C6887" s="69" t="s">
        <v>230</v>
      </c>
      <c r="D6887" s="69" t="s">
        <v>1937</v>
      </c>
      <c r="E6887" s="69" t="s">
        <v>2550</v>
      </c>
      <c r="F6887" s="69">
        <v>1908</v>
      </c>
      <c r="G6887" s="69" t="s">
        <v>1939</v>
      </c>
    </row>
    <row r="6888" spans="1:30" ht="14.4">
      <c r="A6888" s="27" t="str">
        <f>VLOOKUP(C6888,'user list'!A:B,2,0)</f>
        <v>DOE</v>
      </c>
      <c r="B6888" s="172">
        <v>45813.470578703702</v>
      </c>
      <c r="C6888" s="69" t="s">
        <v>212</v>
      </c>
      <c r="D6888" s="69" t="s">
        <v>1937</v>
      </c>
      <c r="E6888" s="69" t="s">
        <v>2556</v>
      </c>
      <c r="F6888" s="69">
        <v>1916</v>
      </c>
      <c r="G6888" s="69" t="s">
        <v>1939</v>
      </c>
    </row>
    <row r="6889" spans="1:30" ht="14.4">
      <c r="A6889" s="27" t="str">
        <f>VLOOKUP(C6889,'user list'!A:B,2,0)</f>
        <v>DOE</v>
      </c>
      <c r="B6889" s="172">
        <v>45813.470879629633</v>
      </c>
      <c r="C6889" s="69" t="s">
        <v>212</v>
      </c>
      <c r="D6889" s="69" t="s">
        <v>1937</v>
      </c>
      <c r="E6889" s="69" t="s">
        <v>2544</v>
      </c>
      <c r="F6889" s="69">
        <v>1898</v>
      </c>
      <c r="G6889" s="69" t="s">
        <v>1939</v>
      </c>
    </row>
    <row r="6890" spans="1:30" ht="14.4">
      <c r="A6890" s="27" t="str">
        <f>VLOOKUP(C6890,'user list'!A:B,2,0)</f>
        <v>OCM</v>
      </c>
      <c r="B6890" s="172">
        <v>45813.471018518518</v>
      </c>
      <c r="C6890" s="69" t="s">
        <v>230</v>
      </c>
      <c r="D6890" s="69" t="s">
        <v>1937</v>
      </c>
      <c r="E6890" s="69" t="s">
        <v>2035</v>
      </c>
      <c r="F6890" s="69">
        <v>1923</v>
      </c>
      <c r="G6890" s="69" t="s">
        <v>2440</v>
      </c>
    </row>
    <row r="6891" spans="1:30" ht="14.4">
      <c r="A6891" s="27" t="str">
        <f>VLOOKUP(C6891,'user list'!A:B,2,0)</f>
        <v>Admin</v>
      </c>
      <c r="B6891" s="172">
        <v>45813.471018518518</v>
      </c>
      <c r="C6891" s="69" t="s">
        <v>186</v>
      </c>
      <c r="D6891" s="69" t="s">
        <v>1937</v>
      </c>
      <c r="E6891" s="69" t="s">
        <v>2041</v>
      </c>
      <c r="F6891" s="69">
        <v>1823</v>
      </c>
      <c r="G6891" s="69" t="s">
        <v>1948</v>
      </c>
    </row>
    <row r="6892" spans="1:30" ht="14.4">
      <c r="A6892" s="27" t="str">
        <f>VLOOKUP(C6892,'user list'!A:B,2,0)</f>
        <v>Admin</v>
      </c>
      <c r="B6892" s="172">
        <v>45813.471018518518</v>
      </c>
      <c r="C6892" s="69" t="s">
        <v>186</v>
      </c>
      <c r="D6892" s="69" t="s">
        <v>1937</v>
      </c>
      <c r="E6892" s="69" t="s">
        <v>2035</v>
      </c>
      <c r="F6892" s="69">
        <v>1923</v>
      </c>
      <c r="G6892" s="69" t="s">
        <v>1948</v>
      </c>
    </row>
    <row r="6893" spans="1:30" ht="14.4">
      <c r="A6893" s="27" t="str">
        <f>VLOOKUP(C6893,'user list'!A:B,2,0)</f>
        <v>OCM</v>
      </c>
      <c r="B6893" s="172">
        <v>45813.471076388887</v>
      </c>
      <c r="C6893" s="69" t="s">
        <v>230</v>
      </c>
      <c r="D6893" s="69" t="s">
        <v>1937</v>
      </c>
      <c r="E6893" s="69" t="s">
        <v>2035</v>
      </c>
      <c r="F6893" s="69">
        <v>1923</v>
      </c>
      <c r="G6893" s="69" t="s">
        <v>1939</v>
      </c>
    </row>
    <row r="6894" spans="1:30" ht="14.4">
      <c r="A6894" s="27" t="str">
        <f>VLOOKUP(C6894,'user list'!A:B,2,0)</f>
        <v>OCM</v>
      </c>
      <c r="B6894" s="172">
        <v>45813.471087962964</v>
      </c>
      <c r="C6894" s="69" t="s">
        <v>230</v>
      </c>
      <c r="D6894" s="69" t="s">
        <v>1937</v>
      </c>
      <c r="E6894" s="69" t="s">
        <v>2035</v>
      </c>
      <c r="F6894" s="69">
        <v>1923</v>
      </c>
      <c r="G6894" s="69" t="s">
        <v>1939</v>
      </c>
      <c r="O6894" s="73"/>
      <c r="P6894" s="73"/>
    </row>
    <row r="6895" spans="1:30" ht="14.4">
      <c r="A6895" s="27" t="str">
        <f>VLOOKUP(C6895,'user list'!A:B,2,0)</f>
        <v>OCM</v>
      </c>
      <c r="B6895" s="172">
        <v>45813.471134259256</v>
      </c>
      <c r="C6895" s="69" t="s">
        <v>230</v>
      </c>
      <c r="D6895" s="69" t="s">
        <v>1937</v>
      </c>
      <c r="E6895" s="69" t="s">
        <v>2035</v>
      </c>
      <c r="F6895" s="69">
        <v>1923</v>
      </c>
      <c r="G6895" s="69" t="s">
        <v>1939</v>
      </c>
    </row>
    <row r="6896" spans="1:30" ht="14.4">
      <c r="A6896" s="27" t="str">
        <f>VLOOKUP(C6896,'user list'!A:B,2,0)</f>
        <v>OCM</v>
      </c>
      <c r="B6896" s="172">
        <v>45813.471168981479</v>
      </c>
      <c r="C6896" s="69" t="s">
        <v>230</v>
      </c>
      <c r="D6896" s="69" t="s">
        <v>1937</v>
      </c>
      <c r="E6896" s="69" t="s">
        <v>2035</v>
      </c>
      <c r="F6896" s="69">
        <v>1923</v>
      </c>
      <c r="G6896" s="69" t="s">
        <v>1939</v>
      </c>
      <c r="AA6896" s="74"/>
      <c r="AD6896" s="74"/>
    </row>
    <row r="6897" spans="1:30" ht="14.4">
      <c r="A6897" s="27" t="str">
        <f>VLOOKUP(C6897,'user list'!A:B,2,0)</f>
        <v>OCM</v>
      </c>
      <c r="B6897" s="172">
        <v>45813.471273148149</v>
      </c>
      <c r="C6897" s="69" t="s">
        <v>230</v>
      </c>
      <c r="D6897" s="69" t="s">
        <v>1937</v>
      </c>
      <c r="E6897" s="69" t="s">
        <v>2035</v>
      </c>
      <c r="F6897" s="69">
        <v>1923</v>
      </c>
      <c r="G6897" s="69" t="s">
        <v>1939</v>
      </c>
      <c r="L6897" s="73"/>
      <c r="M6897" s="73"/>
    </row>
    <row r="6898" spans="1:30" ht="14.4">
      <c r="A6898" s="27" t="str">
        <f>VLOOKUP(C6898,'user list'!A:B,2,0)</f>
        <v>OCM</v>
      </c>
      <c r="B6898" s="172">
        <v>45813.471273148149</v>
      </c>
      <c r="C6898" s="69" t="s">
        <v>230</v>
      </c>
      <c r="D6898" s="69" t="s">
        <v>1937</v>
      </c>
      <c r="E6898" s="69" t="s">
        <v>2035</v>
      </c>
      <c r="F6898" s="69">
        <v>1923</v>
      </c>
      <c r="G6898" s="69" t="s">
        <v>1939</v>
      </c>
      <c r="L6898" s="73"/>
      <c r="M6898" s="73"/>
    </row>
    <row r="6899" spans="1:30" ht="14.4">
      <c r="A6899" s="27" t="str">
        <f>VLOOKUP(C6899,'user list'!A:B,2,0)</f>
        <v>Admin</v>
      </c>
      <c r="B6899" s="172">
        <v>45813.471307870372</v>
      </c>
      <c r="C6899" s="69" t="s">
        <v>186</v>
      </c>
      <c r="D6899" s="69" t="s">
        <v>1937</v>
      </c>
      <c r="E6899" s="69" t="s">
        <v>1317</v>
      </c>
      <c r="F6899" s="69">
        <v>1824</v>
      </c>
      <c r="G6899" s="69" t="s">
        <v>1939</v>
      </c>
      <c r="L6899" s="73"/>
      <c r="M6899" s="73"/>
    </row>
    <row r="6900" spans="1:30" ht="14.4">
      <c r="A6900" s="27" t="str">
        <f>VLOOKUP(C6900,'user list'!A:B,2,0)</f>
        <v>OCM</v>
      </c>
      <c r="B6900" s="172">
        <v>45813.471400462964</v>
      </c>
      <c r="C6900" s="69" t="s">
        <v>230</v>
      </c>
      <c r="D6900" s="69" t="s">
        <v>1937</v>
      </c>
      <c r="E6900" s="69" t="s">
        <v>2035</v>
      </c>
      <c r="F6900" s="69">
        <v>1923</v>
      </c>
      <c r="G6900" s="69" t="s">
        <v>1939</v>
      </c>
      <c r="O6900" s="73"/>
      <c r="P6900" s="73"/>
    </row>
    <row r="6901" spans="1:30" ht="14.4">
      <c r="A6901" s="27" t="str">
        <f>VLOOKUP(C6901,'user list'!A:B,2,0)</f>
        <v>OCM</v>
      </c>
      <c r="B6901" s="172">
        <v>45813.47152777778</v>
      </c>
      <c r="C6901" s="69" t="s">
        <v>230</v>
      </c>
      <c r="D6901" s="69" t="s">
        <v>1937</v>
      </c>
      <c r="E6901" s="69" t="s">
        <v>2041</v>
      </c>
      <c r="F6901" s="69">
        <v>1823</v>
      </c>
      <c r="G6901" s="69" t="s">
        <v>1939</v>
      </c>
    </row>
    <row r="6902" spans="1:30" ht="14.4">
      <c r="A6902" s="27" t="str">
        <f>VLOOKUP(C6902,'user list'!A:B,2,0)</f>
        <v>OCM</v>
      </c>
      <c r="B6902" s="172">
        <v>45813.471597222226</v>
      </c>
      <c r="C6902" s="69" t="s">
        <v>230</v>
      </c>
      <c r="D6902" s="69" t="s">
        <v>1937</v>
      </c>
      <c r="E6902" s="69" t="s">
        <v>2035</v>
      </c>
      <c r="F6902" s="69">
        <v>1923</v>
      </c>
      <c r="G6902" s="69" t="s">
        <v>1939</v>
      </c>
    </row>
    <row r="6903" spans="1:30" ht="14.4">
      <c r="A6903" s="27" t="str">
        <f>VLOOKUP(C6903,'user list'!A:B,2,0)</f>
        <v>OCM</v>
      </c>
      <c r="B6903" s="172">
        <v>45813.471655092595</v>
      </c>
      <c r="C6903" s="69" t="s">
        <v>230</v>
      </c>
      <c r="D6903" s="69" t="s">
        <v>1937</v>
      </c>
      <c r="E6903" s="69" t="s">
        <v>2041</v>
      </c>
      <c r="F6903" s="69">
        <v>1823</v>
      </c>
      <c r="G6903" s="69" t="s">
        <v>1939</v>
      </c>
      <c r="L6903" s="73"/>
      <c r="M6903" s="73"/>
    </row>
    <row r="6904" spans="1:30" ht="14.4">
      <c r="A6904" s="27" t="str">
        <f>VLOOKUP(C6904,'user list'!A:B,2,0)</f>
        <v>OCM</v>
      </c>
      <c r="B6904" s="172">
        <v>45813.471898148149</v>
      </c>
      <c r="C6904" s="69" t="s">
        <v>230</v>
      </c>
      <c r="D6904" s="69" t="s">
        <v>1937</v>
      </c>
      <c r="E6904" s="69" t="s">
        <v>2035</v>
      </c>
      <c r="F6904" s="69">
        <v>1923</v>
      </c>
      <c r="G6904" s="69" t="s">
        <v>1939</v>
      </c>
    </row>
    <row r="6905" spans="1:30" ht="14.4">
      <c r="A6905" s="27" t="str">
        <f>VLOOKUP(C6905,'user list'!A:B,2,0)</f>
        <v>OCM</v>
      </c>
      <c r="B6905" s="172">
        <v>45813.471944444442</v>
      </c>
      <c r="C6905" s="69" t="s">
        <v>230</v>
      </c>
      <c r="D6905" s="69" t="s">
        <v>1937</v>
      </c>
      <c r="E6905" s="69" t="s">
        <v>2041</v>
      </c>
      <c r="F6905" s="69">
        <v>1823</v>
      </c>
      <c r="G6905" s="69" t="s">
        <v>1939</v>
      </c>
    </row>
    <row r="6906" spans="1:30" ht="14.4">
      <c r="A6906" s="27" t="str">
        <f>VLOOKUP(C6906,'user list'!A:B,2,0)</f>
        <v>Admin</v>
      </c>
      <c r="B6906" s="172">
        <v>45813.472245370373</v>
      </c>
      <c r="C6906" s="69" t="s">
        <v>186</v>
      </c>
      <c r="D6906" s="69" t="s">
        <v>1937</v>
      </c>
      <c r="E6906" s="69" t="s">
        <v>2035</v>
      </c>
      <c r="F6906" s="69">
        <v>1923</v>
      </c>
      <c r="G6906" s="69" t="s">
        <v>1963</v>
      </c>
    </row>
    <row r="6907" spans="1:30" ht="14.4">
      <c r="A6907" s="27" t="str">
        <f>VLOOKUP(C6907,'user list'!A:B,2,0)</f>
        <v>OCM</v>
      </c>
      <c r="B6907" s="172">
        <v>45813.472997685189</v>
      </c>
      <c r="C6907" s="69" t="s">
        <v>230</v>
      </c>
      <c r="D6907" s="69" t="s">
        <v>1937</v>
      </c>
      <c r="E6907" s="69" t="s">
        <v>2100</v>
      </c>
      <c r="F6907" s="69">
        <v>1075</v>
      </c>
      <c r="G6907" s="69" t="s">
        <v>1939</v>
      </c>
    </row>
    <row r="6908" spans="1:30" ht="14.4">
      <c r="A6908" s="27" t="str">
        <f>VLOOKUP(C6908,'user list'!A:B,2,0)</f>
        <v>OCM</v>
      </c>
      <c r="B6908" s="172">
        <v>45813.47320601852</v>
      </c>
      <c r="C6908" s="69" t="s">
        <v>230</v>
      </c>
      <c r="D6908" s="69" t="s">
        <v>1937</v>
      </c>
      <c r="E6908" s="69" t="s">
        <v>2100</v>
      </c>
      <c r="F6908" s="69">
        <v>1075</v>
      </c>
      <c r="G6908" s="69" t="s">
        <v>1947</v>
      </c>
      <c r="AA6908" s="74"/>
      <c r="AD6908" s="74"/>
    </row>
    <row r="6909" spans="1:30" ht="14.4">
      <c r="A6909" s="27" t="str">
        <f>VLOOKUP(C6909,'user list'!A:B,2,0)</f>
        <v>OCM</v>
      </c>
      <c r="B6909" s="172">
        <v>45813.47320601852</v>
      </c>
      <c r="C6909" s="69" t="s">
        <v>230</v>
      </c>
      <c r="D6909" s="69" t="s">
        <v>1937</v>
      </c>
      <c r="E6909" s="69" t="s">
        <v>2100</v>
      </c>
      <c r="F6909" s="69">
        <v>1075</v>
      </c>
      <c r="G6909" s="69" t="s">
        <v>1948</v>
      </c>
      <c r="L6909" s="73"/>
      <c r="M6909" s="73"/>
    </row>
    <row r="6910" spans="1:30" ht="14.4">
      <c r="A6910" s="27" t="str">
        <f>VLOOKUP(C6910,'user list'!A:B,2,0)</f>
        <v>OCM</v>
      </c>
      <c r="B6910" s="172">
        <v>45813.47320601852</v>
      </c>
      <c r="C6910" s="69" t="s">
        <v>230</v>
      </c>
      <c r="D6910" s="69" t="s">
        <v>1937</v>
      </c>
      <c r="E6910" s="69" t="s">
        <v>2100</v>
      </c>
      <c r="F6910" s="69">
        <v>1075</v>
      </c>
      <c r="G6910" s="69" t="s">
        <v>1939</v>
      </c>
      <c r="L6910" s="73"/>
      <c r="M6910" s="73"/>
    </row>
    <row r="6911" spans="1:30" ht="14.4">
      <c r="A6911" s="27" t="str">
        <f>VLOOKUP(C6911,'user list'!A:B,2,0)</f>
        <v>PROC</v>
      </c>
      <c r="B6911" s="172">
        <v>45813.473611111112</v>
      </c>
      <c r="C6911" s="69" t="s">
        <v>261</v>
      </c>
      <c r="D6911" s="69" t="s">
        <v>1937</v>
      </c>
      <c r="E6911" s="69" t="s">
        <v>2556</v>
      </c>
      <c r="F6911" s="69">
        <v>1916</v>
      </c>
      <c r="G6911" s="69" t="s">
        <v>1939</v>
      </c>
      <c r="L6911" s="73"/>
      <c r="M6911" s="73"/>
    </row>
    <row r="6912" spans="1:30" ht="14.4">
      <c r="A6912" s="27" t="str">
        <f>VLOOKUP(C6912,'user list'!A:B,2,0)</f>
        <v>ITDD</v>
      </c>
      <c r="B6912" s="172">
        <v>45813.473923611113</v>
      </c>
      <c r="C6912" s="69" t="s">
        <v>219</v>
      </c>
      <c r="D6912" s="69" t="s">
        <v>1937</v>
      </c>
      <c r="E6912" s="69" t="s">
        <v>2507</v>
      </c>
      <c r="F6912" s="69">
        <v>1852</v>
      </c>
      <c r="G6912" s="69" t="s">
        <v>2441</v>
      </c>
      <c r="O6912" s="73"/>
      <c r="P6912" s="73"/>
    </row>
    <row r="6913" spans="1:27" ht="14.4">
      <c r="A6913" s="27" t="str">
        <f>VLOOKUP(C6913,'user list'!A:B,2,0)</f>
        <v>DOE</v>
      </c>
      <c r="B6913" s="172">
        <v>45813.476759259262</v>
      </c>
      <c r="C6913" s="69" t="s">
        <v>212</v>
      </c>
      <c r="D6913" s="69" t="s">
        <v>1937</v>
      </c>
      <c r="E6913" s="69" t="s">
        <v>2555</v>
      </c>
      <c r="F6913" s="69">
        <v>1915</v>
      </c>
      <c r="G6913" s="69" t="s">
        <v>1939</v>
      </c>
    </row>
    <row r="6914" spans="1:27" ht="14.4">
      <c r="A6914" s="27" t="str">
        <f>VLOOKUP(C6914,'user list'!A:B,2,0)</f>
        <v>OCAs</v>
      </c>
      <c r="B6914" s="172">
        <v>45813.478067129632</v>
      </c>
      <c r="C6914" s="69" t="s">
        <v>279</v>
      </c>
      <c r="D6914" s="69" t="s">
        <v>1937</v>
      </c>
      <c r="E6914" s="69" t="s">
        <v>2556</v>
      </c>
      <c r="F6914" s="69">
        <v>1916</v>
      </c>
      <c r="G6914" s="69" t="s">
        <v>1939</v>
      </c>
    </row>
    <row r="6915" spans="1:27" ht="14.4">
      <c r="A6915" s="27" t="str">
        <f>VLOOKUP(C6915,'user list'!A:B,2,0)</f>
        <v>OCAs</v>
      </c>
      <c r="B6915" s="172">
        <v>45813.478078703702</v>
      </c>
      <c r="C6915" s="69" t="s">
        <v>279</v>
      </c>
      <c r="D6915" s="69" t="s">
        <v>1937</v>
      </c>
      <c r="E6915" s="69" t="s">
        <v>2556</v>
      </c>
      <c r="F6915" s="69">
        <v>1916</v>
      </c>
      <c r="G6915" s="69" t="s">
        <v>1939</v>
      </c>
    </row>
    <row r="6916" spans="1:27" ht="14.4">
      <c r="A6916" s="27" t="str">
        <f>VLOOKUP(C6916,'user list'!A:B,2,0)</f>
        <v>OCM</v>
      </c>
      <c r="B6916" s="172">
        <v>45813.478298611109</v>
      </c>
      <c r="C6916" s="69" t="s">
        <v>236</v>
      </c>
      <c r="D6916" s="69" t="s">
        <v>1937</v>
      </c>
      <c r="E6916" s="69" t="s">
        <v>2561</v>
      </c>
      <c r="F6916" s="69">
        <v>1924</v>
      </c>
      <c r="G6916" s="69" t="s">
        <v>2440</v>
      </c>
    </row>
    <row r="6917" spans="1:27" ht="14.4">
      <c r="A6917" s="27" t="str">
        <f>VLOOKUP(C6917,'user list'!A:B,2,0)</f>
        <v>Admin</v>
      </c>
      <c r="B6917" s="172">
        <v>45813.478310185186</v>
      </c>
      <c r="C6917" s="69" t="s">
        <v>186</v>
      </c>
      <c r="D6917" s="69" t="s">
        <v>1937</v>
      </c>
      <c r="E6917" s="69" t="s">
        <v>2561</v>
      </c>
      <c r="F6917" s="69">
        <v>1924</v>
      </c>
      <c r="G6917" s="69" t="s">
        <v>1948</v>
      </c>
      <c r="X6917" s="74"/>
      <c r="AA6917" s="74"/>
    </row>
    <row r="6918" spans="1:27" ht="14.4">
      <c r="A6918" s="27" t="str">
        <f>VLOOKUP(C6918,'user list'!A:B,2,0)</f>
        <v>Admin</v>
      </c>
      <c r="B6918" s="172">
        <v>45813.478310185186</v>
      </c>
      <c r="C6918" s="69" t="s">
        <v>186</v>
      </c>
      <c r="D6918" s="69" t="s">
        <v>1937</v>
      </c>
      <c r="E6918" s="69" t="s">
        <v>2561</v>
      </c>
      <c r="F6918" s="69">
        <v>1924</v>
      </c>
      <c r="G6918" s="69" t="s">
        <v>1948</v>
      </c>
      <c r="L6918" s="73"/>
      <c r="M6918" s="73"/>
    </row>
    <row r="6919" spans="1:27" ht="14.4">
      <c r="A6919" s="27" t="str">
        <f>VLOOKUP(C6919,'user list'!A:B,2,0)</f>
        <v>Admin</v>
      </c>
      <c r="B6919" s="172">
        <v>45813.478310185186</v>
      </c>
      <c r="C6919" s="69" t="s">
        <v>186</v>
      </c>
      <c r="D6919" s="69" t="s">
        <v>1937</v>
      </c>
      <c r="E6919" s="69" t="s">
        <v>2561</v>
      </c>
      <c r="F6919" s="69">
        <v>1924</v>
      </c>
      <c r="G6919" s="69" t="s">
        <v>1948</v>
      </c>
    </row>
    <row r="6920" spans="1:27" ht="14.4">
      <c r="A6920" s="27" t="str">
        <f>VLOOKUP(C6920,'user list'!A:B,2,0)</f>
        <v>Admin</v>
      </c>
      <c r="B6920" s="172">
        <v>45813.478310185186</v>
      </c>
      <c r="C6920" s="69" t="s">
        <v>186</v>
      </c>
      <c r="D6920" s="69" t="s">
        <v>1937</v>
      </c>
      <c r="E6920" s="69" t="s">
        <v>2041</v>
      </c>
      <c r="F6920" s="69">
        <v>1823</v>
      </c>
      <c r="G6920" s="69" t="s">
        <v>1948</v>
      </c>
    </row>
    <row r="6921" spans="1:27" ht="14.4">
      <c r="A6921" s="27" t="str">
        <f>VLOOKUP(C6921,'user list'!A:B,2,0)</f>
        <v>Admin</v>
      </c>
      <c r="B6921" s="172">
        <v>45813.478321759256</v>
      </c>
      <c r="C6921" s="69" t="s">
        <v>186</v>
      </c>
      <c r="D6921" s="69" t="s">
        <v>1937</v>
      </c>
      <c r="E6921" s="69" t="s">
        <v>2561</v>
      </c>
      <c r="F6921" s="69">
        <v>1924</v>
      </c>
      <c r="G6921" s="69" t="s">
        <v>2513</v>
      </c>
      <c r="X6921" s="74"/>
      <c r="AA6921" s="74"/>
    </row>
    <row r="6922" spans="1:27" ht="14.4">
      <c r="A6922" s="27" t="str">
        <f>VLOOKUP(C6922,'user list'!A:B,2,0)</f>
        <v>Admin</v>
      </c>
      <c r="B6922" s="172">
        <v>45813.478321759256</v>
      </c>
      <c r="C6922" s="69" t="s">
        <v>186</v>
      </c>
      <c r="D6922" s="69" t="s">
        <v>1937</v>
      </c>
      <c r="E6922" s="69" t="s">
        <v>2561</v>
      </c>
      <c r="F6922" s="69">
        <v>1924</v>
      </c>
      <c r="G6922" s="69" t="s">
        <v>1948</v>
      </c>
      <c r="X6922" s="74"/>
      <c r="AA6922" s="74"/>
    </row>
    <row r="6923" spans="1:27" ht="14.4">
      <c r="A6923" s="27" t="str">
        <f>VLOOKUP(C6923,'user list'!A:B,2,0)</f>
        <v>Admin</v>
      </c>
      <c r="B6923" s="172">
        <v>45813.478321759256</v>
      </c>
      <c r="C6923" s="69" t="s">
        <v>186</v>
      </c>
      <c r="D6923" s="69" t="s">
        <v>1937</v>
      </c>
      <c r="E6923" s="69" t="s">
        <v>2561</v>
      </c>
      <c r="F6923" s="69">
        <v>1924</v>
      </c>
      <c r="G6923" s="69" t="s">
        <v>1947</v>
      </c>
      <c r="L6923" s="73"/>
      <c r="M6923" s="73"/>
    </row>
    <row r="6924" spans="1:27" ht="14.4">
      <c r="A6924" s="27" t="str">
        <f>VLOOKUP(C6924,'user list'!A:B,2,0)</f>
        <v>Admin</v>
      </c>
      <c r="B6924" s="172">
        <v>45813.478321759256</v>
      </c>
      <c r="C6924" s="69" t="s">
        <v>186</v>
      </c>
      <c r="D6924" s="69" t="s">
        <v>1937</v>
      </c>
      <c r="E6924" s="69" t="s">
        <v>2041</v>
      </c>
      <c r="F6924" s="69">
        <v>1823</v>
      </c>
      <c r="G6924" s="69" t="s">
        <v>1947</v>
      </c>
    </row>
    <row r="6925" spans="1:27" ht="14.4">
      <c r="A6925" s="27" t="str">
        <f>VLOOKUP(C6925,'user list'!A:B,2,0)</f>
        <v>Admin</v>
      </c>
      <c r="B6925" s="172">
        <v>45813.478321759256</v>
      </c>
      <c r="C6925" s="69" t="s">
        <v>186</v>
      </c>
      <c r="D6925" s="69" t="s">
        <v>1937</v>
      </c>
      <c r="E6925" s="69" t="s">
        <v>2041</v>
      </c>
      <c r="F6925" s="69">
        <v>1823</v>
      </c>
      <c r="G6925" s="69" t="s">
        <v>1948</v>
      </c>
      <c r="L6925" s="73"/>
      <c r="M6925" s="73"/>
    </row>
    <row r="6926" spans="1:27" ht="14.4">
      <c r="A6926" s="27" t="str">
        <f>VLOOKUP(C6926,'user list'!A:B,2,0)</f>
        <v>Admin</v>
      </c>
      <c r="B6926" s="172">
        <v>45813.478321759256</v>
      </c>
      <c r="C6926" s="69" t="s">
        <v>186</v>
      </c>
      <c r="D6926" s="69" t="s">
        <v>1937</v>
      </c>
      <c r="E6926" s="69" t="s">
        <v>2561</v>
      </c>
      <c r="F6926" s="69">
        <v>1924</v>
      </c>
      <c r="G6926" s="69" t="s">
        <v>1948</v>
      </c>
      <c r="L6926" s="73"/>
      <c r="M6926" s="73"/>
    </row>
    <row r="6927" spans="1:27" ht="14.4">
      <c r="A6927" s="27" t="str">
        <f>VLOOKUP(C6927,'user list'!A:B,2,0)</f>
        <v>Admin</v>
      </c>
      <c r="B6927" s="172">
        <v>45813.478495370371</v>
      </c>
      <c r="C6927" s="69" t="s">
        <v>186</v>
      </c>
      <c r="D6927" s="69" t="s">
        <v>1937</v>
      </c>
      <c r="E6927" s="69" t="s">
        <v>2561</v>
      </c>
      <c r="F6927" s="69">
        <v>1924</v>
      </c>
      <c r="G6927" s="69" t="s">
        <v>1939</v>
      </c>
      <c r="R6927" s="73"/>
      <c r="S6927" s="73"/>
    </row>
    <row r="6928" spans="1:27" ht="14.4">
      <c r="A6928" s="27" t="str">
        <f>VLOOKUP(C6928,'user list'!A:B,2,0)</f>
        <v>MDAD</v>
      </c>
      <c r="B6928" s="172">
        <v>45813.478495370371</v>
      </c>
      <c r="C6928" s="69" t="s">
        <v>223</v>
      </c>
      <c r="D6928" s="69" t="s">
        <v>1937</v>
      </c>
      <c r="E6928" s="69" t="s">
        <v>2463</v>
      </c>
      <c r="F6928" s="69">
        <v>1760</v>
      </c>
      <c r="G6928" s="69" t="s">
        <v>1939</v>
      </c>
    </row>
    <row r="6929" spans="1:27" ht="14.4">
      <c r="A6929" s="27" t="str">
        <f>VLOOKUP(C6929,'user list'!A:B,2,0)</f>
        <v>MDAD</v>
      </c>
      <c r="B6929" s="172">
        <v>45813.478703703702</v>
      </c>
      <c r="C6929" s="69" t="s">
        <v>223</v>
      </c>
      <c r="D6929" s="69" t="s">
        <v>1937</v>
      </c>
      <c r="E6929" s="69" t="s">
        <v>2483</v>
      </c>
      <c r="F6929" s="69">
        <v>1805</v>
      </c>
      <c r="G6929" s="69" t="s">
        <v>1939</v>
      </c>
    </row>
    <row r="6930" spans="1:27" ht="14.4">
      <c r="A6930" s="27" t="str">
        <f>VLOOKUP(C6930,'user list'!A:B,2,0)</f>
        <v>MDAD</v>
      </c>
      <c r="B6930" s="172">
        <v>45813.478761574072</v>
      </c>
      <c r="C6930" s="69" t="s">
        <v>223</v>
      </c>
      <c r="D6930" s="69" t="s">
        <v>1937</v>
      </c>
      <c r="E6930" s="69" t="s">
        <v>2556</v>
      </c>
      <c r="F6930" s="69">
        <v>1916</v>
      </c>
      <c r="G6930" s="69" t="s">
        <v>1939</v>
      </c>
    </row>
    <row r="6931" spans="1:27" ht="14.4">
      <c r="A6931" s="27" t="str">
        <f>VLOOKUP(C6931,'user list'!A:B,2,0)</f>
        <v>MDAD</v>
      </c>
      <c r="B6931" s="172">
        <v>45813.478888888887</v>
      </c>
      <c r="C6931" s="69" t="s">
        <v>223</v>
      </c>
      <c r="D6931" s="69" t="s">
        <v>1937</v>
      </c>
      <c r="E6931" s="69" t="s">
        <v>2534</v>
      </c>
      <c r="F6931" s="69">
        <v>1881</v>
      </c>
      <c r="G6931" s="69" t="s">
        <v>1939</v>
      </c>
    </row>
    <row r="6932" spans="1:27" ht="14.4">
      <c r="A6932" s="27" t="str">
        <f>VLOOKUP(C6932,'user list'!A:B,2,0)</f>
        <v>Admin</v>
      </c>
      <c r="B6932" s="172">
        <v>45813.479131944441</v>
      </c>
      <c r="C6932" s="69" t="s">
        <v>186</v>
      </c>
      <c r="D6932" s="69" t="s">
        <v>1937</v>
      </c>
      <c r="E6932" s="69" t="s">
        <v>2561</v>
      </c>
      <c r="F6932" s="69">
        <v>1924</v>
      </c>
      <c r="G6932" s="69" t="s">
        <v>1939</v>
      </c>
    </row>
    <row r="6933" spans="1:27" ht="14.4">
      <c r="A6933" s="27" t="str">
        <f>VLOOKUP(C6933,'user list'!A:B,2,0)</f>
        <v>OCM</v>
      </c>
      <c r="B6933" s="172">
        <v>45813.479733796295</v>
      </c>
      <c r="C6933" s="69" t="s">
        <v>236</v>
      </c>
      <c r="D6933" s="69" t="s">
        <v>1937</v>
      </c>
      <c r="E6933" s="69" t="s">
        <v>2562</v>
      </c>
      <c r="F6933" s="69">
        <v>1925</v>
      </c>
      <c r="G6933" s="69" t="s">
        <v>2440</v>
      </c>
      <c r="L6933" s="73"/>
      <c r="M6933" s="73"/>
    </row>
    <row r="6934" spans="1:27" ht="14.4">
      <c r="A6934" s="27" t="str">
        <f>VLOOKUP(C6934,'user list'!A:B,2,0)</f>
        <v>Admin</v>
      </c>
      <c r="B6934" s="172">
        <v>45813.479733796295</v>
      </c>
      <c r="C6934" s="69" t="s">
        <v>186</v>
      </c>
      <c r="D6934" s="69" t="s">
        <v>1937</v>
      </c>
      <c r="E6934" s="69" t="s">
        <v>2562</v>
      </c>
      <c r="F6934" s="69">
        <v>1925</v>
      </c>
      <c r="G6934" s="69" t="s">
        <v>1948</v>
      </c>
      <c r="R6934" s="73"/>
      <c r="S6934" s="73"/>
    </row>
    <row r="6935" spans="1:27" ht="14.4">
      <c r="A6935" s="27" t="str">
        <f>VLOOKUP(C6935,'user list'!A:B,2,0)</f>
        <v>Admin</v>
      </c>
      <c r="B6935" s="172">
        <v>45813.479733796295</v>
      </c>
      <c r="C6935" s="69" t="s">
        <v>186</v>
      </c>
      <c r="D6935" s="69" t="s">
        <v>1937</v>
      </c>
      <c r="E6935" s="69" t="s">
        <v>2562</v>
      </c>
      <c r="F6935" s="69">
        <v>1925</v>
      </c>
      <c r="G6935" s="69" t="s">
        <v>2513</v>
      </c>
    </row>
    <row r="6936" spans="1:27" ht="14.4">
      <c r="A6936" s="27" t="str">
        <f>VLOOKUP(C6936,'user list'!A:B,2,0)</f>
        <v>Admin</v>
      </c>
      <c r="B6936" s="172">
        <v>45813.479733796295</v>
      </c>
      <c r="C6936" s="69" t="s">
        <v>186</v>
      </c>
      <c r="D6936" s="69" t="s">
        <v>1937</v>
      </c>
      <c r="E6936" s="69" t="s">
        <v>2562</v>
      </c>
      <c r="F6936" s="69">
        <v>1925</v>
      </c>
      <c r="G6936" s="69" t="s">
        <v>1948</v>
      </c>
      <c r="X6936" s="74"/>
      <c r="AA6936" s="74"/>
    </row>
    <row r="6937" spans="1:27" ht="14.4">
      <c r="A6937" s="27" t="str">
        <f>VLOOKUP(C6937,'user list'!A:B,2,0)</f>
        <v>Admin</v>
      </c>
      <c r="B6937" s="172">
        <v>45813.479733796295</v>
      </c>
      <c r="C6937" s="69" t="s">
        <v>186</v>
      </c>
      <c r="D6937" s="69" t="s">
        <v>1937</v>
      </c>
      <c r="E6937" s="69" t="s">
        <v>2562</v>
      </c>
      <c r="F6937" s="69">
        <v>1925</v>
      </c>
      <c r="G6937" s="69" t="s">
        <v>1948</v>
      </c>
      <c r="L6937" s="73"/>
      <c r="M6937" s="73"/>
    </row>
    <row r="6938" spans="1:27" ht="14.4">
      <c r="A6938" s="27" t="str">
        <f>VLOOKUP(C6938,'user list'!A:B,2,0)</f>
        <v>Admin</v>
      </c>
      <c r="B6938" s="172">
        <v>45813.479733796295</v>
      </c>
      <c r="C6938" s="69" t="s">
        <v>186</v>
      </c>
      <c r="D6938" s="69" t="s">
        <v>1937</v>
      </c>
      <c r="E6938" s="69" t="s">
        <v>1989</v>
      </c>
      <c r="F6938" s="69">
        <v>1822</v>
      </c>
      <c r="G6938" s="69" t="s">
        <v>1948</v>
      </c>
    </row>
    <row r="6939" spans="1:27" ht="14.4">
      <c r="A6939" s="27" t="str">
        <f>VLOOKUP(C6939,'user list'!A:B,2,0)</f>
        <v>Admin</v>
      </c>
      <c r="B6939" s="172">
        <v>45813.479733796295</v>
      </c>
      <c r="C6939" s="69" t="s">
        <v>186</v>
      </c>
      <c r="D6939" s="69" t="s">
        <v>1937</v>
      </c>
      <c r="E6939" s="69" t="s">
        <v>2562</v>
      </c>
      <c r="F6939" s="69">
        <v>1925</v>
      </c>
      <c r="G6939" s="69" t="s">
        <v>1948</v>
      </c>
    </row>
    <row r="6940" spans="1:27" ht="14.4">
      <c r="A6940" s="27" t="str">
        <f>VLOOKUP(C6940,'user list'!A:B,2,0)</f>
        <v>Admin</v>
      </c>
      <c r="B6940" s="172">
        <v>45813.479733796295</v>
      </c>
      <c r="C6940" s="69" t="s">
        <v>186</v>
      </c>
      <c r="D6940" s="69" t="s">
        <v>1937</v>
      </c>
      <c r="E6940" s="69" t="s">
        <v>2562</v>
      </c>
      <c r="F6940" s="69">
        <v>1925</v>
      </c>
      <c r="G6940" s="69" t="s">
        <v>1947</v>
      </c>
    </row>
    <row r="6941" spans="1:27" ht="14.4">
      <c r="A6941" s="27" t="str">
        <f>VLOOKUP(C6941,'user list'!A:B,2,0)</f>
        <v>Admin</v>
      </c>
      <c r="B6941" s="172">
        <v>45813.479733796295</v>
      </c>
      <c r="C6941" s="69" t="s">
        <v>186</v>
      </c>
      <c r="D6941" s="69" t="s">
        <v>1937</v>
      </c>
      <c r="E6941" s="69" t="s">
        <v>1989</v>
      </c>
      <c r="F6941" s="69">
        <v>1822</v>
      </c>
      <c r="G6941" s="69" t="s">
        <v>1947</v>
      </c>
    </row>
    <row r="6942" spans="1:27" ht="14.4">
      <c r="A6942" s="27" t="str">
        <f>VLOOKUP(C6942,'user list'!A:B,2,0)</f>
        <v>Admin</v>
      </c>
      <c r="B6942" s="172">
        <v>45813.479733796295</v>
      </c>
      <c r="C6942" s="69" t="s">
        <v>186</v>
      </c>
      <c r="D6942" s="69" t="s">
        <v>1937</v>
      </c>
      <c r="E6942" s="69" t="s">
        <v>1989</v>
      </c>
      <c r="F6942" s="69">
        <v>1822</v>
      </c>
      <c r="G6942" s="69" t="s">
        <v>1948</v>
      </c>
      <c r="L6942" s="73"/>
      <c r="M6942" s="73"/>
    </row>
    <row r="6943" spans="1:27" ht="14.4">
      <c r="A6943" s="27" t="str">
        <f>VLOOKUP(C6943,'user list'!A:B,2,0)</f>
        <v>Admin</v>
      </c>
      <c r="B6943" s="172">
        <v>45813.479733796295</v>
      </c>
      <c r="C6943" s="69" t="s">
        <v>186</v>
      </c>
      <c r="D6943" s="69" t="s">
        <v>1937</v>
      </c>
      <c r="E6943" s="69" t="s">
        <v>2562</v>
      </c>
      <c r="F6943" s="69">
        <v>1925</v>
      </c>
      <c r="G6943" s="69" t="s">
        <v>1948</v>
      </c>
      <c r="R6943" s="73"/>
      <c r="S6943" s="73"/>
    </row>
    <row r="6944" spans="1:27" ht="14.4">
      <c r="A6944" s="27" t="str">
        <f>VLOOKUP(C6944,'user list'!A:B,2,0)</f>
        <v>Admin</v>
      </c>
      <c r="B6944" s="172">
        <v>45813.479733796295</v>
      </c>
      <c r="C6944" s="69" t="s">
        <v>186</v>
      </c>
      <c r="D6944" s="69" t="s">
        <v>1937</v>
      </c>
      <c r="E6944" s="69" t="s">
        <v>2562</v>
      </c>
      <c r="F6944" s="69">
        <v>1925</v>
      </c>
      <c r="G6944" s="69" t="s">
        <v>1947</v>
      </c>
    </row>
    <row r="6945" spans="1:27" ht="14.4">
      <c r="A6945" s="27" t="str">
        <f>VLOOKUP(C6945,'user list'!A:B,2,0)</f>
        <v>Admin</v>
      </c>
      <c r="B6945" s="172">
        <v>45813.479733796295</v>
      </c>
      <c r="C6945" s="69" t="s">
        <v>186</v>
      </c>
      <c r="D6945" s="69" t="s">
        <v>1937</v>
      </c>
      <c r="E6945" s="69" t="s">
        <v>2562</v>
      </c>
      <c r="F6945" s="69">
        <v>1925</v>
      </c>
      <c r="G6945" s="69" t="s">
        <v>1948</v>
      </c>
      <c r="X6945" s="74"/>
      <c r="AA6945" s="74"/>
    </row>
    <row r="6946" spans="1:27" ht="14.4">
      <c r="A6946" s="27" t="str">
        <f>VLOOKUP(C6946,'user list'!A:B,2,0)</f>
        <v>Admin</v>
      </c>
      <c r="B6946" s="172">
        <v>45813.479745370372</v>
      </c>
      <c r="C6946" s="69" t="s">
        <v>186</v>
      </c>
      <c r="D6946" s="69" t="s">
        <v>1937</v>
      </c>
      <c r="E6946" s="69" t="s">
        <v>1989</v>
      </c>
      <c r="F6946" s="69">
        <v>1822</v>
      </c>
      <c r="G6946" s="69" t="s">
        <v>1948</v>
      </c>
      <c r="L6946" s="73"/>
      <c r="M6946" s="73"/>
    </row>
    <row r="6947" spans="1:27" ht="14.4">
      <c r="A6947" s="27" t="str">
        <f>VLOOKUP(C6947,'user list'!A:B,2,0)</f>
        <v>Admin</v>
      </c>
      <c r="B6947" s="172">
        <v>45813.479953703703</v>
      </c>
      <c r="C6947" s="69" t="s">
        <v>186</v>
      </c>
      <c r="D6947" s="69" t="s">
        <v>1937</v>
      </c>
      <c r="E6947" s="69" t="s">
        <v>2561</v>
      </c>
      <c r="F6947" s="69">
        <v>1924</v>
      </c>
      <c r="G6947" s="69" t="s">
        <v>1947</v>
      </c>
    </row>
    <row r="6948" spans="1:27" ht="14.4">
      <c r="A6948" s="27" t="str">
        <f>VLOOKUP(C6948,'user list'!A:B,2,0)</f>
        <v>Admin</v>
      </c>
      <c r="B6948" s="172">
        <v>45813.479953703703</v>
      </c>
      <c r="C6948" s="69" t="s">
        <v>186</v>
      </c>
      <c r="D6948" s="69" t="s">
        <v>1937</v>
      </c>
      <c r="E6948" s="69" t="s">
        <v>2561</v>
      </c>
      <c r="F6948" s="69">
        <v>1924</v>
      </c>
      <c r="G6948" s="69" t="s">
        <v>1948</v>
      </c>
    </row>
    <row r="6949" spans="1:27" ht="14.4">
      <c r="A6949" s="27" t="str">
        <f>VLOOKUP(C6949,'user list'!A:B,2,0)</f>
        <v>Admin</v>
      </c>
      <c r="B6949" s="172">
        <v>45813.479953703703</v>
      </c>
      <c r="C6949" s="69" t="s">
        <v>186</v>
      </c>
      <c r="D6949" s="69" t="s">
        <v>1937</v>
      </c>
      <c r="E6949" s="69" t="s">
        <v>2041</v>
      </c>
      <c r="F6949" s="69">
        <v>1823</v>
      </c>
      <c r="G6949" s="69" t="s">
        <v>1948</v>
      </c>
    </row>
    <row r="6950" spans="1:27" ht="14.4">
      <c r="A6950" s="27" t="str">
        <f>VLOOKUP(C6950,'user list'!A:B,2,0)</f>
        <v>OCM</v>
      </c>
      <c r="B6950" s="172">
        <v>45813.481076388889</v>
      </c>
      <c r="C6950" s="69" t="s">
        <v>236</v>
      </c>
      <c r="D6950" s="69" t="s">
        <v>1937</v>
      </c>
      <c r="E6950" s="69" t="s">
        <v>2563</v>
      </c>
      <c r="F6950" s="69">
        <v>1926</v>
      </c>
      <c r="G6950" s="69" t="s">
        <v>2440</v>
      </c>
    </row>
    <row r="6951" spans="1:27" ht="14.4">
      <c r="A6951" s="27" t="str">
        <f>VLOOKUP(C6951,'user list'!A:B,2,0)</f>
        <v>Admin</v>
      </c>
      <c r="B6951" s="172">
        <v>45813.481076388889</v>
      </c>
      <c r="C6951" s="69" t="s">
        <v>186</v>
      </c>
      <c r="D6951" s="69" t="s">
        <v>1937</v>
      </c>
      <c r="E6951" s="69" t="s">
        <v>2563</v>
      </c>
      <c r="F6951" s="69">
        <v>1926</v>
      </c>
      <c r="G6951" s="69" t="s">
        <v>1948</v>
      </c>
    </row>
    <row r="6952" spans="1:27" ht="14.4">
      <c r="A6952" s="27" t="str">
        <f>VLOOKUP(C6952,'user list'!A:B,2,0)</f>
        <v>Admin</v>
      </c>
      <c r="B6952" s="172">
        <v>45813.481076388889</v>
      </c>
      <c r="C6952" s="69" t="s">
        <v>186</v>
      </c>
      <c r="D6952" s="69" t="s">
        <v>1937</v>
      </c>
      <c r="E6952" s="69" t="s">
        <v>2563</v>
      </c>
      <c r="F6952" s="69">
        <v>1926</v>
      </c>
      <c r="G6952" s="69" t="s">
        <v>1948</v>
      </c>
    </row>
    <row r="6953" spans="1:27" ht="14.4">
      <c r="A6953" s="27" t="str">
        <f>VLOOKUP(C6953,'user list'!A:B,2,0)</f>
        <v>Admin</v>
      </c>
      <c r="B6953" s="172">
        <v>45813.481076388889</v>
      </c>
      <c r="C6953" s="69" t="s">
        <v>186</v>
      </c>
      <c r="D6953" s="69" t="s">
        <v>1937</v>
      </c>
      <c r="E6953" s="69" t="s">
        <v>2563</v>
      </c>
      <c r="F6953" s="69">
        <v>1926</v>
      </c>
      <c r="G6953" s="69" t="s">
        <v>2513</v>
      </c>
      <c r="L6953" s="73"/>
      <c r="M6953" s="73"/>
    </row>
    <row r="6954" spans="1:27" ht="14.4">
      <c r="A6954" s="27" t="str">
        <f>VLOOKUP(C6954,'user list'!A:B,2,0)</f>
        <v>Admin</v>
      </c>
      <c r="B6954" s="172">
        <v>45813.481076388889</v>
      </c>
      <c r="C6954" s="69" t="s">
        <v>186</v>
      </c>
      <c r="D6954" s="69" t="s">
        <v>1937</v>
      </c>
      <c r="E6954" s="69" t="s">
        <v>2563</v>
      </c>
      <c r="F6954" s="69">
        <v>1926</v>
      </c>
      <c r="G6954" s="69" t="s">
        <v>1948</v>
      </c>
      <c r="L6954" s="73"/>
      <c r="M6954" s="73"/>
    </row>
    <row r="6955" spans="1:27" ht="14.4">
      <c r="A6955" s="27" t="str">
        <f>VLOOKUP(C6955,'user list'!A:B,2,0)</f>
        <v>Admin</v>
      </c>
      <c r="B6955" s="172">
        <v>45813.481076388889</v>
      </c>
      <c r="C6955" s="69" t="s">
        <v>186</v>
      </c>
      <c r="D6955" s="69" t="s">
        <v>1937</v>
      </c>
      <c r="E6955" s="69" t="s">
        <v>2481</v>
      </c>
      <c r="F6955" s="69">
        <v>1826</v>
      </c>
      <c r="G6955" s="69" t="s">
        <v>1948</v>
      </c>
      <c r="R6955" s="73"/>
      <c r="S6955" s="73"/>
    </row>
    <row r="6956" spans="1:27" ht="14.4">
      <c r="A6956" s="27" t="str">
        <f>VLOOKUP(C6956,'user list'!A:B,2,0)</f>
        <v>Admin</v>
      </c>
      <c r="B6956" s="172">
        <v>45813.481076388889</v>
      </c>
      <c r="C6956" s="69" t="s">
        <v>186</v>
      </c>
      <c r="D6956" s="69" t="s">
        <v>1937</v>
      </c>
      <c r="E6956" s="69" t="s">
        <v>2563</v>
      </c>
      <c r="F6956" s="69">
        <v>1926</v>
      </c>
      <c r="G6956" s="69" t="s">
        <v>1948</v>
      </c>
    </row>
    <row r="6957" spans="1:27" ht="14.4">
      <c r="A6957" s="27" t="str">
        <f>VLOOKUP(C6957,'user list'!A:B,2,0)</f>
        <v>Admin</v>
      </c>
      <c r="B6957" s="172">
        <v>45813.481076388889</v>
      </c>
      <c r="C6957" s="69" t="s">
        <v>186</v>
      </c>
      <c r="D6957" s="69" t="s">
        <v>1937</v>
      </c>
      <c r="E6957" s="69" t="s">
        <v>2563</v>
      </c>
      <c r="F6957" s="69">
        <v>1926</v>
      </c>
      <c r="G6957" s="69" t="s">
        <v>1947</v>
      </c>
    </row>
    <row r="6958" spans="1:27" ht="14.4">
      <c r="A6958" s="27" t="str">
        <f>VLOOKUP(C6958,'user list'!A:B,2,0)</f>
        <v>Admin</v>
      </c>
      <c r="B6958" s="172">
        <v>45813.481087962966</v>
      </c>
      <c r="C6958" s="69" t="s">
        <v>186</v>
      </c>
      <c r="D6958" s="69" t="s">
        <v>1937</v>
      </c>
      <c r="E6958" s="69" t="s">
        <v>2481</v>
      </c>
      <c r="F6958" s="69">
        <v>1826</v>
      </c>
      <c r="G6958" s="69" t="s">
        <v>1947</v>
      </c>
      <c r="X6958" s="74"/>
      <c r="AA6958" s="74"/>
    </row>
    <row r="6959" spans="1:27" ht="14.4">
      <c r="A6959" s="27" t="str">
        <f>VLOOKUP(C6959,'user list'!A:B,2,0)</f>
        <v>Admin</v>
      </c>
      <c r="B6959" s="172">
        <v>45813.481087962966</v>
      </c>
      <c r="C6959" s="69" t="s">
        <v>186</v>
      </c>
      <c r="D6959" s="69" t="s">
        <v>1937</v>
      </c>
      <c r="E6959" s="69" t="s">
        <v>2481</v>
      </c>
      <c r="F6959" s="69">
        <v>1826</v>
      </c>
      <c r="G6959" s="69" t="s">
        <v>1948</v>
      </c>
      <c r="L6959" s="73"/>
      <c r="M6959" s="73"/>
    </row>
    <row r="6960" spans="1:27" ht="14.4">
      <c r="A6960" s="27" t="str">
        <f>VLOOKUP(C6960,'user list'!A:B,2,0)</f>
        <v>Admin</v>
      </c>
      <c r="B6960" s="172">
        <v>45813.481087962966</v>
      </c>
      <c r="C6960" s="69" t="s">
        <v>186</v>
      </c>
      <c r="D6960" s="69" t="s">
        <v>1937</v>
      </c>
      <c r="E6960" s="69" t="s">
        <v>2563</v>
      </c>
      <c r="F6960" s="69">
        <v>1926</v>
      </c>
      <c r="G6960" s="69" t="s">
        <v>1948</v>
      </c>
    </row>
    <row r="6961" spans="1:30" ht="14.4">
      <c r="A6961" s="27" t="str">
        <f>VLOOKUP(C6961,'user list'!A:B,2,0)</f>
        <v>Admin</v>
      </c>
      <c r="B6961" s="172">
        <v>45813.481087962966</v>
      </c>
      <c r="C6961" s="69" t="s">
        <v>186</v>
      </c>
      <c r="D6961" s="69" t="s">
        <v>1937</v>
      </c>
      <c r="E6961" s="69" t="s">
        <v>2563</v>
      </c>
      <c r="F6961" s="69">
        <v>1926</v>
      </c>
      <c r="G6961" s="69" t="s">
        <v>1947</v>
      </c>
    </row>
    <row r="6962" spans="1:30" ht="14.4">
      <c r="A6962" s="27" t="str">
        <f>VLOOKUP(C6962,'user list'!A:B,2,0)</f>
        <v>Admin</v>
      </c>
      <c r="B6962" s="172">
        <v>45813.481087962966</v>
      </c>
      <c r="C6962" s="69" t="s">
        <v>186</v>
      </c>
      <c r="D6962" s="69" t="s">
        <v>1937</v>
      </c>
      <c r="E6962" s="69" t="s">
        <v>2563</v>
      </c>
      <c r="F6962" s="69">
        <v>1926</v>
      </c>
      <c r="G6962" s="69" t="s">
        <v>1948</v>
      </c>
    </row>
    <row r="6963" spans="1:30" ht="14.4">
      <c r="A6963" s="27" t="str">
        <f>VLOOKUP(C6963,'user list'!A:B,2,0)</f>
        <v>Admin</v>
      </c>
      <c r="B6963" s="172">
        <v>45813.481087962966</v>
      </c>
      <c r="C6963" s="69" t="s">
        <v>186</v>
      </c>
      <c r="D6963" s="69" t="s">
        <v>1937</v>
      </c>
      <c r="E6963" s="69" t="s">
        <v>2481</v>
      </c>
      <c r="F6963" s="69">
        <v>1826</v>
      </c>
      <c r="G6963" s="69" t="s">
        <v>1948</v>
      </c>
    </row>
    <row r="6964" spans="1:30" ht="14.4">
      <c r="A6964" s="27" t="str">
        <f>VLOOKUP(C6964,'user list'!A:B,2,0)</f>
        <v>OCM</v>
      </c>
      <c r="B6964" s="172">
        <v>45813.481944444444</v>
      </c>
      <c r="C6964" s="69" t="s">
        <v>236</v>
      </c>
      <c r="D6964" s="69" t="s">
        <v>1937</v>
      </c>
      <c r="E6964" s="69" t="s">
        <v>2564</v>
      </c>
      <c r="F6964" s="69">
        <v>1927</v>
      </c>
      <c r="G6964" s="69" t="s">
        <v>2440</v>
      </c>
    </row>
    <row r="6965" spans="1:30" ht="14.4">
      <c r="A6965" s="27" t="str">
        <f>VLOOKUP(C6965,'user list'!A:B,2,0)</f>
        <v>Admin</v>
      </c>
      <c r="B6965" s="172">
        <v>45813.481956018521</v>
      </c>
      <c r="C6965" s="69" t="s">
        <v>186</v>
      </c>
      <c r="D6965" s="69" t="s">
        <v>1937</v>
      </c>
      <c r="E6965" s="69" t="s">
        <v>2564</v>
      </c>
      <c r="F6965" s="69">
        <v>1927</v>
      </c>
      <c r="G6965" s="69" t="s">
        <v>1948</v>
      </c>
      <c r="L6965" s="73"/>
      <c r="M6965" s="73"/>
    </row>
    <row r="6966" spans="1:30" ht="14.4">
      <c r="A6966" s="27" t="str">
        <f>VLOOKUP(C6966,'user list'!A:B,2,0)</f>
        <v>Admin</v>
      </c>
      <c r="B6966" s="172">
        <v>45813.481956018521</v>
      </c>
      <c r="C6966" s="69" t="s">
        <v>186</v>
      </c>
      <c r="D6966" s="69" t="s">
        <v>1937</v>
      </c>
      <c r="E6966" s="69" t="s">
        <v>2564</v>
      </c>
      <c r="F6966" s="69">
        <v>1927</v>
      </c>
      <c r="G6966" s="69" t="s">
        <v>2513</v>
      </c>
      <c r="R6966" s="73"/>
      <c r="S6966" s="73"/>
    </row>
    <row r="6967" spans="1:30" ht="14.4">
      <c r="A6967" s="27" t="str">
        <f>VLOOKUP(C6967,'user list'!A:B,2,0)</f>
        <v>Admin</v>
      </c>
      <c r="B6967" s="172">
        <v>45813.481956018521</v>
      </c>
      <c r="C6967" s="69" t="s">
        <v>186</v>
      </c>
      <c r="D6967" s="69" t="s">
        <v>1937</v>
      </c>
      <c r="E6967" s="69" t="s">
        <v>2564</v>
      </c>
      <c r="F6967" s="69">
        <v>1927</v>
      </c>
      <c r="G6967" s="69" t="s">
        <v>1948</v>
      </c>
    </row>
    <row r="6968" spans="1:30" ht="14.4">
      <c r="A6968" s="27" t="str">
        <f>VLOOKUP(C6968,'user list'!A:B,2,0)</f>
        <v>Admin</v>
      </c>
      <c r="B6968" s="172">
        <v>45813.481956018521</v>
      </c>
      <c r="C6968" s="69" t="s">
        <v>186</v>
      </c>
      <c r="D6968" s="69" t="s">
        <v>1937</v>
      </c>
      <c r="E6968" s="69" t="s">
        <v>2564</v>
      </c>
      <c r="F6968" s="69">
        <v>1927</v>
      </c>
      <c r="G6968" s="69" t="s">
        <v>1948</v>
      </c>
    </row>
    <row r="6969" spans="1:30" ht="14.4">
      <c r="A6969" s="27" t="str">
        <f>VLOOKUP(C6969,'user list'!A:B,2,0)</f>
        <v>Admin</v>
      </c>
      <c r="B6969" s="172">
        <v>45813.481956018521</v>
      </c>
      <c r="C6969" s="69" t="s">
        <v>186</v>
      </c>
      <c r="D6969" s="69" t="s">
        <v>1937</v>
      </c>
      <c r="E6969" s="69" t="s">
        <v>2048</v>
      </c>
      <c r="F6969" s="69">
        <v>1825</v>
      </c>
      <c r="G6969" s="69" t="s">
        <v>1948</v>
      </c>
    </row>
    <row r="6970" spans="1:30" ht="14.4">
      <c r="A6970" s="27" t="str">
        <f>VLOOKUP(C6970,'user list'!A:B,2,0)</f>
        <v>Admin</v>
      </c>
      <c r="B6970" s="172">
        <v>45813.481956018521</v>
      </c>
      <c r="C6970" s="69" t="s">
        <v>186</v>
      </c>
      <c r="D6970" s="69" t="s">
        <v>1937</v>
      </c>
      <c r="E6970" s="69" t="s">
        <v>2564</v>
      </c>
      <c r="F6970" s="69">
        <v>1927</v>
      </c>
      <c r="G6970" s="69" t="s">
        <v>1948</v>
      </c>
    </row>
    <row r="6971" spans="1:30" ht="14.4">
      <c r="A6971" s="27" t="str">
        <f>VLOOKUP(C6971,'user list'!A:B,2,0)</f>
        <v>Admin</v>
      </c>
      <c r="B6971" s="172">
        <v>45813.481956018521</v>
      </c>
      <c r="C6971" s="69" t="s">
        <v>186</v>
      </c>
      <c r="D6971" s="69" t="s">
        <v>1937</v>
      </c>
      <c r="E6971" s="69" t="s">
        <v>2564</v>
      </c>
      <c r="F6971" s="69">
        <v>1927</v>
      </c>
      <c r="G6971" s="69" t="s">
        <v>1947</v>
      </c>
    </row>
    <row r="6972" spans="1:30" ht="14.4">
      <c r="A6972" s="27" t="str">
        <f>VLOOKUP(C6972,'user list'!A:B,2,0)</f>
        <v>Admin</v>
      </c>
      <c r="B6972" s="172">
        <v>45813.481956018521</v>
      </c>
      <c r="C6972" s="69" t="s">
        <v>186</v>
      </c>
      <c r="D6972" s="69" t="s">
        <v>1937</v>
      </c>
      <c r="E6972" s="69" t="s">
        <v>2048</v>
      </c>
      <c r="F6972" s="69">
        <v>1825</v>
      </c>
      <c r="G6972" s="69" t="s">
        <v>1947</v>
      </c>
    </row>
    <row r="6973" spans="1:30" ht="14.4">
      <c r="A6973" s="27" t="str">
        <f>VLOOKUP(C6973,'user list'!A:B,2,0)</f>
        <v>Admin</v>
      </c>
      <c r="B6973" s="172">
        <v>45813.481956018521</v>
      </c>
      <c r="C6973" s="69" t="s">
        <v>186</v>
      </c>
      <c r="D6973" s="69" t="s">
        <v>1937</v>
      </c>
      <c r="E6973" s="69" t="s">
        <v>2048</v>
      </c>
      <c r="F6973" s="69">
        <v>1825</v>
      </c>
      <c r="G6973" s="69" t="s">
        <v>1948</v>
      </c>
    </row>
    <row r="6974" spans="1:30" ht="14.4">
      <c r="A6974" s="27" t="str">
        <f>VLOOKUP(C6974,'user list'!A:B,2,0)</f>
        <v>Admin</v>
      </c>
      <c r="B6974" s="172">
        <v>45813.481956018521</v>
      </c>
      <c r="C6974" s="69" t="s">
        <v>186</v>
      </c>
      <c r="D6974" s="69" t="s">
        <v>1937</v>
      </c>
      <c r="E6974" s="69" t="s">
        <v>2564</v>
      </c>
      <c r="F6974" s="69">
        <v>1927</v>
      </c>
      <c r="G6974" s="69" t="s">
        <v>1948</v>
      </c>
    </row>
    <row r="6975" spans="1:30" ht="14.4">
      <c r="A6975" s="27" t="str">
        <f>VLOOKUP(C6975,'user list'!A:B,2,0)</f>
        <v>Admin</v>
      </c>
      <c r="B6975" s="172">
        <v>45813.481956018521</v>
      </c>
      <c r="C6975" s="69" t="s">
        <v>186</v>
      </c>
      <c r="D6975" s="69" t="s">
        <v>1937</v>
      </c>
      <c r="E6975" s="69" t="s">
        <v>2564</v>
      </c>
      <c r="F6975" s="69">
        <v>1927</v>
      </c>
      <c r="G6975" s="69" t="s">
        <v>1947</v>
      </c>
      <c r="AA6975" s="74"/>
      <c r="AD6975" s="74"/>
    </row>
    <row r="6976" spans="1:30" ht="14.4">
      <c r="A6976" s="27" t="str">
        <f>VLOOKUP(C6976,'user list'!A:B,2,0)</f>
        <v>Admin</v>
      </c>
      <c r="B6976" s="172">
        <v>45813.481956018521</v>
      </c>
      <c r="C6976" s="69" t="s">
        <v>186</v>
      </c>
      <c r="D6976" s="69" t="s">
        <v>1937</v>
      </c>
      <c r="E6976" s="69" t="s">
        <v>2564</v>
      </c>
      <c r="F6976" s="69">
        <v>1927</v>
      </c>
      <c r="G6976" s="69" t="s">
        <v>1948</v>
      </c>
      <c r="L6976" s="73"/>
      <c r="M6976" s="73"/>
    </row>
    <row r="6977" spans="1:16" ht="14.4">
      <c r="A6977" s="27" t="str">
        <f>VLOOKUP(C6977,'user list'!A:B,2,0)</f>
        <v>Admin</v>
      </c>
      <c r="B6977" s="172">
        <v>45813.481956018521</v>
      </c>
      <c r="C6977" s="69" t="s">
        <v>186</v>
      </c>
      <c r="D6977" s="69" t="s">
        <v>1937</v>
      </c>
      <c r="E6977" s="69" t="s">
        <v>2048</v>
      </c>
      <c r="F6977" s="69">
        <v>1825</v>
      </c>
      <c r="G6977" s="69" t="s">
        <v>1948</v>
      </c>
      <c r="L6977" s="73"/>
      <c r="M6977" s="73"/>
    </row>
    <row r="6978" spans="1:16" ht="14.4">
      <c r="A6978" s="27" t="str">
        <f>VLOOKUP(C6978,'user list'!A:B,2,0)</f>
        <v>OCM</v>
      </c>
      <c r="B6978" s="172">
        <v>45813.482847222222</v>
      </c>
      <c r="C6978" s="69" t="s">
        <v>236</v>
      </c>
      <c r="D6978" s="69" t="s">
        <v>1937</v>
      </c>
      <c r="E6978" s="69" t="s">
        <v>2565</v>
      </c>
      <c r="F6978" s="69">
        <v>1928</v>
      </c>
      <c r="G6978" s="69" t="s">
        <v>2440</v>
      </c>
      <c r="O6978" s="73"/>
      <c r="P6978" s="73"/>
    </row>
    <row r="6979" spans="1:16" ht="14.4">
      <c r="A6979" s="27" t="str">
        <f>VLOOKUP(C6979,'user list'!A:B,2,0)</f>
        <v>Admin</v>
      </c>
      <c r="B6979" s="172">
        <v>45813.482858796298</v>
      </c>
      <c r="C6979" s="69" t="s">
        <v>186</v>
      </c>
      <c r="D6979" s="69" t="s">
        <v>1937</v>
      </c>
      <c r="E6979" s="69" t="s">
        <v>2565</v>
      </c>
      <c r="F6979" s="69">
        <v>1928</v>
      </c>
      <c r="G6979" s="69" t="s">
        <v>1948</v>
      </c>
      <c r="O6979" s="73"/>
      <c r="P6979" s="73"/>
    </row>
    <row r="6980" spans="1:16" ht="14.4">
      <c r="A6980" s="27" t="str">
        <f>VLOOKUP(C6980,'user list'!A:B,2,0)</f>
        <v>Admin</v>
      </c>
      <c r="B6980" s="172">
        <v>45813.482858796298</v>
      </c>
      <c r="C6980" s="69" t="s">
        <v>186</v>
      </c>
      <c r="D6980" s="69" t="s">
        <v>1937</v>
      </c>
      <c r="E6980" s="69" t="s">
        <v>2565</v>
      </c>
      <c r="F6980" s="69">
        <v>1928</v>
      </c>
      <c r="G6980" s="69" t="s">
        <v>1948</v>
      </c>
    </row>
    <row r="6981" spans="1:16" ht="14.4">
      <c r="A6981" s="27" t="str">
        <f>VLOOKUP(C6981,'user list'!A:B,2,0)</f>
        <v>Admin</v>
      </c>
      <c r="B6981" s="172">
        <v>45813.482858796298</v>
      </c>
      <c r="C6981" s="69" t="s">
        <v>186</v>
      </c>
      <c r="D6981" s="69" t="s">
        <v>1937</v>
      </c>
      <c r="E6981" s="69" t="s">
        <v>2565</v>
      </c>
      <c r="F6981" s="69">
        <v>1928</v>
      </c>
      <c r="G6981" s="69" t="s">
        <v>2513</v>
      </c>
    </row>
    <row r="6982" spans="1:16" ht="14.4">
      <c r="A6982" s="27" t="str">
        <f>VLOOKUP(C6982,'user list'!A:B,2,0)</f>
        <v>Admin</v>
      </c>
      <c r="B6982" s="172">
        <v>45813.482858796298</v>
      </c>
      <c r="C6982" s="69" t="s">
        <v>186</v>
      </c>
      <c r="D6982" s="69" t="s">
        <v>1937</v>
      </c>
      <c r="E6982" s="69" t="s">
        <v>2565</v>
      </c>
      <c r="F6982" s="69">
        <v>1928</v>
      </c>
      <c r="G6982" s="69" t="s">
        <v>1948</v>
      </c>
      <c r="L6982" s="73"/>
      <c r="M6982" s="73"/>
    </row>
    <row r="6983" spans="1:16" ht="14.4">
      <c r="A6983" s="27" t="str">
        <f>VLOOKUP(C6983,'user list'!A:B,2,0)</f>
        <v>Admin</v>
      </c>
      <c r="B6983" s="172">
        <v>45813.482858796298</v>
      </c>
      <c r="C6983" s="69" t="s">
        <v>186</v>
      </c>
      <c r="D6983" s="69" t="s">
        <v>1937</v>
      </c>
      <c r="E6983" s="69" t="s">
        <v>2042</v>
      </c>
      <c r="F6983" s="69">
        <v>1810</v>
      </c>
      <c r="G6983" s="69" t="s">
        <v>1948</v>
      </c>
    </row>
    <row r="6984" spans="1:16" ht="14.4">
      <c r="A6984" s="27" t="str">
        <f>VLOOKUP(C6984,'user list'!A:B,2,0)</f>
        <v>Admin</v>
      </c>
      <c r="B6984" s="172">
        <v>45813.482858796298</v>
      </c>
      <c r="C6984" s="69" t="s">
        <v>186</v>
      </c>
      <c r="D6984" s="69" t="s">
        <v>1937</v>
      </c>
      <c r="E6984" s="69" t="s">
        <v>2565</v>
      </c>
      <c r="F6984" s="69">
        <v>1928</v>
      </c>
      <c r="G6984" s="69" t="s">
        <v>1948</v>
      </c>
    </row>
    <row r="6985" spans="1:16" ht="14.4">
      <c r="A6985" s="27" t="str">
        <f>VLOOKUP(C6985,'user list'!A:B,2,0)</f>
        <v>Admin</v>
      </c>
      <c r="B6985" s="172">
        <v>45813.482858796298</v>
      </c>
      <c r="C6985" s="69" t="s">
        <v>186</v>
      </c>
      <c r="D6985" s="69" t="s">
        <v>1937</v>
      </c>
      <c r="E6985" s="69" t="s">
        <v>2565</v>
      </c>
      <c r="F6985" s="69">
        <v>1928</v>
      </c>
      <c r="G6985" s="69" t="s">
        <v>1947</v>
      </c>
    </row>
    <row r="6986" spans="1:16" ht="14.4">
      <c r="A6986" s="27" t="str">
        <f>VLOOKUP(C6986,'user list'!A:B,2,0)</f>
        <v>Admin</v>
      </c>
      <c r="B6986" s="172">
        <v>45813.482858796298</v>
      </c>
      <c r="C6986" s="69" t="s">
        <v>186</v>
      </c>
      <c r="D6986" s="69" t="s">
        <v>1937</v>
      </c>
      <c r="E6986" s="69" t="s">
        <v>2042</v>
      </c>
      <c r="F6986" s="69">
        <v>1810</v>
      </c>
      <c r="G6986" s="69" t="s">
        <v>1947</v>
      </c>
    </row>
    <row r="6987" spans="1:16" ht="14.4">
      <c r="A6987" s="27" t="str">
        <f>VLOOKUP(C6987,'user list'!A:B,2,0)</f>
        <v>Admin</v>
      </c>
      <c r="B6987" s="172">
        <v>45813.482858796298</v>
      </c>
      <c r="C6987" s="69" t="s">
        <v>186</v>
      </c>
      <c r="D6987" s="69" t="s">
        <v>1937</v>
      </c>
      <c r="E6987" s="69" t="s">
        <v>2042</v>
      </c>
      <c r="F6987" s="69">
        <v>1810</v>
      </c>
      <c r="G6987" s="69" t="s">
        <v>1948</v>
      </c>
    </row>
    <row r="6988" spans="1:16" ht="14.4">
      <c r="A6988" s="27" t="str">
        <f>VLOOKUP(C6988,'user list'!A:B,2,0)</f>
        <v>Admin</v>
      </c>
      <c r="B6988" s="172">
        <v>45813.482858796298</v>
      </c>
      <c r="C6988" s="69" t="s">
        <v>186</v>
      </c>
      <c r="D6988" s="69" t="s">
        <v>1937</v>
      </c>
      <c r="E6988" s="69" t="s">
        <v>2565</v>
      </c>
      <c r="F6988" s="69">
        <v>1928</v>
      </c>
      <c r="G6988" s="69" t="s">
        <v>1948</v>
      </c>
    </row>
    <row r="6989" spans="1:16" ht="14.4">
      <c r="A6989" s="27" t="str">
        <f>VLOOKUP(C6989,'user list'!A:B,2,0)</f>
        <v>Admin</v>
      </c>
      <c r="B6989" s="172">
        <v>45813.482858796298</v>
      </c>
      <c r="C6989" s="69" t="s">
        <v>186</v>
      </c>
      <c r="D6989" s="69" t="s">
        <v>1937</v>
      </c>
      <c r="E6989" s="69" t="s">
        <v>2565</v>
      </c>
      <c r="F6989" s="69">
        <v>1928</v>
      </c>
      <c r="G6989" s="69" t="s">
        <v>1947</v>
      </c>
    </row>
    <row r="6990" spans="1:16" ht="14.4">
      <c r="A6990" s="27" t="str">
        <f>VLOOKUP(C6990,'user list'!A:B,2,0)</f>
        <v>Admin</v>
      </c>
      <c r="B6990" s="172">
        <v>45813.482858796298</v>
      </c>
      <c r="C6990" s="69" t="s">
        <v>186</v>
      </c>
      <c r="D6990" s="69" t="s">
        <v>1937</v>
      </c>
      <c r="E6990" s="69" t="s">
        <v>2565</v>
      </c>
      <c r="F6990" s="69">
        <v>1928</v>
      </c>
      <c r="G6990" s="69" t="s">
        <v>1948</v>
      </c>
    </row>
    <row r="6991" spans="1:16" ht="14.4">
      <c r="A6991" s="27" t="str">
        <f>VLOOKUP(C6991,'user list'!A:B,2,0)</f>
        <v>Admin</v>
      </c>
      <c r="B6991" s="172">
        <v>45813.482858796298</v>
      </c>
      <c r="C6991" s="69" t="s">
        <v>186</v>
      </c>
      <c r="D6991" s="69" t="s">
        <v>1937</v>
      </c>
      <c r="E6991" s="69" t="s">
        <v>2042</v>
      </c>
      <c r="F6991" s="69">
        <v>1810</v>
      </c>
      <c r="G6991" s="69" t="s">
        <v>1948</v>
      </c>
    </row>
    <row r="6992" spans="1:16" ht="14.4">
      <c r="A6992" s="27" t="str">
        <f>VLOOKUP(C6992,'user list'!A:B,2,0)</f>
        <v>MDAD</v>
      </c>
      <c r="B6992" s="172">
        <v>45813.483067129629</v>
      </c>
      <c r="C6992" s="69" t="s">
        <v>223</v>
      </c>
      <c r="D6992" s="69" t="s">
        <v>1937</v>
      </c>
      <c r="E6992" s="69" t="s">
        <v>2556</v>
      </c>
      <c r="F6992" s="69">
        <v>1916</v>
      </c>
      <c r="G6992" s="69" t="s">
        <v>1939</v>
      </c>
    </row>
    <row r="6993" spans="1:19" ht="14.4">
      <c r="A6993" s="27" t="str">
        <f>VLOOKUP(C6993,'user list'!A:B,2,0)</f>
        <v>MDAD</v>
      </c>
      <c r="B6993" s="172">
        <v>45813.483090277776</v>
      </c>
      <c r="C6993" s="69" t="s">
        <v>223</v>
      </c>
      <c r="D6993" s="69" t="s">
        <v>1937</v>
      </c>
      <c r="E6993" s="69" t="s">
        <v>2483</v>
      </c>
      <c r="F6993" s="69">
        <v>1805</v>
      </c>
      <c r="G6993" s="69" t="s">
        <v>1939</v>
      </c>
    </row>
    <row r="6994" spans="1:19" ht="14.4">
      <c r="A6994" s="27" t="str">
        <f>VLOOKUP(C6994,'user list'!A:B,2,0)</f>
        <v>MDAD</v>
      </c>
      <c r="B6994" s="172">
        <v>45813.483182870368</v>
      </c>
      <c r="C6994" s="69" t="s">
        <v>223</v>
      </c>
      <c r="D6994" s="69" t="s">
        <v>1937</v>
      </c>
      <c r="E6994" s="69" t="s">
        <v>2556</v>
      </c>
      <c r="F6994" s="69">
        <v>1916</v>
      </c>
      <c r="G6994" s="69" t="s">
        <v>1939</v>
      </c>
    </row>
    <row r="6995" spans="1:19" ht="14.4">
      <c r="A6995" s="27" t="str">
        <f>VLOOKUP(C6995,'user list'!A:B,2,0)</f>
        <v>MDAD</v>
      </c>
      <c r="B6995" s="172">
        <v>45813.483252314814</v>
      </c>
      <c r="C6995" s="69" t="s">
        <v>223</v>
      </c>
      <c r="D6995" s="69" t="s">
        <v>1937</v>
      </c>
      <c r="E6995" s="69" t="s">
        <v>2463</v>
      </c>
      <c r="F6995" s="69">
        <v>1760</v>
      </c>
      <c r="G6995" s="69" t="s">
        <v>1939</v>
      </c>
    </row>
    <row r="6996" spans="1:19" ht="14.4">
      <c r="A6996" s="27" t="str">
        <f>VLOOKUP(C6996,'user list'!A:B,2,0)</f>
        <v>MDAD</v>
      </c>
      <c r="B6996" s="172">
        <v>45813.484398148146</v>
      </c>
      <c r="C6996" s="69" t="s">
        <v>223</v>
      </c>
      <c r="D6996" s="69" t="s">
        <v>1937</v>
      </c>
      <c r="E6996" s="69" t="s">
        <v>2029</v>
      </c>
      <c r="F6996" s="69">
        <v>1859</v>
      </c>
      <c r="G6996" s="69" t="s">
        <v>1939</v>
      </c>
    </row>
    <row r="6997" spans="1:19" ht="14.4">
      <c r="A6997" s="27" t="str">
        <f>VLOOKUP(C6997,'user list'!A:B,2,0)</f>
        <v>OCM</v>
      </c>
      <c r="B6997" s="172">
        <v>45813.484409722223</v>
      </c>
      <c r="C6997" s="69" t="s">
        <v>231</v>
      </c>
      <c r="D6997" s="69" t="s">
        <v>1937</v>
      </c>
      <c r="E6997" s="69" t="s">
        <v>2029</v>
      </c>
      <c r="F6997" s="69">
        <v>1929</v>
      </c>
      <c r="G6997" s="69" t="s">
        <v>2440</v>
      </c>
    </row>
    <row r="6998" spans="1:19" ht="14.4">
      <c r="A6998" s="27" t="str">
        <f>VLOOKUP(C6998,'user list'!A:B,2,0)</f>
        <v>Admin</v>
      </c>
      <c r="B6998" s="172">
        <v>45813.4844212963</v>
      </c>
      <c r="C6998" s="69" t="s">
        <v>186</v>
      </c>
      <c r="D6998" s="69" t="s">
        <v>1937</v>
      </c>
      <c r="E6998" s="69" t="s">
        <v>2029</v>
      </c>
      <c r="F6998" s="69">
        <v>1929</v>
      </c>
      <c r="G6998" s="69" t="s">
        <v>1948</v>
      </c>
    </row>
    <row r="6999" spans="1:19" ht="14.4">
      <c r="A6999" s="27" t="str">
        <f>VLOOKUP(C6999,'user list'!A:B,2,0)</f>
        <v>Admin</v>
      </c>
      <c r="B6999" s="172">
        <v>45813.4844212963</v>
      </c>
      <c r="C6999" s="69" t="s">
        <v>186</v>
      </c>
      <c r="D6999" s="69" t="s">
        <v>1937</v>
      </c>
      <c r="E6999" s="69" t="s">
        <v>2029</v>
      </c>
      <c r="F6999" s="69">
        <v>1929</v>
      </c>
      <c r="G6999" s="69" t="s">
        <v>1947</v>
      </c>
      <c r="R6999" s="73"/>
      <c r="S6999" s="73"/>
    </row>
    <row r="7000" spans="1:19" ht="14.4">
      <c r="A7000" s="27" t="str">
        <f>VLOOKUP(C7000,'user list'!A:B,2,0)</f>
        <v>Admin</v>
      </c>
      <c r="B7000" s="172">
        <v>45813.4844212963</v>
      </c>
      <c r="C7000" s="69" t="s">
        <v>186</v>
      </c>
      <c r="D7000" s="69" t="s">
        <v>1937</v>
      </c>
      <c r="E7000" s="69" t="s">
        <v>2029</v>
      </c>
      <c r="F7000" s="69">
        <v>1929</v>
      </c>
      <c r="G7000" s="69" t="s">
        <v>1948</v>
      </c>
    </row>
    <row r="7001" spans="1:19" ht="14.4">
      <c r="A7001" s="27" t="str">
        <f>VLOOKUP(C7001,'user list'!A:B,2,0)</f>
        <v>Admin</v>
      </c>
      <c r="B7001" s="172">
        <v>45813.4844212963</v>
      </c>
      <c r="C7001" s="69" t="s">
        <v>186</v>
      </c>
      <c r="D7001" s="69" t="s">
        <v>1937</v>
      </c>
      <c r="E7001" s="69" t="s">
        <v>2029</v>
      </c>
      <c r="F7001" s="69">
        <v>1929</v>
      </c>
      <c r="G7001" s="69" t="s">
        <v>1948</v>
      </c>
      <c r="O7001" s="73"/>
      <c r="P7001" s="73"/>
    </row>
    <row r="7002" spans="1:19" ht="14.4">
      <c r="A7002" s="27" t="str">
        <f>VLOOKUP(C7002,'user list'!A:B,2,0)</f>
        <v>OCM</v>
      </c>
      <c r="B7002" s="172">
        <v>45813.485324074078</v>
      </c>
      <c r="C7002" s="69" t="s">
        <v>236</v>
      </c>
      <c r="D7002" s="69" t="s">
        <v>1937</v>
      </c>
      <c r="E7002" s="69" t="s">
        <v>2566</v>
      </c>
      <c r="F7002" s="69">
        <v>1930</v>
      </c>
      <c r="G7002" s="69" t="s">
        <v>2440</v>
      </c>
    </row>
    <row r="7003" spans="1:19" ht="14.4">
      <c r="A7003" s="27" t="str">
        <f>VLOOKUP(C7003,'user list'!A:B,2,0)</f>
        <v>Admin</v>
      </c>
      <c r="B7003" s="172">
        <v>45813.485324074078</v>
      </c>
      <c r="C7003" s="69" t="s">
        <v>186</v>
      </c>
      <c r="D7003" s="69" t="s">
        <v>1937</v>
      </c>
      <c r="E7003" s="69" t="s">
        <v>2566</v>
      </c>
      <c r="F7003" s="69">
        <v>1930</v>
      </c>
      <c r="G7003" s="69" t="s">
        <v>1948</v>
      </c>
      <c r="R7003" s="73"/>
      <c r="S7003" s="73"/>
    </row>
    <row r="7004" spans="1:19" ht="14.4">
      <c r="A7004" s="27" t="str">
        <f>VLOOKUP(C7004,'user list'!A:B,2,0)</f>
        <v>Admin</v>
      </c>
      <c r="B7004" s="172">
        <v>45813.485324074078</v>
      </c>
      <c r="C7004" s="69" t="s">
        <v>186</v>
      </c>
      <c r="D7004" s="69" t="s">
        <v>1937</v>
      </c>
      <c r="E7004" s="69" t="s">
        <v>2566</v>
      </c>
      <c r="F7004" s="69">
        <v>1930</v>
      </c>
      <c r="G7004" s="69" t="s">
        <v>1948</v>
      </c>
    </row>
    <row r="7005" spans="1:19" ht="14.4">
      <c r="A7005" s="27" t="str">
        <f>VLOOKUP(C7005,'user list'!A:B,2,0)</f>
        <v>Admin</v>
      </c>
      <c r="B7005" s="172">
        <v>45813.485324074078</v>
      </c>
      <c r="C7005" s="69" t="s">
        <v>186</v>
      </c>
      <c r="D7005" s="69" t="s">
        <v>1937</v>
      </c>
      <c r="E7005" s="69" t="s">
        <v>2566</v>
      </c>
      <c r="F7005" s="69">
        <v>1930</v>
      </c>
      <c r="G7005" s="69" t="s">
        <v>1948</v>
      </c>
      <c r="O7005" s="73"/>
      <c r="P7005" s="73"/>
    </row>
    <row r="7006" spans="1:19" ht="14.4">
      <c r="A7006" s="27" t="str">
        <f>VLOOKUP(C7006,'user list'!A:B,2,0)</f>
        <v>Admin</v>
      </c>
      <c r="B7006" s="172">
        <v>45813.485324074078</v>
      </c>
      <c r="C7006" s="69" t="s">
        <v>186</v>
      </c>
      <c r="D7006" s="69" t="s">
        <v>1937</v>
      </c>
      <c r="E7006" s="69" t="s">
        <v>2566</v>
      </c>
      <c r="F7006" s="69">
        <v>1930</v>
      </c>
      <c r="G7006" s="69" t="s">
        <v>2513</v>
      </c>
    </row>
    <row r="7007" spans="1:19" ht="14.4">
      <c r="A7007" s="27" t="str">
        <f>VLOOKUP(C7007,'user list'!A:B,2,0)</f>
        <v>Admin</v>
      </c>
      <c r="B7007" s="172">
        <v>45813.485324074078</v>
      </c>
      <c r="C7007" s="69" t="s">
        <v>186</v>
      </c>
      <c r="D7007" s="69" t="s">
        <v>1937</v>
      </c>
      <c r="E7007" s="69" t="s">
        <v>2035</v>
      </c>
      <c r="F7007" s="69">
        <v>1818</v>
      </c>
      <c r="G7007" s="69" t="s">
        <v>1948</v>
      </c>
    </row>
    <row r="7008" spans="1:19" ht="14.4">
      <c r="A7008" s="27" t="str">
        <f>VLOOKUP(C7008,'user list'!A:B,2,0)</f>
        <v>Admin</v>
      </c>
      <c r="B7008" s="172">
        <v>45813.485324074078</v>
      </c>
      <c r="C7008" s="69" t="s">
        <v>186</v>
      </c>
      <c r="D7008" s="69" t="s">
        <v>1937</v>
      </c>
      <c r="E7008" s="69" t="s">
        <v>2566</v>
      </c>
      <c r="F7008" s="69">
        <v>1930</v>
      </c>
      <c r="G7008" s="69" t="s">
        <v>1948</v>
      </c>
    </row>
    <row r="7009" spans="1:31" ht="14.4">
      <c r="A7009" s="27" t="str">
        <f>VLOOKUP(C7009,'user list'!A:B,2,0)</f>
        <v>Admin</v>
      </c>
      <c r="B7009" s="172">
        <v>45813.485324074078</v>
      </c>
      <c r="C7009" s="69" t="s">
        <v>186</v>
      </c>
      <c r="D7009" s="69" t="s">
        <v>1937</v>
      </c>
      <c r="E7009" s="69" t="s">
        <v>2566</v>
      </c>
      <c r="F7009" s="69">
        <v>1930</v>
      </c>
      <c r="G7009" s="69" t="s">
        <v>1947</v>
      </c>
      <c r="R7009" s="73"/>
      <c r="S7009" s="73"/>
    </row>
    <row r="7010" spans="1:31" ht="14.4">
      <c r="A7010" s="27" t="str">
        <f>VLOOKUP(C7010,'user list'!A:B,2,0)</f>
        <v>Admin</v>
      </c>
      <c r="B7010" s="172">
        <v>45813.485324074078</v>
      </c>
      <c r="C7010" s="69" t="s">
        <v>186</v>
      </c>
      <c r="D7010" s="69" t="s">
        <v>1937</v>
      </c>
      <c r="E7010" s="69" t="s">
        <v>2035</v>
      </c>
      <c r="F7010" s="69">
        <v>1818</v>
      </c>
      <c r="G7010" s="69" t="s">
        <v>1947</v>
      </c>
    </row>
    <row r="7011" spans="1:31" ht="14.4">
      <c r="A7011" s="27" t="str">
        <f>VLOOKUP(C7011,'user list'!A:B,2,0)</f>
        <v>Admin</v>
      </c>
      <c r="B7011" s="172">
        <v>45813.485324074078</v>
      </c>
      <c r="C7011" s="69" t="s">
        <v>186</v>
      </c>
      <c r="D7011" s="69" t="s">
        <v>1937</v>
      </c>
      <c r="E7011" s="69" t="s">
        <v>2035</v>
      </c>
      <c r="F7011" s="69">
        <v>1818</v>
      </c>
      <c r="G7011" s="69" t="s">
        <v>1948</v>
      </c>
      <c r="O7011" s="73"/>
      <c r="P7011" s="73"/>
    </row>
    <row r="7012" spans="1:31" ht="14.4">
      <c r="A7012" s="27" t="str">
        <f>VLOOKUP(C7012,'user list'!A:B,2,0)</f>
        <v>Admin</v>
      </c>
      <c r="B7012" s="172">
        <v>45813.485335648147</v>
      </c>
      <c r="C7012" s="69" t="s">
        <v>186</v>
      </c>
      <c r="D7012" s="69" t="s">
        <v>1937</v>
      </c>
      <c r="E7012" s="69" t="s">
        <v>2566</v>
      </c>
      <c r="F7012" s="69">
        <v>1930</v>
      </c>
      <c r="G7012" s="69" t="s">
        <v>1948</v>
      </c>
    </row>
    <row r="7013" spans="1:31" ht="14.4">
      <c r="A7013" s="27" t="str">
        <f>VLOOKUP(C7013,'user list'!A:B,2,0)</f>
        <v>ITDD</v>
      </c>
      <c r="B7013" s="172">
        <v>45813.485763888886</v>
      </c>
      <c r="C7013" s="69" t="s">
        <v>219</v>
      </c>
      <c r="D7013" s="69" t="s">
        <v>1937</v>
      </c>
      <c r="E7013" s="69" t="s">
        <v>2534</v>
      </c>
      <c r="F7013" s="69">
        <v>1881</v>
      </c>
      <c r="G7013" s="69" t="s">
        <v>2441</v>
      </c>
      <c r="R7013" s="73"/>
      <c r="S7013" s="73"/>
    </row>
    <row r="7014" spans="1:31" ht="14.4">
      <c r="A7014" s="27" t="str">
        <f>VLOOKUP(C7014,'user list'!A:B,2,0)</f>
        <v>CTO</v>
      </c>
      <c r="B7014" s="172">
        <v>45813.485914351855</v>
      </c>
      <c r="C7014" s="69" t="s">
        <v>207</v>
      </c>
      <c r="D7014" s="69" t="s">
        <v>1937</v>
      </c>
      <c r="E7014" s="69" t="s">
        <v>2556</v>
      </c>
      <c r="F7014" s="69">
        <v>1916</v>
      </c>
      <c r="G7014" s="69" t="s">
        <v>1939</v>
      </c>
    </row>
    <row r="7015" spans="1:31" ht="14.4">
      <c r="A7015" s="27" t="str">
        <f>VLOOKUP(C7015,'user list'!A:B,2,0)</f>
        <v>CTO</v>
      </c>
      <c r="B7015" s="172">
        <v>45813.486122685186</v>
      </c>
      <c r="C7015" s="69" t="s">
        <v>207</v>
      </c>
      <c r="D7015" s="69" t="s">
        <v>1937</v>
      </c>
      <c r="E7015" s="69" t="s">
        <v>2556</v>
      </c>
      <c r="F7015" s="69">
        <v>1916</v>
      </c>
      <c r="G7015" s="69" t="s">
        <v>1947</v>
      </c>
      <c r="O7015" s="73"/>
      <c r="P7015" s="73"/>
    </row>
    <row r="7016" spans="1:31" ht="14.4">
      <c r="A7016" s="27" t="str">
        <f>VLOOKUP(C7016,'user list'!A:B,2,0)</f>
        <v>CTO</v>
      </c>
      <c r="B7016" s="172">
        <v>45813.486122685186</v>
      </c>
      <c r="C7016" s="69" t="s">
        <v>207</v>
      </c>
      <c r="D7016" s="69" t="s">
        <v>1937</v>
      </c>
      <c r="E7016" s="69" t="s">
        <v>2556</v>
      </c>
      <c r="F7016" s="69">
        <v>1916</v>
      </c>
      <c r="G7016" s="69" t="s">
        <v>1948</v>
      </c>
    </row>
    <row r="7017" spans="1:31" ht="14.4">
      <c r="A7017" s="27" t="str">
        <f>VLOOKUP(C7017,'user list'!A:B,2,0)</f>
        <v>CTO</v>
      </c>
      <c r="B7017" s="172">
        <v>45813.486122685186</v>
      </c>
      <c r="C7017" s="69" t="s">
        <v>207</v>
      </c>
      <c r="D7017" s="69" t="s">
        <v>1937</v>
      </c>
      <c r="E7017" s="69" t="s">
        <v>2556</v>
      </c>
      <c r="F7017" s="69">
        <v>1916</v>
      </c>
      <c r="G7017" s="69" t="s">
        <v>1939</v>
      </c>
    </row>
    <row r="7018" spans="1:31" ht="14.4">
      <c r="A7018" s="27" t="str">
        <f>VLOOKUP(C7018,'user list'!A:B,2,0)</f>
        <v>Admin</v>
      </c>
      <c r="B7018" s="172">
        <v>45813.486134259256</v>
      </c>
      <c r="C7018" s="69" t="s">
        <v>186</v>
      </c>
      <c r="D7018" s="69" t="s">
        <v>1937</v>
      </c>
      <c r="E7018" s="69" t="s">
        <v>2556</v>
      </c>
      <c r="F7018" s="69">
        <v>1916</v>
      </c>
      <c r="G7018" s="69" t="s">
        <v>1948</v>
      </c>
    </row>
    <row r="7019" spans="1:31" ht="14.4">
      <c r="A7019" s="27" t="str">
        <f>VLOOKUP(C7019,'user list'!A:B,2,0)</f>
        <v>OCAs</v>
      </c>
      <c r="B7019" s="172">
        <v>45813.486180555556</v>
      </c>
      <c r="C7019" s="69" t="s">
        <v>279</v>
      </c>
      <c r="D7019" s="69" t="s">
        <v>1937</v>
      </c>
      <c r="E7019" s="69" t="s">
        <v>2567</v>
      </c>
      <c r="F7019" s="69">
        <v>1931</v>
      </c>
      <c r="G7019" s="69" t="s">
        <v>2440</v>
      </c>
      <c r="AD7019" s="73"/>
      <c r="AE7019" s="73"/>
    </row>
    <row r="7020" spans="1:31" ht="14.4">
      <c r="A7020" s="27" t="str">
        <f>VLOOKUP(C7020,'user list'!A:B,2,0)</f>
        <v>Admin</v>
      </c>
      <c r="B7020" s="172">
        <v>45813.486180555556</v>
      </c>
      <c r="C7020" s="69" t="s">
        <v>186</v>
      </c>
      <c r="D7020" s="69" t="s">
        <v>1937</v>
      </c>
      <c r="E7020" s="69" t="s">
        <v>2567</v>
      </c>
      <c r="F7020" s="69">
        <v>1931</v>
      </c>
      <c r="G7020" s="69" t="s">
        <v>1948</v>
      </c>
    </row>
    <row r="7021" spans="1:31" ht="14.4">
      <c r="A7021" s="27" t="str">
        <f>VLOOKUP(C7021,'user list'!A:B,2,0)</f>
        <v>Admin</v>
      </c>
      <c r="B7021" s="172">
        <v>45813.486180555556</v>
      </c>
      <c r="C7021" s="69" t="s">
        <v>186</v>
      </c>
      <c r="D7021" s="69" t="s">
        <v>1937</v>
      </c>
      <c r="E7021" s="69" t="s">
        <v>2567</v>
      </c>
      <c r="F7021" s="69">
        <v>1931</v>
      </c>
      <c r="G7021" s="69" t="s">
        <v>1948</v>
      </c>
      <c r="L7021" s="73"/>
      <c r="M7021" s="73"/>
    </row>
    <row r="7022" spans="1:31" ht="14.4">
      <c r="A7022" s="27" t="str">
        <f>VLOOKUP(C7022,'user list'!A:B,2,0)</f>
        <v>Admin</v>
      </c>
      <c r="B7022" s="172">
        <v>45813.486180555556</v>
      </c>
      <c r="C7022" s="69" t="s">
        <v>186</v>
      </c>
      <c r="D7022" s="69" t="s">
        <v>1937</v>
      </c>
      <c r="E7022" s="69" t="s">
        <v>2567</v>
      </c>
      <c r="F7022" s="69">
        <v>1931</v>
      </c>
      <c r="G7022" s="69" t="s">
        <v>1948</v>
      </c>
    </row>
    <row r="7023" spans="1:31" ht="14.4">
      <c r="A7023" s="27" t="str">
        <f>VLOOKUP(C7023,'user list'!A:B,2,0)</f>
        <v>Admin</v>
      </c>
      <c r="B7023" s="172">
        <v>45813.486180555556</v>
      </c>
      <c r="C7023" s="69" t="s">
        <v>186</v>
      </c>
      <c r="D7023" s="69" t="s">
        <v>1937</v>
      </c>
      <c r="E7023" s="69" t="s">
        <v>2567</v>
      </c>
      <c r="F7023" s="69">
        <v>1931</v>
      </c>
      <c r="G7023" s="69" t="s">
        <v>1947</v>
      </c>
    </row>
    <row r="7024" spans="1:31" ht="14.4">
      <c r="A7024" s="27" t="str">
        <f>VLOOKUP(C7024,'user list'!A:B,2,0)</f>
        <v>DOE</v>
      </c>
      <c r="B7024" s="172">
        <v>45813.486597222225</v>
      </c>
      <c r="C7024" s="69" t="s">
        <v>212</v>
      </c>
      <c r="D7024" s="69" t="s">
        <v>1937</v>
      </c>
      <c r="E7024" s="69" t="s">
        <v>2484</v>
      </c>
      <c r="F7024" s="69">
        <v>1807</v>
      </c>
      <c r="G7024" s="69" t="s">
        <v>1939</v>
      </c>
    </row>
    <row r="7025" spans="1:30" ht="14.4">
      <c r="A7025" s="27" t="str">
        <f>VLOOKUP(C7025,'user list'!A:B,2,0)</f>
        <v>OCAs</v>
      </c>
      <c r="B7025" s="172">
        <v>45813.486828703702</v>
      </c>
      <c r="C7025" s="69" t="s">
        <v>279</v>
      </c>
      <c r="D7025" s="69" t="s">
        <v>1937</v>
      </c>
      <c r="E7025" s="69" t="s">
        <v>2568</v>
      </c>
      <c r="F7025" s="69">
        <v>1932</v>
      </c>
      <c r="G7025" s="69" t="s">
        <v>2440</v>
      </c>
      <c r="R7025" s="73"/>
      <c r="S7025" s="73"/>
    </row>
    <row r="7026" spans="1:30" ht="14.4">
      <c r="A7026" s="27" t="str">
        <f>VLOOKUP(C7026,'user list'!A:B,2,0)</f>
        <v>Admin</v>
      </c>
      <c r="B7026" s="172">
        <v>45813.486828703702</v>
      </c>
      <c r="C7026" s="69" t="s">
        <v>186</v>
      </c>
      <c r="D7026" s="69" t="s">
        <v>1937</v>
      </c>
      <c r="E7026" s="69" t="s">
        <v>2568</v>
      </c>
      <c r="F7026" s="69">
        <v>1932</v>
      </c>
      <c r="G7026" s="69" t="s">
        <v>1948</v>
      </c>
    </row>
    <row r="7027" spans="1:30" ht="14.4">
      <c r="A7027" s="27" t="str">
        <f>VLOOKUP(C7027,'user list'!A:B,2,0)</f>
        <v>Admin</v>
      </c>
      <c r="B7027" s="172">
        <v>45813.486828703702</v>
      </c>
      <c r="C7027" s="69" t="s">
        <v>186</v>
      </c>
      <c r="D7027" s="69" t="s">
        <v>1937</v>
      </c>
      <c r="E7027" s="69" t="s">
        <v>2568</v>
      </c>
      <c r="F7027" s="69">
        <v>1932</v>
      </c>
      <c r="G7027" s="69" t="s">
        <v>1948</v>
      </c>
      <c r="O7027" s="73"/>
      <c r="P7027" s="73"/>
    </row>
    <row r="7028" spans="1:30" ht="14.4">
      <c r="A7028" s="27" t="str">
        <f>VLOOKUP(C7028,'user list'!A:B,2,0)</f>
        <v>Admin</v>
      </c>
      <c r="B7028" s="172">
        <v>45813.486828703702</v>
      </c>
      <c r="C7028" s="69" t="s">
        <v>186</v>
      </c>
      <c r="D7028" s="69" t="s">
        <v>1937</v>
      </c>
      <c r="E7028" s="69" t="s">
        <v>2568</v>
      </c>
      <c r="F7028" s="69">
        <v>1932</v>
      </c>
      <c r="G7028" s="69" t="s">
        <v>1948</v>
      </c>
      <c r="AA7028" s="74"/>
      <c r="AD7028" s="74"/>
    </row>
    <row r="7029" spans="1:30" ht="14.4">
      <c r="A7029" s="27" t="str">
        <f>VLOOKUP(C7029,'user list'!A:B,2,0)</f>
        <v>Admin</v>
      </c>
      <c r="B7029" s="172">
        <v>45813.486828703702</v>
      </c>
      <c r="C7029" s="69" t="s">
        <v>186</v>
      </c>
      <c r="D7029" s="69" t="s">
        <v>1937</v>
      </c>
      <c r="E7029" s="69" t="s">
        <v>2568</v>
      </c>
      <c r="F7029" s="69">
        <v>1932</v>
      </c>
      <c r="G7029" s="69" t="s">
        <v>1947</v>
      </c>
      <c r="L7029" s="73"/>
      <c r="M7029" s="73"/>
    </row>
    <row r="7030" spans="1:30" ht="14.4">
      <c r="A7030" s="27" t="str">
        <f>VLOOKUP(C7030,'user list'!A:B,2,0)</f>
        <v>DOE</v>
      </c>
      <c r="B7030" s="172">
        <v>45813.486863425926</v>
      </c>
      <c r="C7030" s="69" t="s">
        <v>212</v>
      </c>
      <c r="D7030" s="69" t="s">
        <v>1937</v>
      </c>
      <c r="E7030" s="69" t="s">
        <v>2485</v>
      </c>
      <c r="F7030" s="69">
        <v>1808</v>
      </c>
      <c r="G7030" s="69" t="s">
        <v>1939</v>
      </c>
    </row>
    <row r="7031" spans="1:30" ht="14.4">
      <c r="A7031" s="27" t="str">
        <f>VLOOKUP(C7031,'user list'!A:B,2,0)</f>
        <v>Admin</v>
      </c>
      <c r="B7031" s="172">
        <v>45813.487002314818</v>
      </c>
      <c r="C7031" s="69" t="s">
        <v>186</v>
      </c>
      <c r="D7031" s="69" t="s">
        <v>1937</v>
      </c>
      <c r="E7031" s="69" t="s">
        <v>2566</v>
      </c>
      <c r="F7031" s="69">
        <v>1930</v>
      </c>
      <c r="G7031" s="69" t="s">
        <v>1947</v>
      </c>
    </row>
    <row r="7032" spans="1:30" ht="14.4">
      <c r="A7032" s="27" t="str">
        <f>VLOOKUP(C7032,'user list'!A:B,2,0)</f>
        <v>Admin</v>
      </c>
      <c r="B7032" s="172">
        <v>45813.487002314818</v>
      </c>
      <c r="C7032" s="69" t="s">
        <v>186</v>
      </c>
      <c r="D7032" s="69" t="s">
        <v>1937</v>
      </c>
      <c r="E7032" s="69" t="s">
        <v>2566</v>
      </c>
      <c r="F7032" s="69">
        <v>1930</v>
      </c>
      <c r="G7032" s="69" t="s">
        <v>1948</v>
      </c>
      <c r="L7032" s="73"/>
      <c r="M7032" s="73"/>
    </row>
    <row r="7033" spans="1:30" ht="14.4">
      <c r="A7033" s="27" t="str">
        <f>VLOOKUP(C7033,'user list'!A:B,2,0)</f>
        <v>Admin</v>
      </c>
      <c r="B7033" s="172">
        <v>45813.487002314818</v>
      </c>
      <c r="C7033" s="69" t="s">
        <v>186</v>
      </c>
      <c r="D7033" s="69" t="s">
        <v>1937</v>
      </c>
      <c r="E7033" s="69" t="s">
        <v>2035</v>
      </c>
      <c r="F7033" s="69">
        <v>1818</v>
      </c>
      <c r="G7033" s="69" t="s">
        <v>1948</v>
      </c>
      <c r="R7033" s="73"/>
      <c r="S7033" s="73"/>
    </row>
    <row r="7034" spans="1:30" ht="14.4">
      <c r="A7034" s="27" t="str">
        <f>VLOOKUP(C7034,'user list'!A:B,2,0)</f>
        <v>CTO</v>
      </c>
      <c r="B7034" s="172">
        <v>45813.487037037034</v>
      </c>
      <c r="C7034" s="69" t="s">
        <v>207</v>
      </c>
      <c r="D7034" s="69" t="s">
        <v>1937</v>
      </c>
      <c r="E7034" s="69" t="s">
        <v>2514</v>
      </c>
      <c r="F7034" s="69">
        <v>1858</v>
      </c>
      <c r="G7034" s="69" t="s">
        <v>1939</v>
      </c>
    </row>
    <row r="7035" spans="1:30" ht="14.4">
      <c r="A7035" s="27" t="str">
        <f>VLOOKUP(C7035,'user list'!A:B,2,0)</f>
        <v>CTO</v>
      </c>
      <c r="B7035" s="172">
        <v>45813.48709490741</v>
      </c>
      <c r="C7035" s="69" t="s">
        <v>207</v>
      </c>
      <c r="D7035" s="69" t="s">
        <v>1937</v>
      </c>
      <c r="E7035" s="69" t="s">
        <v>2499</v>
      </c>
      <c r="F7035" s="69">
        <v>1829</v>
      </c>
      <c r="G7035" s="69" t="s">
        <v>1939</v>
      </c>
    </row>
    <row r="7036" spans="1:30" ht="14.4">
      <c r="A7036" s="27" t="str">
        <f>VLOOKUP(C7036,'user list'!A:B,2,0)</f>
        <v>OCAs</v>
      </c>
      <c r="B7036" s="172">
        <v>45813.487407407411</v>
      </c>
      <c r="C7036" s="69" t="s">
        <v>279</v>
      </c>
      <c r="D7036" s="69" t="s">
        <v>1937</v>
      </c>
      <c r="E7036" s="69" t="s">
        <v>2569</v>
      </c>
      <c r="F7036" s="69">
        <v>1933</v>
      </c>
      <c r="G7036" s="69" t="s">
        <v>2440</v>
      </c>
    </row>
    <row r="7037" spans="1:30" ht="14.4">
      <c r="A7037" s="27" t="str">
        <f>VLOOKUP(C7037,'user list'!A:B,2,0)</f>
        <v>Admin</v>
      </c>
      <c r="B7037" s="172">
        <v>45813.487407407411</v>
      </c>
      <c r="C7037" s="69" t="s">
        <v>186</v>
      </c>
      <c r="D7037" s="69" t="s">
        <v>1937</v>
      </c>
      <c r="E7037" s="69" t="s">
        <v>2569</v>
      </c>
      <c r="F7037" s="69">
        <v>1933</v>
      </c>
      <c r="G7037" s="69" t="s">
        <v>1948</v>
      </c>
      <c r="R7037" s="73"/>
      <c r="S7037" s="73"/>
    </row>
    <row r="7038" spans="1:30" ht="14.4">
      <c r="A7038" s="27" t="str">
        <f>VLOOKUP(C7038,'user list'!A:B,2,0)</f>
        <v>Admin</v>
      </c>
      <c r="B7038" s="172">
        <v>45813.487407407411</v>
      </c>
      <c r="C7038" s="69" t="s">
        <v>186</v>
      </c>
      <c r="D7038" s="69" t="s">
        <v>1937</v>
      </c>
      <c r="E7038" s="69" t="s">
        <v>2569</v>
      </c>
      <c r="F7038" s="69">
        <v>1933</v>
      </c>
      <c r="G7038" s="69" t="s">
        <v>1948</v>
      </c>
    </row>
    <row r="7039" spans="1:30" ht="14.4">
      <c r="A7039" s="27" t="str">
        <f>VLOOKUP(C7039,'user list'!A:B,2,0)</f>
        <v>Admin</v>
      </c>
      <c r="B7039" s="172">
        <v>45813.487407407411</v>
      </c>
      <c r="C7039" s="69" t="s">
        <v>186</v>
      </c>
      <c r="D7039" s="69" t="s">
        <v>1937</v>
      </c>
      <c r="E7039" s="69" t="s">
        <v>2569</v>
      </c>
      <c r="F7039" s="69">
        <v>1933</v>
      </c>
      <c r="G7039" s="69" t="s">
        <v>1948</v>
      </c>
      <c r="AA7039" s="74"/>
      <c r="AD7039" s="74"/>
    </row>
    <row r="7040" spans="1:30" ht="14.4">
      <c r="A7040" s="27" t="str">
        <f>VLOOKUP(C7040,'user list'!A:B,2,0)</f>
        <v>Admin</v>
      </c>
      <c r="B7040" s="172">
        <v>45813.487407407411</v>
      </c>
      <c r="C7040" s="69" t="s">
        <v>186</v>
      </c>
      <c r="D7040" s="69" t="s">
        <v>1937</v>
      </c>
      <c r="E7040" s="69" t="s">
        <v>2569</v>
      </c>
      <c r="F7040" s="69">
        <v>1933</v>
      </c>
      <c r="G7040" s="69" t="s">
        <v>1947</v>
      </c>
      <c r="L7040" s="73"/>
      <c r="M7040" s="73"/>
    </row>
    <row r="7041" spans="1:30" ht="14.4">
      <c r="A7041" s="27" t="str">
        <f>VLOOKUP(C7041,'user list'!A:B,2,0)</f>
        <v>DOE</v>
      </c>
      <c r="B7041" s="172">
        <v>45813.487615740742</v>
      </c>
      <c r="C7041" s="69" t="s">
        <v>212</v>
      </c>
      <c r="D7041" s="69" t="s">
        <v>1937</v>
      </c>
      <c r="E7041" s="69" t="s">
        <v>2545</v>
      </c>
      <c r="F7041" s="69">
        <v>1899</v>
      </c>
      <c r="G7041" s="69" t="s">
        <v>1939</v>
      </c>
      <c r="L7041" s="73"/>
      <c r="M7041" s="73"/>
    </row>
    <row r="7042" spans="1:30" ht="14.4">
      <c r="A7042" s="27" t="str">
        <f>VLOOKUP(C7042,'user list'!A:B,2,0)</f>
        <v>DOE</v>
      </c>
      <c r="B7042" s="172">
        <v>45813.487662037034</v>
      </c>
      <c r="C7042" s="69" t="s">
        <v>212</v>
      </c>
      <c r="D7042" s="69" t="s">
        <v>1937</v>
      </c>
      <c r="E7042" s="69" t="s">
        <v>2546</v>
      </c>
      <c r="F7042" s="69">
        <v>1900</v>
      </c>
      <c r="G7042" s="69" t="s">
        <v>1939</v>
      </c>
      <c r="L7042" s="73"/>
      <c r="M7042" s="73"/>
    </row>
    <row r="7043" spans="1:30" ht="14.4">
      <c r="A7043" s="27" t="str">
        <f>VLOOKUP(C7043,'user list'!A:B,2,0)</f>
        <v>DOE</v>
      </c>
      <c r="B7043" s="172">
        <v>45813.487685185188</v>
      </c>
      <c r="C7043" s="69" t="s">
        <v>212</v>
      </c>
      <c r="D7043" s="69" t="s">
        <v>1937</v>
      </c>
      <c r="E7043" s="69" t="s">
        <v>2547</v>
      </c>
      <c r="F7043" s="69">
        <v>1902</v>
      </c>
      <c r="G7043" s="69" t="s">
        <v>1939</v>
      </c>
      <c r="O7043" s="73"/>
      <c r="P7043" s="73"/>
    </row>
    <row r="7044" spans="1:30" ht="14.4">
      <c r="A7044" s="27" t="str">
        <f>VLOOKUP(C7044,'user list'!A:B,2,0)</f>
        <v>DOE</v>
      </c>
      <c r="B7044" s="172">
        <v>45813.487719907411</v>
      </c>
      <c r="C7044" s="69" t="s">
        <v>212</v>
      </c>
      <c r="D7044" s="69" t="s">
        <v>1937</v>
      </c>
      <c r="E7044" s="69" t="s">
        <v>2548</v>
      </c>
      <c r="F7044" s="69">
        <v>1905</v>
      </c>
      <c r="G7044" s="69" t="s">
        <v>1939</v>
      </c>
    </row>
    <row r="7045" spans="1:30" ht="14.4">
      <c r="A7045" s="27" t="str">
        <f>VLOOKUP(C7045,'user list'!A:B,2,0)</f>
        <v>DOE</v>
      </c>
      <c r="B7045" s="172">
        <v>45813.487754629627</v>
      </c>
      <c r="C7045" s="69" t="s">
        <v>212</v>
      </c>
      <c r="D7045" s="69" t="s">
        <v>1937</v>
      </c>
      <c r="E7045" s="69" t="s">
        <v>2549</v>
      </c>
      <c r="F7045" s="69">
        <v>1906</v>
      </c>
      <c r="G7045" s="69" t="s">
        <v>1939</v>
      </c>
    </row>
    <row r="7046" spans="1:30" ht="14.4">
      <c r="A7046" s="27" t="str">
        <f>VLOOKUP(C7046,'user list'!A:B,2,0)</f>
        <v>DOE</v>
      </c>
      <c r="B7046" s="172">
        <v>45813.487800925926</v>
      </c>
      <c r="C7046" s="69" t="s">
        <v>212</v>
      </c>
      <c r="D7046" s="69" t="s">
        <v>1937</v>
      </c>
      <c r="E7046" s="69" t="s">
        <v>2552</v>
      </c>
      <c r="F7046" s="69">
        <v>1910</v>
      </c>
      <c r="G7046" s="69" t="s">
        <v>1939</v>
      </c>
      <c r="L7046" s="73"/>
      <c r="M7046" s="73"/>
    </row>
    <row r="7047" spans="1:30" ht="14.4">
      <c r="A7047" s="27" t="str">
        <f>VLOOKUP(C7047,'user list'!A:B,2,0)</f>
        <v>DOE</v>
      </c>
      <c r="B7047" s="172">
        <v>45813.487858796296</v>
      </c>
      <c r="C7047" s="69" t="s">
        <v>212</v>
      </c>
      <c r="D7047" s="69" t="s">
        <v>1937</v>
      </c>
      <c r="E7047" s="69" t="s">
        <v>2553</v>
      </c>
      <c r="F7047" s="69">
        <v>1912</v>
      </c>
      <c r="G7047" s="69" t="s">
        <v>1939</v>
      </c>
    </row>
    <row r="7048" spans="1:30" ht="14.4">
      <c r="A7048" s="27" t="str">
        <f>VLOOKUP(C7048,'user list'!A:B,2,0)</f>
        <v>OCAs</v>
      </c>
      <c r="B7048" s="172">
        <v>45813.487962962965</v>
      </c>
      <c r="C7048" s="69" t="s">
        <v>279</v>
      </c>
      <c r="D7048" s="69" t="s">
        <v>1937</v>
      </c>
      <c r="E7048" s="69" t="s">
        <v>2570</v>
      </c>
      <c r="F7048" s="69">
        <v>1934</v>
      </c>
      <c r="G7048" s="69" t="s">
        <v>2440</v>
      </c>
    </row>
    <row r="7049" spans="1:30" ht="14.4">
      <c r="A7049" s="27" t="str">
        <f>VLOOKUP(C7049,'user list'!A:B,2,0)</f>
        <v>Admin</v>
      </c>
      <c r="B7049" s="172">
        <v>45813.487962962965</v>
      </c>
      <c r="C7049" s="69" t="s">
        <v>186</v>
      </c>
      <c r="D7049" s="69" t="s">
        <v>1937</v>
      </c>
      <c r="E7049" s="69" t="s">
        <v>2570</v>
      </c>
      <c r="F7049" s="69">
        <v>1934</v>
      </c>
      <c r="G7049" s="69" t="s">
        <v>1948</v>
      </c>
    </row>
    <row r="7050" spans="1:30" ht="14.4">
      <c r="A7050" s="27" t="str">
        <f>VLOOKUP(C7050,'user list'!A:B,2,0)</f>
        <v>Admin</v>
      </c>
      <c r="B7050" s="172">
        <v>45813.487962962965</v>
      </c>
      <c r="C7050" s="69" t="s">
        <v>186</v>
      </c>
      <c r="D7050" s="69" t="s">
        <v>1937</v>
      </c>
      <c r="E7050" s="69" t="s">
        <v>2570</v>
      </c>
      <c r="F7050" s="69">
        <v>1934</v>
      </c>
      <c r="G7050" s="69" t="s">
        <v>1948</v>
      </c>
    </row>
    <row r="7051" spans="1:30" ht="14.4">
      <c r="A7051" s="27" t="str">
        <f>VLOOKUP(C7051,'user list'!A:B,2,0)</f>
        <v>Admin</v>
      </c>
      <c r="B7051" s="172">
        <v>45813.487962962965</v>
      </c>
      <c r="C7051" s="69" t="s">
        <v>186</v>
      </c>
      <c r="D7051" s="69" t="s">
        <v>1937</v>
      </c>
      <c r="E7051" s="69" t="s">
        <v>2570</v>
      </c>
      <c r="F7051" s="69">
        <v>1934</v>
      </c>
      <c r="G7051" s="69" t="s">
        <v>1948</v>
      </c>
    </row>
    <row r="7052" spans="1:30" ht="14.4">
      <c r="A7052" s="27" t="str">
        <f>VLOOKUP(C7052,'user list'!A:B,2,0)</f>
        <v>Admin</v>
      </c>
      <c r="B7052" s="172">
        <v>45813.487962962965</v>
      </c>
      <c r="C7052" s="69" t="s">
        <v>186</v>
      </c>
      <c r="D7052" s="69" t="s">
        <v>1937</v>
      </c>
      <c r="E7052" s="69" t="s">
        <v>2570</v>
      </c>
      <c r="F7052" s="69">
        <v>1934</v>
      </c>
      <c r="G7052" s="69" t="s">
        <v>1947</v>
      </c>
      <c r="AA7052" s="74"/>
      <c r="AD7052" s="74"/>
    </row>
    <row r="7053" spans="1:30" ht="14.4">
      <c r="A7053" s="27" t="str">
        <f>VLOOKUP(C7053,'user list'!A:B,2,0)</f>
        <v>OCAs</v>
      </c>
      <c r="B7053" s="172">
        <v>45813.488020833334</v>
      </c>
      <c r="C7053" s="69" t="s">
        <v>279</v>
      </c>
      <c r="D7053" s="69" t="s">
        <v>1937</v>
      </c>
      <c r="E7053" s="69" t="s">
        <v>2570</v>
      </c>
      <c r="F7053" s="69">
        <v>1934</v>
      </c>
      <c r="G7053" s="69" t="s">
        <v>1939</v>
      </c>
      <c r="L7053" s="73"/>
      <c r="M7053" s="73"/>
    </row>
    <row r="7054" spans="1:30" ht="14.4">
      <c r="A7054" s="27" t="str">
        <f>VLOOKUP(C7054,'user list'!A:B,2,0)</f>
        <v>OCAs</v>
      </c>
      <c r="B7054" s="172">
        <v>45813.488032407404</v>
      </c>
      <c r="C7054" s="69" t="s">
        <v>279</v>
      </c>
      <c r="D7054" s="69" t="s">
        <v>1937</v>
      </c>
      <c r="E7054" s="69" t="s">
        <v>2570</v>
      </c>
      <c r="F7054" s="69">
        <v>1934</v>
      </c>
      <c r="G7054" s="69" t="s">
        <v>1939</v>
      </c>
      <c r="L7054" s="73"/>
      <c r="M7054" s="73"/>
    </row>
    <row r="7055" spans="1:30" ht="14.4">
      <c r="A7055" s="27" t="str">
        <f>VLOOKUP(C7055,'user list'!A:B,2,0)</f>
        <v>DOE</v>
      </c>
      <c r="B7055" s="172">
        <v>45813.488032407404</v>
      </c>
      <c r="C7055" s="69" t="s">
        <v>212</v>
      </c>
      <c r="D7055" s="69" t="s">
        <v>1937</v>
      </c>
      <c r="E7055" s="69" t="s">
        <v>2557</v>
      </c>
      <c r="F7055" s="69">
        <v>1918</v>
      </c>
      <c r="G7055" s="69" t="s">
        <v>1939</v>
      </c>
      <c r="O7055" s="73"/>
      <c r="P7055" s="73"/>
    </row>
    <row r="7056" spans="1:30" ht="14.4">
      <c r="A7056" s="27" t="str">
        <f>VLOOKUP(C7056,'user list'!A:B,2,0)</f>
        <v>OCAs</v>
      </c>
      <c r="B7056" s="172">
        <v>45813.48846064815</v>
      </c>
      <c r="C7056" s="69" t="s">
        <v>279</v>
      </c>
      <c r="D7056" s="69" t="s">
        <v>1937</v>
      </c>
      <c r="E7056" s="69" t="s">
        <v>2569</v>
      </c>
      <c r="F7056" s="69">
        <v>1933</v>
      </c>
      <c r="G7056" s="69" t="s">
        <v>1939</v>
      </c>
      <c r="O7056" s="73"/>
      <c r="P7056" s="73"/>
    </row>
    <row r="7057" spans="1:30" ht="14.4">
      <c r="A7057" s="27" t="str">
        <f>VLOOKUP(C7057,'user list'!A:B,2,0)</f>
        <v>OCAs</v>
      </c>
      <c r="B7057" s="172">
        <v>45813.488761574074</v>
      </c>
      <c r="C7057" s="69" t="s">
        <v>279</v>
      </c>
      <c r="D7057" s="69" t="s">
        <v>1937</v>
      </c>
      <c r="E7057" s="69" t="s">
        <v>2568</v>
      </c>
      <c r="F7057" s="69">
        <v>1932</v>
      </c>
      <c r="G7057" s="69" t="s">
        <v>1939</v>
      </c>
    </row>
    <row r="7058" spans="1:30" ht="14.4">
      <c r="A7058" s="27" t="str">
        <f>VLOOKUP(C7058,'user list'!A:B,2,0)</f>
        <v>OCAs</v>
      </c>
      <c r="B7058" s="172">
        <v>45813.48909722222</v>
      </c>
      <c r="C7058" s="69" t="s">
        <v>279</v>
      </c>
      <c r="D7058" s="69" t="s">
        <v>1937</v>
      </c>
      <c r="E7058" s="69" t="s">
        <v>2567</v>
      </c>
      <c r="F7058" s="69">
        <v>1931</v>
      </c>
      <c r="G7058" s="69" t="s">
        <v>1939</v>
      </c>
    </row>
    <row r="7059" spans="1:30" ht="14.4">
      <c r="A7059" s="27" t="str">
        <f>VLOOKUP(C7059,'user list'!A:B,2,0)</f>
        <v>OCAs</v>
      </c>
      <c r="B7059" s="172">
        <v>45813.490081018521</v>
      </c>
      <c r="C7059" s="69" t="s">
        <v>279</v>
      </c>
      <c r="D7059" s="69" t="s">
        <v>1937</v>
      </c>
      <c r="E7059" s="69" t="s">
        <v>2556</v>
      </c>
      <c r="F7059" s="69">
        <v>1916</v>
      </c>
      <c r="G7059" s="69" t="s">
        <v>1939</v>
      </c>
      <c r="L7059" s="73"/>
      <c r="M7059" s="73"/>
    </row>
    <row r="7060" spans="1:30" ht="14.4">
      <c r="A7060" s="27" t="str">
        <f>VLOOKUP(C7060,'user list'!A:B,2,0)</f>
        <v>OCAs</v>
      </c>
      <c r="B7060" s="172">
        <v>45813.490219907406</v>
      </c>
      <c r="C7060" s="69" t="s">
        <v>279</v>
      </c>
      <c r="D7060" s="69" t="s">
        <v>1937</v>
      </c>
      <c r="E7060" s="69" t="s">
        <v>2517</v>
      </c>
      <c r="F7060" s="69">
        <v>1860</v>
      </c>
      <c r="G7060" s="69" t="s">
        <v>1939</v>
      </c>
    </row>
    <row r="7061" spans="1:30" ht="14.4">
      <c r="A7061" s="27" t="str">
        <f>VLOOKUP(C7061,'user list'!A:B,2,0)</f>
        <v>OCAs</v>
      </c>
      <c r="B7061" s="172">
        <v>45813.490231481483</v>
      </c>
      <c r="C7061" s="69" t="s">
        <v>279</v>
      </c>
      <c r="D7061" s="69" t="s">
        <v>1937</v>
      </c>
      <c r="E7061" s="69" t="s">
        <v>2519</v>
      </c>
      <c r="F7061" s="69">
        <v>1861</v>
      </c>
      <c r="G7061" s="69" t="s">
        <v>1939</v>
      </c>
    </row>
    <row r="7062" spans="1:30" ht="14.4">
      <c r="A7062" s="27" t="str">
        <f>VLOOKUP(C7062,'user list'!A:B,2,0)</f>
        <v>OCAs</v>
      </c>
      <c r="B7062" s="172">
        <v>45813.490243055552</v>
      </c>
      <c r="C7062" s="69" t="s">
        <v>279</v>
      </c>
      <c r="D7062" s="69" t="s">
        <v>1937</v>
      </c>
      <c r="E7062" s="69" t="s">
        <v>2517</v>
      </c>
      <c r="F7062" s="69">
        <v>1860</v>
      </c>
      <c r="G7062" s="69" t="s">
        <v>1939</v>
      </c>
      <c r="AA7062" s="74"/>
      <c r="AD7062" s="74"/>
    </row>
    <row r="7063" spans="1:30" ht="14.4">
      <c r="A7063" s="27" t="str">
        <f>VLOOKUP(C7063,'user list'!A:B,2,0)</f>
        <v>OCM</v>
      </c>
      <c r="B7063" s="172">
        <v>45813.491597222222</v>
      </c>
      <c r="C7063" s="69" t="s">
        <v>230</v>
      </c>
      <c r="D7063" s="69" t="s">
        <v>1937</v>
      </c>
      <c r="E7063" s="69" t="s">
        <v>2002</v>
      </c>
      <c r="F7063" s="69">
        <v>1935</v>
      </c>
      <c r="G7063" s="69" t="s">
        <v>2440</v>
      </c>
      <c r="L7063" s="73"/>
      <c r="M7063" s="73"/>
    </row>
    <row r="7064" spans="1:30" ht="14.4">
      <c r="A7064" s="27" t="str">
        <f>VLOOKUP(C7064,'user list'!A:B,2,0)</f>
        <v>Admin</v>
      </c>
      <c r="B7064" s="172">
        <v>45813.491597222222</v>
      </c>
      <c r="C7064" s="69" t="s">
        <v>186</v>
      </c>
      <c r="D7064" s="69" t="s">
        <v>1937</v>
      </c>
      <c r="E7064" s="69" t="s">
        <v>2002</v>
      </c>
      <c r="F7064" s="69">
        <v>1935</v>
      </c>
      <c r="G7064" s="69" t="s">
        <v>1948</v>
      </c>
      <c r="L7064" s="73"/>
      <c r="M7064" s="73"/>
    </row>
    <row r="7065" spans="1:30" ht="14.4">
      <c r="A7065" s="27" t="str">
        <f>VLOOKUP(C7065,'user list'!A:B,2,0)</f>
        <v>Admin</v>
      </c>
      <c r="B7065" s="172">
        <v>45813.491597222222</v>
      </c>
      <c r="C7065" s="69" t="s">
        <v>186</v>
      </c>
      <c r="D7065" s="69" t="s">
        <v>1937</v>
      </c>
      <c r="E7065" s="69" t="s">
        <v>2002</v>
      </c>
      <c r="F7065" s="69">
        <v>1935</v>
      </c>
      <c r="G7065" s="69" t="s">
        <v>1947</v>
      </c>
      <c r="O7065" s="73"/>
      <c r="P7065" s="73"/>
    </row>
    <row r="7066" spans="1:30" ht="14.4">
      <c r="A7066" s="27" t="str">
        <f>VLOOKUP(C7066,'user list'!A:B,2,0)</f>
        <v>Admin</v>
      </c>
      <c r="B7066" s="172">
        <v>45813.491608796299</v>
      </c>
      <c r="C7066" s="69" t="s">
        <v>186</v>
      </c>
      <c r="D7066" s="69" t="s">
        <v>1937</v>
      </c>
      <c r="E7066" s="69" t="s">
        <v>2002</v>
      </c>
      <c r="F7066" s="69">
        <v>1935</v>
      </c>
      <c r="G7066" s="69" t="s">
        <v>1948</v>
      </c>
      <c r="O7066" s="73"/>
      <c r="P7066" s="73"/>
    </row>
    <row r="7067" spans="1:30" ht="14.4">
      <c r="A7067" s="27" t="str">
        <f>VLOOKUP(C7067,'user list'!A:B,2,0)</f>
        <v>Admin</v>
      </c>
      <c r="B7067" s="172">
        <v>45813.491608796299</v>
      </c>
      <c r="C7067" s="69" t="s">
        <v>186</v>
      </c>
      <c r="D7067" s="69" t="s">
        <v>1937</v>
      </c>
      <c r="E7067" s="69" t="s">
        <v>2002</v>
      </c>
      <c r="F7067" s="69">
        <v>1935</v>
      </c>
      <c r="G7067" s="69" t="s">
        <v>1948</v>
      </c>
    </row>
    <row r="7068" spans="1:30" ht="14.4">
      <c r="A7068" s="27" t="str">
        <f>VLOOKUP(C7068,'user list'!A:B,2,0)</f>
        <v>OCA</v>
      </c>
      <c r="B7068" s="172">
        <v>45813.494629629633</v>
      </c>
      <c r="C7068" s="69" t="s">
        <v>228</v>
      </c>
      <c r="D7068" s="69" t="s">
        <v>1937</v>
      </c>
      <c r="E7068" s="69" t="s">
        <v>2571</v>
      </c>
      <c r="F7068" s="69">
        <v>1936</v>
      </c>
      <c r="G7068" s="69" t="s">
        <v>2440</v>
      </c>
    </row>
    <row r="7069" spans="1:30" ht="14.4">
      <c r="A7069" s="27" t="str">
        <f>VLOOKUP(C7069,'user list'!A:B,2,0)</f>
        <v>Admin</v>
      </c>
      <c r="B7069" s="172">
        <v>45813.494629629633</v>
      </c>
      <c r="C7069" s="69" t="s">
        <v>186</v>
      </c>
      <c r="D7069" s="69" t="s">
        <v>1937</v>
      </c>
      <c r="E7069" s="69" t="s">
        <v>2571</v>
      </c>
      <c r="F7069" s="69">
        <v>1936</v>
      </c>
      <c r="G7069" s="69" t="s">
        <v>1948</v>
      </c>
      <c r="L7069" s="73"/>
      <c r="M7069" s="73"/>
    </row>
    <row r="7070" spans="1:30" ht="14.4">
      <c r="A7070" s="27" t="str">
        <f>VLOOKUP(C7070,'user list'!A:B,2,0)</f>
        <v>Admin</v>
      </c>
      <c r="B7070" s="172">
        <v>45813.494629629633</v>
      </c>
      <c r="C7070" s="69" t="s">
        <v>186</v>
      </c>
      <c r="D7070" s="69" t="s">
        <v>1937</v>
      </c>
      <c r="E7070" s="69" t="s">
        <v>2571</v>
      </c>
      <c r="F7070" s="69">
        <v>1936</v>
      </c>
      <c r="G7070" s="69" t="s">
        <v>1948</v>
      </c>
    </row>
    <row r="7071" spans="1:30" ht="14.4">
      <c r="A7071" s="27" t="str">
        <f>VLOOKUP(C7071,'user list'!A:B,2,0)</f>
        <v>Admin</v>
      </c>
      <c r="B7071" s="172">
        <v>45813.494629629633</v>
      </c>
      <c r="C7071" s="69" t="s">
        <v>186</v>
      </c>
      <c r="D7071" s="69" t="s">
        <v>1937</v>
      </c>
      <c r="E7071" s="69" t="s">
        <v>2571</v>
      </c>
      <c r="F7071" s="69">
        <v>1936</v>
      </c>
      <c r="G7071" s="69" t="s">
        <v>1948</v>
      </c>
    </row>
    <row r="7072" spans="1:30" ht="14.4">
      <c r="A7072" s="27" t="str">
        <f>VLOOKUP(C7072,'user list'!A:B,2,0)</f>
        <v>Admin</v>
      </c>
      <c r="B7072" s="172">
        <v>45813.494629629633</v>
      </c>
      <c r="C7072" s="69" t="s">
        <v>186</v>
      </c>
      <c r="D7072" s="69" t="s">
        <v>1937</v>
      </c>
      <c r="E7072" s="69" t="s">
        <v>2571</v>
      </c>
      <c r="F7072" s="69">
        <v>1936</v>
      </c>
      <c r="G7072" s="69" t="s">
        <v>1947</v>
      </c>
    </row>
    <row r="7073" spans="1:16" ht="14.4">
      <c r="A7073" s="27" t="str">
        <f>VLOOKUP(C7073,'user list'!A:B,2,0)</f>
        <v>OCA</v>
      </c>
      <c r="B7073" s="172">
        <v>45813.495000000003</v>
      </c>
      <c r="C7073" s="69" t="s">
        <v>228</v>
      </c>
      <c r="D7073" s="69" t="s">
        <v>1937</v>
      </c>
      <c r="E7073" s="69" t="s">
        <v>2571</v>
      </c>
      <c r="F7073" s="69">
        <v>1936</v>
      </c>
      <c r="G7073" s="69" t="s">
        <v>1939</v>
      </c>
    </row>
    <row r="7074" spans="1:16" ht="14.4">
      <c r="A7074" s="27" t="str">
        <f>VLOOKUP(C7074,'user list'!A:B,2,0)</f>
        <v>OCA</v>
      </c>
      <c r="B7074" s="172">
        <v>45813.495196759257</v>
      </c>
      <c r="C7074" s="69" t="s">
        <v>228</v>
      </c>
      <c r="D7074" s="69" t="s">
        <v>1937</v>
      </c>
      <c r="E7074" s="69" t="s">
        <v>2571</v>
      </c>
      <c r="F7074" s="69">
        <v>1936</v>
      </c>
      <c r="G7074" s="69" t="s">
        <v>1947</v>
      </c>
    </row>
    <row r="7075" spans="1:16" ht="14.4">
      <c r="A7075" s="27" t="str">
        <f>VLOOKUP(C7075,'user list'!A:B,2,0)</f>
        <v>OCA</v>
      </c>
      <c r="B7075" s="172">
        <v>45813.495196759257</v>
      </c>
      <c r="C7075" s="69" t="s">
        <v>228</v>
      </c>
      <c r="D7075" s="69" t="s">
        <v>1937</v>
      </c>
      <c r="E7075" s="69" t="s">
        <v>2571</v>
      </c>
      <c r="F7075" s="69">
        <v>1936</v>
      </c>
      <c r="G7075" s="69" t="s">
        <v>1948</v>
      </c>
    </row>
    <row r="7076" spans="1:16" ht="14.4">
      <c r="A7076" s="27" t="str">
        <f>VLOOKUP(C7076,'user list'!A:B,2,0)</f>
        <v>OCA</v>
      </c>
      <c r="B7076" s="172">
        <v>45813.495208333334</v>
      </c>
      <c r="C7076" s="69" t="s">
        <v>228</v>
      </c>
      <c r="D7076" s="69" t="s">
        <v>1937</v>
      </c>
      <c r="E7076" s="69" t="s">
        <v>2571</v>
      </c>
      <c r="F7076" s="69">
        <v>1936</v>
      </c>
      <c r="G7076" s="69" t="s">
        <v>1939</v>
      </c>
    </row>
    <row r="7077" spans="1:16" ht="14.4">
      <c r="A7077" s="27" t="str">
        <f>VLOOKUP(C7077,'user list'!A:B,2,0)</f>
        <v>OCA</v>
      </c>
      <c r="B7077" s="172">
        <v>45813.496018518519</v>
      </c>
      <c r="C7077" s="69" t="s">
        <v>228</v>
      </c>
      <c r="D7077" s="69" t="s">
        <v>1937</v>
      </c>
      <c r="E7077" s="69" t="s">
        <v>2566</v>
      </c>
      <c r="F7077" s="69">
        <v>1930</v>
      </c>
      <c r="G7077" s="69" t="s">
        <v>1939</v>
      </c>
    </row>
    <row r="7078" spans="1:16" ht="14.4">
      <c r="A7078" s="27" t="str">
        <f>VLOOKUP(C7078,'user list'!A:B,2,0)</f>
        <v>OCA</v>
      </c>
      <c r="B7078" s="172">
        <v>45813.496168981481</v>
      </c>
      <c r="C7078" s="69" t="s">
        <v>228</v>
      </c>
      <c r="D7078" s="69" t="s">
        <v>1937</v>
      </c>
      <c r="E7078" s="69" t="s">
        <v>2561</v>
      </c>
      <c r="F7078" s="69">
        <v>1924</v>
      </c>
      <c r="G7078" s="69" t="s">
        <v>1939</v>
      </c>
    </row>
    <row r="7079" spans="1:16" ht="14.4">
      <c r="A7079" s="27" t="str">
        <f>VLOOKUP(C7079,'user list'!A:B,2,0)</f>
        <v>OCA</v>
      </c>
      <c r="B7079" s="172">
        <v>45813.496469907404</v>
      </c>
      <c r="C7079" s="69" t="s">
        <v>228</v>
      </c>
      <c r="D7079" s="69" t="s">
        <v>1937</v>
      </c>
      <c r="E7079" s="69" t="s">
        <v>2535</v>
      </c>
      <c r="F7079" s="69">
        <v>1886</v>
      </c>
      <c r="G7079" s="69" t="s">
        <v>1939</v>
      </c>
    </row>
    <row r="7080" spans="1:16" ht="14.4">
      <c r="A7080" s="27" t="str">
        <f>VLOOKUP(C7080,'user list'!A:B,2,0)</f>
        <v>OCA</v>
      </c>
      <c r="B7080" s="172">
        <v>45813.496550925927</v>
      </c>
      <c r="C7080" s="69" t="s">
        <v>228</v>
      </c>
      <c r="D7080" s="69" t="s">
        <v>1937</v>
      </c>
      <c r="E7080" s="69" t="s">
        <v>2534</v>
      </c>
      <c r="F7080" s="69">
        <v>1881</v>
      </c>
      <c r="G7080" s="69" t="s">
        <v>1939</v>
      </c>
    </row>
    <row r="7081" spans="1:16" ht="14.4">
      <c r="A7081" s="27" t="str">
        <f>VLOOKUP(C7081,'user list'!A:B,2,0)</f>
        <v>LEDIPO</v>
      </c>
      <c r="B7081" s="172">
        <v>45813.497002314813</v>
      </c>
      <c r="C7081" s="69" t="s">
        <v>222</v>
      </c>
      <c r="D7081" s="69" t="s">
        <v>1937</v>
      </c>
      <c r="E7081" s="69" t="s">
        <v>2550</v>
      </c>
      <c r="F7081" s="69">
        <v>1908</v>
      </c>
      <c r="G7081" s="69" t="s">
        <v>1939</v>
      </c>
      <c r="O7081" s="73"/>
      <c r="P7081" s="73"/>
    </row>
    <row r="7082" spans="1:16" ht="14.4">
      <c r="A7082" s="27" t="str">
        <f>VLOOKUP(C7082,'user list'!A:B,2,0)</f>
        <v>OCA</v>
      </c>
      <c r="B7082" s="172">
        <v>45813.497071759259</v>
      </c>
      <c r="C7082" s="69" t="s">
        <v>228</v>
      </c>
      <c r="D7082" s="69" t="s">
        <v>1937</v>
      </c>
      <c r="E7082" s="69" t="s">
        <v>2501</v>
      </c>
      <c r="F7082" s="69">
        <v>1841</v>
      </c>
      <c r="G7082" s="69" t="s">
        <v>1939</v>
      </c>
    </row>
    <row r="7083" spans="1:16" ht="14.4">
      <c r="A7083" s="27" t="str">
        <f>VLOOKUP(C7083,'user list'!A:B,2,0)</f>
        <v>OCA</v>
      </c>
      <c r="B7083" s="172">
        <v>45813.497152777774</v>
      </c>
      <c r="C7083" s="69" t="s">
        <v>227</v>
      </c>
      <c r="D7083" s="69" t="s">
        <v>1937</v>
      </c>
      <c r="E7083" s="69" t="s">
        <v>2544</v>
      </c>
      <c r="F7083" s="69">
        <v>1898</v>
      </c>
      <c r="G7083" s="69" t="s">
        <v>1939</v>
      </c>
    </row>
    <row r="7084" spans="1:16" ht="14.4">
      <c r="A7084" s="27" t="str">
        <f>VLOOKUP(C7084,'user list'!A:B,2,0)</f>
        <v>OCA</v>
      </c>
      <c r="B7084" s="172">
        <v>45813.497245370374</v>
      </c>
      <c r="C7084" s="69" t="s">
        <v>227</v>
      </c>
      <c r="D7084" s="69" t="s">
        <v>1937</v>
      </c>
      <c r="E7084" s="69" t="s">
        <v>2545</v>
      </c>
      <c r="F7084" s="69">
        <v>1899</v>
      </c>
      <c r="G7084" s="69" t="s">
        <v>1939</v>
      </c>
    </row>
    <row r="7085" spans="1:16" ht="14.4">
      <c r="A7085" s="27" t="str">
        <f>VLOOKUP(C7085,'user list'!A:B,2,0)</f>
        <v>OCA</v>
      </c>
      <c r="B7085" s="172">
        <v>45813.497418981482</v>
      </c>
      <c r="C7085" s="69" t="s">
        <v>227</v>
      </c>
      <c r="D7085" s="69" t="s">
        <v>1937</v>
      </c>
      <c r="E7085" s="69" t="s">
        <v>2546</v>
      </c>
      <c r="F7085" s="69">
        <v>1900</v>
      </c>
      <c r="G7085" s="69" t="s">
        <v>1939</v>
      </c>
    </row>
    <row r="7086" spans="1:16" ht="14.4">
      <c r="A7086" s="27" t="str">
        <f>VLOOKUP(C7086,'user list'!A:B,2,0)</f>
        <v>OCA</v>
      </c>
      <c r="B7086" s="172">
        <v>45813.497453703705</v>
      </c>
      <c r="C7086" s="69" t="s">
        <v>227</v>
      </c>
      <c r="D7086" s="69" t="s">
        <v>1937</v>
      </c>
      <c r="E7086" s="69" t="s">
        <v>2547</v>
      </c>
      <c r="F7086" s="69">
        <v>1902</v>
      </c>
      <c r="G7086" s="69" t="s">
        <v>1939</v>
      </c>
      <c r="O7086" s="73"/>
      <c r="P7086" s="73"/>
    </row>
    <row r="7087" spans="1:16" ht="14.4">
      <c r="A7087" s="27" t="str">
        <f>VLOOKUP(C7087,'user list'!A:B,2,0)</f>
        <v>OCA</v>
      </c>
      <c r="B7087" s="172">
        <v>45813.499328703707</v>
      </c>
      <c r="C7087" s="69" t="s">
        <v>227</v>
      </c>
      <c r="D7087" s="69" t="s">
        <v>1937</v>
      </c>
      <c r="E7087" s="69" t="s">
        <v>2548</v>
      </c>
      <c r="F7087" s="69">
        <v>1905</v>
      </c>
      <c r="G7087" s="69" t="s">
        <v>1947</v>
      </c>
    </row>
    <row r="7088" spans="1:16" ht="14.4">
      <c r="A7088" s="27" t="str">
        <f>VLOOKUP(C7088,'user list'!A:B,2,0)</f>
        <v>OCA</v>
      </c>
      <c r="B7088" s="172">
        <v>45813.499328703707</v>
      </c>
      <c r="C7088" s="69" t="s">
        <v>227</v>
      </c>
      <c r="D7088" s="69" t="s">
        <v>1937</v>
      </c>
      <c r="E7088" s="69" t="s">
        <v>2548</v>
      </c>
      <c r="F7088" s="69">
        <v>1905</v>
      </c>
      <c r="G7088" s="69" t="s">
        <v>1948</v>
      </c>
    </row>
    <row r="7089" spans="1:30" ht="14.4">
      <c r="A7089" s="27" t="str">
        <f>VLOOKUP(C7089,'user list'!A:B,2,0)</f>
        <v>OCA</v>
      </c>
      <c r="B7089" s="172">
        <v>45813.499328703707</v>
      </c>
      <c r="C7089" s="69" t="s">
        <v>227</v>
      </c>
      <c r="D7089" s="69" t="s">
        <v>1937</v>
      </c>
      <c r="E7089" s="69" t="s">
        <v>2548</v>
      </c>
      <c r="F7089" s="69">
        <v>1905</v>
      </c>
      <c r="G7089" s="69" t="s">
        <v>1939</v>
      </c>
      <c r="AA7089" s="74"/>
      <c r="AD7089" s="74"/>
    </row>
    <row r="7090" spans="1:30" ht="14.4">
      <c r="A7090" s="27" t="str">
        <f>VLOOKUP(C7090,'user list'!A:B,2,0)</f>
        <v>OCA</v>
      </c>
      <c r="B7090" s="172">
        <v>45813.499421296299</v>
      </c>
      <c r="C7090" s="69" t="s">
        <v>227</v>
      </c>
      <c r="D7090" s="69" t="s">
        <v>1937</v>
      </c>
      <c r="E7090" s="69" t="s">
        <v>2547</v>
      </c>
      <c r="F7090" s="69">
        <v>1902</v>
      </c>
      <c r="G7090" s="69" t="s">
        <v>1947</v>
      </c>
      <c r="L7090" s="73"/>
      <c r="M7090" s="73"/>
    </row>
    <row r="7091" spans="1:30" ht="14.4">
      <c r="A7091" s="27" t="str">
        <f>VLOOKUP(C7091,'user list'!A:B,2,0)</f>
        <v>OCA</v>
      </c>
      <c r="B7091" s="172">
        <v>45813.499421296299</v>
      </c>
      <c r="C7091" s="69" t="s">
        <v>227</v>
      </c>
      <c r="D7091" s="69" t="s">
        <v>1937</v>
      </c>
      <c r="E7091" s="69" t="s">
        <v>2547</v>
      </c>
      <c r="F7091" s="69">
        <v>1902</v>
      </c>
      <c r="G7091" s="69" t="s">
        <v>1948</v>
      </c>
      <c r="L7091" s="73"/>
      <c r="M7091" s="73"/>
    </row>
    <row r="7092" spans="1:30" ht="14.4">
      <c r="A7092" s="27" t="str">
        <f>VLOOKUP(C7092,'user list'!A:B,2,0)</f>
        <v>Admin</v>
      </c>
      <c r="B7092" s="172">
        <v>45813.499421296299</v>
      </c>
      <c r="C7092" s="69" t="s">
        <v>186</v>
      </c>
      <c r="D7092" s="69" t="s">
        <v>1937</v>
      </c>
      <c r="E7092" s="69" t="s">
        <v>2547</v>
      </c>
      <c r="F7092" s="69">
        <v>1902</v>
      </c>
      <c r="G7092" s="69" t="s">
        <v>1948</v>
      </c>
      <c r="O7092" s="73"/>
      <c r="P7092" s="73"/>
    </row>
    <row r="7093" spans="1:30" ht="14.4">
      <c r="A7093" s="27" t="str">
        <f>VLOOKUP(C7093,'user list'!A:B,2,0)</f>
        <v>OCA</v>
      </c>
      <c r="B7093" s="172">
        <v>45813.499421296299</v>
      </c>
      <c r="C7093" s="69" t="s">
        <v>227</v>
      </c>
      <c r="D7093" s="69" t="s">
        <v>1937</v>
      </c>
      <c r="E7093" s="69" t="s">
        <v>2547</v>
      </c>
      <c r="F7093" s="69">
        <v>1902</v>
      </c>
      <c r="G7093" s="69" t="s">
        <v>1939</v>
      </c>
      <c r="O7093" s="73"/>
      <c r="P7093" s="73"/>
    </row>
    <row r="7094" spans="1:30" ht="14.4">
      <c r="A7094" s="27" t="str">
        <f>VLOOKUP(C7094,'user list'!A:B,2,0)</f>
        <v>OCA</v>
      </c>
      <c r="B7094" s="172">
        <v>45813.499479166669</v>
      </c>
      <c r="C7094" s="69" t="s">
        <v>227</v>
      </c>
      <c r="D7094" s="69" t="s">
        <v>1937</v>
      </c>
      <c r="E7094" s="69" t="s">
        <v>2546</v>
      </c>
      <c r="F7094" s="69">
        <v>1900</v>
      </c>
      <c r="G7094" s="69" t="s">
        <v>1947</v>
      </c>
    </row>
    <row r="7095" spans="1:30" ht="14.4">
      <c r="A7095" s="27" t="str">
        <f>VLOOKUP(C7095,'user list'!A:B,2,0)</f>
        <v>OCA</v>
      </c>
      <c r="B7095" s="172">
        <v>45813.499479166669</v>
      </c>
      <c r="C7095" s="69" t="s">
        <v>227</v>
      </c>
      <c r="D7095" s="69" t="s">
        <v>1937</v>
      </c>
      <c r="E7095" s="69" t="s">
        <v>2546</v>
      </c>
      <c r="F7095" s="69">
        <v>1900</v>
      </c>
      <c r="G7095" s="69" t="s">
        <v>1948</v>
      </c>
    </row>
    <row r="7096" spans="1:30" ht="14.4">
      <c r="A7096" s="27" t="str">
        <f>VLOOKUP(C7096,'user list'!A:B,2,0)</f>
        <v>OCA</v>
      </c>
      <c r="B7096" s="172">
        <v>45813.499490740738</v>
      </c>
      <c r="C7096" s="69" t="s">
        <v>227</v>
      </c>
      <c r="D7096" s="69" t="s">
        <v>1937</v>
      </c>
      <c r="E7096" s="69" t="s">
        <v>2546</v>
      </c>
      <c r="F7096" s="69">
        <v>1900</v>
      </c>
      <c r="G7096" s="69" t="s">
        <v>1939</v>
      </c>
      <c r="L7096" s="73"/>
      <c r="M7096" s="73"/>
    </row>
    <row r="7097" spans="1:30" ht="14.4">
      <c r="A7097" s="27" t="str">
        <f>VLOOKUP(C7097,'user list'!A:B,2,0)</f>
        <v>OCA</v>
      </c>
      <c r="B7097" s="172">
        <v>45813.499548611115</v>
      </c>
      <c r="C7097" s="69" t="s">
        <v>227</v>
      </c>
      <c r="D7097" s="69" t="s">
        <v>1937</v>
      </c>
      <c r="E7097" s="69" t="s">
        <v>2545</v>
      </c>
      <c r="F7097" s="69">
        <v>1899</v>
      </c>
      <c r="G7097" s="69" t="s">
        <v>1947</v>
      </c>
    </row>
    <row r="7098" spans="1:30" ht="14.4">
      <c r="A7098" s="27" t="str">
        <f>VLOOKUP(C7098,'user list'!A:B,2,0)</f>
        <v>OCA</v>
      </c>
      <c r="B7098" s="172">
        <v>45813.499548611115</v>
      </c>
      <c r="C7098" s="69" t="s">
        <v>227</v>
      </c>
      <c r="D7098" s="69" t="s">
        <v>1937</v>
      </c>
      <c r="E7098" s="69" t="s">
        <v>2545</v>
      </c>
      <c r="F7098" s="69">
        <v>1899</v>
      </c>
      <c r="G7098" s="69" t="s">
        <v>1948</v>
      </c>
    </row>
    <row r="7099" spans="1:30" ht="14.4">
      <c r="A7099" s="27" t="str">
        <f>VLOOKUP(C7099,'user list'!A:B,2,0)</f>
        <v>Admin</v>
      </c>
      <c r="B7099" s="172">
        <v>45813.499548611115</v>
      </c>
      <c r="C7099" s="69" t="s">
        <v>186</v>
      </c>
      <c r="D7099" s="69" t="s">
        <v>1937</v>
      </c>
      <c r="E7099" s="69" t="s">
        <v>2545</v>
      </c>
      <c r="F7099" s="69">
        <v>1899</v>
      </c>
      <c r="G7099" s="69" t="s">
        <v>1948</v>
      </c>
    </row>
    <row r="7100" spans="1:30" ht="14.4">
      <c r="A7100" s="27" t="str">
        <f>VLOOKUP(C7100,'user list'!A:B,2,0)</f>
        <v>OCA</v>
      </c>
      <c r="B7100" s="172">
        <v>45813.499548611115</v>
      </c>
      <c r="C7100" s="69" t="s">
        <v>227</v>
      </c>
      <c r="D7100" s="69" t="s">
        <v>1937</v>
      </c>
      <c r="E7100" s="69" t="s">
        <v>2545</v>
      </c>
      <c r="F7100" s="69">
        <v>1899</v>
      </c>
      <c r="G7100" s="69" t="s">
        <v>1939</v>
      </c>
      <c r="O7100" s="73"/>
      <c r="P7100" s="73"/>
    </row>
    <row r="7101" spans="1:30" ht="14.4">
      <c r="A7101" s="27" t="str">
        <f>VLOOKUP(C7101,'user list'!A:B,2,0)</f>
        <v>OCA</v>
      </c>
      <c r="B7101" s="172">
        <v>45813.499618055554</v>
      </c>
      <c r="C7101" s="69" t="s">
        <v>227</v>
      </c>
      <c r="D7101" s="69" t="s">
        <v>1937</v>
      </c>
      <c r="E7101" s="69" t="s">
        <v>2544</v>
      </c>
      <c r="F7101" s="69">
        <v>1898</v>
      </c>
      <c r="G7101" s="69" t="s">
        <v>1947</v>
      </c>
    </row>
    <row r="7102" spans="1:30" ht="14.4">
      <c r="A7102" s="27" t="str">
        <f>VLOOKUP(C7102,'user list'!A:B,2,0)</f>
        <v>OCA</v>
      </c>
      <c r="B7102" s="172">
        <v>45813.499618055554</v>
      </c>
      <c r="C7102" s="69" t="s">
        <v>227</v>
      </c>
      <c r="D7102" s="69" t="s">
        <v>1937</v>
      </c>
      <c r="E7102" s="69" t="s">
        <v>2544</v>
      </c>
      <c r="F7102" s="69">
        <v>1898</v>
      </c>
      <c r="G7102" s="69" t="s">
        <v>1948</v>
      </c>
    </row>
    <row r="7103" spans="1:30" ht="14.4">
      <c r="A7103" s="27" t="str">
        <f>VLOOKUP(C7103,'user list'!A:B,2,0)</f>
        <v>Admin</v>
      </c>
      <c r="B7103" s="172">
        <v>45813.499618055554</v>
      </c>
      <c r="C7103" s="69" t="s">
        <v>186</v>
      </c>
      <c r="D7103" s="69" t="s">
        <v>1937</v>
      </c>
      <c r="E7103" s="69" t="s">
        <v>2544</v>
      </c>
      <c r="F7103" s="69">
        <v>1898</v>
      </c>
      <c r="G7103" s="69" t="s">
        <v>1948</v>
      </c>
    </row>
    <row r="7104" spans="1:30" ht="14.4">
      <c r="A7104" s="27" t="str">
        <f>VLOOKUP(C7104,'user list'!A:B,2,0)</f>
        <v>OCA</v>
      </c>
      <c r="B7104" s="172">
        <v>45813.499618055554</v>
      </c>
      <c r="C7104" s="69" t="s">
        <v>227</v>
      </c>
      <c r="D7104" s="69" t="s">
        <v>1937</v>
      </c>
      <c r="E7104" s="69" t="s">
        <v>2544</v>
      </c>
      <c r="F7104" s="69">
        <v>1898</v>
      </c>
      <c r="G7104" s="69" t="s">
        <v>1939</v>
      </c>
    </row>
    <row r="7105" spans="1:24" ht="14.4">
      <c r="A7105" s="27" t="str">
        <f>VLOOKUP(C7105,'user list'!A:B,2,0)</f>
        <v>OCA</v>
      </c>
      <c r="B7105" s="172">
        <v>45813.499699074076</v>
      </c>
      <c r="C7105" s="69" t="s">
        <v>227</v>
      </c>
      <c r="D7105" s="69" t="s">
        <v>1937</v>
      </c>
      <c r="E7105" s="69" t="s">
        <v>2543</v>
      </c>
      <c r="F7105" s="69">
        <v>1897</v>
      </c>
      <c r="G7105" s="69" t="s">
        <v>1947</v>
      </c>
    </row>
    <row r="7106" spans="1:24" ht="14.4">
      <c r="A7106" s="27" t="str">
        <f>VLOOKUP(C7106,'user list'!A:B,2,0)</f>
        <v>OCA</v>
      </c>
      <c r="B7106" s="172">
        <v>45813.499699074076</v>
      </c>
      <c r="C7106" s="69" t="s">
        <v>227</v>
      </c>
      <c r="D7106" s="69" t="s">
        <v>1937</v>
      </c>
      <c r="E7106" s="69" t="s">
        <v>2543</v>
      </c>
      <c r="F7106" s="69">
        <v>1897</v>
      </c>
      <c r="G7106" s="69" t="s">
        <v>1948</v>
      </c>
    </row>
    <row r="7107" spans="1:24" ht="14.4">
      <c r="A7107" s="27" t="str">
        <f>VLOOKUP(C7107,'user list'!A:B,2,0)</f>
        <v>Admin</v>
      </c>
      <c r="B7107" s="172">
        <v>45813.499699074076</v>
      </c>
      <c r="C7107" s="69" t="s">
        <v>186</v>
      </c>
      <c r="D7107" s="69" t="s">
        <v>1937</v>
      </c>
      <c r="E7107" s="69" t="s">
        <v>2543</v>
      </c>
      <c r="F7107" s="69">
        <v>1897</v>
      </c>
      <c r="G7107" s="69" t="s">
        <v>1948</v>
      </c>
    </row>
    <row r="7108" spans="1:24" ht="14.4">
      <c r="A7108" s="27" t="str">
        <f>VLOOKUP(C7108,'user list'!A:B,2,0)</f>
        <v>OCA</v>
      </c>
      <c r="B7108" s="172">
        <v>45813.499699074076</v>
      </c>
      <c r="C7108" s="69" t="s">
        <v>227</v>
      </c>
      <c r="D7108" s="69" t="s">
        <v>1937</v>
      </c>
      <c r="E7108" s="69" t="s">
        <v>2543</v>
      </c>
      <c r="F7108" s="69">
        <v>1897</v>
      </c>
      <c r="G7108" s="69" t="s">
        <v>1939</v>
      </c>
    </row>
    <row r="7109" spans="1:24" ht="14.4">
      <c r="A7109" s="27" t="str">
        <f>VLOOKUP(C7109,'user list'!A:B,2,0)</f>
        <v>Admin</v>
      </c>
      <c r="B7109" s="172">
        <v>45813.500810185185</v>
      </c>
      <c r="C7109" s="69" t="s">
        <v>186</v>
      </c>
      <c r="D7109" s="69" t="s">
        <v>1937</v>
      </c>
      <c r="E7109" s="69" t="s">
        <v>2548</v>
      </c>
      <c r="F7109" s="69">
        <v>1905</v>
      </c>
      <c r="G7109" s="69" t="s">
        <v>1948</v>
      </c>
    </row>
    <row r="7110" spans="1:24" ht="14.4">
      <c r="A7110" s="27" t="str">
        <f>VLOOKUP(C7110,'user list'!A:B,2,0)</f>
        <v>Admin</v>
      </c>
      <c r="B7110" s="172">
        <v>45813.501168981478</v>
      </c>
      <c r="C7110" s="69" t="s">
        <v>186</v>
      </c>
      <c r="D7110" s="69" t="s">
        <v>1937</v>
      </c>
      <c r="E7110" s="69" t="s">
        <v>2546</v>
      </c>
      <c r="F7110" s="69">
        <v>1900</v>
      </c>
      <c r="G7110" s="69" t="s">
        <v>1948</v>
      </c>
    </row>
    <row r="7111" spans="1:24" ht="14.4">
      <c r="A7111" s="27" t="str">
        <f>VLOOKUP(C7111,'user list'!A:B,2,0)</f>
        <v>OCA</v>
      </c>
      <c r="B7111" s="172">
        <v>45813.503449074073</v>
      </c>
      <c r="C7111" s="69" t="s">
        <v>224</v>
      </c>
      <c r="D7111" s="69" t="s">
        <v>1937</v>
      </c>
      <c r="E7111" s="69" t="s">
        <v>2546</v>
      </c>
      <c r="F7111" s="69">
        <v>1900</v>
      </c>
      <c r="G7111" s="69" t="s">
        <v>1939</v>
      </c>
      <c r="U7111" s="74"/>
      <c r="X7111" s="74"/>
    </row>
    <row r="7112" spans="1:24" ht="14.4">
      <c r="A7112" s="27" t="str">
        <f>VLOOKUP(C7112,'user list'!A:B,2,0)</f>
        <v>DOE</v>
      </c>
      <c r="B7112" s="172">
        <v>45813.50408564815</v>
      </c>
      <c r="C7112" s="69" t="s">
        <v>212</v>
      </c>
      <c r="D7112" s="69" t="s">
        <v>1937</v>
      </c>
      <c r="E7112" s="69" t="s">
        <v>2556</v>
      </c>
      <c r="F7112" s="69">
        <v>1916</v>
      </c>
      <c r="G7112" s="69" t="s">
        <v>1939</v>
      </c>
      <c r="L7112" s="73"/>
      <c r="M7112" s="73"/>
    </row>
    <row r="7113" spans="1:24" ht="14.4">
      <c r="A7113" s="27" t="str">
        <f>VLOOKUP(C7113,'user list'!A:B,2,0)</f>
        <v>DOE</v>
      </c>
      <c r="B7113" s="172">
        <v>45813.504212962966</v>
      </c>
      <c r="C7113" s="69" t="s">
        <v>212</v>
      </c>
      <c r="D7113" s="69" t="s">
        <v>1937</v>
      </c>
      <c r="E7113" s="69" t="s">
        <v>2556</v>
      </c>
      <c r="F7113" s="69">
        <v>1916</v>
      </c>
      <c r="G7113" s="69" t="s">
        <v>1949</v>
      </c>
      <c r="L7113" s="73"/>
      <c r="M7113" s="73"/>
    </row>
    <row r="7114" spans="1:24" ht="14.4">
      <c r="A7114" s="27" t="str">
        <f>VLOOKUP(C7114,'user list'!A:B,2,0)</f>
        <v>OCA</v>
      </c>
      <c r="B7114" s="172">
        <v>45813.504780092589</v>
      </c>
      <c r="C7114" s="69" t="s">
        <v>224</v>
      </c>
      <c r="D7114" s="69" t="s">
        <v>1937</v>
      </c>
      <c r="E7114" s="69" t="s">
        <v>2571</v>
      </c>
      <c r="F7114" s="69">
        <v>1936</v>
      </c>
      <c r="G7114" s="69" t="s">
        <v>1939</v>
      </c>
      <c r="R7114" s="73"/>
      <c r="S7114" s="73"/>
    </row>
    <row r="7115" spans="1:24" ht="14.4">
      <c r="A7115" s="27" t="str">
        <f>VLOOKUP(C7115,'user list'!A:B,2,0)</f>
        <v>CHD</v>
      </c>
      <c r="B7115" s="172">
        <v>45813.504814814813</v>
      </c>
      <c r="C7115" s="69" t="s">
        <v>203</v>
      </c>
      <c r="D7115" s="69" t="s">
        <v>1937</v>
      </c>
      <c r="E7115" s="69" t="s">
        <v>2556</v>
      </c>
      <c r="F7115" s="69">
        <v>1916</v>
      </c>
      <c r="G7115" s="69" t="s">
        <v>1939</v>
      </c>
    </row>
    <row r="7116" spans="1:24" ht="14.4">
      <c r="A7116" s="27" t="str">
        <f>VLOOKUP(C7116,'user list'!A:B,2,0)</f>
        <v>OCA</v>
      </c>
      <c r="B7116" s="172">
        <v>45813.504907407405</v>
      </c>
      <c r="C7116" s="69" t="s">
        <v>224</v>
      </c>
      <c r="D7116" s="69" t="s">
        <v>1937</v>
      </c>
      <c r="E7116" s="69" t="s">
        <v>2571</v>
      </c>
      <c r="F7116" s="69">
        <v>1936</v>
      </c>
      <c r="G7116" s="69" t="s">
        <v>1939</v>
      </c>
    </row>
    <row r="7117" spans="1:24" ht="14.4">
      <c r="A7117" s="27" t="str">
        <f>VLOOKUP(C7117,'user list'!A:B,2,0)</f>
        <v>OCA</v>
      </c>
      <c r="B7117" s="172">
        <v>45813.505104166667</v>
      </c>
      <c r="C7117" s="69" t="s">
        <v>224</v>
      </c>
      <c r="D7117" s="69" t="s">
        <v>1937</v>
      </c>
      <c r="E7117" s="69" t="s">
        <v>2547</v>
      </c>
      <c r="F7117" s="69">
        <v>1902</v>
      </c>
      <c r="G7117" s="69" t="s">
        <v>1939</v>
      </c>
    </row>
    <row r="7118" spans="1:24" ht="14.4">
      <c r="A7118" s="27" t="str">
        <f>VLOOKUP(C7118,'user list'!A:B,2,0)</f>
        <v>OCA</v>
      </c>
      <c r="B7118" s="172">
        <v>45813.50571759259</v>
      </c>
      <c r="C7118" s="69" t="s">
        <v>228</v>
      </c>
      <c r="D7118" s="69" t="s">
        <v>1937</v>
      </c>
      <c r="E7118" s="69" t="s">
        <v>2571</v>
      </c>
      <c r="F7118" s="69">
        <v>1936</v>
      </c>
      <c r="G7118" s="69" t="s">
        <v>2572</v>
      </c>
    </row>
    <row r="7119" spans="1:24" ht="14.4">
      <c r="A7119" s="27" t="str">
        <f>VLOOKUP(C7119,'user list'!A:B,2,0)</f>
        <v>CHD</v>
      </c>
      <c r="B7119" s="172">
        <v>45813.506469907406</v>
      </c>
      <c r="C7119" s="69" t="s">
        <v>203</v>
      </c>
      <c r="D7119" s="69" t="s">
        <v>1937</v>
      </c>
      <c r="E7119" s="69" t="s">
        <v>2439</v>
      </c>
      <c r="F7119" s="69">
        <v>1444</v>
      </c>
      <c r="G7119" s="69" t="s">
        <v>1939</v>
      </c>
      <c r="R7119" s="73"/>
      <c r="S7119" s="73"/>
    </row>
    <row r="7120" spans="1:24" ht="14.4">
      <c r="A7120" s="27" t="str">
        <f>VLOOKUP(C7120,'user list'!A:B,2,0)</f>
        <v>DPOS</v>
      </c>
      <c r="B7120" s="172">
        <v>45813.507372685184</v>
      </c>
      <c r="C7120" s="69" t="s">
        <v>213</v>
      </c>
      <c r="D7120" s="69" t="s">
        <v>1937</v>
      </c>
      <c r="E7120" s="69" t="s">
        <v>2551</v>
      </c>
      <c r="F7120" s="69">
        <v>1909</v>
      </c>
      <c r="G7120" s="69" t="s">
        <v>1939</v>
      </c>
    </row>
    <row r="7121" spans="1:7" ht="14.4">
      <c r="A7121" s="27" t="str">
        <f>VLOOKUP(C7121,'user list'!A:B,2,0)</f>
        <v>DPOS</v>
      </c>
      <c r="B7121" s="172">
        <v>45813.507407407407</v>
      </c>
      <c r="C7121" s="69" t="s">
        <v>213</v>
      </c>
      <c r="D7121" s="69" t="s">
        <v>1937</v>
      </c>
      <c r="E7121" s="69" t="s">
        <v>2551</v>
      </c>
      <c r="F7121" s="69">
        <v>1909</v>
      </c>
      <c r="G7121" s="69" t="s">
        <v>1939</v>
      </c>
    </row>
    <row r="7122" spans="1:7" ht="14.4">
      <c r="A7122" s="27" t="str">
        <f>VLOOKUP(C7122,'user list'!A:B,2,0)</f>
        <v>OCA</v>
      </c>
      <c r="B7122" s="172">
        <v>45813.507418981484</v>
      </c>
      <c r="C7122" s="69" t="s">
        <v>228</v>
      </c>
      <c r="D7122" s="69" t="s">
        <v>1937</v>
      </c>
      <c r="E7122" s="69" t="s">
        <v>2047</v>
      </c>
      <c r="F7122" s="69">
        <v>1937</v>
      </c>
      <c r="G7122" s="69" t="s">
        <v>2440</v>
      </c>
    </row>
    <row r="7123" spans="1:7" ht="14.4">
      <c r="A7123" s="27" t="str">
        <f>VLOOKUP(C7123,'user list'!A:B,2,0)</f>
        <v>OCA</v>
      </c>
      <c r="B7123" s="172">
        <v>45813.507418981484</v>
      </c>
      <c r="C7123" s="69" t="s">
        <v>228</v>
      </c>
      <c r="D7123" s="69" t="s">
        <v>1937</v>
      </c>
      <c r="E7123" s="69" t="s">
        <v>2047</v>
      </c>
      <c r="F7123" s="69">
        <v>1917</v>
      </c>
      <c r="G7123" s="69" t="s">
        <v>2441</v>
      </c>
    </row>
    <row r="7124" spans="1:7" ht="14.4">
      <c r="A7124" s="27" t="str">
        <f>VLOOKUP(C7124,'user list'!A:B,2,0)</f>
        <v>DPOS</v>
      </c>
      <c r="B7124" s="172">
        <v>45813.507789351854</v>
      </c>
      <c r="C7124" s="69" t="s">
        <v>213</v>
      </c>
      <c r="D7124" s="69" t="s">
        <v>1937</v>
      </c>
      <c r="E7124" s="69" t="s">
        <v>2561</v>
      </c>
      <c r="F7124" s="69">
        <v>1924</v>
      </c>
      <c r="G7124" s="69" t="s">
        <v>1939</v>
      </c>
    </row>
    <row r="7125" spans="1:7" ht="14.4">
      <c r="A7125" s="27" t="str">
        <f>VLOOKUP(C7125,'user list'!A:B,2,0)</f>
        <v>OCM</v>
      </c>
      <c r="B7125" s="172">
        <v>45813.508136574077</v>
      </c>
      <c r="C7125" s="69" t="s">
        <v>251</v>
      </c>
      <c r="D7125" s="69" t="s">
        <v>1937</v>
      </c>
      <c r="E7125" s="69" t="s">
        <v>2567</v>
      </c>
      <c r="F7125" s="69">
        <v>1931</v>
      </c>
      <c r="G7125" s="69" t="s">
        <v>1939</v>
      </c>
    </row>
    <row r="7126" spans="1:7" ht="14.4">
      <c r="A7126" s="27" t="str">
        <f>VLOOKUP(C7126,'user list'!A:B,2,0)</f>
        <v>OCA</v>
      </c>
      <c r="B7126" s="172">
        <v>45813.508634259262</v>
      </c>
      <c r="C7126" s="69" t="s">
        <v>228</v>
      </c>
      <c r="D7126" s="69" t="s">
        <v>1937</v>
      </c>
      <c r="E7126" s="69" t="s">
        <v>2047</v>
      </c>
      <c r="F7126" s="69">
        <v>1917</v>
      </c>
      <c r="G7126" s="69" t="s">
        <v>1939</v>
      </c>
    </row>
    <row r="7127" spans="1:7" ht="14.4">
      <c r="A7127" s="27" t="str">
        <f>VLOOKUP(C7127,'user list'!A:B,2,0)</f>
        <v>CTO</v>
      </c>
      <c r="B7127" s="172">
        <v>45813.509189814817</v>
      </c>
      <c r="C7127" s="69" t="s">
        <v>207</v>
      </c>
      <c r="D7127" s="69" t="s">
        <v>1937</v>
      </c>
      <c r="E7127" s="69" t="s">
        <v>2556</v>
      </c>
      <c r="F7127" s="69">
        <v>1916</v>
      </c>
      <c r="G7127" s="69" t="s">
        <v>1939</v>
      </c>
    </row>
    <row r="7128" spans="1:7" ht="14.4">
      <c r="A7128" s="27" t="str">
        <f>VLOOKUP(C7128,'user list'!A:B,2,0)</f>
        <v>DPOS</v>
      </c>
      <c r="B7128" s="172">
        <v>45813.509918981479</v>
      </c>
      <c r="C7128" s="69" t="s">
        <v>213</v>
      </c>
      <c r="D7128" s="69" t="s">
        <v>1937</v>
      </c>
      <c r="E7128" s="69" t="s">
        <v>2560</v>
      </c>
      <c r="F7128" s="69">
        <v>1922</v>
      </c>
      <c r="G7128" s="69" t="s">
        <v>1939</v>
      </c>
    </row>
    <row r="7129" spans="1:7" ht="14.4">
      <c r="A7129" s="27" t="str">
        <f>VLOOKUP(C7129,'user list'!A:B,2,0)</f>
        <v>DPOS</v>
      </c>
      <c r="B7129" s="172">
        <v>45813.510347222225</v>
      </c>
      <c r="C7129" s="69" t="s">
        <v>213</v>
      </c>
      <c r="D7129" s="69" t="s">
        <v>1937</v>
      </c>
      <c r="E7129" s="69" t="s">
        <v>2560</v>
      </c>
      <c r="F7129" s="69">
        <v>1922</v>
      </c>
      <c r="G7129" s="69" t="s">
        <v>1939</v>
      </c>
    </row>
    <row r="7130" spans="1:7" ht="14.4">
      <c r="A7130" s="27" t="str">
        <f>VLOOKUP(C7130,'user list'!A:B,2,0)</f>
        <v>DPOS</v>
      </c>
      <c r="B7130" s="172">
        <v>45813.510648148149</v>
      </c>
      <c r="C7130" s="69" t="s">
        <v>213</v>
      </c>
      <c r="D7130" s="69" t="s">
        <v>1937</v>
      </c>
      <c r="E7130" s="69" t="s">
        <v>2560</v>
      </c>
      <c r="F7130" s="69">
        <v>1922</v>
      </c>
      <c r="G7130" s="69" t="s">
        <v>1939</v>
      </c>
    </row>
    <row r="7131" spans="1:7" ht="14.4">
      <c r="A7131" s="27" t="str">
        <f>VLOOKUP(C7131,'user list'!A:B,2,0)</f>
        <v>QCPL</v>
      </c>
      <c r="B7131" s="172">
        <v>45813.510706018518</v>
      </c>
      <c r="C7131" s="69" t="s">
        <v>268</v>
      </c>
      <c r="D7131" s="69" t="s">
        <v>1937</v>
      </c>
      <c r="E7131" s="69" t="s">
        <v>2571</v>
      </c>
      <c r="F7131" s="69">
        <v>1936</v>
      </c>
      <c r="G7131" s="69" t="s">
        <v>1939</v>
      </c>
    </row>
    <row r="7132" spans="1:7" ht="14.4">
      <c r="A7132" s="27" t="str">
        <f>VLOOKUP(C7132,'user list'!A:B,2,0)</f>
        <v>DPOS</v>
      </c>
      <c r="B7132" s="172">
        <v>45813.510972222219</v>
      </c>
      <c r="C7132" s="69" t="s">
        <v>213</v>
      </c>
      <c r="D7132" s="69" t="s">
        <v>1937</v>
      </c>
      <c r="E7132" s="69" t="s">
        <v>2560</v>
      </c>
      <c r="F7132" s="69">
        <v>1922</v>
      </c>
      <c r="G7132" s="69" t="s">
        <v>1939</v>
      </c>
    </row>
    <row r="7133" spans="1:7" ht="14.4">
      <c r="A7133" s="27" t="str">
        <f>VLOOKUP(C7133,'user list'!A:B,2,0)</f>
        <v>QCPL</v>
      </c>
      <c r="B7133" s="172">
        <v>45813.510983796295</v>
      </c>
      <c r="C7133" s="69" t="s">
        <v>268</v>
      </c>
      <c r="D7133" s="69" t="s">
        <v>1937</v>
      </c>
      <c r="E7133" s="69" t="s">
        <v>2571</v>
      </c>
      <c r="F7133" s="69">
        <v>1936</v>
      </c>
      <c r="G7133" s="69" t="s">
        <v>1947</v>
      </c>
    </row>
    <row r="7134" spans="1:7" ht="14.4">
      <c r="A7134" s="27" t="str">
        <f>VLOOKUP(C7134,'user list'!A:B,2,0)</f>
        <v>QCPL</v>
      </c>
      <c r="B7134" s="172">
        <v>45813.510983796295</v>
      </c>
      <c r="C7134" s="69" t="s">
        <v>268</v>
      </c>
      <c r="D7134" s="69" t="s">
        <v>1937</v>
      </c>
      <c r="E7134" s="69" t="s">
        <v>2571</v>
      </c>
      <c r="F7134" s="69">
        <v>1936</v>
      </c>
      <c r="G7134" s="69" t="s">
        <v>1948</v>
      </c>
    </row>
    <row r="7135" spans="1:7" ht="14.4">
      <c r="A7135" s="27" t="str">
        <f>VLOOKUP(C7135,'user list'!A:B,2,0)</f>
        <v>QCPL</v>
      </c>
      <c r="B7135" s="172">
        <v>45813.510983796295</v>
      </c>
      <c r="C7135" s="69" t="s">
        <v>268</v>
      </c>
      <c r="D7135" s="69" t="s">
        <v>1937</v>
      </c>
      <c r="E7135" s="69" t="s">
        <v>2571</v>
      </c>
      <c r="F7135" s="69">
        <v>1936</v>
      </c>
      <c r="G7135" s="69" t="s">
        <v>1939</v>
      </c>
    </row>
    <row r="7136" spans="1:7" ht="14.4">
      <c r="A7136" s="27" t="str">
        <f>VLOOKUP(C7136,'user list'!A:B,2,0)</f>
        <v>Admin</v>
      </c>
      <c r="B7136" s="172">
        <v>45813.510995370372</v>
      </c>
      <c r="C7136" s="69" t="s">
        <v>186</v>
      </c>
      <c r="D7136" s="69" t="s">
        <v>1937</v>
      </c>
      <c r="E7136" s="69" t="s">
        <v>2571</v>
      </c>
      <c r="F7136" s="69">
        <v>1936</v>
      </c>
      <c r="G7136" s="69" t="s">
        <v>1948</v>
      </c>
    </row>
    <row r="7137" spans="1:24" ht="14.4">
      <c r="A7137" s="27" t="str">
        <f>VLOOKUP(C7137,'user list'!A:B,2,0)</f>
        <v>DPOS</v>
      </c>
      <c r="B7137" s="172">
        <v>45813.511087962965</v>
      </c>
      <c r="C7137" s="69" t="s">
        <v>213</v>
      </c>
      <c r="D7137" s="69" t="s">
        <v>1937</v>
      </c>
      <c r="E7137" s="69" t="s">
        <v>2560</v>
      </c>
      <c r="F7137" s="69">
        <v>1922</v>
      </c>
      <c r="G7137" s="69" t="s">
        <v>1939</v>
      </c>
      <c r="U7137" s="74"/>
      <c r="X7137" s="74"/>
    </row>
    <row r="7138" spans="1:24" ht="14.4">
      <c r="A7138" s="27" t="str">
        <f>VLOOKUP(C7138,'user list'!A:B,2,0)</f>
        <v>QCPL</v>
      </c>
      <c r="B7138" s="172">
        <v>45813.511412037034</v>
      </c>
      <c r="C7138" s="69" t="s">
        <v>268</v>
      </c>
      <c r="D7138" s="69" t="s">
        <v>1937</v>
      </c>
      <c r="E7138" s="69" t="s">
        <v>2556</v>
      </c>
      <c r="F7138" s="69">
        <v>1916</v>
      </c>
      <c r="G7138" s="69" t="s">
        <v>1939</v>
      </c>
      <c r="L7138" s="73"/>
      <c r="M7138" s="73"/>
    </row>
    <row r="7139" spans="1:24" ht="14.4">
      <c r="A7139" s="27" t="str">
        <f>VLOOKUP(C7139,'user list'!A:B,2,0)</f>
        <v>QCPL</v>
      </c>
      <c r="B7139" s="172">
        <v>45813.511631944442</v>
      </c>
      <c r="C7139" s="69" t="s">
        <v>268</v>
      </c>
      <c r="D7139" s="69" t="s">
        <v>1937</v>
      </c>
      <c r="E7139" s="69" t="s">
        <v>2556</v>
      </c>
      <c r="F7139" s="69">
        <v>1916</v>
      </c>
      <c r="G7139" s="69" t="s">
        <v>1947</v>
      </c>
      <c r="L7139" s="73"/>
      <c r="M7139" s="73"/>
    </row>
    <row r="7140" spans="1:24" ht="14.4">
      <c r="A7140" s="27" t="str">
        <f>VLOOKUP(C7140,'user list'!A:B,2,0)</f>
        <v>QCPL</v>
      </c>
      <c r="B7140" s="172">
        <v>45813.511631944442</v>
      </c>
      <c r="C7140" s="69" t="s">
        <v>268</v>
      </c>
      <c r="D7140" s="69" t="s">
        <v>1937</v>
      </c>
      <c r="E7140" s="69" t="s">
        <v>2556</v>
      </c>
      <c r="F7140" s="69">
        <v>1916</v>
      </c>
      <c r="G7140" s="69" t="s">
        <v>1948</v>
      </c>
      <c r="R7140" s="73"/>
      <c r="S7140" s="73"/>
    </row>
    <row r="7141" spans="1:24" ht="14.4">
      <c r="A7141" s="27" t="str">
        <f>VLOOKUP(C7141,'user list'!A:B,2,0)</f>
        <v>QCPL</v>
      </c>
      <c r="B7141" s="172">
        <v>45813.511631944442</v>
      </c>
      <c r="C7141" s="69" t="s">
        <v>268</v>
      </c>
      <c r="D7141" s="69" t="s">
        <v>1937</v>
      </c>
      <c r="E7141" s="69" t="s">
        <v>2556</v>
      </c>
      <c r="F7141" s="69">
        <v>1916</v>
      </c>
      <c r="G7141" s="69" t="s">
        <v>1939</v>
      </c>
    </row>
    <row r="7142" spans="1:24" ht="14.4">
      <c r="A7142" s="27" t="str">
        <f>VLOOKUP(C7142,'user list'!A:B,2,0)</f>
        <v>Admin</v>
      </c>
      <c r="B7142" s="172">
        <v>45813.511631944442</v>
      </c>
      <c r="C7142" s="69" t="s">
        <v>186</v>
      </c>
      <c r="D7142" s="69" t="s">
        <v>1937</v>
      </c>
      <c r="E7142" s="69" t="s">
        <v>2556</v>
      </c>
      <c r="F7142" s="69">
        <v>1916</v>
      </c>
      <c r="G7142" s="69" t="s">
        <v>1948</v>
      </c>
    </row>
    <row r="7143" spans="1:24" ht="14.4">
      <c r="A7143" s="27" t="str">
        <f>VLOOKUP(C7143,'user list'!A:B,2,0)</f>
        <v>QCPL</v>
      </c>
      <c r="B7143" s="172">
        <v>45813.512499999997</v>
      </c>
      <c r="C7143" s="69" t="s">
        <v>268</v>
      </c>
      <c r="D7143" s="69" t="s">
        <v>1937</v>
      </c>
      <c r="E7143" s="69" t="s">
        <v>2556</v>
      </c>
      <c r="F7143" s="69">
        <v>1916</v>
      </c>
      <c r="G7143" s="69" t="s">
        <v>1939</v>
      </c>
    </row>
    <row r="7144" spans="1:24" ht="14.4">
      <c r="A7144" s="27" t="str">
        <f>VLOOKUP(C7144,'user list'!A:B,2,0)</f>
        <v>OCA</v>
      </c>
      <c r="B7144" s="172">
        <v>45813.513182870367</v>
      </c>
      <c r="C7144" s="69" t="s">
        <v>227</v>
      </c>
      <c r="D7144" s="69" t="s">
        <v>1937</v>
      </c>
      <c r="E7144" s="69" t="s">
        <v>2544</v>
      </c>
      <c r="F7144" s="69">
        <v>1898</v>
      </c>
      <c r="G7144" s="69" t="s">
        <v>1939</v>
      </c>
    </row>
    <row r="7145" spans="1:24" ht="14.4">
      <c r="A7145" s="27" t="str">
        <f>VLOOKUP(C7145,'user list'!A:B,2,0)</f>
        <v>OCA</v>
      </c>
      <c r="B7145" s="172">
        <v>45813.513206018521</v>
      </c>
      <c r="C7145" s="69" t="s">
        <v>227</v>
      </c>
      <c r="D7145" s="69" t="s">
        <v>1937</v>
      </c>
      <c r="E7145" s="69" t="s">
        <v>2544</v>
      </c>
      <c r="F7145" s="69">
        <v>1898</v>
      </c>
      <c r="G7145" s="69" t="s">
        <v>1939</v>
      </c>
    </row>
    <row r="7146" spans="1:24" ht="14.4">
      <c r="A7146" s="27" t="str">
        <f>VLOOKUP(C7146,'user list'!A:B,2,0)</f>
        <v>OCA</v>
      </c>
      <c r="B7146" s="172">
        <v>45813.513518518521</v>
      </c>
      <c r="C7146" s="69" t="s">
        <v>227</v>
      </c>
      <c r="D7146" s="69" t="s">
        <v>1937</v>
      </c>
      <c r="E7146" s="69" t="s">
        <v>2544</v>
      </c>
      <c r="F7146" s="69">
        <v>1898</v>
      </c>
      <c r="G7146" s="69" t="s">
        <v>1939</v>
      </c>
    </row>
    <row r="7147" spans="1:24" ht="14.4">
      <c r="A7147" s="27" t="str">
        <f>VLOOKUP(C7147,'user list'!A:B,2,0)</f>
        <v>OCA</v>
      </c>
      <c r="B7147" s="172">
        <v>45813.51353009259</v>
      </c>
      <c r="C7147" s="69" t="s">
        <v>227</v>
      </c>
      <c r="D7147" s="69" t="s">
        <v>1937</v>
      </c>
      <c r="E7147" s="69" t="s">
        <v>2544</v>
      </c>
      <c r="F7147" s="69">
        <v>1898</v>
      </c>
      <c r="G7147" s="69" t="s">
        <v>2573</v>
      </c>
    </row>
    <row r="7148" spans="1:24" ht="14.4">
      <c r="A7148" s="27" t="str">
        <f>VLOOKUP(C7148,'user list'!A:B,2,0)</f>
        <v>OCA</v>
      </c>
      <c r="B7148" s="172">
        <v>45813.514004629629</v>
      </c>
      <c r="C7148" s="69" t="s">
        <v>227</v>
      </c>
      <c r="D7148" s="69" t="s">
        <v>1937</v>
      </c>
      <c r="E7148" s="69" t="s">
        <v>2544</v>
      </c>
      <c r="F7148" s="69">
        <v>1898</v>
      </c>
      <c r="G7148" s="69" t="s">
        <v>1939</v>
      </c>
    </row>
    <row r="7149" spans="1:24" ht="14.4">
      <c r="A7149" s="27" t="str">
        <f>VLOOKUP(C7149,'user list'!A:B,2,0)</f>
        <v>OCA</v>
      </c>
      <c r="B7149" s="172">
        <v>45813.514004629629</v>
      </c>
      <c r="C7149" s="69" t="s">
        <v>227</v>
      </c>
      <c r="D7149" s="69" t="s">
        <v>1937</v>
      </c>
      <c r="E7149" s="69" t="s">
        <v>2544</v>
      </c>
      <c r="F7149" s="69">
        <v>1898</v>
      </c>
      <c r="G7149" s="69" t="s">
        <v>2573</v>
      </c>
    </row>
    <row r="7150" spans="1:24" ht="14.4">
      <c r="A7150" s="27" t="str">
        <f>VLOOKUP(C7150,'user list'!A:B,2,0)</f>
        <v>OCA</v>
      </c>
      <c r="B7150" s="172">
        <v>45813.514062499999</v>
      </c>
      <c r="C7150" s="69" t="s">
        <v>227</v>
      </c>
      <c r="D7150" s="69" t="s">
        <v>1937</v>
      </c>
      <c r="E7150" s="69" t="s">
        <v>2544</v>
      </c>
      <c r="F7150" s="69">
        <v>1898</v>
      </c>
      <c r="G7150" s="69" t="s">
        <v>1939</v>
      </c>
    </row>
    <row r="7151" spans="1:24" ht="14.4">
      <c r="A7151" s="27" t="str">
        <f>VLOOKUP(C7151,'user list'!A:B,2,0)</f>
        <v>OCA</v>
      </c>
      <c r="B7151" s="172">
        <v>45813.514062499999</v>
      </c>
      <c r="C7151" s="69" t="s">
        <v>227</v>
      </c>
      <c r="D7151" s="69" t="s">
        <v>1937</v>
      </c>
      <c r="E7151" s="69" t="s">
        <v>2544</v>
      </c>
      <c r="F7151" s="69">
        <v>1898</v>
      </c>
      <c r="G7151" s="69" t="s">
        <v>2573</v>
      </c>
    </row>
    <row r="7152" spans="1:24" ht="14.4">
      <c r="A7152" s="27" t="str">
        <f>VLOOKUP(C7152,'user list'!A:B,2,0)</f>
        <v>DPOS</v>
      </c>
      <c r="B7152" s="172">
        <v>45813.514606481483</v>
      </c>
      <c r="C7152" s="69" t="s">
        <v>213</v>
      </c>
      <c r="D7152" s="69" t="s">
        <v>1937</v>
      </c>
      <c r="E7152" s="69" t="s">
        <v>2558</v>
      </c>
      <c r="F7152" s="69">
        <v>1938</v>
      </c>
      <c r="G7152" s="69" t="s">
        <v>2440</v>
      </c>
    </row>
    <row r="7153" spans="1:7" ht="14.4">
      <c r="A7153" s="27" t="str">
        <f>VLOOKUP(C7153,'user list'!A:B,2,0)</f>
        <v>Admin</v>
      </c>
      <c r="B7153" s="172">
        <v>45813.514606481483</v>
      </c>
      <c r="C7153" s="69" t="s">
        <v>186</v>
      </c>
      <c r="D7153" s="69" t="s">
        <v>1937</v>
      </c>
      <c r="E7153" s="69" t="s">
        <v>2558</v>
      </c>
      <c r="F7153" s="69">
        <v>1938</v>
      </c>
      <c r="G7153" s="69" t="s">
        <v>1948</v>
      </c>
    </row>
    <row r="7154" spans="1:7" ht="14.4">
      <c r="A7154" s="27" t="str">
        <f>VLOOKUP(C7154,'user list'!A:B,2,0)</f>
        <v>Admin</v>
      </c>
      <c r="B7154" s="172">
        <v>45813.514606481483</v>
      </c>
      <c r="C7154" s="69" t="s">
        <v>186</v>
      </c>
      <c r="D7154" s="69" t="s">
        <v>1937</v>
      </c>
      <c r="E7154" s="69" t="s">
        <v>2558</v>
      </c>
      <c r="F7154" s="69">
        <v>1938</v>
      </c>
      <c r="G7154" s="69" t="s">
        <v>1948</v>
      </c>
    </row>
    <row r="7155" spans="1:7" ht="14.4">
      <c r="A7155" s="27" t="str">
        <f>VLOOKUP(C7155,'user list'!A:B,2,0)</f>
        <v>Admin</v>
      </c>
      <c r="B7155" s="172">
        <v>45813.514618055553</v>
      </c>
      <c r="C7155" s="69" t="s">
        <v>186</v>
      </c>
      <c r="D7155" s="69" t="s">
        <v>1937</v>
      </c>
      <c r="E7155" s="69" t="s">
        <v>2558</v>
      </c>
      <c r="F7155" s="69">
        <v>1938</v>
      </c>
      <c r="G7155" s="69" t="s">
        <v>1948</v>
      </c>
    </row>
    <row r="7156" spans="1:7" ht="14.4">
      <c r="A7156" s="27" t="str">
        <f>VLOOKUP(C7156,'user list'!A:B,2,0)</f>
        <v>Admin</v>
      </c>
      <c r="B7156" s="172">
        <v>45813.514618055553</v>
      </c>
      <c r="C7156" s="69" t="s">
        <v>186</v>
      </c>
      <c r="D7156" s="69" t="s">
        <v>1937</v>
      </c>
      <c r="E7156" s="69" t="s">
        <v>2558</v>
      </c>
      <c r="F7156" s="69">
        <v>1938</v>
      </c>
      <c r="G7156" s="69" t="s">
        <v>1947</v>
      </c>
    </row>
    <row r="7157" spans="1:7" ht="14.4">
      <c r="A7157" s="27" t="str">
        <f>VLOOKUP(C7157,'user list'!A:B,2,0)</f>
        <v>OCA</v>
      </c>
      <c r="B7157" s="172">
        <v>45813.514745370368</v>
      </c>
      <c r="C7157" s="69" t="s">
        <v>227</v>
      </c>
      <c r="D7157" s="69" t="s">
        <v>1937</v>
      </c>
      <c r="E7157" s="69" t="s">
        <v>2544</v>
      </c>
      <c r="F7157" s="69">
        <v>1898</v>
      </c>
      <c r="G7157" s="69" t="s">
        <v>1939</v>
      </c>
    </row>
    <row r="7158" spans="1:7" ht="14.4">
      <c r="A7158" s="27" t="str">
        <f>VLOOKUP(C7158,'user list'!A:B,2,0)</f>
        <v>OCA</v>
      </c>
      <c r="B7158" s="172">
        <v>45813.514745370368</v>
      </c>
      <c r="C7158" s="69" t="s">
        <v>227</v>
      </c>
      <c r="D7158" s="69" t="s">
        <v>1937</v>
      </c>
      <c r="E7158" s="69" t="s">
        <v>2544</v>
      </c>
      <c r="F7158" s="69">
        <v>1898</v>
      </c>
      <c r="G7158" s="69" t="s">
        <v>2573</v>
      </c>
    </row>
    <row r="7159" spans="1:7" ht="14.4">
      <c r="A7159" s="27" t="str">
        <f>VLOOKUP(C7159,'user list'!A:B,2,0)</f>
        <v>OCA</v>
      </c>
      <c r="B7159" s="172">
        <v>45813.514907407407</v>
      </c>
      <c r="C7159" s="69" t="s">
        <v>228</v>
      </c>
      <c r="D7159" s="69" t="s">
        <v>1937</v>
      </c>
      <c r="E7159" s="69" t="s">
        <v>2571</v>
      </c>
      <c r="F7159" s="69">
        <v>1936</v>
      </c>
      <c r="G7159" s="69" t="s">
        <v>1939</v>
      </c>
    </row>
    <row r="7160" spans="1:7" ht="14.4">
      <c r="A7160" s="27" t="str">
        <f>VLOOKUP(C7160,'user list'!A:B,2,0)</f>
        <v>DPOS</v>
      </c>
      <c r="B7160" s="172">
        <v>45813.515150462961</v>
      </c>
      <c r="C7160" s="69" t="s">
        <v>213</v>
      </c>
      <c r="D7160" s="69" t="s">
        <v>1937</v>
      </c>
      <c r="E7160" s="69" t="s">
        <v>2559</v>
      </c>
      <c r="F7160" s="69">
        <v>1939</v>
      </c>
      <c r="G7160" s="69" t="s">
        <v>2440</v>
      </c>
    </row>
    <row r="7161" spans="1:7" ht="14.4">
      <c r="A7161" s="27" t="str">
        <f>VLOOKUP(C7161,'user list'!A:B,2,0)</f>
        <v>Admin</v>
      </c>
      <c r="B7161" s="172">
        <v>45813.515150462961</v>
      </c>
      <c r="C7161" s="69" t="s">
        <v>186</v>
      </c>
      <c r="D7161" s="69" t="s">
        <v>1937</v>
      </c>
      <c r="E7161" s="69" t="s">
        <v>2559</v>
      </c>
      <c r="F7161" s="69">
        <v>1939</v>
      </c>
      <c r="G7161" s="69" t="s">
        <v>1948</v>
      </c>
    </row>
    <row r="7162" spans="1:7" ht="14.4">
      <c r="A7162" s="27" t="str">
        <f>VLOOKUP(C7162,'user list'!A:B,2,0)</f>
        <v>Admin</v>
      </c>
      <c r="B7162" s="172">
        <v>45813.515150462961</v>
      </c>
      <c r="C7162" s="69" t="s">
        <v>186</v>
      </c>
      <c r="D7162" s="69" t="s">
        <v>1937</v>
      </c>
      <c r="E7162" s="69" t="s">
        <v>2559</v>
      </c>
      <c r="F7162" s="69">
        <v>1939</v>
      </c>
      <c r="G7162" s="69" t="s">
        <v>1948</v>
      </c>
    </row>
    <row r="7163" spans="1:7" ht="14.4">
      <c r="A7163" s="27" t="str">
        <f>VLOOKUP(C7163,'user list'!A:B,2,0)</f>
        <v>Admin</v>
      </c>
      <c r="B7163" s="172">
        <v>45813.515150462961</v>
      </c>
      <c r="C7163" s="69" t="s">
        <v>186</v>
      </c>
      <c r="D7163" s="69" t="s">
        <v>1937</v>
      </c>
      <c r="E7163" s="69" t="s">
        <v>2559</v>
      </c>
      <c r="F7163" s="69">
        <v>1939</v>
      </c>
      <c r="G7163" s="69" t="s">
        <v>1948</v>
      </c>
    </row>
    <row r="7164" spans="1:7" ht="14.4">
      <c r="A7164" s="27" t="str">
        <f>VLOOKUP(C7164,'user list'!A:B,2,0)</f>
        <v>Admin</v>
      </c>
      <c r="B7164" s="172">
        <v>45813.515150462961</v>
      </c>
      <c r="C7164" s="69" t="s">
        <v>186</v>
      </c>
      <c r="D7164" s="69" t="s">
        <v>1937</v>
      </c>
      <c r="E7164" s="69" t="s">
        <v>2559</v>
      </c>
      <c r="F7164" s="69">
        <v>1939</v>
      </c>
      <c r="G7164" s="69" t="s">
        <v>1947</v>
      </c>
    </row>
    <row r="7165" spans="1:7" ht="14.4">
      <c r="A7165" s="27" t="str">
        <f>VLOOKUP(C7165,'user list'!A:B,2,0)</f>
        <v>DPOS</v>
      </c>
      <c r="B7165" s="172">
        <v>45813.5158912037</v>
      </c>
      <c r="C7165" s="69" t="s">
        <v>213</v>
      </c>
      <c r="D7165" s="69" t="s">
        <v>1937</v>
      </c>
      <c r="E7165" s="69" t="s">
        <v>2560</v>
      </c>
      <c r="F7165" s="69">
        <v>1940</v>
      </c>
      <c r="G7165" s="69" t="s">
        <v>2440</v>
      </c>
    </row>
    <row r="7166" spans="1:7" ht="14.4">
      <c r="A7166" s="27" t="str">
        <f>VLOOKUP(C7166,'user list'!A:B,2,0)</f>
        <v>Admin</v>
      </c>
      <c r="B7166" s="172">
        <v>45813.5158912037</v>
      </c>
      <c r="C7166" s="69" t="s">
        <v>186</v>
      </c>
      <c r="D7166" s="69" t="s">
        <v>1937</v>
      </c>
      <c r="E7166" s="69" t="s">
        <v>2560</v>
      </c>
      <c r="F7166" s="69">
        <v>1940</v>
      </c>
      <c r="G7166" s="69" t="s">
        <v>1948</v>
      </c>
    </row>
    <row r="7167" spans="1:7" ht="14.4">
      <c r="A7167" s="27" t="str">
        <f>VLOOKUP(C7167,'user list'!A:B,2,0)</f>
        <v>Admin</v>
      </c>
      <c r="B7167" s="172">
        <v>45813.515902777777</v>
      </c>
      <c r="C7167" s="69" t="s">
        <v>186</v>
      </c>
      <c r="D7167" s="69" t="s">
        <v>1937</v>
      </c>
      <c r="E7167" s="69" t="s">
        <v>2560</v>
      </c>
      <c r="F7167" s="69">
        <v>1940</v>
      </c>
      <c r="G7167" s="69" t="s">
        <v>1948</v>
      </c>
    </row>
    <row r="7168" spans="1:7" ht="14.4">
      <c r="A7168" s="27" t="str">
        <f>VLOOKUP(C7168,'user list'!A:B,2,0)</f>
        <v>Admin</v>
      </c>
      <c r="B7168" s="172">
        <v>45813.515902777777</v>
      </c>
      <c r="C7168" s="69" t="s">
        <v>186</v>
      </c>
      <c r="D7168" s="69" t="s">
        <v>1937</v>
      </c>
      <c r="E7168" s="69" t="s">
        <v>2560</v>
      </c>
      <c r="F7168" s="69">
        <v>1940</v>
      </c>
      <c r="G7168" s="69" t="s">
        <v>1948</v>
      </c>
    </row>
    <row r="7169" spans="1:7" ht="14.4">
      <c r="A7169" s="27" t="str">
        <f>VLOOKUP(C7169,'user list'!A:B,2,0)</f>
        <v>Admin</v>
      </c>
      <c r="B7169" s="172">
        <v>45813.515902777777</v>
      </c>
      <c r="C7169" s="69" t="s">
        <v>186</v>
      </c>
      <c r="D7169" s="69" t="s">
        <v>1937</v>
      </c>
      <c r="E7169" s="69" t="s">
        <v>2560</v>
      </c>
      <c r="F7169" s="69">
        <v>1940</v>
      </c>
      <c r="G7169" s="69" t="s">
        <v>1947</v>
      </c>
    </row>
    <row r="7170" spans="1:7" ht="14.4">
      <c r="A7170" s="27" t="str">
        <f>VLOOKUP(C7170,'user list'!A:B,2,0)</f>
        <v>DPOS</v>
      </c>
      <c r="B7170" s="172">
        <v>45813.515972222223</v>
      </c>
      <c r="C7170" s="69" t="s">
        <v>213</v>
      </c>
      <c r="D7170" s="69" t="s">
        <v>1937</v>
      </c>
      <c r="E7170" s="69" t="s">
        <v>2561</v>
      </c>
      <c r="F7170" s="69">
        <v>1924</v>
      </c>
      <c r="G7170" s="69" t="s">
        <v>1939</v>
      </c>
    </row>
    <row r="7171" spans="1:7" ht="14.4">
      <c r="A7171" s="27" t="str">
        <f>VLOOKUP(C7171,'user list'!A:B,2,0)</f>
        <v>CTO</v>
      </c>
      <c r="B7171" s="172">
        <v>45813.516250000001</v>
      </c>
      <c r="C7171" s="69" t="s">
        <v>207</v>
      </c>
      <c r="D7171" s="69" t="s">
        <v>1937</v>
      </c>
      <c r="E7171" s="69" t="s">
        <v>2574</v>
      </c>
      <c r="F7171" s="69">
        <v>1941</v>
      </c>
      <c r="G7171" s="69" t="s">
        <v>2440</v>
      </c>
    </row>
    <row r="7172" spans="1:7" ht="14.4">
      <c r="A7172" s="27" t="str">
        <f>VLOOKUP(C7172,'user list'!A:B,2,0)</f>
        <v>Admin</v>
      </c>
      <c r="B7172" s="172">
        <v>45813.516250000001</v>
      </c>
      <c r="C7172" s="69" t="s">
        <v>186</v>
      </c>
      <c r="D7172" s="69" t="s">
        <v>1937</v>
      </c>
      <c r="E7172" s="69" t="s">
        <v>2574</v>
      </c>
      <c r="F7172" s="69">
        <v>1941</v>
      </c>
      <c r="G7172" s="69" t="s">
        <v>1948</v>
      </c>
    </row>
    <row r="7173" spans="1:7" ht="14.4">
      <c r="A7173" s="27" t="str">
        <f>VLOOKUP(C7173,'user list'!A:B,2,0)</f>
        <v>Admin</v>
      </c>
      <c r="B7173" s="172">
        <v>45813.516250000001</v>
      </c>
      <c r="C7173" s="69" t="s">
        <v>186</v>
      </c>
      <c r="D7173" s="69" t="s">
        <v>1937</v>
      </c>
      <c r="E7173" s="69" t="s">
        <v>2574</v>
      </c>
      <c r="F7173" s="69">
        <v>1941</v>
      </c>
      <c r="G7173" s="69" t="s">
        <v>1948</v>
      </c>
    </row>
    <row r="7174" spans="1:7" ht="14.4">
      <c r="A7174" s="27" t="str">
        <f>VLOOKUP(C7174,'user list'!A:B,2,0)</f>
        <v>Admin</v>
      </c>
      <c r="B7174" s="172">
        <v>45813.516250000001</v>
      </c>
      <c r="C7174" s="69" t="s">
        <v>186</v>
      </c>
      <c r="D7174" s="69" t="s">
        <v>1937</v>
      </c>
      <c r="E7174" s="69" t="s">
        <v>2574</v>
      </c>
      <c r="F7174" s="69">
        <v>1941</v>
      </c>
      <c r="G7174" s="69" t="s">
        <v>1948</v>
      </c>
    </row>
    <row r="7175" spans="1:7" ht="14.4">
      <c r="A7175" s="27" t="str">
        <f>VLOOKUP(C7175,'user list'!A:B,2,0)</f>
        <v>Admin</v>
      </c>
      <c r="B7175" s="172">
        <v>45813.516250000001</v>
      </c>
      <c r="C7175" s="69" t="s">
        <v>186</v>
      </c>
      <c r="D7175" s="69" t="s">
        <v>1937</v>
      </c>
      <c r="E7175" s="69" t="s">
        <v>2574</v>
      </c>
      <c r="F7175" s="69">
        <v>1941</v>
      </c>
      <c r="G7175" s="69" t="s">
        <v>1947</v>
      </c>
    </row>
    <row r="7176" spans="1:7" ht="14.4">
      <c r="A7176" s="27" t="str">
        <f>VLOOKUP(C7176,'user list'!A:B,2,0)</f>
        <v>DPOS</v>
      </c>
      <c r="B7176" s="172">
        <v>45813.516273148147</v>
      </c>
      <c r="C7176" s="69" t="s">
        <v>213</v>
      </c>
      <c r="D7176" s="69" t="s">
        <v>1937</v>
      </c>
      <c r="E7176" s="69" t="s">
        <v>2561</v>
      </c>
      <c r="F7176" s="69">
        <v>1924</v>
      </c>
      <c r="G7176" s="69" t="s">
        <v>2441</v>
      </c>
    </row>
    <row r="7177" spans="1:7" ht="14.4">
      <c r="A7177" s="27" t="str">
        <f>VLOOKUP(C7177,'user list'!A:B,2,0)</f>
        <v>QCPL</v>
      </c>
      <c r="B7177" s="172">
        <v>45813.516319444447</v>
      </c>
      <c r="C7177" s="69" t="s">
        <v>268</v>
      </c>
      <c r="D7177" s="69" t="s">
        <v>1937</v>
      </c>
      <c r="E7177" s="69" t="s">
        <v>2483</v>
      </c>
      <c r="F7177" s="69">
        <v>1805</v>
      </c>
      <c r="G7177" s="69" t="s">
        <v>1939</v>
      </c>
    </row>
    <row r="7178" spans="1:7" ht="14.4">
      <c r="A7178" s="27" t="str">
        <f>VLOOKUP(C7178,'user list'!A:B,2,0)</f>
        <v>CTO</v>
      </c>
      <c r="B7178" s="172">
        <v>45813.516331018516</v>
      </c>
      <c r="C7178" s="69" t="s">
        <v>207</v>
      </c>
      <c r="D7178" s="69" t="s">
        <v>1937</v>
      </c>
      <c r="E7178" s="69" t="s">
        <v>2574</v>
      </c>
      <c r="F7178" s="69">
        <v>1941</v>
      </c>
      <c r="G7178" s="69" t="s">
        <v>1939</v>
      </c>
    </row>
    <row r="7179" spans="1:7" ht="14.4">
      <c r="A7179" s="27" t="str">
        <f>VLOOKUP(C7179,'user list'!A:B,2,0)</f>
        <v>DPOS</v>
      </c>
      <c r="B7179" s="172">
        <v>45813.516388888886</v>
      </c>
      <c r="C7179" s="69" t="s">
        <v>213</v>
      </c>
      <c r="D7179" s="69" t="s">
        <v>1937</v>
      </c>
      <c r="E7179" s="69" t="s">
        <v>2561</v>
      </c>
      <c r="F7179" s="69">
        <v>1924</v>
      </c>
      <c r="G7179" s="69" t="s">
        <v>1947</v>
      </c>
    </row>
    <row r="7180" spans="1:7" ht="14.4">
      <c r="A7180" s="27" t="str">
        <f>VLOOKUP(C7180,'user list'!A:B,2,0)</f>
        <v>DPOS</v>
      </c>
      <c r="B7180" s="172">
        <v>45813.516388888886</v>
      </c>
      <c r="C7180" s="69" t="s">
        <v>213</v>
      </c>
      <c r="D7180" s="69" t="s">
        <v>1937</v>
      </c>
      <c r="E7180" s="69" t="s">
        <v>2561</v>
      </c>
      <c r="F7180" s="69">
        <v>1924</v>
      </c>
      <c r="G7180" s="69" t="s">
        <v>1948</v>
      </c>
    </row>
    <row r="7181" spans="1:7" ht="14.4">
      <c r="A7181" s="27" t="str">
        <f>VLOOKUP(C7181,'user list'!A:B,2,0)</f>
        <v>DPOS</v>
      </c>
      <c r="B7181" s="172">
        <v>45813.516388888886</v>
      </c>
      <c r="C7181" s="69" t="s">
        <v>213</v>
      </c>
      <c r="D7181" s="69" t="s">
        <v>1937</v>
      </c>
      <c r="E7181" s="69" t="s">
        <v>2561</v>
      </c>
      <c r="F7181" s="69">
        <v>1924</v>
      </c>
      <c r="G7181" s="69" t="s">
        <v>1939</v>
      </c>
    </row>
    <row r="7182" spans="1:7" ht="14.4">
      <c r="A7182" s="27" t="str">
        <f>VLOOKUP(C7182,'user list'!A:B,2,0)</f>
        <v>Admin</v>
      </c>
      <c r="B7182" s="172">
        <v>45813.516388888886</v>
      </c>
      <c r="C7182" s="69" t="s">
        <v>186</v>
      </c>
      <c r="D7182" s="69" t="s">
        <v>1937</v>
      </c>
      <c r="E7182" s="69" t="s">
        <v>2561</v>
      </c>
      <c r="F7182" s="69">
        <v>1924</v>
      </c>
      <c r="G7182" s="69" t="s">
        <v>1948</v>
      </c>
    </row>
    <row r="7183" spans="1:7" ht="14.4">
      <c r="A7183" s="27" t="str">
        <f>VLOOKUP(C7183,'user list'!A:B,2,0)</f>
        <v>Admin</v>
      </c>
      <c r="B7183" s="172">
        <v>45813.516388888886</v>
      </c>
      <c r="C7183" s="69" t="s">
        <v>186</v>
      </c>
      <c r="D7183" s="69" t="s">
        <v>1937</v>
      </c>
      <c r="E7183" s="69" t="s">
        <v>2561</v>
      </c>
      <c r="F7183" s="69">
        <v>1924</v>
      </c>
      <c r="G7183" s="69" t="s">
        <v>1947</v>
      </c>
    </row>
    <row r="7184" spans="1:7" ht="14.4">
      <c r="A7184" s="27" t="str">
        <f>VLOOKUP(C7184,'user list'!A:B,2,0)</f>
        <v>Admin</v>
      </c>
      <c r="B7184" s="172">
        <v>45813.516388888886</v>
      </c>
      <c r="C7184" s="69" t="s">
        <v>186</v>
      </c>
      <c r="D7184" s="69" t="s">
        <v>1937</v>
      </c>
      <c r="E7184" s="69" t="s">
        <v>2561</v>
      </c>
      <c r="F7184" s="69">
        <v>1924</v>
      </c>
      <c r="G7184" s="69" t="s">
        <v>1948</v>
      </c>
    </row>
    <row r="7185" spans="1:19" ht="14.4">
      <c r="A7185" s="27" t="str">
        <f>VLOOKUP(C7185,'user list'!A:B,2,0)</f>
        <v>QCPL</v>
      </c>
      <c r="B7185" s="172">
        <v>45813.517488425925</v>
      </c>
      <c r="C7185" s="69" t="s">
        <v>268</v>
      </c>
      <c r="D7185" s="69" t="s">
        <v>1937</v>
      </c>
      <c r="E7185" s="69" t="s">
        <v>2483</v>
      </c>
      <c r="F7185" s="69">
        <v>1805</v>
      </c>
      <c r="G7185" s="69" t="s">
        <v>1947</v>
      </c>
    </row>
    <row r="7186" spans="1:19" ht="14.4">
      <c r="A7186" s="27" t="str">
        <f>VLOOKUP(C7186,'user list'!A:B,2,0)</f>
        <v>QCPL</v>
      </c>
      <c r="B7186" s="172">
        <v>45813.517488425925</v>
      </c>
      <c r="C7186" s="69" t="s">
        <v>268</v>
      </c>
      <c r="D7186" s="69" t="s">
        <v>1937</v>
      </c>
      <c r="E7186" s="69" t="s">
        <v>2483</v>
      </c>
      <c r="F7186" s="69">
        <v>1805</v>
      </c>
      <c r="G7186" s="69" t="s">
        <v>1948</v>
      </c>
    </row>
    <row r="7187" spans="1:19" ht="14.4">
      <c r="A7187" s="27" t="str">
        <f>VLOOKUP(C7187,'user list'!A:B,2,0)</f>
        <v>QCPL</v>
      </c>
      <c r="B7187" s="172">
        <v>45813.517488425925</v>
      </c>
      <c r="C7187" s="69" t="s">
        <v>268</v>
      </c>
      <c r="D7187" s="69" t="s">
        <v>1937</v>
      </c>
      <c r="E7187" s="69" t="s">
        <v>2483</v>
      </c>
      <c r="F7187" s="69">
        <v>1805</v>
      </c>
      <c r="G7187" s="69" t="s">
        <v>1939</v>
      </c>
      <c r="R7187" s="73"/>
      <c r="S7187" s="73"/>
    </row>
    <row r="7188" spans="1:19" ht="14.4">
      <c r="A7188" s="27" t="str">
        <f>VLOOKUP(C7188,'user list'!A:B,2,0)</f>
        <v>Admin</v>
      </c>
      <c r="B7188" s="172">
        <v>45813.517488425925</v>
      </c>
      <c r="C7188" s="69" t="s">
        <v>186</v>
      </c>
      <c r="D7188" s="69" t="s">
        <v>1937</v>
      </c>
      <c r="E7188" s="69" t="s">
        <v>2483</v>
      </c>
      <c r="F7188" s="69">
        <v>1805</v>
      </c>
      <c r="G7188" s="69" t="s">
        <v>1948</v>
      </c>
    </row>
    <row r="7189" spans="1:19" ht="14.4">
      <c r="A7189" s="27" t="str">
        <f>VLOOKUP(C7189,'user list'!A:B,2,0)</f>
        <v>Admin</v>
      </c>
      <c r="B7189" s="172">
        <v>45813.517488425925</v>
      </c>
      <c r="C7189" s="69" t="s">
        <v>186</v>
      </c>
      <c r="D7189" s="69" t="s">
        <v>1937</v>
      </c>
      <c r="E7189" s="69" t="s">
        <v>2483</v>
      </c>
      <c r="F7189" s="69">
        <v>1805</v>
      </c>
      <c r="G7189" s="69" t="s">
        <v>1947</v>
      </c>
    </row>
    <row r="7190" spans="1:19" ht="14.4">
      <c r="A7190" s="27" t="str">
        <f>VLOOKUP(C7190,'user list'!A:B,2,0)</f>
        <v>Admin</v>
      </c>
      <c r="B7190" s="172">
        <v>45813.517488425925</v>
      </c>
      <c r="C7190" s="69" t="s">
        <v>186</v>
      </c>
      <c r="D7190" s="69" t="s">
        <v>1937</v>
      </c>
      <c r="E7190" s="69" t="s">
        <v>2483</v>
      </c>
      <c r="F7190" s="69">
        <v>1805</v>
      </c>
      <c r="G7190" s="69" t="s">
        <v>1948</v>
      </c>
    </row>
    <row r="7191" spans="1:19" ht="14.4">
      <c r="A7191" s="27" t="str">
        <f>VLOOKUP(C7191,'user list'!A:B,2,0)</f>
        <v>QCPL</v>
      </c>
      <c r="B7191" s="172">
        <v>45813.517592592594</v>
      </c>
      <c r="C7191" s="69" t="s">
        <v>268</v>
      </c>
      <c r="D7191" s="69" t="s">
        <v>1937</v>
      </c>
      <c r="E7191" s="69" t="s">
        <v>2483</v>
      </c>
      <c r="F7191" s="69">
        <v>1805</v>
      </c>
      <c r="G7191" s="69" t="s">
        <v>1949</v>
      </c>
      <c r="O7191" s="73"/>
      <c r="P7191" s="73"/>
    </row>
    <row r="7192" spans="1:19" ht="14.4">
      <c r="A7192" s="27" t="str">
        <f>VLOOKUP(C7192,'user list'!A:B,2,0)</f>
        <v>DOE</v>
      </c>
      <c r="B7192" s="172">
        <v>45813.519537037035</v>
      </c>
      <c r="C7192" s="69" t="s">
        <v>212</v>
      </c>
      <c r="D7192" s="69" t="s">
        <v>1937</v>
      </c>
      <c r="E7192" s="69" t="s">
        <v>2548</v>
      </c>
      <c r="F7192" s="69">
        <v>1905</v>
      </c>
      <c r="G7192" s="69" t="s">
        <v>1939</v>
      </c>
    </row>
    <row r="7193" spans="1:19" ht="14.4">
      <c r="A7193" s="27" t="str">
        <f>VLOOKUP(C7193,'user list'!A:B,2,0)</f>
        <v>QCPL</v>
      </c>
      <c r="B7193" s="172">
        <v>45813.520150462966</v>
      </c>
      <c r="C7193" s="69" t="s">
        <v>268</v>
      </c>
      <c r="D7193" s="69" t="s">
        <v>1937</v>
      </c>
      <c r="E7193" s="69" t="s">
        <v>2571</v>
      </c>
      <c r="F7193" s="69">
        <v>1936</v>
      </c>
      <c r="G7193" s="69" t="s">
        <v>1939</v>
      </c>
    </row>
    <row r="7194" spans="1:19" ht="14.4">
      <c r="A7194" s="27" t="str">
        <f>VLOOKUP(C7194,'user list'!A:B,2,0)</f>
        <v>CTO</v>
      </c>
      <c r="B7194" s="172">
        <v>45813.520243055558</v>
      </c>
      <c r="C7194" s="69" t="s">
        <v>207</v>
      </c>
      <c r="D7194" s="69" t="s">
        <v>1937</v>
      </c>
      <c r="E7194" s="69" t="s">
        <v>2575</v>
      </c>
      <c r="F7194" s="69">
        <v>1942</v>
      </c>
      <c r="G7194" s="69" t="s">
        <v>2440</v>
      </c>
    </row>
    <row r="7195" spans="1:19" ht="14.4">
      <c r="A7195" s="27" t="str">
        <f>VLOOKUP(C7195,'user list'!A:B,2,0)</f>
        <v>Admin</v>
      </c>
      <c r="B7195" s="172">
        <v>45813.520254629628</v>
      </c>
      <c r="C7195" s="69" t="s">
        <v>186</v>
      </c>
      <c r="D7195" s="69" t="s">
        <v>1937</v>
      </c>
      <c r="E7195" s="69" t="s">
        <v>2575</v>
      </c>
      <c r="F7195" s="69">
        <v>1942</v>
      </c>
      <c r="G7195" s="69" t="s">
        <v>1948</v>
      </c>
    </row>
    <row r="7196" spans="1:19" ht="14.4">
      <c r="A7196" s="27" t="str">
        <f>VLOOKUP(C7196,'user list'!A:B,2,0)</f>
        <v>Admin</v>
      </c>
      <c r="B7196" s="172">
        <v>45813.520254629628</v>
      </c>
      <c r="C7196" s="69" t="s">
        <v>186</v>
      </c>
      <c r="D7196" s="69" t="s">
        <v>1937</v>
      </c>
      <c r="E7196" s="69" t="s">
        <v>2575</v>
      </c>
      <c r="F7196" s="69">
        <v>1942</v>
      </c>
      <c r="G7196" s="69" t="s">
        <v>1948</v>
      </c>
    </row>
    <row r="7197" spans="1:19" ht="14.4">
      <c r="A7197" s="27" t="str">
        <f>VLOOKUP(C7197,'user list'!A:B,2,0)</f>
        <v>Admin</v>
      </c>
      <c r="B7197" s="172">
        <v>45813.520254629628</v>
      </c>
      <c r="C7197" s="69" t="s">
        <v>186</v>
      </c>
      <c r="D7197" s="69" t="s">
        <v>1937</v>
      </c>
      <c r="E7197" s="69" t="s">
        <v>2575</v>
      </c>
      <c r="F7197" s="69">
        <v>1942</v>
      </c>
      <c r="G7197" s="69" t="s">
        <v>1948</v>
      </c>
    </row>
    <row r="7198" spans="1:19" ht="14.4">
      <c r="A7198" s="27" t="str">
        <f>VLOOKUP(C7198,'user list'!A:B,2,0)</f>
        <v>Admin</v>
      </c>
      <c r="B7198" s="172">
        <v>45813.520254629628</v>
      </c>
      <c r="C7198" s="69" t="s">
        <v>186</v>
      </c>
      <c r="D7198" s="69" t="s">
        <v>1937</v>
      </c>
      <c r="E7198" s="69" t="s">
        <v>2575</v>
      </c>
      <c r="F7198" s="69">
        <v>1942</v>
      </c>
      <c r="G7198" s="69" t="s">
        <v>1947</v>
      </c>
    </row>
    <row r="7199" spans="1:19" ht="14.4">
      <c r="A7199" s="27" t="str">
        <f>VLOOKUP(C7199,'user list'!A:B,2,0)</f>
        <v>OSSP</v>
      </c>
      <c r="B7199" s="172">
        <v>45813.520370370374</v>
      </c>
      <c r="C7199" s="69" t="s">
        <v>255</v>
      </c>
      <c r="D7199" s="69" t="s">
        <v>1937</v>
      </c>
      <c r="E7199" s="69" t="s">
        <v>2534</v>
      </c>
      <c r="F7199" s="69">
        <v>1881</v>
      </c>
      <c r="G7199" s="69" t="s">
        <v>1939</v>
      </c>
    </row>
    <row r="7200" spans="1:19" ht="14.4">
      <c r="A7200" s="27" t="str">
        <f>VLOOKUP(C7200,'user list'!A:B,2,0)</f>
        <v>OSSP</v>
      </c>
      <c r="B7200" s="172">
        <v>45813.520405092589</v>
      </c>
      <c r="C7200" s="69" t="s">
        <v>255</v>
      </c>
      <c r="D7200" s="69" t="s">
        <v>1937</v>
      </c>
      <c r="E7200" s="69" t="s">
        <v>2556</v>
      </c>
      <c r="F7200" s="69">
        <v>1916</v>
      </c>
      <c r="G7200" s="69" t="s">
        <v>1939</v>
      </c>
    </row>
    <row r="7201" spans="1:16" ht="14.4">
      <c r="A7201" s="27" t="str">
        <f>VLOOKUP(C7201,'user list'!A:B,2,0)</f>
        <v>QCPL</v>
      </c>
      <c r="B7201" s="172">
        <v>45813.520532407405</v>
      </c>
      <c r="C7201" s="69" t="s">
        <v>268</v>
      </c>
      <c r="D7201" s="69" t="s">
        <v>1937</v>
      </c>
      <c r="E7201" s="69" t="s">
        <v>2571</v>
      </c>
      <c r="F7201" s="69">
        <v>1936</v>
      </c>
      <c r="G7201" s="69" t="s">
        <v>1949</v>
      </c>
    </row>
    <row r="7202" spans="1:16" ht="14.4">
      <c r="A7202" s="27" t="str">
        <f>VLOOKUP(C7202,'user list'!A:B,2,0)</f>
        <v>OSSP</v>
      </c>
      <c r="B7202" s="172">
        <v>45813.520578703705</v>
      </c>
      <c r="C7202" s="69" t="s">
        <v>255</v>
      </c>
      <c r="D7202" s="69" t="s">
        <v>1937</v>
      </c>
      <c r="E7202" s="69" t="s">
        <v>2534</v>
      </c>
      <c r="F7202" s="69">
        <v>1881</v>
      </c>
      <c r="G7202" s="69" t="s">
        <v>1939</v>
      </c>
    </row>
    <row r="7203" spans="1:16" ht="14.4">
      <c r="A7203" s="27" t="str">
        <f>VLOOKUP(C7203,'user list'!A:B,2,0)</f>
        <v>CTO</v>
      </c>
      <c r="B7203" s="172">
        <v>45813.520671296297</v>
      </c>
      <c r="C7203" s="69" t="s">
        <v>207</v>
      </c>
      <c r="D7203" s="69" t="s">
        <v>1937</v>
      </c>
      <c r="E7203" s="69" t="s">
        <v>2575</v>
      </c>
      <c r="F7203" s="69">
        <v>1942</v>
      </c>
      <c r="G7203" s="69" t="s">
        <v>1939</v>
      </c>
    </row>
    <row r="7204" spans="1:16" ht="14.4">
      <c r="A7204" s="27" t="str">
        <f>VLOOKUP(C7204,'user list'!A:B,2,0)</f>
        <v>CTO</v>
      </c>
      <c r="B7204" s="172">
        <v>45813.52071759259</v>
      </c>
      <c r="C7204" s="69" t="s">
        <v>207</v>
      </c>
      <c r="D7204" s="69" t="s">
        <v>1937</v>
      </c>
      <c r="E7204" s="69" t="s">
        <v>2574</v>
      </c>
      <c r="F7204" s="69">
        <v>1941</v>
      </c>
      <c r="G7204" s="69" t="s">
        <v>1939</v>
      </c>
    </row>
    <row r="7205" spans="1:16" ht="14.4">
      <c r="A7205" s="27" t="str">
        <f>VLOOKUP(C7205,'user list'!A:B,2,0)</f>
        <v>OSSP</v>
      </c>
      <c r="B7205" s="172">
        <v>45813.521145833336</v>
      </c>
      <c r="C7205" s="69" t="s">
        <v>255</v>
      </c>
      <c r="D7205" s="69" t="s">
        <v>1937</v>
      </c>
      <c r="E7205" s="69" t="s">
        <v>2534</v>
      </c>
      <c r="F7205" s="69">
        <v>1881</v>
      </c>
      <c r="G7205" s="69" t="s">
        <v>1939</v>
      </c>
      <c r="O7205" s="73"/>
      <c r="P7205" s="73"/>
    </row>
    <row r="7206" spans="1:16" ht="14.4">
      <c r="A7206" s="27" t="str">
        <f>VLOOKUP(C7206,'user list'!A:B,2,0)</f>
        <v>OSSP</v>
      </c>
      <c r="B7206" s="172">
        <v>45813.521307870367</v>
      </c>
      <c r="C7206" s="69" t="s">
        <v>255</v>
      </c>
      <c r="D7206" s="69" t="s">
        <v>1937</v>
      </c>
      <c r="E7206" s="69" t="s">
        <v>2534</v>
      </c>
      <c r="F7206" s="69">
        <v>1881</v>
      </c>
      <c r="G7206" s="69" t="s">
        <v>1939</v>
      </c>
    </row>
    <row r="7207" spans="1:16" ht="14.4">
      <c r="A7207" s="27" t="str">
        <f>VLOOKUP(C7207,'user list'!A:B,2,0)</f>
        <v>OSSP</v>
      </c>
      <c r="B7207" s="172">
        <v>45813.521365740744</v>
      </c>
      <c r="C7207" s="69" t="s">
        <v>255</v>
      </c>
      <c r="D7207" s="69" t="s">
        <v>1937</v>
      </c>
      <c r="E7207" s="69" t="s">
        <v>2534</v>
      </c>
      <c r="F7207" s="69">
        <v>1881</v>
      </c>
      <c r="G7207" s="69" t="s">
        <v>1939</v>
      </c>
    </row>
    <row r="7208" spans="1:16" ht="14.4">
      <c r="A7208" s="27" t="str">
        <f>VLOOKUP(C7208,'user list'!A:B,2,0)</f>
        <v>OSSP</v>
      </c>
      <c r="B7208" s="172">
        <v>45813.521793981483</v>
      </c>
      <c r="C7208" s="69" t="s">
        <v>255</v>
      </c>
      <c r="D7208" s="69" t="s">
        <v>1937</v>
      </c>
      <c r="E7208" s="69" t="s">
        <v>2534</v>
      </c>
      <c r="F7208" s="69">
        <v>1881</v>
      </c>
      <c r="G7208" s="69" t="s">
        <v>2441</v>
      </c>
    </row>
    <row r="7209" spans="1:16" ht="14.4">
      <c r="A7209" s="27" t="str">
        <f>VLOOKUP(C7209,'user list'!A:B,2,0)</f>
        <v>OSSP</v>
      </c>
      <c r="B7209" s="172">
        <v>45813.522222222222</v>
      </c>
      <c r="C7209" s="69" t="s">
        <v>255</v>
      </c>
      <c r="D7209" s="69" t="s">
        <v>1937</v>
      </c>
      <c r="E7209" s="69" t="s">
        <v>2534</v>
      </c>
      <c r="F7209" s="69">
        <v>1881</v>
      </c>
      <c r="G7209" s="69" t="s">
        <v>1947</v>
      </c>
    </row>
    <row r="7210" spans="1:16" ht="14.4">
      <c r="A7210" s="27" t="str">
        <f>VLOOKUP(C7210,'user list'!A:B,2,0)</f>
        <v>OSSP</v>
      </c>
      <c r="B7210" s="172">
        <v>45813.522222222222</v>
      </c>
      <c r="C7210" s="69" t="s">
        <v>255</v>
      </c>
      <c r="D7210" s="69" t="s">
        <v>1937</v>
      </c>
      <c r="E7210" s="69" t="s">
        <v>2534</v>
      </c>
      <c r="F7210" s="69">
        <v>1881</v>
      </c>
      <c r="G7210" s="69" t="s">
        <v>1948</v>
      </c>
    </row>
    <row r="7211" spans="1:16" ht="14.4">
      <c r="A7211" s="27" t="str">
        <f>VLOOKUP(C7211,'user list'!A:B,2,0)</f>
        <v>OSSP</v>
      </c>
      <c r="B7211" s="172">
        <v>45813.522222222222</v>
      </c>
      <c r="C7211" s="69" t="s">
        <v>255</v>
      </c>
      <c r="D7211" s="69" t="s">
        <v>1937</v>
      </c>
      <c r="E7211" s="69" t="s">
        <v>2534</v>
      </c>
      <c r="F7211" s="69">
        <v>1881</v>
      </c>
      <c r="G7211" s="69" t="s">
        <v>1939</v>
      </c>
    </row>
    <row r="7212" spans="1:16" ht="14.4">
      <c r="A7212" s="27" t="str">
        <f>VLOOKUP(C7212,'user list'!A:B,2,0)</f>
        <v>Admin</v>
      </c>
      <c r="B7212" s="172">
        <v>45813.522222222222</v>
      </c>
      <c r="C7212" s="69" t="s">
        <v>186</v>
      </c>
      <c r="D7212" s="69" t="s">
        <v>1937</v>
      </c>
      <c r="E7212" s="69" t="s">
        <v>2534</v>
      </c>
      <c r="F7212" s="69">
        <v>1881</v>
      </c>
      <c r="G7212" s="69" t="s">
        <v>1948</v>
      </c>
    </row>
    <row r="7213" spans="1:16" ht="14.4">
      <c r="A7213" s="27" t="str">
        <f>VLOOKUP(C7213,'user list'!A:B,2,0)</f>
        <v>CTO</v>
      </c>
      <c r="B7213" s="172">
        <v>45813.522476851853</v>
      </c>
      <c r="C7213" s="69" t="s">
        <v>207</v>
      </c>
      <c r="D7213" s="69" t="s">
        <v>1937</v>
      </c>
      <c r="E7213" s="69" t="s">
        <v>2574</v>
      </c>
      <c r="F7213" s="69">
        <v>1941</v>
      </c>
      <c r="G7213" s="69" t="s">
        <v>1939</v>
      </c>
    </row>
    <row r="7214" spans="1:16" ht="14.4">
      <c r="A7214" s="27" t="str">
        <f>VLOOKUP(C7214,'user list'!A:B,2,0)</f>
        <v>CTO</v>
      </c>
      <c r="B7214" s="172">
        <v>45813.522523148145</v>
      </c>
      <c r="C7214" s="69" t="s">
        <v>207</v>
      </c>
      <c r="D7214" s="69" t="s">
        <v>1937</v>
      </c>
      <c r="E7214" s="69" t="s">
        <v>2575</v>
      </c>
      <c r="F7214" s="69">
        <v>1942</v>
      </c>
      <c r="G7214" s="69" t="s">
        <v>1939</v>
      </c>
    </row>
    <row r="7215" spans="1:16" ht="14.4">
      <c r="A7215" s="27" t="str">
        <f>VLOOKUP(C7215,'user list'!A:B,2,0)</f>
        <v>SSDD</v>
      </c>
      <c r="B7215" s="172">
        <v>45813.522569444445</v>
      </c>
      <c r="C7215" s="69" t="s">
        <v>273</v>
      </c>
      <c r="D7215" s="69" t="s">
        <v>1937</v>
      </c>
      <c r="E7215" s="69" t="s">
        <v>2555</v>
      </c>
      <c r="F7215" s="69">
        <v>1915</v>
      </c>
      <c r="G7215" s="69" t="s">
        <v>1939</v>
      </c>
    </row>
    <row r="7216" spans="1:16" ht="14.4">
      <c r="A7216" s="27" t="str">
        <f>VLOOKUP(C7216,'user list'!A:B,2,0)</f>
        <v>CTO</v>
      </c>
      <c r="B7216" s="172">
        <v>45813.522615740738</v>
      </c>
      <c r="C7216" s="69" t="s">
        <v>207</v>
      </c>
      <c r="D7216" s="69" t="s">
        <v>1937</v>
      </c>
      <c r="E7216" s="69" t="s">
        <v>2556</v>
      </c>
      <c r="F7216" s="69">
        <v>1916</v>
      </c>
      <c r="G7216" s="69" t="s">
        <v>1939</v>
      </c>
    </row>
    <row r="7217" spans="1:33" ht="14.4">
      <c r="A7217" s="27" t="str">
        <f>VLOOKUP(C7217,'user list'!A:B,2,0)</f>
        <v>OSSP</v>
      </c>
      <c r="B7217" s="172">
        <v>45813.522997685184</v>
      </c>
      <c r="C7217" s="69" t="s">
        <v>255</v>
      </c>
      <c r="D7217" s="69" t="s">
        <v>1937</v>
      </c>
      <c r="E7217" s="69" t="s">
        <v>2556</v>
      </c>
      <c r="F7217" s="69">
        <v>1916</v>
      </c>
      <c r="G7217" s="69" t="s">
        <v>1939</v>
      </c>
    </row>
    <row r="7218" spans="1:33" ht="14.4">
      <c r="A7218" s="27" t="str">
        <f>VLOOKUP(C7218,'user list'!A:B,2,0)</f>
        <v>SSDD</v>
      </c>
      <c r="B7218" s="172">
        <v>45813.522997685184</v>
      </c>
      <c r="C7218" s="69" t="s">
        <v>273</v>
      </c>
      <c r="D7218" s="69" t="s">
        <v>1937</v>
      </c>
      <c r="E7218" s="69" t="s">
        <v>2555</v>
      </c>
      <c r="F7218" s="69">
        <v>1915</v>
      </c>
      <c r="G7218" s="69" t="s">
        <v>1947</v>
      </c>
    </row>
    <row r="7219" spans="1:33" ht="14.4">
      <c r="A7219" s="27" t="str">
        <f>VLOOKUP(C7219,'user list'!A:B,2,0)</f>
        <v>SSDD</v>
      </c>
      <c r="B7219" s="172">
        <v>45813.522997685184</v>
      </c>
      <c r="C7219" s="69" t="s">
        <v>273</v>
      </c>
      <c r="D7219" s="69" t="s">
        <v>1937</v>
      </c>
      <c r="E7219" s="69" t="s">
        <v>2555</v>
      </c>
      <c r="F7219" s="69">
        <v>1915</v>
      </c>
      <c r="G7219" s="69" t="s">
        <v>1948</v>
      </c>
    </row>
    <row r="7220" spans="1:33" ht="14.4">
      <c r="A7220" s="27" t="str">
        <f>VLOOKUP(C7220,'user list'!A:B,2,0)</f>
        <v>SSDD</v>
      </c>
      <c r="B7220" s="172">
        <v>45813.522997685184</v>
      </c>
      <c r="C7220" s="69" t="s">
        <v>273</v>
      </c>
      <c r="D7220" s="69" t="s">
        <v>1937</v>
      </c>
      <c r="E7220" s="69" t="s">
        <v>2555</v>
      </c>
      <c r="F7220" s="69">
        <v>1915</v>
      </c>
      <c r="G7220" s="69" t="s">
        <v>1939</v>
      </c>
    </row>
    <row r="7221" spans="1:33" ht="14.4">
      <c r="A7221" s="27" t="str">
        <f>VLOOKUP(C7221,'user list'!A:B,2,0)</f>
        <v>Admin</v>
      </c>
      <c r="B7221" s="172">
        <v>45813.523009259261</v>
      </c>
      <c r="C7221" s="69" t="s">
        <v>186</v>
      </c>
      <c r="D7221" s="69" t="s">
        <v>1937</v>
      </c>
      <c r="E7221" s="69" t="s">
        <v>2555</v>
      </c>
      <c r="F7221" s="69">
        <v>1915</v>
      </c>
      <c r="G7221" s="69" t="s">
        <v>1948</v>
      </c>
      <c r="O7221" s="73"/>
      <c r="P7221" s="73"/>
    </row>
    <row r="7222" spans="1:33" ht="14.4">
      <c r="A7222" s="27" t="str">
        <f>VLOOKUP(C7222,'user list'!A:B,2,0)</f>
        <v>SPORTS</v>
      </c>
      <c r="B7222" s="172">
        <v>45813.523009259261</v>
      </c>
      <c r="C7222" s="69" t="s">
        <v>272</v>
      </c>
      <c r="D7222" s="69" t="s">
        <v>1937</v>
      </c>
      <c r="E7222" s="69" t="s">
        <v>2556</v>
      </c>
      <c r="F7222" s="69">
        <v>1916</v>
      </c>
      <c r="G7222" s="69" t="s">
        <v>1939</v>
      </c>
    </row>
    <row r="7223" spans="1:33" ht="14.4">
      <c r="A7223" s="27" t="str">
        <f>VLOOKUP(C7223,'user list'!A:B,2,0)</f>
        <v>OSSP</v>
      </c>
      <c r="B7223" s="172">
        <v>45813.523090277777</v>
      </c>
      <c r="C7223" s="69" t="s">
        <v>255</v>
      </c>
      <c r="D7223" s="69" t="s">
        <v>1937</v>
      </c>
      <c r="E7223" s="69" t="s">
        <v>2556</v>
      </c>
      <c r="F7223" s="69">
        <v>1916</v>
      </c>
      <c r="G7223" s="69" t="s">
        <v>2441</v>
      </c>
    </row>
    <row r="7224" spans="1:33" ht="14.4">
      <c r="A7224" s="27" t="str">
        <f>VLOOKUP(C7224,'user list'!A:B,2,0)</f>
        <v>SSDD</v>
      </c>
      <c r="B7224" s="172">
        <v>45813.523113425923</v>
      </c>
      <c r="C7224" s="69" t="s">
        <v>273</v>
      </c>
      <c r="D7224" s="69" t="s">
        <v>1937</v>
      </c>
      <c r="E7224" s="69" t="s">
        <v>2555</v>
      </c>
      <c r="F7224" s="69">
        <v>1915</v>
      </c>
      <c r="G7224" s="69" t="s">
        <v>1949</v>
      </c>
    </row>
    <row r="7225" spans="1:33" ht="14.4">
      <c r="A7225" s="27" t="str">
        <f>VLOOKUP(C7225,'user list'!A:B,2,0)</f>
        <v>OSSP</v>
      </c>
      <c r="B7225" s="172">
        <v>45813.523159722223</v>
      </c>
      <c r="C7225" s="69" t="s">
        <v>255</v>
      </c>
      <c r="D7225" s="69" t="s">
        <v>1937</v>
      </c>
      <c r="E7225" s="69" t="s">
        <v>2556</v>
      </c>
      <c r="F7225" s="69">
        <v>1916</v>
      </c>
      <c r="G7225" s="69" t="s">
        <v>1947</v>
      </c>
    </row>
    <row r="7226" spans="1:33" ht="14.4">
      <c r="A7226" s="27" t="str">
        <f>VLOOKUP(C7226,'user list'!A:B,2,0)</f>
        <v>OSSP</v>
      </c>
      <c r="B7226" s="172">
        <v>45813.523159722223</v>
      </c>
      <c r="C7226" s="69" t="s">
        <v>255</v>
      </c>
      <c r="D7226" s="69" t="s">
        <v>1937</v>
      </c>
      <c r="E7226" s="69" t="s">
        <v>2556</v>
      </c>
      <c r="F7226" s="69">
        <v>1916</v>
      </c>
      <c r="G7226" s="69" t="s">
        <v>1948</v>
      </c>
    </row>
    <row r="7227" spans="1:33" ht="14.4">
      <c r="A7227" s="27" t="str">
        <f>VLOOKUP(C7227,'user list'!A:B,2,0)</f>
        <v>OSSP</v>
      </c>
      <c r="B7227" s="172">
        <v>45813.523159722223</v>
      </c>
      <c r="C7227" s="69" t="s">
        <v>255</v>
      </c>
      <c r="D7227" s="69" t="s">
        <v>1937</v>
      </c>
      <c r="E7227" s="69" t="s">
        <v>2556</v>
      </c>
      <c r="F7227" s="69">
        <v>1916</v>
      </c>
      <c r="G7227" s="69" t="s">
        <v>1939</v>
      </c>
    </row>
    <row r="7228" spans="1:33" ht="14.4">
      <c r="A7228" s="27" t="str">
        <f>VLOOKUP(C7228,'user list'!A:B,2,0)</f>
        <v>Admin</v>
      </c>
      <c r="B7228" s="172">
        <v>45813.523159722223</v>
      </c>
      <c r="C7228" s="69" t="s">
        <v>186</v>
      </c>
      <c r="D7228" s="69" t="s">
        <v>1937</v>
      </c>
      <c r="E7228" s="69" t="s">
        <v>2556</v>
      </c>
      <c r="F7228" s="69">
        <v>1916</v>
      </c>
      <c r="G7228" s="69" t="s">
        <v>1948</v>
      </c>
      <c r="AD7228" s="74"/>
      <c r="AG7228" s="74"/>
    </row>
    <row r="7229" spans="1:33" ht="14.4">
      <c r="A7229" s="27" t="str">
        <f>VLOOKUP(C7229,'user list'!A:B,2,0)</f>
        <v>SSDD</v>
      </c>
      <c r="B7229" s="172">
        <v>45813.523275462961</v>
      </c>
      <c r="C7229" s="69" t="s">
        <v>273</v>
      </c>
      <c r="D7229" s="69" t="s">
        <v>1937</v>
      </c>
      <c r="E7229" s="69" t="s">
        <v>2556</v>
      </c>
      <c r="F7229" s="69">
        <v>1916</v>
      </c>
      <c r="G7229" s="69" t="s">
        <v>1939</v>
      </c>
      <c r="L7229" s="73"/>
      <c r="M7229" s="73"/>
    </row>
    <row r="7230" spans="1:33" ht="14.4">
      <c r="A7230" s="27" t="str">
        <f>VLOOKUP(C7230,'user list'!A:B,2,0)</f>
        <v>OSSP</v>
      </c>
      <c r="B7230" s="172">
        <v>45813.523842592593</v>
      </c>
      <c r="C7230" s="69" t="s">
        <v>255</v>
      </c>
      <c r="D7230" s="69" t="s">
        <v>1937</v>
      </c>
      <c r="E7230" s="69" t="s">
        <v>2556</v>
      </c>
      <c r="F7230" s="69">
        <v>1916</v>
      </c>
      <c r="G7230" s="69" t="s">
        <v>1939</v>
      </c>
    </row>
    <row r="7231" spans="1:33" ht="14.4">
      <c r="A7231" s="27" t="str">
        <f>VLOOKUP(C7231,'user list'!A:B,2,0)</f>
        <v>OSSP</v>
      </c>
      <c r="B7231" s="172">
        <v>45813.523865740739</v>
      </c>
      <c r="C7231" s="69" t="s">
        <v>255</v>
      </c>
      <c r="D7231" s="69" t="s">
        <v>1937</v>
      </c>
      <c r="E7231" s="69" t="s">
        <v>2463</v>
      </c>
      <c r="F7231" s="69">
        <v>1760</v>
      </c>
      <c r="G7231" s="69" t="s">
        <v>1939</v>
      </c>
      <c r="O7231" s="73"/>
      <c r="P7231" s="73"/>
    </row>
    <row r="7232" spans="1:33" ht="14.4">
      <c r="A7232" s="27" t="str">
        <f>VLOOKUP(C7232,'user list'!A:B,2,0)</f>
        <v>OSSP</v>
      </c>
      <c r="B7232" s="172">
        <v>45813.523900462962</v>
      </c>
      <c r="C7232" s="69" t="s">
        <v>255</v>
      </c>
      <c r="D7232" s="69" t="s">
        <v>1937</v>
      </c>
      <c r="E7232" s="69" t="s">
        <v>2556</v>
      </c>
      <c r="F7232" s="69">
        <v>1916</v>
      </c>
      <c r="G7232" s="69" t="s">
        <v>1939</v>
      </c>
      <c r="O7232" s="73"/>
      <c r="P7232" s="73"/>
    </row>
    <row r="7233" spans="1:34" ht="14.4">
      <c r="A7233" s="27" t="str">
        <f>VLOOKUP(C7233,'user list'!A:B,2,0)</f>
        <v>SSDD</v>
      </c>
      <c r="B7233" s="172">
        <v>45813.523900462962</v>
      </c>
      <c r="C7233" s="69" t="s">
        <v>273</v>
      </c>
      <c r="D7233" s="69" t="s">
        <v>1937</v>
      </c>
      <c r="E7233" s="69" t="s">
        <v>2556</v>
      </c>
      <c r="F7233" s="69">
        <v>1916</v>
      </c>
      <c r="G7233" s="69" t="s">
        <v>1947</v>
      </c>
    </row>
    <row r="7234" spans="1:34" ht="14.4">
      <c r="A7234" s="27" t="str">
        <f>VLOOKUP(C7234,'user list'!A:B,2,0)</f>
        <v>SSDD</v>
      </c>
      <c r="B7234" s="172">
        <v>45813.523900462962</v>
      </c>
      <c r="C7234" s="69" t="s">
        <v>273</v>
      </c>
      <c r="D7234" s="69" t="s">
        <v>1937</v>
      </c>
      <c r="E7234" s="69" t="s">
        <v>2556</v>
      </c>
      <c r="F7234" s="69">
        <v>1916</v>
      </c>
      <c r="G7234" s="69" t="s">
        <v>1948</v>
      </c>
    </row>
    <row r="7235" spans="1:34" ht="14.4">
      <c r="A7235" s="27" t="str">
        <f>VLOOKUP(C7235,'user list'!A:B,2,0)</f>
        <v>SSDD</v>
      </c>
      <c r="B7235" s="172">
        <v>45813.523900462962</v>
      </c>
      <c r="C7235" s="69" t="s">
        <v>273</v>
      </c>
      <c r="D7235" s="69" t="s">
        <v>1937</v>
      </c>
      <c r="E7235" s="69" t="s">
        <v>2556</v>
      </c>
      <c r="F7235" s="69">
        <v>1916</v>
      </c>
      <c r="G7235" s="69" t="s">
        <v>1939</v>
      </c>
    </row>
    <row r="7236" spans="1:34" ht="14.4">
      <c r="A7236" s="27" t="str">
        <f>VLOOKUP(C7236,'user list'!A:B,2,0)</f>
        <v>Admin</v>
      </c>
      <c r="B7236" s="172">
        <v>45813.523912037039</v>
      </c>
      <c r="C7236" s="69" t="s">
        <v>186</v>
      </c>
      <c r="D7236" s="69" t="s">
        <v>1937</v>
      </c>
      <c r="E7236" s="69" t="s">
        <v>2556</v>
      </c>
      <c r="F7236" s="69">
        <v>1916</v>
      </c>
      <c r="G7236" s="69" t="s">
        <v>1948</v>
      </c>
      <c r="AG7236" s="73"/>
      <c r="AH7236" s="73"/>
    </row>
    <row r="7237" spans="1:34" ht="14.4">
      <c r="A7237" s="27" t="str">
        <f>VLOOKUP(C7237,'user list'!A:B,2,0)</f>
        <v>SSDD</v>
      </c>
      <c r="B7237" s="172">
        <v>45813.523981481485</v>
      </c>
      <c r="C7237" s="69" t="s">
        <v>273</v>
      </c>
      <c r="D7237" s="69" t="s">
        <v>1937</v>
      </c>
      <c r="E7237" s="69" t="s">
        <v>2555</v>
      </c>
      <c r="F7237" s="69">
        <v>1915</v>
      </c>
      <c r="G7237" s="69" t="s">
        <v>1939</v>
      </c>
    </row>
    <row r="7238" spans="1:34" ht="14.4">
      <c r="A7238" s="27" t="str">
        <f>VLOOKUP(C7238,'user list'!A:B,2,0)</f>
        <v>SSDD</v>
      </c>
      <c r="B7238" s="172">
        <v>45813.524050925924</v>
      </c>
      <c r="C7238" s="69" t="s">
        <v>273</v>
      </c>
      <c r="D7238" s="69" t="s">
        <v>1937</v>
      </c>
      <c r="E7238" s="69" t="s">
        <v>2556</v>
      </c>
      <c r="F7238" s="69">
        <v>1916</v>
      </c>
      <c r="G7238" s="69" t="s">
        <v>1939</v>
      </c>
      <c r="R7238" s="73"/>
      <c r="S7238" s="73"/>
    </row>
    <row r="7239" spans="1:34" ht="14.4">
      <c r="A7239" s="27" t="str">
        <f>VLOOKUP(C7239,'user list'!A:B,2,0)</f>
        <v>SPORTS</v>
      </c>
      <c r="B7239" s="172">
        <v>45813.524108796293</v>
      </c>
      <c r="C7239" s="69" t="s">
        <v>272</v>
      </c>
      <c r="D7239" s="69" t="s">
        <v>1937</v>
      </c>
      <c r="E7239" s="69" t="s">
        <v>2556</v>
      </c>
      <c r="F7239" s="69">
        <v>1916</v>
      </c>
      <c r="G7239" s="69" t="s">
        <v>2441</v>
      </c>
    </row>
    <row r="7240" spans="1:34" ht="14.4">
      <c r="A7240" s="27" t="str">
        <f>VLOOKUP(C7240,'user list'!A:B,2,0)</f>
        <v>SPORTS</v>
      </c>
      <c r="B7240" s="172">
        <v>45813.52447916667</v>
      </c>
      <c r="C7240" s="69" t="s">
        <v>272</v>
      </c>
      <c r="D7240" s="69" t="s">
        <v>1937</v>
      </c>
      <c r="E7240" s="69" t="s">
        <v>2556</v>
      </c>
      <c r="F7240" s="69">
        <v>1916</v>
      </c>
      <c r="G7240" s="69" t="s">
        <v>1939</v>
      </c>
    </row>
    <row r="7241" spans="1:34" ht="14.4">
      <c r="A7241" s="27" t="str">
        <f>VLOOKUP(C7241,'user list'!A:B,2,0)</f>
        <v>SPORTS</v>
      </c>
      <c r="B7241" s="172">
        <v>45813.524687500001</v>
      </c>
      <c r="C7241" s="69" t="s">
        <v>272</v>
      </c>
      <c r="D7241" s="69" t="s">
        <v>1937</v>
      </c>
      <c r="E7241" s="69" t="s">
        <v>2556</v>
      </c>
      <c r="F7241" s="69">
        <v>1916</v>
      </c>
      <c r="G7241" s="69" t="s">
        <v>1947</v>
      </c>
    </row>
    <row r="7242" spans="1:34" ht="14.4">
      <c r="A7242" s="27" t="str">
        <f>VLOOKUP(C7242,'user list'!A:B,2,0)</f>
        <v>SPORTS</v>
      </c>
      <c r="B7242" s="172">
        <v>45813.524687500001</v>
      </c>
      <c r="C7242" s="69" t="s">
        <v>272</v>
      </c>
      <c r="D7242" s="69" t="s">
        <v>1937</v>
      </c>
      <c r="E7242" s="69" t="s">
        <v>2556</v>
      </c>
      <c r="F7242" s="69">
        <v>1916</v>
      </c>
      <c r="G7242" s="69" t="s">
        <v>1948</v>
      </c>
    </row>
    <row r="7243" spans="1:34" ht="14.4">
      <c r="A7243" s="27" t="str">
        <f>VLOOKUP(C7243,'user list'!A:B,2,0)</f>
        <v>SPORTS</v>
      </c>
      <c r="B7243" s="172">
        <v>45813.524699074071</v>
      </c>
      <c r="C7243" s="69" t="s">
        <v>272</v>
      </c>
      <c r="D7243" s="69" t="s">
        <v>1937</v>
      </c>
      <c r="E7243" s="69" t="s">
        <v>2556</v>
      </c>
      <c r="F7243" s="69">
        <v>1916</v>
      </c>
      <c r="G7243" s="69" t="s">
        <v>1939</v>
      </c>
    </row>
    <row r="7244" spans="1:34" ht="14.4">
      <c r="A7244" s="27" t="str">
        <f>VLOOKUP(C7244,'user list'!A:B,2,0)</f>
        <v>Admin</v>
      </c>
      <c r="B7244" s="172">
        <v>45813.524699074071</v>
      </c>
      <c r="C7244" s="69" t="s">
        <v>186</v>
      </c>
      <c r="D7244" s="69" t="s">
        <v>1937</v>
      </c>
      <c r="E7244" s="69" t="s">
        <v>2556</v>
      </c>
      <c r="F7244" s="69">
        <v>1916</v>
      </c>
      <c r="G7244" s="69" t="s">
        <v>1948</v>
      </c>
    </row>
    <row r="7245" spans="1:34" ht="14.4">
      <c r="A7245" s="27" t="str">
        <f>VLOOKUP(C7245,'user list'!A:B,2,0)</f>
        <v>SSDD</v>
      </c>
      <c r="B7245" s="172">
        <v>45813.526226851849</v>
      </c>
      <c r="C7245" s="69" t="s">
        <v>273</v>
      </c>
      <c r="D7245" s="69" t="s">
        <v>1937</v>
      </c>
      <c r="E7245" s="69" t="s">
        <v>2555</v>
      </c>
      <c r="F7245" s="69">
        <v>1915</v>
      </c>
      <c r="G7245" s="69" t="s">
        <v>1939</v>
      </c>
    </row>
    <row r="7246" spans="1:34" ht="14.4">
      <c r="A7246" s="27" t="str">
        <f>VLOOKUP(C7246,'user list'!A:B,2,0)</f>
        <v>SSDD</v>
      </c>
      <c r="B7246" s="172">
        <v>45813.52753472222</v>
      </c>
      <c r="C7246" s="69" t="s">
        <v>273</v>
      </c>
      <c r="D7246" s="69" t="s">
        <v>1937</v>
      </c>
      <c r="E7246" s="69" t="s">
        <v>2555</v>
      </c>
      <c r="F7246" s="69">
        <v>1915</v>
      </c>
      <c r="G7246" s="69" t="s">
        <v>1939</v>
      </c>
      <c r="O7246" s="73"/>
      <c r="P7246" s="73"/>
    </row>
    <row r="7247" spans="1:34" ht="14.4">
      <c r="A7247" s="27" t="str">
        <f>VLOOKUP(C7247,'user list'!A:B,2,0)</f>
        <v>SSDD</v>
      </c>
      <c r="B7247" s="172">
        <v>45813.527673611112</v>
      </c>
      <c r="C7247" s="69" t="s">
        <v>273</v>
      </c>
      <c r="D7247" s="69" t="s">
        <v>1937</v>
      </c>
      <c r="E7247" s="69" t="s">
        <v>2555</v>
      </c>
      <c r="F7247" s="69">
        <v>1915</v>
      </c>
      <c r="G7247" s="69" t="s">
        <v>2441</v>
      </c>
    </row>
    <row r="7248" spans="1:34" ht="14.4">
      <c r="A7248" s="27" t="str">
        <f>VLOOKUP(C7248,'user list'!A:B,2,0)</f>
        <v>ITDD</v>
      </c>
      <c r="B7248" s="172">
        <v>45813.527673611112</v>
      </c>
      <c r="C7248" s="69" t="s">
        <v>219</v>
      </c>
      <c r="D7248" s="69" t="s">
        <v>1937</v>
      </c>
      <c r="E7248" s="69" t="s">
        <v>2575</v>
      </c>
      <c r="F7248" s="69">
        <v>1942</v>
      </c>
      <c r="G7248" s="69" t="s">
        <v>1939</v>
      </c>
    </row>
    <row r="7249" spans="1:24" ht="14.4">
      <c r="A7249" s="27" t="str">
        <f>VLOOKUP(C7249,'user list'!A:B,2,0)</f>
        <v>OSSP</v>
      </c>
      <c r="B7249" s="172">
        <v>45813.527719907404</v>
      </c>
      <c r="C7249" s="69" t="s">
        <v>255</v>
      </c>
      <c r="D7249" s="69" t="s">
        <v>1937</v>
      </c>
      <c r="E7249" s="69">
        <v>123123</v>
      </c>
      <c r="F7249" s="69">
        <v>1943</v>
      </c>
      <c r="G7249" s="69" t="s">
        <v>2440</v>
      </c>
      <c r="U7249" s="74"/>
      <c r="X7249" s="74"/>
    </row>
    <row r="7250" spans="1:24" ht="14.4">
      <c r="A7250" s="27" t="str">
        <f>VLOOKUP(C7250,'user list'!A:B,2,0)</f>
        <v>Admin</v>
      </c>
      <c r="B7250" s="172">
        <v>45813.527719907404</v>
      </c>
      <c r="C7250" s="69" t="s">
        <v>186</v>
      </c>
      <c r="D7250" s="69" t="s">
        <v>1937</v>
      </c>
      <c r="E7250" s="69">
        <v>123123</v>
      </c>
      <c r="F7250" s="69">
        <v>1943</v>
      </c>
      <c r="G7250" s="69" t="s">
        <v>1948</v>
      </c>
      <c r="L7250" s="73"/>
      <c r="M7250" s="73"/>
    </row>
    <row r="7251" spans="1:24" ht="14.4">
      <c r="A7251" s="27" t="str">
        <f>VLOOKUP(C7251,'user list'!A:B,2,0)</f>
        <v>Admin</v>
      </c>
      <c r="B7251" s="172">
        <v>45813.527719907404</v>
      </c>
      <c r="C7251" s="69" t="s">
        <v>186</v>
      </c>
      <c r="D7251" s="69" t="s">
        <v>1937</v>
      </c>
      <c r="E7251" s="69">
        <v>123123</v>
      </c>
      <c r="F7251" s="69">
        <v>1943</v>
      </c>
      <c r="G7251" s="69" t="s">
        <v>1948</v>
      </c>
      <c r="L7251" s="73"/>
      <c r="M7251" s="73"/>
    </row>
    <row r="7252" spans="1:24" ht="14.4">
      <c r="A7252" s="27" t="str">
        <f>VLOOKUP(C7252,'user list'!A:B,2,0)</f>
        <v>Admin</v>
      </c>
      <c r="B7252" s="172">
        <v>45813.527731481481</v>
      </c>
      <c r="C7252" s="69" t="s">
        <v>186</v>
      </c>
      <c r="D7252" s="69" t="s">
        <v>1937</v>
      </c>
      <c r="E7252" s="69" t="s">
        <v>2534</v>
      </c>
      <c r="F7252" s="69">
        <v>1881</v>
      </c>
      <c r="G7252" s="69" t="s">
        <v>1948</v>
      </c>
      <c r="R7252" s="73"/>
      <c r="S7252" s="73"/>
    </row>
    <row r="7253" spans="1:24" ht="14.4">
      <c r="A7253" s="27" t="str">
        <f>VLOOKUP(C7253,'user list'!A:B,2,0)</f>
        <v>Admin</v>
      </c>
      <c r="B7253" s="172">
        <v>45813.527731481481</v>
      </c>
      <c r="C7253" s="69" t="s">
        <v>186</v>
      </c>
      <c r="D7253" s="69" t="s">
        <v>1937</v>
      </c>
      <c r="E7253" s="69">
        <v>123123</v>
      </c>
      <c r="F7253" s="69">
        <v>1943</v>
      </c>
      <c r="G7253" s="69" t="s">
        <v>1948</v>
      </c>
    </row>
    <row r="7254" spans="1:24" ht="14.4">
      <c r="A7254" s="27" t="str">
        <f>VLOOKUP(C7254,'user list'!A:B,2,0)</f>
        <v>Admin</v>
      </c>
      <c r="B7254" s="172">
        <v>45813.527731481481</v>
      </c>
      <c r="C7254" s="69" t="s">
        <v>186</v>
      </c>
      <c r="D7254" s="69" t="s">
        <v>1937</v>
      </c>
      <c r="E7254" s="69">
        <v>123123</v>
      </c>
      <c r="F7254" s="69">
        <v>1943</v>
      </c>
      <c r="G7254" s="69" t="s">
        <v>1947</v>
      </c>
    </row>
    <row r="7255" spans="1:24" ht="14.4">
      <c r="A7255" s="27" t="str">
        <f>VLOOKUP(C7255,'user list'!A:B,2,0)</f>
        <v>Admin</v>
      </c>
      <c r="B7255" s="172">
        <v>45813.527731481481</v>
      </c>
      <c r="C7255" s="69" t="s">
        <v>186</v>
      </c>
      <c r="D7255" s="69" t="s">
        <v>1937</v>
      </c>
      <c r="E7255" s="69" t="s">
        <v>2534</v>
      </c>
      <c r="F7255" s="69">
        <v>1881</v>
      </c>
      <c r="G7255" s="69" t="s">
        <v>1947</v>
      </c>
    </row>
    <row r="7256" spans="1:24" ht="14.4">
      <c r="A7256" s="27" t="str">
        <f>VLOOKUP(C7256,'user list'!A:B,2,0)</f>
        <v>Admin</v>
      </c>
      <c r="B7256" s="172">
        <v>45813.527731481481</v>
      </c>
      <c r="C7256" s="69" t="s">
        <v>186</v>
      </c>
      <c r="D7256" s="69" t="s">
        <v>1937</v>
      </c>
      <c r="E7256" s="69" t="s">
        <v>2534</v>
      </c>
      <c r="F7256" s="69">
        <v>1881</v>
      </c>
      <c r="G7256" s="69" t="s">
        <v>1948</v>
      </c>
    </row>
    <row r="7257" spans="1:24" ht="14.4">
      <c r="A7257" s="27" t="str">
        <f>VLOOKUP(C7257,'user list'!A:B,2,0)</f>
        <v>ITDD</v>
      </c>
      <c r="B7257" s="172">
        <v>45813.527905092589</v>
      </c>
      <c r="C7257" s="69" t="s">
        <v>219</v>
      </c>
      <c r="D7257" s="69" t="s">
        <v>1937</v>
      </c>
      <c r="E7257" s="69" t="s">
        <v>2575</v>
      </c>
      <c r="F7257" s="69">
        <v>1942</v>
      </c>
      <c r="G7257" s="69" t="s">
        <v>1947</v>
      </c>
    </row>
    <row r="7258" spans="1:24" ht="14.4">
      <c r="A7258" s="27" t="str">
        <f>VLOOKUP(C7258,'user list'!A:B,2,0)</f>
        <v>ITDD</v>
      </c>
      <c r="B7258" s="172">
        <v>45813.527905092589</v>
      </c>
      <c r="C7258" s="69" t="s">
        <v>219</v>
      </c>
      <c r="D7258" s="69" t="s">
        <v>1937</v>
      </c>
      <c r="E7258" s="69" t="s">
        <v>2575</v>
      </c>
      <c r="F7258" s="69">
        <v>1942</v>
      </c>
      <c r="G7258" s="69" t="s">
        <v>1948</v>
      </c>
      <c r="U7258" s="74"/>
      <c r="X7258" s="74"/>
    </row>
    <row r="7259" spans="1:24" ht="14.4">
      <c r="A7259" s="27" t="str">
        <f>VLOOKUP(C7259,'user list'!A:B,2,0)</f>
        <v>ITDD</v>
      </c>
      <c r="B7259" s="172">
        <v>45813.527905092589</v>
      </c>
      <c r="C7259" s="69" t="s">
        <v>219</v>
      </c>
      <c r="D7259" s="69" t="s">
        <v>1937</v>
      </c>
      <c r="E7259" s="69" t="s">
        <v>2575</v>
      </c>
      <c r="F7259" s="69">
        <v>1942</v>
      </c>
      <c r="G7259" s="69" t="s">
        <v>1939</v>
      </c>
      <c r="L7259" s="73"/>
      <c r="M7259" s="73"/>
    </row>
    <row r="7260" spans="1:24" ht="14.4">
      <c r="A7260" s="27" t="str">
        <f>VLOOKUP(C7260,'user list'!A:B,2,0)</f>
        <v>Admin</v>
      </c>
      <c r="B7260" s="172">
        <v>45813.527916666666</v>
      </c>
      <c r="C7260" s="69" t="s">
        <v>186</v>
      </c>
      <c r="D7260" s="69" t="s">
        <v>1937</v>
      </c>
      <c r="E7260" s="69" t="s">
        <v>2575</v>
      </c>
      <c r="F7260" s="69">
        <v>1942</v>
      </c>
      <c r="G7260" s="69" t="s">
        <v>1948</v>
      </c>
      <c r="L7260" s="73"/>
      <c r="M7260" s="73"/>
    </row>
    <row r="7261" spans="1:24" ht="14.4">
      <c r="A7261" s="27" t="str">
        <f>VLOOKUP(C7261,'user list'!A:B,2,0)</f>
        <v>OSSP</v>
      </c>
      <c r="B7261" s="172">
        <v>45813.528599537036</v>
      </c>
      <c r="C7261" s="69" t="s">
        <v>255</v>
      </c>
      <c r="D7261" s="69" t="s">
        <v>1937</v>
      </c>
      <c r="E7261" s="69" t="s">
        <v>2556</v>
      </c>
      <c r="F7261" s="69">
        <v>1916</v>
      </c>
      <c r="G7261" s="69" t="s">
        <v>1939</v>
      </c>
      <c r="R7261" s="73"/>
      <c r="S7261" s="73"/>
    </row>
    <row r="7262" spans="1:24" ht="14.4">
      <c r="A7262" s="27" t="str">
        <f>VLOOKUP(C7262,'user list'!A:B,2,0)</f>
        <v>OSSP</v>
      </c>
      <c r="B7262" s="172">
        <v>45813.529583333337</v>
      </c>
      <c r="C7262" s="69" t="s">
        <v>255</v>
      </c>
      <c r="D7262" s="69" t="s">
        <v>1937</v>
      </c>
      <c r="E7262" s="69" t="s">
        <v>2556</v>
      </c>
      <c r="F7262" s="69">
        <v>1944</v>
      </c>
      <c r="G7262" s="69" t="s">
        <v>2440</v>
      </c>
    </row>
    <row r="7263" spans="1:24" ht="14.4">
      <c r="A7263" s="27" t="str">
        <f>VLOOKUP(C7263,'user list'!A:B,2,0)</f>
        <v>Admin</v>
      </c>
      <c r="B7263" s="172">
        <v>45813.529594907406</v>
      </c>
      <c r="C7263" s="69" t="s">
        <v>186</v>
      </c>
      <c r="D7263" s="69" t="s">
        <v>1937</v>
      </c>
      <c r="E7263" s="69" t="s">
        <v>2556</v>
      </c>
      <c r="F7263" s="69">
        <v>1944</v>
      </c>
      <c r="G7263" s="69" t="s">
        <v>1948</v>
      </c>
      <c r="L7263" s="73"/>
      <c r="M7263" s="73"/>
    </row>
    <row r="7264" spans="1:24" ht="14.4">
      <c r="A7264" s="27" t="str">
        <f>VLOOKUP(C7264,'user list'!A:B,2,0)</f>
        <v>Admin</v>
      </c>
      <c r="B7264" s="172">
        <v>45813.529594907406</v>
      </c>
      <c r="C7264" s="69" t="s">
        <v>186</v>
      </c>
      <c r="D7264" s="69" t="s">
        <v>1937</v>
      </c>
      <c r="E7264" s="69" t="s">
        <v>2556</v>
      </c>
      <c r="F7264" s="69">
        <v>1944</v>
      </c>
      <c r="G7264" s="69" t="s">
        <v>1948</v>
      </c>
    </row>
    <row r="7265" spans="1:34" ht="14.4">
      <c r="A7265" s="27" t="str">
        <f>VLOOKUP(C7265,'user list'!A:B,2,0)</f>
        <v>Admin</v>
      </c>
      <c r="B7265" s="172">
        <v>45813.529594907406</v>
      </c>
      <c r="C7265" s="69" t="s">
        <v>186</v>
      </c>
      <c r="D7265" s="69" t="s">
        <v>1937</v>
      </c>
      <c r="E7265" s="69" t="s">
        <v>2556</v>
      </c>
      <c r="F7265" s="69">
        <v>1916</v>
      </c>
      <c r="G7265" s="69" t="s">
        <v>1948</v>
      </c>
    </row>
    <row r="7266" spans="1:34" ht="14.4">
      <c r="A7266" s="27" t="str">
        <f>VLOOKUP(C7266,'user list'!A:B,2,0)</f>
        <v>Admin</v>
      </c>
      <c r="B7266" s="172">
        <v>45813.529594907406</v>
      </c>
      <c r="C7266" s="69" t="s">
        <v>186</v>
      </c>
      <c r="D7266" s="69" t="s">
        <v>1937</v>
      </c>
      <c r="E7266" s="69" t="s">
        <v>2556</v>
      </c>
      <c r="F7266" s="69">
        <v>1944</v>
      </c>
      <c r="G7266" s="69" t="s">
        <v>1948</v>
      </c>
    </row>
    <row r="7267" spans="1:34" ht="14.4">
      <c r="A7267" s="27" t="str">
        <f>VLOOKUP(C7267,'user list'!A:B,2,0)</f>
        <v>Admin</v>
      </c>
      <c r="B7267" s="172">
        <v>45813.529594907406</v>
      </c>
      <c r="C7267" s="69" t="s">
        <v>186</v>
      </c>
      <c r="D7267" s="69" t="s">
        <v>1937</v>
      </c>
      <c r="E7267" s="69" t="s">
        <v>2556</v>
      </c>
      <c r="F7267" s="69">
        <v>1944</v>
      </c>
      <c r="G7267" s="69" t="s">
        <v>1947</v>
      </c>
    </row>
    <row r="7268" spans="1:34" ht="14.4">
      <c r="A7268" s="27" t="str">
        <f>VLOOKUP(C7268,'user list'!A:B,2,0)</f>
        <v>Admin</v>
      </c>
      <c r="B7268" s="172">
        <v>45813.529594907406</v>
      </c>
      <c r="C7268" s="69" t="s">
        <v>186</v>
      </c>
      <c r="D7268" s="69" t="s">
        <v>1937</v>
      </c>
      <c r="E7268" s="69" t="s">
        <v>2556</v>
      </c>
      <c r="F7268" s="69">
        <v>1916</v>
      </c>
      <c r="G7268" s="69" t="s">
        <v>1947</v>
      </c>
      <c r="R7268" s="73"/>
      <c r="S7268" s="73"/>
    </row>
    <row r="7269" spans="1:34" ht="14.4">
      <c r="A7269" s="27" t="str">
        <f>VLOOKUP(C7269,'user list'!A:B,2,0)</f>
        <v>Admin</v>
      </c>
      <c r="B7269" s="172">
        <v>45813.529594907406</v>
      </c>
      <c r="C7269" s="69" t="s">
        <v>186</v>
      </c>
      <c r="D7269" s="69" t="s">
        <v>1937</v>
      </c>
      <c r="E7269" s="69" t="s">
        <v>2556</v>
      </c>
      <c r="F7269" s="69">
        <v>1916</v>
      </c>
      <c r="G7269" s="69" t="s">
        <v>1948</v>
      </c>
    </row>
    <row r="7270" spans="1:34" ht="14.4">
      <c r="A7270" s="27" t="str">
        <f>VLOOKUP(C7270,'user list'!A:B,2,0)</f>
        <v>Admin</v>
      </c>
      <c r="B7270" s="172">
        <v>45813.529942129629</v>
      </c>
      <c r="C7270" s="69" t="s">
        <v>186</v>
      </c>
      <c r="D7270" s="69" t="s">
        <v>1937</v>
      </c>
      <c r="E7270" s="69">
        <v>123123</v>
      </c>
      <c r="F7270" s="69">
        <v>1943</v>
      </c>
      <c r="G7270" s="69" t="s">
        <v>1939</v>
      </c>
      <c r="R7270" s="73"/>
      <c r="S7270" s="73"/>
    </row>
    <row r="7271" spans="1:34" ht="14.4">
      <c r="A7271" s="27" t="str">
        <f>VLOOKUP(C7271,'user list'!A:B,2,0)</f>
        <v>Admin</v>
      </c>
      <c r="B7271" s="172">
        <v>45813.529953703706</v>
      </c>
      <c r="C7271" s="69" t="s">
        <v>186</v>
      </c>
      <c r="D7271" s="69" t="s">
        <v>1937</v>
      </c>
      <c r="E7271" s="69" t="s">
        <v>2556</v>
      </c>
      <c r="F7271" s="69">
        <v>1944</v>
      </c>
      <c r="G7271" s="69" t="s">
        <v>1939</v>
      </c>
    </row>
    <row r="7272" spans="1:34" ht="14.4">
      <c r="A7272" s="27" t="str">
        <f>VLOOKUP(C7272,'user list'!A:B,2,0)</f>
        <v>Admin</v>
      </c>
      <c r="B7272" s="172">
        <v>45813.530150462961</v>
      </c>
      <c r="C7272" s="69" t="s">
        <v>186</v>
      </c>
      <c r="D7272" s="69" t="s">
        <v>1937</v>
      </c>
      <c r="E7272" s="69" t="s">
        <v>2565</v>
      </c>
      <c r="F7272" s="69">
        <v>1928</v>
      </c>
      <c r="G7272" s="69" t="s">
        <v>1939</v>
      </c>
    </row>
    <row r="7273" spans="1:34" ht="14.4">
      <c r="A7273" s="27" t="str">
        <f>VLOOKUP(C7273,'user list'!A:B,2,0)</f>
        <v>Admin</v>
      </c>
      <c r="B7273" s="172">
        <v>45813.530185185184</v>
      </c>
      <c r="C7273" s="69" t="s">
        <v>186</v>
      </c>
      <c r="D7273" s="69" t="s">
        <v>1937</v>
      </c>
      <c r="E7273" s="69" t="s">
        <v>2566</v>
      </c>
      <c r="F7273" s="69">
        <v>1930</v>
      </c>
      <c r="G7273" s="69" t="s">
        <v>1939</v>
      </c>
    </row>
    <row r="7274" spans="1:34" ht="14.4">
      <c r="A7274" s="27" t="str">
        <f>VLOOKUP(C7274,'user list'!A:B,2,0)</f>
        <v>SSDD</v>
      </c>
      <c r="B7274" s="172">
        <v>45813.53019675926</v>
      </c>
      <c r="C7274" s="69" t="s">
        <v>273</v>
      </c>
      <c r="D7274" s="69" t="s">
        <v>1937</v>
      </c>
      <c r="E7274" s="69" t="s">
        <v>2556</v>
      </c>
      <c r="F7274" s="69">
        <v>1916</v>
      </c>
      <c r="G7274" s="69" t="s">
        <v>2441</v>
      </c>
      <c r="AG7274" s="73"/>
      <c r="AH7274" s="73"/>
    </row>
    <row r="7275" spans="1:34" ht="14.4">
      <c r="A7275" s="27" t="str">
        <f>VLOOKUP(C7275,'user list'!A:B,2,0)</f>
        <v>SSDD</v>
      </c>
      <c r="B7275" s="172">
        <v>45813.530358796299</v>
      </c>
      <c r="C7275" s="69" t="s">
        <v>273</v>
      </c>
      <c r="D7275" s="69" t="s">
        <v>1937</v>
      </c>
      <c r="E7275" s="69" t="s">
        <v>2556</v>
      </c>
      <c r="F7275" s="69">
        <v>1916</v>
      </c>
      <c r="G7275" s="69" t="s">
        <v>1939</v>
      </c>
    </row>
    <row r="7276" spans="1:34" ht="14.4">
      <c r="A7276" s="27" t="str">
        <f>VLOOKUP(C7276,'user list'!A:B,2,0)</f>
        <v>PROC</v>
      </c>
      <c r="B7276" s="172">
        <v>45813.532569444447</v>
      </c>
      <c r="C7276" s="69" t="s">
        <v>262</v>
      </c>
      <c r="D7276" s="69" t="s">
        <v>1937</v>
      </c>
      <c r="E7276" s="69" t="s">
        <v>2556</v>
      </c>
      <c r="F7276" s="69">
        <v>1916</v>
      </c>
      <c r="G7276" s="69" t="s">
        <v>1939</v>
      </c>
      <c r="L7276" s="73"/>
      <c r="M7276" s="73"/>
    </row>
    <row r="7277" spans="1:34" ht="14.4">
      <c r="A7277" s="27" t="str">
        <f>VLOOKUP(C7277,'user list'!A:B,2,0)</f>
        <v>CTO</v>
      </c>
      <c r="B7277" s="172">
        <v>45813.53292824074</v>
      </c>
      <c r="C7277" s="69" t="s">
        <v>207</v>
      </c>
      <c r="D7277" s="69" t="s">
        <v>1937</v>
      </c>
      <c r="E7277" s="69" t="s">
        <v>2575</v>
      </c>
      <c r="F7277" s="69">
        <v>1942</v>
      </c>
      <c r="G7277" s="69" t="s">
        <v>1939</v>
      </c>
    </row>
    <row r="7278" spans="1:34" ht="14.4">
      <c r="A7278" s="27" t="str">
        <f>VLOOKUP(C7278,'user list'!A:B,2,0)</f>
        <v>CTO</v>
      </c>
      <c r="B7278" s="172">
        <v>45813.533055555556</v>
      </c>
      <c r="C7278" s="69" t="s">
        <v>207</v>
      </c>
      <c r="D7278" s="69" t="s">
        <v>1937</v>
      </c>
      <c r="E7278" s="69" t="s">
        <v>2574</v>
      </c>
      <c r="F7278" s="69">
        <v>1941</v>
      </c>
      <c r="G7278" s="69" t="s">
        <v>1939</v>
      </c>
    </row>
    <row r="7279" spans="1:34" ht="14.4">
      <c r="A7279" s="27" t="str">
        <f>VLOOKUP(C7279,'user list'!A:B,2,0)</f>
        <v>CVD</v>
      </c>
      <c r="B7279" s="172">
        <v>45813.537395833337</v>
      </c>
      <c r="C7279" s="69" t="s">
        <v>208</v>
      </c>
      <c r="D7279" s="69" t="s">
        <v>1937</v>
      </c>
      <c r="E7279" s="69" t="s">
        <v>2542</v>
      </c>
      <c r="F7279" s="69">
        <v>1896</v>
      </c>
      <c r="G7279" s="69" t="s">
        <v>1939</v>
      </c>
    </row>
    <row r="7280" spans="1:34" ht="14.4">
      <c r="A7280" s="27" t="str">
        <f>VLOOKUP(C7280,'user list'!A:B,2,0)</f>
        <v>CVD</v>
      </c>
      <c r="B7280" s="172">
        <v>45813.537627314814</v>
      </c>
      <c r="C7280" s="69" t="s">
        <v>208</v>
      </c>
      <c r="D7280" s="69" t="s">
        <v>1937</v>
      </c>
      <c r="E7280" s="69" t="s">
        <v>2542</v>
      </c>
      <c r="F7280" s="69">
        <v>1896</v>
      </c>
      <c r="G7280" s="69" t="s">
        <v>1949</v>
      </c>
    </row>
    <row r="7281" spans="1:51" ht="14.4">
      <c r="A7281" s="27" t="str">
        <f>VLOOKUP(C7281,'user list'!A:B,2,0)</f>
        <v>Admin</v>
      </c>
      <c r="B7281" s="172">
        <v>45813.538136574076</v>
      </c>
      <c r="C7281" s="69" t="s">
        <v>186</v>
      </c>
      <c r="D7281" s="69" t="s">
        <v>1937</v>
      </c>
      <c r="E7281" s="69" t="s">
        <v>2534</v>
      </c>
      <c r="F7281" s="69">
        <v>1881</v>
      </c>
      <c r="G7281" s="69" t="s">
        <v>1939</v>
      </c>
      <c r="R7281" s="73"/>
      <c r="S7281" s="73"/>
    </row>
    <row r="7282" spans="1:51" ht="14.4">
      <c r="A7282" s="27" t="str">
        <f>VLOOKUP(C7282,'user list'!A:B,2,0)</f>
        <v>Admin</v>
      </c>
      <c r="B7282" s="172">
        <v>45813.538414351853</v>
      </c>
      <c r="C7282" s="69" t="s">
        <v>186</v>
      </c>
      <c r="D7282" s="69" t="s">
        <v>1937</v>
      </c>
      <c r="E7282" s="69">
        <v>123123</v>
      </c>
      <c r="F7282" s="69">
        <v>1943</v>
      </c>
      <c r="G7282" s="69" t="s">
        <v>1939</v>
      </c>
    </row>
    <row r="7283" spans="1:51" ht="14.4">
      <c r="A7283" s="27" t="str">
        <f>VLOOKUP(C7283,'user list'!A:B,2,0)</f>
        <v>Admin</v>
      </c>
      <c r="B7283" s="172">
        <v>45813.538553240738</v>
      </c>
      <c r="C7283" s="69" t="s">
        <v>186</v>
      </c>
      <c r="D7283" s="69" t="s">
        <v>1937</v>
      </c>
      <c r="E7283" s="69" t="s">
        <v>2575</v>
      </c>
      <c r="F7283" s="69">
        <v>1942</v>
      </c>
      <c r="G7283" s="69" t="s">
        <v>1939</v>
      </c>
    </row>
    <row r="7284" spans="1:51" ht="14.4">
      <c r="A7284" s="27" t="str">
        <f>VLOOKUP(C7284,'user list'!A:B,2,0)</f>
        <v>Admin</v>
      </c>
      <c r="B7284" s="172">
        <v>45813.538680555554</v>
      </c>
      <c r="C7284" s="69" t="s">
        <v>186</v>
      </c>
      <c r="D7284" s="69" t="s">
        <v>1937</v>
      </c>
      <c r="E7284" s="69" t="s">
        <v>2574</v>
      </c>
      <c r="F7284" s="69">
        <v>1941</v>
      </c>
      <c r="G7284" s="69" t="s">
        <v>1939</v>
      </c>
      <c r="R7284" s="73"/>
      <c r="S7284" s="73"/>
    </row>
    <row r="7285" spans="1:51" ht="14.4">
      <c r="A7285" s="27" t="str">
        <f>VLOOKUP(C7285,'user list'!A:B,2,0)</f>
        <v>Admin</v>
      </c>
      <c r="B7285" s="172">
        <v>45813.539039351854</v>
      </c>
      <c r="C7285" s="69" t="s">
        <v>186</v>
      </c>
      <c r="D7285" s="69" t="s">
        <v>1937</v>
      </c>
      <c r="E7285" s="69" t="s">
        <v>2560</v>
      </c>
      <c r="F7285" s="69">
        <v>1940</v>
      </c>
      <c r="G7285" s="69" t="s">
        <v>1939</v>
      </c>
    </row>
    <row r="7286" spans="1:51" ht="14.4">
      <c r="A7286" s="27" t="str">
        <f>VLOOKUP(C7286,'user list'!A:B,2,0)</f>
        <v>CTO</v>
      </c>
      <c r="B7286" s="172">
        <v>45813.540949074071</v>
      </c>
      <c r="C7286" s="69" t="s">
        <v>207</v>
      </c>
      <c r="D7286" s="69" t="s">
        <v>1937</v>
      </c>
      <c r="E7286" s="69" t="s">
        <v>2575</v>
      </c>
      <c r="F7286" s="69">
        <v>1942</v>
      </c>
      <c r="G7286" s="69" t="s">
        <v>1939</v>
      </c>
      <c r="O7286" s="73"/>
      <c r="P7286" s="73"/>
    </row>
    <row r="7287" spans="1:51" ht="14.4">
      <c r="A7287" s="27" t="str">
        <f>VLOOKUP(C7287,'user list'!A:B,2,0)</f>
        <v>CTO</v>
      </c>
      <c r="B7287" s="172">
        <v>45813.541006944448</v>
      </c>
      <c r="C7287" s="69" t="s">
        <v>207</v>
      </c>
      <c r="D7287" s="69" t="s">
        <v>1937</v>
      </c>
      <c r="E7287" s="69" t="s">
        <v>2574</v>
      </c>
      <c r="F7287" s="69">
        <v>1941</v>
      </c>
      <c r="G7287" s="69" t="s">
        <v>1939</v>
      </c>
    </row>
    <row r="7288" spans="1:51" ht="14.4">
      <c r="A7288" s="27" t="str">
        <f>VLOOKUP(C7288,'user list'!A:B,2,0)</f>
        <v>CTO</v>
      </c>
      <c r="B7288" s="172">
        <v>45813.541064814817</v>
      </c>
      <c r="C7288" s="69" t="s">
        <v>207</v>
      </c>
      <c r="D7288" s="69" t="s">
        <v>1937</v>
      </c>
      <c r="E7288" s="69" t="s">
        <v>2470</v>
      </c>
      <c r="F7288" s="69">
        <v>1781</v>
      </c>
      <c r="G7288" s="69" t="s">
        <v>1939</v>
      </c>
    </row>
    <row r="7289" spans="1:51" ht="14.4">
      <c r="A7289" s="27" t="str">
        <f>VLOOKUP(C7289,'user list'!A:B,2,0)</f>
        <v>CTO</v>
      </c>
      <c r="B7289" s="172">
        <v>45813.54109953704</v>
      </c>
      <c r="C7289" s="69" t="s">
        <v>207</v>
      </c>
      <c r="D7289" s="69" t="s">
        <v>1937</v>
      </c>
      <c r="E7289" s="69" t="s">
        <v>2477</v>
      </c>
      <c r="F7289" s="69">
        <v>1791</v>
      </c>
      <c r="G7289" s="69" t="s">
        <v>1939</v>
      </c>
      <c r="O7289" s="73"/>
      <c r="P7289" s="73"/>
    </row>
    <row r="7290" spans="1:51" ht="14.4">
      <c r="A7290" s="27" t="str">
        <f>VLOOKUP(C7290,'user list'!A:B,2,0)</f>
        <v>CTO</v>
      </c>
      <c r="B7290" s="172">
        <v>45813.541122685187</v>
      </c>
      <c r="C7290" s="69" t="s">
        <v>207</v>
      </c>
      <c r="D7290" s="69" t="s">
        <v>1937</v>
      </c>
      <c r="E7290" s="69" t="s">
        <v>2477</v>
      </c>
      <c r="F7290" s="69">
        <v>1791</v>
      </c>
      <c r="G7290" s="69" t="s">
        <v>1939</v>
      </c>
    </row>
    <row r="7291" spans="1:51" ht="14.4">
      <c r="A7291" s="27" t="str">
        <f>VLOOKUP(C7291,'user list'!A:B,2,0)</f>
        <v>CTO</v>
      </c>
      <c r="B7291" s="172">
        <v>45813.541145833333</v>
      </c>
      <c r="C7291" s="69" t="s">
        <v>207</v>
      </c>
      <c r="D7291" s="69" t="s">
        <v>1937</v>
      </c>
      <c r="E7291" s="69" t="s">
        <v>2514</v>
      </c>
      <c r="F7291" s="69">
        <v>1858</v>
      </c>
      <c r="G7291" s="69" t="s">
        <v>1939</v>
      </c>
      <c r="AV7291" s="74"/>
      <c r="AY7291" s="74"/>
    </row>
    <row r="7292" spans="1:51" ht="14.4">
      <c r="A7292" s="27" t="str">
        <f>VLOOKUP(C7292,'user list'!A:B,2,0)</f>
        <v>OCA</v>
      </c>
      <c r="B7292" s="172">
        <v>45813.542442129627</v>
      </c>
      <c r="C7292" s="69" t="s">
        <v>228</v>
      </c>
      <c r="D7292" s="69" t="s">
        <v>1937</v>
      </c>
      <c r="E7292" s="69" t="s">
        <v>2575</v>
      </c>
      <c r="F7292" s="69">
        <v>1942</v>
      </c>
      <c r="G7292" s="69" t="s">
        <v>1939</v>
      </c>
      <c r="L7292" s="73"/>
      <c r="M7292" s="73"/>
    </row>
    <row r="7293" spans="1:51" ht="14.4">
      <c r="A7293" s="27" t="str">
        <f>VLOOKUP(C7293,'user list'!A:B,2,0)</f>
        <v>OCA</v>
      </c>
      <c r="B7293" s="172">
        <v>45813.542638888888</v>
      </c>
      <c r="C7293" s="69" t="s">
        <v>228</v>
      </c>
      <c r="D7293" s="69" t="s">
        <v>1937</v>
      </c>
      <c r="E7293" s="69" t="s">
        <v>2574</v>
      </c>
      <c r="F7293" s="69">
        <v>1941</v>
      </c>
      <c r="G7293" s="69" t="s">
        <v>1939</v>
      </c>
      <c r="L7293" s="73"/>
      <c r="M7293" s="73"/>
    </row>
    <row r="7294" spans="1:51" ht="14.4">
      <c r="A7294" s="27" t="str">
        <f>VLOOKUP(C7294,'user list'!A:B,2,0)</f>
        <v>OCA</v>
      </c>
      <c r="B7294" s="172">
        <v>45813.542719907404</v>
      </c>
      <c r="C7294" s="69" t="s">
        <v>228</v>
      </c>
      <c r="D7294" s="69" t="s">
        <v>1937</v>
      </c>
      <c r="E7294" s="69" t="s">
        <v>2047</v>
      </c>
      <c r="F7294" s="69">
        <v>1937</v>
      </c>
      <c r="G7294" s="69" t="s">
        <v>1939</v>
      </c>
      <c r="O7294" s="73"/>
      <c r="P7294" s="73"/>
    </row>
    <row r="7295" spans="1:51" ht="14.4">
      <c r="A7295" s="27" t="str">
        <f>VLOOKUP(C7295,'user list'!A:B,2,0)</f>
        <v>OCA</v>
      </c>
      <c r="B7295" s="172">
        <v>45813.544120370374</v>
      </c>
      <c r="C7295" s="69" t="s">
        <v>228</v>
      </c>
      <c r="D7295" s="69" t="s">
        <v>1937</v>
      </c>
      <c r="E7295" s="69" t="s">
        <v>2556</v>
      </c>
      <c r="F7295" s="69">
        <v>1916</v>
      </c>
      <c r="G7295" s="69" t="s">
        <v>1939</v>
      </c>
    </row>
    <row r="7296" spans="1:51" ht="14.4">
      <c r="A7296" s="27" t="str">
        <f>VLOOKUP(C7296,'user list'!A:B,2,0)</f>
        <v>OCA</v>
      </c>
      <c r="B7296" s="172">
        <v>45813.544814814813</v>
      </c>
      <c r="C7296" s="69" t="s">
        <v>228</v>
      </c>
      <c r="D7296" s="69" t="s">
        <v>1937</v>
      </c>
      <c r="E7296" s="69">
        <v>123123</v>
      </c>
      <c r="F7296" s="69">
        <v>1943</v>
      </c>
      <c r="G7296" s="69" t="s">
        <v>1939</v>
      </c>
    </row>
    <row r="7297" spans="1:51" ht="14.4">
      <c r="A7297" s="27" t="str">
        <f>VLOOKUP(C7297,'user list'!A:B,2,0)</f>
        <v>CHD</v>
      </c>
      <c r="B7297" s="172">
        <v>45813.54483796296</v>
      </c>
      <c r="C7297" s="69" t="s">
        <v>203</v>
      </c>
      <c r="D7297" s="69" t="s">
        <v>1937</v>
      </c>
      <c r="E7297" s="69" t="s">
        <v>2558</v>
      </c>
      <c r="F7297" s="69">
        <v>1938</v>
      </c>
      <c r="G7297" s="69" t="s">
        <v>1939</v>
      </c>
      <c r="O7297" s="73"/>
      <c r="P7297" s="73"/>
    </row>
    <row r="7298" spans="1:51" ht="14.4">
      <c r="A7298" s="27" t="str">
        <f>VLOOKUP(C7298,'user list'!A:B,2,0)</f>
        <v>OCM</v>
      </c>
      <c r="B7298" s="172">
        <v>45813.545023148145</v>
      </c>
      <c r="C7298" s="69" t="s">
        <v>231</v>
      </c>
      <c r="D7298" s="69" t="s">
        <v>1937</v>
      </c>
      <c r="E7298" s="69" t="s">
        <v>2001</v>
      </c>
      <c r="F7298" s="69">
        <v>1921</v>
      </c>
      <c r="G7298" s="69" t="s">
        <v>1939</v>
      </c>
      <c r="L7298" s="73"/>
      <c r="M7298" s="73"/>
    </row>
    <row r="7299" spans="1:51" ht="14.4">
      <c r="A7299" s="27" t="str">
        <f>VLOOKUP(C7299,'user list'!A:B,2,0)</f>
        <v>OCM</v>
      </c>
      <c r="B7299" s="172">
        <v>45813.545023148145</v>
      </c>
      <c r="C7299" s="69" t="s">
        <v>231</v>
      </c>
      <c r="D7299" s="69" t="s">
        <v>1937</v>
      </c>
      <c r="E7299" s="69" t="s">
        <v>2001</v>
      </c>
      <c r="F7299" s="69">
        <v>1921</v>
      </c>
      <c r="G7299" s="69" t="s">
        <v>1939</v>
      </c>
    </row>
    <row r="7300" spans="1:51" ht="14.4">
      <c r="A7300" s="27" t="str">
        <f>VLOOKUP(C7300,'user list'!A:B,2,0)</f>
        <v>CVD</v>
      </c>
      <c r="B7300" s="172">
        <v>45813.545520833337</v>
      </c>
      <c r="C7300" s="69" t="s">
        <v>208</v>
      </c>
      <c r="D7300" s="69" t="s">
        <v>1937</v>
      </c>
      <c r="E7300" s="69" t="s">
        <v>2542</v>
      </c>
      <c r="F7300" s="69">
        <v>1896</v>
      </c>
      <c r="G7300" s="69" t="s">
        <v>2441</v>
      </c>
      <c r="R7300" s="73"/>
      <c r="S7300" s="73"/>
    </row>
    <row r="7301" spans="1:51" ht="14.4">
      <c r="A7301" s="27" t="str">
        <f>VLOOKUP(C7301,'user list'!A:B,2,0)</f>
        <v>CHD</v>
      </c>
      <c r="B7301" s="172">
        <v>45813.545555555553</v>
      </c>
      <c r="C7301" s="69" t="s">
        <v>203</v>
      </c>
      <c r="D7301" s="69" t="s">
        <v>1937</v>
      </c>
      <c r="E7301" s="69" t="s">
        <v>2558</v>
      </c>
      <c r="F7301" s="69">
        <v>1938</v>
      </c>
      <c r="G7301" s="69" t="s">
        <v>1947</v>
      </c>
    </row>
    <row r="7302" spans="1:51" ht="14.4">
      <c r="A7302" s="27" t="str">
        <f>VLOOKUP(C7302,'user list'!A:B,2,0)</f>
        <v>CHD</v>
      </c>
      <c r="B7302" s="172">
        <v>45813.545555555553</v>
      </c>
      <c r="C7302" s="69" t="s">
        <v>203</v>
      </c>
      <c r="D7302" s="69" t="s">
        <v>1937</v>
      </c>
      <c r="E7302" s="69" t="s">
        <v>2558</v>
      </c>
      <c r="F7302" s="69">
        <v>1938</v>
      </c>
      <c r="G7302" s="69" t="s">
        <v>1948</v>
      </c>
    </row>
    <row r="7303" spans="1:51" ht="14.4">
      <c r="A7303" s="27" t="str">
        <f>VLOOKUP(C7303,'user list'!A:B,2,0)</f>
        <v>CHD</v>
      </c>
      <c r="B7303" s="172">
        <v>45813.545555555553</v>
      </c>
      <c r="C7303" s="69" t="s">
        <v>203</v>
      </c>
      <c r="D7303" s="69" t="s">
        <v>1937</v>
      </c>
      <c r="E7303" s="69" t="s">
        <v>2558</v>
      </c>
      <c r="F7303" s="69">
        <v>1938</v>
      </c>
      <c r="G7303" s="69" t="s">
        <v>1939</v>
      </c>
      <c r="R7303" s="73"/>
      <c r="S7303" s="73"/>
    </row>
    <row r="7304" spans="1:51" ht="14.4">
      <c r="A7304" s="27" t="str">
        <f>VLOOKUP(C7304,'user list'!A:B,2,0)</f>
        <v>Admin</v>
      </c>
      <c r="B7304" s="172">
        <v>45813.545567129629</v>
      </c>
      <c r="C7304" s="69" t="s">
        <v>186</v>
      </c>
      <c r="D7304" s="69" t="s">
        <v>1937</v>
      </c>
      <c r="E7304" s="69" t="s">
        <v>2558</v>
      </c>
      <c r="F7304" s="69">
        <v>1938</v>
      </c>
      <c r="G7304" s="69" t="s">
        <v>1948</v>
      </c>
    </row>
    <row r="7305" spans="1:51" ht="14.4">
      <c r="A7305" s="27" t="str">
        <f>VLOOKUP(C7305,'user list'!A:B,2,0)</f>
        <v>CHD</v>
      </c>
      <c r="B7305" s="172">
        <v>45813.545671296299</v>
      </c>
      <c r="C7305" s="69" t="s">
        <v>203</v>
      </c>
      <c r="D7305" s="69" t="s">
        <v>1937</v>
      </c>
      <c r="E7305" s="69" t="s">
        <v>2558</v>
      </c>
      <c r="F7305" s="69">
        <v>1938</v>
      </c>
      <c r="G7305" s="69" t="s">
        <v>1949</v>
      </c>
    </row>
    <row r="7306" spans="1:51" ht="14.4">
      <c r="A7306" s="27" t="str">
        <f>VLOOKUP(C7306,'user list'!A:B,2,0)</f>
        <v>CVD</v>
      </c>
      <c r="B7306" s="172">
        <v>45813.54582175926</v>
      </c>
      <c r="C7306" s="69" t="s">
        <v>208</v>
      </c>
      <c r="D7306" s="69" t="s">
        <v>1937</v>
      </c>
      <c r="E7306" s="69" t="s">
        <v>2542</v>
      </c>
      <c r="F7306" s="69">
        <v>1896</v>
      </c>
      <c r="G7306" s="69" t="s">
        <v>2441</v>
      </c>
      <c r="R7306" s="73"/>
      <c r="S7306" s="73"/>
    </row>
    <row r="7307" spans="1:51" ht="14.4">
      <c r="A7307" s="27" t="str">
        <f>VLOOKUP(C7307,'user list'!A:B,2,0)</f>
        <v>ITDD</v>
      </c>
      <c r="B7307" s="172">
        <v>45813.546736111108</v>
      </c>
      <c r="C7307" s="69" t="s">
        <v>219</v>
      </c>
      <c r="D7307" s="69" t="s">
        <v>1937</v>
      </c>
      <c r="E7307" s="69" t="s">
        <v>2575</v>
      </c>
      <c r="F7307" s="69">
        <v>1942</v>
      </c>
      <c r="G7307" s="69" t="s">
        <v>1939</v>
      </c>
    </row>
    <row r="7308" spans="1:51" ht="14.4">
      <c r="A7308" s="27" t="str">
        <f>VLOOKUP(C7308,'user list'!A:B,2,0)</f>
        <v>CCESD</v>
      </c>
      <c r="B7308" s="172">
        <v>45813.547025462962</v>
      </c>
      <c r="C7308" s="69" t="s">
        <v>284</v>
      </c>
      <c r="D7308" s="69" t="s">
        <v>1937</v>
      </c>
      <c r="E7308" s="69" t="s">
        <v>2556</v>
      </c>
      <c r="F7308" s="69">
        <v>1916</v>
      </c>
      <c r="G7308" s="69" t="s">
        <v>1939</v>
      </c>
      <c r="AV7308" s="74"/>
      <c r="AY7308" s="74"/>
    </row>
    <row r="7309" spans="1:51" ht="14.4">
      <c r="A7309" s="27" t="str">
        <f>VLOOKUP(C7309,'user list'!A:B,2,0)</f>
        <v>CCESD</v>
      </c>
      <c r="B7309" s="172">
        <v>45813.54724537037</v>
      </c>
      <c r="C7309" s="69" t="s">
        <v>284</v>
      </c>
      <c r="D7309" s="69" t="s">
        <v>1937</v>
      </c>
      <c r="E7309" s="69" t="s">
        <v>1636</v>
      </c>
      <c r="F7309" s="69">
        <v>1883</v>
      </c>
      <c r="G7309" s="69" t="s">
        <v>1939</v>
      </c>
      <c r="L7309" s="73"/>
      <c r="M7309" s="73"/>
    </row>
    <row r="7310" spans="1:51" ht="14.4">
      <c r="A7310" s="27" t="str">
        <f>VLOOKUP(C7310,'user list'!A:B,2,0)</f>
        <v>CCESD</v>
      </c>
      <c r="B7310" s="172">
        <v>45813.547395833331</v>
      </c>
      <c r="C7310" s="69" t="s">
        <v>284</v>
      </c>
      <c r="D7310" s="69" t="s">
        <v>1937</v>
      </c>
      <c r="E7310" s="69" t="s">
        <v>2029</v>
      </c>
      <c r="F7310" s="69">
        <v>1793</v>
      </c>
      <c r="G7310" s="69" t="s">
        <v>1939</v>
      </c>
      <c r="L7310" s="73"/>
      <c r="M7310" s="73"/>
    </row>
    <row r="7311" spans="1:51" ht="14.4">
      <c r="A7311" s="27" t="str">
        <f>VLOOKUP(C7311,'user list'!A:B,2,0)</f>
        <v>Admin</v>
      </c>
      <c r="B7311" s="172">
        <v>45813.547685185185</v>
      </c>
      <c r="C7311" s="69" t="s">
        <v>186</v>
      </c>
      <c r="D7311" s="69" t="s">
        <v>1937</v>
      </c>
      <c r="E7311" s="69" t="s">
        <v>2558</v>
      </c>
      <c r="F7311" s="69">
        <v>1938</v>
      </c>
      <c r="G7311" s="69" t="s">
        <v>1939</v>
      </c>
      <c r="O7311" s="73"/>
      <c r="P7311" s="73"/>
    </row>
    <row r="7312" spans="1:51" ht="14.4">
      <c r="A7312" s="27" t="str">
        <f>VLOOKUP(C7312,'user list'!A:B,2,0)</f>
        <v>Admin</v>
      </c>
      <c r="B7312" s="172">
        <v>45813.547812500001</v>
      </c>
      <c r="C7312" s="69" t="s">
        <v>186</v>
      </c>
      <c r="D7312" s="69" t="s">
        <v>1937</v>
      </c>
      <c r="E7312" s="69" t="s">
        <v>2551</v>
      </c>
      <c r="F7312" s="69">
        <v>1909</v>
      </c>
      <c r="G7312" s="69" t="s">
        <v>1939</v>
      </c>
      <c r="O7312" s="73"/>
      <c r="P7312" s="73"/>
    </row>
    <row r="7313" spans="1:16" ht="14.4">
      <c r="A7313" s="27" t="str">
        <f>VLOOKUP(C7313,'user list'!A:B,2,0)</f>
        <v>Admin</v>
      </c>
      <c r="B7313" s="172">
        <v>45813.547824074078</v>
      </c>
      <c r="C7313" s="69" t="s">
        <v>186</v>
      </c>
      <c r="D7313" s="69" t="s">
        <v>1937</v>
      </c>
      <c r="E7313" s="69" t="s">
        <v>2462</v>
      </c>
      <c r="F7313" s="69">
        <v>1757</v>
      </c>
      <c r="G7313" s="69" t="s">
        <v>1939</v>
      </c>
    </row>
    <row r="7314" spans="1:16" ht="14.4">
      <c r="A7314" s="27" t="str">
        <f>VLOOKUP(C7314,'user list'!A:B,2,0)</f>
        <v>Admin</v>
      </c>
      <c r="B7314" s="172">
        <v>45813.548587962963</v>
      </c>
      <c r="C7314" s="69" t="s">
        <v>186</v>
      </c>
      <c r="D7314" s="69" t="s">
        <v>1937</v>
      </c>
      <c r="E7314" s="69" t="s">
        <v>2558</v>
      </c>
      <c r="F7314" s="69">
        <v>1938</v>
      </c>
      <c r="G7314" s="69" t="s">
        <v>1939</v>
      </c>
    </row>
    <row r="7315" spans="1:16" ht="14.4">
      <c r="A7315" s="27" t="str">
        <f>VLOOKUP(C7315,'user list'!A:B,2,0)</f>
        <v>CGSD</v>
      </c>
      <c r="B7315" s="172">
        <v>45813.548657407409</v>
      </c>
      <c r="C7315" s="69" t="s">
        <v>200</v>
      </c>
      <c r="D7315" s="69" t="s">
        <v>1937</v>
      </c>
      <c r="E7315" s="69" t="s">
        <v>2556</v>
      </c>
      <c r="F7315" s="69">
        <v>1916</v>
      </c>
      <c r="G7315" s="69" t="s">
        <v>1939</v>
      </c>
    </row>
    <row r="7316" spans="1:16" ht="14.4">
      <c r="A7316" s="27" t="str">
        <f>VLOOKUP(C7316,'user list'!A:B,2,0)</f>
        <v>CGSD</v>
      </c>
      <c r="B7316" s="172">
        <v>45813.548807870371</v>
      </c>
      <c r="C7316" s="69" t="s">
        <v>200</v>
      </c>
      <c r="D7316" s="69" t="s">
        <v>1937</v>
      </c>
      <c r="E7316" s="69" t="s">
        <v>2556</v>
      </c>
      <c r="F7316" s="69">
        <v>1916</v>
      </c>
      <c r="G7316" s="69" t="s">
        <v>1947</v>
      </c>
      <c r="O7316" s="73"/>
      <c r="P7316" s="73"/>
    </row>
    <row r="7317" spans="1:16" ht="14.4">
      <c r="A7317" s="27" t="str">
        <f>VLOOKUP(C7317,'user list'!A:B,2,0)</f>
        <v>CGSD</v>
      </c>
      <c r="B7317" s="172">
        <v>45813.548807870371</v>
      </c>
      <c r="C7317" s="69" t="s">
        <v>200</v>
      </c>
      <c r="D7317" s="69" t="s">
        <v>1937</v>
      </c>
      <c r="E7317" s="69" t="s">
        <v>2556</v>
      </c>
      <c r="F7317" s="69">
        <v>1916</v>
      </c>
      <c r="G7317" s="69" t="s">
        <v>1948</v>
      </c>
      <c r="O7317" s="73"/>
      <c r="P7317" s="73"/>
    </row>
    <row r="7318" spans="1:16" ht="14.4">
      <c r="A7318" s="27" t="str">
        <f>VLOOKUP(C7318,'user list'!A:B,2,0)</f>
        <v>CGSD</v>
      </c>
      <c r="B7318" s="172">
        <v>45813.548807870371</v>
      </c>
      <c r="C7318" s="69" t="s">
        <v>200</v>
      </c>
      <c r="D7318" s="69" t="s">
        <v>1937</v>
      </c>
      <c r="E7318" s="69" t="s">
        <v>2556</v>
      </c>
      <c r="F7318" s="69">
        <v>1916</v>
      </c>
      <c r="G7318" s="69" t="s">
        <v>1939</v>
      </c>
      <c r="O7318" s="73"/>
      <c r="P7318" s="73"/>
    </row>
    <row r="7319" spans="1:16" ht="14.4">
      <c r="A7319" s="27" t="str">
        <f>VLOOKUP(C7319,'user list'!A:B,2,0)</f>
        <v>Admin</v>
      </c>
      <c r="B7319" s="172">
        <v>45813.548807870371</v>
      </c>
      <c r="C7319" s="69" t="s">
        <v>186</v>
      </c>
      <c r="D7319" s="69" t="s">
        <v>1937</v>
      </c>
      <c r="E7319" s="69" t="s">
        <v>2556</v>
      </c>
      <c r="F7319" s="69">
        <v>1916</v>
      </c>
      <c r="G7319" s="69" t="s">
        <v>1948</v>
      </c>
      <c r="L7319" s="73"/>
      <c r="M7319" s="73"/>
    </row>
    <row r="7320" spans="1:16" ht="14.4">
      <c r="A7320" s="27" t="str">
        <f>VLOOKUP(C7320,'user list'!A:B,2,0)</f>
        <v>CGSD</v>
      </c>
      <c r="B7320" s="172">
        <v>45813.548854166664</v>
      </c>
      <c r="C7320" s="69" t="s">
        <v>200</v>
      </c>
      <c r="D7320" s="69" t="s">
        <v>1937</v>
      </c>
      <c r="E7320" s="69" t="s">
        <v>2554</v>
      </c>
      <c r="F7320" s="69">
        <v>1913</v>
      </c>
      <c r="G7320" s="69" t="s">
        <v>1939</v>
      </c>
      <c r="L7320" s="73"/>
      <c r="M7320" s="73"/>
    </row>
    <row r="7321" spans="1:16" ht="14.4">
      <c r="A7321" s="27" t="str">
        <f>VLOOKUP(C7321,'user list'!A:B,2,0)</f>
        <v>CGSD</v>
      </c>
      <c r="B7321" s="172">
        <v>45813.548935185187</v>
      </c>
      <c r="C7321" s="69" t="s">
        <v>200</v>
      </c>
      <c r="D7321" s="69" t="s">
        <v>1937</v>
      </c>
      <c r="E7321" s="69" t="s">
        <v>2554</v>
      </c>
      <c r="F7321" s="69">
        <v>1913</v>
      </c>
      <c r="G7321" s="69" t="s">
        <v>1947</v>
      </c>
      <c r="L7321" s="73"/>
      <c r="M7321" s="73"/>
    </row>
    <row r="7322" spans="1:16" ht="14.4">
      <c r="A7322" s="27" t="str">
        <f>VLOOKUP(C7322,'user list'!A:B,2,0)</f>
        <v>CGSD</v>
      </c>
      <c r="B7322" s="172">
        <v>45813.548935185187</v>
      </c>
      <c r="C7322" s="69" t="s">
        <v>200</v>
      </c>
      <c r="D7322" s="69" t="s">
        <v>1937</v>
      </c>
      <c r="E7322" s="69" t="s">
        <v>2554</v>
      </c>
      <c r="F7322" s="69">
        <v>1913</v>
      </c>
      <c r="G7322" s="69" t="s">
        <v>1948</v>
      </c>
    </row>
    <row r="7323" spans="1:16" ht="14.4">
      <c r="A7323" s="27" t="str">
        <f>VLOOKUP(C7323,'user list'!A:B,2,0)</f>
        <v>CGSD</v>
      </c>
      <c r="B7323" s="172">
        <v>45813.548935185187</v>
      </c>
      <c r="C7323" s="69" t="s">
        <v>200</v>
      </c>
      <c r="D7323" s="69" t="s">
        <v>1937</v>
      </c>
      <c r="E7323" s="69" t="s">
        <v>2554</v>
      </c>
      <c r="F7323" s="69">
        <v>1913</v>
      </c>
      <c r="G7323" s="69" t="s">
        <v>1939</v>
      </c>
      <c r="O7323" s="73"/>
      <c r="P7323" s="73"/>
    </row>
    <row r="7324" spans="1:16" ht="14.4">
      <c r="A7324" s="27" t="str">
        <f>VLOOKUP(C7324,'user list'!A:B,2,0)</f>
        <v>Admin</v>
      </c>
      <c r="B7324" s="172">
        <v>45813.548935185187</v>
      </c>
      <c r="C7324" s="69" t="s">
        <v>186</v>
      </c>
      <c r="D7324" s="69" t="s">
        <v>1937</v>
      </c>
      <c r="E7324" s="69" t="s">
        <v>2554</v>
      </c>
      <c r="F7324" s="69">
        <v>1913</v>
      </c>
      <c r="G7324" s="69" t="s">
        <v>1948</v>
      </c>
      <c r="L7324" s="73"/>
      <c r="M7324" s="73"/>
    </row>
    <row r="7325" spans="1:16" ht="14.4">
      <c r="A7325" s="27" t="str">
        <f>VLOOKUP(C7325,'user list'!A:B,2,0)</f>
        <v>CGSD</v>
      </c>
      <c r="B7325" s="172">
        <v>45813.54896990741</v>
      </c>
      <c r="C7325" s="69" t="s">
        <v>200</v>
      </c>
      <c r="D7325" s="69" t="s">
        <v>1937</v>
      </c>
      <c r="E7325" s="69" t="s">
        <v>2552</v>
      </c>
      <c r="F7325" s="69">
        <v>1910</v>
      </c>
      <c r="G7325" s="69" t="s">
        <v>1939</v>
      </c>
    </row>
    <row r="7326" spans="1:16" ht="14.4">
      <c r="A7326" s="27" t="str">
        <f>VLOOKUP(C7326,'user list'!A:B,2,0)</f>
        <v>DOE</v>
      </c>
      <c r="B7326" s="172">
        <v>45813.549039351848</v>
      </c>
      <c r="C7326" s="69" t="s">
        <v>212</v>
      </c>
      <c r="D7326" s="69" t="s">
        <v>1937</v>
      </c>
      <c r="E7326" s="69" t="s">
        <v>2543</v>
      </c>
      <c r="F7326" s="69">
        <v>1897</v>
      </c>
      <c r="G7326" s="69" t="s">
        <v>1939</v>
      </c>
    </row>
    <row r="7327" spans="1:16" ht="14.4">
      <c r="A7327" s="27" t="str">
        <f>VLOOKUP(C7327,'user list'!A:B,2,0)</f>
        <v>CGSD</v>
      </c>
      <c r="B7327" s="172">
        <v>45813.549039351848</v>
      </c>
      <c r="C7327" s="69" t="s">
        <v>200</v>
      </c>
      <c r="D7327" s="69" t="s">
        <v>1937</v>
      </c>
      <c r="E7327" s="69" t="s">
        <v>2552</v>
      </c>
      <c r="F7327" s="69">
        <v>1910</v>
      </c>
      <c r="G7327" s="69" t="s">
        <v>1947</v>
      </c>
    </row>
    <row r="7328" spans="1:16" ht="14.4">
      <c r="A7328" s="27" t="str">
        <f>VLOOKUP(C7328,'user list'!A:B,2,0)</f>
        <v>CGSD</v>
      </c>
      <c r="B7328" s="172">
        <v>45813.549039351848</v>
      </c>
      <c r="C7328" s="69" t="s">
        <v>200</v>
      </c>
      <c r="D7328" s="69" t="s">
        <v>1937</v>
      </c>
      <c r="E7328" s="69" t="s">
        <v>2552</v>
      </c>
      <c r="F7328" s="69">
        <v>1910</v>
      </c>
      <c r="G7328" s="69" t="s">
        <v>1948</v>
      </c>
    </row>
    <row r="7329" spans="1:24" ht="14.4">
      <c r="A7329" s="27" t="str">
        <f>VLOOKUP(C7329,'user list'!A:B,2,0)</f>
        <v>CGSD</v>
      </c>
      <c r="B7329" s="172">
        <v>45813.549039351848</v>
      </c>
      <c r="C7329" s="69" t="s">
        <v>200</v>
      </c>
      <c r="D7329" s="69" t="s">
        <v>1937</v>
      </c>
      <c r="E7329" s="69" t="s">
        <v>2552</v>
      </c>
      <c r="F7329" s="69">
        <v>1910</v>
      </c>
      <c r="G7329" s="69" t="s">
        <v>1939</v>
      </c>
      <c r="U7329" s="74"/>
      <c r="X7329" s="74"/>
    </row>
    <row r="7330" spans="1:24" ht="14.4">
      <c r="A7330" s="27" t="str">
        <f>VLOOKUP(C7330,'user list'!A:B,2,0)</f>
        <v>Admin</v>
      </c>
      <c r="B7330" s="172">
        <v>45813.549039351848</v>
      </c>
      <c r="C7330" s="69" t="s">
        <v>186</v>
      </c>
      <c r="D7330" s="69" t="s">
        <v>1937</v>
      </c>
      <c r="E7330" s="69" t="s">
        <v>2552</v>
      </c>
      <c r="F7330" s="69">
        <v>1910</v>
      </c>
      <c r="G7330" s="69" t="s">
        <v>1948</v>
      </c>
      <c r="L7330" s="73"/>
      <c r="M7330" s="73"/>
    </row>
    <row r="7331" spans="1:24" ht="14.4">
      <c r="A7331" s="27" t="str">
        <f>VLOOKUP(C7331,'user list'!A:B,2,0)</f>
        <v>CGSD</v>
      </c>
      <c r="B7331" s="172">
        <v>45813.549050925925</v>
      </c>
      <c r="C7331" s="69" t="s">
        <v>200</v>
      </c>
      <c r="D7331" s="69" t="s">
        <v>1937</v>
      </c>
      <c r="E7331" s="69" t="s">
        <v>2549</v>
      </c>
      <c r="F7331" s="69">
        <v>1906</v>
      </c>
      <c r="G7331" s="69" t="s">
        <v>1939</v>
      </c>
      <c r="L7331" s="73"/>
      <c r="M7331" s="73"/>
    </row>
    <row r="7332" spans="1:24" ht="14.4">
      <c r="A7332" s="27" t="str">
        <f>VLOOKUP(C7332,'user list'!A:B,2,0)</f>
        <v>CGSD</v>
      </c>
      <c r="B7332" s="172">
        <v>45813.549108796295</v>
      </c>
      <c r="C7332" s="69" t="s">
        <v>200</v>
      </c>
      <c r="D7332" s="69" t="s">
        <v>1937</v>
      </c>
      <c r="E7332" s="69" t="s">
        <v>2549</v>
      </c>
      <c r="F7332" s="69">
        <v>1906</v>
      </c>
      <c r="G7332" s="69" t="s">
        <v>1947</v>
      </c>
      <c r="R7332" s="73"/>
      <c r="S7332" s="73"/>
    </row>
    <row r="7333" spans="1:24" ht="14.4">
      <c r="A7333" s="27" t="str">
        <f>VLOOKUP(C7333,'user list'!A:B,2,0)</f>
        <v>CGSD</v>
      </c>
      <c r="B7333" s="172">
        <v>45813.549108796295</v>
      </c>
      <c r="C7333" s="69" t="s">
        <v>200</v>
      </c>
      <c r="D7333" s="69" t="s">
        <v>1937</v>
      </c>
      <c r="E7333" s="69" t="s">
        <v>2549</v>
      </c>
      <c r="F7333" s="69">
        <v>1906</v>
      </c>
      <c r="G7333" s="69" t="s">
        <v>1948</v>
      </c>
    </row>
    <row r="7334" spans="1:24" ht="14.4">
      <c r="A7334" s="27" t="str">
        <f>VLOOKUP(C7334,'user list'!A:B,2,0)</f>
        <v>CGSD</v>
      </c>
      <c r="B7334" s="172">
        <v>45813.549108796295</v>
      </c>
      <c r="C7334" s="69" t="s">
        <v>200</v>
      </c>
      <c r="D7334" s="69" t="s">
        <v>1937</v>
      </c>
      <c r="E7334" s="69" t="s">
        <v>2549</v>
      </c>
      <c r="F7334" s="69">
        <v>1906</v>
      </c>
      <c r="G7334" s="69" t="s">
        <v>1939</v>
      </c>
    </row>
    <row r="7335" spans="1:24" ht="14.4">
      <c r="A7335" s="27" t="str">
        <f>VLOOKUP(C7335,'user list'!A:B,2,0)</f>
        <v>Admin</v>
      </c>
      <c r="B7335" s="172">
        <v>45813.549108796295</v>
      </c>
      <c r="C7335" s="69" t="s">
        <v>186</v>
      </c>
      <c r="D7335" s="69" t="s">
        <v>1937</v>
      </c>
      <c r="E7335" s="69" t="s">
        <v>2549</v>
      </c>
      <c r="F7335" s="69">
        <v>1906</v>
      </c>
      <c r="G7335" s="69" t="s">
        <v>1948</v>
      </c>
    </row>
    <row r="7336" spans="1:24" ht="14.4">
      <c r="A7336" s="27" t="str">
        <f>VLOOKUP(C7336,'user list'!A:B,2,0)</f>
        <v>CGSD</v>
      </c>
      <c r="B7336" s="172">
        <v>45813.549120370371</v>
      </c>
      <c r="C7336" s="69" t="s">
        <v>200</v>
      </c>
      <c r="D7336" s="69" t="s">
        <v>1937</v>
      </c>
      <c r="E7336" s="69" t="s">
        <v>1207</v>
      </c>
      <c r="F7336" s="69">
        <v>1895</v>
      </c>
      <c r="G7336" s="69" t="s">
        <v>1939</v>
      </c>
    </row>
    <row r="7337" spans="1:24" ht="14.4">
      <c r="A7337" s="27" t="str">
        <f>VLOOKUP(C7337,'user list'!A:B,2,0)</f>
        <v>CGSD</v>
      </c>
      <c r="B7337" s="172">
        <v>45813.549178240741</v>
      </c>
      <c r="C7337" s="69" t="s">
        <v>200</v>
      </c>
      <c r="D7337" s="69" t="s">
        <v>1937</v>
      </c>
      <c r="E7337" s="69" t="s">
        <v>1207</v>
      </c>
      <c r="F7337" s="69">
        <v>1895</v>
      </c>
      <c r="G7337" s="69" t="s">
        <v>1947</v>
      </c>
    </row>
    <row r="7338" spans="1:24" ht="14.4">
      <c r="A7338" s="27" t="str">
        <f>VLOOKUP(C7338,'user list'!A:B,2,0)</f>
        <v>CGSD</v>
      </c>
      <c r="B7338" s="172">
        <v>45813.549178240741</v>
      </c>
      <c r="C7338" s="69" t="s">
        <v>200</v>
      </c>
      <c r="D7338" s="69" t="s">
        <v>1937</v>
      </c>
      <c r="E7338" s="69" t="s">
        <v>1207</v>
      </c>
      <c r="F7338" s="69">
        <v>1895</v>
      </c>
      <c r="G7338" s="69" t="s">
        <v>1948</v>
      </c>
    </row>
    <row r="7339" spans="1:24" ht="14.4">
      <c r="A7339" s="27" t="str">
        <f>VLOOKUP(C7339,'user list'!A:B,2,0)</f>
        <v>CGSD</v>
      </c>
      <c r="B7339" s="172">
        <v>45813.549189814818</v>
      </c>
      <c r="C7339" s="69" t="s">
        <v>200</v>
      </c>
      <c r="D7339" s="69" t="s">
        <v>1937</v>
      </c>
      <c r="E7339" s="69" t="s">
        <v>1207</v>
      </c>
      <c r="F7339" s="69">
        <v>1895</v>
      </c>
      <c r="G7339" s="69" t="s">
        <v>1939</v>
      </c>
    </row>
    <row r="7340" spans="1:24" ht="14.4">
      <c r="A7340" s="27" t="str">
        <f>VLOOKUP(C7340,'user list'!A:B,2,0)</f>
        <v>Admin</v>
      </c>
      <c r="B7340" s="172">
        <v>45813.549189814818</v>
      </c>
      <c r="C7340" s="69" t="s">
        <v>186</v>
      </c>
      <c r="D7340" s="69" t="s">
        <v>1937</v>
      </c>
      <c r="E7340" s="69" t="s">
        <v>1207</v>
      </c>
      <c r="F7340" s="69">
        <v>1895</v>
      </c>
      <c r="G7340" s="69" t="s">
        <v>1948</v>
      </c>
      <c r="R7340" s="73"/>
      <c r="S7340" s="73"/>
    </row>
    <row r="7341" spans="1:24" ht="14.4">
      <c r="A7341" s="27" t="str">
        <f>VLOOKUP(C7341,'user list'!A:B,2,0)</f>
        <v>CGSD</v>
      </c>
      <c r="B7341" s="172">
        <v>45813.549212962964</v>
      </c>
      <c r="C7341" s="69" t="s">
        <v>200</v>
      </c>
      <c r="D7341" s="69" t="s">
        <v>1937</v>
      </c>
      <c r="E7341" s="69" t="s">
        <v>1974</v>
      </c>
      <c r="F7341" s="69">
        <v>1892</v>
      </c>
      <c r="G7341" s="69" t="s">
        <v>1939</v>
      </c>
    </row>
    <row r="7342" spans="1:24" ht="14.4">
      <c r="A7342" s="27" t="str">
        <f>VLOOKUP(C7342,'user list'!A:B,2,0)</f>
        <v>DOE</v>
      </c>
      <c r="B7342" s="172">
        <v>45813.549317129633</v>
      </c>
      <c r="C7342" s="69" t="s">
        <v>212</v>
      </c>
      <c r="D7342" s="69" t="s">
        <v>1937</v>
      </c>
      <c r="E7342" s="69" t="s">
        <v>2544</v>
      </c>
      <c r="F7342" s="69">
        <v>1898</v>
      </c>
      <c r="G7342" s="69" t="s">
        <v>1939</v>
      </c>
    </row>
    <row r="7343" spans="1:24" ht="14.4">
      <c r="A7343" s="27" t="str">
        <f>VLOOKUP(C7343,'user list'!A:B,2,0)</f>
        <v>DOE</v>
      </c>
      <c r="B7343" s="172">
        <v>45813.549363425926</v>
      </c>
      <c r="C7343" s="69" t="s">
        <v>212</v>
      </c>
      <c r="D7343" s="69" t="s">
        <v>1937</v>
      </c>
      <c r="E7343" s="69" t="s">
        <v>2545</v>
      </c>
      <c r="F7343" s="69">
        <v>1899</v>
      </c>
      <c r="G7343" s="69" t="s">
        <v>1939</v>
      </c>
    </row>
    <row r="7344" spans="1:24" ht="14.4">
      <c r="A7344" s="27" t="str">
        <f>VLOOKUP(C7344,'user list'!A:B,2,0)</f>
        <v>DOE</v>
      </c>
      <c r="B7344" s="172">
        <v>45813.549444444441</v>
      </c>
      <c r="C7344" s="69" t="s">
        <v>212</v>
      </c>
      <c r="D7344" s="69" t="s">
        <v>1937</v>
      </c>
      <c r="E7344" s="69" t="s">
        <v>2546</v>
      </c>
      <c r="F7344" s="69">
        <v>1900</v>
      </c>
      <c r="G7344" s="69" t="s">
        <v>1939</v>
      </c>
    </row>
    <row r="7345" spans="1:19" ht="14.4">
      <c r="A7345" s="27" t="str">
        <f>VLOOKUP(C7345,'user list'!A:B,2,0)</f>
        <v>DOE</v>
      </c>
      <c r="B7345" s="172">
        <v>45813.549490740741</v>
      </c>
      <c r="C7345" s="69" t="s">
        <v>212</v>
      </c>
      <c r="D7345" s="69" t="s">
        <v>1937</v>
      </c>
      <c r="E7345" s="69" t="s">
        <v>2547</v>
      </c>
      <c r="F7345" s="69">
        <v>1902</v>
      </c>
      <c r="G7345" s="69" t="s">
        <v>1939</v>
      </c>
    </row>
    <row r="7346" spans="1:19" ht="14.4">
      <c r="A7346" s="27" t="str">
        <f>VLOOKUP(C7346,'user list'!A:B,2,0)</f>
        <v>CGSD</v>
      </c>
      <c r="B7346" s="172">
        <v>45813.54954861111</v>
      </c>
      <c r="C7346" s="69" t="s">
        <v>200</v>
      </c>
      <c r="D7346" s="69" t="s">
        <v>1937</v>
      </c>
      <c r="E7346" s="69" t="s">
        <v>2535</v>
      </c>
      <c r="F7346" s="69">
        <v>1886</v>
      </c>
      <c r="G7346" s="69" t="s">
        <v>1939</v>
      </c>
    </row>
    <row r="7347" spans="1:19" ht="14.4">
      <c r="A7347" s="27" t="str">
        <f>VLOOKUP(C7347,'user list'!A:B,2,0)</f>
        <v>DOE</v>
      </c>
      <c r="B7347" s="172">
        <v>45813.549583333333</v>
      </c>
      <c r="C7347" s="69" t="s">
        <v>212</v>
      </c>
      <c r="D7347" s="69" t="s">
        <v>1937</v>
      </c>
      <c r="E7347" s="69" t="s">
        <v>2549</v>
      </c>
      <c r="F7347" s="69">
        <v>1906</v>
      </c>
      <c r="G7347" s="69" t="s">
        <v>1939</v>
      </c>
    </row>
    <row r="7348" spans="1:19" ht="14.4">
      <c r="A7348" s="27" t="str">
        <f>VLOOKUP(C7348,'user list'!A:B,2,0)</f>
        <v>DOE</v>
      </c>
      <c r="B7348" s="172">
        <v>45813.549664351849</v>
      </c>
      <c r="C7348" s="69" t="s">
        <v>212</v>
      </c>
      <c r="D7348" s="69" t="s">
        <v>1937</v>
      </c>
      <c r="E7348" s="69" t="s">
        <v>2552</v>
      </c>
      <c r="F7348" s="69">
        <v>1910</v>
      </c>
      <c r="G7348" s="69" t="s">
        <v>1939</v>
      </c>
    </row>
    <row r="7349" spans="1:19" ht="14.4">
      <c r="A7349" s="27" t="str">
        <f>VLOOKUP(C7349,'user list'!A:B,2,0)</f>
        <v>CGSD</v>
      </c>
      <c r="B7349" s="172">
        <v>45813.549687500003</v>
      </c>
      <c r="C7349" s="69" t="s">
        <v>200</v>
      </c>
      <c r="D7349" s="69" t="s">
        <v>1937</v>
      </c>
      <c r="E7349" s="69" t="s">
        <v>2535</v>
      </c>
      <c r="F7349" s="69">
        <v>1886</v>
      </c>
      <c r="G7349" s="69" t="s">
        <v>1947</v>
      </c>
    </row>
    <row r="7350" spans="1:19" ht="14.4">
      <c r="A7350" s="27" t="str">
        <f>VLOOKUP(C7350,'user list'!A:B,2,0)</f>
        <v>CGSD</v>
      </c>
      <c r="B7350" s="172">
        <v>45813.549687500003</v>
      </c>
      <c r="C7350" s="69" t="s">
        <v>200</v>
      </c>
      <c r="D7350" s="69" t="s">
        <v>1937</v>
      </c>
      <c r="E7350" s="69" t="s">
        <v>2535</v>
      </c>
      <c r="F7350" s="69">
        <v>1886</v>
      </c>
      <c r="G7350" s="69" t="s">
        <v>1948</v>
      </c>
    </row>
    <row r="7351" spans="1:19" ht="14.4">
      <c r="A7351" s="27" t="str">
        <f>VLOOKUP(C7351,'user list'!A:B,2,0)</f>
        <v>CGSD</v>
      </c>
      <c r="B7351" s="172">
        <v>45813.549687500003</v>
      </c>
      <c r="C7351" s="69" t="s">
        <v>200</v>
      </c>
      <c r="D7351" s="69" t="s">
        <v>1937</v>
      </c>
      <c r="E7351" s="69" t="s">
        <v>2535</v>
      </c>
      <c r="F7351" s="69">
        <v>1886</v>
      </c>
      <c r="G7351" s="69" t="s">
        <v>1939</v>
      </c>
    </row>
    <row r="7352" spans="1:19" ht="14.4">
      <c r="A7352" s="27" t="str">
        <f>VLOOKUP(C7352,'user list'!A:B,2,0)</f>
        <v>Admin</v>
      </c>
      <c r="B7352" s="172">
        <v>45813.549687500003</v>
      </c>
      <c r="C7352" s="69" t="s">
        <v>186</v>
      </c>
      <c r="D7352" s="69" t="s">
        <v>1937</v>
      </c>
      <c r="E7352" s="69" t="s">
        <v>2535</v>
      </c>
      <c r="F7352" s="69">
        <v>1886</v>
      </c>
      <c r="G7352" s="69" t="s">
        <v>1948</v>
      </c>
    </row>
    <row r="7353" spans="1:19" ht="14.4">
      <c r="A7353" s="27" t="str">
        <f>VLOOKUP(C7353,'user list'!A:B,2,0)</f>
        <v>DOE</v>
      </c>
      <c r="B7353" s="172">
        <v>45813.549780092595</v>
      </c>
      <c r="C7353" s="69" t="s">
        <v>212</v>
      </c>
      <c r="D7353" s="69" t="s">
        <v>1937</v>
      </c>
      <c r="E7353" s="69" t="s">
        <v>2554</v>
      </c>
      <c r="F7353" s="69">
        <v>1913</v>
      </c>
      <c r="G7353" s="69" t="s">
        <v>1939</v>
      </c>
      <c r="R7353" s="73"/>
      <c r="S7353" s="73"/>
    </row>
    <row r="7354" spans="1:19" ht="14.4">
      <c r="A7354" s="27" t="str">
        <f>VLOOKUP(C7354,'user list'!A:B,2,0)</f>
        <v>Admin</v>
      </c>
      <c r="B7354" s="172">
        <v>45813.549791666665</v>
      </c>
      <c r="C7354" s="69" t="s">
        <v>186</v>
      </c>
      <c r="D7354" s="69" t="s">
        <v>1937</v>
      </c>
      <c r="E7354" s="69" t="s">
        <v>2556</v>
      </c>
      <c r="F7354" s="69">
        <v>1944</v>
      </c>
      <c r="G7354" s="69" t="s">
        <v>1939</v>
      </c>
    </row>
    <row r="7355" spans="1:19" ht="14.4">
      <c r="A7355" s="27" t="str">
        <f>VLOOKUP(C7355,'user list'!A:B,2,0)</f>
        <v>DOE</v>
      </c>
      <c r="B7355" s="172">
        <v>45813.549849537034</v>
      </c>
      <c r="C7355" s="69" t="s">
        <v>212</v>
      </c>
      <c r="D7355" s="69" t="s">
        <v>1937</v>
      </c>
      <c r="E7355" s="69" t="s">
        <v>2555</v>
      </c>
      <c r="F7355" s="69">
        <v>1915</v>
      </c>
      <c r="G7355" s="69" t="s">
        <v>1939</v>
      </c>
    </row>
    <row r="7356" spans="1:19" ht="14.4">
      <c r="A7356" s="27" t="str">
        <f>VLOOKUP(C7356,'user list'!A:B,2,0)</f>
        <v>OCM</v>
      </c>
      <c r="B7356" s="172">
        <v>45813.549861111111</v>
      </c>
      <c r="C7356" s="69" t="s">
        <v>231</v>
      </c>
      <c r="D7356" s="69" t="s">
        <v>1937</v>
      </c>
      <c r="E7356" s="69" t="s">
        <v>2001</v>
      </c>
      <c r="F7356" s="69">
        <v>1921</v>
      </c>
      <c r="G7356" s="69" t="s">
        <v>1947</v>
      </c>
    </row>
    <row r="7357" spans="1:19" ht="14.4">
      <c r="A7357" s="27" t="str">
        <f>VLOOKUP(C7357,'user list'!A:B,2,0)</f>
        <v>OCM</v>
      </c>
      <c r="B7357" s="172">
        <v>45813.549861111111</v>
      </c>
      <c r="C7357" s="69" t="s">
        <v>231</v>
      </c>
      <c r="D7357" s="69" t="s">
        <v>1937</v>
      </c>
      <c r="E7357" s="69" t="s">
        <v>2001</v>
      </c>
      <c r="F7357" s="69">
        <v>1921</v>
      </c>
      <c r="G7357" s="69" t="s">
        <v>1948</v>
      </c>
    </row>
    <row r="7358" spans="1:19" ht="14.4">
      <c r="A7358" s="27" t="str">
        <f>VLOOKUP(C7358,'user list'!A:B,2,0)</f>
        <v>OCM</v>
      </c>
      <c r="B7358" s="172">
        <v>45813.549861111111</v>
      </c>
      <c r="C7358" s="69" t="s">
        <v>231</v>
      </c>
      <c r="D7358" s="69" t="s">
        <v>1937</v>
      </c>
      <c r="E7358" s="69" t="s">
        <v>2029</v>
      </c>
      <c r="F7358" s="69">
        <v>1929</v>
      </c>
      <c r="G7358" s="69" t="s">
        <v>1939</v>
      </c>
    </row>
    <row r="7359" spans="1:19" ht="14.4">
      <c r="A7359" s="27" t="str">
        <f>VLOOKUP(C7359,'user list'!A:B,2,0)</f>
        <v>Admin</v>
      </c>
      <c r="B7359" s="172">
        <v>45813.549872685187</v>
      </c>
      <c r="C7359" s="69" t="s">
        <v>186</v>
      </c>
      <c r="D7359" s="69" t="s">
        <v>1937</v>
      </c>
      <c r="E7359" s="69" t="s">
        <v>2001</v>
      </c>
      <c r="F7359" s="69">
        <v>1921</v>
      </c>
      <c r="G7359" s="69" t="s">
        <v>1948</v>
      </c>
    </row>
    <row r="7360" spans="1:19" ht="14.4">
      <c r="A7360" s="27" t="str">
        <f>VLOOKUP(C7360,'user list'!A:B,2,0)</f>
        <v>OCM</v>
      </c>
      <c r="B7360" s="172">
        <v>45813.549872685187</v>
      </c>
      <c r="C7360" s="69" t="s">
        <v>231</v>
      </c>
      <c r="D7360" s="69" t="s">
        <v>1937</v>
      </c>
      <c r="E7360" s="69" t="s">
        <v>2029</v>
      </c>
      <c r="F7360" s="69">
        <v>1929</v>
      </c>
      <c r="G7360" s="69" t="s">
        <v>1939</v>
      </c>
    </row>
    <row r="7361" spans="1:19" ht="14.4">
      <c r="A7361" s="27" t="str">
        <f>VLOOKUP(C7361,'user list'!A:B,2,0)</f>
        <v>QCDRRMO</v>
      </c>
      <c r="B7361" s="172">
        <v>45813.550671296296</v>
      </c>
      <c r="C7361" s="69" t="s">
        <v>265</v>
      </c>
      <c r="D7361" s="69" t="s">
        <v>1937</v>
      </c>
      <c r="E7361" s="69" t="s">
        <v>2556</v>
      </c>
      <c r="F7361" s="69">
        <v>1916</v>
      </c>
      <c r="G7361" s="69" t="s">
        <v>1939</v>
      </c>
      <c r="R7361" s="73"/>
      <c r="S7361" s="73"/>
    </row>
    <row r="7362" spans="1:19" ht="14.4">
      <c r="A7362" s="27" t="str">
        <f>VLOOKUP(C7362,'user list'!A:B,2,0)</f>
        <v>DOE</v>
      </c>
      <c r="B7362" s="172">
        <v>45813.551053240742</v>
      </c>
      <c r="C7362" s="69" t="s">
        <v>212</v>
      </c>
      <c r="D7362" s="69" t="s">
        <v>1937</v>
      </c>
      <c r="E7362" s="69" t="s">
        <v>1207</v>
      </c>
      <c r="F7362" s="69">
        <v>1895</v>
      </c>
      <c r="G7362" s="69" t="s">
        <v>1939</v>
      </c>
    </row>
    <row r="7363" spans="1:19" ht="14.4">
      <c r="A7363" s="27" t="str">
        <f>VLOOKUP(C7363,'user list'!A:B,2,0)</f>
        <v>QCDRRMO</v>
      </c>
      <c r="B7363" s="172">
        <v>45813.551099537035</v>
      </c>
      <c r="C7363" s="69" t="s">
        <v>265</v>
      </c>
      <c r="D7363" s="69" t="s">
        <v>1937</v>
      </c>
      <c r="E7363" s="69" t="s">
        <v>2556</v>
      </c>
      <c r="F7363" s="69">
        <v>1916</v>
      </c>
      <c r="G7363" s="69" t="s">
        <v>1947</v>
      </c>
    </row>
    <row r="7364" spans="1:19" ht="14.4">
      <c r="A7364" s="27" t="str">
        <f>VLOOKUP(C7364,'user list'!A:B,2,0)</f>
        <v>QCDRRMO</v>
      </c>
      <c r="B7364" s="172">
        <v>45813.551099537035</v>
      </c>
      <c r="C7364" s="69" t="s">
        <v>265</v>
      </c>
      <c r="D7364" s="69" t="s">
        <v>1937</v>
      </c>
      <c r="E7364" s="69" t="s">
        <v>2556</v>
      </c>
      <c r="F7364" s="69">
        <v>1916</v>
      </c>
      <c r="G7364" s="69" t="s">
        <v>1948</v>
      </c>
    </row>
    <row r="7365" spans="1:19" ht="14.4">
      <c r="A7365" s="27" t="str">
        <f>VLOOKUP(C7365,'user list'!A:B,2,0)</f>
        <v>QCDRRMO</v>
      </c>
      <c r="B7365" s="172">
        <v>45813.551099537035</v>
      </c>
      <c r="C7365" s="69" t="s">
        <v>265</v>
      </c>
      <c r="D7365" s="69" t="s">
        <v>1937</v>
      </c>
      <c r="E7365" s="69" t="s">
        <v>2556</v>
      </c>
      <c r="F7365" s="69">
        <v>1916</v>
      </c>
      <c r="G7365" s="69" t="s">
        <v>1939</v>
      </c>
    </row>
    <row r="7366" spans="1:19" ht="14.4">
      <c r="A7366" s="27" t="str">
        <f>VLOOKUP(C7366,'user list'!A:B,2,0)</f>
        <v>Admin</v>
      </c>
      <c r="B7366" s="172">
        <v>45813.551099537035</v>
      </c>
      <c r="C7366" s="69" t="s">
        <v>186</v>
      </c>
      <c r="D7366" s="69" t="s">
        <v>1937</v>
      </c>
      <c r="E7366" s="69" t="s">
        <v>2556</v>
      </c>
      <c r="F7366" s="69">
        <v>1916</v>
      </c>
      <c r="G7366" s="69" t="s">
        <v>1948</v>
      </c>
    </row>
    <row r="7367" spans="1:19" ht="14.4">
      <c r="A7367" s="27" t="str">
        <f>VLOOKUP(C7367,'user list'!A:B,2,0)</f>
        <v>OCM</v>
      </c>
      <c r="B7367" s="172">
        <v>45813.551168981481</v>
      </c>
      <c r="C7367" s="69" t="s">
        <v>231</v>
      </c>
      <c r="D7367" s="69" t="s">
        <v>1937</v>
      </c>
      <c r="E7367" s="69" t="s">
        <v>2029</v>
      </c>
      <c r="F7367" s="69">
        <v>1929</v>
      </c>
      <c r="G7367" s="69" t="s">
        <v>1947</v>
      </c>
    </row>
    <row r="7368" spans="1:19" ht="14.4">
      <c r="A7368" s="27" t="str">
        <f>VLOOKUP(C7368,'user list'!A:B,2,0)</f>
        <v>OCM</v>
      </c>
      <c r="B7368" s="172">
        <v>45813.551168981481</v>
      </c>
      <c r="C7368" s="69" t="s">
        <v>231</v>
      </c>
      <c r="D7368" s="69" t="s">
        <v>1937</v>
      </c>
      <c r="E7368" s="69" t="s">
        <v>2029</v>
      </c>
      <c r="F7368" s="69">
        <v>1929</v>
      </c>
      <c r="G7368" s="69" t="s">
        <v>1948</v>
      </c>
    </row>
    <row r="7369" spans="1:19" ht="14.4">
      <c r="A7369" s="27" t="str">
        <f>VLOOKUP(C7369,'user list'!A:B,2,0)</f>
        <v>Admin</v>
      </c>
      <c r="B7369" s="172">
        <v>45813.551168981481</v>
      </c>
      <c r="C7369" s="69" t="s">
        <v>186</v>
      </c>
      <c r="D7369" s="69" t="s">
        <v>1937</v>
      </c>
      <c r="E7369" s="69" t="s">
        <v>2029</v>
      </c>
      <c r="F7369" s="69">
        <v>1929</v>
      </c>
      <c r="G7369" s="69" t="s">
        <v>1948</v>
      </c>
    </row>
    <row r="7370" spans="1:19" ht="14.4">
      <c r="A7370" s="27" t="str">
        <f>VLOOKUP(C7370,'user list'!A:B,2,0)</f>
        <v>DOE</v>
      </c>
      <c r="B7370" s="172">
        <v>45813.552002314813</v>
      </c>
      <c r="C7370" s="69" t="s">
        <v>212</v>
      </c>
      <c r="D7370" s="69" t="s">
        <v>1937</v>
      </c>
      <c r="E7370" s="69" t="s">
        <v>2556</v>
      </c>
      <c r="F7370" s="69">
        <v>1916</v>
      </c>
      <c r="G7370" s="69" t="s">
        <v>1939</v>
      </c>
    </row>
    <row r="7371" spans="1:19" ht="14.4">
      <c r="A7371" s="27" t="str">
        <f>VLOOKUP(C7371,'user list'!A:B,2,0)</f>
        <v>CAD</v>
      </c>
      <c r="B7371" s="172">
        <v>45813.552141203705</v>
      </c>
      <c r="C7371" s="69" t="s">
        <v>196</v>
      </c>
      <c r="D7371" s="69" t="s">
        <v>1937</v>
      </c>
      <c r="E7371" s="69" t="s">
        <v>2556</v>
      </c>
      <c r="F7371" s="69">
        <v>1916</v>
      </c>
      <c r="G7371" s="69" t="s">
        <v>1939</v>
      </c>
    </row>
    <row r="7372" spans="1:19" ht="14.4">
      <c r="A7372" s="27" t="str">
        <f>VLOOKUP(C7372,'user list'!A:B,2,0)</f>
        <v>CAD</v>
      </c>
      <c r="B7372" s="172">
        <v>45813.552337962959</v>
      </c>
      <c r="C7372" s="69" t="s">
        <v>196</v>
      </c>
      <c r="D7372" s="69" t="s">
        <v>1937</v>
      </c>
      <c r="E7372" s="69" t="s">
        <v>2556</v>
      </c>
      <c r="F7372" s="69">
        <v>1916</v>
      </c>
      <c r="G7372" s="69" t="s">
        <v>2441</v>
      </c>
      <c r="R7372" s="73"/>
      <c r="S7372" s="73"/>
    </row>
    <row r="7373" spans="1:19" ht="14.4">
      <c r="A7373" s="27" t="str">
        <f>VLOOKUP(C7373,'user list'!A:B,2,0)</f>
        <v>PDAD</v>
      </c>
      <c r="B7373" s="172">
        <v>45813.552627314813</v>
      </c>
      <c r="C7373" s="69" t="s">
        <v>257</v>
      </c>
      <c r="D7373" s="69" t="s">
        <v>1937</v>
      </c>
      <c r="E7373" s="69" t="s">
        <v>2556</v>
      </c>
      <c r="F7373" s="69">
        <v>1916</v>
      </c>
      <c r="G7373" s="69" t="s">
        <v>1939</v>
      </c>
    </row>
    <row r="7374" spans="1:19" ht="14.4">
      <c r="A7374" s="27" t="str">
        <f>VLOOKUP(C7374,'user list'!A:B,2,0)</f>
        <v>PDAD</v>
      </c>
      <c r="B7374" s="172">
        <v>45813.552951388891</v>
      </c>
      <c r="C7374" s="69" t="s">
        <v>257</v>
      </c>
      <c r="D7374" s="69" t="s">
        <v>1937</v>
      </c>
      <c r="E7374" s="69" t="s">
        <v>2556</v>
      </c>
      <c r="F7374" s="69">
        <v>1916</v>
      </c>
      <c r="G7374" s="69" t="s">
        <v>1949</v>
      </c>
    </row>
    <row r="7375" spans="1:19" ht="14.4">
      <c r="A7375" s="27" t="str">
        <f>VLOOKUP(C7375,'user list'!A:B,2,0)</f>
        <v>CVD</v>
      </c>
      <c r="B7375" s="172">
        <v>45813.553090277775</v>
      </c>
      <c r="C7375" s="69" t="s">
        <v>208</v>
      </c>
      <c r="D7375" s="69" t="s">
        <v>1937</v>
      </c>
      <c r="E7375" s="69" t="s">
        <v>2556</v>
      </c>
      <c r="F7375" s="69">
        <v>1916</v>
      </c>
      <c r="G7375" s="69" t="s">
        <v>1939</v>
      </c>
    </row>
    <row r="7376" spans="1:19" ht="14.4">
      <c r="A7376" s="27" t="str">
        <f>VLOOKUP(C7376,'user list'!A:B,2,0)</f>
        <v>CVD</v>
      </c>
      <c r="B7376" s="172">
        <v>45813.553333333337</v>
      </c>
      <c r="C7376" s="69" t="s">
        <v>208</v>
      </c>
      <c r="D7376" s="69" t="s">
        <v>1937</v>
      </c>
      <c r="E7376" s="69" t="s">
        <v>2542</v>
      </c>
      <c r="F7376" s="69">
        <v>1896</v>
      </c>
      <c r="G7376" s="69" t="s">
        <v>1939</v>
      </c>
      <c r="R7376" s="73"/>
      <c r="S7376" s="73"/>
    </row>
    <row r="7377" spans="1:24" ht="14.4">
      <c r="A7377" s="27" t="str">
        <f>VLOOKUP(C7377,'user list'!A:B,2,0)</f>
        <v>CVD</v>
      </c>
      <c r="B7377" s="172">
        <v>45813.553483796299</v>
      </c>
      <c r="C7377" s="69" t="s">
        <v>208</v>
      </c>
      <c r="D7377" s="69" t="s">
        <v>1937</v>
      </c>
      <c r="E7377" s="69" t="s">
        <v>2542</v>
      </c>
      <c r="F7377" s="69">
        <v>1896</v>
      </c>
      <c r="G7377" s="69" t="s">
        <v>1947</v>
      </c>
    </row>
    <row r="7378" spans="1:24" ht="14.4">
      <c r="A7378" s="27" t="str">
        <f>VLOOKUP(C7378,'user list'!A:B,2,0)</f>
        <v>CVD</v>
      </c>
      <c r="B7378" s="172">
        <v>45813.553483796299</v>
      </c>
      <c r="C7378" s="69" t="s">
        <v>208</v>
      </c>
      <c r="D7378" s="69" t="s">
        <v>1937</v>
      </c>
      <c r="E7378" s="69" t="s">
        <v>2542</v>
      </c>
      <c r="F7378" s="69">
        <v>1896</v>
      </c>
      <c r="G7378" s="69" t="s">
        <v>1948</v>
      </c>
    </row>
    <row r="7379" spans="1:24" ht="14.4">
      <c r="A7379" s="27" t="str">
        <f>VLOOKUP(C7379,'user list'!A:B,2,0)</f>
        <v>CVD</v>
      </c>
      <c r="B7379" s="172">
        <v>45813.553483796299</v>
      </c>
      <c r="C7379" s="69" t="s">
        <v>208</v>
      </c>
      <c r="D7379" s="69" t="s">
        <v>1937</v>
      </c>
      <c r="E7379" s="69" t="s">
        <v>2542</v>
      </c>
      <c r="F7379" s="69">
        <v>1896</v>
      </c>
      <c r="G7379" s="69" t="s">
        <v>1939</v>
      </c>
    </row>
    <row r="7380" spans="1:24" ht="14.4">
      <c r="A7380" s="27" t="str">
        <f>VLOOKUP(C7380,'user list'!A:B,2,0)</f>
        <v>Admin</v>
      </c>
      <c r="B7380" s="172">
        <v>45813.553483796299</v>
      </c>
      <c r="C7380" s="69" t="s">
        <v>186</v>
      </c>
      <c r="D7380" s="69" t="s">
        <v>1937</v>
      </c>
      <c r="E7380" s="69" t="s">
        <v>2542</v>
      </c>
      <c r="F7380" s="69">
        <v>1896</v>
      </c>
      <c r="G7380" s="69" t="s">
        <v>1948</v>
      </c>
    </row>
    <row r="7381" spans="1:24" ht="14.4">
      <c r="A7381" s="27" t="str">
        <f>VLOOKUP(C7381,'user list'!A:B,2,0)</f>
        <v>OCM</v>
      </c>
      <c r="B7381" s="172">
        <v>45813.553553240738</v>
      </c>
      <c r="C7381" s="69" t="s">
        <v>231</v>
      </c>
      <c r="D7381" s="69" t="s">
        <v>1937</v>
      </c>
      <c r="E7381" s="69" t="s">
        <v>2002</v>
      </c>
      <c r="F7381" s="69">
        <v>1935</v>
      </c>
      <c r="G7381" s="69" t="s">
        <v>1939</v>
      </c>
    </row>
    <row r="7382" spans="1:24" ht="14.4">
      <c r="A7382" s="27" t="str">
        <f>VLOOKUP(C7382,'user list'!A:B,2,0)</f>
        <v>OCM</v>
      </c>
      <c r="B7382" s="172">
        <v>45813.553564814814</v>
      </c>
      <c r="C7382" s="69" t="s">
        <v>231</v>
      </c>
      <c r="D7382" s="69" t="s">
        <v>1937</v>
      </c>
      <c r="E7382" s="69" t="s">
        <v>2002</v>
      </c>
      <c r="F7382" s="69">
        <v>1935</v>
      </c>
      <c r="G7382" s="69" t="s">
        <v>1939</v>
      </c>
    </row>
    <row r="7383" spans="1:24" ht="14.4">
      <c r="A7383" s="27" t="str">
        <f>VLOOKUP(C7383,'user list'!A:B,2,0)</f>
        <v>CVD</v>
      </c>
      <c r="B7383" s="172">
        <v>45813.553564814814</v>
      </c>
      <c r="C7383" s="69" t="s">
        <v>208</v>
      </c>
      <c r="D7383" s="69" t="s">
        <v>1937</v>
      </c>
      <c r="E7383" s="69" t="s">
        <v>2556</v>
      </c>
      <c r="F7383" s="69">
        <v>1916</v>
      </c>
      <c r="G7383" s="69" t="s">
        <v>1939</v>
      </c>
    </row>
    <row r="7384" spans="1:24" ht="14.4">
      <c r="A7384" s="27" t="str">
        <f>VLOOKUP(C7384,'user list'!A:B,2,0)</f>
        <v>CVD</v>
      </c>
      <c r="B7384" s="172">
        <v>45813.553703703707</v>
      </c>
      <c r="C7384" s="69" t="s">
        <v>208</v>
      </c>
      <c r="D7384" s="69" t="s">
        <v>1937</v>
      </c>
      <c r="E7384" s="69" t="s">
        <v>2556</v>
      </c>
      <c r="F7384" s="69">
        <v>1916</v>
      </c>
      <c r="G7384" s="69" t="s">
        <v>1949</v>
      </c>
    </row>
    <row r="7385" spans="1:24" ht="14.4">
      <c r="A7385" s="27" t="str">
        <f>VLOOKUP(C7385,'user list'!A:B,2,0)</f>
        <v>PDAD</v>
      </c>
      <c r="B7385" s="172">
        <v>45813.554131944446</v>
      </c>
      <c r="C7385" s="69" t="s">
        <v>257</v>
      </c>
      <c r="D7385" s="69" t="s">
        <v>1937</v>
      </c>
      <c r="E7385" s="69" t="s">
        <v>2556</v>
      </c>
      <c r="F7385" s="69">
        <v>1916</v>
      </c>
      <c r="G7385" s="69" t="s">
        <v>1947</v>
      </c>
    </row>
    <row r="7386" spans="1:24" ht="14.4">
      <c r="A7386" s="27" t="str">
        <f>VLOOKUP(C7386,'user list'!A:B,2,0)</f>
        <v>PDAD</v>
      </c>
      <c r="B7386" s="172">
        <v>45813.554131944446</v>
      </c>
      <c r="C7386" s="69" t="s">
        <v>257</v>
      </c>
      <c r="D7386" s="69" t="s">
        <v>1937</v>
      </c>
      <c r="E7386" s="69" t="s">
        <v>2556</v>
      </c>
      <c r="F7386" s="69">
        <v>1916</v>
      </c>
      <c r="G7386" s="69" t="s">
        <v>1948</v>
      </c>
      <c r="U7386" s="74"/>
      <c r="X7386" s="74"/>
    </row>
    <row r="7387" spans="1:24" ht="14.4">
      <c r="A7387" s="27" t="str">
        <f>VLOOKUP(C7387,'user list'!A:B,2,0)</f>
        <v>PDAD</v>
      </c>
      <c r="B7387" s="172">
        <v>45813.554131944446</v>
      </c>
      <c r="C7387" s="69" t="s">
        <v>257</v>
      </c>
      <c r="D7387" s="69" t="s">
        <v>1937</v>
      </c>
      <c r="E7387" s="69" t="s">
        <v>2556</v>
      </c>
      <c r="F7387" s="69">
        <v>1916</v>
      </c>
      <c r="G7387" s="69" t="s">
        <v>1939</v>
      </c>
      <c r="L7387" s="73"/>
      <c r="M7387" s="73"/>
    </row>
    <row r="7388" spans="1:24" ht="14.4">
      <c r="A7388" s="27" t="str">
        <f>VLOOKUP(C7388,'user list'!A:B,2,0)</f>
        <v>Admin</v>
      </c>
      <c r="B7388" s="172">
        <v>45813.554143518515</v>
      </c>
      <c r="C7388" s="69" t="s">
        <v>186</v>
      </c>
      <c r="D7388" s="69" t="s">
        <v>1937</v>
      </c>
      <c r="E7388" s="69" t="s">
        <v>2556</v>
      </c>
      <c r="F7388" s="69">
        <v>1916</v>
      </c>
      <c r="G7388" s="69" t="s">
        <v>1948</v>
      </c>
      <c r="L7388" s="73"/>
      <c r="M7388" s="73"/>
    </row>
    <row r="7389" spans="1:24" ht="14.4">
      <c r="A7389" s="27" t="str">
        <f>VLOOKUP(C7389,'user list'!A:B,2,0)</f>
        <v>PDAD</v>
      </c>
      <c r="B7389" s="172">
        <v>45813.554178240738</v>
      </c>
      <c r="C7389" s="69" t="s">
        <v>257</v>
      </c>
      <c r="D7389" s="69" t="s">
        <v>1937</v>
      </c>
      <c r="E7389" s="69" t="s">
        <v>2553</v>
      </c>
      <c r="F7389" s="69">
        <v>1912</v>
      </c>
      <c r="G7389" s="69" t="s">
        <v>1939</v>
      </c>
      <c r="R7389" s="73"/>
      <c r="S7389" s="73"/>
    </row>
    <row r="7390" spans="1:24" ht="14.4">
      <c r="A7390" s="27" t="str">
        <f>VLOOKUP(C7390,'user list'!A:B,2,0)</f>
        <v>CHD</v>
      </c>
      <c r="B7390" s="172">
        <v>45813.554236111115</v>
      </c>
      <c r="C7390" s="69" t="s">
        <v>203</v>
      </c>
      <c r="D7390" s="69" t="s">
        <v>1937</v>
      </c>
      <c r="E7390" s="69" t="s">
        <v>2556</v>
      </c>
      <c r="F7390" s="69">
        <v>1916</v>
      </c>
      <c r="G7390" s="69" t="s">
        <v>1939</v>
      </c>
    </row>
    <row r="7391" spans="1:24" ht="14.4">
      <c r="A7391" s="27" t="str">
        <f>VLOOKUP(C7391,'user list'!A:B,2,0)</f>
        <v>PDAD</v>
      </c>
      <c r="B7391" s="172">
        <v>45813.554409722223</v>
      </c>
      <c r="C7391" s="69" t="s">
        <v>257</v>
      </c>
      <c r="D7391" s="69" t="s">
        <v>1937</v>
      </c>
      <c r="E7391" s="69" t="s">
        <v>2553</v>
      </c>
      <c r="F7391" s="69">
        <v>1912</v>
      </c>
      <c r="G7391" s="69" t="s">
        <v>1947</v>
      </c>
    </row>
    <row r="7392" spans="1:24" ht="14.4">
      <c r="A7392" s="27" t="str">
        <f>VLOOKUP(C7392,'user list'!A:B,2,0)</f>
        <v>PDAD</v>
      </c>
      <c r="B7392" s="172">
        <v>45813.554409722223</v>
      </c>
      <c r="C7392" s="69" t="s">
        <v>257</v>
      </c>
      <c r="D7392" s="69" t="s">
        <v>1937</v>
      </c>
      <c r="E7392" s="69" t="s">
        <v>2553</v>
      </c>
      <c r="F7392" s="69">
        <v>1912</v>
      </c>
      <c r="G7392" s="69" t="s">
        <v>1948</v>
      </c>
      <c r="U7392" s="74"/>
      <c r="X7392" s="74"/>
    </row>
    <row r="7393" spans="1:33" ht="14.4">
      <c r="A7393" s="27" t="str">
        <f>VLOOKUP(C7393,'user list'!A:B,2,0)</f>
        <v>PDAD</v>
      </c>
      <c r="B7393" s="172">
        <v>45813.554409722223</v>
      </c>
      <c r="C7393" s="69" t="s">
        <v>257</v>
      </c>
      <c r="D7393" s="69" t="s">
        <v>1937</v>
      </c>
      <c r="E7393" s="69" t="s">
        <v>2553</v>
      </c>
      <c r="F7393" s="69">
        <v>1912</v>
      </c>
      <c r="G7393" s="69" t="s">
        <v>1939</v>
      </c>
      <c r="L7393" s="73"/>
      <c r="M7393" s="73"/>
    </row>
    <row r="7394" spans="1:33" ht="14.4">
      <c r="A7394" s="27" t="str">
        <f>VLOOKUP(C7394,'user list'!A:B,2,0)</f>
        <v>Admin</v>
      </c>
      <c r="B7394" s="172">
        <v>45813.554409722223</v>
      </c>
      <c r="C7394" s="69" t="s">
        <v>186</v>
      </c>
      <c r="D7394" s="69" t="s">
        <v>1937</v>
      </c>
      <c r="E7394" s="69" t="s">
        <v>2553</v>
      </c>
      <c r="F7394" s="69">
        <v>1912</v>
      </c>
      <c r="G7394" s="69" t="s">
        <v>1948</v>
      </c>
      <c r="L7394" s="73"/>
      <c r="M7394" s="73"/>
    </row>
    <row r="7395" spans="1:33" ht="14.4">
      <c r="A7395" s="27" t="str">
        <f>VLOOKUP(C7395,'user list'!A:B,2,0)</f>
        <v>PDAD</v>
      </c>
      <c r="B7395" s="172">
        <v>45813.554479166669</v>
      </c>
      <c r="C7395" s="69" t="s">
        <v>257</v>
      </c>
      <c r="D7395" s="69" t="s">
        <v>1937</v>
      </c>
      <c r="E7395" s="69" t="s">
        <v>2553</v>
      </c>
      <c r="F7395" s="69">
        <v>1912</v>
      </c>
      <c r="G7395" s="69" t="s">
        <v>1949</v>
      </c>
      <c r="R7395" s="73"/>
      <c r="S7395" s="73"/>
    </row>
    <row r="7396" spans="1:33" ht="14.4">
      <c r="A7396" s="27" t="str">
        <f>VLOOKUP(C7396,'user list'!A:B,2,0)</f>
        <v>CCRD</v>
      </c>
      <c r="B7396" s="172">
        <v>45813.555219907408</v>
      </c>
      <c r="C7396" s="69" t="s">
        <v>198</v>
      </c>
      <c r="D7396" s="69" t="s">
        <v>1937</v>
      </c>
      <c r="E7396" s="69" t="s">
        <v>2556</v>
      </c>
      <c r="F7396" s="69">
        <v>1916</v>
      </c>
      <c r="G7396" s="69" t="s">
        <v>1939</v>
      </c>
    </row>
    <row r="7397" spans="1:33" ht="14.4">
      <c r="A7397" s="27" t="str">
        <f>VLOOKUP(C7397,'user list'!A:B,2,0)</f>
        <v>OCA</v>
      </c>
      <c r="B7397" s="172">
        <v>45813.555381944447</v>
      </c>
      <c r="C7397" s="69" t="s">
        <v>228</v>
      </c>
      <c r="D7397" s="69" t="s">
        <v>1937</v>
      </c>
      <c r="E7397" s="69" t="s">
        <v>2535</v>
      </c>
      <c r="F7397" s="69">
        <v>1886</v>
      </c>
      <c r="G7397" s="69" t="s">
        <v>1939</v>
      </c>
    </row>
    <row r="7398" spans="1:33" ht="14.4">
      <c r="A7398" s="27" t="str">
        <f>VLOOKUP(C7398,'user list'!A:B,2,0)</f>
        <v>CCRD</v>
      </c>
      <c r="B7398" s="172">
        <v>45813.555393518516</v>
      </c>
      <c r="C7398" s="69" t="s">
        <v>198</v>
      </c>
      <c r="D7398" s="69" t="s">
        <v>1937</v>
      </c>
      <c r="E7398" s="69" t="s">
        <v>2556</v>
      </c>
      <c r="F7398" s="69">
        <v>1916</v>
      </c>
      <c r="G7398" s="69" t="s">
        <v>1947</v>
      </c>
      <c r="AD7398" s="74"/>
      <c r="AG7398" s="74"/>
    </row>
    <row r="7399" spans="1:33" ht="14.4">
      <c r="A7399" s="27" t="str">
        <f>VLOOKUP(C7399,'user list'!A:B,2,0)</f>
        <v>CCRD</v>
      </c>
      <c r="B7399" s="172">
        <v>45813.555393518516</v>
      </c>
      <c r="C7399" s="69" t="s">
        <v>198</v>
      </c>
      <c r="D7399" s="69" t="s">
        <v>1937</v>
      </c>
      <c r="E7399" s="69" t="s">
        <v>2556</v>
      </c>
      <c r="F7399" s="69">
        <v>1916</v>
      </c>
      <c r="G7399" s="69" t="s">
        <v>1948</v>
      </c>
      <c r="L7399" s="73"/>
      <c r="M7399" s="73"/>
    </row>
    <row r="7400" spans="1:33" ht="14.4">
      <c r="A7400" s="27" t="str">
        <f>VLOOKUP(C7400,'user list'!A:B,2,0)</f>
        <v>CCRD</v>
      </c>
      <c r="B7400" s="172">
        <v>45813.555393518516</v>
      </c>
      <c r="C7400" s="69" t="s">
        <v>198</v>
      </c>
      <c r="D7400" s="69" t="s">
        <v>1937</v>
      </c>
      <c r="E7400" s="69" t="s">
        <v>2556</v>
      </c>
      <c r="F7400" s="69">
        <v>1916</v>
      </c>
      <c r="G7400" s="69" t="s">
        <v>1939</v>
      </c>
      <c r="L7400" s="73"/>
      <c r="M7400" s="73"/>
    </row>
    <row r="7401" spans="1:33" ht="14.4">
      <c r="A7401" s="27" t="str">
        <f>VLOOKUP(C7401,'user list'!A:B,2,0)</f>
        <v>Admin</v>
      </c>
      <c r="B7401" s="172">
        <v>45813.555393518516</v>
      </c>
      <c r="C7401" s="69" t="s">
        <v>186</v>
      </c>
      <c r="D7401" s="69" t="s">
        <v>1937</v>
      </c>
      <c r="E7401" s="69" t="s">
        <v>2556</v>
      </c>
      <c r="F7401" s="69">
        <v>1916</v>
      </c>
      <c r="G7401" s="69" t="s">
        <v>1948</v>
      </c>
      <c r="O7401" s="73"/>
      <c r="P7401" s="73"/>
    </row>
    <row r="7402" spans="1:33" ht="14.4">
      <c r="A7402" s="27" t="str">
        <f>VLOOKUP(C7402,'user list'!A:B,2,0)</f>
        <v>CArD</v>
      </c>
      <c r="B7402" s="172">
        <v>45813.555625000001</v>
      </c>
      <c r="C7402" s="69" t="s">
        <v>277</v>
      </c>
      <c r="D7402" s="69" t="s">
        <v>1937</v>
      </c>
      <c r="E7402" s="69" t="s">
        <v>2557</v>
      </c>
      <c r="F7402" s="69">
        <v>1918</v>
      </c>
      <c r="G7402" s="69" t="s">
        <v>1939</v>
      </c>
      <c r="O7402" s="73"/>
      <c r="P7402" s="73"/>
    </row>
    <row r="7403" spans="1:33" ht="14.4">
      <c r="A7403" s="27" t="str">
        <f>VLOOKUP(C7403,'user list'!A:B,2,0)</f>
        <v>OCAs</v>
      </c>
      <c r="B7403" s="172">
        <v>45813.55572916667</v>
      </c>
      <c r="C7403" s="69" t="s">
        <v>279</v>
      </c>
      <c r="D7403" s="69" t="s">
        <v>1937</v>
      </c>
      <c r="E7403" s="69" t="s">
        <v>2532</v>
      </c>
      <c r="F7403" s="69">
        <v>1875</v>
      </c>
      <c r="G7403" s="69" t="s">
        <v>1939</v>
      </c>
    </row>
    <row r="7404" spans="1:33" ht="14.4">
      <c r="A7404" s="27" t="str">
        <f>VLOOKUP(C7404,'user list'!A:B,2,0)</f>
        <v>OCAs</v>
      </c>
      <c r="B7404" s="172">
        <v>45813.555810185186</v>
      </c>
      <c r="C7404" s="69" t="s">
        <v>279</v>
      </c>
      <c r="D7404" s="69" t="s">
        <v>1937</v>
      </c>
      <c r="E7404" s="69" t="s">
        <v>2567</v>
      </c>
      <c r="F7404" s="69">
        <v>1931</v>
      </c>
      <c r="G7404" s="69" t="s">
        <v>1939</v>
      </c>
    </row>
    <row r="7405" spans="1:33" ht="14.4">
      <c r="A7405" s="27" t="str">
        <f>VLOOKUP(C7405,'user list'!A:B,2,0)</f>
        <v>CHD</v>
      </c>
      <c r="B7405" s="172">
        <v>45813.555891203701</v>
      </c>
      <c r="C7405" s="69" t="s">
        <v>203</v>
      </c>
      <c r="D7405" s="69" t="s">
        <v>1937</v>
      </c>
      <c r="E7405" s="69" t="s">
        <v>2463</v>
      </c>
      <c r="F7405" s="69">
        <v>1760</v>
      </c>
      <c r="G7405" s="69" t="s">
        <v>1939</v>
      </c>
      <c r="L7405" s="73"/>
      <c r="M7405" s="73"/>
    </row>
    <row r="7406" spans="1:33" ht="14.4">
      <c r="A7406" s="27" t="str">
        <f>VLOOKUP(C7406,'user list'!A:B,2,0)</f>
        <v>OCAs</v>
      </c>
      <c r="B7406" s="172">
        <v>45813.555983796294</v>
      </c>
      <c r="C7406" s="69" t="s">
        <v>279</v>
      </c>
      <c r="D7406" s="69" t="s">
        <v>1937</v>
      </c>
      <c r="E7406" s="69" t="s">
        <v>2568</v>
      </c>
      <c r="F7406" s="69">
        <v>1932</v>
      </c>
      <c r="G7406" s="69" t="s">
        <v>1939</v>
      </c>
    </row>
    <row r="7407" spans="1:33" ht="14.4">
      <c r="A7407" s="27" t="str">
        <f>VLOOKUP(C7407,'user list'!A:B,2,0)</f>
        <v>CHD</v>
      </c>
      <c r="B7407" s="172">
        <v>45813.556006944447</v>
      </c>
      <c r="C7407" s="69" t="s">
        <v>203</v>
      </c>
      <c r="D7407" s="69" t="s">
        <v>1937</v>
      </c>
      <c r="E7407" s="69" t="s">
        <v>2556</v>
      </c>
      <c r="F7407" s="69">
        <v>1916</v>
      </c>
      <c r="G7407" s="69" t="s">
        <v>1939</v>
      </c>
    </row>
    <row r="7408" spans="1:33" ht="14.4">
      <c r="A7408" s="27" t="str">
        <f>VLOOKUP(C7408,'user list'!A:B,2,0)</f>
        <v>OCAs</v>
      </c>
      <c r="B7408" s="172">
        <v>45813.556041666663</v>
      </c>
      <c r="C7408" s="69" t="s">
        <v>279</v>
      </c>
      <c r="D7408" s="69" t="s">
        <v>1937</v>
      </c>
      <c r="E7408" s="69" t="s">
        <v>2567</v>
      </c>
      <c r="F7408" s="69">
        <v>1931</v>
      </c>
      <c r="G7408" s="69" t="s">
        <v>1939</v>
      </c>
    </row>
    <row r="7409" spans="1:24" ht="14.4">
      <c r="A7409" s="27" t="str">
        <f>VLOOKUP(C7409,'user list'!A:B,2,0)</f>
        <v>ITDD</v>
      </c>
      <c r="B7409" s="172">
        <v>45813.556192129632</v>
      </c>
      <c r="C7409" s="69" t="s">
        <v>219</v>
      </c>
      <c r="D7409" s="69" t="s">
        <v>1937</v>
      </c>
      <c r="E7409" s="69" t="s">
        <v>2556</v>
      </c>
      <c r="F7409" s="69">
        <v>1916</v>
      </c>
      <c r="G7409" s="69" t="s">
        <v>1939</v>
      </c>
    </row>
    <row r="7410" spans="1:24" ht="14.4">
      <c r="A7410" s="27" t="str">
        <f>VLOOKUP(C7410,'user list'!A:B,2,0)</f>
        <v>ITDD</v>
      </c>
      <c r="B7410" s="172">
        <v>45813.556238425925</v>
      </c>
      <c r="C7410" s="69" t="s">
        <v>219</v>
      </c>
      <c r="D7410" s="69" t="s">
        <v>1937</v>
      </c>
      <c r="E7410" s="69" t="s">
        <v>1991</v>
      </c>
      <c r="F7410" s="69">
        <v>1907</v>
      </c>
      <c r="G7410" s="69" t="s">
        <v>1939</v>
      </c>
      <c r="O7410" s="73"/>
      <c r="P7410" s="73"/>
    </row>
    <row r="7411" spans="1:24" ht="14.4">
      <c r="A7411" s="27" t="str">
        <f>VLOOKUP(C7411,'user list'!A:B,2,0)</f>
        <v>ITDD</v>
      </c>
      <c r="B7411" s="172">
        <v>45813.556273148148</v>
      </c>
      <c r="C7411" s="69" t="s">
        <v>219</v>
      </c>
      <c r="D7411" s="69" t="s">
        <v>1937</v>
      </c>
      <c r="E7411" s="69" t="s">
        <v>2534</v>
      </c>
      <c r="F7411" s="69">
        <v>1881</v>
      </c>
      <c r="G7411" s="69" t="s">
        <v>1939</v>
      </c>
    </row>
    <row r="7412" spans="1:24" ht="14.4">
      <c r="A7412" s="27" t="str">
        <f>VLOOKUP(C7412,'user list'!A:B,2,0)</f>
        <v>OCAs</v>
      </c>
      <c r="B7412" s="172">
        <v>45813.556319444448</v>
      </c>
      <c r="C7412" s="69" t="s">
        <v>279</v>
      </c>
      <c r="D7412" s="69" t="s">
        <v>1937</v>
      </c>
      <c r="E7412" s="69" t="s">
        <v>2567</v>
      </c>
      <c r="F7412" s="69">
        <v>1931</v>
      </c>
      <c r="G7412" s="69" t="s">
        <v>1939</v>
      </c>
    </row>
    <row r="7413" spans="1:24" ht="14.4">
      <c r="A7413" s="27" t="str">
        <f>VLOOKUP(C7413,'user list'!A:B,2,0)</f>
        <v>PDAD</v>
      </c>
      <c r="B7413" s="172">
        <v>45813.556388888886</v>
      </c>
      <c r="C7413" s="69" t="s">
        <v>257</v>
      </c>
      <c r="D7413" s="69" t="s">
        <v>1937</v>
      </c>
      <c r="E7413" s="69" t="s">
        <v>2556</v>
      </c>
      <c r="F7413" s="69">
        <v>1916</v>
      </c>
      <c r="G7413" s="69" t="s">
        <v>1939</v>
      </c>
    </row>
    <row r="7414" spans="1:24" ht="14.4">
      <c r="A7414" s="27" t="str">
        <f>VLOOKUP(C7414,'user list'!A:B,2,0)</f>
        <v>OCM</v>
      </c>
      <c r="B7414" s="172">
        <v>45813.55641203704</v>
      </c>
      <c r="C7414" s="69" t="s">
        <v>231</v>
      </c>
      <c r="D7414" s="69" t="s">
        <v>1937</v>
      </c>
      <c r="E7414" s="69" t="s">
        <v>1991</v>
      </c>
      <c r="F7414" s="69">
        <v>1903</v>
      </c>
      <c r="G7414" s="69" t="s">
        <v>1947</v>
      </c>
    </row>
    <row r="7415" spans="1:24" ht="14.4">
      <c r="A7415" s="27" t="str">
        <f>VLOOKUP(C7415,'user list'!A:B,2,0)</f>
        <v>OCM</v>
      </c>
      <c r="B7415" s="172">
        <v>45813.55641203704</v>
      </c>
      <c r="C7415" s="69" t="s">
        <v>231</v>
      </c>
      <c r="D7415" s="69" t="s">
        <v>1937</v>
      </c>
      <c r="E7415" s="69" t="s">
        <v>1991</v>
      </c>
      <c r="F7415" s="69">
        <v>1903</v>
      </c>
      <c r="G7415" s="69" t="s">
        <v>1948</v>
      </c>
    </row>
    <row r="7416" spans="1:24" ht="14.4">
      <c r="A7416" s="27" t="str">
        <f>VLOOKUP(C7416,'user list'!A:B,2,0)</f>
        <v>OCM</v>
      </c>
      <c r="B7416" s="172">
        <v>45813.55641203704</v>
      </c>
      <c r="C7416" s="69" t="s">
        <v>231</v>
      </c>
      <c r="D7416" s="69" t="s">
        <v>1937</v>
      </c>
      <c r="E7416" s="69" t="s">
        <v>2002</v>
      </c>
      <c r="F7416" s="69">
        <v>1935</v>
      </c>
      <c r="G7416" s="69" t="s">
        <v>1939</v>
      </c>
    </row>
    <row r="7417" spans="1:24" ht="14.4">
      <c r="A7417" s="27" t="str">
        <f>VLOOKUP(C7417,'user list'!A:B,2,0)</f>
        <v>OCM</v>
      </c>
      <c r="B7417" s="172">
        <v>45813.55641203704</v>
      </c>
      <c r="C7417" s="69" t="s">
        <v>231</v>
      </c>
      <c r="D7417" s="69" t="s">
        <v>1937</v>
      </c>
      <c r="E7417" s="69" t="s">
        <v>2002</v>
      </c>
      <c r="F7417" s="69">
        <v>1935</v>
      </c>
      <c r="G7417" s="69" t="s">
        <v>1939</v>
      </c>
    </row>
    <row r="7418" spans="1:24" ht="14.4">
      <c r="A7418" s="27" t="str">
        <f>VLOOKUP(C7418,'user list'!A:B,2,0)</f>
        <v>CHD</v>
      </c>
      <c r="B7418" s="172">
        <v>45813.55641203704</v>
      </c>
      <c r="C7418" s="69" t="s">
        <v>203</v>
      </c>
      <c r="D7418" s="69" t="s">
        <v>1937</v>
      </c>
      <c r="E7418" s="69" t="s">
        <v>2556</v>
      </c>
      <c r="F7418" s="69">
        <v>1916</v>
      </c>
      <c r="G7418" s="69" t="s">
        <v>1949</v>
      </c>
      <c r="U7418" s="74"/>
      <c r="X7418" s="74"/>
    </row>
    <row r="7419" spans="1:24" ht="14.4">
      <c r="A7419" s="27" t="str">
        <f>VLOOKUP(C7419,'user list'!A:B,2,0)</f>
        <v>Admin</v>
      </c>
      <c r="B7419" s="172">
        <v>45813.55641203704</v>
      </c>
      <c r="C7419" s="69" t="s">
        <v>186</v>
      </c>
      <c r="D7419" s="69" t="s">
        <v>1937</v>
      </c>
      <c r="E7419" s="69" t="s">
        <v>1991</v>
      </c>
      <c r="F7419" s="69">
        <v>1903</v>
      </c>
      <c r="G7419" s="69" t="s">
        <v>1948</v>
      </c>
      <c r="L7419" s="73"/>
      <c r="M7419" s="73"/>
    </row>
    <row r="7420" spans="1:24" ht="14.4">
      <c r="A7420" s="27" t="str">
        <f>VLOOKUP(C7420,'user list'!A:B,2,0)</f>
        <v>CAD</v>
      </c>
      <c r="B7420" s="172">
        <v>45813.556817129633</v>
      </c>
      <c r="C7420" s="69" t="s">
        <v>196</v>
      </c>
      <c r="D7420" s="69" t="s">
        <v>1937</v>
      </c>
      <c r="E7420" s="69" t="s">
        <v>2556</v>
      </c>
      <c r="F7420" s="69">
        <v>1916</v>
      </c>
      <c r="G7420" s="69" t="s">
        <v>1947</v>
      </c>
      <c r="L7420" s="73"/>
      <c r="M7420" s="73"/>
    </row>
    <row r="7421" spans="1:24" ht="14.4">
      <c r="A7421" s="27" t="str">
        <f>VLOOKUP(C7421,'user list'!A:B,2,0)</f>
        <v>CAD</v>
      </c>
      <c r="B7421" s="172">
        <v>45813.556817129633</v>
      </c>
      <c r="C7421" s="69" t="s">
        <v>196</v>
      </c>
      <c r="D7421" s="69" t="s">
        <v>1937</v>
      </c>
      <c r="E7421" s="69" t="s">
        <v>2556</v>
      </c>
      <c r="F7421" s="69">
        <v>1916</v>
      </c>
      <c r="G7421" s="69" t="s">
        <v>1948</v>
      </c>
      <c r="R7421" s="73"/>
      <c r="S7421" s="73"/>
    </row>
    <row r="7422" spans="1:24" ht="14.4">
      <c r="A7422" s="27" t="str">
        <f>VLOOKUP(C7422,'user list'!A:B,2,0)</f>
        <v>CAD</v>
      </c>
      <c r="B7422" s="172">
        <v>45813.556817129633</v>
      </c>
      <c r="C7422" s="69" t="s">
        <v>196</v>
      </c>
      <c r="D7422" s="69" t="s">
        <v>1937</v>
      </c>
      <c r="E7422" s="69" t="s">
        <v>2556</v>
      </c>
      <c r="F7422" s="69">
        <v>1916</v>
      </c>
      <c r="G7422" s="69" t="s">
        <v>1939</v>
      </c>
    </row>
    <row r="7423" spans="1:24" ht="14.4">
      <c r="A7423" s="27" t="str">
        <f>VLOOKUP(C7423,'user list'!A:B,2,0)</f>
        <v>Admin</v>
      </c>
      <c r="B7423" s="172">
        <v>45813.556817129633</v>
      </c>
      <c r="C7423" s="69" t="s">
        <v>186</v>
      </c>
      <c r="D7423" s="69" t="s">
        <v>1937</v>
      </c>
      <c r="E7423" s="69" t="s">
        <v>2556</v>
      </c>
      <c r="F7423" s="69">
        <v>1916</v>
      </c>
      <c r="G7423" s="69" t="s">
        <v>1948</v>
      </c>
    </row>
    <row r="7424" spans="1:24" ht="14.4">
      <c r="A7424" s="27" t="str">
        <f>VLOOKUP(C7424,'user list'!A:B,2,0)</f>
        <v>OCAs</v>
      </c>
      <c r="B7424" s="172">
        <v>45813.556932870371</v>
      </c>
      <c r="C7424" s="69" t="s">
        <v>279</v>
      </c>
      <c r="D7424" s="69" t="s">
        <v>1937</v>
      </c>
      <c r="E7424" s="69" t="s">
        <v>2567</v>
      </c>
      <c r="F7424" s="69">
        <v>1931</v>
      </c>
      <c r="G7424" s="69" t="s">
        <v>1939</v>
      </c>
    </row>
    <row r="7425" spans="1:24" ht="14.4">
      <c r="A7425" s="27" t="str">
        <f>VLOOKUP(C7425,'user list'!A:B,2,0)</f>
        <v>OCAs</v>
      </c>
      <c r="B7425" s="172">
        <v>45813.556944444441</v>
      </c>
      <c r="C7425" s="69" t="s">
        <v>279</v>
      </c>
      <c r="D7425" s="69" t="s">
        <v>1937</v>
      </c>
      <c r="E7425" s="69" t="s">
        <v>2567</v>
      </c>
      <c r="F7425" s="69">
        <v>1931</v>
      </c>
      <c r="G7425" s="69" t="s">
        <v>1939</v>
      </c>
    </row>
    <row r="7426" spans="1:24" ht="14.4">
      <c r="A7426" s="27" t="str">
        <f>VLOOKUP(C7426,'user list'!A:B,2,0)</f>
        <v>OCAs</v>
      </c>
      <c r="B7426" s="172">
        <v>45813.556967592594</v>
      </c>
      <c r="C7426" s="69" t="s">
        <v>279</v>
      </c>
      <c r="D7426" s="69" t="s">
        <v>1937</v>
      </c>
      <c r="E7426" s="69" t="s">
        <v>2567</v>
      </c>
      <c r="F7426" s="69">
        <v>1931</v>
      </c>
      <c r="G7426" s="69" t="s">
        <v>1939</v>
      </c>
    </row>
    <row r="7427" spans="1:24" ht="14.4">
      <c r="A7427" s="27" t="str">
        <f>VLOOKUP(C7427,'user list'!A:B,2,0)</f>
        <v>OCAs</v>
      </c>
      <c r="B7427" s="172">
        <v>45813.55709490741</v>
      </c>
      <c r="C7427" s="69" t="s">
        <v>279</v>
      </c>
      <c r="D7427" s="69" t="s">
        <v>1937</v>
      </c>
      <c r="E7427" s="69" t="s">
        <v>2556</v>
      </c>
      <c r="F7427" s="69">
        <v>1916</v>
      </c>
      <c r="G7427" s="69" t="s">
        <v>1939</v>
      </c>
    </row>
    <row r="7428" spans="1:24" ht="14.4">
      <c r="A7428" s="27" t="str">
        <f>VLOOKUP(C7428,'user list'!A:B,2,0)</f>
        <v>OCAs</v>
      </c>
      <c r="B7428" s="172">
        <v>45813.55740740741</v>
      </c>
      <c r="C7428" s="69" t="s">
        <v>279</v>
      </c>
      <c r="D7428" s="69" t="s">
        <v>1937</v>
      </c>
      <c r="E7428" s="69" t="s">
        <v>2556</v>
      </c>
      <c r="F7428" s="69">
        <v>1916</v>
      </c>
      <c r="G7428" s="69" t="s">
        <v>1949</v>
      </c>
      <c r="U7428" s="74"/>
      <c r="X7428" s="74"/>
    </row>
    <row r="7429" spans="1:24" ht="14.4">
      <c r="A7429" s="27" t="str">
        <f>VLOOKUP(C7429,'user list'!A:B,2,0)</f>
        <v>CAD</v>
      </c>
      <c r="B7429" s="172">
        <v>45813.55746527778</v>
      </c>
      <c r="C7429" s="69" t="s">
        <v>196</v>
      </c>
      <c r="D7429" s="69" t="s">
        <v>1937</v>
      </c>
      <c r="E7429" s="69" t="s">
        <v>1342</v>
      </c>
      <c r="F7429" s="69">
        <v>1803</v>
      </c>
      <c r="G7429" s="69" t="s">
        <v>1939</v>
      </c>
      <c r="L7429" s="73"/>
      <c r="M7429" s="73"/>
    </row>
    <row r="7430" spans="1:24" ht="14.4">
      <c r="A7430" s="27" t="str">
        <f>VLOOKUP(C7430,'user list'!A:B,2,0)</f>
        <v>ITDD</v>
      </c>
      <c r="B7430" s="172">
        <v>45813.557673611111</v>
      </c>
      <c r="C7430" s="69" t="s">
        <v>219</v>
      </c>
      <c r="D7430" s="69" t="s">
        <v>1937</v>
      </c>
      <c r="E7430" s="69" t="s">
        <v>2556</v>
      </c>
      <c r="F7430" s="69">
        <v>1916</v>
      </c>
      <c r="G7430" s="69" t="s">
        <v>1939</v>
      </c>
      <c r="L7430" s="73"/>
      <c r="M7430" s="73"/>
    </row>
    <row r="7431" spans="1:24" ht="14.4">
      <c r="A7431" s="27" t="str">
        <f>VLOOKUP(C7431,'user list'!A:B,2,0)</f>
        <v>DOE</v>
      </c>
      <c r="B7431" s="172">
        <v>45813.557847222219</v>
      </c>
      <c r="C7431" s="69" t="s">
        <v>212</v>
      </c>
      <c r="D7431" s="69" t="s">
        <v>1937</v>
      </c>
      <c r="E7431" s="69" t="s">
        <v>2576</v>
      </c>
      <c r="F7431" s="69">
        <v>1945</v>
      </c>
      <c r="G7431" s="69" t="s">
        <v>2440</v>
      </c>
      <c r="R7431" s="73"/>
      <c r="S7431" s="73"/>
    </row>
    <row r="7432" spans="1:24" ht="14.4">
      <c r="A7432" s="27" t="str">
        <f>VLOOKUP(C7432,'user list'!A:B,2,0)</f>
        <v>Admin</v>
      </c>
      <c r="B7432" s="172">
        <v>45813.557847222219</v>
      </c>
      <c r="C7432" s="69" t="s">
        <v>186</v>
      </c>
      <c r="D7432" s="69" t="s">
        <v>1937</v>
      </c>
      <c r="E7432" s="69" t="s">
        <v>2576</v>
      </c>
      <c r="F7432" s="69">
        <v>1945</v>
      </c>
      <c r="G7432" s="69" t="s">
        <v>1948</v>
      </c>
    </row>
    <row r="7433" spans="1:24" ht="14.4">
      <c r="A7433" s="27" t="str">
        <f>VLOOKUP(C7433,'user list'!A:B,2,0)</f>
        <v>Admin</v>
      </c>
      <c r="B7433" s="172">
        <v>45813.557847222219</v>
      </c>
      <c r="C7433" s="69" t="s">
        <v>186</v>
      </c>
      <c r="D7433" s="69" t="s">
        <v>1937</v>
      </c>
      <c r="E7433" s="69" t="s">
        <v>2576</v>
      </c>
      <c r="F7433" s="69">
        <v>1945</v>
      </c>
      <c r="G7433" s="69" t="s">
        <v>1948</v>
      </c>
      <c r="U7433" s="74"/>
      <c r="X7433" s="74"/>
    </row>
    <row r="7434" spans="1:24" ht="14.4">
      <c r="A7434" s="27" t="str">
        <f>VLOOKUP(C7434,'user list'!A:B,2,0)</f>
        <v>Admin</v>
      </c>
      <c r="B7434" s="172">
        <v>45813.557847222219</v>
      </c>
      <c r="C7434" s="69" t="s">
        <v>186</v>
      </c>
      <c r="D7434" s="69" t="s">
        <v>1937</v>
      </c>
      <c r="E7434" s="69" t="s">
        <v>2576</v>
      </c>
      <c r="F7434" s="69">
        <v>1945</v>
      </c>
      <c r="G7434" s="69" t="s">
        <v>1948</v>
      </c>
      <c r="L7434" s="73"/>
      <c r="M7434" s="73"/>
    </row>
    <row r="7435" spans="1:24" ht="14.4">
      <c r="A7435" s="27" t="str">
        <f>VLOOKUP(C7435,'user list'!A:B,2,0)</f>
        <v>Admin</v>
      </c>
      <c r="B7435" s="172">
        <v>45813.557847222219</v>
      </c>
      <c r="C7435" s="69" t="s">
        <v>186</v>
      </c>
      <c r="D7435" s="69" t="s">
        <v>1937</v>
      </c>
      <c r="E7435" s="69" t="s">
        <v>2576</v>
      </c>
      <c r="F7435" s="69">
        <v>1945</v>
      </c>
      <c r="G7435" s="69" t="s">
        <v>1947</v>
      </c>
      <c r="L7435" s="73"/>
      <c r="M7435" s="73"/>
    </row>
    <row r="7436" spans="1:24" ht="14.4">
      <c r="A7436" s="27" t="str">
        <f>VLOOKUP(C7436,'user list'!A:B,2,0)</f>
        <v>OCAs</v>
      </c>
      <c r="B7436" s="172">
        <v>45813.557870370372</v>
      </c>
      <c r="C7436" s="69" t="s">
        <v>279</v>
      </c>
      <c r="D7436" s="69" t="s">
        <v>1937</v>
      </c>
      <c r="E7436" s="69" t="s">
        <v>2556</v>
      </c>
      <c r="F7436" s="69">
        <v>1916</v>
      </c>
      <c r="G7436" s="69" t="s">
        <v>1939</v>
      </c>
      <c r="R7436" s="73"/>
      <c r="S7436" s="73"/>
    </row>
    <row r="7437" spans="1:24" ht="14.4">
      <c r="A7437" s="27" t="str">
        <f>VLOOKUP(C7437,'user list'!A:B,2,0)</f>
        <v>DOE</v>
      </c>
      <c r="B7437" s="172">
        <v>45813.557939814818</v>
      </c>
      <c r="C7437" s="69" t="s">
        <v>212</v>
      </c>
      <c r="D7437" s="69" t="s">
        <v>1937</v>
      </c>
      <c r="E7437" s="69" t="s">
        <v>2576</v>
      </c>
      <c r="F7437" s="69">
        <v>1945</v>
      </c>
      <c r="G7437" s="69" t="s">
        <v>1939</v>
      </c>
    </row>
    <row r="7438" spans="1:24" ht="14.4">
      <c r="A7438" s="27" t="str">
        <f>VLOOKUP(C7438,'user list'!A:B,2,0)</f>
        <v>OCAs</v>
      </c>
      <c r="B7438" s="172">
        <v>45813.558379629627</v>
      </c>
      <c r="C7438" s="69" t="s">
        <v>279</v>
      </c>
      <c r="D7438" s="69" t="s">
        <v>1937</v>
      </c>
      <c r="E7438" s="69" t="s">
        <v>2556</v>
      </c>
      <c r="F7438" s="69">
        <v>1916</v>
      </c>
      <c r="G7438" s="69" t="s">
        <v>1947</v>
      </c>
    </row>
    <row r="7439" spans="1:24" ht="14.4">
      <c r="A7439" s="27" t="str">
        <f>VLOOKUP(C7439,'user list'!A:B,2,0)</f>
        <v>OCAs</v>
      </c>
      <c r="B7439" s="172">
        <v>45813.558379629627</v>
      </c>
      <c r="C7439" s="69" t="s">
        <v>279</v>
      </c>
      <c r="D7439" s="69" t="s">
        <v>1937</v>
      </c>
      <c r="E7439" s="69" t="s">
        <v>2556</v>
      </c>
      <c r="F7439" s="69">
        <v>1916</v>
      </c>
      <c r="G7439" s="69" t="s">
        <v>1948</v>
      </c>
    </row>
    <row r="7440" spans="1:24" ht="14.4">
      <c r="A7440" s="27" t="str">
        <f>VLOOKUP(C7440,'user list'!A:B,2,0)</f>
        <v>OCAs</v>
      </c>
      <c r="B7440" s="172">
        <v>45813.558379629627</v>
      </c>
      <c r="C7440" s="69" t="s">
        <v>279</v>
      </c>
      <c r="D7440" s="69" t="s">
        <v>1937</v>
      </c>
      <c r="E7440" s="69" t="s">
        <v>2556</v>
      </c>
      <c r="F7440" s="69">
        <v>1916</v>
      </c>
      <c r="G7440" s="69" t="s">
        <v>1939</v>
      </c>
    </row>
    <row r="7441" spans="1:24" ht="14.4">
      <c r="A7441" s="27" t="str">
        <f>VLOOKUP(C7441,'user list'!A:B,2,0)</f>
        <v>Admin</v>
      </c>
      <c r="B7441" s="172">
        <v>45813.558379629627</v>
      </c>
      <c r="C7441" s="69" t="s">
        <v>186</v>
      </c>
      <c r="D7441" s="69" t="s">
        <v>1937</v>
      </c>
      <c r="E7441" s="69" t="s">
        <v>2556</v>
      </c>
      <c r="F7441" s="69">
        <v>1916</v>
      </c>
      <c r="G7441" s="69" t="s">
        <v>1948</v>
      </c>
    </row>
    <row r="7442" spans="1:24" ht="14.4">
      <c r="A7442" s="27" t="str">
        <f>VLOOKUP(C7442,'user list'!A:B,2,0)</f>
        <v>Admin</v>
      </c>
      <c r="B7442" s="172">
        <v>45813.558495370373</v>
      </c>
      <c r="C7442" s="69" t="s">
        <v>186</v>
      </c>
      <c r="D7442" s="69" t="s">
        <v>1937</v>
      </c>
      <c r="E7442" s="69" t="s">
        <v>2559</v>
      </c>
      <c r="F7442" s="69">
        <v>1939</v>
      </c>
      <c r="G7442" s="69" t="s">
        <v>1939</v>
      </c>
    </row>
    <row r="7443" spans="1:24" ht="14.4">
      <c r="A7443" s="27" t="str">
        <f>VLOOKUP(C7443,'user list'!A:B,2,0)</f>
        <v>Admin</v>
      </c>
      <c r="B7443" s="172">
        <v>45813.558518518519</v>
      </c>
      <c r="C7443" s="69" t="s">
        <v>186</v>
      </c>
      <c r="D7443" s="69" t="s">
        <v>1937</v>
      </c>
      <c r="E7443" s="69" t="s">
        <v>2047</v>
      </c>
      <c r="F7443" s="69">
        <v>1937</v>
      </c>
      <c r="G7443" s="69" t="s">
        <v>1939</v>
      </c>
    </row>
    <row r="7444" spans="1:24" ht="14.4">
      <c r="A7444" s="27" t="str">
        <f>VLOOKUP(C7444,'user list'!A:B,2,0)</f>
        <v>Admin</v>
      </c>
      <c r="B7444" s="172">
        <v>45813.558541666665</v>
      </c>
      <c r="C7444" s="69" t="s">
        <v>186</v>
      </c>
      <c r="D7444" s="69" t="s">
        <v>1937</v>
      </c>
      <c r="E7444" s="69" t="s">
        <v>2569</v>
      </c>
      <c r="F7444" s="69">
        <v>1933</v>
      </c>
      <c r="G7444" s="69" t="s">
        <v>1939</v>
      </c>
    </row>
    <row r="7445" spans="1:24" ht="14.4">
      <c r="A7445" s="27" t="str">
        <f>VLOOKUP(C7445,'user list'!A:B,2,0)</f>
        <v>Admin</v>
      </c>
      <c r="B7445" s="172">
        <v>45813.558553240742</v>
      </c>
      <c r="C7445" s="69" t="s">
        <v>186</v>
      </c>
      <c r="D7445" s="69" t="s">
        <v>1937</v>
      </c>
      <c r="E7445" s="69" t="s">
        <v>2029</v>
      </c>
      <c r="F7445" s="69">
        <v>1929</v>
      </c>
      <c r="G7445" s="69" t="s">
        <v>1939</v>
      </c>
    </row>
    <row r="7446" spans="1:24" ht="14.4">
      <c r="A7446" s="27" t="str">
        <f>VLOOKUP(C7446,'user list'!A:B,2,0)</f>
        <v>CVD</v>
      </c>
      <c r="B7446" s="172">
        <v>45813.558796296296</v>
      </c>
      <c r="C7446" s="69" t="s">
        <v>208</v>
      </c>
      <c r="D7446" s="69" t="s">
        <v>1937</v>
      </c>
      <c r="E7446" s="69" t="s">
        <v>2556</v>
      </c>
      <c r="F7446" s="69">
        <v>1916</v>
      </c>
      <c r="G7446" s="69" t="s">
        <v>1939</v>
      </c>
    </row>
    <row r="7447" spans="1:24" ht="14.4">
      <c r="A7447" s="27" t="str">
        <f>VLOOKUP(C7447,'user list'!A:B,2,0)</f>
        <v>Admin</v>
      </c>
      <c r="B7447" s="172">
        <v>45813.558900462966</v>
      </c>
      <c r="C7447" s="69" t="s">
        <v>186</v>
      </c>
      <c r="D7447" s="69" t="s">
        <v>1937</v>
      </c>
      <c r="E7447" s="69" t="s">
        <v>2554</v>
      </c>
      <c r="F7447" s="69">
        <v>1913</v>
      </c>
      <c r="G7447" s="69" t="s">
        <v>1939</v>
      </c>
      <c r="U7447" s="74"/>
      <c r="X7447" s="74"/>
    </row>
    <row r="7448" spans="1:24" ht="14.4">
      <c r="A7448" s="27" t="str">
        <f>VLOOKUP(C7448,'user list'!A:B,2,0)</f>
        <v>CHD</v>
      </c>
      <c r="B7448" s="172">
        <v>45813.559050925927</v>
      </c>
      <c r="C7448" s="69" t="s">
        <v>203</v>
      </c>
      <c r="D7448" s="69" t="s">
        <v>1937</v>
      </c>
      <c r="E7448" s="69" t="s">
        <v>2463</v>
      </c>
      <c r="F7448" s="69">
        <v>1760</v>
      </c>
      <c r="G7448" s="69" t="s">
        <v>1939</v>
      </c>
      <c r="L7448" s="73"/>
      <c r="M7448" s="73"/>
    </row>
    <row r="7449" spans="1:24" ht="14.4">
      <c r="A7449" s="27" t="str">
        <f>VLOOKUP(C7449,'user list'!A:B,2,0)</f>
        <v>CHD</v>
      </c>
      <c r="B7449" s="172">
        <v>45813.55909722222</v>
      </c>
      <c r="C7449" s="69" t="s">
        <v>203</v>
      </c>
      <c r="D7449" s="69" t="s">
        <v>1937</v>
      </c>
      <c r="E7449" s="69" t="s">
        <v>2483</v>
      </c>
      <c r="F7449" s="69">
        <v>1805</v>
      </c>
      <c r="G7449" s="69" t="s">
        <v>1939</v>
      </c>
      <c r="L7449" s="73"/>
      <c r="M7449" s="73"/>
    </row>
    <row r="7450" spans="1:24" ht="14.4">
      <c r="A7450" s="27" t="str">
        <f>VLOOKUP(C7450,'user list'!A:B,2,0)</f>
        <v>Admin</v>
      </c>
      <c r="B7450" s="172">
        <v>45813.559131944443</v>
      </c>
      <c r="C7450" s="69" t="s">
        <v>186</v>
      </c>
      <c r="D7450" s="69" t="s">
        <v>1937</v>
      </c>
      <c r="E7450" s="69" t="s">
        <v>2558</v>
      </c>
      <c r="F7450" s="69">
        <v>1938</v>
      </c>
      <c r="G7450" s="69" t="s">
        <v>1939</v>
      </c>
      <c r="R7450" s="73"/>
      <c r="S7450" s="73"/>
    </row>
    <row r="7451" spans="1:24" ht="14.4">
      <c r="A7451" s="27" t="str">
        <f>VLOOKUP(C7451,'user list'!A:B,2,0)</f>
        <v>CVD</v>
      </c>
      <c r="B7451" s="172">
        <v>45813.559363425928</v>
      </c>
      <c r="C7451" s="69" t="s">
        <v>208</v>
      </c>
      <c r="D7451" s="69" t="s">
        <v>1937</v>
      </c>
      <c r="E7451" s="69" t="s">
        <v>2556</v>
      </c>
      <c r="F7451" s="69">
        <v>1916</v>
      </c>
      <c r="G7451" s="69" t="s">
        <v>1947</v>
      </c>
    </row>
    <row r="7452" spans="1:24" ht="14.4">
      <c r="A7452" s="27" t="str">
        <f>VLOOKUP(C7452,'user list'!A:B,2,0)</f>
        <v>CVD</v>
      </c>
      <c r="B7452" s="172">
        <v>45813.559363425928</v>
      </c>
      <c r="C7452" s="69" t="s">
        <v>208</v>
      </c>
      <c r="D7452" s="69" t="s">
        <v>1937</v>
      </c>
      <c r="E7452" s="69" t="s">
        <v>2556</v>
      </c>
      <c r="F7452" s="69">
        <v>1916</v>
      </c>
      <c r="G7452" s="69" t="s">
        <v>1948</v>
      </c>
    </row>
    <row r="7453" spans="1:24" ht="14.4">
      <c r="A7453" s="27" t="str">
        <f>VLOOKUP(C7453,'user list'!A:B,2,0)</f>
        <v>CVD</v>
      </c>
      <c r="B7453" s="172">
        <v>45813.559363425928</v>
      </c>
      <c r="C7453" s="69" t="s">
        <v>208</v>
      </c>
      <c r="D7453" s="69" t="s">
        <v>1937</v>
      </c>
      <c r="E7453" s="69" t="s">
        <v>2556</v>
      </c>
      <c r="F7453" s="69">
        <v>1916</v>
      </c>
      <c r="G7453" s="69" t="s">
        <v>1939</v>
      </c>
    </row>
    <row r="7454" spans="1:24" ht="14.4">
      <c r="A7454" s="27" t="str">
        <f>VLOOKUP(C7454,'user list'!A:B,2,0)</f>
        <v>Admin</v>
      </c>
      <c r="B7454" s="172">
        <v>45813.559363425928</v>
      </c>
      <c r="C7454" s="69" t="s">
        <v>186</v>
      </c>
      <c r="D7454" s="69" t="s">
        <v>1937</v>
      </c>
      <c r="E7454" s="69" t="s">
        <v>2556</v>
      </c>
      <c r="F7454" s="69">
        <v>1916</v>
      </c>
      <c r="G7454" s="69" t="s">
        <v>1948</v>
      </c>
      <c r="U7454" s="74"/>
      <c r="X7454" s="74"/>
    </row>
    <row r="7455" spans="1:24" ht="14.4">
      <c r="A7455" s="27" t="str">
        <f>VLOOKUP(C7455,'user list'!A:B,2,0)</f>
        <v>CVD</v>
      </c>
      <c r="B7455" s="172">
        <v>45813.559467592589</v>
      </c>
      <c r="C7455" s="69" t="s">
        <v>208</v>
      </c>
      <c r="D7455" s="69" t="s">
        <v>1937</v>
      </c>
      <c r="E7455" s="69" t="s">
        <v>2556</v>
      </c>
      <c r="F7455" s="69">
        <v>1916</v>
      </c>
      <c r="G7455" s="69" t="s">
        <v>1939</v>
      </c>
      <c r="L7455" s="73"/>
      <c r="M7455" s="73"/>
    </row>
    <row r="7456" spans="1:24" ht="14.4">
      <c r="A7456" s="27" t="str">
        <f>VLOOKUP(C7456,'user list'!A:B,2,0)</f>
        <v>CVD</v>
      </c>
      <c r="B7456" s="172">
        <v>45813.559537037036</v>
      </c>
      <c r="C7456" s="69" t="s">
        <v>208</v>
      </c>
      <c r="D7456" s="69" t="s">
        <v>1937</v>
      </c>
      <c r="E7456" s="69" t="s">
        <v>2542</v>
      </c>
      <c r="F7456" s="69">
        <v>1896</v>
      </c>
      <c r="G7456" s="69" t="s">
        <v>1939</v>
      </c>
      <c r="L7456" s="73"/>
      <c r="M7456" s="73"/>
    </row>
    <row r="7457" spans="1:19" ht="14.4">
      <c r="A7457" s="27" t="str">
        <f>VLOOKUP(C7457,'user list'!A:B,2,0)</f>
        <v>CHD</v>
      </c>
      <c r="B7457" s="172">
        <v>45813.559629629628</v>
      </c>
      <c r="C7457" s="69" t="s">
        <v>203</v>
      </c>
      <c r="D7457" s="69" t="s">
        <v>1937</v>
      </c>
      <c r="E7457" s="69" t="s">
        <v>2534</v>
      </c>
      <c r="F7457" s="69">
        <v>1881</v>
      </c>
      <c r="G7457" s="69" t="s">
        <v>1939</v>
      </c>
      <c r="R7457" s="73"/>
      <c r="S7457" s="73"/>
    </row>
    <row r="7458" spans="1:19" ht="14.4">
      <c r="A7458" s="27" t="str">
        <f>VLOOKUP(C7458,'user list'!A:B,2,0)</f>
        <v>CHD</v>
      </c>
      <c r="B7458" s="172">
        <v>45813.559675925928</v>
      </c>
      <c r="C7458" s="69" t="s">
        <v>203</v>
      </c>
      <c r="D7458" s="69" t="s">
        <v>1937</v>
      </c>
      <c r="E7458" s="69" t="s">
        <v>1636</v>
      </c>
      <c r="F7458" s="69">
        <v>1883</v>
      </c>
      <c r="G7458" s="69" t="s">
        <v>1939</v>
      </c>
    </row>
    <row r="7459" spans="1:19" ht="14.4">
      <c r="A7459" s="27" t="str">
        <f>VLOOKUP(C7459,'user list'!A:B,2,0)</f>
        <v>Admin</v>
      </c>
      <c r="B7459" s="172">
        <v>45813.559733796297</v>
      </c>
      <c r="C7459" s="69" t="s">
        <v>186</v>
      </c>
      <c r="D7459" s="69" t="s">
        <v>1937</v>
      </c>
      <c r="E7459" s="69" t="s">
        <v>2571</v>
      </c>
      <c r="F7459" s="69">
        <v>1936</v>
      </c>
      <c r="G7459" s="69" t="s">
        <v>1939</v>
      </c>
    </row>
    <row r="7460" spans="1:19" ht="14.4">
      <c r="A7460" s="27" t="str">
        <f>VLOOKUP(C7460,'user list'!A:B,2,0)</f>
        <v>CVD</v>
      </c>
      <c r="B7460" s="172">
        <v>45813.56009259259</v>
      </c>
      <c r="C7460" s="69" t="s">
        <v>208</v>
      </c>
      <c r="D7460" s="69" t="s">
        <v>1937</v>
      </c>
      <c r="E7460" s="69" t="s">
        <v>2556</v>
      </c>
      <c r="F7460" s="69">
        <v>1916</v>
      </c>
      <c r="G7460" s="69" t="s">
        <v>1939</v>
      </c>
    </row>
    <row r="7461" spans="1:19" ht="14.4">
      <c r="A7461" s="27" t="str">
        <f>VLOOKUP(C7461,'user list'!A:B,2,0)</f>
        <v>DOE</v>
      </c>
      <c r="B7461" s="172">
        <v>45813.560636574075</v>
      </c>
      <c r="C7461" s="69" t="s">
        <v>212</v>
      </c>
      <c r="D7461" s="69" t="s">
        <v>1937</v>
      </c>
      <c r="E7461" s="69" t="s">
        <v>2556</v>
      </c>
      <c r="F7461" s="69">
        <v>1916</v>
      </c>
      <c r="G7461" s="69" t="s">
        <v>1939</v>
      </c>
    </row>
    <row r="7462" spans="1:19" ht="14.4">
      <c r="A7462" s="27" t="str">
        <f>VLOOKUP(C7462,'user list'!A:B,2,0)</f>
        <v>CAD</v>
      </c>
      <c r="B7462" s="172">
        <v>45813.560694444444</v>
      </c>
      <c r="C7462" s="69" t="s">
        <v>196</v>
      </c>
      <c r="D7462" s="69" t="s">
        <v>1937</v>
      </c>
      <c r="E7462" s="69" t="s">
        <v>2556</v>
      </c>
      <c r="F7462" s="69">
        <v>1916</v>
      </c>
      <c r="G7462" s="69" t="s">
        <v>1939</v>
      </c>
    </row>
    <row r="7463" spans="1:19" ht="14.4">
      <c r="A7463" s="27" t="str">
        <f>VLOOKUP(C7463,'user list'!A:B,2,0)</f>
        <v>DOE</v>
      </c>
      <c r="B7463" s="172">
        <v>45813.56082175926</v>
      </c>
      <c r="C7463" s="69" t="s">
        <v>212</v>
      </c>
      <c r="D7463" s="69" t="s">
        <v>1937</v>
      </c>
      <c r="E7463" s="69" t="s">
        <v>2557</v>
      </c>
      <c r="F7463" s="69">
        <v>1918</v>
      </c>
      <c r="G7463" s="69" t="s">
        <v>1939</v>
      </c>
      <c r="R7463" s="73"/>
      <c r="S7463" s="73"/>
    </row>
    <row r="7464" spans="1:19" ht="14.4">
      <c r="A7464" s="27" t="str">
        <f>VLOOKUP(C7464,'user list'!A:B,2,0)</f>
        <v>DOE</v>
      </c>
      <c r="B7464" s="172">
        <v>45813.560844907406</v>
      </c>
      <c r="C7464" s="69" t="s">
        <v>212</v>
      </c>
      <c r="D7464" s="69" t="s">
        <v>1937</v>
      </c>
      <c r="E7464" s="69" t="s">
        <v>2576</v>
      </c>
      <c r="F7464" s="69">
        <v>1945</v>
      </c>
      <c r="G7464" s="69" t="s">
        <v>1939</v>
      </c>
    </row>
    <row r="7465" spans="1:19" ht="14.4">
      <c r="A7465" s="27" t="str">
        <f>VLOOKUP(C7465,'user list'!A:B,2,0)</f>
        <v>CAD</v>
      </c>
      <c r="B7465" s="172">
        <v>45813.560844907406</v>
      </c>
      <c r="C7465" s="69" t="s">
        <v>196</v>
      </c>
      <c r="D7465" s="69" t="s">
        <v>1937</v>
      </c>
      <c r="E7465" s="69" t="s">
        <v>2556</v>
      </c>
      <c r="F7465" s="69">
        <v>1916</v>
      </c>
      <c r="G7465" s="69" t="s">
        <v>1939</v>
      </c>
    </row>
    <row r="7466" spans="1:19" ht="14.4">
      <c r="A7466" s="27" t="str">
        <f>VLOOKUP(C7466,'user list'!A:B,2,0)</f>
        <v>DOE</v>
      </c>
      <c r="B7466" s="172">
        <v>45813.560879629629</v>
      </c>
      <c r="C7466" s="69" t="s">
        <v>212</v>
      </c>
      <c r="D7466" s="69" t="s">
        <v>1937</v>
      </c>
      <c r="E7466" s="69" t="s">
        <v>2555</v>
      </c>
      <c r="F7466" s="69">
        <v>1915</v>
      </c>
      <c r="G7466" s="69" t="s">
        <v>1939</v>
      </c>
    </row>
    <row r="7467" spans="1:19" ht="14.4">
      <c r="A7467" s="27" t="str">
        <f>VLOOKUP(C7467,'user list'!A:B,2,0)</f>
        <v>CAD</v>
      </c>
      <c r="B7467" s="172">
        <v>45813.560949074075</v>
      </c>
      <c r="C7467" s="69" t="s">
        <v>196</v>
      </c>
      <c r="D7467" s="69" t="s">
        <v>1937</v>
      </c>
      <c r="E7467" s="69" t="s">
        <v>2556</v>
      </c>
      <c r="F7467" s="69">
        <v>1916</v>
      </c>
      <c r="G7467" s="69" t="s">
        <v>1939</v>
      </c>
    </row>
    <row r="7468" spans="1:19" ht="14.4">
      <c r="A7468" s="27" t="str">
        <f>VLOOKUP(C7468,'user list'!A:B,2,0)</f>
        <v>DOE</v>
      </c>
      <c r="B7468" s="172">
        <v>45813.561030092591</v>
      </c>
      <c r="C7468" s="69" t="s">
        <v>212</v>
      </c>
      <c r="D7468" s="69" t="s">
        <v>1937</v>
      </c>
      <c r="E7468" s="69" t="s">
        <v>2553</v>
      </c>
      <c r="F7468" s="69">
        <v>1912</v>
      </c>
      <c r="G7468" s="69" t="s">
        <v>1939</v>
      </c>
    </row>
    <row r="7469" spans="1:19" ht="14.4">
      <c r="A7469" s="27" t="str">
        <f>VLOOKUP(C7469,'user list'!A:B,2,0)</f>
        <v>DOE</v>
      </c>
      <c r="B7469" s="172">
        <v>45813.561122685183</v>
      </c>
      <c r="C7469" s="69" t="s">
        <v>212</v>
      </c>
      <c r="D7469" s="69" t="s">
        <v>1937</v>
      </c>
      <c r="E7469" s="69" t="s">
        <v>2534</v>
      </c>
      <c r="F7469" s="69">
        <v>1881</v>
      </c>
      <c r="G7469" s="69" t="s">
        <v>1939</v>
      </c>
    </row>
    <row r="7470" spans="1:19" ht="14.4">
      <c r="A7470" s="27" t="str">
        <f>VLOOKUP(C7470,'user list'!A:B,2,0)</f>
        <v>DOE</v>
      </c>
      <c r="B7470" s="172">
        <v>45813.56113425926</v>
      </c>
      <c r="C7470" s="69" t="s">
        <v>212</v>
      </c>
      <c r="D7470" s="69" t="s">
        <v>1937</v>
      </c>
      <c r="E7470" s="69" t="s">
        <v>1207</v>
      </c>
      <c r="F7470" s="69">
        <v>1895</v>
      </c>
      <c r="G7470" s="69" t="s">
        <v>1939</v>
      </c>
    </row>
    <row r="7471" spans="1:19" ht="14.4">
      <c r="A7471" s="27" t="str">
        <f>VLOOKUP(C7471,'user list'!A:B,2,0)</f>
        <v>CVD</v>
      </c>
      <c r="B7471" s="172">
        <v>45813.561296296299</v>
      </c>
      <c r="C7471" s="69" t="s">
        <v>208</v>
      </c>
      <c r="D7471" s="69" t="s">
        <v>1937</v>
      </c>
      <c r="E7471" s="69" t="s">
        <v>2556</v>
      </c>
      <c r="F7471" s="69">
        <v>1916</v>
      </c>
      <c r="G7471" s="69" t="s">
        <v>2441</v>
      </c>
    </row>
    <row r="7472" spans="1:19" ht="14.4">
      <c r="A7472" s="27" t="str">
        <f>VLOOKUP(C7472,'user list'!A:B,2,0)</f>
        <v>DOE</v>
      </c>
      <c r="B7472" s="172">
        <v>45813.561307870368</v>
      </c>
      <c r="C7472" s="69" t="s">
        <v>212</v>
      </c>
      <c r="D7472" s="69" t="s">
        <v>1937</v>
      </c>
      <c r="E7472" s="69" t="s">
        <v>2554</v>
      </c>
      <c r="F7472" s="69">
        <v>1913</v>
      </c>
      <c r="G7472" s="69" t="s">
        <v>1939</v>
      </c>
    </row>
    <row r="7473" spans="1:16" ht="14.4">
      <c r="A7473" s="27" t="str">
        <f>VLOOKUP(C7473,'user list'!A:B,2,0)</f>
        <v>PDAD</v>
      </c>
      <c r="B7473" s="172">
        <v>45813.561354166668</v>
      </c>
      <c r="C7473" s="69" t="s">
        <v>257</v>
      </c>
      <c r="D7473" s="69" t="s">
        <v>1937</v>
      </c>
      <c r="E7473" s="69" t="s">
        <v>2534</v>
      </c>
      <c r="F7473" s="69">
        <v>1881</v>
      </c>
      <c r="G7473" s="69" t="s">
        <v>1939</v>
      </c>
    </row>
    <row r="7474" spans="1:16" ht="14.4">
      <c r="A7474" s="27" t="str">
        <f>VLOOKUP(C7474,'user list'!A:B,2,0)</f>
        <v>CAD</v>
      </c>
      <c r="B7474" s="172">
        <v>45813.561435185184</v>
      </c>
      <c r="C7474" s="69" t="s">
        <v>196</v>
      </c>
      <c r="D7474" s="69" t="s">
        <v>1937</v>
      </c>
      <c r="E7474" s="69" t="s">
        <v>2556</v>
      </c>
      <c r="F7474" s="69">
        <v>1916</v>
      </c>
      <c r="G7474" s="69" t="s">
        <v>1939</v>
      </c>
    </row>
    <row r="7475" spans="1:16" ht="14.4">
      <c r="A7475" s="27" t="str">
        <f>VLOOKUP(C7475,'user list'!A:B,2,0)</f>
        <v>CVD</v>
      </c>
      <c r="B7475" s="172">
        <v>45813.562581018516</v>
      </c>
      <c r="C7475" s="69" t="s">
        <v>208</v>
      </c>
      <c r="D7475" s="69" t="s">
        <v>1937</v>
      </c>
      <c r="E7475" s="69" t="s">
        <v>2542</v>
      </c>
      <c r="F7475" s="69">
        <v>1896</v>
      </c>
      <c r="G7475" s="69" t="s">
        <v>1939</v>
      </c>
    </row>
    <row r="7476" spans="1:16" ht="14.4">
      <c r="A7476" s="27" t="str">
        <f>VLOOKUP(C7476,'user list'!A:B,2,0)</f>
        <v>OCM</v>
      </c>
      <c r="B7476" s="172">
        <v>45813.564050925925</v>
      </c>
      <c r="C7476" s="69" t="s">
        <v>231</v>
      </c>
      <c r="D7476" s="69" t="s">
        <v>1937</v>
      </c>
      <c r="E7476" s="69" t="s">
        <v>2002</v>
      </c>
      <c r="F7476" s="69">
        <v>1935</v>
      </c>
      <c r="G7476" s="69" t="s">
        <v>1947</v>
      </c>
    </row>
    <row r="7477" spans="1:16" ht="14.4">
      <c r="A7477" s="27" t="str">
        <f>VLOOKUP(C7477,'user list'!A:B,2,0)</f>
        <v>OCM</v>
      </c>
      <c r="B7477" s="172">
        <v>45813.564050925925</v>
      </c>
      <c r="C7477" s="69" t="s">
        <v>231</v>
      </c>
      <c r="D7477" s="69" t="s">
        <v>1937</v>
      </c>
      <c r="E7477" s="69" t="s">
        <v>2002</v>
      </c>
      <c r="F7477" s="69">
        <v>1935</v>
      </c>
      <c r="G7477" s="69" t="s">
        <v>1948</v>
      </c>
    </row>
    <row r="7478" spans="1:16" ht="14.4">
      <c r="A7478" s="27" t="str">
        <f>VLOOKUP(C7478,'user list'!A:B,2,0)</f>
        <v>Admin</v>
      </c>
      <c r="B7478" s="172">
        <v>45813.564062500001</v>
      </c>
      <c r="C7478" s="69" t="s">
        <v>186</v>
      </c>
      <c r="D7478" s="69" t="s">
        <v>1937</v>
      </c>
      <c r="E7478" s="69" t="s">
        <v>2002</v>
      </c>
      <c r="F7478" s="69">
        <v>1935</v>
      </c>
      <c r="G7478" s="69" t="s">
        <v>1948</v>
      </c>
    </row>
    <row r="7479" spans="1:16" ht="14.4">
      <c r="A7479" s="27" t="str">
        <f>VLOOKUP(C7479,'user list'!A:B,2,0)</f>
        <v>Admin</v>
      </c>
      <c r="B7479" s="172">
        <v>45813.566354166665</v>
      </c>
      <c r="C7479" s="69" t="s">
        <v>186</v>
      </c>
      <c r="D7479" s="69" t="s">
        <v>1937</v>
      </c>
      <c r="E7479" s="69" t="s">
        <v>2576</v>
      </c>
      <c r="F7479" s="69">
        <v>1945</v>
      </c>
      <c r="G7479" s="69" t="s">
        <v>1939</v>
      </c>
    </row>
    <row r="7480" spans="1:16" ht="14.4">
      <c r="A7480" s="27" t="str">
        <f>VLOOKUP(C7480,'user list'!A:B,2,0)</f>
        <v>CHD</v>
      </c>
      <c r="B7480" s="172">
        <v>45813.567476851851</v>
      </c>
      <c r="C7480" s="69" t="s">
        <v>203</v>
      </c>
      <c r="D7480" s="69" t="s">
        <v>1937</v>
      </c>
      <c r="E7480" s="69" t="s">
        <v>2556</v>
      </c>
      <c r="F7480" s="69">
        <v>1916</v>
      </c>
      <c r="G7480" s="69" t="s">
        <v>1939</v>
      </c>
    </row>
    <row r="7481" spans="1:16" ht="14.4">
      <c r="A7481" s="27" t="str">
        <f>VLOOKUP(C7481,'user list'!A:B,2,0)</f>
        <v>CHD</v>
      </c>
      <c r="B7481" s="172">
        <v>45813.567893518521</v>
      </c>
      <c r="C7481" s="69" t="s">
        <v>203</v>
      </c>
      <c r="D7481" s="69" t="s">
        <v>1937</v>
      </c>
      <c r="E7481" s="69" t="s">
        <v>2556</v>
      </c>
      <c r="F7481" s="69">
        <v>1916</v>
      </c>
      <c r="G7481" s="69" t="s">
        <v>1947</v>
      </c>
    </row>
    <row r="7482" spans="1:16" ht="14.4">
      <c r="A7482" s="27" t="str">
        <f>VLOOKUP(C7482,'user list'!A:B,2,0)</f>
        <v>CHD</v>
      </c>
      <c r="B7482" s="172">
        <v>45813.567893518521</v>
      </c>
      <c r="C7482" s="69" t="s">
        <v>203</v>
      </c>
      <c r="D7482" s="69" t="s">
        <v>1937</v>
      </c>
      <c r="E7482" s="69" t="s">
        <v>2556</v>
      </c>
      <c r="F7482" s="69">
        <v>1916</v>
      </c>
      <c r="G7482" s="69" t="s">
        <v>1948</v>
      </c>
    </row>
    <row r="7483" spans="1:16" ht="14.4">
      <c r="A7483" s="27" t="str">
        <f>VLOOKUP(C7483,'user list'!A:B,2,0)</f>
        <v>CHD</v>
      </c>
      <c r="B7483" s="172">
        <v>45813.567893518521</v>
      </c>
      <c r="C7483" s="69" t="s">
        <v>203</v>
      </c>
      <c r="D7483" s="69" t="s">
        <v>1937</v>
      </c>
      <c r="E7483" s="69" t="s">
        <v>2556</v>
      </c>
      <c r="F7483" s="69">
        <v>1916</v>
      </c>
      <c r="G7483" s="69" t="s">
        <v>1939</v>
      </c>
    </row>
    <row r="7484" spans="1:16" ht="14.4">
      <c r="A7484" s="27" t="str">
        <f>VLOOKUP(C7484,'user list'!A:B,2,0)</f>
        <v>Admin</v>
      </c>
      <c r="B7484" s="172">
        <v>45813.567893518521</v>
      </c>
      <c r="C7484" s="69" t="s">
        <v>186</v>
      </c>
      <c r="D7484" s="69" t="s">
        <v>1937</v>
      </c>
      <c r="E7484" s="69" t="s">
        <v>2556</v>
      </c>
      <c r="F7484" s="69">
        <v>1916</v>
      </c>
      <c r="G7484" s="69" t="s">
        <v>1948</v>
      </c>
    </row>
    <row r="7485" spans="1:16" ht="14.4">
      <c r="A7485" s="27" t="str">
        <f>VLOOKUP(C7485,'user list'!A:B,2,0)</f>
        <v>CHD</v>
      </c>
      <c r="B7485" s="172">
        <v>45813.567986111113</v>
      </c>
      <c r="C7485" s="69" t="s">
        <v>203</v>
      </c>
      <c r="D7485" s="69" t="s">
        <v>1937</v>
      </c>
      <c r="E7485" s="69" t="s">
        <v>2463</v>
      </c>
      <c r="F7485" s="69">
        <v>1760</v>
      </c>
      <c r="G7485" s="69" t="s">
        <v>1939</v>
      </c>
      <c r="O7485" s="73"/>
      <c r="P7485" s="73"/>
    </row>
    <row r="7486" spans="1:16" ht="14.4">
      <c r="A7486" s="27" t="str">
        <f>VLOOKUP(C7486,'user list'!A:B,2,0)</f>
        <v>CHD</v>
      </c>
      <c r="B7486" s="172">
        <v>45813.568032407406</v>
      </c>
      <c r="C7486" s="69" t="s">
        <v>203</v>
      </c>
      <c r="D7486" s="69" t="s">
        <v>1937</v>
      </c>
      <c r="E7486" s="69" t="s">
        <v>2483</v>
      </c>
      <c r="F7486" s="69">
        <v>1805</v>
      </c>
      <c r="G7486" s="69" t="s">
        <v>1939</v>
      </c>
    </row>
    <row r="7487" spans="1:16" ht="14.4">
      <c r="A7487" s="27" t="str">
        <f>VLOOKUP(C7487,'user list'!A:B,2,0)</f>
        <v>CHD</v>
      </c>
      <c r="B7487" s="172">
        <v>45813.568888888891</v>
      </c>
      <c r="C7487" s="69" t="s">
        <v>203</v>
      </c>
      <c r="D7487" s="69" t="s">
        <v>1937</v>
      </c>
      <c r="E7487" s="69" t="s">
        <v>2483</v>
      </c>
      <c r="F7487" s="69">
        <v>1805</v>
      </c>
      <c r="G7487" s="69" t="s">
        <v>1947</v>
      </c>
    </row>
    <row r="7488" spans="1:16" ht="14.4">
      <c r="A7488" s="27" t="str">
        <f>VLOOKUP(C7488,'user list'!A:B,2,0)</f>
        <v>CHD</v>
      </c>
      <c r="B7488" s="172">
        <v>45813.568888888891</v>
      </c>
      <c r="C7488" s="69" t="s">
        <v>203</v>
      </c>
      <c r="D7488" s="69" t="s">
        <v>1937</v>
      </c>
      <c r="E7488" s="69" t="s">
        <v>2483</v>
      </c>
      <c r="F7488" s="69">
        <v>1805</v>
      </c>
      <c r="G7488" s="69" t="s">
        <v>1948</v>
      </c>
    </row>
    <row r="7489" spans="1:19" ht="14.4">
      <c r="A7489" s="27" t="str">
        <f>VLOOKUP(C7489,'user list'!A:B,2,0)</f>
        <v>CHD</v>
      </c>
      <c r="B7489" s="172">
        <v>45813.568888888891</v>
      </c>
      <c r="C7489" s="69" t="s">
        <v>203</v>
      </c>
      <c r="D7489" s="69" t="s">
        <v>1937</v>
      </c>
      <c r="E7489" s="69" t="s">
        <v>2483</v>
      </c>
      <c r="F7489" s="69">
        <v>1805</v>
      </c>
      <c r="G7489" s="69" t="s">
        <v>1939</v>
      </c>
    </row>
    <row r="7490" spans="1:19" ht="14.4">
      <c r="A7490" s="27" t="str">
        <f>VLOOKUP(C7490,'user list'!A:B,2,0)</f>
        <v>Admin</v>
      </c>
      <c r="B7490" s="172">
        <v>45813.568888888891</v>
      </c>
      <c r="C7490" s="69" t="s">
        <v>186</v>
      </c>
      <c r="D7490" s="69" t="s">
        <v>1937</v>
      </c>
      <c r="E7490" s="69" t="s">
        <v>2483</v>
      </c>
      <c r="F7490" s="69">
        <v>1805</v>
      </c>
      <c r="G7490" s="69" t="s">
        <v>1948</v>
      </c>
    </row>
    <row r="7491" spans="1:19" ht="14.4">
      <c r="A7491" s="27" t="str">
        <f>VLOOKUP(C7491,'user list'!A:B,2,0)</f>
        <v>Admin</v>
      </c>
      <c r="B7491" s="172">
        <v>45813.568888888891</v>
      </c>
      <c r="C7491" s="69" t="s">
        <v>186</v>
      </c>
      <c r="D7491" s="69" t="s">
        <v>1937</v>
      </c>
      <c r="E7491" s="69" t="s">
        <v>2483</v>
      </c>
      <c r="F7491" s="69">
        <v>1805</v>
      </c>
      <c r="G7491" s="69" t="s">
        <v>1947</v>
      </c>
      <c r="R7491" s="73"/>
      <c r="S7491" s="73"/>
    </row>
    <row r="7492" spans="1:19" ht="14.4">
      <c r="A7492" s="27" t="str">
        <f>VLOOKUP(C7492,'user list'!A:B,2,0)</f>
        <v>Admin</v>
      </c>
      <c r="B7492" s="172">
        <v>45813.56890046296</v>
      </c>
      <c r="C7492" s="69" t="s">
        <v>186</v>
      </c>
      <c r="D7492" s="69" t="s">
        <v>1937</v>
      </c>
      <c r="E7492" s="69" t="s">
        <v>2483</v>
      </c>
      <c r="F7492" s="69">
        <v>1805</v>
      </c>
      <c r="G7492" s="69" t="s">
        <v>1948</v>
      </c>
    </row>
    <row r="7493" spans="1:19" ht="14.4">
      <c r="A7493" s="27" t="str">
        <f>VLOOKUP(C7493,'user list'!A:B,2,0)</f>
        <v>CHD</v>
      </c>
      <c r="B7493" s="172">
        <v>45813.568958333337</v>
      </c>
      <c r="C7493" s="69" t="s">
        <v>203</v>
      </c>
      <c r="D7493" s="69" t="s">
        <v>1937</v>
      </c>
      <c r="E7493" s="69" t="s">
        <v>2483</v>
      </c>
      <c r="F7493" s="69">
        <v>1805</v>
      </c>
      <c r="G7493" s="69" t="s">
        <v>1949</v>
      </c>
    </row>
    <row r="7494" spans="1:19" ht="14.4">
      <c r="A7494" s="27" t="str">
        <f>VLOOKUP(C7494,'user list'!A:B,2,0)</f>
        <v>ITDD</v>
      </c>
      <c r="B7494" s="172">
        <v>45813.57</v>
      </c>
      <c r="C7494" s="69" t="s">
        <v>219</v>
      </c>
      <c r="D7494" s="69" t="s">
        <v>1937</v>
      </c>
      <c r="E7494" s="69" t="s">
        <v>1974</v>
      </c>
      <c r="F7494" s="69">
        <v>1830</v>
      </c>
      <c r="G7494" s="69" t="s">
        <v>1939</v>
      </c>
    </row>
    <row r="7495" spans="1:19" ht="14.4">
      <c r="A7495" s="27" t="str">
        <f>VLOOKUP(C7495,'user list'!A:B,2,0)</f>
        <v>QCYDO</v>
      </c>
      <c r="B7495" s="172">
        <v>45813.574733796297</v>
      </c>
      <c r="C7495" s="69" t="s">
        <v>270</v>
      </c>
      <c r="D7495" s="69" t="s">
        <v>1937</v>
      </c>
      <c r="E7495" s="69" t="s">
        <v>2556</v>
      </c>
      <c r="F7495" s="69">
        <v>1916</v>
      </c>
      <c r="G7495" s="69" t="s">
        <v>1939</v>
      </c>
    </row>
    <row r="7496" spans="1:19" ht="14.4">
      <c r="A7496" s="27" t="str">
        <f>VLOOKUP(C7496,'user list'!A:B,2,0)</f>
        <v>QCYDO</v>
      </c>
      <c r="B7496" s="172">
        <v>45813.575300925928</v>
      </c>
      <c r="C7496" s="69" t="s">
        <v>270</v>
      </c>
      <c r="D7496" s="69" t="s">
        <v>1937</v>
      </c>
      <c r="E7496" s="69" t="s">
        <v>2556</v>
      </c>
      <c r="F7496" s="69">
        <v>1916</v>
      </c>
      <c r="G7496" s="69" t="s">
        <v>1947</v>
      </c>
    </row>
    <row r="7497" spans="1:19" ht="14.4">
      <c r="A7497" s="27" t="str">
        <f>VLOOKUP(C7497,'user list'!A:B,2,0)</f>
        <v>QCYDO</v>
      </c>
      <c r="B7497" s="172">
        <v>45813.575300925928</v>
      </c>
      <c r="C7497" s="69" t="s">
        <v>270</v>
      </c>
      <c r="D7497" s="69" t="s">
        <v>1937</v>
      </c>
      <c r="E7497" s="69" t="s">
        <v>2556</v>
      </c>
      <c r="F7497" s="69">
        <v>1916</v>
      </c>
      <c r="G7497" s="69" t="s">
        <v>1948</v>
      </c>
    </row>
    <row r="7498" spans="1:19" ht="14.4">
      <c r="A7498" s="27" t="str">
        <f>VLOOKUP(C7498,'user list'!A:B,2,0)</f>
        <v>QCYDO</v>
      </c>
      <c r="B7498" s="172">
        <v>45813.575300925928</v>
      </c>
      <c r="C7498" s="69" t="s">
        <v>270</v>
      </c>
      <c r="D7498" s="69" t="s">
        <v>1937</v>
      </c>
      <c r="E7498" s="69" t="s">
        <v>2556</v>
      </c>
      <c r="F7498" s="69">
        <v>1916</v>
      </c>
      <c r="G7498" s="69" t="s">
        <v>1939</v>
      </c>
    </row>
    <row r="7499" spans="1:19" ht="14.4">
      <c r="A7499" s="27" t="str">
        <f>VLOOKUP(C7499,'user list'!A:B,2,0)</f>
        <v>Admin</v>
      </c>
      <c r="B7499" s="172">
        <v>45813.575300925928</v>
      </c>
      <c r="C7499" s="69" t="s">
        <v>186</v>
      </c>
      <c r="D7499" s="69" t="s">
        <v>1937</v>
      </c>
      <c r="E7499" s="69" t="s">
        <v>2556</v>
      </c>
      <c r="F7499" s="69">
        <v>1916</v>
      </c>
      <c r="G7499" s="69" t="s">
        <v>1948</v>
      </c>
    </row>
    <row r="7500" spans="1:19" ht="14.4">
      <c r="A7500" s="27" t="str">
        <f>VLOOKUP(C7500,'user list'!A:B,2,0)</f>
        <v>CVD</v>
      </c>
      <c r="B7500" s="172">
        <v>45813.576145833336</v>
      </c>
      <c r="C7500" s="69" t="s">
        <v>208</v>
      </c>
      <c r="D7500" s="69" t="s">
        <v>1937</v>
      </c>
      <c r="E7500" s="69" t="s">
        <v>2534</v>
      </c>
      <c r="F7500" s="69">
        <v>1881</v>
      </c>
      <c r="G7500" s="69" t="s">
        <v>1939</v>
      </c>
    </row>
    <row r="7501" spans="1:19" ht="14.4">
      <c r="A7501" s="27" t="str">
        <f>VLOOKUP(C7501,'user list'!A:B,2,0)</f>
        <v>CVD</v>
      </c>
      <c r="B7501" s="172">
        <v>45813.576215277775</v>
      </c>
      <c r="C7501" s="69" t="s">
        <v>208</v>
      </c>
      <c r="D7501" s="69" t="s">
        <v>1937</v>
      </c>
      <c r="E7501" s="69" t="s">
        <v>2542</v>
      </c>
      <c r="F7501" s="69">
        <v>1896</v>
      </c>
      <c r="G7501" s="69" t="s">
        <v>1939</v>
      </c>
    </row>
    <row r="7502" spans="1:19" ht="14.4">
      <c r="A7502" s="27" t="str">
        <f>VLOOKUP(C7502,'user list'!A:B,2,0)</f>
        <v>CPDD</v>
      </c>
      <c r="B7502" s="172">
        <v>45813.578263888892</v>
      </c>
      <c r="C7502" s="69" t="s">
        <v>205</v>
      </c>
      <c r="D7502" s="69" t="s">
        <v>1937</v>
      </c>
      <c r="E7502" s="69" t="s">
        <v>2577</v>
      </c>
      <c r="F7502" s="69">
        <v>1946</v>
      </c>
      <c r="G7502" s="69" t="s">
        <v>2440</v>
      </c>
    </row>
    <row r="7503" spans="1:19" ht="14.4">
      <c r="A7503" s="27" t="str">
        <f>VLOOKUP(C7503,'user list'!A:B,2,0)</f>
        <v>Admin</v>
      </c>
      <c r="B7503" s="172">
        <v>45813.578263888892</v>
      </c>
      <c r="C7503" s="69" t="s">
        <v>186</v>
      </c>
      <c r="D7503" s="69" t="s">
        <v>1937</v>
      </c>
      <c r="E7503" s="69" t="s">
        <v>2577</v>
      </c>
      <c r="F7503" s="69">
        <v>1946</v>
      </c>
      <c r="G7503" s="69" t="s">
        <v>1948</v>
      </c>
    </row>
    <row r="7504" spans="1:19" ht="14.4">
      <c r="A7504" s="27" t="str">
        <f>VLOOKUP(C7504,'user list'!A:B,2,0)</f>
        <v>Admin</v>
      </c>
      <c r="B7504" s="172">
        <v>45813.578263888892</v>
      </c>
      <c r="C7504" s="69" t="s">
        <v>186</v>
      </c>
      <c r="D7504" s="69" t="s">
        <v>1937</v>
      </c>
      <c r="E7504" s="69" t="s">
        <v>2577</v>
      </c>
      <c r="F7504" s="69">
        <v>1946</v>
      </c>
      <c r="G7504" s="69" t="s">
        <v>1948</v>
      </c>
    </row>
    <row r="7505" spans="1:16" ht="14.4">
      <c r="A7505" s="27" t="str">
        <f>VLOOKUP(C7505,'user list'!A:B,2,0)</f>
        <v>Admin</v>
      </c>
      <c r="B7505" s="172">
        <v>45813.578275462962</v>
      </c>
      <c r="C7505" s="69" t="s">
        <v>186</v>
      </c>
      <c r="D7505" s="69" t="s">
        <v>1937</v>
      </c>
      <c r="E7505" s="69" t="s">
        <v>2577</v>
      </c>
      <c r="F7505" s="69">
        <v>1946</v>
      </c>
      <c r="G7505" s="69" t="s">
        <v>1947</v>
      </c>
    </row>
    <row r="7506" spans="1:16" ht="14.4">
      <c r="A7506" s="27" t="str">
        <f>VLOOKUP(C7506,'user list'!A:B,2,0)</f>
        <v>CPDD</v>
      </c>
      <c r="B7506" s="172">
        <v>45813.578368055554</v>
      </c>
      <c r="C7506" s="69" t="s">
        <v>205</v>
      </c>
      <c r="D7506" s="69" t="s">
        <v>1937</v>
      </c>
      <c r="E7506" s="69" t="s">
        <v>2556</v>
      </c>
      <c r="F7506" s="69">
        <v>1916</v>
      </c>
      <c r="G7506" s="69" t="s">
        <v>1939</v>
      </c>
    </row>
    <row r="7507" spans="1:16" ht="14.4">
      <c r="A7507" s="27" t="str">
        <f>VLOOKUP(C7507,'user list'!A:B,2,0)</f>
        <v>SSDD</v>
      </c>
      <c r="B7507" s="172">
        <v>45813.578449074077</v>
      </c>
      <c r="C7507" s="69" t="s">
        <v>273</v>
      </c>
      <c r="D7507" s="69" t="s">
        <v>1937</v>
      </c>
      <c r="E7507" s="69" t="s">
        <v>2577</v>
      </c>
      <c r="F7507" s="69">
        <v>1946</v>
      </c>
      <c r="G7507" s="69" t="s">
        <v>1939</v>
      </c>
    </row>
    <row r="7508" spans="1:16" ht="14.4">
      <c r="A7508" s="27" t="str">
        <f>VLOOKUP(C7508,'user list'!A:B,2,0)</f>
        <v>CPDD</v>
      </c>
      <c r="B7508" s="172">
        <v>45813.578773148147</v>
      </c>
      <c r="C7508" s="69" t="s">
        <v>205</v>
      </c>
      <c r="D7508" s="69" t="s">
        <v>1937</v>
      </c>
      <c r="E7508" s="69" t="s">
        <v>2556</v>
      </c>
      <c r="F7508" s="69">
        <v>1916</v>
      </c>
      <c r="G7508" s="69" t="s">
        <v>1947</v>
      </c>
    </row>
    <row r="7509" spans="1:16" ht="14.4">
      <c r="A7509" s="27" t="str">
        <f>VLOOKUP(C7509,'user list'!A:B,2,0)</f>
        <v>CPDD</v>
      </c>
      <c r="B7509" s="172">
        <v>45813.578773148147</v>
      </c>
      <c r="C7509" s="69" t="s">
        <v>205</v>
      </c>
      <c r="D7509" s="69" t="s">
        <v>1937</v>
      </c>
      <c r="E7509" s="69" t="s">
        <v>2556</v>
      </c>
      <c r="F7509" s="69">
        <v>1916</v>
      </c>
      <c r="G7509" s="69" t="s">
        <v>1948</v>
      </c>
    </row>
    <row r="7510" spans="1:16" ht="14.4">
      <c r="A7510" s="27" t="str">
        <f>VLOOKUP(C7510,'user list'!A:B,2,0)</f>
        <v>CPDD</v>
      </c>
      <c r="B7510" s="172">
        <v>45813.578773148147</v>
      </c>
      <c r="C7510" s="69" t="s">
        <v>205</v>
      </c>
      <c r="D7510" s="69" t="s">
        <v>1937</v>
      </c>
      <c r="E7510" s="69" t="s">
        <v>2556</v>
      </c>
      <c r="F7510" s="69">
        <v>1916</v>
      </c>
      <c r="G7510" s="69" t="s">
        <v>1939</v>
      </c>
    </row>
    <row r="7511" spans="1:16" ht="14.4">
      <c r="A7511" s="27" t="str">
        <f>VLOOKUP(C7511,'user list'!A:B,2,0)</f>
        <v>Admin</v>
      </c>
      <c r="B7511" s="172">
        <v>45813.578773148147</v>
      </c>
      <c r="C7511" s="69" t="s">
        <v>186</v>
      </c>
      <c r="D7511" s="69" t="s">
        <v>1937</v>
      </c>
      <c r="E7511" s="69" t="s">
        <v>2556</v>
      </c>
      <c r="F7511" s="69">
        <v>1916</v>
      </c>
      <c r="G7511" s="69" t="s">
        <v>1948</v>
      </c>
    </row>
    <row r="7512" spans="1:16" ht="14.4">
      <c r="A7512" s="27" t="str">
        <f>VLOOKUP(C7512,'user list'!A:B,2,0)</f>
        <v>SSDD</v>
      </c>
      <c r="B7512" s="172">
        <v>45813.578888888886</v>
      </c>
      <c r="C7512" s="69" t="s">
        <v>273</v>
      </c>
      <c r="D7512" s="69" t="s">
        <v>1937</v>
      </c>
      <c r="E7512" s="69" t="s">
        <v>2577</v>
      </c>
      <c r="F7512" s="69">
        <v>1946</v>
      </c>
      <c r="G7512" s="69" t="s">
        <v>1947</v>
      </c>
    </row>
    <row r="7513" spans="1:16" ht="14.4">
      <c r="A7513" s="27" t="str">
        <f>VLOOKUP(C7513,'user list'!A:B,2,0)</f>
        <v>SSDD</v>
      </c>
      <c r="B7513" s="172">
        <v>45813.578888888886</v>
      </c>
      <c r="C7513" s="69" t="s">
        <v>273</v>
      </c>
      <c r="D7513" s="69" t="s">
        <v>1937</v>
      </c>
      <c r="E7513" s="69" t="s">
        <v>2577</v>
      </c>
      <c r="F7513" s="69">
        <v>1946</v>
      </c>
      <c r="G7513" s="69" t="s">
        <v>1948</v>
      </c>
    </row>
    <row r="7514" spans="1:16" ht="14.4">
      <c r="A7514" s="27" t="str">
        <f>VLOOKUP(C7514,'user list'!A:B,2,0)</f>
        <v>SSDD</v>
      </c>
      <c r="B7514" s="172">
        <v>45813.578888888886</v>
      </c>
      <c r="C7514" s="69" t="s">
        <v>273</v>
      </c>
      <c r="D7514" s="69" t="s">
        <v>1937</v>
      </c>
      <c r="E7514" s="69" t="s">
        <v>2577</v>
      </c>
      <c r="F7514" s="69">
        <v>1946</v>
      </c>
      <c r="G7514" s="69" t="s">
        <v>1939</v>
      </c>
    </row>
    <row r="7515" spans="1:16" ht="14.4">
      <c r="A7515" s="27" t="str">
        <f>VLOOKUP(C7515,'user list'!A:B,2,0)</f>
        <v>Admin</v>
      </c>
      <c r="B7515" s="172">
        <v>45813.578888888886</v>
      </c>
      <c r="C7515" s="69" t="s">
        <v>186</v>
      </c>
      <c r="D7515" s="69" t="s">
        <v>1937</v>
      </c>
      <c r="E7515" s="69" t="s">
        <v>2577</v>
      </c>
      <c r="F7515" s="69">
        <v>1946</v>
      </c>
      <c r="G7515" s="69" t="s">
        <v>1948</v>
      </c>
    </row>
    <row r="7516" spans="1:16" ht="14.4">
      <c r="A7516" s="27" t="str">
        <f>VLOOKUP(C7516,'user list'!A:B,2,0)</f>
        <v>SSDD</v>
      </c>
      <c r="B7516" s="172">
        <v>45813.578981481478</v>
      </c>
      <c r="C7516" s="69" t="s">
        <v>273</v>
      </c>
      <c r="D7516" s="69" t="s">
        <v>1937</v>
      </c>
      <c r="E7516" s="69" t="s">
        <v>2577</v>
      </c>
      <c r="F7516" s="69">
        <v>1946</v>
      </c>
      <c r="G7516" s="69" t="s">
        <v>1949</v>
      </c>
    </row>
    <row r="7517" spans="1:16" ht="14.4">
      <c r="A7517" s="27" t="str">
        <f>VLOOKUP(C7517,'user list'!A:B,2,0)</f>
        <v>CPDD</v>
      </c>
      <c r="B7517" s="172">
        <v>45813.57916666667</v>
      </c>
      <c r="C7517" s="69" t="s">
        <v>205</v>
      </c>
      <c r="D7517" s="69" t="s">
        <v>1937</v>
      </c>
      <c r="E7517" s="69" t="s">
        <v>2567</v>
      </c>
      <c r="F7517" s="69">
        <v>1931</v>
      </c>
      <c r="G7517" s="69" t="s">
        <v>1939</v>
      </c>
    </row>
    <row r="7518" spans="1:16" ht="14.4">
      <c r="A7518" s="27" t="str">
        <f>VLOOKUP(C7518,'user list'!A:B,2,0)</f>
        <v>CPDD</v>
      </c>
      <c r="B7518" s="172">
        <v>45813.579224537039</v>
      </c>
      <c r="C7518" s="69" t="s">
        <v>205</v>
      </c>
      <c r="D7518" s="69" t="s">
        <v>1937</v>
      </c>
      <c r="E7518" s="69" t="s">
        <v>2556</v>
      </c>
      <c r="F7518" s="69">
        <v>1916</v>
      </c>
      <c r="G7518" s="69" t="s">
        <v>1939</v>
      </c>
    </row>
    <row r="7519" spans="1:16" ht="14.4">
      <c r="A7519" s="27" t="str">
        <f>VLOOKUP(C7519,'user list'!A:B,2,0)</f>
        <v>CPDD</v>
      </c>
      <c r="B7519" s="172">
        <v>45813.579236111109</v>
      </c>
      <c r="C7519" s="69" t="s">
        <v>205</v>
      </c>
      <c r="D7519" s="69" t="s">
        <v>1937</v>
      </c>
      <c r="E7519" s="69" t="s">
        <v>2541</v>
      </c>
      <c r="F7519" s="69">
        <v>1891</v>
      </c>
      <c r="G7519" s="69" t="s">
        <v>1939</v>
      </c>
      <c r="O7519" s="73"/>
      <c r="P7519" s="73"/>
    </row>
    <row r="7520" spans="1:16" ht="14.4">
      <c r="A7520" s="27" t="str">
        <f>VLOOKUP(C7520,'user list'!A:B,2,0)</f>
        <v>CPDD</v>
      </c>
      <c r="B7520" s="172">
        <v>45813.579594907409</v>
      </c>
      <c r="C7520" s="69" t="s">
        <v>205</v>
      </c>
      <c r="D7520" s="69" t="s">
        <v>1937</v>
      </c>
      <c r="E7520" s="69" t="s">
        <v>2567</v>
      </c>
      <c r="F7520" s="69">
        <v>1931</v>
      </c>
      <c r="G7520" s="69" t="s">
        <v>1947</v>
      </c>
    </row>
    <row r="7521" spans="1:7" ht="14.4">
      <c r="A7521" s="27" t="str">
        <f>VLOOKUP(C7521,'user list'!A:B,2,0)</f>
        <v>CPDD</v>
      </c>
      <c r="B7521" s="172">
        <v>45813.579594907409</v>
      </c>
      <c r="C7521" s="69" t="s">
        <v>205</v>
      </c>
      <c r="D7521" s="69" t="s">
        <v>1937</v>
      </c>
      <c r="E7521" s="69" t="s">
        <v>2567</v>
      </c>
      <c r="F7521" s="69">
        <v>1931</v>
      </c>
      <c r="G7521" s="69" t="s">
        <v>1948</v>
      </c>
    </row>
    <row r="7522" spans="1:7" ht="14.4">
      <c r="A7522" s="27" t="str">
        <f>VLOOKUP(C7522,'user list'!A:B,2,0)</f>
        <v>CPDD</v>
      </c>
      <c r="B7522" s="172">
        <v>45813.579594907409</v>
      </c>
      <c r="C7522" s="69" t="s">
        <v>205</v>
      </c>
      <c r="D7522" s="69" t="s">
        <v>1937</v>
      </c>
      <c r="E7522" s="69" t="s">
        <v>2567</v>
      </c>
      <c r="F7522" s="69">
        <v>1931</v>
      </c>
      <c r="G7522" s="69" t="s">
        <v>1939</v>
      </c>
    </row>
    <row r="7523" spans="1:7" ht="14.4">
      <c r="A7523" s="27" t="str">
        <f>VLOOKUP(C7523,'user list'!A:B,2,0)</f>
        <v>Admin</v>
      </c>
      <c r="B7523" s="172">
        <v>45813.579594907409</v>
      </c>
      <c r="C7523" s="69" t="s">
        <v>186</v>
      </c>
      <c r="D7523" s="69" t="s">
        <v>1937</v>
      </c>
      <c r="E7523" s="69" t="s">
        <v>2567</v>
      </c>
      <c r="F7523" s="69">
        <v>1931</v>
      </c>
      <c r="G7523" s="69" t="s">
        <v>1948</v>
      </c>
    </row>
    <row r="7524" spans="1:7" ht="14.4">
      <c r="A7524" s="27" t="str">
        <f>VLOOKUP(C7524,'user list'!A:B,2,0)</f>
        <v>CPDD</v>
      </c>
      <c r="B7524" s="172">
        <v>45813.580474537041</v>
      </c>
      <c r="C7524" s="69" t="s">
        <v>205</v>
      </c>
      <c r="D7524" s="69" t="s">
        <v>1937</v>
      </c>
      <c r="E7524" s="69" t="s">
        <v>2567</v>
      </c>
      <c r="F7524" s="69">
        <v>1931</v>
      </c>
      <c r="G7524" s="69" t="s">
        <v>1949</v>
      </c>
    </row>
    <row r="7525" spans="1:7" ht="14.4">
      <c r="A7525" s="27" t="str">
        <f>VLOOKUP(C7525,'user list'!A:B,2,0)</f>
        <v>OCM</v>
      </c>
      <c r="B7525" s="172">
        <v>45813.580937500003</v>
      </c>
      <c r="C7525" s="69" t="s">
        <v>230</v>
      </c>
      <c r="D7525" s="69" t="s">
        <v>1937</v>
      </c>
      <c r="E7525" s="69" t="s">
        <v>1989</v>
      </c>
      <c r="F7525" s="69">
        <v>1947</v>
      </c>
      <c r="G7525" s="69" t="s">
        <v>2440</v>
      </c>
    </row>
    <row r="7526" spans="1:7" ht="14.4">
      <c r="A7526" s="27" t="str">
        <f>VLOOKUP(C7526,'user list'!A:B,2,0)</f>
        <v>Admin</v>
      </c>
      <c r="B7526" s="172">
        <v>45813.580937500003</v>
      </c>
      <c r="C7526" s="69" t="s">
        <v>186</v>
      </c>
      <c r="D7526" s="69" t="s">
        <v>1937</v>
      </c>
      <c r="E7526" s="69" t="s">
        <v>1989</v>
      </c>
      <c r="F7526" s="69">
        <v>1947</v>
      </c>
      <c r="G7526" s="69" t="s">
        <v>1948</v>
      </c>
    </row>
    <row r="7527" spans="1:7" ht="14.4">
      <c r="A7527" s="27" t="str">
        <f>VLOOKUP(C7527,'user list'!A:B,2,0)</f>
        <v>Admin</v>
      </c>
      <c r="B7527" s="172">
        <v>45813.580937500003</v>
      </c>
      <c r="C7527" s="69" t="s">
        <v>186</v>
      </c>
      <c r="D7527" s="69" t="s">
        <v>1937</v>
      </c>
      <c r="E7527" s="69" t="s">
        <v>1989</v>
      </c>
      <c r="F7527" s="69">
        <v>1947</v>
      </c>
      <c r="G7527" s="69" t="s">
        <v>1947</v>
      </c>
    </row>
    <row r="7528" spans="1:7" ht="14.4">
      <c r="A7528" s="27" t="str">
        <f>VLOOKUP(C7528,'user list'!A:B,2,0)</f>
        <v>Admin</v>
      </c>
      <c r="B7528" s="172">
        <v>45813.580937500003</v>
      </c>
      <c r="C7528" s="69" t="s">
        <v>186</v>
      </c>
      <c r="D7528" s="69" t="s">
        <v>1937</v>
      </c>
      <c r="E7528" s="69" t="s">
        <v>1989</v>
      </c>
      <c r="F7528" s="69">
        <v>1947</v>
      </c>
      <c r="G7528" s="69" t="s">
        <v>1948</v>
      </c>
    </row>
    <row r="7529" spans="1:7" ht="14.4">
      <c r="A7529" s="27" t="str">
        <f>VLOOKUP(C7529,'user list'!A:B,2,0)</f>
        <v>Admin</v>
      </c>
      <c r="B7529" s="172">
        <v>45813.580937500003</v>
      </c>
      <c r="C7529" s="69" t="s">
        <v>186</v>
      </c>
      <c r="D7529" s="69" t="s">
        <v>1937</v>
      </c>
      <c r="E7529" s="69" t="s">
        <v>1989</v>
      </c>
      <c r="F7529" s="69">
        <v>1947</v>
      </c>
      <c r="G7529" s="69" t="s">
        <v>1948</v>
      </c>
    </row>
    <row r="7530" spans="1:7" ht="14.4">
      <c r="A7530" s="27" t="str">
        <f>VLOOKUP(C7530,'user list'!A:B,2,0)</f>
        <v>CPDD</v>
      </c>
      <c r="B7530" s="172">
        <v>45813.581111111111</v>
      </c>
      <c r="C7530" s="69" t="s">
        <v>205</v>
      </c>
      <c r="D7530" s="69" t="s">
        <v>1937</v>
      </c>
      <c r="E7530" s="69" t="s">
        <v>2541</v>
      </c>
      <c r="F7530" s="69">
        <v>1891</v>
      </c>
      <c r="G7530" s="69" t="s">
        <v>1947</v>
      </c>
    </row>
    <row r="7531" spans="1:7" ht="14.4">
      <c r="A7531" s="27" t="str">
        <f>VLOOKUP(C7531,'user list'!A:B,2,0)</f>
        <v>CPDD</v>
      </c>
      <c r="B7531" s="172">
        <v>45813.581111111111</v>
      </c>
      <c r="C7531" s="69" t="s">
        <v>205</v>
      </c>
      <c r="D7531" s="69" t="s">
        <v>1937</v>
      </c>
      <c r="E7531" s="69" t="s">
        <v>2541</v>
      </c>
      <c r="F7531" s="69">
        <v>1891</v>
      </c>
      <c r="G7531" s="69" t="s">
        <v>1948</v>
      </c>
    </row>
    <row r="7532" spans="1:7" ht="14.4">
      <c r="A7532" s="27" t="str">
        <f>VLOOKUP(C7532,'user list'!A:B,2,0)</f>
        <v>CPDD</v>
      </c>
      <c r="B7532" s="172">
        <v>45813.581111111111</v>
      </c>
      <c r="C7532" s="69" t="s">
        <v>205</v>
      </c>
      <c r="D7532" s="69" t="s">
        <v>1937</v>
      </c>
      <c r="E7532" s="69" t="s">
        <v>2541</v>
      </c>
      <c r="F7532" s="69">
        <v>1891</v>
      </c>
      <c r="G7532" s="69" t="s">
        <v>1939</v>
      </c>
    </row>
    <row r="7533" spans="1:7" ht="14.4">
      <c r="A7533" s="27" t="str">
        <f>VLOOKUP(C7533,'user list'!A:B,2,0)</f>
        <v>Admin</v>
      </c>
      <c r="B7533" s="172">
        <v>45813.581111111111</v>
      </c>
      <c r="C7533" s="69" t="s">
        <v>186</v>
      </c>
      <c r="D7533" s="69" t="s">
        <v>1937</v>
      </c>
      <c r="E7533" s="69" t="s">
        <v>2541</v>
      </c>
      <c r="F7533" s="69">
        <v>1891</v>
      </c>
      <c r="G7533" s="69" t="s">
        <v>1948</v>
      </c>
    </row>
    <row r="7534" spans="1:7" ht="14.4">
      <c r="A7534" s="27" t="str">
        <f>VLOOKUP(C7534,'user list'!A:B,2,0)</f>
        <v>CPDD</v>
      </c>
      <c r="B7534" s="172">
        <v>45813.58116898148</v>
      </c>
      <c r="C7534" s="69" t="s">
        <v>205</v>
      </c>
      <c r="D7534" s="69" t="s">
        <v>1937</v>
      </c>
      <c r="E7534" s="69" t="s">
        <v>2541</v>
      </c>
      <c r="F7534" s="69">
        <v>1891</v>
      </c>
      <c r="G7534" s="69" t="s">
        <v>1949</v>
      </c>
    </row>
    <row r="7535" spans="1:7" ht="14.4">
      <c r="A7535" s="27" t="str">
        <f>VLOOKUP(C7535,'user list'!A:B,2,0)</f>
        <v>SSDD</v>
      </c>
      <c r="B7535" s="172">
        <v>45813.581458333334</v>
      </c>
      <c r="C7535" s="69" t="s">
        <v>273</v>
      </c>
      <c r="D7535" s="69" t="s">
        <v>1937</v>
      </c>
      <c r="E7535" s="69" t="s">
        <v>2577</v>
      </c>
      <c r="F7535" s="69">
        <v>1946</v>
      </c>
      <c r="G7535" s="69" t="s">
        <v>2441</v>
      </c>
    </row>
    <row r="7536" spans="1:7" ht="14.4">
      <c r="A7536" s="27" t="str">
        <f>VLOOKUP(C7536,'user list'!A:B,2,0)</f>
        <v>CPDD</v>
      </c>
      <c r="B7536" s="172">
        <v>45813.581493055557</v>
      </c>
      <c r="C7536" s="69" t="s">
        <v>205</v>
      </c>
      <c r="D7536" s="69" t="s">
        <v>1937</v>
      </c>
      <c r="E7536" s="69" t="s">
        <v>2567</v>
      </c>
      <c r="F7536" s="69">
        <v>1931</v>
      </c>
      <c r="G7536" s="69" t="s">
        <v>1939</v>
      </c>
    </row>
    <row r="7537" spans="1:7" ht="14.4">
      <c r="A7537" s="27" t="str">
        <f>VLOOKUP(C7537,'user list'!A:B,2,0)</f>
        <v>CPDD</v>
      </c>
      <c r="B7537" s="172">
        <v>45813.581620370373</v>
      </c>
      <c r="C7537" s="69" t="s">
        <v>205</v>
      </c>
      <c r="D7537" s="69" t="s">
        <v>1937</v>
      </c>
      <c r="E7537" s="69" t="s">
        <v>1636</v>
      </c>
      <c r="F7537" s="69">
        <v>1883</v>
      </c>
      <c r="G7537" s="69" t="s">
        <v>1939</v>
      </c>
    </row>
    <row r="7538" spans="1:7" ht="14.4">
      <c r="A7538" s="27" t="str">
        <f>VLOOKUP(C7538,'user list'!A:B,2,0)</f>
        <v>CPDD</v>
      </c>
      <c r="B7538" s="172">
        <v>45813.581805555557</v>
      </c>
      <c r="C7538" s="69" t="s">
        <v>205</v>
      </c>
      <c r="D7538" s="69" t="s">
        <v>1937</v>
      </c>
      <c r="E7538" s="69" t="s">
        <v>1636</v>
      </c>
      <c r="F7538" s="69">
        <v>1883</v>
      </c>
      <c r="G7538" s="69" t="s">
        <v>1947</v>
      </c>
    </row>
    <row r="7539" spans="1:7" ht="14.4">
      <c r="A7539" s="27" t="str">
        <f>VLOOKUP(C7539,'user list'!A:B,2,0)</f>
        <v>CPDD</v>
      </c>
      <c r="B7539" s="172">
        <v>45813.581805555557</v>
      </c>
      <c r="C7539" s="69" t="s">
        <v>205</v>
      </c>
      <c r="D7539" s="69" t="s">
        <v>1937</v>
      </c>
      <c r="E7539" s="69" t="s">
        <v>1636</v>
      </c>
      <c r="F7539" s="69">
        <v>1883</v>
      </c>
      <c r="G7539" s="69" t="s">
        <v>1948</v>
      </c>
    </row>
    <row r="7540" spans="1:7" ht="14.4">
      <c r="A7540" s="27" t="str">
        <f>VLOOKUP(C7540,'user list'!A:B,2,0)</f>
        <v>CPDD</v>
      </c>
      <c r="B7540" s="172">
        <v>45813.581805555557</v>
      </c>
      <c r="C7540" s="69" t="s">
        <v>205</v>
      </c>
      <c r="D7540" s="69" t="s">
        <v>1937</v>
      </c>
      <c r="E7540" s="69" t="s">
        <v>1636</v>
      </c>
      <c r="F7540" s="69">
        <v>1883</v>
      </c>
      <c r="G7540" s="69" t="s">
        <v>1939</v>
      </c>
    </row>
    <row r="7541" spans="1:7" ht="14.4">
      <c r="A7541" s="27" t="str">
        <f>VLOOKUP(C7541,'user list'!A:B,2,0)</f>
        <v>Admin</v>
      </c>
      <c r="B7541" s="172">
        <v>45813.581817129627</v>
      </c>
      <c r="C7541" s="69" t="s">
        <v>186</v>
      </c>
      <c r="D7541" s="69" t="s">
        <v>1937</v>
      </c>
      <c r="E7541" s="69" t="s">
        <v>1636</v>
      </c>
      <c r="F7541" s="69">
        <v>1883</v>
      </c>
      <c r="G7541" s="69" t="s">
        <v>1948</v>
      </c>
    </row>
    <row r="7542" spans="1:7" ht="14.4">
      <c r="A7542" s="27" t="str">
        <f>VLOOKUP(C7542,'user list'!A:B,2,0)</f>
        <v>PDAD</v>
      </c>
      <c r="B7542" s="172">
        <v>45813.58185185185</v>
      </c>
      <c r="C7542" s="69" t="s">
        <v>257</v>
      </c>
      <c r="D7542" s="69" t="s">
        <v>1937</v>
      </c>
      <c r="E7542" s="69" t="s">
        <v>2577</v>
      </c>
      <c r="F7542" s="69">
        <v>1946</v>
      </c>
      <c r="G7542" s="69" t="s">
        <v>1939</v>
      </c>
    </row>
    <row r="7543" spans="1:7" ht="14.4">
      <c r="A7543" s="27" t="str">
        <f>VLOOKUP(C7543,'user list'!A:B,2,0)</f>
        <v>CPDD</v>
      </c>
      <c r="B7543" s="172">
        <v>45813.581932870373</v>
      </c>
      <c r="C7543" s="69" t="s">
        <v>205</v>
      </c>
      <c r="D7543" s="69" t="s">
        <v>1937</v>
      </c>
      <c r="E7543" s="69" t="s">
        <v>1636</v>
      </c>
      <c r="F7543" s="69">
        <v>1883</v>
      </c>
      <c r="G7543" s="69" t="s">
        <v>1947</v>
      </c>
    </row>
    <row r="7544" spans="1:7" ht="14.4">
      <c r="A7544" s="27" t="str">
        <f>VLOOKUP(C7544,'user list'!A:B,2,0)</f>
        <v>CPDD</v>
      </c>
      <c r="B7544" s="172">
        <v>45813.581932870373</v>
      </c>
      <c r="C7544" s="69" t="s">
        <v>205</v>
      </c>
      <c r="D7544" s="69" t="s">
        <v>1937</v>
      </c>
      <c r="E7544" s="69" t="s">
        <v>1636</v>
      </c>
      <c r="F7544" s="69">
        <v>1883</v>
      </c>
      <c r="G7544" s="69" t="s">
        <v>1948</v>
      </c>
    </row>
    <row r="7545" spans="1:7" ht="14.4">
      <c r="A7545" s="27" t="str">
        <f>VLOOKUP(C7545,'user list'!A:B,2,0)</f>
        <v>CPDD</v>
      </c>
      <c r="B7545" s="172">
        <v>45813.581932870373</v>
      </c>
      <c r="C7545" s="69" t="s">
        <v>205</v>
      </c>
      <c r="D7545" s="69" t="s">
        <v>1937</v>
      </c>
      <c r="E7545" s="69" t="s">
        <v>1636</v>
      </c>
      <c r="F7545" s="69">
        <v>1883</v>
      </c>
      <c r="G7545" s="69" t="s">
        <v>1939</v>
      </c>
    </row>
    <row r="7546" spans="1:7" ht="14.4">
      <c r="A7546" s="27" t="str">
        <f>VLOOKUP(C7546,'user list'!A:B,2,0)</f>
        <v>Admin</v>
      </c>
      <c r="B7546" s="172">
        <v>45813.581932870373</v>
      </c>
      <c r="C7546" s="69" t="s">
        <v>186</v>
      </c>
      <c r="D7546" s="69" t="s">
        <v>1937</v>
      </c>
      <c r="E7546" s="69" t="s">
        <v>1636</v>
      </c>
      <c r="F7546" s="69">
        <v>1883</v>
      </c>
      <c r="G7546" s="69" t="s">
        <v>1948</v>
      </c>
    </row>
    <row r="7547" spans="1:7" ht="14.4">
      <c r="A7547" s="27" t="str">
        <f>VLOOKUP(C7547,'user list'!A:B,2,0)</f>
        <v>QCYDO</v>
      </c>
      <c r="B7547" s="172">
        <v>45813.582094907404</v>
      </c>
      <c r="C7547" s="69" t="s">
        <v>270</v>
      </c>
      <c r="D7547" s="69" t="s">
        <v>1937</v>
      </c>
      <c r="E7547" s="69" t="s">
        <v>2577</v>
      </c>
      <c r="F7547" s="69">
        <v>1946</v>
      </c>
      <c r="G7547" s="69" t="s">
        <v>1939</v>
      </c>
    </row>
    <row r="7548" spans="1:7" ht="14.4">
      <c r="A7548" s="27" t="str">
        <f>VLOOKUP(C7548,'user list'!A:B,2,0)</f>
        <v>QCYDO</v>
      </c>
      <c r="B7548" s="172">
        <v>45813.582326388889</v>
      </c>
      <c r="C7548" s="69" t="s">
        <v>270</v>
      </c>
      <c r="D7548" s="69" t="s">
        <v>1937</v>
      </c>
      <c r="E7548" s="69" t="s">
        <v>2466</v>
      </c>
      <c r="F7548" s="69">
        <v>1769</v>
      </c>
      <c r="G7548" s="69" t="s">
        <v>1939</v>
      </c>
    </row>
    <row r="7549" spans="1:7" ht="14.4">
      <c r="A7549" s="27" t="str">
        <f>VLOOKUP(C7549,'user list'!A:B,2,0)</f>
        <v>QCYDO</v>
      </c>
      <c r="B7549" s="172">
        <v>45813.582349537035</v>
      </c>
      <c r="C7549" s="69" t="s">
        <v>270</v>
      </c>
      <c r="D7549" s="69" t="s">
        <v>1937</v>
      </c>
      <c r="E7549" s="69" t="s">
        <v>2468</v>
      </c>
      <c r="F7549" s="69">
        <v>1778</v>
      </c>
      <c r="G7549" s="69" t="s">
        <v>1939</v>
      </c>
    </row>
    <row r="7550" spans="1:7" ht="14.4">
      <c r="A7550" s="27" t="str">
        <f>VLOOKUP(C7550,'user list'!A:B,2,0)</f>
        <v>QCYDO</v>
      </c>
      <c r="B7550" s="172">
        <v>45813.582361111112</v>
      </c>
      <c r="C7550" s="69" t="s">
        <v>270</v>
      </c>
      <c r="D7550" s="69" t="s">
        <v>1937</v>
      </c>
      <c r="E7550" s="69" t="s">
        <v>1380</v>
      </c>
      <c r="F7550" s="69">
        <v>1779</v>
      </c>
      <c r="G7550" s="69" t="s">
        <v>1939</v>
      </c>
    </row>
    <row r="7551" spans="1:7" ht="14.4">
      <c r="A7551" s="27" t="str">
        <f>VLOOKUP(C7551,'user list'!A:B,2,0)</f>
        <v>QCYDO</v>
      </c>
      <c r="B7551" s="172">
        <v>45813.582442129627</v>
      </c>
      <c r="C7551" s="69" t="s">
        <v>270</v>
      </c>
      <c r="D7551" s="69" t="s">
        <v>1937</v>
      </c>
      <c r="E7551" s="69" t="s">
        <v>43</v>
      </c>
      <c r="F7551" s="69">
        <v>1783</v>
      </c>
      <c r="G7551" s="69" t="s">
        <v>1939</v>
      </c>
    </row>
    <row r="7552" spans="1:7" ht="14.4">
      <c r="A7552" s="27" t="str">
        <f>VLOOKUP(C7552,'user list'!A:B,2,0)</f>
        <v>QCYDO</v>
      </c>
      <c r="B7552" s="172">
        <v>45813.582476851851</v>
      </c>
      <c r="C7552" s="69" t="s">
        <v>270</v>
      </c>
      <c r="D7552" s="69" t="s">
        <v>1937</v>
      </c>
      <c r="E7552" s="69" t="s">
        <v>43</v>
      </c>
      <c r="F7552" s="69">
        <v>1784</v>
      </c>
      <c r="G7552" s="69" t="s">
        <v>1939</v>
      </c>
    </row>
    <row r="7553" spans="1:16" ht="14.4">
      <c r="A7553" s="27" t="str">
        <f>VLOOKUP(C7553,'user list'!A:B,2,0)</f>
        <v>QCYDO</v>
      </c>
      <c r="B7553" s="172">
        <v>45813.582499999997</v>
      </c>
      <c r="C7553" s="69" t="s">
        <v>270</v>
      </c>
      <c r="D7553" s="69" t="s">
        <v>1937</v>
      </c>
      <c r="E7553" s="69" t="s">
        <v>43</v>
      </c>
      <c r="F7553" s="69">
        <v>1785</v>
      </c>
      <c r="G7553" s="69" t="s">
        <v>1939</v>
      </c>
    </row>
    <row r="7554" spans="1:16" ht="14.4">
      <c r="A7554" s="27" t="str">
        <f>VLOOKUP(C7554,'user list'!A:B,2,0)</f>
        <v>QCYDO</v>
      </c>
      <c r="B7554" s="172">
        <v>45813.58253472222</v>
      </c>
      <c r="C7554" s="69" t="s">
        <v>270</v>
      </c>
      <c r="D7554" s="69" t="s">
        <v>1937</v>
      </c>
      <c r="E7554" s="69" t="s">
        <v>2474</v>
      </c>
      <c r="F7554" s="69">
        <v>1788</v>
      </c>
      <c r="G7554" s="69" t="s">
        <v>1939</v>
      </c>
    </row>
    <row r="7555" spans="1:16" ht="14.4">
      <c r="A7555" s="27" t="str">
        <f>VLOOKUP(C7555,'user list'!A:B,2,0)</f>
        <v>QCYDO</v>
      </c>
      <c r="B7555" s="172">
        <v>45813.582546296297</v>
      </c>
      <c r="C7555" s="69" t="s">
        <v>270</v>
      </c>
      <c r="D7555" s="69" t="s">
        <v>1937</v>
      </c>
      <c r="E7555" s="69" t="s">
        <v>2476</v>
      </c>
      <c r="F7555" s="69">
        <v>1790</v>
      </c>
      <c r="G7555" s="69" t="s">
        <v>1939</v>
      </c>
    </row>
    <row r="7556" spans="1:16" ht="14.4">
      <c r="A7556" s="27" t="str">
        <f>VLOOKUP(C7556,'user list'!A:B,2,0)</f>
        <v>QCYDO</v>
      </c>
      <c r="B7556" s="172">
        <v>45813.582569444443</v>
      </c>
      <c r="C7556" s="69" t="s">
        <v>270</v>
      </c>
      <c r="D7556" s="69" t="s">
        <v>1937</v>
      </c>
      <c r="E7556" s="69" t="s">
        <v>1317</v>
      </c>
      <c r="F7556" s="69">
        <v>1824</v>
      </c>
      <c r="G7556" s="69" t="s">
        <v>1939</v>
      </c>
    </row>
    <row r="7557" spans="1:16" ht="14.4">
      <c r="A7557" s="27" t="str">
        <f>VLOOKUP(C7557,'user list'!A:B,2,0)</f>
        <v>PDAD</v>
      </c>
      <c r="B7557" s="172">
        <v>45813.582615740743</v>
      </c>
      <c r="C7557" s="69" t="s">
        <v>257</v>
      </c>
      <c r="D7557" s="69" t="s">
        <v>1937</v>
      </c>
      <c r="E7557" s="69" t="s">
        <v>2577</v>
      </c>
      <c r="F7557" s="69">
        <v>1946</v>
      </c>
      <c r="G7557" s="69" t="s">
        <v>1947</v>
      </c>
    </row>
    <row r="7558" spans="1:16" ht="14.4">
      <c r="A7558" s="27" t="str">
        <f>VLOOKUP(C7558,'user list'!A:B,2,0)</f>
        <v>PDAD</v>
      </c>
      <c r="B7558" s="172">
        <v>45813.582615740743</v>
      </c>
      <c r="C7558" s="69" t="s">
        <v>257</v>
      </c>
      <c r="D7558" s="69" t="s">
        <v>1937</v>
      </c>
      <c r="E7558" s="69" t="s">
        <v>2577</v>
      </c>
      <c r="F7558" s="69">
        <v>1946</v>
      </c>
      <c r="G7558" s="69" t="s">
        <v>1948</v>
      </c>
    </row>
    <row r="7559" spans="1:16" ht="14.4">
      <c r="A7559" s="27" t="str">
        <f>VLOOKUP(C7559,'user list'!A:B,2,0)</f>
        <v>PDAD</v>
      </c>
      <c r="B7559" s="172">
        <v>45813.582615740743</v>
      </c>
      <c r="C7559" s="69" t="s">
        <v>257</v>
      </c>
      <c r="D7559" s="69" t="s">
        <v>1937</v>
      </c>
      <c r="E7559" s="69" t="s">
        <v>2577</v>
      </c>
      <c r="F7559" s="69">
        <v>1946</v>
      </c>
      <c r="G7559" s="69" t="s">
        <v>1939</v>
      </c>
    </row>
    <row r="7560" spans="1:16" ht="14.4">
      <c r="A7560" s="27" t="str">
        <f>VLOOKUP(C7560,'user list'!A:B,2,0)</f>
        <v>Admin</v>
      </c>
      <c r="B7560" s="172">
        <v>45813.582615740743</v>
      </c>
      <c r="C7560" s="69" t="s">
        <v>186</v>
      </c>
      <c r="D7560" s="69" t="s">
        <v>1937</v>
      </c>
      <c r="E7560" s="69" t="s">
        <v>2577</v>
      </c>
      <c r="F7560" s="69">
        <v>1946</v>
      </c>
      <c r="G7560" s="69" t="s">
        <v>1948</v>
      </c>
    </row>
    <row r="7561" spans="1:16" ht="14.4">
      <c r="A7561" s="27" t="str">
        <f>VLOOKUP(C7561,'user list'!A:B,2,0)</f>
        <v>QCYDO</v>
      </c>
      <c r="B7561" s="172">
        <v>45813.582662037035</v>
      </c>
      <c r="C7561" s="69" t="s">
        <v>270</v>
      </c>
      <c r="D7561" s="69" t="s">
        <v>1937</v>
      </c>
      <c r="E7561" s="69" t="s">
        <v>2577</v>
      </c>
      <c r="F7561" s="69">
        <v>1946</v>
      </c>
      <c r="G7561" s="69" t="s">
        <v>1939</v>
      </c>
    </row>
    <row r="7562" spans="1:16" ht="14.4">
      <c r="A7562" s="27" t="str">
        <f>VLOOKUP(C7562,'user list'!A:B,2,0)</f>
        <v>PDAD</v>
      </c>
      <c r="B7562" s="172">
        <v>45813.582696759258</v>
      </c>
      <c r="C7562" s="69" t="s">
        <v>257</v>
      </c>
      <c r="D7562" s="69" t="s">
        <v>1937</v>
      </c>
      <c r="E7562" s="69" t="s">
        <v>2577</v>
      </c>
      <c r="F7562" s="69">
        <v>1946</v>
      </c>
      <c r="G7562" s="69" t="s">
        <v>1949</v>
      </c>
    </row>
    <row r="7563" spans="1:16" ht="14.4">
      <c r="A7563" s="27" t="str">
        <f>VLOOKUP(C7563,'user list'!A:B,2,0)</f>
        <v>CPDD</v>
      </c>
      <c r="B7563" s="172">
        <v>45813.582708333335</v>
      </c>
      <c r="C7563" s="69" t="s">
        <v>205</v>
      </c>
      <c r="D7563" s="69" t="s">
        <v>1937</v>
      </c>
      <c r="E7563" s="69" t="s">
        <v>2541</v>
      </c>
      <c r="F7563" s="69">
        <v>1891</v>
      </c>
      <c r="G7563" s="69" t="s">
        <v>1939</v>
      </c>
    </row>
    <row r="7564" spans="1:16" ht="14.4">
      <c r="A7564" s="27" t="str">
        <f>VLOOKUP(C7564,'user list'!A:B,2,0)</f>
        <v>QCYDO</v>
      </c>
      <c r="B7564" s="172">
        <v>45813.582719907405</v>
      </c>
      <c r="C7564" s="69" t="s">
        <v>270</v>
      </c>
      <c r="D7564" s="69" t="s">
        <v>1937</v>
      </c>
      <c r="E7564" s="69" t="s">
        <v>2577</v>
      </c>
      <c r="F7564" s="69">
        <v>1946</v>
      </c>
      <c r="G7564" s="69" t="s">
        <v>1947</v>
      </c>
      <c r="O7564" s="73"/>
      <c r="P7564" s="73"/>
    </row>
    <row r="7565" spans="1:16" ht="14.4">
      <c r="A7565" s="27" t="str">
        <f>VLOOKUP(C7565,'user list'!A:B,2,0)</f>
        <v>QCYDO</v>
      </c>
      <c r="B7565" s="172">
        <v>45813.582719907405</v>
      </c>
      <c r="C7565" s="69" t="s">
        <v>270</v>
      </c>
      <c r="D7565" s="69" t="s">
        <v>1937</v>
      </c>
      <c r="E7565" s="69" t="s">
        <v>2577</v>
      </c>
      <c r="F7565" s="69">
        <v>1946</v>
      </c>
      <c r="G7565" s="69" t="s">
        <v>1948</v>
      </c>
    </row>
    <row r="7566" spans="1:16" ht="14.4">
      <c r="A7566" s="27" t="str">
        <f>VLOOKUP(C7566,'user list'!A:B,2,0)</f>
        <v>QCYDO</v>
      </c>
      <c r="B7566" s="172">
        <v>45813.582719907405</v>
      </c>
      <c r="C7566" s="69" t="s">
        <v>270</v>
      </c>
      <c r="D7566" s="69" t="s">
        <v>1937</v>
      </c>
      <c r="E7566" s="69" t="s">
        <v>2577</v>
      </c>
      <c r="F7566" s="69">
        <v>1946</v>
      </c>
      <c r="G7566" s="69" t="s">
        <v>1939</v>
      </c>
    </row>
    <row r="7567" spans="1:16" ht="14.4">
      <c r="A7567" s="27" t="str">
        <f>VLOOKUP(C7567,'user list'!A:B,2,0)</f>
        <v>Admin</v>
      </c>
      <c r="B7567" s="172">
        <v>45813.582719907405</v>
      </c>
      <c r="C7567" s="69" t="s">
        <v>186</v>
      </c>
      <c r="D7567" s="69" t="s">
        <v>1937</v>
      </c>
      <c r="E7567" s="69" t="s">
        <v>2577</v>
      </c>
      <c r="F7567" s="69">
        <v>1946</v>
      </c>
      <c r="G7567" s="69" t="s">
        <v>1948</v>
      </c>
    </row>
    <row r="7568" spans="1:16" ht="14.4">
      <c r="A7568" s="27" t="str">
        <f>VLOOKUP(C7568,'user list'!A:B,2,0)</f>
        <v>QCYDO</v>
      </c>
      <c r="B7568" s="172">
        <v>45813.582916666666</v>
      </c>
      <c r="C7568" s="69" t="s">
        <v>270</v>
      </c>
      <c r="D7568" s="69" t="s">
        <v>1937</v>
      </c>
      <c r="E7568" s="69" t="s">
        <v>2577</v>
      </c>
      <c r="F7568" s="69">
        <v>1946</v>
      </c>
      <c r="G7568" s="69" t="s">
        <v>1949</v>
      </c>
      <c r="L7568" s="73"/>
      <c r="M7568" s="73"/>
    </row>
    <row r="7569" spans="1:16" ht="14.4">
      <c r="A7569" s="27" t="str">
        <f>VLOOKUP(C7569,'user list'!A:B,2,0)</f>
        <v>CPDD</v>
      </c>
      <c r="B7569" s="172">
        <v>45813.583773148152</v>
      </c>
      <c r="C7569" s="69" t="s">
        <v>205</v>
      </c>
      <c r="D7569" s="69" t="s">
        <v>1937</v>
      </c>
      <c r="E7569" s="69" t="s">
        <v>2541</v>
      </c>
      <c r="F7569" s="69">
        <v>1891</v>
      </c>
      <c r="G7569" s="69" t="s">
        <v>1949</v>
      </c>
    </row>
    <row r="7570" spans="1:16" ht="14.4">
      <c r="A7570" s="27" t="str">
        <f>VLOOKUP(C7570,'user list'!A:B,2,0)</f>
        <v>CAD</v>
      </c>
      <c r="B7570" s="172">
        <v>45813.58425925926</v>
      </c>
      <c r="C7570" s="69" t="s">
        <v>196</v>
      </c>
      <c r="D7570" s="69" t="s">
        <v>1937</v>
      </c>
      <c r="E7570" s="69" t="s">
        <v>2577</v>
      </c>
      <c r="F7570" s="69">
        <v>1946</v>
      </c>
      <c r="G7570" s="69" t="s">
        <v>1939</v>
      </c>
    </row>
    <row r="7571" spans="1:16" ht="14.4">
      <c r="A7571" s="27" t="str">
        <f>VLOOKUP(C7571,'user list'!A:B,2,0)</f>
        <v>CAD</v>
      </c>
      <c r="B7571" s="172">
        <v>45813.584629629629</v>
      </c>
      <c r="C7571" s="69" t="s">
        <v>196</v>
      </c>
      <c r="D7571" s="69" t="s">
        <v>1937</v>
      </c>
      <c r="E7571" s="69" t="s">
        <v>2577</v>
      </c>
      <c r="F7571" s="69">
        <v>1946</v>
      </c>
      <c r="G7571" s="69" t="s">
        <v>1939</v>
      </c>
    </row>
    <row r="7572" spans="1:16" ht="14.4">
      <c r="A7572" s="27" t="str">
        <f>VLOOKUP(C7572,'user list'!A:B,2,0)</f>
        <v>CPDD</v>
      </c>
      <c r="B7572" s="172">
        <v>45813.585324074076</v>
      </c>
      <c r="C7572" s="69" t="s">
        <v>205</v>
      </c>
      <c r="D7572" s="69" t="s">
        <v>1937</v>
      </c>
      <c r="E7572" s="69" t="s">
        <v>2540</v>
      </c>
      <c r="F7572" s="69">
        <v>1889</v>
      </c>
      <c r="G7572" s="69" t="s">
        <v>1939</v>
      </c>
      <c r="L7572" s="73"/>
      <c r="M7572" s="73"/>
    </row>
    <row r="7573" spans="1:16" ht="14.4">
      <c r="A7573" s="27" t="str">
        <f>VLOOKUP(C7573,'user list'!A:B,2,0)</f>
        <v>OCAs</v>
      </c>
      <c r="B7573" s="172">
        <v>45813.585474537038</v>
      </c>
      <c r="C7573" s="69" t="s">
        <v>279</v>
      </c>
      <c r="D7573" s="69" t="s">
        <v>1937</v>
      </c>
      <c r="E7573" s="69" t="s">
        <v>2577</v>
      </c>
      <c r="F7573" s="69">
        <v>1946</v>
      </c>
      <c r="G7573" s="69" t="s">
        <v>1939</v>
      </c>
    </row>
    <row r="7574" spans="1:16" ht="14.4">
      <c r="A7574" s="27" t="str">
        <f>VLOOKUP(C7574,'user list'!A:B,2,0)</f>
        <v>OCAs</v>
      </c>
      <c r="B7574" s="172">
        <v>45813.585486111115</v>
      </c>
      <c r="C7574" s="69" t="s">
        <v>279</v>
      </c>
      <c r="D7574" s="69" t="s">
        <v>1937</v>
      </c>
      <c r="E7574" s="69" t="s">
        <v>2577</v>
      </c>
      <c r="F7574" s="69">
        <v>1946</v>
      </c>
      <c r="G7574" s="69" t="s">
        <v>1939</v>
      </c>
    </row>
    <row r="7575" spans="1:16" ht="14.4">
      <c r="A7575" s="27" t="str">
        <f>VLOOKUP(C7575,'user list'!A:B,2,0)</f>
        <v>CPDD</v>
      </c>
      <c r="B7575" s="172">
        <v>45813.585497685184</v>
      </c>
      <c r="C7575" s="69" t="s">
        <v>205</v>
      </c>
      <c r="D7575" s="69" t="s">
        <v>1937</v>
      </c>
      <c r="E7575" s="69" t="s">
        <v>2540</v>
      </c>
      <c r="F7575" s="69">
        <v>1889</v>
      </c>
      <c r="G7575" s="69" t="s">
        <v>1949</v>
      </c>
    </row>
    <row r="7576" spans="1:16" ht="14.4">
      <c r="A7576" s="27" t="str">
        <f>VLOOKUP(C7576,'user list'!A:B,2,0)</f>
        <v>DOE</v>
      </c>
      <c r="B7576" s="172">
        <v>45813.585578703707</v>
      </c>
      <c r="C7576" s="69" t="s">
        <v>212</v>
      </c>
      <c r="D7576" s="69" t="s">
        <v>1937</v>
      </c>
      <c r="E7576" s="69" t="s">
        <v>2577</v>
      </c>
      <c r="F7576" s="69">
        <v>1946</v>
      </c>
      <c r="G7576" s="69" t="s">
        <v>1939</v>
      </c>
      <c r="O7576" s="73"/>
      <c r="P7576" s="73"/>
    </row>
    <row r="7577" spans="1:16" ht="14.4">
      <c r="A7577" s="27" t="str">
        <f>VLOOKUP(C7577,'user list'!A:B,2,0)</f>
        <v>CPDD</v>
      </c>
      <c r="B7577" s="172">
        <v>45813.585752314815</v>
      </c>
      <c r="C7577" s="69" t="s">
        <v>205</v>
      </c>
      <c r="D7577" s="69" t="s">
        <v>1937</v>
      </c>
      <c r="E7577" s="69" t="s">
        <v>2540</v>
      </c>
      <c r="F7577" s="69">
        <v>1889</v>
      </c>
      <c r="G7577" s="69" t="s">
        <v>1947</v>
      </c>
    </row>
    <row r="7578" spans="1:16" ht="14.4">
      <c r="A7578" s="27" t="str">
        <f>VLOOKUP(C7578,'user list'!A:B,2,0)</f>
        <v>CPDD</v>
      </c>
      <c r="B7578" s="172">
        <v>45813.585752314815</v>
      </c>
      <c r="C7578" s="69" t="s">
        <v>205</v>
      </c>
      <c r="D7578" s="69" t="s">
        <v>1937</v>
      </c>
      <c r="E7578" s="69" t="s">
        <v>2540</v>
      </c>
      <c r="F7578" s="69">
        <v>1889</v>
      </c>
      <c r="G7578" s="69" t="s">
        <v>1948</v>
      </c>
    </row>
    <row r="7579" spans="1:16" ht="14.4">
      <c r="A7579" s="27" t="str">
        <f>VLOOKUP(C7579,'user list'!A:B,2,0)</f>
        <v>CPDD</v>
      </c>
      <c r="B7579" s="172">
        <v>45813.585752314815</v>
      </c>
      <c r="C7579" s="69" t="s">
        <v>205</v>
      </c>
      <c r="D7579" s="69" t="s">
        <v>1937</v>
      </c>
      <c r="E7579" s="69" t="s">
        <v>2540</v>
      </c>
      <c r="F7579" s="69">
        <v>1889</v>
      </c>
      <c r="G7579" s="69" t="s">
        <v>1939</v>
      </c>
    </row>
    <row r="7580" spans="1:16" ht="14.4">
      <c r="A7580" s="27" t="str">
        <f>VLOOKUP(C7580,'user list'!A:B,2,0)</f>
        <v>Admin</v>
      </c>
      <c r="B7580" s="172">
        <v>45813.585752314815</v>
      </c>
      <c r="C7580" s="69" t="s">
        <v>186</v>
      </c>
      <c r="D7580" s="69" t="s">
        <v>1937</v>
      </c>
      <c r="E7580" s="69" t="s">
        <v>2540</v>
      </c>
      <c r="F7580" s="69">
        <v>1889</v>
      </c>
      <c r="G7580" s="69" t="s">
        <v>1948</v>
      </c>
      <c r="L7580" s="73"/>
      <c r="M7580" s="73"/>
    </row>
    <row r="7581" spans="1:16" ht="14.4">
      <c r="A7581" s="27" t="str">
        <f>VLOOKUP(C7581,'user list'!A:B,2,0)</f>
        <v>DOE</v>
      </c>
      <c r="B7581" s="172">
        <v>45813.585775462961</v>
      </c>
      <c r="C7581" s="69" t="s">
        <v>212</v>
      </c>
      <c r="D7581" s="69" t="s">
        <v>1937</v>
      </c>
      <c r="E7581" s="69" t="s">
        <v>2577</v>
      </c>
      <c r="F7581" s="69">
        <v>1946</v>
      </c>
      <c r="G7581" s="69" t="s">
        <v>1947</v>
      </c>
    </row>
    <row r="7582" spans="1:16" ht="14.4">
      <c r="A7582" s="27" t="str">
        <f>VLOOKUP(C7582,'user list'!A:B,2,0)</f>
        <v>DOE</v>
      </c>
      <c r="B7582" s="172">
        <v>45813.585775462961</v>
      </c>
      <c r="C7582" s="69" t="s">
        <v>212</v>
      </c>
      <c r="D7582" s="69" t="s">
        <v>1937</v>
      </c>
      <c r="E7582" s="69" t="s">
        <v>2577</v>
      </c>
      <c r="F7582" s="69">
        <v>1946</v>
      </c>
      <c r="G7582" s="69" t="s">
        <v>1948</v>
      </c>
      <c r="O7582" s="73"/>
      <c r="P7582" s="73"/>
    </row>
    <row r="7583" spans="1:16" ht="14.4">
      <c r="A7583" s="27" t="str">
        <f>VLOOKUP(C7583,'user list'!A:B,2,0)</f>
        <v>DOE</v>
      </c>
      <c r="B7583" s="172">
        <v>45813.585775462961</v>
      </c>
      <c r="C7583" s="69" t="s">
        <v>212</v>
      </c>
      <c r="D7583" s="69" t="s">
        <v>1937</v>
      </c>
      <c r="E7583" s="69" t="s">
        <v>2577</v>
      </c>
      <c r="F7583" s="69">
        <v>1946</v>
      </c>
      <c r="G7583" s="69" t="s">
        <v>1939</v>
      </c>
    </row>
    <row r="7584" spans="1:16" ht="14.4">
      <c r="A7584" s="27" t="str">
        <f>VLOOKUP(C7584,'user list'!A:B,2,0)</f>
        <v>Admin</v>
      </c>
      <c r="B7584" s="172">
        <v>45813.585775462961</v>
      </c>
      <c r="C7584" s="69" t="s">
        <v>186</v>
      </c>
      <c r="D7584" s="69" t="s">
        <v>1937</v>
      </c>
      <c r="E7584" s="69" t="s">
        <v>2577</v>
      </c>
      <c r="F7584" s="69">
        <v>1946</v>
      </c>
      <c r="G7584" s="69" t="s">
        <v>1948</v>
      </c>
    </row>
    <row r="7585" spans="1:16" ht="14.4">
      <c r="A7585" s="27" t="str">
        <f>VLOOKUP(C7585,'user list'!A:B,2,0)</f>
        <v>DOE</v>
      </c>
      <c r="B7585" s="172">
        <v>45813.585844907408</v>
      </c>
      <c r="C7585" s="69" t="s">
        <v>212</v>
      </c>
      <c r="D7585" s="69" t="s">
        <v>1937</v>
      </c>
      <c r="E7585" s="69" t="s">
        <v>2577</v>
      </c>
      <c r="F7585" s="69">
        <v>1946</v>
      </c>
      <c r="G7585" s="69" t="s">
        <v>1949</v>
      </c>
      <c r="O7585" s="73"/>
      <c r="P7585" s="73"/>
    </row>
    <row r="7586" spans="1:16" ht="14.4">
      <c r="A7586" s="27" t="str">
        <f>VLOOKUP(C7586,'user list'!A:B,2,0)</f>
        <v>CAD</v>
      </c>
      <c r="B7586" s="172">
        <v>45813.586018518516</v>
      </c>
      <c r="C7586" s="69" t="s">
        <v>196</v>
      </c>
      <c r="D7586" s="69" t="s">
        <v>1937</v>
      </c>
      <c r="E7586" s="69" t="s">
        <v>2577</v>
      </c>
      <c r="F7586" s="69">
        <v>1946</v>
      </c>
      <c r="G7586" s="69" t="s">
        <v>2441</v>
      </c>
    </row>
    <row r="7587" spans="1:16" ht="14.4">
      <c r="A7587" s="27" t="str">
        <f>VLOOKUP(C7587,'user list'!A:B,2,0)</f>
        <v>DOE</v>
      </c>
      <c r="B7587" s="172">
        <v>45813.586041666669</v>
      </c>
      <c r="C7587" s="69" t="s">
        <v>212</v>
      </c>
      <c r="D7587" s="69" t="s">
        <v>1937</v>
      </c>
      <c r="E7587" s="69" t="s">
        <v>2556</v>
      </c>
      <c r="F7587" s="69">
        <v>1916</v>
      </c>
      <c r="G7587" s="69" t="s">
        <v>1939</v>
      </c>
    </row>
    <row r="7588" spans="1:16" ht="14.4">
      <c r="A7588" s="27" t="str">
        <f>VLOOKUP(C7588,'user list'!A:B,2,0)</f>
        <v>CPDD</v>
      </c>
      <c r="B7588" s="172">
        <v>45813.586724537039</v>
      </c>
      <c r="C7588" s="69" t="s">
        <v>205</v>
      </c>
      <c r="D7588" s="69" t="s">
        <v>1937</v>
      </c>
      <c r="E7588" s="69" t="s">
        <v>2577</v>
      </c>
      <c r="F7588" s="69">
        <v>1946</v>
      </c>
      <c r="G7588" s="69" t="s">
        <v>1939</v>
      </c>
    </row>
    <row r="7589" spans="1:16" ht="14.4">
      <c r="A7589" s="27" t="str">
        <f>VLOOKUP(C7589,'user list'!A:B,2,0)</f>
        <v>QCPL</v>
      </c>
      <c r="B7589" s="172">
        <v>45813.589189814818</v>
      </c>
      <c r="C7589" s="69" t="s">
        <v>268</v>
      </c>
      <c r="D7589" s="69" t="s">
        <v>1937</v>
      </c>
      <c r="E7589" s="69" t="s">
        <v>2577</v>
      </c>
      <c r="F7589" s="69">
        <v>1946</v>
      </c>
      <c r="G7589" s="69" t="s">
        <v>1939</v>
      </c>
    </row>
    <row r="7590" spans="1:16" ht="14.4">
      <c r="A7590" s="27" t="str">
        <f>VLOOKUP(C7590,'user list'!A:B,2,0)</f>
        <v>QCPL</v>
      </c>
      <c r="B7590" s="172">
        <v>45813.589629629627</v>
      </c>
      <c r="C7590" s="69" t="s">
        <v>268</v>
      </c>
      <c r="D7590" s="69" t="s">
        <v>1937</v>
      </c>
      <c r="E7590" s="69" t="s">
        <v>2577</v>
      </c>
      <c r="F7590" s="69">
        <v>1946</v>
      </c>
      <c r="G7590" s="69" t="s">
        <v>1939</v>
      </c>
    </row>
    <row r="7591" spans="1:16" ht="14.4">
      <c r="A7591" s="27" t="str">
        <f>VLOOKUP(C7591,'user list'!A:B,2,0)</f>
        <v>CAD</v>
      </c>
      <c r="B7591" s="172">
        <v>45813.589699074073</v>
      </c>
      <c r="C7591" s="69" t="s">
        <v>196</v>
      </c>
      <c r="D7591" s="69" t="s">
        <v>1937</v>
      </c>
      <c r="E7591" s="69" t="s">
        <v>2556</v>
      </c>
      <c r="F7591" s="69">
        <v>1916</v>
      </c>
      <c r="G7591" s="69" t="s">
        <v>1939</v>
      </c>
    </row>
    <row r="7592" spans="1:16" ht="14.4">
      <c r="A7592" s="27" t="str">
        <f>VLOOKUP(C7592,'user list'!A:B,2,0)</f>
        <v>QCPL</v>
      </c>
      <c r="B7592" s="172">
        <v>45813.59</v>
      </c>
      <c r="C7592" s="69" t="s">
        <v>268</v>
      </c>
      <c r="D7592" s="69" t="s">
        <v>1937</v>
      </c>
      <c r="E7592" s="69" t="s">
        <v>2577</v>
      </c>
      <c r="F7592" s="69">
        <v>1946</v>
      </c>
      <c r="G7592" s="69" t="s">
        <v>1947</v>
      </c>
    </row>
    <row r="7593" spans="1:16" ht="14.4">
      <c r="A7593" s="27" t="str">
        <f>VLOOKUP(C7593,'user list'!A:B,2,0)</f>
        <v>QCPL</v>
      </c>
      <c r="B7593" s="172">
        <v>45813.59</v>
      </c>
      <c r="C7593" s="69" t="s">
        <v>268</v>
      </c>
      <c r="D7593" s="69" t="s">
        <v>1937</v>
      </c>
      <c r="E7593" s="69" t="s">
        <v>2577</v>
      </c>
      <c r="F7593" s="69">
        <v>1946</v>
      </c>
      <c r="G7593" s="69" t="s">
        <v>1948</v>
      </c>
    </row>
    <row r="7594" spans="1:16" ht="14.4">
      <c r="A7594" s="27" t="str">
        <f>VLOOKUP(C7594,'user list'!A:B,2,0)</f>
        <v>QCPL</v>
      </c>
      <c r="B7594" s="172">
        <v>45813.59</v>
      </c>
      <c r="C7594" s="69" t="s">
        <v>268</v>
      </c>
      <c r="D7594" s="69" t="s">
        <v>1937</v>
      </c>
      <c r="E7594" s="69" t="s">
        <v>2577</v>
      </c>
      <c r="F7594" s="69">
        <v>1946</v>
      </c>
      <c r="G7594" s="69" t="s">
        <v>1939</v>
      </c>
    </row>
    <row r="7595" spans="1:16" ht="14.4">
      <c r="A7595" s="27" t="str">
        <f>VLOOKUP(C7595,'user list'!A:B,2,0)</f>
        <v>Admin</v>
      </c>
      <c r="B7595" s="172">
        <v>45813.59</v>
      </c>
      <c r="C7595" s="69" t="s">
        <v>186</v>
      </c>
      <c r="D7595" s="69" t="s">
        <v>1937</v>
      </c>
      <c r="E7595" s="69" t="s">
        <v>2577</v>
      </c>
      <c r="F7595" s="69">
        <v>1946</v>
      </c>
      <c r="G7595" s="69" t="s">
        <v>1948</v>
      </c>
    </row>
    <row r="7596" spans="1:16" ht="14.4">
      <c r="A7596" s="27" t="str">
        <f>VLOOKUP(C7596,'user list'!A:B,2,0)</f>
        <v>QCPL</v>
      </c>
      <c r="B7596" s="172">
        <v>45813.590057870373</v>
      </c>
      <c r="C7596" s="69" t="s">
        <v>268</v>
      </c>
      <c r="D7596" s="69" t="s">
        <v>1937</v>
      </c>
      <c r="E7596" s="69" t="s">
        <v>2577</v>
      </c>
      <c r="F7596" s="69">
        <v>1946</v>
      </c>
      <c r="G7596" s="69" t="s">
        <v>1939</v>
      </c>
    </row>
    <row r="7597" spans="1:16" ht="14.4">
      <c r="A7597" s="27" t="str">
        <f>VLOOKUP(C7597,'user list'!A:B,2,0)</f>
        <v>CPDD</v>
      </c>
      <c r="B7597" s="172">
        <v>45813.590150462966</v>
      </c>
      <c r="C7597" s="69" t="s">
        <v>205</v>
      </c>
      <c r="D7597" s="69" t="s">
        <v>1937</v>
      </c>
      <c r="E7597" s="69" t="s">
        <v>2464</v>
      </c>
      <c r="F7597" s="69">
        <v>1764</v>
      </c>
      <c r="G7597" s="69" t="s">
        <v>1939</v>
      </c>
    </row>
    <row r="7598" spans="1:16" ht="14.4">
      <c r="A7598" s="27" t="str">
        <f>VLOOKUP(C7598,'user list'!A:B,2,0)</f>
        <v>QCPL</v>
      </c>
      <c r="B7598" s="172">
        <v>45813.590196759258</v>
      </c>
      <c r="C7598" s="69" t="s">
        <v>268</v>
      </c>
      <c r="D7598" s="69" t="s">
        <v>1937</v>
      </c>
      <c r="E7598" s="69" t="s">
        <v>2577</v>
      </c>
      <c r="F7598" s="69">
        <v>1946</v>
      </c>
      <c r="G7598" s="69" t="s">
        <v>1949</v>
      </c>
    </row>
    <row r="7599" spans="1:16" ht="14.4">
      <c r="A7599" s="27" t="str">
        <f>VLOOKUP(C7599,'user list'!A:B,2,0)</f>
        <v>QCPL</v>
      </c>
      <c r="B7599" s="172">
        <v>45813.590370370373</v>
      </c>
      <c r="C7599" s="69" t="s">
        <v>268</v>
      </c>
      <c r="D7599" s="69" t="s">
        <v>1937</v>
      </c>
      <c r="E7599" s="69" t="s">
        <v>2577</v>
      </c>
      <c r="F7599" s="69">
        <v>1946</v>
      </c>
      <c r="G7599" s="69" t="s">
        <v>1949</v>
      </c>
    </row>
    <row r="7600" spans="1:16" ht="14.4">
      <c r="A7600" s="27" t="str">
        <f>VLOOKUP(C7600,'user list'!A:B,2,0)</f>
        <v>OCM</v>
      </c>
      <c r="B7600" s="172">
        <v>45813.591412037036</v>
      </c>
      <c r="C7600" s="69" t="s">
        <v>230</v>
      </c>
      <c r="D7600" s="69" t="s">
        <v>1937</v>
      </c>
      <c r="E7600" s="69" t="s">
        <v>2029</v>
      </c>
      <c r="F7600" s="69">
        <v>1948</v>
      </c>
      <c r="G7600" s="69" t="s">
        <v>2440</v>
      </c>
    </row>
    <row r="7601" spans="1:33" ht="14.4">
      <c r="A7601" s="27" t="str">
        <f>VLOOKUP(C7601,'user list'!A:B,2,0)</f>
        <v>Admin</v>
      </c>
      <c r="B7601" s="172">
        <v>45813.591423611113</v>
      </c>
      <c r="C7601" s="69" t="s">
        <v>186</v>
      </c>
      <c r="D7601" s="69" t="s">
        <v>1937</v>
      </c>
      <c r="E7601" s="69" t="s">
        <v>2029</v>
      </c>
      <c r="F7601" s="69">
        <v>1948</v>
      </c>
      <c r="G7601" s="69" t="s">
        <v>1948</v>
      </c>
    </row>
    <row r="7602" spans="1:33" ht="14.4">
      <c r="A7602" s="27" t="str">
        <f>VLOOKUP(C7602,'user list'!A:B,2,0)</f>
        <v>Admin</v>
      </c>
      <c r="B7602" s="172">
        <v>45813.591423611113</v>
      </c>
      <c r="C7602" s="69" t="s">
        <v>186</v>
      </c>
      <c r="D7602" s="69" t="s">
        <v>1937</v>
      </c>
      <c r="E7602" s="69" t="s">
        <v>2029</v>
      </c>
      <c r="F7602" s="69">
        <v>1948</v>
      </c>
      <c r="G7602" s="69" t="s">
        <v>1947</v>
      </c>
      <c r="R7602" s="73"/>
      <c r="S7602" s="73"/>
    </row>
    <row r="7603" spans="1:33" ht="14.4">
      <c r="A7603" s="27" t="str">
        <f>VLOOKUP(C7603,'user list'!A:B,2,0)</f>
        <v>Admin</v>
      </c>
      <c r="B7603" s="172">
        <v>45813.591423611113</v>
      </c>
      <c r="C7603" s="69" t="s">
        <v>186</v>
      </c>
      <c r="D7603" s="69" t="s">
        <v>1937</v>
      </c>
      <c r="E7603" s="69" t="s">
        <v>2029</v>
      </c>
      <c r="F7603" s="69">
        <v>1948</v>
      </c>
      <c r="G7603" s="69" t="s">
        <v>1948</v>
      </c>
    </row>
    <row r="7604" spans="1:33" ht="14.4">
      <c r="A7604" s="27" t="str">
        <f>VLOOKUP(C7604,'user list'!A:B,2,0)</f>
        <v>Admin</v>
      </c>
      <c r="B7604" s="172">
        <v>45813.591423611113</v>
      </c>
      <c r="C7604" s="69" t="s">
        <v>186</v>
      </c>
      <c r="D7604" s="69" t="s">
        <v>1937</v>
      </c>
      <c r="E7604" s="69" t="s">
        <v>2029</v>
      </c>
      <c r="F7604" s="69">
        <v>1948</v>
      </c>
      <c r="G7604" s="69" t="s">
        <v>1948</v>
      </c>
      <c r="O7604" s="73"/>
      <c r="P7604" s="73"/>
    </row>
    <row r="7605" spans="1:33" ht="14.4">
      <c r="A7605" s="27" t="str">
        <f>VLOOKUP(C7605,'user list'!A:B,2,0)</f>
        <v>QCPL</v>
      </c>
      <c r="B7605" s="172">
        <v>45813.591423611113</v>
      </c>
      <c r="C7605" s="69" t="s">
        <v>268</v>
      </c>
      <c r="D7605" s="69" t="s">
        <v>1937</v>
      </c>
      <c r="E7605" s="69" t="s">
        <v>2577</v>
      </c>
      <c r="F7605" s="69">
        <v>1946</v>
      </c>
      <c r="G7605" s="69" t="s">
        <v>1949</v>
      </c>
    </row>
    <row r="7606" spans="1:33" ht="14.4">
      <c r="A7606" s="27" t="str">
        <f>VLOOKUP(C7606,'user list'!A:B,2,0)</f>
        <v>OCAs</v>
      </c>
      <c r="B7606" s="172">
        <v>45813.591921296298</v>
      </c>
      <c r="C7606" s="69" t="s">
        <v>279</v>
      </c>
      <c r="D7606" s="69" t="s">
        <v>1937</v>
      </c>
      <c r="E7606" s="69" t="s">
        <v>2577</v>
      </c>
      <c r="F7606" s="69">
        <v>1946</v>
      </c>
      <c r="G7606" s="69" t="s">
        <v>1939</v>
      </c>
    </row>
    <row r="7607" spans="1:33" ht="14.4">
      <c r="A7607" s="27" t="str">
        <f>VLOOKUP(C7607,'user list'!A:B,2,0)</f>
        <v>OCAs</v>
      </c>
      <c r="B7607" s="172">
        <v>45813.592013888891</v>
      </c>
      <c r="C7607" s="69" t="s">
        <v>279</v>
      </c>
      <c r="D7607" s="69" t="s">
        <v>1937</v>
      </c>
      <c r="E7607" s="69" t="s">
        <v>2577</v>
      </c>
      <c r="F7607" s="69">
        <v>1946</v>
      </c>
      <c r="G7607" s="69" t="s">
        <v>1949</v>
      </c>
    </row>
    <row r="7608" spans="1:33" ht="14.4">
      <c r="A7608" s="27" t="str">
        <f>VLOOKUP(C7608,'user list'!A:B,2,0)</f>
        <v>DBO</v>
      </c>
      <c r="B7608" s="172">
        <v>45813.592060185183</v>
      </c>
      <c r="C7608" s="69" t="s">
        <v>209</v>
      </c>
      <c r="D7608" s="69" t="s">
        <v>1937</v>
      </c>
      <c r="E7608" s="69" t="s">
        <v>2556</v>
      </c>
      <c r="F7608" s="69">
        <v>1916</v>
      </c>
      <c r="G7608" s="69" t="s">
        <v>1939</v>
      </c>
      <c r="R7608" s="73"/>
      <c r="S7608" s="73"/>
    </row>
    <row r="7609" spans="1:33" ht="14.4">
      <c r="A7609" s="27" t="str">
        <f>VLOOKUP(C7609,'user list'!A:B,2,0)</f>
        <v>SSDD</v>
      </c>
      <c r="B7609" s="172">
        <v>45813.592245370368</v>
      </c>
      <c r="C7609" s="69" t="s">
        <v>273</v>
      </c>
      <c r="D7609" s="69" t="s">
        <v>1937</v>
      </c>
      <c r="E7609" s="69" t="s">
        <v>2556</v>
      </c>
      <c r="F7609" s="69">
        <v>1916</v>
      </c>
      <c r="G7609" s="69" t="s">
        <v>1939</v>
      </c>
    </row>
    <row r="7610" spans="1:33" ht="14.4">
      <c r="A7610" s="27" t="str">
        <f>VLOOKUP(C7610,'user list'!A:B,2,0)</f>
        <v>DBO</v>
      </c>
      <c r="B7610" s="172">
        <v>45813.59233796296</v>
      </c>
      <c r="C7610" s="69" t="s">
        <v>209</v>
      </c>
      <c r="D7610" s="69" t="s">
        <v>1937</v>
      </c>
      <c r="E7610" s="69" t="s">
        <v>2577</v>
      </c>
      <c r="F7610" s="69">
        <v>1946</v>
      </c>
      <c r="G7610" s="69" t="s">
        <v>1939</v>
      </c>
      <c r="O7610" s="73"/>
      <c r="P7610" s="73"/>
    </row>
    <row r="7611" spans="1:33" ht="14.4">
      <c r="A7611" s="27" t="str">
        <f>VLOOKUP(C7611,'user list'!A:B,2,0)</f>
        <v>SSDD</v>
      </c>
      <c r="B7611" s="172">
        <v>45813.59233796296</v>
      </c>
      <c r="C7611" s="69" t="s">
        <v>273</v>
      </c>
      <c r="D7611" s="69" t="s">
        <v>1937</v>
      </c>
      <c r="E7611" s="69" t="s">
        <v>2555</v>
      </c>
      <c r="F7611" s="69">
        <v>1915</v>
      </c>
      <c r="G7611" s="69" t="s">
        <v>1939</v>
      </c>
    </row>
    <row r="7612" spans="1:33" ht="14.4">
      <c r="A7612" s="27" t="str">
        <f>VLOOKUP(C7612,'user list'!A:B,2,0)</f>
        <v>DBO</v>
      </c>
      <c r="B7612" s="172">
        <v>45813.592604166668</v>
      </c>
      <c r="C7612" s="69" t="s">
        <v>209</v>
      </c>
      <c r="D7612" s="69" t="s">
        <v>1937</v>
      </c>
      <c r="E7612" s="69" t="s">
        <v>2556</v>
      </c>
      <c r="F7612" s="69">
        <v>1916</v>
      </c>
      <c r="G7612" s="69" t="s">
        <v>1939</v>
      </c>
      <c r="AD7612" s="74"/>
      <c r="AG7612" s="74"/>
    </row>
    <row r="7613" spans="1:33" ht="14.4">
      <c r="A7613" s="27" t="str">
        <f>VLOOKUP(C7613,'user list'!A:B,2,0)</f>
        <v>OCAs</v>
      </c>
      <c r="B7613" s="172">
        <v>45813.593530092592</v>
      </c>
      <c r="C7613" s="69" t="s">
        <v>279</v>
      </c>
      <c r="D7613" s="69" t="s">
        <v>1937</v>
      </c>
      <c r="E7613" s="69" t="s">
        <v>2577</v>
      </c>
      <c r="F7613" s="69">
        <v>1946</v>
      </c>
      <c r="G7613" s="69" t="s">
        <v>1947</v>
      </c>
      <c r="L7613" s="73"/>
      <c r="M7613" s="73"/>
    </row>
    <row r="7614" spans="1:33" ht="14.4">
      <c r="A7614" s="27" t="str">
        <f>VLOOKUP(C7614,'user list'!A:B,2,0)</f>
        <v>OCAs</v>
      </c>
      <c r="B7614" s="172">
        <v>45813.593530092592</v>
      </c>
      <c r="C7614" s="69" t="s">
        <v>279</v>
      </c>
      <c r="D7614" s="69" t="s">
        <v>1937</v>
      </c>
      <c r="E7614" s="69" t="s">
        <v>2577</v>
      </c>
      <c r="F7614" s="69">
        <v>1946</v>
      </c>
      <c r="G7614" s="69" t="s">
        <v>1948</v>
      </c>
    </row>
    <row r="7615" spans="1:33" ht="14.4">
      <c r="A7615" s="27" t="str">
        <f>VLOOKUP(C7615,'user list'!A:B,2,0)</f>
        <v>OCAs</v>
      </c>
      <c r="B7615" s="172">
        <v>45813.593530092592</v>
      </c>
      <c r="C7615" s="69" t="s">
        <v>279</v>
      </c>
      <c r="D7615" s="69" t="s">
        <v>1937</v>
      </c>
      <c r="E7615" s="69" t="s">
        <v>2577</v>
      </c>
      <c r="F7615" s="69">
        <v>1946</v>
      </c>
      <c r="G7615" s="69" t="s">
        <v>1939</v>
      </c>
      <c r="O7615" s="73"/>
      <c r="P7615" s="73"/>
    </row>
    <row r="7616" spans="1:33" ht="14.4">
      <c r="A7616" s="27" t="str">
        <f>VLOOKUP(C7616,'user list'!A:B,2,0)</f>
        <v>Admin</v>
      </c>
      <c r="B7616" s="172">
        <v>45813.593530092592</v>
      </c>
      <c r="C7616" s="69" t="s">
        <v>186</v>
      </c>
      <c r="D7616" s="69" t="s">
        <v>1937</v>
      </c>
      <c r="E7616" s="69" t="s">
        <v>2577</v>
      </c>
      <c r="F7616" s="69">
        <v>1946</v>
      </c>
      <c r="G7616" s="69" t="s">
        <v>1948</v>
      </c>
      <c r="O7616" s="73"/>
      <c r="P7616" s="73"/>
    </row>
    <row r="7617" spans="1:45" ht="14.4">
      <c r="A7617" s="27" t="str">
        <f>VLOOKUP(C7617,'user list'!A:B,2,0)</f>
        <v>OCAs</v>
      </c>
      <c r="B7617" s="172">
        <v>45813.593599537038</v>
      </c>
      <c r="C7617" s="69" t="s">
        <v>279</v>
      </c>
      <c r="D7617" s="69" t="s">
        <v>1937</v>
      </c>
      <c r="E7617" s="69" t="s">
        <v>2567</v>
      </c>
      <c r="F7617" s="69">
        <v>1931</v>
      </c>
      <c r="G7617" s="69" t="s">
        <v>1939</v>
      </c>
    </row>
    <row r="7618" spans="1:45" ht="14.4">
      <c r="A7618" s="27" t="str">
        <f>VLOOKUP(C7618,'user list'!A:B,2,0)</f>
        <v>OCAs</v>
      </c>
      <c r="B7618" s="172">
        <v>45813.593634259261</v>
      </c>
      <c r="C7618" s="69" t="s">
        <v>279</v>
      </c>
      <c r="D7618" s="69" t="s">
        <v>1937</v>
      </c>
      <c r="E7618" s="69" t="s">
        <v>2568</v>
      </c>
      <c r="F7618" s="69">
        <v>1932</v>
      </c>
      <c r="G7618" s="69" t="s">
        <v>1939</v>
      </c>
    </row>
    <row r="7619" spans="1:45" ht="14.4">
      <c r="A7619" s="27" t="str">
        <f>VLOOKUP(C7619,'user list'!A:B,2,0)</f>
        <v>OCAs</v>
      </c>
      <c r="B7619" s="172">
        <v>45813.593657407408</v>
      </c>
      <c r="C7619" s="69" t="s">
        <v>279</v>
      </c>
      <c r="D7619" s="69" t="s">
        <v>1937</v>
      </c>
      <c r="E7619" s="69" t="s">
        <v>2569</v>
      </c>
      <c r="F7619" s="69">
        <v>1933</v>
      </c>
      <c r="G7619" s="69" t="s">
        <v>1939</v>
      </c>
    </row>
    <row r="7620" spans="1:45" ht="14.4">
      <c r="A7620" s="27" t="str">
        <f>VLOOKUP(C7620,'user list'!A:B,2,0)</f>
        <v>OCAs</v>
      </c>
      <c r="B7620" s="172">
        <v>45813.593680555554</v>
      </c>
      <c r="C7620" s="69" t="s">
        <v>279</v>
      </c>
      <c r="D7620" s="69" t="s">
        <v>1937</v>
      </c>
      <c r="E7620" s="69" t="s">
        <v>2570</v>
      </c>
      <c r="F7620" s="69">
        <v>1934</v>
      </c>
      <c r="G7620" s="69" t="s">
        <v>1939</v>
      </c>
    </row>
    <row r="7621" spans="1:45" ht="14.4">
      <c r="A7621" s="27" t="str">
        <f>VLOOKUP(C7621,'user list'!A:B,2,0)</f>
        <v>OCAs</v>
      </c>
      <c r="B7621" s="172">
        <v>45813.5937037037</v>
      </c>
      <c r="C7621" s="69" t="s">
        <v>279</v>
      </c>
      <c r="D7621" s="69" t="s">
        <v>1937</v>
      </c>
      <c r="E7621" s="69" t="s">
        <v>2569</v>
      </c>
      <c r="F7621" s="69">
        <v>1933</v>
      </c>
      <c r="G7621" s="69" t="s">
        <v>1939</v>
      </c>
    </row>
    <row r="7622" spans="1:45" ht="14.4">
      <c r="A7622" s="27" t="str">
        <f>VLOOKUP(C7622,'user list'!A:B,2,0)</f>
        <v>OCAs</v>
      </c>
      <c r="B7622" s="172">
        <v>45813.593715277777</v>
      </c>
      <c r="C7622" s="69" t="s">
        <v>279</v>
      </c>
      <c r="D7622" s="69" t="s">
        <v>1937</v>
      </c>
      <c r="E7622" s="69" t="s">
        <v>2568</v>
      </c>
      <c r="F7622" s="69">
        <v>1932</v>
      </c>
      <c r="G7622" s="69" t="s">
        <v>1939</v>
      </c>
      <c r="AD7622" s="73"/>
      <c r="AE7622" s="73"/>
    </row>
    <row r="7623" spans="1:45" ht="14.4">
      <c r="A7623" s="27" t="str">
        <f>VLOOKUP(C7623,'user list'!A:B,2,0)</f>
        <v>OCAs</v>
      </c>
      <c r="B7623" s="172">
        <v>45813.593726851854</v>
      </c>
      <c r="C7623" s="69" t="s">
        <v>279</v>
      </c>
      <c r="D7623" s="69" t="s">
        <v>1937</v>
      </c>
      <c r="E7623" s="69" t="s">
        <v>2567</v>
      </c>
      <c r="F7623" s="69">
        <v>1931</v>
      </c>
      <c r="G7623" s="69" t="s">
        <v>1939</v>
      </c>
    </row>
    <row r="7624" spans="1:45" ht="14.4">
      <c r="A7624" s="27" t="str">
        <f>VLOOKUP(C7624,'user list'!A:B,2,0)</f>
        <v>OCAs</v>
      </c>
      <c r="B7624" s="172">
        <v>45813.593726851854</v>
      </c>
      <c r="C7624" s="69" t="s">
        <v>279</v>
      </c>
      <c r="D7624" s="69" t="s">
        <v>1937</v>
      </c>
      <c r="E7624" s="69" t="s">
        <v>2532</v>
      </c>
      <c r="F7624" s="69">
        <v>1875</v>
      </c>
      <c r="G7624" s="69" t="s">
        <v>1939</v>
      </c>
      <c r="L7624" s="73"/>
      <c r="M7624" s="73"/>
    </row>
    <row r="7625" spans="1:45" ht="14.4">
      <c r="A7625" s="27" t="str">
        <f>VLOOKUP(C7625,'user list'!A:B,2,0)</f>
        <v>OCAs</v>
      </c>
      <c r="B7625" s="172">
        <v>45813.593738425923</v>
      </c>
      <c r="C7625" s="69" t="s">
        <v>279</v>
      </c>
      <c r="D7625" s="69" t="s">
        <v>1937</v>
      </c>
      <c r="E7625" s="69" t="s">
        <v>2519</v>
      </c>
      <c r="F7625" s="69">
        <v>1861</v>
      </c>
      <c r="G7625" s="69" t="s">
        <v>1939</v>
      </c>
    </row>
    <row r="7626" spans="1:45" ht="14.4">
      <c r="A7626" s="27" t="str">
        <f>VLOOKUP(C7626,'user list'!A:B,2,0)</f>
        <v>OCAs</v>
      </c>
      <c r="B7626" s="172">
        <v>45813.593761574077</v>
      </c>
      <c r="C7626" s="69" t="s">
        <v>279</v>
      </c>
      <c r="D7626" s="69" t="s">
        <v>1937</v>
      </c>
      <c r="E7626" s="69" t="s">
        <v>2517</v>
      </c>
      <c r="F7626" s="69">
        <v>1860</v>
      </c>
      <c r="G7626" s="69" t="s">
        <v>1939</v>
      </c>
    </row>
    <row r="7627" spans="1:45" ht="14.4">
      <c r="A7627" s="27" t="str">
        <f>VLOOKUP(C7627,'user list'!A:B,2,0)</f>
        <v>CVD</v>
      </c>
      <c r="B7627" s="172">
        <v>45813.593912037039</v>
      </c>
      <c r="C7627" s="69" t="s">
        <v>208</v>
      </c>
      <c r="D7627" s="69" t="s">
        <v>1937</v>
      </c>
      <c r="E7627" s="69" t="s">
        <v>2577</v>
      </c>
      <c r="F7627" s="69">
        <v>1946</v>
      </c>
      <c r="G7627" s="69" t="s">
        <v>1939</v>
      </c>
    </row>
    <row r="7628" spans="1:45" ht="14.4">
      <c r="A7628" s="27" t="str">
        <f>VLOOKUP(C7628,'user list'!A:B,2,0)</f>
        <v>CGSD</v>
      </c>
      <c r="B7628" s="172">
        <v>45813.594687500001</v>
      </c>
      <c r="C7628" s="69" t="s">
        <v>200</v>
      </c>
      <c r="D7628" s="69" t="s">
        <v>1937</v>
      </c>
      <c r="E7628" s="69" t="s">
        <v>2577</v>
      </c>
      <c r="F7628" s="69">
        <v>1946</v>
      </c>
      <c r="G7628" s="69" t="s">
        <v>1939</v>
      </c>
      <c r="R7628" s="73"/>
      <c r="S7628" s="73"/>
    </row>
    <row r="7629" spans="1:45" ht="14.4">
      <c r="A7629" s="27" t="str">
        <f>VLOOKUP(C7629,'user list'!A:B,2,0)</f>
        <v>CHD</v>
      </c>
      <c r="B7629" s="172">
        <v>45813.594849537039</v>
      </c>
      <c r="C7629" s="69" t="s">
        <v>203</v>
      </c>
      <c r="D7629" s="69" t="s">
        <v>1937</v>
      </c>
      <c r="E7629" s="69" t="s">
        <v>2556</v>
      </c>
      <c r="F7629" s="69">
        <v>1916</v>
      </c>
      <c r="G7629" s="69" t="s">
        <v>1939</v>
      </c>
    </row>
    <row r="7630" spans="1:45" ht="14.4">
      <c r="A7630" s="27" t="str">
        <f>VLOOKUP(C7630,'user list'!A:B,2,0)</f>
        <v>CHD</v>
      </c>
      <c r="B7630" s="172">
        <v>45813.595069444447</v>
      </c>
      <c r="C7630" s="69" t="s">
        <v>203</v>
      </c>
      <c r="D7630" s="69" t="s">
        <v>1937</v>
      </c>
      <c r="E7630" s="69" t="s">
        <v>1636</v>
      </c>
      <c r="F7630" s="69">
        <v>1883</v>
      </c>
      <c r="G7630" s="69" t="s">
        <v>1939</v>
      </c>
      <c r="O7630" s="73"/>
      <c r="P7630" s="73"/>
    </row>
    <row r="7631" spans="1:45" ht="14.4">
      <c r="A7631" s="27" t="str">
        <f>VLOOKUP(C7631,'user list'!A:B,2,0)</f>
        <v>CHD</v>
      </c>
      <c r="B7631" s="172">
        <v>45813.595243055555</v>
      </c>
      <c r="C7631" s="69" t="s">
        <v>203</v>
      </c>
      <c r="D7631" s="69" t="s">
        <v>1937</v>
      </c>
      <c r="E7631" s="69" t="s">
        <v>2534</v>
      </c>
      <c r="F7631" s="69">
        <v>1881</v>
      </c>
      <c r="G7631" s="69" t="s">
        <v>1939</v>
      </c>
      <c r="AP7631" s="74"/>
      <c r="AS7631" s="74"/>
    </row>
    <row r="7632" spans="1:45" ht="14.4">
      <c r="A7632" s="27" t="str">
        <f>VLOOKUP(C7632,'user list'!A:B,2,0)</f>
        <v>CHD</v>
      </c>
      <c r="B7632" s="172">
        <v>45813.595324074071</v>
      </c>
      <c r="C7632" s="69" t="s">
        <v>203</v>
      </c>
      <c r="D7632" s="69" t="s">
        <v>1937</v>
      </c>
      <c r="E7632" s="69" t="s">
        <v>2483</v>
      </c>
      <c r="F7632" s="69">
        <v>1805</v>
      </c>
      <c r="G7632" s="69" t="s">
        <v>1939</v>
      </c>
      <c r="L7632" s="73"/>
      <c r="M7632" s="73"/>
    </row>
    <row r="7633" spans="1:31" ht="14.4">
      <c r="A7633" s="27" t="str">
        <f>VLOOKUP(C7633,'user list'!A:B,2,0)</f>
        <v>CGSD</v>
      </c>
      <c r="B7633" s="172">
        <v>45813.595370370371</v>
      </c>
      <c r="C7633" s="69" t="s">
        <v>200</v>
      </c>
      <c r="D7633" s="69" t="s">
        <v>1937</v>
      </c>
      <c r="E7633" s="69" t="s">
        <v>2577</v>
      </c>
      <c r="F7633" s="69">
        <v>1946</v>
      </c>
      <c r="G7633" s="69" t="s">
        <v>1947</v>
      </c>
      <c r="L7633" s="73"/>
      <c r="M7633" s="73"/>
    </row>
    <row r="7634" spans="1:31" ht="14.4">
      <c r="A7634" s="27" t="str">
        <f>VLOOKUP(C7634,'user list'!A:B,2,0)</f>
        <v>CGSD</v>
      </c>
      <c r="B7634" s="172">
        <v>45813.595370370371</v>
      </c>
      <c r="C7634" s="69" t="s">
        <v>200</v>
      </c>
      <c r="D7634" s="69" t="s">
        <v>1937</v>
      </c>
      <c r="E7634" s="69" t="s">
        <v>2577</v>
      </c>
      <c r="F7634" s="69">
        <v>1946</v>
      </c>
      <c r="G7634" s="69" t="s">
        <v>1948</v>
      </c>
    </row>
    <row r="7635" spans="1:31" ht="14.4">
      <c r="A7635" s="27" t="str">
        <f>VLOOKUP(C7635,'user list'!A:B,2,0)</f>
        <v>CGSD</v>
      </c>
      <c r="B7635" s="172">
        <v>45813.595370370371</v>
      </c>
      <c r="C7635" s="69" t="s">
        <v>200</v>
      </c>
      <c r="D7635" s="69" t="s">
        <v>1937</v>
      </c>
      <c r="E7635" s="69" t="s">
        <v>2577</v>
      </c>
      <c r="F7635" s="69">
        <v>1946</v>
      </c>
      <c r="G7635" s="69" t="s">
        <v>1939</v>
      </c>
    </row>
    <row r="7636" spans="1:31" ht="14.4">
      <c r="A7636" s="27" t="str">
        <f>VLOOKUP(C7636,'user list'!A:B,2,0)</f>
        <v>Admin</v>
      </c>
      <c r="B7636" s="172">
        <v>45813.595370370371</v>
      </c>
      <c r="C7636" s="69" t="s">
        <v>186</v>
      </c>
      <c r="D7636" s="69" t="s">
        <v>1937</v>
      </c>
      <c r="E7636" s="69" t="s">
        <v>2577</v>
      </c>
      <c r="F7636" s="69">
        <v>1946</v>
      </c>
      <c r="G7636" s="69" t="s">
        <v>1948</v>
      </c>
    </row>
    <row r="7637" spans="1:31" ht="14.4">
      <c r="A7637" s="27" t="str">
        <f>VLOOKUP(C7637,'user list'!A:B,2,0)</f>
        <v>CHD</v>
      </c>
      <c r="B7637" s="172">
        <v>45813.59547453704</v>
      </c>
      <c r="C7637" s="69" t="s">
        <v>203</v>
      </c>
      <c r="D7637" s="69" t="s">
        <v>1937</v>
      </c>
      <c r="E7637" s="69" t="s">
        <v>2463</v>
      </c>
      <c r="F7637" s="69">
        <v>1760</v>
      </c>
      <c r="G7637" s="69" t="s">
        <v>1939</v>
      </c>
    </row>
    <row r="7638" spans="1:31" ht="14.4">
      <c r="A7638" s="27" t="str">
        <f>VLOOKUP(C7638,'user list'!A:B,2,0)</f>
        <v>CHD</v>
      </c>
      <c r="B7638" s="172">
        <v>45813.595763888887</v>
      </c>
      <c r="C7638" s="69" t="s">
        <v>203</v>
      </c>
      <c r="D7638" s="69" t="s">
        <v>1937</v>
      </c>
      <c r="E7638" s="69" t="s">
        <v>2439</v>
      </c>
      <c r="F7638" s="69">
        <v>1444</v>
      </c>
      <c r="G7638" s="69" t="s">
        <v>1939</v>
      </c>
      <c r="L7638" s="73"/>
      <c r="M7638" s="73"/>
    </row>
    <row r="7639" spans="1:31" ht="14.4">
      <c r="A7639" s="27" t="str">
        <f>VLOOKUP(C7639,'user list'!A:B,2,0)</f>
        <v>CHD</v>
      </c>
      <c r="B7639" s="172">
        <v>45813.595879629633</v>
      </c>
      <c r="C7639" s="69" t="s">
        <v>203</v>
      </c>
      <c r="D7639" s="69" t="s">
        <v>1937</v>
      </c>
      <c r="E7639" s="69" t="s">
        <v>2556</v>
      </c>
      <c r="F7639" s="69">
        <v>1916</v>
      </c>
      <c r="G7639" s="69" t="s">
        <v>1939</v>
      </c>
      <c r="L7639" s="73"/>
      <c r="M7639" s="73"/>
    </row>
    <row r="7640" spans="1:31" ht="14.4">
      <c r="A7640" s="27" t="str">
        <f>VLOOKUP(C7640,'user list'!A:B,2,0)</f>
        <v>DOE</v>
      </c>
      <c r="B7640" s="172">
        <v>45813.595960648148</v>
      </c>
      <c r="C7640" s="69" t="s">
        <v>212</v>
      </c>
      <c r="D7640" s="69" t="s">
        <v>1937</v>
      </c>
      <c r="E7640" s="69" t="s">
        <v>2577</v>
      </c>
      <c r="F7640" s="69">
        <v>1946</v>
      </c>
      <c r="G7640" s="69" t="s">
        <v>1939</v>
      </c>
      <c r="L7640" s="73"/>
      <c r="M7640" s="73"/>
    </row>
    <row r="7641" spans="1:31" ht="14.4">
      <c r="A7641" s="27" t="str">
        <f>VLOOKUP(C7641,'user list'!A:B,2,0)</f>
        <v>CHD</v>
      </c>
      <c r="B7641" s="172">
        <v>45813.596099537041</v>
      </c>
      <c r="C7641" s="69" t="s">
        <v>203</v>
      </c>
      <c r="D7641" s="69" t="s">
        <v>1937</v>
      </c>
      <c r="E7641" s="69" t="s">
        <v>1636</v>
      </c>
      <c r="F7641" s="69">
        <v>1883</v>
      </c>
      <c r="G7641" s="69" t="s">
        <v>1939</v>
      </c>
    </row>
    <row r="7642" spans="1:31" ht="14.4">
      <c r="A7642" s="27" t="str">
        <f>VLOOKUP(C7642,'user list'!A:B,2,0)</f>
        <v>CGSD</v>
      </c>
      <c r="B7642" s="172">
        <v>45813.597650462965</v>
      </c>
      <c r="C7642" s="69" t="s">
        <v>200</v>
      </c>
      <c r="D7642" s="69" t="s">
        <v>1937</v>
      </c>
      <c r="E7642" s="69" t="s">
        <v>2554</v>
      </c>
      <c r="F7642" s="69">
        <v>1913</v>
      </c>
      <c r="G7642" s="69" t="s">
        <v>1939</v>
      </c>
      <c r="O7642" s="73"/>
      <c r="P7642" s="73"/>
    </row>
    <row r="7643" spans="1:31" ht="14.4">
      <c r="A7643" s="27" t="str">
        <f>VLOOKUP(C7643,'user list'!A:B,2,0)</f>
        <v>DBO</v>
      </c>
      <c r="B7643" s="172">
        <v>45813.597696759258</v>
      </c>
      <c r="C7643" s="69" t="s">
        <v>209</v>
      </c>
      <c r="D7643" s="69" t="s">
        <v>1937</v>
      </c>
      <c r="E7643" s="69" t="s">
        <v>2577</v>
      </c>
      <c r="F7643" s="69">
        <v>1946</v>
      </c>
      <c r="G7643" s="69" t="s">
        <v>1939</v>
      </c>
      <c r="AD7643" s="73"/>
      <c r="AE7643" s="73"/>
    </row>
    <row r="7644" spans="1:31" ht="14.4">
      <c r="A7644" s="27" t="str">
        <f>VLOOKUP(C7644,'user list'!A:B,2,0)</f>
        <v>CGSD</v>
      </c>
      <c r="B7644" s="172">
        <v>45813.59778935185</v>
      </c>
      <c r="C7644" s="69" t="s">
        <v>200</v>
      </c>
      <c r="D7644" s="69" t="s">
        <v>1937</v>
      </c>
      <c r="E7644" s="69" t="s">
        <v>2576</v>
      </c>
      <c r="F7644" s="69">
        <v>1945</v>
      </c>
      <c r="G7644" s="69" t="s">
        <v>1939</v>
      </c>
    </row>
    <row r="7645" spans="1:31" ht="14.4">
      <c r="A7645" s="27" t="str">
        <f>VLOOKUP(C7645,'user list'!A:B,2,0)</f>
        <v>CGSD</v>
      </c>
      <c r="B7645" s="172">
        <v>45813.597893518519</v>
      </c>
      <c r="C7645" s="69" t="s">
        <v>200</v>
      </c>
      <c r="D7645" s="69" t="s">
        <v>1937</v>
      </c>
      <c r="E7645" s="69" t="s">
        <v>2576</v>
      </c>
      <c r="F7645" s="69">
        <v>1945</v>
      </c>
      <c r="G7645" s="69" t="s">
        <v>1947</v>
      </c>
      <c r="L7645" s="74"/>
      <c r="O7645" s="73"/>
      <c r="P7645" s="73"/>
    </row>
    <row r="7646" spans="1:31" ht="14.4">
      <c r="A7646" s="27" t="str">
        <f>VLOOKUP(C7646,'user list'!A:B,2,0)</f>
        <v>CGSD</v>
      </c>
      <c r="B7646" s="172">
        <v>45813.597893518519</v>
      </c>
      <c r="C7646" s="69" t="s">
        <v>200</v>
      </c>
      <c r="D7646" s="69" t="s">
        <v>1937</v>
      </c>
      <c r="E7646" s="69" t="s">
        <v>2576</v>
      </c>
      <c r="F7646" s="69">
        <v>1945</v>
      </c>
      <c r="G7646" s="69" t="s">
        <v>1948</v>
      </c>
    </row>
    <row r="7647" spans="1:31" ht="14.4">
      <c r="A7647" s="27" t="str">
        <f>VLOOKUP(C7647,'user list'!A:B,2,0)</f>
        <v>CGSD</v>
      </c>
      <c r="B7647" s="172">
        <v>45813.597893518519</v>
      </c>
      <c r="C7647" s="69" t="s">
        <v>200</v>
      </c>
      <c r="D7647" s="69" t="s">
        <v>1937</v>
      </c>
      <c r="E7647" s="69" t="s">
        <v>2576</v>
      </c>
      <c r="F7647" s="69">
        <v>1945</v>
      </c>
      <c r="G7647" s="69" t="s">
        <v>1939</v>
      </c>
    </row>
    <row r="7648" spans="1:31" ht="14.4">
      <c r="A7648" s="27" t="str">
        <f>VLOOKUP(C7648,'user list'!A:B,2,0)</f>
        <v>Admin</v>
      </c>
      <c r="B7648" s="172">
        <v>45813.597893518519</v>
      </c>
      <c r="C7648" s="69" t="s">
        <v>186</v>
      </c>
      <c r="D7648" s="69" t="s">
        <v>1937</v>
      </c>
      <c r="E7648" s="69" t="s">
        <v>2576</v>
      </c>
      <c r="F7648" s="69">
        <v>1945</v>
      </c>
      <c r="G7648" s="69" t="s">
        <v>1948</v>
      </c>
    </row>
    <row r="7649" spans="1:33" ht="14.4">
      <c r="A7649" s="27" t="str">
        <f>VLOOKUP(C7649,'user list'!A:B,2,0)</f>
        <v>CGSD</v>
      </c>
      <c r="B7649" s="172">
        <v>45813.597916666666</v>
      </c>
      <c r="C7649" s="69" t="s">
        <v>200</v>
      </c>
      <c r="D7649" s="69" t="s">
        <v>1937</v>
      </c>
      <c r="E7649" s="69" t="s">
        <v>2577</v>
      </c>
      <c r="F7649" s="69">
        <v>1946</v>
      </c>
      <c r="G7649" s="69" t="s">
        <v>1939</v>
      </c>
    </row>
    <row r="7650" spans="1:33" ht="14.4">
      <c r="A7650" s="27" t="str">
        <f>VLOOKUP(C7650,'user list'!A:B,2,0)</f>
        <v>QCPL</v>
      </c>
      <c r="B7650" s="172">
        <v>45813.598009259258</v>
      </c>
      <c r="C7650" s="69" t="s">
        <v>268</v>
      </c>
      <c r="D7650" s="69" t="s">
        <v>1937</v>
      </c>
      <c r="E7650" s="69" t="s">
        <v>2577</v>
      </c>
      <c r="F7650" s="69">
        <v>1946</v>
      </c>
      <c r="G7650" s="69" t="s">
        <v>1939</v>
      </c>
    </row>
    <row r="7651" spans="1:33" ht="14.4">
      <c r="A7651" s="27" t="str">
        <f>VLOOKUP(C7651,'user list'!A:B,2,0)</f>
        <v>DBO</v>
      </c>
      <c r="B7651" s="172">
        <v>45813.598043981481</v>
      </c>
      <c r="C7651" s="69" t="s">
        <v>209</v>
      </c>
      <c r="D7651" s="69" t="s">
        <v>1937</v>
      </c>
      <c r="E7651" s="69" t="s">
        <v>2556</v>
      </c>
      <c r="F7651" s="69">
        <v>1916</v>
      </c>
      <c r="G7651" s="69" t="s">
        <v>1939</v>
      </c>
      <c r="AD7651" s="74"/>
      <c r="AG7651" s="74"/>
    </row>
    <row r="7652" spans="1:33" ht="14.4">
      <c r="A7652" s="27" t="str">
        <f>VLOOKUP(C7652,'user list'!A:B,2,0)</f>
        <v>OCM</v>
      </c>
      <c r="B7652" s="172">
        <v>45813.600740740738</v>
      </c>
      <c r="C7652" s="69" t="s">
        <v>230</v>
      </c>
      <c r="D7652" s="69" t="s">
        <v>1937</v>
      </c>
      <c r="E7652" s="69" t="s">
        <v>2550</v>
      </c>
      <c r="F7652" s="69">
        <v>1908</v>
      </c>
      <c r="G7652" s="69" t="s">
        <v>1939</v>
      </c>
      <c r="L7652" s="73"/>
      <c r="M7652" s="73"/>
    </row>
    <row r="7653" spans="1:33" ht="14.4">
      <c r="A7653" s="27" t="str">
        <f>VLOOKUP(C7653,'user list'!A:B,2,0)</f>
        <v>OCM</v>
      </c>
      <c r="B7653" s="172">
        <v>45813.602685185186</v>
      </c>
      <c r="C7653" s="69" t="s">
        <v>231</v>
      </c>
      <c r="D7653" s="69" t="s">
        <v>1937</v>
      </c>
      <c r="E7653" s="69" t="s">
        <v>1989</v>
      </c>
      <c r="F7653" s="69">
        <v>1947</v>
      </c>
      <c r="G7653" s="69" t="s">
        <v>1939</v>
      </c>
      <c r="O7653" s="73"/>
      <c r="P7653" s="73"/>
    </row>
    <row r="7654" spans="1:33" ht="14.4">
      <c r="A7654" s="27" t="str">
        <f>VLOOKUP(C7654,'user list'!A:B,2,0)</f>
        <v>OCM</v>
      </c>
      <c r="B7654" s="172">
        <v>45813.602986111109</v>
      </c>
      <c r="C7654" s="69" t="s">
        <v>231</v>
      </c>
      <c r="D7654" s="69" t="s">
        <v>1937</v>
      </c>
      <c r="E7654" s="69" t="s">
        <v>2039</v>
      </c>
      <c r="F7654" s="69">
        <v>1901</v>
      </c>
      <c r="G7654" s="69" t="s">
        <v>1939</v>
      </c>
    </row>
    <row r="7655" spans="1:33" ht="14.4">
      <c r="A7655" s="27" t="str">
        <f>VLOOKUP(C7655,'user list'!A:B,2,0)</f>
        <v>CHD</v>
      </c>
      <c r="B7655" s="172">
        <v>45813.603171296294</v>
      </c>
      <c r="C7655" s="69" t="s">
        <v>203</v>
      </c>
      <c r="D7655" s="69" t="s">
        <v>1937</v>
      </c>
      <c r="E7655" s="69" t="s">
        <v>2039</v>
      </c>
      <c r="F7655" s="69">
        <v>1851</v>
      </c>
      <c r="G7655" s="69" t="s">
        <v>1939</v>
      </c>
    </row>
    <row r="7656" spans="1:33" ht="14.4">
      <c r="A7656" s="27" t="str">
        <f>VLOOKUP(C7656,'user list'!A:B,2,0)</f>
        <v>LEDIPO</v>
      </c>
      <c r="B7656" s="172">
        <v>45813.60324074074</v>
      </c>
      <c r="C7656" s="69" t="s">
        <v>222</v>
      </c>
      <c r="D7656" s="69" t="s">
        <v>1937</v>
      </c>
      <c r="E7656" s="69" t="s">
        <v>2577</v>
      </c>
      <c r="F7656" s="69">
        <v>1946</v>
      </c>
      <c r="G7656" s="69" t="s">
        <v>1939</v>
      </c>
      <c r="L7656" s="73"/>
      <c r="M7656" s="73"/>
    </row>
    <row r="7657" spans="1:33" ht="14.4">
      <c r="A7657" s="27" t="str">
        <f>VLOOKUP(C7657,'user list'!A:B,2,0)</f>
        <v>CVD</v>
      </c>
      <c r="B7657" s="172">
        <v>45813.603831018518</v>
      </c>
      <c r="C7657" s="69" t="s">
        <v>208</v>
      </c>
      <c r="D7657" s="69" t="s">
        <v>1937</v>
      </c>
      <c r="E7657" s="69" t="s">
        <v>2577</v>
      </c>
      <c r="F7657" s="69">
        <v>1946</v>
      </c>
      <c r="G7657" s="69" t="s">
        <v>1939</v>
      </c>
    </row>
    <row r="7658" spans="1:33" ht="14.4">
      <c r="A7658" s="27" t="str">
        <f>VLOOKUP(C7658,'user list'!A:B,2,0)</f>
        <v>CVD</v>
      </c>
      <c r="B7658" s="172">
        <v>45813.604178240741</v>
      </c>
      <c r="C7658" s="69" t="s">
        <v>208</v>
      </c>
      <c r="D7658" s="69" t="s">
        <v>1937</v>
      </c>
      <c r="E7658" s="69" t="s">
        <v>2577</v>
      </c>
      <c r="F7658" s="69">
        <v>1946</v>
      </c>
      <c r="G7658" s="69" t="s">
        <v>1949</v>
      </c>
      <c r="O7658" s="73"/>
      <c r="P7658" s="73"/>
    </row>
    <row r="7659" spans="1:33" ht="14.4">
      <c r="A7659" s="27" t="str">
        <f>VLOOKUP(C7659,'user list'!A:B,2,0)</f>
        <v>QCYDO</v>
      </c>
      <c r="B7659" s="172">
        <v>45813.604780092595</v>
      </c>
      <c r="C7659" s="69" t="s">
        <v>270</v>
      </c>
      <c r="D7659" s="69" t="s">
        <v>1937</v>
      </c>
      <c r="E7659" s="69" t="s">
        <v>2556</v>
      </c>
      <c r="F7659" s="69">
        <v>1916</v>
      </c>
      <c r="G7659" s="69" t="s">
        <v>1939</v>
      </c>
      <c r="O7659" s="73"/>
      <c r="P7659" s="73"/>
    </row>
    <row r="7660" spans="1:33" ht="14.4">
      <c r="A7660" s="27" t="str">
        <f>VLOOKUP(C7660,'user list'!A:B,2,0)</f>
        <v>Admin</v>
      </c>
      <c r="B7660" s="172">
        <v>45813.604814814818</v>
      </c>
      <c r="C7660" s="69" t="s">
        <v>186</v>
      </c>
      <c r="D7660" s="69" t="s">
        <v>1937</v>
      </c>
      <c r="E7660" s="69" t="s">
        <v>2577</v>
      </c>
      <c r="F7660" s="69">
        <v>1946</v>
      </c>
      <c r="G7660" s="69" t="s">
        <v>1939</v>
      </c>
    </row>
    <row r="7661" spans="1:33" ht="14.4">
      <c r="A7661" s="27" t="str">
        <f>VLOOKUP(C7661,'user list'!A:B,2,0)</f>
        <v>QCYDO</v>
      </c>
      <c r="B7661" s="172">
        <v>45813.604826388888</v>
      </c>
      <c r="C7661" s="69" t="s">
        <v>270</v>
      </c>
      <c r="D7661" s="69" t="s">
        <v>1937</v>
      </c>
      <c r="E7661" s="69" t="s">
        <v>2577</v>
      </c>
      <c r="F7661" s="69">
        <v>1946</v>
      </c>
      <c r="G7661" s="69" t="s">
        <v>1939</v>
      </c>
      <c r="O7661" s="73"/>
      <c r="P7661" s="73"/>
    </row>
    <row r="7662" spans="1:33" ht="14.4">
      <c r="A7662" s="27" t="str">
        <f>VLOOKUP(C7662,'user list'!A:B,2,0)</f>
        <v>Admin</v>
      </c>
      <c r="B7662" s="172">
        <v>45813.604988425926</v>
      </c>
      <c r="C7662" s="69" t="s">
        <v>186</v>
      </c>
      <c r="D7662" s="69" t="s">
        <v>1937</v>
      </c>
      <c r="E7662" s="69" t="s">
        <v>2577</v>
      </c>
      <c r="F7662" s="69">
        <v>1946</v>
      </c>
      <c r="G7662" s="69" t="s">
        <v>1939</v>
      </c>
      <c r="AD7662" s="74"/>
      <c r="AG7662" s="74"/>
    </row>
    <row r="7663" spans="1:33" ht="14.4">
      <c r="A7663" s="27" t="str">
        <f>VLOOKUP(C7663,'user list'!A:B,2,0)</f>
        <v>Admin</v>
      </c>
      <c r="B7663" s="172">
        <v>45813.605312500003</v>
      </c>
      <c r="C7663" s="69" t="s">
        <v>186</v>
      </c>
      <c r="D7663" s="69" t="s">
        <v>1937</v>
      </c>
      <c r="E7663" s="69" t="s">
        <v>1989</v>
      </c>
      <c r="F7663" s="69">
        <v>1947</v>
      </c>
      <c r="G7663" s="69" t="s">
        <v>1939</v>
      </c>
      <c r="L7663" s="73"/>
      <c r="M7663" s="73"/>
    </row>
    <row r="7664" spans="1:33" ht="14.4">
      <c r="A7664" s="27" t="str">
        <f>VLOOKUP(C7664,'user list'!A:B,2,0)</f>
        <v>QCYDO</v>
      </c>
      <c r="B7664" s="172">
        <v>45813.605370370373</v>
      </c>
      <c r="C7664" s="69" t="s">
        <v>270</v>
      </c>
      <c r="D7664" s="69" t="s">
        <v>1937</v>
      </c>
      <c r="E7664" s="69" t="s">
        <v>2474</v>
      </c>
      <c r="F7664" s="69">
        <v>1788</v>
      </c>
      <c r="G7664" s="69" t="s">
        <v>1939</v>
      </c>
      <c r="O7664" s="73"/>
      <c r="P7664" s="73"/>
    </row>
    <row r="7665" spans="1:33" ht="14.4">
      <c r="A7665" s="27" t="str">
        <f>VLOOKUP(C7665,'user list'!A:B,2,0)</f>
        <v>Admin</v>
      </c>
      <c r="B7665" s="172">
        <v>45813.605393518519</v>
      </c>
      <c r="C7665" s="69" t="s">
        <v>186</v>
      </c>
      <c r="D7665" s="69" t="s">
        <v>1937</v>
      </c>
      <c r="E7665" s="69" t="s">
        <v>2576</v>
      </c>
      <c r="F7665" s="69">
        <v>1945</v>
      </c>
      <c r="G7665" s="69" t="s">
        <v>1939</v>
      </c>
    </row>
    <row r="7666" spans="1:33" ht="14.4">
      <c r="A7666" s="27" t="str">
        <f>VLOOKUP(C7666,'user list'!A:B,2,0)</f>
        <v>Admin</v>
      </c>
      <c r="B7666" s="172">
        <v>45813.605486111112</v>
      </c>
      <c r="C7666" s="69" t="s">
        <v>186</v>
      </c>
      <c r="D7666" s="69" t="s">
        <v>1937</v>
      </c>
      <c r="E7666" s="69" t="s">
        <v>2029</v>
      </c>
      <c r="F7666" s="69">
        <v>1948</v>
      </c>
      <c r="G7666" s="69" t="s">
        <v>1939</v>
      </c>
    </row>
    <row r="7667" spans="1:33" ht="14.4">
      <c r="A7667" s="27" t="str">
        <f>VLOOKUP(C7667,'user list'!A:B,2,0)</f>
        <v>DBO</v>
      </c>
      <c r="B7667" s="172">
        <v>45813.605555555558</v>
      </c>
      <c r="C7667" s="69" t="s">
        <v>209</v>
      </c>
      <c r="D7667" s="69" t="s">
        <v>1937</v>
      </c>
      <c r="E7667" s="69" t="s">
        <v>2556</v>
      </c>
      <c r="F7667" s="69">
        <v>1916</v>
      </c>
      <c r="G7667" s="69" t="s">
        <v>1939</v>
      </c>
      <c r="L7667" s="73"/>
      <c r="M7667" s="73"/>
    </row>
    <row r="7668" spans="1:33" ht="14.4">
      <c r="A7668" s="27" t="str">
        <f>VLOOKUP(C7668,'user list'!A:B,2,0)</f>
        <v>DBO</v>
      </c>
      <c r="B7668" s="172">
        <v>45813.605740740742</v>
      </c>
      <c r="C7668" s="69" t="s">
        <v>209</v>
      </c>
      <c r="D7668" s="69" t="s">
        <v>1937</v>
      </c>
      <c r="E7668" s="69" t="s">
        <v>2556</v>
      </c>
      <c r="F7668" s="69">
        <v>1916</v>
      </c>
      <c r="G7668" s="69" t="s">
        <v>1947</v>
      </c>
    </row>
    <row r="7669" spans="1:33" ht="14.4">
      <c r="A7669" s="27" t="str">
        <f>VLOOKUP(C7669,'user list'!A:B,2,0)</f>
        <v>DBO</v>
      </c>
      <c r="B7669" s="172">
        <v>45813.605740740742</v>
      </c>
      <c r="C7669" s="69" t="s">
        <v>209</v>
      </c>
      <c r="D7669" s="69" t="s">
        <v>1937</v>
      </c>
      <c r="E7669" s="69" t="s">
        <v>2556</v>
      </c>
      <c r="F7669" s="69">
        <v>1916</v>
      </c>
      <c r="G7669" s="69" t="s">
        <v>1948</v>
      </c>
      <c r="O7669" s="73"/>
      <c r="P7669" s="73"/>
    </row>
    <row r="7670" spans="1:33" ht="14.4">
      <c r="A7670" s="27" t="str">
        <f>VLOOKUP(C7670,'user list'!A:B,2,0)</f>
        <v>DBO</v>
      </c>
      <c r="B7670" s="172">
        <v>45813.605740740742</v>
      </c>
      <c r="C7670" s="69" t="s">
        <v>209</v>
      </c>
      <c r="D7670" s="69" t="s">
        <v>1937</v>
      </c>
      <c r="E7670" s="69" t="s">
        <v>2556</v>
      </c>
      <c r="F7670" s="69">
        <v>1916</v>
      </c>
      <c r="G7670" s="69" t="s">
        <v>1939</v>
      </c>
      <c r="O7670" s="73"/>
      <c r="P7670" s="73"/>
    </row>
    <row r="7671" spans="1:33" ht="14.4">
      <c r="A7671" s="27" t="str">
        <f>VLOOKUP(C7671,'user list'!A:B,2,0)</f>
        <v>Admin</v>
      </c>
      <c r="B7671" s="172">
        <v>45813.605752314812</v>
      </c>
      <c r="C7671" s="69" t="s">
        <v>186</v>
      </c>
      <c r="D7671" s="69" t="s">
        <v>1937</v>
      </c>
      <c r="E7671" s="69" t="s">
        <v>2556</v>
      </c>
      <c r="F7671" s="69">
        <v>1916</v>
      </c>
      <c r="G7671" s="69" t="s">
        <v>1948</v>
      </c>
    </row>
    <row r="7672" spans="1:33" ht="14.4">
      <c r="A7672" s="27" t="str">
        <f>VLOOKUP(C7672,'user list'!A:B,2,0)</f>
        <v>DBO</v>
      </c>
      <c r="B7672" s="172">
        <v>45813.605833333335</v>
      </c>
      <c r="C7672" s="69" t="s">
        <v>209</v>
      </c>
      <c r="D7672" s="69" t="s">
        <v>1937</v>
      </c>
      <c r="E7672" s="69" t="s">
        <v>2556</v>
      </c>
      <c r="F7672" s="69">
        <v>1916</v>
      </c>
      <c r="G7672" s="69" t="s">
        <v>1949</v>
      </c>
      <c r="L7672" s="73"/>
      <c r="M7672" s="73"/>
    </row>
    <row r="7673" spans="1:33" ht="14.4">
      <c r="A7673" s="27" t="str">
        <f>VLOOKUP(C7673,'user list'!A:B,2,0)</f>
        <v>DOE</v>
      </c>
      <c r="B7673" s="172">
        <v>45813.605868055558</v>
      </c>
      <c r="C7673" s="69" t="s">
        <v>212</v>
      </c>
      <c r="D7673" s="69" t="s">
        <v>1937</v>
      </c>
      <c r="E7673" s="69" t="s">
        <v>2576</v>
      </c>
      <c r="F7673" s="69">
        <v>1945</v>
      </c>
      <c r="G7673" s="69" t="s">
        <v>1939</v>
      </c>
      <c r="AD7673" s="74"/>
      <c r="AG7673" s="74"/>
    </row>
    <row r="7674" spans="1:33" ht="14.4">
      <c r="A7674" s="27" t="str">
        <f>VLOOKUP(C7674,'user list'!A:B,2,0)</f>
        <v>OCA</v>
      </c>
      <c r="B7674" s="172">
        <v>45813.605868055558</v>
      </c>
      <c r="C7674" s="69" t="s">
        <v>228</v>
      </c>
      <c r="D7674" s="69" t="s">
        <v>1937</v>
      </c>
      <c r="E7674" s="69" t="s">
        <v>2577</v>
      </c>
      <c r="F7674" s="69">
        <v>1946</v>
      </c>
      <c r="G7674" s="69" t="s">
        <v>1939</v>
      </c>
      <c r="L7674" s="73"/>
      <c r="M7674" s="73"/>
    </row>
    <row r="7675" spans="1:33" ht="14.4">
      <c r="A7675" s="27" t="str">
        <f>VLOOKUP(C7675,'user list'!A:B,2,0)</f>
        <v>QCYDO</v>
      </c>
      <c r="B7675" s="172">
        <v>45813.606041666666</v>
      </c>
      <c r="C7675" s="69" t="s">
        <v>270</v>
      </c>
      <c r="D7675" s="69" t="s">
        <v>1937</v>
      </c>
      <c r="E7675" s="69" t="s">
        <v>2578</v>
      </c>
      <c r="F7675" s="69">
        <v>1949</v>
      </c>
      <c r="G7675" s="69" t="s">
        <v>2440</v>
      </c>
    </row>
    <row r="7676" spans="1:33" ht="14.4">
      <c r="A7676" s="27" t="str">
        <f>VLOOKUP(C7676,'user list'!A:B,2,0)</f>
        <v>Admin</v>
      </c>
      <c r="B7676" s="172">
        <v>45813.606053240743</v>
      </c>
      <c r="C7676" s="69" t="s">
        <v>186</v>
      </c>
      <c r="D7676" s="69" t="s">
        <v>1937</v>
      </c>
      <c r="E7676" s="69" t="s">
        <v>2578</v>
      </c>
      <c r="F7676" s="69">
        <v>1949</v>
      </c>
      <c r="G7676" s="69" t="s">
        <v>1948</v>
      </c>
      <c r="O7676" s="73"/>
      <c r="P7676" s="73"/>
    </row>
    <row r="7677" spans="1:33" ht="14.4">
      <c r="A7677" s="27" t="str">
        <f>VLOOKUP(C7677,'user list'!A:B,2,0)</f>
        <v>Admin</v>
      </c>
      <c r="B7677" s="172">
        <v>45813.606053240743</v>
      </c>
      <c r="C7677" s="69" t="s">
        <v>186</v>
      </c>
      <c r="D7677" s="69" t="s">
        <v>1937</v>
      </c>
      <c r="E7677" s="69" t="s">
        <v>2578</v>
      </c>
      <c r="F7677" s="69">
        <v>1949</v>
      </c>
      <c r="G7677" s="69" t="s">
        <v>1948</v>
      </c>
      <c r="O7677" s="73"/>
      <c r="P7677" s="73"/>
    </row>
    <row r="7678" spans="1:33" ht="14.4">
      <c r="A7678" s="27" t="str">
        <f>VLOOKUP(C7678,'user list'!A:B,2,0)</f>
        <v>Admin</v>
      </c>
      <c r="B7678" s="172">
        <v>45813.606053240743</v>
      </c>
      <c r="C7678" s="69" t="s">
        <v>186</v>
      </c>
      <c r="D7678" s="69" t="s">
        <v>1937</v>
      </c>
      <c r="E7678" s="69" t="s">
        <v>2578</v>
      </c>
      <c r="F7678" s="69">
        <v>1949</v>
      </c>
      <c r="G7678" s="69" t="s">
        <v>1948</v>
      </c>
    </row>
    <row r="7679" spans="1:33" ht="14.4">
      <c r="A7679" s="27" t="str">
        <f>VLOOKUP(C7679,'user list'!A:B,2,0)</f>
        <v>Admin</v>
      </c>
      <c r="B7679" s="172">
        <v>45813.606053240743</v>
      </c>
      <c r="C7679" s="69" t="s">
        <v>186</v>
      </c>
      <c r="D7679" s="69" t="s">
        <v>1937</v>
      </c>
      <c r="E7679" s="69" t="s">
        <v>2578</v>
      </c>
      <c r="F7679" s="69">
        <v>1949</v>
      </c>
      <c r="G7679" s="69" t="s">
        <v>1947</v>
      </c>
    </row>
    <row r="7680" spans="1:33" ht="14.4">
      <c r="A7680" s="27" t="str">
        <f>VLOOKUP(C7680,'user list'!A:B,2,0)</f>
        <v>QCYDO</v>
      </c>
      <c r="B7680" s="172">
        <v>45813.606562499997</v>
      </c>
      <c r="C7680" s="69" t="s">
        <v>270</v>
      </c>
      <c r="D7680" s="69" t="s">
        <v>1937</v>
      </c>
      <c r="E7680" s="69" t="s">
        <v>2579</v>
      </c>
      <c r="F7680" s="69">
        <v>1950</v>
      </c>
      <c r="G7680" s="69" t="s">
        <v>2440</v>
      </c>
    </row>
    <row r="7681" spans="1:36" ht="14.4">
      <c r="A7681" s="27" t="str">
        <f>VLOOKUP(C7681,'user list'!A:B,2,0)</f>
        <v>Admin</v>
      </c>
      <c r="B7681" s="172">
        <v>45813.606562499997</v>
      </c>
      <c r="C7681" s="69" t="s">
        <v>186</v>
      </c>
      <c r="D7681" s="69" t="s">
        <v>1937</v>
      </c>
      <c r="E7681" s="69" t="s">
        <v>2579</v>
      </c>
      <c r="F7681" s="69">
        <v>1950</v>
      </c>
      <c r="G7681" s="69" t="s">
        <v>1948</v>
      </c>
      <c r="AD7681" s="73"/>
      <c r="AE7681" s="73"/>
    </row>
    <row r="7682" spans="1:36" ht="14.4">
      <c r="A7682" s="27" t="str">
        <f>VLOOKUP(C7682,'user list'!A:B,2,0)</f>
        <v>Admin</v>
      </c>
      <c r="B7682" s="172">
        <v>45813.606562499997</v>
      </c>
      <c r="C7682" s="69" t="s">
        <v>186</v>
      </c>
      <c r="D7682" s="69" t="s">
        <v>1937</v>
      </c>
      <c r="E7682" s="69" t="s">
        <v>2579</v>
      </c>
      <c r="F7682" s="69">
        <v>1950</v>
      </c>
      <c r="G7682" s="69" t="s">
        <v>1948</v>
      </c>
      <c r="L7682" s="73"/>
      <c r="M7682" s="73"/>
    </row>
    <row r="7683" spans="1:36" ht="14.4">
      <c r="A7683" s="27" t="str">
        <f>VLOOKUP(C7683,'user list'!A:B,2,0)</f>
        <v>Admin</v>
      </c>
      <c r="B7683" s="172">
        <v>45813.606574074074</v>
      </c>
      <c r="C7683" s="69" t="s">
        <v>186</v>
      </c>
      <c r="D7683" s="69" t="s">
        <v>1937</v>
      </c>
      <c r="E7683" s="69" t="s">
        <v>2579</v>
      </c>
      <c r="F7683" s="69">
        <v>1950</v>
      </c>
      <c r="G7683" s="69" t="s">
        <v>1948</v>
      </c>
    </row>
    <row r="7684" spans="1:36" ht="14.4">
      <c r="A7684" s="27" t="str">
        <f>VLOOKUP(C7684,'user list'!A:B,2,0)</f>
        <v>Admin</v>
      </c>
      <c r="B7684" s="172">
        <v>45813.606574074074</v>
      </c>
      <c r="C7684" s="69" t="s">
        <v>186</v>
      </c>
      <c r="D7684" s="69" t="s">
        <v>1937</v>
      </c>
      <c r="E7684" s="69" t="s">
        <v>2579</v>
      </c>
      <c r="F7684" s="69">
        <v>1950</v>
      </c>
      <c r="G7684" s="69" t="s">
        <v>1947</v>
      </c>
    </row>
    <row r="7685" spans="1:36" ht="14.4">
      <c r="A7685" s="27" t="str">
        <f>VLOOKUP(C7685,'user list'!A:B,2,0)</f>
        <v>CVD</v>
      </c>
      <c r="B7685" s="172">
        <v>45813.606805555559</v>
      </c>
      <c r="C7685" s="69" t="s">
        <v>208</v>
      </c>
      <c r="D7685" s="69" t="s">
        <v>1937</v>
      </c>
      <c r="E7685" s="69" t="s">
        <v>2577</v>
      </c>
      <c r="F7685" s="69">
        <v>1946</v>
      </c>
      <c r="G7685" s="69" t="s">
        <v>1947</v>
      </c>
      <c r="R7685" s="73"/>
      <c r="S7685" s="73"/>
    </row>
    <row r="7686" spans="1:36" ht="14.4">
      <c r="A7686" s="27" t="str">
        <f>VLOOKUP(C7686,'user list'!A:B,2,0)</f>
        <v>CVD</v>
      </c>
      <c r="B7686" s="172">
        <v>45813.606805555559</v>
      </c>
      <c r="C7686" s="69" t="s">
        <v>208</v>
      </c>
      <c r="D7686" s="69" t="s">
        <v>1937</v>
      </c>
      <c r="E7686" s="69" t="s">
        <v>2577</v>
      </c>
      <c r="F7686" s="69">
        <v>1946</v>
      </c>
      <c r="G7686" s="69" t="s">
        <v>1948</v>
      </c>
    </row>
    <row r="7687" spans="1:36" ht="14.4">
      <c r="A7687" s="27" t="str">
        <f>VLOOKUP(C7687,'user list'!A:B,2,0)</f>
        <v>CVD</v>
      </c>
      <c r="B7687" s="172">
        <v>45813.606805555559</v>
      </c>
      <c r="C7687" s="69" t="s">
        <v>208</v>
      </c>
      <c r="D7687" s="69" t="s">
        <v>1937</v>
      </c>
      <c r="E7687" s="69" t="s">
        <v>2577</v>
      </c>
      <c r="F7687" s="69">
        <v>1946</v>
      </c>
      <c r="G7687" s="69" t="s">
        <v>1939</v>
      </c>
      <c r="O7687" s="73"/>
      <c r="P7687" s="73"/>
    </row>
    <row r="7688" spans="1:36" ht="14.4">
      <c r="A7688" s="27" t="str">
        <f>VLOOKUP(C7688,'user list'!A:B,2,0)</f>
        <v>Admin</v>
      </c>
      <c r="B7688" s="172">
        <v>45813.606805555559</v>
      </c>
      <c r="C7688" s="69" t="s">
        <v>186</v>
      </c>
      <c r="D7688" s="69" t="s">
        <v>1937</v>
      </c>
      <c r="E7688" s="69" t="s">
        <v>2577</v>
      </c>
      <c r="F7688" s="69">
        <v>1946</v>
      </c>
      <c r="G7688" s="69" t="s">
        <v>1948</v>
      </c>
      <c r="AG7688" s="74"/>
      <c r="AJ7688" s="74"/>
    </row>
    <row r="7689" spans="1:36" ht="14.4">
      <c r="A7689" s="27" t="str">
        <f>VLOOKUP(C7689,'user list'!A:B,2,0)</f>
        <v>ITDD</v>
      </c>
      <c r="B7689" s="172">
        <v>45813.606851851851</v>
      </c>
      <c r="C7689" s="69" t="s">
        <v>219</v>
      </c>
      <c r="D7689" s="69" t="s">
        <v>1937</v>
      </c>
      <c r="E7689" s="69" t="s">
        <v>2577</v>
      </c>
      <c r="F7689" s="69">
        <v>1946</v>
      </c>
      <c r="G7689" s="69" t="s">
        <v>1939</v>
      </c>
      <c r="L7689" s="73"/>
      <c r="M7689" s="73"/>
    </row>
    <row r="7690" spans="1:36" ht="14.4">
      <c r="A7690" s="27" t="str">
        <f>VLOOKUP(C7690,'user list'!A:B,2,0)</f>
        <v>OCM</v>
      </c>
      <c r="B7690" s="172">
        <v>45813.607037037036</v>
      </c>
      <c r="C7690" s="69" t="s">
        <v>231</v>
      </c>
      <c r="D7690" s="69" t="s">
        <v>1937</v>
      </c>
      <c r="E7690" s="69" t="s">
        <v>2029</v>
      </c>
      <c r="F7690" s="69">
        <v>1929</v>
      </c>
      <c r="G7690" s="69" t="s">
        <v>1939</v>
      </c>
      <c r="L7690" s="73"/>
      <c r="M7690" s="73"/>
    </row>
    <row r="7691" spans="1:36" ht="14.4">
      <c r="A7691" s="27" t="str">
        <f>VLOOKUP(C7691,'user list'!A:B,2,0)</f>
        <v>QCYDO</v>
      </c>
      <c r="B7691" s="172">
        <v>45813.607037037036</v>
      </c>
      <c r="C7691" s="69" t="s">
        <v>270</v>
      </c>
      <c r="D7691" s="69" t="s">
        <v>1937</v>
      </c>
      <c r="E7691" s="69" t="s">
        <v>2580</v>
      </c>
      <c r="F7691" s="69">
        <v>1951</v>
      </c>
      <c r="G7691" s="69" t="s">
        <v>2440</v>
      </c>
      <c r="O7691" s="73"/>
      <c r="P7691" s="73"/>
    </row>
    <row r="7692" spans="1:36" ht="14.4">
      <c r="A7692" s="27" t="str">
        <f>VLOOKUP(C7692,'user list'!A:B,2,0)</f>
        <v>Admin</v>
      </c>
      <c r="B7692" s="172">
        <v>45813.607037037036</v>
      </c>
      <c r="C7692" s="69" t="s">
        <v>186</v>
      </c>
      <c r="D7692" s="69" t="s">
        <v>1937</v>
      </c>
      <c r="E7692" s="69" t="s">
        <v>2580</v>
      </c>
      <c r="F7692" s="69">
        <v>1951</v>
      </c>
      <c r="G7692" s="69" t="s">
        <v>1948</v>
      </c>
      <c r="O7692" s="73"/>
      <c r="P7692" s="73"/>
    </row>
    <row r="7693" spans="1:36" ht="14.4">
      <c r="A7693" s="27" t="str">
        <f>VLOOKUP(C7693,'user list'!A:B,2,0)</f>
        <v>Admin</v>
      </c>
      <c r="B7693" s="172">
        <v>45813.607048611113</v>
      </c>
      <c r="C7693" s="69" t="s">
        <v>186</v>
      </c>
      <c r="D7693" s="69" t="s">
        <v>1937</v>
      </c>
      <c r="E7693" s="69" t="s">
        <v>2580</v>
      </c>
      <c r="F7693" s="69">
        <v>1951</v>
      </c>
      <c r="G7693" s="69" t="s">
        <v>1948</v>
      </c>
    </row>
    <row r="7694" spans="1:36" ht="14.4">
      <c r="A7694" s="27" t="str">
        <f>VLOOKUP(C7694,'user list'!A:B,2,0)</f>
        <v>Admin</v>
      </c>
      <c r="B7694" s="172">
        <v>45813.607048611113</v>
      </c>
      <c r="C7694" s="69" t="s">
        <v>186</v>
      </c>
      <c r="D7694" s="69" t="s">
        <v>1937</v>
      </c>
      <c r="E7694" s="69" t="s">
        <v>2580</v>
      </c>
      <c r="F7694" s="69">
        <v>1951</v>
      </c>
      <c r="G7694" s="69" t="s">
        <v>1948</v>
      </c>
    </row>
    <row r="7695" spans="1:36" ht="14.4">
      <c r="A7695" s="27" t="str">
        <f>VLOOKUP(C7695,'user list'!A:B,2,0)</f>
        <v>Admin</v>
      </c>
      <c r="B7695" s="172">
        <v>45813.607048611113</v>
      </c>
      <c r="C7695" s="69" t="s">
        <v>186</v>
      </c>
      <c r="D7695" s="69" t="s">
        <v>1937</v>
      </c>
      <c r="E7695" s="69" t="s">
        <v>2580</v>
      </c>
      <c r="F7695" s="69">
        <v>1951</v>
      </c>
      <c r="G7695" s="69" t="s">
        <v>1947</v>
      </c>
      <c r="O7695" s="73"/>
      <c r="P7695" s="73"/>
    </row>
    <row r="7696" spans="1:36" ht="14.4">
      <c r="A7696" s="27" t="str">
        <f>VLOOKUP(C7696,'user list'!A:B,2,0)</f>
        <v>Admin</v>
      </c>
      <c r="B7696" s="172">
        <v>45813.607083333336</v>
      </c>
      <c r="C7696" s="69" t="s">
        <v>186</v>
      </c>
      <c r="D7696" s="69" t="s">
        <v>1937</v>
      </c>
      <c r="E7696" s="69" t="s">
        <v>2577</v>
      </c>
      <c r="F7696" s="69">
        <v>1946</v>
      </c>
      <c r="G7696" s="69" t="s">
        <v>1939</v>
      </c>
      <c r="L7696" s="73"/>
      <c r="M7696" s="73"/>
    </row>
    <row r="7697" spans="1:33" ht="14.4">
      <c r="A7697" s="27" t="str">
        <f>VLOOKUP(C7697,'user list'!A:B,2,0)</f>
        <v>ITDD</v>
      </c>
      <c r="B7697" s="172">
        <v>45813.607106481482</v>
      </c>
      <c r="C7697" s="69" t="s">
        <v>219</v>
      </c>
      <c r="D7697" s="69" t="s">
        <v>1937</v>
      </c>
      <c r="E7697" s="69" t="s">
        <v>2577</v>
      </c>
      <c r="F7697" s="69">
        <v>1946</v>
      </c>
      <c r="G7697" s="69" t="s">
        <v>1947</v>
      </c>
    </row>
    <row r="7698" spans="1:33" ht="14.4">
      <c r="A7698" s="27" t="str">
        <f>VLOOKUP(C7698,'user list'!A:B,2,0)</f>
        <v>ITDD</v>
      </c>
      <c r="B7698" s="172">
        <v>45813.607106481482</v>
      </c>
      <c r="C7698" s="69" t="s">
        <v>219</v>
      </c>
      <c r="D7698" s="69" t="s">
        <v>1937</v>
      </c>
      <c r="E7698" s="69" t="s">
        <v>2577</v>
      </c>
      <c r="F7698" s="69">
        <v>1946</v>
      </c>
      <c r="G7698" s="69" t="s">
        <v>1948</v>
      </c>
      <c r="AA7698" s="73"/>
      <c r="AB7698" s="73"/>
    </row>
    <row r="7699" spans="1:33" ht="14.4">
      <c r="A7699" s="27" t="str">
        <f>VLOOKUP(C7699,'user list'!A:B,2,0)</f>
        <v>ITDD</v>
      </c>
      <c r="B7699" s="172">
        <v>45813.607106481482</v>
      </c>
      <c r="C7699" s="69" t="s">
        <v>219</v>
      </c>
      <c r="D7699" s="69" t="s">
        <v>1937</v>
      </c>
      <c r="E7699" s="69" t="s">
        <v>2577</v>
      </c>
      <c r="F7699" s="69">
        <v>1946</v>
      </c>
      <c r="G7699" s="69" t="s">
        <v>1939</v>
      </c>
    </row>
    <row r="7700" spans="1:33" ht="14.4">
      <c r="A7700" s="27" t="str">
        <f>VLOOKUP(C7700,'user list'!A:B,2,0)</f>
        <v>Admin</v>
      </c>
      <c r="B7700" s="172">
        <v>45813.607106481482</v>
      </c>
      <c r="C7700" s="69" t="s">
        <v>186</v>
      </c>
      <c r="D7700" s="69" t="s">
        <v>1937</v>
      </c>
      <c r="E7700" s="69" t="s">
        <v>2577</v>
      </c>
      <c r="F7700" s="69">
        <v>1946</v>
      </c>
      <c r="G7700" s="69" t="s">
        <v>1948</v>
      </c>
      <c r="L7700" s="74"/>
      <c r="O7700" s="73"/>
      <c r="P7700" s="73"/>
    </row>
    <row r="7701" spans="1:33" ht="14.4">
      <c r="A7701" s="27" t="str">
        <f>VLOOKUP(C7701,'user list'!A:B,2,0)</f>
        <v>Admin</v>
      </c>
      <c r="B7701" s="172">
        <v>45813.607118055559</v>
      </c>
      <c r="C7701" s="69" t="s">
        <v>186</v>
      </c>
      <c r="D7701" s="69" t="s">
        <v>1937</v>
      </c>
      <c r="E7701" s="69" t="s">
        <v>2577</v>
      </c>
      <c r="F7701" s="69">
        <v>1946</v>
      </c>
      <c r="G7701" s="69" t="s">
        <v>1939</v>
      </c>
    </row>
    <row r="7702" spans="1:33" ht="14.4">
      <c r="A7702" s="27" t="str">
        <f>VLOOKUP(C7702,'user list'!A:B,2,0)</f>
        <v>Admin</v>
      </c>
      <c r="B7702" s="172">
        <v>45813.607175925928</v>
      </c>
      <c r="C7702" s="69" t="s">
        <v>186</v>
      </c>
      <c r="D7702" s="69" t="s">
        <v>1937</v>
      </c>
      <c r="E7702" s="69" t="s">
        <v>2578</v>
      </c>
      <c r="F7702" s="69">
        <v>1949</v>
      </c>
      <c r="G7702" s="69" t="s">
        <v>1939</v>
      </c>
      <c r="O7702" s="73"/>
      <c r="P7702" s="73"/>
    </row>
    <row r="7703" spans="1:33" ht="14.4">
      <c r="A7703" s="27" t="str">
        <f>VLOOKUP(C7703,'user list'!A:B,2,0)</f>
        <v>Admin</v>
      </c>
      <c r="B7703" s="172">
        <v>45813.607199074075</v>
      </c>
      <c r="C7703" s="69" t="s">
        <v>186</v>
      </c>
      <c r="D7703" s="69" t="s">
        <v>1937</v>
      </c>
      <c r="E7703" s="69" t="s">
        <v>2579</v>
      </c>
      <c r="F7703" s="69">
        <v>1950</v>
      </c>
      <c r="G7703" s="69" t="s">
        <v>1939</v>
      </c>
      <c r="L7703" s="73"/>
      <c r="M7703" s="73"/>
    </row>
    <row r="7704" spans="1:33" ht="14.4">
      <c r="A7704" s="27" t="str">
        <f>VLOOKUP(C7704,'user list'!A:B,2,0)</f>
        <v>LEDIPO</v>
      </c>
      <c r="B7704" s="172">
        <v>45813.607245370367</v>
      </c>
      <c r="C7704" s="69" t="s">
        <v>222</v>
      </c>
      <c r="D7704" s="69" t="s">
        <v>1937</v>
      </c>
      <c r="E7704" s="69" t="s">
        <v>2577</v>
      </c>
      <c r="F7704" s="69">
        <v>1946</v>
      </c>
      <c r="G7704" s="69" t="s">
        <v>1947</v>
      </c>
    </row>
    <row r="7705" spans="1:33" ht="14.4">
      <c r="A7705" s="27" t="str">
        <f>VLOOKUP(C7705,'user list'!A:B,2,0)</f>
        <v>LEDIPO</v>
      </c>
      <c r="B7705" s="172">
        <v>45813.607245370367</v>
      </c>
      <c r="C7705" s="69" t="s">
        <v>222</v>
      </c>
      <c r="D7705" s="69" t="s">
        <v>1937</v>
      </c>
      <c r="E7705" s="69" t="s">
        <v>2577</v>
      </c>
      <c r="F7705" s="69">
        <v>1946</v>
      </c>
      <c r="G7705" s="69" t="s">
        <v>1948</v>
      </c>
    </row>
    <row r="7706" spans="1:33" ht="14.4">
      <c r="A7706" s="27" t="str">
        <f>VLOOKUP(C7706,'user list'!A:B,2,0)</f>
        <v>LEDIPO</v>
      </c>
      <c r="B7706" s="172">
        <v>45813.607245370367</v>
      </c>
      <c r="C7706" s="69" t="s">
        <v>222</v>
      </c>
      <c r="D7706" s="69" t="s">
        <v>1937</v>
      </c>
      <c r="E7706" s="69" t="s">
        <v>2577</v>
      </c>
      <c r="F7706" s="69">
        <v>1946</v>
      </c>
      <c r="G7706" s="69" t="s">
        <v>1939</v>
      </c>
    </row>
    <row r="7707" spans="1:33" ht="14.4">
      <c r="A7707" s="27" t="str">
        <f>VLOOKUP(C7707,'user list'!A:B,2,0)</f>
        <v>Admin</v>
      </c>
      <c r="B7707" s="172">
        <v>45813.607488425929</v>
      </c>
      <c r="C7707" s="69" t="s">
        <v>186</v>
      </c>
      <c r="D7707" s="69" t="s">
        <v>1937</v>
      </c>
      <c r="E7707" s="69" t="s">
        <v>2580</v>
      </c>
      <c r="F7707" s="69">
        <v>1951</v>
      </c>
      <c r="G7707" s="69" t="s">
        <v>1939</v>
      </c>
    </row>
    <row r="7708" spans="1:33" ht="14.4">
      <c r="A7708" s="27" t="str">
        <f>VLOOKUP(C7708,'user list'!A:B,2,0)</f>
        <v>DBO</v>
      </c>
      <c r="B7708" s="172">
        <v>45813.607534722221</v>
      </c>
      <c r="C7708" s="69" t="s">
        <v>209</v>
      </c>
      <c r="D7708" s="69" t="s">
        <v>1937</v>
      </c>
      <c r="E7708" s="69" t="s">
        <v>2556</v>
      </c>
      <c r="F7708" s="69">
        <v>1916</v>
      </c>
      <c r="G7708" s="69" t="s">
        <v>1939</v>
      </c>
    </row>
    <row r="7709" spans="1:33" ht="14.4">
      <c r="A7709" s="27" t="str">
        <f>VLOOKUP(C7709,'user list'!A:B,2,0)</f>
        <v>DBO</v>
      </c>
      <c r="B7709" s="172">
        <v>45813.607557870368</v>
      </c>
      <c r="C7709" s="69" t="s">
        <v>209</v>
      </c>
      <c r="D7709" s="69" t="s">
        <v>1937</v>
      </c>
      <c r="E7709" s="69" t="s">
        <v>2577</v>
      </c>
      <c r="F7709" s="69">
        <v>1946</v>
      </c>
      <c r="G7709" s="69" t="s">
        <v>1939</v>
      </c>
    </row>
    <row r="7710" spans="1:33" ht="14.4">
      <c r="A7710" s="27" t="str">
        <f>VLOOKUP(C7710,'user list'!A:B,2,0)</f>
        <v>LEDIPO</v>
      </c>
      <c r="B7710" s="172">
        <v>45813.607731481483</v>
      </c>
      <c r="C7710" s="69" t="s">
        <v>222</v>
      </c>
      <c r="D7710" s="69" t="s">
        <v>1937</v>
      </c>
      <c r="E7710" s="69" t="s">
        <v>2577</v>
      </c>
      <c r="F7710" s="69">
        <v>1946</v>
      </c>
      <c r="G7710" s="69" t="s">
        <v>2441</v>
      </c>
    </row>
    <row r="7711" spans="1:33" ht="14.4">
      <c r="A7711" s="27" t="str">
        <f>VLOOKUP(C7711,'user list'!A:B,2,0)</f>
        <v>DBO</v>
      </c>
      <c r="B7711" s="172">
        <v>45813.607754629629</v>
      </c>
      <c r="C7711" s="69" t="s">
        <v>209</v>
      </c>
      <c r="D7711" s="69" t="s">
        <v>1937</v>
      </c>
      <c r="E7711" s="69" t="s">
        <v>2577</v>
      </c>
      <c r="F7711" s="69">
        <v>1946</v>
      </c>
      <c r="G7711" s="69" t="s">
        <v>1947</v>
      </c>
      <c r="AD7711" s="74"/>
      <c r="AG7711" s="74"/>
    </row>
    <row r="7712" spans="1:33" ht="14.4">
      <c r="A7712" s="27" t="str">
        <f>VLOOKUP(C7712,'user list'!A:B,2,0)</f>
        <v>DBO</v>
      </c>
      <c r="B7712" s="172">
        <v>45813.607754629629</v>
      </c>
      <c r="C7712" s="69" t="s">
        <v>209</v>
      </c>
      <c r="D7712" s="69" t="s">
        <v>1937</v>
      </c>
      <c r="E7712" s="69" t="s">
        <v>2577</v>
      </c>
      <c r="F7712" s="69">
        <v>1946</v>
      </c>
      <c r="G7712" s="69" t="s">
        <v>1948</v>
      </c>
      <c r="L7712" s="73"/>
      <c r="M7712" s="73"/>
    </row>
    <row r="7713" spans="1:36" ht="14.4">
      <c r="A7713" s="27" t="str">
        <f>VLOOKUP(C7713,'user list'!A:B,2,0)</f>
        <v>DBO</v>
      </c>
      <c r="B7713" s="172">
        <v>45813.607766203706</v>
      </c>
      <c r="C7713" s="69" t="s">
        <v>209</v>
      </c>
      <c r="D7713" s="69" t="s">
        <v>1937</v>
      </c>
      <c r="E7713" s="69" t="s">
        <v>2577</v>
      </c>
      <c r="F7713" s="69">
        <v>1946</v>
      </c>
      <c r="G7713" s="69" t="s">
        <v>1939</v>
      </c>
    </row>
    <row r="7714" spans="1:36" ht="14.4">
      <c r="A7714" s="27" t="str">
        <f>VLOOKUP(C7714,'user list'!A:B,2,0)</f>
        <v>DBO</v>
      </c>
      <c r="B7714" s="172">
        <v>45813.608159722222</v>
      </c>
      <c r="C7714" s="69" t="s">
        <v>209</v>
      </c>
      <c r="D7714" s="69" t="s">
        <v>1937</v>
      </c>
      <c r="E7714" s="69" t="s">
        <v>2577</v>
      </c>
      <c r="F7714" s="69">
        <v>1946</v>
      </c>
      <c r="G7714" s="69" t="s">
        <v>1949</v>
      </c>
      <c r="O7714" s="73"/>
      <c r="P7714" s="73"/>
    </row>
    <row r="7715" spans="1:36" ht="14.4">
      <c r="A7715" s="27" t="str">
        <f>VLOOKUP(C7715,'user list'!A:B,2,0)</f>
        <v>OCA</v>
      </c>
      <c r="B7715" s="172">
        <v>45813.608425925922</v>
      </c>
      <c r="C7715" s="69" t="s">
        <v>228</v>
      </c>
      <c r="D7715" s="69" t="s">
        <v>1937</v>
      </c>
      <c r="E7715" s="69" t="s">
        <v>2540</v>
      </c>
      <c r="F7715" s="69">
        <v>1889</v>
      </c>
      <c r="G7715" s="69" t="s">
        <v>1939</v>
      </c>
      <c r="O7715" s="73"/>
      <c r="P7715" s="73"/>
    </row>
    <row r="7716" spans="1:36" ht="14.4">
      <c r="A7716" s="27" t="str">
        <f>VLOOKUP(C7716,'user list'!A:B,2,0)</f>
        <v>Admin</v>
      </c>
      <c r="B7716" s="172">
        <v>45813.608506944445</v>
      </c>
      <c r="C7716" s="69" t="s">
        <v>186</v>
      </c>
      <c r="D7716" s="69" t="s">
        <v>1937</v>
      </c>
      <c r="E7716" s="69" t="s">
        <v>2579</v>
      </c>
      <c r="F7716" s="69">
        <v>1950</v>
      </c>
      <c r="G7716" s="69" t="s">
        <v>1939</v>
      </c>
    </row>
    <row r="7717" spans="1:36" ht="14.4">
      <c r="A7717" s="27" t="str">
        <f>VLOOKUP(C7717,'user list'!A:B,2,0)</f>
        <v>Admin</v>
      </c>
      <c r="B7717" s="172">
        <v>45813.608761574076</v>
      </c>
      <c r="C7717" s="69" t="s">
        <v>186</v>
      </c>
      <c r="D7717" s="69" t="s">
        <v>1937</v>
      </c>
      <c r="E7717" s="69" t="s">
        <v>2577</v>
      </c>
      <c r="F7717" s="69">
        <v>1946</v>
      </c>
      <c r="G7717" s="69" t="s">
        <v>1948</v>
      </c>
    </row>
    <row r="7718" spans="1:36" ht="14.4">
      <c r="A7718" s="27" t="str">
        <f>VLOOKUP(C7718,'user list'!A:B,2,0)</f>
        <v>CTO</v>
      </c>
      <c r="B7718" s="172">
        <v>45813.608842592592</v>
      </c>
      <c r="C7718" s="69" t="s">
        <v>207</v>
      </c>
      <c r="D7718" s="69" t="s">
        <v>1937</v>
      </c>
      <c r="E7718" s="69" t="s">
        <v>2580</v>
      </c>
      <c r="F7718" s="69">
        <v>1951</v>
      </c>
      <c r="G7718" s="69" t="s">
        <v>1939</v>
      </c>
    </row>
    <row r="7719" spans="1:36" ht="14.4">
      <c r="A7719" s="27" t="str">
        <f>VLOOKUP(C7719,'user list'!A:B,2,0)</f>
        <v>CTO</v>
      </c>
      <c r="B7719" s="172">
        <v>45813.608912037038</v>
      </c>
      <c r="C7719" s="69" t="s">
        <v>207</v>
      </c>
      <c r="D7719" s="69" t="s">
        <v>1937</v>
      </c>
      <c r="E7719" s="69" t="s">
        <v>2579</v>
      </c>
      <c r="F7719" s="69">
        <v>1950</v>
      </c>
      <c r="G7719" s="69" t="s">
        <v>1939</v>
      </c>
      <c r="AG7719" s="73"/>
      <c r="AH7719" s="73"/>
    </row>
    <row r="7720" spans="1:36" ht="14.4">
      <c r="A7720" s="27" t="str">
        <f>VLOOKUP(C7720,'user list'!A:B,2,0)</f>
        <v>CTO</v>
      </c>
      <c r="B7720" s="172">
        <v>45813.608993055554</v>
      </c>
      <c r="C7720" s="69" t="s">
        <v>207</v>
      </c>
      <c r="D7720" s="69" t="s">
        <v>1937</v>
      </c>
      <c r="E7720" s="69" t="s">
        <v>2556</v>
      </c>
      <c r="F7720" s="69">
        <v>1916</v>
      </c>
      <c r="G7720" s="69" t="s">
        <v>1939</v>
      </c>
    </row>
    <row r="7721" spans="1:36" ht="14.4">
      <c r="A7721" s="27" t="str">
        <f>VLOOKUP(C7721,'user list'!A:B,2,0)</f>
        <v>CTO</v>
      </c>
      <c r="B7721" s="172">
        <v>45813.609016203707</v>
      </c>
      <c r="C7721" s="69" t="s">
        <v>207</v>
      </c>
      <c r="D7721" s="69" t="s">
        <v>1937</v>
      </c>
      <c r="E7721" s="69" t="s">
        <v>2577</v>
      </c>
      <c r="F7721" s="69">
        <v>1946</v>
      </c>
      <c r="G7721" s="69" t="s">
        <v>1939</v>
      </c>
    </row>
    <row r="7722" spans="1:36" ht="14.4">
      <c r="A7722" s="27" t="str">
        <f>VLOOKUP(C7722,'user list'!A:B,2,0)</f>
        <v>CTO</v>
      </c>
      <c r="B7722" s="172">
        <v>45813.6090625</v>
      </c>
      <c r="C7722" s="69" t="s">
        <v>207</v>
      </c>
      <c r="D7722" s="69" t="s">
        <v>1937</v>
      </c>
      <c r="E7722" s="69" t="s">
        <v>2578</v>
      </c>
      <c r="F7722" s="69">
        <v>1949</v>
      </c>
      <c r="G7722" s="69" t="s">
        <v>1939</v>
      </c>
      <c r="L7722" s="73"/>
      <c r="M7722" s="73"/>
    </row>
    <row r="7723" spans="1:36" ht="14.4">
      <c r="A7723" s="27" t="str">
        <f>VLOOKUP(C7723,'user list'!A:B,2,0)</f>
        <v>ITDD</v>
      </c>
      <c r="B7723" s="172">
        <v>45813.609097222223</v>
      </c>
      <c r="C7723" s="69" t="s">
        <v>219</v>
      </c>
      <c r="D7723" s="69" t="s">
        <v>1937</v>
      </c>
      <c r="E7723" s="69" t="s">
        <v>2577</v>
      </c>
      <c r="F7723" s="69">
        <v>1946</v>
      </c>
      <c r="G7723" s="69" t="s">
        <v>2441</v>
      </c>
    </row>
    <row r="7724" spans="1:36" ht="14.4">
      <c r="A7724" s="27" t="str">
        <f>VLOOKUP(C7724,'user list'!A:B,2,0)</f>
        <v>ITDD</v>
      </c>
      <c r="B7724" s="172">
        <v>45813.609189814815</v>
      </c>
      <c r="C7724" s="69" t="s">
        <v>219</v>
      </c>
      <c r="D7724" s="69" t="s">
        <v>1937</v>
      </c>
      <c r="E7724" s="69" t="s">
        <v>2577</v>
      </c>
      <c r="F7724" s="69">
        <v>1946</v>
      </c>
      <c r="G7724" s="69" t="s">
        <v>2441</v>
      </c>
    </row>
    <row r="7725" spans="1:36" ht="14.4">
      <c r="A7725" s="27" t="str">
        <f>VLOOKUP(C7725,'user list'!A:B,2,0)</f>
        <v>OCA</v>
      </c>
      <c r="B7725" s="172">
        <v>45813.610150462962</v>
      </c>
      <c r="C7725" s="69" t="s">
        <v>228</v>
      </c>
      <c r="D7725" s="69" t="s">
        <v>1937</v>
      </c>
      <c r="E7725" s="69" t="s">
        <v>2581</v>
      </c>
      <c r="F7725" s="69">
        <v>1952</v>
      </c>
      <c r="G7725" s="69" t="s">
        <v>2440</v>
      </c>
      <c r="R7725" s="73"/>
      <c r="S7725" s="73"/>
    </row>
    <row r="7726" spans="1:36" ht="14.4">
      <c r="A7726" s="27" t="str">
        <f>VLOOKUP(C7726,'user list'!A:B,2,0)</f>
        <v>Admin</v>
      </c>
      <c r="B7726" s="172">
        <v>45813.610162037039</v>
      </c>
      <c r="C7726" s="69" t="s">
        <v>186</v>
      </c>
      <c r="D7726" s="69" t="s">
        <v>1937</v>
      </c>
      <c r="E7726" s="69" t="s">
        <v>2581</v>
      </c>
      <c r="F7726" s="69">
        <v>1952</v>
      </c>
      <c r="G7726" s="69" t="s">
        <v>1948</v>
      </c>
    </row>
    <row r="7727" spans="1:36" ht="14.4">
      <c r="A7727" s="27" t="str">
        <f>VLOOKUP(C7727,'user list'!A:B,2,0)</f>
        <v>Admin</v>
      </c>
      <c r="B7727" s="172">
        <v>45813.610162037039</v>
      </c>
      <c r="C7727" s="69" t="s">
        <v>186</v>
      </c>
      <c r="D7727" s="69" t="s">
        <v>1937</v>
      </c>
      <c r="E7727" s="69" t="s">
        <v>2581</v>
      </c>
      <c r="F7727" s="69">
        <v>1952</v>
      </c>
      <c r="G7727" s="69" t="s">
        <v>1948</v>
      </c>
      <c r="O7727" s="73"/>
      <c r="P7727" s="73"/>
    </row>
    <row r="7728" spans="1:36" ht="14.4">
      <c r="A7728" s="27" t="str">
        <f>VLOOKUP(C7728,'user list'!A:B,2,0)</f>
        <v>Admin</v>
      </c>
      <c r="B7728" s="172">
        <v>45813.610162037039</v>
      </c>
      <c r="C7728" s="69" t="s">
        <v>186</v>
      </c>
      <c r="D7728" s="69" t="s">
        <v>1937</v>
      </c>
      <c r="E7728" s="69" t="s">
        <v>2581</v>
      </c>
      <c r="F7728" s="69">
        <v>1952</v>
      </c>
      <c r="G7728" s="69" t="s">
        <v>1948</v>
      </c>
      <c r="AG7728" s="74"/>
      <c r="AJ7728" s="74"/>
    </row>
    <row r="7729" spans="1:28" ht="14.4">
      <c r="A7729" s="27" t="str">
        <f>VLOOKUP(C7729,'user list'!A:B,2,0)</f>
        <v>Admin</v>
      </c>
      <c r="B7729" s="172">
        <v>45813.610162037039</v>
      </c>
      <c r="C7729" s="69" t="s">
        <v>186</v>
      </c>
      <c r="D7729" s="69" t="s">
        <v>1937</v>
      </c>
      <c r="E7729" s="69" t="s">
        <v>2581</v>
      </c>
      <c r="F7729" s="69">
        <v>1952</v>
      </c>
      <c r="G7729" s="69" t="s">
        <v>1947</v>
      </c>
      <c r="L7729" s="73"/>
      <c r="M7729" s="73"/>
    </row>
    <row r="7730" spans="1:28" ht="14.4">
      <c r="A7730" s="27" t="str">
        <f>VLOOKUP(C7730,'user list'!A:B,2,0)</f>
        <v>OCA</v>
      </c>
      <c r="B7730" s="172">
        <v>45813.610520833332</v>
      </c>
      <c r="C7730" s="69" t="s">
        <v>228</v>
      </c>
      <c r="D7730" s="69" t="s">
        <v>1937</v>
      </c>
      <c r="E7730" s="69" t="s">
        <v>2581</v>
      </c>
      <c r="F7730" s="69">
        <v>1952</v>
      </c>
      <c r="G7730" s="69" t="s">
        <v>1939</v>
      </c>
      <c r="L7730" s="73"/>
      <c r="M7730" s="73"/>
    </row>
    <row r="7731" spans="1:28" ht="14.4">
      <c r="A7731" s="27" t="str">
        <f>VLOOKUP(C7731,'user list'!A:B,2,0)</f>
        <v>OCA</v>
      </c>
      <c r="B7731" s="172">
        <v>45813.610694444447</v>
      </c>
      <c r="C7731" s="69" t="s">
        <v>228</v>
      </c>
      <c r="D7731" s="69" t="s">
        <v>1937</v>
      </c>
      <c r="E7731" s="69" t="s">
        <v>2581</v>
      </c>
      <c r="F7731" s="69">
        <v>1952</v>
      </c>
      <c r="G7731" s="69" t="s">
        <v>1947</v>
      </c>
      <c r="O7731" s="73"/>
      <c r="P7731" s="73"/>
    </row>
    <row r="7732" spans="1:28" ht="14.4">
      <c r="A7732" s="27" t="str">
        <f>VLOOKUP(C7732,'user list'!A:B,2,0)</f>
        <v>OCA</v>
      </c>
      <c r="B7732" s="172">
        <v>45813.610694444447</v>
      </c>
      <c r="C7732" s="69" t="s">
        <v>228</v>
      </c>
      <c r="D7732" s="69" t="s">
        <v>1937</v>
      </c>
      <c r="E7732" s="69" t="s">
        <v>2581</v>
      </c>
      <c r="F7732" s="69">
        <v>1952</v>
      </c>
      <c r="G7732" s="69" t="s">
        <v>1948</v>
      </c>
      <c r="O7732" s="73"/>
      <c r="P7732" s="73"/>
    </row>
    <row r="7733" spans="1:28" ht="14.4">
      <c r="A7733" s="27" t="str">
        <f>VLOOKUP(C7733,'user list'!A:B,2,0)</f>
        <v>OCA</v>
      </c>
      <c r="B7733" s="172">
        <v>45813.610694444447</v>
      </c>
      <c r="C7733" s="69" t="s">
        <v>228</v>
      </c>
      <c r="D7733" s="69" t="s">
        <v>1937</v>
      </c>
      <c r="E7733" s="69" t="s">
        <v>2581</v>
      </c>
      <c r="F7733" s="69">
        <v>1952</v>
      </c>
      <c r="G7733" s="69" t="s">
        <v>1939</v>
      </c>
    </row>
    <row r="7734" spans="1:28" ht="14.4">
      <c r="A7734" s="27" t="str">
        <f>VLOOKUP(C7734,'user list'!A:B,2,0)</f>
        <v>CTO</v>
      </c>
      <c r="B7734" s="172">
        <v>45813.61136574074</v>
      </c>
      <c r="C7734" s="69" t="s">
        <v>207</v>
      </c>
      <c r="D7734" s="69" t="s">
        <v>1937</v>
      </c>
      <c r="E7734" s="69" t="s">
        <v>2577</v>
      </c>
      <c r="F7734" s="69">
        <v>1946</v>
      </c>
      <c r="G7734" s="69" t="s">
        <v>1939</v>
      </c>
    </row>
    <row r="7735" spans="1:28" ht="14.4">
      <c r="A7735" s="27" t="str">
        <f>VLOOKUP(C7735,'user list'!A:B,2,0)</f>
        <v>Admin</v>
      </c>
      <c r="B7735" s="172">
        <v>45813.612314814818</v>
      </c>
      <c r="C7735" s="69" t="s">
        <v>186</v>
      </c>
      <c r="D7735" s="69" t="s">
        <v>2486</v>
      </c>
      <c r="E7735" s="69" t="s">
        <v>2495</v>
      </c>
      <c r="F7735" s="69"/>
      <c r="G7735" s="69" t="s">
        <v>2488</v>
      </c>
    </row>
    <row r="7736" spans="1:28" ht="14.4">
      <c r="A7736" s="27" t="str">
        <f>VLOOKUP(C7736,'user list'!A:B,2,0)</f>
        <v>Admin</v>
      </c>
      <c r="B7736" s="172">
        <v>45813.612766203703</v>
      </c>
      <c r="C7736" s="69" t="s">
        <v>186</v>
      </c>
      <c r="D7736" s="69" t="s">
        <v>2486</v>
      </c>
      <c r="E7736" s="69" t="s">
        <v>2495</v>
      </c>
      <c r="F7736" s="69"/>
      <c r="G7736" s="69" t="s">
        <v>2488</v>
      </c>
      <c r="O7736" s="73"/>
      <c r="P7736" s="73"/>
    </row>
    <row r="7737" spans="1:28" ht="14.4">
      <c r="A7737" s="27" t="str">
        <f>VLOOKUP(C7737,'user list'!A:B,2,0)</f>
        <v>CTO</v>
      </c>
      <c r="B7737" s="172">
        <v>45813.612951388888</v>
      </c>
      <c r="C7737" s="69" t="s">
        <v>207</v>
      </c>
      <c r="D7737" s="69" t="s">
        <v>1937</v>
      </c>
      <c r="E7737" s="69" t="s">
        <v>2556</v>
      </c>
      <c r="F7737" s="69">
        <v>1916</v>
      </c>
      <c r="G7737" s="69" t="s">
        <v>1939</v>
      </c>
      <c r="O7737" s="73"/>
      <c r="P7737" s="73"/>
    </row>
    <row r="7738" spans="1:28" ht="14.4">
      <c r="A7738" s="27" t="str">
        <f>VLOOKUP(C7738,'user list'!A:B,2,0)</f>
        <v>BCRD</v>
      </c>
      <c r="B7738" s="172">
        <v>45813.613206018519</v>
      </c>
      <c r="C7738" s="69" t="s">
        <v>192</v>
      </c>
      <c r="D7738" s="69" t="s">
        <v>1937</v>
      </c>
      <c r="E7738" s="69" t="s">
        <v>2047</v>
      </c>
      <c r="F7738" s="69">
        <v>1735</v>
      </c>
      <c r="G7738" s="69" t="s">
        <v>1939</v>
      </c>
      <c r="O7738" s="73"/>
      <c r="P7738" s="73"/>
    </row>
    <row r="7739" spans="1:28" ht="14.4">
      <c r="A7739" s="27" t="str">
        <f>VLOOKUP(C7739,'user list'!A:B,2,0)</f>
        <v>BCRD</v>
      </c>
      <c r="B7739" s="172">
        <v>45813.613229166665</v>
      </c>
      <c r="C7739" s="69" t="s">
        <v>192</v>
      </c>
      <c r="D7739" s="69" t="s">
        <v>1937</v>
      </c>
      <c r="E7739" s="69" t="s">
        <v>2563</v>
      </c>
      <c r="F7739" s="69">
        <v>1926</v>
      </c>
      <c r="G7739" s="69" t="s">
        <v>1939</v>
      </c>
      <c r="L7739" s="73"/>
      <c r="M7739" s="73"/>
    </row>
    <row r="7740" spans="1:28" ht="14.4">
      <c r="A7740" s="27" t="str">
        <f>VLOOKUP(C7740,'user list'!A:B,2,0)</f>
        <v>Admin</v>
      </c>
      <c r="B7740" s="172">
        <v>45813.613379629627</v>
      </c>
      <c r="C7740" s="69" t="s">
        <v>186</v>
      </c>
      <c r="D7740" s="69" t="s">
        <v>2486</v>
      </c>
      <c r="E7740" s="69" t="s">
        <v>2495</v>
      </c>
      <c r="F7740" s="69"/>
      <c r="G7740" s="69" t="s">
        <v>2488</v>
      </c>
      <c r="L7740" s="73"/>
      <c r="M7740" s="73"/>
    </row>
    <row r="7741" spans="1:28" ht="14.4">
      <c r="A7741" s="27" t="str">
        <f>VLOOKUP(C7741,'user list'!A:B,2,0)</f>
        <v>BCRD</v>
      </c>
      <c r="B7741" s="172">
        <v>45813.613437499997</v>
      </c>
      <c r="C7741" s="69" t="s">
        <v>192</v>
      </c>
      <c r="D7741" s="69" t="s">
        <v>1937</v>
      </c>
      <c r="E7741" s="69" t="s">
        <v>2563</v>
      </c>
      <c r="F7741" s="69">
        <v>1926</v>
      </c>
      <c r="G7741" s="69" t="s">
        <v>1947</v>
      </c>
      <c r="O7741" s="73"/>
      <c r="P7741" s="73"/>
    </row>
    <row r="7742" spans="1:28" ht="14.4">
      <c r="A7742" s="27" t="str">
        <f>VLOOKUP(C7742,'user list'!A:B,2,0)</f>
        <v>BCRD</v>
      </c>
      <c r="B7742" s="172">
        <v>45813.613437499997</v>
      </c>
      <c r="C7742" s="69" t="s">
        <v>192</v>
      </c>
      <c r="D7742" s="69" t="s">
        <v>1937</v>
      </c>
      <c r="E7742" s="69" t="s">
        <v>2563</v>
      </c>
      <c r="F7742" s="69">
        <v>1926</v>
      </c>
      <c r="G7742" s="69" t="s">
        <v>1948</v>
      </c>
    </row>
    <row r="7743" spans="1:28" ht="14.4">
      <c r="A7743" s="27" t="str">
        <f>VLOOKUP(C7743,'user list'!A:B,2,0)</f>
        <v>BCRD</v>
      </c>
      <c r="B7743" s="172">
        <v>45813.613449074073</v>
      </c>
      <c r="C7743" s="69" t="s">
        <v>192</v>
      </c>
      <c r="D7743" s="69" t="s">
        <v>1937</v>
      </c>
      <c r="E7743" s="69" t="s">
        <v>2563</v>
      </c>
      <c r="F7743" s="69">
        <v>1926</v>
      </c>
      <c r="G7743" s="69" t="s">
        <v>1939</v>
      </c>
      <c r="AA7743" s="73"/>
      <c r="AB7743" s="73"/>
    </row>
    <row r="7744" spans="1:28" ht="14.4">
      <c r="A7744" s="27" t="str">
        <f>VLOOKUP(C7744,'user list'!A:B,2,0)</f>
        <v>Admin</v>
      </c>
      <c r="B7744" s="172">
        <v>45813.61346064815</v>
      </c>
      <c r="C7744" s="69" t="s">
        <v>186</v>
      </c>
      <c r="D7744" s="69" t="s">
        <v>1937</v>
      </c>
      <c r="E7744" s="69" t="s">
        <v>2563</v>
      </c>
      <c r="F7744" s="69">
        <v>1926</v>
      </c>
      <c r="G7744" s="69" t="s">
        <v>1948</v>
      </c>
    </row>
    <row r="7745" spans="1:51" ht="14.4">
      <c r="A7745" s="27" t="str">
        <f>VLOOKUP(C7745,'user list'!A:B,2,0)</f>
        <v>Admin</v>
      </c>
      <c r="B7745" s="172">
        <v>45813.61346064815</v>
      </c>
      <c r="C7745" s="69" t="s">
        <v>186</v>
      </c>
      <c r="D7745" s="69" t="s">
        <v>1937</v>
      </c>
      <c r="E7745" s="69" t="s">
        <v>2563</v>
      </c>
      <c r="F7745" s="69">
        <v>1926</v>
      </c>
      <c r="G7745" s="69" t="s">
        <v>1947</v>
      </c>
      <c r="L7745" s="74"/>
      <c r="O7745" s="73"/>
      <c r="P7745" s="73"/>
    </row>
    <row r="7746" spans="1:51" ht="14.4">
      <c r="A7746" s="27" t="str">
        <f>VLOOKUP(C7746,'user list'!A:B,2,0)</f>
        <v>Admin</v>
      </c>
      <c r="B7746" s="172">
        <v>45813.61346064815</v>
      </c>
      <c r="C7746" s="69" t="s">
        <v>186</v>
      </c>
      <c r="D7746" s="69" t="s">
        <v>1937</v>
      </c>
      <c r="E7746" s="69" t="s">
        <v>2563</v>
      </c>
      <c r="F7746" s="69">
        <v>1926</v>
      </c>
      <c r="G7746" s="69" t="s">
        <v>1948</v>
      </c>
    </row>
    <row r="7747" spans="1:51" ht="14.4">
      <c r="A7747" s="27" t="str">
        <f>VLOOKUP(C7747,'user list'!A:B,2,0)</f>
        <v>BCRD</v>
      </c>
      <c r="B7747" s="172">
        <v>45813.613530092596</v>
      </c>
      <c r="C7747" s="69" t="s">
        <v>192</v>
      </c>
      <c r="D7747" s="69" t="s">
        <v>1937</v>
      </c>
      <c r="E7747" s="69" t="s">
        <v>2047</v>
      </c>
      <c r="F7747" s="69">
        <v>1735</v>
      </c>
      <c r="G7747" s="69" t="s">
        <v>1939</v>
      </c>
    </row>
    <row r="7748" spans="1:51" ht="14.4">
      <c r="A7748" s="27" t="str">
        <f>VLOOKUP(C7748,'user list'!A:B,2,0)</f>
        <v>BCRD</v>
      </c>
      <c r="B7748" s="172">
        <v>45813.613553240742</v>
      </c>
      <c r="C7748" s="69" t="s">
        <v>192</v>
      </c>
      <c r="D7748" s="69" t="s">
        <v>1937</v>
      </c>
      <c r="E7748" s="69" t="s">
        <v>2577</v>
      </c>
      <c r="F7748" s="69">
        <v>1946</v>
      </c>
      <c r="G7748" s="69" t="s">
        <v>1939</v>
      </c>
    </row>
    <row r="7749" spans="1:51" ht="14.4">
      <c r="A7749" s="27" t="str">
        <f>VLOOKUP(C7749,'user list'!A:B,2,0)</f>
        <v>BCRD</v>
      </c>
      <c r="B7749" s="172">
        <v>45813.613692129627</v>
      </c>
      <c r="C7749" s="69" t="s">
        <v>192</v>
      </c>
      <c r="D7749" s="69" t="s">
        <v>1937</v>
      </c>
      <c r="E7749" s="69" t="s">
        <v>2577</v>
      </c>
      <c r="F7749" s="69">
        <v>1946</v>
      </c>
      <c r="G7749" s="69" t="s">
        <v>1947</v>
      </c>
      <c r="O7749" s="73"/>
      <c r="P7749" s="73"/>
    </row>
    <row r="7750" spans="1:51" ht="14.4">
      <c r="A7750" s="27" t="str">
        <f>VLOOKUP(C7750,'user list'!A:B,2,0)</f>
        <v>BCRD</v>
      </c>
      <c r="B7750" s="172">
        <v>45813.613692129627</v>
      </c>
      <c r="C7750" s="69" t="s">
        <v>192</v>
      </c>
      <c r="D7750" s="69" t="s">
        <v>1937</v>
      </c>
      <c r="E7750" s="69" t="s">
        <v>2577</v>
      </c>
      <c r="F7750" s="69">
        <v>1946</v>
      </c>
      <c r="G7750" s="69" t="s">
        <v>1948</v>
      </c>
    </row>
    <row r="7751" spans="1:51" ht="14.4">
      <c r="A7751" s="27" t="str">
        <f>VLOOKUP(C7751,'user list'!A:B,2,0)</f>
        <v>BCRD</v>
      </c>
      <c r="B7751" s="172">
        <v>45813.613692129627</v>
      </c>
      <c r="C7751" s="69" t="s">
        <v>192</v>
      </c>
      <c r="D7751" s="69" t="s">
        <v>1937</v>
      </c>
      <c r="E7751" s="69" t="s">
        <v>2577</v>
      </c>
      <c r="F7751" s="69">
        <v>1946</v>
      </c>
      <c r="G7751" s="69" t="s">
        <v>1939</v>
      </c>
    </row>
    <row r="7752" spans="1:51" ht="14.4">
      <c r="A7752" s="27" t="str">
        <f>VLOOKUP(C7752,'user list'!A:B,2,0)</f>
        <v>Admin</v>
      </c>
      <c r="B7752" s="172">
        <v>45813.613692129627</v>
      </c>
      <c r="C7752" s="69" t="s">
        <v>186</v>
      </c>
      <c r="D7752" s="69" t="s">
        <v>1937</v>
      </c>
      <c r="E7752" s="69" t="s">
        <v>2577</v>
      </c>
      <c r="F7752" s="69">
        <v>1946</v>
      </c>
      <c r="G7752" s="69" t="s">
        <v>1948</v>
      </c>
    </row>
    <row r="7753" spans="1:51" ht="14.4">
      <c r="A7753" s="27" t="str">
        <f>VLOOKUP(C7753,'user list'!A:B,2,0)</f>
        <v>MDAD</v>
      </c>
      <c r="B7753" s="172">
        <v>45813.613923611112</v>
      </c>
      <c r="C7753" s="69" t="s">
        <v>223</v>
      </c>
      <c r="D7753" s="69" t="s">
        <v>1937</v>
      </c>
      <c r="E7753" s="69" t="s">
        <v>2577</v>
      </c>
      <c r="F7753" s="69">
        <v>1946</v>
      </c>
      <c r="G7753" s="69" t="s">
        <v>1939</v>
      </c>
      <c r="AV7753" s="74"/>
      <c r="AY7753" s="74"/>
    </row>
    <row r="7754" spans="1:51" ht="14.4">
      <c r="A7754" s="27" t="str">
        <f>VLOOKUP(C7754,'user list'!A:B,2,0)</f>
        <v>MDAD</v>
      </c>
      <c r="B7754" s="172">
        <v>45813.61519675926</v>
      </c>
      <c r="C7754" s="69" t="s">
        <v>223</v>
      </c>
      <c r="D7754" s="69" t="s">
        <v>1937</v>
      </c>
      <c r="E7754" s="69" t="s">
        <v>2577</v>
      </c>
      <c r="F7754" s="69">
        <v>1946</v>
      </c>
      <c r="G7754" s="69" t="s">
        <v>1947</v>
      </c>
      <c r="L7754" s="73"/>
      <c r="M7754" s="73"/>
    </row>
    <row r="7755" spans="1:51" ht="14.4">
      <c r="A7755" s="27" t="str">
        <f>VLOOKUP(C7755,'user list'!A:B,2,0)</f>
        <v>MDAD</v>
      </c>
      <c r="B7755" s="172">
        <v>45813.61519675926</v>
      </c>
      <c r="C7755" s="69" t="s">
        <v>223</v>
      </c>
      <c r="D7755" s="69" t="s">
        <v>1937</v>
      </c>
      <c r="E7755" s="69" t="s">
        <v>2577</v>
      </c>
      <c r="F7755" s="69">
        <v>1946</v>
      </c>
      <c r="G7755" s="69" t="s">
        <v>1948</v>
      </c>
      <c r="L7755" s="73"/>
      <c r="M7755" s="73"/>
    </row>
    <row r="7756" spans="1:51" ht="14.4">
      <c r="A7756" s="27" t="str">
        <f>VLOOKUP(C7756,'user list'!A:B,2,0)</f>
        <v>MDAD</v>
      </c>
      <c r="B7756" s="172">
        <v>45813.61519675926</v>
      </c>
      <c r="C7756" s="69" t="s">
        <v>223</v>
      </c>
      <c r="D7756" s="69" t="s">
        <v>1937</v>
      </c>
      <c r="E7756" s="69" t="s">
        <v>2577</v>
      </c>
      <c r="F7756" s="69">
        <v>1946</v>
      </c>
      <c r="G7756" s="69" t="s">
        <v>1939</v>
      </c>
      <c r="O7756" s="73"/>
      <c r="P7756" s="73"/>
    </row>
    <row r="7757" spans="1:51" ht="14.4">
      <c r="A7757" s="27" t="str">
        <f>VLOOKUP(C7757,'user list'!A:B,2,0)</f>
        <v>Admin</v>
      </c>
      <c r="B7757" s="172">
        <v>45813.61519675926</v>
      </c>
      <c r="C7757" s="69" t="s">
        <v>186</v>
      </c>
      <c r="D7757" s="69" t="s">
        <v>1937</v>
      </c>
      <c r="E7757" s="69" t="s">
        <v>2577</v>
      </c>
      <c r="F7757" s="69">
        <v>1946</v>
      </c>
      <c r="G7757" s="69" t="s">
        <v>1948</v>
      </c>
    </row>
    <row r="7758" spans="1:51" ht="14.4">
      <c r="A7758" s="27" t="str">
        <f>VLOOKUP(C7758,'user list'!A:B,2,0)</f>
        <v>DOE</v>
      </c>
      <c r="B7758" s="172">
        <v>45813.615624999999</v>
      </c>
      <c r="C7758" s="69" t="s">
        <v>212</v>
      </c>
      <c r="D7758" s="69" t="s">
        <v>1937</v>
      </c>
      <c r="E7758" s="69" t="s">
        <v>2577</v>
      </c>
      <c r="F7758" s="69">
        <v>1946</v>
      </c>
      <c r="G7758" s="69" t="s">
        <v>1939</v>
      </c>
    </row>
    <row r="7759" spans="1:51" ht="14.4">
      <c r="A7759" s="27" t="str">
        <f>VLOOKUP(C7759,'user list'!A:B,2,0)</f>
        <v>OCM</v>
      </c>
      <c r="B7759" s="172">
        <v>45813.615856481483</v>
      </c>
      <c r="C7759" s="69" t="s">
        <v>236</v>
      </c>
      <c r="D7759" s="69" t="s">
        <v>1937</v>
      </c>
      <c r="E7759" s="69" t="s">
        <v>2039</v>
      </c>
      <c r="F7759" s="69">
        <v>1765</v>
      </c>
      <c r="G7759" s="69" t="s">
        <v>1939</v>
      </c>
      <c r="O7759" s="73"/>
      <c r="P7759" s="73"/>
    </row>
    <row r="7760" spans="1:51" ht="14.4">
      <c r="A7760" s="27" t="str">
        <f>VLOOKUP(C7760,'user list'!A:B,2,0)</f>
        <v>Admin</v>
      </c>
      <c r="B7760" s="172">
        <v>45813.615879629629</v>
      </c>
      <c r="C7760" s="69" t="s">
        <v>186</v>
      </c>
      <c r="D7760" s="69" t="s">
        <v>1937</v>
      </c>
      <c r="E7760" s="69" t="s">
        <v>2581</v>
      </c>
      <c r="F7760" s="69">
        <v>1952</v>
      </c>
      <c r="G7760" s="69" t="s">
        <v>1939</v>
      </c>
      <c r="L7760" s="73"/>
      <c r="M7760" s="73"/>
    </row>
    <row r="7761" spans="1:19" ht="14.4">
      <c r="A7761" s="27" t="str">
        <f>VLOOKUP(C7761,'user list'!A:B,2,0)</f>
        <v>PDAO</v>
      </c>
      <c r="B7761" s="172">
        <v>45813.618020833332</v>
      </c>
      <c r="C7761" s="69" t="s">
        <v>258</v>
      </c>
      <c r="D7761" s="69" t="s">
        <v>1937</v>
      </c>
      <c r="E7761" s="69" t="s">
        <v>2556</v>
      </c>
      <c r="F7761" s="69">
        <v>1916</v>
      </c>
      <c r="G7761" s="69" t="s">
        <v>1939</v>
      </c>
    </row>
    <row r="7762" spans="1:19" ht="14.4">
      <c r="A7762" s="27" t="str">
        <f>VLOOKUP(C7762,'user list'!A:B,2,0)</f>
        <v>PDAO</v>
      </c>
      <c r="B7762" s="172">
        <v>45813.618206018517</v>
      </c>
      <c r="C7762" s="69" t="s">
        <v>258</v>
      </c>
      <c r="D7762" s="69" t="s">
        <v>1937</v>
      </c>
      <c r="E7762" s="69" t="s">
        <v>2577</v>
      </c>
      <c r="F7762" s="69">
        <v>1946</v>
      </c>
      <c r="G7762" s="69" t="s">
        <v>1939</v>
      </c>
      <c r="O7762" s="73"/>
      <c r="P7762" s="73"/>
    </row>
    <row r="7763" spans="1:19" ht="14.4">
      <c r="A7763" s="27" t="str">
        <f>VLOOKUP(C7763,'user list'!A:B,2,0)</f>
        <v>PDAO</v>
      </c>
      <c r="B7763" s="172">
        <v>45813.618449074071</v>
      </c>
      <c r="C7763" s="69" t="s">
        <v>258</v>
      </c>
      <c r="D7763" s="69" t="s">
        <v>1937</v>
      </c>
      <c r="E7763" s="69" t="s">
        <v>1636</v>
      </c>
      <c r="F7763" s="69">
        <v>1883</v>
      </c>
      <c r="G7763" s="69" t="s">
        <v>1939</v>
      </c>
      <c r="O7763" s="73"/>
      <c r="P7763" s="73"/>
    </row>
    <row r="7764" spans="1:19" ht="14.4">
      <c r="A7764" s="27" t="str">
        <f>VLOOKUP(C7764,'user list'!A:B,2,0)</f>
        <v>CCRD</v>
      </c>
      <c r="B7764" s="172">
        <v>45813.618807870371</v>
      </c>
      <c r="C7764" s="69" t="s">
        <v>282</v>
      </c>
      <c r="D7764" s="69" t="s">
        <v>1937</v>
      </c>
      <c r="E7764" s="69" t="s">
        <v>2577</v>
      </c>
      <c r="F7764" s="69">
        <v>1946</v>
      </c>
      <c r="G7764" s="69" t="s">
        <v>1939</v>
      </c>
      <c r="O7764" s="73"/>
      <c r="P7764" s="73"/>
    </row>
    <row r="7765" spans="1:19" ht="14.4">
      <c r="A7765" s="27" t="str">
        <f>VLOOKUP(C7765,'user list'!A:B,2,0)</f>
        <v>DOE</v>
      </c>
      <c r="B7765" s="172">
        <v>45813.618819444448</v>
      </c>
      <c r="C7765" s="69" t="s">
        <v>212</v>
      </c>
      <c r="D7765" s="69" t="s">
        <v>1937</v>
      </c>
      <c r="E7765" s="69" t="s">
        <v>2581</v>
      </c>
      <c r="F7765" s="69">
        <v>1952</v>
      </c>
      <c r="G7765" s="69" t="s">
        <v>1939</v>
      </c>
    </row>
    <row r="7766" spans="1:19" ht="14.4">
      <c r="A7766" s="27" t="str">
        <f>VLOOKUP(C7766,'user list'!A:B,2,0)</f>
        <v>PDAO</v>
      </c>
      <c r="B7766" s="172">
        <v>45813.618969907409</v>
      </c>
      <c r="C7766" s="69" t="s">
        <v>258</v>
      </c>
      <c r="D7766" s="69" t="s">
        <v>1937</v>
      </c>
      <c r="E7766" s="69" t="s">
        <v>1636</v>
      </c>
      <c r="F7766" s="69">
        <v>1883</v>
      </c>
      <c r="G7766" s="69" t="s">
        <v>1947</v>
      </c>
    </row>
    <row r="7767" spans="1:19" ht="14.4">
      <c r="A7767" s="27" t="str">
        <f>VLOOKUP(C7767,'user list'!A:B,2,0)</f>
        <v>PDAO</v>
      </c>
      <c r="B7767" s="172">
        <v>45813.618969907409</v>
      </c>
      <c r="C7767" s="69" t="s">
        <v>258</v>
      </c>
      <c r="D7767" s="69" t="s">
        <v>1937</v>
      </c>
      <c r="E7767" s="69" t="s">
        <v>1636</v>
      </c>
      <c r="F7767" s="69">
        <v>1883</v>
      </c>
      <c r="G7767" s="69" t="s">
        <v>1948</v>
      </c>
    </row>
    <row r="7768" spans="1:19" ht="14.4">
      <c r="A7768" s="27" t="str">
        <f>VLOOKUP(C7768,'user list'!A:B,2,0)</f>
        <v>PDAO</v>
      </c>
      <c r="B7768" s="172">
        <v>45813.618969907409</v>
      </c>
      <c r="C7768" s="69" t="s">
        <v>258</v>
      </c>
      <c r="D7768" s="69" t="s">
        <v>1937</v>
      </c>
      <c r="E7768" s="69" t="s">
        <v>1636</v>
      </c>
      <c r="F7768" s="69">
        <v>1883</v>
      </c>
      <c r="G7768" s="69" t="s">
        <v>1939</v>
      </c>
    </row>
    <row r="7769" spans="1:19" ht="14.4">
      <c r="A7769" s="27" t="str">
        <f>VLOOKUP(C7769,'user list'!A:B,2,0)</f>
        <v>Admin</v>
      </c>
      <c r="B7769" s="172">
        <v>45813.618969907409</v>
      </c>
      <c r="C7769" s="69" t="s">
        <v>186</v>
      </c>
      <c r="D7769" s="69" t="s">
        <v>1937</v>
      </c>
      <c r="E7769" s="69" t="s">
        <v>1636</v>
      </c>
      <c r="F7769" s="69">
        <v>1883</v>
      </c>
      <c r="G7769" s="69" t="s">
        <v>1948</v>
      </c>
    </row>
    <row r="7770" spans="1:19" ht="14.4">
      <c r="A7770" s="27" t="str">
        <f>VLOOKUP(C7770,'user list'!A:B,2,0)</f>
        <v>MDAD</v>
      </c>
      <c r="B7770" s="172">
        <v>45813.619039351855</v>
      </c>
      <c r="C7770" s="69" t="s">
        <v>223</v>
      </c>
      <c r="D7770" s="69" t="s">
        <v>1937</v>
      </c>
      <c r="E7770" s="69" t="s">
        <v>2577</v>
      </c>
      <c r="F7770" s="69">
        <v>1946</v>
      </c>
      <c r="G7770" s="69" t="s">
        <v>1949</v>
      </c>
    </row>
    <row r="7771" spans="1:19" ht="14.4">
      <c r="A7771" s="27" t="str">
        <f>VLOOKUP(C7771,'user list'!A:B,2,0)</f>
        <v>DOE</v>
      </c>
      <c r="B7771" s="172">
        <v>45813.619120370371</v>
      </c>
      <c r="C7771" s="69" t="s">
        <v>211</v>
      </c>
      <c r="D7771" s="69" t="s">
        <v>1937</v>
      </c>
      <c r="E7771" s="69" t="s">
        <v>2581</v>
      </c>
      <c r="F7771" s="69">
        <v>1952</v>
      </c>
      <c r="G7771" s="69" t="s">
        <v>1939</v>
      </c>
      <c r="R7771" s="73"/>
      <c r="S7771" s="73"/>
    </row>
    <row r="7772" spans="1:19" ht="14.4">
      <c r="A7772" s="27" t="str">
        <f>VLOOKUP(C7772,'user list'!A:B,2,0)</f>
        <v>DOE</v>
      </c>
      <c r="B7772" s="172">
        <v>45813.619247685187</v>
      </c>
      <c r="C7772" s="69" t="s">
        <v>212</v>
      </c>
      <c r="D7772" s="69" t="s">
        <v>1937</v>
      </c>
      <c r="E7772" s="69" t="s">
        <v>2581</v>
      </c>
      <c r="F7772" s="69">
        <v>1952</v>
      </c>
      <c r="G7772" s="69" t="s">
        <v>1947</v>
      </c>
    </row>
    <row r="7773" spans="1:19" ht="14.4">
      <c r="A7773" s="27" t="str">
        <f>VLOOKUP(C7773,'user list'!A:B,2,0)</f>
        <v>DOE</v>
      </c>
      <c r="B7773" s="172">
        <v>45813.619247685187</v>
      </c>
      <c r="C7773" s="69" t="s">
        <v>212</v>
      </c>
      <c r="D7773" s="69" t="s">
        <v>1937</v>
      </c>
      <c r="E7773" s="69" t="s">
        <v>2581</v>
      </c>
      <c r="F7773" s="69">
        <v>1952</v>
      </c>
      <c r="G7773" s="69" t="s">
        <v>1948</v>
      </c>
      <c r="O7773" s="73"/>
      <c r="P7773" s="73"/>
    </row>
    <row r="7774" spans="1:19" ht="14.4">
      <c r="A7774" s="27" t="str">
        <f>VLOOKUP(C7774,'user list'!A:B,2,0)</f>
        <v>DOE</v>
      </c>
      <c r="B7774" s="172">
        <v>45813.619247685187</v>
      </c>
      <c r="C7774" s="69" t="s">
        <v>212</v>
      </c>
      <c r="D7774" s="69" t="s">
        <v>1937</v>
      </c>
      <c r="E7774" s="69" t="s">
        <v>2581</v>
      </c>
      <c r="F7774" s="69">
        <v>1952</v>
      </c>
      <c r="G7774" s="69" t="s">
        <v>1939</v>
      </c>
    </row>
    <row r="7775" spans="1:19" ht="14.4">
      <c r="A7775" s="27" t="str">
        <f>VLOOKUP(C7775,'user list'!A:B,2,0)</f>
        <v>Admin</v>
      </c>
      <c r="B7775" s="172">
        <v>45813.619247685187</v>
      </c>
      <c r="C7775" s="69" t="s">
        <v>186</v>
      </c>
      <c r="D7775" s="69" t="s">
        <v>1937</v>
      </c>
      <c r="E7775" s="69" t="s">
        <v>2581</v>
      </c>
      <c r="F7775" s="69">
        <v>1952</v>
      </c>
      <c r="G7775" s="69" t="s">
        <v>1948</v>
      </c>
    </row>
    <row r="7776" spans="1:19" ht="14.4">
      <c r="A7776" s="27" t="str">
        <f>VLOOKUP(C7776,'user list'!A:B,2,0)</f>
        <v>PDAO</v>
      </c>
      <c r="B7776" s="172">
        <v>45813.61928240741</v>
      </c>
      <c r="C7776" s="69" t="s">
        <v>258</v>
      </c>
      <c r="D7776" s="69" t="s">
        <v>1937</v>
      </c>
      <c r="E7776" s="69" t="s">
        <v>2577</v>
      </c>
      <c r="F7776" s="69">
        <v>1946</v>
      </c>
      <c r="G7776" s="69" t="s">
        <v>1947</v>
      </c>
    </row>
    <row r="7777" spans="1:34" ht="14.4">
      <c r="A7777" s="27" t="str">
        <f>VLOOKUP(C7777,'user list'!A:B,2,0)</f>
        <v>PDAO</v>
      </c>
      <c r="B7777" s="172">
        <v>45813.61928240741</v>
      </c>
      <c r="C7777" s="69" t="s">
        <v>258</v>
      </c>
      <c r="D7777" s="69" t="s">
        <v>1937</v>
      </c>
      <c r="E7777" s="69" t="s">
        <v>2577</v>
      </c>
      <c r="F7777" s="69">
        <v>1946</v>
      </c>
      <c r="G7777" s="69" t="s">
        <v>1948</v>
      </c>
      <c r="AD7777" s="74"/>
      <c r="AG7777" s="74"/>
    </row>
    <row r="7778" spans="1:34" ht="14.4">
      <c r="A7778" s="27" t="str">
        <f>VLOOKUP(C7778,'user list'!A:B,2,0)</f>
        <v>PDAO</v>
      </c>
      <c r="B7778" s="172">
        <v>45813.61928240741</v>
      </c>
      <c r="C7778" s="69" t="s">
        <v>258</v>
      </c>
      <c r="D7778" s="69" t="s">
        <v>1937</v>
      </c>
      <c r="E7778" s="69" t="s">
        <v>2577</v>
      </c>
      <c r="F7778" s="69">
        <v>1946</v>
      </c>
      <c r="G7778" s="69" t="s">
        <v>1939</v>
      </c>
      <c r="L7778" s="73"/>
      <c r="M7778" s="73"/>
    </row>
    <row r="7779" spans="1:34" ht="14.4">
      <c r="A7779" s="27" t="str">
        <f>VLOOKUP(C7779,'user list'!A:B,2,0)</f>
        <v>Admin</v>
      </c>
      <c r="B7779" s="172">
        <v>45813.619293981479</v>
      </c>
      <c r="C7779" s="69" t="s">
        <v>186</v>
      </c>
      <c r="D7779" s="69" t="s">
        <v>1937</v>
      </c>
      <c r="E7779" s="69" t="s">
        <v>2577</v>
      </c>
      <c r="F7779" s="69">
        <v>1946</v>
      </c>
      <c r="G7779" s="69" t="s">
        <v>1948</v>
      </c>
    </row>
    <row r="7780" spans="1:34" ht="14.4">
      <c r="A7780" s="27" t="str">
        <f>VLOOKUP(C7780,'user list'!A:B,2,0)</f>
        <v>Admin</v>
      </c>
      <c r="B7780" s="172">
        <v>45813.619328703702</v>
      </c>
      <c r="C7780" s="69" t="s">
        <v>186</v>
      </c>
      <c r="D7780" s="69" t="s">
        <v>1937</v>
      </c>
      <c r="E7780" s="69" t="s">
        <v>2039</v>
      </c>
      <c r="F7780" s="69">
        <v>1765</v>
      </c>
      <c r="G7780" s="69" t="s">
        <v>1939</v>
      </c>
      <c r="O7780" s="73"/>
      <c r="P7780" s="73"/>
    </row>
    <row r="7781" spans="1:34" ht="14.4">
      <c r="A7781" s="27" t="str">
        <f>VLOOKUP(C7781,'user list'!A:B,2,0)</f>
        <v>DOE</v>
      </c>
      <c r="B7781" s="172">
        <v>45813.619363425925</v>
      </c>
      <c r="C7781" s="69" t="s">
        <v>212</v>
      </c>
      <c r="D7781" s="69" t="s">
        <v>1937</v>
      </c>
      <c r="E7781" s="69" t="s">
        <v>2581</v>
      </c>
      <c r="F7781" s="69">
        <v>1952</v>
      </c>
      <c r="G7781" s="69" t="s">
        <v>1949</v>
      </c>
      <c r="O7781" s="73"/>
      <c r="P7781" s="73"/>
    </row>
    <row r="7782" spans="1:34" ht="14.4">
      <c r="A7782" s="27" t="str">
        <f>VLOOKUP(C7782,'user list'!A:B,2,0)</f>
        <v>PDAO</v>
      </c>
      <c r="B7782" s="172">
        <v>45813.619687500002</v>
      </c>
      <c r="C7782" s="69" t="s">
        <v>258</v>
      </c>
      <c r="D7782" s="69" t="s">
        <v>1937</v>
      </c>
      <c r="E7782" s="69" t="s">
        <v>2556</v>
      </c>
      <c r="F7782" s="69">
        <v>1916</v>
      </c>
      <c r="G7782" s="69" t="s">
        <v>1947</v>
      </c>
    </row>
    <row r="7783" spans="1:34" ht="14.4">
      <c r="A7783" s="27" t="str">
        <f>VLOOKUP(C7783,'user list'!A:B,2,0)</f>
        <v>PDAO</v>
      </c>
      <c r="B7783" s="172">
        <v>45813.619687500002</v>
      </c>
      <c r="C7783" s="69" t="s">
        <v>258</v>
      </c>
      <c r="D7783" s="69" t="s">
        <v>1937</v>
      </c>
      <c r="E7783" s="69" t="s">
        <v>2556</v>
      </c>
      <c r="F7783" s="69">
        <v>1916</v>
      </c>
      <c r="G7783" s="69" t="s">
        <v>1948</v>
      </c>
    </row>
    <row r="7784" spans="1:34" ht="14.4">
      <c r="A7784" s="27" t="str">
        <f>VLOOKUP(C7784,'user list'!A:B,2,0)</f>
        <v>PDAO</v>
      </c>
      <c r="B7784" s="172">
        <v>45813.619687500002</v>
      </c>
      <c r="C7784" s="69" t="s">
        <v>258</v>
      </c>
      <c r="D7784" s="69" t="s">
        <v>1937</v>
      </c>
      <c r="E7784" s="69" t="s">
        <v>2556</v>
      </c>
      <c r="F7784" s="69">
        <v>1916</v>
      </c>
      <c r="G7784" s="69" t="s">
        <v>1939</v>
      </c>
    </row>
    <row r="7785" spans="1:34" ht="14.4">
      <c r="A7785" s="27" t="str">
        <f>VLOOKUP(C7785,'user list'!A:B,2,0)</f>
        <v>Admin</v>
      </c>
      <c r="B7785" s="172">
        <v>45813.619687500002</v>
      </c>
      <c r="C7785" s="69" t="s">
        <v>186</v>
      </c>
      <c r="D7785" s="69" t="s">
        <v>1937</v>
      </c>
      <c r="E7785" s="69" t="s">
        <v>2556</v>
      </c>
      <c r="F7785" s="69">
        <v>1916</v>
      </c>
      <c r="G7785" s="69" t="s">
        <v>1948</v>
      </c>
      <c r="AG7785" s="73"/>
      <c r="AH7785" s="73"/>
    </row>
    <row r="7786" spans="1:34" ht="14.4">
      <c r="A7786" s="27" t="str">
        <f>VLOOKUP(C7786,'user list'!A:B,2,0)</f>
        <v>CCRD</v>
      </c>
      <c r="B7786" s="172">
        <v>45813.619733796295</v>
      </c>
      <c r="C7786" s="69" t="s">
        <v>282</v>
      </c>
      <c r="D7786" s="69" t="s">
        <v>1937</v>
      </c>
      <c r="E7786" s="69" t="s">
        <v>2556</v>
      </c>
      <c r="F7786" s="69">
        <v>1916</v>
      </c>
      <c r="G7786" s="69" t="s">
        <v>1939</v>
      </c>
    </row>
    <row r="7787" spans="1:34" ht="14.4">
      <c r="A7787" s="27" t="str">
        <f>VLOOKUP(C7787,'user list'!A:B,2,0)</f>
        <v>OCM</v>
      </c>
      <c r="B7787" s="172">
        <v>45813.619884259257</v>
      </c>
      <c r="C7787" s="69" t="s">
        <v>236</v>
      </c>
      <c r="D7787" s="69" t="s">
        <v>1937</v>
      </c>
      <c r="E7787" s="69" t="s">
        <v>2582</v>
      </c>
      <c r="F7787" s="69">
        <v>1953</v>
      </c>
      <c r="G7787" s="69" t="s">
        <v>2440</v>
      </c>
      <c r="L7787" s="73"/>
      <c r="M7787" s="73"/>
    </row>
    <row r="7788" spans="1:34" ht="14.4">
      <c r="A7788" s="27" t="str">
        <f>VLOOKUP(C7788,'user list'!A:B,2,0)</f>
        <v>Admin</v>
      </c>
      <c r="B7788" s="172">
        <v>45813.619884259257</v>
      </c>
      <c r="C7788" s="69" t="s">
        <v>186</v>
      </c>
      <c r="D7788" s="69" t="s">
        <v>1937</v>
      </c>
      <c r="E7788" s="69" t="s">
        <v>2582</v>
      </c>
      <c r="F7788" s="69">
        <v>1953</v>
      </c>
      <c r="G7788" s="69" t="s">
        <v>1948</v>
      </c>
    </row>
    <row r="7789" spans="1:34" ht="14.4">
      <c r="A7789" s="27" t="str">
        <f>VLOOKUP(C7789,'user list'!A:B,2,0)</f>
        <v>Admin</v>
      </c>
      <c r="B7789" s="172">
        <v>45813.619884259257</v>
      </c>
      <c r="C7789" s="69" t="s">
        <v>186</v>
      </c>
      <c r="D7789" s="69" t="s">
        <v>1937</v>
      </c>
      <c r="E7789" s="69" t="s">
        <v>2582</v>
      </c>
      <c r="F7789" s="69">
        <v>1953</v>
      </c>
      <c r="G7789" s="69" t="s">
        <v>2513</v>
      </c>
    </row>
    <row r="7790" spans="1:34" ht="14.4">
      <c r="A7790" s="27" t="str">
        <f>VLOOKUP(C7790,'user list'!A:B,2,0)</f>
        <v>Admin</v>
      </c>
      <c r="B7790" s="172">
        <v>45813.619884259257</v>
      </c>
      <c r="C7790" s="69" t="s">
        <v>186</v>
      </c>
      <c r="D7790" s="69" t="s">
        <v>1937</v>
      </c>
      <c r="E7790" s="69" t="s">
        <v>2582</v>
      </c>
      <c r="F7790" s="69">
        <v>1953</v>
      </c>
      <c r="G7790" s="69" t="s">
        <v>1948</v>
      </c>
    </row>
    <row r="7791" spans="1:34" ht="14.4">
      <c r="A7791" s="27" t="str">
        <f>VLOOKUP(C7791,'user list'!A:B,2,0)</f>
        <v>Admin</v>
      </c>
      <c r="B7791" s="172">
        <v>45813.619884259257</v>
      </c>
      <c r="C7791" s="69" t="s">
        <v>186</v>
      </c>
      <c r="D7791" s="69" t="s">
        <v>1937</v>
      </c>
      <c r="E7791" s="69" t="s">
        <v>2582</v>
      </c>
      <c r="F7791" s="69">
        <v>1953</v>
      </c>
      <c r="G7791" s="69" t="s">
        <v>1948</v>
      </c>
      <c r="R7791" s="73"/>
      <c r="S7791" s="73"/>
    </row>
    <row r="7792" spans="1:34" ht="14.4">
      <c r="A7792" s="27" t="str">
        <f>VLOOKUP(C7792,'user list'!A:B,2,0)</f>
        <v>Admin</v>
      </c>
      <c r="B7792" s="172">
        <v>45813.619884259257</v>
      </c>
      <c r="C7792" s="69" t="s">
        <v>186</v>
      </c>
      <c r="D7792" s="69" t="s">
        <v>1937</v>
      </c>
      <c r="E7792" s="69" t="s">
        <v>1989</v>
      </c>
      <c r="F7792" s="69">
        <v>1809</v>
      </c>
      <c r="G7792" s="69" t="s">
        <v>1948</v>
      </c>
    </row>
    <row r="7793" spans="1:51" ht="14.4">
      <c r="A7793" s="27" t="str">
        <f>VLOOKUP(C7793,'user list'!A:B,2,0)</f>
        <v>Admin</v>
      </c>
      <c r="B7793" s="172">
        <v>45813.619884259257</v>
      </c>
      <c r="C7793" s="69" t="s">
        <v>186</v>
      </c>
      <c r="D7793" s="69" t="s">
        <v>1937</v>
      </c>
      <c r="E7793" s="69" t="s">
        <v>2582</v>
      </c>
      <c r="F7793" s="69">
        <v>1953</v>
      </c>
      <c r="G7793" s="69" t="s">
        <v>1948</v>
      </c>
      <c r="O7793" s="73"/>
      <c r="P7793" s="73"/>
    </row>
    <row r="7794" spans="1:51" ht="14.4">
      <c r="A7794" s="27" t="str">
        <f>VLOOKUP(C7794,'user list'!A:B,2,0)</f>
        <v>Admin</v>
      </c>
      <c r="B7794" s="172">
        <v>45813.619884259257</v>
      </c>
      <c r="C7794" s="69" t="s">
        <v>186</v>
      </c>
      <c r="D7794" s="69" t="s">
        <v>1937</v>
      </c>
      <c r="E7794" s="69" t="s">
        <v>2582</v>
      </c>
      <c r="F7794" s="69">
        <v>1953</v>
      </c>
      <c r="G7794" s="69" t="s">
        <v>1947</v>
      </c>
      <c r="AV7794" s="74"/>
      <c r="AY7794" s="74"/>
    </row>
    <row r="7795" spans="1:51" ht="14.4">
      <c r="A7795" s="27" t="str">
        <f>VLOOKUP(C7795,'user list'!A:B,2,0)</f>
        <v>Admin</v>
      </c>
      <c r="B7795" s="172">
        <v>45813.619884259257</v>
      </c>
      <c r="C7795" s="69" t="s">
        <v>186</v>
      </c>
      <c r="D7795" s="69" t="s">
        <v>1937</v>
      </c>
      <c r="E7795" s="69" t="s">
        <v>1989</v>
      </c>
      <c r="F7795" s="69">
        <v>1809</v>
      </c>
      <c r="G7795" s="69" t="s">
        <v>1947</v>
      </c>
      <c r="L7795" s="73"/>
      <c r="M7795" s="73"/>
    </row>
    <row r="7796" spans="1:51" ht="14.4">
      <c r="A7796" s="27" t="str">
        <f>VLOOKUP(C7796,'user list'!A:B,2,0)</f>
        <v>Admin</v>
      </c>
      <c r="B7796" s="172">
        <v>45813.619884259257</v>
      </c>
      <c r="C7796" s="69" t="s">
        <v>186</v>
      </c>
      <c r="D7796" s="69" t="s">
        <v>1937</v>
      </c>
      <c r="E7796" s="69" t="s">
        <v>1989</v>
      </c>
      <c r="F7796" s="69">
        <v>1809</v>
      </c>
      <c r="G7796" s="69" t="s">
        <v>1948</v>
      </c>
      <c r="L7796" s="73"/>
      <c r="M7796" s="73"/>
    </row>
    <row r="7797" spans="1:51" ht="14.4">
      <c r="A7797" s="27" t="str">
        <f>VLOOKUP(C7797,'user list'!A:B,2,0)</f>
        <v>Admin</v>
      </c>
      <c r="B7797" s="172">
        <v>45813.619884259257</v>
      </c>
      <c r="C7797" s="69" t="s">
        <v>186</v>
      </c>
      <c r="D7797" s="69" t="s">
        <v>1937</v>
      </c>
      <c r="E7797" s="69" t="s">
        <v>2582</v>
      </c>
      <c r="F7797" s="69">
        <v>1953</v>
      </c>
      <c r="G7797" s="69" t="s">
        <v>1948</v>
      </c>
      <c r="O7797" s="73"/>
      <c r="P7797" s="73"/>
    </row>
    <row r="7798" spans="1:51" ht="14.4">
      <c r="A7798" s="27" t="str">
        <f>VLOOKUP(C7798,'user list'!A:B,2,0)</f>
        <v>Admin</v>
      </c>
      <c r="B7798" s="172">
        <v>45813.619884259257</v>
      </c>
      <c r="C7798" s="69" t="s">
        <v>186</v>
      </c>
      <c r="D7798" s="69" t="s">
        <v>1937</v>
      </c>
      <c r="E7798" s="69" t="s">
        <v>2582</v>
      </c>
      <c r="F7798" s="69">
        <v>1953</v>
      </c>
      <c r="G7798" s="69" t="s">
        <v>1947</v>
      </c>
      <c r="O7798" s="73"/>
      <c r="P7798" s="73"/>
    </row>
    <row r="7799" spans="1:51" ht="14.4">
      <c r="A7799" s="27" t="str">
        <f>VLOOKUP(C7799,'user list'!A:B,2,0)</f>
        <v>Admin</v>
      </c>
      <c r="B7799" s="172">
        <v>45813.619895833333</v>
      </c>
      <c r="C7799" s="69" t="s">
        <v>186</v>
      </c>
      <c r="D7799" s="69" t="s">
        <v>1937</v>
      </c>
      <c r="E7799" s="69" t="s">
        <v>2582</v>
      </c>
      <c r="F7799" s="69">
        <v>1953</v>
      </c>
      <c r="G7799" s="69" t="s">
        <v>1948</v>
      </c>
    </row>
    <row r="7800" spans="1:51" ht="14.4">
      <c r="A7800" s="27" t="str">
        <f>VLOOKUP(C7800,'user list'!A:B,2,0)</f>
        <v>Admin</v>
      </c>
      <c r="B7800" s="172">
        <v>45813.619895833333</v>
      </c>
      <c r="C7800" s="69" t="s">
        <v>186</v>
      </c>
      <c r="D7800" s="69" t="s">
        <v>1937</v>
      </c>
      <c r="E7800" s="69" t="s">
        <v>1989</v>
      </c>
      <c r="F7800" s="69">
        <v>1809</v>
      </c>
      <c r="G7800" s="69" t="s">
        <v>1948</v>
      </c>
    </row>
    <row r="7801" spans="1:51" ht="14.4">
      <c r="A7801" s="27" t="str">
        <f>VLOOKUP(C7801,'user list'!A:B,2,0)</f>
        <v>OCA</v>
      </c>
      <c r="B7801" s="172">
        <v>45813.61990740741</v>
      </c>
      <c r="C7801" s="69" t="s">
        <v>228</v>
      </c>
      <c r="D7801" s="69" t="s">
        <v>1937</v>
      </c>
      <c r="E7801" s="69" t="s">
        <v>2581</v>
      </c>
      <c r="F7801" s="69">
        <v>1952</v>
      </c>
      <c r="G7801" s="69" t="s">
        <v>1939</v>
      </c>
      <c r="O7801" s="73"/>
      <c r="P7801" s="73"/>
    </row>
    <row r="7802" spans="1:51" ht="14.4">
      <c r="A7802" s="27" t="str">
        <f>VLOOKUP(C7802,'user list'!A:B,2,0)</f>
        <v>PDAO</v>
      </c>
      <c r="B7802" s="172">
        <v>45813.61991898148</v>
      </c>
      <c r="C7802" s="69" t="s">
        <v>258</v>
      </c>
      <c r="D7802" s="69" t="s">
        <v>1937</v>
      </c>
      <c r="E7802" s="69" t="s">
        <v>2556</v>
      </c>
      <c r="F7802" s="69">
        <v>1916</v>
      </c>
      <c r="G7802" s="69" t="s">
        <v>1949</v>
      </c>
      <c r="L7802" s="73"/>
      <c r="M7802" s="73"/>
    </row>
    <row r="7803" spans="1:51" ht="14.4">
      <c r="A7803" s="27" t="str">
        <f>VLOOKUP(C7803,'user list'!A:B,2,0)</f>
        <v>CCRD</v>
      </c>
      <c r="B7803" s="172">
        <v>45813.620104166665</v>
      </c>
      <c r="C7803" s="69" t="s">
        <v>282</v>
      </c>
      <c r="D7803" s="69" t="s">
        <v>1937</v>
      </c>
      <c r="E7803" s="69" t="s">
        <v>2556</v>
      </c>
      <c r="F7803" s="69">
        <v>1916</v>
      </c>
      <c r="G7803" s="69" t="s">
        <v>1939</v>
      </c>
    </row>
    <row r="7804" spans="1:51" ht="14.4">
      <c r="A7804" s="27" t="str">
        <f>VLOOKUP(C7804,'user list'!A:B,2,0)</f>
        <v>OCM</v>
      </c>
      <c r="B7804" s="172">
        <v>45813.620821759258</v>
      </c>
      <c r="C7804" s="69" t="s">
        <v>232</v>
      </c>
      <c r="D7804" s="69" t="s">
        <v>1937</v>
      </c>
      <c r="E7804" s="69" t="s">
        <v>2039</v>
      </c>
      <c r="F7804" s="69">
        <v>1765</v>
      </c>
      <c r="G7804" s="69" t="s">
        <v>1939</v>
      </c>
    </row>
    <row r="7805" spans="1:51" ht="14.4">
      <c r="A7805" s="27" t="str">
        <f>VLOOKUP(C7805,'user list'!A:B,2,0)</f>
        <v>DOE</v>
      </c>
      <c r="B7805" s="172">
        <v>45813.621006944442</v>
      </c>
      <c r="C7805" s="69" t="s">
        <v>212</v>
      </c>
      <c r="D7805" s="69" t="s">
        <v>1937</v>
      </c>
      <c r="E7805" s="69" t="s">
        <v>2581</v>
      </c>
      <c r="F7805" s="69">
        <v>1952</v>
      </c>
      <c r="G7805" s="69" t="s">
        <v>1939</v>
      </c>
      <c r="O7805" s="73"/>
      <c r="P7805" s="73"/>
    </row>
    <row r="7806" spans="1:51" ht="14.4">
      <c r="A7806" s="27" t="str">
        <f>VLOOKUP(C7806,'user list'!A:B,2,0)</f>
        <v>MDAD</v>
      </c>
      <c r="B7806" s="172">
        <v>45813.621203703704</v>
      </c>
      <c r="C7806" s="69" t="s">
        <v>223</v>
      </c>
      <c r="D7806" s="69" t="s">
        <v>1937</v>
      </c>
      <c r="E7806" s="69" t="s">
        <v>1974</v>
      </c>
      <c r="F7806" s="69">
        <v>1727</v>
      </c>
      <c r="G7806" s="69" t="s">
        <v>1939</v>
      </c>
      <c r="L7806" s="73"/>
      <c r="M7806" s="73"/>
    </row>
    <row r="7807" spans="1:51" ht="14.4">
      <c r="A7807" s="27" t="str">
        <f>VLOOKUP(C7807,'user list'!A:B,2,0)</f>
        <v>CCRD</v>
      </c>
      <c r="B7807" s="172">
        <v>45813.621689814812</v>
      </c>
      <c r="C7807" s="69" t="s">
        <v>282</v>
      </c>
      <c r="D7807" s="69" t="s">
        <v>1937</v>
      </c>
      <c r="E7807" s="69" t="s">
        <v>2556</v>
      </c>
      <c r="F7807" s="69">
        <v>1916</v>
      </c>
      <c r="G7807" s="69" t="s">
        <v>1947</v>
      </c>
    </row>
    <row r="7808" spans="1:51" ht="14.4">
      <c r="A7808" s="27" t="str">
        <f>VLOOKUP(C7808,'user list'!A:B,2,0)</f>
        <v>CCRD</v>
      </c>
      <c r="B7808" s="172">
        <v>45813.621689814812</v>
      </c>
      <c r="C7808" s="69" t="s">
        <v>282</v>
      </c>
      <c r="D7808" s="69" t="s">
        <v>1937</v>
      </c>
      <c r="E7808" s="69" t="s">
        <v>2556</v>
      </c>
      <c r="F7808" s="69">
        <v>1916</v>
      </c>
      <c r="G7808" s="69" t="s">
        <v>1948</v>
      </c>
    </row>
    <row r="7809" spans="1:33" ht="14.4">
      <c r="A7809" s="27" t="str">
        <f>VLOOKUP(C7809,'user list'!A:B,2,0)</f>
        <v>CCRD</v>
      </c>
      <c r="B7809" s="172">
        <v>45813.621689814812</v>
      </c>
      <c r="C7809" s="69" t="s">
        <v>282</v>
      </c>
      <c r="D7809" s="69" t="s">
        <v>1937</v>
      </c>
      <c r="E7809" s="69" t="s">
        <v>2556</v>
      </c>
      <c r="F7809" s="69">
        <v>1916</v>
      </c>
      <c r="G7809" s="69" t="s">
        <v>1939</v>
      </c>
      <c r="AD7809" s="74"/>
      <c r="AG7809" s="74"/>
    </row>
    <row r="7810" spans="1:33" ht="14.4">
      <c r="A7810" s="27" t="str">
        <f>VLOOKUP(C7810,'user list'!A:B,2,0)</f>
        <v>Admin</v>
      </c>
      <c r="B7810" s="172">
        <v>45813.621689814812</v>
      </c>
      <c r="C7810" s="69" t="s">
        <v>186</v>
      </c>
      <c r="D7810" s="69" t="s">
        <v>1937</v>
      </c>
      <c r="E7810" s="69" t="s">
        <v>2556</v>
      </c>
      <c r="F7810" s="69">
        <v>1916</v>
      </c>
      <c r="G7810" s="69" t="s">
        <v>1948</v>
      </c>
      <c r="L7810" s="73"/>
      <c r="M7810" s="73"/>
    </row>
    <row r="7811" spans="1:33" ht="14.4">
      <c r="A7811" s="27" t="str">
        <f>VLOOKUP(C7811,'user list'!A:B,2,0)</f>
        <v>CCRD</v>
      </c>
      <c r="B7811" s="172">
        <v>45813.621782407405</v>
      </c>
      <c r="C7811" s="69" t="s">
        <v>282</v>
      </c>
      <c r="D7811" s="69" t="s">
        <v>1937</v>
      </c>
      <c r="E7811" s="69" t="s">
        <v>2577</v>
      </c>
      <c r="F7811" s="69">
        <v>1946</v>
      </c>
      <c r="G7811" s="69" t="s">
        <v>1939</v>
      </c>
    </row>
    <row r="7812" spans="1:33" ht="14.4">
      <c r="A7812" s="27" t="str">
        <f>VLOOKUP(C7812,'user list'!A:B,2,0)</f>
        <v>CGSD</v>
      </c>
      <c r="B7812" s="172">
        <v>45813.622118055559</v>
      </c>
      <c r="C7812" s="69" t="s">
        <v>200</v>
      </c>
      <c r="D7812" s="69" t="s">
        <v>1937</v>
      </c>
      <c r="E7812" s="69" t="s">
        <v>2535</v>
      </c>
      <c r="F7812" s="69">
        <v>1886</v>
      </c>
      <c r="G7812" s="69" t="s">
        <v>1939</v>
      </c>
      <c r="O7812" s="73"/>
      <c r="P7812" s="73"/>
    </row>
    <row r="7813" spans="1:33" ht="14.4">
      <c r="A7813" s="27" t="str">
        <f>VLOOKUP(C7813,'user list'!A:B,2,0)</f>
        <v>DOE</v>
      </c>
      <c r="B7813" s="172">
        <v>45813.622118055559</v>
      </c>
      <c r="C7813" s="69" t="s">
        <v>212</v>
      </c>
      <c r="D7813" s="69" t="s">
        <v>1937</v>
      </c>
      <c r="E7813" s="69" t="s">
        <v>2577</v>
      </c>
      <c r="F7813" s="69">
        <v>1946</v>
      </c>
      <c r="G7813" s="69" t="s">
        <v>1939</v>
      </c>
      <c r="O7813" s="73"/>
      <c r="P7813" s="73"/>
    </row>
    <row r="7814" spans="1:33" ht="14.4">
      <c r="A7814" s="27" t="str">
        <f>VLOOKUP(C7814,'user list'!A:B,2,0)</f>
        <v>DOE</v>
      </c>
      <c r="B7814" s="172">
        <v>45813.622291666667</v>
      </c>
      <c r="C7814" s="69" t="s">
        <v>212</v>
      </c>
      <c r="D7814" s="69" t="s">
        <v>1937</v>
      </c>
      <c r="E7814" s="69" t="s">
        <v>2581</v>
      </c>
      <c r="F7814" s="69">
        <v>1952</v>
      </c>
      <c r="G7814" s="69" t="s">
        <v>1939</v>
      </c>
    </row>
    <row r="7815" spans="1:33" ht="14.4">
      <c r="A7815" s="27" t="str">
        <f>VLOOKUP(C7815,'user list'!A:B,2,0)</f>
        <v>CGSD</v>
      </c>
      <c r="B7815" s="172">
        <v>45813.62232638889</v>
      </c>
      <c r="C7815" s="69" t="s">
        <v>200</v>
      </c>
      <c r="D7815" s="69" t="s">
        <v>1937</v>
      </c>
      <c r="E7815" s="69" t="s">
        <v>2534</v>
      </c>
      <c r="F7815" s="69">
        <v>1881</v>
      </c>
      <c r="G7815" s="69" t="s">
        <v>1939</v>
      </c>
    </row>
    <row r="7816" spans="1:33" ht="14.4">
      <c r="A7816" s="27" t="str">
        <f>VLOOKUP(C7816,'user list'!A:B,2,0)</f>
        <v>CCRD</v>
      </c>
      <c r="B7816" s="172">
        <v>45813.622743055559</v>
      </c>
      <c r="C7816" s="69" t="s">
        <v>282</v>
      </c>
      <c r="D7816" s="69" t="s">
        <v>1937</v>
      </c>
      <c r="E7816" s="69" t="s">
        <v>2577</v>
      </c>
      <c r="F7816" s="69">
        <v>1946</v>
      </c>
      <c r="G7816" s="69" t="s">
        <v>1947</v>
      </c>
    </row>
    <row r="7817" spans="1:33" ht="14.4">
      <c r="A7817" s="27" t="str">
        <f>VLOOKUP(C7817,'user list'!A:B,2,0)</f>
        <v>CCRD</v>
      </c>
      <c r="B7817" s="172">
        <v>45813.622743055559</v>
      </c>
      <c r="C7817" s="69" t="s">
        <v>282</v>
      </c>
      <c r="D7817" s="69" t="s">
        <v>1937</v>
      </c>
      <c r="E7817" s="69" t="s">
        <v>2577</v>
      </c>
      <c r="F7817" s="69">
        <v>1946</v>
      </c>
      <c r="G7817" s="69" t="s">
        <v>1948</v>
      </c>
      <c r="AD7817" s="73"/>
      <c r="AE7817" s="73"/>
    </row>
    <row r="7818" spans="1:33" ht="14.4">
      <c r="A7818" s="27" t="str">
        <f>VLOOKUP(C7818,'user list'!A:B,2,0)</f>
        <v>CCRD</v>
      </c>
      <c r="B7818" s="172">
        <v>45813.622743055559</v>
      </c>
      <c r="C7818" s="69" t="s">
        <v>282</v>
      </c>
      <c r="D7818" s="69" t="s">
        <v>1937</v>
      </c>
      <c r="E7818" s="69" t="s">
        <v>2577</v>
      </c>
      <c r="F7818" s="69">
        <v>1946</v>
      </c>
      <c r="G7818" s="69" t="s">
        <v>1939</v>
      </c>
      <c r="L7818" s="73"/>
      <c r="M7818" s="73"/>
    </row>
    <row r="7819" spans="1:33" ht="14.4">
      <c r="A7819" s="27" t="str">
        <f>VLOOKUP(C7819,'user list'!A:B,2,0)</f>
        <v>Admin</v>
      </c>
      <c r="B7819" s="172">
        <v>45813.622743055559</v>
      </c>
      <c r="C7819" s="69" t="s">
        <v>186</v>
      </c>
      <c r="D7819" s="69" t="s">
        <v>1937</v>
      </c>
      <c r="E7819" s="69" t="s">
        <v>2577</v>
      </c>
      <c r="F7819" s="69">
        <v>1946</v>
      </c>
      <c r="G7819" s="69" t="s">
        <v>1948</v>
      </c>
    </row>
    <row r="7820" spans="1:33" ht="14.4">
      <c r="A7820" s="27" t="str">
        <f>VLOOKUP(C7820,'user list'!A:B,2,0)</f>
        <v>OCA</v>
      </c>
      <c r="B7820" s="172">
        <v>45813.623113425929</v>
      </c>
      <c r="C7820" s="69" t="s">
        <v>228</v>
      </c>
      <c r="D7820" s="69" t="s">
        <v>1937</v>
      </c>
      <c r="E7820" s="69" t="s">
        <v>2583</v>
      </c>
      <c r="F7820" s="69">
        <v>1954</v>
      </c>
      <c r="G7820" s="69" t="s">
        <v>2440</v>
      </c>
    </row>
    <row r="7821" spans="1:33" ht="14.4">
      <c r="A7821" s="27" t="str">
        <f>VLOOKUP(C7821,'user list'!A:B,2,0)</f>
        <v>Admin</v>
      </c>
      <c r="B7821" s="172">
        <v>45813.623113425929</v>
      </c>
      <c r="C7821" s="69" t="s">
        <v>186</v>
      </c>
      <c r="D7821" s="69" t="s">
        <v>1937</v>
      </c>
      <c r="E7821" s="69" t="s">
        <v>2583</v>
      </c>
      <c r="F7821" s="69">
        <v>1954</v>
      </c>
      <c r="G7821" s="69" t="s">
        <v>1948</v>
      </c>
      <c r="R7821" s="73"/>
      <c r="S7821" s="73"/>
    </row>
    <row r="7822" spans="1:33" ht="14.4">
      <c r="A7822" s="27" t="str">
        <f>VLOOKUP(C7822,'user list'!A:B,2,0)</f>
        <v>Admin</v>
      </c>
      <c r="B7822" s="172">
        <v>45813.623113425929</v>
      </c>
      <c r="C7822" s="69" t="s">
        <v>186</v>
      </c>
      <c r="D7822" s="69" t="s">
        <v>1937</v>
      </c>
      <c r="E7822" s="69" t="s">
        <v>2583</v>
      </c>
      <c r="F7822" s="69">
        <v>1954</v>
      </c>
      <c r="G7822" s="69" t="s">
        <v>1948</v>
      </c>
    </row>
    <row r="7823" spans="1:33" ht="14.4">
      <c r="A7823" s="27" t="str">
        <f>VLOOKUP(C7823,'user list'!A:B,2,0)</f>
        <v>Admin</v>
      </c>
      <c r="B7823" s="172">
        <v>45813.623124999998</v>
      </c>
      <c r="C7823" s="69" t="s">
        <v>186</v>
      </c>
      <c r="D7823" s="69" t="s">
        <v>1937</v>
      </c>
      <c r="E7823" s="69" t="s">
        <v>2583</v>
      </c>
      <c r="F7823" s="69">
        <v>1954</v>
      </c>
      <c r="G7823" s="69" t="s">
        <v>1948</v>
      </c>
      <c r="O7823" s="73"/>
      <c r="P7823" s="73"/>
    </row>
    <row r="7824" spans="1:33" ht="14.4">
      <c r="A7824" s="27" t="str">
        <f>VLOOKUP(C7824,'user list'!A:B,2,0)</f>
        <v>Admin</v>
      </c>
      <c r="B7824" s="172">
        <v>45813.623124999998</v>
      </c>
      <c r="C7824" s="69" t="s">
        <v>186</v>
      </c>
      <c r="D7824" s="69" t="s">
        <v>1937</v>
      </c>
      <c r="E7824" s="69" t="s">
        <v>2583</v>
      </c>
      <c r="F7824" s="69">
        <v>1954</v>
      </c>
      <c r="G7824" s="69" t="s">
        <v>1947</v>
      </c>
    </row>
    <row r="7825" spans="1:42" ht="14.4">
      <c r="A7825" s="27" t="str">
        <f>VLOOKUP(C7825,'user list'!A:B,2,0)</f>
        <v>OCA</v>
      </c>
      <c r="B7825" s="172">
        <v>45813.623159722221</v>
      </c>
      <c r="C7825" s="69" t="s">
        <v>228</v>
      </c>
      <c r="D7825" s="69" t="s">
        <v>1937</v>
      </c>
      <c r="E7825" s="69" t="s">
        <v>2583</v>
      </c>
      <c r="F7825" s="69">
        <v>1954</v>
      </c>
      <c r="G7825" s="69" t="s">
        <v>1939</v>
      </c>
    </row>
    <row r="7826" spans="1:42" ht="14.4">
      <c r="A7826" s="27" t="str">
        <f>VLOOKUP(C7826,'user list'!A:B,2,0)</f>
        <v>OCA</v>
      </c>
      <c r="B7826" s="172">
        <v>45813.623356481483</v>
      </c>
      <c r="C7826" s="69" t="s">
        <v>228</v>
      </c>
      <c r="D7826" s="69" t="s">
        <v>1937</v>
      </c>
      <c r="E7826" s="69" t="s">
        <v>2583</v>
      </c>
      <c r="F7826" s="69">
        <v>1954</v>
      </c>
      <c r="G7826" s="69" t="s">
        <v>1947</v>
      </c>
      <c r="R7826" s="73"/>
      <c r="S7826" s="73"/>
    </row>
    <row r="7827" spans="1:42" ht="14.4">
      <c r="A7827" s="27" t="str">
        <f>VLOOKUP(C7827,'user list'!A:B,2,0)</f>
        <v>OCA</v>
      </c>
      <c r="B7827" s="172">
        <v>45813.623356481483</v>
      </c>
      <c r="C7827" s="69" t="s">
        <v>228</v>
      </c>
      <c r="D7827" s="69" t="s">
        <v>1937</v>
      </c>
      <c r="E7827" s="69" t="s">
        <v>2583</v>
      </c>
      <c r="F7827" s="69">
        <v>1954</v>
      </c>
      <c r="G7827" s="69" t="s">
        <v>1948</v>
      </c>
    </row>
    <row r="7828" spans="1:42" ht="14.4">
      <c r="A7828" s="27" t="str">
        <f>VLOOKUP(C7828,'user list'!A:B,2,0)</f>
        <v>OCA</v>
      </c>
      <c r="B7828" s="172">
        <v>45813.623356481483</v>
      </c>
      <c r="C7828" s="69" t="s">
        <v>228</v>
      </c>
      <c r="D7828" s="69" t="s">
        <v>1937</v>
      </c>
      <c r="E7828" s="69" t="s">
        <v>2583</v>
      </c>
      <c r="F7828" s="69">
        <v>1954</v>
      </c>
      <c r="G7828" s="69" t="s">
        <v>1939</v>
      </c>
      <c r="O7828" s="73"/>
      <c r="P7828" s="73"/>
    </row>
    <row r="7829" spans="1:42" ht="14.4">
      <c r="A7829" s="27" t="str">
        <f>VLOOKUP(C7829,'user list'!A:B,2,0)</f>
        <v>CGSD</v>
      </c>
      <c r="B7829" s="172">
        <v>45813.624050925922</v>
      </c>
      <c r="C7829" s="69" t="s">
        <v>200</v>
      </c>
      <c r="D7829" s="69" t="s">
        <v>1937</v>
      </c>
      <c r="E7829" s="69" t="s">
        <v>2577</v>
      </c>
      <c r="F7829" s="69">
        <v>1946</v>
      </c>
      <c r="G7829" s="69" t="s">
        <v>1939</v>
      </c>
      <c r="AM7829" s="74"/>
      <c r="AP7829" s="74"/>
    </row>
    <row r="7830" spans="1:42" ht="14.4">
      <c r="A7830" s="27" t="str">
        <f>VLOOKUP(C7830,'user list'!A:B,2,0)</f>
        <v>CGSD</v>
      </c>
      <c r="B7830" s="172">
        <v>45813.624074074076</v>
      </c>
      <c r="C7830" s="69" t="s">
        <v>200</v>
      </c>
      <c r="D7830" s="69" t="s">
        <v>1937</v>
      </c>
      <c r="E7830" s="69" t="s">
        <v>2576</v>
      </c>
      <c r="F7830" s="69">
        <v>1945</v>
      </c>
      <c r="G7830" s="69" t="s">
        <v>1939</v>
      </c>
      <c r="L7830" s="73"/>
      <c r="M7830" s="73"/>
    </row>
    <row r="7831" spans="1:42" ht="14.4">
      <c r="A7831" s="27" t="str">
        <f>VLOOKUP(C7831,'user list'!A:B,2,0)</f>
        <v>CGSD</v>
      </c>
      <c r="B7831" s="172">
        <v>45813.624097222222</v>
      </c>
      <c r="C7831" s="69" t="s">
        <v>200</v>
      </c>
      <c r="D7831" s="69" t="s">
        <v>1937</v>
      </c>
      <c r="E7831" s="69" t="s">
        <v>2552</v>
      </c>
      <c r="F7831" s="69">
        <v>1910</v>
      </c>
      <c r="G7831" s="69" t="s">
        <v>1939</v>
      </c>
      <c r="L7831" s="73"/>
      <c r="M7831" s="73"/>
    </row>
    <row r="7832" spans="1:42" ht="14.4">
      <c r="A7832" s="27" t="str">
        <f>VLOOKUP(C7832,'user list'!A:B,2,0)</f>
        <v>CGSD</v>
      </c>
      <c r="B7832" s="172">
        <v>45813.624108796299</v>
      </c>
      <c r="C7832" s="69" t="s">
        <v>200</v>
      </c>
      <c r="D7832" s="69" t="s">
        <v>1937</v>
      </c>
      <c r="E7832" s="69" t="s">
        <v>2549</v>
      </c>
      <c r="F7832" s="69">
        <v>1906</v>
      </c>
      <c r="G7832" s="69" t="s">
        <v>1939</v>
      </c>
      <c r="O7832" s="73"/>
      <c r="P7832" s="73"/>
    </row>
    <row r="7833" spans="1:42" ht="14.4">
      <c r="A7833" s="27" t="str">
        <f>VLOOKUP(C7833,'user list'!A:B,2,0)</f>
        <v>CGSD</v>
      </c>
      <c r="B7833" s="172">
        <v>45813.624120370368</v>
      </c>
      <c r="C7833" s="69" t="s">
        <v>200</v>
      </c>
      <c r="D7833" s="69" t="s">
        <v>1937</v>
      </c>
      <c r="E7833" s="69" t="s">
        <v>1207</v>
      </c>
      <c r="F7833" s="69">
        <v>1895</v>
      </c>
      <c r="G7833" s="69" t="s">
        <v>1939</v>
      </c>
      <c r="O7833" s="73"/>
      <c r="P7833" s="73"/>
    </row>
    <row r="7834" spans="1:42" ht="14.4">
      <c r="A7834" s="27" t="str">
        <f>VLOOKUP(C7834,'user list'!A:B,2,0)</f>
        <v>CGSD</v>
      </c>
      <c r="B7834" s="172">
        <v>45813.624178240738</v>
      </c>
      <c r="C7834" s="69" t="s">
        <v>200</v>
      </c>
      <c r="D7834" s="69" t="s">
        <v>1937</v>
      </c>
      <c r="E7834" s="69" t="s">
        <v>2556</v>
      </c>
      <c r="F7834" s="69">
        <v>1916</v>
      </c>
      <c r="G7834" s="69" t="s">
        <v>1939</v>
      </c>
    </row>
    <row r="7835" spans="1:42" ht="14.4">
      <c r="A7835" s="27" t="str">
        <f>VLOOKUP(C7835,'user list'!A:B,2,0)</f>
        <v>DBO</v>
      </c>
      <c r="B7835" s="172">
        <v>45813.624965277777</v>
      </c>
      <c r="C7835" s="69" t="s">
        <v>209</v>
      </c>
      <c r="D7835" s="69" t="s">
        <v>1937</v>
      </c>
      <c r="E7835" s="69" t="s">
        <v>2556</v>
      </c>
      <c r="F7835" s="69">
        <v>1916</v>
      </c>
      <c r="G7835" s="69" t="s">
        <v>1939</v>
      </c>
    </row>
    <row r="7836" spans="1:42" ht="14.4">
      <c r="A7836" s="27" t="str">
        <f>VLOOKUP(C7836,'user list'!A:B,2,0)</f>
        <v>DOE</v>
      </c>
      <c r="B7836" s="172">
        <v>45813.626226851855</v>
      </c>
      <c r="C7836" s="69" t="s">
        <v>212</v>
      </c>
      <c r="D7836" s="69" t="s">
        <v>1937</v>
      </c>
      <c r="E7836" s="69" t="s">
        <v>2583</v>
      </c>
      <c r="F7836" s="69">
        <v>1954</v>
      </c>
      <c r="G7836" s="69" t="s">
        <v>1939</v>
      </c>
      <c r="O7836" s="73"/>
      <c r="P7836" s="73"/>
    </row>
    <row r="7837" spans="1:42" ht="14.4">
      <c r="A7837" s="27" t="str">
        <f>VLOOKUP(C7837,'user list'!A:B,2,0)</f>
        <v>PDAO</v>
      </c>
      <c r="B7837" s="172">
        <v>45813.626226851855</v>
      </c>
      <c r="C7837" s="69" t="s">
        <v>258</v>
      </c>
      <c r="D7837" s="69" t="s">
        <v>1937</v>
      </c>
      <c r="E7837" s="69" t="s">
        <v>2556</v>
      </c>
      <c r="F7837" s="69">
        <v>1916</v>
      </c>
      <c r="G7837" s="69" t="s">
        <v>1947</v>
      </c>
      <c r="L7837" s="73"/>
      <c r="M7837" s="73"/>
    </row>
    <row r="7838" spans="1:42" ht="14.4">
      <c r="A7838" s="27" t="str">
        <f>VLOOKUP(C7838,'user list'!A:B,2,0)</f>
        <v>PDAO</v>
      </c>
      <c r="B7838" s="172">
        <v>45813.626226851855</v>
      </c>
      <c r="C7838" s="69" t="s">
        <v>258</v>
      </c>
      <c r="D7838" s="69" t="s">
        <v>1937</v>
      </c>
      <c r="E7838" s="69" t="s">
        <v>2556</v>
      </c>
      <c r="F7838" s="69">
        <v>1916</v>
      </c>
      <c r="G7838" s="69" t="s">
        <v>1948</v>
      </c>
    </row>
    <row r="7839" spans="1:42" ht="14.4">
      <c r="A7839" s="27" t="str">
        <f>VLOOKUP(C7839,'user list'!A:B,2,0)</f>
        <v>PDAO</v>
      </c>
      <c r="B7839" s="172">
        <v>45813.626226851855</v>
      </c>
      <c r="C7839" s="69" t="s">
        <v>258</v>
      </c>
      <c r="D7839" s="69" t="s">
        <v>1937</v>
      </c>
      <c r="E7839" s="69" t="s">
        <v>2556</v>
      </c>
      <c r="F7839" s="69">
        <v>1916</v>
      </c>
      <c r="G7839" s="69" t="s">
        <v>1939</v>
      </c>
      <c r="AD7839" s="73"/>
      <c r="AE7839" s="73"/>
    </row>
    <row r="7840" spans="1:42" ht="14.4">
      <c r="A7840" s="27" t="str">
        <f>VLOOKUP(C7840,'user list'!A:B,2,0)</f>
        <v>Admin</v>
      </c>
      <c r="B7840" s="172">
        <v>45813.626226851855</v>
      </c>
      <c r="C7840" s="69" t="s">
        <v>186</v>
      </c>
      <c r="D7840" s="69" t="s">
        <v>1937</v>
      </c>
      <c r="E7840" s="69" t="s">
        <v>2556</v>
      </c>
      <c r="F7840" s="69">
        <v>1916</v>
      </c>
      <c r="G7840" s="69" t="s">
        <v>1948</v>
      </c>
    </row>
    <row r="7841" spans="1:51" ht="14.4">
      <c r="A7841" s="27" t="str">
        <f>VLOOKUP(C7841,'user list'!A:B,2,0)</f>
        <v>PROC</v>
      </c>
      <c r="B7841" s="172">
        <v>45813.626423611109</v>
      </c>
      <c r="C7841" s="69" t="s">
        <v>262</v>
      </c>
      <c r="D7841" s="69" t="s">
        <v>1937</v>
      </c>
      <c r="E7841" s="69" t="s">
        <v>2577</v>
      </c>
      <c r="F7841" s="69">
        <v>1946</v>
      </c>
      <c r="G7841" s="69" t="s">
        <v>1939</v>
      </c>
      <c r="L7841" s="74"/>
      <c r="O7841" s="73"/>
      <c r="P7841" s="73"/>
    </row>
    <row r="7842" spans="1:51" ht="14.4">
      <c r="A7842" s="27" t="str">
        <f>VLOOKUP(C7842,'user list'!A:B,2,0)</f>
        <v>DOE</v>
      </c>
      <c r="B7842" s="172">
        <v>45813.626527777778</v>
      </c>
      <c r="C7842" s="69" t="s">
        <v>212</v>
      </c>
      <c r="D7842" s="69" t="s">
        <v>1937</v>
      </c>
      <c r="E7842" s="69" t="s">
        <v>2583</v>
      </c>
      <c r="F7842" s="69">
        <v>1954</v>
      </c>
      <c r="G7842" s="69" t="s">
        <v>1947</v>
      </c>
    </row>
    <row r="7843" spans="1:51" ht="14.4">
      <c r="A7843" s="27" t="str">
        <f>VLOOKUP(C7843,'user list'!A:B,2,0)</f>
        <v>DOE</v>
      </c>
      <c r="B7843" s="172">
        <v>45813.626527777778</v>
      </c>
      <c r="C7843" s="69" t="s">
        <v>212</v>
      </c>
      <c r="D7843" s="69" t="s">
        <v>1937</v>
      </c>
      <c r="E7843" s="69" t="s">
        <v>2583</v>
      </c>
      <c r="F7843" s="69">
        <v>1954</v>
      </c>
      <c r="G7843" s="69" t="s">
        <v>1948</v>
      </c>
    </row>
    <row r="7844" spans="1:51" ht="14.4">
      <c r="A7844" s="27" t="str">
        <f>VLOOKUP(C7844,'user list'!A:B,2,0)</f>
        <v>DOE</v>
      </c>
      <c r="B7844" s="172">
        <v>45813.626527777778</v>
      </c>
      <c r="C7844" s="69" t="s">
        <v>212</v>
      </c>
      <c r="D7844" s="69" t="s">
        <v>1937</v>
      </c>
      <c r="E7844" s="69" t="s">
        <v>2583</v>
      </c>
      <c r="F7844" s="69">
        <v>1954</v>
      </c>
      <c r="G7844" s="69" t="s">
        <v>1939</v>
      </c>
      <c r="L7844" s="73"/>
      <c r="M7844" s="73"/>
    </row>
    <row r="7845" spans="1:51" ht="14.4">
      <c r="A7845" s="27" t="str">
        <f>VLOOKUP(C7845,'user list'!A:B,2,0)</f>
        <v>Admin</v>
      </c>
      <c r="B7845" s="172">
        <v>45813.626527777778</v>
      </c>
      <c r="C7845" s="69" t="s">
        <v>186</v>
      </c>
      <c r="D7845" s="69" t="s">
        <v>1937</v>
      </c>
      <c r="E7845" s="69" t="s">
        <v>2583</v>
      </c>
      <c r="F7845" s="69">
        <v>1954</v>
      </c>
      <c r="G7845" s="69" t="s">
        <v>1948</v>
      </c>
      <c r="U7845" s="73"/>
      <c r="V7845" s="73"/>
    </row>
    <row r="7846" spans="1:51" ht="14.4">
      <c r="A7846" s="27" t="str">
        <f>VLOOKUP(C7846,'user list'!A:B,2,0)</f>
        <v>DOE</v>
      </c>
      <c r="B7846" s="172">
        <v>45813.626608796294</v>
      </c>
      <c r="C7846" s="69" t="s">
        <v>212</v>
      </c>
      <c r="D7846" s="69" t="s">
        <v>1937</v>
      </c>
      <c r="E7846" s="69" t="s">
        <v>2583</v>
      </c>
      <c r="F7846" s="69">
        <v>1954</v>
      </c>
      <c r="G7846" s="69" t="s">
        <v>1949</v>
      </c>
    </row>
    <row r="7847" spans="1:51" ht="14.4">
      <c r="A7847" s="27" t="str">
        <f>VLOOKUP(C7847,'user list'!A:B,2,0)</f>
        <v>OCM</v>
      </c>
      <c r="B7847" s="172">
        <v>45813.626666666663</v>
      </c>
      <c r="C7847" s="69" t="s">
        <v>232</v>
      </c>
      <c r="D7847" s="69" t="s">
        <v>1937</v>
      </c>
      <c r="E7847" s="69" t="s">
        <v>2029</v>
      </c>
      <c r="F7847" s="69">
        <v>1948</v>
      </c>
      <c r="G7847" s="69" t="s">
        <v>1939</v>
      </c>
    </row>
    <row r="7848" spans="1:51" ht="14.4">
      <c r="A7848" s="27" t="str">
        <f>VLOOKUP(C7848,'user list'!A:B,2,0)</f>
        <v>OCM</v>
      </c>
      <c r="B7848" s="172">
        <v>45813.626689814817</v>
      </c>
      <c r="C7848" s="69" t="s">
        <v>232</v>
      </c>
      <c r="D7848" s="69" t="s">
        <v>1937</v>
      </c>
      <c r="E7848" s="69" t="s">
        <v>2002</v>
      </c>
      <c r="F7848" s="69">
        <v>1935</v>
      </c>
      <c r="G7848" s="69" t="s">
        <v>1939</v>
      </c>
      <c r="L7848" s="73"/>
      <c r="M7848" s="73"/>
    </row>
    <row r="7849" spans="1:51" ht="14.4">
      <c r="A7849" s="27" t="str">
        <f>VLOOKUP(C7849,'user list'!A:B,2,0)</f>
        <v>OCM</v>
      </c>
      <c r="B7849" s="172">
        <v>45813.626805555556</v>
      </c>
      <c r="C7849" s="69" t="s">
        <v>232</v>
      </c>
      <c r="D7849" s="69" t="s">
        <v>1937</v>
      </c>
      <c r="E7849" s="69" t="s">
        <v>2100</v>
      </c>
      <c r="F7849" s="69">
        <v>1075</v>
      </c>
      <c r="G7849" s="69" t="s">
        <v>1939</v>
      </c>
    </row>
    <row r="7850" spans="1:51" ht="14.4">
      <c r="A7850" s="27" t="str">
        <f>VLOOKUP(C7850,'user list'!A:B,2,0)</f>
        <v>PROC</v>
      </c>
      <c r="B7850" s="172">
        <v>45813.627349537041</v>
      </c>
      <c r="C7850" s="69" t="s">
        <v>262</v>
      </c>
      <c r="D7850" s="69" t="s">
        <v>1937</v>
      </c>
      <c r="E7850" s="69" t="s">
        <v>2577</v>
      </c>
      <c r="F7850" s="69">
        <v>1946</v>
      </c>
      <c r="G7850" s="69" t="s">
        <v>1939</v>
      </c>
      <c r="O7850" s="73"/>
      <c r="P7850" s="73"/>
    </row>
    <row r="7851" spans="1:51" ht="14.4">
      <c r="A7851" s="27" t="str">
        <f>VLOOKUP(C7851,'user list'!A:B,2,0)</f>
        <v>PROC</v>
      </c>
      <c r="B7851" s="172">
        <v>45813.627349537041</v>
      </c>
      <c r="C7851" s="69" t="s">
        <v>262</v>
      </c>
      <c r="D7851" s="69" t="s">
        <v>1937</v>
      </c>
      <c r="E7851" s="69" t="s">
        <v>2577</v>
      </c>
      <c r="F7851" s="69">
        <v>1946</v>
      </c>
      <c r="G7851" s="69" t="s">
        <v>1939</v>
      </c>
      <c r="L7851" s="73"/>
      <c r="M7851" s="73"/>
    </row>
    <row r="7852" spans="1:51" ht="14.4">
      <c r="A7852" s="27" t="str">
        <f>VLOOKUP(C7852,'user list'!A:B,2,0)</f>
        <v>OCA</v>
      </c>
      <c r="B7852" s="172">
        <v>45813.628634259258</v>
      </c>
      <c r="C7852" s="69" t="s">
        <v>227</v>
      </c>
      <c r="D7852" s="69" t="s">
        <v>1937</v>
      </c>
      <c r="E7852" s="69" t="s">
        <v>2548</v>
      </c>
      <c r="F7852" s="69">
        <v>1905</v>
      </c>
      <c r="G7852" s="69" t="s">
        <v>1939</v>
      </c>
    </row>
    <row r="7853" spans="1:51" ht="14.4">
      <c r="A7853" s="27" t="str">
        <f>VLOOKUP(C7853,'user list'!A:B,2,0)</f>
        <v>TFCOPRISS</v>
      </c>
      <c r="B7853" s="172">
        <v>45813.628645833334</v>
      </c>
      <c r="C7853" s="69" t="s">
        <v>274</v>
      </c>
      <c r="D7853" s="69" t="s">
        <v>1937</v>
      </c>
      <c r="E7853" s="69" t="s">
        <v>2556</v>
      </c>
      <c r="F7853" s="69">
        <v>1916</v>
      </c>
      <c r="G7853" s="69" t="s">
        <v>1939</v>
      </c>
    </row>
    <row r="7854" spans="1:51" ht="14.4">
      <c r="A7854" s="27" t="str">
        <f>VLOOKUP(C7854,'user list'!A:B,2,0)</f>
        <v>OCA</v>
      </c>
      <c r="B7854" s="172">
        <v>45813.628668981481</v>
      </c>
      <c r="C7854" s="69" t="s">
        <v>227</v>
      </c>
      <c r="D7854" s="69" t="s">
        <v>1937</v>
      </c>
      <c r="E7854" s="69" t="s">
        <v>2547</v>
      </c>
      <c r="F7854" s="69">
        <v>1902</v>
      </c>
      <c r="G7854" s="69" t="s">
        <v>1939</v>
      </c>
    </row>
    <row r="7855" spans="1:51" ht="14.4">
      <c r="A7855" s="27" t="str">
        <f>VLOOKUP(C7855,'user list'!A:B,2,0)</f>
        <v>OCA</v>
      </c>
      <c r="B7855" s="172">
        <v>45813.628692129627</v>
      </c>
      <c r="C7855" s="69" t="s">
        <v>227</v>
      </c>
      <c r="D7855" s="69" t="s">
        <v>1937</v>
      </c>
      <c r="E7855" s="69" t="s">
        <v>2546</v>
      </c>
      <c r="F7855" s="69">
        <v>1900</v>
      </c>
      <c r="G7855" s="69" t="s">
        <v>1939</v>
      </c>
    </row>
    <row r="7856" spans="1:51" ht="14.4">
      <c r="A7856" s="27" t="str">
        <f>VLOOKUP(C7856,'user list'!A:B,2,0)</f>
        <v>DOE</v>
      </c>
      <c r="B7856" s="172">
        <v>45813.628912037035</v>
      </c>
      <c r="C7856" s="69" t="s">
        <v>212</v>
      </c>
      <c r="D7856" s="69" t="s">
        <v>1937</v>
      </c>
      <c r="E7856" s="69" t="s">
        <v>2583</v>
      </c>
      <c r="F7856" s="69">
        <v>1954</v>
      </c>
      <c r="G7856" s="69" t="s">
        <v>1939</v>
      </c>
      <c r="AV7856" s="74"/>
      <c r="AY7856" s="74"/>
    </row>
    <row r="7857" spans="1:16" ht="14.4">
      <c r="A7857" s="27" t="str">
        <f>VLOOKUP(C7857,'user list'!A:B,2,0)</f>
        <v>TFCOPRISS</v>
      </c>
      <c r="B7857" s="172">
        <v>45813.629004629627</v>
      </c>
      <c r="C7857" s="69" t="s">
        <v>274</v>
      </c>
      <c r="D7857" s="69" t="s">
        <v>1937</v>
      </c>
      <c r="E7857" s="69" t="s">
        <v>2556</v>
      </c>
      <c r="F7857" s="69">
        <v>1916</v>
      </c>
      <c r="G7857" s="69" t="s">
        <v>1947</v>
      </c>
      <c r="L7857" s="73"/>
      <c r="M7857" s="73"/>
    </row>
    <row r="7858" spans="1:16" ht="14.4">
      <c r="A7858" s="27" t="str">
        <f>VLOOKUP(C7858,'user list'!A:B,2,0)</f>
        <v>TFCOPRISS</v>
      </c>
      <c r="B7858" s="172">
        <v>45813.629004629627</v>
      </c>
      <c r="C7858" s="69" t="s">
        <v>274</v>
      </c>
      <c r="D7858" s="69" t="s">
        <v>1937</v>
      </c>
      <c r="E7858" s="69" t="s">
        <v>2556</v>
      </c>
      <c r="F7858" s="69">
        <v>1916</v>
      </c>
      <c r="G7858" s="69" t="s">
        <v>1948</v>
      </c>
      <c r="L7858" s="73"/>
      <c r="M7858" s="73"/>
    </row>
    <row r="7859" spans="1:16" ht="14.4">
      <c r="A7859" s="27" t="str">
        <f>VLOOKUP(C7859,'user list'!A:B,2,0)</f>
        <v>TFCOPRISS</v>
      </c>
      <c r="B7859" s="172">
        <v>45813.629016203704</v>
      </c>
      <c r="C7859" s="69" t="s">
        <v>274</v>
      </c>
      <c r="D7859" s="69" t="s">
        <v>1937</v>
      </c>
      <c r="E7859" s="69" t="s">
        <v>2556</v>
      </c>
      <c r="F7859" s="69">
        <v>1916</v>
      </c>
      <c r="G7859" s="69" t="s">
        <v>1939</v>
      </c>
      <c r="O7859" s="73"/>
      <c r="P7859" s="73"/>
    </row>
    <row r="7860" spans="1:16" ht="14.4">
      <c r="A7860" s="27" t="str">
        <f>VLOOKUP(C7860,'user list'!A:B,2,0)</f>
        <v>CAD</v>
      </c>
      <c r="B7860" s="172">
        <v>45813.629050925927</v>
      </c>
      <c r="C7860" s="69" t="s">
        <v>196</v>
      </c>
      <c r="D7860" s="69" t="s">
        <v>1937</v>
      </c>
      <c r="E7860" s="69" t="s">
        <v>2577</v>
      </c>
      <c r="F7860" s="69">
        <v>1946</v>
      </c>
      <c r="G7860" s="69" t="s">
        <v>1939</v>
      </c>
    </row>
    <row r="7861" spans="1:16" ht="14.4">
      <c r="A7861" s="27" t="str">
        <f>VLOOKUP(C7861,'user list'!A:B,2,0)</f>
        <v>CAD</v>
      </c>
      <c r="B7861" s="172">
        <v>45813.629108796296</v>
      </c>
      <c r="C7861" s="69" t="s">
        <v>196</v>
      </c>
      <c r="D7861" s="69" t="s">
        <v>1937</v>
      </c>
      <c r="E7861" s="69">
        <v>1</v>
      </c>
      <c r="F7861" s="69">
        <v>1736</v>
      </c>
      <c r="G7861" s="69" t="s">
        <v>1939</v>
      </c>
    </row>
    <row r="7862" spans="1:16" ht="14.4">
      <c r="A7862" s="27" t="str">
        <f>VLOOKUP(C7862,'user list'!A:B,2,0)</f>
        <v>TFCOPRISS</v>
      </c>
      <c r="B7862" s="172">
        <v>45813.629606481481</v>
      </c>
      <c r="C7862" s="69" t="s">
        <v>274</v>
      </c>
      <c r="D7862" s="69" t="s">
        <v>1937</v>
      </c>
      <c r="E7862" s="69" t="s">
        <v>2556</v>
      </c>
      <c r="F7862" s="69">
        <v>1916</v>
      </c>
      <c r="G7862" s="69" t="s">
        <v>1949</v>
      </c>
      <c r="O7862" s="73"/>
      <c r="P7862" s="73"/>
    </row>
    <row r="7863" spans="1:16" ht="14.4">
      <c r="A7863" s="27" t="str">
        <f>VLOOKUP(C7863,'user list'!A:B,2,0)</f>
        <v>DOE</v>
      </c>
      <c r="B7863" s="172">
        <v>45813.629664351851</v>
      </c>
      <c r="C7863" s="69" t="s">
        <v>212</v>
      </c>
      <c r="D7863" s="69" t="s">
        <v>1937</v>
      </c>
      <c r="E7863" s="69" t="s">
        <v>2553</v>
      </c>
      <c r="F7863" s="69">
        <v>1912</v>
      </c>
      <c r="G7863" s="69" t="s">
        <v>1939</v>
      </c>
      <c r="L7863" s="73"/>
      <c r="M7863" s="73"/>
    </row>
    <row r="7864" spans="1:16" ht="14.4">
      <c r="A7864" s="27" t="str">
        <f>VLOOKUP(C7864,'user list'!A:B,2,0)</f>
        <v>ITDD</v>
      </c>
      <c r="B7864" s="172">
        <v>45813.630115740743</v>
      </c>
      <c r="C7864" s="69" t="s">
        <v>219</v>
      </c>
      <c r="D7864" s="69" t="s">
        <v>1937</v>
      </c>
      <c r="E7864" s="69" t="s">
        <v>2039</v>
      </c>
      <c r="F7864" s="69">
        <v>1955</v>
      </c>
      <c r="G7864" s="69" t="s">
        <v>2440</v>
      </c>
    </row>
    <row r="7865" spans="1:16" ht="14.4">
      <c r="A7865" s="27" t="str">
        <f>VLOOKUP(C7865,'user list'!A:B,2,0)</f>
        <v>Admin</v>
      </c>
      <c r="B7865" s="172">
        <v>45813.630115740743</v>
      </c>
      <c r="C7865" s="69" t="s">
        <v>186</v>
      </c>
      <c r="D7865" s="69" t="s">
        <v>1937</v>
      </c>
      <c r="E7865" s="69" t="s">
        <v>2039</v>
      </c>
      <c r="F7865" s="69">
        <v>1955</v>
      </c>
      <c r="G7865" s="69" t="s">
        <v>1948</v>
      </c>
      <c r="O7865" s="73"/>
      <c r="P7865" s="73"/>
    </row>
    <row r="7866" spans="1:16" ht="14.4">
      <c r="A7866" s="27" t="str">
        <f>VLOOKUP(C7866,'user list'!A:B,2,0)</f>
        <v>Admin</v>
      </c>
      <c r="B7866" s="172">
        <v>45813.630115740743</v>
      </c>
      <c r="C7866" s="69" t="s">
        <v>186</v>
      </c>
      <c r="D7866" s="69" t="s">
        <v>1937</v>
      </c>
      <c r="E7866" s="69" t="s">
        <v>2039</v>
      </c>
      <c r="F7866" s="69">
        <v>1955</v>
      </c>
      <c r="G7866" s="69" t="s">
        <v>1948</v>
      </c>
      <c r="O7866" s="73"/>
      <c r="P7866" s="73"/>
    </row>
    <row r="7867" spans="1:16" ht="14.4">
      <c r="A7867" s="27" t="str">
        <f>VLOOKUP(C7867,'user list'!A:B,2,0)</f>
        <v>Admin</v>
      </c>
      <c r="B7867" s="172">
        <v>45813.630127314813</v>
      </c>
      <c r="C7867" s="69" t="s">
        <v>186</v>
      </c>
      <c r="D7867" s="69" t="s">
        <v>1937</v>
      </c>
      <c r="E7867" s="69" t="s">
        <v>2039</v>
      </c>
      <c r="F7867" s="69">
        <v>1955</v>
      </c>
      <c r="G7867" s="69" t="s">
        <v>1948</v>
      </c>
      <c r="O7867" s="73"/>
      <c r="P7867" s="73"/>
    </row>
    <row r="7868" spans="1:16" ht="14.4">
      <c r="A7868" s="27" t="str">
        <f>VLOOKUP(C7868,'user list'!A:B,2,0)</f>
        <v>Admin</v>
      </c>
      <c r="B7868" s="172">
        <v>45813.630127314813</v>
      </c>
      <c r="C7868" s="69" t="s">
        <v>186</v>
      </c>
      <c r="D7868" s="69" t="s">
        <v>1937</v>
      </c>
      <c r="E7868" s="69" t="s">
        <v>2039</v>
      </c>
      <c r="F7868" s="69">
        <v>1955</v>
      </c>
      <c r="G7868" s="69" t="s">
        <v>1947</v>
      </c>
    </row>
    <row r="7869" spans="1:16" ht="14.4">
      <c r="A7869" s="27" t="str">
        <f>VLOOKUP(C7869,'user list'!A:B,2,0)</f>
        <v>TFCOPRISS</v>
      </c>
      <c r="B7869" s="172">
        <v>45813.630185185182</v>
      </c>
      <c r="C7869" s="69" t="s">
        <v>274</v>
      </c>
      <c r="D7869" s="69" t="s">
        <v>1937</v>
      </c>
      <c r="E7869" s="69" t="s">
        <v>2556</v>
      </c>
      <c r="F7869" s="69">
        <v>1916</v>
      </c>
      <c r="G7869" s="69" t="s">
        <v>1949</v>
      </c>
    </row>
    <row r="7870" spans="1:16" ht="14.4">
      <c r="A7870" s="27" t="str">
        <f>VLOOKUP(C7870,'user list'!A:B,2,0)</f>
        <v>PROC</v>
      </c>
      <c r="B7870" s="172">
        <v>45813.630266203705</v>
      </c>
      <c r="C7870" s="69" t="s">
        <v>261</v>
      </c>
      <c r="D7870" s="69" t="s">
        <v>1937</v>
      </c>
      <c r="E7870" s="69" t="s">
        <v>2577</v>
      </c>
      <c r="F7870" s="69">
        <v>1946</v>
      </c>
      <c r="G7870" s="69" t="s">
        <v>1939</v>
      </c>
    </row>
    <row r="7871" spans="1:16" ht="14.4">
      <c r="A7871" s="27" t="str">
        <f>VLOOKUP(C7871,'user list'!A:B,2,0)</f>
        <v>ITDD</v>
      </c>
      <c r="B7871" s="172">
        <v>45813.630555555559</v>
      </c>
      <c r="C7871" s="69" t="s">
        <v>219</v>
      </c>
      <c r="D7871" s="69" t="s">
        <v>1937</v>
      </c>
      <c r="E7871" s="69" t="s">
        <v>2047</v>
      </c>
      <c r="F7871" s="69">
        <v>1956</v>
      </c>
      <c r="G7871" s="69" t="s">
        <v>2440</v>
      </c>
    </row>
    <row r="7872" spans="1:16" ht="14.4">
      <c r="A7872" s="27" t="str">
        <f>VLOOKUP(C7872,'user list'!A:B,2,0)</f>
        <v>Admin</v>
      </c>
      <c r="B7872" s="172">
        <v>45813.630555555559</v>
      </c>
      <c r="C7872" s="69" t="s">
        <v>186</v>
      </c>
      <c r="D7872" s="69" t="s">
        <v>1937</v>
      </c>
      <c r="E7872" s="69" t="s">
        <v>2047</v>
      </c>
      <c r="F7872" s="69">
        <v>1956</v>
      </c>
      <c r="G7872" s="69" t="s">
        <v>1948</v>
      </c>
    </row>
    <row r="7873" spans="1:34" ht="14.4">
      <c r="A7873" s="27" t="str">
        <f>VLOOKUP(C7873,'user list'!A:B,2,0)</f>
        <v>Admin</v>
      </c>
      <c r="B7873" s="172">
        <v>45813.630555555559</v>
      </c>
      <c r="C7873" s="69" t="s">
        <v>186</v>
      </c>
      <c r="D7873" s="69" t="s">
        <v>1937</v>
      </c>
      <c r="E7873" s="69" t="s">
        <v>2047</v>
      </c>
      <c r="F7873" s="69">
        <v>1956</v>
      </c>
      <c r="G7873" s="69" t="s">
        <v>1948</v>
      </c>
    </row>
    <row r="7874" spans="1:34" ht="14.4">
      <c r="A7874" s="27" t="str">
        <f>VLOOKUP(C7874,'user list'!A:B,2,0)</f>
        <v>Admin</v>
      </c>
      <c r="B7874" s="172">
        <v>45813.630567129629</v>
      </c>
      <c r="C7874" s="69" t="s">
        <v>186</v>
      </c>
      <c r="D7874" s="69" t="s">
        <v>1937</v>
      </c>
      <c r="E7874" s="69" t="s">
        <v>2047</v>
      </c>
      <c r="F7874" s="69">
        <v>1956</v>
      </c>
      <c r="G7874" s="69" t="s">
        <v>1948</v>
      </c>
    </row>
    <row r="7875" spans="1:34" ht="14.4">
      <c r="A7875" s="27" t="str">
        <f>VLOOKUP(C7875,'user list'!A:B,2,0)</f>
        <v>Admin</v>
      </c>
      <c r="B7875" s="172">
        <v>45813.630567129629</v>
      </c>
      <c r="C7875" s="69" t="s">
        <v>186</v>
      </c>
      <c r="D7875" s="69" t="s">
        <v>1937</v>
      </c>
      <c r="E7875" s="69" t="s">
        <v>2047</v>
      </c>
      <c r="F7875" s="69">
        <v>1956</v>
      </c>
      <c r="G7875" s="69" t="s">
        <v>1947</v>
      </c>
    </row>
    <row r="7876" spans="1:34" ht="14.4">
      <c r="A7876" s="27" t="str">
        <f>VLOOKUP(C7876,'user list'!A:B,2,0)</f>
        <v>Admin</v>
      </c>
      <c r="B7876" s="172">
        <v>45813.630613425928</v>
      </c>
      <c r="C7876" s="69" t="s">
        <v>186</v>
      </c>
      <c r="D7876" s="69" t="s">
        <v>1937</v>
      </c>
      <c r="E7876" s="69" t="s">
        <v>2556</v>
      </c>
      <c r="F7876" s="69">
        <v>1916</v>
      </c>
      <c r="G7876" s="69" t="s">
        <v>1948</v>
      </c>
    </row>
    <row r="7877" spans="1:34" ht="14.4">
      <c r="A7877" s="27" t="str">
        <f>VLOOKUP(C7877,'user list'!A:B,2,0)</f>
        <v>PROC</v>
      </c>
      <c r="B7877" s="172">
        <v>45813.630682870367</v>
      </c>
      <c r="C7877" s="69" t="s">
        <v>261</v>
      </c>
      <c r="D7877" s="69" t="s">
        <v>1937</v>
      </c>
      <c r="E7877" s="69" t="s">
        <v>2577</v>
      </c>
      <c r="F7877" s="69">
        <v>1946</v>
      </c>
      <c r="G7877" s="69" t="s">
        <v>1947</v>
      </c>
    </row>
    <row r="7878" spans="1:34" ht="14.4">
      <c r="A7878" s="27" t="str">
        <f>VLOOKUP(C7878,'user list'!A:B,2,0)</f>
        <v>PROC</v>
      </c>
      <c r="B7878" s="172">
        <v>45813.630682870367</v>
      </c>
      <c r="C7878" s="69" t="s">
        <v>261</v>
      </c>
      <c r="D7878" s="69" t="s">
        <v>1937</v>
      </c>
      <c r="E7878" s="69" t="s">
        <v>2577</v>
      </c>
      <c r="F7878" s="69">
        <v>1946</v>
      </c>
      <c r="G7878" s="69" t="s">
        <v>1948</v>
      </c>
      <c r="AD7878" s="74"/>
      <c r="AG7878" s="74"/>
    </row>
    <row r="7879" spans="1:34" ht="14.4">
      <c r="A7879" s="27" t="str">
        <f>VLOOKUP(C7879,'user list'!A:B,2,0)</f>
        <v>PROC</v>
      </c>
      <c r="B7879" s="172">
        <v>45813.630682870367</v>
      </c>
      <c r="C7879" s="69" t="s">
        <v>261</v>
      </c>
      <c r="D7879" s="69" t="s">
        <v>1937</v>
      </c>
      <c r="E7879" s="69" t="s">
        <v>2577</v>
      </c>
      <c r="F7879" s="69">
        <v>1946</v>
      </c>
      <c r="G7879" s="69" t="s">
        <v>1939</v>
      </c>
      <c r="L7879" s="73"/>
      <c r="M7879" s="73"/>
    </row>
    <row r="7880" spans="1:34" ht="14.4">
      <c r="A7880" s="27" t="str">
        <f>VLOOKUP(C7880,'user list'!A:B,2,0)</f>
        <v>Admin</v>
      </c>
      <c r="B7880" s="172">
        <v>45813.630682870367</v>
      </c>
      <c r="C7880" s="69" t="s">
        <v>186</v>
      </c>
      <c r="D7880" s="69" t="s">
        <v>1937</v>
      </c>
      <c r="E7880" s="69" t="s">
        <v>2577</v>
      </c>
      <c r="F7880" s="69">
        <v>1946</v>
      </c>
      <c r="G7880" s="69" t="s">
        <v>1948</v>
      </c>
    </row>
    <row r="7881" spans="1:34" ht="14.4">
      <c r="A7881" s="27" t="str">
        <f>VLOOKUP(C7881,'user list'!A:B,2,0)</f>
        <v>OCAs</v>
      </c>
      <c r="B7881" s="172">
        <v>45813.630798611113</v>
      </c>
      <c r="C7881" s="69" t="s">
        <v>279</v>
      </c>
      <c r="D7881" s="69" t="s">
        <v>1937</v>
      </c>
      <c r="E7881" s="69" t="s">
        <v>2517</v>
      </c>
      <c r="F7881" s="69">
        <v>1860</v>
      </c>
      <c r="G7881" s="69" t="s">
        <v>1939</v>
      </c>
      <c r="O7881" s="73"/>
      <c r="P7881" s="73"/>
    </row>
    <row r="7882" spans="1:34" ht="14.4">
      <c r="A7882" s="27" t="str">
        <f>VLOOKUP(C7882,'user list'!A:B,2,0)</f>
        <v>OCAs</v>
      </c>
      <c r="B7882" s="172">
        <v>45813.63082175926</v>
      </c>
      <c r="C7882" s="69" t="s">
        <v>279</v>
      </c>
      <c r="D7882" s="69" t="s">
        <v>1937</v>
      </c>
      <c r="E7882" s="69" t="s">
        <v>2519</v>
      </c>
      <c r="F7882" s="69">
        <v>1861</v>
      </c>
      <c r="G7882" s="69" t="s">
        <v>1939</v>
      </c>
      <c r="O7882" s="73"/>
      <c r="P7882" s="73"/>
    </row>
    <row r="7883" spans="1:34" ht="14.4">
      <c r="A7883" s="27" t="str">
        <f>VLOOKUP(C7883,'user list'!A:B,2,0)</f>
        <v>OCAs</v>
      </c>
      <c r="B7883" s="172">
        <v>45813.630833333336</v>
      </c>
      <c r="C7883" s="69" t="s">
        <v>279</v>
      </c>
      <c r="D7883" s="69" t="s">
        <v>1937</v>
      </c>
      <c r="E7883" s="69" t="s">
        <v>2532</v>
      </c>
      <c r="F7883" s="69">
        <v>1875</v>
      </c>
      <c r="G7883" s="69" t="s">
        <v>1939</v>
      </c>
    </row>
    <row r="7884" spans="1:34" ht="14.4">
      <c r="A7884" s="27" t="str">
        <f>VLOOKUP(C7884,'user list'!A:B,2,0)</f>
        <v>OCAs</v>
      </c>
      <c r="B7884" s="172">
        <v>45813.630856481483</v>
      </c>
      <c r="C7884" s="69" t="s">
        <v>279</v>
      </c>
      <c r="D7884" s="69" t="s">
        <v>1937</v>
      </c>
      <c r="E7884" s="69" t="s">
        <v>2567</v>
      </c>
      <c r="F7884" s="69">
        <v>1931</v>
      </c>
      <c r="G7884" s="69" t="s">
        <v>1939</v>
      </c>
    </row>
    <row r="7885" spans="1:34" ht="14.4">
      <c r="A7885" s="27" t="str">
        <f>VLOOKUP(C7885,'user list'!A:B,2,0)</f>
        <v>OCAs</v>
      </c>
      <c r="B7885" s="172">
        <v>45813.630868055552</v>
      </c>
      <c r="C7885" s="69" t="s">
        <v>279</v>
      </c>
      <c r="D7885" s="69" t="s">
        <v>1937</v>
      </c>
      <c r="E7885" s="69" t="s">
        <v>2568</v>
      </c>
      <c r="F7885" s="69">
        <v>1932</v>
      </c>
      <c r="G7885" s="69" t="s">
        <v>1939</v>
      </c>
    </row>
    <row r="7886" spans="1:34" ht="14.4">
      <c r="A7886" s="27" t="str">
        <f>VLOOKUP(C7886,'user list'!A:B,2,0)</f>
        <v>OCAs</v>
      </c>
      <c r="B7886" s="172">
        <v>45813.630879629629</v>
      </c>
      <c r="C7886" s="69" t="s">
        <v>279</v>
      </c>
      <c r="D7886" s="69" t="s">
        <v>1937</v>
      </c>
      <c r="E7886" s="69" t="s">
        <v>2568</v>
      </c>
      <c r="F7886" s="69">
        <v>1932</v>
      </c>
      <c r="G7886" s="69" t="s">
        <v>1939</v>
      </c>
      <c r="AG7886" s="73"/>
      <c r="AH7886" s="73"/>
    </row>
    <row r="7887" spans="1:34" ht="14.4">
      <c r="A7887" s="27" t="str">
        <f>VLOOKUP(C7887,'user list'!A:B,2,0)</f>
        <v>OCAs</v>
      </c>
      <c r="B7887" s="172">
        <v>45813.630902777775</v>
      </c>
      <c r="C7887" s="69" t="s">
        <v>279</v>
      </c>
      <c r="D7887" s="69" t="s">
        <v>1937</v>
      </c>
      <c r="E7887" s="69" t="s">
        <v>2567</v>
      </c>
      <c r="F7887" s="69">
        <v>1931</v>
      </c>
      <c r="G7887" s="69" t="s">
        <v>1939</v>
      </c>
    </row>
    <row r="7888" spans="1:34" ht="14.4">
      <c r="A7888" s="27" t="str">
        <f>VLOOKUP(C7888,'user list'!A:B,2,0)</f>
        <v>OCAs</v>
      </c>
      <c r="B7888" s="172">
        <v>45813.630914351852</v>
      </c>
      <c r="C7888" s="69" t="s">
        <v>279</v>
      </c>
      <c r="D7888" s="69" t="s">
        <v>1937</v>
      </c>
      <c r="E7888" s="69" t="s">
        <v>2568</v>
      </c>
      <c r="F7888" s="69">
        <v>1932</v>
      </c>
      <c r="G7888" s="69" t="s">
        <v>1939</v>
      </c>
    </row>
    <row r="7889" spans="1:42" ht="14.4">
      <c r="A7889" s="27" t="str">
        <f>VLOOKUP(C7889,'user list'!A:B,2,0)</f>
        <v>OCAs</v>
      </c>
      <c r="B7889" s="172">
        <v>45813.630925925929</v>
      </c>
      <c r="C7889" s="69" t="s">
        <v>279</v>
      </c>
      <c r="D7889" s="69" t="s">
        <v>1937</v>
      </c>
      <c r="E7889" s="69" t="s">
        <v>2569</v>
      </c>
      <c r="F7889" s="69">
        <v>1933</v>
      </c>
      <c r="G7889" s="69" t="s">
        <v>1939</v>
      </c>
      <c r="L7889" s="73"/>
      <c r="M7889" s="73"/>
    </row>
    <row r="7890" spans="1:42" ht="14.4">
      <c r="A7890" s="27" t="str">
        <f>VLOOKUP(C7890,'user list'!A:B,2,0)</f>
        <v>OCAs</v>
      </c>
      <c r="B7890" s="172">
        <v>45813.630949074075</v>
      </c>
      <c r="C7890" s="69" t="s">
        <v>279</v>
      </c>
      <c r="D7890" s="69" t="s">
        <v>1937</v>
      </c>
      <c r="E7890" s="69" t="s">
        <v>2570</v>
      </c>
      <c r="F7890" s="69">
        <v>1934</v>
      </c>
      <c r="G7890" s="69" t="s">
        <v>1939</v>
      </c>
    </row>
    <row r="7891" spans="1:42" ht="14.4">
      <c r="A7891" s="27" t="str">
        <f>VLOOKUP(C7891,'user list'!A:B,2,0)</f>
        <v>OCAs</v>
      </c>
      <c r="B7891" s="172">
        <v>45813.630972222221</v>
      </c>
      <c r="C7891" s="69" t="s">
        <v>279</v>
      </c>
      <c r="D7891" s="69" t="s">
        <v>1937</v>
      </c>
      <c r="E7891" s="69" t="s">
        <v>2569</v>
      </c>
      <c r="F7891" s="69">
        <v>1933</v>
      </c>
      <c r="G7891" s="69" t="s">
        <v>1939</v>
      </c>
    </row>
    <row r="7892" spans="1:42" ht="14.4">
      <c r="A7892" s="27" t="str">
        <f>VLOOKUP(C7892,'user list'!A:B,2,0)</f>
        <v>PROC</v>
      </c>
      <c r="B7892" s="172">
        <v>45813.630995370368</v>
      </c>
      <c r="C7892" s="69" t="s">
        <v>261</v>
      </c>
      <c r="D7892" s="69" t="s">
        <v>1937</v>
      </c>
      <c r="E7892" s="69" t="s">
        <v>2577</v>
      </c>
      <c r="F7892" s="69">
        <v>1946</v>
      </c>
      <c r="G7892" s="69" t="s">
        <v>1949</v>
      </c>
      <c r="R7892" s="73"/>
      <c r="S7892" s="73"/>
    </row>
    <row r="7893" spans="1:42" ht="14.4">
      <c r="A7893" s="27" t="str">
        <f>VLOOKUP(C7893,'user list'!A:B,2,0)</f>
        <v>PROC</v>
      </c>
      <c r="B7893" s="172">
        <v>45813.631284722222</v>
      </c>
      <c r="C7893" s="69" t="s">
        <v>261</v>
      </c>
      <c r="D7893" s="69" t="s">
        <v>1937</v>
      </c>
      <c r="E7893" s="69" t="s">
        <v>2047</v>
      </c>
      <c r="F7893" s="69">
        <v>1956</v>
      </c>
      <c r="G7893" s="69" t="s">
        <v>1939</v>
      </c>
    </row>
    <row r="7894" spans="1:42" ht="14.4">
      <c r="A7894" s="27" t="str">
        <f>VLOOKUP(C7894,'user list'!A:B,2,0)</f>
        <v>PROC</v>
      </c>
      <c r="B7894" s="172">
        <v>45813.631481481483</v>
      </c>
      <c r="C7894" s="69" t="s">
        <v>261</v>
      </c>
      <c r="D7894" s="69" t="s">
        <v>1937</v>
      </c>
      <c r="E7894" s="69" t="s">
        <v>2047</v>
      </c>
      <c r="F7894" s="69">
        <v>1956</v>
      </c>
      <c r="G7894" s="69" t="s">
        <v>1939</v>
      </c>
      <c r="O7894" s="73"/>
      <c r="P7894" s="73"/>
    </row>
    <row r="7895" spans="1:42" ht="14.4">
      <c r="A7895" s="27" t="str">
        <f>VLOOKUP(C7895,'user list'!A:B,2,0)</f>
        <v>PROC</v>
      </c>
      <c r="B7895" s="172">
        <v>45813.631712962961</v>
      </c>
      <c r="C7895" s="69" t="s">
        <v>261</v>
      </c>
      <c r="D7895" s="69" t="s">
        <v>1937</v>
      </c>
      <c r="E7895" s="69" t="s">
        <v>2039</v>
      </c>
      <c r="F7895" s="69">
        <v>1955</v>
      </c>
      <c r="G7895" s="69" t="s">
        <v>1939</v>
      </c>
      <c r="AM7895" s="74"/>
      <c r="AP7895" s="74"/>
    </row>
    <row r="7896" spans="1:42" ht="14.4">
      <c r="A7896" s="27" t="str">
        <f>VLOOKUP(C7896,'user list'!A:B,2,0)</f>
        <v>PROC</v>
      </c>
      <c r="B7896" s="172">
        <v>45813.63175925926</v>
      </c>
      <c r="C7896" s="69" t="s">
        <v>261</v>
      </c>
      <c r="D7896" s="69" t="s">
        <v>1937</v>
      </c>
      <c r="E7896" s="69" t="s">
        <v>2047</v>
      </c>
      <c r="F7896" s="69">
        <v>1956</v>
      </c>
      <c r="G7896" s="69" t="s">
        <v>1939</v>
      </c>
      <c r="L7896" s="73"/>
      <c r="M7896" s="73"/>
    </row>
    <row r="7897" spans="1:42" ht="14.4">
      <c r="A7897" s="27" t="str">
        <f>VLOOKUP(C7897,'user list'!A:B,2,0)</f>
        <v>PROC</v>
      </c>
      <c r="B7897" s="172">
        <v>45813.631828703707</v>
      </c>
      <c r="C7897" s="69" t="s">
        <v>261</v>
      </c>
      <c r="D7897" s="69" t="s">
        <v>1937</v>
      </c>
      <c r="E7897" s="69" t="s">
        <v>2047</v>
      </c>
      <c r="F7897" s="69">
        <v>1956</v>
      </c>
      <c r="G7897" s="69" t="s">
        <v>1939</v>
      </c>
      <c r="L7897" s="73"/>
      <c r="M7897" s="73"/>
    </row>
    <row r="7898" spans="1:42" ht="14.4">
      <c r="A7898" s="27" t="str">
        <f>VLOOKUP(C7898,'user list'!A:B,2,0)</f>
        <v>PROC</v>
      </c>
      <c r="B7898" s="172">
        <v>45813.631932870368</v>
      </c>
      <c r="C7898" s="69" t="s">
        <v>261</v>
      </c>
      <c r="D7898" s="69" t="s">
        <v>1937</v>
      </c>
      <c r="E7898" s="69" t="s">
        <v>2039</v>
      </c>
      <c r="F7898" s="69">
        <v>1955</v>
      </c>
      <c r="G7898" s="69" t="s">
        <v>1939</v>
      </c>
      <c r="O7898" s="73"/>
      <c r="P7898" s="73"/>
    </row>
    <row r="7899" spans="1:42" ht="14.4">
      <c r="A7899" s="27" t="str">
        <f>VLOOKUP(C7899,'user list'!A:B,2,0)</f>
        <v>OCA</v>
      </c>
      <c r="B7899" s="172">
        <v>45813.631967592592</v>
      </c>
      <c r="C7899" s="69" t="s">
        <v>228</v>
      </c>
      <c r="D7899" s="69" t="s">
        <v>1937</v>
      </c>
      <c r="E7899" s="69" t="s">
        <v>2583</v>
      </c>
      <c r="F7899" s="69">
        <v>1954</v>
      </c>
      <c r="G7899" s="69" t="s">
        <v>1939</v>
      </c>
      <c r="O7899" s="73"/>
      <c r="P7899" s="73"/>
    </row>
    <row r="7900" spans="1:42" ht="14.4">
      <c r="A7900" s="27" t="str">
        <f>VLOOKUP(C7900,'user list'!A:B,2,0)</f>
        <v>CCESD</v>
      </c>
      <c r="B7900" s="172">
        <v>45813.632106481484</v>
      </c>
      <c r="C7900" s="69" t="s">
        <v>284</v>
      </c>
      <c r="D7900" s="69" t="s">
        <v>1937</v>
      </c>
      <c r="E7900" s="69" t="s">
        <v>2029</v>
      </c>
      <c r="F7900" s="69">
        <v>1793</v>
      </c>
      <c r="G7900" s="69" t="s">
        <v>1939</v>
      </c>
    </row>
    <row r="7901" spans="1:42" ht="14.4">
      <c r="A7901" s="27" t="str">
        <f>VLOOKUP(C7901,'user list'!A:B,2,0)</f>
        <v>CCESD</v>
      </c>
      <c r="B7901" s="172">
        <v>45813.632233796299</v>
      </c>
      <c r="C7901" s="69" t="s">
        <v>284</v>
      </c>
      <c r="D7901" s="69" t="s">
        <v>1937</v>
      </c>
      <c r="E7901" s="69" t="s">
        <v>2029</v>
      </c>
      <c r="F7901" s="69">
        <v>1793</v>
      </c>
      <c r="G7901" s="69" t="s">
        <v>1947</v>
      </c>
    </row>
    <row r="7902" spans="1:42" ht="14.4">
      <c r="A7902" s="27" t="str">
        <f>VLOOKUP(C7902,'user list'!A:B,2,0)</f>
        <v>CCESD</v>
      </c>
      <c r="B7902" s="172">
        <v>45813.632233796299</v>
      </c>
      <c r="C7902" s="69" t="s">
        <v>284</v>
      </c>
      <c r="D7902" s="69" t="s">
        <v>1937</v>
      </c>
      <c r="E7902" s="69" t="s">
        <v>2029</v>
      </c>
      <c r="F7902" s="69">
        <v>1793</v>
      </c>
      <c r="G7902" s="69" t="s">
        <v>1948</v>
      </c>
      <c r="O7902" s="73"/>
      <c r="P7902" s="73"/>
    </row>
    <row r="7903" spans="1:42" ht="14.4">
      <c r="A7903" s="27" t="str">
        <f>VLOOKUP(C7903,'user list'!A:B,2,0)</f>
        <v>CCESD</v>
      </c>
      <c r="B7903" s="172">
        <v>45813.632233796299</v>
      </c>
      <c r="C7903" s="69" t="s">
        <v>284</v>
      </c>
      <c r="D7903" s="69" t="s">
        <v>1937</v>
      </c>
      <c r="E7903" s="69" t="s">
        <v>2029</v>
      </c>
      <c r="F7903" s="69">
        <v>1793</v>
      </c>
      <c r="G7903" s="69" t="s">
        <v>1939</v>
      </c>
      <c r="L7903" s="73"/>
      <c r="M7903" s="73"/>
    </row>
    <row r="7904" spans="1:42" ht="14.4">
      <c r="A7904" s="27" t="str">
        <f>VLOOKUP(C7904,'user list'!A:B,2,0)</f>
        <v>Admin</v>
      </c>
      <c r="B7904" s="172">
        <v>45813.632245370369</v>
      </c>
      <c r="C7904" s="69" t="s">
        <v>186</v>
      </c>
      <c r="D7904" s="69" t="s">
        <v>1937</v>
      </c>
      <c r="E7904" s="69" t="s">
        <v>2029</v>
      </c>
      <c r="F7904" s="69">
        <v>1793</v>
      </c>
      <c r="G7904" s="69" t="s">
        <v>1948</v>
      </c>
      <c r="AD7904" s="74"/>
      <c r="AG7904" s="74"/>
    </row>
    <row r="7905" spans="1:31" ht="14.4">
      <c r="A7905" s="27" t="str">
        <f>VLOOKUP(C7905,'user list'!A:B,2,0)</f>
        <v>PROC</v>
      </c>
      <c r="B7905" s="172">
        <v>45813.632280092592</v>
      </c>
      <c r="C7905" s="69" t="s">
        <v>261</v>
      </c>
      <c r="D7905" s="69" t="s">
        <v>1937</v>
      </c>
      <c r="E7905" s="69" t="s">
        <v>2577</v>
      </c>
      <c r="F7905" s="69">
        <v>1946</v>
      </c>
      <c r="G7905" s="69" t="s">
        <v>1939</v>
      </c>
      <c r="L7905" s="73"/>
      <c r="M7905" s="73"/>
    </row>
    <row r="7906" spans="1:31" ht="14.4">
      <c r="A7906" s="27" t="str">
        <f>VLOOKUP(C7906,'user list'!A:B,2,0)</f>
        <v>CPDD</v>
      </c>
      <c r="B7906" s="172">
        <v>45813.632743055554</v>
      </c>
      <c r="C7906" s="69" t="s">
        <v>205</v>
      </c>
      <c r="D7906" s="69" t="s">
        <v>1937</v>
      </c>
      <c r="E7906" s="69" t="s">
        <v>2556</v>
      </c>
      <c r="F7906" s="69">
        <v>1916</v>
      </c>
      <c r="G7906" s="69" t="s">
        <v>1939</v>
      </c>
    </row>
    <row r="7907" spans="1:31" ht="14.4">
      <c r="A7907" s="27" t="str">
        <f>VLOOKUP(C7907,'user list'!A:B,2,0)</f>
        <v>CCESD</v>
      </c>
      <c r="B7907" s="172">
        <v>45813.632835648146</v>
      </c>
      <c r="C7907" s="69" t="s">
        <v>284</v>
      </c>
      <c r="D7907" s="69" t="s">
        <v>1937</v>
      </c>
      <c r="E7907" s="69" t="s">
        <v>2452</v>
      </c>
      <c r="F7907" s="69" t="s">
        <v>2453</v>
      </c>
      <c r="G7907" s="69">
        <v>1743</v>
      </c>
      <c r="O7907" s="73"/>
      <c r="P7907" s="73"/>
    </row>
    <row r="7908" spans="1:31" ht="14.4">
      <c r="A7908" s="27" t="str">
        <f>VLOOKUP(C7908,'user list'!A:B,2,0)</f>
        <v>CCESD</v>
      </c>
      <c r="B7908" s="172">
        <v>45813.633136574077</v>
      </c>
      <c r="C7908" s="69" t="s">
        <v>284</v>
      </c>
      <c r="D7908" s="69" t="s">
        <v>1937</v>
      </c>
      <c r="E7908" s="69" t="s">
        <v>2577</v>
      </c>
      <c r="F7908" s="69">
        <v>1946</v>
      </c>
      <c r="G7908" s="69" t="s">
        <v>1939</v>
      </c>
      <c r="O7908" s="73"/>
      <c r="P7908" s="73"/>
    </row>
    <row r="7909" spans="1:31" ht="14.4">
      <c r="A7909" s="27" t="str">
        <f>VLOOKUP(C7909,'user list'!A:B,2,0)</f>
        <v>CCESD</v>
      </c>
      <c r="B7909" s="172">
        <v>45813.633425925924</v>
      </c>
      <c r="C7909" s="69" t="s">
        <v>284</v>
      </c>
      <c r="D7909" s="69" t="s">
        <v>1937</v>
      </c>
      <c r="E7909" s="69" t="s">
        <v>2029</v>
      </c>
      <c r="F7909" s="69">
        <v>1793</v>
      </c>
      <c r="G7909" s="69" t="s">
        <v>1939</v>
      </c>
    </row>
    <row r="7910" spans="1:31" ht="14.4">
      <c r="A7910" s="27" t="str">
        <f>VLOOKUP(C7910,'user list'!A:B,2,0)</f>
        <v>PROC</v>
      </c>
      <c r="B7910" s="172">
        <v>45813.633634259262</v>
      </c>
      <c r="C7910" s="69" t="s">
        <v>262</v>
      </c>
      <c r="D7910" s="69" t="s">
        <v>1937</v>
      </c>
      <c r="E7910" s="69" t="s">
        <v>2039</v>
      </c>
      <c r="F7910" s="69">
        <v>1955</v>
      </c>
      <c r="G7910" s="69" t="s">
        <v>1939</v>
      </c>
    </row>
    <row r="7911" spans="1:31" ht="14.4">
      <c r="A7911" s="27" t="str">
        <f>VLOOKUP(C7911,'user list'!A:B,2,0)</f>
        <v>OCM</v>
      </c>
      <c r="B7911" s="172">
        <v>45813.633726851855</v>
      </c>
      <c r="C7911" s="69" t="s">
        <v>232</v>
      </c>
      <c r="D7911" s="69" t="s">
        <v>1937</v>
      </c>
      <c r="E7911" s="69" t="s">
        <v>2444</v>
      </c>
      <c r="F7911" s="69">
        <v>1730</v>
      </c>
      <c r="G7911" s="69" t="s">
        <v>1939</v>
      </c>
    </row>
    <row r="7912" spans="1:31" ht="14.4">
      <c r="A7912" s="27" t="str">
        <f>VLOOKUP(C7912,'user list'!A:B,2,0)</f>
        <v>DOE</v>
      </c>
      <c r="B7912" s="172">
        <v>45813.633773148147</v>
      </c>
      <c r="C7912" s="69" t="s">
        <v>211</v>
      </c>
      <c r="D7912" s="69" t="s">
        <v>1937</v>
      </c>
      <c r="E7912" s="69" t="s">
        <v>2583</v>
      </c>
      <c r="F7912" s="69">
        <v>1954</v>
      </c>
      <c r="G7912" s="69" t="s">
        <v>1939</v>
      </c>
    </row>
    <row r="7913" spans="1:31" ht="14.4">
      <c r="A7913" s="27" t="str">
        <f>VLOOKUP(C7913,'user list'!A:B,2,0)</f>
        <v>PROC</v>
      </c>
      <c r="B7913" s="172">
        <v>45813.633796296293</v>
      </c>
      <c r="C7913" s="69" t="s">
        <v>262</v>
      </c>
      <c r="D7913" s="69" t="s">
        <v>1937</v>
      </c>
      <c r="E7913" s="69" t="s">
        <v>2047</v>
      </c>
      <c r="F7913" s="69">
        <v>1956</v>
      </c>
      <c r="G7913" s="69" t="s">
        <v>1939</v>
      </c>
      <c r="AD7913" s="73"/>
      <c r="AE7913" s="73"/>
    </row>
    <row r="7914" spans="1:31" ht="14.4">
      <c r="A7914" s="27" t="str">
        <f>VLOOKUP(C7914,'user list'!A:B,2,0)</f>
        <v>OCM</v>
      </c>
      <c r="B7914" s="172">
        <v>45813.63417824074</v>
      </c>
      <c r="C7914" s="69" t="s">
        <v>232</v>
      </c>
      <c r="D7914" s="69" t="s">
        <v>1937</v>
      </c>
      <c r="E7914" s="69" t="s">
        <v>2444</v>
      </c>
      <c r="F7914" s="69">
        <v>1730</v>
      </c>
      <c r="G7914" s="69" t="s">
        <v>1947</v>
      </c>
      <c r="L7914" s="73"/>
      <c r="M7914" s="73"/>
    </row>
    <row r="7915" spans="1:31" ht="14.4">
      <c r="A7915" s="27" t="str">
        <f>VLOOKUP(C7915,'user list'!A:B,2,0)</f>
        <v>OCM</v>
      </c>
      <c r="B7915" s="172">
        <v>45813.63417824074</v>
      </c>
      <c r="C7915" s="69" t="s">
        <v>232</v>
      </c>
      <c r="D7915" s="69" t="s">
        <v>1937</v>
      </c>
      <c r="E7915" s="69" t="s">
        <v>2444</v>
      </c>
      <c r="F7915" s="69">
        <v>1730</v>
      </c>
      <c r="G7915" s="69" t="s">
        <v>1948</v>
      </c>
    </row>
    <row r="7916" spans="1:31" ht="14.4">
      <c r="A7916" s="27" t="str">
        <f>VLOOKUP(C7916,'user list'!A:B,2,0)</f>
        <v>OCM</v>
      </c>
      <c r="B7916" s="172">
        <v>45813.63417824074</v>
      </c>
      <c r="C7916" s="69" t="s">
        <v>232</v>
      </c>
      <c r="D7916" s="69" t="s">
        <v>1937</v>
      </c>
      <c r="E7916" s="69" t="s">
        <v>2444</v>
      </c>
      <c r="F7916" s="69">
        <v>1730</v>
      </c>
      <c r="G7916" s="69" t="s">
        <v>1939</v>
      </c>
    </row>
    <row r="7917" spans="1:31" ht="14.4">
      <c r="A7917" s="27" t="str">
        <f>VLOOKUP(C7917,'user list'!A:B,2,0)</f>
        <v>CCESD</v>
      </c>
      <c r="B7917" s="172">
        <v>45813.634328703702</v>
      </c>
      <c r="C7917" s="69" t="s">
        <v>284</v>
      </c>
      <c r="D7917" s="69" t="s">
        <v>1937</v>
      </c>
      <c r="E7917" s="69" t="s">
        <v>2463</v>
      </c>
      <c r="F7917" s="69">
        <v>1760</v>
      </c>
      <c r="G7917" s="69" t="s">
        <v>1939</v>
      </c>
      <c r="R7917" s="73"/>
      <c r="S7917" s="73"/>
    </row>
    <row r="7918" spans="1:31" ht="14.4">
      <c r="A7918" s="27" t="str">
        <f>VLOOKUP(C7918,'user list'!A:B,2,0)</f>
        <v>CCESD</v>
      </c>
      <c r="B7918" s="172">
        <v>45813.634363425925</v>
      </c>
      <c r="C7918" s="69" t="s">
        <v>284</v>
      </c>
      <c r="D7918" s="69" t="s">
        <v>1937</v>
      </c>
      <c r="E7918" s="69" t="s">
        <v>2029</v>
      </c>
      <c r="F7918" s="69">
        <v>1793</v>
      </c>
      <c r="G7918" s="69" t="s">
        <v>1939</v>
      </c>
    </row>
    <row r="7919" spans="1:31" ht="14.4">
      <c r="A7919" s="27" t="str">
        <f>VLOOKUP(C7919,'user list'!A:B,2,0)</f>
        <v>OCM</v>
      </c>
      <c r="B7919" s="172">
        <v>45813.634421296294</v>
      </c>
      <c r="C7919" s="69" t="s">
        <v>232</v>
      </c>
      <c r="D7919" s="69" t="s">
        <v>1937</v>
      </c>
      <c r="E7919" s="69" t="s">
        <v>2444</v>
      </c>
      <c r="F7919" s="69">
        <v>1730</v>
      </c>
      <c r="G7919" s="69" t="s">
        <v>1949</v>
      </c>
      <c r="O7919" s="73"/>
      <c r="P7919" s="73"/>
    </row>
    <row r="7920" spans="1:31" ht="14.4">
      <c r="A7920" s="27" t="str">
        <f>VLOOKUP(C7920,'user list'!A:B,2,0)</f>
        <v>CCESD</v>
      </c>
      <c r="B7920" s="172">
        <v>45813.634421296294</v>
      </c>
      <c r="C7920" s="69" t="s">
        <v>284</v>
      </c>
      <c r="D7920" s="69" t="s">
        <v>1937</v>
      </c>
      <c r="E7920" s="69" t="s">
        <v>2452</v>
      </c>
      <c r="F7920" s="69" t="s">
        <v>2453</v>
      </c>
      <c r="G7920" s="69">
        <v>1743</v>
      </c>
    </row>
    <row r="7921" spans="1:51" ht="14.4">
      <c r="A7921" s="27" t="str">
        <f>VLOOKUP(C7921,'user list'!A:B,2,0)</f>
        <v>CCESD</v>
      </c>
      <c r="B7921" s="172">
        <v>45813.634432870371</v>
      </c>
      <c r="C7921" s="69" t="s">
        <v>284</v>
      </c>
      <c r="D7921" s="69" t="s">
        <v>1937</v>
      </c>
      <c r="E7921" s="69" t="s">
        <v>2460</v>
      </c>
      <c r="F7921" s="69">
        <v>1755</v>
      </c>
      <c r="G7921" s="69" t="s">
        <v>1939</v>
      </c>
      <c r="AD7921" s="73"/>
      <c r="AE7921" s="73"/>
    </row>
    <row r="7922" spans="1:51" ht="14.4">
      <c r="A7922" s="27" t="str">
        <f>VLOOKUP(C7922,'user list'!A:B,2,0)</f>
        <v>ITDD</v>
      </c>
      <c r="B7922" s="172">
        <v>45813.634479166663</v>
      </c>
      <c r="C7922" s="69" t="s">
        <v>219</v>
      </c>
      <c r="D7922" s="69" t="s">
        <v>1937</v>
      </c>
      <c r="E7922" s="69" t="s">
        <v>2002</v>
      </c>
      <c r="F7922" s="69">
        <v>1957</v>
      </c>
      <c r="G7922" s="69" t="s">
        <v>2440</v>
      </c>
    </row>
    <row r="7923" spans="1:51" ht="14.4">
      <c r="A7923" s="27" t="str">
        <f>VLOOKUP(C7923,'user list'!A:B,2,0)</f>
        <v>Admin</v>
      </c>
      <c r="B7923" s="172">
        <v>45813.63449074074</v>
      </c>
      <c r="C7923" s="69" t="s">
        <v>186</v>
      </c>
      <c r="D7923" s="69" t="s">
        <v>1937</v>
      </c>
      <c r="E7923" s="69" t="s">
        <v>2002</v>
      </c>
      <c r="F7923" s="69">
        <v>1957</v>
      </c>
      <c r="G7923" s="69" t="s">
        <v>1948</v>
      </c>
      <c r="L7923" s="74"/>
      <c r="O7923" s="73"/>
      <c r="P7923" s="73"/>
    </row>
    <row r="7924" spans="1:51" ht="14.4">
      <c r="A7924" s="27" t="str">
        <f>VLOOKUP(C7924,'user list'!A:B,2,0)</f>
        <v>Admin</v>
      </c>
      <c r="B7924" s="172">
        <v>45813.63449074074</v>
      </c>
      <c r="C7924" s="69" t="s">
        <v>186</v>
      </c>
      <c r="D7924" s="69" t="s">
        <v>1937</v>
      </c>
      <c r="E7924" s="69" t="s">
        <v>2002</v>
      </c>
      <c r="F7924" s="69">
        <v>1957</v>
      </c>
      <c r="G7924" s="69" t="s">
        <v>1948</v>
      </c>
    </row>
    <row r="7925" spans="1:51" ht="14.4">
      <c r="A7925" s="27" t="str">
        <f>VLOOKUP(C7925,'user list'!A:B,2,0)</f>
        <v>Admin</v>
      </c>
      <c r="B7925" s="172">
        <v>45813.63449074074</v>
      </c>
      <c r="C7925" s="69" t="s">
        <v>186</v>
      </c>
      <c r="D7925" s="69" t="s">
        <v>1937</v>
      </c>
      <c r="E7925" s="69" t="s">
        <v>2002</v>
      </c>
      <c r="F7925" s="69">
        <v>1957</v>
      </c>
      <c r="G7925" s="69" t="s">
        <v>1948</v>
      </c>
    </row>
    <row r="7926" spans="1:51" ht="14.4">
      <c r="A7926" s="27" t="str">
        <f>VLOOKUP(C7926,'user list'!A:B,2,0)</f>
        <v>Admin</v>
      </c>
      <c r="B7926" s="172">
        <v>45813.63449074074</v>
      </c>
      <c r="C7926" s="69" t="s">
        <v>186</v>
      </c>
      <c r="D7926" s="69" t="s">
        <v>1937</v>
      </c>
      <c r="E7926" s="69" t="s">
        <v>2002</v>
      </c>
      <c r="F7926" s="69">
        <v>1957</v>
      </c>
      <c r="G7926" s="69" t="s">
        <v>1947</v>
      </c>
    </row>
    <row r="7927" spans="1:51" ht="14.4">
      <c r="A7927" s="27" t="str">
        <f>VLOOKUP(C7927,'user list'!A:B,2,0)</f>
        <v>CCESD</v>
      </c>
      <c r="B7927" s="172">
        <v>45813.634560185186</v>
      </c>
      <c r="C7927" s="69" t="s">
        <v>284</v>
      </c>
      <c r="D7927" s="69" t="s">
        <v>1937</v>
      </c>
      <c r="E7927" s="69" t="s">
        <v>2460</v>
      </c>
      <c r="F7927" s="69">
        <v>1755</v>
      </c>
      <c r="G7927" s="69" t="s">
        <v>1939</v>
      </c>
      <c r="O7927" s="73"/>
      <c r="P7927" s="73"/>
    </row>
    <row r="7928" spans="1:51" ht="14.4">
      <c r="A7928" s="27" t="str">
        <f>VLOOKUP(C7928,'user list'!A:B,2,0)</f>
        <v>CCESD</v>
      </c>
      <c r="B7928" s="172">
        <v>45813.634583333333</v>
      </c>
      <c r="C7928" s="69" t="s">
        <v>284</v>
      </c>
      <c r="D7928" s="69" t="s">
        <v>1937</v>
      </c>
      <c r="E7928" s="69" t="s">
        <v>2463</v>
      </c>
      <c r="F7928" s="69">
        <v>1760</v>
      </c>
      <c r="G7928" s="69" t="s">
        <v>1939</v>
      </c>
    </row>
    <row r="7929" spans="1:51" ht="14.4">
      <c r="A7929" s="27" t="str">
        <f>VLOOKUP(C7929,'user list'!A:B,2,0)</f>
        <v>CCESD</v>
      </c>
      <c r="B7929" s="172">
        <v>45813.634618055556</v>
      </c>
      <c r="C7929" s="69" t="s">
        <v>284</v>
      </c>
      <c r="D7929" s="69" t="s">
        <v>1937</v>
      </c>
      <c r="E7929" s="69" t="s">
        <v>2556</v>
      </c>
      <c r="F7929" s="69">
        <v>1916</v>
      </c>
      <c r="G7929" s="69" t="s">
        <v>1939</v>
      </c>
    </row>
    <row r="7930" spans="1:51" ht="14.4">
      <c r="A7930" s="27" t="str">
        <f>VLOOKUP(C7930,'user list'!A:B,2,0)</f>
        <v>CCESD</v>
      </c>
      <c r="B7930" s="172">
        <v>45813.634652777779</v>
      </c>
      <c r="C7930" s="69" t="s">
        <v>284</v>
      </c>
      <c r="D7930" s="69" t="s">
        <v>1937</v>
      </c>
      <c r="E7930" s="69" t="s">
        <v>2577</v>
      </c>
      <c r="F7930" s="69">
        <v>1946</v>
      </c>
      <c r="G7930" s="69" t="s">
        <v>1939</v>
      </c>
    </row>
    <row r="7931" spans="1:51" ht="14.4">
      <c r="A7931" s="27" t="str">
        <f>VLOOKUP(C7931,'user list'!A:B,2,0)</f>
        <v>CCESD</v>
      </c>
      <c r="B7931" s="172">
        <v>45813.635231481479</v>
      </c>
      <c r="C7931" s="69" t="s">
        <v>284</v>
      </c>
      <c r="D7931" s="69" t="s">
        <v>1937</v>
      </c>
      <c r="E7931" s="69" t="s">
        <v>2444</v>
      </c>
      <c r="F7931" s="69">
        <v>1730</v>
      </c>
      <c r="G7931" s="69" t="s">
        <v>1939</v>
      </c>
      <c r="O7931" s="73"/>
      <c r="P7931" s="73"/>
    </row>
    <row r="7932" spans="1:51" ht="14.4">
      <c r="A7932" s="27" t="str">
        <f>VLOOKUP(C7932,'user list'!A:B,2,0)</f>
        <v>CCESD</v>
      </c>
      <c r="B7932" s="172">
        <v>45813.635381944441</v>
      </c>
      <c r="C7932" s="69" t="s">
        <v>284</v>
      </c>
      <c r="D7932" s="69" t="s">
        <v>1937</v>
      </c>
      <c r="E7932" s="69" t="s">
        <v>2444</v>
      </c>
      <c r="F7932" s="69">
        <v>1730</v>
      </c>
      <c r="G7932" s="69" t="s">
        <v>1947</v>
      </c>
      <c r="L7932" s="73"/>
      <c r="M7932" s="73"/>
    </row>
    <row r="7933" spans="1:51" ht="14.4">
      <c r="A7933" s="27" t="str">
        <f>VLOOKUP(C7933,'user list'!A:B,2,0)</f>
        <v>CCESD</v>
      </c>
      <c r="B7933" s="172">
        <v>45813.635381944441</v>
      </c>
      <c r="C7933" s="69" t="s">
        <v>284</v>
      </c>
      <c r="D7933" s="69" t="s">
        <v>1937</v>
      </c>
      <c r="E7933" s="69" t="s">
        <v>2444</v>
      </c>
      <c r="F7933" s="69">
        <v>1730</v>
      </c>
      <c r="G7933" s="69" t="s">
        <v>1948</v>
      </c>
      <c r="AV7933" s="74"/>
      <c r="AY7933" s="74"/>
    </row>
    <row r="7934" spans="1:51" ht="14.4">
      <c r="A7934" s="27" t="str">
        <f>VLOOKUP(C7934,'user list'!A:B,2,0)</f>
        <v>CCESD</v>
      </c>
      <c r="B7934" s="172">
        <v>45813.635381944441</v>
      </c>
      <c r="C7934" s="69" t="s">
        <v>284</v>
      </c>
      <c r="D7934" s="69" t="s">
        <v>1937</v>
      </c>
      <c r="E7934" s="69" t="s">
        <v>2444</v>
      </c>
      <c r="F7934" s="69">
        <v>1730</v>
      </c>
      <c r="G7934" s="69" t="s">
        <v>1939</v>
      </c>
      <c r="L7934" s="73"/>
      <c r="M7934" s="73"/>
    </row>
    <row r="7935" spans="1:51" ht="14.4">
      <c r="A7935" s="27" t="str">
        <f>VLOOKUP(C7935,'user list'!A:B,2,0)</f>
        <v>Admin</v>
      </c>
      <c r="B7935" s="172">
        <v>45813.635381944441</v>
      </c>
      <c r="C7935" s="69" t="s">
        <v>186</v>
      </c>
      <c r="D7935" s="69" t="s">
        <v>1937</v>
      </c>
      <c r="E7935" s="69" t="s">
        <v>2444</v>
      </c>
      <c r="F7935" s="69">
        <v>1730</v>
      </c>
      <c r="G7935" s="69" t="s">
        <v>1948</v>
      </c>
      <c r="L7935" s="73"/>
      <c r="M7935" s="73"/>
    </row>
    <row r="7936" spans="1:51" ht="14.4">
      <c r="A7936" s="27" t="str">
        <f>VLOOKUP(C7936,'user list'!A:B,2,0)</f>
        <v>Admin</v>
      </c>
      <c r="B7936" s="172">
        <v>45813.635381944441</v>
      </c>
      <c r="C7936" s="69" t="s">
        <v>186</v>
      </c>
      <c r="D7936" s="69" t="s">
        <v>1937</v>
      </c>
      <c r="E7936" s="69" t="s">
        <v>2444</v>
      </c>
      <c r="F7936" s="69">
        <v>1730</v>
      </c>
      <c r="G7936" s="69" t="s">
        <v>1947</v>
      </c>
      <c r="O7936" s="73"/>
      <c r="P7936" s="73"/>
    </row>
    <row r="7937" spans="1:19" ht="14.4">
      <c r="A7937" s="27" t="str">
        <f>VLOOKUP(C7937,'user list'!A:B,2,0)</f>
        <v>Admin</v>
      </c>
      <c r="B7937" s="172">
        <v>45813.635381944441</v>
      </c>
      <c r="C7937" s="69" t="s">
        <v>186</v>
      </c>
      <c r="D7937" s="69" t="s">
        <v>1937</v>
      </c>
      <c r="E7937" s="69" t="s">
        <v>2444</v>
      </c>
      <c r="F7937" s="69">
        <v>1730</v>
      </c>
      <c r="G7937" s="69" t="s">
        <v>1948</v>
      </c>
    </row>
    <row r="7938" spans="1:19" ht="14.4">
      <c r="A7938" s="27" t="str">
        <f>VLOOKUP(C7938,'user list'!A:B,2,0)</f>
        <v>Admin</v>
      </c>
      <c r="B7938" s="172">
        <v>45813.635393518518</v>
      </c>
      <c r="C7938" s="69" t="s">
        <v>186</v>
      </c>
      <c r="D7938" s="69" t="s">
        <v>1937</v>
      </c>
      <c r="E7938" s="69" t="s">
        <v>2444</v>
      </c>
      <c r="F7938" s="69">
        <v>1730</v>
      </c>
      <c r="G7938" s="69" t="s">
        <v>1948</v>
      </c>
    </row>
    <row r="7939" spans="1:19" ht="14.4">
      <c r="A7939" s="27" t="str">
        <f>VLOOKUP(C7939,'user list'!A:B,2,0)</f>
        <v>OCM</v>
      </c>
      <c r="B7939" s="172">
        <v>45813.63554398148</v>
      </c>
      <c r="C7939" s="69" t="s">
        <v>230</v>
      </c>
      <c r="D7939" s="69" t="s">
        <v>1937</v>
      </c>
      <c r="E7939" s="69" t="s">
        <v>2048</v>
      </c>
      <c r="F7939" s="69">
        <v>1958</v>
      </c>
      <c r="G7939" s="69" t="s">
        <v>2440</v>
      </c>
    </row>
    <row r="7940" spans="1:19" ht="14.4">
      <c r="A7940" s="27" t="str">
        <f>VLOOKUP(C7940,'user list'!A:B,2,0)</f>
        <v>Admin</v>
      </c>
      <c r="B7940" s="172">
        <v>45813.63554398148</v>
      </c>
      <c r="C7940" s="69" t="s">
        <v>186</v>
      </c>
      <c r="D7940" s="69" t="s">
        <v>1937</v>
      </c>
      <c r="E7940" s="69" t="s">
        <v>2048</v>
      </c>
      <c r="F7940" s="69">
        <v>1958</v>
      </c>
      <c r="G7940" s="69" t="s">
        <v>1948</v>
      </c>
      <c r="O7940" s="73"/>
      <c r="P7940" s="73"/>
    </row>
    <row r="7941" spans="1:19" ht="14.4">
      <c r="A7941" s="27" t="str">
        <f>VLOOKUP(C7941,'user list'!A:B,2,0)</f>
        <v>Admin</v>
      </c>
      <c r="B7941" s="172">
        <v>45813.63554398148</v>
      </c>
      <c r="C7941" s="69" t="s">
        <v>186</v>
      </c>
      <c r="D7941" s="69" t="s">
        <v>1937</v>
      </c>
      <c r="E7941" s="69" t="s">
        <v>2048</v>
      </c>
      <c r="F7941" s="69">
        <v>1958</v>
      </c>
      <c r="G7941" s="69" t="s">
        <v>1947</v>
      </c>
      <c r="O7941" s="73"/>
      <c r="P7941" s="73"/>
    </row>
    <row r="7942" spans="1:19" ht="14.4">
      <c r="A7942" s="27" t="str">
        <f>VLOOKUP(C7942,'user list'!A:B,2,0)</f>
        <v>Admin</v>
      </c>
      <c r="B7942" s="172">
        <v>45813.63554398148</v>
      </c>
      <c r="C7942" s="69" t="s">
        <v>186</v>
      </c>
      <c r="D7942" s="69" t="s">
        <v>1937</v>
      </c>
      <c r="E7942" s="69" t="s">
        <v>2048</v>
      </c>
      <c r="F7942" s="69">
        <v>1958</v>
      </c>
      <c r="G7942" s="69" t="s">
        <v>1948</v>
      </c>
      <c r="O7942" s="73"/>
      <c r="P7942" s="73"/>
    </row>
    <row r="7943" spans="1:19" ht="14.4">
      <c r="A7943" s="27" t="str">
        <f>VLOOKUP(C7943,'user list'!A:B,2,0)</f>
        <v>Admin</v>
      </c>
      <c r="B7943" s="172">
        <v>45813.635555555556</v>
      </c>
      <c r="C7943" s="69" t="s">
        <v>186</v>
      </c>
      <c r="D7943" s="69" t="s">
        <v>1937</v>
      </c>
      <c r="E7943" s="69" t="s">
        <v>2048</v>
      </c>
      <c r="F7943" s="69">
        <v>1958</v>
      </c>
      <c r="G7943" s="69" t="s">
        <v>1948</v>
      </c>
      <c r="O7943" s="73"/>
      <c r="P7943" s="73"/>
    </row>
    <row r="7944" spans="1:19" ht="14.4">
      <c r="A7944" s="27" t="str">
        <f>VLOOKUP(C7944,'user list'!A:B,2,0)</f>
        <v>CCESD</v>
      </c>
      <c r="B7944" s="172">
        <v>45813.636689814812</v>
      </c>
      <c r="C7944" s="69" t="s">
        <v>284</v>
      </c>
      <c r="D7944" s="69" t="s">
        <v>1937</v>
      </c>
      <c r="E7944" s="69" t="s">
        <v>2452</v>
      </c>
      <c r="F7944" s="69" t="s">
        <v>2453</v>
      </c>
      <c r="G7944" s="69">
        <v>1743</v>
      </c>
      <c r="O7944" s="73"/>
      <c r="P7944" s="73"/>
    </row>
    <row r="7945" spans="1:19" ht="14.4">
      <c r="A7945" s="27" t="str">
        <f>VLOOKUP(C7945,'user list'!A:B,2,0)</f>
        <v>CCESD</v>
      </c>
      <c r="B7945" s="172">
        <v>45813.636736111112</v>
      </c>
      <c r="C7945" s="69" t="s">
        <v>284</v>
      </c>
      <c r="D7945" s="69" t="s">
        <v>1937</v>
      </c>
      <c r="E7945" s="69" t="s">
        <v>2460</v>
      </c>
      <c r="F7945" s="69">
        <v>1755</v>
      </c>
      <c r="G7945" s="69" t="s">
        <v>1939</v>
      </c>
      <c r="L7945" s="73"/>
      <c r="M7945" s="73"/>
    </row>
    <row r="7946" spans="1:19" ht="14.4">
      <c r="A7946" s="27" t="str">
        <f>VLOOKUP(C7946,'user list'!A:B,2,0)</f>
        <v>CCESD</v>
      </c>
      <c r="B7946" s="172">
        <v>45813.636782407404</v>
      </c>
      <c r="C7946" s="69" t="s">
        <v>284</v>
      </c>
      <c r="D7946" s="69" t="s">
        <v>1937</v>
      </c>
      <c r="E7946" s="69" t="s">
        <v>2463</v>
      </c>
      <c r="F7946" s="69">
        <v>1760</v>
      </c>
      <c r="G7946" s="69" t="s">
        <v>1939</v>
      </c>
      <c r="L7946" s="73"/>
      <c r="M7946" s="73"/>
    </row>
    <row r="7947" spans="1:19" ht="14.4">
      <c r="A7947" s="27" t="str">
        <f>VLOOKUP(C7947,'user list'!A:B,2,0)</f>
        <v>ITDD</v>
      </c>
      <c r="B7947" s="172">
        <v>45813.636828703704</v>
      </c>
      <c r="C7947" s="69" t="s">
        <v>219</v>
      </c>
      <c r="D7947" s="69" t="s">
        <v>1937</v>
      </c>
      <c r="E7947" s="69" t="s">
        <v>2577</v>
      </c>
      <c r="F7947" s="69">
        <v>1946</v>
      </c>
      <c r="G7947" s="69" t="s">
        <v>1939</v>
      </c>
    </row>
    <row r="7948" spans="1:19" ht="14.4">
      <c r="A7948" s="27" t="str">
        <f>VLOOKUP(C7948,'user list'!A:B,2,0)</f>
        <v>CCESD</v>
      </c>
      <c r="B7948" s="172">
        <v>45813.636990740742</v>
      </c>
      <c r="C7948" s="69" t="s">
        <v>284</v>
      </c>
      <c r="D7948" s="69" t="s">
        <v>1937</v>
      </c>
      <c r="E7948" s="69" t="s">
        <v>2577</v>
      </c>
      <c r="F7948" s="69">
        <v>1946</v>
      </c>
      <c r="G7948" s="69" t="s">
        <v>1939</v>
      </c>
    </row>
    <row r="7949" spans="1:19" ht="14.4">
      <c r="A7949" s="27" t="str">
        <f>VLOOKUP(C7949,'user list'!A:B,2,0)</f>
        <v>PROC</v>
      </c>
      <c r="B7949" s="172">
        <v>45813.637708333335</v>
      </c>
      <c r="C7949" s="69" t="s">
        <v>262</v>
      </c>
      <c r="D7949" s="69" t="s">
        <v>1937</v>
      </c>
      <c r="E7949" s="69" t="s">
        <v>2039</v>
      </c>
      <c r="F7949" s="69">
        <v>1955</v>
      </c>
      <c r="G7949" s="69" t="s">
        <v>1939</v>
      </c>
      <c r="R7949" s="73"/>
      <c r="S7949" s="73"/>
    </row>
    <row r="7950" spans="1:19" ht="14.4">
      <c r="A7950" s="27" t="str">
        <f>VLOOKUP(C7950,'user list'!A:B,2,0)</f>
        <v>CCESD</v>
      </c>
      <c r="B7950" s="172">
        <v>45813.638993055552</v>
      </c>
      <c r="C7950" s="69" t="s">
        <v>284</v>
      </c>
      <c r="D7950" s="69" t="s">
        <v>1937</v>
      </c>
      <c r="E7950" s="69" t="s">
        <v>2452</v>
      </c>
      <c r="F7950" s="69" t="s">
        <v>2453</v>
      </c>
      <c r="G7950" s="69">
        <v>1743</v>
      </c>
    </row>
    <row r="7951" spans="1:19" ht="14.4">
      <c r="A7951" s="27" t="str">
        <f>VLOOKUP(C7951,'user list'!A:B,2,0)</f>
        <v>CCESD</v>
      </c>
      <c r="B7951" s="172">
        <v>45813.639016203706</v>
      </c>
      <c r="C7951" s="69" t="s">
        <v>284</v>
      </c>
      <c r="D7951" s="69" t="s">
        <v>1937</v>
      </c>
      <c r="E7951" s="69" t="s">
        <v>2463</v>
      </c>
      <c r="F7951" s="69">
        <v>1760</v>
      </c>
      <c r="G7951" s="69" t="s">
        <v>1939</v>
      </c>
      <c r="O7951" s="73"/>
      <c r="P7951" s="73"/>
    </row>
    <row r="7952" spans="1:19" ht="14.4">
      <c r="A7952" s="27" t="str">
        <f>VLOOKUP(C7952,'user list'!A:B,2,0)</f>
        <v>CCESD</v>
      </c>
      <c r="B7952" s="172">
        <v>45813.639027777775</v>
      </c>
      <c r="C7952" s="69" t="s">
        <v>284</v>
      </c>
      <c r="D7952" s="69" t="s">
        <v>1937</v>
      </c>
      <c r="E7952" s="69" t="s">
        <v>2460</v>
      </c>
      <c r="F7952" s="69">
        <v>1755</v>
      </c>
      <c r="G7952" s="69" t="s">
        <v>1939</v>
      </c>
    </row>
    <row r="7953" spans="1:33" ht="14.4">
      <c r="A7953" s="27" t="str">
        <f>VLOOKUP(C7953,'user list'!A:B,2,0)</f>
        <v>CCESD</v>
      </c>
      <c r="B7953" s="172">
        <v>45813.639062499999</v>
      </c>
      <c r="C7953" s="69" t="s">
        <v>284</v>
      </c>
      <c r="D7953" s="69" t="s">
        <v>1937</v>
      </c>
      <c r="E7953" s="69" t="s">
        <v>2452</v>
      </c>
      <c r="F7953" s="69" t="s">
        <v>2453</v>
      </c>
      <c r="G7953" s="69">
        <v>1743</v>
      </c>
      <c r="AD7953" s="74"/>
      <c r="AG7953" s="74"/>
    </row>
    <row r="7954" spans="1:33" ht="14.4">
      <c r="A7954" s="27" t="str">
        <f>VLOOKUP(C7954,'user list'!A:B,2,0)</f>
        <v>CCESD</v>
      </c>
      <c r="B7954" s="172">
        <v>45813.639247685183</v>
      </c>
      <c r="C7954" s="69" t="s">
        <v>284</v>
      </c>
      <c r="D7954" s="69" t="s">
        <v>1937</v>
      </c>
      <c r="E7954" s="69" t="s">
        <v>1636</v>
      </c>
      <c r="F7954" s="69">
        <v>1883</v>
      </c>
      <c r="G7954" s="69" t="s">
        <v>1939</v>
      </c>
      <c r="L7954" s="73"/>
      <c r="M7954" s="73"/>
    </row>
    <row r="7955" spans="1:33" ht="14.4">
      <c r="A7955" s="27" t="str">
        <f>VLOOKUP(C7955,'user list'!A:B,2,0)</f>
        <v>PROC</v>
      </c>
      <c r="B7955" s="172">
        <v>45813.639479166668</v>
      </c>
      <c r="C7955" s="69" t="s">
        <v>262</v>
      </c>
      <c r="D7955" s="69" t="s">
        <v>1937</v>
      </c>
      <c r="E7955" s="69" t="s">
        <v>2039</v>
      </c>
      <c r="F7955" s="69">
        <v>1955</v>
      </c>
      <c r="G7955" s="69" t="s">
        <v>1939</v>
      </c>
    </row>
    <row r="7956" spans="1:33" ht="14.4">
      <c r="A7956" s="27" t="str">
        <f>VLOOKUP(C7956,'user list'!A:B,2,0)</f>
        <v>LEDIPO</v>
      </c>
      <c r="B7956" s="172">
        <v>45813.639872685184</v>
      </c>
      <c r="C7956" s="69" t="s">
        <v>222</v>
      </c>
      <c r="D7956" s="69" t="s">
        <v>1937</v>
      </c>
      <c r="E7956" s="69" t="s">
        <v>2556</v>
      </c>
      <c r="F7956" s="69">
        <v>1944</v>
      </c>
      <c r="G7956" s="69" t="s">
        <v>1939</v>
      </c>
      <c r="O7956" s="73"/>
      <c r="P7956" s="73"/>
    </row>
    <row r="7957" spans="1:33" ht="14.4">
      <c r="A7957" s="27" t="str">
        <f>VLOOKUP(C7957,'user list'!A:B,2,0)</f>
        <v>LEDIPO</v>
      </c>
      <c r="B7957" s="172">
        <v>45813.640902777777</v>
      </c>
      <c r="C7957" s="69" t="s">
        <v>222</v>
      </c>
      <c r="D7957" s="69" t="s">
        <v>1937</v>
      </c>
      <c r="E7957" s="69" t="s">
        <v>2483</v>
      </c>
      <c r="F7957" s="69">
        <v>1805</v>
      </c>
      <c r="G7957" s="69" t="s">
        <v>1939</v>
      </c>
      <c r="O7957" s="73"/>
      <c r="P7957" s="73"/>
    </row>
    <row r="7958" spans="1:33" ht="14.4">
      <c r="A7958" s="27" t="str">
        <f>VLOOKUP(C7958,'user list'!A:B,2,0)</f>
        <v>LEDIPO</v>
      </c>
      <c r="B7958" s="172">
        <v>45813.641539351855</v>
      </c>
      <c r="C7958" s="69" t="s">
        <v>222</v>
      </c>
      <c r="D7958" s="69" t="s">
        <v>1937</v>
      </c>
      <c r="E7958" s="69" t="s">
        <v>2520</v>
      </c>
      <c r="F7958" s="69">
        <v>1862</v>
      </c>
      <c r="G7958" s="69" t="s">
        <v>1939</v>
      </c>
    </row>
    <row r="7959" spans="1:33" ht="14.4">
      <c r="A7959" s="27" t="str">
        <f>VLOOKUP(C7959,'user list'!A:B,2,0)</f>
        <v>LEDIPO</v>
      </c>
      <c r="B7959" s="172">
        <v>45813.641643518517</v>
      </c>
      <c r="C7959" s="69" t="s">
        <v>222</v>
      </c>
      <c r="D7959" s="69" t="s">
        <v>1937</v>
      </c>
      <c r="E7959" s="69" t="s">
        <v>2498</v>
      </c>
      <c r="F7959" s="69">
        <v>1827</v>
      </c>
      <c r="G7959" s="69" t="s">
        <v>1939</v>
      </c>
      <c r="R7959" s="73"/>
      <c r="S7959" s="73"/>
    </row>
    <row r="7960" spans="1:33" ht="14.4">
      <c r="A7960" s="27" t="str">
        <f>VLOOKUP(C7960,'user list'!A:B,2,0)</f>
        <v>LEDIPO</v>
      </c>
      <c r="B7960" s="172">
        <v>45813.641828703701</v>
      </c>
      <c r="C7960" s="69" t="s">
        <v>222</v>
      </c>
      <c r="D7960" s="69" t="s">
        <v>1937</v>
      </c>
      <c r="E7960" s="69" t="s">
        <v>2556</v>
      </c>
      <c r="F7960" s="69">
        <v>1916</v>
      </c>
      <c r="G7960" s="69" t="s">
        <v>1939</v>
      </c>
    </row>
    <row r="7961" spans="1:33" ht="14.4">
      <c r="A7961" s="27" t="str">
        <f>VLOOKUP(C7961,'user list'!A:B,2,0)</f>
        <v>LEDIPO</v>
      </c>
      <c r="B7961" s="172">
        <v>45813.642141203702</v>
      </c>
      <c r="C7961" s="69" t="s">
        <v>222</v>
      </c>
      <c r="D7961" s="69" t="s">
        <v>1937</v>
      </c>
      <c r="E7961" s="69" t="s">
        <v>2550</v>
      </c>
      <c r="F7961" s="69">
        <v>1908</v>
      </c>
      <c r="G7961" s="69" t="s">
        <v>1939</v>
      </c>
      <c r="O7961" s="73"/>
      <c r="P7961" s="73"/>
    </row>
    <row r="7962" spans="1:33" ht="14.4">
      <c r="A7962" s="27" t="str">
        <f>VLOOKUP(C7962,'user list'!A:B,2,0)</f>
        <v>LEDIPO</v>
      </c>
      <c r="B7962" s="172">
        <v>45813.642337962963</v>
      </c>
      <c r="C7962" s="69" t="s">
        <v>222</v>
      </c>
      <c r="D7962" s="69" t="s">
        <v>1937</v>
      </c>
      <c r="E7962" s="69" t="s">
        <v>2577</v>
      </c>
      <c r="F7962" s="69">
        <v>1946</v>
      </c>
      <c r="G7962" s="69" t="s">
        <v>1939</v>
      </c>
      <c r="AD7962" s="74"/>
      <c r="AG7962" s="74"/>
    </row>
    <row r="7963" spans="1:33" ht="14.4">
      <c r="A7963" s="27" t="str">
        <f>VLOOKUP(C7963,'user list'!A:B,2,0)</f>
        <v>LEDIPO</v>
      </c>
      <c r="B7963" s="172">
        <v>45813.642546296294</v>
      </c>
      <c r="C7963" s="69" t="s">
        <v>222</v>
      </c>
      <c r="D7963" s="69" t="s">
        <v>1937</v>
      </c>
      <c r="E7963" s="69" t="s">
        <v>2534</v>
      </c>
      <c r="F7963" s="69">
        <v>1881</v>
      </c>
      <c r="G7963" s="69" t="s">
        <v>1939</v>
      </c>
      <c r="L7963" s="73"/>
      <c r="M7963" s="73"/>
    </row>
    <row r="7964" spans="1:33" ht="14.4">
      <c r="A7964" s="27" t="str">
        <f>VLOOKUP(C7964,'user list'!A:B,2,0)</f>
        <v>OCM</v>
      </c>
      <c r="B7964" s="172">
        <v>45813.64261574074</v>
      </c>
      <c r="C7964" s="69" t="s">
        <v>232</v>
      </c>
      <c r="D7964" s="69" t="s">
        <v>1937</v>
      </c>
      <c r="E7964" s="69" t="s">
        <v>2048</v>
      </c>
      <c r="F7964" s="69">
        <v>1958</v>
      </c>
      <c r="G7964" s="69" t="s">
        <v>1939</v>
      </c>
    </row>
    <row r="7965" spans="1:33" ht="14.4">
      <c r="A7965" s="27" t="str">
        <f>VLOOKUP(C7965,'user list'!A:B,2,0)</f>
        <v>OCM</v>
      </c>
      <c r="B7965" s="172">
        <v>45813.642708333333</v>
      </c>
      <c r="C7965" s="69" t="s">
        <v>232</v>
      </c>
      <c r="D7965" s="69" t="s">
        <v>1937</v>
      </c>
      <c r="E7965" s="69" t="s">
        <v>1974</v>
      </c>
      <c r="F7965" s="69">
        <v>1893</v>
      </c>
      <c r="G7965" s="69" t="s">
        <v>1939</v>
      </c>
      <c r="O7965" s="73"/>
      <c r="P7965" s="73"/>
    </row>
    <row r="7966" spans="1:33" ht="14.4">
      <c r="A7966" s="27" t="str">
        <f>VLOOKUP(C7966,'user list'!A:B,2,0)</f>
        <v>OCM</v>
      </c>
      <c r="B7966" s="172">
        <v>45813.64303240741</v>
      </c>
      <c r="C7966" s="69" t="s">
        <v>232</v>
      </c>
      <c r="D7966" s="69" t="s">
        <v>1937</v>
      </c>
      <c r="E7966" s="69" t="s">
        <v>2483</v>
      </c>
      <c r="F7966" s="69">
        <v>1805</v>
      </c>
      <c r="G7966" s="69" t="s">
        <v>1939</v>
      </c>
      <c r="O7966" s="73"/>
      <c r="P7966" s="73"/>
    </row>
    <row r="7967" spans="1:33" ht="14.4">
      <c r="A7967" s="27" t="str">
        <f>VLOOKUP(C7967,'user list'!A:B,2,0)</f>
        <v>OCM</v>
      </c>
      <c r="B7967" s="172">
        <v>45813.643043981479</v>
      </c>
      <c r="C7967" s="69" t="s">
        <v>232</v>
      </c>
      <c r="D7967" s="69" t="s">
        <v>1937</v>
      </c>
      <c r="E7967" s="69" t="s">
        <v>1974</v>
      </c>
      <c r="F7967" s="69">
        <v>1806</v>
      </c>
      <c r="G7967" s="69" t="s">
        <v>1939</v>
      </c>
    </row>
    <row r="7968" spans="1:33" ht="14.4">
      <c r="A7968" s="27" t="str">
        <f>VLOOKUP(C7968,'user list'!A:B,2,0)</f>
        <v>OCM</v>
      </c>
      <c r="B7968" s="172">
        <v>45813.643182870372</v>
      </c>
      <c r="C7968" s="69" t="s">
        <v>232</v>
      </c>
      <c r="D7968" s="69" t="s">
        <v>1937</v>
      </c>
      <c r="E7968" s="69" t="s">
        <v>2582</v>
      </c>
      <c r="F7968" s="69">
        <v>1953</v>
      </c>
      <c r="G7968" s="69" t="s">
        <v>1939</v>
      </c>
    </row>
    <row r="7969" spans="1:33" ht="14.4">
      <c r="A7969" s="27" t="str">
        <f>VLOOKUP(C7969,'user list'!A:B,2,0)</f>
        <v>OCM</v>
      </c>
      <c r="B7969" s="172">
        <v>45813.643576388888</v>
      </c>
      <c r="C7969" s="69" t="s">
        <v>232</v>
      </c>
      <c r="D7969" s="69" t="s">
        <v>1937</v>
      </c>
      <c r="E7969" s="69" t="s">
        <v>2562</v>
      </c>
      <c r="F7969" s="69">
        <v>1925</v>
      </c>
      <c r="G7969" s="69" t="s">
        <v>1939</v>
      </c>
    </row>
    <row r="7970" spans="1:33" ht="14.4">
      <c r="A7970" s="27" t="str">
        <f>VLOOKUP(C7970,'user list'!A:B,2,0)</f>
        <v>OCM</v>
      </c>
      <c r="B7970" s="172">
        <v>45813.643611111111</v>
      </c>
      <c r="C7970" s="69" t="s">
        <v>232</v>
      </c>
      <c r="D7970" s="69" t="s">
        <v>1937</v>
      </c>
      <c r="E7970" s="69" t="s">
        <v>2561</v>
      </c>
      <c r="F7970" s="69">
        <v>1924</v>
      </c>
      <c r="G7970" s="69" t="s">
        <v>1939</v>
      </c>
      <c r="AD7970" s="73"/>
      <c r="AE7970" s="73"/>
    </row>
    <row r="7971" spans="1:33" ht="14.4">
      <c r="A7971" s="27" t="str">
        <f>VLOOKUP(C7971,'user list'!A:B,2,0)</f>
        <v>LEDIPO</v>
      </c>
      <c r="B7971" s="172">
        <v>45813.644166666665</v>
      </c>
      <c r="C7971" s="69" t="s">
        <v>222</v>
      </c>
      <c r="D7971" s="69" t="s">
        <v>1937</v>
      </c>
      <c r="E7971" s="69" t="s">
        <v>2577</v>
      </c>
      <c r="F7971" s="69">
        <v>1946</v>
      </c>
      <c r="G7971" s="69" t="s">
        <v>1939</v>
      </c>
    </row>
    <row r="7972" spans="1:33" ht="14.4">
      <c r="A7972" s="27" t="str">
        <f>VLOOKUP(C7972,'user list'!A:B,2,0)</f>
        <v>DBO</v>
      </c>
      <c r="B7972" s="172">
        <v>45813.644317129627</v>
      </c>
      <c r="C7972" s="69" t="s">
        <v>209</v>
      </c>
      <c r="D7972" s="69" t="s">
        <v>1937</v>
      </c>
      <c r="E7972" s="69" t="s">
        <v>2534</v>
      </c>
      <c r="F7972" s="69">
        <v>1881</v>
      </c>
      <c r="G7972" s="69" t="s">
        <v>1939</v>
      </c>
      <c r="L7972" s="73"/>
      <c r="M7972" s="73"/>
    </row>
    <row r="7973" spans="1:33" ht="14.4">
      <c r="A7973" s="27" t="str">
        <f>VLOOKUP(C7973,'user list'!A:B,2,0)</f>
        <v>LEDIPO</v>
      </c>
      <c r="B7973" s="172">
        <v>45813.644386574073</v>
      </c>
      <c r="C7973" s="69" t="s">
        <v>222</v>
      </c>
      <c r="D7973" s="69" t="s">
        <v>1937</v>
      </c>
      <c r="E7973" s="69" t="s">
        <v>2550</v>
      </c>
      <c r="F7973" s="69">
        <v>1908</v>
      </c>
      <c r="G7973" s="69" t="s">
        <v>1939</v>
      </c>
    </row>
    <row r="7974" spans="1:33" ht="14.4">
      <c r="A7974" s="27" t="str">
        <f>VLOOKUP(C7974,'user list'!A:B,2,0)</f>
        <v>DBO</v>
      </c>
      <c r="B7974" s="172">
        <v>45813.644629629627</v>
      </c>
      <c r="C7974" s="69" t="s">
        <v>209</v>
      </c>
      <c r="D7974" s="69" t="s">
        <v>1937</v>
      </c>
      <c r="E7974" s="69" t="s">
        <v>2483</v>
      </c>
      <c r="F7974" s="69">
        <v>1805</v>
      </c>
      <c r="G7974" s="69" t="s">
        <v>1939</v>
      </c>
    </row>
    <row r="7975" spans="1:33" ht="14.4">
      <c r="A7975" s="27" t="str">
        <f>VLOOKUP(C7975,'user list'!A:B,2,0)</f>
        <v>DBO</v>
      </c>
      <c r="B7975" s="172">
        <v>45813.644652777781</v>
      </c>
      <c r="C7975" s="69" t="s">
        <v>209</v>
      </c>
      <c r="D7975" s="69" t="s">
        <v>1937</v>
      </c>
      <c r="E7975" s="69" t="s">
        <v>2534</v>
      </c>
      <c r="F7975" s="69">
        <v>1881</v>
      </c>
      <c r="G7975" s="69" t="s">
        <v>1939</v>
      </c>
    </row>
    <row r="7976" spans="1:33" ht="14.4">
      <c r="A7976" s="27" t="str">
        <f>VLOOKUP(C7976,'user list'!A:B,2,0)</f>
        <v>DBO</v>
      </c>
      <c r="B7976" s="172">
        <v>45813.644687499997</v>
      </c>
      <c r="C7976" s="69" t="s">
        <v>209</v>
      </c>
      <c r="D7976" s="69" t="s">
        <v>1937</v>
      </c>
      <c r="E7976" s="69" t="s">
        <v>1636</v>
      </c>
      <c r="F7976" s="69">
        <v>1883</v>
      </c>
      <c r="G7976" s="69" t="s">
        <v>1939</v>
      </c>
    </row>
    <row r="7977" spans="1:33" ht="14.4">
      <c r="A7977" s="27" t="str">
        <f>VLOOKUP(C7977,'user list'!A:B,2,0)</f>
        <v>LEDIPO</v>
      </c>
      <c r="B7977" s="172">
        <v>45813.644814814812</v>
      </c>
      <c r="C7977" s="69" t="s">
        <v>222</v>
      </c>
      <c r="D7977" s="69" t="s">
        <v>1937</v>
      </c>
      <c r="E7977" s="69" t="s">
        <v>2520</v>
      </c>
      <c r="F7977" s="69">
        <v>1862</v>
      </c>
      <c r="G7977" s="69" t="s">
        <v>1939</v>
      </c>
      <c r="R7977" s="73"/>
      <c r="S7977" s="73"/>
    </row>
    <row r="7978" spans="1:33" ht="14.4">
      <c r="A7978" s="27" t="str">
        <f>VLOOKUP(C7978,'user list'!A:B,2,0)</f>
        <v>ITDD</v>
      </c>
      <c r="B7978" s="172">
        <v>45813.645150462966</v>
      </c>
      <c r="C7978" s="69" t="s">
        <v>219</v>
      </c>
      <c r="D7978" s="69" t="s">
        <v>1937</v>
      </c>
      <c r="E7978" s="69" t="s">
        <v>2002</v>
      </c>
      <c r="F7978" s="69">
        <v>1957</v>
      </c>
      <c r="G7978" s="69" t="s">
        <v>1939</v>
      </c>
    </row>
    <row r="7979" spans="1:33" ht="14.4">
      <c r="A7979" s="27" t="str">
        <f>VLOOKUP(C7979,'user list'!A:B,2,0)</f>
        <v>ITDD</v>
      </c>
      <c r="B7979" s="172">
        <v>45813.645208333335</v>
      </c>
      <c r="C7979" s="69" t="s">
        <v>219</v>
      </c>
      <c r="D7979" s="69" t="s">
        <v>1937</v>
      </c>
      <c r="E7979" s="69" t="s">
        <v>2002</v>
      </c>
      <c r="F7979" s="69">
        <v>1957</v>
      </c>
      <c r="G7979" s="69" t="s">
        <v>1947</v>
      </c>
      <c r="O7979" s="73"/>
      <c r="P7979" s="73"/>
    </row>
    <row r="7980" spans="1:33" ht="14.4">
      <c r="A7980" s="27" t="str">
        <f>VLOOKUP(C7980,'user list'!A:B,2,0)</f>
        <v>ITDD</v>
      </c>
      <c r="B7980" s="172">
        <v>45813.645208333335</v>
      </c>
      <c r="C7980" s="69" t="s">
        <v>219</v>
      </c>
      <c r="D7980" s="69" t="s">
        <v>1937</v>
      </c>
      <c r="E7980" s="69" t="s">
        <v>2002</v>
      </c>
      <c r="F7980" s="69">
        <v>1957</v>
      </c>
      <c r="G7980" s="69" t="s">
        <v>1948</v>
      </c>
    </row>
    <row r="7981" spans="1:33" ht="14.4">
      <c r="A7981" s="27" t="str">
        <f>VLOOKUP(C7981,'user list'!A:B,2,0)</f>
        <v>ITDD</v>
      </c>
      <c r="B7981" s="172">
        <v>45813.645208333335</v>
      </c>
      <c r="C7981" s="69" t="s">
        <v>219</v>
      </c>
      <c r="D7981" s="69" t="s">
        <v>1937</v>
      </c>
      <c r="E7981" s="69" t="s">
        <v>2002</v>
      </c>
      <c r="F7981" s="69">
        <v>1957</v>
      </c>
      <c r="G7981" s="69" t="s">
        <v>1939</v>
      </c>
    </row>
    <row r="7982" spans="1:33" ht="14.4">
      <c r="A7982" s="27" t="str">
        <f>VLOOKUP(C7982,'user list'!A:B,2,0)</f>
        <v>Admin</v>
      </c>
      <c r="B7982" s="172">
        <v>45813.645208333335</v>
      </c>
      <c r="C7982" s="69" t="s">
        <v>186</v>
      </c>
      <c r="D7982" s="69" t="s">
        <v>1937</v>
      </c>
      <c r="E7982" s="69" t="s">
        <v>2002</v>
      </c>
      <c r="F7982" s="69">
        <v>1957</v>
      </c>
      <c r="G7982" s="69" t="s">
        <v>1948</v>
      </c>
    </row>
    <row r="7983" spans="1:33" ht="14.4">
      <c r="A7983" s="27" t="str">
        <f>VLOOKUP(C7983,'user list'!A:B,2,0)</f>
        <v>ITDD</v>
      </c>
      <c r="B7983" s="172">
        <v>45813.645254629628</v>
      </c>
      <c r="C7983" s="69" t="s">
        <v>219</v>
      </c>
      <c r="D7983" s="69" t="s">
        <v>1937</v>
      </c>
      <c r="E7983" s="69" t="s">
        <v>2047</v>
      </c>
      <c r="F7983" s="69">
        <v>1956</v>
      </c>
      <c r="G7983" s="69" t="s">
        <v>1939</v>
      </c>
    </row>
    <row r="7984" spans="1:33" ht="14.4">
      <c r="A7984" s="27" t="str">
        <f>VLOOKUP(C7984,'user list'!A:B,2,0)</f>
        <v>ITDD</v>
      </c>
      <c r="B7984" s="172">
        <v>45813.645289351851</v>
      </c>
      <c r="C7984" s="69" t="s">
        <v>219</v>
      </c>
      <c r="D7984" s="69" t="s">
        <v>1937</v>
      </c>
      <c r="E7984" s="69" t="s">
        <v>2047</v>
      </c>
      <c r="F7984" s="69">
        <v>1956</v>
      </c>
      <c r="G7984" s="69" t="s">
        <v>1947</v>
      </c>
      <c r="AD7984" s="74"/>
      <c r="AG7984" s="74"/>
    </row>
    <row r="7985" spans="1:31" ht="14.4">
      <c r="A7985" s="27" t="str">
        <f>VLOOKUP(C7985,'user list'!A:B,2,0)</f>
        <v>ITDD</v>
      </c>
      <c r="B7985" s="172">
        <v>45813.645289351851</v>
      </c>
      <c r="C7985" s="69" t="s">
        <v>219</v>
      </c>
      <c r="D7985" s="69" t="s">
        <v>1937</v>
      </c>
      <c r="E7985" s="69" t="s">
        <v>2047</v>
      </c>
      <c r="F7985" s="69">
        <v>1956</v>
      </c>
      <c r="G7985" s="69" t="s">
        <v>1948</v>
      </c>
      <c r="L7985" s="73"/>
      <c r="M7985" s="73"/>
    </row>
    <row r="7986" spans="1:31" ht="14.4">
      <c r="A7986" s="27" t="str">
        <f>VLOOKUP(C7986,'user list'!A:B,2,0)</f>
        <v>ITDD</v>
      </c>
      <c r="B7986" s="172">
        <v>45813.645289351851</v>
      </c>
      <c r="C7986" s="69" t="s">
        <v>219</v>
      </c>
      <c r="D7986" s="69" t="s">
        <v>1937</v>
      </c>
      <c r="E7986" s="69" t="s">
        <v>2047</v>
      </c>
      <c r="F7986" s="69">
        <v>1956</v>
      </c>
      <c r="G7986" s="69" t="s">
        <v>1939</v>
      </c>
    </row>
    <row r="7987" spans="1:31" ht="14.4">
      <c r="A7987" s="27" t="str">
        <f>VLOOKUP(C7987,'user list'!A:B,2,0)</f>
        <v>Admin</v>
      </c>
      <c r="B7987" s="172">
        <v>45813.645289351851</v>
      </c>
      <c r="C7987" s="69" t="s">
        <v>186</v>
      </c>
      <c r="D7987" s="69" t="s">
        <v>1937</v>
      </c>
      <c r="E7987" s="69" t="s">
        <v>2047</v>
      </c>
      <c r="F7987" s="69">
        <v>1956</v>
      </c>
      <c r="G7987" s="69" t="s">
        <v>1948</v>
      </c>
      <c r="O7987" s="73"/>
      <c r="P7987" s="73"/>
    </row>
    <row r="7988" spans="1:31" ht="14.4">
      <c r="A7988" s="27" t="str">
        <f>VLOOKUP(C7988,'user list'!A:B,2,0)</f>
        <v>ITDD</v>
      </c>
      <c r="B7988" s="172">
        <v>45813.645312499997</v>
      </c>
      <c r="C7988" s="69" t="s">
        <v>219</v>
      </c>
      <c r="D7988" s="69" t="s">
        <v>1937</v>
      </c>
      <c r="E7988" s="69" t="s">
        <v>2039</v>
      </c>
      <c r="F7988" s="69">
        <v>1955</v>
      </c>
      <c r="G7988" s="69" t="s">
        <v>1939</v>
      </c>
      <c r="O7988" s="73"/>
      <c r="P7988" s="73"/>
    </row>
    <row r="7989" spans="1:31" ht="14.4">
      <c r="A7989" s="27" t="str">
        <f>VLOOKUP(C7989,'user list'!A:B,2,0)</f>
        <v>ITDD</v>
      </c>
      <c r="B7989" s="172">
        <v>45813.64534722222</v>
      </c>
      <c r="C7989" s="69" t="s">
        <v>219</v>
      </c>
      <c r="D7989" s="69" t="s">
        <v>1937</v>
      </c>
      <c r="E7989" s="69" t="s">
        <v>2039</v>
      </c>
      <c r="F7989" s="69">
        <v>1955</v>
      </c>
      <c r="G7989" s="69" t="s">
        <v>1947</v>
      </c>
    </row>
    <row r="7990" spans="1:31" ht="14.4">
      <c r="A7990" s="27" t="str">
        <f>VLOOKUP(C7990,'user list'!A:B,2,0)</f>
        <v>ITDD</v>
      </c>
      <c r="B7990" s="172">
        <v>45813.64534722222</v>
      </c>
      <c r="C7990" s="69" t="s">
        <v>219</v>
      </c>
      <c r="D7990" s="69" t="s">
        <v>1937</v>
      </c>
      <c r="E7990" s="69" t="s">
        <v>2039</v>
      </c>
      <c r="F7990" s="69">
        <v>1955</v>
      </c>
      <c r="G7990" s="69" t="s">
        <v>1948</v>
      </c>
    </row>
    <row r="7991" spans="1:31" ht="14.4">
      <c r="A7991" s="27" t="str">
        <f>VLOOKUP(C7991,'user list'!A:B,2,0)</f>
        <v>ITDD</v>
      </c>
      <c r="B7991" s="172">
        <v>45813.64534722222</v>
      </c>
      <c r="C7991" s="69" t="s">
        <v>219</v>
      </c>
      <c r="D7991" s="69" t="s">
        <v>1937</v>
      </c>
      <c r="E7991" s="69" t="s">
        <v>2039</v>
      </c>
      <c r="F7991" s="69">
        <v>1955</v>
      </c>
      <c r="G7991" s="69" t="s">
        <v>1939</v>
      </c>
    </row>
    <row r="7992" spans="1:31" ht="14.4">
      <c r="A7992" s="27" t="str">
        <f>VLOOKUP(C7992,'user list'!A:B,2,0)</f>
        <v>Admin</v>
      </c>
      <c r="B7992" s="172">
        <v>45813.64534722222</v>
      </c>
      <c r="C7992" s="69" t="s">
        <v>186</v>
      </c>
      <c r="D7992" s="69" t="s">
        <v>1937</v>
      </c>
      <c r="E7992" s="69" t="s">
        <v>2039</v>
      </c>
      <c r="F7992" s="69">
        <v>1955</v>
      </c>
      <c r="G7992" s="69" t="s">
        <v>1948</v>
      </c>
      <c r="AD7992" s="73"/>
      <c r="AE7992" s="73"/>
    </row>
    <row r="7993" spans="1:31" ht="14.4">
      <c r="A7993" s="27" t="str">
        <f>VLOOKUP(C7993,'user list'!A:B,2,0)</f>
        <v>DBO</v>
      </c>
      <c r="B7993" s="172">
        <v>45813.645405092589</v>
      </c>
      <c r="C7993" s="69" t="s">
        <v>209</v>
      </c>
      <c r="D7993" s="69" t="s">
        <v>1937</v>
      </c>
      <c r="E7993" s="69" t="s">
        <v>2534</v>
      </c>
      <c r="F7993" s="69">
        <v>1881</v>
      </c>
      <c r="G7993" s="69" t="s">
        <v>1939</v>
      </c>
    </row>
    <row r="7994" spans="1:31" ht="14.4">
      <c r="A7994" s="27" t="str">
        <f>VLOOKUP(C7994,'user list'!A:B,2,0)</f>
        <v>OCM</v>
      </c>
      <c r="B7994" s="172">
        <v>45813.647974537038</v>
      </c>
      <c r="C7994" s="69" t="s">
        <v>232</v>
      </c>
      <c r="D7994" s="69" t="s">
        <v>1937</v>
      </c>
      <c r="E7994" s="69" t="s">
        <v>1974</v>
      </c>
      <c r="F7994" s="69">
        <v>1893</v>
      </c>
      <c r="G7994" s="69" t="s">
        <v>1939</v>
      </c>
      <c r="L7994" s="73"/>
      <c r="M7994" s="73"/>
    </row>
    <row r="7995" spans="1:31" ht="14.4">
      <c r="A7995" s="27" t="str">
        <f>VLOOKUP(C7995,'user list'!A:B,2,0)</f>
        <v>OCM</v>
      </c>
      <c r="B7995" s="172">
        <v>45813.648125</v>
      </c>
      <c r="C7995" s="69" t="s">
        <v>232</v>
      </c>
      <c r="D7995" s="69" t="s">
        <v>1937</v>
      </c>
      <c r="E7995" s="69" t="s">
        <v>1974</v>
      </c>
      <c r="F7995" s="69">
        <v>1893</v>
      </c>
      <c r="G7995" s="69" t="s">
        <v>1947</v>
      </c>
    </row>
    <row r="7996" spans="1:31" ht="14.4">
      <c r="A7996" s="27" t="str">
        <f>VLOOKUP(C7996,'user list'!A:B,2,0)</f>
        <v>OCM</v>
      </c>
      <c r="B7996" s="172">
        <v>45813.648125</v>
      </c>
      <c r="C7996" s="69" t="s">
        <v>232</v>
      </c>
      <c r="D7996" s="69" t="s">
        <v>1937</v>
      </c>
      <c r="E7996" s="69" t="s">
        <v>1974</v>
      </c>
      <c r="F7996" s="69">
        <v>1893</v>
      </c>
      <c r="G7996" s="69" t="s">
        <v>1948</v>
      </c>
    </row>
    <row r="7997" spans="1:31" ht="14.4">
      <c r="A7997" s="27" t="str">
        <f>VLOOKUP(C7997,'user list'!A:B,2,0)</f>
        <v>OCM</v>
      </c>
      <c r="B7997" s="172">
        <v>45813.648125</v>
      </c>
      <c r="C7997" s="69" t="s">
        <v>232</v>
      </c>
      <c r="D7997" s="69" t="s">
        <v>1937</v>
      </c>
      <c r="E7997" s="69" t="s">
        <v>1974</v>
      </c>
      <c r="F7997" s="69">
        <v>1893</v>
      </c>
      <c r="G7997" s="69" t="s">
        <v>1939</v>
      </c>
    </row>
    <row r="7998" spans="1:31" ht="14.4">
      <c r="A7998" s="27" t="str">
        <f>VLOOKUP(C7998,'user list'!A:B,2,0)</f>
        <v>Admin</v>
      </c>
      <c r="B7998" s="172">
        <v>45813.648125</v>
      </c>
      <c r="C7998" s="69" t="s">
        <v>186</v>
      </c>
      <c r="D7998" s="69" t="s">
        <v>1937</v>
      </c>
      <c r="E7998" s="69" t="s">
        <v>1974</v>
      </c>
      <c r="F7998" s="69">
        <v>1893</v>
      </c>
      <c r="G7998" s="69" t="s">
        <v>1948</v>
      </c>
      <c r="R7998" s="73"/>
      <c r="S7998" s="73"/>
    </row>
    <row r="7999" spans="1:31" ht="14.4">
      <c r="A7999" s="27" t="str">
        <f>VLOOKUP(C7999,'user list'!A:B,2,0)</f>
        <v>OCM</v>
      </c>
      <c r="B7999" s="172">
        <v>45813.648148148146</v>
      </c>
      <c r="C7999" s="69" t="s">
        <v>232</v>
      </c>
      <c r="D7999" s="69" t="s">
        <v>1937</v>
      </c>
      <c r="E7999" s="69" t="s">
        <v>2039</v>
      </c>
      <c r="F7999" s="69">
        <v>1901</v>
      </c>
      <c r="G7999" s="69" t="s">
        <v>1939</v>
      </c>
    </row>
    <row r="8000" spans="1:31" ht="14.4">
      <c r="A8000" s="27" t="str">
        <f>VLOOKUP(C8000,'user list'!A:B,2,0)</f>
        <v>OCM</v>
      </c>
      <c r="B8000" s="172">
        <v>45813.648298611108</v>
      </c>
      <c r="C8000" s="69" t="s">
        <v>232</v>
      </c>
      <c r="D8000" s="69" t="s">
        <v>1937</v>
      </c>
      <c r="E8000" s="69" t="s">
        <v>2039</v>
      </c>
      <c r="F8000" s="69">
        <v>1901</v>
      </c>
      <c r="G8000" s="69" t="s">
        <v>1947</v>
      </c>
      <c r="O8000" s="73"/>
      <c r="P8000" s="73"/>
    </row>
    <row r="8001" spans="1:43" ht="14.4">
      <c r="A8001" s="27" t="str">
        <f>VLOOKUP(C8001,'user list'!A:B,2,0)</f>
        <v>OCM</v>
      </c>
      <c r="B8001" s="172">
        <v>45813.648298611108</v>
      </c>
      <c r="C8001" s="69" t="s">
        <v>232</v>
      </c>
      <c r="D8001" s="69" t="s">
        <v>1937</v>
      </c>
      <c r="E8001" s="69" t="s">
        <v>2039</v>
      </c>
      <c r="F8001" s="69">
        <v>1901</v>
      </c>
      <c r="G8001" s="69" t="s">
        <v>1948</v>
      </c>
      <c r="AN8001" s="74"/>
      <c r="AQ8001" s="74"/>
    </row>
    <row r="8002" spans="1:43" ht="14.4">
      <c r="A8002" s="27" t="str">
        <f>VLOOKUP(C8002,'user list'!A:B,2,0)</f>
        <v>OCM</v>
      </c>
      <c r="B8002" s="172">
        <v>45813.648298611108</v>
      </c>
      <c r="C8002" s="69" t="s">
        <v>232</v>
      </c>
      <c r="D8002" s="69" t="s">
        <v>1937</v>
      </c>
      <c r="E8002" s="69" t="s">
        <v>2039</v>
      </c>
      <c r="F8002" s="69">
        <v>1901</v>
      </c>
      <c r="G8002" s="69" t="s">
        <v>1939</v>
      </c>
      <c r="M8002" s="73"/>
      <c r="N8002" s="73"/>
    </row>
    <row r="8003" spans="1:43" ht="14.4">
      <c r="A8003" s="27" t="str">
        <f>VLOOKUP(C8003,'user list'!A:B,2,0)</f>
        <v>Admin</v>
      </c>
      <c r="B8003" s="172">
        <v>45813.648298611108</v>
      </c>
      <c r="C8003" s="69" t="s">
        <v>186</v>
      </c>
      <c r="D8003" s="69" t="s">
        <v>1937</v>
      </c>
      <c r="E8003" s="69" t="s">
        <v>2039</v>
      </c>
      <c r="F8003" s="69">
        <v>1901</v>
      </c>
      <c r="G8003" s="69" t="s">
        <v>1948</v>
      </c>
      <c r="M8003" s="73"/>
      <c r="N8003" s="73"/>
    </row>
    <row r="8004" spans="1:43" ht="14.4">
      <c r="A8004" s="27" t="str">
        <f>VLOOKUP(C8004,'user list'!A:B,2,0)</f>
        <v>CREMCO</v>
      </c>
      <c r="B8004" s="172">
        <v>45813.648310185185</v>
      </c>
      <c r="C8004" s="69" t="s">
        <v>206</v>
      </c>
      <c r="D8004" s="69" t="s">
        <v>1937</v>
      </c>
      <c r="E8004" s="69" t="s">
        <v>2556</v>
      </c>
      <c r="F8004" s="69">
        <v>1916</v>
      </c>
      <c r="G8004" s="69" t="s">
        <v>1939</v>
      </c>
      <c r="O8004" s="73"/>
      <c r="P8004" s="73"/>
    </row>
    <row r="8005" spans="1:43" ht="14.4">
      <c r="A8005" s="27" t="str">
        <f>VLOOKUP(C8005,'user list'!A:B,2,0)</f>
        <v>OCM</v>
      </c>
      <c r="B8005" s="172">
        <v>45813.648333333331</v>
      </c>
      <c r="C8005" s="69" t="s">
        <v>232</v>
      </c>
      <c r="D8005" s="69" t="s">
        <v>1937</v>
      </c>
      <c r="E8005" s="69" t="s">
        <v>1991</v>
      </c>
      <c r="F8005" s="69">
        <v>1903</v>
      </c>
      <c r="G8005" s="69" t="s">
        <v>1939</v>
      </c>
      <c r="P8005" s="73"/>
      <c r="Q8005" s="73"/>
    </row>
    <row r="8006" spans="1:43" ht="14.4">
      <c r="A8006" s="27" t="str">
        <f>VLOOKUP(C8006,'user list'!A:B,2,0)</f>
        <v>OCM</v>
      </c>
      <c r="B8006" s="172">
        <v>45813.648460648146</v>
      </c>
      <c r="C8006" s="69" t="s">
        <v>232</v>
      </c>
      <c r="D8006" s="69" t="s">
        <v>1937</v>
      </c>
      <c r="E8006" s="69" t="s">
        <v>1991</v>
      </c>
      <c r="F8006" s="69">
        <v>1903</v>
      </c>
      <c r="G8006" s="69" t="s">
        <v>1947</v>
      </c>
    </row>
    <row r="8007" spans="1:43" ht="14.4">
      <c r="A8007" s="27" t="str">
        <f>VLOOKUP(C8007,'user list'!A:B,2,0)</f>
        <v>OCM</v>
      </c>
      <c r="B8007" s="172">
        <v>45813.648460648146</v>
      </c>
      <c r="C8007" s="69" t="s">
        <v>232</v>
      </c>
      <c r="D8007" s="69" t="s">
        <v>1937</v>
      </c>
      <c r="E8007" s="69" t="s">
        <v>1991</v>
      </c>
      <c r="F8007" s="69">
        <v>1903</v>
      </c>
      <c r="G8007" s="69" t="s">
        <v>1948</v>
      </c>
    </row>
    <row r="8008" spans="1:43" ht="14.4">
      <c r="A8008" s="27" t="str">
        <f>VLOOKUP(C8008,'user list'!A:B,2,0)</f>
        <v>OCM</v>
      </c>
      <c r="B8008" s="172">
        <v>45813.648460648146</v>
      </c>
      <c r="C8008" s="69" t="s">
        <v>232</v>
      </c>
      <c r="D8008" s="69" t="s">
        <v>1937</v>
      </c>
      <c r="E8008" s="69" t="s">
        <v>1991</v>
      </c>
      <c r="F8008" s="69">
        <v>1903</v>
      </c>
      <c r="G8008" s="69" t="s">
        <v>1939</v>
      </c>
      <c r="O8008" s="73"/>
      <c r="P8008" s="73"/>
    </row>
    <row r="8009" spans="1:43" ht="14.4">
      <c r="A8009" s="27" t="str">
        <f>VLOOKUP(C8009,'user list'!A:B,2,0)</f>
        <v>Admin</v>
      </c>
      <c r="B8009" s="172">
        <v>45813.648460648146</v>
      </c>
      <c r="C8009" s="69" t="s">
        <v>186</v>
      </c>
      <c r="D8009" s="69" t="s">
        <v>1937</v>
      </c>
      <c r="E8009" s="69" t="s">
        <v>1991</v>
      </c>
      <c r="F8009" s="69">
        <v>1903</v>
      </c>
      <c r="G8009" s="69" t="s">
        <v>1948</v>
      </c>
      <c r="M8009" s="73"/>
      <c r="N8009" s="73"/>
    </row>
    <row r="8010" spans="1:43" ht="14.4">
      <c r="A8010" s="27" t="str">
        <f>VLOOKUP(C8010,'user list'!A:B,2,0)</f>
        <v>OCM</v>
      </c>
      <c r="B8010" s="172">
        <v>45813.6484837963</v>
      </c>
      <c r="C8010" s="69" t="s">
        <v>232</v>
      </c>
      <c r="D8010" s="69" t="s">
        <v>1937</v>
      </c>
      <c r="E8010" s="69" t="s">
        <v>2047</v>
      </c>
      <c r="F8010" s="69">
        <v>1914</v>
      </c>
      <c r="G8010" s="69" t="s">
        <v>1939</v>
      </c>
    </row>
    <row r="8011" spans="1:43" ht="14.4">
      <c r="A8011" s="27" t="str">
        <f>VLOOKUP(C8011,'user list'!A:B,2,0)</f>
        <v>OCM</v>
      </c>
      <c r="B8011" s="172">
        <v>45813.648611111108</v>
      </c>
      <c r="C8011" s="69" t="s">
        <v>232</v>
      </c>
      <c r="D8011" s="69" t="s">
        <v>1937</v>
      </c>
      <c r="E8011" s="69" t="s">
        <v>2047</v>
      </c>
      <c r="F8011" s="69">
        <v>1914</v>
      </c>
      <c r="G8011" s="69" t="s">
        <v>1947</v>
      </c>
      <c r="AD8011" s="73"/>
      <c r="AE8011" s="73"/>
    </row>
    <row r="8012" spans="1:43" ht="14.4">
      <c r="A8012" s="27" t="str">
        <f>VLOOKUP(C8012,'user list'!A:B,2,0)</f>
        <v>OCM</v>
      </c>
      <c r="B8012" s="172">
        <v>45813.648611111108</v>
      </c>
      <c r="C8012" s="69" t="s">
        <v>232</v>
      </c>
      <c r="D8012" s="69" t="s">
        <v>1937</v>
      </c>
      <c r="E8012" s="69" t="s">
        <v>2047</v>
      </c>
      <c r="F8012" s="69">
        <v>1914</v>
      </c>
      <c r="G8012" s="69" t="s">
        <v>1948</v>
      </c>
    </row>
    <row r="8013" spans="1:43" ht="14.4">
      <c r="A8013" s="27" t="str">
        <f>VLOOKUP(C8013,'user list'!A:B,2,0)</f>
        <v>OCM</v>
      </c>
      <c r="B8013" s="172">
        <v>45813.648611111108</v>
      </c>
      <c r="C8013" s="69" t="s">
        <v>232</v>
      </c>
      <c r="D8013" s="69" t="s">
        <v>1937</v>
      </c>
      <c r="E8013" s="69" t="s">
        <v>2047</v>
      </c>
      <c r="F8013" s="69">
        <v>1914</v>
      </c>
      <c r="G8013" s="69" t="s">
        <v>1939</v>
      </c>
      <c r="L8013" s="74"/>
      <c r="O8013" s="73"/>
      <c r="P8013" s="73"/>
    </row>
    <row r="8014" spans="1:43" ht="14.4">
      <c r="A8014" s="27" t="str">
        <f>VLOOKUP(C8014,'user list'!A:B,2,0)</f>
        <v>Admin</v>
      </c>
      <c r="B8014" s="172">
        <v>45813.648611111108</v>
      </c>
      <c r="C8014" s="69" t="s">
        <v>186</v>
      </c>
      <c r="D8014" s="69" t="s">
        <v>1937</v>
      </c>
      <c r="E8014" s="69" t="s">
        <v>2047</v>
      </c>
      <c r="F8014" s="69">
        <v>1914</v>
      </c>
      <c r="G8014" s="69" t="s">
        <v>1948</v>
      </c>
    </row>
    <row r="8015" spans="1:43" ht="14.4">
      <c r="A8015" s="27" t="str">
        <f>VLOOKUP(C8015,'user list'!A:B,2,0)</f>
        <v>CREMCO</v>
      </c>
      <c r="B8015" s="172">
        <v>45813.648622685185</v>
      </c>
      <c r="C8015" s="69" t="s">
        <v>206</v>
      </c>
      <c r="D8015" s="69" t="s">
        <v>1937</v>
      </c>
      <c r="E8015" s="69" t="s">
        <v>2556</v>
      </c>
      <c r="F8015" s="69">
        <v>1916</v>
      </c>
      <c r="G8015" s="69" t="s">
        <v>1947</v>
      </c>
    </row>
    <row r="8016" spans="1:43" ht="14.4">
      <c r="A8016" s="27" t="str">
        <f>VLOOKUP(C8016,'user list'!A:B,2,0)</f>
        <v>CREMCO</v>
      </c>
      <c r="B8016" s="172">
        <v>45813.648622685185</v>
      </c>
      <c r="C8016" s="69" t="s">
        <v>206</v>
      </c>
      <c r="D8016" s="69" t="s">
        <v>1937</v>
      </c>
      <c r="E8016" s="69" t="s">
        <v>2556</v>
      </c>
      <c r="F8016" s="69">
        <v>1916</v>
      </c>
      <c r="G8016" s="69" t="s">
        <v>1948</v>
      </c>
      <c r="L8016" s="73"/>
      <c r="M8016" s="73"/>
    </row>
    <row r="8017" spans="1:22" ht="14.4">
      <c r="A8017" s="27" t="str">
        <f>VLOOKUP(C8017,'user list'!A:B,2,0)</f>
        <v>CREMCO</v>
      </c>
      <c r="B8017" s="172">
        <v>45813.648622685185</v>
      </c>
      <c r="C8017" s="69" t="s">
        <v>206</v>
      </c>
      <c r="D8017" s="69" t="s">
        <v>1937</v>
      </c>
      <c r="E8017" s="69" t="s">
        <v>2556</v>
      </c>
      <c r="F8017" s="69">
        <v>1916</v>
      </c>
      <c r="G8017" s="69" t="s">
        <v>1939</v>
      </c>
      <c r="U8017" s="73"/>
      <c r="V8017" s="73"/>
    </row>
    <row r="8018" spans="1:22" ht="14.4">
      <c r="A8018" s="27" t="str">
        <f>VLOOKUP(C8018,'user list'!A:B,2,0)</f>
        <v>Admin</v>
      </c>
      <c r="B8018" s="172">
        <v>45813.648634259262</v>
      </c>
      <c r="C8018" s="69" t="s">
        <v>186</v>
      </c>
      <c r="D8018" s="69" t="s">
        <v>1937</v>
      </c>
      <c r="E8018" s="69" t="s">
        <v>2556</v>
      </c>
      <c r="F8018" s="69">
        <v>1916</v>
      </c>
      <c r="G8018" s="69" t="s">
        <v>1948</v>
      </c>
    </row>
    <row r="8019" spans="1:22" ht="14.4">
      <c r="A8019" s="27" t="str">
        <f>VLOOKUP(C8019,'user list'!A:B,2,0)</f>
        <v>OCM</v>
      </c>
      <c r="B8019" s="172">
        <v>45813.648634259262</v>
      </c>
      <c r="C8019" s="69" t="s">
        <v>232</v>
      </c>
      <c r="D8019" s="69" t="s">
        <v>1937</v>
      </c>
      <c r="E8019" s="69" t="s">
        <v>2001</v>
      </c>
      <c r="F8019" s="69">
        <v>1921</v>
      </c>
      <c r="G8019" s="69" t="s">
        <v>1939</v>
      </c>
    </row>
    <row r="8020" spans="1:22" ht="14.4">
      <c r="A8020" s="27" t="str">
        <f>VLOOKUP(C8020,'user list'!A:B,2,0)</f>
        <v>ITDD</v>
      </c>
      <c r="B8020" s="172">
        <v>45813.648819444446</v>
      </c>
      <c r="C8020" s="69" t="s">
        <v>219</v>
      </c>
      <c r="D8020" s="69" t="s">
        <v>1937</v>
      </c>
      <c r="E8020" s="69" t="s">
        <v>2002</v>
      </c>
      <c r="F8020" s="69">
        <v>1957</v>
      </c>
      <c r="G8020" s="69" t="s">
        <v>1939</v>
      </c>
    </row>
    <row r="8021" spans="1:22" ht="14.4">
      <c r="A8021" s="27" t="str">
        <f>VLOOKUP(C8021,'user list'!A:B,2,0)</f>
        <v>OCM</v>
      </c>
      <c r="B8021" s="172">
        <v>45813.648842592593</v>
      </c>
      <c r="C8021" s="69" t="s">
        <v>232</v>
      </c>
      <c r="D8021" s="69" t="s">
        <v>1937</v>
      </c>
      <c r="E8021" s="69" t="s">
        <v>2001</v>
      </c>
      <c r="F8021" s="69">
        <v>1921</v>
      </c>
      <c r="G8021" s="69" t="s">
        <v>1947</v>
      </c>
      <c r="L8021" s="73"/>
      <c r="M8021" s="73"/>
    </row>
    <row r="8022" spans="1:22" ht="14.4">
      <c r="A8022" s="27" t="str">
        <f>VLOOKUP(C8022,'user list'!A:B,2,0)</f>
        <v>OCM</v>
      </c>
      <c r="B8022" s="172">
        <v>45813.648842592593</v>
      </c>
      <c r="C8022" s="69" t="s">
        <v>232</v>
      </c>
      <c r="D8022" s="69" t="s">
        <v>1937</v>
      </c>
      <c r="E8022" s="69" t="s">
        <v>2001</v>
      </c>
      <c r="F8022" s="69">
        <v>1921</v>
      </c>
      <c r="G8022" s="69" t="s">
        <v>1948</v>
      </c>
    </row>
    <row r="8023" spans="1:22" ht="14.4">
      <c r="A8023" s="27" t="str">
        <f>VLOOKUP(C8023,'user list'!A:B,2,0)</f>
        <v>OCM</v>
      </c>
      <c r="B8023" s="172">
        <v>45813.648842592593</v>
      </c>
      <c r="C8023" s="69" t="s">
        <v>232</v>
      </c>
      <c r="D8023" s="69" t="s">
        <v>1937</v>
      </c>
      <c r="E8023" s="69" t="s">
        <v>2001</v>
      </c>
      <c r="F8023" s="69">
        <v>1921</v>
      </c>
      <c r="G8023" s="69" t="s">
        <v>1939</v>
      </c>
    </row>
    <row r="8024" spans="1:22" ht="14.4">
      <c r="A8024" s="27" t="str">
        <f>VLOOKUP(C8024,'user list'!A:B,2,0)</f>
        <v>Admin</v>
      </c>
      <c r="B8024" s="172">
        <v>45813.648842592593</v>
      </c>
      <c r="C8024" s="69" t="s">
        <v>186</v>
      </c>
      <c r="D8024" s="69" t="s">
        <v>1937</v>
      </c>
      <c r="E8024" s="69" t="s">
        <v>2001</v>
      </c>
      <c r="F8024" s="69">
        <v>1921</v>
      </c>
      <c r="G8024" s="69" t="s">
        <v>1948</v>
      </c>
      <c r="P8024" s="73"/>
      <c r="Q8024" s="73"/>
    </row>
    <row r="8025" spans="1:22" ht="14.4">
      <c r="A8025" s="27" t="str">
        <f>VLOOKUP(C8025,'user list'!A:B,2,0)</f>
        <v>ITDD</v>
      </c>
      <c r="B8025" s="172">
        <v>45813.648865740739</v>
      </c>
      <c r="C8025" s="69" t="s">
        <v>219</v>
      </c>
      <c r="D8025" s="69" t="s">
        <v>1937</v>
      </c>
      <c r="E8025" s="69" t="s">
        <v>2047</v>
      </c>
      <c r="F8025" s="69">
        <v>1956</v>
      </c>
      <c r="G8025" s="69" t="s">
        <v>1939</v>
      </c>
      <c r="L8025" s="73"/>
      <c r="M8025" s="73"/>
    </row>
    <row r="8026" spans="1:22" ht="14.4">
      <c r="A8026" s="27" t="str">
        <f>VLOOKUP(C8026,'user list'!A:B,2,0)</f>
        <v>OCM</v>
      </c>
      <c r="B8026" s="172">
        <v>45813.648865740739</v>
      </c>
      <c r="C8026" s="69" t="s">
        <v>232</v>
      </c>
      <c r="D8026" s="69" t="s">
        <v>1937</v>
      </c>
      <c r="E8026" s="69" t="s">
        <v>2029</v>
      </c>
      <c r="F8026" s="69">
        <v>1929</v>
      </c>
      <c r="G8026" s="69" t="s">
        <v>1939</v>
      </c>
    </row>
    <row r="8027" spans="1:22" ht="14.4">
      <c r="A8027" s="27" t="str">
        <f>VLOOKUP(C8027,'user list'!A:B,2,0)</f>
        <v>ITDD</v>
      </c>
      <c r="B8027" s="172">
        <v>45813.648888888885</v>
      </c>
      <c r="C8027" s="69" t="s">
        <v>219</v>
      </c>
      <c r="D8027" s="69" t="s">
        <v>1937</v>
      </c>
      <c r="E8027" s="69" t="s">
        <v>2039</v>
      </c>
      <c r="F8027" s="69">
        <v>1955</v>
      </c>
      <c r="G8027" s="69" t="s">
        <v>1939</v>
      </c>
    </row>
    <row r="8028" spans="1:22" ht="14.4">
      <c r="A8028" s="27" t="str">
        <f>VLOOKUP(C8028,'user list'!A:B,2,0)</f>
        <v>ITDD</v>
      </c>
      <c r="B8028" s="172">
        <v>45813.648969907408</v>
      </c>
      <c r="C8028" s="69" t="s">
        <v>219</v>
      </c>
      <c r="D8028" s="69" t="s">
        <v>1937</v>
      </c>
      <c r="E8028" s="69" t="s">
        <v>2556</v>
      </c>
      <c r="F8028" s="69">
        <v>1916</v>
      </c>
      <c r="G8028" s="69" t="s">
        <v>1939</v>
      </c>
    </row>
    <row r="8029" spans="1:22" ht="14.4">
      <c r="A8029" s="27" t="str">
        <f>VLOOKUP(C8029,'user list'!A:B,2,0)</f>
        <v>OCM</v>
      </c>
      <c r="B8029" s="172">
        <v>45813.648969907408</v>
      </c>
      <c r="C8029" s="69" t="s">
        <v>232</v>
      </c>
      <c r="D8029" s="69" t="s">
        <v>1937</v>
      </c>
      <c r="E8029" s="69" t="s">
        <v>2002</v>
      </c>
      <c r="F8029" s="69">
        <v>1935</v>
      </c>
      <c r="G8029" s="69" t="s">
        <v>1939</v>
      </c>
    </row>
    <row r="8030" spans="1:22" ht="14.4">
      <c r="A8030" s="27" t="str">
        <f>VLOOKUP(C8030,'user list'!A:B,2,0)</f>
        <v>OCM</v>
      </c>
      <c r="B8030" s="172">
        <v>45813.649027777778</v>
      </c>
      <c r="C8030" s="69" t="s">
        <v>232</v>
      </c>
      <c r="D8030" s="69" t="s">
        <v>1937</v>
      </c>
      <c r="E8030" s="69" t="s">
        <v>1974</v>
      </c>
      <c r="F8030" s="69">
        <v>1890</v>
      </c>
      <c r="G8030" s="69" t="s">
        <v>1939</v>
      </c>
    </row>
    <row r="8031" spans="1:22" ht="14.4">
      <c r="A8031" s="27" t="str">
        <f>VLOOKUP(C8031,'user list'!A:B,2,0)</f>
        <v>OCM</v>
      </c>
      <c r="B8031" s="172">
        <v>45813.649178240739</v>
      </c>
      <c r="C8031" s="69" t="s">
        <v>232</v>
      </c>
      <c r="D8031" s="69" t="s">
        <v>1937</v>
      </c>
      <c r="E8031" s="69" t="s">
        <v>1974</v>
      </c>
      <c r="F8031" s="69">
        <v>1890</v>
      </c>
      <c r="G8031" s="69" t="s">
        <v>1947</v>
      </c>
    </row>
    <row r="8032" spans="1:22" ht="14.4">
      <c r="A8032" s="27" t="str">
        <f>VLOOKUP(C8032,'user list'!A:B,2,0)</f>
        <v>OCM</v>
      </c>
      <c r="B8032" s="172">
        <v>45813.649178240739</v>
      </c>
      <c r="C8032" s="69" t="s">
        <v>232</v>
      </c>
      <c r="D8032" s="69" t="s">
        <v>1937</v>
      </c>
      <c r="E8032" s="69" t="s">
        <v>1974</v>
      </c>
      <c r="F8032" s="69">
        <v>1890</v>
      </c>
      <c r="G8032" s="69" t="s">
        <v>1948</v>
      </c>
    </row>
    <row r="8033" spans="1:45" ht="14.4">
      <c r="A8033" s="27" t="str">
        <f>VLOOKUP(C8033,'user list'!A:B,2,0)</f>
        <v>OCM</v>
      </c>
      <c r="B8033" s="172">
        <v>45813.649178240739</v>
      </c>
      <c r="C8033" s="69" t="s">
        <v>232</v>
      </c>
      <c r="D8033" s="69" t="s">
        <v>1937</v>
      </c>
      <c r="E8033" s="69" t="s">
        <v>1974</v>
      </c>
      <c r="F8033" s="69">
        <v>1890</v>
      </c>
      <c r="G8033" s="69" t="s">
        <v>1939</v>
      </c>
    </row>
    <row r="8034" spans="1:45" ht="14.4">
      <c r="A8034" s="27" t="str">
        <f>VLOOKUP(C8034,'user list'!A:B,2,0)</f>
        <v>Admin</v>
      </c>
      <c r="B8034" s="172">
        <v>45813.649178240739</v>
      </c>
      <c r="C8034" s="69" t="s">
        <v>186</v>
      </c>
      <c r="D8034" s="69" t="s">
        <v>1937</v>
      </c>
      <c r="E8034" s="69" t="s">
        <v>1974</v>
      </c>
      <c r="F8034" s="69">
        <v>1890</v>
      </c>
      <c r="G8034" s="69" t="s">
        <v>1948</v>
      </c>
    </row>
    <row r="8035" spans="1:45" ht="14.4">
      <c r="A8035" s="27" t="str">
        <f>VLOOKUP(C8035,'user list'!A:B,2,0)</f>
        <v>OCM</v>
      </c>
      <c r="B8035" s="172">
        <v>45813.649247685185</v>
      </c>
      <c r="C8035" s="69" t="s">
        <v>232</v>
      </c>
      <c r="D8035" s="69" t="s">
        <v>1937</v>
      </c>
      <c r="E8035" s="69" t="s">
        <v>2047</v>
      </c>
      <c r="F8035" s="69">
        <v>1876</v>
      </c>
      <c r="G8035" s="69" t="s">
        <v>1939</v>
      </c>
    </row>
    <row r="8036" spans="1:45" ht="14.4">
      <c r="A8036" s="27" t="str">
        <f>VLOOKUP(C8036,'user list'!A:B,2,0)</f>
        <v>OCM</v>
      </c>
      <c r="B8036" s="172">
        <v>45813.64947916667</v>
      </c>
      <c r="C8036" s="69" t="s">
        <v>232</v>
      </c>
      <c r="D8036" s="69" t="s">
        <v>1937</v>
      </c>
      <c r="E8036" s="69" t="s">
        <v>2047</v>
      </c>
      <c r="F8036" s="69">
        <v>1876</v>
      </c>
      <c r="G8036" s="69" t="s">
        <v>1947</v>
      </c>
    </row>
    <row r="8037" spans="1:45" ht="14.4">
      <c r="A8037" s="27" t="str">
        <f>VLOOKUP(C8037,'user list'!A:B,2,0)</f>
        <v>OCM</v>
      </c>
      <c r="B8037" s="172">
        <v>45813.64947916667</v>
      </c>
      <c r="C8037" s="69" t="s">
        <v>232</v>
      </c>
      <c r="D8037" s="69" t="s">
        <v>1937</v>
      </c>
      <c r="E8037" s="69" t="s">
        <v>2047</v>
      </c>
      <c r="F8037" s="69">
        <v>1876</v>
      </c>
      <c r="G8037" s="69" t="s">
        <v>1948</v>
      </c>
    </row>
    <row r="8038" spans="1:45" ht="14.4">
      <c r="A8038" s="27" t="str">
        <f>VLOOKUP(C8038,'user list'!A:B,2,0)</f>
        <v>OCM</v>
      </c>
      <c r="B8038" s="172">
        <v>45813.64947916667</v>
      </c>
      <c r="C8038" s="69" t="s">
        <v>232</v>
      </c>
      <c r="D8038" s="69" t="s">
        <v>1937</v>
      </c>
      <c r="E8038" s="69" t="s">
        <v>2047</v>
      </c>
      <c r="F8038" s="69">
        <v>1876</v>
      </c>
      <c r="G8038" s="69" t="s">
        <v>1939</v>
      </c>
    </row>
    <row r="8039" spans="1:45" ht="14.4">
      <c r="A8039" s="27" t="str">
        <f>VLOOKUP(C8039,'user list'!A:B,2,0)</f>
        <v>Admin</v>
      </c>
      <c r="B8039" s="172">
        <v>45813.64947916667</v>
      </c>
      <c r="C8039" s="69" t="s">
        <v>186</v>
      </c>
      <c r="D8039" s="69" t="s">
        <v>1937</v>
      </c>
      <c r="E8039" s="69" t="s">
        <v>2047</v>
      </c>
      <c r="F8039" s="69">
        <v>1876</v>
      </c>
      <c r="G8039" s="69" t="s">
        <v>1948</v>
      </c>
    </row>
    <row r="8040" spans="1:45" ht="14.4">
      <c r="A8040" s="27" t="str">
        <f>VLOOKUP(C8040,'user list'!A:B,2,0)</f>
        <v>OCM</v>
      </c>
      <c r="B8040" s="172">
        <v>45813.649560185186</v>
      </c>
      <c r="C8040" s="69" t="s">
        <v>232</v>
      </c>
      <c r="D8040" s="69" t="s">
        <v>1937</v>
      </c>
      <c r="E8040" s="69" t="s">
        <v>2002</v>
      </c>
      <c r="F8040" s="69">
        <v>1877</v>
      </c>
      <c r="G8040" s="69" t="s">
        <v>1939</v>
      </c>
    </row>
    <row r="8041" spans="1:45" ht="14.4">
      <c r="A8041" s="27" t="str">
        <f>VLOOKUP(C8041,'user list'!A:B,2,0)</f>
        <v>OCM</v>
      </c>
      <c r="B8041" s="172">
        <v>45813.649664351855</v>
      </c>
      <c r="C8041" s="69" t="s">
        <v>232</v>
      </c>
      <c r="D8041" s="69" t="s">
        <v>1937</v>
      </c>
      <c r="E8041" s="69" t="s">
        <v>2002</v>
      </c>
      <c r="F8041" s="69">
        <v>1877</v>
      </c>
      <c r="G8041" s="69" t="s">
        <v>1947</v>
      </c>
    </row>
    <row r="8042" spans="1:45" ht="14.4">
      <c r="A8042" s="27" t="str">
        <f>VLOOKUP(C8042,'user list'!A:B,2,0)</f>
        <v>OCM</v>
      </c>
      <c r="B8042" s="172">
        <v>45813.649664351855</v>
      </c>
      <c r="C8042" s="69" t="s">
        <v>232</v>
      </c>
      <c r="D8042" s="69" t="s">
        <v>1937</v>
      </c>
      <c r="E8042" s="69" t="s">
        <v>2002</v>
      </c>
      <c r="F8042" s="69">
        <v>1877</v>
      </c>
      <c r="G8042" s="69" t="s">
        <v>1948</v>
      </c>
    </row>
    <row r="8043" spans="1:45" ht="14.4">
      <c r="A8043" s="27" t="str">
        <f>VLOOKUP(C8043,'user list'!A:B,2,0)</f>
        <v>OCM</v>
      </c>
      <c r="B8043" s="172">
        <v>45813.649664351855</v>
      </c>
      <c r="C8043" s="69" t="s">
        <v>232</v>
      </c>
      <c r="D8043" s="69" t="s">
        <v>1937</v>
      </c>
      <c r="E8043" s="69" t="s">
        <v>2002</v>
      </c>
      <c r="F8043" s="69">
        <v>1877</v>
      </c>
      <c r="G8043" s="69" t="s">
        <v>1939</v>
      </c>
    </row>
    <row r="8044" spans="1:45" ht="14.4">
      <c r="A8044" s="27" t="str">
        <f>VLOOKUP(C8044,'user list'!A:B,2,0)</f>
        <v>Admin</v>
      </c>
      <c r="B8044" s="172">
        <v>45813.649664351855</v>
      </c>
      <c r="C8044" s="69" t="s">
        <v>186</v>
      </c>
      <c r="D8044" s="69" t="s">
        <v>1937</v>
      </c>
      <c r="E8044" s="69" t="s">
        <v>2002</v>
      </c>
      <c r="F8044" s="69">
        <v>1877</v>
      </c>
      <c r="G8044" s="69" t="s">
        <v>1948</v>
      </c>
    </row>
    <row r="8045" spans="1:45" ht="14.4">
      <c r="A8045" s="27" t="str">
        <f>VLOOKUP(C8045,'user list'!A:B,2,0)</f>
        <v>OCM</v>
      </c>
      <c r="B8045" s="172">
        <v>45813.649722222224</v>
      </c>
      <c r="C8045" s="69" t="s">
        <v>232</v>
      </c>
      <c r="D8045" s="69" t="s">
        <v>1937</v>
      </c>
      <c r="E8045" s="69" t="s">
        <v>2002</v>
      </c>
      <c r="F8045" s="69">
        <v>1935</v>
      </c>
      <c r="G8045" s="69" t="s">
        <v>1939</v>
      </c>
    </row>
    <row r="8046" spans="1:45" ht="14.4">
      <c r="A8046" s="27" t="str">
        <f>VLOOKUP(C8046,'user list'!A:B,2,0)</f>
        <v>OCM</v>
      </c>
      <c r="B8046" s="172">
        <v>45813.64984953704</v>
      </c>
      <c r="C8046" s="69" t="s">
        <v>232</v>
      </c>
      <c r="D8046" s="69" t="s">
        <v>1937</v>
      </c>
      <c r="E8046" s="69" t="s">
        <v>2002</v>
      </c>
      <c r="F8046" s="69">
        <v>1935</v>
      </c>
      <c r="G8046" s="69" t="s">
        <v>1947</v>
      </c>
      <c r="AP8046" s="74"/>
      <c r="AS8046" s="74"/>
    </row>
    <row r="8047" spans="1:45" ht="14.4">
      <c r="A8047" s="27" t="str">
        <f>VLOOKUP(C8047,'user list'!A:B,2,0)</f>
        <v>OCM</v>
      </c>
      <c r="B8047" s="172">
        <v>45813.64984953704</v>
      </c>
      <c r="C8047" s="69" t="s">
        <v>232</v>
      </c>
      <c r="D8047" s="69" t="s">
        <v>1937</v>
      </c>
      <c r="E8047" s="69" t="s">
        <v>2002</v>
      </c>
      <c r="F8047" s="69">
        <v>1935</v>
      </c>
      <c r="G8047" s="69" t="s">
        <v>1948</v>
      </c>
      <c r="L8047" s="73"/>
      <c r="M8047" s="73"/>
    </row>
    <row r="8048" spans="1:45" ht="14.4">
      <c r="A8048" s="27" t="str">
        <f>VLOOKUP(C8048,'user list'!A:B,2,0)</f>
        <v>OCM</v>
      </c>
      <c r="B8048" s="172">
        <v>45813.64984953704</v>
      </c>
      <c r="C8048" s="69" t="s">
        <v>232</v>
      </c>
      <c r="D8048" s="69" t="s">
        <v>1937</v>
      </c>
      <c r="E8048" s="69" t="s">
        <v>2002</v>
      </c>
      <c r="F8048" s="69">
        <v>1935</v>
      </c>
      <c r="G8048" s="69" t="s">
        <v>1939</v>
      </c>
      <c r="L8048" s="73"/>
      <c r="M8048" s="73"/>
    </row>
    <row r="8049" spans="1:33" ht="14.4">
      <c r="A8049" s="27" t="str">
        <f>VLOOKUP(C8049,'user list'!A:B,2,0)</f>
        <v>Admin</v>
      </c>
      <c r="B8049" s="172">
        <v>45813.64984953704</v>
      </c>
      <c r="C8049" s="69" t="s">
        <v>186</v>
      </c>
      <c r="D8049" s="69" t="s">
        <v>1937</v>
      </c>
      <c r="E8049" s="69" t="s">
        <v>2002</v>
      </c>
      <c r="F8049" s="69">
        <v>1935</v>
      </c>
      <c r="G8049" s="69" t="s">
        <v>1948</v>
      </c>
    </row>
    <row r="8050" spans="1:33" ht="14.4">
      <c r="A8050" s="27" t="str">
        <f>VLOOKUP(C8050,'user list'!A:B,2,0)</f>
        <v>OCM</v>
      </c>
      <c r="B8050" s="172">
        <v>45813.649930555555</v>
      </c>
      <c r="C8050" s="69" t="s">
        <v>232</v>
      </c>
      <c r="D8050" s="69" t="s">
        <v>1937</v>
      </c>
      <c r="E8050" s="69" t="s">
        <v>1974</v>
      </c>
      <c r="F8050" s="69">
        <v>1834</v>
      </c>
      <c r="G8050" s="69" t="s">
        <v>1939</v>
      </c>
    </row>
    <row r="8051" spans="1:33" ht="14.4">
      <c r="A8051" s="27" t="str">
        <f>VLOOKUP(C8051,'user list'!A:B,2,0)</f>
        <v>OCM</v>
      </c>
      <c r="B8051" s="172">
        <v>45813.650520833333</v>
      </c>
      <c r="C8051" s="69" t="s">
        <v>232</v>
      </c>
      <c r="D8051" s="69" t="s">
        <v>1937</v>
      </c>
      <c r="E8051" s="69" t="s">
        <v>1974</v>
      </c>
      <c r="F8051" s="69">
        <v>1834</v>
      </c>
      <c r="G8051" s="69" t="s">
        <v>1947</v>
      </c>
    </row>
    <row r="8052" spans="1:33" ht="14.4">
      <c r="A8052" s="27" t="str">
        <f>VLOOKUP(C8052,'user list'!A:B,2,0)</f>
        <v>OCM</v>
      </c>
      <c r="B8052" s="172">
        <v>45813.650520833333</v>
      </c>
      <c r="C8052" s="69" t="s">
        <v>232</v>
      </c>
      <c r="D8052" s="69" t="s">
        <v>1937</v>
      </c>
      <c r="E8052" s="69" t="s">
        <v>1974</v>
      </c>
      <c r="F8052" s="69">
        <v>1834</v>
      </c>
      <c r="G8052" s="69" t="s">
        <v>1948</v>
      </c>
    </row>
    <row r="8053" spans="1:33" ht="14.4">
      <c r="A8053" s="27" t="str">
        <f>VLOOKUP(C8053,'user list'!A:B,2,0)</f>
        <v>OCM</v>
      </c>
      <c r="B8053" s="172">
        <v>45813.650520833333</v>
      </c>
      <c r="C8053" s="69" t="s">
        <v>232</v>
      </c>
      <c r="D8053" s="69" t="s">
        <v>1937</v>
      </c>
      <c r="E8053" s="69" t="s">
        <v>1974</v>
      </c>
      <c r="F8053" s="69">
        <v>1834</v>
      </c>
      <c r="G8053" s="69" t="s">
        <v>1939</v>
      </c>
      <c r="AD8053" s="74"/>
      <c r="AG8053" s="74"/>
    </row>
    <row r="8054" spans="1:33" ht="14.4">
      <c r="A8054" s="27" t="str">
        <f>VLOOKUP(C8054,'user list'!A:B,2,0)</f>
        <v>Admin</v>
      </c>
      <c r="B8054" s="172">
        <v>45813.650520833333</v>
      </c>
      <c r="C8054" s="69" t="s">
        <v>186</v>
      </c>
      <c r="D8054" s="69" t="s">
        <v>1937</v>
      </c>
      <c r="E8054" s="69" t="s">
        <v>1974</v>
      </c>
      <c r="F8054" s="69">
        <v>1834</v>
      </c>
      <c r="G8054" s="69" t="s">
        <v>1948</v>
      </c>
      <c r="L8054" s="73"/>
      <c r="M8054" s="73"/>
    </row>
    <row r="8055" spans="1:33" ht="14.4">
      <c r="A8055" s="27" t="str">
        <f>VLOOKUP(C8055,'user list'!A:B,2,0)</f>
        <v>Admin</v>
      </c>
      <c r="B8055" s="172">
        <v>45813.650601851848</v>
      </c>
      <c r="C8055" s="69" t="s">
        <v>186</v>
      </c>
      <c r="D8055" s="69" t="s">
        <v>1937</v>
      </c>
      <c r="E8055" s="69" t="s">
        <v>2002</v>
      </c>
      <c r="F8055" s="69">
        <v>1957</v>
      </c>
      <c r="G8055" s="69" t="s">
        <v>1939</v>
      </c>
    </row>
    <row r="8056" spans="1:33" ht="14.4">
      <c r="A8056" s="27" t="str">
        <f>VLOOKUP(C8056,'user list'!A:B,2,0)</f>
        <v>Admin</v>
      </c>
      <c r="B8056" s="172">
        <v>45813.650625000002</v>
      </c>
      <c r="C8056" s="69" t="s">
        <v>186</v>
      </c>
      <c r="D8056" s="69" t="s">
        <v>1937</v>
      </c>
      <c r="E8056" s="69" t="s">
        <v>2583</v>
      </c>
      <c r="F8056" s="69">
        <v>1954</v>
      </c>
      <c r="G8056" s="69" t="s">
        <v>1939</v>
      </c>
      <c r="O8056" s="73"/>
      <c r="P8056" s="73"/>
    </row>
    <row r="8057" spans="1:33" ht="14.4">
      <c r="A8057" s="27" t="str">
        <f>VLOOKUP(C8057,'user list'!A:B,2,0)</f>
        <v>Admin</v>
      </c>
      <c r="B8057" s="172">
        <v>45813.650868055556</v>
      </c>
      <c r="C8057" s="69" t="s">
        <v>186</v>
      </c>
      <c r="D8057" s="69" t="s">
        <v>1937</v>
      </c>
      <c r="E8057" s="69" t="s">
        <v>2576</v>
      </c>
      <c r="F8057" s="69">
        <v>1945</v>
      </c>
      <c r="G8057" s="69" t="s">
        <v>2441</v>
      </c>
      <c r="O8057" s="73"/>
      <c r="P8057" s="73"/>
    </row>
    <row r="8058" spans="1:33" ht="14.4">
      <c r="A8058" s="27" t="str">
        <f>VLOOKUP(C8058,'user list'!A:B,2,0)</f>
        <v>PAISD</v>
      </c>
      <c r="B8058" s="172">
        <v>45813.651018518518</v>
      </c>
      <c r="C8058" s="69" t="s">
        <v>256</v>
      </c>
      <c r="D8058" s="69" t="s">
        <v>1937</v>
      </c>
      <c r="E8058" s="69" t="s">
        <v>2577</v>
      </c>
      <c r="F8058" s="69">
        <v>1946</v>
      </c>
      <c r="G8058" s="69" t="s">
        <v>1939</v>
      </c>
    </row>
    <row r="8059" spans="1:33" ht="14.4">
      <c r="A8059" s="27" t="str">
        <f>VLOOKUP(C8059,'user list'!A:B,2,0)</f>
        <v>ZAU</v>
      </c>
      <c r="B8059" s="172">
        <v>45813.651446759257</v>
      </c>
      <c r="C8059" s="69" t="s">
        <v>275</v>
      </c>
      <c r="D8059" s="69" t="s">
        <v>1937</v>
      </c>
      <c r="E8059" s="69" t="s">
        <v>2576</v>
      </c>
      <c r="F8059" s="69">
        <v>1959</v>
      </c>
      <c r="G8059" s="69" t="s">
        <v>2440</v>
      </c>
    </row>
    <row r="8060" spans="1:33" ht="14.4">
      <c r="A8060" s="27" t="str">
        <f>VLOOKUP(C8060,'user list'!A:B,2,0)</f>
        <v>Admin</v>
      </c>
      <c r="B8060" s="172">
        <v>45813.651446759257</v>
      </c>
      <c r="C8060" s="69" t="s">
        <v>186</v>
      </c>
      <c r="D8060" s="69" t="s">
        <v>1937</v>
      </c>
      <c r="E8060" s="69" t="s">
        <v>2576</v>
      </c>
      <c r="F8060" s="69">
        <v>1959</v>
      </c>
      <c r="G8060" s="69" t="s">
        <v>1948</v>
      </c>
    </row>
    <row r="8061" spans="1:33" ht="14.4">
      <c r="A8061" s="27" t="str">
        <f>VLOOKUP(C8061,'user list'!A:B,2,0)</f>
        <v>Admin</v>
      </c>
      <c r="B8061" s="172">
        <v>45813.651446759257</v>
      </c>
      <c r="C8061" s="69" t="s">
        <v>186</v>
      </c>
      <c r="D8061" s="69" t="s">
        <v>1937</v>
      </c>
      <c r="E8061" s="69" t="s">
        <v>2576</v>
      </c>
      <c r="F8061" s="69">
        <v>1945</v>
      </c>
      <c r="G8061" s="69" t="s">
        <v>1948</v>
      </c>
      <c r="AD8061" s="73"/>
      <c r="AE8061" s="73"/>
    </row>
    <row r="8062" spans="1:33" ht="14.4">
      <c r="A8062" s="27" t="str">
        <f>VLOOKUP(C8062,'user list'!A:B,2,0)</f>
        <v>Admin</v>
      </c>
      <c r="B8062" s="172">
        <v>45813.651446759257</v>
      </c>
      <c r="C8062" s="69" t="s">
        <v>186</v>
      </c>
      <c r="D8062" s="69" t="s">
        <v>1937</v>
      </c>
      <c r="E8062" s="69" t="s">
        <v>2576</v>
      </c>
      <c r="F8062" s="69">
        <v>1959</v>
      </c>
      <c r="G8062" s="69" t="s">
        <v>1948</v>
      </c>
    </row>
    <row r="8063" spans="1:33" ht="14.4">
      <c r="A8063" s="27" t="str">
        <f>VLOOKUP(C8063,'user list'!A:B,2,0)</f>
        <v>DBO</v>
      </c>
      <c r="B8063" s="172">
        <v>45813.651550925926</v>
      </c>
      <c r="C8063" s="69" t="s">
        <v>209</v>
      </c>
      <c r="D8063" s="69" t="s">
        <v>1937</v>
      </c>
      <c r="E8063" s="69" t="s">
        <v>2556</v>
      </c>
      <c r="F8063" s="69">
        <v>1916</v>
      </c>
      <c r="G8063" s="69" t="s">
        <v>1939</v>
      </c>
    </row>
    <row r="8064" spans="1:33" ht="14.4">
      <c r="A8064" s="27" t="str">
        <f>VLOOKUP(C8064,'user list'!A:B,2,0)</f>
        <v>PAISD</v>
      </c>
      <c r="B8064" s="172">
        <v>45813.651562500003</v>
      </c>
      <c r="C8064" s="69" t="s">
        <v>256</v>
      </c>
      <c r="D8064" s="69" t="s">
        <v>1937</v>
      </c>
      <c r="E8064" s="69" t="s">
        <v>2577</v>
      </c>
      <c r="F8064" s="69">
        <v>1946</v>
      </c>
      <c r="G8064" s="69" t="s">
        <v>1947</v>
      </c>
    </row>
    <row r="8065" spans="1:42" ht="14.4">
      <c r="A8065" s="27" t="str">
        <f>VLOOKUP(C8065,'user list'!A:B,2,0)</f>
        <v>PAISD</v>
      </c>
      <c r="B8065" s="172">
        <v>45813.651562500003</v>
      </c>
      <c r="C8065" s="69" t="s">
        <v>256</v>
      </c>
      <c r="D8065" s="69" t="s">
        <v>1937</v>
      </c>
      <c r="E8065" s="69" t="s">
        <v>2577</v>
      </c>
      <c r="F8065" s="69">
        <v>1946</v>
      </c>
      <c r="G8065" s="69" t="s">
        <v>1948</v>
      </c>
    </row>
    <row r="8066" spans="1:42" ht="14.4">
      <c r="A8066" s="27" t="str">
        <f>VLOOKUP(C8066,'user list'!A:B,2,0)</f>
        <v>PAISD</v>
      </c>
      <c r="B8066" s="172">
        <v>45813.651562500003</v>
      </c>
      <c r="C8066" s="69" t="s">
        <v>256</v>
      </c>
      <c r="D8066" s="69" t="s">
        <v>1937</v>
      </c>
      <c r="E8066" s="69" t="s">
        <v>2577</v>
      </c>
      <c r="F8066" s="69">
        <v>1946</v>
      </c>
      <c r="G8066" s="69" t="s">
        <v>1939</v>
      </c>
      <c r="L8066" s="73"/>
      <c r="M8066" s="73"/>
    </row>
    <row r="8067" spans="1:42" ht="14.4">
      <c r="A8067" s="27" t="str">
        <f>VLOOKUP(C8067,'user list'!A:B,2,0)</f>
        <v>Admin</v>
      </c>
      <c r="B8067" s="172">
        <v>45813.651562500003</v>
      </c>
      <c r="C8067" s="69" t="s">
        <v>186</v>
      </c>
      <c r="D8067" s="69" t="s">
        <v>1937</v>
      </c>
      <c r="E8067" s="69" t="s">
        <v>2577</v>
      </c>
      <c r="F8067" s="69">
        <v>1946</v>
      </c>
      <c r="G8067" s="69" t="s">
        <v>1948</v>
      </c>
    </row>
    <row r="8068" spans="1:42" ht="14.4">
      <c r="A8068" s="27" t="str">
        <f>VLOOKUP(C8068,'user list'!A:B,2,0)</f>
        <v>ZAU</v>
      </c>
      <c r="B8068" s="172">
        <v>45813.651574074072</v>
      </c>
      <c r="C8068" s="69" t="s">
        <v>275</v>
      </c>
      <c r="D8068" s="69" t="s">
        <v>1937</v>
      </c>
      <c r="E8068" s="69" t="s">
        <v>2576</v>
      </c>
      <c r="F8068" s="69">
        <v>1959</v>
      </c>
      <c r="G8068" s="69" t="s">
        <v>1939</v>
      </c>
    </row>
    <row r="8069" spans="1:42" ht="14.4">
      <c r="A8069" s="27" t="str">
        <f>VLOOKUP(C8069,'user list'!A:B,2,0)</f>
        <v>ZAU</v>
      </c>
      <c r="B8069" s="172">
        <v>45813.651574074072</v>
      </c>
      <c r="C8069" s="69" t="s">
        <v>275</v>
      </c>
      <c r="D8069" s="69" t="s">
        <v>1937</v>
      </c>
      <c r="E8069" s="69" t="s">
        <v>2576</v>
      </c>
      <c r="F8069" s="69">
        <v>1959</v>
      </c>
      <c r="G8069" s="69" t="s">
        <v>1939</v>
      </c>
      <c r="R8069" s="73"/>
      <c r="S8069" s="73"/>
    </row>
    <row r="8070" spans="1:42" ht="14.4">
      <c r="A8070" s="27" t="str">
        <f>VLOOKUP(C8070,'user list'!A:B,2,0)</f>
        <v>OCM</v>
      </c>
      <c r="B8070" s="172">
        <v>45813.652361111112</v>
      </c>
      <c r="C8070" s="69" t="s">
        <v>236</v>
      </c>
      <c r="D8070" s="69" t="s">
        <v>1937</v>
      </c>
      <c r="E8070" s="69" t="s">
        <v>1974</v>
      </c>
      <c r="F8070" s="69">
        <v>1839</v>
      </c>
      <c r="G8070" s="69" t="s">
        <v>1939</v>
      </c>
    </row>
    <row r="8071" spans="1:42" ht="14.4">
      <c r="A8071" s="27" t="str">
        <f>VLOOKUP(C8071,'user list'!A:B,2,0)</f>
        <v>OCM</v>
      </c>
      <c r="B8071" s="172">
        <v>45813.652407407404</v>
      </c>
      <c r="C8071" s="69" t="s">
        <v>236</v>
      </c>
      <c r="D8071" s="69" t="s">
        <v>1937</v>
      </c>
      <c r="E8071" s="69" t="s">
        <v>1989</v>
      </c>
      <c r="F8071" s="69">
        <v>1776</v>
      </c>
      <c r="G8071" s="69" t="s">
        <v>1939</v>
      </c>
      <c r="O8071" s="73"/>
      <c r="P8071" s="73"/>
    </row>
    <row r="8072" spans="1:42" ht="14.4">
      <c r="A8072" s="27" t="str">
        <f>VLOOKUP(C8072,'user list'!A:B,2,0)</f>
        <v>OCM</v>
      </c>
      <c r="B8072" s="172">
        <v>45813.65247685185</v>
      </c>
      <c r="C8072" s="69" t="s">
        <v>236</v>
      </c>
      <c r="D8072" s="69" t="s">
        <v>1937</v>
      </c>
      <c r="E8072" s="69" t="s">
        <v>1989</v>
      </c>
      <c r="F8072" s="69">
        <v>1776</v>
      </c>
      <c r="G8072" s="69" t="s">
        <v>1939</v>
      </c>
      <c r="AM8072" s="74"/>
      <c r="AP8072" s="74"/>
    </row>
    <row r="8073" spans="1:42" ht="14.4">
      <c r="A8073" s="27" t="str">
        <f>VLOOKUP(C8073,'user list'!A:B,2,0)</f>
        <v>OCM</v>
      </c>
      <c r="B8073" s="172">
        <v>45813.652731481481</v>
      </c>
      <c r="C8073" s="69" t="s">
        <v>236</v>
      </c>
      <c r="D8073" s="69" t="s">
        <v>1937</v>
      </c>
      <c r="E8073" s="69" t="s">
        <v>2530</v>
      </c>
      <c r="F8073" s="69">
        <v>1872</v>
      </c>
      <c r="G8073" s="69" t="s">
        <v>1939</v>
      </c>
      <c r="L8073" s="73"/>
      <c r="M8073" s="73"/>
    </row>
    <row r="8074" spans="1:42" ht="14.4">
      <c r="A8074" s="27" t="str">
        <f>VLOOKUP(C8074,'user list'!A:B,2,0)</f>
        <v>OCM</v>
      </c>
      <c r="B8074" s="172">
        <v>45813.652812499997</v>
      </c>
      <c r="C8074" s="69" t="s">
        <v>236</v>
      </c>
      <c r="D8074" s="69" t="s">
        <v>1937</v>
      </c>
      <c r="E8074" s="69" t="s">
        <v>2530</v>
      </c>
      <c r="F8074" s="69">
        <v>1872</v>
      </c>
      <c r="G8074" s="69" t="s">
        <v>1939</v>
      </c>
      <c r="L8074" s="73"/>
      <c r="M8074" s="73"/>
    </row>
    <row r="8075" spans="1:42" ht="14.4">
      <c r="A8075" s="27" t="str">
        <f>VLOOKUP(C8075,'user list'!A:B,2,0)</f>
        <v>CBD</v>
      </c>
      <c r="B8075" s="172">
        <v>45813.65289351852</v>
      </c>
      <c r="C8075" s="69" t="s">
        <v>197</v>
      </c>
      <c r="D8075" s="69" t="s">
        <v>1937</v>
      </c>
      <c r="E8075" s="69" t="s">
        <v>2556</v>
      </c>
      <c r="F8075" s="69">
        <v>1916</v>
      </c>
      <c r="G8075" s="69" t="s">
        <v>1939</v>
      </c>
      <c r="O8075" s="73"/>
      <c r="P8075" s="73"/>
    </row>
    <row r="8076" spans="1:42" ht="14.4">
      <c r="A8076" s="27" t="str">
        <f>VLOOKUP(C8076,'user list'!A:B,2,0)</f>
        <v>OCM</v>
      </c>
      <c r="B8076" s="172">
        <v>45813.652905092589</v>
      </c>
      <c r="C8076" s="69" t="s">
        <v>236</v>
      </c>
      <c r="D8076" s="69" t="s">
        <v>1937</v>
      </c>
      <c r="E8076" s="69" t="s">
        <v>2530</v>
      </c>
      <c r="F8076" s="69">
        <v>1872</v>
      </c>
      <c r="G8076" s="69" t="s">
        <v>1939</v>
      </c>
      <c r="O8076" s="73"/>
      <c r="P8076" s="73"/>
    </row>
    <row r="8077" spans="1:42" ht="14.4">
      <c r="A8077" s="27" t="str">
        <f>VLOOKUP(C8077,'user list'!A:B,2,0)</f>
        <v>CHD</v>
      </c>
      <c r="B8077" s="172">
        <v>45813.653020833335</v>
      </c>
      <c r="C8077" s="69" t="s">
        <v>203</v>
      </c>
      <c r="D8077" s="69" t="s">
        <v>1937</v>
      </c>
      <c r="E8077" s="69" t="s">
        <v>1636</v>
      </c>
      <c r="F8077" s="69">
        <v>1883</v>
      </c>
      <c r="G8077" s="69" t="s">
        <v>1939</v>
      </c>
      <c r="O8077" s="73"/>
      <c r="P8077" s="73"/>
    </row>
    <row r="8078" spans="1:42" ht="14.4">
      <c r="A8078" s="27" t="str">
        <f>VLOOKUP(C8078,'user list'!A:B,2,0)</f>
        <v>CBD</v>
      </c>
      <c r="B8078" s="172">
        <v>45813.653703703705</v>
      </c>
      <c r="C8078" s="69" t="s">
        <v>197</v>
      </c>
      <c r="D8078" s="69" t="s">
        <v>1937</v>
      </c>
      <c r="E8078" s="69" t="s">
        <v>2556</v>
      </c>
      <c r="F8078" s="69">
        <v>1916</v>
      </c>
      <c r="G8078" s="69" t="s">
        <v>1947</v>
      </c>
    </row>
    <row r="8079" spans="1:42" ht="14.4">
      <c r="A8079" s="27" t="str">
        <f>VLOOKUP(C8079,'user list'!A:B,2,0)</f>
        <v>CBD</v>
      </c>
      <c r="B8079" s="172">
        <v>45813.653703703705</v>
      </c>
      <c r="C8079" s="69" t="s">
        <v>197</v>
      </c>
      <c r="D8079" s="69" t="s">
        <v>1937</v>
      </c>
      <c r="E8079" s="69" t="s">
        <v>2556</v>
      </c>
      <c r="F8079" s="69">
        <v>1916</v>
      </c>
      <c r="G8079" s="69" t="s">
        <v>1948</v>
      </c>
    </row>
    <row r="8080" spans="1:42" ht="14.4">
      <c r="A8080" s="27" t="str">
        <f>VLOOKUP(C8080,'user list'!A:B,2,0)</f>
        <v>CBD</v>
      </c>
      <c r="B8080" s="172">
        <v>45813.653703703705</v>
      </c>
      <c r="C8080" s="69" t="s">
        <v>197</v>
      </c>
      <c r="D8080" s="69" t="s">
        <v>1937</v>
      </c>
      <c r="E8080" s="69" t="s">
        <v>2556</v>
      </c>
      <c r="F8080" s="69">
        <v>1916</v>
      </c>
      <c r="G8080" s="69" t="s">
        <v>1939</v>
      </c>
      <c r="O8080" s="73"/>
      <c r="P8080" s="73"/>
    </row>
    <row r="8081" spans="1:52" ht="14.4">
      <c r="A8081" s="27" t="str">
        <f>VLOOKUP(C8081,'user list'!A:B,2,0)</f>
        <v>Admin</v>
      </c>
      <c r="B8081" s="172">
        <v>45813.653703703705</v>
      </c>
      <c r="C8081" s="69" t="s">
        <v>186</v>
      </c>
      <c r="D8081" s="69" t="s">
        <v>1937</v>
      </c>
      <c r="E8081" s="69" t="s">
        <v>2556</v>
      </c>
      <c r="F8081" s="69">
        <v>1916</v>
      </c>
      <c r="G8081" s="69" t="s">
        <v>1948</v>
      </c>
      <c r="L8081" s="73"/>
      <c r="M8081" s="73"/>
    </row>
    <row r="8082" spans="1:52" ht="14.4">
      <c r="A8082" s="27" t="str">
        <f>VLOOKUP(C8082,'user list'!A:B,2,0)</f>
        <v>CBD</v>
      </c>
      <c r="B8082" s="172">
        <v>45813.653761574074</v>
      </c>
      <c r="C8082" s="69" t="s">
        <v>197</v>
      </c>
      <c r="D8082" s="69" t="s">
        <v>1937</v>
      </c>
      <c r="E8082" s="69" t="s">
        <v>2556</v>
      </c>
      <c r="F8082" s="69">
        <v>1916</v>
      </c>
      <c r="G8082" s="69" t="s">
        <v>2441</v>
      </c>
    </row>
    <row r="8083" spans="1:52" ht="14.4">
      <c r="A8083" s="27" t="str">
        <f>VLOOKUP(C8083,'user list'!A:B,2,0)</f>
        <v>OCM</v>
      </c>
      <c r="B8083" s="172">
        <v>45813.653981481482</v>
      </c>
      <c r="C8083" s="69" t="s">
        <v>236</v>
      </c>
      <c r="D8083" s="69" t="s">
        <v>1937</v>
      </c>
      <c r="E8083" s="69" t="s">
        <v>2577</v>
      </c>
      <c r="F8083" s="69">
        <v>1946</v>
      </c>
      <c r="G8083" s="69" t="s">
        <v>1939</v>
      </c>
    </row>
    <row r="8084" spans="1:52" ht="14.4">
      <c r="A8084" s="27" t="str">
        <f>VLOOKUP(C8084,'user list'!A:B,2,0)</f>
        <v>OCM</v>
      </c>
      <c r="B8084" s="172">
        <v>45813.65420138889</v>
      </c>
      <c r="C8084" s="69" t="s">
        <v>235</v>
      </c>
      <c r="D8084" s="69" t="s">
        <v>1937</v>
      </c>
      <c r="E8084" s="69" t="s">
        <v>1989</v>
      </c>
      <c r="F8084" s="69">
        <v>1947</v>
      </c>
      <c r="G8084" s="69" t="s">
        <v>1939</v>
      </c>
    </row>
    <row r="8085" spans="1:52" ht="14.4">
      <c r="A8085" s="27" t="str">
        <f>VLOOKUP(C8085,'user list'!A:B,2,0)</f>
        <v>OCM</v>
      </c>
      <c r="B8085" s="172">
        <v>45813.65421296296</v>
      </c>
      <c r="C8085" s="69" t="s">
        <v>235</v>
      </c>
      <c r="D8085" s="69" t="s">
        <v>1937</v>
      </c>
      <c r="E8085" s="69" t="s">
        <v>1989</v>
      </c>
      <c r="F8085" s="69">
        <v>1947</v>
      </c>
      <c r="G8085" s="69" t="s">
        <v>1939</v>
      </c>
    </row>
    <row r="8086" spans="1:52" ht="14.4">
      <c r="A8086" s="27" t="str">
        <f>VLOOKUP(C8086,'user list'!A:B,2,0)</f>
        <v>ZAU</v>
      </c>
      <c r="B8086" s="172">
        <v>45813.654236111113</v>
      </c>
      <c r="C8086" s="69" t="s">
        <v>275</v>
      </c>
      <c r="D8086" s="69" t="s">
        <v>1937</v>
      </c>
      <c r="E8086" s="69" t="s">
        <v>2576</v>
      </c>
      <c r="F8086" s="69">
        <v>1945</v>
      </c>
      <c r="G8086" s="69" t="s">
        <v>1939</v>
      </c>
    </row>
    <row r="8087" spans="1:52" ht="14.4">
      <c r="A8087" s="27" t="str">
        <f>VLOOKUP(C8087,'user list'!A:B,2,0)</f>
        <v>DOE</v>
      </c>
      <c r="B8087" s="172">
        <v>45813.654340277775</v>
      </c>
      <c r="C8087" s="69" t="s">
        <v>212</v>
      </c>
      <c r="D8087" s="69" t="s">
        <v>1937</v>
      </c>
      <c r="E8087" s="69" t="s">
        <v>2584</v>
      </c>
      <c r="F8087" s="69">
        <v>1960</v>
      </c>
      <c r="G8087" s="69" t="s">
        <v>2440</v>
      </c>
      <c r="AD8087" s="73"/>
      <c r="AE8087" s="73"/>
    </row>
    <row r="8088" spans="1:52" ht="14.4">
      <c r="A8088" s="27" t="str">
        <f>VLOOKUP(C8088,'user list'!A:B,2,0)</f>
        <v>Admin</v>
      </c>
      <c r="B8088" s="172">
        <v>45813.654340277775</v>
      </c>
      <c r="C8088" s="69" t="s">
        <v>186</v>
      </c>
      <c r="D8088" s="69" t="s">
        <v>1937</v>
      </c>
      <c r="E8088" s="69" t="s">
        <v>2584</v>
      </c>
      <c r="F8088" s="69">
        <v>1960</v>
      </c>
      <c r="G8088" s="69" t="s">
        <v>1948</v>
      </c>
    </row>
    <row r="8089" spans="1:52" ht="14.4">
      <c r="A8089" s="27" t="str">
        <f>VLOOKUP(C8089,'user list'!A:B,2,0)</f>
        <v>Admin</v>
      </c>
      <c r="B8089" s="172">
        <v>45813.654340277775</v>
      </c>
      <c r="C8089" s="69" t="s">
        <v>186</v>
      </c>
      <c r="D8089" s="69" t="s">
        <v>1937</v>
      </c>
      <c r="E8089" s="69" t="s">
        <v>2584</v>
      </c>
      <c r="F8089" s="69">
        <v>1960</v>
      </c>
      <c r="G8089" s="69" t="s">
        <v>1948</v>
      </c>
      <c r="L8089" s="74"/>
      <c r="O8089" s="73"/>
      <c r="P8089" s="73"/>
    </row>
    <row r="8090" spans="1:52" ht="14.4">
      <c r="A8090" s="27" t="str">
        <f>VLOOKUP(C8090,'user list'!A:B,2,0)</f>
        <v>Admin</v>
      </c>
      <c r="B8090" s="172">
        <v>45813.654340277775</v>
      </c>
      <c r="C8090" s="69" t="s">
        <v>186</v>
      </c>
      <c r="D8090" s="69" t="s">
        <v>1937</v>
      </c>
      <c r="E8090" s="69" t="s">
        <v>2584</v>
      </c>
      <c r="F8090" s="69">
        <v>1960</v>
      </c>
      <c r="G8090" s="69" t="s">
        <v>1948</v>
      </c>
    </row>
    <row r="8091" spans="1:52" ht="14.4">
      <c r="A8091" s="27" t="str">
        <f>VLOOKUP(C8091,'user list'!A:B,2,0)</f>
        <v>Admin</v>
      </c>
      <c r="B8091" s="172">
        <v>45813.654340277775</v>
      </c>
      <c r="C8091" s="69" t="s">
        <v>186</v>
      </c>
      <c r="D8091" s="69" t="s">
        <v>1937</v>
      </c>
      <c r="E8091" s="69" t="s">
        <v>2584</v>
      </c>
      <c r="F8091" s="69">
        <v>1960</v>
      </c>
      <c r="G8091" s="69" t="s">
        <v>1947</v>
      </c>
    </row>
    <row r="8092" spans="1:52" ht="14.4">
      <c r="A8092" s="27" t="str">
        <f>VLOOKUP(C8092,'user list'!A:B,2,0)</f>
        <v>DOE</v>
      </c>
      <c r="B8092" s="172">
        <v>45813.654467592591</v>
      </c>
      <c r="C8092" s="69" t="s">
        <v>212</v>
      </c>
      <c r="D8092" s="69" t="s">
        <v>1937</v>
      </c>
      <c r="E8092" s="69" t="s">
        <v>2584</v>
      </c>
      <c r="F8092" s="69">
        <v>1960</v>
      </c>
      <c r="G8092" s="69" t="s">
        <v>1939</v>
      </c>
      <c r="O8092" s="73"/>
      <c r="P8092" s="73"/>
    </row>
    <row r="8093" spans="1:52" ht="14.4">
      <c r="A8093" s="27" t="str">
        <f>VLOOKUP(C8093,'user list'!A:B,2,0)</f>
        <v>Admin</v>
      </c>
      <c r="B8093" s="172">
        <v>45813.654675925929</v>
      </c>
      <c r="C8093" s="69" t="s">
        <v>186</v>
      </c>
      <c r="D8093" s="69" t="s">
        <v>1937</v>
      </c>
      <c r="E8093" s="69" t="s">
        <v>2576</v>
      </c>
      <c r="F8093" s="69">
        <v>1959</v>
      </c>
      <c r="G8093" s="69" t="s">
        <v>1939</v>
      </c>
      <c r="AW8093" s="74"/>
      <c r="AZ8093" s="74"/>
    </row>
    <row r="8094" spans="1:52" ht="14.4">
      <c r="A8094" s="27" t="str">
        <f>VLOOKUP(C8094,'user list'!A:B,2,0)</f>
        <v>Admin</v>
      </c>
      <c r="B8094" s="172">
        <v>45813.654710648145</v>
      </c>
      <c r="C8094" s="69" t="s">
        <v>186</v>
      </c>
      <c r="D8094" s="69" t="s">
        <v>1937</v>
      </c>
      <c r="E8094" s="69" t="s">
        <v>2584</v>
      </c>
      <c r="F8094" s="69">
        <v>1960</v>
      </c>
      <c r="G8094" s="69" t="s">
        <v>1939</v>
      </c>
      <c r="M8094" s="73"/>
      <c r="N8094" s="73"/>
    </row>
    <row r="8095" spans="1:52" ht="14.4">
      <c r="A8095" s="27" t="str">
        <f>VLOOKUP(C8095,'user list'!A:B,2,0)</f>
        <v>Admin</v>
      </c>
      <c r="B8095" s="172">
        <v>45813.654780092591</v>
      </c>
      <c r="C8095" s="69" t="s">
        <v>186</v>
      </c>
      <c r="D8095" s="69" t="s">
        <v>1937</v>
      </c>
      <c r="E8095" s="69" t="s">
        <v>2576</v>
      </c>
      <c r="F8095" s="69">
        <v>1959</v>
      </c>
      <c r="G8095" s="69" t="s">
        <v>1939</v>
      </c>
      <c r="M8095" s="73"/>
      <c r="N8095" s="73"/>
    </row>
    <row r="8096" spans="1:52" ht="14.4">
      <c r="A8096" s="27" t="str">
        <f>VLOOKUP(C8096,'user list'!A:B,2,0)</f>
        <v>Admin</v>
      </c>
      <c r="B8096" s="172">
        <v>45813.654849537037</v>
      </c>
      <c r="C8096" s="69" t="s">
        <v>186</v>
      </c>
      <c r="D8096" s="69" t="s">
        <v>1937</v>
      </c>
      <c r="E8096" s="69" t="s">
        <v>2576</v>
      </c>
      <c r="F8096" s="69">
        <v>1959</v>
      </c>
      <c r="G8096" s="69" t="s">
        <v>1963</v>
      </c>
    </row>
    <row r="8097" spans="1:17" ht="14.4">
      <c r="A8097" s="27" t="str">
        <f>VLOOKUP(C8097,'user list'!A:B,2,0)</f>
        <v>Admin</v>
      </c>
      <c r="B8097" s="172">
        <v>45813.655150462961</v>
      </c>
      <c r="C8097" s="69" t="s">
        <v>186</v>
      </c>
      <c r="D8097" s="69" t="s">
        <v>1937</v>
      </c>
      <c r="E8097" s="69" t="s">
        <v>2039</v>
      </c>
      <c r="F8097" s="69">
        <v>1833</v>
      </c>
      <c r="G8097" s="69" t="s">
        <v>1939</v>
      </c>
      <c r="P8097" s="73"/>
      <c r="Q8097" s="73"/>
    </row>
    <row r="8098" spans="1:17" ht="14.4">
      <c r="A8098" s="27" t="str">
        <f>VLOOKUP(C8098,'user list'!A:B,2,0)</f>
        <v>OCM</v>
      </c>
      <c r="B8098" s="172">
        <v>45813.656377314815</v>
      </c>
      <c r="C8098" s="69" t="s">
        <v>235</v>
      </c>
      <c r="D8098" s="69" t="s">
        <v>1937</v>
      </c>
      <c r="E8098" s="69" t="s">
        <v>2444</v>
      </c>
      <c r="F8098" s="69">
        <v>1730</v>
      </c>
      <c r="G8098" s="69" t="s">
        <v>1939</v>
      </c>
    </row>
    <row r="8099" spans="1:17" ht="14.4">
      <c r="A8099" s="27" t="str">
        <f>VLOOKUP(C8099,'user list'!A:B,2,0)</f>
        <v>OCM</v>
      </c>
      <c r="B8099" s="172">
        <v>45813.656412037039</v>
      </c>
      <c r="C8099" s="69" t="s">
        <v>235</v>
      </c>
      <c r="D8099" s="69" t="s">
        <v>1937</v>
      </c>
      <c r="E8099" s="69" t="s">
        <v>2444</v>
      </c>
      <c r="F8099" s="69">
        <v>1730</v>
      </c>
      <c r="G8099" s="69" t="s">
        <v>1939</v>
      </c>
    </row>
    <row r="8100" spans="1:17" ht="14.4">
      <c r="A8100" s="27" t="str">
        <f>VLOOKUP(C8100,'user list'!A:B,2,0)</f>
        <v>OCM</v>
      </c>
      <c r="B8100" s="172">
        <v>45813.65697916667</v>
      </c>
      <c r="C8100" s="69" t="s">
        <v>235</v>
      </c>
      <c r="D8100" s="69" t="s">
        <v>1937</v>
      </c>
      <c r="E8100" s="69" t="s">
        <v>2444</v>
      </c>
      <c r="F8100" s="69">
        <v>1730</v>
      </c>
      <c r="G8100" s="69" t="s">
        <v>1947</v>
      </c>
    </row>
    <row r="8101" spans="1:17" ht="14.4">
      <c r="A8101" s="27" t="str">
        <f>VLOOKUP(C8101,'user list'!A:B,2,0)</f>
        <v>OCM</v>
      </c>
      <c r="B8101" s="172">
        <v>45813.65697916667</v>
      </c>
      <c r="C8101" s="69" t="s">
        <v>235</v>
      </c>
      <c r="D8101" s="69" t="s">
        <v>1937</v>
      </c>
      <c r="E8101" s="69" t="s">
        <v>2444</v>
      </c>
      <c r="F8101" s="69">
        <v>1730</v>
      </c>
      <c r="G8101" s="69" t="s">
        <v>1948</v>
      </c>
      <c r="P8101" s="73"/>
      <c r="Q8101" s="73"/>
    </row>
    <row r="8102" spans="1:17" ht="14.4">
      <c r="A8102" s="27" t="str">
        <f>VLOOKUP(C8102,'user list'!A:B,2,0)</f>
        <v>OCM</v>
      </c>
      <c r="B8102" s="172">
        <v>45813.65697916667</v>
      </c>
      <c r="C8102" s="69" t="s">
        <v>235</v>
      </c>
      <c r="D8102" s="69" t="s">
        <v>1937</v>
      </c>
      <c r="E8102" s="69" t="s">
        <v>2029</v>
      </c>
      <c r="F8102" s="69">
        <v>1948</v>
      </c>
      <c r="G8102" s="69" t="s">
        <v>1939</v>
      </c>
      <c r="O8102" s="73"/>
      <c r="P8102" s="73"/>
    </row>
    <row r="8103" spans="1:17" ht="14.4">
      <c r="A8103" s="27" t="str">
        <f>VLOOKUP(C8103,'user list'!A:B,2,0)</f>
        <v>OCM</v>
      </c>
      <c r="B8103" s="172">
        <v>45813.65697916667</v>
      </c>
      <c r="C8103" s="69" t="s">
        <v>235</v>
      </c>
      <c r="D8103" s="69" t="s">
        <v>1937</v>
      </c>
      <c r="E8103" s="69" t="s">
        <v>2029</v>
      </c>
      <c r="F8103" s="69">
        <v>1948</v>
      </c>
      <c r="G8103" s="69" t="s">
        <v>1939</v>
      </c>
      <c r="P8103" s="73"/>
      <c r="Q8103" s="73"/>
    </row>
    <row r="8104" spans="1:17" ht="14.4">
      <c r="A8104" s="27" t="str">
        <f>VLOOKUP(C8104,'user list'!A:B,2,0)</f>
        <v>Admin</v>
      </c>
      <c r="B8104" s="172">
        <v>45813.656990740739</v>
      </c>
      <c r="C8104" s="69" t="s">
        <v>186</v>
      </c>
      <c r="D8104" s="69" t="s">
        <v>1937</v>
      </c>
      <c r="E8104" s="69" t="s">
        <v>2444</v>
      </c>
      <c r="F8104" s="69">
        <v>1730</v>
      </c>
      <c r="G8104" s="69" t="s">
        <v>1948</v>
      </c>
      <c r="O8104" s="73"/>
      <c r="P8104" s="73"/>
    </row>
    <row r="8105" spans="1:17" ht="14.4">
      <c r="A8105" s="27" t="str">
        <f>VLOOKUP(C8105,'user list'!A:B,2,0)</f>
        <v>OCA</v>
      </c>
      <c r="B8105" s="172">
        <v>45813.657037037039</v>
      </c>
      <c r="C8105" s="69" t="s">
        <v>228</v>
      </c>
      <c r="D8105" s="69" t="s">
        <v>1937</v>
      </c>
      <c r="E8105" s="69" t="s">
        <v>2577</v>
      </c>
      <c r="F8105" s="69">
        <v>1946</v>
      </c>
      <c r="G8105" s="69" t="s">
        <v>1939</v>
      </c>
      <c r="O8105" s="73"/>
      <c r="P8105" s="73"/>
    </row>
    <row r="8106" spans="1:17" ht="14.4">
      <c r="A8106" s="27" t="str">
        <f>VLOOKUP(C8106,'user list'!A:B,2,0)</f>
        <v>OCM</v>
      </c>
      <c r="B8106" s="172">
        <v>45813.657592592594</v>
      </c>
      <c r="C8106" s="69" t="s">
        <v>235</v>
      </c>
      <c r="D8106" s="69" t="s">
        <v>1937</v>
      </c>
      <c r="E8106" s="69" t="s">
        <v>2048</v>
      </c>
      <c r="F8106" s="69">
        <v>1958</v>
      </c>
      <c r="G8106" s="69" t="s">
        <v>1939</v>
      </c>
      <c r="M8106" s="73"/>
      <c r="N8106" s="73"/>
    </row>
    <row r="8107" spans="1:17" ht="14.4">
      <c r="A8107" s="27" t="str">
        <f>VLOOKUP(C8107,'user list'!A:B,2,0)</f>
        <v>OCM</v>
      </c>
      <c r="B8107" s="172">
        <v>45813.657604166663</v>
      </c>
      <c r="C8107" s="69" t="s">
        <v>235</v>
      </c>
      <c r="D8107" s="69" t="s">
        <v>1937</v>
      </c>
      <c r="E8107" s="69" t="s">
        <v>2048</v>
      </c>
      <c r="F8107" s="69">
        <v>1958</v>
      </c>
      <c r="G8107" s="69" t="s">
        <v>1939</v>
      </c>
      <c r="M8107" s="73"/>
      <c r="N8107" s="73"/>
    </row>
    <row r="8108" spans="1:17" ht="14.4">
      <c r="A8108" s="27" t="str">
        <f>VLOOKUP(C8108,'user list'!A:B,2,0)</f>
        <v>OCA</v>
      </c>
      <c r="B8108" s="172">
        <v>45813.659270833334</v>
      </c>
      <c r="C8108" s="69" t="s">
        <v>228</v>
      </c>
      <c r="D8108" s="69" t="s">
        <v>1937</v>
      </c>
      <c r="E8108" s="69" t="s">
        <v>2541</v>
      </c>
      <c r="F8108" s="69">
        <v>1891</v>
      </c>
      <c r="G8108" s="69" t="s">
        <v>1939</v>
      </c>
    </row>
    <row r="8109" spans="1:17" ht="14.4">
      <c r="A8109" s="27" t="str">
        <f>VLOOKUP(C8109,'user list'!A:B,2,0)</f>
        <v>OCM</v>
      </c>
      <c r="B8109" s="172">
        <v>45813.659421296295</v>
      </c>
      <c r="C8109" s="69" t="s">
        <v>230</v>
      </c>
      <c r="D8109" s="69" t="s">
        <v>1937</v>
      </c>
      <c r="E8109" s="69" t="s">
        <v>2582</v>
      </c>
      <c r="F8109" s="69">
        <v>1953</v>
      </c>
      <c r="G8109" s="69" t="s">
        <v>1939</v>
      </c>
    </row>
    <row r="8110" spans="1:17" ht="14.4">
      <c r="A8110" s="27" t="str">
        <f>VLOOKUP(C8110,'user list'!A:B,2,0)</f>
        <v>OCM</v>
      </c>
      <c r="B8110" s="172">
        <v>45813.659918981481</v>
      </c>
      <c r="C8110" s="69" t="s">
        <v>230</v>
      </c>
      <c r="D8110" s="69" t="s">
        <v>1937</v>
      </c>
      <c r="E8110" s="69" t="s">
        <v>2039</v>
      </c>
      <c r="F8110" s="69">
        <v>1765</v>
      </c>
      <c r="G8110" s="69" t="s">
        <v>1939</v>
      </c>
    </row>
    <row r="8111" spans="1:17" ht="14.4">
      <c r="A8111" s="27" t="str">
        <f>VLOOKUP(C8111,'user list'!A:B,2,0)</f>
        <v>OCM</v>
      </c>
      <c r="B8111" s="172">
        <v>45813.660277777781</v>
      </c>
      <c r="C8111" s="69" t="s">
        <v>230</v>
      </c>
      <c r="D8111" s="69" t="s">
        <v>1937</v>
      </c>
      <c r="E8111" s="69" t="s">
        <v>2048</v>
      </c>
      <c r="F8111" s="69">
        <v>1958</v>
      </c>
      <c r="G8111" s="69" t="s">
        <v>1939</v>
      </c>
    </row>
    <row r="8112" spans="1:17" ht="14.4">
      <c r="A8112" s="27" t="str">
        <f>VLOOKUP(C8112,'user list'!A:B,2,0)</f>
        <v>OCM</v>
      </c>
      <c r="B8112" s="172">
        <v>45813.66028935185</v>
      </c>
      <c r="C8112" s="69" t="s">
        <v>230</v>
      </c>
      <c r="D8112" s="69" t="s">
        <v>1937</v>
      </c>
      <c r="E8112" s="69" t="s">
        <v>2029</v>
      </c>
      <c r="F8112" s="69">
        <v>1948</v>
      </c>
      <c r="G8112" s="69" t="s">
        <v>1939</v>
      </c>
    </row>
    <row r="8113" spans="1:33" ht="14.4">
      <c r="A8113" s="27" t="str">
        <f>VLOOKUP(C8113,'user list'!A:B,2,0)</f>
        <v>OCM</v>
      </c>
      <c r="B8113" s="172">
        <v>45813.660590277781</v>
      </c>
      <c r="C8113" s="69" t="s">
        <v>230</v>
      </c>
      <c r="D8113" s="69" t="s">
        <v>1937</v>
      </c>
      <c r="E8113" s="69" t="s">
        <v>2561</v>
      </c>
      <c r="F8113" s="69">
        <v>1924</v>
      </c>
      <c r="G8113" s="69" t="s">
        <v>1939</v>
      </c>
      <c r="AD8113" s="74"/>
      <c r="AG8113" s="74"/>
    </row>
    <row r="8114" spans="1:33" ht="14.4">
      <c r="A8114" s="27" t="str">
        <f>VLOOKUP(C8114,'user list'!A:B,2,0)</f>
        <v>OCM</v>
      </c>
      <c r="B8114" s="172">
        <v>45813.660624999997</v>
      </c>
      <c r="C8114" s="69" t="s">
        <v>230</v>
      </c>
      <c r="D8114" s="69" t="s">
        <v>1937</v>
      </c>
      <c r="E8114" s="69" t="s">
        <v>2562</v>
      </c>
      <c r="F8114" s="69">
        <v>1925</v>
      </c>
      <c r="G8114" s="69" t="s">
        <v>1939</v>
      </c>
      <c r="L8114" s="73"/>
      <c r="M8114" s="73"/>
    </row>
    <row r="8115" spans="1:33" ht="14.4">
      <c r="A8115" s="27" t="str">
        <f>VLOOKUP(C8115,'user list'!A:B,2,0)</f>
        <v>OCM</v>
      </c>
      <c r="B8115" s="172">
        <v>45813.660682870373</v>
      </c>
      <c r="C8115" s="69" t="s">
        <v>230</v>
      </c>
      <c r="D8115" s="69" t="s">
        <v>1937</v>
      </c>
      <c r="E8115" s="69" t="s">
        <v>2563</v>
      </c>
      <c r="F8115" s="69">
        <v>1926</v>
      </c>
      <c r="G8115" s="69" t="s">
        <v>1939</v>
      </c>
    </row>
    <row r="8116" spans="1:33" ht="14.4">
      <c r="A8116" s="27" t="str">
        <f>VLOOKUP(C8116,'user list'!A:B,2,0)</f>
        <v>OCM</v>
      </c>
      <c r="B8116" s="172">
        <v>45813.660752314812</v>
      </c>
      <c r="C8116" s="69" t="s">
        <v>230</v>
      </c>
      <c r="D8116" s="69" t="s">
        <v>1937</v>
      </c>
      <c r="E8116" s="69" t="s">
        <v>2565</v>
      </c>
      <c r="F8116" s="69">
        <v>1928</v>
      </c>
      <c r="G8116" s="69" t="s">
        <v>1939</v>
      </c>
      <c r="O8116" s="73"/>
      <c r="P8116" s="73"/>
    </row>
    <row r="8117" spans="1:33" ht="14.4">
      <c r="A8117" s="27" t="str">
        <f>VLOOKUP(C8117,'user list'!A:B,2,0)</f>
        <v>OCM</v>
      </c>
      <c r="B8117" s="172">
        <v>45813.660775462966</v>
      </c>
      <c r="C8117" s="69" t="s">
        <v>230</v>
      </c>
      <c r="D8117" s="69" t="s">
        <v>1937</v>
      </c>
      <c r="E8117" s="69" t="s">
        <v>2564</v>
      </c>
      <c r="F8117" s="69">
        <v>1927</v>
      </c>
      <c r="G8117" s="69" t="s">
        <v>1939</v>
      </c>
      <c r="O8117" s="73"/>
      <c r="P8117" s="73"/>
    </row>
    <row r="8118" spans="1:33" ht="14.4">
      <c r="A8118" s="27" t="str">
        <f>VLOOKUP(C8118,'user list'!A:B,2,0)</f>
        <v>Admin</v>
      </c>
      <c r="B8118" s="172">
        <v>45813.66128472222</v>
      </c>
      <c r="C8118" s="69" t="s">
        <v>186</v>
      </c>
      <c r="D8118" s="69" t="s">
        <v>1937</v>
      </c>
      <c r="E8118" s="69" t="s">
        <v>2048</v>
      </c>
      <c r="F8118" s="69">
        <v>1958</v>
      </c>
      <c r="G8118" s="69" t="s">
        <v>1939</v>
      </c>
    </row>
    <row r="8119" spans="1:33" ht="14.4">
      <c r="A8119" s="27" t="str">
        <f>VLOOKUP(C8119,'user list'!A:B,2,0)</f>
        <v>OCA</v>
      </c>
      <c r="B8119" s="172">
        <v>45813.662326388891</v>
      </c>
      <c r="C8119" s="69" t="s">
        <v>227</v>
      </c>
      <c r="D8119" s="69" t="s">
        <v>1937</v>
      </c>
      <c r="E8119" s="69" t="s">
        <v>2556</v>
      </c>
      <c r="F8119" s="69">
        <v>1916</v>
      </c>
      <c r="G8119" s="69" t="s">
        <v>1939</v>
      </c>
    </row>
    <row r="8120" spans="1:33" ht="14.4">
      <c r="A8120" s="27" t="str">
        <f>VLOOKUP(C8120,'user list'!A:B,2,0)</f>
        <v>OCM</v>
      </c>
      <c r="B8120" s="172">
        <v>45813.66333333333</v>
      </c>
      <c r="C8120" s="69" t="s">
        <v>230</v>
      </c>
      <c r="D8120" s="69" t="s">
        <v>1937</v>
      </c>
      <c r="E8120" s="69" t="s">
        <v>2566</v>
      </c>
      <c r="F8120" s="69">
        <v>1930</v>
      </c>
      <c r="G8120" s="69" t="s">
        <v>1939</v>
      </c>
    </row>
    <row r="8121" spans="1:33" ht="14.4">
      <c r="A8121" s="27" t="str">
        <f>VLOOKUP(C8121,'user list'!A:B,2,0)</f>
        <v>OCM</v>
      </c>
      <c r="B8121" s="172">
        <v>45813.663356481484</v>
      </c>
      <c r="C8121" s="69" t="s">
        <v>230</v>
      </c>
      <c r="D8121" s="69" t="s">
        <v>1937</v>
      </c>
      <c r="E8121" s="69" t="s">
        <v>2029</v>
      </c>
      <c r="F8121" s="69">
        <v>1929</v>
      </c>
      <c r="G8121" s="69" t="s">
        <v>1939</v>
      </c>
      <c r="AD8121" s="73"/>
      <c r="AE8121" s="73"/>
    </row>
    <row r="8122" spans="1:33" ht="14.4">
      <c r="A8122" s="27" t="str">
        <f>VLOOKUP(C8122,'user list'!A:B,2,0)</f>
        <v>CTO</v>
      </c>
      <c r="B8122" s="172">
        <v>45813.665949074071</v>
      </c>
      <c r="C8122" s="69" t="s">
        <v>207</v>
      </c>
      <c r="D8122" s="69" t="s">
        <v>1937</v>
      </c>
      <c r="E8122" s="69" t="s">
        <v>2577</v>
      </c>
      <c r="F8122" s="69">
        <v>1946</v>
      </c>
      <c r="G8122" s="69" t="s">
        <v>1939</v>
      </c>
      <c r="L8122" s="73"/>
      <c r="M8122" s="73"/>
    </row>
    <row r="8123" spans="1:33" ht="14.4">
      <c r="A8123" s="27" t="str">
        <f>VLOOKUP(C8123,'user list'!A:B,2,0)</f>
        <v>CTO</v>
      </c>
      <c r="B8123" s="172">
        <v>45813.666145833333</v>
      </c>
      <c r="C8123" s="69" t="s">
        <v>207</v>
      </c>
      <c r="D8123" s="69" t="s">
        <v>1937</v>
      </c>
      <c r="E8123" s="69" t="s">
        <v>2577</v>
      </c>
      <c r="F8123" s="69">
        <v>1946</v>
      </c>
      <c r="G8123" s="69" t="s">
        <v>1947</v>
      </c>
    </row>
    <row r="8124" spans="1:33" ht="14.4">
      <c r="A8124" s="27" t="str">
        <f>VLOOKUP(C8124,'user list'!A:B,2,0)</f>
        <v>CTO</v>
      </c>
      <c r="B8124" s="172">
        <v>45813.666145833333</v>
      </c>
      <c r="C8124" s="69" t="s">
        <v>207</v>
      </c>
      <c r="D8124" s="69" t="s">
        <v>1937</v>
      </c>
      <c r="E8124" s="69" t="s">
        <v>2577</v>
      </c>
      <c r="F8124" s="69">
        <v>1946</v>
      </c>
      <c r="G8124" s="69" t="s">
        <v>1948</v>
      </c>
    </row>
    <row r="8125" spans="1:33" ht="14.4">
      <c r="A8125" s="27" t="str">
        <f>VLOOKUP(C8125,'user list'!A:B,2,0)</f>
        <v>CTO</v>
      </c>
      <c r="B8125" s="172">
        <v>45813.666145833333</v>
      </c>
      <c r="C8125" s="69" t="s">
        <v>207</v>
      </c>
      <c r="D8125" s="69" t="s">
        <v>1937</v>
      </c>
      <c r="E8125" s="69" t="s">
        <v>2577</v>
      </c>
      <c r="F8125" s="69">
        <v>1946</v>
      </c>
      <c r="G8125" s="69" t="s">
        <v>1939</v>
      </c>
    </row>
    <row r="8126" spans="1:33" ht="14.4">
      <c r="A8126" s="27" t="str">
        <f>VLOOKUP(C8126,'user list'!A:B,2,0)</f>
        <v>Admin</v>
      </c>
      <c r="B8126" s="172">
        <v>45813.66615740741</v>
      </c>
      <c r="C8126" s="69" t="s">
        <v>186</v>
      </c>
      <c r="D8126" s="69" t="s">
        <v>1937</v>
      </c>
      <c r="E8126" s="69" t="s">
        <v>2577</v>
      </c>
      <c r="F8126" s="69">
        <v>1946</v>
      </c>
      <c r="G8126" s="69" t="s">
        <v>1948</v>
      </c>
      <c r="R8126" s="73"/>
      <c r="S8126" s="73"/>
    </row>
    <row r="8127" spans="1:33" ht="14.4">
      <c r="A8127" s="27" t="str">
        <f>VLOOKUP(C8127,'user list'!A:B,2,0)</f>
        <v>OCM</v>
      </c>
      <c r="B8127" s="172">
        <v>45813.666226851848</v>
      </c>
      <c r="C8127" s="69" t="s">
        <v>230</v>
      </c>
      <c r="D8127" s="69" t="s">
        <v>1937</v>
      </c>
      <c r="E8127" s="69" t="s">
        <v>1989</v>
      </c>
      <c r="F8127" s="69">
        <v>1822</v>
      </c>
      <c r="G8127" s="69" t="s">
        <v>1939</v>
      </c>
    </row>
    <row r="8128" spans="1:33" ht="14.4">
      <c r="A8128" s="27" t="str">
        <f>VLOOKUP(C8128,'user list'!A:B,2,0)</f>
        <v>CTO</v>
      </c>
      <c r="B8128" s="172">
        <v>45813.666342592594</v>
      </c>
      <c r="C8128" s="69" t="s">
        <v>207</v>
      </c>
      <c r="D8128" s="69" t="s">
        <v>1937</v>
      </c>
      <c r="E8128" s="69" t="s">
        <v>2577</v>
      </c>
      <c r="F8128" s="69">
        <v>1946</v>
      </c>
      <c r="G8128" s="69" t="s">
        <v>1939</v>
      </c>
      <c r="O8128" s="73"/>
      <c r="P8128" s="73"/>
    </row>
    <row r="8129" spans="1:42" ht="14.4">
      <c r="A8129" s="27" t="str">
        <f>VLOOKUP(C8129,'user list'!A:B,2,0)</f>
        <v>CTO</v>
      </c>
      <c r="B8129" s="172">
        <v>45813.66642361111</v>
      </c>
      <c r="C8129" s="69" t="s">
        <v>207</v>
      </c>
      <c r="D8129" s="69" t="s">
        <v>1937</v>
      </c>
      <c r="E8129" s="69" t="s">
        <v>2577</v>
      </c>
      <c r="F8129" s="69">
        <v>1946</v>
      </c>
      <c r="G8129" s="69" t="s">
        <v>2441</v>
      </c>
      <c r="AM8129" s="74"/>
      <c r="AP8129" s="74"/>
    </row>
    <row r="8130" spans="1:42" ht="14.4">
      <c r="A8130" s="27" t="str">
        <f>VLOOKUP(C8130,'user list'!A:B,2,0)</f>
        <v>OCM</v>
      </c>
      <c r="B8130" s="172">
        <v>45813.672592592593</v>
      </c>
      <c r="C8130" s="69" t="s">
        <v>230</v>
      </c>
      <c r="D8130" s="69" t="s">
        <v>1937</v>
      </c>
      <c r="E8130" s="69" t="s">
        <v>2577</v>
      </c>
      <c r="F8130" s="69">
        <v>1946</v>
      </c>
      <c r="G8130" s="69" t="s">
        <v>1939</v>
      </c>
      <c r="L8130" s="73"/>
      <c r="M8130" s="73"/>
    </row>
    <row r="8131" spans="1:42" ht="14.4">
      <c r="A8131" s="27" t="str">
        <f>VLOOKUP(C8131,'user list'!A:B,2,0)</f>
        <v>CTO</v>
      </c>
      <c r="B8131" s="172">
        <v>45813.672719907408</v>
      </c>
      <c r="C8131" s="69" t="s">
        <v>207</v>
      </c>
      <c r="D8131" s="69" t="s">
        <v>1937</v>
      </c>
      <c r="E8131" s="69" t="s">
        <v>2578</v>
      </c>
      <c r="F8131" s="69">
        <v>1949</v>
      </c>
      <c r="G8131" s="69" t="s">
        <v>1939</v>
      </c>
      <c r="L8131" s="73"/>
      <c r="M8131" s="73"/>
    </row>
    <row r="8132" spans="1:42" ht="14.4">
      <c r="A8132" s="27" t="str">
        <f>VLOOKUP(C8132,'user list'!A:B,2,0)</f>
        <v>CTO</v>
      </c>
      <c r="B8132" s="172">
        <v>45813.675462962965</v>
      </c>
      <c r="C8132" s="69" t="s">
        <v>207</v>
      </c>
      <c r="D8132" s="69" t="s">
        <v>1937</v>
      </c>
      <c r="E8132" s="69" t="s">
        <v>2579</v>
      </c>
      <c r="F8132" s="69">
        <v>1950</v>
      </c>
      <c r="G8132" s="69" t="s">
        <v>1939</v>
      </c>
      <c r="O8132" s="73"/>
      <c r="P8132" s="73"/>
    </row>
    <row r="8133" spans="1:42" ht="14.4">
      <c r="A8133" s="27" t="str">
        <f>VLOOKUP(C8133,'user list'!A:B,2,0)</f>
        <v>CTO</v>
      </c>
      <c r="B8133" s="172">
        <v>45813.675555555557</v>
      </c>
      <c r="C8133" s="69" t="s">
        <v>207</v>
      </c>
      <c r="D8133" s="69" t="s">
        <v>1937</v>
      </c>
      <c r="E8133" s="69" t="s">
        <v>2579</v>
      </c>
      <c r="F8133" s="69">
        <v>1950</v>
      </c>
      <c r="G8133" s="69" t="s">
        <v>1947</v>
      </c>
      <c r="O8133" s="73"/>
      <c r="P8133" s="73"/>
    </row>
    <row r="8134" spans="1:42" ht="14.4">
      <c r="A8134" s="27" t="str">
        <f>VLOOKUP(C8134,'user list'!A:B,2,0)</f>
        <v>CTO</v>
      </c>
      <c r="B8134" s="172">
        <v>45813.675555555557</v>
      </c>
      <c r="C8134" s="69" t="s">
        <v>207</v>
      </c>
      <c r="D8134" s="69" t="s">
        <v>1937</v>
      </c>
      <c r="E8134" s="69" t="s">
        <v>2579</v>
      </c>
      <c r="F8134" s="69">
        <v>1950</v>
      </c>
      <c r="G8134" s="69" t="s">
        <v>1948</v>
      </c>
    </row>
    <row r="8135" spans="1:42" ht="14.4">
      <c r="A8135" s="27" t="str">
        <f>VLOOKUP(C8135,'user list'!A:B,2,0)</f>
        <v>CTO</v>
      </c>
      <c r="B8135" s="172">
        <v>45813.675555555557</v>
      </c>
      <c r="C8135" s="69" t="s">
        <v>207</v>
      </c>
      <c r="D8135" s="69" t="s">
        <v>1937</v>
      </c>
      <c r="E8135" s="69" t="s">
        <v>2579</v>
      </c>
      <c r="F8135" s="69">
        <v>1950</v>
      </c>
      <c r="G8135" s="69" t="s">
        <v>1939</v>
      </c>
    </row>
    <row r="8136" spans="1:42" ht="14.4">
      <c r="A8136" s="27" t="str">
        <f>VLOOKUP(C8136,'user list'!A:B,2,0)</f>
        <v>Admin</v>
      </c>
      <c r="B8136" s="172">
        <v>45813.675567129627</v>
      </c>
      <c r="C8136" s="69" t="s">
        <v>186</v>
      </c>
      <c r="D8136" s="69" t="s">
        <v>1937</v>
      </c>
      <c r="E8136" s="69" t="s">
        <v>2579</v>
      </c>
      <c r="F8136" s="69">
        <v>1950</v>
      </c>
      <c r="G8136" s="69" t="s">
        <v>1948</v>
      </c>
    </row>
    <row r="8137" spans="1:42" ht="14.4">
      <c r="A8137" s="27" t="str">
        <f>VLOOKUP(C8137,'user list'!A:B,2,0)</f>
        <v>CTO</v>
      </c>
      <c r="B8137" s="172">
        <v>45813.67564814815</v>
      </c>
      <c r="C8137" s="69" t="s">
        <v>207</v>
      </c>
      <c r="D8137" s="69" t="s">
        <v>1937</v>
      </c>
      <c r="E8137" s="69" t="s">
        <v>2579</v>
      </c>
      <c r="F8137" s="69">
        <v>1950</v>
      </c>
      <c r="G8137" s="69" t="s">
        <v>1939</v>
      </c>
      <c r="O8137" s="73"/>
      <c r="P8137" s="73"/>
    </row>
    <row r="8138" spans="1:42" ht="14.4">
      <c r="A8138" s="27" t="str">
        <f>VLOOKUP(C8138,'user list'!A:B,2,0)</f>
        <v>CTO</v>
      </c>
      <c r="B8138" s="172">
        <v>45813.675682870373</v>
      </c>
      <c r="C8138" s="69" t="s">
        <v>207</v>
      </c>
      <c r="D8138" s="69" t="s">
        <v>1937</v>
      </c>
      <c r="E8138" s="69" t="s">
        <v>2579</v>
      </c>
      <c r="F8138" s="69">
        <v>1950</v>
      </c>
      <c r="G8138" s="69" t="s">
        <v>2441</v>
      </c>
      <c r="O8138" s="73"/>
      <c r="P8138" s="73"/>
    </row>
    <row r="8139" spans="1:42" ht="14.4">
      <c r="A8139" s="27" t="str">
        <f>VLOOKUP(C8139,'user list'!A:B,2,0)</f>
        <v>OCM</v>
      </c>
      <c r="B8139" s="172">
        <v>45813.67597222222</v>
      </c>
      <c r="C8139" s="69" t="s">
        <v>230</v>
      </c>
      <c r="D8139" s="69" t="s">
        <v>1937</v>
      </c>
      <c r="E8139" s="69" t="s">
        <v>2042</v>
      </c>
      <c r="F8139" s="69">
        <v>1961</v>
      </c>
      <c r="G8139" s="69" t="s">
        <v>2440</v>
      </c>
      <c r="O8139" s="73"/>
      <c r="P8139" s="73"/>
    </row>
    <row r="8140" spans="1:42" ht="14.4">
      <c r="A8140" s="27" t="str">
        <f>VLOOKUP(C8140,'user list'!A:B,2,0)</f>
        <v>Admin</v>
      </c>
      <c r="B8140" s="172">
        <v>45813.67597222222</v>
      </c>
      <c r="C8140" s="69" t="s">
        <v>186</v>
      </c>
      <c r="D8140" s="69" t="s">
        <v>1937</v>
      </c>
      <c r="E8140" s="69" t="s">
        <v>2042</v>
      </c>
      <c r="F8140" s="69">
        <v>1961</v>
      </c>
      <c r="G8140" s="69" t="s">
        <v>1948</v>
      </c>
      <c r="L8140" s="73"/>
      <c r="M8140" s="73"/>
    </row>
    <row r="8141" spans="1:42" ht="14.4">
      <c r="A8141" s="27" t="str">
        <f>VLOOKUP(C8141,'user list'!A:B,2,0)</f>
        <v>Admin</v>
      </c>
      <c r="B8141" s="172">
        <v>45813.675983796296</v>
      </c>
      <c r="C8141" s="69" t="s">
        <v>186</v>
      </c>
      <c r="D8141" s="69" t="s">
        <v>1937</v>
      </c>
      <c r="E8141" s="69" t="s">
        <v>2042</v>
      </c>
      <c r="F8141" s="69">
        <v>1961</v>
      </c>
      <c r="G8141" s="69" t="s">
        <v>1947</v>
      </c>
      <c r="L8141" s="73"/>
      <c r="M8141" s="73"/>
    </row>
    <row r="8142" spans="1:42" ht="14.4">
      <c r="A8142" s="27" t="str">
        <f>VLOOKUP(C8142,'user list'!A:B,2,0)</f>
        <v>Admin</v>
      </c>
      <c r="B8142" s="172">
        <v>45813.675983796296</v>
      </c>
      <c r="C8142" s="69" t="s">
        <v>186</v>
      </c>
      <c r="D8142" s="69" t="s">
        <v>1937</v>
      </c>
      <c r="E8142" s="69" t="s">
        <v>2042</v>
      </c>
      <c r="F8142" s="69">
        <v>1961</v>
      </c>
      <c r="G8142" s="69" t="s">
        <v>1948</v>
      </c>
      <c r="O8142" s="73"/>
      <c r="P8142" s="73"/>
    </row>
    <row r="8143" spans="1:42" ht="14.4">
      <c r="A8143" s="27" t="str">
        <f>VLOOKUP(C8143,'user list'!A:B,2,0)</f>
        <v>Admin</v>
      </c>
      <c r="B8143" s="172">
        <v>45813.675983796296</v>
      </c>
      <c r="C8143" s="69" t="s">
        <v>186</v>
      </c>
      <c r="D8143" s="69" t="s">
        <v>1937</v>
      </c>
      <c r="E8143" s="69" t="s">
        <v>2042</v>
      </c>
      <c r="F8143" s="69">
        <v>1961</v>
      </c>
      <c r="G8143" s="69" t="s">
        <v>1948</v>
      </c>
    </row>
    <row r="8144" spans="1:42" ht="14.4">
      <c r="A8144" s="27" t="str">
        <f>VLOOKUP(C8144,'user list'!A:B,2,0)</f>
        <v>DOE</v>
      </c>
      <c r="B8144" s="172">
        <v>45813.676481481481</v>
      </c>
      <c r="C8144" s="69" t="s">
        <v>212</v>
      </c>
      <c r="D8144" s="69" t="s">
        <v>1937</v>
      </c>
      <c r="E8144" s="69" t="s">
        <v>2576</v>
      </c>
      <c r="F8144" s="69">
        <v>1945</v>
      </c>
      <c r="G8144" s="69" t="s">
        <v>1939</v>
      </c>
    </row>
    <row r="8145" spans="1:31" ht="14.4">
      <c r="A8145" s="27" t="str">
        <f>VLOOKUP(C8145,'user list'!A:B,2,0)</f>
        <v>CTO</v>
      </c>
      <c r="B8145" s="172">
        <v>45813.67659722222</v>
      </c>
      <c r="C8145" s="69" t="s">
        <v>207</v>
      </c>
      <c r="D8145" s="69" t="s">
        <v>1937</v>
      </c>
      <c r="E8145" s="69" t="s">
        <v>2578</v>
      </c>
      <c r="F8145" s="69">
        <v>1949</v>
      </c>
      <c r="G8145" s="69" t="s">
        <v>1939</v>
      </c>
    </row>
    <row r="8146" spans="1:31" ht="14.4">
      <c r="A8146" s="27" t="str">
        <f>VLOOKUP(C8146,'user list'!A:B,2,0)</f>
        <v>CTO</v>
      </c>
      <c r="B8146" s="172">
        <v>45813.676655092589</v>
      </c>
      <c r="C8146" s="69" t="s">
        <v>207</v>
      </c>
      <c r="D8146" s="69" t="s">
        <v>1937</v>
      </c>
      <c r="E8146" s="69" t="s">
        <v>2580</v>
      </c>
      <c r="F8146" s="69">
        <v>1951</v>
      </c>
      <c r="G8146" s="69" t="s">
        <v>1939</v>
      </c>
      <c r="AD8146" s="73"/>
      <c r="AE8146" s="73"/>
    </row>
    <row r="8147" spans="1:31" ht="14.4">
      <c r="A8147" s="27" t="str">
        <f>VLOOKUP(C8147,'user list'!A:B,2,0)</f>
        <v>CTO</v>
      </c>
      <c r="B8147" s="172">
        <v>45813.676712962966</v>
      </c>
      <c r="C8147" s="69" t="s">
        <v>207</v>
      </c>
      <c r="D8147" s="69" t="s">
        <v>1937</v>
      </c>
      <c r="E8147" s="69" t="s">
        <v>2580</v>
      </c>
      <c r="F8147" s="69">
        <v>1951</v>
      </c>
      <c r="G8147" s="69" t="s">
        <v>1947</v>
      </c>
    </row>
    <row r="8148" spans="1:31" ht="14.4">
      <c r="A8148" s="27" t="str">
        <f>VLOOKUP(C8148,'user list'!A:B,2,0)</f>
        <v>CTO</v>
      </c>
      <c r="B8148" s="172">
        <v>45813.676712962966</v>
      </c>
      <c r="C8148" s="69" t="s">
        <v>207</v>
      </c>
      <c r="D8148" s="69" t="s">
        <v>1937</v>
      </c>
      <c r="E8148" s="69" t="s">
        <v>2580</v>
      </c>
      <c r="F8148" s="69">
        <v>1951</v>
      </c>
      <c r="G8148" s="69" t="s">
        <v>1948</v>
      </c>
    </row>
    <row r="8149" spans="1:31" ht="14.4">
      <c r="A8149" s="27" t="str">
        <f>VLOOKUP(C8149,'user list'!A:B,2,0)</f>
        <v>CTO</v>
      </c>
      <c r="B8149" s="172">
        <v>45813.676712962966</v>
      </c>
      <c r="C8149" s="69" t="s">
        <v>207</v>
      </c>
      <c r="D8149" s="69" t="s">
        <v>1937</v>
      </c>
      <c r="E8149" s="69" t="s">
        <v>2580</v>
      </c>
      <c r="F8149" s="69">
        <v>1951</v>
      </c>
      <c r="G8149" s="69" t="s">
        <v>1939</v>
      </c>
      <c r="L8149" s="74"/>
      <c r="O8149" s="73"/>
      <c r="P8149" s="73"/>
    </row>
    <row r="8150" spans="1:31" ht="14.4">
      <c r="A8150" s="27" t="str">
        <f>VLOOKUP(C8150,'user list'!A:B,2,0)</f>
        <v>Admin</v>
      </c>
      <c r="B8150" s="172">
        <v>45813.676712962966</v>
      </c>
      <c r="C8150" s="69" t="s">
        <v>186</v>
      </c>
      <c r="D8150" s="69" t="s">
        <v>1937</v>
      </c>
      <c r="E8150" s="69" t="s">
        <v>2580</v>
      </c>
      <c r="F8150" s="69">
        <v>1951</v>
      </c>
      <c r="G8150" s="69" t="s">
        <v>1948</v>
      </c>
    </row>
    <row r="8151" spans="1:31" ht="14.4">
      <c r="A8151" s="27" t="str">
        <f>VLOOKUP(C8151,'user list'!A:B,2,0)</f>
        <v>CTO</v>
      </c>
      <c r="B8151" s="172">
        <v>45813.676817129628</v>
      </c>
      <c r="C8151" s="69" t="s">
        <v>207</v>
      </c>
      <c r="D8151" s="69" t="s">
        <v>1937</v>
      </c>
      <c r="E8151" s="69" t="s">
        <v>2580</v>
      </c>
      <c r="F8151" s="69">
        <v>1951</v>
      </c>
      <c r="G8151" s="69" t="s">
        <v>1939</v>
      </c>
    </row>
    <row r="8152" spans="1:31" ht="14.4">
      <c r="A8152" s="27" t="str">
        <f>VLOOKUP(C8152,'user list'!A:B,2,0)</f>
        <v>CTO</v>
      </c>
      <c r="B8152" s="172">
        <v>45813.676840277774</v>
      </c>
      <c r="C8152" s="69" t="s">
        <v>207</v>
      </c>
      <c r="D8152" s="69" t="s">
        <v>1937</v>
      </c>
      <c r="E8152" s="69" t="s">
        <v>2580</v>
      </c>
      <c r="F8152" s="69">
        <v>1951</v>
      </c>
      <c r="G8152" s="69" t="s">
        <v>2441</v>
      </c>
      <c r="L8152" s="73"/>
      <c r="M8152" s="73"/>
    </row>
    <row r="8153" spans="1:31" ht="14.4">
      <c r="A8153" s="27" t="str">
        <f>VLOOKUP(C8153,'user list'!A:B,2,0)</f>
        <v>CTO</v>
      </c>
      <c r="B8153" s="172">
        <v>45813.677291666667</v>
      </c>
      <c r="C8153" s="69" t="s">
        <v>207</v>
      </c>
      <c r="D8153" s="69" t="s">
        <v>1937</v>
      </c>
      <c r="E8153" s="69" t="s">
        <v>2578</v>
      </c>
      <c r="F8153" s="69">
        <v>1949</v>
      </c>
      <c r="G8153" s="69" t="s">
        <v>1939</v>
      </c>
      <c r="U8153" s="73"/>
      <c r="V8153" s="73"/>
    </row>
    <row r="8154" spans="1:31" ht="14.4">
      <c r="A8154" s="27" t="str">
        <f>VLOOKUP(C8154,'user list'!A:B,2,0)</f>
        <v>CTO</v>
      </c>
      <c r="B8154" s="172">
        <v>45813.677893518521</v>
      </c>
      <c r="C8154" s="69" t="s">
        <v>207</v>
      </c>
      <c r="D8154" s="69" t="s">
        <v>1937</v>
      </c>
      <c r="E8154" s="69" t="s">
        <v>2477</v>
      </c>
      <c r="F8154" s="69">
        <v>1791</v>
      </c>
      <c r="G8154" s="69" t="s">
        <v>1939</v>
      </c>
      <c r="L8154" s="73"/>
      <c r="M8154" s="73"/>
    </row>
    <row r="8155" spans="1:31" ht="14.4">
      <c r="A8155" s="27" t="str">
        <f>VLOOKUP(C8155,'user list'!A:B,2,0)</f>
        <v>CTO</v>
      </c>
      <c r="B8155" s="172">
        <v>45813.677928240744</v>
      </c>
      <c r="C8155" s="69" t="s">
        <v>207</v>
      </c>
      <c r="D8155" s="69" t="s">
        <v>1937</v>
      </c>
      <c r="E8155" s="69" t="s">
        <v>2470</v>
      </c>
      <c r="F8155" s="69">
        <v>1781</v>
      </c>
      <c r="G8155" s="69" t="s">
        <v>1939</v>
      </c>
    </row>
    <row r="8156" spans="1:31" ht="14.4">
      <c r="A8156" s="27" t="str">
        <f>VLOOKUP(C8156,'user list'!A:B,2,0)</f>
        <v>CTO</v>
      </c>
      <c r="B8156" s="172">
        <v>45813.67796296296</v>
      </c>
      <c r="C8156" s="69" t="s">
        <v>207</v>
      </c>
      <c r="D8156" s="69" t="s">
        <v>1937</v>
      </c>
      <c r="E8156" s="69" t="s">
        <v>2457</v>
      </c>
      <c r="F8156" s="69">
        <v>1752</v>
      </c>
      <c r="G8156" s="69" t="s">
        <v>1939</v>
      </c>
    </row>
    <row r="8157" spans="1:31" ht="14.4">
      <c r="A8157" s="27" t="str">
        <f>VLOOKUP(C8157,'user list'!A:B,2,0)</f>
        <v>CTO</v>
      </c>
      <c r="B8157" s="172">
        <v>45813.677997685183</v>
      </c>
      <c r="C8157" s="69" t="s">
        <v>207</v>
      </c>
      <c r="D8157" s="69" t="s">
        <v>1937</v>
      </c>
      <c r="E8157" s="69" t="s">
        <v>2499</v>
      </c>
      <c r="F8157" s="69">
        <v>1829</v>
      </c>
      <c r="G8157" s="69" t="s">
        <v>1939</v>
      </c>
    </row>
    <row r="8158" spans="1:31" ht="14.4">
      <c r="A8158" s="27" t="str">
        <f>VLOOKUP(C8158,'user list'!A:B,2,0)</f>
        <v>CTO</v>
      </c>
      <c r="B8158" s="172">
        <v>45813.678032407406</v>
      </c>
      <c r="C8158" s="69" t="s">
        <v>207</v>
      </c>
      <c r="D8158" s="69" t="s">
        <v>1937</v>
      </c>
      <c r="E8158" s="69" t="s">
        <v>2528</v>
      </c>
      <c r="F8158" s="69">
        <v>1870</v>
      </c>
      <c r="G8158" s="69" t="s">
        <v>1939</v>
      </c>
    </row>
    <row r="8159" spans="1:31" ht="14.4">
      <c r="A8159" s="27" t="str">
        <f>VLOOKUP(C8159,'user list'!A:B,2,0)</f>
        <v>CTO</v>
      </c>
      <c r="B8159" s="172">
        <v>45813.678067129629</v>
      </c>
      <c r="C8159" s="69" t="s">
        <v>207</v>
      </c>
      <c r="D8159" s="69" t="s">
        <v>1937</v>
      </c>
      <c r="E8159" s="69" t="s">
        <v>2533</v>
      </c>
      <c r="F8159" s="69">
        <v>1880</v>
      </c>
      <c r="G8159" s="69" t="s">
        <v>1939</v>
      </c>
    </row>
    <row r="8160" spans="1:31" ht="14.4">
      <c r="A8160" s="27" t="str">
        <f>VLOOKUP(C8160,'user list'!A:B,2,0)</f>
        <v>CTO</v>
      </c>
      <c r="B8160" s="172">
        <v>45813.678090277775</v>
      </c>
      <c r="C8160" s="69" t="s">
        <v>207</v>
      </c>
      <c r="D8160" s="69" t="s">
        <v>1937</v>
      </c>
      <c r="E8160" s="69" t="s">
        <v>2574</v>
      </c>
      <c r="F8160" s="69">
        <v>1941</v>
      </c>
      <c r="G8160" s="69" t="s">
        <v>1939</v>
      </c>
    </row>
    <row r="8161" spans="1:33" ht="14.4">
      <c r="A8161" s="27" t="str">
        <f>VLOOKUP(C8161,'user list'!A:B,2,0)</f>
        <v>CBD</v>
      </c>
      <c r="B8161" s="172">
        <v>45813.678171296298</v>
      </c>
      <c r="C8161" s="69" t="s">
        <v>197</v>
      </c>
      <c r="D8161" s="69" t="s">
        <v>1937</v>
      </c>
      <c r="E8161" s="69" t="s">
        <v>2556</v>
      </c>
      <c r="F8161" s="69">
        <v>1916</v>
      </c>
      <c r="G8161" s="69" t="s">
        <v>1939</v>
      </c>
    </row>
    <row r="8162" spans="1:33" ht="14.4">
      <c r="A8162" s="27" t="str">
        <f>VLOOKUP(C8162,'user list'!A:B,2,0)</f>
        <v>CTO</v>
      </c>
      <c r="B8162" s="172">
        <v>45813.678171296298</v>
      </c>
      <c r="C8162" s="69" t="s">
        <v>207</v>
      </c>
      <c r="D8162" s="69" t="s">
        <v>1937</v>
      </c>
      <c r="E8162" s="69" t="s">
        <v>2575</v>
      </c>
      <c r="F8162" s="69">
        <v>1942</v>
      </c>
      <c r="G8162" s="69" t="s">
        <v>1939</v>
      </c>
    </row>
    <row r="8163" spans="1:33" ht="14.4">
      <c r="A8163" s="27" t="str">
        <f>VLOOKUP(C8163,'user list'!A:B,2,0)</f>
        <v>CTO</v>
      </c>
      <c r="B8163" s="172">
        <v>45813.678680555553</v>
      </c>
      <c r="C8163" s="69" t="s">
        <v>207</v>
      </c>
      <c r="D8163" s="69" t="s">
        <v>1937</v>
      </c>
      <c r="E8163" s="69">
        <v>1</v>
      </c>
      <c r="F8163" s="69">
        <v>1748</v>
      </c>
      <c r="G8163" s="69" t="s">
        <v>1939</v>
      </c>
    </row>
    <row r="8164" spans="1:33" ht="14.4">
      <c r="A8164" s="27" t="str">
        <f>VLOOKUP(C8164,'user list'!A:B,2,0)</f>
        <v>CTO</v>
      </c>
      <c r="B8164" s="172">
        <v>45813.679560185185</v>
      </c>
      <c r="C8164" s="69" t="s">
        <v>207</v>
      </c>
      <c r="D8164" s="69" t="s">
        <v>1937</v>
      </c>
      <c r="E8164" s="69" t="s">
        <v>2578</v>
      </c>
      <c r="F8164" s="69">
        <v>1949</v>
      </c>
      <c r="G8164" s="69" t="s">
        <v>1939</v>
      </c>
    </row>
    <row r="8165" spans="1:33" ht="14.4">
      <c r="A8165" s="27" t="str">
        <f>VLOOKUP(C8165,'user list'!A:B,2,0)</f>
        <v>CArD</v>
      </c>
      <c r="B8165" s="172">
        <v>45813.680844907409</v>
      </c>
      <c r="C8165" s="69" t="s">
        <v>277</v>
      </c>
      <c r="D8165" s="69" t="s">
        <v>1937</v>
      </c>
      <c r="E8165" s="69" t="s">
        <v>1991</v>
      </c>
      <c r="F8165" s="69">
        <v>1907</v>
      </c>
      <c r="G8165" s="69" t="s">
        <v>1939</v>
      </c>
    </row>
    <row r="8166" spans="1:33" ht="14.4">
      <c r="A8166" s="27" t="str">
        <f>VLOOKUP(C8166,'user list'!A:B,2,0)</f>
        <v>CArD</v>
      </c>
      <c r="B8166" s="172">
        <v>45813.680914351855</v>
      </c>
      <c r="C8166" s="69" t="s">
        <v>277</v>
      </c>
      <c r="D8166" s="69" t="s">
        <v>1937</v>
      </c>
      <c r="E8166" s="69" t="s">
        <v>1960</v>
      </c>
      <c r="F8166" s="69">
        <v>347</v>
      </c>
      <c r="G8166" s="69" t="s">
        <v>1939</v>
      </c>
    </row>
    <row r="8167" spans="1:33" ht="14.4">
      <c r="A8167" s="27" t="str">
        <f>VLOOKUP(C8167,'user list'!A:B,2,0)</f>
        <v>CArD</v>
      </c>
      <c r="B8167" s="172">
        <v>45813.680949074071</v>
      </c>
      <c r="C8167" s="69" t="s">
        <v>277</v>
      </c>
      <c r="D8167" s="69" t="s">
        <v>1937</v>
      </c>
      <c r="E8167" s="69" t="s">
        <v>2577</v>
      </c>
      <c r="F8167" s="69">
        <v>1946</v>
      </c>
      <c r="G8167" s="69" t="s">
        <v>1939</v>
      </c>
    </row>
    <row r="8168" spans="1:33" ht="14.4">
      <c r="A8168" s="27" t="str">
        <f>VLOOKUP(C8168,'user list'!A:B,2,0)</f>
        <v>CArD</v>
      </c>
      <c r="B8168" s="172">
        <v>45813.681261574071</v>
      </c>
      <c r="C8168" s="69" t="s">
        <v>277</v>
      </c>
      <c r="D8168" s="69" t="s">
        <v>1937</v>
      </c>
      <c r="E8168" s="69" t="s">
        <v>2557</v>
      </c>
      <c r="F8168" s="69">
        <v>1918</v>
      </c>
      <c r="G8168" s="69" t="s">
        <v>1947</v>
      </c>
      <c r="AD8168" s="74"/>
      <c r="AG8168" s="74"/>
    </row>
    <row r="8169" spans="1:33" ht="14.4">
      <c r="A8169" s="27" t="str">
        <f>VLOOKUP(C8169,'user list'!A:B,2,0)</f>
        <v>CArD</v>
      </c>
      <c r="B8169" s="172">
        <v>45813.681261574071</v>
      </c>
      <c r="C8169" s="69" t="s">
        <v>277</v>
      </c>
      <c r="D8169" s="69" t="s">
        <v>1937</v>
      </c>
      <c r="E8169" s="69" t="s">
        <v>2557</v>
      </c>
      <c r="F8169" s="69">
        <v>1918</v>
      </c>
      <c r="G8169" s="69" t="s">
        <v>1948</v>
      </c>
      <c r="L8169" s="73"/>
      <c r="M8169" s="73"/>
    </row>
    <row r="8170" spans="1:33" ht="14.4">
      <c r="A8170" s="27" t="str">
        <f>VLOOKUP(C8170,'user list'!A:B,2,0)</f>
        <v>CArD</v>
      </c>
      <c r="B8170" s="172">
        <v>45813.681261574071</v>
      </c>
      <c r="C8170" s="69" t="s">
        <v>277</v>
      </c>
      <c r="D8170" s="69" t="s">
        <v>1937</v>
      </c>
      <c r="E8170" s="69" t="s">
        <v>2557</v>
      </c>
      <c r="F8170" s="69">
        <v>1918</v>
      </c>
      <c r="G8170" s="69" t="s">
        <v>1939</v>
      </c>
    </row>
    <row r="8171" spans="1:33" ht="14.4">
      <c r="A8171" s="27" t="str">
        <f>VLOOKUP(C8171,'user list'!A:B,2,0)</f>
        <v>Admin</v>
      </c>
      <c r="B8171" s="172">
        <v>45813.681273148148</v>
      </c>
      <c r="C8171" s="69" t="s">
        <v>186</v>
      </c>
      <c r="D8171" s="69" t="s">
        <v>1937</v>
      </c>
      <c r="E8171" s="69" t="s">
        <v>2557</v>
      </c>
      <c r="F8171" s="69">
        <v>1918</v>
      </c>
      <c r="G8171" s="69" t="s">
        <v>1948</v>
      </c>
      <c r="O8171" s="73"/>
      <c r="P8171" s="73"/>
    </row>
    <row r="8172" spans="1:33" ht="14.4">
      <c r="A8172" s="27" t="str">
        <f>VLOOKUP(C8172,'user list'!A:B,2,0)</f>
        <v>DOE</v>
      </c>
      <c r="B8172" s="172">
        <v>45813.683263888888</v>
      </c>
      <c r="C8172" s="69" t="s">
        <v>212</v>
      </c>
      <c r="D8172" s="69" t="s">
        <v>1937</v>
      </c>
      <c r="E8172" s="69" t="s">
        <v>2557</v>
      </c>
      <c r="F8172" s="69">
        <v>1918</v>
      </c>
      <c r="G8172" s="69" t="s">
        <v>1939</v>
      </c>
      <c r="O8172" s="73"/>
      <c r="P8172" s="73"/>
    </row>
    <row r="8173" spans="1:33" ht="14.4">
      <c r="A8173" s="27" t="str">
        <f>VLOOKUP(C8173,'user list'!A:B,2,0)</f>
        <v>CPDD</v>
      </c>
      <c r="B8173" s="172">
        <v>45813.687407407408</v>
      </c>
      <c r="C8173" s="69" t="s">
        <v>205</v>
      </c>
      <c r="D8173" s="69" t="s">
        <v>1937</v>
      </c>
      <c r="E8173" s="69" t="s">
        <v>2585</v>
      </c>
      <c r="F8173" s="69">
        <v>1962</v>
      </c>
      <c r="G8173" s="69" t="s">
        <v>2440</v>
      </c>
    </row>
    <row r="8174" spans="1:33" ht="14.4">
      <c r="A8174" s="27" t="str">
        <f>VLOOKUP(C8174,'user list'!A:B,2,0)</f>
        <v>Admin</v>
      </c>
      <c r="B8174" s="172">
        <v>45813.687407407408</v>
      </c>
      <c r="C8174" s="69" t="s">
        <v>186</v>
      </c>
      <c r="D8174" s="69" t="s">
        <v>1937</v>
      </c>
      <c r="E8174" s="69" t="s">
        <v>2585</v>
      </c>
      <c r="F8174" s="69">
        <v>1962</v>
      </c>
      <c r="G8174" s="69" t="s">
        <v>1948</v>
      </c>
    </row>
    <row r="8175" spans="1:33" ht="14.4">
      <c r="A8175" s="27" t="str">
        <f>VLOOKUP(C8175,'user list'!A:B,2,0)</f>
        <v>Admin</v>
      </c>
      <c r="B8175" s="172">
        <v>45813.687418981484</v>
      </c>
      <c r="C8175" s="69" t="s">
        <v>186</v>
      </c>
      <c r="D8175" s="69" t="s">
        <v>1937</v>
      </c>
      <c r="E8175" s="69" t="s">
        <v>2585</v>
      </c>
      <c r="F8175" s="69">
        <v>1962</v>
      </c>
      <c r="G8175" s="69" t="s">
        <v>1948</v>
      </c>
    </row>
    <row r="8176" spans="1:33" ht="14.4">
      <c r="A8176" s="27" t="str">
        <f>VLOOKUP(C8176,'user list'!A:B,2,0)</f>
        <v>Admin</v>
      </c>
      <c r="B8176" s="172">
        <v>45813.687418981484</v>
      </c>
      <c r="C8176" s="69" t="s">
        <v>186</v>
      </c>
      <c r="D8176" s="69" t="s">
        <v>1937</v>
      </c>
      <c r="E8176" s="69" t="s">
        <v>2585</v>
      </c>
      <c r="F8176" s="69">
        <v>1962</v>
      </c>
      <c r="G8176" s="69" t="s">
        <v>1948</v>
      </c>
      <c r="AD8176" s="73"/>
      <c r="AE8176" s="73"/>
    </row>
    <row r="8177" spans="1:33" ht="14.4">
      <c r="A8177" s="27" t="str">
        <f>VLOOKUP(C8177,'user list'!A:B,2,0)</f>
        <v>Admin</v>
      </c>
      <c r="B8177" s="172">
        <v>45813.687418981484</v>
      </c>
      <c r="C8177" s="69" t="s">
        <v>186</v>
      </c>
      <c r="D8177" s="69" t="s">
        <v>1937</v>
      </c>
      <c r="E8177" s="69" t="s">
        <v>2585</v>
      </c>
      <c r="F8177" s="69">
        <v>1962</v>
      </c>
      <c r="G8177" s="69" t="s">
        <v>1947</v>
      </c>
    </row>
    <row r="8178" spans="1:33" ht="14.4">
      <c r="A8178" s="27" t="str">
        <f>VLOOKUP(C8178,'user list'!A:B,2,0)</f>
        <v>CPDD</v>
      </c>
      <c r="B8178" s="172">
        <v>45813.6875</v>
      </c>
      <c r="C8178" s="69" t="s">
        <v>205</v>
      </c>
      <c r="D8178" s="69" t="s">
        <v>1937</v>
      </c>
      <c r="E8178" s="69" t="s">
        <v>2577</v>
      </c>
      <c r="F8178" s="69">
        <v>1946</v>
      </c>
      <c r="G8178" s="69" t="s">
        <v>1939</v>
      </c>
    </row>
    <row r="8179" spans="1:33" ht="14.4">
      <c r="A8179" s="27" t="str">
        <f>VLOOKUP(C8179,'user list'!A:B,2,0)</f>
        <v>PROC</v>
      </c>
      <c r="B8179" s="172">
        <v>45813.687638888892</v>
      </c>
      <c r="C8179" s="69" t="s">
        <v>262</v>
      </c>
      <c r="D8179" s="69" t="s">
        <v>1937</v>
      </c>
      <c r="E8179" s="69" t="s">
        <v>2039</v>
      </c>
      <c r="F8179" s="69">
        <v>1955</v>
      </c>
      <c r="G8179" s="69" t="s">
        <v>1939</v>
      </c>
      <c r="L8179" s="73"/>
      <c r="M8179" s="73"/>
    </row>
    <row r="8180" spans="1:33" ht="14.4">
      <c r="A8180" s="27" t="str">
        <f>VLOOKUP(C8180,'user list'!A:B,2,0)</f>
        <v>CPDD</v>
      </c>
      <c r="B8180" s="172">
        <v>45813.6877662037</v>
      </c>
      <c r="C8180" s="69" t="s">
        <v>205</v>
      </c>
      <c r="D8180" s="69" t="s">
        <v>1937</v>
      </c>
      <c r="E8180" s="69" t="s">
        <v>2585</v>
      </c>
      <c r="F8180" s="69">
        <v>1962</v>
      </c>
      <c r="G8180" s="69" t="s">
        <v>1939</v>
      </c>
      <c r="AD8180" s="74"/>
      <c r="AG8180" s="74"/>
    </row>
    <row r="8181" spans="1:33" ht="14.4">
      <c r="A8181" s="27" t="str">
        <f>VLOOKUP(C8181,'user list'!A:B,2,0)</f>
        <v>OCM</v>
      </c>
      <c r="B8181" s="172">
        <v>45813.687939814816</v>
      </c>
      <c r="C8181" s="69" t="s">
        <v>236</v>
      </c>
      <c r="D8181" s="69" t="s">
        <v>1937</v>
      </c>
      <c r="E8181" s="69" t="s">
        <v>1974</v>
      </c>
      <c r="F8181" s="69">
        <v>1749</v>
      </c>
      <c r="G8181" s="69" t="s">
        <v>1939</v>
      </c>
      <c r="L8181" s="73"/>
      <c r="M8181" s="73"/>
    </row>
    <row r="8182" spans="1:33" ht="14.4">
      <c r="A8182" s="27" t="str">
        <f>VLOOKUP(C8182,'user list'!A:B,2,0)</f>
        <v>OCM</v>
      </c>
      <c r="B8182" s="172">
        <v>45813.689282407409</v>
      </c>
      <c r="C8182" s="69" t="s">
        <v>230</v>
      </c>
      <c r="D8182" s="69" t="s">
        <v>1937</v>
      </c>
      <c r="E8182" s="69" t="s">
        <v>2473</v>
      </c>
      <c r="F8182" s="69">
        <v>1963</v>
      </c>
      <c r="G8182" s="69" t="s">
        <v>2440</v>
      </c>
    </row>
    <row r="8183" spans="1:33" ht="14.4">
      <c r="A8183" s="27" t="str">
        <f>VLOOKUP(C8183,'user list'!A:B,2,0)</f>
        <v>Admin</v>
      </c>
      <c r="B8183" s="172">
        <v>45813.689282407409</v>
      </c>
      <c r="C8183" s="69" t="s">
        <v>186</v>
      </c>
      <c r="D8183" s="69" t="s">
        <v>1937</v>
      </c>
      <c r="E8183" s="69" t="s">
        <v>2473</v>
      </c>
      <c r="F8183" s="69">
        <v>1963</v>
      </c>
      <c r="G8183" s="69" t="s">
        <v>1948</v>
      </c>
      <c r="O8183" s="73"/>
      <c r="P8183" s="73"/>
    </row>
    <row r="8184" spans="1:33" ht="14.4">
      <c r="A8184" s="27" t="str">
        <f>VLOOKUP(C8184,'user list'!A:B,2,0)</f>
        <v>Admin</v>
      </c>
      <c r="B8184" s="172">
        <v>45813.689282407409</v>
      </c>
      <c r="C8184" s="69" t="s">
        <v>186</v>
      </c>
      <c r="D8184" s="69" t="s">
        <v>1937</v>
      </c>
      <c r="E8184" s="69" t="s">
        <v>2473</v>
      </c>
      <c r="F8184" s="69">
        <v>1963</v>
      </c>
      <c r="G8184" s="69" t="s">
        <v>1947</v>
      </c>
      <c r="O8184" s="73"/>
      <c r="P8184" s="73"/>
    </row>
    <row r="8185" spans="1:33" ht="14.4">
      <c r="A8185" s="27" t="str">
        <f>VLOOKUP(C8185,'user list'!A:B,2,0)</f>
        <v>Admin</v>
      </c>
      <c r="B8185" s="172">
        <v>45813.689293981479</v>
      </c>
      <c r="C8185" s="69" t="s">
        <v>186</v>
      </c>
      <c r="D8185" s="69" t="s">
        <v>1937</v>
      </c>
      <c r="E8185" s="69" t="s">
        <v>2473</v>
      </c>
      <c r="F8185" s="69">
        <v>1963</v>
      </c>
      <c r="G8185" s="69" t="s">
        <v>1948</v>
      </c>
      <c r="U8185" s="74"/>
      <c r="X8185" s="74"/>
    </row>
    <row r="8186" spans="1:33" ht="14.4">
      <c r="A8186" s="27" t="str">
        <f>VLOOKUP(C8186,'user list'!A:B,2,0)</f>
        <v>Admin</v>
      </c>
      <c r="B8186" s="172">
        <v>45813.689293981479</v>
      </c>
      <c r="C8186" s="69" t="s">
        <v>186</v>
      </c>
      <c r="D8186" s="69" t="s">
        <v>1937</v>
      </c>
      <c r="E8186" s="69" t="s">
        <v>2473</v>
      </c>
      <c r="F8186" s="69">
        <v>1963</v>
      </c>
      <c r="G8186" s="69" t="s">
        <v>1948</v>
      </c>
      <c r="L8186" s="73"/>
      <c r="M8186" s="73"/>
    </row>
    <row r="8187" spans="1:33" ht="14.4">
      <c r="A8187" s="27" t="str">
        <f>VLOOKUP(C8187,'user list'!A:B,2,0)</f>
        <v>CPDD</v>
      </c>
      <c r="B8187" s="172">
        <v>45813.689409722225</v>
      </c>
      <c r="C8187" s="69" t="s">
        <v>205</v>
      </c>
      <c r="D8187" s="69" t="s">
        <v>1937</v>
      </c>
      <c r="E8187" s="69" t="s">
        <v>2586</v>
      </c>
      <c r="F8187" s="69">
        <v>1964</v>
      </c>
      <c r="G8187" s="69" t="s">
        <v>2440</v>
      </c>
      <c r="L8187" s="73"/>
      <c r="M8187" s="73"/>
    </row>
    <row r="8188" spans="1:33" ht="14.4">
      <c r="A8188" s="27" t="str">
        <f>VLOOKUP(C8188,'user list'!A:B,2,0)</f>
        <v>Admin</v>
      </c>
      <c r="B8188" s="172">
        <v>45813.689409722225</v>
      </c>
      <c r="C8188" s="69" t="s">
        <v>186</v>
      </c>
      <c r="D8188" s="69" t="s">
        <v>1937</v>
      </c>
      <c r="E8188" s="69" t="s">
        <v>2586</v>
      </c>
      <c r="F8188" s="69">
        <v>1964</v>
      </c>
      <c r="G8188" s="69" t="s">
        <v>1948</v>
      </c>
      <c r="R8188" s="73"/>
      <c r="S8188" s="73"/>
    </row>
    <row r="8189" spans="1:33" ht="14.4">
      <c r="A8189" s="27" t="str">
        <f>VLOOKUP(C8189,'user list'!A:B,2,0)</f>
        <v>Admin</v>
      </c>
      <c r="B8189" s="172">
        <v>45813.689409722225</v>
      </c>
      <c r="C8189" s="69" t="s">
        <v>186</v>
      </c>
      <c r="D8189" s="69" t="s">
        <v>1937</v>
      </c>
      <c r="E8189" s="69" t="s">
        <v>2586</v>
      </c>
      <c r="F8189" s="69">
        <v>1964</v>
      </c>
      <c r="G8189" s="69" t="s">
        <v>1948</v>
      </c>
    </row>
    <row r="8190" spans="1:33" ht="14.4">
      <c r="A8190" s="27" t="str">
        <f>VLOOKUP(C8190,'user list'!A:B,2,0)</f>
        <v>Admin</v>
      </c>
      <c r="B8190" s="172">
        <v>45813.689409722225</v>
      </c>
      <c r="C8190" s="69" t="s">
        <v>186</v>
      </c>
      <c r="D8190" s="69" t="s">
        <v>1937</v>
      </c>
      <c r="E8190" s="69" t="s">
        <v>2586</v>
      </c>
      <c r="F8190" s="69">
        <v>1964</v>
      </c>
      <c r="G8190" s="69" t="s">
        <v>1948</v>
      </c>
    </row>
    <row r="8191" spans="1:33" ht="14.4">
      <c r="A8191" s="27" t="str">
        <f>VLOOKUP(C8191,'user list'!A:B,2,0)</f>
        <v>Admin</v>
      </c>
      <c r="B8191" s="172">
        <v>45813.689409722225</v>
      </c>
      <c r="C8191" s="69" t="s">
        <v>186</v>
      </c>
      <c r="D8191" s="69" t="s">
        <v>1937</v>
      </c>
      <c r="E8191" s="69" t="s">
        <v>2586</v>
      </c>
      <c r="F8191" s="69">
        <v>1964</v>
      </c>
      <c r="G8191" s="69" t="s">
        <v>1947</v>
      </c>
    </row>
    <row r="8192" spans="1:33" ht="14.4">
      <c r="A8192" s="27" t="str">
        <f>VLOOKUP(C8192,'user list'!A:B,2,0)</f>
        <v>CPDD</v>
      </c>
      <c r="B8192" s="172">
        <v>45813.690844907411</v>
      </c>
      <c r="C8192" s="69" t="s">
        <v>205</v>
      </c>
      <c r="D8192" s="69" t="s">
        <v>1937</v>
      </c>
      <c r="E8192" s="69" t="s">
        <v>2587</v>
      </c>
      <c r="F8192" s="69">
        <v>1965</v>
      </c>
      <c r="G8192" s="69" t="s">
        <v>2440</v>
      </c>
      <c r="O8192" s="73"/>
      <c r="P8192" s="73"/>
    </row>
    <row r="8193" spans="1:51" ht="14.4">
      <c r="A8193" s="27" t="str">
        <f>VLOOKUP(C8193,'user list'!A:B,2,0)</f>
        <v>Admin</v>
      </c>
      <c r="B8193" s="172">
        <v>45813.690844907411</v>
      </c>
      <c r="C8193" s="69" t="s">
        <v>186</v>
      </c>
      <c r="D8193" s="69" t="s">
        <v>1937</v>
      </c>
      <c r="E8193" s="69" t="s">
        <v>2587</v>
      </c>
      <c r="F8193" s="69">
        <v>1965</v>
      </c>
      <c r="G8193" s="69" t="s">
        <v>1948</v>
      </c>
    </row>
    <row r="8194" spans="1:51" ht="14.4">
      <c r="A8194" s="27" t="str">
        <f>VLOOKUP(C8194,'user list'!A:B,2,0)</f>
        <v>Admin</v>
      </c>
      <c r="B8194" s="172">
        <v>45813.690844907411</v>
      </c>
      <c r="C8194" s="69" t="s">
        <v>186</v>
      </c>
      <c r="D8194" s="69" t="s">
        <v>1937</v>
      </c>
      <c r="E8194" s="69" t="s">
        <v>2587</v>
      </c>
      <c r="F8194" s="69">
        <v>1965</v>
      </c>
      <c r="G8194" s="69" t="s">
        <v>1948</v>
      </c>
    </row>
    <row r="8195" spans="1:51" ht="14.4">
      <c r="A8195" s="27" t="str">
        <f>VLOOKUP(C8195,'user list'!A:B,2,0)</f>
        <v>Admin</v>
      </c>
      <c r="B8195" s="172">
        <v>45813.69085648148</v>
      </c>
      <c r="C8195" s="69" t="s">
        <v>186</v>
      </c>
      <c r="D8195" s="69" t="s">
        <v>1937</v>
      </c>
      <c r="E8195" s="69" t="s">
        <v>2587</v>
      </c>
      <c r="F8195" s="69">
        <v>1965</v>
      </c>
      <c r="G8195" s="69" t="s">
        <v>1948</v>
      </c>
    </row>
    <row r="8196" spans="1:51" ht="14.4">
      <c r="A8196" s="27" t="str">
        <f>VLOOKUP(C8196,'user list'!A:B,2,0)</f>
        <v>Admin</v>
      </c>
      <c r="B8196" s="172">
        <v>45813.69085648148</v>
      </c>
      <c r="C8196" s="69" t="s">
        <v>186</v>
      </c>
      <c r="D8196" s="69" t="s">
        <v>1937</v>
      </c>
      <c r="E8196" s="69" t="s">
        <v>2587</v>
      </c>
      <c r="F8196" s="69">
        <v>1965</v>
      </c>
      <c r="G8196" s="69" t="s">
        <v>1947</v>
      </c>
    </row>
    <row r="8197" spans="1:51" ht="14.4">
      <c r="A8197" s="27" t="str">
        <f>VLOOKUP(C8197,'user list'!A:B,2,0)</f>
        <v>CPDD</v>
      </c>
      <c r="B8197" s="172">
        <v>45813.690972222219</v>
      </c>
      <c r="C8197" s="69" t="s">
        <v>205</v>
      </c>
      <c r="D8197" s="69" t="s">
        <v>1937</v>
      </c>
      <c r="E8197" s="69" t="s">
        <v>2587</v>
      </c>
      <c r="F8197" s="69">
        <v>1965</v>
      </c>
      <c r="G8197" s="69" t="s">
        <v>1939</v>
      </c>
      <c r="AD8197" s="73"/>
      <c r="AE8197" s="73"/>
    </row>
    <row r="8198" spans="1:51" ht="14.4">
      <c r="A8198" s="27" t="str">
        <f>VLOOKUP(C8198,'user list'!A:B,2,0)</f>
        <v>OCM</v>
      </c>
      <c r="B8198" s="172">
        <v>45813.691793981481</v>
      </c>
      <c r="C8198" s="69" t="s">
        <v>230</v>
      </c>
      <c r="D8198" s="69" t="s">
        <v>1937</v>
      </c>
      <c r="E8198" s="69" t="s">
        <v>2049</v>
      </c>
      <c r="F8198" s="69">
        <v>1966</v>
      </c>
      <c r="G8198" s="69" t="s">
        <v>2440</v>
      </c>
      <c r="L8198" s="73"/>
      <c r="M8198" s="73"/>
    </row>
    <row r="8199" spans="1:51" ht="14.4">
      <c r="A8199" s="27" t="str">
        <f>VLOOKUP(C8199,'user list'!A:B,2,0)</f>
        <v>Admin</v>
      </c>
      <c r="B8199" s="172">
        <v>45813.691793981481</v>
      </c>
      <c r="C8199" s="69" t="s">
        <v>186</v>
      </c>
      <c r="D8199" s="69" t="s">
        <v>1937</v>
      </c>
      <c r="E8199" s="69" t="s">
        <v>2049</v>
      </c>
      <c r="F8199" s="69">
        <v>1966</v>
      </c>
      <c r="G8199" s="69" t="s">
        <v>1948</v>
      </c>
    </row>
    <row r="8200" spans="1:51" ht="14.4">
      <c r="A8200" s="27" t="str">
        <f>VLOOKUP(C8200,'user list'!A:B,2,0)</f>
        <v>Admin</v>
      </c>
      <c r="B8200" s="172">
        <v>45813.691793981481</v>
      </c>
      <c r="C8200" s="69" t="s">
        <v>186</v>
      </c>
      <c r="D8200" s="69" t="s">
        <v>1937</v>
      </c>
      <c r="E8200" s="69" t="s">
        <v>2049</v>
      </c>
      <c r="F8200" s="69">
        <v>1966</v>
      </c>
      <c r="G8200" s="69" t="s">
        <v>1947</v>
      </c>
    </row>
    <row r="8201" spans="1:51" ht="14.4">
      <c r="A8201" s="27" t="str">
        <f>VLOOKUP(C8201,'user list'!A:B,2,0)</f>
        <v>Admin</v>
      </c>
      <c r="B8201" s="172">
        <v>45813.691805555558</v>
      </c>
      <c r="C8201" s="69" t="s">
        <v>186</v>
      </c>
      <c r="D8201" s="69" t="s">
        <v>1937</v>
      </c>
      <c r="E8201" s="69" t="s">
        <v>2049</v>
      </c>
      <c r="F8201" s="69">
        <v>1966</v>
      </c>
      <c r="G8201" s="69" t="s">
        <v>1948</v>
      </c>
      <c r="R8201" s="73"/>
      <c r="S8201" s="73"/>
    </row>
    <row r="8202" spans="1:51" ht="14.4">
      <c r="A8202" s="27" t="str">
        <f>VLOOKUP(C8202,'user list'!A:B,2,0)</f>
        <v>Admin</v>
      </c>
      <c r="B8202" s="172">
        <v>45813.691805555558</v>
      </c>
      <c r="C8202" s="69" t="s">
        <v>186</v>
      </c>
      <c r="D8202" s="69" t="s">
        <v>1937</v>
      </c>
      <c r="E8202" s="69" t="s">
        <v>2049</v>
      </c>
      <c r="F8202" s="69">
        <v>1966</v>
      </c>
      <c r="G8202" s="69" t="s">
        <v>1948</v>
      </c>
    </row>
    <row r="8203" spans="1:51" ht="14.4">
      <c r="A8203" s="27" t="str">
        <f>VLOOKUP(C8203,'user list'!A:B,2,0)</f>
        <v>CArD</v>
      </c>
      <c r="B8203" s="172">
        <v>45813.693425925929</v>
      </c>
      <c r="C8203" s="69" t="s">
        <v>277</v>
      </c>
      <c r="D8203" s="69" t="s">
        <v>1937</v>
      </c>
      <c r="E8203" s="69" t="s">
        <v>2557</v>
      </c>
      <c r="F8203" s="69">
        <v>1918</v>
      </c>
      <c r="G8203" s="69" t="s">
        <v>1939</v>
      </c>
      <c r="O8203" s="73"/>
      <c r="P8203" s="73"/>
    </row>
    <row r="8204" spans="1:51" ht="14.4">
      <c r="A8204" s="27" t="str">
        <f>VLOOKUP(C8204,'user list'!A:B,2,0)</f>
        <v>CArD</v>
      </c>
      <c r="B8204" s="172">
        <v>45813.693518518521</v>
      </c>
      <c r="C8204" s="69" t="s">
        <v>277</v>
      </c>
      <c r="D8204" s="69" t="s">
        <v>1937</v>
      </c>
      <c r="E8204" s="69" t="s">
        <v>2556</v>
      </c>
      <c r="F8204" s="69">
        <v>1916</v>
      </c>
      <c r="G8204" s="69" t="s">
        <v>1939</v>
      </c>
    </row>
    <row r="8205" spans="1:51" ht="14.4">
      <c r="A8205" s="27" t="str">
        <f>VLOOKUP(C8205,'user list'!A:B,2,0)</f>
        <v>OCM</v>
      </c>
      <c r="B8205" s="172">
        <v>45813.696597222224</v>
      </c>
      <c r="C8205" s="69" t="s">
        <v>232</v>
      </c>
      <c r="D8205" s="69" t="s">
        <v>1937</v>
      </c>
      <c r="E8205" s="69" t="s">
        <v>2029</v>
      </c>
      <c r="F8205" s="69">
        <v>1929</v>
      </c>
      <c r="G8205" s="69" t="s">
        <v>1939</v>
      </c>
      <c r="AV8205" s="74"/>
      <c r="AY8205" s="74"/>
    </row>
    <row r="8206" spans="1:51" ht="14.4">
      <c r="A8206" s="27" t="str">
        <f>VLOOKUP(C8206,'user list'!A:B,2,0)</f>
        <v>OCM</v>
      </c>
      <c r="B8206" s="172">
        <v>45813.69699074074</v>
      </c>
      <c r="C8206" s="69" t="s">
        <v>232</v>
      </c>
      <c r="D8206" s="69" t="s">
        <v>1937</v>
      </c>
      <c r="E8206" s="69" t="s">
        <v>2029</v>
      </c>
      <c r="F8206" s="69">
        <v>1929</v>
      </c>
      <c r="G8206" s="69" t="s">
        <v>1947</v>
      </c>
      <c r="L8206" s="73"/>
      <c r="M8206" s="73"/>
    </row>
    <row r="8207" spans="1:51" ht="14.4">
      <c r="A8207" s="27" t="str">
        <f>VLOOKUP(C8207,'user list'!A:B,2,0)</f>
        <v>OCM</v>
      </c>
      <c r="B8207" s="172">
        <v>45813.69699074074</v>
      </c>
      <c r="C8207" s="69" t="s">
        <v>232</v>
      </c>
      <c r="D8207" s="69" t="s">
        <v>1937</v>
      </c>
      <c r="E8207" s="69" t="s">
        <v>2029</v>
      </c>
      <c r="F8207" s="69">
        <v>1929</v>
      </c>
      <c r="G8207" s="69" t="s">
        <v>1948</v>
      </c>
      <c r="L8207" s="73"/>
      <c r="M8207" s="73"/>
    </row>
    <row r="8208" spans="1:51" ht="14.4">
      <c r="A8208" s="27" t="str">
        <f>VLOOKUP(C8208,'user list'!A:B,2,0)</f>
        <v>OCM</v>
      </c>
      <c r="B8208" s="172">
        <v>45813.69699074074</v>
      </c>
      <c r="C8208" s="69" t="s">
        <v>232</v>
      </c>
      <c r="D8208" s="69" t="s">
        <v>1937</v>
      </c>
      <c r="E8208" s="69" t="s">
        <v>2029</v>
      </c>
      <c r="F8208" s="69">
        <v>1929</v>
      </c>
      <c r="G8208" s="69" t="s">
        <v>1939</v>
      </c>
      <c r="O8208" s="73"/>
      <c r="P8208" s="73"/>
    </row>
    <row r="8209" spans="1:33" ht="14.4">
      <c r="A8209" s="27" t="str">
        <f>VLOOKUP(C8209,'user list'!A:B,2,0)</f>
        <v>Admin</v>
      </c>
      <c r="B8209" s="172">
        <v>45813.69699074074</v>
      </c>
      <c r="C8209" s="69" t="s">
        <v>186</v>
      </c>
      <c r="D8209" s="69" t="s">
        <v>1937</v>
      </c>
      <c r="E8209" s="69" t="s">
        <v>2029</v>
      </c>
      <c r="F8209" s="69">
        <v>1929</v>
      </c>
      <c r="G8209" s="69" t="s">
        <v>1948</v>
      </c>
    </row>
    <row r="8210" spans="1:33" ht="14.4">
      <c r="A8210" s="27" t="str">
        <f>VLOOKUP(C8210,'user list'!A:B,2,0)</f>
        <v>OCM</v>
      </c>
      <c r="B8210" s="172">
        <v>45813.698171296295</v>
      </c>
      <c r="C8210" s="69" t="s">
        <v>231</v>
      </c>
      <c r="D8210" s="69" t="s">
        <v>1937</v>
      </c>
      <c r="E8210" s="69" t="s">
        <v>1989</v>
      </c>
      <c r="F8210" s="69">
        <v>1947</v>
      </c>
      <c r="G8210" s="69" t="s">
        <v>1939</v>
      </c>
      <c r="O8210" s="73"/>
      <c r="P8210" s="73"/>
    </row>
    <row r="8211" spans="1:33" ht="14.4">
      <c r="A8211" s="27" t="str">
        <f>VLOOKUP(C8211,'user list'!A:B,2,0)</f>
        <v>OCM</v>
      </c>
      <c r="B8211" s="172">
        <v>45813.699143518519</v>
      </c>
      <c r="C8211" s="69" t="s">
        <v>235</v>
      </c>
      <c r="D8211" s="69" t="s">
        <v>1937</v>
      </c>
      <c r="E8211" s="69" t="s">
        <v>2473</v>
      </c>
      <c r="F8211" s="69">
        <v>1963</v>
      </c>
      <c r="G8211" s="69" t="s">
        <v>1939</v>
      </c>
    </row>
    <row r="8212" spans="1:33" ht="14.4">
      <c r="A8212" s="27" t="str">
        <f>VLOOKUP(C8212,'user list'!A:B,2,0)</f>
        <v>OCM</v>
      </c>
      <c r="B8212" s="172">
        <v>45813.699143518519</v>
      </c>
      <c r="C8212" s="69" t="s">
        <v>235</v>
      </c>
      <c r="D8212" s="69" t="s">
        <v>1937</v>
      </c>
      <c r="E8212" s="69" t="s">
        <v>2473</v>
      </c>
      <c r="F8212" s="69">
        <v>1963</v>
      </c>
      <c r="G8212" s="69" t="s">
        <v>1939</v>
      </c>
    </row>
    <row r="8213" spans="1:33" ht="14.4">
      <c r="A8213" s="27" t="str">
        <f>VLOOKUP(C8213,'user list'!A:B,2,0)</f>
        <v>LEDIPO</v>
      </c>
      <c r="B8213" s="172">
        <v>45813.69935185185</v>
      </c>
      <c r="C8213" s="69" t="s">
        <v>222</v>
      </c>
      <c r="D8213" s="69" t="s">
        <v>1937</v>
      </c>
      <c r="E8213" s="69" t="s">
        <v>2556</v>
      </c>
      <c r="F8213" s="69">
        <v>1916</v>
      </c>
      <c r="G8213" s="69" t="s">
        <v>1939</v>
      </c>
      <c r="O8213" s="73"/>
      <c r="P8213" s="73"/>
    </row>
    <row r="8214" spans="1:33" ht="14.4">
      <c r="A8214" s="27" t="str">
        <f>VLOOKUP(C8214,'user list'!A:B,2,0)</f>
        <v>LEDIPO</v>
      </c>
      <c r="B8214" s="172">
        <v>45813.699895833335</v>
      </c>
      <c r="C8214" s="69" t="s">
        <v>222</v>
      </c>
      <c r="D8214" s="69" t="s">
        <v>1937</v>
      </c>
      <c r="E8214" s="69" t="s">
        <v>2556</v>
      </c>
      <c r="F8214" s="69">
        <v>1916</v>
      </c>
      <c r="G8214" s="69" t="s">
        <v>1939</v>
      </c>
    </row>
    <row r="8215" spans="1:33" ht="14.4">
      <c r="A8215" s="27" t="str">
        <f>VLOOKUP(C8215,'user list'!A:B,2,0)</f>
        <v>OCM</v>
      </c>
      <c r="B8215" s="172">
        <v>45813.700462962966</v>
      </c>
      <c r="C8215" s="69" t="s">
        <v>235</v>
      </c>
      <c r="D8215" s="69" t="s">
        <v>1937</v>
      </c>
      <c r="E8215" s="69" t="s">
        <v>2473</v>
      </c>
      <c r="F8215" s="69">
        <v>1963</v>
      </c>
      <c r="G8215" s="69" t="s">
        <v>1947</v>
      </c>
      <c r="O8215" s="73"/>
      <c r="P8215" s="73"/>
    </row>
    <row r="8216" spans="1:33" ht="14.4">
      <c r="A8216" s="27" t="str">
        <f>VLOOKUP(C8216,'user list'!A:B,2,0)</f>
        <v>OCM</v>
      </c>
      <c r="B8216" s="172">
        <v>45813.700462962966</v>
      </c>
      <c r="C8216" s="69" t="s">
        <v>235</v>
      </c>
      <c r="D8216" s="69" t="s">
        <v>1937</v>
      </c>
      <c r="E8216" s="69" t="s">
        <v>2473</v>
      </c>
      <c r="F8216" s="69">
        <v>1963</v>
      </c>
      <c r="G8216" s="69" t="s">
        <v>1948</v>
      </c>
      <c r="O8216" s="73"/>
      <c r="P8216" s="73"/>
    </row>
    <row r="8217" spans="1:33" ht="14.4">
      <c r="A8217" s="27" t="str">
        <f>VLOOKUP(C8217,'user list'!A:B,2,0)</f>
        <v>OCM</v>
      </c>
      <c r="B8217" s="172">
        <v>45813.700462962966</v>
      </c>
      <c r="C8217" s="69" t="s">
        <v>235</v>
      </c>
      <c r="D8217" s="69" t="s">
        <v>1937</v>
      </c>
      <c r="E8217" s="69" t="s">
        <v>2049</v>
      </c>
      <c r="F8217" s="69">
        <v>1966</v>
      </c>
      <c r="G8217" s="69" t="s">
        <v>1939</v>
      </c>
      <c r="L8217" s="73"/>
      <c r="M8217" s="73"/>
    </row>
    <row r="8218" spans="1:33" ht="14.4">
      <c r="A8218" s="27" t="str">
        <f>VLOOKUP(C8218,'user list'!A:B,2,0)</f>
        <v>OCM</v>
      </c>
      <c r="B8218" s="172">
        <v>45813.700462962966</v>
      </c>
      <c r="C8218" s="69" t="s">
        <v>235</v>
      </c>
      <c r="D8218" s="69" t="s">
        <v>1937</v>
      </c>
      <c r="E8218" s="69" t="s">
        <v>2049</v>
      </c>
      <c r="F8218" s="69">
        <v>1966</v>
      </c>
      <c r="G8218" s="69" t="s">
        <v>1939</v>
      </c>
      <c r="L8218" s="73"/>
      <c r="M8218" s="73"/>
    </row>
    <row r="8219" spans="1:33" ht="14.4">
      <c r="A8219" s="27" t="str">
        <f>VLOOKUP(C8219,'user list'!A:B,2,0)</f>
        <v>Admin</v>
      </c>
      <c r="B8219" s="172">
        <v>45813.700462962966</v>
      </c>
      <c r="C8219" s="69" t="s">
        <v>186</v>
      </c>
      <c r="D8219" s="69" t="s">
        <v>1937</v>
      </c>
      <c r="E8219" s="69" t="s">
        <v>2473</v>
      </c>
      <c r="F8219" s="69">
        <v>1963</v>
      </c>
      <c r="G8219" s="69" t="s">
        <v>1948</v>
      </c>
      <c r="L8219" s="73"/>
      <c r="M8219" s="73"/>
    </row>
    <row r="8220" spans="1:33" ht="14.4">
      <c r="A8220" s="27" t="str">
        <f>VLOOKUP(C8220,'user list'!A:B,2,0)</f>
        <v>CTO</v>
      </c>
      <c r="B8220" s="172">
        <v>45813.700474537036</v>
      </c>
      <c r="C8220" s="69" t="s">
        <v>207</v>
      </c>
      <c r="D8220" s="69" t="s">
        <v>1937</v>
      </c>
      <c r="E8220" s="69" t="s">
        <v>2578</v>
      </c>
      <c r="F8220" s="69">
        <v>1949</v>
      </c>
      <c r="G8220" s="69" t="s">
        <v>1939</v>
      </c>
    </row>
    <row r="8221" spans="1:33" ht="14.4">
      <c r="A8221" s="27" t="str">
        <f>VLOOKUP(C8221,'user list'!A:B,2,0)</f>
        <v>OCM</v>
      </c>
      <c r="B8221" s="172">
        <v>45813.700659722221</v>
      </c>
      <c r="C8221" s="69" t="s">
        <v>231</v>
      </c>
      <c r="D8221" s="69" t="s">
        <v>1937</v>
      </c>
      <c r="E8221" s="69" t="s">
        <v>1989</v>
      </c>
      <c r="F8221" s="69">
        <v>1947</v>
      </c>
      <c r="G8221" s="69" t="s">
        <v>1947</v>
      </c>
    </row>
    <row r="8222" spans="1:33" ht="14.4">
      <c r="A8222" s="27" t="str">
        <f>VLOOKUP(C8222,'user list'!A:B,2,0)</f>
        <v>OCM</v>
      </c>
      <c r="B8222" s="172">
        <v>45813.700659722221</v>
      </c>
      <c r="C8222" s="69" t="s">
        <v>231</v>
      </c>
      <c r="D8222" s="69" t="s">
        <v>1937</v>
      </c>
      <c r="E8222" s="69" t="s">
        <v>1989</v>
      </c>
      <c r="F8222" s="69">
        <v>1947</v>
      </c>
      <c r="G8222" s="69" t="s">
        <v>1948</v>
      </c>
    </row>
    <row r="8223" spans="1:33" ht="14.4">
      <c r="A8223" s="27" t="str">
        <f>VLOOKUP(C8223,'user list'!A:B,2,0)</f>
        <v>OCM</v>
      </c>
      <c r="B8223" s="172">
        <v>45813.700659722221</v>
      </c>
      <c r="C8223" s="69" t="s">
        <v>231</v>
      </c>
      <c r="D8223" s="69" t="s">
        <v>1937</v>
      </c>
      <c r="E8223" s="69" t="s">
        <v>2049</v>
      </c>
      <c r="F8223" s="69">
        <v>1966</v>
      </c>
      <c r="G8223" s="69" t="s">
        <v>1939</v>
      </c>
    </row>
    <row r="8224" spans="1:33" ht="14.4">
      <c r="A8224" s="27" t="str">
        <f>VLOOKUP(C8224,'user list'!A:B,2,0)</f>
        <v>Admin</v>
      </c>
      <c r="B8224" s="172">
        <v>45813.700659722221</v>
      </c>
      <c r="C8224" s="69" t="s">
        <v>186</v>
      </c>
      <c r="D8224" s="69" t="s">
        <v>1937</v>
      </c>
      <c r="E8224" s="69" t="s">
        <v>1989</v>
      </c>
      <c r="F8224" s="69">
        <v>1947</v>
      </c>
      <c r="G8224" s="69" t="s">
        <v>1948</v>
      </c>
      <c r="AD8224" s="74"/>
      <c r="AG8224" s="74"/>
    </row>
    <row r="8225" spans="1:31" ht="14.4">
      <c r="A8225" s="27" t="str">
        <f>VLOOKUP(C8225,'user list'!A:B,2,0)</f>
        <v>OCM</v>
      </c>
      <c r="B8225" s="172">
        <v>45813.700659722221</v>
      </c>
      <c r="C8225" s="69" t="s">
        <v>231</v>
      </c>
      <c r="D8225" s="69" t="s">
        <v>1937</v>
      </c>
      <c r="E8225" s="69" t="s">
        <v>2049</v>
      </c>
      <c r="F8225" s="69">
        <v>1966</v>
      </c>
      <c r="G8225" s="69" t="s">
        <v>1939</v>
      </c>
      <c r="L8225" s="73"/>
      <c r="M8225" s="73"/>
    </row>
    <row r="8226" spans="1:31" ht="14.4">
      <c r="A8226" s="27" t="str">
        <f>VLOOKUP(C8226,'user list'!A:B,2,0)</f>
        <v>OCM</v>
      </c>
      <c r="B8226" s="172">
        <v>45813.70140046296</v>
      </c>
      <c r="C8226" s="69" t="s">
        <v>231</v>
      </c>
      <c r="D8226" s="69" t="s">
        <v>1937</v>
      </c>
      <c r="E8226" s="69" t="s">
        <v>2042</v>
      </c>
      <c r="F8226" s="69">
        <v>1961</v>
      </c>
      <c r="G8226" s="69" t="s">
        <v>1939</v>
      </c>
    </row>
    <row r="8227" spans="1:31" ht="14.4">
      <c r="A8227" s="27" t="str">
        <f>VLOOKUP(C8227,'user list'!A:B,2,0)</f>
        <v>OCM</v>
      </c>
      <c r="B8227" s="172">
        <v>45813.70140046296</v>
      </c>
      <c r="C8227" s="69" t="s">
        <v>231</v>
      </c>
      <c r="D8227" s="69" t="s">
        <v>1937</v>
      </c>
      <c r="E8227" s="69" t="s">
        <v>2042</v>
      </c>
      <c r="F8227" s="69">
        <v>1961</v>
      </c>
      <c r="G8227" s="69" t="s">
        <v>1939</v>
      </c>
      <c r="O8227" s="73"/>
      <c r="P8227" s="73"/>
    </row>
    <row r="8228" spans="1:31" ht="14.4">
      <c r="A8228" s="27" t="str">
        <f>VLOOKUP(C8228,'user list'!A:B,2,0)</f>
        <v>OCM</v>
      </c>
      <c r="B8228" s="172">
        <v>45813.701539351852</v>
      </c>
      <c r="C8228" s="69" t="s">
        <v>235</v>
      </c>
      <c r="D8228" s="69" t="s">
        <v>1937</v>
      </c>
      <c r="E8228" s="69" t="s">
        <v>2049</v>
      </c>
      <c r="F8228" s="69">
        <v>1966</v>
      </c>
      <c r="G8228" s="69" t="s">
        <v>1947</v>
      </c>
      <c r="O8228" s="73"/>
      <c r="P8228" s="73"/>
    </row>
    <row r="8229" spans="1:31" ht="14.4">
      <c r="A8229" s="27" t="str">
        <f>VLOOKUP(C8229,'user list'!A:B,2,0)</f>
        <v>OCM</v>
      </c>
      <c r="B8229" s="172">
        <v>45813.701539351852</v>
      </c>
      <c r="C8229" s="69" t="s">
        <v>235</v>
      </c>
      <c r="D8229" s="69" t="s">
        <v>1937</v>
      </c>
      <c r="E8229" s="69" t="s">
        <v>2049</v>
      </c>
      <c r="F8229" s="69">
        <v>1966</v>
      </c>
      <c r="G8229" s="69" t="s">
        <v>1948</v>
      </c>
    </row>
    <row r="8230" spans="1:31" ht="14.4">
      <c r="A8230" s="27" t="str">
        <f>VLOOKUP(C8230,'user list'!A:B,2,0)</f>
        <v>OCM</v>
      </c>
      <c r="B8230" s="172">
        <v>45813.701539351852</v>
      </c>
      <c r="C8230" s="69" t="s">
        <v>235</v>
      </c>
      <c r="D8230" s="69" t="s">
        <v>1937</v>
      </c>
      <c r="E8230" s="69" t="s">
        <v>2042</v>
      </c>
      <c r="F8230" s="69">
        <v>1961</v>
      </c>
      <c r="G8230" s="69" t="s">
        <v>1939</v>
      </c>
    </row>
    <row r="8231" spans="1:31" ht="14.4">
      <c r="A8231" s="27" t="str">
        <f>VLOOKUP(C8231,'user list'!A:B,2,0)</f>
        <v>Admin</v>
      </c>
      <c r="B8231" s="172">
        <v>45813.701539351852</v>
      </c>
      <c r="C8231" s="69" t="s">
        <v>186</v>
      </c>
      <c r="D8231" s="69" t="s">
        <v>1937</v>
      </c>
      <c r="E8231" s="69" t="s">
        <v>2049</v>
      </c>
      <c r="F8231" s="69">
        <v>1966</v>
      </c>
      <c r="G8231" s="69" t="s">
        <v>1948</v>
      </c>
    </row>
    <row r="8232" spans="1:31" ht="14.4">
      <c r="A8232" s="27" t="str">
        <f>VLOOKUP(C8232,'user list'!A:B,2,0)</f>
        <v>OCM</v>
      </c>
      <c r="B8232" s="172">
        <v>45813.701539351852</v>
      </c>
      <c r="C8232" s="69" t="s">
        <v>235</v>
      </c>
      <c r="D8232" s="69" t="s">
        <v>1937</v>
      </c>
      <c r="E8232" s="69" t="s">
        <v>2042</v>
      </c>
      <c r="F8232" s="69">
        <v>1961</v>
      </c>
      <c r="G8232" s="69" t="s">
        <v>1939</v>
      </c>
      <c r="AD8232" s="73"/>
      <c r="AE8232" s="73"/>
    </row>
    <row r="8233" spans="1:31" ht="14.4">
      <c r="A8233" s="27" t="str">
        <f>VLOOKUP(C8233,'user list'!A:B,2,0)</f>
        <v>BPLD</v>
      </c>
      <c r="B8233" s="172">
        <v>45813.701562499999</v>
      </c>
      <c r="C8233" s="69" t="s">
        <v>194</v>
      </c>
      <c r="D8233" s="69" t="s">
        <v>1937</v>
      </c>
      <c r="E8233" s="69" t="s">
        <v>2556</v>
      </c>
      <c r="F8233" s="69">
        <v>1916</v>
      </c>
      <c r="G8233" s="69" t="s">
        <v>1939</v>
      </c>
    </row>
    <row r="8234" spans="1:31" ht="14.4">
      <c r="A8234" s="27" t="str">
        <f>VLOOKUP(C8234,'user list'!A:B,2,0)</f>
        <v>BPLD</v>
      </c>
      <c r="B8234" s="172">
        <v>45813.70175925926</v>
      </c>
      <c r="C8234" s="69" t="s">
        <v>194</v>
      </c>
      <c r="D8234" s="69" t="s">
        <v>1937</v>
      </c>
      <c r="E8234" s="69" t="s">
        <v>2556</v>
      </c>
      <c r="F8234" s="69">
        <v>1916</v>
      </c>
      <c r="G8234" s="69" t="s">
        <v>1947</v>
      </c>
      <c r="L8234" s="73"/>
      <c r="M8234" s="73"/>
    </row>
    <row r="8235" spans="1:31" ht="14.4">
      <c r="A8235" s="27" t="str">
        <f>VLOOKUP(C8235,'user list'!A:B,2,0)</f>
        <v>BPLD</v>
      </c>
      <c r="B8235" s="172">
        <v>45813.70175925926</v>
      </c>
      <c r="C8235" s="69" t="s">
        <v>194</v>
      </c>
      <c r="D8235" s="69" t="s">
        <v>1937</v>
      </c>
      <c r="E8235" s="69" t="s">
        <v>2556</v>
      </c>
      <c r="F8235" s="69">
        <v>1916</v>
      </c>
      <c r="G8235" s="69" t="s">
        <v>1948</v>
      </c>
    </row>
    <row r="8236" spans="1:31" ht="14.4">
      <c r="A8236" s="27" t="str">
        <f>VLOOKUP(C8236,'user list'!A:B,2,0)</f>
        <v>BPLD</v>
      </c>
      <c r="B8236" s="172">
        <v>45813.70175925926</v>
      </c>
      <c r="C8236" s="69" t="s">
        <v>194</v>
      </c>
      <c r="D8236" s="69" t="s">
        <v>1937</v>
      </c>
      <c r="E8236" s="69" t="s">
        <v>2556</v>
      </c>
      <c r="F8236" s="69">
        <v>1916</v>
      </c>
      <c r="G8236" s="69" t="s">
        <v>1939</v>
      </c>
    </row>
    <row r="8237" spans="1:31" ht="14.4">
      <c r="A8237" s="27" t="str">
        <f>VLOOKUP(C8237,'user list'!A:B,2,0)</f>
        <v>Admin</v>
      </c>
      <c r="B8237" s="172">
        <v>45813.70175925926</v>
      </c>
      <c r="C8237" s="69" t="s">
        <v>186</v>
      </c>
      <c r="D8237" s="69" t="s">
        <v>1937</v>
      </c>
      <c r="E8237" s="69" t="s">
        <v>2556</v>
      </c>
      <c r="F8237" s="69">
        <v>1916</v>
      </c>
      <c r="G8237" s="69" t="s">
        <v>1948</v>
      </c>
    </row>
    <row r="8238" spans="1:31" ht="14.4">
      <c r="A8238" s="27" t="str">
        <f>VLOOKUP(C8238,'user list'!A:B,2,0)</f>
        <v>BPLD</v>
      </c>
      <c r="B8238" s="172">
        <v>45813.701840277776</v>
      </c>
      <c r="C8238" s="69" t="s">
        <v>194</v>
      </c>
      <c r="D8238" s="69" t="s">
        <v>1937</v>
      </c>
      <c r="E8238" s="69" t="s">
        <v>2556</v>
      </c>
      <c r="F8238" s="69">
        <v>1916</v>
      </c>
      <c r="G8238" s="69" t="s">
        <v>1949</v>
      </c>
      <c r="R8238" s="73"/>
      <c r="S8238" s="73"/>
    </row>
    <row r="8239" spans="1:31" ht="14.4">
      <c r="A8239" s="27" t="str">
        <f>VLOOKUP(C8239,'user list'!A:B,2,0)</f>
        <v>LEDIPO</v>
      </c>
      <c r="B8239" s="172">
        <v>45813.702372685184</v>
      </c>
      <c r="C8239" s="69" t="s">
        <v>222</v>
      </c>
      <c r="D8239" s="69" t="s">
        <v>1937</v>
      </c>
      <c r="E8239" s="69" t="s">
        <v>2463</v>
      </c>
      <c r="F8239" s="69">
        <v>1760</v>
      </c>
      <c r="G8239" s="69" t="s">
        <v>1939</v>
      </c>
    </row>
    <row r="8240" spans="1:31" ht="14.4">
      <c r="A8240" s="27" t="str">
        <f>VLOOKUP(C8240,'user list'!A:B,2,0)</f>
        <v>LEDIPO</v>
      </c>
      <c r="B8240" s="172">
        <v>45813.702523148146</v>
      </c>
      <c r="C8240" s="69" t="s">
        <v>222</v>
      </c>
      <c r="D8240" s="69" t="s">
        <v>1937</v>
      </c>
      <c r="E8240" s="69" t="s">
        <v>2556</v>
      </c>
      <c r="F8240" s="69">
        <v>1916</v>
      </c>
      <c r="G8240" s="69" t="s">
        <v>1939</v>
      </c>
      <c r="O8240" s="73"/>
      <c r="P8240" s="73"/>
    </row>
    <row r="8241" spans="1:45" ht="14.4">
      <c r="A8241" s="27" t="str">
        <f>VLOOKUP(C8241,'user list'!A:B,2,0)</f>
        <v>LEDIPO</v>
      </c>
      <c r="B8241" s="172">
        <v>45813.702685185184</v>
      </c>
      <c r="C8241" s="69" t="s">
        <v>222</v>
      </c>
      <c r="D8241" s="69" t="s">
        <v>1937</v>
      </c>
      <c r="E8241" s="69" t="s">
        <v>2556</v>
      </c>
      <c r="F8241" s="69">
        <v>1916</v>
      </c>
      <c r="G8241" s="69" t="s">
        <v>1939</v>
      </c>
      <c r="AP8241" s="74"/>
      <c r="AS8241" s="74"/>
    </row>
    <row r="8242" spans="1:45" ht="14.4">
      <c r="A8242" s="27" t="str">
        <f>VLOOKUP(C8242,'user list'!A:B,2,0)</f>
        <v>LEDIPO</v>
      </c>
      <c r="B8242" s="172">
        <v>45813.702777777777</v>
      </c>
      <c r="C8242" s="69" t="s">
        <v>222</v>
      </c>
      <c r="D8242" s="69" t="s">
        <v>1937</v>
      </c>
      <c r="E8242" s="69" t="s">
        <v>2556</v>
      </c>
      <c r="F8242" s="69">
        <v>1944</v>
      </c>
      <c r="G8242" s="69" t="s">
        <v>1939</v>
      </c>
      <c r="L8242" s="73"/>
      <c r="M8242" s="73"/>
    </row>
    <row r="8243" spans="1:45" ht="14.4">
      <c r="A8243" s="27" t="str">
        <f>VLOOKUP(C8243,'user list'!A:B,2,0)</f>
        <v>OCM</v>
      </c>
      <c r="B8243" s="172">
        <v>45813.703101851854</v>
      </c>
      <c r="C8243" s="69" t="s">
        <v>231</v>
      </c>
      <c r="D8243" s="69" t="s">
        <v>1937</v>
      </c>
      <c r="E8243" s="69" t="s">
        <v>2042</v>
      </c>
      <c r="F8243" s="69">
        <v>1961</v>
      </c>
      <c r="G8243" s="69" t="s">
        <v>1947</v>
      </c>
      <c r="L8243" s="73"/>
      <c r="M8243" s="73"/>
    </row>
    <row r="8244" spans="1:45" ht="14.4">
      <c r="A8244" s="27" t="str">
        <f>VLOOKUP(C8244,'user list'!A:B,2,0)</f>
        <v>OCM</v>
      </c>
      <c r="B8244" s="172">
        <v>45813.703101851854</v>
      </c>
      <c r="C8244" s="69" t="s">
        <v>231</v>
      </c>
      <c r="D8244" s="69" t="s">
        <v>1937</v>
      </c>
      <c r="E8244" s="69" t="s">
        <v>2042</v>
      </c>
      <c r="F8244" s="69">
        <v>1961</v>
      </c>
      <c r="G8244" s="69" t="s">
        <v>1948</v>
      </c>
    </row>
    <row r="8245" spans="1:45" ht="14.4">
      <c r="A8245" s="27" t="str">
        <f>VLOOKUP(C8245,'user list'!A:B,2,0)</f>
        <v>OCM</v>
      </c>
      <c r="B8245" s="172">
        <v>45813.703101851854</v>
      </c>
      <c r="C8245" s="69" t="s">
        <v>231</v>
      </c>
      <c r="D8245" s="69" t="s">
        <v>1937</v>
      </c>
      <c r="E8245" s="69" t="s">
        <v>2048</v>
      </c>
      <c r="F8245" s="69">
        <v>1958</v>
      </c>
      <c r="G8245" s="69" t="s">
        <v>1939</v>
      </c>
      <c r="O8245" s="73"/>
      <c r="P8245" s="73"/>
    </row>
    <row r="8246" spans="1:45" ht="14.4">
      <c r="A8246" s="27" t="str">
        <f>VLOOKUP(C8246,'user list'!A:B,2,0)</f>
        <v>OCM</v>
      </c>
      <c r="B8246" s="172">
        <v>45813.703113425923</v>
      </c>
      <c r="C8246" s="69" t="s">
        <v>231</v>
      </c>
      <c r="D8246" s="69" t="s">
        <v>1937</v>
      </c>
      <c r="E8246" s="69" t="s">
        <v>2048</v>
      </c>
      <c r="F8246" s="69">
        <v>1958</v>
      </c>
      <c r="G8246" s="69" t="s">
        <v>1939</v>
      </c>
      <c r="O8246" s="73"/>
      <c r="P8246" s="73"/>
    </row>
    <row r="8247" spans="1:45" ht="14.4">
      <c r="A8247" s="27" t="str">
        <f>VLOOKUP(C8247,'user list'!A:B,2,0)</f>
        <v>Admin</v>
      </c>
      <c r="B8247" s="172">
        <v>45813.703113425923</v>
      </c>
      <c r="C8247" s="69" t="s">
        <v>186</v>
      </c>
      <c r="D8247" s="69" t="s">
        <v>1937</v>
      </c>
      <c r="E8247" s="69" t="s">
        <v>2042</v>
      </c>
      <c r="F8247" s="69">
        <v>1961</v>
      </c>
      <c r="G8247" s="69" t="s">
        <v>1948</v>
      </c>
    </row>
    <row r="8248" spans="1:45" ht="14.4">
      <c r="A8248" s="27" t="str">
        <f>VLOOKUP(C8248,'user list'!A:B,2,0)</f>
        <v>OCM</v>
      </c>
      <c r="B8248" s="172">
        <v>45813.703113425923</v>
      </c>
      <c r="C8248" s="69" t="s">
        <v>231</v>
      </c>
      <c r="D8248" s="69" t="s">
        <v>1937</v>
      </c>
      <c r="E8248" s="69" t="s">
        <v>2029</v>
      </c>
      <c r="F8248" s="69">
        <v>1948</v>
      </c>
      <c r="G8248" s="69" t="s">
        <v>1939</v>
      </c>
    </row>
    <row r="8249" spans="1:45" ht="14.4">
      <c r="A8249" s="27" t="str">
        <f>VLOOKUP(C8249,'user list'!A:B,2,0)</f>
        <v>OCM</v>
      </c>
      <c r="B8249" s="172">
        <v>45813.703125</v>
      </c>
      <c r="C8249" s="69" t="s">
        <v>231</v>
      </c>
      <c r="D8249" s="69" t="s">
        <v>1937</v>
      </c>
      <c r="E8249" s="69" t="s">
        <v>2029</v>
      </c>
      <c r="F8249" s="69">
        <v>1948</v>
      </c>
      <c r="G8249" s="69" t="s">
        <v>1939</v>
      </c>
      <c r="O8249" s="73"/>
      <c r="P8249" s="73"/>
    </row>
    <row r="8250" spans="1:45" ht="14.4">
      <c r="A8250" s="27" t="str">
        <f>VLOOKUP(C8250,'user list'!A:B,2,0)</f>
        <v>LEDIPO</v>
      </c>
      <c r="B8250" s="172">
        <v>45813.703368055554</v>
      </c>
      <c r="C8250" s="69" t="s">
        <v>222</v>
      </c>
      <c r="D8250" s="69" t="s">
        <v>1937</v>
      </c>
      <c r="E8250" s="69" t="s">
        <v>2550</v>
      </c>
      <c r="F8250" s="69">
        <v>1908</v>
      </c>
      <c r="G8250" s="69" t="s">
        <v>1939</v>
      </c>
      <c r="L8250" s="73"/>
      <c r="M8250" s="73"/>
    </row>
    <row r="8251" spans="1:45" ht="14.4">
      <c r="A8251" s="27" t="str">
        <f>VLOOKUP(C8251,'user list'!A:B,2,0)</f>
        <v>LEDIPO</v>
      </c>
      <c r="B8251" s="172">
        <v>45813.703449074077</v>
      </c>
      <c r="C8251" s="69" t="s">
        <v>222</v>
      </c>
      <c r="D8251" s="69" t="s">
        <v>1937</v>
      </c>
      <c r="E8251" s="69" t="s">
        <v>2556</v>
      </c>
      <c r="F8251" s="69">
        <v>1916</v>
      </c>
      <c r="G8251" s="69" t="s">
        <v>1939</v>
      </c>
    </row>
    <row r="8252" spans="1:45" ht="14.4">
      <c r="A8252" s="27" t="str">
        <f>VLOOKUP(C8252,'user list'!A:B,2,0)</f>
        <v>DPOS</v>
      </c>
      <c r="B8252" s="172">
        <v>45813.703530092593</v>
      </c>
      <c r="C8252" s="69" t="s">
        <v>213</v>
      </c>
      <c r="D8252" s="69" t="s">
        <v>1937</v>
      </c>
      <c r="E8252" s="69" t="s">
        <v>2577</v>
      </c>
      <c r="F8252" s="69">
        <v>1946</v>
      </c>
      <c r="G8252" s="69" t="s">
        <v>1939</v>
      </c>
    </row>
    <row r="8253" spans="1:45" ht="14.4">
      <c r="A8253" s="27" t="str">
        <f>VLOOKUP(C8253,'user list'!A:B,2,0)</f>
        <v>LEDIPO</v>
      </c>
      <c r="B8253" s="172">
        <v>45813.703668981485</v>
      </c>
      <c r="C8253" s="69" t="s">
        <v>222</v>
      </c>
      <c r="D8253" s="69" t="s">
        <v>1937</v>
      </c>
      <c r="E8253" s="69" t="s">
        <v>2521</v>
      </c>
      <c r="F8253" s="69">
        <v>1863</v>
      </c>
      <c r="G8253" s="69" t="s">
        <v>1939</v>
      </c>
      <c r="O8253" s="73"/>
      <c r="P8253" s="73"/>
    </row>
    <row r="8254" spans="1:45" ht="14.4">
      <c r="A8254" s="27" t="str">
        <f>VLOOKUP(C8254,'user list'!A:B,2,0)</f>
        <v>OCAs</v>
      </c>
      <c r="B8254" s="172">
        <v>45813.703703703701</v>
      </c>
      <c r="C8254" s="69" t="s">
        <v>279</v>
      </c>
      <c r="D8254" s="69" t="s">
        <v>1937</v>
      </c>
      <c r="E8254" s="69" t="s">
        <v>2519</v>
      </c>
      <c r="F8254" s="69">
        <v>1861</v>
      </c>
      <c r="G8254" s="69" t="s">
        <v>1939</v>
      </c>
      <c r="L8254" s="73"/>
      <c r="M8254" s="73"/>
    </row>
    <row r="8255" spans="1:45" ht="14.4">
      <c r="A8255" s="27" t="str">
        <f>VLOOKUP(C8255,'user list'!A:B,2,0)</f>
        <v>OCAs</v>
      </c>
      <c r="B8255" s="172">
        <v>45813.703715277778</v>
      </c>
      <c r="C8255" s="69" t="s">
        <v>279</v>
      </c>
      <c r="D8255" s="69" t="s">
        <v>1937</v>
      </c>
      <c r="E8255" s="69" t="s">
        <v>2532</v>
      </c>
      <c r="F8255" s="69">
        <v>1875</v>
      </c>
      <c r="G8255" s="69" t="s">
        <v>1939</v>
      </c>
      <c r="U8255" s="74"/>
      <c r="X8255" s="74"/>
    </row>
    <row r="8256" spans="1:45" ht="14.4">
      <c r="A8256" s="27" t="str">
        <f>VLOOKUP(C8256,'user list'!A:B,2,0)</f>
        <v>OCAs</v>
      </c>
      <c r="B8256" s="172">
        <v>45813.703726851854</v>
      </c>
      <c r="C8256" s="69" t="s">
        <v>279</v>
      </c>
      <c r="D8256" s="69" t="s">
        <v>1937</v>
      </c>
      <c r="E8256" s="69" t="s">
        <v>2567</v>
      </c>
      <c r="F8256" s="69">
        <v>1931</v>
      </c>
      <c r="G8256" s="69" t="s">
        <v>1939</v>
      </c>
      <c r="L8256" s="73"/>
      <c r="M8256" s="73"/>
    </row>
    <row r="8257" spans="1:33" ht="14.4">
      <c r="A8257" s="27" t="str">
        <f>VLOOKUP(C8257,'user list'!A:B,2,0)</f>
        <v>OCAs</v>
      </c>
      <c r="B8257" s="172">
        <v>45813.703738425924</v>
      </c>
      <c r="C8257" s="69" t="s">
        <v>279</v>
      </c>
      <c r="D8257" s="69" t="s">
        <v>1937</v>
      </c>
      <c r="E8257" s="69" t="s">
        <v>2568</v>
      </c>
      <c r="F8257" s="69">
        <v>1932</v>
      </c>
      <c r="G8257" s="69" t="s">
        <v>1939</v>
      </c>
      <c r="L8257" s="73"/>
      <c r="M8257" s="73"/>
    </row>
    <row r="8258" spans="1:33" ht="14.4">
      <c r="A8258" s="27" t="str">
        <f>VLOOKUP(C8258,'user list'!A:B,2,0)</f>
        <v>OCAs</v>
      </c>
      <c r="B8258" s="172">
        <v>45813.703761574077</v>
      </c>
      <c r="C8258" s="69" t="s">
        <v>279</v>
      </c>
      <c r="D8258" s="69" t="s">
        <v>1937</v>
      </c>
      <c r="E8258" s="69" t="s">
        <v>2569</v>
      </c>
      <c r="F8258" s="69">
        <v>1933</v>
      </c>
      <c r="G8258" s="69" t="s">
        <v>1939</v>
      </c>
      <c r="R8258" s="73"/>
      <c r="S8258" s="73"/>
    </row>
    <row r="8259" spans="1:33" ht="14.4">
      <c r="A8259" s="27" t="str">
        <f>VLOOKUP(C8259,'user list'!A:B,2,0)</f>
        <v>OCAs</v>
      </c>
      <c r="B8259" s="172">
        <v>45813.703784722224</v>
      </c>
      <c r="C8259" s="69" t="s">
        <v>279</v>
      </c>
      <c r="D8259" s="69" t="s">
        <v>1937</v>
      </c>
      <c r="E8259" s="69" t="s">
        <v>2570</v>
      </c>
      <c r="F8259" s="69">
        <v>1934</v>
      </c>
      <c r="G8259" s="69" t="s">
        <v>1939</v>
      </c>
    </row>
    <row r="8260" spans="1:33" ht="14.4">
      <c r="A8260" s="27" t="str">
        <f>VLOOKUP(C8260,'user list'!A:B,2,0)</f>
        <v>BPLD</v>
      </c>
      <c r="B8260" s="172">
        <v>45813.703819444447</v>
      </c>
      <c r="C8260" s="69" t="s">
        <v>194</v>
      </c>
      <c r="D8260" s="69" t="s">
        <v>1937</v>
      </c>
      <c r="E8260" s="69" t="s">
        <v>2577</v>
      </c>
      <c r="F8260" s="69">
        <v>1946</v>
      </c>
      <c r="G8260" s="69" t="s">
        <v>1939</v>
      </c>
    </row>
    <row r="8261" spans="1:33" ht="14.4">
      <c r="A8261" s="27" t="str">
        <f>VLOOKUP(C8261,'user list'!A:B,2,0)</f>
        <v>OCAs</v>
      </c>
      <c r="B8261" s="172">
        <v>45813.703923611109</v>
      </c>
      <c r="C8261" s="69" t="s">
        <v>279</v>
      </c>
      <c r="D8261" s="69" t="s">
        <v>1937</v>
      </c>
      <c r="E8261" s="69" t="s">
        <v>2567</v>
      </c>
      <c r="F8261" s="69">
        <v>1931</v>
      </c>
      <c r="G8261" s="69" t="s">
        <v>1939</v>
      </c>
    </row>
    <row r="8262" spans="1:33" ht="14.4">
      <c r="A8262" s="27" t="str">
        <f>VLOOKUP(C8262,'user list'!A:B,2,0)</f>
        <v>OCAs</v>
      </c>
      <c r="B8262" s="172">
        <v>45813.703935185185</v>
      </c>
      <c r="C8262" s="69" t="s">
        <v>279</v>
      </c>
      <c r="D8262" s="69" t="s">
        <v>1937</v>
      </c>
      <c r="E8262" s="69" t="s">
        <v>2532</v>
      </c>
      <c r="F8262" s="69">
        <v>1875</v>
      </c>
      <c r="G8262" s="69" t="s">
        <v>1939</v>
      </c>
    </row>
    <row r="8263" spans="1:33" ht="14.4">
      <c r="A8263" s="27" t="str">
        <f>VLOOKUP(C8263,'user list'!A:B,2,0)</f>
        <v>OCAs</v>
      </c>
      <c r="B8263" s="172">
        <v>45813.703946759262</v>
      </c>
      <c r="C8263" s="69" t="s">
        <v>279</v>
      </c>
      <c r="D8263" s="69" t="s">
        <v>1937</v>
      </c>
      <c r="E8263" s="69" t="s">
        <v>2519</v>
      </c>
      <c r="F8263" s="69">
        <v>1861</v>
      </c>
      <c r="G8263" s="69" t="s">
        <v>1939</v>
      </c>
    </row>
    <row r="8264" spans="1:33" ht="14.4">
      <c r="A8264" s="27" t="str">
        <f>VLOOKUP(C8264,'user list'!A:B,2,0)</f>
        <v>OCAs</v>
      </c>
      <c r="B8264" s="172">
        <v>45813.703958333332</v>
      </c>
      <c r="C8264" s="69" t="s">
        <v>279</v>
      </c>
      <c r="D8264" s="69" t="s">
        <v>1937</v>
      </c>
      <c r="E8264" s="69" t="s">
        <v>2517</v>
      </c>
      <c r="F8264" s="69">
        <v>1860</v>
      </c>
      <c r="G8264" s="69" t="s">
        <v>1939</v>
      </c>
      <c r="U8264" s="74"/>
      <c r="X8264" s="74"/>
    </row>
    <row r="8265" spans="1:33" ht="14.4">
      <c r="A8265" s="27" t="str">
        <f>VLOOKUP(C8265,'user list'!A:B,2,0)</f>
        <v>OCM</v>
      </c>
      <c r="B8265" s="172">
        <v>45813.704004629632</v>
      </c>
      <c r="C8265" s="69" t="s">
        <v>235</v>
      </c>
      <c r="D8265" s="69" t="s">
        <v>1937</v>
      </c>
      <c r="E8265" s="69" t="s">
        <v>2029</v>
      </c>
      <c r="F8265" s="69">
        <v>1948</v>
      </c>
      <c r="G8265" s="69" t="s">
        <v>1947</v>
      </c>
    </row>
    <row r="8266" spans="1:33" ht="14.4">
      <c r="A8266" s="27" t="str">
        <f>VLOOKUP(C8266,'user list'!A:B,2,0)</f>
        <v>OCM</v>
      </c>
      <c r="B8266" s="172">
        <v>45813.704004629632</v>
      </c>
      <c r="C8266" s="69" t="s">
        <v>235</v>
      </c>
      <c r="D8266" s="69" t="s">
        <v>1937</v>
      </c>
      <c r="E8266" s="69" t="s">
        <v>2029</v>
      </c>
      <c r="F8266" s="69">
        <v>1948</v>
      </c>
      <c r="G8266" s="69" t="s">
        <v>1948</v>
      </c>
    </row>
    <row r="8267" spans="1:33" ht="14.4">
      <c r="A8267" s="27" t="str">
        <f>VLOOKUP(C8267,'user list'!A:B,2,0)</f>
        <v>Admin</v>
      </c>
      <c r="B8267" s="172">
        <v>45813.704016203701</v>
      </c>
      <c r="C8267" s="69" t="s">
        <v>186</v>
      </c>
      <c r="D8267" s="69" t="s">
        <v>1937</v>
      </c>
      <c r="E8267" s="69" t="s">
        <v>2029</v>
      </c>
      <c r="F8267" s="69">
        <v>1948</v>
      </c>
      <c r="G8267" s="69" t="s">
        <v>1948</v>
      </c>
      <c r="AD8267" s="74"/>
      <c r="AG8267" s="74"/>
    </row>
    <row r="8268" spans="1:33" ht="14.4">
      <c r="A8268" s="27" t="str">
        <f>VLOOKUP(C8268,'user list'!A:B,2,0)</f>
        <v>DPOS</v>
      </c>
      <c r="B8268" s="172">
        <v>45813.704016203701</v>
      </c>
      <c r="C8268" s="69" t="s">
        <v>213</v>
      </c>
      <c r="D8268" s="69" t="s">
        <v>1937</v>
      </c>
      <c r="E8268" s="69" t="s">
        <v>2577</v>
      </c>
      <c r="F8268" s="69">
        <v>1946</v>
      </c>
      <c r="G8268" s="69" t="s">
        <v>2441</v>
      </c>
      <c r="L8268" s="73"/>
      <c r="M8268" s="73"/>
    </row>
    <row r="8269" spans="1:33" ht="14.4">
      <c r="A8269" s="27" t="str">
        <f>VLOOKUP(C8269,'user list'!A:B,2,0)</f>
        <v>BPLD</v>
      </c>
      <c r="B8269" s="172">
        <v>45813.704085648147</v>
      </c>
      <c r="C8269" s="69" t="s">
        <v>194</v>
      </c>
      <c r="D8269" s="69" t="s">
        <v>1937</v>
      </c>
      <c r="E8269" s="69" t="s">
        <v>2577</v>
      </c>
      <c r="F8269" s="69">
        <v>1946</v>
      </c>
      <c r="G8269" s="69" t="s">
        <v>1947</v>
      </c>
      <c r="L8269" s="73"/>
      <c r="M8269" s="73"/>
    </row>
    <row r="8270" spans="1:33" ht="14.4">
      <c r="A8270" s="27" t="str">
        <f>VLOOKUP(C8270,'user list'!A:B,2,0)</f>
        <v>BPLD</v>
      </c>
      <c r="B8270" s="172">
        <v>45813.704085648147</v>
      </c>
      <c r="C8270" s="69" t="s">
        <v>194</v>
      </c>
      <c r="D8270" s="69" t="s">
        <v>1937</v>
      </c>
      <c r="E8270" s="69" t="s">
        <v>2577</v>
      </c>
      <c r="F8270" s="69">
        <v>1946</v>
      </c>
      <c r="G8270" s="69" t="s">
        <v>1948</v>
      </c>
      <c r="R8270" s="73"/>
      <c r="S8270" s="73"/>
    </row>
    <row r="8271" spans="1:33" ht="14.4">
      <c r="A8271" s="27" t="str">
        <f>VLOOKUP(C8271,'user list'!A:B,2,0)</f>
        <v>BPLD</v>
      </c>
      <c r="B8271" s="172">
        <v>45813.704085648147</v>
      </c>
      <c r="C8271" s="69" t="s">
        <v>194</v>
      </c>
      <c r="D8271" s="69" t="s">
        <v>1937</v>
      </c>
      <c r="E8271" s="69" t="s">
        <v>2577</v>
      </c>
      <c r="F8271" s="69">
        <v>1946</v>
      </c>
      <c r="G8271" s="69" t="s">
        <v>1939</v>
      </c>
    </row>
    <row r="8272" spans="1:33" ht="14.4">
      <c r="A8272" s="27" t="str">
        <f>VLOOKUP(C8272,'user list'!A:B,2,0)</f>
        <v>Admin</v>
      </c>
      <c r="B8272" s="172">
        <v>45813.704085648147</v>
      </c>
      <c r="C8272" s="69" t="s">
        <v>186</v>
      </c>
      <c r="D8272" s="69" t="s">
        <v>1937</v>
      </c>
      <c r="E8272" s="69" t="s">
        <v>2577</v>
      </c>
      <c r="F8272" s="69">
        <v>1946</v>
      </c>
      <c r="G8272" s="69" t="s">
        <v>1948</v>
      </c>
    </row>
    <row r="8273" spans="1:24" ht="14.4">
      <c r="A8273" s="27" t="str">
        <f>VLOOKUP(C8273,'user list'!A:B,2,0)</f>
        <v>OCAs</v>
      </c>
      <c r="B8273" s="172">
        <v>45813.704085648147</v>
      </c>
      <c r="C8273" s="69" t="s">
        <v>279</v>
      </c>
      <c r="D8273" s="69" t="s">
        <v>1937</v>
      </c>
      <c r="E8273" s="69" t="s">
        <v>2577</v>
      </c>
      <c r="F8273" s="69">
        <v>1946</v>
      </c>
      <c r="G8273" s="69" t="s">
        <v>1939</v>
      </c>
    </row>
    <row r="8274" spans="1:24" ht="14.4">
      <c r="A8274" s="27" t="str">
        <f>VLOOKUP(C8274,'user list'!A:B,2,0)</f>
        <v>OCAs</v>
      </c>
      <c r="B8274" s="172">
        <v>45813.70412037037</v>
      </c>
      <c r="C8274" s="69" t="s">
        <v>279</v>
      </c>
      <c r="D8274" s="69" t="s">
        <v>1937</v>
      </c>
      <c r="E8274" s="69" t="s">
        <v>2570</v>
      </c>
      <c r="F8274" s="69">
        <v>1934</v>
      </c>
      <c r="G8274" s="69" t="s">
        <v>1939</v>
      </c>
      <c r="U8274" s="74"/>
      <c r="X8274" s="74"/>
    </row>
    <row r="8275" spans="1:24" ht="14.4">
      <c r="A8275" s="27" t="str">
        <f>VLOOKUP(C8275,'user list'!A:B,2,0)</f>
        <v>OCAs</v>
      </c>
      <c r="B8275" s="172">
        <v>45813.70417824074</v>
      </c>
      <c r="C8275" s="69" t="s">
        <v>279</v>
      </c>
      <c r="D8275" s="69" t="s">
        <v>1937</v>
      </c>
      <c r="E8275" s="69" t="s">
        <v>2567</v>
      </c>
      <c r="F8275" s="69">
        <v>1931</v>
      </c>
      <c r="G8275" s="69" t="s">
        <v>1939</v>
      </c>
      <c r="L8275" s="73"/>
      <c r="M8275" s="73"/>
    </row>
    <row r="8276" spans="1:24" ht="14.4">
      <c r="A8276" s="27" t="str">
        <f>VLOOKUP(C8276,'user list'!A:B,2,0)</f>
        <v>OCAs</v>
      </c>
      <c r="B8276" s="172">
        <v>45813.70417824074</v>
      </c>
      <c r="C8276" s="69" t="s">
        <v>279</v>
      </c>
      <c r="D8276" s="69" t="s">
        <v>1937</v>
      </c>
      <c r="E8276" s="69" t="s">
        <v>2556</v>
      </c>
      <c r="F8276" s="69">
        <v>1916</v>
      </c>
      <c r="G8276" s="69" t="s">
        <v>1939</v>
      </c>
      <c r="L8276" s="73"/>
      <c r="M8276" s="73"/>
    </row>
    <row r="8277" spans="1:24" ht="14.4">
      <c r="A8277" s="27" t="str">
        <f>VLOOKUP(C8277,'user list'!A:B,2,0)</f>
        <v>BPLD</v>
      </c>
      <c r="B8277" s="172">
        <v>45813.704189814816</v>
      </c>
      <c r="C8277" s="69" t="s">
        <v>194</v>
      </c>
      <c r="D8277" s="69" t="s">
        <v>1937</v>
      </c>
      <c r="E8277" s="69" t="s">
        <v>2577</v>
      </c>
      <c r="F8277" s="69">
        <v>1946</v>
      </c>
      <c r="G8277" s="69" t="s">
        <v>1949</v>
      </c>
      <c r="R8277" s="73"/>
      <c r="S8277" s="73"/>
    </row>
    <row r="8278" spans="1:24" ht="14.4">
      <c r="A8278" s="27" t="str">
        <f>VLOOKUP(C8278,'user list'!A:B,2,0)</f>
        <v>OCAs</v>
      </c>
      <c r="B8278" s="172">
        <v>45813.704224537039</v>
      </c>
      <c r="C8278" s="69" t="s">
        <v>279</v>
      </c>
      <c r="D8278" s="69" t="s">
        <v>1937</v>
      </c>
      <c r="E8278" s="69" t="s">
        <v>2039</v>
      </c>
      <c r="F8278" s="69">
        <v>1816</v>
      </c>
      <c r="G8278" s="69" t="s">
        <v>1939</v>
      </c>
    </row>
    <row r="8279" spans="1:24" ht="14.4">
      <c r="A8279" s="27" t="str">
        <f>VLOOKUP(C8279,'user list'!A:B,2,0)</f>
        <v>OCAs</v>
      </c>
      <c r="B8279" s="172">
        <v>45813.704236111109</v>
      </c>
      <c r="C8279" s="69" t="s">
        <v>279</v>
      </c>
      <c r="D8279" s="69" t="s">
        <v>1937</v>
      </c>
      <c r="E8279" s="69" t="s">
        <v>2001</v>
      </c>
      <c r="F8279" s="69">
        <v>1813</v>
      </c>
      <c r="G8279" s="69" t="s">
        <v>1939</v>
      </c>
    </row>
    <row r="8280" spans="1:24" ht="14.4">
      <c r="A8280" s="27" t="str">
        <f>VLOOKUP(C8280,'user list'!A:B,2,0)</f>
        <v>OCAs</v>
      </c>
      <c r="B8280" s="172">
        <v>45813.704247685186</v>
      </c>
      <c r="C8280" s="69" t="s">
        <v>279</v>
      </c>
      <c r="D8280" s="69" t="s">
        <v>1937</v>
      </c>
      <c r="E8280" s="69" t="s">
        <v>2483</v>
      </c>
      <c r="F8280" s="69">
        <v>1805</v>
      </c>
      <c r="G8280" s="69" t="s">
        <v>1939</v>
      </c>
    </row>
    <row r="8281" spans="1:24" ht="14.4">
      <c r="A8281" s="27" t="str">
        <f>VLOOKUP(C8281,'user list'!A:B,2,0)</f>
        <v>CGSD</v>
      </c>
      <c r="B8281" s="172">
        <v>45813.70449074074</v>
      </c>
      <c r="C8281" s="69" t="s">
        <v>200</v>
      </c>
      <c r="D8281" s="69" t="s">
        <v>1937</v>
      </c>
      <c r="E8281" s="69" t="s">
        <v>2576</v>
      </c>
      <c r="F8281" s="69">
        <v>1945</v>
      </c>
      <c r="G8281" s="69" t="s">
        <v>1939</v>
      </c>
      <c r="O8281" s="73"/>
      <c r="P8281" s="73"/>
    </row>
    <row r="8282" spans="1:24" ht="14.4">
      <c r="A8282" s="27" t="str">
        <f>VLOOKUP(C8282,'user list'!A:B,2,0)</f>
        <v>OCM</v>
      </c>
      <c r="B8282" s="172">
        <v>45813.704699074071</v>
      </c>
      <c r="C8282" s="69" t="s">
        <v>235</v>
      </c>
      <c r="D8282" s="69" t="s">
        <v>1937</v>
      </c>
      <c r="E8282" s="69" t="s">
        <v>2048</v>
      </c>
      <c r="F8282" s="69">
        <v>1958</v>
      </c>
      <c r="G8282" s="69" t="s">
        <v>1947</v>
      </c>
    </row>
    <row r="8283" spans="1:24" ht="14.4">
      <c r="A8283" s="27" t="str">
        <f>VLOOKUP(C8283,'user list'!A:B,2,0)</f>
        <v>OCM</v>
      </c>
      <c r="B8283" s="172">
        <v>45813.704699074071</v>
      </c>
      <c r="C8283" s="69" t="s">
        <v>235</v>
      </c>
      <c r="D8283" s="69" t="s">
        <v>1937</v>
      </c>
      <c r="E8283" s="69" t="s">
        <v>2048</v>
      </c>
      <c r="F8283" s="69">
        <v>1958</v>
      </c>
      <c r="G8283" s="69" t="s">
        <v>1948</v>
      </c>
    </row>
    <row r="8284" spans="1:24" ht="14.4">
      <c r="A8284" s="27" t="str">
        <f>VLOOKUP(C8284,'user list'!A:B,2,0)</f>
        <v>Admin</v>
      </c>
      <c r="B8284" s="172">
        <v>45813.704699074071</v>
      </c>
      <c r="C8284" s="69" t="s">
        <v>186</v>
      </c>
      <c r="D8284" s="69" t="s">
        <v>1937</v>
      </c>
      <c r="E8284" s="69" t="s">
        <v>2048</v>
      </c>
      <c r="F8284" s="69">
        <v>1958</v>
      </c>
      <c r="G8284" s="69" t="s">
        <v>1948</v>
      </c>
    </row>
    <row r="8285" spans="1:24" ht="14.4">
      <c r="A8285" s="27" t="str">
        <f>VLOOKUP(C8285,'user list'!A:B,2,0)</f>
        <v>OCM</v>
      </c>
      <c r="B8285" s="172">
        <v>45813.70480324074</v>
      </c>
      <c r="C8285" s="69" t="s">
        <v>232</v>
      </c>
      <c r="D8285" s="69" t="s">
        <v>1937</v>
      </c>
      <c r="E8285" s="69" t="s">
        <v>2029</v>
      </c>
      <c r="F8285" s="69">
        <v>1948</v>
      </c>
      <c r="G8285" s="69" t="s">
        <v>1939</v>
      </c>
    </row>
    <row r="8286" spans="1:24" ht="14.4">
      <c r="A8286" s="27" t="str">
        <f>VLOOKUP(C8286,'user list'!A:B,2,0)</f>
        <v>CGSD</v>
      </c>
      <c r="B8286" s="172">
        <v>45813.706006944441</v>
      </c>
      <c r="C8286" s="69" t="s">
        <v>200</v>
      </c>
      <c r="D8286" s="69" t="s">
        <v>1937</v>
      </c>
      <c r="E8286" s="69" t="s">
        <v>2556</v>
      </c>
      <c r="F8286" s="69">
        <v>1916</v>
      </c>
      <c r="G8286" s="69" t="s">
        <v>1939</v>
      </c>
    </row>
    <row r="8287" spans="1:24" ht="14.4">
      <c r="A8287" s="27" t="str">
        <f>VLOOKUP(C8287,'user list'!A:B,2,0)</f>
        <v>BPLD</v>
      </c>
      <c r="B8287" s="172">
        <v>45813.70648148148</v>
      </c>
      <c r="C8287" s="69" t="s">
        <v>194</v>
      </c>
      <c r="D8287" s="69" t="s">
        <v>1937</v>
      </c>
      <c r="E8287" s="69" t="s">
        <v>2047</v>
      </c>
      <c r="F8287" s="69">
        <v>1865</v>
      </c>
      <c r="G8287" s="69" t="s">
        <v>1939</v>
      </c>
    </row>
    <row r="8288" spans="1:24" ht="14.4">
      <c r="A8288" s="27" t="str">
        <f>VLOOKUP(C8288,'user list'!A:B,2,0)</f>
        <v>CGSD</v>
      </c>
      <c r="B8288" s="172">
        <v>45813.706504629627</v>
      </c>
      <c r="C8288" s="69" t="s">
        <v>200</v>
      </c>
      <c r="D8288" s="69" t="s">
        <v>1937</v>
      </c>
      <c r="E8288" s="69" t="s">
        <v>2556</v>
      </c>
      <c r="F8288" s="69">
        <v>1916</v>
      </c>
      <c r="G8288" s="69" t="s">
        <v>2441</v>
      </c>
    </row>
    <row r="8289" spans="1:24" ht="14.4">
      <c r="A8289" s="27" t="str">
        <f>VLOOKUP(C8289,'user list'!A:B,2,0)</f>
        <v>CGSD</v>
      </c>
      <c r="B8289" s="172">
        <v>45813.706504629627</v>
      </c>
      <c r="C8289" s="69" t="s">
        <v>200</v>
      </c>
      <c r="D8289" s="69" t="s">
        <v>1937</v>
      </c>
      <c r="E8289" s="69" t="s">
        <v>2556</v>
      </c>
      <c r="F8289" s="69">
        <v>1916</v>
      </c>
      <c r="G8289" s="69" t="s">
        <v>2441</v>
      </c>
      <c r="U8289" s="74"/>
      <c r="X8289" s="74"/>
    </row>
    <row r="8290" spans="1:24" ht="14.4">
      <c r="A8290" s="27" t="str">
        <f>VLOOKUP(C8290,'user list'!A:B,2,0)</f>
        <v>BPLD</v>
      </c>
      <c r="B8290" s="172">
        <v>45813.706631944442</v>
      </c>
      <c r="C8290" s="69" t="s">
        <v>194</v>
      </c>
      <c r="D8290" s="69" t="s">
        <v>1937</v>
      </c>
      <c r="E8290" s="69" t="s">
        <v>2560</v>
      </c>
      <c r="F8290" s="69">
        <v>1922</v>
      </c>
      <c r="G8290" s="69" t="s">
        <v>1939</v>
      </c>
      <c r="L8290" s="73"/>
      <c r="M8290" s="73"/>
    </row>
    <row r="8291" spans="1:24" ht="14.4">
      <c r="A8291" s="27" t="str">
        <f>VLOOKUP(C8291,'user list'!A:B,2,0)</f>
        <v>OCM</v>
      </c>
      <c r="B8291" s="172">
        <v>45813.706678240742</v>
      </c>
      <c r="C8291" s="69" t="s">
        <v>232</v>
      </c>
      <c r="D8291" s="69" t="s">
        <v>1937</v>
      </c>
      <c r="E8291" s="69" t="s">
        <v>2029</v>
      </c>
      <c r="F8291" s="69">
        <v>1948</v>
      </c>
      <c r="G8291" s="69" t="s">
        <v>1947</v>
      </c>
      <c r="L8291" s="73"/>
      <c r="M8291" s="73"/>
    </row>
    <row r="8292" spans="1:24" ht="14.4">
      <c r="A8292" s="27" t="str">
        <f>VLOOKUP(C8292,'user list'!A:B,2,0)</f>
        <v>OCM</v>
      </c>
      <c r="B8292" s="172">
        <v>45813.706678240742</v>
      </c>
      <c r="C8292" s="69" t="s">
        <v>232</v>
      </c>
      <c r="D8292" s="69" t="s">
        <v>1937</v>
      </c>
      <c r="E8292" s="69" t="s">
        <v>2029</v>
      </c>
      <c r="F8292" s="69">
        <v>1948</v>
      </c>
      <c r="G8292" s="69" t="s">
        <v>1948</v>
      </c>
      <c r="R8292" s="73"/>
      <c r="S8292" s="73"/>
    </row>
    <row r="8293" spans="1:24" ht="14.4">
      <c r="A8293" s="27" t="str">
        <f>VLOOKUP(C8293,'user list'!A:B,2,0)</f>
        <v>OCM</v>
      </c>
      <c r="B8293" s="172">
        <v>45813.706678240742</v>
      </c>
      <c r="C8293" s="69" t="s">
        <v>232</v>
      </c>
      <c r="D8293" s="69" t="s">
        <v>1937</v>
      </c>
      <c r="E8293" s="69" t="s">
        <v>2029</v>
      </c>
      <c r="F8293" s="69">
        <v>1948</v>
      </c>
      <c r="G8293" s="69" t="s">
        <v>1939</v>
      </c>
    </row>
    <row r="8294" spans="1:24" ht="14.4">
      <c r="A8294" s="27" t="str">
        <f>VLOOKUP(C8294,'user list'!A:B,2,0)</f>
        <v>Admin</v>
      </c>
      <c r="B8294" s="172">
        <v>45813.706678240742</v>
      </c>
      <c r="C8294" s="69" t="s">
        <v>186</v>
      </c>
      <c r="D8294" s="69" t="s">
        <v>1937</v>
      </c>
      <c r="E8294" s="69" t="s">
        <v>2029</v>
      </c>
      <c r="F8294" s="69">
        <v>1948</v>
      </c>
      <c r="G8294" s="69" t="s">
        <v>1948</v>
      </c>
    </row>
    <row r="8295" spans="1:24" ht="14.4">
      <c r="A8295" s="27" t="str">
        <f>VLOOKUP(C8295,'user list'!A:B,2,0)</f>
        <v>CGSD</v>
      </c>
      <c r="B8295" s="172">
        <v>45813.706736111111</v>
      </c>
      <c r="C8295" s="69" t="s">
        <v>200</v>
      </c>
      <c r="D8295" s="69" t="s">
        <v>1937</v>
      </c>
      <c r="E8295" s="69" t="s">
        <v>2556</v>
      </c>
      <c r="F8295" s="69">
        <v>1916</v>
      </c>
      <c r="G8295" s="69" t="s">
        <v>2441</v>
      </c>
    </row>
    <row r="8296" spans="1:24" ht="14.4">
      <c r="A8296" s="27" t="str">
        <f>VLOOKUP(C8296,'user list'!A:B,2,0)</f>
        <v>CGSD</v>
      </c>
      <c r="B8296" s="172">
        <v>45813.706736111111</v>
      </c>
      <c r="C8296" s="69" t="s">
        <v>200</v>
      </c>
      <c r="D8296" s="69" t="s">
        <v>1937</v>
      </c>
      <c r="E8296" s="69" t="s">
        <v>2556</v>
      </c>
      <c r="F8296" s="69">
        <v>1916</v>
      </c>
      <c r="G8296" s="69" t="s">
        <v>2441</v>
      </c>
    </row>
    <row r="8297" spans="1:24" ht="14.4">
      <c r="A8297" s="27" t="str">
        <f>VLOOKUP(C8297,'user list'!A:B,2,0)</f>
        <v>OCM</v>
      </c>
      <c r="B8297" s="172">
        <v>45813.706759259258</v>
      </c>
      <c r="C8297" s="69" t="s">
        <v>232</v>
      </c>
      <c r="D8297" s="69" t="s">
        <v>1937</v>
      </c>
      <c r="E8297" s="69" t="s">
        <v>1989</v>
      </c>
      <c r="F8297" s="69">
        <v>1947</v>
      </c>
      <c r="G8297" s="69" t="s">
        <v>1939</v>
      </c>
    </row>
    <row r="8298" spans="1:24" ht="14.4">
      <c r="A8298" s="27" t="str">
        <f>VLOOKUP(C8298,'user list'!A:B,2,0)</f>
        <v>OCM</v>
      </c>
      <c r="B8298" s="172">
        <v>45813.706956018519</v>
      </c>
      <c r="C8298" s="69" t="s">
        <v>232</v>
      </c>
      <c r="D8298" s="69" t="s">
        <v>1937</v>
      </c>
      <c r="E8298" s="69" t="s">
        <v>1989</v>
      </c>
      <c r="F8298" s="69">
        <v>1947</v>
      </c>
      <c r="G8298" s="69" t="s">
        <v>1947</v>
      </c>
    </row>
    <row r="8299" spans="1:24" ht="14.4">
      <c r="A8299" s="27" t="str">
        <f>VLOOKUP(C8299,'user list'!A:B,2,0)</f>
        <v>OCM</v>
      </c>
      <c r="B8299" s="172">
        <v>45813.706956018519</v>
      </c>
      <c r="C8299" s="69" t="s">
        <v>232</v>
      </c>
      <c r="D8299" s="69" t="s">
        <v>1937</v>
      </c>
      <c r="E8299" s="69" t="s">
        <v>1989</v>
      </c>
      <c r="F8299" s="69">
        <v>1947</v>
      </c>
      <c r="G8299" s="69" t="s">
        <v>1948</v>
      </c>
    </row>
    <row r="8300" spans="1:24" ht="14.4">
      <c r="A8300" s="27" t="str">
        <f>VLOOKUP(C8300,'user list'!A:B,2,0)</f>
        <v>OCM</v>
      </c>
      <c r="B8300" s="172">
        <v>45813.706956018519</v>
      </c>
      <c r="C8300" s="69" t="s">
        <v>232</v>
      </c>
      <c r="D8300" s="69" t="s">
        <v>1937</v>
      </c>
      <c r="E8300" s="69" t="s">
        <v>1989</v>
      </c>
      <c r="F8300" s="69">
        <v>1947</v>
      </c>
      <c r="G8300" s="69" t="s">
        <v>1939</v>
      </c>
    </row>
    <row r="8301" spans="1:24" ht="14.4">
      <c r="A8301" s="27" t="str">
        <f>VLOOKUP(C8301,'user list'!A:B,2,0)</f>
        <v>Admin</v>
      </c>
      <c r="B8301" s="172">
        <v>45813.706956018519</v>
      </c>
      <c r="C8301" s="69" t="s">
        <v>186</v>
      </c>
      <c r="D8301" s="69" t="s">
        <v>1937</v>
      </c>
      <c r="E8301" s="69" t="s">
        <v>1989</v>
      </c>
      <c r="F8301" s="69">
        <v>1947</v>
      </c>
      <c r="G8301" s="69" t="s">
        <v>1948</v>
      </c>
    </row>
    <row r="8302" spans="1:24" ht="14.4">
      <c r="A8302" s="27" t="str">
        <f>VLOOKUP(C8302,'user list'!A:B,2,0)</f>
        <v>CGSD</v>
      </c>
      <c r="B8302" s="172">
        <v>45813.707662037035</v>
      </c>
      <c r="C8302" s="69" t="s">
        <v>200</v>
      </c>
      <c r="D8302" s="69" t="s">
        <v>1937</v>
      </c>
      <c r="E8302" s="69" t="s">
        <v>2577</v>
      </c>
      <c r="F8302" s="69">
        <v>1946</v>
      </c>
      <c r="G8302" s="69" t="s">
        <v>1939</v>
      </c>
    </row>
    <row r="8303" spans="1:24" ht="14.4">
      <c r="A8303" s="27" t="str">
        <f>VLOOKUP(C8303,'user list'!A:B,2,0)</f>
        <v>BPLD</v>
      </c>
      <c r="B8303" s="172">
        <v>45813.707719907405</v>
      </c>
      <c r="C8303" s="69" t="s">
        <v>194</v>
      </c>
      <c r="D8303" s="69" t="s">
        <v>1937</v>
      </c>
      <c r="E8303" s="69" t="s">
        <v>2559</v>
      </c>
      <c r="F8303" s="69">
        <v>1939</v>
      </c>
      <c r="G8303" s="69" t="s">
        <v>1939</v>
      </c>
      <c r="O8303" s="73"/>
      <c r="P8303" s="73"/>
    </row>
    <row r="8304" spans="1:24" ht="14.4">
      <c r="A8304" s="27" t="str">
        <f>VLOOKUP(C8304,'user list'!A:B,2,0)</f>
        <v>BPLD</v>
      </c>
      <c r="B8304" s="172">
        <v>45813.707777777781</v>
      </c>
      <c r="C8304" s="69" t="s">
        <v>194</v>
      </c>
      <c r="D8304" s="69" t="s">
        <v>1937</v>
      </c>
      <c r="E8304" s="69" t="s">
        <v>2560</v>
      </c>
      <c r="F8304" s="69">
        <v>1940</v>
      </c>
      <c r="G8304" s="69" t="s">
        <v>1939</v>
      </c>
    </row>
    <row r="8305" spans="1:7" ht="14.4">
      <c r="A8305" s="27" t="str">
        <f>VLOOKUP(C8305,'user list'!A:B,2,0)</f>
        <v>CGSD</v>
      </c>
      <c r="B8305" s="172">
        <v>45813.707951388889</v>
      </c>
      <c r="C8305" s="69" t="s">
        <v>200</v>
      </c>
      <c r="D8305" s="69" t="s">
        <v>1937</v>
      </c>
      <c r="E8305" s="69" t="s">
        <v>2577</v>
      </c>
      <c r="F8305" s="69">
        <v>1946</v>
      </c>
      <c r="G8305" s="69" t="s">
        <v>2441</v>
      </c>
    </row>
    <row r="8306" spans="1:7" ht="14.4">
      <c r="A8306" s="27" t="str">
        <f>VLOOKUP(C8306,'user list'!A:B,2,0)</f>
        <v>CGSD</v>
      </c>
      <c r="B8306" s="172">
        <v>45813.707951388889</v>
      </c>
      <c r="C8306" s="69" t="s">
        <v>200</v>
      </c>
      <c r="D8306" s="69" t="s">
        <v>1937</v>
      </c>
      <c r="E8306" s="69" t="s">
        <v>2577</v>
      </c>
      <c r="F8306" s="69">
        <v>1946</v>
      </c>
      <c r="G8306" s="69" t="s">
        <v>2441</v>
      </c>
    </row>
    <row r="8307" spans="1:7" ht="14.4">
      <c r="A8307" s="27" t="str">
        <f>VLOOKUP(C8307,'user list'!A:B,2,0)</f>
        <v>BPLD</v>
      </c>
      <c r="B8307" s="172">
        <v>45813.70857638889</v>
      </c>
      <c r="C8307" s="69" t="s">
        <v>194</v>
      </c>
      <c r="D8307" s="69" t="s">
        <v>1937</v>
      </c>
      <c r="E8307" s="69" t="s">
        <v>1974</v>
      </c>
      <c r="F8307" s="69">
        <v>1831</v>
      </c>
      <c r="G8307" s="69" t="s">
        <v>1939</v>
      </c>
    </row>
    <row r="8308" spans="1:7" ht="14.4">
      <c r="A8308" s="27" t="str">
        <f>VLOOKUP(C8308,'user list'!A:B,2,0)</f>
        <v>ITDD</v>
      </c>
      <c r="B8308" s="172">
        <v>45813.708784722221</v>
      </c>
      <c r="C8308" s="69" t="s">
        <v>219</v>
      </c>
      <c r="D8308" s="69" t="s">
        <v>1937</v>
      </c>
      <c r="E8308" s="69" t="s">
        <v>2575</v>
      </c>
      <c r="F8308" s="69">
        <v>1942</v>
      </c>
      <c r="G8308" s="69" t="s">
        <v>1939</v>
      </c>
    </row>
    <row r="8309" spans="1:7" ht="14.4">
      <c r="A8309" s="27" t="str">
        <f>VLOOKUP(C8309,'user list'!A:B,2,0)</f>
        <v>ITDD</v>
      </c>
      <c r="B8309" s="172">
        <v>45813.708865740744</v>
      </c>
      <c r="C8309" s="69" t="s">
        <v>219</v>
      </c>
      <c r="D8309" s="69" t="s">
        <v>1937</v>
      </c>
      <c r="E8309" s="69" t="s">
        <v>2556</v>
      </c>
      <c r="F8309" s="69">
        <v>1916</v>
      </c>
      <c r="G8309" s="69" t="s">
        <v>1939</v>
      </c>
    </row>
    <row r="8310" spans="1:7" ht="14.4">
      <c r="A8310" s="27" t="str">
        <f>VLOOKUP(C8310,'user list'!A:B,2,0)</f>
        <v>ITDD</v>
      </c>
      <c r="B8310" s="172">
        <v>45813.709027777775</v>
      </c>
      <c r="C8310" s="69" t="s">
        <v>219</v>
      </c>
      <c r="D8310" s="69" t="s">
        <v>1937</v>
      </c>
      <c r="E8310" s="69" t="s">
        <v>2577</v>
      </c>
      <c r="F8310" s="69">
        <v>1946</v>
      </c>
      <c r="G8310" s="69" t="s">
        <v>1939</v>
      </c>
    </row>
    <row r="8311" spans="1:7" ht="14.4">
      <c r="A8311" s="27" t="str">
        <f>VLOOKUP(C8311,'user list'!A:B,2,0)</f>
        <v>OCM</v>
      </c>
      <c r="B8311" s="172">
        <v>45813.709189814814</v>
      </c>
      <c r="C8311" s="69" t="s">
        <v>232</v>
      </c>
      <c r="D8311" s="69" t="s">
        <v>1937</v>
      </c>
      <c r="E8311" s="69" t="s">
        <v>2501</v>
      </c>
      <c r="F8311" s="69">
        <v>1841</v>
      </c>
      <c r="G8311" s="69" t="s">
        <v>1939</v>
      </c>
    </row>
    <row r="8312" spans="1:7" ht="14.4">
      <c r="A8312" s="27" t="str">
        <f>VLOOKUP(C8312,'user list'!A:B,2,0)</f>
        <v>ITDD</v>
      </c>
      <c r="B8312" s="172">
        <v>45813.710162037038</v>
      </c>
      <c r="C8312" s="69" t="s">
        <v>219</v>
      </c>
      <c r="D8312" s="69" t="s">
        <v>1937</v>
      </c>
      <c r="E8312" s="69" t="s">
        <v>2002</v>
      </c>
      <c r="F8312" s="69">
        <v>1957</v>
      </c>
      <c r="G8312" s="69" t="s">
        <v>1939</v>
      </c>
    </row>
    <row r="8313" spans="1:7" ht="14.4">
      <c r="A8313" s="27" t="str">
        <f>VLOOKUP(C8313,'user list'!A:B,2,0)</f>
        <v>ITDD</v>
      </c>
      <c r="B8313" s="172">
        <v>45813.710277777776</v>
      </c>
      <c r="C8313" s="69" t="s">
        <v>219</v>
      </c>
      <c r="D8313" s="69" t="s">
        <v>1937</v>
      </c>
      <c r="E8313" s="69" t="s">
        <v>2047</v>
      </c>
      <c r="F8313" s="69">
        <v>1956</v>
      </c>
      <c r="G8313" s="69" t="s">
        <v>1939</v>
      </c>
    </row>
    <row r="8314" spans="1:7" ht="14.4">
      <c r="A8314" s="27" t="str">
        <f>VLOOKUP(C8314,'user list'!A:B,2,0)</f>
        <v>ITDD</v>
      </c>
      <c r="B8314" s="172">
        <v>45813.710289351853</v>
      </c>
      <c r="C8314" s="69" t="s">
        <v>219</v>
      </c>
      <c r="D8314" s="69" t="s">
        <v>1937</v>
      </c>
      <c r="E8314" s="69" t="s">
        <v>2002</v>
      </c>
      <c r="F8314" s="69">
        <v>1957</v>
      </c>
      <c r="G8314" s="69" t="s">
        <v>1939</v>
      </c>
    </row>
    <row r="8315" spans="1:7" ht="14.4">
      <c r="A8315" s="27" t="str">
        <f>VLOOKUP(C8315,'user list'!A:B,2,0)</f>
        <v>ITDD</v>
      </c>
      <c r="B8315" s="172">
        <v>45813.710300925923</v>
      </c>
      <c r="C8315" s="69" t="s">
        <v>219</v>
      </c>
      <c r="D8315" s="69" t="s">
        <v>1937</v>
      </c>
      <c r="E8315" s="69" t="s">
        <v>2002</v>
      </c>
      <c r="F8315" s="69">
        <v>1957</v>
      </c>
      <c r="G8315" s="69" t="s">
        <v>1939</v>
      </c>
    </row>
    <row r="8316" spans="1:7" ht="14.4">
      <c r="A8316" s="27" t="str">
        <f>VLOOKUP(C8316,'user list'!A:B,2,0)</f>
        <v>BPLD</v>
      </c>
      <c r="B8316" s="172">
        <v>45813.710358796299</v>
      </c>
      <c r="C8316" s="69" t="s">
        <v>194</v>
      </c>
      <c r="D8316" s="69" t="s">
        <v>1937</v>
      </c>
      <c r="E8316" s="69" t="s">
        <v>2532</v>
      </c>
      <c r="F8316" s="69">
        <v>1875</v>
      </c>
      <c r="G8316" s="69" t="s">
        <v>1939</v>
      </c>
    </row>
    <row r="8317" spans="1:7" ht="14.4">
      <c r="A8317" s="27" t="str">
        <f>VLOOKUP(C8317,'user list'!A:B,2,0)</f>
        <v>QCDRRMO</v>
      </c>
      <c r="B8317" s="172">
        <v>45813.7106712963</v>
      </c>
      <c r="C8317" s="69" t="s">
        <v>265</v>
      </c>
      <c r="D8317" s="69" t="s">
        <v>1937</v>
      </c>
      <c r="E8317" s="69" t="s">
        <v>2002</v>
      </c>
      <c r="F8317" s="69">
        <v>1957</v>
      </c>
      <c r="G8317" s="69" t="s">
        <v>1939</v>
      </c>
    </row>
    <row r="8318" spans="1:7" ht="14.4">
      <c r="A8318" s="27" t="str">
        <f>VLOOKUP(C8318,'user list'!A:B,2,0)</f>
        <v>OCM</v>
      </c>
      <c r="B8318" s="172">
        <v>45813.710775462961</v>
      </c>
      <c r="C8318" s="69" t="s">
        <v>232</v>
      </c>
      <c r="D8318" s="69" t="s">
        <v>1937</v>
      </c>
      <c r="E8318" s="69" t="s">
        <v>2048</v>
      </c>
      <c r="F8318" s="69">
        <v>1958</v>
      </c>
      <c r="G8318" s="69" t="s">
        <v>1939</v>
      </c>
    </row>
    <row r="8319" spans="1:7" ht="14.4">
      <c r="A8319" s="27" t="str">
        <f>VLOOKUP(C8319,'user list'!A:B,2,0)</f>
        <v>OCM</v>
      </c>
      <c r="B8319" s="172">
        <v>45813.710879629631</v>
      </c>
      <c r="C8319" s="69" t="s">
        <v>232</v>
      </c>
      <c r="D8319" s="69" t="s">
        <v>1937</v>
      </c>
      <c r="E8319" s="69" t="s">
        <v>2048</v>
      </c>
      <c r="F8319" s="69">
        <v>1958</v>
      </c>
      <c r="G8319" s="69" t="s">
        <v>1947</v>
      </c>
    </row>
    <row r="8320" spans="1:7" ht="14.4">
      <c r="A8320" s="27" t="str">
        <f>VLOOKUP(C8320,'user list'!A:B,2,0)</f>
        <v>OCM</v>
      </c>
      <c r="B8320" s="172">
        <v>45813.710879629631</v>
      </c>
      <c r="C8320" s="69" t="s">
        <v>232</v>
      </c>
      <c r="D8320" s="69" t="s">
        <v>1937</v>
      </c>
      <c r="E8320" s="69" t="s">
        <v>2048</v>
      </c>
      <c r="F8320" s="69">
        <v>1958</v>
      </c>
      <c r="G8320" s="69" t="s">
        <v>1948</v>
      </c>
    </row>
    <row r="8321" spans="1:27" ht="14.4">
      <c r="A8321" s="27" t="str">
        <f>VLOOKUP(C8321,'user list'!A:B,2,0)</f>
        <v>OCM</v>
      </c>
      <c r="B8321" s="172">
        <v>45813.710879629631</v>
      </c>
      <c r="C8321" s="69" t="s">
        <v>232</v>
      </c>
      <c r="D8321" s="69" t="s">
        <v>1937</v>
      </c>
      <c r="E8321" s="69" t="s">
        <v>2048</v>
      </c>
      <c r="F8321" s="69">
        <v>1958</v>
      </c>
      <c r="G8321" s="69" t="s">
        <v>1939</v>
      </c>
    </row>
    <row r="8322" spans="1:27" ht="14.4">
      <c r="A8322" s="27" t="str">
        <f>VLOOKUP(C8322,'user list'!A:B,2,0)</f>
        <v>Admin</v>
      </c>
      <c r="B8322" s="172">
        <v>45813.7108912037</v>
      </c>
      <c r="C8322" s="69" t="s">
        <v>186</v>
      </c>
      <c r="D8322" s="69" t="s">
        <v>1937</v>
      </c>
      <c r="E8322" s="69" t="s">
        <v>2048</v>
      </c>
      <c r="F8322" s="69">
        <v>1958</v>
      </c>
      <c r="G8322" s="69" t="s">
        <v>1948</v>
      </c>
      <c r="X8322" s="74"/>
      <c r="AA8322" s="74"/>
    </row>
    <row r="8323" spans="1:27" ht="14.4">
      <c r="A8323" s="27" t="str">
        <f>VLOOKUP(C8323,'user list'!A:B,2,0)</f>
        <v>TTMD</v>
      </c>
      <c r="B8323" s="172">
        <v>45813.714722222219</v>
      </c>
      <c r="C8323" s="69" t="s">
        <v>278</v>
      </c>
      <c r="D8323" s="69" t="s">
        <v>1937</v>
      </c>
      <c r="E8323" s="69" t="s">
        <v>2577</v>
      </c>
      <c r="F8323" s="69">
        <v>1946</v>
      </c>
      <c r="G8323" s="69" t="s">
        <v>1939</v>
      </c>
      <c r="L8323" s="73"/>
      <c r="M8323" s="73"/>
    </row>
    <row r="8324" spans="1:27" ht="14.4">
      <c r="A8324" s="27" t="str">
        <f>VLOOKUP(C8324,'user list'!A:B,2,0)</f>
        <v>TTMD</v>
      </c>
      <c r="B8324" s="172">
        <v>45813.714953703704</v>
      </c>
      <c r="C8324" s="69" t="s">
        <v>278</v>
      </c>
      <c r="D8324" s="69" t="s">
        <v>1937</v>
      </c>
      <c r="E8324" s="69" t="s">
        <v>2577</v>
      </c>
      <c r="F8324" s="69">
        <v>1946</v>
      </c>
      <c r="G8324" s="69" t="s">
        <v>1947</v>
      </c>
    </row>
    <row r="8325" spans="1:27" ht="14.4">
      <c r="A8325" s="27" t="str">
        <f>VLOOKUP(C8325,'user list'!A:B,2,0)</f>
        <v>TTMD</v>
      </c>
      <c r="B8325" s="172">
        <v>45813.714953703704</v>
      </c>
      <c r="C8325" s="69" t="s">
        <v>278</v>
      </c>
      <c r="D8325" s="69" t="s">
        <v>1937</v>
      </c>
      <c r="E8325" s="69" t="s">
        <v>2577</v>
      </c>
      <c r="F8325" s="69">
        <v>1946</v>
      </c>
      <c r="G8325" s="69" t="s">
        <v>1948</v>
      </c>
      <c r="L8325" s="73"/>
      <c r="M8325" s="73"/>
    </row>
    <row r="8326" spans="1:27" ht="14.4">
      <c r="A8326" s="27" t="str">
        <f>VLOOKUP(C8326,'user list'!A:B,2,0)</f>
        <v>TTMD</v>
      </c>
      <c r="B8326" s="172">
        <v>45813.714953703704</v>
      </c>
      <c r="C8326" s="69" t="s">
        <v>278</v>
      </c>
      <c r="D8326" s="69" t="s">
        <v>1937</v>
      </c>
      <c r="E8326" s="69" t="s">
        <v>2577</v>
      </c>
      <c r="F8326" s="69">
        <v>1946</v>
      </c>
      <c r="G8326" s="69" t="s">
        <v>1939</v>
      </c>
    </row>
    <row r="8327" spans="1:27" ht="14.4">
      <c r="A8327" s="27" t="str">
        <f>VLOOKUP(C8327,'user list'!A:B,2,0)</f>
        <v>Admin</v>
      </c>
      <c r="B8327" s="172">
        <v>45813.714965277781</v>
      </c>
      <c r="C8327" s="69" t="s">
        <v>186</v>
      </c>
      <c r="D8327" s="69" t="s">
        <v>1937</v>
      </c>
      <c r="E8327" s="69" t="s">
        <v>2577</v>
      </c>
      <c r="F8327" s="69">
        <v>1946</v>
      </c>
      <c r="G8327" s="69" t="s">
        <v>1948</v>
      </c>
      <c r="L8327" s="73"/>
      <c r="M8327" s="73"/>
    </row>
    <row r="8328" spans="1:27" ht="14.4">
      <c r="A8328" s="27" t="str">
        <f>VLOOKUP(C8328,'user list'!A:B,2,0)</f>
        <v>TTMD</v>
      </c>
      <c r="B8328" s="172">
        <v>45813.714988425927</v>
      </c>
      <c r="C8328" s="69" t="s">
        <v>278</v>
      </c>
      <c r="D8328" s="69" t="s">
        <v>1937</v>
      </c>
      <c r="E8328" s="69" t="s">
        <v>2564</v>
      </c>
      <c r="F8328" s="69">
        <v>1927</v>
      </c>
      <c r="G8328" s="69" t="s">
        <v>1939</v>
      </c>
      <c r="R8328" s="73"/>
      <c r="S8328" s="73"/>
    </row>
    <row r="8329" spans="1:27" ht="14.4">
      <c r="A8329" s="27" t="str">
        <f>VLOOKUP(C8329,'user list'!A:B,2,0)</f>
        <v>TTMD</v>
      </c>
      <c r="B8329" s="172">
        <v>45813.715196759258</v>
      </c>
      <c r="C8329" s="69" t="s">
        <v>278</v>
      </c>
      <c r="D8329" s="69" t="s">
        <v>1937</v>
      </c>
      <c r="E8329" s="69" t="s">
        <v>2564</v>
      </c>
      <c r="F8329" s="69">
        <v>1927</v>
      </c>
      <c r="G8329" s="69" t="s">
        <v>1947</v>
      </c>
    </row>
    <row r="8330" spans="1:27" ht="14.4">
      <c r="A8330" s="27" t="str">
        <f>VLOOKUP(C8330,'user list'!A:B,2,0)</f>
        <v>TTMD</v>
      </c>
      <c r="B8330" s="172">
        <v>45813.715196759258</v>
      </c>
      <c r="C8330" s="69" t="s">
        <v>278</v>
      </c>
      <c r="D8330" s="69" t="s">
        <v>1937</v>
      </c>
      <c r="E8330" s="69" t="s">
        <v>2564</v>
      </c>
      <c r="F8330" s="69">
        <v>1927</v>
      </c>
      <c r="G8330" s="69" t="s">
        <v>1948</v>
      </c>
    </row>
    <row r="8331" spans="1:27" ht="14.4">
      <c r="A8331" s="27" t="str">
        <f>VLOOKUP(C8331,'user list'!A:B,2,0)</f>
        <v>TTMD</v>
      </c>
      <c r="B8331" s="172">
        <v>45813.715196759258</v>
      </c>
      <c r="C8331" s="69" t="s">
        <v>278</v>
      </c>
      <c r="D8331" s="69" t="s">
        <v>1937</v>
      </c>
      <c r="E8331" s="69" t="s">
        <v>2564</v>
      </c>
      <c r="F8331" s="69">
        <v>1927</v>
      </c>
      <c r="G8331" s="69" t="s">
        <v>1939</v>
      </c>
    </row>
    <row r="8332" spans="1:27" ht="14.4">
      <c r="A8332" s="27" t="str">
        <f>VLOOKUP(C8332,'user list'!A:B,2,0)</f>
        <v>Admin</v>
      </c>
      <c r="B8332" s="172">
        <v>45813.715196759258</v>
      </c>
      <c r="C8332" s="69" t="s">
        <v>186</v>
      </c>
      <c r="D8332" s="69" t="s">
        <v>1937</v>
      </c>
      <c r="E8332" s="69" t="s">
        <v>2564</v>
      </c>
      <c r="F8332" s="69">
        <v>1927</v>
      </c>
      <c r="G8332" s="69" t="s">
        <v>1948</v>
      </c>
    </row>
    <row r="8333" spans="1:27" ht="14.4">
      <c r="A8333" s="27" t="str">
        <f>VLOOKUP(C8333,'user list'!A:B,2,0)</f>
        <v>Admin</v>
      </c>
      <c r="B8333" s="172">
        <v>45813.715196759258</v>
      </c>
      <c r="C8333" s="69" t="s">
        <v>186</v>
      </c>
      <c r="D8333" s="69" t="s">
        <v>1937</v>
      </c>
      <c r="E8333" s="69" t="s">
        <v>2564</v>
      </c>
      <c r="F8333" s="69">
        <v>1927</v>
      </c>
      <c r="G8333" s="69" t="s">
        <v>1947</v>
      </c>
    </row>
    <row r="8334" spans="1:27" ht="14.4">
      <c r="A8334" s="27" t="str">
        <f>VLOOKUP(C8334,'user list'!A:B,2,0)</f>
        <v>Admin</v>
      </c>
      <c r="B8334" s="172">
        <v>45813.715208333335</v>
      </c>
      <c r="C8334" s="69" t="s">
        <v>186</v>
      </c>
      <c r="D8334" s="69" t="s">
        <v>1937</v>
      </c>
      <c r="E8334" s="69" t="s">
        <v>2564</v>
      </c>
      <c r="F8334" s="69">
        <v>1927</v>
      </c>
      <c r="G8334" s="69" t="s">
        <v>1948</v>
      </c>
    </row>
    <row r="8335" spans="1:27" ht="14.4">
      <c r="A8335" s="27" t="str">
        <f>VLOOKUP(C8335,'user list'!A:B,2,0)</f>
        <v>TTMD</v>
      </c>
      <c r="B8335" s="172">
        <v>45813.715208333335</v>
      </c>
      <c r="C8335" s="69" t="s">
        <v>278</v>
      </c>
      <c r="D8335" s="69" t="s">
        <v>1937</v>
      </c>
      <c r="E8335" s="69" t="s">
        <v>2556</v>
      </c>
      <c r="F8335" s="69">
        <v>1916</v>
      </c>
      <c r="G8335" s="69" t="s">
        <v>1939</v>
      </c>
    </row>
    <row r="8336" spans="1:27" ht="14.4">
      <c r="A8336" s="27" t="str">
        <f>VLOOKUP(C8336,'user list'!A:B,2,0)</f>
        <v>TTMD</v>
      </c>
      <c r="B8336" s="172">
        <v>45813.715266203704</v>
      </c>
      <c r="C8336" s="69" t="s">
        <v>278</v>
      </c>
      <c r="D8336" s="69" t="s">
        <v>1937</v>
      </c>
      <c r="E8336" s="69" t="s">
        <v>2556</v>
      </c>
      <c r="F8336" s="69">
        <v>1916</v>
      </c>
      <c r="G8336" s="69" t="s">
        <v>1947</v>
      </c>
      <c r="R8336" s="73"/>
      <c r="S8336" s="73"/>
    </row>
    <row r="8337" spans="1:27" ht="14.4">
      <c r="A8337" s="27" t="str">
        <f>VLOOKUP(C8337,'user list'!A:B,2,0)</f>
        <v>TTMD</v>
      </c>
      <c r="B8337" s="172">
        <v>45813.715266203704</v>
      </c>
      <c r="C8337" s="69" t="s">
        <v>278</v>
      </c>
      <c r="D8337" s="69" t="s">
        <v>1937</v>
      </c>
      <c r="E8337" s="69" t="s">
        <v>2556</v>
      </c>
      <c r="F8337" s="69">
        <v>1916</v>
      </c>
      <c r="G8337" s="69" t="s">
        <v>1948</v>
      </c>
    </row>
    <row r="8338" spans="1:27" ht="14.4">
      <c r="A8338" s="27" t="str">
        <f>VLOOKUP(C8338,'user list'!A:B,2,0)</f>
        <v>TTMD</v>
      </c>
      <c r="B8338" s="172">
        <v>45813.715266203704</v>
      </c>
      <c r="C8338" s="69" t="s">
        <v>278</v>
      </c>
      <c r="D8338" s="69" t="s">
        <v>1937</v>
      </c>
      <c r="E8338" s="69" t="s">
        <v>2556</v>
      </c>
      <c r="F8338" s="69">
        <v>1916</v>
      </c>
      <c r="G8338" s="69" t="s">
        <v>1939</v>
      </c>
      <c r="O8338" s="73"/>
      <c r="P8338" s="73"/>
    </row>
    <row r="8339" spans="1:27" ht="14.4">
      <c r="A8339" s="27" t="str">
        <f>VLOOKUP(C8339,'user list'!A:B,2,0)</f>
        <v>Admin</v>
      </c>
      <c r="B8339" s="172">
        <v>45813.715266203704</v>
      </c>
      <c r="C8339" s="69" t="s">
        <v>186</v>
      </c>
      <c r="D8339" s="69" t="s">
        <v>1937</v>
      </c>
      <c r="E8339" s="69" t="s">
        <v>2556</v>
      </c>
      <c r="F8339" s="69">
        <v>1916</v>
      </c>
      <c r="G8339" s="69" t="s">
        <v>1948</v>
      </c>
    </row>
    <row r="8340" spans="1:27" ht="14.4">
      <c r="A8340" s="27" t="str">
        <f>VLOOKUP(C8340,'user list'!A:B,2,0)</f>
        <v>TTMD</v>
      </c>
      <c r="B8340" s="172">
        <v>45813.715289351851</v>
      </c>
      <c r="C8340" s="69" t="s">
        <v>278</v>
      </c>
      <c r="D8340" s="69" t="s">
        <v>1937</v>
      </c>
      <c r="E8340" s="69" t="s">
        <v>2540</v>
      </c>
      <c r="F8340" s="69">
        <v>1889</v>
      </c>
      <c r="G8340" s="69" t="s">
        <v>1939</v>
      </c>
    </row>
    <row r="8341" spans="1:27" ht="14.4">
      <c r="A8341" s="27" t="str">
        <f>VLOOKUP(C8341,'user list'!A:B,2,0)</f>
        <v>TTMD</v>
      </c>
      <c r="B8341" s="172">
        <v>45813.715370370373</v>
      </c>
      <c r="C8341" s="69" t="s">
        <v>278</v>
      </c>
      <c r="D8341" s="69" t="s">
        <v>1937</v>
      </c>
      <c r="E8341" s="69" t="s">
        <v>2540</v>
      </c>
      <c r="F8341" s="69">
        <v>1889</v>
      </c>
      <c r="G8341" s="69" t="s">
        <v>1947</v>
      </c>
    </row>
    <row r="8342" spans="1:27" ht="14.4">
      <c r="A8342" s="27" t="str">
        <f>VLOOKUP(C8342,'user list'!A:B,2,0)</f>
        <v>TTMD</v>
      </c>
      <c r="B8342" s="172">
        <v>45813.715370370373</v>
      </c>
      <c r="C8342" s="69" t="s">
        <v>278</v>
      </c>
      <c r="D8342" s="69" t="s">
        <v>1937</v>
      </c>
      <c r="E8342" s="69" t="s">
        <v>2540</v>
      </c>
      <c r="F8342" s="69">
        <v>1889</v>
      </c>
      <c r="G8342" s="69" t="s">
        <v>1948</v>
      </c>
    </row>
    <row r="8343" spans="1:27" ht="14.4">
      <c r="A8343" s="27" t="str">
        <f>VLOOKUP(C8343,'user list'!A:B,2,0)</f>
        <v>TTMD</v>
      </c>
      <c r="B8343" s="172">
        <v>45813.715370370373</v>
      </c>
      <c r="C8343" s="69" t="s">
        <v>278</v>
      </c>
      <c r="D8343" s="69" t="s">
        <v>1937</v>
      </c>
      <c r="E8343" s="69" t="s">
        <v>2540</v>
      </c>
      <c r="F8343" s="69">
        <v>1889</v>
      </c>
      <c r="G8343" s="69" t="s">
        <v>1939</v>
      </c>
    </row>
    <row r="8344" spans="1:27" ht="14.4">
      <c r="A8344" s="27" t="str">
        <f>VLOOKUP(C8344,'user list'!A:B,2,0)</f>
        <v>Admin</v>
      </c>
      <c r="B8344" s="172">
        <v>45813.715370370373</v>
      </c>
      <c r="C8344" s="69" t="s">
        <v>186</v>
      </c>
      <c r="D8344" s="69" t="s">
        <v>1937</v>
      </c>
      <c r="E8344" s="69" t="s">
        <v>2540</v>
      </c>
      <c r="F8344" s="69">
        <v>1889</v>
      </c>
      <c r="G8344" s="69" t="s">
        <v>1948</v>
      </c>
    </row>
    <row r="8345" spans="1:27" ht="14.4">
      <c r="A8345" s="27" t="str">
        <f>VLOOKUP(C8345,'user list'!A:B,2,0)</f>
        <v>TTMD</v>
      </c>
      <c r="B8345" s="172">
        <v>45813.71539351852</v>
      </c>
      <c r="C8345" s="69" t="s">
        <v>278</v>
      </c>
      <c r="D8345" s="69" t="s">
        <v>1937</v>
      </c>
      <c r="E8345" s="69" t="s">
        <v>1636</v>
      </c>
      <c r="F8345" s="69">
        <v>1883</v>
      </c>
      <c r="G8345" s="69" t="s">
        <v>1939</v>
      </c>
      <c r="X8345" s="74"/>
      <c r="AA8345" s="74"/>
    </row>
    <row r="8346" spans="1:27" ht="14.4">
      <c r="A8346" s="27" t="str">
        <f>VLOOKUP(C8346,'user list'!A:B,2,0)</f>
        <v>TTMD</v>
      </c>
      <c r="B8346" s="172">
        <v>45813.715486111112</v>
      </c>
      <c r="C8346" s="69" t="s">
        <v>278</v>
      </c>
      <c r="D8346" s="69" t="s">
        <v>1937</v>
      </c>
      <c r="E8346" s="69" t="s">
        <v>1636</v>
      </c>
      <c r="F8346" s="69">
        <v>1883</v>
      </c>
      <c r="G8346" s="69" t="s">
        <v>1947</v>
      </c>
      <c r="L8346" s="73"/>
      <c r="M8346" s="73"/>
    </row>
    <row r="8347" spans="1:27" ht="14.4">
      <c r="A8347" s="27" t="str">
        <f>VLOOKUP(C8347,'user list'!A:B,2,0)</f>
        <v>TTMD</v>
      </c>
      <c r="B8347" s="172">
        <v>45813.715486111112</v>
      </c>
      <c r="C8347" s="69" t="s">
        <v>278</v>
      </c>
      <c r="D8347" s="69" t="s">
        <v>1937</v>
      </c>
      <c r="E8347" s="69" t="s">
        <v>1636</v>
      </c>
      <c r="F8347" s="69">
        <v>1883</v>
      </c>
      <c r="G8347" s="69" t="s">
        <v>1948</v>
      </c>
    </row>
    <row r="8348" spans="1:27" ht="14.4">
      <c r="A8348" s="27" t="str">
        <f>VLOOKUP(C8348,'user list'!A:B,2,0)</f>
        <v>TTMD</v>
      </c>
      <c r="B8348" s="172">
        <v>45813.715486111112</v>
      </c>
      <c r="C8348" s="69" t="s">
        <v>278</v>
      </c>
      <c r="D8348" s="69" t="s">
        <v>1937</v>
      </c>
      <c r="E8348" s="69" t="s">
        <v>1636</v>
      </c>
      <c r="F8348" s="69">
        <v>1883</v>
      </c>
      <c r="G8348" s="69" t="s">
        <v>1939</v>
      </c>
    </row>
    <row r="8349" spans="1:27" ht="14.4">
      <c r="A8349" s="27" t="str">
        <f>VLOOKUP(C8349,'user list'!A:B,2,0)</f>
        <v>Admin</v>
      </c>
      <c r="B8349" s="172">
        <v>45813.715486111112</v>
      </c>
      <c r="C8349" s="69" t="s">
        <v>186</v>
      </c>
      <c r="D8349" s="69" t="s">
        <v>1937</v>
      </c>
      <c r="E8349" s="69" t="s">
        <v>1636</v>
      </c>
      <c r="F8349" s="69">
        <v>1883</v>
      </c>
      <c r="G8349" s="69" t="s">
        <v>1948</v>
      </c>
      <c r="L8349" s="73"/>
      <c r="M8349" s="73"/>
    </row>
    <row r="8350" spans="1:27" ht="14.4">
      <c r="A8350" s="27" t="str">
        <f>VLOOKUP(C8350,'user list'!A:B,2,0)</f>
        <v>TTMD</v>
      </c>
      <c r="B8350" s="172">
        <v>45813.715509259258</v>
      </c>
      <c r="C8350" s="69" t="s">
        <v>278</v>
      </c>
      <c r="D8350" s="69" t="s">
        <v>1937</v>
      </c>
      <c r="E8350" s="69" t="s">
        <v>2524</v>
      </c>
      <c r="F8350" s="69">
        <v>1866</v>
      </c>
      <c r="G8350" s="69" t="s">
        <v>1939</v>
      </c>
    </row>
    <row r="8351" spans="1:27" ht="14.4">
      <c r="A8351" s="27" t="str">
        <f>VLOOKUP(C8351,'user list'!A:B,2,0)</f>
        <v>TTMD</v>
      </c>
      <c r="B8351" s="172">
        <v>45813.715578703705</v>
      </c>
      <c r="C8351" s="69" t="s">
        <v>278</v>
      </c>
      <c r="D8351" s="69" t="s">
        <v>1937</v>
      </c>
      <c r="E8351" s="69" t="s">
        <v>2524</v>
      </c>
      <c r="F8351" s="69">
        <v>1866</v>
      </c>
      <c r="G8351" s="69" t="s">
        <v>1947</v>
      </c>
      <c r="L8351" s="73"/>
      <c r="M8351" s="73"/>
    </row>
    <row r="8352" spans="1:27" ht="14.4">
      <c r="A8352" s="27" t="str">
        <f>VLOOKUP(C8352,'user list'!A:B,2,0)</f>
        <v>TTMD</v>
      </c>
      <c r="B8352" s="172">
        <v>45813.715578703705</v>
      </c>
      <c r="C8352" s="69" t="s">
        <v>278</v>
      </c>
      <c r="D8352" s="69" t="s">
        <v>1937</v>
      </c>
      <c r="E8352" s="69" t="s">
        <v>2524</v>
      </c>
      <c r="F8352" s="69">
        <v>1866</v>
      </c>
      <c r="G8352" s="69" t="s">
        <v>1948</v>
      </c>
      <c r="R8352" s="73"/>
      <c r="S8352" s="73"/>
    </row>
    <row r="8353" spans="1:27" ht="14.4">
      <c r="A8353" s="27" t="str">
        <f>VLOOKUP(C8353,'user list'!A:B,2,0)</f>
        <v>TTMD</v>
      </c>
      <c r="B8353" s="172">
        <v>45813.715578703705</v>
      </c>
      <c r="C8353" s="69" t="s">
        <v>278</v>
      </c>
      <c r="D8353" s="69" t="s">
        <v>1937</v>
      </c>
      <c r="E8353" s="69" t="s">
        <v>2524</v>
      </c>
      <c r="F8353" s="69">
        <v>1866</v>
      </c>
      <c r="G8353" s="69" t="s">
        <v>1939</v>
      </c>
    </row>
    <row r="8354" spans="1:27" ht="14.4">
      <c r="A8354" s="27" t="str">
        <f>VLOOKUP(C8354,'user list'!A:B,2,0)</f>
        <v>Admin</v>
      </c>
      <c r="B8354" s="172">
        <v>45813.715578703705</v>
      </c>
      <c r="C8354" s="69" t="s">
        <v>186</v>
      </c>
      <c r="D8354" s="69" t="s">
        <v>1937</v>
      </c>
      <c r="E8354" s="69" t="s">
        <v>2524</v>
      </c>
      <c r="F8354" s="69">
        <v>1866</v>
      </c>
      <c r="G8354" s="69" t="s">
        <v>1948</v>
      </c>
    </row>
    <row r="8355" spans="1:27" ht="14.4">
      <c r="A8355" s="27" t="str">
        <f>VLOOKUP(C8355,'user list'!A:B,2,0)</f>
        <v>OCM</v>
      </c>
      <c r="B8355" s="172">
        <v>45813.724444444444</v>
      </c>
      <c r="C8355" s="69" t="s">
        <v>232</v>
      </c>
      <c r="D8355" s="69" t="s">
        <v>1937</v>
      </c>
      <c r="E8355" s="69" t="s">
        <v>2042</v>
      </c>
      <c r="F8355" s="69">
        <v>1961</v>
      </c>
      <c r="G8355" s="69" t="s">
        <v>1939</v>
      </c>
    </row>
    <row r="8356" spans="1:27" ht="14.4">
      <c r="A8356" s="27" t="str">
        <f>VLOOKUP(C8356,'user list'!A:B,2,0)</f>
        <v>OCM</v>
      </c>
      <c r="B8356" s="172">
        <v>45813.724594907406</v>
      </c>
      <c r="C8356" s="69" t="s">
        <v>232</v>
      </c>
      <c r="D8356" s="69" t="s">
        <v>1937</v>
      </c>
      <c r="E8356" s="69" t="s">
        <v>2042</v>
      </c>
      <c r="F8356" s="69">
        <v>1961</v>
      </c>
      <c r="G8356" s="69" t="s">
        <v>1947</v>
      </c>
    </row>
    <row r="8357" spans="1:27" ht="14.4">
      <c r="A8357" s="27" t="str">
        <f>VLOOKUP(C8357,'user list'!A:B,2,0)</f>
        <v>OCM</v>
      </c>
      <c r="B8357" s="172">
        <v>45813.724594907406</v>
      </c>
      <c r="C8357" s="69" t="s">
        <v>232</v>
      </c>
      <c r="D8357" s="69" t="s">
        <v>1937</v>
      </c>
      <c r="E8357" s="69" t="s">
        <v>2042</v>
      </c>
      <c r="F8357" s="69">
        <v>1961</v>
      </c>
      <c r="G8357" s="69" t="s">
        <v>1948</v>
      </c>
    </row>
    <row r="8358" spans="1:27" ht="14.4">
      <c r="A8358" s="27" t="str">
        <f>VLOOKUP(C8358,'user list'!A:B,2,0)</f>
        <v>OCM</v>
      </c>
      <c r="B8358" s="172">
        <v>45813.724594907406</v>
      </c>
      <c r="C8358" s="69" t="s">
        <v>232</v>
      </c>
      <c r="D8358" s="69" t="s">
        <v>1937</v>
      </c>
      <c r="E8358" s="69" t="s">
        <v>2042</v>
      </c>
      <c r="F8358" s="69">
        <v>1961</v>
      </c>
      <c r="G8358" s="69" t="s">
        <v>1939</v>
      </c>
    </row>
    <row r="8359" spans="1:27" ht="14.4">
      <c r="A8359" s="27" t="str">
        <f>VLOOKUP(C8359,'user list'!A:B,2,0)</f>
        <v>Admin</v>
      </c>
      <c r="B8359" s="172">
        <v>45813.724606481483</v>
      </c>
      <c r="C8359" s="69" t="s">
        <v>186</v>
      </c>
      <c r="D8359" s="69" t="s">
        <v>1937</v>
      </c>
      <c r="E8359" s="69" t="s">
        <v>2042</v>
      </c>
      <c r="F8359" s="69">
        <v>1961</v>
      </c>
      <c r="G8359" s="69" t="s">
        <v>1948</v>
      </c>
    </row>
    <row r="8360" spans="1:27" ht="14.4">
      <c r="A8360" s="27" t="str">
        <f>VLOOKUP(C8360,'user list'!A:B,2,0)</f>
        <v>OCM</v>
      </c>
      <c r="B8360" s="172">
        <v>45813.724722222221</v>
      </c>
      <c r="C8360" s="69" t="s">
        <v>232</v>
      </c>
      <c r="D8360" s="69" t="s">
        <v>1937</v>
      </c>
      <c r="E8360" s="69" t="s">
        <v>2473</v>
      </c>
      <c r="F8360" s="69">
        <v>1963</v>
      </c>
      <c r="G8360" s="69" t="s">
        <v>1939</v>
      </c>
    </row>
    <row r="8361" spans="1:27" ht="14.4">
      <c r="A8361" s="27" t="str">
        <f>VLOOKUP(C8361,'user list'!A:B,2,0)</f>
        <v>OCM</v>
      </c>
      <c r="B8361" s="172">
        <v>45813.724814814814</v>
      </c>
      <c r="C8361" s="69" t="s">
        <v>232</v>
      </c>
      <c r="D8361" s="69" t="s">
        <v>1937</v>
      </c>
      <c r="E8361" s="69" t="s">
        <v>2473</v>
      </c>
      <c r="F8361" s="69">
        <v>1963</v>
      </c>
      <c r="G8361" s="69" t="s">
        <v>1947</v>
      </c>
    </row>
    <row r="8362" spans="1:27" ht="14.4">
      <c r="A8362" s="27" t="str">
        <f>VLOOKUP(C8362,'user list'!A:B,2,0)</f>
        <v>OCM</v>
      </c>
      <c r="B8362" s="172">
        <v>45813.724826388891</v>
      </c>
      <c r="C8362" s="69" t="s">
        <v>232</v>
      </c>
      <c r="D8362" s="69" t="s">
        <v>1937</v>
      </c>
      <c r="E8362" s="69" t="s">
        <v>2473</v>
      </c>
      <c r="F8362" s="69">
        <v>1963</v>
      </c>
      <c r="G8362" s="69" t="s">
        <v>1948</v>
      </c>
    </row>
    <row r="8363" spans="1:27" ht="14.4">
      <c r="A8363" s="27" t="str">
        <f>VLOOKUP(C8363,'user list'!A:B,2,0)</f>
        <v>OCM</v>
      </c>
      <c r="B8363" s="172">
        <v>45813.724826388891</v>
      </c>
      <c r="C8363" s="69" t="s">
        <v>232</v>
      </c>
      <c r="D8363" s="69" t="s">
        <v>1937</v>
      </c>
      <c r="E8363" s="69" t="s">
        <v>2473</v>
      </c>
      <c r="F8363" s="69">
        <v>1963</v>
      </c>
      <c r="G8363" s="69" t="s">
        <v>1939</v>
      </c>
    </row>
    <row r="8364" spans="1:27" ht="14.4">
      <c r="A8364" s="27" t="str">
        <f>VLOOKUP(C8364,'user list'!A:B,2,0)</f>
        <v>Admin</v>
      </c>
      <c r="B8364" s="172">
        <v>45813.724826388891</v>
      </c>
      <c r="C8364" s="69" t="s">
        <v>186</v>
      </c>
      <c r="D8364" s="69" t="s">
        <v>1937</v>
      </c>
      <c r="E8364" s="69" t="s">
        <v>2473</v>
      </c>
      <c r="F8364" s="69">
        <v>1963</v>
      </c>
      <c r="G8364" s="69" t="s">
        <v>1948</v>
      </c>
    </row>
    <row r="8365" spans="1:27" ht="14.4">
      <c r="A8365" s="27" t="str">
        <f>VLOOKUP(C8365,'user list'!A:B,2,0)</f>
        <v>QCID</v>
      </c>
      <c r="B8365" s="172">
        <v>45813.734363425923</v>
      </c>
      <c r="C8365" s="69" t="s">
        <v>267</v>
      </c>
      <c r="D8365" s="69" t="s">
        <v>1937</v>
      </c>
      <c r="E8365" s="69" t="s">
        <v>2556</v>
      </c>
      <c r="F8365" s="69">
        <v>1916</v>
      </c>
      <c r="G8365" s="69" t="s">
        <v>1939</v>
      </c>
    </row>
    <row r="8366" spans="1:27" ht="14.4">
      <c r="A8366" s="27" t="str">
        <f>VLOOKUP(C8366,'user list'!A:B,2,0)</f>
        <v>QCID</v>
      </c>
      <c r="B8366" s="172">
        <v>45813.734398148146</v>
      </c>
      <c r="C8366" s="69" t="s">
        <v>267</v>
      </c>
      <c r="D8366" s="69" t="s">
        <v>1937</v>
      </c>
      <c r="E8366" s="69" t="s">
        <v>2463</v>
      </c>
      <c r="F8366" s="69">
        <v>1760</v>
      </c>
      <c r="G8366" s="69" t="s">
        <v>1939</v>
      </c>
      <c r="X8366" s="74"/>
      <c r="AA8366" s="74"/>
    </row>
    <row r="8367" spans="1:27" ht="14.4">
      <c r="A8367" s="27" t="str">
        <f>VLOOKUP(C8367,'user list'!A:B,2,0)</f>
        <v>QCID</v>
      </c>
      <c r="B8367" s="172">
        <v>45813.734571759262</v>
      </c>
      <c r="C8367" s="69" t="s">
        <v>267</v>
      </c>
      <c r="D8367" s="69" t="s">
        <v>1937</v>
      </c>
      <c r="E8367" s="69" t="s">
        <v>2463</v>
      </c>
      <c r="F8367" s="69">
        <v>1760</v>
      </c>
      <c r="G8367" s="69" t="s">
        <v>1947</v>
      </c>
      <c r="L8367" s="73"/>
      <c r="M8367" s="73"/>
    </row>
    <row r="8368" spans="1:27" ht="14.4">
      <c r="A8368" s="27" t="str">
        <f>VLOOKUP(C8368,'user list'!A:B,2,0)</f>
        <v>QCID</v>
      </c>
      <c r="B8368" s="172">
        <v>45813.734571759262</v>
      </c>
      <c r="C8368" s="69" t="s">
        <v>267</v>
      </c>
      <c r="D8368" s="69" t="s">
        <v>1937</v>
      </c>
      <c r="E8368" s="69" t="s">
        <v>2463</v>
      </c>
      <c r="F8368" s="69">
        <v>1760</v>
      </c>
      <c r="G8368" s="69" t="s">
        <v>1948</v>
      </c>
    </row>
    <row r="8369" spans="1:30" ht="14.4">
      <c r="A8369" s="27" t="str">
        <f>VLOOKUP(C8369,'user list'!A:B,2,0)</f>
        <v>QCID</v>
      </c>
      <c r="B8369" s="172">
        <v>45813.734571759262</v>
      </c>
      <c r="C8369" s="69" t="s">
        <v>267</v>
      </c>
      <c r="D8369" s="69" t="s">
        <v>1937</v>
      </c>
      <c r="E8369" s="69" t="s">
        <v>2463</v>
      </c>
      <c r="F8369" s="69">
        <v>1760</v>
      </c>
      <c r="G8369" s="69" t="s">
        <v>1939</v>
      </c>
    </row>
    <row r="8370" spans="1:30" ht="14.4">
      <c r="A8370" s="27" t="str">
        <f>VLOOKUP(C8370,'user list'!A:B,2,0)</f>
        <v>Admin</v>
      </c>
      <c r="B8370" s="172">
        <v>45813.734583333331</v>
      </c>
      <c r="C8370" s="69" t="s">
        <v>186</v>
      </c>
      <c r="D8370" s="69" t="s">
        <v>1937</v>
      </c>
      <c r="E8370" s="69" t="s">
        <v>2463</v>
      </c>
      <c r="F8370" s="69">
        <v>1760</v>
      </c>
      <c r="G8370" s="69" t="s">
        <v>1948</v>
      </c>
      <c r="L8370" s="73"/>
      <c r="M8370" s="73"/>
    </row>
    <row r="8371" spans="1:30" ht="14.4">
      <c r="A8371" s="27" t="str">
        <f>VLOOKUP(C8371,'user list'!A:B,2,0)</f>
        <v>QCID</v>
      </c>
      <c r="B8371" s="172">
        <v>45813.734618055554</v>
      </c>
      <c r="C8371" s="69" t="s">
        <v>267</v>
      </c>
      <c r="D8371" s="69" t="s">
        <v>1937</v>
      </c>
      <c r="E8371" s="69" t="s">
        <v>2556</v>
      </c>
      <c r="F8371" s="69">
        <v>1916</v>
      </c>
      <c r="G8371" s="69" t="s">
        <v>1939</v>
      </c>
      <c r="L8371" s="73"/>
      <c r="M8371" s="73"/>
    </row>
    <row r="8372" spans="1:30" ht="14.4">
      <c r="A8372" s="27" t="str">
        <f>VLOOKUP(C8372,'user list'!A:B,2,0)</f>
        <v>QCID</v>
      </c>
      <c r="B8372" s="172">
        <v>45813.734803240739</v>
      </c>
      <c r="C8372" s="69" t="s">
        <v>267</v>
      </c>
      <c r="D8372" s="69" t="s">
        <v>1937</v>
      </c>
      <c r="E8372" s="69" t="s">
        <v>2556</v>
      </c>
      <c r="F8372" s="69">
        <v>1916</v>
      </c>
      <c r="G8372" s="69" t="s">
        <v>1947</v>
      </c>
      <c r="R8372" s="73"/>
      <c r="S8372" s="73"/>
    </row>
    <row r="8373" spans="1:30" ht="14.4">
      <c r="A8373" s="27" t="str">
        <f>VLOOKUP(C8373,'user list'!A:B,2,0)</f>
        <v>QCID</v>
      </c>
      <c r="B8373" s="172">
        <v>45813.734803240739</v>
      </c>
      <c r="C8373" s="69" t="s">
        <v>267</v>
      </c>
      <c r="D8373" s="69" t="s">
        <v>1937</v>
      </c>
      <c r="E8373" s="69" t="s">
        <v>2556</v>
      </c>
      <c r="F8373" s="69">
        <v>1916</v>
      </c>
      <c r="G8373" s="69" t="s">
        <v>1948</v>
      </c>
    </row>
    <row r="8374" spans="1:30" ht="14.4">
      <c r="A8374" s="27" t="str">
        <f>VLOOKUP(C8374,'user list'!A:B,2,0)</f>
        <v>QCID</v>
      </c>
      <c r="B8374" s="172">
        <v>45813.734803240739</v>
      </c>
      <c r="C8374" s="69" t="s">
        <v>267</v>
      </c>
      <c r="D8374" s="69" t="s">
        <v>1937</v>
      </c>
      <c r="E8374" s="69" t="s">
        <v>2556</v>
      </c>
      <c r="F8374" s="69">
        <v>1916</v>
      </c>
      <c r="G8374" s="69" t="s">
        <v>1939</v>
      </c>
    </row>
    <row r="8375" spans="1:30" ht="14.4">
      <c r="A8375" s="27" t="str">
        <f>VLOOKUP(C8375,'user list'!A:B,2,0)</f>
        <v>Admin</v>
      </c>
      <c r="B8375" s="172">
        <v>45813.734803240739</v>
      </c>
      <c r="C8375" s="69" t="s">
        <v>186</v>
      </c>
      <c r="D8375" s="69" t="s">
        <v>1937</v>
      </c>
      <c r="E8375" s="69" t="s">
        <v>2556</v>
      </c>
      <c r="F8375" s="69">
        <v>1916</v>
      </c>
      <c r="G8375" s="69" t="s">
        <v>1948</v>
      </c>
    </row>
    <row r="8376" spans="1:30" ht="14.4">
      <c r="A8376" s="27" t="str">
        <f>VLOOKUP(C8376,'user list'!A:B,2,0)</f>
        <v>HRMD</v>
      </c>
      <c r="B8376" s="172">
        <v>45813.739259259259</v>
      </c>
      <c r="C8376" s="69" t="s">
        <v>217</v>
      </c>
      <c r="D8376" s="69" t="s">
        <v>1937</v>
      </c>
      <c r="E8376" s="69" t="s">
        <v>1991</v>
      </c>
      <c r="F8376" s="69">
        <v>1739</v>
      </c>
      <c r="G8376" s="69" t="s">
        <v>1939</v>
      </c>
    </row>
    <row r="8377" spans="1:30" ht="14.4">
      <c r="A8377" s="27" t="str">
        <f>VLOOKUP(C8377,'user list'!A:B,2,0)</f>
        <v>HRMD</v>
      </c>
      <c r="B8377" s="172">
        <v>45813.739675925928</v>
      </c>
      <c r="C8377" s="69" t="s">
        <v>217</v>
      </c>
      <c r="D8377" s="69" t="s">
        <v>1937</v>
      </c>
      <c r="E8377" s="69" t="s">
        <v>2039</v>
      </c>
      <c r="F8377" s="69">
        <v>1744</v>
      </c>
      <c r="G8377" s="69" t="s">
        <v>1939</v>
      </c>
      <c r="R8377" s="73"/>
      <c r="S8377" s="73"/>
    </row>
    <row r="8378" spans="1:30" ht="14.4">
      <c r="A8378" s="27" t="str">
        <f>VLOOKUP(C8378,'user list'!A:B,2,0)</f>
        <v>HRMD</v>
      </c>
      <c r="B8378" s="172">
        <v>45813.740231481483</v>
      </c>
      <c r="C8378" s="69" t="s">
        <v>217</v>
      </c>
      <c r="D8378" s="69" t="s">
        <v>1937</v>
      </c>
      <c r="E8378" s="69" t="s">
        <v>2039</v>
      </c>
      <c r="F8378" s="69">
        <v>1744</v>
      </c>
      <c r="G8378" s="69" t="s">
        <v>1947</v>
      </c>
    </row>
    <row r="8379" spans="1:30" ht="14.4">
      <c r="A8379" s="27" t="str">
        <f>VLOOKUP(C8379,'user list'!A:B,2,0)</f>
        <v>HRMD</v>
      </c>
      <c r="B8379" s="172">
        <v>45813.740231481483</v>
      </c>
      <c r="C8379" s="69" t="s">
        <v>217</v>
      </c>
      <c r="D8379" s="69" t="s">
        <v>1937</v>
      </c>
      <c r="E8379" s="69" t="s">
        <v>2039</v>
      </c>
      <c r="F8379" s="69">
        <v>1744</v>
      </c>
      <c r="G8379" s="69" t="s">
        <v>1948</v>
      </c>
      <c r="O8379" s="73"/>
      <c r="P8379" s="73"/>
    </row>
    <row r="8380" spans="1:30" ht="14.4">
      <c r="A8380" s="27" t="str">
        <f>VLOOKUP(C8380,'user list'!A:B,2,0)</f>
        <v>HRMD</v>
      </c>
      <c r="B8380" s="172">
        <v>45813.740231481483</v>
      </c>
      <c r="C8380" s="69" t="s">
        <v>217</v>
      </c>
      <c r="D8380" s="69" t="s">
        <v>1937</v>
      </c>
      <c r="E8380" s="69" t="s">
        <v>2039</v>
      </c>
      <c r="F8380" s="69">
        <v>1744</v>
      </c>
      <c r="G8380" s="69" t="s">
        <v>1939</v>
      </c>
    </row>
    <row r="8381" spans="1:30" ht="14.4">
      <c r="A8381" s="27" t="str">
        <f>VLOOKUP(C8381,'user list'!A:B,2,0)</f>
        <v>Admin</v>
      </c>
      <c r="B8381" s="172">
        <v>45813.740243055552</v>
      </c>
      <c r="C8381" s="69" t="s">
        <v>186</v>
      </c>
      <c r="D8381" s="69" t="s">
        <v>1937</v>
      </c>
      <c r="E8381" s="69" t="s">
        <v>2039</v>
      </c>
      <c r="F8381" s="69">
        <v>1744</v>
      </c>
      <c r="G8381" s="69" t="s">
        <v>1948</v>
      </c>
      <c r="AA8381" s="74"/>
      <c r="AD8381" s="74"/>
    </row>
    <row r="8382" spans="1:30" ht="14.4">
      <c r="A8382" s="27" t="str">
        <f>VLOOKUP(C8382,'user list'!A:B,2,0)</f>
        <v>HRMD</v>
      </c>
      <c r="B8382" s="172">
        <v>45813.740324074075</v>
      </c>
      <c r="C8382" s="69" t="s">
        <v>217</v>
      </c>
      <c r="D8382" s="69" t="s">
        <v>1937</v>
      </c>
      <c r="E8382" s="69" t="s">
        <v>1991</v>
      </c>
      <c r="F8382" s="69">
        <v>1739</v>
      </c>
      <c r="G8382" s="69" t="s">
        <v>1939</v>
      </c>
      <c r="L8382" s="73"/>
      <c r="M8382" s="73"/>
    </row>
    <row r="8383" spans="1:30" ht="14.4">
      <c r="A8383" s="27" t="str">
        <f>VLOOKUP(C8383,'user list'!A:B,2,0)</f>
        <v>HRMD</v>
      </c>
      <c r="B8383" s="172">
        <v>45813.740474537037</v>
      </c>
      <c r="C8383" s="69" t="s">
        <v>217</v>
      </c>
      <c r="D8383" s="69" t="s">
        <v>1937</v>
      </c>
      <c r="E8383" s="69" t="s">
        <v>2463</v>
      </c>
      <c r="F8383" s="69">
        <v>1760</v>
      </c>
      <c r="G8383" s="69" t="s">
        <v>1939</v>
      </c>
      <c r="L8383" s="73"/>
      <c r="M8383" s="73"/>
    </row>
    <row r="8384" spans="1:30" ht="14.4">
      <c r="A8384" s="27" t="str">
        <f>VLOOKUP(C8384,'user list'!A:B,2,0)</f>
        <v>HRMD</v>
      </c>
      <c r="B8384" s="172">
        <v>45813.740706018521</v>
      </c>
      <c r="C8384" s="69" t="s">
        <v>217</v>
      </c>
      <c r="D8384" s="69" t="s">
        <v>1937</v>
      </c>
      <c r="E8384" s="69" t="s">
        <v>2463</v>
      </c>
      <c r="F8384" s="69">
        <v>1760</v>
      </c>
      <c r="G8384" s="69" t="s">
        <v>1947</v>
      </c>
      <c r="O8384" s="73"/>
      <c r="P8384" s="73"/>
    </row>
    <row r="8385" spans="1:16" ht="14.4">
      <c r="A8385" s="27" t="str">
        <f>VLOOKUP(C8385,'user list'!A:B,2,0)</f>
        <v>HRMD</v>
      </c>
      <c r="B8385" s="172">
        <v>45813.740706018521</v>
      </c>
      <c r="C8385" s="69" t="s">
        <v>217</v>
      </c>
      <c r="D8385" s="69" t="s">
        <v>1937</v>
      </c>
      <c r="E8385" s="69" t="s">
        <v>2463</v>
      </c>
      <c r="F8385" s="69">
        <v>1760</v>
      </c>
      <c r="G8385" s="69" t="s">
        <v>1948</v>
      </c>
      <c r="O8385" s="73"/>
      <c r="P8385" s="73"/>
    </row>
    <row r="8386" spans="1:16" ht="14.4">
      <c r="A8386" s="27" t="str">
        <f>VLOOKUP(C8386,'user list'!A:B,2,0)</f>
        <v>HRMD</v>
      </c>
      <c r="B8386" s="172">
        <v>45813.740706018521</v>
      </c>
      <c r="C8386" s="69" t="s">
        <v>217</v>
      </c>
      <c r="D8386" s="69" t="s">
        <v>1937</v>
      </c>
      <c r="E8386" s="69" t="s">
        <v>2463</v>
      </c>
      <c r="F8386" s="69">
        <v>1760</v>
      </c>
      <c r="G8386" s="69" t="s">
        <v>1939</v>
      </c>
    </row>
    <row r="8387" spans="1:16" ht="14.4">
      <c r="A8387" s="27" t="str">
        <f>VLOOKUP(C8387,'user list'!A:B,2,0)</f>
        <v>Admin</v>
      </c>
      <c r="B8387" s="172">
        <v>45813.740706018521</v>
      </c>
      <c r="C8387" s="69" t="s">
        <v>186</v>
      </c>
      <c r="D8387" s="69" t="s">
        <v>1937</v>
      </c>
      <c r="E8387" s="69" t="s">
        <v>2463</v>
      </c>
      <c r="F8387" s="69">
        <v>1760</v>
      </c>
      <c r="G8387" s="69" t="s">
        <v>1948</v>
      </c>
    </row>
    <row r="8388" spans="1:16" ht="14.4">
      <c r="A8388" s="27" t="str">
        <f>VLOOKUP(C8388,'user list'!A:B,2,0)</f>
        <v>HRMD</v>
      </c>
      <c r="B8388" s="172">
        <v>45813.740844907406</v>
      </c>
      <c r="C8388" s="69" t="s">
        <v>217</v>
      </c>
      <c r="D8388" s="69" t="s">
        <v>1937</v>
      </c>
      <c r="E8388" s="69" t="s">
        <v>2477</v>
      </c>
      <c r="F8388" s="69">
        <v>1791</v>
      </c>
      <c r="G8388" s="69" t="s">
        <v>1939</v>
      </c>
      <c r="L8388" s="73"/>
      <c r="M8388" s="73"/>
    </row>
    <row r="8389" spans="1:16" ht="14.4">
      <c r="A8389" s="27" t="str">
        <f>VLOOKUP(C8389,'user list'!A:B,2,0)</f>
        <v>HRMD</v>
      </c>
      <c r="B8389" s="172">
        <v>45813.741030092591</v>
      </c>
      <c r="C8389" s="69" t="s">
        <v>217</v>
      </c>
      <c r="D8389" s="69" t="s">
        <v>1937</v>
      </c>
      <c r="E8389" s="69" t="s">
        <v>2477</v>
      </c>
      <c r="F8389" s="69">
        <v>1791</v>
      </c>
      <c r="G8389" s="69" t="s">
        <v>1947</v>
      </c>
    </row>
    <row r="8390" spans="1:16" ht="14.4">
      <c r="A8390" s="27" t="str">
        <f>VLOOKUP(C8390,'user list'!A:B,2,0)</f>
        <v>HRMD</v>
      </c>
      <c r="B8390" s="172">
        <v>45813.741030092591</v>
      </c>
      <c r="C8390" s="69" t="s">
        <v>217</v>
      </c>
      <c r="D8390" s="69" t="s">
        <v>1937</v>
      </c>
      <c r="E8390" s="69" t="s">
        <v>2477</v>
      </c>
      <c r="F8390" s="69">
        <v>1791</v>
      </c>
      <c r="G8390" s="69" t="s">
        <v>1948</v>
      </c>
    </row>
    <row r="8391" spans="1:16" ht="14.4">
      <c r="A8391" s="27" t="str">
        <f>VLOOKUP(C8391,'user list'!A:B,2,0)</f>
        <v>HRMD</v>
      </c>
      <c r="B8391" s="172">
        <v>45813.741030092591</v>
      </c>
      <c r="C8391" s="69" t="s">
        <v>217</v>
      </c>
      <c r="D8391" s="69" t="s">
        <v>1937</v>
      </c>
      <c r="E8391" s="69" t="s">
        <v>2477</v>
      </c>
      <c r="F8391" s="69">
        <v>1791</v>
      </c>
      <c r="G8391" s="69" t="s">
        <v>1939</v>
      </c>
    </row>
    <row r="8392" spans="1:16" ht="14.4">
      <c r="A8392" s="27" t="str">
        <f>VLOOKUP(C8392,'user list'!A:B,2,0)</f>
        <v>Admin</v>
      </c>
      <c r="B8392" s="172">
        <v>45813.741030092591</v>
      </c>
      <c r="C8392" s="69" t="s">
        <v>186</v>
      </c>
      <c r="D8392" s="69" t="s">
        <v>1937</v>
      </c>
      <c r="E8392" s="69" t="s">
        <v>2477</v>
      </c>
      <c r="F8392" s="69">
        <v>1791</v>
      </c>
      <c r="G8392" s="69" t="s">
        <v>1948</v>
      </c>
    </row>
    <row r="8393" spans="1:16" ht="14.4">
      <c r="A8393" s="27" t="str">
        <f>VLOOKUP(C8393,'user list'!A:B,2,0)</f>
        <v>HRMD</v>
      </c>
      <c r="B8393" s="172">
        <v>45813.741076388891</v>
      </c>
      <c r="C8393" s="69" t="s">
        <v>217</v>
      </c>
      <c r="D8393" s="69" t="s">
        <v>1937</v>
      </c>
      <c r="E8393" s="69" t="s">
        <v>1340</v>
      </c>
      <c r="F8393" s="69">
        <v>1804</v>
      </c>
      <c r="G8393" s="69" t="s">
        <v>1939</v>
      </c>
    </row>
    <row r="8394" spans="1:16" ht="14.4">
      <c r="A8394" s="27" t="str">
        <f>VLOOKUP(C8394,'user list'!A:B,2,0)</f>
        <v>HRMD</v>
      </c>
      <c r="B8394" s="172">
        <v>45813.741493055553</v>
      </c>
      <c r="C8394" s="69" t="s">
        <v>217</v>
      </c>
      <c r="D8394" s="69" t="s">
        <v>1937</v>
      </c>
      <c r="E8394" s="69" t="s">
        <v>1340</v>
      </c>
      <c r="F8394" s="69">
        <v>1804</v>
      </c>
      <c r="G8394" s="69" t="s">
        <v>1947</v>
      </c>
    </row>
    <row r="8395" spans="1:16" ht="14.4">
      <c r="A8395" s="27" t="str">
        <f>VLOOKUP(C8395,'user list'!A:B,2,0)</f>
        <v>HRMD</v>
      </c>
      <c r="B8395" s="172">
        <v>45813.741493055553</v>
      </c>
      <c r="C8395" s="69" t="s">
        <v>217</v>
      </c>
      <c r="D8395" s="69" t="s">
        <v>1937</v>
      </c>
      <c r="E8395" s="69" t="s">
        <v>1340</v>
      </c>
      <c r="F8395" s="69">
        <v>1804</v>
      </c>
      <c r="G8395" s="69" t="s">
        <v>1948</v>
      </c>
    </row>
    <row r="8396" spans="1:16" ht="14.4">
      <c r="A8396" s="27" t="str">
        <f>VLOOKUP(C8396,'user list'!A:B,2,0)</f>
        <v>HRMD</v>
      </c>
      <c r="B8396" s="172">
        <v>45813.741493055553</v>
      </c>
      <c r="C8396" s="69" t="s">
        <v>217</v>
      </c>
      <c r="D8396" s="69" t="s">
        <v>1937</v>
      </c>
      <c r="E8396" s="69" t="s">
        <v>1340</v>
      </c>
      <c r="F8396" s="69">
        <v>1804</v>
      </c>
      <c r="G8396" s="69" t="s">
        <v>1939</v>
      </c>
    </row>
    <row r="8397" spans="1:16" ht="14.4">
      <c r="A8397" s="27" t="str">
        <f>VLOOKUP(C8397,'user list'!A:B,2,0)</f>
        <v>Admin</v>
      </c>
      <c r="B8397" s="172">
        <v>45813.741493055553</v>
      </c>
      <c r="C8397" s="69" t="s">
        <v>186</v>
      </c>
      <c r="D8397" s="69" t="s">
        <v>1937</v>
      </c>
      <c r="E8397" s="69" t="s">
        <v>1340</v>
      </c>
      <c r="F8397" s="69">
        <v>1804</v>
      </c>
      <c r="G8397" s="69" t="s">
        <v>1948</v>
      </c>
    </row>
    <row r="8398" spans="1:16" ht="14.4">
      <c r="A8398" s="27" t="str">
        <f>VLOOKUP(C8398,'user list'!A:B,2,0)</f>
        <v>HRMD</v>
      </c>
      <c r="B8398" s="172">
        <v>45813.741539351853</v>
      </c>
      <c r="C8398" s="69" t="s">
        <v>217</v>
      </c>
      <c r="D8398" s="69" t="s">
        <v>1937</v>
      </c>
      <c r="E8398" s="69" t="s">
        <v>2493</v>
      </c>
      <c r="F8398" s="69">
        <v>1820</v>
      </c>
      <c r="G8398" s="69" t="s">
        <v>1939</v>
      </c>
    </row>
    <row r="8399" spans="1:16" ht="14.4">
      <c r="A8399" s="27" t="str">
        <f>VLOOKUP(C8399,'user list'!A:B,2,0)</f>
        <v>HRMD</v>
      </c>
      <c r="B8399" s="172">
        <v>45813.741909722223</v>
      </c>
      <c r="C8399" s="69" t="s">
        <v>217</v>
      </c>
      <c r="D8399" s="69" t="s">
        <v>1937</v>
      </c>
      <c r="E8399" s="69" t="s">
        <v>2493</v>
      </c>
      <c r="F8399" s="69">
        <v>1820</v>
      </c>
      <c r="G8399" s="69" t="s">
        <v>1947</v>
      </c>
    </row>
    <row r="8400" spans="1:16" ht="14.4">
      <c r="A8400" s="27" t="str">
        <f>VLOOKUP(C8400,'user list'!A:B,2,0)</f>
        <v>HRMD</v>
      </c>
      <c r="B8400" s="172">
        <v>45813.741909722223</v>
      </c>
      <c r="C8400" s="69" t="s">
        <v>217</v>
      </c>
      <c r="D8400" s="69" t="s">
        <v>1937</v>
      </c>
      <c r="E8400" s="69" t="s">
        <v>2493</v>
      </c>
      <c r="F8400" s="69">
        <v>1820</v>
      </c>
      <c r="G8400" s="69" t="s">
        <v>1948</v>
      </c>
    </row>
    <row r="8401" spans="1:33" ht="14.4">
      <c r="A8401" s="27" t="str">
        <f>VLOOKUP(C8401,'user list'!A:B,2,0)</f>
        <v>HRMD</v>
      </c>
      <c r="B8401" s="172">
        <v>45813.741909722223</v>
      </c>
      <c r="C8401" s="69" t="s">
        <v>217</v>
      </c>
      <c r="D8401" s="69" t="s">
        <v>1937</v>
      </c>
      <c r="E8401" s="69" t="s">
        <v>2493</v>
      </c>
      <c r="F8401" s="69">
        <v>1820</v>
      </c>
      <c r="G8401" s="69" t="s">
        <v>1939</v>
      </c>
    </row>
    <row r="8402" spans="1:33" ht="14.4">
      <c r="A8402" s="27" t="str">
        <f>VLOOKUP(C8402,'user list'!A:B,2,0)</f>
        <v>Admin</v>
      </c>
      <c r="B8402" s="172">
        <v>45813.741909722223</v>
      </c>
      <c r="C8402" s="69" t="s">
        <v>186</v>
      </c>
      <c r="D8402" s="69" t="s">
        <v>1937</v>
      </c>
      <c r="E8402" s="69" t="s">
        <v>2493</v>
      </c>
      <c r="F8402" s="69">
        <v>1820</v>
      </c>
      <c r="G8402" s="69" t="s">
        <v>1948</v>
      </c>
    </row>
    <row r="8403" spans="1:33" ht="14.4">
      <c r="A8403" s="27" t="str">
        <f>VLOOKUP(C8403,'user list'!A:B,2,0)</f>
        <v>HRMD</v>
      </c>
      <c r="B8403" s="172">
        <v>45813.741944444446</v>
      </c>
      <c r="C8403" s="69" t="s">
        <v>217</v>
      </c>
      <c r="D8403" s="69" t="s">
        <v>1937</v>
      </c>
      <c r="E8403" s="69" t="s">
        <v>2035</v>
      </c>
      <c r="F8403" s="69">
        <v>1842</v>
      </c>
      <c r="G8403" s="69" t="s">
        <v>1939</v>
      </c>
    </row>
    <row r="8404" spans="1:33" ht="14.4">
      <c r="A8404" s="27" t="str">
        <f>VLOOKUP(C8404,'user list'!A:B,2,0)</f>
        <v>HRMD</v>
      </c>
      <c r="B8404" s="172">
        <v>45813.742256944446</v>
      </c>
      <c r="C8404" s="69" t="s">
        <v>217</v>
      </c>
      <c r="D8404" s="69" t="s">
        <v>1937</v>
      </c>
      <c r="E8404" s="69" t="s">
        <v>2035</v>
      </c>
      <c r="F8404" s="69">
        <v>1842</v>
      </c>
      <c r="G8404" s="69" t="s">
        <v>1947</v>
      </c>
    </row>
    <row r="8405" spans="1:33" ht="14.4">
      <c r="A8405" s="27" t="str">
        <f>VLOOKUP(C8405,'user list'!A:B,2,0)</f>
        <v>HRMD</v>
      </c>
      <c r="B8405" s="172">
        <v>45813.742256944446</v>
      </c>
      <c r="C8405" s="69" t="s">
        <v>217</v>
      </c>
      <c r="D8405" s="69" t="s">
        <v>1937</v>
      </c>
      <c r="E8405" s="69" t="s">
        <v>2035</v>
      </c>
      <c r="F8405" s="69">
        <v>1842</v>
      </c>
      <c r="G8405" s="69" t="s">
        <v>1948</v>
      </c>
    </row>
    <row r="8406" spans="1:33" ht="14.4">
      <c r="A8406" s="27" t="str">
        <f>VLOOKUP(C8406,'user list'!A:B,2,0)</f>
        <v>HRMD</v>
      </c>
      <c r="B8406" s="172">
        <v>45813.742256944446</v>
      </c>
      <c r="C8406" s="69" t="s">
        <v>217</v>
      </c>
      <c r="D8406" s="69" t="s">
        <v>1937</v>
      </c>
      <c r="E8406" s="69" t="s">
        <v>2035</v>
      </c>
      <c r="F8406" s="69">
        <v>1842</v>
      </c>
      <c r="G8406" s="69" t="s">
        <v>1939</v>
      </c>
      <c r="U8406" s="74"/>
      <c r="X8406" s="74"/>
    </row>
    <row r="8407" spans="1:33" ht="14.4">
      <c r="A8407" s="27" t="str">
        <f>VLOOKUP(C8407,'user list'!A:B,2,0)</f>
        <v>Admin</v>
      </c>
      <c r="B8407" s="172">
        <v>45813.742256944446</v>
      </c>
      <c r="C8407" s="69" t="s">
        <v>186</v>
      </c>
      <c r="D8407" s="69" t="s">
        <v>1937</v>
      </c>
      <c r="E8407" s="69" t="s">
        <v>2035</v>
      </c>
      <c r="F8407" s="69">
        <v>1842</v>
      </c>
      <c r="G8407" s="69" t="s">
        <v>1948</v>
      </c>
      <c r="L8407" s="73"/>
      <c r="M8407" s="73"/>
    </row>
    <row r="8408" spans="1:33" ht="14.4">
      <c r="A8408" s="27" t="str">
        <f>VLOOKUP(C8408,'user list'!A:B,2,0)</f>
        <v>HRMD</v>
      </c>
      <c r="B8408" s="172">
        <v>45813.742337962962</v>
      </c>
      <c r="C8408" s="69" t="s">
        <v>217</v>
      </c>
      <c r="D8408" s="69" t="s">
        <v>1937</v>
      </c>
      <c r="E8408" s="69" t="s">
        <v>2502</v>
      </c>
      <c r="F8408" s="69">
        <v>1846</v>
      </c>
      <c r="G8408" s="69" t="s">
        <v>1939</v>
      </c>
      <c r="R8408" s="73"/>
      <c r="S8408" s="73"/>
    </row>
    <row r="8409" spans="1:33" ht="14.4">
      <c r="A8409" s="27" t="str">
        <f>VLOOKUP(C8409,'user list'!A:B,2,0)</f>
        <v>HRMD</v>
      </c>
      <c r="B8409" s="172">
        <v>45813.742523148147</v>
      </c>
      <c r="C8409" s="69" t="s">
        <v>217</v>
      </c>
      <c r="D8409" s="69" t="s">
        <v>1937</v>
      </c>
      <c r="E8409" s="69" t="s">
        <v>2502</v>
      </c>
      <c r="F8409" s="69">
        <v>1846</v>
      </c>
      <c r="G8409" s="69" t="s">
        <v>1947</v>
      </c>
    </row>
    <row r="8410" spans="1:33" ht="14.4">
      <c r="A8410" s="27" t="str">
        <f>VLOOKUP(C8410,'user list'!A:B,2,0)</f>
        <v>HRMD</v>
      </c>
      <c r="B8410" s="172">
        <v>45813.742523148147</v>
      </c>
      <c r="C8410" s="69" t="s">
        <v>217</v>
      </c>
      <c r="D8410" s="69" t="s">
        <v>1937</v>
      </c>
      <c r="E8410" s="69" t="s">
        <v>2502</v>
      </c>
      <c r="F8410" s="69">
        <v>1846</v>
      </c>
      <c r="G8410" s="69" t="s">
        <v>1948</v>
      </c>
    </row>
    <row r="8411" spans="1:33" ht="14.4">
      <c r="A8411" s="27" t="str">
        <f>VLOOKUP(C8411,'user list'!A:B,2,0)</f>
        <v>HRMD</v>
      </c>
      <c r="B8411" s="172">
        <v>45813.742534722223</v>
      </c>
      <c r="C8411" s="69" t="s">
        <v>217</v>
      </c>
      <c r="D8411" s="69" t="s">
        <v>1937</v>
      </c>
      <c r="E8411" s="69" t="s">
        <v>2502</v>
      </c>
      <c r="F8411" s="69">
        <v>1846</v>
      </c>
      <c r="G8411" s="69" t="s">
        <v>1939</v>
      </c>
    </row>
    <row r="8412" spans="1:33" ht="14.4">
      <c r="A8412" s="27" t="str">
        <f>VLOOKUP(C8412,'user list'!A:B,2,0)</f>
        <v>Admin</v>
      </c>
      <c r="B8412" s="172">
        <v>45813.742534722223</v>
      </c>
      <c r="C8412" s="69" t="s">
        <v>186</v>
      </c>
      <c r="D8412" s="69" t="s">
        <v>1937</v>
      </c>
      <c r="E8412" s="69" t="s">
        <v>2502</v>
      </c>
      <c r="F8412" s="69">
        <v>1846</v>
      </c>
      <c r="G8412" s="69" t="s">
        <v>1948</v>
      </c>
      <c r="AD8412" s="74"/>
      <c r="AG8412" s="74"/>
    </row>
    <row r="8413" spans="1:33" ht="14.4">
      <c r="A8413" s="27" t="str">
        <f>VLOOKUP(C8413,'user list'!A:B,2,0)</f>
        <v>HRMD</v>
      </c>
      <c r="B8413" s="172">
        <v>45813.742592592593</v>
      </c>
      <c r="C8413" s="69" t="s">
        <v>217</v>
      </c>
      <c r="D8413" s="69" t="s">
        <v>1937</v>
      </c>
      <c r="E8413" s="69" t="s">
        <v>2511</v>
      </c>
      <c r="F8413" s="69">
        <v>1856</v>
      </c>
      <c r="G8413" s="69" t="s">
        <v>1939</v>
      </c>
      <c r="L8413" s="73"/>
      <c r="M8413" s="73"/>
    </row>
    <row r="8414" spans="1:33" ht="14.4">
      <c r="A8414" s="27" t="str">
        <f>VLOOKUP(C8414,'user list'!A:B,2,0)</f>
        <v>HRMD</v>
      </c>
      <c r="B8414" s="172">
        <v>45813.742754629631</v>
      </c>
      <c r="C8414" s="69" t="s">
        <v>217</v>
      </c>
      <c r="D8414" s="69" t="s">
        <v>1937</v>
      </c>
      <c r="E8414" s="69" t="s">
        <v>2511</v>
      </c>
      <c r="F8414" s="69">
        <v>1856</v>
      </c>
      <c r="G8414" s="69" t="s">
        <v>1947</v>
      </c>
      <c r="O8414" s="73"/>
      <c r="P8414" s="73"/>
    </row>
    <row r="8415" spans="1:33" ht="14.4">
      <c r="A8415" s="27" t="str">
        <f>VLOOKUP(C8415,'user list'!A:B,2,0)</f>
        <v>HRMD</v>
      </c>
      <c r="B8415" s="172">
        <v>45813.742754629631</v>
      </c>
      <c r="C8415" s="69" t="s">
        <v>217</v>
      </c>
      <c r="D8415" s="69" t="s">
        <v>1937</v>
      </c>
      <c r="E8415" s="69" t="s">
        <v>2511</v>
      </c>
      <c r="F8415" s="69">
        <v>1856</v>
      </c>
      <c r="G8415" s="69" t="s">
        <v>1948</v>
      </c>
      <c r="O8415" s="73"/>
      <c r="P8415" s="73"/>
    </row>
    <row r="8416" spans="1:33" ht="14.4">
      <c r="A8416" s="27" t="str">
        <f>VLOOKUP(C8416,'user list'!A:B,2,0)</f>
        <v>HRMD</v>
      </c>
      <c r="B8416" s="172">
        <v>45813.742754629631</v>
      </c>
      <c r="C8416" s="69" t="s">
        <v>217</v>
      </c>
      <c r="D8416" s="69" t="s">
        <v>1937</v>
      </c>
      <c r="E8416" s="69" t="s">
        <v>2511</v>
      </c>
      <c r="F8416" s="69">
        <v>1856</v>
      </c>
      <c r="G8416" s="69" t="s">
        <v>1939</v>
      </c>
    </row>
    <row r="8417" spans="1:33" ht="14.4">
      <c r="A8417" s="27" t="str">
        <f>VLOOKUP(C8417,'user list'!A:B,2,0)</f>
        <v>Admin</v>
      </c>
      <c r="B8417" s="172">
        <v>45813.742754629631</v>
      </c>
      <c r="C8417" s="69" t="s">
        <v>186</v>
      </c>
      <c r="D8417" s="69" t="s">
        <v>1937</v>
      </c>
      <c r="E8417" s="69" t="s">
        <v>2511</v>
      </c>
      <c r="F8417" s="69">
        <v>1856</v>
      </c>
      <c r="G8417" s="69" t="s">
        <v>1948</v>
      </c>
    </row>
    <row r="8418" spans="1:33" ht="14.4">
      <c r="A8418" s="27" t="str">
        <f>VLOOKUP(C8418,'user list'!A:B,2,0)</f>
        <v>HRMD</v>
      </c>
      <c r="B8418" s="172">
        <v>45813.742800925924</v>
      </c>
      <c r="C8418" s="69" t="s">
        <v>217</v>
      </c>
      <c r="D8418" s="69" t="s">
        <v>1937</v>
      </c>
      <c r="E8418" s="69" t="s">
        <v>1991</v>
      </c>
      <c r="F8418" s="69">
        <v>1911</v>
      </c>
      <c r="G8418" s="69" t="s">
        <v>1939</v>
      </c>
      <c r="L8418" s="73"/>
      <c r="M8418" s="73"/>
    </row>
    <row r="8419" spans="1:33" ht="14.4">
      <c r="A8419" s="27" t="str">
        <f>VLOOKUP(C8419,'user list'!A:B,2,0)</f>
        <v>HRMD</v>
      </c>
      <c r="B8419" s="172">
        <v>45813.743055555555</v>
      </c>
      <c r="C8419" s="69" t="s">
        <v>217</v>
      </c>
      <c r="D8419" s="69" t="s">
        <v>1937</v>
      </c>
      <c r="E8419" s="69" t="s">
        <v>1991</v>
      </c>
      <c r="F8419" s="69">
        <v>1911</v>
      </c>
      <c r="G8419" s="69" t="s">
        <v>1947</v>
      </c>
    </row>
    <row r="8420" spans="1:33" ht="14.4">
      <c r="A8420" s="27" t="str">
        <f>VLOOKUP(C8420,'user list'!A:B,2,0)</f>
        <v>HRMD</v>
      </c>
      <c r="B8420" s="172">
        <v>45813.743055555555</v>
      </c>
      <c r="C8420" s="69" t="s">
        <v>217</v>
      </c>
      <c r="D8420" s="69" t="s">
        <v>1937</v>
      </c>
      <c r="E8420" s="69" t="s">
        <v>1991</v>
      </c>
      <c r="F8420" s="69">
        <v>1911</v>
      </c>
      <c r="G8420" s="69" t="s">
        <v>1948</v>
      </c>
    </row>
    <row r="8421" spans="1:33" ht="14.4">
      <c r="A8421" s="27" t="str">
        <f>VLOOKUP(C8421,'user list'!A:B,2,0)</f>
        <v>HRMD</v>
      </c>
      <c r="B8421" s="172">
        <v>45813.743055555555</v>
      </c>
      <c r="C8421" s="69" t="s">
        <v>217</v>
      </c>
      <c r="D8421" s="69" t="s">
        <v>1937</v>
      </c>
      <c r="E8421" s="69" t="s">
        <v>1991</v>
      </c>
      <c r="F8421" s="69">
        <v>1911</v>
      </c>
      <c r="G8421" s="69" t="s">
        <v>1939</v>
      </c>
    </row>
    <row r="8422" spans="1:33" ht="14.4">
      <c r="A8422" s="27" t="str">
        <f>VLOOKUP(C8422,'user list'!A:B,2,0)</f>
        <v>Admin</v>
      </c>
      <c r="B8422" s="172">
        <v>45813.743055555555</v>
      </c>
      <c r="C8422" s="69" t="s">
        <v>186</v>
      </c>
      <c r="D8422" s="69" t="s">
        <v>1937</v>
      </c>
      <c r="E8422" s="69" t="s">
        <v>1991</v>
      </c>
      <c r="F8422" s="69">
        <v>1911</v>
      </c>
      <c r="G8422" s="69" t="s">
        <v>1948</v>
      </c>
    </row>
    <row r="8423" spans="1:33" ht="14.4">
      <c r="A8423" s="27" t="str">
        <f>VLOOKUP(C8423,'user list'!A:B,2,0)</f>
        <v>HRMD</v>
      </c>
      <c r="B8423" s="172">
        <v>45813.743090277778</v>
      </c>
      <c r="C8423" s="69" t="s">
        <v>217</v>
      </c>
      <c r="D8423" s="69" t="s">
        <v>1937</v>
      </c>
      <c r="E8423" s="69" t="s">
        <v>2556</v>
      </c>
      <c r="F8423" s="69">
        <v>1916</v>
      </c>
      <c r="G8423" s="69" t="s">
        <v>1939</v>
      </c>
    </row>
    <row r="8424" spans="1:33" ht="14.4">
      <c r="A8424" s="27" t="str">
        <f>VLOOKUP(C8424,'user list'!A:B,2,0)</f>
        <v>HRMD</v>
      </c>
      <c r="B8424" s="172">
        <v>45813.743437500001</v>
      </c>
      <c r="C8424" s="69" t="s">
        <v>217</v>
      </c>
      <c r="D8424" s="69" t="s">
        <v>1937</v>
      </c>
      <c r="E8424" s="69" t="s">
        <v>2556</v>
      </c>
      <c r="F8424" s="69">
        <v>1916</v>
      </c>
      <c r="G8424" s="69" t="s">
        <v>1947</v>
      </c>
    </row>
    <row r="8425" spans="1:33" ht="14.4">
      <c r="A8425" s="27" t="str">
        <f>VLOOKUP(C8425,'user list'!A:B,2,0)</f>
        <v>HRMD</v>
      </c>
      <c r="B8425" s="172">
        <v>45813.743437500001</v>
      </c>
      <c r="C8425" s="69" t="s">
        <v>217</v>
      </c>
      <c r="D8425" s="69" t="s">
        <v>1937</v>
      </c>
      <c r="E8425" s="69" t="s">
        <v>2556</v>
      </c>
      <c r="F8425" s="69">
        <v>1916</v>
      </c>
      <c r="G8425" s="69" t="s">
        <v>1948</v>
      </c>
    </row>
    <row r="8426" spans="1:33" ht="14.4">
      <c r="A8426" s="27" t="str">
        <f>VLOOKUP(C8426,'user list'!A:B,2,0)</f>
        <v>HRMD</v>
      </c>
      <c r="B8426" s="172">
        <v>45813.743437500001</v>
      </c>
      <c r="C8426" s="69" t="s">
        <v>217</v>
      </c>
      <c r="D8426" s="69" t="s">
        <v>1937</v>
      </c>
      <c r="E8426" s="69" t="s">
        <v>2556</v>
      </c>
      <c r="F8426" s="69">
        <v>1916</v>
      </c>
      <c r="G8426" s="69" t="s">
        <v>1939</v>
      </c>
      <c r="AD8426" s="74"/>
      <c r="AG8426" s="74"/>
    </row>
    <row r="8427" spans="1:33" ht="14.4">
      <c r="A8427" s="27" t="str">
        <f>VLOOKUP(C8427,'user list'!A:B,2,0)</f>
        <v>Admin</v>
      </c>
      <c r="B8427" s="172">
        <v>45813.743449074071</v>
      </c>
      <c r="C8427" s="69" t="s">
        <v>186</v>
      </c>
      <c r="D8427" s="69" t="s">
        <v>1937</v>
      </c>
      <c r="E8427" s="69" t="s">
        <v>2556</v>
      </c>
      <c r="F8427" s="69">
        <v>1916</v>
      </c>
      <c r="G8427" s="69" t="s">
        <v>1948</v>
      </c>
      <c r="L8427" s="73"/>
      <c r="M8427" s="73"/>
    </row>
    <row r="8428" spans="1:33" ht="14.4">
      <c r="A8428" s="27" t="str">
        <f>VLOOKUP(C8428,'user list'!A:B,2,0)</f>
        <v>HRMD</v>
      </c>
      <c r="B8428" s="172">
        <v>45813.743518518517</v>
      </c>
      <c r="C8428" s="69" t="s">
        <v>217</v>
      </c>
      <c r="D8428" s="69" t="s">
        <v>1937</v>
      </c>
      <c r="E8428" s="69" t="s">
        <v>2584</v>
      </c>
      <c r="F8428" s="69">
        <v>1960</v>
      </c>
      <c r="G8428" s="69" t="s">
        <v>1939</v>
      </c>
      <c r="L8428" s="73"/>
      <c r="M8428" s="73"/>
    </row>
    <row r="8429" spans="1:33" ht="14.4">
      <c r="A8429" s="27" t="str">
        <f>VLOOKUP(C8429,'user list'!A:B,2,0)</f>
        <v>HRMD</v>
      </c>
      <c r="B8429" s="172">
        <v>45813.743819444448</v>
      </c>
      <c r="C8429" s="69" t="s">
        <v>217</v>
      </c>
      <c r="D8429" s="69" t="s">
        <v>1937</v>
      </c>
      <c r="E8429" s="69" t="s">
        <v>2584</v>
      </c>
      <c r="F8429" s="69">
        <v>1960</v>
      </c>
      <c r="G8429" s="69" t="s">
        <v>1947</v>
      </c>
      <c r="O8429" s="73"/>
      <c r="P8429" s="73"/>
    </row>
    <row r="8430" spans="1:33" ht="14.4">
      <c r="A8430" s="27" t="str">
        <f>VLOOKUP(C8430,'user list'!A:B,2,0)</f>
        <v>HRMD</v>
      </c>
      <c r="B8430" s="172">
        <v>45813.743819444448</v>
      </c>
      <c r="C8430" s="69" t="s">
        <v>217</v>
      </c>
      <c r="D8430" s="69" t="s">
        <v>1937</v>
      </c>
      <c r="E8430" s="69" t="s">
        <v>2584</v>
      </c>
      <c r="F8430" s="69">
        <v>1960</v>
      </c>
      <c r="G8430" s="69" t="s">
        <v>1948</v>
      </c>
      <c r="O8430" s="73"/>
      <c r="P8430" s="73"/>
    </row>
    <row r="8431" spans="1:33" ht="14.4">
      <c r="A8431" s="27" t="str">
        <f>VLOOKUP(C8431,'user list'!A:B,2,0)</f>
        <v>HRMD</v>
      </c>
      <c r="B8431" s="172">
        <v>45813.743819444448</v>
      </c>
      <c r="C8431" s="69" t="s">
        <v>217</v>
      </c>
      <c r="D8431" s="69" t="s">
        <v>1937</v>
      </c>
      <c r="E8431" s="69" t="s">
        <v>2584</v>
      </c>
      <c r="F8431" s="69">
        <v>1960</v>
      </c>
      <c r="G8431" s="69" t="s">
        <v>1939</v>
      </c>
    </row>
    <row r="8432" spans="1:33" ht="14.4">
      <c r="A8432" s="27" t="str">
        <f>VLOOKUP(C8432,'user list'!A:B,2,0)</f>
        <v>Admin</v>
      </c>
      <c r="B8432" s="172">
        <v>45813.743819444448</v>
      </c>
      <c r="C8432" s="69" t="s">
        <v>186</v>
      </c>
      <c r="D8432" s="69" t="s">
        <v>1937</v>
      </c>
      <c r="E8432" s="69" t="s">
        <v>2584</v>
      </c>
      <c r="F8432" s="69">
        <v>1960</v>
      </c>
      <c r="G8432" s="69" t="s">
        <v>1948</v>
      </c>
    </row>
    <row r="8433" spans="1:33" ht="14.4">
      <c r="A8433" s="27" t="str">
        <f>VLOOKUP(C8433,'user list'!A:B,2,0)</f>
        <v>HRMD</v>
      </c>
      <c r="B8433" s="172">
        <v>45813.743900462963</v>
      </c>
      <c r="C8433" s="69" t="s">
        <v>217</v>
      </c>
      <c r="D8433" s="69" t="s">
        <v>1937</v>
      </c>
      <c r="E8433" s="69" t="s">
        <v>1342</v>
      </c>
      <c r="F8433" s="69">
        <v>1803</v>
      </c>
      <c r="G8433" s="69" t="s">
        <v>1939</v>
      </c>
      <c r="L8433" s="73"/>
      <c r="M8433" s="73"/>
    </row>
    <row r="8434" spans="1:33" ht="14.4">
      <c r="A8434" s="27" t="str">
        <f>VLOOKUP(C8434,'user list'!A:B,2,0)</f>
        <v>HRMD</v>
      </c>
      <c r="B8434" s="172">
        <v>45813.744340277779</v>
      </c>
      <c r="C8434" s="69" t="s">
        <v>217</v>
      </c>
      <c r="D8434" s="69" t="s">
        <v>1937</v>
      </c>
      <c r="E8434" s="69" t="s">
        <v>1342</v>
      </c>
      <c r="F8434" s="69">
        <v>1803</v>
      </c>
      <c r="G8434" s="69" t="s">
        <v>1947</v>
      </c>
    </row>
    <row r="8435" spans="1:33" ht="14.4">
      <c r="A8435" s="27" t="str">
        <f>VLOOKUP(C8435,'user list'!A:B,2,0)</f>
        <v>HRMD</v>
      </c>
      <c r="B8435" s="172">
        <v>45813.744340277779</v>
      </c>
      <c r="C8435" s="69" t="s">
        <v>217</v>
      </c>
      <c r="D8435" s="69" t="s">
        <v>1937</v>
      </c>
      <c r="E8435" s="69" t="s">
        <v>1342</v>
      </c>
      <c r="F8435" s="69">
        <v>1803</v>
      </c>
      <c r="G8435" s="69" t="s">
        <v>1948</v>
      </c>
    </row>
    <row r="8436" spans="1:33" ht="14.4">
      <c r="A8436" s="27" t="str">
        <f>VLOOKUP(C8436,'user list'!A:B,2,0)</f>
        <v>HRMD</v>
      </c>
      <c r="B8436" s="172">
        <v>45813.744340277779</v>
      </c>
      <c r="C8436" s="69" t="s">
        <v>217</v>
      </c>
      <c r="D8436" s="69" t="s">
        <v>1937</v>
      </c>
      <c r="E8436" s="69" t="s">
        <v>1342</v>
      </c>
      <c r="F8436" s="69">
        <v>1803</v>
      </c>
      <c r="G8436" s="69" t="s">
        <v>1939</v>
      </c>
      <c r="AD8436" s="74"/>
      <c r="AG8436" s="74"/>
    </row>
    <row r="8437" spans="1:33" ht="14.4">
      <c r="A8437" s="27" t="str">
        <f>VLOOKUP(C8437,'user list'!A:B,2,0)</f>
        <v>Admin</v>
      </c>
      <c r="B8437" s="172">
        <v>45813.744340277779</v>
      </c>
      <c r="C8437" s="69" t="s">
        <v>186</v>
      </c>
      <c r="D8437" s="69" t="s">
        <v>1937</v>
      </c>
      <c r="E8437" s="69" t="s">
        <v>1342</v>
      </c>
      <c r="F8437" s="69">
        <v>1803</v>
      </c>
      <c r="G8437" s="69" t="s">
        <v>1948</v>
      </c>
      <c r="L8437" s="73"/>
      <c r="M8437" s="73"/>
    </row>
    <row r="8438" spans="1:33" ht="14.4">
      <c r="A8438" s="27" t="str">
        <f>VLOOKUP(C8438,'user list'!A:B,2,0)</f>
        <v>HRMD</v>
      </c>
      <c r="B8438" s="172">
        <v>45813.744398148148</v>
      </c>
      <c r="C8438" s="69" t="s">
        <v>217</v>
      </c>
      <c r="D8438" s="69" t="s">
        <v>1937</v>
      </c>
      <c r="E8438" s="69" t="s">
        <v>2492</v>
      </c>
      <c r="F8438" s="69">
        <v>1819</v>
      </c>
      <c r="G8438" s="69" t="s">
        <v>1939</v>
      </c>
      <c r="L8438" s="73"/>
      <c r="M8438" s="73"/>
    </row>
    <row r="8439" spans="1:33" ht="14.4">
      <c r="A8439" s="27" t="str">
        <f>VLOOKUP(C8439,'user list'!A:B,2,0)</f>
        <v>HRMD</v>
      </c>
      <c r="B8439" s="172">
        <v>45813.744618055556</v>
      </c>
      <c r="C8439" s="69" t="s">
        <v>217</v>
      </c>
      <c r="D8439" s="69" t="s">
        <v>1937</v>
      </c>
      <c r="E8439" s="69" t="s">
        <v>2492</v>
      </c>
      <c r="F8439" s="69">
        <v>1819</v>
      </c>
      <c r="G8439" s="69" t="s">
        <v>1947</v>
      </c>
      <c r="O8439" s="73"/>
      <c r="P8439" s="73"/>
    </row>
    <row r="8440" spans="1:33" ht="14.4">
      <c r="A8440" s="27" t="str">
        <f>VLOOKUP(C8440,'user list'!A:B,2,0)</f>
        <v>HRMD</v>
      </c>
      <c r="B8440" s="172">
        <v>45813.744618055556</v>
      </c>
      <c r="C8440" s="69" t="s">
        <v>217</v>
      </c>
      <c r="D8440" s="69" t="s">
        <v>1937</v>
      </c>
      <c r="E8440" s="69" t="s">
        <v>2492</v>
      </c>
      <c r="F8440" s="69">
        <v>1819</v>
      </c>
      <c r="G8440" s="69" t="s">
        <v>1948</v>
      </c>
    </row>
    <row r="8441" spans="1:33" ht="14.4">
      <c r="A8441" s="27" t="str">
        <f>VLOOKUP(C8441,'user list'!A:B,2,0)</f>
        <v>HRMD</v>
      </c>
      <c r="B8441" s="172">
        <v>45813.744618055556</v>
      </c>
      <c r="C8441" s="69" t="s">
        <v>217</v>
      </c>
      <c r="D8441" s="69" t="s">
        <v>1937</v>
      </c>
      <c r="E8441" s="69" t="s">
        <v>2492</v>
      </c>
      <c r="F8441" s="69">
        <v>1819</v>
      </c>
      <c r="G8441" s="69" t="s">
        <v>1939</v>
      </c>
    </row>
    <row r="8442" spans="1:33" ht="14.4">
      <c r="A8442" s="27" t="str">
        <f>VLOOKUP(C8442,'user list'!A:B,2,0)</f>
        <v>Admin</v>
      </c>
      <c r="B8442" s="172">
        <v>45813.744618055556</v>
      </c>
      <c r="C8442" s="69" t="s">
        <v>186</v>
      </c>
      <c r="D8442" s="69" t="s">
        <v>1937</v>
      </c>
      <c r="E8442" s="69" t="s">
        <v>2492</v>
      </c>
      <c r="F8442" s="69">
        <v>1819</v>
      </c>
      <c r="G8442" s="69" t="s">
        <v>1948</v>
      </c>
      <c r="L8442" s="73"/>
      <c r="M8442" s="73"/>
    </row>
    <row r="8443" spans="1:33" ht="14.4">
      <c r="A8443" s="27" t="str">
        <f>VLOOKUP(C8443,'user list'!A:B,2,0)</f>
        <v>HRMD</v>
      </c>
      <c r="B8443" s="172">
        <v>45813.744687500002</v>
      </c>
      <c r="C8443" s="69" t="s">
        <v>217</v>
      </c>
      <c r="D8443" s="69" t="s">
        <v>1937</v>
      </c>
      <c r="E8443" s="69" t="s">
        <v>2001</v>
      </c>
      <c r="F8443" s="69">
        <v>1837</v>
      </c>
      <c r="G8443" s="69" t="s">
        <v>1939</v>
      </c>
    </row>
    <row r="8444" spans="1:33" ht="14.4">
      <c r="A8444" s="27" t="str">
        <f>VLOOKUP(C8444,'user list'!A:B,2,0)</f>
        <v>HRMD</v>
      </c>
      <c r="B8444" s="172">
        <v>45813.744837962964</v>
      </c>
      <c r="C8444" s="69" t="s">
        <v>217</v>
      </c>
      <c r="D8444" s="69" t="s">
        <v>1937</v>
      </c>
      <c r="E8444" s="69" t="s">
        <v>2001</v>
      </c>
      <c r="F8444" s="69">
        <v>1837</v>
      </c>
      <c r="G8444" s="69" t="s">
        <v>1947</v>
      </c>
      <c r="O8444" s="73"/>
      <c r="P8444" s="73"/>
    </row>
    <row r="8445" spans="1:33" ht="14.4">
      <c r="A8445" s="27" t="str">
        <f>VLOOKUP(C8445,'user list'!A:B,2,0)</f>
        <v>HRMD</v>
      </c>
      <c r="B8445" s="172">
        <v>45813.744837962964</v>
      </c>
      <c r="C8445" s="69" t="s">
        <v>217</v>
      </c>
      <c r="D8445" s="69" t="s">
        <v>1937</v>
      </c>
      <c r="E8445" s="69" t="s">
        <v>2001</v>
      </c>
      <c r="F8445" s="69">
        <v>1837</v>
      </c>
      <c r="G8445" s="69" t="s">
        <v>1948</v>
      </c>
    </row>
    <row r="8446" spans="1:33" ht="14.4">
      <c r="A8446" s="27" t="str">
        <f>VLOOKUP(C8446,'user list'!A:B,2,0)</f>
        <v>HRMD</v>
      </c>
      <c r="B8446" s="172">
        <v>45813.744849537034</v>
      </c>
      <c r="C8446" s="69" t="s">
        <v>217</v>
      </c>
      <c r="D8446" s="69" t="s">
        <v>1937</v>
      </c>
      <c r="E8446" s="69" t="s">
        <v>2001</v>
      </c>
      <c r="F8446" s="69">
        <v>1837</v>
      </c>
      <c r="G8446" s="69" t="s">
        <v>1939</v>
      </c>
    </row>
    <row r="8447" spans="1:33" ht="14.4">
      <c r="A8447" s="27" t="str">
        <f>VLOOKUP(C8447,'user list'!A:B,2,0)</f>
        <v>Admin</v>
      </c>
      <c r="B8447" s="172">
        <v>45813.744849537034</v>
      </c>
      <c r="C8447" s="69" t="s">
        <v>186</v>
      </c>
      <c r="D8447" s="69" t="s">
        <v>1937</v>
      </c>
      <c r="E8447" s="69" t="s">
        <v>2001</v>
      </c>
      <c r="F8447" s="69">
        <v>1837</v>
      </c>
      <c r="G8447" s="69" t="s">
        <v>1948</v>
      </c>
      <c r="L8447" s="73"/>
      <c r="M8447" s="73"/>
    </row>
    <row r="8448" spans="1:33" ht="14.4">
      <c r="A8448" s="27" t="str">
        <f>VLOOKUP(C8448,'user list'!A:B,2,0)</f>
        <v>HRMD</v>
      </c>
      <c r="B8448" s="172">
        <v>45813.74590277778</v>
      </c>
      <c r="C8448" s="69" t="s">
        <v>217</v>
      </c>
      <c r="D8448" s="69" t="s">
        <v>1937</v>
      </c>
      <c r="E8448" s="69" t="s">
        <v>2500</v>
      </c>
      <c r="F8448" s="69">
        <v>1840</v>
      </c>
      <c r="G8448" s="69" t="s">
        <v>1939</v>
      </c>
      <c r="O8448" s="73"/>
      <c r="P8448" s="73"/>
    </row>
    <row r="8449" spans="1:33" ht="14.4">
      <c r="A8449" s="27" t="str">
        <f>VLOOKUP(C8449,'user list'!A:B,2,0)</f>
        <v>HRMD</v>
      </c>
      <c r="B8449" s="172">
        <v>45813.745925925927</v>
      </c>
      <c r="C8449" s="69" t="s">
        <v>217</v>
      </c>
      <c r="D8449" s="69" t="s">
        <v>1937</v>
      </c>
      <c r="E8449" s="69" t="s">
        <v>2500</v>
      </c>
      <c r="F8449" s="69">
        <v>1840</v>
      </c>
      <c r="G8449" s="69" t="s">
        <v>1939</v>
      </c>
    </row>
    <row r="8450" spans="1:33" ht="14.4">
      <c r="A8450" s="27" t="str">
        <f>VLOOKUP(C8450,'user list'!A:B,2,0)</f>
        <v>HRMD</v>
      </c>
      <c r="B8450" s="172">
        <v>45813.745972222219</v>
      </c>
      <c r="C8450" s="69" t="s">
        <v>217</v>
      </c>
      <c r="D8450" s="69" t="s">
        <v>1937</v>
      </c>
      <c r="E8450" s="69" t="s">
        <v>1991</v>
      </c>
      <c r="F8450" s="69">
        <v>1845</v>
      </c>
      <c r="G8450" s="69" t="s">
        <v>1939</v>
      </c>
      <c r="O8450" s="73"/>
      <c r="P8450" s="73"/>
    </row>
    <row r="8451" spans="1:33" ht="14.4">
      <c r="A8451" s="27" t="str">
        <f>VLOOKUP(C8451,'user list'!A:B,2,0)</f>
        <v>HRMD</v>
      </c>
      <c r="B8451" s="172">
        <v>45813.746053240742</v>
      </c>
      <c r="C8451" s="69" t="s">
        <v>217</v>
      </c>
      <c r="D8451" s="69" t="s">
        <v>1937</v>
      </c>
      <c r="E8451" s="69" t="s">
        <v>1991</v>
      </c>
      <c r="F8451" s="69">
        <v>1845</v>
      </c>
      <c r="G8451" s="69" t="s">
        <v>1939</v>
      </c>
    </row>
    <row r="8452" spans="1:33" ht="14.4">
      <c r="A8452" s="27" t="str">
        <f>VLOOKUP(C8452,'user list'!A:B,2,0)</f>
        <v>HRMD</v>
      </c>
      <c r="B8452" s="172">
        <v>45813.746087962965</v>
      </c>
      <c r="C8452" s="69" t="s">
        <v>217</v>
      </c>
      <c r="D8452" s="69" t="s">
        <v>1937</v>
      </c>
      <c r="E8452" s="69" t="s">
        <v>2503</v>
      </c>
      <c r="F8452" s="69" t="s">
        <v>2504</v>
      </c>
      <c r="G8452" s="69">
        <v>1847</v>
      </c>
    </row>
    <row r="8453" spans="1:33" ht="14.4">
      <c r="A8453" s="27" t="str">
        <f>VLOOKUP(C8453,'user list'!A:B,2,0)</f>
        <v>HRMD</v>
      </c>
      <c r="B8453" s="172">
        <v>45813.746168981481</v>
      </c>
      <c r="C8453" s="69" t="s">
        <v>217</v>
      </c>
      <c r="D8453" s="69" t="s">
        <v>1937</v>
      </c>
      <c r="E8453" s="69" t="s">
        <v>2503</v>
      </c>
      <c r="F8453" s="69" t="s">
        <v>2504</v>
      </c>
      <c r="G8453" s="69">
        <v>1847</v>
      </c>
    </row>
    <row r="8454" spans="1:33" ht="14.4">
      <c r="A8454" s="27" t="str">
        <f>VLOOKUP(C8454,'user list'!A:B,2,0)</f>
        <v>HRMD</v>
      </c>
      <c r="B8454" s="172">
        <v>45813.746168981481</v>
      </c>
      <c r="C8454" s="69" t="s">
        <v>217</v>
      </c>
      <c r="D8454" s="69" t="s">
        <v>1937</v>
      </c>
      <c r="E8454" s="69" t="s">
        <v>2503</v>
      </c>
      <c r="F8454" s="69" t="s">
        <v>2504</v>
      </c>
      <c r="G8454" s="69">
        <v>1847</v>
      </c>
    </row>
    <row r="8455" spans="1:33" ht="14.4">
      <c r="A8455" s="27" t="str">
        <f>VLOOKUP(C8455,'user list'!A:B,2,0)</f>
        <v>HRMD</v>
      </c>
      <c r="B8455" s="172">
        <v>45813.746168981481</v>
      </c>
      <c r="C8455" s="69" t="s">
        <v>217</v>
      </c>
      <c r="D8455" s="69" t="s">
        <v>1937</v>
      </c>
      <c r="E8455" s="69" t="s">
        <v>2503</v>
      </c>
      <c r="F8455" s="69" t="s">
        <v>2504</v>
      </c>
      <c r="G8455" s="69">
        <v>1847</v>
      </c>
      <c r="AD8455" s="74"/>
      <c r="AG8455" s="74"/>
    </row>
    <row r="8456" spans="1:33" ht="14.4">
      <c r="A8456" s="27" t="str">
        <f>VLOOKUP(C8456,'user list'!A:B,2,0)</f>
        <v>Admin</v>
      </c>
      <c r="B8456" s="172">
        <v>45813.746168981481</v>
      </c>
      <c r="C8456" s="69" t="s">
        <v>186</v>
      </c>
      <c r="D8456" s="69" t="s">
        <v>1937</v>
      </c>
      <c r="E8456" s="69" t="s">
        <v>2503</v>
      </c>
      <c r="F8456" s="69" t="s">
        <v>2504</v>
      </c>
      <c r="G8456" s="69">
        <v>1847</v>
      </c>
      <c r="L8456" s="73"/>
      <c r="M8456" s="73"/>
    </row>
    <row r="8457" spans="1:33" ht="14.4">
      <c r="A8457" s="27" t="str">
        <f>VLOOKUP(C8457,'user list'!A:B,2,0)</f>
        <v>HRMD</v>
      </c>
      <c r="B8457" s="172">
        <v>45813.746249999997</v>
      </c>
      <c r="C8457" s="69" t="s">
        <v>217</v>
      </c>
      <c r="D8457" s="69" t="s">
        <v>1937</v>
      </c>
      <c r="E8457" s="69" t="s">
        <v>2577</v>
      </c>
      <c r="F8457" s="69">
        <v>1946</v>
      </c>
      <c r="G8457" s="69" t="s">
        <v>1939</v>
      </c>
      <c r="L8457" s="73"/>
      <c r="M8457" s="73"/>
    </row>
    <row r="8458" spans="1:33" ht="14.4">
      <c r="A8458" s="27" t="str">
        <f>VLOOKUP(C8458,'user list'!A:B,2,0)</f>
        <v>HRMD</v>
      </c>
      <c r="B8458" s="172">
        <v>45813.746979166666</v>
      </c>
      <c r="C8458" s="69" t="s">
        <v>217</v>
      </c>
      <c r="D8458" s="69" t="s">
        <v>1937</v>
      </c>
      <c r="E8458" s="69" t="s">
        <v>2577</v>
      </c>
      <c r="F8458" s="69">
        <v>1946</v>
      </c>
      <c r="G8458" s="69" t="s">
        <v>1947</v>
      </c>
      <c r="O8458" s="73"/>
      <c r="P8458" s="73"/>
    </row>
    <row r="8459" spans="1:33" ht="14.4">
      <c r="A8459" s="27" t="str">
        <f>VLOOKUP(C8459,'user list'!A:B,2,0)</f>
        <v>HRMD</v>
      </c>
      <c r="B8459" s="172">
        <v>45813.746979166666</v>
      </c>
      <c r="C8459" s="69" t="s">
        <v>217</v>
      </c>
      <c r="D8459" s="69" t="s">
        <v>1937</v>
      </c>
      <c r="E8459" s="69" t="s">
        <v>2577</v>
      </c>
      <c r="F8459" s="69">
        <v>1946</v>
      </c>
      <c r="G8459" s="69" t="s">
        <v>1948</v>
      </c>
    </row>
    <row r="8460" spans="1:33" ht="14.4">
      <c r="A8460" s="27" t="str">
        <f>VLOOKUP(C8460,'user list'!A:B,2,0)</f>
        <v>HRMD</v>
      </c>
      <c r="B8460" s="172">
        <v>45813.746979166666</v>
      </c>
      <c r="C8460" s="69" t="s">
        <v>217</v>
      </c>
      <c r="D8460" s="69" t="s">
        <v>1937</v>
      </c>
      <c r="E8460" s="69" t="s">
        <v>2577</v>
      </c>
      <c r="F8460" s="69">
        <v>1946</v>
      </c>
      <c r="G8460" s="69" t="s">
        <v>1939</v>
      </c>
    </row>
    <row r="8461" spans="1:33" ht="14.4">
      <c r="A8461" s="27" t="str">
        <f>VLOOKUP(C8461,'user list'!A:B,2,0)</f>
        <v>Admin</v>
      </c>
      <c r="B8461" s="172">
        <v>45813.746979166666</v>
      </c>
      <c r="C8461" s="69" t="s">
        <v>186</v>
      </c>
      <c r="D8461" s="69" t="s">
        <v>1937</v>
      </c>
      <c r="E8461" s="69" t="s">
        <v>2577</v>
      </c>
      <c r="F8461" s="69">
        <v>1946</v>
      </c>
      <c r="G8461" s="69" t="s">
        <v>1948</v>
      </c>
      <c r="L8461" s="73"/>
      <c r="M8461" s="73"/>
    </row>
    <row r="8462" spans="1:33" ht="14.4">
      <c r="A8462" s="27" t="str">
        <f>VLOOKUP(C8462,'user list'!A:B,2,0)</f>
        <v>HRMD</v>
      </c>
      <c r="B8462" s="172">
        <v>45813.74732638889</v>
      </c>
      <c r="C8462" s="69" t="s">
        <v>217</v>
      </c>
      <c r="D8462" s="69" t="s">
        <v>1937</v>
      </c>
      <c r="E8462" s="69" t="s">
        <v>1991</v>
      </c>
      <c r="F8462" s="69">
        <v>1739</v>
      </c>
      <c r="G8462" s="69" t="s">
        <v>1939</v>
      </c>
      <c r="L8462" s="73"/>
      <c r="M8462" s="73"/>
    </row>
    <row r="8463" spans="1:33" ht="14.4">
      <c r="A8463" s="27" t="str">
        <f>VLOOKUP(C8463,'user list'!A:B,2,0)</f>
        <v>HRMD</v>
      </c>
      <c r="B8463" s="172">
        <v>45813.747685185182</v>
      </c>
      <c r="C8463" s="69" t="s">
        <v>217</v>
      </c>
      <c r="D8463" s="69" t="s">
        <v>1937</v>
      </c>
      <c r="E8463" s="69" t="s">
        <v>2029</v>
      </c>
      <c r="F8463" s="69">
        <v>1859</v>
      </c>
      <c r="G8463" s="69" t="s">
        <v>1939</v>
      </c>
      <c r="L8463" s="73"/>
      <c r="M8463" s="73"/>
    </row>
    <row r="8464" spans="1:33" ht="14.4">
      <c r="A8464" s="27" t="str">
        <f>VLOOKUP(C8464,'user list'!A:B,2,0)</f>
        <v>HRMD</v>
      </c>
      <c r="B8464" s="172">
        <v>45813.747858796298</v>
      </c>
      <c r="C8464" s="69" t="s">
        <v>217</v>
      </c>
      <c r="D8464" s="69" t="s">
        <v>1937</v>
      </c>
      <c r="E8464" s="69" t="s">
        <v>2029</v>
      </c>
      <c r="F8464" s="69">
        <v>1859</v>
      </c>
      <c r="G8464" s="69" t="s">
        <v>1947</v>
      </c>
    </row>
    <row r="8465" spans="1:34" ht="14.4">
      <c r="A8465" s="27" t="str">
        <f>VLOOKUP(C8465,'user list'!A:B,2,0)</f>
        <v>HRMD</v>
      </c>
      <c r="B8465" s="172">
        <v>45813.747858796298</v>
      </c>
      <c r="C8465" s="69" t="s">
        <v>217</v>
      </c>
      <c r="D8465" s="69" t="s">
        <v>1937</v>
      </c>
      <c r="E8465" s="69" t="s">
        <v>2029</v>
      </c>
      <c r="F8465" s="69">
        <v>1859</v>
      </c>
      <c r="G8465" s="69" t="s">
        <v>1948</v>
      </c>
    </row>
    <row r="8466" spans="1:34" ht="14.4">
      <c r="A8466" s="27" t="str">
        <f>VLOOKUP(C8466,'user list'!A:B,2,0)</f>
        <v>HRMD</v>
      </c>
      <c r="B8466" s="172">
        <v>45813.747858796298</v>
      </c>
      <c r="C8466" s="69" t="s">
        <v>217</v>
      </c>
      <c r="D8466" s="69" t="s">
        <v>1937</v>
      </c>
      <c r="E8466" s="69" t="s">
        <v>2029</v>
      </c>
      <c r="F8466" s="69">
        <v>1859</v>
      </c>
      <c r="G8466" s="69" t="s">
        <v>1939</v>
      </c>
      <c r="AD8466" s="74"/>
      <c r="AG8466" s="74"/>
    </row>
    <row r="8467" spans="1:34" ht="14.4">
      <c r="A8467" s="27" t="str">
        <f>VLOOKUP(C8467,'user list'!A:B,2,0)</f>
        <v>Admin</v>
      </c>
      <c r="B8467" s="172">
        <v>45813.747858796298</v>
      </c>
      <c r="C8467" s="69" t="s">
        <v>186</v>
      </c>
      <c r="D8467" s="69" t="s">
        <v>1937</v>
      </c>
      <c r="E8467" s="69" t="s">
        <v>2029</v>
      </c>
      <c r="F8467" s="69">
        <v>1859</v>
      </c>
      <c r="G8467" s="69" t="s">
        <v>1948</v>
      </c>
      <c r="L8467" s="73"/>
      <c r="M8467" s="73"/>
    </row>
    <row r="8468" spans="1:34" ht="14.4">
      <c r="A8468" s="27" t="str">
        <f>VLOOKUP(C8468,'user list'!A:B,2,0)</f>
        <v>HRMD</v>
      </c>
      <c r="B8468" s="172">
        <v>45813.757916666669</v>
      </c>
      <c r="C8468" s="69" t="s">
        <v>217</v>
      </c>
      <c r="D8468" s="69" t="s">
        <v>1937</v>
      </c>
      <c r="E8468" s="69" t="s">
        <v>1991</v>
      </c>
      <c r="F8468" s="69">
        <v>1739</v>
      </c>
      <c r="G8468" s="69" t="s">
        <v>1939</v>
      </c>
    </row>
    <row r="8469" spans="1:34" ht="14.4">
      <c r="A8469" s="27" t="str">
        <f>VLOOKUP(C8469,'user list'!A:B,2,0)</f>
        <v>HRMD</v>
      </c>
      <c r="B8469" s="172">
        <v>45813.757951388892</v>
      </c>
      <c r="C8469" s="69" t="s">
        <v>217</v>
      </c>
      <c r="D8469" s="69" t="s">
        <v>1937</v>
      </c>
      <c r="E8469" s="69" t="s">
        <v>2002</v>
      </c>
      <c r="F8469" s="69">
        <v>1836</v>
      </c>
      <c r="G8469" s="69" t="s">
        <v>1939</v>
      </c>
      <c r="O8469" s="73"/>
      <c r="P8469" s="73"/>
    </row>
    <row r="8470" spans="1:34" ht="14.4">
      <c r="A8470" s="27" t="str">
        <f>VLOOKUP(C8470,'user list'!A:B,2,0)</f>
        <v>HRMD</v>
      </c>
      <c r="B8470" s="172">
        <v>45813.757962962962</v>
      </c>
      <c r="C8470" s="69" t="s">
        <v>217</v>
      </c>
      <c r="D8470" s="69" t="s">
        <v>1937</v>
      </c>
      <c r="E8470" s="69" t="s">
        <v>2500</v>
      </c>
      <c r="F8470" s="69">
        <v>1840</v>
      </c>
      <c r="G8470" s="69" t="s">
        <v>1939</v>
      </c>
      <c r="O8470" s="73"/>
      <c r="P8470" s="73"/>
    </row>
    <row r="8471" spans="1:34" ht="14.4">
      <c r="A8471" s="27" t="str">
        <f>VLOOKUP(C8471,'user list'!A:B,2,0)</f>
        <v>ITDD</v>
      </c>
      <c r="B8471" s="172">
        <v>45813.762453703705</v>
      </c>
      <c r="C8471" s="69" t="s">
        <v>219</v>
      </c>
      <c r="D8471" s="69" t="s">
        <v>1937</v>
      </c>
      <c r="E8471" s="69" t="s">
        <v>2577</v>
      </c>
      <c r="F8471" s="69">
        <v>1946</v>
      </c>
      <c r="G8471" s="69" t="s">
        <v>1939</v>
      </c>
    </row>
    <row r="8472" spans="1:34" ht="14.4">
      <c r="A8472" s="27" t="str">
        <f>VLOOKUP(C8472,'user list'!A:B,2,0)</f>
        <v>ITDD</v>
      </c>
      <c r="B8472" s="172">
        <v>45813.762476851851</v>
      </c>
      <c r="C8472" s="69" t="s">
        <v>219</v>
      </c>
      <c r="D8472" s="69" t="s">
        <v>1937</v>
      </c>
      <c r="E8472" s="69" t="s">
        <v>2556</v>
      </c>
      <c r="F8472" s="69">
        <v>1916</v>
      </c>
      <c r="G8472" s="69" t="s">
        <v>1939</v>
      </c>
    </row>
    <row r="8473" spans="1:34" ht="14.4">
      <c r="A8473" s="27" t="str">
        <f>VLOOKUP(C8473,'user list'!A:B,2,0)</f>
        <v>HRMD</v>
      </c>
      <c r="B8473" s="172">
        <v>45813.810925925929</v>
      </c>
      <c r="C8473" s="69" t="s">
        <v>217</v>
      </c>
      <c r="D8473" s="69" t="s">
        <v>1937</v>
      </c>
      <c r="E8473" s="69" t="s">
        <v>2002</v>
      </c>
      <c r="F8473" s="69">
        <v>1836</v>
      </c>
      <c r="G8473" s="69" t="s">
        <v>1939</v>
      </c>
    </row>
    <row r="8474" spans="1:34" ht="14.4">
      <c r="A8474" s="27" t="str">
        <f>VLOOKUP(C8474,'user list'!A:B,2,0)</f>
        <v>HRMD</v>
      </c>
      <c r="B8474" s="172">
        <v>45813.811099537037</v>
      </c>
      <c r="C8474" s="69" t="s">
        <v>217</v>
      </c>
      <c r="D8474" s="69" t="s">
        <v>1937</v>
      </c>
      <c r="E8474" s="69" t="s">
        <v>2002</v>
      </c>
      <c r="F8474" s="69">
        <v>1836</v>
      </c>
      <c r="G8474" s="69" t="s">
        <v>1947</v>
      </c>
      <c r="AG8474" s="73"/>
      <c r="AH8474" s="73"/>
    </row>
    <row r="8475" spans="1:34" ht="14.4">
      <c r="A8475" s="27" t="str">
        <f>VLOOKUP(C8475,'user list'!A:B,2,0)</f>
        <v>HRMD</v>
      </c>
      <c r="B8475" s="172">
        <v>45813.811099537037</v>
      </c>
      <c r="C8475" s="69" t="s">
        <v>217</v>
      </c>
      <c r="D8475" s="69" t="s">
        <v>1937</v>
      </c>
      <c r="E8475" s="69" t="s">
        <v>2002</v>
      </c>
      <c r="F8475" s="69">
        <v>1836</v>
      </c>
      <c r="G8475" s="69" t="s">
        <v>1948</v>
      </c>
    </row>
    <row r="8476" spans="1:34" ht="14.4">
      <c r="A8476" s="27" t="str">
        <f>VLOOKUP(C8476,'user list'!A:B,2,0)</f>
        <v>HRMD</v>
      </c>
      <c r="B8476" s="172">
        <v>45813.811099537037</v>
      </c>
      <c r="C8476" s="69" t="s">
        <v>217</v>
      </c>
      <c r="D8476" s="69" t="s">
        <v>1937</v>
      </c>
      <c r="E8476" s="69" t="s">
        <v>2002</v>
      </c>
      <c r="F8476" s="69">
        <v>1836</v>
      </c>
      <c r="G8476" s="69" t="s">
        <v>1939</v>
      </c>
      <c r="L8476" s="73"/>
      <c r="M8476" s="73"/>
    </row>
    <row r="8477" spans="1:34" ht="14.4">
      <c r="A8477" s="27" t="str">
        <f>VLOOKUP(C8477,'user list'!A:B,2,0)</f>
        <v>Admin</v>
      </c>
      <c r="B8477" s="172">
        <v>45813.811111111114</v>
      </c>
      <c r="C8477" s="69" t="s">
        <v>186</v>
      </c>
      <c r="D8477" s="69" t="s">
        <v>1937</v>
      </c>
      <c r="E8477" s="69" t="s">
        <v>2002</v>
      </c>
      <c r="F8477" s="69">
        <v>1836</v>
      </c>
      <c r="G8477" s="69" t="s">
        <v>1948</v>
      </c>
    </row>
    <row r="8478" spans="1:34" ht="14.4">
      <c r="A8478" s="27" t="str">
        <f>VLOOKUP(C8478,'user list'!A:B,2,0)</f>
        <v>HRMD</v>
      </c>
      <c r="B8478" s="172">
        <v>45813.811145833337</v>
      </c>
      <c r="C8478" s="69" t="s">
        <v>217</v>
      </c>
      <c r="D8478" s="69" t="s">
        <v>1937</v>
      </c>
      <c r="E8478" s="69" t="s">
        <v>1991</v>
      </c>
      <c r="F8478" s="69">
        <v>1845</v>
      </c>
      <c r="G8478" s="69" t="s">
        <v>1939</v>
      </c>
    </row>
    <row r="8479" spans="1:34" ht="14.4">
      <c r="A8479" s="27" t="str">
        <f>VLOOKUP(C8479,'user list'!A:B,2,0)</f>
        <v>HRMD</v>
      </c>
      <c r="B8479" s="172">
        <v>45813.811342592591</v>
      </c>
      <c r="C8479" s="69" t="s">
        <v>217</v>
      </c>
      <c r="D8479" s="69" t="s">
        <v>1937</v>
      </c>
      <c r="E8479" s="69" t="s">
        <v>1991</v>
      </c>
      <c r="F8479" s="69">
        <v>1739</v>
      </c>
      <c r="G8479" s="69" t="s">
        <v>1939</v>
      </c>
      <c r="AD8479" s="74"/>
      <c r="AG8479" s="74"/>
    </row>
    <row r="8480" spans="1:34" ht="14.4">
      <c r="A8480" s="27" t="str">
        <f>VLOOKUP(C8480,'user list'!A:B,2,0)</f>
        <v>HRMD</v>
      </c>
      <c r="B8480" s="172">
        <v>45813.811481481483</v>
      </c>
      <c r="C8480" s="69" t="s">
        <v>217</v>
      </c>
      <c r="D8480" s="69" t="s">
        <v>1937</v>
      </c>
      <c r="E8480" s="69" t="s">
        <v>2500</v>
      </c>
      <c r="F8480" s="69">
        <v>1840</v>
      </c>
      <c r="G8480" s="69" t="s">
        <v>1939</v>
      </c>
      <c r="L8480" s="73"/>
      <c r="M8480" s="73"/>
    </row>
    <row r="8481" spans="1:19" ht="14.4">
      <c r="A8481" s="27" t="str">
        <f>VLOOKUP(C8481,'user list'!A:B,2,0)</f>
        <v>HRMD</v>
      </c>
      <c r="B8481" s="172">
        <v>45813.812002314815</v>
      </c>
      <c r="C8481" s="69" t="s">
        <v>217</v>
      </c>
      <c r="D8481" s="69" t="s">
        <v>1937</v>
      </c>
      <c r="E8481" s="69" t="s">
        <v>1991</v>
      </c>
      <c r="F8481" s="69">
        <v>1739</v>
      </c>
      <c r="G8481" s="69" t="s">
        <v>1939</v>
      </c>
      <c r="L8481" s="73"/>
      <c r="M8481" s="73"/>
    </row>
    <row r="8482" spans="1:19" ht="14.4">
      <c r="A8482" s="27" t="str">
        <f>VLOOKUP(C8482,'user list'!A:B,2,0)</f>
        <v>HRMD</v>
      </c>
      <c r="B8482" s="172">
        <v>45813.812025462961</v>
      </c>
      <c r="C8482" s="69" t="s">
        <v>217</v>
      </c>
      <c r="D8482" s="69" t="s">
        <v>1937</v>
      </c>
      <c r="E8482" s="69" t="s">
        <v>2500</v>
      </c>
      <c r="F8482" s="69">
        <v>1840</v>
      </c>
      <c r="G8482" s="69" t="s">
        <v>1939</v>
      </c>
      <c r="O8482" s="73"/>
      <c r="P8482" s="73"/>
    </row>
    <row r="8483" spans="1:19" ht="14.4">
      <c r="A8483" s="27" t="str">
        <f>VLOOKUP(C8483,'user list'!A:B,2,0)</f>
        <v>HRMD</v>
      </c>
      <c r="B8483" s="172">
        <v>45813.812106481484</v>
      </c>
      <c r="C8483" s="69" t="s">
        <v>217</v>
      </c>
      <c r="D8483" s="69" t="s">
        <v>1937</v>
      </c>
      <c r="E8483" s="69" t="s">
        <v>2500</v>
      </c>
      <c r="F8483" s="69">
        <v>1840</v>
      </c>
      <c r="G8483" s="69" t="s">
        <v>1947</v>
      </c>
    </row>
    <row r="8484" spans="1:19" ht="14.4">
      <c r="A8484" s="27" t="str">
        <f>VLOOKUP(C8484,'user list'!A:B,2,0)</f>
        <v>HRMD</v>
      </c>
      <c r="B8484" s="172">
        <v>45813.812106481484</v>
      </c>
      <c r="C8484" s="69" t="s">
        <v>217</v>
      </c>
      <c r="D8484" s="69" t="s">
        <v>1937</v>
      </c>
      <c r="E8484" s="69" t="s">
        <v>2500</v>
      </c>
      <c r="F8484" s="69">
        <v>1840</v>
      </c>
      <c r="G8484" s="69" t="s">
        <v>1948</v>
      </c>
    </row>
    <row r="8485" spans="1:19" ht="14.4">
      <c r="A8485" s="27" t="str">
        <f>VLOOKUP(C8485,'user list'!A:B,2,0)</f>
        <v>HRMD</v>
      </c>
      <c r="B8485" s="172">
        <v>45813.812106481484</v>
      </c>
      <c r="C8485" s="69" t="s">
        <v>217</v>
      </c>
      <c r="D8485" s="69" t="s">
        <v>1937</v>
      </c>
      <c r="E8485" s="69" t="s">
        <v>2500</v>
      </c>
      <c r="F8485" s="69">
        <v>1840</v>
      </c>
      <c r="G8485" s="69" t="s">
        <v>1939</v>
      </c>
    </row>
    <row r="8486" spans="1:19" ht="14.4">
      <c r="A8486" s="27" t="str">
        <f>VLOOKUP(C8486,'user list'!A:B,2,0)</f>
        <v>Admin</v>
      </c>
      <c r="B8486" s="172">
        <v>45813.812106481484</v>
      </c>
      <c r="C8486" s="69" t="s">
        <v>186</v>
      </c>
      <c r="D8486" s="69" t="s">
        <v>1937</v>
      </c>
      <c r="E8486" s="69" t="s">
        <v>2500</v>
      </c>
      <c r="F8486" s="69">
        <v>1840</v>
      </c>
      <c r="G8486" s="69" t="s">
        <v>1948</v>
      </c>
      <c r="L8486" s="73"/>
      <c r="M8486" s="73"/>
    </row>
    <row r="8487" spans="1:19" ht="14.4">
      <c r="A8487" s="27" t="str">
        <f>VLOOKUP(C8487,'user list'!A:B,2,0)</f>
        <v>HRMD</v>
      </c>
      <c r="B8487" s="172">
        <v>45813.812175925923</v>
      </c>
      <c r="C8487" s="69" t="s">
        <v>217</v>
      </c>
      <c r="D8487" s="69" t="s">
        <v>1937</v>
      </c>
      <c r="E8487" s="69" t="s">
        <v>1991</v>
      </c>
      <c r="F8487" s="69">
        <v>1845</v>
      </c>
      <c r="G8487" s="69" t="s">
        <v>1939</v>
      </c>
    </row>
    <row r="8488" spans="1:19" ht="14.4">
      <c r="A8488" s="27" t="str">
        <f>VLOOKUP(C8488,'user list'!A:B,2,0)</f>
        <v>HRMD</v>
      </c>
      <c r="B8488" s="172">
        <v>45813.812326388892</v>
      </c>
      <c r="C8488" s="69" t="s">
        <v>217</v>
      </c>
      <c r="D8488" s="69" t="s">
        <v>1937</v>
      </c>
      <c r="E8488" s="69" t="s">
        <v>1991</v>
      </c>
      <c r="F8488" s="69">
        <v>1739</v>
      </c>
      <c r="G8488" s="69" t="s">
        <v>1939</v>
      </c>
    </row>
    <row r="8489" spans="1:19" ht="14.4">
      <c r="A8489" s="27" t="str">
        <f>VLOOKUP(C8489,'user list'!A:B,2,0)</f>
        <v>HRMD</v>
      </c>
      <c r="B8489" s="172">
        <v>45813.812361111108</v>
      </c>
      <c r="C8489" s="69" t="s">
        <v>217</v>
      </c>
      <c r="D8489" s="69" t="s">
        <v>1937</v>
      </c>
      <c r="E8489" s="69" t="s">
        <v>1991</v>
      </c>
      <c r="F8489" s="69">
        <v>1845</v>
      </c>
      <c r="G8489" s="69" t="s">
        <v>1939</v>
      </c>
      <c r="L8489" s="73"/>
      <c r="M8489" s="73"/>
    </row>
    <row r="8490" spans="1:19" ht="14.4">
      <c r="A8490" s="27" t="str">
        <f>VLOOKUP(C8490,'user list'!A:B,2,0)</f>
        <v>HRMD</v>
      </c>
      <c r="B8490" s="172">
        <v>45813.812488425923</v>
      </c>
      <c r="C8490" s="69" t="s">
        <v>217</v>
      </c>
      <c r="D8490" s="69" t="s">
        <v>1937</v>
      </c>
      <c r="E8490" s="69" t="s">
        <v>1991</v>
      </c>
      <c r="F8490" s="69">
        <v>1845</v>
      </c>
      <c r="G8490" s="69" t="s">
        <v>1939</v>
      </c>
      <c r="L8490" s="73"/>
      <c r="M8490" s="73"/>
    </row>
    <row r="8491" spans="1:19" ht="14.4">
      <c r="A8491" s="27" t="str">
        <f>VLOOKUP(C8491,'user list'!A:B,2,0)</f>
        <v>HRMD</v>
      </c>
      <c r="B8491" s="172">
        <v>45813.8125462963</v>
      </c>
      <c r="C8491" s="69" t="s">
        <v>217</v>
      </c>
      <c r="D8491" s="69" t="s">
        <v>1937</v>
      </c>
      <c r="E8491" s="69" t="s">
        <v>1991</v>
      </c>
      <c r="F8491" s="69">
        <v>1845</v>
      </c>
      <c r="G8491" s="69" t="s">
        <v>1939</v>
      </c>
    </row>
    <row r="8492" spans="1:19" ht="14.4">
      <c r="A8492" s="27" t="str">
        <f>VLOOKUP(C8492,'user list'!A:B,2,0)</f>
        <v>HRMD</v>
      </c>
      <c r="B8492" s="172">
        <v>45813.813171296293</v>
      </c>
      <c r="C8492" s="69" t="s">
        <v>217</v>
      </c>
      <c r="D8492" s="69" t="s">
        <v>1937</v>
      </c>
      <c r="E8492" s="69" t="s">
        <v>2577</v>
      </c>
      <c r="F8492" s="69">
        <v>1946</v>
      </c>
      <c r="G8492" s="69" t="s">
        <v>1939</v>
      </c>
      <c r="R8492" s="73"/>
      <c r="S8492" s="73"/>
    </row>
    <row r="8493" spans="1:19" ht="14.4">
      <c r="A8493" s="27" t="str">
        <f>VLOOKUP(C8493,'user list'!A:B,2,0)</f>
        <v>HRMD</v>
      </c>
      <c r="B8493" s="172">
        <v>45813.81585648148</v>
      </c>
      <c r="C8493" s="69" t="s">
        <v>217</v>
      </c>
      <c r="D8493" s="69" t="s">
        <v>1937</v>
      </c>
      <c r="E8493" s="69" t="s">
        <v>2556</v>
      </c>
      <c r="F8493" s="69">
        <v>1916</v>
      </c>
      <c r="G8493" s="69" t="s">
        <v>1939</v>
      </c>
    </row>
    <row r="8494" spans="1:19" ht="14.4">
      <c r="A8494" s="27" t="str">
        <f>VLOOKUP(C8494,'user list'!A:B,2,0)</f>
        <v>HRMD</v>
      </c>
      <c r="B8494" s="172">
        <v>45813.816643518519</v>
      </c>
      <c r="C8494" s="69" t="s">
        <v>217</v>
      </c>
      <c r="D8494" s="69" t="s">
        <v>1937</v>
      </c>
      <c r="E8494" s="69" t="s">
        <v>2577</v>
      </c>
      <c r="F8494" s="69">
        <v>1946</v>
      </c>
      <c r="G8494" s="69" t="s">
        <v>1939</v>
      </c>
      <c r="O8494" s="73"/>
      <c r="P8494" s="73"/>
    </row>
    <row r="8495" spans="1:19" ht="14.4">
      <c r="A8495" s="27" t="str">
        <f>VLOOKUP(C8495,'user list'!A:B,2,0)</f>
        <v>HRMD</v>
      </c>
      <c r="B8495" s="172">
        <v>45813.817395833335</v>
      </c>
      <c r="C8495" s="69" t="s">
        <v>217</v>
      </c>
      <c r="D8495" s="69" t="s">
        <v>1937</v>
      </c>
      <c r="E8495" s="69" t="s">
        <v>1991</v>
      </c>
      <c r="F8495" s="69">
        <v>1739</v>
      </c>
      <c r="G8495" s="69" t="s">
        <v>1939</v>
      </c>
    </row>
    <row r="8496" spans="1:19" ht="14.4">
      <c r="A8496" s="27" t="str">
        <f>VLOOKUP(C8496,'user list'!A:B,2,0)</f>
        <v>CGSD</v>
      </c>
      <c r="B8496" s="172">
        <v>45814.551585648151</v>
      </c>
      <c r="C8496" s="69" t="s">
        <v>200</v>
      </c>
      <c r="D8496" s="69" t="s">
        <v>1937</v>
      </c>
      <c r="E8496" s="69" t="s">
        <v>2588</v>
      </c>
      <c r="F8496" s="69">
        <v>1967</v>
      </c>
      <c r="G8496" s="69" t="s">
        <v>2440</v>
      </c>
    </row>
    <row r="8497" spans="1:45" ht="14.4">
      <c r="A8497" s="27" t="str">
        <f>VLOOKUP(C8497,'user list'!A:B,2,0)</f>
        <v>Admin</v>
      </c>
      <c r="B8497" s="172">
        <v>45814.551608796297</v>
      </c>
      <c r="C8497" s="69" t="s">
        <v>186</v>
      </c>
      <c r="D8497" s="69" t="s">
        <v>1937</v>
      </c>
      <c r="E8497" s="69" t="s">
        <v>2588</v>
      </c>
      <c r="F8497" s="69">
        <v>1967</v>
      </c>
      <c r="G8497" s="69" t="s">
        <v>1948</v>
      </c>
    </row>
    <row r="8498" spans="1:45" ht="14.4">
      <c r="A8498" s="27" t="str">
        <f>VLOOKUP(C8498,'user list'!A:B,2,0)</f>
        <v>Admin</v>
      </c>
      <c r="B8498" s="172">
        <v>45814.551608796297</v>
      </c>
      <c r="C8498" s="69" t="s">
        <v>186</v>
      </c>
      <c r="D8498" s="69" t="s">
        <v>1937</v>
      </c>
      <c r="E8498" s="69" t="s">
        <v>2588</v>
      </c>
      <c r="F8498" s="69">
        <v>1967</v>
      </c>
      <c r="G8498" s="69" t="s">
        <v>1948</v>
      </c>
    </row>
    <row r="8499" spans="1:45" ht="14.4">
      <c r="A8499" s="27" t="str">
        <f>VLOOKUP(C8499,'user list'!A:B,2,0)</f>
        <v>Admin</v>
      </c>
      <c r="B8499" s="172">
        <v>45814.551608796297</v>
      </c>
      <c r="C8499" s="69" t="s">
        <v>186</v>
      </c>
      <c r="D8499" s="69" t="s">
        <v>1937</v>
      </c>
      <c r="E8499" s="69" t="s">
        <v>2588</v>
      </c>
      <c r="F8499" s="69">
        <v>1967</v>
      </c>
      <c r="G8499" s="69" t="s">
        <v>1948</v>
      </c>
      <c r="AP8499" s="74"/>
      <c r="AS8499" s="74"/>
    </row>
    <row r="8500" spans="1:45" ht="14.4">
      <c r="A8500" s="27" t="str">
        <f>VLOOKUP(C8500,'user list'!A:B,2,0)</f>
        <v>Admin</v>
      </c>
      <c r="B8500" s="172">
        <v>45814.551620370374</v>
      </c>
      <c r="C8500" s="69" t="s">
        <v>186</v>
      </c>
      <c r="D8500" s="69" t="s">
        <v>1937</v>
      </c>
      <c r="E8500" s="69" t="s">
        <v>2588</v>
      </c>
      <c r="F8500" s="69">
        <v>1967</v>
      </c>
      <c r="G8500" s="69" t="s">
        <v>1947</v>
      </c>
      <c r="L8500" s="73"/>
      <c r="M8500" s="73"/>
    </row>
    <row r="8501" spans="1:45" ht="14.4">
      <c r="A8501" s="27" t="str">
        <f>VLOOKUP(C8501,'user list'!A:B,2,0)</f>
        <v>CGSD</v>
      </c>
      <c r="B8501" s="172">
        <v>45814.61546296296</v>
      </c>
      <c r="C8501" s="69" t="s">
        <v>200</v>
      </c>
      <c r="D8501" s="69" t="s">
        <v>1937</v>
      </c>
      <c r="E8501" s="69" t="s">
        <v>2588</v>
      </c>
      <c r="F8501" s="69">
        <v>1967</v>
      </c>
      <c r="G8501" s="69" t="s">
        <v>1939</v>
      </c>
      <c r="L8501" s="73"/>
      <c r="M8501" s="73"/>
    </row>
    <row r="8502" spans="1:45" ht="14.4">
      <c r="A8502" s="27" t="str">
        <f>VLOOKUP(C8502,'user list'!A:B,2,0)</f>
        <v>CTO</v>
      </c>
      <c r="B8502" s="172">
        <v>45815.469178240739</v>
      </c>
      <c r="C8502" s="69" t="s">
        <v>207</v>
      </c>
      <c r="D8502" s="69" t="s">
        <v>1937</v>
      </c>
      <c r="E8502" s="69" t="s">
        <v>2578</v>
      </c>
      <c r="F8502" s="69">
        <v>1949</v>
      </c>
      <c r="G8502" s="69" t="s">
        <v>1939</v>
      </c>
    </row>
    <row r="8503" spans="1:45" ht="14.4">
      <c r="A8503" s="27" t="str">
        <f>VLOOKUP(C8503,'user list'!A:B,2,0)</f>
        <v>CTO</v>
      </c>
      <c r="B8503" s="172">
        <v>45815.469421296293</v>
      </c>
      <c r="C8503" s="69" t="s">
        <v>207</v>
      </c>
      <c r="D8503" s="69" t="s">
        <v>1937</v>
      </c>
      <c r="E8503" s="69" t="s">
        <v>2575</v>
      </c>
      <c r="F8503" s="69">
        <v>1942</v>
      </c>
      <c r="G8503" s="69" t="s">
        <v>1939</v>
      </c>
    </row>
    <row r="8504" spans="1:45" ht="14.4">
      <c r="A8504" s="27" t="str">
        <f>VLOOKUP(C8504,'user list'!A:B,2,0)</f>
        <v>CTO</v>
      </c>
      <c r="B8504" s="172">
        <v>45815.469641203701</v>
      </c>
      <c r="C8504" s="69" t="s">
        <v>207</v>
      </c>
      <c r="D8504" s="69" t="s">
        <v>1937</v>
      </c>
      <c r="E8504" s="69" t="s">
        <v>2574</v>
      </c>
      <c r="F8504" s="69">
        <v>1941</v>
      </c>
      <c r="G8504" s="69" t="s">
        <v>1939</v>
      </c>
      <c r="O8504" s="73"/>
      <c r="P8504" s="73"/>
    </row>
    <row r="8505" spans="1:45" ht="14.4">
      <c r="A8505" s="27" t="str">
        <f>VLOOKUP(C8505,'user list'!A:B,2,0)</f>
        <v>CTO</v>
      </c>
      <c r="B8505" s="172">
        <v>45815.469895833332</v>
      </c>
      <c r="C8505" s="69" t="s">
        <v>207</v>
      </c>
      <c r="D8505" s="69" t="s">
        <v>1937</v>
      </c>
      <c r="E8505" s="69" t="s">
        <v>2578</v>
      </c>
      <c r="F8505" s="69">
        <v>1949</v>
      </c>
      <c r="G8505" s="69" t="s">
        <v>1939</v>
      </c>
      <c r="O8505" s="73"/>
      <c r="P8505" s="73"/>
    </row>
    <row r="8506" spans="1:45" ht="14.4">
      <c r="A8506" s="27" t="str">
        <f>VLOOKUP(C8506,'user list'!A:B,2,0)</f>
        <v>BPLD</v>
      </c>
      <c r="B8506" s="172">
        <v>45817.293854166666</v>
      </c>
      <c r="C8506" s="69" t="s">
        <v>194</v>
      </c>
      <c r="D8506" s="69" t="s">
        <v>1937</v>
      </c>
      <c r="E8506" s="69" t="s">
        <v>2047</v>
      </c>
      <c r="F8506" s="69">
        <v>1865</v>
      </c>
      <c r="G8506" s="69" t="s">
        <v>1939</v>
      </c>
    </row>
    <row r="8507" spans="1:45" ht="14.4">
      <c r="A8507" s="27" t="str">
        <f>VLOOKUP(C8507,'user list'!A:B,2,0)</f>
        <v>BPLD</v>
      </c>
      <c r="B8507" s="172">
        <v>45817.294120370374</v>
      </c>
      <c r="C8507" s="69" t="s">
        <v>194</v>
      </c>
      <c r="D8507" s="69" t="s">
        <v>1937</v>
      </c>
      <c r="E8507" s="69" t="s">
        <v>2002</v>
      </c>
      <c r="F8507" s="69">
        <v>1747</v>
      </c>
      <c r="G8507" s="69" t="s">
        <v>1939</v>
      </c>
    </row>
    <row r="8508" spans="1:45" ht="14.4">
      <c r="A8508" s="27" t="str">
        <f>VLOOKUP(C8508,'user list'!A:B,2,0)</f>
        <v>BPLD</v>
      </c>
      <c r="B8508" s="172">
        <v>45817.294259259259</v>
      </c>
      <c r="C8508" s="69" t="s">
        <v>194</v>
      </c>
      <c r="D8508" s="69" t="s">
        <v>1937</v>
      </c>
      <c r="E8508" s="69" t="s">
        <v>1974</v>
      </c>
      <c r="F8508" s="69">
        <v>1904</v>
      </c>
      <c r="G8508" s="69" t="s">
        <v>1939</v>
      </c>
      <c r="O8508" s="73"/>
      <c r="P8508" s="73"/>
    </row>
    <row r="8509" spans="1:45" ht="14.4">
      <c r="A8509" s="27" t="str">
        <f>VLOOKUP(C8509,'user list'!A:B,2,0)</f>
        <v>BPLD</v>
      </c>
      <c r="B8509" s="172">
        <v>45817.295092592591</v>
      </c>
      <c r="C8509" s="69" t="s">
        <v>194</v>
      </c>
      <c r="D8509" s="69" t="s">
        <v>1937</v>
      </c>
      <c r="E8509" s="69" t="s">
        <v>1974</v>
      </c>
      <c r="F8509" s="69">
        <v>1904</v>
      </c>
      <c r="G8509" s="69" t="s">
        <v>1947</v>
      </c>
      <c r="L8509" s="73"/>
      <c r="M8509" s="73"/>
    </row>
    <row r="8510" spans="1:45" ht="14.4">
      <c r="A8510" s="27" t="str">
        <f>VLOOKUP(C8510,'user list'!A:B,2,0)</f>
        <v>BPLD</v>
      </c>
      <c r="B8510" s="172">
        <v>45817.295092592591</v>
      </c>
      <c r="C8510" s="69" t="s">
        <v>194</v>
      </c>
      <c r="D8510" s="69" t="s">
        <v>1937</v>
      </c>
      <c r="E8510" s="69" t="s">
        <v>1974</v>
      </c>
      <c r="F8510" s="69">
        <v>1904</v>
      </c>
      <c r="G8510" s="69" t="s">
        <v>1948</v>
      </c>
    </row>
    <row r="8511" spans="1:45" ht="14.4">
      <c r="A8511" s="27" t="str">
        <f>VLOOKUP(C8511,'user list'!A:B,2,0)</f>
        <v>BPLD</v>
      </c>
      <c r="B8511" s="172">
        <v>45817.295104166667</v>
      </c>
      <c r="C8511" s="69" t="s">
        <v>194</v>
      </c>
      <c r="D8511" s="69" t="s">
        <v>1937</v>
      </c>
      <c r="E8511" s="69" t="s">
        <v>1974</v>
      </c>
      <c r="F8511" s="69">
        <v>1904</v>
      </c>
      <c r="G8511" s="69" t="s">
        <v>1939</v>
      </c>
      <c r="AD8511" s="74"/>
      <c r="AG8511" s="74"/>
    </row>
    <row r="8512" spans="1:45" ht="14.4">
      <c r="A8512" s="27" t="str">
        <f>VLOOKUP(C8512,'user list'!A:B,2,0)</f>
        <v>Admin</v>
      </c>
      <c r="B8512" s="172">
        <v>45817.295115740744</v>
      </c>
      <c r="C8512" s="69" t="s">
        <v>186</v>
      </c>
      <c r="D8512" s="69" t="s">
        <v>1937</v>
      </c>
      <c r="E8512" s="69" t="s">
        <v>1974</v>
      </c>
      <c r="F8512" s="69">
        <v>1904</v>
      </c>
      <c r="G8512" s="69" t="s">
        <v>1948</v>
      </c>
      <c r="L8512" s="73"/>
      <c r="M8512" s="73"/>
    </row>
    <row r="8513" spans="1:33" ht="14.4">
      <c r="A8513" s="27" t="str">
        <f>VLOOKUP(C8513,'user list'!A:B,2,0)</f>
        <v>BPLD</v>
      </c>
      <c r="B8513" s="172">
        <v>45817.295185185183</v>
      </c>
      <c r="C8513" s="69" t="s">
        <v>194</v>
      </c>
      <c r="D8513" s="69" t="s">
        <v>1937</v>
      </c>
      <c r="E8513" s="69" t="s">
        <v>1974</v>
      </c>
      <c r="F8513" s="69">
        <v>1904</v>
      </c>
      <c r="G8513" s="69" t="s">
        <v>1949</v>
      </c>
      <c r="L8513" s="73"/>
      <c r="M8513" s="73"/>
    </row>
    <row r="8514" spans="1:33" ht="14.4">
      <c r="A8514" s="27" t="str">
        <f>VLOOKUP(C8514,'user list'!A:B,2,0)</f>
        <v>BPLD</v>
      </c>
      <c r="B8514" s="172">
        <v>45817.295520833337</v>
      </c>
      <c r="C8514" s="69" t="s">
        <v>194</v>
      </c>
      <c r="D8514" s="69" t="s">
        <v>1937</v>
      </c>
      <c r="E8514" s="69" t="s">
        <v>2560</v>
      </c>
      <c r="F8514" s="69">
        <v>1922</v>
      </c>
      <c r="G8514" s="69" t="s">
        <v>1939</v>
      </c>
      <c r="O8514" s="73"/>
      <c r="P8514" s="73"/>
    </row>
    <row r="8515" spans="1:33" ht="14.4">
      <c r="A8515" s="27" t="str">
        <f>VLOOKUP(C8515,'user list'!A:B,2,0)</f>
        <v>BPLD</v>
      </c>
      <c r="B8515" s="172">
        <v>45817.295671296299</v>
      </c>
      <c r="C8515" s="69" t="s">
        <v>194</v>
      </c>
      <c r="D8515" s="69" t="s">
        <v>1937</v>
      </c>
      <c r="E8515" s="69" t="s">
        <v>2560</v>
      </c>
      <c r="F8515" s="69">
        <v>1922</v>
      </c>
      <c r="G8515" s="69" t="s">
        <v>1947</v>
      </c>
    </row>
    <row r="8516" spans="1:33" ht="14.4">
      <c r="A8516" s="27" t="str">
        <f>VLOOKUP(C8516,'user list'!A:B,2,0)</f>
        <v>BPLD</v>
      </c>
      <c r="B8516" s="172">
        <v>45817.295671296299</v>
      </c>
      <c r="C8516" s="69" t="s">
        <v>194</v>
      </c>
      <c r="D8516" s="69" t="s">
        <v>1937</v>
      </c>
      <c r="E8516" s="69" t="s">
        <v>2560</v>
      </c>
      <c r="F8516" s="69">
        <v>1922</v>
      </c>
      <c r="G8516" s="69" t="s">
        <v>1948</v>
      </c>
    </row>
    <row r="8517" spans="1:33" ht="14.4">
      <c r="A8517" s="27" t="str">
        <f>VLOOKUP(C8517,'user list'!A:B,2,0)</f>
        <v>BPLD</v>
      </c>
      <c r="B8517" s="172">
        <v>45817.295671296299</v>
      </c>
      <c r="C8517" s="69" t="s">
        <v>194</v>
      </c>
      <c r="D8517" s="69" t="s">
        <v>1937</v>
      </c>
      <c r="E8517" s="69" t="s">
        <v>2560</v>
      </c>
      <c r="F8517" s="69">
        <v>1922</v>
      </c>
      <c r="G8517" s="69" t="s">
        <v>1939</v>
      </c>
    </row>
    <row r="8518" spans="1:33" ht="14.4">
      <c r="A8518" s="27" t="str">
        <f>VLOOKUP(C8518,'user list'!A:B,2,0)</f>
        <v>Admin</v>
      </c>
      <c r="B8518" s="172">
        <v>45817.295671296299</v>
      </c>
      <c r="C8518" s="69" t="s">
        <v>186</v>
      </c>
      <c r="D8518" s="69" t="s">
        <v>1937</v>
      </c>
      <c r="E8518" s="69" t="s">
        <v>2560</v>
      </c>
      <c r="F8518" s="69">
        <v>1922</v>
      </c>
      <c r="G8518" s="69" t="s">
        <v>1948</v>
      </c>
      <c r="L8518" s="73"/>
      <c r="M8518" s="73"/>
    </row>
    <row r="8519" spans="1:33" ht="14.4">
      <c r="A8519" s="27" t="str">
        <f>VLOOKUP(C8519,'user list'!A:B,2,0)</f>
        <v>BPLD</v>
      </c>
      <c r="B8519" s="172">
        <v>45817.295740740738</v>
      </c>
      <c r="C8519" s="69" t="s">
        <v>194</v>
      </c>
      <c r="D8519" s="69" t="s">
        <v>1937</v>
      </c>
      <c r="E8519" s="69" t="s">
        <v>2560</v>
      </c>
      <c r="F8519" s="69">
        <v>1922</v>
      </c>
      <c r="G8519" s="69" t="s">
        <v>1949</v>
      </c>
      <c r="AD8519" s="74"/>
      <c r="AG8519" s="74"/>
    </row>
    <row r="8520" spans="1:33" ht="14.4">
      <c r="A8520" s="27" t="str">
        <f>VLOOKUP(C8520,'user list'!A:B,2,0)</f>
        <v>BPLD</v>
      </c>
      <c r="B8520" s="172">
        <v>45817.296087962961</v>
      </c>
      <c r="C8520" s="69" t="s">
        <v>194</v>
      </c>
      <c r="D8520" s="69" t="s">
        <v>1937</v>
      </c>
      <c r="E8520" s="69" t="s">
        <v>2559</v>
      </c>
      <c r="F8520" s="69">
        <v>1939</v>
      </c>
      <c r="G8520" s="69" t="s">
        <v>1947</v>
      </c>
    </row>
    <row r="8521" spans="1:33" ht="14.4">
      <c r="A8521" s="27" t="str">
        <f>VLOOKUP(C8521,'user list'!A:B,2,0)</f>
        <v>BPLD</v>
      </c>
      <c r="B8521" s="172">
        <v>45817.296087962961</v>
      </c>
      <c r="C8521" s="69" t="s">
        <v>194</v>
      </c>
      <c r="D8521" s="69" t="s">
        <v>1937</v>
      </c>
      <c r="E8521" s="69" t="s">
        <v>2559</v>
      </c>
      <c r="F8521" s="69">
        <v>1939</v>
      </c>
      <c r="G8521" s="69" t="s">
        <v>1948</v>
      </c>
      <c r="L8521" s="73"/>
      <c r="M8521" s="73"/>
    </row>
    <row r="8522" spans="1:33" ht="14.4">
      <c r="A8522" s="27" t="str">
        <f>VLOOKUP(C8522,'user list'!A:B,2,0)</f>
        <v>Admin</v>
      </c>
      <c r="B8522" s="172">
        <v>45817.296087962961</v>
      </c>
      <c r="C8522" s="69" t="s">
        <v>186</v>
      </c>
      <c r="D8522" s="69" t="s">
        <v>1937</v>
      </c>
      <c r="E8522" s="69" t="s">
        <v>2559</v>
      </c>
      <c r="F8522" s="69">
        <v>1939</v>
      </c>
      <c r="G8522" s="69" t="s">
        <v>1948</v>
      </c>
    </row>
    <row r="8523" spans="1:33" ht="14.4">
      <c r="A8523" s="27" t="str">
        <f>VLOOKUP(C8523,'user list'!A:B,2,0)</f>
        <v>BPLD</v>
      </c>
      <c r="B8523" s="172">
        <v>45817.296087962961</v>
      </c>
      <c r="C8523" s="69" t="s">
        <v>194</v>
      </c>
      <c r="D8523" s="69" t="s">
        <v>1937</v>
      </c>
      <c r="E8523" s="69" t="s">
        <v>2559</v>
      </c>
      <c r="F8523" s="69">
        <v>1939</v>
      </c>
      <c r="G8523" s="69" t="s">
        <v>1939</v>
      </c>
      <c r="O8523" s="73"/>
      <c r="P8523" s="73"/>
    </row>
    <row r="8524" spans="1:33" ht="14.4">
      <c r="A8524" s="27" t="str">
        <f>VLOOKUP(C8524,'user list'!A:B,2,0)</f>
        <v>BPLD</v>
      </c>
      <c r="B8524" s="172">
        <v>45817.29614583333</v>
      </c>
      <c r="C8524" s="69" t="s">
        <v>194</v>
      </c>
      <c r="D8524" s="69" t="s">
        <v>1937</v>
      </c>
      <c r="E8524" s="69" t="s">
        <v>2559</v>
      </c>
      <c r="F8524" s="69">
        <v>1939</v>
      </c>
      <c r="G8524" s="69" t="s">
        <v>1949</v>
      </c>
      <c r="O8524" s="73"/>
      <c r="P8524" s="73"/>
    </row>
    <row r="8525" spans="1:33" ht="14.4">
      <c r="A8525" s="27" t="str">
        <f>VLOOKUP(C8525,'user list'!A:B,2,0)</f>
        <v>BPLD</v>
      </c>
      <c r="B8525" s="172">
        <v>45817.296226851853</v>
      </c>
      <c r="C8525" s="69" t="s">
        <v>194</v>
      </c>
      <c r="D8525" s="69" t="s">
        <v>1937</v>
      </c>
      <c r="E8525" s="69" t="s">
        <v>2560</v>
      </c>
      <c r="F8525" s="69">
        <v>1940</v>
      </c>
      <c r="G8525" s="69" t="s">
        <v>1939</v>
      </c>
      <c r="L8525" s="73"/>
      <c r="M8525" s="73"/>
    </row>
    <row r="8526" spans="1:33" ht="14.4">
      <c r="A8526" s="27" t="str">
        <f>VLOOKUP(C8526,'user list'!A:B,2,0)</f>
        <v>BPLD</v>
      </c>
      <c r="B8526" s="172">
        <v>45817.296319444446</v>
      </c>
      <c r="C8526" s="69" t="s">
        <v>194</v>
      </c>
      <c r="D8526" s="69" t="s">
        <v>1937</v>
      </c>
      <c r="E8526" s="69" t="s">
        <v>2560</v>
      </c>
      <c r="F8526" s="69">
        <v>1940</v>
      </c>
      <c r="G8526" s="69" t="s">
        <v>1947</v>
      </c>
      <c r="L8526" s="73"/>
      <c r="M8526" s="73"/>
    </row>
    <row r="8527" spans="1:33" ht="14.4">
      <c r="A8527" s="27" t="str">
        <f>VLOOKUP(C8527,'user list'!A:B,2,0)</f>
        <v>BPLD</v>
      </c>
      <c r="B8527" s="172">
        <v>45817.296319444446</v>
      </c>
      <c r="C8527" s="69" t="s">
        <v>194</v>
      </c>
      <c r="D8527" s="69" t="s">
        <v>1937</v>
      </c>
      <c r="E8527" s="69" t="s">
        <v>2560</v>
      </c>
      <c r="F8527" s="69">
        <v>1940</v>
      </c>
      <c r="G8527" s="69" t="s">
        <v>1948</v>
      </c>
    </row>
    <row r="8528" spans="1:33" ht="14.4">
      <c r="A8528" s="27" t="str">
        <f>VLOOKUP(C8528,'user list'!A:B,2,0)</f>
        <v>Admin</v>
      </c>
      <c r="B8528" s="172">
        <v>45817.296319444446</v>
      </c>
      <c r="C8528" s="69" t="s">
        <v>186</v>
      </c>
      <c r="D8528" s="69" t="s">
        <v>1937</v>
      </c>
      <c r="E8528" s="69" t="s">
        <v>2560</v>
      </c>
      <c r="F8528" s="69">
        <v>1940</v>
      </c>
      <c r="G8528" s="69" t="s">
        <v>1948</v>
      </c>
    </row>
    <row r="8529" spans="1:51" ht="14.4">
      <c r="A8529" s="27" t="str">
        <f>VLOOKUP(C8529,'user list'!A:B,2,0)</f>
        <v>BPLD</v>
      </c>
      <c r="B8529" s="172">
        <v>45817.296319444446</v>
      </c>
      <c r="C8529" s="69" t="s">
        <v>194</v>
      </c>
      <c r="D8529" s="69" t="s">
        <v>1937</v>
      </c>
      <c r="E8529" s="69" t="s">
        <v>2560</v>
      </c>
      <c r="F8529" s="69">
        <v>1940</v>
      </c>
      <c r="G8529" s="69" t="s">
        <v>1939</v>
      </c>
    </row>
    <row r="8530" spans="1:51" ht="14.4">
      <c r="A8530" s="27" t="str">
        <f>VLOOKUP(C8530,'user list'!A:B,2,0)</f>
        <v>BPLD</v>
      </c>
      <c r="B8530" s="172">
        <v>45817.296631944446</v>
      </c>
      <c r="C8530" s="69" t="s">
        <v>194</v>
      </c>
      <c r="D8530" s="69" t="s">
        <v>1937</v>
      </c>
      <c r="E8530" s="69" t="s">
        <v>2532</v>
      </c>
      <c r="F8530" s="69">
        <v>1875</v>
      </c>
      <c r="G8530" s="69" t="s">
        <v>1939</v>
      </c>
      <c r="AG8530" s="73"/>
      <c r="AH8530" s="73"/>
    </row>
    <row r="8531" spans="1:51" ht="14.4">
      <c r="A8531" s="27" t="str">
        <f>VLOOKUP(C8531,'user list'!A:B,2,0)</f>
        <v>BPLD</v>
      </c>
      <c r="B8531" s="172">
        <v>45817.296643518515</v>
      </c>
      <c r="C8531" s="69" t="s">
        <v>194</v>
      </c>
      <c r="D8531" s="69" t="s">
        <v>1937</v>
      </c>
      <c r="E8531" s="69" t="s">
        <v>2560</v>
      </c>
      <c r="F8531" s="69">
        <v>1940</v>
      </c>
      <c r="G8531" s="69" t="s">
        <v>1949</v>
      </c>
    </row>
    <row r="8532" spans="1:51" ht="14.4">
      <c r="A8532" s="27" t="str">
        <f>VLOOKUP(C8532,'user list'!A:B,2,0)</f>
        <v>BPLD</v>
      </c>
      <c r="B8532" s="172">
        <v>45817.296712962961</v>
      </c>
      <c r="C8532" s="69" t="s">
        <v>194</v>
      </c>
      <c r="D8532" s="69" t="s">
        <v>1937</v>
      </c>
      <c r="E8532" s="69" t="s">
        <v>2532</v>
      </c>
      <c r="F8532" s="69">
        <v>1875</v>
      </c>
      <c r="G8532" s="69" t="s">
        <v>1947</v>
      </c>
      <c r="L8532" s="73"/>
      <c r="M8532" s="73"/>
    </row>
    <row r="8533" spans="1:51" ht="14.4">
      <c r="A8533" s="27" t="str">
        <f>VLOOKUP(C8533,'user list'!A:B,2,0)</f>
        <v>BPLD</v>
      </c>
      <c r="B8533" s="172">
        <v>45817.296712962961</v>
      </c>
      <c r="C8533" s="69" t="s">
        <v>194</v>
      </c>
      <c r="D8533" s="69" t="s">
        <v>1937</v>
      </c>
      <c r="E8533" s="69" t="s">
        <v>2532</v>
      </c>
      <c r="F8533" s="69">
        <v>1875</v>
      </c>
      <c r="G8533" s="69" t="s">
        <v>1948</v>
      </c>
    </row>
    <row r="8534" spans="1:51" ht="14.4">
      <c r="A8534" s="27" t="str">
        <f>VLOOKUP(C8534,'user list'!A:B,2,0)</f>
        <v>Admin</v>
      </c>
      <c r="B8534" s="172">
        <v>45817.296712962961</v>
      </c>
      <c r="C8534" s="69" t="s">
        <v>186</v>
      </c>
      <c r="D8534" s="69" t="s">
        <v>1937</v>
      </c>
      <c r="E8534" s="69" t="s">
        <v>2532</v>
      </c>
      <c r="F8534" s="69">
        <v>1875</v>
      </c>
      <c r="G8534" s="69" t="s">
        <v>1948</v>
      </c>
    </row>
    <row r="8535" spans="1:51" ht="14.4">
      <c r="A8535" s="27" t="str">
        <f>VLOOKUP(C8535,'user list'!A:B,2,0)</f>
        <v>BPLD</v>
      </c>
      <c r="B8535" s="172">
        <v>45817.296712962961</v>
      </c>
      <c r="C8535" s="69" t="s">
        <v>194</v>
      </c>
      <c r="D8535" s="69" t="s">
        <v>1937</v>
      </c>
      <c r="E8535" s="69" t="s">
        <v>2532</v>
      </c>
      <c r="F8535" s="69">
        <v>1875</v>
      </c>
      <c r="G8535" s="69" t="s">
        <v>1939</v>
      </c>
    </row>
    <row r="8536" spans="1:51" ht="14.4">
      <c r="A8536" s="27" t="str">
        <f>VLOOKUP(C8536,'user list'!A:B,2,0)</f>
        <v>BPLD</v>
      </c>
      <c r="B8536" s="172">
        <v>45817.296759259261</v>
      </c>
      <c r="C8536" s="69" t="s">
        <v>194</v>
      </c>
      <c r="D8536" s="69" t="s">
        <v>1937</v>
      </c>
      <c r="E8536" s="69" t="s">
        <v>2532</v>
      </c>
      <c r="F8536" s="69">
        <v>1875</v>
      </c>
      <c r="G8536" s="69" t="s">
        <v>1949</v>
      </c>
    </row>
    <row r="8537" spans="1:51" ht="14.4">
      <c r="A8537" s="27" t="str">
        <f>VLOOKUP(C8537,'user list'!A:B,2,0)</f>
        <v>BPLD</v>
      </c>
      <c r="B8537" s="172">
        <v>45817.297638888886</v>
      </c>
      <c r="C8537" s="69" t="s">
        <v>194</v>
      </c>
      <c r="D8537" s="69" t="s">
        <v>1937</v>
      </c>
      <c r="E8537" s="69" t="s">
        <v>1974</v>
      </c>
      <c r="F8537" s="69">
        <v>1831</v>
      </c>
      <c r="G8537" s="69" t="s">
        <v>1939</v>
      </c>
      <c r="R8537" s="73"/>
      <c r="S8537" s="73"/>
    </row>
    <row r="8538" spans="1:51" ht="14.4">
      <c r="A8538" s="27" t="str">
        <f>VLOOKUP(C8538,'user list'!A:B,2,0)</f>
        <v>BPLD</v>
      </c>
      <c r="B8538" s="172">
        <v>45817.297939814816</v>
      </c>
      <c r="C8538" s="69" t="s">
        <v>194</v>
      </c>
      <c r="D8538" s="69" t="s">
        <v>1937</v>
      </c>
      <c r="E8538" s="69" t="s">
        <v>1974</v>
      </c>
      <c r="F8538" s="69">
        <v>1831</v>
      </c>
      <c r="G8538" s="69" t="s">
        <v>1947</v>
      </c>
      <c r="O8538" s="73"/>
      <c r="P8538" s="73"/>
    </row>
    <row r="8539" spans="1:51" ht="14.4">
      <c r="A8539" s="27" t="str">
        <f>VLOOKUP(C8539,'user list'!A:B,2,0)</f>
        <v>BPLD</v>
      </c>
      <c r="B8539" s="172">
        <v>45817.297939814816</v>
      </c>
      <c r="C8539" s="69" t="s">
        <v>194</v>
      </c>
      <c r="D8539" s="69" t="s">
        <v>1937</v>
      </c>
      <c r="E8539" s="69" t="s">
        <v>1974</v>
      </c>
      <c r="F8539" s="69">
        <v>1831</v>
      </c>
      <c r="G8539" s="69" t="s">
        <v>1948</v>
      </c>
    </row>
    <row r="8540" spans="1:51" ht="14.4">
      <c r="A8540" s="27" t="str">
        <f>VLOOKUP(C8540,'user list'!A:B,2,0)</f>
        <v>BPLD</v>
      </c>
      <c r="B8540" s="172">
        <v>45817.297939814816</v>
      </c>
      <c r="C8540" s="69" t="s">
        <v>194</v>
      </c>
      <c r="D8540" s="69" t="s">
        <v>1937</v>
      </c>
      <c r="E8540" s="69" t="s">
        <v>1974</v>
      </c>
      <c r="F8540" s="69">
        <v>1831</v>
      </c>
      <c r="G8540" s="69" t="s">
        <v>1939</v>
      </c>
      <c r="L8540" s="73"/>
      <c r="M8540" s="73"/>
    </row>
    <row r="8541" spans="1:51" ht="14.4">
      <c r="A8541" s="27" t="str">
        <f>VLOOKUP(C8541,'user list'!A:B,2,0)</f>
        <v>Admin</v>
      </c>
      <c r="B8541" s="172">
        <v>45817.297939814816</v>
      </c>
      <c r="C8541" s="69" t="s">
        <v>186</v>
      </c>
      <c r="D8541" s="69" t="s">
        <v>1937</v>
      </c>
      <c r="E8541" s="69" t="s">
        <v>1974</v>
      </c>
      <c r="F8541" s="69">
        <v>1831</v>
      </c>
      <c r="G8541" s="69" t="s">
        <v>1948</v>
      </c>
      <c r="O8541" s="73"/>
      <c r="P8541" s="73"/>
    </row>
    <row r="8542" spans="1:51" ht="14.4">
      <c r="A8542" s="27" t="str">
        <f>VLOOKUP(C8542,'user list'!A:B,2,0)</f>
        <v>BPLD</v>
      </c>
      <c r="B8542" s="172">
        <v>45817.298043981478</v>
      </c>
      <c r="C8542" s="69" t="s">
        <v>194</v>
      </c>
      <c r="D8542" s="69" t="s">
        <v>1937</v>
      </c>
      <c r="E8542" s="69" t="s">
        <v>1974</v>
      </c>
      <c r="F8542" s="69">
        <v>1831</v>
      </c>
      <c r="G8542" s="69" t="s">
        <v>1949</v>
      </c>
      <c r="AV8542" s="74"/>
      <c r="AY8542" s="74"/>
    </row>
    <row r="8543" spans="1:51" ht="14.4">
      <c r="A8543" s="27" t="str">
        <f>VLOOKUP(C8543,'user list'!A:B,2,0)</f>
        <v>CPDD</v>
      </c>
      <c r="B8543" s="172">
        <v>45817.324293981481</v>
      </c>
      <c r="C8543" s="69" t="s">
        <v>205</v>
      </c>
      <c r="D8543" s="69" t="s">
        <v>1937</v>
      </c>
      <c r="E8543" s="69" t="s">
        <v>2577</v>
      </c>
      <c r="F8543" s="69">
        <v>1946</v>
      </c>
      <c r="G8543" s="69" t="s">
        <v>1939</v>
      </c>
      <c r="L8543" s="73"/>
      <c r="M8543" s="73"/>
    </row>
    <row r="8544" spans="1:51" ht="14.4">
      <c r="A8544" s="27" t="str">
        <f>VLOOKUP(C8544,'user list'!A:B,2,0)</f>
        <v>CPDD</v>
      </c>
      <c r="B8544" s="172">
        <v>45817.324421296296</v>
      </c>
      <c r="C8544" s="69" t="s">
        <v>205</v>
      </c>
      <c r="D8544" s="69" t="s">
        <v>1937</v>
      </c>
      <c r="E8544" s="69" t="s">
        <v>2586</v>
      </c>
      <c r="F8544" s="69">
        <v>1964</v>
      </c>
      <c r="G8544" s="69" t="s">
        <v>1939</v>
      </c>
    </row>
    <row r="8545" spans="1:33" ht="14.4">
      <c r="A8545" s="27" t="str">
        <f>VLOOKUP(C8545,'user list'!A:B,2,0)</f>
        <v>CPDD</v>
      </c>
      <c r="B8545" s="172">
        <v>45817.324641203704</v>
      </c>
      <c r="C8545" s="69" t="s">
        <v>205</v>
      </c>
      <c r="D8545" s="69" t="s">
        <v>1937</v>
      </c>
      <c r="E8545" s="69" t="s">
        <v>2500</v>
      </c>
      <c r="F8545" s="69">
        <v>1840</v>
      </c>
      <c r="G8545" s="69" t="s">
        <v>1939</v>
      </c>
      <c r="O8545" s="73"/>
      <c r="P8545" s="73"/>
    </row>
    <row r="8546" spans="1:33" ht="14.4">
      <c r="A8546" s="27" t="str">
        <f>VLOOKUP(C8546,'user list'!A:B,2,0)</f>
        <v>CPDD</v>
      </c>
      <c r="B8546" s="172">
        <v>45817.325150462966</v>
      </c>
      <c r="C8546" s="69" t="s">
        <v>205</v>
      </c>
      <c r="D8546" s="69" t="s">
        <v>1937</v>
      </c>
      <c r="E8546" s="69" t="s">
        <v>1960</v>
      </c>
      <c r="F8546" s="69">
        <v>347</v>
      </c>
      <c r="G8546" s="69" t="s">
        <v>1939</v>
      </c>
      <c r="L8546" s="73"/>
      <c r="M8546" s="73"/>
    </row>
    <row r="8547" spans="1:33" ht="14.4">
      <c r="A8547" s="27" t="str">
        <f>VLOOKUP(C8547,'user list'!A:B,2,0)</f>
        <v>DOE</v>
      </c>
      <c r="B8547" s="172">
        <v>45817.339097222219</v>
      </c>
      <c r="C8547" s="69" t="s">
        <v>212</v>
      </c>
      <c r="D8547" s="69" t="s">
        <v>1937</v>
      </c>
      <c r="E8547" s="69" t="s">
        <v>2479</v>
      </c>
      <c r="F8547" s="69">
        <v>1794</v>
      </c>
      <c r="G8547" s="69" t="s">
        <v>1939</v>
      </c>
      <c r="O8547" s="73"/>
      <c r="P8547" s="73"/>
    </row>
    <row r="8548" spans="1:33" ht="14.4">
      <c r="A8548" s="27" t="str">
        <f>VLOOKUP(C8548,'user list'!A:B,2,0)</f>
        <v>DOE</v>
      </c>
      <c r="B8548" s="172">
        <v>45817.339224537034</v>
      </c>
      <c r="C8548" s="69" t="s">
        <v>212</v>
      </c>
      <c r="D8548" s="69" t="s">
        <v>1937</v>
      </c>
      <c r="E8548" s="69" t="s">
        <v>2465</v>
      </c>
      <c r="F8548" s="69">
        <v>1767</v>
      </c>
      <c r="G8548" s="69" t="s">
        <v>1939</v>
      </c>
    </row>
    <row r="8549" spans="1:33" ht="14.4">
      <c r="A8549" s="27" t="str">
        <f>VLOOKUP(C8549,'user list'!A:B,2,0)</f>
        <v>DOE</v>
      </c>
      <c r="B8549" s="172">
        <v>45817.339375000003</v>
      </c>
      <c r="C8549" s="69" t="s">
        <v>212</v>
      </c>
      <c r="D8549" s="69" t="s">
        <v>1937</v>
      </c>
      <c r="E8549" s="69" t="s">
        <v>1989</v>
      </c>
      <c r="F8549" s="69">
        <v>1766</v>
      </c>
      <c r="G8549" s="69" t="s">
        <v>1939</v>
      </c>
    </row>
    <row r="8550" spans="1:33" ht="14.4">
      <c r="A8550" s="27" t="str">
        <f>VLOOKUP(C8550,'user list'!A:B,2,0)</f>
        <v>DOE</v>
      </c>
      <c r="B8550" s="172">
        <v>45817.339583333334</v>
      </c>
      <c r="C8550" s="69" t="s">
        <v>212</v>
      </c>
      <c r="D8550" s="69" t="s">
        <v>1937</v>
      </c>
      <c r="E8550" s="69" t="s">
        <v>1989</v>
      </c>
      <c r="F8550" s="69">
        <v>1766</v>
      </c>
      <c r="G8550" s="69" t="s">
        <v>1947</v>
      </c>
      <c r="O8550" s="73"/>
      <c r="P8550" s="73"/>
    </row>
    <row r="8551" spans="1:33" ht="14.4">
      <c r="A8551" s="27" t="str">
        <f>VLOOKUP(C8551,'user list'!A:B,2,0)</f>
        <v>DOE</v>
      </c>
      <c r="B8551" s="172">
        <v>45817.339583333334</v>
      </c>
      <c r="C8551" s="69" t="s">
        <v>212</v>
      </c>
      <c r="D8551" s="69" t="s">
        <v>1937</v>
      </c>
      <c r="E8551" s="69" t="s">
        <v>1989</v>
      </c>
      <c r="F8551" s="69">
        <v>1766</v>
      </c>
      <c r="G8551" s="69" t="s">
        <v>1948</v>
      </c>
      <c r="L8551" s="73"/>
      <c r="M8551" s="73"/>
    </row>
    <row r="8552" spans="1:33" ht="14.4">
      <c r="A8552" s="27" t="str">
        <f>VLOOKUP(C8552,'user list'!A:B,2,0)</f>
        <v>DOE</v>
      </c>
      <c r="B8552" s="172">
        <v>45817.339583333334</v>
      </c>
      <c r="C8552" s="69" t="s">
        <v>212</v>
      </c>
      <c r="D8552" s="69" t="s">
        <v>1937</v>
      </c>
      <c r="E8552" s="69" t="s">
        <v>1989</v>
      </c>
      <c r="F8552" s="69">
        <v>1766</v>
      </c>
      <c r="G8552" s="69" t="s">
        <v>1939</v>
      </c>
    </row>
    <row r="8553" spans="1:33" ht="14.4">
      <c r="A8553" s="27" t="str">
        <f>VLOOKUP(C8553,'user list'!A:B,2,0)</f>
        <v>Admin</v>
      </c>
      <c r="B8553" s="172">
        <v>45817.339606481481</v>
      </c>
      <c r="C8553" s="69" t="s">
        <v>186</v>
      </c>
      <c r="D8553" s="69" t="s">
        <v>1937</v>
      </c>
      <c r="E8553" s="69" t="s">
        <v>1989</v>
      </c>
      <c r="F8553" s="69">
        <v>1766</v>
      </c>
      <c r="G8553" s="69" t="s">
        <v>1948</v>
      </c>
      <c r="O8553" s="73"/>
      <c r="P8553" s="73"/>
    </row>
    <row r="8554" spans="1:33" ht="14.4">
      <c r="A8554" s="27" t="str">
        <f>VLOOKUP(C8554,'user list'!A:B,2,0)</f>
        <v>DOE</v>
      </c>
      <c r="B8554" s="172">
        <v>45817.339699074073</v>
      </c>
      <c r="C8554" s="69" t="s">
        <v>212</v>
      </c>
      <c r="D8554" s="69" t="s">
        <v>1937</v>
      </c>
      <c r="E8554" s="69" t="s">
        <v>1989</v>
      </c>
      <c r="F8554" s="69">
        <v>1766</v>
      </c>
      <c r="G8554" s="69" t="s">
        <v>1949</v>
      </c>
      <c r="L8554" s="73"/>
      <c r="M8554" s="73"/>
    </row>
    <row r="8555" spans="1:33" ht="14.4">
      <c r="A8555" s="27" t="str">
        <f>VLOOKUP(C8555,'user list'!A:B,2,0)</f>
        <v>DOE</v>
      </c>
      <c r="B8555" s="172">
        <v>45817.339884259258</v>
      </c>
      <c r="C8555" s="69" t="s">
        <v>212</v>
      </c>
      <c r="D8555" s="69" t="s">
        <v>1937</v>
      </c>
      <c r="E8555" s="69" t="s">
        <v>2001</v>
      </c>
      <c r="F8555" s="69">
        <v>1762</v>
      </c>
      <c r="G8555" s="69" t="s">
        <v>1939</v>
      </c>
    </row>
    <row r="8556" spans="1:33" ht="14.4">
      <c r="A8556" s="27" t="str">
        <f>VLOOKUP(C8556,'user list'!A:B,2,0)</f>
        <v>DOE</v>
      </c>
      <c r="B8556" s="172">
        <v>45817.340104166666</v>
      </c>
      <c r="C8556" s="69" t="s">
        <v>212</v>
      </c>
      <c r="D8556" s="69" t="s">
        <v>1937</v>
      </c>
      <c r="E8556" s="69" t="s">
        <v>1991</v>
      </c>
      <c r="F8556" s="69">
        <v>1734</v>
      </c>
      <c r="G8556" s="69" t="s">
        <v>1939</v>
      </c>
    </row>
    <row r="8557" spans="1:33" ht="14.4">
      <c r="A8557" s="27" t="str">
        <f>VLOOKUP(C8557,'user list'!A:B,2,0)</f>
        <v>DOE</v>
      </c>
      <c r="B8557" s="172">
        <v>45817.34033564815</v>
      </c>
      <c r="C8557" s="69" t="s">
        <v>212</v>
      </c>
      <c r="D8557" s="69" t="s">
        <v>1937</v>
      </c>
      <c r="E8557" s="69" t="s">
        <v>2588</v>
      </c>
      <c r="F8557" s="69">
        <v>1967</v>
      </c>
      <c r="G8557" s="69" t="s">
        <v>1939</v>
      </c>
    </row>
    <row r="8558" spans="1:33" ht="14.4">
      <c r="A8558" s="27" t="str">
        <f>VLOOKUP(C8558,'user list'!A:B,2,0)</f>
        <v>DOE</v>
      </c>
      <c r="B8558" s="172">
        <v>45817.340613425928</v>
      </c>
      <c r="C8558" s="69" t="s">
        <v>212</v>
      </c>
      <c r="D8558" s="69" t="s">
        <v>1937</v>
      </c>
      <c r="E8558" s="69" t="s">
        <v>2588</v>
      </c>
      <c r="F8558" s="69">
        <v>1967</v>
      </c>
      <c r="G8558" s="69" t="s">
        <v>1947</v>
      </c>
    </row>
    <row r="8559" spans="1:33" ht="14.4">
      <c r="A8559" s="27" t="str">
        <f>VLOOKUP(C8559,'user list'!A:B,2,0)</f>
        <v>DOE</v>
      </c>
      <c r="B8559" s="172">
        <v>45817.340613425928</v>
      </c>
      <c r="C8559" s="69" t="s">
        <v>212</v>
      </c>
      <c r="D8559" s="69" t="s">
        <v>1937</v>
      </c>
      <c r="E8559" s="69" t="s">
        <v>2588</v>
      </c>
      <c r="F8559" s="69">
        <v>1967</v>
      </c>
      <c r="G8559" s="69" t="s">
        <v>1948</v>
      </c>
    </row>
    <row r="8560" spans="1:33" ht="14.4">
      <c r="A8560" s="27" t="str">
        <f>VLOOKUP(C8560,'user list'!A:B,2,0)</f>
        <v>DOE</v>
      </c>
      <c r="B8560" s="172">
        <v>45817.340613425928</v>
      </c>
      <c r="C8560" s="69" t="s">
        <v>212</v>
      </c>
      <c r="D8560" s="69" t="s">
        <v>1937</v>
      </c>
      <c r="E8560" s="69" t="s">
        <v>2588</v>
      </c>
      <c r="F8560" s="69">
        <v>1967</v>
      </c>
      <c r="G8560" s="69" t="s">
        <v>1939</v>
      </c>
      <c r="AD8560" s="74"/>
      <c r="AG8560" s="74"/>
    </row>
    <row r="8561" spans="1:36" ht="14.4">
      <c r="A8561" s="27" t="str">
        <f>VLOOKUP(C8561,'user list'!A:B,2,0)</f>
        <v>Admin</v>
      </c>
      <c r="B8561" s="172">
        <v>45817.340613425928</v>
      </c>
      <c r="C8561" s="69" t="s">
        <v>186</v>
      </c>
      <c r="D8561" s="69" t="s">
        <v>1937</v>
      </c>
      <c r="E8561" s="69" t="s">
        <v>2588</v>
      </c>
      <c r="F8561" s="69">
        <v>1967</v>
      </c>
      <c r="G8561" s="69" t="s">
        <v>1948</v>
      </c>
      <c r="L8561" s="73"/>
      <c r="M8561" s="73"/>
    </row>
    <row r="8562" spans="1:36" ht="14.4">
      <c r="A8562" s="27" t="str">
        <f>VLOOKUP(C8562,'user list'!A:B,2,0)</f>
        <v>ITDD</v>
      </c>
      <c r="B8562" s="172">
        <v>45817.344571759262</v>
      </c>
      <c r="C8562" s="69" t="s">
        <v>219</v>
      </c>
      <c r="D8562" s="69" t="s">
        <v>1937</v>
      </c>
      <c r="E8562" s="69" t="s">
        <v>1974</v>
      </c>
      <c r="F8562" s="69">
        <v>1968</v>
      </c>
      <c r="G8562" s="69" t="s">
        <v>2440</v>
      </c>
      <c r="L8562" s="73"/>
      <c r="M8562" s="73"/>
    </row>
    <row r="8563" spans="1:36" ht="14.4">
      <c r="A8563" s="27" t="str">
        <f>VLOOKUP(C8563,'user list'!A:B,2,0)</f>
        <v>Admin</v>
      </c>
      <c r="B8563" s="172">
        <v>45817.344583333332</v>
      </c>
      <c r="C8563" s="69" t="s">
        <v>186</v>
      </c>
      <c r="D8563" s="69" t="s">
        <v>1937</v>
      </c>
      <c r="E8563" s="69" t="s">
        <v>1974</v>
      </c>
      <c r="F8563" s="69">
        <v>1968</v>
      </c>
      <c r="G8563" s="69" t="s">
        <v>1948</v>
      </c>
      <c r="O8563" s="73"/>
      <c r="P8563" s="73"/>
    </row>
    <row r="8564" spans="1:36" ht="14.4">
      <c r="A8564" s="27" t="str">
        <f>VLOOKUP(C8564,'user list'!A:B,2,0)</f>
        <v>Admin</v>
      </c>
      <c r="B8564" s="172">
        <v>45817.344583333332</v>
      </c>
      <c r="C8564" s="69" t="s">
        <v>186</v>
      </c>
      <c r="D8564" s="69" t="s">
        <v>1937</v>
      </c>
      <c r="E8564" s="69" t="s">
        <v>1974</v>
      </c>
      <c r="F8564" s="69">
        <v>1968</v>
      </c>
      <c r="G8564" s="69" t="s">
        <v>1948</v>
      </c>
      <c r="O8564" s="73"/>
      <c r="P8564" s="73"/>
    </row>
    <row r="8565" spans="1:36" ht="14.4">
      <c r="A8565" s="27" t="str">
        <f>VLOOKUP(C8565,'user list'!A:B,2,0)</f>
        <v>Admin</v>
      </c>
      <c r="B8565" s="172">
        <v>45817.344583333332</v>
      </c>
      <c r="C8565" s="69" t="s">
        <v>186</v>
      </c>
      <c r="D8565" s="69" t="s">
        <v>1937</v>
      </c>
      <c r="E8565" s="69" t="s">
        <v>1974</v>
      </c>
      <c r="F8565" s="69">
        <v>1968</v>
      </c>
      <c r="G8565" s="69" t="s">
        <v>1948</v>
      </c>
    </row>
    <row r="8566" spans="1:36" ht="14.4">
      <c r="A8566" s="27" t="str">
        <f>VLOOKUP(C8566,'user list'!A:B,2,0)</f>
        <v>Admin</v>
      </c>
      <c r="B8566" s="172">
        <v>45817.344583333332</v>
      </c>
      <c r="C8566" s="69" t="s">
        <v>186</v>
      </c>
      <c r="D8566" s="69" t="s">
        <v>1937</v>
      </c>
      <c r="E8566" s="69" t="s">
        <v>1974</v>
      </c>
      <c r="F8566" s="69">
        <v>1968</v>
      </c>
      <c r="G8566" s="69" t="s">
        <v>1947</v>
      </c>
    </row>
    <row r="8567" spans="1:36" ht="14.4">
      <c r="A8567" s="27" t="str">
        <f>VLOOKUP(C8567,'user list'!A:B,2,0)</f>
        <v>ITDD</v>
      </c>
      <c r="B8567" s="172">
        <v>45817.344930555555</v>
      </c>
      <c r="C8567" s="69" t="s">
        <v>219</v>
      </c>
      <c r="D8567" s="69" t="s">
        <v>1937</v>
      </c>
      <c r="E8567" s="69" t="s">
        <v>1974</v>
      </c>
      <c r="F8567" s="69">
        <v>1968</v>
      </c>
      <c r="G8567" s="69" t="s">
        <v>1939</v>
      </c>
      <c r="L8567" s="73"/>
      <c r="M8567" s="73"/>
    </row>
    <row r="8568" spans="1:36" ht="14.4">
      <c r="A8568" s="27" t="str">
        <f>VLOOKUP(C8568,'user list'!A:B,2,0)</f>
        <v>ITDD</v>
      </c>
      <c r="B8568" s="172">
        <v>45817.346215277779</v>
      </c>
      <c r="C8568" s="69" t="s">
        <v>219</v>
      </c>
      <c r="D8568" s="69" t="s">
        <v>1937</v>
      </c>
      <c r="E8568" s="69" t="s">
        <v>2588</v>
      </c>
      <c r="F8568" s="69">
        <v>1967</v>
      </c>
      <c r="G8568" s="69" t="s">
        <v>1939</v>
      </c>
    </row>
    <row r="8569" spans="1:36" ht="14.4">
      <c r="A8569" s="27" t="str">
        <f>VLOOKUP(C8569,'user list'!A:B,2,0)</f>
        <v>ITDD</v>
      </c>
      <c r="B8569" s="172">
        <v>45817.346458333333</v>
      </c>
      <c r="C8569" s="69" t="s">
        <v>219</v>
      </c>
      <c r="D8569" s="69" t="s">
        <v>1937</v>
      </c>
      <c r="E8569" s="69" t="s">
        <v>2588</v>
      </c>
      <c r="F8569" s="69">
        <v>1967</v>
      </c>
      <c r="G8569" s="69" t="s">
        <v>1947</v>
      </c>
      <c r="AD8569" s="74"/>
      <c r="AG8569" s="74"/>
      <c r="AJ8569" s="74"/>
    </row>
    <row r="8570" spans="1:36" ht="14.4">
      <c r="A8570" s="27" t="str">
        <f>VLOOKUP(C8570,'user list'!A:B,2,0)</f>
        <v>ITDD</v>
      </c>
      <c r="B8570" s="172">
        <v>45817.346458333333</v>
      </c>
      <c r="C8570" s="69" t="s">
        <v>219</v>
      </c>
      <c r="D8570" s="69" t="s">
        <v>1937</v>
      </c>
      <c r="E8570" s="69" t="s">
        <v>2588</v>
      </c>
      <c r="F8570" s="69">
        <v>1967</v>
      </c>
      <c r="G8570" s="69" t="s">
        <v>1948</v>
      </c>
      <c r="L8570" s="73"/>
      <c r="M8570" s="73"/>
    </row>
    <row r="8571" spans="1:36" ht="14.4">
      <c r="A8571" s="27" t="str">
        <f>VLOOKUP(C8571,'user list'!A:B,2,0)</f>
        <v>ITDD</v>
      </c>
      <c r="B8571" s="172">
        <v>45817.346458333333</v>
      </c>
      <c r="C8571" s="69" t="s">
        <v>219</v>
      </c>
      <c r="D8571" s="69" t="s">
        <v>1937</v>
      </c>
      <c r="E8571" s="69" t="s">
        <v>2588</v>
      </c>
      <c r="F8571" s="69">
        <v>1967</v>
      </c>
      <c r="G8571" s="69" t="s">
        <v>1939</v>
      </c>
      <c r="L8571" s="73"/>
      <c r="M8571" s="73"/>
    </row>
    <row r="8572" spans="1:36" ht="14.4">
      <c r="A8572" s="27" t="str">
        <f>VLOOKUP(C8572,'user list'!A:B,2,0)</f>
        <v>Admin</v>
      </c>
      <c r="B8572" s="172">
        <v>45817.346458333333</v>
      </c>
      <c r="C8572" s="69" t="s">
        <v>186</v>
      </c>
      <c r="D8572" s="69" t="s">
        <v>1937</v>
      </c>
      <c r="E8572" s="69" t="s">
        <v>2588</v>
      </c>
      <c r="F8572" s="69">
        <v>1967</v>
      </c>
      <c r="G8572" s="69" t="s">
        <v>1948</v>
      </c>
      <c r="R8572" s="73"/>
      <c r="S8572" s="73"/>
    </row>
    <row r="8573" spans="1:36" ht="14.4">
      <c r="A8573" s="27" t="str">
        <f>VLOOKUP(C8573,'user list'!A:B,2,0)</f>
        <v>ITDD</v>
      </c>
      <c r="B8573" s="172">
        <v>45817.34652777778</v>
      </c>
      <c r="C8573" s="69" t="s">
        <v>219</v>
      </c>
      <c r="D8573" s="69" t="s">
        <v>1937</v>
      </c>
      <c r="E8573" s="69" t="s">
        <v>2588</v>
      </c>
      <c r="F8573" s="69">
        <v>1967</v>
      </c>
      <c r="G8573" s="69" t="s">
        <v>1949</v>
      </c>
    </row>
    <row r="8574" spans="1:36" ht="14.4">
      <c r="A8574" s="27" t="str">
        <f>VLOOKUP(C8574,'user list'!A:B,2,0)</f>
        <v>ITDD</v>
      </c>
      <c r="B8574" s="172">
        <v>45817.347418981481</v>
      </c>
      <c r="C8574" s="69" t="s">
        <v>219</v>
      </c>
      <c r="D8574" s="69" t="s">
        <v>1937</v>
      </c>
      <c r="E8574" s="69" t="s">
        <v>2002</v>
      </c>
      <c r="F8574" s="69">
        <v>1957</v>
      </c>
      <c r="G8574" s="69" t="s">
        <v>1949</v>
      </c>
    </row>
    <row r="8575" spans="1:36" ht="14.4">
      <c r="A8575" s="27" t="str">
        <f>VLOOKUP(C8575,'user list'!A:B,2,0)</f>
        <v>ITDD</v>
      </c>
      <c r="B8575" s="172">
        <v>45817.348263888889</v>
      </c>
      <c r="C8575" s="69" t="s">
        <v>219</v>
      </c>
      <c r="D8575" s="69" t="s">
        <v>1937</v>
      </c>
      <c r="E8575" s="69" t="s">
        <v>2588</v>
      </c>
      <c r="F8575" s="69">
        <v>1967</v>
      </c>
      <c r="G8575" s="69" t="s">
        <v>1939</v>
      </c>
    </row>
    <row r="8576" spans="1:36" ht="14.4">
      <c r="A8576" s="27" t="str">
        <f>VLOOKUP(C8576,'user list'!A:B,2,0)</f>
        <v>ITDD</v>
      </c>
      <c r="B8576" s="172">
        <v>45817.348379629628</v>
      </c>
      <c r="C8576" s="69" t="s">
        <v>219</v>
      </c>
      <c r="D8576" s="69" t="s">
        <v>1937</v>
      </c>
      <c r="E8576" s="69" t="s">
        <v>2588</v>
      </c>
      <c r="F8576" s="69">
        <v>1967</v>
      </c>
      <c r="G8576" s="69" t="s">
        <v>2441</v>
      </c>
    </row>
    <row r="8577" spans="1:24" ht="14.4">
      <c r="A8577" s="27" t="str">
        <f>VLOOKUP(C8577,'user list'!A:B,2,0)</f>
        <v>ITDD</v>
      </c>
      <c r="B8577" s="172">
        <v>45817.34847222222</v>
      </c>
      <c r="C8577" s="69" t="s">
        <v>219</v>
      </c>
      <c r="D8577" s="69" t="s">
        <v>1937</v>
      </c>
      <c r="E8577" s="69" t="s">
        <v>2002</v>
      </c>
      <c r="F8577" s="69">
        <v>1957</v>
      </c>
      <c r="G8577" s="69" t="s">
        <v>2441</v>
      </c>
    </row>
    <row r="8578" spans="1:24" ht="14.4">
      <c r="A8578" s="27" t="str">
        <f>VLOOKUP(C8578,'user list'!A:B,2,0)</f>
        <v>CGSD</v>
      </c>
      <c r="B8578" s="172">
        <v>45817.34951388889</v>
      </c>
      <c r="C8578" s="69" t="s">
        <v>200</v>
      </c>
      <c r="D8578" s="69" t="s">
        <v>1937</v>
      </c>
      <c r="E8578" s="69" t="s">
        <v>2465</v>
      </c>
      <c r="F8578" s="69">
        <v>1767</v>
      </c>
      <c r="G8578" s="69" t="s">
        <v>1939</v>
      </c>
      <c r="U8578" s="74"/>
      <c r="X8578" s="74"/>
    </row>
    <row r="8579" spans="1:24" ht="14.4">
      <c r="A8579" s="27" t="str">
        <f>VLOOKUP(C8579,'user list'!A:B,2,0)</f>
        <v>CPDD</v>
      </c>
      <c r="B8579" s="172">
        <v>45817.350902777776</v>
      </c>
      <c r="C8579" s="69" t="s">
        <v>205</v>
      </c>
      <c r="D8579" s="69" t="s">
        <v>1937</v>
      </c>
      <c r="E8579" s="69" t="s">
        <v>2587</v>
      </c>
      <c r="F8579" s="69">
        <v>1965</v>
      </c>
      <c r="G8579" s="69" t="s">
        <v>1939</v>
      </c>
      <c r="L8579" s="73"/>
      <c r="M8579" s="73"/>
    </row>
    <row r="8580" spans="1:24" ht="14.4">
      <c r="A8580" s="27" t="str">
        <f>VLOOKUP(C8580,'user list'!A:B,2,0)</f>
        <v>ITDD</v>
      </c>
      <c r="B8580" s="172">
        <v>45817.353726851848</v>
      </c>
      <c r="C8580" s="69" t="s">
        <v>219</v>
      </c>
      <c r="D8580" s="69" t="s">
        <v>1937</v>
      </c>
      <c r="E8580" s="69" t="s">
        <v>2047</v>
      </c>
      <c r="F8580" s="69">
        <v>1956</v>
      </c>
      <c r="G8580" s="69" t="s">
        <v>2441</v>
      </c>
      <c r="L8580" s="73"/>
      <c r="M8580" s="73"/>
    </row>
    <row r="8581" spans="1:24" ht="14.4">
      <c r="A8581" s="27" t="str">
        <f>VLOOKUP(C8581,'user list'!A:B,2,0)</f>
        <v>DPOS</v>
      </c>
      <c r="B8581" s="172">
        <v>45817.359097222223</v>
      </c>
      <c r="C8581" s="69" t="s">
        <v>213</v>
      </c>
      <c r="D8581" s="69" t="s">
        <v>1937</v>
      </c>
      <c r="E8581" s="69" t="s">
        <v>2577</v>
      </c>
      <c r="F8581" s="69">
        <v>1946</v>
      </c>
      <c r="G8581" s="69" t="s">
        <v>1939</v>
      </c>
      <c r="R8581" s="73"/>
      <c r="S8581" s="73"/>
    </row>
    <row r="8582" spans="1:24" ht="14.4">
      <c r="A8582" s="27" t="str">
        <f>VLOOKUP(C8582,'user list'!A:B,2,0)</f>
        <v>DPOS</v>
      </c>
      <c r="B8582" s="172">
        <v>45817.359270833331</v>
      </c>
      <c r="C8582" s="69" t="s">
        <v>213</v>
      </c>
      <c r="D8582" s="69" t="s">
        <v>1937</v>
      </c>
      <c r="E8582" s="69" t="s">
        <v>2577</v>
      </c>
      <c r="F8582" s="69">
        <v>1946</v>
      </c>
      <c r="G8582" s="69" t="s">
        <v>1939</v>
      </c>
    </row>
    <row r="8583" spans="1:24" ht="14.4">
      <c r="A8583" s="27" t="str">
        <f>VLOOKUP(C8583,'user list'!A:B,2,0)</f>
        <v>LEDIPO</v>
      </c>
      <c r="B8583" s="172">
        <v>45817.3593287037</v>
      </c>
      <c r="C8583" s="69" t="s">
        <v>222</v>
      </c>
      <c r="D8583" s="69" t="s">
        <v>1937</v>
      </c>
      <c r="E8583" s="69" t="s">
        <v>2577</v>
      </c>
      <c r="F8583" s="69">
        <v>1946</v>
      </c>
      <c r="G8583" s="69" t="s">
        <v>1939</v>
      </c>
    </row>
    <row r="8584" spans="1:24" ht="14.4">
      <c r="A8584" s="27" t="str">
        <f>VLOOKUP(C8584,'user list'!A:B,2,0)</f>
        <v>LEDIPO</v>
      </c>
      <c r="B8584" s="172">
        <v>45817.359467592592</v>
      </c>
      <c r="C8584" s="69" t="s">
        <v>222</v>
      </c>
      <c r="D8584" s="69" t="s">
        <v>1937</v>
      </c>
      <c r="E8584" s="69" t="s">
        <v>2550</v>
      </c>
      <c r="F8584" s="69">
        <v>1908</v>
      </c>
      <c r="G8584" s="69" t="s">
        <v>1939</v>
      </c>
    </row>
    <row r="8585" spans="1:24" ht="14.4">
      <c r="A8585" s="27" t="str">
        <f>VLOOKUP(C8585,'user list'!A:B,2,0)</f>
        <v>DPOS</v>
      </c>
      <c r="B8585" s="172">
        <v>45817.359826388885</v>
      </c>
      <c r="C8585" s="69" t="s">
        <v>213</v>
      </c>
      <c r="D8585" s="69" t="s">
        <v>1937</v>
      </c>
      <c r="E8585" s="69" t="s">
        <v>2577</v>
      </c>
      <c r="F8585" s="69">
        <v>1946</v>
      </c>
      <c r="G8585" s="69" t="s">
        <v>1947</v>
      </c>
    </row>
    <row r="8586" spans="1:24" ht="14.4">
      <c r="A8586" s="27" t="str">
        <f>VLOOKUP(C8586,'user list'!A:B,2,0)</f>
        <v>DPOS</v>
      </c>
      <c r="B8586" s="172">
        <v>45817.359826388885</v>
      </c>
      <c r="C8586" s="69" t="s">
        <v>213</v>
      </c>
      <c r="D8586" s="69" t="s">
        <v>1937</v>
      </c>
      <c r="E8586" s="69" t="s">
        <v>2577</v>
      </c>
      <c r="F8586" s="69">
        <v>1946</v>
      </c>
      <c r="G8586" s="69" t="s">
        <v>1948</v>
      </c>
    </row>
    <row r="8587" spans="1:24" ht="14.4">
      <c r="A8587" s="27" t="str">
        <f>VLOOKUP(C8587,'user list'!A:B,2,0)</f>
        <v>DPOS</v>
      </c>
      <c r="B8587" s="172">
        <v>45817.359837962962</v>
      </c>
      <c r="C8587" s="69" t="s">
        <v>213</v>
      </c>
      <c r="D8587" s="69" t="s">
        <v>1937</v>
      </c>
      <c r="E8587" s="69" t="s">
        <v>2577</v>
      </c>
      <c r="F8587" s="69">
        <v>1946</v>
      </c>
      <c r="G8587" s="69" t="s">
        <v>1939</v>
      </c>
      <c r="R8587" s="73"/>
      <c r="S8587" s="73"/>
    </row>
    <row r="8588" spans="1:24" ht="14.4">
      <c r="A8588" s="27" t="str">
        <f>VLOOKUP(C8588,'user list'!A:B,2,0)</f>
        <v>Admin</v>
      </c>
      <c r="B8588" s="172">
        <v>45817.359849537039</v>
      </c>
      <c r="C8588" s="69" t="s">
        <v>186</v>
      </c>
      <c r="D8588" s="69" t="s">
        <v>1937</v>
      </c>
      <c r="E8588" s="69" t="s">
        <v>2577</v>
      </c>
      <c r="F8588" s="69">
        <v>1946</v>
      </c>
      <c r="G8588" s="69" t="s">
        <v>1948</v>
      </c>
    </row>
    <row r="8589" spans="1:24" ht="14.4">
      <c r="A8589" s="27" t="str">
        <f>VLOOKUP(C8589,'user list'!A:B,2,0)</f>
        <v>LEDIPO</v>
      </c>
      <c r="B8589" s="172">
        <v>45817.360081018516</v>
      </c>
      <c r="C8589" s="69" t="s">
        <v>222</v>
      </c>
      <c r="D8589" s="69" t="s">
        <v>1937</v>
      </c>
      <c r="E8589" s="69" t="s">
        <v>2550</v>
      </c>
      <c r="F8589" s="69">
        <v>1908</v>
      </c>
      <c r="G8589" s="69" t="s">
        <v>1939</v>
      </c>
      <c r="O8589" s="73"/>
      <c r="P8589" s="73"/>
    </row>
    <row r="8590" spans="1:24" ht="14.4">
      <c r="A8590" s="27" t="str">
        <f>VLOOKUP(C8590,'user list'!A:B,2,0)</f>
        <v>CTO</v>
      </c>
      <c r="B8590" s="172">
        <v>45817.360590277778</v>
      </c>
      <c r="C8590" s="69" t="s">
        <v>207</v>
      </c>
      <c r="D8590" s="69" t="s">
        <v>1937</v>
      </c>
      <c r="E8590" s="69">
        <v>3</v>
      </c>
      <c r="F8590" s="69">
        <v>1738</v>
      </c>
      <c r="G8590" s="69" t="s">
        <v>1939</v>
      </c>
    </row>
    <row r="8591" spans="1:24" ht="14.4">
      <c r="A8591" s="27" t="str">
        <f>VLOOKUP(C8591,'user list'!A:B,2,0)</f>
        <v>DPOS</v>
      </c>
      <c r="B8591" s="172">
        <v>45817.360590277778</v>
      </c>
      <c r="C8591" s="69" t="s">
        <v>213</v>
      </c>
      <c r="D8591" s="69" t="s">
        <v>1937</v>
      </c>
      <c r="E8591" s="69" t="s">
        <v>2577</v>
      </c>
      <c r="F8591" s="69">
        <v>1946</v>
      </c>
      <c r="G8591" s="69" t="s">
        <v>2441</v>
      </c>
    </row>
    <row r="8592" spans="1:24" ht="14.4">
      <c r="A8592" s="27" t="str">
        <f>VLOOKUP(C8592,'user list'!A:B,2,0)</f>
        <v>CTO</v>
      </c>
      <c r="B8592" s="172">
        <v>45817.360659722224</v>
      </c>
      <c r="C8592" s="69" t="s">
        <v>207</v>
      </c>
      <c r="D8592" s="69" t="s">
        <v>1937</v>
      </c>
      <c r="E8592" s="69">
        <v>2</v>
      </c>
      <c r="F8592" s="69">
        <v>1737</v>
      </c>
      <c r="G8592" s="69" t="s">
        <v>1939</v>
      </c>
      <c r="O8592" s="73"/>
      <c r="P8592" s="73"/>
    </row>
    <row r="8593" spans="1:45" ht="14.4">
      <c r="A8593" s="27" t="str">
        <f>VLOOKUP(C8593,'user list'!A:B,2,0)</f>
        <v>CTO</v>
      </c>
      <c r="B8593" s="172">
        <v>45817.360706018517</v>
      </c>
      <c r="C8593" s="69" t="s">
        <v>207</v>
      </c>
      <c r="D8593" s="69" t="s">
        <v>1937</v>
      </c>
      <c r="E8593" s="69">
        <v>1</v>
      </c>
      <c r="F8593" s="69">
        <v>1736</v>
      </c>
      <c r="G8593" s="69" t="s">
        <v>1939</v>
      </c>
    </row>
    <row r="8594" spans="1:45" ht="14.4">
      <c r="A8594" s="27" t="str">
        <f>VLOOKUP(C8594,'user list'!A:B,2,0)</f>
        <v>CTO</v>
      </c>
      <c r="B8594" s="172">
        <v>45817.360763888886</v>
      </c>
      <c r="C8594" s="69" t="s">
        <v>207</v>
      </c>
      <c r="D8594" s="69" t="s">
        <v>1937</v>
      </c>
      <c r="E8594" s="69" t="s">
        <v>2457</v>
      </c>
      <c r="F8594" s="69">
        <v>1752</v>
      </c>
      <c r="G8594" s="69" t="s">
        <v>1939</v>
      </c>
    </row>
    <row r="8595" spans="1:45" ht="14.4">
      <c r="A8595" s="27" t="str">
        <f>VLOOKUP(C8595,'user list'!A:B,2,0)</f>
        <v>CTO</v>
      </c>
      <c r="B8595" s="172">
        <v>45817.360821759263</v>
      </c>
      <c r="C8595" s="69" t="s">
        <v>207</v>
      </c>
      <c r="D8595" s="69" t="s">
        <v>1937</v>
      </c>
      <c r="E8595" s="69" t="s">
        <v>2476</v>
      </c>
      <c r="F8595" s="69">
        <v>1790</v>
      </c>
      <c r="G8595" s="69" t="s">
        <v>1939</v>
      </c>
    </row>
    <row r="8596" spans="1:45" ht="14.4">
      <c r="A8596" s="27" t="str">
        <f>VLOOKUP(C8596,'user list'!A:B,2,0)</f>
        <v>CTO</v>
      </c>
      <c r="B8596" s="172">
        <v>45817.360891203702</v>
      </c>
      <c r="C8596" s="69" t="s">
        <v>207</v>
      </c>
      <c r="D8596" s="69" t="s">
        <v>1937</v>
      </c>
      <c r="E8596" s="69" t="s">
        <v>2474</v>
      </c>
      <c r="F8596" s="69">
        <v>1788</v>
      </c>
      <c r="G8596" s="69" t="s">
        <v>1939</v>
      </c>
    </row>
    <row r="8597" spans="1:45" ht="14.4">
      <c r="A8597" s="27" t="str">
        <f>VLOOKUP(C8597,'user list'!A:B,2,0)</f>
        <v>CTO</v>
      </c>
      <c r="B8597" s="172">
        <v>45817.360937500001</v>
      </c>
      <c r="C8597" s="69" t="s">
        <v>207</v>
      </c>
      <c r="D8597" s="69" t="s">
        <v>1937</v>
      </c>
      <c r="E8597" s="69">
        <v>1</v>
      </c>
      <c r="F8597" s="69">
        <v>1736</v>
      </c>
      <c r="G8597" s="69" t="s">
        <v>1939</v>
      </c>
    </row>
    <row r="8598" spans="1:45" ht="14.4">
      <c r="A8598" s="27" t="str">
        <f>VLOOKUP(C8598,'user list'!A:B,2,0)</f>
        <v>CTO</v>
      </c>
      <c r="B8598" s="172">
        <v>45817.360972222225</v>
      </c>
      <c r="C8598" s="69" t="s">
        <v>207</v>
      </c>
      <c r="D8598" s="69" t="s">
        <v>1937</v>
      </c>
      <c r="E8598" s="69" t="s">
        <v>2457</v>
      </c>
      <c r="F8598" s="69">
        <v>1752</v>
      </c>
      <c r="G8598" s="69" t="s">
        <v>1939</v>
      </c>
    </row>
    <row r="8599" spans="1:45" ht="14.4">
      <c r="A8599" s="27" t="str">
        <f>VLOOKUP(C8599,'user list'!A:B,2,0)</f>
        <v>CTO</v>
      </c>
      <c r="B8599" s="172">
        <v>45817.361018518517</v>
      </c>
      <c r="C8599" s="69" t="s">
        <v>207</v>
      </c>
      <c r="D8599" s="69" t="s">
        <v>1937</v>
      </c>
      <c r="E8599" s="69" t="s">
        <v>2476</v>
      </c>
      <c r="F8599" s="69">
        <v>1790</v>
      </c>
      <c r="G8599" s="69" t="s">
        <v>1939</v>
      </c>
      <c r="U8599" s="1"/>
      <c r="AP8599" s="74"/>
      <c r="AS8599" s="74"/>
    </row>
    <row r="8600" spans="1:45" ht="14.4">
      <c r="A8600" s="27" t="str">
        <f>VLOOKUP(C8600,'user list'!A:B,2,0)</f>
        <v>CTO</v>
      </c>
      <c r="B8600" s="172">
        <v>45817.361030092594</v>
      </c>
      <c r="C8600" s="69" t="s">
        <v>207</v>
      </c>
      <c r="D8600" s="69" t="s">
        <v>1937</v>
      </c>
      <c r="E8600" s="69" t="s">
        <v>2474</v>
      </c>
      <c r="F8600" s="69">
        <v>1788</v>
      </c>
      <c r="G8600" s="69" t="s">
        <v>1939</v>
      </c>
    </row>
    <row r="8601" spans="1:45" ht="14.4">
      <c r="A8601" s="27" t="str">
        <f>VLOOKUP(C8601,'user list'!A:B,2,0)</f>
        <v>CTO</v>
      </c>
      <c r="B8601" s="172">
        <v>45817.361122685186</v>
      </c>
      <c r="C8601" s="69" t="s">
        <v>207</v>
      </c>
      <c r="D8601" s="69" t="s">
        <v>1937</v>
      </c>
      <c r="E8601" s="69" t="s">
        <v>2575</v>
      </c>
      <c r="F8601" s="69">
        <v>1942</v>
      </c>
      <c r="G8601" s="69" t="s">
        <v>1939</v>
      </c>
      <c r="L8601" s="73"/>
      <c r="M8601" s="73"/>
    </row>
    <row r="8602" spans="1:45" ht="14.4">
      <c r="A8602" s="27" t="str">
        <f>VLOOKUP(C8602,'user list'!A:B,2,0)</f>
        <v>CTO</v>
      </c>
      <c r="B8602" s="172">
        <v>45817.361192129632</v>
      </c>
      <c r="C8602" s="69" t="s">
        <v>207</v>
      </c>
      <c r="D8602" s="69" t="s">
        <v>1937</v>
      </c>
      <c r="E8602" s="69" t="s">
        <v>2574</v>
      </c>
      <c r="F8602" s="69">
        <v>1941</v>
      </c>
      <c r="G8602" s="69" t="s">
        <v>1939</v>
      </c>
      <c r="L8602" s="73"/>
      <c r="M8602" s="73"/>
    </row>
    <row r="8603" spans="1:45" ht="14.4">
      <c r="A8603" s="27" t="str">
        <f>VLOOKUP(C8603,'user list'!A:B,2,0)</f>
        <v>CTO</v>
      </c>
      <c r="B8603" s="172">
        <v>45817.361238425925</v>
      </c>
      <c r="C8603" s="69" t="s">
        <v>207</v>
      </c>
      <c r="D8603" s="69" t="s">
        <v>1937</v>
      </c>
      <c r="E8603" s="69" t="s">
        <v>2533</v>
      </c>
      <c r="F8603" s="69">
        <v>1880</v>
      </c>
      <c r="G8603" s="69" t="s">
        <v>1939</v>
      </c>
      <c r="O8603" s="73"/>
      <c r="P8603" s="73"/>
    </row>
    <row r="8604" spans="1:45" ht="14.4">
      <c r="A8604" s="27" t="str">
        <f>VLOOKUP(C8604,'user list'!A:B,2,0)</f>
        <v>CTO</v>
      </c>
      <c r="B8604" s="172">
        <v>45817.361331018517</v>
      </c>
      <c r="C8604" s="69" t="s">
        <v>207</v>
      </c>
      <c r="D8604" s="69" t="s">
        <v>1937</v>
      </c>
      <c r="E8604" s="69" t="s">
        <v>2578</v>
      </c>
      <c r="F8604" s="69">
        <v>1949</v>
      </c>
      <c r="G8604" s="69" t="s">
        <v>1939</v>
      </c>
    </row>
    <row r="8605" spans="1:45" ht="14.4">
      <c r="A8605" s="27" t="str">
        <f>VLOOKUP(C8605,'user list'!A:B,2,0)</f>
        <v>CVD</v>
      </c>
      <c r="B8605" s="172">
        <v>45817.366273148145</v>
      </c>
      <c r="C8605" s="69" t="s">
        <v>208</v>
      </c>
      <c r="D8605" s="69" t="s">
        <v>1937</v>
      </c>
      <c r="E8605" s="69" t="s">
        <v>2577</v>
      </c>
      <c r="F8605" s="69">
        <v>1946</v>
      </c>
      <c r="G8605" s="69" t="s">
        <v>1939</v>
      </c>
    </row>
    <row r="8606" spans="1:45" ht="14.4">
      <c r="A8606" s="27" t="str">
        <f>VLOOKUP(C8606,'user list'!A:B,2,0)</f>
        <v>ITDD</v>
      </c>
      <c r="B8606" s="172">
        <v>45817.368715277778</v>
      </c>
      <c r="C8606" s="69" t="s">
        <v>219</v>
      </c>
      <c r="D8606" s="69" t="s">
        <v>1937</v>
      </c>
      <c r="E8606" s="69" t="s">
        <v>2577</v>
      </c>
      <c r="F8606" s="69">
        <v>1946</v>
      </c>
      <c r="G8606" s="69" t="s">
        <v>1939</v>
      </c>
    </row>
    <row r="8607" spans="1:45" ht="14.4">
      <c r="A8607" s="27" t="str">
        <f>VLOOKUP(C8607,'user list'!A:B,2,0)</f>
        <v>DOE</v>
      </c>
      <c r="B8607" s="172">
        <v>45817.369571759256</v>
      </c>
      <c r="C8607" s="69" t="s">
        <v>212</v>
      </c>
      <c r="D8607" s="69" t="s">
        <v>1937</v>
      </c>
      <c r="E8607" s="69" t="s">
        <v>2035</v>
      </c>
      <c r="F8607" s="69">
        <v>1763</v>
      </c>
      <c r="G8607" s="69" t="s">
        <v>1939</v>
      </c>
    </row>
    <row r="8608" spans="1:45" ht="14.4">
      <c r="A8608" s="27" t="str">
        <f>VLOOKUP(C8608,'user list'!A:B,2,0)</f>
        <v>DOE</v>
      </c>
      <c r="B8608" s="172">
        <v>45817.369687500002</v>
      </c>
      <c r="C8608" s="69" t="s">
        <v>212</v>
      </c>
      <c r="D8608" s="69" t="s">
        <v>1937</v>
      </c>
      <c r="E8608" s="69">
        <v>1758</v>
      </c>
      <c r="F8608" s="69">
        <v>1758</v>
      </c>
      <c r="G8608" s="69" t="s">
        <v>1939</v>
      </c>
    </row>
    <row r="8609" spans="1:30" ht="14.4">
      <c r="A8609" s="27" t="str">
        <f>VLOOKUP(C8609,'user list'!A:B,2,0)</f>
        <v>DOE</v>
      </c>
      <c r="B8609" s="172">
        <v>45817.369687500002</v>
      </c>
      <c r="C8609" s="69" t="s">
        <v>212</v>
      </c>
      <c r="D8609" s="69" t="s">
        <v>1937</v>
      </c>
      <c r="E8609" s="69">
        <v>1758</v>
      </c>
      <c r="F8609" s="69">
        <v>1758</v>
      </c>
      <c r="G8609" s="69" t="s">
        <v>1939</v>
      </c>
    </row>
    <row r="8610" spans="1:30" ht="14.4">
      <c r="A8610" s="27" t="str">
        <f>VLOOKUP(C8610,'user list'!A:B,2,0)</f>
        <v>BPLD</v>
      </c>
      <c r="B8610" s="172">
        <v>45817.370486111111</v>
      </c>
      <c r="C8610" s="69" t="s">
        <v>194</v>
      </c>
      <c r="D8610" s="69" t="s">
        <v>1937</v>
      </c>
      <c r="E8610" s="69" t="s">
        <v>1974</v>
      </c>
      <c r="F8610" s="69">
        <v>1831</v>
      </c>
      <c r="G8610" s="69" t="s">
        <v>1939</v>
      </c>
    </row>
    <row r="8611" spans="1:30" ht="14.4">
      <c r="A8611" s="27" t="str">
        <f>VLOOKUP(C8611,'user list'!A:B,2,0)</f>
        <v>BPLD</v>
      </c>
      <c r="B8611" s="172">
        <v>45817.370648148149</v>
      </c>
      <c r="C8611" s="69" t="s">
        <v>194</v>
      </c>
      <c r="D8611" s="69" t="s">
        <v>1937</v>
      </c>
      <c r="E8611" s="69" t="s">
        <v>1974</v>
      </c>
      <c r="F8611" s="69">
        <v>1831</v>
      </c>
      <c r="G8611" s="69" t="s">
        <v>1949</v>
      </c>
    </row>
    <row r="8612" spans="1:30" ht="14.4">
      <c r="A8612" s="27" t="str">
        <f>VLOOKUP(C8612,'user list'!A:B,2,0)</f>
        <v>BPLD</v>
      </c>
      <c r="B8612" s="172">
        <v>45817.371840277781</v>
      </c>
      <c r="C8612" s="69" t="s">
        <v>194</v>
      </c>
      <c r="D8612" s="69" t="s">
        <v>1937</v>
      </c>
      <c r="E8612" s="69" t="s">
        <v>2532</v>
      </c>
      <c r="F8612" s="69">
        <v>1875</v>
      </c>
      <c r="G8612" s="69" t="s">
        <v>1939</v>
      </c>
    </row>
    <row r="8613" spans="1:30" ht="14.4">
      <c r="A8613" s="27" t="str">
        <f>VLOOKUP(C8613,'user list'!A:B,2,0)</f>
        <v>BPLD</v>
      </c>
      <c r="B8613" s="172">
        <v>45817.371921296297</v>
      </c>
      <c r="C8613" s="69" t="s">
        <v>194</v>
      </c>
      <c r="D8613" s="69" t="s">
        <v>1937</v>
      </c>
      <c r="E8613" s="69" t="s">
        <v>2532</v>
      </c>
      <c r="F8613" s="69">
        <v>1875</v>
      </c>
      <c r="G8613" s="69" t="s">
        <v>1949</v>
      </c>
    </row>
    <row r="8614" spans="1:30" ht="14.4">
      <c r="A8614" s="27" t="str">
        <f>VLOOKUP(C8614,'user list'!A:B,2,0)</f>
        <v>BPLD</v>
      </c>
      <c r="B8614" s="172">
        <v>45817.372476851851</v>
      </c>
      <c r="C8614" s="69" t="s">
        <v>194</v>
      </c>
      <c r="D8614" s="69" t="s">
        <v>1937</v>
      </c>
      <c r="E8614" s="69" t="s">
        <v>2559</v>
      </c>
      <c r="F8614" s="69">
        <v>1939</v>
      </c>
      <c r="G8614" s="69" t="s">
        <v>1939</v>
      </c>
    </row>
    <row r="8615" spans="1:30" ht="14.4">
      <c r="A8615" s="27" t="str">
        <f>VLOOKUP(C8615,'user list'!A:B,2,0)</f>
        <v>BPLD</v>
      </c>
      <c r="B8615" s="172">
        <v>45817.372546296298</v>
      </c>
      <c r="C8615" s="69" t="s">
        <v>194</v>
      </c>
      <c r="D8615" s="69" t="s">
        <v>1937</v>
      </c>
      <c r="E8615" s="69" t="s">
        <v>2559</v>
      </c>
      <c r="F8615" s="69">
        <v>1939</v>
      </c>
      <c r="G8615" s="69" t="s">
        <v>1949</v>
      </c>
      <c r="AA8615" s="74"/>
      <c r="AD8615" s="74"/>
    </row>
    <row r="8616" spans="1:30" ht="14.4">
      <c r="A8616" s="27" t="str">
        <f>VLOOKUP(C8616,'user list'!A:B,2,0)</f>
        <v>OCM</v>
      </c>
      <c r="B8616" s="172">
        <v>45817.374108796299</v>
      </c>
      <c r="C8616" s="69" t="s">
        <v>236</v>
      </c>
      <c r="D8616" s="69" t="s">
        <v>1937</v>
      </c>
      <c r="E8616" s="69" t="s">
        <v>2562</v>
      </c>
      <c r="F8616" s="69">
        <v>1925</v>
      </c>
      <c r="G8616" s="69" t="s">
        <v>1939</v>
      </c>
      <c r="L8616" s="73"/>
      <c r="M8616" s="73"/>
    </row>
    <row r="8617" spans="1:30" ht="14.4">
      <c r="A8617" s="27" t="str">
        <f>VLOOKUP(C8617,'user list'!A:B,2,0)</f>
        <v>OCM</v>
      </c>
      <c r="B8617" s="172">
        <v>45817.374398148146</v>
      </c>
      <c r="C8617" s="69" t="s">
        <v>236</v>
      </c>
      <c r="D8617" s="69" t="s">
        <v>1937</v>
      </c>
      <c r="E8617" s="69" t="s">
        <v>1989</v>
      </c>
      <c r="F8617" s="69">
        <v>1822</v>
      </c>
      <c r="G8617" s="69" t="s">
        <v>1939</v>
      </c>
      <c r="L8617" s="73"/>
      <c r="M8617" s="73"/>
    </row>
    <row r="8618" spans="1:30" ht="14.4">
      <c r="A8618" s="27" t="str">
        <f>VLOOKUP(C8618,'user list'!A:B,2,0)</f>
        <v>BPLD</v>
      </c>
      <c r="B8618" s="172">
        <v>45817.374409722222</v>
      </c>
      <c r="C8618" s="69" t="s">
        <v>194</v>
      </c>
      <c r="D8618" s="69" t="s">
        <v>1937</v>
      </c>
      <c r="E8618" s="69" t="s">
        <v>2556</v>
      </c>
      <c r="F8618" s="69">
        <v>1916</v>
      </c>
      <c r="G8618" s="69" t="s">
        <v>1939</v>
      </c>
      <c r="R8618" s="73"/>
      <c r="S8618" s="73"/>
    </row>
    <row r="8619" spans="1:30" ht="14.4">
      <c r="A8619" s="27" t="str">
        <f>VLOOKUP(C8619,'user list'!A:B,2,0)</f>
        <v>OCM</v>
      </c>
      <c r="B8619" s="172">
        <v>45817.374479166669</v>
      </c>
      <c r="C8619" s="69" t="s">
        <v>236</v>
      </c>
      <c r="D8619" s="69" t="s">
        <v>1937</v>
      </c>
      <c r="E8619" s="69" t="s">
        <v>2501</v>
      </c>
      <c r="F8619" s="69">
        <v>1841</v>
      </c>
      <c r="G8619" s="69" t="s">
        <v>1939</v>
      </c>
    </row>
    <row r="8620" spans="1:30" ht="14.4">
      <c r="A8620" s="27" t="str">
        <f>VLOOKUP(C8620,'user list'!A:B,2,0)</f>
        <v>BPLD</v>
      </c>
      <c r="B8620" s="172">
        <v>45817.374502314815</v>
      </c>
      <c r="C8620" s="69" t="s">
        <v>194</v>
      </c>
      <c r="D8620" s="69" t="s">
        <v>1937</v>
      </c>
      <c r="E8620" s="69" t="s">
        <v>2556</v>
      </c>
      <c r="F8620" s="69">
        <v>1916</v>
      </c>
      <c r="G8620" s="69" t="s">
        <v>1939</v>
      </c>
    </row>
    <row r="8621" spans="1:30" ht="14.4">
      <c r="A8621" s="27" t="str">
        <f>VLOOKUP(C8621,'user list'!A:B,2,0)</f>
        <v>BPLD</v>
      </c>
      <c r="B8621" s="172">
        <v>45817.374548611115</v>
      </c>
      <c r="C8621" s="69" t="s">
        <v>194</v>
      </c>
      <c r="D8621" s="69" t="s">
        <v>1937</v>
      </c>
      <c r="E8621" s="69" t="s">
        <v>1974</v>
      </c>
      <c r="F8621" s="69">
        <v>1904</v>
      </c>
      <c r="G8621" s="69" t="s">
        <v>1939</v>
      </c>
    </row>
    <row r="8622" spans="1:30" ht="14.4">
      <c r="A8622" s="27" t="str">
        <f>VLOOKUP(C8622,'user list'!A:B,2,0)</f>
        <v>BPLD</v>
      </c>
      <c r="B8622" s="172">
        <v>45817.374872685185</v>
      </c>
      <c r="C8622" s="69" t="s">
        <v>194</v>
      </c>
      <c r="D8622" s="69" t="s">
        <v>1937</v>
      </c>
      <c r="E8622" s="69" t="s">
        <v>2577</v>
      </c>
      <c r="F8622" s="69">
        <v>1946</v>
      </c>
      <c r="G8622" s="69" t="s">
        <v>1939</v>
      </c>
    </row>
    <row r="8623" spans="1:30" ht="14.4">
      <c r="A8623" s="27" t="str">
        <f>VLOOKUP(C8623,'user list'!A:B,2,0)</f>
        <v>BPLD</v>
      </c>
      <c r="B8623" s="172">
        <v>45817.375011574077</v>
      </c>
      <c r="C8623" s="69" t="s">
        <v>194</v>
      </c>
      <c r="D8623" s="69" t="s">
        <v>1937</v>
      </c>
      <c r="E8623" s="69" t="s">
        <v>2560</v>
      </c>
      <c r="F8623" s="69">
        <v>1940</v>
      </c>
      <c r="G8623" s="69" t="s">
        <v>1939</v>
      </c>
    </row>
    <row r="8624" spans="1:30" ht="14.4">
      <c r="A8624" s="27" t="str">
        <f>VLOOKUP(C8624,'user list'!A:B,2,0)</f>
        <v>QCTD</v>
      </c>
      <c r="B8624" s="172">
        <v>45817.378460648149</v>
      </c>
      <c r="C8624" s="69" t="s">
        <v>269</v>
      </c>
      <c r="D8624" s="69" t="s">
        <v>1937</v>
      </c>
      <c r="E8624" s="69" t="s">
        <v>2577</v>
      </c>
      <c r="F8624" s="69">
        <v>1946</v>
      </c>
      <c r="G8624" s="69" t="s">
        <v>1939</v>
      </c>
      <c r="U8624" s="74"/>
      <c r="X8624" s="74"/>
    </row>
    <row r="8625" spans="1:30" ht="14.4">
      <c r="A8625" s="27" t="str">
        <f>VLOOKUP(C8625,'user list'!A:B,2,0)</f>
        <v>QCTD</v>
      </c>
      <c r="B8625" s="172">
        <v>45817.380381944444</v>
      </c>
      <c r="C8625" s="69" t="s">
        <v>269</v>
      </c>
      <c r="D8625" s="69" t="s">
        <v>1937</v>
      </c>
      <c r="E8625" s="69" t="s">
        <v>2577</v>
      </c>
      <c r="F8625" s="69">
        <v>1946</v>
      </c>
      <c r="G8625" s="69" t="s">
        <v>1947</v>
      </c>
      <c r="L8625" s="73"/>
      <c r="M8625" s="73"/>
    </row>
    <row r="8626" spans="1:30" ht="14.4">
      <c r="A8626" s="27" t="str">
        <f>VLOOKUP(C8626,'user list'!A:B,2,0)</f>
        <v>QCTD</v>
      </c>
      <c r="B8626" s="172">
        <v>45817.380381944444</v>
      </c>
      <c r="C8626" s="69" t="s">
        <v>269</v>
      </c>
      <c r="D8626" s="69" t="s">
        <v>1937</v>
      </c>
      <c r="E8626" s="69" t="s">
        <v>2577</v>
      </c>
      <c r="F8626" s="69">
        <v>1946</v>
      </c>
      <c r="G8626" s="69" t="s">
        <v>1948</v>
      </c>
      <c r="L8626" s="73"/>
      <c r="M8626" s="73"/>
    </row>
    <row r="8627" spans="1:30" ht="14.4">
      <c r="A8627" s="27" t="str">
        <f>VLOOKUP(C8627,'user list'!A:B,2,0)</f>
        <v>QCTD</v>
      </c>
      <c r="B8627" s="172">
        <v>45817.380381944444</v>
      </c>
      <c r="C8627" s="69" t="s">
        <v>269</v>
      </c>
      <c r="D8627" s="69" t="s">
        <v>1937</v>
      </c>
      <c r="E8627" s="69" t="s">
        <v>2577</v>
      </c>
      <c r="F8627" s="69">
        <v>1946</v>
      </c>
      <c r="G8627" s="69" t="s">
        <v>1939</v>
      </c>
      <c r="R8627" s="73"/>
      <c r="S8627" s="73"/>
    </row>
    <row r="8628" spans="1:30" ht="14.4">
      <c r="A8628" s="27" t="str">
        <f>VLOOKUP(C8628,'user list'!A:B,2,0)</f>
        <v>Admin</v>
      </c>
      <c r="B8628" s="172">
        <v>45817.380393518521</v>
      </c>
      <c r="C8628" s="69" t="s">
        <v>186</v>
      </c>
      <c r="D8628" s="69" t="s">
        <v>1937</v>
      </c>
      <c r="E8628" s="69" t="s">
        <v>2577</v>
      </c>
      <c r="F8628" s="69">
        <v>1946</v>
      </c>
      <c r="G8628" s="69" t="s">
        <v>1948</v>
      </c>
    </row>
    <row r="8629" spans="1:30" ht="14.4">
      <c r="A8629" s="27" t="str">
        <f>VLOOKUP(C8629,'user list'!A:B,2,0)</f>
        <v>BPLD</v>
      </c>
      <c r="B8629" s="172">
        <v>45817.381354166668</v>
      </c>
      <c r="C8629" s="69" t="s">
        <v>194</v>
      </c>
      <c r="D8629" s="69" t="s">
        <v>1937</v>
      </c>
      <c r="E8629" s="69" t="s">
        <v>2463</v>
      </c>
      <c r="F8629" s="69">
        <v>1760</v>
      </c>
      <c r="G8629" s="69" t="s">
        <v>1939</v>
      </c>
      <c r="AA8629" s="74"/>
      <c r="AD8629" s="74"/>
    </row>
    <row r="8630" spans="1:30" ht="14.4">
      <c r="A8630" s="27" t="str">
        <f>VLOOKUP(C8630,'user list'!A:B,2,0)</f>
        <v>CCESD</v>
      </c>
      <c r="B8630" s="172">
        <v>45817.381793981483</v>
      </c>
      <c r="C8630" s="69" t="s">
        <v>284</v>
      </c>
      <c r="D8630" s="69" t="s">
        <v>1937</v>
      </c>
      <c r="E8630" s="69" t="s">
        <v>2452</v>
      </c>
      <c r="F8630" s="69" t="s">
        <v>2453</v>
      </c>
      <c r="G8630" s="69">
        <v>1743</v>
      </c>
      <c r="L8630" s="73"/>
      <c r="M8630" s="73"/>
    </row>
    <row r="8631" spans="1:30" ht="14.4">
      <c r="A8631" s="27" t="str">
        <f>VLOOKUP(C8631,'user list'!A:B,2,0)</f>
        <v>OCM</v>
      </c>
      <c r="B8631" s="172">
        <v>45817.381851851853</v>
      </c>
      <c r="C8631" s="69" t="s">
        <v>230</v>
      </c>
      <c r="D8631" s="69" t="s">
        <v>1937</v>
      </c>
      <c r="E8631" s="69" t="s">
        <v>2556</v>
      </c>
      <c r="F8631" s="69">
        <v>1916</v>
      </c>
      <c r="G8631" s="69" t="s">
        <v>1939</v>
      </c>
      <c r="L8631" s="73"/>
      <c r="M8631" s="73"/>
    </row>
    <row r="8632" spans="1:30" ht="14.4">
      <c r="A8632" s="27" t="str">
        <f>VLOOKUP(C8632,'user list'!A:B,2,0)</f>
        <v>CPDD</v>
      </c>
      <c r="B8632" s="172">
        <v>45817.381851851853</v>
      </c>
      <c r="C8632" s="69" t="s">
        <v>205</v>
      </c>
      <c r="D8632" s="69" t="s">
        <v>1937</v>
      </c>
      <c r="E8632" s="69" t="s">
        <v>2577</v>
      </c>
      <c r="F8632" s="69">
        <v>1946</v>
      </c>
      <c r="G8632" s="69" t="s">
        <v>1939</v>
      </c>
      <c r="R8632" s="73"/>
      <c r="S8632" s="73"/>
    </row>
    <row r="8633" spans="1:30" ht="14.4">
      <c r="A8633" s="27" t="str">
        <f>VLOOKUP(C8633,'user list'!A:B,2,0)</f>
        <v>CCESD</v>
      </c>
      <c r="B8633" s="172">
        <v>45817.381863425922</v>
      </c>
      <c r="C8633" s="69" t="s">
        <v>284</v>
      </c>
      <c r="D8633" s="69" t="s">
        <v>1937</v>
      </c>
      <c r="E8633" s="69" t="s">
        <v>1960</v>
      </c>
      <c r="F8633" s="69">
        <v>347</v>
      </c>
      <c r="G8633" s="69" t="s">
        <v>1939</v>
      </c>
    </row>
    <row r="8634" spans="1:30" ht="14.4">
      <c r="A8634" s="27" t="str">
        <f>VLOOKUP(C8634,'user list'!A:B,2,0)</f>
        <v>OCM</v>
      </c>
      <c r="B8634" s="172">
        <v>45817.381886574076</v>
      </c>
      <c r="C8634" s="69" t="s">
        <v>230</v>
      </c>
      <c r="D8634" s="69" t="s">
        <v>1937</v>
      </c>
      <c r="E8634" s="69" t="s">
        <v>2577</v>
      </c>
      <c r="F8634" s="69">
        <v>1946</v>
      </c>
      <c r="G8634" s="69" t="s">
        <v>1939</v>
      </c>
    </row>
    <row r="8635" spans="1:30" ht="14.4">
      <c r="A8635" s="27" t="str">
        <f>VLOOKUP(C8635,'user list'!A:B,2,0)</f>
        <v>CPDD</v>
      </c>
      <c r="B8635" s="172">
        <v>45817.381898148145</v>
      </c>
      <c r="C8635" s="69" t="s">
        <v>205</v>
      </c>
      <c r="D8635" s="69" t="s">
        <v>1937</v>
      </c>
      <c r="E8635" s="69" t="s">
        <v>2585</v>
      </c>
      <c r="F8635" s="69">
        <v>1962</v>
      </c>
      <c r="G8635" s="69" t="s">
        <v>1939</v>
      </c>
      <c r="AA8635" s="74"/>
      <c r="AD8635" s="74"/>
    </row>
    <row r="8636" spans="1:30" ht="14.4">
      <c r="A8636" s="27" t="str">
        <f>VLOOKUP(C8636,'user list'!A:B,2,0)</f>
        <v>CPDD</v>
      </c>
      <c r="B8636" s="172">
        <v>45817.381944444445</v>
      </c>
      <c r="C8636" s="69" t="s">
        <v>205</v>
      </c>
      <c r="D8636" s="69" t="s">
        <v>1937</v>
      </c>
      <c r="E8636" s="69" t="s">
        <v>2586</v>
      </c>
      <c r="F8636" s="69">
        <v>1964</v>
      </c>
      <c r="G8636" s="69" t="s">
        <v>1939</v>
      </c>
      <c r="L8636" s="73"/>
      <c r="M8636" s="73"/>
    </row>
    <row r="8637" spans="1:30" ht="14.4">
      <c r="A8637" s="27" t="str">
        <f>VLOOKUP(C8637,'user list'!A:B,2,0)</f>
        <v>CPDD</v>
      </c>
      <c r="B8637" s="172">
        <v>45817.382222222222</v>
      </c>
      <c r="C8637" s="69" t="s">
        <v>205</v>
      </c>
      <c r="D8637" s="69" t="s">
        <v>1937</v>
      </c>
      <c r="E8637" s="69" t="s">
        <v>2471</v>
      </c>
      <c r="F8637" s="69">
        <v>1782</v>
      </c>
      <c r="G8637" s="69" t="s">
        <v>1939</v>
      </c>
      <c r="L8637" s="73"/>
      <c r="M8637" s="73"/>
    </row>
    <row r="8638" spans="1:30" ht="14.4">
      <c r="A8638" s="27" t="str">
        <f>VLOOKUP(C8638,'user list'!A:B,2,0)</f>
        <v>CPDD</v>
      </c>
      <c r="B8638" s="172">
        <v>45817.382268518515</v>
      </c>
      <c r="C8638" s="69" t="s">
        <v>205</v>
      </c>
      <c r="D8638" s="69" t="s">
        <v>1937</v>
      </c>
      <c r="E8638" s="69" t="s">
        <v>2465</v>
      </c>
      <c r="F8638" s="69">
        <v>1767</v>
      </c>
      <c r="G8638" s="69" t="s">
        <v>1939</v>
      </c>
      <c r="R8638" s="73"/>
      <c r="S8638" s="73"/>
    </row>
    <row r="8639" spans="1:30" ht="14.4">
      <c r="A8639" s="27" t="str">
        <f>VLOOKUP(C8639,'user list'!A:B,2,0)</f>
        <v>CPDD</v>
      </c>
      <c r="B8639" s="172">
        <v>45817.382291666669</v>
      </c>
      <c r="C8639" s="69" t="s">
        <v>205</v>
      </c>
      <c r="D8639" s="69" t="s">
        <v>1937</v>
      </c>
      <c r="E8639" s="69" t="s">
        <v>2464</v>
      </c>
      <c r="F8639" s="69">
        <v>1764</v>
      </c>
      <c r="G8639" s="69" t="s">
        <v>1939</v>
      </c>
    </row>
    <row r="8640" spans="1:30" ht="14.4">
      <c r="A8640" s="27" t="str">
        <f>VLOOKUP(C8640,'user list'!A:B,2,0)</f>
        <v>CPDD</v>
      </c>
      <c r="B8640" s="172">
        <v>45817.382384259261</v>
      </c>
      <c r="C8640" s="69" t="s">
        <v>205</v>
      </c>
      <c r="D8640" s="69" t="s">
        <v>1937</v>
      </c>
      <c r="E8640" s="69" t="s">
        <v>2500</v>
      </c>
      <c r="F8640" s="69">
        <v>1840</v>
      </c>
      <c r="G8640" s="69" t="s">
        <v>1939</v>
      </c>
    </row>
    <row r="8641" spans="1:33" ht="14.4">
      <c r="A8641" s="27" t="str">
        <f>VLOOKUP(C8641,'user list'!A:B,2,0)</f>
        <v>CPDD</v>
      </c>
      <c r="B8641" s="172">
        <v>45817.382430555554</v>
      </c>
      <c r="C8641" s="69" t="s">
        <v>205</v>
      </c>
      <c r="D8641" s="69" t="s">
        <v>1937</v>
      </c>
      <c r="E8641" s="69" t="s">
        <v>2467</v>
      </c>
      <c r="F8641" s="69">
        <v>1775</v>
      </c>
      <c r="G8641" s="69" t="s">
        <v>1939</v>
      </c>
      <c r="AD8641" s="74"/>
      <c r="AG8641" s="74"/>
    </row>
    <row r="8642" spans="1:33" ht="14.4">
      <c r="A8642" s="27" t="str">
        <f>VLOOKUP(C8642,'user list'!A:B,2,0)</f>
        <v>CPDD</v>
      </c>
      <c r="B8642" s="172">
        <v>45817.383217592593</v>
      </c>
      <c r="C8642" s="69" t="s">
        <v>205</v>
      </c>
      <c r="D8642" s="69" t="s">
        <v>1937</v>
      </c>
      <c r="E8642" s="69" t="s">
        <v>2577</v>
      </c>
      <c r="F8642" s="69">
        <v>1946</v>
      </c>
      <c r="G8642" s="69" t="s">
        <v>1949</v>
      </c>
      <c r="L8642" s="73"/>
      <c r="M8642" s="73"/>
    </row>
    <row r="8643" spans="1:33" ht="14.4">
      <c r="A8643" s="27" t="str">
        <f>VLOOKUP(C8643,'user list'!A:B,2,0)</f>
        <v>Admin</v>
      </c>
      <c r="B8643" s="172">
        <v>45817.383437500001</v>
      </c>
      <c r="C8643" s="69" t="s">
        <v>186</v>
      </c>
      <c r="D8643" s="69" t="s">
        <v>1937</v>
      </c>
      <c r="E8643" s="69" t="s">
        <v>2049</v>
      </c>
      <c r="F8643" s="69">
        <v>1966</v>
      </c>
      <c r="G8643" s="69" t="s">
        <v>1939</v>
      </c>
      <c r="L8643" s="73"/>
      <c r="M8643" s="73"/>
    </row>
    <row r="8644" spans="1:33" ht="14.4">
      <c r="A8644" s="27" t="str">
        <f>VLOOKUP(C8644,'user list'!A:B,2,0)</f>
        <v>Admin</v>
      </c>
      <c r="B8644" s="172">
        <v>45817.383483796293</v>
      </c>
      <c r="C8644" s="69" t="s">
        <v>186</v>
      </c>
      <c r="D8644" s="69" t="s">
        <v>1937</v>
      </c>
      <c r="E8644" s="69" t="s">
        <v>2588</v>
      </c>
      <c r="F8644" s="69">
        <v>1967</v>
      </c>
      <c r="G8644" s="69" t="s">
        <v>1939</v>
      </c>
      <c r="O8644" s="73"/>
      <c r="P8644" s="73"/>
    </row>
    <row r="8645" spans="1:33" ht="14.4">
      <c r="A8645" s="27" t="str">
        <f>VLOOKUP(C8645,'user list'!A:B,2,0)</f>
        <v>CTO</v>
      </c>
      <c r="B8645" s="172">
        <v>45817.384467592594</v>
      </c>
      <c r="C8645" s="69" t="s">
        <v>207</v>
      </c>
      <c r="D8645" s="69" t="s">
        <v>1937</v>
      </c>
      <c r="E8645" s="69" t="s">
        <v>2577</v>
      </c>
      <c r="F8645" s="69">
        <v>1946</v>
      </c>
      <c r="G8645" s="69" t="s">
        <v>1939</v>
      </c>
      <c r="O8645" s="73"/>
      <c r="P8645" s="73"/>
    </row>
    <row r="8646" spans="1:33" ht="14.4">
      <c r="A8646" s="27" t="str">
        <f>VLOOKUP(C8646,'user list'!A:B,2,0)</f>
        <v>CTO</v>
      </c>
      <c r="B8646" s="172">
        <v>45817.384583333333</v>
      </c>
      <c r="C8646" s="69" t="s">
        <v>207</v>
      </c>
      <c r="D8646" s="69" t="s">
        <v>1937</v>
      </c>
      <c r="E8646" s="69" t="s">
        <v>2556</v>
      </c>
      <c r="F8646" s="69">
        <v>1916</v>
      </c>
      <c r="G8646" s="69" t="s">
        <v>1939</v>
      </c>
    </row>
    <row r="8647" spans="1:33" ht="14.4">
      <c r="A8647" s="27" t="str">
        <f>VLOOKUP(C8647,'user list'!A:B,2,0)</f>
        <v>CTO</v>
      </c>
      <c r="B8647" s="172">
        <v>45817.384814814817</v>
      </c>
      <c r="C8647" s="69" t="s">
        <v>207</v>
      </c>
      <c r="D8647" s="69" t="s">
        <v>1937</v>
      </c>
      <c r="E8647" s="69" t="s">
        <v>2540</v>
      </c>
      <c r="F8647" s="69">
        <v>1889</v>
      </c>
      <c r="G8647" s="69" t="s">
        <v>1939</v>
      </c>
    </row>
    <row r="8648" spans="1:33" ht="14.4">
      <c r="A8648" s="27" t="str">
        <f>VLOOKUP(C8648,'user list'!A:B,2,0)</f>
        <v>CTO</v>
      </c>
      <c r="B8648" s="172">
        <v>45817.38484953704</v>
      </c>
      <c r="C8648" s="69" t="s">
        <v>207</v>
      </c>
      <c r="D8648" s="69" t="s">
        <v>1937</v>
      </c>
      <c r="E8648" s="69" t="s">
        <v>2534</v>
      </c>
      <c r="F8648" s="69">
        <v>1881</v>
      </c>
      <c r="G8648" s="69" t="s">
        <v>1939</v>
      </c>
      <c r="L8648" s="73"/>
      <c r="M8648" s="73"/>
    </row>
    <row r="8649" spans="1:33" ht="14.4">
      <c r="A8649" s="27" t="str">
        <f>VLOOKUP(C8649,'user list'!A:B,2,0)</f>
        <v>CTO</v>
      </c>
      <c r="B8649" s="172">
        <v>45817.385798611111</v>
      </c>
      <c r="C8649" s="69" t="s">
        <v>207</v>
      </c>
      <c r="D8649" s="69" t="s">
        <v>1937</v>
      </c>
      <c r="E8649" s="69" t="s">
        <v>2540</v>
      </c>
      <c r="F8649" s="69">
        <v>1889</v>
      </c>
      <c r="G8649" s="69" t="s">
        <v>1939</v>
      </c>
      <c r="AD8649" s="74"/>
      <c r="AG8649" s="74"/>
    </row>
    <row r="8650" spans="1:33" ht="14.4">
      <c r="A8650" s="27" t="str">
        <f>VLOOKUP(C8650,'user list'!A:B,2,0)</f>
        <v>HCDRD</v>
      </c>
      <c r="B8650" s="172">
        <v>45817.387337962966</v>
      </c>
      <c r="C8650" s="69" t="s">
        <v>216</v>
      </c>
      <c r="D8650" s="69" t="s">
        <v>1937</v>
      </c>
      <c r="E8650" s="69" t="s">
        <v>1636</v>
      </c>
      <c r="F8650" s="69">
        <v>1883</v>
      </c>
      <c r="G8650" s="69" t="s">
        <v>1939</v>
      </c>
      <c r="L8650" s="73"/>
      <c r="M8650" s="73"/>
    </row>
    <row r="8651" spans="1:33" ht="14.4">
      <c r="A8651" s="27" t="str">
        <f>VLOOKUP(C8651,'user list'!A:B,2,0)</f>
        <v>Admin</v>
      </c>
      <c r="B8651" s="172">
        <v>45817.387488425928</v>
      </c>
      <c r="C8651" s="69" t="s">
        <v>186</v>
      </c>
      <c r="D8651" s="69" t="s">
        <v>1937</v>
      </c>
      <c r="E8651" s="69" t="s">
        <v>1974</v>
      </c>
      <c r="F8651" s="69">
        <v>1968</v>
      </c>
      <c r="G8651" s="69" t="s">
        <v>1939</v>
      </c>
      <c r="L8651" s="73"/>
      <c r="M8651" s="73"/>
    </row>
    <row r="8652" spans="1:33" ht="14.4">
      <c r="A8652" s="27" t="str">
        <f>VLOOKUP(C8652,'user list'!A:B,2,0)</f>
        <v>Admin</v>
      </c>
      <c r="B8652" s="172">
        <v>45817.387662037036</v>
      </c>
      <c r="C8652" s="69" t="s">
        <v>186</v>
      </c>
      <c r="D8652" s="69" t="s">
        <v>1937</v>
      </c>
      <c r="E8652" s="69" t="s">
        <v>2587</v>
      </c>
      <c r="F8652" s="69">
        <v>1965</v>
      </c>
      <c r="G8652" s="69" t="s">
        <v>1939</v>
      </c>
      <c r="O8652" s="73"/>
      <c r="P8652" s="73"/>
    </row>
    <row r="8653" spans="1:33" ht="14.4">
      <c r="A8653" s="27" t="str">
        <f>VLOOKUP(C8653,'user list'!A:B,2,0)</f>
        <v>HCDRD</v>
      </c>
      <c r="B8653" s="172">
        <v>45817.387870370374</v>
      </c>
      <c r="C8653" s="69" t="s">
        <v>216</v>
      </c>
      <c r="D8653" s="69" t="s">
        <v>1937</v>
      </c>
      <c r="E8653" s="69" t="s">
        <v>1636</v>
      </c>
      <c r="F8653" s="69">
        <v>1883</v>
      </c>
      <c r="G8653" s="69" t="s">
        <v>1947</v>
      </c>
      <c r="O8653" s="73"/>
      <c r="P8653" s="73"/>
    </row>
    <row r="8654" spans="1:33" ht="14.4">
      <c r="A8654" s="27" t="str">
        <f>VLOOKUP(C8654,'user list'!A:B,2,0)</f>
        <v>HCDRD</v>
      </c>
      <c r="B8654" s="172">
        <v>45817.387870370374</v>
      </c>
      <c r="C8654" s="69" t="s">
        <v>216</v>
      </c>
      <c r="D8654" s="69" t="s">
        <v>1937</v>
      </c>
      <c r="E8654" s="69" t="s">
        <v>1636</v>
      </c>
      <c r="F8654" s="69">
        <v>1883</v>
      </c>
      <c r="G8654" s="69" t="s">
        <v>1948</v>
      </c>
    </row>
    <row r="8655" spans="1:33" ht="14.4">
      <c r="A8655" s="27" t="str">
        <f>VLOOKUP(C8655,'user list'!A:B,2,0)</f>
        <v>HCDRD</v>
      </c>
      <c r="B8655" s="172">
        <v>45817.387870370374</v>
      </c>
      <c r="C8655" s="69" t="s">
        <v>216</v>
      </c>
      <c r="D8655" s="69" t="s">
        <v>1937</v>
      </c>
      <c r="E8655" s="69" t="s">
        <v>1636</v>
      </c>
      <c r="F8655" s="69">
        <v>1883</v>
      </c>
      <c r="G8655" s="69" t="s">
        <v>1939</v>
      </c>
    </row>
    <row r="8656" spans="1:33" ht="14.4">
      <c r="A8656" s="27" t="str">
        <f>VLOOKUP(C8656,'user list'!A:B,2,0)</f>
        <v>Admin</v>
      </c>
      <c r="B8656" s="172">
        <v>45817.387881944444</v>
      </c>
      <c r="C8656" s="69" t="s">
        <v>186</v>
      </c>
      <c r="D8656" s="69" t="s">
        <v>1937</v>
      </c>
      <c r="E8656" s="69" t="s">
        <v>1636</v>
      </c>
      <c r="F8656" s="69">
        <v>1883</v>
      </c>
      <c r="G8656" s="69" t="s">
        <v>1948</v>
      </c>
      <c r="L8656" s="73"/>
      <c r="M8656" s="73"/>
    </row>
    <row r="8657" spans="1:33" ht="14.4">
      <c r="A8657" s="27" t="str">
        <f>VLOOKUP(C8657,'user list'!A:B,2,0)</f>
        <v>HCDRD</v>
      </c>
      <c r="B8657" s="172">
        <v>45817.38790509259</v>
      </c>
      <c r="C8657" s="69" t="s">
        <v>216</v>
      </c>
      <c r="D8657" s="69" t="s">
        <v>1937</v>
      </c>
      <c r="E8657" s="69" t="s">
        <v>2556</v>
      </c>
      <c r="F8657" s="69">
        <v>1916</v>
      </c>
      <c r="G8657" s="69" t="s">
        <v>1939</v>
      </c>
    </row>
    <row r="8658" spans="1:33" ht="14.4">
      <c r="A8658" s="27" t="str">
        <f>VLOOKUP(C8658,'user list'!A:B,2,0)</f>
        <v>HCDRD</v>
      </c>
      <c r="B8658" s="172">
        <v>45817.388009259259</v>
      </c>
      <c r="C8658" s="69" t="s">
        <v>216</v>
      </c>
      <c r="D8658" s="69" t="s">
        <v>1937</v>
      </c>
      <c r="E8658" s="69" t="s">
        <v>2556</v>
      </c>
      <c r="F8658" s="69">
        <v>1916</v>
      </c>
      <c r="G8658" s="69" t="s">
        <v>1947</v>
      </c>
      <c r="AD8658" s="74"/>
      <c r="AG8658" s="74"/>
    </row>
    <row r="8659" spans="1:33" ht="14.4">
      <c r="A8659" s="27" t="str">
        <f>VLOOKUP(C8659,'user list'!A:B,2,0)</f>
        <v>HCDRD</v>
      </c>
      <c r="B8659" s="172">
        <v>45817.388009259259</v>
      </c>
      <c r="C8659" s="69" t="s">
        <v>216</v>
      </c>
      <c r="D8659" s="69" t="s">
        <v>1937</v>
      </c>
      <c r="E8659" s="69" t="s">
        <v>2556</v>
      </c>
      <c r="F8659" s="69">
        <v>1916</v>
      </c>
      <c r="G8659" s="69" t="s">
        <v>1948</v>
      </c>
      <c r="L8659" s="73"/>
      <c r="M8659" s="73"/>
    </row>
    <row r="8660" spans="1:33" ht="14.4">
      <c r="A8660" s="27" t="str">
        <f>VLOOKUP(C8660,'user list'!A:B,2,0)</f>
        <v>HCDRD</v>
      </c>
      <c r="B8660" s="172">
        <v>45817.388009259259</v>
      </c>
      <c r="C8660" s="69" t="s">
        <v>216</v>
      </c>
      <c r="D8660" s="69" t="s">
        <v>1937</v>
      </c>
      <c r="E8660" s="69" t="s">
        <v>2556</v>
      </c>
      <c r="F8660" s="69">
        <v>1916</v>
      </c>
      <c r="G8660" s="69" t="s">
        <v>1939</v>
      </c>
      <c r="L8660" s="73"/>
      <c r="M8660" s="73"/>
    </row>
    <row r="8661" spans="1:33" ht="14.4">
      <c r="A8661" s="27" t="str">
        <f>VLOOKUP(C8661,'user list'!A:B,2,0)</f>
        <v>Admin</v>
      </c>
      <c r="B8661" s="172">
        <v>45817.388020833336</v>
      </c>
      <c r="C8661" s="69" t="s">
        <v>186</v>
      </c>
      <c r="D8661" s="69" t="s">
        <v>1937</v>
      </c>
      <c r="E8661" s="69" t="s">
        <v>2556</v>
      </c>
      <c r="F8661" s="69">
        <v>1916</v>
      </c>
      <c r="G8661" s="69" t="s">
        <v>1948</v>
      </c>
      <c r="O8661" s="73"/>
      <c r="P8661" s="73"/>
    </row>
    <row r="8662" spans="1:33" ht="14.4">
      <c r="A8662" s="27" t="str">
        <f>VLOOKUP(C8662,'user list'!A:B,2,0)</f>
        <v>HCDRD</v>
      </c>
      <c r="B8662" s="172">
        <v>45817.388043981482</v>
      </c>
      <c r="C8662" s="69" t="s">
        <v>216</v>
      </c>
      <c r="D8662" s="69" t="s">
        <v>1937</v>
      </c>
      <c r="E8662" s="69" t="s">
        <v>2542</v>
      </c>
      <c r="F8662" s="69">
        <v>1896</v>
      </c>
      <c r="G8662" s="69" t="s">
        <v>1939</v>
      </c>
    </row>
    <row r="8663" spans="1:33" ht="14.4">
      <c r="A8663" s="27" t="str">
        <f>VLOOKUP(C8663,'user list'!A:B,2,0)</f>
        <v>HCDRD</v>
      </c>
      <c r="B8663" s="172">
        <v>45817.38821759259</v>
      </c>
      <c r="C8663" s="69" t="s">
        <v>216</v>
      </c>
      <c r="D8663" s="69" t="s">
        <v>1937</v>
      </c>
      <c r="E8663" s="69" t="s">
        <v>2542</v>
      </c>
      <c r="F8663" s="69">
        <v>1896</v>
      </c>
      <c r="G8663" s="69" t="s">
        <v>1947</v>
      </c>
    </row>
    <row r="8664" spans="1:33" ht="14.4">
      <c r="A8664" s="27" t="str">
        <f>VLOOKUP(C8664,'user list'!A:B,2,0)</f>
        <v>HCDRD</v>
      </c>
      <c r="B8664" s="172">
        <v>45817.38821759259</v>
      </c>
      <c r="C8664" s="69" t="s">
        <v>216</v>
      </c>
      <c r="D8664" s="69" t="s">
        <v>1937</v>
      </c>
      <c r="E8664" s="69" t="s">
        <v>2542</v>
      </c>
      <c r="F8664" s="69">
        <v>1896</v>
      </c>
      <c r="G8664" s="69" t="s">
        <v>1948</v>
      </c>
      <c r="L8664" s="73"/>
      <c r="M8664" s="73"/>
    </row>
    <row r="8665" spans="1:33" ht="14.4">
      <c r="A8665" s="27" t="str">
        <f>VLOOKUP(C8665,'user list'!A:B,2,0)</f>
        <v>HCDRD</v>
      </c>
      <c r="B8665" s="172">
        <v>45817.38821759259</v>
      </c>
      <c r="C8665" s="69" t="s">
        <v>216</v>
      </c>
      <c r="D8665" s="69" t="s">
        <v>1937</v>
      </c>
      <c r="E8665" s="69" t="s">
        <v>2542</v>
      </c>
      <c r="F8665" s="69">
        <v>1896</v>
      </c>
      <c r="G8665" s="69" t="s">
        <v>1939</v>
      </c>
    </row>
    <row r="8666" spans="1:33" ht="14.4">
      <c r="A8666" s="27" t="str">
        <f>VLOOKUP(C8666,'user list'!A:B,2,0)</f>
        <v>Admin</v>
      </c>
      <c r="B8666" s="172">
        <v>45817.38821759259</v>
      </c>
      <c r="C8666" s="69" t="s">
        <v>186</v>
      </c>
      <c r="D8666" s="69" t="s">
        <v>1937</v>
      </c>
      <c r="E8666" s="69" t="s">
        <v>2542</v>
      </c>
      <c r="F8666" s="69">
        <v>1896</v>
      </c>
      <c r="G8666" s="69" t="s">
        <v>1948</v>
      </c>
      <c r="O8666" s="73"/>
      <c r="P8666" s="73"/>
    </row>
    <row r="8667" spans="1:33" ht="14.4">
      <c r="A8667" s="27" t="str">
        <f>VLOOKUP(C8667,'user list'!A:B,2,0)</f>
        <v>HCDRD</v>
      </c>
      <c r="B8667" s="172">
        <v>45817.388321759259</v>
      </c>
      <c r="C8667" s="69" t="s">
        <v>216</v>
      </c>
      <c r="D8667" s="69" t="s">
        <v>1937</v>
      </c>
      <c r="E8667" s="69" t="s">
        <v>2565</v>
      </c>
      <c r="F8667" s="69">
        <v>1928</v>
      </c>
      <c r="G8667" s="69" t="s">
        <v>1939</v>
      </c>
      <c r="O8667" s="73"/>
      <c r="P8667" s="73"/>
    </row>
    <row r="8668" spans="1:33" ht="14.4">
      <c r="A8668" s="27" t="str">
        <f>VLOOKUP(C8668,'user list'!A:B,2,0)</f>
        <v>HCDRD</v>
      </c>
      <c r="B8668" s="172">
        <v>45817.389432870368</v>
      </c>
      <c r="C8668" s="69" t="s">
        <v>216</v>
      </c>
      <c r="D8668" s="69" t="s">
        <v>1937</v>
      </c>
      <c r="E8668" s="69" t="s">
        <v>2565</v>
      </c>
      <c r="F8668" s="69">
        <v>1928</v>
      </c>
      <c r="G8668" s="69" t="s">
        <v>1947</v>
      </c>
    </row>
    <row r="8669" spans="1:33" ht="14.4">
      <c r="A8669" s="27" t="str">
        <f>VLOOKUP(C8669,'user list'!A:B,2,0)</f>
        <v>HCDRD</v>
      </c>
      <c r="B8669" s="172">
        <v>45817.389432870368</v>
      </c>
      <c r="C8669" s="69" t="s">
        <v>216</v>
      </c>
      <c r="D8669" s="69" t="s">
        <v>1937</v>
      </c>
      <c r="E8669" s="69" t="s">
        <v>2565</v>
      </c>
      <c r="F8669" s="69">
        <v>1928</v>
      </c>
      <c r="G8669" s="69" t="s">
        <v>1948</v>
      </c>
    </row>
    <row r="8670" spans="1:33" ht="14.4">
      <c r="A8670" s="27" t="str">
        <f>VLOOKUP(C8670,'user list'!A:B,2,0)</f>
        <v>HCDRD</v>
      </c>
      <c r="B8670" s="172">
        <v>45817.389432870368</v>
      </c>
      <c r="C8670" s="69" t="s">
        <v>216</v>
      </c>
      <c r="D8670" s="69" t="s">
        <v>1937</v>
      </c>
      <c r="E8670" s="69" t="s">
        <v>2565</v>
      </c>
      <c r="F8670" s="69">
        <v>1928</v>
      </c>
      <c r="G8670" s="69" t="s">
        <v>1939</v>
      </c>
      <c r="O8670" s="73"/>
      <c r="P8670" s="73"/>
    </row>
    <row r="8671" spans="1:33" ht="14.4">
      <c r="A8671" s="27" t="str">
        <f>VLOOKUP(C8671,'user list'!A:B,2,0)</f>
        <v>Admin</v>
      </c>
      <c r="B8671" s="172">
        <v>45817.389432870368</v>
      </c>
      <c r="C8671" s="69" t="s">
        <v>186</v>
      </c>
      <c r="D8671" s="69" t="s">
        <v>1937</v>
      </c>
      <c r="E8671" s="69" t="s">
        <v>2565</v>
      </c>
      <c r="F8671" s="69">
        <v>1928</v>
      </c>
      <c r="G8671" s="69" t="s">
        <v>1948</v>
      </c>
    </row>
    <row r="8672" spans="1:33" ht="14.4">
      <c r="A8672" s="27" t="str">
        <f>VLOOKUP(C8672,'user list'!A:B,2,0)</f>
        <v>Admin</v>
      </c>
      <c r="B8672" s="172">
        <v>45817.389432870368</v>
      </c>
      <c r="C8672" s="69" t="s">
        <v>186</v>
      </c>
      <c r="D8672" s="69" t="s">
        <v>1937</v>
      </c>
      <c r="E8672" s="69" t="s">
        <v>2565</v>
      </c>
      <c r="F8672" s="69">
        <v>1928</v>
      </c>
      <c r="G8672" s="69" t="s">
        <v>1947</v>
      </c>
    </row>
    <row r="8673" spans="1:33" ht="14.4">
      <c r="A8673" s="27" t="str">
        <f>VLOOKUP(C8673,'user list'!A:B,2,0)</f>
        <v>Admin</v>
      </c>
      <c r="B8673" s="172">
        <v>45817.389444444445</v>
      </c>
      <c r="C8673" s="69" t="s">
        <v>186</v>
      </c>
      <c r="D8673" s="69" t="s">
        <v>1937</v>
      </c>
      <c r="E8673" s="69" t="s">
        <v>2565</v>
      </c>
      <c r="F8673" s="69">
        <v>1928</v>
      </c>
      <c r="G8673" s="69" t="s">
        <v>1948</v>
      </c>
    </row>
    <row r="8674" spans="1:33" ht="14.4">
      <c r="A8674" s="27" t="str">
        <f>VLOOKUP(C8674,'user list'!A:B,2,0)</f>
        <v>HCDRD</v>
      </c>
      <c r="B8674" s="172">
        <v>45817.389513888891</v>
      </c>
      <c r="C8674" s="69" t="s">
        <v>216</v>
      </c>
      <c r="D8674" s="69" t="s">
        <v>1937</v>
      </c>
      <c r="E8674" s="69" t="s">
        <v>2568</v>
      </c>
      <c r="F8674" s="69">
        <v>1932</v>
      </c>
      <c r="G8674" s="69" t="s">
        <v>1939</v>
      </c>
    </row>
    <row r="8675" spans="1:33" ht="14.4">
      <c r="A8675" s="27" t="str">
        <f>VLOOKUP(C8675,'user list'!A:B,2,0)</f>
        <v>OCA</v>
      </c>
      <c r="B8675" s="172">
        <v>45817.389953703707</v>
      </c>
      <c r="C8675" s="69" t="s">
        <v>228</v>
      </c>
      <c r="D8675" s="69" t="s">
        <v>1937</v>
      </c>
      <c r="E8675" s="69" t="s">
        <v>2589</v>
      </c>
      <c r="F8675" s="69">
        <v>1969</v>
      </c>
      <c r="G8675" s="69" t="s">
        <v>2440</v>
      </c>
    </row>
    <row r="8676" spans="1:33" ht="14.4">
      <c r="A8676" s="27" t="str">
        <f>VLOOKUP(C8676,'user list'!A:B,2,0)</f>
        <v>Admin</v>
      </c>
      <c r="B8676" s="172">
        <v>45817.389965277776</v>
      </c>
      <c r="C8676" s="69" t="s">
        <v>186</v>
      </c>
      <c r="D8676" s="69" t="s">
        <v>1937</v>
      </c>
      <c r="E8676" s="69" t="s">
        <v>2589</v>
      </c>
      <c r="F8676" s="69">
        <v>1969</v>
      </c>
      <c r="G8676" s="69" t="s">
        <v>1948</v>
      </c>
    </row>
    <row r="8677" spans="1:33" ht="14.4">
      <c r="A8677" s="27" t="str">
        <f>VLOOKUP(C8677,'user list'!A:B,2,0)</f>
        <v>Admin</v>
      </c>
      <c r="B8677" s="172">
        <v>45817.389965277776</v>
      </c>
      <c r="C8677" s="69" t="s">
        <v>186</v>
      </c>
      <c r="D8677" s="69" t="s">
        <v>1937</v>
      </c>
      <c r="E8677" s="69" t="s">
        <v>2589</v>
      </c>
      <c r="F8677" s="69">
        <v>1969</v>
      </c>
      <c r="G8677" s="69" t="s">
        <v>1948</v>
      </c>
    </row>
    <row r="8678" spans="1:33" ht="14.4">
      <c r="A8678" s="27" t="str">
        <f>VLOOKUP(C8678,'user list'!A:B,2,0)</f>
        <v>Admin</v>
      </c>
      <c r="B8678" s="172">
        <v>45817.389965277776</v>
      </c>
      <c r="C8678" s="69" t="s">
        <v>186</v>
      </c>
      <c r="D8678" s="69" t="s">
        <v>1937</v>
      </c>
      <c r="E8678" s="69" t="s">
        <v>2589</v>
      </c>
      <c r="F8678" s="69">
        <v>1969</v>
      </c>
      <c r="G8678" s="69" t="s">
        <v>1948</v>
      </c>
    </row>
    <row r="8679" spans="1:33" ht="14.4">
      <c r="A8679" s="27" t="str">
        <f>VLOOKUP(C8679,'user list'!A:B,2,0)</f>
        <v>Admin</v>
      </c>
      <c r="B8679" s="172">
        <v>45817.389965277776</v>
      </c>
      <c r="C8679" s="69" t="s">
        <v>186</v>
      </c>
      <c r="D8679" s="69" t="s">
        <v>1937</v>
      </c>
      <c r="E8679" s="69" t="s">
        <v>2589</v>
      </c>
      <c r="F8679" s="69">
        <v>1969</v>
      </c>
      <c r="G8679" s="69" t="s">
        <v>1947</v>
      </c>
    </row>
    <row r="8680" spans="1:33" ht="14.4">
      <c r="A8680" s="27" t="str">
        <f>VLOOKUP(C8680,'user list'!A:B,2,0)</f>
        <v>OCA</v>
      </c>
      <c r="B8680" s="172">
        <v>45817.390138888892</v>
      </c>
      <c r="C8680" s="69" t="s">
        <v>228</v>
      </c>
      <c r="D8680" s="69" t="s">
        <v>1937</v>
      </c>
      <c r="E8680" s="69" t="s">
        <v>2524</v>
      </c>
      <c r="F8680" s="69">
        <v>1866</v>
      </c>
      <c r="G8680" s="69" t="s">
        <v>1939</v>
      </c>
      <c r="U8680" s="74"/>
      <c r="X8680" s="74"/>
    </row>
    <row r="8681" spans="1:33" ht="14.4">
      <c r="A8681" s="27" t="str">
        <f>VLOOKUP(C8681,'user list'!A:B,2,0)</f>
        <v>OCA</v>
      </c>
      <c r="B8681" s="172">
        <v>45817.390439814815</v>
      </c>
      <c r="C8681" s="69" t="s">
        <v>228</v>
      </c>
      <c r="D8681" s="69" t="s">
        <v>1937</v>
      </c>
      <c r="E8681" s="69" t="s">
        <v>2589</v>
      </c>
      <c r="F8681" s="69">
        <v>1969</v>
      </c>
      <c r="G8681" s="69" t="s">
        <v>1939</v>
      </c>
      <c r="L8681" s="73"/>
      <c r="M8681" s="73"/>
    </row>
    <row r="8682" spans="1:33" ht="14.4">
      <c r="A8682" s="27" t="str">
        <f>VLOOKUP(C8682,'user list'!A:B,2,0)</f>
        <v>OCA</v>
      </c>
      <c r="B8682" s="172">
        <v>45817.390636574077</v>
      </c>
      <c r="C8682" s="69" t="s">
        <v>228</v>
      </c>
      <c r="D8682" s="69" t="s">
        <v>1937</v>
      </c>
      <c r="E8682" s="69" t="s">
        <v>2589</v>
      </c>
      <c r="F8682" s="69">
        <v>1969</v>
      </c>
      <c r="G8682" s="69" t="s">
        <v>1947</v>
      </c>
      <c r="L8682" s="73"/>
      <c r="M8682" s="73"/>
    </row>
    <row r="8683" spans="1:33" ht="14.4">
      <c r="A8683" s="27" t="str">
        <f>VLOOKUP(C8683,'user list'!A:B,2,0)</f>
        <v>OCA</v>
      </c>
      <c r="B8683" s="172">
        <v>45817.390636574077</v>
      </c>
      <c r="C8683" s="69" t="s">
        <v>228</v>
      </c>
      <c r="D8683" s="69" t="s">
        <v>1937</v>
      </c>
      <c r="E8683" s="69" t="s">
        <v>2589</v>
      </c>
      <c r="F8683" s="69">
        <v>1969</v>
      </c>
      <c r="G8683" s="69" t="s">
        <v>1948</v>
      </c>
      <c r="R8683" s="73"/>
      <c r="S8683" s="73"/>
    </row>
    <row r="8684" spans="1:33" ht="14.4">
      <c r="A8684" s="27" t="str">
        <f>VLOOKUP(C8684,'user list'!A:B,2,0)</f>
        <v>OCA</v>
      </c>
      <c r="B8684" s="172">
        <v>45817.390636574077</v>
      </c>
      <c r="C8684" s="69" t="s">
        <v>228</v>
      </c>
      <c r="D8684" s="69" t="s">
        <v>1937</v>
      </c>
      <c r="E8684" s="69" t="s">
        <v>2589</v>
      </c>
      <c r="F8684" s="69">
        <v>1969</v>
      </c>
      <c r="G8684" s="69" t="s">
        <v>1939</v>
      </c>
    </row>
    <row r="8685" spans="1:33" ht="14.4">
      <c r="A8685" s="27" t="str">
        <f>VLOOKUP(C8685,'user list'!A:B,2,0)</f>
        <v>Admin</v>
      </c>
      <c r="B8685" s="172">
        <v>45817.3906712963</v>
      </c>
      <c r="C8685" s="69" t="s">
        <v>186</v>
      </c>
      <c r="D8685" s="69" t="s">
        <v>1937</v>
      </c>
      <c r="E8685" s="69" t="s">
        <v>2586</v>
      </c>
      <c r="F8685" s="69">
        <v>1964</v>
      </c>
      <c r="G8685" s="69" t="s">
        <v>1939</v>
      </c>
    </row>
    <row r="8686" spans="1:33" ht="14.4">
      <c r="A8686" s="27" t="str">
        <f>VLOOKUP(C8686,'user list'!A:B,2,0)</f>
        <v>Admin</v>
      </c>
      <c r="B8686" s="172">
        <v>45817.390682870369</v>
      </c>
      <c r="C8686" s="69" t="s">
        <v>186</v>
      </c>
      <c r="D8686" s="69" t="s">
        <v>1937</v>
      </c>
      <c r="E8686" s="69" t="s">
        <v>2473</v>
      </c>
      <c r="F8686" s="69">
        <v>1963</v>
      </c>
      <c r="G8686" s="69" t="s">
        <v>1939</v>
      </c>
      <c r="AD8686" s="74"/>
      <c r="AG8686" s="74"/>
    </row>
    <row r="8687" spans="1:33" ht="14.4">
      <c r="A8687" s="27" t="str">
        <f>VLOOKUP(C8687,'user list'!A:B,2,0)</f>
        <v>OCA</v>
      </c>
      <c r="B8687" s="172">
        <v>45817.391018518516</v>
      </c>
      <c r="C8687" s="69" t="s">
        <v>227</v>
      </c>
      <c r="D8687" s="69" t="s">
        <v>1937</v>
      </c>
      <c r="E8687" s="69" t="s">
        <v>1974</v>
      </c>
      <c r="F8687" s="69">
        <v>1968</v>
      </c>
      <c r="G8687" s="69" t="s">
        <v>1939</v>
      </c>
      <c r="L8687" s="73"/>
      <c r="M8687" s="73"/>
    </row>
    <row r="8688" spans="1:33" ht="14.4">
      <c r="A8688" s="27" t="str">
        <f>VLOOKUP(C8688,'user list'!A:B,2,0)</f>
        <v>OCA</v>
      </c>
      <c r="B8688" s="172">
        <v>45817.391053240739</v>
      </c>
      <c r="C8688" s="69" t="s">
        <v>227</v>
      </c>
      <c r="D8688" s="69" t="s">
        <v>1937</v>
      </c>
      <c r="E8688" s="69" t="s">
        <v>2589</v>
      </c>
      <c r="F8688" s="69">
        <v>1969</v>
      </c>
      <c r="G8688" s="69" t="s">
        <v>1939</v>
      </c>
      <c r="L8688" s="73"/>
      <c r="M8688" s="73"/>
    </row>
    <row r="8689" spans="1:33" ht="14.4">
      <c r="A8689" s="27" t="str">
        <f>VLOOKUP(C8689,'user list'!A:B,2,0)</f>
        <v>OCA</v>
      </c>
      <c r="B8689" s="172">
        <v>45817.391076388885</v>
      </c>
      <c r="C8689" s="69" t="s">
        <v>227</v>
      </c>
      <c r="D8689" s="69" t="s">
        <v>1937</v>
      </c>
      <c r="E8689" s="69" t="s">
        <v>2588</v>
      </c>
      <c r="F8689" s="69">
        <v>1967</v>
      </c>
      <c r="G8689" s="69" t="s">
        <v>1939</v>
      </c>
      <c r="O8689" s="73"/>
      <c r="P8689" s="73"/>
    </row>
    <row r="8690" spans="1:33" ht="14.4">
      <c r="A8690" s="27" t="str">
        <f>VLOOKUP(C8690,'user list'!A:B,2,0)</f>
        <v>Admin</v>
      </c>
      <c r="B8690" s="172">
        <v>45817.391608796293</v>
      </c>
      <c r="C8690" s="69" t="s">
        <v>186</v>
      </c>
      <c r="D8690" s="69" t="s">
        <v>1937</v>
      </c>
      <c r="E8690" s="69" t="s">
        <v>2589</v>
      </c>
      <c r="F8690" s="69">
        <v>1969</v>
      </c>
      <c r="G8690" s="69" t="s">
        <v>1939</v>
      </c>
      <c r="O8690" s="73"/>
      <c r="P8690" s="73"/>
    </row>
    <row r="8691" spans="1:33" ht="14.4">
      <c r="A8691" s="27" t="str">
        <f>VLOOKUP(C8691,'user list'!A:B,2,0)</f>
        <v>HCDRD</v>
      </c>
      <c r="B8691" s="172">
        <v>45817.392291666663</v>
      </c>
      <c r="C8691" s="69" t="s">
        <v>216</v>
      </c>
      <c r="D8691" s="69" t="s">
        <v>1937</v>
      </c>
      <c r="E8691" s="69" t="s">
        <v>2569</v>
      </c>
      <c r="F8691" s="69">
        <v>1933</v>
      </c>
      <c r="G8691" s="69" t="s">
        <v>1939</v>
      </c>
    </row>
    <row r="8692" spans="1:33" ht="14.4">
      <c r="A8692" s="27" t="str">
        <f>VLOOKUP(C8692,'user list'!A:B,2,0)</f>
        <v>Admin</v>
      </c>
      <c r="B8692" s="172">
        <v>45817.392372685186</v>
      </c>
      <c r="C8692" s="69" t="s">
        <v>186</v>
      </c>
      <c r="D8692" s="69" t="s">
        <v>1937</v>
      </c>
      <c r="E8692" s="69" t="s">
        <v>2583</v>
      </c>
      <c r="F8692" s="69">
        <v>1954</v>
      </c>
      <c r="G8692" s="69" t="s">
        <v>1939</v>
      </c>
    </row>
    <row r="8693" spans="1:33" ht="14.4">
      <c r="A8693" s="27" t="str">
        <f>VLOOKUP(C8693,'user list'!A:B,2,0)</f>
        <v>HCDRD</v>
      </c>
      <c r="B8693" s="172">
        <v>45817.392407407409</v>
      </c>
      <c r="C8693" s="69" t="s">
        <v>216</v>
      </c>
      <c r="D8693" s="69" t="s">
        <v>1937</v>
      </c>
      <c r="E8693" s="69" t="s">
        <v>2570</v>
      </c>
      <c r="F8693" s="69">
        <v>1934</v>
      </c>
      <c r="G8693" s="69" t="s">
        <v>1939</v>
      </c>
      <c r="L8693" s="73"/>
      <c r="M8693" s="73"/>
    </row>
    <row r="8694" spans="1:33" ht="14.4">
      <c r="A8694" s="27" t="str">
        <f>VLOOKUP(C8694,'user list'!A:B,2,0)</f>
        <v>HCDRD</v>
      </c>
      <c r="B8694" s="172">
        <v>45817.392488425925</v>
      </c>
      <c r="C8694" s="69" t="s">
        <v>216</v>
      </c>
      <c r="D8694" s="69" t="s">
        <v>1937</v>
      </c>
      <c r="E8694" s="69" t="s">
        <v>2577</v>
      </c>
      <c r="F8694" s="69">
        <v>1946</v>
      </c>
      <c r="G8694" s="69" t="s">
        <v>1939</v>
      </c>
    </row>
    <row r="8695" spans="1:33" ht="14.4">
      <c r="A8695" s="27" t="str">
        <f>VLOOKUP(C8695,'user list'!A:B,2,0)</f>
        <v>OCA</v>
      </c>
      <c r="B8695" s="172">
        <v>45817.39271990741</v>
      </c>
      <c r="C8695" s="69" t="s">
        <v>228</v>
      </c>
      <c r="D8695" s="69" t="s">
        <v>1937</v>
      </c>
      <c r="E8695" s="69" t="s">
        <v>2590</v>
      </c>
      <c r="F8695" s="69">
        <v>1970</v>
      </c>
      <c r="G8695" s="69" t="s">
        <v>2440</v>
      </c>
    </row>
    <row r="8696" spans="1:33" ht="14.4">
      <c r="A8696" s="27" t="str">
        <f>VLOOKUP(C8696,'user list'!A:B,2,0)</f>
        <v>Admin</v>
      </c>
      <c r="B8696" s="172">
        <v>45817.39271990741</v>
      </c>
      <c r="C8696" s="69" t="s">
        <v>186</v>
      </c>
      <c r="D8696" s="69" t="s">
        <v>1937</v>
      </c>
      <c r="E8696" s="69" t="s">
        <v>2590</v>
      </c>
      <c r="F8696" s="69">
        <v>1970</v>
      </c>
      <c r="G8696" s="69" t="s">
        <v>1948</v>
      </c>
      <c r="AD8696" s="74"/>
      <c r="AG8696" s="74"/>
    </row>
    <row r="8697" spans="1:33" ht="14.4">
      <c r="A8697" s="27" t="str">
        <f>VLOOKUP(C8697,'user list'!A:B,2,0)</f>
        <v>Admin</v>
      </c>
      <c r="B8697" s="172">
        <v>45817.39271990741</v>
      </c>
      <c r="C8697" s="69" t="s">
        <v>186</v>
      </c>
      <c r="D8697" s="69" t="s">
        <v>1937</v>
      </c>
      <c r="E8697" s="69" t="s">
        <v>2590</v>
      </c>
      <c r="F8697" s="69">
        <v>1970</v>
      </c>
      <c r="G8697" s="69" t="s">
        <v>1948</v>
      </c>
      <c r="L8697" s="73"/>
      <c r="M8697" s="73"/>
    </row>
    <row r="8698" spans="1:33" ht="14.4">
      <c r="A8698" s="27" t="str">
        <f>VLOOKUP(C8698,'user list'!A:B,2,0)</f>
        <v>Admin</v>
      </c>
      <c r="B8698" s="172">
        <v>45817.392731481479</v>
      </c>
      <c r="C8698" s="69" t="s">
        <v>186</v>
      </c>
      <c r="D8698" s="69" t="s">
        <v>1937</v>
      </c>
      <c r="E8698" s="69" t="s">
        <v>2590</v>
      </c>
      <c r="F8698" s="69">
        <v>1970</v>
      </c>
      <c r="G8698" s="69" t="s">
        <v>1948</v>
      </c>
      <c r="L8698" s="73"/>
      <c r="M8698" s="73"/>
    </row>
    <row r="8699" spans="1:33" ht="14.4">
      <c r="A8699" s="27" t="str">
        <f>VLOOKUP(C8699,'user list'!A:B,2,0)</f>
        <v>Admin</v>
      </c>
      <c r="B8699" s="172">
        <v>45817.392731481479</v>
      </c>
      <c r="C8699" s="69" t="s">
        <v>186</v>
      </c>
      <c r="D8699" s="69" t="s">
        <v>1937</v>
      </c>
      <c r="E8699" s="69" t="s">
        <v>2590</v>
      </c>
      <c r="F8699" s="69">
        <v>1970</v>
      </c>
      <c r="G8699" s="69" t="s">
        <v>1947</v>
      </c>
      <c r="O8699" s="73"/>
      <c r="P8699" s="73"/>
    </row>
    <row r="8700" spans="1:33" ht="14.4">
      <c r="A8700" s="27" t="str">
        <f>VLOOKUP(C8700,'user list'!A:B,2,0)</f>
        <v>OCA</v>
      </c>
      <c r="B8700" s="172">
        <v>45817.393078703702</v>
      </c>
      <c r="C8700" s="69" t="s">
        <v>228</v>
      </c>
      <c r="D8700" s="69" t="s">
        <v>1937</v>
      </c>
      <c r="E8700" s="69" t="s">
        <v>2590</v>
      </c>
      <c r="F8700" s="69">
        <v>1970</v>
      </c>
      <c r="G8700" s="69" t="s">
        <v>1939</v>
      </c>
      <c r="O8700" s="73"/>
      <c r="P8700" s="73"/>
    </row>
    <row r="8701" spans="1:33" ht="14.4">
      <c r="A8701" s="27" t="str">
        <f>VLOOKUP(C8701,'user list'!A:B,2,0)</f>
        <v>OCA</v>
      </c>
      <c r="B8701" s="172">
        <v>45817.393263888887</v>
      </c>
      <c r="C8701" s="69" t="s">
        <v>228</v>
      </c>
      <c r="D8701" s="69" t="s">
        <v>1937</v>
      </c>
      <c r="E8701" s="69" t="s">
        <v>2590</v>
      </c>
      <c r="F8701" s="69">
        <v>1970</v>
      </c>
      <c r="G8701" s="69" t="s">
        <v>1947</v>
      </c>
      <c r="AD8701" s="74"/>
      <c r="AG8701" s="74"/>
    </row>
    <row r="8702" spans="1:33" ht="14.4">
      <c r="A8702" s="27" t="str">
        <f>VLOOKUP(C8702,'user list'!A:B,2,0)</f>
        <v>OCA</v>
      </c>
      <c r="B8702" s="172">
        <v>45817.393263888887</v>
      </c>
      <c r="C8702" s="69" t="s">
        <v>228</v>
      </c>
      <c r="D8702" s="69" t="s">
        <v>1937</v>
      </c>
      <c r="E8702" s="69" t="s">
        <v>2590</v>
      </c>
      <c r="F8702" s="69">
        <v>1970</v>
      </c>
      <c r="G8702" s="69" t="s">
        <v>1948</v>
      </c>
      <c r="L8702" s="73"/>
      <c r="M8702" s="73"/>
    </row>
    <row r="8703" spans="1:33" ht="14.4">
      <c r="A8703" s="27" t="str">
        <f>VLOOKUP(C8703,'user list'!A:B,2,0)</f>
        <v>OCA</v>
      </c>
      <c r="B8703" s="172">
        <v>45817.393263888887</v>
      </c>
      <c r="C8703" s="69" t="s">
        <v>228</v>
      </c>
      <c r="D8703" s="69" t="s">
        <v>1937</v>
      </c>
      <c r="E8703" s="69" t="s">
        <v>2590</v>
      </c>
      <c r="F8703" s="69">
        <v>1970</v>
      </c>
      <c r="G8703" s="69" t="s">
        <v>1939</v>
      </c>
      <c r="L8703" s="73"/>
      <c r="M8703" s="73"/>
    </row>
    <row r="8704" spans="1:33" ht="14.4">
      <c r="A8704" s="27" t="str">
        <f>VLOOKUP(C8704,'user list'!A:B,2,0)</f>
        <v>OCA</v>
      </c>
      <c r="B8704" s="172">
        <v>45817.393391203703</v>
      </c>
      <c r="C8704" s="69" t="s">
        <v>227</v>
      </c>
      <c r="D8704" s="69" t="s">
        <v>1937</v>
      </c>
      <c r="E8704" s="69" t="s">
        <v>2588</v>
      </c>
      <c r="F8704" s="69">
        <v>1967</v>
      </c>
      <c r="G8704" s="69" t="s">
        <v>1947</v>
      </c>
      <c r="O8704" s="73"/>
      <c r="P8704" s="73"/>
    </row>
    <row r="8705" spans="1:16" ht="14.4">
      <c r="A8705" s="27" t="str">
        <f>VLOOKUP(C8705,'user list'!A:B,2,0)</f>
        <v>OCA</v>
      </c>
      <c r="B8705" s="172">
        <v>45817.393391203703</v>
      </c>
      <c r="C8705" s="69" t="s">
        <v>227</v>
      </c>
      <c r="D8705" s="69" t="s">
        <v>1937</v>
      </c>
      <c r="E8705" s="69" t="s">
        <v>2588</v>
      </c>
      <c r="F8705" s="69">
        <v>1967</v>
      </c>
      <c r="G8705" s="69" t="s">
        <v>1948</v>
      </c>
    </row>
    <row r="8706" spans="1:16" ht="14.4">
      <c r="A8706" s="27" t="str">
        <f>VLOOKUP(C8706,'user list'!A:B,2,0)</f>
        <v>OCA</v>
      </c>
      <c r="B8706" s="172">
        <v>45817.393391203703</v>
      </c>
      <c r="C8706" s="69" t="s">
        <v>227</v>
      </c>
      <c r="D8706" s="69" t="s">
        <v>1937</v>
      </c>
      <c r="E8706" s="69" t="s">
        <v>2588</v>
      </c>
      <c r="F8706" s="69">
        <v>1967</v>
      </c>
      <c r="G8706" s="69" t="s">
        <v>1939</v>
      </c>
    </row>
    <row r="8707" spans="1:16" ht="14.4">
      <c r="A8707" s="27" t="str">
        <f>VLOOKUP(C8707,'user list'!A:B,2,0)</f>
        <v>HCDRD</v>
      </c>
      <c r="B8707" s="172">
        <v>45817.394074074073</v>
      </c>
      <c r="C8707" s="69" t="s">
        <v>216</v>
      </c>
      <c r="D8707" s="69" t="s">
        <v>1937</v>
      </c>
      <c r="E8707" s="69" t="s">
        <v>2585</v>
      </c>
      <c r="F8707" s="69">
        <v>1962</v>
      </c>
      <c r="G8707" s="69" t="s">
        <v>1939</v>
      </c>
      <c r="L8707" s="73"/>
      <c r="M8707" s="73"/>
    </row>
    <row r="8708" spans="1:16" ht="14.4">
      <c r="A8708" s="27" t="str">
        <f>VLOOKUP(C8708,'user list'!A:B,2,0)</f>
        <v>OCA</v>
      </c>
      <c r="B8708" s="172">
        <v>45817.394317129627</v>
      </c>
      <c r="C8708" s="69" t="s">
        <v>228</v>
      </c>
      <c r="D8708" s="69" t="s">
        <v>1937</v>
      </c>
      <c r="E8708" s="69" t="s">
        <v>2591</v>
      </c>
      <c r="F8708" s="69">
        <v>1971</v>
      </c>
      <c r="G8708" s="69" t="s">
        <v>2440</v>
      </c>
    </row>
    <row r="8709" spans="1:16" ht="14.4">
      <c r="A8709" s="27" t="str">
        <f>VLOOKUP(C8709,'user list'!A:B,2,0)</f>
        <v>Admin</v>
      </c>
      <c r="B8709" s="172">
        <v>45817.394317129627</v>
      </c>
      <c r="C8709" s="69" t="s">
        <v>186</v>
      </c>
      <c r="D8709" s="69" t="s">
        <v>1937</v>
      </c>
      <c r="E8709" s="69" t="s">
        <v>2591</v>
      </c>
      <c r="F8709" s="69">
        <v>1971</v>
      </c>
      <c r="G8709" s="69" t="s">
        <v>1948</v>
      </c>
      <c r="O8709" s="73"/>
      <c r="P8709" s="73"/>
    </row>
    <row r="8710" spans="1:16" ht="14.4">
      <c r="A8710" s="27" t="str">
        <f>VLOOKUP(C8710,'user list'!A:B,2,0)</f>
        <v>Admin</v>
      </c>
      <c r="B8710" s="172">
        <v>45817.394317129627</v>
      </c>
      <c r="C8710" s="69" t="s">
        <v>186</v>
      </c>
      <c r="D8710" s="69" t="s">
        <v>1937</v>
      </c>
      <c r="E8710" s="69" t="s">
        <v>2591</v>
      </c>
      <c r="F8710" s="69">
        <v>1971</v>
      </c>
      <c r="G8710" s="69" t="s">
        <v>1948</v>
      </c>
    </row>
    <row r="8711" spans="1:16" ht="14.4">
      <c r="A8711" s="27" t="str">
        <f>VLOOKUP(C8711,'user list'!A:B,2,0)</f>
        <v>Admin</v>
      </c>
      <c r="B8711" s="172">
        <v>45817.394328703704</v>
      </c>
      <c r="C8711" s="69" t="s">
        <v>186</v>
      </c>
      <c r="D8711" s="69" t="s">
        <v>1937</v>
      </c>
      <c r="E8711" s="69" t="s">
        <v>2591</v>
      </c>
      <c r="F8711" s="69">
        <v>1971</v>
      </c>
      <c r="G8711" s="69" t="s">
        <v>1948</v>
      </c>
      <c r="O8711" s="73"/>
      <c r="P8711" s="73"/>
    </row>
    <row r="8712" spans="1:16" ht="14.4">
      <c r="A8712" s="27" t="str">
        <f>VLOOKUP(C8712,'user list'!A:B,2,0)</f>
        <v>Admin</v>
      </c>
      <c r="B8712" s="172">
        <v>45817.394328703704</v>
      </c>
      <c r="C8712" s="69" t="s">
        <v>186</v>
      </c>
      <c r="D8712" s="69" t="s">
        <v>1937</v>
      </c>
      <c r="E8712" s="69" t="s">
        <v>2591</v>
      </c>
      <c r="F8712" s="69">
        <v>1971</v>
      </c>
      <c r="G8712" s="69" t="s">
        <v>1947</v>
      </c>
    </row>
    <row r="8713" spans="1:16" ht="14.4">
      <c r="A8713" s="27" t="str">
        <f>VLOOKUP(C8713,'user list'!A:B,2,0)</f>
        <v>Admin</v>
      </c>
      <c r="B8713" s="172">
        <v>45817.394386574073</v>
      </c>
      <c r="C8713" s="69" t="s">
        <v>186</v>
      </c>
      <c r="D8713" s="69" t="s">
        <v>1937</v>
      </c>
      <c r="E8713" s="69" t="s">
        <v>2047</v>
      </c>
      <c r="F8713" s="69">
        <v>1914</v>
      </c>
      <c r="G8713" s="69" t="s">
        <v>1939</v>
      </c>
      <c r="L8713" s="73"/>
      <c r="M8713" s="73"/>
    </row>
    <row r="8714" spans="1:16" ht="14.4">
      <c r="A8714" s="27" t="str">
        <f>VLOOKUP(C8714,'user list'!A:B,2,0)</f>
        <v>Admin</v>
      </c>
      <c r="B8714" s="172">
        <v>45817.394409722219</v>
      </c>
      <c r="C8714" s="69" t="s">
        <v>186</v>
      </c>
      <c r="D8714" s="69" t="s">
        <v>1937</v>
      </c>
      <c r="E8714" s="69" t="s">
        <v>1991</v>
      </c>
      <c r="F8714" s="69">
        <v>1911</v>
      </c>
      <c r="G8714" s="69" t="s">
        <v>1939</v>
      </c>
    </row>
    <row r="8715" spans="1:16" ht="14.4">
      <c r="A8715" s="27" t="str">
        <f>VLOOKUP(C8715,'user list'!A:B,2,0)</f>
        <v>OCA</v>
      </c>
      <c r="B8715" s="172">
        <v>45817.394409722219</v>
      </c>
      <c r="C8715" s="69" t="s">
        <v>228</v>
      </c>
      <c r="D8715" s="69" t="s">
        <v>1937</v>
      </c>
      <c r="E8715" s="69" t="s">
        <v>2591</v>
      </c>
      <c r="F8715" s="69">
        <v>1971</v>
      </c>
      <c r="G8715" s="69" t="s">
        <v>1939</v>
      </c>
    </row>
    <row r="8716" spans="1:16" ht="14.4">
      <c r="A8716" s="27" t="str">
        <f>VLOOKUP(C8716,'user list'!A:B,2,0)</f>
        <v>SPORTS</v>
      </c>
      <c r="B8716" s="172">
        <v>45817.394456018519</v>
      </c>
      <c r="C8716" s="69" t="s">
        <v>272</v>
      </c>
      <c r="D8716" s="69" t="s">
        <v>1937</v>
      </c>
      <c r="E8716" s="69" t="s">
        <v>2577</v>
      </c>
      <c r="F8716" s="69">
        <v>1946</v>
      </c>
      <c r="G8716" s="69" t="s">
        <v>1939</v>
      </c>
    </row>
    <row r="8717" spans="1:16" ht="14.4">
      <c r="A8717" s="27" t="str">
        <f>VLOOKUP(C8717,'user list'!A:B,2,0)</f>
        <v>Admin</v>
      </c>
      <c r="B8717" s="172">
        <v>45817.394502314812</v>
      </c>
      <c r="C8717" s="69" t="s">
        <v>186</v>
      </c>
      <c r="D8717" s="69" t="s">
        <v>1937</v>
      </c>
      <c r="E8717" s="69" t="s">
        <v>2001</v>
      </c>
      <c r="F8717" s="69">
        <v>1772</v>
      </c>
      <c r="G8717" s="69" t="s">
        <v>1939</v>
      </c>
    </row>
    <row r="8718" spans="1:16" ht="14.4">
      <c r="A8718" s="27" t="str">
        <f>VLOOKUP(C8718,'user list'!A:B,2,0)</f>
        <v>OCA</v>
      </c>
      <c r="B8718" s="172">
        <v>45817.394571759258</v>
      </c>
      <c r="C8718" s="69" t="s">
        <v>228</v>
      </c>
      <c r="D8718" s="69" t="s">
        <v>1937</v>
      </c>
      <c r="E8718" s="69" t="s">
        <v>2591</v>
      </c>
      <c r="F8718" s="69">
        <v>1971</v>
      </c>
      <c r="G8718" s="69" t="s">
        <v>1947</v>
      </c>
    </row>
    <row r="8719" spans="1:16" ht="14.4">
      <c r="A8719" s="27" t="str">
        <f>VLOOKUP(C8719,'user list'!A:B,2,0)</f>
        <v>OCA</v>
      </c>
      <c r="B8719" s="172">
        <v>45817.394571759258</v>
      </c>
      <c r="C8719" s="69" t="s">
        <v>228</v>
      </c>
      <c r="D8719" s="69" t="s">
        <v>1937</v>
      </c>
      <c r="E8719" s="69" t="s">
        <v>2591</v>
      </c>
      <c r="F8719" s="69">
        <v>1971</v>
      </c>
      <c r="G8719" s="69" t="s">
        <v>1948</v>
      </c>
    </row>
    <row r="8720" spans="1:16" ht="14.4">
      <c r="A8720" s="27" t="str">
        <f>VLOOKUP(C8720,'user list'!A:B,2,0)</f>
        <v>OCA</v>
      </c>
      <c r="B8720" s="172">
        <v>45817.394571759258</v>
      </c>
      <c r="C8720" s="69" t="s">
        <v>228</v>
      </c>
      <c r="D8720" s="69" t="s">
        <v>1937</v>
      </c>
      <c r="E8720" s="69" t="s">
        <v>2591</v>
      </c>
      <c r="F8720" s="69">
        <v>1971</v>
      </c>
      <c r="G8720" s="69" t="s">
        <v>1939</v>
      </c>
    </row>
    <row r="8721" spans="1:33" ht="14.4">
      <c r="A8721" s="27" t="str">
        <f>VLOOKUP(C8721,'user list'!A:B,2,0)</f>
        <v>Admin</v>
      </c>
      <c r="B8721" s="172">
        <v>45817.394594907404</v>
      </c>
      <c r="C8721" s="69" t="s">
        <v>186</v>
      </c>
      <c r="D8721" s="69" t="s">
        <v>1937</v>
      </c>
      <c r="E8721" s="69" t="s">
        <v>1974</v>
      </c>
      <c r="F8721" s="69">
        <v>1750</v>
      </c>
      <c r="G8721" s="69" t="s">
        <v>1939</v>
      </c>
    </row>
    <row r="8722" spans="1:33" ht="14.4">
      <c r="A8722" s="27" t="str">
        <f>VLOOKUP(C8722,'user list'!A:B,2,0)</f>
        <v>CCESD</v>
      </c>
      <c r="B8722" s="172">
        <v>45817.394756944443</v>
      </c>
      <c r="C8722" s="69" t="s">
        <v>284</v>
      </c>
      <c r="D8722" s="69" t="s">
        <v>1937</v>
      </c>
      <c r="E8722" s="69" t="s">
        <v>2452</v>
      </c>
      <c r="F8722" s="69" t="s">
        <v>2453</v>
      </c>
      <c r="G8722" s="69">
        <v>1743</v>
      </c>
    </row>
    <row r="8723" spans="1:33" ht="14.4">
      <c r="A8723" s="27" t="str">
        <f>VLOOKUP(C8723,'user list'!A:B,2,0)</f>
        <v>CCESD</v>
      </c>
      <c r="B8723" s="172">
        <v>45817.394780092596</v>
      </c>
      <c r="C8723" s="69" t="s">
        <v>284</v>
      </c>
      <c r="D8723" s="69" t="s">
        <v>1937</v>
      </c>
      <c r="E8723" s="69" t="s">
        <v>1960</v>
      </c>
      <c r="F8723" s="69">
        <v>347</v>
      </c>
      <c r="G8723" s="69" t="s">
        <v>1939</v>
      </c>
    </row>
    <row r="8724" spans="1:33" ht="14.4">
      <c r="A8724" s="27" t="str">
        <f>VLOOKUP(C8724,'user list'!A:B,2,0)</f>
        <v>Admin</v>
      </c>
      <c r="B8724" s="172">
        <v>45817.394791666666</v>
      </c>
      <c r="C8724" s="69" t="s">
        <v>186</v>
      </c>
      <c r="D8724" s="69" t="s">
        <v>1937</v>
      </c>
      <c r="E8724" s="69" t="s">
        <v>2588</v>
      </c>
      <c r="F8724" s="69">
        <v>1967</v>
      </c>
      <c r="G8724" s="69" t="s">
        <v>1948</v>
      </c>
    </row>
    <row r="8725" spans="1:33" ht="14.4">
      <c r="A8725" s="27" t="str">
        <f>VLOOKUP(C8725,'user list'!A:B,2,0)</f>
        <v>CCESD</v>
      </c>
      <c r="B8725" s="172">
        <v>45817.394803240742</v>
      </c>
      <c r="C8725" s="69" t="s">
        <v>284</v>
      </c>
      <c r="D8725" s="69" t="s">
        <v>1937</v>
      </c>
      <c r="E8725" s="69" t="s">
        <v>2452</v>
      </c>
      <c r="F8725" s="69" t="s">
        <v>2453</v>
      </c>
      <c r="G8725" s="69">
        <v>1743</v>
      </c>
    </row>
    <row r="8726" spans="1:33" ht="14.4">
      <c r="A8726" s="27" t="str">
        <f>VLOOKUP(C8726,'user list'!A:B,2,0)</f>
        <v>Admin</v>
      </c>
      <c r="B8726" s="172">
        <v>45817.395694444444</v>
      </c>
      <c r="C8726" s="69" t="s">
        <v>186</v>
      </c>
      <c r="D8726" s="69" t="s">
        <v>2592</v>
      </c>
      <c r="E8726" s="69" t="s">
        <v>2593</v>
      </c>
      <c r="F8726" s="69"/>
      <c r="G8726" s="69" t="s">
        <v>2488</v>
      </c>
    </row>
    <row r="8727" spans="1:33" ht="14.4">
      <c r="A8727" s="27" t="str">
        <f>VLOOKUP(C8727,'user list'!A:B,2,0)</f>
        <v>Admin</v>
      </c>
      <c r="B8727" s="172">
        <v>45817.397777777776</v>
      </c>
      <c r="C8727" s="69" t="s">
        <v>186</v>
      </c>
      <c r="D8727" s="69" t="s">
        <v>2592</v>
      </c>
      <c r="E8727" s="69" t="s">
        <v>2594</v>
      </c>
      <c r="F8727" s="69"/>
      <c r="G8727" s="69" t="s">
        <v>2488</v>
      </c>
      <c r="AD8727" s="74"/>
      <c r="AG8727" s="74"/>
    </row>
    <row r="8728" spans="1:33" ht="14.4">
      <c r="A8728" s="27" t="str">
        <f>VLOOKUP(C8728,'user list'!A:B,2,0)</f>
        <v>Admin</v>
      </c>
      <c r="B8728" s="172">
        <v>45817.397986111115</v>
      </c>
      <c r="C8728" s="69" t="s">
        <v>186</v>
      </c>
      <c r="D8728" s="69" t="s">
        <v>2592</v>
      </c>
      <c r="E8728" s="69" t="s">
        <v>2595</v>
      </c>
      <c r="F8728" s="69"/>
      <c r="G8728" s="69" t="s">
        <v>2488</v>
      </c>
      <c r="L8728" s="73"/>
      <c r="M8728" s="73"/>
    </row>
    <row r="8729" spans="1:33" ht="14.4">
      <c r="A8729" s="27" t="str">
        <f>VLOOKUP(C8729,'user list'!A:B,2,0)</f>
        <v>Admin</v>
      </c>
      <c r="B8729" s="172">
        <v>45817.398657407408</v>
      </c>
      <c r="C8729" s="69" t="s">
        <v>186</v>
      </c>
      <c r="D8729" s="69" t="s">
        <v>2592</v>
      </c>
      <c r="E8729" s="69" t="s">
        <v>2596</v>
      </c>
      <c r="F8729" s="69"/>
      <c r="G8729" s="69" t="s">
        <v>2488</v>
      </c>
      <c r="L8729" s="73"/>
      <c r="M8729" s="73"/>
    </row>
    <row r="8730" spans="1:33" ht="14.4">
      <c r="A8730" s="27" t="str">
        <f>VLOOKUP(C8730,'user list'!A:B,2,0)</f>
        <v>CCESD</v>
      </c>
      <c r="B8730" s="172">
        <v>45817.399733796294</v>
      </c>
      <c r="C8730" s="69" t="s">
        <v>284</v>
      </c>
      <c r="D8730" s="69" t="s">
        <v>1937</v>
      </c>
      <c r="E8730" s="69" t="s">
        <v>2452</v>
      </c>
      <c r="F8730" s="69" t="s">
        <v>2453</v>
      </c>
      <c r="G8730" s="69">
        <v>1743</v>
      </c>
      <c r="L8730" s="73"/>
      <c r="M8730" s="73"/>
    </row>
    <row r="8731" spans="1:33" ht="14.4">
      <c r="A8731" s="27" t="str">
        <f>VLOOKUP(C8731,'user list'!A:B,2,0)</f>
        <v>CCESD</v>
      </c>
      <c r="B8731" s="172">
        <v>45817.399837962963</v>
      </c>
      <c r="C8731" s="69" t="s">
        <v>284</v>
      </c>
      <c r="D8731" s="69" t="s">
        <v>1937</v>
      </c>
      <c r="E8731" s="69" t="s">
        <v>1960</v>
      </c>
      <c r="F8731" s="69">
        <v>347</v>
      </c>
      <c r="G8731" s="69" t="s">
        <v>1939</v>
      </c>
      <c r="O8731" s="73"/>
      <c r="P8731" s="73"/>
    </row>
    <row r="8732" spans="1:33" ht="14.4">
      <c r="A8732" s="27" t="str">
        <f>VLOOKUP(C8732,'user list'!A:B,2,0)</f>
        <v>CCESD</v>
      </c>
      <c r="B8732" s="172">
        <v>45817.400347222225</v>
      </c>
      <c r="C8732" s="69" t="s">
        <v>284</v>
      </c>
      <c r="D8732" s="69" t="s">
        <v>1937</v>
      </c>
      <c r="E8732" s="69" t="s">
        <v>2452</v>
      </c>
      <c r="F8732" s="69" t="s">
        <v>2453</v>
      </c>
      <c r="G8732" s="69">
        <v>1743</v>
      </c>
    </row>
    <row r="8733" spans="1:33" ht="14.4">
      <c r="A8733" s="27" t="str">
        <f>VLOOKUP(C8733,'user list'!A:B,2,0)</f>
        <v>CCESD</v>
      </c>
      <c r="B8733" s="172">
        <v>45817.400937500002</v>
      </c>
      <c r="C8733" s="69" t="s">
        <v>284</v>
      </c>
      <c r="D8733" s="69" t="s">
        <v>1937</v>
      </c>
      <c r="E8733" s="69" t="s">
        <v>1636</v>
      </c>
      <c r="F8733" s="69">
        <v>1883</v>
      </c>
      <c r="G8733" s="69" t="s">
        <v>1939</v>
      </c>
    </row>
    <row r="8734" spans="1:33" ht="14.4">
      <c r="A8734" s="27" t="str">
        <f>VLOOKUP(C8734,'user list'!A:B,2,0)</f>
        <v>CCESD</v>
      </c>
      <c r="B8734" s="172">
        <v>45817.401400462964</v>
      </c>
      <c r="C8734" s="69" t="s">
        <v>284</v>
      </c>
      <c r="D8734" s="69" t="s">
        <v>1937</v>
      </c>
      <c r="E8734" s="69" t="s">
        <v>2460</v>
      </c>
      <c r="F8734" s="69">
        <v>1755</v>
      </c>
      <c r="G8734" s="69" t="s">
        <v>1939</v>
      </c>
      <c r="L8734" s="73"/>
      <c r="M8734" s="73"/>
    </row>
    <row r="8735" spans="1:33" ht="14.4">
      <c r="A8735" s="27" t="str">
        <f>VLOOKUP(C8735,'user list'!A:B,2,0)</f>
        <v>CCESD</v>
      </c>
      <c r="B8735" s="172">
        <v>45817.401493055557</v>
      </c>
      <c r="C8735" s="69" t="s">
        <v>284</v>
      </c>
      <c r="D8735" s="69" t="s">
        <v>1937</v>
      </c>
      <c r="E8735" s="69" t="s">
        <v>2463</v>
      </c>
      <c r="F8735" s="69">
        <v>1760</v>
      </c>
      <c r="G8735" s="69" t="s">
        <v>1939</v>
      </c>
    </row>
    <row r="8736" spans="1:33" ht="14.4">
      <c r="A8736" s="27" t="str">
        <f>VLOOKUP(C8736,'user list'!A:B,2,0)</f>
        <v>CCESD</v>
      </c>
      <c r="B8736" s="172">
        <v>45817.401620370372</v>
      </c>
      <c r="C8736" s="69" t="s">
        <v>284</v>
      </c>
      <c r="D8736" s="69" t="s">
        <v>1937</v>
      </c>
      <c r="E8736" s="69" t="s">
        <v>1636</v>
      </c>
      <c r="F8736" s="69">
        <v>1883</v>
      </c>
      <c r="G8736" s="69" t="s">
        <v>1939</v>
      </c>
    </row>
    <row r="8737" spans="1:33" ht="14.4">
      <c r="A8737" s="27" t="str">
        <f>VLOOKUP(C8737,'user list'!A:B,2,0)</f>
        <v>OCA</v>
      </c>
      <c r="B8737" s="172">
        <v>45817.40283564815</v>
      </c>
      <c r="C8737" s="69" t="s">
        <v>228</v>
      </c>
      <c r="D8737" s="69" t="s">
        <v>1937</v>
      </c>
      <c r="E8737" s="69" t="s">
        <v>2597</v>
      </c>
      <c r="F8737" s="69">
        <v>1972</v>
      </c>
      <c r="G8737" s="69" t="s">
        <v>2440</v>
      </c>
    </row>
    <row r="8738" spans="1:33" ht="14.4">
      <c r="A8738" s="27" t="str">
        <f>VLOOKUP(C8738,'user list'!A:B,2,0)</f>
        <v>Admin</v>
      </c>
      <c r="B8738" s="172">
        <v>45817.402858796297</v>
      </c>
      <c r="C8738" s="69" t="s">
        <v>186</v>
      </c>
      <c r="D8738" s="69" t="s">
        <v>1937</v>
      </c>
      <c r="E8738" s="69" t="s">
        <v>2597</v>
      </c>
      <c r="F8738" s="69">
        <v>1972</v>
      </c>
      <c r="G8738" s="69" t="s">
        <v>1948</v>
      </c>
    </row>
    <row r="8739" spans="1:33" ht="14.4">
      <c r="A8739" s="27" t="str">
        <f>VLOOKUP(C8739,'user list'!A:B,2,0)</f>
        <v>Admin</v>
      </c>
      <c r="B8739" s="172">
        <v>45817.402858796297</v>
      </c>
      <c r="C8739" s="69" t="s">
        <v>186</v>
      </c>
      <c r="D8739" s="69" t="s">
        <v>1937</v>
      </c>
      <c r="E8739" s="69" t="s">
        <v>2597</v>
      </c>
      <c r="F8739" s="69">
        <v>1972</v>
      </c>
      <c r="G8739" s="69" t="s">
        <v>1948</v>
      </c>
    </row>
    <row r="8740" spans="1:33" ht="14.4">
      <c r="A8740" s="27" t="str">
        <f>VLOOKUP(C8740,'user list'!A:B,2,0)</f>
        <v>Admin</v>
      </c>
      <c r="B8740" s="172">
        <v>45817.402858796297</v>
      </c>
      <c r="C8740" s="69" t="s">
        <v>186</v>
      </c>
      <c r="D8740" s="69" t="s">
        <v>1937</v>
      </c>
      <c r="E8740" s="69" t="s">
        <v>2597</v>
      </c>
      <c r="F8740" s="69">
        <v>1972</v>
      </c>
      <c r="G8740" s="69" t="s">
        <v>1948</v>
      </c>
    </row>
    <row r="8741" spans="1:33" ht="14.4">
      <c r="A8741" s="27" t="str">
        <f>VLOOKUP(C8741,'user list'!A:B,2,0)</f>
        <v>Admin</v>
      </c>
      <c r="B8741" s="172">
        <v>45817.402858796297</v>
      </c>
      <c r="C8741" s="69" t="s">
        <v>186</v>
      </c>
      <c r="D8741" s="69" t="s">
        <v>1937</v>
      </c>
      <c r="E8741" s="69" t="s">
        <v>2597</v>
      </c>
      <c r="F8741" s="69">
        <v>1972</v>
      </c>
      <c r="G8741" s="69" t="s">
        <v>1947</v>
      </c>
      <c r="AD8741" s="74"/>
      <c r="AG8741" s="74"/>
    </row>
    <row r="8742" spans="1:33" ht="14.4">
      <c r="A8742" s="27" t="str">
        <f>VLOOKUP(C8742,'user list'!A:B,2,0)</f>
        <v>OCA</v>
      </c>
      <c r="B8742" s="172">
        <v>45817.402905092589</v>
      </c>
      <c r="C8742" s="69" t="s">
        <v>228</v>
      </c>
      <c r="D8742" s="69" t="s">
        <v>1937</v>
      </c>
      <c r="E8742" s="69" t="s">
        <v>2597</v>
      </c>
      <c r="F8742" s="69">
        <v>1972</v>
      </c>
      <c r="G8742" s="69" t="s">
        <v>1939</v>
      </c>
      <c r="L8742" s="73"/>
      <c r="M8742" s="73"/>
    </row>
    <row r="8743" spans="1:33" ht="14.4">
      <c r="A8743" s="27" t="str">
        <f>VLOOKUP(C8743,'user list'!A:B,2,0)</f>
        <v>OCA</v>
      </c>
      <c r="B8743" s="172">
        <v>45817.403090277781</v>
      </c>
      <c r="C8743" s="69" t="s">
        <v>228</v>
      </c>
      <c r="D8743" s="69" t="s">
        <v>1937</v>
      </c>
      <c r="E8743" s="69" t="s">
        <v>2597</v>
      </c>
      <c r="F8743" s="69">
        <v>1972</v>
      </c>
      <c r="G8743" s="69" t="s">
        <v>1947</v>
      </c>
    </row>
    <row r="8744" spans="1:33" ht="14.4">
      <c r="A8744" s="27" t="str">
        <f>VLOOKUP(C8744,'user list'!A:B,2,0)</f>
        <v>OCA</v>
      </c>
      <c r="B8744" s="172">
        <v>45817.403090277781</v>
      </c>
      <c r="C8744" s="69" t="s">
        <v>228</v>
      </c>
      <c r="D8744" s="69" t="s">
        <v>1937</v>
      </c>
      <c r="E8744" s="69" t="s">
        <v>2597</v>
      </c>
      <c r="F8744" s="69">
        <v>1972</v>
      </c>
      <c r="G8744" s="69" t="s">
        <v>1948</v>
      </c>
      <c r="O8744" s="73"/>
      <c r="P8744" s="73"/>
    </row>
    <row r="8745" spans="1:33" ht="14.4">
      <c r="A8745" s="27" t="str">
        <f>VLOOKUP(C8745,'user list'!A:B,2,0)</f>
        <v>OCA</v>
      </c>
      <c r="B8745" s="172">
        <v>45817.403090277781</v>
      </c>
      <c r="C8745" s="69" t="s">
        <v>228</v>
      </c>
      <c r="D8745" s="69" t="s">
        <v>1937</v>
      </c>
      <c r="E8745" s="69" t="s">
        <v>2597</v>
      </c>
      <c r="F8745" s="69">
        <v>1972</v>
      </c>
      <c r="G8745" s="69" t="s">
        <v>1939</v>
      </c>
      <c r="O8745" s="73"/>
      <c r="P8745" s="73"/>
    </row>
    <row r="8746" spans="1:33" ht="14.4">
      <c r="A8746" s="27" t="str">
        <f>VLOOKUP(C8746,'user list'!A:B,2,0)</f>
        <v>CCESD</v>
      </c>
      <c r="B8746" s="172">
        <v>45817.403182870374</v>
      </c>
      <c r="C8746" s="69" t="s">
        <v>284</v>
      </c>
      <c r="D8746" s="69" t="s">
        <v>1937</v>
      </c>
      <c r="E8746" s="69" t="s">
        <v>2452</v>
      </c>
      <c r="F8746" s="69" t="s">
        <v>2453</v>
      </c>
      <c r="G8746" s="69">
        <v>1743</v>
      </c>
      <c r="AD8746" s="74"/>
      <c r="AG8746" s="74"/>
    </row>
    <row r="8747" spans="1:33" ht="14.4">
      <c r="A8747" s="27" t="str">
        <f>VLOOKUP(C8747,'user list'!A:B,2,0)</f>
        <v>CCESD</v>
      </c>
      <c r="B8747" s="172">
        <v>45817.403194444443</v>
      </c>
      <c r="C8747" s="69" t="s">
        <v>284</v>
      </c>
      <c r="D8747" s="69" t="s">
        <v>1937</v>
      </c>
      <c r="E8747" s="69" t="s">
        <v>1960</v>
      </c>
      <c r="F8747" s="69">
        <v>347</v>
      </c>
      <c r="G8747" s="69" t="s">
        <v>1939</v>
      </c>
      <c r="L8747" s="73"/>
      <c r="M8747" s="73"/>
    </row>
    <row r="8748" spans="1:33" ht="14.4">
      <c r="A8748" s="27" t="str">
        <f>VLOOKUP(C8748,'user list'!A:B,2,0)</f>
        <v>CCESD</v>
      </c>
      <c r="B8748" s="172">
        <v>45817.403310185182</v>
      </c>
      <c r="C8748" s="69" t="s">
        <v>284</v>
      </c>
      <c r="D8748" s="69" t="s">
        <v>1937</v>
      </c>
      <c r="E8748" s="69" t="s">
        <v>2463</v>
      </c>
      <c r="F8748" s="69">
        <v>1760</v>
      </c>
      <c r="G8748" s="69" t="s">
        <v>1939</v>
      </c>
    </row>
    <row r="8749" spans="1:33" ht="14.4">
      <c r="A8749" s="27" t="str">
        <f>VLOOKUP(C8749,'user list'!A:B,2,0)</f>
        <v>CCESD</v>
      </c>
      <c r="B8749" s="172">
        <v>45817.403425925928</v>
      </c>
      <c r="C8749" s="69" t="s">
        <v>284</v>
      </c>
      <c r="D8749" s="69" t="s">
        <v>1937</v>
      </c>
      <c r="E8749" s="69" t="s">
        <v>1636</v>
      </c>
      <c r="F8749" s="69">
        <v>1883</v>
      </c>
      <c r="G8749" s="69" t="s">
        <v>1939</v>
      </c>
      <c r="O8749" s="73"/>
      <c r="P8749" s="73"/>
    </row>
    <row r="8750" spans="1:33" ht="14.4">
      <c r="A8750" s="27" t="str">
        <f>VLOOKUP(C8750,'user list'!A:B,2,0)</f>
        <v>QCEAU</v>
      </c>
      <c r="B8750" s="172">
        <v>45817.403541666667</v>
      </c>
      <c r="C8750" s="69" t="s">
        <v>266</v>
      </c>
      <c r="D8750" s="69" t="s">
        <v>1937</v>
      </c>
      <c r="E8750" s="69" t="s">
        <v>2451</v>
      </c>
      <c r="F8750" s="69">
        <v>1742</v>
      </c>
      <c r="G8750" s="69" t="s">
        <v>1939</v>
      </c>
      <c r="O8750" s="73"/>
      <c r="P8750" s="73"/>
    </row>
    <row r="8751" spans="1:33" ht="14.4">
      <c r="A8751" s="27" t="str">
        <f>VLOOKUP(C8751,'user list'!A:B,2,0)</f>
        <v>QCEAU</v>
      </c>
      <c r="B8751" s="172">
        <v>45817.40357638889</v>
      </c>
      <c r="C8751" s="69" t="s">
        <v>266</v>
      </c>
      <c r="D8751" s="69" t="s">
        <v>1937</v>
      </c>
      <c r="E8751" s="69" t="s">
        <v>2455</v>
      </c>
      <c r="F8751" s="69">
        <v>1746</v>
      </c>
      <c r="G8751" s="69" t="s">
        <v>1939</v>
      </c>
      <c r="AD8751" s="74"/>
      <c r="AG8751" s="74"/>
    </row>
    <row r="8752" spans="1:33" ht="14.4">
      <c r="A8752" s="27" t="str">
        <f>VLOOKUP(C8752,'user list'!A:B,2,0)</f>
        <v>QCEAU</v>
      </c>
      <c r="B8752" s="172">
        <v>45817.403622685182</v>
      </c>
      <c r="C8752" s="69" t="s">
        <v>266</v>
      </c>
      <c r="D8752" s="69" t="s">
        <v>1937</v>
      </c>
      <c r="E8752" s="69" t="s">
        <v>2456</v>
      </c>
      <c r="F8752" s="69">
        <v>1751</v>
      </c>
      <c r="G8752" s="69" t="s">
        <v>1939</v>
      </c>
      <c r="L8752" s="73"/>
      <c r="M8752" s="73"/>
    </row>
    <row r="8753" spans="1:16" ht="14.4">
      <c r="A8753" s="27" t="str">
        <f>VLOOKUP(C8753,'user list'!A:B,2,0)</f>
        <v>QCEAU</v>
      </c>
      <c r="B8753" s="172">
        <v>45817.403657407405</v>
      </c>
      <c r="C8753" s="69" t="s">
        <v>266</v>
      </c>
      <c r="D8753" s="69" t="s">
        <v>1937</v>
      </c>
      <c r="E8753" s="69" t="s">
        <v>2458</v>
      </c>
      <c r="F8753" s="69">
        <v>1753</v>
      </c>
      <c r="G8753" s="69" t="s">
        <v>1939</v>
      </c>
    </row>
    <row r="8754" spans="1:16" ht="14.4">
      <c r="A8754" s="27" t="str">
        <f>VLOOKUP(C8754,'user list'!A:B,2,0)</f>
        <v>QCEAU</v>
      </c>
      <c r="B8754" s="172">
        <v>45817.403703703705</v>
      </c>
      <c r="C8754" s="69" t="s">
        <v>266</v>
      </c>
      <c r="D8754" s="69" t="s">
        <v>1937</v>
      </c>
      <c r="E8754" s="69" t="s">
        <v>2459</v>
      </c>
      <c r="F8754" s="69">
        <v>1754</v>
      </c>
      <c r="G8754" s="69" t="s">
        <v>1939</v>
      </c>
      <c r="O8754" s="73"/>
      <c r="P8754" s="73"/>
    </row>
    <row r="8755" spans="1:16" ht="14.4">
      <c r="A8755" s="27" t="str">
        <f>VLOOKUP(C8755,'user list'!A:B,2,0)</f>
        <v>QCEAU</v>
      </c>
      <c r="B8755" s="172">
        <v>45817.403784722221</v>
      </c>
      <c r="C8755" s="69" t="s">
        <v>266</v>
      </c>
      <c r="D8755" s="69" t="s">
        <v>1937</v>
      </c>
      <c r="E8755" s="69" t="s">
        <v>2459</v>
      </c>
      <c r="F8755" s="69">
        <v>1754</v>
      </c>
      <c r="G8755" s="69" t="s">
        <v>1939</v>
      </c>
      <c r="O8755" s="73"/>
      <c r="P8755" s="73"/>
    </row>
    <row r="8756" spans="1:16" ht="14.4">
      <c r="A8756" s="27" t="str">
        <f>VLOOKUP(C8756,'user list'!A:B,2,0)</f>
        <v>QCEAU</v>
      </c>
      <c r="B8756" s="172">
        <v>45817.403819444444</v>
      </c>
      <c r="C8756" s="69" t="s">
        <v>266</v>
      </c>
      <c r="D8756" s="69" t="s">
        <v>1937</v>
      </c>
      <c r="E8756" s="69" t="s">
        <v>2460</v>
      </c>
      <c r="F8756" s="69">
        <v>1755</v>
      </c>
      <c r="G8756" s="69" t="s">
        <v>1939</v>
      </c>
    </row>
    <row r="8757" spans="1:16" ht="14.4">
      <c r="A8757" s="27" t="str">
        <f>VLOOKUP(C8757,'user list'!A:B,2,0)</f>
        <v>CCESD</v>
      </c>
      <c r="B8757" s="172">
        <v>45817.403969907406</v>
      </c>
      <c r="C8757" s="69" t="s">
        <v>284</v>
      </c>
      <c r="D8757" s="69" t="s">
        <v>1937</v>
      </c>
      <c r="E8757" s="69" t="s">
        <v>2452</v>
      </c>
      <c r="F8757" s="69" t="s">
        <v>2453</v>
      </c>
      <c r="G8757" s="69">
        <v>1743</v>
      </c>
    </row>
    <row r="8758" spans="1:16" ht="14.4">
      <c r="A8758" s="27" t="str">
        <f>VLOOKUP(C8758,'user list'!A:B,2,0)</f>
        <v>QCEAU</v>
      </c>
      <c r="B8758" s="172">
        <v>45817.404050925928</v>
      </c>
      <c r="C8758" s="69" t="s">
        <v>266</v>
      </c>
      <c r="D8758" s="69" t="s">
        <v>1937</v>
      </c>
      <c r="E8758" s="69" t="s">
        <v>2461</v>
      </c>
      <c r="F8758" s="69">
        <v>1756</v>
      </c>
      <c r="G8758" s="69" t="s">
        <v>1939</v>
      </c>
    </row>
    <row r="8759" spans="1:16" ht="14.4">
      <c r="A8759" s="27" t="str">
        <f>VLOOKUP(C8759,'user list'!A:B,2,0)</f>
        <v>QCEAU</v>
      </c>
      <c r="B8759" s="172">
        <v>45817.404097222221</v>
      </c>
      <c r="C8759" s="69" t="s">
        <v>266</v>
      </c>
      <c r="D8759" s="69" t="s">
        <v>1937</v>
      </c>
      <c r="E8759" s="69" t="s">
        <v>2459</v>
      </c>
      <c r="F8759" s="69">
        <v>1754</v>
      </c>
      <c r="G8759" s="69" t="s">
        <v>1939</v>
      </c>
    </row>
    <row r="8760" spans="1:16" ht="14.4">
      <c r="A8760" s="27" t="str">
        <f>VLOOKUP(C8760,'user list'!A:B,2,0)</f>
        <v>QCEAU</v>
      </c>
      <c r="B8760" s="172">
        <v>45817.404131944444</v>
      </c>
      <c r="C8760" s="69" t="s">
        <v>266</v>
      </c>
      <c r="D8760" s="69" t="s">
        <v>1937</v>
      </c>
      <c r="E8760" s="69" t="s">
        <v>2458</v>
      </c>
      <c r="F8760" s="69">
        <v>1753</v>
      </c>
      <c r="G8760" s="69" t="s">
        <v>1939</v>
      </c>
    </row>
    <row r="8761" spans="1:16" ht="14.4">
      <c r="A8761" s="27" t="str">
        <f>VLOOKUP(C8761,'user list'!A:B,2,0)</f>
        <v>QCEAU</v>
      </c>
      <c r="B8761" s="172">
        <v>45817.404178240744</v>
      </c>
      <c r="C8761" s="69" t="s">
        <v>266</v>
      </c>
      <c r="D8761" s="69" t="s">
        <v>1937</v>
      </c>
      <c r="E8761" s="69" t="s">
        <v>2456</v>
      </c>
      <c r="F8761" s="69">
        <v>1751</v>
      </c>
      <c r="G8761" s="69" t="s">
        <v>1939</v>
      </c>
    </row>
    <row r="8762" spans="1:16" ht="14.4">
      <c r="A8762" s="27" t="str">
        <f>VLOOKUP(C8762,'user list'!A:B,2,0)</f>
        <v>CCESD</v>
      </c>
      <c r="B8762" s="172">
        <v>45817.40421296296</v>
      </c>
      <c r="C8762" s="69" t="s">
        <v>284</v>
      </c>
      <c r="D8762" s="69" t="s">
        <v>1937</v>
      </c>
      <c r="E8762" s="69" t="s">
        <v>2452</v>
      </c>
      <c r="F8762" s="69" t="s">
        <v>2453</v>
      </c>
      <c r="G8762" s="69">
        <v>1743</v>
      </c>
    </row>
    <row r="8763" spans="1:16" ht="14.4">
      <c r="A8763" s="27" t="str">
        <f>VLOOKUP(C8763,'user list'!A:B,2,0)</f>
        <v>CCESD</v>
      </c>
      <c r="B8763" s="172">
        <v>45817.404224537036</v>
      </c>
      <c r="C8763" s="69" t="s">
        <v>284</v>
      </c>
      <c r="D8763" s="69" t="s">
        <v>1937</v>
      </c>
      <c r="E8763" s="69" t="s">
        <v>1960</v>
      </c>
      <c r="F8763" s="69">
        <v>347</v>
      </c>
      <c r="G8763" s="69" t="s">
        <v>1939</v>
      </c>
    </row>
    <row r="8764" spans="1:16" ht="14.4">
      <c r="A8764" s="27" t="str">
        <f>VLOOKUP(C8764,'user list'!A:B,2,0)</f>
        <v>QCEAU</v>
      </c>
      <c r="B8764" s="172">
        <v>45817.404236111113</v>
      </c>
      <c r="C8764" s="69" t="s">
        <v>266</v>
      </c>
      <c r="D8764" s="69" t="s">
        <v>1937</v>
      </c>
      <c r="E8764" s="69" t="s">
        <v>2455</v>
      </c>
      <c r="F8764" s="69">
        <v>1746</v>
      </c>
      <c r="G8764" s="69" t="s">
        <v>1939</v>
      </c>
    </row>
    <row r="8765" spans="1:16" ht="14.4">
      <c r="A8765" s="27" t="str">
        <f>VLOOKUP(C8765,'user list'!A:B,2,0)</f>
        <v>QCEAU</v>
      </c>
      <c r="B8765" s="172">
        <v>45817.40425925926</v>
      </c>
      <c r="C8765" s="69" t="s">
        <v>266</v>
      </c>
      <c r="D8765" s="69" t="s">
        <v>1937</v>
      </c>
      <c r="E8765" s="69" t="s">
        <v>2451</v>
      </c>
      <c r="F8765" s="69">
        <v>1742</v>
      </c>
      <c r="G8765" s="69" t="s">
        <v>1939</v>
      </c>
    </row>
    <row r="8766" spans="1:16" ht="14.4">
      <c r="A8766" s="27" t="str">
        <f>VLOOKUP(C8766,'user list'!A:B,2,0)</f>
        <v>QCEAU</v>
      </c>
      <c r="B8766" s="172">
        <v>45817.404537037037</v>
      </c>
      <c r="C8766" s="69" t="s">
        <v>266</v>
      </c>
      <c r="D8766" s="69" t="s">
        <v>1937</v>
      </c>
      <c r="E8766" s="69" t="s">
        <v>2556</v>
      </c>
      <c r="F8766" s="69">
        <v>1916</v>
      </c>
      <c r="G8766" s="69" t="s">
        <v>1939</v>
      </c>
    </row>
    <row r="8767" spans="1:16" ht="14.4">
      <c r="A8767" s="27" t="str">
        <f>VLOOKUP(C8767,'user list'!A:B,2,0)</f>
        <v>QCEAU</v>
      </c>
      <c r="B8767" s="172">
        <v>45817.404594907406</v>
      </c>
      <c r="C8767" s="69" t="s">
        <v>266</v>
      </c>
      <c r="D8767" s="69" t="s">
        <v>1937</v>
      </c>
      <c r="E8767" s="69" t="s">
        <v>2577</v>
      </c>
      <c r="F8767" s="69">
        <v>1946</v>
      </c>
      <c r="G8767" s="69" t="s">
        <v>1939</v>
      </c>
    </row>
    <row r="8768" spans="1:16" ht="14.4">
      <c r="A8768" s="27" t="str">
        <f>VLOOKUP(C8768,'user list'!A:B,2,0)</f>
        <v>CCESD</v>
      </c>
      <c r="B8768" s="172">
        <v>45817.404699074075</v>
      </c>
      <c r="C8768" s="69" t="s">
        <v>284</v>
      </c>
      <c r="D8768" s="69" t="s">
        <v>1937</v>
      </c>
      <c r="E8768" s="69" t="s">
        <v>2452</v>
      </c>
      <c r="F8768" s="69" t="s">
        <v>2453</v>
      </c>
      <c r="G8768" s="69">
        <v>1743</v>
      </c>
    </row>
    <row r="8769" spans="1:7" ht="14.4">
      <c r="A8769" s="27" t="str">
        <f>VLOOKUP(C8769,'user list'!A:B,2,0)</f>
        <v>CCESD</v>
      </c>
      <c r="B8769" s="172">
        <v>45817.404791666668</v>
      </c>
      <c r="C8769" s="69" t="s">
        <v>284</v>
      </c>
      <c r="D8769" s="69" t="s">
        <v>1937</v>
      </c>
      <c r="E8769" s="69" t="s">
        <v>2452</v>
      </c>
      <c r="F8769" s="69" t="s">
        <v>2453</v>
      </c>
      <c r="G8769" s="69">
        <v>1743</v>
      </c>
    </row>
    <row r="8770" spans="1:7" ht="14.4">
      <c r="A8770" s="27" t="str">
        <f>VLOOKUP(C8770,'user list'!A:B,2,0)</f>
        <v>CCESD</v>
      </c>
      <c r="B8770" s="172">
        <v>45817.404791666668</v>
      </c>
      <c r="C8770" s="69" t="s">
        <v>284</v>
      </c>
      <c r="D8770" s="69" t="s">
        <v>1937</v>
      </c>
      <c r="E8770" s="69" t="s">
        <v>2452</v>
      </c>
      <c r="F8770" s="69" t="s">
        <v>2453</v>
      </c>
      <c r="G8770" s="69">
        <v>1743</v>
      </c>
    </row>
    <row r="8771" spans="1:7" ht="14.4">
      <c r="A8771" s="27" t="str">
        <f>VLOOKUP(C8771,'user list'!A:B,2,0)</f>
        <v>CCESD</v>
      </c>
      <c r="B8771" s="172">
        <v>45817.404791666668</v>
      </c>
      <c r="C8771" s="69" t="s">
        <v>284</v>
      </c>
      <c r="D8771" s="69" t="s">
        <v>1937</v>
      </c>
      <c r="E8771" s="69" t="s">
        <v>2452</v>
      </c>
      <c r="F8771" s="69" t="s">
        <v>2453</v>
      </c>
      <c r="G8771" s="69">
        <v>1743</v>
      </c>
    </row>
    <row r="8772" spans="1:7" ht="14.4">
      <c r="A8772" s="27" t="str">
        <f>VLOOKUP(C8772,'user list'!A:B,2,0)</f>
        <v>Admin</v>
      </c>
      <c r="B8772" s="172">
        <v>45817.404791666668</v>
      </c>
      <c r="C8772" s="69" t="s">
        <v>186</v>
      </c>
      <c r="D8772" s="69" t="s">
        <v>1937</v>
      </c>
      <c r="E8772" s="69" t="s">
        <v>2452</v>
      </c>
      <c r="F8772" s="69" t="s">
        <v>2453</v>
      </c>
      <c r="G8772" s="69">
        <v>1743</v>
      </c>
    </row>
    <row r="8773" spans="1:7" ht="14.4">
      <c r="A8773" s="27" t="str">
        <f>VLOOKUP(C8773,'user list'!A:B,2,0)</f>
        <v>OCA</v>
      </c>
      <c r="B8773" s="172">
        <v>45817.404918981483</v>
      </c>
      <c r="C8773" s="69" t="s">
        <v>228</v>
      </c>
      <c r="D8773" s="69" t="s">
        <v>1937</v>
      </c>
      <c r="E8773" s="69" t="s">
        <v>2598</v>
      </c>
      <c r="F8773" s="69">
        <v>1973</v>
      </c>
      <c r="G8773" s="69" t="s">
        <v>2440</v>
      </c>
    </row>
    <row r="8774" spans="1:7" ht="14.4">
      <c r="A8774" s="27" t="str">
        <f>VLOOKUP(C8774,'user list'!A:B,2,0)</f>
        <v>Admin</v>
      </c>
      <c r="B8774" s="172">
        <v>45817.404918981483</v>
      </c>
      <c r="C8774" s="69" t="s">
        <v>186</v>
      </c>
      <c r="D8774" s="69" t="s">
        <v>1937</v>
      </c>
      <c r="E8774" s="69" t="s">
        <v>2598</v>
      </c>
      <c r="F8774" s="69">
        <v>1973</v>
      </c>
      <c r="G8774" s="69" t="s">
        <v>1948</v>
      </c>
    </row>
    <row r="8775" spans="1:7" ht="14.4">
      <c r="A8775" s="27" t="str">
        <f>VLOOKUP(C8775,'user list'!A:B,2,0)</f>
        <v>Admin</v>
      </c>
      <c r="B8775" s="172">
        <v>45817.404918981483</v>
      </c>
      <c r="C8775" s="69" t="s">
        <v>186</v>
      </c>
      <c r="D8775" s="69" t="s">
        <v>1937</v>
      </c>
      <c r="E8775" s="69" t="s">
        <v>2598</v>
      </c>
      <c r="F8775" s="69">
        <v>1973</v>
      </c>
      <c r="G8775" s="69" t="s">
        <v>1948</v>
      </c>
    </row>
    <row r="8776" spans="1:7" ht="14.4">
      <c r="A8776" s="27" t="str">
        <f>VLOOKUP(C8776,'user list'!A:B,2,0)</f>
        <v>Admin</v>
      </c>
      <c r="B8776" s="172">
        <v>45817.404918981483</v>
      </c>
      <c r="C8776" s="69" t="s">
        <v>186</v>
      </c>
      <c r="D8776" s="69" t="s">
        <v>1937</v>
      </c>
      <c r="E8776" s="69" t="s">
        <v>2598</v>
      </c>
      <c r="F8776" s="69">
        <v>1973</v>
      </c>
      <c r="G8776" s="69" t="s">
        <v>1948</v>
      </c>
    </row>
    <row r="8777" spans="1:7" ht="14.4">
      <c r="A8777" s="27" t="str">
        <f>VLOOKUP(C8777,'user list'!A:B,2,0)</f>
        <v>Admin</v>
      </c>
      <c r="B8777" s="172">
        <v>45817.404918981483</v>
      </c>
      <c r="C8777" s="69" t="s">
        <v>186</v>
      </c>
      <c r="D8777" s="69" t="s">
        <v>1937</v>
      </c>
      <c r="E8777" s="69" t="s">
        <v>2598</v>
      </c>
      <c r="F8777" s="69">
        <v>1973</v>
      </c>
      <c r="G8777" s="69" t="s">
        <v>1947</v>
      </c>
    </row>
    <row r="8778" spans="1:7" ht="14.4">
      <c r="A8778" s="27" t="str">
        <f>VLOOKUP(C8778,'user list'!A:B,2,0)</f>
        <v>OCA</v>
      </c>
      <c r="B8778" s="172">
        <v>45817.404953703706</v>
      </c>
      <c r="C8778" s="69" t="s">
        <v>228</v>
      </c>
      <c r="D8778" s="69" t="s">
        <v>1937</v>
      </c>
      <c r="E8778" s="69" t="s">
        <v>2598</v>
      </c>
      <c r="F8778" s="69">
        <v>1973</v>
      </c>
      <c r="G8778" s="69" t="s">
        <v>1939</v>
      </c>
    </row>
    <row r="8779" spans="1:7" ht="14.4">
      <c r="A8779" s="27" t="str">
        <f>VLOOKUP(C8779,'user list'!A:B,2,0)</f>
        <v>OCA</v>
      </c>
      <c r="B8779" s="172">
        <v>45817.405092592591</v>
      </c>
      <c r="C8779" s="69" t="s">
        <v>228</v>
      </c>
      <c r="D8779" s="69" t="s">
        <v>1937</v>
      </c>
      <c r="E8779" s="69" t="s">
        <v>2598</v>
      </c>
      <c r="F8779" s="69">
        <v>1973</v>
      </c>
      <c r="G8779" s="69" t="s">
        <v>1947</v>
      </c>
    </row>
    <row r="8780" spans="1:7" ht="14.4">
      <c r="A8780" s="27" t="str">
        <f>VLOOKUP(C8780,'user list'!A:B,2,0)</f>
        <v>OCA</v>
      </c>
      <c r="B8780" s="172">
        <v>45817.405092592591</v>
      </c>
      <c r="C8780" s="69" t="s">
        <v>228</v>
      </c>
      <c r="D8780" s="69" t="s">
        <v>1937</v>
      </c>
      <c r="E8780" s="69" t="s">
        <v>2598</v>
      </c>
      <c r="F8780" s="69">
        <v>1973</v>
      </c>
      <c r="G8780" s="69" t="s">
        <v>1948</v>
      </c>
    </row>
    <row r="8781" spans="1:7" ht="14.4">
      <c r="A8781" s="27" t="str">
        <f>VLOOKUP(C8781,'user list'!A:B,2,0)</f>
        <v>OCA</v>
      </c>
      <c r="B8781" s="172">
        <v>45817.405092592591</v>
      </c>
      <c r="C8781" s="69" t="s">
        <v>228</v>
      </c>
      <c r="D8781" s="69" t="s">
        <v>1937</v>
      </c>
      <c r="E8781" s="69" t="s">
        <v>2598</v>
      </c>
      <c r="F8781" s="69">
        <v>1973</v>
      </c>
      <c r="G8781" s="69" t="s">
        <v>1939</v>
      </c>
    </row>
    <row r="8782" spans="1:7" ht="14.4">
      <c r="A8782" s="27" t="str">
        <f>VLOOKUP(C8782,'user list'!A:B,2,0)</f>
        <v>CCESD</v>
      </c>
      <c r="B8782" s="172">
        <v>45817.405289351853</v>
      </c>
      <c r="C8782" s="69" t="s">
        <v>284</v>
      </c>
      <c r="D8782" s="69" t="s">
        <v>1937</v>
      </c>
      <c r="E8782" s="69" t="s">
        <v>1960</v>
      </c>
      <c r="F8782" s="69">
        <v>347</v>
      </c>
      <c r="G8782" s="69" t="s">
        <v>1939</v>
      </c>
    </row>
    <row r="8783" spans="1:7" ht="14.4">
      <c r="A8783" s="27" t="str">
        <f>VLOOKUP(C8783,'user list'!A:B,2,0)</f>
        <v>QCPL</v>
      </c>
      <c r="B8783" s="172">
        <v>45817.405509259261</v>
      </c>
      <c r="C8783" s="69" t="s">
        <v>268</v>
      </c>
      <c r="D8783" s="69" t="s">
        <v>1937</v>
      </c>
      <c r="E8783" s="69" t="s">
        <v>2599</v>
      </c>
      <c r="F8783" s="69">
        <v>1974</v>
      </c>
      <c r="G8783" s="69" t="s">
        <v>2440</v>
      </c>
    </row>
    <row r="8784" spans="1:7" ht="14.4">
      <c r="A8784" s="27" t="str">
        <f>VLOOKUP(C8784,'user list'!A:B,2,0)</f>
        <v>Admin</v>
      </c>
      <c r="B8784" s="172">
        <v>45817.40552083333</v>
      </c>
      <c r="C8784" s="69" t="s">
        <v>186</v>
      </c>
      <c r="D8784" s="69" t="s">
        <v>1937</v>
      </c>
      <c r="E8784" s="69" t="s">
        <v>2599</v>
      </c>
      <c r="F8784" s="69">
        <v>1974</v>
      </c>
      <c r="G8784" s="69" t="s">
        <v>1948</v>
      </c>
    </row>
    <row r="8785" spans="1:7" ht="14.4">
      <c r="A8785" s="27" t="str">
        <f>VLOOKUP(C8785,'user list'!A:B,2,0)</f>
        <v>Admin</v>
      </c>
      <c r="B8785" s="172">
        <v>45817.40552083333</v>
      </c>
      <c r="C8785" s="69" t="s">
        <v>186</v>
      </c>
      <c r="D8785" s="69" t="s">
        <v>1937</v>
      </c>
      <c r="E8785" s="69" t="s">
        <v>2599</v>
      </c>
      <c r="F8785" s="69">
        <v>1974</v>
      </c>
      <c r="G8785" s="69" t="s">
        <v>1948</v>
      </c>
    </row>
    <row r="8786" spans="1:7" ht="14.4">
      <c r="A8786" s="27" t="str">
        <f>VLOOKUP(C8786,'user list'!A:B,2,0)</f>
        <v>Admin</v>
      </c>
      <c r="B8786" s="172">
        <v>45817.40552083333</v>
      </c>
      <c r="C8786" s="69" t="s">
        <v>186</v>
      </c>
      <c r="D8786" s="69" t="s">
        <v>1937</v>
      </c>
      <c r="E8786" s="69" t="s">
        <v>2599</v>
      </c>
      <c r="F8786" s="69">
        <v>1974</v>
      </c>
      <c r="G8786" s="69" t="s">
        <v>1948</v>
      </c>
    </row>
    <row r="8787" spans="1:7" ht="14.4">
      <c r="A8787" s="27" t="str">
        <f>VLOOKUP(C8787,'user list'!A:B,2,0)</f>
        <v>Admin</v>
      </c>
      <c r="B8787" s="172">
        <v>45817.40552083333</v>
      </c>
      <c r="C8787" s="69" t="s">
        <v>186</v>
      </c>
      <c r="D8787" s="69" t="s">
        <v>1937</v>
      </c>
      <c r="E8787" s="69" t="s">
        <v>2599</v>
      </c>
      <c r="F8787" s="69">
        <v>1974</v>
      </c>
      <c r="G8787" s="69" t="s">
        <v>1947</v>
      </c>
    </row>
    <row r="8788" spans="1:7" ht="14.4">
      <c r="A8788" s="27" t="str">
        <f>VLOOKUP(C8788,'user list'!A:B,2,0)</f>
        <v>CCESD</v>
      </c>
      <c r="B8788" s="172">
        <v>45817.405555555553</v>
      </c>
      <c r="C8788" s="69" t="s">
        <v>284</v>
      </c>
      <c r="D8788" s="69" t="s">
        <v>1937</v>
      </c>
      <c r="E8788" s="69" t="s">
        <v>2577</v>
      </c>
      <c r="F8788" s="69">
        <v>1946</v>
      </c>
      <c r="G8788" s="69" t="s">
        <v>1939</v>
      </c>
    </row>
    <row r="8789" spans="1:7" ht="14.4">
      <c r="A8789" s="27" t="str">
        <f>VLOOKUP(C8789,'user list'!A:B,2,0)</f>
        <v>QCEAU</v>
      </c>
      <c r="B8789" s="172">
        <v>45817.405868055554</v>
      </c>
      <c r="C8789" s="69" t="s">
        <v>266</v>
      </c>
      <c r="D8789" s="69" t="s">
        <v>1937</v>
      </c>
      <c r="E8789" s="69" t="s">
        <v>2577</v>
      </c>
      <c r="F8789" s="69">
        <v>1946</v>
      </c>
      <c r="G8789" s="69" t="s">
        <v>1947</v>
      </c>
    </row>
    <row r="8790" spans="1:7" ht="14.4">
      <c r="A8790" s="27" t="str">
        <f>VLOOKUP(C8790,'user list'!A:B,2,0)</f>
        <v>QCEAU</v>
      </c>
      <c r="B8790" s="172">
        <v>45817.405868055554</v>
      </c>
      <c r="C8790" s="69" t="s">
        <v>266</v>
      </c>
      <c r="D8790" s="69" t="s">
        <v>1937</v>
      </c>
      <c r="E8790" s="69" t="s">
        <v>2577</v>
      </c>
      <c r="F8790" s="69">
        <v>1946</v>
      </c>
      <c r="G8790" s="69" t="s">
        <v>1948</v>
      </c>
    </row>
    <row r="8791" spans="1:7" ht="14.4">
      <c r="A8791" s="27" t="str">
        <f>VLOOKUP(C8791,'user list'!A:B,2,0)</f>
        <v>Admin</v>
      </c>
      <c r="B8791" s="172">
        <v>45817.405868055554</v>
      </c>
      <c r="C8791" s="69" t="s">
        <v>186</v>
      </c>
      <c r="D8791" s="69" t="s">
        <v>1937</v>
      </c>
      <c r="E8791" s="69" t="s">
        <v>2577</v>
      </c>
      <c r="F8791" s="69">
        <v>1946</v>
      </c>
      <c r="G8791" s="69" t="s">
        <v>1948</v>
      </c>
    </row>
    <row r="8792" spans="1:7" ht="14.4">
      <c r="A8792" s="27" t="str">
        <f>VLOOKUP(C8792,'user list'!A:B,2,0)</f>
        <v>QCEAU</v>
      </c>
      <c r="B8792" s="172">
        <v>45817.405868055554</v>
      </c>
      <c r="C8792" s="69" t="s">
        <v>266</v>
      </c>
      <c r="D8792" s="69" t="s">
        <v>1937</v>
      </c>
      <c r="E8792" s="69" t="s">
        <v>2577</v>
      </c>
      <c r="F8792" s="69">
        <v>1946</v>
      </c>
      <c r="G8792" s="69" t="s">
        <v>1939</v>
      </c>
    </row>
    <row r="8793" spans="1:7" ht="14.4">
      <c r="A8793" s="27" t="str">
        <f>VLOOKUP(C8793,'user list'!A:B,2,0)</f>
        <v>QCEAU</v>
      </c>
      <c r="B8793" s="172">
        <v>45817.405925925923</v>
      </c>
      <c r="C8793" s="69" t="s">
        <v>266</v>
      </c>
      <c r="D8793" s="69" t="s">
        <v>1937</v>
      </c>
      <c r="E8793" s="69" t="s">
        <v>2556</v>
      </c>
      <c r="F8793" s="69">
        <v>1916</v>
      </c>
      <c r="G8793" s="69" t="s">
        <v>1939</v>
      </c>
    </row>
    <row r="8794" spans="1:7" ht="14.4">
      <c r="A8794" s="27" t="str">
        <f>VLOOKUP(C8794,'user list'!A:B,2,0)</f>
        <v>QCPL</v>
      </c>
      <c r="B8794" s="172">
        <v>45817.407523148147</v>
      </c>
      <c r="C8794" s="69" t="s">
        <v>268</v>
      </c>
      <c r="D8794" s="69" t="s">
        <v>1937</v>
      </c>
      <c r="E8794" s="69" t="s">
        <v>2599</v>
      </c>
      <c r="F8794" s="69">
        <v>1974</v>
      </c>
      <c r="G8794" s="69" t="s">
        <v>1939</v>
      </c>
    </row>
    <row r="8795" spans="1:7" ht="14.4">
      <c r="A8795" s="27" t="str">
        <f>VLOOKUP(C8795,'user list'!A:B,2,0)</f>
        <v>OCM</v>
      </c>
      <c r="B8795" s="172">
        <v>45817.407604166663</v>
      </c>
      <c r="C8795" s="69" t="s">
        <v>232</v>
      </c>
      <c r="D8795" s="69" t="s">
        <v>1937</v>
      </c>
      <c r="E8795" s="69" t="s">
        <v>1974</v>
      </c>
      <c r="F8795" s="69">
        <v>1839</v>
      </c>
      <c r="G8795" s="69" t="s">
        <v>1939</v>
      </c>
    </row>
    <row r="8796" spans="1:7" ht="14.4">
      <c r="A8796" s="27" t="str">
        <f>VLOOKUP(C8796,'user list'!A:B,2,0)</f>
        <v>QCPL</v>
      </c>
      <c r="B8796" s="172">
        <v>45817.40797453704</v>
      </c>
      <c r="C8796" s="69" t="s">
        <v>268</v>
      </c>
      <c r="D8796" s="69" t="s">
        <v>1937</v>
      </c>
      <c r="E8796" s="69" t="s">
        <v>2599</v>
      </c>
      <c r="F8796" s="69">
        <v>1974</v>
      </c>
      <c r="G8796" s="69" t="s">
        <v>1939</v>
      </c>
    </row>
    <row r="8797" spans="1:7" ht="14.4">
      <c r="A8797" s="27" t="str">
        <f>VLOOKUP(C8797,'user list'!A:B,2,0)</f>
        <v>QCPL</v>
      </c>
      <c r="B8797" s="172">
        <v>45817.407997685186</v>
      </c>
      <c r="C8797" s="69" t="s">
        <v>268</v>
      </c>
      <c r="D8797" s="69" t="s">
        <v>1937</v>
      </c>
      <c r="E8797" s="69" t="s">
        <v>2599</v>
      </c>
      <c r="F8797" s="69">
        <v>1974</v>
      </c>
      <c r="G8797" s="69" t="s">
        <v>1939</v>
      </c>
    </row>
    <row r="8798" spans="1:7" ht="14.4">
      <c r="A8798" s="27" t="str">
        <f>VLOOKUP(C8798,'user list'!A:B,2,0)</f>
        <v>QCPL</v>
      </c>
      <c r="B8798" s="172">
        <v>45817.408912037034</v>
      </c>
      <c r="C8798" s="69" t="s">
        <v>268</v>
      </c>
      <c r="D8798" s="69" t="s">
        <v>1937</v>
      </c>
      <c r="E8798" s="69" t="s">
        <v>2599</v>
      </c>
      <c r="F8798" s="69">
        <v>1974</v>
      </c>
      <c r="G8798" s="69" t="s">
        <v>1939</v>
      </c>
    </row>
    <row r="8799" spans="1:7" ht="14.4">
      <c r="A8799" s="27" t="str">
        <f>VLOOKUP(C8799,'user list'!A:B,2,0)</f>
        <v>OCM</v>
      </c>
      <c r="B8799" s="172">
        <v>45817.409085648149</v>
      </c>
      <c r="C8799" s="69" t="s">
        <v>236</v>
      </c>
      <c r="D8799" s="69" t="s">
        <v>1937</v>
      </c>
      <c r="E8799" s="69" t="s">
        <v>2042</v>
      </c>
      <c r="F8799" s="69">
        <v>1810</v>
      </c>
      <c r="G8799" s="69" t="s">
        <v>1939</v>
      </c>
    </row>
    <row r="8800" spans="1:7" ht="14.4">
      <c r="A8800" s="27" t="str">
        <f>VLOOKUP(C8800,'user list'!A:B,2,0)</f>
        <v>OCM</v>
      </c>
      <c r="B8800" s="172">
        <v>45817.409270833334</v>
      </c>
      <c r="C8800" s="69" t="s">
        <v>236</v>
      </c>
      <c r="D8800" s="69" t="s">
        <v>1937</v>
      </c>
      <c r="E8800" s="69" t="s">
        <v>2565</v>
      </c>
      <c r="F8800" s="69">
        <v>1928</v>
      </c>
      <c r="G8800" s="69" t="s">
        <v>1939</v>
      </c>
    </row>
    <row r="8801" spans="1:7" ht="14.4">
      <c r="A8801" s="27" t="str">
        <f>VLOOKUP(C8801,'user list'!A:B,2,0)</f>
        <v>QCPL</v>
      </c>
      <c r="B8801" s="172">
        <v>45817.409907407404</v>
      </c>
      <c r="C8801" s="69" t="s">
        <v>268</v>
      </c>
      <c r="D8801" s="69" t="s">
        <v>1937</v>
      </c>
      <c r="E8801" s="69" t="s">
        <v>2534</v>
      </c>
      <c r="F8801" s="69">
        <v>1881</v>
      </c>
      <c r="G8801" s="69" t="s">
        <v>1939</v>
      </c>
    </row>
    <row r="8802" spans="1:7" ht="14.4">
      <c r="A8802" s="27" t="str">
        <f>VLOOKUP(C8802,'user list'!A:B,2,0)</f>
        <v>HCDRD</v>
      </c>
      <c r="B8802" s="172">
        <v>45817.409988425927</v>
      </c>
      <c r="C8802" s="69" t="s">
        <v>216</v>
      </c>
      <c r="D8802" s="69" t="s">
        <v>1937</v>
      </c>
      <c r="E8802" s="69" t="s">
        <v>2568</v>
      </c>
      <c r="F8802" s="69">
        <v>1932</v>
      </c>
      <c r="G8802" s="69" t="s">
        <v>1947</v>
      </c>
    </row>
    <row r="8803" spans="1:7" ht="14.4">
      <c r="A8803" s="27" t="str">
        <f>VLOOKUP(C8803,'user list'!A:B,2,0)</f>
        <v>HCDRD</v>
      </c>
      <c r="B8803" s="172">
        <v>45817.409988425927</v>
      </c>
      <c r="C8803" s="69" t="s">
        <v>216</v>
      </c>
      <c r="D8803" s="69" t="s">
        <v>1937</v>
      </c>
      <c r="E8803" s="69" t="s">
        <v>2568</v>
      </c>
      <c r="F8803" s="69">
        <v>1932</v>
      </c>
      <c r="G8803" s="69" t="s">
        <v>1948</v>
      </c>
    </row>
    <row r="8804" spans="1:7" ht="14.4">
      <c r="A8804" s="27" t="str">
        <f>VLOOKUP(C8804,'user list'!A:B,2,0)</f>
        <v>HCDRD</v>
      </c>
      <c r="B8804" s="172">
        <v>45817.409988425927</v>
      </c>
      <c r="C8804" s="69" t="s">
        <v>216</v>
      </c>
      <c r="D8804" s="69" t="s">
        <v>1937</v>
      </c>
      <c r="E8804" s="69" t="s">
        <v>2568</v>
      </c>
      <c r="F8804" s="69">
        <v>1932</v>
      </c>
      <c r="G8804" s="69" t="s">
        <v>1939</v>
      </c>
    </row>
    <row r="8805" spans="1:7" ht="14.4">
      <c r="A8805" s="27" t="str">
        <f>VLOOKUP(C8805,'user list'!A:B,2,0)</f>
        <v>Admin</v>
      </c>
      <c r="B8805" s="172">
        <v>45817.41</v>
      </c>
      <c r="C8805" s="69" t="s">
        <v>186</v>
      </c>
      <c r="D8805" s="69" t="s">
        <v>1937</v>
      </c>
      <c r="E8805" s="69" t="s">
        <v>2568</v>
      </c>
      <c r="F8805" s="69">
        <v>1932</v>
      </c>
      <c r="G8805" s="69" t="s">
        <v>1948</v>
      </c>
    </row>
    <row r="8806" spans="1:7" ht="14.4">
      <c r="A8806" s="27" t="str">
        <f>VLOOKUP(C8806,'user list'!A:B,2,0)</f>
        <v>HCDRD</v>
      </c>
      <c r="B8806" s="172">
        <v>45817.410057870373</v>
      </c>
      <c r="C8806" s="69" t="s">
        <v>216</v>
      </c>
      <c r="D8806" s="69" t="s">
        <v>1937</v>
      </c>
      <c r="E8806" s="69" t="s">
        <v>2569</v>
      </c>
      <c r="F8806" s="69">
        <v>1933</v>
      </c>
      <c r="G8806" s="69" t="s">
        <v>1947</v>
      </c>
    </row>
    <row r="8807" spans="1:7" ht="14.4">
      <c r="A8807" s="27" t="str">
        <f>VLOOKUP(C8807,'user list'!A:B,2,0)</f>
        <v>HCDRD</v>
      </c>
      <c r="B8807" s="172">
        <v>45817.410057870373</v>
      </c>
      <c r="C8807" s="69" t="s">
        <v>216</v>
      </c>
      <c r="D8807" s="69" t="s">
        <v>1937</v>
      </c>
      <c r="E8807" s="69" t="s">
        <v>2569</v>
      </c>
      <c r="F8807" s="69">
        <v>1933</v>
      </c>
      <c r="G8807" s="69" t="s">
        <v>1948</v>
      </c>
    </row>
    <row r="8808" spans="1:7" ht="14.4">
      <c r="A8808" s="27" t="str">
        <f>VLOOKUP(C8808,'user list'!A:B,2,0)</f>
        <v>HCDRD</v>
      </c>
      <c r="B8808" s="172">
        <v>45817.410057870373</v>
      </c>
      <c r="C8808" s="69" t="s">
        <v>216</v>
      </c>
      <c r="D8808" s="69" t="s">
        <v>1937</v>
      </c>
      <c r="E8808" s="69" t="s">
        <v>2569</v>
      </c>
      <c r="F8808" s="69">
        <v>1933</v>
      </c>
      <c r="G8808" s="69" t="s">
        <v>1939</v>
      </c>
    </row>
    <row r="8809" spans="1:7" ht="14.4">
      <c r="A8809" s="27" t="str">
        <f>VLOOKUP(C8809,'user list'!A:B,2,0)</f>
        <v>Admin</v>
      </c>
      <c r="B8809" s="172">
        <v>45817.410057870373</v>
      </c>
      <c r="C8809" s="69" t="s">
        <v>186</v>
      </c>
      <c r="D8809" s="69" t="s">
        <v>1937</v>
      </c>
      <c r="E8809" s="69" t="s">
        <v>2569</v>
      </c>
      <c r="F8809" s="69">
        <v>1933</v>
      </c>
      <c r="G8809" s="69" t="s">
        <v>1948</v>
      </c>
    </row>
    <row r="8810" spans="1:7" ht="14.4">
      <c r="A8810" s="27" t="str">
        <f>VLOOKUP(C8810,'user list'!A:B,2,0)</f>
        <v>HCDRD</v>
      </c>
      <c r="B8810" s="172">
        <v>45817.410127314812</v>
      </c>
      <c r="C8810" s="69" t="s">
        <v>216</v>
      </c>
      <c r="D8810" s="69" t="s">
        <v>1937</v>
      </c>
      <c r="E8810" s="69" t="s">
        <v>2570</v>
      </c>
      <c r="F8810" s="69">
        <v>1934</v>
      </c>
      <c r="G8810" s="69" t="s">
        <v>1947</v>
      </c>
    </row>
    <row r="8811" spans="1:7" ht="14.4">
      <c r="A8811" s="27" t="str">
        <f>VLOOKUP(C8811,'user list'!A:B,2,0)</f>
        <v>HCDRD</v>
      </c>
      <c r="B8811" s="172">
        <v>45817.410127314812</v>
      </c>
      <c r="C8811" s="69" t="s">
        <v>216</v>
      </c>
      <c r="D8811" s="69" t="s">
        <v>1937</v>
      </c>
      <c r="E8811" s="69" t="s">
        <v>2570</v>
      </c>
      <c r="F8811" s="69">
        <v>1934</v>
      </c>
      <c r="G8811" s="69" t="s">
        <v>1948</v>
      </c>
    </row>
    <row r="8812" spans="1:7" ht="14.4">
      <c r="A8812" s="27" t="str">
        <f>VLOOKUP(C8812,'user list'!A:B,2,0)</f>
        <v>HCDRD</v>
      </c>
      <c r="B8812" s="172">
        <v>45817.410127314812</v>
      </c>
      <c r="C8812" s="69" t="s">
        <v>216</v>
      </c>
      <c r="D8812" s="69" t="s">
        <v>1937</v>
      </c>
      <c r="E8812" s="69" t="s">
        <v>2570</v>
      </c>
      <c r="F8812" s="69">
        <v>1934</v>
      </c>
      <c r="G8812" s="69" t="s">
        <v>1939</v>
      </c>
    </row>
    <row r="8813" spans="1:7" ht="14.4">
      <c r="A8813" s="27" t="str">
        <f>VLOOKUP(C8813,'user list'!A:B,2,0)</f>
        <v>Admin</v>
      </c>
      <c r="B8813" s="172">
        <v>45817.410127314812</v>
      </c>
      <c r="C8813" s="69" t="s">
        <v>186</v>
      </c>
      <c r="D8813" s="69" t="s">
        <v>1937</v>
      </c>
      <c r="E8813" s="69" t="s">
        <v>2570</v>
      </c>
      <c r="F8813" s="69">
        <v>1934</v>
      </c>
      <c r="G8813" s="69" t="s">
        <v>1948</v>
      </c>
    </row>
    <row r="8814" spans="1:7" ht="14.4">
      <c r="A8814" s="27" t="str">
        <f>VLOOKUP(C8814,'user list'!A:B,2,0)</f>
        <v>HCDRD</v>
      </c>
      <c r="B8814" s="172">
        <v>45817.410162037035</v>
      </c>
      <c r="C8814" s="69" t="s">
        <v>216</v>
      </c>
      <c r="D8814" s="69" t="s">
        <v>1937</v>
      </c>
      <c r="E8814" s="69" t="s">
        <v>2577</v>
      </c>
      <c r="F8814" s="69">
        <v>1946</v>
      </c>
      <c r="G8814" s="69" t="s">
        <v>1939</v>
      </c>
    </row>
    <row r="8815" spans="1:7" ht="14.4">
      <c r="A8815" s="27" t="str">
        <f>VLOOKUP(C8815,'user list'!A:B,2,0)</f>
        <v>QCPL</v>
      </c>
      <c r="B8815" s="172">
        <v>45817.410532407404</v>
      </c>
      <c r="C8815" s="69" t="s">
        <v>268</v>
      </c>
      <c r="D8815" s="69" t="s">
        <v>1937</v>
      </c>
      <c r="E8815" s="69" t="s">
        <v>2534</v>
      </c>
      <c r="F8815" s="69">
        <v>1881</v>
      </c>
      <c r="G8815" s="69" t="s">
        <v>1949</v>
      </c>
    </row>
    <row r="8816" spans="1:7" ht="14.4">
      <c r="A8816" s="27" t="str">
        <f>VLOOKUP(C8816,'user list'!A:B,2,0)</f>
        <v>QCPL</v>
      </c>
      <c r="B8816" s="172">
        <v>45817.41097222222</v>
      </c>
      <c r="C8816" s="69" t="s">
        <v>268</v>
      </c>
      <c r="D8816" s="69" t="s">
        <v>1937</v>
      </c>
      <c r="E8816" s="69" t="s">
        <v>2534</v>
      </c>
      <c r="F8816" s="69">
        <v>1881</v>
      </c>
      <c r="G8816" s="69" t="s">
        <v>1949</v>
      </c>
    </row>
    <row r="8817" spans="1:7" ht="14.4">
      <c r="A8817" s="27" t="str">
        <f>VLOOKUP(C8817,'user list'!A:B,2,0)</f>
        <v>OCA</v>
      </c>
      <c r="B8817" s="172">
        <v>45817.413263888891</v>
      </c>
      <c r="C8817" s="69" t="s">
        <v>228</v>
      </c>
      <c r="D8817" s="69" t="s">
        <v>1937</v>
      </c>
      <c r="E8817" s="69" t="s">
        <v>2600</v>
      </c>
      <c r="F8817" s="69">
        <v>1975</v>
      </c>
      <c r="G8817" s="69" t="s">
        <v>2440</v>
      </c>
    </row>
    <row r="8818" spans="1:7" ht="14.4">
      <c r="A8818" s="27" t="str">
        <f>VLOOKUP(C8818,'user list'!A:B,2,0)</f>
        <v>Admin</v>
      </c>
      <c r="B8818" s="172">
        <v>45817.413263888891</v>
      </c>
      <c r="C8818" s="69" t="s">
        <v>186</v>
      </c>
      <c r="D8818" s="69" t="s">
        <v>1937</v>
      </c>
      <c r="E8818" s="69" t="s">
        <v>2600</v>
      </c>
      <c r="F8818" s="69">
        <v>1975</v>
      </c>
      <c r="G8818" s="69" t="s">
        <v>1948</v>
      </c>
    </row>
    <row r="8819" spans="1:7" ht="14.4">
      <c r="A8819" s="27" t="str">
        <f>VLOOKUP(C8819,'user list'!A:B,2,0)</f>
        <v>Admin</v>
      </c>
      <c r="B8819" s="172">
        <v>45817.413263888891</v>
      </c>
      <c r="C8819" s="69" t="s">
        <v>186</v>
      </c>
      <c r="D8819" s="69" t="s">
        <v>1937</v>
      </c>
      <c r="E8819" s="69" t="s">
        <v>2600</v>
      </c>
      <c r="F8819" s="69">
        <v>1975</v>
      </c>
      <c r="G8819" s="69" t="s">
        <v>1948</v>
      </c>
    </row>
    <row r="8820" spans="1:7" ht="14.4">
      <c r="A8820" s="27" t="str">
        <f>VLOOKUP(C8820,'user list'!A:B,2,0)</f>
        <v>Admin</v>
      </c>
      <c r="B8820" s="172">
        <v>45817.413263888891</v>
      </c>
      <c r="C8820" s="69" t="s">
        <v>186</v>
      </c>
      <c r="D8820" s="69" t="s">
        <v>1937</v>
      </c>
      <c r="E8820" s="69" t="s">
        <v>2600</v>
      </c>
      <c r="F8820" s="69">
        <v>1975</v>
      </c>
      <c r="G8820" s="69" t="s">
        <v>1948</v>
      </c>
    </row>
    <row r="8821" spans="1:7" ht="14.4">
      <c r="A8821" s="27" t="str">
        <f>VLOOKUP(C8821,'user list'!A:B,2,0)</f>
        <v>Admin</v>
      </c>
      <c r="B8821" s="172">
        <v>45817.413275462961</v>
      </c>
      <c r="C8821" s="69" t="s">
        <v>186</v>
      </c>
      <c r="D8821" s="69" t="s">
        <v>1937</v>
      </c>
      <c r="E8821" s="69" t="s">
        <v>2600</v>
      </c>
      <c r="F8821" s="69">
        <v>1975</v>
      </c>
      <c r="G8821" s="69" t="s">
        <v>1947</v>
      </c>
    </row>
    <row r="8822" spans="1:7" ht="14.4">
      <c r="A8822" s="27" t="str">
        <f>VLOOKUP(C8822,'user list'!A:B,2,0)</f>
        <v>Admin</v>
      </c>
      <c r="B8822" s="172">
        <v>45817.4143287037</v>
      </c>
      <c r="C8822" s="69" t="s">
        <v>186</v>
      </c>
      <c r="D8822" s="69" t="s">
        <v>1937</v>
      </c>
      <c r="E8822" s="69" t="s">
        <v>2039</v>
      </c>
      <c r="F8822" s="69">
        <v>1851</v>
      </c>
      <c r="G8822" s="69" t="s">
        <v>1939</v>
      </c>
    </row>
    <row r="8823" spans="1:7" ht="14.4">
      <c r="A8823" s="27" t="str">
        <f>VLOOKUP(C8823,'user list'!A:B,2,0)</f>
        <v>ITDD</v>
      </c>
      <c r="B8823" s="172">
        <v>45817.415543981479</v>
      </c>
      <c r="C8823" s="69" t="s">
        <v>219</v>
      </c>
      <c r="D8823" s="69" t="s">
        <v>1937</v>
      </c>
      <c r="E8823" s="69" t="s">
        <v>2600</v>
      </c>
      <c r="F8823" s="69">
        <v>1975</v>
      </c>
      <c r="G8823" s="69" t="s">
        <v>1939</v>
      </c>
    </row>
    <row r="8824" spans="1:7" ht="14.4">
      <c r="A8824" s="27" t="str">
        <f>VLOOKUP(C8824,'user list'!A:B,2,0)</f>
        <v>OCA</v>
      </c>
      <c r="B8824" s="172">
        <v>45817.415613425925</v>
      </c>
      <c r="C8824" s="69" t="s">
        <v>228</v>
      </c>
      <c r="D8824" s="69" t="s">
        <v>1937</v>
      </c>
      <c r="E8824" s="69" t="s">
        <v>2600</v>
      </c>
      <c r="F8824" s="69">
        <v>1975</v>
      </c>
      <c r="G8824" s="69" t="s">
        <v>1939</v>
      </c>
    </row>
    <row r="8825" spans="1:7" ht="14.4">
      <c r="A8825" s="27" t="str">
        <f>VLOOKUP(C8825,'user list'!A:B,2,0)</f>
        <v>ITDD</v>
      </c>
      <c r="B8825" s="172">
        <v>45817.415648148148</v>
      </c>
      <c r="C8825" s="69" t="s">
        <v>219</v>
      </c>
      <c r="D8825" s="69" t="s">
        <v>1937</v>
      </c>
      <c r="E8825" s="69" t="s">
        <v>2601</v>
      </c>
      <c r="F8825" s="69">
        <v>1976</v>
      </c>
      <c r="G8825" s="69" t="s">
        <v>2440</v>
      </c>
    </row>
    <row r="8826" spans="1:7" ht="14.4">
      <c r="A8826" s="27" t="str">
        <f>VLOOKUP(C8826,'user list'!A:B,2,0)</f>
        <v>Admin</v>
      </c>
      <c r="B8826" s="172">
        <v>45817.415648148148</v>
      </c>
      <c r="C8826" s="69" t="s">
        <v>186</v>
      </c>
      <c r="D8826" s="69" t="s">
        <v>1937</v>
      </c>
      <c r="E8826" s="69" t="s">
        <v>2601</v>
      </c>
      <c r="F8826" s="69">
        <v>1976</v>
      </c>
      <c r="G8826" s="69" t="s">
        <v>1948</v>
      </c>
    </row>
    <row r="8827" spans="1:7" ht="14.4">
      <c r="A8827" s="27" t="str">
        <f>VLOOKUP(C8827,'user list'!A:B,2,0)</f>
        <v>Admin</v>
      </c>
      <c r="B8827" s="172">
        <v>45817.415648148148</v>
      </c>
      <c r="C8827" s="69" t="s">
        <v>186</v>
      </c>
      <c r="D8827" s="69" t="s">
        <v>1937</v>
      </c>
      <c r="E8827" s="69" t="s">
        <v>2601</v>
      </c>
      <c r="F8827" s="69">
        <v>1976</v>
      </c>
      <c r="G8827" s="69" t="s">
        <v>1948</v>
      </c>
    </row>
    <row r="8828" spans="1:7" ht="14.4">
      <c r="A8828" s="27" t="str">
        <f>VLOOKUP(C8828,'user list'!A:B,2,0)</f>
        <v>Admin</v>
      </c>
      <c r="B8828" s="172">
        <v>45817.415648148148</v>
      </c>
      <c r="C8828" s="69" t="s">
        <v>186</v>
      </c>
      <c r="D8828" s="69" t="s">
        <v>1937</v>
      </c>
      <c r="E8828" s="69" t="s">
        <v>2601</v>
      </c>
      <c r="F8828" s="69">
        <v>1976</v>
      </c>
      <c r="G8828" s="69" t="s">
        <v>1948</v>
      </c>
    </row>
    <row r="8829" spans="1:7" ht="14.4">
      <c r="A8829" s="27" t="str">
        <f>VLOOKUP(C8829,'user list'!A:B,2,0)</f>
        <v>Admin</v>
      </c>
      <c r="B8829" s="172">
        <v>45817.415659722225</v>
      </c>
      <c r="C8829" s="69" t="s">
        <v>186</v>
      </c>
      <c r="D8829" s="69" t="s">
        <v>1937</v>
      </c>
      <c r="E8829" s="69" t="s">
        <v>2601</v>
      </c>
      <c r="F8829" s="69">
        <v>1976</v>
      </c>
      <c r="G8829" s="69" t="s">
        <v>1947</v>
      </c>
    </row>
    <row r="8830" spans="1:7" ht="14.4">
      <c r="A8830" s="27" t="str">
        <f>VLOOKUP(C8830,'user list'!A:B,2,0)</f>
        <v>ITDD</v>
      </c>
      <c r="B8830" s="172">
        <v>45817.415694444448</v>
      </c>
      <c r="C8830" s="69" t="s">
        <v>219</v>
      </c>
      <c r="D8830" s="69" t="s">
        <v>1937</v>
      </c>
      <c r="E8830" s="69" t="s">
        <v>2598</v>
      </c>
      <c r="F8830" s="69">
        <v>1973</v>
      </c>
      <c r="G8830" s="69" t="s">
        <v>1939</v>
      </c>
    </row>
    <row r="8831" spans="1:7" ht="14.4">
      <c r="A8831" s="27" t="str">
        <f>VLOOKUP(C8831,'user list'!A:B,2,0)</f>
        <v>OCA</v>
      </c>
      <c r="B8831" s="172">
        <v>45817.415856481479</v>
      </c>
      <c r="C8831" s="69" t="s">
        <v>228</v>
      </c>
      <c r="D8831" s="69" t="s">
        <v>1937</v>
      </c>
      <c r="E8831" s="69" t="s">
        <v>2600</v>
      </c>
      <c r="F8831" s="69">
        <v>1975</v>
      </c>
      <c r="G8831" s="69" t="s">
        <v>1947</v>
      </c>
    </row>
    <row r="8832" spans="1:7" ht="14.4">
      <c r="A8832" s="27" t="str">
        <f>VLOOKUP(C8832,'user list'!A:B,2,0)</f>
        <v>OCA</v>
      </c>
      <c r="B8832" s="172">
        <v>45817.415856481479</v>
      </c>
      <c r="C8832" s="69" t="s">
        <v>228</v>
      </c>
      <c r="D8832" s="69" t="s">
        <v>1937</v>
      </c>
      <c r="E8832" s="69" t="s">
        <v>2600</v>
      </c>
      <c r="F8832" s="69">
        <v>1975</v>
      </c>
      <c r="G8832" s="69" t="s">
        <v>1948</v>
      </c>
    </row>
    <row r="8833" spans="1:7" ht="14.4">
      <c r="A8833" s="27" t="str">
        <f>VLOOKUP(C8833,'user list'!A:B,2,0)</f>
        <v>OCA</v>
      </c>
      <c r="B8833" s="172">
        <v>45817.415856481479</v>
      </c>
      <c r="C8833" s="69" t="s">
        <v>228</v>
      </c>
      <c r="D8833" s="69" t="s">
        <v>1937</v>
      </c>
      <c r="E8833" s="69" t="s">
        <v>2600</v>
      </c>
      <c r="F8833" s="69">
        <v>1975</v>
      </c>
      <c r="G8833" s="69" t="s">
        <v>1939</v>
      </c>
    </row>
    <row r="8834" spans="1:7" ht="14.4">
      <c r="A8834" s="27" t="str">
        <f>VLOOKUP(C8834,'user list'!A:B,2,0)</f>
        <v>ITDD</v>
      </c>
      <c r="B8834" s="172">
        <v>45817.416134259256</v>
      </c>
      <c r="C8834" s="69" t="s">
        <v>219</v>
      </c>
      <c r="D8834" s="69" t="s">
        <v>1937</v>
      </c>
      <c r="E8834" s="69" t="s">
        <v>2598</v>
      </c>
      <c r="F8834" s="69">
        <v>1973</v>
      </c>
      <c r="G8834" s="69" t="s">
        <v>1947</v>
      </c>
    </row>
    <row r="8835" spans="1:7" ht="14.4">
      <c r="A8835" s="27" t="str">
        <f>VLOOKUP(C8835,'user list'!A:B,2,0)</f>
        <v>ITDD</v>
      </c>
      <c r="B8835" s="172">
        <v>45817.416134259256</v>
      </c>
      <c r="C8835" s="69" t="s">
        <v>219</v>
      </c>
      <c r="D8835" s="69" t="s">
        <v>1937</v>
      </c>
      <c r="E8835" s="69" t="s">
        <v>2598</v>
      </c>
      <c r="F8835" s="69">
        <v>1973</v>
      </c>
      <c r="G8835" s="69" t="s">
        <v>1948</v>
      </c>
    </row>
    <row r="8836" spans="1:7" ht="14.4">
      <c r="A8836" s="27" t="str">
        <f>VLOOKUP(C8836,'user list'!A:B,2,0)</f>
        <v>ITDD</v>
      </c>
      <c r="B8836" s="172">
        <v>45817.416134259256</v>
      </c>
      <c r="C8836" s="69" t="s">
        <v>219</v>
      </c>
      <c r="D8836" s="69" t="s">
        <v>1937</v>
      </c>
      <c r="E8836" s="69" t="s">
        <v>2598</v>
      </c>
      <c r="F8836" s="69">
        <v>1973</v>
      </c>
      <c r="G8836" s="69" t="s">
        <v>1939</v>
      </c>
    </row>
    <row r="8837" spans="1:7" ht="14.4">
      <c r="A8837" s="27" t="str">
        <f>VLOOKUP(C8837,'user list'!A:B,2,0)</f>
        <v>Admin</v>
      </c>
      <c r="B8837" s="172">
        <v>45817.416134259256</v>
      </c>
      <c r="C8837" s="69" t="s">
        <v>186</v>
      </c>
      <c r="D8837" s="69" t="s">
        <v>1937</v>
      </c>
      <c r="E8837" s="69" t="s">
        <v>2598</v>
      </c>
      <c r="F8837" s="69">
        <v>1973</v>
      </c>
      <c r="G8837" s="69" t="s">
        <v>1948</v>
      </c>
    </row>
    <row r="8838" spans="1:7" ht="14.4">
      <c r="A8838" s="27" t="str">
        <f>VLOOKUP(C8838,'user list'!A:B,2,0)</f>
        <v>ITDD</v>
      </c>
      <c r="B8838" s="172">
        <v>45817.416215277779</v>
      </c>
      <c r="C8838" s="69" t="s">
        <v>219</v>
      </c>
      <c r="D8838" s="69" t="s">
        <v>1937</v>
      </c>
      <c r="E8838" s="69" t="s">
        <v>2598</v>
      </c>
      <c r="F8838" s="69">
        <v>1973</v>
      </c>
      <c r="G8838" s="69" t="s">
        <v>2441</v>
      </c>
    </row>
    <row r="8839" spans="1:7" ht="14.4">
      <c r="A8839" s="27" t="str">
        <f>VLOOKUP(C8839,'user list'!A:B,2,0)</f>
        <v>OCA</v>
      </c>
      <c r="B8839" s="172">
        <v>45817.417847222219</v>
      </c>
      <c r="C8839" s="69" t="s">
        <v>228</v>
      </c>
      <c r="D8839" s="69" t="s">
        <v>1937</v>
      </c>
      <c r="E8839" s="69" t="s">
        <v>2598</v>
      </c>
      <c r="F8839" s="69">
        <v>1973</v>
      </c>
      <c r="G8839" s="69" t="s">
        <v>1939</v>
      </c>
    </row>
    <row r="8840" spans="1:7" ht="14.4">
      <c r="A8840" s="27" t="str">
        <f>VLOOKUP(C8840,'user list'!A:B,2,0)</f>
        <v>OCA</v>
      </c>
      <c r="B8840" s="172">
        <v>45817.417974537035</v>
      </c>
      <c r="C8840" s="69" t="s">
        <v>228</v>
      </c>
      <c r="D8840" s="69" t="s">
        <v>1937</v>
      </c>
      <c r="E8840" s="69" t="s">
        <v>1974</v>
      </c>
      <c r="F8840" s="69">
        <v>1968</v>
      </c>
      <c r="G8840" s="69" t="s">
        <v>1939</v>
      </c>
    </row>
    <row r="8841" spans="1:7" ht="14.4">
      <c r="A8841" s="27" t="str">
        <f>VLOOKUP(C8841,'user list'!A:B,2,0)</f>
        <v>OCA</v>
      </c>
      <c r="B8841" s="172">
        <v>45817.418009259258</v>
      </c>
      <c r="C8841" s="69" t="s">
        <v>228</v>
      </c>
      <c r="D8841" s="69" t="s">
        <v>1937</v>
      </c>
      <c r="E8841" s="69" t="s">
        <v>2588</v>
      </c>
      <c r="F8841" s="69">
        <v>1967</v>
      </c>
      <c r="G8841" s="69" t="s">
        <v>1939</v>
      </c>
    </row>
    <row r="8842" spans="1:7" ht="14.4">
      <c r="A8842" s="27" t="str">
        <f>VLOOKUP(C8842,'user list'!A:B,2,0)</f>
        <v>ITDD</v>
      </c>
      <c r="B8842" s="172">
        <v>45817.418020833335</v>
      </c>
      <c r="C8842" s="69" t="s">
        <v>219</v>
      </c>
      <c r="D8842" s="69" t="s">
        <v>1937</v>
      </c>
      <c r="E8842" s="69" t="s">
        <v>2598</v>
      </c>
      <c r="F8842" s="69">
        <v>1973</v>
      </c>
      <c r="G8842" s="69" t="s">
        <v>1939</v>
      </c>
    </row>
    <row r="8843" spans="1:7" ht="14.4">
      <c r="A8843" s="27" t="str">
        <f>VLOOKUP(C8843,'user list'!A:B,2,0)</f>
        <v>QCPL</v>
      </c>
      <c r="B8843" s="172">
        <v>45817.41982638889</v>
      </c>
      <c r="C8843" s="69" t="s">
        <v>268</v>
      </c>
      <c r="D8843" s="69" t="s">
        <v>1937</v>
      </c>
      <c r="E8843" s="69" t="s">
        <v>2599</v>
      </c>
      <c r="F8843" s="69">
        <v>1974</v>
      </c>
      <c r="G8843" s="69" t="s">
        <v>1939</v>
      </c>
    </row>
    <row r="8844" spans="1:7" ht="14.4">
      <c r="A8844" s="27" t="str">
        <f>VLOOKUP(C8844,'user list'!A:B,2,0)</f>
        <v>QCPL</v>
      </c>
      <c r="B8844" s="172">
        <v>45817.420601851853</v>
      </c>
      <c r="C8844" s="69" t="s">
        <v>268</v>
      </c>
      <c r="D8844" s="69" t="s">
        <v>1937</v>
      </c>
      <c r="E8844" s="69" t="s">
        <v>2599</v>
      </c>
      <c r="F8844" s="69">
        <v>1974</v>
      </c>
      <c r="G8844" s="69" t="s">
        <v>1939</v>
      </c>
    </row>
    <row r="8845" spans="1:7" ht="14.4">
      <c r="A8845" s="27" t="str">
        <f>VLOOKUP(C8845,'user list'!A:B,2,0)</f>
        <v>ITDD</v>
      </c>
      <c r="B8845" s="172">
        <v>45817.421273148146</v>
      </c>
      <c r="C8845" s="69" t="s">
        <v>219</v>
      </c>
      <c r="D8845" s="69" t="s">
        <v>1937</v>
      </c>
      <c r="E8845" s="69" t="s">
        <v>2602</v>
      </c>
      <c r="F8845" s="69">
        <v>1977</v>
      </c>
      <c r="G8845" s="69" t="s">
        <v>2440</v>
      </c>
    </row>
    <row r="8846" spans="1:7" ht="14.4">
      <c r="A8846" s="27" t="str">
        <f>VLOOKUP(C8846,'user list'!A:B,2,0)</f>
        <v>Admin</v>
      </c>
      <c r="B8846" s="172">
        <v>45817.421273148146</v>
      </c>
      <c r="C8846" s="69" t="s">
        <v>186</v>
      </c>
      <c r="D8846" s="69" t="s">
        <v>1937</v>
      </c>
      <c r="E8846" s="69" t="s">
        <v>2602</v>
      </c>
      <c r="F8846" s="69">
        <v>1977</v>
      </c>
      <c r="G8846" s="69" t="s">
        <v>1948</v>
      </c>
    </row>
    <row r="8847" spans="1:7" ht="14.4">
      <c r="A8847" s="27" t="str">
        <f>VLOOKUP(C8847,'user list'!A:B,2,0)</f>
        <v>Admin</v>
      </c>
      <c r="B8847" s="172">
        <v>45817.421273148146</v>
      </c>
      <c r="C8847" s="69" t="s">
        <v>186</v>
      </c>
      <c r="D8847" s="69" t="s">
        <v>1937</v>
      </c>
      <c r="E8847" s="69" t="s">
        <v>2602</v>
      </c>
      <c r="F8847" s="69">
        <v>1977</v>
      </c>
      <c r="G8847" s="69" t="s">
        <v>1948</v>
      </c>
    </row>
    <row r="8848" spans="1:7" ht="14.4">
      <c r="A8848" s="27" t="str">
        <f>VLOOKUP(C8848,'user list'!A:B,2,0)</f>
        <v>Admin</v>
      </c>
      <c r="B8848" s="172">
        <v>45817.421273148146</v>
      </c>
      <c r="C8848" s="69" t="s">
        <v>186</v>
      </c>
      <c r="D8848" s="69" t="s">
        <v>1937</v>
      </c>
      <c r="E8848" s="69" t="s">
        <v>2602</v>
      </c>
      <c r="F8848" s="69">
        <v>1977</v>
      </c>
      <c r="G8848" s="69" t="s">
        <v>1948</v>
      </c>
    </row>
    <row r="8849" spans="1:7" ht="14.4">
      <c r="A8849" s="27" t="str">
        <f>VLOOKUP(C8849,'user list'!A:B,2,0)</f>
        <v>Admin</v>
      </c>
      <c r="B8849" s="172">
        <v>45817.421273148146</v>
      </c>
      <c r="C8849" s="69" t="s">
        <v>186</v>
      </c>
      <c r="D8849" s="69" t="s">
        <v>1937</v>
      </c>
      <c r="E8849" s="69" t="s">
        <v>2602</v>
      </c>
      <c r="F8849" s="69">
        <v>1977</v>
      </c>
      <c r="G8849" s="69" t="s">
        <v>1947</v>
      </c>
    </row>
    <row r="8850" spans="1:7" ht="14.4">
      <c r="A8850" s="27" t="str">
        <f>VLOOKUP(C8850,'user list'!A:B,2,0)</f>
        <v>QCTD</v>
      </c>
      <c r="B8850" s="172">
        <v>45817.421898148146</v>
      </c>
      <c r="C8850" s="69" t="s">
        <v>269</v>
      </c>
      <c r="D8850" s="69" t="s">
        <v>1937</v>
      </c>
      <c r="E8850" s="69" t="s">
        <v>2601</v>
      </c>
      <c r="F8850" s="69">
        <v>1976</v>
      </c>
      <c r="G8850" s="69" t="s">
        <v>1939</v>
      </c>
    </row>
    <row r="8851" spans="1:7" ht="14.4">
      <c r="A8851" s="27" t="str">
        <f>VLOOKUP(C8851,'user list'!A:B,2,0)</f>
        <v>OCA</v>
      </c>
      <c r="B8851" s="172">
        <v>45817.42255787037</v>
      </c>
      <c r="C8851" s="69" t="s">
        <v>228</v>
      </c>
      <c r="D8851" s="69" t="s">
        <v>1937</v>
      </c>
      <c r="E8851" s="69" t="s">
        <v>2603</v>
      </c>
      <c r="F8851" s="69">
        <v>1978</v>
      </c>
      <c r="G8851" s="69" t="s">
        <v>2440</v>
      </c>
    </row>
    <row r="8852" spans="1:7" ht="14.4">
      <c r="A8852" s="27" t="str">
        <f>VLOOKUP(C8852,'user list'!A:B,2,0)</f>
        <v>Admin</v>
      </c>
      <c r="B8852" s="172">
        <v>45817.42255787037</v>
      </c>
      <c r="C8852" s="69" t="s">
        <v>186</v>
      </c>
      <c r="D8852" s="69" t="s">
        <v>1937</v>
      </c>
      <c r="E8852" s="69" t="s">
        <v>2603</v>
      </c>
      <c r="F8852" s="69">
        <v>1978</v>
      </c>
      <c r="G8852" s="69" t="s">
        <v>1948</v>
      </c>
    </row>
    <row r="8853" spans="1:7" ht="14.4">
      <c r="A8853" s="27" t="str">
        <f>VLOOKUP(C8853,'user list'!A:B,2,0)</f>
        <v>Admin</v>
      </c>
      <c r="B8853" s="172">
        <v>45817.42255787037</v>
      </c>
      <c r="C8853" s="69" t="s">
        <v>186</v>
      </c>
      <c r="D8853" s="69" t="s">
        <v>1937</v>
      </c>
      <c r="E8853" s="69" t="s">
        <v>2603</v>
      </c>
      <c r="F8853" s="69">
        <v>1978</v>
      </c>
      <c r="G8853" s="69" t="s">
        <v>1948</v>
      </c>
    </row>
    <row r="8854" spans="1:7" ht="14.4">
      <c r="A8854" s="27" t="str">
        <f>VLOOKUP(C8854,'user list'!A:B,2,0)</f>
        <v>Admin</v>
      </c>
      <c r="B8854" s="172">
        <v>45817.42255787037</v>
      </c>
      <c r="C8854" s="69" t="s">
        <v>186</v>
      </c>
      <c r="D8854" s="69" t="s">
        <v>1937</v>
      </c>
      <c r="E8854" s="69" t="s">
        <v>2603</v>
      </c>
      <c r="F8854" s="69">
        <v>1978</v>
      </c>
      <c r="G8854" s="69" t="s">
        <v>1948</v>
      </c>
    </row>
    <row r="8855" spans="1:7" ht="14.4">
      <c r="A8855" s="27" t="str">
        <f>VLOOKUP(C8855,'user list'!A:B,2,0)</f>
        <v>Admin</v>
      </c>
      <c r="B8855" s="172">
        <v>45817.42255787037</v>
      </c>
      <c r="C8855" s="69" t="s">
        <v>186</v>
      </c>
      <c r="D8855" s="69" t="s">
        <v>1937</v>
      </c>
      <c r="E8855" s="69" t="s">
        <v>2603</v>
      </c>
      <c r="F8855" s="69">
        <v>1978</v>
      </c>
      <c r="G8855" s="69" t="s">
        <v>1947</v>
      </c>
    </row>
    <row r="8856" spans="1:7" ht="14.4">
      <c r="A8856" s="27" t="str">
        <f>VLOOKUP(C8856,'user list'!A:B,2,0)</f>
        <v>OCA</v>
      </c>
      <c r="B8856" s="172">
        <v>45817.422581018516</v>
      </c>
      <c r="C8856" s="69" t="s">
        <v>228</v>
      </c>
      <c r="D8856" s="69" t="s">
        <v>1937</v>
      </c>
      <c r="E8856" s="69" t="s">
        <v>2603</v>
      </c>
      <c r="F8856" s="69">
        <v>1978</v>
      </c>
      <c r="G8856" s="69" t="s">
        <v>1939</v>
      </c>
    </row>
    <row r="8857" spans="1:7" ht="14.4">
      <c r="A8857" s="27" t="str">
        <f>VLOOKUP(C8857,'user list'!A:B,2,0)</f>
        <v>OCA</v>
      </c>
      <c r="B8857" s="172">
        <v>45817.422881944447</v>
      </c>
      <c r="C8857" s="69" t="s">
        <v>228</v>
      </c>
      <c r="D8857" s="69" t="s">
        <v>1937</v>
      </c>
      <c r="E8857" s="69" t="s">
        <v>2603</v>
      </c>
      <c r="F8857" s="69">
        <v>1978</v>
      </c>
      <c r="G8857" s="69" t="s">
        <v>1939</v>
      </c>
    </row>
    <row r="8858" spans="1:7" ht="14.4">
      <c r="A8858" s="27" t="str">
        <f>VLOOKUP(C8858,'user list'!A:B,2,0)</f>
        <v>OCM</v>
      </c>
      <c r="B8858" s="172">
        <v>45817.423379629632</v>
      </c>
      <c r="C8858" s="69" t="s">
        <v>230</v>
      </c>
      <c r="D8858" s="69" t="s">
        <v>1937</v>
      </c>
      <c r="E8858" s="69" t="s">
        <v>1974</v>
      </c>
      <c r="F8858" s="69">
        <v>1979</v>
      </c>
      <c r="G8858" s="69" t="s">
        <v>2440</v>
      </c>
    </row>
    <row r="8859" spans="1:7" ht="14.4">
      <c r="A8859" s="27" t="str">
        <f>VLOOKUP(C8859,'user list'!A:B,2,0)</f>
        <v>Admin</v>
      </c>
      <c r="B8859" s="172">
        <v>45817.423391203702</v>
      </c>
      <c r="C8859" s="69" t="s">
        <v>186</v>
      </c>
      <c r="D8859" s="69" t="s">
        <v>1937</v>
      </c>
      <c r="E8859" s="69" t="s">
        <v>1974</v>
      </c>
      <c r="F8859" s="69">
        <v>1979</v>
      </c>
      <c r="G8859" s="69" t="s">
        <v>1948</v>
      </c>
    </row>
    <row r="8860" spans="1:7" ht="14.4">
      <c r="A8860" s="27" t="str">
        <f>VLOOKUP(C8860,'user list'!A:B,2,0)</f>
        <v>Admin</v>
      </c>
      <c r="B8860" s="172">
        <v>45817.423391203702</v>
      </c>
      <c r="C8860" s="69" t="s">
        <v>186</v>
      </c>
      <c r="D8860" s="69" t="s">
        <v>1937</v>
      </c>
      <c r="E8860" s="69" t="s">
        <v>1974</v>
      </c>
      <c r="F8860" s="69">
        <v>1979</v>
      </c>
      <c r="G8860" s="69" t="s">
        <v>1947</v>
      </c>
    </row>
    <row r="8861" spans="1:7" ht="14.4">
      <c r="A8861" s="27" t="str">
        <f>VLOOKUP(C8861,'user list'!A:B,2,0)</f>
        <v>Admin</v>
      </c>
      <c r="B8861" s="172">
        <v>45817.423391203702</v>
      </c>
      <c r="C8861" s="69" t="s">
        <v>186</v>
      </c>
      <c r="D8861" s="69" t="s">
        <v>1937</v>
      </c>
      <c r="E8861" s="69" t="s">
        <v>1974</v>
      </c>
      <c r="F8861" s="69">
        <v>1979</v>
      </c>
      <c r="G8861" s="69" t="s">
        <v>1948</v>
      </c>
    </row>
    <row r="8862" spans="1:7" ht="14.4">
      <c r="A8862" s="27" t="str">
        <f>VLOOKUP(C8862,'user list'!A:B,2,0)</f>
        <v>Admin</v>
      </c>
      <c r="B8862" s="172">
        <v>45817.423391203702</v>
      </c>
      <c r="C8862" s="69" t="s">
        <v>186</v>
      </c>
      <c r="D8862" s="69" t="s">
        <v>1937</v>
      </c>
      <c r="E8862" s="69" t="s">
        <v>1974</v>
      </c>
      <c r="F8862" s="69">
        <v>1979</v>
      </c>
      <c r="G8862" s="69" t="s">
        <v>1948</v>
      </c>
    </row>
    <row r="8863" spans="1:7" ht="14.4">
      <c r="A8863" s="27" t="str">
        <f>VLOOKUP(C8863,'user list'!A:B,2,0)</f>
        <v>BPLD</v>
      </c>
      <c r="B8863" s="172">
        <v>45817.42359953704</v>
      </c>
      <c r="C8863" s="69" t="s">
        <v>194</v>
      </c>
      <c r="D8863" s="69" t="s">
        <v>1937</v>
      </c>
      <c r="E8863" s="69" t="s">
        <v>2601</v>
      </c>
      <c r="F8863" s="69">
        <v>1976</v>
      </c>
      <c r="G8863" s="69" t="s">
        <v>1939</v>
      </c>
    </row>
    <row r="8864" spans="1:7" ht="14.4">
      <c r="A8864" s="27" t="str">
        <f>VLOOKUP(C8864,'user list'!A:B,2,0)</f>
        <v>BPLD</v>
      </c>
      <c r="B8864" s="172">
        <v>45817.42392361111</v>
      </c>
      <c r="C8864" s="69" t="s">
        <v>194</v>
      </c>
      <c r="D8864" s="69" t="s">
        <v>1937</v>
      </c>
      <c r="E8864" s="69" t="s">
        <v>2601</v>
      </c>
      <c r="F8864" s="69">
        <v>1976</v>
      </c>
      <c r="G8864" s="69" t="s">
        <v>1947</v>
      </c>
    </row>
    <row r="8865" spans="1:7" ht="14.4">
      <c r="A8865" s="27" t="str">
        <f>VLOOKUP(C8865,'user list'!A:B,2,0)</f>
        <v>BPLD</v>
      </c>
      <c r="B8865" s="172">
        <v>45817.42392361111</v>
      </c>
      <c r="C8865" s="69" t="s">
        <v>194</v>
      </c>
      <c r="D8865" s="69" t="s">
        <v>1937</v>
      </c>
      <c r="E8865" s="69" t="s">
        <v>2601</v>
      </c>
      <c r="F8865" s="69">
        <v>1976</v>
      </c>
      <c r="G8865" s="69" t="s">
        <v>1948</v>
      </c>
    </row>
    <row r="8866" spans="1:7" ht="14.4">
      <c r="A8866" s="27" t="str">
        <f>VLOOKUP(C8866,'user list'!A:B,2,0)</f>
        <v>BPLD</v>
      </c>
      <c r="B8866" s="172">
        <v>45817.42392361111</v>
      </c>
      <c r="C8866" s="69" t="s">
        <v>194</v>
      </c>
      <c r="D8866" s="69" t="s">
        <v>1937</v>
      </c>
      <c r="E8866" s="69" t="s">
        <v>2601</v>
      </c>
      <c r="F8866" s="69">
        <v>1976</v>
      </c>
      <c r="G8866" s="69" t="s">
        <v>1939</v>
      </c>
    </row>
    <row r="8867" spans="1:7" ht="14.4">
      <c r="A8867" s="27" t="str">
        <f>VLOOKUP(C8867,'user list'!A:B,2,0)</f>
        <v>Admin</v>
      </c>
      <c r="B8867" s="172">
        <v>45817.42392361111</v>
      </c>
      <c r="C8867" s="69" t="s">
        <v>186</v>
      </c>
      <c r="D8867" s="69" t="s">
        <v>1937</v>
      </c>
      <c r="E8867" s="69" t="s">
        <v>2601</v>
      </c>
      <c r="F8867" s="69">
        <v>1976</v>
      </c>
      <c r="G8867" s="69" t="s">
        <v>1948</v>
      </c>
    </row>
    <row r="8868" spans="1:7" ht="14.4">
      <c r="A8868" s="27" t="str">
        <f>VLOOKUP(C8868,'user list'!A:B,2,0)</f>
        <v>BPLD</v>
      </c>
      <c r="B8868" s="172">
        <v>45817.424097222225</v>
      </c>
      <c r="C8868" s="69" t="s">
        <v>194</v>
      </c>
      <c r="D8868" s="69" t="s">
        <v>1937</v>
      </c>
      <c r="E8868" s="69" t="s">
        <v>2601</v>
      </c>
      <c r="F8868" s="69">
        <v>1976</v>
      </c>
      <c r="G8868" s="69" t="s">
        <v>1949</v>
      </c>
    </row>
    <row r="8869" spans="1:7" ht="14.4">
      <c r="A8869" s="27" t="str">
        <f>VLOOKUP(C8869,'user list'!A:B,2,0)</f>
        <v>CCESD</v>
      </c>
      <c r="B8869" s="172">
        <v>45817.424641203703</v>
      </c>
      <c r="C8869" s="69" t="s">
        <v>284</v>
      </c>
      <c r="D8869" s="69" t="s">
        <v>1937</v>
      </c>
      <c r="E8869" s="69" t="s">
        <v>1636</v>
      </c>
      <c r="F8869" s="69">
        <v>1883</v>
      </c>
      <c r="G8869" s="69" t="s">
        <v>1939</v>
      </c>
    </row>
    <row r="8870" spans="1:7" ht="14.4">
      <c r="A8870" s="27" t="str">
        <f>VLOOKUP(C8870,'user list'!A:B,2,0)</f>
        <v>TTMD</v>
      </c>
      <c r="B8870" s="172">
        <v>45817.427303240744</v>
      </c>
      <c r="C8870" s="69" t="s">
        <v>278</v>
      </c>
      <c r="D8870" s="69" t="s">
        <v>1937</v>
      </c>
      <c r="E8870" s="69" t="s">
        <v>2588</v>
      </c>
      <c r="F8870" s="69">
        <v>1967</v>
      </c>
      <c r="G8870" s="69" t="s">
        <v>1939</v>
      </c>
    </row>
    <row r="8871" spans="1:7" ht="14.4">
      <c r="A8871" s="27" t="str">
        <f>VLOOKUP(C8871,'user list'!A:B,2,0)</f>
        <v>TTMD</v>
      </c>
      <c r="B8871" s="172">
        <v>45817.427430555559</v>
      </c>
      <c r="C8871" s="69" t="s">
        <v>278</v>
      </c>
      <c r="D8871" s="69" t="s">
        <v>1937</v>
      </c>
      <c r="E8871" s="69" t="s">
        <v>2588</v>
      </c>
      <c r="F8871" s="69">
        <v>1967</v>
      </c>
      <c r="G8871" s="69" t="s">
        <v>1947</v>
      </c>
    </row>
    <row r="8872" spans="1:7" ht="14.4">
      <c r="A8872" s="27" t="str">
        <f>VLOOKUP(C8872,'user list'!A:B,2,0)</f>
        <v>TTMD</v>
      </c>
      <c r="B8872" s="172">
        <v>45817.427430555559</v>
      </c>
      <c r="C8872" s="69" t="s">
        <v>278</v>
      </c>
      <c r="D8872" s="69" t="s">
        <v>1937</v>
      </c>
      <c r="E8872" s="69" t="s">
        <v>2588</v>
      </c>
      <c r="F8872" s="69">
        <v>1967</v>
      </c>
      <c r="G8872" s="69" t="s">
        <v>1948</v>
      </c>
    </row>
    <row r="8873" spans="1:7" ht="14.4">
      <c r="A8873" s="27" t="str">
        <f>VLOOKUP(C8873,'user list'!A:B,2,0)</f>
        <v>TTMD</v>
      </c>
      <c r="B8873" s="172">
        <v>45817.427430555559</v>
      </c>
      <c r="C8873" s="69" t="s">
        <v>278</v>
      </c>
      <c r="D8873" s="69" t="s">
        <v>1937</v>
      </c>
      <c r="E8873" s="69" t="s">
        <v>2588</v>
      </c>
      <c r="F8873" s="69">
        <v>1967</v>
      </c>
      <c r="G8873" s="69" t="s">
        <v>1939</v>
      </c>
    </row>
    <row r="8874" spans="1:7" ht="14.4">
      <c r="A8874" s="27" t="str">
        <f>VLOOKUP(C8874,'user list'!A:B,2,0)</f>
        <v>Admin</v>
      </c>
      <c r="B8874" s="172">
        <v>45817.427442129629</v>
      </c>
      <c r="C8874" s="69" t="s">
        <v>186</v>
      </c>
      <c r="D8874" s="69" t="s">
        <v>1937</v>
      </c>
      <c r="E8874" s="69" t="s">
        <v>2588</v>
      </c>
      <c r="F8874" s="69">
        <v>1967</v>
      </c>
      <c r="G8874" s="69" t="s">
        <v>1948</v>
      </c>
    </row>
    <row r="8875" spans="1:7" ht="14.4">
      <c r="A8875" s="27" t="str">
        <f>VLOOKUP(C8875,'user list'!A:B,2,0)</f>
        <v>CCESD</v>
      </c>
      <c r="B8875" s="172">
        <v>45817.427534722221</v>
      </c>
      <c r="C8875" s="69" t="s">
        <v>284</v>
      </c>
      <c r="D8875" s="69" t="s">
        <v>1937</v>
      </c>
      <c r="E8875" s="69" t="s">
        <v>1636</v>
      </c>
      <c r="F8875" s="69">
        <v>1883</v>
      </c>
      <c r="G8875" s="69" t="s">
        <v>1939</v>
      </c>
    </row>
    <row r="8876" spans="1:7" ht="14.4">
      <c r="A8876" s="27" t="str">
        <f>VLOOKUP(C8876,'user list'!A:B,2,0)</f>
        <v>TTMD</v>
      </c>
      <c r="B8876" s="172">
        <v>45817.427777777775</v>
      </c>
      <c r="C8876" s="69" t="s">
        <v>278</v>
      </c>
      <c r="D8876" s="69" t="s">
        <v>1937</v>
      </c>
      <c r="E8876" s="69" t="s">
        <v>2577</v>
      </c>
      <c r="F8876" s="69">
        <v>1946</v>
      </c>
      <c r="G8876" s="69" t="s">
        <v>1939</v>
      </c>
    </row>
    <row r="8877" spans="1:7" ht="14.4">
      <c r="A8877" s="27" t="str">
        <f>VLOOKUP(C8877,'user list'!A:B,2,0)</f>
        <v>CCESD</v>
      </c>
      <c r="B8877" s="172">
        <v>45817.427870370368</v>
      </c>
      <c r="C8877" s="69" t="s">
        <v>284</v>
      </c>
      <c r="D8877" s="69" t="s">
        <v>1937</v>
      </c>
      <c r="E8877" s="69" t="s">
        <v>1636</v>
      </c>
      <c r="F8877" s="69">
        <v>1883</v>
      </c>
      <c r="G8877" s="69" t="s">
        <v>2441</v>
      </c>
    </row>
    <row r="8878" spans="1:7" ht="14.4">
      <c r="A8878" s="27" t="str">
        <f>VLOOKUP(C8878,'user list'!A:B,2,0)</f>
        <v>MDAD</v>
      </c>
      <c r="B8878" s="172">
        <v>45817.428032407406</v>
      </c>
      <c r="C8878" s="69" t="s">
        <v>223</v>
      </c>
      <c r="D8878" s="69" t="s">
        <v>1937</v>
      </c>
      <c r="E8878" s="69" t="s">
        <v>1974</v>
      </c>
      <c r="F8878" s="69">
        <v>1980</v>
      </c>
      <c r="G8878" s="69" t="s">
        <v>2440</v>
      </c>
    </row>
    <row r="8879" spans="1:7" ht="14.4">
      <c r="A8879" s="27" t="str">
        <f>VLOOKUP(C8879,'user list'!A:B,2,0)</f>
        <v>Admin</v>
      </c>
      <c r="B8879" s="172">
        <v>45817.428032407406</v>
      </c>
      <c r="C8879" s="69" t="s">
        <v>186</v>
      </c>
      <c r="D8879" s="69" t="s">
        <v>1937</v>
      </c>
      <c r="E8879" s="69" t="s">
        <v>1974</v>
      </c>
      <c r="F8879" s="69">
        <v>1980</v>
      </c>
      <c r="G8879" s="69" t="s">
        <v>1948</v>
      </c>
    </row>
    <row r="8880" spans="1:7" ht="14.4">
      <c r="A8880" s="27" t="str">
        <f>VLOOKUP(C8880,'user list'!A:B,2,0)</f>
        <v>Admin</v>
      </c>
      <c r="B8880" s="172">
        <v>45817.428032407406</v>
      </c>
      <c r="C8880" s="69" t="s">
        <v>186</v>
      </c>
      <c r="D8880" s="69" t="s">
        <v>1937</v>
      </c>
      <c r="E8880" s="69" t="s">
        <v>1974</v>
      </c>
      <c r="F8880" s="69">
        <v>1980</v>
      </c>
      <c r="G8880" s="69" t="s">
        <v>1948</v>
      </c>
    </row>
    <row r="8881" spans="1:7" ht="14.4">
      <c r="A8881" s="27" t="str">
        <f>VLOOKUP(C8881,'user list'!A:B,2,0)</f>
        <v>Admin</v>
      </c>
      <c r="B8881" s="172">
        <v>45817.428043981483</v>
      </c>
      <c r="C8881" s="69" t="s">
        <v>186</v>
      </c>
      <c r="D8881" s="69" t="s">
        <v>1937</v>
      </c>
      <c r="E8881" s="69" t="s">
        <v>1974</v>
      </c>
      <c r="F8881" s="69">
        <v>1980</v>
      </c>
      <c r="G8881" s="69" t="s">
        <v>1948</v>
      </c>
    </row>
    <row r="8882" spans="1:7" ht="14.4">
      <c r="A8882" s="27" t="str">
        <f>VLOOKUP(C8882,'user list'!A:B,2,0)</f>
        <v>Admin</v>
      </c>
      <c r="B8882" s="172">
        <v>45817.428043981483</v>
      </c>
      <c r="C8882" s="69" t="s">
        <v>186</v>
      </c>
      <c r="D8882" s="69" t="s">
        <v>1937</v>
      </c>
      <c r="E8882" s="69" t="s">
        <v>1974</v>
      </c>
      <c r="F8882" s="69">
        <v>1980</v>
      </c>
      <c r="G8882" s="69" t="s">
        <v>1947</v>
      </c>
    </row>
    <row r="8883" spans="1:7" ht="14.4">
      <c r="A8883" s="27" t="str">
        <f>VLOOKUP(C8883,'user list'!A:B,2,0)</f>
        <v>TTMD</v>
      </c>
      <c r="B8883" s="172">
        <v>45817.428043981483</v>
      </c>
      <c r="C8883" s="69" t="s">
        <v>278</v>
      </c>
      <c r="D8883" s="69" t="s">
        <v>1937</v>
      </c>
      <c r="E8883" s="69" t="s">
        <v>2588</v>
      </c>
      <c r="F8883" s="69">
        <v>1967</v>
      </c>
      <c r="G8883" s="69" t="s">
        <v>1939</v>
      </c>
    </row>
    <row r="8884" spans="1:7" ht="14.4">
      <c r="A8884" s="27" t="str">
        <f>VLOOKUP(C8884,'user list'!A:B,2,0)</f>
        <v>TTMD</v>
      </c>
      <c r="B8884" s="172">
        <v>45817.428240740737</v>
      </c>
      <c r="C8884" s="69" t="s">
        <v>278</v>
      </c>
      <c r="D8884" s="69" t="s">
        <v>1937</v>
      </c>
      <c r="E8884" s="69" t="s">
        <v>2588</v>
      </c>
      <c r="F8884" s="69">
        <v>1967</v>
      </c>
      <c r="G8884" s="69" t="s">
        <v>1949</v>
      </c>
    </row>
    <row r="8885" spans="1:7" ht="14.4">
      <c r="A8885" s="27" t="str">
        <f>VLOOKUP(C8885,'user list'!A:B,2,0)</f>
        <v>MDAD</v>
      </c>
      <c r="B8885" s="172">
        <v>45817.42864583333</v>
      </c>
      <c r="C8885" s="69" t="s">
        <v>223</v>
      </c>
      <c r="D8885" s="69" t="s">
        <v>1937</v>
      </c>
      <c r="E8885" s="69" t="s">
        <v>2577</v>
      </c>
      <c r="F8885" s="69">
        <v>1946</v>
      </c>
      <c r="G8885" s="69" t="s">
        <v>1939</v>
      </c>
    </row>
    <row r="8886" spans="1:7" ht="14.4">
      <c r="A8886" s="27" t="str">
        <f>VLOOKUP(C8886,'user list'!A:B,2,0)</f>
        <v>MDAD</v>
      </c>
      <c r="B8886" s="172">
        <v>45817.428865740738</v>
      </c>
      <c r="C8886" s="69" t="s">
        <v>223</v>
      </c>
      <c r="D8886" s="69" t="s">
        <v>1937</v>
      </c>
      <c r="E8886" s="69" t="s">
        <v>1974</v>
      </c>
      <c r="F8886" s="69">
        <v>1980</v>
      </c>
      <c r="G8886" s="69" t="s">
        <v>1939</v>
      </c>
    </row>
    <row r="8887" spans="1:7" ht="14.4">
      <c r="A8887" s="27" t="str">
        <f>VLOOKUP(C8887,'user list'!A:B,2,0)</f>
        <v>MDAD</v>
      </c>
      <c r="B8887" s="172">
        <v>45817.428946759261</v>
      </c>
      <c r="C8887" s="69" t="s">
        <v>223</v>
      </c>
      <c r="D8887" s="69" t="s">
        <v>1937</v>
      </c>
      <c r="E8887" s="69" t="s">
        <v>1974</v>
      </c>
      <c r="F8887" s="69">
        <v>1980</v>
      </c>
      <c r="G8887" s="69" t="s">
        <v>1949</v>
      </c>
    </row>
    <row r="8888" spans="1:7" ht="14.4">
      <c r="A8888" s="27" t="str">
        <f>VLOOKUP(C8888,'user list'!A:B,2,0)</f>
        <v>DSQC</v>
      </c>
      <c r="B8888" s="172">
        <v>45817.429062499999</v>
      </c>
      <c r="C8888" s="69" t="s">
        <v>214</v>
      </c>
      <c r="D8888" s="69" t="s">
        <v>1937</v>
      </c>
      <c r="E8888" s="69" t="s">
        <v>1960</v>
      </c>
      <c r="F8888" s="69">
        <v>347</v>
      </c>
      <c r="G8888" s="69" t="s">
        <v>1939</v>
      </c>
    </row>
    <row r="8889" spans="1:7" ht="14.4">
      <c r="A8889" s="27" t="str">
        <f>VLOOKUP(C8889,'user list'!A:B,2,0)</f>
        <v>MDAD</v>
      </c>
      <c r="B8889" s="172">
        <v>45817.429212962961</v>
      </c>
      <c r="C8889" s="69" t="s">
        <v>223</v>
      </c>
      <c r="D8889" s="69" t="s">
        <v>1937</v>
      </c>
      <c r="E8889" s="69" t="s">
        <v>2029</v>
      </c>
      <c r="F8889" s="69">
        <v>1793</v>
      </c>
      <c r="G8889" s="69" t="s">
        <v>1939</v>
      </c>
    </row>
    <row r="8890" spans="1:7" ht="14.4">
      <c r="A8890" s="27" t="str">
        <f>VLOOKUP(C8890,'user list'!A:B,2,0)</f>
        <v>DSQC</v>
      </c>
      <c r="B8890" s="172">
        <v>45817.429432870369</v>
      </c>
      <c r="C8890" s="69" t="s">
        <v>214</v>
      </c>
      <c r="D8890" s="69" t="s">
        <v>1937</v>
      </c>
      <c r="E8890" s="69" t="s">
        <v>2556</v>
      </c>
      <c r="F8890" s="69">
        <v>1916</v>
      </c>
      <c r="G8890" s="69" t="s">
        <v>1939</v>
      </c>
    </row>
    <row r="8891" spans="1:7" ht="14.4">
      <c r="A8891" s="27" t="str">
        <f>VLOOKUP(C8891,'user list'!A:B,2,0)</f>
        <v>BPLD</v>
      </c>
      <c r="B8891" s="172">
        <v>45817.429560185185</v>
      </c>
      <c r="C8891" s="69" t="s">
        <v>194</v>
      </c>
      <c r="D8891" s="69" t="s">
        <v>1937</v>
      </c>
      <c r="E8891" s="69" t="s">
        <v>2601</v>
      </c>
      <c r="F8891" s="69">
        <v>1976</v>
      </c>
      <c r="G8891" s="69" t="s">
        <v>1939</v>
      </c>
    </row>
    <row r="8892" spans="1:7" ht="14.4">
      <c r="A8892" s="27" t="str">
        <f>VLOOKUP(C8892,'user list'!A:B,2,0)</f>
        <v>DSQC</v>
      </c>
      <c r="B8892" s="172">
        <v>45817.429872685185</v>
      </c>
      <c r="C8892" s="69" t="s">
        <v>214</v>
      </c>
      <c r="D8892" s="69" t="s">
        <v>1937</v>
      </c>
      <c r="E8892" s="69" t="s">
        <v>2556</v>
      </c>
      <c r="F8892" s="69">
        <v>1916</v>
      </c>
      <c r="G8892" s="69" t="s">
        <v>1947</v>
      </c>
    </row>
    <row r="8893" spans="1:7" ht="14.4">
      <c r="A8893" s="27" t="str">
        <f>VLOOKUP(C8893,'user list'!A:B,2,0)</f>
        <v>DSQC</v>
      </c>
      <c r="B8893" s="172">
        <v>45817.429872685185</v>
      </c>
      <c r="C8893" s="69" t="s">
        <v>214</v>
      </c>
      <c r="D8893" s="69" t="s">
        <v>1937</v>
      </c>
      <c r="E8893" s="69" t="s">
        <v>2556</v>
      </c>
      <c r="F8893" s="69">
        <v>1916</v>
      </c>
      <c r="G8893" s="69" t="s">
        <v>1948</v>
      </c>
    </row>
    <row r="8894" spans="1:7" ht="14.4">
      <c r="A8894" s="27" t="str">
        <f>VLOOKUP(C8894,'user list'!A:B,2,0)</f>
        <v>DSQC</v>
      </c>
      <c r="B8894" s="172">
        <v>45817.429872685185</v>
      </c>
      <c r="C8894" s="69" t="s">
        <v>214</v>
      </c>
      <c r="D8894" s="69" t="s">
        <v>1937</v>
      </c>
      <c r="E8894" s="69" t="s">
        <v>2556</v>
      </c>
      <c r="F8894" s="69">
        <v>1916</v>
      </c>
      <c r="G8894" s="69" t="s">
        <v>1939</v>
      </c>
    </row>
    <row r="8895" spans="1:7" ht="14.4">
      <c r="A8895" s="27" t="str">
        <f>VLOOKUP(C8895,'user list'!A:B,2,0)</f>
        <v>Admin</v>
      </c>
      <c r="B8895" s="172">
        <v>45817.429872685185</v>
      </c>
      <c r="C8895" s="69" t="s">
        <v>186</v>
      </c>
      <c r="D8895" s="69" t="s">
        <v>1937</v>
      </c>
      <c r="E8895" s="69" t="s">
        <v>2556</v>
      </c>
      <c r="F8895" s="69">
        <v>1916</v>
      </c>
      <c r="G8895" s="69" t="s">
        <v>1948</v>
      </c>
    </row>
    <row r="8896" spans="1:7" ht="14.4">
      <c r="A8896" s="27" t="str">
        <f>VLOOKUP(C8896,'user list'!A:B,2,0)</f>
        <v>DSQC</v>
      </c>
      <c r="B8896" s="172">
        <v>45817.429930555554</v>
      </c>
      <c r="C8896" s="69" t="s">
        <v>214</v>
      </c>
      <c r="D8896" s="69" t="s">
        <v>1937</v>
      </c>
      <c r="E8896" s="69" t="s">
        <v>2577</v>
      </c>
      <c r="F8896" s="69">
        <v>1946</v>
      </c>
      <c r="G8896" s="69" t="s">
        <v>1939</v>
      </c>
    </row>
    <row r="8897" spans="1:7" ht="14.4">
      <c r="A8897" s="27" t="str">
        <f>VLOOKUP(C8897,'user list'!A:B,2,0)</f>
        <v>OCM</v>
      </c>
      <c r="B8897" s="172">
        <v>45817.430185185185</v>
      </c>
      <c r="C8897" s="69" t="s">
        <v>230</v>
      </c>
      <c r="D8897" s="69" t="s">
        <v>1937</v>
      </c>
      <c r="E8897" s="69" t="s">
        <v>1991</v>
      </c>
      <c r="F8897" s="69">
        <v>1981</v>
      </c>
      <c r="G8897" s="69" t="s">
        <v>2440</v>
      </c>
    </row>
    <row r="8898" spans="1:7" ht="14.4">
      <c r="A8898" s="27" t="str">
        <f>VLOOKUP(C8898,'user list'!A:B,2,0)</f>
        <v>Admin</v>
      </c>
      <c r="B8898" s="172">
        <v>45817.430185185185</v>
      </c>
      <c r="C8898" s="69" t="s">
        <v>186</v>
      </c>
      <c r="D8898" s="69" t="s">
        <v>1937</v>
      </c>
      <c r="E8898" s="69" t="s">
        <v>1991</v>
      </c>
      <c r="F8898" s="69">
        <v>1981</v>
      </c>
      <c r="G8898" s="69" t="s">
        <v>1948</v>
      </c>
    </row>
    <row r="8899" spans="1:7" ht="14.4">
      <c r="A8899" s="27" t="str">
        <f>VLOOKUP(C8899,'user list'!A:B,2,0)</f>
        <v>Admin</v>
      </c>
      <c r="B8899" s="172">
        <v>45817.430185185185</v>
      </c>
      <c r="C8899" s="69" t="s">
        <v>186</v>
      </c>
      <c r="D8899" s="69" t="s">
        <v>1937</v>
      </c>
      <c r="E8899" s="69" t="s">
        <v>1991</v>
      </c>
      <c r="F8899" s="69">
        <v>1981</v>
      </c>
      <c r="G8899" s="69" t="s">
        <v>1947</v>
      </c>
    </row>
    <row r="8900" spans="1:7" ht="14.4">
      <c r="A8900" s="27" t="str">
        <f>VLOOKUP(C8900,'user list'!A:B,2,0)</f>
        <v>Admin</v>
      </c>
      <c r="B8900" s="172">
        <v>45817.430196759262</v>
      </c>
      <c r="C8900" s="69" t="s">
        <v>186</v>
      </c>
      <c r="D8900" s="69" t="s">
        <v>1937</v>
      </c>
      <c r="E8900" s="69" t="s">
        <v>1991</v>
      </c>
      <c r="F8900" s="69">
        <v>1981</v>
      </c>
      <c r="G8900" s="69" t="s">
        <v>1948</v>
      </c>
    </row>
    <row r="8901" spans="1:7" ht="14.4">
      <c r="A8901" s="27" t="str">
        <f>VLOOKUP(C8901,'user list'!A:B,2,0)</f>
        <v>Admin</v>
      </c>
      <c r="B8901" s="172">
        <v>45817.430196759262</v>
      </c>
      <c r="C8901" s="69" t="s">
        <v>186</v>
      </c>
      <c r="D8901" s="69" t="s">
        <v>1937</v>
      </c>
      <c r="E8901" s="69" t="s">
        <v>1991</v>
      </c>
      <c r="F8901" s="69">
        <v>1981</v>
      </c>
      <c r="G8901" s="69" t="s">
        <v>1948</v>
      </c>
    </row>
    <row r="8902" spans="1:7" ht="14.4">
      <c r="A8902" s="27" t="str">
        <f>VLOOKUP(C8902,'user list'!A:B,2,0)</f>
        <v>QCEAU</v>
      </c>
      <c r="B8902" s="172">
        <v>45817.430243055554</v>
      </c>
      <c r="C8902" s="69" t="s">
        <v>266</v>
      </c>
      <c r="D8902" s="69" t="s">
        <v>1937</v>
      </c>
      <c r="E8902" s="69" t="s">
        <v>2556</v>
      </c>
      <c r="F8902" s="69">
        <v>1916</v>
      </c>
      <c r="G8902" s="69" t="s">
        <v>1939</v>
      </c>
    </row>
    <row r="8903" spans="1:7" ht="14.4">
      <c r="A8903" s="27" t="str">
        <f>VLOOKUP(C8903,'user list'!A:B,2,0)</f>
        <v>MDAD</v>
      </c>
      <c r="B8903" s="172">
        <v>45817.430243055554</v>
      </c>
      <c r="C8903" s="69" t="s">
        <v>223</v>
      </c>
      <c r="D8903" s="69" t="s">
        <v>1937</v>
      </c>
      <c r="E8903" s="69" t="s">
        <v>1974</v>
      </c>
      <c r="F8903" s="69">
        <v>1980</v>
      </c>
      <c r="G8903" s="69" t="s">
        <v>1939</v>
      </c>
    </row>
    <row r="8904" spans="1:7" ht="14.4">
      <c r="A8904" s="27" t="str">
        <f>VLOOKUP(C8904,'user list'!A:B,2,0)</f>
        <v>DSQC</v>
      </c>
      <c r="B8904" s="172">
        <v>45817.430462962962</v>
      </c>
      <c r="C8904" s="69" t="s">
        <v>214</v>
      </c>
      <c r="D8904" s="69" t="s">
        <v>1937</v>
      </c>
      <c r="E8904" s="69" t="s">
        <v>2577</v>
      </c>
      <c r="F8904" s="69">
        <v>1946</v>
      </c>
      <c r="G8904" s="69" t="s">
        <v>1947</v>
      </c>
    </row>
    <row r="8905" spans="1:7" ht="14.4">
      <c r="A8905" s="27" t="str">
        <f>VLOOKUP(C8905,'user list'!A:B,2,0)</f>
        <v>DSQC</v>
      </c>
      <c r="B8905" s="172">
        <v>45817.430462962962</v>
      </c>
      <c r="C8905" s="69" t="s">
        <v>214</v>
      </c>
      <c r="D8905" s="69" t="s">
        <v>1937</v>
      </c>
      <c r="E8905" s="69" t="s">
        <v>2577</v>
      </c>
      <c r="F8905" s="69">
        <v>1946</v>
      </c>
      <c r="G8905" s="69" t="s">
        <v>1948</v>
      </c>
    </row>
    <row r="8906" spans="1:7" ht="14.4">
      <c r="A8906" s="27" t="str">
        <f>VLOOKUP(C8906,'user list'!A:B,2,0)</f>
        <v>DSQC</v>
      </c>
      <c r="B8906" s="172">
        <v>45817.430462962962</v>
      </c>
      <c r="C8906" s="69" t="s">
        <v>214</v>
      </c>
      <c r="D8906" s="69" t="s">
        <v>1937</v>
      </c>
      <c r="E8906" s="69" t="s">
        <v>2577</v>
      </c>
      <c r="F8906" s="69">
        <v>1946</v>
      </c>
      <c r="G8906" s="69" t="s">
        <v>1939</v>
      </c>
    </row>
    <row r="8907" spans="1:7" ht="14.4">
      <c r="A8907" s="27" t="str">
        <f>VLOOKUP(C8907,'user list'!A:B,2,0)</f>
        <v>Admin</v>
      </c>
      <c r="B8907" s="172">
        <v>45817.430462962962</v>
      </c>
      <c r="C8907" s="69" t="s">
        <v>186</v>
      </c>
      <c r="D8907" s="69" t="s">
        <v>1937</v>
      </c>
      <c r="E8907" s="69" t="s">
        <v>2577</v>
      </c>
      <c r="F8907" s="69">
        <v>1946</v>
      </c>
      <c r="G8907" s="69" t="s">
        <v>1948</v>
      </c>
    </row>
    <row r="8908" spans="1:7" ht="14.4">
      <c r="A8908" s="27" t="str">
        <f>VLOOKUP(C8908,'user list'!A:B,2,0)</f>
        <v>DSQC</v>
      </c>
      <c r="B8908" s="172">
        <v>45817.430601851855</v>
      </c>
      <c r="C8908" s="69" t="s">
        <v>214</v>
      </c>
      <c r="D8908" s="69" t="s">
        <v>1937</v>
      </c>
      <c r="E8908" s="69" t="s">
        <v>2601</v>
      </c>
      <c r="F8908" s="69">
        <v>1976</v>
      </c>
      <c r="G8908" s="69" t="s">
        <v>1939</v>
      </c>
    </row>
    <row r="8909" spans="1:7" ht="14.4">
      <c r="A8909" s="27" t="str">
        <f>VLOOKUP(C8909,'user list'!A:B,2,0)</f>
        <v>QCPL</v>
      </c>
      <c r="B8909" s="172">
        <v>45817.430891203701</v>
      </c>
      <c r="C8909" s="69" t="s">
        <v>268</v>
      </c>
      <c r="D8909" s="69" t="s">
        <v>1937</v>
      </c>
      <c r="E8909" s="69" t="s">
        <v>2466</v>
      </c>
      <c r="F8909" s="69">
        <v>1769</v>
      </c>
      <c r="G8909" s="69" t="s">
        <v>1939</v>
      </c>
    </row>
    <row r="8910" spans="1:7" ht="14.4">
      <c r="A8910" s="27" t="str">
        <f>VLOOKUP(C8910,'user list'!A:B,2,0)</f>
        <v>OCA</v>
      </c>
      <c r="B8910" s="172">
        <v>45817.431238425925</v>
      </c>
      <c r="C8910" s="69" t="s">
        <v>228</v>
      </c>
      <c r="D8910" s="69" t="s">
        <v>1937</v>
      </c>
      <c r="E8910" s="69" t="s">
        <v>2603</v>
      </c>
      <c r="F8910" s="69">
        <v>1978</v>
      </c>
      <c r="G8910" s="69" t="s">
        <v>1947</v>
      </c>
    </row>
    <row r="8911" spans="1:7" ht="14.4">
      <c r="A8911" s="27" t="str">
        <f>VLOOKUP(C8911,'user list'!A:B,2,0)</f>
        <v>OCA</v>
      </c>
      <c r="B8911" s="172">
        <v>45817.431238425925</v>
      </c>
      <c r="C8911" s="69" t="s">
        <v>228</v>
      </c>
      <c r="D8911" s="69" t="s">
        <v>1937</v>
      </c>
      <c r="E8911" s="69" t="s">
        <v>2603</v>
      </c>
      <c r="F8911" s="69">
        <v>1978</v>
      </c>
      <c r="G8911" s="69" t="s">
        <v>1948</v>
      </c>
    </row>
    <row r="8912" spans="1:7" ht="14.4">
      <c r="A8912" s="27" t="str">
        <f>VLOOKUP(C8912,'user list'!A:B,2,0)</f>
        <v>OCA</v>
      </c>
      <c r="B8912" s="172">
        <v>45817.431238425925</v>
      </c>
      <c r="C8912" s="69" t="s">
        <v>228</v>
      </c>
      <c r="D8912" s="69" t="s">
        <v>1937</v>
      </c>
      <c r="E8912" s="69" t="s">
        <v>2603</v>
      </c>
      <c r="F8912" s="69">
        <v>1978</v>
      </c>
      <c r="G8912" s="69" t="s">
        <v>1939</v>
      </c>
    </row>
    <row r="8913" spans="1:7" ht="14.4">
      <c r="A8913" s="27" t="str">
        <f>VLOOKUP(C8913,'user list'!A:B,2,0)</f>
        <v>OCA</v>
      </c>
      <c r="B8913" s="172">
        <v>45817.431238425925</v>
      </c>
      <c r="C8913" s="69" t="s">
        <v>228</v>
      </c>
      <c r="D8913" s="69" t="s">
        <v>1937</v>
      </c>
      <c r="E8913" s="69" t="s">
        <v>2603</v>
      </c>
      <c r="F8913" s="69">
        <v>1978</v>
      </c>
      <c r="G8913" s="69" t="s">
        <v>1939</v>
      </c>
    </row>
    <row r="8914" spans="1:7" ht="14.4">
      <c r="A8914" s="27" t="str">
        <f>VLOOKUP(C8914,'user list'!A:B,2,0)</f>
        <v>ITDD</v>
      </c>
      <c r="B8914" s="172">
        <v>45817.431273148148</v>
      </c>
      <c r="C8914" s="69" t="s">
        <v>219</v>
      </c>
      <c r="D8914" s="69" t="s">
        <v>1937</v>
      </c>
      <c r="E8914" s="69" t="s">
        <v>1991</v>
      </c>
      <c r="F8914" s="69">
        <v>1982</v>
      </c>
      <c r="G8914" s="69" t="s">
        <v>2440</v>
      </c>
    </row>
    <row r="8915" spans="1:7" ht="14.4">
      <c r="A8915" s="27" t="str">
        <f>VLOOKUP(C8915,'user list'!A:B,2,0)</f>
        <v>Admin</v>
      </c>
      <c r="B8915" s="172">
        <v>45817.431273148148</v>
      </c>
      <c r="C8915" s="69" t="s">
        <v>186</v>
      </c>
      <c r="D8915" s="69" t="s">
        <v>1937</v>
      </c>
      <c r="E8915" s="69" t="s">
        <v>1991</v>
      </c>
      <c r="F8915" s="69">
        <v>1982</v>
      </c>
      <c r="G8915" s="69" t="s">
        <v>1948</v>
      </c>
    </row>
    <row r="8916" spans="1:7" ht="14.4">
      <c r="A8916" s="27" t="str">
        <f>VLOOKUP(C8916,'user list'!A:B,2,0)</f>
        <v>Admin</v>
      </c>
      <c r="B8916" s="172">
        <v>45817.431273148148</v>
      </c>
      <c r="C8916" s="69" t="s">
        <v>186</v>
      </c>
      <c r="D8916" s="69" t="s">
        <v>1937</v>
      </c>
      <c r="E8916" s="69" t="s">
        <v>1991</v>
      </c>
      <c r="F8916" s="69">
        <v>1982</v>
      </c>
      <c r="G8916" s="69" t="s">
        <v>1948</v>
      </c>
    </row>
    <row r="8917" spans="1:7" ht="14.4">
      <c r="A8917" s="27" t="str">
        <f>VLOOKUP(C8917,'user list'!A:B,2,0)</f>
        <v>Admin</v>
      </c>
      <c r="B8917" s="172">
        <v>45817.431273148148</v>
      </c>
      <c r="C8917" s="69" t="s">
        <v>186</v>
      </c>
      <c r="D8917" s="69" t="s">
        <v>1937</v>
      </c>
      <c r="E8917" s="69" t="s">
        <v>1991</v>
      </c>
      <c r="F8917" s="69">
        <v>1982</v>
      </c>
      <c r="G8917" s="69" t="s">
        <v>1948</v>
      </c>
    </row>
    <row r="8918" spans="1:7" ht="14.4">
      <c r="A8918" s="27" t="str">
        <f>VLOOKUP(C8918,'user list'!A:B,2,0)</f>
        <v>Admin</v>
      </c>
      <c r="B8918" s="172">
        <v>45817.431273148148</v>
      </c>
      <c r="C8918" s="69" t="s">
        <v>186</v>
      </c>
      <c r="D8918" s="69" t="s">
        <v>1937</v>
      </c>
      <c r="E8918" s="69" t="s">
        <v>1991</v>
      </c>
      <c r="F8918" s="69">
        <v>1982</v>
      </c>
      <c r="G8918" s="69" t="s">
        <v>1947</v>
      </c>
    </row>
    <row r="8919" spans="1:7" ht="14.4">
      <c r="A8919" s="27" t="str">
        <f>VLOOKUP(C8919,'user list'!A:B,2,0)</f>
        <v>OCA</v>
      </c>
      <c r="B8919" s="172">
        <v>45817.431620370371</v>
      </c>
      <c r="C8919" s="69" t="s">
        <v>228</v>
      </c>
      <c r="D8919" s="69" t="s">
        <v>1937</v>
      </c>
      <c r="E8919" s="69" t="s">
        <v>2603</v>
      </c>
      <c r="F8919" s="69">
        <v>1978</v>
      </c>
      <c r="G8919" s="69" t="s">
        <v>1947</v>
      </c>
    </row>
    <row r="8920" spans="1:7" ht="14.4">
      <c r="A8920" s="27" t="str">
        <f>VLOOKUP(C8920,'user list'!A:B,2,0)</f>
        <v>OCA</v>
      </c>
      <c r="B8920" s="172">
        <v>45817.431620370371</v>
      </c>
      <c r="C8920" s="69" t="s">
        <v>228</v>
      </c>
      <c r="D8920" s="69" t="s">
        <v>1937</v>
      </c>
      <c r="E8920" s="69" t="s">
        <v>2603</v>
      </c>
      <c r="F8920" s="69">
        <v>1978</v>
      </c>
      <c r="G8920" s="69" t="s">
        <v>1948</v>
      </c>
    </row>
    <row r="8921" spans="1:7" ht="14.4">
      <c r="A8921" s="27" t="str">
        <f>VLOOKUP(C8921,'user list'!A:B,2,0)</f>
        <v>OCA</v>
      </c>
      <c r="B8921" s="172">
        <v>45817.431620370371</v>
      </c>
      <c r="C8921" s="69" t="s">
        <v>228</v>
      </c>
      <c r="D8921" s="69" t="s">
        <v>1937</v>
      </c>
      <c r="E8921" s="69" t="s">
        <v>2603</v>
      </c>
      <c r="F8921" s="69">
        <v>1978</v>
      </c>
      <c r="G8921" s="69" t="s">
        <v>1939</v>
      </c>
    </row>
    <row r="8922" spans="1:7" ht="14.4">
      <c r="A8922" s="27" t="str">
        <f>VLOOKUP(C8922,'user list'!A:B,2,0)</f>
        <v>QCPL</v>
      </c>
      <c r="B8922" s="172">
        <v>45817.431701388887</v>
      </c>
      <c r="C8922" s="69" t="s">
        <v>268</v>
      </c>
      <c r="D8922" s="69" t="s">
        <v>1937</v>
      </c>
      <c r="E8922" s="69" t="s">
        <v>2466</v>
      </c>
      <c r="F8922" s="69">
        <v>1769</v>
      </c>
      <c r="G8922" s="69" t="s">
        <v>1939</v>
      </c>
    </row>
    <row r="8923" spans="1:7" ht="14.4">
      <c r="A8923" s="27" t="str">
        <f>VLOOKUP(C8923,'user list'!A:B,2,0)</f>
        <v>DSQC</v>
      </c>
      <c r="B8923" s="172">
        <v>45817.43173611111</v>
      </c>
      <c r="C8923" s="69" t="s">
        <v>214</v>
      </c>
      <c r="D8923" s="69" t="s">
        <v>1937</v>
      </c>
      <c r="E8923" s="69" t="s">
        <v>1636</v>
      </c>
      <c r="F8923" s="69">
        <v>1883</v>
      </c>
      <c r="G8923" s="69" t="s">
        <v>1939</v>
      </c>
    </row>
    <row r="8924" spans="1:7" ht="14.4">
      <c r="A8924" s="27" t="str">
        <f>VLOOKUP(C8924,'user list'!A:B,2,0)</f>
        <v>QCPL</v>
      </c>
      <c r="B8924" s="172">
        <v>45817.432337962964</v>
      </c>
      <c r="C8924" s="69" t="s">
        <v>268</v>
      </c>
      <c r="D8924" s="69" t="s">
        <v>1937</v>
      </c>
      <c r="E8924" s="69" t="s">
        <v>2466</v>
      </c>
      <c r="F8924" s="69">
        <v>1769</v>
      </c>
      <c r="G8924" s="69" t="s">
        <v>1939</v>
      </c>
    </row>
    <row r="8925" spans="1:7" ht="14.4">
      <c r="A8925" s="27" t="str">
        <f>VLOOKUP(C8925,'user list'!A:B,2,0)</f>
        <v>DSQC</v>
      </c>
      <c r="B8925" s="172">
        <v>45817.432523148149</v>
      </c>
      <c r="C8925" s="69" t="s">
        <v>214</v>
      </c>
      <c r="D8925" s="69" t="s">
        <v>1937</v>
      </c>
      <c r="E8925" s="69" t="s">
        <v>1960</v>
      </c>
      <c r="F8925" s="69">
        <v>347</v>
      </c>
      <c r="G8925" s="69" t="s">
        <v>1939</v>
      </c>
    </row>
    <row r="8926" spans="1:7" ht="14.4">
      <c r="A8926" s="27" t="str">
        <f>VLOOKUP(C8926,'user list'!A:B,2,0)</f>
        <v>DSQC</v>
      </c>
      <c r="B8926" s="172">
        <v>45817.433310185188</v>
      </c>
      <c r="C8926" s="69" t="s">
        <v>214</v>
      </c>
      <c r="D8926" s="69" t="s">
        <v>1937</v>
      </c>
      <c r="E8926" s="69" t="s">
        <v>1636</v>
      </c>
      <c r="F8926" s="69">
        <v>1883</v>
      </c>
      <c r="G8926" s="69" t="s">
        <v>1939</v>
      </c>
    </row>
    <row r="8927" spans="1:7" ht="14.4">
      <c r="A8927" s="27" t="str">
        <f>VLOOKUP(C8927,'user list'!A:B,2,0)</f>
        <v>ITDD</v>
      </c>
      <c r="B8927" s="172">
        <v>45817.433912037035</v>
      </c>
      <c r="C8927" s="69" t="s">
        <v>219</v>
      </c>
      <c r="D8927" s="69" t="s">
        <v>1937</v>
      </c>
      <c r="E8927" s="69" t="s">
        <v>2035</v>
      </c>
      <c r="F8927" s="69">
        <v>1828</v>
      </c>
      <c r="G8927" s="69" t="s">
        <v>1939</v>
      </c>
    </row>
    <row r="8928" spans="1:7" ht="14.4">
      <c r="A8928" s="27" t="str">
        <f>VLOOKUP(C8928,'user list'!A:B,2,0)</f>
        <v>DSQC</v>
      </c>
      <c r="B8928" s="172">
        <v>45817.434432870374</v>
      </c>
      <c r="C8928" s="69" t="s">
        <v>214</v>
      </c>
      <c r="D8928" s="69" t="s">
        <v>1937</v>
      </c>
      <c r="E8928" s="69" t="s">
        <v>1636</v>
      </c>
      <c r="F8928" s="69">
        <v>1883</v>
      </c>
      <c r="G8928" s="69" t="s">
        <v>1947</v>
      </c>
    </row>
    <row r="8929" spans="1:7" ht="14.4">
      <c r="A8929" s="27" t="str">
        <f>VLOOKUP(C8929,'user list'!A:B,2,0)</f>
        <v>DSQC</v>
      </c>
      <c r="B8929" s="172">
        <v>45817.434432870374</v>
      </c>
      <c r="C8929" s="69" t="s">
        <v>214</v>
      </c>
      <c r="D8929" s="69" t="s">
        <v>1937</v>
      </c>
      <c r="E8929" s="69" t="s">
        <v>1636</v>
      </c>
      <c r="F8929" s="69">
        <v>1883</v>
      </c>
      <c r="G8929" s="69" t="s">
        <v>1948</v>
      </c>
    </row>
    <row r="8930" spans="1:7" ht="14.4">
      <c r="A8930" s="27" t="str">
        <f>VLOOKUP(C8930,'user list'!A:B,2,0)</f>
        <v>DSQC</v>
      </c>
      <c r="B8930" s="172">
        <v>45817.434432870374</v>
      </c>
      <c r="C8930" s="69" t="s">
        <v>214</v>
      </c>
      <c r="D8930" s="69" t="s">
        <v>1937</v>
      </c>
      <c r="E8930" s="69" t="s">
        <v>1636</v>
      </c>
      <c r="F8930" s="69">
        <v>1883</v>
      </c>
      <c r="G8930" s="69" t="s">
        <v>1939</v>
      </c>
    </row>
    <row r="8931" spans="1:7" ht="14.4">
      <c r="A8931" s="27" t="str">
        <f>VLOOKUP(C8931,'user list'!A:B,2,0)</f>
        <v>Admin</v>
      </c>
      <c r="B8931" s="172">
        <v>45817.434432870374</v>
      </c>
      <c r="C8931" s="69" t="s">
        <v>186</v>
      </c>
      <c r="D8931" s="69" t="s">
        <v>1937</v>
      </c>
      <c r="E8931" s="69" t="s">
        <v>1636</v>
      </c>
      <c r="F8931" s="69">
        <v>1883</v>
      </c>
      <c r="G8931" s="69" t="s">
        <v>1948</v>
      </c>
    </row>
    <row r="8932" spans="1:7" ht="14.4">
      <c r="A8932" s="27" t="str">
        <f>VLOOKUP(C8932,'user list'!A:B,2,0)</f>
        <v>DSQC</v>
      </c>
      <c r="B8932" s="172">
        <v>45817.434583333335</v>
      </c>
      <c r="C8932" s="69" t="s">
        <v>214</v>
      </c>
      <c r="D8932" s="69" t="s">
        <v>1937</v>
      </c>
      <c r="E8932" s="69" t="s">
        <v>2601</v>
      </c>
      <c r="F8932" s="69">
        <v>1976</v>
      </c>
      <c r="G8932" s="69" t="s">
        <v>1939</v>
      </c>
    </row>
    <row r="8933" spans="1:7" ht="14.4">
      <c r="A8933" s="27" t="str">
        <f>VLOOKUP(C8933,'user list'!A:B,2,0)</f>
        <v>DSQC</v>
      </c>
      <c r="B8933" s="172">
        <v>45817.434837962966</v>
      </c>
      <c r="C8933" s="69" t="s">
        <v>214</v>
      </c>
      <c r="D8933" s="69" t="s">
        <v>1937</v>
      </c>
      <c r="E8933" s="69" t="s">
        <v>1960</v>
      </c>
      <c r="F8933" s="69">
        <v>347</v>
      </c>
      <c r="G8933" s="69" t="s">
        <v>1939</v>
      </c>
    </row>
    <row r="8934" spans="1:7" ht="14.4">
      <c r="A8934" s="27" t="str">
        <f>VLOOKUP(C8934,'user list'!A:B,2,0)</f>
        <v>CESD</v>
      </c>
      <c r="B8934" s="172">
        <v>45817.435682870368</v>
      </c>
      <c r="C8934" s="69" t="s">
        <v>199</v>
      </c>
      <c r="D8934" s="69" t="s">
        <v>1937</v>
      </c>
      <c r="E8934" s="69" t="s">
        <v>2556</v>
      </c>
      <c r="F8934" s="69">
        <v>1916</v>
      </c>
      <c r="G8934" s="69" t="s">
        <v>1939</v>
      </c>
    </row>
    <row r="8935" spans="1:7" ht="14.4">
      <c r="A8935" s="27" t="str">
        <f>VLOOKUP(C8935,'user list'!A:B,2,0)</f>
        <v>CESD</v>
      </c>
      <c r="B8935" s="172">
        <v>45817.435983796298</v>
      </c>
      <c r="C8935" s="69" t="s">
        <v>199</v>
      </c>
      <c r="D8935" s="69" t="s">
        <v>1937</v>
      </c>
      <c r="E8935" s="69" t="s">
        <v>2556</v>
      </c>
      <c r="F8935" s="69">
        <v>1916</v>
      </c>
      <c r="G8935" s="69" t="s">
        <v>1947</v>
      </c>
    </row>
    <row r="8936" spans="1:7" ht="14.4">
      <c r="A8936" s="27" t="str">
        <f>VLOOKUP(C8936,'user list'!A:B,2,0)</f>
        <v>CESD</v>
      </c>
      <c r="B8936" s="172">
        <v>45817.435983796298</v>
      </c>
      <c r="C8936" s="69" t="s">
        <v>199</v>
      </c>
      <c r="D8936" s="69" t="s">
        <v>1937</v>
      </c>
      <c r="E8936" s="69" t="s">
        <v>2556</v>
      </c>
      <c r="F8936" s="69">
        <v>1916</v>
      </c>
      <c r="G8936" s="69" t="s">
        <v>1948</v>
      </c>
    </row>
    <row r="8937" spans="1:7" ht="14.4">
      <c r="A8937" s="27" t="str">
        <f>VLOOKUP(C8937,'user list'!A:B,2,0)</f>
        <v>CESD</v>
      </c>
      <c r="B8937" s="172">
        <v>45817.435983796298</v>
      </c>
      <c r="C8937" s="69" t="s">
        <v>199</v>
      </c>
      <c r="D8937" s="69" t="s">
        <v>1937</v>
      </c>
      <c r="E8937" s="69" t="s">
        <v>2556</v>
      </c>
      <c r="F8937" s="69">
        <v>1916</v>
      </c>
      <c r="G8937" s="69" t="s">
        <v>1939</v>
      </c>
    </row>
    <row r="8938" spans="1:7" ht="14.4">
      <c r="A8938" s="27" t="str">
        <f>VLOOKUP(C8938,'user list'!A:B,2,0)</f>
        <v>Admin</v>
      </c>
      <c r="B8938" s="172">
        <v>45817.435983796298</v>
      </c>
      <c r="C8938" s="69" t="s">
        <v>186</v>
      </c>
      <c r="D8938" s="69" t="s">
        <v>1937</v>
      </c>
      <c r="E8938" s="69" t="s">
        <v>2556</v>
      </c>
      <c r="F8938" s="69">
        <v>1916</v>
      </c>
      <c r="G8938" s="69" t="s">
        <v>1948</v>
      </c>
    </row>
    <row r="8939" spans="1:7" ht="14.4">
      <c r="A8939" s="27" t="str">
        <f>VLOOKUP(C8939,'user list'!A:B,2,0)</f>
        <v>QCEAU</v>
      </c>
      <c r="B8939" s="172">
        <v>45817.43608796296</v>
      </c>
      <c r="C8939" s="69" t="s">
        <v>266</v>
      </c>
      <c r="D8939" s="69" t="s">
        <v>1937</v>
      </c>
      <c r="E8939" s="69" t="s">
        <v>2556</v>
      </c>
      <c r="F8939" s="69">
        <v>1916</v>
      </c>
      <c r="G8939" s="69" t="s">
        <v>1947</v>
      </c>
    </row>
    <row r="8940" spans="1:7" ht="14.4">
      <c r="A8940" s="27" t="str">
        <f>VLOOKUP(C8940,'user list'!A:B,2,0)</f>
        <v>QCEAU</v>
      </c>
      <c r="B8940" s="172">
        <v>45817.43608796296</v>
      </c>
      <c r="C8940" s="69" t="s">
        <v>266</v>
      </c>
      <c r="D8940" s="69" t="s">
        <v>1937</v>
      </c>
      <c r="E8940" s="69" t="s">
        <v>2556</v>
      </c>
      <c r="F8940" s="69">
        <v>1916</v>
      </c>
      <c r="G8940" s="69" t="s">
        <v>1948</v>
      </c>
    </row>
    <row r="8941" spans="1:7" ht="14.4">
      <c r="A8941" s="27" t="str">
        <f>VLOOKUP(C8941,'user list'!A:B,2,0)</f>
        <v>QCEAU</v>
      </c>
      <c r="B8941" s="172">
        <v>45817.436099537037</v>
      </c>
      <c r="C8941" s="69" t="s">
        <v>266</v>
      </c>
      <c r="D8941" s="69" t="s">
        <v>1937</v>
      </c>
      <c r="E8941" s="69" t="s">
        <v>2556</v>
      </c>
      <c r="F8941" s="69">
        <v>1916</v>
      </c>
      <c r="G8941" s="69" t="s">
        <v>1939</v>
      </c>
    </row>
    <row r="8942" spans="1:7" ht="14.4">
      <c r="A8942" s="27" t="str">
        <f>VLOOKUP(C8942,'user list'!A:B,2,0)</f>
        <v>MDAD</v>
      </c>
      <c r="B8942" s="172">
        <v>45817.437013888892</v>
      </c>
      <c r="C8942" s="69" t="s">
        <v>223</v>
      </c>
      <c r="D8942" s="69" t="s">
        <v>1937</v>
      </c>
      <c r="E8942" s="69" t="s">
        <v>2047</v>
      </c>
      <c r="F8942" s="69">
        <v>1983</v>
      </c>
      <c r="G8942" s="69" t="s">
        <v>2440</v>
      </c>
    </row>
    <row r="8943" spans="1:7" ht="14.4">
      <c r="A8943" s="27" t="str">
        <f>VLOOKUP(C8943,'user list'!A:B,2,0)</f>
        <v>Admin</v>
      </c>
      <c r="B8943" s="172">
        <v>45817.437013888892</v>
      </c>
      <c r="C8943" s="69" t="s">
        <v>186</v>
      </c>
      <c r="D8943" s="69" t="s">
        <v>1937</v>
      </c>
      <c r="E8943" s="69" t="s">
        <v>2047</v>
      </c>
      <c r="F8943" s="69">
        <v>1983</v>
      </c>
      <c r="G8943" s="69" t="s">
        <v>1948</v>
      </c>
    </row>
    <row r="8944" spans="1:7" ht="14.4">
      <c r="A8944" s="27" t="str">
        <f>VLOOKUP(C8944,'user list'!A:B,2,0)</f>
        <v>Admin</v>
      </c>
      <c r="B8944" s="172">
        <v>45817.437025462961</v>
      </c>
      <c r="C8944" s="69" t="s">
        <v>186</v>
      </c>
      <c r="D8944" s="69" t="s">
        <v>1937</v>
      </c>
      <c r="E8944" s="69" t="s">
        <v>2047</v>
      </c>
      <c r="F8944" s="69">
        <v>1983</v>
      </c>
      <c r="G8944" s="69" t="s">
        <v>1948</v>
      </c>
    </row>
    <row r="8945" spans="1:7" ht="14.4">
      <c r="A8945" s="27" t="str">
        <f>VLOOKUP(C8945,'user list'!A:B,2,0)</f>
        <v>Admin</v>
      </c>
      <c r="B8945" s="172">
        <v>45817.437025462961</v>
      </c>
      <c r="C8945" s="69" t="s">
        <v>186</v>
      </c>
      <c r="D8945" s="69" t="s">
        <v>1937</v>
      </c>
      <c r="E8945" s="69" t="s">
        <v>2047</v>
      </c>
      <c r="F8945" s="69">
        <v>1983</v>
      </c>
      <c r="G8945" s="69" t="s">
        <v>1948</v>
      </c>
    </row>
    <row r="8946" spans="1:7" ht="14.4">
      <c r="A8946" s="27" t="str">
        <f>VLOOKUP(C8946,'user list'!A:B,2,0)</f>
        <v>Admin</v>
      </c>
      <c r="B8946" s="172">
        <v>45817.437025462961</v>
      </c>
      <c r="C8946" s="69" t="s">
        <v>186</v>
      </c>
      <c r="D8946" s="69" t="s">
        <v>1937</v>
      </c>
      <c r="E8946" s="69" t="s">
        <v>2047</v>
      </c>
      <c r="F8946" s="69">
        <v>1983</v>
      </c>
      <c r="G8946" s="69" t="s">
        <v>1947</v>
      </c>
    </row>
    <row r="8947" spans="1:7" ht="14.4">
      <c r="A8947" s="27" t="str">
        <f>VLOOKUP(C8947,'user list'!A:B,2,0)</f>
        <v>MDAD</v>
      </c>
      <c r="B8947" s="172">
        <v>45817.4371875</v>
      </c>
      <c r="C8947" s="69" t="s">
        <v>223</v>
      </c>
      <c r="D8947" s="69" t="s">
        <v>1937</v>
      </c>
      <c r="E8947" s="69" t="s">
        <v>2047</v>
      </c>
      <c r="F8947" s="69">
        <v>1983</v>
      </c>
      <c r="G8947" s="69" t="s">
        <v>1939</v>
      </c>
    </row>
    <row r="8948" spans="1:7" ht="14.4">
      <c r="A8948" s="27" t="str">
        <f>VLOOKUP(C8948,'user list'!A:B,2,0)</f>
        <v>Admin</v>
      </c>
      <c r="B8948" s="172">
        <v>45817.437488425923</v>
      </c>
      <c r="C8948" s="69" t="s">
        <v>186</v>
      </c>
      <c r="D8948" s="69" t="s">
        <v>1937</v>
      </c>
      <c r="E8948" s="69" t="s">
        <v>2556</v>
      </c>
      <c r="F8948" s="69">
        <v>1916</v>
      </c>
      <c r="G8948" s="69" t="s">
        <v>1948</v>
      </c>
    </row>
    <row r="8949" spans="1:7" ht="14.4">
      <c r="A8949" s="27" t="str">
        <f>VLOOKUP(C8949,'user list'!A:B,2,0)</f>
        <v>ITDD</v>
      </c>
      <c r="B8949" s="172">
        <v>45817.437592592592</v>
      </c>
      <c r="C8949" s="69" t="s">
        <v>219</v>
      </c>
      <c r="D8949" s="69" t="s">
        <v>1937</v>
      </c>
      <c r="E8949" s="69" t="s">
        <v>1991</v>
      </c>
      <c r="F8949" s="69">
        <v>1982</v>
      </c>
      <c r="G8949" s="69" t="s">
        <v>1939</v>
      </c>
    </row>
    <row r="8950" spans="1:7" ht="14.4">
      <c r="A8950" s="27" t="str">
        <f>VLOOKUP(C8950,'user list'!A:B,2,0)</f>
        <v>ITDD</v>
      </c>
      <c r="B8950" s="172">
        <v>45817.437627314815</v>
      </c>
      <c r="C8950" s="69" t="s">
        <v>219</v>
      </c>
      <c r="D8950" s="69" t="s">
        <v>1937</v>
      </c>
      <c r="E8950" s="69" t="s">
        <v>2603</v>
      </c>
      <c r="F8950" s="69">
        <v>1978</v>
      </c>
      <c r="G8950" s="69" t="s">
        <v>1939</v>
      </c>
    </row>
    <row r="8951" spans="1:7" ht="14.4">
      <c r="A8951" s="27" t="str">
        <f>VLOOKUP(C8951,'user list'!A:B,2,0)</f>
        <v>SSDD</v>
      </c>
      <c r="B8951" s="172">
        <v>45817.437824074077</v>
      </c>
      <c r="C8951" s="69" t="s">
        <v>273</v>
      </c>
      <c r="D8951" s="69" t="s">
        <v>1937</v>
      </c>
      <c r="E8951" s="69">
        <v>20250609102153</v>
      </c>
      <c r="F8951" s="69">
        <v>1984</v>
      </c>
      <c r="G8951" s="69" t="s">
        <v>2440</v>
      </c>
    </row>
    <row r="8952" spans="1:7" ht="14.4">
      <c r="A8952" s="27" t="str">
        <f>VLOOKUP(C8952,'user list'!A:B,2,0)</f>
        <v>Admin</v>
      </c>
      <c r="B8952" s="172">
        <v>45817.437824074077</v>
      </c>
      <c r="C8952" s="69" t="s">
        <v>186</v>
      </c>
      <c r="D8952" s="69" t="s">
        <v>1937</v>
      </c>
      <c r="E8952" s="69">
        <v>20250609102153</v>
      </c>
      <c r="F8952" s="69">
        <v>1984</v>
      </c>
      <c r="G8952" s="69" t="s">
        <v>1948</v>
      </c>
    </row>
    <row r="8953" spans="1:7" ht="14.4">
      <c r="A8953" s="27" t="str">
        <f>VLOOKUP(C8953,'user list'!A:B,2,0)</f>
        <v>Admin</v>
      </c>
      <c r="B8953" s="172">
        <v>45817.437824074077</v>
      </c>
      <c r="C8953" s="69" t="s">
        <v>186</v>
      </c>
      <c r="D8953" s="69" t="s">
        <v>1937</v>
      </c>
      <c r="E8953" s="69">
        <v>20250609102153</v>
      </c>
      <c r="F8953" s="69">
        <v>1984</v>
      </c>
      <c r="G8953" s="69" t="s">
        <v>1948</v>
      </c>
    </row>
    <row r="8954" spans="1:7" ht="14.4">
      <c r="A8954" s="27" t="str">
        <f>VLOOKUP(C8954,'user list'!A:B,2,0)</f>
        <v>Admin</v>
      </c>
      <c r="B8954" s="172">
        <v>45817.437835648147</v>
      </c>
      <c r="C8954" s="69" t="s">
        <v>186</v>
      </c>
      <c r="D8954" s="69" t="s">
        <v>1937</v>
      </c>
      <c r="E8954" s="69">
        <v>20250609102153</v>
      </c>
      <c r="F8954" s="69">
        <v>1984</v>
      </c>
      <c r="G8954" s="69" t="s">
        <v>1948</v>
      </c>
    </row>
    <row r="8955" spans="1:7" ht="14.4">
      <c r="A8955" s="27" t="str">
        <f>VLOOKUP(C8955,'user list'!A:B,2,0)</f>
        <v>Admin</v>
      </c>
      <c r="B8955" s="172">
        <v>45817.437835648147</v>
      </c>
      <c r="C8955" s="69" t="s">
        <v>186</v>
      </c>
      <c r="D8955" s="69" t="s">
        <v>1937</v>
      </c>
      <c r="E8955" s="69">
        <v>20250609102153</v>
      </c>
      <c r="F8955" s="69">
        <v>1984</v>
      </c>
      <c r="G8955" s="69" t="s">
        <v>1947</v>
      </c>
    </row>
    <row r="8956" spans="1:7" ht="14.4">
      <c r="A8956" s="27" t="str">
        <f>VLOOKUP(C8956,'user list'!A:B,2,0)</f>
        <v>ITDD</v>
      </c>
      <c r="B8956" s="172">
        <v>45817.437893518516</v>
      </c>
      <c r="C8956" s="69" t="s">
        <v>219</v>
      </c>
      <c r="D8956" s="69" t="s">
        <v>1937</v>
      </c>
      <c r="E8956" s="69" t="s">
        <v>2039</v>
      </c>
      <c r="F8956" s="69">
        <v>1985</v>
      </c>
      <c r="G8956" s="69" t="s">
        <v>2440</v>
      </c>
    </row>
    <row r="8957" spans="1:7" ht="14.4">
      <c r="A8957" s="27" t="str">
        <f>VLOOKUP(C8957,'user list'!A:B,2,0)</f>
        <v>Admin</v>
      </c>
      <c r="B8957" s="172">
        <v>45817.437893518516</v>
      </c>
      <c r="C8957" s="69" t="s">
        <v>186</v>
      </c>
      <c r="D8957" s="69" t="s">
        <v>1937</v>
      </c>
      <c r="E8957" s="69" t="s">
        <v>2039</v>
      </c>
      <c r="F8957" s="69">
        <v>1985</v>
      </c>
      <c r="G8957" s="69" t="s">
        <v>1948</v>
      </c>
    </row>
    <row r="8958" spans="1:7" ht="14.4">
      <c r="A8958" s="27" t="str">
        <f>VLOOKUP(C8958,'user list'!A:B,2,0)</f>
        <v>Admin</v>
      </c>
      <c r="B8958" s="172">
        <v>45817.437893518516</v>
      </c>
      <c r="C8958" s="69" t="s">
        <v>186</v>
      </c>
      <c r="D8958" s="69" t="s">
        <v>1937</v>
      </c>
      <c r="E8958" s="69" t="s">
        <v>2039</v>
      </c>
      <c r="F8958" s="69">
        <v>1985</v>
      </c>
      <c r="G8958" s="69" t="s">
        <v>1948</v>
      </c>
    </row>
    <row r="8959" spans="1:7" ht="14.4">
      <c r="A8959" s="27" t="str">
        <f>VLOOKUP(C8959,'user list'!A:B,2,0)</f>
        <v>Admin</v>
      </c>
      <c r="B8959" s="172">
        <v>45817.437893518516</v>
      </c>
      <c r="C8959" s="69" t="s">
        <v>186</v>
      </c>
      <c r="D8959" s="69" t="s">
        <v>1937</v>
      </c>
      <c r="E8959" s="69" t="s">
        <v>2039</v>
      </c>
      <c r="F8959" s="69">
        <v>1985</v>
      </c>
      <c r="G8959" s="69" t="s">
        <v>1948</v>
      </c>
    </row>
    <row r="8960" spans="1:7" ht="14.4">
      <c r="A8960" s="27" t="str">
        <f>VLOOKUP(C8960,'user list'!A:B,2,0)</f>
        <v>Admin</v>
      </c>
      <c r="B8960" s="172">
        <v>45817.437893518516</v>
      </c>
      <c r="C8960" s="69" t="s">
        <v>186</v>
      </c>
      <c r="D8960" s="69" t="s">
        <v>1937</v>
      </c>
      <c r="E8960" s="69" t="s">
        <v>2039</v>
      </c>
      <c r="F8960" s="69">
        <v>1985</v>
      </c>
      <c r="G8960" s="69" t="s">
        <v>1947</v>
      </c>
    </row>
    <row r="8961" spans="1:7" ht="14.4">
      <c r="A8961" s="27" t="str">
        <f>VLOOKUP(C8961,'user list'!A:B,2,0)</f>
        <v>OCM</v>
      </c>
      <c r="B8961" s="172">
        <v>45817.438344907408</v>
      </c>
      <c r="C8961" s="69" t="s">
        <v>235</v>
      </c>
      <c r="D8961" s="69" t="s">
        <v>1937</v>
      </c>
      <c r="E8961" s="69" t="s">
        <v>1974</v>
      </c>
      <c r="F8961" s="69">
        <v>1979</v>
      </c>
      <c r="G8961" s="69" t="s">
        <v>1939</v>
      </c>
    </row>
    <row r="8962" spans="1:7" ht="14.4">
      <c r="A8962" s="27" t="str">
        <f>VLOOKUP(C8962,'user list'!A:B,2,0)</f>
        <v>OCM</v>
      </c>
      <c r="B8962" s="172">
        <v>45817.438356481478</v>
      </c>
      <c r="C8962" s="69" t="s">
        <v>235</v>
      </c>
      <c r="D8962" s="69" t="s">
        <v>1937</v>
      </c>
      <c r="E8962" s="69" t="s">
        <v>1974</v>
      </c>
      <c r="F8962" s="69">
        <v>1979</v>
      </c>
      <c r="G8962" s="69" t="s">
        <v>1939</v>
      </c>
    </row>
    <row r="8963" spans="1:7" ht="14.4">
      <c r="A8963" s="27" t="str">
        <f>VLOOKUP(C8963,'user list'!A:B,2,0)</f>
        <v>OCM</v>
      </c>
      <c r="B8963" s="172">
        <v>45817.439583333333</v>
      </c>
      <c r="C8963" s="69" t="s">
        <v>235</v>
      </c>
      <c r="D8963" s="69" t="s">
        <v>1937</v>
      </c>
      <c r="E8963" s="69" t="s">
        <v>1974</v>
      </c>
      <c r="F8963" s="69">
        <v>1979</v>
      </c>
      <c r="G8963" s="69" t="s">
        <v>1947</v>
      </c>
    </row>
    <row r="8964" spans="1:7" ht="14.4">
      <c r="A8964" s="27" t="str">
        <f>VLOOKUP(C8964,'user list'!A:B,2,0)</f>
        <v>OCM</v>
      </c>
      <c r="B8964" s="172">
        <v>45817.439583333333</v>
      </c>
      <c r="C8964" s="69" t="s">
        <v>235</v>
      </c>
      <c r="D8964" s="69" t="s">
        <v>1937</v>
      </c>
      <c r="E8964" s="69" t="s">
        <v>1974</v>
      </c>
      <c r="F8964" s="69">
        <v>1979</v>
      </c>
      <c r="G8964" s="69" t="s">
        <v>1948</v>
      </c>
    </row>
    <row r="8965" spans="1:7" ht="14.4">
      <c r="A8965" s="27" t="str">
        <f>VLOOKUP(C8965,'user list'!A:B,2,0)</f>
        <v>OCM</v>
      </c>
      <c r="B8965" s="172">
        <v>45817.43959490741</v>
      </c>
      <c r="C8965" s="69" t="s">
        <v>235</v>
      </c>
      <c r="D8965" s="69" t="s">
        <v>1937</v>
      </c>
      <c r="E8965" s="69" t="s">
        <v>1991</v>
      </c>
      <c r="F8965" s="69">
        <v>1981</v>
      </c>
      <c r="G8965" s="69" t="s">
        <v>1939</v>
      </c>
    </row>
    <row r="8966" spans="1:7" ht="14.4">
      <c r="A8966" s="27" t="str">
        <f>VLOOKUP(C8966,'user list'!A:B,2,0)</f>
        <v>OCM</v>
      </c>
      <c r="B8966" s="172">
        <v>45817.43959490741</v>
      </c>
      <c r="C8966" s="69" t="s">
        <v>235</v>
      </c>
      <c r="D8966" s="69" t="s">
        <v>1937</v>
      </c>
      <c r="E8966" s="69" t="s">
        <v>1991</v>
      </c>
      <c r="F8966" s="69">
        <v>1981</v>
      </c>
      <c r="G8966" s="69" t="s">
        <v>1939</v>
      </c>
    </row>
    <row r="8967" spans="1:7" ht="14.4">
      <c r="A8967" s="27" t="str">
        <f>VLOOKUP(C8967,'user list'!A:B,2,0)</f>
        <v>BPLD</v>
      </c>
      <c r="B8967" s="172">
        <v>45817.44023148148</v>
      </c>
      <c r="C8967" s="69" t="s">
        <v>194</v>
      </c>
      <c r="D8967" s="69" t="s">
        <v>1937</v>
      </c>
      <c r="E8967" s="69" t="s">
        <v>1991</v>
      </c>
      <c r="F8967" s="69">
        <v>1982</v>
      </c>
      <c r="G8967" s="69" t="s">
        <v>1939</v>
      </c>
    </row>
    <row r="8968" spans="1:7" ht="14.4">
      <c r="A8968" s="27" t="str">
        <f>VLOOKUP(C8968,'user list'!A:B,2,0)</f>
        <v>OCM</v>
      </c>
      <c r="B8968" s="172">
        <v>45817.440266203703</v>
      </c>
      <c r="C8968" s="69" t="s">
        <v>235</v>
      </c>
      <c r="D8968" s="69" t="s">
        <v>1937</v>
      </c>
      <c r="E8968" s="69" t="s">
        <v>1991</v>
      </c>
      <c r="F8968" s="69">
        <v>1981</v>
      </c>
      <c r="G8968" s="69" t="s">
        <v>1947</v>
      </c>
    </row>
    <row r="8969" spans="1:7" ht="14.4">
      <c r="A8969" s="27" t="str">
        <f>VLOOKUP(C8969,'user list'!A:B,2,0)</f>
        <v>OCM</v>
      </c>
      <c r="B8969" s="172">
        <v>45817.440266203703</v>
      </c>
      <c r="C8969" s="69" t="s">
        <v>235</v>
      </c>
      <c r="D8969" s="69" t="s">
        <v>1937</v>
      </c>
      <c r="E8969" s="69" t="s">
        <v>1991</v>
      </c>
      <c r="F8969" s="69">
        <v>1981</v>
      </c>
      <c r="G8969" s="69" t="s">
        <v>1948</v>
      </c>
    </row>
    <row r="8970" spans="1:7" ht="14.4">
      <c r="A8970" s="27" t="str">
        <f>VLOOKUP(C8970,'user list'!A:B,2,0)</f>
        <v>Admin</v>
      </c>
      <c r="B8970" s="172">
        <v>45817.440266203703</v>
      </c>
      <c r="C8970" s="69" t="s">
        <v>186</v>
      </c>
      <c r="D8970" s="69" t="s">
        <v>1937</v>
      </c>
      <c r="E8970" s="69" t="s">
        <v>1991</v>
      </c>
      <c r="F8970" s="69">
        <v>1981</v>
      </c>
      <c r="G8970" s="69" t="s">
        <v>1948</v>
      </c>
    </row>
    <row r="8971" spans="1:7" ht="14.4">
      <c r="A8971" s="27" t="str">
        <f>VLOOKUP(C8971,'user list'!A:B,2,0)</f>
        <v>BPLD</v>
      </c>
      <c r="B8971" s="172">
        <v>45817.440370370372</v>
      </c>
      <c r="C8971" s="69" t="s">
        <v>194</v>
      </c>
      <c r="D8971" s="69" t="s">
        <v>1937</v>
      </c>
      <c r="E8971" s="69" t="s">
        <v>1991</v>
      </c>
      <c r="F8971" s="69">
        <v>1982</v>
      </c>
      <c r="G8971" s="69" t="s">
        <v>1947</v>
      </c>
    </row>
    <row r="8972" spans="1:7" ht="14.4">
      <c r="A8972" s="27" t="str">
        <f>VLOOKUP(C8972,'user list'!A:B,2,0)</f>
        <v>BPLD</v>
      </c>
      <c r="B8972" s="172">
        <v>45817.440370370372</v>
      </c>
      <c r="C8972" s="69" t="s">
        <v>194</v>
      </c>
      <c r="D8972" s="69" t="s">
        <v>1937</v>
      </c>
      <c r="E8972" s="69" t="s">
        <v>1991</v>
      </c>
      <c r="F8972" s="69">
        <v>1982</v>
      </c>
      <c r="G8972" s="69" t="s">
        <v>1948</v>
      </c>
    </row>
    <row r="8973" spans="1:7" ht="14.4">
      <c r="A8973" s="27" t="str">
        <f>VLOOKUP(C8973,'user list'!A:B,2,0)</f>
        <v>BPLD</v>
      </c>
      <c r="B8973" s="172">
        <v>45817.440370370372</v>
      </c>
      <c r="C8973" s="69" t="s">
        <v>194</v>
      </c>
      <c r="D8973" s="69" t="s">
        <v>1937</v>
      </c>
      <c r="E8973" s="69" t="s">
        <v>1991</v>
      </c>
      <c r="F8973" s="69">
        <v>1982</v>
      </c>
      <c r="G8973" s="69" t="s">
        <v>1939</v>
      </c>
    </row>
    <row r="8974" spans="1:7" ht="14.4">
      <c r="A8974" s="27" t="str">
        <f>VLOOKUP(C8974,'user list'!A:B,2,0)</f>
        <v>Admin</v>
      </c>
      <c r="B8974" s="172">
        <v>45817.440370370372</v>
      </c>
      <c r="C8974" s="69" t="s">
        <v>186</v>
      </c>
      <c r="D8974" s="69" t="s">
        <v>1937</v>
      </c>
      <c r="E8974" s="69" t="s">
        <v>1991</v>
      </c>
      <c r="F8974" s="69">
        <v>1982</v>
      </c>
      <c r="G8974" s="69" t="s">
        <v>1948</v>
      </c>
    </row>
    <row r="8975" spans="1:7" ht="14.4">
      <c r="A8975" s="27" t="str">
        <f>VLOOKUP(C8975,'user list'!A:B,2,0)</f>
        <v>BPLD</v>
      </c>
      <c r="B8975" s="172">
        <v>45817.440462962964</v>
      </c>
      <c r="C8975" s="69" t="s">
        <v>194</v>
      </c>
      <c r="D8975" s="69" t="s">
        <v>1937</v>
      </c>
      <c r="E8975" s="69" t="s">
        <v>1991</v>
      </c>
      <c r="F8975" s="69">
        <v>1982</v>
      </c>
      <c r="G8975" s="69" t="s">
        <v>1949</v>
      </c>
    </row>
    <row r="8976" spans="1:7" ht="14.4">
      <c r="A8976" s="27" t="str">
        <f>VLOOKUP(C8976,'user list'!A:B,2,0)</f>
        <v>ITDD</v>
      </c>
      <c r="B8976" s="172">
        <v>45817.440706018519</v>
      </c>
      <c r="C8976" s="69" t="s">
        <v>219</v>
      </c>
      <c r="D8976" s="69" t="s">
        <v>1937</v>
      </c>
      <c r="E8976" s="69" t="s">
        <v>2598</v>
      </c>
      <c r="F8976" s="69">
        <v>1973</v>
      </c>
      <c r="G8976" s="69" t="s">
        <v>1939</v>
      </c>
    </row>
    <row r="8977" spans="1:7" ht="14.4">
      <c r="A8977" s="27" t="str">
        <f>VLOOKUP(C8977,'user list'!A:B,2,0)</f>
        <v>SSDD</v>
      </c>
      <c r="B8977" s="172">
        <v>45817.44090277778</v>
      </c>
      <c r="C8977" s="69" t="s">
        <v>273</v>
      </c>
      <c r="D8977" s="69" t="s">
        <v>1937</v>
      </c>
      <c r="E8977" s="69" t="s">
        <v>2556</v>
      </c>
      <c r="F8977" s="69">
        <v>1916</v>
      </c>
      <c r="G8977" s="69" t="s">
        <v>1939</v>
      </c>
    </row>
    <row r="8978" spans="1:7" ht="14.4">
      <c r="A8978" s="27" t="str">
        <f>VLOOKUP(C8978,'user list'!A:B,2,0)</f>
        <v>Admin</v>
      </c>
      <c r="B8978" s="172">
        <v>45817.441006944442</v>
      </c>
      <c r="C8978" s="69" t="s">
        <v>186</v>
      </c>
      <c r="D8978" s="69" t="s">
        <v>1937</v>
      </c>
      <c r="E8978" s="69" t="s">
        <v>1974</v>
      </c>
      <c r="F8978" s="69">
        <v>1979</v>
      </c>
      <c r="G8978" s="69" t="s">
        <v>1948</v>
      </c>
    </row>
    <row r="8979" spans="1:7" ht="14.4">
      <c r="A8979" s="27" t="str">
        <f>VLOOKUP(C8979,'user list'!A:B,2,0)</f>
        <v>DOE</v>
      </c>
      <c r="B8979" s="172">
        <v>45817.44427083333</v>
      </c>
      <c r="C8979" s="69" t="s">
        <v>212</v>
      </c>
      <c r="D8979" s="69" t="s">
        <v>1937</v>
      </c>
      <c r="E8979" s="69" t="s">
        <v>2503</v>
      </c>
      <c r="F8979" s="69" t="s">
        <v>2504</v>
      </c>
      <c r="G8979" s="69">
        <v>1847</v>
      </c>
    </row>
    <row r="8980" spans="1:7" ht="14.4">
      <c r="A8980" s="27" t="str">
        <f>VLOOKUP(C8980,'user list'!A:B,2,0)</f>
        <v>PLEB</v>
      </c>
      <c r="B8980" s="172">
        <v>45817.444432870368</v>
      </c>
      <c r="C8980" s="69" t="s">
        <v>260</v>
      </c>
      <c r="D8980" s="69" t="s">
        <v>1937</v>
      </c>
      <c r="E8980" s="69" t="s">
        <v>2602</v>
      </c>
      <c r="F8980" s="69">
        <v>1977</v>
      </c>
      <c r="G8980" s="69" t="s">
        <v>1939</v>
      </c>
    </row>
    <row r="8981" spans="1:7" ht="14.4">
      <c r="A8981" s="27" t="str">
        <f>VLOOKUP(C8981,'user list'!A:B,2,0)</f>
        <v>OCA</v>
      </c>
      <c r="B8981" s="172">
        <v>45817.444641203707</v>
      </c>
      <c r="C8981" s="69" t="s">
        <v>228</v>
      </c>
      <c r="D8981" s="69" t="s">
        <v>1937</v>
      </c>
      <c r="E8981" s="69" t="s">
        <v>2468</v>
      </c>
      <c r="F8981" s="69">
        <v>1778</v>
      </c>
      <c r="G8981" s="69" t="s">
        <v>1939</v>
      </c>
    </row>
    <row r="8982" spans="1:7" ht="14.4">
      <c r="A8982" s="27" t="str">
        <f>VLOOKUP(C8982,'user list'!A:B,2,0)</f>
        <v>CTO</v>
      </c>
      <c r="B8982" s="172">
        <v>45817.444965277777</v>
      </c>
      <c r="C8982" s="69" t="s">
        <v>207</v>
      </c>
      <c r="D8982" s="69" t="s">
        <v>1937</v>
      </c>
      <c r="E8982" s="69" t="s">
        <v>2602</v>
      </c>
      <c r="F8982" s="69">
        <v>1977</v>
      </c>
      <c r="G8982" s="69" t="s">
        <v>1939</v>
      </c>
    </row>
    <row r="8983" spans="1:7" ht="14.4">
      <c r="A8983" s="27" t="str">
        <f>VLOOKUP(C8983,'user list'!A:B,2,0)</f>
        <v>PLEB</v>
      </c>
      <c r="B8983" s="172">
        <v>45817.445879629631</v>
      </c>
      <c r="C8983" s="69" t="s">
        <v>260</v>
      </c>
      <c r="D8983" s="69" t="s">
        <v>1937</v>
      </c>
      <c r="E8983" s="69" t="s">
        <v>2602</v>
      </c>
      <c r="F8983" s="69">
        <v>1977</v>
      </c>
      <c r="G8983" s="69" t="s">
        <v>2441</v>
      </c>
    </row>
    <row r="8984" spans="1:7" ht="14.4">
      <c r="A8984" s="27" t="str">
        <f>VLOOKUP(C8984,'user list'!A:B,2,0)</f>
        <v>ITDD</v>
      </c>
      <c r="B8984" s="172">
        <v>45817.446064814816</v>
      </c>
      <c r="C8984" s="69" t="s">
        <v>219</v>
      </c>
      <c r="D8984" s="69" t="s">
        <v>1937</v>
      </c>
      <c r="E8984" s="69" t="s">
        <v>2047</v>
      </c>
      <c r="F8984" s="69">
        <v>1986</v>
      </c>
      <c r="G8984" s="69" t="s">
        <v>2440</v>
      </c>
    </row>
    <row r="8985" spans="1:7" ht="14.4">
      <c r="A8985" s="27" t="str">
        <f>VLOOKUP(C8985,'user list'!A:B,2,0)</f>
        <v>Admin</v>
      </c>
      <c r="B8985" s="172">
        <v>45817.446076388886</v>
      </c>
      <c r="C8985" s="69" t="s">
        <v>186</v>
      </c>
      <c r="D8985" s="69" t="s">
        <v>1937</v>
      </c>
      <c r="E8985" s="69" t="s">
        <v>2047</v>
      </c>
      <c r="F8985" s="69">
        <v>1986</v>
      </c>
      <c r="G8985" s="69" t="s">
        <v>1948</v>
      </c>
    </row>
    <row r="8986" spans="1:7" ht="14.4">
      <c r="A8986" s="27" t="str">
        <f>VLOOKUP(C8986,'user list'!A:B,2,0)</f>
        <v>Admin</v>
      </c>
      <c r="B8986" s="172">
        <v>45817.446076388886</v>
      </c>
      <c r="C8986" s="69" t="s">
        <v>186</v>
      </c>
      <c r="D8986" s="69" t="s">
        <v>1937</v>
      </c>
      <c r="E8986" s="69" t="s">
        <v>2047</v>
      </c>
      <c r="F8986" s="69">
        <v>1986</v>
      </c>
      <c r="G8986" s="69" t="s">
        <v>1948</v>
      </c>
    </row>
    <row r="8987" spans="1:7" ht="14.4">
      <c r="A8987" s="27" t="str">
        <f>VLOOKUP(C8987,'user list'!A:B,2,0)</f>
        <v>Admin</v>
      </c>
      <c r="B8987" s="172">
        <v>45817.446076388886</v>
      </c>
      <c r="C8987" s="69" t="s">
        <v>186</v>
      </c>
      <c r="D8987" s="69" t="s">
        <v>1937</v>
      </c>
      <c r="E8987" s="69" t="s">
        <v>2047</v>
      </c>
      <c r="F8987" s="69">
        <v>1986</v>
      </c>
      <c r="G8987" s="69" t="s">
        <v>1948</v>
      </c>
    </row>
    <row r="8988" spans="1:7" ht="14.4">
      <c r="A8988" s="27" t="str">
        <f>VLOOKUP(C8988,'user list'!A:B,2,0)</f>
        <v>Admin</v>
      </c>
      <c r="B8988" s="172">
        <v>45817.446076388886</v>
      </c>
      <c r="C8988" s="69" t="s">
        <v>186</v>
      </c>
      <c r="D8988" s="69" t="s">
        <v>1937</v>
      </c>
      <c r="E8988" s="69" t="s">
        <v>2047</v>
      </c>
      <c r="F8988" s="69">
        <v>1986</v>
      </c>
      <c r="G8988" s="69" t="s">
        <v>1947</v>
      </c>
    </row>
    <row r="8989" spans="1:7" ht="14.4">
      <c r="A8989" s="27" t="str">
        <f>VLOOKUP(C8989,'user list'!A:B,2,0)</f>
        <v>ITDD</v>
      </c>
      <c r="B8989" s="172">
        <v>45817.44667824074</v>
      </c>
      <c r="C8989" s="69" t="s">
        <v>219</v>
      </c>
      <c r="D8989" s="69" t="s">
        <v>1937</v>
      </c>
      <c r="E8989" s="69" t="s">
        <v>2047</v>
      </c>
      <c r="F8989" s="69">
        <v>1986</v>
      </c>
      <c r="G8989" s="69" t="s">
        <v>1939</v>
      </c>
    </row>
    <row r="8990" spans="1:7" ht="14.4">
      <c r="A8990" s="27" t="str">
        <f>VLOOKUP(C8990,'user list'!A:B,2,0)</f>
        <v>ITDD</v>
      </c>
      <c r="B8990" s="172">
        <v>45817.44672453704</v>
      </c>
      <c r="C8990" s="69" t="s">
        <v>219</v>
      </c>
      <c r="D8990" s="69" t="s">
        <v>1937</v>
      </c>
      <c r="E8990" s="69" t="s">
        <v>2047</v>
      </c>
      <c r="F8990" s="69">
        <v>1986</v>
      </c>
      <c r="G8990" s="69" t="s">
        <v>1939</v>
      </c>
    </row>
    <row r="8991" spans="1:7" ht="14.4">
      <c r="A8991" s="27" t="str">
        <f>VLOOKUP(C8991,'user list'!A:B,2,0)</f>
        <v>CTO</v>
      </c>
      <c r="B8991" s="172">
        <v>45817.446805555555</v>
      </c>
      <c r="C8991" s="69" t="s">
        <v>207</v>
      </c>
      <c r="D8991" s="69" t="s">
        <v>1937</v>
      </c>
      <c r="E8991" s="69" t="s">
        <v>2601</v>
      </c>
      <c r="F8991" s="69">
        <v>1976</v>
      </c>
      <c r="G8991" s="69" t="s">
        <v>1939</v>
      </c>
    </row>
    <row r="8992" spans="1:7" ht="14.4">
      <c r="A8992" s="27" t="str">
        <f>VLOOKUP(C8992,'user list'!A:B,2,0)</f>
        <v>OCM</v>
      </c>
      <c r="B8992" s="172">
        <v>45817.44703703704</v>
      </c>
      <c r="C8992" s="69" t="s">
        <v>230</v>
      </c>
      <c r="D8992" s="69" t="s">
        <v>1937</v>
      </c>
      <c r="E8992" s="69" t="s">
        <v>2047</v>
      </c>
      <c r="F8992" s="69">
        <v>1987</v>
      </c>
      <c r="G8992" s="69" t="s">
        <v>2440</v>
      </c>
    </row>
    <row r="8993" spans="1:7" ht="14.4">
      <c r="A8993" s="27" t="str">
        <f>VLOOKUP(C8993,'user list'!A:B,2,0)</f>
        <v>Admin</v>
      </c>
      <c r="B8993" s="172">
        <v>45817.44703703704</v>
      </c>
      <c r="C8993" s="69" t="s">
        <v>186</v>
      </c>
      <c r="D8993" s="69" t="s">
        <v>1937</v>
      </c>
      <c r="E8993" s="69" t="s">
        <v>2047</v>
      </c>
      <c r="F8993" s="69">
        <v>1987</v>
      </c>
      <c r="G8993" s="69" t="s">
        <v>1948</v>
      </c>
    </row>
    <row r="8994" spans="1:7" ht="14.4">
      <c r="A8994" s="27" t="str">
        <f>VLOOKUP(C8994,'user list'!A:B,2,0)</f>
        <v>Admin</v>
      </c>
      <c r="B8994" s="172">
        <v>45817.447048611109</v>
      </c>
      <c r="C8994" s="69" t="s">
        <v>186</v>
      </c>
      <c r="D8994" s="69" t="s">
        <v>1937</v>
      </c>
      <c r="E8994" s="69" t="s">
        <v>2047</v>
      </c>
      <c r="F8994" s="69">
        <v>1987</v>
      </c>
      <c r="G8994" s="69" t="s">
        <v>1947</v>
      </c>
    </row>
    <row r="8995" spans="1:7" ht="14.4">
      <c r="A8995" s="27" t="str">
        <f>VLOOKUP(C8995,'user list'!A:B,2,0)</f>
        <v>Admin</v>
      </c>
      <c r="B8995" s="172">
        <v>45817.447048611109</v>
      </c>
      <c r="C8995" s="69" t="s">
        <v>186</v>
      </c>
      <c r="D8995" s="69" t="s">
        <v>1937</v>
      </c>
      <c r="E8995" s="69" t="s">
        <v>2047</v>
      </c>
      <c r="F8995" s="69">
        <v>1987</v>
      </c>
      <c r="G8995" s="69" t="s">
        <v>1948</v>
      </c>
    </row>
    <row r="8996" spans="1:7" ht="14.4">
      <c r="A8996" s="27" t="str">
        <f>VLOOKUP(C8996,'user list'!A:B,2,0)</f>
        <v>Admin</v>
      </c>
      <c r="B8996" s="172">
        <v>45817.447048611109</v>
      </c>
      <c r="C8996" s="69" t="s">
        <v>186</v>
      </c>
      <c r="D8996" s="69" t="s">
        <v>1937</v>
      </c>
      <c r="E8996" s="69" t="s">
        <v>2047</v>
      </c>
      <c r="F8996" s="69">
        <v>1987</v>
      </c>
      <c r="G8996" s="69" t="s">
        <v>1948</v>
      </c>
    </row>
    <row r="8997" spans="1:7" ht="14.4">
      <c r="A8997" s="27" t="str">
        <f>VLOOKUP(C8997,'user list'!A:B,2,0)</f>
        <v>CPDD</v>
      </c>
      <c r="B8997" s="172">
        <v>45817.447071759256</v>
      </c>
      <c r="C8997" s="69" t="s">
        <v>205</v>
      </c>
      <c r="D8997" s="69" t="s">
        <v>1937</v>
      </c>
      <c r="E8997" s="69" t="s">
        <v>1384</v>
      </c>
      <c r="F8997" s="69">
        <v>1773</v>
      </c>
      <c r="G8997" s="69" t="s">
        <v>1939</v>
      </c>
    </row>
    <row r="8998" spans="1:7" ht="14.4">
      <c r="A8998" s="27" t="str">
        <f>VLOOKUP(C8998,'user list'!A:B,2,0)</f>
        <v>PLEB</v>
      </c>
      <c r="B8998" s="172">
        <v>45817.447118055556</v>
      </c>
      <c r="C8998" s="69" t="s">
        <v>260</v>
      </c>
      <c r="D8998" s="69" t="s">
        <v>1937</v>
      </c>
      <c r="E8998" s="69" t="s">
        <v>2602</v>
      </c>
      <c r="F8998" s="69">
        <v>1977</v>
      </c>
      <c r="G8998" s="69" t="s">
        <v>1939</v>
      </c>
    </row>
    <row r="8999" spans="1:7" ht="14.4">
      <c r="A8999" s="27" t="str">
        <f>VLOOKUP(C8999,'user list'!A:B,2,0)</f>
        <v>CPDD</v>
      </c>
      <c r="B8999" s="172">
        <v>45817.447395833333</v>
      </c>
      <c r="C8999" s="69" t="s">
        <v>205</v>
      </c>
      <c r="D8999" s="69" t="s">
        <v>1937</v>
      </c>
      <c r="E8999" s="69" t="s">
        <v>1960</v>
      </c>
      <c r="F8999" s="69">
        <v>347</v>
      </c>
      <c r="G8999" s="69" t="s">
        <v>1939</v>
      </c>
    </row>
    <row r="9000" spans="1:7" ht="14.4">
      <c r="A9000" s="27" t="str">
        <f>VLOOKUP(C9000,'user list'!A:B,2,0)</f>
        <v>ITDD</v>
      </c>
      <c r="B9000" s="172">
        <v>45817.447418981479</v>
      </c>
      <c r="C9000" s="69" t="s">
        <v>219</v>
      </c>
      <c r="D9000" s="69" t="s">
        <v>1937</v>
      </c>
      <c r="E9000" s="69" t="s">
        <v>2483</v>
      </c>
      <c r="F9000" s="69">
        <v>1805</v>
      </c>
      <c r="G9000" s="69" t="s">
        <v>1939</v>
      </c>
    </row>
    <row r="9001" spans="1:7" ht="14.4">
      <c r="A9001" s="27" t="str">
        <f>VLOOKUP(C9001,'user list'!A:B,2,0)</f>
        <v>CPDD</v>
      </c>
      <c r="B9001" s="172">
        <v>45817.447488425925</v>
      </c>
      <c r="C9001" s="69" t="s">
        <v>205</v>
      </c>
      <c r="D9001" s="69" t="s">
        <v>1937</v>
      </c>
      <c r="E9001" s="69">
        <v>1771</v>
      </c>
      <c r="F9001" s="69">
        <v>1771</v>
      </c>
      <c r="G9001" s="69" t="s">
        <v>1939</v>
      </c>
    </row>
    <row r="9002" spans="1:7" ht="14.4">
      <c r="A9002" s="27" t="str">
        <f>VLOOKUP(C9002,'user list'!A:B,2,0)</f>
        <v>CPDD</v>
      </c>
      <c r="B9002" s="172">
        <v>45817.447488425925</v>
      </c>
      <c r="C9002" s="69" t="s">
        <v>205</v>
      </c>
      <c r="D9002" s="69" t="s">
        <v>1937</v>
      </c>
      <c r="E9002" s="69">
        <v>1771</v>
      </c>
      <c r="F9002" s="69">
        <v>1771</v>
      </c>
      <c r="G9002" s="69" t="s">
        <v>1939</v>
      </c>
    </row>
    <row r="9003" spans="1:7" ht="14.4">
      <c r="A9003" s="27" t="str">
        <f>VLOOKUP(C9003,'user list'!A:B,2,0)</f>
        <v>CTO</v>
      </c>
      <c r="B9003" s="172">
        <v>45817.44809027778</v>
      </c>
      <c r="C9003" s="69" t="s">
        <v>207</v>
      </c>
      <c r="D9003" s="69" t="s">
        <v>1937</v>
      </c>
      <c r="E9003" s="69" t="s">
        <v>2602</v>
      </c>
      <c r="F9003" s="69">
        <v>1977</v>
      </c>
      <c r="G9003" s="69" t="s">
        <v>1939</v>
      </c>
    </row>
    <row r="9004" spans="1:7" ht="14.4">
      <c r="A9004" s="27" t="str">
        <f>VLOOKUP(C9004,'user list'!A:B,2,0)</f>
        <v>CTO</v>
      </c>
      <c r="B9004" s="172">
        <v>45817.44835648148</v>
      </c>
      <c r="C9004" s="69" t="s">
        <v>207</v>
      </c>
      <c r="D9004" s="69" t="s">
        <v>1937</v>
      </c>
      <c r="E9004" s="69" t="s">
        <v>2578</v>
      </c>
      <c r="F9004" s="69">
        <v>1949</v>
      </c>
      <c r="G9004" s="69" t="s">
        <v>1939</v>
      </c>
    </row>
    <row r="9005" spans="1:7" ht="14.4">
      <c r="A9005" s="27" t="str">
        <f>VLOOKUP(C9005,'user list'!A:B,2,0)</f>
        <v>ITDD</v>
      </c>
      <c r="B9005" s="172">
        <v>45817.451828703706</v>
      </c>
      <c r="C9005" s="69" t="s">
        <v>219</v>
      </c>
      <c r="D9005" s="69" t="s">
        <v>1937</v>
      </c>
      <c r="E9005" s="69" t="s">
        <v>2002</v>
      </c>
      <c r="F9005" s="69">
        <v>1988</v>
      </c>
      <c r="G9005" s="69" t="s">
        <v>2440</v>
      </c>
    </row>
    <row r="9006" spans="1:7" ht="14.4">
      <c r="A9006" s="27" t="str">
        <f>VLOOKUP(C9006,'user list'!A:B,2,0)</f>
        <v>Admin</v>
      </c>
      <c r="B9006" s="172">
        <v>45817.451828703706</v>
      </c>
      <c r="C9006" s="69" t="s">
        <v>186</v>
      </c>
      <c r="D9006" s="69" t="s">
        <v>1937</v>
      </c>
      <c r="E9006" s="69" t="s">
        <v>2002</v>
      </c>
      <c r="F9006" s="69">
        <v>1988</v>
      </c>
      <c r="G9006" s="69" t="s">
        <v>1948</v>
      </c>
    </row>
    <row r="9007" spans="1:7" ht="14.4">
      <c r="A9007" s="27" t="str">
        <f>VLOOKUP(C9007,'user list'!A:B,2,0)</f>
        <v>Admin</v>
      </c>
      <c r="B9007" s="172">
        <v>45817.451828703706</v>
      </c>
      <c r="C9007" s="69" t="s">
        <v>186</v>
      </c>
      <c r="D9007" s="69" t="s">
        <v>1937</v>
      </c>
      <c r="E9007" s="69" t="s">
        <v>2002</v>
      </c>
      <c r="F9007" s="69">
        <v>1988</v>
      </c>
      <c r="G9007" s="69" t="s">
        <v>1948</v>
      </c>
    </row>
    <row r="9008" spans="1:7" ht="14.4">
      <c r="A9008" s="27" t="str">
        <f>VLOOKUP(C9008,'user list'!A:B,2,0)</f>
        <v>Admin</v>
      </c>
      <c r="B9008" s="172">
        <v>45817.451840277776</v>
      </c>
      <c r="C9008" s="69" t="s">
        <v>186</v>
      </c>
      <c r="D9008" s="69" t="s">
        <v>1937</v>
      </c>
      <c r="E9008" s="69" t="s">
        <v>2002</v>
      </c>
      <c r="F9008" s="69">
        <v>1988</v>
      </c>
      <c r="G9008" s="69" t="s">
        <v>1948</v>
      </c>
    </row>
    <row r="9009" spans="1:7" ht="14.4">
      <c r="A9009" s="27" t="str">
        <f>VLOOKUP(C9009,'user list'!A:B,2,0)</f>
        <v>Admin</v>
      </c>
      <c r="B9009" s="172">
        <v>45817.451840277776</v>
      </c>
      <c r="C9009" s="69" t="s">
        <v>186</v>
      </c>
      <c r="D9009" s="69" t="s">
        <v>1937</v>
      </c>
      <c r="E9009" s="69" t="s">
        <v>2002</v>
      </c>
      <c r="F9009" s="69">
        <v>1988</v>
      </c>
      <c r="G9009" s="69" t="s">
        <v>1947</v>
      </c>
    </row>
    <row r="9010" spans="1:7" ht="14.4">
      <c r="A9010" s="27" t="str">
        <f>VLOOKUP(C9010,'user list'!A:B,2,0)</f>
        <v>ITDD</v>
      </c>
      <c r="B9010" s="172">
        <v>45817.452280092592</v>
      </c>
      <c r="C9010" s="69" t="s">
        <v>219</v>
      </c>
      <c r="D9010" s="69" t="s">
        <v>1937</v>
      </c>
      <c r="E9010" s="69" t="s">
        <v>2047</v>
      </c>
      <c r="F9010" s="69">
        <v>1986</v>
      </c>
      <c r="G9010" s="69" t="s">
        <v>1947</v>
      </c>
    </row>
    <row r="9011" spans="1:7" ht="14.4">
      <c r="A9011" s="27" t="str">
        <f>VLOOKUP(C9011,'user list'!A:B,2,0)</f>
        <v>ITDD</v>
      </c>
      <c r="B9011" s="172">
        <v>45817.452280092592</v>
      </c>
      <c r="C9011" s="69" t="s">
        <v>219</v>
      </c>
      <c r="D9011" s="69" t="s">
        <v>1937</v>
      </c>
      <c r="E9011" s="69" t="s">
        <v>2047</v>
      </c>
      <c r="F9011" s="69">
        <v>1986</v>
      </c>
      <c r="G9011" s="69" t="s">
        <v>1948</v>
      </c>
    </row>
    <row r="9012" spans="1:7" ht="14.4">
      <c r="A9012" s="27" t="str">
        <f>VLOOKUP(C9012,'user list'!A:B,2,0)</f>
        <v>ITDD</v>
      </c>
      <c r="B9012" s="172">
        <v>45817.452280092592</v>
      </c>
      <c r="C9012" s="69" t="s">
        <v>219</v>
      </c>
      <c r="D9012" s="69" t="s">
        <v>1937</v>
      </c>
      <c r="E9012" s="69" t="s">
        <v>2047</v>
      </c>
      <c r="F9012" s="69">
        <v>1986</v>
      </c>
      <c r="G9012" s="69" t="s">
        <v>1939</v>
      </c>
    </row>
    <row r="9013" spans="1:7" ht="14.4">
      <c r="A9013" s="27" t="str">
        <f>VLOOKUP(C9013,'user list'!A:B,2,0)</f>
        <v>CTO</v>
      </c>
      <c r="B9013" s="172">
        <v>45817.452418981484</v>
      </c>
      <c r="C9013" s="69" t="s">
        <v>207</v>
      </c>
      <c r="D9013" s="69" t="s">
        <v>1937</v>
      </c>
      <c r="E9013" s="69" t="s">
        <v>2604</v>
      </c>
      <c r="F9013" s="69">
        <v>1989</v>
      </c>
      <c r="G9013" s="69" t="s">
        <v>2440</v>
      </c>
    </row>
    <row r="9014" spans="1:7" ht="14.4">
      <c r="A9014" s="27" t="str">
        <f>VLOOKUP(C9014,'user list'!A:B,2,0)</f>
        <v>Admin</v>
      </c>
      <c r="B9014" s="172">
        <v>45817.452418981484</v>
      </c>
      <c r="C9014" s="69" t="s">
        <v>186</v>
      </c>
      <c r="D9014" s="69" t="s">
        <v>1937</v>
      </c>
      <c r="E9014" s="69" t="s">
        <v>2604</v>
      </c>
      <c r="F9014" s="69">
        <v>1989</v>
      </c>
      <c r="G9014" s="69" t="s">
        <v>1948</v>
      </c>
    </row>
    <row r="9015" spans="1:7" ht="14.4">
      <c r="A9015" s="27" t="str">
        <f>VLOOKUP(C9015,'user list'!A:B,2,0)</f>
        <v>Admin</v>
      </c>
      <c r="B9015" s="172">
        <v>45817.452418981484</v>
      </c>
      <c r="C9015" s="69" t="s">
        <v>186</v>
      </c>
      <c r="D9015" s="69" t="s">
        <v>1937</v>
      </c>
      <c r="E9015" s="69" t="s">
        <v>2604</v>
      </c>
      <c r="F9015" s="69">
        <v>1989</v>
      </c>
      <c r="G9015" s="69" t="s">
        <v>1948</v>
      </c>
    </row>
    <row r="9016" spans="1:7" ht="14.4">
      <c r="A9016" s="27" t="str">
        <f>VLOOKUP(C9016,'user list'!A:B,2,0)</f>
        <v>Admin</v>
      </c>
      <c r="B9016" s="172">
        <v>45817.452418981484</v>
      </c>
      <c r="C9016" s="69" t="s">
        <v>186</v>
      </c>
      <c r="D9016" s="69" t="s">
        <v>1937</v>
      </c>
      <c r="E9016" s="69" t="s">
        <v>2604</v>
      </c>
      <c r="F9016" s="69">
        <v>1989</v>
      </c>
      <c r="G9016" s="69" t="s">
        <v>1948</v>
      </c>
    </row>
    <row r="9017" spans="1:7" ht="14.4">
      <c r="A9017" s="27" t="str">
        <f>VLOOKUP(C9017,'user list'!A:B,2,0)</f>
        <v>Admin</v>
      </c>
      <c r="B9017" s="172">
        <v>45817.452418981484</v>
      </c>
      <c r="C9017" s="69" t="s">
        <v>186</v>
      </c>
      <c r="D9017" s="69" t="s">
        <v>1937</v>
      </c>
      <c r="E9017" s="69" t="s">
        <v>2604</v>
      </c>
      <c r="F9017" s="69">
        <v>1989</v>
      </c>
      <c r="G9017" s="69" t="s">
        <v>1947</v>
      </c>
    </row>
    <row r="9018" spans="1:7" ht="14.4">
      <c r="A9018" s="27" t="str">
        <f>VLOOKUP(C9018,'user list'!A:B,2,0)</f>
        <v>CTO</v>
      </c>
      <c r="B9018" s="172">
        <v>45817.45275462963</v>
      </c>
      <c r="C9018" s="69" t="s">
        <v>207</v>
      </c>
      <c r="D9018" s="69" t="s">
        <v>1937</v>
      </c>
      <c r="E9018" s="69" t="s">
        <v>2604</v>
      </c>
      <c r="F9018" s="69">
        <v>1989</v>
      </c>
      <c r="G9018" s="69" t="s">
        <v>1939</v>
      </c>
    </row>
    <row r="9019" spans="1:7" ht="14.4">
      <c r="A9019" s="27" t="str">
        <f>VLOOKUP(C9019,'user list'!A:B,2,0)</f>
        <v>PLEB</v>
      </c>
      <c r="B9019" s="172">
        <v>45817.454513888886</v>
      </c>
      <c r="C9019" s="69" t="s">
        <v>260</v>
      </c>
      <c r="D9019" s="69" t="s">
        <v>1937</v>
      </c>
      <c r="E9019" s="69" t="s">
        <v>2602</v>
      </c>
      <c r="F9019" s="69">
        <v>1977</v>
      </c>
      <c r="G9019" s="69" t="s">
        <v>1947</v>
      </c>
    </row>
    <row r="9020" spans="1:7" ht="14.4">
      <c r="A9020" s="27" t="str">
        <f>VLOOKUP(C9020,'user list'!A:B,2,0)</f>
        <v>PLEB</v>
      </c>
      <c r="B9020" s="172">
        <v>45817.454513888886</v>
      </c>
      <c r="C9020" s="69" t="s">
        <v>260</v>
      </c>
      <c r="D9020" s="69" t="s">
        <v>1937</v>
      </c>
      <c r="E9020" s="69" t="s">
        <v>2602</v>
      </c>
      <c r="F9020" s="69">
        <v>1977</v>
      </c>
      <c r="G9020" s="69" t="s">
        <v>1948</v>
      </c>
    </row>
    <row r="9021" spans="1:7" ht="14.4">
      <c r="A9021" s="27" t="str">
        <f>VLOOKUP(C9021,'user list'!A:B,2,0)</f>
        <v>PLEB</v>
      </c>
      <c r="B9021" s="172">
        <v>45817.454513888886</v>
      </c>
      <c r="C9021" s="69" t="s">
        <v>260</v>
      </c>
      <c r="D9021" s="69" t="s">
        <v>1937</v>
      </c>
      <c r="E9021" s="69" t="s">
        <v>2602</v>
      </c>
      <c r="F9021" s="69">
        <v>1977</v>
      </c>
      <c r="G9021" s="69" t="s">
        <v>1939</v>
      </c>
    </row>
    <row r="9022" spans="1:7" ht="14.4">
      <c r="A9022" s="27" t="str">
        <f>VLOOKUP(C9022,'user list'!A:B,2,0)</f>
        <v>Admin</v>
      </c>
      <c r="B9022" s="172">
        <v>45817.454513888886</v>
      </c>
      <c r="C9022" s="69" t="s">
        <v>186</v>
      </c>
      <c r="D9022" s="69" t="s">
        <v>1937</v>
      </c>
      <c r="E9022" s="69" t="s">
        <v>2602</v>
      </c>
      <c r="F9022" s="69">
        <v>1977</v>
      </c>
      <c r="G9022" s="69" t="s">
        <v>1948</v>
      </c>
    </row>
    <row r="9023" spans="1:7" ht="14.4">
      <c r="A9023" s="27" t="str">
        <f>VLOOKUP(C9023,'user list'!A:B,2,0)</f>
        <v>PLEB</v>
      </c>
      <c r="B9023" s="172">
        <v>45817.454652777778</v>
      </c>
      <c r="C9023" s="69" t="s">
        <v>260</v>
      </c>
      <c r="D9023" s="69" t="s">
        <v>1937</v>
      </c>
      <c r="E9023" s="69" t="s">
        <v>2602</v>
      </c>
      <c r="F9023" s="69">
        <v>1977</v>
      </c>
      <c r="G9023" s="69" t="s">
        <v>2441</v>
      </c>
    </row>
    <row r="9024" spans="1:7" ht="14.4">
      <c r="A9024" s="27" t="str">
        <f>VLOOKUP(C9024,'user list'!A:B,2,0)</f>
        <v>ITDD</v>
      </c>
      <c r="B9024" s="172">
        <v>45817.454895833333</v>
      </c>
      <c r="C9024" s="69" t="s">
        <v>219</v>
      </c>
      <c r="D9024" s="69" t="s">
        <v>1937</v>
      </c>
      <c r="E9024" s="69" t="s">
        <v>2029</v>
      </c>
      <c r="F9024" s="69">
        <v>1990</v>
      </c>
      <c r="G9024" s="69" t="s">
        <v>2440</v>
      </c>
    </row>
    <row r="9025" spans="1:7" ht="14.4">
      <c r="A9025" s="27" t="str">
        <f>VLOOKUP(C9025,'user list'!A:B,2,0)</f>
        <v>Admin</v>
      </c>
      <c r="B9025" s="172">
        <v>45817.454907407409</v>
      </c>
      <c r="C9025" s="69" t="s">
        <v>186</v>
      </c>
      <c r="D9025" s="69" t="s">
        <v>1937</v>
      </c>
      <c r="E9025" s="69" t="s">
        <v>2029</v>
      </c>
      <c r="F9025" s="69">
        <v>1990</v>
      </c>
      <c r="G9025" s="69" t="s">
        <v>1948</v>
      </c>
    </row>
    <row r="9026" spans="1:7" ht="14.4">
      <c r="A9026" s="27" t="str">
        <f>VLOOKUP(C9026,'user list'!A:B,2,0)</f>
        <v>Admin</v>
      </c>
      <c r="B9026" s="172">
        <v>45817.454907407409</v>
      </c>
      <c r="C9026" s="69" t="s">
        <v>186</v>
      </c>
      <c r="D9026" s="69" t="s">
        <v>1937</v>
      </c>
      <c r="E9026" s="69" t="s">
        <v>2029</v>
      </c>
      <c r="F9026" s="69">
        <v>1990</v>
      </c>
      <c r="G9026" s="69" t="s">
        <v>1948</v>
      </c>
    </row>
    <row r="9027" spans="1:7" ht="14.4">
      <c r="A9027" s="27" t="str">
        <f>VLOOKUP(C9027,'user list'!A:B,2,0)</f>
        <v>Admin</v>
      </c>
      <c r="B9027" s="172">
        <v>45817.454907407409</v>
      </c>
      <c r="C9027" s="69" t="s">
        <v>186</v>
      </c>
      <c r="D9027" s="69" t="s">
        <v>1937</v>
      </c>
      <c r="E9027" s="69" t="s">
        <v>2029</v>
      </c>
      <c r="F9027" s="69">
        <v>1990</v>
      </c>
      <c r="G9027" s="69" t="s">
        <v>1948</v>
      </c>
    </row>
    <row r="9028" spans="1:7" ht="14.4">
      <c r="A9028" s="27" t="str">
        <f>VLOOKUP(C9028,'user list'!A:B,2,0)</f>
        <v>Admin</v>
      </c>
      <c r="B9028" s="172">
        <v>45817.454907407409</v>
      </c>
      <c r="C9028" s="69" t="s">
        <v>186</v>
      </c>
      <c r="D9028" s="69" t="s">
        <v>1937</v>
      </c>
      <c r="E9028" s="69" t="s">
        <v>2029</v>
      </c>
      <c r="F9028" s="69">
        <v>1990</v>
      </c>
      <c r="G9028" s="69" t="s">
        <v>1947</v>
      </c>
    </row>
    <row r="9029" spans="1:7" ht="14.4">
      <c r="A9029" s="27" t="str">
        <f>VLOOKUP(C9029,'user list'!A:B,2,0)</f>
        <v>BPLD</v>
      </c>
      <c r="B9029" s="172">
        <v>45817.455335648148</v>
      </c>
      <c r="C9029" s="69" t="s">
        <v>194</v>
      </c>
      <c r="D9029" s="69" t="s">
        <v>1937</v>
      </c>
      <c r="E9029" s="69" t="s">
        <v>1991</v>
      </c>
      <c r="F9029" s="69">
        <v>1982</v>
      </c>
      <c r="G9029" s="69" t="s">
        <v>1939</v>
      </c>
    </row>
    <row r="9030" spans="1:7" ht="14.4">
      <c r="A9030" s="27" t="str">
        <f>VLOOKUP(C9030,'user list'!A:B,2,0)</f>
        <v>QCEAU</v>
      </c>
      <c r="B9030" s="172">
        <v>45817.455636574072</v>
      </c>
      <c r="C9030" s="69" t="s">
        <v>266</v>
      </c>
      <c r="D9030" s="69" t="s">
        <v>1937</v>
      </c>
      <c r="E9030" s="69" t="s">
        <v>2605</v>
      </c>
      <c r="F9030" s="69">
        <v>1991</v>
      </c>
      <c r="G9030" s="69" t="s">
        <v>2440</v>
      </c>
    </row>
    <row r="9031" spans="1:7" ht="14.4">
      <c r="A9031" s="27" t="str">
        <f>VLOOKUP(C9031,'user list'!A:B,2,0)</f>
        <v>Admin</v>
      </c>
      <c r="B9031" s="172">
        <v>45817.455648148149</v>
      </c>
      <c r="C9031" s="69" t="s">
        <v>186</v>
      </c>
      <c r="D9031" s="69" t="s">
        <v>1937</v>
      </c>
      <c r="E9031" s="69" t="s">
        <v>2605</v>
      </c>
      <c r="F9031" s="69">
        <v>1991</v>
      </c>
      <c r="G9031" s="69" t="s">
        <v>1948</v>
      </c>
    </row>
    <row r="9032" spans="1:7" ht="14.4">
      <c r="A9032" s="27" t="str">
        <f>VLOOKUP(C9032,'user list'!A:B,2,0)</f>
        <v>Admin</v>
      </c>
      <c r="B9032" s="172">
        <v>45817.455648148149</v>
      </c>
      <c r="C9032" s="69" t="s">
        <v>186</v>
      </c>
      <c r="D9032" s="69" t="s">
        <v>1937</v>
      </c>
      <c r="E9032" s="69" t="s">
        <v>2605</v>
      </c>
      <c r="F9032" s="69">
        <v>1991</v>
      </c>
      <c r="G9032" s="69" t="s">
        <v>1948</v>
      </c>
    </row>
    <row r="9033" spans="1:7" ht="14.4">
      <c r="A9033" s="27" t="str">
        <f>VLOOKUP(C9033,'user list'!A:B,2,0)</f>
        <v>Admin</v>
      </c>
      <c r="B9033" s="172">
        <v>45817.455648148149</v>
      </c>
      <c r="C9033" s="69" t="s">
        <v>186</v>
      </c>
      <c r="D9033" s="69" t="s">
        <v>1937</v>
      </c>
      <c r="E9033" s="69" t="s">
        <v>2605</v>
      </c>
      <c r="F9033" s="69">
        <v>1991</v>
      </c>
      <c r="G9033" s="69" t="s">
        <v>1948</v>
      </c>
    </row>
    <row r="9034" spans="1:7" ht="14.4">
      <c r="A9034" s="27" t="str">
        <f>VLOOKUP(C9034,'user list'!A:B,2,0)</f>
        <v>Admin</v>
      </c>
      <c r="B9034" s="172">
        <v>45817.455648148149</v>
      </c>
      <c r="C9034" s="69" t="s">
        <v>186</v>
      </c>
      <c r="D9034" s="69" t="s">
        <v>1937</v>
      </c>
      <c r="E9034" s="69" t="s">
        <v>2605</v>
      </c>
      <c r="F9034" s="69">
        <v>1991</v>
      </c>
      <c r="G9034" s="69" t="s">
        <v>1947</v>
      </c>
    </row>
    <row r="9035" spans="1:7" ht="14.4">
      <c r="A9035" s="27" t="str">
        <f>VLOOKUP(C9035,'user list'!A:B,2,0)</f>
        <v>ITDD</v>
      </c>
      <c r="B9035" s="172">
        <v>45817.45584490741</v>
      </c>
      <c r="C9035" s="69" t="s">
        <v>219</v>
      </c>
      <c r="D9035" s="69" t="s">
        <v>1937</v>
      </c>
      <c r="E9035" s="69" t="s">
        <v>2048</v>
      </c>
      <c r="F9035" s="69">
        <v>1992</v>
      </c>
      <c r="G9035" s="69" t="s">
        <v>2440</v>
      </c>
    </row>
    <row r="9036" spans="1:7" ht="14.4">
      <c r="A9036" s="27" t="str">
        <f>VLOOKUP(C9036,'user list'!A:B,2,0)</f>
        <v>QCEAU</v>
      </c>
      <c r="B9036" s="172">
        <v>45817.45584490741</v>
      </c>
      <c r="C9036" s="69" t="s">
        <v>266</v>
      </c>
      <c r="D9036" s="69" t="s">
        <v>1937</v>
      </c>
      <c r="E9036" s="69" t="s">
        <v>2455</v>
      </c>
      <c r="F9036" s="69">
        <v>1746</v>
      </c>
      <c r="G9036" s="69" t="s">
        <v>1939</v>
      </c>
    </row>
    <row r="9037" spans="1:7" ht="14.4">
      <c r="A9037" s="27" t="str">
        <f>VLOOKUP(C9037,'user list'!A:B,2,0)</f>
        <v>Admin</v>
      </c>
      <c r="B9037" s="172">
        <v>45817.45584490741</v>
      </c>
      <c r="C9037" s="69" t="s">
        <v>186</v>
      </c>
      <c r="D9037" s="69" t="s">
        <v>1937</v>
      </c>
      <c r="E9037" s="69" t="s">
        <v>2048</v>
      </c>
      <c r="F9037" s="69">
        <v>1992</v>
      </c>
      <c r="G9037" s="69" t="s">
        <v>1948</v>
      </c>
    </row>
    <row r="9038" spans="1:7" ht="14.4">
      <c r="A9038" s="27" t="str">
        <f>VLOOKUP(C9038,'user list'!A:B,2,0)</f>
        <v>Admin</v>
      </c>
      <c r="B9038" s="172">
        <v>45817.45584490741</v>
      </c>
      <c r="C9038" s="69" t="s">
        <v>186</v>
      </c>
      <c r="D9038" s="69" t="s">
        <v>1937</v>
      </c>
      <c r="E9038" s="69" t="s">
        <v>2048</v>
      </c>
      <c r="F9038" s="69">
        <v>1992</v>
      </c>
      <c r="G9038" s="69" t="s">
        <v>1948</v>
      </c>
    </row>
    <row r="9039" spans="1:7" ht="14.4">
      <c r="A9039" s="27" t="str">
        <f>VLOOKUP(C9039,'user list'!A:B,2,0)</f>
        <v>Admin</v>
      </c>
      <c r="B9039" s="172">
        <v>45817.45584490741</v>
      </c>
      <c r="C9039" s="69" t="s">
        <v>186</v>
      </c>
      <c r="D9039" s="69" t="s">
        <v>1937</v>
      </c>
      <c r="E9039" s="69" t="s">
        <v>2048</v>
      </c>
      <c r="F9039" s="69">
        <v>1992</v>
      </c>
      <c r="G9039" s="69" t="s">
        <v>1948</v>
      </c>
    </row>
    <row r="9040" spans="1:7" ht="14.4">
      <c r="A9040" s="27" t="str">
        <f>VLOOKUP(C9040,'user list'!A:B,2,0)</f>
        <v>Admin</v>
      </c>
      <c r="B9040" s="172">
        <v>45817.45584490741</v>
      </c>
      <c r="C9040" s="69" t="s">
        <v>186</v>
      </c>
      <c r="D9040" s="69" t="s">
        <v>1937</v>
      </c>
      <c r="E9040" s="69" t="s">
        <v>2048</v>
      </c>
      <c r="F9040" s="69">
        <v>1992</v>
      </c>
      <c r="G9040" s="69" t="s">
        <v>1947</v>
      </c>
    </row>
    <row r="9041" spans="1:7" ht="14.4">
      <c r="A9041" s="27" t="str">
        <f>VLOOKUP(C9041,'user list'!A:B,2,0)</f>
        <v>QCEAU</v>
      </c>
      <c r="B9041" s="172">
        <v>45817.455914351849</v>
      </c>
      <c r="C9041" s="69" t="s">
        <v>266</v>
      </c>
      <c r="D9041" s="69" t="s">
        <v>1937</v>
      </c>
      <c r="E9041" s="69" t="s">
        <v>2456</v>
      </c>
      <c r="F9041" s="69">
        <v>1751</v>
      </c>
      <c r="G9041" s="69" t="s">
        <v>1939</v>
      </c>
    </row>
    <row r="9042" spans="1:7" ht="14.4">
      <c r="A9042" s="27" t="str">
        <f>VLOOKUP(C9042,'user list'!A:B,2,0)</f>
        <v>QCEAU</v>
      </c>
      <c r="B9042" s="172">
        <v>45817.455972222226</v>
      </c>
      <c r="C9042" s="69" t="s">
        <v>266</v>
      </c>
      <c r="D9042" s="69" t="s">
        <v>1937</v>
      </c>
      <c r="E9042" s="69" t="s">
        <v>2458</v>
      </c>
      <c r="F9042" s="69">
        <v>1753</v>
      </c>
      <c r="G9042" s="69" t="s">
        <v>1939</v>
      </c>
    </row>
    <row r="9043" spans="1:7" ht="14.4">
      <c r="A9043" s="27" t="str">
        <f>VLOOKUP(C9043,'user list'!A:B,2,0)</f>
        <v>QCEAU</v>
      </c>
      <c r="B9043" s="172">
        <v>45817.456099537034</v>
      </c>
      <c r="C9043" s="69" t="s">
        <v>266</v>
      </c>
      <c r="D9043" s="69" t="s">
        <v>1937</v>
      </c>
      <c r="E9043" s="69" t="s">
        <v>2605</v>
      </c>
      <c r="F9043" s="69">
        <v>1991</v>
      </c>
      <c r="G9043" s="69" t="s">
        <v>1939</v>
      </c>
    </row>
    <row r="9044" spans="1:7" ht="14.4">
      <c r="A9044" s="27" t="str">
        <f>VLOOKUP(C9044,'user list'!A:B,2,0)</f>
        <v>PLEB</v>
      </c>
      <c r="B9044" s="172">
        <v>45817.459502314814</v>
      </c>
      <c r="C9044" s="69" t="s">
        <v>260</v>
      </c>
      <c r="D9044" s="69" t="s">
        <v>1937</v>
      </c>
      <c r="E9044" s="69" t="s">
        <v>2602</v>
      </c>
      <c r="F9044" s="69">
        <v>1977</v>
      </c>
      <c r="G9044" s="69" t="s">
        <v>1939</v>
      </c>
    </row>
    <row r="9045" spans="1:7" ht="14.4">
      <c r="A9045" s="27" t="str">
        <f>VLOOKUP(C9045,'user list'!A:B,2,0)</f>
        <v>PLEB</v>
      </c>
      <c r="B9045" s="172">
        <v>45817.460011574076</v>
      </c>
      <c r="C9045" s="69" t="s">
        <v>260</v>
      </c>
      <c r="D9045" s="69" t="s">
        <v>1937</v>
      </c>
      <c r="E9045" s="69" t="s">
        <v>2602</v>
      </c>
      <c r="F9045" s="69">
        <v>1977</v>
      </c>
      <c r="G9045" s="69" t="s">
        <v>1939</v>
      </c>
    </row>
    <row r="9046" spans="1:7" ht="14.4">
      <c r="A9046" s="27" t="str">
        <f>VLOOKUP(C9046,'user list'!A:B,2,0)</f>
        <v>QCPL</v>
      </c>
      <c r="B9046" s="172">
        <v>45817.460740740738</v>
      </c>
      <c r="C9046" s="69" t="s">
        <v>268</v>
      </c>
      <c r="D9046" s="69" t="s">
        <v>1937</v>
      </c>
      <c r="E9046" s="69" t="s">
        <v>2603</v>
      </c>
      <c r="F9046" s="69">
        <v>1978</v>
      </c>
      <c r="G9046" s="69" t="s">
        <v>1939</v>
      </c>
    </row>
    <row r="9047" spans="1:7" ht="14.4">
      <c r="A9047" s="27" t="str">
        <f>VLOOKUP(C9047,'user list'!A:B,2,0)</f>
        <v>CTO</v>
      </c>
      <c r="B9047" s="172">
        <v>45817.460775462961</v>
      </c>
      <c r="C9047" s="69" t="s">
        <v>207</v>
      </c>
      <c r="D9047" s="69" t="s">
        <v>1937</v>
      </c>
      <c r="E9047" s="69" t="s">
        <v>2606</v>
      </c>
      <c r="F9047" s="69">
        <v>1993</v>
      </c>
      <c r="G9047" s="69" t="s">
        <v>2440</v>
      </c>
    </row>
    <row r="9048" spans="1:7" ht="14.4">
      <c r="A9048" s="27" t="str">
        <f>VLOOKUP(C9048,'user list'!A:B,2,0)</f>
        <v>Admin</v>
      </c>
      <c r="B9048" s="172">
        <v>45817.460775462961</v>
      </c>
      <c r="C9048" s="69" t="s">
        <v>186</v>
      </c>
      <c r="D9048" s="69" t="s">
        <v>1937</v>
      </c>
      <c r="E9048" s="69" t="s">
        <v>2606</v>
      </c>
      <c r="F9048" s="69">
        <v>1993</v>
      </c>
      <c r="G9048" s="69" t="s">
        <v>1948</v>
      </c>
    </row>
    <row r="9049" spans="1:7" ht="14.4">
      <c r="A9049" s="27" t="str">
        <f>VLOOKUP(C9049,'user list'!A:B,2,0)</f>
        <v>Admin</v>
      </c>
      <c r="B9049" s="172">
        <v>45817.460775462961</v>
      </c>
      <c r="C9049" s="69" t="s">
        <v>186</v>
      </c>
      <c r="D9049" s="69" t="s">
        <v>1937</v>
      </c>
      <c r="E9049" s="69" t="s">
        <v>2606</v>
      </c>
      <c r="F9049" s="69">
        <v>1993</v>
      </c>
      <c r="G9049" s="69" t="s">
        <v>1948</v>
      </c>
    </row>
    <row r="9050" spans="1:7" ht="14.4">
      <c r="A9050" s="27" t="str">
        <f>VLOOKUP(C9050,'user list'!A:B,2,0)</f>
        <v>Admin</v>
      </c>
      <c r="B9050" s="172">
        <v>45817.460775462961</v>
      </c>
      <c r="C9050" s="69" t="s">
        <v>186</v>
      </c>
      <c r="D9050" s="69" t="s">
        <v>1937</v>
      </c>
      <c r="E9050" s="69" t="s">
        <v>2606</v>
      </c>
      <c r="F9050" s="69">
        <v>1993</v>
      </c>
      <c r="G9050" s="69" t="s">
        <v>1948</v>
      </c>
    </row>
    <row r="9051" spans="1:7" ht="14.4">
      <c r="A9051" s="27" t="str">
        <f>VLOOKUP(C9051,'user list'!A:B,2,0)</f>
        <v>Admin</v>
      </c>
      <c r="B9051" s="172">
        <v>45817.460787037038</v>
      </c>
      <c r="C9051" s="69" t="s">
        <v>186</v>
      </c>
      <c r="D9051" s="69" t="s">
        <v>1937</v>
      </c>
      <c r="E9051" s="69" t="s">
        <v>2606</v>
      </c>
      <c r="F9051" s="69">
        <v>1993</v>
      </c>
      <c r="G9051" s="69" t="s">
        <v>1947</v>
      </c>
    </row>
    <row r="9052" spans="1:7" ht="14.4">
      <c r="A9052" s="27" t="str">
        <f>VLOOKUP(C9052,'user list'!A:B,2,0)</f>
        <v>CTO</v>
      </c>
      <c r="B9052" s="172">
        <v>45817.460925925923</v>
      </c>
      <c r="C9052" s="69" t="s">
        <v>207</v>
      </c>
      <c r="D9052" s="69" t="s">
        <v>1937</v>
      </c>
      <c r="E9052" s="69" t="s">
        <v>2606</v>
      </c>
      <c r="F9052" s="69">
        <v>1993</v>
      </c>
      <c r="G9052" s="69" t="s">
        <v>1939</v>
      </c>
    </row>
    <row r="9053" spans="1:7" ht="14.4">
      <c r="A9053" s="27" t="str">
        <f>VLOOKUP(C9053,'user list'!A:B,2,0)</f>
        <v>QCPL</v>
      </c>
      <c r="B9053" s="172">
        <v>45817.461226851854</v>
      </c>
      <c r="C9053" s="69" t="s">
        <v>268</v>
      </c>
      <c r="D9053" s="69" t="s">
        <v>1937</v>
      </c>
      <c r="E9053" s="69" t="s">
        <v>2603</v>
      </c>
      <c r="F9053" s="69">
        <v>1978</v>
      </c>
      <c r="G9053" s="69" t="s">
        <v>1947</v>
      </c>
    </row>
    <row r="9054" spans="1:7" ht="14.4">
      <c r="A9054" s="27" t="str">
        <f>VLOOKUP(C9054,'user list'!A:B,2,0)</f>
        <v>QCPL</v>
      </c>
      <c r="B9054" s="172">
        <v>45817.461226851854</v>
      </c>
      <c r="C9054" s="69" t="s">
        <v>268</v>
      </c>
      <c r="D9054" s="69" t="s">
        <v>1937</v>
      </c>
      <c r="E9054" s="69" t="s">
        <v>2603</v>
      </c>
      <c r="F9054" s="69">
        <v>1978</v>
      </c>
      <c r="G9054" s="69" t="s">
        <v>1948</v>
      </c>
    </row>
    <row r="9055" spans="1:7" ht="14.4">
      <c r="A9055" s="27" t="str">
        <f>VLOOKUP(C9055,'user list'!A:B,2,0)</f>
        <v>QCPL</v>
      </c>
      <c r="B9055" s="172">
        <v>45817.461226851854</v>
      </c>
      <c r="C9055" s="69" t="s">
        <v>268</v>
      </c>
      <c r="D9055" s="69" t="s">
        <v>1937</v>
      </c>
      <c r="E9055" s="69" t="s">
        <v>2603</v>
      </c>
      <c r="F9055" s="69">
        <v>1978</v>
      </c>
      <c r="G9055" s="69" t="s">
        <v>1939</v>
      </c>
    </row>
    <row r="9056" spans="1:7" ht="14.4">
      <c r="A9056" s="27" t="str">
        <f>VLOOKUP(C9056,'user list'!A:B,2,0)</f>
        <v>Admin</v>
      </c>
      <c r="B9056" s="172">
        <v>45817.461226851854</v>
      </c>
      <c r="C9056" s="69" t="s">
        <v>186</v>
      </c>
      <c r="D9056" s="69" t="s">
        <v>1937</v>
      </c>
      <c r="E9056" s="69" t="s">
        <v>2603</v>
      </c>
      <c r="F9056" s="69">
        <v>1978</v>
      </c>
      <c r="G9056" s="69" t="s">
        <v>1948</v>
      </c>
    </row>
    <row r="9057" spans="1:7" ht="14.4">
      <c r="A9057" s="27" t="str">
        <f>VLOOKUP(C9057,'user list'!A:B,2,0)</f>
        <v>PLEB</v>
      </c>
      <c r="B9057" s="172">
        <v>45817.461921296293</v>
      </c>
      <c r="C9057" s="69" t="s">
        <v>260</v>
      </c>
      <c r="D9057" s="69" t="s">
        <v>1937</v>
      </c>
      <c r="E9057" s="69" t="s">
        <v>2602</v>
      </c>
      <c r="F9057" s="69">
        <v>1977</v>
      </c>
      <c r="G9057" s="69" t="s">
        <v>1939</v>
      </c>
    </row>
    <row r="9058" spans="1:7" ht="14.4">
      <c r="A9058" s="27" t="str">
        <f>VLOOKUP(C9058,'user list'!A:B,2,0)</f>
        <v>PLEB</v>
      </c>
      <c r="B9058" s="172">
        <v>45817.464224537034</v>
      </c>
      <c r="C9058" s="69" t="s">
        <v>260</v>
      </c>
      <c r="D9058" s="69" t="s">
        <v>1937</v>
      </c>
      <c r="E9058" s="69" t="s">
        <v>2602</v>
      </c>
      <c r="F9058" s="69">
        <v>1977</v>
      </c>
      <c r="G9058" s="69" t="s">
        <v>1939</v>
      </c>
    </row>
    <row r="9059" spans="1:7" ht="14.4">
      <c r="A9059" s="27" t="str">
        <f>VLOOKUP(C9059,'user list'!A:B,2,0)</f>
        <v>QCPL</v>
      </c>
      <c r="B9059" s="172">
        <v>45817.465810185182</v>
      </c>
      <c r="C9059" s="69" t="s">
        <v>268</v>
      </c>
      <c r="D9059" s="69" t="s">
        <v>1937</v>
      </c>
      <c r="E9059" s="69" t="s">
        <v>2603</v>
      </c>
      <c r="F9059" s="69">
        <v>1978</v>
      </c>
      <c r="G9059" s="69" t="s">
        <v>1939</v>
      </c>
    </row>
    <row r="9060" spans="1:7" ht="14.4">
      <c r="A9060" s="27" t="str">
        <f>VLOOKUP(C9060,'user list'!A:B,2,0)</f>
        <v>QCPL</v>
      </c>
      <c r="B9060" s="172">
        <v>45817.466064814813</v>
      </c>
      <c r="C9060" s="69" t="s">
        <v>268</v>
      </c>
      <c r="D9060" s="69" t="s">
        <v>1937</v>
      </c>
      <c r="E9060" s="69" t="s">
        <v>2599</v>
      </c>
      <c r="F9060" s="69">
        <v>1974</v>
      </c>
      <c r="G9060" s="69" t="s">
        <v>1939</v>
      </c>
    </row>
    <row r="9061" spans="1:7" ht="14.4">
      <c r="A9061" s="27" t="str">
        <f>VLOOKUP(C9061,'user list'!A:B,2,0)</f>
        <v>QCPL</v>
      </c>
      <c r="B9061" s="172">
        <v>45817.466319444444</v>
      </c>
      <c r="C9061" s="69" t="s">
        <v>268</v>
      </c>
      <c r="D9061" s="69" t="s">
        <v>1937</v>
      </c>
      <c r="E9061" s="69" t="s">
        <v>2599</v>
      </c>
      <c r="F9061" s="69">
        <v>1974</v>
      </c>
      <c r="G9061" s="69" t="s">
        <v>1947</v>
      </c>
    </row>
    <row r="9062" spans="1:7" ht="14.4">
      <c r="A9062" s="27" t="str">
        <f>VLOOKUP(C9062,'user list'!A:B,2,0)</f>
        <v>QCPL</v>
      </c>
      <c r="B9062" s="172">
        <v>45817.466319444444</v>
      </c>
      <c r="C9062" s="69" t="s">
        <v>268</v>
      </c>
      <c r="D9062" s="69" t="s">
        <v>1937</v>
      </c>
      <c r="E9062" s="69" t="s">
        <v>2599</v>
      </c>
      <c r="F9062" s="69">
        <v>1974</v>
      </c>
      <c r="G9062" s="69" t="s">
        <v>1948</v>
      </c>
    </row>
    <row r="9063" spans="1:7" ht="14.4">
      <c r="A9063" s="27" t="str">
        <f>VLOOKUP(C9063,'user list'!A:B,2,0)</f>
        <v>QCPL</v>
      </c>
      <c r="B9063" s="172">
        <v>45817.466319444444</v>
      </c>
      <c r="C9063" s="69" t="s">
        <v>268</v>
      </c>
      <c r="D9063" s="69" t="s">
        <v>1937</v>
      </c>
      <c r="E9063" s="69" t="s">
        <v>2599</v>
      </c>
      <c r="F9063" s="69">
        <v>1974</v>
      </c>
      <c r="G9063" s="69" t="s">
        <v>1939</v>
      </c>
    </row>
    <row r="9064" spans="1:7" ht="14.4">
      <c r="A9064" s="27" t="str">
        <f>VLOOKUP(C9064,'user list'!A:B,2,0)</f>
        <v>OCM</v>
      </c>
      <c r="B9064" s="172">
        <v>45817.468912037039</v>
      </c>
      <c r="C9064" s="69" t="s">
        <v>230</v>
      </c>
      <c r="D9064" s="69" t="s">
        <v>1937</v>
      </c>
      <c r="E9064" s="69" t="s">
        <v>1991</v>
      </c>
      <c r="F9064" s="69">
        <v>1994</v>
      </c>
      <c r="G9064" s="69" t="s">
        <v>2440</v>
      </c>
    </row>
    <row r="9065" spans="1:7" ht="14.4">
      <c r="A9065" s="27" t="str">
        <f>VLOOKUP(C9065,'user list'!A:B,2,0)</f>
        <v>Admin</v>
      </c>
      <c r="B9065" s="172">
        <v>45817.468923611108</v>
      </c>
      <c r="C9065" s="69" t="s">
        <v>186</v>
      </c>
      <c r="D9065" s="69" t="s">
        <v>1937</v>
      </c>
      <c r="E9065" s="69" t="s">
        <v>1991</v>
      </c>
      <c r="F9065" s="69">
        <v>1994</v>
      </c>
      <c r="G9065" s="69" t="s">
        <v>1948</v>
      </c>
    </row>
    <row r="9066" spans="1:7" ht="14.4">
      <c r="A9066" s="27" t="str">
        <f>VLOOKUP(C9066,'user list'!A:B,2,0)</f>
        <v>Admin</v>
      </c>
      <c r="B9066" s="172">
        <v>45817.468923611108</v>
      </c>
      <c r="C9066" s="69" t="s">
        <v>186</v>
      </c>
      <c r="D9066" s="69" t="s">
        <v>1937</v>
      </c>
      <c r="E9066" s="69" t="s">
        <v>1991</v>
      </c>
      <c r="F9066" s="69">
        <v>1994</v>
      </c>
      <c r="G9066" s="69" t="s">
        <v>1947</v>
      </c>
    </row>
    <row r="9067" spans="1:7" ht="14.4">
      <c r="A9067" s="27" t="str">
        <f>VLOOKUP(C9067,'user list'!A:B,2,0)</f>
        <v>Admin</v>
      </c>
      <c r="B9067" s="172">
        <v>45817.468923611108</v>
      </c>
      <c r="C9067" s="69" t="s">
        <v>186</v>
      </c>
      <c r="D9067" s="69" t="s">
        <v>1937</v>
      </c>
      <c r="E9067" s="69" t="s">
        <v>1991</v>
      </c>
      <c r="F9067" s="69">
        <v>1994</v>
      </c>
      <c r="G9067" s="69" t="s">
        <v>1948</v>
      </c>
    </row>
    <row r="9068" spans="1:7" ht="14.4">
      <c r="A9068" s="27" t="str">
        <f>VLOOKUP(C9068,'user list'!A:B,2,0)</f>
        <v>Admin</v>
      </c>
      <c r="B9068" s="172">
        <v>45817.468923611108</v>
      </c>
      <c r="C9068" s="69" t="s">
        <v>186</v>
      </c>
      <c r="D9068" s="69" t="s">
        <v>1937</v>
      </c>
      <c r="E9068" s="69" t="s">
        <v>1991</v>
      </c>
      <c r="F9068" s="69">
        <v>1994</v>
      </c>
      <c r="G9068" s="69" t="s">
        <v>1948</v>
      </c>
    </row>
    <row r="9069" spans="1:7" ht="14.4">
      <c r="A9069" s="27" t="str">
        <f>VLOOKUP(C9069,'user list'!A:B,2,0)</f>
        <v>TTMD</v>
      </c>
      <c r="B9069" s="172">
        <v>45817.47042824074</v>
      </c>
      <c r="C9069" s="69" t="s">
        <v>278</v>
      </c>
      <c r="D9069" s="69" t="s">
        <v>1937</v>
      </c>
      <c r="E9069" s="69" t="s">
        <v>2540</v>
      </c>
      <c r="F9069" s="69">
        <v>1889</v>
      </c>
      <c r="G9069" s="69" t="s">
        <v>1939</v>
      </c>
    </row>
    <row r="9070" spans="1:7" ht="14.4">
      <c r="A9070" s="27" t="str">
        <f>VLOOKUP(C9070,'user list'!A:B,2,0)</f>
        <v>TTMD</v>
      </c>
      <c r="B9070" s="172">
        <v>45817.470462962963</v>
      </c>
      <c r="C9070" s="69" t="s">
        <v>278</v>
      </c>
      <c r="D9070" s="69" t="s">
        <v>1937</v>
      </c>
      <c r="E9070" s="69" t="s">
        <v>2512</v>
      </c>
      <c r="F9070" s="69">
        <v>1857</v>
      </c>
      <c r="G9070" s="69" t="s">
        <v>1939</v>
      </c>
    </row>
    <row r="9071" spans="1:7" ht="14.4">
      <c r="A9071" s="27" t="str">
        <f>VLOOKUP(C9071,'user list'!A:B,2,0)</f>
        <v>TTMD</v>
      </c>
      <c r="B9071" s="172">
        <v>45817.470497685186</v>
      </c>
      <c r="C9071" s="69" t="s">
        <v>278</v>
      </c>
      <c r="D9071" s="69" t="s">
        <v>1937</v>
      </c>
      <c r="E9071" s="69" t="s">
        <v>2029</v>
      </c>
      <c r="F9071" s="69">
        <v>1799</v>
      </c>
      <c r="G9071" s="69" t="s">
        <v>1939</v>
      </c>
    </row>
    <row r="9072" spans="1:7" ht="14.4">
      <c r="A9072" s="27" t="str">
        <f>VLOOKUP(C9072,'user list'!A:B,2,0)</f>
        <v>TTMD</v>
      </c>
      <c r="B9072" s="172">
        <v>45817.47084490741</v>
      </c>
      <c r="C9072" s="69" t="s">
        <v>278</v>
      </c>
      <c r="D9072" s="69" t="s">
        <v>1937</v>
      </c>
      <c r="E9072" s="69" t="s">
        <v>2588</v>
      </c>
      <c r="F9072" s="69">
        <v>1967</v>
      </c>
      <c r="G9072" s="69" t="s">
        <v>1939</v>
      </c>
    </row>
    <row r="9073" spans="1:7" ht="14.4">
      <c r="A9073" s="27" t="str">
        <f>VLOOKUP(C9073,'user list'!A:B,2,0)</f>
        <v>TTMD</v>
      </c>
      <c r="B9073" s="172">
        <v>45817.470902777779</v>
      </c>
      <c r="C9073" s="69" t="s">
        <v>278</v>
      </c>
      <c r="D9073" s="69" t="s">
        <v>1937</v>
      </c>
      <c r="E9073" s="69" t="s">
        <v>2564</v>
      </c>
      <c r="F9073" s="69">
        <v>1927</v>
      </c>
      <c r="G9073" s="69" t="s">
        <v>1939</v>
      </c>
    </row>
    <row r="9074" spans="1:7" ht="14.4">
      <c r="A9074" s="27" t="str">
        <f>VLOOKUP(C9074,'user list'!A:B,2,0)</f>
        <v>TTMD</v>
      </c>
      <c r="B9074" s="172">
        <v>45817.470937500002</v>
      </c>
      <c r="C9074" s="69" t="s">
        <v>278</v>
      </c>
      <c r="D9074" s="69" t="s">
        <v>1937</v>
      </c>
      <c r="E9074" s="69" t="s">
        <v>2577</v>
      </c>
      <c r="F9074" s="69">
        <v>1946</v>
      </c>
      <c r="G9074" s="69" t="s">
        <v>1939</v>
      </c>
    </row>
    <row r="9075" spans="1:7" ht="14.4">
      <c r="A9075" s="27" t="str">
        <f>VLOOKUP(C9075,'user list'!A:B,2,0)</f>
        <v>TTMD</v>
      </c>
      <c r="B9075" s="172">
        <v>45817.471145833333</v>
      </c>
      <c r="C9075" s="69" t="s">
        <v>278</v>
      </c>
      <c r="D9075" s="69" t="s">
        <v>1937</v>
      </c>
      <c r="E9075" s="69" t="s">
        <v>2588</v>
      </c>
      <c r="F9075" s="69">
        <v>1967</v>
      </c>
      <c r="G9075" s="69" t="s">
        <v>1939</v>
      </c>
    </row>
    <row r="9076" spans="1:7" ht="14.4">
      <c r="A9076" s="27" t="str">
        <f>VLOOKUP(C9076,'user list'!A:B,2,0)</f>
        <v>TTMD</v>
      </c>
      <c r="B9076" s="172">
        <v>45817.471192129633</v>
      </c>
      <c r="C9076" s="69" t="s">
        <v>278</v>
      </c>
      <c r="D9076" s="69" t="s">
        <v>1937</v>
      </c>
      <c r="E9076" s="69" t="s">
        <v>2588</v>
      </c>
      <c r="F9076" s="69">
        <v>1967</v>
      </c>
      <c r="G9076" s="69" t="s">
        <v>1939</v>
      </c>
    </row>
    <row r="9077" spans="1:7" ht="14.4">
      <c r="A9077" s="27" t="str">
        <f>VLOOKUP(C9077,'user list'!A:B,2,0)</f>
        <v>OCM</v>
      </c>
      <c r="B9077" s="172">
        <v>45817.471446759257</v>
      </c>
      <c r="C9077" s="69" t="s">
        <v>235</v>
      </c>
      <c r="D9077" s="69" t="s">
        <v>1937</v>
      </c>
      <c r="E9077" s="69" t="s">
        <v>1991</v>
      </c>
      <c r="F9077" s="69">
        <v>1994</v>
      </c>
      <c r="G9077" s="69" t="s">
        <v>1939</v>
      </c>
    </row>
    <row r="9078" spans="1:7" ht="14.4">
      <c r="A9078" s="27" t="str">
        <f>VLOOKUP(C9078,'user list'!A:B,2,0)</f>
        <v>OCM</v>
      </c>
      <c r="B9078" s="172">
        <v>45817.47146990741</v>
      </c>
      <c r="C9078" s="69" t="s">
        <v>235</v>
      </c>
      <c r="D9078" s="69" t="s">
        <v>1937</v>
      </c>
      <c r="E9078" s="69" t="s">
        <v>1991</v>
      </c>
      <c r="F9078" s="69">
        <v>1994</v>
      </c>
      <c r="G9078" s="69" t="s">
        <v>1939</v>
      </c>
    </row>
    <row r="9079" spans="1:7" ht="14.4">
      <c r="A9079" s="27" t="str">
        <f>VLOOKUP(C9079,'user list'!A:B,2,0)</f>
        <v>TTMD</v>
      </c>
      <c r="B9079" s="172">
        <v>45817.471701388888</v>
      </c>
      <c r="C9079" s="69" t="s">
        <v>278</v>
      </c>
      <c r="D9079" s="69" t="s">
        <v>1937</v>
      </c>
      <c r="E9079" s="69" t="s">
        <v>2564</v>
      </c>
      <c r="F9079" s="69">
        <v>1927</v>
      </c>
      <c r="G9079" s="69" t="s">
        <v>1939</v>
      </c>
    </row>
    <row r="9080" spans="1:7" ht="14.4">
      <c r="A9080" s="27" t="str">
        <f>VLOOKUP(C9080,'user list'!A:B,2,0)</f>
        <v>TTMD</v>
      </c>
      <c r="B9080" s="172">
        <v>45817.471782407411</v>
      </c>
      <c r="C9080" s="69" t="s">
        <v>278</v>
      </c>
      <c r="D9080" s="69" t="s">
        <v>1937</v>
      </c>
      <c r="E9080" s="69" t="s">
        <v>2534</v>
      </c>
      <c r="F9080" s="69">
        <v>1881</v>
      </c>
      <c r="G9080" s="69" t="s">
        <v>1939</v>
      </c>
    </row>
    <row r="9081" spans="1:7" ht="14.4">
      <c r="A9081" s="27" t="str">
        <f>VLOOKUP(C9081,'user list'!A:B,2,0)</f>
        <v>TTMD</v>
      </c>
      <c r="B9081" s="172">
        <v>45817.47184027778</v>
      </c>
      <c r="C9081" s="69" t="s">
        <v>278</v>
      </c>
      <c r="D9081" s="69" t="s">
        <v>1937</v>
      </c>
      <c r="E9081" s="69" t="s">
        <v>2483</v>
      </c>
      <c r="F9081" s="69">
        <v>1805</v>
      </c>
      <c r="G9081" s="69" t="s">
        <v>1939</v>
      </c>
    </row>
    <row r="9082" spans="1:7" ht="14.4">
      <c r="A9082" s="27" t="str">
        <f>VLOOKUP(C9082,'user list'!A:B,2,0)</f>
        <v>OCM</v>
      </c>
      <c r="B9082" s="172">
        <v>45817.472488425927</v>
      </c>
      <c r="C9082" s="69" t="s">
        <v>235</v>
      </c>
      <c r="D9082" s="69" t="s">
        <v>1937</v>
      </c>
      <c r="E9082" s="69" t="s">
        <v>1991</v>
      </c>
      <c r="F9082" s="69">
        <v>1994</v>
      </c>
      <c r="G9082" s="69" t="s">
        <v>1947</v>
      </c>
    </row>
    <row r="9083" spans="1:7" ht="14.4">
      <c r="A9083" s="27" t="str">
        <f>VLOOKUP(C9083,'user list'!A:B,2,0)</f>
        <v>OCM</v>
      </c>
      <c r="B9083" s="172">
        <v>45817.472488425927</v>
      </c>
      <c r="C9083" s="69" t="s">
        <v>235</v>
      </c>
      <c r="D9083" s="69" t="s">
        <v>1937</v>
      </c>
      <c r="E9083" s="69" t="s">
        <v>1991</v>
      </c>
      <c r="F9083" s="69">
        <v>1994</v>
      </c>
      <c r="G9083" s="69" t="s">
        <v>1948</v>
      </c>
    </row>
    <row r="9084" spans="1:7" ht="14.4">
      <c r="A9084" s="27" t="str">
        <f>VLOOKUP(C9084,'user list'!A:B,2,0)</f>
        <v>OCM</v>
      </c>
      <c r="B9084" s="172">
        <v>45817.472488425927</v>
      </c>
      <c r="C9084" s="69" t="s">
        <v>235</v>
      </c>
      <c r="D9084" s="69" t="s">
        <v>1937</v>
      </c>
      <c r="E9084" s="69" t="s">
        <v>2047</v>
      </c>
      <c r="F9084" s="69">
        <v>1987</v>
      </c>
      <c r="G9084" s="69" t="s">
        <v>1939</v>
      </c>
    </row>
    <row r="9085" spans="1:7" ht="14.4">
      <c r="A9085" s="27" t="str">
        <f>VLOOKUP(C9085,'user list'!A:B,2,0)</f>
        <v>OCM</v>
      </c>
      <c r="B9085" s="172">
        <v>45817.472500000003</v>
      </c>
      <c r="C9085" s="69" t="s">
        <v>235</v>
      </c>
      <c r="D9085" s="69" t="s">
        <v>1937</v>
      </c>
      <c r="E9085" s="69" t="s">
        <v>2047</v>
      </c>
      <c r="F9085" s="69">
        <v>1987</v>
      </c>
      <c r="G9085" s="69" t="s">
        <v>1939</v>
      </c>
    </row>
    <row r="9086" spans="1:7" ht="14.4">
      <c r="A9086" s="27" t="str">
        <f>VLOOKUP(C9086,'user list'!A:B,2,0)</f>
        <v>Admin</v>
      </c>
      <c r="B9086" s="172">
        <v>45817.472500000003</v>
      </c>
      <c r="C9086" s="69" t="s">
        <v>186</v>
      </c>
      <c r="D9086" s="69" t="s">
        <v>1937</v>
      </c>
      <c r="E9086" s="69" t="s">
        <v>1991</v>
      </c>
      <c r="F9086" s="69">
        <v>1994</v>
      </c>
      <c r="G9086" s="69" t="s">
        <v>1948</v>
      </c>
    </row>
    <row r="9087" spans="1:7" ht="14.4">
      <c r="A9087" s="27" t="str">
        <f>VLOOKUP(C9087,'user list'!A:B,2,0)</f>
        <v>OCM</v>
      </c>
      <c r="B9087" s="172">
        <v>45817.473460648151</v>
      </c>
      <c r="C9087" s="69" t="s">
        <v>235</v>
      </c>
      <c r="D9087" s="69" t="s">
        <v>1937</v>
      </c>
      <c r="E9087" s="69" t="s">
        <v>2047</v>
      </c>
      <c r="F9087" s="69">
        <v>1987</v>
      </c>
      <c r="G9087" s="69" t="s">
        <v>1947</v>
      </c>
    </row>
    <row r="9088" spans="1:7" ht="14.4">
      <c r="A9088" s="27" t="str">
        <f>VLOOKUP(C9088,'user list'!A:B,2,0)</f>
        <v>OCM</v>
      </c>
      <c r="B9088" s="172">
        <v>45817.473460648151</v>
      </c>
      <c r="C9088" s="69" t="s">
        <v>235</v>
      </c>
      <c r="D9088" s="69" t="s">
        <v>1937</v>
      </c>
      <c r="E9088" s="69" t="s">
        <v>2047</v>
      </c>
      <c r="F9088" s="69">
        <v>1987</v>
      </c>
      <c r="G9088" s="69" t="s">
        <v>1948</v>
      </c>
    </row>
    <row r="9089" spans="1:7" ht="14.4">
      <c r="A9089" s="27" t="str">
        <f>VLOOKUP(C9089,'user list'!A:B,2,0)</f>
        <v>Admin</v>
      </c>
      <c r="B9089" s="172">
        <v>45817.47347222222</v>
      </c>
      <c r="C9089" s="69" t="s">
        <v>186</v>
      </c>
      <c r="D9089" s="69" t="s">
        <v>1937</v>
      </c>
      <c r="E9089" s="69" t="s">
        <v>2047</v>
      </c>
      <c r="F9089" s="69">
        <v>1987</v>
      </c>
      <c r="G9089" s="69" t="s">
        <v>1948</v>
      </c>
    </row>
    <row r="9090" spans="1:7" ht="14.4">
      <c r="A9090" s="27" t="str">
        <f>VLOOKUP(C9090,'user list'!A:B,2,0)</f>
        <v>LEDIPO</v>
      </c>
      <c r="B9090" s="172">
        <v>45817.473587962966</v>
      </c>
      <c r="C9090" s="69" t="s">
        <v>222</v>
      </c>
      <c r="D9090" s="69" t="s">
        <v>1937</v>
      </c>
      <c r="E9090" s="69" t="s">
        <v>2607</v>
      </c>
      <c r="F9090" s="69">
        <v>1995</v>
      </c>
      <c r="G9090" s="69" t="s">
        <v>2440</v>
      </c>
    </row>
    <row r="9091" spans="1:7" ht="14.4">
      <c r="A9091" s="27" t="str">
        <f>VLOOKUP(C9091,'user list'!A:B,2,0)</f>
        <v>Admin</v>
      </c>
      <c r="B9091" s="172">
        <v>45817.473587962966</v>
      </c>
      <c r="C9091" s="69" t="s">
        <v>186</v>
      </c>
      <c r="D9091" s="69" t="s">
        <v>1937</v>
      </c>
      <c r="E9091" s="69" t="s">
        <v>2607</v>
      </c>
      <c r="F9091" s="69">
        <v>1995</v>
      </c>
      <c r="G9091" s="69" t="s">
        <v>1948</v>
      </c>
    </row>
    <row r="9092" spans="1:7" ht="14.4">
      <c r="A9092" s="27" t="str">
        <f>VLOOKUP(C9092,'user list'!A:B,2,0)</f>
        <v>Admin</v>
      </c>
      <c r="B9092" s="172">
        <v>45817.473599537036</v>
      </c>
      <c r="C9092" s="69" t="s">
        <v>186</v>
      </c>
      <c r="D9092" s="69" t="s">
        <v>1937</v>
      </c>
      <c r="E9092" s="69" t="s">
        <v>2607</v>
      </c>
      <c r="F9092" s="69">
        <v>1995</v>
      </c>
      <c r="G9092" s="69" t="s">
        <v>1948</v>
      </c>
    </row>
    <row r="9093" spans="1:7" ht="14.4">
      <c r="A9093" s="27" t="str">
        <f>VLOOKUP(C9093,'user list'!A:B,2,0)</f>
        <v>Admin</v>
      </c>
      <c r="B9093" s="172">
        <v>45817.473599537036</v>
      </c>
      <c r="C9093" s="69" t="s">
        <v>186</v>
      </c>
      <c r="D9093" s="69" t="s">
        <v>1937</v>
      </c>
      <c r="E9093" s="69" t="s">
        <v>2607</v>
      </c>
      <c r="F9093" s="69">
        <v>1995</v>
      </c>
      <c r="G9093" s="69" t="s">
        <v>1948</v>
      </c>
    </row>
    <row r="9094" spans="1:7" ht="14.4">
      <c r="A9094" s="27" t="str">
        <f>VLOOKUP(C9094,'user list'!A:B,2,0)</f>
        <v>Admin</v>
      </c>
      <c r="B9094" s="172">
        <v>45817.473599537036</v>
      </c>
      <c r="C9094" s="69" t="s">
        <v>186</v>
      </c>
      <c r="D9094" s="69" t="s">
        <v>1937</v>
      </c>
      <c r="E9094" s="69" t="s">
        <v>2607</v>
      </c>
      <c r="F9094" s="69">
        <v>1995</v>
      </c>
      <c r="G9094" s="69" t="s">
        <v>1947</v>
      </c>
    </row>
    <row r="9095" spans="1:7" ht="14.4">
      <c r="A9095" s="27" t="str">
        <f>VLOOKUP(C9095,'user list'!A:B,2,0)</f>
        <v>LEDIPO</v>
      </c>
      <c r="B9095" s="172">
        <v>45817.473900462966</v>
      </c>
      <c r="C9095" s="69" t="s">
        <v>222</v>
      </c>
      <c r="D9095" s="69" t="s">
        <v>1937</v>
      </c>
      <c r="E9095" s="69" t="s">
        <v>2607</v>
      </c>
      <c r="F9095" s="69">
        <v>1995</v>
      </c>
      <c r="G9095" s="69" t="s">
        <v>1939</v>
      </c>
    </row>
    <row r="9096" spans="1:7" ht="14.4">
      <c r="A9096" s="27" t="str">
        <f>VLOOKUP(C9096,'user list'!A:B,2,0)</f>
        <v>CTO</v>
      </c>
      <c r="B9096" s="172">
        <v>45817.47483796296</v>
      </c>
      <c r="C9096" s="69" t="s">
        <v>207</v>
      </c>
      <c r="D9096" s="69" t="s">
        <v>1937</v>
      </c>
      <c r="E9096" s="69" t="s">
        <v>2601</v>
      </c>
      <c r="F9096" s="69">
        <v>1976</v>
      </c>
      <c r="G9096" s="69" t="s">
        <v>1939</v>
      </c>
    </row>
    <row r="9097" spans="1:7" ht="14.4">
      <c r="A9097" s="27" t="str">
        <f>VLOOKUP(C9097,'user list'!A:B,2,0)</f>
        <v>QCPL</v>
      </c>
      <c r="B9097" s="172">
        <v>45817.476064814815</v>
      </c>
      <c r="C9097" s="69" t="s">
        <v>268</v>
      </c>
      <c r="D9097" s="69" t="s">
        <v>1937</v>
      </c>
      <c r="E9097" s="69" t="s">
        <v>2608</v>
      </c>
      <c r="F9097" s="69">
        <v>1996</v>
      </c>
      <c r="G9097" s="69" t="s">
        <v>2440</v>
      </c>
    </row>
    <row r="9098" spans="1:7" ht="14.4">
      <c r="A9098" s="27" t="str">
        <f>VLOOKUP(C9098,'user list'!A:B,2,0)</f>
        <v>Admin</v>
      </c>
      <c r="B9098" s="172">
        <v>45817.476064814815</v>
      </c>
      <c r="C9098" s="69" t="s">
        <v>186</v>
      </c>
      <c r="D9098" s="69" t="s">
        <v>1937</v>
      </c>
      <c r="E9098" s="69" t="s">
        <v>2608</v>
      </c>
      <c r="F9098" s="69">
        <v>1996</v>
      </c>
      <c r="G9098" s="69" t="s">
        <v>1948</v>
      </c>
    </row>
    <row r="9099" spans="1:7" ht="14.4">
      <c r="A9099" s="27" t="str">
        <f>VLOOKUP(C9099,'user list'!A:B,2,0)</f>
        <v>Admin</v>
      </c>
      <c r="B9099" s="172">
        <v>45817.476064814815</v>
      </c>
      <c r="C9099" s="69" t="s">
        <v>186</v>
      </c>
      <c r="D9099" s="69" t="s">
        <v>1937</v>
      </c>
      <c r="E9099" s="69" t="s">
        <v>2608</v>
      </c>
      <c r="F9099" s="69">
        <v>1996</v>
      </c>
      <c r="G9099" s="69" t="s">
        <v>1948</v>
      </c>
    </row>
    <row r="9100" spans="1:7" ht="14.4">
      <c r="A9100" s="27" t="str">
        <f>VLOOKUP(C9100,'user list'!A:B,2,0)</f>
        <v>Admin</v>
      </c>
      <c r="B9100" s="172">
        <v>45817.476064814815</v>
      </c>
      <c r="C9100" s="69" t="s">
        <v>186</v>
      </c>
      <c r="D9100" s="69" t="s">
        <v>1937</v>
      </c>
      <c r="E9100" s="69" t="s">
        <v>2608</v>
      </c>
      <c r="F9100" s="69">
        <v>1996</v>
      </c>
      <c r="G9100" s="69" t="s">
        <v>1948</v>
      </c>
    </row>
    <row r="9101" spans="1:7" ht="14.4">
      <c r="A9101" s="27" t="str">
        <f>VLOOKUP(C9101,'user list'!A:B,2,0)</f>
        <v>Admin</v>
      </c>
      <c r="B9101" s="172">
        <v>45817.476064814815</v>
      </c>
      <c r="C9101" s="69" t="s">
        <v>186</v>
      </c>
      <c r="D9101" s="69" t="s">
        <v>1937</v>
      </c>
      <c r="E9101" s="69" t="s">
        <v>2608</v>
      </c>
      <c r="F9101" s="69">
        <v>1996</v>
      </c>
      <c r="G9101" s="69" t="s">
        <v>1947</v>
      </c>
    </row>
    <row r="9102" spans="1:7" ht="14.4">
      <c r="A9102" s="27" t="str">
        <f>VLOOKUP(C9102,'user list'!A:B,2,0)</f>
        <v>OCM</v>
      </c>
      <c r="B9102" s="172">
        <v>45817.476168981484</v>
      </c>
      <c r="C9102" s="69" t="s">
        <v>230</v>
      </c>
      <c r="D9102" s="69" t="s">
        <v>1937</v>
      </c>
      <c r="E9102" s="69" t="s">
        <v>2039</v>
      </c>
      <c r="F9102" s="69">
        <v>1997</v>
      </c>
      <c r="G9102" s="69" t="s">
        <v>2440</v>
      </c>
    </row>
    <row r="9103" spans="1:7" ht="14.4">
      <c r="A9103" s="27" t="str">
        <f>VLOOKUP(C9103,'user list'!A:B,2,0)</f>
        <v>Admin</v>
      </c>
      <c r="B9103" s="172">
        <v>45817.476168981484</v>
      </c>
      <c r="C9103" s="69" t="s">
        <v>186</v>
      </c>
      <c r="D9103" s="69" t="s">
        <v>1937</v>
      </c>
      <c r="E9103" s="69" t="s">
        <v>2039</v>
      </c>
      <c r="F9103" s="69">
        <v>1997</v>
      </c>
      <c r="G9103" s="69" t="s">
        <v>1948</v>
      </c>
    </row>
    <row r="9104" spans="1:7" ht="14.4">
      <c r="A9104" s="27" t="str">
        <f>VLOOKUP(C9104,'user list'!A:B,2,0)</f>
        <v>Admin</v>
      </c>
      <c r="B9104" s="172">
        <v>45817.476168981484</v>
      </c>
      <c r="C9104" s="69" t="s">
        <v>186</v>
      </c>
      <c r="D9104" s="69" t="s">
        <v>1937</v>
      </c>
      <c r="E9104" s="69" t="s">
        <v>2039</v>
      </c>
      <c r="F9104" s="69">
        <v>1997</v>
      </c>
      <c r="G9104" s="69" t="s">
        <v>1947</v>
      </c>
    </row>
    <row r="9105" spans="1:7" ht="14.4">
      <c r="A9105" s="27" t="str">
        <f>VLOOKUP(C9105,'user list'!A:B,2,0)</f>
        <v>Admin</v>
      </c>
      <c r="B9105" s="172">
        <v>45817.476168981484</v>
      </c>
      <c r="C9105" s="69" t="s">
        <v>186</v>
      </c>
      <c r="D9105" s="69" t="s">
        <v>1937</v>
      </c>
      <c r="E9105" s="69" t="s">
        <v>2039</v>
      </c>
      <c r="F9105" s="69">
        <v>1997</v>
      </c>
      <c r="G9105" s="69" t="s">
        <v>1948</v>
      </c>
    </row>
    <row r="9106" spans="1:7" ht="14.4">
      <c r="A9106" s="27" t="str">
        <f>VLOOKUP(C9106,'user list'!A:B,2,0)</f>
        <v>Admin</v>
      </c>
      <c r="B9106" s="172">
        <v>45817.476168981484</v>
      </c>
      <c r="C9106" s="69" t="s">
        <v>186</v>
      </c>
      <c r="D9106" s="69" t="s">
        <v>1937</v>
      </c>
      <c r="E9106" s="69" t="s">
        <v>2039</v>
      </c>
      <c r="F9106" s="69">
        <v>1997</v>
      </c>
      <c r="G9106" s="69" t="s">
        <v>1948</v>
      </c>
    </row>
    <row r="9107" spans="1:7" ht="14.4">
      <c r="A9107" s="27" t="str">
        <f>VLOOKUP(C9107,'user list'!A:B,2,0)</f>
        <v>QCPL</v>
      </c>
      <c r="B9107" s="172">
        <v>45817.477210648147</v>
      </c>
      <c r="C9107" s="69" t="s">
        <v>268</v>
      </c>
      <c r="D9107" s="69" t="s">
        <v>1937</v>
      </c>
      <c r="E9107" s="69" t="s">
        <v>2608</v>
      </c>
      <c r="F9107" s="69">
        <v>1996</v>
      </c>
      <c r="G9107" s="69" t="s">
        <v>1939</v>
      </c>
    </row>
    <row r="9108" spans="1:7" ht="14.4">
      <c r="A9108" s="27" t="str">
        <f>VLOOKUP(C9108,'user list'!A:B,2,0)</f>
        <v>Admin</v>
      </c>
      <c r="B9108" s="172">
        <v>45817.478460648148</v>
      </c>
      <c r="C9108" s="69" t="s">
        <v>186</v>
      </c>
      <c r="D9108" s="69" t="s">
        <v>1937</v>
      </c>
      <c r="E9108" s="69" t="s">
        <v>1384</v>
      </c>
      <c r="F9108" s="69">
        <v>1773</v>
      </c>
      <c r="G9108" s="69" t="s">
        <v>1939</v>
      </c>
    </row>
    <row r="9109" spans="1:7" ht="14.4">
      <c r="A9109" s="27" t="str">
        <f>VLOOKUP(C9109,'user list'!A:B,2,0)</f>
        <v>Admin</v>
      </c>
      <c r="B9109" s="172">
        <v>45817.478460648148</v>
      </c>
      <c r="C9109" s="69" t="s">
        <v>186</v>
      </c>
      <c r="D9109" s="69" t="s">
        <v>1937</v>
      </c>
      <c r="E9109" s="69" t="s">
        <v>1384</v>
      </c>
      <c r="F9109" s="69">
        <v>1773</v>
      </c>
      <c r="G9109" s="69" t="s">
        <v>1939</v>
      </c>
    </row>
    <row r="9110" spans="1:7" ht="14.4">
      <c r="A9110" s="27" t="str">
        <f>VLOOKUP(C9110,'user list'!A:B,2,0)</f>
        <v>Admin</v>
      </c>
      <c r="B9110" s="172">
        <v>45817.478622685187</v>
      </c>
      <c r="C9110" s="69" t="s">
        <v>186</v>
      </c>
      <c r="D9110" s="69" t="s">
        <v>1937</v>
      </c>
      <c r="E9110" s="69" t="s">
        <v>1989</v>
      </c>
      <c r="F9110" s="69">
        <v>1766</v>
      </c>
      <c r="G9110" s="69" t="s">
        <v>1939</v>
      </c>
    </row>
    <row r="9111" spans="1:7" ht="14.4">
      <c r="A9111" s="27" t="str">
        <f>VLOOKUP(C9111,'user list'!A:B,2,0)</f>
        <v>Admin</v>
      </c>
      <c r="B9111" s="172">
        <v>45817.478622685187</v>
      </c>
      <c r="C9111" s="69" t="s">
        <v>186</v>
      </c>
      <c r="D9111" s="69" t="s">
        <v>1937</v>
      </c>
      <c r="E9111" s="69" t="s">
        <v>1989</v>
      </c>
      <c r="F9111" s="69">
        <v>1766</v>
      </c>
      <c r="G9111" s="69" t="s">
        <v>1939</v>
      </c>
    </row>
    <row r="9112" spans="1:7" ht="14.4">
      <c r="A9112" s="27" t="str">
        <f>VLOOKUP(C9112,'user list'!A:B,2,0)</f>
        <v>CTO</v>
      </c>
      <c r="B9112" s="172">
        <v>45817.479583333334</v>
      </c>
      <c r="C9112" s="69" t="s">
        <v>207</v>
      </c>
      <c r="D9112" s="69" t="s">
        <v>1937</v>
      </c>
      <c r="E9112" s="69" t="s">
        <v>2609</v>
      </c>
      <c r="F9112" s="69">
        <v>1998</v>
      </c>
      <c r="G9112" s="69" t="s">
        <v>2440</v>
      </c>
    </row>
    <row r="9113" spans="1:7" ht="14.4">
      <c r="A9113" s="27" t="str">
        <f>VLOOKUP(C9113,'user list'!A:B,2,0)</f>
        <v>Admin</v>
      </c>
      <c r="B9113" s="172">
        <v>45817.479583333334</v>
      </c>
      <c r="C9113" s="69" t="s">
        <v>186</v>
      </c>
      <c r="D9113" s="69" t="s">
        <v>1937</v>
      </c>
      <c r="E9113" s="69" t="s">
        <v>2609</v>
      </c>
      <c r="F9113" s="69">
        <v>1998</v>
      </c>
      <c r="G9113" s="69" t="s">
        <v>1948</v>
      </c>
    </row>
    <row r="9114" spans="1:7" ht="14.4">
      <c r="A9114" s="27" t="str">
        <f>VLOOKUP(C9114,'user list'!A:B,2,0)</f>
        <v>Admin</v>
      </c>
      <c r="B9114" s="172">
        <v>45817.479594907411</v>
      </c>
      <c r="C9114" s="69" t="s">
        <v>186</v>
      </c>
      <c r="D9114" s="69" t="s">
        <v>1937</v>
      </c>
      <c r="E9114" s="69" t="s">
        <v>2609</v>
      </c>
      <c r="F9114" s="69">
        <v>1998</v>
      </c>
      <c r="G9114" s="69" t="s">
        <v>1948</v>
      </c>
    </row>
    <row r="9115" spans="1:7" ht="14.4">
      <c r="A9115" s="27" t="str">
        <f>VLOOKUP(C9115,'user list'!A:B,2,0)</f>
        <v>Admin</v>
      </c>
      <c r="B9115" s="172">
        <v>45817.479594907411</v>
      </c>
      <c r="C9115" s="69" t="s">
        <v>186</v>
      </c>
      <c r="D9115" s="69" t="s">
        <v>1937</v>
      </c>
      <c r="E9115" s="69" t="s">
        <v>2609</v>
      </c>
      <c r="F9115" s="69">
        <v>1998</v>
      </c>
      <c r="G9115" s="69" t="s">
        <v>1948</v>
      </c>
    </row>
    <row r="9116" spans="1:7" ht="14.4">
      <c r="A9116" s="27" t="str">
        <f>VLOOKUP(C9116,'user list'!A:B,2,0)</f>
        <v>Admin</v>
      </c>
      <c r="B9116" s="172">
        <v>45817.479594907411</v>
      </c>
      <c r="C9116" s="69" t="s">
        <v>186</v>
      </c>
      <c r="D9116" s="69" t="s">
        <v>1937</v>
      </c>
      <c r="E9116" s="69" t="s">
        <v>2609</v>
      </c>
      <c r="F9116" s="69">
        <v>1998</v>
      </c>
      <c r="G9116" s="69" t="s">
        <v>1947</v>
      </c>
    </row>
    <row r="9117" spans="1:7" ht="14.4">
      <c r="A9117" s="27" t="str">
        <f>VLOOKUP(C9117,'user list'!A:B,2,0)</f>
        <v>OCM</v>
      </c>
      <c r="B9117" s="172">
        <v>45817.479629629626</v>
      </c>
      <c r="C9117" s="69" t="s">
        <v>230</v>
      </c>
      <c r="D9117" s="69" t="s">
        <v>1937</v>
      </c>
      <c r="E9117" s="69" t="s">
        <v>2047</v>
      </c>
      <c r="F9117" s="69">
        <v>1999</v>
      </c>
      <c r="G9117" s="69" t="s">
        <v>2440</v>
      </c>
    </row>
    <row r="9118" spans="1:7" ht="14.4">
      <c r="A9118" s="27" t="str">
        <f>VLOOKUP(C9118,'user list'!A:B,2,0)</f>
        <v>Admin</v>
      </c>
      <c r="B9118" s="172">
        <v>45817.479629629626</v>
      </c>
      <c r="C9118" s="69" t="s">
        <v>186</v>
      </c>
      <c r="D9118" s="69" t="s">
        <v>1937</v>
      </c>
      <c r="E9118" s="69" t="s">
        <v>2047</v>
      </c>
      <c r="F9118" s="69">
        <v>1999</v>
      </c>
      <c r="G9118" s="69" t="s">
        <v>1948</v>
      </c>
    </row>
    <row r="9119" spans="1:7" ht="14.4">
      <c r="A9119" s="27" t="str">
        <f>VLOOKUP(C9119,'user list'!A:B,2,0)</f>
        <v>Admin</v>
      </c>
      <c r="B9119" s="172">
        <v>45817.479629629626</v>
      </c>
      <c r="C9119" s="69" t="s">
        <v>186</v>
      </c>
      <c r="D9119" s="69" t="s">
        <v>1937</v>
      </c>
      <c r="E9119" s="69" t="s">
        <v>2047</v>
      </c>
      <c r="F9119" s="69">
        <v>1999</v>
      </c>
      <c r="G9119" s="69" t="s">
        <v>1947</v>
      </c>
    </row>
    <row r="9120" spans="1:7" ht="14.4">
      <c r="A9120" s="27" t="str">
        <f>VLOOKUP(C9120,'user list'!A:B,2,0)</f>
        <v>Admin</v>
      </c>
      <c r="B9120" s="172">
        <v>45817.479629629626</v>
      </c>
      <c r="C9120" s="69" t="s">
        <v>186</v>
      </c>
      <c r="D9120" s="69" t="s">
        <v>1937</v>
      </c>
      <c r="E9120" s="69" t="s">
        <v>2047</v>
      </c>
      <c r="F9120" s="69">
        <v>1999</v>
      </c>
      <c r="G9120" s="69" t="s">
        <v>1948</v>
      </c>
    </row>
    <row r="9121" spans="1:7" ht="14.4">
      <c r="A9121" s="27" t="str">
        <f>VLOOKUP(C9121,'user list'!A:B,2,0)</f>
        <v>Admin</v>
      </c>
      <c r="B9121" s="172">
        <v>45817.479629629626</v>
      </c>
      <c r="C9121" s="69" t="s">
        <v>186</v>
      </c>
      <c r="D9121" s="69" t="s">
        <v>1937</v>
      </c>
      <c r="E9121" s="69" t="s">
        <v>2047</v>
      </c>
      <c r="F9121" s="69">
        <v>1999</v>
      </c>
      <c r="G9121" s="69" t="s">
        <v>1948</v>
      </c>
    </row>
    <row r="9122" spans="1:7" ht="14.4">
      <c r="A9122" s="27" t="str">
        <f>VLOOKUP(C9122,'user list'!A:B,2,0)</f>
        <v>CTO</v>
      </c>
      <c r="B9122" s="172">
        <v>45817.479780092595</v>
      </c>
      <c r="C9122" s="69" t="s">
        <v>207</v>
      </c>
      <c r="D9122" s="69" t="s">
        <v>1937</v>
      </c>
      <c r="E9122" s="69" t="s">
        <v>2609</v>
      </c>
      <c r="F9122" s="69">
        <v>1998</v>
      </c>
      <c r="G9122" s="69" t="s">
        <v>1939</v>
      </c>
    </row>
    <row r="9123" spans="1:7" ht="14.4">
      <c r="A9123" s="27" t="str">
        <f>VLOOKUP(C9123,'user list'!A:B,2,0)</f>
        <v>LEDIPO</v>
      </c>
      <c r="B9123" s="172">
        <v>45817.480613425927</v>
      </c>
      <c r="C9123" s="69" t="s">
        <v>222</v>
      </c>
      <c r="D9123" s="69" t="s">
        <v>1937</v>
      </c>
      <c r="E9123" s="69" t="s">
        <v>2610</v>
      </c>
      <c r="F9123" s="69">
        <v>2000</v>
      </c>
      <c r="G9123" s="69" t="s">
        <v>2440</v>
      </c>
    </row>
    <row r="9124" spans="1:7" ht="14.4">
      <c r="A9124" s="27" t="str">
        <f>VLOOKUP(C9124,'user list'!A:B,2,0)</f>
        <v>Admin</v>
      </c>
      <c r="B9124" s="172">
        <v>45817.480613425927</v>
      </c>
      <c r="C9124" s="69" t="s">
        <v>186</v>
      </c>
      <c r="D9124" s="69" t="s">
        <v>1937</v>
      </c>
      <c r="E9124" s="69" t="s">
        <v>2610</v>
      </c>
      <c r="F9124" s="69">
        <v>2000</v>
      </c>
      <c r="G9124" s="69" t="s">
        <v>1948</v>
      </c>
    </row>
    <row r="9125" spans="1:7" ht="14.4">
      <c r="A9125" s="27" t="str">
        <f>VLOOKUP(C9125,'user list'!A:B,2,0)</f>
        <v>Admin</v>
      </c>
      <c r="B9125" s="172">
        <v>45817.480613425927</v>
      </c>
      <c r="C9125" s="69" t="s">
        <v>186</v>
      </c>
      <c r="D9125" s="69" t="s">
        <v>1937</v>
      </c>
      <c r="E9125" s="69" t="s">
        <v>2610</v>
      </c>
      <c r="F9125" s="69">
        <v>2000</v>
      </c>
      <c r="G9125" s="69" t="s">
        <v>1948</v>
      </c>
    </row>
    <row r="9126" spans="1:7" ht="14.4">
      <c r="A9126" s="27" t="str">
        <f>VLOOKUP(C9126,'user list'!A:B,2,0)</f>
        <v>Admin</v>
      </c>
      <c r="B9126" s="172">
        <v>45817.480613425927</v>
      </c>
      <c r="C9126" s="69" t="s">
        <v>186</v>
      </c>
      <c r="D9126" s="69" t="s">
        <v>1937</v>
      </c>
      <c r="E9126" s="69" t="s">
        <v>2610</v>
      </c>
      <c r="F9126" s="69">
        <v>2000</v>
      </c>
      <c r="G9126" s="69" t="s">
        <v>1948</v>
      </c>
    </row>
    <row r="9127" spans="1:7" ht="14.4">
      <c r="A9127" s="27" t="str">
        <f>VLOOKUP(C9127,'user list'!A:B,2,0)</f>
        <v>Admin</v>
      </c>
      <c r="B9127" s="172">
        <v>45817.480613425927</v>
      </c>
      <c r="C9127" s="69" t="s">
        <v>186</v>
      </c>
      <c r="D9127" s="69" t="s">
        <v>1937</v>
      </c>
      <c r="E9127" s="69" t="s">
        <v>2610</v>
      </c>
      <c r="F9127" s="69">
        <v>2000</v>
      </c>
      <c r="G9127" s="69" t="s">
        <v>1947</v>
      </c>
    </row>
    <row r="9128" spans="1:7" ht="14.4">
      <c r="A9128" s="27" t="str">
        <f>VLOOKUP(C9128,'user list'!A:B,2,0)</f>
        <v>QCPL</v>
      </c>
      <c r="B9128" s="172">
        <v>45817.480787037035</v>
      </c>
      <c r="C9128" s="69" t="s">
        <v>268</v>
      </c>
      <c r="D9128" s="69" t="s">
        <v>1937</v>
      </c>
      <c r="E9128" s="69" t="s">
        <v>2603</v>
      </c>
      <c r="F9128" s="69">
        <v>1978</v>
      </c>
      <c r="G9128" s="69" t="s">
        <v>1939</v>
      </c>
    </row>
    <row r="9129" spans="1:7" ht="14.4">
      <c r="A9129" s="27" t="str">
        <f>VLOOKUP(C9129,'user list'!A:B,2,0)</f>
        <v>LEDIPO</v>
      </c>
      <c r="B9129" s="172">
        <v>45817.480914351851</v>
      </c>
      <c r="C9129" s="69" t="s">
        <v>222</v>
      </c>
      <c r="D9129" s="69" t="s">
        <v>1937</v>
      </c>
      <c r="E9129" s="69" t="s">
        <v>2610</v>
      </c>
      <c r="F9129" s="69">
        <v>2000</v>
      </c>
      <c r="G9129" s="69" t="s">
        <v>1939</v>
      </c>
    </row>
    <row r="9130" spans="1:7" ht="14.4">
      <c r="A9130" s="27" t="str">
        <f>VLOOKUP(C9130,'user list'!A:B,2,0)</f>
        <v>ITDD</v>
      </c>
      <c r="B9130" s="172">
        <v>45817.481539351851</v>
      </c>
      <c r="C9130" s="69" t="s">
        <v>219</v>
      </c>
      <c r="D9130" s="69" t="s">
        <v>1937</v>
      </c>
      <c r="E9130" s="69" t="s">
        <v>2606</v>
      </c>
      <c r="F9130" s="69">
        <v>1993</v>
      </c>
      <c r="G9130" s="69" t="s">
        <v>1939</v>
      </c>
    </row>
    <row r="9131" spans="1:7" ht="14.4">
      <c r="A9131" s="27" t="str">
        <f>VLOOKUP(C9131,'user list'!A:B,2,0)</f>
        <v>ITDD</v>
      </c>
      <c r="B9131" s="172">
        <v>45817.481712962966</v>
      </c>
      <c r="C9131" s="69" t="s">
        <v>219</v>
      </c>
      <c r="D9131" s="69" t="s">
        <v>1937</v>
      </c>
      <c r="E9131" s="69" t="s">
        <v>2048</v>
      </c>
      <c r="F9131" s="69">
        <v>1992</v>
      </c>
      <c r="G9131" s="69" t="s">
        <v>1939</v>
      </c>
    </row>
    <row r="9132" spans="1:7" ht="14.4">
      <c r="A9132" s="27" t="str">
        <f>VLOOKUP(C9132,'user list'!A:B,2,0)</f>
        <v>ITDD</v>
      </c>
      <c r="B9132" s="172">
        <v>45817.481840277775</v>
      </c>
      <c r="C9132" s="69" t="s">
        <v>219</v>
      </c>
      <c r="D9132" s="69" t="s">
        <v>1937</v>
      </c>
      <c r="E9132" s="69" t="s">
        <v>2606</v>
      </c>
      <c r="F9132" s="69">
        <v>1993</v>
      </c>
      <c r="G9132" s="69" t="s">
        <v>1947</v>
      </c>
    </row>
    <row r="9133" spans="1:7" ht="14.4">
      <c r="A9133" s="27" t="str">
        <f>VLOOKUP(C9133,'user list'!A:B,2,0)</f>
        <v>ITDD</v>
      </c>
      <c r="B9133" s="172">
        <v>45817.481840277775</v>
      </c>
      <c r="C9133" s="69" t="s">
        <v>219</v>
      </c>
      <c r="D9133" s="69" t="s">
        <v>1937</v>
      </c>
      <c r="E9133" s="69" t="s">
        <v>2606</v>
      </c>
      <c r="F9133" s="69">
        <v>1993</v>
      </c>
      <c r="G9133" s="69" t="s">
        <v>1948</v>
      </c>
    </row>
    <row r="9134" spans="1:7" ht="14.4">
      <c r="A9134" s="27" t="str">
        <f>VLOOKUP(C9134,'user list'!A:B,2,0)</f>
        <v>ITDD</v>
      </c>
      <c r="B9134" s="172">
        <v>45817.481851851851</v>
      </c>
      <c r="C9134" s="69" t="s">
        <v>219</v>
      </c>
      <c r="D9134" s="69" t="s">
        <v>1937</v>
      </c>
      <c r="E9134" s="69" t="s">
        <v>2606</v>
      </c>
      <c r="F9134" s="69">
        <v>1993</v>
      </c>
      <c r="G9134" s="69" t="s">
        <v>1939</v>
      </c>
    </row>
    <row r="9135" spans="1:7" ht="14.4">
      <c r="A9135" s="27" t="str">
        <f>VLOOKUP(C9135,'user list'!A:B,2,0)</f>
        <v>Admin</v>
      </c>
      <c r="B9135" s="172">
        <v>45817.481851851851</v>
      </c>
      <c r="C9135" s="69" t="s">
        <v>186</v>
      </c>
      <c r="D9135" s="69" t="s">
        <v>1937</v>
      </c>
      <c r="E9135" s="69" t="s">
        <v>2606</v>
      </c>
      <c r="F9135" s="69">
        <v>1993</v>
      </c>
      <c r="G9135" s="69" t="s">
        <v>1948</v>
      </c>
    </row>
    <row r="9136" spans="1:7" ht="14.4">
      <c r="A9136" s="27" t="str">
        <f>VLOOKUP(C9136,'user list'!A:B,2,0)</f>
        <v>ITDD</v>
      </c>
      <c r="B9136" s="172">
        <v>45817.481909722221</v>
      </c>
      <c r="C9136" s="69" t="s">
        <v>219</v>
      </c>
      <c r="D9136" s="69" t="s">
        <v>1937</v>
      </c>
      <c r="E9136" s="69" t="s">
        <v>2606</v>
      </c>
      <c r="F9136" s="69">
        <v>1993</v>
      </c>
      <c r="G9136" s="69" t="s">
        <v>2441</v>
      </c>
    </row>
    <row r="9137" spans="1:7" ht="14.4">
      <c r="A9137" s="27" t="str">
        <f>VLOOKUP(C9137,'user list'!A:B,2,0)</f>
        <v>LEDIPO</v>
      </c>
      <c r="B9137" s="172">
        <v>45817.481932870367</v>
      </c>
      <c r="C9137" s="69" t="s">
        <v>222</v>
      </c>
      <c r="D9137" s="69" t="s">
        <v>1937</v>
      </c>
      <c r="E9137" s="69" t="s">
        <v>2234</v>
      </c>
      <c r="F9137" s="69">
        <v>1066</v>
      </c>
      <c r="G9137" s="69" t="s">
        <v>1939</v>
      </c>
    </row>
    <row r="9138" spans="1:7" ht="14.4">
      <c r="A9138" s="27" t="str">
        <f>VLOOKUP(C9138,'user list'!A:B,2,0)</f>
        <v>OCM</v>
      </c>
      <c r="B9138" s="172">
        <v>45817.481979166667</v>
      </c>
      <c r="C9138" s="69" t="s">
        <v>230</v>
      </c>
      <c r="D9138" s="69" t="s">
        <v>1937</v>
      </c>
      <c r="E9138" s="69" t="s">
        <v>2002</v>
      </c>
      <c r="F9138" s="69">
        <v>2001</v>
      </c>
      <c r="G9138" s="69" t="s">
        <v>2440</v>
      </c>
    </row>
    <row r="9139" spans="1:7" ht="14.4">
      <c r="A9139" s="27" t="str">
        <f>VLOOKUP(C9139,'user list'!A:B,2,0)</f>
        <v>Admin</v>
      </c>
      <c r="B9139" s="172">
        <v>45817.481979166667</v>
      </c>
      <c r="C9139" s="69" t="s">
        <v>186</v>
      </c>
      <c r="D9139" s="69" t="s">
        <v>1937</v>
      </c>
      <c r="E9139" s="69" t="s">
        <v>2047</v>
      </c>
      <c r="F9139" s="69">
        <v>1999</v>
      </c>
      <c r="G9139" s="69" t="s">
        <v>1948</v>
      </c>
    </row>
    <row r="9140" spans="1:7" ht="14.4">
      <c r="A9140" s="27" t="str">
        <f>VLOOKUP(C9140,'user list'!A:B,2,0)</f>
        <v>Admin</v>
      </c>
      <c r="B9140" s="172">
        <v>45817.481979166667</v>
      </c>
      <c r="C9140" s="69" t="s">
        <v>186</v>
      </c>
      <c r="D9140" s="69" t="s">
        <v>1937</v>
      </c>
      <c r="E9140" s="69" t="s">
        <v>2002</v>
      </c>
      <c r="F9140" s="69">
        <v>2001</v>
      </c>
      <c r="G9140" s="69" t="s">
        <v>1948</v>
      </c>
    </row>
    <row r="9141" spans="1:7" ht="14.4">
      <c r="A9141" s="27" t="str">
        <f>VLOOKUP(C9141,'user list'!A:B,2,0)</f>
        <v>LEDIPO</v>
      </c>
      <c r="B9141" s="172">
        <v>45817.482037037036</v>
      </c>
      <c r="C9141" s="69" t="s">
        <v>222</v>
      </c>
      <c r="D9141" s="69" t="s">
        <v>1937</v>
      </c>
      <c r="E9141" s="69" t="s">
        <v>1960</v>
      </c>
      <c r="F9141" s="69">
        <v>347</v>
      </c>
      <c r="G9141" s="69" t="s">
        <v>1939</v>
      </c>
    </row>
    <row r="9142" spans="1:7" ht="14.4">
      <c r="A9142" s="27" t="str">
        <f>VLOOKUP(C9142,'user list'!A:B,2,0)</f>
        <v>QCPL</v>
      </c>
      <c r="B9142" s="172">
        <v>45817.482094907406</v>
      </c>
      <c r="C9142" s="69" t="s">
        <v>268</v>
      </c>
      <c r="D9142" s="69" t="s">
        <v>1937</v>
      </c>
      <c r="E9142" s="69" t="s">
        <v>2608</v>
      </c>
      <c r="F9142" s="69">
        <v>1996</v>
      </c>
      <c r="G9142" s="69" t="s">
        <v>1939</v>
      </c>
    </row>
    <row r="9143" spans="1:7" ht="14.4">
      <c r="A9143" s="27" t="str">
        <f>VLOOKUP(C9143,'user list'!A:B,2,0)</f>
        <v>HCDRD</v>
      </c>
      <c r="B9143" s="172">
        <v>45817.482858796298</v>
      </c>
      <c r="C9143" s="69" t="s">
        <v>216</v>
      </c>
      <c r="D9143" s="69" t="s">
        <v>1937</v>
      </c>
      <c r="E9143" s="69" t="s">
        <v>2577</v>
      </c>
      <c r="F9143" s="69">
        <v>1946</v>
      </c>
      <c r="G9143" s="69" t="s">
        <v>1939</v>
      </c>
    </row>
    <row r="9144" spans="1:7" ht="14.4">
      <c r="A9144" s="27" t="str">
        <f>VLOOKUP(C9144,'user list'!A:B,2,0)</f>
        <v>HCDRD</v>
      </c>
      <c r="B9144" s="172">
        <v>45817.483113425929</v>
      </c>
      <c r="C9144" s="69" t="s">
        <v>216</v>
      </c>
      <c r="D9144" s="69" t="s">
        <v>1937</v>
      </c>
      <c r="E9144" s="69" t="s">
        <v>2585</v>
      </c>
      <c r="F9144" s="69">
        <v>1962</v>
      </c>
      <c r="G9144" s="69" t="s">
        <v>1947</v>
      </c>
    </row>
    <row r="9145" spans="1:7" ht="14.4">
      <c r="A9145" s="27" t="str">
        <f>VLOOKUP(C9145,'user list'!A:B,2,0)</f>
        <v>HCDRD</v>
      </c>
      <c r="B9145" s="172">
        <v>45817.483113425929</v>
      </c>
      <c r="C9145" s="69" t="s">
        <v>216</v>
      </c>
      <c r="D9145" s="69" t="s">
        <v>1937</v>
      </c>
      <c r="E9145" s="69" t="s">
        <v>2585</v>
      </c>
      <c r="F9145" s="69">
        <v>1962</v>
      </c>
      <c r="G9145" s="69" t="s">
        <v>1948</v>
      </c>
    </row>
    <row r="9146" spans="1:7" ht="14.4">
      <c r="A9146" s="27" t="str">
        <f>VLOOKUP(C9146,'user list'!A:B,2,0)</f>
        <v>HCDRD</v>
      </c>
      <c r="B9146" s="172">
        <v>45817.483113425929</v>
      </c>
      <c r="C9146" s="69" t="s">
        <v>216</v>
      </c>
      <c r="D9146" s="69" t="s">
        <v>1937</v>
      </c>
      <c r="E9146" s="69" t="s">
        <v>2585</v>
      </c>
      <c r="F9146" s="69">
        <v>1962</v>
      </c>
      <c r="G9146" s="69" t="s">
        <v>1939</v>
      </c>
    </row>
    <row r="9147" spans="1:7" ht="14.4">
      <c r="A9147" s="27" t="str">
        <f>VLOOKUP(C9147,'user list'!A:B,2,0)</f>
        <v>Admin</v>
      </c>
      <c r="B9147" s="172">
        <v>45817.483113425929</v>
      </c>
      <c r="C9147" s="69" t="s">
        <v>186</v>
      </c>
      <c r="D9147" s="69" t="s">
        <v>1937</v>
      </c>
      <c r="E9147" s="69" t="s">
        <v>2585</v>
      </c>
      <c r="F9147" s="69">
        <v>1962</v>
      </c>
      <c r="G9147" s="69" t="s">
        <v>1948</v>
      </c>
    </row>
    <row r="9148" spans="1:7" ht="14.4">
      <c r="A9148" s="27" t="str">
        <f>VLOOKUP(C9148,'user list'!A:B,2,0)</f>
        <v>OCM</v>
      </c>
      <c r="B9148" s="172">
        <v>45817.483518518522</v>
      </c>
      <c r="C9148" s="69" t="s">
        <v>230</v>
      </c>
      <c r="D9148" s="69" t="s">
        <v>1937</v>
      </c>
      <c r="E9148" s="69" t="s">
        <v>2001</v>
      </c>
      <c r="F9148" s="69">
        <v>2002</v>
      </c>
      <c r="G9148" s="69" t="s">
        <v>2440</v>
      </c>
    </row>
    <row r="9149" spans="1:7" ht="14.4">
      <c r="A9149" s="27" t="str">
        <f>VLOOKUP(C9149,'user list'!A:B,2,0)</f>
        <v>Admin</v>
      </c>
      <c r="B9149" s="172">
        <v>45817.483530092592</v>
      </c>
      <c r="C9149" s="69" t="s">
        <v>186</v>
      </c>
      <c r="D9149" s="69" t="s">
        <v>1937</v>
      </c>
      <c r="E9149" s="69" t="s">
        <v>2002</v>
      </c>
      <c r="F9149" s="69">
        <v>2001</v>
      </c>
      <c r="G9149" s="69" t="s">
        <v>1948</v>
      </c>
    </row>
    <row r="9150" spans="1:7" ht="14.4">
      <c r="A9150" s="27" t="str">
        <f>VLOOKUP(C9150,'user list'!A:B,2,0)</f>
        <v>Admin</v>
      </c>
      <c r="B9150" s="172">
        <v>45817.483530092592</v>
      </c>
      <c r="C9150" s="69" t="s">
        <v>186</v>
      </c>
      <c r="D9150" s="69" t="s">
        <v>1937</v>
      </c>
      <c r="E9150" s="69" t="s">
        <v>2001</v>
      </c>
      <c r="F9150" s="69">
        <v>2002</v>
      </c>
      <c r="G9150" s="69" t="s">
        <v>1948</v>
      </c>
    </row>
    <row r="9151" spans="1:7" ht="14.4">
      <c r="A9151" s="27" t="str">
        <f>VLOOKUP(C9151,'user list'!A:B,2,0)</f>
        <v>HCDRD</v>
      </c>
      <c r="B9151" s="172">
        <v>45817.483912037038</v>
      </c>
      <c r="C9151" s="69" t="s">
        <v>216</v>
      </c>
      <c r="D9151" s="69" t="s">
        <v>1937</v>
      </c>
      <c r="E9151" s="69" t="s">
        <v>2577</v>
      </c>
      <c r="F9151" s="69">
        <v>1946</v>
      </c>
      <c r="G9151" s="69" t="s">
        <v>1947</v>
      </c>
    </row>
    <row r="9152" spans="1:7" ht="14.4">
      <c r="A9152" s="27" t="str">
        <f>VLOOKUP(C9152,'user list'!A:B,2,0)</f>
        <v>HCDRD</v>
      </c>
      <c r="B9152" s="172">
        <v>45817.483912037038</v>
      </c>
      <c r="C9152" s="69" t="s">
        <v>216</v>
      </c>
      <c r="D9152" s="69" t="s">
        <v>1937</v>
      </c>
      <c r="E9152" s="69" t="s">
        <v>2577</v>
      </c>
      <c r="F9152" s="69">
        <v>1946</v>
      </c>
      <c r="G9152" s="69" t="s">
        <v>1948</v>
      </c>
    </row>
    <row r="9153" spans="1:7" ht="14.4">
      <c r="A9153" s="27" t="str">
        <f>VLOOKUP(C9153,'user list'!A:B,2,0)</f>
        <v>HCDRD</v>
      </c>
      <c r="B9153" s="172">
        <v>45817.483912037038</v>
      </c>
      <c r="C9153" s="69" t="s">
        <v>216</v>
      </c>
      <c r="D9153" s="69" t="s">
        <v>1937</v>
      </c>
      <c r="E9153" s="69" t="s">
        <v>2577</v>
      </c>
      <c r="F9153" s="69">
        <v>1946</v>
      </c>
      <c r="G9153" s="69" t="s">
        <v>1939</v>
      </c>
    </row>
    <row r="9154" spans="1:7" ht="14.4">
      <c r="A9154" s="27" t="str">
        <f>VLOOKUP(C9154,'user list'!A:B,2,0)</f>
        <v>Admin</v>
      </c>
      <c r="B9154" s="172">
        <v>45817.483923611115</v>
      </c>
      <c r="C9154" s="69" t="s">
        <v>186</v>
      </c>
      <c r="D9154" s="69" t="s">
        <v>1937</v>
      </c>
      <c r="E9154" s="69" t="s">
        <v>2577</v>
      </c>
      <c r="F9154" s="69">
        <v>1946</v>
      </c>
      <c r="G9154" s="69" t="s">
        <v>1948</v>
      </c>
    </row>
    <row r="9155" spans="1:7" ht="14.4">
      <c r="A9155" s="27" t="str">
        <f>VLOOKUP(C9155,'user list'!A:B,2,0)</f>
        <v>HCDRD</v>
      </c>
      <c r="B9155" s="172">
        <v>45817.484178240738</v>
      </c>
      <c r="C9155" s="69" t="s">
        <v>216</v>
      </c>
      <c r="D9155" s="69" t="s">
        <v>1937</v>
      </c>
      <c r="E9155" s="69" t="s">
        <v>2577</v>
      </c>
      <c r="F9155" s="69">
        <v>1946</v>
      </c>
      <c r="G9155" s="69" t="s">
        <v>1949</v>
      </c>
    </row>
    <row r="9156" spans="1:7" ht="14.4">
      <c r="A9156" s="27" t="str">
        <f>VLOOKUP(C9156,'user list'!A:B,2,0)</f>
        <v>HCDRD</v>
      </c>
      <c r="B9156" s="172">
        <v>45817.484305555554</v>
      </c>
      <c r="C9156" s="69" t="s">
        <v>216</v>
      </c>
      <c r="D9156" s="69" t="s">
        <v>1937</v>
      </c>
      <c r="E9156" s="69" t="s">
        <v>2577</v>
      </c>
      <c r="F9156" s="69">
        <v>1946</v>
      </c>
      <c r="G9156" s="69" t="s">
        <v>1949</v>
      </c>
    </row>
    <row r="9157" spans="1:7" ht="14.4">
      <c r="A9157" s="27" t="str">
        <f>VLOOKUP(C9157,'user list'!A:B,2,0)</f>
        <v>CTO</v>
      </c>
      <c r="B9157" s="172">
        <v>45817.485081018516</v>
      </c>
      <c r="C9157" s="69" t="s">
        <v>207</v>
      </c>
      <c r="D9157" s="69" t="s">
        <v>1937</v>
      </c>
      <c r="E9157" s="69" t="s">
        <v>2611</v>
      </c>
      <c r="F9157" s="69">
        <v>2003</v>
      </c>
      <c r="G9157" s="69" t="s">
        <v>2440</v>
      </c>
    </row>
    <row r="9158" spans="1:7" ht="14.4">
      <c r="A9158" s="27" t="str">
        <f>VLOOKUP(C9158,'user list'!A:B,2,0)</f>
        <v>Admin</v>
      </c>
      <c r="B9158" s="172">
        <v>45817.485081018516</v>
      </c>
      <c r="C9158" s="69" t="s">
        <v>186</v>
      </c>
      <c r="D9158" s="69" t="s">
        <v>1937</v>
      </c>
      <c r="E9158" s="69" t="s">
        <v>2611</v>
      </c>
      <c r="F9158" s="69">
        <v>2003</v>
      </c>
      <c r="G9158" s="69" t="s">
        <v>1948</v>
      </c>
    </row>
    <row r="9159" spans="1:7" ht="14.4">
      <c r="A9159" s="27" t="str">
        <f>VLOOKUP(C9159,'user list'!A:B,2,0)</f>
        <v>Admin</v>
      </c>
      <c r="B9159" s="172">
        <v>45817.485081018516</v>
      </c>
      <c r="C9159" s="69" t="s">
        <v>186</v>
      </c>
      <c r="D9159" s="69" t="s">
        <v>1937</v>
      </c>
      <c r="E9159" s="69" t="s">
        <v>2611</v>
      </c>
      <c r="F9159" s="69">
        <v>2003</v>
      </c>
      <c r="G9159" s="69" t="s">
        <v>1948</v>
      </c>
    </row>
    <row r="9160" spans="1:7" ht="14.4">
      <c r="A9160" s="27" t="str">
        <f>VLOOKUP(C9160,'user list'!A:B,2,0)</f>
        <v>Admin</v>
      </c>
      <c r="B9160" s="172">
        <v>45817.485092592593</v>
      </c>
      <c r="C9160" s="69" t="s">
        <v>186</v>
      </c>
      <c r="D9160" s="69" t="s">
        <v>1937</v>
      </c>
      <c r="E9160" s="69" t="s">
        <v>2611</v>
      </c>
      <c r="F9160" s="69">
        <v>2003</v>
      </c>
      <c r="G9160" s="69" t="s">
        <v>1948</v>
      </c>
    </row>
    <row r="9161" spans="1:7" ht="14.4">
      <c r="A9161" s="27" t="str">
        <f>VLOOKUP(C9161,'user list'!A:B,2,0)</f>
        <v>Admin</v>
      </c>
      <c r="B9161" s="172">
        <v>45817.485092592593</v>
      </c>
      <c r="C9161" s="69" t="s">
        <v>186</v>
      </c>
      <c r="D9161" s="69" t="s">
        <v>1937</v>
      </c>
      <c r="E9161" s="69" t="s">
        <v>2611</v>
      </c>
      <c r="F9161" s="69">
        <v>2003</v>
      </c>
      <c r="G9161" s="69" t="s">
        <v>1947</v>
      </c>
    </row>
    <row r="9162" spans="1:7" ht="14.4">
      <c r="A9162" s="27" t="str">
        <f>VLOOKUP(C9162,'user list'!A:B,2,0)</f>
        <v>CTO</v>
      </c>
      <c r="B9162" s="172">
        <v>45817.485300925924</v>
      </c>
      <c r="C9162" s="69" t="s">
        <v>207</v>
      </c>
      <c r="D9162" s="69" t="s">
        <v>1937</v>
      </c>
      <c r="E9162" s="69" t="s">
        <v>2611</v>
      </c>
      <c r="F9162" s="69">
        <v>2003</v>
      </c>
      <c r="G9162" s="69" t="s">
        <v>1939</v>
      </c>
    </row>
    <row r="9163" spans="1:7" ht="14.4">
      <c r="A9163" s="27" t="str">
        <f>VLOOKUP(C9163,'user list'!A:B,2,0)</f>
        <v>CTO</v>
      </c>
      <c r="B9163" s="172">
        <v>45817.485555555555</v>
      </c>
      <c r="C9163" s="69" t="s">
        <v>207</v>
      </c>
      <c r="D9163" s="69" t="s">
        <v>1937</v>
      </c>
      <c r="E9163" s="69" t="s">
        <v>2606</v>
      </c>
      <c r="F9163" s="69">
        <v>1993</v>
      </c>
      <c r="G9163" s="69" t="s">
        <v>1939</v>
      </c>
    </row>
    <row r="9164" spans="1:7" ht="14.4">
      <c r="A9164" s="27" t="str">
        <f>VLOOKUP(C9164,'user list'!A:B,2,0)</f>
        <v>CTO</v>
      </c>
      <c r="B9164" s="172">
        <v>45817.485821759263</v>
      </c>
      <c r="C9164" s="69" t="s">
        <v>207</v>
      </c>
      <c r="D9164" s="69" t="s">
        <v>1937</v>
      </c>
      <c r="E9164" s="69" t="s">
        <v>2604</v>
      </c>
      <c r="F9164" s="69">
        <v>1989</v>
      </c>
      <c r="G9164" s="69" t="s">
        <v>1939</v>
      </c>
    </row>
    <row r="9165" spans="1:7" ht="14.4">
      <c r="A9165" s="27" t="str">
        <f>VLOOKUP(C9165,'user list'!A:B,2,0)</f>
        <v>CTO</v>
      </c>
      <c r="B9165" s="172">
        <v>45817.485914351855</v>
      </c>
      <c r="C9165" s="69" t="s">
        <v>207</v>
      </c>
      <c r="D9165" s="69" t="s">
        <v>1937</v>
      </c>
      <c r="E9165" s="69" t="s">
        <v>2606</v>
      </c>
      <c r="F9165" s="69">
        <v>1993</v>
      </c>
      <c r="G9165" s="69" t="s">
        <v>1939</v>
      </c>
    </row>
    <row r="9166" spans="1:7" ht="14.4">
      <c r="A9166" s="27" t="str">
        <f>VLOOKUP(C9166,'user list'!A:B,2,0)</f>
        <v>CTO</v>
      </c>
      <c r="B9166" s="172">
        <v>45817.486018518517</v>
      </c>
      <c r="C9166" s="69" t="s">
        <v>207</v>
      </c>
      <c r="D9166" s="69" t="s">
        <v>1937</v>
      </c>
      <c r="E9166" s="69" t="s">
        <v>2606</v>
      </c>
      <c r="F9166" s="69">
        <v>1993</v>
      </c>
      <c r="G9166" s="69" t="s">
        <v>2441</v>
      </c>
    </row>
    <row r="9167" spans="1:7" ht="14.4">
      <c r="A9167" s="27" t="str">
        <f>VLOOKUP(C9167,'user list'!A:B,2,0)</f>
        <v>CTO</v>
      </c>
      <c r="B9167" s="172">
        <v>45817.486527777779</v>
      </c>
      <c r="C9167" s="69" t="s">
        <v>207</v>
      </c>
      <c r="D9167" s="69" t="s">
        <v>1937</v>
      </c>
      <c r="E9167" s="69" t="s">
        <v>2604</v>
      </c>
      <c r="F9167" s="69">
        <v>1989</v>
      </c>
      <c r="G9167" s="69" t="s">
        <v>1939</v>
      </c>
    </row>
    <row r="9168" spans="1:7" ht="14.4">
      <c r="A9168" s="27" t="str">
        <f>VLOOKUP(C9168,'user list'!A:B,2,0)</f>
        <v>DBO</v>
      </c>
      <c r="B9168" s="172">
        <v>45817.486608796295</v>
      </c>
      <c r="C9168" s="69" t="s">
        <v>209</v>
      </c>
      <c r="D9168" s="69" t="s">
        <v>1937</v>
      </c>
      <c r="E9168" s="69" t="s">
        <v>2601</v>
      </c>
      <c r="F9168" s="69">
        <v>1976</v>
      </c>
      <c r="G9168" s="69" t="s">
        <v>1939</v>
      </c>
    </row>
    <row r="9169" spans="1:7" ht="14.4">
      <c r="A9169" s="27" t="str">
        <f>VLOOKUP(C9169,'user list'!A:B,2,0)</f>
        <v>CCESD</v>
      </c>
      <c r="B9169" s="172">
        <v>45817.486770833333</v>
      </c>
      <c r="C9169" s="69" t="s">
        <v>284</v>
      </c>
      <c r="D9169" s="69" t="s">
        <v>1937</v>
      </c>
      <c r="E9169" s="69" t="s">
        <v>1636</v>
      </c>
      <c r="F9169" s="69">
        <v>1883</v>
      </c>
      <c r="G9169" s="69" t="s">
        <v>1939</v>
      </c>
    </row>
    <row r="9170" spans="1:7" ht="14.4">
      <c r="A9170" s="27" t="str">
        <f>VLOOKUP(C9170,'user list'!A:B,2,0)</f>
        <v>CCESD</v>
      </c>
      <c r="B9170" s="172">
        <v>45817.486921296295</v>
      </c>
      <c r="C9170" s="69" t="s">
        <v>284</v>
      </c>
      <c r="D9170" s="69" t="s">
        <v>1937</v>
      </c>
      <c r="E9170" s="69" t="s">
        <v>1636</v>
      </c>
      <c r="F9170" s="69">
        <v>1883</v>
      </c>
      <c r="G9170" s="69" t="s">
        <v>2441</v>
      </c>
    </row>
    <row r="9171" spans="1:7" ht="14.4">
      <c r="A9171" s="27" t="str">
        <f>VLOOKUP(C9171,'user list'!A:B,2,0)</f>
        <v>CTO</v>
      </c>
      <c r="B9171" s="172">
        <v>45817.487013888887</v>
      </c>
      <c r="C9171" s="69" t="s">
        <v>207</v>
      </c>
      <c r="D9171" s="69" t="s">
        <v>1937</v>
      </c>
      <c r="E9171" s="69" t="s">
        <v>2609</v>
      </c>
      <c r="F9171" s="69">
        <v>1998</v>
      </c>
      <c r="G9171" s="69" t="s">
        <v>1939</v>
      </c>
    </row>
    <row r="9172" spans="1:7" ht="14.4">
      <c r="A9172" s="27" t="str">
        <f>VLOOKUP(C9172,'user list'!A:B,2,0)</f>
        <v>CTO</v>
      </c>
      <c r="B9172" s="172">
        <v>45817.487037037034</v>
      </c>
      <c r="C9172" s="69" t="s">
        <v>207</v>
      </c>
      <c r="D9172" s="69" t="s">
        <v>1937</v>
      </c>
      <c r="E9172" s="69" t="s">
        <v>2611</v>
      </c>
      <c r="F9172" s="69">
        <v>2003</v>
      </c>
      <c r="G9172" s="69" t="s">
        <v>1939</v>
      </c>
    </row>
    <row r="9173" spans="1:7" ht="14.4">
      <c r="A9173" s="27" t="str">
        <f>VLOOKUP(C9173,'user list'!A:B,2,0)</f>
        <v>CTO</v>
      </c>
      <c r="B9173" s="172">
        <v>45817.487071759257</v>
      </c>
      <c r="C9173" s="69" t="s">
        <v>207</v>
      </c>
      <c r="D9173" s="69" t="s">
        <v>1937</v>
      </c>
      <c r="E9173" s="69" t="s">
        <v>2604</v>
      </c>
      <c r="F9173" s="69">
        <v>1989</v>
      </c>
      <c r="G9173" s="69" t="s">
        <v>1939</v>
      </c>
    </row>
    <row r="9174" spans="1:7" ht="14.4">
      <c r="A9174" s="27" t="str">
        <f>VLOOKUP(C9174,'user list'!A:B,2,0)</f>
        <v>CTO</v>
      </c>
      <c r="B9174" s="172">
        <v>45817.48710648148</v>
      </c>
      <c r="C9174" s="69" t="s">
        <v>207</v>
      </c>
      <c r="D9174" s="69" t="s">
        <v>1937</v>
      </c>
      <c r="E9174" s="69" t="s">
        <v>2606</v>
      </c>
      <c r="F9174" s="69">
        <v>1993</v>
      </c>
      <c r="G9174" s="69" t="s">
        <v>1939</v>
      </c>
    </row>
    <row r="9175" spans="1:7" ht="14.4">
      <c r="A9175" s="27" t="str">
        <f>VLOOKUP(C9175,'user list'!A:B,2,0)</f>
        <v>CTO</v>
      </c>
      <c r="B9175" s="172">
        <v>45817.487326388888</v>
      </c>
      <c r="C9175" s="69" t="s">
        <v>207</v>
      </c>
      <c r="D9175" s="69" t="s">
        <v>1937</v>
      </c>
      <c r="E9175" s="69" t="s">
        <v>2609</v>
      </c>
      <c r="F9175" s="69">
        <v>1998</v>
      </c>
      <c r="G9175" s="69" t="s">
        <v>1939</v>
      </c>
    </row>
    <row r="9176" spans="1:7" ht="14.4">
      <c r="A9176" s="27" t="str">
        <f>VLOOKUP(C9176,'user list'!A:B,2,0)</f>
        <v>CTO</v>
      </c>
      <c r="B9176" s="172">
        <v>45817.487349537034</v>
      </c>
      <c r="C9176" s="69" t="s">
        <v>207</v>
      </c>
      <c r="D9176" s="69" t="s">
        <v>1937</v>
      </c>
      <c r="E9176" s="69" t="s">
        <v>2611</v>
      </c>
      <c r="F9176" s="69">
        <v>2003</v>
      </c>
      <c r="G9176" s="69" t="s">
        <v>1939</v>
      </c>
    </row>
    <row r="9177" spans="1:7" ht="14.4">
      <c r="A9177" s="27" t="str">
        <f>VLOOKUP(C9177,'user list'!A:B,2,0)</f>
        <v>CTO</v>
      </c>
      <c r="B9177" s="172">
        <v>45817.487719907411</v>
      </c>
      <c r="C9177" s="69" t="s">
        <v>207</v>
      </c>
      <c r="D9177" s="69" t="s">
        <v>1937</v>
      </c>
      <c r="E9177" s="69" t="s">
        <v>2601</v>
      </c>
      <c r="F9177" s="69">
        <v>1976</v>
      </c>
      <c r="G9177" s="69" t="s">
        <v>1939</v>
      </c>
    </row>
    <row r="9178" spans="1:7" ht="14.4">
      <c r="A9178" s="27" t="str">
        <f>VLOOKUP(C9178,'user list'!A:B,2,0)</f>
        <v>DBO</v>
      </c>
      <c r="B9178" s="172">
        <v>45817.487743055557</v>
      </c>
      <c r="C9178" s="69" t="s">
        <v>209</v>
      </c>
      <c r="D9178" s="69" t="s">
        <v>1937</v>
      </c>
      <c r="E9178" s="69" t="s">
        <v>2601</v>
      </c>
      <c r="F9178" s="69">
        <v>1976</v>
      </c>
      <c r="G9178" s="69" t="s">
        <v>1939</v>
      </c>
    </row>
    <row r="9179" spans="1:7" ht="14.4">
      <c r="A9179" s="27" t="str">
        <f>VLOOKUP(C9179,'user list'!A:B,2,0)</f>
        <v>CTO</v>
      </c>
      <c r="B9179" s="172">
        <v>45817.487870370373</v>
      </c>
      <c r="C9179" s="69" t="s">
        <v>207</v>
      </c>
      <c r="D9179" s="69" t="s">
        <v>1937</v>
      </c>
      <c r="E9179" s="69" t="s">
        <v>2602</v>
      </c>
      <c r="F9179" s="69">
        <v>1977</v>
      </c>
      <c r="G9179" s="69" t="s">
        <v>1939</v>
      </c>
    </row>
    <row r="9180" spans="1:7" ht="14.4">
      <c r="A9180" s="27" t="str">
        <f>VLOOKUP(C9180,'user list'!A:B,2,0)</f>
        <v>CTO</v>
      </c>
      <c r="B9180" s="172">
        <v>45817.487905092596</v>
      </c>
      <c r="C9180" s="69" t="s">
        <v>207</v>
      </c>
      <c r="D9180" s="69" t="s">
        <v>1937</v>
      </c>
      <c r="E9180" s="69" t="s">
        <v>2578</v>
      </c>
      <c r="F9180" s="69">
        <v>1949</v>
      </c>
      <c r="G9180" s="69" t="s">
        <v>1939</v>
      </c>
    </row>
    <row r="9181" spans="1:7" ht="14.4">
      <c r="A9181" s="27" t="str">
        <f>VLOOKUP(C9181,'user list'!A:B,2,0)</f>
        <v>DBO</v>
      </c>
      <c r="B9181" s="172">
        <v>45817.487962962965</v>
      </c>
      <c r="C9181" s="69" t="s">
        <v>209</v>
      </c>
      <c r="D9181" s="69" t="s">
        <v>1937</v>
      </c>
      <c r="E9181" s="69" t="s">
        <v>2601</v>
      </c>
      <c r="F9181" s="69">
        <v>1976</v>
      </c>
      <c r="G9181" s="69" t="s">
        <v>1939</v>
      </c>
    </row>
    <row r="9182" spans="1:7" ht="14.4">
      <c r="A9182" s="27" t="str">
        <f>VLOOKUP(C9182,'user list'!A:B,2,0)</f>
        <v>DBO</v>
      </c>
      <c r="B9182" s="172">
        <v>45817.48846064815</v>
      </c>
      <c r="C9182" s="69" t="s">
        <v>209</v>
      </c>
      <c r="D9182" s="69" t="s">
        <v>1937</v>
      </c>
      <c r="E9182" s="69" t="s">
        <v>2601</v>
      </c>
      <c r="F9182" s="69">
        <v>1976</v>
      </c>
      <c r="G9182" s="69" t="s">
        <v>1947</v>
      </c>
    </row>
    <row r="9183" spans="1:7" ht="14.4">
      <c r="A9183" s="27" t="str">
        <f>VLOOKUP(C9183,'user list'!A:B,2,0)</f>
        <v>DBO</v>
      </c>
      <c r="B9183" s="172">
        <v>45817.48846064815</v>
      </c>
      <c r="C9183" s="69" t="s">
        <v>209</v>
      </c>
      <c r="D9183" s="69" t="s">
        <v>1937</v>
      </c>
      <c r="E9183" s="69" t="s">
        <v>2601</v>
      </c>
      <c r="F9183" s="69">
        <v>1976</v>
      </c>
      <c r="G9183" s="69" t="s">
        <v>1948</v>
      </c>
    </row>
    <row r="9184" spans="1:7" ht="14.4">
      <c r="A9184" s="27" t="str">
        <f>VLOOKUP(C9184,'user list'!A:B,2,0)</f>
        <v>DBO</v>
      </c>
      <c r="B9184" s="172">
        <v>45817.48846064815</v>
      </c>
      <c r="C9184" s="69" t="s">
        <v>209</v>
      </c>
      <c r="D9184" s="69" t="s">
        <v>1937</v>
      </c>
      <c r="E9184" s="69" t="s">
        <v>2601</v>
      </c>
      <c r="F9184" s="69">
        <v>1976</v>
      </c>
      <c r="G9184" s="69" t="s">
        <v>1939</v>
      </c>
    </row>
    <row r="9185" spans="1:7" ht="14.4">
      <c r="A9185" s="27" t="str">
        <f>VLOOKUP(C9185,'user list'!A:B,2,0)</f>
        <v>Admin</v>
      </c>
      <c r="B9185" s="172">
        <v>45817.48846064815</v>
      </c>
      <c r="C9185" s="69" t="s">
        <v>186</v>
      </c>
      <c r="D9185" s="69" t="s">
        <v>1937</v>
      </c>
      <c r="E9185" s="69" t="s">
        <v>2601</v>
      </c>
      <c r="F9185" s="69">
        <v>1976</v>
      </c>
      <c r="G9185" s="69" t="s">
        <v>1948</v>
      </c>
    </row>
    <row r="9186" spans="1:7" ht="14.4">
      <c r="A9186" s="27" t="str">
        <f>VLOOKUP(C9186,'user list'!A:B,2,0)</f>
        <v>BPLD</v>
      </c>
      <c r="B9186" s="172">
        <v>45817.48877314815</v>
      </c>
      <c r="C9186" s="69" t="s">
        <v>194</v>
      </c>
      <c r="D9186" s="69" t="s">
        <v>1937</v>
      </c>
      <c r="E9186" s="69" t="s">
        <v>2601</v>
      </c>
      <c r="F9186" s="69">
        <v>1976</v>
      </c>
      <c r="G9186" s="69" t="s">
        <v>1939</v>
      </c>
    </row>
    <row r="9187" spans="1:7" ht="14.4">
      <c r="A9187" s="27" t="str">
        <f>VLOOKUP(C9187,'user list'!A:B,2,0)</f>
        <v>DBO</v>
      </c>
      <c r="B9187" s="172">
        <v>45817.489166666666</v>
      </c>
      <c r="C9187" s="69" t="s">
        <v>209</v>
      </c>
      <c r="D9187" s="69" t="s">
        <v>1937</v>
      </c>
      <c r="E9187" s="69" t="s">
        <v>2601</v>
      </c>
      <c r="F9187" s="69">
        <v>1976</v>
      </c>
      <c r="G9187" s="69" t="s">
        <v>1949</v>
      </c>
    </row>
    <row r="9188" spans="1:7" ht="14.4">
      <c r="A9188" s="27" t="str">
        <f>VLOOKUP(C9188,'user list'!A:B,2,0)</f>
        <v>LEDIPO</v>
      </c>
      <c r="B9188" s="172">
        <v>45817.489791666667</v>
      </c>
      <c r="C9188" s="69" t="s">
        <v>222</v>
      </c>
      <c r="D9188" s="69" t="s">
        <v>1937</v>
      </c>
      <c r="E9188" s="69" t="s">
        <v>2589</v>
      </c>
      <c r="F9188" s="69">
        <v>1969</v>
      </c>
      <c r="G9188" s="69" t="s">
        <v>1939</v>
      </c>
    </row>
    <row r="9189" spans="1:7" ht="14.4">
      <c r="A9189" s="27" t="str">
        <f>VLOOKUP(C9189,'user list'!A:B,2,0)</f>
        <v>LEDIPO</v>
      </c>
      <c r="B9189" s="172">
        <v>45817.490474537037</v>
      </c>
      <c r="C9189" s="69" t="s">
        <v>222</v>
      </c>
      <c r="D9189" s="69" t="s">
        <v>1937</v>
      </c>
      <c r="E9189" s="69" t="s">
        <v>2589</v>
      </c>
      <c r="F9189" s="69">
        <v>1969</v>
      </c>
      <c r="G9189" s="69" t="s">
        <v>1947</v>
      </c>
    </row>
    <row r="9190" spans="1:7" ht="14.4">
      <c r="A9190" s="27" t="str">
        <f>VLOOKUP(C9190,'user list'!A:B,2,0)</f>
        <v>LEDIPO</v>
      </c>
      <c r="B9190" s="172">
        <v>45817.490474537037</v>
      </c>
      <c r="C9190" s="69" t="s">
        <v>222</v>
      </c>
      <c r="D9190" s="69" t="s">
        <v>1937</v>
      </c>
      <c r="E9190" s="69" t="s">
        <v>2589</v>
      </c>
      <c r="F9190" s="69">
        <v>1969</v>
      </c>
      <c r="G9190" s="69" t="s">
        <v>1948</v>
      </c>
    </row>
    <row r="9191" spans="1:7" ht="14.4">
      <c r="A9191" s="27" t="str">
        <f>VLOOKUP(C9191,'user list'!A:B,2,0)</f>
        <v>LEDIPO</v>
      </c>
      <c r="B9191" s="172">
        <v>45817.490474537037</v>
      </c>
      <c r="C9191" s="69" t="s">
        <v>222</v>
      </c>
      <c r="D9191" s="69" t="s">
        <v>1937</v>
      </c>
      <c r="E9191" s="69" t="s">
        <v>2589</v>
      </c>
      <c r="F9191" s="69">
        <v>1969</v>
      </c>
      <c r="G9191" s="69" t="s">
        <v>1939</v>
      </c>
    </row>
    <row r="9192" spans="1:7" ht="14.4">
      <c r="A9192" s="27" t="str">
        <f>VLOOKUP(C9192,'user list'!A:B,2,0)</f>
        <v>Admin</v>
      </c>
      <c r="B9192" s="172">
        <v>45817.490486111114</v>
      </c>
      <c r="C9192" s="69" t="s">
        <v>186</v>
      </c>
      <c r="D9192" s="69" t="s">
        <v>1937</v>
      </c>
      <c r="E9192" s="69" t="s">
        <v>2589</v>
      </c>
      <c r="F9192" s="69">
        <v>1969</v>
      </c>
      <c r="G9192" s="69" t="s">
        <v>1948</v>
      </c>
    </row>
    <row r="9193" spans="1:7" ht="14.4">
      <c r="A9193" s="27" t="str">
        <f>VLOOKUP(C9193,'user list'!A:B,2,0)</f>
        <v>LEDIPO</v>
      </c>
      <c r="B9193" s="172">
        <v>45817.490601851852</v>
      </c>
      <c r="C9193" s="69" t="s">
        <v>222</v>
      </c>
      <c r="D9193" s="69" t="s">
        <v>1937</v>
      </c>
      <c r="E9193" s="69" t="s">
        <v>2556</v>
      </c>
      <c r="F9193" s="69">
        <v>1944</v>
      </c>
      <c r="G9193" s="69" t="s">
        <v>1939</v>
      </c>
    </row>
    <row r="9194" spans="1:7" ht="14.4">
      <c r="A9194" s="27" t="str">
        <f>VLOOKUP(C9194,'user list'!A:B,2,0)</f>
        <v>LEDIPO</v>
      </c>
      <c r="B9194" s="172">
        <v>45817.490960648145</v>
      </c>
      <c r="C9194" s="69" t="s">
        <v>222</v>
      </c>
      <c r="D9194" s="69" t="s">
        <v>1937</v>
      </c>
      <c r="E9194" s="69" t="s">
        <v>2610</v>
      </c>
      <c r="F9194" s="69">
        <v>2000</v>
      </c>
      <c r="G9194" s="69" t="s">
        <v>1939</v>
      </c>
    </row>
    <row r="9195" spans="1:7" ht="14.4">
      <c r="A9195" s="27" t="str">
        <f>VLOOKUP(C9195,'user list'!A:B,2,0)</f>
        <v>LEDIPO</v>
      </c>
      <c r="B9195" s="172">
        <v>45817.491018518522</v>
      </c>
      <c r="C9195" s="69" t="s">
        <v>222</v>
      </c>
      <c r="D9195" s="69" t="s">
        <v>1937</v>
      </c>
      <c r="E9195" s="69" t="s">
        <v>2607</v>
      </c>
      <c r="F9195" s="69">
        <v>1995</v>
      </c>
      <c r="G9195" s="69" t="s">
        <v>1939</v>
      </c>
    </row>
    <row r="9196" spans="1:7" ht="14.4">
      <c r="A9196" s="27" t="str">
        <f>VLOOKUP(C9196,'user list'!A:B,2,0)</f>
        <v>LEDIPO</v>
      </c>
      <c r="B9196" s="172">
        <v>45817.491099537037</v>
      </c>
      <c r="C9196" s="69" t="s">
        <v>222</v>
      </c>
      <c r="D9196" s="69" t="s">
        <v>1937</v>
      </c>
      <c r="E9196" s="69" t="s">
        <v>2550</v>
      </c>
      <c r="F9196" s="69">
        <v>1908</v>
      </c>
      <c r="G9196" s="69" t="s">
        <v>1939</v>
      </c>
    </row>
    <row r="9197" spans="1:7" ht="14.4">
      <c r="A9197" s="27" t="str">
        <f>VLOOKUP(C9197,'user list'!A:B,2,0)</f>
        <v>LEDIPO</v>
      </c>
      <c r="B9197" s="172">
        <v>45817.491238425922</v>
      </c>
      <c r="C9197" s="69" t="s">
        <v>222</v>
      </c>
      <c r="D9197" s="69" t="s">
        <v>1937</v>
      </c>
      <c r="E9197" s="69" t="s">
        <v>2610</v>
      </c>
      <c r="F9197" s="69">
        <v>2000</v>
      </c>
      <c r="G9197" s="69" t="s">
        <v>1939</v>
      </c>
    </row>
    <row r="9198" spans="1:7" ht="14.4">
      <c r="A9198" s="27" t="str">
        <f>VLOOKUP(C9198,'user list'!A:B,2,0)</f>
        <v>LEDIPO</v>
      </c>
      <c r="B9198" s="172">
        <v>45817.491261574076</v>
      </c>
      <c r="C9198" s="69" t="s">
        <v>222</v>
      </c>
      <c r="D9198" s="69" t="s">
        <v>1937</v>
      </c>
      <c r="E9198" s="69" t="s">
        <v>2607</v>
      </c>
      <c r="F9198" s="69">
        <v>1995</v>
      </c>
      <c r="G9198" s="69" t="s">
        <v>1939</v>
      </c>
    </row>
    <row r="9199" spans="1:7" ht="14.4">
      <c r="A9199" s="27" t="str">
        <f>VLOOKUP(C9199,'user list'!A:B,2,0)</f>
        <v>LEDIPO</v>
      </c>
      <c r="B9199" s="172">
        <v>45817.491296296299</v>
      </c>
      <c r="C9199" s="69" t="s">
        <v>222</v>
      </c>
      <c r="D9199" s="69" t="s">
        <v>1937</v>
      </c>
      <c r="E9199" s="69" t="s">
        <v>2550</v>
      </c>
      <c r="F9199" s="69">
        <v>1908</v>
      </c>
      <c r="G9199" s="69" t="s">
        <v>1939</v>
      </c>
    </row>
    <row r="9200" spans="1:7" ht="14.4">
      <c r="A9200" s="27" t="str">
        <f>VLOOKUP(C9200,'user list'!A:B,2,0)</f>
        <v>LEDIPO</v>
      </c>
      <c r="B9200" s="172">
        <v>45817.491388888891</v>
      </c>
      <c r="C9200" s="69" t="s">
        <v>222</v>
      </c>
      <c r="D9200" s="69" t="s">
        <v>1937</v>
      </c>
      <c r="E9200" s="69" t="s">
        <v>2520</v>
      </c>
      <c r="F9200" s="69">
        <v>1862</v>
      </c>
      <c r="G9200" s="69" t="s">
        <v>1939</v>
      </c>
    </row>
    <row r="9201" spans="1:7" ht="14.4">
      <c r="A9201" s="27" t="str">
        <f>VLOOKUP(C9201,'user list'!A:B,2,0)</f>
        <v>CCESD</v>
      </c>
      <c r="B9201" s="172">
        <v>45817.491493055553</v>
      </c>
      <c r="C9201" s="69" t="s">
        <v>284</v>
      </c>
      <c r="D9201" s="69" t="s">
        <v>1937</v>
      </c>
      <c r="E9201" s="69" t="s">
        <v>2556</v>
      </c>
      <c r="F9201" s="69">
        <v>1916</v>
      </c>
      <c r="G9201" s="69" t="s">
        <v>1939</v>
      </c>
    </row>
    <row r="9202" spans="1:7" ht="14.4">
      <c r="A9202" s="27" t="str">
        <f>VLOOKUP(C9202,'user list'!A:B,2,0)</f>
        <v>LEDIPO</v>
      </c>
      <c r="B9202" s="172">
        <v>45817.491539351853</v>
      </c>
      <c r="C9202" s="69" t="s">
        <v>222</v>
      </c>
      <c r="D9202" s="69" t="s">
        <v>1937</v>
      </c>
      <c r="E9202" s="69" t="s">
        <v>2589</v>
      </c>
      <c r="F9202" s="69">
        <v>1969</v>
      </c>
      <c r="G9202" s="69" t="s">
        <v>1939</v>
      </c>
    </row>
    <row r="9203" spans="1:7" ht="14.4">
      <c r="A9203" s="27" t="str">
        <f>VLOOKUP(C9203,'user list'!A:B,2,0)</f>
        <v>CCESD</v>
      </c>
      <c r="B9203" s="172">
        <v>45817.491724537038</v>
      </c>
      <c r="C9203" s="69" t="s">
        <v>284</v>
      </c>
      <c r="D9203" s="69" t="s">
        <v>1937</v>
      </c>
      <c r="E9203" s="69" t="s">
        <v>2556</v>
      </c>
      <c r="F9203" s="69">
        <v>1916</v>
      </c>
      <c r="G9203" s="69" t="s">
        <v>1947</v>
      </c>
    </row>
    <row r="9204" spans="1:7" ht="14.4">
      <c r="A9204" s="27" t="str">
        <f>VLOOKUP(C9204,'user list'!A:B,2,0)</f>
        <v>CCESD</v>
      </c>
      <c r="B9204" s="172">
        <v>45817.491724537038</v>
      </c>
      <c r="C9204" s="69" t="s">
        <v>284</v>
      </c>
      <c r="D9204" s="69" t="s">
        <v>1937</v>
      </c>
      <c r="E9204" s="69" t="s">
        <v>2556</v>
      </c>
      <c r="F9204" s="69">
        <v>1916</v>
      </c>
      <c r="G9204" s="69" t="s">
        <v>1948</v>
      </c>
    </row>
    <row r="9205" spans="1:7" ht="14.4">
      <c r="A9205" s="27" t="str">
        <f>VLOOKUP(C9205,'user list'!A:B,2,0)</f>
        <v>CCESD</v>
      </c>
      <c r="B9205" s="172">
        <v>45817.491724537038</v>
      </c>
      <c r="C9205" s="69" t="s">
        <v>284</v>
      </c>
      <c r="D9205" s="69" t="s">
        <v>1937</v>
      </c>
      <c r="E9205" s="69" t="s">
        <v>2556</v>
      </c>
      <c r="F9205" s="69">
        <v>1916</v>
      </c>
      <c r="G9205" s="69" t="s">
        <v>1939</v>
      </c>
    </row>
    <row r="9206" spans="1:7" ht="14.4">
      <c r="A9206" s="27" t="str">
        <f>VLOOKUP(C9206,'user list'!A:B,2,0)</f>
        <v>Admin</v>
      </c>
      <c r="B9206" s="172">
        <v>45817.491724537038</v>
      </c>
      <c r="C9206" s="69" t="s">
        <v>186</v>
      </c>
      <c r="D9206" s="69" t="s">
        <v>1937</v>
      </c>
      <c r="E9206" s="69" t="s">
        <v>2556</v>
      </c>
      <c r="F9206" s="69">
        <v>1916</v>
      </c>
      <c r="G9206" s="69" t="s">
        <v>1948</v>
      </c>
    </row>
    <row r="9207" spans="1:7" ht="14.4">
      <c r="A9207" s="27" t="str">
        <f>VLOOKUP(C9207,'user list'!A:B,2,0)</f>
        <v>CCESD</v>
      </c>
      <c r="B9207" s="172">
        <v>45817.491909722223</v>
      </c>
      <c r="C9207" s="69" t="s">
        <v>284</v>
      </c>
      <c r="D9207" s="69" t="s">
        <v>1937</v>
      </c>
      <c r="E9207" s="69" t="s">
        <v>2577</v>
      </c>
      <c r="F9207" s="69">
        <v>1946</v>
      </c>
      <c r="G9207" s="69" t="s">
        <v>1939</v>
      </c>
    </row>
    <row r="9208" spans="1:7" ht="14.4">
      <c r="A9208" s="27" t="str">
        <f>VLOOKUP(C9208,'user list'!A:B,2,0)</f>
        <v>OCM</v>
      </c>
      <c r="B9208" s="172">
        <v>45817.491932870369</v>
      </c>
      <c r="C9208" s="69" t="s">
        <v>230</v>
      </c>
      <c r="D9208" s="69" t="s">
        <v>1937</v>
      </c>
      <c r="E9208" s="69" t="s">
        <v>2035</v>
      </c>
      <c r="F9208" s="69">
        <v>2004</v>
      </c>
      <c r="G9208" s="69" t="s">
        <v>2440</v>
      </c>
    </row>
    <row r="9209" spans="1:7" ht="14.4">
      <c r="A9209" s="27" t="str">
        <f>VLOOKUP(C9209,'user list'!A:B,2,0)</f>
        <v>Admin</v>
      </c>
      <c r="B9209" s="172">
        <v>45817.491932870369</v>
      </c>
      <c r="C9209" s="69" t="s">
        <v>186</v>
      </c>
      <c r="D9209" s="69" t="s">
        <v>1937</v>
      </c>
      <c r="E9209" s="69" t="s">
        <v>2001</v>
      </c>
      <c r="F9209" s="69">
        <v>2002</v>
      </c>
      <c r="G9209" s="69" t="s">
        <v>1948</v>
      </c>
    </row>
    <row r="9210" spans="1:7" ht="14.4">
      <c r="A9210" s="27" t="str">
        <f>VLOOKUP(C9210,'user list'!A:B,2,0)</f>
        <v>Admin</v>
      </c>
      <c r="B9210" s="172">
        <v>45817.491932870369</v>
      </c>
      <c r="C9210" s="69" t="s">
        <v>186</v>
      </c>
      <c r="D9210" s="69" t="s">
        <v>1937</v>
      </c>
      <c r="E9210" s="69" t="s">
        <v>2035</v>
      </c>
      <c r="F9210" s="69">
        <v>2004</v>
      </c>
      <c r="G9210" s="69" t="s">
        <v>1948</v>
      </c>
    </row>
    <row r="9211" spans="1:7" ht="14.4">
      <c r="A9211" s="27" t="str">
        <f>VLOOKUP(C9211,'user list'!A:B,2,0)</f>
        <v>CCESD</v>
      </c>
      <c r="B9211" s="172">
        <v>45817.492673611108</v>
      </c>
      <c r="C9211" s="69" t="s">
        <v>284</v>
      </c>
      <c r="D9211" s="69" t="s">
        <v>1937</v>
      </c>
      <c r="E9211" s="69" t="s">
        <v>2577</v>
      </c>
      <c r="F9211" s="69">
        <v>1946</v>
      </c>
      <c r="G9211" s="69" t="s">
        <v>1939</v>
      </c>
    </row>
    <row r="9212" spans="1:7" ht="14.4">
      <c r="A9212" s="27" t="str">
        <f>VLOOKUP(C9212,'user list'!A:B,2,0)</f>
        <v>CCESD</v>
      </c>
      <c r="B9212" s="172">
        <v>45817.492951388886</v>
      </c>
      <c r="C9212" s="69" t="s">
        <v>284</v>
      </c>
      <c r="D9212" s="69" t="s">
        <v>1937</v>
      </c>
      <c r="E9212" s="69" t="s">
        <v>2577</v>
      </c>
      <c r="F9212" s="69">
        <v>1946</v>
      </c>
      <c r="G9212" s="69" t="s">
        <v>1947</v>
      </c>
    </row>
    <row r="9213" spans="1:7" ht="14.4">
      <c r="A9213" s="27" t="str">
        <f>VLOOKUP(C9213,'user list'!A:B,2,0)</f>
        <v>CCESD</v>
      </c>
      <c r="B9213" s="172">
        <v>45817.492951388886</v>
      </c>
      <c r="C9213" s="69" t="s">
        <v>284</v>
      </c>
      <c r="D9213" s="69" t="s">
        <v>1937</v>
      </c>
      <c r="E9213" s="69" t="s">
        <v>2577</v>
      </c>
      <c r="F9213" s="69">
        <v>1946</v>
      </c>
      <c r="G9213" s="69" t="s">
        <v>1948</v>
      </c>
    </row>
    <row r="9214" spans="1:7" ht="14.4">
      <c r="A9214" s="27" t="str">
        <f>VLOOKUP(C9214,'user list'!A:B,2,0)</f>
        <v>CCESD</v>
      </c>
      <c r="B9214" s="172">
        <v>45817.492951388886</v>
      </c>
      <c r="C9214" s="69" t="s">
        <v>284</v>
      </c>
      <c r="D9214" s="69" t="s">
        <v>1937</v>
      </c>
      <c r="E9214" s="69" t="s">
        <v>2577</v>
      </c>
      <c r="F9214" s="69">
        <v>1946</v>
      </c>
      <c r="G9214" s="69" t="s">
        <v>1939</v>
      </c>
    </row>
    <row r="9215" spans="1:7" ht="14.4">
      <c r="A9215" s="27" t="str">
        <f>VLOOKUP(C9215,'user list'!A:B,2,0)</f>
        <v>Admin</v>
      </c>
      <c r="B9215" s="172">
        <v>45817.492951388886</v>
      </c>
      <c r="C9215" s="69" t="s">
        <v>186</v>
      </c>
      <c r="D9215" s="69" t="s">
        <v>1937</v>
      </c>
      <c r="E9215" s="69" t="s">
        <v>2577</v>
      </c>
      <c r="F9215" s="69">
        <v>1946</v>
      </c>
      <c r="G9215" s="69" t="s">
        <v>1948</v>
      </c>
    </row>
    <row r="9216" spans="1:7" ht="14.4">
      <c r="A9216" s="27" t="str">
        <f>VLOOKUP(C9216,'user list'!A:B,2,0)</f>
        <v>CCESD</v>
      </c>
      <c r="B9216" s="172">
        <v>45817.493495370371</v>
      </c>
      <c r="C9216" s="69" t="s">
        <v>284</v>
      </c>
      <c r="D9216" s="69" t="s">
        <v>1937</v>
      </c>
      <c r="E9216" s="69" t="s">
        <v>1636</v>
      </c>
      <c r="F9216" s="69">
        <v>1883</v>
      </c>
      <c r="G9216" s="69" t="s">
        <v>1939</v>
      </c>
    </row>
    <row r="9217" spans="1:7" ht="14.4">
      <c r="A9217" s="27" t="str">
        <f>VLOOKUP(C9217,'user list'!A:B,2,0)</f>
        <v>CCESD</v>
      </c>
      <c r="B9217" s="172">
        <v>45817.493726851855</v>
      </c>
      <c r="C9217" s="69" t="s">
        <v>284</v>
      </c>
      <c r="D9217" s="69" t="s">
        <v>1937</v>
      </c>
      <c r="E9217" s="69" t="s">
        <v>1636</v>
      </c>
      <c r="F9217" s="69">
        <v>1883</v>
      </c>
      <c r="G9217" s="69" t="s">
        <v>1939</v>
      </c>
    </row>
    <row r="9218" spans="1:7" ht="14.4">
      <c r="A9218" s="27" t="str">
        <f>VLOOKUP(C9218,'user list'!A:B,2,0)</f>
        <v>CCESD</v>
      </c>
      <c r="B9218" s="172">
        <v>45817.493819444448</v>
      </c>
      <c r="C9218" s="69" t="s">
        <v>284</v>
      </c>
      <c r="D9218" s="69" t="s">
        <v>1937</v>
      </c>
      <c r="E9218" s="69" t="s">
        <v>1636</v>
      </c>
      <c r="F9218" s="69">
        <v>1883</v>
      </c>
      <c r="G9218" s="69" t="s">
        <v>1947</v>
      </c>
    </row>
    <row r="9219" spans="1:7" ht="14.4">
      <c r="A9219" s="27" t="str">
        <f>VLOOKUP(C9219,'user list'!A:B,2,0)</f>
        <v>CCESD</v>
      </c>
      <c r="B9219" s="172">
        <v>45817.493819444448</v>
      </c>
      <c r="C9219" s="69" t="s">
        <v>284</v>
      </c>
      <c r="D9219" s="69" t="s">
        <v>1937</v>
      </c>
      <c r="E9219" s="69" t="s">
        <v>1636</v>
      </c>
      <c r="F9219" s="69">
        <v>1883</v>
      </c>
      <c r="G9219" s="69" t="s">
        <v>1948</v>
      </c>
    </row>
    <row r="9220" spans="1:7" ht="14.4">
      <c r="A9220" s="27" t="str">
        <f>VLOOKUP(C9220,'user list'!A:B,2,0)</f>
        <v>CCESD</v>
      </c>
      <c r="B9220" s="172">
        <v>45817.493819444448</v>
      </c>
      <c r="C9220" s="69" t="s">
        <v>284</v>
      </c>
      <c r="D9220" s="69" t="s">
        <v>1937</v>
      </c>
      <c r="E9220" s="69" t="s">
        <v>1636</v>
      </c>
      <c r="F9220" s="69">
        <v>1883</v>
      </c>
      <c r="G9220" s="69" t="s">
        <v>1939</v>
      </c>
    </row>
    <row r="9221" spans="1:7" ht="14.4">
      <c r="A9221" s="27" t="str">
        <f>VLOOKUP(C9221,'user list'!A:B,2,0)</f>
        <v>Admin</v>
      </c>
      <c r="B9221" s="172">
        <v>45817.493819444448</v>
      </c>
      <c r="C9221" s="69" t="s">
        <v>186</v>
      </c>
      <c r="D9221" s="69" t="s">
        <v>1937</v>
      </c>
      <c r="E9221" s="69" t="s">
        <v>1636</v>
      </c>
      <c r="F9221" s="69">
        <v>1883</v>
      </c>
      <c r="G9221" s="69" t="s">
        <v>1948</v>
      </c>
    </row>
    <row r="9222" spans="1:7" ht="14.4">
      <c r="A9222" s="27" t="str">
        <f>VLOOKUP(C9222,'user list'!A:B,2,0)</f>
        <v>CCESD</v>
      </c>
      <c r="B9222" s="172">
        <v>45817.494212962964</v>
      </c>
      <c r="C9222" s="69" t="s">
        <v>284</v>
      </c>
      <c r="D9222" s="69" t="s">
        <v>1937</v>
      </c>
      <c r="E9222" s="69" t="s">
        <v>2460</v>
      </c>
      <c r="F9222" s="69">
        <v>1755</v>
      </c>
      <c r="G9222" s="69" t="s">
        <v>1939</v>
      </c>
    </row>
    <row r="9223" spans="1:7" ht="14.4">
      <c r="A9223" s="27" t="str">
        <f>VLOOKUP(C9223,'user list'!A:B,2,0)</f>
        <v>CCESD</v>
      </c>
      <c r="B9223" s="172">
        <v>45817.494375000002</v>
      </c>
      <c r="C9223" s="69" t="s">
        <v>284</v>
      </c>
      <c r="D9223" s="69" t="s">
        <v>1937</v>
      </c>
      <c r="E9223" s="69" t="s">
        <v>2460</v>
      </c>
      <c r="F9223" s="69">
        <v>1755</v>
      </c>
      <c r="G9223" s="69" t="s">
        <v>1949</v>
      </c>
    </row>
    <row r="9224" spans="1:7" ht="14.4">
      <c r="A9224" s="27" t="str">
        <f>VLOOKUP(C9224,'user list'!A:B,2,0)</f>
        <v>OCM</v>
      </c>
      <c r="B9224" s="172">
        <v>45817.494479166664</v>
      </c>
      <c r="C9224" s="69" t="s">
        <v>230</v>
      </c>
      <c r="D9224" s="69" t="s">
        <v>1937</v>
      </c>
      <c r="E9224" s="69" t="s">
        <v>1989</v>
      </c>
      <c r="F9224" s="69">
        <v>2005</v>
      </c>
      <c r="G9224" s="69" t="s">
        <v>2440</v>
      </c>
    </row>
    <row r="9225" spans="1:7" ht="14.4">
      <c r="A9225" s="27" t="str">
        <f>VLOOKUP(C9225,'user list'!A:B,2,0)</f>
        <v>Admin</v>
      </c>
      <c r="B9225" s="172">
        <v>45817.494479166664</v>
      </c>
      <c r="C9225" s="69" t="s">
        <v>186</v>
      </c>
      <c r="D9225" s="69" t="s">
        <v>1937</v>
      </c>
      <c r="E9225" s="69" t="s">
        <v>2035</v>
      </c>
      <c r="F9225" s="69">
        <v>2004</v>
      </c>
      <c r="G9225" s="69" t="s">
        <v>1948</v>
      </c>
    </row>
    <row r="9226" spans="1:7" ht="14.4">
      <c r="A9226" s="27" t="str">
        <f>VLOOKUP(C9226,'user list'!A:B,2,0)</f>
        <v>Admin</v>
      </c>
      <c r="B9226" s="172">
        <v>45817.494479166664</v>
      </c>
      <c r="C9226" s="69" t="s">
        <v>186</v>
      </c>
      <c r="D9226" s="69" t="s">
        <v>1937</v>
      </c>
      <c r="E9226" s="69" t="s">
        <v>1989</v>
      </c>
      <c r="F9226" s="69">
        <v>2005</v>
      </c>
      <c r="G9226" s="69" t="s">
        <v>1948</v>
      </c>
    </row>
    <row r="9227" spans="1:7" ht="14.4">
      <c r="A9227" s="27" t="str">
        <f>VLOOKUP(C9227,'user list'!A:B,2,0)</f>
        <v>CCESD</v>
      </c>
      <c r="B9227" s="172">
        <v>45817.494641203702</v>
      </c>
      <c r="C9227" s="69" t="s">
        <v>284</v>
      </c>
      <c r="D9227" s="69" t="s">
        <v>1937</v>
      </c>
      <c r="E9227" s="69" t="s">
        <v>2460</v>
      </c>
      <c r="F9227" s="69">
        <v>1755</v>
      </c>
      <c r="G9227" s="69" t="s">
        <v>1947</v>
      </c>
    </row>
    <row r="9228" spans="1:7" ht="14.4">
      <c r="A9228" s="27" t="str">
        <f>VLOOKUP(C9228,'user list'!A:B,2,0)</f>
        <v>CCESD</v>
      </c>
      <c r="B9228" s="172">
        <v>45817.494641203702</v>
      </c>
      <c r="C9228" s="69" t="s">
        <v>284</v>
      </c>
      <c r="D9228" s="69" t="s">
        <v>1937</v>
      </c>
      <c r="E9228" s="69" t="s">
        <v>2460</v>
      </c>
      <c r="F9228" s="69">
        <v>1755</v>
      </c>
      <c r="G9228" s="69" t="s">
        <v>1948</v>
      </c>
    </row>
    <row r="9229" spans="1:7" ht="14.4">
      <c r="A9229" s="27" t="str">
        <f>VLOOKUP(C9229,'user list'!A:B,2,0)</f>
        <v>CCESD</v>
      </c>
      <c r="B9229" s="172">
        <v>45817.494641203702</v>
      </c>
      <c r="C9229" s="69" t="s">
        <v>284</v>
      </c>
      <c r="D9229" s="69" t="s">
        <v>1937</v>
      </c>
      <c r="E9229" s="69" t="s">
        <v>2460</v>
      </c>
      <c r="F9229" s="69">
        <v>1755</v>
      </c>
      <c r="G9229" s="69" t="s">
        <v>1939</v>
      </c>
    </row>
    <row r="9230" spans="1:7" ht="14.4">
      <c r="A9230" s="27" t="str">
        <f>VLOOKUP(C9230,'user list'!A:B,2,0)</f>
        <v>Admin</v>
      </c>
      <c r="B9230" s="172">
        <v>45817.494641203702</v>
      </c>
      <c r="C9230" s="69" t="s">
        <v>186</v>
      </c>
      <c r="D9230" s="69" t="s">
        <v>1937</v>
      </c>
      <c r="E9230" s="69" t="s">
        <v>2460</v>
      </c>
      <c r="F9230" s="69">
        <v>1755</v>
      </c>
      <c r="G9230" s="69" t="s">
        <v>1948</v>
      </c>
    </row>
    <row r="9231" spans="1:7" ht="14.4">
      <c r="A9231" s="27" t="str">
        <f>VLOOKUP(C9231,'user list'!A:B,2,0)</f>
        <v>CCESD</v>
      </c>
      <c r="B9231" s="172">
        <v>45817.494687500002</v>
      </c>
      <c r="C9231" s="69" t="s">
        <v>284</v>
      </c>
      <c r="D9231" s="69" t="s">
        <v>1937</v>
      </c>
      <c r="E9231" s="69" t="s">
        <v>2463</v>
      </c>
      <c r="F9231" s="69">
        <v>1760</v>
      </c>
      <c r="G9231" s="69" t="s">
        <v>1939</v>
      </c>
    </row>
    <row r="9232" spans="1:7" ht="14.4">
      <c r="A9232" s="27" t="str">
        <f>VLOOKUP(C9232,'user list'!A:B,2,0)</f>
        <v>CCESD</v>
      </c>
      <c r="B9232" s="172">
        <v>45817.494780092595</v>
      </c>
      <c r="C9232" s="69" t="s">
        <v>284</v>
      </c>
      <c r="D9232" s="69" t="s">
        <v>1937</v>
      </c>
      <c r="E9232" s="69" t="s">
        <v>2463</v>
      </c>
      <c r="F9232" s="69">
        <v>1760</v>
      </c>
      <c r="G9232" s="69" t="s">
        <v>1947</v>
      </c>
    </row>
    <row r="9233" spans="1:7" ht="14.4">
      <c r="A9233" s="27" t="str">
        <f>VLOOKUP(C9233,'user list'!A:B,2,0)</f>
        <v>CCESD</v>
      </c>
      <c r="B9233" s="172">
        <v>45817.494780092595</v>
      </c>
      <c r="C9233" s="69" t="s">
        <v>284</v>
      </c>
      <c r="D9233" s="69" t="s">
        <v>1937</v>
      </c>
      <c r="E9233" s="69" t="s">
        <v>2463</v>
      </c>
      <c r="F9233" s="69">
        <v>1760</v>
      </c>
      <c r="G9233" s="69" t="s">
        <v>1948</v>
      </c>
    </row>
    <row r="9234" spans="1:7" ht="14.4">
      <c r="A9234" s="27" t="str">
        <f>VLOOKUP(C9234,'user list'!A:B,2,0)</f>
        <v>CCESD</v>
      </c>
      <c r="B9234" s="172">
        <v>45817.494780092595</v>
      </c>
      <c r="C9234" s="69" t="s">
        <v>284</v>
      </c>
      <c r="D9234" s="69" t="s">
        <v>1937</v>
      </c>
      <c r="E9234" s="69" t="s">
        <v>2463</v>
      </c>
      <c r="F9234" s="69">
        <v>1760</v>
      </c>
      <c r="G9234" s="69" t="s">
        <v>1939</v>
      </c>
    </row>
    <row r="9235" spans="1:7" ht="14.4">
      <c r="A9235" s="27" t="str">
        <f>VLOOKUP(C9235,'user list'!A:B,2,0)</f>
        <v>Admin</v>
      </c>
      <c r="B9235" s="172">
        <v>45817.494780092595</v>
      </c>
      <c r="C9235" s="69" t="s">
        <v>186</v>
      </c>
      <c r="D9235" s="69" t="s">
        <v>1937</v>
      </c>
      <c r="E9235" s="69" t="s">
        <v>2463</v>
      </c>
      <c r="F9235" s="69">
        <v>1760</v>
      </c>
      <c r="G9235" s="69" t="s">
        <v>1948</v>
      </c>
    </row>
    <row r="9236" spans="1:7" ht="14.4">
      <c r="A9236" s="27" t="str">
        <f>VLOOKUP(C9236,'user list'!A:B,2,0)</f>
        <v>OCM</v>
      </c>
      <c r="B9236" s="172">
        <v>45817.495879629627</v>
      </c>
      <c r="C9236" s="69" t="s">
        <v>230</v>
      </c>
      <c r="D9236" s="69" t="s">
        <v>1937</v>
      </c>
      <c r="E9236" s="69" t="s">
        <v>2029</v>
      </c>
      <c r="F9236" s="69">
        <v>2006</v>
      </c>
      <c r="G9236" s="69" t="s">
        <v>2440</v>
      </c>
    </row>
    <row r="9237" spans="1:7" ht="14.4">
      <c r="A9237" s="27" t="str">
        <f>VLOOKUP(C9237,'user list'!A:B,2,0)</f>
        <v>Admin</v>
      </c>
      <c r="B9237" s="172">
        <v>45817.495879629627</v>
      </c>
      <c r="C9237" s="69" t="s">
        <v>186</v>
      </c>
      <c r="D9237" s="69" t="s">
        <v>1937</v>
      </c>
      <c r="E9237" s="69" t="s">
        <v>1989</v>
      </c>
      <c r="F9237" s="69">
        <v>2005</v>
      </c>
      <c r="G9237" s="69" t="s">
        <v>1948</v>
      </c>
    </row>
    <row r="9238" spans="1:7" ht="14.4">
      <c r="A9238" s="27" t="str">
        <f>VLOOKUP(C9238,'user list'!A:B,2,0)</f>
        <v>Admin</v>
      </c>
      <c r="B9238" s="172">
        <v>45817.495879629627</v>
      </c>
      <c r="C9238" s="69" t="s">
        <v>186</v>
      </c>
      <c r="D9238" s="69" t="s">
        <v>1937</v>
      </c>
      <c r="E9238" s="69" t="s">
        <v>2029</v>
      </c>
      <c r="F9238" s="69">
        <v>2006</v>
      </c>
      <c r="G9238" s="69" t="s">
        <v>1948</v>
      </c>
    </row>
    <row r="9239" spans="1:7" ht="14.4">
      <c r="A9239" s="27" t="str">
        <f>VLOOKUP(C9239,'user list'!A:B,2,0)</f>
        <v>ITDD</v>
      </c>
      <c r="B9239" s="172">
        <v>45817.497256944444</v>
      </c>
      <c r="C9239" s="69" t="s">
        <v>219</v>
      </c>
      <c r="D9239" s="69" t="s">
        <v>1937</v>
      </c>
      <c r="E9239" s="69" t="s">
        <v>2042</v>
      </c>
      <c r="F9239" s="69">
        <v>2007</v>
      </c>
      <c r="G9239" s="69" t="s">
        <v>2440</v>
      </c>
    </row>
    <row r="9240" spans="1:7" ht="14.4">
      <c r="A9240" s="27" t="str">
        <f>VLOOKUP(C9240,'user list'!A:B,2,0)</f>
        <v>Admin</v>
      </c>
      <c r="B9240" s="172">
        <v>45817.497256944444</v>
      </c>
      <c r="C9240" s="69" t="s">
        <v>186</v>
      </c>
      <c r="D9240" s="69" t="s">
        <v>1937</v>
      </c>
      <c r="E9240" s="69" t="s">
        <v>2042</v>
      </c>
      <c r="F9240" s="69">
        <v>2007</v>
      </c>
      <c r="G9240" s="69" t="s">
        <v>1948</v>
      </c>
    </row>
    <row r="9241" spans="1:7" ht="14.4">
      <c r="A9241" s="27" t="str">
        <f>VLOOKUP(C9241,'user list'!A:B,2,0)</f>
        <v>Admin</v>
      </c>
      <c r="B9241" s="172">
        <v>45817.497256944444</v>
      </c>
      <c r="C9241" s="69" t="s">
        <v>186</v>
      </c>
      <c r="D9241" s="69" t="s">
        <v>1937</v>
      </c>
      <c r="E9241" s="69" t="s">
        <v>2042</v>
      </c>
      <c r="F9241" s="69">
        <v>2007</v>
      </c>
      <c r="G9241" s="69" t="s">
        <v>1948</v>
      </c>
    </row>
    <row r="9242" spans="1:7" ht="14.4">
      <c r="A9242" s="27" t="str">
        <f>VLOOKUP(C9242,'user list'!A:B,2,0)</f>
        <v>Admin</v>
      </c>
      <c r="B9242" s="172">
        <v>45817.497256944444</v>
      </c>
      <c r="C9242" s="69" t="s">
        <v>186</v>
      </c>
      <c r="D9242" s="69" t="s">
        <v>1937</v>
      </c>
      <c r="E9242" s="69" t="s">
        <v>2042</v>
      </c>
      <c r="F9242" s="69">
        <v>2007</v>
      </c>
      <c r="G9242" s="69" t="s">
        <v>1948</v>
      </c>
    </row>
    <row r="9243" spans="1:7" ht="14.4">
      <c r="A9243" s="27" t="str">
        <f>VLOOKUP(C9243,'user list'!A:B,2,0)</f>
        <v>Admin</v>
      </c>
      <c r="B9243" s="172">
        <v>45817.497256944444</v>
      </c>
      <c r="C9243" s="69" t="s">
        <v>186</v>
      </c>
      <c r="D9243" s="69" t="s">
        <v>1937</v>
      </c>
      <c r="E9243" s="69" t="s">
        <v>2042</v>
      </c>
      <c r="F9243" s="69">
        <v>2007</v>
      </c>
      <c r="G9243" s="69" t="s">
        <v>1947</v>
      </c>
    </row>
    <row r="9244" spans="1:7" ht="14.4">
      <c r="A9244" s="27" t="str">
        <f>VLOOKUP(C9244,'user list'!A:B,2,0)</f>
        <v>OCM</v>
      </c>
      <c r="B9244" s="172">
        <v>45817.497789351852</v>
      </c>
      <c r="C9244" s="69" t="s">
        <v>230</v>
      </c>
      <c r="D9244" s="69" t="s">
        <v>1937</v>
      </c>
      <c r="E9244" s="69" t="s">
        <v>2048</v>
      </c>
      <c r="F9244" s="69">
        <v>2008</v>
      </c>
      <c r="G9244" s="69" t="s">
        <v>2440</v>
      </c>
    </row>
    <row r="9245" spans="1:7" ht="14.4">
      <c r="A9245" s="27" t="str">
        <f>VLOOKUP(C9245,'user list'!A:B,2,0)</f>
        <v>Admin</v>
      </c>
      <c r="B9245" s="172">
        <v>45817.497800925928</v>
      </c>
      <c r="C9245" s="69" t="s">
        <v>186</v>
      </c>
      <c r="D9245" s="69" t="s">
        <v>1937</v>
      </c>
      <c r="E9245" s="69" t="s">
        <v>2029</v>
      </c>
      <c r="F9245" s="69">
        <v>2006</v>
      </c>
      <c r="G9245" s="69" t="s">
        <v>1948</v>
      </c>
    </row>
    <row r="9246" spans="1:7" ht="14.4">
      <c r="A9246" s="27" t="str">
        <f>VLOOKUP(C9246,'user list'!A:B,2,0)</f>
        <v>Admin</v>
      </c>
      <c r="B9246" s="172">
        <v>45817.497800925928</v>
      </c>
      <c r="C9246" s="69" t="s">
        <v>186</v>
      </c>
      <c r="D9246" s="69" t="s">
        <v>1937</v>
      </c>
      <c r="E9246" s="69" t="s">
        <v>2048</v>
      </c>
      <c r="F9246" s="69">
        <v>2008</v>
      </c>
      <c r="G9246" s="69" t="s">
        <v>1948</v>
      </c>
    </row>
    <row r="9247" spans="1:7" ht="14.4">
      <c r="A9247" s="27" t="str">
        <f>VLOOKUP(C9247,'user list'!A:B,2,0)</f>
        <v>CCESD</v>
      </c>
      <c r="B9247" s="172">
        <v>45817.499293981484</v>
      </c>
      <c r="C9247" s="69" t="s">
        <v>284</v>
      </c>
      <c r="D9247" s="69" t="s">
        <v>1937</v>
      </c>
      <c r="E9247" s="69" t="s">
        <v>2577</v>
      </c>
      <c r="F9247" s="69">
        <v>1946</v>
      </c>
      <c r="G9247" s="69" t="s">
        <v>1939</v>
      </c>
    </row>
    <row r="9248" spans="1:7" ht="14.4">
      <c r="A9248" s="27" t="str">
        <f>VLOOKUP(C9248,'user list'!A:B,2,0)</f>
        <v>OCM</v>
      </c>
      <c r="B9248" s="172">
        <v>45817.49931712963</v>
      </c>
      <c r="C9248" s="69" t="s">
        <v>230</v>
      </c>
      <c r="D9248" s="69" t="s">
        <v>1937</v>
      </c>
      <c r="E9248" s="69" t="s">
        <v>2042</v>
      </c>
      <c r="F9248" s="69">
        <v>2009</v>
      </c>
      <c r="G9248" s="69" t="s">
        <v>2440</v>
      </c>
    </row>
    <row r="9249" spans="1:7" ht="14.4">
      <c r="A9249" s="27" t="str">
        <f>VLOOKUP(C9249,'user list'!A:B,2,0)</f>
        <v>Admin</v>
      </c>
      <c r="B9249" s="172">
        <v>45817.499328703707</v>
      </c>
      <c r="C9249" s="69" t="s">
        <v>186</v>
      </c>
      <c r="D9249" s="69" t="s">
        <v>1937</v>
      </c>
      <c r="E9249" s="69" t="s">
        <v>2048</v>
      </c>
      <c r="F9249" s="69">
        <v>2008</v>
      </c>
      <c r="G9249" s="69" t="s">
        <v>1948</v>
      </c>
    </row>
    <row r="9250" spans="1:7" ht="14.4">
      <c r="A9250" s="27" t="str">
        <f>VLOOKUP(C9250,'user list'!A:B,2,0)</f>
        <v>Admin</v>
      </c>
      <c r="B9250" s="172">
        <v>45817.499328703707</v>
      </c>
      <c r="C9250" s="69" t="s">
        <v>186</v>
      </c>
      <c r="D9250" s="69" t="s">
        <v>1937</v>
      </c>
      <c r="E9250" s="69" t="s">
        <v>2042</v>
      </c>
      <c r="F9250" s="69">
        <v>2009</v>
      </c>
      <c r="G9250" s="69" t="s">
        <v>1948</v>
      </c>
    </row>
    <row r="9251" spans="1:7" ht="14.4">
      <c r="A9251" s="27" t="str">
        <f>VLOOKUP(C9251,'user list'!A:B,2,0)</f>
        <v>CCESD</v>
      </c>
      <c r="B9251" s="172">
        <v>45817.499340277776</v>
      </c>
      <c r="C9251" s="69" t="s">
        <v>284</v>
      </c>
      <c r="D9251" s="69" t="s">
        <v>1937</v>
      </c>
      <c r="E9251" s="69" t="s">
        <v>2556</v>
      </c>
      <c r="F9251" s="69">
        <v>1916</v>
      </c>
      <c r="G9251" s="69" t="s">
        <v>1939</v>
      </c>
    </row>
    <row r="9252" spans="1:7" ht="14.4">
      <c r="A9252" s="27" t="str">
        <f>VLOOKUP(C9252,'user list'!A:B,2,0)</f>
        <v>CCESD</v>
      </c>
      <c r="B9252" s="172">
        <v>45817.499456018515</v>
      </c>
      <c r="C9252" s="69" t="s">
        <v>284</v>
      </c>
      <c r="D9252" s="69" t="s">
        <v>1937</v>
      </c>
      <c r="E9252" s="69" t="s">
        <v>1636</v>
      </c>
      <c r="F9252" s="69">
        <v>1883</v>
      </c>
      <c r="G9252" s="69" t="s">
        <v>1939</v>
      </c>
    </row>
    <row r="9253" spans="1:7" ht="14.4">
      <c r="A9253" s="27" t="str">
        <f>VLOOKUP(C9253,'user list'!A:B,2,0)</f>
        <v>ITDD</v>
      </c>
      <c r="B9253" s="172">
        <v>45817.499814814815</v>
      </c>
      <c r="C9253" s="69" t="s">
        <v>219</v>
      </c>
      <c r="D9253" s="69" t="s">
        <v>1937</v>
      </c>
      <c r="E9253" s="69" t="s">
        <v>2039</v>
      </c>
      <c r="F9253" s="69">
        <v>1985</v>
      </c>
      <c r="G9253" s="69" t="s">
        <v>1939</v>
      </c>
    </row>
    <row r="9254" spans="1:7" ht="14.4">
      <c r="A9254" s="27" t="str">
        <f>VLOOKUP(C9254,'user list'!A:B,2,0)</f>
        <v>ITDD</v>
      </c>
      <c r="B9254" s="172">
        <v>45817.500567129631</v>
      </c>
      <c r="C9254" s="69" t="s">
        <v>219</v>
      </c>
      <c r="D9254" s="69" t="s">
        <v>1937</v>
      </c>
      <c r="E9254" s="69" t="s">
        <v>2039</v>
      </c>
      <c r="F9254" s="69">
        <v>1985</v>
      </c>
      <c r="G9254" s="69" t="s">
        <v>1949</v>
      </c>
    </row>
    <row r="9255" spans="1:7" ht="14.4">
      <c r="A9255" s="27" t="str">
        <f>VLOOKUP(C9255,'user list'!A:B,2,0)</f>
        <v>OCM</v>
      </c>
      <c r="B9255" s="172">
        <v>45817.50141203704</v>
      </c>
      <c r="C9255" s="69" t="s">
        <v>230</v>
      </c>
      <c r="D9255" s="69" t="s">
        <v>1937</v>
      </c>
      <c r="E9255" s="69" t="s">
        <v>2041</v>
      </c>
      <c r="F9255" s="69">
        <v>2010</v>
      </c>
      <c r="G9255" s="69" t="s">
        <v>2440</v>
      </c>
    </row>
    <row r="9256" spans="1:7" ht="14.4">
      <c r="A9256" s="27" t="str">
        <f>VLOOKUP(C9256,'user list'!A:B,2,0)</f>
        <v>Admin</v>
      </c>
      <c r="B9256" s="172">
        <v>45817.501423611109</v>
      </c>
      <c r="C9256" s="69" t="s">
        <v>186</v>
      </c>
      <c r="D9256" s="69" t="s">
        <v>1937</v>
      </c>
      <c r="E9256" s="69" t="s">
        <v>2042</v>
      </c>
      <c r="F9256" s="69">
        <v>2009</v>
      </c>
      <c r="G9256" s="69" t="s">
        <v>1948</v>
      </c>
    </row>
    <row r="9257" spans="1:7" ht="14.4">
      <c r="A9257" s="27" t="str">
        <f>VLOOKUP(C9257,'user list'!A:B,2,0)</f>
        <v>Admin</v>
      </c>
      <c r="B9257" s="172">
        <v>45817.501423611109</v>
      </c>
      <c r="C9257" s="69" t="s">
        <v>186</v>
      </c>
      <c r="D9257" s="69" t="s">
        <v>1937</v>
      </c>
      <c r="E9257" s="69" t="s">
        <v>2041</v>
      </c>
      <c r="F9257" s="69">
        <v>2010</v>
      </c>
      <c r="G9257" s="69" t="s">
        <v>1948</v>
      </c>
    </row>
    <row r="9258" spans="1:7" ht="14.4">
      <c r="A9258" s="27" t="str">
        <f>VLOOKUP(C9258,'user list'!A:B,2,0)</f>
        <v>ITDD</v>
      </c>
      <c r="B9258" s="172">
        <v>45817.501469907409</v>
      </c>
      <c r="C9258" s="69" t="s">
        <v>219</v>
      </c>
      <c r="D9258" s="69" t="s">
        <v>1937</v>
      </c>
      <c r="E9258" s="69" t="s">
        <v>2039</v>
      </c>
      <c r="F9258" s="69">
        <v>1985</v>
      </c>
      <c r="G9258" s="69" t="s">
        <v>2441</v>
      </c>
    </row>
    <row r="9259" spans="1:7" ht="14.4">
      <c r="A9259" s="27" t="str">
        <f>VLOOKUP(C9259,'user list'!A:B,2,0)</f>
        <v>OCM</v>
      </c>
      <c r="B9259" s="172">
        <v>45817.505995370368</v>
      </c>
      <c r="C9259" s="69" t="s">
        <v>230</v>
      </c>
      <c r="D9259" s="69" t="s">
        <v>1937</v>
      </c>
      <c r="E9259" s="69" t="s">
        <v>2481</v>
      </c>
      <c r="F9259" s="69">
        <v>2011</v>
      </c>
      <c r="G9259" s="69" t="s">
        <v>2440</v>
      </c>
    </row>
    <row r="9260" spans="1:7" ht="14.4">
      <c r="A9260" s="27" t="str">
        <f>VLOOKUP(C9260,'user list'!A:B,2,0)</f>
        <v>Admin</v>
      </c>
      <c r="B9260" s="172">
        <v>45817.505995370368</v>
      </c>
      <c r="C9260" s="69" t="s">
        <v>186</v>
      </c>
      <c r="D9260" s="69" t="s">
        <v>1937</v>
      </c>
      <c r="E9260" s="69" t="s">
        <v>2481</v>
      </c>
      <c r="F9260" s="69">
        <v>2011</v>
      </c>
      <c r="G9260" s="69" t="s">
        <v>1948</v>
      </c>
    </row>
    <row r="9261" spans="1:7" ht="14.4">
      <c r="A9261" s="27" t="str">
        <f>VLOOKUP(C9261,'user list'!A:B,2,0)</f>
        <v>Admin</v>
      </c>
      <c r="B9261" s="172">
        <v>45817.506006944444</v>
      </c>
      <c r="C9261" s="69" t="s">
        <v>186</v>
      </c>
      <c r="D9261" s="69" t="s">
        <v>1937</v>
      </c>
      <c r="E9261" s="69" t="s">
        <v>2481</v>
      </c>
      <c r="F9261" s="69">
        <v>2011</v>
      </c>
      <c r="G9261" s="69" t="s">
        <v>1947</v>
      </c>
    </row>
    <row r="9262" spans="1:7" ht="14.4">
      <c r="A9262" s="27" t="str">
        <f>VLOOKUP(C9262,'user list'!A:B,2,0)</f>
        <v>Admin</v>
      </c>
      <c r="B9262" s="172">
        <v>45817.506006944444</v>
      </c>
      <c r="C9262" s="69" t="s">
        <v>186</v>
      </c>
      <c r="D9262" s="69" t="s">
        <v>1937</v>
      </c>
      <c r="E9262" s="69" t="s">
        <v>2481</v>
      </c>
      <c r="F9262" s="69">
        <v>2011</v>
      </c>
      <c r="G9262" s="69" t="s">
        <v>1948</v>
      </c>
    </row>
    <row r="9263" spans="1:7" ht="14.4">
      <c r="A9263" s="27" t="str">
        <f>VLOOKUP(C9263,'user list'!A:B,2,0)</f>
        <v>Admin</v>
      </c>
      <c r="B9263" s="172">
        <v>45817.506006944444</v>
      </c>
      <c r="C9263" s="69" t="s">
        <v>186</v>
      </c>
      <c r="D9263" s="69" t="s">
        <v>1937</v>
      </c>
      <c r="E9263" s="69" t="s">
        <v>2481</v>
      </c>
      <c r="F9263" s="69">
        <v>2011</v>
      </c>
      <c r="G9263" s="69" t="s">
        <v>1948</v>
      </c>
    </row>
    <row r="9264" spans="1:7" ht="14.4">
      <c r="A9264" s="27" t="str">
        <f>VLOOKUP(C9264,'user list'!A:B,2,0)</f>
        <v>QCPL</v>
      </c>
      <c r="B9264" s="172">
        <v>45817.510335648149</v>
      </c>
      <c r="C9264" s="69" t="s">
        <v>268</v>
      </c>
      <c r="D9264" s="69" t="s">
        <v>1937</v>
      </c>
      <c r="E9264" s="69" t="s">
        <v>2608</v>
      </c>
      <c r="F9264" s="69">
        <v>1996</v>
      </c>
      <c r="G9264" s="69" t="s">
        <v>1939</v>
      </c>
    </row>
    <row r="9265" spans="1:7" ht="14.4">
      <c r="A9265" s="27" t="str">
        <f>VLOOKUP(C9265,'user list'!A:B,2,0)</f>
        <v>QCPL</v>
      </c>
      <c r="B9265" s="172">
        <v>45817.510381944441</v>
      </c>
      <c r="C9265" s="69" t="s">
        <v>268</v>
      </c>
      <c r="D9265" s="69" t="s">
        <v>1937</v>
      </c>
      <c r="E9265" s="69" t="s">
        <v>2608</v>
      </c>
      <c r="F9265" s="69">
        <v>1996</v>
      </c>
      <c r="G9265" s="69" t="s">
        <v>1939</v>
      </c>
    </row>
    <row r="9266" spans="1:7" ht="14.4">
      <c r="A9266" s="27" t="str">
        <f>VLOOKUP(C9266,'user list'!A:B,2,0)</f>
        <v>QCPL</v>
      </c>
      <c r="B9266" s="172">
        <v>45817.510439814818</v>
      </c>
      <c r="C9266" s="69" t="s">
        <v>268</v>
      </c>
      <c r="D9266" s="69" t="s">
        <v>1937</v>
      </c>
      <c r="E9266" s="69" t="s">
        <v>2599</v>
      </c>
      <c r="F9266" s="69">
        <v>1974</v>
      </c>
      <c r="G9266" s="69" t="s">
        <v>1939</v>
      </c>
    </row>
    <row r="9267" spans="1:7" ht="14.4">
      <c r="A9267" s="27" t="str">
        <f>VLOOKUP(C9267,'user list'!A:B,2,0)</f>
        <v>OCM</v>
      </c>
      <c r="B9267" s="172">
        <v>45817.514548611114</v>
      </c>
      <c r="C9267" s="69" t="s">
        <v>230</v>
      </c>
      <c r="D9267" s="69" t="s">
        <v>1937</v>
      </c>
      <c r="E9267" s="69" t="s">
        <v>2049</v>
      </c>
      <c r="F9267" s="69">
        <v>2012</v>
      </c>
      <c r="G9267" s="69" t="s">
        <v>2440</v>
      </c>
    </row>
    <row r="9268" spans="1:7" ht="14.4">
      <c r="A9268" s="27" t="str">
        <f>VLOOKUP(C9268,'user list'!A:B,2,0)</f>
        <v>Admin</v>
      </c>
      <c r="B9268" s="172">
        <v>45817.514560185184</v>
      </c>
      <c r="C9268" s="69" t="s">
        <v>186</v>
      </c>
      <c r="D9268" s="69" t="s">
        <v>1937</v>
      </c>
      <c r="E9268" s="69" t="s">
        <v>2049</v>
      </c>
      <c r="F9268" s="69">
        <v>2012</v>
      </c>
      <c r="G9268" s="69" t="s">
        <v>1948</v>
      </c>
    </row>
    <row r="9269" spans="1:7" ht="14.4">
      <c r="A9269" s="27" t="str">
        <f>VLOOKUP(C9269,'user list'!A:B,2,0)</f>
        <v>Admin</v>
      </c>
      <c r="B9269" s="172">
        <v>45817.514560185184</v>
      </c>
      <c r="C9269" s="69" t="s">
        <v>186</v>
      </c>
      <c r="D9269" s="69" t="s">
        <v>1937</v>
      </c>
      <c r="E9269" s="69" t="s">
        <v>2049</v>
      </c>
      <c r="F9269" s="69">
        <v>2012</v>
      </c>
      <c r="G9269" s="69" t="s">
        <v>1947</v>
      </c>
    </row>
    <row r="9270" spans="1:7" ht="14.4">
      <c r="A9270" s="27" t="str">
        <f>VLOOKUP(C9270,'user list'!A:B,2,0)</f>
        <v>Admin</v>
      </c>
      <c r="B9270" s="172">
        <v>45817.514560185184</v>
      </c>
      <c r="C9270" s="69" t="s">
        <v>186</v>
      </c>
      <c r="D9270" s="69" t="s">
        <v>1937</v>
      </c>
      <c r="E9270" s="69" t="s">
        <v>2049</v>
      </c>
      <c r="F9270" s="69">
        <v>2012</v>
      </c>
      <c r="G9270" s="69" t="s">
        <v>1948</v>
      </c>
    </row>
    <row r="9271" spans="1:7" ht="14.4">
      <c r="A9271" s="27" t="str">
        <f>VLOOKUP(C9271,'user list'!A:B,2,0)</f>
        <v>Admin</v>
      </c>
      <c r="B9271" s="172">
        <v>45817.514560185184</v>
      </c>
      <c r="C9271" s="69" t="s">
        <v>186</v>
      </c>
      <c r="D9271" s="69" t="s">
        <v>1937</v>
      </c>
      <c r="E9271" s="69" t="s">
        <v>2049</v>
      </c>
      <c r="F9271" s="69">
        <v>2012</v>
      </c>
      <c r="G9271" s="69" t="s">
        <v>1948</v>
      </c>
    </row>
    <row r="9272" spans="1:7" ht="14.4">
      <c r="A9272" s="27" t="str">
        <f>VLOOKUP(C9272,'user list'!A:B,2,0)</f>
        <v>BPLD</v>
      </c>
      <c r="B9272" s="172">
        <v>45817.517384259256</v>
      </c>
      <c r="C9272" s="69" t="s">
        <v>194</v>
      </c>
      <c r="D9272" s="69" t="s">
        <v>1937</v>
      </c>
      <c r="E9272" s="69" t="s">
        <v>2002</v>
      </c>
      <c r="F9272" s="69">
        <v>1747</v>
      </c>
      <c r="G9272" s="69" t="s">
        <v>1939</v>
      </c>
    </row>
    <row r="9273" spans="1:7" ht="14.4">
      <c r="A9273" s="27" t="str">
        <f>VLOOKUP(C9273,'user list'!A:B,2,0)</f>
        <v>OCM</v>
      </c>
      <c r="B9273" s="172">
        <v>45817.52</v>
      </c>
      <c r="C9273" s="69" t="s">
        <v>230</v>
      </c>
      <c r="D9273" s="69" t="s">
        <v>1937</v>
      </c>
      <c r="E9273" s="69" t="s">
        <v>2612</v>
      </c>
      <c r="F9273" s="69">
        <v>2013</v>
      </c>
      <c r="G9273" s="69" t="s">
        <v>2440</v>
      </c>
    </row>
    <row r="9274" spans="1:7" ht="14.4">
      <c r="A9274" s="27" t="str">
        <f>VLOOKUP(C9274,'user list'!A:B,2,0)</f>
        <v>Admin</v>
      </c>
      <c r="B9274" s="172">
        <v>45817.52</v>
      </c>
      <c r="C9274" s="69" t="s">
        <v>186</v>
      </c>
      <c r="D9274" s="69" t="s">
        <v>1937</v>
      </c>
      <c r="E9274" s="69" t="s">
        <v>2612</v>
      </c>
      <c r="F9274" s="69">
        <v>2013</v>
      </c>
      <c r="G9274" s="69" t="s">
        <v>1948</v>
      </c>
    </row>
    <row r="9275" spans="1:7" ht="14.4">
      <c r="A9275" s="27" t="str">
        <f>VLOOKUP(C9275,'user list'!A:B,2,0)</f>
        <v>Admin</v>
      </c>
      <c r="B9275" s="172">
        <v>45817.520011574074</v>
      </c>
      <c r="C9275" s="69" t="s">
        <v>186</v>
      </c>
      <c r="D9275" s="69" t="s">
        <v>1937</v>
      </c>
      <c r="E9275" s="69" t="s">
        <v>2612</v>
      </c>
      <c r="F9275" s="69">
        <v>2013</v>
      </c>
      <c r="G9275" s="69" t="s">
        <v>1947</v>
      </c>
    </row>
    <row r="9276" spans="1:7" ht="14.4">
      <c r="A9276" s="27" t="str">
        <f>VLOOKUP(C9276,'user list'!A:B,2,0)</f>
        <v>Admin</v>
      </c>
      <c r="B9276" s="172">
        <v>45817.520011574074</v>
      </c>
      <c r="C9276" s="69" t="s">
        <v>186</v>
      </c>
      <c r="D9276" s="69" t="s">
        <v>1937</v>
      </c>
      <c r="E9276" s="69" t="s">
        <v>2612</v>
      </c>
      <c r="F9276" s="69">
        <v>2013</v>
      </c>
      <c r="G9276" s="69" t="s">
        <v>1948</v>
      </c>
    </row>
    <row r="9277" spans="1:7" ht="14.4">
      <c r="A9277" s="27" t="str">
        <f>VLOOKUP(C9277,'user list'!A:B,2,0)</f>
        <v>Admin</v>
      </c>
      <c r="B9277" s="172">
        <v>45817.520011574074</v>
      </c>
      <c r="C9277" s="69" t="s">
        <v>186</v>
      </c>
      <c r="D9277" s="69" t="s">
        <v>1937</v>
      </c>
      <c r="E9277" s="69" t="s">
        <v>2612</v>
      </c>
      <c r="F9277" s="69">
        <v>2013</v>
      </c>
      <c r="G9277" s="69" t="s">
        <v>1948</v>
      </c>
    </row>
    <row r="9278" spans="1:7" ht="14.4">
      <c r="A9278" s="27" t="str">
        <f>VLOOKUP(C9278,'user list'!A:B,2,0)</f>
        <v>OCM</v>
      </c>
      <c r="B9278" s="172">
        <v>45817.5234837963</v>
      </c>
      <c r="C9278" s="69" t="s">
        <v>235</v>
      </c>
      <c r="D9278" s="69" t="s">
        <v>1937</v>
      </c>
      <c r="E9278" s="69" t="s">
        <v>2612</v>
      </c>
      <c r="F9278" s="69">
        <v>2013</v>
      </c>
      <c r="G9278" s="69" t="s">
        <v>1939</v>
      </c>
    </row>
    <row r="9279" spans="1:7" ht="14.4">
      <c r="A9279" s="27" t="str">
        <f>VLOOKUP(C9279,'user list'!A:B,2,0)</f>
        <v>OCM</v>
      </c>
      <c r="B9279" s="172">
        <v>45817.523495370369</v>
      </c>
      <c r="C9279" s="69" t="s">
        <v>235</v>
      </c>
      <c r="D9279" s="69" t="s">
        <v>1937</v>
      </c>
      <c r="E9279" s="69" t="s">
        <v>2612</v>
      </c>
      <c r="F9279" s="69">
        <v>2013</v>
      </c>
      <c r="G9279" s="69" t="s">
        <v>1939</v>
      </c>
    </row>
    <row r="9280" spans="1:7" ht="14.4">
      <c r="A9280" s="27" t="str">
        <f>VLOOKUP(C9280,'user list'!A:B,2,0)</f>
        <v>OCM</v>
      </c>
      <c r="B9280" s="172">
        <v>45817.524293981478</v>
      </c>
      <c r="C9280" s="69" t="s">
        <v>230</v>
      </c>
      <c r="D9280" s="69" t="s">
        <v>1937</v>
      </c>
      <c r="E9280" s="69" t="s">
        <v>2613</v>
      </c>
      <c r="F9280" s="69">
        <v>2014</v>
      </c>
      <c r="G9280" s="69" t="s">
        <v>2440</v>
      </c>
    </row>
    <row r="9281" spans="1:7" ht="14.4">
      <c r="A9281" s="27" t="str">
        <f>VLOOKUP(C9281,'user list'!A:B,2,0)</f>
        <v>Admin</v>
      </c>
      <c r="B9281" s="172">
        <v>45817.524293981478</v>
      </c>
      <c r="C9281" s="69" t="s">
        <v>186</v>
      </c>
      <c r="D9281" s="69" t="s">
        <v>1937</v>
      </c>
      <c r="E9281" s="69" t="s">
        <v>2613</v>
      </c>
      <c r="F9281" s="69">
        <v>2014</v>
      </c>
      <c r="G9281" s="69" t="s">
        <v>1948</v>
      </c>
    </row>
    <row r="9282" spans="1:7" ht="14.4">
      <c r="A9282" s="27" t="str">
        <f>VLOOKUP(C9282,'user list'!A:B,2,0)</f>
        <v>Admin</v>
      </c>
      <c r="B9282" s="172">
        <v>45817.524293981478</v>
      </c>
      <c r="C9282" s="69" t="s">
        <v>186</v>
      </c>
      <c r="D9282" s="69" t="s">
        <v>1937</v>
      </c>
      <c r="E9282" s="69" t="s">
        <v>2613</v>
      </c>
      <c r="F9282" s="69">
        <v>2014</v>
      </c>
      <c r="G9282" s="69" t="s">
        <v>1947</v>
      </c>
    </row>
    <row r="9283" spans="1:7" ht="14.4">
      <c r="A9283" s="27" t="str">
        <f>VLOOKUP(C9283,'user list'!A:B,2,0)</f>
        <v>Admin</v>
      </c>
      <c r="B9283" s="172">
        <v>45817.524293981478</v>
      </c>
      <c r="C9283" s="69" t="s">
        <v>186</v>
      </c>
      <c r="D9283" s="69" t="s">
        <v>1937</v>
      </c>
      <c r="E9283" s="69" t="s">
        <v>2613</v>
      </c>
      <c r="F9283" s="69">
        <v>2014</v>
      </c>
      <c r="G9283" s="69" t="s">
        <v>1948</v>
      </c>
    </row>
    <row r="9284" spans="1:7" ht="14.4">
      <c r="A9284" s="27" t="str">
        <f>VLOOKUP(C9284,'user list'!A:B,2,0)</f>
        <v>Admin</v>
      </c>
      <c r="B9284" s="172">
        <v>45817.524305555555</v>
      </c>
      <c r="C9284" s="69" t="s">
        <v>186</v>
      </c>
      <c r="D9284" s="69" t="s">
        <v>1937</v>
      </c>
      <c r="E9284" s="69" t="s">
        <v>2613</v>
      </c>
      <c r="F9284" s="69">
        <v>2014</v>
      </c>
      <c r="G9284" s="69" t="s">
        <v>1948</v>
      </c>
    </row>
    <row r="9285" spans="1:7" ht="14.4">
      <c r="A9285" s="27" t="str">
        <f>VLOOKUP(C9285,'user list'!A:B,2,0)</f>
        <v>OCM</v>
      </c>
      <c r="B9285" s="172">
        <v>45817.525185185186</v>
      </c>
      <c r="C9285" s="69" t="s">
        <v>235</v>
      </c>
      <c r="D9285" s="69" t="s">
        <v>1937</v>
      </c>
      <c r="E9285" s="69" t="s">
        <v>2612</v>
      </c>
      <c r="F9285" s="69">
        <v>2013</v>
      </c>
      <c r="G9285" s="69" t="s">
        <v>1947</v>
      </c>
    </row>
    <row r="9286" spans="1:7" ht="14.4">
      <c r="A9286" s="27" t="str">
        <f>VLOOKUP(C9286,'user list'!A:B,2,0)</f>
        <v>OCM</v>
      </c>
      <c r="B9286" s="172">
        <v>45817.525185185186</v>
      </c>
      <c r="C9286" s="69" t="s">
        <v>235</v>
      </c>
      <c r="D9286" s="69" t="s">
        <v>1937</v>
      </c>
      <c r="E9286" s="69" t="s">
        <v>2612</v>
      </c>
      <c r="F9286" s="69">
        <v>2013</v>
      </c>
      <c r="G9286" s="69" t="s">
        <v>1948</v>
      </c>
    </row>
    <row r="9287" spans="1:7" ht="14.4">
      <c r="A9287" s="27" t="str">
        <f>VLOOKUP(C9287,'user list'!A:B,2,0)</f>
        <v>OCM</v>
      </c>
      <c r="B9287" s="172">
        <v>45817.525185185186</v>
      </c>
      <c r="C9287" s="69" t="s">
        <v>235</v>
      </c>
      <c r="D9287" s="69" t="s">
        <v>1937</v>
      </c>
      <c r="E9287" s="69" t="s">
        <v>2049</v>
      </c>
      <c r="F9287" s="69">
        <v>2012</v>
      </c>
      <c r="G9287" s="69" t="s">
        <v>1939</v>
      </c>
    </row>
    <row r="9288" spans="1:7" ht="14.4">
      <c r="A9288" s="27" t="str">
        <f>VLOOKUP(C9288,'user list'!A:B,2,0)</f>
        <v>Admin</v>
      </c>
      <c r="B9288" s="172">
        <v>45817.525185185186</v>
      </c>
      <c r="C9288" s="69" t="s">
        <v>186</v>
      </c>
      <c r="D9288" s="69" t="s">
        <v>1937</v>
      </c>
      <c r="E9288" s="69" t="s">
        <v>2612</v>
      </c>
      <c r="F9288" s="69">
        <v>2013</v>
      </c>
      <c r="G9288" s="69" t="s">
        <v>1948</v>
      </c>
    </row>
    <row r="9289" spans="1:7" ht="14.4">
      <c r="A9289" s="27" t="str">
        <f>VLOOKUP(C9289,'user list'!A:B,2,0)</f>
        <v>OCM</v>
      </c>
      <c r="B9289" s="172">
        <v>45817.525185185186</v>
      </c>
      <c r="C9289" s="69" t="s">
        <v>235</v>
      </c>
      <c r="D9289" s="69" t="s">
        <v>1937</v>
      </c>
      <c r="E9289" s="69" t="s">
        <v>2049</v>
      </c>
      <c r="F9289" s="69">
        <v>2012</v>
      </c>
      <c r="G9289" s="69" t="s">
        <v>1939</v>
      </c>
    </row>
    <row r="9290" spans="1:7" ht="14.4">
      <c r="A9290" s="27" t="str">
        <f>VLOOKUP(C9290,'user list'!A:B,2,0)</f>
        <v>CCESD</v>
      </c>
      <c r="B9290" s="172">
        <v>45817.525925925926</v>
      </c>
      <c r="C9290" s="69" t="s">
        <v>284</v>
      </c>
      <c r="D9290" s="69" t="s">
        <v>1937</v>
      </c>
      <c r="E9290" s="69" t="s">
        <v>2029</v>
      </c>
      <c r="F9290" s="69">
        <v>1793</v>
      </c>
      <c r="G9290" s="69" t="s">
        <v>1939</v>
      </c>
    </row>
    <row r="9291" spans="1:7" ht="14.4">
      <c r="A9291" s="27" t="str">
        <f>VLOOKUP(C9291,'user list'!A:B,2,0)</f>
        <v>CCESD</v>
      </c>
      <c r="B9291" s="172">
        <v>45817.525995370372</v>
      </c>
      <c r="C9291" s="69" t="s">
        <v>284</v>
      </c>
      <c r="D9291" s="69" t="s">
        <v>1937</v>
      </c>
      <c r="E9291" s="69" t="s">
        <v>2463</v>
      </c>
      <c r="F9291" s="69">
        <v>1760</v>
      </c>
      <c r="G9291" s="69" t="s">
        <v>1939</v>
      </c>
    </row>
    <row r="9292" spans="1:7" ht="14.4">
      <c r="A9292" s="27" t="str">
        <f>VLOOKUP(C9292,'user list'!A:B,2,0)</f>
        <v>CCESD</v>
      </c>
      <c r="B9292" s="172">
        <v>45817.526076388887</v>
      </c>
      <c r="C9292" s="69" t="s">
        <v>284</v>
      </c>
      <c r="D9292" s="69" t="s">
        <v>1937</v>
      </c>
      <c r="E9292" s="69" t="s">
        <v>1960</v>
      </c>
      <c r="F9292" s="69">
        <v>347</v>
      </c>
      <c r="G9292" s="69" t="s">
        <v>1939</v>
      </c>
    </row>
    <row r="9293" spans="1:7" ht="14.4">
      <c r="A9293" s="27" t="str">
        <f>VLOOKUP(C9293,'user list'!A:B,2,0)</f>
        <v>OCM</v>
      </c>
      <c r="B9293" s="172">
        <v>45817.52615740741</v>
      </c>
      <c r="C9293" s="69" t="s">
        <v>235</v>
      </c>
      <c r="D9293" s="69" t="s">
        <v>1937</v>
      </c>
      <c r="E9293" s="69" t="s">
        <v>2049</v>
      </c>
      <c r="F9293" s="69">
        <v>2012</v>
      </c>
      <c r="G9293" s="69" t="s">
        <v>1947</v>
      </c>
    </row>
    <row r="9294" spans="1:7" ht="14.4">
      <c r="A9294" s="27" t="str">
        <f>VLOOKUP(C9294,'user list'!A:B,2,0)</f>
        <v>OCM</v>
      </c>
      <c r="B9294" s="172">
        <v>45817.52615740741</v>
      </c>
      <c r="C9294" s="69" t="s">
        <v>235</v>
      </c>
      <c r="D9294" s="69" t="s">
        <v>1937</v>
      </c>
      <c r="E9294" s="69" t="s">
        <v>2049</v>
      </c>
      <c r="F9294" s="69">
        <v>2012</v>
      </c>
      <c r="G9294" s="69" t="s">
        <v>1948</v>
      </c>
    </row>
    <row r="9295" spans="1:7" ht="14.4">
      <c r="A9295" s="27" t="str">
        <f>VLOOKUP(C9295,'user list'!A:B,2,0)</f>
        <v>OCM</v>
      </c>
      <c r="B9295" s="172">
        <v>45817.52616898148</v>
      </c>
      <c r="C9295" s="69" t="s">
        <v>235</v>
      </c>
      <c r="D9295" s="69" t="s">
        <v>1937</v>
      </c>
      <c r="E9295" s="69" t="s">
        <v>2613</v>
      </c>
      <c r="F9295" s="69">
        <v>2014</v>
      </c>
      <c r="G9295" s="69" t="s">
        <v>1939</v>
      </c>
    </row>
    <row r="9296" spans="1:7" ht="14.4">
      <c r="A9296" s="27" t="str">
        <f>VLOOKUP(C9296,'user list'!A:B,2,0)</f>
        <v>Admin</v>
      </c>
      <c r="B9296" s="172">
        <v>45817.52616898148</v>
      </c>
      <c r="C9296" s="69" t="s">
        <v>186</v>
      </c>
      <c r="D9296" s="69" t="s">
        <v>1937</v>
      </c>
      <c r="E9296" s="69" t="s">
        <v>2049</v>
      </c>
      <c r="F9296" s="69">
        <v>2012</v>
      </c>
      <c r="G9296" s="69" t="s">
        <v>1948</v>
      </c>
    </row>
    <row r="9297" spans="1:7" ht="14.4">
      <c r="A9297" s="27" t="str">
        <f>VLOOKUP(C9297,'user list'!A:B,2,0)</f>
        <v>OCM</v>
      </c>
      <c r="B9297" s="172">
        <v>45817.52616898148</v>
      </c>
      <c r="C9297" s="69" t="s">
        <v>235</v>
      </c>
      <c r="D9297" s="69" t="s">
        <v>1937</v>
      </c>
      <c r="E9297" s="69" t="s">
        <v>2613</v>
      </c>
      <c r="F9297" s="69">
        <v>2014</v>
      </c>
      <c r="G9297" s="69" t="s">
        <v>1939</v>
      </c>
    </row>
    <row r="9298" spans="1:7" ht="14.4">
      <c r="A9298" s="27" t="str">
        <f>VLOOKUP(C9298,'user list'!A:B,2,0)</f>
        <v>CCESD</v>
      </c>
      <c r="B9298" s="172">
        <v>45817.526365740741</v>
      </c>
      <c r="C9298" s="69" t="s">
        <v>284</v>
      </c>
      <c r="D9298" s="69" t="s">
        <v>1937</v>
      </c>
      <c r="E9298" s="69" t="s">
        <v>1960</v>
      </c>
      <c r="F9298" s="69">
        <v>347</v>
      </c>
      <c r="G9298" s="69" t="s">
        <v>1939</v>
      </c>
    </row>
    <row r="9299" spans="1:7" ht="14.4">
      <c r="A9299" s="27" t="str">
        <f>VLOOKUP(C9299,'user list'!A:B,2,0)</f>
        <v>OCM</v>
      </c>
      <c r="B9299" s="172">
        <v>45817.527118055557</v>
      </c>
      <c r="C9299" s="69" t="s">
        <v>235</v>
      </c>
      <c r="D9299" s="69" t="s">
        <v>1937</v>
      </c>
      <c r="E9299" s="69" t="s">
        <v>2613</v>
      </c>
      <c r="F9299" s="69">
        <v>2014</v>
      </c>
      <c r="G9299" s="69" t="s">
        <v>1947</v>
      </c>
    </row>
    <row r="9300" spans="1:7" ht="14.4">
      <c r="A9300" s="27" t="str">
        <f>VLOOKUP(C9300,'user list'!A:B,2,0)</f>
        <v>OCM</v>
      </c>
      <c r="B9300" s="172">
        <v>45817.527118055557</v>
      </c>
      <c r="C9300" s="69" t="s">
        <v>235</v>
      </c>
      <c r="D9300" s="69" t="s">
        <v>1937</v>
      </c>
      <c r="E9300" s="69" t="s">
        <v>2613</v>
      </c>
      <c r="F9300" s="69">
        <v>2014</v>
      </c>
      <c r="G9300" s="69" t="s">
        <v>1948</v>
      </c>
    </row>
    <row r="9301" spans="1:7" ht="14.4">
      <c r="A9301" s="27" t="str">
        <f>VLOOKUP(C9301,'user list'!A:B,2,0)</f>
        <v>OCM</v>
      </c>
      <c r="B9301" s="172">
        <v>45817.527118055557</v>
      </c>
      <c r="C9301" s="69" t="s">
        <v>235</v>
      </c>
      <c r="D9301" s="69" t="s">
        <v>1937</v>
      </c>
      <c r="E9301" s="69" t="s">
        <v>2047</v>
      </c>
      <c r="F9301" s="69">
        <v>1999</v>
      </c>
      <c r="G9301" s="69" t="s">
        <v>1939</v>
      </c>
    </row>
    <row r="9302" spans="1:7" ht="14.4">
      <c r="A9302" s="27" t="str">
        <f>VLOOKUP(C9302,'user list'!A:B,2,0)</f>
        <v>Admin</v>
      </c>
      <c r="B9302" s="172">
        <v>45817.527118055557</v>
      </c>
      <c r="C9302" s="69" t="s">
        <v>186</v>
      </c>
      <c r="D9302" s="69" t="s">
        <v>1937</v>
      </c>
      <c r="E9302" s="69" t="s">
        <v>2613</v>
      </c>
      <c r="F9302" s="69">
        <v>2014</v>
      </c>
      <c r="G9302" s="69" t="s">
        <v>1948</v>
      </c>
    </row>
    <row r="9303" spans="1:7" ht="14.4">
      <c r="A9303" s="27" t="str">
        <f>VLOOKUP(C9303,'user list'!A:B,2,0)</f>
        <v>OCM</v>
      </c>
      <c r="B9303" s="172">
        <v>45817.527118055557</v>
      </c>
      <c r="C9303" s="69" t="s">
        <v>235</v>
      </c>
      <c r="D9303" s="69" t="s">
        <v>1937</v>
      </c>
      <c r="E9303" s="69" t="s">
        <v>2047</v>
      </c>
      <c r="F9303" s="69">
        <v>1999</v>
      </c>
      <c r="G9303" s="69" t="s">
        <v>1939</v>
      </c>
    </row>
    <row r="9304" spans="1:7" ht="14.4">
      <c r="A9304" s="27" t="str">
        <f>VLOOKUP(C9304,'user list'!A:B,2,0)</f>
        <v>OCM</v>
      </c>
      <c r="B9304" s="172">
        <v>45817.527685185189</v>
      </c>
      <c r="C9304" s="69" t="s">
        <v>230</v>
      </c>
      <c r="D9304" s="69" t="s">
        <v>1937</v>
      </c>
      <c r="E9304" s="69" t="s">
        <v>2339</v>
      </c>
      <c r="F9304" s="69">
        <v>2015</v>
      </c>
      <c r="G9304" s="69" t="s">
        <v>2440</v>
      </c>
    </row>
    <row r="9305" spans="1:7" ht="14.4">
      <c r="A9305" s="27" t="str">
        <f>VLOOKUP(C9305,'user list'!A:B,2,0)</f>
        <v>Admin</v>
      </c>
      <c r="B9305" s="172">
        <v>45817.527685185189</v>
      </c>
      <c r="C9305" s="69" t="s">
        <v>186</v>
      </c>
      <c r="D9305" s="69" t="s">
        <v>1937</v>
      </c>
      <c r="E9305" s="69" t="s">
        <v>2339</v>
      </c>
      <c r="F9305" s="69">
        <v>2015</v>
      </c>
      <c r="G9305" s="69" t="s">
        <v>1948</v>
      </c>
    </row>
    <row r="9306" spans="1:7" ht="14.4">
      <c r="A9306" s="27" t="str">
        <f>VLOOKUP(C9306,'user list'!A:B,2,0)</f>
        <v>Admin</v>
      </c>
      <c r="B9306" s="172">
        <v>45817.527685185189</v>
      </c>
      <c r="C9306" s="69" t="s">
        <v>186</v>
      </c>
      <c r="D9306" s="69" t="s">
        <v>1937</v>
      </c>
      <c r="E9306" s="69" t="s">
        <v>2339</v>
      </c>
      <c r="F9306" s="69">
        <v>2015</v>
      </c>
      <c r="G9306" s="69" t="s">
        <v>1947</v>
      </c>
    </row>
    <row r="9307" spans="1:7" ht="14.4">
      <c r="A9307" s="27" t="str">
        <f>VLOOKUP(C9307,'user list'!A:B,2,0)</f>
        <v>Admin</v>
      </c>
      <c r="B9307" s="172">
        <v>45817.527685185189</v>
      </c>
      <c r="C9307" s="69" t="s">
        <v>186</v>
      </c>
      <c r="D9307" s="69" t="s">
        <v>1937</v>
      </c>
      <c r="E9307" s="69" t="s">
        <v>2339</v>
      </c>
      <c r="F9307" s="69">
        <v>2015</v>
      </c>
      <c r="G9307" s="69" t="s">
        <v>1948</v>
      </c>
    </row>
    <row r="9308" spans="1:7" ht="14.4">
      <c r="A9308" s="27" t="str">
        <f>VLOOKUP(C9308,'user list'!A:B,2,0)</f>
        <v>Admin</v>
      </c>
      <c r="B9308" s="172">
        <v>45817.527696759258</v>
      </c>
      <c r="C9308" s="69" t="s">
        <v>186</v>
      </c>
      <c r="D9308" s="69" t="s">
        <v>1937</v>
      </c>
      <c r="E9308" s="69" t="s">
        <v>2339</v>
      </c>
      <c r="F9308" s="69">
        <v>2015</v>
      </c>
      <c r="G9308" s="69" t="s">
        <v>1948</v>
      </c>
    </row>
    <row r="9309" spans="1:7" ht="14.4">
      <c r="A9309" s="27" t="str">
        <f>VLOOKUP(C9309,'user list'!A:B,2,0)</f>
        <v>OCM</v>
      </c>
      <c r="B9309" s="172">
        <v>45817.528136574074</v>
      </c>
      <c r="C9309" s="69" t="s">
        <v>235</v>
      </c>
      <c r="D9309" s="69" t="s">
        <v>1937</v>
      </c>
      <c r="E9309" s="69" t="s">
        <v>2047</v>
      </c>
      <c r="F9309" s="69">
        <v>1999</v>
      </c>
      <c r="G9309" s="69" t="s">
        <v>1947</v>
      </c>
    </row>
    <row r="9310" spans="1:7" ht="14.4">
      <c r="A9310" s="27" t="str">
        <f>VLOOKUP(C9310,'user list'!A:B,2,0)</f>
        <v>OCM</v>
      </c>
      <c r="B9310" s="172">
        <v>45817.528136574074</v>
      </c>
      <c r="C9310" s="69" t="s">
        <v>235</v>
      </c>
      <c r="D9310" s="69" t="s">
        <v>1937</v>
      </c>
      <c r="E9310" s="69" t="s">
        <v>2047</v>
      </c>
      <c r="F9310" s="69">
        <v>1999</v>
      </c>
      <c r="G9310" s="69" t="s">
        <v>1948</v>
      </c>
    </row>
    <row r="9311" spans="1:7" ht="14.4">
      <c r="A9311" s="27" t="str">
        <f>VLOOKUP(C9311,'user list'!A:B,2,0)</f>
        <v>OCM</v>
      </c>
      <c r="B9311" s="172">
        <v>45817.528136574074</v>
      </c>
      <c r="C9311" s="69" t="s">
        <v>235</v>
      </c>
      <c r="D9311" s="69" t="s">
        <v>1937</v>
      </c>
      <c r="E9311" s="69" t="s">
        <v>2481</v>
      </c>
      <c r="F9311" s="69">
        <v>2011</v>
      </c>
      <c r="G9311" s="69" t="s">
        <v>1939</v>
      </c>
    </row>
    <row r="9312" spans="1:7" ht="14.4">
      <c r="A9312" s="27" t="str">
        <f>VLOOKUP(C9312,'user list'!A:B,2,0)</f>
        <v>Admin</v>
      </c>
      <c r="B9312" s="172">
        <v>45817.528136574074</v>
      </c>
      <c r="C9312" s="69" t="s">
        <v>186</v>
      </c>
      <c r="D9312" s="69" t="s">
        <v>1937</v>
      </c>
      <c r="E9312" s="69" t="s">
        <v>2047</v>
      </c>
      <c r="F9312" s="69">
        <v>1999</v>
      </c>
      <c r="G9312" s="69" t="s">
        <v>1948</v>
      </c>
    </row>
    <row r="9313" spans="1:7" ht="14.4">
      <c r="A9313" s="27" t="str">
        <f>VLOOKUP(C9313,'user list'!A:B,2,0)</f>
        <v>OCM</v>
      </c>
      <c r="B9313" s="172">
        <v>45817.528136574074</v>
      </c>
      <c r="C9313" s="69" t="s">
        <v>235</v>
      </c>
      <c r="D9313" s="69" t="s">
        <v>1937</v>
      </c>
      <c r="E9313" s="69" t="s">
        <v>2481</v>
      </c>
      <c r="F9313" s="69">
        <v>2011</v>
      </c>
      <c r="G9313" s="69" t="s">
        <v>1939</v>
      </c>
    </row>
    <row r="9314" spans="1:7" ht="14.4">
      <c r="A9314" s="27" t="str">
        <f>VLOOKUP(C9314,'user list'!A:B,2,0)</f>
        <v>OCM</v>
      </c>
      <c r="B9314" s="172">
        <v>45817.529409722221</v>
      </c>
      <c r="C9314" s="69" t="s">
        <v>230</v>
      </c>
      <c r="D9314" s="69" t="s">
        <v>1937</v>
      </c>
      <c r="E9314" s="69" t="s">
        <v>2002</v>
      </c>
      <c r="F9314" s="69">
        <v>2016</v>
      </c>
      <c r="G9314" s="69" t="s">
        <v>2440</v>
      </c>
    </row>
    <row r="9315" spans="1:7" ht="14.4">
      <c r="A9315" s="27" t="str">
        <f>VLOOKUP(C9315,'user list'!A:B,2,0)</f>
        <v>Admin</v>
      </c>
      <c r="B9315" s="172">
        <v>45817.529409722221</v>
      </c>
      <c r="C9315" s="69" t="s">
        <v>186</v>
      </c>
      <c r="D9315" s="69" t="s">
        <v>1937</v>
      </c>
      <c r="E9315" s="69" t="s">
        <v>2002</v>
      </c>
      <c r="F9315" s="69">
        <v>2016</v>
      </c>
      <c r="G9315" s="69" t="s">
        <v>1948</v>
      </c>
    </row>
    <row r="9316" spans="1:7" ht="14.4">
      <c r="A9316" s="27" t="str">
        <f>VLOOKUP(C9316,'user list'!A:B,2,0)</f>
        <v>Admin</v>
      </c>
      <c r="B9316" s="172">
        <v>45817.529409722221</v>
      </c>
      <c r="C9316" s="69" t="s">
        <v>186</v>
      </c>
      <c r="D9316" s="69" t="s">
        <v>1937</v>
      </c>
      <c r="E9316" s="69" t="s">
        <v>2002</v>
      </c>
      <c r="F9316" s="69">
        <v>2016</v>
      </c>
      <c r="G9316" s="69" t="s">
        <v>1947</v>
      </c>
    </row>
    <row r="9317" spans="1:7" ht="14.4">
      <c r="A9317" s="27" t="str">
        <f>VLOOKUP(C9317,'user list'!A:B,2,0)</f>
        <v>Admin</v>
      </c>
      <c r="B9317" s="172">
        <v>45817.529409722221</v>
      </c>
      <c r="C9317" s="69" t="s">
        <v>186</v>
      </c>
      <c r="D9317" s="69" t="s">
        <v>1937</v>
      </c>
      <c r="E9317" s="69" t="s">
        <v>2002</v>
      </c>
      <c r="F9317" s="69">
        <v>2016</v>
      </c>
      <c r="G9317" s="69" t="s">
        <v>1948</v>
      </c>
    </row>
    <row r="9318" spans="1:7" ht="14.4">
      <c r="A9318" s="27" t="str">
        <f>VLOOKUP(C9318,'user list'!A:B,2,0)</f>
        <v>Admin</v>
      </c>
      <c r="B9318" s="172">
        <v>45817.529409722221</v>
      </c>
      <c r="C9318" s="69" t="s">
        <v>186</v>
      </c>
      <c r="D9318" s="69" t="s">
        <v>1937</v>
      </c>
      <c r="E9318" s="69" t="s">
        <v>2002</v>
      </c>
      <c r="F9318" s="69">
        <v>2016</v>
      </c>
      <c r="G9318" s="69" t="s">
        <v>1948</v>
      </c>
    </row>
    <row r="9319" spans="1:7" ht="14.4">
      <c r="A9319" s="27" t="str">
        <f>VLOOKUP(C9319,'user list'!A:B,2,0)</f>
        <v>OCM</v>
      </c>
      <c r="B9319" s="172">
        <v>45817.529733796298</v>
      </c>
      <c r="C9319" s="69" t="s">
        <v>235</v>
      </c>
      <c r="D9319" s="69" t="s">
        <v>1937</v>
      </c>
      <c r="E9319" s="69" t="s">
        <v>2481</v>
      </c>
      <c r="F9319" s="69">
        <v>2011</v>
      </c>
      <c r="G9319" s="69" t="s">
        <v>1947</v>
      </c>
    </row>
    <row r="9320" spans="1:7" ht="14.4">
      <c r="A9320" s="27" t="str">
        <f>VLOOKUP(C9320,'user list'!A:B,2,0)</f>
        <v>OCM</v>
      </c>
      <c r="B9320" s="172">
        <v>45817.529733796298</v>
      </c>
      <c r="C9320" s="69" t="s">
        <v>235</v>
      </c>
      <c r="D9320" s="69" t="s">
        <v>1937</v>
      </c>
      <c r="E9320" s="69" t="s">
        <v>2481</v>
      </c>
      <c r="F9320" s="69">
        <v>2011</v>
      </c>
      <c r="G9320" s="69" t="s">
        <v>1948</v>
      </c>
    </row>
    <row r="9321" spans="1:7" ht="14.4">
      <c r="A9321" s="27" t="str">
        <f>VLOOKUP(C9321,'user list'!A:B,2,0)</f>
        <v>OCM</v>
      </c>
      <c r="B9321" s="172">
        <v>45817.529733796298</v>
      </c>
      <c r="C9321" s="69" t="s">
        <v>235</v>
      </c>
      <c r="D9321" s="69" t="s">
        <v>1937</v>
      </c>
      <c r="E9321" s="69" t="s">
        <v>2039</v>
      </c>
      <c r="F9321" s="69">
        <v>1997</v>
      </c>
      <c r="G9321" s="69" t="s">
        <v>1939</v>
      </c>
    </row>
    <row r="9322" spans="1:7" ht="14.4">
      <c r="A9322" s="27" t="str">
        <f>VLOOKUP(C9322,'user list'!A:B,2,0)</f>
        <v>Admin</v>
      </c>
      <c r="B9322" s="172">
        <v>45817.529733796298</v>
      </c>
      <c r="C9322" s="69" t="s">
        <v>186</v>
      </c>
      <c r="D9322" s="69" t="s">
        <v>1937</v>
      </c>
      <c r="E9322" s="69" t="s">
        <v>2481</v>
      </c>
      <c r="F9322" s="69">
        <v>2011</v>
      </c>
      <c r="G9322" s="69" t="s">
        <v>1948</v>
      </c>
    </row>
    <row r="9323" spans="1:7" ht="14.4">
      <c r="A9323" s="27" t="str">
        <f>VLOOKUP(C9323,'user list'!A:B,2,0)</f>
        <v>OCM</v>
      </c>
      <c r="B9323" s="172">
        <v>45817.529733796298</v>
      </c>
      <c r="C9323" s="69" t="s">
        <v>235</v>
      </c>
      <c r="D9323" s="69" t="s">
        <v>1937</v>
      </c>
      <c r="E9323" s="69" t="s">
        <v>2039</v>
      </c>
      <c r="F9323" s="69">
        <v>1997</v>
      </c>
      <c r="G9323" s="69" t="s">
        <v>1939</v>
      </c>
    </row>
    <row r="9324" spans="1:7" ht="14.4">
      <c r="A9324" s="27" t="str">
        <f>VLOOKUP(C9324,'user list'!A:B,2,0)</f>
        <v>OCM</v>
      </c>
      <c r="B9324" s="172">
        <v>45817.530081018522</v>
      </c>
      <c r="C9324" s="69" t="s">
        <v>235</v>
      </c>
      <c r="D9324" s="69" t="s">
        <v>1937</v>
      </c>
      <c r="E9324" s="69" t="s">
        <v>2039</v>
      </c>
      <c r="F9324" s="69">
        <v>1997</v>
      </c>
      <c r="G9324" s="69" t="s">
        <v>1947</v>
      </c>
    </row>
    <row r="9325" spans="1:7" ht="14.4">
      <c r="A9325" s="27" t="str">
        <f>VLOOKUP(C9325,'user list'!A:B,2,0)</f>
        <v>OCM</v>
      </c>
      <c r="B9325" s="172">
        <v>45817.530081018522</v>
      </c>
      <c r="C9325" s="69" t="s">
        <v>235</v>
      </c>
      <c r="D9325" s="69" t="s">
        <v>1937</v>
      </c>
      <c r="E9325" s="69" t="s">
        <v>2039</v>
      </c>
      <c r="F9325" s="69">
        <v>1997</v>
      </c>
      <c r="G9325" s="69" t="s">
        <v>1948</v>
      </c>
    </row>
    <row r="9326" spans="1:7" ht="14.4">
      <c r="A9326" s="27" t="str">
        <f>VLOOKUP(C9326,'user list'!A:B,2,0)</f>
        <v>OCM</v>
      </c>
      <c r="B9326" s="172">
        <v>45817.530092592591</v>
      </c>
      <c r="C9326" s="69" t="s">
        <v>235</v>
      </c>
      <c r="D9326" s="69" t="s">
        <v>1937</v>
      </c>
      <c r="E9326" s="69" t="s">
        <v>2002</v>
      </c>
      <c r="F9326" s="69">
        <v>2016</v>
      </c>
      <c r="G9326" s="69" t="s">
        <v>1939</v>
      </c>
    </row>
    <row r="9327" spans="1:7" ht="14.4">
      <c r="A9327" s="27" t="str">
        <f>VLOOKUP(C9327,'user list'!A:B,2,0)</f>
        <v>Admin</v>
      </c>
      <c r="B9327" s="172">
        <v>45817.530092592591</v>
      </c>
      <c r="C9327" s="69" t="s">
        <v>186</v>
      </c>
      <c r="D9327" s="69" t="s">
        <v>1937</v>
      </c>
      <c r="E9327" s="69" t="s">
        <v>2039</v>
      </c>
      <c r="F9327" s="69">
        <v>1997</v>
      </c>
      <c r="G9327" s="69" t="s">
        <v>1948</v>
      </c>
    </row>
    <row r="9328" spans="1:7" ht="14.4">
      <c r="A9328" s="27" t="str">
        <f>VLOOKUP(C9328,'user list'!A:B,2,0)</f>
        <v>OCM</v>
      </c>
      <c r="B9328" s="172">
        <v>45817.530092592591</v>
      </c>
      <c r="C9328" s="69" t="s">
        <v>235</v>
      </c>
      <c r="D9328" s="69" t="s">
        <v>1937</v>
      </c>
      <c r="E9328" s="69" t="s">
        <v>2002</v>
      </c>
      <c r="F9328" s="69">
        <v>2016</v>
      </c>
      <c r="G9328" s="69" t="s">
        <v>1939</v>
      </c>
    </row>
    <row r="9329" spans="1:7" ht="14.4">
      <c r="A9329" s="27" t="str">
        <f>VLOOKUP(C9329,'user list'!A:B,2,0)</f>
        <v>OCM</v>
      </c>
      <c r="B9329" s="172">
        <v>45817.53087962963</v>
      </c>
      <c r="C9329" s="69" t="s">
        <v>235</v>
      </c>
      <c r="D9329" s="69" t="s">
        <v>1937</v>
      </c>
      <c r="E9329" s="69" t="s">
        <v>2002</v>
      </c>
      <c r="F9329" s="69">
        <v>2016</v>
      </c>
      <c r="G9329" s="69" t="s">
        <v>1947</v>
      </c>
    </row>
    <row r="9330" spans="1:7" ht="14.4">
      <c r="A9330" s="27" t="str">
        <f>VLOOKUP(C9330,'user list'!A:B,2,0)</f>
        <v>OCM</v>
      </c>
      <c r="B9330" s="172">
        <v>45817.53087962963</v>
      </c>
      <c r="C9330" s="69" t="s">
        <v>235</v>
      </c>
      <c r="D9330" s="69" t="s">
        <v>1937</v>
      </c>
      <c r="E9330" s="69" t="s">
        <v>2002</v>
      </c>
      <c r="F9330" s="69">
        <v>2016</v>
      </c>
      <c r="G9330" s="69" t="s">
        <v>1948</v>
      </c>
    </row>
    <row r="9331" spans="1:7" ht="14.4">
      <c r="A9331" s="27" t="str">
        <f>VLOOKUP(C9331,'user list'!A:B,2,0)</f>
        <v>OCM</v>
      </c>
      <c r="B9331" s="172">
        <v>45817.53087962963</v>
      </c>
      <c r="C9331" s="69" t="s">
        <v>235</v>
      </c>
      <c r="D9331" s="69" t="s">
        <v>1937</v>
      </c>
      <c r="E9331" s="69" t="s">
        <v>2339</v>
      </c>
      <c r="F9331" s="69">
        <v>2015</v>
      </c>
      <c r="G9331" s="69" t="s">
        <v>1939</v>
      </c>
    </row>
    <row r="9332" spans="1:7" ht="14.4">
      <c r="A9332" s="27" t="str">
        <f>VLOOKUP(C9332,'user list'!A:B,2,0)</f>
        <v>Admin</v>
      </c>
      <c r="B9332" s="172">
        <v>45817.53087962963</v>
      </c>
      <c r="C9332" s="69" t="s">
        <v>186</v>
      </c>
      <c r="D9332" s="69" t="s">
        <v>1937</v>
      </c>
      <c r="E9332" s="69" t="s">
        <v>2002</v>
      </c>
      <c r="F9332" s="69">
        <v>2016</v>
      </c>
      <c r="G9332" s="69" t="s">
        <v>1948</v>
      </c>
    </row>
    <row r="9333" spans="1:7" ht="14.4">
      <c r="A9333" s="27" t="str">
        <f>VLOOKUP(C9333,'user list'!A:B,2,0)</f>
        <v>OCM</v>
      </c>
      <c r="B9333" s="172">
        <v>45817.53087962963</v>
      </c>
      <c r="C9333" s="69" t="s">
        <v>235</v>
      </c>
      <c r="D9333" s="69" t="s">
        <v>1937</v>
      </c>
      <c r="E9333" s="69" t="s">
        <v>2339</v>
      </c>
      <c r="F9333" s="69">
        <v>2015</v>
      </c>
      <c r="G9333" s="69" t="s">
        <v>1939</v>
      </c>
    </row>
    <row r="9334" spans="1:7" ht="14.4">
      <c r="A9334" s="27" t="str">
        <f>VLOOKUP(C9334,'user list'!A:B,2,0)</f>
        <v>OCM</v>
      </c>
      <c r="B9334" s="172">
        <v>45817.531261574077</v>
      </c>
      <c r="C9334" s="69" t="s">
        <v>230</v>
      </c>
      <c r="D9334" s="69" t="s">
        <v>1937</v>
      </c>
      <c r="E9334" s="69" t="s">
        <v>2614</v>
      </c>
      <c r="F9334" s="69">
        <v>2017</v>
      </c>
      <c r="G9334" s="69" t="s">
        <v>2440</v>
      </c>
    </row>
    <row r="9335" spans="1:7" ht="14.4">
      <c r="A9335" s="27" t="str">
        <f>VLOOKUP(C9335,'user list'!A:B,2,0)</f>
        <v>Admin</v>
      </c>
      <c r="B9335" s="172">
        <v>45817.531261574077</v>
      </c>
      <c r="C9335" s="69" t="s">
        <v>186</v>
      </c>
      <c r="D9335" s="69" t="s">
        <v>1937</v>
      </c>
      <c r="E9335" s="69" t="s">
        <v>2614</v>
      </c>
      <c r="F9335" s="69">
        <v>2017</v>
      </c>
      <c r="G9335" s="69" t="s">
        <v>1948</v>
      </c>
    </row>
    <row r="9336" spans="1:7" ht="14.4">
      <c r="A9336" s="27" t="str">
        <f>VLOOKUP(C9336,'user list'!A:B,2,0)</f>
        <v>Admin</v>
      </c>
      <c r="B9336" s="172">
        <v>45817.531261574077</v>
      </c>
      <c r="C9336" s="69" t="s">
        <v>186</v>
      </c>
      <c r="D9336" s="69" t="s">
        <v>1937</v>
      </c>
      <c r="E9336" s="69" t="s">
        <v>2614</v>
      </c>
      <c r="F9336" s="69">
        <v>2017</v>
      </c>
      <c r="G9336" s="69" t="s">
        <v>1947</v>
      </c>
    </row>
    <row r="9337" spans="1:7" ht="14.4">
      <c r="A9337" s="27" t="str">
        <f>VLOOKUP(C9337,'user list'!A:B,2,0)</f>
        <v>Admin</v>
      </c>
      <c r="B9337" s="172">
        <v>45817.531261574077</v>
      </c>
      <c r="C9337" s="69" t="s">
        <v>186</v>
      </c>
      <c r="D9337" s="69" t="s">
        <v>1937</v>
      </c>
      <c r="E9337" s="69" t="s">
        <v>2614</v>
      </c>
      <c r="F9337" s="69">
        <v>2017</v>
      </c>
      <c r="G9337" s="69" t="s">
        <v>1948</v>
      </c>
    </row>
    <row r="9338" spans="1:7" ht="14.4">
      <c r="A9338" s="27" t="str">
        <f>VLOOKUP(C9338,'user list'!A:B,2,0)</f>
        <v>Admin</v>
      </c>
      <c r="B9338" s="172">
        <v>45817.531261574077</v>
      </c>
      <c r="C9338" s="69" t="s">
        <v>186</v>
      </c>
      <c r="D9338" s="69" t="s">
        <v>1937</v>
      </c>
      <c r="E9338" s="69" t="s">
        <v>2614</v>
      </c>
      <c r="F9338" s="69">
        <v>2017</v>
      </c>
      <c r="G9338" s="69" t="s">
        <v>1948</v>
      </c>
    </row>
    <row r="9339" spans="1:7" ht="14.4">
      <c r="A9339" s="27" t="str">
        <f>VLOOKUP(C9339,'user list'!A:B,2,0)</f>
        <v>OCM</v>
      </c>
      <c r="B9339" s="172">
        <v>45817.53230324074</v>
      </c>
      <c r="C9339" s="69" t="s">
        <v>235</v>
      </c>
      <c r="D9339" s="69" t="s">
        <v>1937</v>
      </c>
      <c r="E9339" s="69" t="s">
        <v>2339</v>
      </c>
      <c r="F9339" s="69">
        <v>2015</v>
      </c>
      <c r="G9339" s="69" t="s">
        <v>1947</v>
      </c>
    </row>
    <row r="9340" spans="1:7" ht="14.4">
      <c r="A9340" s="27" t="str">
        <f>VLOOKUP(C9340,'user list'!A:B,2,0)</f>
        <v>OCM</v>
      </c>
      <c r="B9340" s="172">
        <v>45817.53230324074</v>
      </c>
      <c r="C9340" s="69" t="s">
        <v>235</v>
      </c>
      <c r="D9340" s="69" t="s">
        <v>1937</v>
      </c>
      <c r="E9340" s="69" t="s">
        <v>2339</v>
      </c>
      <c r="F9340" s="69">
        <v>2015</v>
      </c>
      <c r="G9340" s="69" t="s">
        <v>1948</v>
      </c>
    </row>
    <row r="9341" spans="1:7" ht="14.4">
      <c r="A9341" s="27" t="str">
        <f>VLOOKUP(C9341,'user list'!A:B,2,0)</f>
        <v>OCM</v>
      </c>
      <c r="B9341" s="172">
        <v>45817.53230324074</v>
      </c>
      <c r="C9341" s="69" t="s">
        <v>235</v>
      </c>
      <c r="D9341" s="69" t="s">
        <v>1937</v>
      </c>
      <c r="E9341" s="69" t="s">
        <v>2614</v>
      </c>
      <c r="F9341" s="69">
        <v>2017</v>
      </c>
      <c r="G9341" s="69" t="s">
        <v>1939</v>
      </c>
    </row>
    <row r="9342" spans="1:7" ht="14.4">
      <c r="A9342" s="27" t="str">
        <f>VLOOKUP(C9342,'user list'!A:B,2,0)</f>
        <v>Admin</v>
      </c>
      <c r="B9342" s="172">
        <v>45817.53230324074</v>
      </c>
      <c r="C9342" s="69" t="s">
        <v>186</v>
      </c>
      <c r="D9342" s="69" t="s">
        <v>1937</v>
      </c>
      <c r="E9342" s="69" t="s">
        <v>2339</v>
      </c>
      <c r="F9342" s="69">
        <v>2015</v>
      </c>
      <c r="G9342" s="69" t="s">
        <v>1948</v>
      </c>
    </row>
    <row r="9343" spans="1:7" ht="14.4">
      <c r="A9343" s="27" t="str">
        <f>VLOOKUP(C9343,'user list'!A:B,2,0)</f>
        <v>OCM</v>
      </c>
      <c r="B9343" s="172">
        <v>45817.53230324074</v>
      </c>
      <c r="C9343" s="69" t="s">
        <v>235</v>
      </c>
      <c r="D9343" s="69" t="s">
        <v>1937</v>
      </c>
      <c r="E9343" s="69" t="s">
        <v>2614</v>
      </c>
      <c r="F9343" s="69">
        <v>2017</v>
      </c>
      <c r="G9343" s="69" t="s">
        <v>1939</v>
      </c>
    </row>
    <row r="9344" spans="1:7" ht="14.4">
      <c r="A9344" s="27" t="str">
        <f>VLOOKUP(C9344,'user list'!A:B,2,0)</f>
        <v>OCM</v>
      </c>
      <c r="B9344" s="172">
        <v>45817.534351851849</v>
      </c>
      <c r="C9344" s="69" t="s">
        <v>235</v>
      </c>
      <c r="D9344" s="69" t="s">
        <v>1937</v>
      </c>
      <c r="E9344" s="69" t="s">
        <v>2614</v>
      </c>
      <c r="F9344" s="69">
        <v>2017</v>
      </c>
      <c r="G9344" s="69" t="s">
        <v>1947</v>
      </c>
    </row>
    <row r="9345" spans="1:7" ht="14.4">
      <c r="A9345" s="27" t="str">
        <f>VLOOKUP(C9345,'user list'!A:B,2,0)</f>
        <v>OCM</v>
      </c>
      <c r="B9345" s="172">
        <v>45817.534351851849</v>
      </c>
      <c r="C9345" s="69" t="s">
        <v>235</v>
      </c>
      <c r="D9345" s="69" t="s">
        <v>1937</v>
      </c>
      <c r="E9345" s="69" t="s">
        <v>2614</v>
      </c>
      <c r="F9345" s="69">
        <v>2017</v>
      </c>
      <c r="G9345" s="69" t="s">
        <v>1948</v>
      </c>
    </row>
    <row r="9346" spans="1:7" ht="14.4">
      <c r="A9346" s="27" t="str">
        <f>VLOOKUP(C9346,'user list'!A:B,2,0)</f>
        <v>Admin</v>
      </c>
      <c r="B9346" s="172">
        <v>45817.534351851849</v>
      </c>
      <c r="C9346" s="69" t="s">
        <v>186</v>
      </c>
      <c r="D9346" s="69" t="s">
        <v>1937</v>
      </c>
      <c r="E9346" s="69" t="s">
        <v>2614</v>
      </c>
      <c r="F9346" s="69">
        <v>2017</v>
      </c>
      <c r="G9346" s="69" t="s">
        <v>1948</v>
      </c>
    </row>
    <row r="9347" spans="1:7" ht="14.4">
      <c r="A9347" s="27" t="str">
        <f>VLOOKUP(C9347,'user list'!A:B,2,0)</f>
        <v>Admin</v>
      </c>
      <c r="B9347" s="172">
        <v>45817.534386574072</v>
      </c>
      <c r="C9347" s="69" t="s">
        <v>186</v>
      </c>
      <c r="D9347" s="69" t="s">
        <v>1937</v>
      </c>
      <c r="E9347" s="69" t="s">
        <v>2042</v>
      </c>
      <c r="F9347" s="69">
        <v>2009</v>
      </c>
      <c r="G9347" s="69" t="s">
        <v>1939</v>
      </c>
    </row>
    <row r="9348" spans="1:7" ht="14.4">
      <c r="A9348" s="27" t="str">
        <f>VLOOKUP(C9348,'user list'!A:B,2,0)</f>
        <v>Admin</v>
      </c>
      <c r="B9348" s="172">
        <v>45817.534398148149</v>
      </c>
      <c r="C9348" s="69" t="s">
        <v>186</v>
      </c>
      <c r="D9348" s="69" t="s">
        <v>1937</v>
      </c>
      <c r="E9348" s="69" t="s">
        <v>2048</v>
      </c>
      <c r="F9348" s="69">
        <v>2008</v>
      </c>
      <c r="G9348" s="69" t="s">
        <v>1939</v>
      </c>
    </row>
    <row r="9349" spans="1:7" ht="14.4">
      <c r="A9349" s="27" t="str">
        <f>VLOOKUP(C9349,'user list'!A:B,2,0)</f>
        <v>Admin</v>
      </c>
      <c r="B9349" s="172">
        <v>45817.534479166665</v>
      </c>
      <c r="C9349" s="69" t="s">
        <v>186</v>
      </c>
      <c r="D9349" s="69" t="s">
        <v>1937</v>
      </c>
      <c r="E9349" s="69" t="s">
        <v>2612</v>
      </c>
      <c r="F9349" s="69">
        <v>2013</v>
      </c>
      <c r="G9349" s="69" t="s">
        <v>1939</v>
      </c>
    </row>
    <row r="9350" spans="1:7" ht="14.4">
      <c r="A9350" s="27" t="str">
        <f>VLOOKUP(C9350,'user list'!A:B,2,0)</f>
        <v>Admin</v>
      </c>
      <c r="B9350" s="172">
        <v>45817.534490740742</v>
      </c>
      <c r="C9350" s="69" t="s">
        <v>186</v>
      </c>
      <c r="D9350" s="69" t="s">
        <v>1937</v>
      </c>
      <c r="E9350" s="69" t="s">
        <v>2041</v>
      </c>
      <c r="F9350" s="69">
        <v>2010</v>
      </c>
      <c r="G9350" s="69" t="s">
        <v>1939</v>
      </c>
    </row>
    <row r="9351" spans="1:7" ht="14.4">
      <c r="A9351" s="27" t="str">
        <f>VLOOKUP(C9351,'user list'!A:B,2,0)</f>
        <v>Admin</v>
      </c>
      <c r="B9351" s="172">
        <v>45817.534525462965</v>
      </c>
      <c r="C9351" s="69" t="s">
        <v>186</v>
      </c>
      <c r="D9351" s="69" t="s">
        <v>1937</v>
      </c>
      <c r="E9351" s="69" t="s">
        <v>2042</v>
      </c>
      <c r="F9351" s="69">
        <v>2007</v>
      </c>
      <c r="G9351" s="69" t="s">
        <v>1939</v>
      </c>
    </row>
    <row r="9352" spans="1:7" ht="14.4">
      <c r="A9352" s="27" t="str">
        <f>VLOOKUP(C9352,'user list'!A:B,2,0)</f>
        <v>Admin</v>
      </c>
      <c r="B9352" s="172">
        <v>45817.534583333334</v>
      </c>
      <c r="C9352" s="69" t="s">
        <v>186</v>
      </c>
      <c r="D9352" s="69" t="s">
        <v>1937</v>
      </c>
      <c r="E9352" s="69" t="s">
        <v>2001</v>
      </c>
      <c r="F9352" s="69">
        <v>2002</v>
      </c>
      <c r="G9352" s="69" t="s">
        <v>1939</v>
      </c>
    </row>
    <row r="9353" spans="1:7" ht="14.4">
      <c r="A9353" s="27" t="str">
        <f>VLOOKUP(C9353,'user list'!A:B,2,0)</f>
        <v>Admin</v>
      </c>
      <c r="B9353" s="172">
        <v>45817.53460648148</v>
      </c>
      <c r="C9353" s="69" t="s">
        <v>186</v>
      </c>
      <c r="D9353" s="69" t="s">
        <v>1937</v>
      </c>
      <c r="E9353" s="69" t="s">
        <v>2002</v>
      </c>
      <c r="F9353" s="69">
        <v>2001</v>
      </c>
      <c r="G9353" s="69" t="s">
        <v>1939</v>
      </c>
    </row>
    <row r="9354" spans="1:7" ht="14.4">
      <c r="A9354" s="27" t="str">
        <f>VLOOKUP(C9354,'user list'!A:B,2,0)</f>
        <v>Admin</v>
      </c>
      <c r="B9354" s="172">
        <v>45817.535081018519</v>
      </c>
      <c r="C9354" s="69" t="s">
        <v>186</v>
      </c>
      <c r="D9354" s="69" t="s">
        <v>1937</v>
      </c>
      <c r="E9354" s="69" t="s">
        <v>2481</v>
      </c>
      <c r="F9354" s="69">
        <v>2011</v>
      </c>
      <c r="G9354" s="69" t="s">
        <v>1939</v>
      </c>
    </row>
    <row r="9355" spans="1:7" ht="14.4">
      <c r="A9355" s="27" t="str">
        <f>VLOOKUP(C9355,'user list'!A:B,2,0)</f>
        <v>Admin</v>
      </c>
      <c r="B9355" s="172">
        <v>45817.535115740742</v>
      </c>
      <c r="C9355" s="69" t="s">
        <v>186</v>
      </c>
      <c r="D9355" s="69" t="s">
        <v>1937</v>
      </c>
      <c r="E9355" s="69" t="s">
        <v>2049</v>
      </c>
      <c r="F9355" s="69">
        <v>2012</v>
      </c>
      <c r="G9355" s="69" t="s">
        <v>1939</v>
      </c>
    </row>
    <row r="9356" spans="1:7" ht="14.4">
      <c r="A9356" s="27" t="str">
        <f>VLOOKUP(C9356,'user list'!A:B,2,0)</f>
        <v>Admin</v>
      </c>
      <c r="B9356" s="172">
        <v>45817.535856481481</v>
      </c>
      <c r="C9356" s="69" t="s">
        <v>186</v>
      </c>
      <c r="D9356" s="69" t="s">
        <v>1937</v>
      </c>
      <c r="E9356" s="69" t="s">
        <v>2609</v>
      </c>
      <c r="F9356" s="69">
        <v>1998</v>
      </c>
      <c r="G9356" s="69" t="s">
        <v>1939</v>
      </c>
    </row>
    <row r="9357" spans="1:7" ht="14.4">
      <c r="A9357" s="27" t="str">
        <f>VLOOKUP(C9357,'user list'!A:B,2,0)</f>
        <v>Admin</v>
      </c>
      <c r="B9357" s="172">
        <v>45817.536053240743</v>
      </c>
      <c r="C9357" s="69" t="s">
        <v>186</v>
      </c>
      <c r="D9357" s="69" t="s">
        <v>1937</v>
      </c>
      <c r="E9357" s="69" t="s">
        <v>2608</v>
      </c>
      <c r="F9357" s="69">
        <v>1996</v>
      </c>
      <c r="G9357" s="69" t="s">
        <v>1939</v>
      </c>
    </row>
    <row r="9358" spans="1:7" ht="14.4">
      <c r="A9358" s="27" t="str">
        <f>VLOOKUP(C9358,'user list'!A:B,2,0)</f>
        <v>Admin</v>
      </c>
      <c r="B9358" s="172">
        <v>45817.536076388889</v>
      </c>
      <c r="C9358" s="69" t="s">
        <v>186</v>
      </c>
      <c r="D9358" s="69" t="s">
        <v>1937</v>
      </c>
      <c r="E9358" s="69" t="s">
        <v>2607</v>
      </c>
      <c r="F9358" s="69">
        <v>1995</v>
      </c>
      <c r="G9358" s="69" t="s">
        <v>1939</v>
      </c>
    </row>
    <row r="9359" spans="1:7" ht="14.4">
      <c r="A9359" s="27" t="str">
        <f>VLOOKUP(C9359,'user list'!A:B,2,0)</f>
        <v>Admin</v>
      </c>
      <c r="B9359" s="172">
        <v>45817.536157407405</v>
      </c>
      <c r="C9359" s="69" t="s">
        <v>186</v>
      </c>
      <c r="D9359" s="69" t="s">
        <v>1937</v>
      </c>
      <c r="E9359" s="69" t="s">
        <v>2607</v>
      </c>
      <c r="F9359" s="69">
        <v>1995</v>
      </c>
      <c r="G9359" s="69" t="s">
        <v>1939</v>
      </c>
    </row>
    <row r="9360" spans="1:7" ht="14.4">
      <c r="A9360" s="27" t="str">
        <f>VLOOKUP(C9360,'user list'!A:B,2,0)</f>
        <v>TTMD</v>
      </c>
      <c r="B9360" s="172">
        <v>45817.536168981482</v>
      </c>
      <c r="C9360" s="69" t="s">
        <v>278</v>
      </c>
      <c r="D9360" s="69" t="s">
        <v>1937</v>
      </c>
      <c r="E9360" s="69" t="s">
        <v>2029</v>
      </c>
      <c r="F9360" s="69">
        <v>1799</v>
      </c>
      <c r="G9360" s="69" t="s">
        <v>1939</v>
      </c>
    </row>
    <row r="9361" spans="1:7" ht="14.4">
      <c r="A9361" s="27" t="str">
        <f>VLOOKUP(C9361,'user list'!A:B,2,0)</f>
        <v>Admin</v>
      </c>
      <c r="B9361" s="172">
        <v>45817.536261574074</v>
      </c>
      <c r="C9361" s="69" t="s">
        <v>186</v>
      </c>
      <c r="D9361" s="69" t="s">
        <v>1937</v>
      </c>
      <c r="E9361" s="69" t="s">
        <v>1991</v>
      </c>
      <c r="F9361" s="69">
        <v>1994</v>
      </c>
      <c r="G9361" s="69" t="s">
        <v>1939</v>
      </c>
    </row>
    <row r="9362" spans="1:7" ht="14.4">
      <c r="A9362" s="27" t="str">
        <f>VLOOKUP(C9362,'user list'!A:B,2,0)</f>
        <v>TTMD</v>
      </c>
      <c r="B9362" s="172">
        <v>45817.536273148151</v>
      </c>
      <c r="C9362" s="69" t="s">
        <v>278</v>
      </c>
      <c r="D9362" s="69" t="s">
        <v>1937</v>
      </c>
      <c r="E9362" s="69" t="s">
        <v>1636</v>
      </c>
      <c r="F9362" s="69">
        <v>1883</v>
      </c>
      <c r="G9362" s="69" t="s">
        <v>1939</v>
      </c>
    </row>
    <row r="9363" spans="1:7" ht="14.4">
      <c r="A9363" s="27" t="str">
        <f>VLOOKUP(C9363,'user list'!A:B,2,0)</f>
        <v>Admin</v>
      </c>
      <c r="B9363" s="172">
        <v>45817.536296296297</v>
      </c>
      <c r="C9363" s="69" t="s">
        <v>186</v>
      </c>
      <c r="D9363" s="69" t="s">
        <v>1937</v>
      </c>
      <c r="E9363" s="69" t="s">
        <v>2606</v>
      </c>
      <c r="F9363" s="69">
        <v>1993</v>
      </c>
      <c r="G9363" s="69" t="s">
        <v>1939</v>
      </c>
    </row>
    <row r="9364" spans="1:7" ht="14.4">
      <c r="A9364" s="27" t="str">
        <f>VLOOKUP(C9364,'user list'!A:B,2,0)</f>
        <v>TTMD</v>
      </c>
      <c r="B9364" s="172">
        <v>45817.53633101852</v>
      </c>
      <c r="C9364" s="69" t="s">
        <v>278</v>
      </c>
      <c r="D9364" s="69" t="s">
        <v>1937</v>
      </c>
      <c r="E9364" s="69" t="s">
        <v>2534</v>
      </c>
      <c r="F9364" s="69">
        <v>1881</v>
      </c>
      <c r="G9364" s="69" t="s">
        <v>1939</v>
      </c>
    </row>
    <row r="9365" spans="1:7" ht="14.4">
      <c r="A9365" s="27" t="str">
        <f>VLOOKUP(C9365,'user list'!A:B,2,0)</f>
        <v>Admin</v>
      </c>
      <c r="B9365" s="172">
        <v>45817.536400462966</v>
      </c>
      <c r="C9365" s="69" t="s">
        <v>186</v>
      </c>
      <c r="D9365" s="69" t="s">
        <v>1937</v>
      </c>
      <c r="E9365" s="69" t="s">
        <v>2604</v>
      </c>
      <c r="F9365" s="69">
        <v>1989</v>
      </c>
      <c r="G9365" s="69" t="s">
        <v>1939</v>
      </c>
    </row>
    <row r="9366" spans="1:7" ht="14.4">
      <c r="A9366" s="27" t="str">
        <f>VLOOKUP(C9366,'user list'!A:B,2,0)</f>
        <v>Admin</v>
      </c>
      <c r="B9366" s="172">
        <v>45817.536412037036</v>
      </c>
      <c r="C9366" s="69" t="s">
        <v>186</v>
      </c>
      <c r="D9366" s="69" t="s">
        <v>1937</v>
      </c>
      <c r="E9366" s="69" t="s">
        <v>2029</v>
      </c>
      <c r="F9366" s="69">
        <v>1990</v>
      </c>
      <c r="G9366" s="69" t="s">
        <v>1939</v>
      </c>
    </row>
    <row r="9367" spans="1:7" ht="14.4">
      <c r="A9367" s="27" t="str">
        <f>VLOOKUP(C9367,'user list'!A:B,2,0)</f>
        <v>Admin</v>
      </c>
      <c r="B9367" s="172">
        <v>45817.536469907405</v>
      </c>
      <c r="C9367" s="69" t="s">
        <v>186</v>
      </c>
      <c r="D9367" s="69" t="s">
        <v>1937</v>
      </c>
      <c r="E9367" s="69" t="s">
        <v>2605</v>
      </c>
      <c r="F9367" s="69">
        <v>1991</v>
      </c>
      <c r="G9367" s="69" t="s">
        <v>1939</v>
      </c>
    </row>
    <row r="9368" spans="1:7" ht="14.4">
      <c r="A9368" s="27" t="str">
        <f>VLOOKUP(C9368,'user list'!A:B,2,0)</f>
        <v>QCDRRMO</v>
      </c>
      <c r="B9368" s="172">
        <v>45817.536539351851</v>
      </c>
      <c r="C9368" s="69" t="s">
        <v>265</v>
      </c>
      <c r="D9368" s="69" t="s">
        <v>1937</v>
      </c>
      <c r="E9368" s="69" t="s">
        <v>2577</v>
      </c>
      <c r="F9368" s="69">
        <v>1946</v>
      </c>
      <c r="G9368" s="69" t="s">
        <v>1939</v>
      </c>
    </row>
    <row r="9369" spans="1:7" ht="14.4">
      <c r="A9369" s="27" t="str">
        <f>VLOOKUP(C9369,'user list'!A:B,2,0)</f>
        <v>TTMD</v>
      </c>
      <c r="B9369" s="172">
        <v>45817.536643518521</v>
      </c>
      <c r="C9369" s="69" t="s">
        <v>278</v>
      </c>
      <c r="D9369" s="69" t="s">
        <v>1937</v>
      </c>
      <c r="E9369" s="69" t="s">
        <v>2524</v>
      </c>
      <c r="F9369" s="69">
        <v>1866</v>
      </c>
      <c r="G9369" s="69" t="s">
        <v>1939</v>
      </c>
    </row>
    <row r="9370" spans="1:7" ht="14.4">
      <c r="A9370" s="27" t="str">
        <f>VLOOKUP(C9370,'user list'!A:B,2,0)</f>
        <v>TTMD</v>
      </c>
      <c r="B9370" s="172">
        <v>45817.536724537036</v>
      </c>
      <c r="C9370" s="69" t="s">
        <v>278</v>
      </c>
      <c r="D9370" s="69" t="s">
        <v>1937</v>
      </c>
      <c r="E9370" s="69" t="s">
        <v>2524</v>
      </c>
      <c r="F9370" s="69">
        <v>1866</v>
      </c>
      <c r="G9370" s="69" t="s">
        <v>1939</v>
      </c>
    </row>
    <row r="9371" spans="1:7" ht="14.4">
      <c r="A9371" s="27" t="str">
        <f>VLOOKUP(C9371,'user list'!A:B,2,0)</f>
        <v>QCDRRMO</v>
      </c>
      <c r="B9371" s="172">
        <v>45817.537592592591</v>
      </c>
      <c r="C9371" s="69" t="s">
        <v>265</v>
      </c>
      <c r="D9371" s="69" t="s">
        <v>1937</v>
      </c>
      <c r="E9371" s="69" t="s">
        <v>2577</v>
      </c>
      <c r="F9371" s="69">
        <v>1946</v>
      </c>
      <c r="G9371" s="69" t="s">
        <v>1947</v>
      </c>
    </row>
    <row r="9372" spans="1:7" ht="14.4">
      <c r="A9372" s="27" t="str">
        <f>VLOOKUP(C9372,'user list'!A:B,2,0)</f>
        <v>QCDRRMO</v>
      </c>
      <c r="B9372" s="172">
        <v>45817.537592592591</v>
      </c>
      <c r="C9372" s="69" t="s">
        <v>265</v>
      </c>
      <c r="D9372" s="69" t="s">
        <v>1937</v>
      </c>
      <c r="E9372" s="69" t="s">
        <v>2577</v>
      </c>
      <c r="F9372" s="69">
        <v>1946</v>
      </c>
      <c r="G9372" s="69" t="s">
        <v>1948</v>
      </c>
    </row>
    <row r="9373" spans="1:7" ht="14.4">
      <c r="A9373" s="27" t="str">
        <f>VLOOKUP(C9373,'user list'!A:B,2,0)</f>
        <v>QCDRRMO</v>
      </c>
      <c r="B9373" s="172">
        <v>45817.537592592591</v>
      </c>
      <c r="C9373" s="69" t="s">
        <v>265</v>
      </c>
      <c r="D9373" s="69" t="s">
        <v>1937</v>
      </c>
      <c r="E9373" s="69" t="s">
        <v>2577</v>
      </c>
      <c r="F9373" s="69">
        <v>1946</v>
      </c>
      <c r="G9373" s="69" t="s">
        <v>1939</v>
      </c>
    </row>
    <row r="9374" spans="1:7" ht="14.4">
      <c r="A9374" s="27" t="str">
        <f>VLOOKUP(C9374,'user list'!A:B,2,0)</f>
        <v>Admin</v>
      </c>
      <c r="B9374" s="172">
        <v>45817.537604166668</v>
      </c>
      <c r="C9374" s="69" t="s">
        <v>186</v>
      </c>
      <c r="D9374" s="69" t="s">
        <v>1937</v>
      </c>
      <c r="E9374" s="69" t="s">
        <v>2577</v>
      </c>
      <c r="F9374" s="69">
        <v>1946</v>
      </c>
      <c r="G9374" s="69" t="s">
        <v>1948</v>
      </c>
    </row>
    <row r="9375" spans="1:7" ht="14.4">
      <c r="A9375" s="27" t="str">
        <f>VLOOKUP(C9375,'user list'!A:B,2,0)</f>
        <v>QCDRRMO</v>
      </c>
      <c r="B9375" s="172">
        <v>45817.539120370369</v>
      </c>
      <c r="C9375" s="69" t="s">
        <v>265</v>
      </c>
      <c r="D9375" s="69" t="s">
        <v>1937</v>
      </c>
      <c r="E9375" s="69" t="s">
        <v>2002</v>
      </c>
      <c r="F9375" s="69">
        <v>1957</v>
      </c>
      <c r="G9375" s="69" t="s">
        <v>1939</v>
      </c>
    </row>
    <row r="9376" spans="1:7" ht="14.4">
      <c r="A9376" s="27" t="str">
        <f>VLOOKUP(C9376,'user list'!A:B,2,0)</f>
        <v>QCDRRMO</v>
      </c>
      <c r="B9376" s="172">
        <v>45817.540219907409</v>
      </c>
      <c r="C9376" s="69" t="s">
        <v>265</v>
      </c>
      <c r="D9376" s="69" t="s">
        <v>1937</v>
      </c>
      <c r="E9376" s="69" t="s">
        <v>2452</v>
      </c>
      <c r="F9376" s="69" t="s">
        <v>2453</v>
      </c>
      <c r="G9376" s="69">
        <v>1743</v>
      </c>
    </row>
    <row r="9377" spans="1:7" ht="14.4">
      <c r="A9377" s="27" t="str">
        <f>VLOOKUP(C9377,'user list'!A:B,2,0)</f>
        <v>QCDRRMO</v>
      </c>
      <c r="B9377" s="172">
        <v>45817.540509259263</v>
      </c>
      <c r="C9377" s="69" t="s">
        <v>265</v>
      </c>
      <c r="D9377" s="69" t="s">
        <v>1937</v>
      </c>
      <c r="E9377" s="69" t="s">
        <v>2454</v>
      </c>
      <c r="F9377" s="69">
        <v>1745</v>
      </c>
      <c r="G9377" s="69" t="s">
        <v>1939</v>
      </c>
    </row>
    <row r="9378" spans="1:7" ht="14.4">
      <c r="A9378" s="27" t="str">
        <f>VLOOKUP(C9378,'user list'!A:B,2,0)</f>
        <v>CTO</v>
      </c>
      <c r="B9378" s="172">
        <v>45817.54105324074</v>
      </c>
      <c r="C9378" s="69" t="s">
        <v>207</v>
      </c>
      <c r="D9378" s="69" t="s">
        <v>1937</v>
      </c>
      <c r="E9378" s="69" t="s">
        <v>2604</v>
      </c>
      <c r="F9378" s="69">
        <v>1989</v>
      </c>
      <c r="G9378" s="69" t="s">
        <v>1939</v>
      </c>
    </row>
    <row r="9379" spans="1:7" ht="14.4">
      <c r="A9379" s="27" t="str">
        <f>VLOOKUP(C9379,'user list'!A:B,2,0)</f>
        <v>CTO</v>
      </c>
      <c r="B9379" s="172">
        <v>45817.541087962964</v>
      </c>
      <c r="C9379" s="69" t="s">
        <v>207</v>
      </c>
      <c r="D9379" s="69" t="s">
        <v>1937</v>
      </c>
      <c r="E9379" s="69" t="s">
        <v>2606</v>
      </c>
      <c r="F9379" s="69">
        <v>1993</v>
      </c>
      <c r="G9379" s="69" t="s">
        <v>1939</v>
      </c>
    </row>
    <row r="9380" spans="1:7" ht="14.4">
      <c r="A9380" s="27" t="str">
        <f>VLOOKUP(C9380,'user list'!A:B,2,0)</f>
        <v>CTO</v>
      </c>
      <c r="B9380" s="172">
        <v>45817.541122685187</v>
      </c>
      <c r="C9380" s="69" t="s">
        <v>207</v>
      </c>
      <c r="D9380" s="69" t="s">
        <v>1937</v>
      </c>
      <c r="E9380" s="69" t="s">
        <v>2611</v>
      </c>
      <c r="F9380" s="69">
        <v>2003</v>
      </c>
      <c r="G9380" s="69" t="s">
        <v>1939</v>
      </c>
    </row>
    <row r="9381" spans="1:7" ht="14.4">
      <c r="A9381" s="27" t="str">
        <f>VLOOKUP(C9381,'user list'!A:B,2,0)</f>
        <v>CTO</v>
      </c>
      <c r="B9381" s="172">
        <v>45817.54115740741</v>
      </c>
      <c r="C9381" s="69" t="s">
        <v>207</v>
      </c>
      <c r="D9381" s="69" t="s">
        <v>1937</v>
      </c>
      <c r="E9381" s="69" t="s">
        <v>2609</v>
      </c>
      <c r="F9381" s="69">
        <v>1998</v>
      </c>
      <c r="G9381" s="69" t="s">
        <v>1939</v>
      </c>
    </row>
    <row r="9382" spans="1:7" ht="14.4">
      <c r="A9382" s="27" t="str">
        <f>VLOOKUP(C9382,'user list'!A:B,2,0)</f>
        <v>QCDRRMO</v>
      </c>
      <c r="B9382" s="172">
        <v>45817.54115740741</v>
      </c>
      <c r="C9382" s="69" t="s">
        <v>265</v>
      </c>
      <c r="D9382" s="69" t="s">
        <v>1937</v>
      </c>
      <c r="E9382" s="69" t="s">
        <v>2454</v>
      </c>
      <c r="F9382" s="69">
        <v>1745</v>
      </c>
      <c r="G9382" s="69" t="s">
        <v>1939</v>
      </c>
    </row>
    <row r="9383" spans="1:7" ht="14.4">
      <c r="A9383" s="27" t="str">
        <f>VLOOKUP(C9383,'user list'!A:B,2,0)</f>
        <v>CTO</v>
      </c>
      <c r="B9383" s="172">
        <v>45817.541354166664</v>
      </c>
      <c r="C9383" s="69" t="s">
        <v>207</v>
      </c>
      <c r="D9383" s="69" t="s">
        <v>1937</v>
      </c>
      <c r="E9383" s="69" t="s">
        <v>2474</v>
      </c>
      <c r="F9383" s="69">
        <v>1788</v>
      </c>
      <c r="G9383" s="69" t="s">
        <v>1939</v>
      </c>
    </row>
    <row r="9384" spans="1:7" ht="14.4">
      <c r="A9384" s="27" t="str">
        <f>VLOOKUP(C9384,'user list'!A:B,2,0)</f>
        <v>QCDRRMO</v>
      </c>
      <c r="B9384" s="172">
        <v>45817.54146990741</v>
      </c>
      <c r="C9384" s="69" t="s">
        <v>265</v>
      </c>
      <c r="D9384" s="69" t="s">
        <v>1937</v>
      </c>
      <c r="E9384" s="69" t="s">
        <v>2002</v>
      </c>
      <c r="F9384" s="69">
        <v>1957</v>
      </c>
      <c r="G9384" s="69" t="s">
        <v>1939</v>
      </c>
    </row>
    <row r="9385" spans="1:7" ht="14.4">
      <c r="A9385" s="27" t="str">
        <f>VLOOKUP(C9385,'user list'!A:B,2,0)</f>
        <v>QCDRRMO</v>
      </c>
      <c r="B9385" s="172">
        <v>45817.541620370372</v>
      </c>
      <c r="C9385" s="69" t="s">
        <v>265</v>
      </c>
      <c r="D9385" s="69" t="s">
        <v>1937</v>
      </c>
      <c r="E9385" s="69" t="s">
        <v>2002</v>
      </c>
      <c r="F9385" s="69">
        <v>1957</v>
      </c>
      <c r="G9385" s="69" t="s">
        <v>1939</v>
      </c>
    </row>
    <row r="9386" spans="1:7" ht="14.4">
      <c r="A9386" s="27" t="str">
        <f>VLOOKUP(C9386,'user list'!A:B,2,0)</f>
        <v>CTO</v>
      </c>
      <c r="B9386" s="172">
        <v>45817.542349537034</v>
      </c>
      <c r="C9386" s="69" t="s">
        <v>207</v>
      </c>
      <c r="D9386" s="69" t="s">
        <v>1937</v>
      </c>
      <c r="E9386" s="69" t="s">
        <v>2601</v>
      </c>
      <c r="F9386" s="69">
        <v>1976</v>
      </c>
      <c r="G9386" s="69" t="s">
        <v>1939</v>
      </c>
    </row>
    <row r="9387" spans="1:7" ht="14.4">
      <c r="A9387" s="27" t="str">
        <f>VLOOKUP(C9387,'user list'!A:B,2,0)</f>
        <v>QCDRRMO</v>
      </c>
      <c r="B9387" s="172">
        <v>45817.542430555557</v>
      </c>
      <c r="C9387" s="69" t="s">
        <v>265</v>
      </c>
      <c r="D9387" s="69" t="s">
        <v>1937</v>
      </c>
      <c r="E9387" s="69" t="s">
        <v>2454</v>
      </c>
      <c r="F9387" s="69">
        <v>1745</v>
      </c>
      <c r="G9387" s="69" t="s">
        <v>1939</v>
      </c>
    </row>
    <row r="9388" spans="1:7" ht="14.4">
      <c r="A9388" s="27" t="str">
        <f>VLOOKUP(C9388,'user list'!A:B,2,0)</f>
        <v>QCDRRMO</v>
      </c>
      <c r="B9388" s="172">
        <v>45817.542500000003</v>
      </c>
      <c r="C9388" s="69" t="s">
        <v>265</v>
      </c>
      <c r="D9388" s="69" t="s">
        <v>1937</v>
      </c>
      <c r="E9388" s="69" t="s">
        <v>2454</v>
      </c>
      <c r="F9388" s="69">
        <v>1745</v>
      </c>
      <c r="G9388" s="69" t="s">
        <v>1947</v>
      </c>
    </row>
    <row r="9389" spans="1:7" ht="14.4">
      <c r="A9389" s="27" t="str">
        <f>VLOOKUP(C9389,'user list'!A:B,2,0)</f>
        <v>QCDRRMO</v>
      </c>
      <c r="B9389" s="172">
        <v>45817.542500000003</v>
      </c>
      <c r="C9389" s="69" t="s">
        <v>265</v>
      </c>
      <c r="D9389" s="69" t="s">
        <v>1937</v>
      </c>
      <c r="E9389" s="69" t="s">
        <v>2454</v>
      </c>
      <c r="F9389" s="69">
        <v>1745</v>
      </c>
      <c r="G9389" s="69" t="s">
        <v>1948</v>
      </c>
    </row>
    <row r="9390" spans="1:7" ht="14.4">
      <c r="A9390" s="27" t="str">
        <f>VLOOKUP(C9390,'user list'!A:B,2,0)</f>
        <v>QCDRRMO</v>
      </c>
      <c r="B9390" s="172">
        <v>45817.542500000003</v>
      </c>
      <c r="C9390" s="69" t="s">
        <v>265</v>
      </c>
      <c r="D9390" s="69" t="s">
        <v>1937</v>
      </c>
      <c r="E9390" s="69" t="s">
        <v>2454</v>
      </c>
      <c r="F9390" s="69">
        <v>1745</v>
      </c>
      <c r="G9390" s="69" t="s">
        <v>1939</v>
      </c>
    </row>
    <row r="9391" spans="1:7" ht="14.4">
      <c r="A9391" s="27" t="str">
        <f>VLOOKUP(C9391,'user list'!A:B,2,0)</f>
        <v>Admin</v>
      </c>
      <c r="B9391" s="172">
        <v>45817.542511574073</v>
      </c>
      <c r="C9391" s="69" t="s">
        <v>186</v>
      </c>
      <c r="D9391" s="69" t="s">
        <v>1937</v>
      </c>
      <c r="E9391" s="69" t="s">
        <v>2454</v>
      </c>
      <c r="F9391" s="69">
        <v>1745</v>
      </c>
      <c r="G9391" s="69" t="s">
        <v>1948</v>
      </c>
    </row>
    <row r="9392" spans="1:7" ht="14.4">
      <c r="A9392" s="27" t="str">
        <f>VLOOKUP(C9392,'user list'!A:B,2,0)</f>
        <v>QCDRRMO</v>
      </c>
      <c r="B9392" s="172">
        <v>45817.542731481481</v>
      </c>
      <c r="C9392" s="69" t="s">
        <v>265</v>
      </c>
      <c r="D9392" s="69" t="s">
        <v>1937</v>
      </c>
      <c r="E9392" s="69" t="s">
        <v>2452</v>
      </c>
      <c r="F9392" s="69" t="s">
        <v>2453</v>
      </c>
      <c r="G9392" s="69">
        <v>1743</v>
      </c>
    </row>
    <row r="9393" spans="1:7" ht="14.4">
      <c r="A9393" s="27" t="str">
        <f>VLOOKUP(C9393,'user list'!A:B,2,0)</f>
        <v>QCDRRMO</v>
      </c>
      <c r="B9393" s="172">
        <v>45817.54283564815</v>
      </c>
      <c r="C9393" s="69" t="s">
        <v>265</v>
      </c>
      <c r="D9393" s="69" t="s">
        <v>1937</v>
      </c>
      <c r="E9393" s="69" t="s">
        <v>2452</v>
      </c>
      <c r="F9393" s="69" t="s">
        <v>2453</v>
      </c>
      <c r="G9393" s="69">
        <v>1743</v>
      </c>
    </row>
    <row r="9394" spans="1:7" ht="14.4">
      <c r="A9394" s="27" t="str">
        <f>VLOOKUP(C9394,'user list'!A:B,2,0)</f>
        <v>QCDRRMO</v>
      </c>
      <c r="B9394" s="172">
        <v>45817.54283564815</v>
      </c>
      <c r="C9394" s="69" t="s">
        <v>265</v>
      </c>
      <c r="D9394" s="69" t="s">
        <v>1937</v>
      </c>
      <c r="E9394" s="69" t="s">
        <v>2452</v>
      </c>
      <c r="F9394" s="69" t="s">
        <v>2453</v>
      </c>
      <c r="G9394" s="69">
        <v>1743</v>
      </c>
    </row>
    <row r="9395" spans="1:7" ht="14.4">
      <c r="A9395" s="27" t="str">
        <f>VLOOKUP(C9395,'user list'!A:B,2,0)</f>
        <v>QCDRRMO</v>
      </c>
      <c r="B9395" s="172">
        <v>45817.54283564815</v>
      </c>
      <c r="C9395" s="69" t="s">
        <v>265</v>
      </c>
      <c r="D9395" s="69" t="s">
        <v>1937</v>
      </c>
      <c r="E9395" s="69" t="s">
        <v>2452</v>
      </c>
      <c r="F9395" s="69" t="s">
        <v>2453</v>
      </c>
      <c r="G9395" s="69">
        <v>1743</v>
      </c>
    </row>
    <row r="9396" spans="1:7" ht="14.4">
      <c r="A9396" s="27" t="str">
        <f>VLOOKUP(C9396,'user list'!A:B,2,0)</f>
        <v>Admin</v>
      </c>
      <c r="B9396" s="172">
        <v>45817.54283564815</v>
      </c>
      <c r="C9396" s="69" t="s">
        <v>186</v>
      </c>
      <c r="D9396" s="69" t="s">
        <v>1937</v>
      </c>
      <c r="E9396" s="69" t="s">
        <v>2452</v>
      </c>
      <c r="F9396" s="69" t="s">
        <v>2453</v>
      </c>
      <c r="G9396" s="69">
        <v>1743</v>
      </c>
    </row>
    <row r="9397" spans="1:7" ht="14.4">
      <c r="A9397" s="27" t="str">
        <f>VLOOKUP(C9397,'user list'!A:B,2,0)</f>
        <v>QCDRRMO</v>
      </c>
      <c r="B9397" s="172">
        <v>45817.542928240742</v>
      </c>
      <c r="C9397" s="69" t="s">
        <v>265</v>
      </c>
      <c r="D9397" s="69" t="s">
        <v>1937</v>
      </c>
      <c r="E9397" s="69" t="s">
        <v>1636</v>
      </c>
      <c r="F9397" s="69">
        <v>1883</v>
      </c>
      <c r="G9397" s="69" t="s">
        <v>1939</v>
      </c>
    </row>
    <row r="9398" spans="1:7" ht="14.4">
      <c r="A9398" s="27" t="str">
        <f>VLOOKUP(C9398,'user list'!A:B,2,0)</f>
        <v>QCDRRMO</v>
      </c>
      <c r="B9398" s="172">
        <v>45817.543229166666</v>
      </c>
      <c r="C9398" s="69" t="s">
        <v>265</v>
      </c>
      <c r="D9398" s="69" t="s">
        <v>1937</v>
      </c>
      <c r="E9398" s="69" t="s">
        <v>1636</v>
      </c>
      <c r="F9398" s="69">
        <v>1883</v>
      </c>
      <c r="G9398" s="69" t="s">
        <v>1947</v>
      </c>
    </row>
    <row r="9399" spans="1:7" ht="14.4">
      <c r="A9399" s="27" t="str">
        <f>VLOOKUP(C9399,'user list'!A:B,2,0)</f>
        <v>QCDRRMO</v>
      </c>
      <c r="B9399" s="172">
        <v>45817.543229166666</v>
      </c>
      <c r="C9399" s="69" t="s">
        <v>265</v>
      </c>
      <c r="D9399" s="69" t="s">
        <v>1937</v>
      </c>
      <c r="E9399" s="69" t="s">
        <v>1636</v>
      </c>
      <c r="F9399" s="69">
        <v>1883</v>
      </c>
      <c r="G9399" s="69" t="s">
        <v>1948</v>
      </c>
    </row>
    <row r="9400" spans="1:7" ht="14.4">
      <c r="A9400" s="27" t="str">
        <f>VLOOKUP(C9400,'user list'!A:B,2,0)</f>
        <v>QCDRRMO</v>
      </c>
      <c r="B9400" s="172">
        <v>45817.543229166666</v>
      </c>
      <c r="C9400" s="69" t="s">
        <v>265</v>
      </c>
      <c r="D9400" s="69" t="s">
        <v>1937</v>
      </c>
      <c r="E9400" s="69" t="s">
        <v>1636</v>
      </c>
      <c r="F9400" s="69">
        <v>1883</v>
      </c>
      <c r="G9400" s="69" t="s">
        <v>1939</v>
      </c>
    </row>
    <row r="9401" spans="1:7" ht="14.4">
      <c r="A9401" s="27" t="str">
        <f>VLOOKUP(C9401,'user list'!A:B,2,0)</f>
        <v>Admin</v>
      </c>
      <c r="B9401" s="172">
        <v>45817.543229166666</v>
      </c>
      <c r="C9401" s="69" t="s">
        <v>186</v>
      </c>
      <c r="D9401" s="69" t="s">
        <v>1937</v>
      </c>
      <c r="E9401" s="69" t="s">
        <v>1636</v>
      </c>
      <c r="F9401" s="69">
        <v>1883</v>
      </c>
      <c r="G9401" s="69" t="s">
        <v>1948</v>
      </c>
    </row>
    <row r="9402" spans="1:7" ht="14.4">
      <c r="A9402" s="27" t="str">
        <f>VLOOKUP(C9402,'user list'!A:B,2,0)</f>
        <v>QCDRRMO</v>
      </c>
      <c r="B9402" s="172">
        <v>45817.543263888889</v>
      </c>
      <c r="C9402" s="69" t="s">
        <v>265</v>
      </c>
      <c r="D9402" s="69" t="s">
        <v>1937</v>
      </c>
      <c r="E9402" s="69" t="s">
        <v>2536</v>
      </c>
      <c r="F9402" s="69" t="s">
        <v>2537</v>
      </c>
      <c r="G9402" s="69" t="s">
        <v>2538</v>
      </c>
    </row>
    <row r="9403" spans="1:7" ht="14.4">
      <c r="A9403" s="27" t="str">
        <f>VLOOKUP(C9403,'user list'!A:B,2,0)</f>
        <v>CTO</v>
      </c>
      <c r="B9403" s="172">
        <v>45817.544629629629</v>
      </c>
      <c r="C9403" s="69" t="s">
        <v>207</v>
      </c>
      <c r="D9403" s="69" t="s">
        <v>1937</v>
      </c>
      <c r="E9403" s="69" t="s">
        <v>2601</v>
      </c>
      <c r="F9403" s="69">
        <v>1976</v>
      </c>
      <c r="G9403" s="69" t="s">
        <v>1939</v>
      </c>
    </row>
    <row r="9404" spans="1:7" ht="14.4">
      <c r="A9404" s="27" t="str">
        <f>VLOOKUP(C9404,'user list'!A:B,2,0)</f>
        <v>CTO</v>
      </c>
      <c r="B9404" s="172">
        <v>45817.544722222221</v>
      </c>
      <c r="C9404" s="69" t="s">
        <v>207</v>
      </c>
      <c r="D9404" s="69" t="s">
        <v>1937</v>
      </c>
      <c r="E9404" s="69" t="s">
        <v>2601</v>
      </c>
      <c r="F9404" s="69">
        <v>1976</v>
      </c>
      <c r="G9404" s="69" t="s">
        <v>1947</v>
      </c>
    </row>
    <row r="9405" spans="1:7" ht="14.4">
      <c r="A9405" s="27" t="str">
        <f>VLOOKUP(C9405,'user list'!A:B,2,0)</f>
        <v>CTO</v>
      </c>
      <c r="B9405" s="172">
        <v>45817.544722222221</v>
      </c>
      <c r="C9405" s="69" t="s">
        <v>207</v>
      </c>
      <c r="D9405" s="69" t="s">
        <v>1937</v>
      </c>
      <c r="E9405" s="69" t="s">
        <v>2601</v>
      </c>
      <c r="F9405" s="69">
        <v>1976</v>
      </c>
      <c r="G9405" s="69" t="s">
        <v>1948</v>
      </c>
    </row>
    <row r="9406" spans="1:7" ht="14.4">
      <c r="A9406" s="27" t="str">
        <f>VLOOKUP(C9406,'user list'!A:B,2,0)</f>
        <v>CTO</v>
      </c>
      <c r="B9406" s="172">
        <v>45817.544722222221</v>
      </c>
      <c r="C9406" s="69" t="s">
        <v>207</v>
      </c>
      <c r="D9406" s="69" t="s">
        <v>1937</v>
      </c>
      <c r="E9406" s="69" t="s">
        <v>2601</v>
      </c>
      <c r="F9406" s="69">
        <v>1976</v>
      </c>
      <c r="G9406" s="69" t="s">
        <v>1939</v>
      </c>
    </row>
    <row r="9407" spans="1:7" ht="14.4">
      <c r="A9407" s="27" t="str">
        <f>VLOOKUP(C9407,'user list'!A:B,2,0)</f>
        <v>Admin</v>
      </c>
      <c r="B9407" s="172">
        <v>45817.544733796298</v>
      </c>
      <c r="C9407" s="69" t="s">
        <v>186</v>
      </c>
      <c r="D9407" s="69" t="s">
        <v>1937</v>
      </c>
      <c r="E9407" s="69" t="s">
        <v>2601</v>
      </c>
      <c r="F9407" s="69">
        <v>1976</v>
      </c>
      <c r="G9407" s="69" t="s">
        <v>1948</v>
      </c>
    </row>
    <row r="9408" spans="1:7" ht="14.4">
      <c r="A9408" s="27" t="str">
        <f>VLOOKUP(C9408,'user list'!A:B,2,0)</f>
        <v>CTO</v>
      </c>
      <c r="B9408" s="172">
        <v>45817.544803240744</v>
      </c>
      <c r="C9408" s="69" t="s">
        <v>207</v>
      </c>
      <c r="D9408" s="69" t="s">
        <v>1937</v>
      </c>
      <c r="E9408" s="69" t="s">
        <v>2602</v>
      </c>
      <c r="F9408" s="69">
        <v>1977</v>
      </c>
      <c r="G9408" s="69" t="s">
        <v>1939</v>
      </c>
    </row>
    <row r="9409" spans="1:7" ht="14.4">
      <c r="A9409" s="27" t="str">
        <f>VLOOKUP(C9409,'user list'!A:B,2,0)</f>
        <v>CTO</v>
      </c>
      <c r="B9409" s="172">
        <v>45817.545023148145</v>
      </c>
      <c r="C9409" s="69" t="s">
        <v>207</v>
      </c>
      <c r="D9409" s="69" t="s">
        <v>1937</v>
      </c>
      <c r="E9409" s="69" t="s">
        <v>2602</v>
      </c>
      <c r="F9409" s="69">
        <v>1977</v>
      </c>
      <c r="G9409" s="69" t="s">
        <v>1947</v>
      </c>
    </row>
    <row r="9410" spans="1:7" ht="14.4">
      <c r="A9410" s="27" t="str">
        <f>VLOOKUP(C9410,'user list'!A:B,2,0)</f>
        <v>CTO</v>
      </c>
      <c r="B9410" s="172">
        <v>45817.545023148145</v>
      </c>
      <c r="C9410" s="69" t="s">
        <v>207</v>
      </c>
      <c r="D9410" s="69" t="s">
        <v>1937</v>
      </c>
      <c r="E9410" s="69" t="s">
        <v>2602</v>
      </c>
      <c r="F9410" s="69">
        <v>1977</v>
      </c>
      <c r="G9410" s="69" t="s">
        <v>1948</v>
      </c>
    </row>
    <row r="9411" spans="1:7" ht="14.4">
      <c r="A9411" s="27" t="str">
        <f>VLOOKUP(C9411,'user list'!A:B,2,0)</f>
        <v>CTO</v>
      </c>
      <c r="B9411" s="172">
        <v>45817.545023148145</v>
      </c>
      <c r="C9411" s="69" t="s">
        <v>207</v>
      </c>
      <c r="D9411" s="69" t="s">
        <v>1937</v>
      </c>
      <c r="E9411" s="69" t="s">
        <v>2602</v>
      </c>
      <c r="F9411" s="69">
        <v>1977</v>
      </c>
      <c r="G9411" s="69" t="s">
        <v>1939</v>
      </c>
    </row>
    <row r="9412" spans="1:7" ht="14.4">
      <c r="A9412" s="27" t="str">
        <f>VLOOKUP(C9412,'user list'!A:B,2,0)</f>
        <v>Admin</v>
      </c>
      <c r="B9412" s="172">
        <v>45817.545023148145</v>
      </c>
      <c r="C9412" s="69" t="s">
        <v>186</v>
      </c>
      <c r="D9412" s="69" t="s">
        <v>1937</v>
      </c>
      <c r="E9412" s="69" t="s">
        <v>2602</v>
      </c>
      <c r="F9412" s="69">
        <v>1977</v>
      </c>
      <c r="G9412" s="69" t="s">
        <v>1948</v>
      </c>
    </row>
    <row r="9413" spans="1:7" ht="14.4">
      <c r="A9413" s="27" t="str">
        <f>VLOOKUP(C9413,'user list'!A:B,2,0)</f>
        <v>CTO</v>
      </c>
      <c r="B9413" s="172">
        <v>45817.545057870368</v>
      </c>
      <c r="C9413" s="69" t="s">
        <v>207</v>
      </c>
      <c r="D9413" s="69" t="s">
        <v>1937</v>
      </c>
      <c r="E9413" s="69" t="s">
        <v>2578</v>
      </c>
      <c r="F9413" s="69">
        <v>1949</v>
      </c>
      <c r="G9413" s="69" t="s">
        <v>1939</v>
      </c>
    </row>
    <row r="9414" spans="1:7" ht="14.4">
      <c r="A9414" s="27" t="str">
        <f>VLOOKUP(C9414,'user list'!A:B,2,0)</f>
        <v>CTO</v>
      </c>
      <c r="B9414" s="172">
        <v>45817.545324074075</v>
      </c>
      <c r="C9414" s="69" t="s">
        <v>207</v>
      </c>
      <c r="D9414" s="69" t="s">
        <v>1937</v>
      </c>
      <c r="E9414" s="69" t="s">
        <v>2602</v>
      </c>
      <c r="F9414" s="69">
        <v>1977</v>
      </c>
      <c r="G9414" s="69" t="s">
        <v>1939</v>
      </c>
    </row>
    <row r="9415" spans="1:7" ht="14.4">
      <c r="A9415" s="27" t="str">
        <f>VLOOKUP(C9415,'user list'!A:B,2,0)</f>
        <v>CTO</v>
      </c>
      <c r="B9415" s="172">
        <v>45817.545474537037</v>
      </c>
      <c r="C9415" s="69" t="s">
        <v>207</v>
      </c>
      <c r="D9415" s="69" t="s">
        <v>1937</v>
      </c>
      <c r="E9415" s="69" t="s">
        <v>2602</v>
      </c>
      <c r="F9415" s="69">
        <v>1977</v>
      </c>
      <c r="G9415" s="69" t="s">
        <v>2441</v>
      </c>
    </row>
    <row r="9416" spans="1:7" ht="14.4">
      <c r="A9416" s="27" t="str">
        <f>VLOOKUP(C9416,'user list'!A:B,2,0)</f>
        <v>MDAD</v>
      </c>
      <c r="B9416" s="172">
        <v>45817.546006944445</v>
      </c>
      <c r="C9416" s="69" t="s">
        <v>223</v>
      </c>
      <c r="D9416" s="69" t="s">
        <v>1937</v>
      </c>
      <c r="E9416" s="69" t="s">
        <v>2002</v>
      </c>
      <c r="F9416" s="69">
        <v>2018</v>
      </c>
      <c r="G9416" s="69" t="s">
        <v>2440</v>
      </c>
    </row>
    <row r="9417" spans="1:7" ht="14.4">
      <c r="A9417" s="27" t="str">
        <f>VLOOKUP(C9417,'user list'!A:B,2,0)</f>
        <v>Admin</v>
      </c>
      <c r="B9417" s="172">
        <v>45817.546006944445</v>
      </c>
      <c r="C9417" s="69" t="s">
        <v>186</v>
      </c>
      <c r="D9417" s="69" t="s">
        <v>1937</v>
      </c>
      <c r="E9417" s="69" t="s">
        <v>2002</v>
      </c>
      <c r="F9417" s="69">
        <v>2018</v>
      </c>
      <c r="G9417" s="69" t="s">
        <v>1948</v>
      </c>
    </row>
    <row r="9418" spans="1:7" ht="14.4">
      <c r="A9418" s="27" t="str">
        <f>VLOOKUP(C9418,'user list'!A:B,2,0)</f>
        <v>Admin</v>
      </c>
      <c r="B9418" s="172">
        <v>45817.546006944445</v>
      </c>
      <c r="C9418" s="69" t="s">
        <v>186</v>
      </c>
      <c r="D9418" s="69" t="s">
        <v>1937</v>
      </c>
      <c r="E9418" s="69" t="s">
        <v>2002</v>
      </c>
      <c r="F9418" s="69">
        <v>2018</v>
      </c>
      <c r="G9418" s="69" t="s">
        <v>1948</v>
      </c>
    </row>
    <row r="9419" spans="1:7" ht="14.4">
      <c r="A9419" s="27" t="str">
        <f>VLOOKUP(C9419,'user list'!A:B,2,0)</f>
        <v>Admin</v>
      </c>
      <c r="B9419" s="172">
        <v>45817.546018518522</v>
      </c>
      <c r="C9419" s="69" t="s">
        <v>186</v>
      </c>
      <c r="D9419" s="69" t="s">
        <v>1937</v>
      </c>
      <c r="E9419" s="69" t="s">
        <v>2002</v>
      </c>
      <c r="F9419" s="69">
        <v>2018</v>
      </c>
      <c r="G9419" s="69" t="s">
        <v>1948</v>
      </c>
    </row>
    <row r="9420" spans="1:7" ht="14.4">
      <c r="A9420" s="27" t="str">
        <f>VLOOKUP(C9420,'user list'!A:B,2,0)</f>
        <v>Admin</v>
      </c>
      <c r="B9420" s="172">
        <v>45817.546018518522</v>
      </c>
      <c r="C9420" s="69" t="s">
        <v>186</v>
      </c>
      <c r="D9420" s="69" t="s">
        <v>1937</v>
      </c>
      <c r="E9420" s="69" t="s">
        <v>2002</v>
      </c>
      <c r="F9420" s="69">
        <v>2018</v>
      </c>
      <c r="G9420" s="69" t="s">
        <v>1947</v>
      </c>
    </row>
    <row r="9421" spans="1:7" ht="14.4">
      <c r="A9421" s="27" t="str">
        <f>VLOOKUP(C9421,'user list'!A:B,2,0)</f>
        <v>MDAD</v>
      </c>
      <c r="B9421" s="172">
        <v>45817.546215277776</v>
      </c>
      <c r="C9421" s="69" t="s">
        <v>223</v>
      </c>
      <c r="D9421" s="69" t="s">
        <v>1937</v>
      </c>
      <c r="E9421" s="69" t="s">
        <v>2002</v>
      </c>
      <c r="F9421" s="69">
        <v>2018</v>
      </c>
      <c r="G9421" s="69" t="s">
        <v>1939</v>
      </c>
    </row>
    <row r="9422" spans="1:7" ht="14.4">
      <c r="A9422" s="27" t="str">
        <f>VLOOKUP(C9422,'user list'!A:B,2,0)</f>
        <v>MDAD</v>
      </c>
      <c r="B9422" s="172">
        <v>45817.546296296299</v>
      </c>
      <c r="C9422" s="69" t="s">
        <v>223</v>
      </c>
      <c r="D9422" s="69" t="s">
        <v>1937</v>
      </c>
      <c r="E9422" s="69" t="s">
        <v>2002</v>
      </c>
      <c r="F9422" s="69">
        <v>2018</v>
      </c>
      <c r="G9422" s="69" t="s">
        <v>1949</v>
      </c>
    </row>
    <row r="9423" spans="1:7" ht="14.4">
      <c r="A9423" s="27" t="str">
        <f>VLOOKUP(C9423,'user list'!A:B,2,0)</f>
        <v>QCDRRMO</v>
      </c>
      <c r="B9423" s="172">
        <v>45817.546782407408</v>
      </c>
      <c r="C9423" s="69" t="s">
        <v>265</v>
      </c>
      <c r="D9423" s="69" t="s">
        <v>1937</v>
      </c>
      <c r="E9423" s="69" t="s">
        <v>2615</v>
      </c>
      <c r="F9423" s="69" t="s">
        <v>2616</v>
      </c>
      <c r="G9423" s="69" t="s">
        <v>2617</v>
      </c>
    </row>
    <row r="9424" spans="1:7" ht="14.4">
      <c r="A9424" s="27" t="str">
        <f>VLOOKUP(C9424,'user list'!A:B,2,0)</f>
        <v>Admin</v>
      </c>
      <c r="B9424" s="172">
        <v>45817.546793981484</v>
      </c>
      <c r="C9424" s="69" t="s">
        <v>186</v>
      </c>
      <c r="D9424" s="69" t="s">
        <v>1937</v>
      </c>
      <c r="E9424" s="69" t="s">
        <v>2615</v>
      </c>
      <c r="F9424" s="69" t="s">
        <v>2616</v>
      </c>
      <c r="G9424" s="69" t="s">
        <v>2617</v>
      </c>
    </row>
    <row r="9425" spans="1:7" ht="14.4">
      <c r="A9425" s="27" t="str">
        <f>VLOOKUP(C9425,'user list'!A:B,2,0)</f>
        <v>Admin</v>
      </c>
      <c r="B9425" s="172">
        <v>45817.546793981484</v>
      </c>
      <c r="C9425" s="69" t="s">
        <v>186</v>
      </c>
      <c r="D9425" s="69" t="s">
        <v>1937</v>
      </c>
      <c r="E9425" s="69" t="s">
        <v>2615</v>
      </c>
      <c r="F9425" s="69" t="s">
        <v>2616</v>
      </c>
      <c r="G9425" s="69" t="s">
        <v>2617</v>
      </c>
    </row>
    <row r="9426" spans="1:7" ht="14.4">
      <c r="A9426" s="27" t="str">
        <f>VLOOKUP(C9426,'user list'!A:B,2,0)</f>
        <v>Admin</v>
      </c>
      <c r="B9426" s="172">
        <v>45817.546793981484</v>
      </c>
      <c r="C9426" s="69" t="s">
        <v>186</v>
      </c>
      <c r="D9426" s="69" t="s">
        <v>1937</v>
      </c>
      <c r="E9426" s="69" t="s">
        <v>2615</v>
      </c>
      <c r="F9426" s="69" t="s">
        <v>2616</v>
      </c>
      <c r="G9426" s="69" t="s">
        <v>2617</v>
      </c>
    </row>
    <row r="9427" spans="1:7" ht="14.4">
      <c r="A9427" s="27" t="str">
        <f>VLOOKUP(C9427,'user list'!A:B,2,0)</f>
        <v>Admin</v>
      </c>
      <c r="B9427" s="172">
        <v>45817.546793981484</v>
      </c>
      <c r="C9427" s="69" t="s">
        <v>186</v>
      </c>
      <c r="D9427" s="69" t="s">
        <v>1937</v>
      </c>
      <c r="E9427" s="69" t="s">
        <v>2615</v>
      </c>
      <c r="F9427" s="69" t="s">
        <v>2616</v>
      </c>
      <c r="G9427" s="69" t="s">
        <v>2617</v>
      </c>
    </row>
    <row r="9428" spans="1:7" ht="14.4">
      <c r="A9428" s="27" t="str">
        <f>VLOOKUP(C9428,'user list'!A:B,2,0)</f>
        <v>QCDRRMO</v>
      </c>
      <c r="B9428" s="172">
        <v>45817.546886574077</v>
      </c>
      <c r="C9428" s="69" t="s">
        <v>265</v>
      </c>
      <c r="D9428" s="69" t="s">
        <v>1937</v>
      </c>
      <c r="E9428" s="69" t="s">
        <v>1636</v>
      </c>
      <c r="F9428" s="69">
        <v>1879</v>
      </c>
      <c r="G9428" s="69" t="s">
        <v>1939</v>
      </c>
    </row>
    <row r="9429" spans="1:7" ht="14.4">
      <c r="A9429" s="27" t="str">
        <f>VLOOKUP(C9429,'user list'!A:B,2,0)</f>
        <v>QCDRRMO</v>
      </c>
      <c r="B9429" s="172">
        <v>45817.546967592592</v>
      </c>
      <c r="C9429" s="69" t="s">
        <v>265</v>
      </c>
      <c r="D9429" s="69" t="s">
        <v>1937</v>
      </c>
      <c r="E9429" s="69" t="s">
        <v>2539</v>
      </c>
      <c r="F9429" s="69">
        <v>1888</v>
      </c>
      <c r="G9429" s="69" t="s">
        <v>1939</v>
      </c>
    </row>
    <row r="9430" spans="1:7" ht="14.4">
      <c r="A9430" s="27" t="str">
        <f>VLOOKUP(C9430,'user list'!A:B,2,0)</f>
        <v>CTO</v>
      </c>
      <c r="B9430" s="172">
        <v>45817.547002314815</v>
      </c>
      <c r="C9430" s="69" t="s">
        <v>207</v>
      </c>
      <c r="D9430" s="69" t="s">
        <v>1937</v>
      </c>
      <c r="E9430" s="69" t="s">
        <v>2601</v>
      </c>
      <c r="F9430" s="69">
        <v>1976</v>
      </c>
      <c r="G9430" s="69" t="s">
        <v>1939</v>
      </c>
    </row>
    <row r="9431" spans="1:7" ht="14.4">
      <c r="A9431" s="27" t="str">
        <f>VLOOKUP(C9431,'user list'!A:B,2,0)</f>
        <v>QCDRRMO</v>
      </c>
      <c r="B9431" s="172">
        <v>45817.547013888892</v>
      </c>
      <c r="C9431" s="69" t="s">
        <v>265</v>
      </c>
      <c r="D9431" s="69" t="s">
        <v>1937</v>
      </c>
      <c r="E9431" s="69" t="s">
        <v>2542</v>
      </c>
      <c r="F9431" s="69">
        <v>1896</v>
      </c>
      <c r="G9431" s="69" t="s">
        <v>1939</v>
      </c>
    </row>
    <row r="9432" spans="1:7" ht="14.4">
      <c r="A9432" s="27" t="str">
        <f>VLOOKUP(C9432,'user list'!A:B,2,0)</f>
        <v>QCDRRMO</v>
      </c>
      <c r="B9432" s="172">
        <v>45817.547037037039</v>
      </c>
      <c r="C9432" s="69" t="s">
        <v>265</v>
      </c>
      <c r="D9432" s="69" t="s">
        <v>1937</v>
      </c>
      <c r="E9432" s="69" t="s">
        <v>2615</v>
      </c>
      <c r="F9432" s="69" t="s">
        <v>2616</v>
      </c>
      <c r="G9432" s="69" t="s">
        <v>2617</v>
      </c>
    </row>
    <row r="9433" spans="1:7" ht="14.4">
      <c r="A9433" s="27" t="str">
        <f>VLOOKUP(C9433,'user list'!A:B,2,0)</f>
        <v>CTO</v>
      </c>
      <c r="B9433" s="172">
        <v>45817.547106481485</v>
      </c>
      <c r="C9433" s="69" t="s">
        <v>207</v>
      </c>
      <c r="D9433" s="69" t="s">
        <v>1937</v>
      </c>
      <c r="E9433" s="69" t="s">
        <v>2601</v>
      </c>
      <c r="F9433" s="69">
        <v>1976</v>
      </c>
      <c r="G9433" s="69" t="s">
        <v>2441</v>
      </c>
    </row>
    <row r="9434" spans="1:7" ht="14.4">
      <c r="A9434" s="27" t="str">
        <f>VLOOKUP(C9434,'user list'!A:B,2,0)</f>
        <v>QCDRRMO</v>
      </c>
      <c r="B9434" s="172">
        <v>45817.547418981485</v>
      </c>
      <c r="C9434" s="69" t="s">
        <v>265</v>
      </c>
      <c r="D9434" s="69" t="s">
        <v>1937</v>
      </c>
      <c r="E9434" s="69" t="s">
        <v>2615</v>
      </c>
      <c r="F9434" s="69" t="s">
        <v>2616</v>
      </c>
      <c r="G9434" s="69" t="s">
        <v>2617</v>
      </c>
    </row>
    <row r="9435" spans="1:7" ht="14.4">
      <c r="A9435" s="27" t="str">
        <f>VLOOKUP(C9435,'user list'!A:B,2,0)</f>
        <v>QCEAU</v>
      </c>
      <c r="B9435" s="172">
        <v>45817.547569444447</v>
      </c>
      <c r="C9435" s="69" t="s">
        <v>266</v>
      </c>
      <c r="D9435" s="69" t="s">
        <v>1937</v>
      </c>
      <c r="E9435" s="69" t="s">
        <v>2618</v>
      </c>
      <c r="F9435" s="69">
        <v>2020</v>
      </c>
      <c r="G9435" s="69" t="s">
        <v>2440</v>
      </c>
    </row>
    <row r="9436" spans="1:7" ht="14.4">
      <c r="A9436" s="27" t="str">
        <f>VLOOKUP(C9436,'user list'!A:B,2,0)</f>
        <v>Admin</v>
      </c>
      <c r="B9436" s="172">
        <v>45817.547569444447</v>
      </c>
      <c r="C9436" s="69" t="s">
        <v>186</v>
      </c>
      <c r="D9436" s="69" t="s">
        <v>1937</v>
      </c>
      <c r="E9436" s="69" t="s">
        <v>2618</v>
      </c>
      <c r="F9436" s="69">
        <v>2020</v>
      </c>
      <c r="G9436" s="69" t="s">
        <v>1948</v>
      </c>
    </row>
    <row r="9437" spans="1:7" ht="14.4">
      <c r="A9437" s="27" t="str">
        <f>VLOOKUP(C9437,'user list'!A:B,2,0)</f>
        <v>Admin</v>
      </c>
      <c r="B9437" s="172">
        <v>45817.547569444447</v>
      </c>
      <c r="C9437" s="69" t="s">
        <v>186</v>
      </c>
      <c r="D9437" s="69" t="s">
        <v>1937</v>
      </c>
      <c r="E9437" s="69" t="s">
        <v>2618</v>
      </c>
      <c r="F9437" s="69">
        <v>2020</v>
      </c>
      <c r="G9437" s="69" t="s">
        <v>1948</v>
      </c>
    </row>
    <row r="9438" spans="1:7" ht="14.4">
      <c r="A9438" s="27" t="str">
        <f>VLOOKUP(C9438,'user list'!A:B,2,0)</f>
        <v>Admin</v>
      </c>
      <c r="B9438" s="172">
        <v>45817.547569444447</v>
      </c>
      <c r="C9438" s="69" t="s">
        <v>186</v>
      </c>
      <c r="D9438" s="69" t="s">
        <v>1937</v>
      </c>
      <c r="E9438" s="69" t="s">
        <v>2618</v>
      </c>
      <c r="F9438" s="69">
        <v>2020</v>
      </c>
      <c r="G9438" s="69" t="s">
        <v>1948</v>
      </c>
    </row>
    <row r="9439" spans="1:7" ht="14.4">
      <c r="A9439" s="27" t="str">
        <f>VLOOKUP(C9439,'user list'!A:B,2,0)</f>
        <v>Admin</v>
      </c>
      <c r="B9439" s="172">
        <v>45817.547569444447</v>
      </c>
      <c r="C9439" s="69" t="s">
        <v>186</v>
      </c>
      <c r="D9439" s="69" t="s">
        <v>1937</v>
      </c>
      <c r="E9439" s="69" t="s">
        <v>2618</v>
      </c>
      <c r="F9439" s="69">
        <v>2020</v>
      </c>
      <c r="G9439" s="69" t="s">
        <v>1947</v>
      </c>
    </row>
    <row r="9440" spans="1:7" ht="14.4">
      <c r="A9440" s="27" t="str">
        <f>VLOOKUP(C9440,'user list'!A:B,2,0)</f>
        <v>QCEAU</v>
      </c>
      <c r="B9440" s="172">
        <v>45817.547685185185</v>
      </c>
      <c r="C9440" s="69" t="s">
        <v>266</v>
      </c>
      <c r="D9440" s="69" t="s">
        <v>1937</v>
      </c>
      <c r="E9440" s="69" t="s">
        <v>2618</v>
      </c>
      <c r="F9440" s="69">
        <v>2020</v>
      </c>
      <c r="G9440" s="69" t="s">
        <v>1939</v>
      </c>
    </row>
    <row r="9441" spans="1:7" ht="14.4">
      <c r="A9441" s="27" t="str">
        <f>VLOOKUP(C9441,'user list'!A:B,2,0)</f>
        <v>MDAD</v>
      </c>
      <c r="B9441" s="172">
        <v>45817.547835648147</v>
      </c>
      <c r="C9441" s="69" t="s">
        <v>223</v>
      </c>
      <c r="D9441" s="69" t="s">
        <v>1937</v>
      </c>
      <c r="E9441" s="69" t="s">
        <v>2001</v>
      </c>
      <c r="F9441" s="69">
        <v>2021</v>
      </c>
      <c r="G9441" s="69" t="s">
        <v>2440</v>
      </c>
    </row>
    <row r="9442" spans="1:7" ht="14.4">
      <c r="A9442" s="27" t="str">
        <f>VLOOKUP(C9442,'user list'!A:B,2,0)</f>
        <v>Admin</v>
      </c>
      <c r="B9442" s="172">
        <v>45817.547847222224</v>
      </c>
      <c r="C9442" s="69" t="s">
        <v>186</v>
      </c>
      <c r="D9442" s="69" t="s">
        <v>1937</v>
      </c>
      <c r="E9442" s="69" t="s">
        <v>2001</v>
      </c>
      <c r="F9442" s="69">
        <v>2021</v>
      </c>
      <c r="G9442" s="69" t="s">
        <v>1948</v>
      </c>
    </row>
    <row r="9443" spans="1:7" ht="14.4">
      <c r="A9443" s="27" t="str">
        <f>VLOOKUP(C9443,'user list'!A:B,2,0)</f>
        <v>Admin</v>
      </c>
      <c r="B9443" s="172">
        <v>45817.547847222224</v>
      </c>
      <c r="C9443" s="69" t="s">
        <v>186</v>
      </c>
      <c r="D9443" s="69" t="s">
        <v>1937</v>
      </c>
      <c r="E9443" s="69" t="s">
        <v>2001</v>
      </c>
      <c r="F9443" s="69">
        <v>2021</v>
      </c>
      <c r="G9443" s="69" t="s">
        <v>1948</v>
      </c>
    </row>
    <row r="9444" spans="1:7" ht="14.4">
      <c r="A9444" s="27" t="str">
        <f>VLOOKUP(C9444,'user list'!A:B,2,0)</f>
        <v>Admin</v>
      </c>
      <c r="B9444" s="172">
        <v>45817.547847222224</v>
      </c>
      <c r="C9444" s="69" t="s">
        <v>186</v>
      </c>
      <c r="D9444" s="69" t="s">
        <v>1937</v>
      </c>
      <c r="E9444" s="69" t="s">
        <v>2001</v>
      </c>
      <c r="F9444" s="69">
        <v>2021</v>
      </c>
      <c r="G9444" s="69" t="s">
        <v>1948</v>
      </c>
    </row>
    <row r="9445" spans="1:7" ht="14.4">
      <c r="A9445" s="27" t="str">
        <f>VLOOKUP(C9445,'user list'!A:B,2,0)</f>
        <v>Admin</v>
      </c>
      <c r="B9445" s="172">
        <v>45817.547847222224</v>
      </c>
      <c r="C9445" s="69" t="s">
        <v>186</v>
      </c>
      <c r="D9445" s="69" t="s">
        <v>1937</v>
      </c>
      <c r="E9445" s="69" t="s">
        <v>2001</v>
      </c>
      <c r="F9445" s="69">
        <v>2021</v>
      </c>
      <c r="G9445" s="69" t="s">
        <v>1947</v>
      </c>
    </row>
    <row r="9446" spans="1:7" ht="14.4">
      <c r="A9446" s="27" t="str">
        <f>VLOOKUP(C9446,'user list'!A:B,2,0)</f>
        <v>CTO</v>
      </c>
      <c r="B9446" s="172">
        <v>45817.547939814816</v>
      </c>
      <c r="C9446" s="69" t="s">
        <v>207</v>
      </c>
      <c r="D9446" s="69" t="s">
        <v>1937</v>
      </c>
      <c r="E9446" s="69" t="s">
        <v>2602</v>
      </c>
      <c r="F9446" s="69">
        <v>1977</v>
      </c>
      <c r="G9446" s="69" t="s">
        <v>1939</v>
      </c>
    </row>
    <row r="9447" spans="1:7" ht="14.4">
      <c r="A9447" s="27" t="str">
        <f>VLOOKUP(C9447,'user list'!A:B,2,0)</f>
        <v>MDAD</v>
      </c>
      <c r="B9447" s="172">
        <v>45817.547962962963</v>
      </c>
      <c r="C9447" s="69" t="s">
        <v>223</v>
      </c>
      <c r="D9447" s="69" t="s">
        <v>1937</v>
      </c>
      <c r="E9447" s="69" t="s">
        <v>2001</v>
      </c>
      <c r="F9447" s="69">
        <v>2021</v>
      </c>
      <c r="G9447" s="69" t="s">
        <v>1939</v>
      </c>
    </row>
    <row r="9448" spans="1:7" ht="14.4">
      <c r="A9448" s="27" t="str">
        <f>VLOOKUP(C9448,'user list'!A:B,2,0)</f>
        <v>MDAD</v>
      </c>
      <c r="B9448" s="172">
        <v>45817.548032407409</v>
      </c>
      <c r="C9448" s="69" t="s">
        <v>223</v>
      </c>
      <c r="D9448" s="69" t="s">
        <v>1937</v>
      </c>
      <c r="E9448" s="69" t="s">
        <v>2001</v>
      </c>
      <c r="F9448" s="69">
        <v>2021</v>
      </c>
      <c r="G9448" s="69" t="s">
        <v>1949</v>
      </c>
    </row>
    <row r="9449" spans="1:7" ht="14.4">
      <c r="A9449" s="27" t="str">
        <f>VLOOKUP(C9449,'user list'!A:B,2,0)</f>
        <v>QCEAU</v>
      </c>
      <c r="B9449" s="172">
        <v>45817.549583333333</v>
      </c>
      <c r="C9449" s="69" t="s">
        <v>266</v>
      </c>
      <c r="D9449" s="69" t="s">
        <v>1937</v>
      </c>
      <c r="E9449" s="69" t="s">
        <v>2605</v>
      </c>
      <c r="F9449" s="69">
        <v>1991</v>
      </c>
      <c r="G9449" s="69" t="s">
        <v>1939</v>
      </c>
    </row>
    <row r="9450" spans="1:7" ht="14.4">
      <c r="A9450" s="27" t="str">
        <f>VLOOKUP(C9450,'user list'!A:B,2,0)</f>
        <v>QCEAU</v>
      </c>
      <c r="B9450" s="172">
        <v>45817.549884259257</v>
      </c>
      <c r="C9450" s="69" t="s">
        <v>266</v>
      </c>
      <c r="D9450" s="69" t="s">
        <v>1937</v>
      </c>
      <c r="E9450" s="69" t="s">
        <v>2615</v>
      </c>
      <c r="F9450" s="69" t="s">
        <v>2616</v>
      </c>
      <c r="G9450" s="69" t="s">
        <v>2617</v>
      </c>
    </row>
    <row r="9451" spans="1:7" ht="14.4">
      <c r="A9451" s="27" t="str">
        <f>VLOOKUP(C9451,'user list'!A:B,2,0)</f>
        <v>BPLD</v>
      </c>
      <c r="B9451" s="172">
        <v>45817.551192129627</v>
      </c>
      <c r="C9451" s="69" t="s">
        <v>194</v>
      </c>
      <c r="D9451" s="69" t="s">
        <v>1937</v>
      </c>
      <c r="E9451" s="69" t="s">
        <v>2601</v>
      </c>
      <c r="F9451" s="69">
        <v>1976</v>
      </c>
      <c r="G9451" s="69" t="s">
        <v>1939</v>
      </c>
    </row>
    <row r="9452" spans="1:7" ht="14.4">
      <c r="A9452" s="27" t="str">
        <f>VLOOKUP(C9452,'user list'!A:B,2,0)</f>
        <v>LEDIPO</v>
      </c>
      <c r="B9452" s="172">
        <v>45817.554722222223</v>
      </c>
      <c r="C9452" s="69" t="s">
        <v>222</v>
      </c>
      <c r="D9452" s="69" t="s">
        <v>1937</v>
      </c>
      <c r="E9452" s="69" t="s">
        <v>2589</v>
      </c>
      <c r="F9452" s="69">
        <v>1969</v>
      </c>
      <c r="G9452" s="69" t="s">
        <v>1939</v>
      </c>
    </row>
    <row r="9453" spans="1:7" ht="14.4">
      <c r="A9453" s="27" t="str">
        <f>VLOOKUP(C9453,'user list'!A:B,2,0)</f>
        <v>LEDIPO</v>
      </c>
      <c r="B9453" s="172">
        <v>45817.555138888885</v>
      </c>
      <c r="C9453" s="69" t="s">
        <v>222</v>
      </c>
      <c r="D9453" s="69" t="s">
        <v>1937</v>
      </c>
      <c r="E9453" s="69" t="s">
        <v>2589</v>
      </c>
      <c r="F9453" s="69">
        <v>1969</v>
      </c>
      <c r="G9453" s="69" t="s">
        <v>2441</v>
      </c>
    </row>
    <row r="9454" spans="1:7" ht="14.4">
      <c r="A9454" s="27" t="str">
        <f>VLOOKUP(C9454,'user list'!A:B,2,0)</f>
        <v>QCEAU</v>
      </c>
      <c r="B9454" s="172">
        <v>45817.556319444448</v>
      </c>
      <c r="C9454" s="69" t="s">
        <v>266</v>
      </c>
      <c r="D9454" s="69" t="s">
        <v>1937</v>
      </c>
      <c r="E9454" s="69" t="s">
        <v>2619</v>
      </c>
      <c r="F9454" s="69">
        <v>2022</v>
      </c>
      <c r="G9454" s="69" t="s">
        <v>2440</v>
      </c>
    </row>
    <row r="9455" spans="1:7" ht="14.4">
      <c r="A9455" s="27" t="str">
        <f>VLOOKUP(C9455,'user list'!A:B,2,0)</f>
        <v>Admin</v>
      </c>
      <c r="B9455" s="172">
        <v>45817.556331018517</v>
      </c>
      <c r="C9455" s="69" t="s">
        <v>186</v>
      </c>
      <c r="D9455" s="69" t="s">
        <v>1937</v>
      </c>
      <c r="E9455" s="69" t="s">
        <v>2619</v>
      </c>
      <c r="F9455" s="69">
        <v>2022</v>
      </c>
      <c r="G9455" s="69" t="s">
        <v>1948</v>
      </c>
    </row>
    <row r="9456" spans="1:7" ht="14.4">
      <c r="A9456" s="27" t="str">
        <f>VLOOKUP(C9456,'user list'!A:B,2,0)</f>
        <v>Admin</v>
      </c>
      <c r="B9456" s="172">
        <v>45817.556331018517</v>
      </c>
      <c r="C9456" s="69" t="s">
        <v>186</v>
      </c>
      <c r="D9456" s="69" t="s">
        <v>1937</v>
      </c>
      <c r="E9456" s="69" t="s">
        <v>2619</v>
      </c>
      <c r="F9456" s="69">
        <v>2022</v>
      </c>
      <c r="G9456" s="69" t="s">
        <v>1948</v>
      </c>
    </row>
    <row r="9457" spans="1:7" ht="14.4">
      <c r="A9457" s="27" t="str">
        <f>VLOOKUP(C9457,'user list'!A:B,2,0)</f>
        <v>Admin</v>
      </c>
      <c r="B9457" s="172">
        <v>45817.556331018517</v>
      </c>
      <c r="C9457" s="69" t="s">
        <v>186</v>
      </c>
      <c r="D9457" s="69" t="s">
        <v>1937</v>
      </c>
      <c r="E9457" s="69" t="s">
        <v>2619</v>
      </c>
      <c r="F9457" s="69">
        <v>2022</v>
      </c>
      <c r="G9457" s="69" t="s">
        <v>1948</v>
      </c>
    </row>
    <row r="9458" spans="1:7" ht="14.4">
      <c r="A9458" s="27" t="str">
        <f>VLOOKUP(C9458,'user list'!A:B,2,0)</f>
        <v>Admin</v>
      </c>
      <c r="B9458" s="172">
        <v>45817.556331018517</v>
      </c>
      <c r="C9458" s="69" t="s">
        <v>186</v>
      </c>
      <c r="D9458" s="69" t="s">
        <v>1937</v>
      </c>
      <c r="E9458" s="69" t="s">
        <v>2619</v>
      </c>
      <c r="F9458" s="69">
        <v>2022</v>
      </c>
      <c r="G9458" s="69" t="s">
        <v>1947</v>
      </c>
    </row>
    <row r="9459" spans="1:7" ht="14.4">
      <c r="A9459" s="27" t="str">
        <f>VLOOKUP(C9459,'user list'!A:B,2,0)</f>
        <v>QCEAU</v>
      </c>
      <c r="B9459" s="172">
        <v>45817.556458333333</v>
      </c>
      <c r="C9459" s="69" t="s">
        <v>266</v>
      </c>
      <c r="D9459" s="69" t="s">
        <v>1937</v>
      </c>
      <c r="E9459" s="69" t="s">
        <v>2619</v>
      </c>
      <c r="F9459" s="69">
        <v>2022</v>
      </c>
      <c r="G9459" s="69" t="s">
        <v>1939</v>
      </c>
    </row>
    <row r="9460" spans="1:7" ht="14.4">
      <c r="A9460" s="27" t="str">
        <f>VLOOKUP(C9460,'user list'!A:B,2,0)</f>
        <v>QCEAU</v>
      </c>
      <c r="B9460" s="172">
        <v>45817.558136574073</v>
      </c>
      <c r="C9460" s="69" t="s">
        <v>266</v>
      </c>
      <c r="D9460" s="69" t="s">
        <v>1937</v>
      </c>
      <c r="E9460" s="69" t="s">
        <v>2605</v>
      </c>
      <c r="F9460" s="69">
        <v>1991</v>
      </c>
      <c r="G9460" s="69" t="s">
        <v>1939</v>
      </c>
    </row>
    <row r="9461" spans="1:7" ht="14.4">
      <c r="A9461" s="27" t="str">
        <f>VLOOKUP(C9461,'user list'!A:B,2,0)</f>
        <v>QCEAU</v>
      </c>
      <c r="B9461" s="172">
        <v>45817.558252314811</v>
      </c>
      <c r="C9461" s="69" t="s">
        <v>266</v>
      </c>
      <c r="D9461" s="69" t="s">
        <v>1937</v>
      </c>
      <c r="E9461" s="69" t="s">
        <v>2618</v>
      </c>
      <c r="F9461" s="69">
        <v>2020</v>
      </c>
      <c r="G9461" s="69" t="s">
        <v>1939</v>
      </c>
    </row>
    <row r="9462" spans="1:7" ht="14.4">
      <c r="A9462" s="27" t="str">
        <f>VLOOKUP(C9462,'user list'!A:B,2,0)</f>
        <v>OCM</v>
      </c>
      <c r="B9462" s="172">
        <v>45817.559872685182</v>
      </c>
      <c r="C9462" s="69" t="s">
        <v>230</v>
      </c>
      <c r="D9462" s="69" t="s">
        <v>1937</v>
      </c>
      <c r="E9462" s="69" t="s">
        <v>2620</v>
      </c>
      <c r="F9462" s="69">
        <v>2023</v>
      </c>
      <c r="G9462" s="69" t="s">
        <v>2440</v>
      </c>
    </row>
    <row r="9463" spans="1:7" ht="14.4">
      <c r="A9463" s="27" t="str">
        <f>VLOOKUP(C9463,'user list'!A:B,2,0)</f>
        <v>Admin</v>
      </c>
      <c r="B9463" s="172">
        <v>45817.559872685182</v>
      </c>
      <c r="C9463" s="69" t="s">
        <v>186</v>
      </c>
      <c r="D9463" s="69" t="s">
        <v>1937</v>
      </c>
      <c r="E9463" s="69" t="s">
        <v>2620</v>
      </c>
      <c r="F9463" s="69">
        <v>2023</v>
      </c>
      <c r="G9463" s="69" t="s">
        <v>1948</v>
      </c>
    </row>
    <row r="9464" spans="1:7" ht="14.4">
      <c r="A9464" s="27" t="str">
        <f>VLOOKUP(C9464,'user list'!A:B,2,0)</f>
        <v>Admin</v>
      </c>
      <c r="B9464" s="172">
        <v>45817.559884259259</v>
      </c>
      <c r="C9464" s="69" t="s">
        <v>186</v>
      </c>
      <c r="D9464" s="69" t="s">
        <v>1937</v>
      </c>
      <c r="E9464" s="69" t="s">
        <v>2620</v>
      </c>
      <c r="F9464" s="69">
        <v>2023</v>
      </c>
      <c r="G9464" s="69" t="s">
        <v>1947</v>
      </c>
    </row>
    <row r="9465" spans="1:7" ht="14.4">
      <c r="A9465" s="27" t="str">
        <f>VLOOKUP(C9465,'user list'!A:B,2,0)</f>
        <v>Admin</v>
      </c>
      <c r="B9465" s="172">
        <v>45817.559884259259</v>
      </c>
      <c r="C9465" s="69" t="s">
        <v>186</v>
      </c>
      <c r="D9465" s="69" t="s">
        <v>1937</v>
      </c>
      <c r="E9465" s="69" t="s">
        <v>2620</v>
      </c>
      <c r="F9465" s="69">
        <v>2023</v>
      </c>
      <c r="G9465" s="69" t="s">
        <v>1948</v>
      </c>
    </row>
    <row r="9466" spans="1:7" ht="14.4">
      <c r="A9466" s="27" t="str">
        <f>VLOOKUP(C9466,'user list'!A:B,2,0)</f>
        <v>Admin</v>
      </c>
      <c r="B9466" s="172">
        <v>45817.559884259259</v>
      </c>
      <c r="C9466" s="69" t="s">
        <v>186</v>
      </c>
      <c r="D9466" s="69" t="s">
        <v>1937</v>
      </c>
      <c r="E9466" s="69" t="s">
        <v>2620</v>
      </c>
      <c r="F9466" s="69">
        <v>2023</v>
      </c>
      <c r="G9466" s="69" t="s">
        <v>1948</v>
      </c>
    </row>
    <row r="9467" spans="1:7" ht="14.4">
      <c r="A9467" s="27" t="str">
        <f>VLOOKUP(C9467,'user list'!A:B,2,0)</f>
        <v>QCEAU</v>
      </c>
      <c r="B9467" s="172">
        <v>45817.560185185182</v>
      </c>
      <c r="C9467" s="69" t="s">
        <v>266</v>
      </c>
      <c r="D9467" s="69" t="s">
        <v>1937</v>
      </c>
      <c r="E9467" s="69" t="s">
        <v>2618</v>
      </c>
      <c r="F9467" s="69">
        <v>2020</v>
      </c>
      <c r="G9467" s="69" t="s">
        <v>1939</v>
      </c>
    </row>
    <row r="9468" spans="1:7" ht="14.4">
      <c r="A9468" s="27" t="str">
        <f>VLOOKUP(C9468,'user list'!A:B,2,0)</f>
        <v>ITDD</v>
      </c>
      <c r="B9468" s="172">
        <v>45817.560266203705</v>
      </c>
      <c r="C9468" s="69" t="s">
        <v>219</v>
      </c>
      <c r="D9468" s="69" t="s">
        <v>1937</v>
      </c>
      <c r="E9468" s="69" t="s">
        <v>2042</v>
      </c>
      <c r="F9468" s="69">
        <v>2007</v>
      </c>
      <c r="G9468" s="69" t="s">
        <v>1939</v>
      </c>
    </row>
    <row r="9469" spans="1:7" ht="14.4">
      <c r="A9469" s="27" t="str">
        <f>VLOOKUP(C9469,'user list'!A:B,2,0)</f>
        <v>CTO</v>
      </c>
      <c r="B9469" s="172">
        <v>45817.560335648152</v>
      </c>
      <c r="C9469" s="69" t="s">
        <v>207</v>
      </c>
      <c r="D9469" s="69" t="s">
        <v>1937</v>
      </c>
      <c r="E9469" s="69" t="s">
        <v>2602</v>
      </c>
      <c r="F9469" s="69">
        <v>1977</v>
      </c>
      <c r="G9469" s="69" t="s">
        <v>1939</v>
      </c>
    </row>
    <row r="9470" spans="1:7" ht="14.4">
      <c r="A9470" s="27" t="str">
        <f>VLOOKUP(C9470,'user list'!A:B,2,0)</f>
        <v>ITDD</v>
      </c>
      <c r="B9470" s="172">
        <v>45817.560370370367</v>
      </c>
      <c r="C9470" s="69" t="s">
        <v>219</v>
      </c>
      <c r="D9470" s="69" t="s">
        <v>1937</v>
      </c>
      <c r="E9470" s="69" t="s">
        <v>2606</v>
      </c>
      <c r="F9470" s="69">
        <v>1993</v>
      </c>
      <c r="G9470" s="69" t="s">
        <v>1939</v>
      </c>
    </row>
    <row r="9471" spans="1:7" ht="14.4">
      <c r="A9471" s="27" t="str">
        <f>VLOOKUP(C9471,'user list'!A:B,2,0)</f>
        <v>CTO</v>
      </c>
      <c r="B9471" s="172">
        <v>45817.560486111113</v>
      </c>
      <c r="C9471" s="69" t="s">
        <v>207</v>
      </c>
      <c r="D9471" s="69" t="s">
        <v>1937</v>
      </c>
      <c r="E9471" s="69" t="s">
        <v>2601</v>
      </c>
      <c r="F9471" s="69">
        <v>1976</v>
      </c>
      <c r="G9471" s="69" t="s">
        <v>1939</v>
      </c>
    </row>
    <row r="9472" spans="1:7" ht="14.4">
      <c r="A9472" s="27" t="str">
        <f>VLOOKUP(C9472,'user list'!A:B,2,0)</f>
        <v>CTO</v>
      </c>
      <c r="B9472" s="172">
        <v>45817.560706018521</v>
      </c>
      <c r="C9472" s="69" t="s">
        <v>207</v>
      </c>
      <c r="D9472" s="69" t="s">
        <v>1937</v>
      </c>
      <c r="E9472" s="69" t="s">
        <v>2578</v>
      </c>
      <c r="F9472" s="69">
        <v>1949</v>
      </c>
      <c r="G9472" s="69" t="s">
        <v>1939</v>
      </c>
    </row>
    <row r="9473" spans="1:7" ht="14.4">
      <c r="A9473" s="27" t="str">
        <f>VLOOKUP(C9473,'user list'!A:B,2,0)</f>
        <v>QCEAU</v>
      </c>
      <c r="B9473" s="172">
        <v>45817.561354166668</v>
      </c>
      <c r="C9473" s="69" t="s">
        <v>266</v>
      </c>
      <c r="D9473" s="69" t="s">
        <v>1937</v>
      </c>
      <c r="E9473" s="69" t="s">
        <v>2605</v>
      </c>
      <c r="F9473" s="69">
        <v>2024</v>
      </c>
      <c r="G9473" s="69" t="s">
        <v>2440</v>
      </c>
    </row>
    <row r="9474" spans="1:7" ht="14.4">
      <c r="A9474" s="27" t="str">
        <f>VLOOKUP(C9474,'user list'!A:B,2,0)</f>
        <v>Admin</v>
      </c>
      <c r="B9474" s="172">
        <v>45817.561354166668</v>
      </c>
      <c r="C9474" s="69" t="s">
        <v>186</v>
      </c>
      <c r="D9474" s="69" t="s">
        <v>1937</v>
      </c>
      <c r="E9474" s="69" t="s">
        <v>2605</v>
      </c>
      <c r="F9474" s="69">
        <v>2024</v>
      </c>
      <c r="G9474" s="69" t="s">
        <v>1948</v>
      </c>
    </row>
    <row r="9475" spans="1:7" ht="14.4">
      <c r="A9475" s="27" t="str">
        <f>VLOOKUP(C9475,'user list'!A:B,2,0)</f>
        <v>Admin</v>
      </c>
      <c r="B9475" s="172">
        <v>45817.561354166668</v>
      </c>
      <c r="C9475" s="69" t="s">
        <v>186</v>
      </c>
      <c r="D9475" s="69" t="s">
        <v>1937</v>
      </c>
      <c r="E9475" s="69" t="s">
        <v>2618</v>
      </c>
      <c r="F9475" s="69">
        <v>2020</v>
      </c>
      <c r="G9475" s="69" t="s">
        <v>1948</v>
      </c>
    </row>
    <row r="9476" spans="1:7" ht="14.4">
      <c r="A9476" s="27" t="str">
        <f>VLOOKUP(C9476,'user list'!A:B,2,0)</f>
        <v>Admin</v>
      </c>
      <c r="B9476" s="172">
        <v>45817.561354166668</v>
      </c>
      <c r="C9476" s="69" t="s">
        <v>186</v>
      </c>
      <c r="D9476" s="69" t="s">
        <v>1937</v>
      </c>
      <c r="E9476" s="69" t="s">
        <v>2605</v>
      </c>
      <c r="F9476" s="69">
        <v>2024</v>
      </c>
      <c r="G9476" s="69" t="s">
        <v>1948</v>
      </c>
    </row>
    <row r="9477" spans="1:7" ht="14.4">
      <c r="A9477" s="27" t="str">
        <f>VLOOKUP(C9477,'user list'!A:B,2,0)</f>
        <v>QCEAU</v>
      </c>
      <c r="B9477" s="172">
        <v>45817.561412037037</v>
      </c>
      <c r="C9477" s="69" t="s">
        <v>266</v>
      </c>
      <c r="D9477" s="69" t="s">
        <v>1937</v>
      </c>
      <c r="E9477" s="69" t="s">
        <v>2605</v>
      </c>
      <c r="F9477" s="69">
        <v>2024</v>
      </c>
      <c r="G9477" s="69" t="s">
        <v>1939</v>
      </c>
    </row>
    <row r="9478" spans="1:7" ht="14.4">
      <c r="A9478" s="27" t="str">
        <f>VLOOKUP(C9478,'user list'!A:B,2,0)</f>
        <v>QCEAU</v>
      </c>
      <c r="B9478" s="172">
        <v>45817.561435185184</v>
      </c>
      <c r="C9478" s="69" t="s">
        <v>266</v>
      </c>
      <c r="D9478" s="69" t="s">
        <v>1937</v>
      </c>
      <c r="E9478" s="69" t="s">
        <v>2605</v>
      </c>
      <c r="F9478" s="69">
        <v>2024</v>
      </c>
      <c r="G9478" s="69" t="s">
        <v>1939</v>
      </c>
    </row>
    <row r="9479" spans="1:7" ht="14.4">
      <c r="A9479" s="27" t="str">
        <f>VLOOKUP(C9479,'user list'!A:B,2,0)</f>
        <v>OCM</v>
      </c>
      <c r="B9479" s="172">
        <v>45817.561469907407</v>
      </c>
      <c r="C9479" s="69" t="s">
        <v>230</v>
      </c>
      <c r="D9479" s="69" t="s">
        <v>1937</v>
      </c>
      <c r="E9479" s="69" t="s">
        <v>2332</v>
      </c>
      <c r="F9479" s="69">
        <v>2025</v>
      </c>
      <c r="G9479" s="69" t="s">
        <v>2440</v>
      </c>
    </row>
    <row r="9480" spans="1:7" ht="14.4">
      <c r="A9480" s="27" t="str">
        <f>VLOOKUP(C9480,'user list'!A:B,2,0)</f>
        <v>Admin</v>
      </c>
      <c r="B9480" s="172">
        <v>45817.561481481483</v>
      </c>
      <c r="C9480" s="69" t="s">
        <v>186</v>
      </c>
      <c r="D9480" s="69" t="s">
        <v>1937</v>
      </c>
      <c r="E9480" s="69" t="s">
        <v>2332</v>
      </c>
      <c r="F9480" s="69">
        <v>2025</v>
      </c>
      <c r="G9480" s="69" t="s">
        <v>1948</v>
      </c>
    </row>
    <row r="9481" spans="1:7" ht="14.4">
      <c r="A9481" s="27" t="str">
        <f>VLOOKUP(C9481,'user list'!A:B,2,0)</f>
        <v>Admin</v>
      </c>
      <c r="B9481" s="172">
        <v>45817.561481481483</v>
      </c>
      <c r="C9481" s="69" t="s">
        <v>186</v>
      </c>
      <c r="D9481" s="69" t="s">
        <v>1937</v>
      </c>
      <c r="E9481" s="69" t="s">
        <v>2332</v>
      </c>
      <c r="F9481" s="69">
        <v>2025</v>
      </c>
      <c r="G9481" s="69" t="s">
        <v>1947</v>
      </c>
    </row>
    <row r="9482" spans="1:7" ht="14.4">
      <c r="A9482" s="27" t="str">
        <f>VLOOKUP(C9482,'user list'!A:B,2,0)</f>
        <v>Admin</v>
      </c>
      <c r="B9482" s="172">
        <v>45817.561481481483</v>
      </c>
      <c r="C9482" s="69" t="s">
        <v>186</v>
      </c>
      <c r="D9482" s="69" t="s">
        <v>1937</v>
      </c>
      <c r="E9482" s="69" t="s">
        <v>2332</v>
      </c>
      <c r="F9482" s="69">
        <v>2025</v>
      </c>
      <c r="G9482" s="69" t="s">
        <v>1948</v>
      </c>
    </row>
    <row r="9483" spans="1:7" ht="14.4">
      <c r="A9483" s="27" t="str">
        <f>VLOOKUP(C9483,'user list'!A:B,2,0)</f>
        <v>Admin</v>
      </c>
      <c r="B9483" s="172">
        <v>45817.561481481483</v>
      </c>
      <c r="C9483" s="69" t="s">
        <v>186</v>
      </c>
      <c r="D9483" s="69" t="s">
        <v>1937</v>
      </c>
      <c r="E9483" s="69" t="s">
        <v>2332</v>
      </c>
      <c r="F9483" s="69">
        <v>2025</v>
      </c>
      <c r="G9483" s="69" t="s">
        <v>1948</v>
      </c>
    </row>
    <row r="9484" spans="1:7" ht="14.4">
      <c r="A9484" s="27" t="str">
        <f>VLOOKUP(C9484,'user list'!A:B,2,0)</f>
        <v>QCTD</v>
      </c>
      <c r="B9484" s="172">
        <v>45817.561493055553</v>
      </c>
      <c r="C9484" s="69" t="s">
        <v>269</v>
      </c>
      <c r="D9484" s="69" t="s">
        <v>1937</v>
      </c>
      <c r="E9484" s="69" t="s">
        <v>2601</v>
      </c>
      <c r="F9484" s="69">
        <v>1976</v>
      </c>
      <c r="G9484" s="69" t="s">
        <v>1939</v>
      </c>
    </row>
    <row r="9485" spans="1:7" ht="14.4">
      <c r="A9485" s="27" t="str">
        <f>VLOOKUP(C9485,'user list'!A:B,2,0)</f>
        <v>QCDRRMO</v>
      </c>
      <c r="B9485" s="172">
        <v>45817.561539351853</v>
      </c>
      <c r="C9485" s="69" t="s">
        <v>265</v>
      </c>
      <c r="D9485" s="69" t="s">
        <v>1937</v>
      </c>
      <c r="E9485" s="69" t="s">
        <v>2002</v>
      </c>
      <c r="F9485" s="69">
        <v>1957</v>
      </c>
      <c r="G9485" s="69" t="s">
        <v>1939</v>
      </c>
    </row>
    <row r="9486" spans="1:7" ht="14.4">
      <c r="A9486" s="27" t="str">
        <f>VLOOKUP(C9486,'user list'!A:B,2,0)</f>
        <v>QCEAU</v>
      </c>
      <c r="B9486" s="172">
        <v>45817.561597222222</v>
      </c>
      <c r="C9486" s="69" t="s">
        <v>266</v>
      </c>
      <c r="D9486" s="69" t="s">
        <v>1937</v>
      </c>
      <c r="E9486" s="69" t="s">
        <v>2619</v>
      </c>
      <c r="F9486" s="69">
        <v>2022</v>
      </c>
      <c r="G9486" s="69" t="s">
        <v>1939</v>
      </c>
    </row>
    <row r="9487" spans="1:7" ht="14.4">
      <c r="A9487" s="27" t="str">
        <f>VLOOKUP(C9487,'user list'!A:B,2,0)</f>
        <v>QCEAU</v>
      </c>
      <c r="B9487" s="172">
        <v>45817.561643518522</v>
      </c>
      <c r="C9487" s="69" t="s">
        <v>266</v>
      </c>
      <c r="D9487" s="69" t="s">
        <v>1937</v>
      </c>
      <c r="E9487" s="69" t="s">
        <v>2605</v>
      </c>
      <c r="F9487" s="69">
        <v>1991</v>
      </c>
      <c r="G9487" s="69" t="s">
        <v>1939</v>
      </c>
    </row>
    <row r="9488" spans="1:7" ht="14.4">
      <c r="A9488" s="27" t="str">
        <f>VLOOKUP(C9488,'user list'!A:B,2,0)</f>
        <v>QCEAU</v>
      </c>
      <c r="B9488" s="172">
        <v>45817.561712962961</v>
      </c>
      <c r="C9488" s="69" t="s">
        <v>266</v>
      </c>
      <c r="D9488" s="69" t="s">
        <v>1937</v>
      </c>
      <c r="E9488" s="69" t="s">
        <v>2456</v>
      </c>
      <c r="F9488" s="69">
        <v>1751</v>
      </c>
      <c r="G9488" s="69" t="s">
        <v>1939</v>
      </c>
    </row>
    <row r="9489" spans="1:7" ht="14.4">
      <c r="A9489" s="27" t="str">
        <f>VLOOKUP(C9489,'user list'!A:B,2,0)</f>
        <v>QCEAU</v>
      </c>
      <c r="B9489" s="172">
        <v>45817.561747685184</v>
      </c>
      <c r="C9489" s="69" t="s">
        <v>266</v>
      </c>
      <c r="D9489" s="69" t="s">
        <v>1937</v>
      </c>
      <c r="E9489" s="69" t="s">
        <v>2458</v>
      </c>
      <c r="F9489" s="69">
        <v>1753</v>
      </c>
      <c r="G9489" s="69" t="s">
        <v>1939</v>
      </c>
    </row>
    <row r="9490" spans="1:7" ht="14.4">
      <c r="A9490" s="27" t="str">
        <f>VLOOKUP(C9490,'user list'!A:B,2,0)</f>
        <v>QCEAU</v>
      </c>
      <c r="B9490" s="172">
        <v>45817.561932870369</v>
      </c>
      <c r="C9490" s="69" t="s">
        <v>266</v>
      </c>
      <c r="D9490" s="69" t="s">
        <v>1937</v>
      </c>
      <c r="E9490" s="69" t="s">
        <v>2615</v>
      </c>
      <c r="F9490" s="69" t="s">
        <v>2616</v>
      </c>
      <c r="G9490" s="69" t="s">
        <v>2617</v>
      </c>
    </row>
    <row r="9491" spans="1:7" ht="14.4">
      <c r="A9491" s="27" t="str">
        <f>VLOOKUP(C9491,'user list'!A:B,2,0)</f>
        <v>QCEAU</v>
      </c>
      <c r="B9491" s="172">
        <v>45817.5625462963</v>
      </c>
      <c r="C9491" s="69" t="s">
        <v>266</v>
      </c>
      <c r="D9491" s="69" t="s">
        <v>1937</v>
      </c>
      <c r="E9491" s="69" t="s">
        <v>2615</v>
      </c>
      <c r="F9491" s="69" t="s">
        <v>2616</v>
      </c>
      <c r="G9491" s="69" t="s">
        <v>2617</v>
      </c>
    </row>
    <row r="9492" spans="1:7" ht="14.4">
      <c r="A9492" s="27" t="str">
        <f>VLOOKUP(C9492,'user list'!A:B,2,0)</f>
        <v>QCEAU</v>
      </c>
      <c r="B9492" s="172">
        <v>45817.5625462963</v>
      </c>
      <c r="C9492" s="69" t="s">
        <v>266</v>
      </c>
      <c r="D9492" s="69" t="s">
        <v>1937</v>
      </c>
      <c r="E9492" s="69" t="s">
        <v>2615</v>
      </c>
      <c r="F9492" s="69" t="s">
        <v>2616</v>
      </c>
      <c r="G9492" s="69" t="s">
        <v>2617</v>
      </c>
    </row>
    <row r="9493" spans="1:7" ht="14.4">
      <c r="A9493" s="27" t="str">
        <f>VLOOKUP(C9493,'user list'!A:B,2,0)</f>
        <v>QCEAU</v>
      </c>
      <c r="B9493" s="172">
        <v>45817.562557870369</v>
      </c>
      <c r="C9493" s="69" t="s">
        <v>266</v>
      </c>
      <c r="D9493" s="69" t="s">
        <v>1937</v>
      </c>
      <c r="E9493" s="69" t="s">
        <v>2615</v>
      </c>
      <c r="F9493" s="69" t="s">
        <v>2616</v>
      </c>
      <c r="G9493" s="69" t="s">
        <v>2617</v>
      </c>
    </row>
    <row r="9494" spans="1:7" ht="14.4">
      <c r="A9494" s="27" t="str">
        <f>VLOOKUP(C9494,'user list'!A:B,2,0)</f>
        <v>Admin</v>
      </c>
      <c r="B9494" s="172">
        <v>45817.562557870369</v>
      </c>
      <c r="C9494" s="69" t="s">
        <v>186</v>
      </c>
      <c r="D9494" s="69" t="s">
        <v>1937</v>
      </c>
      <c r="E9494" s="69" t="s">
        <v>2615</v>
      </c>
      <c r="F9494" s="69" t="s">
        <v>2616</v>
      </c>
      <c r="G9494" s="69" t="s">
        <v>2617</v>
      </c>
    </row>
    <row r="9495" spans="1:7" ht="14.4">
      <c r="A9495" s="27" t="str">
        <f>VLOOKUP(C9495,'user list'!A:B,2,0)</f>
        <v>LEDIPO</v>
      </c>
      <c r="B9495" s="172">
        <v>45817.562800925924</v>
      </c>
      <c r="C9495" s="69" t="s">
        <v>222</v>
      </c>
      <c r="D9495" s="69" t="s">
        <v>1937</v>
      </c>
      <c r="E9495" s="69" t="s">
        <v>2607</v>
      </c>
      <c r="F9495" s="69">
        <v>1995</v>
      </c>
      <c r="G9495" s="69" t="s">
        <v>1939</v>
      </c>
    </row>
    <row r="9496" spans="1:7" ht="14.4">
      <c r="A9496" s="27" t="str">
        <f>VLOOKUP(C9496,'user list'!A:B,2,0)</f>
        <v>QCEAU</v>
      </c>
      <c r="B9496" s="172">
        <v>45817.562824074077</v>
      </c>
      <c r="C9496" s="69" t="s">
        <v>266</v>
      </c>
      <c r="D9496" s="69" t="s">
        <v>1937</v>
      </c>
      <c r="E9496" s="69" t="s">
        <v>2618</v>
      </c>
      <c r="F9496" s="69">
        <v>2020</v>
      </c>
      <c r="G9496" s="69" t="s">
        <v>1939</v>
      </c>
    </row>
    <row r="9497" spans="1:7" ht="14.4">
      <c r="A9497" s="27" t="str">
        <f>VLOOKUP(C9497,'user list'!A:B,2,0)</f>
        <v>LEDIPO</v>
      </c>
      <c r="B9497" s="172">
        <v>45817.562881944446</v>
      </c>
      <c r="C9497" s="69" t="s">
        <v>222</v>
      </c>
      <c r="D9497" s="69" t="s">
        <v>1937</v>
      </c>
      <c r="E9497" s="69" t="s">
        <v>2610</v>
      </c>
      <c r="F9497" s="69">
        <v>2000</v>
      </c>
      <c r="G9497" s="69" t="s">
        <v>1939</v>
      </c>
    </row>
    <row r="9498" spans="1:7" ht="14.4">
      <c r="A9498" s="27" t="str">
        <f>VLOOKUP(C9498,'user list'!A:B,2,0)</f>
        <v>OCM</v>
      </c>
      <c r="B9498" s="172">
        <v>45817.563391203701</v>
      </c>
      <c r="C9498" s="69" t="s">
        <v>230</v>
      </c>
      <c r="D9498" s="69" t="s">
        <v>1937</v>
      </c>
      <c r="E9498" s="69" t="s">
        <v>2621</v>
      </c>
      <c r="F9498" s="69">
        <v>2026</v>
      </c>
      <c r="G9498" s="69" t="s">
        <v>2440</v>
      </c>
    </row>
    <row r="9499" spans="1:7" ht="14.4">
      <c r="A9499" s="27" t="str">
        <f>VLOOKUP(C9499,'user list'!A:B,2,0)</f>
        <v>Admin</v>
      </c>
      <c r="B9499" s="172">
        <v>45817.563391203701</v>
      </c>
      <c r="C9499" s="69" t="s">
        <v>186</v>
      </c>
      <c r="D9499" s="69" t="s">
        <v>1937</v>
      </c>
      <c r="E9499" s="69" t="s">
        <v>2332</v>
      </c>
      <c r="F9499" s="69">
        <v>2025</v>
      </c>
      <c r="G9499" s="69" t="s">
        <v>1948</v>
      </c>
    </row>
    <row r="9500" spans="1:7" ht="14.4">
      <c r="A9500" s="27" t="str">
        <f>VLOOKUP(C9500,'user list'!A:B,2,0)</f>
        <v>Admin</v>
      </c>
      <c r="B9500" s="172">
        <v>45817.563391203701</v>
      </c>
      <c r="C9500" s="69" t="s">
        <v>186</v>
      </c>
      <c r="D9500" s="69" t="s">
        <v>1937</v>
      </c>
      <c r="E9500" s="69" t="s">
        <v>2621</v>
      </c>
      <c r="F9500" s="69">
        <v>2026</v>
      </c>
      <c r="G9500" s="69" t="s">
        <v>1948</v>
      </c>
    </row>
    <row r="9501" spans="1:7" ht="14.4">
      <c r="A9501" s="27" t="str">
        <f>VLOOKUP(C9501,'user list'!A:B,2,0)</f>
        <v>Admin</v>
      </c>
      <c r="B9501" s="172">
        <v>45817.563611111109</v>
      </c>
      <c r="C9501" s="69" t="s">
        <v>186</v>
      </c>
      <c r="D9501" s="69" t="s">
        <v>1937</v>
      </c>
      <c r="E9501" s="69" t="s">
        <v>2002</v>
      </c>
      <c r="F9501" s="69">
        <v>2018</v>
      </c>
      <c r="G9501" s="69" t="s">
        <v>1939</v>
      </c>
    </row>
    <row r="9502" spans="1:7" ht="14.4">
      <c r="A9502" s="27" t="str">
        <f>VLOOKUP(C9502,'user list'!A:B,2,0)</f>
        <v>Admin</v>
      </c>
      <c r="B9502" s="172">
        <v>45817.563761574071</v>
      </c>
      <c r="C9502" s="69" t="s">
        <v>186</v>
      </c>
      <c r="D9502" s="69" t="s">
        <v>1937</v>
      </c>
      <c r="E9502" s="69" t="s">
        <v>2002</v>
      </c>
      <c r="F9502" s="69">
        <v>2018</v>
      </c>
      <c r="G9502" s="69" t="s">
        <v>1939</v>
      </c>
    </row>
    <row r="9503" spans="1:7" ht="14.4">
      <c r="A9503" s="27" t="str">
        <f>VLOOKUP(C9503,'user list'!A:B,2,0)</f>
        <v>Admin</v>
      </c>
      <c r="B9503" s="172">
        <v>45817.563969907409</v>
      </c>
      <c r="C9503" s="69" t="s">
        <v>186</v>
      </c>
      <c r="D9503" s="69" t="s">
        <v>1937</v>
      </c>
      <c r="E9503" s="69" t="s">
        <v>2615</v>
      </c>
      <c r="F9503" s="69" t="s">
        <v>2616</v>
      </c>
      <c r="G9503" s="69" t="s">
        <v>2617</v>
      </c>
    </row>
    <row r="9504" spans="1:7" ht="14.4">
      <c r="A9504" s="27" t="str">
        <f>VLOOKUP(C9504,'user list'!A:B,2,0)</f>
        <v>Admin</v>
      </c>
      <c r="B9504" s="172">
        <v>45817.564016203702</v>
      </c>
      <c r="C9504" s="69" t="s">
        <v>186</v>
      </c>
      <c r="D9504" s="69" t="s">
        <v>1937</v>
      </c>
      <c r="E9504" s="69" t="s">
        <v>2618</v>
      </c>
      <c r="F9504" s="69">
        <v>2020</v>
      </c>
      <c r="G9504" s="69" t="s">
        <v>1939</v>
      </c>
    </row>
    <row r="9505" spans="1:7" ht="14.4">
      <c r="A9505" s="27" t="str">
        <f>VLOOKUP(C9505,'user list'!A:B,2,0)</f>
        <v>Admin</v>
      </c>
      <c r="B9505" s="172">
        <v>45817.564317129632</v>
      </c>
      <c r="C9505" s="69" t="s">
        <v>186</v>
      </c>
      <c r="D9505" s="69" t="s">
        <v>1937</v>
      </c>
      <c r="E9505" s="69" t="s">
        <v>2001</v>
      </c>
      <c r="F9505" s="69">
        <v>2021</v>
      </c>
      <c r="G9505" s="69" t="s">
        <v>1939</v>
      </c>
    </row>
    <row r="9506" spans="1:7" ht="14.4">
      <c r="A9506" s="27" t="str">
        <f>VLOOKUP(C9506,'user list'!A:B,2,0)</f>
        <v>Admin</v>
      </c>
      <c r="B9506" s="172">
        <v>45817.564432870371</v>
      </c>
      <c r="C9506" s="69" t="s">
        <v>186</v>
      </c>
      <c r="D9506" s="69" t="s">
        <v>1937</v>
      </c>
      <c r="E9506" s="69" t="s">
        <v>2619</v>
      </c>
      <c r="F9506" s="69">
        <v>2022</v>
      </c>
      <c r="G9506" s="69" t="s">
        <v>1939</v>
      </c>
    </row>
    <row r="9507" spans="1:7" ht="14.4">
      <c r="A9507" s="27" t="str">
        <f>VLOOKUP(C9507,'user list'!A:B,2,0)</f>
        <v>Admin</v>
      </c>
      <c r="B9507" s="172">
        <v>45817.564479166664</v>
      </c>
      <c r="C9507" s="69" t="s">
        <v>186</v>
      </c>
      <c r="D9507" s="69" t="s">
        <v>1937</v>
      </c>
      <c r="E9507" s="69" t="s">
        <v>2620</v>
      </c>
      <c r="F9507" s="69">
        <v>2023</v>
      </c>
      <c r="G9507" s="69" t="s">
        <v>1939</v>
      </c>
    </row>
    <row r="9508" spans="1:7" ht="14.4">
      <c r="A9508" s="27" t="str">
        <f>VLOOKUP(C9508,'user list'!A:B,2,0)</f>
        <v>OCM</v>
      </c>
      <c r="B9508" s="172">
        <v>45817.564837962964</v>
      </c>
      <c r="C9508" s="69" t="s">
        <v>230</v>
      </c>
      <c r="D9508" s="69" t="s">
        <v>1937</v>
      </c>
      <c r="E9508" s="69" t="s">
        <v>2622</v>
      </c>
      <c r="F9508" s="69">
        <v>2027</v>
      </c>
      <c r="G9508" s="69" t="s">
        <v>2440</v>
      </c>
    </row>
    <row r="9509" spans="1:7" ht="14.4">
      <c r="A9509" s="27" t="str">
        <f>VLOOKUP(C9509,'user list'!A:B,2,0)</f>
        <v>Admin</v>
      </c>
      <c r="B9509" s="172">
        <v>45817.564837962964</v>
      </c>
      <c r="C9509" s="69" t="s">
        <v>186</v>
      </c>
      <c r="D9509" s="69" t="s">
        <v>1937</v>
      </c>
      <c r="E9509" s="69" t="s">
        <v>2622</v>
      </c>
      <c r="F9509" s="69">
        <v>2027</v>
      </c>
      <c r="G9509" s="69" t="s">
        <v>1948</v>
      </c>
    </row>
    <row r="9510" spans="1:7" ht="14.4">
      <c r="A9510" s="27" t="str">
        <f>VLOOKUP(C9510,'user list'!A:B,2,0)</f>
        <v>Admin</v>
      </c>
      <c r="B9510" s="172">
        <v>45817.564849537041</v>
      </c>
      <c r="C9510" s="69" t="s">
        <v>186</v>
      </c>
      <c r="D9510" s="69" t="s">
        <v>1937</v>
      </c>
      <c r="E9510" s="69" t="s">
        <v>2622</v>
      </c>
      <c r="F9510" s="69">
        <v>2027</v>
      </c>
      <c r="G9510" s="69" t="s">
        <v>1947</v>
      </c>
    </row>
    <row r="9511" spans="1:7" ht="14.4">
      <c r="A9511" s="27" t="str">
        <f>VLOOKUP(C9511,'user list'!A:B,2,0)</f>
        <v>Admin</v>
      </c>
      <c r="B9511" s="172">
        <v>45817.564849537041</v>
      </c>
      <c r="C9511" s="69" t="s">
        <v>186</v>
      </c>
      <c r="D9511" s="69" t="s">
        <v>1937</v>
      </c>
      <c r="E9511" s="69" t="s">
        <v>2622</v>
      </c>
      <c r="F9511" s="69">
        <v>2027</v>
      </c>
      <c r="G9511" s="69" t="s">
        <v>1948</v>
      </c>
    </row>
    <row r="9512" spans="1:7" ht="14.4">
      <c r="A9512" s="27" t="str">
        <f>VLOOKUP(C9512,'user list'!A:B,2,0)</f>
        <v>Admin</v>
      </c>
      <c r="B9512" s="172">
        <v>45817.564849537041</v>
      </c>
      <c r="C9512" s="69" t="s">
        <v>186</v>
      </c>
      <c r="D9512" s="69" t="s">
        <v>1937</v>
      </c>
      <c r="E9512" s="69" t="s">
        <v>2622</v>
      </c>
      <c r="F9512" s="69">
        <v>2027</v>
      </c>
      <c r="G9512" s="69" t="s">
        <v>1948</v>
      </c>
    </row>
    <row r="9513" spans="1:7" ht="14.4">
      <c r="A9513" s="27" t="str">
        <f>VLOOKUP(C9513,'user list'!A:B,2,0)</f>
        <v>Admin</v>
      </c>
      <c r="B9513" s="172">
        <v>45817.56486111111</v>
      </c>
      <c r="C9513" s="69" t="s">
        <v>186</v>
      </c>
      <c r="D9513" s="69" t="s">
        <v>1937</v>
      </c>
      <c r="E9513" s="69" t="s">
        <v>2605</v>
      </c>
      <c r="F9513" s="69">
        <v>2024</v>
      </c>
      <c r="G9513" s="69" t="s">
        <v>1939</v>
      </c>
    </row>
    <row r="9514" spans="1:7" ht="14.4">
      <c r="A9514" s="27" t="str">
        <f>VLOOKUP(C9514,'user list'!A:B,2,0)</f>
        <v>OCA</v>
      </c>
      <c r="B9514" s="172">
        <v>45817.565428240741</v>
      </c>
      <c r="C9514" s="69" t="s">
        <v>227</v>
      </c>
      <c r="D9514" s="69" t="s">
        <v>1937</v>
      </c>
      <c r="E9514" s="69" t="s">
        <v>2047</v>
      </c>
      <c r="F9514" s="69">
        <v>1815</v>
      </c>
      <c r="G9514" s="69" t="s">
        <v>1939</v>
      </c>
    </row>
    <row r="9515" spans="1:7" ht="14.4">
      <c r="A9515" s="27" t="str">
        <f>VLOOKUP(C9515,'user list'!A:B,2,0)</f>
        <v>OCM</v>
      </c>
      <c r="B9515" s="172">
        <v>45817.566354166665</v>
      </c>
      <c r="C9515" s="69" t="s">
        <v>230</v>
      </c>
      <c r="D9515" s="69" t="s">
        <v>1937</v>
      </c>
      <c r="E9515" s="69" t="s">
        <v>2623</v>
      </c>
      <c r="F9515" s="69">
        <v>2028</v>
      </c>
      <c r="G9515" s="69" t="s">
        <v>2440</v>
      </c>
    </row>
    <row r="9516" spans="1:7" ht="14.4">
      <c r="A9516" s="27" t="str">
        <f>VLOOKUP(C9516,'user list'!A:B,2,0)</f>
        <v>Admin</v>
      </c>
      <c r="B9516" s="172">
        <v>45817.566365740742</v>
      </c>
      <c r="C9516" s="69" t="s">
        <v>186</v>
      </c>
      <c r="D9516" s="69" t="s">
        <v>1937</v>
      </c>
      <c r="E9516" s="69" t="s">
        <v>2622</v>
      </c>
      <c r="F9516" s="69">
        <v>2027</v>
      </c>
      <c r="G9516" s="69" t="s">
        <v>1948</v>
      </c>
    </row>
    <row r="9517" spans="1:7" ht="14.4">
      <c r="A9517" s="27" t="str">
        <f>VLOOKUP(C9517,'user list'!A:B,2,0)</f>
        <v>Admin</v>
      </c>
      <c r="B9517" s="172">
        <v>45817.566365740742</v>
      </c>
      <c r="C9517" s="69" t="s">
        <v>186</v>
      </c>
      <c r="D9517" s="69" t="s">
        <v>1937</v>
      </c>
      <c r="E9517" s="69" t="s">
        <v>2623</v>
      </c>
      <c r="F9517" s="69">
        <v>2028</v>
      </c>
      <c r="G9517" s="69" t="s">
        <v>1948</v>
      </c>
    </row>
    <row r="9518" spans="1:7" ht="14.4">
      <c r="A9518" s="27" t="str">
        <f>VLOOKUP(C9518,'user list'!A:B,2,0)</f>
        <v>OCM</v>
      </c>
      <c r="B9518" s="172">
        <v>45817.567939814813</v>
      </c>
      <c r="C9518" s="69" t="s">
        <v>230</v>
      </c>
      <c r="D9518" s="69" t="s">
        <v>1937</v>
      </c>
      <c r="E9518" s="69" t="s">
        <v>2624</v>
      </c>
      <c r="F9518" s="69">
        <v>2029</v>
      </c>
      <c r="G9518" s="69" t="s">
        <v>2440</v>
      </c>
    </row>
    <row r="9519" spans="1:7" ht="14.4">
      <c r="A9519" s="27" t="str">
        <f>VLOOKUP(C9519,'user list'!A:B,2,0)</f>
        <v>Admin</v>
      </c>
      <c r="B9519" s="172">
        <v>45817.56795138889</v>
      </c>
      <c r="C9519" s="69" t="s">
        <v>186</v>
      </c>
      <c r="D9519" s="69" t="s">
        <v>1937</v>
      </c>
      <c r="E9519" s="69" t="s">
        <v>2623</v>
      </c>
      <c r="F9519" s="69">
        <v>2028</v>
      </c>
      <c r="G9519" s="69" t="s">
        <v>1948</v>
      </c>
    </row>
    <row r="9520" spans="1:7" ht="14.4">
      <c r="A9520" s="27" t="str">
        <f>VLOOKUP(C9520,'user list'!A:B,2,0)</f>
        <v>Admin</v>
      </c>
      <c r="B9520" s="172">
        <v>45817.56795138889</v>
      </c>
      <c r="C9520" s="69" t="s">
        <v>186</v>
      </c>
      <c r="D9520" s="69" t="s">
        <v>1937</v>
      </c>
      <c r="E9520" s="69" t="s">
        <v>2624</v>
      </c>
      <c r="F9520" s="69">
        <v>2029</v>
      </c>
      <c r="G9520" s="69" t="s">
        <v>1948</v>
      </c>
    </row>
    <row r="9521" spans="1:7" ht="14.4">
      <c r="A9521" s="27" t="str">
        <f>VLOOKUP(C9521,'user list'!A:B,2,0)</f>
        <v>OCM</v>
      </c>
      <c r="B9521" s="172">
        <v>45817.56962962963</v>
      </c>
      <c r="C9521" s="69" t="s">
        <v>230</v>
      </c>
      <c r="D9521" s="69" t="s">
        <v>1937</v>
      </c>
      <c r="E9521" s="69" t="s">
        <v>2625</v>
      </c>
      <c r="F9521" s="69">
        <v>2030</v>
      </c>
      <c r="G9521" s="69" t="s">
        <v>2440</v>
      </c>
    </row>
    <row r="9522" spans="1:7" ht="14.4">
      <c r="A9522" s="27" t="str">
        <f>VLOOKUP(C9522,'user list'!A:B,2,0)</f>
        <v>Admin</v>
      </c>
      <c r="B9522" s="172">
        <v>45817.56962962963</v>
      </c>
      <c r="C9522" s="69" t="s">
        <v>186</v>
      </c>
      <c r="D9522" s="69" t="s">
        <v>1937</v>
      </c>
      <c r="E9522" s="69" t="s">
        <v>2624</v>
      </c>
      <c r="F9522" s="69">
        <v>2029</v>
      </c>
      <c r="G9522" s="69" t="s">
        <v>1948</v>
      </c>
    </row>
    <row r="9523" spans="1:7" ht="14.4">
      <c r="A9523" s="27" t="str">
        <f>VLOOKUP(C9523,'user list'!A:B,2,0)</f>
        <v>Admin</v>
      </c>
      <c r="B9523" s="172">
        <v>45817.56962962963</v>
      </c>
      <c r="C9523" s="69" t="s">
        <v>186</v>
      </c>
      <c r="D9523" s="69" t="s">
        <v>1937</v>
      </c>
      <c r="E9523" s="69" t="s">
        <v>2625</v>
      </c>
      <c r="F9523" s="69">
        <v>2030</v>
      </c>
      <c r="G9523" s="69" t="s">
        <v>1948</v>
      </c>
    </row>
    <row r="9524" spans="1:7" ht="14.4">
      <c r="A9524" s="27" t="str">
        <f>VLOOKUP(C9524,'user list'!A:B,2,0)</f>
        <v>ITDD</v>
      </c>
      <c r="B9524" s="172">
        <v>45817.571134259262</v>
      </c>
      <c r="C9524" s="69" t="s">
        <v>219</v>
      </c>
      <c r="D9524" s="69" t="s">
        <v>1937</v>
      </c>
      <c r="E9524" s="69" t="s">
        <v>2029</v>
      </c>
      <c r="F9524" s="69">
        <v>1990</v>
      </c>
      <c r="G9524" s="69" t="s">
        <v>1939</v>
      </c>
    </row>
    <row r="9525" spans="1:7" ht="14.4">
      <c r="A9525" s="27" t="str">
        <f>VLOOKUP(C9525,'user list'!A:B,2,0)</f>
        <v>ITDD</v>
      </c>
      <c r="B9525" s="172">
        <v>45817.571180555555</v>
      </c>
      <c r="C9525" s="69" t="s">
        <v>219</v>
      </c>
      <c r="D9525" s="69" t="s">
        <v>1937</v>
      </c>
      <c r="E9525" s="69" t="s">
        <v>2604</v>
      </c>
      <c r="F9525" s="69">
        <v>1989</v>
      </c>
      <c r="G9525" s="69" t="s">
        <v>1939</v>
      </c>
    </row>
    <row r="9526" spans="1:7" ht="14.4">
      <c r="A9526" s="27" t="str">
        <f>VLOOKUP(C9526,'user list'!A:B,2,0)</f>
        <v>OCM</v>
      </c>
      <c r="B9526" s="172">
        <v>45817.571944444448</v>
      </c>
      <c r="C9526" s="69" t="s">
        <v>230</v>
      </c>
      <c r="D9526" s="69" t="s">
        <v>1937</v>
      </c>
      <c r="E9526" s="69" t="s">
        <v>2626</v>
      </c>
      <c r="F9526" s="69">
        <v>2031</v>
      </c>
      <c r="G9526" s="69" t="s">
        <v>2440</v>
      </c>
    </row>
    <row r="9527" spans="1:7" ht="14.4">
      <c r="A9527" s="27" t="str">
        <f>VLOOKUP(C9527,'user list'!A:B,2,0)</f>
        <v>Admin</v>
      </c>
      <c r="B9527" s="172">
        <v>45817.571944444448</v>
      </c>
      <c r="C9527" s="69" t="s">
        <v>186</v>
      </c>
      <c r="D9527" s="69" t="s">
        <v>1937</v>
      </c>
      <c r="E9527" s="69" t="s">
        <v>2625</v>
      </c>
      <c r="F9527" s="69">
        <v>2030</v>
      </c>
      <c r="G9527" s="69" t="s">
        <v>1948</v>
      </c>
    </row>
    <row r="9528" spans="1:7" ht="14.4">
      <c r="A9528" s="27" t="str">
        <f>VLOOKUP(C9528,'user list'!A:B,2,0)</f>
        <v>Admin</v>
      </c>
      <c r="B9528" s="172">
        <v>45817.571956018517</v>
      </c>
      <c r="C9528" s="69" t="s">
        <v>186</v>
      </c>
      <c r="D9528" s="69" t="s">
        <v>1937</v>
      </c>
      <c r="E9528" s="69" t="s">
        <v>2626</v>
      </c>
      <c r="F9528" s="69">
        <v>2031</v>
      </c>
      <c r="G9528" s="69" t="s">
        <v>1948</v>
      </c>
    </row>
    <row r="9529" spans="1:7" ht="14.4">
      <c r="A9529" s="27" t="str">
        <f>VLOOKUP(C9529,'user list'!A:B,2,0)</f>
        <v>PLEB</v>
      </c>
      <c r="B9529" s="172">
        <v>45817.57199074074</v>
      </c>
      <c r="C9529" s="69" t="s">
        <v>260</v>
      </c>
      <c r="D9529" s="69" t="s">
        <v>1937</v>
      </c>
      <c r="E9529" s="69" t="s">
        <v>2602</v>
      </c>
      <c r="F9529" s="69">
        <v>1977</v>
      </c>
      <c r="G9529" s="69" t="s">
        <v>1939</v>
      </c>
    </row>
    <row r="9530" spans="1:7" ht="14.4">
      <c r="A9530" s="27" t="str">
        <f>VLOOKUP(C9530,'user list'!A:B,2,0)</f>
        <v>ITDD</v>
      </c>
      <c r="B9530" s="172">
        <v>45817.573009259257</v>
      </c>
      <c r="C9530" s="69" t="s">
        <v>219</v>
      </c>
      <c r="D9530" s="69" t="s">
        <v>1937</v>
      </c>
      <c r="E9530" s="69" t="s">
        <v>2002</v>
      </c>
      <c r="F9530" s="69">
        <v>1988</v>
      </c>
      <c r="G9530" s="69" t="s">
        <v>1939</v>
      </c>
    </row>
    <row r="9531" spans="1:7" ht="14.4">
      <c r="A9531" s="27" t="str">
        <f>VLOOKUP(C9531,'user list'!A:B,2,0)</f>
        <v>ITDD</v>
      </c>
      <c r="B9531" s="172">
        <v>45817.57304398148</v>
      </c>
      <c r="C9531" s="69" t="s">
        <v>219</v>
      </c>
      <c r="D9531" s="69" t="s">
        <v>1937</v>
      </c>
      <c r="E9531" s="69" t="s">
        <v>2047</v>
      </c>
      <c r="F9531" s="69">
        <v>1986</v>
      </c>
      <c r="G9531" s="69" t="s">
        <v>1939</v>
      </c>
    </row>
    <row r="9532" spans="1:7" ht="14.4">
      <c r="A9532" s="27" t="str">
        <f>VLOOKUP(C9532,'user list'!A:B,2,0)</f>
        <v>ITDD</v>
      </c>
      <c r="B9532" s="172">
        <v>45817.573067129626</v>
      </c>
      <c r="C9532" s="69" t="s">
        <v>219</v>
      </c>
      <c r="D9532" s="69" t="s">
        <v>1937</v>
      </c>
      <c r="E9532" s="69" t="s">
        <v>2039</v>
      </c>
      <c r="F9532" s="69">
        <v>1985</v>
      </c>
      <c r="G9532" s="69" t="s">
        <v>1939</v>
      </c>
    </row>
    <row r="9533" spans="1:7" ht="14.4">
      <c r="A9533" s="27" t="str">
        <f>VLOOKUP(C9533,'user list'!A:B,2,0)</f>
        <v>ITDD</v>
      </c>
      <c r="B9533" s="172">
        <v>45817.57309027778</v>
      </c>
      <c r="C9533" s="69" t="s">
        <v>219</v>
      </c>
      <c r="D9533" s="69" t="s">
        <v>1937</v>
      </c>
      <c r="E9533" s="69" t="s">
        <v>2602</v>
      </c>
      <c r="F9533" s="69">
        <v>1977</v>
      </c>
      <c r="G9533" s="69" t="s">
        <v>1939</v>
      </c>
    </row>
    <row r="9534" spans="1:7" ht="14.4">
      <c r="A9534" s="27" t="str">
        <f>VLOOKUP(C9534,'user list'!A:B,2,0)</f>
        <v>OCM</v>
      </c>
      <c r="B9534" s="172">
        <v>45817.57340277778</v>
      </c>
      <c r="C9534" s="69" t="s">
        <v>230</v>
      </c>
      <c r="D9534" s="69" t="s">
        <v>1937</v>
      </c>
      <c r="E9534" s="69" t="s">
        <v>2627</v>
      </c>
      <c r="F9534" s="69">
        <v>2032</v>
      </c>
      <c r="G9534" s="69" t="s">
        <v>2440</v>
      </c>
    </row>
    <row r="9535" spans="1:7" ht="14.4">
      <c r="A9535" s="27" t="str">
        <f>VLOOKUP(C9535,'user list'!A:B,2,0)</f>
        <v>Admin</v>
      </c>
      <c r="B9535" s="172">
        <v>45817.573414351849</v>
      </c>
      <c r="C9535" s="69" t="s">
        <v>186</v>
      </c>
      <c r="D9535" s="69" t="s">
        <v>1937</v>
      </c>
      <c r="E9535" s="69" t="s">
        <v>2626</v>
      </c>
      <c r="F9535" s="69">
        <v>2031</v>
      </c>
      <c r="G9535" s="69" t="s">
        <v>1948</v>
      </c>
    </row>
    <row r="9536" spans="1:7" ht="14.4">
      <c r="A9536" s="27" t="str">
        <f>VLOOKUP(C9536,'user list'!A:B,2,0)</f>
        <v>Admin</v>
      </c>
      <c r="B9536" s="172">
        <v>45817.573414351849</v>
      </c>
      <c r="C9536" s="69" t="s">
        <v>186</v>
      </c>
      <c r="D9536" s="69" t="s">
        <v>1937</v>
      </c>
      <c r="E9536" s="69" t="s">
        <v>2627</v>
      </c>
      <c r="F9536" s="69">
        <v>2032</v>
      </c>
      <c r="G9536" s="69" t="s">
        <v>1948</v>
      </c>
    </row>
    <row r="9537" spans="1:7" ht="14.4">
      <c r="A9537" s="27" t="str">
        <f>VLOOKUP(C9537,'user list'!A:B,2,0)</f>
        <v>OCM</v>
      </c>
      <c r="B9537" s="172">
        <v>45817.574479166666</v>
      </c>
      <c r="C9537" s="69" t="s">
        <v>235</v>
      </c>
      <c r="D9537" s="69" t="s">
        <v>1937</v>
      </c>
      <c r="E9537" s="69" t="s">
        <v>2622</v>
      </c>
      <c r="F9537" s="69">
        <v>2027</v>
      </c>
      <c r="G9537" s="69" t="s">
        <v>1939</v>
      </c>
    </row>
    <row r="9538" spans="1:7" ht="14.4">
      <c r="A9538" s="27" t="str">
        <f>VLOOKUP(C9538,'user list'!A:B,2,0)</f>
        <v>OCM</v>
      </c>
      <c r="B9538" s="172">
        <v>45817.574479166666</v>
      </c>
      <c r="C9538" s="69" t="s">
        <v>235</v>
      </c>
      <c r="D9538" s="69" t="s">
        <v>1937</v>
      </c>
      <c r="E9538" s="69" t="s">
        <v>2622</v>
      </c>
      <c r="F9538" s="69">
        <v>2027</v>
      </c>
      <c r="G9538" s="69" t="s">
        <v>1939</v>
      </c>
    </row>
    <row r="9539" spans="1:7" ht="14.4">
      <c r="A9539" s="27" t="str">
        <f>VLOOKUP(C9539,'user list'!A:B,2,0)</f>
        <v>QCDRRMO</v>
      </c>
      <c r="B9539" s="172">
        <v>45817.574837962966</v>
      </c>
      <c r="C9539" s="69" t="s">
        <v>265</v>
      </c>
      <c r="D9539" s="69" t="s">
        <v>1937</v>
      </c>
      <c r="E9539" s="69" t="s">
        <v>2002</v>
      </c>
      <c r="F9539" s="69">
        <v>1957</v>
      </c>
      <c r="G9539" s="69" t="s">
        <v>1939</v>
      </c>
    </row>
    <row r="9540" spans="1:7" ht="14.4">
      <c r="A9540" s="27" t="str">
        <f>VLOOKUP(C9540,'user list'!A:B,2,0)</f>
        <v>ITDD</v>
      </c>
      <c r="B9540" s="172">
        <v>45817.575370370374</v>
      </c>
      <c r="C9540" s="69" t="s">
        <v>219</v>
      </c>
      <c r="D9540" s="69" t="s">
        <v>1937</v>
      </c>
      <c r="E9540" s="69" t="s">
        <v>2556</v>
      </c>
      <c r="F9540" s="69">
        <v>1916</v>
      </c>
      <c r="G9540" s="69" t="s">
        <v>1939</v>
      </c>
    </row>
    <row r="9541" spans="1:7" ht="14.4">
      <c r="A9541" s="27" t="str">
        <f>VLOOKUP(C9541,'user list'!A:B,2,0)</f>
        <v>ITDD</v>
      </c>
      <c r="B9541" s="172">
        <v>45817.575381944444</v>
      </c>
      <c r="C9541" s="69" t="s">
        <v>219</v>
      </c>
      <c r="D9541" s="69" t="s">
        <v>1937</v>
      </c>
      <c r="E9541" s="69" t="s">
        <v>2577</v>
      </c>
      <c r="F9541" s="69">
        <v>1946</v>
      </c>
      <c r="G9541" s="69" t="s">
        <v>1939</v>
      </c>
    </row>
    <row r="9542" spans="1:7" ht="14.4">
      <c r="A9542" s="27" t="str">
        <f>VLOOKUP(C9542,'user list'!A:B,2,0)</f>
        <v>ITDD</v>
      </c>
      <c r="B9542" s="172">
        <v>45817.575439814813</v>
      </c>
      <c r="C9542" s="69" t="s">
        <v>219</v>
      </c>
      <c r="D9542" s="69" t="s">
        <v>1937</v>
      </c>
      <c r="E9542" s="69" t="s">
        <v>2588</v>
      </c>
      <c r="F9542" s="69">
        <v>1967</v>
      </c>
      <c r="G9542" s="69" t="s">
        <v>1939</v>
      </c>
    </row>
    <row r="9543" spans="1:7" ht="14.4">
      <c r="A9543" s="27" t="str">
        <f>VLOOKUP(C9543,'user list'!A:B,2,0)</f>
        <v>ITDD</v>
      </c>
      <c r="B9543" s="172">
        <v>45817.575486111113</v>
      </c>
      <c r="C9543" s="69" t="s">
        <v>219</v>
      </c>
      <c r="D9543" s="69" t="s">
        <v>1937</v>
      </c>
      <c r="E9543" s="69" t="s">
        <v>2601</v>
      </c>
      <c r="F9543" s="69">
        <v>1976</v>
      </c>
      <c r="G9543" s="69" t="s">
        <v>1939</v>
      </c>
    </row>
    <row r="9544" spans="1:7" ht="14.4">
      <c r="A9544" s="27" t="str">
        <f>VLOOKUP(C9544,'user list'!A:B,2,0)</f>
        <v>QCTD</v>
      </c>
      <c r="B9544" s="172">
        <v>45817.575601851851</v>
      </c>
      <c r="C9544" s="69" t="s">
        <v>269</v>
      </c>
      <c r="D9544" s="69" t="s">
        <v>1937</v>
      </c>
      <c r="E9544" s="69" t="s">
        <v>2628</v>
      </c>
      <c r="F9544" s="69">
        <v>2033</v>
      </c>
      <c r="G9544" s="69" t="s">
        <v>2440</v>
      </c>
    </row>
    <row r="9545" spans="1:7" ht="14.4">
      <c r="A9545" s="27" t="str">
        <f>VLOOKUP(C9545,'user list'!A:B,2,0)</f>
        <v>Admin</v>
      </c>
      <c r="B9545" s="172">
        <v>45817.575601851851</v>
      </c>
      <c r="C9545" s="69" t="s">
        <v>186</v>
      </c>
      <c r="D9545" s="69" t="s">
        <v>1937</v>
      </c>
      <c r="E9545" s="69" t="s">
        <v>2628</v>
      </c>
      <c r="F9545" s="69">
        <v>2033</v>
      </c>
      <c r="G9545" s="69" t="s">
        <v>1948</v>
      </c>
    </row>
    <row r="9546" spans="1:7" ht="14.4">
      <c r="A9546" s="27" t="str">
        <f>VLOOKUP(C9546,'user list'!A:B,2,0)</f>
        <v>Admin</v>
      </c>
      <c r="B9546" s="172">
        <v>45817.575601851851</v>
      </c>
      <c r="C9546" s="69" t="s">
        <v>186</v>
      </c>
      <c r="D9546" s="69" t="s">
        <v>1937</v>
      </c>
      <c r="E9546" s="69" t="s">
        <v>2628</v>
      </c>
      <c r="F9546" s="69">
        <v>2033</v>
      </c>
      <c r="G9546" s="69" t="s">
        <v>1948</v>
      </c>
    </row>
    <row r="9547" spans="1:7" ht="14.4">
      <c r="A9547" s="27" t="str">
        <f>VLOOKUP(C9547,'user list'!A:B,2,0)</f>
        <v>Admin</v>
      </c>
      <c r="B9547" s="172">
        <v>45817.575613425928</v>
      </c>
      <c r="C9547" s="69" t="s">
        <v>186</v>
      </c>
      <c r="D9547" s="69" t="s">
        <v>1937</v>
      </c>
      <c r="E9547" s="69" t="s">
        <v>2628</v>
      </c>
      <c r="F9547" s="69">
        <v>2033</v>
      </c>
      <c r="G9547" s="69" t="s">
        <v>1948</v>
      </c>
    </row>
    <row r="9548" spans="1:7" ht="14.4">
      <c r="A9548" s="27" t="str">
        <f>VLOOKUP(C9548,'user list'!A:B,2,0)</f>
        <v>Admin</v>
      </c>
      <c r="B9548" s="172">
        <v>45817.575613425928</v>
      </c>
      <c r="C9548" s="69" t="s">
        <v>186</v>
      </c>
      <c r="D9548" s="69" t="s">
        <v>1937</v>
      </c>
      <c r="E9548" s="69" t="s">
        <v>2628</v>
      </c>
      <c r="F9548" s="69">
        <v>2033</v>
      </c>
      <c r="G9548" s="69" t="s">
        <v>1947</v>
      </c>
    </row>
    <row r="9549" spans="1:7" ht="14.4">
      <c r="A9549" s="27" t="str">
        <f>VLOOKUP(C9549,'user list'!A:B,2,0)</f>
        <v>OCM</v>
      </c>
      <c r="B9549" s="172">
        <v>45817.575949074075</v>
      </c>
      <c r="C9549" s="69" t="s">
        <v>235</v>
      </c>
      <c r="D9549" s="69" t="s">
        <v>1937</v>
      </c>
      <c r="E9549" s="69" t="s">
        <v>2622</v>
      </c>
      <c r="F9549" s="69">
        <v>2027</v>
      </c>
      <c r="G9549" s="69" t="s">
        <v>1947</v>
      </c>
    </row>
    <row r="9550" spans="1:7" ht="14.4">
      <c r="A9550" s="27" t="str">
        <f>VLOOKUP(C9550,'user list'!A:B,2,0)</f>
        <v>OCM</v>
      </c>
      <c r="B9550" s="172">
        <v>45817.575949074075</v>
      </c>
      <c r="C9550" s="69" t="s">
        <v>235</v>
      </c>
      <c r="D9550" s="69" t="s">
        <v>1937</v>
      </c>
      <c r="E9550" s="69" t="s">
        <v>2622</v>
      </c>
      <c r="F9550" s="69">
        <v>2027</v>
      </c>
      <c r="G9550" s="69" t="s">
        <v>1948</v>
      </c>
    </row>
    <row r="9551" spans="1:7" ht="14.4">
      <c r="A9551" s="27" t="str">
        <f>VLOOKUP(C9551,'user list'!A:B,2,0)</f>
        <v>OCM</v>
      </c>
      <c r="B9551" s="172">
        <v>45817.575949074075</v>
      </c>
      <c r="C9551" s="69" t="s">
        <v>235</v>
      </c>
      <c r="D9551" s="69" t="s">
        <v>1937</v>
      </c>
      <c r="E9551" s="69" t="s">
        <v>2620</v>
      </c>
      <c r="F9551" s="69">
        <v>2023</v>
      </c>
      <c r="G9551" s="69" t="s">
        <v>1939</v>
      </c>
    </row>
    <row r="9552" spans="1:7" ht="14.4">
      <c r="A9552" s="27" t="str">
        <f>VLOOKUP(C9552,'user list'!A:B,2,0)</f>
        <v>Admin</v>
      </c>
      <c r="B9552" s="172">
        <v>45817.575949074075</v>
      </c>
      <c r="C9552" s="69" t="s">
        <v>186</v>
      </c>
      <c r="D9552" s="69" t="s">
        <v>1937</v>
      </c>
      <c r="E9552" s="69" t="s">
        <v>2622</v>
      </c>
      <c r="F9552" s="69">
        <v>2027</v>
      </c>
      <c r="G9552" s="69" t="s">
        <v>1948</v>
      </c>
    </row>
    <row r="9553" spans="1:7" ht="14.4">
      <c r="A9553" s="27" t="str">
        <f>VLOOKUP(C9553,'user list'!A:B,2,0)</f>
        <v>OCM</v>
      </c>
      <c r="B9553" s="172">
        <v>45817.575949074075</v>
      </c>
      <c r="C9553" s="69" t="s">
        <v>235</v>
      </c>
      <c r="D9553" s="69" t="s">
        <v>1937</v>
      </c>
      <c r="E9553" s="69" t="s">
        <v>2620</v>
      </c>
      <c r="F9553" s="69">
        <v>2023</v>
      </c>
      <c r="G9553" s="69" t="s">
        <v>1939</v>
      </c>
    </row>
    <row r="9554" spans="1:7" ht="14.4">
      <c r="A9554" s="27" t="str">
        <f>VLOOKUP(C9554,'user list'!A:B,2,0)</f>
        <v>OCM</v>
      </c>
      <c r="B9554" s="172">
        <v>45817.576782407406</v>
      </c>
      <c r="C9554" s="69" t="s">
        <v>235</v>
      </c>
      <c r="D9554" s="69" t="s">
        <v>1937</v>
      </c>
      <c r="E9554" s="69" t="s">
        <v>2620</v>
      </c>
      <c r="F9554" s="69">
        <v>2023</v>
      </c>
      <c r="G9554" s="69" t="s">
        <v>1947</v>
      </c>
    </row>
    <row r="9555" spans="1:7" ht="14.4">
      <c r="A9555" s="27" t="str">
        <f>VLOOKUP(C9555,'user list'!A:B,2,0)</f>
        <v>OCM</v>
      </c>
      <c r="B9555" s="172">
        <v>45817.576782407406</v>
      </c>
      <c r="C9555" s="69" t="s">
        <v>235</v>
      </c>
      <c r="D9555" s="69" t="s">
        <v>1937</v>
      </c>
      <c r="E9555" s="69" t="s">
        <v>2620</v>
      </c>
      <c r="F9555" s="69">
        <v>2023</v>
      </c>
      <c r="G9555" s="69" t="s">
        <v>1948</v>
      </c>
    </row>
    <row r="9556" spans="1:7" ht="14.4">
      <c r="A9556" s="27" t="str">
        <f>VLOOKUP(C9556,'user list'!A:B,2,0)</f>
        <v>OCM</v>
      </c>
      <c r="B9556" s="172">
        <v>45817.576782407406</v>
      </c>
      <c r="C9556" s="69" t="s">
        <v>235</v>
      </c>
      <c r="D9556" s="69" t="s">
        <v>1937</v>
      </c>
      <c r="E9556" s="69" t="s">
        <v>2332</v>
      </c>
      <c r="F9556" s="69">
        <v>2025</v>
      </c>
      <c r="G9556" s="69" t="s">
        <v>1939</v>
      </c>
    </row>
    <row r="9557" spans="1:7" ht="14.4">
      <c r="A9557" s="27" t="str">
        <f>VLOOKUP(C9557,'user list'!A:B,2,0)</f>
        <v>Admin</v>
      </c>
      <c r="B9557" s="172">
        <v>45817.576782407406</v>
      </c>
      <c r="C9557" s="69" t="s">
        <v>186</v>
      </c>
      <c r="D9557" s="69" t="s">
        <v>1937</v>
      </c>
      <c r="E9557" s="69" t="s">
        <v>2620</v>
      </c>
      <c r="F9557" s="69">
        <v>2023</v>
      </c>
      <c r="G9557" s="69" t="s">
        <v>1948</v>
      </c>
    </row>
    <row r="9558" spans="1:7" ht="14.4">
      <c r="A9558" s="27" t="str">
        <f>VLOOKUP(C9558,'user list'!A:B,2,0)</f>
        <v>OCM</v>
      </c>
      <c r="B9558" s="172">
        <v>45817.576782407406</v>
      </c>
      <c r="C9558" s="69" t="s">
        <v>235</v>
      </c>
      <c r="D9558" s="69" t="s">
        <v>1937</v>
      </c>
      <c r="E9558" s="69" t="s">
        <v>2332</v>
      </c>
      <c r="F9558" s="69">
        <v>2025</v>
      </c>
      <c r="G9558" s="69" t="s">
        <v>1939</v>
      </c>
    </row>
    <row r="9559" spans="1:7" ht="14.4">
      <c r="A9559" s="27" t="str">
        <f>VLOOKUP(C9559,'user list'!A:B,2,0)</f>
        <v>QCDRRMO</v>
      </c>
      <c r="B9559" s="172">
        <v>45817.576979166668</v>
      </c>
      <c r="C9559" s="69" t="s">
        <v>265</v>
      </c>
      <c r="D9559" s="69" t="s">
        <v>1937</v>
      </c>
      <c r="E9559" s="69" t="s">
        <v>2002</v>
      </c>
      <c r="F9559" s="69">
        <v>1957</v>
      </c>
      <c r="G9559" s="69" t="s">
        <v>1939</v>
      </c>
    </row>
    <row r="9560" spans="1:7" ht="14.4">
      <c r="A9560" s="27" t="str">
        <f>VLOOKUP(C9560,'user list'!A:B,2,0)</f>
        <v>QCDRRMO</v>
      </c>
      <c r="B9560" s="172">
        <v>45817.577199074076</v>
      </c>
      <c r="C9560" s="69" t="s">
        <v>265</v>
      </c>
      <c r="D9560" s="69" t="s">
        <v>1937</v>
      </c>
      <c r="E9560" s="69" t="s">
        <v>2002</v>
      </c>
      <c r="F9560" s="69">
        <v>1957</v>
      </c>
      <c r="G9560" s="69" t="s">
        <v>1939</v>
      </c>
    </row>
    <row r="9561" spans="1:7" ht="14.4">
      <c r="A9561" s="27" t="str">
        <f>VLOOKUP(C9561,'user list'!A:B,2,0)</f>
        <v>QCDRRMO</v>
      </c>
      <c r="B9561" s="172">
        <v>45817.577523148146</v>
      </c>
      <c r="C9561" s="69" t="s">
        <v>265</v>
      </c>
      <c r="D9561" s="69" t="s">
        <v>1937</v>
      </c>
      <c r="E9561" s="69" t="s">
        <v>2002</v>
      </c>
      <c r="F9561" s="69">
        <v>1957</v>
      </c>
      <c r="G9561" s="69" t="s">
        <v>1939</v>
      </c>
    </row>
    <row r="9562" spans="1:7" ht="14.4">
      <c r="A9562" s="27" t="str">
        <f>VLOOKUP(C9562,'user list'!A:B,2,0)</f>
        <v>Admin</v>
      </c>
      <c r="B9562" s="172">
        <v>45817.577743055554</v>
      </c>
      <c r="C9562" s="69" t="s">
        <v>186</v>
      </c>
      <c r="D9562" s="69" t="s">
        <v>1937</v>
      </c>
      <c r="E9562" s="69" t="s">
        <v>2622</v>
      </c>
      <c r="F9562" s="69">
        <v>2027</v>
      </c>
      <c r="G9562" s="69" t="s">
        <v>1939</v>
      </c>
    </row>
    <row r="9563" spans="1:7" ht="14.4">
      <c r="A9563" s="27" t="str">
        <f>VLOOKUP(C9563,'user list'!A:B,2,0)</f>
        <v>Admin</v>
      </c>
      <c r="B9563" s="172">
        <v>45817.577766203707</v>
      </c>
      <c r="C9563" s="69" t="s">
        <v>186</v>
      </c>
      <c r="D9563" s="69" t="s">
        <v>1937</v>
      </c>
      <c r="E9563" s="69" t="s">
        <v>2623</v>
      </c>
      <c r="F9563" s="69">
        <v>2028</v>
      </c>
      <c r="G9563" s="69" t="s">
        <v>1939</v>
      </c>
    </row>
    <row r="9564" spans="1:7" ht="14.4">
      <c r="A9564" s="27" t="str">
        <f>VLOOKUP(C9564,'user list'!A:B,2,0)</f>
        <v>ITDD</v>
      </c>
      <c r="B9564" s="172">
        <v>45817.577824074076</v>
      </c>
      <c r="C9564" s="69" t="s">
        <v>219</v>
      </c>
      <c r="D9564" s="69" t="s">
        <v>1937</v>
      </c>
      <c r="E9564" s="69" t="s">
        <v>2604</v>
      </c>
      <c r="F9564" s="69">
        <v>1989</v>
      </c>
      <c r="G9564" s="69" t="s">
        <v>1947</v>
      </c>
    </row>
    <row r="9565" spans="1:7" ht="14.4">
      <c r="A9565" s="27" t="str">
        <f>VLOOKUP(C9565,'user list'!A:B,2,0)</f>
        <v>ITDD</v>
      </c>
      <c r="B9565" s="172">
        <v>45817.577824074076</v>
      </c>
      <c r="C9565" s="69" t="s">
        <v>219</v>
      </c>
      <c r="D9565" s="69" t="s">
        <v>1937</v>
      </c>
      <c r="E9565" s="69" t="s">
        <v>2604</v>
      </c>
      <c r="F9565" s="69">
        <v>1989</v>
      </c>
      <c r="G9565" s="69" t="s">
        <v>1948</v>
      </c>
    </row>
    <row r="9566" spans="1:7" ht="14.4">
      <c r="A9566" s="27" t="str">
        <f>VLOOKUP(C9566,'user list'!A:B,2,0)</f>
        <v>ITDD</v>
      </c>
      <c r="B9566" s="172">
        <v>45817.577824074076</v>
      </c>
      <c r="C9566" s="69" t="s">
        <v>219</v>
      </c>
      <c r="D9566" s="69" t="s">
        <v>1937</v>
      </c>
      <c r="E9566" s="69" t="s">
        <v>2604</v>
      </c>
      <c r="F9566" s="69">
        <v>1989</v>
      </c>
      <c r="G9566" s="69" t="s">
        <v>1939</v>
      </c>
    </row>
    <row r="9567" spans="1:7" ht="14.4">
      <c r="A9567" s="27" t="str">
        <f>VLOOKUP(C9567,'user list'!A:B,2,0)</f>
        <v>Admin</v>
      </c>
      <c r="B9567" s="172">
        <v>45817.577835648146</v>
      </c>
      <c r="C9567" s="69" t="s">
        <v>186</v>
      </c>
      <c r="D9567" s="69" t="s">
        <v>1937</v>
      </c>
      <c r="E9567" s="69" t="s">
        <v>2604</v>
      </c>
      <c r="F9567" s="69">
        <v>1989</v>
      </c>
      <c r="G9567" s="69" t="s">
        <v>1948</v>
      </c>
    </row>
    <row r="9568" spans="1:7" ht="14.4">
      <c r="A9568" s="27" t="str">
        <f>VLOOKUP(C9568,'user list'!A:B,2,0)</f>
        <v>Admin</v>
      </c>
      <c r="B9568" s="172">
        <v>45817.577905092592</v>
      </c>
      <c r="C9568" s="69" t="s">
        <v>186</v>
      </c>
      <c r="D9568" s="69" t="s">
        <v>1937</v>
      </c>
      <c r="E9568" s="69" t="s">
        <v>2628</v>
      </c>
      <c r="F9568" s="69">
        <v>2033</v>
      </c>
      <c r="G9568" s="69" t="s">
        <v>1939</v>
      </c>
    </row>
    <row r="9569" spans="1:7" ht="14.4">
      <c r="A9569" s="27" t="str">
        <f>VLOOKUP(C9569,'user list'!A:B,2,0)</f>
        <v>ITDD</v>
      </c>
      <c r="B9569" s="172">
        <v>45817.577928240738</v>
      </c>
      <c r="C9569" s="69" t="s">
        <v>219</v>
      </c>
      <c r="D9569" s="69" t="s">
        <v>1937</v>
      </c>
      <c r="E9569" s="69" t="s">
        <v>2604</v>
      </c>
      <c r="F9569" s="69">
        <v>1989</v>
      </c>
      <c r="G9569" s="69" t="s">
        <v>2441</v>
      </c>
    </row>
    <row r="9570" spans="1:7" ht="14.4">
      <c r="A9570" s="27" t="str">
        <f>VLOOKUP(C9570,'user list'!A:B,2,0)</f>
        <v>QCTD</v>
      </c>
      <c r="B9570" s="172">
        <v>45817.578067129631</v>
      </c>
      <c r="C9570" s="69" t="s">
        <v>269</v>
      </c>
      <c r="D9570" s="69" t="s">
        <v>1937</v>
      </c>
      <c r="E9570" s="69" t="s">
        <v>2629</v>
      </c>
      <c r="F9570" s="69">
        <v>2034</v>
      </c>
      <c r="G9570" s="69" t="s">
        <v>2440</v>
      </c>
    </row>
    <row r="9571" spans="1:7" ht="14.4">
      <c r="A9571" s="27" t="str">
        <f>VLOOKUP(C9571,'user list'!A:B,2,0)</f>
        <v>Admin</v>
      </c>
      <c r="B9571" s="172">
        <v>45817.578067129631</v>
      </c>
      <c r="C9571" s="69" t="s">
        <v>186</v>
      </c>
      <c r="D9571" s="69" t="s">
        <v>1937</v>
      </c>
      <c r="E9571" s="69" t="s">
        <v>2629</v>
      </c>
      <c r="F9571" s="69">
        <v>2034</v>
      </c>
      <c r="G9571" s="69" t="s">
        <v>1948</v>
      </c>
    </row>
    <row r="9572" spans="1:7" ht="14.4">
      <c r="A9572" s="27" t="str">
        <f>VLOOKUP(C9572,'user list'!A:B,2,0)</f>
        <v>Admin</v>
      </c>
      <c r="B9572" s="172">
        <v>45817.578067129631</v>
      </c>
      <c r="C9572" s="69" t="s">
        <v>186</v>
      </c>
      <c r="D9572" s="69" t="s">
        <v>1937</v>
      </c>
      <c r="E9572" s="69" t="s">
        <v>2629</v>
      </c>
      <c r="F9572" s="69">
        <v>2034</v>
      </c>
      <c r="G9572" s="69" t="s">
        <v>1948</v>
      </c>
    </row>
    <row r="9573" spans="1:7" ht="14.4">
      <c r="A9573" s="27" t="str">
        <f>VLOOKUP(C9573,'user list'!A:B,2,0)</f>
        <v>Admin</v>
      </c>
      <c r="B9573" s="172">
        <v>45817.578067129631</v>
      </c>
      <c r="C9573" s="69" t="s">
        <v>186</v>
      </c>
      <c r="D9573" s="69" t="s">
        <v>1937</v>
      </c>
      <c r="E9573" s="69" t="s">
        <v>2624</v>
      </c>
      <c r="F9573" s="69">
        <v>2029</v>
      </c>
      <c r="G9573" s="69" t="s">
        <v>1939</v>
      </c>
    </row>
    <row r="9574" spans="1:7" ht="14.4">
      <c r="A9574" s="27" t="str">
        <f>VLOOKUP(C9574,'user list'!A:B,2,0)</f>
        <v>Admin</v>
      </c>
      <c r="B9574" s="172">
        <v>45817.578067129631</v>
      </c>
      <c r="C9574" s="69" t="s">
        <v>186</v>
      </c>
      <c r="D9574" s="69" t="s">
        <v>1937</v>
      </c>
      <c r="E9574" s="69" t="s">
        <v>2629</v>
      </c>
      <c r="F9574" s="69">
        <v>2034</v>
      </c>
      <c r="G9574" s="69" t="s">
        <v>1948</v>
      </c>
    </row>
    <row r="9575" spans="1:7" ht="14.4">
      <c r="A9575" s="27" t="str">
        <f>VLOOKUP(C9575,'user list'!A:B,2,0)</f>
        <v>Admin</v>
      </c>
      <c r="B9575" s="172">
        <v>45817.578067129631</v>
      </c>
      <c r="C9575" s="69" t="s">
        <v>186</v>
      </c>
      <c r="D9575" s="69" t="s">
        <v>1937</v>
      </c>
      <c r="E9575" s="69" t="s">
        <v>2629</v>
      </c>
      <c r="F9575" s="69">
        <v>2034</v>
      </c>
      <c r="G9575" s="69" t="s">
        <v>1947</v>
      </c>
    </row>
    <row r="9576" spans="1:7" ht="14.4">
      <c r="A9576" s="27" t="str">
        <f>VLOOKUP(C9576,'user list'!A:B,2,0)</f>
        <v>Admin</v>
      </c>
      <c r="B9576" s="172">
        <v>45817.578703703701</v>
      </c>
      <c r="C9576" s="69" t="s">
        <v>186</v>
      </c>
      <c r="D9576" s="69" t="s">
        <v>1937</v>
      </c>
      <c r="E9576" s="69" t="s">
        <v>2605</v>
      </c>
      <c r="F9576" s="69">
        <v>2024</v>
      </c>
      <c r="G9576" s="69" t="s">
        <v>1939</v>
      </c>
    </row>
    <row r="9577" spans="1:7" ht="14.4">
      <c r="A9577" s="27" t="str">
        <f>VLOOKUP(C9577,'user list'!A:B,2,0)</f>
        <v>Admin</v>
      </c>
      <c r="B9577" s="172">
        <v>45817.578715277778</v>
      </c>
      <c r="C9577" s="69" t="s">
        <v>186</v>
      </c>
      <c r="D9577" s="69" t="s">
        <v>1937</v>
      </c>
      <c r="E9577" s="69" t="s">
        <v>2621</v>
      </c>
      <c r="F9577" s="69">
        <v>2026</v>
      </c>
      <c r="G9577" s="69" t="s">
        <v>1939</v>
      </c>
    </row>
    <row r="9578" spans="1:7" ht="14.4">
      <c r="A9578" s="27" t="str">
        <f>VLOOKUP(C9578,'user list'!A:B,2,0)</f>
        <v>Admin</v>
      </c>
      <c r="B9578" s="172">
        <v>45817.578750000001</v>
      </c>
      <c r="C9578" s="69" t="s">
        <v>186</v>
      </c>
      <c r="D9578" s="69" t="s">
        <v>1937</v>
      </c>
      <c r="E9578" s="69" t="s">
        <v>2626</v>
      </c>
      <c r="F9578" s="69">
        <v>2031</v>
      </c>
      <c r="G9578" s="69" t="s">
        <v>1939</v>
      </c>
    </row>
    <row r="9579" spans="1:7" ht="14.4">
      <c r="A9579" s="27" t="str">
        <f>VLOOKUP(C9579,'user list'!A:B,2,0)</f>
        <v>Admin</v>
      </c>
      <c r="B9579" s="172">
        <v>45817.578912037039</v>
      </c>
      <c r="C9579" s="69" t="s">
        <v>186</v>
      </c>
      <c r="D9579" s="69" t="s">
        <v>1937</v>
      </c>
      <c r="E9579" s="69" t="s">
        <v>2627</v>
      </c>
      <c r="F9579" s="69">
        <v>2032</v>
      </c>
      <c r="G9579" s="69" t="s">
        <v>1939</v>
      </c>
    </row>
    <row r="9580" spans="1:7" ht="14.4">
      <c r="A9580" s="27" t="str">
        <f>VLOOKUP(C9580,'user list'!A:B,2,0)</f>
        <v>Admin</v>
      </c>
      <c r="B9580" s="172">
        <v>45817.578958333332</v>
      </c>
      <c r="C9580" s="69" t="s">
        <v>186</v>
      </c>
      <c r="D9580" s="69" t="s">
        <v>1937</v>
      </c>
      <c r="E9580" s="69" t="s">
        <v>2625</v>
      </c>
      <c r="F9580" s="69">
        <v>2030</v>
      </c>
      <c r="G9580" s="69" t="s">
        <v>1939</v>
      </c>
    </row>
    <row r="9581" spans="1:7" ht="14.4">
      <c r="A9581" s="27" t="str">
        <f>VLOOKUP(C9581,'user list'!A:B,2,0)</f>
        <v>Admin</v>
      </c>
      <c r="B9581" s="172">
        <v>45817.579236111109</v>
      </c>
      <c r="C9581" s="69" t="s">
        <v>186</v>
      </c>
      <c r="D9581" s="69" t="s">
        <v>1937</v>
      </c>
      <c r="E9581" s="69" t="s">
        <v>2332</v>
      </c>
      <c r="F9581" s="69">
        <v>2025</v>
      </c>
      <c r="G9581" s="69" t="s">
        <v>1939</v>
      </c>
    </row>
    <row r="9582" spans="1:7" ht="14.4">
      <c r="A9582" s="27" t="str">
        <f>VLOOKUP(C9582,'user list'!A:B,2,0)</f>
        <v>OCM</v>
      </c>
      <c r="B9582" s="172">
        <v>45817.579479166663</v>
      </c>
      <c r="C9582" s="69" t="s">
        <v>235</v>
      </c>
      <c r="D9582" s="69" t="s">
        <v>1937</v>
      </c>
      <c r="E9582" s="69" t="s">
        <v>2332</v>
      </c>
      <c r="F9582" s="69">
        <v>2025</v>
      </c>
      <c r="G9582" s="69" t="s">
        <v>1947</v>
      </c>
    </row>
    <row r="9583" spans="1:7" ht="14.4">
      <c r="A9583" s="27" t="str">
        <f>VLOOKUP(C9583,'user list'!A:B,2,0)</f>
        <v>OCM</v>
      </c>
      <c r="B9583" s="172">
        <v>45817.579479166663</v>
      </c>
      <c r="C9583" s="69" t="s">
        <v>235</v>
      </c>
      <c r="D9583" s="69" t="s">
        <v>1937</v>
      </c>
      <c r="E9583" s="69" t="s">
        <v>2332</v>
      </c>
      <c r="F9583" s="69">
        <v>2025</v>
      </c>
      <c r="G9583" s="69" t="s">
        <v>1948</v>
      </c>
    </row>
    <row r="9584" spans="1:7" ht="14.4">
      <c r="A9584" s="27" t="str">
        <f>VLOOKUP(C9584,'user list'!A:B,2,0)</f>
        <v>Admin</v>
      </c>
      <c r="B9584" s="172">
        <v>45817.57949074074</v>
      </c>
      <c r="C9584" s="69" t="s">
        <v>186</v>
      </c>
      <c r="D9584" s="69" t="s">
        <v>1937</v>
      </c>
      <c r="E9584" s="69" t="s">
        <v>2332</v>
      </c>
      <c r="F9584" s="69">
        <v>2025</v>
      </c>
      <c r="G9584" s="69" t="s">
        <v>1948</v>
      </c>
    </row>
    <row r="9585" spans="1:7" ht="14.4">
      <c r="A9585" s="27" t="str">
        <f>VLOOKUP(C9585,'user list'!A:B,2,0)</f>
        <v>QCDRRMO</v>
      </c>
      <c r="B9585" s="172">
        <v>45817.579942129632</v>
      </c>
      <c r="C9585" s="69" t="s">
        <v>265</v>
      </c>
      <c r="D9585" s="69" t="s">
        <v>1937</v>
      </c>
      <c r="E9585" s="69" t="s">
        <v>1636</v>
      </c>
      <c r="F9585" s="69">
        <v>1879</v>
      </c>
      <c r="G9585" s="69" t="s">
        <v>1939</v>
      </c>
    </row>
    <row r="9586" spans="1:7" ht="14.4">
      <c r="A9586" s="27" t="str">
        <f>VLOOKUP(C9586,'user list'!A:B,2,0)</f>
        <v>SSDD</v>
      </c>
      <c r="B9586" s="172">
        <v>45817.580034722225</v>
      </c>
      <c r="C9586" s="69" t="s">
        <v>273</v>
      </c>
      <c r="D9586" s="69" t="s">
        <v>1937</v>
      </c>
      <c r="E9586" s="69" t="s">
        <v>2615</v>
      </c>
      <c r="F9586" s="69" t="s">
        <v>2616</v>
      </c>
      <c r="G9586" s="69" t="s">
        <v>2617</v>
      </c>
    </row>
    <row r="9587" spans="1:7" ht="14.4">
      <c r="A9587" s="27" t="str">
        <f>VLOOKUP(C9587,'user list'!A:B,2,0)</f>
        <v>SSDD</v>
      </c>
      <c r="B9587" s="172">
        <v>45817.580057870371</v>
      </c>
      <c r="C9587" s="69" t="s">
        <v>273</v>
      </c>
      <c r="D9587" s="69" t="s">
        <v>1937</v>
      </c>
      <c r="E9587" s="69" t="s">
        <v>2615</v>
      </c>
      <c r="F9587" s="69" t="s">
        <v>2616</v>
      </c>
      <c r="G9587" s="69" t="s">
        <v>2617</v>
      </c>
    </row>
    <row r="9588" spans="1:7" ht="14.4">
      <c r="A9588" s="27" t="str">
        <f>VLOOKUP(C9588,'user list'!A:B,2,0)</f>
        <v>SSDD</v>
      </c>
      <c r="B9588" s="172">
        <v>45817.580995370372</v>
      </c>
      <c r="C9588" s="69" t="s">
        <v>273</v>
      </c>
      <c r="D9588" s="69" t="s">
        <v>1937</v>
      </c>
      <c r="E9588" s="69" t="s">
        <v>2615</v>
      </c>
      <c r="F9588" s="69" t="s">
        <v>2616</v>
      </c>
      <c r="G9588" s="69" t="s">
        <v>2617</v>
      </c>
    </row>
    <row r="9589" spans="1:7" ht="14.4">
      <c r="A9589" s="27" t="str">
        <f>VLOOKUP(C9589,'user list'!A:B,2,0)</f>
        <v>SSDD</v>
      </c>
      <c r="B9589" s="172">
        <v>45817.580995370372</v>
      </c>
      <c r="C9589" s="69" t="s">
        <v>273</v>
      </c>
      <c r="D9589" s="69" t="s">
        <v>1937</v>
      </c>
      <c r="E9589" s="69" t="s">
        <v>2615</v>
      </c>
      <c r="F9589" s="69" t="s">
        <v>2616</v>
      </c>
      <c r="G9589" s="69" t="s">
        <v>2617</v>
      </c>
    </row>
    <row r="9590" spans="1:7" ht="14.4">
      <c r="A9590" s="27" t="str">
        <f>VLOOKUP(C9590,'user list'!A:B,2,0)</f>
        <v>SSDD</v>
      </c>
      <c r="B9590" s="172">
        <v>45817.580995370372</v>
      </c>
      <c r="C9590" s="69" t="s">
        <v>273</v>
      </c>
      <c r="D9590" s="69" t="s">
        <v>1937</v>
      </c>
      <c r="E9590" s="69" t="s">
        <v>2615</v>
      </c>
      <c r="F9590" s="69" t="s">
        <v>2616</v>
      </c>
      <c r="G9590" s="69" t="s">
        <v>2617</v>
      </c>
    </row>
    <row r="9591" spans="1:7" ht="14.4">
      <c r="A9591" s="27" t="str">
        <f>VLOOKUP(C9591,'user list'!A:B,2,0)</f>
        <v>Admin</v>
      </c>
      <c r="B9591" s="172">
        <v>45817.580995370372</v>
      </c>
      <c r="C9591" s="69" t="s">
        <v>186</v>
      </c>
      <c r="D9591" s="69" t="s">
        <v>1937</v>
      </c>
      <c r="E9591" s="69" t="s">
        <v>2615</v>
      </c>
      <c r="F9591" s="69" t="s">
        <v>2616</v>
      </c>
      <c r="G9591" s="69" t="s">
        <v>2617</v>
      </c>
    </row>
    <row r="9592" spans="1:7" ht="14.4">
      <c r="A9592" s="27" t="str">
        <f>VLOOKUP(C9592,'user list'!A:B,2,0)</f>
        <v>DOE</v>
      </c>
      <c r="B9592" s="172">
        <v>45817.581087962964</v>
      </c>
      <c r="C9592" s="69" t="s">
        <v>212</v>
      </c>
      <c r="D9592" s="69" t="s">
        <v>1937</v>
      </c>
      <c r="E9592" s="69" t="s">
        <v>2630</v>
      </c>
      <c r="F9592" s="69">
        <v>2035</v>
      </c>
      <c r="G9592" s="69" t="s">
        <v>2440</v>
      </c>
    </row>
    <row r="9593" spans="1:7" ht="14.4">
      <c r="A9593" s="27" t="str">
        <f>VLOOKUP(C9593,'user list'!A:B,2,0)</f>
        <v>Admin</v>
      </c>
      <c r="B9593" s="172">
        <v>45817.581087962964</v>
      </c>
      <c r="C9593" s="69" t="s">
        <v>186</v>
      </c>
      <c r="D9593" s="69" t="s">
        <v>1937</v>
      </c>
      <c r="E9593" s="69" t="s">
        <v>2630</v>
      </c>
      <c r="F9593" s="69">
        <v>2035</v>
      </c>
      <c r="G9593" s="69" t="s">
        <v>1948</v>
      </c>
    </row>
    <row r="9594" spans="1:7" ht="14.4">
      <c r="A9594" s="27" t="str">
        <f>VLOOKUP(C9594,'user list'!A:B,2,0)</f>
        <v>Admin</v>
      </c>
      <c r="B9594" s="172">
        <v>45817.581087962964</v>
      </c>
      <c r="C9594" s="69" t="s">
        <v>186</v>
      </c>
      <c r="D9594" s="69" t="s">
        <v>1937</v>
      </c>
      <c r="E9594" s="69" t="s">
        <v>2630</v>
      </c>
      <c r="F9594" s="69">
        <v>2035</v>
      </c>
      <c r="G9594" s="69" t="s">
        <v>1948</v>
      </c>
    </row>
    <row r="9595" spans="1:7" ht="14.4">
      <c r="A9595" s="27" t="str">
        <f>VLOOKUP(C9595,'user list'!A:B,2,0)</f>
        <v>Admin</v>
      </c>
      <c r="B9595" s="172">
        <v>45817.581099537034</v>
      </c>
      <c r="C9595" s="69" t="s">
        <v>186</v>
      </c>
      <c r="D9595" s="69" t="s">
        <v>1937</v>
      </c>
      <c r="E9595" s="69" t="s">
        <v>2630</v>
      </c>
      <c r="F9595" s="69">
        <v>2035</v>
      </c>
      <c r="G9595" s="69" t="s">
        <v>1948</v>
      </c>
    </row>
    <row r="9596" spans="1:7" ht="14.4">
      <c r="A9596" s="27" t="str">
        <f>VLOOKUP(C9596,'user list'!A:B,2,0)</f>
        <v>Admin</v>
      </c>
      <c r="B9596" s="172">
        <v>45817.581099537034</v>
      </c>
      <c r="C9596" s="69" t="s">
        <v>186</v>
      </c>
      <c r="D9596" s="69" t="s">
        <v>1937</v>
      </c>
      <c r="E9596" s="69" t="s">
        <v>2630</v>
      </c>
      <c r="F9596" s="69">
        <v>2035</v>
      </c>
      <c r="G9596" s="69" t="s">
        <v>1947</v>
      </c>
    </row>
    <row r="9597" spans="1:7" ht="14.4">
      <c r="A9597" s="27" t="str">
        <f>VLOOKUP(C9597,'user list'!A:B,2,0)</f>
        <v>SSDD</v>
      </c>
      <c r="B9597" s="172">
        <v>45817.581192129626</v>
      </c>
      <c r="C9597" s="69" t="s">
        <v>273</v>
      </c>
      <c r="D9597" s="69" t="s">
        <v>1937</v>
      </c>
      <c r="E9597" s="69" t="s">
        <v>2615</v>
      </c>
      <c r="F9597" s="69" t="s">
        <v>2616</v>
      </c>
      <c r="G9597" s="69" t="s">
        <v>2617</v>
      </c>
    </row>
    <row r="9598" spans="1:7" ht="14.4">
      <c r="A9598" s="27" t="str">
        <f>VLOOKUP(C9598,'user list'!A:B,2,0)</f>
        <v>QCTD</v>
      </c>
      <c r="B9598" s="172">
        <v>45817.58258101852</v>
      </c>
      <c r="C9598" s="69" t="s">
        <v>269</v>
      </c>
      <c r="D9598" s="69" t="s">
        <v>1937</v>
      </c>
      <c r="E9598" s="69" t="s">
        <v>1051</v>
      </c>
      <c r="F9598" s="69">
        <v>2036</v>
      </c>
      <c r="G9598" s="69" t="s">
        <v>2440</v>
      </c>
    </row>
    <row r="9599" spans="1:7" ht="14.4">
      <c r="A9599" s="27" t="str">
        <f>VLOOKUP(C9599,'user list'!A:B,2,0)</f>
        <v>Admin</v>
      </c>
      <c r="B9599" s="172">
        <v>45817.58258101852</v>
      </c>
      <c r="C9599" s="69" t="s">
        <v>186</v>
      </c>
      <c r="D9599" s="69" t="s">
        <v>1937</v>
      </c>
      <c r="E9599" s="69" t="s">
        <v>1051</v>
      </c>
      <c r="F9599" s="69">
        <v>2036</v>
      </c>
      <c r="G9599" s="69" t="s">
        <v>1948</v>
      </c>
    </row>
    <row r="9600" spans="1:7" ht="14.4">
      <c r="A9600" s="27" t="str">
        <f>VLOOKUP(C9600,'user list'!A:B,2,0)</f>
        <v>Admin</v>
      </c>
      <c r="B9600" s="172">
        <v>45817.58258101852</v>
      </c>
      <c r="C9600" s="69" t="s">
        <v>186</v>
      </c>
      <c r="D9600" s="69" t="s">
        <v>1937</v>
      </c>
      <c r="E9600" s="69" t="s">
        <v>1051</v>
      </c>
      <c r="F9600" s="69">
        <v>2036</v>
      </c>
      <c r="G9600" s="69" t="s">
        <v>1948</v>
      </c>
    </row>
    <row r="9601" spans="1:7" ht="14.4">
      <c r="A9601" s="27" t="str">
        <f>VLOOKUP(C9601,'user list'!A:B,2,0)</f>
        <v>Admin</v>
      </c>
      <c r="B9601" s="172">
        <v>45817.582592592589</v>
      </c>
      <c r="C9601" s="69" t="s">
        <v>186</v>
      </c>
      <c r="D9601" s="69" t="s">
        <v>1937</v>
      </c>
      <c r="E9601" s="69" t="s">
        <v>1051</v>
      </c>
      <c r="F9601" s="69">
        <v>2036</v>
      </c>
      <c r="G9601" s="69" t="s">
        <v>1948</v>
      </c>
    </row>
    <row r="9602" spans="1:7" ht="14.4">
      <c r="A9602" s="27" t="str">
        <f>VLOOKUP(C9602,'user list'!A:B,2,0)</f>
        <v>Admin</v>
      </c>
      <c r="B9602" s="172">
        <v>45817.582592592589</v>
      </c>
      <c r="C9602" s="69" t="s">
        <v>186</v>
      </c>
      <c r="D9602" s="69" t="s">
        <v>1937</v>
      </c>
      <c r="E9602" s="69" t="s">
        <v>1051</v>
      </c>
      <c r="F9602" s="69">
        <v>2036</v>
      </c>
      <c r="G9602" s="69" t="s">
        <v>1947</v>
      </c>
    </row>
    <row r="9603" spans="1:7" ht="14.4">
      <c r="A9603" s="27" t="str">
        <f>VLOOKUP(C9603,'user list'!A:B,2,0)</f>
        <v>DOE</v>
      </c>
      <c r="B9603" s="172">
        <v>45817.583136574074</v>
      </c>
      <c r="C9603" s="69" t="s">
        <v>212</v>
      </c>
      <c r="D9603" s="69" t="s">
        <v>1937</v>
      </c>
      <c r="E9603" s="69" t="s">
        <v>2631</v>
      </c>
      <c r="F9603" s="69">
        <v>2037</v>
      </c>
      <c r="G9603" s="69" t="s">
        <v>2440</v>
      </c>
    </row>
    <row r="9604" spans="1:7" ht="14.4">
      <c r="A9604" s="27" t="str">
        <f>VLOOKUP(C9604,'user list'!A:B,2,0)</f>
        <v>Admin</v>
      </c>
      <c r="B9604" s="172">
        <v>45817.583136574074</v>
      </c>
      <c r="C9604" s="69" t="s">
        <v>186</v>
      </c>
      <c r="D9604" s="69" t="s">
        <v>1937</v>
      </c>
      <c r="E9604" s="69" t="s">
        <v>2631</v>
      </c>
      <c r="F9604" s="69">
        <v>2037</v>
      </c>
      <c r="G9604" s="69" t="s">
        <v>1948</v>
      </c>
    </row>
    <row r="9605" spans="1:7" ht="14.4">
      <c r="A9605" s="27" t="str">
        <f>VLOOKUP(C9605,'user list'!A:B,2,0)</f>
        <v>Admin</v>
      </c>
      <c r="B9605" s="172">
        <v>45817.583136574074</v>
      </c>
      <c r="C9605" s="69" t="s">
        <v>186</v>
      </c>
      <c r="D9605" s="69" t="s">
        <v>1937</v>
      </c>
      <c r="E9605" s="69" t="s">
        <v>2631</v>
      </c>
      <c r="F9605" s="69">
        <v>2037</v>
      </c>
      <c r="G9605" s="69" t="s">
        <v>1948</v>
      </c>
    </row>
    <row r="9606" spans="1:7" ht="14.4">
      <c r="A9606" s="27" t="str">
        <f>VLOOKUP(C9606,'user list'!A:B,2,0)</f>
        <v>Admin</v>
      </c>
      <c r="B9606" s="172">
        <v>45817.583136574074</v>
      </c>
      <c r="C9606" s="69" t="s">
        <v>186</v>
      </c>
      <c r="D9606" s="69" t="s">
        <v>1937</v>
      </c>
      <c r="E9606" s="69" t="s">
        <v>2631</v>
      </c>
      <c r="F9606" s="69">
        <v>2037</v>
      </c>
      <c r="G9606" s="69" t="s">
        <v>1948</v>
      </c>
    </row>
    <row r="9607" spans="1:7" ht="14.4">
      <c r="A9607" s="27" t="str">
        <f>VLOOKUP(C9607,'user list'!A:B,2,0)</f>
        <v>Admin</v>
      </c>
      <c r="B9607" s="172">
        <v>45817.583136574074</v>
      </c>
      <c r="C9607" s="69" t="s">
        <v>186</v>
      </c>
      <c r="D9607" s="69" t="s">
        <v>1937</v>
      </c>
      <c r="E9607" s="69" t="s">
        <v>2631</v>
      </c>
      <c r="F9607" s="69">
        <v>2037</v>
      </c>
      <c r="G9607" s="69" t="s">
        <v>1947</v>
      </c>
    </row>
    <row r="9608" spans="1:7" ht="14.4">
      <c r="A9608" s="27" t="str">
        <f>VLOOKUP(C9608,'user list'!A:B,2,0)</f>
        <v>SSDD</v>
      </c>
      <c r="B9608" s="172">
        <v>45817.583599537036</v>
      </c>
      <c r="C9608" s="69" t="s">
        <v>273</v>
      </c>
      <c r="D9608" s="69" t="s">
        <v>1937</v>
      </c>
      <c r="E9608" s="69">
        <v>20250609102153</v>
      </c>
      <c r="F9608" s="69">
        <v>1984</v>
      </c>
      <c r="G9608" s="69" t="s">
        <v>1939</v>
      </c>
    </row>
    <row r="9609" spans="1:7" ht="14.4">
      <c r="A9609" s="27" t="str">
        <f>VLOOKUP(C9609,'user list'!A:B,2,0)</f>
        <v>Admin</v>
      </c>
      <c r="B9609" s="172">
        <v>45817.583645833336</v>
      </c>
      <c r="C9609" s="69" t="s">
        <v>186</v>
      </c>
      <c r="D9609" s="69" t="s">
        <v>1937</v>
      </c>
      <c r="E9609" s="69" t="s">
        <v>2629</v>
      </c>
      <c r="F9609" s="69">
        <v>2034</v>
      </c>
      <c r="G9609" s="69" t="s">
        <v>1939</v>
      </c>
    </row>
    <row r="9610" spans="1:7" ht="14.4">
      <c r="A9610" s="27" t="str">
        <f>VLOOKUP(C9610,'user list'!A:B,2,0)</f>
        <v>Admin</v>
      </c>
      <c r="B9610" s="172">
        <v>45817.583668981482</v>
      </c>
      <c r="C9610" s="69" t="s">
        <v>186</v>
      </c>
      <c r="D9610" s="69" t="s">
        <v>1937</v>
      </c>
      <c r="E9610" s="69" t="s">
        <v>2630</v>
      </c>
      <c r="F9610" s="69">
        <v>2035</v>
      </c>
      <c r="G9610" s="69" t="s">
        <v>1939</v>
      </c>
    </row>
    <row r="9611" spans="1:7" ht="14.4">
      <c r="A9611" s="27" t="str">
        <f>VLOOKUP(C9611,'user list'!A:B,2,0)</f>
        <v>Admin</v>
      </c>
      <c r="B9611" s="172">
        <v>45817.583738425928</v>
      </c>
      <c r="C9611" s="69" t="s">
        <v>186</v>
      </c>
      <c r="D9611" s="69" t="s">
        <v>1937</v>
      </c>
      <c r="E9611" s="69" t="s">
        <v>1051</v>
      </c>
      <c r="F9611" s="69">
        <v>2036</v>
      </c>
      <c r="G9611" s="69" t="s">
        <v>1939</v>
      </c>
    </row>
    <row r="9612" spans="1:7" ht="14.4">
      <c r="A9612" s="27" t="str">
        <f>VLOOKUP(C9612,'user list'!A:B,2,0)</f>
        <v>Admin</v>
      </c>
      <c r="B9612" s="172">
        <v>45817.583807870367</v>
      </c>
      <c r="C9612" s="69" t="s">
        <v>186</v>
      </c>
      <c r="D9612" s="69" t="s">
        <v>1937</v>
      </c>
      <c r="E9612" s="69" t="s">
        <v>2631</v>
      </c>
      <c r="F9612" s="69">
        <v>2037</v>
      </c>
      <c r="G9612" s="69" t="s">
        <v>1939</v>
      </c>
    </row>
    <row r="9613" spans="1:7" ht="14.4">
      <c r="A9613" s="27" t="str">
        <f>VLOOKUP(C9613,'user list'!A:B,2,0)</f>
        <v>CBD</v>
      </c>
      <c r="B9613" s="172">
        <v>45817.583807870367</v>
      </c>
      <c r="C9613" s="69" t="s">
        <v>197</v>
      </c>
      <c r="D9613" s="69" t="s">
        <v>1937</v>
      </c>
      <c r="E9613" s="69" t="s">
        <v>2042</v>
      </c>
      <c r="F9613" s="69">
        <v>2007</v>
      </c>
      <c r="G9613" s="69" t="s">
        <v>1939</v>
      </c>
    </row>
    <row r="9614" spans="1:7" ht="14.4">
      <c r="A9614" s="27" t="str">
        <f>VLOOKUP(C9614,'user list'!A:B,2,0)</f>
        <v>CBD</v>
      </c>
      <c r="B9614" s="172">
        <v>45817.584143518521</v>
      </c>
      <c r="C9614" s="69" t="s">
        <v>197</v>
      </c>
      <c r="D9614" s="69" t="s">
        <v>1937</v>
      </c>
      <c r="E9614" s="69" t="s">
        <v>2042</v>
      </c>
      <c r="F9614" s="69">
        <v>2007</v>
      </c>
      <c r="G9614" s="69" t="s">
        <v>1947</v>
      </c>
    </row>
    <row r="9615" spans="1:7" ht="14.4">
      <c r="A9615" s="27" t="str">
        <f>VLOOKUP(C9615,'user list'!A:B,2,0)</f>
        <v>CBD</v>
      </c>
      <c r="B9615" s="172">
        <v>45817.584143518521</v>
      </c>
      <c r="C9615" s="69" t="s">
        <v>197</v>
      </c>
      <c r="D9615" s="69" t="s">
        <v>1937</v>
      </c>
      <c r="E9615" s="69" t="s">
        <v>2042</v>
      </c>
      <c r="F9615" s="69">
        <v>2007</v>
      </c>
      <c r="G9615" s="69" t="s">
        <v>1948</v>
      </c>
    </row>
    <row r="9616" spans="1:7" ht="14.4">
      <c r="A9616" s="27" t="str">
        <f>VLOOKUP(C9616,'user list'!A:B,2,0)</f>
        <v>CBD</v>
      </c>
      <c r="B9616" s="172">
        <v>45817.584143518521</v>
      </c>
      <c r="C9616" s="69" t="s">
        <v>197</v>
      </c>
      <c r="D9616" s="69" t="s">
        <v>1937</v>
      </c>
      <c r="E9616" s="69" t="s">
        <v>2042</v>
      </c>
      <c r="F9616" s="69">
        <v>2007</v>
      </c>
      <c r="G9616" s="69" t="s">
        <v>1939</v>
      </c>
    </row>
    <row r="9617" spans="1:7" ht="14.4">
      <c r="A9617" s="27" t="str">
        <f>VLOOKUP(C9617,'user list'!A:B,2,0)</f>
        <v>Admin</v>
      </c>
      <c r="B9617" s="172">
        <v>45817.584143518521</v>
      </c>
      <c r="C9617" s="69" t="s">
        <v>186</v>
      </c>
      <c r="D9617" s="69" t="s">
        <v>1937</v>
      </c>
      <c r="E9617" s="69" t="s">
        <v>2042</v>
      </c>
      <c r="F9617" s="69">
        <v>2007</v>
      </c>
      <c r="G9617" s="69" t="s">
        <v>1948</v>
      </c>
    </row>
    <row r="9618" spans="1:7" ht="14.4">
      <c r="A9618" s="27" t="str">
        <f>VLOOKUP(C9618,'user list'!A:B,2,0)</f>
        <v>CBD</v>
      </c>
      <c r="B9618" s="172">
        <v>45817.58421296296</v>
      </c>
      <c r="C9618" s="69" t="s">
        <v>197</v>
      </c>
      <c r="D9618" s="69" t="s">
        <v>1937</v>
      </c>
      <c r="E9618" s="69" t="s">
        <v>2042</v>
      </c>
      <c r="F9618" s="69">
        <v>2007</v>
      </c>
      <c r="G9618" s="69" t="s">
        <v>2441</v>
      </c>
    </row>
    <row r="9619" spans="1:7" ht="14.4">
      <c r="A9619" s="27" t="str">
        <f>VLOOKUP(C9619,'user list'!A:B,2,0)</f>
        <v>DOE</v>
      </c>
      <c r="B9619" s="172">
        <v>45817.584548611114</v>
      </c>
      <c r="C9619" s="69" t="s">
        <v>212</v>
      </c>
      <c r="D9619" s="69" t="s">
        <v>1937</v>
      </c>
      <c r="E9619" s="69" t="s">
        <v>2632</v>
      </c>
      <c r="F9619" s="69">
        <v>2038</v>
      </c>
      <c r="G9619" s="69" t="s">
        <v>2440</v>
      </c>
    </row>
    <row r="9620" spans="1:7" ht="14.4">
      <c r="A9620" s="27" t="str">
        <f>VLOOKUP(C9620,'user list'!A:B,2,0)</f>
        <v>Admin</v>
      </c>
      <c r="B9620" s="172">
        <v>45817.584548611114</v>
      </c>
      <c r="C9620" s="69" t="s">
        <v>186</v>
      </c>
      <c r="D9620" s="69" t="s">
        <v>1937</v>
      </c>
      <c r="E9620" s="69" t="s">
        <v>2632</v>
      </c>
      <c r="F9620" s="69">
        <v>2038</v>
      </c>
      <c r="G9620" s="69" t="s">
        <v>1948</v>
      </c>
    </row>
    <row r="9621" spans="1:7" ht="14.4">
      <c r="A9621" s="27" t="str">
        <f>VLOOKUP(C9621,'user list'!A:B,2,0)</f>
        <v>Admin</v>
      </c>
      <c r="B9621" s="172">
        <v>45817.584548611114</v>
      </c>
      <c r="C9621" s="69" t="s">
        <v>186</v>
      </c>
      <c r="D9621" s="69" t="s">
        <v>1937</v>
      </c>
      <c r="E9621" s="69" t="s">
        <v>2632</v>
      </c>
      <c r="F9621" s="69">
        <v>2038</v>
      </c>
      <c r="G9621" s="69" t="s">
        <v>1948</v>
      </c>
    </row>
    <row r="9622" spans="1:7" ht="14.4">
      <c r="A9622" s="27" t="str">
        <f>VLOOKUP(C9622,'user list'!A:B,2,0)</f>
        <v>Admin</v>
      </c>
      <c r="B9622" s="172">
        <v>45817.584548611114</v>
      </c>
      <c r="C9622" s="69" t="s">
        <v>186</v>
      </c>
      <c r="D9622" s="69" t="s">
        <v>1937</v>
      </c>
      <c r="E9622" s="69" t="s">
        <v>2632</v>
      </c>
      <c r="F9622" s="69">
        <v>2038</v>
      </c>
      <c r="G9622" s="69" t="s">
        <v>1948</v>
      </c>
    </row>
    <row r="9623" spans="1:7" ht="14.4">
      <c r="A9623" s="27" t="str">
        <f>VLOOKUP(C9623,'user list'!A:B,2,0)</f>
        <v>Admin</v>
      </c>
      <c r="B9623" s="172">
        <v>45817.584548611114</v>
      </c>
      <c r="C9623" s="69" t="s">
        <v>186</v>
      </c>
      <c r="D9623" s="69" t="s">
        <v>1937</v>
      </c>
      <c r="E9623" s="69" t="s">
        <v>2632</v>
      </c>
      <c r="F9623" s="69">
        <v>2038</v>
      </c>
      <c r="G9623" s="69" t="s">
        <v>1947</v>
      </c>
    </row>
    <row r="9624" spans="1:7" ht="14.4">
      <c r="A9624" s="27" t="str">
        <f>VLOOKUP(C9624,'user list'!A:B,2,0)</f>
        <v>DOE</v>
      </c>
      <c r="B9624" s="172">
        <v>45817.584756944445</v>
      </c>
      <c r="C9624" s="69" t="s">
        <v>212</v>
      </c>
      <c r="D9624" s="69" t="s">
        <v>1937</v>
      </c>
      <c r="E9624" s="69" t="s">
        <v>2632</v>
      </c>
      <c r="F9624" s="69">
        <v>2038</v>
      </c>
      <c r="G9624" s="69" t="s">
        <v>1939</v>
      </c>
    </row>
    <row r="9625" spans="1:7" ht="14.4">
      <c r="A9625" s="27" t="str">
        <f>VLOOKUP(C9625,'user list'!A:B,2,0)</f>
        <v>QCDRRMO</v>
      </c>
      <c r="B9625" s="172">
        <v>45817.584826388891</v>
      </c>
      <c r="C9625" s="69" t="s">
        <v>265</v>
      </c>
      <c r="D9625" s="69" t="s">
        <v>1937</v>
      </c>
      <c r="E9625" s="69" t="s">
        <v>2536</v>
      </c>
      <c r="F9625" s="69" t="s">
        <v>2537</v>
      </c>
      <c r="G9625" s="69" t="s">
        <v>2538</v>
      </c>
    </row>
    <row r="9626" spans="1:7" ht="14.4">
      <c r="A9626" s="27" t="str">
        <f>VLOOKUP(C9626,'user list'!A:B,2,0)</f>
        <v>Admin</v>
      </c>
      <c r="B9626" s="172">
        <v>45817.584907407407</v>
      </c>
      <c r="C9626" s="69" t="s">
        <v>186</v>
      </c>
      <c r="D9626" s="69" t="s">
        <v>1937</v>
      </c>
      <c r="E9626" s="69" t="s">
        <v>2632</v>
      </c>
      <c r="F9626" s="69">
        <v>2038</v>
      </c>
      <c r="G9626" s="69" t="s">
        <v>1939</v>
      </c>
    </row>
    <row r="9627" spans="1:7" ht="14.4">
      <c r="A9627" s="27" t="str">
        <f>VLOOKUP(C9627,'user list'!A:B,2,0)</f>
        <v>QCDRRMO</v>
      </c>
      <c r="B9627" s="172">
        <v>45817.585034722222</v>
      </c>
      <c r="C9627" s="69" t="s">
        <v>265</v>
      </c>
      <c r="D9627" s="69" t="s">
        <v>1937</v>
      </c>
      <c r="E9627" s="69" t="s">
        <v>2536</v>
      </c>
      <c r="F9627" s="69" t="s">
        <v>2537</v>
      </c>
      <c r="G9627" s="69" t="s">
        <v>2538</v>
      </c>
    </row>
    <row r="9628" spans="1:7" ht="14.4">
      <c r="A9628" s="27" t="str">
        <f>VLOOKUP(C9628,'user list'!A:B,2,0)</f>
        <v>QCDRRMO</v>
      </c>
      <c r="B9628" s="172">
        <v>45817.585034722222</v>
      </c>
      <c r="C9628" s="69" t="s">
        <v>265</v>
      </c>
      <c r="D9628" s="69" t="s">
        <v>1937</v>
      </c>
      <c r="E9628" s="69" t="s">
        <v>2536</v>
      </c>
      <c r="F9628" s="69" t="s">
        <v>2537</v>
      </c>
      <c r="G9628" s="69" t="s">
        <v>2538</v>
      </c>
    </row>
    <row r="9629" spans="1:7" ht="14.4">
      <c r="A9629" s="27" t="str">
        <f>VLOOKUP(C9629,'user list'!A:B,2,0)</f>
        <v>QCDRRMO</v>
      </c>
      <c r="B9629" s="172">
        <v>45817.585034722222</v>
      </c>
      <c r="C9629" s="69" t="s">
        <v>265</v>
      </c>
      <c r="D9629" s="69" t="s">
        <v>1937</v>
      </c>
      <c r="E9629" s="69" t="s">
        <v>2536</v>
      </c>
      <c r="F9629" s="69" t="s">
        <v>2537</v>
      </c>
      <c r="G9629" s="69" t="s">
        <v>2538</v>
      </c>
    </row>
    <row r="9630" spans="1:7" ht="14.4">
      <c r="A9630" s="27" t="str">
        <f>VLOOKUP(C9630,'user list'!A:B,2,0)</f>
        <v>DOE</v>
      </c>
      <c r="B9630" s="172">
        <v>45817.585081018522</v>
      </c>
      <c r="C9630" s="69" t="s">
        <v>212</v>
      </c>
      <c r="D9630" s="69" t="s">
        <v>1937</v>
      </c>
      <c r="E9630" s="69" t="s">
        <v>2631</v>
      </c>
      <c r="F9630" s="69">
        <v>2037</v>
      </c>
      <c r="G9630" s="69" t="s">
        <v>1939</v>
      </c>
    </row>
    <row r="9631" spans="1:7" ht="14.4">
      <c r="A9631" s="27" t="str">
        <f>VLOOKUP(C9631,'user list'!A:B,2,0)</f>
        <v>QCDRRMO</v>
      </c>
      <c r="B9631" s="172">
        <v>45817.585104166668</v>
      </c>
      <c r="C9631" s="69" t="s">
        <v>265</v>
      </c>
      <c r="D9631" s="69" t="s">
        <v>1937</v>
      </c>
      <c r="E9631" s="69" t="s">
        <v>2536</v>
      </c>
      <c r="F9631" s="69" t="s">
        <v>2537</v>
      </c>
      <c r="G9631" s="69" t="s">
        <v>2538</v>
      </c>
    </row>
    <row r="9632" spans="1:7" ht="14.4">
      <c r="A9632" s="27" t="str">
        <f>VLOOKUP(C9632,'user list'!A:B,2,0)</f>
        <v>QCDRRMO</v>
      </c>
      <c r="B9632" s="172">
        <v>45817.58520833333</v>
      </c>
      <c r="C9632" s="69" t="s">
        <v>265</v>
      </c>
      <c r="D9632" s="69" t="s">
        <v>1937</v>
      </c>
      <c r="E9632" s="69" t="s">
        <v>2539</v>
      </c>
      <c r="F9632" s="69">
        <v>1888</v>
      </c>
      <c r="G9632" s="69" t="s">
        <v>1939</v>
      </c>
    </row>
    <row r="9633" spans="1:7" ht="14.4">
      <c r="A9633" s="27" t="str">
        <f>VLOOKUP(C9633,'user list'!A:B,2,0)</f>
        <v>QCDRRMO</v>
      </c>
      <c r="B9633" s="172">
        <v>45817.585497685184</v>
      </c>
      <c r="C9633" s="69" t="s">
        <v>265</v>
      </c>
      <c r="D9633" s="69" t="s">
        <v>1937</v>
      </c>
      <c r="E9633" s="69" t="s">
        <v>2539</v>
      </c>
      <c r="F9633" s="69">
        <v>1888</v>
      </c>
      <c r="G9633" s="69" t="s">
        <v>1947</v>
      </c>
    </row>
    <row r="9634" spans="1:7" ht="14.4">
      <c r="A9634" s="27" t="str">
        <f>VLOOKUP(C9634,'user list'!A:B,2,0)</f>
        <v>QCDRRMO</v>
      </c>
      <c r="B9634" s="172">
        <v>45817.585497685184</v>
      </c>
      <c r="C9634" s="69" t="s">
        <v>265</v>
      </c>
      <c r="D9634" s="69" t="s">
        <v>1937</v>
      </c>
      <c r="E9634" s="69" t="s">
        <v>2539</v>
      </c>
      <c r="F9634" s="69">
        <v>1888</v>
      </c>
      <c r="G9634" s="69" t="s">
        <v>1948</v>
      </c>
    </row>
    <row r="9635" spans="1:7" ht="14.4">
      <c r="A9635" s="27" t="str">
        <f>VLOOKUP(C9635,'user list'!A:B,2,0)</f>
        <v>QCDRRMO</v>
      </c>
      <c r="B9635" s="172">
        <v>45817.585497685184</v>
      </c>
      <c r="C9635" s="69" t="s">
        <v>265</v>
      </c>
      <c r="D9635" s="69" t="s">
        <v>1937</v>
      </c>
      <c r="E9635" s="69" t="s">
        <v>2539</v>
      </c>
      <c r="F9635" s="69">
        <v>1888</v>
      </c>
      <c r="G9635" s="69" t="s">
        <v>1939</v>
      </c>
    </row>
    <row r="9636" spans="1:7" ht="14.4">
      <c r="A9636" s="27" t="str">
        <f>VLOOKUP(C9636,'user list'!A:B,2,0)</f>
        <v>QCDRRMO</v>
      </c>
      <c r="B9636" s="172">
        <v>45817.585532407407</v>
      </c>
      <c r="C9636" s="69" t="s">
        <v>265</v>
      </c>
      <c r="D9636" s="69" t="s">
        <v>1937</v>
      </c>
      <c r="E9636" s="69" t="s">
        <v>2539</v>
      </c>
      <c r="F9636" s="69">
        <v>1888</v>
      </c>
      <c r="G9636" s="69" t="s">
        <v>1939</v>
      </c>
    </row>
    <row r="9637" spans="1:7" ht="14.4">
      <c r="A9637" s="27" t="str">
        <f>VLOOKUP(C9637,'user list'!A:B,2,0)</f>
        <v>QCDRRMO</v>
      </c>
      <c r="B9637" s="172">
        <v>45817.585613425923</v>
      </c>
      <c r="C9637" s="69" t="s">
        <v>265</v>
      </c>
      <c r="D9637" s="69" t="s">
        <v>1937</v>
      </c>
      <c r="E9637" s="69" t="s">
        <v>2542</v>
      </c>
      <c r="F9637" s="69">
        <v>1896</v>
      </c>
      <c r="G9637" s="69" t="s">
        <v>1939</v>
      </c>
    </row>
    <row r="9638" spans="1:7" ht="14.4">
      <c r="A9638" s="27" t="str">
        <f>VLOOKUP(C9638,'user list'!A:B,2,0)</f>
        <v>DOE</v>
      </c>
      <c r="B9638" s="172">
        <v>45817.585960648146</v>
      </c>
      <c r="C9638" s="69" t="s">
        <v>212</v>
      </c>
      <c r="D9638" s="69" t="s">
        <v>1937</v>
      </c>
      <c r="E9638" s="69" t="s">
        <v>1974</v>
      </c>
      <c r="F9638" s="69">
        <v>1727</v>
      </c>
      <c r="G9638" s="69" t="s">
        <v>1939</v>
      </c>
    </row>
    <row r="9639" spans="1:7" ht="14.4">
      <c r="A9639" s="27" t="str">
        <f>VLOOKUP(C9639,'user list'!A:B,2,0)</f>
        <v>Admin</v>
      </c>
      <c r="B9639" s="172">
        <v>45817.586134259262</v>
      </c>
      <c r="C9639" s="69" t="s">
        <v>186</v>
      </c>
      <c r="D9639" s="69" t="s">
        <v>1937</v>
      </c>
      <c r="E9639" s="69" t="s">
        <v>2625</v>
      </c>
      <c r="F9639" s="69">
        <v>2030</v>
      </c>
      <c r="G9639" s="69" t="s">
        <v>1939</v>
      </c>
    </row>
    <row r="9640" spans="1:7" ht="14.4">
      <c r="A9640" s="27" t="str">
        <f>VLOOKUP(C9640,'user list'!A:B,2,0)</f>
        <v>DOE</v>
      </c>
      <c r="B9640" s="172">
        <v>45817.586377314816</v>
      </c>
      <c r="C9640" s="69" t="s">
        <v>212</v>
      </c>
      <c r="D9640" s="69" t="s">
        <v>1937</v>
      </c>
      <c r="E9640" s="69" t="s">
        <v>2630</v>
      </c>
      <c r="F9640" s="69">
        <v>2035</v>
      </c>
      <c r="G9640" s="69" t="s">
        <v>1939</v>
      </c>
    </row>
    <row r="9641" spans="1:7" ht="14.4">
      <c r="A9641" s="27" t="str">
        <f>VLOOKUP(C9641,'user list'!A:B,2,0)</f>
        <v>QCTD</v>
      </c>
      <c r="B9641" s="172">
        <v>45817.587175925924</v>
      </c>
      <c r="C9641" s="69" t="s">
        <v>269</v>
      </c>
      <c r="D9641" s="69" t="s">
        <v>1937</v>
      </c>
      <c r="E9641" s="69" t="s">
        <v>1048</v>
      </c>
      <c r="F9641" s="69">
        <v>2039</v>
      </c>
      <c r="G9641" s="69" t="s">
        <v>2440</v>
      </c>
    </row>
    <row r="9642" spans="1:7" ht="14.4">
      <c r="A9642" s="27" t="str">
        <f>VLOOKUP(C9642,'user list'!A:B,2,0)</f>
        <v>Admin</v>
      </c>
      <c r="B9642" s="172">
        <v>45817.587187500001</v>
      </c>
      <c r="C9642" s="69" t="s">
        <v>186</v>
      </c>
      <c r="D9642" s="69" t="s">
        <v>1937</v>
      </c>
      <c r="E9642" s="69" t="s">
        <v>1048</v>
      </c>
      <c r="F9642" s="69">
        <v>2039</v>
      </c>
      <c r="G9642" s="69" t="s">
        <v>1948</v>
      </c>
    </row>
    <row r="9643" spans="1:7" ht="14.4">
      <c r="A9643" s="27" t="str">
        <f>VLOOKUP(C9643,'user list'!A:B,2,0)</f>
        <v>Admin</v>
      </c>
      <c r="B9643" s="172">
        <v>45817.587187500001</v>
      </c>
      <c r="C9643" s="69" t="s">
        <v>186</v>
      </c>
      <c r="D9643" s="69" t="s">
        <v>1937</v>
      </c>
      <c r="E9643" s="69" t="s">
        <v>1048</v>
      </c>
      <c r="F9643" s="69">
        <v>2039</v>
      </c>
      <c r="G9643" s="69" t="s">
        <v>1948</v>
      </c>
    </row>
    <row r="9644" spans="1:7" ht="14.4">
      <c r="A9644" s="27" t="str">
        <f>VLOOKUP(C9644,'user list'!A:B,2,0)</f>
        <v>Admin</v>
      </c>
      <c r="B9644" s="172">
        <v>45817.587187500001</v>
      </c>
      <c r="C9644" s="69" t="s">
        <v>186</v>
      </c>
      <c r="D9644" s="69" t="s">
        <v>1937</v>
      </c>
      <c r="E9644" s="69" t="s">
        <v>1048</v>
      </c>
      <c r="F9644" s="69">
        <v>2039</v>
      </c>
      <c r="G9644" s="69" t="s">
        <v>1948</v>
      </c>
    </row>
    <row r="9645" spans="1:7" ht="14.4">
      <c r="A9645" s="27" t="str">
        <f>VLOOKUP(C9645,'user list'!A:B,2,0)</f>
        <v>Admin</v>
      </c>
      <c r="B9645" s="172">
        <v>45817.587187500001</v>
      </c>
      <c r="C9645" s="69" t="s">
        <v>186</v>
      </c>
      <c r="D9645" s="69" t="s">
        <v>1937</v>
      </c>
      <c r="E9645" s="69" t="s">
        <v>1048</v>
      </c>
      <c r="F9645" s="69">
        <v>2039</v>
      </c>
      <c r="G9645" s="69" t="s">
        <v>1947</v>
      </c>
    </row>
    <row r="9646" spans="1:7" ht="14.4">
      <c r="A9646" s="27" t="str">
        <f>VLOOKUP(C9646,'user list'!A:B,2,0)</f>
        <v>BCRD</v>
      </c>
      <c r="B9646" s="172">
        <v>45817.588425925926</v>
      </c>
      <c r="C9646" s="69" t="s">
        <v>192</v>
      </c>
      <c r="D9646" s="69" t="s">
        <v>1937</v>
      </c>
      <c r="E9646" s="69" t="s">
        <v>2601</v>
      </c>
      <c r="F9646" s="69">
        <v>1976</v>
      </c>
      <c r="G9646" s="69" t="s">
        <v>1939</v>
      </c>
    </row>
    <row r="9647" spans="1:7" ht="14.4">
      <c r="A9647" s="27" t="str">
        <f>VLOOKUP(C9647,'user list'!A:B,2,0)</f>
        <v>QCDRRMO</v>
      </c>
      <c r="B9647" s="172">
        <v>45817.590601851851</v>
      </c>
      <c r="C9647" s="69" t="s">
        <v>265</v>
      </c>
      <c r="D9647" s="69" t="s">
        <v>1937</v>
      </c>
      <c r="E9647" s="69" t="s">
        <v>2542</v>
      </c>
      <c r="F9647" s="69">
        <v>1896</v>
      </c>
      <c r="G9647" s="69" t="s">
        <v>1947</v>
      </c>
    </row>
    <row r="9648" spans="1:7" ht="14.4">
      <c r="A9648" s="27" t="str">
        <f>VLOOKUP(C9648,'user list'!A:B,2,0)</f>
        <v>QCDRRMO</v>
      </c>
      <c r="B9648" s="172">
        <v>45817.590601851851</v>
      </c>
      <c r="C9648" s="69" t="s">
        <v>265</v>
      </c>
      <c r="D9648" s="69" t="s">
        <v>1937</v>
      </c>
      <c r="E9648" s="69" t="s">
        <v>2542</v>
      </c>
      <c r="F9648" s="69">
        <v>1896</v>
      </c>
      <c r="G9648" s="69" t="s">
        <v>1948</v>
      </c>
    </row>
    <row r="9649" spans="1:7" ht="14.4">
      <c r="A9649" s="27" t="str">
        <f>VLOOKUP(C9649,'user list'!A:B,2,0)</f>
        <v>QCDRRMO</v>
      </c>
      <c r="B9649" s="172">
        <v>45817.590601851851</v>
      </c>
      <c r="C9649" s="69" t="s">
        <v>265</v>
      </c>
      <c r="D9649" s="69" t="s">
        <v>1937</v>
      </c>
      <c r="E9649" s="69" t="s">
        <v>2542</v>
      </c>
      <c r="F9649" s="69">
        <v>1896</v>
      </c>
      <c r="G9649" s="69" t="s">
        <v>1939</v>
      </c>
    </row>
    <row r="9650" spans="1:7" ht="14.4">
      <c r="A9650" s="27" t="str">
        <f>VLOOKUP(C9650,'user list'!A:B,2,0)</f>
        <v>QCDRRMO</v>
      </c>
      <c r="B9650" s="172">
        <v>45817.590624999997</v>
      </c>
      <c r="C9650" s="69" t="s">
        <v>265</v>
      </c>
      <c r="D9650" s="69" t="s">
        <v>1937</v>
      </c>
      <c r="E9650" s="69" t="s">
        <v>2615</v>
      </c>
      <c r="F9650" s="69" t="s">
        <v>2616</v>
      </c>
      <c r="G9650" s="69" t="s">
        <v>2617</v>
      </c>
    </row>
    <row r="9651" spans="1:7" ht="14.4">
      <c r="A9651" s="27" t="str">
        <f>VLOOKUP(C9651,'user list'!A:B,2,0)</f>
        <v>SSDD</v>
      </c>
      <c r="B9651" s="172">
        <v>45817.590648148151</v>
      </c>
      <c r="C9651" s="69" t="s">
        <v>273</v>
      </c>
      <c r="D9651" s="69" t="s">
        <v>1937</v>
      </c>
      <c r="E9651" s="69" t="s">
        <v>2615</v>
      </c>
      <c r="F9651" s="69" t="s">
        <v>2616</v>
      </c>
      <c r="G9651" s="69" t="s">
        <v>2617</v>
      </c>
    </row>
    <row r="9652" spans="1:7" ht="14.4">
      <c r="A9652" s="27" t="str">
        <f>VLOOKUP(C9652,'user list'!A:B,2,0)</f>
        <v>QCDRRMO</v>
      </c>
      <c r="B9652" s="172">
        <v>45817.591805555552</v>
      </c>
      <c r="C9652" s="69" t="s">
        <v>265</v>
      </c>
      <c r="D9652" s="69" t="s">
        <v>1937</v>
      </c>
      <c r="E9652" s="69" t="s">
        <v>2615</v>
      </c>
      <c r="F9652" s="69" t="s">
        <v>2616</v>
      </c>
      <c r="G9652" s="69" t="s">
        <v>2617</v>
      </c>
    </row>
    <row r="9653" spans="1:7" ht="14.4">
      <c r="A9653" s="27" t="str">
        <f>VLOOKUP(C9653,'user list'!A:B,2,0)</f>
        <v>QCDRRMO</v>
      </c>
      <c r="B9653" s="172">
        <v>45817.591805555552</v>
      </c>
      <c r="C9653" s="69" t="s">
        <v>265</v>
      </c>
      <c r="D9653" s="69" t="s">
        <v>1937</v>
      </c>
      <c r="E9653" s="69" t="s">
        <v>2615</v>
      </c>
      <c r="F9653" s="69" t="s">
        <v>2616</v>
      </c>
      <c r="G9653" s="69" t="s">
        <v>2617</v>
      </c>
    </row>
    <row r="9654" spans="1:7" ht="14.4">
      <c r="A9654" s="27" t="str">
        <f>VLOOKUP(C9654,'user list'!A:B,2,0)</f>
        <v>QCDRRMO</v>
      </c>
      <c r="B9654" s="172">
        <v>45817.591805555552</v>
      </c>
      <c r="C9654" s="69" t="s">
        <v>265</v>
      </c>
      <c r="D9654" s="69" t="s">
        <v>1937</v>
      </c>
      <c r="E9654" s="69" t="s">
        <v>2615</v>
      </c>
      <c r="F9654" s="69" t="s">
        <v>2616</v>
      </c>
      <c r="G9654" s="69" t="s">
        <v>2617</v>
      </c>
    </row>
    <row r="9655" spans="1:7" ht="14.4">
      <c r="A9655" s="27" t="str">
        <f>VLOOKUP(C9655,'user list'!A:B,2,0)</f>
        <v>OCM</v>
      </c>
      <c r="B9655" s="172">
        <v>45817.594143518516</v>
      </c>
      <c r="C9655" s="69" t="s">
        <v>236</v>
      </c>
      <c r="D9655" s="69" t="s">
        <v>1937</v>
      </c>
      <c r="E9655" s="69" t="s">
        <v>2633</v>
      </c>
      <c r="F9655" s="69">
        <v>2040</v>
      </c>
      <c r="G9655" s="69" t="s">
        <v>2440</v>
      </c>
    </row>
    <row r="9656" spans="1:7" ht="14.4">
      <c r="A9656" s="27" t="str">
        <f>VLOOKUP(C9656,'user list'!A:B,2,0)</f>
        <v>Admin</v>
      </c>
      <c r="B9656" s="172">
        <v>45817.594155092593</v>
      </c>
      <c r="C9656" s="69" t="s">
        <v>186</v>
      </c>
      <c r="D9656" s="69" t="s">
        <v>1937</v>
      </c>
      <c r="E9656" s="69" t="s">
        <v>2633</v>
      </c>
      <c r="F9656" s="69">
        <v>2040</v>
      </c>
      <c r="G9656" s="69" t="s">
        <v>1948</v>
      </c>
    </row>
    <row r="9657" spans="1:7" ht="14.4">
      <c r="A9657" s="27" t="str">
        <f>VLOOKUP(C9657,'user list'!A:B,2,0)</f>
        <v>Admin</v>
      </c>
      <c r="B9657" s="172">
        <v>45817.594155092593</v>
      </c>
      <c r="C9657" s="69" t="s">
        <v>186</v>
      </c>
      <c r="D9657" s="69" t="s">
        <v>1937</v>
      </c>
      <c r="E9657" s="69" t="s">
        <v>2633</v>
      </c>
      <c r="F9657" s="69">
        <v>2040</v>
      </c>
      <c r="G9657" s="69" t="s">
        <v>1948</v>
      </c>
    </row>
    <row r="9658" spans="1:7" ht="14.4">
      <c r="A9658" s="27" t="str">
        <f>VLOOKUP(C9658,'user list'!A:B,2,0)</f>
        <v>Admin</v>
      </c>
      <c r="B9658" s="172">
        <v>45817.594155092593</v>
      </c>
      <c r="C9658" s="69" t="s">
        <v>186</v>
      </c>
      <c r="D9658" s="69" t="s">
        <v>1937</v>
      </c>
      <c r="E9658" s="69" t="s">
        <v>2039</v>
      </c>
      <c r="F9658" s="69">
        <v>1874</v>
      </c>
      <c r="G9658" s="69" t="s">
        <v>1948</v>
      </c>
    </row>
    <row r="9659" spans="1:7" ht="14.4">
      <c r="A9659" s="27" t="str">
        <f>VLOOKUP(C9659,'user list'!A:B,2,0)</f>
        <v>Admin</v>
      </c>
      <c r="B9659" s="172">
        <v>45817.594155092593</v>
      </c>
      <c r="C9659" s="69" t="s">
        <v>186</v>
      </c>
      <c r="D9659" s="69" t="s">
        <v>1937</v>
      </c>
      <c r="E9659" s="69" t="s">
        <v>2633</v>
      </c>
      <c r="F9659" s="69">
        <v>2040</v>
      </c>
      <c r="G9659" s="69" t="s">
        <v>1948</v>
      </c>
    </row>
    <row r="9660" spans="1:7" ht="14.4">
      <c r="A9660" s="27" t="str">
        <f>VLOOKUP(C9660,'user list'!A:B,2,0)</f>
        <v>Admin</v>
      </c>
      <c r="B9660" s="172">
        <v>45817.594155092593</v>
      </c>
      <c r="C9660" s="69" t="s">
        <v>186</v>
      </c>
      <c r="D9660" s="69" t="s">
        <v>1937</v>
      </c>
      <c r="E9660" s="69" t="s">
        <v>2633</v>
      </c>
      <c r="F9660" s="69">
        <v>2040</v>
      </c>
      <c r="G9660" s="69" t="s">
        <v>2513</v>
      </c>
    </row>
    <row r="9661" spans="1:7" ht="14.4">
      <c r="A9661" s="27" t="str">
        <f>VLOOKUP(C9661,'user list'!A:B,2,0)</f>
        <v>Admin</v>
      </c>
      <c r="B9661" s="172">
        <v>45817.594155092593</v>
      </c>
      <c r="C9661" s="69" t="s">
        <v>186</v>
      </c>
      <c r="D9661" s="69" t="s">
        <v>1937</v>
      </c>
      <c r="E9661" s="69" t="s">
        <v>2633</v>
      </c>
      <c r="F9661" s="69">
        <v>2040</v>
      </c>
      <c r="G9661" s="69" t="s">
        <v>1948</v>
      </c>
    </row>
    <row r="9662" spans="1:7" ht="14.4">
      <c r="A9662" s="27" t="str">
        <f>VLOOKUP(C9662,'user list'!A:B,2,0)</f>
        <v>Admin</v>
      </c>
      <c r="B9662" s="172">
        <v>45817.594155092593</v>
      </c>
      <c r="C9662" s="69" t="s">
        <v>186</v>
      </c>
      <c r="D9662" s="69" t="s">
        <v>1937</v>
      </c>
      <c r="E9662" s="69" t="s">
        <v>2633</v>
      </c>
      <c r="F9662" s="69">
        <v>2040</v>
      </c>
      <c r="G9662" s="69" t="s">
        <v>1947</v>
      </c>
    </row>
    <row r="9663" spans="1:7" ht="14.4">
      <c r="A9663" s="27" t="str">
        <f>VLOOKUP(C9663,'user list'!A:B,2,0)</f>
        <v>Admin</v>
      </c>
      <c r="B9663" s="172">
        <v>45817.594166666669</v>
      </c>
      <c r="C9663" s="69" t="s">
        <v>186</v>
      </c>
      <c r="D9663" s="69" t="s">
        <v>1937</v>
      </c>
      <c r="E9663" s="69" t="s">
        <v>2039</v>
      </c>
      <c r="F9663" s="69">
        <v>1874</v>
      </c>
      <c r="G9663" s="69" t="s">
        <v>1947</v>
      </c>
    </row>
    <row r="9664" spans="1:7" ht="14.4">
      <c r="A9664" s="27" t="str">
        <f>VLOOKUP(C9664,'user list'!A:B,2,0)</f>
        <v>Admin</v>
      </c>
      <c r="B9664" s="172">
        <v>45817.594166666669</v>
      </c>
      <c r="C9664" s="69" t="s">
        <v>186</v>
      </c>
      <c r="D9664" s="69" t="s">
        <v>1937</v>
      </c>
      <c r="E9664" s="69" t="s">
        <v>2633</v>
      </c>
      <c r="F9664" s="69">
        <v>2040</v>
      </c>
      <c r="G9664" s="69" t="s">
        <v>1947</v>
      </c>
    </row>
    <row r="9665" spans="1:7" ht="14.4">
      <c r="A9665" s="27" t="str">
        <f>VLOOKUP(C9665,'user list'!A:B,2,0)</f>
        <v>Admin</v>
      </c>
      <c r="B9665" s="172">
        <v>45817.594166666669</v>
      </c>
      <c r="C9665" s="69" t="s">
        <v>186</v>
      </c>
      <c r="D9665" s="69" t="s">
        <v>1937</v>
      </c>
      <c r="E9665" s="69" t="s">
        <v>2039</v>
      </c>
      <c r="F9665" s="69">
        <v>1874</v>
      </c>
      <c r="G9665" s="69" t="s">
        <v>1948</v>
      </c>
    </row>
    <row r="9666" spans="1:7" ht="14.4">
      <c r="A9666" s="27" t="str">
        <f>VLOOKUP(C9666,'user list'!A:B,2,0)</f>
        <v>Admin</v>
      </c>
      <c r="B9666" s="172">
        <v>45817.594166666669</v>
      </c>
      <c r="C9666" s="69" t="s">
        <v>186</v>
      </c>
      <c r="D9666" s="69" t="s">
        <v>1937</v>
      </c>
      <c r="E9666" s="69" t="s">
        <v>2633</v>
      </c>
      <c r="F9666" s="69">
        <v>2040</v>
      </c>
      <c r="G9666" s="69" t="s">
        <v>1948</v>
      </c>
    </row>
    <row r="9667" spans="1:7" ht="14.4">
      <c r="A9667" s="27" t="str">
        <f>VLOOKUP(C9667,'user list'!A:B,2,0)</f>
        <v>Admin</v>
      </c>
      <c r="B9667" s="172">
        <v>45817.594166666669</v>
      </c>
      <c r="C9667" s="69" t="s">
        <v>186</v>
      </c>
      <c r="D9667" s="69" t="s">
        <v>1937</v>
      </c>
      <c r="E9667" s="69" t="s">
        <v>2633</v>
      </c>
      <c r="F9667" s="69">
        <v>2040</v>
      </c>
      <c r="G9667" s="69" t="s">
        <v>1948</v>
      </c>
    </row>
    <row r="9668" spans="1:7" ht="14.4">
      <c r="A9668" s="27" t="str">
        <f>VLOOKUP(C9668,'user list'!A:B,2,0)</f>
        <v>Admin</v>
      </c>
      <c r="B9668" s="172">
        <v>45817.594166666669</v>
      </c>
      <c r="C9668" s="69" t="s">
        <v>186</v>
      </c>
      <c r="D9668" s="69" t="s">
        <v>1937</v>
      </c>
      <c r="E9668" s="69" t="s">
        <v>2039</v>
      </c>
      <c r="F9668" s="69">
        <v>1874</v>
      </c>
      <c r="G9668" s="69" t="s">
        <v>1948</v>
      </c>
    </row>
    <row r="9669" spans="1:7" ht="14.4">
      <c r="A9669" s="27" t="str">
        <f>VLOOKUP(C9669,'user list'!A:B,2,0)</f>
        <v>OCM</v>
      </c>
      <c r="B9669" s="172">
        <v>45817.595289351855</v>
      </c>
      <c r="C9669" s="69" t="s">
        <v>236</v>
      </c>
      <c r="D9669" s="69" t="s">
        <v>1937</v>
      </c>
      <c r="E9669" s="69" t="s">
        <v>2634</v>
      </c>
      <c r="F9669" s="69">
        <v>2041</v>
      </c>
      <c r="G9669" s="69" t="s">
        <v>2440</v>
      </c>
    </row>
    <row r="9670" spans="1:7" ht="14.4">
      <c r="A9670" s="27" t="str">
        <f>VLOOKUP(C9670,'user list'!A:B,2,0)</f>
        <v>Admin</v>
      </c>
      <c r="B9670" s="172">
        <v>45817.595300925925</v>
      </c>
      <c r="C9670" s="69" t="s">
        <v>186</v>
      </c>
      <c r="D9670" s="69" t="s">
        <v>1937</v>
      </c>
      <c r="E9670" s="69" t="s">
        <v>2634</v>
      </c>
      <c r="F9670" s="69">
        <v>2041</v>
      </c>
      <c r="G9670" s="69" t="s">
        <v>1948</v>
      </c>
    </row>
    <row r="9671" spans="1:7" ht="14.4">
      <c r="A9671" s="27" t="str">
        <f>VLOOKUP(C9671,'user list'!A:B,2,0)</f>
        <v>Admin</v>
      </c>
      <c r="B9671" s="172">
        <v>45817.595300925925</v>
      </c>
      <c r="C9671" s="69" t="s">
        <v>186</v>
      </c>
      <c r="D9671" s="69" t="s">
        <v>1937</v>
      </c>
      <c r="E9671" s="69" t="s">
        <v>2634</v>
      </c>
      <c r="F9671" s="69">
        <v>2041</v>
      </c>
      <c r="G9671" s="69" t="s">
        <v>2513</v>
      </c>
    </row>
    <row r="9672" spans="1:7" ht="14.4">
      <c r="A9672" s="27" t="str">
        <f>VLOOKUP(C9672,'user list'!A:B,2,0)</f>
        <v>Admin</v>
      </c>
      <c r="B9672" s="172">
        <v>45817.595300925925</v>
      </c>
      <c r="C9672" s="69" t="s">
        <v>186</v>
      </c>
      <c r="D9672" s="69" t="s">
        <v>1937</v>
      </c>
      <c r="E9672" s="69" t="s">
        <v>2634</v>
      </c>
      <c r="F9672" s="69">
        <v>2041</v>
      </c>
      <c r="G9672" s="69" t="s">
        <v>1948</v>
      </c>
    </row>
    <row r="9673" spans="1:7" ht="14.4">
      <c r="A9673" s="27" t="str">
        <f>VLOOKUP(C9673,'user list'!A:B,2,0)</f>
        <v>Admin</v>
      </c>
      <c r="B9673" s="172">
        <v>45817.595300925925</v>
      </c>
      <c r="C9673" s="69" t="s">
        <v>186</v>
      </c>
      <c r="D9673" s="69" t="s">
        <v>1937</v>
      </c>
      <c r="E9673" s="69" t="s">
        <v>2634</v>
      </c>
      <c r="F9673" s="69">
        <v>2041</v>
      </c>
      <c r="G9673" s="69" t="s">
        <v>1948</v>
      </c>
    </row>
    <row r="9674" spans="1:7" ht="14.4">
      <c r="A9674" s="27" t="str">
        <f>VLOOKUP(C9674,'user list'!A:B,2,0)</f>
        <v>Admin</v>
      </c>
      <c r="B9674" s="172">
        <v>45817.595300925925</v>
      </c>
      <c r="C9674" s="69" t="s">
        <v>186</v>
      </c>
      <c r="D9674" s="69" t="s">
        <v>1937</v>
      </c>
      <c r="E9674" s="69" t="s">
        <v>2039</v>
      </c>
      <c r="F9674" s="69">
        <v>1844</v>
      </c>
      <c r="G9674" s="69" t="s">
        <v>1948</v>
      </c>
    </row>
    <row r="9675" spans="1:7" ht="14.4">
      <c r="A9675" s="27" t="str">
        <f>VLOOKUP(C9675,'user list'!A:B,2,0)</f>
        <v>Admin</v>
      </c>
      <c r="B9675" s="172">
        <v>45817.595300925925</v>
      </c>
      <c r="C9675" s="69" t="s">
        <v>186</v>
      </c>
      <c r="D9675" s="69" t="s">
        <v>1937</v>
      </c>
      <c r="E9675" s="69" t="s">
        <v>2634</v>
      </c>
      <c r="F9675" s="69">
        <v>2041</v>
      </c>
      <c r="G9675" s="69" t="s">
        <v>1948</v>
      </c>
    </row>
    <row r="9676" spans="1:7" ht="14.4">
      <c r="A9676" s="27" t="str">
        <f>VLOOKUP(C9676,'user list'!A:B,2,0)</f>
        <v>Admin</v>
      </c>
      <c r="B9676" s="172">
        <v>45817.595300925925</v>
      </c>
      <c r="C9676" s="69" t="s">
        <v>186</v>
      </c>
      <c r="D9676" s="69" t="s">
        <v>1937</v>
      </c>
      <c r="E9676" s="69" t="s">
        <v>2634</v>
      </c>
      <c r="F9676" s="69">
        <v>2041</v>
      </c>
      <c r="G9676" s="69" t="s">
        <v>1947</v>
      </c>
    </row>
    <row r="9677" spans="1:7" ht="14.4">
      <c r="A9677" s="27" t="str">
        <f>VLOOKUP(C9677,'user list'!A:B,2,0)</f>
        <v>Admin</v>
      </c>
      <c r="B9677" s="172">
        <v>45817.595300925925</v>
      </c>
      <c r="C9677" s="69" t="s">
        <v>186</v>
      </c>
      <c r="D9677" s="69" t="s">
        <v>1937</v>
      </c>
      <c r="E9677" s="69" t="s">
        <v>2039</v>
      </c>
      <c r="F9677" s="69">
        <v>1844</v>
      </c>
      <c r="G9677" s="69" t="s">
        <v>1947</v>
      </c>
    </row>
    <row r="9678" spans="1:7" ht="14.4">
      <c r="A9678" s="27" t="str">
        <f>VLOOKUP(C9678,'user list'!A:B,2,0)</f>
        <v>Admin</v>
      </c>
      <c r="B9678" s="172">
        <v>45817.595300925925</v>
      </c>
      <c r="C9678" s="69" t="s">
        <v>186</v>
      </c>
      <c r="D9678" s="69" t="s">
        <v>1937</v>
      </c>
      <c r="E9678" s="69" t="s">
        <v>2039</v>
      </c>
      <c r="F9678" s="69">
        <v>1844</v>
      </c>
      <c r="G9678" s="69" t="s">
        <v>1948</v>
      </c>
    </row>
    <row r="9679" spans="1:7" ht="14.4">
      <c r="A9679" s="27" t="str">
        <f>VLOOKUP(C9679,'user list'!A:B,2,0)</f>
        <v>Admin</v>
      </c>
      <c r="B9679" s="172">
        <v>45817.595300925925</v>
      </c>
      <c r="C9679" s="69" t="s">
        <v>186</v>
      </c>
      <c r="D9679" s="69" t="s">
        <v>1937</v>
      </c>
      <c r="E9679" s="69" t="s">
        <v>2634</v>
      </c>
      <c r="F9679" s="69">
        <v>2041</v>
      </c>
      <c r="G9679" s="69" t="s">
        <v>1948</v>
      </c>
    </row>
    <row r="9680" spans="1:7" ht="14.4">
      <c r="A9680" s="27" t="str">
        <f>VLOOKUP(C9680,'user list'!A:B,2,0)</f>
        <v>BPLD</v>
      </c>
      <c r="B9680" s="172">
        <v>45817.59579861111</v>
      </c>
      <c r="C9680" s="69" t="s">
        <v>194</v>
      </c>
      <c r="D9680" s="69" t="s">
        <v>1937</v>
      </c>
      <c r="E9680" s="69" t="s">
        <v>2633</v>
      </c>
      <c r="F9680" s="69">
        <v>2040</v>
      </c>
      <c r="G9680" s="69" t="s">
        <v>1939</v>
      </c>
    </row>
    <row r="9681" spans="1:7" ht="14.4">
      <c r="A9681" s="27" t="str">
        <f>VLOOKUP(C9681,'user list'!A:B,2,0)</f>
        <v>OCM</v>
      </c>
      <c r="B9681" s="172">
        <v>45817.595879629633</v>
      </c>
      <c r="C9681" s="69" t="s">
        <v>236</v>
      </c>
      <c r="D9681" s="69" t="s">
        <v>1937</v>
      </c>
      <c r="E9681" s="69" t="s">
        <v>2635</v>
      </c>
      <c r="F9681" s="69">
        <v>2042</v>
      </c>
      <c r="G9681" s="69" t="s">
        <v>2440</v>
      </c>
    </row>
    <row r="9682" spans="1:7" ht="14.4">
      <c r="A9682" s="27" t="str">
        <f>VLOOKUP(C9682,'user list'!A:B,2,0)</f>
        <v>Admin</v>
      </c>
      <c r="B9682" s="172">
        <v>45817.595879629633</v>
      </c>
      <c r="C9682" s="69" t="s">
        <v>186</v>
      </c>
      <c r="D9682" s="69" t="s">
        <v>1937</v>
      </c>
      <c r="E9682" s="69" t="s">
        <v>2635</v>
      </c>
      <c r="F9682" s="69">
        <v>2042</v>
      </c>
      <c r="G9682" s="69" t="s">
        <v>1948</v>
      </c>
    </row>
    <row r="9683" spans="1:7" ht="14.4">
      <c r="A9683" s="27" t="str">
        <f>VLOOKUP(C9683,'user list'!A:B,2,0)</f>
        <v>Admin</v>
      </c>
      <c r="B9683" s="172">
        <v>45817.595879629633</v>
      </c>
      <c r="C9683" s="69" t="s">
        <v>186</v>
      </c>
      <c r="D9683" s="69" t="s">
        <v>1937</v>
      </c>
      <c r="E9683" s="69" t="s">
        <v>2635</v>
      </c>
      <c r="F9683" s="69">
        <v>2042</v>
      </c>
      <c r="G9683" s="69" t="s">
        <v>2513</v>
      </c>
    </row>
    <row r="9684" spans="1:7" ht="14.4">
      <c r="A9684" s="27" t="str">
        <f>VLOOKUP(C9684,'user list'!A:B,2,0)</f>
        <v>Admin</v>
      </c>
      <c r="B9684" s="172">
        <v>45817.595879629633</v>
      </c>
      <c r="C9684" s="69" t="s">
        <v>186</v>
      </c>
      <c r="D9684" s="69" t="s">
        <v>1937</v>
      </c>
      <c r="E9684" s="69" t="s">
        <v>2635</v>
      </c>
      <c r="F9684" s="69">
        <v>2042</v>
      </c>
      <c r="G9684" s="69" t="s">
        <v>1948</v>
      </c>
    </row>
    <row r="9685" spans="1:7" ht="14.4">
      <c r="A9685" s="27" t="str">
        <f>VLOOKUP(C9685,'user list'!A:B,2,0)</f>
        <v>Admin</v>
      </c>
      <c r="B9685" s="172">
        <v>45817.595879629633</v>
      </c>
      <c r="C9685" s="69" t="s">
        <v>186</v>
      </c>
      <c r="D9685" s="69" t="s">
        <v>1937</v>
      </c>
      <c r="E9685" s="69" t="s">
        <v>2002</v>
      </c>
      <c r="F9685" s="69">
        <v>1877</v>
      </c>
      <c r="G9685" s="69" t="s">
        <v>1948</v>
      </c>
    </row>
    <row r="9686" spans="1:7" ht="14.4">
      <c r="A9686" s="27" t="str">
        <f>VLOOKUP(C9686,'user list'!A:B,2,0)</f>
        <v>Admin</v>
      </c>
      <c r="B9686" s="172">
        <v>45817.595879629633</v>
      </c>
      <c r="C9686" s="69" t="s">
        <v>186</v>
      </c>
      <c r="D9686" s="69" t="s">
        <v>1937</v>
      </c>
      <c r="E9686" s="69" t="s">
        <v>2635</v>
      </c>
      <c r="F9686" s="69">
        <v>2042</v>
      </c>
      <c r="G9686" s="69" t="s">
        <v>1948</v>
      </c>
    </row>
    <row r="9687" spans="1:7" ht="14.4">
      <c r="A9687" s="27" t="str">
        <f>VLOOKUP(C9687,'user list'!A:B,2,0)</f>
        <v>Admin</v>
      </c>
      <c r="B9687" s="172">
        <v>45817.595879629633</v>
      </c>
      <c r="C9687" s="69" t="s">
        <v>186</v>
      </c>
      <c r="D9687" s="69" t="s">
        <v>1937</v>
      </c>
      <c r="E9687" s="69" t="s">
        <v>2635</v>
      </c>
      <c r="F9687" s="69">
        <v>2042</v>
      </c>
      <c r="G9687" s="69" t="s">
        <v>1948</v>
      </c>
    </row>
    <row r="9688" spans="1:7" ht="14.4">
      <c r="A9688" s="27" t="str">
        <f>VLOOKUP(C9688,'user list'!A:B,2,0)</f>
        <v>Admin</v>
      </c>
      <c r="B9688" s="172">
        <v>45817.595879629633</v>
      </c>
      <c r="C9688" s="69" t="s">
        <v>186</v>
      </c>
      <c r="D9688" s="69" t="s">
        <v>1937</v>
      </c>
      <c r="E9688" s="69" t="s">
        <v>2635</v>
      </c>
      <c r="F9688" s="69">
        <v>2042</v>
      </c>
      <c r="G9688" s="69" t="s">
        <v>1947</v>
      </c>
    </row>
    <row r="9689" spans="1:7" ht="14.4">
      <c r="A9689" s="27" t="str">
        <f>VLOOKUP(C9689,'user list'!A:B,2,0)</f>
        <v>Admin</v>
      </c>
      <c r="B9689" s="172">
        <v>45817.595879629633</v>
      </c>
      <c r="C9689" s="69" t="s">
        <v>186</v>
      </c>
      <c r="D9689" s="69" t="s">
        <v>1937</v>
      </c>
      <c r="E9689" s="69" t="s">
        <v>2002</v>
      </c>
      <c r="F9689" s="69">
        <v>1877</v>
      </c>
      <c r="G9689" s="69" t="s">
        <v>1947</v>
      </c>
    </row>
    <row r="9690" spans="1:7" ht="14.4">
      <c r="A9690" s="27" t="str">
        <f>VLOOKUP(C9690,'user list'!A:B,2,0)</f>
        <v>Admin</v>
      </c>
      <c r="B9690" s="172">
        <v>45817.595879629633</v>
      </c>
      <c r="C9690" s="69" t="s">
        <v>186</v>
      </c>
      <c r="D9690" s="69" t="s">
        <v>1937</v>
      </c>
      <c r="E9690" s="69" t="s">
        <v>2002</v>
      </c>
      <c r="F9690" s="69">
        <v>1877</v>
      </c>
      <c r="G9690" s="69" t="s">
        <v>1948</v>
      </c>
    </row>
    <row r="9691" spans="1:7" ht="14.4">
      <c r="A9691" s="27" t="str">
        <f>VLOOKUP(C9691,'user list'!A:B,2,0)</f>
        <v>Admin</v>
      </c>
      <c r="B9691" s="172">
        <v>45817.595879629633</v>
      </c>
      <c r="C9691" s="69" t="s">
        <v>186</v>
      </c>
      <c r="D9691" s="69" t="s">
        <v>1937</v>
      </c>
      <c r="E9691" s="69" t="s">
        <v>2635</v>
      </c>
      <c r="F9691" s="69">
        <v>2042</v>
      </c>
      <c r="G9691" s="69" t="s">
        <v>1948</v>
      </c>
    </row>
    <row r="9692" spans="1:7" ht="14.4">
      <c r="A9692" s="27" t="str">
        <f>VLOOKUP(C9692,'user list'!A:B,2,0)</f>
        <v>Admin</v>
      </c>
      <c r="B9692" s="172">
        <v>45817.595879629633</v>
      </c>
      <c r="C9692" s="69" t="s">
        <v>186</v>
      </c>
      <c r="D9692" s="69" t="s">
        <v>1937</v>
      </c>
      <c r="E9692" s="69" t="s">
        <v>2635</v>
      </c>
      <c r="F9692" s="69">
        <v>2042</v>
      </c>
      <c r="G9692" s="69" t="s">
        <v>1947</v>
      </c>
    </row>
    <row r="9693" spans="1:7" ht="14.4">
      <c r="A9693" s="27" t="str">
        <f>VLOOKUP(C9693,'user list'!A:B,2,0)</f>
        <v>Admin</v>
      </c>
      <c r="B9693" s="172">
        <v>45817.595891203702</v>
      </c>
      <c r="C9693" s="69" t="s">
        <v>186</v>
      </c>
      <c r="D9693" s="69" t="s">
        <v>1937</v>
      </c>
      <c r="E9693" s="69" t="s">
        <v>2635</v>
      </c>
      <c r="F9693" s="69">
        <v>2042</v>
      </c>
      <c r="G9693" s="69" t="s">
        <v>1948</v>
      </c>
    </row>
    <row r="9694" spans="1:7" ht="14.4">
      <c r="A9694" s="27" t="str">
        <f>VLOOKUP(C9694,'user list'!A:B,2,0)</f>
        <v>Admin</v>
      </c>
      <c r="B9694" s="172">
        <v>45817.595891203702</v>
      </c>
      <c r="C9694" s="69" t="s">
        <v>186</v>
      </c>
      <c r="D9694" s="69" t="s">
        <v>1937</v>
      </c>
      <c r="E9694" s="69" t="s">
        <v>2002</v>
      </c>
      <c r="F9694" s="69">
        <v>1877</v>
      </c>
      <c r="G9694" s="69" t="s">
        <v>1948</v>
      </c>
    </row>
    <row r="9695" spans="1:7" ht="14.4">
      <c r="A9695" s="27" t="str">
        <f>VLOOKUP(C9695,'user list'!A:B,2,0)</f>
        <v>BPLD</v>
      </c>
      <c r="B9695" s="172">
        <v>45817.595949074072</v>
      </c>
      <c r="C9695" s="69" t="s">
        <v>194</v>
      </c>
      <c r="D9695" s="69" t="s">
        <v>1937</v>
      </c>
      <c r="E9695" s="69" t="s">
        <v>2633</v>
      </c>
      <c r="F9695" s="69">
        <v>2040</v>
      </c>
      <c r="G9695" s="69" t="s">
        <v>1947</v>
      </c>
    </row>
    <row r="9696" spans="1:7" ht="14.4">
      <c r="A9696" s="27" t="str">
        <f>VLOOKUP(C9696,'user list'!A:B,2,0)</f>
        <v>BPLD</v>
      </c>
      <c r="B9696" s="172">
        <v>45817.595949074072</v>
      </c>
      <c r="C9696" s="69" t="s">
        <v>194</v>
      </c>
      <c r="D9696" s="69" t="s">
        <v>1937</v>
      </c>
      <c r="E9696" s="69" t="s">
        <v>2633</v>
      </c>
      <c r="F9696" s="69">
        <v>2040</v>
      </c>
      <c r="G9696" s="69" t="s">
        <v>1948</v>
      </c>
    </row>
    <row r="9697" spans="1:7" ht="14.4">
      <c r="A9697" s="27" t="str">
        <f>VLOOKUP(C9697,'user list'!A:B,2,0)</f>
        <v>BPLD</v>
      </c>
      <c r="B9697" s="172">
        <v>45817.595949074072</v>
      </c>
      <c r="C9697" s="69" t="s">
        <v>194</v>
      </c>
      <c r="D9697" s="69" t="s">
        <v>1937</v>
      </c>
      <c r="E9697" s="69" t="s">
        <v>2633</v>
      </c>
      <c r="F9697" s="69">
        <v>2040</v>
      </c>
      <c r="G9697" s="69" t="s">
        <v>1939</v>
      </c>
    </row>
    <row r="9698" spans="1:7" ht="14.4">
      <c r="A9698" s="27" t="str">
        <f>VLOOKUP(C9698,'user list'!A:B,2,0)</f>
        <v>Admin</v>
      </c>
      <c r="B9698" s="172">
        <v>45817.595960648148</v>
      </c>
      <c r="C9698" s="69" t="s">
        <v>186</v>
      </c>
      <c r="D9698" s="69" t="s">
        <v>1937</v>
      </c>
      <c r="E9698" s="69" t="s">
        <v>2633</v>
      </c>
      <c r="F9698" s="69">
        <v>2040</v>
      </c>
      <c r="G9698" s="69" t="s">
        <v>1948</v>
      </c>
    </row>
    <row r="9699" spans="1:7" ht="14.4">
      <c r="A9699" s="27" t="str">
        <f>VLOOKUP(C9699,'user list'!A:B,2,0)</f>
        <v>Admin</v>
      </c>
      <c r="B9699" s="172">
        <v>45817.595960648148</v>
      </c>
      <c r="C9699" s="69" t="s">
        <v>186</v>
      </c>
      <c r="D9699" s="69" t="s">
        <v>1937</v>
      </c>
      <c r="E9699" s="69" t="s">
        <v>2633</v>
      </c>
      <c r="F9699" s="69">
        <v>2040</v>
      </c>
      <c r="G9699" s="69" t="s">
        <v>1947</v>
      </c>
    </row>
    <row r="9700" spans="1:7" ht="14.4">
      <c r="A9700" s="27" t="str">
        <f>VLOOKUP(C9700,'user list'!A:B,2,0)</f>
        <v>Admin</v>
      </c>
      <c r="B9700" s="172">
        <v>45817.595960648148</v>
      </c>
      <c r="C9700" s="69" t="s">
        <v>186</v>
      </c>
      <c r="D9700" s="69" t="s">
        <v>1937</v>
      </c>
      <c r="E9700" s="69" t="s">
        <v>2633</v>
      </c>
      <c r="F9700" s="69">
        <v>2040</v>
      </c>
      <c r="G9700" s="69" t="s">
        <v>1948</v>
      </c>
    </row>
    <row r="9701" spans="1:7" ht="14.4">
      <c r="A9701" s="27" t="str">
        <f>VLOOKUP(C9701,'user list'!A:B,2,0)</f>
        <v>DOE</v>
      </c>
      <c r="B9701" s="172">
        <v>45817.596030092594</v>
      </c>
      <c r="C9701" s="69" t="s">
        <v>212</v>
      </c>
      <c r="D9701" s="69" t="s">
        <v>1937</v>
      </c>
      <c r="E9701" s="69" t="s">
        <v>2636</v>
      </c>
      <c r="F9701" s="69">
        <v>2043</v>
      </c>
      <c r="G9701" s="69" t="s">
        <v>2440</v>
      </c>
    </row>
    <row r="9702" spans="1:7" ht="14.4">
      <c r="A9702" s="27" t="str">
        <f>VLOOKUP(C9702,'user list'!A:B,2,0)</f>
        <v>Admin</v>
      </c>
      <c r="B9702" s="172">
        <v>45817.596030092594</v>
      </c>
      <c r="C9702" s="69" t="s">
        <v>186</v>
      </c>
      <c r="D9702" s="69" t="s">
        <v>1937</v>
      </c>
      <c r="E9702" s="69" t="s">
        <v>2636</v>
      </c>
      <c r="F9702" s="69">
        <v>2043</v>
      </c>
      <c r="G9702" s="69" t="s">
        <v>1948</v>
      </c>
    </row>
    <row r="9703" spans="1:7" ht="14.4">
      <c r="A9703" s="27" t="str">
        <f>VLOOKUP(C9703,'user list'!A:B,2,0)</f>
        <v>Admin</v>
      </c>
      <c r="B9703" s="172">
        <v>45817.596030092594</v>
      </c>
      <c r="C9703" s="69" t="s">
        <v>186</v>
      </c>
      <c r="D9703" s="69" t="s">
        <v>1937</v>
      </c>
      <c r="E9703" s="69" t="s">
        <v>2636</v>
      </c>
      <c r="F9703" s="69">
        <v>2043</v>
      </c>
      <c r="G9703" s="69" t="s">
        <v>1948</v>
      </c>
    </row>
    <row r="9704" spans="1:7" ht="14.4">
      <c r="A9704" s="27" t="str">
        <f>VLOOKUP(C9704,'user list'!A:B,2,0)</f>
        <v>BPLD</v>
      </c>
      <c r="B9704" s="172">
        <v>45817.596041666664</v>
      </c>
      <c r="C9704" s="69" t="s">
        <v>194</v>
      </c>
      <c r="D9704" s="69" t="s">
        <v>1937</v>
      </c>
      <c r="E9704" s="69" t="s">
        <v>2633</v>
      </c>
      <c r="F9704" s="69">
        <v>2040</v>
      </c>
      <c r="G9704" s="69" t="s">
        <v>1949</v>
      </c>
    </row>
    <row r="9705" spans="1:7" ht="14.4">
      <c r="A9705" s="27" t="str">
        <f>VLOOKUP(C9705,'user list'!A:B,2,0)</f>
        <v>Admin</v>
      </c>
      <c r="B9705" s="172">
        <v>45817.596041666664</v>
      </c>
      <c r="C9705" s="69" t="s">
        <v>186</v>
      </c>
      <c r="D9705" s="69" t="s">
        <v>1937</v>
      </c>
      <c r="E9705" s="69" t="s">
        <v>2636</v>
      </c>
      <c r="F9705" s="69">
        <v>2043</v>
      </c>
      <c r="G9705" s="69" t="s">
        <v>1948</v>
      </c>
    </row>
    <row r="9706" spans="1:7" ht="14.4">
      <c r="A9706" s="27" t="str">
        <f>VLOOKUP(C9706,'user list'!A:B,2,0)</f>
        <v>Admin</v>
      </c>
      <c r="B9706" s="172">
        <v>45817.596041666664</v>
      </c>
      <c r="C9706" s="69" t="s">
        <v>186</v>
      </c>
      <c r="D9706" s="69" t="s">
        <v>1937</v>
      </c>
      <c r="E9706" s="69" t="s">
        <v>2636</v>
      </c>
      <c r="F9706" s="69">
        <v>2043</v>
      </c>
      <c r="G9706" s="69" t="s">
        <v>1947</v>
      </c>
    </row>
    <row r="9707" spans="1:7" ht="14.4">
      <c r="A9707" s="27" t="str">
        <f>VLOOKUP(C9707,'user list'!A:B,2,0)</f>
        <v>OCM</v>
      </c>
      <c r="B9707" s="172">
        <v>45817.596608796295</v>
      </c>
      <c r="C9707" s="69" t="s">
        <v>236</v>
      </c>
      <c r="D9707" s="69" t="s">
        <v>1937</v>
      </c>
      <c r="E9707" s="69" t="s">
        <v>2637</v>
      </c>
      <c r="F9707" s="69">
        <v>2044</v>
      </c>
      <c r="G9707" s="69" t="s">
        <v>2440</v>
      </c>
    </row>
    <row r="9708" spans="1:7" ht="14.4">
      <c r="A9708" s="27" t="str">
        <f>VLOOKUP(C9708,'user list'!A:B,2,0)</f>
        <v>Admin</v>
      </c>
      <c r="B9708" s="172">
        <v>45817.596620370372</v>
      </c>
      <c r="C9708" s="69" t="s">
        <v>186</v>
      </c>
      <c r="D9708" s="69" t="s">
        <v>1937</v>
      </c>
      <c r="E9708" s="69" t="s">
        <v>2637</v>
      </c>
      <c r="F9708" s="69">
        <v>2044</v>
      </c>
      <c r="G9708" s="69" t="s">
        <v>1948</v>
      </c>
    </row>
    <row r="9709" spans="1:7" ht="14.4">
      <c r="A9709" s="27" t="str">
        <f>VLOOKUP(C9709,'user list'!A:B,2,0)</f>
        <v>Admin</v>
      </c>
      <c r="B9709" s="172">
        <v>45817.596620370372</v>
      </c>
      <c r="C9709" s="69" t="s">
        <v>186</v>
      </c>
      <c r="D9709" s="69" t="s">
        <v>1937</v>
      </c>
      <c r="E9709" s="69" t="s">
        <v>2637</v>
      </c>
      <c r="F9709" s="69">
        <v>2044</v>
      </c>
      <c r="G9709" s="69" t="s">
        <v>1948</v>
      </c>
    </row>
    <row r="9710" spans="1:7" ht="14.4">
      <c r="A9710" s="27" t="str">
        <f>VLOOKUP(C9710,'user list'!A:B,2,0)</f>
        <v>Admin</v>
      </c>
      <c r="B9710" s="172">
        <v>45817.596620370372</v>
      </c>
      <c r="C9710" s="69" t="s">
        <v>186</v>
      </c>
      <c r="D9710" s="69" t="s">
        <v>1937</v>
      </c>
      <c r="E9710" s="69" t="s">
        <v>2637</v>
      </c>
      <c r="F9710" s="69">
        <v>2044</v>
      </c>
      <c r="G9710" s="69" t="s">
        <v>2513</v>
      </c>
    </row>
    <row r="9711" spans="1:7" ht="14.4">
      <c r="A9711" s="27" t="str">
        <f>VLOOKUP(C9711,'user list'!A:B,2,0)</f>
        <v>Admin</v>
      </c>
      <c r="B9711" s="172">
        <v>45817.596620370372</v>
      </c>
      <c r="C9711" s="69" t="s">
        <v>186</v>
      </c>
      <c r="D9711" s="69" t="s">
        <v>1937</v>
      </c>
      <c r="E9711" s="69" t="s">
        <v>2637</v>
      </c>
      <c r="F9711" s="69">
        <v>2044</v>
      </c>
      <c r="G9711" s="69" t="s">
        <v>1948</v>
      </c>
    </row>
    <row r="9712" spans="1:7" ht="14.4">
      <c r="A9712" s="27" t="str">
        <f>VLOOKUP(C9712,'user list'!A:B,2,0)</f>
        <v>Admin</v>
      </c>
      <c r="B9712" s="172">
        <v>45817.596620370372</v>
      </c>
      <c r="C9712" s="69" t="s">
        <v>186</v>
      </c>
      <c r="D9712" s="69" t="s">
        <v>1937</v>
      </c>
      <c r="E9712" s="69" t="s">
        <v>1991</v>
      </c>
      <c r="F9712" s="69">
        <v>1843</v>
      </c>
      <c r="G9712" s="69" t="s">
        <v>1948</v>
      </c>
    </row>
    <row r="9713" spans="1:7" ht="14.4">
      <c r="A9713" s="27" t="str">
        <f>VLOOKUP(C9713,'user list'!A:B,2,0)</f>
        <v>Admin</v>
      </c>
      <c r="B9713" s="172">
        <v>45817.596620370372</v>
      </c>
      <c r="C9713" s="69" t="s">
        <v>186</v>
      </c>
      <c r="D9713" s="69" t="s">
        <v>1937</v>
      </c>
      <c r="E9713" s="69" t="s">
        <v>2637</v>
      </c>
      <c r="F9713" s="69">
        <v>2044</v>
      </c>
      <c r="G9713" s="69" t="s">
        <v>1948</v>
      </c>
    </row>
    <row r="9714" spans="1:7" ht="14.4">
      <c r="A9714" s="27" t="str">
        <f>VLOOKUP(C9714,'user list'!A:B,2,0)</f>
        <v>Admin</v>
      </c>
      <c r="B9714" s="172">
        <v>45817.596620370372</v>
      </c>
      <c r="C9714" s="69" t="s">
        <v>186</v>
      </c>
      <c r="D9714" s="69" t="s">
        <v>1937</v>
      </c>
      <c r="E9714" s="69" t="s">
        <v>2637</v>
      </c>
      <c r="F9714" s="69">
        <v>2044</v>
      </c>
      <c r="G9714" s="69" t="s">
        <v>1947</v>
      </c>
    </row>
    <row r="9715" spans="1:7" ht="14.4">
      <c r="A9715" s="27" t="str">
        <f>VLOOKUP(C9715,'user list'!A:B,2,0)</f>
        <v>Admin</v>
      </c>
      <c r="B9715" s="172">
        <v>45817.596620370372</v>
      </c>
      <c r="C9715" s="69" t="s">
        <v>186</v>
      </c>
      <c r="D9715" s="69" t="s">
        <v>1937</v>
      </c>
      <c r="E9715" s="69" t="s">
        <v>2637</v>
      </c>
      <c r="F9715" s="69">
        <v>2044</v>
      </c>
      <c r="G9715" s="69" t="s">
        <v>1947</v>
      </c>
    </row>
    <row r="9716" spans="1:7" ht="14.4">
      <c r="A9716" s="27" t="str">
        <f>VLOOKUP(C9716,'user list'!A:B,2,0)</f>
        <v>Admin</v>
      </c>
      <c r="B9716" s="172">
        <v>45817.596620370372</v>
      </c>
      <c r="C9716" s="69" t="s">
        <v>186</v>
      </c>
      <c r="D9716" s="69" t="s">
        <v>1937</v>
      </c>
      <c r="E9716" s="69" t="s">
        <v>1991</v>
      </c>
      <c r="F9716" s="69">
        <v>1843</v>
      </c>
      <c r="G9716" s="69" t="s">
        <v>1947</v>
      </c>
    </row>
    <row r="9717" spans="1:7" ht="14.4">
      <c r="A9717" s="27" t="str">
        <f>VLOOKUP(C9717,'user list'!A:B,2,0)</f>
        <v>Admin</v>
      </c>
      <c r="B9717" s="172">
        <v>45817.596620370372</v>
      </c>
      <c r="C9717" s="69" t="s">
        <v>186</v>
      </c>
      <c r="D9717" s="69" t="s">
        <v>1937</v>
      </c>
      <c r="E9717" s="69" t="s">
        <v>1991</v>
      </c>
      <c r="F9717" s="69">
        <v>1843</v>
      </c>
      <c r="G9717" s="69" t="s">
        <v>1948</v>
      </c>
    </row>
    <row r="9718" spans="1:7" ht="14.4">
      <c r="A9718" s="27" t="str">
        <f>VLOOKUP(C9718,'user list'!A:B,2,0)</f>
        <v>Admin</v>
      </c>
      <c r="B9718" s="172">
        <v>45817.596620370372</v>
      </c>
      <c r="C9718" s="69" t="s">
        <v>186</v>
      </c>
      <c r="D9718" s="69" t="s">
        <v>1937</v>
      </c>
      <c r="E9718" s="69" t="s">
        <v>2637</v>
      </c>
      <c r="F9718" s="69">
        <v>2044</v>
      </c>
      <c r="G9718" s="69" t="s">
        <v>1948</v>
      </c>
    </row>
    <row r="9719" spans="1:7" ht="14.4">
      <c r="A9719" s="27" t="str">
        <f>VLOOKUP(C9719,'user list'!A:B,2,0)</f>
        <v>Admin</v>
      </c>
      <c r="B9719" s="172">
        <v>45817.596620370372</v>
      </c>
      <c r="C9719" s="69" t="s">
        <v>186</v>
      </c>
      <c r="D9719" s="69" t="s">
        <v>1937</v>
      </c>
      <c r="E9719" s="69" t="s">
        <v>2637</v>
      </c>
      <c r="F9719" s="69">
        <v>2044</v>
      </c>
      <c r="G9719" s="69" t="s">
        <v>1948</v>
      </c>
    </row>
    <row r="9720" spans="1:7" ht="14.4">
      <c r="A9720" s="27" t="str">
        <f>VLOOKUP(C9720,'user list'!A:B,2,0)</f>
        <v>Admin</v>
      </c>
      <c r="B9720" s="172">
        <v>45817.596620370372</v>
      </c>
      <c r="C9720" s="69" t="s">
        <v>186</v>
      </c>
      <c r="D9720" s="69" t="s">
        <v>1937</v>
      </c>
      <c r="E9720" s="69" t="s">
        <v>1991</v>
      </c>
      <c r="F9720" s="69">
        <v>1843</v>
      </c>
      <c r="G9720" s="69" t="s">
        <v>1948</v>
      </c>
    </row>
    <row r="9721" spans="1:7" ht="14.4">
      <c r="A9721" s="27" t="str">
        <f>VLOOKUP(C9721,'user list'!A:B,2,0)</f>
        <v>Admin</v>
      </c>
      <c r="B9721" s="172">
        <v>45817.596631944441</v>
      </c>
      <c r="C9721" s="69" t="s">
        <v>186</v>
      </c>
      <c r="D9721" s="69" t="s">
        <v>1937</v>
      </c>
      <c r="E9721" s="69" t="s">
        <v>2637</v>
      </c>
      <c r="F9721" s="69">
        <v>2044</v>
      </c>
      <c r="G9721" s="69" t="s">
        <v>1948</v>
      </c>
    </row>
    <row r="9722" spans="1:7" ht="14.4">
      <c r="A9722" s="27" t="str">
        <f>VLOOKUP(C9722,'user list'!A:B,2,0)</f>
        <v>Admin</v>
      </c>
      <c r="B9722" s="172">
        <v>45817.596631944441</v>
      </c>
      <c r="C9722" s="69" t="s">
        <v>186</v>
      </c>
      <c r="D9722" s="69" t="s">
        <v>1937</v>
      </c>
      <c r="E9722" s="69" t="s">
        <v>2637</v>
      </c>
      <c r="F9722" s="69">
        <v>2044</v>
      </c>
      <c r="G9722" s="69" t="s">
        <v>1948</v>
      </c>
    </row>
    <row r="9723" spans="1:7" ht="14.4">
      <c r="A9723" s="27" t="str">
        <f>VLOOKUP(C9723,'user list'!A:B,2,0)</f>
        <v>Admin</v>
      </c>
      <c r="B9723" s="172">
        <v>45817.596875000003</v>
      </c>
      <c r="C9723" s="69" t="s">
        <v>186</v>
      </c>
      <c r="D9723" s="69" t="s">
        <v>1937</v>
      </c>
      <c r="E9723" s="69" t="s">
        <v>2634</v>
      </c>
      <c r="F9723" s="69">
        <v>2041</v>
      </c>
      <c r="G9723" s="69" t="s">
        <v>1947</v>
      </c>
    </row>
    <row r="9724" spans="1:7" ht="14.4">
      <c r="A9724" s="27" t="str">
        <f>VLOOKUP(C9724,'user list'!A:B,2,0)</f>
        <v>Admin</v>
      </c>
      <c r="B9724" s="172">
        <v>45817.596875000003</v>
      </c>
      <c r="C9724" s="69" t="s">
        <v>186</v>
      </c>
      <c r="D9724" s="69" t="s">
        <v>1937</v>
      </c>
      <c r="E9724" s="69" t="s">
        <v>2634</v>
      </c>
      <c r="F9724" s="69">
        <v>2041</v>
      </c>
      <c r="G9724" s="69" t="s">
        <v>1948</v>
      </c>
    </row>
    <row r="9725" spans="1:7" ht="14.4">
      <c r="A9725" s="27" t="str">
        <f>VLOOKUP(C9725,'user list'!A:B,2,0)</f>
        <v>Admin</v>
      </c>
      <c r="B9725" s="172">
        <v>45817.596875000003</v>
      </c>
      <c r="C9725" s="69" t="s">
        <v>186</v>
      </c>
      <c r="D9725" s="69" t="s">
        <v>1937</v>
      </c>
      <c r="E9725" s="69" t="s">
        <v>2039</v>
      </c>
      <c r="F9725" s="69">
        <v>1844</v>
      </c>
      <c r="G9725" s="69" t="s">
        <v>1948</v>
      </c>
    </row>
    <row r="9726" spans="1:7" ht="14.4">
      <c r="A9726" s="27" t="str">
        <f>VLOOKUP(C9726,'user list'!A:B,2,0)</f>
        <v>OCM</v>
      </c>
      <c r="B9726" s="172">
        <v>45817.597592592596</v>
      </c>
      <c r="C9726" s="69" t="s">
        <v>236</v>
      </c>
      <c r="D9726" s="69" t="s">
        <v>1937</v>
      </c>
      <c r="E9726" s="69" t="s">
        <v>2638</v>
      </c>
      <c r="F9726" s="69">
        <v>2045</v>
      </c>
      <c r="G9726" s="69" t="s">
        <v>2440</v>
      </c>
    </row>
    <row r="9727" spans="1:7" ht="14.4">
      <c r="A9727" s="27" t="str">
        <f>VLOOKUP(C9727,'user list'!A:B,2,0)</f>
        <v>Admin</v>
      </c>
      <c r="B9727" s="172">
        <v>45817.597592592596</v>
      </c>
      <c r="C9727" s="69" t="s">
        <v>186</v>
      </c>
      <c r="D9727" s="69" t="s">
        <v>1937</v>
      </c>
      <c r="E9727" s="69" t="s">
        <v>2638</v>
      </c>
      <c r="F9727" s="69">
        <v>2045</v>
      </c>
      <c r="G9727" s="69" t="s">
        <v>1948</v>
      </c>
    </row>
    <row r="9728" spans="1:7" ht="14.4">
      <c r="A9728" s="27" t="str">
        <f>VLOOKUP(C9728,'user list'!A:B,2,0)</f>
        <v>Admin</v>
      </c>
      <c r="B9728" s="172">
        <v>45817.597592592596</v>
      </c>
      <c r="C9728" s="69" t="s">
        <v>186</v>
      </c>
      <c r="D9728" s="69" t="s">
        <v>1937</v>
      </c>
      <c r="E9728" s="69" t="s">
        <v>1974</v>
      </c>
      <c r="F9728" s="69">
        <v>1839</v>
      </c>
      <c r="G9728" s="69" t="s">
        <v>1948</v>
      </c>
    </row>
    <row r="9729" spans="1:7" ht="14.4">
      <c r="A9729" s="27" t="str">
        <f>VLOOKUP(C9729,'user list'!A:B,2,0)</f>
        <v>Admin</v>
      </c>
      <c r="B9729" s="172">
        <v>45817.597592592596</v>
      </c>
      <c r="C9729" s="69" t="s">
        <v>186</v>
      </c>
      <c r="D9729" s="69" t="s">
        <v>1937</v>
      </c>
      <c r="E9729" s="69" t="s">
        <v>2638</v>
      </c>
      <c r="F9729" s="69">
        <v>2045</v>
      </c>
      <c r="G9729" s="69" t="s">
        <v>1948</v>
      </c>
    </row>
    <row r="9730" spans="1:7" ht="14.4">
      <c r="A9730" s="27" t="str">
        <f>VLOOKUP(C9730,'user list'!A:B,2,0)</f>
        <v>Admin</v>
      </c>
      <c r="B9730" s="172">
        <v>45817.597592592596</v>
      </c>
      <c r="C9730" s="69" t="s">
        <v>186</v>
      </c>
      <c r="D9730" s="69" t="s">
        <v>1937</v>
      </c>
      <c r="E9730" s="69" t="s">
        <v>2638</v>
      </c>
      <c r="F9730" s="69">
        <v>2045</v>
      </c>
      <c r="G9730" s="69" t="s">
        <v>1947</v>
      </c>
    </row>
    <row r="9731" spans="1:7" ht="14.4">
      <c r="A9731" s="27" t="str">
        <f>VLOOKUP(C9731,'user list'!A:B,2,0)</f>
        <v>Admin</v>
      </c>
      <c r="B9731" s="172">
        <v>45817.597592592596</v>
      </c>
      <c r="C9731" s="69" t="s">
        <v>186</v>
      </c>
      <c r="D9731" s="69" t="s">
        <v>1937</v>
      </c>
      <c r="E9731" s="69" t="s">
        <v>1974</v>
      </c>
      <c r="F9731" s="69">
        <v>1839</v>
      </c>
      <c r="G9731" s="69" t="s">
        <v>1947</v>
      </c>
    </row>
    <row r="9732" spans="1:7" ht="14.4">
      <c r="A9732" s="27" t="str">
        <f>VLOOKUP(C9732,'user list'!A:B,2,0)</f>
        <v>Admin</v>
      </c>
      <c r="B9732" s="172">
        <v>45817.597592592596</v>
      </c>
      <c r="C9732" s="69" t="s">
        <v>186</v>
      </c>
      <c r="D9732" s="69" t="s">
        <v>1937</v>
      </c>
      <c r="E9732" s="69" t="s">
        <v>1974</v>
      </c>
      <c r="F9732" s="69">
        <v>1839</v>
      </c>
      <c r="G9732" s="69" t="s">
        <v>1948</v>
      </c>
    </row>
    <row r="9733" spans="1:7" ht="14.4">
      <c r="A9733" s="27" t="str">
        <f>VLOOKUP(C9733,'user list'!A:B,2,0)</f>
        <v>Admin</v>
      </c>
      <c r="B9733" s="172">
        <v>45817.597592592596</v>
      </c>
      <c r="C9733" s="69" t="s">
        <v>186</v>
      </c>
      <c r="D9733" s="69" t="s">
        <v>1937</v>
      </c>
      <c r="E9733" s="69" t="s">
        <v>2638</v>
      </c>
      <c r="F9733" s="69">
        <v>2045</v>
      </c>
      <c r="G9733" s="69" t="s">
        <v>1948</v>
      </c>
    </row>
    <row r="9734" spans="1:7" ht="14.4">
      <c r="A9734" s="27" t="str">
        <f>VLOOKUP(C9734,'user list'!A:B,2,0)</f>
        <v>Admin</v>
      </c>
      <c r="B9734" s="172">
        <v>45817.597650462965</v>
      </c>
      <c r="C9734" s="69" t="s">
        <v>186</v>
      </c>
      <c r="D9734" s="69" t="s">
        <v>1937</v>
      </c>
      <c r="E9734" s="69" t="s">
        <v>2638</v>
      </c>
      <c r="F9734" s="69">
        <v>2045</v>
      </c>
      <c r="G9734" s="69" t="s">
        <v>1948</v>
      </c>
    </row>
    <row r="9735" spans="1:7" ht="14.4">
      <c r="A9735" s="27" t="str">
        <f>VLOOKUP(C9735,'user list'!A:B,2,0)</f>
        <v>Admin</v>
      </c>
      <c r="B9735" s="172">
        <v>45817.597650462965</v>
      </c>
      <c r="C9735" s="69" t="s">
        <v>186</v>
      </c>
      <c r="D9735" s="69" t="s">
        <v>1937</v>
      </c>
      <c r="E9735" s="69" t="s">
        <v>2638</v>
      </c>
      <c r="F9735" s="69">
        <v>2045</v>
      </c>
      <c r="G9735" s="69" t="s">
        <v>2513</v>
      </c>
    </row>
    <row r="9736" spans="1:7" ht="14.4">
      <c r="A9736" s="27" t="str">
        <f>VLOOKUP(C9736,'user list'!A:B,2,0)</f>
        <v>Admin</v>
      </c>
      <c r="B9736" s="172">
        <v>45817.597650462965</v>
      </c>
      <c r="C9736" s="69" t="s">
        <v>186</v>
      </c>
      <c r="D9736" s="69" t="s">
        <v>1937</v>
      </c>
      <c r="E9736" s="69" t="s">
        <v>2638</v>
      </c>
      <c r="F9736" s="69">
        <v>2045</v>
      </c>
      <c r="G9736" s="69" t="s">
        <v>1948</v>
      </c>
    </row>
    <row r="9737" spans="1:7" ht="14.4">
      <c r="A9737" s="27" t="str">
        <f>VLOOKUP(C9737,'user list'!A:B,2,0)</f>
        <v>Admin</v>
      </c>
      <c r="B9737" s="172">
        <v>45817.597650462965</v>
      </c>
      <c r="C9737" s="69" t="s">
        <v>186</v>
      </c>
      <c r="D9737" s="69" t="s">
        <v>1937</v>
      </c>
      <c r="E9737" s="69" t="s">
        <v>2638</v>
      </c>
      <c r="F9737" s="69">
        <v>2045</v>
      </c>
      <c r="G9737" s="69" t="s">
        <v>1947</v>
      </c>
    </row>
    <row r="9738" spans="1:7" ht="14.4">
      <c r="A9738" s="27" t="str">
        <f>VLOOKUP(C9738,'user list'!A:B,2,0)</f>
        <v>Admin</v>
      </c>
      <c r="B9738" s="172">
        <v>45817.597650462965</v>
      </c>
      <c r="C9738" s="69" t="s">
        <v>186</v>
      </c>
      <c r="D9738" s="69" t="s">
        <v>1937</v>
      </c>
      <c r="E9738" s="69" t="s">
        <v>2638</v>
      </c>
      <c r="F9738" s="69">
        <v>2045</v>
      </c>
      <c r="G9738" s="69" t="s">
        <v>1948</v>
      </c>
    </row>
    <row r="9739" spans="1:7" ht="14.4">
      <c r="A9739" s="27" t="str">
        <f>VLOOKUP(C9739,'user list'!A:B,2,0)</f>
        <v>Admin</v>
      </c>
      <c r="B9739" s="172">
        <v>45817.597662037035</v>
      </c>
      <c r="C9739" s="69" t="s">
        <v>186</v>
      </c>
      <c r="D9739" s="69" t="s">
        <v>1937</v>
      </c>
      <c r="E9739" s="69" t="s">
        <v>1974</v>
      </c>
      <c r="F9739" s="69">
        <v>1839</v>
      </c>
      <c r="G9739" s="69" t="s">
        <v>1948</v>
      </c>
    </row>
    <row r="9740" spans="1:7" ht="14.4">
      <c r="A9740" s="27" t="str">
        <f>VLOOKUP(C9740,'user list'!A:B,2,0)</f>
        <v>BPLD</v>
      </c>
      <c r="B9740" s="172">
        <v>45817.597997685189</v>
      </c>
      <c r="C9740" s="69" t="s">
        <v>194</v>
      </c>
      <c r="D9740" s="69" t="s">
        <v>1937</v>
      </c>
      <c r="E9740" s="69" t="s">
        <v>2638</v>
      </c>
      <c r="F9740" s="69">
        <v>2045</v>
      </c>
      <c r="G9740" s="69" t="s">
        <v>1939</v>
      </c>
    </row>
    <row r="9741" spans="1:7" ht="14.4">
      <c r="A9741" s="27" t="str">
        <f>VLOOKUP(C9741,'user list'!A:B,2,0)</f>
        <v>BPLD</v>
      </c>
      <c r="B9741" s="172">
        <v>45817.59820601852</v>
      </c>
      <c r="C9741" s="69" t="s">
        <v>194</v>
      </c>
      <c r="D9741" s="69" t="s">
        <v>1937</v>
      </c>
      <c r="E9741" s="69" t="s">
        <v>2638</v>
      </c>
      <c r="F9741" s="69">
        <v>2045</v>
      </c>
      <c r="G9741" s="69" t="s">
        <v>1947</v>
      </c>
    </row>
    <row r="9742" spans="1:7" ht="14.4">
      <c r="A9742" s="27" t="str">
        <f>VLOOKUP(C9742,'user list'!A:B,2,0)</f>
        <v>BPLD</v>
      </c>
      <c r="B9742" s="172">
        <v>45817.59820601852</v>
      </c>
      <c r="C9742" s="69" t="s">
        <v>194</v>
      </c>
      <c r="D9742" s="69" t="s">
        <v>1937</v>
      </c>
      <c r="E9742" s="69" t="s">
        <v>2638</v>
      </c>
      <c r="F9742" s="69">
        <v>2045</v>
      </c>
      <c r="G9742" s="69" t="s">
        <v>1948</v>
      </c>
    </row>
    <row r="9743" spans="1:7" ht="14.4">
      <c r="A9743" s="27" t="str">
        <f>VLOOKUP(C9743,'user list'!A:B,2,0)</f>
        <v>BPLD</v>
      </c>
      <c r="B9743" s="172">
        <v>45817.59820601852</v>
      </c>
      <c r="C9743" s="69" t="s">
        <v>194</v>
      </c>
      <c r="D9743" s="69" t="s">
        <v>1937</v>
      </c>
      <c r="E9743" s="69" t="s">
        <v>2638</v>
      </c>
      <c r="F9743" s="69">
        <v>2045</v>
      </c>
      <c r="G9743" s="69" t="s">
        <v>1939</v>
      </c>
    </row>
    <row r="9744" spans="1:7" ht="14.4">
      <c r="A9744" s="27" t="str">
        <f>VLOOKUP(C9744,'user list'!A:B,2,0)</f>
        <v>Admin</v>
      </c>
      <c r="B9744" s="172">
        <v>45817.59820601852</v>
      </c>
      <c r="C9744" s="69" t="s">
        <v>186</v>
      </c>
      <c r="D9744" s="69" t="s">
        <v>1937</v>
      </c>
      <c r="E9744" s="69" t="s">
        <v>2638</v>
      </c>
      <c r="F9744" s="69">
        <v>2045</v>
      </c>
      <c r="G9744" s="69" t="s">
        <v>1948</v>
      </c>
    </row>
    <row r="9745" spans="1:7" ht="14.4">
      <c r="A9745" s="27" t="str">
        <f>VLOOKUP(C9745,'user list'!A:B,2,0)</f>
        <v>Admin</v>
      </c>
      <c r="B9745" s="172">
        <v>45817.59820601852</v>
      </c>
      <c r="C9745" s="69" t="s">
        <v>186</v>
      </c>
      <c r="D9745" s="69" t="s">
        <v>1937</v>
      </c>
      <c r="E9745" s="69" t="s">
        <v>2638</v>
      </c>
      <c r="F9745" s="69">
        <v>2045</v>
      </c>
      <c r="G9745" s="69" t="s">
        <v>1947</v>
      </c>
    </row>
    <row r="9746" spans="1:7" ht="14.4">
      <c r="A9746" s="27" t="str">
        <f>VLOOKUP(C9746,'user list'!A:B,2,0)</f>
        <v>Admin</v>
      </c>
      <c r="B9746" s="172">
        <v>45817.59820601852</v>
      </c>
      <c r="C9746" s="69" t="s">
        <v>186</v>
      </c>
      <c r="D9746" s="69" t="s">
        <v>1937</v>
      </c>
      <c r="E9746" s="69" t="s">
        <v>2638</v>
      </c>
      <c r="F9746" s="69">
        <v>2045</v>
      </c>
      <c r="G9746" s="69" t="s">
        <v>1948</v>
      </c>
    </row>
    <row r="9747" spans="1:7" ht="14.4">
      <c r="A9747" s="27" t="str">
        <f>VLOOKUP(C9747,'user list'!A:B,2,0)</f>
        <v>BPLD</v>
      </c>
      <c r="B9747" s="172">
        <v>45817.598321759258</v>
      </c>
      <c r="C9747" s="69" t="s">
        <v>194</v>
      </c>
      <c r="D9747" s="69" t="s">
        <v>1937</v>
      </c>
      <c r="E9747" s="69" t="s">
        <v>2638</v>
      </c>
      <c r="F9747" s="69">
        <v>2045</v>
      </c>
      <c r="G9747" s="69" t="s">
        <v>1949</v>
      </c>
    </row>
    <row r="9748" spans="1:7" ht="14.4">
      <c r="A9748" s="27" t="str">
        <f>VLOOKUP(C9748,'user list'!A:B,2,0)</f>
        <v>OCM</v>
      </c>
      <c r="B9748" s="172">
        <v>45817.598564814813</v>
      </c>
      <c r="C9748" s="69" t="s">
        <v>236</v>
      </c>
      <c r="D9748" s="69" t="s">
        <v>1937</v>
      </c>
      <c r="E9748" s="69" t="s">
        <v>2639</v>
      </c>
      <c r="F9748" s="69">
        <v>2046</v>
      </c>
      <c r="G9748" s="69" t="s">
        <v>2440</v>
      </c>
    </row>
    <row r="9749" spans="1:7" ht="14.4">
      <c r="A9749" s="27" t="str">
        <f>VLOOKUP(C9749,'user list'!A:B,2,0)</f>
        <v>Admin</v>
      </c>
      <c r="B9749" s="172">
        <v>45817.598576388889</v>
      </c>
      <c r="C9749" s="69" t="s">
        <v>186</v>
      </c>
      <c r="D9749" s="69" t="s">
        <v>1937</v>
      </c>
      <c r="E9749" s="69" t="s">
        <v>2639</v>
      </c>
      <c r="F9749" s="69">
        <v>2046</v>
      </c>
      <c r="G9749" s="69" t="s">
        <v>1948</v>
      </c>
    </row>
    <row r="9750" spans="1:7" ht="14.4">
      <c r="A9750" s="27" t="str">
        <f>VLOOKUP(C9750,'user list'!A:B,2,0)</f>
        <v>Admin</v>
      </c>
      <c r="B9750" s="172">
        <v>45817.598576388889</v>
      </c>
      <c r="C9750" s="69" t="s">
        <v>186</v>
      </c>
      <c r="D9750" s="69" t="s">
        <v>1937</v>
      </c>
      <c r="E9750" s="69" t="s">
        <v>2639</v>
      </c>
      <c r="F9750" s="69">
        <v>2046</v>
      </c>
      <c r="G9750" s="69" t="s">
        <v>1948</v>
      </c>
    </row>
    <row r="9751" spans="1:7" ht="14.4">
      <c r="A9751" s="27" t="str">
        <f>VLOOKUP(C9751,'user list'!A:B,2,0)</f>
        <v>Admin</v>
      </c>
      <c r="B9751" s="172">
        <v>45817.598576388889</v>
      </c>
      <c r="C9751" s="69" t="s">
        <v>186</v>
      </c>
      <c r="D9751" s="69" t="s">
        <v>1937</v>
      </c>
      <c r="E9751" s="69" t="s">
        <v>2639</v>
      </c>
      <c r="F9751" s="69">
        <v>2046</v>
      </c>
      <c r="G9751" s="69" t="s">
        <v>2513</v>
      </c>
    </row>
    <row r="9752" spans="1:7" ht="14.4">
      <c r="A9752" s="27" t="str">
        <f>VLOOKUP(C9752,'user list'!A:B,2,0)</f>
        <v>Admin</v>
      </c>
      <c r="B9752" s="172">
        <v>45817.598576388889</v>
      </c>
      <c r="C9752" s="69" t="s">
        <v>186</v>
      </c>
      <c r="D9752" s="69" t="s">
        <v>1937</v>
      </c>
      <c r="E9752" s="69" t="s">
        <v>2639</v>
      </c>
      <c r="F9752" s="69">
        <v>2046</v>
      </c>
      <c r="G9752" s="69" t="s">
        <v>1948</v>
      </c>
    </row>
    <row r="9753" spans="1:7" ht="14.4">
      <c r="A9753" s="27" t="str">
        <f>VLOOKUP(C9753,'user list'!A:B,2,0)</f>
        <v>Admin</v>
      </c>
      <c r="B9753" s="172">
        <v>45817.598576388889</v>
      </c>
      <c r="C9753" s="69" t="s">
        <v>186</v>
      </c>
      <c r="D9753" s="69" t="s">
        <v>1937</v>
      </c>
      <c r="E9753" s="69" t="s">
        <v>2481</v>
      </c>
      <c r="F9753" s="69">
        <v>1878</v>
      </c>
      <c r="G9753" s="69" t="s">
        <v>1948</v>
      </c>
    </row>
    <row r="9754" spans="1:7" ht="14.4">
      <c r="A9754" s="27" t="str">
        <f>VLOOKUP(C9754,'user list'!A:B,2,0)</f>
        <v>Admin</v>
      </c>
      <c r="B9754" s="172">
        <v>45817.598576388889</v>
      </c>
      <c r="C9754" s="69" t="s">
        <v>186</v>
      </c>
      <c r="D9754" s="69" t="s">
        <v>1937</v>
      </c>
      <c r="E9754" s="69" t="s">
        <v>2639</v>
      </c>
      <c r="F9754" s="69">
        <v>2046</v>
      </c>
      <c r="G9754" s="69" t="s">
        <v>1948</v>
      </c>
    </row>
    <row r="9755" spans="1:7" ht="14.4">
      <c r="A9755" s="27" t="str">
        <f>VLOOKUP(C9755,'user list'!A:B,2,0)</f>
        <v>Admin</v>
      </c>
      <c r="B9755" s="172">
        <v>45817.598576388889</v>
      </c>
      <c r="C9755" s="69" t="s">
        <v>186</v>
      </c>
      <c r="D9755" s="69" t="s">
        <v>1937</v>
      </c>
      <c r="E9755" s="69" t="s">
        <v>2639</v>
      </c>
      <c r="F9755" s="69">
        <v>2046</v>
      </c>
      <c r="G9755" s="69" t="s">
        <v>1947</v>
      </c>
    </row>
    <row r="9756" spans="1:7" ht="14.4">
      <c r="A9756" s="27" t="str">
        <f>VLOOKUP(C9756,'user list'!A:B,2,0)</f>
        <v>Admin</v>
      </c>
      <c r="B9756" s="172">
        <v>45817.598576388889</v>
      </c>
      <c r="C9756" s="69" t="s">
        <v>186</v>
      </c>
      <c r="D9756" s="69" t="s">
        <v>1937</v>
      </c>
      <c r="E9756" s="69" t="s">
        <v>2481</v>
      </c>
      <c r="F9756" s="69">
        <v>1878</v>
      </c>
      <c r="G9756" s="69" t="s">
        <v>1947</v>
      </c>
    </row>
    <row r="9757" spans="1:7" ht="14.4">
      <c r="A9757" s="27" t="str">
        <f>VLOOKUP(C9757,'user list'!A:B,2,0)</f>
        <v>Admin</v>
      </c>
      <c r="B9757" s="172">
        <v>45817.598576388889</v>
      </c>
      <c r="C9757" s="69" t="s">
        <v>186</v>
      </c>
      <c r="D9757" s="69" t="s">
        <v>1937</v>
      </c>
      <c r="E9757" s="69" t="s">
        <v>2481</v>
      </c>
      <c r="F9757" s="69">
        <v>1878</v>
      </c>
      <c r="G9757" s="69" t="s">
        <v>1948</v>
      </c>
    </row>
    <row r="9758" spans="1:7" ht="14.4">
      <c r="A9758" s="27" t="str">
        <f>VLOOKUP(C9758,'user list'!A:B,2,0)</f>
        <v>Admin</v>
      </c>
      <c r="B9758" s="172">
        <v>45817.598576388889</v>
      </c>
      <c r="C9758" s="69" t="s">
        <v>186</v>
      </c>
      <c r="D9758" s="69" t="s">
        <v>1937</v>
      </c>
      <c r="E9758" s="69" t="s">
        <v>2639</v>
      </c>
      <c r="F9758" s="69">
        <v>2046</v>
      </c>
      <c r="G9758" s="69" t="s">
        <v>1948</v>
      </c>
    </row>
    <row r="9759" spans="1:7" ht="14.4">
      <c r="A9759" s="27" t="str">
        <f>VLOOKUP(C9759,'user list'!A:B,2,0)</f>
        <v>DOE</v>
      </c>
      <c r="B9759" s="172">
        <v>45817.599444444444</v>
      </c>
      <c r="C9759" s="69" t="s">
        <v>212</v>
      </c>
      <c r="D9759" s="69" t="s">
        <v>1937</v>
      </c>
      <c r="E9759" s="69" t="s">
        <v>2640</v>
      </c>
      <c r="F9759" s="69">
        <v>2047</v>
      </c>
      <c r="G9759" s="69" t="s">
        <v>2440</v>
      </c>
    </row>
    <row r="9760" spans="1:7" ht="14.4">
      <c r="A9760" s="27" t="str">
        <f>VLOOKUP(C9760,'user list'!A:B,2,0)</f>
        <v>Admin</v>
      </c>
      <c r="B9760" s="172">
        <v>45817.599444444444</v>
      </c>
      <c r="C9760" s="69" t="s">
        <v>186</v>
      </c>
      <c r="D9760" s="69" t="s">
        <v>1937</v>
      </c>
      <c r="E9760" s="69" t="s">
        <v>2640</v>
      </c>
      <c r="F9760" s="69">
        <v>2047</v>
      </c>
      <c r="G9760" s="69" t="s">
        <v>1948</v>
      </c>
    </row>
    <row r="9761" spans="1:7" ht="14.4">
      <c r="A9761" s="27" t="str">
        <f>VLOOKUP(C9761,'user list'!A:B,2,0)</f>
        <v>Admin</v>
      </c>
      <c r="B9761" s="172">
        <v>45817.599456018521</v>
      </c>
      <c r="C9761" s="69" t="s">
        <v>186</v>
      </c>
      <c r="D9761" s="69" t="s">
        <v>1937</v>
      </c>
      <c r="E9761" s="69" t="s">
        <v>2640</v>
      </c>
      <c r="F9761" s="69">
        <v>2047</v>
      </c>
      <c r="G9761" s="69" t="s">
        <v>1948</v>
      </c>
    </row>
    <row r="9762" spans="1:7" ht="14.4">
      <c r="A9762" s="27" t="str">
        <f>VLOOKUP(C9762,'user list'!A:B,2,0)</f>
        <v>Admin</v>
      </c>
      <c r="B9762" s="172">
        <v>45817.599456018521</v>
      </c>
      <c r="C9762" s="69" t="s">
        <v>186</v>
      </c>
      <c r="D9762" s="69" t="s">
        <v>1937</v>
      </c>
      <c r="E9762" s="69" t="s">
        <v>2640</v>
      </c>
      <c r="F9762" s="69">
        <v>2047</v>
      </c>
      <c r="G9762" s="69" t="s">
        <v>1948</v>
      </c>
    </row>
    <row r="9763" spans="1:7" ht="14.4">
      <c r="A9763" s="27" t="str">
        <f>VLOOKUP(C9763,'user list'!A:B,2,0)</f>
        <v>Admin</v>
      </c>
      <c r="B9763" s="172">
        <v>45817.599456018521</v>
      </c>
      <c r="C9763" s="69" t="s">
        <v>186</v>
      </c>
      <c r="D9763" s="69" t="s">
        <v>1937</v>
      </c>
      <c r="E9763" s="69" t="s">
        <v>2640</v>
      </c>
      <c r="F9763" s="69">
        <v>2047</v>
      </c>
      <c r="G9763" s="69" t="s">
        <v>1947</v>
      </c>
    </row>
    <row r="9764" spans="1:7" ht="14.4">
      <c r="A9764" s="27" t="str">
        <f>VLOOKUP(C9764,'user list'!A:B,2,0)</f>
        <v>DOE</v>
      </c>
      <c r="B9764" s="172">
        <v>45817.599548611113</v>
      </c>
      <c r="C9764" s="69" t="s">
        <v>212</v>
      </c>
      <c r="D9764" s="69" t="s">
        <v>1937</v>
      </c>
      <c r="E9764" s="69" t="s">
        <v>2640</v>
      </c>
      <c r="F9764" s="69">
        <v>2047</v>
      </c>
      <c r="G9764" s="69" t="s">
        <v>1939</v>
      </c>
    </row>
    <row r="9765" spans="1:7" ht="14.4">
      <c r="A9765" s="27" t="str">
        <f>VLOOKUP(C9765,'user list'!A:B,2,0)</f>
        <v>SSDD</v>
      </c>
      <c r="B9765" s="172">
        <v>45817.599849537037</v>
      </c>
      <c r="C9765" s="69" t="s">
        <v>273</v>
      </c>
      <c r="D9765" s="69" t="s">
        <v>1937</v>
      </c>
      <c r="E9765" s="69">
        <v>9062025</v>
      </c>
      <c r="F9765" s="69">
        <v>2048</v>
      </c>
      <c r="G9765" s="69" t="s">
        <v>2440</v>
      </c>
    </row>
    <row r="9766" spans="1:7" ht="14.4">
      <c r="A9766" s="27" t="str">
        <f>VLOOKUP(C9766,'user list'!A:B,2,0)</f>
        <v>Admin</v>
      </c>
      <c r="B9766" s="172">
        <v>45817.599849537037</v>
      </c>
      <c r="C9766" s="69" t="s">
        <v>186</v>
      </c>
      <c r="D9766" s="69" t="s">
        <v>1937</v>
      </c>
      <c r="E9766" s="69">
        <v>9062025</v>
      </c>
      <c r="F9766" s="69">
        <v>2048</v>
      </c>
      <c r="G9766" s="69" t="s">
        <v>1948</v>
      </c>
    </row>
    <row r="9767" spans="1:7" ht="14.4">
      <c r="A9767" s="27" t="str">
        <f>VLOOKUP(C9767,'user list'!A:B,2,0)</f>
        <v>Admin</v>
      </c>
      <c r="B9767" s="172">
        <v>45817.599849537037</v>
      </c>
      <c r="C9767" s="69" t="s">
        <v>186</v>
      </c>
      <c r="D9767" s="69" t="s">
        <v>1937</v>
      </c>
      <c r="E9767" s="69">
        <v>9062025</v>
      </c>
      <c r="F9767" s="69">
        <v>2048</v>
      </c>
      <c r="G9767" s="69" t="s">
        <v>1948</v>
      </c>
    </row>
    <row r="9768" spans="1:7" ht="14.4">
      <c r="A9768" s="27" t="str">
        <f>VLOOKUP(C9768,'user list'!A:B,2,0)</f>
        <v>Admin</v>
      </c>
      <c r="B9768" s="172">
        <v>45817.599849537037</v>
      </c>
      <c r="C9768" s="69" t="s">
        <v>186</v>
      </c>
      <c r="D9768" s="69" t="s">
        <v>1937</v>
      </c>
      <c r="E9768" s="69">
        <v>9062025</v>
      </c>
      <c r="F9768" s="69">
        <v>2048</v>
      </c>
      <c r="G9768" s="69" t="s">
        <v>1948</v>
      </c>
    </row>
    <row r="9769" spans="1:7" ht="14.4">
      <c r="A9769" s="27" t="str">
        <f>VLOOKUP(C9769,'user list'!A:B,2,0)</f>
        <v>Admin</v>
      </c>
      <c r="B9769" s="172">
        <v>45817.599849537037</v>
      </c>
      <c r="C9769" s="69" t="s">
        <v>186</v>
      </c>
      <c r="D9769" s="69" t="s">
        <v>1937</v>
      </c>
      <c r="E9769" s="69">
        <v>9062025</v>
      </c>
      <c r="F9769" s="69">
        <v>2048</v>
      </c>
      <c r="G9769" s="69" t="s">
        <v>1947</v>
      </c>
    </row>
    <row r="9770" spans="1:7" ht="14.4">
      <c r="A9770" s="27" t="str">
        <f>VLOOKUP(C9770,'user list'!A:B,2,0)</f>
        <v>Admin</v>
      </c>
      <c r="B9770" s="172">
        <v>45817.600011574075</v>
      </c>
      <c r="C9770" s="69" t="s">
        <v>186</v>
      </c>
      <c r="D9770" s="69" t="s">
        <v>1937</v>
      </c>
      <c r="E9770" s="69" t="s">
        <v>2639</v>
      </c>
      <c r="F9770" s="69">
        <v>2046</v>
      </c>
      <c r="G9770" s="69" t="s">
        <v>1947</v>
      </c>
    </row>
    <row r="9771" spans="1:7" ht="14.4">
      <c r="A9771" s="27" t="str">
        <f>VLOOKUP(C9771,'user list'!A:B,2,0)</f>
        <v>Admin</v>
      </c>
      <c r="B9771" s="172">
        <v>45817.600011574075</v>
      </c>
      <c r="C9771" s="69" t="s">
        <v>186</v>
      </c>
      <c r="D9771" s="69" t="s">
        <v>1937</v>
      </c>
      <c r="E9771" s="69" t="s">
        <v>2639</v>
      </c>
      <c r="F9771" s="69">
        <v>2046</v>
      </c>
      <c r="G9771" s="69" t="s">
        <v>1948</v>
      </c>
    </row>
    <row r="9772" spans="1:7" ht="14.4">
      <c r="A9772" s="27" t="str">
        <f>VLOOKUP(C9772,'user list'!A:B,2,0)</f>
        <v>Admin</v>
      </c>
      <c r="B9772" s="172">
        <v>45817.600011574075</v>
      </c>
      <c r="C9772" s="69" t="s">
        <v>186</v>
      </c>
      <c r="D9772" s="69" t="s">
        <v>1937</v>
      </c>
      <c r="E9772" s="69" t="s">
        <v>2481</v>
      </c>
      <c r="F9772" s="69">
        <v>1878</v>
      </c>
      <c r="G9772" s="69" t="s">
        <v>1948</v>
      </c>
    </row>
    <row r="9773" spans="1:7" ht="14.4">
      <c r="A9773" s="27" t="str">
        <f>VLOOKUP(C9773,'user list'!A:B,2,0)</f>
        <v>SSDD</v>
      </c>
      <c r="B9773" s="172">
        <v>45817.600578703707</v>
      </c>
      <c r="C9773" s="69" t="s">
        <v>273</v>
      </c>
      <c r="D9773" s="69" t="s">
        <v>1937</v>
      </c>
      <c r="E9773" s="69">
        <v>9062025</v>
      </c>
      <c r="F9773" s="69">
        <v>2048</v>
      </c>
      <c r="G9773" s="69" t="s">
        <v>1939</v>
      </c>
    </row>
    <row r="9774" spans="1:7" ht="14.4">
      <c r="A9774" s="27" t="str">
        <f>VLOOKUP(C9774,'user list'!A:B,2,0)</f>
        <v>SSDD</v>
      </c>
      <c r="B9774" s="172">
        <v>45817.600590277776</v>
      </c>
      <c r="C9774" s="69" t="s">
        <v>273</v>
      </c>
      <c r="D9774" s="69" t="s">
        <v>1937</v>
      </c>
      <c r="E9774" s="69">
        <v>9062025</v>
      </c>
      <c r="F9774" s="69">
        <v>2048</v>
      </c>
      <c r="G9774" s="69" t="s">
        <v>1939</v>
      </c>
    </row>
    <row r="9775" spans="1:7" ht="14.4">
      <c r="A9775" s="27" t="str">
        <f>VLOOKUP(C9775,'user list'!A:B,2,0)</f>
        <v>OCA</v>
      </c>
      <c r="B9775" s="172">
        <v>45817.602662037039</v>
      </c>
      <c r="C9775" s="69" t="s">
        <v>228</v>
      </c>
      <c r="D9775" s="69" t="s">
        <v>1937</v>
      </c>
      <c r="E9775" s="69" t="s">
        <v>2641</v>
      </c>
      <c r="F9775" s="69">
        <v>2049</v>
      </c>
      <c r="G9775" s="69" t="s">
        <v>2440</v>
      </c>
    </row>
    <row r="9776" spans="1:7" ht="14.4">
      <c r="A9776" s="27" t="str">
        <f>VLOOKUP(C9776,'user list'!A:B,2,0)</f>
        <v>Admin</v>
      </c>
      <c r="B9776" s="172">
        <v>45817.602662037039</v>
      </c>
      <c r="C9776" s="69" t="s">
        <v>186</v>
      </c>
      <c r="D9776" s="69" t="s">
        <v>1937</v>
      </c>
      <c r="E9776" s="69" t="s">
        <v>2641</v>
      </c>
      <c r="F9776" s="69">
        <v>2049</v>
      </c>
      <c r="G9776" s="69" t="s">
        <v>1948</v>
      </c>
    </row>
    <row r="9777" spans="1:7" ht="14.4">
      <c r="A9777" s="27" t="str">
        <f>VLOOKUP(C9777,'user list'!A:B,2,0)</f>
        <v>Admin</v>
      </c>
      <c r="B9777" s="172">
        <v>45817.602662037039</v>
      </c>
      <c r="C9777" s="69" t="s">
        <v>186</v>
      </c>
      <c r="D9777" s="69" t="s">
        <v>1937</v>
      </c>
      <c r="E9777" s="69" t="s">
        <v>2641</v>
      </c>
      <c r="F9777" s="69">
        <v>2049</v>
      </c>
      <c r="G9777" s="69" t="s">
        <v>1948</v>
      </c>
    </row>
    <row r="9778" spans="1:7" ht="14.4">
      <c r="A9778" s="27" t="str">
        <f>VLOOKUP(C9778,'user list'!A:B,2,0)</f>
        <v>Admin</v>
      </c>
      <c r="B9778" s="172">
        <v>45817.602662037039</v>
      </c>
      <c r="C9778" s="69" t="s">
        <v>186</v>
      </c>
      <c r="D9778" s="69" t="s">
        <v>1937</v>
      </c>
      <c r="E9778" s="69" t="s">
        <v>2641</v>
      </c>
      <c r="F9778" s="69">
        <v>2049</v>
      </c>
      <c r="G9778" s="69" t="s">
        <v>1948</v>
      </c>
    </row>
    <row r="9779" spans="1:7" ht="14.4">
      <c r="A9779" s="27" t="str">
        <f>VLOOKUP(C9779,'user list'!A:B,2,0)</f>
        <v>Admin</v>
      </c>
      <c r="B9779" s="172">
        <v>45817.602662037039</v>
      </c>
      <c r="C9779" s="69" t="s">
        <v>186</v>
      </c>
      <c r="D9779" s="69" t="s">
        <v>1937</v>
      </c>
      <c r="E9779" s="69" t="s">
        <v>2641</v>
      </c>
      <c r="F9779" s="69">
        <v>2049</v>
      </c>
      <c r="G9779" s="69" t="s">
        <v>1947</v>
      </c>
    </row>
    <row r="9780" spans="1:7" ht="14.4">
      <c r="A9780" s="27" t="str">
        <f>VLOOKUP(C9780,'user list'!A:B,2,0)</f>
        <v>OCA</v>
      </c>
      <c r="B9780" s="172">
        <v>45817.602766203701</v>
      </c>
      <c r="C9780" s="69" t="s">
        <v>228</v>
      </c>
      <c r="D9780" s="69" t="s">
        <v>1937</v>
      </c>
      <c r="E9780" s="69" t="s">
        <v>2641</v>
      </c>
      <c r="F9780" s="69">
        <v>2049</v>
      </c>
      <c r="G9780" s="69" t="s">
        <v>1939</v>
      </c>
    </row>
    <row r="9781" spans="1:7" ht="14.4">
      <c r="A9781" s="27" t="str">
        <f>VLOOKUP(C9781,'user list'!A:B,2,0)</f>
        <v>OCA</v>
      </c>
      <c r="B9781" s="172">
        <v>45817.602986111109</v>
      </c>
      <c r="C9781" s="69" t="s">
        <v>228</v>
      </c>
      <c r="D9781" s="69" t="s">
        <v>1937</v>
      </c>
      <c r="E9781" s="69" t="s">
        <v>2641</v>
      </c>
      <c r="F9781" s="69">
        <v>2049</v>
      </c>
      <c r="G9781" s="69" t="s">
        <v>1947</v>
      </c>
    </row>
    <row r="9782" spans="1:7" ht="14.4">
      <c r="A9782" s="27" t="str">
        <f>VLOOKUP(C9782,'user list'!A:B,2,0)</f>
        <v>OCA</v>
      </c>
      <c r="B9782" s="172">
        <v>45817.602986111109</v>
      </c>
      <c r="C9782" s="69" t="s">
        <v>228</v>
      </c>
      <c r="D9782" s="69" t="s">
        <v>1937</v>
      </c>
      <c r="E9782" s="69" t="s">
        <v>2641</v>
      </c>
      <c r="F9782" s="69">
        <v>2049</v>
      </c>
      <c r="G9782" s="69" t="s">
        <v>1948</v>
      </c>
    </row>
    <row r="9783" spans="1:7" ht="14.4">
      <c r="A9783" s="27" t="str">
        <f>VLOOKUP(C9783,'user list'!A:B,2,0)</f>
        <v>OCA</v>
      </c>
      <c r="B9783" s="172">
        <v>45817.602986111109</v>
      </c>
      <c r="C9783" s="69" t="s">
        <v>228</v>
      </c>
      <c r="D9783" s="69" t="s">
        <v>1937</v>
      </c>
      <c r="E9783" s="69" t="s">
        <v>2641</v>
      </c>
      <c r="F9783" s="69">
        <v>2049</v>
      </c>
      <c r="G9783" s="69" t="s">
        <v>1939</v>
      </c>
    </row>
    <row r="9784" spans="1:7" ht="14.4">
      <c r="A9784" s="27" t="str">
        <f>VLOOKUP(C9784,'user list'!A:B,2,0)</f>
        <v>OCA</v>
      </c>
      <c r="B9784" s="172">
        <v>45817.603634259256</v>
      </c>
      <c r="C9784" s="69" t="s">
        <v>228</v>
      </c>
      <c r="D9784" s="69" t="s">
        <v>1937</v>
      </c>
      <c r="E9784" s="69" t="s">
        <v>2641</v>
      </c>
      <c r="F9784" s="69">
        <v>2049</v>
      </c>
      <c r="G9784" s="69" t="s">
        <v>1939</v>
      </c>
    </row>
    <row r="9785" spans="1:7" ht="14.4">
      <c r="A9785" s="27" t="str">
        <f>VLOOKUP(C9785,'user list'!A:B,2,0)</f>
        <v>OCA</v>
      </c>
      <c r="B9785" s="172">
        <v>45817.603877314818</v>
      </c>
      <c r="C9785" s="69" t="s">
        <v>228</v>
      </c>
      <c r="D9785" s="69" t="s">
        <v>1937</v>
      </c>
      <c r="E9785" s="69" t="s">
        <v>2641</v>
      </c>
      <c r="F9785" s="69">
        <v>2050</v>
      </c>
      <c r="G9785" s="69" t="s">
        <v>2440</v>
      </c>
    </row>
    <row r="9786" spans="1:7" ht="14.4">
      <c r="A9786" s="27" t="str">
        <f>VLOOKUP(C9786,'user list'!A:B,2,0)</f>
        <v>OCA</v>
      </c>
      <c r="B9786" s="172">
        <v>45817.603877314818</v>
      </c>
      <c r="C9786" s="69" t="s">
        <v>228</v>
      </c>
      <c r="D9786" s="69" t="s">
        <v>1937</v>
      </c>
      <c r="E9786" s="69" t="s">
        <v>2641</v>
      </c>
      <c r="F9786" s="69">
        <v>2049</v>
      </c>
      <c r="G9786" s="69" t="s">
        <v>2441</v>
      </c>
    </row>
    <row r="9787" spans="1:7" ht="14.4">
      <c r="A9787" s="27" t="str">
        <f>VLOOKUP(C9787,'user list'!A:B,2,0)</f>
        <v>Admin</v>
      </c>
      <c r="B9787" s="172">
        <v>45817.603877314818</v>
      </c>
      <c r="C9787" s="69" t="s">
        <v>186</v>
      </c>
      <c r="D9787" s="69" t="s">
        <v>1937</v>
      </c>
      <c r="E9787" s="69" t="s">
        <v>2641</v>
      </c>
      <c r="F9787" s="69">
        <v>2049</v>
      </c>
      <c r="G9787" s="69" t="s">
        <v>1948</v>
      </c>
    </row>
    <row r="9788" spans="1:7" ht="14.4">
      <c r="A9788" s="27" t="str">
        <f>VLOOKUP(C9788,'user list'!A:B,2,0)</f>
        <v>Admin</v>
      </c>
      <c r="B9788" s="172">
        <v>45817.603877314818</v>
      </c>
      <c r="C9788" s="69" t="s">
        <v>186</v>
      </c>
      <c r="D9788" s="69" t="s">
        <v>1937</v>
      </c>
      <c r="E9788" s="69" t="s">
        <v>2641</v>
      </c>
      <c r="F9788" s="69">
        <v>2050</v>
      </c>
      <c r="G9788" s="69" t="s">
        <v>1948</v>
      </c>
    </row>
    <row r="9789" spans="1:7" ht="14.4">
      <c r="A9789" s="27" t="str">
        <f>VLOOKUP(C9789,'user list'!A:B,2,0)</f>
        <v>OCA</v>
      </c>
      <c r="B9789" s="172">
        <v>45817.603900462964</v>
      </c>
      <c r="C9789" s="69" t="s">
        <v>228</v>
      </c>
      <c r="D9789" s="69" t="s">
        <v>1937</v>
      </c>
      <c r="E9789" s="69" t="s">
        <v>2641</v>
      </c>
      <c r="F9789" s="69">
        <v>2050</v>
      </c>
      <c r="G9789" s="69" t="s">
        <v>1939</v>
      </c>
    </row>
    <row r="9790" spans="1:7" ht="14.4">
      <c r="A9790" s="27" t="str">
        <f>VLOOKUP(C9790,'user list'!A:B,2,0)</f>
        <v>OCM</v>
      </c>
      <c r="B9790" s="172">
        <v>45817.60396990741</v>
      </c>
      <c r="C9790" s="69" t="s">
        <v>230</v>
      </c>
      <c r="D9790" s="69" t="s">
        <v>1937</v>
      </c>
      <c r="E9790" s="69" t="s">
        <v>2621</v>
      </c>
      <c r="F9790" s="69">
        <v>2026</v>
      </c>
      <c r="G9790" s="69" t="s">
        <v>1939</v>
      </c>
    </row>
    <row r="9791" spans="1:7" ht="14.4">
      <c r="A9791" s="27" t="str">
        <f>VLOOKUP(C9791,'user list'!A:B,2,0)</f>
        <v>OCM</v>
      </c>
      <c r="B9791" s="172">
        <v>45817.603993055556</v>
      </c>
      <c r="C9791" s="69" t="s">
        <v>230</v>
      </c>
      <c r="D9791" s="69" t="s">
        <v>1937</v>
      </c>
      <c r="E9791" s="69" t="s">
        <v>2621</v>
      </c>
      <c r="F9791" s="69">
        <v>2026</v>
      </c>
      <c r="G9791" s="69" t="s">
        <v>1939</v>
      </c>
    </row>
    <row r="9792" spans="1:7" ht="14.4">
      <c r="A9792" s="27" t="str">
        <f>VLOOKUP(C9792,'user list'!A:B,2,0)</f>
        <v>OCM</v>
      </c>
      <c r="B9792" s="172">
        <v>45817.604305555556</v>
      </c>
      <c r="C9792" s="69" t="s">
        <v>230</v>
      </c>
      <c r="D9792" s="69" t="s">
        <v>1937</v>
      </c>
      <c r="E9792" s="69" t="s">
        <v>2623</v>
      </c>
      <c r="F9792" s="69">
        <v>2028</v>
      </c>
      <c r="G9792" s="69" t="s">
        <v>1939</v>
      </c>
    </row>
    <row r="9793" spans="1:7" ht="14.4">
      <c r="A9793" s="27" t="str">
        <f>VLOOKUP(C9793,'user list'!A:B,2,0)</f>
        <v>OCM</v>
      </c>
      <c r="B9793" s="172">
        <v>45817.604317129626</v>
      </c>
      <c r="C9793" s="69" t="s">
        <v>230</v>
      </c>
      <c r="D9793" s="69" t="s">
        <v>1937</v>
      </c>
      <c r="E9793" s="69" t="s">
        <v>2623</v>
      </c>
      <c r="F9793" s="69">
        <v>2028</v>
      </c>
      <c r="G9793" s="69" t="s">
        <v>1939</v>
      </c>
    </row>
    <row r="9794" spans="1:7" ht="14.4">
      <c r="A9794" s="27" t="str">
        <f>VLOOKUP(C9794,'user list'!A:B,2,0)</f>
        <v>OCM</v>
      </c>
      <c r="B9794" s="172">
        <v>45817.604386574072</v>
      </c>
      <c r="C9794" s="69" t="s">
        <v>230</v>
      </c>
      <c r="D9794" s="69" t="s">
        <v>1937</v>
      </c>
      <c r="E9794" s="69" t="s">
        <v>2621</v>
      </c>
      <c r="F9794" s="69">
        <v>2026</v>
      </c>
      <c r="G9794" s="69" t="s">
        <v>1939</v>
      </c>
    </row>
    <row r="9795" spans="1:7" ht="14.4">
      <c r="A9795" s="27" t="str">
        <f>VLOOKUP(C9795,'user list'!A:B,2,0)</f>
        <v>OCM</v>
      </c>
      <c r="B9795" s="172">
        <v>45817.604386574072</v>
      </c>
      <c r="C9795" s="69" t="s">
        <v>230</v>
      </c>
      <c r="D9795" s="69" t="s">
        <v>1937</v>
      </c>
      <c r="E9795" s="69" t="s">
        <v>2621</v>
      </c>
      <c r="F9795" s="69">
        <v>2026</v>
      </c>
      <c r="G9795" s="69" t="s">
        <v>1939</v>
      </c>
    </row>
    <row r="9796" spans="1:7" ht="14.4">
      <c r="A9796" s="27" t="str">
        <f>VLOOKUP(C9796,'user list'!A:B,2,0)</f>
        <v>OCA</v>
      </c>
      <c r="B9796" s="172">
        <v>45817.604479166665</v>
      </c>
      <c r="C9796" s="69" t="s">
        <v>228</v>
      </c>
      <c r="D9796" s="69" t="s">
        <v>1937</v>
      </c>
      <c r="E9796" s="69" t="s">
        <v>2641</v>
      </c>
      <c r="F9796" s="69">
        <v>2049</v>
      </c>
      <c r="G9796" s="69" t="s">
        <v>1939</v>
      </c>
    </row>
    <row r="9797" spans="1:7" ht="14.4">
      <c r="A9797" s="27" t="str">
        <f>VLOOKUP(C9797,'user list'!A:B,2,0)</f>
        <v>BPLD</v>
      </c>
      <c r="B9797" s="172">
        <v>45817.604502314818</v>
      </c>
      <c r="C9797" s="69" t="s">
        <v>194</v>
      </c>
      <c r="D9797" s="69" t="s">
        <v>1937</v>
      </c>
      <c r="E9797" s="69" t="s">
        <v>2002</v>
      </c>
      <c r="F9797" s="69">
        <v>1747</v>
      </c>
      <c r="G9797" s="69" t="s">
        <v>1939</v>
      </c>
    </row>
    <row r="9798" spans="1:7" ht="14.4">
      <c r="A9798" s="27" t="str">
        <f>VLOOKUP(C9798,'user list'!A:B,2,0)</f>
        <v>ITDD</v>
      </c>
      <c r="B9798" s="172">
        <v>45817.604560185187</v>
      </c>
      <c r="C9798" s="69" t="s">
        <v>219</v>
      </c>
      <c r="D9798" s="69" t="s">
        <v>1937</v>
      </c>
      <c r="E9798" s="69" t="s">
        <v>2604</v>
      </c>
      <c r="F9798" s="69">
        <v>1989</v>
      </c>
      <c r="G9798" s="69" t="s">
        <v>1939</v>
      </c>
    </row>
    <row r="9799" spans="1:7" ht="14.4">
      <c r="A9799" s="27" t="str">
        <f>VLOOKUP(C9799,'user list'!A:B,2,0)</f>
        <v>OCM</v>
      </c>
      <c r="B9799" s="172">
        <v>45817.604618055557</v>
      </c>
      <c r="C9799" s="69" t="s">
        <v>230</v>
      </c>
      <c r="D9799" s="69" t="s">
        <v>1937</v>
      </c>
      <c r="E9799" s="69" t="s">
        <v>2623</v>
      </c>
      <c r="F9799" s="69">
        <v>2028</v>
      </c>
      <c r="G9799" s="69" t="s">
        <v>1939</v>
      </c>
    </row>
    <row r="9800" spans="1:7" ht="14.4">
      <c r="A9800" s="27" t="str">
        <f>VLOOKUP(C9800,'user list'!A:B,2,0)</f>
        <v>OCM</v>
      </c>
      <c r="B9800" s="172">
        <v>45817.604629629626</v>
      </c>
      <c r="C9800" s="69" t="s">
        <v>230</v>
      </c>
      <c r="D9800" s="69" t="s">
        <v>1937</v>
      </c>
      <c r="E9800" s="69" t="s">
        <v>2623</v>
      </c>
      <c r="F9800" s="69">
        <v>2028</v>
      </c>
      <c r="G9800" s="69" t="s">
        <v>1939</v>
      </c>
    </row>
    <row r="9801" spans="1:7" ht="14.4">
      <c r="A9801" s="27" t="str">
        <f>VLOOKUP(C9801,'user list'!A:B,2,0)</f>
        <v>BPLD</v>
      </c>
      <c r="B9801" s="172">
        <v>45817.604641203703</v>
      </c>
      <c r="C9801" s="69" t="s">
        <v>194</v>
      </c>
      <c r="D9801" s="69" t="s">
        <v>1937</v>
      </c>
      <c r="E9801" s="69" t="s">
        <v>2444</v>
      </c>
      <c r="F9801" s="69">
        <v>1741</v>
      </c>
      <c r="G9801" s="69" t="s">
        <v>1939</v>
      </c>
    </row>
    <row r="9802" spans="1:7" ht="14.4">
      <c r="A9802" s="27" t="str">
        <f>VLOOKUP(C9802,'user list'!A:B,2,0)</f>
        <v>OCM</v>
      </c>
      <c r="B9802" s="172">
        <v>45817.604641203703</v>
      </c>
      <c r="C9802" s="69" t="s">
        <v>230</v>
      </c>
      <c r="D9802" s="69" t="s">
        <v>1937</v>
      </c>
      <c r="E9802" s="69" t="s">
        <v>2621</v>
      </c>
      <c r="F9802" s="69">
        <v>2026</v>
      </c>
      <c r="G9802" s="69" t="s">
        <v>1939</v>
      </c>
    </row>
    <row r="9803" spans="1:7" ht="14.4">
      <c r="A9803" s="27" t="str">
        <f>VLOOKUP(C9803,'user list'!A:B,2,0)</f>
        <v>OCM</v>
      </c>
      <c r="B9803" s="172">
        <v>45817.604641203703</v>
      </c>
      <c r="C9803" s="69" t="s">
        <v>230</v>
      </c>
      <c r="D9803" s="69" t="s">
        <v>1937</v>
      </c>
      <c r="E9803" s="69" t="s">
        <v>2621</v>
      </c>
      <c r="F9803" s="69">
        <v>2026</v>
      </c>
      <c r="G9803" s="69" t="s">
        <v>1939</v>
      </c>
    </row>
    <row r="9804" spans="1:7" ht="14.4">
      <c r="A9804" s="27" t="str">
        <f>VLOOKUP(C9804,'user list'!A:B,2,0)</f>
        <v>OCM</v>
      </c>
      <c r="B9804" s="172">
        <v>45817.604664351849</v>
      </c>
      <c r="C9804" s="69" t="s">
        <v>230</v>
      </c>
      <c r="D9804" s="69" t="s">
        <v>1937</v>
      </c>
      <c r="E9804" s="69" t="s">
        <v>2621</v>
      </c>
      <c r="F9804" s="69">
        <v>2026</v>
      </c>
      <c r="G9804" s="69" t="s">
        <v>1939</v>
      </c>
    </row>
    <row r="9805" spans="1:7" ht="14.4">
      <c r="A9805" s="27" t="str">
        <f>VLOOKUP(C9805,'user list'!A:B,2,0)</f>
        <v>OCM</v>
      </c>
      <c r="B9805" s="172">
        <v>45817.604664351849</v>
      </c>
      <c r="C9805" s="69" t="s">
        <v>230</v>
      </c>
      <c r="D9805" s="69" t="s">
        <v>1937</v>
      </c>
      <c r="E9805" s="69" t="s">
        <v>2623</v>
      </c>
      <c r="F9805" s="69">
        <v>2028</v>
      </c>
      <c r="G9805" s="69" t="s">
        <v>1939</v>
      </c>
    </row>
    <row r="9806" spans="1:7" ht="14.4">
      <c r="A9806" s="27" t="str">
        <f>VLOOKUP(C9806,'user list'!A:B,2,0)</f>
        <v>OCM</v>
      </c>
      <c r="B9806" s="172">
        <v>45817.604675925926</v>
      </c>
      <c r="C9806" s="69" t="s">
        <v>230</v>
      </c>
      <c r="D9806" s="69" t="s">
        <v>1937</v>
      </c>
      <c r="E9806" s="69" t="s">
        <v>2623</v>
      </c>
      <c r="F9806" s="69">
        <v>2028</v>
      </c>
      <c r="G9806" s="69" t="s">
        <v>1939</v>
      </c>
    </row>
    <row r="9807" spans="1:7" ht="14.4">
      <c r="A9807" s="27" t="str">
        <f>VLOOKUP(C9807,'user list'!A:B,2,0)</f>
        <v>OCM</v>
      </c>
      <c r="B9807" s="172">
        <v>45817.604710648149</v>
      </c>
      <c r="C9807" s="69" t="s">
        <v>230</v>
      </c>
      <c r="D9807" s="69" t="s">
        <v>1937</v>
      </c>
      <c r="E9807" s="69" t="s">
        <v>2002</v>
      </c>
      <c r="F9807" s="69">
        <v>2001</v>
      </c>
      <c r="G9807" s="69" t="s">
        <v>1939</v>
      </c>
    </row>
    <row r="9808" spans="1:7" ht="14.4">
      <c r="A9808" s="27" t="str">
        <f>VLOOKUP(C9808,'user list'!A:B,2,0)</f>
        <v>OCM</v>
      </c>
      <c r="B9808" s="172">
        <v>45817.604710648149</v>
      </c>
      <c r="C9808" s="69" t="s">
        <v>230</v>
      </c>
      <c r="D9808" s="69" t="s">
        <v>1937</v>
      </c>
      <c r="E9808" s="69" t="s">
        <v>2002</v>
      </c>
      <c r="F9808" s="69">
        <v>2001</v>
      </c>
      <c r="G9808" s="69" t="s">
        <v>1939</v>
      </c>
    </row>
    <row r="9809" spans="1:7" ht="14.4">
      <c r="A9809" s="27" t="str">
        <f>VLOOKUP(C9809,'user list'!A:B,2,0)</f>
        <v>BPLD</v>
      </c>
      <c r="B9809" s="172">
        <v>45817.604768518519</v>
      </c>
      <c r="C9809" s="69" t="s">
        <v>194</v>
      </c>
      <c r="D9809" s="69" t="s">
        <v>1937</v>
      </c>
      <c r="E9809" s="69" t="s">
        <v>1974</v>
      </c>
      <c r="F9809" s="69">
        <v>1727</v>
      </c>
      <c r="G9809" s="69" t="s">
        <v>1939</v>
      </c>
    </row>
    <row r="9810" spans="1:7" ht="14.4">
      <c r="A9810" s="27" t="str">
        <f>VLOOKUP(C9810,'user list'!A:B,2,0)</f>
        <v>DOE</v>
      </c>
      <c r="B9810" s="172">
        <v>45817.60497685185</v>
      </c>
      <c r="C9810" s="69" t="s">
        <v>212</v>
      </c>
      <c r="D9810" s="69" t="s">
        <v>1937</v>
      </c>
      <c r="E9810" s="69" t="s">
        <v>2642</v>
      </c>
      <c r="F9810" s="69">
        <v>2051</v>
      </c>
      <c r="G9810" s="69" t="s">
        <v>2440</v>
      </c>
    </row>
    <row r="9811" spans="1:7" ht="14.4">
      <c r="A9811" s="27" t="str">
        <f>VLOOKUP(C9811,'user list'!A:B,2,0)</f>
        <v>Admin</v>
      </c>
      <c r="B9811" s="172">
        <v>45817.60497685185</v>
      </c>
      <c r="C9811" s="69" t="s">
        <v>186</v>
      </c>
      <c r="D9811" s="69" t="s">
        <v>1937</v>
      </c>
      <c r="E9811" s="69" t="s">
        <v>2642</v>
      </c>
      <c r="F9811" s="69">
        <v>2051</v>
      </c>
      <c r="G9811" s="69" t="s">
        <v>1948</v>
      </c>
    </row>
    <row r="9812" spans="1:7" ht="14.4">
      <c r="A9812" s="27" t="str">
        <f>VLOOKUP(C9812,'user list'!A:B,2,0)</f>
        <v>Admin</v>
      </c>
      <c r="B9812" s="172">
        <v>45817.604988425926</v>
      </c>
      <c r="C9812" s="69" t="s">
        <v>186</v>
      </c>
      <c r="D9812" s="69" t="s">
        <v>1937</v>
      </c>
      <c r="E9812" s="69" t="s">
        <v>2642</v>
      </c>
      <c r="F9812" s="69">
        <v>2051</v>
      </c>
      <c r="G9812" s="69" t="s">
        <v>1948</v>
      </c>
    </row>
    <row r="9813" spans="1:7" ht="14.4">
      <c r="A9813" s="27" t="str">
        <f>VLOOKUP(C9813,'user list'!A:B,2,0)</f>
        <v>Admin</v>
      </c>
      <c r="B9813" s="172">
        <v>45817.604988425926</v>
      </c>
      <c r="C9813" s="69" t="s">
        <v>186</v>
      </c>
      <c r="D9813" s="69" t="s">
        <v>1937</v>
      </c>
      <c r="E9813" s="69" t="s">
        <v>2642</v>
      </c>
      <c r="F9813" s="69">
        <v>2051</v>
      </c>
      <c r="G9813" s="69" t="s">
        <v>1948</v>
      </c>
    </row>
    <row r="9814" spans="1:7" ht="14.4">
      <c r="A9814" s="27" t="str">
        <f>VLOOKUP(C9814,'user list'!A:B,2,0)</f>
        <v>Admin</v>
      </c>
      <c r="B9814" s="172">
        <v>45817.604988425926</v>
      </c>
      <c r="C9814" s="69" t="s">
        <v>186</v>
      </c>
      <c r="D9814" s="69" t="s">
        <v>1937</v>
      </c>
      <c r="E9814" s="69" t="s">
        <v>2642</v>
      </c>
      <c r="F9814" s="69">
        <v>2051</v>
      </c>
      <c r="G9814" s="69" t="s">
        <v>1947</v>
      </c>
    </row>
    <row r="9815" spans="1:7" ht="14.4">
      <c r="A9815" s="27" t="str">
        <f>VLOOKUP(C9815,'user list'!A:B,2,0)</f>
        <v>DOE</v>
      </c>
      <c r="B9815" s="172">
        <v>45817.605046296296</v>
      </c>
      <c r="C9815" s="69" t="s">
        <v>212</v>
      </c>
      <c r="D9815" s="69" t="s">
        <v>1937</v>
      </c>
      <c r="E9815" s="69" t="s">
        <v>2642</v>
      </c>
      <c r="F9815" s="69">
        <v>2051</v>
      </c>
      <c r="G9815" s="69" t="s">
        <v>1939</v>
      </c>
    </row>
    <row r="9816" spans="1:7" ht="14.4">
      <c r="A9816" s="27" t="str">
        <f>VLOOKUP(C9816,'user list'!A:B,2,0)</f>
        <v>BPLD</v>
      </c>
      <c r="B9816" s="172">
        <v>45817.605266203704</v>
      </c>
      <c r="C9816" s="69" t="s">
        <v>194</v>
      </c>
      <c r="D9816" s="69" t="s">
        <v>1937</v>
      </c>
      <c r="E9816" s="69" t="s">
        <v>1974</v>
      </c>
      <c r="F9816" s="69">
        <v>1727</v>
      </c>
      <c r="G9816" s="69" t="s">
        <v>1949</v>
      </c>
    </row>
    <row r="9817" spans="1:7" ht="14.4">
      <c r="A9817" s="27" t="str">
        <f>VLOOKUP(C9817,'user list'!A:B,2,0)</f>
        <v>OCA</v>
      </c>
      <c r="B9817" s="172">
        <v>45817.60564814815</v>
      </c>
      <c r="C9817" s="69" t="s">
        <v>228</v>
      </c>
      <c r="D9817" s="69" t="s">
        <v>1937</v>
      </c>
      <c r="E9817" s="69" t="s">
        <v>2641</v>
      </c>
      <c r="F9817" s="69">
        <v>2050</v>
      </c>
      <c r="G9817" s="69" t="s">
        <v>1939</v>
      </c>
    </row>
    <row r="9818" spans="1:7" ht="14.4">
      <c r="A9818" s="27" t="str">
        <f>VLOOKUP(C9818,'user list'!A:B,2,0)</f>
        <v>OCA</v>
      </c>
      <c r="B9818" s="172">
        <v>45817.605949074074</v>
      </c>
      <c r="C9818" s="69" t="s">
        <v>228</v>
      </c>
      <c r="D9818" s="69" t="s">
        <v>1937</v>
      </c>
      <c r="E9818" s="69" t="s">
        <v>2641</v>
      </c>
      <c r="F9818" s="69">
        <v>2049</v>
      </c>
      <c r="G9818" s="69" t="s">
        <v>1948</v>
      </c>
    </row>
    <row r="9819" spans="1:7" ht="14.4">
      <c r="A9819" s="27" t="str">
        <f>VLOOKUP(C9819,'user list'!A:B,2,0)</f>
        <v>OCA</v>
      </c>
      <c r="B9819" s="172">
        <v>45817.605949074074</v>
      </c>
      <c r="C9819" s="69" t="s">
        <v>228</v>
      </c>
      <c r="D9819" s="69" t="s">
        <v>1937</v>
      </c>
      <c r="E9819" s="69" t="s">
        <v>2641</v>
      </c>
      <c r="F9819" s="69">
        <v>2050</v>
      </c>
      <c r="G9819" s="69" t="s">
        <v>1947</v>
      </c>
    </row>
    <row r="9820" spans="1:7" ht="14.4">
      <c r="A9820" s="27" t="str">
        <f>VLOOKUP(C9820,'user list'!A:B,2,0)</f>
        <v>OCA</v>
      </c>
      <c r="B9820" s="172">
        <v>45817.605949074074</v>
      </c>
      <c r="C9820" s="69" t="s">
        <v>228</v>
      </c>
      <c r="D9820" s="69" t="s">
        <v>1937</v>
      </c>
      <c r="E9820" s="69" t="s">
        <v>2641</v>
      </c>
      <c r="F9820" s="69">
        <v>2050</v>
      </c>
      <c r="G9820" s="69" t="s">
        <v>1948</v>
      </c>
    </row>
    <row r="9821" spans="1:7" ht="14.4">
      <c r="A9821" s="27" t="str">
        <f>VLOOKUP(C9821,'user list'!A:B,2,0)</f>
        <v>CHD</v>
      </c>
      <c r="B9821" s="172">
        <v>45817.60596064815</v>
      </c>
      <c r="C9821" s="69" t="s">
        <v>203</v>
      </c>
      <c r="D9821" s="69" t="s">
        <v>1937</v>
      </c>
      <c r="E9821" s="69" t="s">
        <v>2615</v>
      </c>
      <c r="F9821" s="69" t="s">
        <v>2616</v>
      </c>
      <c r="G9821" s="69" t="s">
        <v>2617</v>
      </c>
    </row>
    <row r="9822" spans="1:7" ht="14.4">
      <c r="A9822" s="27" t="str">
        <f>VLOOKUP(C9822,'user list'!A:B,2,0)</f>
        <v>Admin</v>
      </c>
      <c r="B9822" s="172">
        <v>45817.606076388889</v>
      </c>
      <c r="C9822" s="69" t="s">
        <v>186</v>
      </c>
      <c r="D9822" s="69" t="s">
        <v>1937</v>
      </c>
      <c r="E9822" s="69" t="s">
        <v>2641</v>
      </c>
      <c r="F9822" s="69">
        <v>2050</v>
      </c>
      <c r="G9822" s="69" t="s">
        <v>1948</v>
      </c>
    </row>
    <row r="9823" spans="1:7" ht="14.4">
      <c r="A9823" s="27" t="str">
        <f>VLOOKUP(C9823,'user list'!A:B,2,0)</f>
        <v>Admin</v>
      </c>
      <c r="B9823" s="172">
        <v>45817.606076388889</v>
      </c>
      <c r="C9823" s="69" t="s">
        <v>186</v>
      </c>
      <c r="D9823" s="69" t="s">
        <v>1937</v>
      </c>
      <c r="E9823" s="69" t="s">
        <v>2641</v>
      </c>
      <c r="F9823" s="69">
        <v>2049</v>
      </c>
      <c r="G9823" s="69" t="s">
        <v>1947</v>
      </c>
    </row>
    <row r="9824" spans="1:7" ht="14.4">
      <c r="A9824" s="27" t="str">
        <f>VLOOKUP(C9824,'user list'!A:B,2,0)</f>
        <v>Admin</v>
      </c>
      <c r="B9824" s="172">
        <v>45817.606076388889</v>
      </c>
      <c r="C9824" s="69" t="s">
        <v>186</v>
      </c>
      <c r="D9824" s="69" t="s">
        <v>1937</v>
      </c>
      <c r="E9824" s="69" t="s">
        <v>2641</v>
      </c>
      <c r="F9824" s="69">
        <v>2049</v>
      </c>
      <c r="G9824" s="69" t="s">
        <v>1948</v>
      </c>
    </row>
    <row r="9825" spans="1:7" ht="14.4">
      <c r="A9825" s="27" t="str">
        <f>VLOOKUP(C9825,'user list'!A:B,2,0)</f>
        <v>CHD</v>
      </c>
      <c r="B9825" s="172">
        <v>45817.606134259258</v>
      </c>
      <c r="C9825" s="69" t="s">
        <v>203</v>
      </c>
      <c r="D9825" s="69" t="s">
        <v>1937</v>
      </c>
      <c r="E9825" s="69" t="s">
        <v>2615</v>
      </c>
      <c r="F9825" s="69" t="s">
        <v>2616</v>
      </c>
      <c r="G9825" s="69" t="s">
        <v>2617</v>
      </c>
    </row>
    <row r="9826" spans="1:7" ht="14.4">
      <c r="A9826" s="27" t="str">
        <f>VLOOKUP(C9826,'user list'!A:B,2,0)</f>
        <v>CHD</v>
      </c>
      <c r="B9826" s="172">
        <v>45817.606134259258</v>
      </c>
      <c r="C9826" s="69" t="s">
        <v>203</v>
      </c>
      <c r="D9826" s="69" t="s">
        <v>1937</v>
      </c>
      <c r="E9826" s="69" t="s">
        <v>2615</v>
      </c>
      <c r="F9826" s="69" t="s">
        <v>2616</v>
      </c>
      <c r="G9826" s="69" t="s">
        <v>2617</v>
      </c>
    </row>
    <row r="9827" spans="1:7" ht="14.4">
      <c r="A9827" s="27" t="str">
        <f>VLOOKUP(C9827,'user list'!A:B,2,0)</f>
        <v>CHD</v>
      </c>
      <c r="B9827" s="172">
        <v>45817.606134259258</v>
      </c>
      <c r="C9827" s="69" t="s">
        <v>203</v>
      </c>
      <c r="D9827" s="69" t="s">
        <v>1937</v>
      </c>
      <c r="E9827" s="69" t="s">
        <v>2615</v>
      </c>
      <c r="F9827" s="69" t="s">
        <v>2616</v>
      </c>
      <c r="G9827" s="69" t="s">
        <v>2617</v>
      </c>
    </row>
    <row r="9828" spans="1:7" ht="14.4">
      <c r="A9828" s="27" t="str">
        <f>VLOOKUP(C9828,'user list'!A:B,2,0)</f>
        <v>Admin</v>
      </c>
      <c r="B9828" s="172">
        <v>45817.606134259258</v>
      </c>
      <c r="C9828" s="69" t="s">
        <v>186</v>
      </c>
      <c r="D9828" s="69" t="s">
        <v>1937</v>
      </c>
      <c r="E9828" s="69" t="s">
        <v>2615</v>
      </c>
      <c r="F9828" s="69" t="s">
        <v>2616</v>
      </c>
      <c r="G9828" s="69" t="s">
        <v>2617</v>
      </c>
    </row>
    <row r="9829" spans="1:7" ht="14.4">
      <c r="A9829" s="27" t="str">
        <f>VLOOKUP(C9829,'user list'!A:B,2,0)</f>
        <v>DOE</v>
      </c>
      <c r="B9829" s="172">
        <v>45817.606168981481</v>
      </c>
      <c r="C9829" s="69" t="s">
        <v>212</v>
      </c>
      <c r="D9829" s="69" t="s">
        <v>1937</v>
      </c>
      <c r="E9829" s="69" t="s">
        <v>2444</v>
      </c>
      <c r="F9829" s="69">
        <v>1741</v>
      </c>
      <c r="G9829" s="69" t="s">
        <v>1939</v>
      </c>
    </row>
    <row r="9830" spans="1:7" ht="14.4">
      <c r="A9830" s="27" t="str">
        <f>VLOOKUP(C9830,'user list'!A:B,2,0)</f>
        <v>OCA</v>
      </c>
      <c r="B9830" s="172">
        <v>45817.60628472222</v>
      </c>
      <c r="C9830" s="69" t="s">
        <v>228</v>
      </c>
      <c r="D9830" s="69" t="s">
        <v>1937</v>
      </c>
      <c r="E9830" s="69" t="s">
        <v>2641</v>
      </c>
      <c r="F9830" s="69">
        <v>2049</v>
      </c>
      <c r="G9830" s="69" t="s">
        <v>1939</v>
      </c>
    </row>
    <row r="9831" spans="1:7" ht="14.4">
      <c r="A9831" s="27" t="str">
        <f>VLOOKUP(C9831,'user list'!A:B,2,0)</f>
        <v>BPLD</v>
      </c>
      <c r="B9831" s="172">
        <v>45817.607233796298</v>
      </c>
      <c r="C9831" s="69" t="s">
        <v>194</v>
      </c>
      <c r="D9831" s="69" t="s">
        <v>1937</v>
      </c>
      <c r="E9831" s="69" t="s">
        <v>2638</v>
      </c>
      <c r="F9831" s="69">
        <v>2045</v>
      </c>
      <c r="G9831" s="69" t="s">
        <v>1939</v>
      </c>
    </row>
    <row r="9832" spans="1:7" ht="14.4">
      <c r="A9832" s="27" t="str">
        <f>VLOOKUP(C9832,'user list'!A:B,2,0)</f>
        <v>BPLD</v>
      </c>
      <c r="B9832" s="172">
        <v>45817.607256944444</v>
      </c>
      <c r="C9832" s="69" t="s">
        <v>194</v>
      </c>
      <c r="D9832" s="69" t="s">
        <v>1937</v>
      </c>
      <c r="E9832" s="69" t="s">
        <v>2633</v>
      </c>
      <c r="F9832" s="69">
        <v>2040</v>
      </c>
      <c r="G9832" s="69" t="s">
        <v>1939</v>
      </c>
    </row>
    <row r="9833" spans="1:7" ht="14.4">
      <c r="A9833" s="27" t="str">
        <f>VLOOKUP(C9833,'user list'!A:B,2,0)</f>
        <v>OCM</v>
      </c>
      <c r="B9833" s="172">
        <v>45817.607349537036</v>
      </c>
      <c r="C9833" s="69" t="s">
        <v>230</v>
      </c>
      <c r="D9833" s="69" t="s">
        <v>1937</v>
      </c>
      <c r="E9833" s="69" t="s">
        <v>1989</v>
      </c>
      <c r="F9833" s="69">
        <v>2005</v>
      </c>
      <c r="G9833" s="69" t="s">
        <v>1939</v>
      </c>
    </row>
    <row r="9834" spans="1:7" ht="14.4">
      <c r="A9834" s="27" t="str">
        <f>VLOOKUP(C9834,'user list'!A:B,2,0)</f>
        <v>OCM</v>
      </c>
      <c r="B9834" s="172">
        <v>45817.607372685183</v>
      </c>
      <c r="C9834" s="69" t="s">
        <v>230</v>
      </c>
      <c r="D9834" s="69" t="s">
        <v>1937</v>
      </c>
      <c r="E9834" s="69" t="s">
        <v>1989</v>
      </c>
      <c r="F9834" s="69">
        <v>2005</v>
      </c>
      <c r="G9834" s="69" t="s">
        <v>1939</v>
      </c>
    </row>
    <row r="9835" spans="1:7" ht="14.4">
      <c r="A9835" s="27" t="str">
        <f>VLOOKUP(C9835,'user list'!A:B,2,0)</f>
        <v>OCA</v>
      </c>
      <c r="B9835" s="172">
        <v>45817.607418981483</v>
      </c>
      <c r="C9835" s="69" t="s">
        <v>228</v>
      </c>
      <c r="D9835" s="69" t="s">
        <v>1937</v>
      </c>
      <c r="E9835" s="69" t="s">
        <v>2047</v>
      </c>
      <c r="F9835" s="69">
        <v>1917</v>
      </c>
      <c r="G9835" s="69" t="s">
        <v>1939</v>
      </c>
    </row>
    <row r="9836" spans="1:7" ht="14.4">
      <c r="A9836" s="27" t="str">
        <f>VLOOKUP(C9836,'user list'!A:B,2,0)</f>
        <v>OCA</v>
      </c>
      <c r="B9836" s="172">
        <v>45817.607442129629</v>
      </c>
      <c r="C9836" s="69" t="s">
        <v>228</v>
      </c>
      <c r="D9836" s="69" t="s">
        <v>1937</v>
      </c>
      <c r="E9836" s="69" t="s">
        <v>2047</v>
      </c>
      <c r="F9836" s="69">
        <v>1937</v>
      </c>
      <c r="G9836" s="69" t="s">
        <v>1939</v>
      </c>
    </row>
    <row r="9837" spans="1:7" ht="14.4">
      <c r="A9837" s="27" t="str">
        <f>VLOOKUP(C9837,'user list'!A:B,2,0)</f>
        <v>ITDD</v>
      </c>
      <c r="B9837" s="172">
        <v>45817.607465277775</v>
      </c>
      <c r="C9837" s="69" t="s">
        <v>219</v>
      </c>
      <c r="D9837" s="69" t="s">
        <v>1937</v>
      </c>
      <c r="E9837" s="69" t="s">
        <v>1991</v>
      </c>
      <c r="F9837" s="69">
        <v>2052</v>
      </c>
      <c r="G9837" s="69" t="s">
        <v>2440</v>
      </c>
    </row>
    <row r="9838" spans="1:7" ht="14.4">
      <c r="A9838" s="27" t="str">
        <f>VLOOKUP(C9838,'user list'!A:B,2,0)</f>
        <v>Admin</v>
      </c>
      <c r="B9838" s="172">
        <v>45817.607465277775</v>
      </c>
      <c r="C9838" s="69" t="s">
        <v>186</v>
      </c>
      <c r="D9838" s="69" t="s">
        <v>1937</v>
      </c>
      <c r="E9838" s="69" t="s">
        <v>1991</v>
      </c>
      <c r="F9838" s="69">
        <v>2052</v>
      </c>
      <c r="G9838" s="69" t="s">
        <v>1948</v>
      </c>
    </row>
    <row r="9839" spans="1:7" ht="14.4">
      <c r="A9839" s="27" t="str">
        <f>VLOOKUP(C9839,'user list'!A:B,2,0)</f>
        <v>Admin</v>
      </c>
      <c r="B9839" s="172">
        <v>45817.607465277775</v>
      </c>
      <c r="C9839" s="69" t="s">
        <v>186</v>
      </c>
      <c r="D9839" s="69" t="s">
        <v>1937</v>
      </c>
      <c r="E9839" s="69" t="s">
        <v>1991</v>
      </c>
      <c r="F9839" s="69">
        <v>2052</v>
      </c>
      <c r="G9839" s="69" t="s">
        <v>1948</v>
      </c>
    </row>
    <row r="9840" spans="1:7" ht="14.4">
      <c r="A9840" s="27" t="str">
        <f>VLOOKUP(C9840,'user list'!A:B,2,0)</f>
        <v>Admin</v>
      </c>
      <c r="B9840" s="172">
        <v>45817.607476851852</v>
      </c>
      <c r="C9840" s="69" t="s">
        <v>186</v>
      </c>
      <c r="D9840" s="69" t="s">
        <v>1937</v>
      </c>
      <c r="E9840" s="69" t="s">
        <v>1991</v>
      </c>
      <c r="F9840" s="69">
        <v>2052</v>
      </c>
      <c r="G9840" s="69" t="s">
        <v>1948</v>
      </c>
    </row>
    <row r="9841" spans="1:7" ht="14.4">
      <c r="A9841" s="27" t="str">
        <f>VLOOKUP(C9841,'user list'!A:B,2,0)</f>
        <v>Admin</v>
      </c>
      <c r="B9841" s="172">
        <v>45817.607476851852</v>
      </c>
      <c r="C9841" s="69" t="s">
        <v>186</v>
      </c>
      <c r="D9841" s="69" t="s">
        <v>1937</v>
      </c>
      <c r="E9841" s="69" t="s">
        <v>1991</v>
      </c>
      <c r="F9841" s="69">
        <v>2052</v>
      </c>
      <c r="G9841" s="69" t="s">
        <v>1947</v>
      </c>
    </row>
    <row r="9842" spans="1:7" ht="14.4">
      <c r="A9842" s="27" t="str">
        <f>VLOOKUP(C9842,'user list'!A:B,2,0)</f>
        <v>BPLD</v>
      </c>
      <c r="B9842" s="172">
        <v>45817.607581018521</v>
      </c>
      <c r="C9842" s="69" t="s">
        <v>194</v>
      </c>
      <c r="D9842" s="69" t="s">
        <v>1937</v>
      </c>
      <c r="E9842" s="69" t="s">
        <v>1991</v>
      </c>
      <c r="F9842" s="69">
        <v>1982</v>
      </c>
      <c r="G9842" s="69" t="s">
        <v>1947</v>
      </c>
    </row>
    <row r="9843" spans="1:7" ht="14.4">
      <c r="A9843" s="27" t="str">
        <f>VLOOKUP(C9843,'user list'!A:B,2,0)</f>
        <v>BPLD</v>
      </c>
      <c r="B9843" s="172">
        <v>45817.607581018521</v>
      </c>
      <c r="C9843" s="69" t="s">
        <v>194</v>
      </c>
      <c r="D9843" s="69" t="s">
        <v>1937</v>
      </c>
      <c r="E9843" s="69" t="s">
        <v>1991</v>
      </c>
      <c r="F9843" s="69">
        <v>1982</v>
      </c>
      <c r="G9843" s="69" t="s">
        <v>1948</v>
      </c>
    </row>
    <row r="9844" spans="1:7" ht="14.4">
      <c r="A9844" s="27" t="str">
        <f>VLOOKUP(C9844,'user list'!A:B,2,0)</f>
        <v>BPLD</v>
      </c>
      <c r="B9844" s="172">
        <v>45817.607581018521</v>
      </c>
      <c r="C9844" s="69" t="s">
        <v>194</v>
      </c>
      <c r="D9844" s="69" t="s">
        <v>1937</v>
      </c>
      <c r="E9844" s="69" t="s">
        <v>1991</v>
      </c>
      <c r="F9844" s="69">
        <v>1982</v>
      </c>
      <c r="G9844" s="69" t="s">
        <v>1939</v>
      </c>
    </row>
    <row r="9845" spans="1:7" ht="14.4">
      <c r="A9845" s="27" t="str">
        <f>VLOOKUP(C9845,'user list'!A:B,2,0)</f>
        <v>Admin</v>
      </c>
      <c r="B9845" s="172">
        <v>45817.607581018521</v>
      </c>
      <c r="C9845" s="69" t="s">
        <v>186</v>
      </c>
      <c r="D9845" s="69" t="s">
        <v>1937</v>
      </c>
      <c r="E9845" s="69" t="s">
        <v>1991</v>
      </c>
      <c r="F9845" s="69">
        <v>1982</v>
      </c>
      <c r="G9845" s="69" t="s">
        <v>1948</v>
      </c>
    </row>
    <row r="9846" spans="1:7" ht="14.4">
      <c r="A9846" s="27" t="str">
        <f>VLOOKUP(C9846,'user list'!A:B,2,0)</f>
        <v>ITDD</v>
      </c>
      <c r="B9846" s="172">
        <v>45817.607581018521</v>
      </c>
      <c r="C9846" s="69" t="s">
        <v>219</v>
      </c>
      <c r="D9846" s="69" t="s">
        <v>1937</v>
      </c>
      <c r="E9846" s="69" t="s">
        <v>1991</v>
      </c>
      <c r="F9846" s="69">
        <v>2052</v>
      </c>
      <c r="G9846" s="69" t="s">
        <v>1939</v>
      </c>
    </row>
    <row r="9847" spans="1:7" ht="14.4">
      <c r="A9847" s="27" t="str">
        <f>VLOOKUP(C9847,'user list'!A:B,2,0)</f>
        <v>PLEB</v>
      </c>
      <c r="B9847" s="172">
        <v>45817.607615740744</v>
      </c>
      <c r="C9847" s="69" t="s">
        <v>260</v>
      </c>
      <c r="D9847" s="69" t="s">
        <v>1937</v>
      </c>
      <c r="E9847" s="69" t="s">
        <v>2602</v>
      </c>
      <c r="F9847" s="69">
        <v>1977</v>
      </c>
      <c r="G9847" s="69" t="s">
        <v>1939</v>
      </c>
    </row>
    <row r="9848" spans="1:7" ht="14.4">
      <c r="A9848" s="27" t="str">
        <f>VLOOKUP(C9848,'user list'!A:B,2,0)</f>
        <v>BPLD</v>
      </c>
      <c r="B9848" s="172">
        <v>45817.607766203706</v>
      </c>
      <c r="C9848" s="69" t="s">
        <v>194</v>
      </c>
      <c r="D9848" s="69" t="s">
        <v>1937</v>
      </c>
      <c r="E9848" s="69" t="s">
        <v>1991</v>
      </c>
      <c r="F9848" s="69">
        <v>1982</v>
      </c>
      <c r="G9848" s="69" t="s">
        <v>1949</v>
      </c>
    </row>
    <row r="9849" spans="1:7" ht="14.4">
      <c r="A9849" s="27" t="str">
        <f>VLOOKUP(C9849,'user list'!A:B,2,0)</f>
        <v>OCM</v>
      </c>
      <c r="B9849" s="172">
        <v>45817.60832175926</v>
      </c>
      <c r="C9849" s="69" t="s">
        <v>230</v>
      </c>
      <c r="D9849" s="69" t="s">
        <v>1937</v>
      </c>
      <c r="E9849" s="69" t="s">
        <v>2035</v>
      </c>
      <c r="F9849" s="69">
        <v>2053</v>
      </c>
      <c r="G9849" s="69" t="s">
        <v>2440</v>
      </c>
    </row>
    <row r="9850" spans="1:7" ht="14.4">
      <c r="A9850" s="27" t="str">
        <f>VLOOKUP(C9850,'user list'!A:B,2,0)</f>
        <v>Admin</v>
      </c>
      <c r="B9850" s="172">
        <v>45817.60832175926</v>
      </c>
      <c r="C9850" s="69" t="s">
        <v>186</v>
      </c>
      <c r="D9850" s="69" t="s">
        <v>1937</v>
      </c>
      <c r="E9850" s="69" t="s">
        <v>2035</v>
      </c>
      <c r="F9850" s="69">
        <v>2053</v>
      </c>
      <c r="G9850" s="69" t="s">
        <v>1948</v>
      </c>
    </row>
    <row r="9851" spans="1:7" ht="14.4">
      <c r="A9851" s="27" t="str">
        <f>VLOOKUP(C9851,'user list'!A:B,2,0)</f>
        <v>Admin</v>
      </c>
      <c r="B9851" s="172">
        <v>45817.60833333333</v>
      </c>
      <c r="C9851" s="69" t="s">
        <v>186</v>
      </c>
      <c r="D9851" s="69" t="s">
        <v>1937</v>
      </c>
      <c r="E9851" s="69" t="s">
        <v>2035</v>
      </c>
      <c r="F9851" s="69">
        <v>2053</v>
      </c>
      <c r="G9851" s="69" t="s">
        <v>1947</v>
      </c>
    </row>
    <row r="9852" spans="1:7" ht="14.4">
      <c r="A9852" s="27" t="str">
        <f>VLOOKUP(C9852,'user list'!A:B,2,0)</f>
        <v>Admin</v>
      </c>
      <c r="B9852" s="172">
        <v>45817.60833333333</v>
      </c>
      <c r="C9852" s="69" t="s">
        <v>186</v>
      </c>
      <c r="D9852" s="69" t="s">
        <v>1937</v>
      </c>
      <c r="E9852" s="69" t="s">
        <v>2035</v>
      </c>
      <c r="F9852" s="69">
        <v>2053</v>
      </c>
      <c r="G9852" s="69" t="s">
        <v>1948</v>
      </c>
    </row>
    <row r="9853" spans="1:7" ht="14.4">
      <c r="A9853" s="27" t="str">
        <f>VLOOKUP(C9853,'user list'!A:B,2,0)</f>
        <v>Admin</v>
      </c>
      <c r="B9853" s="172">
        <v>45817.60833333333</v>
      </c>
      <c r="C9853" s="69" t="s">
        <v>186</v>
      </c>
      <c r="D9853" s="69" t="s">
        <v>1937</v>
      </c>
      <c r="E9853" s="69" t="s">
        <v>2035</v>
      </c>
      <c r="F9853" s="69">
        <v>2053</v>
      </c>
      <c r="G9853" s="69" t="s">
        <v>1948</v>
      </c>
    </row>
    <row r="9854" spans="1:7" ht="14.4">
      <c r="A9854" s="27" t="str">
        <f>VLOOKUP(C9854,'user list'!A:B,2,0)</f>
        <v>OCA</v>
      </c>
      <c r="B9854" s="172">
        <v>45817.608414351853</v>
      </c>
      <c r="C9854" s="69" t="s">
        <v>227</v>
      </c>
      <c r="D9854" s="69" t="s">
        <v>1937</v>
      </c>
      <c r="E9854" s="69" t="s">
        <v>2590</v>
      </c>
      <c r="F9854" s="69">
        <v>1970</v>
      </c>
      <c r="G9854" s="69" t="s">
        <v>1939</v>
      </c>
    </row>
    <row r="9855" spans="1:7" ht="14.4">
      <c r="A9855" s="27" t="str">
        <f>VLOOKUP(C9855,'user list'!A:B,2,0)</f>
        <v>OCA</v>
      </c>
      <c r="B9855" s="172">
        <v>45817.608506944445</v>
      </c>
      <c r="C9855" s="69" t="s">
        <v>227</v>
      </c>
      <c r="D9855" s="69" t="s">
        <v>1937</v>
      </c>
      <c r="E9855" s="69" t="s">
        <v>2591</v>
      </c>
      <c r="F9855" s="69">
        <v>1971</v>
      </c>
      <c r="G9855" s="69" t="s">
        <v>1939</v>
      </c>
    </row>
    <row r="9856" spans="1:7" ht="14.4">
      <c r="A9856" s="27" t="str">
        <f>VLOOKUP(C9856,'user list'!A:B,2,0)</f>
        <v>OCA</v>
      </c>
      <c r="B9856" s="172">
        <v>45817.608541666668</v>
      </c>
      <c r="C9856" s="69" t="s">
        <v>227</v>
      </c>
      <c r="D9856" s="69" t="s">
        <v>1937</v>
      </c>
      <c r="E9856" s="69" t="s">
        <v>2597</v>
      </c>
      <c r="F9856" s="69">
        <v>1972</v>
      </c>
      <c r="G9856" s="69" t="s">
        <v>1939</v>
      </c>
    </row>
    <row r="9857" spans="1:7" ht="14.4">
      <c r="A9857" s="27" t="str">
        <f>VLOOKUP(C9857,'user list'!A:B,2,0)</f>
        <v>OCA</v>
      </c>
      <c r="B9857" s="172">
        <v>45817.608564814815</v>
      </c>
      <c r="C9857" s="69" t="s">
        <v>227</v>
      </c>
      <c r="D9857" s="69" t="s">
        <v>1937</v>
      </c>
      <c r="E9857" s="69" t="s">
        <v>2598</v>
      </c>
      <c r="F9857" s="69">
        <v>1973</v>
      </c>
      <c r="G9857" s="69" t="s">
        <v>1939</v>
      </c>
    </row>
    <row r="9858" spans="1:7" ht="14.4">
      <c r="A9858" s="27" t="str">
        <f>VLOOKUP(C9858,'user list'!A:B,2,0)</f>
        <v>OCA</v>
      </c>
      <c r="B9858" s="172">
        <v>45817.608611111114</v>
      </c>
      <c r="C9858" s="69" t="s">
        <v>227</v>
      </c>
      <c r="D9858" s="69" t="s">
        <v>1937</v>
      </c>
      <c r="E9858" s="69" t="s">
        <v>2600</v>
      </c>
      <c r="F9858" s="69">
        <v>1975</v>
      </c>
      <c r="G9858" s="69" t="s">
        <v>1939</v>
      </c>
    </row>
    <row r="9859" spans="1:7" ht="14.4">
      <c r="A9859" s="27" t="str">
        <f>VLOOKUP(C9859,'user list'!A:B,2,0)</f>
        <v>OCM</v>
      </c>
      <c r="B9859" s="172">
        <v>45817.609074074076</v>
      </c>
      <c r="C9859" s="69" t="s">
        <v>230</v>
      </c>
      <c r="D9859" s="69" t="s">
        <v>1937</v>
      </c>
      <c r="E9859" s="69" t="s">
        <v>1989</v>
      </c>
      <c r="F9859" s="69">
        <v>2005</v>
      </c>
      <c r="G9859" s="69" t="s">
        <v>1947</v>
      </c>
    </row>
    <row r="9860" spans="1:7" ht="14.4">
      <c r="A9860" s="27" t="str">
        <f>VLOOKUP(C9860,'user list'!A:B,2,0)</f>
        <v>OCM</v>
      </c>
      <c r="B9860" s="172">
        <v>45817.609074074076</v>
      </c>
      <c r="C9860" s="69" t="s">
        <v>230</v>
      </c>
      <c r="D9860" s="69" t="s">
        <v>1937</v>
      </c>
      <c r="E9860" s="69" t="s">
        <v>1989</v>
      </c>
      <c r="F9860" s="69">
        <v>2005</v>
      </c>
      <c r="G9860" s="69" t="s">
        <v>1948</v>
      </c>
    </row>
    <row r="9861" spans="1:7" ht="14.4">
      <c r="A9861" s="27" t="str">
        <f>VLOOKUP(C9861,'user list'!A:B,2,0)</f>
        <v>OCM</v>
      </c>
      <c r="B9861" s="172">
        <v>45817.609074074076</v>
      </c>
      <c r="C9861" s="69" t="s">
        <v>230</v>
      </c>
      <c r="D9861" s="69" t="s">
        <v>1937</v>
      </c>
      <c r="E9861" s="69" t="s">
        <v>2621</v>
      </c>
      <c r="F9861" s="69">
        <v>2026</v>
      </c>
      <c r="G9861" s="69" t="s">
        <v>1939</v>
      </c>
    </row>
    <row r="9862" spans="1:7" ht="14.4">
      <c r="A9862" s="27" t="str">
        <f>VLOOKUP(C9862,'user list'!A:B,2,0)</f>
        <v>OCM</v>
      </c>
      <c r="B9862" s="172">
        <v>45817.609074074076</v>
      </c>
      <c r="C9862" s="69" t="s">
        <v>230</v>
      </c>
      <c r="D9862" s="69" t="s">
        <v>1937</v>
      </c>
      <c r="E9862" s="69" t="s">
        <v>2621</v>
      </c>
      <c r="F9862" s="69">
        <v>2026</v>
      </c>
      <c r="G9862" s="69" t="s">
        <v>1939</v>
      </c>
    </row>
    <row r="9863" spans="1:7" ht="14.4">
      <c r="A9863" s="27" t="str">
        <f>VLOOKUP(C9863,'user list'!A:B,2,0)</f>
        <v>Admin</v>
      </c>
      <c r="B9863" s="172">
        <v>45817.6091087963</v>
      </c>
      <c r="C9863" s="69" t="s">
        <v>186</v>
      </c>
      <c r="D9863" s="69" t="s">
        <v>1937</v>
      </c>
      <c r="E9863" s="69" t="s">
        <v>2035</v>
      </c>
      <c r="F9863" s="69">
        <v>2004</v>
      </c>
      <c r="G9863" s="69" t="s">
        <v>1948</v>
      </c>
    </row>
    <row r="9864" spans="1:7" ht="14.4">
      <c r="A9864" s="27" t="str">
        <f>VLOOKUP(C9864,'user list'!A:B,2,0)</f>
        <v>Admin</v>
      </c>
      <c r="B9864" s="172">
        <v>45817.6091087963</v>
      </c>
      <c r="C9864" s="69" t="s">
        <v>186</v>
      </c>
      <c r="D9864" s="69" t="s">
        <v>1937</v>
      </c>
      <c r="E9864" s="69" t="s">
        <v>1989</v>
      </c>
      <c r="F9864" s="69">
        <v>2005</v>
      </c>
      <c r="G9864" s="69" t="s">
        <v>1948</v>
      </c>
    </row>
    <row r="9865" spans="1:7" ht="14.4">
      <c r="A9865" s="27" t="str">
        <f>VLOOKUP(C9865,'user list'!A:B,2,0)</f>
        <v>Admin</v>
      </c>
      <c r="B9865" s="172">
        <v>45817.6091087963</v>
      </c>
      <c r="C9865" s="69" t="s">
        <v>186</v>
      </c>
      <c r="D9865" s="69" t="s">
        <v>1937</v>
      </c>
      <c r="E9865" s="69" t="s">
        <v>1989</v>
      </c>
      <c r="F9865" s="69">
        <v>2005</v>
      </c>
      <c r="G9865" s="69" t="s">
        <v>1947</v>
      </c>
    </row>
    <row r="9866" spans="1:7" ht="14.4">
      <c r="A9866" s="27" t="str">
        <f>VLOOKUP(C9866,'user list'!A:B,2,0)</f>
        <v>Admin</v>
      </c>
      <c r="B9866" s="172">
        <v>45817.6091087963</v>
      </c>
      <c r="C9866" s="69" t="s">
        <v>186</v>
      </c>
      <c r="D9866" s="69" t="s">
        <v>1937</v>
      </c>
      <c r="E9866" s="69" t="s">
        <v>1989</v>
      </c>
      <c r="F9866" s="69">
        <v>2005</v>
      </c>
      <c r="G9866" s="69" t="s">
        <v>1948</v>
      </c>
    </row>
    <row r="9867" spans="1:7" ht="14.4">
      <c r="A9867" s="27" t="str">
        <f>VLOOKUP(C9867,'user list'!A:B,2,0)</f>
        <v>Admin</v>
      </c>
      <c r="B9867" s="172">
        <v>45817.6091087963</v>
      </c>
      <c r="C9867" s="69" t="s">
        <v>186</v>
      </c>
      <c r="D9867" s="69" t="s">
        <v>1937</v>
      </c>
      <c r="E9867" s="69" t="s">
        <v>1989</v>
      </c>
      <c r="F9867" s="69">
        <v>2005</v>
      </c>
      <c r="G9867" s="69" t="s">
        <v>1948</v>
      </c>
    </row>
    <row r="9868" spans="1:7" ht="14.4">
      <c r="A9868" s="27" t="str">
        <f>VLOOKUP(C9868,'user list'!A:B,2,0)</f>
        <v>OCM</v>
      </c>
      <c r="B9868" s="172">
        <v>45817.609363425923</v>
      </c>
      <c r="C9868" s="69" t="s">
        <v>230</v>
      </c>
      <c r="D9868" s="69" t="s">
        <v>1937</v>
      </c>
      <c r="E9868" s="69" t="s">
        <v>2332</v>
      </c>
      <c r="F9868" s="69">
        <v>2025</v>
      </c>
      <c r="G9868" s="69" t="s">
        <v>1948</v>
      </c>
    </row>
    <row r="9869" spans="1:7" ht="14.4">
      <c r="A9869" s="27" t="str">
        <f>VLOOKUP(C9869,'user list'!A:B,2,0)</f>
        <v>OCM</v>
      </c>
      <c r="B9869" s="172">
        <v>45817.609375</v>
      </c>
      <c r="C9869" s="69" t="s">
        <v>230</v>
      </c>
      <c r="D9869" s="69" t="s">
        <v>1937</v>
      </c>
      <c r="E9869" s="69" t="s">
        <v>2621</v>
      </c>
      <c r="F9869" s="69">
        <v>2026</v>
      </c>
      <c r="G9869" s="69" t="s">
        <v>1947</v>
      </c>
    </row>
    <row r="9870" spans="1:7" ht="14.4">
      <c r="A9870" s="27" t="str">
        <f>VLOOKUP(C9870,'user list'!A:B,2,0)</f>
        <v>OCM</v>
      </c>
      <c r="B9870" s="172">
        <v>45817.609375</v>
      </c>
      <c r="C9870" s="69" t="s">
        <v>230</v>
      </c>
      <c r="D9870" s="69" t="s">
        <v>1937</v>
      </c>
      <c r="E9870" s="69" t="s">
        <v>2621</v>
      </c>
      <c r="F9870" s="69">
        <v>2026</v>
      </c>
      <c r="G9870" s="69" t="s">
        <v>1948</v>
      </c>
    </row>
    <row r="9871" spans="1:7" ht="14.4">
      <c r="A9871" s="27" t="str">
        <f>VLOOKUP(C9871,'user list'!A:B,2,0)</f>
        <v>OCM</v>
      </c>
      <c r="B9871" s="172">
        <v>45817.609375</v>
      </c>
      <c r="C9871" s="69" t="s">
        <v>230</v>
      </c>
      <c r="D9871" s="69" t="s">
        <v>1937</v>
      </c>
      <c r="E9871" s="69" t="s">
        <v>2624</v>
      </c>
      <c r="F9871" s="69">
        <v>2029</v>
      </c>
      <c r="G9871" s="69" t="s">
        <v>1939</v>
      </c>
    </row>
    <row r="9872" spans="1:7" ht="14.4">
      <c r="A9872" s="27" t="str">
        <f>VLOOKUP(C9872,'user list'!A:B,2,0)</f>
        <v>OCM</v>
      </c>
      <c r="B9872" s="172">
        <v>45817.609375</v>
      </c>
      <c r="C9872" s="69" t="s">
        <v>230</v>
      </c>
      <c r="D9872" s="69" t="s">
        <v>1937</v>
      </c>
      <c r="E9872" s="69" t="s">
        <v>2624</v>
      </c>
      <c r="F9872" s="69">
        <v>2029</v>
      </c>
      <c r="G9872" s="69" t="s">
        <v>1939</v>
      </c>
    </row>
    <row r="9873" spans="1:7" ht="14.4">
      <c r="A9873" s="27" t="str">
        <f>VLOOKUP(C9873,'user list'!A:B,2,0)</f>
        <v>Admin</v>
      </c>
      <c r="B9873" s="172">
        <v>45817.609409722223</v>
      </c>
      <c r="C9873" s="69" t="s">
        <v>186</v>
      </c>
      <c r="D9873" s="69" t="s">
        <v>1937</v>
      </c>
      <c r="E9873" s="69" t="s">
        <v>2621</v>
      </c>
      <c r="F9873" s="69">
        <v>2026</v>
      </c>
      <c r="G9873" s="69" t="s">
        <v>1948</v>
      </c>
    </row>
    <row r="9874" spans="1:7" ht="14.4">
      <c r="A9874" s="27" t="str">
        <f>VLOOKUP(C9874,'user list'!A:B,2,0)</f>
        <v>Admin</v>
      </c>
      <c r="B9874" s="172">
        <v>45817.6094212963</v>
      </c>
      <c r="C9874" s="69" t="s">
        <v>186</v>
      </c>
      <c r="D9874" s="69" t="s">
        <v>1937</v>
      </c>
      <c r="E9874" s="69" t="s">
        <v>2332</v>
      </c>
      <c r="F9874" s="69">
        <v>2025</v>
      </c>
      <c r="G9874" s="69" t="s">
        <v>1947</v>
      </c>
    </row>
    <row r="9875" spans="1:7" ht="14.4">
      <c r="A9875" s="27" t="str">
        <f>VLOOKUP(C9875,'user list'!A:B,2,0)</f>
        <v>Admin</v>
      </c>
      <c r="B9875" s="172">
        <v>45817.6094212963</v>
      </c>
      <c r="C9875" s="69" t="s">
        <v>186</v>
      </c>
      <c r="D9875" s="69" t="s">
        <v>1937</v>
      </c>
      <c r="E9875" s="69" t="s">
        <v>2332</v>
      </c>
      <c r="F9875" s="69">
        <v>2025</v>
      </c>
      <c r="G9875" s="69" t="s">
        <v>1948</v>
      </c>
    </row>
    <row r="9876" spans="1:7" ht="14.4">
      <c r="A9876" s="27" t="str">
        <f>VLOOKUP(C9876,'user list'!A:B,2,0)</f>
        <v>OCM</v>
      </c>
      <c r="B9876" s="172">
        <v>45817.609768518516</v>
      </c>
      <c r="C9876" s="69" t="s">
        <v>230</v>
      </c>
      <c r="D9876" s="69" t="s">
        <v>1937</v>
      </c>
      <c r="E9876" s="69" t="s">
        <v>2624</v>
      </c>
      <c r="F9876" s="69">
        <v>2029</v>
      </c>
      <c r="G9876" s="69" t="s">
        <v>1947</v>
      </c>
    </row>
    <row r="9877" spans="1:7" ht="14.4">
      <c r="A9877" s="27" t="str">
        <f>VLOOKUP(C9877,'user list'!A:B,2,0)</f>
        <v>OCM</v>
      </c>
      <c r="B9877" s="172">
        <v>45817.609768518516</v>
      </c>
      <c r="C9877" s="69" t="s">
        <v>230</v>
      </c>
      <c r="D9877" s="69" t="s">
        <v>1937</v>
      </c>
      <c r="E9877" s="69" t="s">
        <v>2624</v>
      </c>
      <c r="F9877" s="69">
        <v>2029</v>
      </c>
      <c r="G9877" s="69" t="s">
        <v>1948</v>
      </c>
    </row>
    <row r="9878" spans="1:7" ht="14.4">
      <c r="A9878" s="27" t="str">
        <f>VLOOKUP(C9878,'user list'!A:B,2,0)</f>
        <v>OCM</v>
      </c>
      <c r="B9878" s="172">
        <v>45817.609768518516</v>
      </c>
      <c r="C9878" s="69" t="s">
        <v>230</v>
      </c>
      <c r="D9878" s="69" t="s">
        <v>1937</v>
      </c>
      <c r="E9878" s="69" t="s">
        <v>2001</v>
      </c>
      <c r="F9878" s="69">
        <v>2002</v>
      </c>
      <c r="G9878" s="69" t="s">
        <v>1939</v>
      </c>
    </row>
    <row r="9879" spans="1:7" ht="14.4">
      <c r="A9879" s="27" t="str">
        <f>VLOOKUP(C9879,'user list'!A:B,2,0)</f>
        <v>OCM</v>
      </c>
      <c r="B9879" s="172">
        <v>45817.609768518516</v>
      </c>
      <c r="C9879" s="69" t="s">
        <v>230</v>
      </c>
      <c r="D9879" s="69" t="s">
        <v>1937</v>
      </c>
      <c r="E9879" s="69" t="s">
        <v>2001</v>
      </c>
      <c r="F9879" s="69">
        <v>2002</v>
      </c>
      <c r="G9879" s="69" t="s">
        <v>1939</v>
      </c>
    </row>
    <row r="9880" spans="1:7" ht="14.4">
      <c r="A9880" s="27" t="str">
        <f>VLOOKUP(C9880,'user list'!A:B,2,0)</f>
        <v>Admin</v>
      </c>
      <c r="B9880" s="172">
        <v>45817.609803240739</v>
      </c>
      <c r="C9880" s="69" t="s">
        <v>186</v>
      </c>
      <c r="D9880" s="69" t="s">
        <v>1937</v>
      </c>
      <c r="E9880" s="69" t="s">
        <v>2623</v>
      </c>
      <c r="F9880" s="69">
        <v>2028</v>
      </c>
      <c r="G9880" s="69" t="s">
        <v>1948</v>
      </c>
    </row>
    <row r="9881" spans="1:7" ht="14.4">
      <c r="A9881" s="27" t="str">
        <f>VLOOKUP(C9881,'user list'!A:B,2,0)</f>
        <v>Admin</v>
      </c>
      <c r="B9881" s="172">
        <v>45817.609803240739</v>
      </c>
      <c r="C9881" s="69" t="s">
        <v>186</v>
      </c>
      <c r="D9881" s="69" t="s">
        <v>1937</v>
      </c>
      <c r="E9881" s="69" t="s">
        <v>2624</v>
      </c>
      <c r="F9881" s="69">
        <v>2029</v>
      </c>
      <c r="G9881" s="69" t="s">
        <v>1948</v>
      </c>
    </row>
    <row r="9882" spans="1:7" ht="14.4">
      <c r="A9882" s="27" t="str">
        <f>VLOOKUP(C9882,'user list'!A:B,2,0)</f>
        <v>Admin</v>
      </c>
      <c r="B9882" s="172">
        <v>45817.609814814816</v>
      </c>
      <c r="C9882" s="69" t="s">
        <v>186</v>
      </c>
      <c r="D9882" s="69" t="s">
        <v>1937</v>
      </c>
      <c r="E9882" s="69" t="s">
        <v>2624</v>
      </c>
      <c r="F9882" s="69">
        <v>2029</v>
      </c>
      <c r="G9882" s="69" t="s">
        <v>1947</v>
      </c>
    </row>
    <row r="9883" spans="1:7" ht="14.4">
      <c r="A9883" s="27" t="str">
        <f>VLOOKUP(C9883,'user list'!A:B,2,0)</f>
        <v>Admin</v>
      </c>
      <c r="B9883" s="172">
        <v>45817.609814814816</v>
      </c>
      <c r="C9883" s="69" t="s">
        <v>186</v>
      </c>
      <c r="D9883" s="69" t="s">
        <v>1937</v>
      </c>
      <c r="E9883" s="69" t="s">
        <v>2624</v>
      </c>
      <c r="F9883" s="69">
        <v>2029</v>
      </c>
      <c r="G9883" s="69" t="s">
        <v>1948</v>
      </c>
    </row>
    <row r="9884" spans="1:7" ht="14.4">
      <c r="A9884" s="27" t="str">
        <f>VLOOKUP(C9884,'user list'!A:B,2,0)</f>
        <v>Admin</v>
      </c>
      <c r="B9884" s="172">
        <v>45817.609814814816</v>
      </c>
      <c r="C9884" s="69" t="s">
        <v>186</v>
      </c>
      <c r="D9884" s="69" t="s">
        <v>1937</v>
      </c>
      <c r="E9884" s="69" t="s">
        <v>2624</v>
      </c>
      <c r="F9884" s="69">
        <v>2029</v>
      </c>
      <c r="G9884" s="69" t="s">
        <v>1948</v>
      </c>
    </row>
    <row r="9885" spans="1:7" ht="14.4">
      <c r="A9885" s="27" t="str">
        <f>VLOOKUP(C9885,'user list'!A:B,2,0)</f>
        <v>QCEAU</v>
      </c>
      <c r="B9885" s="172">
        <v>45817.609884259262</v>
      </c>
      <c r="C9885" s="69" t="s">
        <v>266</v>
      </c>
      <c r="D9885" s="69" t="s">
        <v>1937</v>
      </c>
      <c r="E9885" s="69" t="s">
        <v>2605</v>
      </c>
      <c r="F9885" s="69">
        <v>2024</v>
      </c>
      <c r="G9885" s="69" t="s">
        <v>1939</v>
      </c>
    </row>
    <row r="9886" spans="1:7" ht="14.4">
      <c r="A9886" s="27" t="str">
        <f>VLOOKUP(C9886,'user list'!A:B,2,0)</f>
        <v>QCEAU</v>
      </c>
      <c r="B9886" s="172">
        <v>45817.609953703701</v>
      </c>
      <c r="C9886" s="69" t="s">
        <v>266</v>
      </c>
      <c r="D9886" s="69" t="s">
        <v>1937</v>
      </c>
      <c r="E9886" s="69" t="s">
        <v>2605</v>
      </c>
      <c r="F9886" s="69">
        <v>2024</v>
      </c>
      <c r="G9886" s="69" t="s">
        <v>1939</v>
      </c>
    </row>
    <row r="9887" spans="1:7" ht="14.4">
      <c r="A9887" s="27" t="str">
        <f>VLOOKUP(C9887,'user list'!A:B,2,0)</f>
        <v>OCM</v>
      </c>
      <c r="B9887" s="172">
        <v>45817.610092592593</v>
      </c>
      <c r="C9887" s="69" t="s">
        <v>230</v>
      </c>
      <c r="D9887" s="69" t="s">
        <v>1937</v>
      </c>
      <c r="E9887" s="69" t="s">
        <v>2002</v>
      </c>
      <c r="F9887" s="69">
        <v>2001</v>
      </c>
      <c r="G9887" s="69" t="s">
        <v>1948</v>
      </c>
    </row>
    <row r="9888" spans="1:7" ht="14.4">
      <c r="A9888" s="27" t="str">
        <f>VLOOKUP(C9888,'user list'!A:B,2,0)</f>
        <v>OCM</v>
      </c>
      <c r="B9888" s="172">
        <v>45817.61010416667</v>
      </c>
      <c r="C9888" s="69" t="s">
        <v>230</v>
      </c>
      <c r="D9888" s="69" t="s">
        <v>1937</v>
      </c>
      <c r="E9888" s="69" t="s">
        <v>2001</v>
      </c>
      <c r="F9888" s="69">
        <v>2002</v>
      </c>
      <c r="G9888" s="69" t="s">
        <v>1947</v>
      </c>
    </row>
    <row r="9889" spans="1:7" ht="14.4">
      <c r="A9889" s="27" t="str">
        <f>VLOOKUP(C9889,'user list'!A:B,2,0)</f>
        <v>OCM</v>
      </c>
      <c r="B9889" s="172">
        <v>45817.61010416667</v>
      </c>
      <c r="C9889" s="69" t="s">
        <v>230</v>
      </c>
      <c r="D9889" s="69" t="s">
        <v>1937</v>
      </c>
      <c r="E9889" s="69" t="s">
        <v>2001</v>
      </c>
      <c r="F9889" s="69">
        <v>2002</v>
      </c>
      <c r="G9889" s="69" t="s">
        <v>1948</v>
      </c>
    </row>
    <row r="9890" spans="1:7" ht="14.4">
      <c r="A9890" s="27" t="str">
        <f>VLOOKUP(C9890,'user list'!A:B,2,0)</f>
        <v>OCM</v>
      </c>
      <c r="B9890" s="172">
        <v>45817.61010416667</v>
      </c>
      <c r="C9890" s="69" t="s">
        <v>230</v>
      </c>
      <c r="D9890" s="69" t="s">
        <v>1937</v>
      </c>
      <c r="E9890" s="69" t="s">
        <v>2626</v>
      </c>
      <c r="F9890" s="69">
        <v>2031</v>
      </c>
      <c r="G9890" s="69" t="s">
        <v>1939</v>
      </c>
    </row>
    <row r="9891" spans="1:7" ht="14.4">
      <c r="A9891" s="27" t="str">
        <f>VLOOKUP(C9891,'user list'!A:B,2,0)</f>
        <v>OCM</v>
      </c>
      <c r="B9891" s="172">
        <v>45817.61010416667</v>
      </c>
      <c r="C9891" s="69" t="s">
        <v>230</v>
      </c>
      <c r="D9891" s="69" t="s">
        <v>1937</v>
      </c>
      <c r="E9891" s="69" t="s">
        <v>2626</v>
      </c>
      <c r="F9891" s="69">
        <v>2031</v>
      </c>
      <c r="G9891" s="69" t="s">
        <v>1939</v>
      </c>
    </row>
    <row r="9892" spans="1:7" ht="14.4">
      <c r="A9892" s="27" t="str">
        <f>VLOOKUP(C9892,'user list'!A:B,2,0)</f>
        <v>Admin</v>
      </c>
      <c r="B9892" s="172">
        <v>45817.610138888886</v>
      </c>
      <c r="C9892" s="69" t="s">
        <v>186</v>
      </c>
      <c r="D9892" s="69" t="s">
        <v>1937</v>
      </c>
      <c r="E9892" s="69" t="s">
        <v>2001</v>
      </c>
      <c r="F9892" s="69">
        <v>2002</v>
      </c>
      <c r="G9892" s="69" t="s">
        <v>1948</v>
      </c>
    </row>
    <row r="9893" spans="1:7" ht="14.4">
      <c r="A9893" s="27" t="str">
        <f>VLOOKUP(C9893,'user list'!A:B,2,0)</f>
        <v>Admin</v>
      </c>
      <c r="B9893" s="172">
        <v>45817.610138888886</v>
      </c>
      <c r="C9893" s="69" t="s">
        <v>186</v>
      </c>
      <c r="D9893" s="69" t="s">
        <v>1937</v>
      </c>
      <c r="E9893" s="69" t="s">
        <v>2002</v>
      </c>
      <c r="F9893" s="69">
        <v>2001</v>
      </c>
      <c r="G9893" s="69" t="s">
        <v>1947</v>
      </c>
    </row>
    <row r="9894" spans="1:7" ht="14.4">
      <c r="A9894" s="27" t="str">
        <f>VLOOKUP(C9894,'user list'!A:B,2,0)</f>
        <v>Admin</v>
      </c>
      <c r="B9894" s="172">
        <v>45817.610138888886</v>
      </c>
      <c r="C9894" s="69" t="s">
        <v>186</v>
      </c>
      <c r="D9894" s="69" t="s">
        <v>1937</v>
      </c>
      <c r="E9894" s="69" t="s">
        <v>2002</v>
      </c>
      <c r="F9894" s="69">
        <v>2001</v>
      </c>
      <c r="G9894" s="69" t="s">
        <v>1948</v>
      </c>
    </row>
    <row r="9895" spans="1:7" ht="14.4">
      <c r="A9895" s="27" t="str">
        <f>VLOOKUP(C9895,'user list'!A:B,2,0)</f>
        <v>QCEAU</v>
      </c>
      <c r="B9895" s="172">
        <v>45817.610300925924</v>
      </c>
      <c r="C9895" s="69" t="s">
        <v>266</v>
      </c>
      <c r="D9895" s="69" t="s">
        <v>1937</v>
      </c>
      <c r="E9895" s="69" t="s">
        <v>2615</v>
      </c>
      <c r="F9895" s="69" t="s">
        <v>2616</v>
      </c>
      <c r="G9895" s="69" t="s">
        <v>2617</v>
      </c>
    </row>
    <row r="9896" spans="1:7" ht="14.4">
      <c r="A9896" s="27" t="str">
        <f>VLOOKUP(C9896,'user list'!A:B,2,0)</f>
        <v>OCM</v>
      </c>
      <c r="B9896" s="172">
        <v>45817.610439814816</v>
      </c>
      <c r="C9896" s="69" t="s">
        <v>230</v>
      </c>
      <c r="D9896" s="69" t="s">
        <v>1937</v>
      </c>
      <c r="E9896" s="69" t="s">
        <v>2626</v>
      </c>
      <c r="F9896" s="69">
        <v>2031</v>
      </c>
      <c r="G9896" s="69" t="s">
        <v>1947</v>
      </c>
    </row>
    <row r="9897" spans="1:7" ht="14.4">
      <c r="A9897" s="27" t="str">
        <f>VLOOKUP(C9897,'user list'!A:B,2,0)</f>
        <v>OCM</v>
      </c>
      <c r="B9897" s="172">
        <v>45817.610439814816</v>
      </c>
      <c r="C9897" s="69" t="s">
        <v>230</v>
      </c>
      <c r="D9897" s="69" t="s">
        <v>1937</v>
      </c>
      <c r="E9897" s="69" t="s">
        <v>2626</v>
      </c>
      <c r="F9897" s="69">
        <v>2031</v>
      </c>
      <c r="G9897" s="69" t="s">
        <v>1948</v>
      </c>
    </row>
    <row r="9898" spans="1:7" ht="14.4">
      <c r="A9898" s="27" t="str">
        <f>VLOOKUP(C9898,'user list'!A:B,2,0)</f>
        <v>OCM</v>
      </c>
      <c r="B9898" s="172">
        <v>45817.610439814816</v>
      </c>
      <c r="C9898" s="69" t="s">
        <v>230</v>
      </c>
      <c r="D9898" s="69" t="s">
        <v>1937</v>
      </c>
      <c r="E9898" s="69" t="s">
        <v>2625</v>
      </c>
      <c r="F9898" s="69">
        <v>2030</v>
      </c>
      <c r="G9898" s="69" t="s">
        <v>1939</v>
      </c>
    </row>
    <row r="9899" spans="1:7" ht="14.4">
      <c r="A9899" s="27" t="str">
        <f>VLOOKUP(C9899,'user list'!A:B,2,0)</f>
        <v>OCM</v>
      </c>
      <c r="B9899" s="172">
        <v>45817.610439814816</v>
      </c>
      <c r="C9899" s="69" t="s">
        <v>230</v>
      </c>
      <c r="D9899" s="69" t="s">
        <v>1937</v>
      </c>
      <c r="E9899" s="69" t="s">
        <v>2625</v>
      </c>
      <c r="F9899" s="69">
        <v>2030</v>
      </c>
      <c r="G9899" s="69" t="s">
        <v>1939</v>
      </c>
    </row>
    <row r="9900" spans="1:7" ht="14.4">
      <c r="A9900" s="27" t="str">
        <f>VLOOKUP(C9900,'user list'!A:B,2,0)</f>
        <v>Admin</v>
      </c>
      <c r="B9900" s="172">
        <v>45817.610474537039</v>
      </c>
      <c r="C9900" s="69" t="s">
        <v>186</v>
      </c>
      <c r="D9900" s="69" t="s">
        <v>1937</v>
      </c>
      <c r="E9900" s="69" t="s">
        <v>2625</v>
      </c>
      <c r="F9900" s="69">
        <v>2030</v>
      </c>
      <c r="G9900" s="69" t="s">
        <v>1948</v>
      </c>
    </row>
    <row r="9901" spans="1:7" ht="14.4">
      <c r="A9901" s="27" t="str">
        <f>VLOOKUP(C9901,'user list'!A:B,2,0)</f>
        <v>Admin</v>
      </c>
      <c r="B9901" s="172">
        <v>45817.610474537039</v>
      </c>
      <c r="C9901" s="69" t="s">
        <v>186</v>
      </c>
      <c r="D9901" s="69" t="s">
        <v>1937</v>
      </c>
      <c r="E9901" s="69" t="s">
        <v>2626</v>
      </c>
      <c r="F9901" s="69">
        <v>2031</v>
      </c>
      <c r="G9901" s="69" t="s">
        <v>1948</v>
      </c>
    </row>
    <row r="9902" spans="1:7" ht="14.4">
      <c r="A9902" s="27" t="str">
        <f>VLOOKUP(C9902,'user list'!A:B,2,0)</f>
        <v>Admin</v>
      </c>
      <c r="B9902" s="172">
        <v>45817.610474537039</v>
      </c>
      <c r="C9902" s="69" t="s">
        <v>186</v>
      </c>
      <c r="D9902" s="69" t="s">
        <v>1937</v>
      </c>
      <c r="E9902" s="69" t="s">
        <v>2626</v>
      </c>
      <c r="F9902" s="69">
        <v>2031</v>
      </c>
      <c r="G9902" s="69" t="s">
        <v>1947</v>
      </c>
    </row>
    <row r="9903" spans="1:7" ht="14.4">
      <c r="A9903" s="27" t="str">
        <f>VLOOKUP(C9903,'user list'!A:B,2,0)</f>
        <v>Admin</v>
      </c>
      <c r="B9903" s="172">
        <v>45817.610474537039</v>
      </c>
      <c r="C9903" s="69" t="s">
        <v>186</v>
      </c>
      <c r="D9903" s="69" t="s">
        <v>1937</v>
      </c>
      <c r="E9903" s="69" t="s">
        <v>2626</v>
      </c>
      <c r="F9903" s="69">
        <v>2031</v>
      </c>
      <c r="G9903" s="69" t="s">
        <v>1948</v>
      </c>
    </row>
    <row r="9904" spans="1:7" ht="14.4">
      <c r="A9904" s="27" t="str">
        <f>VLOOKUP(C9904,'user list'!A:B,2,0)</f>
        <v>Admin</v>
      </c>
      <c r="B9904" s="172">
        <v>45817.610474537039</v>
      </c>
      <c r="C9904" s="69" t="s">
        <v>186</v>
      </c>
      <c r="D9904" s="69" t="s">
        <v>1937</v>
      </c>
      <c r="E9904" s="69" t="s">
        <v>2626</v>
      </c>
      <c r="F9904" s="69">
        <v>2031</v>
      </c>
      <c r="G9904" s="69" t="s">
        <v>1948</v>
      </c>
    </row>
    <row r="9905" spans="1:7" ht="14.4">
      <c r="A9905" s="27" t="str">
        <f>VLOOKUP(C9905,'user list'!A:B,2,0)</f>
        <v>OCM</v>
      </c>
      <c r="B9905" s="172">
        <v>45817.610636574071</v>
      </c>
      <c r="C9905" s="69" t="s">
        <v>230</v>
      </c>
      <c r="D9905" s="69" t="s">
        <v>1937</v>
      </c>
      <c r="E9905" s="69" t="s">
        <v>2625</v>
      </c>
      <c r="F9905" s="69">
        <v>2030</v>
      </c>
      <c r="G9905" s="69" t="s">
        <v>1947</v>
      </c>
    </row>
    <row r="9906" spans="1:7" ht="14.4">
      <c r="A9906" s="27" t="str">
        <f>VLOOKUP(C9906,'user list'!A:B,2,0)</f>
        <v>OCM</v>
      </c>
      <c r="B9906" s="172">
        <v>45817.610636574071</v>
      </c>
      <c r="C9906" s="69" t="s">
        <v>230</v>
      </c>
      <c r="D9906" s="69" t="s">
        <v>1937</v>
      </c>
      <c r="E9906" s="69" t="s">
        <v>2625</v>
      </c>
      <c r="F9906" s="69">
        <v>2030</v>
      </c>
      <c r="G9906" s="69" t="s">
        <v>1948</v>
      </c>
    </row>
    <row r="9907" spans="1:7" ht="14.4">
      <c r="A9907" s="27" t="str">
        <f>VLOOKUP(C9907,'user list'!A:B,2,0)</f>
        <v>OCM</v>
      </c>
      <c r="B9907" s="172">
        <v>45817.610636574071</v>
      </c>
      <c r="C9907" s="69" t="s">
        <v>230</v>
      </c>
      <c r="D9907" s="69" t="s">
        <v>1937</v>
      </c>
      <c r="E9907" s="69" t="s">
        <v>2042</v>
      </c>
      <c r="F9907" s="69">
        <v>2009</v>
      </c>
      <c r="G9907" s="69" t="s">
        <v>1939</v>
      </c>
    </row>
    <row r="9908" spans="1:7" ht="14.4">
      <c r="A9908" s="27" t="str">
        <f>VLOOKUP(C9908,'user list'!A:B,2,0)</f>
        <v>OCM</v>
      </c>
      <c r="B9908" s="172">
        <v>45817.610636574071</v>
      </c>
      <c r="C9908" s="69" t="s">
        <v>230</v>
      </c>
      <c r="D9908" s="69" t="s">
        <v>1937</v>
      </c>
      <c r="E9908" s="69" t="s">
        <v>2042</v>
      </c>
      <c r="F9908" s="69">
        <v>2009</v>
      </c>
      <c r="G9908" s="69" t="s">
        <v>1939</v>
      </c>
    </row>
    <row r="9909" spans="1:7" ht="14.4">
      <c r="A9909" s="27" t="str">
        <f>VLOOKUP(C9909,'user list'!A:B,2,0)</f>
        <v>Admin</v>
      </c>
      <c r="B9909" s="172">
        <v>45817.610671296294</v>
      </c>
      <c r="C9909" s="69" t="s">
        <v>186</v>
      </c>
      <c r="D9909" s="69" t="s">
        <v>1937</v>
      </c>
      <c r="E9909" s="69" t="s">
        <v>2624</v>
      </c>
      <c r="F9909" s="69">
        <v>2029</v>
      </c>
      <c r="G9909" s="69" t="s">
        <v>1948</v>
      </c>
    </row>
    <row r="9910" spans="1:7" ht="14.4">
      <c r="A9910" s="27" t="str">
        <f>VLOOKUP(C9910,'user list'!A:B,2,0)</f>
        <v>Admin</v>
      </c>
      <c r="B9910" s="172">
        <v>45817.610671296294</v>
      </c>
      <c r="C9910" s="69" t="s">
        <v>186</v>
      </c>
      <c r="D9910" s="69" t="s">
        <v>1937</v>
      </c>
      <c r="E9910" s="69" t="s">
        <v>2625</v>
      </c>
      <c r="F9910" s="69">
        <v>2030</v>
      </c>
      <c r="G9910" s="69" t="s">
        <v>1948</v>
      </c>
    </row>
    <row r="9911" spans="1:7" ht="14.4">
      <c r="A9911" s="27" t="str">
        <f>VLOOKUP(C9911,'user list'!A:B,2,0)</f>
        <v>Admin</v>
      </c>
      <c r="B9911" s="172">
        <v>45817.610671296294</v>
      </c>
      <c r="C9911" s="69" t="s">
        <v>186</v>
      </c>
      <c r="D9911" s="69" t="s">
        <v>1937</v>
      </c>
      <c r="E9911" s="69" t="s">
        <v>2625</v>
      </c>
      <c r="F9911" s="69">
        <v>2030</v>
      </c>
      <c r="G9911" s="69" t="s">
        <v>1947</v>
      </c>
    </row>
    <row r="9912" spans="1:7" ht="14.4">
      <c r="A9912" s="27" t="str">
        <f>VLOOKUP(C9912,'user list'!A:B,2,0)</f>
        <v>Admin</v>
      </c>
      <c r="B9912" s="172">
        <v>45817.610671296294</v>
      </c>
      <c r="C9912" s="69" t="s">
        <v>186</v>
      </c>
      <c r="D9912" s="69" t="s">
        <v>1937</v>
      </c>
      <c r="E9912" s="69" t="s">
        <v>2625</v>
      </c>
      <c r="F9912" s="69">
        <v>2030</v>
      </c>
      <c r="G9912" s="69" t="s">
        <v>1948</v>
      </c>
    </row>
    <row r="9913" spans="1:7" ht="14.4">
      <c r="A9913" s="27" t="str">
        <f>VLOOKUP(C9913,'user list'!A:B,2,0)</f>
        <v>Admin</v>
      </c>
      <c r="B9913" s="172">
        <v>45817.610682870371</v>
      </c>
      <c r="C9913" s="69" t="s">
        <v>186</v>
      </c>
      <c r="D9913" s="69" t="s">
        <v>1937</v>
      </c>
      <c r="E9913" s="69" t="s">
        <v>2625</v>
      </c>
      <c r="F9913" s="69">
        <v>2030</v>
      </c>
      <c r="G9913" s="69" t="s">
        <v>1948</v>
      </c>
    </row>
    <row r="9914" spans="1:7" ht="14.4">
      <c r="A9914" s="27" t="str">
        <f>VLOOKUP(C9914,'user list'!A:B,2,0)</f>
        <v>OCM</v>
      </c>
      <c r="B9914" s="172">
        <v>45817.610879629632</v>
      </c>
      <c r="C9914" s="69" t="s">
        <v>230</v>
      </c>
      <c r="D9914" s="69" t="s">
        <v>1937</v>
      </c>
      <c r="E9914" s="69" t="s">
        <v>2048</v>
      </c>
      <c r="F9914" s="69">
        <v>2008</v>
      </c>
      <c r="G9914" s="69" t="s">
        <v>1948</v>
      </c>
    </row>
    <row r="9915" spans="1:7" ht="14.4">
      <c r="A9915" s="27" t="str">
        <f>VLOOKUP(C9915,'user list'!A:B,2,0)</f>
        <v>OCM</v>
      </c>
      <c r="B9915" s="172">
        <v>45817.610879629632</v>
      </c>
      <c r="C9915" s="69" t="s">
        <v>230</v>
      </c>
      <c r="D9915" s="69" t="s">
        <v>1937</v>
      </c>
      <c r="E9915" s="69" t="s">
        <v>2042</v>
      </c>
      <c r="F9915" s="69">
        <v>2009</v>
      </c>
      <c r="G9915" s="69" t="s">
        <v>1947</v>
      </c>
    </row>
    <row r="9916" spans="1:7" ht="14.4">
      <c r="A9916" s="27" t="str">
        <f>VLOOKUP(C9916,'user list'!A:B,2,0)</f>
        <v>OCM</v>
      </c>
      <c r="B9916" s="172">
        <v>45817.610879629632</v>
      </c>
      <c r="C9916" s="69" t="s">
        <v>230</v>
      </c>
      <c r="D9916" s="69" t="s">
        <v>1937</v>
      </c>
      <c r="E9916" s="69" t="s">
        <v>2042</v>
      </c>
      <c r="F9916" s="69">
        <v>2009</v>
      </c>
      <c r="G9916" s="69" t="s">
        <v>1948</v>
      </c>
    </row>
    <row r="9917" spans="1:7" ht="14.4">
      <c r="A9917" s="27" t="str">
        <f>VLOOKUP(C9917,'user list'!A:B,2,0)</f>
        <v>OCM</v>
      </c>
      <c r="B9917" s="172">
        <v>45817.610879629632</v>
      </c>
      <c r="C9917" s="69" t="s">
        <v>230</v>
      </c>
      <c r="D9917" s="69" t="s">
        <v>1937</v>
      </c>
      <c r="E9917" s="69" t="s">
        <v>2623</v>
      </c>
      <c r="F9917" s="69">
        <v>2028</v>
      </c>
      <c r="G9917" s="69" t="s">
        <v>1939</v>
      </c>
    </row>
    <row r="9918" spans="1:7" ht="14.4">
      <c r="A9918" s="27" t="str">
        <f>VLOOKUP(C9918,'user list'!A:B,2,0)</f>
        <v>OCM</v>
      </c>
      <c r="B9918" s="172">
        <v>45817.610891203702</v>
      </c>
      <c r="C9918" s="69" t="s">
        <v>230</v>
      </c>
      <c r="D9918" s="69" t="s">
        <v>1937</v>
      </c>
      <c r="E9918" s="69" t="s">
        <v>2623</v>
      </c>
      <c r="F9918" s="69">
        <v>2028</v>
      </c>
      <c r="G9918" s="69" t="s">
        <v>1939</v>
      </c>
    </row>
    <row r="9919" spans="1:7" ht="14.4">
      <c r="A9919" s="27" t="str">
        <f>VLOOKUP(C9919,'user list'!A:B,2,0)</f>
        <v>Admin</v>
      </c>
      <c r="B9919" s="172">
        <v>45817.611030092594</v>
      </c>
      <c r="C9919" s="69" t="s">
        <v>186</v>
      </c>
      <c r="D9919" s="69" t="s">
        <v>1937</v>
      </c>
      <c r="E9919" s="69" t="s">
        <v>2042</v>
      </c>
      <c r="F9919" s="69">
        <v>2009</v>
      </c>
      <c r="G9919" s="69" t="s">
        <v>1948</v>
      </c>
    </row>
    <row r="9920" spans="1:7" ht="14.4">
      <c r="A9920" s="27" t="str">
        <f>VLOOKUP(C9920,'user list'!A:B,2,0)</f>
        <v>Admin</v>
      </c>
      <c r="B9920" s="172">
        <v>45817.611030092594</v>
      </c>
      <c r="C9920" s="69" t="s">
        <v>186</v>
      </c>
      <c r="D9920" s="69" t="s">
        <v>1937</v>
      </c>
      <c r="E9920" s="69" t="s">
        <v>2048</v>
      </c>
      <c r="F9920" s="69">
        <v>2008</v>
      </c>
      <c r="G9920" s="69" t="s">
        <v>1947</v>
      </c>
    </row>
    <row r="9921" spans="1:7" ht="14.4">
      <c r="A9921" s="27" t="str">
        <f>VLOOKUP(C9921,'user list'!A:B,2,0)</f>
        <v>Admin</v>
      </c>
      <c r="B9921" s="172">
        <v>45817.611030092594</v>
      </c>
      <c r="C9921" s="69" t="s">
        <v>186</v>
      </c>
      <c r="D9921" s="69" t="s">
        <v>1937</v>
      </c>
      <c r="E9921" s="69" t="s">
        <v>2048</v>
      </c>
      <c r="F9921" s="69">
        <v>2008</v>
      </c>
      <c r="G9921" s="69" t="s">
        <v>1948</v>
      </c>
    </row>
    <row r="9922" spans="1:7" ht="14.4">
      <c r="A9922" s="27" t="str">
        <f>VLOOKUP(C9922,'user list'!A:B,2,0)</f>
        <v>OCM</v>
      </c>
      <c r="B9922" s="172">
        <v>45817.61109953704</v>
      </c>
      <c r="C9922" s="69" t="s">
        <v>230</v>
      </c>
      <c r="D9922" s="69" t="s">
        <v>1937</v>
      </c>
      <c r="E9922" s="69" t="s">
        <v>2623</v>
      </c>
      <c r="F9922" s="69">
        <v>2028</v>
      </c>
      <c r="G9922" s="69" t="s">
        <v>1947</v>
      </c>
    </row>
    <row r="9923" spans="1:7" ht="14.4">
      <c r="A9923" s="27" t="str">
        <f>VLOOKUP(C9923,'user list'!A:B,2,0)</f>
        <v>OCM</v>
      </c>
      <c r="B9923" s="172">
        <v>45817.61109953704</v>
      </c>
      <c r="C9923" s="69" t="s">
        <v>230</v>
      </c>
      <c r="D9923" s="69" t="s">
        <v>1937</v>
      </c>
      <c r="E9923" s="69" t="s">
        <v>2623</v>
      </c>
      <c r="F9923" s="69">
        <v>2028</v>
      </c>
      <c r="G9923" s="69" t="s">
        <v>1948</v>
      </c>
    </row>
    <row r="9924" spans="1:7" ht="14.4">
      <c r="A9924" s="27" t="str">
        <f>VLOOKUP(C9924,'user list'!A:B,2,0)</f>
        <v>OCM</v>
      </c>
      <c r="B9924" s="172">
        <v>45817.611111111109</v>
      </c>
      <c r="C9924" s="69" t="s">
        <v>230</v>
      </c>
      <c r="D9924" s="69" t="s">
        <v>1937</v>
      </c>
      <c r="E9924" s="69" t="s">
        <v>2002</v>
      </c>
      <c r="F9924" s="69">
        <v>2001</v>
      </c>
      <c r="G9924" s="69" t="s">
        <v>1939</v>
      </c>
    </row>
    <row r="9925" spans="1:7" ht="14.4">
      <c r="A9925" s="27" t="str">
        <f>VLOOKUP(C9925,'user list'!A:B,2,0)</f>
        <v>OCM</v>
      </c>
      <c r="B9925" s="172">
        <v>45817.611111111109</v>
      </c>
      <c r="C9925" s="69" t="s">
        <v>230</v>
      </c>
      <c r="D9925" s="69" t="s">
        <v>1937</v>
      </c>
      <c r="E9925" s="69" t="s">
        <v>2002</v>
      </c>
      <c r="F9925" s="69">
        <v>2001</v>
      </c>
      <c r="G9925" s="69" t="s">
        <v>1939</v>
      </c>
    </row>
    <row r="9926" spans="1:7" ht="14.4">
      <c r="A9926" s="27" t="str">
        <f>VLOOKUP(C9926,'user list'!A:B,2,0)</f>
        <v>Admin</v>
      </c>
      <c r="B9926" s="172">
        <v>45817.611145833333</v>
      </c>
      <c r="C9926" s="69" t="s">
        <v>186</v>
      </c>
      <c r="D9926" s="69" t="s">
        <v>1937</v>
      </c>
      <c r="E9926" s="69" t="s">
        <v>2622</v>
      </c>
      <c r="F9926" s="69">
        <v>2027</v>
      </c>
      <c r="G9926" s="69" t="s">
        <v>1948</v>
      </c>
    </row>
    <row r="9927" spans="1:7" ht="14.4">
      <c r="A9927" s="27" t="str">
        <f>VLOOKUP(C9927,'user list'!A:B,2,0)</f>
        <v>Admin</v>
      </c>
      <c r="B9927" s="172">
        <v>45817.611145833333</v>
      </c>
      <c r="C9927" s="69" t="s">
        <v>186</v>
      </c>
      <c r="D9927" s="69" t="s">
        <v>1937</v>
      </c>
      <c r="E9927" s="69" t="s">
        <v>2623</v>
      </c>
      <c r="F9927" s="69">
        <v>2028</v>
      </c>
      <c r="G9927" s="69" t="s">
        <v>1948</v>
      </c>
    </row>
    <row r="9928" spans="1:7" ht="14.4">
      <c r="A9928" s="27" t="str">
        <f>VLOOKUP(C9928,'user list'!A:B,2,0)</f>
        <v>Admin</v>
      </c>
      <c r="B9928" s="172">
        <v>45817.611145833333</v>
      </c>
      <c r="C9928" s="69" t="s">
        <v>186</v>
      </c>
      <c r="D9928" s="69" t="s">
        <v>1937</v>
      </c>
      <c r="E9928" s="69" t="s">
        <v>2623</v>
      </c>
      <c r="F9928" s="69">
        <v>2028</v>
      </c>
      <c r="G9928" s="69" t="s">
        <v>1947</v>
      </c>
    </row>
    <row r="9929" spans="1:7" ht="14.4">
      <c r="A9929" s="27" t="str">
        <f>VLOOKUP(C9929,'user list'!A:B,2,0)</f>
        <v>Admin</v>
      </c>
      <c r="B9929" s="172">
        <v>45817.611145833333</v>
      </c>
      <c r="C9929" s="69" t="s">
        <v>186</v>
      </c>
      <c r="D9929" s="69" t="s">
        <v>1937</v>
      </c>
      <c r="E9929" s="69" t="s">
        <v>2623</v>
      </c>
      <c r="F9929" s="69">
        <v>2028</v>
      </c>
      <c r="G9929" s="69" t="s">
        <v>1948</v>
      </c>
    </row>
    <row r="9930" spans="1:7" ht="14.4">
      <c r="A9930" s="27" t="str">
        <f>VLOOKUP(C9930,'user list'!A:B,2,0)</f>
        <v>Admin</v>
      </c>
      <c r="B9930" s="172">
        <v>45817.611145833333</v>
      </c>
      <c r="C9930" s="69" t="s">
        <v>186</v>
      </c>
      <c r="D9930" s="69" t="s">
        <v>1937</v>
      </c>
      <c r="E9930" s="69" t="s">
        <v>2623</v>
      </c>
      <c r="F9930" s="69">
        <v>2028</v>
      </c>
      <c r="G9930" s="69" t="s">
        <v>1948</v>
      </c>
    </row>
    <row r="9931" spans="1:7" ht="14.4">
      <c r="A9931" s="27" t="str">
        <f>VLOOKUP(C9931,'user list'!A:B,2,0)</f>
        <v>OCM</v>
      </c>
      <c r="B9931" s="172">
        <v>45817.611296296294</v>
      </c>
      <c r="C9931" s="69" t="s">
        <v>230</v>
      </c>
      <c r="D9931" s="69" t="s">
        <v>1937</v>
      </c>
      <c r="E9931" s="69" t="s">
        <v>1989</v>
      </c>
      <c r="F9931" s="69">
        <v>2005</v>
      </c>
      <c r="G9931" s="69" t="s">
        <v>1939</v>
      </c>
    </row>
    <row r="9932" spans="1:7" ht="14.4">
      <c r="A9932" s="27" t="str">
        <f>VLOOKUP(C9932,'user list'!A:B,2,0)</f>
        <v>OCM</v>
      </c>
      <c r="B9932" s="172">
        <v>45817.611296296294</v>
      </c>
      <c r="C9932" s="69" t="s">
        <v>230</v>
      </c>
      <c r="D9932" s="69" t="s">
        <v>1937</v>
      </c>
      <c r="E9932" s="69" t="s">
        <v>1989</v>
      </c>
      <c r="F9932" s="69">
        <v>2005</v>
      </c>
      <c r="G9932" s="69" t="s">
        <v>1939</v>
      </c>
    </row>
    <row r="9933" spans="1:7" ht="14.4">
      <c r="A9933" s="27" t="str">
        <f>VLOOKUP(C9933,'user list'!A:B,2,0)</f>
        <v>OCM</v>
      </c>
      <c r="B9933" s="172">
        <v>45817.611377314817</v>
      </c>
      <c r="C9933" s="69" t="s">
        <v>230</v>
      </c>
      <c r="D9933" s="69" t="s">
        <v>1937</v>
      </c>
      <c r="E9933" s="69" t="s">
        <v>2625</v>
      </c>
      <c r="F9933" s="69">
        <v>2030</v>
      </c>
      <c r="G9933" s="69" t="s">
        <v>1939</v>
      </c>
    </row>
    <row r="9934" spans="1:7" ht="14.4">
      <c r="A9934" s="27" t="str">
        <f>VLOOKUP(C9934,'user list'!A:B,2,0)</f>
        <v>OCM</v>
      </c>
      <c r="B9934" s="172">
        <v>45817.611388888887</v>
      </c>
      <c r="C9934" s="69" t="s">
        <v>230</v>
      </c>
      <c r="D9934" s="69" t="s">
        <v>1937</v>
      </c>
      <c r="E9934" s="69" t="s">
        <v>2625</v>
      </c>
      <c r="F9934" s="69">
        <v>2030</v>
      </c>
      <c r="G9934" s="69" t="s">
        <v>1939</v>
      </c>
    </row>
    <row r="9935" spans="1:7" ht="14.4">
      <c r="A9935" s="27" t="str">
        <f>VLOOKUP(C9935,'user list'!A:B,2,0)</f>
        <v>OCM</v>
      </c>
      <c r="B9935" s="172">
        <v>45817.611504629633</v>
      </c>
      <c r="C9935" s="69" t="s">
        <v>230</v>
      </c>
      <c r="D9935" s="69" t="s">
        <v>1937</v>
      </c>
      <c r="E9935" s="69" t="s">
        <v>2624</v>
      </c>
      <c r="F9935" s="69">
        <v>2029</v>
      </c>
      <c r="G9935" s="69" t="s">
        <v>1939</v>
      </c>
    </row>
    <row r="9936" spans="1:7" ht="14.4">
      <c r="A9936" s="27" t="str">
        <f>VLOOKUP(C9936,'user list'!A:B,2,0)</f>
        <v>OCM</v>
      </c>
      <c r="B9936" s="172">
        <v>45817.611516203702</v>
      </c>
      <c r="C9936" s="69" t="s">
        <v>230</v>
      </c>
      <c r="D9936" s="69" t="s">
        <v>1937</v>
      </c>
      <c r="E9936" s="69" t="s">
        <v>2624</v>
      </c>
      <c r="F9936" s="69">
        <v>2029</v>
      </c>
      <c r="G9936" s="69" t="s">
        <v>1939</v>
      </c>
    </row>
    <row r="9937" spans="1:7" ht="14.4">
      <c r="A9937" s="27" t="str">
        <f>VLOOKUP(C9937,'user list'!A:B,2,0)</f>
        <v>OCM</v>
      </c>
      <c r="B9937" s="172">
        <v>45817.611655092594</v>
      </c>
      <c r="C9937" s="69" t="s">
        <v>230</v>
      </c>
      <c r="D9937" s="69" t="s">
        <v>1937</v>
      </c>
      <c r="E9937" s="69" t="s">
        <v>2626</v>
      </c>
      <c r="F9937" s="69">
        <v>2031</v>
      </c>
      <c r="G9937" s="69" t="s">
        <v>1939</v>
      </c>
    </row>
    <row r="9938" spans="1:7" ht="14.4">
      <c r="A9938" s="27" t="str">
        <f>VLOOKUP(C9938,'user list'!A:B,2,0)</f>
        <v>OCM</v>
      </c>
      <c r="B9938" s="172">
        <v>45817.611655092594</v>
      </c>
      <c r="C9938" s="69" t="s">
        <v>230</v>
      </c>
      <c r="D9938" s="69" t="s">
        <v>1937</v>
      </c>
      <c r="E9938" s="69" t="s">
        <v>2626</v>
      </c>
      <c r="F9938" s="69">
        <v>2031</v>
      </c>
      <c r="G9938" s="69" t="s">
        <v>1939</v>
      </c>
    </row>
    <row r="9939" spans="1:7" ht="14.4">
      <c r="A9939" s="27" t="str">
        <f>VLOOKUP(C9939,'user list'!A:B,2,0)</f>
        <v>OCM</v>
      </c>
      <c r="B9939" s="172">
        <v>45817.611724537041</v>
      </c>
      <c r="C9939" s="69" t="s">
        <v>230</v>
      </c>
      <c r="D9939" s="69" t="s">
        <v>1937</v>
      </c>
      <c r="E9939" s="69" t="s">
        <v>2623</v>
      </c>
      <c r="F9939" s="69">
        <v>2028</v>
      </c>
      <c r="G9939" s="69" t="s">
        <v>1939</v>
      </c>
    </row>
    <row r="9940" spans="1:7" ht="14.4">
      <c r="A9940" s="27" t="str">
        <f>VLOOKUP(C9940,'user list'!A:B,2,0)</f>
        <v>OCM</v>
      </c>
      <c r="B9940" s="172">
        <v>45817.611724537041</v>
      </c>
      <c r="C9940" s="69" t="s">
        <v>230</v>
      </c>
      <c r="D9940" s="69" t="s">
        <v>1937</v>
      </c>
      <c r="E9940" s="69" t="s">
        <v>2623</v>
      </c>
      <c r="F9940" s="69">
        <v>2028</v>
      </c>
      <c r="G9940" s="69" t="s">
        <v>1939</v>
      </c>
    </row>
    <row r="9941" spans="1:7" ht="14.4">
      <c r="A9941" s="27" t="str">
        <f>VLOOKUP(C9941,'user list'!A:B,2,0)</f>
        <v>OCM</v>
      </c>
      <c r="B9941" s="172">
        <v>45817.612708333334</v>
      </c>
      <c r="C9941" s="69" t="s">
        <v>230</v>
      </c>
      <c r="D9941" s="69" t="s">
        <v>1937</v>
      </c>
      <c r="E9941" s="69" t="s">
        <v>2620</v>
      </c>
      <c r="F9941" s="69">
        <v>2023</v>
      </c>
      <c r="G9941" s="69" t="s">
        <v>1939</v>
      </c>
    </row>
    <row r="9942" spans="1:7" ht="14.4">
      <c r="A9942" s="27" t="str">
        <f>VLOOKUP(C9942,'user list'!A:B,2,0)</f>
        <v>OCM</v>
      </c>
      <c r="B9942" s="172">
        <v>45817.612743055557</v>
      </c>
      <c r="C9942" s="69" t="s">
        <v>230</v>
      </c>
      <c r="D9942" s="69" t="s">
        <v>1937</v>
      </c>
      <c r="E9942" s="69" t="s">
        <v>2029</v>
      </c>
      <c r="F9942" s="69">
        <v>2054</v>
      </c>
      <c r="G9942" s="69" t="s">
        <v>2440</v>
      </c>
    </row>
    <row r="9943" spans="1:7" ht="14.4">
      <c r="A9943" s="27" t="str">
        <f>VLOOKUP(C9943,'user list'!A:B,2,0)</f>
        <v>Admin</v>
      </c>
      <c r="B9943" s="172">
        <v>45817.612743055557</v>
      </c>
      <c r="C9943" s="69" t="s">
        <v>186</v>
      </c>
      <c r="D9943" s="69" t="s">
        <v>1937</v>
      </c>
      <c r="E9943" s="69" t="s">
        <v>2029</v>
      </c>
      <c r="F9943" s="69">
        <v>2054</v>
      </c>
      <c r="G9943" s="69" t="s">
        <v>1948</v>
      </c>
    </row>
    <row r="9944" spans="1:7" ht="14.4">
      <c r="A9944" s="27" t="str">
        <f>VLOOKUP(C9944,'user list'!A:B,2,0)</f>
        <v>Admin</v>
      </c>
      <c r="B9944" s="172">
        <v>45817.612743055557</v>
      </c>
      <c r="C9944" s="69" t="s">
        <v>186</v>
      </c>
      <c r="D9944" s="69" t="s">
        <v>1937</v>
      </c>
      <c r="E9944" s="69" t="s">
        <v>2029</v>
      </c>
      <c r="F9944" s="69">
        <v>2054</v>
      </c>
      <c r="G9944" s="69" t="s">
        <v>1947</v>
      </c>
    </row>
    <row r="9945" spans="1:7" ht="14.4">
      <c r="A9945" s="27" t="str">
        <f>VLOOKUP(C9945,'user list'!A:B,2,0)</f>
        <v>Admin</v>
      </c>
      <c r="B9945" s="172">
        <v>45817.612743055557</v>
      </c>
      <c r="C9945" s="69" t="s">
        <v>186</v>
      </c>
      <c r="D9945" s="69" t="s">
        <v>1937</v>
      </c>
      <c r="E9945" s="69" t="s">
        <v>2029</v>
      </c>
      <c r="F9945" s="69">
        <v>2054</v>
      </c>
      <c r="G9945" s="69" t="s">
        <v>1948</v>
      </c>
    </row>
    <row r="9946" spans="1:7" ht="14.4">
      <c r="A9946" s="27" t="str">
        <f>VLOOKUP(C9946,'user list'!A:B,2,0)</f>
        <v>Admin</v>
      </c>
      <c r="B9946" s="172">
        <v>45817.612743055557</v>
      </c>
      <c r="C9946" s="69" t="s">
        <v>186</v>
      </c>
      <c r="D9946" s="69" t="s">
        <v>1937</v>
      </c>
      <c r="E9946" s="69" t="s">
        <v>2029</v>
      </c>
      <c r="F9946" s="69">
        <v>2054</v>
      </c>
      <c r="G9946" s="69" t="s">
        <v>1948</v>
      </c>
    </row>
    <row r="9947" spans="1:7" ht="14.4">
      <c r="A9947" s="27" t="str">
        <f>VLOOKUP(C9947,'user list'!A:B,2,0)</f>
        <v>OCM</v>
      </c>
      <c r="B9947" s="172">
        <v>45817.613159722219</v>
      </c>
      <c r="C9947" s="69" t="s">
        <v>230</v>
      </c>
      <c r="D9947" s="69" t="s">
        <v>1937</v>
      </c>
      <c r="E9947" s="69" t="s">
        <v>2029</v>
      </c>
      <c r="F9947" s="69">
        <v>2006</v>
      </c>
      <c r="G9947" s="69" t="s">
        <v>1939</v>
      </c>
    </row>
    <row r="9948" spans="1:7" ht="14.4">
      <c r="A9948" s="27" t="str">
        <f>VLOOKUP(C9948,'user list'!A:B,2,0)</f>
        <v>OCM</v>
      </c>
      <c r="B9948" s="172">
        <v>45817.613159722219</v>
      </c>
      <c r="C9948" s="69" t="s">
        <v>230</v>
      </c>
      <c r="D9948" s="69" t="s">
        <v>1937</v>
      </c>
      <c r="E9948" s="69" t="s">
        <v>2029</v>
      </c>
      <c r="F9948" s="69">
        <v>2006</v>
      </c>
      <c r="G9948" s="69" t="s">
        <v>1939</v>
      </c>
    </row>
    <row r="9949" spans="1:7" ht="14.4">
      <c r="A9949" s="27" t="str">
        <f>VLOOKUP(C9949,'user list'!A:B,2,0)</f>
        <v>QCEAU</v>
      </c>
      <c r="B9949" s="172">
        <v>45817.613368055558</v>
      </c>
      <c r="C9949" s="69" t="s">
        <v>266</v>
      </c>
      <c r="D9949" s="69" t="s">
        <v>1937</v>
      </c>
      <c r="E9949" s="69" t="s">
        <v>2605</v>
      </c>
      <c r="F9949" s="69">
        <v>1991</v>
      </c>
      <c r="G9949" s="69" t="s">
        <v>1939</v>
      </c>
    </row>
    <row r="9950" spans="1:7" ht="14.4">
      <c r="A9950" s="27" t="str">
        <f>VLOOKUP(C9950,'user list'!A:B,2,0)</f>
        <v>QCEAU</v>
      </c>
      <c r="B9950" s="172">
        <v>45817.613425925927</v>
      </c>
      <c r="C9950" s="69" t="s">
        <v>266</v>
      </c>
      <c r="D9950" s="69" t="s">
        <v>1937</v>
      </c>
      <c r="E9950" s="69" t="s">
        <v>2458</v>
      </c>
      <c r="F9950" s="69">
        <v>1753</v>
      </c>
      <c r="G9950" s="69" t="s">
        <v>1939</v>
      </c>
    </row>
    <row r="9951" spans="1:7" ht="14.4">
      <c r="A9951" s="27" t="str">
        <f>VLOOKUP(C9951,'user list'!A:B,2,0)</f>
        <v>QCEAU</v>
      </c>
      <c r="B9951" s="172">
        <v>45817.613483796296</v>
      </c>
      <c r="C9951" s="69" t="s">
        <v>266</v>
      </c>
      <c r="D9951" s="69" t="s">
        <v>1937</v>
      </c>
      <c r="E9951" s="69" t="s">
        <v>2456</v>
      </c>
      <c r="F9951" s="69">
        <v>1751</v>
      </c>
      <c r="G9951" s="69" t="s">
        <v>1939</v>
      </c>
    </row>
    <row r="9952" spans="1:7" ht="14.4">
      <c r="A9952" s="27" t="str">
        <f>VLOOKUP(C9952,'user list'!A:B,2,0)</f>
        <v>OCM</v>
      </c>
      <c r="B9952" s="172">
        <v>45817.613680555558</v>
      </c>
      <c r="C9952" s="69" t="s">
        <v>230</v>
      </c>
      <c r="D9952" s="69" t="s">
        <v>1937</v>
      </c>
      <c r="E9952" s="69" t="s">
        <v>2622</v>
      </c>
      <c r="F9952" s="69">
        <v>2027</v>
      </c>
      <c r="G9952" s="69" t="s">
        <v>1939</v>
      </c>
    </row>
    <row r="9953" spans="1:7" ht="14.4">
      <c r="A9953" s="27" t="str">
        <f>VLOOKUP(C9953,'user list'!A:B,2,0)</f>
        <v>OCM</v>
      </c>
      <c r="B9953" s="172">
        <v>45817.614131944443</v>
      </c>
      <c r="C9953" s="69" t="s">
        <v>230</v>
      </c>
      <c r="D9953" s="69" t="s">
        <v>1937</v>
      </c>
      <c r="E9953" s="69" t="s">
        <v>1989</v>
      </c>
      <c r="F9953" s="69">
        <v>2005</v>
      </c>
      <c r="G9953" s="69" t="s">
        <v>1948</v>
      </c>
    </row>
    <row r="9954" spans="1:7" ht="14.4">
      <c r="A9954" s="27" t="str">
        <f>VLOOKUP(C9954,'user list'!A:B,2,0)</f>
        <v>OCM</v>
      </c>
      <c r="B9954" s="172">
        <v>45817.61414351852</v>
      </c>
      <c r="C9954" s="69" t="s">
        <v>230</v>
      </c>
      <c r="D9954" s="69" t="s">
        <v>1937</v>
      </c>
      <c r="E9954" s="69" t="s">
        <v>2029</v>
      </c>
      <c r="F9954" s="69">
        <v>2006</v>
      </c>
      <c r="G9954" s="69" t="s">
        <v>1947</v>
      </c>
    </row>
    <row r="9955" spans="1:7" ht="14.4">
      <c r="A9955" s="27" t="str">
        <f>VLOOKUP(C9955,'user list'!A:B,2,0)</f>
        <v>OCM</v>
      </c>
      <c r="B9955" s="172">
        <v>45817.61414351852</v>
      </c>
      <c r="C9955" s="69" t="s">
        <v>230</v>
      </c>
      <c r="D9955" s="69" t="s">
        <v>1937</v>
      </c>
      <c r="E9955" s="69" t="s">
        <v>2029</v>
      </c>
      <c r="F9955" s="69">
        <v>2006</v>
      </c>
      <c r="G9955" s="69" t="s">
        <v>1948</v>
      </c>
    </row>
    <row r="9956" spans="1:7" ht="14.4">
      <c r="A9956" s="27" t="str">
        <f>VLOOKUP(C9956,'user list'!A:B,2,0)</f>
        <v>Admin</v>
      </c>
      <c r="B9956" s="172">
        <v>45817.614178240743</v>
      </c>
      <c r="C9956" s="69" t="s">
        <v>186</v>
      </c>
      <c r="D9956" s="69" t="s">
        <v>1937</v>
      </c>
      <c r="E9956" s="69" t="s">
        <v>2029</v>
      </c>
      <c r="F9956" s="69">
        <v>2006</v>
      </c>
      <c r="G9956" s="69" t="s">
        <v>1948</v>
      </c>
    </row>
    <row r="9957" spans="1:7" ht="14.4">
      <c r="A9957" s="27" t="str">
        <f>VLOOKUP(C9957,'user list'!A:B,2,0)</f>
        <v>Admin</v>
      </c>
      <c r="B9957" s="172">
        <v>45817.614178240743</v>
      </c>
      <c r="C9957" s="69" t="s">
        <v>186</v>
      </c>
      <c r="D9957" s="69" t="s">
        <v>1937</v>
      </c>
      <c r="E9957" s="69" t="s">
        <v>1989</v>
      </c>
      <c r="F9957" s="69">
        <v>2005</v>
      </c>
      <c r="G9957" s="69" t="s">
        <v>1947</v>
      </c>
    </row>
    <row r="9958" spans="1:7" ht="14.4">
      <c r="A9958" s="27" t="str">
        <f>VLOOKUP(C9958,'user list'!A:B,2,0)</f>
        <v>Admin</v>
      </c>
      <c r="B9958" s="172">
        <v>45817.614178240743</v>
      </c>
      <c r="C9958" s="69" t="s">
        <v>186</v>
      </c>
      <c r="D9958" s="69" t="s">
        <v>1937</v>
      </c>
      <c r="E9958" s="69" t="s">
        <v>1989</v>
      </c>
      <c r="F9958" s="69">
        <v>2005</v>
      </c>
      <c r="G9958" s="69" t="s">
        <v>1948</v>
      </c>
    </row>
    <row r="9959" spans="1:7" ht="14.4">
      <c r="A9959" s="27" t="str">
        <f>VLOOKUP(C9959,'user list'!A:B,2,0)</f>
        <v>OCM</v>
      </c>
      <c r="B9959" s="172">
        <v>45817.615046296298</v>
      </c>
      <c r="C9959" s="69" t="s">
        <v>230</v>
      </c>
      <c r="D9959" s="69" t="s">
        <v>1937</v>
      </c>
      <c r="E9959" s="69" t="s">
        <v>2048</v>
      </c>
      <c r="F9959" s="69">
        <v>2008</v>
      </c>
      <c r="G9959" s="69" t="s">
        <v>1939</v>
      </c>
    </row>
    <row r="9960" spans="1:7" ht="14.4">
      <c r="A9960" s="27" t="str">
        <f>VLOOKUP(C9960,'user list'!A:B,2,0)</f>
        <v>OCM</v>
      </c>
      <c r="B9960" s="172">
        <v>45817.615057870367</v>
      </c>
      <c r="C9960" s="69" t="s">
        <v>230</v>
      </c>
      <c r="D9960" s="69" t="s">
        <v>1937</v>
      </c>
      <c r="E9960" s="69" t="s">
        <v>2048</v>
      </c>
      <c r="F9960" s="69">
        <v>2008</v>
      </c>
      <c r="G9960" s="69" t="s">
        <v>1939</v>
      </c>
    </row>
    <row r="9961" spans="1:7" ht="14.4">
      <c r="A9961" s="27" t="str">
        <f>VLOOKUP(C9961,'user list'!A:B,2,0)</f>
        <v>CBD</v>
      </c>
      <c r="B9961" s="172">
        <v>45817.615219907406</v>
      </c>
      <c r="C9961" s="69" t="s">
        <v>197</v>
      </c>
      <c r="D9961" s="69" t="s">
        <v>1937</v>
      </c>
      <c r="E9961" s="69" t="s">
        <v>2636</v>
      </c>
      <c r="F9961" s="69">
        <v>2043</v>
      </c>
      <c r="G9961" s="69" t="s">
        <v>1939</v>
      </c>
    </row>
    <row r="9962" spans="1:7" ht="14.4">
      <c r="A9962" s="27" t="str">
        <f>VLOOKUP(C9962,'user list'!A:B,2,0)</f>
        <v>CBD</v>
      </c>
      <c r="B9962" s="172">
        <v>45817.615578703706</v>
      </c>
      <c r="C9962" s="69" t="s">
        <v>197</v>
      </c>
      <c r="D9962" s="69" t="s">
        <v>1937</v>
      </c>
      <c r="E9962" s="69" t="s">
        <v>2636</v>
      </c>
      <c r="F9962" s="69">
        <v>2043</v>
      </c>
      <c r="G9962" s="69" t="s">
        <v>2441</v>
      </c>
    </row>
    <row r="9963" spans="1:7" ht="14.4">
      <c r="A9963" s="27" t="str">
        <f>VLOOKUP(C9963,'user list'!A:B,2,0)</f>
        <v>CBD</v>
      </c>
      <c r="B9963" s="172">
        <v>45817.615937499999</v>
      </c>
      <c r="C9963" s="69" t="s">
        <v>197</v>
      </c>
      <c r="D9963" s="69" t="s">
        <v>1937</v>
      </c>
      <c r="E9963" s="69" t="s">
        <v>2636</v>
      </c>
      <c r="F9963" s="69">
        <v>2043</v>
      </c>
      <c r="G9963" s="69" t="s">
        <v>1947</v>
      </c>
    </row>
    <row r="9964" spans="1:7" ht="14.4">
      <c r="A9964" s="27" t="str">
        <f>VLOOKUP(C9964,'user list'!A:B,2,0)</f>
        <v>CBD</v>
      </c>
      <c r="B9964" s="172">
        <v>45817.615937499999</v>
      </c>
      <c r="C9964" s="69" t="s">
        <v>197</v>
      </c>
      <c r="D9964" s="69" t="s">
        <v>1937</v>
      </c>
      <c r="E9964" s="69" t="s">
        <v>2636</v>
      </c>
      <c r="F9964" s="69">
        <v>2043</v>
      </c>
      <c r="G9964" s="69" t="s">
        <v>1948</v>
      </c>
    </row>
    <row r="9965" spans="1:7" ht="14.4">
      <c r="A9965" s="27" t="str">
        <f>VLOOKUP(C9965,'user list'!A:B,2,0)</f>
        <v>CBD</v>
      </c>
      <c r="B9965" s="172">
        <v>45817.615937499999</v>
      </c>
      <c r="C9965" s="69" t="s">
        <v>197</v>
      </c>
      <c r="D9965" s="69" t="s">
        <v>1937</v>
      </c>
      <c r="E9965" s="69" t="s">
        <v>2636</v>
      </c>
      <c r="F9965" s="69">
        <v>2043</v>
      </c>
      <c r="G9965" s="69" t="s">
        <v>1939</v>
      </c>
    </row>
    <row r="9966" spans="1:7" ht="14.4">
      <c r="A9966" s="27" t="str">
        <f>VLOOKUP(C9966,'user list'!A:B,2,0)</f>
        <v>Admin</v>
      </c>
      <c r="B9966" s="172">
        <v>45817.615937499999</v>
      </c>
      <c r="C9966" s="69" t="s">
        <v>186</v>
      </c>
      <c r="D9966" s="69" t="s">
        <v>1937</v>
      </c>
      <c r="E9966" s="69" t="s">
        <v>2636</v>
      </c>
      <c r="F9966" s="69">
        <v>2043</v>
      </c>
      <c r="G9966" s="69" t="s">
        <v>1948</v>
      </c>
    </row>
    <row r="9967" spans="1:7" ht="14.4">
      <c r="A9967" s="27" t="str">
        <f>VLOOKUP(C9967,'user list'!A:B,2,0)</f>
        <v>CBD</v>
      </c>
      <c r="B9967" s="172">
        <v>45817.616203703707</v>
      </c>
      <c r="C9967" s="69" t="s">
        <v>197</v>
      </c>
      <c r="D9967" s="69" t="s">
        <v>1937</v>
      </c>
      <c r="E9967" s="69" t="s">
        <v>2636</v>
      </c>
      <c r="F9967" s="69">
        <v>2043</v>
      </c>
      <c r="G9967" s="69" t="s">
        <v>1939</v>
      </c>
    </row>
    <row r="9968" spans="1:7" ht="14.4">
      <c r="A9968" s="27" t="str">
        <f>VLOOKUP(C9968,'user list'!A:B,2,0)</f>
        <v>SSDD</v>
      </c>
      <c r="B9968" s="172">
        <v>45817.616620370369</v>
      </c>
      <c r="C9968" s="69" t="s">
        <v>273</v>
      </c>
      <c r="D9968" s="69" t="s">
        <v>1937</v>
      </c>
      <c r="E9968" s="69" t="s">
        <v>2615</v>
      </c>
      <c r="F9968" s="69" t="s">
        <v>2616</v>
      </c>
      <c r="G9968" s="69" t="s">
        <v>2617</v>
      </c>
    </row>
    <row r="9969" spans="1:7" ht="14.4">
      <c r="A9969" s="27" t="str">
        <f>VLOOKUP(C9969,'user list'!A:B,2,0)</f>
        <v>SSDD</v>
      </c>
      <c r="B9969" s="172">
        <v>45817.616747685184</v>
      </c>
      <c r="C9969" s="69" t="s">
        <v>273</v>
      </c>
      <c r="D9969" s="69" t="s">
        <v>1937</v>
      </c>
      <c r="E9969" s="69">
        <v>20250609102153</v>
      </c>
      <c r="F9969" s="69">
        <v>1984</v>
      </c>
      <c r="G9969" s="69" t="s">
        <v>1939</v>
      </c>
    </row>
    <row r="9970" spans="1:7" ht="14.4">
      <c r="A9970" s="27" t="str">
        <f>VLOOKUP(C9970,'user list'!A:B,2,0)</f>
        <v>OCM</v>
      </c>
      <c r="B9970" s="172">
        <v>45817.617372685185</v>
      </c>
      <c r="C9970" s="69" t="s">
        <v>230</v>
      </c>
      <c r="D9970" s="69" t="s">
        <v>1937</v>
      </c>
      <c r="E9970" s="69" t="s">
        <v>2048</v>
      </c>
      <c r="F9970" s="69">
        <v>2055</v>
      </c>
      <c r="G9970" s="69" t="s">
        <v>2440</v>
      </c>
    </row>
    <row r="9971" spans="1:7" ht="14.4">
      <c r="A9971" s="27" t="str">
        <f>VLOOKUP(C9971,'user list'!A:B,2,0)</f>
        <v>Admin</v>
      </c>
      <c r="B9971" s="172">
        <v>45817.617372685185</v>
      </c>
      <c r="C9971" s="69" t="s">
        <v>186</v>
      </c>
      <c r="D9971" s="69" t="s">
        <v>1937</v>
      </c>
      <c r="E9971" s="69" t="s">
        <v>2048</v>
      </c>
      <c r="F9971" s="69">
        <v>2055</v>
      </c>
      <c r="G9971" s="69" t="s">
        <v>1948</v>
      </c>
    </row>
    <row r="9972" spans="1:7" ht="14.4">
      <c r="A9972" s="27" t="str">
        <f>VLOOKUP(C9972,'user list'!A:B,2,0)</f>
        <v>Admin</v>
      </c>
      <c r="B9972" s="172">
        <v>45817.617372685185</v>
      </c>
      <c r="C9972" s="69" t="s">
        <v>186</v>
      </c>
      <c r="D9972" s="69" t="s">
        <v>1937</v>
      </c>
      <c r="E9972" s="69" t="s">
        <v>2048</v>
      </c>
      <c r="F9972" s="69">
        <v>2055</v>
      </c>
      <c r="G9972" s="69" t="s">
        <v>1947</v>
      </c>
    </row>
    <row r="9973" spans="1:7" ht="14.4">
      <c r="A9973" s="27" t="str">
        <f>VLOOKUP(C9973,'user list'!A:B,2,0)</f>
        <v>Admin</v>
      </c>
      <c r="B9973" s="172">
        <v>45817.617372685185</v>
      </c>
      <c r="C9973" s="69" t="s">
        <v>186</v>
      </c>
      <c r="D9973" s="69" t="s">
        <v>1937</v>
      </c>
      <c r="E9973" s="69" t="s">
        <v>2048</v>
      </c>
      <c r="F9973" s="69">
        <v>2055</v>
      </c>
      <c r="G9973" s="69" t="s">
        <v>1948</v>
      </c>
    </row>
    <row r="9974" spans="1:7" ht="14.4">
      <c r="A9974" s="27" t="str">
        <f>VLOOKUP(C9974,'user list'!A:B,2,0)</f>
        <v>Admin</v>
      </c>
      <c r="B9974" s="172">
        <v>45817.617372685185</v>
      </c>
      <c r="C9974" s="69" t="s">
        <v>186</v>
      </c>
      <c r="D9974" s="69" t="s">
        <v>1937</v>
      </c>
      <c r="E9974" s="69" t="s">
        <v>2048</v>
      </c>
      <c r="F9974" s="69">
        <v>2055</v>
      </c>
      <c r="G9974" s="69" t="s">
        <v>1948</v>
      </c>
    </row>
    <row r="9975" spans="1:7" ht="14.4">
      <c r="A9975" s="27" t="str">
        <f>VLOOKUP(C9975,'user list'!A:B,2,0)</f>
        <v>OCM</v>
      </c>
      <c r="B9975" s="172">
        <v>45817.617673611108</v>
      </c>
      <c r="C9975" s="69" t="s">
        <v>230</v>
      </c>
      <c r="D9975" s="69" t="s">
        <v>1937</v>
      </c>
      <c r="E9975" s="69" t="s">
        <v>2048</v>
      </c>
      <c r="F9975" s="69">
        <v>2008</v>
      </c>
      <c r="G9975" s="69" t="s">
        <v>1947</v>
      </c>
    </row>
    <row r="9976" spans="1:7" ht="14.4">
      <c r="A9976" s="27" t="str">
        <f>VLOOKUP(C9976,'user list'!A:B,2,0)</f>
        <v>OCM</v>
      </c>
      <c r="B9976" s="172">
        <v>45817.617673611108</v>
      </c>
      <c r="C9976" s="69" t="s">
        <v>230</v>
      </c>
      <c r="D9976" s="69" t="s">
        <v>1937</v>
      </c>
      <c r="E9976" s="69" t="s">
        <v>2048</v>
      </c>
      <c r="F9976" s="69">
        <v>2008</v>
      </c>
      <c r="G9976" s="69" t="s">
        <v>1948</v>
      </c>
    </row>
    <row r="9977" spans="1:7" ht="14.4">
      <c r="A9977" s="27" t="str">
        <f>VLOOKUP(C9977,'user list'!A:B,2,0)</f>
        <v>OCM</v>
      </c>
      <c r="B9977" s="172">
        <v>45817.617812500001</v>
      </c>
      <c r="C9977" s="69" t="s">
        <v>230</v>
      </c>
      <c r="D9977" s="69" t="s">
        <v>1937</v>
      </c>
      <c r="E9977" s="69" t="s">
        <v>2035</v>
      </c>
      <c r="F9977" s="69">
        <v>2004</v>
      </c>
      <c r="G9977" s="69" t="s">
        <v>1939</v>
      </c>
    </row>
    <row r="9978" spans="1:7" ht="14.4">
      <c r="A9978" s="27" t="str">
        <f>VLOOKUP(C9978,'user list'!A:B,2,0)</f>
        <v>OCM</v>
      </c>
      <c r="B9978" s="172">
        <v>45817.617824074077</v>
      </c>
      <c r="C9978" s="69" t="s">
        <v>230</v>
      </c>
      <c r="D9978" s="69" t="s">
        <v>1937</v>
      </c>
      <c r="E9978" s="69" t="s">
        <v>2035</v>
      </c>
      <c r="F9978" s="69">
        <v>2004</v>
      </c>
      <c r="G9978" s="69" t="s">
        <v>1939</v>
      </c>
    </row>
    <row r="9979" spans="1:7" ht="14.4">
      <c r="A9979" s="27" t="str">
        <f>VLOOKUP(C9979,'user list'!A:B,2,0)</f>
        <v>Admin</v>
      </c>
      <c r="B9979" s="172">
        <v>45817.617824074077</v>
      </c>
      <c r="C9979" s="69" t="s">
        <v>186</v>
      </c>
      <c r="D9979" s="69" t="s">
        <v>1937</v>
      </c>
      <c r="E9979" s="69" t="s">
        <v>2029</v>
      </c>
      <c r="F9979" s="69">
        <v>2006</v>
      </c>
      <c r="G9979" s="69" t="s">
        <v>1948</v>
      </c>
    </row>
    <row r="9980" spans="1:7" ht="14.4">
      <c r="A9980" s="27" t="str">
        <f>VLOOKUP(C9980,'user list'!A:B,2,0)</f>
        <v>Admin</v>
      </c>
      <c r="B9980" s="172">
        <v>45817.617824074077</v>
      </c>
      <c r="C9980" s="69" t="s">
        <v>186</v>
      </c>
      <c r="D9980" s="69" t="s">
        <v>1937</v>
      </c>
      <c r="E9980" s="69" t="s">
        <v>2048</v>
      </c>
      <c r="F9980" s="69">
        <v>2008</v>
      </c>
      <c r="G9980" s="69" t="s">
        <v>1948</v>
      </c>
    </row>
    <row r="9981" spans="1:7" ht="14.4">
      <c r="A9981" s="27" t="str">
        <f>VLOOKUP(C9981,'user list'!A:B,2,0)</f>
        <v>Admin</v>
      </c>
      <c r="B9981" s="172">
        <v>45817.617824074077</v>
      </c>
      <c r="C9981" s="69" t="s">
        <v>186</v>
      </c>
      <c r="D9981" s="69" t="s">
        <v>1937</v>
      </c>
      <c r="E9981" s="69" t="s">
        <v>2048</v>
      </c>
      <c r="F9981" s="69">
        <v>2008</v>
      </c>
      <c r="G9981" s="69" t="s">
        <v>1947</v>
      </c>
    </row>
    <row r="9982" spans="1:7" ht="14.4">
      <c r="A9982" s="27" t="str">
        <f>VLOOKUP(C9982,'user list'!A:B,2,0)</f>
        <v>Admin</v>
      </c>
      <c r="B9982" s="172">
        <v>45817.617824074077</v>
      </c>
      <c r="C9982" s="69" t="s">
        <v>186</v>
      </c>
      <c r="D9982" s="69" t="s">
        <v>1937</v>
      </c>
      <c r="E9982" s="69" t="s">
        <v>2048</v>
      </c>
      <c r="F9982" s="69">
        <v>2008</v>
      </c>
      <c r="G9982" s="69" t="s">
        <v>1948</v>
      </c>
    </row>
    <row r="9983" spans="1:7" ht="14.4">
      <c r="A9983" s="27" t="str">
        <f>VLOOKUP(C9983,'user list'!A:B,2,0)</f>
        <v>Admin</v>
      </c>
      <c r="B9983" s="172">
        <v>45817.617835648147</v>
      </c>
      <c r="C9983" s="69" t="s">
        <v>186</v>
      </c>
      <c r="D9983" s="69" t="s">
        <v>1937</v>
      </c>
      <c r="E9983" s="69" t="s">
        <v>2048</v>
      </c>
      <c r="F9983" s="69">
        <v>2008</v>
      </c>
      <c r="G9983" s="69" t="s">
        <v>1948</v>
      </c>
    </row>
    <row r="9984" spans="1:7" ht="14.4">
      <c r="A9984" s="27" t="str">
        <f>VLOOKUP(C9984,'user list'!A:B,2,0)</f>
        <v>OCM</v>
      </c>
      <c r="B9984" s="172">
        <v>45817.61791666667</v>
      </c>
      <c r="C9984" s="69" t="s">
        <v>230</v>
      </c>
      <c r="D9984" s="69" t="s">
        <v>1937</v>
      </c>
      <c r="E9984" s="69" t="s">
        <v>2001</v>
      </c>
      <c r="F9984" s="69">
        <v>2002</v>
      </c>
      <c r="G9984" s="69" t="s">
        <v>1948</v>
      </c>
    </row>
    <row r="9985" spans="1:7" ht="14.4">
      <c r="A9985" s="27" t="str">
        <f>VLOOKUP(C9985,'user list'!A:B,2,0)</f>
        <v>OCM</v>
      </c>
      <c r="B9985" s="172">
        <v>45817.61791666667</v>
      </c>
      <c r="C9985" s="69" t="s">
        <v>230</v>
      </c>
      <c r="D9985" s="69" t="s">
        <v>1937</v>
      </c>
      <c r="E9985" s="69" t="s">
        <v>2035</v>
      </c>
      <c r="F9985" s="69">
        <v>2004</v>
      </c>
      <c r="G9985" s="69" t="s">
        <v>1947</v>
      </c>
    </row>
    <row r="9986" spans="1:7" ht="14.4">
      <c r="A9986" s="27" t="str">
        <f>VLOOKUP(C9986,'user list'!A:B,2,0)</f>
        <v>OCM</v>
      </c>
      <c r="B9986" s="172">
        <v>45817.61791666667</v>
      </c>
      <c r="C9986" s="69" t="s">
        <v>230</v>
      </c>
      <c r="D9986" s="69" t="s">
        <v>1937</v>
      </c>
      <c r="E9986" s="69" t="s">
        <v>2035</v>
      </c>
      <c r="F9986" s="69">
        <v>2004</v>
      </c>
      <c r="G9986" s="69" t="s">
        <v>1948</v>
      </c>
    </row>
    <row r="9987" spans="1:7" ht="14.4">
      <c r="A9987" s="27" t="str">
        <f>VLOOKUP(C9987,'user list'!A:B,2,0)</f>
        <v>Admin</v>
      </c>
      <c r="B9987" s="172">
        <v>45817.618067129632</v>
      </c>
      <c r="C9987" s="69" t="s">
        <v>186</v>
      </c>
      <c r="D9987" s="69" t="s">
        <v>1937</v>
      </c>
      <c r="E9987" s="69" t="s">
        <v>2035</v>
      </c>
      <c r="F9987" s="69">
        <v>2004</v>
      </c>
      <c r="G9987" s="69" t="s">
        <v>1948</v>
      </c>
    </row>
    <row r="9988" spans="1:7" ht="14.4">
      <c r="A9988" s="27" t="str">
        <f>VLOOKUP(C9988,'user list'!A:B,2,0)</f>
        <v>Admin</v>
      </c>
      <c r="B9988" s="172">
        <v>45817.618067129632</v>
      </c>
      <c r="C9988" s="69" t="s">
        <v>186</v>
      </c>
      <c r="D9988" s="69" t="s">
        <v>1937</v>
      </c>
      <c r="E9988" s="69" t="s">
        <v>2001</v>
      </c>
      <c r="F9988" s="69">
        <v>2002</v>
      </c>
      <c r="G9988" s="69" t="s">
        <v>1947</v>
      </c>
    </row>
    <row r="9989" spans="1:7" ht="14.4">
      <c r="A9989" s="27" t="str">
        <f>VLOOKUP(C9989,'user list'!A:B,2,0)</f>
        <v>Admin</v>
      </c>
      <c r="B9989" s="172">
        <v>45817.618067129632</v>
      </c>
      <c r="C9989" s="69" t="s">
        <v>186</v>
      </c>
      <c r="D9989" s="69" t="s">
        <v>1937</v>
      </c>
      <c r="E9989" s="69" t="s">
        <v>2001</v>
      </c>
      <c r="F9989" s="69">
        <v>2002</v>
      </c>
      <c r="G9989" s="69" t="s">
        <v>1948</v>
      </c>
    </row>
    <row r="9990" spans="1:7" ht="14.4">
      <c r="A9990" s="27" t="str">
        <f>VLOOKUP(C9990,'user list'!A:B,2,0)</f>
        <v>OCM</v>
      </c>
      <c r="B9990" s="172">
        <v>45817.619062500002</v>
      </c>
      <c r="C9990" s="69" t="s">
        <v>230</v>
      </c>
      <c r="D9990" s="69" t="s">
        <v>1937</v>
      </c>
      <c r="E9990" s="69" t="s">
        <v>2002</v>
      </c>
      <c r="F9990" s="69">
        <v>2001</v>
      </c>
      <c r="G9990" s="69" t="s">
        <v>1947</v>
      </c>
    </row>
    <row r="9991" spans="1:7" ht="14.4">
      <c r="A9991" s="27" t="str">
        <f>VLOOKUP(C9991,'user list'!A:B,2,0)</f>
        <v>OCM</v>
      </c>
      <c r="B9991" s="172">
        <v>45817.619062500002</v>
      </c>
      <c r="C9991" s="69" t="s">
        <v>230</v>
      </c>
      <c r="D9991" s="69" t="s">
        <v>1937</v>
      </c>
      <c r="E9991" s="69" t="s">
        <v>2002</v>
      </c>
      <c r="F9991" s="69">
        <v>2001</v>
      </c>
      <c r="G9991" s="69" t="s">
        <v>1948</v>
      </c>
    </row>
    <row r="9992" spans="1:7" ht="14.4">
      <c r="A9992" s="27" t="str">
        <f>VLOOKUP(C9992,'user list'!A:B,2,0)</f>
        <v>OCM</v>
      </c>
      <c r="B9992" s="172">
        <v>45817.619062500002</v>
      </c>
      <c r="C9992" s="69" t="s">
        <v>230</v>
      </c>
      <c r="D9992" s="69" t="s">
        <v>1937</v>
      </c>
      <c r="E9992" s="69" t="s">
        <v>2041</v>
      </c>
      <c r="F9992" s="69">
        <v>2010</v>
      </c>
      <c r="G9992" s="69" t="s">
        <v>1939</v>
      </c>
    </row>
    <row r="9993" spans="1:7" ht="14.4">
      <c r="A9993" s="27" t="str">
        <f>VLOOKUP(C9993,'user list'!A:B,2,0)</f>
        <v>OCM</v>
      </c>
      <c r="B9993" s="172">
        <v>45817.619062500002</v>
      </c>
      <c r="C9993" s="69" t="s">
        <v>230</v>
      </c>
      <c r="D9993" s="69" t="s">
        <v>1937</v>
      </c>
      <c r="E9993" s="69" t="s">
        <v>2041</v>
      </c>
      <c r="F9993" s="69">
        <v>2010</v>
      </c>
      <c r="G9993" s="69" t="s">
        <v>1939</v>
      </c>
    </row>
    <row r="9994" spans="1:7" ht="14.4">
      <c r="A9994" s="27" t="str">
        <f>VLOOKUP(C9994,'user list'!A:B,2,0)</f>
        <v>Admin</v>
      </c>
      <c r="B9994" s="172">
        <v>45817.619097222225</v>
      </c>
      <c r="C9994" s="69" t="s">
        <v>186</v>
      </c>
      <c r="D9994" s="69" t="s">
        <v>1937</v>
      </c>
      <c r="E9994" s="69" t="s">
        <v>2047</v>
      </c>
      <c r="F9994" s="69">
        <v>1999</v>
      </c>
      <c r="G9994" s="69" t="s">
        <v>1948</v>
      </c>
    </row>
    <row r="9995" spans="1:7" ht="14.4">
      <c r="A9995" s="27" t="str">
        <f>VLOOKUP(C9995,'user list'!A:B,2,0)</f>
        <v>Admin</v>
      </c>
      <c r="B9995" s="172">
        <v>45817.619097222225</v>
      </c>
      <c r="C9995" s="69" t="s">
        <v>186</v>
      </c>
      <c r="D9995" s="69" t="s">
        <v>1937</v>
      </c>
      <c r="E9995" s="69" t="s">
        <v>2002</v>
      </c>
      <c r="F9995" s="69">
        <v>2001</v>
      </c>
      <c r="G9995" s="69" t="s">
        <v>1948</v>
      </c>
    </row>
    <row r="9996" spans="1:7" ht="14.4">
      <c r="A9996" s="27" t="str">
        <f>VLOOKUP(C9996,'user list'!A:B,2,0)</f>
        <v>Admin</v>
      </c>
      <c r="B9996" s="172">
        <v>45817.619097222225</v>
      </c>
      <c r="C9996" s="69" t="s">
        <v>186</v>
      </c>
      <c r="D9996" s="69" t="s">
        <v>1937</v>
      </c>
      <c r="E9996" s="69" t="s">
        <v>2002</v>
      </c>
      <c r="F9996" s="69">
        <v>2001</v>
      </c>
      <c r="G9996" s="69" t="s">
        <v>1947</v>
      </c>
    </row>
    <row r="9997" spans="1:7" ht="14.4">
      <c r="A9997" s="27" t="str">
        <f>VLOOKUP(C9997,'user list'!A:B,2,0)</f>
        <v>Admin</v>
      </c>
      <c r="B9997" s="172">
        <v>45817.619108796294</v>
      </c>
      <c r="C9997" s="69" t="s">
        <v>186</v>
      </c>
      <c r="D9997" s="69" t="s">
        <v>1937</v>
      </c>
      <c r="E9997" s="69" t="s">
        <v>2002</v>
      </c>
      <c r="F9997" s="69">
        <v>2001</v>
      </c>
      <c r="G9997" s="69" t="s">
        <v>1948</v>
      </c>
    </row>
    <row r="9998" spans="1:7" ht="14.4">
      <c r="A9998" s="27" t="str">
        <f>VLOOKUP(C9998,'user list'!A:B,2,0)</f>
        <v>Admin</v>
      </c>
      <c r="B9998" s="172">
        <v>45817.619108796294</v>
      </c>
      <c r="C9998" s="69" t="s">
        <v>186</v>
      </c>
      <c r="D9998" s="69" t="s">
        <v>1937</v>
      </c>
      <c r="E9998" s="69" t="s">
        <v>2002</v>
      </c>
      <c r="F9998" s="69">
        <v>2001</v>
      </c>
      <c r="G9998" s="69" t="s">
        <v>1948</v>
      </c>
    </row>
    <row r="9999" spans="1:7" ht="14.4">
      <c r="A9999" s="27" t="str">
        <f>VLOOKUP(C9999,'user list'!A:B,2,0)</f>
        <v>OCM</v>
      </c>
      <c r="B9999" s="172">
        <v>45817.619791666664</v>
      </c>
      <c r="C9999" s="69" t="s">
        <v>230</v>
      </c>
      <c r="D9999" s="69" t="s">
        <v>1937</v>
      </c>
      <c r="E9999" s="69" t="s">
        <v>2041</v>
      </c>
      <c r="F9999" s="69">
        <v>2010</v>
      </c>
      <c r="G9999" s="69" t="s">
        <v>1947</v>
      </c>
    </row>
    <row r="10000" spans="1:7" ht="14.4">
      <c r="A10000" s="27" t="str">
        <f>VLOOKUP(C10000,'user list'!A:B,2,0)</f>
        <v>OCM</v>
      </c>
      <c r="B10000" s="172">
        <v>45817.619791666664</v>
      </c>
      <c r="C10000" s="69" t="s">
        <v>230</v>
      </c>
      <c r="D10000" s="69" t="s">
        <v>1937</v>
      </c>
      <c r="E10000" s="69" t="s">
        <v>2041</v>
      </c>
      <c r="F10000" s="69">
        <v>2010</v>
      </c>
      <c r="G10000" s="69" t="s">
        <v>1948</v>
      </c>
    </row>
    <row r="10001" spans="1:7" ht="14.4">
      <c r="A10001" s="27" t="str">
        <f>VLOOKUP(C10001,'user list'!A:B,2,0)</f>
        <v>OCM</v>
      </c>
      <c r="B10001" s="172">
        <v>45817.619803240741</v>
      </c>
      <c r="C10001" s="69" t="s">
        <v>230</v>
      </c>
      <c r="D10001" s="69" t="s">
        <v>1937</v>
      </c>
      <c r="E10001" s="69" t="s">
        <v>2627</v>
      </c>
      <c r="F10001" s="69">
        <v>2032</v>
      </c>
      <c r="G10001" s="69" t="s">
        <v>1939</v>
      </c>
    </row>
    <row r="10002" spans="1:7" ht="14.4">
      <c r="A10002" s="27" t="str">
        <f>VLOOKUP(C10002,'user list'!A:B,2,0)</f>
        <v>OCM</v>
      </c>
      <c r="B10002" s="172">
        <v>45817.619803240741</v>
      </c>
      <c r="C10002" s="69" t="s">
        <v>230</v>
      </c>
      <c r="D10002" s="69" t="s">
        <v>1937</v>
      </c>
      <c r="E10002" s="69" t="s">
        <v>2627</v>
      </c>
      <c r="F10002" s="69">
        <v>2032</v>
      </c>
      <c r="G10002" s="69" t="s">
        <v>1939</v>
      </c>
    </row>
    <row r="10003" spans="1:7" ht="14.4">
      <c r="A10003" s="27" t="str">
        <f>VLOOKUP(C10003,'user list'!A:B,2,0)</f>
        <v>Admin</v>
      </c>
      <c r="B10003" s="172">
        <v>45817.61991898148</v>
      </c>
      <c r="C10003" s="69" t="s">
        <v>186</v>
      </c>
      <c r="D10003" s="69" t="s">
        <v>1937</v>
      </c>
      <c r="E10003" s="69" t="s">
        <v>2042</v>
      </c>
      <c r="F10003" s="69">
        <v>2009</v>
      </c>
      <c r="G10003" s="69" t="s">
        <v>1948</v>
      </c>
    </row>
    <row r="10004" spans="1:7" ht="14.4">
      <c r="A10004" s="27" t="str">
        <f>VLOOKUP(C10004,'user list'!A:B,2,0)</f>
        <v>Admin</v>
      </c>
      <c r="B10004" s="172">
        <v>45817.61991898148</v>
      </c>
      <c r="C10004" s="69" t="s">
        <v>186</v>
      </c>
      <c r="D10004" s="69" t="s">
        <v>1937</v>
      </c>
      <c r="E10004" s="69" t="s">
        <v>2041</v>
      </c>
      <c r="F10004" s="69">
        <v>2010</v>
      </c>
      <c r="G10004" s="69" t="s">
        <v>1948</v>
      </c>
    </row>
    <row r="10005" spans="1:7" ht="14.4">
      <c r="A10005" s="27" t="str">
        <f>VLOOKUP(C10005,'user list'!A:B,2,0)</f>
        <v>Admin</v>
      </c>
      <c r="B10005" s="172">
        <v>45817.619930555556</v>
      </c>
      <c r="C10005" s="69" t="s">
        <v>186</v>
      </c>
      <c r="D10005" s="69" t="s">
        <v>1937</v>
      </c>
      <c r="E10005" s="69" t="s">
        <v>2041</v>
      </c>
      <c r="F10005" s="69">
        <v>2010</v>
      </c>
      <c r="G10005" s="69" t="s">
        <v>1947</v>
      </c>
    </row>
    <row r="10006" spans="1:7" ht="14.4">
      <c r="A10006" s="27" t="str">
        <f>VLOOKUP(C10006,'user list'!A:B,2,0)</f>
        <v>Admin</v>
      </c>
      <c r="B10006" s="172">
        <v>45817.619930555556</v>
      </c>
      <c r="C10006" s="69" t="s">
        <v>186</v>
      </c>
      <c r="D10006" s="69" t="s">
        <v>1937</v>
      </c>
      <c r="E10006" s="69" t="s">
        <v>2041</v>
      </c>
      <c r="F10006" s="69">
        <v>2010</v>
      </c>
      <c r="G10006" s="69" t="s">
        <v>1948</v>
      </c>
    </row>
    <row r="10007" spans="1:7" ht="14.4">
      <c r="A10007" s="27" t="str">
        <f>VLOOKUP(C10007,'user list'!A:B,2,0)</f>
        <v>Admin</v>
      </c>
      <c r="B10007" s="172">
        <v>45817.619930555556</v>
      </c>
      <c r="C10007" s="69" t="s">
        <v>186</v>
      </c>
      <c r="D10007" s="69" t="s">
        <v>1937</v>
      </c>
      <c r="E10007" s="69" t="s">
        <v>2041</v>
      </c>
      <c r="F10007" s="69">
        <v>2010</v>
      </c>
      <c r="G10007" s="69" t="s">
        <v>1948</v>
      </c>
    </row>
    <row r="10008" spans="1:7" ht="14.4">
      <c r="A10008" s="27" t="str">
        <f>VLOOKUP(C10008,'user list'!A:B,2,0)</f>
        <v>OCM</v>
      </c>
      <c r="B10008" s="172">
        <v>45817.620092592595</v>
      </c>
      <c r="C10008" s="69" t="s">
        <v>230</v>
      </c>
      <c r="D10008" s="69" t="s">
        <v>1937</v>
      </c>
      <c r="E10008" s="69" t="s">
        <v>2047</v>
      </c>
      <c r="F10008" s="69">
        <v>1999</v>
      </c>
      <c r="G10008" s="69" t="s">
        <v>1939</v>
      </c>
    </row>
    <row r="10009" spans="1:7" ht="14.4">
      <c r="A10009" s="27" t="str">
        <f>VLOOKUP(C10009,'user list'!A:B,2,0)</f>
        <v>OCM</v>
      </c>
      <c r="B10009" s="172">
        <v>45817.620208333334</v>
      </c>
      <c r="C10009" s="69" t="s">
        <v>230</v>
      </c>
      <c r="D10009" s="69" t="s">
        <v>1937</v>
      </c>
      <c r="E10009" s="69" t="s">
        <v>2626</v>
      </c>
      <c r="F10009" s="69">
        <v>2031</v>
      </c>
      <c r="G10009" s="69" t="s">
        <v>1948</v>
      </c>
    </row>
    <row r="10010" spans="1:7" ht="14.4">
      <c r="A10010" s="27" t="str">
        <f>VLOOKUP(C10010,'user list'!A:B,2,0)</f>
        <v>OCM</v>
      </c>
      <c r="B10010" s="172">
        <v>45817.620208333334</v>
      </c>
      <c r="C10010" s="69" t="s">
        <v>230</v>
      </c>
      <c r="D10010" s="69" t="s">
        <v>1937</v>
      </c>
      <c r="E10010" s="69" t="s">
        <v>2627</v>
      </c>
      <c r="F10010" s="69">
        <v>2032</v>
      </c>
      <c r="G10010" s="69" t="s">
        <v>1947</v>
      </c>
    </row>
    <row r="10011" spans="1:7" ht="14.4">
      <c r="A10011" s="27" t="str">
        <f>VLOOKUP(C10011,'user list'!A:B,2,0)</f>
        <v>OCM</v>
      </c>
      <c r="B10011" s="172">
        <v>45817.620208333334</v>
      </c>
      <c r="C10011" s="69" t="s">
        <v>230</v>
      </c>
      <c r="D10011" s="69" t="s">
        <v>1937</v>
      </c>
      <c r="E10011" s="69" t="s">
        <v>2627</v>
      </c>
      <c r="F10011" s="69">
        <v>2032</v>
      </c>
      <c r="G10011" s="69" t="s">
        <v>1948</v>
      </c>
    </row>
    <row r="10012" spans="1:7" ht="14.4">
      <c r="A10012" s="27" t="str">
        <f>VLOOKUP(C10012,'user list'!A:B,2,0)</f>
        <v>BPLD</v>
      </c>
      <c r="B10012" s="172">
        <v>45817.62023148148</v>
      </c>
      <c r="C10012" s="69" t="s">
        <v>194</v>
      </c>
      <c r="D10012" s="69" t="s">
        <v>1937</v>
      </c>
      <c r="E10012" s="69" t="s">
        <v>1991</v>
      </c>
      <c r="F10012" s="69">
        <v>1982</v>
      </c>
      <c r="G10012" s="69" t="s">
        <v>1939</v>
      </c>
    </row>
    <row r="10013" spans="1:7" ht="14.4">
      <c r="A10013" s="27" t="str">
        <f>VLOOKUP(C10013,'user list'!A:B,2,0)</f>
        <v>Admin</v>
      </c>
      <c r="B10013" s="172">
        <v>45817.620254629626</v>
      </c>
      <c r="C10013" s="69" t="s">
        <v>186</v>
      </c>
      <c r="D10013" s="69" t="s">
        <v>1937</v>
      </c>
      <c r="E10013" s="69" t="s">
        <v>2627</v>
      </c>
      <c r="F10013" s="69">
        <v>2032</v>
      </c>
      <c r="G10013" s="69" t="s">
        <v>1948</v>
      </c>
    </row>
    <row r="10014" spans="1:7" ht="14.4">
      <c r="A10014" s="27" t="str">
        <f>VLOOKUP(C10014,'user list'!A:B,2,0)</f>
        <v>Admin</v>
      </c>
      <c r="B10014" s="172">
        <v>45817.620254629626</v>
      </c>
      <c r="C10014" s="69" t="s">
        <v>186</v>
      </c>
      <c r="D10014" s="69" t="s">
        <v>1937</v>
      </c>
      <c r="E10014" s="69" t="s">
        <v>2626</v>
      </c>
      <c r="F10014" s="69">
        <v>2031</v>
      </c>
      <c r="G10014" s="69" t="s">
        <v>1947</v>
      </c>
    </row>
    <row r="10015" spans="1:7" ht="14.4">
      <c r="A10015" s="27" t="str">
        <f>VLOOKUP(C10015,'user list'!A:B,2,0)</f>
        <v>Admin</v>
      </c>
      <c r="B10015" s="172">
        <v>45817.620254629626</v>
      </c>
      <c r="C10015" s="69" t="s">
        <v>186</v>
      </c>
      <c r="D10015" s="69" t="s">
        <v>1937</v>
      </c>
      <c r="E10015" s="69" t="s">
        <v>2626</v>
      </c>
      <c r="F10015" s="69">
        <v>2031</v>
      </c>
      <c r="G10015" s="69" t="s">
        <v>1948</v>
      </c>
    </row>
    <row r="10016" spans="1:7" ht="14.4">
      <c r="A10016" s="27" t="str">
        <f>VLOOKUP(C10016,'user list'!A:B,2,0)</f>
        <v>OCM</v>
      </c>
      <c r="B10016" s="172">
        <v>45817.621504629627</v>
      </c>
      <c r="C10016" s="69" t="s">
        <v>230</v>
      </c>
      <c r="D10016" s="69" t="s">
        <v>1937</v>
      </c>
      <c r="E10016" s="69" t="s">
        <v>2042</v>
      </c>
      <c r="F10016" s="69">
        <v>2056</v>
      </c>
      <c r="G10016" s="69" t="s">
        <v>2440</v>
      </c>
    </row>
    <row r="10017" spans="1:7" ht="14.4">
      <c r="A10017" s="27" t="str">
        <f>VLOOKUP(C10017,'user list'!A:B,2,0)</f>
        <v>Admin</v>
      </c>
      <c r="B10017" s="172">
        <v>45817.621516203704</v>
      </c>
      <c r="C10017" s="69" t="s">
        <v>186</v>
      </c>
      <c r="D10017" s="69" t="s">
        <v>1937</v>
      </c>
      <c r="E10017" s="69" t="s">
        <v>2042</v>
      </c>
      <c r="F10017" s="69">
        <v>2056</v>
      </c>
      <c r="G10017" s="69" t="s">
        <v>1948</v>
      </c>
    </row>
    <row r="10018" spans="1:7" ht="14.4">
      <c r="A10018" s="27" t="str">
        <f>VLOOKUP(C10018,'user list'!A:B,2,0)</f>
        <v>Admin</v>
      </c>
      <c r="B10018" s="172">
        <v>45817.621516203704</v>
      </c>
      <c r="C10018" s="69" t="s">
        <v>186</v>
      </c>
      <c r="D10018" s="69" t="s">
        <v>1937</v>
      </c>
      <c r="E10018" s="69" t="s">
        <v>2042</v>
      </c>
      <c r="F10018" s="69">
        <v>2056</v>
      </c>
      <c r="G10018" s="69" t="s">
        <v>1947</v>
      </c>
    </row>
    <row r="10019" spans="1:7" ht="14.4">
      <c r="A10019" s="27" t="str">
        <f>VLOOKUP(C10019,'user list'!A:B,2,0)</f>
        <v>Admin</v>
      </c>
      <c r="B10019" s="172">
        <v>45817.621516203704</v>
      </c>
      <c r="C10019" s="69" t="s">
        <v>186</v>
      </c>
      <c r="D10019" s="69" t="s">
        <v>1937</v>
      </c>
      <c r="E10019" s="69" t="s">
        <v>2042</v>
      </c>
      <c r="F10019" s="69">
        <v>2056</v>
      </c>
      <c r="G10019" s="69" t="s">
        <v>1948</v>
      </c>
    </row>
    <row r="10020" spans="1:7" ht="14.4">
      <c r="A10020" s="27" t="str">
        <f>VLOOKUP(C10020,'user list'!A:B,2,0)</f>
        <v>Admin</v>
      </c>
      <c r="B10020" s="172">
        <v>45817.621516203704</v>
      </c>
      <c r="C10020" s="69" t="s">
        <v>186</v>
      </c>
      <c r="D10020" s="69" t="s">
        <v>1937</v>
      </c>
      <c r="E10020" s="69" t="s">
        <v>2042</v>
      </c>
      <c r="F10020" s="69">
        <v>2056</v>
      </c>
      <c r="G10020" s="69" t="s">
        <v>1948</v>
      </c>
    </row>
    <row r="10021" spans="1:7" ht="14.4">
      <c r="A10021" s="27" t="str">
        <f>VLOOKUP(C10021,'user list'!A:B,2,0)</f>
        <v>CREMCO</v>
      </c>
      <c r="B10021" s="172">
        <v>45817.622314814813</v>
      </c>
      <c r="C10021" s="69" t="s">
        <v>206</v>
      </c>
      <c r="D10021" s="69" t="s">
        <v>1937</v>
      </c>
      <c r="E10021" s="69" t="s">
        <v>1034</v>
      </c>
      <c r="F10021" s="69">
        <v>2057</v>
      </c>
      <c r="G10021" s="69" t="s">
        <v>2440</v>
      </c>
    </row>
    <row r="10022" spans="1:7" ht="14.4">
      <c r="A10022" s="27" t="str">
        <f>VLOOKUP(C10022,'user list'!A:B,2,0)</f>
        <v>Admin</v>
      </c>
      <c r="B10022" s="172">
        <v>45817.622314814813</v>
      </c>
      <c r="C10022" s="69" t="s">
        <v>186</v>
      </c>
      <c r="D10022" s="69" t="s">
        <v>1937</v>
      </c>
      <c r="E10022" s="69" t="s">
        <v>1034</v>
      </c>
      <c r="F10022" s="69">
        <v>2057</v>
      </c>
      <c r="G10022" s="69" t="s">
        <v>1948</v>
      </c>
    </row>
    <row r="10023" spans="1:7" ht="14.4">
      <c r="A10023" s="27" t="str">
        <f>VLOOKUP(C10023,'user list'!A:B,2,0)</f>
        <v>Admin</v>
      </c>
      <c r="B10023" s="172">
        <v>45817.622314814813</v>
      </c>
      <c r="C10023" s="69" t="s">
        <v>186</v>
      </c>
      <c r="D10023" s="69" t="s">
        <v>1937</v>
      </c>
      <c r="E10023" s="69" t="s">
        <v>1034</v>
      </c>
      <c r="F10023" s="69">
        <v>2057</v>
      </c>
      <c r="G10023" s="69" t="s">
        <v>1948</v>
      </c>
    </row>
    <row r="10024" spans="1:7" ht="14.4">
      <c r="A10024" s="27" t="str">
        <f>VLOOKUP(C10024,'user list'!A:B,2,0)</f>
        <v>Admin</v>
      </c>
      <c r="B10024" s="172">
        <v>45817.622314814813</v>
      </c>
      <c r="C10024" s="69" t="s">
        <v>186</v>
      </c>
      <c r="D10024" s="69" t="s">
        <v>1937</v>
      </c>
      <c r="E10024" s="69" t="s">
        <v>1034</v>
      </c>
      <c r="F10024" s="69">
        <v>2057</v>
      </c>
      <c r="G10024" s="69" t="s">
        <v>1948</v>
      </c>
    </row>
    <row r="10025" spans="1:7" ht="14.4">
      <c r="A10025" s="27" t="str">
        <f>VLOOKUP(C10025,'user list'!A:B,2,0)</f>
        <v>Admin</v>
      </c>
      <c r="B10025" s="172">
        <v>45817.62232638889</v>
      </c>
      <c r="C10025" s="69" t="s">
        <v>186</v>
      </c>
      <c r="D10025" s="69" t="s">
        <v>1937</v>
      </c>
      <c r="E10025" s="69" t="s">
        <v>1034</v>
      </c>
      <c r="F10025" s="69">
        <v>2057</v>
      </c>
      <c r="G10025" s="69" t="s">
        <v>1947</v>
      </c>
    </row>
    <row r="10026" spans="1:7" ht="14.4">
      <c r="A10026" s="27" t="str">
        <f>VLOOKUP(C10026,'user list'!A:B,2,0)</f>
        <v>CREMCO</v>
      </c>
      <c r="B10026" s="172">
        <v>45817.623645833337</v>
      </c>
      <c r="C10026" s="69" t="s">
        <v>206</v>
      </c>
      <c r="D10026" s="69" t="s">
        <v>1937</v>
      </c>
      <c r="E10026" s="69" t="s">
        <v>1034</v>
      </c>
      <c r="F10026" s="69">
        <v>2057</v>
      </c>
      <c r="G10026" s="69" t="s">
        <v>1939</v>
      </c>
    </row>
    <row r="10027" spans="1:7" ht="14.4">
      <c r="A10027" s="27" t="str">
        <f>VLOOKUP(C10027,'user list'!A:B,2,0)</f>
        <v>CGSD</v>
      </c>
      <c r="B10027" s="172">
        <v>45817.623680555553</v>
      </c>
      <c r="C10027" s="69" t="s">
        <v>200</v>
      </c>
      <c r="D10027" s="69" t="s">
        <v>1937</v>
      </c>
      <c r="E10027" s="69" t="s">
        <v>1974</v>
      </c>
      <c r="F10027" s="69">
        <v>1892</v>
      </c>
      <c r="G10027" s="69" t="s">
        <v>1939</v>
      </c>
    </row>
    <row r="10028" spans="1:7" ht="14.4">
      <c r="A10028" s="27" t="str">
        <f>VLOOKUP(C10028,'user list'!A:B,2,0)</f>
        <v>CGSD</v>
      </c>
      <c r="B10028" s="172">
        <v>45817.623692129629</v>
      </c>
      <c r="C10028" s="69" t="s">
        <v>200</v>
      </c>
      <c r="D10028" s="69" t="s">
        <v>1937</v>
      </c>
      <c r="E10028" s="69" t="s">
        <v>2602</v>
      </c>
      <c r="F10028" s="69">
        <v>1977</v>
      </c>
      <c r="G10028" s="69" t="s">
        <v>1939</v>
      </c>
    </row>
    <row r="10029" spans="1:7" ht="14.4">
      <c r="A10029" s="27" t="str">
        <f>VLOOKUP(C10029,'user list'!A:B,2,0)</f>
        <v>CREMCO</v>
      </c>
      <c r="B10029" s="172">
        <v>45817.623773148145</v>
      </c>
      <c r="C10029" s="69" t="s">
        <v>206</v>
      </c>
      <c r="D10029" s="69" t="s">
        <v>1937</v>
      </c>
      <c r="E10029" s="69" t="s">
        <v>1034</v>
      </c>
      <c r="F10029" s="69">
        <v>2057</v>
      </c>
      <c r="G10029" s="69" t="s">
        <v>1939</v>
      </c>
    </row>
    <row r="10030" spans="1:7" ht="14.4">
      <c r="A10030" s="27" t="str">
        <f>VLOOKUP(C10030,'user list'!A:B,2,0)</f>
        <v>OCM</v>
      </c>
      <c r="B10030" s="172">
        <v>45817.624085648145</v>
      </c>
      <c r="C10030" s="69" t="s">
        <v>242</v>
      </c>
      <c r="D10030" s="69" t="s">
        <v>1937</v>
      </c>
      <c r="E10030" s="69" t="s">
        <v>2643</v>
      </c>
      <c r="F10030" s="69">
        <v>2058</v>
      </c>
      <c r="G10030" s="69" t="s">
        <v>2440</v>
      </c>
    </row>
    <row r="10031" spans="1:7" ht="14.4">
      <c r="A10031" s="27" t="str">
        <f>VLOOKUP(C10031,'user list'!A:B,2,0)</f>
        <v>Admin</v>
      </c>
      <c r="B10031" s="172">
        <v>45817.624085648145</v>
      </c>
      <c r="C10031" s="69" t="s">
        <v>186</v>
      </c>
      <c r="D10031" s="69" t="s">
        <v>1937</v>
      </c>
      <c r="E10031" s="69" t="s">
        <v>2643</v>
      </c>
      <c r="F10031" s="69">
        <v>2058</v>
      </c>
      <c r="G10031" s="69" t="s">
        <v>1948</v>
      </c>
    </row>
    <row r="10032" spans="1:7" ht="14.4">
      <c r="A10032" s="27" t="str">
        <f>VLOOKUP(C10032,'user list'!A:B,2,0)</f>
        <v>Admin</v>
      </c>
      <c r="B10032" s="172">
        <v>45817.624085648145</v>
      </c>
      <c r="C10032" s="69" t="s">
        <v>186</v>
      </c>
      <c r="D10032" s="69" t="s">
        <v>1937</v>
      </c>
      <c r="E10032" s="69" t="s">
        <v>2643</v>
      </c>
      <c r="F10032" s="69">
        <v>2058</v>
      </c>
      <c r="G10032" s="69" t="s">
        <v>1947</v>
      </c>
    </row>
    <row r="10033" spans="1:7" ht="14.4">
      <c r="A10033" s="27" t="str">
        <f>VLOOKUP(C10033,'user list'!A:B,2,0)</f>
        <v>Admin</v>
      </c>
      <c r="B10033" s="172">
        <v>45817.624085648145</v>
      </c>
      <c r="C10033" s="69" t="s">
        <v>186</v>
      </c>
      <c r="D10033" s="69" t="s">
        <v>1937</v>
      </c>
      <c r="E10033" s="69" t="s">
        <v>2643</v>
      </c>
      <c r="F10033" s="69">
        <v>2058</v>
      </c>
      <c r="G10033" s="69" t="s">
        <v>1948</v>
      </c>
    </row>
    <row r="10034" spans="1:7" ht="14.4">
      <c r="A10034" s="27" t="str">
        <f>VLOOKUP(C10034,'user list'!A:B,2,0)</f>
        <v>Admin</v>
      </c>
      <c r="B10034" s="172">
        <v>45817.624085648145</v>
      </c>
      <c r="C10034" s="69" t="s">
        <v>186</v>
      </c>
      <c r="D10034" s="69" t="s">
        <v>1937</v>
      </c>
      <c r="E10034" s="69" t="s">
        <v>2643</v>
      </c>
      <c r="F10034" s="69">
        <v>2058</v>
      </c>
      <c r="G10034" s="69" t="s">
        <v>1948</v>
      </c>
    </row>
    <row r="10035" spans="1:7" ht="14.4">
      <c r="A10035" s="27" t="str">
        <f>VLOOKUP(C10035,'user list'!A:B,2,0)</f>
        <v>OCM</v>
      </c>
      <c r="B10035" s="172">
        <v>45817.625358796293</v>
      </c>
      <c r="C10035" s="69" t="s">
        <v>230</v>
      </c>
      <c r="D10035" s="69" t="s">
        <v>1937</v>
      </c>
      <c r="E10035" s="69" t="s">
        <v>2041</v>
      </c>
      <c r="F10035" s="69">
        <v>2059</v>
      </c>
      <c r="G10035" s="69" t="s">
        <v>2440</v>
      </c>
    </row>
    <row r="10036" spans="1:7" ht="14.4">
      <c r="A10036" s="27" t="str">
        <f>VLOOKUP(C10036,'user list'!A:B,2,0)</f>
        <v>Admin</v>
      </c>
      <c r="B10036" s="172">
        <v>45817.625358796293</v>
      </c>
      <c r="C10036" s="69" t="s">
        <v>186</v>
      </c>
      <c r="D10036" s="69" t="s">
        <v>1937</v>
      </c>
      <c r="E10036" s="69" t="s">
        <v>2041</v>
      </c>
      <c r="F10036" s="69">
        <v>2059</v>
      </c>
      <c r="G10036" s="69" t="s">
        <v>1948</v>
      </c>
    </row>
    <row r="10037" spans="1:7" ht="14.4">
      <c r="A10037" s="27" t="str">
        <f>VLOOKUP(C10037,'user list'!A:B,2,0)</f>
        <v>Admin</v>
      </c>
      <c r="B10037" s="172">
        <v>45817.625358796293</v>
      </c>
      <c r="C10037" s="69" t="s">
        <v>186</v>
      </c>
      <c r="D10037" s="69" t="s">
        <v>1937</v>
      </c>
      <c r="E10037" s="69" t="s">
        <v>2041</v>
      </c>
      <c r="F10037" s="69">
        <v>2059</v>
      </c>
      <c r="G10037" s="69" t="s">
        <v>1947</v>
      </c>
    </row>
    <row r="10038" spans="1:7" ht="14.4">
      <c r="A10038" s="27" t="str">
        <f>VLOOKUP(C10038,'user list'!A:B,2,0)</f>
        <v>Admin</v>
      </c>
      <c r="B10038" s="172">
        <v>45817.62537037037</v>
      </c>
      <c r="C10038" s="69" t="s">
        <v>186</v>
      </c>
      <c r="D10038" s="69" t="s">
        <v>1937</v>
      </c>
      <c r="E10038" s="69" t="s">
        <v>2041</v>
      </c>
      <c r="F10038" s="69">
        <v>2059</v>
      </c>
      <c r="G10038" s="69" t="s">
        <v>1948</v>
      </c>
    </row>
    <row r="10039" spans="1:7" ht="14.4">
      <c r="A10039" s="27" t="str">
        <f>VLOOKUP(C10039,'user list'!A:B,2,0)</f>
        <v>Admin</v>
      </c>
      <c r="B10039" s="172">
        <v>45817.62537037037</v>
      </c>
      <c r="C10039" s="69" t="s">
        <v>186</v>
      </c>
      <c r="D10039" s="69" t="s">
        <v>1937</v>
      </c>
      <c r="E10039" s="69" t="s">
        <v>2041</v>
      </c>
      <c r="F10039" s="69">
        <v>2059</v>
      </c>
      <c r="G10039" s="69" t="s">
        <v>1948</v>
      </c>
    </row>
    <row r="10040" spans="1:7" ht="14.4">
      <c r="A10040" s="27" t="str">
        <f>VLOOKUP(C10040,'user list'!A:B,2,0)</f>
        <v>CREMCO</v>
      </c>
      <c r="B10040" s="172">
        <v>45817.625821759262</v>
      </c>
      <c r="C10040" s="69" t="s">
        <v>206</v>
      </c>
      <c r="D10040" s="69" t="s">
        <v>1937</v>
      </c>
      <c r="E10040" s="69" t="s">
        <v>1031</v>
      </c>
      <c r="F10040" s="69">
        <v>2060</v>
      </c>
      <c r="G10040" s="69" t="s">
        <v>2440</v>
      </c>
    </row>
    <row r="10041" spans="1:7" ht="14.4">
      <c r="A10041" s="27" t="str">
        <f>VLOOKUP(C10041,'user list'!A:B,2,0)</f>
        <v>Admin</v>
      </c>
      <c r="B10041" s="172">
        <v>45817.625821759262</v>
      </c>
      <c r="C10041" s="69" t="s">
        <v>186</v>
      </c>
      <c r="D10041" s="69" t="s">
        <v>1937</v>
      </c>
      <c r="E10041" s="69" t="s">
        <v>1031</v>
      </c>
      <c r="F10041" s="69">
        <v>2060</v>
      </c>
      <c r="G10041" s="69" t="s">
        <v>1948</v>
      </c>
    </row>
    <row r="10042" spans="1:7" ht="14.4">
      <c r="A10042" s="27" t="str">
        <f>VLOOKUP(C10042,'user list'!A:B,2,0)</f>
        <v>Admin</v>
      </c>
      <c r="B10042" s="172">
        <v>45817.625821759262</v>
      </c>
      <c r="C10042" s="69" t="s">
        <v>186</v>
      </c>
      <c r="D10042" s="69" t="s">
        <v>1937</v>
      </c>
      <c r="E10042" s="69" t="s">
        <v>1031</v>
      </c>
      <c r="F10042" s="69">
        <v>2060</v>
      </c>
      <c r="G10042" s="69" t="s">
        <v>1948</v>
      </c>
    </row>
    <row r="10043" spans="1:7" ht="14.4">
      <c r="A10043" s="27" t="str">
        <f>VLOOKUP(C10043,'user list'!A:B,2,0)</f>
        <v>Admin</v>
      </c>
      <c r="B10043" s="172">
        <v>45817.625821759262</v>
      </c>
      <c r="C10043" s="69" t="s">
        <v>186</v>
      </c>
      <c r="D10043" s="69" t="s">
        <v>1937</v>
      </c>
      <c r="E10043" s="69" t="s">
        <v>1031</v>
      </c>
      <c r="F10043" s="69">
        <v>2060</v>
      </c>
      <c r="G10043" s="69" t="s">
        <v>1948</v>
      </c>
    </row>
    <row r="10044" spans="1:7" ht="14.4">
      <c r="A10044" s="27" t="str">
        <f>VLOOKUP(C10044,'user list'!A:B,2,0)</f>
        <v>Admin</v>
      </c>
      <c r="B10044" s="172">
        <v>45817.625821759262</v>
      </c>
      <c r="C10044" s="69" t="s">
        <v>186</v>
      </c>
      <c r="D10044" s="69" t="s">
        <v>1937</v>
      </c>
      <c r="E10044" s="69" t="s">
        <v>1031</v>
      </c>
      <c r="F10044" s="69">
        <v>2060</v>
      </c>
      <c r="G10044" s="69" t="s">
        <v>1947</v>
      </c>
    </row>
    <row r="10045" spans="1:7" ht="14.4">
      <c r="A10045" s="27" t="str">
        <f>VLOOKUP(C10045,'user list'!A:B,2,0)</f>
        <v>CREMCO</v>
      </c>
      <c r="B10045" s="172">
        <v>45817.62709490741</v>
      </c>
      <c r="C10045" s="69" t="s">
        <v>206</v>
      </c>
      <c r="D10045" s="69" t="s">
        <v>1937</v>
      </c>
      <c r="E10045" s="69" t="s">
        <v>1028</v>
      </c>
      <c r="F10045" s="69">
        <v>2061</v>
      </c>
      <c r="G10045" s="69" t="s">
        <v>2440</v>
      </c>
    </row>
    <row r="10046" spans="1:7" ht="14.4">
      <c r="A10046" s="27" t="str">
        <f>VLOOKUP(C10046,'user list'!A:B,2,0)</f>
        <v>Admin</v>
      </c>
      <c r="B10046" s="172">
        <v>45817.62709490741</v>
      </c>
      <c r="C10046" s="69" t="s">
        <v>186</v>
      </c>
      <c r="D10046" s="69" t="s">
        <v>1937</v>
      </c>
      <c r="E10046" s="69" t="s">
        <v>1028</v>
      </c>
      <c r="F10046" s="69">
        <v>2061</v>
      </c>
      <c r="G10046" s="69" t="s">
        <v>1948</v>
      </c>
    </row>
    <row r="10047" spans="1:7" ht="14.4">
      <c r="A10047" s="27" t="str">
        <f>VLOOKUP(C10047,'user list'!A:B,2,0)</f>
        <v>Admin</v>
      </c>
      <c r="B10047" s="172">
        <v>45817.62709490741</v>
      </c>
      <c r="C10047" s="69" t="s">
        <v>186</v>
      </c>
      <c r="D10047" s="69" t="s">
        <v>1937</v>
      </c>
      <c r="E10047" s="69" t="s">
        <v>1028</v>
      </c>
      <c r="F10047" s="69">
        <v>2061</v>
      </c>
      <c r="G10047" s="69" t="s">
        <v>1948</v>
      </c>
    </row>
    <row r="10048" spans="1:7" ht="14.4">
      <c r="A10048" s="27" t="str">
        <f>VLOOKUP(C10048,'user list'!A:B,2,0)</f>
        <v>Admin</v>
      </c>
      <c r="B10048" s="172">
        <v>45817.62709490741</v>
      </c>
      <c r="C10048" s="69" t="s">
        <v>186</v>
      </c>
      <c r="D10048" s="69" t="s">
        <v>1937</v>
      </c>
      <c r="E10048" s="69" t="s">
        <v>1028</v>
      </c>
      <c r="F10048" s="69">
        <v>2061</v>
      </c>
      <c r="G10048" s="69" t="s">
        <v>1948</v>
      </c>
    </row>
    <row r="10049" spans="1:7" ht="14.4">
      <c r="A10049" s="27" t="str">
        <f>VLOOKUP(C10049,'user list'!A:B,2,0)</f>
        <v>Admin</v>
      </c>
      <c r="B10049" s="172">
        <v>45817.62709490741</v>
      </c>
      <c r="C10049" s="69" t="s">
        <v>186</v>
      </c>
      <c r="D10049" s="69" t="s">
        <v>1937</v>
      </c>
      <c r="E10049" s="69" t="s">
        <v>1028</v>
      </c>
      <c r="F10049" s="69">
        <v>2061</v>
      </c>
      <c r="G10049" s="69" t="s">
        <v>1947</v>
      </c>
    </row>
    <row r="10050" spans="1:7" ht="14.4">
      <c r="A10050" s="27" t="str">
        <f>VLOOKUP(C10050,'user list'!A:B,2,0)</f>
        <v>Admin</v>
      </c>
      <c r="B10050" s="172">
        <v>45817.627662037034</v>
      </c>
      <c r="C10050" s="69" t="s">
        <v>186</v>
      </c>
      <c r="D10050" s="69" t="s">
        <v>1937</v>
      </c>
      <c r="E10050" s="69" t="s">
        <v>2622</v>
      </c>
      <c r="F10050" s="69">
        <v>2027</v>
      </c>
      <c r="G10050" s="69" t="s">
        <v>1939</v>
      </c>
    </row>
    <row r="10051" spans="1:7" ht="14.4">
      <c r="A10051" s="27" t="str">
        <f>VLOOKUP(C10051,'user list'!A:B,2,0)</f>
        <v>Admin</v>
      </c>
      <c r="B10051" s="172">
        <v>45817.627685185187</v>
      </c>
      <c r="C10051" s="69" t="s">
        <v>186</v>
      </c>
      <c r="D10051" s="69" t="s">
        <v>1937</v>
      </c>
      <c r="E10051" s="69" t="s">
        <v>2623</v>
      </c>
      <c r="F10051" s="69">
        <v>2028</v>
      </c>
      <c r="G10051" s="69" t="s">
        <v>1939</v>
      </c>
    </row>
    <row r="10052" spans="1:7" ht="14.4">
      <c r="A10052" s="27" t="str">
        <f>VLOOKUP(C10052,'user list'!A:B,2,0)</f>
        <v>Admin</v>
      </c>
      <c r="B10052" s="172">
        <v>45817.627708333333</v>
      </c>
      <c r="C10052" s="69" t="s">
        <v>186</v>
      </c>
      <c r="D10052" s="69" t="s">
        <v>1937</v>
      </c>
      <c r="E10052" s="69" t="s">
        <v>2624</v>
      </c>
      <c r="F10052" s="69">
        <v>2029</v>
      </c>
      <c r="G10052" s="69" t="s">
        <v>1939</v>
      </c>
    </row>
    <row r="10053" spans="1:7" ht="14.4">
      <c r="A10053" s="27" t="str">
        <f>VLOOKUP(C10053,'user list'!A:B,2,0)</f>
        <v>Admin</v>
      </c>
      <c r="B10053" s="172">
        <v>45817.627847222226</v>
      </c>
      <c r="C10053" s="69" t="s">
        <v>186</v>
      </c>
      <c r="D10053" s="69" t="s">
        <v>1937</v>
      </c>
      <c r="E10053" s="69" t="s">
        <v>2625</v>
      </c>
      <c r="F10053" s="69">
        <v>2030</v>
      </c>
      <c r="G10053" s="69" t="s">
        <v>1939</v>
      </c>
    </row>
    <row r="10054" spans="1:7" ht="14.4">
      <c r="A10054" s="27" t="str">
        <f>VLOOKUP(C10054,'user list'!A:B,2,0)</f>
        <v>Admin</v>
      </c>
      <c r="B10054" s="172">
        <v>45817.628009259257</v>
      </c>
      <c r="C10054" s="69" t="s">
        <v>186</v>
      </c>
      <c r="D10054" s="69" t="s">
        <v>1937</v>
      </c>
      <c r="E10054" s="69" t="s">
        <v>2625</v>
      </c>
      <c r="F10054" s="69">
        <v>2030</v>
      </c>
      <c r="G10054" s="69" t="s">
        <v>1939</v>
      </c>
    </row>
    <row r="10055" spans="1:7" ht="14.4">
      <c r="A10055" s="27" t="str">
        <f>VLOOKUP(C10055,'user list'!A:B,2,0)</f>
        <v>Admin</v>
      </c>
      <c r="B10055" s="172">
        <v>45817.629861111112</v>
      </c>
      <c r="C10055" s="69" t="s">
        <v>186</v>
      </c>
      <c r="D10055" s="69" t="s">
        <v>1937</v>
      </c>
      <c r="E10055" s="69" t="s">
        <v>2627</v>
      </c>
      <c r="F10055" s="69">
        <v>2032</v>
      </c>
      <c r="G10055" s="69" t="s">
        <v>1939</v>
      </c>
    </row>
    <row r="10056" spans="1:7" ht="14.4">
      <c r="A10056" s="27" t="str">
        <f>VLOOKUP(C10056,'user list'!A:B,2,0)</f>
        <v>Admin</v>
      </c>
      <c r="B10056" s="172">
        <v>45817.629872685182</v>
      </c>
      <c r="C10056" s="69" t="s">
        <v>186</v>
      </c>
      <c r="D10056" s="69" t="s">
        <v>1937</v>
      </c>
      <c r="E10056" s="69" t="s">
        <v>2626</v>
      </c>
      <c r="F10056" s="69">
        <v>2031</v>
      </c>
      <c r="G10056" s="69" t="s">
        <v>1939</v>
      </c>
    </row>
    <row r="10057" spans="1:7" ht="14.4">
      <c r="A10057" s="27" t="str">
        <f>VLOOKUP(C10057,'user list'!A:B,2,0)</f>
        <v>Admin</v>
      </c>
      <c r="B10057" s="172">
        <v>45817.629930555559</v>
      </c>
      <c r="C10057" s="69" t="s">
        <v>186</v>
      </c>
      <c r="D10057" s="69" t="s">
        <v>1937</v>
      </c>
      <c r="E10057" s="69" t="s">
        <v>2626</v>
      </c>
      <c r="F10057" s="69">
        <v>2031</v>
      </c>
      <c r="G10057" s="69" t="s">
        <v>1939</v>
      </c>
    </row>
    <row r="10058" spans="1:7" ht="14.4">
      <c r="A10058" s="27" t="str">
        <f>VLOOKUP(C10058,'user list'!A:B,2,0)</f>
        <v>DBO</v>
      </c>
      <c r="B10058" s="172">
        <v>45817.630243055559</v>
      </c>
      <c r="C10058" s="69" t="s">
        <v>209</v>
      </c>
      <c r="D10058" s="69" t="s">
        <v>1937</v>
      </c>
      <c r="E10058" s="69" t="s">
        <v>2601</v>
      </c>
      <c r="F10058" s="69">
        <v>1976</v>
      </c>
      <c r="G10058" s="69" t="s">
        <v>1939</v>
      </c>
    </row>
    <row r="10059" spans="1:7" ht="14.4">
      <c r="A10059" s="27" t="str">
        <f>VLOOKUP(C10059,'user list'!A:B,2,0)</f>
        <v>DBO</v>
      </c>
      <c r="B10059" s="172">
        <v>45817.630254629628</v>
      </c>
      <c r="C10059" s="69" t="s">
        <v>209</v>
      </c>
      <c r="D10059" s="69" t="s">
        <v>1937</v>
      </c>
      <c r="E10059" s="69" t="s">
        <v>2601</v>
      </c>
      <c r="F10059" s="69">
        <v>1976</v>
      </c>
      <c r="G10059" s="69" t="s">
        <v>1939</v>
      </c>
    </row>
    <row r="10060" spans="1:7" ht="14.4">
      <c r="A10060" s="27" t="str">
        <f>VLOOKUP(C10060,'user list'!A:B,2,0)</f>
        <v>CREMCO</v>
      </c>
      <c r="B10060" s="172">
        <v>45817.630543981482</v>
      </c>
      <c r="C10060" s="69" t="s">
        <v>206</v>
      </c>
      <c r="D10060" s="69" t="s">
        <v>1937</v>
      </c>
      <c r="E10060" s="69" t="s">
        <v>1025</v>
      </c>
      <c r="F10060" s="69">
        <v>2062</v>
      </c>
      <c r="G10060" s="69" t="s">
        <v>2440</v>
      </c>
    </row>
    <row r="10061" spans="1:7" ht="14.4">
      <c r="A10061" s="27" t="str">
        <f>VLOOKUP(C10061,'user list'!A:B,2,0)</f>
        <v>Admin</v>
      </c>
      <c r="B10061" s="172">
        <v>45817.630543981482</v>
      </c>
      <c r="C10061" s="69" t="s">
        <v>186</v>
      </c>
      <c r="D10061" s="69" t="s">
        <v>1937</v>
      </c>
      <c r="E10061" s="69" t="s">
        <v>1025</v>
      </c>
      <c r="F10061" s="69">
        <v>2062</v>
      </c>
      <c r="G10061" s="69" t="s">
        <v>1948</v>
      </c>
    </row>
    <row r="10062" spans="1:7" ht="14.4">
      <c r="A10062" s="27" t="str">
        <f>VLOOKUP(C10062,'user list'!A:B,2,0)</f>
        <v>Admin</v>
      </c>
      <c r="B10062" s="172">
        <v>45817.630543981482</v>
      </c>
      <c r="C10062" s="69" t="s">
        <v>186</v>
      </c>
      <c r="D10062" s="69" t="s">
        <v>1937</v>
      </c>
      <c r="E10062" s="69" t="s">
        <v>1025</v>
      </c>
      <c r="F10062" s="69">
        <v>2062</v>
      </c>
      <c r="G10062" s="69" t="s">
        <v>1948</v>
      </c>
    </row>
    <row r="10063" spans="1:7" ht="14.4">
      <c r="A10063" s="27" t="str">
        <f>VLOOKUP(C10063,'user list'!A:B,2,0)</f>
        <v>Admin</v>
      </c>
      <c r="B10063" s="172">
        <v>45817.630555555559</v>
      </c>
      <c r="C10063" s="69" t="s">
        <v>186</v>
      </c>
      <c r="D10063" s="69" t="s">
        <v>1937</v>
      </c>
      <c r="E10063" s="69" t="s">
        <v>1025</v>
      </c>
      <c r="F10063" s="69">
        <v>2062</v>
      </c>
      <c r="G10063" s="69" t="s">
        <v>1948</v>
      </c>
    </row>
    <row r="10064" spans="1:7" ht="14.4">
      <c r="A10064" s="27" t="str">
        <f>VLOOKUP(C10064,'user list'!A:B,2,0)</f>
        <v>Admin</v>
      </c>
      <c r="B10064" s="172">
        <v>45817.630555555559</v>
      </c>
      <c r="C10064" s="69" t="s">
        <v>186</v>
      </c>
      <c r="D10064" s="69" t="s">
        <v>1937</v>
      </c>
      <c r="E10064" s="69" t="s">
        <v>1025</v>
      </c>
      <c r="F10064" s="69">
        <v>2062</v>
      </c>
      <c r="G10064" s="69" t="s">
        <v>1947</v>
      </c>
    </row>
    <row r="10065" spans="1:7" ht="14.4">
      <c r="A10065" s="27" t="str">
        <f>VLOOKUP(C10065,'user list'!A:B,2,0)</f>
        <v>OCM</v>
      </c>
      <c r="B10065" s="172">
        <v>45817.630694444444</v>
      </c>
      <c r="C10065" s="69" t="s">
        <v>232</v>
      </c>
      <c r="D10065" s="69" t="s">
        <v>1937</v>
      </c>
      <c r="E10065" s="69" t="s">
        <v>2041</v>
      </c>
      <c r="F10065" s="69">
        <v>2059</v>
      </c>
      <c r="G10065" s="69" t="s">
        <v>1939</v>
      </c>
    </row>
    <row r="10066" spans="1:7" ht="14.4">
      <c r="A10066" s="27" t="str">
        <f>VLOOKUP(C10066,'user list'!A:B,2,0)</f>
        <v>OCM</v>
      </c>
      <c r="B10066" s="172">
        <v>45817.630902777775</v>
      </c>
      <c r="C10066" s="69" t="s">
        <v>232</v>
      </c>
      <c r="D10066" s="69" t="s">
        <v>1937</v>
      </c>
      <c r="E10066" s="69" t="s">
        <v>2042</v>
      </c>
      <c r="F10066" s="69">
        <v>2056</v>
      </c>
      <c r="G10066" s="69" t="s">
        <v>1939</v>
      </c>
    </row>
    <row r="10067" spans="1:7" ht="14.4">
      <c r="A10067" s="27" t="str">
        <f>VLOOKUP(C10067,'user list'!A:B,2,0)</f>
        <v>CTO</v>
      </c>
      <c r="B10067" s="172">
        <v>45817.630902777775</v>
      </c>
      <c r="C10067" s="69" t="s">
        <v>207</v>
      </c>
      <c r="D10067" s="69" t="s">
        <v>1937</v>
      </c>
      <c r="E10067" s="69" t="s">
        <v>2601</v>
      </c>
      <c r="F10067" s="69">
        <v>1976</v>
      </c>
      <c r="G10067" s="69" t="s">
        <v>1939</v>
      </c>
    </row>
    <row r="10068" spans="1:7" ht="14.4">
      <c r="A10068" s="27" t="str">
        <f>VLOOKUP(C10068,'user list'!A:B,2,0)</f>
        <v>OCM</v>
      </c>
      <c r="B10068" s="172">
        <v>45817.630925925929</v>
      </c>
      <c r="C10068" s="69" t="s">
        <v>232</v>
      </c>
      <c r="D10068" s="69" t="s">
        <v>1937</v>
      </c>
      <c r="E10068" s="69" t="s">
        <v>2622</v>
      </c>
      <c r="F10068" s="69">
        <v>2027</v>
      </c>
      <c r="G10068" s="69" t="s">
        <v>1939</v>
      </c>
    </row>
    <row r="10069" spans="1:7" ht="14.4">
      <c r="A10069" s="27" t="str">
        <f>VLOOKUP(C10069,'user list'!A:B,2,0)</f>
        <v>OCM</v>
      </c>
      <c r="B10069" s="172">
        <v>45817.630949074075</v>
      </c>
      <c r="C10069" s="69" t="s">
        <v>232</v>
      </c>
      <c r="D10069" s="69" t="s">
        <v>1937</v>
      </c>
      <c r="E10069" s="69" t="s">
        <v>2622</v>
      </c>
      <c r="F10069" s="69">
        <v>2027</v>
      </c>
      <c r="G10069" s="69" t="s">
        <v>1939</v>
      </c>
    </row>
    <row r="10070" spans="1:7" ht="14.4">
      <c r="A10070" s="27" t="str">
        <f>VLOOKUP(C10070,'user list'!A:B,2,0)</f>
        <v>CTO</v>
      </c>
      <c r="B10070" s="172">
        <v>45817.630972222221</v>
      </c>
      <c r="C10070" s="69" t="s">
        <v>207</v>
      </c>
      <c r="D10070" s="69" t="s">
        <v>1937</v>
      </c>
      <c r="E10070" s="69" t="s">
        <v>2602</v>
      </c>
      <c r="F10070" s="69">
        <v>1977</v>
      </c>
      <c r="G10070" s="69" t="s">
        <v>1939</v>
      </c>
    </row>
    <row r="10071" spans="1:7" ht="14.4">
      <c r="A10071" s="27" t="str">
        <f>VLOOKUP(C10071,'user list'!A:B,2,0)</f>
        <v>CTO</v>
      </c>
      <c r="B10071" s="172">
        <v>45817.63108796296</v>
      </c>
      <c r="C10071" s="69" t="s">
        <v>207</v>
      </c>
      <c r="D10071" s="69" t="s">
        <v>1937</v>
      </c>
      <c r="E10071" s="69" t="s">
        <v>1034</v>
      </c>
      <c r="F10071" s="69">
        <v>2057</v>
      </c>
      <c r="G10071" s="69" t="s">
        <v>1939</v>
      </c>
    </row>
    <row r="10072" spans="1:7" ht="14.4">
      <c r="A10072" s="27" t="str">
        <f>VLOOKUP(C10072,'user list'!A:B,2,0)</f>
        <v>CTO</v>
      </c>
      <c r="B10072" s="172">
        <v>45817.631157407406</v>
      </c>
      <c r="C10072" s="69" t="s">
        <v>207</v>
      </c>
      <c r="D10072" s="69" t="s">
        <v>1937</v>
      </c>
      <c r="E10072" s="69" t="s">
        <v>1034</v>
      </c>
      <c r="F10072" s="69">
        <v>2057</v>
      </c>
      <c r="G10072" s="69" t="s">
        <v>1947</v>
      </c>
    </row>
    <row r="10073" spans="1:7" ht="14.4">
      <c r="A10073" s="27" t="str">
        <f>VLOOKUP(C10073,'user list'!A:B,2,0)</f>
        <v>CTO</v>
      </c>
      <c r="B10073" s="172">
        <v>45817.631157407406</v>
      </c>
      <c r="C10073" s="69" t="s">
        <v>207</v>
      </c>
      <c r="D10073" s="69" t="s">
        <v>1937</v>
      </c>
      <c r="E10073" s="69" t="s">
        <v>1034</v>
      </c>
      <c r="F10073" s="69">
        <v>2057</v>
      </c>
      <c r="G10073" s="69" t="s">
        <v>1948</v>
      </c>
    </row>
    <row r="10074" spans="1:7" ht="14.4">
      <c r="A10074" s="27" t="str">
        <f>VLOOKUP(C10074,'user list'!A:B,2,0)</f>
        <v>CTO</v>
      </c>
      <c r="B10074" s="172">
        <v>45817.631157407406</v>
      </c>
      <c r="C10074" s="69" t="s">
        <v>207</v>
      </c>
      <c r="D10074" s="69" t="s">
        <v>1937</v>
      </c>
      <c r="E10074" s="69" t="s">
        <v>1034</v>
      </c>
      <c r="F10074" s="69">
        <v>2057</v>
      </c>
      <c r="G10074" s="69" t="s">
        <v>1939</v>
      </c>
    </row>
    <row r="10075" spans="1:7" ht="14.4">
      <c r="A10075" s="27" t="str">
        <f>VLOOKUP(C10075,'user list'!A:B,2,0)</f>
        <v>Admin</v>
      </c>
      <c r="B10075" s="172">
        <v>45817.631157407406</v>
      </c>
      <c r="C10075" s="69" t="s">
        <v>186</v>
      </c>
      <c r="D10075" s="69" t="s">
        <v>1937</v>
      </c>
      <c r="E10075" s="69" t="s">
        <v>1034</v>
      </c>
      <c r="F10075" s="69">
        <v>2057</v>
      </c>
      <c r="G10075" s="69" t="s">
        <v>1948</v>
      </c>
    </row>
    <row r="10076" spans="1:7" ht="14.4">
      <c r="A10076" s="27" t="str">
        <f>VLOOKUP(C10076,'user list'!A:B,2,0)</f>
        <v>CTO</v>
      </c>
      <c r="B10076" s="172">
        <v>45817.631192129629</v>
      </c>
      <c r="C10076" s="69" t="s">
        <v>207</v>
      </c>
      <c r="D10076" s="69" t="s">
        <v>1937</v>
      </c>
      <c r="E10076" s="69" t="s">
        <v>1031</v>
      </c>
      <c r="F10076" s="69">
        <v>2060</v>
      </c>
      <c r="G10076" s="69" t="s">
        <v>1939</v>
      </c>
    </row>
    <row r="10077" spans="1:7" ht="14.4">
      <c r="A10077" s="27" t="str">
        <f>VLOOKUP(C10077,'user list'!A:B,2,0)</f>
        <v>CTO</v>
      </c>
      <c r="B10077" s="172">
        <v>45817.631249999999</v>
      </c>
      <c r="C10077" s="69" t="s">
        <v>207</v>
      </c>
      <c r="D10077" s="69" t="s">
        <v>1937</v>
      </c>
      <c r="E10077" s="69" t="s">
        <v>1031</v>
      </c>
      <c r="F10077" s="69">
        <v>2060</v>
      </c>
      <c r="G10077" s="69" t="s">
        <v>1947</v>
      </c>
    </row>
    <row r="10078" spans="1:7" ht="14.4">
      <c r="A10078" s="27" t="str">
        <f>VLOOKUP(C10078,'user list'!A:B,2,0)</f>
        <v>CTO</v>
      </c>
      <c r="B10078" s="172">
        <v>45817.631249999999</v>
      </c>
      <c r="C10078" s="69" t="s">
        <v>207</v>
      </c>
      <c r="D10078" s="69" t="s">
        <v>1937</v>
      </c>
      <c r="E10078" s="69" t="s">
        <v>1031</v>
      </c>
      <c r="F10078" s="69">
        <v>2060</v>
      </c>
      <c r="G10078" s="69" t="s">
        <v>1948</v>
      </c>
    </row>
    <row r="10079" spans="1:7" ht="14.4">
      <c r="A10079" s="27" t="str">
        <f>VLOOKUP(C10079,'user list'!A:B,2,0)</f>
        <v>CTO</v>
      </c>
      <c r="B10079" s="172">
        <v>45817.631249999999</v>
      </c>
      <c r="C10079" s="69" t="s">
        <v>207</v>
      </c>
      <c r="D10079" s="69" t="s">
        <v>1937</v>
      </c>
      <c r="E10079" s="69" t="s">
        <v>1031</v>
      </c>
      <c r="F10079" s="69">
        <v>2060</v>
      </c>
      <c r="G10079" s="69" t="s">
        <v>1939</v>
      </c>
    </row>
    <row r="10080" spans="1:7" ht="14.4">
      <c r="A10080" s="27" t="str">
        <f>VLOOKUP(C10080,'user list'!A:B,2,0)</f>
        <v>Admin</v>
      </c>
      <c r="B10080" s="172">
        <v>45817.631249999999</v>
      </c>
      <c r="C10080" s="69" t="s">
        <v>186</v>
      </c>
      <c r="D10080" s="69" t="s">
        <v>1937</v>
      </c>
      <c r="E10080" s="69" t="s">
        <v>1031</v>
      </c>
      <c r="F10080" s="69">
        <v>2060</v>
      </c>
      <c r="G10080" s="69" t="s">
        <v>1948</v>
      </c>
    </row>
    <row r="10081" spans="1:7" ht="14.4">
      <c r="A10081" s="27" t="str">
        <f>VLOOKUP(C10081,'user list'!A:B,2,0)</f>
        <v>CTO</v>
      </c>
      <c r="B10081" s="172">
        <v>45817.631296296298</v>
      </c>
      <c r="C10081" s="69" t="s">
        <v>207</v>
      </c>
      <c r="D10081" s="69" t="s">
        <v>1937</v>
      </c>
      <c r="E10081" s="69" t="s">
        <v>1028</v>
      </c>
      <c r="F10081" s="69">
        <v>2061</v>
      </c>
      <c r="G10081" s="69" t="s">
        <v>1939</v>
      </c>
    </row>
    <row r="10082" spans="1:7" ht="14.4">
      <c r="A10082" s="27" t="str">
        <f>VLOOKUP(C10082,'user list'!A:B,2,0)</f>
        <v>CTO</v>
      </c>
      <c r="B10082" s="172">
        <v>45817.631342592591</v>
      </c>
      <c r="C10082" s="69" t="s">
        <v>207</v>
      </c>
      <c r="D10082" s="69" t="s">
        <v>1937</v>
      </c>
      <c r="E10082" s="69" t="s">
        <v>1028</v>
      </c>
      <c r="F10082" s="69">
        <v>2061</v>
      </c>
      <c r="G10082" s="69" t="s">
        <v>1947</v>
      </c>
    </row>
    <row r="10083" spans="1:7" ht="14.4">
      <c r="A10083" s="27" t="str">
        <f>VLOOKUP(C10083,'user list'!A:B,2,0)</f>
        <v>CTO</v>
      </c>
      <c r="B10083" s="172">
        <v>45817.631342592591</v>
      </c>
      <c r="C10083" s="69" t="s">
        <v>207</v>
      </c>
      <c r="D10083" s="69" t="s">
        <v>1937</v>
      </c>
      <c r="E10083" s="69" t="s">
        <v>1028</v>
      </c>
      <c r="F10083" s="69">
        <v>2061</v>
      </c>
      <c r="G10083" s="69" t="s">
        <v>1948</v>
      </c>
    </row>
    <row r="10084" spans="1:7" ht="14.4">
      <c r="A10084" s="27" t="str">
        <f>VLOOKUP(C10084,'user list'!A:B,2,0)</f>
        <v>CTO</v>
      </c>
      <c r="B10084" s="172">
        <v>45817.631342592591</v>
      </c>
      <c r="C10084" s="69" t="s">
        <v>207</v>
      </c>
      <c r="D10084" s="69" t="s">
        <v>1937</v>
      </c>
      <c r="E10084" s="69" t="s">
        <v>1028</v>
      </c>
      <c r="F10084" s="69">
        <v>2061</v>
      </c>
      <c r="G10084" s="69" t="s">
        <v>1939</v>
      </c>
    </row>
    <row r="10085" spans="1:7" ht="14.4">
      <c r="A10085" s="27" t="str">
        <f>VLOOKUP(C10085,'user list'!A:B,2,0)</f>
        <v>Admin</v>
      </c>
      <c r="B10085" s="172">
        <v>45817.631342592591</v>
      </c>
      <c r="C10085" s="69" t="s">
        <v>186</v>
      </c>
      <c r="D10085" s="69" t="s">
        <v>1937</v>
      </c>
      <c r="E10085" s="69" t="s">
        <v>1028</v>
      </c>
      <c r="F10085" s="69">
        <v>2061</v>
      </c>
      <c r="G10085" s="69" t="s">
        <v>1948</v>
      </c>
    </row>
    <row r="10086" spans="1:7" ht="14.4">
      <c r="A10086" s="27" t="str">
        <f>VLOOKUP(C10086,'user list'!A:B,2,0)</f>
        <v>CTO</v>
      </c>
      <c r="B10086" s="172">
        <v>45817.631574074076</v>
      </c>
      <c r="C10086" s="69" t="s">
        <v>207</v>
      </c>
      <c r="D10086" s="69" t="s">
        <v>1937</v>
      </c>
      <c r="E10086" s="69" t="s">
        <v>2578</v>
      </c>
      <c r="F10086" s="69">
        <v>1949</v>
      </c>
      <c r="G10086" s="69" t="s">
        <v>1939</v>
      </c>
    </row>
    <row r="10087" spans="1:7" ht="14.4">
      <c r="A10087" s="27" t="str">
        <f>VLOOKUP(C10087,'user list'!A:B,2,0)</f>
        <v>CTO</v>
      </c>
      <c r="B10087" s="172">
        <v>45817.63181712963</v>
      </c>
      <c r="C10087" s="69" t="s">
        <v>207</v>
      </c>
      <c r="D10087" s="69" t="s">
        <v>1937</v>
      </c>
      <c r="E10087" s="69" t="s">
        <v>1034</v>
      </c>
      <c r="F10087" s="69">
        <v>2057</v>
      </c>
      <c r="G10087" s="69" t="s">
        <v>1939</v>
      </c>
    </row>
    <row r="10088" spans="1:7" ht="14.4">
      <c r="A10088" s="27" t="str">
        <f>VLOOKUP(C10088,'user list'!A:B,2,0)</f>
        <v>CTO</v>
      </c>
      <c r="B10088" s="172">
        <v>45817.632175925923</v>
      </c>
      <c r="C10088" s="69" t="s">
        <v>207</v>
      </c>
      <c r="D10088" s="69" t="s">
        <v>1937</v>
      </c>
      <c r="E10088" s="69" t="s">
        <v>1031</v>
      </c>
      <c r="F10088" s="69">
        <v>2060</v>
      </c>
      <c r="G10088" s="69" t="s">
        <v>1939</v>
      </c>
    </row>
    <row r="10089" spans="1:7" ht="14.4">
      <c r="A10089" s="27" t="str">
        <f>VLOOKUP(C10089,'user list'!A:B,2,0)</f>
        <v>OCM</v>
      </c>
      <c r="B10089" s="172">
        <v>45817.632187499999</v>
      </c>
      <c r="C10089" s="69" t="s">
        <v>232</v>
      </c>
      <c r="D10089" s="69" t="s">
        <v>1937</v>
      </c>
      <c r="E10089" s="69" t="s">
        <v>2643</v>
      </c>
      <c r="F10089" s="69">
        <v>2058</v>
      </c>
      <c r="G10089" s="69" t="s">
        <v>1939</v>
      </c>
    </row>
    <row r="10090" spans="1:7" ht="14.4">
      <c r="A10090" s="27" t="str">
        <f>VLOOKUP(C10090,'user list'!A:B,2,0)</f>
        <v>CTO</v>
      </c>
      <c r="B10090" s="172">
        <v>45817.632476851853</v>
      </c>
      <c r="C10090" s="69" t="s">
        <v>207</v>
      </c>
      <c r="D10090" s="69" t="s">
        <v>1937</v>
      </c>
      <c r="E10090" s="69" t="s">
        <v>1028</v>
      </c>
      <c r="F10090" s="69">
        <v>2061</v>
      </c>
      <c r="G10090" s="69" t="s">
        <v>1939</v>
      </c>
    </row>
    <row r="10091" spans="1:7" ht="14.4">
      <c r="A10091" s="27" t="str">
        <f>VLOOKUP(C10091,'user list'!A:B,2,0)</f>
        <v>Admin</v>
      </c>
      <c r="B10091" s="172">
        <v>45817.633148148147</v>
      </c>
      <c r="C10091" s="69" t="s">
        <v>186</v>
      </c>
      <c r="D10091" s="69" t="s">
        <v>2644</v>
      </c>
      <c r="E10091" s="69" t="s">
        <v>2645</v>
      </c>
      <c r="F10091" s="69"/>
      <c r="G10091" s="69" t="s">
        <v>2488</v>
      </c>
    </row>
    <row r="10092" spans="1:7" ht="14.4">
      <c r="A10092" s="27" t="str">
        <f>VLOOKUP(C10092,'user list'!A:B,2,0)</f>
        <v>Admin</v>
      </c>
      <c r="B10092" s="172">
        <v>45817.634108796294</v>
      </c>
      <c r="C10092" s="69" t="s">
        <v>186</v>
      </c>
      <c r="D10092" s="69" t="s">
        <v>2644</v>
      </c>
      <c r="E10092" s="69" t="s">
        <v>2645</v>
      </c>
      <c r="F10092" s="69"/>
      <c r="G10092" s="69" t="s">
        <v>2488</v>
      </c>
    </row>
    <row r="10093" spans="1:7" ht="14.4">
      <c r="A10093" s="27" t="str">
        <f>VLOOKUP(C10093,'user list'!A:B,2,0)</f>
        <v>DOE</v>
      </c>
      <c r="B10093" s="172">
        <v>45817.634363425925</v>
      </c>
      <c r="C10093" s="69" t="s">
        <v>212</v>
      </c>
      <c r="D10093" s="69" t="s">
        <v>1937</v>
      </c>
      <c r="E10093" s="69" t="s">
        <v>2636</v>
      </c>
      <c r="F10093" s="69">
        <v>2043</v>
      </c>
      <c r="G10093" s="69" t="s">
        <v>1939</v>
      </c>
    </row>
    <row r="10094" spans="1:7" ht="14.4">
      <c r="A10094" s="27" t="str">
        <f>VLOOKUP(C10094,'user list'!A:B,2,0)</f>
        <v>DOE</v>
      </c>
      <c r="B10094" s="172">
        <v>45817.634513888886</v>
      </c>
      <c r="C10094" s="69" t="s">
        <v>212</v>
      </c>
      <c r="D10094" s="69" t="s">
        <v>1937</v>
      </c>
      <c r="E10094" s="69" t="s">
        <v>2584</v>
      </c>
      <c r="F10094" s="69">
        <v>1960</v>
      </c>
      <c r="G10094" s="69" t="s">
        <v>1939</v>
      </c>
    </row>
    <row r="10095" spans="1:7" ht="14.4">
      <c r="A10095" s="27" t="str">
        <f>VLOOKUP(C10095,'user list'!A:B,2,0)</f>
        <v>BCRD</v>
      </c>
      <c r="B10095" s="172">
        <v>45817.634548611109</v>
      </c>
      <c r="C10095" s="69" t="s">
        <v>192</v>
      </c>
      <c r="D10095" s="69" t="s">
        <v>1937</v>
      </c>
      <c r="E10095" s="69" t="s">
        <v>2601</v>
      </c>
      <c r="F10095" s="69">
        <v>1976</v>
      </c>
      <c r="G10095" s="69" t="s">
        <v>1939</v>
      </c>
    </row>
    <row r="10096" spans="1:7" ht="14.4">
      <c r="A10096" s="27" t="str">
        <f>VLOOKUP(C10096,'user list'!A:B,2,0)</f>
        <v>BCRD</v>
      </c>
      <c r="B10096" s="172">
        <v>45817.634583333333</v>
      </c>
      <c r="C10096" s="69" t="s">
        <v>192</v>
      </c>
      <c r="D10096" s="69" t="s">
        <v>1937</v>
      </c>
      <c r="E10096" s="69" t="s">
        <v>2047</v>
      </c>
      <c r="F10096" s="69">
        <v>1735</v>
      </c>
      <c r="G10096" s="69" t="s">
        <v>1939</v>
      </c>
    </row>
    <row r="10097" spans="1:7" ht="14.4">
      <c r="A10097" s="27" t="str">
        <f>VLOOKUP(C10097,'user list'!A:B,2,0)</f>
        <v>CPDD</v>
      </c>
      <c r="B10097" s="172">
        <v>45817.635046296295</v>
      </c>
      <c r="C10097" s="69" t="s">
        <v>205</v>
      </c>
      <c r="D10097" s="69" t="s">
        <v>1937</v>
      </c>
      <c r="E10097" s="69" t="s">
        <v>2601</v>
      </c>
      <c r="F10097" s="69">
        <v>1976</v>
      </c>
      <c r="G10097" s="69" t="s">
        <v>1939</v>
      </c>
    </row>
    <row r="10098" spans="1:7" ht="14.4">
      <c r="A10098" s="27" t="str">
        <f>VLOOKUP(C10098,'user list'!A:B,2,0)</f>
        <v>CPDD</v>
      </c>
      <c r="B10098" s="172">
        <v>45817.635231481479</v>
      </c>
      <c r="C10098" s="69" t="s">
        <v>205</v>
      </c>
      <c r="D10098" s="69" t="s">
        <v>1937</v>
      </c>
      <c r="E10098" s="69">
        <v>20250609102153</v>
      </c>
      <c r="F10098" s="69">
        <v>1984</v>
      </c>
      <c r="G10098" s="69" t="s">
        <v>1939</v>
      </c>
    </row>
    <row r="10099" spans="1:7" ht="14.4">
      <c r="A10099" s="27" t="str">
        <f>VLOOKUP(C10099,'user list'!A:B,2,0)</f>
        <v>OCM</v>
      </c>
      <c r="B10099" s="172">
        <v>45817.635324074072</v>
      </c>
      <c r="C10099" s="69" t="s">
        <v>232</v>
      </c>
      <c r="D10099" s="69" t="s">
        <v>1937</v>
      </c>
      <c r="E10099" s="69" t="s">
        <v>1974</v>
      </c>
      <c r="F10099" s="69">
        <v>1806</v>
      </c>
      <c r="G10099" s="69" t="s">
        <v>1939</v>
      </c>
    </row>
    <row r="10100" spans="1:7" ht="14.4">
      <c r="A10100" s="27" t="str">
        <f>VLOOKUP(C10100,'user list'!A:B,2,0)</f>
        <v>CPDD</v>
      </c>
      <c r="B10100" s="172">
        <v>45817.636354166665</v>
      </c>
      <c r="C10100" s="69" t="s">
        <v>205</v>
      </c>
      <c r="D10100" s="69" t="s">
        <v>1937</v>
      </c>
      <c r="E10100" s="69">
        <v>20250609102153</v>
      </c>
      <c r="F10100" s="69">
        <v>1984</v>
      </c>
      <c r="G10100" s="69" t="s">
        <v>1947</v>
      </c>
    </row>
    <row r="10101" spans="1:7" ht="14.4">
      <c r="A10101" s="27" t="str">
        <f>VLOOKUP(C10101,'user list'!A:B,2,0)</f>
        <v>CPDD</v>
      </c>
      <c r="B10101" s="172">
        <v>45817.636354166665</v>
      </c>
      <c r="C10101" s="69" t="s">
        <v>205</v>
      </c>
      <c r="D10101" s="69" t="s">
        <v>1937</v>
      </c>
      <c r="E10101" s="69">
        <v>20250609102153</v>
      </c>
      <c r="F10101" s="69">
        <v>1984</v>
      </c>
      <c r="G10101" s="69" t="s">
        <v>1948</v>
      </c>
    </row>
    <row r="10102" spans="1:7" ht="14.4">
      <c r="A10102" s="27" t="str">
        <f>VLOOKUP(C10102,'user list'!A:B,2,0)</f>
        <v>CPDD</v>
      </c>
      <c r="B10102" s="172">
        <v>45817.636354166665</v>
      </c>
      <c r="C10102" s="69" t="s">
        <v>205</v>
      </c>
      <c r="D10102" s="69" t="s">
        <v>1937</v>
      </c>
      <c r="E10102" s="69">
        <v>20250609102153</v>
      </c>
      <c r="F10102" s="69">
        <v>1984</v>
      </c>
      <c r="G10102" s="69" t="s">
        <v>1939</v>
      </c>
    </row>
    <row r="10103" spans="1:7" ht="14.4">
      <c r="A10103" s="27" t="str">
        <f>VLOOKUP(C10103,'user list'!A:B,2,0)</f>
        <v>Admin</v>
      </c>
      <c r="B10103" s="172">
        <v>45817.636365740742</v>
      </c>
      <c r="C10103" s="69" t="s">
        <v>186</v>
      </c>
      <c r="D10103" s="69" t="s">
        <v>1937</v>
      </c>
      <c r="E10103" s="69">
        <v>20250609102153</v>
      </c>
      <c r="F10103" s="69">
        <v>1984</v>
      </c>
      <c r="G10103" s="69" t="s">
        <v>1948</v>
      </c>
    </row>
    <row r="10104" spans="1:7" ht="14.4">
      <c r="A10104" s="27" t="str">
        <f>VLOOKUP(C10104,'user list'!A:B,2,0)</f>
        <v>CPDD</v>
      </c>
      <c r="B10104" s="172">
        <v>45817.636469907404</v>
      </c>
      <c r="C10104" s="69" t="s">
        <v>205</v>
      </c>
      <c r="D10104" s="69" t="s">
        <v>1937</v>
      </c>
      <c r="E10104" s="69">
        <v>20250609102153</v>
      </c>
      <c r="F10104" s="69">
        <v>1984</v>
      </c>
      <c r="G10104" s="69" t="s">
        <v>1949</v>
      </c>
    </row>
    <row r="10105" spans="1:7" ht="14.4">
      <c r="A10105" s="27" t="str">
        <f>VLOOKUP(C10105,'user list'!A:B,2,0)</f>
        <v>Admin</v>
      </c>
      <c r="B10105" s="172">
        <v>45817.636886574073</v>
      </c>
      <c r="C10105" s="69" t="s">
        <v>186</v>
      </c>
      <c r="D10105" s="69" t="s">
        <v>2486</v>
      </c>
      <c r="E10105" s="69" t="s">
        <v>2646</v>
      </c>
      <c r="F10105" s="69"/>
      <c r="G10105" s="69" t="s">
        <v>2488</v>
      </c>
    </row>
    <row r="10106" spans="1:7" ht="14.4">
      <c r="A10106" s="27" t="str">
        <f>VLOOKUP(C10106,'user list'!A:B,2,0)</f>
        <v>OCM</v>
      </c>
      <c r="B10106" s="172">
        <v>45817.636967592596</v>
      </c>
      <c r="C10106" s="69" t="s">
        <v>232</v>
      </c>
      <c r="D10106" s="69" t="s">
        <v>1937</v>
      </c>
      <c r="E10106" s="69" t="s">
        <v>1974</v>
      </c>
      <c r="F10106" s="69">
        <v>1979</v>
      </c>
      <c r="G10106" s="69" t="s">
        <v>1939</v>
      </c>
    </row>
    <row r="10107" spans="1:7" ht="14.4">
      <c r="A10107" s="27" t="str">
        <f>VLOOKUP(C10107,'user list'!A:B,2,0)</f>
        <v>OCM</v>
      </c>
      <c r="B10107" s="172">
        <v>45817.637025462966</v>
      </c>
      <c r="C10107" s="69" t="s">
        <v>232</v>
      </c>
      <c r="D10107" s="69" t="s">
        <v>1937</v>
      </c>
      <c r="E10107" s="69" t="s">
        <v>1991</v>
      </c>
      <c r="F10107" s="69">
        <v>1981</v>
      </c>
      <c r="G10107" s="69" t="s">
        <v>1939</v>
      </c>
    </row>
    <row r="10108" spans="1:7" ht="14.4">
      <c r="A10108" s="27" t="str">
        <f>VLOOKUP(C10108,'user list'!A:B,2,0)</f>
        <v>CPDD</v>
      </c>
      <c r="B10108" s="172">
        <v>45817.637141203704</v>
      </c>
      <c r="C10108" s="69" t="s">
        <v>205</v>
      </c>
      <c r="D10108" s="69" t="s">
        <v>1937</v>
      </c>
      <c r="E10108" s="69" t="s">
        <v>2618</v>
      </c>
      <c r="F10108" s="69">
        <v>2020</v>
      </c>
      <c r="G10108" s="69" t="s">
        <v>1939</v>
      </c>
    </row>
    <row r="10109" spans="1:7" ht="14.4">
      <c r="A10109" s="27" t="str">
        <f>VLOOKUP(C10109,'user list'!A:B,2,0)</f>
        <v>CPDD</v>
      </c>
      <c r="B10109" s="172">
        <v>45817.637326388889</v>
      </c>
      <c r="C10109" s="69" t="s">
        <v>205</v>
      </c>
      <c r="D10109" s="69" t="s">
        <v>1937</v>
      </c>
      <c r="E10109" s="69" t="s">
        <v>2618</v>
      </c>
      <c r="F10109" s="69">
        <v>2020</v>
      </c>
      <c r="G10109" s="69" t="s">
        <v>1947</v>
      </c>
    </row>
    <row r="10110" spans="1:7" ht="14.4">
      <c r="A10110" s="27" t="str">
        <f>VLOOKUP(C10110,'user list'!A:B,2,0)</f>
        <v>CPDD</v>
      </c>
      <c r="B10110" s="172">
        <v>45817.637326388889</v>
      </c>
      <c r="C10110" s="69" t="s">
        <v>205</v>
      </c>
      <c r="D10110" s="69" t="s">
        <v>1937</v>
      </c>
      <c r="E10110" s="69" t="s">
        <v>2618</v>
      </c>
      <c r="F10110" s="69">
        <v>2020</v>
      </c>
      <c r="G10110" s="69" t="s">
        <v>1948</v>
      </c>
    </row>
    <row r="10111" spans="1:7" ht="14.4">
      <c r="A10111" s="27" t="str">
        <f>VLOOKUP(C10111,'user list'!A:B,2,0)</f>
        <v>CPDD</v>
      </c>
      <c r="B10111" s="172">
        <v>45817.637326388889</v>
      </c>
      <c r="C10111" s="69" t="s">
        <v>205</v>
      </c>
      <c r="D10111" s="69" t="s">
        <v>1937</v>
      </c>
      <c r="E10111" s="69" t="s">
        <v>2618</v>
      </c>
      <c r="F10111" s="69">
        <v>2020</v>
      </c>
      <c r="G10111" s="69" t="s">
        <v>1939</v>
      </c>
    </row>
    <row r="10112" spans="1:7" ht="14.4">
      <c r="A10112" s="27" t="str">
        <f>VLOOKUP(C10112,'user list'!A:B,2,0)</f>
        <v>Admin</v>
      </c>
      <c r="B10112" s="172">
        <v>45817.637337962966</v>
      </c>
      <c r="C10112" s="69" t="s">
        <v>186</v>
      </c>
      <c r="D10112" s="69" t="s">
        <v>1937</v>
      </c>
      <c r="E10112" s="69" t="s">
        <v>2618</v>
      </c>
      <c r="F10112" s="69">
        <v>2020</v>
      </c>
      <c r="G10112" s="69" t="s">
        <v>1948</v>
      </c>
    </row>
    <row r="10113" spans="1:7" ht="14.4">
      <c r="A10113" s="27" t="str">
        <f>VLOOKUP(C10113,'user list'!A:B,2,0)</f>
        <v>CPDD</v>
      </c>
      <c r="B10113" s="172">
        <v>45817.637442129628</v>
      </c>
      <c r="C10113" s="69" t="s">
        <v>205</v>
      </c>
      <c r="D10113" s="69" t="s">
        <v>1937</v>
      </c>
      <c r="E10113" s="69" t="s">
        <v>2618</v>
      </c>
      <c r="F10113" s="69">
        <v>2020</v>
      </c>
      <c r="G10113" s="69" t="s">
        <v>1949</v>
      </c>
    </row>
    <row r="10114" spans="1:7" ht="14.4">
      <c r="A10114" s="27" t="str">
        <f>VLOOKUP(C10114,'user list'!A:B,2,0)</f>
        <v>Admin</v>
      </c>
      <c r="B10114" s="172">
        <v>45817.637615740743</v>
      </c>
      <c r="C10114" s="69" t="s">
        <v>186</v>
      </c>
      <c r="D10114" s="69" t="s">
        <v>2486</v>
      </c>
      <c r="E10114" s="69" t="s">
        <v>2495</v>
      </c>
      <c r="F10114" s="69"/>
      <c r="G10114" s="69" t="s">
        <v>2488</v>
      </c>
    </row>
    <row r="10115" spans="1:7" ht="14.4">
      <c r="A10115" s="27" t="str">
        <f>VLOOKUP(C10115,'user list'!A:B,2,0)</f>
        <v>QCEAU</v>
      </c>
      <c r="B10115" s="172">
        <v>45817.637615740743</v>
      </c>
      <c r="C10115" s="69" t="s">
        <v>266</v>
      </c>
      <c r="D10115" s="69" t="s">
        <v>1937</v>
      </c>
      <c r="E10115" s="69" t="s">
        <v>2615</v>
      </c>
      <c r="F10115" s="69" t="s">
        <v>2616</v>
      </c>
      <c r="G10115" s="69" t="s">
        <v>2617</v>
      </c>
    </row>
    <row r="10116" spans="1:7" ht="14.4">
      <c r="A10116" s="27" t="str">
        <f>VLOOKUP(C10116,'user list'!A:B,2,0)</f>
        <v>Admin</v>
      </c>
      <c r="B10116" s="172">
        <v>45817.638391203705</v>
      </c>
      <c r="C10116" s="69" t="s">
        <v>186</v>
      </c>
      <c r="D10116" s="69" t="s">
        <v>2486</v>
      </c>
      <c r="E10116" s="69" t="s">
        <v>2647</v>
      </c>
      <c r="F10116" s="69"/>
      <c r="G10116" s="69" t="s">
        <v>2488</v>
      </c>
    </row>
    <row r="10117" spans="1:7" ht="14.4">
      <c r="A10117" s="27" t="str">
        <f>VLOOKUP(C10117,'user list'!A:B,2,0)</f>
        <v>CPDD</v>
      </c>
      <c r="B10117" s="172">
        <v>45817.638460648152</v>
      </c>
      <c r="C10117" s="69" t="s">
        <v>205</v>
      </c>
      <c r="D10117" s="69" t="s">
        <v>1937</v>
      </c>
      <c r="E10117" s="69" t="s">
        <v>2618</v>
      </c>
      <c r="F10117" s="69">
        <v>2020</v>
      </c>
      <c r="G10117" s="69" t="s">
        <v>1939</v>
      </c>
    </row>
    <row r="10118" spans="1:7" ht="14.4">
      <c r="A10118" s="27" t="str">
        <f>VLOOKUP(C10118,'user list'!A:B,2,0)</f>
        <v>CPDD</v>
      </c>
      <c r="B10118" s="172">
        <v>45817.638495370367</v>
      </c>
      <c r="C10118" s="69" t="s">
        <v>205</v>
      </c>
      <c r="D10118" s="69" t="s">
        <v>1937</v>
      </c>
      <c r="E10118" s="69">
        <v>20250609102153</v>
      </c>
      <c r="F10118" s="69">
        <v>1984</v>
      </c>
      <c r="G10118" s="69" t="s">
        <v>1939</v>
      </c>
    </row>
    <row r="10119" spans="1:7" ht="14.4">
      <c r="A10119" s="27" t="str">
        <f>VLOOKUP(C10119,'user list'!A:B,2,0)</f>
        <v>Admin</v>
      </c>
      <c r="B10119" s="172">
        <v>45817.638680555552</v>
      </c>
      <c r="C10119" s="69" t="s">
        <v>186</v>
      </c>
      <c r="D10119" s="69" t="s">
        <v>2486</v>
      </c>
      <c r="E10119" s="69" t="s">
        <v>2648</v>
      </c>
      <c r="F10119" s="69"/>
      <c r="G10119" s="69" t="s">
        <v>2488</v>
      </c>
    </row>
    <row r="10120" spans="1:7" ht="14.4">
      <c r="A10120" s="27" t="str">
        <f>VLOOKUP(C10120,'user list'!A:B,2,0)</f>
        <v>Admin</v>
      </c>
      <c r="B10120" s="172">
        <v>45817.638912037037</v>
      </c>
      <c r="C10120" s="69" t="s">
        <v>186</v>
      </c>
      <c r="D10120" s="69" t="s">
        <v>2486</v>
      </c>
      <c r="E10120" s="69" t="s">
        <v>2649</v>
      </c>
      <c r="F10120" s="69"/>
      <c r="G10120" s="69" t="s">
        <v>2488</v>
      </c>
    </row>
    <row r="10121" spans="1:7" ht="14.4">
      <c r="A10121" s="27" t="str">
        <f>VLOOKUP(C10121,'user list'!A:B,2,0)</f>
        <v>OCM</v>
      </c>
      <c r="B10121" s="172">
        <v>45817.639641203707</v>
      </c>
      <c r="C10121" s="69" t="s">
        <v>235</v>
      </c>
      <c r="D10121" s="69" t="s">
        <v>1937</v>
      </c>
      <c r="E10121" s="69" t="s">
        <v>2002</v>
      </c>
      <c r="F10121" s="69">
        <v>2001</v>
      </c>
      <c r="G10121" s="69" t="s">
        <v>1939</v>
      </c>
    </row>
    <row r="10122" spans="1:7" ht="14.4">
      <c r="A10122" s="27" t="str">
        <f>VLOOKUP(C10122,'user list'!A:B,2,0)</f>
        <v>OCM</v>
      </c>
      <c r="B10122" s="172">
        <v>45817.639641203707</v>
      </c>
      <c r="C10122" s="69" t="s">
        <v>235</v>
      </c>
      <c r="D10122" s="69" t="s">
        <v>1937</v>
      </c>
      <c r="E10122" s="69" t="s">
        <v>2002</v>
      </c>
      <c r="F10122" s="69">
        <v>2001</v>
      </c>
      <c r="G10122" s="69" t="s">
        <v>1939</v>
      </c>
    </row>
    <row r="10123" spans="1:7" ht="14.4">
      <c r="A10123" s="27" t="str">
        <f>VLOOKUP(C10123,'user list'!A:B,2,0)</f>
        <v>LEDIPO</v>
      </c>
      <c r="B10123" s="172">
        <v>45817.640763888892</v>
      </c>
      <c r="C10123" s="69" t="s">
        <v>222</v>
      </c>
      <c r="D10123" s="69" t="s">
        <v>1937</v>
      </c>
      <c r="E10123" s="69" t="s">
        <v>2650</v>
      </c>
      <c r="F10123" s="69">
        <v>2063</v>
      </c>
      <c r="G10123" s="69" t="s">
        <v>2440</v>
      </c>
    </row>
    <row r="10124" spans="1:7" ht="14.4">
      <c r="A10124" s="27" t="str">
        <f>VLOOKUP(C10124,'user list'!A:B,2,0)</f>
        <v>Admin</v>
      </c>
      <c r="B10124" s="172">
        <v>45817.640775462962</v>
      </c>
      <c r="C10124" s="69" t="s">
        <v>186</v>
      </c>
      <c r="D10124" s="69" t="s">
        <v>1937</v>
      </c>
      <c r="E10124" s="69" t="s">
        <v>2650</v>
      </c>
      <c r="F10124" s="69">
        <v>2063</v>
      </c>
      <c r="G10124" s="69" t="s">
        <v>1948</v>
      </c>
    </row>
    <row r="10125" spans="1:7" ht="14.4">
      <c r="A10125" s="27" t="str">
        <f>VLOOKUP(C10125,'user list'!A:B,2,0)</f>
        <v>Admin</v>
      </c>
      <c r="B10125" s="172">
        <v>45817.640775462962</v>
      </c>
      <c r="C10125" s="69" t="s">
        <v>186</v>
      </c>
      <c r="D10125" s="69" t="s">
        <v>1937</v>
      </c>
      <c r="E10125" s="69" t="s">
        <v>2650</v>
      </c>
      <c r="F10125" s="69">
        <v>2063</v>
      </c>
      <c r="G10125" s="69" t="s">
        <v>1948</v>
      </c>
    </row>
    <row r="10126" spans="1:7" ht="14.4">
      <c r="A10126" s="27" t="str">
        <f>VLOOKUP(C10126,'user list'!A:B,2,0)</f>
        <v>Admin</v>
      </c>
      <c r="B10126" s="172">
        <v>45817.640775462962</v>
      </c>
      <c r="C10126" s="69" t="s">
        <v>186</v>
      </c>
      <c r="D10126" s="69" t="s">
        <v>1937</v>
      </c>
      <c r="E10126" s="69" t="s">
        <v>2650</v>
      </c>
      <c r="F10126" s="69">
        <v>2063</v>
      </c>
      <c r="G10126" s="69" t="s">
        <v>1948</v>
      </c>
    </row>
    <row r="10127" spans="1:7" ht="14.4">
      <c r="A10127" s="27" t="str">
        <f>VLOOKUP(C10127,'user list'!A:B,2,0)</f>
        <v>Admin</v>
      </c>
      <c r="B10127" s="172">
        <v>45817.640775462962</v>
      </c>
      <c r="C10127" s="69" t="s">
        <v>186</v>
      </c>
      <c r="D10127" s="69" t="s">
        <v>1937</v>
      </c>
      <c r="E10127" s="69" t="s">
        <v>2650</v>
      </c>
      <c r="F10127" s="69">
        <v>2063</v>
      </c>
      <c r="G10127" s="69" t="s">
        <v>1947</v>
      </c>
    </row>
    <row r="10128" spans="1:7" ht="14.4">
      <c r="A10128" s="27" t="str">
        <f>VLOOKUP(C10128,'user list'!A:B,2,0)</f>
        <v>ITDD</v>
      </c>
      <c r="B10128" s="172">
        <v>45817.640983796293</v>
      </c>
      <c r="C10128" s="69" t="s">
        <v>219</v>
      </c>
      <c r="D10128" s="69" t="s">
        <v>1937</v>
      </c>
      <c r="E10128" s="69" t="s">
        <v>2606</v>
      </c>
      <c r="F10128" s="69">
        <v>1993</v>
      </c>
      <c r="G10128" s="69" t="s">
        <v>1939</v>
      </c>
    </row>
    <row r="10129" spans="1:7" ht="14.4">
      <c r="A10129" s="27" t="str">
        <f>VLOOKUP(C10129,'user list'!A:B,2,0)</f>
        <v>ITDD</v>
      </c>
      <c r="B10129" s="172">
        <v>45817.64099537037</v>
      </c>
      <c r="C10129" s="69" t="s">
        <v>219</v>
      </c>
      <c r="D10129" s="69" t="s">
        <v>1937</v>
      </c>
      <c r="E10129" s="69" t="s">
        <v>2604</v>
      </c>
      <c r="F10129" s="69">
        <v>1989</v>
      </c>
      <c r="G10129" s="69" t="s">
        <v>1939</v>
      </c>
    </row>
    <row r="10130" spans="1:7" ht="14.4">
      <c r="A10130" s="27" t="str">
        <f>VLOOKUP(C10130,'user list'!A:B,2,0)</f>
        <v>ITDD</v>
      </c>
      <c r="B10130" s="172">
        <v>45817.641018518516</v>
      </c>
      <c r="C10130" s="69" t="s">
        <v>219</v>
      </c>
      <c r="D10130" s="69" t="s">
        <v>1937</v>
      </c>
      <c r="E10130" s="69" t="s">
        <v>2598</v>
      </c>
      <c r="F10130" s="69">
        <v>1973</v>
      </c>
      <c r="G10130" s="69" t="s">
        <v>1939</v>
      </c>
    </row>
    <row r="10131" spans="1:7" ht="14.4">
      <c r="A10131" s="27" t="str">
        <f>VLOOKUP(C10131,'user list'!A:B,2,0)</f>
        <v>OCM</v>
      </c>
      <c r="B10131" s="172">
        <v>45817.641087962962</v>
      </c>
      <c r="C10131" s="69" t="s">
        <v>235</v>
      </c>
      <c r="D10131" s="69" t="s">
        <v>1937</v>
      </c>
      <c r="E10131" s="69" t="s">
        <v>2002</v>
      </c>
      <c r="F10131" s="69">
        <v>2001</v>
      </c>
      <c r="G10131" s="69" t="s">
        <v>1947</v>
      </c>
    </row>
    <row r="10132" spans="1:7" ht="14.4">
      <c r="A10132" s="27" t="str">
        <f>VLOOKUP(C10132,'user list'!A:B,2,0)</f>
        <v>OCM</v>
      </c>
      <c r="B10132" s="172">
        <v>45817.641087962962</v>
      </c>
      <c r="C10132" s="69" t="s">
        <v>235</v>
      </c>
      <c r="D10132" s="69" t="s">
        <v>1937</v>
      </c>
      <c r="E10132" s="69" t="s">
        <v>2002</v>
      </c>
      <c r="F10132" s="69">
        <v>2001</v>
      </c>
      <c r="G10132" s="69" t="s">
        <v>1948</v>
      </c>
    </row>
    <row r="10133" spans="1:7" ht="14.4">
      <c r="A10133" s="27" t="str">
        <f>VLOOKUP(C10133,'user list'!A:B,2,0)</f>
        <v>OCM</v>
      </c>
      <c r="B10133" s="172">
        <v>45817.641087962962</v>
      </c>
      <c r="C10133" s="69" t="s">
        <v>235</v>
      </c>
      <c r="D10133" s="69" t="s">
        <v>1937</v>
      </c>
      <c r="E10133" s="69" t="s">
        <v>2624</v>
      </c>
      <c r="F10133" s="69">
        <v>2029</v>
      </c>
      <c r="G10133" s="69" t="s">
        <v>1939</v>
      </c>
    </row>
    <row r="10134" spans="1:7" ht="14.4">
      <c r="A10134" s="27" t="str">
        <f>VLOOKUP(C10134,'user list'!A:B,2,0)</f>
        <v>Admin</v>
      </c>
      <c r="B10134" s="172">
        <v>45817.641087962962</v>
      </c>
      <c r="C10134" s="69" t="s">
        <v>186</v>
      </c>
      <c r="D10134" s="69" t="s">
        <v>1937</v>
      </c>
      <c r="E10134" s="69" t="s">
        <v>2002</v>
      </c>
      <c r="F10134" s="69">
        <v>2001</v>
      </c>
      <c r="G10134" s="69" t="s">
        <v>1948</v>
      </c>
    </row>
    <row r="10135" spans="1:7" ht="14.4">
      <c r="A10135" s="27" t="str">
        <f>VLOOKUP(C10135,'user list'!A:B,2,0)</f>
        <v>OCM</v>
      </c>
      <c r="B10135" s="172">
        <v>45817.641087962962</v>
      </c>
      <c r="C10135" s="69" t="s">
        <v>235</v>
      </c>
      <c r="D10135" s="69" t="s">
        <v>1937</v>
      </c>
      <c r="E10135" s="69" t="s">
        <v>2624</v>
      </c>
      <c r="F10135" s="69">
        <v>2029</v>
      </c>
      <c r="G10135" s="69" t="s">
        <v>1939</v>
      </c>
    </row>
    <row r="10136" spans="1:7" ht="14.4">
      <c r="A10136" s="27" t="str">
        <f>VLOOKUP(C10136,'user list'!A:B,2,0)</f>
        <v>ITDD</v>
      </c>
      <c r="B10136" s="172">
        <v>45817.641851851855</v>
      </c>
      <c r="C10136" s="69" t="s">
        <v>219</v>
      </c>
      <c r="D10136" s="69" t="s">
        <v>1937</v>
      </c>
      <c r="E10136" s="69" t="s">
        <v>2483</v>
      </c>
      <c r="F10136" s="69">
        <v>1805</v>
      </c>
      <c r="G10136" s="69" t="s">
        <v>1939</v>
      </c>
    </row>
    <row r="10137" spans="1:7" ht="14.4">
      <c r="A10137" s="27" t="str">
        <f>VLOOKUP(C10137,'user list'!A:B,2,0)</f>
        <v>ITDD</v>
      </c>
      <c r="B10137" s="172">
        <v>45817.641875000001</v>
      </c>
      <c r="C10137" s="69" t="s">
        <v>219</v>
      </c>
      <c r="D10137" s="69" t="s">
        <v>1937</v>
      </c>
      <c r="E10137" s="69" t="s">
        <v>2534</v>
      </c>
      <c r="F10137" s="69">
        <v>1881</v>
      </c>
      <c r="G10137" s="69" t="s">
        <v>1939</v>
      </c>
    </row>
    <row r="10138" spans="1:7" ht="14.4">
      <c r="A10138" s="27" t="str">
        <f>VLOOKUP(C10138,'user list'!A:B,2,0)</f>
        <v>OCM</v>
      </c>
      <c r="B10138" s="172">
        <v>45817.641898148147</v>
      </c>
      <c r="C10138" s="69" t="s">
        <v>235</v>
      </c>
      <c r="D10138" s="69" t="s">
        <v>1937</v>
      </c>
      <c r="E10138" s="69" t="s">
        <v>2624</v>
      </c>
      <c r="F10138" s="69">
        <v>2029</v>
      </c>
      <c r="G10138" s="69" t="s">
        <v>1947</v>
      </c>
    </row>
    <row r="10139" spans="1:7" ht="14.4">
      <c r="A10139" s="27" t="str">
        <f>VLOOKUP(C10139,'user list'!A:B,2,0)</f>
        <v>OCM</v>
      </c>
      <c r="B10139" s="172">
        <v>45817.641898148147</v>
      </c>
      <c r="C10139" s="69" t="s">
        <v>235</v>
      </c>
      <c r="D10139" s="69" t="s">
        <v>1937</v>
      </c>
      <c r="E10139" s="69" t="s">
        <v>2624</v>
      </c>
      <c r="F10139" s="69">
        <v>2029</v>
      </c>
      <c r="G10139" s="69" t="s">
        <v>1948</v>
      </c>
    </row>
    <row r="10140" spans="1:7" ht="14.4">
      <c r="A10140" s="27" t="str">
        <f>VLOOKUP(C10140,'user list'!A:B,2,0)</f>
        <v>OCM</v>
      </c>
      <c r="B10140" s="172">
        <v>45817.641898148147</v>
      </c>
      <c r="C10140" s="69" t="s">
        <v>235</v>
      </c>
      <c r="D10140" s="69" t="s">
        <v>1937</v>
      </c>
      <c r="E10140" s="69" t="s">
        <v>2041</v>
      </c>
      <c r="F10140" s="69">
        <v>2059</v>
      </c>
      <c r="G10140" s="69" t="s">
        <v>1939</v>
      </c>
    </row>
    <row r="10141" spans="1:7" ht="14.4">
      <c r="A10141" s="27" t="str">
        <f>VLOOKUP(C10141,'user list'!A:B,2,0)</f>
        <v>Admin</v>
      </c>
      <c r="B10141" s="172">
        <v>45817.641898148147</v>
      </c>
      <c r="C10141" s="69" t="s">
        <v>186</v>
      </c>
      <c r="D10141" s="69" t="s">
        <v>1937</v>
      </c>
      <c r="E10141" s="69" t="s">
        <v>2624</v>
      </c>
      <c r="F10141" s="69">
        <v>2029</v>
      </c>
      <c r="G10141" s="69" t="s">
        <v>1948</v>
      </c>
    </row>
    <row r="10142" spans="1:7" ht="14.4">
      <c r="A10142" s="27" t="str">
        <f>VLOOKUP(C10142,'user list'!A:B,2,0)</f>
        <v>OCM</v>
      </c>
      <c r="B10142" s="172">
        <v>45817.641909722224</v>
      </c>
      <c r="C10142" s="69" t="s">
        <v>235</v>
      </c>
      <c r="D10142" s="69" t="s">
        <v>1937</v>
      </c>
      <c r="E10142" s="69" t="s">
        <v>2041</v>
      </c>
      <c r="F10142" s="69">
        <v>2059</v>
      </c>
      <c r="G10142" s="69" t="s">
        <v>1939</v>
      </c>
    </row>
    <row r="10143" spans="1:7" ht="14.4">
      <c r="A10143" s="27" t="str">
        <f>VLOOKUP(C10143,'user list'!A:B,2,0)</f>
        <v>LEDIPO</v>
      </c>
      <c r="B10143" s="172">
        <v>45817.642152777778</v>
      </c>
      <c r="C10143" s="69" t="s">
        <v>222</v>
      </c>
      <c r="D10143" s="69" t="s">
        <v>1937</v>
      </c>
      <c r="E10143" s="69" t="s">
        <v>2651</v>
      </c>
      <c r="F10143" s="69">
        <v>2064</v>
      </c>
      <c r="G10143" s="69" t="s">
        <v>2440</v>
      </c>
    </row>
    <row r="10144" spans="1:7" ht="14.4">
      <c r="A10144" s="27" t="str">
        <f>VLOOKUP(C10144,'user list'!A:B,2,0)</f>
        <v>Admin</v>
      </c>
      <c r="B10144" s="172">
        <v>45817.642164351855</v>
      </c>
      <c r="C10144" s="69" t="s">
        <v>186</v>
      </c>
      <c r="D10144" s="69" t="s">
        <v>1937</v>
      </c>
      <c r="E10144" s="69" t="s">
        <v>2651</v>
      </c>
      <c r="F10144" s="69">
        <v>2064</v>
      </c>
      <c r="G10144" s="69" t="s">
        <v>1948</v>
      </c>
    </row>
    <row r="10145" spans="1:7" ht="14.4">
      <c r="A10145" s="27" t="str">
        <f>VLOOKUP(C10145,'user list'!A:B,2,0)</f>
        <v>Admin</v>
      </c>
      <c r="B10145" s="172">
        <v>45817.642164351855</v>
      </c>
      <c r="C10145" s="69" t="s">
        <v>186</v>
      </c>
      <c r="D10145" s="69" t="s">
        <v>1937</v>
      </c>
      <c r="E10145" s="69" t="s">
        <v>2651</v>
      </c>
      <c r="F10145" s="69">
        <v>2064</v>
      </c>
      <c r="G10145" s="69" t="s">
        <v>1948</v>
      </c>
    </row>
    <row r="10146" spans="1:7" ht="14.4">
      <c r="A10146" s="27" t="str">
        <f>VLOOKUP(C10146,'user list'!A:B,2,0)</f>
        <v>Admin</v>
      </c>
      <c r="B10146" s="172">
        <v>45817.642164351855</v>
      </c>
      <c r="C10146" s="69" t="s">
        <v>186</v>
      </c>
      <c r="D10146" s="69" t="s">
        <v>1937</v>
      </c>
      <c r="E10146" s="69" t="s">
        <v>2651</v>
      </c>
      <c r="F10146" s="69">
        <v>2064</v>
      </c>
      <c r="G10146" s="69" t="s">
        <v>1948</v>
      </c>
    </row>
    <row r="10147" spans="1:7" ht="14.4">
      <c r="A10147" s="27" t="str">
        <f>VLOOKUP(C10147,'user list'!A:B,2,0)</f>
        <v>Admin</v>
      </c>
      <c r="B10147" s="172">
        <v>45817.642164351855</v>
      </c>
      <c r="C10147" s="69" t="s">
        <v>186</v>
      </c>
      <c r="D10147" s="69" t="s">
        <v>1937</v>
      </c>
      <c r="E10147" s="69" t="s">
        <v>2651</v>
      </c>
      <c r="F10147" s="69">
        <v>2064</v>
      </c>
      <c r="G10147" s="69" t="s">
        <v>1947</v>
      </c>
    </row>
    <row r="10148" spans="1:7" ht="14.4">
      <c r="A10148" s="27" t="str">
        <f>VLOOKUP(C10148,'user list'!A:B,2,0)</f>
        <v>LEDIPO</v>
      </c>
      <c r="B10148" s="172">
        <v>45817.642280092594</v>
      </c>
      <c r="C10148" s="69" t="s">
        <v>222</v>
      </c>
      <c r="D10148" s="69" t="s">
        <v>1937</v>
      </c>
      <c r="E10148" s="69" t="s">
        <v>2651</v>
      </c>
      <c r="F10148" s="69">
        <v>2064</v>
      </c>
      <c r="G10148" s="69" t="s">
        <v>1939</v>
      </c>
    </row>
    <row r="10149" spans="1:7" ht="14.4">
      <c r="A10149" s="27" t="str">
        <f>VLOOKUP(C10149,'user list'!A:B,2,0)</f>
        <v>Admin</v>
      </c>
      <c r="B10149" s="172">
        <v>45817.643240740741</v>
      </c>
      <c r="C10149" s="69" t="s">
        <v>186</v>
      </c>
      <c r="D10149" s="69" t="s">
        <v>2486</v>
      </c>
      <c r="E10149" s="69" t="s">
        <v>2652</v>
      </c>
      <c r="F10149" s="69"/>
      <c r="G10149" s="69" t="s">
        <v>2491</v>
      </c>
    </row>
    <row r="10150" spans="1:7" ht="14.4">
      <c r="A10150" s="27" t="str">
        <f>VLOOKUP(C10150,'user list'!A:B,2,0)</f>
        <v>Admin</v>
      </c>
      <c r="B10150" s="172">
        <v>45817.643240740741</v>
      </c>
      <c r="C10150" s="69" t="s">
        <v>186</v>
      </c>
      <c r="D10150" s="69" t="s">
        <v>2486</v>
      </c>
      <c r="E10150" s="69" t="s">
        <v>2652</v>
      </c>
      <c r="F10150" s="69"/>
      <c r="G10150" s="69" t="s">
        <v>2488</v>
      </c>
    </row>
    <row r="10151" spans="1:7" ht="14.4">
      <c r="A10151" s="27" t="str">
        <f>VLOOKUP(C10151,'user list'!A:B,2,0)</f>
        <v>Admin</v>
      </c>
      <c r="B10151" s="172">
        <v>45817.643240740741</v>
      </c>
      <c r="C10151" s="69" t="s">
        <v>186</v>
      </c>
      <c r="D10151" s="69" t="s">
        <v>2486</v>
      </c>
      <c r="E10151" s="69" t="s">
        <v>2652</v>
      </c>
      <c r="F10151" s="69"/>
      <c r="G10151" s="69" t="s">
        <v>2488</v>
      </c>
    </row>
    <row r="10152" spans="1:7" ht="14.4">
      <c r="A10152" s="27" t="str">
        <f>VLOOKUP(C10152,'user list'!A:B,2,0)</f>
        <v>Admin</v>
      </c>
      <c r="B10152" s="172">
        <v>45817.643240740741</v>
      </c>
      <c r="C10152" s="69" t="s">
        <v>186</v>
      </c>
      <c r="D10152" s="69" t="s">
        <v>2486</v>
      </c>
      <c r="E10152" s="69" t="s">
        <v>2652</v>
      </c>
      <c r="F10152" s="69"/>
      <c r="G10152" s="69" t="s">
        <v>2488</v>
      </c>
    </row>
    <row r="10153" spans="1:7" ht="14.4">
      <c r="A10153" s="27" t="str">
        <f>VLOOKUP(C10153,'user list'!A:B,2,0)</f>
        <v>Admin</v>
      </c>
      <c r="B10153" s="172">
        <v>45817.644270833334</v>
      </c>
      <c r="C10153" s="69" t="s">
        <v>186</v>
      </c>
      <c r="D10153" s="69" t="s">
        <v>2486</v>
      </c>
      <c r="E10153" s="69" t="s">
        <v>2652</v>
      </c>
      <c r="F10153" s="69"/>
      <c r="G10153" s="69" t="s">
        <v>2488</v>
      </c>
    </row>
    <row r="10154" spans="1:7" ht="14.4">
      <c r="A10154" s="27" t="str">
        <f>VLOOKUP(C10154,'user list'!A:B,2,0)</f>
        <v>LEDIPO</v>
      </c>
      <c r="B10154" s="172">
        <v>45817.644479166665</v>
      </c>
      <c r="C10154" s="69" t="s">
        <v>222</v>
      </c>
      <c r="D10154" s="69" t="s">
        <v>1937</v>
      </c>
      <c r="E10154" s="69" t="s">
        <v>2650</v>
      </c>
      <c r="F10154" s="69">
        <v>2063</v>
      </c>
      <c r="G10154" s="69" t="s">
        <v>1939</v>
      </c>
    </row>
    <row r="10155" spans="1:7" ht="14.4">
      <c r="A10155" s="27" t="str">
        <f>VLOOKUP(C10155,'user list'!A:B,2,0)</f>
        <v>Admin</v>
      </c>
      <c r="B10155" s="172">
        <v>45817.644745370373</v>
      </c>
      <c r="C10155" s="69" t="s">
        <v>186</v>
      </c>
      <c r="D10155" s="69" t="s">
        <v>1937</v>
      </c>
      <c r="E10155" s="69" t="s">
        <v>1028</v>
      </c>
      <c r="F10155" s="69">
        <v>2061</v>
      </c>
      <c r="G10155" s="69" t="s">
        <v>1939</v>
      </c>
    </row>
    <row r="10156" spans="1:7" ht="14.4">
      <c r="A10156" s="27" t="str">
        <f>VLOOKUP(C10156,'user list'!A:B,2,0)</f>
        <v>Admin</v>
      </c>
      <c r="B10156" s="172">
        <v>45817.644768518519</v>
      </c>
      <c r="C10156" s="69" t="s">
        <v>186</v>
      </c>
      <c r="D10156" s="69" t="s">
        <v>1937</v>
      </c>
      <c r="E10156" s="69" t="s">
        <v>1031</v>
      </c>
      <c r="F10156" s="69">
        <v>2060</v>
      </c>
      <c r="G10156" s="69" t="s">
        <v>1939</v>
      </c>
    </row>
    <row r="10157" spans="1:7" ht="14.4">
      <c r="A10157" s="27" t="str">
        <f>VLOOKUP(C10157,'user list'!A:B,2,0)</f>
        <v>Admin</v>
      </c>
      <c r="B10157" s="172">
        <v>45817.644837962966</v>
      </c>
      <c r="C10157" s="69" t="s">
        <v>186</v>
      </c>
      <c r="D10157" s="69" t="s">
        <v>1937</v>
      </c>
      <c r="E10157" s="69" t="s">
        <v>1034</v>
      </c>
      <c r="F10157" s="69">
        <v>2057</v>
      </c>
      <c r="G10157" s="69" t="s">
        <v>1939</v>
      </c>
    </row>
    <row r="10158" spans="1:7" ht="14.4">
      <c r="A10158" s="27" t="str">
        <f>VLOOKUP(C10158,'user list'!A:B,2,0)</f>
        <v>Admin</v>
      </c>
      <c r="B10158" s="172">
        <v>45817.645104166666</v>
      </c>
      <c r="C10158" s="69" t="s">
        <v>186</v>
      </c>
      <c r="D10158" s="69" t="s">
        <v>1937</v>
      </c>
      <c r="E10158" s="69" t="s">
        <v>2589</v>
      </c>
      <c r="F10158" s="69">
        <v>1969</v>
      </c>
      <c r="G10158" s="69" t="s">
        <v>1939</v>
      </c>
    </row>
    <row r="10159" spans="1:7" ht="14.4">
      <c r="A10159" s="27" t="str">
        <f>VLOOKUP(C10159,'user list'!A:B,2,0)</f>
        <v>Admin</v>
      </c>
      <c r="B10159" s="172">
        <v>45817.645127314812</v>
      </c>
      <c r="C10159" s="69" t="s">
        <v>186</v>
      </c>
      <c r="D10159" s="69" t="s">
        <v>1937</v>
      </c>
      <c r="E10159" s="69" t="s">
        <v>2598</v>
      </c>
      <c r="F10159" s="69">
        <v>1973</v>
      </c>
      <c r="G10159" s="69" t="s">
        <v>1939</v>
      </c>
    </row>
    <row r="10160" spans="1:7" ht="14.4">
      <c r="A10160" s="27" t="str">
        <f>VLOOKUP(C10160,'user list'!A:B,2,0)</f>
        <v>Admin</v>
      </c>
      <c r="B10160" s="172">
        <v>45817.645173611112</v>
      </c>
      <c r="C10160" s="69" t="s">
        <v>186</v>
      </c>
      <c r="D10160" s="69" t="s">
        <v>1937</v>
      </c>
      <c r="E10160" s="69" t="s">
        <v>2601</v>
      </c>
      <c r="F10160" s="69">
        <v>1976</v>
      </c>
      <c r="G10160" s="69" t="s">
        <v>1939</v>
      </c>
    </row>
    <row r="10161" spans="1:7" ht="14.4">
      <c r="A10161" s="27" t="str">
        <f>VLOOKUP(C10161,'user list'!A:B,2,0)</f>
        <v>Admin</v>
      </c>
      <c r="B10161" s="172">
        <v>45817.645185185182</v>
      </c>
      <c r="C10161" s="69" t="s">
        <v>186</v>
      </c>
      <c r="D10161" s="69" t="s">
        <v>1937</v>
      </c>
      <c r="E10161" s="69" t="s">
        <v>2602</v>
      </c>
      <c r="F10161" s="69">
        <v>1977</v>
      </c>
      <c r="G10161" s="69" t="s">
        <v>1939</v>
      </c>
    </row>
    <row r="10162" spans="1:7" ht="14.4">
      <c r="A10162" s="27" t="str">
        <f>VLOOKUP(C10162,'user list'!A:B,2,0)</f>
        <v>Admin</v>
      </c>
      <c r="B10162" s="172">
        <v>45817.64638888889</v>
      </c>
      <c r="C10162" s="69" t="s">
        <v>186</v>
      </c>
      <c r="D10162" s="69" t="s">
        <v>2486</v>
      </c>
      <c r="E10162" s="69" t="s">
        <v>2652</v>
      </c>
      <c r="F10162" s="69"/>
      <c r="G10162" s="69" t="s">
        <v>2488</v>
      </c>
    </row>
    <row r="10163" spans="1:7" ht="14.4">
      <c r="A10163" s="27" t="str">
        <f>VLOOKUP(C10163,'user list'!A:B,2,0)</f>
        <v>CPDD</v>
      </c>
      <c r="B10163" s="172">
        <v>45817.648263888892</v>
      </c>
      <c r="C10163" s="69" t="s">
        <v>205</v>
      </c>
      <c r="D10163" s="69" t="s">
        <v>1937</v>
      </c>
      <c r="E10163" s="69" t="s">
        <v>2601</v>
      </c>
      <c r="F10163" s="69">
        <v>1976</v>
      </c>
      <c r="G10163" s="69" t="s">
        <v>1947</v>
      </c>
    </row>
    <row r="10164" spans="1:7" ht="14.4">
      <c r="A10164" s="27" t="str">
        <f>VLOOKUP(C10164,'user list'!A:B,2,0)</f>
        <v>CPDD</v>
      </c>
      <c r="B10164" s="172">
        <v>45817.648263888892</v>
      </c>
      <c r="C10164" s="69" t="s">
        <v>205</v>
      </c>
      <c r="D10164" s="69" t="s">
        <v>1937</v>
      </c>
      <c r="E10164" s="69" t="s">
        <v>2601</v>
      </c>
      <c r="F10164" s="69">
        <v>1976</v>
      </c>
      <c r="G10164" s="69" t="s">
        <v>1948</v>
      </c>
    </row>
    <row r="10165" spans="1:7" ht="14.4">
      <c r="A10165" s="27" t="str">
        <f>VLOOKUP(C10165,'user list'!A:B,2,0)</f>
        <v>CPDD</v>
      </c>
      <c r="B10165" s="172">
        <v>45817.648263888892</v>
      </c>
      <c r="C10165" s="69" t="s">
        <v>205</v>
      </c>
      <c r="D10165" s="69" t="s">
        <v>1937</v>
      </c>
      <c r="E10165" s="69" t="s">
        <v>2601</v>
      </c>
      <c r="F10165" s="69">
        <v>1976</v>
      </c>
      <c r="G10165" s="69" t="s">
        <v>1939</v>
      </c>
    </row>
    <row r="10166" spans="1:7" ht="14.4">
      <c r="A10166" s="27" t="str">
        <f>VLOOKUP(C10166,'user list'!A:B,2,0)</f>
        <v>Admin</v>
      </c>
      <c r="B10166" s="172">
        <v>45817.648275462961</v>
      </c>
      <c r="C10166" s="69" t="s">
        <v>186</v>
      </c>
      <c r="D10166" s="69" t="s">
        <v>1937</v>
      </c>
      <c r="E10166" s="69" t="s">
        <v>2601</v>
      </c>
      <c r="F10166" s="69">
        <v>1976</v>
      </c>
      <c r="G10166" s="69" t="s">
        <v>1948</v>
      </c>
    </row>
    <row r="10167" spans="1:7" ht="14.4">
      <c r="A10167" s="27" t="str">
        <f>VLOOKUP(C10167,'user list'!A:B,2,0)</f>
        <v>CTO</v>
      </c>
      <c r="B10167" s="172">
        <v>45817.648472222223</v>
      </c>
      <c r="C10167" s="69" t="s">
        <v>207</v>
      </c>
      <c r="D10167" s="69" t="s">
        <v>1937</v>
      </c>
      <c r="E10167" s="69" t="s">
        <v>2578</v>
      </c>
      <c r="F10167" s="69">
        <v>1949</v>
      </c>
      <c r="G10167" s="69" t="s">
        <v>1939</v>
      </c>
    </row>
    <row r="10168" spans="1:7" ht="14.4">
      <c r="A10168" s="27" t="str">
        <f>VLOOKUP(C10168,'user list'!A:B,2,0)</f>
        <v>OCM</v>
      </c>
      <c r="B10168" s="172">
        <v>45817.648761574077</v>
      </c>
      <c r="C10168" s="69" t="s">
        <v>242</v>
      </c>
      <c r="D10168" s="69" t="s">
        <v>1937</v>
      </c>
      <c r="E10168" s="69" t="s">
        <v>2653</v>
      </c>
      <c r="F10168" s="69">
        <v>2065</v>
      </c>
      <c r="G10168" s="69" t="s">
        <v>2440</v>
      </c>
    </row>
    <row r="10169" spans="1:7" ht="14.4">
      <c r="A10169" s="27" t="str">
        <f>VLOOKUP(C10169,'user list'!A:B,2,0)</f>
        <v>Admin</v>
      </c>
      <c r="B10169" s="172">
        <v>45817.648761574077</v>
      </c>
      <c r="C10169" s="69" t="s">
        <v>186</v>
      </c>
      <c r="D10169" s="69" t="s">
        <v>1937</v>
      </c>
      <c r="E10169" s="69" t="s">
        <v>2653</v>
      </c>
      <c r="F10169" s="69">
        <v>2065</v>
      </c>
      <c r="G10169" s="69" t="s">
        <v>1948</v>
      </c>
    </row>
    <row r="10170" spans="1:7" ht="14.4">
      <c r="A10170" s="27" t="str">
        <f>VLOOKUP(C10170,'user list'!A:B,2,0)</f>
        <v>Admin</v>
      </c>
      <c r="B10170" s="172">
        <v>45817.648761574077</v>
      </c>
      <c r="C10170" s="69" t="s">
        <v>186</v>
      </c>
      <c r="D10170" s="69" t="s">
        <v>1937</v>
      </c>
      <c r="E10170" s="69" t="s">
        <v>2653</v>
      </c>
      <c r="F10170" s="69">
        <v>2065</v>
      </c>
      <c r="G10170" s="69" t="s">
        <v>1947</v>
      </c>
    </row>
    <row r="10171" spans="1:7" ht="14.4">
      <c r="A10171" s="27" t="str">
        <f>VLOOKUP(C10171,'user list'!A:B,2,0)</f>
        <v>Admin</v>
      </c>
      <c r="B10171" s="172">
        <v>45817.648761574077</v>
      </c>
      <c r="C10171" s="69" t="s">
        <v>186</v>
      </c>
      <c r="D10171" s="69" t="s">
        <v>1937</v>
      </c>
      <c r="E10171" s="69" t="s">
        <v>2653</v>
      </c>
      <c r="F10171" s="69">
        <v>2065</v>
      </c>
      <c r="G10171" s="69" t="s">
        <v>1948</v>
      </c>
    </row>
    <row r="10172" spans="1:7" ht="14.4">
      <c r="A10172" s="27" t="str">
        <f>VLOOKUP(C10172,'user list'!A:B,2,0)</f>
        <v>Admin</v>
      </c>
      <c r="B10172" s="172">
        <v>45817.648773148147</v>
      </c>
      <c r="C10172" s="69" t="s">
        <v>186</v>
      </c>
      <c r="D10172" s="69" t="s">
        <v>1937</v>
      </c>
      <c r="E10172" s="69" t="s">
        <v>2653</v>
      </c>
      <c r="F10172" s="69">
        <v>2065</v>
      </c>
      <c r="G10172" s="69" t="s">
        <v>1948</v>
      </c>
    </row>
    <row r="10173" spans="1:7" ht="14.4">
      <c r="A10173" s="27" t="str">
        <f>VLOOKUP(C10173,'user list'!A:B,2,0)</f>
        <v>CPDD</v>
      </c>
      <c r="B10173" s="172">
        <v>45817.649791666663</v>
      </c>
      <c r="C10173" s="69" t="s">
        <v>205</v>
      </c>
      <c r="D10173" s="69" t="s">
        <v>1937</v>
      </c>
      <c r="E10173" s="69" t="s">
        <v>2601</v>
      </c>
      <c r="F10173" s="69">
        <v>1976</v>
      </c>
      <c r="G10173" s="69" t="s">
        <v>1949</v>
      </c>
    </row>
    <row r="10174" spans="1:7" ht="14.4">
      <c r="A10174" s="27" t="str">
        <f>VLOOKUP(C10174,'user list'!A:B,2,0)</f>
        <v>LEDIPO</v>
      </c>
      <c r="B10174" s="172">
        <v>45817.649965277778</v>
      </c>
      <c r="C10174" s="69" t="s">
        <v>222</v>
      </c>
      <c r="D10174" s="69" t="s">
        <v>1937</v>
      </c>
      <c r="E10174" s="69" t="s">
        <v>2651</v>
      </c>
      <c r="F10174" s="69">
        <v>2064</v>
      </c>
      <c r="G10174" s="69" t="s">
        <v>1939</v>
      </c>
    </row>
    <row r="10175" spans="1:7" ht="14.4">
      <c r="A10175" s="27" t="str">
        <f>VLOOKUP(C10175,'user list'!A:B,2,0)</f>
        <v>LEDIPO</v>
      </c>
      <c r="B10175" s="172">
        <v>45817.65016203704</v>
      </c>
      <c r="C10175" s="69" t="s">
        <v>222</v>
      </c>
      <c r="D10175" s="69" t="s">
        <v>1937</v>
      </c>
      <c r="E10175" s="69" t="s">
        <v>2650</v>
      </c>
      <c r="F10175" s="69">
        <v>2063</v>
      </c>
      <c r="G10175" s="69" t="s">
        <v>1939</v>
      </c>
    </row>
    <row r="10176" spans="1:7" ht="14.4">
      <c r="A10176" s="27" t="str">
        <f>VLOOKUP(C10176,'user list'!A:B,2,0)</f>
        <v>LEDIPO</v>
      </c>
      <c r="B10176" s="172">
        <v>45817.650219907409</v>
      </c>
      <c r="C10176" s="69" t="s">
        <v>222</v>
      </c>
      <c r="D10176" s="69" t="s">
        <v>1937</v>
      </c>
      <c r="E10176" s="69" t="s">
        <v>2610</v>
      </c>
      <c r="F10176" s="69">
        <v>2000</v>
      </c>
      <c r="G10176" s="69" t="s">
        <v>1939</v>
      </c>
    </row>
    <row r="10177" spans="1:7" ht="14.4">
      <c r="A10177" s="27" t="str">
        <f>VLOOKUP(C10177,'user list'!A:B,2,0)</f>
        <v>LEDIPO</v>
      </c>
      <c r="B10177" s="172">
        <v>45817.650277777779</v>
      </c>
      <c r="C10177" s="69" t="s">
        <v>222</v>
      </c>
      <c r="D10177" s="69" t="s">
        <v>1937</v>
      </c>
      <c r="E10177" s="69" t="s">
        <v>2607</v>
      </c>
      <c r="F10177" s="69">
        <v>1995</v>
      </c>
      <c r="G10177" s="69" t="s">
        <v>1939</v>
      </c>
    </row>
    <row r="10178" spans="1:7" ht="14.4">
      <c r="A10178" s="27" t="str">
        <f>VLOOKUP(C10178,'user list'!A:B,2,0)</f>
        <v>LEDIPO</v>
      </c>
      <c r="B10178" s="172">
        <v>45817.650300925925</v>
      </c>
      <c r="C10178" s="69" t="s">
        <v>222</v>
      </c>
      <c r="D10178" s="69" t="s">
        <v>1937</v>
      </c>
      <c r="E10178" s="69" t="s">
        <v>2550</v>
      </c>
      <c r="F10178" s="69">
        <v>1908</v>
      </c>
      <c r="G10178" s="69" t="s">
        <v>1939</v>
      </c>
    </row>
    <row r="10179" spans="1:7" ht="14.4">
      <c r="A10179" s="27" t="str">
        <f>VLOOKUP(C10179,'user list'!A:B,2,0)</f>
        <v>LEDIPO</v>
      </c>
      <c r="B10179" s="172">
        <v>45817.650335648148</v>
      </c>
      <c r="C10179" s="69" t="s">
        <v>222</v>
      </c>
      <c r="D10179" s="69" t="s">
        <v>1937</v>
      </c>
      <c r="E10179" s="69" t="s">
        <v>2520</v>
      </c>
      <c r="F10179" s="69">
        <v>1862</v>
      </c>
      <c r="G10179" s="69" t="s">
        <v>1939</v>
      </c>
    </row>
    <row r="10180" spans="1:7" ht="14.4">
      <c r="A10180" s="27" t="str">
        <f>VLOOKUP(C10180,'user list'!A:B,2,0)</f>
        <v>Admin</v>
      </c>
      <c r="B10180" s="172">
        <v>45817.652222222219</v>
      </c>
      <c r="C10180" s="69" t="s">
        <v>186</v>
      </c>
      <c r="D10180" s="69" t="s">
        <v>2486</v>
      </c>
      <c r="E10180" s="69" t="s">
        <v>2654</v>
      </c>
      <c r="F10180" s="69"/>
      <c r="G10180" s="69" t="s">
        <v>2488</v>
      </c>
    </row>
    <row r="10181" spans="1:7" ht="14.4">
      <c r="A10181" s="27" t="str">
        <f>VLOOKUP(C10181,'user list'!A:B,2,0)</f>
        <v>MDAD</v>
      </c>
      <c r="B10181" s="172">
        <v>45817.652812499997</v>
      </c>
      <c r="C10181" s="69" t="s">
        <v>223</v>
      </c>
      <c r="D10181" s="69" t="s">
        <v>1937</v>
      </c>
      <c r="E10181" s="69" t="s">
        <v>2001</v>
      </c>
      <c r="F10181" s="69">
        <v>1762</v>
      </c>
      <c r="G10181" s="69" t="s">
        <v>1939</v>
      </c>
    </row>
    <row r="10182" spans="1:7" ht="14.4">
      <c r="A10182" s="27" t="str">
        <f>VLOOKUP(C10182,'user list'!A:B,2,0)</f>
        <v>MDAD</v>
      </c>
      <c r="B10182" s="172">
        <v>45817.65284722222</v>
      </c>
      <c r="C10182" s="69" t="s">
        <v>223</v>
      </c>
      <c r="D10182" s="69" t="s">
        <v>1937</v>
      </c>
      <c r="E10182" s="69" t="s">
        <v>1991</v>
      </c>
      <c r="F10182" s="69">
        <v>1734</v>
      </c>
      <c r="G10182" s="69" t="s">
        <v>1939</v>
      </c>
    </row>
    <row r="10183" spans="1:7" ht="14.4">
      <c r="A10183" s="27" t="str">
        <f>VLOOKUP(C10183,'user list'!A:B,2,0)</f>
        <v>MDAD</v>
      </c>
      <c r="B10183" s="172">
        <v>45817.65284722222</v>
      </c>
      <c r="C10183" s="69" t="s">
        <v>223</v>
      </c>
      <c r="D10183" s="69" t="s">
        <v>1937</v>
      </c>
      <c r="E10183" s="69" t="s">
        <v>1974</v>
      </c>
      <c r="F10183" s="69">
        <v>1727</v>
      </c>
      <c r="G10183" s="69" t="s">
        <v>1939</v>
      </c>
    </row>
    <row r="10184" spans="1:7" ht="14.4">
      <c r="A10184" s="27" t="str">
        <f>VLOOKUP(C10184,'user list'!A:B,2,0)</f>
        <v>MDAD</v>
      </c>
      <c r="B10184" s="172">
        <v>45817.652939814812</v>
      </c>
      <c r="C10184" s="69" t="s">
        <v>223</v>
      </c>
      <c r="D10184" s="69" t="s">
        <v>1937</v>
      </c>
      <c r="E10184" s="69" t="s">
        <v>2035</v>
      </c>
      <c r="F10184" s="69">
        <v>1763</v>
      </c>
      <c r="G10184" s="69" t="s">
        <v>1939</v>
      </c>
    </row>
    <row r="10185" spans="1:7" ht="14.4">
      <c r="A10185" s="27" t="str">
        <f>VLOOKUP(C10185,'user list'!A:B,2,0)</f>
        <v>Admin</v>
      </c>
      <c r="B10185" s="172">
        <v>45817.654293981483</v>
      </c>
      <c r="C10185" s="69" t="s">
        <v>186</v>
      </c>
      <c r="D10185" s="69" t="s">
        <v>1937</v>
      </c>
      <c r="E10185" s="69" t="s">
        <v>2636</v>
      </c>
      <c r="F10185" s="69">
        <v>2043</v>
      </c>
      <c r="G10185" s="69" t="s">
        <v>1939</v>
      </c>
    </row>
    <row r="10186" spans="1:7" ht="14.4">
      <c r="A10186" s="27" t="str">
        <f>VLOOKUP(C10186,'user list'!A:B,2,0)</f>
        <v>Admin</v>
      </c>
      <c r="B10186" s="172">
        <v>45817.654432870368</v>
      </c>
      <c r="C10186" s="69" t="s">
        <v>186</v>
      </c>
      <c r="D10186" s="69" t="s">
        <v>1937</v>
      </c>
      <c r="E10186" s="69" t="s">
        <v>2653</v>
      </c>
      <c r="F10186" s="69">
        <v>2065</v>
      </c>
      <c r="G10186" s="69" t="s">
        <v>1939</v>
      </c>
    </row>
    <row r="10187" spans="1:7" ht="14.4">
      <c r="A10187" s="27" t="str">
        <f>VLOOKUP(C10187,'user list'!A:B,2,0)</f>
        <v>Admin</v>
      </c>
      <c r="B10187" s="172">
        <v>45817.654479166667</v>
      </c>
      <c r="C10187" s="69" t="s">
        <v>186</v>
      </c>
      <c r="D10187" s="69" t="s">
        <v>1937</v>
      </c>
      <c r="E10187" s="69" t="s">
        <v>2651</v>
      </c>
      <c r="F10187" s="69">
        <v>2064</v>
      </c>
      <c r="G10187" s="69" t="s">
        <v>1939</v>
      </c>
    </row>
    <row r="10188" spans="1:7" ht="14.4">
      <c r="A10188" s="27" t="str">
        <f>VLOOKUP(C10188,'user list'!A:B,2,0)</f>
        <v>Admin</v>
      </c>
      <c r="B10188" s="172">
        <v>45817.654629629629</v>
      </c>
      <c r="C10188" s="69" t="s">
        <v>186</v>
      </c>
      <c r="D10188" s="69" t="s">
        <v>1937</v>
      </c>
      <c r="E10188" s="69" t="s">
        <v>2650</v>
      </c>
      <c r="F10188" s="69">
        <v>2063</v>
      </c>
      <c r="G10188" s="69" t="s">
        <v>1939</v>
      </c>
    </row>
    <row r="10189" spans="1:7" ht="14.4">
      <c r="A10189" s="27" t="str">
        <f>VLOOKUP(C10189,'user list'!A:B,2,0)</f>
        <v>Admin</v>
      </c>
      <c r="B10189" s="172">
        <v>45817.654641203706</v>
      </c>
      <c r="C10189" s="69" t="s">
        <v>186</v>
      </c>
      <c r="D10189" s="69" t="s">
        <v>1937</v>
      </c>
      <c r="E10189" s="69" t="s">
        <v>1025</v>
      </c>
      <c r="F10189" s="69">
        <v>2062</v>
      </c>
      <c r="G10189" s="69" t="s">
        <v>1939</v>
      </c>
    </row>
    <row r="10190" spans="1:7" ht="14.4">
      <c r="A10190" s="27" t="str">
        <f>VLOOKUP(C10190,'user list'!A:B,2,0)</f>
        <v>Admin</v>
      </c>
      <c r="B10190" s="172">
        <v>45817.65520833333</v>
      </c>
      <c r="C10190" s="69" t="s">
        <v>186</v>
      </c>
      <c r="D10190" s="69" t="s">
        <v>1937</v>
      </c>
      <c r="E10190" s="69" t="s">
        <v>2041</v>
      </c>
      <c r="F10190" s="69">
        <v>2059</v>
      </c>
      <c r="G10190" s="69" t="s">
        <v>1939</v>
      </c>
    </row>
    <row r="10191" spans="1:7" ht="14.4">
      <c r="A10191" s="27" t="str">
        <f>VLOOKUP(C10191,'user list'!A:B,2,0)</f>
        <v>Admin</v>
      </c>
      <c r="B10191" s="172">
        <v>45817.655231481483</v>
      </c>
      <c r="C10191" s="69" t="s">
        <v>186</v>
      </c>
      <c r="D10191" s="69" t="s">
        <v>1937</v>
      </c>
      <c r="E10191" s="69" t="s">
        <v>2643</v>
      </c>
      <c r="F10191" s="69">
        <v>2058</v>
      </c>
      <c r="G10191" s="69" t="s">
        <v>1939</v>
      </c>
    </row>
    <row r="10192" spans="1:7" ht="14.4">
      <c r="A10192" s="27" t="str">
        <f>VLOOKUP(C10192,'user list'!A:B,2,0)</f>
        <v>Admin</v>
      </c>
      <c r="B10192" s="172">
        <v>45817.655277777776</v>
      </c>
      <c r="C10192" s="69" t="s">
        <v>186</v>
      </c>
      <c r="D10192" s="69" t="s">
        <v>1937</v>
      </c>
      <c r="E10192" s="69" t="s">
        <v>2042</v>
      </c>
      <c r="F10192" s="69">
        <v>2056</v>
      </c>
      <c r="G10192" s="69" t="s">
        <v>1939</v>
      </c>
    </row>
    <row r="10193" spans="1:7" ht="14.4">
      <c r="A10193" s="27" t="str">
        <f>VLOOKUP(C10193,'user list'!A:B,2,0)</f>
        <v>Admin</v>
      </c>
      <c r="B10193" s="172">
        <v>45817.655300925922</v>
      </c>
      <c r="C10193" s="69" t="s">
        <v>186</v>
      </c>
      <c r="D10193" s="69" t="s">
        <v>1937</v>
      </c>
      <c r="E10193" s="69" t="s">
        <v>2048</v>
      </c>
      <c r="F10193" s="69">
        <v>2055</v>
      </c>
      <c r="G10193" s="69" t="s">
        <v>1939</v>
      </c>
    </row>
    <row r="10194" spans="1:7" ht="14.4">
      <c r="A10194" s="27" t="str">
        <f>VLOOKUP(C10194,'user list'!A:B,2,0)</f>
        <v>Admin</v>
      </c>
      <c r="B10194" s="172">
        <v>45817.656168981484</v>
      </c>
      <c r="C10194" s="69" t="s">
        <v>186</v>
      </c>
      <c r="D10194" s="69" t="s">
        <v>1937</v>
      </c>
      <c r="E10194" s="69" t="s">
        <v>2035</v>
      </c>
      <c r="F10194" s="69">
        <v>2053</v>
      </c>
      <c r="G10194" s="69" t="s">
        <v>1939</v>
      </c>
    </row>
    <row r="10195" spans="1:7" ht="14.4">
      <c r="A10195" s="27" t="str">
        <f>VLOOKUP(C10195,'user list'!A:B,2,0)</f>
        <v>Admin</v>
      </c>
      <c r="B10195" s="172">
        <v>45817.656192129631</v>
      </c>
      <c r="C10195" s="69" t="s">
        <v>186</v>
      </c>
      <c r="D10195" s="69" t="s">
        <v>1937</v>
      </c>
      <c r="E10195" s="69" t="s">
        <v>2642</v>
      </c>
      <c r="F10195" s="69">
        <v>2051</v>
      </c>
      <c r="G10195" s="69" t="s">
        <v>1939</v>
      </c>
    </row>
    <row r="10196" spans="1:7" ht="14.4">
      <c r="A10196" s="27" t="str">
        <f>VLOOKUP(C10196,'user list'!A:B,2,0)</f>
        <v>SPORTS</v>
      </c>
      <c r="B10196" s="172">
        <v>45817.657175925924</v>
      </c>
      <c r="C10196" s="69" t="s">
        <v>272</v>
      </c>
      <c r="D10196" s="69" t="s">
        <v>1937</v>
      </c>
      <c r="E10196" s="69" t="s">
        <v>2577</v>
      </c>
      <c r="F10196" s="69">
        <v>1946</v>
      </c>
      <c r="G10196" s="69" t="s">
        <v>1939</v>
      </c>
    </row>
    <row r="10197" spans="1:7" ht="14.4">
      <c r="A10197" s="27" t="str">
        <f>VLOOKUP(C10197,'user list'!A:B,2,0)</f>
        <v>SPORTS</v>
      </c>
      <c r="B10197" s="172">
        <v>45817.657500000001</v>
      </c>
      <c r="C10197" s="69" t="s">
        <v>272</v>
      </c>
      <c r="D10197" s="69" t="s">
        <v>1937</v>
      </c>
      <c r="E10197" s="69" t="s">
        <v>2577</v>
      </c>
      <c r="F10197" s="69">
        <v>1946</v>
      </c>
      <c r="G10197" s="69" t="s">
        <v>1947</v>
      </c>
    </row>
    <row r="10198" spans="1:7" ht="14.4">
      <c r="A10198" s="27" t="str">
        <f>VLOOKUP(C10198,'user list'!A:B,2,0)</f>
        <v>SPORTS</v>
      </c>
      <c r="B10198" s="172">
        <v>45817.657500000001</v>
      </c>
      <c r="C10198" s="69" t="s">
        <v>272</v>
      </c>
      <c r="D10198" s="69" t="s">
        <v>1937</v>
      </c>
      <c r="E10198" s="69" t="s">
        <v>2577</v>
      </c>
      <c r="F10198" s="69">
        <v>1946</v>
      </c>
      <c r="G10198" s="69" t="s">
        <v>1948</v>
      </c>
    </row>
    <row r="10199" spans="1:7" ht="14.4">
      <c r="A10199" s="27" t="str">
        <f>VLOOKUP(C10199,'user list'!A:B,2,0)</f>
        <v>SPORTS</v>
      </c>
      <c r="B10199" s="172">
        <v>45817.657500000001</v>
      </c>
      <c r="C10199" s="69" t="s">
        <v>272</v>
      </c>
      <c r="D10199" s="69" t="s">
        <v>1937</v>
      </c>
      <c r="E10199" s="69" t="s">
        <v>2577</v>
      </c>
      <c r="F10199" s="69">
        <v>1946</v>
      </c>
      <c r="G10199" s="69" t="s">
        <v>1939</v>
      </c>
    </row>
    <row r="10200" spans="1:7" ht="14.4">
      <c r="A10200" s="27" t="str">
        <f>VLOOKUP(C10200,'user list'!A:B,2,0)</f>
        <v>Admin</v>
      </c>
      <c r="B10200" s="172">
        <v>45817.657511574071</v>
      </c>
      <c r="C10200" s="69" t="s">
        <v>186</v>
      </c>
      <c r="D10200" s="69" t="s">
        <v>1937</v>
      </c>
      <c r="E10200" s="69" t="s">
        <v>2577</v>
      </c>
      <c r="F10200" s="69">
        <v>1946</v>
      </c>
      <c r="G10200" s="69" t="s">
        <v>1948</v>
      </c>
    </row>
    <row r="10201" spans="1:7" ht="14.4">
      <c r="A10201" s="27" t="str">
        <f>VLOOKUP(C10201,'user list'!A:B,2,0)</f>
        <v>Admin</v>
      </c>
      <c r="B10201" s="172">
        <v>45817.657754629632</v>
      </c>
      <c r="C10201" s="69" t="s">
        <v>186</v>
      </c>
      <c r="D10201" s="69" t="s">
        <v>2486</v>
      </c>
      <c r="E10201" s="69" t="s">
        <v>2654</v>
      </c>
      <c r="F10201" s="69"/>
      <c r="G10201" s="69" t="s">
        <v>2488</v>
      </c>
    </row>
    <row r="10202" spans="1:7" ht="14.4">
      <c r="A10202" s="27" t="str">
        <f>VLOOKUP(C10202,'user list'!A:B,2,0)</f>
        <v>SPORTS</v>
      </c>
      <c r="B10202" s="172">
        <v>45817.658252314817</v>
      </c>
      <c r="C10202" s="69" t="s">
        <v>272</v>
      </c>
      <c r="D10202" s="69" t="s">
        <v>1937</v>
      </c>
      <c r="E10202" s="69" t="s">
        <v>2577</v>
      </c>
      <c r="F10202" s="69">
        <v>1946</v>
      </c>
      <c r="G10202" s="69" t="s">
        <v>2441</v>
      </c>
    </row>
    <row r="10203" spans="1:7" ht="14.4">
      <c r="A10203" s="27" t="str">
        <f>VLOOKUP(C10203,'user list'!A:B,2,0)</f>
        <v>Admin</v>
      </c>
      <c r="B10203" s="172">
        <v>45817.658530092594</v>
      </c>
      <c r="C10203" s="69" t="s">
        <v>186</v>
      </c>
      <c r="D10203" s="69" t="s">
        <v>2486</v>
      </c>
      <c r="E10203" s="69" t="s">
        <v>2654</v>
      </c>
      <c r="F10203" s="69"/>
      <c r="G10203" s="69" t="s">
        <v>2488</v>
      </c>
    </row>
    <row r="10204" spans="1:7" ht="14.4">
      <c r="A10204" s="27" t="str">
        <f>VLOOKUP(C10204,'user list'!A:B,2,0)</f>
        <v>CCESD</v>
      </c>
      <c r="B10204" s="172">
        <v>45817.658680555556</v>
      </c>
      <c r="C10204" s="69" t="s">
        <v>284</v>
      </c>
      <c r="D10204" s="69" t="s">
        <v>1937</v>
      </c>
      <c r="E10204" s="69" t="s">
        <v>2439</v>
      </c>
      <c r="F10204" s="69">
        <v>1444</v>
      </c>
      <c r="G10204" s="69" t="s">
        <v>1939</v>
      </c>
    </row>
    <row r="10205" spans="1:7" ht="14.4">
      <c r="A10205" s="27" t="str">
        <f>VLOOKUP(C10205,'user list'!A:B,2,0)</f>
        <v>CCESD</v>
      </c>
      <c r="B10205" s="172">
        <v>45817.659016203703</v>
      </c>
      <c r="C10205" s="69" t="s">
        <v>284</v>
      </c>
      <c r="D10205" s="69" t="s">
        <v>1937</v>
      </c>
      <c r="E10205" s="69" t="s">
        <v>2463</v>
      </c>
      <c r="F10205" s="69">
        <v>1760</v>
      </c>
      <c r="G10205" s="69" t="s">
        <v>1939</v>
      </c>
    </row>
    <row r="10206" spans="1:7" ht="14.4">
      <c r="A10206" s="27" t="str">
        <f>VLOOKUP(C10206,'user list'!A:B,2,0)</f>
        <v>CCESD</v>
      </c>
      <c r="B10206" s="172">
        <v>45817.659074074072</v>
      </c>
      <c r="C10206" s="69" t="s">
        <v>284</v>
      </c>
      <c r="D10206" s="69" t="s">
        <v>1937</v>
      </c>
      <c r="E10206" s="69" t="s">
        <v>2577</v>
      </c>
      <c r="F10206" s="69">
        <v>1946</v>
      </c>
      <c r="G10206" s="69" t="s">
        <v>1939</v>
      </c>
    </row>
    <row r="10207" spans="1:7" ht="14.4">
      <c r="A10207" s="27" t="str">
        <f>VLOOKUP(C10207,'user list'!A:B,2,0)</f>
        <v>Admin</v>
      </c>
      <c r="B10207" s="172">
        <v>45817.659317129626</v>
      </c>
      <c r="C10207" s="69" t="s">
        <v>186</v>
      </c>
      <c r="D10207" s="69" t="s">
        <v>2486</v>
      </c>
      <c r="E10207" s="69" t="s">
        <v>2654</v>
      </c>
      <c r="F10207" s="69"/>
      <c r="G10207" s="69" t="s">
        <v>2488</v>
      </c>
    </row>
    <row r="10208" spans="1:7" ht="14.4">
      <c r="A10208" s="27" t="str">
        <f>VLOOKUP(C10208,'user list'!A:B,2,0)</f>
        <v>CTO</v>
      </c>
      <c r="B10208" s="172">
        <v>45817.65934027778</v>
      </c>
      <c r="C10208" s="69" t="s">
        <v>207</v>
      </c>
      <c r="D10208" s="69" t="s">
        <v>1937</v>
      </c>
      <c r="E10208" s="69" t="s">
        <v>2655</v>
      </c>
      <c r="F10208" s="69">
        <v>2066</v>
      </c>
      <c r="G10208" s="69" t="s">
        <v>2440</v>
      </c>
    </row>
    <row r="10209" spans="1:7" ht="14.4">
      <c r="A10209" s="27" t="str">
        <f>VLOOKUP(C10209,'user list'!A:B,2,0)</f>
        <v>Admin</v>
      </c>
      <c r="B10209" s="172">
        <v>45817.65934027778</v>
      </c>
      <c r="C10209" s="69" t="s">
        <v>186</v>
      </c>
      <c r="D10209" s="69" t="s">
        <v>1937</v>
      </c>
      <c r="E10209" s="69" t="s">
        <v>2655</v>
      </c>
      <c r="F10209" s="69">
        <v>2066</v>
      </c>
      <c r="G10209" s="69" t="s">
        <v>1948</v>
      </c>
    </row>
    <row r="10210" spans="1:7" ht="14.4">
      <c r="A10210" s="27" t="str">
        <f>VLOOKUP(C10210,'user list'!A:B,2,0)</f>
        <v>Admin</v>
      </c>
      <c r="B10210" s="172">
        <v>45817.65934027778</v>
      </c>
      <c r="C10210" s="69" t="s">
        <v>186</v>
      </c>
      <c r="D10210" s="69" t="s">
        <v>1937</v>
      </c>
      <c r="E10210" s="69" t="s">
        <v>2655</v>
      </c>
      <c r="F10210" s="69">
        <v>2066</v>
      </c>
      <c r="G10210" s="69" t="s">
        <v>1948</v>
      </c>
    </row>
    <row r="10211" spans="1:7" ht="14.4">
      <c r="A10211" s="27" t="str">
        <f>VLOOKUP(C10211,'user list'!A:B,2,0)</f>
        <v>Admin</v>
      </c>
      <c r="B10211" s="172">
        <v>45817.659351851849</v>
      </c>
      <c r="C10211" s="69" t="s">
        <v>186</v>
      </c>
      <c r="D10211" s="69" t="s">
        <v>1937</v>
      </c>
      <c r="E10211" s="69" t="s">
        <v>2655</v>
      </c>
      <c r="F10211" s="69">
        <v>2066</v>
      </c>
      <c r="G10211" s="69" t="s">
        <v>1948</v>
      </c>
    </row>
    <row r="10212" spans="1:7" ht="14.4">
      <c r="A10212" s="27" t="str">
        <f>VLOOKUP(C10212,'user list'!A:B,2,0)</f>
        <v>Admin</v>
      </c>
      <c r="B10212" s="172">
        <v>45817.659351851849</v>
      </c>
      <c r="C10212" s="69" t="s">
        <v>186</v>
      </c>
      <c r="D10212" s="69" t="s">
        <v>1937</v>
      </c>
      <c r="E10212" s="69" t="s">
        <v>2655</v>
      </c>
      <c r="F10212" s="69">
        <v>2066</v>
      </c>
      <c r="G10212" s="69" t="s">
        <v>1947</v>
      </c>
    </row>
    <row r="10213" spans="1:7" ht="14.4">
      <c r="A10213" s="27" t="str">
        <f>VLOOKUP(C10213,'user list'!A:B,2,0)</f>
        <v>CCESD</v>
      </c>
      <c r="B10213" s="172">
        <v>45817.659456018519</v>
      </c>
      <c r="C10213" s="69" t="s">
        <v>284</v>
      </c>
      <c r="D10213" s="69" t="s">
        <v>1937</v>
      </c>
      <c r="E10213" s="69" t="s">
        <v>2577</v>
      </c>
      <c r="F10213" s="69">
        <v>1946</v>
      </c>
      <c r="G10213" s="69" t="s">
        <v>2441</v>
      </c>
    </row>
    <row r="10214" spans="1:7" ht="14.4">
      <c r="A10214" s="27" t="str">
        <f>VLOOKUP(C10214,'user list'!A:B,2,0)</f>
        <v>CTO</v>
      </c>
      <c r="B10214" s="172">
        <v>45817.659479166665</v>
      </c>
      <c r="C10214" s="69" t="s">
        <v>207</v>
      </c>
      <c r="D10214" s="69" t="s">
        <v>1937</v>
      </c>
      <c r="E10214" s="69" t="s">
        <v>2655</v>
      </c>
      <c r="F10214" s="69">
        <v>2066</v>
      </c>
      <c r="G10214" s="69" t="s">
        <v>1939</v>
      </c>
    </row>
    <row r="10215" spans="1:7" ht="14.4">
      <c r="A10215" s="27" t="str">
        <f>VLOOKUP(C10215,'user list'!A:B,2,0)</f>
        <v>CCESD</v>
      </c>
      <c r="B10215" s="172">
        <v>45817.659756944442</v>
      </c>
      <c r="C10215" s="69" t="s">
        <v>284</v>
      </c>
      <c r="D10215" s="69" t="s">
        <v>1937</v>
      </c>
      <c r="E10215" s="69" t="s">
        <v>2556</v>
      </c>
      <c r="F10215" s="69">
        <v>1916</v>
      </c>
      <c r="G10215" s="69" t="s">
        <v>1939</v>
      </c>
    </row>
    <row r="10216" spans="1:7" ht="14.4">
      <c r="A10216" s="27" t="str">
        <f>VLOOKUP(C10216,'user list'!A:B,2,0)</f>
        <v>CTO</v>
      </c>
      <c r="B10216" s="172">
        <v>45817.659814814811</v>
      </c>
      <c r="C10216" s="69" t="s">
        <v>207</v>
      </c>
      <c r="D10216" s="69" t="s">
        <v>1937</v>
      </c>
      <c r="E10216" s="69" t="s">
        <v>2606</v>
      </c>
      <c r="F10216" s="69">
        <v>1993</v>
      </c>
      <c r="G10216" s="69" t="s">
        <v>1939</v>
      </c>
    </row>
    <row r="10217" spans="1:7" ht="14.4">
      <c r="A10217" s="27" t="str">
        <f>VLOOKUP(C10217,'user list'!A:B,2,0)</f>
        <v>CTO</v>
      </c>
      <c r="B10217" s="172">
        <v>45817.659861111111</v>
      </c>
      <c r="C10217" s="69" t="s">
        <v>207</v>
      </c>
      <c r="D10217" s="69" t="s">
        <v>1937</v>
      </c>
      <c r="E10217" s="69" t="s">
        <v>2604</v>
      </c>
      <c r="F10217" s="69">
        <v>1989</v>
      </c>
      <c r="G10217" s="69" t="s">
        <v>1939</v>
      </c>
    </row>
    <row r="10218" spans="1:7" ht="14.4">
      <c r="A10218" s="27" t="str">
        <f>VLOOKUP(C10218,'user list'!A:B,2,0)</f>
        <v>CTO</v>
      </c>
      <c r="B10218" s="172">
        <v>45817.659942129627</v>
      </c>
      <c r="C10218" s="69" t="s">
        <v>207</v>
      </c>
      <c r="D10218" s="69" t="s">
        <v>1937</v>
      </c>
      <c r="E10218" s="69" t="s">
        <v>2611</v>
      </c>
      <c r="F10218" s="69">
        <v>2003</v>
      </c>
      <c r="G10218" s="69" t="s">
        <v>1939</v>
      </c>
    </row>
    <row r="10219" spans="1:7" ht="14.4">
      <c r="A10219" s="27" t="str">
        <f>VLOOKUP(C10219,'user list'!A:B,2,0)</f>
        <v>CTO</v>
      </c>
      <c r="B10219" s="172">
        <v>45817.65996527778</v>
      </c>
      <c r="C10219" s="69" t="s">
        <v>207</v>
      </c>
      <c r="D10219" s="69" t="s">
        <v>1937</v>
      </c>
      <c r="E10219" s="69" t="s">
        <v>2609</v>
      </c>
      <c r="F10219" s="69">
        <v>1998</v>
      </c>
      <c r="G10219" s="69" t="s">
        <v>1939</v>
      </c>
    </row>
    <row r="10220" spans="1:7" ht="14.4">
      <c r="A10220" s="27" t="str">
        <f>VLOOKUP(C10220,'user list'!A:B,2,0)</f>
        <v>CTO</v>
      </c>
      <c r="B10220" s="172">
        <v>45817.660011574073</v>
      </c>
      <c r="C10220" s="69" t="s">
        <v>207</v>
      </c>
      <c r="D10220" s="69" t="s">
        <v>1937</v>
      </c>
      <c r="E10220" s="69" t="s">
        <v>2655</v>
      </c>
      <c r="F10220" s="69">
        <v>2066</v>
      </c>
      <c r="G10220" s="69" t="s">
        <v>1939</v>
      </c>
    </row>
    <row r="10221" spans="1:7" ht="14.4">
      <c r="A10221" s="27" t="str">
        <f>VLOOKUP(C10221,'user list'!A:B,2,0)</f>
        <v>Admin</v>
      </c>
      <c r="B10221" s="172">
        <v>45817.660046296296</v>
      </c>
      <c r="C10221" s="69" t="s">
        <v>186</v>
      </c>
      <c r="D10221" s="69" t="s">
        <v>2486</v>
      </c>
      <c r="E10221" s="69" t="s">
        <v>2656</v>
      </c>
      <c r="F10221" s="69"/>
      <c r="G10221" s="69" t="s">
        <v>2488</v>
      </c>
    </row>
    <row r="10222" spans="1:7" ht="14.4">
      <c r="A10222" s="27" t="str">
        <f>VLOOKUP(C10222,'user list'!A:B,2,0)</f>
        <v>Admin</v>
      </c>
      <c r="B10222" s="172">
        <v>45817.660046296296</v>
      </c>
      <c r="C10222" s="69" t="s">
        <v>186</v>
      </c>
      <c r="D10222" s="69" t="s">
        <v>2486</v>
      </c>
      <c r="E10222" s="69" t="s">
        <v>2657</v>
      </c>
      <c r="F10222" s="69"/>
      <c r="G10222" s="69" t="s">
        <v>2491</v>
      </c>
    </row>
    <row r="10223" spans="1:7" ht="14.4">
      <c r="A10223" s="27" t="str">
        <f>VLOOKUP(C10223,'user list'!A:B,2,0)</f>
        <v>Admin</v>
      </c>
      <c r="B10223" s="172">
        <v>45817.660057870373</v>
      </c>
      <c r="C10223" s="69" t="s">
        <v>186</v>
      </c>
      <c r="D10223" s="69" t="s">
        <v>2486</v>
      </c>
      <c r="E10223" s="69" t="s">
        <v>2657</v>
      </c>
      <c r="F10223" s="69"/>
      <c r="G10223" s="69" t="s">
        <v>2488</v>
      </c>
    </row>
    <row r="10224" spans="1:7" ht="14.4">
      <c r="A10224" s="27" t="str">
        <f>VLOOKUP(C10224,'user list'!A:B,2,0)</f>
        <v>Admin</v>
      </c>
      <c r="B10224" s="172">
        <v>45817.660057870373</v>
      </c>
      <c r="C10224" s="69" t="s">
        <v>186</v>
      </c>
      <c r="D10224" s="69" t="s">
        <v>2486</v>
      </c>
      <c r="E10224" s="69" t="s">
        <v>2657</v>
      </c>
      <c r="F10224" s="69"/>
      <c r="G10224" s="69" t="s">
        <v>2488</v>
      </c>
    </row>
    <row r="10225" spans="1:7" ht="14.4">
      <c r="A10225" s="27" t="str">
        <f>VLOOKUP(C10225,'user list'!A:B,2,0)</f>
        <v>Admin</v>
      </c>
      <c r="B10225" s="172">
        <v>45817.660057870373</v>
      </c>
      <c r="C10225" s="69" t="s">
        <v>186</v>
      </c>
      <c r="D10225" s="69" t="s">
        <v>2486</v>
      </c>
      <c r="E10225" s="69" t="s">
        <v>2657</v>
      </c>
      <c r="F10225" s="69"/>
      <c r="G10225" s="69" t="s">
        <v>2488</v>
      </c>
    </row>
    <row r="10226" spans="1:7" ht="14.4">
      <c r="A10226" s="27" t="str">
        <f>VLOOKUP(C10226,'user list'!A:B,2,0)</f>
        <v>CTO</v>
      </c>
      <c r="B10226" s="172">
        <v>45817.660115740742</v>
      </c>
      <c r="C10226" s="69" t="s">
        <v>207</v>
      </c>
      <c r="D10226" s="69" t="s">
        <v>1937</v>
      </c>
      <c r="E10226" s="69" t="s">
        <v>2604</v>
      </c>
      <c r="F10226" s="69">
        <v>1989</v>
      </c>
      <c r="G10226" s="69" t="s">
        <v>1939</v>
      </c>
    </row>
    <row r="10227" spans="1:7" ht="14.4">
      <c r="A10227" s="27" t="str">
        <f>VLOOKUP(C10227,'user list'!A:B,2,0)</f>
        <v>CCESD</v>
      </c>
      <c r="B10227" s="172">
        <v>45817.660219907404</v>
      </c>
      <c r="C10227" s="69" t="s">
        <v>284</v>
      </c>
      <c r="D10227" s="69" t="s">
        <v>1937</v>
      </c>
      <c r="E10227" s="69" t="s">
        <v>2483</v>
      </c>
      <c r="F10227" s="69">
        <v>1805</v>
      </c>
      <c r="G10227" s="69" t="s">
        <v>1939</v>
      </c>
    </row>
    <row r="10228" spans="1:7" ht="14.4">
      <c r="A10228" s="27" t="str">
        <f>VLOOKUP(C10228,'user list'!A:B,2,0)</f>
        <v>CCESD</v>
      </c>
      <c r="B10228" s="172">
        <v>45817.660636574074</v>
      </c>
      <c r="C10228" s="69" t="s">
        <v>284</v>
      </c>
      <c r="D10228" s="69" t="s">
        <v>1937</v>
      </c>
      <c r="E10228" s="69" t="s">
        <v>2534</v>
      </c>
      <c r="F10228" s="69">
        <v>1881</v>
      </c>
      <c r="G10228" s="69" t="s">
        <v>1939</v>
      </c>
    </row>
    <row r="10229" spans="1:7" ht="14.4">
      <c r="A10229" s="27" t="str">
        <f>VLOOKUP(C10229,'user list'!A:B,2,0)</f>
        <v>CTO</v>
      </c>
      <c r="B10229" s="172">
        <v>45817.660787037035</v>
      </c>
      <c r="C10229" s="69" t="s">
        <v>207</v>
      </c>
      <c r="D10229" s="69" t="s">
        <v>1937</v>
      </c>
      <c r="E10229" s="69" t="s">
        <v>2604</v>
      </c>
      <c r="F10229" s="69">
        <v>1989</v>
      </c>
      <c r="G10229" s="69" t="s">
        <v>1939</v>
      </c>
    </row>
    <row r="10230" spans="1:7" ht="14.4">
      <c r="A10230" s="27" t="str">
        <f>VLOOKUP(C10230,'user list'!A:B,2,0)</f>
        <v>CTO</v>
      </c>
      <c r="B10230" s="172">
        <v>45817.660821759258</v>
      </c>
      <c r="C10230" s="69" t="s">
        <v>207</v>
      </c>
      <c r="D10230" s="69" t="s">
        <v>1937</v>
      </c>
      <c r="E10230" s="69" t="s">
        <v>2604</v>
      </c>
      <c r="F10230" s="69">
        <v>1989</v>
      </c>
      <c r="G10230" s="69" t="s">
        <v>2441</v>
      </c>
    </row>
    <row r="10231" spans="1:7" ht="14.4">
      <c r="A10231" s="27" t="str">
        <f>VLOOKUP(C10231,'user list'!A:B,2,0)</f>
        <v>CCESD</v>
      </c>
      <c r="B10231" s="172">
        <v>45817.660856481481</v>
      </c>
      <c r="C10231" s="69" t="s">
        <v>284</v>
      </c>
      <c r="D10231" s="69" t="s">
        <v>1937</v>
      </c>
      <c r="E10231" s="69" t="s">
        <v>2577</v>
      </c>
      <c r="F10231" s="69">
        <v>1946</v>
      </c>
      <c r="G10231" s="69" t="s">
        <v>1939</v>
      </c>
    </row>
    <row r="10232" spans="1:7" ht="14.4">
      <c r="A10232" s="27" t="str">
        <f>VLOOKUP(C10232,'user list'!A:B,2,0)</f>
        <v>CCESD</v>
      </c>
      <c r="B10232" s="172">
        <v>45817.660937499997</v>
      </c>
      <c r="C10232" s="69" t="s">
        <v>284</v>
      </c>
      <c r="D10232" s="69" t="s">
        <v>1937</v>
      </c>
      <c r="E10232" s="69" t="s">
        <v>2534</v>
      </c>
      <c r="F10232" s="69">
        <v>1881</v>
      </c>
      <c r="G10232" s="69" t="s">
        <v>1939</v>
      </c>
    </row>
    <row r="10233" spans="1:7" ht="14.4">
      <c r="A10233" s="27" t="str">
        <f>VLOOKUP(C10233,'user list'!A:B,2,0)</f>
        <v>CCESD</v>
      </c>
      <c r="B10233" s="172">
        <v>45817.661006944443</v>
      </c>
      <c r="C10233" s="69" t="s">
        <v>284</v>
      </c>
      <c r="D10233" s="69" t="s">
        <v>1937</v>
      </c>
      <c r="E10233" s="69" t="s">
        <v>2534</v>
      </c>
      <c r="F10233" s="69">
        <v>1881</v>
      </c>
      <c r="G10233" s="69" t="s">
        <v>2441</v>
      </c>
    </row>
    <row r="10234" spans="1:7" ht="14.4">
      <c r="A10234" s="27" t="str">
        <f>VLOOKUP(C10234,'user list'!A:B,2,0)</f>
        <v>CTO</v>
      </c>
      <c r="B10234" s="172">
        <v>45817.661516203705</v>
      </c>
      <c r="C10234" s="69" t="s">
        <v>207</v>
      </c>
      <c r="D10234" s="69" t="s">
        <v>1937</v>
      </c>
      <c r="E10234" s="69" t="s">
        <v>2655</v>
      </c>
      <c r="F10234" s="69">
        <v>2066</v>
      </c>
      <c r="G10234" s="69" t="s">
        <v>1939</v>
      </c>
    </row>
    <row r="10235" spans="1:7" ht="14.4">
      <c r="A10235" s="27" t="str">
        <f>VLOOKUP(C10235,'user list'!A:B,2,0)</f>
        <v>CCESD</v>
      </c>
      <c r="B10235" s="172">
        <v>45817.661782407406</v>
      </c>
      <c r="C10235" s="69" t="s">
        <v>284</v>
      </c>
      <c r="D10235" s="69" t="s">
        <v>1937</v>
      </c>
      <c r="E10235" s="69" t="s">
        <v>2556</v>
      </c>
      <c r="F10235" s="69">
        <v>1916</v>
      </c>
      <c r="G10235" s="69" t="s">
        <v>1939</v>
      </c>
    </row>
    <row r="10236" spans="1:7" ht="14.4">
      <c r="A10236" s="27" t="str">
        <f>VLOOKUP(C10236,'user list'!A:B,2,0)</f>
        <v>CCESD</v>
      </c>
      <c r="B10236" s="172">
        <v>45817.66202546296</v>
      </c>
      <c r="C10236" s="69" t="s">
        <v>284</v>
      </c>
      <c r="D10236" s="69" t="s">
        <v>1937</v>
      </c>
      <c r="E10236" s="69" t="s">
        <v>2556</v>
      </c>
      <c r="F10236" s="69">
        <v>1916</v>
      </c>
      <c r="G10236" s="69" t="s">
        <v>2441</v>
      </c>
    </row>
    <row r="10237" spans="1:7" ht="14.4">
      <c r="A10237" s="27" t="str">
        <f>VLOOKUP(C10237,'user list'!A:B,2,0)</f>
        <v>QCYDO</v>
      </c>
      <c r="B10237" s="172">
        <v>45817.663136574076</v>
      </c>
      <c r="C10237" s="69" t="s">
        <v>270</v>
      </c>
      <c r="D10237" s="69" t="s">
        <v>1937</v>
      </c>
      <c r="E10237" s="69" t="s">
        <v>2615</v>
      </c>
      <c r="F10237" s="69" t="s">
        <v>2616</v>
      </c>
      <c r="G10237" s="69" t="s">
        <v>2617</v>
      </c>
    </row>
    <row r="10238" spans="1:7" ht="14.4">
      <c r="A10238" s="27" t="str">
        <f>VLOOKUP(C10238,'user list'!A:B,2,0)</f>
        <v>CCESD</v>
      </c>
      <c r="B10238" s="172">
        <v>45817.663206018522</v>
      </c>
      <c r="C10238" s="69" t="s">
        <v>284</v>
      </c>
      <c r="D10238" s="69" t="s">
        <v>1937</v>
      </c>
      <c r="E10238" s="69" t="s">
        <v>2029</v>
      </c>
      <c r="F10238" s="69">
        <v>1793</v>
      </c>
      <c r="G10238" s="69" t="s">
        <v>1939</v>
      </c>
    </row>
    <row r="10239" spans="1:7" ht="14.4">
      <c r="A10239" s="27" t="str">
        <f>VLOOKUP(C10239,'user list'!A:B,2,0)</f>
        <v>QCYDO</v>
      </c>
      <c r="B10239" s="172">
        <v>45817.663310185184</v>
      </c>
      <c r="C10239" s="69" t="s">
        <v>270</v>
      </c>
      <c r="D10239" s="69" t="s">
        <v>1937</v>
      </c>
      <c r="E10239" s="69" t="s">
        <v>2615</v>
      </c>
      <c r="F10239" s="69" t="s">
        <v>2616</v>
      </c>
      <c r="G10239" s="69" t="s">
        <v>2617</v>
      </c>
    </row>
    <row r="10240" spans="1:7" ht="14.4">
      <c r="A10240" s="27" t="str">
        <f>VLOOKUP(C10240,'user list'!A:B,2,0)</f>
        <v>QCYDO</v>
      </c>
      <c r="B10240" s="172">
        <v>45817.663310185184</v>
      </c>
      <c r="C10240" s="69" t="s">
        <v>270</v>
      </c>
      <c r="D10240" s="69" t="s">
        <v>1937</v>
      </c>
      <c r="E10240" s="69" t="s">
        <v>2615</v>
      </c>
      <c r="F10240" s="69" t="s">
        <v>2616</v>
      </c>
      <c r="G10240" s="69" t="s">
        <v>2617</v>
      </c>
    </row>
    <row r="10241" spans="1:7" ht="14.4">
      <c r="A10241" s="27" t="str">
        <f>VLOOKUP(C10241,'user list'!A:B,2,0)</f>
        <v>QCYDO</v>
      </c>
      <c r="B10241" s="172">
        <v>45817.663310185184</v>
      </c>
      <c r="C10241" s="69" t="s">
        <v>270</v>
      </c>
      <c r="D10241" s="69" t="s">
        <v>1937</v>
      </c>
      <c r="E10241" s="69" t="s">
        <v>2615</v>
      </c>
      <c r="F10241" s="69" t="s">
        <v>2616</v>
      </c>
      <c r="G10241" s="69" t="s">
        <v>2617</v>
      </c>
    </row>
    <row r="10242" spans="1:7" ht="14.4">
      <c r="A10242" s="27" t="str">
        <f>VLOOKUP(C10242,'user list'!A:B,2,0)</f>
        <v>CCESD</v>
      </c>
      <c r="B10242" s="172">
        <v>45817.663321759261</v>
      </c>
      <c r="C10242" s="69" t="s">
        <v>284</v>
      </c>
      <c r="D10242" s="69" t="s">
        <v>1937</v>
      </c>
      <c r="E10242" s="69" t="s">
        <v>2029</v>
      </c>
      <c r="F10242" s="69">
        <v>1793</v>
      </c>
      <c r="G10242" s="69" t="s">
        <v>1949</v>
      </c>
    </row>
    <row r="10243" spans="1:7" ht="14.4">
      <c r="A10243" s="27" t="str">
        <f>VLOOKUP(C10243,'user list'!A:B,2,0)</f>
        <v>Admin</v>
      </c>
      <c r="B10243" s="172">
        <v>45817.663321759261</v>
      </c>
      <c r="C10243" s="69" t="s">
        <v>186</v>
      </c>
      <c r="D10243" s="69" t="s">
        <v>1937</v>
      </c>
      <c r="E10243" s="69" t="s">
        <v>2615</v>
      </c>
      <c r="F10243" s="69" t="s">
        <v>2616</v>
      </c>
      <c r="G10243" s="69" t="s">
        <v>2617</v>
      </c>
    </row>
    <row r="10244" spans="1:7" ht="14.4">
      <c r="A10244" s="27" t="str">
        <f>VLOOKUP(C10244,'user list'!A:B,2,0)</f>
        <v>QCYDO</v>
      </c>
      <c r="B10244" s="172">
        <v>45817.663472222222</v>
      </c>
      <c r="C10244" s="69" t="s">
        <v>270</v>
      </c>
      <c r="D10244" s="69" t="s">
        <v>1937</v>
      </c>
      <c r="E10244" s="69" t="s">
        <v>2615</v>
      </c>
      <c r="F10244" s="69" t="s">
        <v>2616</v>
      </c>
      <c r="G10244" s="69" t="s">
        <v>2617</v>
      </c>
    </row>
    <row r="10245" spans="1:7" ht="14.4">
      <c r="A10245" s="27" t="str">
        <f>VLOOKUP(C10245,'user list'!A:B,2,0)</f>
        <v>QCYDO</v>
      </c>
      <c r="B10245" s="172">
        <v>45817.663576388892</v>
      </c>
      <c r="C10245" s="69" t="s">
        <v>270</v>
      </c>
      <c r="D10245" s="69" t="s">
        <v>1937</v>
      </c>
      <c r="E10245" s="69" t="s">
        <v>2615</v>
      </c>
      <c r="F10245" s="69" t="s">
        <v>2616</v>
      </c>
      <c r="G10245" s="69" t="s">
        <v>2617</v>
      </c>
    </row>
    <row r="10246" spans="1:7" ht="14.4">
      <c r="A10246" s="27" t="str">
        <f>VLOOKUP(C10246,'user list'!A:B,2,0)</f>
        <v>CCESD</v>
      </c>
      <c r="B10246" s="172">
        <v>45817.663587962961</v>
      </c>
      <c r="C10246" s="69" t="s">
        <v>284</v>
      </c>
      <c r="D10246" s="69" t="s">
        <v>1937</v>
      </c>
      <c r="E10246" s="69" t="s">
        <v>2444</v>
      </c>
      <c r="F10246" s="69">
        <v>1730</v>
      </c>
      <c r="G10246" s="69" t="s">
        <v>1939</v>
      </c>
    </row>
    <row r="10247" spans="1:7" ht="14.4">
      <c r="A10247" s="27" t="str">
        <f>VLOOKUP(C10247,'user list'!A:B,2,0)</f>
        <v>QCYDO</v>
      </c>
      <c r="B10247" s="172">
        <v>45817.663611111115</v>
      </c>
      <c r="C10247" s="69" t="s">
        <v>270</v>
      </c>
      <c r="D10247" s="69" t="s">
        <v>1937</v>
      </c>
      <c r="E10247" s="69" t="s">
        <v>2619</v>
      </c>
      <c r="F10247" s="69">
        <v>2022</v>
      </c>
      <c r="G10247" s="69" t="s">
        <v>1939</v>
      </c>
    </row>
    <row r="10248" spans="1:7" ht="14.4">
      <c r="A10248" s="27" t="str">
        <f>VLOOKUP(C10248,'user list'!A:B,2,0)</f>
        <v>Admin</v>
      </c>
      <c r="B10248" s="172">
        <v>45817.663680555554</v>
      </c>
      <c r="C10248" s="69" t="s">
        <v>186</v>
      </c>
      <c r="D10248" s="69" t="s">
        <v>1937</v>
      </c>
      <c r="E10248" s="69">
        <v>20250312090004</v>
      </c>
      <c r="F10248" s="69">
        <v>1821</v>
      </c>
      <c r="G10248" s="69" t="s">
        <v>1939</v>
      </c>
    </row>
    <row r="10249" spans="1:7" ht="14.4">
      <c r="A10249" s="27" t="str">
        <f>VLOOKUP(C10249,'user list'!A:B,2,0)</f>
        <v>CCESD</v>
      </c>
      <c r="B10249" s="172">
        <v>45817.663715277777</v>
      </c>
      <c r="C10249" s="69" t="s">
        <v>284</v>
      </c>
      <c r="D10249" s="69" t="s">
        <v>1937</v>
      </c>
      <c r="E10249" s="69" t="s">
        <v>2444</v>
      </c>
      <c r="F10249" s="69">
        <v>1730</v>
      </c>
      <c r="G10249" s="69" t="s">
        <v>1939</v>
      </c>
    </row>
    <row r="10250" spans="1:7" ht="14.4">
      <c r="A10250" s="27" t="str">
        <f>VLOOKUP(C10250,'user list'!A:B,2,0)</f>
        <v>QCYDO</v>
      </c>
      <c r="B10250" s="172">
        <v>45817.663715277777</v>
      </c>
      <c r="C10250" s="69" t="s">
        <v>270</v>
      </c>
      <c r="D10250" s="69" t="s">
        <v>1937</v>
      </c>
      <c r="E10250" s="69" t="s">
        <v>2619</v>
      </c>
      <c r="F10250" s="69">
        <v>2022</v>
      </c>
      <c r="G10250" s="69" t="s">
        <v>1947</v>
      </c>
    </row>
    <row r="10251" spans="1:7" ht="14.4">
      <c r="A10251" s="27" t="str">
        <f>VLOOKUP(C10251,'user list'!A:B,2,0)</f>
        <v>QCYDO</v>
      </c>
      <c r="B10251" s="172">
        <v>45817.663715277777</v>
      </c>
      <c r="C10251" s="69" t="s">
        <v>270</v>
      </c>
      <c r="D10251" s="69" t="s">
        <v>1937</v>
      </c>
      <c r="E10251" s="69" t="s">
        <v>2619</v>
      </c>
      <c r="F10251" s="69">
        <v>2022</v>
      </c>
      <c r="G10251" s="69" t="s">
        <v>1948</v>
      </c>
    </row>
    <row r="10252" spans="1:7" ht="14.4">
      <c r="A10252" s="27" t="str">
        <f>VLOOKUP(C10252,'user list'!A:B,2,0)</f>
        <v>QCYDO</v>
      </c>
      <c r="B10252" s="172">
        <v>45817.663715277777</v>
      </c>
      <c r="C10252" s="69" t="s">
        <v>270</v>
      </c>
      <c r="D10252" s="69" t="s">
        <v>1937</v>
      </c>
      <c r="E10252" s="69" t="s">
        <v>2619</v>
      </c>
      <c r="F10252" s="69">
        <v>2022</v>
      </c>
      <c r="G10252" s="69" t="s">
        <v>1939</v>
      </c>
    </row>
    <row r="10253" spans="1:7" ht="14.4">
      <c r="A10253" s="27" t="str">
        <f>VLOOKUP(C10253,'user list'!A:B,2,0)</f>
        <v>Admin</v>
      </c>
      <c r="B10253" s="172">
        <v>45817.663715277777</v>
      </c>
      <c r="C10253" s="69" t="s">
        <v>186</v>
      </c>
      <c r="D10253" s="69" t="s">
        <v>1937</v>
      </c>
      <c r="E10253" s="69" t="s">
        <v>2619</v>
      </c>
      <c r="F10253" s="69">
        <v>2022</v>
      </c>
      <c r="G10253" s="69" t="s">
        <v>1948</v>
      </c>
    </row>
    <row r="10254" spans="1:7" ht="14.4">
      <c r="A10254" s="27" t="str">
        <f>VLOOKUP(C10254,'user list'!A:B,2,0)</f>
        <v>CCESD</v>
      </c>
      <c r="B10254" s="172">
        <v>45817.6637962963</v>
      </c>
      <c r="C10254" s="69" t="s">
        <v>284</v>
      </c>
      <c r="D10254" s="69" t="s">
        <v>1937</v>
      </c>
      <c r="E10254" s="69" t="s">
        <v>2444</v>
      </c>
      <c r="F10254" s="69">
        <v>1730</v>
      </c>
      <c r="G10254" s="69" t="s">
        <v>1939</v>
      </c>
    </row>
    <row r="10255" spans="1:7" ht="14.4">
      <c r="A10255" s="27" t="str">
        <f>VLOOKUP(C10255,'user list'!A:B,2,0)</f>
        <v>Admin</v>
      </c>
      <c r="B10255" s="172">
        <v>45817.6637962963</v>
      </c>
      <c r="C10255" s="69" t="s">
        <v>186</v>
      </c>
      <c r="D10255" s="69" t="s">
        <v>1937</v>
      </c>
      <c r="E10255" s="69" t="s">
        <v>2655</v>
      </c>
      <c r="F10255" s="69">
        <v>2066</v>
      </c>
      <c r="G10255" s="69" t="s">
        <v>1939</v>
      </c>
    </row>
    <row r="10256" spans="1:7" ht="14.4">
      <c r="A10256" s="27" t="str">
        <f>VLOOKUP(C10256,'user list'!A:B,2,0)</f>
        <v>QCYDO</v>
      </c>
      <c r="B10256" s="172">
        <v>45817.663807870369</v>
      </c>
      <c r="C10256" s="69" t="s">
        <v>270</v>
      </c>
      <c r="D10256" s="69" t="s">
        <v>1937</v>
      </c>
      <c r="E10256" s="69" t="s">
        <v>2619</v>
      </c>
      <c r="F10256" s="69">
        <v>2022</v>
      </c>
      <c r="G10256" s="69" t="s">
        <v>1949</v>
      </c>
    </row>
    <row r="10257" spans="1:7" ht="14.4">
      <c r="A10257" s="27" t="str">
        <f>VLOOKUP(C10257,'user list'!A:B,2,0)</f>
        <v>CCESD</v>
      </c>
      <c r="B10257" s="172">
        <v>45817.663912037038</v>
      </c>
      <c r="C10257" s="69" t="s">
        <v>284</v>
      </c>
      <c r="D10257" s="69" t="s">
        <v>1937</v>
      </c>
      <c r="E10257" s="69" t="s">
        <v>2444</v>
      </c>
      <c r="F10257" s="69">
        <v>1730</v>
      </c>
      <c r="G10257" s="69" t="s">
        <v>1949</v>
      </c>
    </row>
    <row r="10258" spans="1:7" ht="14.4">
      <c r="A10258" s="27" t="str">
        <f>VLOOKUP(C10258,'user list'!A:B,2,0)</f>
        <v>CCESD</v>
      </c>
      <c r="B10258" s="172">
        <v>45817.664583333331</v>
      </c>
      <c r="C10258" s="69" t="s">
        <v>284</v>
      </c>
      <c r="D10258" s="69" t="s">
        <v>1937</v>
      </c>
      <c r="E10258" s="69" t="s">
        <v>2444</v>
      </c>
      <c r="F10258" s="69">
        <v>1730</v>
      </c>
      <c r="G10258" s="69" t="s">
        <v>2441</v>
      </c>
    </row>
    <row r="10259" spans="1:7" ht="14.4">
      <c r="A10259" s="27" t="str">
        <f>VLOOKUP(C10259,'user list'!A:B,2,0)</f>
        <v>OCM</v>
      </c>
      <c r="B10259" s="172">
        <v>45817.665381944447</v>
      </c>
      <c r="C10259" s="69" t="s">
        <v>242</v>
      </c>
      <c r="D10259" s="69" t="s">
        <v>1937</v>
      </c>
      <c r="E10259" s="69" t="s">
        <v>2658</v>
      </c>
      <c r="F10259" s="69">
        <v>2067</v>
      </c>
      <c r="G10259" s="69" t="s">
        <v>2440</v>
      </c>
    </row>
    <row r="10260" spans="1:7" ht="14.4">
      <c r="A10260" s="27" t="str">
        <f>VLOOKUP(C10260,'user list'!A:B,2,0)</f>
        <v>Admin</v>
      </c>
      <c r="B10260" s="172">
        <v>45817.665381944447</v>
      </c>
      <c r="C10260" s="69" t="s">
        <v>186</v>
      </c>
      <c r="D10260" s="69" t="s">
        <v>1937</v>
      </c>
      <c r="E10260" s="69" t="s">
        <v>2658</v>
      </c>
      <c r="F10260" s="69">
        <v>2067</v>
      </c>
      <c r="G10260" s="69" t="s">
        <v>1948</v>
      </c>
    </row>
    <row r="10261" spans="1:7" ht="14.4">
      <c r="A10261" s="27" t="str">
        <f>VLOOKUP(C10261,'user list'!A:B,2,0)</f>
        <v>Admin</v>
      </c>
      <c r="B10261" s="172">
        <v>45817.665381944447</v>
      </c>
      <c r="C10261" s="69" t="s">
        <v>186</v>
      </c>
      <c r="D10261" s="69" t="s">
        <v>1937</v>
      </c>
      <c r="E10261" s="69" t="s">
        <v>2658</v>
      </c>
      <c r="F10261" s="69">
        <v>2067</v>
      </c>
      <c r="G10261" s="69" t="s">
        <v>1947</v>
      </c>
    </row>
    <row r="10262" spans="1:7" ht="14.4">
      <c r="A10262" s="27" t="str">
        <f>VLOOKUP(C10262,'user list'!A:B,2,0)</f>
        <v>Admin</v>
      </c>
      <c r="B10262" s="172">
        <v>45817.665381944447</v>
      </c>
      <c r="C10262" s="69" t="s">
        <v>186</v>
      </c>
      <c r="D10262" s="69" t="s">
        <v>1937</v>
      </c>
      <c r="E10262" s="69" t="s">
        <v>2658</v>
      </c>
      <c r="F10262" s="69">
        <v>2067</v>
      </c>
      <c r="G10262" s="69" t="s">
        <v>1948</v>
      </c>
    </row>
    <row r="10263" spans="1:7" ht="14.4">
      <c r="A10263" s="27" t="str">
        <f>VLOOKUP(C10263,'user list'!A:B,2,0)</f>
        <v>Admin</v>
      </c>
      <c r="B10263" s="172">
        <v>45817.665381944447</v>
      </c>
      <c r="C10263" s="69" t="s">
        <v>186</v>
      </c>
      <c r="D10263" s="69" t="s">
        <v>1937</v>
      </c>
      <c r="E10263" s="69" t="s">
        <v>2658</v>
      </c>
      <c r="F10263" s="69">
        <v>2067</v>
      </c>
      <c r="G10263" s="69" t="s">
        <v>1948</v>
      </c>
    </row>
    <row r="10264" spans="1:7" ht="14.4">
      <c r="A10264" s="27" t="str">
        <f>VLOOKUP(C10264,'user list'!A:B,2,0)</f>
        <v>DOE</v>
      </c>
      <c r="B10264" s="172">
        <v>45817.665590277778</v>
      </c>
      <c r="C10264" s="69" t="s">
        <v>212</v>
      </c>
      <c r="D10264" s="69" t="s">
        <v>1937</v>
      </c>
      <c r="E10264" s="69" t="s">
        <v>2659</v>
      </c>
      <c r="F10264" s="69">
        <v>2068</v>
      </c>
      <c r="G10264" s="69" t="s">
        <v>2440</v>
      </c>
    </row>
    <row r="10265" spans="1:7" ht="14.4">
      <c r="A10265" s="27" t="str">
        <f>VLOOKUP(C10265,'user list'!A:B,2,0)</f>
        <v>Admin</v>
      </c>
      <c r="B10265" s="172">
        <v>45817.665590277778</v>
      </c>
      <c r="C10265" s="69" t="s">
        <v>186</v>
      </c>
      <c r="D10265" s="69" t="s">
        <v>1937</v>
      </c>
      <c r="E10265" s="69" t="s">
        <v>2659</v>
      </c>
      <c r="F10265" s="69">
        <v>2068</v>
      </c>
      <c r="G10265" s="69" t="s">
        <v>1948</v>
      </c>
    </row>
    <row r="10266" spans="1:7" ht="14.4">
      <c r="A10266" s="27" t="str">
        <f>VLOOKUP(C10266,'user list'!A:B,2,0)</f>
        <v>Admin</v>
      </c>
      <c r="B10266" s="172">
        <v>45817.665590277778</v>
      </c>
      <c r="C10266" s="69" t="s">
        <v>186</v>
      </c>
      <c r="D10266" s="69" t="s">
        <v>1937</v>
      </c>
      <c r="E10266" s="69" t="s">
        <v>2659</v>
      </c>
      <c r="F10266" s="69">
        <v>2068</v>
      </c>
      <c r="G10266" s="69" t="s">
        <v>1948</v>
      </c>
    </row>
    <row r="10267" spans="1:7" ht="14.4">
      <c r="A10267" s="27" t="str">
        <f>VLOOKUP(C10267,'user list'!A:B,2,0)</f>
        <v>Admin</v>
      </c>
      <c r="B10267" s="172">
        <v>45817.665601851855</v>
      </c>
      <c r="C10267" s="69" t="s">
        <v>186</v>
      </c>
      <c r="D10267" s="69" t="s">
        <v>1937</v>
      </c>
      <c r="E10267" s="69" t="s">
        <v>2659</v>
      </c>
      <c r="F10267" s="69">
        <v>2068</v>
      </c>
      <c r="G10267" s="69" t="s">
        <v>1948</v>
      </c>
    </row>
    <row r="10268" spans="1:7" ht="14.4">
      <c r="A10268" s="27" t="str">
        <f>VLOOKUP(C10268,'user list'!A:B,2,0)</f>
        <v>Admin</v>
      </c>
      <c r="B10268" s="172">
        <v>45817.665601851855</v>
      </c>
      <c r="C10268" s="69" t="s">
        <v>186</v>
      </c>
      <c r="D10268" s="69" t="s">
        <v>1937</v>
      </c>
      <c r="E10268" s="69" t="s">
        <v>2659</v>
      </c>
      <c r="F10268" s="69">
        <v>2068</v>
      </c>
      <c r="G10268" s="69" t="s">
        <v>1947</v>
      </c>
    </row>
    <row r="10269" spans="1:7" ht="14.4">
      <c r="A10269" s="27" t="str">
        <f>VLOOKUP(C10269,'user list'!A:B,2,0)</f>
        <v>DOE</v>
      </c>
      <c r="B10269" s="172">
        <v>45817.66574074074</v>
      </c>
      <c r="C10269" s="69" t="s">
        <v>212</v>
      </c>
      <c r="D10269" s="69" t="s">
        <v>1937</v>
      </c>
      <c r="E10269" s="69" t="s">
        <v>2659</v>
      </c>
      <c r="F10269" s="69">
        <v>2068</v>
      </c>
      <c r="G10269" s="69" t="s">
        <v>1939</v>
      </c>
    </row>
    <row r="10270" spans="1:7" ht="14.4">
      <c r="A10270" s="27" t="str">
        <f>VLOOKUP(C10270,'user list'!A:B,2,0)</f>
        <v>Admin</v>
      </c>
      <c r="B10270" s="172">
        <v>45817.665925925925</v>
      </c>
      <c r="C10270" s="69" t="s">
        <v>186</v>
      </c>
      <c r="D10270" s="69" t="s">
        <v>1937</v>
      </c>
      <c r="E10270" s="69" t="s">
        <v>2659</v>
      </c>
      <c r="F10270" s="69">
        <v>2068</v>
      </c>
      <c r="G10270" s="69" t="s">
        <v>1939</v>
      </c>
    </row>
    <row r="10271" spans="1:7" ht="14.4">
      <c r="A10271" s="27" t="str">
        <f>VLOOKUP(C10271,'user list'!A:B,2,0)</f>
        <v>QCYDO</v>
      </c>
      <c r="B10271" s="172">
        <v>45817.666597222225</v>
      </c>
      <c r="C10271" s="69" t="s">
        <v>270</v>
      </c>
      <c r="D10271" s="69" t="s">
        <v>1937</v>
      </c>
      <c r="E10271" s="69" t="s">
        <v>1013</v>
      </c>
      <c r="F10271" s="69">
        <v>2069</v>
      </c>
      <c r="G10271" s="69" t="s">
        <v>2440</v>
      </c>
    </row>
    <row r="10272" spans="1:7" ht="14.4">
      <c r="A10272" s="27" t="str">
        <f>VLOOKUP(C10272,'user list'!A:B,2,0)</f>
        <v>Admin</v>
      </c>
      <c r="B10272" s="172">
        <v>45817.666597222225</v>
      </c>
      <c r="C10272" s="69" t="s">
        <v>186</v>
      </c>
      <c r="D10272" s="69" t="s">
        <v>1937</v>
      </c>
      <c r="E10272" s="69" t="s">
        <v>1013</v>
      </c>
      <c r="F10272" s="69">
        <v>2069</v>
      </c>
      <c r="G10272" s="69" t="s">
        <v>1948</v>
      </c>
    </row>
    <row r="10273" spans="1:7" ht="14.4">
      <c r="A10273" s="27" t="str">
        <f>VLOOKUP(C10273,'user list'!A:B,2,0)</f>
        <v>Admin</v>
      </c>
      <c r="B10273" s="172">
        <v>45817.666597222225</v>
      </c>
      <c r="C10273" s="69" t="s">
        <v>186</v>
      </c>
      <c r="D10273" s="69" t="s">
        <v>1937</v>
      </c>
      <c r="E10273" s="69" t="s">
        <v>1013</v>
      </c>
      <c r="F10273" s="69">
        <v>2069</v>
      </c>
      <c r="G10273" s="69" t="s">
        <v>1948</v>
      </c>
    </row>
    <row r="10274" spans="1:7" ht="14.4">
      <c r="A10274" s="27" t="str">
        <f>VLOOKUP(C10274,'user list'!A:B,2,0)</f>
        <v>Admin</v>
      </c>
      <c r="B10274" s="172">
        <v>45817.666597222225</v>
      </c>
      <c r="C10274" s="69" t="s">
        <v>186</v>
      </c>
      <c r="D10274" s="69" t="s">
        <v>1937</v>
      </c>
      <c r="E10274" s="69" t="s">
        <v>1013</v>
      </c>
      <c r="F10274" s="69">
        <v>2069</v>
      </c>
      <c r="G10274" s="69" t="s">
        <v>1948</v>
      </c>
    </row>
    <row r="10275" spans="1:7" ht="14.4">
      <c r="A10275" s="27" t="str">
        <f>VLOOKUP(C10275,'user list'!A:B,2,0)</f>
        <v>Admin</v>
      </c>
      <c r="B10275" s="172">
        <v>45817.666597222225</v>
      </c>
      <c r="C10275" s="69" t="s">
        <v>186</v>
      </c>
      <c r="D10275" s="69" t="s">
        <v>1937</v>
      </c>
      <c r="E10275" s="69" t="s">
        <v>1013</v>
      </c>
      <c r="F10275" s="69">
        <v>2069</v>
      </c>
      <c r="G10275" s="69" t="s">
        <v>1947</v>
      </c>
    </row>
    <row r="10276" spans="1:7" ht="14.4">
      <c r="A10276" s="27" t="str">
        <f>VLOOKUP(C10276,'user list'!A:B,2,0)</f>
        <v>CGSD</v>
      </c>
      <c r="B10276" s="172">
        <v>45817.666631944441</v>
      </c>
      <c r="C10276" s="69" t="s">
        <v>200</v>
      </c>
      <c r="D10276" s="69" t="s">
        <v>1937</v>
      </c>
      <c r="E10276" s="69" t="s">
        <v>2047</v>
      </c>
      <c r="F10276" s="69">
        <v>1986</v>
      </c>
      <c r="G10276" s="69" t="s">
        <v>1939</v>
      </c>
    </row>
    <row r="10277" spans="1:7" ht="14.4">
      <c r="A10277" s="27" t="str">
        <f>VLOOKUP(C10277,'user list'!A:B,2,0)</f>
        <v>QCYDO</v>
      </c>
      <c r="B10277" s="172">
        <v>45817.666678240741</v>
      </c>
      <c r="C10277" s="69" t="s">
        <v>270</v>
      </c>
      <c r="D10277" s="69" t="s">
        <v>1937</v>
      </c>
      <c r="E10277" s="69" t="s">
        <v>1013</v>
      </c>
      <c r="F10277" s="69">
        <v>2069</v>
      </c>
      <c r="G10277" s="69" t="s">
        <v>1939</v>
      </c>
    </row>
    <row r="10278" spans="1:7" ht="14.4">
      <c r="A10278" s="27" t="str">
        <f>VLOOKUP(C10278,'user list'!A:B,2,0)</f>
        <v>CGSD</v>
      </c>
      <c r="B10278" s="172">
        <v>45817.66678240741</v>
      </c>
      <c r="C10278" s="69" t="s">
        <v>200</v>
      </c>
      <c r="D10278" s="69" t="s">
        <v>1937</v>
      </c>
      <c r="E10278" s="69" t="s">
        <v>2609</v>
      </c>
      <c r="F10278" s="69">
        <v>1998</v>
      </c>
      <c r="G10278" s="69" t="s">
        <v>1939</v>
      </c>
    </row>
    <row r="10279" spans="1:7" ht="14.4">
      <c r="A10279" s="27" t="str">
        <f>VLOOKUP(C10279,'user list'!A:B,2,0)</f>
        <v>CGSD</v>
      </c>
      <c r="B10279" s="172">
        <v>45817.66684027778</v>
      </c>
      <c r="C10279" s="69" t="s">
        <v>200</v>
      </c>
      <c r="D10279" s="69" t="s">
        <v>1937</v>
      </c>
      <c r="E10279" s="69" t="s">
        <v>2611</v>
      </c>
      <c r="F10279" s="69">
        <v>2003</v>
      </c>
      <c r="G10279" s="69" t="s">
        <v>1939</v>
      </c>
    </row>
    <row r="10280" spans="1:7" ht="14.4">
      <c r="A10280" s="27" t="str">
        <f>VLOOKUP(C10280,'user list'!A:B,2,0)</f>
        <v>CGSD</v>
      </c>
      <c r="B10280" s="172">
        <v>45817.666886574072</v>
      </c>
      <c r="C10280" s="69" t="s">
        <v>200</v>
      </c>
      <c r="D10280" s="69" t="s">
        <v>1937</v>
      </c>
      <c r="E10280" s="69" t="s">
        <v>2628</v>
      </c>
      <c r="F10280" s="69">
        <v>2033</v>
      </c>
      <c r="G10280" s="69" t="s">
        <v>1939</v>
      </c>
    </row>
    <row r="10281" spans="1:7" ht="14.4">
      <c r="A10281" s="27" t="str">
        <f>VLOOKUP(C10281,'user list'!A:B,2,0)</f>
        <v>QCYDO</v>
      </c>
      <c r="B10281" s="172">
        <v>45817.666921296295</v>
      </c>
      <c r="C10281" s="69" t="s">
        <v>270</v>
      </c>
      <c r="D10281" s="69" t="s">
        <v>1937</v>
      </c>
      <c r="E10281" s="69" t="s">
        <v>2619</v>
      </c>
      <c r="F10281" s="69">
        <v>2022</v>
      </c>
      <c r="G10281" s="69" t="s">
        <v>1939</v>
      </c>
    </row>
    <row r="10282" spans="1:7" ht="14.4">
      <c r="A10282" s="27" t="str">
        <f>VLOOKUP(C10282,'user list'!A:B,2,0)</f>
        <v>CGSD</v>
      </c>
      <c r="B10282" s="172">
        <v>45817.667083333334</v>
      </c>
      <c r="C10282" s="69" t="s">
        <v>200</v>
      </c>
      <c r="D10282" s="69" t="s">
        <v>1937</v>
      </c>
      <c r="E10282" s="69" t="s">
        <v>2630</v>
      </c>
      <c r="F10282" s="69">
        <v>2035</v>
      </c>
      <c r="G10282" s="69" t="s">
        <v>1939</v>
      </c>
    </row>
    <row r="10283" spans="1:7" ht="14.4">
      <c r="A10283" s="27" t="str">
        <f>VLOOKUP(C10283,'user list'!A:B,2,0)</f>
        <v>CGSD</v>
      </c>
      <c r="B10283" s="172">
        <v>45817.667129629626</v>
      </c>
      <c r="C10283" s="69" t="s">
        <v>200</v>
      </c>
      <c r="D10283" s="69" t="s">
        <v>1937</v>
      </c>
      <c r="E10283" s="69" t="s">
        <v>1048</v>
      </c>
      <c r="F10283" s="69">
        <v>2039</v>
      </c>
      <c r="G10283" s="69" t="s">
        <v>1939</v>
      </c>
    </row>
    <row r="10284" spans="1:7" ht="14.4">
      <c r="A10284" s="27" t="str">
        <f>VLOOKUP(C10284,'user list'!A:B,2,0)</f>
        <v>CGSD</v>
      </c>
      <c r="B10284" s="172">
        <v>45817.667349537034</v>
      </c>
      <c r="C10284" s="69" t="s">
        <v>200</v>
      </c>
      <c r="D10284" s="69" t="s">
        <v>1937</v>
      </c>
      <c r="E10284" s="69" t="s">
        <v>2639</v>
      </c>
      <c r="F10284" s="69">
        <v>2046</v>
      </c>
      <c r="G10284" s="69" t="s">
        <v>1939</v>
      </c>
    </row>
    <row r="10285" spans="1:7" ht="14.4">
      <c r="A10285" s="27" t="str">
        <f>VLOOKUP(C10285,'user list'!A:B,2,0)</f>
        <v>CGSD</v>
      </c>
      <c r="B10285" s="172">
        <v>45817.667662037034</v>
      </c>
      <c r="C10285" s="69" t="s">
        <v>200</v>
      </c>
      <c r="D10285" s="69" t="s">
        <v>1937</v>
      </c>
      <c r="E10285" s="69" t="s">
        <v>2640</v>
      </c>
      <c r="F10285" s="69">
        <v>2047</v>
      </c>
      <c r="G10285" s="69" t="s">
        <v>1939</v>
      </c>
    </row>
    <row r="10286" spans="1:7" ht="14.4">
      <c r="A10286" s="27" t="str">
        <f>VLOOKUP(C10286,'user list'!A:B,2,0)</f>
        <v>CGSD</v>
      </c>
      <c r="B10286" s="172">
        <v>45817.667708333334</v>
      </c>
      <c r="C10286" s="69" t="s">
        <v>200</v>
      </c>
      <c r="D10286" s="69" t="s">
        <v>1937</v>
      </c>
      <c r="E10286" s="69">
        <v>9062025</v>
      </c>
      <c r="F10286" s="69">
        <v>2048</v>
      </c>
      <c r="G10286" s="69" t="s">
        <v>1939</v>
      </c>
    </row>
    <row r="10287" spans="1:7" ht="14.4">
      <c r="A10287" s="27" t="str">
        <f>VLOOKUP(C10287,'user list'!A:B,2,0)</f>
        <v>CGSD</v>
      </c>
      <c r="B10287" s="172">
        <v>45817.667800925927</v>
      </c>
      <c r="C10287" s="69" t="s">
        <v>200</v>
      </c>
      <c r="D10287" s="69" t="s">
        <v>1937</v>
      </c>
      <c r="E10287" s="69" t="s">
        <v>2650</v>
      </c>
      <c r="F10287" s="69">
        <v>2063</v>
      </c>
      <c r="G10287" s="69" t="s">
        <v>1939</v>
      </c>
    </row>
    <row r="10288" spans="1:7" ht="14.4">
      <c r="A10288" s="27" t="str">
        <f>VLOOKUP(C10288,'user list'!A:B,2,0)</f>
        <v>OCM</v>
      </c>
      <c r="B10288" s="172">
        <v>45817.667800925927</v>
      </c>
      <c r="C10288" s="69" t="s">
        <v>236</v>
      </c>
      <c r="D10288" s="69" t="s">
        <v>1937</v>
      </c>
      <c r="E10288" s="69" t="s">
        <v>2660</v>
      </c>
      <c r="F10288" s="69">
        <v>2070</v>
      </c>
      <c r="G10288" s="69" t="s">
        <v>2440</v>
      </c>
    </row>
    <row r="10289" spans="1:7" ht="14.4">
      <c r="A10289" s="27" t="str">
        <f>VLOOKUP(C10289,'user list'!A:B,2,0)</f>
        <v>Admin</v>
      </c>
      <c r="B10289" s="172">
        <v>45817.667800925927</v>
      </c>
      <c r="C10289" s="69" t="s">
        <v>186</v>
      </c>
      <c r="D10289" s="69" t="s">
        <v>1937</v>
      </c>
      <c r="E10289" s="69" t="s">
        <v>2660</v>
      </c>
      <c r="F10289" s="69">
        <v>2070</v>
      </c>
      <c r="G10289" s="69" t="s">
        <v>1948</v>
      </c>
    </row>
    <row r="10290" spans="1:7" ht="14.4">
      <c r="A10290" s="27" t="str">
        <f>VLOOKUP(C10290,'user list'!A:B,2,0)</f>
        <v>Admin</v>
      </c>
      <c r="B10290" s="172">
        <v>45817.667800925927</v>
      </c>
      <c r="C10290" s="69" t="s">
        <v>186</v>
      </c>
      <c r="D10290" s="69" t="s">
        <v>1937</v>
      </c>
      <c r="E10290" s="69" t="s">
        <v>2660</v>
      </c>
      <c r="F10290" s="69">
        <v>2070</v>
      </c>
      <c r="G10290" s="69" t="s">
        <v>1948</v>
      </c>
    </row>
    <row r="10291" spans="1:7" ht="14.4">
      <c r="A10291" s="27" t="str">
        <f>VLOOKUP(C10291,'user list'!A:B,2,0)</f>
        <v>Admin</v>
      </c>
      <c r="B10291" s="172">
        <v>45817.667800925927</v>
      </c>
      <c r="C10291" s="69" t="s">
        <v>186</v>
      </c>
      <c r="D10291" s="69" t="s">
        <v>1937</v>
      </c>
      <c r="E10291" s="69" t="s">
        <v>2660</v>
      </c>
      <c r="F10291" s="69">
        <v>2070</v>
      </c>
      <c r="G10291" s="69" t="s">
        <v>1948</v>
      </c>
    </row>
    <row r="10292" spans="1:7" ht="14.4">
      <c r="A10292" s="27" t="str">
        <f>VLOOKUP(C10292,'user list'!A:B,2,0)</f>
        <v>Admin</v>
      </c>
      <c r="B10292" s="172">
        <v>45817.667800925927</v>
      </c>
      <c r="C10292" s="69" t="s">
        <v>186</v>
      </c>
      <c r="D10292" s="69" t="s">
        <v>1937</v>
      </c>
      <c r="E10292" s="69" t="s">
        <v>2660</v>
      </c>
      <c r="F10292" s="69">
        <v>2070</v>
      </c>
      <c r="G10292" s="69" t="s">
        <v>2513</v>
      </c>
    </row>
    <row r="10293" spans="1:7" ht="14.4">
      <c r="A10293" s="27" t="str">
        <f>VLOOKUP(C10293,'user list'!A:B,2,0)</f>
        <v>Admin</v>
      </c>
      <c r="B10293" s="172">
        <v>45817.667800925927</v>
      </c>
      <c r="C10293" s="69" t="s">
        <v>186</v>
      </c>
      <c r="D10293" s="69" t="s">
        <v>1937</v>
      </c>
      <c r="E10293" s="69" t="s">
        <v>2029</v>
      </c>
      <c r="F10293" s="69">
        <v>1948</v>
      </c>
      <c r="G10293" s="69" t="s">
        <v>1948</v>
      </c>
    </row>
    <row r="10294" spans="1:7" ht="14.4">
      <c r="A10294" s="27" t="str">
        <f>VLOOKUP(C10294,'user list'!A:B,2,0)</f>
        <v>Admin</v>
      </c>
      <c r="B10294" s="172">
        <v>45817.667800925927</v>
      </c>
      <c r="C10294" s="69" t="s">
        <v>186</v>
      </c>
      <c r="D10294" s="69" t="s">
        <v>1937</v>
      </c>
      <c r="E10294" s="69" t="s">
        <v>2660</v>
      </c>
      <c r="F10294" s="69">
        <v>2070</v>
      </c>
      <c r="G10294" s="69" t="s">
        <v>1948</v>
      </c>
    </row>
    <row r="10295" spans="1:7" ht="14.4">
      <c r="A10295" s="27" t="str">
        <f>VLOOKUP(C10295,'user list'!A:B,2,0)</f>
        <v>Admin</v>
      </c>
      <c r="B10295" s="172">
        <v>45817.667800925927</v>
      </c>
      <c r="C10295" s="69" t="s">
        <v>186</v>
      </c>
      <c r="D10295" s="69" t="s">
        <v>1937</v>
      </c>
      <c r="E10295" s="69" t="s">
        <v>2660</v>
      </c>
      <c r="F10295" s="69">
        <v>2070</v>
      </c>
      <c r="G10295" s="69" t="s">
        <v>1947</v>
      </c>
    </row>
    <row r="10296" spans="1:7" ht="14.4">
      <c r="A10296" s="27" t="str">
        <f>VLOOKUP(C10296,'user list'!A:B,2,0)</f>
        <v>Admin</v>
      </c>
      <c r="B10296" s="172">
        <v>45817.667800925927</v>
      </c>
      <c r="C10296" s="69" t="s">
        <v>186</v>
      </c>
      <c r="D10296" s="69" t="s">
        <v>1937</v>
      </c>
      <c r="E10296" s="69" t="s">
        <v>2029</v>
      </c>
      <c r="F10296" s="69">
        <v>1948</v>
      </c>
      <c r="G10296" s="69" t="s">
        <v>1947</v>
      </c>
    </row>
    <row r="10297" spans="1:7" ht="14.4">
      <c r="A10297" s="27" t="str">
        <f>VLOOKUP(C10297,'user list'!A:B,2,0)</f>
        <v>Admin</v>
      </c>
      <c r="B10297" s="172">
        <v>45817.667800925927</v>
      </c>
      <c r="C10297" s="69" t="s">
        <v>186</v>
      </c>
      <c r="D10297" s="69" t="s">
        <v>1937</v>
      </c>
      <c r="E10297" s="69" t="s">
        <v>2029</v>
      </c>
      <c r="F10297" s="69">
        <v>1948</v>
      </c>
      <c r="G10297" s="69" t="s">
        <v>1948</v>
      </c>
    </row>
    <row r="10298" spans="1:7" ht="14.4">
      <c r="A10298" s="27" t="str">
        <f>VLOOKUP(C10298,'user list'!A:B,2,0)</f>
        <v>Admin</v>
      </c>
      <c r="B10298" s="172">
        <v>45817.667800925927</v>
      </c>
      <c r="C10298" s="69" t="s">
        <v>186</v>
      </c>
      <c r="D10298" s="69" t="s">
        <v>1937</v>
      </c>
      <c r="E10298" s="69" t="s">
        <v>2660</v>
      </c>
      <c r="F10298" s="69">
        <v>2070</v>
      </c>
      <c r="G10298" s="69" t="s">
        <v>1948</v>
      </c>
    </row>
    <row r="10299" spans="1:7" ht="14.4">
      <c r="A10299" s="27" t="str">
        <f>VLOOKUP(C10299,'user list'!A:B,2,0)</f>
        <v>BCRD</v>
      </c>
      <c r="B10299" s="172">
        <v>45817.66783564815</v>
      </c>
      <c r="C10299" s="69" t="s">
        <v>192</v>
      </c>
      <c r="D10299" s="69" t="s">
        <v>1937</v>
      </c>
      <c r="E10299" s="69" t="s">
        <v>2601</v>
      </c>
      <c r="F10299" s="69">
        <v>1976</v>
      </c>
      <c r="G10299" s="69" t="s">
        <v>1939</v>
      </c>
    </row>
    <row r="10300" spans="1:7" ht="14.4">
      <c r="A10300" s="27" t="str">
        <f>VLOOKUP(C10300,'user list'!A:B,2,0)</f>
        <v>BPLD</v>
      </c>
      <c r="B10300" s="172">
        <v>45817.668078703704</v>
      </c>
      <c r="C10300" s="69" t="s">
        <v>194</v>
      </c>
      <c r="D10300" s="69" t="s">
        <v>1937</v>
      </c>
      <c r="E10300" s="69" t="s">
        <v>2601</v>
      </c>
      <c r="F10300" s="69">
        <v>1976</v>
      </c>
      <c r="G10300" s="69" t="s">
        <v>1939</v>
      </c>
    </row>
    <row r="10301" spans="1:7" ht="14.4">
      <c r="A10301" s="27" t="str">
        <f>VLOOKUP(C10301,'user list'!A:B,2,0)</f>
        <v>OCM</v>
      </c>
      <c r="B10301" s="172">
        <v>45817.668796296297</v>
      </c>
      <c r="C10301" s="69" t="s">
        <v>236</v>
      </c>
      <c r="D10301" s="69" t="s">
        <v>1937</v>
      </c>
      <c r="E10301" s="69" t="s">
        <v>2661</v>
      </c>
      <c r="F10301" s="69">
        <v>2071</v>
      </c>
      <c r="G10301" s="69" t="s">
        <v>2440</v>
      </c>
    </row>
    <row r="10302" spans="1:7" ht="14.4">
      <c r="A10302" s="27" t="str">
        <f>VLOOKUP(C10302,'user list'!A:B,2,0)</f>
        <v>Admin</v>
      </c>
      <c r="B10302" s="172">
        <v>45817.668796296297</v>
      </c>
      <c r="C10302" s="69" t="s">
        <v>186</v>
      </c>
      <c r="D10302" s="69" t="s">
        <v>1937</v>
      </c>
      <c r="E10302" s="69" t="s">
        <v>2661</v>
      </c>
      <c r="F10302" s="69">
        <v>2071</v>
      </c>
      <c r="G10302" s="69" t="s">
        <v>2513</v>
      </c>
    </row>
    <row r="10303" spans="1:7" ht="14.4">
      <c r="A10303" s="27" t="str">
        <f>VLOOKUP(C10303,'user list'!A:B,2,0)</f>
        <v>Admin</v>
      </c>
      <c r="B10303" s="172">
        <v>45817.668796296297</v>
      </c>
      <c r="C10303" s="69" t="s">
        <v>186</v>
      </c>
      <c r="D10303" s="69" t="s">
        <v>1937</v>
      </c>
      <c r="E10303" s="69" t="s">
        <v>2661</v>
      </c>
      <c r="F10303" s="69">
        <v>2071</v>
      </c>
      <c r="G10303" s="69" t="s">
        <v>1948</v>
      </c>
    </row>
    <row r="10304" spans="1:7" ht="14.4">
      <c r="A10304" s="27" t="str">
        <f>VLOOKUP(C10304,'user list'!A:B,2,0)</f>
        <v>Admin</v>
      </c>
      <c r="B10304" s="172">
        <v>45817.668796296297</v>
      </c>
      <c r="C10304" s="69" t="s">
        <v>186</v>
      </c>
      <c r="D10304" s="69" t="s">
        <v>1937</v>
      </c>
      <c r="E10304" s="69" t="s">
        <v>2661</v>
      </c>
      <c r="F10304" s="69">
        <v>2071</v>
      </c>
      <c r="G10304" s="69" t="s">
        <v>1948</v>
      </c>
    </row>
    <row r="10305" spans="1:7" ht="14.4">
      <c r="A10305" s="27" t="str">
        <f>VLOOKUP(C10305,'user list'!A:B,2,0)</f>
        <v>Admin</v>
      </c>
      <c r="B10305" s="172">
        <v>45817.668796296297</v>
      </c>
      <c r="C10305" s="69" t="s">
        <v>186</v>
      </c>
      <c r="D10305" s="69" t="s">
        <v>1937</v>
      </c>
      <c r="E10305" s="69" t="s">
        <v>2661</v>
      </c>
      <c r="F10305" s="69">
        <v>2071</v>
      </c>
      <c r="G10305" s="69" t="s">
        <v>1948</v>
      </c>
    </row>
    <row r="10306" spans="1:7" ht="14.4">
      <c r="A10306" s="27" t="str">
        <f>VLOOKUP(C10306,'user list'!A:B,2,0)</f>
        <v>Admin</v>
      </c>
      <c r="B10306" s="172">
        <v>45817.668796296297</v>
      </c>
      <c r="C10306" s="69" t="s">
        <v>186</v>
      </c>
      <c r="D10306" s="69" t="s">
        <v>1937</v>
      </c>
      <c r="E10306" s="69" t="s">
        <v>2047</v>
      </c>
      <c r="F10306" s="69">
        <v>1914</v>
      </c>
      <c r="G10306" s="69" t="s">
        <v>1948</v>
      </c>
    </row>
    <row r="10307" spans="1:7" ht="14.4">
      <c r="A10307" s="27" t="str">
        <f>VLOOKUP(C10307,'user list'!A:B,2,0)</f>
        <v>Admin</v>
      </c>
      <c r="B10307" s="172">
        <v>45817.668796296297</v>
      </c>
      <c r="C10307" s="69" t="s">
        <v>186</v>
      </c>
      <c r="D10307" s="69" t="s">
        <v>1937</v>
      </c>
      <c r="E10307" s="69" t="s">
        <v>2661</v>
      </c>
      <c r="F10307" s="69">
        <v>2071</v>
      </c>
      <c r="G10307" s="69" t="s">
        <v>1948</v>
      </c>
    </row>
    <row r="10308" spans="1:7" ht="14.4">
      <c r="A10308" s="27" t="str">
        <f>VLOOKUP(C10308,'user list'!A:B,2,0)</f>
        <v>Admin</v>
      </c>
      <c r="B10308" s="172">
        <v>45817.668807870374</v>
      </c>
      <c r="C10308" s="69" t="s">
        <v>186</v>
      </c>
      <c r="D10308" s="69" t="s">
        <v>1937</v>
      </c>
      <c r="E10308" s="69" t="s">
        <v>2661</v>
      </c>
      <c r="F10308" s="69">
        <v>2071</v>
      </c>
      <c r="G10308" s="69" t="s">
        <v>1947</v>
      </c>
    </row>
    <row r="10309" spans="1:7" ht="14.4">
      <c r="A10309" s="27" t="str">
        <f>VLOOKUP(C10309,'user list'!A:B,2,0)</f>
        <v>Admin</v>
      </c>
      <c r="B10309" s="172">
        <v>45817.668807870374</v>
      </c>
      <c r="C10309" s="69" t="s">
        <v>186</v>
      </c>
      <c r="D10309" s="69" t="s">
        <v>1937</v>
      </c>
      <c r="E10309" s="69" t="s">
        <v>2047</v>
      </c>
      <c r="F10309" s="69">
        <v>1914</v>
      </c>
      <c r="G10309" s="69" t="s">
        <v>1947</v>
      </c>
    </row>
    <row r="10310" spans="1:7" ht="14.4">
      <c r="A10310" s="27" t="str">
        <f>VLOOKUP(C10310,'user list'!A:B,2,0)</f>
        <v>Admin</v>
      </c>
      <c r="B10310" s="172">
        <v>45817.668807870374</v>
      </c>
      <c r="C10310" s="69" t="s">
        <v>186</v>
      </c>
      <c r="D10310" s="69" t="s">
        <v>1937</v>
      </c>
      <c r="E10310" s="69" t="s">
        <v>2047</v>
      </c>
      <c r="F10310" s="69">
        <v>1914</v>
      </c>
      <c r="G10310" s="69" t="s">
        <v>1948</v>
      </c>
    </row>
    <row r="10311" spans="1:7" ht="14.4">
      <c r="A10311" s="27" t="str">
        <f>VLOOKUP(C10311,'user list'!A:B,2,0)</f>
        <v>Admin</v>
      </c>
      <c r="B10311" s="172">
        <v>45817.668807870374</v>
      </c>
      <c r="C10311" s="69" t="s">
        <v>186</v>
      </c>
      <c r="D10311" s="69" t="s">
        <v>1937</v>
      </c>
      <c r="E10311" s="69" t="s">
        <v>2661</v>
      </c>
      <c r="F10311" s="69">
        <v>2071</v>
      </c>
      <c r="G10311" s="69" t="s">
        <v>1948</v>
      </c>
    </row>
    <row r="10312" spans="1:7" ht="14.4">
      <c r="A10312" s="27" t="str">
        <f>VLOOKUP(C10312,'user list'!A:B,2,0)</f>
        <v>Admin</v>
      </c>
      <c r="B10312" s="172">
        <v>45817.668807870374</v>
      </c>
      <c r="C10312" s="69" t="s">
        <v>186</v>
      </c>
      <c r="D10312" s="69" t="s">
        <v>1937</v>
      </c>
      <c r="E10312" s="69" t="s">
        <v>2661</v>
      </c>
      <c r="F10312" s="69">
        <v>2071</v>
      </c>
      <c r="G10312" s="69" t="s">
        <v>1947</v>
      </c>
    </row>
    <row r="10313" spans="1:7" ht="14.4">
      <c r="A10313" s="27" t="str">
        <f>VLOOKUP(C10313,'user list'!A:B,2,0)</f>
        <v>Admin</v>
      </c>
      <c r="B10313" s="172">
        <v>45817.668807870374</v>
      </c>
      <c r="C10313" s="69" t="s">
        <v>186</v>
      </c>
      <c r="D10313" s="69" t="s">
        <v>1937</v>
      </c>
      <c r="E10313" s="69" t="s">
        <v>2661</v>
      </c>
      <c r="F10313" s="69">
        <v>2071</v>
      </c>
      <c r="G10313" s="69" t="s">
        <v>1948</v>
      </c>
    </row>
    <row r="10314" spans="1:7" ht="14.4">
      <c r="A10314" s="27" t="str">
        <f>VLOOKUP(C10314,'user list'!A:B,2,0)</f>
        <v>Admin</v>
      </c>
      <c r="B10314" s="172">
        <v>45817.668807870374</v>
      </c>
      <c r="C10314" s="69" t="s">
        <v>186</v>
      </c>
      <c r="D10314" s="69" t="s">
        <v>1937</v>
      </c>
      <c r="E10314" s="69" t="s">
        <v>2047</v>
      </c>
      <c r="F10314" s="69">
        <v>1914</v>
      </c>
      <c r="G10314" s="69" t="s">
        <v>1948</v>
      </c>
    </row>
    <row r="10315" spans="1:7" ht="14.4">
      <c r="A10315" s="27" t="str">
        <f>VLOOKUP(C10315,'user list'!A:B,2,0)</f>
        <v>Admin</v>
      </c>
      <c r="B10315" s="172">
        <v>45817.669224537036</v>
      </c>
      <c r="C10315" s="69" t="s">
        <v>186</v>
      </c>
      <c r="D10315" s="69" t="s">
        <v>1937</v>
      </c>
      <c r="E10315" s="69" t="s">
        <v>2660</v>
      </c>
      <c r="F10315" s="69">
        <v>2070</v>
      </c>
      <c r="G10315" s="69" t="s">
        <v>1947</v>
      </c>
    </row>
    <row r="10316" spans="1:7" ht="14.4">
      <c r="A10316" s="27" t="str">
        <f>VLOOKUP(C10316,'user list'!A:B,2,0)</f>
        <v>Admin</v>
      </c>
      <c r="B10316" s="172">
        <v>45817.669224537036</v>
      </c>
      <c r="C10316" s="69" t="s">
        <v>186</v>
      </c>
      <c r="D10316" s="69" t="s">
        <v>1937</v>
      </c>
      <c r="E10316" s="69" t="s">
        <v>2660</v>
      </c>
      <c r="F10316" s="69">
        <v>2070</v>
      </c>
      <c r="G10316" s="69" t="s">
        <v>1948</v>
      </c>
    </row>
    <row r="10317" spans="1:7" ht="14.4">
      <c r="A10317" s="27" t="str">
        <f>VLOOKUP(C10317,'user list'!A:B,2,0)</f>
        <v>Admin</v>
      </c>
      <c r="B10317" s="172">
        <v>45817.669224537036</v>
      </c>
      <c r="C10317" s="69" t="s">
        <v>186</v>
      </c>
      <c r="D10317" s="69" t="s">
        <v>1937</v>
      </c>
      <c r="E10317" s="69" t="s">
        <v>2029</v>
      </c>
      <c r="F10317" s="69">
        <v>1948</v>
      </c>
      <c r="G10317" s="69" t="s">
        <v>1948</v>
      </c>
    </row>
    <row r="10318" spans="1:7" ht="14.4">
      <c r="A10318" s="27" t="str">
        <f>VLOOKUP(C10318,'user list'!A:B,2,0)</f>
        <v>OCM</v>
      </c>
      <c r="B10318" s="172">
        <v>45817.669988425929</v>
      </c>
      <c r="C10318" s="69" t="s">
        <v>236</v>
      </c>
      <c r="D10318" s="69" t="s">
        <v>1937</v>
      </c>
      <c r="E10318" s="69" t="s">
        <v>2662</v>
      </c>
      <c r="F10318" s="69">
        <v>2072</v>
      </c>
      <c r="G10318" s="69" t="s">
        <v>2440</v>
      </c>
    </row>
    <row r="10319" spans="1:7" ht="14.4">
      <c r="A10319" s="27" t="str">
        <f>VLOOKUP(C10319,'user list'!A:B,2,0)</f>
        <v>Admin</v>
      </c>
      <c r="B10319" s="172">
        <v>45817.67</v>
      </c>
      <c r="C10319" s="69" t="s">
        <v>186</v>
      </c>
      <c r="D10319" s="69" t="s">
        <v>1937</v>
      </c>
      <c r="E10319" s="69" t="s">
        <v>2662</v>
      </c>
      <c r="F10319" s="69">
        <v>2072</v>
      </c>
      <c r="G10319" s="69" t="s">
        <v>1948</v>
      </c>
    </row>
    <row r="10320" spans="1:7" ht="14.4">
      <c r="A10320" s="27" t="str">
        <f>VLOOKUP(C10320,'user list'!A:B,2,0)</f>
        <v>Admin</v>
      </c>
      <c r="B10320" s="172">
        <v>45817.67</v>
      </c>
      <c r="C10320" s="69" t="s">
        <v>186</v>
      </c>
      <c r="D10320" s="69" t="s">
        <v>1937</v>
      </c>
      <c r="E10320" s="69" t="s">
        <v>2662</v>
      </c>
      <c r="F10320" s="69">
        <v>2072</v>
      </c>
      <c r="G10320" s="69" t="s">
        <v>1948</v>
      </c>
    </row>
    <row r="10321" spans="1:7" ht="14.4">
      <c r="A10321" s="27" t="str">
        <f>VLOOKUP(C10321,'user list'!A:B,2,0)</f>
        <v>Admin</v>
      </c>
      <c r="B10321" s="172">
        <v>45817.67</v>
      </c>
      <c r="C10321" s="69" t="s">
        <v>186</v>
      </c>
      <c r="D10321" s="69" t="s">
        <v>1937</v>
      </c>
      <c r="E10321" s="69" t="s">
        <v>2662</v>
      </c>
      <c r="F10321" s="69">
        <v>2072</v>
      </c>
      <c r="G10321" s="69" t="s">
        <v>2513</v>
      </c>
    </row>
    <row r="10322" spans="1:7" ht="14.4">
      <c r="A10322" s="27" t="str">
        <f>VLOOKUP(C10322,'user list'!A:B,2,0)</f>
        <v>Admin</v>
      </c>
      <c r="B10322" s="172">
        <v>45817.67</v>
      </c>
      <c r="C10322" s="69" t="s">
        <v>186</v>
      </c>
      <c r="D10322" s="69" t="s">
        <v>1937</v>
      </c>
      <c r="E10322" s="69" t="s">
        <v>2662</v>
      </c>
      <c r="F10322" s="69">
        <v>2072</v>
      </c>
      <c r="G10322" s="69" t="s">
        <v>1948</v>
      </c>
    </row>
    <row r="10323" spans="1:7" ht="14.4">
      <c r="A10323" s="27" t="str">
        <f>VLOOKUP(C10323,'user list'!A:B,2,0)</f>
        <v>Admin</v>
      </c>
      <c r="B10323" s="172">
        <v>45817.67</v>
      </c>
      <c r="C10323" s="69" t="s">
        <v>186</v>
      </c>
      <c r="D10323" s="69" t="s">
        <v>1937</v>
      </c>
      <c r="E10323" s="69" t="s">
        <v>1989</v>
      </c>
      <c r="F10323" s="69">
        <v>1947</v>
      </c>
      <c r="G10323" s="69" t="s">
        <v>1948</v>
      </c>
    </row>
    <row r="10324" spans="1:7" ht="14.4">
      <c r="A10324" s="27" t="str">
        <f>VLOOKUP(C10324,'user list'!A:B,2,0)</f>
        <v>Admin</v>
      </c>
      <c r="B10324" s="172">
        <v>45817.67</v>
      </c>
      <c r="C10324" s="69" t="s">
        <v>186</v>
      </c>
      <c r="D10324" s="69" t="s">
        <v>1937</v>
      </c>
      <c r="E10324" s="69" t="s">
        <v>2662</v>
      </c>
      <c r="F10324" s="69">
        <v>2072</v>
      </c>
      <c r="G10324" s="69" t="s">
        <v>1948</v>
      </c>
    </row>
    <row r="10325" spans="1:7" ht="14.4">
      <c r="A10325" s="27" t="str">
        <f>VLOOKUP(C10325,'user list'!A:B,2,0)</f>
        <v>Admin</v>
      </c>
      <c r="B10325" s="172">
        <v>45817.67</v>
      </c>
      <c r="C10325" s="69" t="s">
        <v>186</v>
      </c>
      <c r="D10325" s="69" t="s">
        <v>1937</v>
      </c>
      <c r="E10325" s="69" t="s">
        <v>2662</v>
      </c>
      <c r="F10325" s="69">
        <v>2072</v>
      </c>
      <c r="G10325" s="69" t="s">
        <v>1947</v>
      </c>
    </row>
    <row r="10326" spans="1:7" ht="14.4">
      <c r="A10326" s="27" t="str">
        <f>VLOOKUP(C10326,'user list'!A:B,2,0)</f>
        <v>Admin</v>
      </c>
      <c r="B10326" s="172">
        <v>45817.67</v>
      </c>
      <c r="C10326" s="69" t="s">
        <v>186</v>
      </c>
      <c r="D10326" s="69" t="s">
        <v>1937</v>
      </c>
      <c r="E10326" s="69" t="s">
        <v>1989</v>
      </c>
      <c r="F10326" s="69">
        <v>1947</v>
      </c>
      <c r="G10326" s="69" t="s">
        <v>1947</v>
      </c>
    </row>
    <row r="10327" spans="1:7" ht="14.4">
      <c r="A10327" s="27" t="str">
        <f>VLOOKUP(C10327,'user list'!A:B,2,0)</f>
        <v>Admin</v>
      </c>
      <c r="B10327" s="172">
        <v>45817.67</v>
      </c>
      <c r="C10327" s="69" t="s">
        <v>186</v>
      </c>
      <c r="D10327" s="69" t="s">
        <v>1937</v>
      </c>
      <c r="E10327" s="69" t="s">
        <v>2662</v>
      </c>
      <c r="F10327" s="69">
        <v>2072</v>
      </c>
      <c r="G10327" s="69" t="s">
        <v>1947</v>
      </c>
    </row>
    <row r="10328" spans="1:7" ht="14.4">
      <c r="A10328" s="27" t="str">
        <f>VLOOKUP(C10328,'user list'!A:B,2,0)</f>
        <v>Admin</v>
      </c>
      <c r="B10328" s="172">
        <v>45817.67</v>
      </c>
      <c r="C10328" s="69" t="s">
        <v>186</v>
      </c>
      <c r="D10328" s="69" t="s">
        <v>1937</v>
      </c>
      <c r="E10328" s="69" t="s">
        <v>1989</v>
      </c>
      <c r="F10328" s="69">
        <v>1947</v>
      </c>
      <c r="G10328" s="69" t="s">
        <v>1948</v>
      </c>
    </row>
    <row r="10329" spans="1:7" ht="14.4">
      <c r="A10329" s="27" t="str">
        <f>VLOOKUP(C10329,'user list'!A:B,2,0)</f>
        <v>Admin</v>
      </c>
      <c r="B10329" s="172">
        <v>45817.67</v>
      </c>
      <c r="C10329" s="69" t="s">
        <v>186</v>
      </c>
      <c r="D10329" s="69" t="s">
        <v>1937</v>
      </c>
      <c r="E10329" s="69" t="s">
        <v>2662</v>
      </c>
      <c r="F10329" s="69">
        <v>2072</v>
      </c>
      <c r="G10329" s="69" t="s">
        <v>1948</v>
      </c>
    </row>
    <row r="10330" spans="1:7" ht="14.4">
      <c r="A10330" s="27" t="str">
        <f>VLOOKUP(C10330,'user list'!A:B,2,0)</f>
        <v>Admin</v>
      </c>
      <c r="B10330" s="172">
        <v>45817.67</v>
      </c>
      <c r="C10330" s="69" t="s">
        <v>186</v>
      </c>
      <c r="D10330" s="69" t="s">
        <v>1937</v>
      </c>
      <c r="E10330" s="69" t="s">
        <v>2662</v>
      </c>
      <c r="F10330" s="69">
        <v>2072</v>
      </c>
      <c r="G10330" s="69" t="s">
        <v>1948</v>
      </c>
    </row>
    <row r="10331" spans="1:7" ht="14.4">
      <c r="A10331" s="27" t="str">
        <f>VLOOKUP(C10331,'user list'!A:B,2,0)</f>
        <v>Admin</v>
      </c>
      <c r="B10331" s="172">
        <v>45817.67</v>
      </c>
      <c r="C10331" s="69" t="s">
        <v>186</v>
      </c>
      <c r="D10331" s="69" t="s">
        <v>1937</v>
      </c>
      <c r="E10331" s="69" t="s">
        <v>1989</v>
      </c>
      <c r="F10331" s="69">
        <v>1947</v>
      </c>
      <c r="G10331" s="69" t="s">
        <v>1948</v>
      </c>
    </row>
    <row r="10332" spans="1:7" ht="14.4">
      <c r="A10332" s="27" t="str">
        <f>VLOOKUP(C10332,'user list'!A:B,2,0)</f>
        <v>Admin</v>
      </c>
      <c r="B10332" s="172">
        <v>45817.670104166667</v>
      </c>
      <c r="C10332" s="69" t="s">
        <v>186</v>
      </c>
      <c r="D10332" s="69" t="s">
        <v>1937</v>
      </c>
      <c r="E10332" s="69" t="s">
        <v>2661</v>
      </c>
      <c r="F10332" s="69">
        <v>2071</v>
      </c>
      <c r="G10332" s="69" t="s">
        <v>1939</v>
      </c>
    </row>
    <row r="10333" spans="1:7" ht="14.4">
      <c r="A10333" s="27" t="str">
        <f>VLOOKUP(C10333,'user list'!A:B,2,0)</f>
        <v>Admin</v>
      </c>
      <c r="B10333" s="172">
        <v>45817.670127314814</v>
      </c>
      <c r="C10333" s="69" t="s">
        <v>186</v>
      </c>
      <c r="D10333" s="69" t="s">
        <v>1937</v>
      </c>
      <c r="E10333" s="69" t="s">
        <v>2660</v>
      </c>
      <c r="F10333" s="69">
        <v>2070</v>
      </c>
      <c r="G10333" s="69" t="s">
        <v>1939</v>
      </c>
    </row>
    <row r="10334" spans="1:7" ht="14.4">
      <c r="A10334" s="27" t="str">
        <f>VLOOKUP(C10334,'user list'!A:B,2,0)</f>
        <v>SSDD</v>
      </c>
      <c r="B10334" s="172">
        <v>45817.670127314814</v>
      </c>
      <c r="C10334" s="69" t="s">
        <v>273</v>
      </c>
      <c r="D10334" s="69" t="s">
        <v>1937</v>
      </c>
      <c r="E10334" s="69">
        <v>20250609102153</v>
      </c>
      <c r="F10334" s="69">
        <v>1984</v>
      </c>
      <c r="G10334" s="69" t="s">
        <v>1939</v>
      </c>
    </row>
    <row r="10335" spans="1:7" ht="14.4">
      <c r="A10335" s="27" t="str">
        <f>VLOOKUP(C10335,'user list'!A:B,2,0)</f>
        <v>CPDD</v>
      </c>
      <c r="B10335" s="172">
        <v>45817.670138888891</v>
      </c>
      <c r="C10335" s="69" t="s">
        <v>205</v>
      </c>
      <c r="D10335" s="69" t="s">
        <v>1937</v>
      </c>
      <c r="E10335" s="69" t="s">
        <v>2663</v>
      </c>
      <c r="F10335" s="69">
        <v>2073</v>
      </c>
      <c r="G10335" s="69" t="s">
        <v>2440</v>
      </c>
    </row>
    <row r="10336" spans="1:7" ht="14.4">
      <c r="A10336" s="27" t="str">
        <f>VLOOKUP(C10336,'user list'!A:B,2,0)</f>
        <v>Admin</v>
      </c>
      <c r="B10336" s="172">
        <v>45817.670138888891</v>
      </c>
      <c r="C10336" s="69" t="s">
        <v>186</v>
      </c>
      <c r="D10336" s="69" t="s">
        <v>1937</v>
      </c>
      <c r="E10336" s="69" t="s">
        <v>2663</v>
      </c>
      <c r="F10336" s="69">
        <v>2073</v>
      </c>
      <c r="G10336" s="69" t="s">
        <v>1948</v>
      </c>
    </row>
    <row r="10337" spans="1:7" ht="14.4">
      <c r="A10337" s="27" t="str">
        <f>VLOOKUP(C10337,'user list'!A:B,2,0)</f>
        <v>Admin</v>
      </c>
      <c r="B10337" s="172">
        <v>45817.670138888891</v>
      </c>
      <c r="C10337" s="69" t="s">
        <v>186</v>
      </c>
      <c r="D10337" s="69" t="s">
        <v>1937</v>
      </c>
      <c r="E10337" s="69" t="s">
        <v>2663</v>
      </c>
      <c r="F10337" s="69">
        <v>2073</v>
      </c>
      <c r="G10337" s="69" t="s">
        <v>1948</v>
      </c>
    </row>
    <row r="10338" spans="1:7" ht="14.4">
      <c r="A10338" s="27" t="str">
        <f>VLOOKUP(C10338,'user list'!A:B,2,0)</f>
        <v>Admin</v>
      </c>
      <c r="B10338" s="172">
        <v>45817.670138888891</v>
      </c>
      <c r="C10338" s="69" t="s">
        <v>186</v>
      </c>
      <c r="D10338" s="69" t="s">
        <v>1937</v>
      </c>
      <c r="E10338" s="69" t="s">
        <v>2663</v>
      </c>
      <c r="F10338" s="69">
        <v>2073</v>
      </c>
      <c r="G10338" s="69" t="s">
        <v>1948</v>
      </c>
    </row>
    <row r="10339" spans="1:7" ht="14.4">
      <c r="A10339" s="27" t="str">
        <f>VLOOKUP(C10339,'user list'!A:B,2,0)</f>
        <v>Admin</v>
      </c>
      <c r="B10339" s="172">
        <v>45817.670138888891</v>
      </c>
      <c r="C10339" s="69" t="s">
        <v>186</v>
      </c>
      <c r="D10339" s="69" t="s">
        <v>1937</v>
      </c>
      <c r="E10339" s="69" t="s">
        <v>2663</v>
      </c>
      <c r="F10339" s="69">
        <v>2073</v>
      </c>
      <c r="G10339" s="69" t="s">
        <v>1947</v>
      </c>
    </row>
    <row r="10340" spans="1:7" ht="14.4">
      <c r="A10340" s="27" t="str">
        <f>VLOOKUP(C10340,'user list'!A:B,2,0)</f>
        <v>Admin</v>
      </c>
      <c r="B10340" s="172">
        <v>45817.67015046296</v>
      </c>
      <c r="C10340" s="69" t="s">
        <v>186</v>
      </c>
      <c r="D10340" s="69" t="s">
        <v>1937</v>
      </c>
      <c r="E10340" s="69" t="s">
        <v>2662</v>
      </c>
      <c r="F10340" s="69">
        <v>2072</v>
      </c>
      <c r="G10340" s="69" t="s">
        <v>1939</v>
      </c>
    </row>
    <row r="10341" spans="1:7" ht="14.4">
      <c r="A10341" s="27" t="str">
        <f>VLOOKUP(C10341,'user list'!A:B,2,0)</f>
        <v>SSDD</v>
      </c>
      <c r="B10341" s="172">
        <v>45817.670231481483</v>
      </c>
      <c r="C10341" s="69" t="s">
        <v>273</v>
      </c>
      <c r="D10341" s="69" t="s">
        <v>1937</v>
      </c>
      <c r="E10341" s="69">
        <v>9062025</v>
      </c>
      <c r="F10341" s="69">
        <v>2048</v>
      </c>
      <c r="G10341" s="69" t="s">
        <v>1939</v>
      </c>
    </row>
    <row r="10342" spans="1:7" ht="14.4">
      <c r="A10342" s="27" t="str">
        <f>VLOOKUP(C10342,'user list'!A:B,2,0)</f>
        <v>SSDD</v>
      </c>
      <c r="B10342" s="172">
        <v>45817.670347222222</v>
      </c>
      <c r="C10342" s="69" t="s">
        <v>273</v>
      </c>
      <c r="D10342" s="69" t="s">
        <v>1937</v>
      </c>
      <c r="E10342" s="69" t="s">
        <v>2660</v>
      </c>
      <c r="F10342" s="69">
        <v>2070</v>
      </c>
      <c r="G10342" s="69" t="s">
        <v>1939</v>
      </c>
    </row>
    <row r="10343" spans="1:7" ht="14.4">
      <c r="A10343" s="27" t="str">
        <f>VLOOKUP(C10343,'user list'!A:B,2,0)</f>
        <v>Admin</v>
      </c>
      <c r="B10343" s="172">
        <v>45817.670370370368</v>
      </c>
      <c r="C10343" s="69" t="s">
        <v>186</v>
      </c>
      <c r="D10343" s="69" t="s">
        <v>1937</v>
      </c>
      <c r="E10343" s="69" t="s">
        <v>2660</v>
      </c>
      <c r="F10343" s="69">
        <v>2070</v>
      </c>
      <c r="G10343" s="69" t="s">
        <v>1939</v>
      </c>
    </row>
    <row r="10344" spans="1:7" ht="14.4">
      <c r="A10344" s="27" t="str">
        <f>VLOOKUP(C10344,'user list'!A:B,2,0)</f>
        <v>Admin</v>
      </c>
      <c r="B10344" s="172">
        <v>45817.670405092591</v>
      </c>
      <c r="C10344" s="69" t="s">
        <v>186</v>
      </c>
      <c r="D10344" s="69" t="s">
        <v>1937</v>
      </c>
      <c r="E10344" s="69" t="s">
        <v>2661</v>
      </c>
      <c r="F10344" s="69">
        <v>2071</v>
      </c>
      <c r="G10344" s="69" t="s">
        <v>1939</v>
      </c>
    </row>
    <row r="10345" spans="1:7" ht="14.4">
      <c r="A10345" s="27" t="str">
        <f>VLOOKUP(C10345,'user list'!A:B,2,0)</f>
        <v>Admin</v>
      </c>
      <c r="B10345" s="172">
        <v>45817.67046296296</v>
      </c>
      <c r="C10345" s="69" t="s">
        <v>186</v>
      </c>
      <c r="D10345" s="69" t="s">
        <v>1937</v>
      </c>
      <c r="E10345" s="69" t="s">
        <v>2662</v>
      </c>
      <c r="F10345" s="69">
        <v>2072</v>
      </c>
      <c r="G10345" s="69" t="s">
        <v>1939</v>
      </c>
    </row>
    <row r="10346" spans="1:7" ht="14.4">
      <c r="A10346" s="27" t="str">
        <f>VLOOKUP(C10346,'user list'!A:B,2,0)</f>
        <v>OCM</v>
      </c>
      <c r="B10346" s="172">
        <v>45817.670497685183</v>
      </c>
      <c r="C10346" s="69" t="s">
        <v>236</v>
      </c>
      <c r="D10346" s="69" t="s">
        <v>1937</v>
      </c>
      <c r="E10346" s="69" t="s">
        <v>2664</v>
      </c>
      <c r="F10346" s="69">
        <v>2074</v>
      </c>
      <c r="G10346" s="69" t="s">
        <v>2440</v>
      </c>
    </row>
    <row r="10347" spans="1:7" ht="14.4">
      <c r="A10347" s="27" t="str">
        <f>VLOOKUP(C10347,'user list'!A:B,2,0)</f>
        <v>Admin</v>
      </c>
      <c r="B10347" s="172">
        <v>45817.670497685183</v>
      </c>
      <c r="C10347" s="69" t="s">
        <v>186</v>
      </c>
      <c r="D10347" s="69" t="s">
        <v>1937</v>
      </c>
      <c r="E10347" s="69" t="s">
        <v>2664</v>
      </c>
      <c r="F10347" s="69">
        <v>2074</v>
      </c>
      <c r="G10347" s="69" t="s">
        <v>1948</v>
      </c>
    </row>
    <row r="10348" spans="1:7" ht="14.4">
      <c r="A10348" s="27" t="str">
        <f>VLOOKUP(C10348,'user list'!A:B,2,0)</f>
        <v>Admin</v>
      </c>
      <c r="B10348" s="172">
        <v>45817.670497685183</v>
      </c>
      <c r="C10348" s="69" t="s">
        <v>186</v>
      </c>
      <c r="D10348" s="69" t="s">
        <v>1937</v>
      </c>
      <c r="E10348" s="69" t="s">
        <v>2664</v>
      </c>
      <c r="F10348" s="69">
        <v>2074</v>
      </c>
      <c r="G10348" s="69" t="s">
        <v>1948</v>
      </c>
    </row>
    <row r="10349" spans="1:7" ht="14.4">
      <c r="A10349" s="27" t="str">
        <f>VLOOKUP(C10349,'user list'!A:B,2,0)</f>
        <v>Admin</v>
      </c>
      <c r="B10349" s="172">
        <v>45817.670497685183</v>
      </c>
      <c r="C10349" s="69" t="s">
        <v>186</v>
      </c>
      <c r="D10349" s="69" t="s">
        <v>1937</v>
      </c>
      <c r="E10349" s="69" t="s">
        <v>2664</v>
      </c>
      <c r="F10349" s="69">
        <v>2074</v>
      </c>
      <c r="G10349" s="69" t="s">
        <v>2513</v>
      </c>
    </row>
    <row r="10350" spans="1:7" ht="14.4">
      <c r="A10350" s="27" t="str">
        <f>VLOOKUP(C10350,'user list'!A:B,2,0)</f>
        <v>Admin</v>
      </c>
      <c r="B10350" s="172">
        <v>45817.670497685183</v>
      </c>
      <c r="C10350" s="69" t="s">
        <v>186</v>
      </c>
      <c r="D10350" s="69" t="s">
        <v>1937</v>
      </c>
      <c r="E10350" s="69" t="s">
        <v>2664</v>
      </c>
      <c r="F10350" s="69">
        <v>2074</v>
      </c>
      <c r="G10350" s="69" t="s">
        <v>1948</v>
      </c>
    </row>
    <row r="10351" spans="1:7" ht="14.4">
      <c r="A10351" s="27" t="str">
        <f>VLOOKUP(C10351,'user list'!A:B,2,0)</f>
        <v>Admin</v>
      </c>
      <c r="B10351" s="172">
        <v>45817.670497685183</v>
      </c>
      <c r="C10351" s="69" t="s">
        <v>186</v>
      </c>
      <c r="D10351" s="69" t="s">
        <v>1937</v>
      </c>
      <c r="E10351" s="69" t="s">
        <v>2001</v>
      </c>
      <c r="F10351" s="69">
        <v>1921</v>
      </c>
      <c r="G10351" s="69" t="s">
        <v>1948</v>
      </c>
    </row>
    <row r="10352" spans="1:7" ht="14.4">
      <c r="A10352" s="27" t="str">
        <f>VLOOKUP(C10352,'user list'!A:B,2,0)</f>
        <v>Admin</v>
      </c>
      <c r="B10352" s="172">
        <v>45817.670497685183</v>
      </c>
      <c r="C10352" s="69" t="s">
        <v>186</v>
      </c>
      <c r="D10352" s="69" t="s">
        <v>1937</v>
      </c>
      <c r="E10352" s="69" t="s">
        <v>2664</v>
      </c>
      <c r="F10352" s="69">
        <v>2074</v>
      </c>
      <c r="G10352" s="69" t="s">
        <v>1948</v>
      </c>
    </row>
    <row r="10353" spans="1:7" ht="14.4">
      <c r="A10353" s="27" t="str">
        <f>VLOOKUP(C10353,'user list'!A:B,2,0)</f>
        <v>Admin</v>
      </c>
      <c r="B10353" s="172">
        <v>45817.670497685183</v>
      </c>
      <c r="C10353" s="69" t="s">
        <v>186</v>
      </c>
      <c r="D10353" s="69" t="s">
        <v>1937</v>
      </c>
      <c r="E10353" s="69" t="s">
        <v>2664</v>
      </c>
      <c r="F10353" s="69">
        <v>2074</v>
      </c>
      <c r="G10353" s="69" t="s">
        <v>1947</v>
      </c>
    </row>
    <row r="10354" spans="1:7" ht="14.4">
      <c r="A10354" s="27" t="str">
        <f>VLOOKUP(C10354,'user list'!A:B,2,0)</f>
        <v>Admin</v>
      </c>
      <c r="B10354" s="172">
        <v>45817.670497685183</v>
      </c>
      <c r="C10354" s="69" t="s">
        <v>186</v>
      </c>
      <c r="D10354" s="69" t="s">
        <v>1937</v>
      </c>
      <c r="E10354" s="69" t="s">
        <v>2001</v>
      </c>
      <c r="F10354" s="69">
        <v>1921</v>
      </c>
      <c r="G10354" s="69" t="s">
        <v>1947</v>
      </c>
    </row>
    <row r="10355" spans="1:7" ht="14.4">
      <c r="A10355" s="27" t="str">
        <f>VLOOKUP(C10355,'user list'!A:B,2,0)</f>
        <v>Admin</v>
      </c>
      <c r="B10355" s="172">
        <v>45817.670497685183</v>
      </c>
      <c r="C10355" s="69" t="s">
        <v>186</v>
      </c>
      <c r="D10355" s="69" t="s">
        <v>1937</v>
      </c>
      <c r="E10355" s="69" t="s">
        <v>2001</v>
      </c>
      <c r="F10355" s="69">
        <v>1921</v>
      </c>
      <c r="G10355" s="69" t="s">
        <v>1948</v>
      </c>
    </row>
    <row r="10356" spans="1:7" ht="14.4">
      <c r="A10356" s="27" t="str">
        <f>VLOOKUP(C10356,'user list'!A:B,2,0)</f>
        <v>Admin</v>
      </c>
      <c r="B10356" s="172">
        <v>45817.670497685183</v>
      </c>
      <c r="C10356" s="69" t="s">
        <v>186</v>
      </c>
      <c r="D10356" s="69" t="s">
        <v>1937</v>
      </c>
      <c r="E10356" s="69" t="s">
        <v>2664</v>
      </c>
      <c r="F10356" s="69">
        <v>2074</v>
      </c>
      <c r="G10356" s="69" t="s">
        <v>1948</v>
      </c>
    </row>
    <row r="10357" spans="1:7" ht="14.4">
      <c r="A10357" s="27" t="str">
        <f>VLOOKUP(C10357,'user list'!A:B,2,0)</f>
        <v>Admin</v>
      </c>
      <c r="B10357" s="172">
        <v>45817.670497685183</v>
      </c>
      <c r="C10357" s="69" t="s">
        <v>186</v>
      </c>
      <c r="D10357" s="69" t="s">
        <v>1937</v>
      </c>
      <c r="E10357" s="69" t="s">
        <v>2664</v>
      </c>
      <c r="F10357" s="69">
        <v>2074</v>
      </c>
      <c r="G10357" s="69" t="s">
        <v>1947</v>
      </c>
    </row>
    <row r="10358" spans="1:7" ht="14.4">
      <c r="A10358" s="27" t="str">
        <f>VLOOKUP(C10358,'user list'!A:B,2,0)</f>
        <v>Admin</v>
      </c>
      <c r="B10358" s="172">
        <v>45817.67050925926</v>
      </c>
      <c r="C10358" s="69" t="s">
        <v>186</v>
      </c>
      <c r="D10358" s="69" t="s">
        <v>1937</v>
      </c>
      <c r="E10358" s="69" t="s">
        <v>2664</v>
      </c>
      <c r="F10358" s="69">
        <v>2074</v>
      </c>
      <c r="G10358" s="69" t="s">
        <v>1948</v>
      </c>
    </row>
    <row r="10359" spans="1:7" ht="14.4">
      <c r="A10359" s="27" t="str">
        <f>VLOOKUP(C10359,'user list'!A:B,2,0)</f>
        <v>Admin</v>
      </c>
      <c r="B10359" s="172">
        <v>45817.67050925926</v>
      </c>
      <c r="C10359" s="69" t="s">
        <v>186</v>
      </c>
      <c r="D10359" s="69" t="s">
        <v>1937</v>
      </c>
      <c r="E10359" s="69" t="s">
        <v>2001</v>
      </c>
      <c r="F10359" s="69">
        <v>1921</v>
      </c>
      <c r="G10359" s="69" t="s">
        <v>1948</v>
      </c>
    </row>
    <row r="10360" spans="1:7" ht="14.4">
      <c r="A10360" s="27" t="str">
        <f>VLOOKUP(C10360,'user list'!A:B,2,0)</f>
        <v>SSDD</v>
      </c>
      <c r="B10360" s="172">
        <v>45817.670543981483</v>
      </c>
      <c r="C10360" s="69" t="s">
        <v>273</v>
      </c>
      <c r="D10360" s="69" t="s">
        <v>1937</v>
      </c>
      <c r="E10360" s="69" t="s">
        <v>2660</v>
      </c>
      <c r="F10360" s="69">
        <v>2070</v>
      </c>
      <c r="G10360" s="69" t="s">
        <v>1947</v>
      </c>
    </row>
    <row r="10361" spans="1:7" ht="14.4">
      <c r="A10361" s="27" t="str">
        <f>VLOOKUP(C10361,'user list'!A:B,2,0)</f>
        <v>SSDD</v>
      </c>
      <c r="B10361" s="172">
        <v>45817.670543981483</v>
      </c>
      <c r="C10361" s="69" t="s">
        <v>273</v>
      </c>
      <c r="D10361" s="69" t="s">
        <v>1937</v>
      </c>
      <c r="E10361" s="69" t="s">
        <v>2660</v>
      </c>
      <c r="F10361" s="69">
        <v>2070</v>
      </c>
      <c r="G10361" s="69" t="s">
        <v>1948</v>
      </c>
    </row>
    <row r="10362" spans="1:7" ht="14.4">
      <c r="A10362" s="27" t="str">
        <f>VLOOKUP(C10362,'user list'!A:B,2,0)</f>
        <v>SSDD</v>
      </c>
      <c r="B10362" s="172">
        <v>45817.670543981483</v>
      </c>
      <c r="C10362" s="69" t="s">
        <v>273</v>
      </c>
      <c r="D10362" s="69" t="s">
        <v>1937</v>
      </c>
      <c r="E10362" s="69" t="s">
        <v>2660</v>
      </c>
      <c r="F10362" s="69">
        <v>2070</v>
      </c>
      <c r="G10362" s="69" t="s">
        <v>1939</v>
      </c>
    </row>
    <row r="10363" spans="1:7" ht="14.4">
      <c r="A10363" s="27" t="str">
        <f>VLOOKUP(C10363,'user list'!A:B,2,0)</f>
        <v>Admin</v>
      </c>
      <c r="B10363" s="172">
        <v>45817.670543981483</v>
      </c>
      <c r="C10363" s="69" t="s">
        <v>186</v>
      </c>
      <c r="D10363" s="69" t="s">
        <v>1937</v>
      </c>
      <c r="E10363" s="69" t="s">
        <v>2660</v>
      </c>
      <c r="F10363" s="69">
        <v>2070</v>
      </c>
      <c r="G10363" s="69" t="s">
        <v>1948</v>
      </c>
    </row>
    <row r="10364" spans="1:7" ht="14.4">
      <c r="A10364" s="27" t="str">
        <f>VLOOKUP(C10364,'user list'!A:B,2,0)</f>
        <v>Admin</v>
      </c>
      <c r="B10364" s="172">
        <v>45817.670543981483</v>
      </c>
      <c r="C10364" s="69" t="s">
        <v>186</v>
      </c>
      <c r="D10364" s="69" t="s">
        <v>1937</v>
      </c>
      <c r="E10364" s="69" t="s">
        <v>2660</v>
      </c>
      <c r="F10364" s="69">
        <v>2070</v>
      </c>
      <c r="G10364" s="69" t="s">
        <v>1947</v>
      </c>
    </row>
    <row r="10365" spans="1:7" ht="14.4">
      <c r="A10365" s="27" t="str">
        <f>VLOOKUP(C10365,'user list'!A:B,2,0)</f>
        <v>Admin</v>
      </c>
      <c r="B10365" s="172">
        <v>45817.670543981483</v>
      </c>
      <c r="C10365" s="69" t="s">
        <v>186</v>
      </c>
      <c r="D10365" s="69" t="s">
        <v>1937</v>
      </c>
      <c r="E10365" s="69" t="s">
        <v>2660</v>
      </c>
      <c r="F10365" s="69">
        <v>2070</v>
      </c>
      <c r="G10365" s="69" t="s">
        <v>1948</v>
      </c>
    </row>
    <row r="10366" spans="1:7" ht="14.4">
      <c r="A10366" s="27" t="str">
        <f>VLOOKUP(C10366,'user list'!A:B,2,0)</f>
        <v>SSDD</v>
      </c>
      <c r="B10366" s="172">
        <v>45817.670624999999</v>
      </c>
      <c r="C10366" s="69" t="s">
        <v>273</v>
      </c>
      <c r="D10366" s="69" t="s">
        <v>1937</v>
      </c>
      <c r="E10366" s="69" t="s">
        <v>2660</v>
      </c>
      <c r="F10366" s="69">
        <v>2070</v>
      </c>
      <c r="G10366" s="69" t="s">
        <v>1949</v>
      </c>
    </row>
    <row r="10367" spans="1:7" ht="14.4">
      <c r="A10367" s="27" t="str">
        <f>VLOOKUP(C10367,'user list'!A:B,2,0)</f>
        <v>DOE</v>
      </c>
      <c r="B10367" s="172">
        <v>45817.671840277777</v>
      </c>
      <c r="C10367" s="69" t="s">
        <v>212</v>
      </c>
      <c r="D10367" s="69" t="s">
        <v>1937</v>
      </c>
      <c r="E10367" s="69" t="s">
        <v>2479</v>
      </c>
      <c r="F10367" s="69">
        <v>1794</v>
      </c>
      <c r="G10367" s="69" t="s">
        <v>1939</v>
      </c>
    </row>
    <row r="10368" spans="1:7" ht="14.4">
      <c r="A10368" s="27" t="str">
        <f>VLOOKUP(C10368,'user list'!A:B,2,0)</f>
        <v>OCM</v>
      </c>
      <c r="B10368" s="172">
        <v>45817.671967592592</v>
      </c>
      <c r="C10368" s="69" t="s">
        <v>236</v>
      </c>
      <c r="D10368" s="69" t="s">
        <v>1937</v>
      </c>
      <c r="E10368" s="69" t="s">
        <v>2665</v>
      </c>
      <c r="F10368" s="69">
        <v>2075</v>
      </c>
      <c r="G10368" s="69" t="s">
        <v>2440</v>
      </c>
    </row>
    <row r="10369" spans="1:7" ht="14.4">
      <c r="A10369" s="27" t="str">
        <f>VLOOKUP(C10369,'user list'!A:B,2,0)</f>
        <v>Admin</v>
      </c>
      <c r="B10369" s="172">
        <v>45817.671967592592</v>
      </c>
      <c r="C10369" s="69" t="s">
        <v>186</v>
      </c>
      <c r="D10369" s="69" t="s">
        <v>1937</v>
      </c>
      <c r="E10369" s="69" t="s">
        <v>2665</v>
      </c>
      <c r="F10369" s="69">
        <v>2075</v>
      </c>
      <c r="G10369" s="69" t="s">
        <v>1948</v>
      </c>
    </row>
    <row r="10370" spans="1:7" ht="14.4">
      <c r="A10370" s="27" t="str">
        <f>VLOOKUP(C10370,'user list'!A:B,2,0)</f>
        <v>Admin</v>
      </c>
      <c r="B10370" s="172">
        <v>45817.671967592592</v>
      </c>
      <c r="C10370" s="69" t="s">
        <v>186</v>
      </c>
      <c r="D10370" s="69" t="s">
        <v>1937</v>
      </c>
      <c r="E10370" s="69" t="s">
        <v>2665</v>
      </c>
      <c r="F10370" s="69">
        <v>2075</v>
      </c>
      <c r="G10370" s="69" t="s">
        <v>1948</v>
      </c>
    </row>
    <row r="10371" spans="1:7" ht="14.4">
      <c r="A10371" s="27" t="str">
        <f>VLOOKUP(C10371,'user list'!A:B,2,0)</f>
        <v>Admin</v>
      </c>
      <c r="B10371" s="172">
        <v>45817.671967592592</v>
      </c>
      <c r="C10371" s="69" t="s">
        <v>186</v>
      </c>
      <c r="D10371" s="69" t="s">
        <v>1937</v>
      </c>
      <c r="E10371" s="69" t="s">
        <v>2665</v>
      </c>
      <c r="F10371" s="69">
        <v>2075</v>
      </c>
      <c r="G10371" s="69" t="s">
        <v>2513</v>
      </c>
    </row>
    <row r="10372" spans="1:7" ht="14.4">
      <c r="A10372" s="27" t="str">
        <f>VLOOKUP(C10372,'user list'!A:B,2,0)</f>
        <v>Admin</v>
      </c>
      <c r="B10372" s="172">
        <v>45817.671967592592</v>
      </c>
      <c r="C10372" s="69" t="s">
        <v>186</v>
      </c>
      <c r="D10372" s="69" t="s">
        <v>1937</v>
      </c>
      <c r="E10372" s="69" t="s">
        <v>2665</v>
      </c>
      <c r="F10372" s="69">
        <v>2075</v>
      </c>
      <c r="G10372" s="69" t="s">
        <v>1948</v>
      </c>
    </row>
    <row r="10373" spans="1:7" ht="14.4">
      <c r="A10373" s="27" t="str">
        <f>VLOOKUP(C10373,'user list'!A:B,2,0)</f>
        <v>Admin</v>
      </c>
      <c r="B10373" s="172">
        <v>45817.671967592592</v>
      </c>
      <c r="C10373" s="69" t="s">
        <v>186</v>
      </c>
      <c r="D10373" s="69" t="s">
        <v>1937</v>
      </c>
      <c r="E10373" s="69" t="s">
        <v>2029</v>
      </c>
      <c r="F10373" s="69">
        <v>1929</v>
      </c>
      <c r="G10373" s="69" t="s">
        <v>1948</v>
      </c>
    </row>
    <row r="10374" spans="1:7" ht="14.4">
      <c r="A10374" s="27" t="str">
        <f>VLOOKUP(C10374,'user list'!A:B,2,0)</f>
        <v>Admin</v>
      </c>
      <c r="B10374" s="172">
        <v>45817.671967592592</v>
      </c>
      <c r="C10374" s="69" t="s">
        <v>186</v>
      </c>
      <c r="D10374" s="69" t="s">
        <v>1937</v>
      </c>
      <c r="E10374" s="69" t="s">
        <v>2665</v>
      </c>
      <c r="F10374" s="69">
        <v>2075</v>
      </c>
      <c r="G10374" s="69" t="s">
        <v>1948</v>
      </c>
    </row>
    <row r="10375" spans="1:7" ht="14.4">
      <c r="A10375" s="27" t="str">
        <f>VLOOKUP(C10375,'user list'!A:B,2,0)</f>
        <v>Admin</v>
      </c>
      <c r="B10375" s="172">
        <v>45817.671967592592</v>
      </c>
      <c r="C10375" s="69" t="s">
        <v>186</v>
      </c>
      <c r="D10375" s="69" t="s">
        <v>1937</v>
      </c>
      <c r="E10375" s="69" t="s">
        <v>2665</v>
      </c>
      <c r="F10375" s="69">
        <v>2075</v>
      </c>
      <c r="G10375" s="69" t="s">
        <v>1947</v>
      </c>
    </row>
    <row r="10376" spans="1:7" ht="14.4">
      <c r="A10376" s="27" t="str">
        <f>VLOOKUP(C10376,'user list'!A:B,2,0)</f>
        <v>Admin</v>
      </c>
      <c r="B10376" s="172">
        <v>45817.671967592592</v>
      </c>
      <c r="C10376" s="69" t="s">
        <v>186</v>
      </c>
      <c r="D10376" s="69" t="s">
        <v>1937</v>
      </c>
      <c r="E10376" s="69" t="s">
        <v>2029</v>
      </c>
      <c r="F10376" s="69">
        <v>1929</v>
      </c>
      <c r="G10376" s="69" t="s">
        <v>1947</v>
      </c>
    </row>
    <row r="10377" spans="1:7" ht="14.4">
      <c r="A10377" s="27" t="str">
        <f>VLOOKUP(C10377,'user list'!A:B,2,0)</f>
        <v>Admin</v>
      </c>
      <c r="B10377" s="172">
        <v>45817.671967592592</v>
      </c>
      <c r="C10377" s="69" t="s">
        <v>186</v>
      </c>
      <c r="D10377" s="69" t="s">
        <v>1937</v>
      </c>
      <c r="E10377" s="69" t="s">
        <v>2029</v>
      </c>
      <c r="F10377" s="69">
        <v>1929</v>
      </c>
      <c r="G10377" s="69" t="s">
        <v>1948</v>
      </c>
    </row>
    <row r="10378" spans="1:7" ht="14.4">
      <c r="A10378" s="27" t="str">
        <f>VLOOKUP(C10378,'user list'!A:B,2,0)</f>
        <v>Admin</v>
      </c>
      <c r="B10378" s="172">
        <v>45817.671967592592</v>
      </c>
      <c r="C10378" s="69" t="s">
        <v>186</v>
      </c>
      <c r="D10378" s="69" t="s">
        <v>1937</v>
      </c>
      <c r="E10378" s="69" t="s">
        <v>2665</v>
      </c>
      <c r="F10378" s="69">
        <v>2075</v>
      </c>
      <c r="G10378" s="69" t="s">
        <v>1948</v>
      </c>
    </row>
    <row r="10379" spans="1:7" ht="14.4">
      <c r="A10379" s="27" t="str">
        <f>VLOOKUP(C10379,'user list'!A:B,2,0)</f>
        <v>Admin</v>
      </c>
      <c r="B10379" s="172">
        <v>45817.671967592592</v>
      </c>
      <c r="C10379" s="69" t="s">
        <v>186</v>
      </c>
      <c r="D10379" s="69" t="s">
        <v>1937</v>
      </c>
      <c r="E10379" s="69" t="s">
        <v>2665</v>
      </c>
      <c r="F10379" s="69">
        <v>2075</v>
      </c>
      <c r="G10379" s="69" t="s">
        <v>1947</v>
      </c>
    </row>
    <row r="10380" spans="1:7" ht="14.4">
      <c r="A10380" s="27" t="str">
        <f>VLOOKUP(C10380,'user list'!A:B,2,0)</f>
        <v>Admin</v>
      </c>
      <c r="B10380" s="172">
        <v>45817.671967592592</v>
      </c>
      <c r="C10380" s="69" t="s">
        <v>186</v>
      </c>
      <c r="D10380" s="69" t="s">
        <v>1937</v>
      </c>
      <c r="E10380" s="69" t="s">
        <v>2665</v>
      </c>
      <c r="F10380" s="69">
        <v>2075</v>
      </c>
      <c r="G10380" s="69" t="s">
        <v>1948</v>
      </c>
    </row>
    <row r="10381" spans="1:7" ht="14.4">
      <c r="A10381" s="27" t="str">
        <f>VLOOKUP(C10381,'user list'!A:B,2,0)</f>
        <v>Admin</v>
      </c>
      <c r="B10381" s="172">
        <v>45817.671967592592</v>
      </c>
      <c r="C10381" s="69" t="s">
        <v>186</v>
      </c>
      <c r="D10381" s="69" t="s">
        <v>1937</v>
      </c>
      <c r="E10381" s="69" t="s">
        <v>2029</v>
      </c>
      <c r="F10381" s="69">
        <v>1929</v>
      </c>
      <c r="G10381" s="69" t="s">
        <v>1948</v>
      </c>
    </row>
    <row r="10382" spans="1:7" ht="14.4">
      <c r="A10382" s="27" t="str">
        <f>VLOOKUP(C10382,'user list'!A:B,2,0)</f>
        <v>CPDD</v>
      </c>
      <c r="B10382" s="172">
        <v>45817.672118055554</v>
      </c>
      <c r="C10382" s="69" t="s">
        <v>205</v>
      </c>
      <c r="D10382" s="69" t="s">
        <v>1937</v>
      </c>
      <c r="E10382" s="69" t="s">
        <v>2666</v>
      </c>
      <c r="F10382" s="69">
        <v>2076</v>
      </c>
      <c r="G10382" s="69" t="s">
        <v>2440</v>
      </c>
    </row>
    <row r="10383" spans="1:7" ht="14.4">
      <c r="A10383" s="27" t="str">
        <f>VLOOKUP(C10383,'user list'!A:B,2,0)</f>
        <v>Admin</v>
      </c>
      <c r="B10383" s="172">
        <v>45817.672118055554</v>
      </c>
      <c r="C10383" s="69" t="s">
        <v>186</v>
      </c>
      <c r="D10383" s="69" t="s">
        <v>1937</v>
      </c>
      <c r="E10383" s="69" t="s">
        <v>2666</v>
      </c>
      <c r="F10383" s="69">
        <v>2076</v>
      </c>
      <c r="G10383" s="69" t="s">
        <v>1948</v>
      </c>
    </row>
    <row r="10384" spans="1:7" ht="14.4">
      <c r="A10384" s="27" t="str">
        <f>VLOOKUP(C10384,'user list'!A:B,2,0)</f>
        <v>Admin</v>
      </c>
      <c r="B10384" s="172">
        <v>45817.672118055554</v>
      </c>
      <c r="C10384" s="69" t="s">
        <v>186</v>
      </c>
      <c r="D10384" s="69" t="s">
        <v>1937</v>
      </c>
      <c r="E10384" s="69" t="s">
        <v>2666</v>
      </c>
      <c r="F10384" s="69">
        <v>2076</v>
      </c>
      <c r="G10384" s="69" t="s">
        <v>1948</v>
      </c>
    </row>
    <row r="10385" spans="1:7" ht="14.4">
      <c r="A10385" s="27" t="str">
        <f>VLOOKUP(C10385,'user list'!A:B,2,0)</f>
        <v>Admin</v>
      </c>
      <c r="B10385" s="172">
        <v>45817.672118055554</v>
      </c>
      <c r="C10385" s="69" t="s">
        <v>186</v>
      </c>
      <c r="D10385" s="69" t="s">
        <v>1937</v>
      </c>
      <c r="E10385" s="69" t="s">
        <v>2666</v>
      </c>
      <c r="F10385" s="69">
        <v>2076</v>
      </c>
      <c r="G10385" s="69" t="s">
        <v>1948</v>
      </c>
    </row>
    <row r="10386" spans="1:7" ht="14.4">
      <c r="A10386" s="27" t="str">
        <f>VLOOKUP(C10386,'user list'!A:B,2,0)</f>
        <v>Admin</v>
      </c>
      <c r="B10386" s="172">
        <v>45817.672118055554</v>
      </c>
      <c r="C10386" s="69" t="s">
        <v>186</v>
      </c>
      <c r="D10386" s="69" t="s">
        <v>1937</v>
      </c>
      <c r="E10386" s="69" t="s">
        <v>2666</v>
      </c>
      <c r="F10386" s="69">
        <v>2076</v>
      </c>
      <c r="G10386" s="69" t="s">
        <v>1947</v>
      </c>
    </row>
    <row r="10387" spans="1:7" ht="14.4">
      <c r="A10387" s="27" t="str">
        <f>VLOOKUP(C10387,'user list'!A:B,2,0)</f>
        <v>SSDD</v>
      </c>
      <c r="B10387" s="172">
        <v>45817.672476851854</v>
      </c>
      <c r="C10387" s="69" t="s">
        <v>273</v>
      </c>
      <c r="D10387" s="69" t="s">
        <v>1937</v>
      </c>
      <c r="E10387" s="69" t="s">
        <v>2615</v>
      </c>
      <c r="F10387" s="69" t="s">
        <v>2616</v>
      </c>
      <c r="G10387" s="69" t="s">
        <v>2617</v>
      </c>
    </row>
    <row r="10388" spans="1:7" ht="14.4">
      <c r="A10388" s="27" t="str">
        <f>VLOOKUP(C10388,'user list'!A:B,2,0)</f>
        <v>SSDD</v>
      </c>
      <c r="B10388" s="172">
        <v>45817.672708333332</v>
      </c>
      <c r="C10388" s="69" t="s">
        <v>273</v>
      </c>
      <c r="D10388" s="69" t="s">
        <v>1937</v>
      </c>
      <c r="E10388" s="69" t="s">
        <v>2615</v>
      </c>
      <c r="F10388" s="69" t="s">
        <v>2616</v>
      </c>
      <c r="G10388" s="69" t="s">
        <v>2617</v>
      </c>
    </row>
    <row r="10389" spans="1:7" ht="14.4">
      <c r="A10389" s="27" t="str">
        <f>VLOOKUP(C10389,'user list'!A:B,2,0)</f>
        <v>OCM</v>
      </c>
      <c r="B10389" s="172">
        <v>45817.672719907408</v>
      </c>
      <c r="C10389" s="69" t="s">
        <v>236</v>
      </c>
      <c r="D10389" s="69" t="s">
        <v>1937</v>
      </c>
      <c r="E10389" s="69" t="s">
        <v>2667</v>
      </c>
      <c r="F10389" s="69">
        <v>2077</v>
      </c>
      <c r="G10389" s="69" t="s">
        <v>2440</v>
      </c>
    </row>
    <row r="10390" spans="1:7" ht="14.4">
      <c r="A10390" s="27" t="str">
        <f>VLOOKUP(C10390,'user list'!A:B,2,0)</f>
        <v>Admin</v>
      </c>
      <c r="B10390" s="172">
        <v>45817.672731481478</v>
      </c>
      <c r="C10390" s="69" t="s">
        <v>186</v>
      </c>
      <c r="D10390" s="69" t="s">
        <v>1937</v>
      </c>
      <c r="E10390" s="69" t="s">
        <v>2667</v>
      </c>
      <c r="F10390" s="69">
        <v>2077</v>
      </c>
      <c r="G10390" s="69" t="s">
        <v>1948</v>
      </c>
    </row>
    <row r="10391" spans="1:7" ht="14.4">
      <c r="A10391" s="27" t="str">
        <f>VLOOKUP(C10391,'user list'!A:B,2,0)</f>
        <v>Admin</v>
      </c>
      <c r="B10391" s="172">
        <v>45817.672731481478</v>
      </c>
      <c r="C10391" s="69" t="s">
        <v>186</v>
      </c>
      <c r="D10391" s="69" t="s">
        <v>1937</v>
      </c>
      <c r="E10391" s="69" t="s">
        <v>2667</v>
      </c>
      <c r="F10391" s="69">
        <v>2077</v>
      </c>
      <c r="G10391" s="69" t="s">
        <v>1948</v>
      </c>
    </row>
    <row r="10392" spans="1:7" ht="14.4">
      <c r="A10392" s="27" t="str">
        <f>VLOOKUP(C10392,'user list'!A:B,2,0)</f>
        <v>Admin</v>
      </c>
      <c r="B10392" s="172">
        <v>45817.672731481478</v>
      </c>
      <c r="C10392" s="69" t="s">
        <v>186</v>
      </c>
      <c r="D10392" s="69" t="s">
        <v>1937</v>
      </c>
      <c r="E10392" s="69" t="s">
        <v>2667</v>
      </c>
      <c r="F10392" s="69">
        <v>2077</v>
      </c>
      <c r="G10392" s="69" t="s">
        <v>2513</v>
      </c>
    </row>
    <row r="10393" spans="1:7" ht="14.4">
      <c r="A10393" s="27" t="str">
        <f>VLOOKUP(C10393,'user list'!A:B,2,0)</f>
        <v>Admin</v>
      </c>
      <c r="B10393" s="172">
        <v>45817.672731481478</v>
      </c>
      <c r="C10393" s="69" t="s">
        <v>186</v>
      </c>
      <c r="D10393" s="69" t="s">
        <v>1937</v>
      </c>
      <c r="E10393" s="69" t="s">
        <v>2667</v>
      </c>
      <c r="F10393" s="69">
        <v>2077</v>
      </c>
      <c r="G10393" s="69" t="s">
        <v>1948</v>
      </c>
    </row>
    <row r="10394" spans="1:7" ht="14.4">
      <c r="A10394" s="27" t="str">
        <f>VLOOKUP(C10394,'user list'!A:B,2,0)</f>
        <v>Admin</v>
      </c>
      <c r="B10394" s="172">
        <v>45817.672731481478</v>
      </c>
      <c r="C10394" s="69" t="s">
        <v>186</v>
      </c>
      <c r="D10394" s="69" t="s">
        <v>1937</v>
      </c>
      <c r="E10394" s="69" t="s">
        <v>2002</v>
      </c>
      <c r="F10394" s="69">
        <v>1935</v>
      </c>
      <c r="G10394" s="69" t="s">
        <v>1948</v>
      </c>
    </row>
    <row r="10395" spans="1:7" ht="14.4">
      <c r="A10395" s="27" t="str">
        <f>VLOOKUP(C10395,'user list'!A:B,2,0)</f>
        <v>Admin</v>
      </c>
      <c r="B10395" s="172">
        <v>45817.672731481478</v>
      </c>
      <c r="C10395" s="69" t="s">
        <v>186</v>
      </c>
      <c r="D10395" s="69" t="s">
        <v>1937</v>
      </c>
      <c r="E10395" s="69" t="s">
        <v>2667</v>
      </c>
      <c r="F10395" s="69">
        <v>2077</v>
      </c>
      <c r="G10395" s="69" t="s">
        <v>1948</v>
      </c>
    </row>
    <row r="10396" spans="1:7" ht="14.4">
      <c r="A10396" s="27" t="str">
        <f>VLOOKUP(C10396,'user list'!A:B,2,0)</f>
        <v>Admin</v>
      </c>
      <c r="B10396" s="172">
        <v>45817.672731481478</v>
      </c>
      <c r="C10396" s="69" t="s">
        <v>186</v>
      </c>
      <c r="D10396" s="69" t="s">
        <v>1937</v>
      </c>
      <c r="E10396" s="69" t="s">
        <v>2667</v>
      </c>
      <c r="F10396" s="69">
        <v>2077</v>
      </c>
      <c r="G10396" s="69" t="s">
        <v>1947</v>
      </c>
    </row>
    <row r="10397" spans="1:7" ht="14.4">
      <c r="A10397" s="27" t="str">
        <f>VLOOKUP(C10397,'user list'!A:B,2,0)</f>
        <v>Admin</v>
      </c>
      <c r="B10397" s="172">
        <v>45817.672731481478</v>
      </c>
      <c r="C10397" s="69" t="s">
        <v>186</v>
      </c>
      <c r="D10397" s="69" t="s">
        <v>1937</v>
      </c>
      <c r="E10397" s="69" t="s">
        <v>2002</v>
      </c>
      <c r="F10397" s="69">
        <v>1935</v>
      </c>
      <c r="G10397" s="69" t="s">
        <v>1947</v>
      </c>
    </row>
    <row r="10398" spans="1:7" ht="14.4">
      <c r="A10398" s="27" t="str">
        <f>VLOOKUP(C10398,'user list'!A:B,2,0)</f>
        <v>Admin</v>
      </c>
      <c r="B10398" s="172">
        <v>45817.672731481478</v>
      </c>
      <c r="C10398" s="69" t="s">
        <v>186</v>
      </c>
      <c r="D10398" s="69" t="s">
        <v>1937</v>
      </c>
      <c r="E10398" s="69" t="s">
        <v>2002</v>
      </c>
      <c r="F10398" s="69">
        <v>1935</v>
      </c>
      <c r="G10398" s="69" t="s">
        <v>1948</v>
      </c>
    </row>
    <row r="10399" spans="1:7" ht="14.4">
      <c r="A10399" s="27" t="str">
        <f>VLOOKUP(C10399,'user list'!A:B,2,0)</f>
        <v>Admin</v>
      </c>
      <c r="B10399" s="172">
        <v>45817.672731481478</v>
      </c>
      <c r="C10399" s="69" t="s">
        <v>186</v>
      </c>
      <c r="D10399" s="69" t="s">
        <v>1937</v>
      </c>
      <c r="E10399" s="69" t="s">
        <v>2667</v>
      </c>
      <c r="F10399" s="69">
        <v>2077</v>
      </c>
      <c r="G10399" s="69" t="s">
        <v>1948</v>
      </c>
    </row>
    <row r="10400" spans="1:7" ht="14.4">
      <c r="A10400" s="27" t="str">
        <f>VLOOKUP(C10400,'user list'!A:B,2,0)</f>
        <v>Admin</v>
      </c>
      <c r="B10400" s="172">
        <v>45817.672731481478</v>
      </c>
      <c r="C10400" s="69" t="s">
        <v>186</v>
      </c>
      <c r="D10400" s="69" t="s">
        <v>1937</v>
      </c>
      <c r="E10400" s="69" t="s">
        <v>2667</v>
      </c>
      <c r="F10400" s="69">
        <v>2077</v>
      </c>
      <c r="G10400" s="69" t="s">
        <v>1947</v>
      </c>
    </row>
    <row r="10401" spans="1:7" ht="14.4">
      <c r="A10401" s="27" t="str">
        <f>VLOOKUP(C10401,'user list'!A:B,2,0)</f>
        <v>Admin</v>
      </c>
      <c r="B10401" s="172">
        <v>45817.672731481478</v>
      </c>
      <c r="C10401" s="69" t="s">
        <v>186</v>
      </c>
      <c r="D10401" s="69" t="s">
        <v>1937</v>
      </c>
      <c r="E10401" s="69" t="s">
        <v>2667</v>
      </c>
      <c r="F10401" s="69">
        <v>2077</v>
      </c>
      <c r="G10401" s="69" t="s">
        <v>1948</v>
      </c>
    </row>
    <row r="10402" spans="1:7" ht="14.4">
      <c r="A10402" s="27" t="str">
        <f>VLOOKUP(C10402,'user list'!A:B,2,0)</f>
        <v>Admin</v>
      </c>
      <c r="B10402" s="172">
        <v>45817.672731481478</v>
      </c>
      <c r="C10402" s="69" t="s">
        <v>186</v>
      </c>
      <c r="D10402" s="69" t="s">
        <v>1937</v>
      </c>
      <c r="E10402" s="69" t="s">
        <v>2002</v>
      </c>
      <c r="F10402" s="69">
        <v>1935</v>
      </c>
      <c r="G10402" s="69" t="s">
        <v>1948</v>
      </c>
    </row>
    <row r="10403" spans="1:7" ht="14.4">
      <c r="A10403" s="27" t="str">
        <f>VLOOKUP(C10403,'user list'!A:B,2,0)</f>
        <v>QCPL</v>
      </c>
      <c r="B10403" s="172">
        <v>45817.672905092593</v>
      </c>
      <c r="C10403" s="69" t="s">
        <v>268</v>
      </c>
      <c r="D10403" s="69" t="s">
        <v>1937</v>
      </c>
      <c r="E10403" s="69" t="s">
        <v>2603</v>
      </c>
      <c r="F10403" s="69">
        <v>1978</v>
      </c>
      <c r="G10403" s="69" t="s">
        <v>1939</v>
      </c>
    </row>
    <row r="10404" spans="1:7" ht="14.4">
      <c r="A10404" s="27" t="str">
        <f>VLOOKUP(C10404,'user list'!A:B,2,0)</f>
        <v>CPDD</v>
      </c>
      <c r="B10404" s="172">
        <v>45817.673090277778</v>
      </c>
      <c r="C10404" s="69" t="s">
        <v>205</v>
      </c>
      <c r="D10404" s="69" t="s">
        <v>1937</v>
      </c>
      <c r="E10404" s="69" t="s">
        <v>2668</v>
      </c>
      <c r="F10404" s="69">
        <v>2078</v>
      </c>
      <c r="G10404" s="69" t="s">
        <v>2440</v>
      </c>
    </row>
    <row r="10405" spans="1:7" ht="14.4">
      <c r="A10405" s="27" t="str">
        <f>VLOOKUP(C10405,'user list'!A:B,2,0)</f>
        <v>Admin</v>
      </c>
      <c r="B10405" s="172">
        <v>45817.673090277778</v>
      </c>
      <c r="C10405" s="69" t="s">
        <v>186</v>
      </c>
      <c r="D10405" s="69" t="s">
        <v>1937</v>
      </c>
      <c r="E10405" s="69" t="s">
        <v>2668</v>
      </c>
      <c r="F10405" s="69">
        <v>2078</v>
      </c>
      <c r="G10405" s="69" t="s">
        <v>1948</v>
      </c>
    </row>
    <row r="10406" spans="1:7" ht="14.4">
      <c r="A10406" s="27" t="str">
        <f>VLOOKUP(C10406,'user list'!A:B,2,0)</f>
        <v>Admin</v>
      </c>
      <c r="B10406" s="172">
        <v>45817.673090277778</v>
      </c>
      <c r="C10406" s="69" t="s">
        <v>186</v>
      </c>
      <c r="D10406" s="69" t="s">
        <v>1937</v>
      </c>
      <c r="E10406" s="69" t="s">
        <v>2668</v>
      </c>
      <c r="F10406" s="69">
        <v>2078</v>
      </c>
      <c r="G10406" s="69" t="s">
        <v>1948</v>
      </c>
    </row>
    <row r="10407" spans="1:7" ht="14.4">
      <c r="A10407" s="27" t="str">
        <f>VLOOKUP(C10407,'user list'!A:B,2,0)</f>
        <v>Admin</v>
      </c>
      <c r="B10407" s="172">
        <v>45817.673090277778</v>
      </c>
      <c r="C10407" s="69" t="s">
        <v>186</v>
      </c>
      <c r="D10407" s="69" t="s">
        <v>1937</v>
      </c>
      <c r="E10407" s="69" t="s">
        <v>2668</v>
      </c>
      <c r="F10407" s="69">
        <v>2078</v>
      </c>
      <c r="G10407" s="69" t="s">
        <v>1948</v>
      </c>
    </row>
    <row r="10408" spans="1:7" ht="14.4">
      <c r="A10408" s="27" t="str">
        <f>VLOOKUP(C10408,'user list'!A:B,2,0)</f>
        <v>Admin</v>
      </c>
      <c r="B10408" s="172">
        <v>45817.673090277778</v>
      </c>
      <c r="C10408" s="69" t="s">
        <v>186</v>
      </c>
      <c r="D10408" s="69" t="s">
        <v>1937</v>
      </c>
      <c r="E10408" s="69" t="s">
        <v>2668</v>
      </c>
      <c r="F10408" s="69">
        <v>2078</v>
      </c>
      <c r="G10408" s="69" t="s">
        <v>1947</v>
      </c>
    </row>
    <row r="10409" spans="1:7" ht="14.4">
      <c r="A10409" s="27" t="str">
        <f>VLOOKUP(C10409,'user list'!A:B,2,0)</f>
        <v>OCM</v>
      </c>
      <c r="B10409" s="172">
        <v>45817.67328703704</v>
      </c>
      <c r="C10409" s="69" t="s">
        <v>236</v>
      </c>
      <c r="D10409" s="69" t="s">
        <v>1937</v>
      </c>
      <c r="E10409" s="69" t="s">
        <v>2669</v>
      </c>
      <c r="F10409" s="69">
        <v>2079</v>
      </c>
      <c r="G10409" s="69" t="s">
        <v>2440</v>
      </c>
    </row>
    <row r="10410" spans="1:7" ht="14.4">
      <c r="A10410" s="27" t="str">
        <f>VLOOKUP(C10410,'user list'!A:B,2,0)</f>
        <v>Admin</v>
      </c>
      <c r="B10410" s="172">
        <v>45817.67328703704</v>
      </c>
      <c r="C10410" s="69" t="s">
        <v>186</v>
      </c>
      <c r="D10410" s="69" t="s">
        <v>1937</v>
      </c>
      <c r="E10410" s="69" t="s">
        <v>2669</v>
      </c>
      <c r="F10410" s="69">
        <v>2079</v>
      </c>
      <c r="G10410" s="69" t="s">
        <v>2513</v>
      </c>
    </row>
    <row r="10411" spans="1:7" ht="14.4">
      <c r="A10411" s="27" t="str">
        <f>VLOOKUP(C10411,'user list'!A:B,2,0)</f>
        <v>Admin</v>
      </c>
      <c r="B10411" s="172">
        <v>45817.67328703704</v>
      </c>
      <c r="C10411" s="69" t="s">
        <v>186</v>
      </c>
      <c r="D10411" s="69" t="s">
        <v>1937</v>
      </c>
      <c r="E10411" s="69" t="s">
        <v>2669</v>
      </c>
      <c r="F10411" s="69">
        <v>2079</v>
      </c>
      <c r="G10411" s="69" t="s">
        <v>1948</v>
      </c>
    </row>
    <row r="10412" spans="1:7" ht="14.4">
      <c r="A10412" s="27" t="str">
        <f>VLOOKUP(C10412,'user list'!A:B,2,0)</f>
        <v>Admin</v>
      </c>
      <c r="B10412" s="172">
        <v>45817.67328703704</v>
      </c>
      <c r="C10412" s="69" t="s">
        <v>186</v>
      </c>
      <c r="D10412" s="69" t="s">
        <v>1937</v>
      </c>
      <c r="E10412" s="69" t="s">
        <v>2669</v>
      </c>
      <c r="F10412" s="69">
        <v>2079</v>
      </c>
      <c r="G10412" s="69" t="s">
        <v>1948</v>
      </c>
    </row>
    <row r="10413" spans="1:7" ht="14.4">
      <c r="A10413" s="27" t="str">
        <f>VLOOKUP(C10413,'user list'!A:B,2,0)</f>
        <v>Admin</v>
      </c>
      <c r="B10413" s="172">
        <v>45817.67328703704</v>
      </c>
      <c r="C10413" s="69" t="s">
        <v>186</v>
      </c>
      <c r="D10413" s="69" t="s">
        <v>1937</v>
      </c>
      <c r="E10413" s="69" t="s">
        <v>2669</v>
      </c>
      <c r="F10413" s="69">
        <v>2079</v>
      </c>
      <c r="G10413" s="69" t="s">
        <v>1948</v>
      </c>
    </row>
    <row r="10414" spans="1:7" ht="14.4">
      <c r="A10414" s="27" t="str">
        <f>VLOOKUP(C10414,'user list'!A:B,2,0)</f>
        <v>Admin</v>
      </c>
      <c r="B10414" s="172">
        <v>45817.67328703704</v>
      </c>
      <c r="C10414" s="69" t="s">
        <v>186</v>
      </c>
      <c r="D10414" s="69" t="s">
        <v>1937</v>
      </c>
      <c r="E10414" s="69" t="s">
        <v>1974</v>
      </c>
      <c r="F10414" s="69">
        <v>1890</v>
      </c>
      <c r="G10414" s="69" t="s">
        <v>1948</v>
      </c>
    </row>
    <row r="10415" spans="1:7" ht="14.4">
      <c r="A10415" s="27" t="str">
        <f>VLOOKUP(C10415,'user list'!A:B,2,0)</f>
        <v>Admin</v>
      </c>
      <c r="B10415" s="172">
        <v>45817.67328703704</v>
      </c>
      <c r="C10415" s="69" t="s">
        <v>186</v>
      </c>
      <c r="D10415" s="69" t="s">
        <v>1937</v>
      </c>
      <c r="E10415" s="69" t="s">
        <v>2669</v>
      </c>
      <c r="F10415" s="69">
        <v>2079</v>
      </c>
      <c r="G10415" s="69" t="s">
        <v>1948</v>
      </c>
    </row>
    <row r="10416" spans="1:7" ht="14.4">
      <c r="A10416" s="27" t="str">
        <f>VLOOKUP(C10416,'user list'!A:B,2,0)</f>
        <v>Admin</v>
      </c>
      <c r="B10416" s="172">
        <v>45817.67328703704</v>
      </c>
      <c r="C10416" s="69" t="s">
        <v>186</v>
      </c>
      <c r="D10416" s="69" t="s">
        <v>1937</v>
      </c>
      <c r="E10416" s="69" t="s">
        <v>2669</v>
      </c>
      <c r="F10416" s="69">
        <v>2079</v>
      </c>
      <c r="G10416" s="69" t="s">
        <v>1947</v>
      </c>
    </row>
    <row r="10417" spans="1:7" ht="14.4">
      <c r="A10417" s="27" t="str">
        <f>VLOOKUP(C10417,'user list'!A:B,2,0)</f>
        <v>Admin</v>
      </c>
      <c r="B10417" s="172">
        <v>45817.67328703704</v>
      </c>
      <c r="C10417" s="69" t="s">
        <v>186</v>
      </c>
      <c r="D10417" s="69" t="s">
        <v>1937</v>
      </c>
      <c r="E10417" s="69" t="s">
        <v>1974</v>
      </c>
      <c r="F10417" s="69">
        <v>1890</v>
      </c>
      <c r="G10417" s="69" t="s">
        <v>1947</v>
      </c>
    </row>
    <row r="10418" spans="1:7" ht="14.4">
      <c r="A10418" s="27" t="str">
        <f>VLOOKUP(C10418,'user list'!A:B,2,0)</f>
        <v>Admin</v>
      </c>
      <c r="B10418" s="172">
        <v>45817.67328703704</v>
      </c>
      <c r="C10418" s="69" t="s">
        <v>186</v>
      </c>
      <c r="D10418" s="69" t="s">
        <v>1937</v>
      </c>
      <c r="E10418" s="69" t="s">
        <v>1974</v>
      </c>
      <c r="F10418" s="69">
        <v>1890</v>
      </c>
      <c r="G10418" s="69" t="s">
        <v>1948</v>
      </c>
    </row>
    <row r="10419" spans="1:7" ht="14.4">
      <c r="A10419" s="27" t="str">
        <f>VLOOKUP(C10419,'user list'!A:B,2,0)</f>
        <v>Admin</v>
      </c>
      <c r="B10419" s="172">
        <v>45817.67328703704</v>
      </c>
      <c r="C10419" s="69" t="s">
        <v>186</v>
      </c>
      <c r="D10419" s="69" t="s">
        <v>1937</v>
      </c>
      <c r="E10419" s="69" t="s">
        <v>2669</v>
      </c>
      <c r="F10419" s="69">
        <v>2079</v>
      </c>
      <c r="G10419" s="69" t="s">
        <v>1948</v>
      </c>
    </row>
    <row r="10420" spans="1:7" ht="14.4">
      <c r="A10420" s="27" t="str">
        <f>VLOOKUP(C10420,'user list'!A:B,2,0)</f>
        <v>Admin</v>
      </c>
      <c r="B10420" s="172">
        <v>45817.673298611109</v>
      </c>
      <c r="C10420" s="69" t="s">
        <v>186</v>
      </c>
      <c r="D10420" s="69" t="s">
        <v>1937</v>
      </c>
      <c r="E10420" s="69" t="s">
        <v>2669</v>
      </c>
      <c r="F10420" s="69">
        <v>2079</v>
      </c>
      <c r="G10420" s="69" t="s">
        <v>1947</v>
      </c>
    </row>
    <row r="10421" spans="1:7" ht="14.4">
      <c r="A10421" s="27" t="str">
        <f>VLOOKUP(C10421,'user list'!A:B,2,0)</f>
        <v>Admin</v>
      </c>
      <c r="B10421" s="172">
        <v>45817.673298611109</v>
      </c>
      <c r="C10421" s="69" t="s">
        <v>186</v>
      </c>
      <c r="D10421" s="69" t="s">
        <v>1937</v>
      </c>
      <c r="E10421" s="69" t="s">
        <v>2669</v>
      </c>
      <c r="F10421" s="69">
        <v>2079</v>
      </c>
      <c r="G10421" s="69" t="s">
        <v>1948</v>
      </c>
    </row>
    <row r="10422" spans="1:7" ht="14.4">
      <c r="A10422" s="27" t="str">
        <f>VLOOKUP(C10422,'user list'!A:B,2,0)</f>
        <v>Admin</v>
      </c>
      <c r="B10422" s="172">
        <v>45817.673298611109</v>
      </c>
      <c r="C10422" s="69" t="s">
        <v>186</v>
      </c>
      <c r="D10422" s="69" t="s">
        <v>1937</v>
      </c>
      <c r="E10422" s="69" t="s">
        <v>1974</v>
      </c>
      <c r="F10422" s="69">
        <v>1890</v>
      </c>
      <c r="G10422" s="69" t="s">
        <v>1948</v>
      </c>
    </row>
    <row r="10423" spans="1:7" ht="14.4">
      <c r="A10423" s="27" t="str">
        <f>VLOOKUP(C10423,'user list'!A:B,2,0)</f>
        <v>CPDD</v>
      </c>
      <c r="B10423" s="172">
        <v>45817.673518518517</v>
      </c>
      <c r="C10423" s="69" t="s">
        <v>205</v>
      </c>
      <c r="D10423" s="69" t="s">
        <v>1937</v>
      </c>
      <c r="E10423" s="69" t="s">
        <v>2601</v>
      </c>
      <c r="F10423" s="69">
        <v>1976</v>
      </c>
      <c r="G10423" s="69" t="s">
        <v>1939</v>
      </c>
    </row>
    <row r="10424" spans="1:7" ht="14.4">
      <c r="A10424" s="27" t="str">
        <f>VLOOKUP(C10424,'user list'!A:B,2,0)</f>
        <v>CPDD</v>
      </c>
      <c r="B10424" s="172">
        <v>45817.673645833333</v>
      </c>
      <c r="C10424" s="69" t="s">
        <v>205</v>
      </c>
      <c r="D10424" s="69" t="s">
        <v>1937</v>
      </c>
      <c r="E10424" s="69" t="s">
        <v>2663</v>
      </c>
      <c r="F10424" s="69">
        <v>2073</v>
      </c>
      <c r="G10424" s="69" t="s">
        <v>1939</v>
      </c>
    </row>
    <row r="10425" spans="1:7" ht="14.4">
      <c r="A10425" s="27" t="str">
        <f>VLOOKUP(C10425,'user list'!A:B,2,0)</f>
        <v>CPDD</v>
      </c>
      <c r="B10425" s="172">
        <v>45817.673668981479</v>
      </c>
      <c r="C10425" s="69" t="s">
        <v>205</v>
      </c>
      <c r="D10425" s="69" t="s">
        <v>1937</v>
      </c>
      <c r="E10425" s="69" t="s">
        <v>2666</v>
      </c>
      <c r="F10425" s="69">
        <v>2076</v>
      </c>
      <c r="G10425" s="69" t="s">
        <v>1939</v>
      </c>
    </row>
    <row r="10426" spans="1:7" ht="14.4">
      <c r="A10426" s="27" t="str">
        <f>VLOOKUP(C10426,'user list'!A:B,2,0)</f>
        <v>CPDD</v>
      </c>
      <c r="B10426" s="172">
        <v>45817.673692129632</v>
      </c>
      <c r="C10426" s="69" t="s">
        <v>205</v>
      </c>
      <c r="D10426" s="69" t="s">
        <v>1937</v>
      </c>
      <c r="E10426" s="69" t="s">
        <v>2668</v>
      </c>
      <c r="F10426" s="69">
        <v>2078</v>
      </c>
      <c r="G10426" s="69" t="s">
        <v>1939</v>
      </c>
    </row>
    <row r="10427" spans="1:7" ht="14.4">
      <c r="A10427" s="27" t="str">
        <f>VLOOKUP(C10427,'user list'!A:B,2,0)</f>
        <v>CPDD</v>
      </c>
      <c r="B10427" s="172">
        <v>45817.673715277779</v>
      </c>
      <c r="C10427" s="69" t="s">
        <v>205</v>
      </c>
      <c r="D10427" s="69" t="s">
        <v>1937</v>
      </c>
      <c r="E10427" s="69" t="s">
        <v>2577</v>
      </c>
      <c r="F10427" s="69">
        <v>1946</v>
      </c>
      <c r="G10427" s="69" t="s">
        <v>1939</v>
      </c>
    </row>
    <row r="10428" spans="1:7" ht="14.4">
      <c r="A10428" s="27" t="str">
        <f>VLOOKUP(C10428,'user list'!A:B,2,0)</f>
        <v>CPDD</v>
      </c>
      <c r="B10428" s="172">
        <v>45817.673726851855</v>
      </c>
      <c r="C10428" s="69" t="s">
        <v>205</v>
      </c>
      <c r="D10428" s="69" t="s">
        <v>1937</v>
      </c>
      <c r="E10428" s="69" t="s">
        <v>2585</v>
      </c>
      <c r="F10428" s="69">
        <v>1962</v>
      </c>
      <c r="G10428" s="69" t="s">
        <v>1939</v>
      </c>
    </row>
    <row r="10429" spans="1:7" ht="14.4">
      <c r="A10429" s="27" t="str">
        <f>VLOOKUP(C10429,'user list'!A:B,2,0)</f>
        <v>OCM</v>
      </c>
      <c r="B10429" s="172">
        <v>45817.674432870372</v>
      </c>
      <c r="C10429" s="69" t="s">
        <v>236</v>
      </c>
      <c r="D10429" s="69" t="s">
        <v>1937</v>
      </c>
      <c r="E10429" s="69" t="s">
        <v>2670</v>
      </c>
      <c r="F10429" s="69">
        <v>2080</v>
      </c>
      <c r="G10429" s="69" t="s">
        <v>2440</v>
      </c>
    </row>
    <row r="10430" spans="1:7" ht="14.4">
      <c r="A10430" s="27" t="str">
        <f>VLOOKUP(C10430,'user list'!A:B,2,0)</f>
        <v>Admin</v>
      </c>
      <c r="B10430" s="172">
        <v>45817.674444444441</v>
      </c>
      <c r="C10430" s="69" t="s">
        <v>186</v>
      </c>
      <c r="D10430" s="69" t="s">
        <v>1937</v>
      </c>
      <c r="E10430" s="69" t="s">
        <v>2670</v>
      </c>
      <c r="F10430" s="69">
        <v>2080</v>
      </c>
      <c r="G10430" s="69" t="s">
        <v>1948</v>
      </c>
    </row>
    <row r="10431" spans="1:7" ht="14.4">
      <c r="A10431" s="27" t="str">
        <f>VLOOKUP(C10431,'user list'!A:B,2,0)</f>
        <v>Admin</v>
      </c>
      <c r="B10431" s="172">
        <v>45817.674444444441</v>
      </c>
      <c r="C10431" s="69" t="s">
        <v>186</v>
      </c>
      <c r="D10431" s="69" t="s">
        <v>1937</v>
      </c>
      <c r="E10431" s="69" t="s">
        <v>2670</v>
      </c>
      <c r="F10431" s="69">
        <v>2080</v>
      </c>
      <c r="G10431" s="69" t="s">
        <v>2513</v>
      </c>
    </row>
    <row r="10432" spans="1:7" ht="14.4">
      <c r="A10432" s="27" t="str">
        <f>VLOOKUP(C10432,'user list'!A:B,2,0)</f>
        <v>Admin</v>
      </c>
      <c r="B10432" s="172">
        <v>45817.674444444441</v>
      </c>
      <c r="C10432" s="69" t="s">
        <v>186</v>
      </c>
      <c r="D10432" s="69" t="s">
        <v>1937</v>
      </c>
      <c r="E10432" s="69" t="s">
        <v>2670</v>
      </c>
      <c r="F10432" s="69">
        <v>2080</v>
      </c>
      <c r="G10432" s="69" t="s">
        <v>1948</v>
      </c>
    </row>
    <row r="10433" spans="1:7" ht="14.4">
      <c r="A10433" s="27" t="str">
        <f>VLOOKUP(C10433,'user list'!A:B,2,0)</f>
        <v>Admin</v>
      </c>
      <c r="B10433" s="172">
        <v>45817.674444444441</v>
      </c>
      <c r="C10433" s="69" t="s">
        <v>186</v>
      </c>
      <c r="D10433" s="69" t="s">
        <v>1937</v>
      </c>
      <c r="E10433" s="69" t="s">
        <v>2047</v>
      </c>
      <c r="F10433" s="69">
        <v>1876</v>
      </c>
      <c r="G10433" s="69" t="s">
        <v>1948</v>
      </c>
    </row>
    <row r="10434" spans="1:7" ht="14.4">
      <c r="A10434" s="27" t="str">
        <f>VLOOKUP(C10434,'user list'!A:B,2,0)</f>
        <v>Admin</v>
      </c>
      <c r="B10434" s="172">
        <v>45817.674444444441</v>
      </c>
      <c r="C10434" s="69" t="s">
        <v>186</v>
      </c>
      <c r="D10434" s="69" t="s">
        <v>1937</v>
      </c>
      <c r="E10434" s="69" t="s">
        <v>2670</v>
      </c>
      <c r="F10434" s="69">
        <v>2080</v>
      </c>
      <c r="G10434" s="69" t="s">
        <v>1948</v>
      </c>
    </row>
    <row r="10435" spans="1:7" ht="14.4">
      <c r="A10435" s="27" t="str">
        <f>VLOOKUP(C10435,'user list'!A:B,2,0)</f>
        <v>Admin</v>
      </c>
      <c r="B10435" s="172">
        <v>45817.674444444441</v>
      </c>
      <c r="C10435" s="69" t="s">
        <v>186</v>
      </c>
      <c r="D10435" s="69" t="s">
        <v>1937</v>
      </c>
      <c r="E10435" s="69" t="s">
        <v>2670</v>
      </c>
      <c r="F10435" s="69">
        <v>2080</v>
      </c>
      <c r="G10435" s="69" t="s">
        <v>1948</v>
      </c>
    </row>
    <row r="10436" spans="1:7" ht="14.4">
      <c r="A10436" s="27" t="str">
        <f>VLOOKUP(C10436,'user list'!A:B,2,0)</f>
        <v>Admin</v>
      </c>
      <c r="B10436" s="172">
        <v>45817.674444444441</v>
      </c>
      <c r="C10436" s="69" t="s">
        <v>186</v>
      </c>
      <c r="D10436" s="69" t="s">
        <v>1937</v>
      </c>
      <c r="E10436" s="69" t="s">
        <v>2670</v>
      </c>
      <c r="F10436" s="69">
        <v>2080</v>
      </c>
      <c r="G10436" s="69" t="s">
        <v>1947</v>
      </c>
    </row>
    <row r="10437" spans="1:7" ht="14.4">
      <c r="A10437" s="27" t="str">
        <f>VLOOKUP(C10437,'user list'!A:B,2,0)</f>
        <v>Admin</v>
      </c>
      <c r="B10437" s="172">
        <v>45817.674444444441</v>
      </c>
      <c r="C10437" s="69" t="s">
        <v>186</v>
      </c>
      <c r="D10437" s="69" t="s">
        <v>1937</v>
      </c>
      <c r="E10437" s="69" t="s">
        <v>2670</v>
      </c>
      <c r="F10437" s="69">
        <v>2080</v>
      </c>
      <c r="G10437" s="69" t="s">
        <v>1947</v>
      </c>
    </row>
    <row r="10438" spans="1:7" ht="14.4">
      <c r="A10438" s="27" t="str">
        <f>VLOOKUP(C10438,'user list'!A:B,2,0)</f>
        <v>Admin</v>
      </c>
      <c r="B10438" s="172">
        <v>45817.674444444441</v>
      </c>
      <c r="C10438" s="69" t="s">
        <v>186</v>
      </c>
      <c r="D10438" s="69" t="s">
        <v>1937</v>
      </c>
      <c r="E10438" s="69" t="s">
        <v>2047</v>
      </c>
      <c r="F10438" s="69">
        <v>1876</v>
      </c>
      <c r="G10438" s="69" t="s">
        <v>1947</v>
      </c>
    </row>
    <row r="10439" spans="1:7" ht="14.4">
      <c r="A10439" s="27" t="str">
        <f>VLOOKUP(C10439,'user list'!A:B,2,0)</f>
        <v>Admin</v>
      </c>
      <c r="B10439" s="172">
        <v>45817.674444444441</v>
      </c>
      <c r="C10439" s="69" t="s">
        <v>186</v>
      </c>
      <c r="D10439" s="69" t="s">
        <v>1937</v>
      </c>
      <c r="E10439" s="69" t="s">
        <v>2670</v>
      </c>
      <c r="F10439" s="69">
        <v>2080</v>
      </c>
      <c r="G10439" s="69" t="s">
        <v>1948</v>
      </c>
    </row>
    <row r="10440" spans="1:7" ht="14.4">
      <c r="A10440" s="27" t="str">
        <f>VLOOKUP(C10440,'user list'!A:B,2,0)</f>
        <v>Admin</v>
      </c>
      <c r="B10440" s="172">
        <v>45817.674444444441</v>
      </c>
      <c r="C10440" s="69" t="s">
        <v>186</v>
      </c>
      <c r="D10440" s="69" t="s">
        <v>1937</v>
      </c>
      <c r="E10440" s="69" t="s">
        <v>2047</v>
      </c>
      <c r="F10440" s="69">
        <v>1876</v>
      </c>
      <c r="G10440" s="69" t="s">
        <v>1948</v>
      </c>
    </row>
    <row r="10441" spans="1:7" ht="14.4">
      <c r="A10441" s="27" t="str">
        <f>VLOOKUP(C10441,'user list'!A:B,2,0)</f>
        <v>Admin</v>
      </c>
      <c r="B10441" s="172">
        <v>45817.674444444441</v>
      </c>
      <c r="C10441" s="69" t="s">
        <v>186</v>
      </c>
      <c r="D10441" s="69" t="s">
        <v>1937</v>
      </c>
      <c r="E10441" s="69" t="s">
        <v>2047</v>
      </c>
      <c r="F10441" s="69">
        <v>1876</v>
      </c>
      <c r="G10441" s="69" t="s">
        <v>1948</v>
      </c>
    </row>
    <row r="10442" spans="1:7" ht="14.4">
      <c r="A10442" s="27" t="str">
        <f>VLOOKUP(C10442,'user list'!A:B,2,0)</f>
        <v>Admin</v>
      </c>
      <c r="B10442" s="172">
        <v>45817.674444444441</v>
      </c>
      <c r="C10442" s="69" t="s">
        <v>186</v>
      </c>
      <c r="D10442" s="69" t="s">
        <v>1937</v>
      </c>
      <c r="E10442" s="69" t="s">
        <v>2670</v>
      </c>
      <c r="F10442" s="69">
        <v>2080</v>
      </c>
      <c r="G10442" s="69" t="s">
        <v>1948</v>
      </c>
    </row>
    <row r="10443" spans="1:7" ht="14.4">
      <c r="A10443" s="27" t="str">
        <f>VLOOKUP(C10443,'user list'!A:B,2,0)</f>
        <v>Admin</v>
      </c>
      <c r="B10443" s="172">
        <v>45817.674456018518</v>
      </c>
      <c r="C10443" s="69" t="s">
        <v>186</v>
      </c>
      <c r="D10443" s="69" t="s">
        <v>1937</v>
      </c>
      <c r="E10443" s="69" t="s">
        <v>2670</v>
      </c>
      <c r="F10443" s="69">
        <v>2080</v>
      </c>
      <c r="G10443" s="69" t="s">
        <v>1948</v>
      </c>
    </row>
    <row r="10444" spans="1:7" ht="14.4">
      <c r="A10444" s="27" t="str">
        <f>VLOOKUP(C10444,'user list'!A:B,2,0)</f>
        <v>Admin</v>
      </c>
      <c r="B10444" s="172">
        <v>45817.674456018518</v>
      </c>
      <c r="C10444" s="69" t="s">
        <v>186</v>
      </c>
      <c r="D10444" s="69" t="s">
        <v>1937</v>
      </c>
      <c r="E10444" s="69" t="s">
        <v>2670</v>
      </c>
      <c r="F10444" s="69">
        <v>2080</v>
      </c>
      <c r="G10444" s="69" t="s">
        <v>1948</v>
      </c>
    </row>
    <row r="10445" spans="1:7" ht="14.4">
      <c r="A10445" s="27" t="str">
        <f>VLOOKUP(C10445,'user list'!A:B,2,0)</f>
        <v>DOE</v>
      </c>
      <c r="B10445" s="172">
        <v>45817.674849537034</v>
      </c>
      <c r="C10445" s="69" t="s">
        <v>212</v>
      </c>
      <c r="D10445" s="69" t="s">
        <v>1937</v>
      </c>
      <c r="E10445" s="69" t="s">
        <v>2663</v>
      </c>
      <c r="F10445" s="69">
        <v>2073</v>
      </c>
      <c r="G10445" s="69" t="s">
        <v>1939</v>
      </c>
    </row>
    <row r="10446" spans="1:7" ht="14.4">
      <c r="A10446" s="27" t="str">
        <f>VLOOKUP(C10446,'user list'!A:B,2,0)</f>
        <v>DOE</v>
      </c>
      <c r="B10446" s="172">
        <v>45817.675023148149</v>
      </c>
      <c r="C10446" s="69" t="s">
        <v>212</v>
      </c>
      <c r="D10446" s="69" t="s">
        <v>1937</v>
      </c>
      <c r="E10446" s="69" t="s">
        <v>2663</v>
      </c>
      <c r="F10446" s="69">
        <v>2073</v>
      </c>
      <c r="G10446" s="69" t="s">
        <v>1947</v>
      </c>
    </row>
    <row r="10447" spans="1:7" ht="14.4">
      <c r="A10447" s="27" t="str">
        <f>VLOOKUP(C10447,'user list'!A:B,2,0)</f>
        <v>DOE</v>
      </c>
      <c r="B10447" s="172">
        <v>45817.675023148149</v>
      </c>
      <c r="C10447" s="69" t="s">
        <v>212</v>
      </c>
      <c r="D10447" s="69" t="s">
        <v>1937</v>
      </c>
      <c r="E10447" s="69" t="s">
        <v>2663</v>
      </c>
      <c r="F10447" s="69">
        <v>2073</v>
      </c>
      <c r="G10447" s="69" t="s">
        <v>1948</v>
      </c>
    </row>
    <row r="10448" spans="1:7" ht="14.4">
      <c r="A10448" s="27" t="str">
        <f>VLOOKUP(C10448,'user list'!A:B,2,0)</f>
        <v>DOE</v>
      </c>
      <c r="B10448" s="172">
        <v>45817.675023148149</v>
      </c>
      <c r="C10448" s="69" t="s">
        <v>212</v>
      </c>
      <c r="D10448" s="69" t="s">
        <v>1937</v>
      </c>
      <c r="E10448" s="69" t="s">
        <v>2663</v>
      </c>
      <c r="F10448" s="69">
        <v>2073</v>
      </c>
      <c r="G10448" s="69" t="s">
        <v>1939</v>
      </c>
    </row>
    <row r="10449" spans="1:7" ht="14.4">
      <c r="A10449" s="27" t="str">
        <f>VLOOKUP(C10449,'user list'!A:B,2,0)</f>
        <v>Admin</v>
      </c>
      <c r="B10449" s="172">
        <v>45817.675023148149</v>
      </c>
      <c r="C10449" s="69" t="s">
        <v>186</v>
      </c>
      <c r="D10449" s="69" t="s">
        <v>1937</v>
      </c>
      <c r="E10449" s="69" t="s">
        <v>2663</v>
      </c>
      <c r="F10449" s="69">
        <v>2073</v>
      </c>
      <c r="G10449" s="69" t="s">
        <v>1948</v>
      </c>
    </row>
    <row r="10450" spans="1:7" ht="14.4">
      <c r="A10450" s="27" t="str">
        <f>VLOOKUP(C10450,'user list'!A:B,2,0)</f>
        <v>DOE</v>
      </c>
      <c r="B10450" s="172">
        <v>45817.675104166665</v>
      </c>
      <c r="C10450" s="69" t="s">
        <v>212</v>
      </c>
      <c r="D10450" s="69" t="s">
        <v>1937</v>
      </c>
      <c r="E10450" s="69" t="s">
        <v>2663</v>
      </c>
      <c r="F10450" s="69">
        <v>2073</v>
      </c>
      <c r="G10450" s="69" t="s">
        <v>1949</v>
      </c>
    </row>
    <row r="10451" spans="1:7" ht="14.4">
      <c r="A10451" s="27" t="str">
        <f>VLOOKUP(C10451,'user list'!A:B,2,0)</f>
        <v>SSDD</v>
      </c>
      <c r="B10451" s="172">
        <v>45817.675138888888</v>
      </c>
      <c r="C10451" s="69" t="s">
        <v>273</v>
      </c>
      <c r="D10451" s="69" t="s">
        <v>1937</v>
      </c>
      <c r="E10451" s="69" t="s">
        <v>2660</v>
      </c>
      <c r="F10451" s="69">
        <v>2070</v>
      </c>
      <c r="G10451" s="69" t="s">
        <v>2441</v>
      </c>
    </row>
    <row r="10452" spans="1:7" ht="14.4">
      <c r="A10452" s="27" t="str">
        <f>VLOOKUP(C10452,'user list'!A:B,2,0)</f>
        <v>SSDD</v>
      </c>
      <c r="B10452" s="172">
        <v>45817.675243055557</v>
      </c>
      <c r="C10452" s="69" t="s">
        <v>273</v>
      </c>
      <c r="D10452" s="69" t="s">
        <v>1937</v>
      </c>
      <c r="E10452" s="69" t="s">
        <v>2660</v>
      </c>
      <c r="F10452" s="69">
        <v>2070</v>
      </c>
      <c r="G10452" s="69" t="s">
        <v>1939</v>
      </c>
    </row>
    <row r="10453" spans="1:7" ht="14.4">
      <c r="A10453" s="27" t="str">
        <f>VLOOKUP(C10453,'user list'!A:B,2,0)</f>
        <v>DOE</v>
      </c>
      <c r="B10453" s="172">
        <v>45817.675405092596</v>
      </c>
      <c r="C10453" s="69" t="s">
        <v>212</v>
      </c>
      <c r="D10453" s="69" t="s">
        <v>1937</v>
      </c>
      <c r="E10453" s="69" t="s">
        <v>2668</v>
      </c>
      <c r="F10453" s="69">
        <v>2078</v>
      </c>
      <c r="G10453" s="69" t="s">
        <v>1939</v>
      </c>
    </row>
    <row r="10454" spans="1:7" ht="14.4">
      <c r="A10454" s="27" t="str">
        <f>VLOOKUP(C10454,'user list'!A:B,2,0)</f>
        <v>OCM</v>
      </c>
      <c r="B10454" s="172">
        <v>45817.675451388888</v>
      </c>
      <c r="C10454" s="69" t="s">
        <v>236</v>
      </c>
      <c r="D10454" s="69" t="s">
        <v>1937</v>
      </c>
      <c r="E10454" s="69" t="s">
        <v>2671</v>
      </c>
      <c r="F10454" s="69">
        <v>2081</v>
      </c>
      <c r="G10454" s="69" t="s">
        <v>2440</v>
      </c>
    </row>
    <row r="10455" spans="1:7" ht="14.4">
      <c r="A10455" s="27" t="str">
        <f>VLOOKUP(C10455,'user list'!A:B,2,0)</f>
        <v>Admin</v>
      </c>
      <c r="B10455" s="172">
        <v>45817.675451388888</v>
      </c>
      <c r="C10455" s="69" t="s">
        <v>186</v>
      </c>
      <c r="D10455" s="69" t="s">
        <v>1937</v>
      </c>
      <c r="E10455" s="69" t="s">
        <v>2671</v>
      </c>
      <c r="F10455" s="69">
        <v>2081</v>
      </c>
      <c r="G10455" s="69" t="s">
        <v>1948</v>
      </c>
    </row>
    <row r="10456" spans="1:7" ht="14.4">
      <c r="A10456" s="27" t="str">
        <f>VLOOKUP(C10456,'user list'!A:B,2,0)</f>
        <v>Admin</v>
      </c>
      <c r="B10456" s="172">
        <v>45817.675462962965</v>
      </c>
      <c r="C10456" s="69" t="s">
        <v>186</v>
      </c>
      <c r="D10456" s="69" t="s">
        <v>1937</v>
      </c>
      <c r="E10456" s="69" t="s">
        <v>2671</v>
      </c>
      <c r="F10456" s="69">
        <v>2081</v>
      </c>
      <c r="G10456" s="69" t="s">
        <v>1948</v>
      </c>
    </row>
    <row r="10457" spans="1:7" ht="14.4">
      <c r="A10457" s="27" t="str">
        <f>VLOOKUP(C10457,'user list'!A:B,2,0)</f>
        <v>Admin</v>
      </c>
      <c r="B10457" s="172">
        <v>45817.675474537034</v>
      </c>
      <c r="C10457" s="69" t="s">
        <v>186</v>
      </c>
      <c r="D10457" s="69" t="s">
        <v>1937</v>
      </c>
      <c r="E10457" s="69" t="s">
        <v>2671</v>
      </c>
      <c r="F10457" s="69">
        <v>2081</v>
      </c>
      <c r="G10457" s="69" t="s">
        <v>1948</v>
      </c>
    </row>
    <row r="10458" spans="1:7" ht="14.4">
      <c r="A10458" s="27" t="str">
        <f>VLOOKUP(C10458,'user list'!A:B,2,0)</f>
        <v>Admin</v>
      </c>
      <c r="B10458" s="172">
        <v>45817.675474537034</v>
      </c>
      <c r="C10458" s="69" t="s">
        <v>186</v>
      </c>
      <c r="D10458" s="69" t="s">
        <v>1937</v>
      </c>
      <c r="E10458" s="69" t="s">
        <v>2048</v>
      </c>
      <c r="F10458" s="69">
        <v>1958</v>
      </c>
      <c r="G10458" s="69" t="s">
        <v>1948</v>
      </c>
    </row>
    <row r="10459" spans="1:7" ht="14.4">
      <c r="A10459" s="27" t="str">
        <f>VLOOKUP(C10459,'user list'!A:B,2,0)</f>
        <v>Admin</v>
      </c>
      <c r="B10459" s="172">
        <v>45817.675474537034</v>
      </c>
      <c r="C10459" s="69" t="s">
        <v>186</v>
      </c>
      <c r="D10459" s="69" t="s">
        <v>1937</v>
      </c>
      <c r="E10459" s="69" t="s">
        <v>2671</v>
      </c>
      <c r="F10459" s="69">
        <v>2081</v>
      </c>
      <c r="G10459" s="69" t="s">
        <v>1948</v>
      </c>
    </row>
    <row r="10460" spans="1:7" ht="14.4">
      <c r="A10460" s="27" t="str">
        <f>VLOOKUP(C10460,'user list'!A:B,2,0)</f>
        <v>Admin</v>
      </c>
      <c r="B10460" s="172">
        <v>45817.675474537034</v>
      </c>
      <c r="C10460" s="69" t="s">
        <v>186</v>
      </c>
      <c r="D10460" s="69" t="s">
        <v>1937</v>
      </c>
      <c r="E10460" s="69" t="s">
        <v>2671</v>
      </c>
      <c r="F10460" s="69">
        <v>2081</v>
      </c>
      <c r="G10460" s="69" t="s">
        <v>1947</v>
      </c>
    </row>
    <row r="10461" spans="1:7" ht="14.4">
      <c r="A10461" s="27" t="str">
        <f>VLOOKUP(C10461,'user list'!A:B,2,0)</f>
        <v>Admin</v>
      </c>
      <c r="B10461" s="172">
        <v>45817.675474537034</v>
      </c>
      <c r="C10461" s="69" t="s">
        <v>186</v>
      </c>
      <c r="D10461" s="69" t="s">
        <v>1937</v>
      </c>
      <c r="E10461" s="69" t="s">
        <v>2048</v>
      </c>
      <c r="F10461" s="69">
        <v>1958</v>
      </c>
      <c r="G10461" s="69" t="s">
        <v>1947</v>
      </c>
    </row>
    <row r="10462" spans="1:7" ht="14.4">
      <c r="A10462" s="27" t="str">
        <f>VLOOKUP(C10462,'user list'!A:B,2,0)</f>
        <v>Admin</v>
      </c>
      <c r="B10462" s="172">
        <v>45817.675474537034</v>
      </c>
      <c r="C10462" s="69" t="s">
        <v>186</v>
      </c>
      <c r="D10462" s="69" t="s">
        <v>1937</v>
      </c>
      <c r="E10462" s="69" t="s">
        <v>2048</v>
      </c>
      <c r="F10462" s="69">
        <v>1958</v>
      </c>
      <c r="G10462" s="69" t="s">
        <v>1948</v>
      </c>
    </row>
    <row r="10463" spans="1:7" ht="14.4">
      <c r="A10463" s="27" t="str">
        <f>VLOOKUP(C10463,'user list'!A:B,2,0)</f>
        <v>Admin</v>
      </c>
      <c r="B10463" s="172">
        <v>45817.675474537034</v>
      </c>
      <c r="C10463" s="69" t="s">
        <v>186</v>
      </c>
      <c r="D10463" s="69" t="s">
        <v>1937</v>
      </c>
      <c r="E10463" s="69" t="s">
        <v>2671</v>
      </c>
      <c r="F10463" s="69">
        <v>2081</v>
      </c>
      <c r="G10463" s="69" t="s">
        <v>1948</v>
      </c>
    </row>
    <row r="10464" spans="1:7" ht="14.4">
      <c r="A10464" s="27" t="str">
        <f>VLOOKUP(C10464,'user list'!A:B,2,0)</f>
        <v>Admin</v>
      </c>
      <c r="B10464" s="172">
        <v>45817.675474537034</v>
      </c>
      <c r="C10464" s="69" t="s">
        <v>186</v>
      </c>
      <c r="D10464" s="69" t="s">
        <v>1937</v>
      </c>
      <c r="E10464" s="69" t="s">
        <v>2671</v>
      </c>
      <c r="F10464" s="69">
        <v>2081</v>
      </c>
      <c r="G10464" s="69" t="s">
        <v>1947</v>
      </c>
    </row>
    <row r="10465" spans="1:7" ht="14.4">
      <c r="A10465" s="27" t="str">
        <f>VLOOKUP(C10465,'user list'!A:B,2,0)</f>
        <v>Admin</v>
      </c>
      <c r="B10465" s="172">
        <v>45817.675474537034</v>
      </c>
      <c r="C10465" s="69" t="s">
        <v>186</v>
      </c>
      <c r="D10465" s="69" t="s">
        <v>1937</v>
      </c>
      <c r="E10465" s="69" t="s">
        <v>2671</v>
      </c>
      <c r="F10465" s="69">
        <v>2081</v>
      </c>
      <c r="G10465" s="69" t="s">
        <v>1948</v>
      </c>
    </row>
    <row r="10466" spans="1:7" ht="14.4">
      <c r="A10466" s="27" t="str">
        <f>VLOOKUP(C10466,'user list'!A:B,2,0)</f>
        <v>Admin</v>
      </c>
      <c r="B10466" s="172">
        <v>45817.675474537034</v>
      </c>
      <c r="C10466" s="69" t="s">
        <v>186</v>
      </c>
      <c r="D10466" s="69" t="s">
        <v>1937</v>
      </c>
      <c r="E10466" s="69" t="s">
        <v>2048</v>
      </c>
      <c r="F10466" s="69">
        <v>1958</v>
      </c>
      <c r="G10466" s="69" t="s">
        <v>1948</v>
      </c>
    </row>
    <row r="10467" spans="1:7" ht="14.4">
      <c r="A10467" s="27" t="str">
        <f>VLOOKUP(C10467,'user list'!A:B,2,0)</f>
        <v>DOE</v>
      </c>
      <c r="B10467" s="172">
        <v>45817.675578703704</v>
      </c>
      <c r="C10467" s="69" t="s">
        <v>212</v>
      </c>
      <c r="D10467" s="69" t="s">
        <v>1937</v>
      </c>
      <c r="E10467" s="69" t="s">
        <v>2668</v>
      </c>
      <c r="F10467" s="69">
        <v>2078</v>
      </c>
      <c r="G10467" s="69" t="s">
        <v>1947</v>
      </c>
    </row>
    <row r="10468" spans="1:7" ht="14.4">
      <c r="A10468" s="27" t="str">
        <f>VLOOKUP(C10468,'user list'!A:B,2,0)</f>
        <v>DOE</v>
      </c>
      <c r="B10468" s="172">
        <v>45817.675578703704</v>
      </c>
      <c r="C10468" s="69" t="s">
        <v>212</v>
      </c>
      <c r="D10468" s="69" t="s">
        <v>1937</v>
      </c>
      <c r="E10468" s="69" t="s">
        <v>2668</v>
      </c>
      <c r="F10468" s="69">
        <v>2078</v>
      </c>
      <c r="G10468" s="69" t="s">
        <v>1948</v>
      </c>
    </row>
    <row r="10469" spans="1:7" ht="14.4">
      <c r="A10469" s="27" t="str">
        <f>VLOOKUP(C10469,'user list'!A:B,2,0)</f>
        <v>DOE</v>
      </c>
      <c r="B10469" s="172">
        <v>45817.67559027778</v>
      </c>
      <c r="C10469" s="69" t="s">
        <v>212</v>
      </c>
      <c r="D10469" s="69" t="s">
        <v>1937</v>
      </c>
      <c r="E10469" s="69" t="s">
        <v>2668</v>
      </c>
      <c r="F10469" s="69">
        <v>2078</v>
      </c>
      <c r="G10469" s="69" t="s">
        <v>1939</v>
      </c>
    </row>
    <row r="10470" spans="1:7" ht="14.4">
      <c r="A10470" s="27" t="str">
        <f>VLOOKUP(C10470,'user list'!A:B,2,0)</f>
        <v>Admin</v>
      </c>
      <c r="B10470" s="172">
        <v>45817.67559027778</v>
      </c>
      <c r="C10470" s="69" t="s">
        <v>186</v>
      </c>
      <c r="D10470" s="69" t="s">
        <v>1937</v>
      </c>
      <c r="E10470" s="69" t="s">
        <v>2668</v>
      </c>
      <c r="F10470" s="69">
        <v>2078</v>
      </c>
      <c r="G10470" s="69" t="s">
        <v>1948</v>
      </c>
    </row>
    <row r="10471" spans="1:7" ht="14.4">
      <c r="A10471" s="27" t="str">
        <f>VLOOKUP(C10471,'user list'!A:B,2,0)</f>
        <v>DOE</v>
      </c>
      <c r="B10471" s="172">
        <v>45817.675706018519</v>
      </c>
      <c r="C10471" s="69" t="s">
        <v>212</v>
      </c>
      <c r="D10471" s="69" t="s">
        <v>1937</v>
      </c>
      <c r="E10471" s="69" t="s">
        <v>2668</v>
      </c>
      <c r="F10471" s="69">
        <v>2078</v>
      </c>
      <c r="G10471" s="69" t="s">
        <v>1949</v>
      </c>
    </row>
    <row r="10472" spans="1:7" ht="14.4">
      <c r="A10472" s="27" t="str">
        <f>VLOOKUP(C10472,'user list'!A:B,2,0)</f>
        <v>OCM</v>
      </c>
      <c r="B10472" s="172">
        <v>45817.67690972222</v>
      </c>
      <c r="C10472" s="69" t="s">
        <v>236</v>
      </c>
      <c r="D10472" s="69" t="s">
        <v>1937</v>
      </c>
      <c r="E10472" s="69" t="s">
        <v>2672</v>
      </c>
      <c r="F10472" s="69">
        <v>2082</v>
      </c>
      <c r="G10472" s="69" t="s">
        <v>2440</v>
      </c>
    </row>
    <row r="10473" spans="1:7" ht="14.4">
      <c r="A10473" s="27" t="str">
        <f>VLOOKUP(C10473,'user list'!A:B,2,0)</f>
        <v>Admin</v>
      </c>
      <c r="B10473" s="172">
        <v>45817.676921296297</v>
      </c>
      <c r="C10473" s="69" t="s">
        <v>186</v>
      </c>
      <c r="D10473" s="69" t="s">
        <v>1937</v>
      </c>
      <c r="E10473" s="69" t="s">
        <v>2672</v>
      </c>
      <c r="F10473" s="69">
        <v>2082</v>
      </c>
      <c r="G10473" s="69" t="s">
        <v>1948</v>
      </c>
    </row>
    <row r="10474" spans="1:7" ht="14.4">
      <c r="A10474" s="27" t="str">
        <f>VLOOKUP(C10474,'user list'!A:B,2,0)</f>
        <v>Admin</v>
      </c>
      <c r="B10474" s="172">
        <v>45817.676921296297</v>
      </c>
      <c r="C10474" s="69" t="s">
        <v>186</v>
      </c>
      <c r="D10474" s="69" t="s">
        <v>1937</v>
      </c>
      <c r="E10474" s="69" t="s">
        <v>2672</v>
      </c>
      <c r="F10474" s="69">
        <v>2082</v>
      </c>
      <c r="G10474" s="69" t="s">
        <v>2513</v>
      </c>
    </row>
    <row r="10475" spans="1:7" ht="14.4">
      <c r="A10475" s="27" t="str">
        <f>VLOOKUP(C10475,'user list'!A:B,2,0)</f>
        <v>Admin</v>
      </c>
      <c r="B10475" s="172">
        <v>45817.676921296297</v>
      </c>
      <c r="C10475" s="69" t="s">
        <v>186</v>
      </c>
      <c r="D10475" s="69" t="s">
        <v>1937</v>
      </c>
      <c r="E10475" s="69" t="s">
        <v>2672</v>
      </c>
      <c r="F10475" s="69">
        <v>2082</v>
      </c>
      <c r="G10475" s="69" t="s">
        <v>1948</v>
      </c>
    </row>
    <row r="10476" spans="1:7" ht="14.4">
      <c r="A10476" s="27" t="str">
        <f>VLOOKUP(C10476,'user list'!A:B,2,0)</f>
        <v>Admin</v>
      </c>
      <c r="B10476" s="172">
        <v>45817.676921296297</v>
      </c>
      <c r="C10476" s="69" t="s">
        <v>186</v>
      </c>
      <c r="D10476" s="69" t="s">
        <v>1937</v>
      </c>
      <c r="E10476" s="69" t="s">
        <v>2672</v>
      </c>
      <c r="F10476" s="69">
        <v>2082</v>
      </c>
      <c r="G10476" s="69" t="s">
        <v>1948</v>
      </c>
    </row>
    <row r="10477" spans="1:7" ht="14.4">
      <c r="A10477" s="27" t="str">
        <f>VLOOKUP(C10477,'user list'!A:B,2,0)</f>
        <v>Admin</v>
      </c>
      <c r="B10477" s="172">
        <v>45817.676921296297</v>
      </c>
      <c r="C10477" s="69" t="s">
        <v>186</v>
      </c>
      <c r="D10477" s="69" t="s">
        <v>1937</v>
      </c>
      <c r="E10477" s="69" t="s">
        <v>2039</v>
      </c>
      <c r="F10477" s="69">
        <v>1901</v>
      </c>
      <c r="G10477" s="69" t="s">
        <v>1948</v>
      </c>
    </row>
    <row r="10478" spans="1:7" ht="14.4">
      <c r="A10478" s="27" t="str">
        <f>VLOOKUP(C10478,'user list'!A:B,2,0)</f>
        <v>Admin</v>
      </c>
      <c r="B10478" s="172">
        <v>45817.676921296297</v>
      </c>
      <c r="C10478" s="69" t="s">
        <v>186</v>
      </c>
      <c r="D10478" s="69" t="s">
        <v>1937</v>
      </c>
      <c r="E10478" s="69" t="s">
        <v>2672</v>
      </c>
      <c r="F10478" s="69">
        <v>2082</v>
      </c>
      <c r="G10478" s="69" t="s">
        <v>1948</v>
      </c>
    </row>
    <row r="10479" spans="1:7" ht="14.4">
      <c r="A10479" s="27" t="str">
        <f>VLOOKUP(C10479,'user list'!A:B,2,0)</f>
        <v>Admin</v>
      </c>
      <c r="B10479" s="172">
        <v>45817.676921296297</v>
      </c>
      <c r="C10479" s="69" t="s">
        <v>186</v>
      </c>
      <c r="D10479" s="69" t="s">
        <v>1937</v>
      </c>
      <c r="E10479" s="69" t="s">
        <v>2672</v>
      </c>
      <c r="F10479" s="69">
        <v>2082</v>
      </c>
      <c r="G10479" s="69" t="s">
        <v>1947</v>
      </c>
    </row>
    <row r="10480" spans="1:7" ht="14.4">
      <c r="A10480" s="27" t="str">
        <f>VLOOKUP(C10480,'user list'!A:B,2,0)</f>
        <v>Admin</v>
      </c>
      <c r="B10480" s="172">
        <v>45817.676921296297</v>
      </c>
      <c r="C10480" s="69" t="s">
        <v>186</v>
      </c>
      <c r="D10480" s="69" t="s">
        <v>1937</v>
      </c>
      <c r="E10480" s="69" t="s">
        <v>2672</v>
      </c>
      <c r="F10480" s="69">
        <v>2082</v>
      </c>
      <c r="G10480" s="69" t="s">
        <v>1947</v>
      </c>
    </row>
    <row r="10481" spans="1:7" ht="14.4">
      <c r="A10481" s="27" t="str">
        <f>VLOOKUP(C10481,'user list'!A:B,2,0)</f>
        <v>Admin</v>
      </c>
      <c r="B10481" s="172">
        <v>45817.676921296297</v>
      </c>
      <c r="C10481" s="69" t="s">
        <v>186</v>
      </c>
      <c r="D10481" s="69" t="s">
        <v>1937</v>
      </c>
      <c r="E10481" s="69" t="s">
        <v>2039</v>
      </c>
      <c r="F10481" s="69">
        <v>1901</v>
      </c>
      <c r="G10481" s="69" t="s">
        <v>1947</v>
      </c>
    </row>
    <row r="10482" spans="1:7" ht="14.4">
      <c r="A10482" s="27" t="str">
        <f>VLOOKUP(C10482,'user list'!A:B,2,0)</f>
        <v>Admin</v>
      </c>
      <c r="B10482" s="172">
        <v>45817.676921296297</v>
      </c>
      <c r="C10482" s="69" t="s">
        <v>186</v>
      </c>
      <c r="D10482" s="69" t="s">
        <v>1937</v>
      </c>
      <c r="E10482" s="69" t="s">
        <v>2672</v>
      </c>
      <c r="F10482" s="69">
        <v>2082</v>
      </c>
      <c r="G10482" s="69" t="s">
        <v>1948</v>
      </c>
    </row>
    <row r="10483" spans="1:7" ht="14.4">
      <c r="A10483" s="27" t="str">
        <f>VLOOKUP(C10483,'user list'!A:B,2,0)</f>
        <v>Admin</v>
      </c>
      <c r="B10483" s="172">
        <v>45817.676921296297</v>
      </c>
      <c r="C10483" s="69" t="s">
        <v>186</v>
      </c>
      <c r="D10483" s="69" t="s">
        <v>1937</v>
      </c>
      <c r="E10483" s="69" t="s">
        <v>2039</v>
      </c>
      <c r="F10483" s="69">
        <v>1901</v>
      </c>
      <c r="G10483" s="69" t="s">
        <v>1948</v>
      </c>
    </row>
    <row r="10484" spans="1:7" ht="14.4">
      <c r="A10484" s="27" t="str">
        <f>VLOOKUP(C10484,'user list'!A:B,2,0)</f>
        <v>Admin</v>
      </c>
      <c r="B10484" s="172">
        <v>45817.676921296297</v>
      </c>
      <c r="C10484" s="69" t="s">
        <v>186</v>
      </c>
      <c r="D10484" s="69" t="s">
        <v>1937</v>
      </c>
      <c r="E10484" s="69" t="s">
        <v>2039</v>
      </c>
      <c r="F10484" s="69">
        <v>1901</v>
      </c>
      <c r="G10484" s="69" t="s">
        <v>1948</v>
      </c>
    </row>
    <row r="10485" spans="1:7" ht="14.4">
      <c r="A10485" s="27" t="str">
        <f>VLOOKUP(C10485,'user list'!A:B,2,0)</f>
        <v>Admin</v>
      </c>
      <c r="B10485" s="172">
        <v>45817.676921296297</v>
      </c>
      <c r="C10485" s="69" t="s">
        <v>186</v>
      </c>
      <c r="D10485" s="69" t="s">
        <v>1937</v>
      </c>
      <c r="E10485" s="69" t="s">
        <v>2672</v>
      </c>
      <c r="F10485" s="69">
        <v>2082</v>
      </c>
      <c r="G10485" s="69" t="s">
        <v>1948</v>
      </c>
    </row>
    <row r="10486" spans="1:7" ht="14.4">
      <c r="A10486" s="27" t="str">
        <f>VLOOKUP(C10486,'user list'!A:B,2,0)</f>
        <v>Admin</v>
      </c>
      <c r="B10486" s="172">
        <v>45817.676921296297</v>
      </c>
      <c r="C10486" s="69" t="s">
        <v>186</v>
      </c>
      <c r="D10486" s="69" t="s">
        <v>1937</v>
      </c>
      <c r="E10486" s="69" t="s">
        <v>2672</v>
      </c>
      <c r="F10486" s="69">
        <v>2082</v>
      </c>
      <c r="G10486" s="69" t="s">
        <v>1948</v>
      </c>
    </row>
    <row r="10487" spans="1:7" ht="14.4">
      <c r="A10487" s="27" t="str">
        <f>VLOOKUP(C10487,'user list'!A:B,2,0)</f>
        <v>Admin</v>
      </c>
      <c r="B10487" s="172">
        <v>45817.676932870374</v>
      </c>
      <c r="C10487" s="69" t="s">
        <v>186</v>
      </c>
      <c r="D10487" s="69" t="s">
        <v>1937</v>
      </c>
      <c r="E10487" s="69" t="s">
        <v>2039</v>
      </c>
      <c r="F10487" s="69">
        <v>1901</v>
      </c>
      <c r="G10487" s="69" t="s">
        <v>1948</v>
      </c>
    </row>
    <row r="10488" spans="1:7" ht="14.4">
      <c r="A10488" s="27" t="str">
        <f>VLOOKUP(C10488,'user list'!A:B,2,0)</f>
        <v>Admin</v>
      </c>
      <c r="B10488" s="172">
        <v>45817.676932870374</v>
      </c>
      <c r="C10488" s="69" t="s">
        <v>186</v>
      </c>
      <c r="D10488" s="69" t="s">
        <v>1937</v>
      </c>
      <c r="E10488" s="69" t="s">
        <v>2672</v>
      </c>
      <c r="F10488" s="69">
        <v>2082</v>
      </c>
      <c r="G10488" s="69" t="s">
        <v>1948</v>
      </c>
    </row>
    <row r="10489" spans="1:7" ht="14.4">
      <c r="A10489" s="27" t="str">
        <f>VLOOKUP(C10489,'user list'!A:B,2,0)</f>
        <v>Admin</v>
      </c>
      <c r="B10489" s="172">
        <v>45817.677002314813</v>
      </c>
      <c r="C10489" s="69" t="s">
        <v>186</v>
      </c>
      <c r="D10489" s="69" t="s">
        <v>1937</v>
      </c>
      <c r="E10489" s="69" t="s">
        <v>2671</v>
      </c>
      <c r="F10489" s="69">
        <v>2081</v>
      </c>
      <c r="G10489" s="69" t="s">
        <v>2513</v>
      </c>
    </row>
    <row r="10490" spans="1:7" ht="14.4">
      <c r="A10490" s="27" t="str">
        <f>VLOOKUP(C10490,'user list'!A:B,2,0)</f>
        <v>CGSD</v>
      </c>
      <c r="B10490" s="172">
        <v>45817.677048611113</v>
      </c>
      <c r="C10490" s="69" t="s">
        <v>200</v>
      </c>
      <c r="D10490" s="69" t="s">
        <v>1937</v>
      </c>
      <c r="E10490" s="69" t="s">
        <v>2669</v>
      </c>
      <c r="F10490" s="69">
        <v>2079</v>
      </c>
      <c r="G10490" s="69" t="s">
        <v>1939</v>
      </c>
    </row>
    <row r="10491" spans="1:7" ht="14.4">
      <c r="A10491" s="27" t="str">
        <f>VLOOKUP(C10491,'user list'!A:B,2,0)</f>
        <v>QCYDO</v>
      </c>
      <c r="B10491" s="172">
        <v>45817.67796296296</v>
      </c>
      <c r="C10491" s="69" t="s">
        <v>270</v>
      </c>
      <c r="D10491" s="69" t="s">
        <v>1937</v>
      </c>
      <c r="E10491" s="69" t="s">
        <v>1013</v>
      </c>
      <c r="F10491" s="69">
        <v>2069</v>
      </c>
      <c r="G10491" s="69" t="s">
        <v>1939</v>
      </c>
    </row>
    <row r="10492" spans="1:7" ht="14.4">
      <c r="A10492" s="27" t="str">
        <f>VLOOKUP(C10492,'user list'!A:B,2,0)</f>
        <v>OCM</v>
      </c>
      <c r="B10492" s="172">
        <v>45817.678090277775</v>
      </c>
      <c r="C10492" s="69" t="s">
        <v>235</v>
      </c>
      <c r="D10492" s="69" t="s">
        <v>1937</v>
      </c>
      <c r="E10492" s="69" t="s">
        <v>2041</v>
      </c>
      <c r="F10492" s="69">
        <v>2059</v>
      </c>
      <c r="G10492" s="69" t="s">
        <v>1947</v>
      </c>
    </row>
    <row r="10493" spans="1:7" ht="14.4">
      <c r="A10493" s="27" t="str">
        <f>VLOOKUP(C10493,'user list'!A:B,2,0)</f>
        <v>OCM</v>
      </c>
      <c r="B10493" s="172">
        <v>45817.678090277775</v>
      </c>
      <c r="C10493" s="69" t="s">
        <v>235</v>
      </c>
      <c r="D10493" s="69" t="s">
        <v>1937</v>
      </c>
      <c r="E10493" s="69" t="s">
        <v>2041</v>
      </c>
      <c r="F10493" s="69">
        <v>2059</v>
      </c>
      <c r="G10493" s="69" t="s">
        <v>1948</v>
      </c>
    </row>
    <row r="10494" spans="1:7" ht="14.4">
      <c r="A10494" s="27" t="str">
        <f>VLOOKUP(C10494,'user list'!A:B,2,0)</f>
        <v>OCM</v>
      </c>
      <c r="B10494" s="172">
        <v>45817.678090277775</v>
      </c>
      <c r="C10494" s="69" t="s">
        <v>235</v>
      </c>
      <c r="D10494" s="69" t="s">
        <v>1937</v>
      </c>
      <c r="E10494" s="69" t="s">
        <v>2658</v>
      </c>
      <c r="F10494" s="69">
        <v>2067</v>
      </c>
      <c r="G10494" s="69" t="s">
        <v>1939</v>
      </c>
    </row>
    <row r="10495" spans="1:7" ht="14.4">
      <c r="A10495" s="27" t="str">
        <f>VLOOKUP(C10495,'user list'!A:B,2,0)</f>
        <v>Admin</v>
      </c>
      <c r="B10495" s="172">
        <v>45817.678090277775</v>
      </c>
      <c r="C10495" s="69" t="s">
        <v>186</v>
      </c>
      <c r="D10495" s="69" t="s">
        <v>1937</v>
      </c>
      <c r="E10495" s="69" t="s">
        <v>2041</v>
      </c>
      <c r="F10495" s="69">
        <v>2059</v>
      </c>
      <c r="G10495" s="69" t="s">
        <v>1948</v>
      </c>
    </row>
    <row r="10496" spans="1:7" ht="14.4">
      <c r="A10496" s="27" t="str">
        <f>VLOOKUP(C10496,'user list'!A:B,2,0)</f>
        <v>OCM</v>
      </c>
      <c r="B10496" s="172">
        <v>45817.678090277775</v>
      </c>
      <c r="C10496" s="69" t="s">
        <v>235</v>
      </c>
      <c r="D10496" s="69" t="s">
        <v>1937</v>
      </c>
      <c r="E10496" s="69" t="s">
        <v>2658</v>
      </c>
      <c r="F10496" s="69">
        <v>2067</v>
      </c>
      <c r="G10496" s="69" t="s">
        <v>1939</v>
      </c>
    </row>
    <row r="10497" spans="1:7" ht="14.4">
      <c r="A10497" s="27" t="str">
        <f>VLOOKUP(C10497,'user list'!A:B,2,0)</f>
        <v>OCM</v>
      </c>
      <c r="B10497" s="172">
        <v>45817.678854166668</v>
      </c>
      <c r="C10497" s="69" t="s">
        <v>235</v>
      </c>
      <c r="D10497" s="69" t="s">
        <v>1937</v>
      </c>
      <c r="E10497" s="69" t="s">
        <v>2658</v>
      </c>
      <c r="F10497" s="69">
        <v>2067</v>
      </c>
      <c r="G10497" s="69" t="s">
        <v>1947</v>
      </c>
    </row>
    <row r="10498" spans="1:7" ht="14.4">
      <c r="A10498" s="27" t="str">
        <f>VLOOKUP(C10498,'user list'!A:B,2,0)</f>
        <v>OCM</v>
      </c>
      <c r="B10498" s="172">
        <v>45817.678854166668</v>
      </c>
      <c r="C10498" s="69" t="s">
        <v>235</v>
      </c>
      <c r="D10498" s="69" t="s">
        <v>1937</v>
      </c>
      <c r="E10498" s="69" t="s">
        <v>2658</v>
      </c>
      <c r="F10498" s="69">
        <v>2067</v>
      </c>
      <c r="G10498" s="69" t="s">
        <v>1948</v>
      </c>
    </row>
    <row r="10499" spans="1:7" ht="14.4">
      <c r="A10499" s="27" t="str">
        <f>VLOOKUP(C10499,'user list'!A:B,2,0)</f>
        <v>OCM</v>
      </c>
      <c r="B10499" s="172">
        <v>45817.678854166668</v>
      </c>
      <c r="C10499" s="69" t="s">
        <v>235</v>
      </c>
      <c r="D10499" s="69" t="s">
        <v>1937</v>
      </c>
      <c r="E10499" s="69" t="s">
        <v>2041</v>
      </c>
      <c r="F10499" s="69">
        <v>2010</v>
      </c>
      <c r="G10499" s="69" t="s">
        <v>1939</v>
      </c>
    </row>
    <row r="10500" spans="1:7" ht="14.4">
      <c r="A10500" s="27" t="str">
        <f>VLOOKUP(C10500,'user list'!A:B,2,0)</f>
        <v>Admin</v>
      </c>
      <c r="B10500" s="172">
        <v>45817.678854166668</v>
      </c>
      <c r="C10500" s="69" t="s">
        <v>186</v>
      </c>
      <c r="D10500" s="69" t="s">
        <v>1937</v>
      </c>
      <c r="E10500" s="69" t="s">
        <v>2658</v>
      </c>
      <c r="F10500" s="69">
        <v>2067</v>
      </c>
      <c r="G10500" s="69" t="s">
        <v>1948</v>
      </c>
    </row>
    <row r="10501" spans="1:7" ht="14.4">
      <c r="A10501" s="27" t="str">
        <f>VLOOKUP(C10501,'user list'!A:B,2,0)</f>
        <v>OCM</v>
      </c>
      <c r="B10501" s="172">
        <v>45817.678854166668</v>
      </c>
      <c r="C10501" s="69" t="s">
        <v>235</v>
      </c>
      <c r="D10501" s="69" t="s">
        <v>1937</v>
      </c>
      <c r="E10501" s="69" t="s">
        <v>2041</v>
      </c>
      <c r="F10501" s="69">
        <v>2010</v>
      </c>
      <c r="G10501" s="69" t="s">
        <v>1939</v>
      </c>
    </row>
    <row r="10502" spans="1:7" ht="14.4">
      <c r="A10502" s="27" t="str">
        <f>VLOOKUP(C10502,'user list'!A:B,2,0)</f>
        <v>OCM</v>
      </c>
      <c r="B10502" s="172">
        <v>45817.679583333331</v>
      </c>
      <c r="C10502" s="69" t="s">
        <v>235</v>
      </c>
      <c r="D10502" s="69" t="s">
        <v>1937</v>
      </c>
      <c r="E10502" s="69" t="s">
        <v>2041</v>
      </c>
      <c r="F10502" s="69">
        <v>2010</v>
      </c>
      <c r="G10502" s="69" t="s">
        <v>1947</v>
      </c>
    </row>
    <row r="10503" spans="1:7" ht="14.4">
      <c r="A10503" s="27" t="str">
        <f>VLOOKUP(C10503,'user list'!A:B,2,0)</f>
        <v>OCM</v>
      </c>
      <c r="B10503" s="172">
        <v>45817.679583333331</v>
      </c>
      <c r="C10503" s="69" t="s">
        <v>235</v>
      </c>
      <c r="D10503" s="69" t="s">
        <v>1937</v>
      </c>
      <c r="E10503" s="69" t="s">
        <v>2041</v>
      </c>
      <c r="F10503" s="69">
        <v>2010</v>
      </c>
      <c r="G10503" s="69" t="s">
        <v>1948</v>
      </c>
    </row>
    <row r="10504" spans="1:7" ht="14.4">
      <c r="A10504" s="27" t="str">
        <f>VLOOKUP(C10504,'user list'!A:B,2,0)</f>
        <v>OCM</v>
      </c>
      <c r="B10504" s="172">
        <v>45817.679583333331</v>
      </c>
      <c r="C10504" s="69" t="s">
        <v>235</v>
      </c>
      <c r="D10504" s="69" t="s">
        <v>1937</v>
      </c>
      <c r="E10504" s="69" t="s">
        <v>2035</v>
      </c>
      <c r="F10504" s="69">
        <v>2053</v>
      </c>
      <c r="G10504" s="69" t="s">
        <v>1939</v>
      </c>
    </row>
    <row r="10505" spans="1:7" ht="14.4">
      <c r="A10505" s="27" t="str">
        <f>VLOOKUP(C10505,'user list'!A:B,2,0)</f>
        <v>Admin</v>
      </c>
      <c r="B10505" s="172">
        <v>45817.679583333331</v>
      </c>
      <c r="C10505" s="69" t="s">
        <v>186</v>
      </c>
      <c r="D10505" s="69" t="s">
        <v>1937</v>
      </c>
      <c r="E10505" s="69" t="s">
        <v>2041</v>
      </c>
      <c r="F10505" s="69">
        <v>2010</v>
      </c>
      <c r="G10505" s="69" t="s">
        <v>1948</v>
      </c>
    </row>
    <row r="10506" spans="1:7" ht="14.4">
      <c r="A10506" s="27" t="str">
        <f>VLOOKUP(C10506,'user list'!A:B,2,0)</f>
        <v>OCM</v>
      </c>
      <c r="B10506" s="172">
        <v>45817.679583333331</v>
      </c>
      <c r="C10506" s="69" t="s">
        <v>235</v>
      </c>
      <c r="D10506" s="69" t="s">
        <v>1937</v>
      </c>
      <c r="E10506" s="69" t="s">
        <v>2035</v>
      </c>
      <c r="F10506" s="69">
        <v>2053</v>
      </c>
      <c r="G10506" s="69" t="s">
        <v>1939</v>
      </c>
    </row>
    <row r="10507" spans="1:7" ht="14.4">
      <c r="A10507" s="27" t="str">
        <f>VLOOKUP(C10507,'user list'!A:B,2,0)</f>
        <v>OCM</v>
      </c>
      <c r="B10507" s="172">
        <v>45817.6799537037</v>
      </c>
      <c r="C10507" s="69" t="s">
        <v>235</v>
      </c>
      <c r="D10507" s="69" t="s">
        <v>1937</v>
      </c>
      <c r="E10507" s="69" t="s">
        <v>2035</v>
      </c>
      <c r="F10507" s="69">
        <v>2053</v>
      </c>
      <c r="G10507" s="69" t="s">
        <v>1947</v>
      </c>
    </row>
    <row r="10508" spans="1:7" ht="14.4">
      <c r="A10508" s="27" t="str">
        <f>VLOOKUP(C10508,'user list'!A:B,2,0)</f>
        <v>OCM</v>
      </c>
      <c r="B10508" s="172">
        <v>45817.6799537037</v>
      </c>
      <c r="C10508" s="69" t="s">
        <v>235</v>
      </c>
      <c r="D10508" s="69" t="s">
        <v>1937</v>
      </c>
      <c r="E10508" s="69" t="s">
        <v>2035</v>
      </c>
      <c r="F10508" s="69">
        <v>2053</v>
      </c>
      <c r="G10508" s="69" t="s">
        <v>1948</v>
      </c>
    </row>
    <row r="10509" spans="1:7" ht="14.4">
      <c r="A10509" s="27" t="str">
        <f>VLOOKUP(C10509,'user list'!A:B,2,0)</f>
        <v>OCM</v>
      </c>
      <c r="B10509" s="172">
        <v>45817.6799537037</v>
      </c>
      <c r="C10509" s="69" t="s">
        <v>235</v>
      </c>
      <c r="D10509" s="69" t="s">
        <v>1937</v>
      </c>
      <c r="E10509" s="69" t="s">
        <v>2042</v>
      </c>
      <c r="F10509" s="69">
        <v>2056</v>
      </c>
      <c r="G10509" s="69" t="s">
        <v>1939</v>
      </c>
    </row>
    <row r="10510" spans="1:7" ht="14.4">
      <c r="A10510" s="27" t="str">
        <f>VLOOKUP(C10510,'user list'!A:B,2,0)</f>
        <v>Admin</v>
      </c>
      <c r="B10510" s="172">
        <v>45817.6799537037</v>
      </c>
      <c r="C10510" s="69" t="s">
        <v>186</v>
      </c>
      <c r="D10510" s="69" t="s">
        <v>1937</v>
      </c>
      <c r="E10510" s="69" t="s">
        <v>2035</v>
      </c>
      <c r="F10510" s="69">
        <v>2053</v>
      </c>
      <c r="G10510" s="69" t="s">
        <v>1948</v>
      </c>
    </row>
    <row r="10511" spans="1:7" ht="14.4">
      <c r="A10511" s="27" t="str">
        <f>VLOOKUP(C10511,'user list'!A:B,2,0)</f>
        <v>OCM</v>
      </c>
      <c r="B10511" s="172">
        <v>45817.6799537037</v>
      </c>
      <c r="C10511" s="69" t="s">
        <v>235</v>
      </c>
      <c r="D10511" s="69" t="s">
        <v>1937</v>
      </c>
      <c r="E10511" s="69" t="s">
        <v>2042</v>
      </c>
      <c r="F10511" s="69">
        <v>2056</v>
      </c>
      <c r="G10511" s="69" t="s">
        <v>1939</v>
      </c>
    </row>
    <row r="10512" spans="1:7" ht="14.4">
      <c r="A10512" s="27" t="str">
        <f>VLOOKUP(C10512,'user list'!A:B,2,0)</f>
        <v>OCM</v>
      </c>
      <c r="B10512" s="172">
        <v>45817.680451388886</v>
      </c>
      <c r="C10512" s="69" t="s">
        <v>235</v>
      </c>
      <c r="D10512" s="69" t="s">
        <v>1937</v>
      </c>
      <c r="E10512" s="69" t="s">
        <v>2042</v>
      </c>
      <c r="F10512" s="69">
        <v>2056</v>
      </c>
      <c r="G10512" s="69" t="s">
        <v>1947</v>
      </c>
    </row>
    <row r="10513" spans="1:7" ht="14.4">
      <c r="A10513" s="27" t="str">
        <f>VLOOKUP(C10513,'user list'!A:B,2,0)</f>
        <v>OCM</v>
      </c>
      <c r="B10513" s="172">
        <v>45817.680451388886</v>
      </c>
      <c r="C10513" s="69" t="s">
        <v>235</v>
      </c>
      <c r="D10513" s="69" t="s">
        <v>1937</v>
      </c>
      <c r="E10513" s="69" t="s">
        <v>2042</v>
      </c>
      <c r="F10513" s="69">
        <v>2056</v>
      </c>
      <c r="G10513" s="69" t="s">
        <v>1948</v>
      </c>
    </row>
    <row r="10514" spans="1:7" ht="14.4">
      <c r="A10514" s="27" t="str">
        <f>VLOOKUP(C10514,'user list'!A:B,2,0)</f>
        <v>OCM</v>
      </c>
      <c r="B10514" s="172">
        <v>45817.680451388886</v>
      </c>
      <c r="C10514" s="69" t="s">
        <v>235</v>
      </c>
      <c r="D10514" s="69" t="s">
        <v>1937</v>
      </c>
      <c r="E10514" s="69" t="s">
        <v>1989</v>
      </c>
      <c r="F10514" s="69">
        <v>2005</v>
      </c>
      <c r="G10514" s="69" t="s">
        <v>1939</v>
      </c>
    </row>
    <row r="10515" spans="1:7" ht="14.4">
      <c r="A10515" s="27" t="str">
        <f>VLOOKUP(C10515,'user list'!A:B,2,0)</f>
        <v>Admin</v>
      </c>
      <c r="B10515" s="172">
        <v>45817.680451388886</v>
      </c>
      <c r="C10515" s="69" t="s">
        <v>186</v>
      </c>
      <c r="D10515" s="69" t="s">
        <v>1937</v>
      </c>
      <c r="E10515" s="69" t="s">
        <v>2042</v>
      </c>
      <c r="F10515" s="69">
        <v>2056</v>
      </c>
      <c r="G10515" s="69" t="s">
        <v>1948</v>
      </c>
    </row>
    <row r="10516" spans="1:7" ht="14.4">
      <c r="A10516" s="27" t="str">
        <f>VLOOKUP(C10516,'user list'!A:B,2,0)</f>
        <v>OCM</v>
      </c>
      <c r="B10516" s="172">
        <v>45817.680451388886</v>
      </c>
      <c r="C10516" s="69" t="s">
        <v>235</v>
      </c>
      <c r="D10516" s="69" t="s">
        <v>1937</v>
      </c>
      <c r="E10516" s="69" t="s">
        <v>1989</v>
      </c>
      <c r="F10516" s="69">
        <v>2005</v>
      </c>
      <c r="G10516" s="69" t="s">
        <v>1939</v>
      </c>
    </row>
    <row r="10517" spans="1:7" ht="14.4">
      <c r="A10517" s="27" t="str">
        <f>VLOOKUP(C10517,'user list'!A:B,2,0)</f>
        <v>LEDIPO</v>
      </c>
      <c r="B10517" s="172">
        <v>45817.681006944447</v>
      </c>
      <c r="C10517" s="69" t="s">
        <v>222</v>
      </c>
      <c r="D10517" s="69" t="s">
        <v>1937</v>
      </c>
      <c r="E10517" s="69" t="s">
        <v>2651</v>
      </c>
      <c r="F10517" s="69">
        <v>2064</v>
      </c>
      <c r="G10517" s="69" t="s">
        <v>1939</v>
      </c>
    </row>
    <row r="10518" spans="1:7" ht="14.4">
      <c r="A10518" s="27" t="str">
        <f>VLOOKUP(C10518,'user list'!A:B,2,0)</f>
        <v>OCM</v>
      </c>
      <c r="B10518" s="172">
        <v>45817.68109953704</v>
      </c>
      <c r="C10518" s="69" t="s">
        <v>235</v>
      </c>
      <c r="D10518" s="69" t="s">
        <v>1937</v>
      </c>
      <c r="E10518" s="69" t="s">
        <v>1989</v>
      </c>
      <c r="F10518" s="69">
        <v>2005</v>
      </c>
      <c r="G10518" s="69" t="s">
        <v>1947</v>
      </c>
    </row>
    <row r="10519" spans="1:7" ht="14.4">
      <c r="A10519" s="27" t="str">
        <f>VLOOKUP(C10519,'user list'!A:B,2,0)</f>
        <v>OCM</v>
      </c>
      <c r="B10519" s="172">
        <v>45817.68109953704</v>
      </c>
      <c r="C10519" s="69" t="s">
        <v>235</v>
      </c>
      <c r="D10519" s="69" t="s">
        <v>1937</v>
      </c>
      <c r="E10519" s="69" t="s">
        <v>1989</v>
      </c>
      <c r="F10519" s="69">
        <v>2005</v>
      </c>
      <c r="G10519" s="69" t="s">
        <v>1948</v>
      </c>
    </row>
    <row r="10520" spans="1:7" ht="14.4">
      <c r="A10520" s="27" t="str">
        <f>VLOOKUP(C10520,'user list'!A:B,2,0)</f>
        <v>OCM</v>
      </c>
      <c r="B10520" s="172">
        <v>45817.68109953704</v>
      </c>
      <c r="C10520" s="69" t="s">
        <v>235</v>
      </c>
      <c r="D10520" s="69" t="s">
        <v>1937</v>
      </c>
      <c r="E10520" s="69" t="s">
        <v>2626</v>
      </c>
      <c r="F10520" s="69">
        <v>2031</v>
      </c>
      <c r="G10520" s="69" t="s">
        <v>1939</v>
      </c>
    </row>
    <row r="10521" spans="1:7" ht="14.4">
      <c r="A10521" s="27" t="str">
        <f>VLOOKUP(C10521,'user list'!A:B,2,0)</f>
        <v>Admin</v>
      </c>
      <c r="B10521" s="172">
        <v>45817.68109953704</v>
      </c>
      <c r="C10521" s="69" t="s">
        <v>186</v>
      </c>
      <c r="D10521" s="69" t="s">
        <v>1937</v>
      </c>
      <c r="E10521" s="69" t="s">
        <v>1989</v>
      </c>
      <c r="F10521" s="69">
        <v>2005</v>
      </c>
      <c r="G10521" s="69" t="s">
        <v>1948</v>
      </c>
    </row>
    <row r="10522" spans="1:7" ht="14.4">
      <c r="A10522" s="27" t="str">
        <f>VLOOKUP(C10522,'user list'!A:B,2,0)</f>
        <v>OCM</v>
      </c>
      <c r="B10522" s="172">
        <v>45817.68109953704</v>
      </c>
      <c r="C10522" s="69" t="s">
        <v>235</v>
      </c>
      <c r="D10522" s="69" t="s">
        <v>1937</v>
      </c>
      <c r="E10522" s="69" t="s">
        <v>2626</v>
      </c>
      <c r="F10522" s="69">
        <v>2031</v>
      </c>
      <c r="G10522" s="69" t="s">
        <v>1939</v>
      </c>
    </row>
    <row r="10523" spans="1:7" ht="14.4">
      <c r="A10523" s="27" t="str">
        <f>VLOOKUP(C10523,'user list'!A:B,2,0)</f>
        <v>LEDIPO</v>
      </c>
      <c r="B10523" s="172">
        <v>45817.681157407409</v>
      </c>
      <c r="C10523" s="69" t="s">
        <v>222</v>
      </c>
      <c r="D10523" s="69" t="s">
        <v>1937</v>
      </c>
      <c r="E10523" s="69" t="s">
        <v>2650</v>
      </c>
      <c r="F10523" s="69">
        <v>2063</v>
      </c>
      <c r="G10523" s="69" t="s">
        <v>1939</v>
      </c>
    </row>
    <row r="10524" spans="1:7" ht="14.4">
      <c r="A10524" s="27" t="str">
        <f>VLOOKUP(C10524,'user list'!A:B,2,0)</f>
        <v>LEDIPO</v>
      </c>
      <c r="B10524" s="172">
        <v>45817.681215277778</v>
      </c>
      <c r="C10524" s="69" t="s">
        <v>222</v>
      </c>
      <c r="D10524" s="69" t="s">
        <v>1937</v>
      </c>
      <c r="E10524" s="69" t="s">
        <v>2610</v>
      </c>
      <c r="F10524" s="69">
        <v>2000</v>
      </c>
      <c r="G10524" s="69" t="s">
        <v>1939</v>
      </c>
    </row>
    <row r="10525" spans="1:7" ht="14.4">
      <c r="A10525" s="27" t="str">
        <f>VLOOKUP(C10525,'user list'!A:B,2,0)</f>
        <v>LEDIPO</v>
      </c>
      <c r="B10525" s="172">
        <v>45817.681354166663</v>
      </c>
      <c r="C10525" s="69" t="s">
        <v>222</v>
      </c>
      <c r="D10525" s="69" t="s">
        <v>1937</v>
      </c>
      <c r="E10525" s="69" t="s">
        <v>2607</v>
      </c>
      <c r="F10525" s="69">
        <v>1995</v>
      </c>
      <c r="G10525" s="69" t="s">
        <v>1939</v>
      </c>
    </row>
    <row r="10526" spans="1:7" ht="14.4">
      <c r="A10526" s="27" t="str">
        <f>VLOOKUP(C10526,'user list'!A:B,2,0)</f>
        <v>LEDIPO</v>
      </c>
      <c r="B10526" s="172">
        <v>45817.681377314817</v>
      </c>
      <c r="C10526" s="69" t="s">
        <v>222</v>
      </c>
      <c r="D10526" s="69" t="s">
        <v>1937</v>
      </c>
      <c r="E10526" s="69" t="s">
        <v>2550</v>
      </c>
      <c r="F10526" s="69">
        <v>1908</v>
      </c>
      <c r="G10526" s="69" t="s">
        <v>1939</v>
      </c>
    </row>
    <row r="10527" spans="1:7" ht="14.4">
      <c r="A10527" s="27" t="str">
        <f>VLOOKUP(C10527,'user list'!A:B,2,0)</f>
        <v>LEDIPO</v>
      </c>
      <c r="B10527" s="172">
        <v>45817.681400462963</v>
      </c>
      <c r="C10527" s="69" t="s">
        <v>222</v>
      </c>
      <c r="D10527" s="69" t="s">
        <v>1937</v>
      </c>
      <c r="E10527" s="69" t="s">
        <v>2520</v>
      </c>
      <c r="F10527" s="69">
        <v>1862</v>
      </c>
      <c r="G10527" s="69" t="s">
        <v>1939</v>
      </c>
    </row>
    <row r="10528" spans="1:7" ht="14.4">
      <c r="A10528" s="27" t="str">
        <f>VLOOKUP(C10528,'user list'!A:B,2,0)</f>
        <v>OCM</v>
      </c>
      <c r="B10528" s="172">
        <v>45817.681689814817</v>
      </c>
      <c r="C10528" s="69" t="s">
        <v>235</v>
      </c>
      <c r="D10528" s="69" t="s">
        <v>1937</v>
      </c>
      <c r="E10528" s="69" t="s">
        <v>2626</v>
      </c>
      <c r="F10528" s="69">
        <v>2031</v>
      </c>
      <c r="G10528" s="69" t="s">
        <v>1947</v>
      </c>
    </row>
    <row r="10529" spans="1:7" ht="14.4">
      <c r="A10529" s="27" t="str">
        <f>VLOOKUP(C10529,'user list'!A:B,2,0)</f>
        <v>OCM</v>
      </c>
      <c r="B10529" s="172">
        <v>45817.681689814817</v>
      </c>
      <c r="C10529" s="69" t="s">
        <v>235</v>
      </c>
      <c r="D10529" s="69" t="s">
        <v>1937</v>
      </c>
      <c r="E10529" s="69" t="s">
        <v>2626</v>
      </c>
      <c r="F10529" s="69">
        <v>2031</v>
      </c>
      <c r="G10529" s="69" t="s">
        <v>1948</v>
      </c>
    </row>
    <row r="10530" spans="1:7" ht="14.4">
      <c r="A10530" s="27" t="str">
        <f>VLOOKUP(C10530,'user list'!A:B,2,0)</f>
        <v>OCM</v>
      </c>
      <c r="B10530" s="172">
        <v>45817.681689814817</v>
      </c>
      <c r="C10530" s="69" t="s">
        <v>235</v>
      </c>
      <c r="D10530" s="69" t="s">
        <v>1937</v>
      </c>
      <c r="E10530" s="69" t="s">
        <v>2653</v>
      </c>
      <c r="F10530" s="69">
        <v>2065</v>
      </c>
      <c r="G10530" s="69" t="s">
        <v>1939</v>
      </c>
    </row>
    <row r="10531" spans="1:7" ht="14.4">
      <c r="A10531" s="27" t="str">
        <f>VLOOKUP(C10531,'user list'!A:B,2,0)</f>
        <v>Admin</v>
      </c>
      <c r="B10531" s="172">
        <v>45817.681689814817</v>
      </c>
      <c r="C10531" s="69" t="s">
        <v>186</v>
      </c>
      <c r="D10531" s="69" t="s">
        <v>1937</v>
      </c>
      <c r="E10531" s="69" t="s">
        <v>2626</v>
      </c>
      <c r="F10531" s="69">
        <v>2031</v>
      </c>
      <c r="G10531" s="69" t="s">
        <v>1948</v>
      </c>
    </row>
    <row r="10532" spans="1:7" ht="14.4">
      <c r="A10532" s="27" t="str">
        <f>VLOOKUP(C10532,'user list'!A:B,2,0)</f>
        <v>OCM</v>
      </c>
      <c r="B10532" s="172">
        <v>45817.681701388887</v>
      </c>
      <c r="C10532" s="69" t="s">
        <v>235</v>
      </c>
      <c r="D10532" s="69" t="s">
        <v>1937</v>
      </c>
      <c r="E10532" s="69" t="s">
        <v>2653</v>
      </c>
      <c r="F10532" s="69">
        <v>2065</v>
      </c>
      <c r="G10532" s="69" t="s">
        <v>1939</v>
      </c>
    </row>
    <row r="10533" spans="1:7" ht="14.4">
      <c r="A10533" s="27" t="str">
        <f>VLOOKUP(C10533,'user list'!A:B,2,0)</f>
        <v>OCM</v>
      </c>
      <c r="B10533" s="172">
        <v>45817.682175925926</v>
      </c>
      <c r="C10533" s="69" t="s">
        <v>235</v>
      </c>
      <c r="D10533" s="69" t="s">
        <v>1937</v>
      </c>
      <c r="E10533" s="69" t="s">
        <v>2653</v>
      </c>
      <c r="F10533" s="69">
        <v>2065</v>
      </c>
      <c r="G10533" s="69" t="s">
        <v>1947</v>
      </c>
    </row>
    <row r="10534" spans="1:7" ht="14.4">
      <c r="A10534" s="27" t="str">
        <f>VLOOKUP(C10534,'user list'!A:B,2,0)</f>
        <v>OCM</v>
      </c>
      <c r="B10534" s="172">
        <v>45817.682175925926</v>
      </c>
      <c r="C10534" s="69" t="s">
        <v>235</v>
      </c>
      <c r="D10534" s="69" t="s">
        <v>1937</v>
      </c>
      <c r="E10534" s="69" t="s">
        <v>2653</v>
      </c>
      <c r="F10534" s="69">
        <v>2065</v>
      </c>
      <c r="G10534" s="69" t="s">
        <v>1948</v>
      </c>
    </row>
    <row r="10535" spans="1:7" ht="14.4">
      <c r="A10535" s="27" t="str">
        <f>VLOOKUP(C10535,'user list'!A:B,2,0)</f>
        <v>OCM</v>
      </c>
      <c r="B10535" s="172">
        <v>45817.682175925926</v>
      </c>
      <c r="C10535" s="69" t="s">
        <v>235</v>
      </c>
      <c r="D10535" s="69" t="s">
        <v>1937</v>
      </c>
      <c r="E10535" s="69" t="s">
        <v>2643</v>
      </c>
      <c r="F10535" s="69">
        <v>2058</v>
      </c>
      <c r="G10535" s="69" t="s">
        <v>1939</v>
      </c>
    </row>
    <row r="10536" spans="1:7" ht="14.4">
      <c r="A10536" s="27" t="str">
        <f>VLOOKUP(C10536,'user list'!A:B,2,0)</f>
        <v>Admin</v>
      </c>
      <c r="B10536" s="172">
        <v>45817.682175925926</v>
      </c>
      <c r="C10536" s="69" t="s">
        <v>186</v>
      </c>
      <c r="D10536" s="69" t="s">
        <v>1937</v>
      </c>
      <c r="E10536" s="69" t="s">
        <v>2653</v>
      </c>
      <c r="F10536" s="69">
        <v>2065</v>
      </c>
      <c r="G10536" s="69" t="s">
        <v>1948</v>
      </c>
    </row>
    <row r="10537" spans="1:7" ht="14.4">
      <c r="A10537" s="27" t="str">
        <f>VLOOKUP(C10537,'user list'!A:B,2,0)</f>
        <v>OCM</v>
      </c>
      <c r="B10537" s="172">
        <v>45817.682175925926</v>
      </c>
      <c r="C10537" s="69" t="s">
        <v>235</v>
      </c>
      <c r="D10537" s="69" t="s">
        <v>1937</v>
      </c>
      <c r="E10537" s="69" t="s">
        <v>2643</v>
      </c>
      <c r="F10537" s="69">
        <v>2058</v>
      </c>
      <c r="G10537" s="69" t="s">
        <v>1939</v>
      </c>
    </row>
    <row r="10538" spans="1:7" ht="14.4">
      <c r="A10538" s="27" t="str">
        <f>VLOOKUP(C10538,'user list'!A:B,2,0)</f>
        <v>SSDD</v>
      </c>
      <c r="B10538" s="172">
        <v>45817.682326388887</v>
      </c>
      <c r="C10538" s="69" t="s">
        <v>273</v>
      </c>
      <c r="D10538" s="69" t="s">
        <v>1937</v>
      </c>
      <c r="E10538" s="69">
        <v>20250609102153</v>
      </c>
      <c r="F10538" s="69">
        <v>1984</v>
      </c>
      <c r="G10538" s="69" t="s">
        <v>1939</v>
      </c>
    </row>
    <row r="10539" spans="1:7" ht="14.4">
      <c r="A10539" s="27" t="str">
        <f>VLOOKUP(C10539,'user list'!A:B,2,0)</f>
        <v>SSDD</v>
      </c>
      <c r="B10539" s="172">
        <v>45817.68240740741</v>
      </c>
      <c r="C10539" s="69" t="s">
        <v>273</v>
      </c>
      <c r="D10539" s="69" t="s">
        <v>1937</v>
      </c>
      <c r="E10539" s="69">
        <v>9062025</v>
      </c>
      <c r="F10539" s="69">
        <v>2048</v>
      </c>
      <c r="G10539" s="69" t="s">
        <v>1939</v>
      </c>
    </row>
    <row r="10540" spans="1:7" ht="14.4">
      <c r="A10540" s="27" t="str">
        <f>VLOOKUP(C10540,'user list'!A:B,2,0)</f>
        <v>OCM</v>
      </c>
      <c r="B10540" s="172">
        <v>45817.683229166665</v>
      </c>
      <c r="C10540" s="69" t="s">
        <v>235</v>
      </c>
      <c r="D10540" s="69" t="s">
        <v>1937</v>
      </c>
      <c r="E10540" s="69" t="s">
        <v>2643</v>
      </c>
      <c r="F10540" s="69">
        <v>2058</v>
      </c>
      <c r="G10540" s="69" t="s">
        <v>1947</v>
      </c>
    </row>
    <row r="10541" spans="1:7" ht="14.4">
      <c r="A10541" s="27" t="str">
        <f>VLOOKUP(C10541,'user list'!A:B,2,0)</f>
        <v>OCM</v>
      </c>
      <c r="B10541" s="172">
        <v>45817.683229166665</v>
      </c>
      <c r="C10541" s="69" t="s">
        <v>235</v>
      </c>
      <c r="D10541" s="69" t="s">
        <v>1937</v>
      </c>
      <c r="E10541" s="69" t="s">
        <v>2643</v>
      </c>
      <c r="F10541" s="69">
        <v>2058</v>
      </c>
      <c r="G10541" s="69" t="s">
        <v>1948</v>
      </c>
    </row>
    <row r="10542" spans="1:7" ht="14.4">
      <c r="A10542" s="27" t="str">
        <f>VLOOKUP(C10542,'user list'!A:B,2,0)</f>
        <v>OCM</v>
      </c>
      <c r="B10542" s="172">
        <v>45817.683240740742</v>
      </c>
      <c r="C10542" s="69" t="s">
        <v>235</v>
      </c>
      <c r="D10542" s="69" t="s">
        <v>1937</v>
      </c>
      <c r="E10542" s="69" t="s">
        <v>2623</v>
      </c>
      <c r="F10542" s="69">
        <v>2028</v>
      </c>
      <c r="G10542" s="69" t="s">
        <v>1939</v>
      </c>
    </row>
    <row r="10543" spans="1:7" ht="14.4">
      <c r="A10543" s="27" t="str">
        <f>VLOOKUP(C10543,'user list'!A:B,2,0)</f>
        <v>Admin</v>
      </c>
      <c r="B10543" s="172">
        <v>45817.683240740742</v>
      </c>
      <c r="C10543" s="69" t="s">
        <v>186</v>
      </c>
      <c r="D10543" s="69" t="s">
        <v>1937</v>
      </c>
      <c r="E10543" s="69" t="s">
        <v>2643</v>
      </c>
      <c r="F10543" s="69">
        <v>2058</v>
      </c>
      <c r="G10543" s="69" t="s">
        <v>1948</v>
      </c>
    </row>
    <row r="10544" spans="1:7" ht="14.4">
      <c r="A10544" s="27" t="str">
        <f>VLOOKUP(C10544,'user list'!A:B,2,0)</f>
        <v>OCM</v>
      </c>
      <c r="B10544" s="172">
        <v>45817.683240740742</v>
      </c>
      <c r="C10544" s="69" t="s">
        <v>235</v>
      </c>
      <c r="D10544" s="69" t="s">
        <v>1937</v>
      </c>
      <c r="E10544" s="69" t="s">
        <v>2623</v>
      </c>
      <c r="F10544" s="69">
        <v>2028</v>
      </c>
      <c r="G10544" s="69" t="s">
        <v>1939</v>
      </c>
    </row>
    <row r="10545" spans="1:7" ht="14.4">
      <c r="A10545" s="27" t="str">
        <f>VLOOKUP(C10545,'user list'!A:B,2,0)</f>
        <v>OCM</v>
      </c>
      <c r="B10545" s="172">
        <v>45817.68377314815</v>
      </c>
      <c r="C10545" s="69" t="s">
        <v>235</v>
      </c>
      <c r="D10545" s="69" t="s">
        <v>1937</v>
      </c>
      <c r="E10545" s="69" t="s">
        <v>2623</v>
      </c>
      <c r="F10545" s="69">
        <v>2028</v>
      </c>
      <c r="G10545" s="69" t="s">
        <v>1947</v>
      </c>
    </row>
    <row r="10546" spans="1:7" ht="14.4">
      <c r="A10546" s="27" t="str">
        <f>VLOOKUP(C10546,'user list'!A:B,2,0)</f>
        <v>OCM</v>
      </c>
      <c r="B10546" s="172">
        <v>45817.68377314815</v>
      </c>
      <c r="C10546" s="69" t="s">
        <v>235</v>
      </c>
      <c r="D10546" s="69" t="s">
        <v>1937</v>
      </c>
      <c r="E10546" s="69" t="s">
        <v>2623</v>
      </c>
      <c r="F10546" s="69">
        <v>2028</v>
      </c>
      <c r="G10546" s="69" t="s">
        <v>1948</v>
      </c>
    </row>
    <row r="10547" spans="1:7" ht="14.4">
      <c r="A10547" s="27" t="str">
        <f>VLOOKUP(C10547,'user list'!A:B,2,0)</f>
        <v>OCM</v>
      </c>
      <c r="B10547" s="172">
        <v>45817.68377314815</v>
      </c>
      <c r="C10547" s="69" t="s">
        <v>235</v>
      </c>
      <c r="D10547" s="69" t="s">
        <v>1937</v>
      </c>
      <c r="E10547" s="69" t="s">
        <v>2048</v>
      </c>
      <c r="F10547" s="69">
        <v>2055</v>
      </c>
      <c r="G10547" s="69" t="s">
        <v>1939</v>
      </c>
    </row>
    <row r="10548" spans="1:7" ht="14.4">
      <c r="A10548" s="27" t="str">
        <f>VLOOKUP(C10548,'user list'!A:B,2,0)</f>
        <v>Admin</v>
      </c>
      <c r="B10548" s="172">
        <v>45817.68377314815</v>
      </c>
      <c r="C10548" s="69" t="s">
        <v>186</v>
      </c>
      <c r="D10548" s="69" t="s">
        <v>1937</v>
      </c>
      <c r="E10548" s="69" t="s">
        <v>2623</v>
      </c>
      <c r="F10548" s="69">
        <v>2028</v>
      </c>
      <c r="G10548" s="69" t="s">
        <v>1948</v>
      </c>
    </row>
    <row r="10549" spans="1:7" ht="14.4">
      <c r="A10549" s="27" t="str">
        <f>VLOOKUP(C10549,'user list'!A:B,2,0)</f>
        <v>OCM</v>
      </c>
      <c r="B10549" s="172">
        <v>45817.68377314815</v>
      </c>
      <c r="C10549" s="69" t="s">
        <v>235</v>
      </c>
      <c r="D10549" s="69" t="s">
        <v>1937</v>
      </c>
      <c r="E10549" s="69" t="s">
        <v>2048</v>
      </c>
      <c r="F10549" s="69">
        <v>2055</v>
      </c>
      <c r="G10549" s="69" t="s">
        <v>1939</v>
      </c>
    </row>
    <row r="10550" spans="1:7" ht="14.4">
      <c r="A10550" s="27" t="str">
        <f>VLOOKUP(C10550,'user list'!A:B,2,0)</f>
        <v>OCM</v>
      </c>
      <c r="B10550" s="172">
        <v>45817.684224537035</v>
      </c>
      <c r="C10550" s="69" t="s">
        <v>235</v>
      </c>
      <c r="D10550" s="69" t="s">
        <v>1937</v>
      </c>
      <c r="E10550" s="69" t="s">
        <v>2048</v>
      </c>
      <c r="F10550" s="69">
        <v>2055</v>
      </c>
      <c r="G10550" s="69" t="s">
        <v>1947</v>
      </c>
    </row>
    <row r="10551" spans="1:7" ht="14.4">
      <c r="A10551" s="27" t="str">
        <f>VLOOKUP(C10551,'user list'!A:B,2,0)</f>
        <v>OCM</v>
      </c>
      <c r="B10551" s="172">
        <v>45817.684224537035</v>
      </c>
      <c r="C10551" s="69" t="s">
        <v>235</v>
      </c>
      <c r="D10551" s="69" t="s">
        <v>1937</v>
      </c>
      <c r="E10551" s="69" t="s">
        <v>2048</v>
      </c>
      <c r="F10551" s="69">
        <v>2055</v>
      </c>
      <c r="G10551" s="69" t="s">
        <v>1948</v>
      </c>
    </row>
    <row r="10552" spans="1:7" ht="14.4">
      <c r="A10552" s="27" t="str">
        <f>VLOOKUP(C10552,'user list'!A:B,2,0)</f>
        <v>OCM</v>
      </c>
      <c r="B10552" s="172">
        <v>45817.684224537035</v>
      </c>
      <c r="C10552" s="69" t="s">
        <v>235</v>
      </c>
      <c r="D10552" s="69" t="s">
        <v>1937</v>
      </c>
      <c r="E10552" s="69" t="s">
        <v>2029</v>
      </c>
      <c r="F10552" s="69">
        <v>2054</v>
      </c>
      <c r="G10552" s="69" t="s">
        <v>1939</v>
      </c>
    </row>
    <row r="10553" spans="1:7" ht="14.4">
      <c r="A10553" s="27" t="str">
        <f>VLOOKUP(C10553,'user list'!A:B,2,0)</f>
        <v>Admin</v>
      </c>
      <c r="B10553" s="172">
        <v>45817.684224537035</v>
      </c>
      <c r="C10553" s="69" t="s">
        <v>186</v>
      </c>
      <c r="D10553" s="69" t="s">
        <v>1937</v>
      </c>
      <c r="E10553" s="69" t="s">
        <v>2048</v>
      </c>
      <c r="F10553" s="69">
        <v>2055</v>
      </c>
      <c r="G10553" s="69" t="s">
        <v>1948</v>
      </c>
    </row>
    <row r="10554" spans="1:7" ht="14.4">
      <c r="A10554" s="27" t="str">
        <f>VLOOKUP(C10554,'user list'!A:B,2,0)</f>
        <v>OCM</v>
      </c>
      <c r="B10554" s="172">
        <v>45817.684224537035</v>
      </c>
      <c r="C10554" s="69" t="s">
        <v>235</v>
      </c>
      <c r="D10554" s="69" t="s">
        <v>1937</v>
      </c>
      <c r="E10554" s="69" t="s">
        <v>2029</v>
      </c>
      <c r="F10554" s="69">
        <v>2054</v>
      </c>
      <c r="G10554" s="69" t="s">
        <v>1939</v>
      </c>
    </row>
    <row r="10555" spans="1:7" ht="14.4">
      <c r="A10555" s="27" t="str">
        <f>VLOOKUP(C10555,'user list'!A:B,2,0)</f>
        <v>OCM</v>
      </c>
      <c r="B10555" s="172">
        <v>45817.684872685182</v>
      </c>
      <c r="C10555" s="69" t="s">
        <v>235</v>
      </c>
      <c r="D10555" s="69" t="s">
        <v>1937</v>
      </c>
      <c r="E10555" s="69" t="s">
        <v>2029</v>
      </c>
      <c r="F10555" s="69">
        <v>2054</v>
      </c>
      <c r="G10555" s="69" t="s">
        <v>1947</v>
      </c>
    </row>
    <row r="10556" spans="1:7" ht="14.4">
      <c r="A10556" s="27" t="str">
        <f>VLOOKUP(C10556,'user list'!A:B,2,0)</f>
        <v>OCM</v>
      </c>
      <c r="B10556" s="172">
        <v>45817.684872685182</v>
      </c>
      <c r="C10556" s="69" t="s">
        <v>235</v>
      </c>
      <c r="D10556" s="69" t="s">
        <v>1937</v>
      </c>
      <c r="E10556" s="69" t="s">
        <v>2029</v>
      </c>
      <c r="F10556" s="69">
        <v>2054</v>
      </c>
      <c r="G10556" s="69" t="s">
        <v>1948</v>
      </c>
    </row>
    <row r="10557" spans="1:7" ht="14.4">
      <c r="A10557" s="27" t="str">
        <f>VLOOKUP(C10557,'user list'!A:B,2,0)</f>
        <v>OCM</v>
      </c>
      <c r="B10557" s="172">
        <v>45817.684872685182</v>
      </c>
      <c r="C10557" s="69" t="s">
        <v>235</v>
      </c>
      <c r="D10557" s="69" t="s">
        <v>1937</v>
      </c>
      <c r="E10557" s="69" t="s">
        <v>2048</v>
      </c>
      <c r="F10557" s="69">
        <v>2008</v>
      </c>
      <c r="G10557" s="69" t="s">
        <v>1939</v>
      </c>
    </row>
    <row r="10558" spans="1:7" ht="14.4">
      <c r="A10558" s="27" t="str">
        <f>VLOOKUP(C10558,'user list'!A:B,2,0)</f>
        <v>Admin</v>
      </c>
      <c r="B10558" s="172">
        <v>45817.684872685182</v>
      </c>
      <c r="C10558" s="69" t="s">
        <v>186</v>
      </c>
      <c r="D10558" s="69" t="s">
        <v>1937</v>
      </c>
      <c r="E10558" s="69" t="s">
        <v>2029</v>
      </c>
      <c r="F10558" s="69">
        <v>2054</v>
      </c>
      <c r="G10558" s="69" t="s">
        <v>1948</v>
      </c>
    </row>
    <row r="10559" spans="1:7" ht="14.4">
      <c r="A10559" s="27" t="str">
        <f>VLOOKUP(C10559,'user list'!A:B,2,0)</f>
        <v>OCM</v>
      </c>
      <c r="B10559" s="172">
        <v>45817.684872685182</v>
      </c>
      <c r="C10559" s="69" t="s">
        <v>235</v>
      </c>
      <c r="D10559" s="69" t="s">
        <v>1937</v>
      </c>
      <c r="E10559" s="69" t="s">
        <v>2048</v>
      </c>
      <c r="F10559" s="69">
        <v>2008</v>
      </c>
      <c r="G10559" s="69" t="s">
        <v>1939</v>
      </c>
    </row>
    <row r="10560" spans="1:7" ht="14.4">
      <c r="A10560" s="27" t="str">
        <f>VLOOKUP(C10560,'user list'!A:B,2,0)</f>
        <v>OCM</v>
      </c>
      <c r="B10560" s="172">
        <v>45817.684907407405</v>
      </c>
      <c r="C10560" s="69" t="s">
        <v>235</v>
      </c>
      <c r="D10560" s="69" t="s">
        <v>1937</v>
      </c>
      <c r="E10560" s="69" t="s">
        <v>2625</v>
      </c>
      <c r="F10560" s="69">
        <v>2030</v>
      </c>
      <c r="G10560" s="69" t="s">
        <v>1939</v>
      </c>
    </row>
    <row r="10561" spans="1:7" ht="14.4">
      <c r="A10561" s="27" t="str">
        <f>VLOOKUP(C10561,'user list'!A:B,2,0)</f>
        <v>OCM</v>
      </c>
      <c r="B10561" s="172">
        <v>45817.684930555559</v>
      </c>
      <c r="C10561" s="69" t="s">
        <v>235</v>
      </c>
      <c r="D10561" s="69" t="s">
        <v>1937</v>
      </c>
      <c r="E10561" s="69" t="s">
        <v>2625</v>
      </c>
      <c r="F10561" s="69">
        <v>2030</v>
      </c>
      <c r="G10561" s="69" t="s">
        <v>1939</v>
      </c>
    </row>
    <row r="10562" spans="1:7" ht="14.4">
      <c r="A10562" s="27" t="str">
        <f>VLOOKUP(C10562,'user list'!A:B,2,0)</f>
        <v>DBO</v>
      </c>
      <c r="B10562" s="172">
        <v>45817.685254629629</v>
      </c>
      <c r="C10562" s="69" t="s">
        <v>209</v>
      </c>
      <c r="D10562" s="69" t="s">
        <v>1937</v>
      </c>
      <c r="E10562" s="69" t="s">
        <v>2601</v>
      </c>
      <c r="F10562" s="69">
        <v>1976</v>
      </c>
      <c r="G10562" s="69" t="s">
        <v>1939</v>
      </c>
    </row>
    <row r="10563" spans="1:7" ht="14.4">
      <c r="A10563" s="27" t="str">
        <f>VLOOKUP(C10563,'user list'!A:B,2,0)</f>
        <v>OCA</v>
      </c>
      <c r="B10563" s="172">
        <v>45817.687175925923</v>
      </c>
      <c r="C10563" s="69" t="s">
        <v>228</v>
      </c>
      <c r="D10563" s="69" t="s">
        <v>1937</v>
      </c>
      <c r="E10563" s="69" t="s">
        <v>2444</v>
      </c>
      <c r="F10563" s="69">
        <v>1730</v>
      </c>
      <c r="G10563" s="69" t="s">
        <v>1939</v>
      </c>
    </row>
    <row r="10564" spans="1:7" ht="14.4">
      <c r="A10564" s="27" t="str">
        <f>VLOOKUP(C10564,'user list'!A:B,2,0)</f>
        <v>OCM</v>
      </c>
      <c r="B10564" s="172">
        <v>45817.690011574072</v>
      </c>
      <c r="C10564" s="69" t="s">
        <v>232</v>
      </c>
      <c r="D10564" s="69" t="s">
        <v>1937</v>
      </c>
      <c r="E10564" s="69" t="s">
        <v>1991</v>
      </c>
      <c r="F10564" s="69">
        <v>1981</v>
      </c>
      <c r="G10564" s="69" t="s">
        <v>1939</v>
      </c>
    </row>
    <row r="10565" spans="1:7" ht="14.4">
      <c r="A10565" s="27" t="str">
        <f>VLOOKUP(C10565,'user list'!A:B,2,0)</f>
        <v>OCM</v>
      </c>
      <c r="B10565" s="172">
        <v>45817.690370370372</v>
      </c>
      <c r="C10565" s="69" t="s">
        <v>232</v>
      </c>
      <c r="D10565" s="69" t="s">
        <v>1937</v>
      </c>
      <c r="E10565" s="69" t="s">
        <v>2047</v>
      </c>
      <c r="F10565" s="69">
        <v>1999</v>
      </c>
      <c r="G10565" s="69" t="s">
        <v>1939</v>
      </c>
    </row>
    <row r="10566" spans="1:7" ht="14.4">
      <c r="A10566" s="27" t="str">
        <f>VLOOKUP(C10566,'user list'!A:B,2,0)</f>
        <v>OCM</v>
      </c>
      <c r="B10566" s="172">
        <v>45817.690497685187</v>
      </c>
      <c r="C10566" s="69" t="s">
        <v>232</v>
      </c>
      <c r="D10566" s="69" t="s">
        <v>1937</v>
      </c>
      <c r="E10566" s="69" t="s">
        <v>2047</v>
      </c>
      <c r="F10566" s="69">
        <v>1999</v>
      </c>
      <c r="G10566" s="69" t="s">
        <v>1947</v>
      </c>
    </row>
    <row r="10567" spans="1:7" ht="14.4">
      <c r="A10567" s="27" t="str">
        <f>VLOOKUP(C10567,'user list'!A:B,2,0)</f>
        <v>OCM</v>
      </c>
      <c r="B10567" s="172">
        <v>45817.690497685187</v>
      </c>
      <c r="C10567" s="69" t="s">
        <v>232</v>
      </c>
      <c r="D10567" s="69" t="s">
        <v>1937</v>
      </c>
      <c r="E10567" s="69" t="s">
        <v>2047</v>
      </c>
      <c r="F10567" s="69">
        <v>1999</v>
      </c>
      <c r="G10567" s="69" t="s">
        <v>1948</v>
      </c>
    </row>
    <row r="10568" spans="1:7" ht="14.4">
      <c r="A10568" s="27" t="str">
        <f>VLOOKUP(C10568,'user list'!A:B,2,0)</f>
        <v>OCM</v>
      </c>
      <c r="B10568" s="172">
        <v>45817.690497685187</v>
      </c>
      <c r="C10568" s="69" t="s">
        <v>232</v>
      </c>
      <c r="D10568" s="69" t="s">
        <v>1937</v>
      </c>
      <c r="E10568" s="69" t="s">
        <v>2047</v>
      </c>
      <c r="F10568" s="69">
        <v>1999</v>
      </c>
      <c r="G10568" s="69" t="s">
        <v>1939</v>
      </c>
    </row>
    <row r="10569" spans="1:7" ht="14.4">
      <c r="A10569" s="27" t="str">
        <f>VLOOKUP(C10569,'user list'!A:B,2,0)</f>
        <v>Admin</v>
      </c>
      <c r="B10569" s="172">
        <v>45817.690509259257</v>
      </c>
      <c r="C10569" s="69" t="s">
        <v>186</v>
      </c>
      <c r="D10569" s="69" t="s">
        <v>1937</v>
      </c>
      <c r="E10569" s="69" t="s">
        <v>2047</v>
      </c>
      <c r="F10569" s="69">
        <v>1999</v>
      </c>
      <c r="G10569" s="69" t="s">
        <v>1948</v>
      </c>
    </row>
    <row r="10570" spans="1:7" ht="14.4">
      <c r="A10570" s="27" t="str">
        <f>VLOOKUP(C10570,'user list'!A:B,2,0)</f>
        <v>SSDD</v>
      </c>
      <c r="B10570" s="172">
        <v>45817.69226851852</v>
      </c>
      <c r="C10570" s="69" t="s">
        <v>273</v>
      </c>
      <c r="D10570" s="69" t="s">
        <v>1937</v>
      </c>
      <c r="E10570" s="69" t="s">
        <v>2615</v>
      </c>
      <c r="F10570" s="69" t="s">
        <v>2616</v>
      </c>
      <c r="G10570" s="69" t="s">
        <v>2617</v>
      </c>
    </row>
    <row r="10571" spans="1:7" ht="14.4">
      <c r="A10571" s="27" t="str">
        <f>VLOOKUP(C10571,'user list'!A:B,2,0)</f>
        <v>OCM</v>
      </c>
      <c r="B10571" s="172">
        <v>45817.692569444444</v>
      </c>
      <c r="C10571" s="69" t="s">
        <v>232</v>
      </c>
      <c r="D10571" s="69" t="s">
        <v>1937</v>
      </c>
      <c r="E10571" s="69" t="s">
        <v>2332</v>
      </c>
      <c r="F10571" s="69">
        <v>2025</v>
      </c>
      <c r="G10571" s="69" t="s">
        <v>1939</v>
      </c>
    </row>
    <row r="10572" spans="1:7" ht="14.4">
      <c r="A10572" s="27" t="str">
        <f>VLOOKUP(C10572,'user list'!A:B,2,0)</f>
        <v>OCM</v>
      </c>
      <c r="B10572" s="172">
        <v>45817.692685185182</v>
      </c>
      <c r="C10572" s="69" t="s">
        <v>232</v>
      </c>
      <c r="D10572" s="69" t="s">
        <v>1937</v>
      </c>
      <c r="E10572" s="69" t="s">
        <v>2332</v>
      </c>
      <c r="F10572" s="69">
        <v>2025</v>
      </c>
      <c r="G10572" s="69" t="s">
        <v>1947</v>
      </c>
    </row>
    <row r="10573" spans="1:7" ht="14.4">
      <c r="A10573" s="27" t="str">
        <f>VLOOKUP(C10573,'user list'!A:B,2,0)</f>
        <v>OCM</v>
      </c>
      <c r="B10573" s="172">
        <v>45817.692685185182</v>
      </c>
      <c r="C10573" s="69" t="s">
        <v>232</v>
      </c>
      <c r="D10573" s="69" t="s">
        <v>1937</v>
      </c>
      <c r="E10573" s="69" t="s">
        <v>2332</v>
      </c>
      <c r="F10573" s="69">
        <v>2025</v>
      </c>
      <c r="G10573" s="69" t="s">
        <v>1948</v>
      </c>
    </row>
    <row r="10574" spans="1:7" ht="14.4">
      <c r="A10574" s="27" t="str">
        <f>VLOOKUP(C10574,'user list'!A:B,2,0)</f>
        <v>OCM</v>
      </c>
      <c r="B10574" s="172">
        <v>45817.692685185182</v>
      </c>
      <c r="C10574" s="69" t="s">
        <v>232</v>
      </c>
      <c r="D10574" s="69" t="s">
        <v>1937</v>
      </c>
      <c r="E10574" s="69" t="s">
        <v>2332</v>
      </c>
      <c r="F10574" s="69">
        <v>2025</v>
      </c>
      <c r="G10574" s="69" t="s">
        <v>1939</v>
      </c>
    </row>
    <row r="10575" spans="1:7" ht="14.4">
      <c r="A10575" s="27" t="str">
        <f>VLOOKUP(C10575,'user list'!A:B,2,0)</f>
        <v>Admin</v>
      </c>
      <c r="B10575" s="172">
        <v>45817.692685185182</v>
      </c>
      <c r="C10575" s="69" t="s">
        <v>186</v>
      </c>
      <c r="D10575" s="69" t="s">
        <v>1937</v>
      </c>
      <c r="E10575" s="69" t="s">
        <v>2332</v>
      </c>
      <c r="F10575" s="69">
        <v>2025</v>
      </c>
      <c r="G10575" s="69" t="s">
        <v>1948</v>
      </c>
    </row>
    <row r="10576" spans="1:7" ht="14.4">
      <c r="A10576" s="27" t="str">
        <f>VLOOKUP(C10576,'user list'!A:B,2,0)</f>
        <v>OCM</v>
      </c>
      <c r="B10576" s="172">
        <v>45817.692812499998</v>
      </c>
      <c r="C10576" s="69" t="s">
        <v>232</v>
      </c>
      <c r="D10576" s="69" t="s">
        <v>1937</v>
      </c>
      <c r="E10576" s="69" t="s">
        <v>2622</v>
      </c>
      <c r="F10576" s="69">
        <v>2027</v>
      </c>
      <c r="G10576" s="69" t="s">
        <v>1939</v>
      </c>
    </row>
    <row r="10577" spans="1:7" ht="14.4">
      <c r="A10577" s="27" t="str">
        <f>VLOOKUP(C10577,'user list'!A:B,2,0)</f>
        <v>OCM</v>
      </c>
      <c r="B10577" s="172">
        <v>45817.692916666667</v>
      </c>
      <c r="C10577" s="69" t="s">
        <v>232</v>
      </c>
      <c r="D10577" s="69" t="s">
        <v>1937</v>
      </c>
      <c r="E10577" s="69" t="s">
        <v>2622</v>
      </c>
      <c r="F10577" s="69">
        <v>2027</v>
      </c>
      <c r="G10577" s="69" t="s">
        <v>1947</v>
      </c>
    </row>
    <row r="10578" spans="1:7" ht="14.4">
      <c r="A10578" s="27" t="str">
        <f>VLOOKUP(C10578,'user list'!A:B,2,0)</f>
        <v>OCM</v>
      </c>
      <c r="B10578" s="172">
        <v>45817.692916666667</v>
      </c>
      <c r="C10578" s="69" t="s">
        <v>232</v>
      </c>
      <c r="D10578" s="69" t="s">
        <v>1937</v>
      </c>
      <c r="E10578" s="69" t="s">
        <v>2622</v>
      </c>
      <c r="F10578" s="69">
        <v>2027</v>
      </c>
      <c r="G10578" s="69" t="s">
        <v>1948</v>
      </c>
    </row>
    <row r="10579" spans="1:7" ht="14.4">
      <c r="A10579" s="27" t="str">
        <f>VLOOKUP(C10579,'user list'!A:B,2,0)</f>
        <v>OCM</v>
      </c>
      <c r="B10579" s="172">
        <v>45817.692916666667</v>
      </c>
      <c r="C10579" s="69" t="s">
        <v>232</v>
      </c>
      <c r="D10579" s="69" t="s">
        <v>1937</v>
      </c>
      <c r="E10579" s="69" t="s">
        <v>2622</v>
      </c>
      <c r="F10579" s="69">
        <v>2027</v>
      </c>
      <c r="G10579" s="69" t="s">
        <v>1939</v>
      </c>
    </row>
    <row r="10580" spans="1:7" ht="14.4">
      <c r="A10580" s="27" t="str">
        <f>VLOOKUP(C10580,'user list'!A:B,2,0)</f>
        <v>Admin</v>
      </c>
      <c r="B10580" s="172">
        <v>45817.692916666667</v>
      </c>
      <c r="C10580" s="69" t="s">
        <v>186</v>
      </c>
      <c r="D10580" s="69" t="s">
        <v>1937</v>
      </c>
      <c r="E10580" s="69" t="s">
        <v>2622</v>
      </c>
      <c r="F10580" s="69">
        <v>2027</v>
      </c>
      <c r="G10580" s="69" t="s">
        <v>1948</v>
      </c>
    </row>
    <row r="10581" spans="1:7" ht="14.4">
      <c r="A10581" s="27" t="str">
        <f>VLOOKUP(C10581,'user list'!A:B,2,0)</f>
        <v>CREMCO</v>
      </c>
      <c r="B10581" s="172">
        <v>45817.693043981482</v>
      </c>
      <c r="C10581" s="69" t="s">
        <v>206</v>
      </c>
      <c r="D10581" s="69" t="s">
        <v>1937</v>
      </c>
      <c r="E10581" s="69" t="s">
        <v>2673</v>
      </c>
      <c r="F10581" s="69">
        <v>2083</v>
      </c>
      <c r="G10581" s="69" t="s">
        <v>2440</v>
      </c>
    </row>
    <row r="10582" spans="1:7" ht="14.4">
      <c r="A10582" s="27" t="str">
        <f>VLOOKUP(C10582,'user list'!A:B,2,0)</f>
        <v>Admin</v>
      </c>
      <c r="B10582" s="172">
        <v>45817.693043981482</v>
      </c>
      <c r="C10582" s="69" t="s">
        <v>186</v>
      </c>
      <c r="D10582" s="69" t="s">
        <v>1937</v>
      </c>
      <c r="E10582" s="69" t="s">
        <v>2673</v>
      </c>
      <c r="F10582" s="69">
        <v>2083</v>
      </c>
      <c r="G10582" s="69" t="s">
        <v>1948</v>
      </c>
    </row>
    <row r="10583" spans="1:7" ht="14.4">
      <c r="A10583" s="27" t="str">
        <f>VLOOKUP(C10583,'user list'!A:B,2,0)</f>
        <v>Admin</v>
      </c>
      <c r="B10583" s="172">
        <v>45817.693043981482</v>
      </c>
      <c r="C10583" s="69" t="s">
        <v>186</v>
      </c>
      <c r="D10583" s="69" t="s">
        <v>1937</v>
      </c>
      <c r="E10583" s="69" t="s">
        <v>2673</v>
      </c>
      <c r="F10583" s="69">
        <v>2083</v>
      </c>
      <c r="G10583" s="69" t="s">
        <v>1948</v>
      </c>
    </row>
    <row r="10584" spans="1:7" ht="14.4">
      <c r="A10584" s="27" t="str">
        <f>VLOOKUP(C10584,'user list'!A:B,2,0)</f>
        <v>Admin</v>
      </c>
      <c r="B10584" s="172">
        <v>45817.693043981482</v>
      </c>
      <c r="C10584" s="69" t="s">
        <v>186</v>
      </c>
      <c r="D10584" s="69" t="s">
        <v>1937</v>
      </c>
      <c r="E10584" s="69" t="s">
        <v>2673</v>
      </c>
      <c r="F10584" s="69">
        <v>2083</v>
      </c>
      <c r="G10584" s="69" t="s">
        <v>1948</v>
      </c>
    </row>
    <row r="10585" spans="1:7" ht="14.4">
      <c r="A10585" s="27" t="str">
        <f>VLOOKUP(C10585,'user list'!A:B,2,0)</f>
        <v>Admin</v>
      </c>
      <c r="B10585" s="172">
        <v>45817.693043981482</v>
      </c>
      <c r="C10585" s="69" t="s">
        <v>186</v>
      </c>
      <c r="D10585" s="69" t="s">
        <v>1937</v>
      </c>
      <c r="E10585" s="69" t="s">
        <v>2673</v>
      </c>
      <c r="F10585" s="69">
        <v>2083</v>
      </c>
      <c r="G10585" s="69" t="s">
        <v>1947</v>
      </c>
    </row>
    <row r="10586" spans="1:7" ht="14.4">
      <c r="A10586" s="27" t="str">
        <f>VLOOKUP(C10586,'user list'!A:B,2,0)</f>
        <v>OCM</v>
      </c>
      <c r="B10586" s="172">
        <v>45817.693124999998</v>
      </c>
      <c r="C10586" s="69" t="s">
        <v>232</v>
      </c>
      <c r="D10586" s="69" t="s">
        <v>1937</v>
      </c>
      <c r="E10586" s="69" t="s">
        <v>2029</v>
      </c>
      <c r="F10586" s="69">
        <v>2054</v>
      </c>
      <c r="G10586" s="69" t="s">
        <v>1939</v>
      </c>
    </row>
    <row r="10587" spans="1:7" ht="14.4">
      <c r="A10587" s="27" t="str">
        <f>VLOOKUP(C10587,'user list'!A:B,2,0)</f>
        <v>OCM</v>
      </c>
      <c r="B10587" s="172">
        <v>45817.693206018521</v>
      </c>
      <c r="C10587" s="69" t="s">
        <v>232</v>
      </c>
      <c r="D10587" s="69" t="s">
        <v>1937</v>
      </c>
      <c r="E10587" s="69" t="s">
        <v>2029</v>
      </c>
      <c r="F10587" s="69">
        <v>2054</v>
      </c>
      <c r="G10587" s="69" t="s">
        <v>1947</v>
      </c>
    </row>
    <row r="10588" spans="1:7" ht="14.4">
      <c r="A10588" s="27" t="str">
        <f>VLOOKUP(C10588,'user list'!A:B,2,0)</f>
        <v>OCM</v>
      </c>
      <c r="B10588" s="172">
        <v>45817.693206018521</v>
      </c>
      <c r="C10588" s="69" t="s">
        <v>232</v>
      </c>
      <c r="D10588" s="69" t="s">
        <v>1937</v>
      </c>
      <c r="E10588" s="69" t="s">
        <v>2029</v>
      </c>
      <c r="F10588" s="69">
        <v>2054</v>
      </c>
      <c r="G10588" s="69" t="s">
        <v>1948</v>
      </c>
    </row>
    <row r="10589" spans="1:7" ht="14.4">
      <c r="A10589" s="27" t="str">
        <f>VLOOKUP(C10589,'user list'!A:B,2,0)</f>
        <v>OCM</v>
      </c>
      <c r="B10589" s="172">
        <v>45817.693206018521</v>
      </c>
      <c r="C10589" s="69" t="s">
        <v>232</v>
      </c>
      <c r="D10589" s="69" t="s">
        <v>1937</v>
      </c>
      <c r="E10589" s="69" t="s">
        <v>2029</v>
      </c>
      <c r="F10589" s="69">
        <v>2054</v>
      </c>
      <c r="G10589" s="69" t="s">
        <v>1939</v>
      </c>
    </row>
    <row r="10590" spans="1:7" ht="14.4">
      <c r="A10590" s="27" t="str">
        <f>VLOOKUP(C10590,'user list'!A:B,2,0)</f>
        <v>Admin</v>
      </c>
      <c r="B10590" s="172">
        <v>45817.693206018521</v>
      </c>
      <c r="C10590" s="69" t="s">
        <v>186</v>
      </c>
      <c r="D10590" s="69" t="s">
        <v>1937</v>
      </c>
      <c r="E10590" s="69" t="s">
        <v>2029</v>
      </c>
      <c r="F10590" s="69">
        <v>2054</v>
      </c>
      <c r="G10590" s="69" t="s">
        <v>1948</v>
      </c>
    </row>
    <row r="10591" spans="1:7" ht="14.4">
      <c r="A10591" s="27" t="str">
        <f>VLOOKUP(C10591,'user list'!A:B,2,0)</f>
        <v>SSDD</v>
      </c>
      <c r="B10591" s="172">
        <v>45817.693506944444</v>
      </c>
      <c r="C10591" s="69" t="s">
        <v>273</v>
      </c>
      <c r="D10591" s="69" t="s">
        <v>1937</v>
      </c>
      <c r="E10591" s="69">
        <v>9062025</v>
      </c>
      <c r="F10591" s="69">
        <v>2048</v>
      </c>
      <c r="G10591" s="69" t="s">
        <v>1939</v>
      </c>
    </row>
    <row r="10592" spans="1:7" ht="14.4">
      <c r="A10592" s="27" t="str">
        <f>VLOOKUP(C10592,'user list'!A:B,2,0)</f>
        <v>OCM</v>
      </c>
      <c r="B10592" s="172">
        <v>45817.693541666667</v>
      </c>
      <c r="C10592" s="69" t="s">
        <v>232</v>
      </c>
      <c r="D10592" s="69" t="s">
        <v>1937</v>
      </c>
      <c r="E10592" s="69" t="s">
        <v>2620</v>
      </c>
      <c r="F10592" s="69">
        <v>2023</v>
      </c>
      <c r="G10592" s="69" t="s">
        <v>1939</v>
      </c>
    </row>
    <row r="10593" spans="1:7" ht="14.4">
      <c r="A10593" s="27" t="str">
        <f>VLOOKUP(C10593,'user list'!A:B,2,0)</f>
        <v>OCM</v>
      </c>
      <c r="B10593" s="172">
        <v>45817.693645833337</v>
      </c>
      <c r="C10593" s="69" t="s">
        <v>232</v>
      </c>
      <c r="D10593" s="69" t="s">
        <v>1937</v>
      </c>
      <c r="E10593" s="69" t="s">
        <v>2620</v>
      </c>
      <c r="F10593" s="69">
        <v>2023</v>
      </c>
      <c r="G10593" s="69" t="s">
        <v>1947</v>
      </c>
    </row>
    <row r="10594" spans="1:7" ht="14.4">
      <c r="A10594" s="27" t="str">
        <f>VLOOKUP(C10594,'user list'!A:B,2,0)</f>
        <v>OCM</v>
      </c>
      <c r="B10594" s="172">
        <v>45817.693645833337</v>
      </c>
      <c r="C10594" s="69" t="s">
        <v>232</v>
      </c>
      <c r="D10594" s="69" t="s">
        <v>1937</v>
      </c>
      <c r="E10594" s="69" t="s">
        <v>2620</v>
      </c>
      <c r="F10594" s="69">
        <v>2023</v>
      </c>
      <c r="G10594" s="69" t="s">
        <v>1948</v>
      </c>
    </row>
    <row r="10595" spans="1:7" ht="14.4">
      <c r="A10595" s="27" t="str">
        <f>VLOOKUP(C10595,'user list'!A:B,2,0)</f>
        <v>OCM</v>
      </c>
      <c r="B10595" s="172">
        <v>45817.693645833337</v>
      </c>
      <c r="C10595" s="69" t="s">
        <v>232</v>
      </c>
      <c r="D10595" s="69" t="s">
        <v>1937</v>
      </c>
      <c r="E10595" s="69" t="s">
        <v>2620</v>
      </c>
      <c r="F10595" s="69">
        <v>2023</v>
      </c>
      <c r="G10595" s="69" t="s">
        <v>1939</v>
      </c>
    </row>
    <row r="10596" spans="1:7" ht="14.4">
      <c r="A10596" s="27" t="str">
        <f>VLOOKUP(C10596,'user list'!A:B,2,0)</f>
        <v>Admin</v>
      </c>
      <c r="B10596" s="172">
        <v>45817.693645833337</v>
      </c>
      <c r="C10596" s="69" t="s">
        <v>186</v>
      </c>
      <c r="D10596" s="69" t="s">
        <v>1937</v>
      </c>
      <c r="E10596" s="69" t="s">
        <v>2620</v>
      </c>
      <c r="F10596" s="69">
        <v>2023</v>
      </c>
      <c r="G10596" s="69" t="s">
        <v>1948</v>
      </c>
    </row>
    <row r="10597" spans="1:7" ht="14.4">
      <c r="A10597" s="27" t="str">
        <f>VLOOKUP(C10597,'user list'!A:B,2,0)</f>
        <v>OCA</v>
      </c>
      <c r="B10597" s="172">
        <v>45817.693680555552</v>
      </c>
      <c r="C10597" s="69" t="s">
        <v>228</v>
      </c>
      <c r="D10597" s="69" t="s">
        <v>1937</v>
      </c>
      <c r="E10597" s="69" t="s">
        <v>2581</v>
      </c>
      <c r="F10597" s="69">
        <v>1952</v>
      </c>
      <c r="G10597" s="69" t="s">
        <v>1939</v>
      </c>
    </row>
    <row r="10598" spans="1:7" ht="14.4">
      <c r="A10598" s="27" t="str">
        <f>VLOOKUP(C10598,'user list'!A:B,2,0)</f>
        <v>OCA</v>
      </c>
      <c r="B10598" s="172">
        <v>45817.693761574075</v>
      </c>
      <c r="C10598" s="69" t="s">
        <v>228</v>
      </c>
      <c r="D10598" s="69" t="s">
        <v>1937</v>
      </c>
      <c r="E10598" s="69" t="s">
        <v>2581</v>
      </c>
      <c r="F10598" s="69">
        <v>1952</v>
      </c>
      <c r="G10598" s="69" t="s">
        <v>1939</v>
      </c>
    </row>
    <row r="10599" spans="1:7" ht="14.4">
      <c r="A10599" s="27" t="str">
        <f>VLOOKUP(C10599,'user list'!A:B,2,0)</f>
        <v>OCA</v>
      </c>
      <c r="B10599" s="172">
        <v>45817.693773148145</v>
      </c>
      <c r="C10599" s="69" t="s">
        <v>228</v>
      </c>
      <c r="D10599" s="69" t="s">
        <v>1937</v>
      </c>
      <c r="E10599" s="69" t="s">
        <v>2581</v>
      </c>
      <c r="F10599" s="69">
        <v>1952</v>
      </c>
      <c r="G10599" s="69" t="s">
        <v>2573</v>
      </c>
    </row>
    <row r="10600" spans="1:7" ht="14.4">
      <c r="A10600" s="27" t="str">
        <f>VLOOKUP(C10600,'user list'!A:B,2,0)</f>
        <v>OCM</v>
      </c>
      <c r="B10600" s="172">
        <v>45817.695532407408</v>
      </c>
      <c r="C10600" s="69" t="s">
        <v>232</v>
      </c>
      <c r="D10600" s="69" t="s">
        <v>1937</v>
      </c>
      <c r="E10600" s="69" t="s">
        <v>2643</v>
      </c>
      <c r="F10600" s="69">
        <v>2058</v>
      </c>
      <c r="G10600" s="69" t="s">
        <v>1939</v>
      </c>
    </row>
    <row r="10601" spans="1:7" ht="14.4">
      <c r="A10601" s="27" t="str">
        <f>VLOOKUP(C10601,'user list'!A:B,2,0)</f>
        <v>CTO</v>
      </c>
      <c r="B10601" s="172">
        <v>45817.695833333331</v>
      </c>
      <c r="C10601" s="69" t="s">
        <v>207</v>
      </c>
      <c r="D10601" s="69" t="s">
        <v>1937</v>
      </c>
      <c r="E10601" s="69" t="s">
        <v>2609</v>
      </c>
      <c r="F10601" s="69">
        <v>1998</v>
      </c>
      <c r="G10601" s="69" t="s">
        <v>1939</v>
      </c>
    </row>
    <row r="10602" spans="1:7" ht="14.4">
      <c r="A10602" s="27" t="str">
        <f>VLOOKUP(C10602,'user list'!A:B,2,0)</f>
        <v>CTO</v>
      </c>
      <c r="B10602" s="172">
        <v>45817.695856481485</v>
      </c>
      <c r="C10602" s="69" t="s">
        <v>207</v>
      </c>
      <c r="D10602" s="69" t="s">
        <v>1937</v>
      </c>
      <c r="E10602" s="69" t="s">
        <v>2611</v>
      </c>
      <c r="F10602" s="69">
        <v>2003</v>
      </c>
      <c r="G10602" s="69" t="s">
        <v>1939</v>
      </c>
    </row>
    <row r="10603" spans="1:7" ht="14.4">
      <c r="A10603" s="27" t="str">
        <f>VLOOKUP(C10603,'user list'!A:B,2,0)</f>
        <v>CTO</v>
      </c>
      <c r="B10603" s="172">
        <v>45817.695902777778</v>
      </c>
      <c r="C10603" s="69" t="s">
        <v>207</v>
      </c>
      <c r="D10603" s="69" t="s">
        <v>1937</v>
      </c>
      <c r="E10603" s="69" t="s">
        <v>2604</v>
      </c>
      <c r="F10603" s="69">
        <v>1989</v>
      </c>
      <c r="G10603" s="69" t="s">
        <v>1939</v>
      </c>
    </row>
    <row r="10604" spans="1:7" ht="14.4">
      <c r="A10604" s="27" t="str">
        <f>VLOOKUP(C10604,'user list'!A:B,2,0)</f>
        <v>CTO</v>
      </c>
      <c r="B10604" s="172">
        <v>45817.695925925924</v>
      </c>
      <c r="C10604" s="69" t="s">
        <v>207</v>
      </c>
      <c r="D10604" s="69" t="s">
        <v>1937</v>
      </c>
      <c r="E10604" s="69" t="s">
        <v>2606</v>
      </c>
      <c r="F10604" s="69">
        <v>1993</v>
      </c>
      <c r="G10604" s="69" t="s">
        <v>1939</v>
      </c>
    </row>
    <row r="10605" spans="1:7" ht="14.4">
      <c r="A10605" s="27" t="str">
        <f>VLOOKUP(C10605,'user list'!A:B,2,0)</f>
        <v>CTO</v>
      </c>
      <c r="B10605" s="172">
        <v>45817.696018518516</v>
      </c>
      <c r="C10605" s="69" t="s">
        <v>207</v>
      </c>
      <c r="D10605" s="69" t="s">
        <v>1937</v>
      </c>
      <c r="E10605" s="69" t="s">
        <v>2655</v>
      </c>
      <c r="F10605" s="69">
        <v>2066</v>
      </c>
      <c r="G10605" s="69" t="s">
        <v>1939</v>
      </c>
    </row>
    <row r="10606" spans="1:7" ht="14.4">
      <c r="A10606" s="27" t="str">
        <f>VLOOKUP(C10606,'user list'!A:B,2,0)</f>
        <v>CGSD</v>
      </c>
      <c r="B10606" s="172">
        <v>45817.696504629632</v>
      </c>
      <c r="C10606" s="69" t="s">
        <v>200</v>
      </c>
      <c r="D10606" s="69" t="s">
        <v>1937</v>
      </c>
      <c r="E10606" s="69">
        <v>9062025</v>
      </c>
      <c r="F10606" s="69">
        <v>2048</v>
      </c>
      <c r="G10606" s="69" t="s">
        <v>1947</v>
      </c>
    </row>
    <row r="10607" spans="1:7" ht="14.4">
      <c r="A10607" s="27" t="str">
        <f>VLOOKUP(C10607,'user list'!A:B,2,0)</f>
        <v>CGSD</v>
      </c>
      <c r="B10607" s="172">
        <v>45817.696504629632</v>
      </c>
      <c r="C10607" s="69" t="s">
        <v>200</v>
      </c>
      <c r="D10607" s="69" t="s">
        <v>1937</v>
      </c>
      <c r="E10607" s="69">
        <v>9062025</v>
      </c>
      <c r="F10607" s="69">
        <v>2048</v>
      </c>
      <c r="G10607" s="69" t="s">
        <v>1948</v>
      </c>
    </row>
    <row r="10608" spans="1:7" ht="14.4">
      <c r="A10608" s="27" t="str">
        <f>VLOOKUP(C10608,'user list'!A:B,2,0)</f>
        <v>CGSD</v>
      </c>
      <c r="B10608" s="172">
        <v>45817.696504629632</v>
      </c>
      <c r="C10608" s="69" t="s">
        <v>200</v>
      </c>
      <c r="D10608" s="69" t="s">
        <v>1937</v>
      </c>
      <c r="E10608" s="69">
        <v>9062025</v>
      </c>
      <c r="F10608" s="69">
        <v>2048</v>
      </c>
      <c r="G10608" s="69" t="s">
        <v>1939</v>
      </c>
    </row>
    <row r="10609" spans="1:7" ht="14.4">
      <c r="A10609" s="27" t="str">
        <f>VLOOKUP(C10609,'user list'!A:B,2,0)</f>
        <v>Admin</v>
      </c>
      <c r="B10609" s="172">
        <v>45817.696504629632</v>
      </c>
      <c r="C10609" s="69" t="s">
        <v>186</v>
      </c>
      <c r="D10609" s="69" t="s">
        <v>1937</v>
      </c>
      <c r="E10609" s="69">
        <v>9062025</v>
      </c>
      <c r="F10609" s="69">
        <v>2048</v>
      </c>
      <c r="G10609" s="69" t="s">
        <v>1948</v>
      </c>
    </row>
    <row r="10610" spans="1:7" ht="14.4">
      <c r="A10610" s="27" t="str">
        <f>VLOOKUP(C10610,'user list'!A:B,2,0)</f>
        <v>OCM</v>
      </c>
      <c r="B10610" s="172">
        <v>45817.696550925924</v>
      </c>
      <c r="C10610" s="69" t="s">
        <v>232</v>
      </c>
      <c r="D10610" s="69" t="s">
        <v>1937</v>
      </c>
      <c r="E10610" s="69" t="s">
        <v>2643</v>
      </c>
      <c r="F10610" s="69">
        <v>2058</v>
      </c>
      <c r="G10610" s="69" t="s">
        <v>1947</v>
      </c>
    </row>
    <row r="10611" spans="1:7" ht="14.4">
      <c r="A10611" s="27" t="str">
        <f>VLOOKUP(C10611,'user list'!A:B,2,0)</f>
        <v>OCM</v>
      </c>
      <c r="B10611" s="172">
        <v>45817.696550925924</v>
      </c>
      <c r="C10611" s="69" t="s">
        <v>232</v>
      </c>
      <c r="D10611" s="69" t="s">
        <v>1937</v>
      </c>
      <c r="E10611" s="69" t="s">
        <v>2643</v>
      </c>
      <c r="F10611" s="69">
        <v>2058</v>
      </c>
      <c r="G10611" s="69" t="s">
        <v>1948</v>
      </c>
    </row>
    <row r="10612" spans="1:7" ht="14.4">
      <c r="A10612" s="27" t="str">
        <f>VLOOKUP(C10612,'user list'!A:B,2,0)</f>
        <v>OCM</v>
      </c>
      <c r="B10612" s="172">
        <v>45817.696550925924</v>
      </c>
      <c r="C10612" s="69" t="s">
        <v>232</v>
      </c>
      <c r="D10612" s="69" t="s">
        <v>1937</v>
      </c>
      <c r="E10612" s="69" t="s">
        <v>2643</v>
      </c>
      <c r="F10612" s="69">
        <v>2058</v>
      </c>
      <c r="G10612" s="69" t="s">
        <v>1939</v>
      </c>
    </row>
    <row r="10613" spans="1:7" ht="14.4">
      <c r="A10613" s="27" t="str">
        <f>VLOOKUP(C10613,'user list'!A:B,2,0)</f>
        <v>Admin</v>
      </c>
      <c r="B10613" s="172">
        <v>45817.696562500001</v>
      </c>
      <c r="C10613" s="69" t="s">
        <v>186</v>
      </c>
      <c r="D10613" s="69" t="s">
        <v>1937</v>
      </c>
      <c r="E10613" s="69" t="s">
        <v>2643</v>
      </c>
      <c r="F10613" s="69">
        <v>2058</v>
      </c>
      <c r="G10613" s="69" t="s">
        <v>1948</v>
      </c>
    </row>
    <row r="10614" spans="1:7" ht="14.4">
      <c r="A10614" s="27" t="str">
        <f>VLOOKUP(C10614,'user list'!A:B,2,0)</f>
        <v>CGSD</v>
      </c>
      <c r="B10614" s="172">
        <v>45817.696620370371</v>
      </c>
      <c r="C10614" s="69" t="s">
        <v>200</v>
      </c>
      <c r="D10614" s="69" t="s">
        <v>1937</v>
      </c>
      <c r="E10614" s="69" t="s">
        <v>2002</v>
      </c>
      <c r="F10614" s="69">
        <v>1988</v>
      </c>
      <c r="G10614" s="69" t="s">
        <v>1939</v>
      </c>
    </row>
    <row r="10615" spans="1:7" ht="14.4">
      <c r="A10615" s="27" t="str">
        <f>VLOOKUP(C10615,'user list'!A:B,2,0)</f>
        <v>CGSD</v>
      </c>
      <c r="B10615" s="172">
        <v>45817.696747685186</v>
      </c>
      <c r="C10615" s="69" t="s">
        <v>200</v>
      </c>
      <c r="D10615" s="69" t="s">
        <v>1937</v>
      </c>
      <c r="E10615" s="69" t="s">
        <v>2602</v>
      </c>
      <c r="F10615" s="69">
        <v>1977</v>
      </c>
      <c r="G10615" s="69" t="s">
        <v>1947</v>
      </c>
    </row>
    <row r="10616" spans="1:7" ht="14.4">
      <c r="A10616" s="27" t="str">
        <f>VLOOKUP(C10616,'user list'!A:B,2,0)</f>
        <v>CGSD</v>
      </c>
      <c r="B10616" s="172">
        <v>45817.696747685186</v>
      </c>
      <c r="C10616" s="69" t="s">
        <v>200</v>
      </c>
      <c r="D10616" s="69" t="s">
        <v>1937</v>
      </c>
      <c r="E10616" s="69" t="s">
        <v>2602</v>
      </c>
      <c r="F10616" s="69">
        <v>1977</v>
      </c>
      <c r="G10616" s="69" t="s">
        <v>1948</v>
      </c>
    </row>
    <row r="10617" spans="1:7" ht="14.4">
      <c r="A10617" s="27" t="str">
        <f>VLOOKUP(C10617,'user list'!A:B,2,0)</f>
        <v>CGSD</v>
      </c>
      <c r="B10617" s="172">
        <v>45817.696747685186</v>
      </c>
      <c r="C10617" s="69" t="s">
        <v>200</v>
      </c>
      <c r="D10617" s="69" t="s">
        <v>1937</v>
      </c>
      <c r="E10617" s="69" t="s">
        <v>2602</v>
      </c>
      <c r="F10617" s="69">
        <v>1977</v>
      </c>
      <c r="G10617" s="69" t="s">
        <v>1939</v>
      </c>
    </row>
    <row r="10618" spans="1:7" ht="14.4">
      <c r="A10618" s="27" t="str">
        <f>VLOOKUP(C10618,'user list'!A:B,2,0)</f>
        <v>Admin</v>
      </c>
      <c r="B10618" s="172">
        <v>45817.696759259263</v>
      </c>
      <c r="C10618" s="69" t="s">
        <v>186</v>
      </c>
      <c r="D10618" s="69" t="s">
        <v>1937</v>
      </c>
      <c r="E10618" s="69" t="s">
        <v>2602</v>
      </c>
      <c r="F10618" s="69">
        <v>1977</v>
      </c>
      <c r="G10618" s="69" t="s">
        <v>1948</v>
      </c>
    </row>
    <row r="10619" spans="1:7" ht="14.4">
      <c r="A10619" s="27" t="str">
        <f>VLOOKUP(C10619,'user list'!A:B,2,0)</f>
        <v>ITDD</v>
      </c>
      <c r="B10619" s="172">
        <v>45817.696817129632</v>
      </c>
      <c r="C10619" s="69" t="s">
        <v>219</v>
      </c>
      <c r="D10619" s="69" t="s">
        <v>1937</v>
      </c>
      <c r="E10619" s="69" t="s">
        <v>2655</v>
      </c>
      <c r="F10619" s="69">
        <v>2066</v>
      </c>
      <c r="G10619" s="69" t="s">
        <v>1939</v>
      </c>
    </row>
    <row r="10620" spans="1:7" ht="14.4">
      <c r="A10620" s="27" t="str">
        <f>VLOOKUP(C10620,'user list'!A:B,2,0)</f>
        <v>ITDD</v>
      </c>
      <c r="B10620" s="172">
        <v>45817.696875000001</v>
      </c>
      <c r="C10620" s="69" t="s">
        <v>219</v>
      </c>
      <c r="D10620" s="69" t="s">
        <v>1937</v>
      </c>
      <c r="E10620" s="69" t="s">
        <v>2655</v>
      </c>
      <c r="F10620" s="69">
        <v>2066</v>
      </c>
      <c r="G10620" s="69" t="s">
        <v>1947</v>
      </c>
    </row>
    <row r="10621" spans="1:7" ht="14.4">
      <c r="A10621" s="27" t="str">
        <f>VLOOKUP(C10621,'user list'!A:B,2,0)</f>
        <v>ITDD</v>
      </c>
      <c r="B10621" s="172">
        <v>45817.696875000001</v>
      </c>
      <c r="C10621" s="69" t="s">
        <v>219</v>
      </c>
      <c r="D10621" s="69" t="s">
        <v>1937</v>
      </c>
      <c r="E10621" s="69" t="s">
        <v>2655</v>
      </c>
      <c r="F10621" s="69">
        <v>2066</v>
      </c>
      <c r="G10621" s="69" t="s">
        <v>1948</v>
      </c>
    </row>
    <row r="10622" spans="1:7" ht="14.4">
      <c r="A10622" s="27" t="str">
        <f>VLOOKUP(C10622,'user list'!A:B,2,0)</f>
        <v>ITDD</v>
      </c>
      <c r="B10622" s="172">
        <v>45817.696875000001</v>
      </c>
      <c r="C10622" s="69" t="s">
        <v>219</v>
      </c>
      <c r="D10622" s="69" t="s">
        <v>1937</v>
      </c>
      <c r="E10622" s="69" t="s">
        <v>2655</v>
      </c>
      <c r="F10622" s="69">
        <v>2066</v>
      </c>
      <c r="G10622" s="69" t="s">
        <v>1939</v>
      </c>
    </row>
    <row r="10623" spans="1:7" ht="14.4">
      <c r="A10623" s="27" t="str">
        <f>VLOOKUP(C10623,'user list'!A:B,2,0)</f>
        <v>Admin</v>
      </c>
      <c r="B10623" s="172">
        <v>45817.696875000001</v>
      </c>
      <c r="C10623" s="69" t="s">
        <v>186</v>
      </c>
      <c r="D10623" s="69" t="s">
        <v>1937</v>
      </c>
      <c r="E10623" s="69" t="s">
        <v>2655</v>
      </c>
      <c r="F10623" s="69">
        <v>2066</v>
      </c>
      <c r="G10623" s="69" t="s">
        <v>1948</v>
      </c>
    </row>
    <row r="10624" spans="1:7" ht="14.4">
      <c r="A10624" s="27" t="str">
        <f>VLOOKUP(C10624,'user list'!A:B,2,0)</f>
        <v>ITDD</v>
      </c>
      <c r="B10624" s="172">
        <v>45817.696967592594</v>
      </c>
      <c r="C10624" s="69" t="s">
        <v>219</v>
      </c>
      <c r="D10624" s="69" t="s">
        <v>1937</v>
      </c>
      <c r="E10624" s="69" t="s">
        <v>2655</v>
      </c>
      <c r="F10624" s="69">
        <v>2066</v>
      </c>
      <c r="G10624" s="69" t="s">
        <v>1939</v>
      </c>
    </row>
    <row r="10625" spans="1:7" ht="14.4">
      <c r="A10625" s="27" t="str">
        <f>VLOOKUP(C10625,'user list'!A:B,2,0)</f>
        <v>ITDD</v>
      </c>
      <c r="B10625" s="172">
        <v>45817.697060185186</v>
      </c>
      <c r="C10625" s="69" t="s">
        <v>219</v>
      </c>
      <c r="D10625" s="69" t="s">
        <v>1937</v>
      </c>
      <c r="E10625" s="69" t="s">
        <v>2655</v>
      </c>
      <c r="F10625" s="69">
        <v>2066</v>
      </c>
      <c r="G10625" s="69" t="s">
        <v>2441</v>
      </c>
    </row>
    <row r="10626" spans="1:7" ht="14.4">
      <c r="A10626" s="27" t="str">
        <f>VLOOKUP(C10626,'user list'!A:B,2,0)</f>
        <v>CREMCO</v>
      </c>
      <c r="B10626" s="172">
        <v>45817.697175925925</v>
      </c>
      <c r="C10626" s="69" t="s">
        <v>206</v>
      </c>
      <c r="D10626" s="69" t="s">
        <v>1937</v>
      </c>
      <c r="E10626" s="69" t="s">
        <v>1761</v>
      </c>
      <c r="F10626" s="69">
        <v>2084</v>
      </c>
      <c r="G10626" s="69" t="s">
        <v>2440</v>
      </c>
    </row>
    <row r="10627" spans="1:7" ht="14.4">
      <c r="A10627" s="27" t="str">
        <f>VLOOKUP(C10627,'user list'!A:B,2,0)</f>
        <v>Admin</v>
      </c>
      <c r="B10627" s="172">
        <v>45817.697187500002</v>
      </c>
      <c r="C10627" s="69" t="s">
        <v>186</v>
      </c>
      <c r="D10627" s="69" t="s">
        <v>1937</v>
      </c>
      <c r="E10627" s="69" t="s">
        <v>1761</v>
      </c>
      <c r="F10627" s="69">
        <v>2084</v>
      </c>
      <c r="G10627" s="69" t="s">
        <v>1948</v>
      </c>
    </row>
    <row r="10628" spans="1:7" ht="14.4">
      <c r="A10628" s="27" t="str">
        <f>VLOOKUP(C10628,'user list'!A:B,2,0)</f>
        <v>Admin</v>
      </c>
      <c r="B10628" s="172">
        <v>45817.697187500002</v>
      </c>
      <c r="C10628" s="69" t="s">
        <v>186</v>
      </c>
      <c r="D10628" s="69" t="s">
        <v>1937</v>
      </c>
      <c r="E10628" s="69" t="s">
        <v>2643</v>
      </c>
      <c r="F10628" s="69">
        <v>2058</v>
      </c>
      <c r="G10628" s="69" t="s">
        <v>1948</v>
      </c>
    </row>
    <row r="10629" spans="1:7" ht="14.4">
      <c r="A10629" s="27" t="str">
        <f>VLOOKUP(C10629,'user list'!A:B,2,0)</f>
        <v>Admin</v>
      </c>
      <c r="B10629" s="172">
        <v>45817.697187500002</v>
      </c>
      <c r="C10629" s="69" t="s">
        <v>186</v>
      </c>
      <c r="D10629" s="69" t="s">
        <v>1937</v>
      </c>
      <c r="E10629" s="69" t="s">
        <v>1761</v>
      </c>
      <c r="F10629" s="69">
        <v>2084</v>
      </c>
      <c r="G10629" s="69" t="s">
        <v>1948</v>
      </c>
    </row>
    <row r="10630" spans="1:7" ht="14.4">
      <c r="A10630" s="27" t="str">
        <f>VLOOKUP(C10630,'user list'!A:B,2,0)</f>
        <v>CREMCO</v>
      </c>
      <c r="B10630" s="172">
        <v>45817.697280092594</v>
      </c>
      <c r="C10630" s="69" t="s">
        <v>206</v>
      </c>
      <c r="D10630" s="69" t="s">
        <v>1937</v>
      </c>
      <c r="E10630" s="69" t="s">
        <v>1761</v>
      </c>
      <c r="F10630" s="69">
        <v>2084</v>
      </c>
      <c r="G10630" s="69" t="s">
        <v>1939</v>
      </c>
    </row>
    <row r="10631" spans="1:7" ht="14.4">
      <c r="A10631" s="27" t="str">
        <f>VLOOKUP(C10631,'user list'!A:B,2,0)</f>
        <v>CREMCO</v>
      </c>
      <c r="B10631" s="172">
        <v>45817.697280092594</v>
      </c>
      <c r="C10631" s="69" t="s">
        <v>206</v>
      </c>
      <c r="D10631" s="69" t="s">
        <v>1937</v>
      </c>
      <c r="E10631" s="69" t="s">
        <v>1761</v>
      </c>
      <c r="F10631" s="69">
        <v>2084</v>
      </c>
      <c r="G10631" s="69" t="s">
        <v>1939</v>
      </c>
    </row>
    <row r="10632" spans="1:7" ht="14.4">
      <c r="A10632" s="27" t="str">
        <f>VLOOKUP(C10632,'user list'!A:B,2,0)</f>
        <v>SSDD</v>
      </c>
      <c r="B10632" s="172">
        <v>45817.697326388887</v>
      </c>
      <c r="C10632" s="69" t="s">
        <v>273</v>
      </c>
      <c r="D10632" s="69" t="s">
        <v>1937</v>
      </c>
      <c r="E10632" s="69">
        <v>9062025</v>
      </c>
      <c r="F10632" s="69">
        <v>2048</v>
      </c>
      <c r="G10632" s="69" t="s">
        <v>1939</v>
      </c>
    </row>
    <row r="10633" spans="1:7" ht="14.4">
      <c r="A10633" s="27" t="str">
        <f>VLOOKUP(C10633,'user list'!A:B,2,0)</f>
        <v>CREMCO</v>
      </c>
      <c r="B10633" s="172">
        <v>45817.698252314818</v>
      </c>
      <c r="C10633" s="69" t="s">
        <v>206</v>
      </c>
      <c r="D10633" s="69" t="s">
        <v>1937</v>
      </c>
      <c r="E10633" s="69" t="s">
        <v>2643</v>
      </c>
      <c r="F10633" s="69">
        <v>2058</v>
      </c>
      <c r="G10633" s="69" t="s">
        <v>1948</v>
      </c>
    </row>
    <row r="10634" spans="1:7" ht="14.4">
      <c r="A10634" s="27" t="str">
        <f>VLOOKUP(C10634,'user list'!A:B,2,0)</f>
        <v>CREMCO</v>
      </c>
      <c r="B10634" s="172">
        <v>45817.698263888888</v>
      </c>
      <c r="C10634" s="69" t="s">
        <v>206</v>
      </c>
      <c r="D10634" s="69" t="s">
        <v>1937</v>
      </c>
      <c r="E10634" s="69" t="s">
        <v>1761</v>
      </c>
      <c r="F10634" s="69">
        <v>2084</v>
      </c>
      <c r="G10634" s="69" t="s">
        <v>1947</v>
      </c>
    </row>
    <row r="10635" spans="1:7" ht="14.4">
      <c r="A10635" s="27" t="str">
        <f>VLOOKUP(C10635,'user list'!A:B,2,0)</f>
        <v>CREMCO</v>
      </c>
      <c r="B10635" s="172">
        <v>45817.698263888888</v>
      </c>
      <c r="C10635" s="69" t="s">
        <v>206</v>
      </c>
      <c r="D10635" s="69" t="s">
        <v>1937</v>
      </c>
      <c r="E10635" s="69" t="s">
        <v>1761</v>
      </c>
      <c r="F10635" s="69">
        <v>2084</v>
      </c>
      <c r="G10635" s="69" t="s">
        <v>1948</v>
      </c>
    </row>
    <row r="10636" spans="1:7" ht="14.4">
      <c r="A10636" s="27" t="str">
        <f>VLOOKUP(C10636,'user list'!A:B,2,0)</f>
        <v>Admin</v>
      </c>
      <c r="B10636" s="172">
        <v>45817.698391203703</v>
      </c>
      <c r="C10636" s="69" t="s">
        <v>186</v>
      </c>
      <c r="D10636" s="69" t="s">
        <v>1937</v>
      </c>
      <c r="E10636" s="69" t="s">
        <v>2643</v>
      </c>
      <c r="F10636" s="69">
        <v>2058</v>
      </c>
      <c r="G10636" s="69" t="s">
        <v>1948</v>
      </c>
    </row>
    <row r="10637" spans="1:7" ht="14.4">
      <c r="A10637" s="27" t="str">
        <f>VLOOKUP(C10637,'user list'!A:B,2,0)</f>
        <v>Admin</v>
      </c>
      <c r="B10637" s="172">
        <v>45817.698391203703</v>
      </c>
      <c r="C10637" s="69" t="s">
        <v>186</v>
      </c>
      <c r="D10637" s="69" t="s">
        <v>1937</v>
      </c>
      <c r="E10637" s="69" t="s">
        <v>1761</v>
      </c>
      <c r="F10637" s="69">
        <v>2084</v>
      </c>
      <c r="G10637" s="69" t="s">
        <v>1948</v>
      </c>
    </row>
    <row r="10638" spans="1:7" ht="14.4">
      <c r="A10638" s="27" t="str">
        <f>VLOOKUP(C10638,'user list'!A:B,2,0)</f>
        <v>Admin</v>
      </c>
      <c r="B10638" s="172">
        <v>45817.69840277778</v>
      </c>
      <c r="C10638" s="69" t="s">
        <v>186</v>
      </c>
      <c r="D10638" s="69" t="s">
        <v>1937</v>
      </c>
      <c r="E10638" s="69" t="s">
        <v>2643</v>
      </c>
      <c r="F10638" s="69">
        <v>2058</v>
      </c>
      <c r="G10638" s="69" t="s">
        <v>1947</v>
      </c>
    </row>
    <row r="10639" spans="1:7" ht="14.4">
      <c r="A10639" s="27" t="str">
        <f>VLOOKUP(C10639,'user list'!A:B,2,0)</f>
        <v>Admin</v>
      </c>
      <c r="B10639" s="172">
        <v>45817.69840277778</v>
      </c>
      <c r="C10639" s="69" t="s">
        <v>186</v>
      </c>
      <c r="D10639" s="69" t="s">
        <v>1937</v>
      </c>
      <c r="E10639" s="69" t="s">
        <v>2643</v>
      </c>
      <c r="F10639" s="69">
        <v>2058</v>
      </c>
      <c r="G10639" s="69" t="s">
        <v>1948</v>
      </c>
    </row>
    <row r="10640" spans="1:7" ht="14.4">
      <c r="A10640" s="27" t="str">
        <f>VLOOKUP(C10640,'user list'!A:B,2,0)</f>
        <v>CREMCO</v>
      </c>
      <c r="B10640" s="172">
        <v>45817.699293981481</v>
      </c>
      <c r="C10640" s="69" t="s">
        <v>206</v>
      </c>
      <c r="D10640" s="69" t="s">
        <v>1937</v>
      </c>
      <c r="E10640" s="69" t="s">
        <v>1597</v>
      </c>
      <c r="F10640" s="69">
        <v>2085</v>
      </c>
      <c r="G10640" s="69" t="s">
        <v>2440</v>
      </c>
    </row>
    <row r="10641" spans="1:7" ht="14.4">
      <c r="A10641" s="27" t="str">
        <f>VLOOKUP(C10641,'user list'!A:B,2,0)</f>
        <v>Admin</v>
      </c>
      <c r="B10641" s="172">
        <v>45817.699293981481</v>
      </c>
      <c r="C10641" s="69" t="s">
        <v>186</v>
      </c>
      <c r="D10641" s="69" t="s">
        <v>1937</v>
      </c>
      <c r="E10641" s="69" t="s">
        <v>1597</v>
      </c>
      <c r="F10641" s="69">
        <v>2085</v>
      </c>
      <c r="G10641" s="69" t="s">
        <v>1948</v>
      </c>
    </row>
    <row r="10642" spans="1:7" ht="14.4">
      <c r="A10642" s="27" t="str">
        <f>VLOOKUP(C10642,'user list'!A:B,2,0)</f>
        <v>Admin</v>
      </c>
      <c r="B10642" s="172">
        <v>45817.699293981481</v>
      </c>
      <c r="C10642" s="69" t="s">
        <v>186</v>
      </c>
      <c r="D10642" s="69" t="s">
        <v>1937</v>
      </c>
      <c r="E10642" s="69" t="s">
        <v>1597</v>
      </c>
      <c r="F10642" s="69">
        <v>2085</v>
      </c>
      <c r="G10642" s="69" t="s">
        <v>1948</v>
      </c>
    </row>
    <row r="10643" spans="1:7" ht="14.4">
      <c r="A10643" s="27" t="str">
        <f>VLOOKUP(C10643,'user list'!A:B,2,0)</f>
        <v>Admin</v>
      </c>
      <c r="B10643" s="172">
        <v>45817.699305555558</v>
      </c>
      <c r="C10643" s="69" t="s">
        <v>186</v>
      </c>
      <c r="D10643" s="69" t="s">
        <v>1937</v>
      </c>
      <c r="E10643" s="69" t="s">
        <v>1597</v>
      </c>
      <c r="F10643" s="69">
        <v>2085</v>
      </c>
      <c r="G10643" s="69" t="s">
        <v>1948</v>
      </c>
    </row>
    <row r="10644" spans="1:7" ht="14.4">
      <c r="A10644" s="27" t="str">
        <f>VLOOKUP(C10644,'user list'!A:B,2,0)</f>
        <v>Admin</v>
      </c>
      <c r="B10644" s="172">
        <v>45817.699305555558</v>
      </c>
      <c r="C10644" s="69" t="s">
        <v>186</v>
      </c>
      <c r="D10644" s="69" t="s">
        <v>1937</v>
      </c>
      <c r="E10644" s="69" t="s">
        <v>1597</v>
      </c>
      <c r="F10644" s="69">
        <v>2085</v>
      </c>
      <c r="G10644" s="69" t="s">
        <v>1947</v>
      </c>
    </row>
    <row r="10645" spans="1:7" ht="14.4">
      <c r="A10645" s="27" t="str">
        <f>VLOOKUP(C10645,'user list'!A:B,2,0)</f>
        <v>CGSD</v>
      </c>
      <c r="B10645" s="172">
        <v>45817.702905092592</v>
      </c>
      <c r="C10645" s="69" t="s">
        <v>200</v>
      </c>
      <c r="D10645" s="69" t="s">
        <v>1937</v>
      </c>
      <c r="E10645" s="69" t="s">
        <v>1048</v>
      </c>
      <c r="F10645" s="69">
        <v>2039</v>
      </c>
      <c r="G10645" s="69" t="s">
        <v>1947</v>
      </c>
    </row>
    <row r="10646" spans="1:7" ht="14.4">
      <c r="A10646" s="27" t="str">
        <f>VLOOKUP(C10646,'user list'!A:B,2,0)</f>
        <v>CGSD</v>
      </c>
      <c r="B10646" s="172">
        <v>45817.702905092592</v>
      </c>
      <c r="C10646" s="69" t="s">
        <v>200</v>
      </c>
      <c r="D10646" s="69" t="s">
        <v>1937</v>
      </c>
      <c r="E10646" s="69" t="s">
        <v>1048</v>
      </c>
      <c r="F10646" s="69">
        <v>2039</v>
      </c>
      <c r="G10646" s="69" t="s">
        <v>1948</v>
      </c>
    </row>
    <row r="10647" spans="1:7" ht="14.4">
      <c r="A10647" s="27" t="str">
        <f>VLOOKUP(C10647,'user list'!A:B,2,0)</f>
        <v>CGSD</v>
      </c>
      <c r="B10647" s="172">
        <v>45817.702905092592</v>
      </c>
      <c r="C10647" s="69" t="s">
        <v>200</v>
      </c>
      <c r="D10647" s="69" t="s">
        <v>1937</v>
      </c>
      <c r="E10647" s="69" t="s">
        <v>1048</v>
      </c>
      <c r="F10647" s="69">
        <v>2039</v>
      </c>
      <c r="G10647" s="69" t="s">
        <v>1939</v>
      </c>
    </row>
    <row r="10648" spans="1:7" ht="14.4">
      <c r="A10648" s="27" t="str">
        <f>VLOOKUP(C10648,'user list'!A:B,2,0)</f>
        <v>Admin</v>
      </c>
      <c r="B10648" s="172">
        <v>45817.702916666669</v>
      </c>
      <c r="C10648" s="69" t="s">
        <v>186</v>
      </c>
      <c r="D10648" s="69" t="s">
        <v>1937</v>
      </c>
      <c r="E10648" s="69" t="s">
        <v>1048</v>
      </c>
      <c r="F10648" s="69">
        <v>2039</v>
      </c>
      <c r="G10648" s="69" t="s">
        <v>1948</v>
      </c>
    </row>
    <row r="10649" spans="1:7" ht="14.4">
      <c r="A10649" s="27" t="str">
        <f>VLOOKUP(C10649,'user list'!A:B,2,0)</f>
        <v>CGSD</v>
      </c>
      <c r="B10649" s="172">
        <v>45817.70412037037</v>
      </c>
      <c r="C10649" s="69" t="s">
        <v>200</v>
      </c>
      <c r="D10649" s="69" t="s">
        <v>1937</v>
      </c>
      <c r="E10649" s="69" t="s">
        <v>2667</v>
      </c>
      <c r="F10649" s="69">
        <v>2077</v>
      </c>
      <c r="G10649" s="69" t="s">
        <v>1939</v>
      </c>
    </row>
    <row r="10650" spans="1:7" ht="14.4">
      <c r="A10650" s="27" t="str">
        <f>VLOOKUP(C10650,'user list'!A:B,2,0)</f>
        <v>CGSD</v>
      </c>
      <c r="B10650" s="172">
        <v>45817.704456018517</v>
      </c>
      <c r="C10650" s="69" t="s">
        <v>200</v>
      </c>
      <c r="D10650" s="69" t="s">
        <v>1937</v>
      </c>
      <c r="E10650" s="69" t="s">
        <v>2668</v>
      </c>
      <c r="F10650" s="69">
        <v>2078</v>
      </c>
      <c r="G10650" s="69" t="s">
        <v>1939</v>
      </c>
    </row>
    <row r="10651" spans="1:7" ht="14.4">
      <c r="A10651" s="27" t="str">
        <f>VLOOKUP(C10651,'user list'!A:B,2,0)</f>
        <v>CGSD</v>
      </c>
      <c r="B10651" s="172">
        <v>45817.704872685186</v>
      </c>
      <c r="C10651" s="69" t="s">
        <v>200</v>
      </c>
      <c r="D10651" s="69" t="s">
        <v>1937</v>
      </c>
      <c r="E10651" s="69" t="s">
        <v>2668</v>
      </c>
      <c r="F10651" s="69">
        <v>2078</v>
      </c>
      <c r="G10651" s="69" t="s">
        <v>1947</v>
      </c>
    </row>
    <row r="10652" spans="1:7" ht="14.4">
      <c r="A10652" s="27" t="str">
        <f>VLOOKUP(C10652,'user list'!A:B,2,0)</f>
        <v>CGSD</v>
      </c>
      <c r="B10652" s="172">
        <v>45817.704872685186</v>
      </c>
      <c r="C10652" s="69" t="s">
        <v>200</v>
      </c>
      <c r="D10652" s="69" t="s">
        <v>1937</v>
      </c>
      <c r="E10652" s="69" t="s">
        <v>2668</v>
      </c>
      <c r="F10652" s="69">
        <v>2078</v>
      </c>
      <c r="G10652" s="69" t="s">
        <v>1948</v>
      </c>
    </row>
    <row r="10653" spans="1:7" ht="14.4">
      <c r="A10653" s="27" t="str">
        <f>VLOOKUP(C10653,'user list'!A:B,2,0)</f>
        <v>CGSD</v>
      </c>
      <c r="B10653" s="172">
        <v>45817.704872685186</v>
      </c>
      <c r="C10653" s="69" t="s">
        <v>200</v>
      </c>
      <c r="D10653" s="69" t="s">
        <v>1937</v>
      </c>
      <c r="E10653" s="69" t="s">
        <v>2668</v>
      </c>
      <c r="F10653" s="69">
        <v>2078</v>
      </c>
      <c r="G10653" s="69" t="s">
        <v>1939</v>
      </c>
    </row>
    <row r="10654" spans="1:7" ht="14.4">
      <c r="A10654" s="27" t="str">
        <f>VLOOKUP(C10654,'user list'!A:B,2,0)</f>
        <v>Admin</v>
      </c>
      <c r="B10654" s="172">
        <v>45817.704872685186</v>
      </c>
      <c r="C10654" s="69" t="s">
        <v>186</v>
      </c>
      <c r="D10654" s="69" t="s">
        <v>1937</v>
      </c>
      <c r="E10654" s="69" t="s">
        <v>2668</v>
      </c>
      <c r="F10654" s="69">
        <v>2078</v>
      </c>
      <c r="G10654" s="69" t="s">
        <v>1948</v>
      </c>
    </row>
    <row r="10655" spans="1:7" ht="14.4">
      <c r="A10655" s="27" t="str">
        <f>VLOOKUP(C10655,'user list'!A:B,2,0)</f>
        <v>CGSD</v>
      </c>
      <c r="B10655" s="172">
        <v>45817.705509259256</v>
      </c>
      <c r="C10655" s="69" t="s">
        <v>200</v>
      </c>
      <c r="D10655" s="69" t="s">
        <v>1937</v>
      </c>
      <c r="E10655" s="69" t="s">
        <v>2002</v>
      </c>
      <c r="F10655" s="69">
        <v>1988</v>
      </c>
      <c r="G10655" s="69" t="s">
        <v>1947</v>
      </c>
    </row>
    <row r="10656" spans="1:7" ht="14.4">
      <c r="A10656" s="27" t="str">
        <f>VLOOKUP(C10656,'user list'!A:B,2,0)</f>
        <v>CGSD</v>
      </c>
      <c r="B10656" s="172">
        <v>45817.705509259256</v>
      </c>
      <c r="C10656" s="69" t="s">
        <v>200</v>
      </c>
      <c r="D10656" s="69" t="s">
        <v>1937</v>
      </c>
      <c r="E10656" s="69" t="s">
        <v>2002</v>
      </c>
      <c r="F10656" s="69">
        <v>1988</v>
      </c>
      <c r="G10656" s="69" t="s">
        <v>1948</v>
      </c>
    </row>
    <row r="10657" spans="1:7" ht="14.4">
      <c r="A10657" s="27" t="str">
        <f>VLOOKUP(C10657,'user list'!A:B,2,0)</f>
        <v>CGSD</v>
      </c>
      <c r="B10657" s="172">
        <v>45817.705509259256</v>
      </c>
      <c r="C10657" s="69" t="s">
        <v>200</v>
      </c>
      <c r="D10657" s="69" t="s">
        <v>1937</v>
      </c>
      <c r="E10657" s="69" t="s">
        <v>2002</v>
      </c>
      <c r="F10657" s="69">
        <v>1988</v>
      </c>
      <c r="G10657" s="69" t="s">
        <v>1939</v>
      </c>
    </row>
    <row r="10658" spans="1:7" ht="14.4">
      <c r="A10658" s="27" t="str">
        <f>VLOOKUP(C10658,'user list'!A:B,2,0)</f>
        <v>Admin</v>
      </c>
      <c r="B10658" s="172">
        <v>45817.705509259256</v>
      </c>
      <c r="C10658" s="69" t="s">
        <v>186</v>
      </c>
      <c r="D10658" s="69" t="s">
        <v>1937</v>
      </c>
      <c r="E10658" s="69" t="s">
        <v>2002</v>
      </c>
      <c r="F10658" s="69">
        <v>1988</v>
      </c>
      <c r="G10658" s="69" t="s">
        <v>1948</v>
      </c>
    </row>
    <row r="10659" spans="1:7" ht="14.4">
      <c r="A10659" s="27" t="str">
        <f>VLOOKUP(C10659,'user list'!A:B,2,0)</f>
        <v>CGSD</v>
      </c>
      <c r="B10659" s="172">
        <v>45817.705555555556</v>
      </c>
      <c r="C10659" s="69" t="s">
        <v>200</v>
      </c>
      <c r="D10659" s="69" t="s">
        <v>1937</v>
      </c>
      <c r="E10659" s="69" t="s">
        <v>2047</v>
      </c>
      <c r="F10659" s="69">
        <v>1986</v>
      </c>
      <c r="G10659" s="69" t="s">
        <v>1947</v>
      </c>
    </row>
    <row r="10660" spans="1:7" ht="14.4">
      <c r="A10660" s="27" t="str">
        <f>VLOOKUP(C10660,'user list'!A:B,2,0)</f>
        <v>CGSD</v>
      </c>
      <c r="B10660" s="172">
        <v>45817.705567129633</v>
      </c>
      <c r="C10660" s="69" t="s">
        <v>200</v>
      </c>
      <c r="D10660" s="69" t="s">
        <v>1937</v>
      </c>
      <c r="E10660" s="69" t="s">
        <v>2047</v>
      </c>
      <c r="F10660" s="69">
        <v>1986</v>
      </c>
      <c r="G10660" s="69" t="s">
        <v>1948</v>
      </c>
    </row>
    <row r="10661" spans="1:7" ht="14.4">
      <c r="A10661" s="27" t="str">
        <f>VLOOKUP(C10661,'user list'!A:B,2,0)</f>
        <v>CGSD</v>
      </c>
      <c r="B10661" s="172">
        <v>45817.705567129633</v>
      </c>
      <c r="C10661" s="69" t="s">
        <v>200</v>
      </c>
      <c r="D10661" s="69" t="s">
        <v>1937</v>
      </c>
      <c r="E10661" s="69" t="s">
        <v>2047</v>
      </c>
      <c r="F10661" s="69">
        <v>1986</v>
      </c>
      <c r="G10661" s="69" t="s">
        <v>1939</v>
      </c>
    </row>
    <row r="10662" spans="1:7" ht="14.4">
      <c r="A10662" s="27" t="str">
        <f>VLOOKUP(C10662,'user list'!A:B,2,0)</f>
        <v>Admin</v>
      </c>
      <c r="B10662" s="172">
        <v>45817.705567129633</v>
      </c>
      <c r="C10662" s="69" t="s">
        <v>186</v>
      </c>
      <c r="D10662" s="69" t="s">
        <v>1937</v>
      </c>
      <c r="E10662" s="69" t="s">
        <v>2047</v>
      </c>
      <c r="F10662" s="69">
        <v>1986</v>
      </c>
      <c r="G10662" s="69" t="s">
        <v>1948</v>
      </c>
    </row>
    <row r="10663" spans="1:7" ht="14.4">
      <c r="A10663" s="27" t="str">
        <f>VLOOKUP(C10663,'user list'!A:B,2,0)</f>
        <v>CGSD</v>
      </c>
      <c r="B10663" s="172">
        <v>45817.706493055557</v>
      </c>
      <c r="C10663" s="69" t="s">
        <v>200</v>
      </c>
      <c r="D10663" s="69" t="s">
        <v>1937</v>
      </c>
      <c r="E10663" s="69" t="s">
        <v>2609</v>
      </c>
      <c r="F10663" s="69">
        <v>1998</v>
      </c>
      <c r="G10663" s="69" t="s">
        <v>1947</v>
      </c>
    </row>
    <row r="10664" spans="1:7" ht="14.4">
      <c r="A10664" s="27" t="str">
        <f>VLOOKUP(C10664,'user list'!A:B,2,0)</f>
        <v>CGSD</v>
      </c>
      <c r="B10664" s="172">
        <v>45817.706493055557</v>
      </c>
      <c r="C10664" s="69" t="s">
        <v>200</v>
      </c>
      <c r="D10664" s="69" t="s">
        <v>1937</v>
      </c>
      <c r="E10664" s="69" t="s">
        <v>2609</v>
      </c>
      <c r="F10664" s="69">
        <v>1998</v>
      </c>
      <c r="G10664" s="69" t="s">
        <v>1948</v>
      </c>
    </row>
    <row r="10665" spans="1:7" ht="14.4">
      <c r="A10665" s="27" t="str">
        <f>VLOOKUP(C10665,'user list'!A:B,2,0)</f>
        <v>CGSD</v>
      </c>
      <c r="B10665" s="172">
        <v>45817.706493055557</v>
      </c>
      <c r="C10665" s="69" t="s">
        <v>200</v>
      </c>
      <c r="D10665" s="69" t="s">
        <v>1937</v>
      </c>
      <c r="E10665" s="69" t="s">
        <v>2609</v>
      </c>
      <c r="F10665" s="69">
        <v>1998</v>
      </c>
      <c r="G10665" s="69" t="s">
        <v>1939</v>
      </c>
    </row>
    <row r="10666" spans="1:7" ht="14.4">
      <c r="A10666" s="27" t="str">
        <f>VLOOKUP(C10666,'user list'!A:B,2,0)</f>
        <v>Admin</v>
      </c>
      <c r="B10666" s="172">
        <v>45817.706493055557</v>
      </c>
      <c r="C10666" s="69" t="s">
        <v>186</v>
      </c>
      <c r="D10666" s="69" t="s">
        <v>1937</v>
      </c>
      <c r="E10666" s="69" t="s">
        <v>2609</v>
      </c>
      <c r="F10666" s="69">
        <v>1998</v>
      </c>
      <c r="G10666" s="69" t="s">
        <v>1948</v>
      </c>
    </row>
    <row r="10667" spans="1:7" ht="14.4">
      <c r="A10667" s="27" t="str">
        <f>VLOOKUP(C10667,'user list'!A:B,2,0)</f>
        <v>CGSD</v>
      </c>
      <c r="B10667" s="172">
        <v>45817.706608796296</v>
      </c>
      <c r="C10667" s="69" t="s">
        <v>200</v>
      </c>
      <c r="D10667" s="69" t="s">
        <v>1937</v>
      </c>
      <c r="E10667" s="69" t="s">
        <v>2609</v>
      </c>
      <c r="F10667" s="69">
        <v>1998</v>
      </c>
      <c r="G10667" s="69" t="s">
        <v>1949</v>
      </c>
    </row>
    <row r="10668" spans="1:7" ht="14.4">
      <c r="A10668" s="27" t="str">
        <f>VLOOKUP(C10668,'user list'!A:B,2,0)</f>
        <v>CGSD</v>
      </c>
      <c r="B10668" s="172">
        <v>45817.706886574073</v>
      </c>
      <c r="C10668" s="69" t="s">
        <v>200</v>
      </c>
      <c r="D10668" s="69" t="s">
        <v>1937</v>
      </c>
      <c r="E10668" s="69" t="s">
        <v>2611</v>
      </c>
      <c r="F10668" s="69">
        <v>2003</v>
      </c>
      <c r="G10668" s="69" t="s">
        <v>1947</v>
      </c>
    </row>
    <row r="10669" spans="1:7" ht="14.4">
      <c r="A10669" s="27" t="str">
        <f>VLOOKUP(C10669,'user list'!A:B,2,0)</f>
        <v>CGSD</v>
      </c>
      <c r="B10669" s="172">
        <v>45817.706886574073</v>
      </c>
      <c r="C10669" s="69" t="s">
        <v>200</v>
      </c>
      <c r="D10669" s="69" t="s">
        <v>1937</v>
      </c>
      <c r="E10669" s="69" t="s">
        <v>2611</v>
      </c>
      <c r="F10669" s="69">
        <v>2003</v>
      </c>
      <c r="G10669" s="69" t="s">
        <v>1948</v>
      </c>
    </row>
    <row r="10670" spans="1:7" ht="14.4">
      <c r="A10670" s="27" t="str">
        <f>VLOOKUP(C10670,'user list'!A:B,2,0)</f>
        <v>CGSD</v>
      </c>
      <c r="B10670" s="172">
        <v>45817.70689814815</v>
      </c>
      <c r="C10670" s="69" t="s">
        <v>200</v>
      </c>
      <c r="D10670" s="69" t="s">
        <v>1937</v>
      </c>
      <c r="E10670" s="69" t="s">
        <v>2611</v>
      </c>
      <c r="F10670" s="69">
        <v>2003</v>
      </c>
      <c r="G10670" s="69" t="s">
        <v>1939</v>
      </c>
    </row>
    <row r="10671" spans="1:7" ht="14.4">
      <c r="A10671" s="27" t="str">
        <f>VLOOKUP(C10671,'user list'!A:B,2,0)</f>
        <v>Admin</v>
      </c>
      <c r="B10671" s="172">
        <v>45817.70689814815</v>
      </c>
      <c r="C10671" s="69" t="s">
        <v>186</v>
      </c>
      <c r="D10671" s="69" t="s">
        <v>1937</v>
      </c>
      <c r="E10671" s="69" t="s">
        <v>2611</v>
      </c>
      <c r="F10671" s="69">
        <v>2003</v>
      </c>
      <c r="G10671" s="69" t="s">
        <v>1948</v>
      </c>
    </row>
    <row r="10672" spans="1:7" ht="14.4">
      <c r="A10672" s="27" t="str">
        <f>VLOOKUP(C10672,'user list'!A:B,2,0)</f>
        <v>CGSD</v>
      </c>
      <c r="B10672" s="172">
        <v>45817.707002314812</v>
      </c>
      <c r="C10672" s="69" t="s">
        <v>200</v>
      </c>
      <c r="D10672" s="69" t="s">
        <v>1937</v>
      </c>
      <c r="E10672" s="69" t="s">
        <v>2611</v>
      </c>
      <c r="F10672" s="69">
        <v>2003</v>
      </c>
      <c r="G10672" s="69" t="s">
        <v>1949</v>
      </c>
    </row>
    <row r="10673" spans="1:7" ht="14.4">
      <c r="A10673" s="27" t="str">
        <f>VLOOKUP(C10673,'user list'!A:B,2,0)</f>
        <v>CGSD</v>
      </c>
      <c r="B10673" s="172">
        <v>45817.70820601852</v>
      </c>
      <c r="C10673" s="69" t="s">
        <v>200</v>
      </c>
      <c r="D10673" s="69" t="s">
        <v>1937</v>
      </c>
      <c r="E10673" s="69" t="s">
        <v>2630</v>
      </c>
      <c r="F10673" s="69">
        <v>2035</v>
      </c>
      <c r="G10673" s="69" t="s">
        <v>1947</v>
      </c>
    </row>
    <row r="10674" spans="1:7" ht="14.4">
      <c r="A10674" s="27" t="str">
        <f>VLOOKUP(C10674,'user list'!A:B,2,0)</f>
        <v>CGSD</v>
      </c>
      <c r="B10674" s="172">
        <v>45817.70820601852</v>
      </c>
      <c r="C10674" s="69" t="s">
        <v>200</v>
      </c>
      <c r="D10674" s="69" t="s">
        <v>1937</v>
      </c>
      <c r="E10674" s="69" t="s">
        <v>2630</v>
      </c>
      <c r="F10674" s="69">
        <v>2035</v>
      </c>
      <c r="G10674" s="69" t="s">
        <v>1948</v>
      </c>
    </row>
    <row r="10675" spans="1:7" ht="14.4">
      <c r="A10675" s="27" t="str">
        <f>VLOOKUP(C10675,'user list'!A:B,2,0)</f>
        <v>CGSD</v>
      </c>
      <c r="B10675" s="172">
        <v>45817.70820601852</v>
      </c>
      <c r="C10675" s="69" t="s">
        <v>200</v>
      </c>
      <c r="D10675" s="69" t="s">
        <v>1937</v>
      </c>
      <c r="E10675" s="69" t="s">
        <v>2630</v>
      </c>
      <c r="F10675" s="69">
        <v>2035</v>
      </c>
      <c r="G10675" s="69" t="s">
        <v>1939</v>
      </c>
    </row>
    <row r="10676" spans="1:7" ht="14.4">
      <c r="A10676" s="27" t="str">
        <f>VLOOKUP(C10676,'user list'!A:B,2,0)</f>
        <v>Admin</v>
      </c>
      <c r="B10676" s="172">
        <v>45817.70820601852</v>
      </c>
      <c r="C10676" s="69" t="s">
        <v>186</v>
      </c>
      <c r="D10676" s="69" t="s">
        <v>1937</v>
      </c>
      <c r="E10676" s="69" t="s">
        <v>2630</v>
      </c>
      <c r="F10676" s="69">
        <v>2035</v>
      </c>
      <c r="G10676" s="69" t="s">
        <v>1948</v>
      </c>
    </row>
    <row r="10677" spans="1:7" ht="14.4">
      <c r="A10677" s="27" t="str">
        <f>VLOOKUP(C10677,'user list'!A:B,2,0)</f>
        <v>CGSD</v>
      </c>
      <c r="B10677" s="172">
        <v>45817.708738425928</v>
      </c>
      <c r="C10677" s="69" t="s">
        <v>200</v>
      </c>
      <c r="D10677" s="69" t="s">
        <v>1937</v>
      </c>
      <c r="E10677" s="69" t="s">
        <v>2630</v>
      </c>
      <c r="F10677" s="69">
        <v>2035</v>
      </c>
      <c r="G10677" s="69" t="s">
        <v>1939</v>
      </c>
    </row>
    <row r="10678" spans="1:7" ht="14.4">
      <c r="A10678" s="27" t="str">
        <f>VLOOKUP(C10678,'user list'!A:B,2,0)</f>
        <v>CGSD</v>
      </c>
      <c r="B10678" s="172">
        <v>45817.709004629629</v>
      </c>
      <c r="C10678" s="69" t="s">
        <v>200</v>
      </c>
      <c r="D10678" s="69" t="s">
        <v>1937</v>
      </c>
      <c r="E10678" s="69">
        <v>1758</v>
      </c>
      <c r="F10678" s="69">
        <v>1758</v>
      </c>
      <c r="G10678" s="69" t="s">
        <v>1939</v>
      </c>
    </row>
    <row r="10679" spans="1:7" ht="14.4">
      <c r="A10679" s="27" t="str">
        <f>VLOOKUP(C10679,'user list'!A:B,2,0)</f>
        <v>CGSD</v>
      </c>
      <c r="B10679" s="172">
        <v>45817.709004629629</v>
      </c>
      <c r="C10679" s="69" t="s">
        <v>200</v>
      </c>
      <c r="D10679" s="69" t="s">
        <v>1937</v>
      </c>
      <c r="E10679" s="69">
        <v>1758</v>
      </c>
      <c r="F10679" s="69">
        <v>1758</v>
      </c>
      <c r="G10679" s="69" t="s">
        <v>1939</v>
      </c>
    </row>
    <row r="10680" spans="1:7" ht="14.4">
      <c r="A10680" s="27" t="str">
        <f>VLOOKUP(C10680,'user list'!A:B,2,0)</f>
        <v>CGSD</v>
      </c>
      <c r="B10680" s="172">
        <v>45817.709201388891</v>
      </c>
      <c r="C10680" s="69" t="s">
        <v>200</v>
      </c>
      <c r="D10680" s="69" t="s">
        <v>1937</v>
      </c>
      <c r="E10680" s="69" t="s">
        <v>2640</v>
      </c>
      <c r="F10680" s="69">
        <v>2047</v>
      </c>
      <c r="G10680" s="69" t="s">
        <v>1947</v>
      </c>
    </row>
    <row r="10681" spans="1:7" ht="14.4">
      <c r="A10681" s="27" t="str">
        <f>VLOOKUP(C10681,'user list'!A:B,2,0)</f>
        <v>CGSD</v>
      </c>
      <c r="B10681" s="172">
        <v>45817.709201388891</v>
      </c>
      <c r="C10681" s="69" t="s">
        <v>200</v>
      </c>
      <c r="D10681" s="69" t="s">
        <v>1937</v>
      </c>
      <c r="E10681" s="69" t="s">
        <v>2640</v>
      </c>
      <c r="F10681" s="69">
        <v>2047</v>
      </c>
      <c r="G10681" s="69" t="s">
        <v>1948</v>
      </c>
    </row>
    <row r="10682" spans="1:7" ht="14.4">
      <c r="A10682" s="27" t="str">
        <f>VLOOKUP(C10682,'user list'!A:B,2,0)</f>
        <v>CGSD</v>
      </c>
      <c r="B10682" s="172">
        <v>45817.709201388891</v>
      </c>
      <c r="C10682" s="69" t="s">
        <v>200</v>
      </c>
      <c r="D10682" s="69" t="s">
        <v>1937</v>
      </c>
      <c r="E10682" s="69" t="s">
        <v>2640</v>
      </c>
      <c r="F10682" s="69">
        <v>2047</v>
      </c>
      <c r="G10682" s="69" t="s">
        <v>1939</v>
      </c>
    </row>
    <row r="10683" spans="1:7" ht="14.4">
      <c r="A10683" s="27" t="str">
        <f>VLOOKUP(C10683,'user list'!A:B,2,0)</f>
        <v>Admin</v>
      </c>
      <c r="B10683" s="172">
        <v>45817.709201388891</v>
      </c>
      <c r="C10683" s="69" t="s">
        <v>186</v>
      </c>
      <c r="D10683" s="69" t="s">
        <v>1937</v>
      </c>
      <c r="E10683" s="69" t="s">
        <v>2640</v>
      </c>
      <c r="F10683" s="69">
        <v>2047</v>
      </c>
      <c r="G10683" s="69" t="s">
        <v>1948</v>
      </c>
    </row>
    <row r="10684" spans="1:7" ht="14.4">
      <c r="A10684" s="27" t="str">
        <f>VLOOKUP(C10684,'user list'!A:B,2,0)</f>
        <v>CGSD</v>
      </c>
      <c r="B10684" s="172">
        <v>45817.709340277775</v>
      </c>
      <c r="C10684" s="69" t="s">
        <v>200</v>
      </c>
      <c r="D10684" s="69" t="s">
        <v>1937</v>
      </c>
      <c r="E10684" s="69" t="s">
        <v>2640</v>
      </c>
      <c r="F10684" s="69">
        <v>2047</v>
      </c>
      <c r="G10684" s="69" t="s">
        <v>1949</v>
      </c>
    </row>
    <row r="10685" spans="1:7" ht="14.4">
      <c r="A10685" s="27" t="str">
        <f>VLOOKUP(C10685,'user list'!A:B,2,0)</f>
        <v>CGSD</v>
      </c>
      <c r="B10685" s="172">
        <v>45817.709618055553</v>
      </c>
      <c r="C10685" s="69" t="s">
        <v>200</v>
      </c>
      <c r="D10685" s="69" t="s">
        <v>1937</v>
      </c>
      <c r="E10685" s="69" t="s">
        <v>2650</v>
      </c>
      <c r="F10685" s="69">
        <v>2063</v>
      </c>
      <c r="G10685" s="69" t="s">
        <v>1947</v>
      </c>
    </row>
    <row r="10686" spans="1:7" ht="14.4">
      <c r="A10686" s="27" t="str">
        <f>VLOOKUP(C10686,'user list'!A:B,2,0)</f>
        <v>CGSD</v>
      </c>
      <c r="B10686" s="172">
        <v>45817.709618055553</v>
      </c>
      <c r="C10686" s="69" t="s">
        <v>200</v>
      </c>
      <c r="D10686" s="69" t="s">
        <v>1937</v>
      </c>
      <c r="E10686" s="69" t="s">
        <v>2650</v>
      </c>
      <c r="F10686" s="69">
        <v>2063</v>
      </c>
      <c r="G10686" s="69" t="s">
        <v>1948</v>
      </c>
    </row>
    <row r="10687" spans="1:7" ht="14.4">
      <c r="A10687" s="27" t="str">
        <f>VLOOKUP(C10687,'user list'!A:B,2,0)</f>
        <v>CGSD</v>
      </c>
      <c r="B10687" s="172">
        <v>45817.709618055553</v>
      </c>
      <c r="C10687" s="69" t="s">
        <v>200</v>
      </c>
      <c r="D10687" s="69" t="s">
        <v>1937</v>
      </c>
      <c r="E10687" s="69" t="s">
        <v>2650</v>
      </c>
      <c r="F10687" s="69">
        <v>2063</v>
      </c>
      <c r="G10687" s="69" t="s">
        <v>1939</v>
      </c>
    </row>
    <row r="10688" spans="1:7" ht="14.4">
      <c r="A10688" s="27" t="str">
        <f>VLOOKUP(C10688,'user list'!A:B,2,0)</f>
        <v>Admin</v>
      </c>
      <c r="B10688" s="172">
        <v>45817.709618055553</v>
      </c>
      <c r="C10688" s="69" t="s">
        <v>186</v>
      </c>
      <c r="D10688" s="69" t="s">
        <v>1937</v>
      </c>
      <c r="E10688" s="69" t="s">
        <v>2650</v>
      </c>
      <c r="F10688" s="69">
        <v>2063</v>
      </c>
      <c r="G10688" s="69" t="s">
        <v>1948</v>
      </c>
    </row>
    <row r="10689" spans="1:7" ht="14.4">
      <c r="A10689" s="27" t="str">
        <f>VLOOKUP(C10689,'user list'!A:B,2,0)</f>
        <v>CGSD</v>
      </c>
      <c r="B10689" s="172">
        <v>45817.709745370368</v>
      </c>
      <c r="C10689" s="69" t="s">
        <v>200</v>
      </c>
      <c r="D10689" s="69" t="s">
        <v>1937</v>
      </c>
      <c r="E10689" s="69" t="s">
        <v>2669</v>
      </c>
      <c r="F10689" s="69">
        <v>2079</v>
      </c>
      <c r="G10689" s="69" t="s">
        <v>1947</v>
      </c>
    </row>
    <row r="10690" spans="1:7" ht="14.4">
      <c r="A10690" s="27" t="str">
        <f>VLOOKUP(C10690,'user list'!A:B,2,0)</f>
        <v>CGSD</v>
      </c>
      <c r="B10690" s="172">
        <v>45817.709745370368</v>
      </c>
      <c r="C10690" s="69" t="s">
        <v>200</v>
      </c>
      <c r="D10690" s="69" t="s">
        <v>1937</v>
      </c>
      <c r="E10690" s="69" t="s">
        <v>2669</v>
      </c>
      <c r="F10690" s="69">
        <v>2079</v>
      </c>
      <c r="G10690" s="69" t="s">
        <v>1948</v>
      </c>
    </row>
    <row r="10691" spans="1:7" ht="14.4">
      <c r="A10691" s="27" t="str">
        <f>VLOOKUP(C10691,'user list'!A:B,2,0)</f>
        <v>CGSD</v>
      </c>
      <c r="B10691" s="172">
        <v>45817.709745370368</v>
      </c>
      <c r="C10691" s="69" t="s">
        <v>200</v>
      </c>
      <c r="D10691" s="69" t="s">
        <v>1937</v>
      </c>
      <c r="E10691" s="69" t="s">
        <v>2669</v>
      </c>
      <c r="F10691" s="69">
        <v>2079</v>
      </c>
      <c r="G10691" s="69" t="s">
        <v>1939</v>
      </c>
    </row>
    <row r="10692" spans="1:7" ht="14.4">
      <c r="A10692" s="27" t="str">
        <f>VLOOKUP(C10692,'user list'!A:B,2,0)</f>
        <v>Admin</v>
      </c>
      <c r="B10692" s="172">
        <v>45817.709745370368</v>
      </c>
      <c r="C10692" s="69" t="s">
        <v>186</v>
      </c>
      <c r="D10692" s="69" t="s">
        <v>1937</v>
      </c>
      <c r="E10692" s="69" t="s">
        <v>2669</v>
      </c>
      <c r="F10692" s="69">
        <v>2079</v>
      </c>
      <c r="G10692" s="69" t="s">
        <v>1948</v>
      </c>
    </row>
    <row r="10693" spans="1:7" ht="14.4">
      <c r="A10693" s="27" t="str">
        <f>VLOOKUP(C10693,'user list'!A:B,2,0)</f>
        <v>Admin</v>
      </c>
      <c r="B10693" s="172">
        <v>45817.709745370368</v>
      </c>
      <c r="C10693" s="69" t="s">
        <v>186</v>
      </c>
      <c r="D10693" s="69" t="s">
        <v>1937</v>
      </c>
      <c r="E10693" s="69" t="s">
        <v>2669</v>
      </c>
      <c r="F10693" s="69">
        <v>2079</v>
      </c>
      <c r="G10693" s="69" t="s">
        <v>1947</v>
      </c>
    </row>
    <row r="10694" spans="1:7" ht="14.4">
      <c r="A10694" s="27" t="str">
        <f>VLOOKUP(C10694,'user list'!A:B,2,0)</f>
        <v>Admin</v>
      </c>
      <c r="B10694" s="172">
        <v>45817.709745370368</v>
      </c>
      <c r="C10694" s="69" t="s">
        <v>186</v>
      </c>
      <c r="D10694" s="69" t="s">
        <v>1937</v>
      </c>
      <c r="E10694" s="69" t="s">
        <v>2669</v>
      </c>
      <c r="F10694" s="69">
        <v>2079</v>
      </c>
      <c r="G10694" s="69" t="s">
        <v>1948</v>
      </c>
    </row>
    <row r="10695" spans="1:7" ht="14.4">
      <c r="A10695" s="27" t="str">
        <f>VLOOKUP(C10695,'user list'!A:B,2,0)</f>
        <v>CGSD</v>
      </c>
      <c r="B10695" s="172">
        <v>45817.709803240738</v>
      </c>
      <c r="C10695" s="69" t="s">
        <v>200</v>
      </c>
      <c r="D10695" s="69" t="s">
        <v>1937</v>
      </c>
      <c r="E10695" s="69" t="s">
        <v>2669</v>
      </c>
      <c r="F10695" s="69">
        <v>2079</v>
      </c>
      <c r="G10695" s="69" t="s">
        <v>1949</v>
      </c>
    </row>
    <row r="10696" spans="1:7" ht="14.4">
      <c r="A10696" s="27" t="str">
        <f>VLOOKUP(C10696,'user list'!A:B,2,0)</f>
        <v>CGSD</v>
      </c>
      <c r="B10696" s="172">
        <v>45817.710266203707</v>
      </c>
      <c r="C10696" s="69" t="s">
        <v>200</v>
      </c>
      <c r="D10696" s="69" t="s">
        <v>1937</v>
      </c>
      <c r="E10696" s="69" t="s">
        <v>2667</v>
      </c>
      <c r="F10696" s="69">
        <v>2077</v>
      </c>
      <c r="G10696" s="69" t="s">
        <v>1947</v>
      </c>
    </row>
    <row r="10697" spans="1:7" ht="14.4">
      <c r="A10697" s="27" t="str">
        <f>VLOOKUP(C10697,'user list'!A:B,2,0)</f>
        <v>CGSD</v>
      </c>
      <c r="B10697" s="172">
        <v>45817.710266203707</v>
      </c>
      <c r="C10697" s="69" t="s">
        <v>200</v>
      </c>
      <c r="D10697" s="69" t="s">
        <v>1937</v>
      </c>
      <c r="E10697" s="69" t="s">
        <v>2667</v>
      </c>
      <c r="F10697" s="69">
        <v>2077</v>
      </c>
      <c r="G10697" s="69" t="s">
        <v>1948</v>
      </c>
    </row>
    <row r="10698" spans="1:7" ht="14.4">
      <c r="A10698" s="27" t="str">
        <f>VLOOKUP(C10698,'user list'!A:B,2,0)</f>
        <v>CGSD</v>
      </c>
      <c r="B10698" s="172">
        <v>45817.710266203707</v>
      </c>
      <c r="C10698" s="69" t="s">
        <v>200</v>
      </c>
      <c r="D10698" s="69" t="s">
        <v>1937</v>
      </c>
      <c r="E10698" s="69" t="s">
        <v>2667</v>
      </c>
      <c r="F10698" s="69">
        <v>2077</v>
      </c>
      <c r="G10698" s="69" t="s">
        <v>1939</v>
      </c>
    </row>
    <row r="10699" spans="1:7" ht="14.4">
      <c r="A10699" s="27" t="str">
        <f>VLOOKUP(C10699,'user list'!A:B,2,0)</f>
        <v>Admin</v>
      </c>
      <c r="B10699" s="172">
        <v>45817.710266203707</v>
      </c>
      <c r="C10699" s="69" t="s">
        <v>186</v>
      </c>
      <c r="D10699" s="69" t="s">
        <v>1937</v>
      </c>
      <c r="E10699" s="69" t="s">
        <v>2667</v>
      </c>
      <c r="F10699" s="69">
        <v>2077</v>
      </c>
      <c r="G10699" s="69" t="s">
        <v>1948</v>
      </c>
    </row>
    <row r="10700" spans="1:7" ht="14.4">
      <c r="A10700" s="27" t="str">
        <f>VLOOKUP(C10700,'user list'!A:B,2,0)</f>
        <v>Admin</v>
      </c>
      <c r="B10700" s="172">
        <v>45817.710266203707</v>
      </c>
      <c r="C10700" s="69" t="s">
        <v>186</v>
      </c>
      <c r="D10700" s="69" t="s">
        <v>1937</v>
      </c>
      <c r="E10700" s="69" t="s">
        <v>2667</v>
      </c>
      <c r="F10700" s="69">
        <v>2077</v>
      </c>
      <c r="G10700" s="69" t="s">
        <v>1947</v>
      </c>
    </row>
    <row r="10701" spans="1:7" ht="14.4">
      <c r="A10701" s="27" t="str">
        <f>VLOOKUP(C10701,'user list'!A:B,2,0)</f>
        <v>Admin</v>
      </c>
      <c r="B10701" s="172">
        <v>45817.710266203707</v>
      </c>
      <c r="C10701" s="69" t="s">
        <v>186</v>
      </c>
      <c r="D10701" s="69" t="s">
        <v>1937</v>
      </c>
      <c r="E10701" s="69" t="s">
        <v>2667</v>
      </c>
      <c r="F10701" s="69">
        <v>2077</v>
      </c>
      <c r="G10701" s="69" t="s">
        <v>1948</v>
      </c>
    </row>
    <row r="10702" spans="1:7" ht="14.4">
      <c r="A10702" s="27" t="str">
        <f>VLOOKUP(C10702,'user list'!A:B,2,0)</f>
        <v>CGSD</v>
      </c>
      <c r="B10702" s="172">
        <v>45817.710358796299</v>
      </c>
      <c r="C10702" s="69" t="s">
        <v>200</v>
      </c>
      <c r="D10702" s="69" t="s">
        <v>1937</v>
      </c>
      <c r="E10702" s="69" t="s">
        <v>2667</v>
      </c>
      <c r="F10702" s="69">
        <v>2077</v>
      </c>
      <c r="G10702" s="69" t="s">
        <v>1949</v>
      </c>
    </row>
    <row r="10703" spans="1:7" ht="14.4">
      <c r="A10703" s="27" t="str">
        <f>VLOOKUP(C10703,'user list'!A:B,2,0)</f>
        <v>CGSD</v>
      </c>
      <c r="B10703" s="172">
        <v>45817.710497685184</v>
      </c>
      <c r="C10703" s="69" t="s">
        <v>200</v>
      </c>
      <c r="D10703" s="69" t="s">
        <v>1937</v>
      </c>
      <c r="E10703" s="69" t="s">
        <v>2639</v>
      </c>
      <c r="F10703" s="69">
        <v>2046</v>
      </c>
      <c r="G10703" s="69" t="s">
        <v>1947</v>
      </c>
    </row>
    <row r="10704" spans="1:7" ht="14.4">
      <c r="A10704" s="27" t="str">
        <f>VLOOKUP(C10704,'user list'!A:B,2,0)</f>
        <v>CGSD</v>
      </c>
      <c r="B10704" s="172">
        <v>45817.710497685184</v>
      </c>
      <c r="C10704" s="69" t="s">
        <v>200</v>
      </c>
      <c r="D10704" s="69" t="s">
        <v>1937</v>
      </c>
      <c r="E10704" s="69" t="s">
        <v>2639</v>
      </c>
      <c r="F10704" s="69">
        <v>2046</v>
      </c>
      <c r="G10704" s="69" t="s">
        <v>1948</v>
      </c>
    </row>
    <row r="10705" spans="1:7" ht="14.4">
      <c r="A10705" s="27" t="str">
        <f>VLOOKUP(C10705,'user list'!A:B,2,0)</f>
        <v>CGSD</v>
      </c>
      <c r="B10705" s="172">
        <v>45817.710497685184</v>
      </c>
      <c r="C10705" s="69" t="s">
        <v>200</v>
      </c>
      <c r="D10705" s="69" t="s">
        <v>1937</v>
      </c>
      <c r="E10705" s="69" t="s">
        <v>2639</v>
      </c>
      <c r="F10705" s="69">
        <v>2046</v>
      </c>
      <c r="G10705" s="69" t="s">
        <v>1939</v>
      </c>
    </row>
    <row r="10706" spans="1:7" ht="14.4">
      <c r="A10706" s="27" t="str">
        <f>VLOOKUP(C10706,'user list'!A:B,2,0)</f>
        <v>Admin</v>
      </c>
      <c r="B10706" s="172">
        <v>45817.710497685184</v>
      </c>
      <c r="C10706" s="69" t="s">
        <v>186</v>
      </c>
      <c r="D10706" s="69" t="s">
        <v>1937</v>
      </c>
      <c r="E10706" s="69" t="s">
        <v>2639</v>
      </c>
      <c r="F10706" s="69">
        <v>2046</v>
      </c>
      <c r="G10706" s="69" t="s">
        <v>1948</v>
      </c>
    </row>
    <row r="10707" spans="1:7" ht="14.4">
      <c r="A10707" s="27" t="str">
        <f>VLOOKUP(C10707,'user list'!A:B,2,0)</f>
        <v>Admin</v>
      </c>
      <c r="B10707" s="172">
        <v>45817.710497685184</v>
      </c>
      <c r="C10707" s="69" t="s">
        <v>186</v>
      </c>
      <c r="D10707" s="69" t="s">
        <v>1937</v>
      </c>
      <c r="E10707" s="69" t="s">
        <v>2639</v>
      </c>
      <c r="F10707" s="69">
        <v>2046</v>
      </c>
      <c r="G10707" s="69" t="s">
        <v>1947</v>
      </c>
    </row>
    <row r="10708" spans="1:7" ht="14.4">
      <c r="A10708" s="27" t="str">
        <f>VLOOKUP(C10708,'user list'!A:B,2,0)</f>
        <v>Admin</v>
      </c>
      <c r="B10708" s="172">
        <v>45817.710497685184</v>
      </c>
      <c r="C10708" s="69" t="s">
        <v>186</v>
      </c>
      <c r="D10708" s="69" t="s">
        <v>1937</v>
      </c>
      <c r="E10708" s="69" t="s">
        <v>2639</v>
      </c>
      <c r="F10708" s="69">
        <v>2046</v>
      </c>
      <c r="G10708" s="69" t="s">
        <v>1948</v>
      </c>
    </row>
    <row r="10709" spans="1:7" ht="14.4">
      <c r="A10709" s="27" t="str">
        <f>VLOOKUP(C10709,'user list'!A:B,2,0)</f>
        <v>CGSD</v>
      </c>
      <c r="B10709" s="172">
        <v>45817.710555555554</v>
      </c>
      <c r="C10709" s="69" t="s">
        <v>200</v>
      </c>
      <c r="D10709" s="69" t="s">
        <v>1937</v>
      </c>
      <c r="E10709" s="69" t="s">
        <v>2639</v>
      </c>
      <c r="F10709" s="69">
        <v>2046</v>
      </c>
      <c r="G10709" s="69" t="s">
        <v>1949</v>
      </c>
    </row>
    <row r="10710" spans="1:7" ht="14.4">
      <c r="A10710" s="27" t="str">
        <f>VLOOKUP(C10710,'user list'!A:B,2,0)</f>
        <v>OCM</v>
      </c>
      <c r="B10710" s="172">
        <v>45817.710729166669</v>
      </c>
      <c r="C10710" s="69" t="s">
        <v>232</v>
      </c>
      <c r="D10710" s="69" t="s">
        <v>1937</v>
      </c>
      <c r="E10710" s="69" t="s">
        <v>1991</v>
      </c>
      <c r="F10710" s="69">
        <v>1994</v>
      </c>
      <c r="G10710" s="69" t="s">
        <v>1939</v>
      </c>
    </row>
    <row r="10711" spans="1:7" ht="14.4">
      <c r="A10711" s="27" t="str">
        <f>VLOOKUP(C10711,'user list'!A:B,2,0)</f>
        <v>OCM</v>
      </c>
      <c r="B10711" s="172">
        <v>45817.710925925923</v>
      </c>
      <c r="C10711" s="69" t="s">
        <v>232</v>
      </c>
      <c r="D10711" s="69" t="s">
        <v>1937</v>
      </c>
      <c r="E10711" s="69" t="s">
        <v>1991</v>
      </c>
      <c r="F10711" s="69">
        <v>1994</v>
      </c>
      <c r="G10711" s="69" t="s">
        <v>1947</v>
      </c>
    </row>
    <row r="10712" spans="1:7" ht="14.4">
      <c r="A10712" s="27" t="str">
        <f>VLOOKUP(C10712,'user list'!A:B,2,0)</f>
        <v>OCM</v>
      </c>
      <c r="B10712" s="172">
        <v>45817.710925925923</v>
      </c>
      <c r="C10712" s="69" t="s">
        <v>232</v>
      </c>
      <c r="D10712" s="69" t="s">
        <v>1937</v>
      </c>
      <c r="E10712" s="69" t="s">
        <v>1991</v>
      </c>
      <c r="F10712" s="69">
        <v>1994</v>
      </c>
      <c r="G10712" s="69" t="s">
        <v>1948</v>
      </c>
    </row>
    <row r="10713" spans="1:7" ht="14.4">
      <c r="A10713" s="27" t="str">
        <f>VLOOKUP(C10713,'user list'!A:B,2,0)</f>
        <v>OCM</v>
      </c>
      <c r="B10713" s="172">
        <v>45817.710925925923</v>
      </c>
      <c r="C10713" s="69" t="s">
        <v>232</v>
      </c>
      <c r="D10713" s="69" t="s">
        <v>1937</v>
      </c>
      <c r="E10713" s="69" t="s">
        <v>1991</v>
      </c>
      <c r="F10713" s="69">
        <v>1994</v>
      </c>
      <c r="G10713" s="69" t="s">
        <v>1939</v>
      </c>
    </row>
    <row r="10714" spans="1:7" ht="14.4">
      <c r="A10714" s="27" t="str">
        <f>VLOOKUP(C10714,'user list'!A:B,2,0)</f>
        <v>Admin</v>
      </c>
      <c r="B10714" s="172">
        <v>45817.710925925923</v>
      </c>
      <c r="C10714" s="69" t="s">
        <v>186</v>
      </c>
      <c r="D10714" s="69" t="s">
        <v>1937</v>
      </c>
      <c r="E10714" s="69" t="s">
        <v>1991</v>
      </c>
      <c r="F10714" s="69">
        <v>1994</v>
      </c>
      <c r="G10714" s="69" t="s">
        <v>1948</v>
      </c>
    </row>
    <row r="10715" spans="1:7" ht="14.4">
      <c r="A10715" s="27" t="str">
        <f>VLOOKUP(C10715,'user list'!A:B,2,0)</f>
        <v>CGSD</v>
      </c>
      <c r="B10715" s="172">
        <v>45817.71802083333</v>
      </c>
      <c r="C10715" s="69" t="s">
        <v>200</v>
      </c>
      <c r="D10715" s="69" t="s">
        <v>1937</v>
      </c>
      <c r="E10715" s="69" t="s">
        <v>2602</v>
      </c>
      <c r="F10715" s="69">
        <v>1977</v>
      </c>
      <c r="G10715" s="69" t="s">
        <v>1939</v>
      </c>
    </row>
    <row r="10716" spans="1:7" ht="14.4">
      <c r="A10716" s="27" t="str">
        <f>VLOOKUP(C10716,'user list'!A:B,2,0)</f>
        <v>OCM</v>
      </c>
      <c r="B10716" s="172">
        <v>45817.722418981481</v>
      </c>
      <c r="C10716" s="69" t="s">
        <v>235</v>
      </c>
      <c r="D10716" s="69" t="s">
        <v>1937</v>
      </c>
      <c r="E10716" s="69" t="s">
        <v>2048</v>
      </c>
      <c r="F10716" s="69">
        <v>2008</v>
      </c>
      <c r="G10716" s="69" t="s">
        <v>1947</v>
      </c>
    </row>
    <row r="10717" spans="1:7" ht="14.4">
      <c r="A10717" s="27" t="str">
        <f>VLOOKUP(C10717,'user list'!A:B,2,0)</f>
        <v>OCM</v>
      </c>
      <c r="B10717" s="172">
        <v>45817.722418981481</v>
      </c>
      <c r="C10717" s="69" t="s">
        <v>235</v>
      </c>
      <c r="D10717" s="69" t="s">
        <v>1937</v>
      </c>
      <c r="E10717" s="69" t="s">
        <v>2048</v>
      </c>
      <c r="F10717" s="69">
        <v>2008</v>
      </c>
      <c r="G10717" s="69" t="s">
        <v>1948</v>
      </c>
    </row>
    <row r="10718" spans="1:7" ht="14.4">
      <c r="A10718" s="27" t="str">
        <f>VLOOKUP(C10718,'user list'!A:B,2,0)</f>
        <v>Admin</v>
      </c>
      <c r="B10718" s="172">
        <v>45817.722430555557</v>
      </c>
      <c r="C10718" s="69" t="s">
        <v>186</v>
      </c>
      <c r="D10718" s="69" t="s">
        <v>1937</v>
      </c>
      <c r="E10718" s="69" t="s">
        <v>2048</v>
      </c>
      <c r="F10718" s="69">
        <v>2008</v>
      </c>
      <c r="G10718" s="69" t="s">
        <v>1948</v>
      </c>
    </row>
    <row r="10719" spans="1:7" ht="14.4">
      <c r="A10719" s="27" t="str">
        <f>VLOOKUP(C10719,'user list'!A:B,2,0)</f>
        <v>OCM</v>
      </c>
      <c r="B10719" s="172">
        <v>45817.722905092596</v>
      </c>
      <c r="C10719" s="69" t="s">
        <v>235</v>
      </c>
      <c r="D10719" s="69" t="s">
        <v>1937</v>
      </c>
      <c r="E10719" s="69" t="s">
        <v>2625</v>
      </c>
      <c r="F10719" s="69">
        <v>2030</v>
      </c>
      <c r="G10719" s="69" t="s">
        <v>1947</v>
      </c>
    </row>
    <row r="10720" spans="1:7" ht="14.4">
      <c r="A10720" s="27" t="str">
        <f>VLOOKUP(C10720,'user list'!A:B,2,0)</f>
        <v>OCM</v>
      </c>
      <c r="B10720" s="172">
        <v>45817.722905092596</v>
      </c>
      <c r="C10720" s="69" t="s">
        <v>235</v>
      </c>
      <c r="D10720" s="69" t="s">
        <v>1937</v>
      </c>
      <c r="E10720" s="69" t="s">
        <v>2625</v>
      </c>
      <c r="F10720" s="69">
        <v>2030</v>
      </c>
      <c r="G10720" s="69" t="s">
        <v>1948</v>
      </c>
    </row>
    <row r="10721" spans="1:7" ht="14.4">
      <c r="A10721" s="27" t="str">
        <f>VLOOKUP(C10721,'user list'!A:B,2,0)</f>
        <v>Admin</v>
      </c>
      <c r="B10721" s="172">
        <v>45817.722916666666</v>
      </c>
      <c r="C10721" s="69" t="s">
        <v>186</v>
      </c>
      <c r="D10721" s="69" t="s">
        <v>1937</v>
      </c>
      <c r="E10721" s="69" t="s">
        <v>2625</v>
      </c>
      <c r="F10721" s="69">
        <v>2030</v>
      </c>
      <c r="G10721" s="69" t="s">
        <v>1948</v>
      </c>
    </row>
    <row r="10722" spans="1:7" ht="14.4">
      <c r="A10722" s="27" t="str">
        <f>VLOOKUP(C10722,'user list'!A:B,2,0)</f>
        <v>OCM</v>
      </c>
      <c r="B10722" s="172">
        <v>45817.732951388891</v>
      </c>
      <c r="C10722" s="69" t="s">
        <v>232</v>
      </c>
      <c r="D10722" s="69" t="s">
        <v>1937</v>
      </c>
      <c r="E10722" s="69" t="s">
        <v>2049</v>
      </c>
      <c r="F10722" s="69">
        <v>2012</v>
      </c>
      <c r="G10722" s="69" t="s">
        <v>1939</v>
      </c>
    </row>
    <row r="10723" spans="1:7" ht="14.4">
      <c r="A10723" s="27" t="str">
        <f>VLOOKUP(C10723,'user list'!A:B,2,0)</f>
        <v>OCM</v>
      </c>
      <c r="B10723" s="172">
        <v>45817.733090277776</v>
      </c>
      <c r="C10723" s="69" t="s">
        <v>232</v>
      </c>
      <c r="D10723" s="69" t="s">
        <v>1937</v>
      </c>
      <c r="E10723" s="69" t="s">
        <v>2049</v>
      </c>
      <c r="F10723" s="69">
        <v>2012</v>
      </c>
      <c r="G10723" s="69" t="s">
        <v>1947</v>
      </c>
    </row>
    <row r="10724" spans="1:7" ht="14.4">
      <c r="A10724" s="27" t="str">
        <f>VLOOKUP(C10724,'user list'!A:B,2,0)</f>
        <v>OCM</v>
      </c>
      <c r="B10724" s="172">
        <v>45817.733090277776</v>
      </c>
      <c r="C10724" s="69" t="s">
        <v>232</v>
      </c>
      <c r="D10724" s="69" t="s">
        <v>1937</v>
      </c>
      <c r="E10724" s="69" t="s">
        <v>2049</v>
      </c>
      <c r="F10724" s="69">
        <v>2012</v>
      </c>
      <c r="G10724" s="69" t="s">
        <v>1948</v>
      </c>
    </row>
    <row r="10725" spans="1:7" ht="14.4">
      <c r="A10725" s="27" t="str">
        <f>VLOOKUP(C10725,'user list'!A:B,2,0)</f>
        <v>OCM</v>
      </c>
      <c r="B10725" s="172">
        <v>45817.733090277776</v>
      </c>
      <c r="C10725" s="69" t="s">
        <v>232</v>
      </c>
      <c r="D10725" s="69" t="s">
        <v>1937</v>
      </c>
      <c r="E10725" s="69" t="s">
        <v>2049</v>
      </c>
      <c r="F10725" s="69">
        <v>2012</v>
      </c>
      <c r="G10725" s="69" t="s">
        <v>1939</v>
      </c>
    </row>
    <row r="10726" spans="1:7" ht="14.4">
      <c r="A10726" s="27" t="str">
        <f>VLOOKUP(C10726,'user list'!A:B,2,0)</f>
        <v>Admin</v>
      </c>
      <c r="B10726" s="172">
        <v>45817.733101851853</v>
      </c>
      <c r="C10726" s="69" t="s">
        <v>186</v>
      </c>
      <c r="D10726" s="69" t="s">
        <v>1937</v>
      </c>
      <c r="E10726" s="69" t="s">
        <v>2049</v>
      </c>
      <c r="F10726" s="69">
        <v>2012</v>
      </c>
      <c r="G10726" s="69" t="s">
        <v>1948</v>
      </c>
    </row>
    <row r="10727" spans="1:7" ht="14.4">
      <c r="A10727" s="27" t="str">
        <f>VLOOKUP(C10727,'user list'!A:B,2,0)</f>
        <v>OCM</v>
      </c>
      <c r="B10727" s="172">
        <v>45817.7340625</v>
      </c>
      <c r="C10727" s="69" t="s">
        <v>232</v>
      </c>
      <c r="D10727" s="69" t="s">
        <v>1937</v>
      </c>
      <c r="E10727" s="69" t="s">
        <v>2613</v>
      </c>
      <c r="F10727" s="69">
        <v>2014</v>
      </c>
      <c r="G10727" s="69" t="s">
        <v>1939</v>
      </c>
    </row>
    <row r="10728" spans="1:7" ht="14.4">
      <c r="A10728" s="27" t="str">
        <f>VLOOKUP(C10728,'user list'!A:B,2,0)</f>
        <v>OCM</v>
      </c>
      <c r="B10728" s="172">
        <v>45817.734155092592</v>
      </c>
      <c r="C10728" s="69" t="s">
        <v>232</v>
      </c>
      <c r="D10728" s="69" t="s">
        <v>1937</v>
      </c>
      <c r="E10728" s="69" t="s">
        <v>2613</v>
      </c>
      <c r="F10728" s="69">
        <v>2014</v>
      </c>
      <c r="G10728" s="69" t="s">
        <v>1947</v>
      </c>
    </row>
    <row r="10729" spans="1:7" ht="14.4">
      <c r="A10729" s="27" t="str">
        <f>VLOOKUP(C10729,'user list'!A:B,2,0)</f>
        <v>OCM</v>
      </c>
      <c r="B10729" s="172">
        <v>45817.734155092592</v>
      </c>
      <c r="C10729" s="69" t="s">
        <v>232</v>
      </c>
      <c r="D10729" s="69" t="s">
        <v>1937</v>
      </c>
      <c r="E10729" s="69" t="s">
        <v>2613</v>
      </c>
      <c r="F10729" s="69">
        <v>2014</v>
      </c>
      <c r="G10729" s="69" t="s">
        <v>1948</v>
      </c>
    </row>
    <row r="10730" spans="1:7" ht="14.4">
      <c r="A10730" s="27" t="str">
        <f>VLOOKUP(C10730,'user list'!A:B,2,0)</f>
        <v>OCM</v>
      </c>
      <c r="B10730" s="172">
        <v>45817.734166666669</v>
      </c>
      <c r="C10730" s="69" t="s">
        <v>232</v>
      </c>
      <c r="D10730" s="69" t="s">
        <v>1937</v>
      </c>
      <c r="E10730" s="69" t="s">
        <v>2613</v>
      </c>
      <c r="F10730" s="69">
        <v>2014</v>
      </c>
      <c r="G10730" s="69" t="s">
        <v>1939</v>
      </c>
    </row>
    <row r="10731" spans="1:7" ht="14.4">
      <c r="A10731" s="27" t="str">
        <f>VLOOKUP(C10731,'user list'!A:B,2,0)</f>
        <v>Admin</v>
      </c>
      <c r="B10731" s="172">
        <v>45817.734166666669</v>
      </c>
      <c r="C10731" s="69" t="s">
        <v>186</v>
      </c>
      <c r="D10731" s="69" t="s">
        <v>1937</v>
      </c>
      <c r="E10731" s="69" t="s">
        <v>2613</v>
      </c>
      <c r="F10731" s="69">
        <v>2014</v>
      </c>
      <c r="G10731" s="69" t="s">
        <v>1948</v>
      </c>
    </row>
    <row r="10732" spans="1:7" ht="14.4">
      <c r="A10732" s="27" t="str">
        <f>VLOOKUP(C10732,'user list'!A:B,2,0)</f>
        <v>OCM</v>
      </c>
      <c r="B10732" s="172">
        <v>45817.734317129631</v>
      </c>
      <c r="C10732" s="69" t="s">
        <v>232</v>
      </c>
      <c r="D10732" s="69" t="s">
        <v>1937</v>
      </c>
      <c r="E10732" s="69" t="s">
        <v>2612</v>
      </c>
      <c r="F10732" s="69">
        <v>2013</v>
      </c>
      <c r="G10732" s="69" t="s">
        <v>1939</v>
      </c>
    </row>
    <row r="10733" spans="1:7" ht="14.4">
      <c r="A10733" s="27" t="str">
        <f>VLOOKUP(C10733,'user list'!A:B,2,0)</f>
        <v>OCM</v>
      </c>
      <c r="B10733" s="172">
        <v>45817.734409722223</v>
      </c>
      <c r="C10733" s="69" t="s">
        <v>232</v>
      </c>
      <c r="D10733" s="69" t="s">
        <v>1937</v>
      </c>
      <c r="E10733" s="69" t="s">
        <v>2612</v>
      </c>
      <c r="F10733" s="69">
        <v>2013</v>
      </c>
      <c r="G10733" s="69" t="s">
        <v>1947</v>
      </c>
    </row>
    <row r="10734" spans="1:7" ht="14.4">
      <c r="A10734" s="27" t="str">
        <f>VLOOKUP(C10734,'user list'!A:B,2,0)</f>
        <v>OCM</v>
      </c>
      <c r="B10734" s="172">
        <v>45817.734409722223</v>
      </c>
      <c r="C10734" s="69" t="s">
        <v>232</v>
      </c>
      <c r="D10734" s="69" t="s">
        <v>1937</v>
      </c>
      <c r="E10734" s="69" t="s">
        <v>2612</v>
      </c>
      <c r="F10734" s="69">
        <v>2013</v>
      </c>
      <c r="G10734" s="69" t="s">
        <v>1948</v>
      </c>
    </row>
    <row r="10735" spans="1:7" ht="14.4">
      <c r="A10735" s="27" t="str">
        <f>VLOOKUP(C10735,'user list'!A:B,2,0)</f>
        <v>OCM</v>
      </c>
      <c r="B10735" s="172">
        <v>45817.7344212963</v>
      </c>
      <c r="C10735" s="69" t="s">
        <v>232</v>
      </c>
      <c r="D10735" s="69" t="s">
        <v>1937</v>
      </c>
      <c r="E10735" s="69" t="s">
        <v>2612</v>
      </c>
      <c r="F10735" s="69">
        <v>2013</v>
      </c>
      <c r="G10735" s="69" t="s">
        <v>1939</v>
      </c>
    </row>
    <row r="10736" spans="1:7" ht="14.4">
      <c r="A10736" s="27" t="str">
        <f>VLOOKUP(C10736,'user list'!A:B,2,0)</f>
        <v>Admin</v>
      </c>
      <c r="B10736" s="172">
        <v>45817.7344212963</v>
      </c>
      <c r="C10736" s="69" t="s">
        <v>186</v>
      </c>
      <c r="D10736" s="69" t="s">
        <v>1937</v>
      </c>
      <c r="E10736" s="69" t="s">
        <v>2612</v>
      </c>
      <c r="F10736" s="69">
        <v>2013</v>
      </c>
      <c r="G10736" s="69" t="s">
        <v>1948</v>
      </c>
    </row>
    <row r="10737" spans="1:7" ht="14.4">
      <c r="A10737" s="27" t="str">
        <f>VLOOKUP(C10737,'user list'!A:B,2,0)</f>
        <v>OCM</v>
      </c>
      <c r="B10737" s="172">
        <v>45817.734953703701</v>
      </c>
      <c r="C10737" s="69" t="s">
        <v>232</v>
      </c>
      <c r="D10737" s="69" t="s">
        <v>1937</v>
      </c>
      <c r="E10737" s="69" t="s">
        <v>2002</v>
      </c>
      <c r="F10737" s="69">
        <v>2016</v>
      </c>
      <c r="G10737" s="69" t="s">
        <v>1939</v>
      </c>
    </row>
    <row r="10738" spans="1:7" ht="14.4">
      <c r="A10738" s="27" t="str">
        <f>VLOOKUP(C10738,'user list'!A:B,2,0)</f>
        <v>OCM</v>
      </c>
      <c r="B10738" s="172">
        <v>45817.735034722224</v>
      </c>
      <c r="C10738" s="69" t="s">
        <v>232</v>
      </c>
      <c r="D10738" s="69" t="s">
        <v>1937</v>
      </c>
      <c r="E10738" s="69" t="s">
        <v>2002</v>
      </c>
      <c r="F10738" s="69">
        <v>2016</v>
      </c>
      <c r="G10738" s="69" t="s">
        <v>1947</v>
      </c>
    </row>
    <row r="10739" spans="1:7" ht="14.4">
      <c r="A10739" s="27" t="str">
        <f>VLOOKUP(C10739,'user list'!A:B,2,0)</f>
        <v>OCM</v>
      </c>
      <c r="B10739" s="172">
        <v>45817.735034722224</v>
      </c>
      <c r="C10739" s="69" t="s">
        <v>232</v>
      </c>
      <c r="D10739" s="69" t="s">
        <v>1937</v>
      </c>
      <c r="E10739" s="69" t="s">
        <v>2002</v>
      </c>
      <c r="F10739" s="69">
        <v>2016</v>
      </c>
      <c r="G10739" s="69" t="s">
        <v>1948</v>
      </c>
    </row>
    <row r="10740" spans="1:7" ht="14.4">
      <c r="A10740" s="27" t="str">
        <f>VLOOKUP(C10740,'user list'!A:B,2,0)</f>
        <v>OCM</v>
      </c>
      <c r="B10740" s="172">
        <v>45817.735034722224</v>
      </c>
      <c r="C10740" s="69" t="s">
        <v>232</v>
      </c>
      <c r="D10740" s="69" t="s">
        <v>1937</v>
      </c>
      <c r="E10740" s="69" t="s">
        <v>2002</v>
      </c>
      <c r="F10740" s="69">
        <v>2016</v>
      </c>
      <c r="G10740" s="69" t="s">
        <v>1939</v>
      </c>
    </row>
    <row r="10741" spans="1:7" ht="14.4">
      <c r="A10741" s="27" t="str">
        <f>VLOOKUP(C10741,'user list'!A:B,2,0)</f>
        <v>Admin</v>
      </c>
      <c r="B10741" s="172">
        <v>45817.735034722224</v>
      </c>
      <c r="C10741" s="69" t="s">
        <v>186</v>
      </c>
      <c r="D10741" s="69" t="s">
        <v>1937</v>
      </c>
      <c r="E10741" s="69" t="s">
        <v>2002</v>
      </c>
      <c r="F10741" s="69">
        <v>2016</v>
      </c>
      <c r="G10741" s="69" t="s">
        <v>1948</v>
      </c>
    </row>
    <row r="10742" spans="1:7" ht="14.4">
      <c r="A10742" s="27" t="str">
        <f>VLOOKUP(C10742,'user list'!A:B,2,0)</f>
        <v>OCM</v>
      </c>
      <c r="B10742" s="172">
        <v>45817.736168981479</v>
      </c>
      <c r="C10742" s="69" t="s">
        <v>232</v>
      </c>
      <c r="D10742" s="69" t="s">
        <v>1937</v>
      </c>
      <c r="E10742" s="69" t="s">
        <v>2339</v>
      </c>
      <c r="F10742" s="69">
        <v>2015</v>
      </c>
      <c r="G10742" s="69" t="s">
        <v>1939</v>
      </c>
    </row>
    <row r="10743" spans="1:7" ht="14.4">
      <c r="A10743" s="27" t="str">
        <f>VLOOKUP(C10743,'user list'!A:B,2,0)</f>
        <v>OCM</v>
      </c>
      <c r="B10743" s="172">
        <v>45817.736261574071</v>
      </c>
      <c r="C10743" s="69" t="s">
        <v>232</v>
      </c>
      <c r="D10743" s="69" t="s">
        <v>1937</v>
      </c>
      <c r="E10743" s="69" t="s">
        <v>2339</v>
      </c>
      <c r="F10743" s="69">
        <v>2015</v>
      </c>
      <c r="G10743" s="69" t="s">
        <v>1947</v>
      </c>
    </row>
    <row r="10744" spans="1:7" ht="14.4">
      <c r="A10744" s="27" t="str">
        <f>VLOOKUP(C10744,'user list'!A:B,2,0)</f>
        <v>OCM</v>
      </c>
      <c r="B10744" s="172">
        <v>45817.736261574071</v>
      </c>
      <c r="C10744" s="69" t="s">
        <v>232</v>
      </c>
      <c r="D10744" s="69" t="s">
        <v>1937</v>
      </c>
      <c r="E10744" s="69" t="s">
        <v>2339</v>
      </c>
      <c r="F10744" s="69">
        <v>2015</v>
      </c>
      <c r="G10744" s="69" t="s">
        <v>1948</v>
      </c>
    </row>
    <row r="10745" spans="1:7" ht="14.4">
      <c r="A10745" s="27" t="str">
        <f>VLOOKUP(C10745,'user list'!A:B,2,0)</f>
        <v>OCM</v>
      </c>
      <c r="B10745" s="172">
        <v>45817.736273148148</v>
      </c>
      <c r="C10745" s="69" t="s">
        <v>232</v>
      </c>
      <c r="D10745" s="69" t="s">
        <v>1937</v>
      </c>
      <c r="E10745" s="69" t="s">
        <v>2339</v>
      </c>
      <c r="F10745" s="69">
        <v>2015</v>
      </c>
      <c r="G10745" s="69" t="s">
        <v>1939</v>
      </c>
    </row>
    <row r="10746" spans="1:7" ht="14.4">
      <c r="A10746" s="27" t="str">
        <f>VLOOKUP(C10746,'user list'!A:B,2,0)</f>
        <v>Admin</v>
      </c>
      <c r="B10746" s="172">
        <v>45817.736273148148</v>
      </c>
      <c r="C10746" s="69" t="s">
        <v>186</v>
      </c>
      <c r="D10746" s="69" t="s">
        <v>1937</v>
      </c>
      <c r="E10746" s="69" t="s">
        <v>2339</v>
      </c>
      <c r="F10746" s="69">
        <v>2015</v>
      </c>
      <c r="G10746" s="69" t="s">
        <v>1948</v>
      </c>
    </row>
    <row r="10747" spans="1:7" ht="14.4">
      <c r="A10747" s="27" t="str">
        <f>VLOOKUP(C10747,'user list'!A:B,2,0)</f>
        <v>OCM</v>
      </c>
      <c r="B10747" s="172">
        <v>45817.736319444448</v>
      </c>
      <c r="C10747" s="69" t="s">
        <v>232</v>
      </c>
      <c r="D10747" s="69" t="s">
        <v>1937</v>
      </c>
      <c r="E10747" s="69" t="s">
        <v>2614</v>
      </c>
      <c r="F10747" s="69">
        <v>2017</v>
      </c>
      <c r="G10747" s="69" t="s">
        <v>1939</v>
      </c>
    </row>
    <row r="10748" spans="1:7" ht="14.4">
      <c r="A10748" s="27" t="str">
        <f>VLOOKUP(C10748,'user list'!A:B,2,0)</f>
        <v>OCM</v>
      </c>
      <c r="B10748" s="172">
        <v>45817.73641203704</v>
      </c>
      <c r="C10748" s="69" t="s">
        <v>232</v>
      </c>
      <c r="D10748" s="69" t="s">
        <v>1937</v>
      </c>
      <c r="E10748" s="69" t="s">
        <v>2614</v>
      </c>
      <c r="F10748" s="69">
        <v>2017</v>
      </c>
      <c r="G10748" s="69" t="s">
        <v>1947</v>
      </c>
    </row>
    <row r="10749" spans="1:7" ht="14.4">
      <c r="A10749" s="27" t="str">
        <f>VLOOKUP(C10749,'user list'!A:B,2,0)</f>
        <v>OCM</v>
      </c>
      <c r="B10749" s="172">
        <v>45817.73641203704</v>
      </c>
      <c r="C10749" s="69" t="s">
        <v>232</v>
      </c>
      <c r="D10749" s="69" t="s">
        <v>1937</v>
      </c>
      <c r="E10749" s="69" t="s">
        <v>2614</v>
      </c>
      <c r="F10749" s="69">
        <v>2017</v>
      </c>
      <c r="G10749" s="69" t="s">
        <v>1948</v>
      </c>
    </row>
    <row r="10750" spans="1:7" ht="14.4">
      <c r="A10750" s="27" t="str">
        <f>VLOOKUP(C10750,'user list'!A:B,2,0)</f>
        <v>OCM</v>
      </c>
      <c r="B10750" s="172">
        <v>45817.73641203704</v>
      </c>
      <c r="C10750" s="69" t="s">
        <v>232</v>
      </c>
      <c r="D10750" s="69" t="s">
        <v>1937</v>
      </c>
      <c r="E10750" s="69" t="s">
        <v>2614</v>
      </c>
      <c r="F10750" s="69">
        <v>2017</v>
      </c>
      <c r="G10750" s="69" t="s">
        <v>1939</v>
      </c>
    </row>
    <row r="10751" spans="1:7" ht="14.4">
      <c r="A10751" s="27" t="str">
        <f>VLOOKUP(C10751,'user list'!A:B,2,0)</f>
        <v>Admin</v>
      </c>
      <c r="B10751" s="172">
        <v>45817.73641203704</v>
      </c>
      <c r="C10751" s="69" t="s">
        <v>186</v>
      </c>
      <c r="D10751" s="69" t="s">
        <v>1937</v>
      </c>
      <c r="E10751" s="69" t="s">
        <v>2614</v>
      </c>
      <c r="F10751" s="69">
        <v>2017</v>
      </c>
      <c r="G10751" s="69" t="s">
        <v>1948</v>
      </c>
    </row>
    <row r="10752" spans="1:7" ht="14.4">
      <c r="A10752" s="27" t="str">
        <f>VLOOKUP(C10752,'user list'!A:B,2,0)</f>
        <v>QCPL</v>
      </c>
      <c r="B10752" s="172">
        <v>45818.253530092596</v>
      </c>
      <c r="C10752" s="69" t="s">
        <v>268</v>
      </c>
      <c r="D10752" s="69" t="s">
        <v>1937</v>
      </c>
      <c r="E10752" s="69" t="s">
        <v>2608</v>
      </c>
      <c r="F10752" s="69">
        <v>1996</v>
      </c>
      <c r="G10752" s="69" t="s">
        <v>1939</v>
      </c>
    </row>
    <row r="10753" spans="1:7" ht="14.4">
      <c r="A10753" s="27" t="str">
        <f>VLOOKUP(C10753,'user list'!A:B,2,0)</f>
        <v>QCPL</v>
      </c>
      <c r="B10753" s="172">
        <v>45818.253576388888</v>
      </c>
      <c r="C10753" s="69" t="s">
        <v>268</v>
      </c>
      <c r="D10753" s="69" t="s">
        <v>1937</v>
      </c>
      <c r="E10753" s="69" t="s">
        <v>2599</v>
      </c>
      <c r="F10753" s="69">
        <v>1974</v>
      </c>
      <c r="G10753" s="69" t="s">
        <v>1939</v>
      </c>
    </row>
    <row r="10754" spans="1:7" ht="14.4">
      <c r="A10754" s="27" t="str">
        <f>VLOOKUP(C10754,'user list'!A:B,2,0)</f>
        <v>QCPL</v>
      </c>
      <c r="B10754" s="172">
        <v>45818.253587962965</v>
      </c>
      <c r="C10754" s="69" t="s">
        <v>268</v>
      </c>
      <c r="D10754" s="69" t="s">
        <v>1937</v>
      </c>
      <c r="E10754" s="69" t="s">
        <v>2608</v>
      </c>
      <c r="F10754" s="69">
        <v>1996</v>
      </c>
      <c r="G10754" s="69" t="s">
        <v>1939</v>
      </c>
    </row>
    <row r="10755" spans="1:7" ht="14.4">
      <c r="A10755" s="27" t="str">
        <f>VLOOKUP(C10755,'user list'!A:B,2,0)</f>
        <v>QCPL</v>
      </c>
      <c r="B10755" s="172">
        <v>45818.253819444442</v>
      </c>
      <c r="C10755" s="69" t="s">
        <v>268</v>
      </c>
      <c r="D10755" s="69" t="s">
        <v>1937</v>
      </c>
      <c r="E10755" s="69" t="s">
        <v>2608</v>
      </c>
      <c r="F10755" s="69">
        <v>1996</v>
      </c>
      <c r="G10755" s="69" t="s">
        <v>1947</v>
      </c>
    </row>
    <row r="10756" spans="1:7" ht="14.4">
      <c r="A10756" s="27" t="str">
        <f>VLOOKUP(C10756,'user list'!A:B,2,0)</f>
        <v>QCPL</v>
      </c>
      <c r="B10756" s="172">
        <v>45818.253819444442</v>
      </c>
      <c r="C10756" s="69" t="s">
        <v>268</v>
      </c>
      <c r="D10756" s="69" t="s">
        <v>1937</v>
      </c>
      <c r="E10756" s="69" t="s">
        <v>2608</v>
      </c>
      <c r="F10756" s="69">
        <v>1996</v>
      </c>
      <c r="G10756" s="69" t="s">
        <v>1948</v>
      </c>
    </row>
    <row r="10757" spans="1:7" ht="14.4">
      <c r="A10757" s="27" t="str">
        <f>VLOOKUP(C10757,'user list'!A:B,2,0)</f>
        <v>QCPL</v>
      </c>
      <c r="B10757" s="172">
        <v>45818.253819444442</v>
      </c>
      <c r="C10757" s="69" t="s">
        <v>268</v>
      </c>
      <c r="D10757" s="69" t="s">
        <v>1937</v>
      </c>
      <c r="E10757" s="69" t="s">
        <v>2608</v>
      </c>
      <c r="F10757" s="69">
        <v>1996</v>
      </c>
      <c r="G10757" s="69" t="s">
        <v>1939</v>
      </c>
    </row>
    <row r="10758" spans="1:7" ht="14.4">
      <c r="A10758" s="27" t="str">
        <f>VLOOKUP(C10758,'user list'!A:B,2,0)</f>
        <v>QCPL</v>
      </c>
      <c r="B10758" s="172">
        <v>45818.281122685185</v>
      </c>
      <c r="C10758" s="69" t="s">
        <v>268</v>
      </c>
      <c r="D10758" s="69" t="s">
        <v>1937</v>
      </c>
      <c r="E10758" s="69" t="s">
        <v>2608</v>
      </c>
      <c r="F10758" s="69">
        <v>1996</v>
      </c>
      <c r="G10758" s="69" t="s">
        <v>1939</v>
      </c>
    </row>
    <row r="10759" spans="1:7" ht="14.4">
      <c r="A10759" s="27" t="str">
        <f>VLOOKUP(C10759,'user list'!A:B,2,0)</f>
        <v>QCPL</v>
      </c>
      <c r="B10759" s="172">
        <v>45818.281168981484</v>
      </c>
      <c r="C10759" s="69" t="s">
        <v>268</v>
      </c>
      <c r="D10759" s="69" t="s">
        <v>1937</v>
      </c>
      <c r="E10759" s="69" t="s">
        <v>2599</v>
      </c>
      <c r="F10759" s="69">
        <v>1974</v>
      </c>
      <c r="G10759" s="69" t="s">
        <v>1939</v>
      </c>
    </row>
    <row r="10760" spans="1:7" ht="14.4">
      <c r="A10760" s="27" t="str">
        <f>VLOOKUP(C10760,'user list'!A:B,2,0)</f>
        <v>CAD</v>
      </c>
      <c r="B10760" s="172">
        <v>45818.302719907406</v>
      </c>
      <c r="C10760" s="69" t="s">
        <v>196</v>
      </c>
      <c r="D10760" s="69" t="s">
        <v>1937</v>
      </c>
      <c r="E10760" s="69" t="s">
        <v>2577</v>
      </c>
      <c r="F10760" s="69">
        <v>1946</v>
      </c>
      <c r="G10760" s="69" t="s">
        <v>1939</v>
      </c>
    </row>
    <row r="10761" spans="1:7" ht="14.4">
      <c r="A10761" s="27" t="str">
        <f>VLOOKUP(C10761,'user list'!A:B,2,0)</f>
        <v>CAD</v>
      </c>
      <c r="B10761" s="172">
        <v>45818.302939814814</v>
      </c>
      <c r="C10761" s="69" t="s">
        <v>196</v>
      </c>
      <c r="D10761" s="69" t="s">
        <v>1937</v>
      </c>
      <c r="E10761" s="69" t="s">
        <v>2577</v>
      </c>
      <c r="F10761" s="69">
        <v>1946</v>
      </c>
      <c r="G10761" s="69" t="s">
        <v>2441</v>
      </c>
    </row>
    <row r="10762" spans="1:7" ht="14.4">
      <c r="A10762" s="27" t="str">
        <f>VLOOKUP(C10762,'user list'!A:B,2,0)</f>
        <v>CAD</v>
      </c>
      <c r="B10762" s="172">
        <v>45818.303136574075</v>
      </c>
      <c r="C10762" s="69" t="s">
        <v>196</v>
      </c>
      <c r="D10762" s="69" t="s">
        <v>1937</v>
      </c>
      <c r="E10762" s="69" t="s">
        <v>2577</v>
      </c>
      <c r="F10762" s="69">
        <v>1946</v>
      </c>
      <c r="G10762" s="69" t="s">
        <v>1947</v>
      </c>
    </row>
    <row r="10763" spans="1:7" ht="14.4">
      <c r="A10763" s="27" t="str">
        <f>VLOOKUP(C10763,'user list'!A:B,2,0)</f>
        <v>CAD</v>
      </c>
      <c r="B10763" s="172">
        <v>45818.303136574075</v>
      </c>
      <c r="C10763" s="69" t="s">
        <v>196</v>
      </c>
      <c r="D10763" s="69" t="s">
        <v>1937</v>
      </c>
      <c r="E10763" s="69" t="s">
        <v>2577</v>
      </c>
      <c r="F10763" s="69">
        <v>1946</v>
      </c>
      <c r="G10763" s="69" t="s">
        <v>1948</v>
      </c>
    </row>
    <row r="10764" spans="1:7" ht="14.4">
      <c r="A10764" s="27" t="str">
        <f>VLOOKUP(C10764,'user list'!A:B,2,0)</f>
        <v>CAD</v>
      </c>
      <c r="B10764" s="172">
        <v>45818.303136574075</v>
      </c>
      <c r="C10764" s="69" t="s">
        <v>196</v>
      </c>
      <c r="D10764" s="69" t="s">
        <v>1937</v>
      </c>
      <c r="E10764" s="69" t="s">
        <v>2577</v>
      </c>
      <c r="F10764" s="69">
        <v>1946</v>
      </c>
      <c r="G10764" s="69" t="s">
        <v>1939</v>
      </c>
    </row>
    <row r="10765" spans="1:7" ht="14.4">
      <c r="A10765" s="27" t="str">
        <f>VLOOKUP(C10765,'user list'!A:B,2,0)</f>
        <v>Admin</v>
      </c>
      <c r="B10765" s="172">
        <v>45818.303148148145</v>
      </c>
      <c r="C10765" s="69" t="s">
        <v>186</v>
      </c>
      <c r="D10765" s="69" t="s">
        <v>1937</v>
      </c>
      <c r="E10765" s="69" t="s">
        <v>2577</v>
      </c>
      <c r="F10765" s="69">
        <v>1946</v>
      </c>
      <c r="G10765" s="69" t="s">
        <v>1948</v>
      </c>
    </row>
    <row r="10766" spans="1:7" ht="14.4">
      <c r="A10766" s="27" t="str">
        <f>VLOOKUP(C10766,'user list'!A:B,2,0)</f>
        <v>CAD</v>
      </c>
      <c r="B10766" s="172">
        <v>45818.303483796299</v>
      </c>
      <c r="C10766" s="69" t="s">
        <v>196</v>
      </c>
      <c r="D10766" s="69" t="s">
        <v>1937</v>
      </c>
      <c r="E10766" s="69" t="s">
        <v>2642</v>
      </c>
      <c r="F10766" s="69">
        <v>2051</v>
      </c>
      <c r="G10766" s="69" t="s">
        <v>1939</v>
      </c>
    </row>
    <row r="10767" spans="1:7" ht="14.4">
      <c r="A10767" s="27" t="str">
        <f>VLOOKUP(C10767,'user list'!A:B,2,0)</f>
        <v>CAD</v>
      </c>
      <c r="B10767" s="172">
        <v>45818.303668981483</v>
      </c>
      <c r="C10767" s="69" t="s">
        <v>196</v>
      </c>
      <c r="D10767" s="69" t="s">
        <v>1937</v>
      </c>
      <c r="E10767" s="69" t="s">
        <v>2642</v>
      </c>
      <c r="F10767" s="69">
        <v>2051</v>
      </c>
      <c r="G10767" s="69" t="s">
        <v>2441</v>
      </c>
    </row>
    <row r="10768" spans="1:7" ht="14.4">
      <c r="A10768" s="27" t="str">
        <f>VLOOKUP(C10768,'user list'!A:B,2,0)</f>
        <v>CAD</v>
      </c>
      <c r="B10768" s="172">
        <v>45818.316516203704</v>
      </c>
      <c r="C10768" s="69" t="s">
        <v>196</v>
      </c>
      <c r="D10768" s="69" t="s">
        <v>1937</v>
      </c>
      <c r="E10768" s="69" t="s">
        <v>1342</v>
      </c>
      <c r="F10768" s="69">
        <v>1803</v>
      </c>
      <c r="G10768" s="69" t="s">
        <v>1939</v>
      </c>
    </row>
    <row r="10769" spans="1:7" ht="14.4">
      <c r="A10769" s="27" t="str">
        <f>VLOOKUP(C10769,'user list'!A:B,2,0)</f>
        <v>CAD</v>
      </c>
      <c r="B10769" s="172">
        <v>45818.316666666666</v>
      </c>
      <c r="C10769" s="69" t="s">
        <v>196</v>
      </c>
      <c r="D10769" s="69" t="s">
        <v>1937</v>
      </c>
      <c r="E10769" s="69" t="s">
        <v>1342</v>
      </c>
      <c r="F10769" s="69">
        <v>1803</v>
      </c>
      <c r="G10769" s="69" t="s">
        <v>1939</v>
      </c>
    </row>
    <row r="10770" spans="1:7" ht="14.4">
      <c r="A10770" s="27" t="str">
        <f>VLOOKUP(C10770,'user list'!A:B,2,0)</f>
        <v>CAD</v>
      </c>
      <c r="B10770" s="172">
        <v>45818.316747685189</v>
      </c>
      <c r="C10770" s="69" t="s">
        <v>196</v>
      </c>
      <c r="D10770" s="69" t="s">
        <v>1937</v>
      </c>
      <c r="E10770" s="69" t="s">
        <v>1342</v>
      </c>
      <c r="F10770" s="69">
        <v>1803</v>
      </c>
      <c r="G10770" s="69" t="s">
        <v>1939</v>
      </c>
    </row>
    <row r="10771" spans="1:7" ht="14.4">
      <c r="A10771" s="27" t="str">
        <f>VLOOKUP(C10771,'user list'!A:B,2,0)</f>
        <v>CAD</v>
      </c>
      <c r="B10771" s="172">
        <v>45818.316805555558</v>
      </c>
      <c r="C10771" s="69" t="s">
        <v>196</v>
      </c>
      <c r="D10771" s="69" t="s">
        <v>1937</v>
      </c>
      <c r="E10771" s="69" t="s">
        <v>1342</v>
      </c>
      <c r="F10771" s="69">
        <v>1803</v>
      </c>
      <c r="G10771" s="69" t="s">
        <v>1939</v>
      </c>
    </row>
    <row r="10772" spans="1:7" ht="14.4">
      <c r="A10772" s="27" t="str">
        <f>VLOOKUP(C10772,'user list'!A:B,2,0)</f>
        <v>CAD</v>
      </c>
      <c r="B10772" s="172">
        <v>45818.316805555558</v>
      </c>
      <c r="C10772" s="69" t="s">
        <v>196</v>
      </c>
      <c r="D10772" s="69" t="s">
        <v>1937</v>
      </c>
      <c r="E10772" s="69" t="s">
        <v>1342</v>
      </c>
      <c r="F10772" s="69">
        <v>1803</v>
      </c>
      <c r="G10772" s="69" t="s">
        <v>1939</v>
      </c>
    </row>
    <row r="10773" spans="1:7" ht="14.4">
      <c r="A10773" s="27" t="str">
        <f>VLOOKUP(C10773,'user list'!A:B,2,0)</f>
        <v>CAD</v>
      </c>
      <c r="B10773" s="172">
        <v>45818.319166666668</v>
      </c>
      <c r="C10773" s="69" t="s">
        <v>196</v>
      </c>
      <c r="D10773" s="69" t="s">
        <v>1937</v>
      </c>
      <c r="E10773" s="69" t="s">
        <v>1342</v>
      </c>
      <c r="F10773" s="69">
        <v>1803</v>
      </c>
      <c r="G10773" s="69" t="s">
        <v>1939</v>
      </c>
    </row>
    <row r="10774" spans="1:7" ht="14.4">
      <c r="A10774" s="27" t="str">
        <f>VLOOKUP(C10774,'user list'!A:B,2,0)</f>
        <v>CAD</v>
      </c>
      <c r="B10774" s="172">
        <v>45818.319212962961</v>
      </c>
      <c r="C10774" s="69" t="s">
        <v>196</v>
      </c>
      <c r="D10774" s="69" t="s">
        <v>1937</v>
      </c>
      <c r="E10774" s="69" t="s">
        <v>1342</v>
      </c>
      <c r="F10774" s="69">
        <v>1803</v>
      </c>
      <c r="G10774" s="69" t="s">
        <v>1939</v>
      </c>
    </row>
    <row r="10775" spans="1:7" ht="14.4">
      <c r="A10775" s="27" t="str">
        <f>VLOOKUP(C10775,'user list'!A:B,2,0)</f>
        <v>QCPL</v>
      </c>
      <c r="B10775" s="172">
        <v>45818.32068287037</v>
      </c>
      <c r="C10775" s="69" t="s">
        <v>268</v>
      </c>
      <c r="D10775" s="69" t="s">
        <v>1937</v>
      </c>
      <c r="E10775" s="69" t="s">
        <v>2608</v>
      </c>
      <c r="F10775" s="69">
        <v>1996</v>
      </c>
      <c r="G10775" s="69" t="s">
        <v>1939</v>
      </c>
    </row>
    <row r="10776" spans="1:7" ht="14.4">
      <c r="A10776" s="27" t="str">
        <f>VLOOKUP(C10776,'user list'!A:B,2,0)</f>
        <v>CAD</v>
      </c>
      <c r="B10776" s="172">
        <v>45818.320717592593</v>
      </c>
      <c r="C10776" s="69" t="s">
        <v>196</v>
      </c>
      <c r="D10776" s="69" t="s">
        <v>1937</v>
      </c>
      <c r="E10776" s="69" t="s">
        <v>1342</v>
      </c>
      <c r="F10776" s="69">
        <v>1803</v>
      </c>
      <c r="G10776" s="69" t="s">
        <v>2441</v>
      </c>
    </row>
    <row r="10777" spans="1:7" ht="14.4">
      <c r="A10777" s="27" t="str">
        <f>VLOOKUP(C10777,'user list'!A:B,2,0)</f>
        <v>QCPL</v>
      </c>
      <c r="B10777" s="172">
        <v>45818.320717592593</v>
      </c>
      <c r="C10777" s="69" t="s">
        <v>268</v>
      </c>
      <c r="D10777" s="69" t="s">
        <v>1937</v>
      </c>
      <c r="E10777" s="69" t="s">
        <v>2599</v>
      </c>
      <c r="F10777" s="69">
        <v>1974</v>
      </c>
      <c r="G10777" s="69" t="s">
        <v>1939</v>
      </c>
    </row>
    <row r="10778" spans="1:7" ht="14.4">
      <c r="A10778" s="27" t="str">
        <f>VLOOKUP(C10778,'user list'!A:B,2,0)</f>
        <v>CAD</v>
      </c>
      <c r="B10778" s="172">
        <v>45818.320775462962</v>
      </c>
      <c r="C10778" s="69" t="s">
        <v>196</v>
      </c>
      <c r="D10778" s="69" t="s">
        <v>1937</v>
      </c>
      <c r="E10778" s="69" t="s">
        <v>1340</v>
      </c>
      <c r="F10778" s="69">
        <v>1804</v>
      </c>
      <c r="G10778" s="69" t="s">
        <v>2441</v>
      </c>
    </row>
    <row r="10779" spans="1:7" ht="14.4">
      <c r="A10779" s="27" t="str">
        <f>VLOOKUP(C10779,'user list'!A:B,2,0)</f>
        <v>PAISD</v>
      </c>
      <c r="B10779" s="172">
        <v>45818.32408564815</v>
      </c>
      <c r="C10779" s="69" t="s">
        <v>256</v>
      </c>
      <c r="D10779" s="69" t="s">
        <v>1937</v>
      </c>
      <c r="E10779" s="69" t="s">
        <v>2608</v>
      </c>
      <c r="F10779" s="69">
        <v>1996</v>
      </c>
      <c r="G10779" s="69" t="s">
        <v>1939</v>
      </c>
    </row>
    <row r="10780" spans="1:7" ht="14.4">
      <c r="A10780" s="27" t="str">
        <f>VLOOKUP(C10780,'user list'!A:B,2,0)</f>
        <v>PAISD</v>
      </c>
      <c r="B10780" s="172">
        <v>45818.325162037036</v>
      </c>
      <c r="C10780" s="69" t="s">
        <v>256</v>
      </c>
      <c r="D10780" s="69" t="s">
        <v>1937</v>
      </c>
      <c r="E10780" s="69" t="s">
        <v>2608</v>
      </c>
      <c r="F10780" s="69">
        <v>1996</v>
      </c>
      <c r="G10780" s="69" t="s">
        <v>1947</v>
      </c>
    </row>
    <row r="10781" spans="1:7" ht="14.4">
      <c r="A10781" s="27" t="str">
        <f>VLOOKUP(C10781,'user list'!A:B,2,0)</f>
        <v>PAISD</v>
      </c>
      <c r="B10781" s="172">
        <v>45818.325162037036</v>
      </c>
      <c r="C10781" s="69" t="s">
        <v>256</v>
      </c>
      <c r="D10781" s="69" t="s">
        <v>1937</v>
      </c>
      <c r="E10781" s="69" t="s">
        <v>2608</v>
      </c>
      <c r="F10781" s="69">
        <v>1996</v>
      </c>
      <c r="G10781" s="69" t="s">
        <v>1948</v>
      </c>
    </row>
    <row r="10782" spans="1:7" ht="14.4">
      <c r="A10782" s="27" t="str">
        <f>VLOOKUP(C10782,'user list'!A:B,2,0)</f>
        <v>PAISD</v>
      </c>
      <c r="B10782" s="172">
        <v>45818.325162037036</v>
      </c>
      <c r="C10782" s="69" t="s">
        <v>256</v>
      </c>
      <c r="D10782" s="69" t="s">
        <v>1937</v>
      </c>
      <c r="E10782" s="69" t="s">
        <v>2608</v>
      </c>
      <c r="F10782" s="69">
        <v>1996</v>
      </c>
      <c r="G10782" s="69" t="s">
        <v>1939</v>
      </c>
    </row>
    <row r="10783" spans="1:7" ht="14.4">
      <c r="A10783" s="27" t="str">
        <f>VLOOKUP(C10783,'user list'!A:B,2,0)</f>
        <v>Admin</v>
      </c>
      <c r="B10783" s="172">
        <v>45818.325173611112</v>
      </c>
      <c r="C10783" s="69" t="s">
        <v>186</v>
      </c>
      <c r="D10783" s="69" t="s">
        <v>1937</v>
      </c>
      <c r="E10783" s="69" t="s">
        <v>2608</v>
      </c>
      <c r="F10783" s="69">
        <v>1996</v>
      </c>
      <c r="G10783" s="69" t="s">
        <v>1948</v>
      </c>
    </row>
    <row r="10784" spans="1:7" ht="14.4">
      <c r="A10784" s="27" t="str">
        <f>VLOOKUP(C10784,'user list'!A:B,2,0)</f>
        <v>PAISD</v>
      </c>
      <c r="B10784" s="172">
        <v>45818.325289351851</v>
      </c>
      <c r="C10784" s="69" t="s">
        <v>256</v>
      </c>
      <c r="D10784" s="69" t="s">
        <v>1937</v>
      </c>
      <c r="E10784" s="69" t="s">
        <v>2608</v>
      </c>
      <c r="F10784" s="69">
        <v>1996</v>
      </c>
      <c r="G10784" s="69" t="s">
        <v>1939</v>
      </c>
    </row>
    <row r="10785" spans="1:7" ht="14.4">
      <c r="A10785" s="27" t="str">
        <f>VLOOKUP(C10785,'user list'!A:B,2,0)</f>
        <v>PAISD</v>
      </c>
      <c r="B10785" s="172">
        <v>45818.325416666667</v>
      </c>
      <c r="C10785" s="69" t="s">
        <v>256</v>
      </c>
      <c r="D10785" s="69" t="s">
        <v>1937</v>
      </c>
      <c r="E10785" s="69" t="s">
        <v>2608</v>
      </c>
      <c r="F10785" s="69">
        <v>1996</v>
      </c>
      <c r="G10785" s="69" t="s">
        <v>2441</v>
      </c>
    </row>
    <row r="10786" spans="1:7" ht="14.4">
      <c r="A10786" s="27" t="str">
        <f>VLOOKUP(C10786,'user list'!A:B,2,0)</f>
        <v>QCPL</v>
      </c>
      <c r="B10786" s="172">
        <v>45818.338819444441</v>
      </c>
      <c r="C10786" s="69" t="s">
        <v>268</v>
      </c>
      <c r="D10786" s="69" t="s">
        <v>1937</v>
      </c>
      <c r="E10786" s="69" t="s">
        <v>2674</v>
      </c>
      <c r="F10786" s="69">
        <v>2086</v>
      </c>
      <c r="G10786" s="69" t="s">
        <v>2440</v>
      </c>
    </row>
    <row r="10787" spans="1:7" ht="14.4">
      <c r="A10787" s="27" t="str">
        <f>VLOOKUP(C10787,'user list'!A:B,2,0)</f>
        <v>Admin</v>
      </c>
      <c r="B10787" s="172">
        <v>45818.338831018518</v>
      </c>
      <c r="C10787" s="69" t="s">
        <v>186</v>
      </c>
      <c r="D10787" s="69" t="s">
        <v>1937</v>
      </c>
      <c r="E10787" s="69" t="s">
        <v>2674</v>
      </c>
      <c r="F10787" s="69">
        <v>2086</v>
      </c>
      <c r="G10787" s="69" t="s">
        <v>1948</v>
      </c>
    </row>
    <row r="10788" spans="1:7" ht="14.4">
      <c r="A10788" s="27" t="str">
        <f>VLOOKUP(C10788,'user list'!A:B,2,0)</f>
        <v>Admin</v>
      </c>
      <c r="B10788" s="172">
        <v>45818.338831018518</v>
      </c>
      <c r="C10788" s="69" t="s">
        <v>186</v>
      </c>
      <c r="D10788" s="69" t="s">
        <v>1937</v>
      </c>
      <c r="E10788" s="69" t="s">
        <v>2674</v>
      </c>
      <c r="F10788" s="69">
        <v>2086</v>
      </c>
      <c r="G10788" s="69" t="s">
        <v>1948</v>
      </c>
    </row>
    <row r="10789" spans="1:7" ht="14.4">
      <c r="A10789" s="27" t="str">
        <f>VLOOKUP(C10789,'user list'!A:B,2,0)</f>
        <v>Admin</v>
      </c>
      <c r="B10789" s="172">
        <v>45818.338831018518</v>
      </c>
      <c r="C10789" s="69" t="s">
        <v>186</v>
      </c>
      <c r="D10789" s="69" t="s">
        <v>1937</v>
      </c>
      <c r="E10789" s="69" t="s">
        <v>2674</v>
      </c>
      <c r="F10789" s="69">
        <v>2086</v>
      </c>
      <c r="G10789" s="69" t="s">
        <v>1948</v>
      </c>
    </row>
    <row r="10790" spans="1:7" ht="14.4">
      <c r="A10790" s="27" t="str">
        <f>VLOOKUP(C10790,'user list'!A:B,2,0)</f>
        <v>Admin</v>
      </c>
      <c r="B10790" s="172">
        <v>45818.338842592595</v>
      </c>
      <c r="C10790" s="69" t="s">
        <v>186</v>
      </c>
      <c r="D10790" s="69" t="s">
        <v>1937</v>
      </c>
      <c r="E10790" s="69" t="s">
        <v>2674</v>
      </c>
      <c r="F10790" s="69">
        <v>2086</v>
      </c>
      <c r="G10790" s="69" t="s">
        <v>1947</v>
      </c>
    </row>
    <row r="10791" spans="1:7" ht="14.4">
      <c r="A10791" s="27" t="str">
        <f>VLOOKUP(C10791,'user list'!A:B,2,0)</f>
        <v>QCPL</v>
      </c>
      <c r="B10791" s="172">
        <v>45818.339872685188</v>
      </c>
      <c r="C10791" s="69" t="s">
        <v>268</v>
      </c>
      <c r="D10791" s="69" t="s">
        <v>1937</v>
      </c>
      <c r="E10791" s="69" t="s">
        <v>2675</v>
      </c>
      <c r="F10791" s="69">
        <v>2087</v>
      </c>
      <c r="G10791" s="69" t="s">
        <v>2440</v>
      </c>
    </row>
    <row r="10792" spans="1:7" ht="14.4">
      <c r="A10792" s="27" t="str">
        <f>VLOOKUP(C10792,'user list'!A:B,2,0)</f>
        <v>Admin</v>
      </c>
      <c r="B10792" s="172">
        <v>45818.339884259258</v>
      </c>
      <c r="C10792" s="69" t="s">
        <v>186</v>
      </c>
      <c r="D10792" s="69" t="s">
        <v>1937</v>
      </c>
      <c r="E10792" s="69" t="s">
        <v>2675</v>
      </c>
      <c r="F10792" s="69">
        <v>2087</v>
      </c>
      <c r="G10792" s="69" t="s">
        <v>1948</v>
      </c>
    </row>
    <row r="10793" spans="1:7" ht="14.4">
      <c r="A10793" s="27" t="str">
        <f>VLOOKUP(C10793,'user list'!A:B,2,0)</f>
        <v>Admin</v>
      </c>
      <c r="B10793" s="172">
        <v>45818.339884259258</v>
      </c>
      <c r="C10793" s="69" t="s">
        <v>186</v>
      </c>
      <c r="D10793" s="69" t="s">
        <v>1937</v>
      </c>
      <c r="E10793" s="69" t="s">
        <v>2675</v>
      </c>
      <c r="F10793" s="69">
        <v>2087</v>
      </c>
      <c r="G10793" s="69" t="s">
        <v>1948</v>
      </c>
    </row>
    <row r="10794" spans="1:7" ht="14.4">
      <c r="A10794" s="27" t="str">
        <f>VLOOKUP(C10794,'user list'!A:B,2,0)</f>
        <v>Admin</v>
      </c>
      <c r="B10794" s="172">
        <v>45818.339884259258</v>
      </c>
      <c r="C10794" s="69" t="s">
        <v>186</v>
      </c>
      <c r="D10794" s="69" t="s">
        <v>1937</v>
      </c>
      <c r="E10794" s="69" t="s">
        <v>2675</v>
      </c>
      <c r="F10794" s="69">
        <v>2087</v>
      </c>
      <c r="G10794" s="69" t="s">
        <v>1948</v>
      </c>
    </row>
    <row r="10795" spans="1:7" ht="14.4">
      <c r="A10795" s="27" t="str">
        <f>VLOOKUP(C10795,'user list'!A:B,2,0)</f>
        <v>Admin</v>
      </c>
      <c r="B10795" s="172">
        <v>45818.339884259258</v>
      </c>
      <c r="C10795" s="69" t="s">
        <v>186</v>
      </c>
      <c r="D10795" s="69" t="s">
        <v>1937</v>
      </c>
      <c r="E10795" s="69" t="s">
        <v>2675</v>
      </c>
      <c r="F10795" s="69">
        <v>2087</v>
      </c>
      <c r="G10795" s="69" t="s">
        <v>1947</v>
      </c>
    </row>
    <row r="10796" spans="1:7" ht="14.4">
      <c r="A10796" s="27" t="str">
        <f>VLOOKUP(C10796,'user list'!A:B,2,0)</f>
        <v>QCPL</v>
      </c>
      <c r="B10796" s="172">
        <v>45818.341122685182</v>
      </c>
      <c r="C10796" s="69" t="s">
        <v>268</v>
      </c>
      <c r="D10796" s="69" t="s">
        <v>1937</v>
      </c>
      <c r="E10796" s="69" t="s">
        <v>2676</v>
      </c>
      <c r="F10796" s="69">
        <v>2088</v>
      </c>
      <c r="G10796" s="69" t="s">
        <v>2440</v>
      </c>
    </row>
    <row r="10797" spans="1:7" ht="14.4">
      <c r="A10797" s="27" t="str">
        <f>VLOOKUP(C10797,'user list'!A:B,2,0)</f>
        <v>Admin</v>
      </c>
      <c r="B10797" s="172">
        <v>45818.341122685182</v>
      </c>
      <c r="C10797" s="69" t="s">
        <v>186</v>
      </c>
      <c r="D10797" s="69" t="s">
        <v>1937</v>
      </c>
      <c r="E10797" s="69" t="s">
        <v>2676</v>
      </c>
      <c r="F10797" s="69">
        <v>2088</v>
      </c>
      <c r="G10797" s="69" t="s">
        <v>1948</v>
      </c>
    </row>
    <row r="10798" spans="1:7" ht="14.4">
      <c r="A10798" s="27" t="str">
        <f>VLOOKUP(C10798,'user list'!A:B,2,0)</f>
        <v>Admin</v>
      </c>
      <c r="B10798" s="172">
        <v>45818.341122685182</v>
      </c>
      <c r="C10798" s="69" t="s">
        <v>186</v>
      </c>
      <c r="D10798" s="69" t="s">
        <v>1937</v>
      </c>
      <c r="E10798" s="69" t="s">
        <v>2676</v>
      </c>
      <c r="F10798" s="69">
        <v>2088</v>
      </c>
      <c r="G10798" s="69" t="s">
        <v>1948</v>
      </c>
    </row>
    <row r="10799" spans="1:7" ht="14.4">
      <c r="A10799" s="27" t="str">
        <f>VLOOKUP(C10799,'user list'!A:B,2,0)</f>
        <v>Admin</v>
      </c>
      <c r="B10799" s="172">
        <v>45818.341122685182</v>
      </c>
      <c r="C10799" s="69" t="s">
        <v>186</v>
      </c>
      <c r="D10799" s="69" t="s">
        <v>1937</v>
      </c>
      <c r="E10799" s="69" t="s">
        <v>2676</v>
      </c>
      <c r="F10799" s="69">
        <v>2088</v>
      </c>
      <c r="G10799" s="69" t="s">
        <v>1948</v>
      </c>
    </row>
    <row r="10800" spans="1:7" ht="14.4">
      <c r="A10800" s="27" t="str">
        <f>VLOOKUP(C10800,'user list'!A:B,2,0)</f>
        <v>Admin</v>
      </c>
      <c r="B10800" s="172">
        <v>45818.341122685182</v>
      </c>
      <c r="C10800" s="69" t="s">
        <v>186</v>
      </c>
      <c r="D10800" s="69" t="s">
        <v>1937</v>
      </c>
      <c r="E10800" s="69" t="s">
        <v>2676</v>
      </c>
      <c r="F10800" s="69">
        <v>2088</v>
      </c>
      <c r="G10800" s="69" t="s">
        <v>1947</v>
      </c>
    </row>
    <row r="10801" spans="1:7" ht="14.4">
      <c r="A10801" s="27" t="str">
        <f>VLOOKUP(C10801,'user list'!A:B,2,0)</f>
        <v>QCPL</v>
      </c>
      <c r="B10801" s="172">
        <v>45818.341736111113</v>
      </c>
      <c r="C10801" s="69" t="s">
        <v>268</v>
      </c>
      <c r="D10801" s="69" t="s">
        <v>1937</v>
      </c>
      <c r="E10801" s="69" t="s">
        <v>2677</v>
      </c>
      <c r="F10801" s="69">
        <v>2089</v>
      </c>
      <c r="G10801" s="69" t="s">
        <v>2440</v>
      </c>
    </row>
    <row r="10802" spans="1:7" ht="14.4">
      <c r="A10802" s="27" t="str">
        <f>VLOOKUP(C10802,'user list'!A:B,2,0)</f>
        <v>Admin</v>
      </c>
      <c r="B10802" s="172">
        <v>45818.341747685183</v>
      </c>
      <c r="C10802" s="69" t="s">
        <v>186</v>
      </c>
      <c r="D10802" s="69" t="s">
        <v>1937</v>
      </c>
      <c r="E10802" s="69" t="s">
        <v>2677</v>
      </c>
      <c r="F10802" s="69">
        <v>2089</v>
      </c>
      <c r="G10802" s="69" t="s">
        <v>1948</v>
      </c>
    </row>
    <row r="10803" spans="1:7" ht="14.4">
      <c r="A10803" s="27" t="str">
        <f>VLOOKUP(C10803,'user list'!A:B,2,0)</f>
        <v>Admin</v>
      </c>
      <c r="B10803" s="172">
        <v>45818.341747685183</v>
      </c>
      <c r="C10803" s="69" t="s">
        <v>186</v>
      </c>
      <c r="D10803" s="69" t="s">
        <v>1937</v>
      </c>
      <c r="E10803" s="69" t="s">
        <v>2675</v>
      </c>
      <c r="F10803" s="69">
        <v>2087</v>
      </c>
      <c r="G10803" s="69" t="s">
        <v>1948</v>
      </c>
    </row>
    <row r="10804" spans="1:7" ht="14.4">
      <c r="A10804" s="27" t="str">
        <f>VLOOKUP(C10804,'user list'!A:B,2,0)</f>
        <v>Admin</v>
      </c>
      <c r="B10804" s="172">
        <v>45818.341747685183</v>
      </c>
      <c r="C10804" s="69" t="s">
        <v>186</v>
      </c>
      <c r="D10804" s="69" t="s">
        <v>1937</v>
      </c>
      <c r="E10804" s="69" t="s">
        <v>2677</v>
      </c>
      <c r="F10804" s="69">
        <v>2089</v>
      </c>
      <c r="G10804" s="69" t="s">
        <v>1948</v>
      </c>
    </row>
    <row r="10805" spans="1:7" ht="14.4">
      <c r="A10805" s="27" t="str">
        <f>VLOOKUP(C10805,'user list'!A:B,2,0)</f>
        <v>QCPL</v>
      </c>
      <c r="B10805" s="172">
        <v>45818.342893518522</v>
      </c>
      <c r="C10805" s="69" t="s">
        <v>268</v>
      </c>
      <c r="D10805" s="69" t="s">
        <v>1937</v>
      </c>
      <c r="E10805" s="69" t="s">
        <v>2678</v>
      </c>
      <c r="F10805" s="69">
        <v>2090</v>
      </c>
      <c r="G10805" s="69" t="s">
        <v>2440</v>
      </c>
    </row>
    <row r="10806" spans="1:7" ht="14.4">
      <c r="A10806" s="27" t="str">
        <f>VLOOKUP(C10806,'user list'!A:B,2,0)</f>
        <v>Admin</v>
      </c>
      <c r="B10806" s="172">
        <v>45818.342893518522</v>
      </c>
      <c r="C10806" s="69" t="s">
        <v>186</v>
      </c>
      <c r="D10806" s="69" t="s">
        <v>1937</v>
      </c>
      <c r="E10806" s="69" t="s">
        <v>2678</v>
      </c>
      <c r="F10806" s="69">
        <v>2090</v>
      </c>
      <c r="G10806" s="69" t="s">
        <v>1948</v>
      </c>
    </row>
    <row r="10807" spans="1:7" ht="14.4">
      <c r="A10807" s="27" t="str">
        <f>VLOOKUP(C10807,'user list'!A:B,2,0)</f>
        <v>Admin</v>
      </c>
      <c r="B10807" s="172">
        <v>45818.342893518522</v>
      </c>
      <c r="C10807" s="69" t="s">
        <v>186</v>
      </c>
      <c r="D10807" s="69" t="s">
        <v>1937</v>
      </c>
      <c r="E10807" s="69" t="s">
        <v>2677</v>
      </c>
      <c r="F10807" s="69">
        <v>2089</v>
      </c>
      <c r="G10807" s="69" t="s">
        <v>1948</v>
      </c>
    </row>
    <row r="10808" spans="1:7" ht="14.4">
      <c r="A10808" s="27" t="str">
        <f>VLOOKUP(C10808,'user list'!A:B,2,0)</f>
        <v>Admin</v>
      </c>
      <c r="B10808" s="172">
        <v>45818.342893518522</v>
      </c>
      <c r="C10808" s="69" t="s">
        <v>186</v>
      </c>
      <c r="D10808" s="69" t="s">
        <v>1937</v>
      </c>
      <c r="E10808" s="69" t="s">
        <v>2678</v>
      </c>
      <c r="F10808" s="69">
        <v>2090</v>
      </c>
      <c r="G10808" s="69" t="s">
        <v>1948</v>
      </c>
    </row>
    <row r="10809" spans="1:7" ht="14.4">
      <c r="A10809" s="27" t="str">
        <f>VLOOKUP(C10809,'user list'!A:B,2,0)</f>
        <v>DPOS</v>
      </c>
      <c r="B10809" s="172">
        <v>45818.343090277776</v>
      </c>
      <c r="C10809" s="69" t="s">
        <v>213</v>
      </c>
      <c r="D10809" s="69" t="s">
        <v>1937</v>
      </c>
      <c r="E10809" s="69" t="s">
        <v>2602</v>
      </c>
      <c r="F10809" s="69">
        <v>1977</v>
      </c>
      <c r="G10809" s="69" t="s">
        <v>1939</v>
      </c>
    </row>
    <row r="10810" spans="1:7" ht="14.4">
      <c r="A10810" s="27" t="str">
        <f>VLOOKUP(C10810,'user list'!A:B,2,0)</f>
        <v>QCPL</v>
      </c>
      <c r="B10810" s="172">
        <v>45818.34474537037</v>
      </c>
      <c r="C10810" s="69" t="s">
        <v>268</v>
      </c>
      <c r="D10810" s="69" t="s">
        <v>1937</v>
      </c>
      <c r="E10810" s="69" t="s">
        <v>2679</v>
      </c>
      <c r="F10810" s="69">
        <v>2091</v>
      </c>
      <c r="G10810" s="69" t="s">
        <v>2440</v>
      </c>
    </row>
    <row r="10811" spans="1:7" ht="14.4">
      <c r="A10811" s="27" t="str">
        <f>VLOOKUP(C10811,'user list'!A:B,2,0)</f>
        <v>Admin</v>
      </c>
      <c r="B10811" s="172">
        <v>45818.34474537037</v>
      </c>
      <c r="C10811" s="69" t="s">
        <v>186</v>
      </c>
      <c r="D10811" s="69" t="s">
        <v>1937</v>
      </c>
      <c r="E10811" s="69" t="s">
        <v>2679</v>
      </c>
      <c r="F10811" s="69">
        <v>2091</v>
      </c>
      <c r="G10811" s="69" t="s">
        <v>1948</v>
      </c>
    </row>
    <row r="10812" spans="1:7" ht="14.4">
      <c r="A10812" s="27" t="str">
        <f>VLOOKUP(C10812,'user list'!A:B,2,0)</f>
        <v>Admin</v>
      </c>
      <c r="B10812" s="172">
        <v>45818.34474537037</v>
      </c>
      <c r="C10812" s="69" t="s">
        <v>186</v>
      </c>
      <c r="D10812" s="69" t="s">
        <v>1937</v>
      </c>
      <c r="E10812" s="69" t="s">
        <v>2679</v>
      </c>
      <c r="F10812" s="69">
        <v>2091</v>
      </c>
      <c r="G10812" s="69" t="s">
        <v>1948</v>
      </c>
    </row>
    <row r="10813" spans="1:7" ht="14.4">
      <c r="A10813" s="27" t="str">
        <f>VLOOKUP(C10813,'user list'!A:B,2,0)</f>
        <v>Admin</v>
      </c>
      <c r="B10813" s="172">
        <v>45818.34474537037</v>
      </c>
      <c r="C10813" s="69" t="s">
        <v>186</v>
      </c>
      <c r="D10813" s="69" t="s">
        <v>1937</v>
      </c>
      <c r="E10813" s="69" t="s">
        <v>2679</v>
      </c>
      <c r="F10813" s="69">
        <v>2091</v>
      </c>
      <c r="G10813" s="69" t="s">
        <v>1948</v>
      </c>
    </row>
    <row r="10814" spans="1:7" ht="14.4">
      <c r="A10814" s="27" t="str">
        <f>VLOOKUP(C10814,'user list'!A:B,2,0)</f>
        <v>Admin</v>
      </c>
      <c r="B10814" s="172">
        <v>45818.344756944447</v>
      </c>
      <c r="C10814" s="69" t="s">
        <v>186</v>
      </c>
      <c r="D10814" s="69" t="s">
        <v>1937</v>
      </c>
      <c r="E10814" s="69" t="s">
        <v>2679</v>
      </c>
      <c r="F10814" s="69">
        <v>2091</v>
      </c>
      <c r="G10814" s="69" t="s">
        <v>1947</v>
      </c>
    </row>
    <row r="10815" spans="1:7" ht="14.4">
      <c r="A10815" s="27" t="str">
        <f>VLOOKUP(C10815,'user list'!A:B,2,0)</f>
        <v>QCPL</v>
      </c>
      <c r="B10815" s="172">
        <v>45818.345486111109</v>
      </c>
      <c r="C10815" s="69" t="s">
        <v>268</v>
      </c>
      <c r="D10815" s="69" t="s">
        <v>1937</v>
      </c>
      <c r="E10815" s="69" t="s">
        <v>2680</v>
      </c>
      <c r="F10815" s="69">
        <v>2092</v>
      </c>
      <c r="G10815" s="69" t="s">
        <v>2440</v>
      </c>
    </row>
    <row r="10816" spans="1:7" ht="14.4">
      <c r="A10816" s="27" t="str">
        <f>VLOOKUP(C10816,'user list'!A:B,2,0)</f>
        <v>Admin</v>
      </c>
      <c r="B10816" s="172">
        <v>45818.345497685186</v>
      </c>
      <c r="C10816" s="69" t="s">
        <v>186</v>
      </c>
      <c r="D10816" s="69" t="s">
        <v>1937</v>
      </c>
      <c r="E10816" s="69" t="s">
        <v>2680</v>
      </c>
      <c r="F10816" s="69">
        <v>2092</v>
      </c>
      <c r="G10816" s="69" t="s">
        <v>1948</v>
      </c>
    </row>
    <row r="10817" spans="1:7" ht="14.4">
      <c r="A10817" s="27" t="str">
        <f>VLOOKUP(C10817,'user list'!A:B,2,0)</f>
        <v>Admin</v>
      </c>
      <c r="B10817" s="172">
        <v>45818.345497685186</v>
      </c>
      <c r="C10817" s="69" t="s">
        <v>186</v>
      </c>
      <c r="D10817" s="69" t="s">
        <v>1937</v>
      </c>
      <c r="E10817" s="69" t="s">
        <v>2680</v>
      </c>
      <c r="F10817" s="69">
        <v>2092</v>
      </c>
      <c r="G10817" s="69" t="s">
        <v>1948</v>
      </c>
    </row>
    <row r="10818" spans="1:7" ht="14.4">
      <c r="A10818" s="27" t="str">
        <f>VLOOKUP(C10818,'user list'!A:B,2,0)</f>
        <v>Admin</v>
      </c>
      <c r="B10818" s="172">
        <v>45818.345497685186</v>
      </c>
      <c r="C10818" s="69" t="s">
        <v>186</v>
      </c>
      <c r="D10818" s="69" t="s">
        <v>1937</v>
      </c>
      <c r="E10818" s="69" t="s">
        <v>2680</v>
      </c>
      <c r="F10818" s="69">
        <v>2092</v>
      </c>
      <c r="G10818" s="69" t="s">
        <v>1948</v>
      </c>
    </row>
    <row r="10819" spans="1:7" ht="14.4">
      <c r="A10819" s="27" t="str">
        <f>VLOOKUP(C10819,'user list'!A:B,2,0)</f>
        <v>Admin</v>
      </c>
      <c r="B10819" s="172">
        <v>45818.345497685186</v>
      </c>
      <c r="C10819" s="69" t="s">
        <v>186</v>
      </c>
      <c r="D10819" s="69" t="s">
        <v>1937</v>
      </c>
      <c r="E10819" s="69" t="s">
        <v>2680</v>
      </c>
      <c r="F10819" s="69">
        <v>2092</v>
      </c>
      <c r="G10819" s="69" t="s">
        <v>1947</v>
      </c>
    </row>
    <row r="10820" spans="1:7" ht="14.4">
      <c r="A10820" s="27" t="str">
        <f>VLOOKUP(C10820,'user list'!A:B,2,0)</f>
        <v>QCPL</v>
      </c>
      <c r="B10820" s="172">
        <v>45818.346134259256</v>
      </c>
      <c r="C10820" s="69" t="s">
        <v>268</v>
      </c>
      <c r="D10820" s="69" t="s">
        <v>1937</v>
      </c>
      <c r="E10820" s="69" t="s">
        <v>2681</v>
      </c>
      <c r="F10820" s="69">
        <v>2093</v>
      </c>
      <c r="G10820" s="69" t="s">
        <v>2440</v>
      </c>
    </row>
    <row r="10821" spans="1:7" ht="14.4">
      <c r="A10821" s="27" t="str">
        <f>VLOOKUP(C10821,'user list'!A:B,2,0)</f>
        <v>Admin</v>
      </c>
      <c r="B10821" s="172">
        <v>45818.346134259256</v>
      </c>
      <c r="C10821" s="69" t="s">
        <v>186</v>
      </c>
      <c r="D10821" s="69" t="s">
        <v>1937</v>
      </c>
      <c r="E10821" s="69" t="s">
        <v>2681</v>
      </c>
      <c r="F10821" s="69">
        <v>2093</v>
      </c>
      <c r="G10821" s="69" t="s">
        <v>1948</v>
      </c>
    </row>
    <row r="10822" spans="1:7" ht="14.4">
      <c r="A10822" s="27" t="str">
        <f>VLOOKUP(C10822,'user list'!A:B,2,0)</f>
        <v>Admin</v>
      </c>
      <c r="B10822" s="172">
        <v>45818.346134259256</v>
      </c>
      <c r="C10822" s="69" t="s">
        <v>186</v>
      </c>
      <c r="D10822" s="69" t="s">
        <v>1937</v>
      </c>
      <c r="E10822" s="69" t="s">
        <v>2678</v>
      </c>
      <c r="F10822" s="69">
        <v>2090</v>
      </c>
      <c r="G10822" s="69" t="s">
        <v>1948</v>
      </c>
    </row>
    <row r="10823" spans="1:7" ht="14.4">
      <c r="A10823" s="27" t="str">
        <f>VLOOKUP(C10823,'user list'!A:B,2,0)</f>
        <v>Admin</v>
      </c>
      <c r="B10823" s="172">
        <v>45818.346134259256</v>
      </c>
      <c r="C10823" s="69" t="s">
        <v>186</v>
      </c>
      <c r="D10823" s="69" t="s">
        <v>1937</v>
      </c>
      <c r="E10823" s="69" t="s">
        <v>2681</v>
      </c>
      <c r="F10823" s="69">
        <v>2093</v>
      </c>
      <c r="G10823" s="69" t="s">
        <v>1948</v>
      </c>
    </row>
    <row r="10824" spans="1:7" ht="14.4">
      <c r="A10824" s="27" t="str">
        <f>VLOOKUP(C10824,'user list'!A:B,2,0)</f>
        <v>SSDD</v>
      </c>
      <c r="B10824" s="172">
        <v>45818.346412037034</v>
      </c>
      <c r="C10824" s="69" t="s">
        <v>273</v>
      </c>
      <c r="D10824" s="69" t="s">
        <v>1937</v>
      </c>
      <c r="E10824" s="69">
        <v>20250609102153</v>
      </c>
      <c r="F10824" s="69">
        <v>1984</v>
      </c>
      <c r="G10824" s="69" t="s">
        <v>1939</v>
      </c>
    </row>
    <row r="10825" spans="1:7" ht="14.4">
      <c r="A10825" s="27" t="str">
        <f>VLOOKUP(C10825,'user list'!A:B,2,0)</f>
        <v>SSDD</v>
      </c>
      <c r="B10825" s="172">
        <v>45818.346539351849</v>
      </c>
      <c r="C10825" s="69" t="s">
        <v>273</v>
      </c>
      <c r="D10825" s="69" t="s">
        <v>1937</v>
      </c>
      <c r="E10825" s="69">
        <v>9062025</v>
      </c>
      <c r="F10825" s="69">
        <v>2048</v>
      </c>
      <c r="G10825" s="69" t="s">
        <v>1939</v>
      </c>
    </row>
    <row r="10826" spans="1:7" ht="14.4">
      <c r="A10826" s="27" t="str">
        <f>VLOOKUP(C10826,'user list'!A:B,2,0)</f>
        <v>QCPL</v>
      </c>
      <c r="B10826" s="172">
        <v>45818.34716435185</v>
      </c>
      <c r="C10826" s="69" t="s">
        <v>268</v>
      </c>
      <c r="D10826" s="69" t="s">
        <v>1937</v>
      </c>
      <c r="E10826" s="69" t="s">
        <v>2682</v>
      </c>
      <c r="F10826" s="69">
        <v>2094</v>
      </c>
      <c r="G10826" s="69" t="s">
        <v>2440</v>
      </c>
    </row>
    <row r="10827" spans="1:7" ht="14.4">
      <c r="A10827" s="27" t="str">
        <f>VLOOKUP(C10827,'user list'!A:B,2,0)</f>
        <v>Admin</v>
      </c>
      <c r="B10827" s="172">
        <v>45818.34716435185</v>
      </c>
      <c r="C10827" s="69" t="s">
        <v>186</v>
      </c>
      <c r="D10827" s="69" t="s">
        <v>1937</v>
      </c>
      <c r="E10827" s="69" t="s">
        <v>2682</v>
      </c>
      <c r="F10827" s="69">
        <v>2094</v>
      </c>
      <c r="G10827" s="69" t="s">
        <v>1948</v>
      </c>
    </row>
    <row r="10828" spans="1:7" ht="14.4">
      <c r="A10828" s="27" t="str">
        <f>VLOOKUP(C10828,'user list'!A:B,2,0)</f>
        <v>Admin</v>
      </c>
      <c r="B10828" s="172">
        <v>45818.34716435185</v>
      </c>
      <c r="C10828" s="69" t="s">
        <v>186</v>
      </c>
      <c r="D10828" s="69" t="s">
        <v>1937</v>
      </c>
      <c r="E10828" s="69" t="s">
        <v>2682</v>
      </c>
      <c r="F10828" s="69">
        <v>2094</v>
      </c>
      <c r="G10828" s="69" t="s">
        <v>1948</v>
      </c>
    </row>
    <row r="10829" spans="1:7" ht="14.4">
      <c r="A10829" s="27" t="str">
        <f>VLOOKUP(C10829,'user list'!A:B,2,0)</f>
        <v>Admin</v>
      </c>
      <c r="B10829" s="172">
        <v>45818.34716435185</v>
      </c>
      <c r="C10829" s="69" t="s">
        <v>186</v>
      </c>
      <c r="D10829" s="69" t="s">
        <v>1937</v>
      </c>
      <c r="E10829" s="69" t="s">
        <v>2682</v>
      </c>
      <c r="F10829" s="69">
        <v>2094</v>
      </c>
      <c r="G10829" s="69" t="s">
        <v>1948</v>
      </c>
    </row>
    <row r="10830" spans="1:7" ht="14.4">
      <c r="A10830" s="27" t="str">
        <f>VLOOKUP(C10830,'user list'!A:B,2,0)</f>
        <v>Admin</v>
      </c>
      <c r="B10830" s="172">
        <v>45818.34716435185</v>
      </c>
      <c r="C10830" s="69" t="s">
        <v>186</v>
      </c>
      <c r="D10830" s="69" t="s">
        <v>1937</v>
      </c>
      <c r="E10830" s="69" t="s">
        <v>2682</v>
      </c>
      <c r="F10830" s="69">
        <v>2094</v>
      </c>
      <c r="G10830" s="69" t="s">
        <v>1947</v>
      </c>
    </row>
    <row r="10831" spans="1:7" ht="14.4">
      <c r="A10831" s="27" t="str">
        <f>VLOOKUP(C10831,'user list'!A:B,2,0)</f>
        <v>HRMD</v>
      </c>
      <c r="B10831" s="172">
        <v>45818.348437499997</v>
      </c>
      <c r="C10831" s="69" t="s">
        <v>217</v>
      </c>
      <c r="D10831" s="69" t="s">
        <v>1937</v>
      </c>
      <c r="E10831" s="69" t="s">
        <v>2599</v>
      </c>
      <c r="F10831" s="69">
        <v>1974</v>
      </c>
      <c r="G10831" s="69" t="s">
        <v>1939</v>
      </c>
    </row>
    <row r="10832" spans="1:7" ht="14.4">
      <c r="A10832" s="27" t="str">
        <f>VLOOKUP(C10832,'user list'!A:B,2,0)</f>
        <v>HRMD</v>
      </c>
      <c r="B10832" s="172">
        <v>45818.348587962966</v>
      </c>
      <c r="C10832" s="69" t="s">
        <v>217</v>
      </c>
      <c r="D10832" s="69" t="s">
        <v>1937</v>
      </c>
      <c r="E10832" s="69" t="s">
        <v>2599</v>
      </c>
      <c r="F10832" s="69">
        <v>1974</v>
      </c>
      <c r="G10832" s="69" t="s">
        <v>1947</v>
      </c>
    </row>
    <row r="10833" spans="1:7" ht="14.4">
      <c r="A10833" s="27" t="str">
        <f>VLOOKUP(C10833,'user list'!A:B,2,0)</f>
        <v>HRMD</v>
      </c>
      <c r="B10833" s="172">
        <v>45818.348587962966</v>
      </c>
      <c r="C10833" s="69" t="s">
        <v>217</v>
      </c>
      <c r="D10833" s="69" t="s">
        <v>1937</v>
      </c>
      <c r="E10833" s="69" t="s">
        <v>2599</v>
      </c>
      <c r="F10833" s="69">
        <v>1974</v>
      </c>
      <c r="G10833" s="69" t="s">
        <v>1948</v>
      </c>
    </row>
    <row r="10834" spans="1:7" ht="14.4">
      <c r="A10834" s="27" t="str">
        <f>VLOOKUP(C10834,'user list'!A:B,2,0)</f>
        <v>HRMD</v>
      </c>
      <c r="B10834" s="172">
        <v>45818.348587962966</v>
      </c>
      <c r="C10834" s="69" t="s">
        <v>217</v>
      </c>
      <c r="D10834" s="69" t="s">
        <v>1937</v>
      </c>
      <c r="E10834" s="69" t="s">
        <v>2599</v>
      </c>
      <c r="F10834" s="69">
        <v>1974</v>
      </c>
      <c r="G10834" s="69" t="s">
        <v>1939</v>
      </c>
    </row>
    <row r="10835" spans="1:7" ht="14.4">
      <c r="A10835" s="27" t="str">
        <f>VLOOKUP(C10835,'user list'!A:B,2,0)</f>
        <v>Admin</v>
      </c>
      <c r="B10835" s="172">
        <v>45818.348599537036</v>
      </c>
      <c r="C10835" s="69" t="s">
        <v>186</v>
      </c>
      <c r="D10835" s="69" t="s">
        <v>1937</v>
      </c>
      <c r="E10835" s="69" t="s">
        <v>2599</v>
      </c>
      <c r="F10835" s="69">
        <v>1974</v>
      </c>
      <c r="G10835" s="69" t="s">
        <v>1948</v>
      </c>
    </row>
    <row r="10836" spans="1:7" ht="14.4">
      <c r="A10836" s="27" t="str">
        <f>VLOOKUP(C10836,'user list'!A:B,2,0)</f>
        <v>HRMD</v>
      </c>
      <c r="B10836" s="172">
        <v>45818.348634259259</v>
      </c>
      <c r="C10836" s="69" t="s">
        <v>217</v>
      </c>
      <c r="D10836" s="69" t="s">
        <v>1937</v>
      </c>
      <c r="E10836" s="69" t="s">
        <v>1974</v>
      </c>
      <c r="F10836" s="69">
        <v>1980</v>
      </c>
      <c r="G10836" s="69" t="s">
        <v>1939</v>
      </c>
    </row>
    <row r="10837" spans="1:7" ht="14.4">
      <c r="A10837" s="27" t="str">
        <f>VLOOKUP(C10837,'user list'!A:B,2,0)</f>
        <v>HRMD</v>
      </c>
      <c r="B10837" s="172">
        <v>45818.348761574074</v>
      </c>
      <c r="C10837" s="69" t="s">
        <v>217</v>
      </c>
      <c r="D10837" s="69" t="s">
        <v>1937</v>
      </c>
      <c r="E10837" s="69" t="s">
        <v>1974</v>
      </c>
      <c r="F10837" s="69">
        <v>1980</v>
      </c>
      <c r="G10837" s="69" t="s">
        <v>1947</v>
      </c>
    </row>
    <row r="10838" spans="1:7" ht="14.4">
      <c r="A10838" s="27" t="str">
        <f>VLOOKUP(C10838,'user list'!A:B,2,0)</f>
        <v>HRMD</v>
      </c>
      <c r="B10838" s="172">
        <v>45818.348761574074</v>
      </c>
      <c r="C10838" s="69" t="s">
        <v>217</v>
      </c>
      <c r="D10838" s="69" t="s">
        <v>1937</v>
      </c>
      <c r="E10838" s="69" t="s">
        <v>1974</v>
      </c>
      <c r="F10838" s="69">
        <v>1980</v>
      </c>
      <c r="G10838" s="69" t="s">
        <v>1948</v>
      </c>
    </row>
    <row r="10839" spans="1:7" ht="14.4">
      <c r="A10839" s="27" t="str">
        <f>VLOOKUP(C10839,'user list'!A:B,2,0)</f>
        <v>HRMD</v>
      </c>
      <c r="B10839" s="172">
        <v>45818.348761574074</v>
      </c>
      <c r="C10839" s="69" t="s">
        <v>217</v>
      </c>
      <c r="D10839" s="69" t="s">
        <v>1937</v>
      </c>
      <c r="E10839" s="69" t="s">
        <v>1974</v>
      </c>
      <c r="F10839" s="69">
        <v>1980</v>
      </c>
      <c r="G10839" s="69" t="s">
        <v>1939</v>
      </c>
    </row>
    <row r="10840" spans="1:7" ht="14.4">
      <c r="A10840" s="27" t="str">
        <f>VLOOKUP(C10840,'user list'!A:B,2,0)</f>
        <v>Admin</v>
      </c>
      <c r="B10840" s="172">
        <v>45818.348761574074</v>
      </c>
      <c r="C10840" s="69" t="s">
        <v>186</v>
      </c>
      <c r="D10840" s="69" t="s">
        <v>1937</v>
      </c>
      <c r="E10840" s="69" t="s">
        <v>1974</v>
      </c>
      <c r="F10840" s="69">
        <v>1980</v>
      </c>
      <c r="G10840" s="69" t="s">
        <v>1948</v>
      </c>
    </row>
    <row r="10841" spans="1:7" ht="14.4">
      <c r="A10841" s="27" t="str">
        <f>VLOOKUP(C10841,'user list'!A:B,2,0)</f>
        <v>HRMD</v>
      </c>
      <c r="B10841" s="172">
        <v>45818.348807870374</v>
      </c>
      <c r="C10841" s="69" t="s">
        <v>217</v>
      </c>
      <c r="D10841" s="69" t="s">
        <v>1937</v>
      </c>
      <c r="E10841" s="69" t="s">
        <v>2002</v>
      </c>
      <c r="F10841" s="69">
        <v>2018</v>
      </c>
      <c r="G10841" s="69" t="s">
        <v>1939</v>
      </c>
    </row>
    <row r="10842" spans="1:7" ht="14.4">
      <c r="A10842" s="27" t="str">
        <f>VLOOKUP(C10842,'user list'!A:B,2,0)</f>
        <v>HRMD</v>
      </c>
      <c r="B10842" s="172">
        <v>45818.348935185182</v>
      </c>
      <c r="C10842" s="69" t="s">
        <v>217</v>
      </c>
      <c r="D10842" s="69" t="s">
        <v>1937</v>
      </c>
      <c r="E10842" s="69" t="s">
        <v>2001</v>
      </c>
      <c r="F10842" s="69">
        <v>2021</v>
      </c>
      <c r="G10842" s="69" t="s">
        <v>1939</v>
      </c>
    </row>
    <row r="10843" spans="1:7" ht="14.4">
      <c r="A10843" s="27" t="str">
        <f>VLOOKUP(C10843,'user list'!A:B,2,0)</f>
        <v>HRMD</v>
      </c>
      <c r="B10843" s="172">
        <v>45818.349062499998</v>
      </c>
      <c r="C10843" s="69" t="s">
        <v>217</v>
      </c>
      <c r="D10843" s="69" t="s">
        <v>1937</v>
      </c>
      <c r="E10843" s="69" t="s">
        <v>2001</v>
      </c>
      <c r="F10843" s="69">
        <v>2021</v>
      </c>
      <c r="G10843" s="69" t="s">
        <v>1947</v>
      </c>
    </row>
    <row r="10844" spans="1:7" ht="14.4">
      <c r="A10844" s="27" t="str">
        <f>VLOOKUP(C10844,'user list'!A:B,2,0)</f>
        <v>HRMD</v>
      </c>
      <c r="B10844" s="172">
        <v>45818.349062499998</v>
      </c>
      <c r="C10844" s="69" t="s">
        <v>217</v>
      </c>
      <c r="D10844" s="69" t="s">
        <v>1937</v>
      </c>
      <c r="E10844" s="69" t="s">
        <v>2001</v>
      </c>
      <c r="F10844" s="69">
        <v>2021</v>
      </c>
      <c r="G10844" s="69" t="s">
        <v>1948</v>
      </c>
    </row>
    <row r="10845" spans="1:7" ht="14.4">
      <c r="A10845" s="27" t="str">
        <f>VLOOKUP(C10845,'user list'!A:B,2,0)</f>
        <v>HRMD</v>
      </c>
      <c r="B10845" s="172">
        <v>45818.349062499998</v>
      </c>
      <c r="C10845" s="69" t="s">
        <v>217</v>
      </c>
      <c r="D10845" s="69" t="s">
        <v>1937</v>
      </c>
      <c r="E10845" s="69" t="s">
        <v>2001</v>
      </c>
      <c r="F10845" s="69">
        <v>2021</v>
      </c>
      <c r="G10845" s="69" t="s">
        <v>1939</v>
      </c>
    </row>
    <row r="10846" spans="1:7" ht="14.4">
      <c r="A10846" s="27" t="str">
        <f>VLOOKUP(C10846,'user list'!A:B,2,0)</f>
        <v>Admin</v>
      </c>
      <c r="B10846" s="172">
        <v>45818.349062499998</v>
      </c>
      <c r="C10846" s="69" t="s">
        <v>186</v>
      </c>
      <c r="D10846" s="69" t="s">
        <v>1937</v>
      </c>
      <c r="E10846" s="69" t="s">
        <v>2001</v>
      </c>
      <c r="F10846" s="69">
        <v>2021</v>
      </c>
      <c r="G10846" s="69" t="s">
        <v>1948</v>
      </c>
    </row>
    <row r="10847" spans="1:7" ht="14.4">
      <c r="A10847" s="27" t="str">
        <f>VLOOKUP(C10847,'user list'!A:B,2,0)</f>
        <v>HRMD</v>
      </c>
      <c r="B10847" s="172">
        <v>45818.349131944444</v>
      </c>
      <c r="C10847" s="69" t="s">
        <v>217</v>
      </c>
      <c r="D10847" s="69" t="s">
        <v>1937</v>
      </c>
      <c r="E10847" s="69" t="s">
        <v>2641</v>
      </c>
      <c r="F10847" s="69">
        <v>2049</v>
      </c>
      <c r="G10847" s="69" t="s">
        <v>1939</v>
      </c>
    </row>
    <row r="10848" spans="1:7" ht="14.4">
      <c r="A10848" s="27" t="str">
        <f>VLOOKUP(C10848,'user list'!A:B,2,0)</f>
        <v>HRMD</v>
      </c>
      <c r="B10848" s="172">
        <v>45818.349594907406</v>
      </c>
      <c r="C10848" s="69" t="s">
        <v>217</v>
      </c>
      <c r="D10848" s="69" t="s">
        <v>1937</v>
      </c>
      <c r="E10848" s="69" t="s">
        <v>2641</v>
      </c>
      <c r="F10848" s="69">
        <v>2049</v>
      </c>
      <c r="G10848" s="69" t="s">
        <v>1947</v>
      </c>
    </row>
    <row r="10849" spans="1:7" ht="14.4">
      <c r="A10849" s="27" t="str">
        <f>VLOOKUP(C10849,'user list'!A:B,2,0)</f>
        <v>HRMD</v>
      </c>
      <c r="B10849" s="172">
        <v>45818.349594907406</v>
      </c>
      <c r="C10849" s="69" t="s">
        <v>217</v>
      </c>
      <c r="D10849" s="69" t="s">
        <v>1937</v>
      </c>
      <c r="E10849" s="69" t="s">
        <v>2641</v>
      </c>
      <c r="F10849" s="69">
        <v>2049</v>
      </c>
      <c r="G10849" s="69" t="s">
        <v>1948</v>
      </c>
    </row>
    <row r="10850" spans="1:7" ht="14.4">
      <c r="A10850" s="27" t="str">
        <f>VLOOKUP(C10850,'user list'!A:B,2,0)</f>
        <v>HRMD</v>
      </c>
      <c r="B10850" s="172">
        <v>45818.349594907406</v>
      </c>
      <c r="C10850" s="69" t="s">
        <v>217</v>
      </c>
      <c r="D10850" s="69" t="s">
        <v>1937</v>
      </c>
      <c r="E10850" s="69" t="s">
        <v>2641</v>
      </c>
      <c r="F10850" s="69">
        <v>2049</v>
      </c>
      <c r="G10850" s="69" t="s">
        <v>1939</v>
      </c>
    </row>
    <row r="10851" spans="1:7" ht="14.4">
      <c r="A10851" s="27" t="str">
        <f>VLOOKUP(C10851,'user list'!A:B,2,0)</f>
        <v>Admin</v>
      </c>
      <c r="B10851" s="172">
        <v>45818.349606481483</v>
      </c>
      <c r="C10851" s="69" t="s">
        <v>186</v>
      </c>
      <c r="D10851" s="69" t="s">
        <v>1937</v>
      </c>
      <c r="E10851" s="69" t="s">
        <v>2641</v>
      </c>
      <c r="F10851" s="69">
        <v>2049</v>
      </c>
      <c r="G10851" s="69" t="s">
        <v>1948</v>
      </c>
    </row>
    <row r="10852" spans="1:7" ht="14.4">
      <c r="A10852" s="27" t="str">
        <f>VLOOKUP(C10852,'user list'!A:B,2,0)</f>
        <v>HRMD</v>
      </c>
      <c r="B10852" s="172">
        <v>45818.349629629629</v>
      </c>
      <c r="C10852" s="69" t="s">
        <v>217</v>
      </c>
      <c r="D10852" s="69" t="s">
        <v>1937</v>
      </c>
      <c r="E10852" s="69" t="s">
        <v>1025</v>
      </c>
      <c r="F10852" s="69">
        <v>2062</v>
      </c>
      <c r="G10852" s="69" t="s">
        <v>1939</v>
      </c>
    </row>
    <row r="10853" spans="1:7" ht="14.4">
      <c r="A10853" s="27" t="str">
        <f>VLOOKUP(C10853,'user list'!A:B,2,0)</f>
        <v>QCPL</v>
      </c>
      <c r="B10853" s="172">
        <v>45818.349652777775</v>
      </c>
      <c r="C10853" s="69" t="s">
        <v>268</v>
      </c>
      <c r="D10853" s="69" t="s">
        <v>1937</v>
      </c>
      <c r="E10853" s="69" t="s">
        <v>2683</v>
      </c>
      <c r="F10853" s="69">
        <v>2095</v>
      </c>
      <c r="G10853" s="69" t="s">
        <v>2440</v>
      </c>
    </row>
    <row r="10854" spans="1:7" ht="14.4">
      <c r="A10854" s="27" t="str">
        <f>VLOOKUP(C10854,'user list'!A:B,2,0)</f>
        <v>Admin</v>
      </c>
      <c r="B10854" s="172">
        <v>45818.349652777775</v>
      </c>
      <c r="C10854" s="69" t="s">
        <v>186</v>
      </c>
      <c r="D10854" s="69" t="s">
        <v>1937</v>
      </c>
      <c r="E10854" s="69" t="s">
        <v>2683</v>
      </c>
      <c r="F10854" s="69">
        <v>2095</v>
      </c>
      <c r="G10854" s="69" t="s">
        <v>1948</v>
      </c>
    </row>
    <row r="10855" spans="1:7" ht="14.4">
      <c r="A10855" s="27" t="str">
        <f>VLOOKUP(C10855,'user list'!A:B,2,0)</f>
        <v>Admin</v>
      </c>
      <c r="B10855" s="172">
        <v>45818.349652777775</v>
      </c>
      <c r="C10855" s="69" t="s">
        <v>186</v>
      </c>
      <c r="D10855" s="69" t="s">
        <v>1937</v>
      </c>
      <c r="E10855" s="69" t="s">
        <v>2683</v>
      </c>
      <c r="F10855" s="69">
        <v>2095</v>
      </c>
      <c r="G10855" s="69" t="s">
        <v>1948</v>
      </c>
    </row>
    <row r="10856" spans="1:7" ht="14.4">
      <c r="A10856" s="27" t="str">
        <f>VLOOKUP(C10856,'user list'!A:B,2,0)</f>
        <v>Admin</v>
      </c>
      <c r="B10856" s="172">
        <v>45818.349652777775</v>
      </c>
      <c r="C10856" s="69" t="s">
        <v>186</v>
      </c>
      <c r="D10856" s="69" t="s">
        <v>1937</v>
      </c>
      <c r="E10856" s="69" t="s">
        <v>2683</v>
      </c>
      <c r="F10856" s="69">
        <v>2095</v>
      </c>
      <c r="G10856" s="69" t="s">
        <v>1948</v>
      </c>
    </row>
    <row r="10857" spans="1:7" ht="14.4">
      <c r="A10857" s="27" t="str">
        <f>VLOOKUP(C10857,'user list'!A:B,2,0)</f>
        <v>Admin</v>
      </c>
      <c r="B10857" s="172">
        <v>45818.349652777775</v>
      </c>
      <c r="C10857" s="69" t="s">
        <v>186</v>
      </c>
      <c r="D10857" s="69" t="s">
        <v>1937</v>
      </c>
      <c r="E10857" s="69" t="s">
        <v>2683</v>
      </c>
      <c r="F10857" s="69">
        <v>2095</v>
      </c>
      <c r="G10857" s="69" t="s">
        <v>1947</v>
      </c>
    </row>
    <row r="10858" spans="1:7" ht="14.4">
      <c r="A10858" s="27" t="str">
        <f>VLOOKUP(C10858,'user list'!A:B,2,0)</f>
        <v>HRMD</v>
      </c>
      <c r="B10858" s="172">
        <v>45818.350393518522</v>
      </c>
      <c r="C10858" s="69" t="s">
        <v>217</v>
      </c>
      <c r="D10858" s="69" t="s">
        <v>1937</v>
      </c>
      <c r="E10858" s="69" t="s">
        <v>1025</v>
      </c>
      <c r="F10858" s="69">
        <v>2062</v>
      </c>
      <c r="G10858" s="69" t="s">
        <v>1947</v>
      </c>
    </row>
    <row r="10859" spans="1:7" ht="14.4">
      <c r="A10859" s="27" t="str">
        <f>VLOOKUP(C10859,'user list'!A:B,2,0)</f>
        <v>HRMD</v>
      </c>
      <c r="B10859" s="172">
        <v>45818.350393518522</v>
      </c>
      <c r="C10859" s="69" t="s">
        <v>217</v>
      </c>
      <c r="D10859" s="69" t="s">
        <v>1937</v>
      </c>
      <c r="E10859" s="69" t="s">
        <v>1025</v>
      </c>
      <c r="F10859" s="69">
        <v>2062</v>
      </c>
      <c r="G10859" s="69" t="s">
        <v>1948</v>
      </c>
    </row>
    <row r="10860" spans="1:7" ht="14.4">
      <c r="A10860" s="27" t="str">
        <f>VLOOKUP(C10860,'user list'!A:B,2,0)</f>
        <v>HRMD</v>
      </c>
      <c r="B10860" s="172">
        <v>45818.350393518522</v>
      </c>
      <c r="C10860" s="69" t="s">
        <v>217</v>
      </c>
      <c r="D10860" s="69" t="s">
        <v>1937</v>
      </c>
      <c r="E10860" s="69" t="s">
        <v>1025</v>
      </c>
      <c r="F10860" s="69">
        <v>2062</v>
      </c>
      <c r="G10860" s="69" t="s">
        <v>1939</v>
      </c>
    </row>
    <row r="10861" spans="1:7" ht="14.4">
      <c r="A10861" s="27" t="str">
        <f>VLOOKUP(C10861,'user list'!A:B,2,0)</f>
        <v>Admin</v>
      </c>
      <c r="B10861" s="172">
        <v>45818.350393518522</v>
      </c>
      <c r="C10861" s="69" t="s">
        <v>186</v>
      </c>
      <c r="D10861" s="69" t="s">
        <v>1937</v>
      </c>
      <c r="E10861" s="69" t="s">
        <v>1025</v>
      </c>
      <c r="F10861" s="69">
        <v>2062</v>
      </c>
      <c r="G10861" s="69" t="s">
        <v>1948</v>
      </c>
    </row>
    <row r="10862" spans="1:7" ht="14.4">
      <c r="A10862" s="27" t="str">
        <f>VLOOKUP(C10862,'user list'!A:B,2,0)</f>
        <v>HRMD</v>
      </c>
      <c r="B10862" s="172">
        <v>45818.350486111114</v>
      </c>
      <c r="C10862" s="69" t="s">
        <v>217</v>
      </c>
      <c r="D10862" s="69" t="s">
        <v>1937</v>
      </c>
      <c r="E10862" s="69" t="s">
        <v>2673</v>
      </c>
      <c r="F10862" s="69">
        <v>2083</v>
      </c>
      <c r="G10862" s="69" t="s">
        <v>1939</v>
      </c>
    </row>
    <row r="10863" spans="1:7" ht="14.4">
      <c r="A10863" s="27" t="str">
        <f>VLOOKUP(C10863,'user list'!A:B,2,0)</f>
        <v>HRMD</v>
      </c>
      <c r="B10863" s="172">
        <v>45818.35056712963</v>
      </c>
      <c r="C10863" s="69" t="s">
        <v>217</v>
      </c>
      <c r="D10863" s="69" t="s">
        <v>1937</v>
      </c>
      <c r="E10863" s="69" t="s">
        <v>2673</v>
      </c>
      <c r="F10863" s="69">
        <v>2083</v>
      </c>
      <c r="G10863" s="69" t="s">
        <v>1947</v>
      </c>
    </row>
    <row r="10864" spans="1:7" ht="14.4">
      <c r="A10864" s="27" t="str">
        <f>VLOOKUP(C10864,'user list'!A:B,2,0)</f>
        <v>HRMD</v>
      </c>
      <c r="B10864" s="172">
        <v>45818.35056712963</v>
      </c>
      <c r="C10864" s="69" t="s">
        <v>217</v>
      </c>
      <c r="D10864" s="69" t="s">
        <v>1937</v>
      </c>
      <c r="E10864" s="69" t="s">
        <v>2673</v>
      </c>
      <c r="F10864" s="69">
        <v>2083</v>
      </c>
      <c r="G10864" s="69" t="s">
        <v>1948</v>
      </c>
    </row>
    <row r="10865" spans="1:7" ht="14.4">
      <c r="A10865" s="27" t="str">
        <f>VLOOKUP(C10865,'user list'!A:B,2,0)</f>
        <v>HRMD</v>
      </c>
      <c r="B10865" s="172">
        <v>45818.350578703707</v>
      </c>
      <c r="C10865" s="69" t="s">
        <v>217</v>
      </c>
      <c r="D10865" s="69" t="s">
        <v>1937</v>
      </c>
      <c r="E10865" s="69" t="s">
        <v>2673</v>
      </c>
      <c r="F10865" s="69">
        <v>2083</v>
      </c>
      <c r="G10865" s="69" t="s">
        <v>1939</v>
      </c>
    </row>
    <row r="10866" spans="1:7" ht="14.4">
      <c r="A10866" s="27" t="str">
        <f>VLOOKUP(C10866,'user list'!A:B,2,0)</f>
        <v>Admin</v>
      </c>
      <c r="B10866" s="172">
        <v>45818.350578703707</v>
      </c>
      <c r="C10866" s="69" t="s">
        <v>186</v>
      </c>
      <c r="D10866" s="69" t="s">
        <v>1937</v>
      </c>
      <c r="E10866" s="69" t="s">
        <v>2673</v>
      </c>
      <c r="F10866" s="69">
        <v>2083</v>
      </c>
      <c r="G10866" s="69" t="s">
        <v>1948</v>
      </c>
    </row>
    <row r="10867" spans="1:7" ht="14.4">
      <c r="A10867" s="27" t="str">
        <f>VLOOKUP(C10867,'user list'!A:B,2,0)</f>
        <v>HRMD</v>
      </c>
      <c r="B10867" s="172">
        <v>45818.350636574076</v>
      </c>
      <c r="C10867" s="69" t="s">
        <v>217</v>
      </c>
      <c r="D10867" s="69" t="s">
        <v>1937</v>
      </c>
      <c r="E10867" s="69" t="s">
        <v>1051</v>
      </c>
      <c r="F10867" s="69">
        <v>2036</v>
      </c>
      <c r="G10867" s="69" t="s">
        <v>1939</v>
      </c>
    </row>
    <row r="10868" spans="1:7" ht="14.4">
      <c r="A10868" s="27" t="str">
        <f>VLOOKUP(C10868,'user list'!A:B,2,0)</f>
        <v>HRMD</v>
      </c>
      <c r="B10868" s="172">
        <v>45818.351377314815</v>
      </c>
      <c r="C10868" s="69" t="s">
        <v>217</v>
      </c>
      <c r="D10868" s="69" t="s">
        <v>1937</v>
      </c>
      <c r="E10868" s="69" t="s">
        <v>1051</v>
      </c>
      <c r="F10868" s="69">
        <v>2036</v>
      </c>
      <c r="G10868" s="69" t="s">
        <v>1947</v>
      </c>
    </row>
    <row r="10869" spans="1:7" ht="14.4">
      <c r="A10869" s="27" t="str">
        <f>VLOOKUP(C10869,'user list'!A:B,2,0)</f>
        <v>HRMD</v>
      </c>
      <c r="B10869" s="172">
        <v>45818.351377314815</v>
      </c>
      <c r="C10869" s="69" t="s">
        <v>217</v>
      </c>
      <c r="D10869" s="69" t="s">
        <v>1937</v>
      </c>
      <c r="E10869" s="69" t="s">
        <v>1051</v>
      </c>
      <c r="F10869" s="69">
        <v>2036</v>
      </c>
      <c r="G10869" s="69" t="s">
        <v>1948</v>
      </c>
    </row>
    <row r="10870" spans="1:7" ht="14.4">
      <c r="A10870" s="27" t="str">
        <f>VLOOKUP(C10870,'user list'!A:B,2,0)</f>
        <v>HRMD</v>
      </c>
      <c r="B10870" s="172">
        <v>45818.351377314815</v>
      </c>
      <c r="C10870" s="69" t="s">
        <v>217</v>
      </c>
      <c r="D10870" s="69" t="s">
        <v>1937</v>
      </c>
      <c r="E10870" s="69" t="s">
        <v>1051</v>
      </c>
      <c r="F10870" s="69">
        <v>2036</v>
      </c>
      <c r="G10870" s="69" t="s">
        <v>1939</v>
      </c>
    </row>
    <row r="10871" spans="1:7" ht="14.4">
      <c r="A10871" s="27" t="str">
        <f>VLOOKUP(C10871,'user list'!A:B,2,0)</f>
        <v>Admin</v>
      </c>
      <c r="B10871" s="172">
        <v>45818.351388888892</v>
      </c>
      <c r="C10871" s="69" t="s">
        <v>186</v>
      </c>
      <c r="D10871" s="69" t="s">
        <v>1937</v>
      </c>
      <c r="E10871" s="69" t="s">
        <v>1051</v>
      </c>
      <c r="F10871" s="69">
        <v>2036</v>
      </c>
      <c r="G10871" s="69" t="s">
        <v>1948</v>
      </c>
    </row>
    <row r="10872" spans="1:7" ht="14.4">
      <c r="A10872" s="27" t="str">
        <f>VLOOKUP(C10872,'user list'!A:B,2,0)</f>
        <v>HRMD</v>
      </c>
      <c r="B10872" s="172">
        <v>45818.351469907408</v>
      </c>
      <c r="C10872" s="69" t="s">
        <v>217</v>
      </c>
      <c r="D10872" s="69" t="s">
        <v>1937</v>
      </c>
      <c r="E10872" s="69" t="s">
        <v>2002</v>
      </c>
      <c r="F10872" s="69">
        <v>2018</v>
      </c>
      <c r="G10872" s="69" t="s">
        <v>1939</v>
      </c>
    </row>
    <row r="10873" spans="1:7" ht="14.4">
      <c r="A10873" s="27" t="str">
        <f>VLOOKUP(C10873,'user list'!A:B,2,0)</f>
        <v>HRMD</v>
      </c>
      <c r="B10873" s="172">
        <v>45818.351597222223</v>
      </c>
      <c r="C10873" s="69" t="s">
        <v>217</v>
      </c>
      <c r="D10873" s="69" t="s">
        <v>1937</v>
      </c>
      <c r="E10873" s="69" t="s">
        <v>2002</v>
      </c>
      <c r="F10873" s="69">
        <v>2018</v>
      </c>
      <c r="G10873" s="69" t="s">
        <v>1947</v>
      </c>
    </row>
    <row r="10874" spans="1:7" ht="14.4">
      <c r="A10874" s="27" t="str">
        <f>VLOOKUP(C10874,'user list'!A:B,2,0)</f>
        <v>HRMD</v>
      </c>
      <c r="B10874" s="172">
        <v>45818.351597222223</v>
      </c>
      <c r="C10874" s="69" t="s">
        <v>217</v>
      </c>
      <c r="D10874" s="69" t="s">
        <v>1937</v>
      </c>
      <c r="E10874" s="69" t="s">
        <v>2002</v>
      </c>
      <c r="F10874" s="69">
        <v>2018</v>
      </c>
      <c r="G10874" s="69" t="s">
        <v>1948</v>
      </c>
    </row>
    <row r="10875" spans="1:7" ht="14.4">
      <c r="A10875" s="27" t="str">
        <f>VLOOKUP(C10875,'user list'!A:B,2,0)</f>
        <v>HRMD</v>
      </c>
      <c r="B10875" s="172">
        <v>45818.351597222223</v>
      </c>
      <c r="C10875" s="69" t="s">
        <v>217</v>
      </c>
      <c r="D10875" s="69" t="s">
        <v>1937</v>
      </c>
      <c r="E10875" s="69" t="s">
        <v>2002</v>
      </c>
      <c r="F10875" s="69">
        <v>2018</v>
      </c>
      <c r="G10875" s="69" t="s">
        <v>1939</v>
      </c>
    </row>
    <row r="10876" spans="1:7" ht="14.4">
      <c r="A10876" s="27" t="str">
        <f>VLOOKUP(C10876,'user list'!A:B,2,0)</f>
        <v>Admin</v>
      </c>
      <c r="B10876" s="172">
        <v>45818.351597222223</v>
      </c>
      <c r="C10876" s="69" t="s">
        <v>186</v>
      </c>
      <c r="D10876" s="69" t="s">
        <v>1937</v>
      </c>
      <c r="E10876" s="69" t="s">
        <v>2002</v>
      </c>
      <c r="F10876" s="69">
        <v>2018</v>
      </c>
      <c r="G10876" s="69" t="s">
        <v>1948</v>
      </c>
    </row>
    <row r="10877" spans="1:7" ht="14.4">
      <c r="A10877" s="27" t="str">
        <f>VLOOKUP(C10877,'user list'!A:B,2,0)</f>
        <v>HRMD</v>
      </c>
      <c r="B10877" s="172">
        <v>45818.351631944446</v>
      </c>
      <c r="C10877" s="69" t="s">
        <v>217</v>
      </c>
      <c r="D10877" s="69" t="s">
        <v>1937</v>
      </c>
      <c r="E10877" s="69" t="s">
        <v>1991</v>
      </c>
      <c r="F10877" s="69">
        <v>1845</v>
      </c>
      <c r="G10877" s="69" t="s">
        <v>1939</v>
      </c>
    </row>
    <row r="10878" spans="1:7" ht="14.4">
      <c r="A10878" s="27" t="str">
        <f>VLOOKUP(C10878,'user list'!A:B,2,0)</f>
        <v>HRMD</v>
      </c>
      <c r="B10878" s="172">
        <v>45818.351736111108</v>
      </c>
      <c r="C10878" s="69" t="s">
        <v>217</v>
      </c>
      <c r="D10878" s="69" t="s">
        <v>1937</v>
      </c>
      <c r="E10878" s="69" t="s">
        <v>2661</v>
      </c>
      <c r="F10878" s="69">
        <v>2071</v>
      </c>
      <c r="G10878" s="69" t="s">
        <v>1939</v>
      </c>
    </row>
    <row r="10879" spans="1:7" ht="14.4">
      <c r="A10879" s="27" t="str">
        <f>VLOOKUP(C10879,'user list'!A:B,2,0)</f>
        <v>QCPL</v>
      </c>
      <c r="B10879" s="172">
        <v>45818.352060185185</v>
      </c>
      <c r="C10879" s="69" t="s">
        <v>268</v>
      </c>
      <c r="D10879" s="69" t="s">
        <v>1937</v>
      </c>
      <c r="E10879" s="69" t="s">
        <v>2677</v>
      </c>
      <c r="F10879" s="69">
        <v>2089</v>
      </c>
      <c r="G10879" s="69" t="s">
        <v>1939</v>
      </c>
    </row>
    <row r="10880" spans="1:7" ht="14.4">
      <c r="A10880" s="27" t="str">
        <f>VLOOKUP(C10880,'user list'!A:B,2,0)</f>
        <v>HRMD</v>
      </c>
      <c r="B10880" s="172">
        <v>45818.352118055554</v>
      </c>
      <c r="C10880" s="69" t="s">
        <v>217</v>
      </c>
      <c r="D10880" s="69" t="s">
        <v>1937</v>
      </c>
      <c r="E10880" s="69" t="s">
        <v>2661</v>
      </c>
      <c r="F10880" s="69">
        <v>2071</v>
      </c>
      <c r="G10880" s="69" t="s">
        <v>1947</v>
      </c>
    </row>
    <row r="10881" spans="1:7" ht="14.4">
      <c r="A10881" s="27" t="str">
        <f>VLOOKUP(C10881,'user list'!A:B,2,0)</f>
        <v>HRMD</v>
      </c>
      <c r="B10881" s="172">
        <v>45818.352118055554</v>
      </c>
      <c r="C10881" s="69" t="s">
        <v>217</v>
      </c>
      <c r="D10881" s="69" t="s">
        <v>1937</v>
      </c>
      <c r="E10881" s="69" t="s">
        <v>2661</v>
      </c>
      <c r="F10881" s="69">
        <v>2071</v>
      </c>
      <c r="G10881" s="69" t="s">
        <v>1948</v>
      </c>
    </row>
    <row r="10882" spans="1:7" ht="14.4">
      <c r="A10882" s="27" t="str">
        <f>VLOOKUP(C10882,'user list'!A:B,2,0)</f>
        <v>HRMD</v>
      </c>
      <c r="B10882" s="172">
        <v>45818.352118055554</v>
      </c>
      <c r="C10882" s="69" t="s">
        <v>217</v>
      </c>
      <c r="D10882" s="69" t="s">
        <v>1937</v>
      </c>
      <c r="E10882" s="69" t="s">
        <v>2661</v>
      </c>
      <c r="F10882" s="69">
        <v>2071</v>
      </c>
      <c r="G10882" s="69" t="s">
        <v>1939</v>
      </c>
    </row>
    <row r="10883" spans="1:7" ht="14.4">
      <c r="A10883" s="27" t="str">
        <f>VLOOKUP(C10883,'user list'!A:B,2,0)</f>
        <v>Admin</v>
      </c>
      <c r="B10883" s="172">
        <v>45818.352118055554</v>
      </c>
      <c r="C10883" s="69" t="s">
        <v>186</v>
      </c>
      <c r="D10883" s="69" t="s">
        <v>1937</v>
      </c>
      <c r="E10883" s="69" t="s">
        <v>2661</v>
      </c>
      <c r="F10883" s="69">
        <v>2071</v>
      </c>
      <c r="G10883" s="69" t="s">
        <v>1948</v>
      </c>
    </row>
    <row r="10884" spans="1:7" ht="14.4">
      <c r="A10884" s="27" t="str">
        <f>VLOOKUP(C10884,'user list'!A:B,2,0)</f>
        <v>Admin</v>
      </c>
      <c r="B10884" s="172">
        <v>45818.352129629631</v>
      </c>
      <c r="C10884" s="69" t="s">
        <v>186</v>
      </c>
      <c r="D10884" s="69" t="s">
        <v>1937</v>
      </c>
      <c r="E10884" s="69" t="s">
        <v>2661</v>
      </c>
      <c r="F10884" s="69">
        <v>2071</v>
      </c>
      <c r="G10884" s="69" t="s">
        <v>1947</v>
      </c>
    </row>
    <row r="10885" spans="1:7" ht="14.4">
      <c r="A10885" s="27" t="str">
        <f>VLOOKUP(C10885,'user list'!A:B,2,0)</f>
        <v>Admin</v>
      </c>
      <c r="B10885" s="172">
        <v>45818.352129629631</v>
      </c>
      <c r="C10885" s="69" t="s">
        <v>186</v>
      </c>
      <c r="D10885" s="69" t="s">
        <v>1937</v>
      </c>
      <c r="E10885" s="69" t="s">
        <v>2661</v>
      </c>
      <c r="F10885" s="69">
        <v>2071</v>
      </c>
      <c r="G10885" s="69" t="s">
        <v>1948</v>
      </c>
    </row>
    <row r="10886" spans="1:7" ht="14.4">
      <c r="A10886" s="27" t="str">
        <f>VLOOKUP(C10886,'user list'!A:B,2,0)</f>
        <v>HRMD</v>
      </c>
      <c r="B10886" s="172">
        <v>45818.352175925924</v>
      </c>
      <c r="C10886" s="69" t="s">
        <v>217</v>
      </c>
      <c r="D10886" s="69" t="s">
        <v>1937</v>
      </c>
      <c r="E10886" s="69" t="s">
        <v>1991</v>
      </c>
      <c r="F10886" s="69">
        <v>1845</v>
      </c>
      <c r="G10886" s="69" t="s">
        <v>1939</v>
      </c>
    </row>
    <row r="10887" spans="1:7" ht="14.4">
      <c r="A10887" s="27" t="str">
        <f>VLOOKUP(C10887,'user list'!A:B,2,0)</f>
        <v>HRMD</v>
      </c>
      <c r="B10887" s="172">
        <v>45818.352199074077</v>
      </c>
      <c r="C10887" s="69" t="s">
        <v>217</v>
      </c>
      <c r="D10887" s="69" t="s">
        <v>1937</v>
      </c>
      <c r="E10887" s="69" t="s">
        <v>2672</v>
      </c>
      <c r="F10887" s="69">
        <v>2082</v>
      </c>
      <c r="G10887" s="69" t="s">
        <v>1939</v>
      </c>
    </row>
    <row r="10888" spans="1:7" ht="14.4">
      <c r="A10888" s="27" t="str">
        <f>VLOOKUP(C10888,'user list'!A:B,2,0)</f>
        <v>HRMD</v>
      </c>
      <c r="B10888" s="172">
        <v>45818.352916666663</v>
      </c>
      <c r="C10888" s="69" t="s">
        <v>217</v>
      </c>
      <c r="D10888" s="69" t="s">
        <v>1937</v>
      </c>
      <c r="E10888" s="69" t="s">
        <v>2672</v>
      </c>
      <c r="F10888" s="69">
        <v>2082</v>
      </c>
      <c r="G10888" s="69" t="s">
        <v>1947</v>
      </c>
    </row>
    <row r="10889" spans="1:7" ht="14.4">
      <c r="A10889" s="27" t="str">
        <f>VLOOKUP(C10889,'user list'!A:B,2,0)</f>
        <v>HRMD</v>
      </c>
      <c r="B10889" s="172">
        <v>45818.352916666663</v>
      </c>
      <c r="C10889" s="69" t="s">
        <v>217</v>
      </c>
      <c r="D10889" s="69" t="s">
        <v>1937</v>
      </c>
      <c r="E10889" s="69" t="s">
        <v>2672</v>
      </c>
      <c r="F10889" s="69">
        <v>2082</v>
      </c>
      <c r="G10889" s="69" t="s">
        <v>1948</v>
      </c>
    </row>
    <row r="10890" spans="1:7" ht="14.4">
      <c r="A10890" s="27" t="str">
        <f>VLOOKUP(C10890,'user list'!A:B,2,0)</f>
        <v>HRMD</v>
      </c>
      <c r="B10890" s="172">
        <v>45818.352916666663</v>
      </c>
      <c r="C10890" s="69" t="s">
        <v>217</v>
      </c>
      <c r="D10890" s="69" t="s">
        <v>1937</v>
      </c>
      <c r="E10890" s="69" t="s">
        <v>2672</v>
      </c>
      <c r="F10890" s="69">
        <v>2082</v>
      </c>
      <c r="G10890" s="69" t="s">
        <v>1939</v>
      </c>
    </row>
    <row r="10891" spans="1:7" ht="14.4">
      <c r="A10891" s="27" t="str">
        <f>VLOOKUP(C10891,'user list'!A:B,2,0)</f>
        <v>Admin</v>
      </c>
      <c r="B10891" s="172">
        <v>45818.352916666663</v>
      </c>
      <c r="C10891" s="69" t="s">
        <v>186</v>
      </c>
      <c r="D10891" s="69" t="s">
        <v>1937</v>
      </c>
      <c r="E10891" s="69" t="s">
        <v>2672</v>
      </c>
      <c r="F10891" s="69">
        <v>2082</v>
      </c>
      <c r="G10891" s="69" t="s">
        <v>1948</v>
      </c>
    </row>
    <row r="10892" spans="1:7" ht="14.4">
      <c r="A10892" s="27" t="str">
        <f>VLOOKUP(C10892,'user list'!A:B,2,0)</f>
        <v>Admin</v>
      </c>
      <c r="B10892" s="172">
        <v>45818.35292824074</v>
      </c>
      <c r="C10892" s="69" t="s">
        <v>186</v>
      </c>
      <c r="D10892" s="69" t="s">
        <v>1937</v>
      </c>
      <c r="E10892" s="69" t="s">
        <v>2672</v>
      </c>
      <c r="F10892" s="69">
        <v>2082</v>
      </c>
      <c r="G10892" s="69" t="s">
        <v>1947</v>
      </c>
    </row>
    <row r="10893" spans="1:7" ht="14.4">
      <c r="A10893" s="27" t="str">
        <f>VLOOKUP(C10893,'user list'!A:B,2,0)</f>
        <v>Admin</v>
      </c>
      <c r="B10893" s="172">
        <v>45818.35292824074</v>
      </c>
      <c r="C10893" s="69" t="s">
        <v>186</v>
      </c>
      <c r="D10893" s="69" t="s">
        <v>1937</v>
      </c>
      <c r="E10893" s="69" t="s">
        <v>2672</v>
      </c>
      <c r="F10893" s="69">
        <v>2082</v>
      </c>
      <c r="G10893" s="69" t="s">
        <v>1948</v>
      </c>
    </row>
    <row r="10894" spans="1:7" ht="14.4">
      <c r="A10894" s="27" t="str">
        <f>VLOOKUP(C10894,'user list'!A:B,2,0)</f>
        <v>QCPL</v>
      </c>
      <c r="B10894" s="172">
        <v>45818.353101851855</v>
      </c>
      <c r="C10894" s="69" t="s">
        <v>268</v>
      </c>
      <c r="D10894" s="69" t="s">
        <v>1937</v>
      </c>
      <c r="E10894" s="69" t="s">
        <v>2677</v>
      </c>
      <c r="F10894" s="69">
        <v>2089</v>
      </c>
      <c r="G10894" s="69" t="s">
        <v>1947</v>
      </c>
    </row>
    <row r="10895" spans="1:7" ht="14.4">
      <c r="A10895" s="27" t="str">
        <f>VLOOKUP(C10895,'user list'!A:B,2,0)</f>
        <v>QCPL</v>
      </c>
      <c r="B10895" s="172">
        <v>45818.353101851855</v>
      </c>
      <c r="C10895" s="69" t="s">
        <v>268</v>
      </c>
      <c r="D10895" s="69" t="s">
        <v>1937</v>
      </c>
      <c r="E10895" s="69" t="s">
        <v>2677</v>
      </c>
      <c r="F10895" s="69">
        <v>2089</v>
      </c>
      <c r="G10895" s="69" t="s">
        <v>1948</v>
      </c>
    </row>
    <row r="10896" spans="1:7" ht="14.4">
      <c r="A10896" s="27" t="str">
        <f>VLOOKUP(C10896,'user list'!A:B,2,0)</f>
        <v>QCPL</v>
      </c>
      <c r="B10896" s="172">
        <v>45818.353101851855</v>
      </c>
      <c r="C10896" s="69" t="s">
        <v>268</v>
      </c>
      <c r="D10896" s="69" t="s">
        <v>1937</v>
      </c>
      <c r="E10896" s="69" t="s">
        <v>2681</v>
      </c>
      <c r="F10896" s="69">
        <v>2093</v>
      </c>
      <c r="G10896" s="69" t="s">
        <v>1939</v>
      </c>
    </row>
    <row r="10897" spans="1:7" ht="14.4">
      <c r="A10897" s="27" t="str">
        <f>VLOOKUP(C10897,'user list'!A:B,2,0)</f>
        <v>Admin</v>
      </c>
      <c r="B10897" s="172">
        <v>45818.35324074074</v>
      </c>
      <c r="C10897" s="69" t="s">
        <v>186</v>
      </c>
      <c r="D10897" s="69" t="s">
        <v>1937</v>
      </c>
      <c r="E10897" s="69" t="s">
        <v>2675</v>
      </c>
      <c r="F10897" s="69">
        <v>2087</v>
      </c>
      <c r="G10897" s="69" t="s">
        <v>1948</v>
      </c>
    </row>
    <row r="10898" spans="1:7" ht="14.4">
      <c r="A10898" s="27" t="str">
        <f>VLOOKUP(C10898,'user list'!A:B,2,0)</f>
        <v>Admin</v>
      </c>
      <c r="B10898" s="172">
        <v>45818.35324074074</v>
      </c>
      <c r="C10898" s="69" t="s">
        <v>186</v>
      </c>
      <c r="D10898" s="69" t="s">
        <v>1937</v>
      </c>
      <c r="E10898" s="69" t="s">
        <v>2677</v>
      </c>
      <c r="F10898" s="69">
        <v>2089</v>
      </c>
      <c r="G10898" s="69" t="s">
        <v>1948</v>
      </c>
    </row>
    <row r="10899" spans="1:7" ht="14.4">
      <c r="A10899" s="27" t="str">
        <f>VLOOKUP(C10899,'user list'!A:B,2,0)</f>
        <v>PDAD</v>
      </c>
      <c r="B10899" s="172">
        <v>45818.353333333333</v>
      </c>
      <c r="C10899" s="69" t="s">
        <v>257</v>
      </c>
      <c r="D10899" s="69" t="s">
        <v>1937</v>
      </c>
      <c r="E10899" s="69" t="s">
        <v>2666</v>
      </c>
      <c r="F10899" s="69">
        <v>2076</v>
      </c>
      <c r="G10899" s="69" t="s">
        <v>1939</v>
      </c>
    </row>
    <row r="10900" spans="1:7" ht="14.4">
      <c r="A10900" s="27" t="str">
        <f>VLOOKUP(C10900,'user list'!A:B,2,0)</f>
        <v>HRMD</v>
      </c>
      <c r="B10900" s="172">
        <v>45818.353414351855</v>
      </c>
      <c r="C10900" s="69" t="s">
        <v>217</v>
      </c>
      <c r="D10900" s="69" t="s">
        <v>1937</v>
      </c>
      <c r="E10900" s="69" t="s">
        <v>2599</v>
      </c>
      <c r="F10900" s="69">
        <v>1974</v>
      </c>
      <c r="G10900" s="69" t="s">
        <v>1939</v>
      </c>
    </row>
    <row r="10901" spans="1:7" ht="14.4">
      <c r="A10901" s="27" t="str">
        <f>VLOOKUP(C10901,'user list'!A:B,2,0)</f>
        <v>QCPL</v>
      </c>
      <c r="B10901" s="172">
        <v>45818.353437500002</v>
      </c>
      <c r="C10901" s="69" t="s">
        <v>268</v>
      </c>
      <c r="D10901" s="69" t="s">
        <v>1937</v>
      </c>
      <c r="E10901" s="69" t="s">
        <v>2681</v>
      </c>
      <c r="F10901" s="69">
        <v>2093</v>
      </c>
      <c r="G10901" s="69" t="s">
        <v>1947</v>
      </c>
    </row>
    <row r="10902" spans="1:7" ht="14.4">
      <c r="A10902" s="27" t="str">
        <f>VLOOKUP(C10902,'user list'!A:B,2,0)</f>
        <v>QCPL</v>
      </c>
      <c r="B10902" s="172">
        <v>45818.353437500002</v>
      </c>
      <c r="C10902" s="69" t="s">
        <v>268</v>
      </c>
      <c r="D10902" s="69" t="s">
        <v>1937</v>
      </c>
      <c r="E10902" s="69" t="s">
        <v>2681</v>
      </c>
      <c r="F10902" s="69">
        <v>2093</v>
      </c>
      <c r="G10902" s="69" t="s">
        <v>1948</v>
      </c>
    </row>
    <row r="10903" spans="1:7" ht="14.4">
      <c r="A10903" s="27" t="str">
        <f>VLOOKUP(C10903,'user list'!A:B,2,0)</f>
        <v>QCPL</v>
      </c>
      <c r="B10903" s="172">
        <v>45818.353437500002</v>
      </c>
      <c r="C10903" s="69" t="s">
        <v>268</v>
      </c>
      <c r="D10903" s="69" t="s">
        <v>1937</v>
      </c>
      <c r="E10903" s="69" t="s">
        <v>2678</v>
      </c>
      <c r="F10903" s="69">
        <v>2090</v>
      </c>
      <c r="G10903" s="69" t="s">
        <v>1939</v>
      </c>
    </row>
    <row r="10904" spans="1:7" ht="14.4">
      <c r="A10904" s="27" t="str">
        <f>VLOOKUP(C10904,'user list'!A:B,2,0)</f>
        <v>PDAD</v>
      </c>
      <c r="B10904" s="172">
        <v>45818.353460648148</v>
      </c>
      <c r="C10904" s="69" t="s">
        <v>257</v>
      </c>
      <c r="D10904" s="69" t="s">
        <v>1937</v>
      </c>
      <c r="E10904" s="69" t="s">
        <v>2666</v>
      </c>
      <c r="F10904" s="69">
        <v>2076</v>
      </c>
      <c r="G10904" s="69" t="s">
        <v>1947</v>
      </c>
    </row>
    <row r="10905" spans="1:7" ht="14.4">
      <c r="A10905" s="27" t="str">
        <f>VLOOKUP(C10905,'user list'!A:B,2,0)</f>
        <v>PDAD</v>
      </c>
      <c r="B10905" s="172">
        <v>45818.353460648148</v>
      </c>
      <c r="C10905" s="69" t="s">
        <v>257</v>
      </c>
      <c r="D10905" s="69" t="s">
        <v>1937</v>
      </c>
      <c r="E10905" s="69" t="s">
        <v>2666</v>
      </c>
      <c r="F10905" s="69">
        <v>2076</v>
      </c>
      <c r="G10905" s="69" t="s">
        <v>1948</v>
      </c>
    </row>
    <row r="10906" spans="1:7" ht="14.4">
      <c r="A10906" s="27" t="str">
        <f>VLOOKUP(C10906,'user list'!A:B,2,0)</f>
        <v>PDAD</v>
      </c>
      <c r="B10906" s="172">
        <v>45818.353460648148</v>
      </c>
      <c r="C10906" s="69" t="s">
        <v>257</v>
      </c>
      <c r="D10906" s="69" t="s">
        <v>1937</v>
      </c>
      <c r="E10906" s="69" t="s">
        <v>2666</v>
      </c>
      <c r="F10906" s="69">
        <v>2076</v>
      </c>
      <c r="G10906" s="69" t="s">
        <v>1939</v>
      </c>
    </row>
    <row r="10907" spans="1:7" ht="14.4">
      <c r="A10907" s="27" t="str">
        <f>VLOOKUP(C10907,'user list'!A:B,2,0)</f>
        <v>Admin</v>
      </c>
      <c r="B10907" s="172">
        <v>45818.353460648148</v>
      </c>
      <c r="C10907" s="69" t="s">
        <v>186</v>
      </c>
      <c r="D10907" s="69" t="s">
        <v>1937</v>
      </c>
      <c r="E10907" s="69" t="s">
        <v>2666</v>
      </c>
      <c r="F10907" s="69">
        <v>2076</v>
      </c>
      <c r="G10907" s="69" t="s">
        <v>1948</v>
      </c>
    </row>
    <row r="10908" spans="1:7" ht="14.4">
      <c r="A10908" s="27" t="str">
        <f>VLOOKUP(C10908,'user list'!A:B,2,0)</f>
        <v>QCPL</v>
      </c>
      <c r="B10908" s="172">
        <v>45818.353472222225</v>
      </c>
      <c r="C10908" s="69" t="s">
        <v>268</v>
      </c>
      <c r="D10908" s="69" t="s">
        <v>1937</v>
      </c>
      <c r="E10908" s="69" t="s">
        <v>2678</v>
      </c>
      <c r="F10908" s="69">
        <v>2090</v>
      </c>
      <c r="G10908" s="69" t="s">
        <v>1939</v>
      </c>
    </row>
    <row r="10909" spans="1:7" ht="14.4">
      <c r="A10909" s="27" t="str">
        <f>VLOOKUP(C10909,'user list'!A:B,2,0)</f>
        <v>Admin</v>
      </c>
      <c r="B10909" s="172">
        <v>45818.353483796294</v>
      </c>
      <c r="C10909" s="69" t="s">
        <v>186</v>
      </c>
      <c r="D10909" s="69" t="s">
        <v>1937</v>
      </c>
      <c r="E10909" s="69" t="s">
        <v>2678</v>
      </c>
      <c r="F10909" s="69">
        <v>2090</v>
      </c>
      <c r="G10909" s="69" t="s">
        <v>1948</v>
      </c>
    </row>
    <row r="10910" spans="1:7" ht="14.4">
      <c r="A10910" s="27" t="str">
        <f>VLOOKUP(C10910,'user list'!A:B,2,0)</f>
        <v>Admin</v>
      </c>
      <c r="B10910" s="172">
        <v>45818.353483796294</v>
      </c>
      <c r="C10910" s="69" t="s">
        <v>186</v>
      </c>
      <c r="D10910" s="69" t="s">
        <v>1937</v>
      </c>
      <c r="E10910" s="69" t="s">
        <v>2681</v>
      </c>
      <c r="F10910" s="69">
        <v>2093</v>
      </c>
      <c r="G10910" s="69" t="s">
        <v>1948</v>
      </c>
    </row>
    <row r="10911" spans="1:7" ht="14.4">
      <c r="A10911" s="27" t="str">
        <f>VLOOKUP(C10911,'user list'!A:B,2,0)</f>
        <v>PDAD</v>
      </c>
      <c r="B10911" s="172">
        <v>45818.35355324074</v>
      </c>
      <c r="C10911" s="69" t="s">
        <v>257</v>
      </c>
      <c r="D10911" s="69" t="s">
        <v>1937</v>
      </c>
      <c r="E10911" s="69" t="s">
        <v>2666</v>
      </c>
      <c r="F10911" s="69">
        <v>2076</v>
      </c>
      <c r="G10911" s="69" t="s">
        <v>1949</v>
      </c>
    </row>
    <row r="10912" spans="1:7" ht="14.4">
      <c r="A10912" s="27" t="str">
        <f>VLOOKUP(C10912,'user list'!A:B,2,0)</f>
        <v>QCPL</v>
      </c>
      <c r="B10912" s="172">
        <v>45818.353865740741</v>
      </c>
      <c r="C10912" s="69" t="s">
        <v>268</v>
      </c>
      <c r="D10912" s="69" t="s">
        <v>1937</v>
      </c>
      <c r="E10912" s="69" t="s">
        <v>2678</v>
      </c>
      <c r="F10912" s="69">
        <v>2090</v>
      </c>
      <c r="G10912" s="69" t="s">
        <v>1947</v>
      </c>
    </row>
    <row r="10913" spans="1:7" ht="14.4">
      <c r="A10913" s="27" t="str">
        <f>VLOOKUP(C10913,'user list'!A:B,2,0)</f>
        <v>QCPL</v>
      </c>
      <c r="B10913" s="172">
        <v>45818.353865740741</v>
      </c>
      <c r="C10913" s="69" t="s">
        <v>268</v>
      </c>
      <c r="D10913" s="69" t="s">
        <v>1937</v>
      </c>
      <c r="E10913" s="69" t="s">
        <v>2678</v>
      </c>
      <c r="F10913" s="69">
        <v>2090</v>
      </c>
      <c r="G10913" s="69" t="s">
        <v>1948</v>
      </c>
    </row>
    <row r="10914" spans="1:7" ht="14.4">
      <c r="A10914" s="27" t="str">
        <f>VLOOKUP(C10914,'user list'!A:B,2,0)</f>
        <v>Admin</v>
      </c>
      <c r="B10914" s="172">
        <v>45818.353900462964</v>
      </c>
      <c r="C10914" s="69" t="s">
        <v>186</v>
      </c>
      <c r="D10914" s="69" t="s">
        <v>1937</v>
      </c>
      <c r="E10914" s="69" t="s">
        <v>2677</v>
      </c>
      <c r="F10914" s="69">
        <v>2089</v>
      </c>
      <c r="G10914" s="69" t="s">
        <v>1948</v>
      </c>
    </row>
    <row r="10915" spans="1:7" ht="14.4">
      <c r="A10915" s="27" t="str">
        <f>VLOOKUP(C10915,'user list'!A:B,2,0)</f>
        <v>Admin</v>
      </c>
      <c r="B10915" s="172">
        <v>45818.353900462964</v>
      </c>
      <c r="C10915" s="69" t="s">
        <v>186</v>
      </c>
      <c r="D10915" s="69" t="s">
        <v>1937</v>
      </c>
      <c r="E10915" s="69" t="s">
        <v>2678</v>
      </c>
      <c r="F10915" s="69">
        <v>2090</v>
      </c>
      <c r="G10915" s="69" t="s">
        <v>1948</v>
      </c>
    </row>
    <row r="10916" spans="1:7" ht="14.4">
      <c r="A10916" s="27" t="str">
        <f>VLOOKUP(C10916,'user list'!A:B,2,0)</f>
        <v>DSQC</v>
      </c>
      <c r="B10916" s="172">
        <v>45818.354305555556</v>
      </c>
      <c r="C10916" s="69" t="s">
        <v>214</v>
      </c>
      <c r="D10916" s="69" t="s">
        <v>1937</v>
      </c>
      <c r="E10916" s="69" t="s">
        <v>2676</v>
      </c>
      <c r="F10916" s="69">
        <v>2088</v>
      </c>
      <c r="G10916" s="69" t="s">
        <v>1939</v>
      </c>
    </row>
    <row r="10917" spans="1:7" ht="14.4">
      <c r="A10917" s="27" t="str">
        <f>VLOOKUP(C10917,'user list'!A:B,2,0)</f>
        <v>QCPL</v>
      </c>
      <c r="B10917" s="172">
        <v>45818.354814814818</v>
      </c>
      <c r="C10917" s="69" t="s">
        <v>268</v>
      </c>
      <c r="D10917" s="69" t="s">
        <v>1937</v>
      </c>
      <c r="E10917" s="69" t="s">
        <v>2674</v>
      </c>
      <c r="F10917" s="69">
        <v>2086</v>
      </c>
      <c r="G10917" s="69" t="s">
        <v>1939</v>
      </c>
    </row>
    <row r="10918" spans="1:7" ht="14.4">
      <c r="A10918" s="27" t="str">
        <f>VLOOKUP(C10918,'user list'!A:B,2,0)</f>
        <v>DSQC</v>
      </c>
      <c r="B10918" s="172">
        <v>45818.355023148149</v>
      </c>
      <c r="C10918" s="69" t="s">
        <v>214</v>
      </c>
      <c r="D10918" s="69" t="s">
        <v>1937</v>
      </c>
      <c r="E10918" s="69" t="s">
        <v>2676</v>
      </c>
      <c r="F10918" s="69">
        <v>2088</v>
      </c>
      <c r="G10918" s="69" t="s">
        <v>2441</v>
      </c>
    </row>
    <row r="10919" spans="1:7" ht="14.4">
      <c r="A10919" s="27" t="str">
        <f>VLOOKUP(C10919,'user list'!A:B,2,0)</f>
        <v>QCPL</v>
      </c>
      <c r="B10919" s="172">
        <v>45818.355138888888</v>
      </c>
      <c r="C10919" s="69" t="s">
        <v>268</v>
      </c>
      <c r="D10919" s="69" t="s">
        <v>1937</v>
      </c>
      <c r="E10919" s="69" t="s">
        <v>2674</v>
      </c>
      <c r="F10919" s="69">
        <v>2086</v>
      </c>
      <c r="G10919" s="69" t="s">
        <v>1939</v>
      </c>
    </row>
    <row r="10920" spans="1:7" ht="14.4">
      <c r="A10920" s="27" t="str">
        <f>VLOOKUP(C10920,'user list'!A:B,2,0)</f>
        <v>CGSD</v>
      </c>
      <c r="B10920" s="172">
        <v>45818.355162037034</v>
      </c>
      <c r="C10920" s="69" t="s">
        <v>200</v>
      </c>
      <c r="D10920" s="69" t="s">
        <v>1937</v>
      </c>
      <c r="E10920" s="69" t="s">
        <v>2680</v>
      </c>
      <c r="F10920" s="69">
        <v>2092</v>
      </c>
      <c r="G10920" s="69" t="s">
        <v>1939</v>
      </c>
    </row>
    <row r="10921" spans="1:7" ht="14.4">
      <c r="A10921" s="27" t="str">
        <f>VLOOKUP(C10921,'user list'!A:B,2,0)</f>
        <v>CGSD</v>
      </c>
      <c r="B10921" s="172">
        <v>45818.355243055557</v>
      </c>
      <c r="C10921" s="69" t="s">
        <v>200</v>
      </c>
      <c r="D10921" s="69" t="s">
        <v>1937</v>
      </c>
      <c r="E10921" s="69" t="s">
        <v>2683</v>
      </c>
      <c r="F10921" s="69">
        <v>2095</v>
      </c>
      <c r="G10921" s="69" t="s">
        <v>1939</v>
      </c>
    </row>
    <row r="10922" spans="1:7" ht="14.4">
      <c r="A10922" s="27" t="str">
        <f>VLOOKUP(C10922,'user list'!A:B,2,0)</f>
        <v>DSQC</v>
      </c>
      <c r="B10922" s="172">
        <v>45818.355694444443</v>
      </c>
      <c r="C10922" s="69" t="s">
        <v>214</v>
      </c>
      <c r="D10922" s="69" t="s">
        <v>1937</v>
      </c>
      <c r="E10922" s="69" t="s">
        <v>2676</v>
      </c>
      <c r="F10922" s="69">
        <v>2088</v>
      </c>
      <c r="G10922" s="69" t="s">
        <v>1947</v>
      </c>
    </row>
    <row r="10923" spans="1:7" ht="14.4">
      <c r="A10923" s="27" t="str">
        <f>VLOOKUP(C10923,'user list'!A:B,2,0)</f>
        <v>DSQC</v>
      </c>
      <c r="B10923" s="172">
        <v>45818.355694444443</v>
      </c>
      <c r="C10923" s="69" t="s">
        <v>214</v>
      </c>
      <c r="D10923" s="69" t="s">
        <v>1937</v>
      </c>
      <c r="E10923" s="69" t="s">
        <v>2676</v>
      </c>
      <c r="F10923" s="69">
        <v>2088</v>
      </c>
      <c r="G10923" s="69" t="s">
        <v>1948</v>
      </c>
    </row>
    <row r="10924" spans="1:7" ht="14.4">
      <c r="A10924" s="27" t="str">
        <f>VLOOKUP(C10924,'user list'!A:B,2,0)</f>
        <v>DSQC</v>
      </c>
      <c r="B10924" s="172">
        <v>45818.355706018519</v>
      </c>
      <c r="C10924" s="69" t="s">
        <v>214</v>
      </c>
      <c r="D10924" s="69" t="s">
        <v>1937</v>
      </c>
      <c r="E10924" s="69" t="s">
        <v>2676</v>
      </c>
      <c r="F10924" s="69">
        <v>2088</v>
      </c>
      <c r="G10924" s="69" t="s">
        <v>1939</v>
      </c>
    </row>
    <row r="10925" spans="1:7" ht="14.4">
      <c r="A10925" s="27" t="str">
        <f>VLOOKUP(C10925,'user list'!A:B,2,0)</f>
        <v>Admin</v>
      </c>
      <c r="B10925" s="172">
        <v>45818.355706018519</v>
      </c>
      <c r="C10925" s="69" t="s">
        <v>186</v>
      </c>
      <c r="D10925" s="69" t="s">
        <v>1937</v>
      </c>
      <c r="E10925" s="69" t="s">
        <v>2676</v>
      </c>
      <c r="F10925" s="69">
        <v>2088</v>
      </c>
      <c r="G10925" s="69" t="s">
        <v>1948</v>
      </c>
    </row>
    <row r="10926" spans="1:7" ht="14.4">
      <c r="A10926" s="27" t="str">
        <f>VLOOKUP(C10926,'user list'!A:B,2,0)</f>
        <v>DSQC</v>
      </c>
      <c r="B10926" s="172">
        <v>45818.355763888889</v>
      </c>
      <c r="C10926" s="69" t="s">
        <v>214</v>
      </c>
      <c r="D10926" s="69" t="s">
        <v>1937</v>
      </c>
      <c r="E10926" s="69" t="s">
        <v>2601</v>
      </c>
      <c r="F10926" s="69">
        <v>1976</v>
      </c>
      <c r="G10926" s="69" t="s">
        <v>1939</v>
      </c>
    </row>
    <row r="10927" spans="1:7" ht="14.4">
      <c r="A10927" s="27" t="str">
        <f>VLOOKUP(C10927,'user list'!A:B,2,0)</f>
        <v>DOE</v>
      </c>
      <c r="B10927" s="172">
        <v>45818.355856481481</v>
      </c>
      <c r="C10927" s="69" t="s">
        <v>212</v>
      </c>
      <c r="D10927" s="69" t="s">
        <v>1937</v>
      </c>
      <c r="E10927" s="69" t="s">
        <v>2640</v>
      </c>
      <c r="F10927" s="69">
        <v>2047</v>
      </c>
      <c r="G10927" s="69" t="s">
        <v>1939</v>
      </c>
    </row>
    <row r="10928" spans="1:7" ht="14.4">
      <c r="A10928" s="27" t="str">
        <f>VLOOKUP(C10928,'user list'!A:B,2,0)</f>
        <v>OCA</v>
      </c>
      <c r="B10928" s="172">
        <v>45818.35601851852</v>
      </c>
      <c r="C10928" s="69" t="s">
        <v>228</v>
      </c>
      <c r="D10928" s="69" t="s">
        <v>1937</v>
      </c>
      <c r="E10928" s="69" t="s">
        <v>2684</v>
      </c>
      <c r="F10928" s="69">
        <v>2096</v>
      </c>
      <c r="G10928" s="69" t="s">
        <v>2440</v>
      </c>
    </row>
    <row r="10929" spans="1:7" ht="14.4">
      <c r="A10929" s="27" t="str">
        <f>VLOOKUP(C10929,'user list'!A:B,2,0)</f>
        <v>Admin</v>
      </c>
      <c r="B10929" s="172">
        <v>45818.35601851852</v>
      </c>
      <c r="C10929" s="69" t="s">
        <v>186</v>
      </c>
      <c r="D10929" s="69" t="s">
        <v>1937</v>
      </c>
      <c r="E10929" s="69" t="s">
        <v>2684</v>
      </c>
      <c r="F10929" s="69">
        <v>2096</v>
      </c>
      <c r="G10929" s="69" t="s">
        <v>1948</v>
      </c>
    </row>
    <row r="10930" spans="1:7" ht="14.4">
      <c r="A10930" s="27" t="str">
        <f>VLOOKUP(C10930,'user list'!A:B,2,0)</f>
        <v>Admin</v>
      </c>
      <c r="B10930" s="172">
        <v>45818.35601851852</v>
      </c>
      <c r="C10930" s="69" t="s">
        <v>186</v>
      </c>
      <c r="D10930" s="69" t="s">
        <v>1937</v>
      </c>
      <c r="E10930" s="69" t="s">
        <v>2684</v>
      </c>
      <c r="F10930" s="69">
        <v>2096</v>
      </c>
      <c r="G10930" s="69" t="s">
        <v>1948</v>
      </c>
    </row>
    <row r="10931" spans="1:7" ht="14.4">
      <c r="A10931" s="27" t="str">
        <f>VLOOKUP(C10931,'user list'!A:B,2,0)</f>
        <v>Admin</v>
      </c>
      <c r="B10931" s="172">
        <v>45818.35601851852</v>
      </c>
      <c r="C10931" s="69" t="s">
        <v>186</v>
      </c>
      <c r="D10931" s="69" t="s">
        <v>1937</v>
      </c>
      <c r="E10931" s="69" t="s">
        <v>2684</v>
      </c>
      <c r="F10931" s="69">
        <v>2096</v>
      </c>
      <c r="G10931" s="69" t="s">
        <v>1948</v>
      </c>
    </row>
    <row r="10932" spans="1:7" ht="14.4">
      <c r="A10932" s="27" t="str">
        <f>VLOOKUP(C10932,'user list'!A:B,2,0)</f>
        <v>Admin</v>
      </c>
      <c r="B10932" s="172">
        <v>45818.35601851852</v>
      </c>
      <c r="C10932" s="69" t="s">
        <v>186</v>
      </c>
      <c r="D10932" s="69" t="s">
        <v>1937</v>
      </c>
      <c r="E10932" s="69" t="s">
        <v>2684</v>
      </c>
      <c r="F10932" s="69">
        <v>2096</v>
      </c>
      <c r="G10932" s="69" t="s">
        <v>1947</v>
      </c>
    </row>
    <row r="10933" spans="1:7" ht="14.4">
      <c r="A10933" s="27" t="str">
        <f>VLOOKUP(C10933,'user list'!A:B,2,0)</f>
        <v>OCA</v>
      </c>
      <c r="B10933" s="172">
        <v>45818.356134259258</v>
      </c>
      <c r="C10933" s="69" t="s">
        <v>228</v>
      </c>
      <c r="D10933" s="69" t="s">
        <v>1937</v>
      </c>
      <c r="E10933" s="69" t="s">
        <v>2684</v>
      </c>
      <c r="F10933" s="69">
        <v>2096</v>
      </c>
      <c r="G10933" s="69" t="s">
        <v>1939</v>
      </c>
    </row>
    <row r="10934" spans="1:7" ht="14.4">
      <c r="A10934" s="27" t="str">
        <f>VLOOKUP(C10934,'user list'!A:B,2,0)</f>
        <v>DOE</v>
      </c>
      <c r="B10934" s="172">
        <v>45818.356319444443</v>
      </c>
      <c r="C10934" s="69" t="s">
        <v>212</v>
      </c>
      <c r="D10934" s="69" t="s">
        <v>1937</v>
      </c>
      <c r="E10934" s="69" t="s">
        <v>2630</v>
      </c>
      <c r="F10934" s="69">
        <v>2035</v>
      </c>
      <c r="G10934" s="69" t="s">
        <v>1939</v>
      </c>
    </row>
    <row r="10935" spans="1:7" ht="14.4">
      <c r="A10935" s="27" t="str">
        <f>VLOOKUP(C10935,'user list'!A:B,2,0)</f>
        <v>DSQC</v>
      </c>
      <c r="B10935" s="172">
        <v>45818.356319444443</v>
      </c>
      <c r="C10935" s="69" t="s">
        <v>214</v>
      </c>
      <c r="D10935" s="69" t="s">
        <v>1937</v>
      </c>
      <c r="E10935" s="69" t="s">
        <v>2601</v>
      </c>
      <c r="F10935" s="69">
        <v>1976</v>
      </c>
      <c r="G10935" s="69" t="s">
        <v>1947</v>
      </c>
    </row>
    <row r="10936" spans="1:7" ht="14.4">
      <c r="A10936" s="27" t="str">
        <f>VLOOKUP(C10936,'user list'!A:B,2,0)</f>
        <v>DSQC</v>
      </c>
      <c r="B10936" s="172">
        <v>45818.356319444443</v>
      </c>
      <c r="C10936" s="69" t="s">
        <v>214</v>
      </c>
      <c r="D10936" s="69" t="s">
        <v>1937</v>
      </c>
      <c r="E10936" s="69" t="s">
        <v>2601</v>
      </c>
      <c r="F10936" s="69">
        <v>1976</v>
      </c>
      <c r="G10936" s="69" t="s">
        <v>1948</v>
      </c>
    </row>
    <row r="10937" spans="1:7" ht="14.4">
      <c r="A10937" s="27" t="str">
        <f>VLOOKUP(C10937,'user list'!A:B,2,0)</f>
        <v>DSQC</v>
      </c>
      <c r="B10937" s="172">
        <v>45818.356319444443</v>
      </c>
      <c r="C10937" s="69" t="s">
        <v>214</v>
      </c>
      <c r="D10937" s="69" t="s">
        <v>1937</v>
      </c>
      <c r="E10937" s="69" t="s">
        <v>2601</v>
      </c>
      <c r="F10937" s="69">
        <v>1976</v>
      </c>
      <c r="G10937" s="69" t="s">
        <v>1939</v>
      </c>
    </row>
    <row r="10938" spans="1:7" ht="14.4">
      <c r="A10938" s="27" t="str">
        <f>VLOOKUP(C10938,'user list'!A:B,2,0)</f>
        <v>Admin</v>
      </c>
      <c r="B10938" s="172">
        <v>45818.356319444443</v>
      </c>
      <c r="C10938" s="69" t="s">
        <v>186</v>
      </c>
      <c r="D10938" s="69" t="s">
        <v>1937</v>
      </c>
      <c r="E10938" s="69" t="s">
        <v>2601</v>
      </c>
      <c r="F10938" s="69">
        <v>1976</v>
      </c>
      <c r="G10938" s="69" t="s">
        <v>1948</v>
      </c>
    </row>
    <row r="10939" spans="1:7" ht="14.4">
      <c r="A10939" s="27" t="str">
        <f>VLOOKUP(C10939,'user list'!A:B,2,0)</f>
        <v>QCPL</v>
      </c>
      <c r="B10939" s="172">
        <v>45818.356550925928</v>
      </c>
      <c r="C10939" s="69" t="s">
        <v>268</v>
      </c>
      <c r="D10939" s="69" t="s">
        <v>1937</v>
      </c>
      <c r="E10939" s="69" t="s">
        <v>2674</v>
      </c>
      <c r="F10939" s="69">
        <v>2086</v>
      </c>
      <c r="G10939" s="69" t="s">
        <v>1939</v>
      </c>
    </row>
    <row r="10940" spans="1:7" ht="14.4">
      <c r="A10940" s="27" t="str">
        <f>VLOOKUP(C10940,'user list'!A:B,2,0)</f>
        <v>QCPL</v>
      </c>
      <c r="B10940" s="172">
        <v>45818.356585648151</v>
      </c>
      <c r="C10940" s="69" t="s">
        <v>268</v>
      </c>
      <c r="D10940" s="69" t="s">
        <v>1937</v>
      </c>
      <c r="E10940" s="69" t="s">
        <v>2675</v>
      </c>
      <c r="F10940" s="69">
        <v>2087</v>
      </c>
      <c r="G10940" s="69" t="s">
        <v>1939</v>
      </c>
    </row>
    <row r="10941" spans="1:7" ht="14.4">
      <c r="A10941" s="27" t="str">
        <f>VLOOKUP(C10941,'user list'!A:B,2,0)</f>
        <v>OCA</v>
      </c>
      <c r="B10941" s="172">
        <v>45818.356631944444</v>
      </c>
      <c r="C10941" s="69" t="s">
        <v>228</v>
      </c>
      <c r="D10941" s="69" t="s">
        <v>1937</v>
      </c>
      <c r="E10941" s="69" t="s">
        <v>2684</v>
      </c>
      <c r="F10941" s="69">
        <v>2096</v>
      </c>
      <c r="G10941" s="69" t="s">
        <v>1947</v>
      </c>
    </row>
    <row r="10942" spans="1:7" ht="14.4">
      <c r="A10942" s="27" t="str">
        <f>VLOOKUP(C10942,'user list'!A:B,2,0)</f>
        <v>OCA</v>
      </c>
      <c r="B10942" s="172">
        <v>45818.356631944444</v>
      </c>
      <c r="C10942" s="69" t="s">
        <v>228</v>
      </c>
      <c r="D10942" s="69" t="s">
        <v>1937</v>
      </c>
      <c r="E10942" s="69" t="s">
        <v>2684</v>
      </c>
      <c r="F10942" s="69">
        <v>2096</v>
      </c>
      <c r="G10942" s="69" t="s">
        <v>1948</v>
      </c>
    </row>
    <row r="10943" spans="1:7" ht="14.4">
      <c r="A10943" s="27" t="str">
        <f>VLOOKUP(C10943,'user list'!A:B,2,0)</f>
        <v>OCA</v>
      </c>
      <c r="B10943" s="172">
        <v>45818.356631944444</v>
      </c>
      <c r="C10943" s="69" t="s">
        <v>228</v>
      </c>
      <c r="D10943" s="69" t="s">
        <v>1937</v>
      </c>
      <c r="E10943" s="69" t="s">
        <v>2684</v>
      </c>
      <c r="F10943" s="69">
        <v>2096</v>
      </c>
      <c r="G10943" s="69" t="s">
        <v>1939</v>
      </c>
    </row>
    <row r="10944" spans="1:7" ht="14.4">
      <c r="A10944" s="27" t="str">
        <f>VLOOKUP(C10944,'user list'!A:B,2,0)</f>
        <v>PAISD</v>
      </c>
      <c r="B10944" s="172">
        <v>45818.357152777775</v>
      </c>
      <c r="C10944" s="69" t="s">
        <v>256</v>
      </c>
      <c r="D10944" s="69" t="s">
        <v>1937</v>
      </c>
      <c r="E10944" s="69" t="s">
        <v>2679</v>
      </c>
      <c r="F10944" s="69">
        <v>2091</v>
      </c>
      <c r="G10944" s="69" t="s">
        <v>1939</v>
      </c>
    </row>
    <row r="10945" spans="1:7" ht="14.4">
      <c r="A10945" s="27" t="str">
        <f>VLOOKUP(C10945,'user list'!A:B,2,0)</f>
        <v>DSQC</v>
      </c>
      <c r="B10945" s="172">
        <v>45818.357164351852</v>
      </c>
      <c r="C10945" s="69" t="s">
        <v>214</v>
      </c>
      <c r="D10945" s="69" t="s">
        <v>1937</v>
      </c>
      <c r="E10945" s="69" t="s">
        <v>2444</v>
      </c>
      <c r="F10945" s="69">
        <v>1741</v>
      </c>
      <c r="G10945" s="69" t="s">
        <v>2441</v>
      </c>
    </row>
    <row r="10946" spans="1:7" ht="14.4">
      <c r="A10946" s="27" t="str">
        <f>VLOOKUP(C10946,'user list'!A:B,2,0)</f>
        <v>DSQC</v>
      </c>
      <c r="B10946" s="172">
        <v>45818.357256944444</v>
      </c>
      <c r="C10946" s="69" t="s">
        <v>214</v>
      </c>
      <c r="D10946" s="69" t="s">
        <v>1937</v>
      </c>
      <c r="E10946" s="69" t="s">
        <v>1960</v>
      </c>
      <c r="F10946" s="69">
        <v>347</v>
      </c>
      <c r="G10946" s="69" t="s">
        <v>1939</v>
      </c>
    </row>
    <row r="10947" spans="1:7" ht="14.4">
      <c r="A10947" s="27" t="str">
        <f>VLOOKUP(C10947,'user list'!A:B,2,0)</f>
        <v>PAISD</v>
      </c>
      <c r="B10947" s="172">
        <v>45818.35738425926</v>
      </c>
      <c r="C10947" s="69" t="s">
        <v>256</v>
      </c>
      <c r="D10947" s="69" t="s">
        <v>1937</v>
      </c>
      <c r="E10947" s="69" t="s">
        <v>2679</v>
      </c>
      <c r="F10947" s="69">
        <v>2091</v>
      </c>
      <c r="G10947" s="69" t="s">
        <v>1947</v>
      </c>
    </row>
    <row r="10948" spans="1:7" ht="14.4">
      <c r="A10948" s="27" t="str">
        <f>VLOOKUP(C10948,'user list'!A:B,2,0)</f>
        <v>PAISD</v>
      </c>
      <c r="B10948" s="172">
        <v>45818.35738425926</v>
      </c>
      <c r="C10948" s="69" t="s">
        <v>256</v>
      </c>
      <c r="D10948" s="69" t="s">
        <v>1937</v>
      </c>
      <c r="E10948" s="69" t="s">
        <v>2679</v>
      </c>
      <c r="F10948" s="69">
        <v>2091</v>
      </c>
      <c r="G10948" s="69" t="s">
        <v>1948</v>
      </c>
    </row>
    <row r="10949" spans="1:7" ht="14.4">
      <c r="A10949" s="27" t="str">
        <f>VLOOKUP(C10949,'user list'!A:B,2,0)</f>
        <v>PAISD</v>
      </c>
      <c r="B10949" s="172">
        <v>45818.35738425926</v>
      </c>
      <c r="C10949" s="69" t="s">
        <v>256</v>
      </c>
      <c r="D10949" s="69" t="s">
        <v>1937</v>
      </c>
      <c r="E10949" s="69" t="s">
        <v>2679</v>
      </c>
      <c r="F10949" s="69">
        <v>2091</v>
      </c>
      <c r="G10949" s="69" t="s">
        <v>1939</v>
      </c>
    </row>
    <row r="10950" spans="1:7" ht="14.4">
      <c r="A10950" s="27" t="str">
        <f>VLOOKUP(C10950,'user list'!A:B,2,0)</f>
        <v>Admin</v>
      </c>
      <c r="B10950" s="172">
        <v>45818.35738425926</v>
      </c>
      <c r="C10950" s="69" t="s">
        <v>186</v>
      </c>
      <c r="D10950" s="69" t="s">
        <v>1937</v>
      </c>
      <c r="E10950" s="69" t="s">
        <v>2679</v>
      </c>
      <c r="F10950" s="69">
        <v>2091</v>
      </c>
      <c r="G10950" s="69" t="s">
        <v>1948</v>
      </c>
    </row>
    <row r="10951" spans="1:7" ht="14.4">
      <c r="A10951" s="27" t="str">
        <f>VLOOKUP(C10951,'user list'!A:B,2,0)</f>
        <v>PAISD</v>
      </c>
      <c r="B10951" s="172">
        <v>45818.357430555552</v>
      </c>
      <c r="C10951" s="69" t="s">
        <v>256</v>
      </c>
      <c r="D10951" s="69" t="s">
        <v>1937</v>
      </c>
      <c r="E10951" s="69" t="s">
        <v>2679</v>
      </c>
      <c r="F10951" s="69">
        <v>2091</v>
      </c>
      <c r="G10951" s="69" t="s">
        <v>1939</v>
      </c>
    </row>
    <row r="10952" spans="1:7" ht="14.4">
      <c r="A10952" s="27" t="str">
        <f>VLOOKUP(C10952,'user list'!A:B,2,0)</f>
        <v>PAISD</v>
      </c>
      <c r="B10952" s="172">
        <v>45818.357511574075</v>
      </c>
      <c r="C10952" s="69" t="s">
        <v>256</v>
      </c>
      <c r="D10952" s="69" t="s">
        <v>1937</v>
      </c>
      <c r="E10952" s="69" t="s">
        <v>2679</v>
      </c>
      <c r="F10952" s="69">
        <v>2091</v>
      </c>
      <c r="G10952" s="69" t="s">
        <v>2441</v>
      </c>
    </row>
    <row r="10953" spans="1:7" ht="14.4">
      <c r="A10953" s="27" t="str">
        <f>VLOOKUP(C10953,'user list'!A:B,2,0)</f>
        <v>QCPL</v>
      </c>
      <c r="B10953" s="172">
        <v>45818.357777777775</v>
      </c>
      <c r="C10953" s="69" t="s">
        <v>268</v>
      </c>
      <c r="D10953" s="69" t="s">
        <v>1937</v>
      </c>
      <c r="E10953" s="69" t="s">
        <v>2676</v>
      </c>
      <c r="F10953" s="69">
        <v>2088</v>
      </c>
      <c r="G10953" s="69" t="s">
        <v>1939</v>
      </c>
    </row>
    <row r="10954" spans="1:7" ht="14.4">
      <c r="A10954" s="27" t="str">
        <f>VLOOKUP(C10954,'user list'!A:B,2,0)</f>
        <v>DSQC</v>
      </c>
      <c r="B10954" s="172">
        <v>45818.358020833337</v>
      </c>
      <c r="C10954" s="69" t="s">
        <v>214</v>
      </c>
      <c r="D10954" s="69" t="s">
        <v>1937</v>
      </c>
      <c r="E10954" s="69" t="s">
        <v>2444</v>
      </c>
      <c r="F10954" s="69">
        <v>1741</v>
      </c>
      <c r="G10954" s="69" t="s">
        <v>1939</v>
      </c>
    </row>
    <row r="10955" spans="1:7" ht="14.4">
      <c r="A10955" s="27" t="str">
        <f>VLOOKUP(C10955,'user list'!A:B,2,0)</f>
        <v>QCPL</v>
      </c>
      <c r="B10955" s="172">
        <v>45818.358090277776</v>
      </c>
      <c r="C10955" s="69" t="s">
        <v>268</v>
      </c>
      <c r="D10955" s="69" t="s">
        <v>1937</v>
      </c>
      <c r="E10955" s="69" t="s">
        <v>2679</v>
      </c>
      <c r="F10955" s="69">
        <v>2091</v>
      </c>
      <c r="G10955" s="69" t="s">
        <v>1939</v>
      </c>
    </row>
    <row r="10956" spans="1:7" ht="14.4">
      <c r="A10956" s="27" t="str">
        <f>VLOOKUP(C10956,'user list'!A:B,2,0)</f>
        <v>DSQC</v>
      </c>
      <c r="B10956" s="172">
        <v>45818.358495370368</v>
      </c>
      <c r="C10956" s="69" t="s">
        <v>214</v>
      </c>
      <c r="D10956" s="69" t="s">
        <v>1937</v>
      </c>
      <c r="E10956" s="69" t="s">
        <v>2444</v>
      </c>
      <c r="F10956" s="69">
        <v>1741</v>
      </c>
      <c r="G10956" s="69" t="s">
        <v>1947</v>
      </c>
    </row>
    <row r="10957" spans="1:7" ht="14.4">
      <c r="A10957" s="27" t="str">
        <f>VLOOKUP(C10957,'user list'!A:B,2,0)</f>
        <v>DSQC</v>
      </c>
      <c r="B10957" s="172">
        <v>45818.358495370368</v>
      </c>
      <c r="C10957" s="69" t="s">
        <v>214</v>
      </c>
      <c r="D10957" s="69" t="s">
        <v>1937</v>
      </c>
      <c r="E10957" s="69" t="s">
        <v>2444</v>
      </c>
      <c r="F10957" s="69">
        <v>1741</v>
      </c>
      <c r="G10957" s="69" t="s">
        <v>1948</v>
      </c>
    </row>
    <row r="10958" spans="1:7" ht="14.4">
      <c r="A10958" s="27" t="str">
        <f>VLOOKUP(C10958,'user list'!A:B,2,0)</f>
        <v>DSQC</v>
      </c>
      <c r="B10958" s="172">
        <v>45818.358495370368</v>
      </c>
      <c r="C10958" s="69" t="s">
        <v>214</v>
      </c>
      <c r="D10958" s="69" t="s">
        <v>1937</v>
      </c>
      <c r="E10958" s="69" t="s">
        <v>2444</v>
      </c>
      <c r="F10958" s="69">
        <v>1741</v>
      </c>
      <c r="G10958" s="69" t="s">
        <v>1939</v>
      </c>
    </row>
    <row r="10959" spans="1:7" ht="14.4">
      <c r="A10959" s="27" t="str">
        <f>VLOOKUP(C10959,'user list'!A:B,2,0)</f>
        <v>Admin</v>
      </c>
      <c r="B10959" s="172">
        <v>45818.358495370368</v>
      </c>
      <c r="C10959" s="69" t="s">
        <v>186</v>
      </c>
      <c r="D10959" s="69" t="s">
        <v>1937</v>
      </c>
      <c r="E10959" s="69" t="s">
        <v>2444</v>
      </c>
      <c r="F10959" s="69">
        <v>1741</v>
      </c>
      <c r="G10959" s="69" t="s">
        <v>1948</v>
      </c>
    </row>
    <row r="10960" spans="1:7" ht="14.4">
      <c r="A10960" s="27" t="str">
        <f>VLOOKUP(C10960,'user list'!A:B,2,0)</f>
        <v>Admin</v>
      </c>
      <c r="B10960" s="172">
        <v>45818.358506944445</v>
      </c>
      <c r="C10960" s="69" t="s">
        <v>186</v>
      </c>
      <c r="D10960" s="69" t="s">
        <v>1937</v>
      </c>
      <c r="E10960" s="69" t="s">
        <v>2444</v>
      </c>
      <c r="F10960" s="69">
        <v>1741</v>
      </c>
      <c r="G10960" s="69" t="s">
        <v>1947</v>
      </c>
    </row>
    <row r="10961" spans="1:7" ht="14.4">
      <c r="A10961" s="27" t="str">
        <f>VLOOKUP(C10961,'user list'!A:B,2,0)</f>
        <v>Admin</v>
      </c>
      <c r="B10961" s="172">
        <v>45818.358506944445</v>
      </c>
      <c r="C10961" s="69" t="s">
        <v>186</v>
      </c>
      <c r="D10961" s="69" t="s">
        <v>1937</v>
      </c>
      <c r="E10961" s="69" t="s">
        <v>2444</v>
      </c>
      <c r="F10961" s="69">
        <v>1741</v>
      </c>
      <c r="G10961" s="69" t="s">
        <v>1948</v>
      </c>
    </row>
    <row r="10962" spans="1:7" ht="14.4">
      <c r="A10962" s="27" t="str">
        <f>VLOOKUP(C10962,'user list'!A:B,2,0)</f>
        <v>Admin</v>
      </c>
      <c r="B10962" s="172">
        <v>45818.358506944445</v>
      </c>
      <c r="C10962" s="69" t="s">
        <v>186</v>
      </c>
      <c r="D10962" s="69" t="s">
        <v>1937</v>
      </c>
      <c r="E10962" s="69" t="s">
        <v>2444</v>
      </c>
      <c r="F10962" s="69">
        <v>1741</v>
      </c>
      <c r="G10962" s="69" t="s">
        <v>1948</v>
      </c>
    </row>
    <row r="10963" spans="1:7" ht="14.4">
      <c r="A10963" s="27" t="str">
        <f>VLOOKUP(C10963,'user list'!A:B,2,0)</f>
        <v>DSQC</v>
      </c>
      <c r="B10963" s="172">
        <v>45818.358703703707</v>
      </c>
      <c r="C10963" s="69" t="s">
        <v>214</v>
      </c>
      <c r="D10963" s="69" t="s">
        <v>1937</v>
      </c>
      <c r="E10963" s="69" t="s">
        <v>1960</v>
      </c>
      <c r="F10963" s="69">
        <v>347</v>
      </c>
      <c r="G10963" s="69" t="s">
        <v>1939</v>
      </c>
    </row>
    <row r="10964" spans="1:7" ht="14.4">
      <c r="A10964" s="27" t="str">
        <f>VLOOKUP(C10964,'user list'!A:B,2,0)</f>
        <v>DSQC</v>
      </c>
      <c r="B10964" s="172">
        <v>45818.358819444446</v>
      </c>
      <c r="C10964" s="69" t="s">
        <v>214</v>
      </c>
      <c r="D10964" s="69" t="s">
        <v>1937</v>
      </c>
      <c r="E10964" s="69" t="s">
        <v>1960</v>
      </c>
      <c r="F10964" s="69">
        <v>347</v>
      </c>
      <c r="G10964" s="69" t="s">
        <v>1939</v>
      </c>
    </row>
    <row r="10965" spans="1:7" ht="14.4">
      <c r="A10965" s="27" t="str">
        <f>VLOOKUP(C10965,'user list'!A:B,2,0)</f>
        <v>DSQC</v>
      </c>
      <c r="B10965" s="172">
        <v>45818.358969907407</v>
      </c>
      <c r="C10965" s="69" t="s">
        <v>214</v>
      </c>
      <c r="D10965" s="69" t="s">
        <v>1937</v>
      </c>
      <c r="E10965" s="69" t="s">
        <v>1989</v>
      </c>
      <c r="F10965" s="69">
        <v>1798</v>
      </c>
      <c r="G10965" s="69" t="s">
        <v>1939</v>
      </c>
    </row>
    <row r="10966" spans="1:7" ht="14.4">
      <c r="A10966" s="27" t="str">
        <f>VLOOKUP(C10966,'user list'!A:B,2,0)</f>
        <v>CAD</v>
      </c>
      <c r="B10966" s="172">
        <v>45818.35900462963</v>
      </c>
      <c r="C10966" s="69" t="s">
        <v>196</v>
      </c>
      <c r="D10966" s="69" t="s">
        <v>1937</v>
      </c>
      <c r="E10966" s="69" t="s">
        <v>1342</v>
      </c>
      <c r="F10966" s="69">
        <v>1803</v>
      </c>
      <c r="G10966" s="69" t="s">
        <v>1939</v>
      </c>
    </row>
    <row r="10967" spans="1:7" ht="14.4">
      <c r="A10967" s="27" t="str">
        <f>VLOOKUP(C10967,'user list'!A:B,2,0)</f>
        <v>QCPL</v>
      </c>
      <c r="B10967" s="172">
        <v>45818.359212962961</v>
      </c>
      <c r="C10967" s="69" t="s">
        <v>268</v>
      </c>
      <c r="D10967" s="69" t="s">
        <v>1937</v>
      </c>
      <c r="E10967" s="69" t="s">
        <v>2680</v>
      </c>
      <c r="F10967" s="69">
        <v>2092</v>
      </c>
      <c r="G10967" s="69" t="s">
        <v>1939</v>
      </c>
    </row>
    <row r="10968" spans="1:7" ht="14.4">
      <c r="A10968" s="27" t="str">
        <f>VLOOKUP(C10968,'user list'!A:B,2,0)</f>
        <v>CAD</v>
      </c>
      <c r="B10968" s="172">
        <v>45818.359502314815</v>
      </c>
      <c r="C10968" s="69" t="s">
        <v>196</v>
      </c>
      <c r="D10968" s="69" t="s">
        <v>1937</v>
      </c>
      <c r="E10968" s="69" t="s">
        <v>1342</v>
      </c>
      <c r="F10968" s="69">
        <v>1803</v>
      </c>
      <c r="G10968" s="69" t="s">
        <v>1939</v>
      </c>
    </row>
    <row r="10969" spans="1:7" ht="14.4">
      <c r="A10969" s="27" t="str">
        <f>VLOOKUP(C10969,'user list'!A:B,2,0)</f>
        <v>CAD</v>
      </c>
      <c r="B10969" s="172">
        <v>45818.359618055554</v>
      </c>
      <c r="C10969" s="69" t="s">
        <v>196</v>
      </c>
      <c r="D10969" s="69" t="s">
        <v>1937</v>
      </c>
      <c r="E10969" s="69" t="s">
        <v>1340</v>
      </c>
      <c r="F10969" s="69">
        <v>1804</v>
      </c>
      <c r="G10969" s="69" t="s">
        <v>1939</v>
      </c>
    </row>
    <row r="10970" spans="1:7" ht="14.4">
      <c r="A10970" s="27" t="str">
        <f>VLOOKUP(C10970,'user list'!A:B,2,0)</f>
        <v>QCPL</v>
      </c>
      <c r="B10970" s="172">
        <v>45818.359664351854</v>
      </c>
      <c r="C10970" s="69" t="s">
        <v>268</v>
      </c>
      <c r="D10970" s="69" t="s">
        <v>1937</v>
      </c>
      <c r="E10970" s="69" t="s">
        <v>2682</v>
      </c>
      <c r="F10970" s="69">
        <v>2094</v>
      </c>
      <c r="G10970" s="69" t="s">
        <v>1939</v>
      </c>
    </row>
    <row r="10971" spans="1:7" ht="14.4">
      <c r="A10971" s="27" t="str">
        <f>VLOOKUP(C10971,'user list'!A:B,2,0)</f>
        <v>QCPL</v>
      </c>
      <c r="B10971" s="172">
        <v>45818.359930555554</v>
      </c>
      <c r="C10971" s="69" t="s">
        <v>268</v>
      </c>
      <c r="D10971" s="69" t="s">
        <v>1937</v>
      </c>
      <c r="E10971" s="69" t="s">
        <v>2683</v>
      </c>
      <c r="F10971" s="69">
        <v>2095</v>
      </c>
      <c r="G10971" s="69" t="s">
        <v>1939</v>
      </c>
    </row>
    <row r="10972" spans="1:7" ht="14.4">
      <c r="A10972" s="27" t="str">
        <f>VLOOKUP(C10972,'user list'!A:B,2,0)</f>
        <v>QCPL</v>
      </c>
      <c r="B10972" s="172">
        <v>45818.359942129631</v>
      </c>
      <c r="C10972" s="69" t="s">
        <v>268</v>
      </c>
      <c r="D10972" s="69" t="s">
        <v>1937</v>
      </c>
      <c r="E10972" s="69" t="s">
        <v>2682</v>
      </c>
      <c r="F10972" s="69">
        <v>2094</v>
      </c>
      <c r="G10972" s="69" t="s">
        <v>1939</v>
      </c>
    </row>
    <row r="10973" spans="1:7" ht="14.4">
      <c r="A10973" s="27" t="str">
        <f>VLOOKUP(C10973,'user list'!A:B,2,0)</f>
        <v>QCPL</v>
      </c>
      <c r="B10973" s="172">
        <v>45818.359965277778</v>
      </c>
      <c r="C10973" s="69" t="s">
        <v>268</v>
      </c>
      <c r="D10973" s="69" t="s">
        <v>1937</v>
      </c>
      <c r="E10973" s="69" t="s">
        <v>2683</v>
      </c>
      <c r="F10973" s="69">
        <v>2095</v>
      </c>
      <c r="G10973" s="69" t="s">
        <v>1939</v>
      </c>
    </row>
    <row r="10974" spans="1:7" ht="14.4">
      <c r="A10974" s="27" t="str">
        <f>VLOOKUP(C10974,'user list'!A:B,2,0)</f>
        <v>DSQC</v>
      </c>
      <c r="B10974" s="172">
        <v>45818.360081018516</v>
      </c>
      <c r="C10974" s="69" t="s">
        <v>214</v>
      </c>
      <c r="D10974" s="69" t="s">
        <v>1937</v>
      </c>
      <c r="E10974" s="69" t="s">
        <v>1960</v>
      </c>
      <c r="F10974" s="69">
        <v>347</v>
      </c>
      <c r="G10974" s="69" t="s">
        <v>1939</v>
      </c>
    </row>
    <row r="10975" spans="1:7" ht="14.4">
      <c r="A10975" s="27" t="str">
        <f>VLOOKUP(C10975,'user list'!A:B,2,0)</f>
        <v>DSQC</v>
      </c>
      <c r="B10975" s="172">
        <v>45818.360254629632</v>
      </c>
      <c r="C10975" s="69" t="s">
        <v>214</v>
      </c>
      <c r="D10975" s="69" t="s">
        <v>1937</v>
      </c>
      <c r="E10975" s="69" t="s">
        <v>1960</v>
      </c>
      <c r="F10975" s="69">
        <v>347</v>
      </c>
      <c r="G10975" s="69" t="s">
        <v>1939</v>
      </c>
    </row>
    <row r="10976" spans="1:7" ht="14.4">
      <c r="A10976" s="27" t="str">
        <f>VLOOKUP(C10976,'user list'!A:B,2,0)</f>
        <v>DSQC</v>
      </c>
      <c r="B10976" s="172">
        <v>45818.360393518517</v>
      </c>
      <c r="C10976" s="69" t="s">
        <v>214</v>
      </c>
      <c r="D10976" s="69" t="s">
        <v>1937</v>
      </c>
      <c r="E10976" s="69" t="s">
        <v>1989</v>
      </c>
      <c r="F10976" s="69">
        <v>1798</v>
      </c>
      <c r="G10976" s="69" t="s">
        <v>1939</v>
      </c>
    </row>
    <row r="10977" spans="1:7" ht="14.4">
      <c r="A10977" s="27" t="str">
        <f>VLOOKUP(C10977,'user list'!A:B,2,0)</f>
        <v>QCPL</v>
      </c>
      <c r="B10977" s="172">
        <v>45818.360590277778</v>
      </c>
      <c r="C10977" s="69" t="s">
        <v>268</v>
      </c>
      <c r="D10977" s="69" t="s">
        <v>1937</v>
      </c>
      <c r="E10977" s="69" t="s">
        <v>2682</v>
      </c>
      <c r="F10977" s="69">
        <v>2094</v>
      </c>
      <c r="G10977" s="69" t="s">
        <v>1939</v>
      </c>
    </row>
    <row r="10978" spans="1:7" ht="14.4">
      <c r="A10978" s="27" t="str">
        <f>VLOOKUP(C10978,'user list'!A:B,2,0)</f>
        <v>QCPL</v>
      </c>
      <c r="B10978" s="172">
        <v>45818.360625000001</v>
      </c>
      <c r="C10978" s="69" t="s">
        <v>268</v>
      </c>
      <c r="D10978" s="69" t="s">
        <v>1937</v>
      </c>
      <c r="E10978" s="69" t="s">
        <v>2680</v>
      </c>
      <c r="F10978" s="69">
        <v>2092</v>
      </c>
      <c r="G10978" s="69" t="s">
        <v>1939</v>
      </c>
    </row>
    <row r="10979" spans="1:7" ht="14.4">
      <c r="A10979" s="27" t="str">
        <f>VLOOKUP(C10979,'user list'!A:B,2,0)</f>
        <v>QCPL</v>
      </c>
      <c r="B10979" s="172">
        <v>45818.360636574071</v>
      </c>
      <c r="C10979" s="69" t="s">
        <v>268</v>
      </c>
      <c r="D10979" s="69" t="s">
        <v>1937</v>
      </c>
      <c r="E10979" s="69" t="s">
        <v>2679</v>
      </c>
      <c r="F10979" s="69">
        <v>2091</v>
      </c>
      <c r="G10979" s="69" t="s">
        <v>1939</v>
      </c>
    </row>
    <row r="10980" spans="1:7" ht="14.4">
      <c r="A10980" s="27" t="str">
        <f>VLOOKUP(C10980,'user list'!A:B,2,0)</f>
        <v>QCPL</v>
      </c>
      <c r="B10980" s="172">
        <v>45818.360659722224</v>
      </c>
      <c r="C10980" s="69" t="s">
        <v>268</v>
      </c>
      <c r="D10980" s="69" t="s">
        <v>1937</v>
      </c>
      <c r="E10980" s="69" t="s">
        <v>2676</v>
      </c>
      <c r="F10980" s="69">
        <v>2088</v>
      </c>
      <c r="G10980" s="69" t="s">
        <v>1939</v>
      </c>
    </row>
    <row r="10981" spans="1:7" ht="14.4">
      <c r="A10981" s="27" t="str">
        <f>VLOOKUP(C10981,'user list'!A:B,2,0)</f>
        <v>QCPL</v>
      </c>
      <c r="B10981" s="172">
        <v>45818.360671296294</v>
      </c>
      <c r="C10981" s="69" t="s">
        <v>268</v>
      </c>
      <c r="D10981" s="69" t="s">
        <v>1937</v>
      </c>
      <c r="E10981" s="69" t="s">
        <v>2675</v>
      </c>
      <c r="F10981" s="69">
        <v>2087</v>
      </c>
      <c r="G10981" s="69" t="s">
        <v>1939</v>
      </c>
    </row>
    <row r="10982" spans="1:7" ht="14.4">
      <c r="A10982" s="27" t="str">
        <f>VLOOKUP(C10982,'user list'!A:B,2,0)</f>
        <v>QCPL</v>
      </c>
      <c r="B10982" s="172">
        <v>45818.360694444447</v>
      </c>
      <c r="C10982" s="69" t="s">
        <v>268</v>
      </c>
      <c r="D10982" s="69" t="s">
        <v>1937</v>
      </c>
      <c r="E10982" s="69" t="s">
        <v>2674</v>
      </c>
      <c r="F10982" s="69">
        <v>2086</v>
      </c>
      <c r="G10982" s="69" t="s">
        <v>1939</v>
      </c>
    </row>
    <row r="10983" spans="1:7" ht="14.4">
      <c r="A10983" s="27" t="str">
        <f>VLOOKUP(C10983,'user list'!A:B,2,0)</f>
        <v>QCPL</v>
      </c>
      <c r="B10983" s="172">
        <v>45818.360706018517</v>
      </c>
      <c r="C10983" s="69" t="s">
        <v>268</v>
      </c>
      <c r="D10983" s="69" t="s">
        <v>1937</v>
      </c>
      <c r="E10983" s="69" t="s">
        <v>2608</v>
      </c>
      <c r="F10983" s="69">
        <v>1996</v>
      </c>
      <c r="G10983" s="69" t="s">
        <v>1939</v>
      </c>
    </row>
    <row r="10984" spans="1:7" ht="14.4">
      <c r="A10984" s="27" t="str">
        <f>VLOOKUP(C10984,'user list'!A:B,2,0)</f>
        <v>CBD</v>
      </c>
      <c r="B10984" s="172">
        <v>45818.360717592594</v>
      </c>
      <c r="C10984" s="69" t="s">
        <v>197</v>
      </c>
      <c r="D10984" s="69" t="s">
        <v>1937</v>
      </c>
      <c r="E10984" s="69" t="s">
        <v>2659</v>
      </c>
      <c r="F10984" s="69">
        <v>2068</v>
      </c>
      <c r="G10984" s="69" t="s">
        <v>1939</v>
      </c>
    </row>
    <row r="10985" spans="1:7" ht="14.4">
      <c r="A10985" s="27" t="str">
        <f>VLOOKUP(C10985,'user list'!A:B,2,0)</f>
        <v>DSQC</v>
      </c>
      <c r="B10985" s="172">
        <v>45818.361388888887</v>
      </c>
      <c r="C10985" s="69" t="s">
        <v>214</v>
      </c>
      <c r="D10985" s="69" t="s">
        <v>1937</v>
      </c>
      <c r="E10985" s="69" t="s">
        <v>2676</v>
      </c>
      <c r="F10985" s="69">
        <v>2088</v>
      </c>
      <c r="G10985" s="69" t="s">
        <v>1939</v>
      </c>
    </row>
    <row r="10986" spans="1:7" ht="14.4">
      <c r="A10986" s="27" t="str">
        <f>VLOOKUP(C10986,'user list'!A:B,2,0)</f>
        <v>DSQC</v>
      </c>
      <c r="B10986" s="172">
        <v>45818.36173611111</v>
      </c>
      <c r="C10986" s="69" t="s">
        <v>214</v>
      </c>
      <c r="D10986" s="69" t="s">
        <v>1937</v>
      </c>
      <c r="E10986" s="69" t="s">
        <v>1960</v>
      </c>
      <c r="F10986" s="69">
        <v>347</v>
      </c>
      <c r="G10986" s="69" t="s">
        <v>1939</v>
      </c>
    </row>
    <row r="10987" spans="1:7" ht="14.4">
      <c r="A10987" s="27" t="str">
        <f>VLOOKUP(C10987,'user list'!A:B,2,0)</f>
        <v>DSQC</v>
      </c>
      <c r="B10987" s="172">
        <v>45818.361828703702</v>
      </c>
      <c r="C10987" s="69" t="s">
        <v>214</v>
      </c>
      <c r="D10987" s="69" t="s">
        <v>1937</v>
      </c>
      <c r="E10987" s="69" t="s">
        <v>1960</v>
      </c>
      <c r="F10987" s="69">
        <v>347</v>
      </c>
      <c r="G10987" s="69" t="s">
        <v>1939</v>
      </c>
    </row>
    <row r="10988" spans="1:7" ht="14.4">
      <c r="A10988" s="27" t="str">
        <f>VLOOKUP(C10988,'user list'!A:B,2,0)</f>
        <v>QCPL</v>
      </c>
      <c r="B10988" s="172">
        <v>45818.361851851849</v>
      </c>
      <c r="C10988" s="69" t="s">
        <v>268</v>
      </c>
      <c r="D10988" s="69" t="s">
        <v>1937</v>
      </c>
      <c r="E10988" s="69" t="s">
        <v>2678</v>
      </c>
      <c r="F10988" s="69">
        <v>2097</v>
      </c>
      <c r="G10988" s="69" t="s">
        <v>2440</v>
      </c>
    </row>
    <row r="10989" spans="1:7" ht="14.4">
      <c r="A10989" s="27" t="str">
        <f>VLOOKUP(C10989,'user list'!A:B,2,0)</f>
        <v>Admin</v>
      </c>
      <c r="B10989" s="172">
        <v>45818.361851851849</v>
      </c>
      <c r="C10989" s="69" t="s">
        <v>186</v>
      </c>
      <c r="D10989" s="69" t="s">
        <v>1937</v>
      </c>
      <c r="E10989" s="69" t="s">
        <v>2678</v>
      </c>
      <c r="F10989" s="69">
        <v>2097</v>
      </c>
      <c r="G10989" s="69" t="s">
        <v>1948</v>
      </c>
    </row>
    <row r="10990" spans="1:7" ht="14.4">
      <c r="A10990" s="27" t="str">
        <f>VLOOKUP(C10990,'user list'!A:B,2,0)</f>
        <v>Admin</v>
      </c>
      <c r="B10990" s="172">
        <v>45818.361851851849</v>
      </c>
      <c r="C10990" s="69" t="s">
        <v>186</v>
      </c>
      <c r="D10990" s="69" t="s">
        <v>1937</v>
      </c>
      <c r="E10990" s="69" t="s">
        <v>2678</v>
      </c>
      <c r="F10990" s="69">
        <v>2097</v>
      </c>
      <c r="G10990" s="69" t="s">
        <v>1948</v>
      </c>
    </row>
    <row r="10991" spans="1:7" ht="14.4">
      <c r="A10991" s="27" t="str">
        <f>VLOOKUP(C10991,'user list'!A:B,2,0)</f>
        <v>Admin</v>
      </c>
      <c r="B10991" s="172">
        <v>45818.361851851849</v>
      </c>
      <c r="C10991" s="69" t="s">
        <v>186</v>
      </c>
      <c r="D10991" s="69" t="s">
        <v>1937</v>
      </c>
      <c r="E10991" s="69" t="s">
        <v>2678</v>
      </c>
      <c r="F10991" s="69">
        <v>2097</v>
      </c>
      <c r="G10991" s="69" t="s">
        <v>1948</v>
      </c>
    </row>
    <row r="10992" spans="1:7" ht="14.4">
      <c r="A10992" s="27" t="str">
        <f>VLOOKUP(C10992,'user list'!A:B,2,0)</f>
        <v>Admin</v>
      </c>
      <c r="B10992" s="172">
        <v>45818.361851851849</v>
      </c>
      <c r="C10992" s="69" t="s">
        <v>186</v>
      </c>
      <c r="D10992" s="69" t="s">
        <v>1937</v>
      </c>
      <c r="E10992" s="69" t="s">
        <v>2678</v>
      </c>
      <c r="F10992" s="69">
        <v>2097</v>
      </c>
      <c r="G10992" s="69" t="s">
        <v>1947</v>
      </c>
    </row>
    <row r="10993" spans="1:7" ht="14.4">
      <c r="A10993" s="27" t="str">
        <f>VLOOKUP(C10993,'user list'!A:B,2,0)</f>
        <v>ITDD</v>
      </c>
      <c r="B10993" s="172">
        <v>45818.361886574072</v>
      </c>
      <c r="C10993" s="69" t="s">
        <v>219</v>
      </c>
      <c r="D10993" s="69" t="s">
        <v>1937</v>
      </c>
      <c r="E10993" s="69" t="s">
        <v>1974</v>
      </c>
      <c r="F10993" s="69">
        <v>2098</v>
      </c>
      <c r="G10993" s="69" t="s">
        <v>2440</v>
      </c>
    </row>
    <row r="10994" spans="1:7" ht="14.4">
      <c r="A10994" s="27" t="str">
        <f>VLOOKUP(C10994,'user list'!A:B,2,0)</f>
        <v>Admin</v>
      </c>
      <c r="B10994" s="172">
        <v>45818.361886574072</v>
      </c>
      <c r="C10994" s="69" t="s">
        <v>186</v>
      </c>
      <c r="D10994" s="69" t="s">
        <v>1937</v>
      </c>
      <c r="E10994" s="69" t="s">
        <v>1974</v>
      </c>
      <c r="F10994" s="69">
        <v>2098</v>
      </c>
      <c r="G10994" s="69" t="s">
        <v>1948</v>
      </c>
    </row>
    <row r="10995" spans="1:7" ht="14.4">
      <c r="A10995" s="27" t="str">
        <f>VLOOKUP(C10995,'user list'!A:B,2,0)</f>
        <v>Admin</v>
      </c>
      <c r="B10995" s="172">
        <v>45818.361886574072</v>
      </c>
      <c r="C10995" s="69" t="s">
        <v>186</v>
      </c>
      <c r="D10995" s="69" t="s">
        <v>1937</v>
      </c>
      <c r="E10995" s="69" t="s">
        <v>2602</v>
      </c>
      <c r="F10995" s="69">
        <v>1977</v>
      </c>
      <c r="G10995" s="69" t="s">
        <v>1948</v>
      </c>
    </row>
    <row r="10996" spans="1:7" ht="14.4">
      <c r="A10996" s="27" t="str">
        <f>VLOOKUP(C10996,'user list'!A:B,2,0)</f>
        <v>Admin</v>
      </c>
      <c r="B10996" s="172">
        <v>45818.361886574072</v>
      </c>
      <c r="C10996" s="69" t="s">
        <v>186</v>
      </c>
      <c r="D10996" s="69" t="s">
        <v>1937</v>
      </c>
      <c r="E10996" s="69" t="s">
        <v>1974</v>
      </c>
      <c r="F10996" s="69">
        <v>2098</v>
      </c>
      <c r="G10996" s="69" t="s">
        <v>1948</v>
      </c>
    </row>
    <row r="10997" spans="1:7" ht="14.4">
      <c r="A10997" s="27" t="str">
        <f>VLOOKUP(C10997,'user list'!A:B,2,0)</f>
        <v>DSQC</v>
      </c>
      <c r="B10997" s="172">
        <v>45818.361944444441</v>
      </c>
      <c r="C10997" s="69" t="s">
        <v>214</v>
      </c>
      <c r="D10997" s="69" t="s">
        <v>1937</v>
      </c>
      <c r="E10997" s="69" t="s">
        <v>1989</v>
      </c>
      <c r="F10997" s="69">
        <v>1798</v>
      </c>
      <c r="G10997" s="69" t="s">
        <v>1939</v>
      </c>
    </row>
    <row r="10998" spans="1:7" ht="14.4">
      <c r="A10998" s="27" t="str">
        <f>VLOOKUP(C10998,'user list'!A:B,2,0)</f>
        <v>QCPL</v>
      </c>
      <c r="B10998" s="172">
        <v>45818.361979166664</v>
      </c>
      <c r="C10998" s="69" t="s">
        <v>268</v>
      </c>
      <c r="D10998" s="69" t="s">
        <v>1937</v>
      </c>
      <c r="E10998" s="69" t="s">
        <v>2678</v>
      </c>
      <c r="F10998" s="69">
        <v>2097</v>
      </c>
      <c r="G10998" s="69" t="s">
        <v>1939</v>
      </c>
    </row>
    <row r="10999" spans="1:7" ht="14.4">
      <c r="A10999" s="27" t="str">
        <f>VLOOKUP(C10999,'user list'!A:B,2,0)</f>
        <v>ITDD</v>
      </c>
      <c r="B10999" s="172">
        <v>45818.361979166664</v>
      </c>
      <c r="C10999" s="69" t="s">
        <v>219</v>
      </c>
      <c r="D10999" s="69" t="s">
        <v>1937</v>
      </c>
      <c r="E10999" s="69" t="s">
        <v>1974</v>
      </c>
      <c r="F10999" s="69">
        <v>2098</v>
      </c>
      <c r="G10999" s="69" t="s">
        <v>1939</v>
      </c>
    </row>
    <row r="11000" spans="1:7" ht="14.4">
      <c r="A11000" s="27" t="str">
        <f>VLOOKUP(C11000,'user list'!A:B,2,0)</f>
        <v>ITDD</v>
      </c>
      <c r="B11000" s="172">
        <v>45818.361990740741</v>
      </c>
      <c r="C11000" s="69" t="s">
        <v>219</v>
      </c>
      <c r="D11000" s="69" t="s">
        <v>1937</v>
      </c>
      <c r="E11000" s="69" t="s">
        <v>1974</v>
      </c>
      <c r="F11000" s="69">
        <v>2098</v>
      </c>
      <c r="G11000" s="69" t="s">
        <v>1939</v>
      </c>
    </row>
    <row r="11001" spans="1:7" ht="14.4">
      <c r="A11001" s="27" t="str">
        <f>VLOOKUP(C11001,'user list'!A:B,2,0)</f>
        <v>ITDD</v>
      </c>
      <c r="B11001" s="172">
        <v>45818.362210648149</v>
      </c>
      <c r="C11001" s="69" t="s">
        <v>219</v>
      </c>
      <c r="D11001" s="69" t="s">
        <v>1937</v>
      </c>
      <c r="E11001" s="69" t="s">
        <v>1974</v>
      </c>
      <c r="F11001" s="69">
        <v>2098</v>
      </c>
      <c r="G11001" s="69" t="s">
        <v>1947</v>
      </c>
    </row>
    <row r="11002" spans="1:7" ht="14.4">
      <c r="A11002" s="27" t="str">
        <f>VLOOKUP(C11002,'user list'!A:B,2,0)</f>
        <v>ITDD</v>
      </c>
      <c r="B11002" s="172">
        <v>45818.362210648149</v>
      </c>
      <c r="C11002" s="69" t="s">
        <v>219</v>
      </c>
      <c r="D11002" s="69" t="s">
        <v>1937</v>
      </c>
      <c r="E11002" s="69" t="s">
        <v>1974</v>
      </c>
      <c r="F11002" s="69">
        <v>2098</v>
      </c>
      <c r="G11002" s="69" t="s">
        <v>1948</v>
      </c>
    </row>
    <row r="11003" spans="1:7" ht="14.4">
      <c r="A11003" s="27" t="str">
        <f>VLOOKUP(C11003,'user list'!A:B,2,0)</f>
        <v>Admin</v>
      </c>
      <c r="B11003" s="172">
        <v>45818.362361111111</v>
      </c>
      <c r="C11003" s="69" t="s">
        <v>186</v>
      </c>
      <c r="D11003" s="69" t="s">
        <v>1937</v>
      </c>
      <c r="E11003" s="69" t="s">
        <v>2602</v>
      </c>
      <c r="F11003" s="69">
        <v>1977</v>
      </c>
      <c r="G11003" s="69" t="s">
        <v>1948</v>
      </c>
    </row>
    <row r="11004" spans="1:7" ht="14.4">
      <c r="A11004" s="27" t="str">
        <f>VLOOKUP(C11004,'user list'!A:B,2,0)</f>
        <v>Admin</v>
      </c>
      <c r="B11004" s="172">
        <v>45818.362361111111</v>
      </c>
      <c r="C11004" s="69" t="s">
        <v>186</v>
      </c>
      <c r="D11004" s="69" t="s">
        <v>1937</v>
      </c>
      <c r="E11004" s="69" t="s">
        <v>1974</v>
      </c>
      <c r="F11004" s="69">
        <v>2098</v>
      </c>
      <c r="G11004" s="69" t="s">
        <v>1948</v>
      </c>
    </row>
    <row r="11005" spans="1:7" ht="14.4">
      <c r="A11005" s="27" t="str">
        <f>VLOOKUP(C11005,'user list'!A:B,2,0)</f>
        <v>CHD</v>
      </c>
      <c r="B11005" s="172">
        <v>45818.362534722219</v>
      </c>
      <c r="C11005" s="69" t="s">
        <v>203</v>
      </c>
      <c r="D11005" s="69" t="s">
        <v>1937</v>
      </c>
      <c r="E11005" s="69" t="s">
        <v>2682</v>
      </c>
      <c r="F11005" s="69">
        <v>2094</v>
      </c>
      <c r="G11005" s="69" t="s">
        <v>1939</v>
      </c>
    </row>
    <row r="11006" spans="1:7" ht="14.4">
      <c r="A11006" s="27" t="str">
        <f>VLOOKUP(C11006,'user list'!A:B,2,0)</f>
        <v>DSQC</v>
      </c>
      <c r="B11006" s="172">
        <v>45818.362685185188</v>
      </c>
      <c r="C11006" s="69" t="s">
        <v>214</v>
      </c>
      <c r="D11006" s="69" t="s">
        <v>1937</v>
      </c>
      <c r="E11006" s="69" t="s">
        <v>1989</v>
      </c>
      <c r="F11006" s="69">
        <v>1798</v>
      </c>
      <c r="G11006" s="69" t="s">
        <v>1939</v>
      </c>
    </row>
    <row r="11007" spans="1:7" ht="14.4">
      <c r="A11007" s="27" t="str">
        <f>VLOOKUP(C11007,'user list'!A:B,2,0)</f>
        <v>CHD</v>
      </c>
      <c r="B11007" s="172">
        <v>45818.362800925926</v>
      </c>
      <c r="C11007" s="69" t="s">
        <v>203</v>
      </c>
      <c r="D11007" s="69" t="s">
        <v>1937</v>
      </c>
      <c r="E11007" s="69" t="s">
        <v>2682</v>
      </c>
      <c r="F11007" s="69">
        <v>2094</v>
      </c>
      <c r="G11007" s="69" t="s">
        <v>1949</v>
      </c>
    </row>
    <row r="11008" spans="1:7" ht="14.4">
      <c r="A11008" s="27" t="str">
        <f>VLOOKUP(C11008,'user list'!A:B,2,0)</f>
        <v>DSQC</v>
      </c>
      <c r="B11008" s="172">
        <v>45818.362812500003</v>
      </c>
      <c r="C11008" s="69" t="s">
        <v>214</v>
      </c>
      <c r="D11008" s="69" t="s">
        <v>1937</v>
      </c>
      <c r="E11008" s="69" t="s">
        <v>1989</v>
      </c>
      <c r="F11008" s="69">
        <v>1798</v>
      </c>
      <c r="G11008" s="69" t="s">
        <v>2441</v>
      </c>
    </row>
    <row r="11009" spans="1:7" ht="14.4">
      <c r="A11009" s="27" t="str">
        <f>VLOOKUP(C11009,'user list'!A:B,2,0)</f>
        <v>ITDD</v>
      </c>
      <c r="B11009" s="172">
        <v>45818.363761574074</v>
      </c>
      <c r="C11009" s="69" t="s">
        <v>219</v>
      </c>
      <c r="D11009" s="69" t="s">
        <v>1937</v>
      </c>
      <c r="E11009" s="69" t="s">
        <v>1991</v>
      </c>
      <c r="F11009" s="69">
        <v>2099</v>
      </c>
      <c r="G11009" s="69" t="s">
        <v>2440</v>
      </c>
    </row>
    <row r="11010" spans="1:7" ht="14.4">
      <c r="A11010" s="27" t="str">
        <f>VLOOKUP(C11010,'user list'!A:B,2,0)</f>
        <v>Admin</v>
      </c>
      <c r="B11010" s="172">
        <v>45818.363761574074</v>
      </c>
      <c r="C11010" s="69" t="s">
        <v>186</v>
      </c>
      <c r="D11010" s="69" t="s">
        <v>1937</v>
      </c>
      <c r="E11010" s="69" t="s">
        <v>1991</v>
      </c>
      <c r="F11010" s="69">
        <v>2099</v>
      </c>
      <c r="G11010" s="69" t="s">
        <v>1948</v>
      </c>
    </row>
    <row r="11011" spans="1:7" ht="14.4">
      <c r="A11011" s="27" t="str">
        <f>VLOOKUP(C11011,'user list'!A:B,2,0)</f>
        <v>Admin</v>
      </c>
      <c r="B11011" s="172">
        <v>45818.363761574074</v>
      </c>
      <c r="C11011" s="69" t="s">
        <v>186</v>
      </c>
      <c r="D11011" s="69" t="s">
        <v>1937</v>
      </c>
      <c r="E11011" s="69" t="s">
        <v>2602</v>
      </c>
      <c r="F11011" s="69">
        <v>1977</v>
      </c>
      <c r="G11011" s="69" t="s">
        <v>1948</v>
      </c>
    </row>
    <row r="11012" spans="1:7" ht="14.4">
      <c r="A11012" s="27" t="str">
        <f>VLOOKUP(C11012,'user list'!A:B,2,0)</f>
        <v>Admin</v>
      </c>
      <c r="B11012" s="172">
        <v>45818.363761574074</v>
      </c>
      <c r="C11012" s="69" t="s">
        <v>186</v>
      </c>
      <c r="D11012" s="69" t="s">
        <v>1937</v>
      </c>
      <c r="E11012" s="69" t="s">
        <v>1991</v>
      </c>
      <c r="F11012" s="69">
        <v>2099</v>
      </c>
      <c r="G11012" s="69" t="s">
        <v>1948</v>
      </c>
    </row>
    <row r="11013" spans="1:7" ht="14.4">
      <c r="A11013" s="27" t="str">
        <f>VLOOKUP(C11013,'user list'!A:B,2,0)</f>
        <v>QCPL</v>
      </c>
      <c r="B11013" s="172">
        <v>45818.364236111112</v>
      </c>
      <c r="C11013" s="69" t="s">
        <v>268</v>
      </c>
      <c r="D11013" s="69" t="s">
        <v>1937</v>
      </c>
      <c r="E11013" s="69" t="s">
        <v>2679</v>
      </c>
      <c r="F11013" s="69">
        <v>2091</v>
      </c>
      <c r="G11013" s="69" t="s">
        <v>1939</v>
      </c>
    </row>
    <row r="11014" spans="1:7" ht="14.4">
      <c r="A11014" s="27" t="str">
        <f>VLOOKUP(C11014,'user list'!A:B,2,0)</f>
        <v>CHD</v>
      </c>
      <c r="B11014" s="172">
        <v>45818.364537037036</v>
      </c>
      <c r="C11014" s="69" t="s">
        <v>203</v>
      </c>
      <c r="D11014" s="69" t="s">
        <v>1937</v>
      </c>
      <c r="E11014" s="69" t="s">
        <v>2682</v>
      </c>
      <c r="F11014" s="69">
        <v>2094</v>
      </c>
      <c r="G11014" s="69" t="s">
        <v>1947</v>
      </c>
    </row>
    <row r="11015" spans="1:7" ht="14.4">
      <c r="A11015" s="27" t="str">
        <f>VLOOKUP(C11015,'user list'!A:B,2,0)</f>
        <v>CHD</v>
      </c>
      <c r="B11015" s="172">
        <v>45818.364537037036</v>
      </c>
      <c r="C11015" s="69" t="s">
        <v>203</v>
      </c>
      <c r="D11015" s="69" t="s">
        <v>1937</v>
      </c>
      <c r="E11015" s="69" t="s">
        <v>2682</v>
      </c>
      <c r="F11015" s="69">
        <v>2094</v>
      </c>
      <c r="G11015" s="69" t="s">
        <v>1948</v>
      </c>
    </row>
    <row r="11016" spans="1:7" ht="14.4">
      <c r="A11016" s="27" t="str">
        <f>VLOOKUP(C11016,'user list'!A:B,2,0)</f>
        <v>CHD</v>
      </c>
      <c r="B11016" s="172">
        <v>45818.364537037036</v>
      </c>
      <c r="C11016" s="69" t="s">
        <v>203</v>
      </c>
      <c r="D11016" s="69" t="s">
        <v>1937</v>
      </c>
      <c r="E11016" s="69" t="s">
        <v>2682</v>
      </c>
      <c r="F11016" s="69">
        <v>2094</v>
      </c>
      <c r="G11016" s="69" t="s">
        <v>1939</v>
      </c>
    </row>
    <row r="11017" spans="1:7" ht="14.4">
      <c r="A11017" s="27" t="str">
        <f>VLOOKUP(C11017,'user list'!A:B,2,0)</f>
        <v>Admin</v>
      </c>
      <c r="B11017" s="172">
        <v>45818.364537037036</v>
      </c>
      <c r="C11017" s="69" t="s">
        <v>186</v>
      </c>
      <c r="D11017" s="69" t="s">
        <v>1937</v>
      </c>
      <c r="E11017" s="69" t="s">
        <v>2682</v>
      </c>
      <c r="F11017" s="69">
        <v>2094</v>
      </c>
      <c r="G11017" s="69" t="s">
        <v>1948</v>
      </c>
    </row>
    <row r="11018" spans="1:7" ht="14.4">
      <c r="A11018" s="27" t="str">
        <f>VLOOKUP(C11018,'user list'!A:B,2,0)</f>
        <v>CAD</v>
      </c>
      <c r="B11018" s="172">
        <v>45818.36519675926</v>
      </c>
      <c r="C11018" s="69" t="s">
        <v>196</v>
      </c>
      <c r="D11018" s="69" t="s">
        <v>1937</v>
      </c>
      <c r="E11018" s="69" t="s">
        <v>1340</v>
      </c>
      <c r="F11018" s="69">
        <v>1804</v>
      </c>
      <c r="G11018" s="69" t="s">
        <v>1939</v>
      </c>
    </row>
    <row r="11019" spans="1:7" ht="14.4">
      <c r="A11019" s="27" t="str">
        <f>VLOOKUP(C11019,'user list'!A:B,2,0)</f>
        <v>CAD</v>
      </c>
      <c r="B11019" s="172">
        <v>45818.365312499998</v>
      </c>
      <c r="C11019" s="69" t="s">
        <v>196</v>
      </c>
      <c r="D11019" s="69" t="s">
        <v>1937</v>
      </c>
      <c r="E11019" s="69" t="s">
        <v>1340</v>
      </c>
      <c r="F11019" s="69">
        <v>1804</v>
      </c>
      <c r="G11019" s="69" t="s">
        <v>1939</v>
      </c>
    </row>
    <row r="11020" spans="1:7" ht="14.4">
      <c r="A11020" s="27" t="str">
        <f>VLOOKUP(C11020,'user list'!A:B,2,0)</f>
        <v>CAD</v>
      </c>
      <c r="B11020" s="172">
        <v>45818.365358796298</v>
      </c>
      <c r="C11020" s="69" t="s">
        <v>196</v>
      </c>
      <c r="D11020" s="69" t="s">
        <v>1937</v>
      </c>
      <c r="E11020" s="69" t="s">
        <v>1342</v>
      </c>
      <c r="F11020" s="69">
        <v>1803</v>
      </c>
      <c r="G11020" s="69" t="s">
        <v>1939</v>
      </c>
    </row>
    <row r="11021" spans="1:7" ht="14.4">
      <c r="A11021" s="27" t="str">
        <f>VLOOKUP(C11021,'user list'!A:B,2,0)</f>
        <v>ITDD</v>
      </c>
      <c r="B11021" s="172">
        <v>45818.365451388891</v>
      </c>
      <c r="C11021" s="69" t="s">
        <v>219</v>
      </c>
      <c r="D11021" s="69" t="s">
        <v>1937</v>
      </c>
      <c r="E11021" s="69" t="s">
        <v>2039</v>
      </c>
      <c r="F11021" s="69">
        <v>2100</v>
      </c>
      <c r="G11021" s="69" t="s">
        <v>2440</v>
      </c>
    </row>
    <row r="11022" spans="1:7" ht="14.4">
      <c r="A11022" s="27" t="str">
        <f>VLOOKUP(C11022,'user list'!A:B,2,0)</f>
        <v>Admin</v>
      </c>
      <c r="B11022" s="172">
        <v>45818.365451388891</v>
      </c>
      <c r="C11022" s="69" t="s">
        <v>186</v>
      </c>
      <c r="D11022" s="69" t="s">
        <v>1937</v>
      </c>
      <c r="E11022" s="69" t="s">
        <v>2039</v>
      </c>
      <c r="F11022" s="69">
        <v>2100</v>
      </c>
      <c r="G11022" s="69" t="s">
        <v>1948</v>
      </c>
    </row>
    <row r="11023" spans="1:7" ht="14.4">
      <c r="A11023" s="27" t="str">
        <f>VLOOKUP(C11023,'user list'!A:B,2,0)</f>
        <v>Admin</v>
      </c>
      <c r="B11023" s="172">
        <v>45818.365451388891</v>
      </c>
      <c r="C11023" s="69" t="s">
        <v>186</v>
      </c>
      <c r="D11023" s="69" t="s">
        <v>1937</v>
      </c>
      <c r="E11023" s="69" t="s">
        <v>1991</v>
      </c>
      <c r="F11023" s="69">
        <v>2099</v>
      </c>
      <c r="G11023" s="69" t="s">
        <v>1948</v>
      </c>
    </row>
    <row r="11024" spans="1:7" ht="14.4">
      <c r="A11024" s="27" t="str">
        <f>VLOOKUP(C11024,'user list'!A:B,2,0)</f>
        <v>Admin</v>
      </c>
      <c r="B11024" s="172">
        <v>45818.365451388891</v>
      </c>
      <c r="C11024" s="69" t="s">
        <v>186</v>
      </c>
      <c r="D11024" s="69" t="s">
        <v>1937</v>
      </c>
      <c r="E11024" s="69" t="s">
        <v>2039</v>
      </c>
      <c r="F11024" s="69">
        <v>2100</v>
      </c>
      <c r="G11024" s="69" t="s">
        <v>1948</v>
      </c>
    </row>
    <row r="11025" spans="1:7" ht="14.4">
      <c r="A11025" s="27" t="str">
        <f>VLOOKUP(C11025,'user list'!A:B,2,0)</f>
        <v>QCPL</v>
      </c>
      <c r="B11025" s="172">
        <v>45818.365833333337</v>
      </c>
      <c r="C11025" s="69" t="s">
        <v>268</v>
      </c>
      <c r="D11025" s="69" t="s">
        <v>1937</v>
      </c>
      <c r="E11025" s="69" t="s">
        <v>2680</v>
      </c>
      <c r="F11025" s="69">
        <v>2092</v>
      </c>
      <c r="G11025" s="69" t="s">
        <v>1939</v>
      </c>
    </row>
    <row r="11026" spans="1:7" ht="14.4">
      <c r="A11026" s="27" t="str">
        <f>VLOOKUP(C11026,'user list'!A:B,2,0)</f>
        <v>QCPL</v>
      </c>
      <c r="B11026" s="172">
        <v>45818.365856481483</v>
      </c>
      <c r="C11026" s="69" t="s">
        <v>268</v>
      </c>
      <c r="D11026" s="69" t="s">
        <v>1937</v>
      </c>
      <c r="E11026" s="69" t="s">
        <v>2682</v>
      </c>
      <c r="F11026" s="69">
        <v>2094</v>
      </c>
      <c r="G11026" s="69" t="s">
        <v>1939</v>
      </c>
    </row>
    <row r="11027" spans="1:7" ht="14.4">
      <c r="A11027" s="27" t="str">
        <f>VLOOKUP(C11027,'user list'!A:B,2,0)</f>
        <v>QCPL</v>
      </c>
      <c r="B11027" s="172">
        <v>45818.365868055553</v>
      </c>
      <c r="C11027" s="69" t="s">
        <v>268</v>
      </c>
      <c r="D11027" s="69" t="s">
        <v>1937</v>
      </c>
      <c r="E11027" s="69" t="s">
        <v>2683</v>
      </c>
      <c r="F11027" s="69">
        <v>2095</v>
      </c>
      <c r="G11027" s="69" t="s">
        <v>1939</v>
      </c>
    </row>
    <row r="11028" spans="1:7" ht="14.4">
      <c r="A11028" s="27" t="str">
        <f>VLOOKUP(C11028,'user list'!A:B,2,0)</f>
        <v>QCPL</v>
      </c>
      <c r="B11028" s="172">
        <v>45818.365891203706</v>
      </c>
      <c r="C11028" s="69" t="s">
        <v>268</v>
      </c>
      <c r="D11028" s="69" t="s">
        <v>1937</v>
      </c>
      <c r="E11028" s="69" t="s">
        <v>2678</v>
      </c>
      <c r="F11028" s="69">
        <v>2097</v>
      </c>
      <c r="G11028" s="69" t="s">
        <v>1939</v>
      </c>
    </row>
    <row r="11029" spans="1:7" ht="14.4">
      <c r="A11029" s="27" t="str">
        <f>VLOOKUP(C11029,'user list'!A:B,2,0)</f>
        <v>QCPL</v>
      </c>
      <c r="B11029" s="172">
        <v>45818.365949074076</v>
      </c>
      <c r="C11029" s="69" t="s">
        <v>268</v>
      </c>
      <c r="D11029" s="69" t="s">
        <v>1937</v>
      </c>
      <c r="E11029" s="69" t="s">
        <v>2674</v>
      </c>
      <c r="F11029" s="69">
        <v>2086</v>
      </c>
      <c r="G11029" s="69" t="s">
        <v>1939</v>
      </c>
    </row>
    <row r="11030" spans="1:7" ht="14.4">
      <c r="A11030" s="27" t="str">
        <f>VLOOKUP(C11030,'user list'!A:B,2,0)</f>
        <v>QCPL</v>
      </c>
      <c r="B11030" s="172">
        <v>45818.365960648145</v>
      </c>
      <c r="C11030" s="69" t="s">
        <v>268</v>
      </c>
      <c r="D11030" s="69" t="s">
        <v>1937</v>
      </c>
      <c r="E11030" s="69" t="s">
        <v>2676</v>
      </c>
      <c r="F11030" s="69">
        <v>2088</v>
      </c>
      <c r="G11030" s="69" t="s">
        <v>1939</v>
      </c>
    </row>
    <row r="11031" spans="1:7" ht="14.4">
      <c r="A11031" s="27" t="str">
        <f>VLOOKUP(C11031,'user list'!A:B,2,0)</f>
        <v>QCPL</v>
      </c>
      <c r="B11031" s="172">
        <v>45818.365995370368</v>
      </c>
      <c r="C11031" s="69" t="s">
        <v>268</v>
      </c>
      <c r="D11031" s="69" t="s">
        <v>1937</v>
      </c>
      <c r="E11031" s="69" t="s">
        <v>2675</v>
      </c>
      <c r="F11031" s="69">
        <v>2087</v>
      </c>
      <c r="G11031" s="69" t="s">
        <v>1939</v>
      </c>
    </row>
    <row r="11032" spans="1:7" ht="14.4">
      <c r="A11032" s="27" t="str">
        <f>VLOOKUP(C11032,'user list'!A:B,2,0)</f>
        <v>QCPL</v>
      </c>
      <c r="B11032" s="172">
        <v>45818.366018518522</v>
      </c>
      <c r="C11032" s="69" t="s">
        <v>268</v>
      </c>
      <c r="D11032" s="69" t="s">
        <v>1937</v>
      </c>
      <c r="E11032" s="69" t="s">
        <v>2676</v>
      </c>
      <c r="F11032" s="69">
        <v>2088</v>
      </c>
      <c r="G11032" s="69" t="s">
        <v>1939</v>
      </c>
    </row>
    <row r="11033" spans="1:7" ht="14.4">
      <c r="A11033" s="27" t="str">
        <f>VLOOKUP(C11033,'user list'!A:B,2,0)</f>
        <v>QCPL</v>
      </c>
      <c r="B11033" s="172">
        <v>45818.366030092591</v>
      </c>
      <c r="C11033" s="69" t="s">
        <v>268</v>
      </c>
      <c r="D11033" s="69" t="s">
        <v>1937</v>
      </c>
      <c r="E11033" s="69" t="s">
        <v>2679</v>
      </c>
      <c r="F11033" s="69">
        <v>2091</v>
      </c>
      <c r="G11033" s="69" t="s">
        <v>1939</v>
      </c>
    </row>
    <row r="11034" spans="1:7" ht="14.4">
      <c r="A11034" s="27" t="str">
        <f>VLOOKUP(C11034,'user list'!A:B,2,0)</f>
        <v>QCPL</v>
      </c>
      <c r="B11034" s="172">
        <v>45818.366284722222</v>
      </c>
      <c r="C11034" s="69" t="s">
        <v>268</v>
      </c>
      <c r="D11034" s="69" t="s">
        <v>1937</v>
      </c>
      <c r="E11034" s="69" t="s">
        <v>2680</v>
      </c>
      <c r="F11034" s="69">
        <v>2092</v>
      </c>
      <c r="G11034" s="69" t="s">
        <v>1939</v>
      </c>
    </row>
    <row r="11035" spans="1:7" ht="14.4">
      <c r="A11035" s="27" t="str">
        <f>VLOOKUP(C11035,'user list'!A:B,2,0)</f>
        <v>QCPL</v>
      </c>
      <c r="B11035" s="172">
        <v>45818.366307870368</v>
      </c>
      <c r="C11035" s="69" t="s">
        <v>268</v>
      </c>
      <c r="D11035" s="69" t="s">
        <v>1937</v>
      </c>
      <c r="E11035" s="69" t="s">
        <v>2682</v>
      </c>
      <c r="F11035" s="69">
        <v>2094</v>
      </c>
      <c r="G11035" s="69" t="s">
        <v>1939</v>
      </c>
    </row>
    <row r="11036" spans="1:7" ht="14.4">
      <c r="A11036" s="27" t="str">
        <f>VLOOKUP(C11036,'user list'!A:B,2,0)</f>
        <v>QCPL</v>
      </c>
      <c r="B11036" s="172">
        <v>45818.366331018522</v>
      </c>
      <c r="C11036" s="69" t="s">
        <v>268</v>
      </c>
      <c r="D11036" s="69" t="s">
        <v>1937</v>
      </c>
      <c r="E11036" s="69" t="s">
        <v>2683</v>
      </c>
      <c r="F11036" s="69">
        <v>2095</v>
      </c>
      <c r="G11036" s="69" t="s">
        <v>1939</v>
      </c>
    </row>
    <row r="11037" spans="1:7" ht="14.4">
      <c r="A11037" s="27" t="str">
        <f>VLOOKUP(C11037,'user list'!A:B,2,0)</f>
        <v>QCPL</v>
      </c>
      <c r="B11037" s="172">
        <v>45818.366354166668</v>
      </c>
      <c r="C11037" s="69" t="s">
        <v>268</v>
      </c>
      <c r="D11037" s="69" t="s">
        <v>1937</v>
      </c>
      <c r="E11037" s="69" t="s">
        <v>2678</v>
      </c>
      <c r="F11037" s="69">
        <v>2097</v>
      </c>
      <c r="G11037" s="69" t="s">
        <v>1939</v>
      </c>
    </row>
    <row r="11038" spans="1:7" ht="14.4">
      <c r="A11038" s="27" t="str">
        <f>VLOOKUP(C11038,'user list'!A:B,2,0)</f>
        <v>ITDD</v>
      </c>
      <c r="B11038" s="172">
        <v>45818.366990740738</v>
      </c>
      <c r="C11038" s="69" t="s">
        <v>219</v>
      </c>
      <c r="D11038" s="69" t="s">
        <v>1937</v>
      </c>
      <c r="E11038" s="69" t="s">
        <v>2002</v>
      </c>
      <c r="F11038" s="69">
        <v>2101</v>
      </c>
      <c r="G11038" s="69" t="s">
        <v>2440</v>
      </c>
    </row>
    <row r="11039" spans="1:7" ht="14.4">
      <c r="A11039" s="27" t="str">
        <f>VLOOKUP(C11039,'user list'!A:B,2,0)</f>
        <v>Admin</v>
      </c>
      <c r="B11039" s="172">
        <v>45818.366990740738</v>
      </c>
      <c r="C11039" s="69" t="s">
        <v>186</v>
      </c>
      <c r="D11039" s="69" t="s">
        <v>1937</v>
      </c>
      <c r="E11039" s="69" t="s">
        <v>2002</v>
      </c>
      <c r="F11039" s="69">
        <v>2101</v>
      </c>
      <c r="G11039" s="69" t="s">
        <v>1948</v>
      </c>
    </row>
    <row r="11040" spans="1:7" ht="14.4">
      <c r="A11040" s="27" t="str">
        <f>VLOOKUP(C11040,'user list'!A:B,2,0)</f>
        <v>Admin</v>
      </c>
      <c r="B11040" s="172">
        <v>45818.366990740738</v>
      </c>
      <c r="C11040" s="69" t="s">
        <v>186</v>
      </c>
      <c r="D11040" s="69" t="s">
        <v>1937</v>
      </c>
      <c r="E11040" s="69" t="s">
        <v>2039</v>
      </c>
      <c r="F11040" s="69">
        <v>2100</v>
      </c>
      <c r="G11040" s="69" t="s">
        <v>1948</v>
      </c>
    </row>
    <row r="11041" spans="1:7" ht="14.4">
      <c r="A11041" s="27" t="str">
        <f>VLOOKUP(C11041,'user list'!A:B,2,0)</f>
        <v>Admin</v>
      </c>
      <c r="B11041" s="172">
        <v>45818.366990740738</v>
      </c>
      <c r="C11041" s="69" t="s">
        <v>186</v>
      </c>
      <c r="D11041" s="69" t="s">
        <v>1937</v>
      </c>
      <c r="E11041" s="69" t="s">
        <v>2002</v>
      </c>
      <c r="F11041" s="69">
        <v>2101</v>
      </c>
      <c r="G11041" s="69" t="s">
        <v>1948</v>
      </c>
    </row>
    <row r="11042" spans="1:7" ht="14.4">
      <c r="A11042" s="27" t="str">
        <f>VLOOKUP(C11042,'user list'!A:B,2,0)</f>
        <v>QCPL</v>
      </c>
      <c r="B11042" s="172">
        <v>45818.367361111108</v>
      </c>
      <c r="C11042" s="69" t="s">
        <v>268</v>
      </c>
      <c r="D11042" s="69" t="s">
        <v>1937</v>
      </c>
      <c r="E11042" s="69" t="s">
        <v>2676</v>
      </c>
      <c r="F11042" s="69">
        <v>2088</v>
      </c>
      <c r="G11042" s="69" t="s">
        <v>1939</v>
      </c>
    </row>
    <row r="11043" spans="1:7" ht="14.4">
      <c r="A11043" s="27" t="str">
        <f>VLOOKUP(C11043,'user list'!A:B,2,0)</f>
        <v>QCPL</v>
      </c>
      <c r="B11043" s="172">
        <v>45818.367384259262</v>
      </c>
      <c r="C11043" s="69" t="s">
        <v>268</v>
      </c>
      <c r="D11043" s="69" t="s">
        <v>1937</v>
      </c>
      <c r="E11043" s="69" t="s">
        <v>2675</v>
      </c>
      <c r="F11043" s="69">
        <v>2087</v>
      </c>
      <c r="G11043" s="69" t="s">
        <v>1939</v>
      </c>
    </row>
    <row r="11044" spans="1:7" ht="14.4">
      <c r="A11044" s="27" t="str">
        <f>VLOOKUP(C11044,'user list'!A:B,2,0)</f>
        <v>QCPL</v>
      </c>
      <c r="B11044" s="172">
        <v>45818.367407407408</v>
      </c>
      <c r="C11044" s="69" t="s">
        <v>268</v>
      </c>
      <c r="D11044" s="69" t="s">
        <v>1937</v>
      </c>
      <c r="E11044" s="69" t="s">
        <v>2679</v>
      </c>
      <c r="F11044" s="69">
        <v>2091</v>
      </c>
      <c r="G11044" s="69" t="s">
        <v>1939</v>
      </c>
    </row>
    <row r="11045" spans="1:7" ht="14.4">
      <c r="A11045" s="27" t="str">
        <f>VLOOKUP(C11045,'user list'!A:B,2,0)</f>
        <v>QCPL</v>
      </c>
      <c r="B11045" s="172">
        <v>45818.367974537039</v>
      </c>
      <c r="C11045" s="69" t="s">
        <v>268</v>
      </c>
      <c r="D11045" s="69" t="s">
        <v>1937</v>
      </c>
      <c r="E11045" s="69" t="s">
        <v>2599</v>
      </c>
      <c r="F11045" s="69">
        <v>1974</v>
      </c>
      <c r="G11045" s="69" t="s">
        <v>1939</v>
      </c>
    </row>
    <row r="11046" spans="1:7" ht="14.4">
      <c r="A11046" s="27" t="str">
        <f>VLOOKUP(C11046,'user list'!A:B,2,0)</f>
        <v>QCPL</v>
      </c>
      <c r="B11046" s="172">
        <v>45818.367986111109</v>
      </c>
      <c r="C11046" s="69" t="s">
        <v>268</v>
      </c>
      <c r="D11046" s="69" t="s">
        <v>1937</v>
      </c>
      <c r="E11046" s="69" t="s">
        <v>2674</v>
      </c>
      <c r="F11046" s="69">
        <v>2086</v>
      </c>
      <c r="G11046" s="69" t="s">
        <v>1939</v>
      </c>
    </row>
    <row r="11047" spans="1:7" ht="14.4">
      <c r="A11047" s="27" t="str">
        <f>VLOOKUP(C11047,'user list'!A:B,2,0)</f>
        <v>QCPL</v>
      </c>
      <c r="B11047" s="172">
        <v>45818.368020833332</v>
      </c>
      <c r="C11047" s="69" t="s">
        <v>268</v>
      </c>
      <c r="D11047" s="69" t="s">
        <v>1937</v>
      </c>
      <c r="E11047" s="69" t="s">
        <v>2675</v>
      </c>
      <c r="F11047" s="69">
        <v>2087</v>
      </c>
      <c r="G11047" s="69" t="s">
        <v>1939</v>
      </c>
    </row>
    <row r="11048" spans="1:7" ht="14.4">
      <c r="A11048" s="27" t="str">
        <f>VLOOKUP(C11048,'user list'!A:B,2,0)</f>
        <v>ITDD</v>
      </c>
      <c r="B11048" s="172">
        <v>45818.368090277778</v>
      </c>
      <c r="C11048" s="69" t="s">
        <v>219</v>
      </c>
      <c r="D11048" s="69" t="s">
        <v>1937</v>
      </c>
      <c r="E11048" s="69" t="s">
        <v>2001</v>
      </c>
      <c r="F11048" s="69">
        <v>2102</v>
      </c>
      <c r="G11048" s="69" t="s">
        <v>2440</v>
      </c>
    </row>
    <row r="11049" spans="1:7" ht="14.4">
      <c r="A11049" s="27" t="str">
        <f>VLOOKUP(C11049,'user list'!A:B,2,0)</f>
        <v>Admin</v>
      </c>
      <c r="B11049" s="172">
        <v>45818.368090277778</v>
      </c>
      <c r="C11049" s="69" t="s">
        <v>186</v>
      </c>
      <c r="D11049" s="69" t="s">
        <v>1937</v>
      </c>
      <c r="E11049" s="69" t="s">
        <v>2001</v>
      </c>
      <c r="F11049" s="69">
        <v>2102</v>
      </c>
      <c r="G11049" s="69" t="s">
        <v>1948</v>
      </c>
    </row>
    <row r="11050" spans="1:7" ht="14.4">
      <c r="A11050" s="27" t="str">
        <f>VLOOKUP(C11050,'user list'!A:B,2,0)</f>
        <v>Admin</v>
      </c>
      <c r="B11050" s="172">
        <v>45818.368101851855</v>
      </c>
      <c r="C11050" s="69" t="s">
        <v>186</v>
      </c>
      <c r="D11050" s="69" t="s">
        <v>1937</v>
      </c>
      <c r="E11050" s="69" t="s">
        <v>2002</v>
      </c>
      <c r="F11050" s="69">
        <v>2101</v>
      </c>
      <c r="G11050" s="69" t="s">
        <v>1948</v>
      </c>
    </row>
    <row r="11051" spans="1:7" ht="14.4">
      <c r="A11051" s="27" t="str">
        <f>VLOOKUP(C11051,'user list'!A:B,2,0)</f>
        <v>Admin</v>
      </c>
      <c r="B11051" s="172">
        <v>45818.368101851855</v>
      </c>
      <c r="C11051" s="69" t="s">
        <v>186</v>
      </c>
      <c r="D11051" s="69" t="s">
        <v>1937</v>
      </c>
      <c r="E11051" s="69" t="s">
        <v>2001</v>
      </c>
      <c r="F11051" s="69">
        <v>2102</v>
      </c>
      <c r="G11051" s="69" t="s">
        <v>1948</v>
      </c>
    </row>
    <row r="11052" spans="1:7" ht="14.4">
      <c r="A11052" s="27" t="str">
        <f>VLOOKUP(C11052,'user list'!A:B,2,0)</f>
        <v>QCPL</v>
      </c>
      <c r="B11052" s="172">
        <v>45818.368101851855</v>
      </c>
      <c r="C11052" s="69" t="s">
        <v>268</v>
      </c>
      <c r="D11052" s="69" t="s">
        <v>1937</v>
      </c>
      <c r="E11052" s="69" t="s">
        <v>2676</v>
      </c>
      <c r="F11052" s="69">
        <v>2088</v>
      </c>
      <c r="G11052" s="69" t="s">
        <v>1939</v>
      </c>
    </row>
    <row r="11053" spans="1:7" ht="14.4">
      <c r="A11053" s="27" t="str">
        <f>VLOOKUP(C11053,'user list'!A:B,2,0)</f>
        <v>QCPL</v>
      </c>
      <c r="B11053" s="172">
        <v>45818.368252314816</v>
      </c>
      <c r="C11053" s="69" t="s">
        <v>268</v>
      </c>
      <c r="D11053" s="69" t="s">
        <v>1937</v>
      </c>
      <c r="E11053" s="69" t="s">
        <v>2679</v>
      </c>
      <c r="F11053" s="69">
        <v>2091</v>
      </c>
      <c r="G11053" s="69" t="s">
        <v>1939</v>
      </c>
    </row>
    <row r="11054" spans="1:7" ht="14.4">
      <c r="A11054" s="27" t="str">
        <f>VLOOKUP(C11054,'user list'!A:B,2,0)</f>
        <v>QCPL</v>
      </c>
      <c r="B11054" s="172">
        <v>45818.368784722225</v>
      </c>
      <c r="C11054" s="69" t="s">
        <v>268</v>
      </c>
      <c r="D11054" s="69" t="s">
        <v>1937</v>
      </c>
      <c r="E11054" s="69" t="s">
        <v>2680</v>
      </c>
      <c r="F11054" s="69">
        <v>2092</v>
      </c>
      <c r="G11054" s="69" t="s">
        <v>1939</v>
      </c>
    </row>
    <row r="11055" spans="1:7" ht="14.4">
      <c r="A11055" s="27" t="str">
        <f>VLOOKUP(C11055,'user list'!A:B,2,0)</f>
        <v>QCPL</v>
      </c>
      <c r="B11055" s="172">
        <v>45818.368958333333</v>
      </c>
      <c r="C11055" s="69" t="s">
        <v>268</v>
      </c>
      <c r="D11055" s="69" t="s">
        <v>1937</v>
      </c>
      <c r="E11055" s="69" t="s">
        <v>2682</v>
      </c>
      <c r="F11055" s="69">
        <v>2094</v>
      </c>
      <c r="G11055" s="69" t="s">
        <v>1939</v>
      </c>
    </row>
    <row r="11056" spans="1:7" ht="14.4">
      <c r="A11056" s="27" t="str">
        <f>VLOOKUP(C11056,'user list'!A:B,2,0)</f>
        <v>QCPL</v>
      </c>
      <c r="B11056" s="172">
        <v>45818.36917824074</v>
      </c>
      <c r="C11056" s="69" t="s">
        <v>268</v>
      </c>
      <c r="D11056" s="69" t="s">
        <v>1937</v>
      </c>
      <c r="E11056" s="69" t="s">
        <v>2683</v>
      </c>
      <c r="F11056" s="69">
        <v>2095</v>
      </c>
      <c r="G11056" s="69" t="s">
        <v>1939</v>
      </c>
    </row>
    <row r="11057" spans="1:7" ht="14.4">
      <c r="A11057" s="27" t="str">
        <f>VLOOKUP(C11057,'user list'!A:B,2,0)</f>
        <v>QCPL</v>
      </c>
      <c r="B11057" s="172">
        <v>45818.369363425925</v>
      </c>
      <c r="C11057" s="69" t="s">
        <v>268</v>
      </c>
      <c r="D11057" s="69" t="s">
        <v>1937</v>
      </c>
      <c r="E11057" s="69" t="s">
        <v>2682</v>
      </c>
      <c r="F11057" s="69">
        <v>2094</v>
      </c>
      <c r="G11057" s="69" t="s">
        <v>1939</v>
      </c>
    </row>
    <row r="11058" spans="1:7" ht="14.4">
      <c r="A11058" s="27" t="str">
        <f>VLOOKUP(C11058,'user list'!A:B,2,0)</f>
        <v>PDAD</v>
      </c>
      <c r="B11058" s="172">
        <v>45818.369629629633</v>
      </c>
      <c r="C11058" s="69" t="s">
        <v>257</v>
      </c>
      <c r="D11058" s="69" t="s">
        <v>1937</v>
      </c>
      <c r="E11058" s="69" t="s">
        <v>2534</v>
      </c>
      <c r="F11058" s="69">
        <v>1881</v>
      </c>
      <c r="G11058" s="69" t="s">
        <v>1939</v>
      </c>
    </row>
    <row r="11059" spans="1:7" ht="14.4">
      <c r="A11059" s="27" t="str">
        <f>VLOOKUP(C11059,'user list'!A:B,2,0)</f>
        <v>QCPL</v>
      </c>
      <c r="B11059" s="172">
        <v>45818.369664351849</v>
      </c>
      <c r="C11059" s="69" t="s">
        <v>268</v>
      </c>
      <c r="D11059" s="69" t="s">
        <v>1937</v>
      </c>
      <c r="E11059" s="69" t="s">
        <v>2683</v>
      </c>
      <c r="F11059" s="69">
        <v>2095</v>
      </c>
      <c r="G11059" s="69" t="s">
        <v>1939</v>
      </c>
    </row>
    <row r="11060" spans="1:7" ht="14.4">
      <c r="A11060" s="27" t="str">
        <f>VLOOKUP(C11060,'user list'!A:B,2,0)</f>
        <v>QCPL</v>
      </c>
      <c r="B11060" s="172">
        <v>45818.369780092595</v>
      </c>
      <c r="C11060" s="69" t="s">
        <v>268</v>
      </c>
      <c r="D11060" s="69" t="s">
        <v>1937</v>
      </c>
      <c r="E11060" s="69" t="s">
        <v>2678</v>
      </c>
      <c r="F11060" s="69">
        <v>2097</v>
      </c>
      <c r="G11060" s="69" t="s">
        <v>1939</v>
      </c>
    </row>
    <row r="11061" spans="1:7" ht="14.4">
      <c r="A11061" s="27" t="str">
        <f>VLOOKUP(C11061,'user list'!A:B,2,0)</f>
        <v>PDAD</v>
      </c>
      <c r="B11061" s="172">
        <v>45818.370185185187</v>
      </c>
      <c r="C11061" s="69" t="s">
        <v>257</v>
      </c>
      <c r="D11061" s="69" t="s">
        <v>1937</v>
      </c>
      <c r="E11061" s="69" t="s">
        <v>2534</v>
      </c>
      <c r="F11061" s="69">
        <v>1881</v>
      </c>
      <c r="G11061" s="69" t="s">
        <v>1949</v>
      </c>
    </row>
    <row r="11062" spans="1:7" ht="14.4">
      <c r="A11062" s="27" t="str">
        <f>VLOOKUP(C11062,'user list'!A:B,2,0)</f>
        <v>ITDD</v>
      </c>
      <c r="B11062" s="172">
        <v>45818.370358796295</v>
      </c>
      <c r="C11062" s="69" t="s">
        <v>219</v>
      </c>
      <c r="D11062" s="69" t="s">
        <v>1937</v>
      </c>
      <c r="E11062" s="69" t="s">
        <v>2035</v>
      </c>
      <c r="F11062" s="69">
        <v>2103</v>
      </c>
      <c r="G11062" s="69" t="s">
        <v>2440</v>
      </c>
    </row>
    <row r="11063" spans="1:7" ht="14.4">
      <c r="A11063" s="27" t="str">
        <f>VLOOKUP(C11063,'user list'!A:B,2,0)</f>
        <v>Admin</v>
      </c>
      <c r="B11063" s="172">
        <v>45818.370370370372</v>
      </c>
      <c r="C11063" s="69" t="s">
        <v>186</v>
      </c>
      <c r="D11063" s="69" t="s">
        <v>1937</v>
      </c>
      <c r="E11063" s="69" t="s">
        <v>2035</v>
      </c>
      <c r="F11063" s="69">
        <v>2103</v>
      </c>
      <c r="G11063" s="69" t="s">
        <v>1948</v>
      </c>
    </row>
    <row r="11064" spans="1:7" ht="14.4">
      <c r="A11064" s="27" t="str">
        <f>VLOOKUP(C11064,'user list'!A:B,2,0)</f>
        <v>Admin</v>
      </c>
      <c r="B11064" s="172">
        <v>45818.370370370372</v>
      </c>
      <c r="C11064" s="69" t="s">
        <v>186</v>
      </c>
      <c r="D11064" s="69" t="s">
        <v>1937</v>
      </c>
      <c r="E11064" s="69" t="s">
        <v>2001</v>
      </c>
      <c r="F11064" s="69">
        <v>2102</v>
      </c>
      <c r="G11064" s="69" t="s">
        <v>1948</v>
      </c>
    </row>
    <row r="11065" spans="1:7" ht="14.4">
      <c r="A11065" s="27" t="str">
        <f>VLOOKUP(C11065,'user list'!A:B,2,0)</f>
        <v>Admin</v>
      </c>
      <c r="B11065" s="172">
        <v>45818.370370370372</v>
      </c>
      <c r="C11065" s="69" t="s">
        <v>186</v>
      </c>
      <c r="D11065" s="69" t="s">
        <v>1937</v>
      </c>
      <c r="E11065" s="69" t="s">
        <v>2035</v>
      </c>
      <c r="F11065" s="69">
        <v>2103</v>
      </c>
      <c r="G11065" s="69" t="s">
        <v>1948</v>
      </c>
    </row>
    <row r="11066" spans="1:7" ht="14.4">
      <c r="A11066" s="27" t="str">
        <f>VLOOKUP(C11066,'user list'!A:B,2,0)</f>
        <v>CAD</v>
      </c>
      <c r="B11066" s="172">
        <v>45818.370671296296</v>
      </c>
      <c r="C11066" s="69" t="s">
        <v>196</v>
      </c>
      <c r="D11066" s="69" t="s">
        <v>1937</v>
      </c>
      <c r="E11066" s="69" t="s">
        <v>2642</v>
      </c>
      <c r="F11066" s="69">
        <v>2051</v>
      </c>
      <c r="G11066" s="69" t="s">
        <v>1939</v>
      </c>
    </row>
    <row r="11067" spans="1:7" ht="14.4">
      <c r="A11067" s="27" t="str">
        <f>VLOOKUP(C11067,'user list'!A:B,2,0)</f>
        <v>QCPL</v>
      </c>
      <c r="B11067" s="172">
        <v>45818.370798611111</v>
      </c>
      <c r="C11067" s="69" t="s">
        <v>268</v>
      </c>
      <c r="D11067" s="69" t="s">
        <v>1937</v>
      </c>
      <c r="E11067" s="69" t="s">
        <v>2683</v>
      </c>
      <c r="F11067" s="69">
        <v>2095</v>
      </c>
      <c r="G11067" s="69" t="s">
        <v>1939</v>
      </c>
    </row>
    <row r="11068" spans="1:7" ht="14.4">
      <c r="A11068" s="27" t="str">
        <f>VLOOKUP(C11068,'user list'!A:B,2,0)</f>
        <v>QCPL</v>
      </c>
      <c r="B11068" s="172">
        <v>45818.370879629627</v>
      </c>
      <c r="C11068" s="69" t="s">
        <v>268</v>
      </c>
      <c r="D11068" s="69" t="s">
        <v>1937</v>
      </c>
      <c r="E11068" s="69" t="s">
        <v>2683</v>
      </c>
      <c r="F11068" s="69">
        <v>2095</v>
      </c>
      <c r="G11068" s="69" t="s">
        <v>1939</v>
      </c>
    </row>
    <row r="11069" spans="1:7" ht="14.4">
      <c r="A11069" s="27" t="str">
        <f>VLOOKUP(C11069,'user list'!A:B,2,0)</f>
        <v>ITDD</v>
      </c>
      <c r="B11069" s="172">
        <v>45818.371365740742</v>
      </c>
      <c r="C11069" s="69" t="s">
        <v>219</v>
      </c>
      <c r="D11069" s="69" t="s">
        <v>1937</v>
      </c>
      <c r="E11069" s="69" t="s">
        <v>1989</v>
      </c>
      <c r="F11069" s="69">
        <v>2104</v>
      </c>
      <c r="G11069" s="69" t="s">
        <v>2440</v>
      </c>
    </row>
    <row r="11070" spans="1:7" ht="14.4">
      <c r="A11070" s="27" t="str">
        <f>VLOOKUP(C11070,'user list'!A:B,2,0)</f>
        <v>Admin</v>
      </c>
      <c r="B11070" s="172">
        <v>45818.371365740742</v>
      </c>
      <c r="C11070" s="69" t="s">
        <v>186</v>
      </c>
      <c r="D11070" s="69" t="s">
        <v>1937</v>
      </c>
      <c r="E11070" s="69" t="s">
        <v>1989</v>
      </c>
      <c r="F11070" s="69">
        <v>2104</v>
      </c>
      <c r="G11070" s="69" t="s">
        <v>1948</v>
      </c>
    </row>
    <row r="11071" spans="1:7" ht="14.4">
      <c r="A11071" s="27" t="str">
        <f>VLOOKUP(C11071,'user list'!A:B,2,0)</f>
        <v>Admin</v>
      </c>
      <c r="B11071" s="172">
        <v>45818.371365740742</v>
      </c>
      <c r="C11071" s="69" t="s">
        <v>186</v>
      </c>
      <c r="D11071" s="69" t="s">
        <v>1937</v>
      </c>
      <c r="E11071" s="69" t="s">
        <v>2035</v>
      </c>
      <c r="F11071" s="69">
        <v>2103</v>
      </c>
      <c r="G11071" s="69" t="s">
        <v>1948</v>
      </c>
    </row>
    <row r="11072" spans="1:7" ht="14.4">
      <c r="A11072" s="27" t="str">
        <f>VLOOKUP(C11072,'user list'!A:B,2,0)</f>
        <v>Admin</v>
      </c>
      <c r="B11072" s="172">
        <v>45818.371365740742</v>
      </c>
      <c r="C11072" s="69" t="s">
        <v>186</v>
      </c>
      <c r="D11072" s="69" t="s">
        <v>1937</v>
      </c>
      <c r="E11072" s="69" t="s">
        <v>1989</v>
      </c>
      <c r="F11072" s="69">
        <v>2104</v>
      </c>
      <c r="G11072" s="69" t="s">
        <v>1948</v>
      </c>
    </row>
    <row r="11073" spans="1:7" ht="14.4">
      <c r="A11073" s="27" t="str">
        <f>VLOOKUP(C11073,'user list'!A:B,2,0)</f>
        <v>ITDD</v>
      </c>
      <c r="B11073" s="172">
        <v>45818.37158564815</v>
      </c>
      <c r="C11073" s="69" t="s">
        <v>219</v>
      </c>
      <c r="D11073" s="69" t="s">
        <v>1937</v>
      </c>
      <c r="E11073" s="69" t="s">
        <v>2534</v>
      </c>
      <c r="F11073" s="69">
        <v>1881</v>
      </c>
      <c r="G11073" s="69" t="s">
        <v>1939</v>
      </c>
    </row>
    <row r="11074" spans="1:7" ht="14.4">
      <c r="A11074" s="27" t="str">
        <f>VLOOKUP(C11074,'user list'!A:B,2,0)</f>
        <v>ITDD</v>
      </c>
      <c r="B11074" s="172">
        <v>45818.371620370373</v>
      </c>
      <c r="C11074" s="69" t="s">
        <v>219</v>
      </c>
      <c r="D11074" s="69" t="s">
        <v>1937</v>
      </c>
      <c r="E11074" s="69" t="s">
        <v>2483</v>
      </c>
      <c r="F11074" s="69">
        <v>1805</v>
      </c>
      <c r="G11074" s="69" t="s">
        <v>1939</v>
      </c>
    </row>
    <row r="11075" spans="1:7" ht="14.4">
      <c r="A11075" s="27" t="str">
        <f>VLOOKUP(C11075,'user list'!A:B,2,0)</f>
        <v>ITDD</v>
      </c>
      <c r="B11075" s="172">
        <v>45818.371689814812</v>
      </c>
      <c r="C11075" s="69" t="s">
        <v>219</v>
      </c>
      <c r="D11075" s="69" t="s">
        <v>1937</v>
      </c>
      <c r="E11075" s="69" t="s">
        <v>1991</v>
      </c>
      <c r="F11075" s="69">
        <v>2099</v>
      </c>
      <c r="G11075" s="69" t="s">
        <v>1939</v>
      </c>
    </row>
    <row r="11076" spans="1:7" ht="14.4">
      <c r="A11076" s="27" t="str">
        <f>VLOOKUP(C11076,'user list'!A:B,2,0)</f>
        <v>ITDD</v>
      </c>
      <c r="B11076" s="172">
        <v>45818.371689814812</v>
      </c>
      <c r="C11076" s="69" t="s">
        <v>219</v>
      </c>
      <c r="D11076" s="69" t="s">
        <v>1937</v>
      </c>
      <c r="E11076" s="69" t="s">
        <v>1991</v>
      </c>
      <c r="F11076" s="69">
        <v>2099</v>
      </c>
      <c r="G11076" s="69" t="s">
        <v>1939</v>
      </c>
    </row>
    <row r="11077" spans="1:7" ht="14.4">
      <c r="A11077" s="27" t="str">
        <f>VLOOKUP(C11077,'user list'!A:B,2,0)</f>
        <v>ITDD</v>
      </c>
      <c r="B11077" s="172">
        <v>45818.371759259258</v>
      </c>
      <c r="C11077" s="69" t="s">
        <v>219</v>
      </c>
      <c r="D11077" s="69" t="s">
        <v>1937</v>
      </c>
      <c r="E11077" s="69" t="s">
        <v>2002</v>
      </c>
      <c r="F11077" s="69">
        <v>2101</v>
      </c>
      <c r="G11077" s="69" t="s">
        <v>1939</v>
      </c>
    </row>
    <row r="11078" spans="1:7" ht="14.4">
      <c r="A11078" s="27" t="str">
        <f>VLOOKUP(C11078,'user list'!A:B,2,0)</f>
        <v>ITDD</v>
      </c>
      <c r="B11078" s="172">
        <v>45818.371759259258</v>
      </c>
      <c r="C11078" s="69" t="s">
        <v>219</v>
      </c>
      <c r="D11078" s="69" t="s">
        <v>1937</v>
      </c>
      <c r="E11078" s="69" t="s">
        <v>2002</v>
      </c>
      <c r="F11078" s="69">
        <v>2101</v>
      </c>
      <c r="G11078" s="69" t="s">
        <v>1939</v>
      </c>
    </row>
    <row r="11079" spans="1:7" ht="14.4">
      <c r="A11079" s="27" t="str">
        <f>VLOOKUP(C11079,'user list'!A:B,2,0)</f>
        <v>ITDD</v>
      </c>
      <c r="B11079" s="172">
        <v>45818.371782407405</v>
      </c>
      <c r="C11079" s="69" t="s">
        <v>219</v>
      </c>
      <c r="D11079" s="69" t="s">
        <v>1937</v>
      </c>
      <c r="E11079" s="69" t="s">
        <v>2002</v>
      </c>
      <c r="F11079" s="69">
        <v>2101</v>
      </c>
      <c r="G11079" s="69" t="s">
        <v>1939</v>
      </c>
    </row>
    <row r="11080" spans="1:7" ht="14.4">
      <c r="A11080" s="27" t="str">
        <f>VLOOKUP(C11080,'user list'!A:B,2,0)</f>
        <v>ITDD</v>
      </c>
      <c r="B11080" s="172">
        <v>45818.37195601852</v>
      </c>
      <c r="C11080" s="69" t="s">
        <v>219</v>
      </c>
      <c r="D11080" s="69" t="s">
        <v>1937</v>
      </c>
      <c r="E11080" s="69" t="s">
        <v>2039</v>
      </c>
      <c r="F11080" s="69">
        <v>2100</v>
      </c>
      <c r="G11080" s="69" t="s">
        <v>1939</v>
      </c>
    </row>
    <row r="11081" spans="1:7" ht="14.4">
      <c r="A11081" s="27" t="str">
        <f>VLOOKUP(C11081,'user list'!A:B,2,0)</f>
        <v>ITDD</v>
      </c>
      <c r="B11081" s="172">
        <v>45818.37195601852</v>
      </c>
      <c r="C11081" s="69" t="s">
        <v>219</v>
      </c>
      <c r="D11081" s="69" t="s">
        <v>1937</v>
      </c>
      <c r="E11081" s="69" t="s">
        <v>2039</v>
      </c>
      <c r="F11081" s="69">
        <v>2100</v>
      </c>
      <c r="G11081" s="69" t="s">
        <v>1939</v>
      </c>
    </row>
    <row r="11082" spans="1:7" ht="14.4">
      <c r="A11082" s="27" t="str">
        <f>VLOOKUP(C11082,'user list'!A:B,2,0)</f>
        <v>ITDD</v>
      </c>
      <c r="B11082" s="172">
        <v>45818.37228009259</v>
      </c>
      <c r="C11082" s="69" t="s">
        <v>219</v>
      </c>
      <c r="D11082" s="69" t="s">
        <v>1937</v>
      </c>
      <c r="E11082" s="69" t="s">
        <v>2035</v>
      </c>
      <c r="F11082" s="69">
        <v>2103</v>
      </c>
      <c r="G11082" s="69" t="s">
        <v>1939</v>
      </c>
    </row>
    <row r="11083" spans="1:7" ht="14.4">
      <c r="A11083" s="27" t="str">
        <f>VLOOKUP(C11083,'user list'!A:B,2,0)</f>
        <v>ITDD</v>
      </c>
      <c r="B11083" s="172">
        <v>45818.37228009259</v>
      </c>
      <c r="C11083" s="69" t="s">
        <v>219</v>
      </c>
      <c r="D11083" s="69" t="s">
        <v>1937</v>
      </c>
      <c r="E11083" s="69" t="s">
        <v>2035</v>
      </c>
      <c r="F11083" s="69">
        <v>2103</v>
      </c>
      <c r="G11083" s="69" t="s">
        <v>1939</v>
      </c>
    </row>
    <row r="11084" spans="1:7" ht="14.4">
      <c r="A11084" s="27" t="str">
        <f>VLOOKUP(C11084,'user list'!A:B,2,0)</f>
        <v>ITDD</v>
      </c>
      <c r="B11084" s="172">
        <v>45818.37232638889</v>
      </c>
      <c r="C11084" s="69" t="s">
        <v>219</v>
      </c>
      <c r="D11084" s="69" t="s">
        <v>1937</v>
      </c>
      <c r="E11084" s="69" t="s">
        <v>1989</v>
      </c>
      <c r="F11084" s="69">
        <v>2104</v>
      </c>
      <c r="G11084" s="69" t="s">
        <v>1939</v>
      </c>
    </row>
    <row r="11085" spans="1:7" ht="14.4">
      <c r="A11085" s="27" t="str">
        <f>VLOOKUP(C11085,'user list'!A:B,2,0)</f>
        <v>ITDD</v>
      </c>
      <c r="B11085" s="172">
        <v>45818.37232638889</v>
      </c>
      <c r="C11085" s="69" t="s">
        <v>219</v>
      </c>
      <c r="D11085" s="69" t="s">
        <v>1937</v>
      </c>
      <c r="E11085" s="69" t="s">
        <v>1989</v>
      </c>
      <c r="F11085" s="69">
        <v>2104</v>
      </c>
      <c r="G11085" s="69" t="s">
        <v>1939</v>
      </c>
    </row>
    <row r="11086" spans="1:7" ht="14.4">
      <c r="A11086" s="27" t="str">
        <f>VLOOKUP(C11086,'user list'!A:B,2,0)</f>
        <v>ITDD</v>
      </c>
      <c r="B11086" s="172">
        <v>45818.372361111113</v>
      </c>
      <c r="C11086" s="69" t="s">
        <v>219</v>
      </c>
      <c r="D11086" s="69" t="s">
        <v>1937</v>
      </c>
      <c r="E11086" s="69" t="s">
        <v>2001</v>
      </c>
      <c r="F11086" s="69">
        <v>2102</v>
      </c>
      <c r="G11086" s="69" t="s">
        <v>1939</v>
      </c>
    </row>
    <row r="11087" spans="1:7" ht="14.4">
      <c r="A11087" s="27" t="str">
        <f>VLOOKUP(C11087,'user list'!A:B,2,0)</f>
        <v>ITDD</v>
      </c>
      <c r="B11087" s="172">
        <v>45818.372361111113</v>
      </c>
      <c r="C11087" s="69" t="s">
        <v>219</v>
      </c>
      <c r="D11087" s="69" t="s">
        <v>1937</v>
      </c>
      <c r="E11087" s="69" t="s">
        <v>2001</v>
      </c>
      <c r="F11087" s="69">
        <v>2102</v>
      </c>
      <c r="G11087" s="69" t="s">
        <v>1939</v>
      </c>
    </row>
    <row r="11088" spans="1:7" ht="14.4">
      <c r="A11088" s="27" t="str">
        <f>VLOOKUP(C11088,'user list'!A:B,2,0)</f>
        <v>QCPL</v>
      </c>
      <c r="B11088" s="172">
        <v>45818.372777777775</v>
      </c>
      <c r="C11088" s="69" t="s">
        <v>268</v>
      </c>
      <c r="D11088" s="69" t="s">
        <v>1937</v>
      </c>
      <c r="E11088" s="69" t="s">
        <v>2608</v>
      </c>
      <c r="F11088" s="69">
        <v>1996</v>
      </c>
      <c r="G11088" s="69" t="s">
        <v>1939</v>
      </c>
    </row>
    <row r="11089" spans="1:7" ht="14.4">
      <c r="A11089" s="27" t="str">
        <f>VLOOKUP(C11089,'user list'!A:B,2,0)</f>
        <v>QCPL</v>
      </c>
      <c r="B11089" s="172">
        <v>45818.372870370367</v>
      </c>
      <c r="C11089" s="69" t="s">
        <v>268</v>
      </c>
      <c r="D11089" s="69" t="s">
        <v>1937</v>
      </c>
      <c r="E11089" s="69" t="s">
        <v>2674</v>
      </c>
      <c r="F11089" s="69">
        <v>2086</v>
      </c>
      <c r="G11089" s="69" t="s">
        <v>1939</v>
      </c>
    </row>
    <row r="11090" spans="1:7" ht="14.4">
      <c r="A11090" s="27" t="str">
        <f>VLOOKUP(C11090,'user list'!A:B,2,0)</f>
        <v>OCA</v>
      </c>
      <c r="B11090" s="172">
        <v>45818.372870370367</v>
      </c>
      <c r="C11090" s="69" t="s">
        <v>224</v>
      </c>
      <c r="D11090" s="69" t="s">
        <v>1937</v>
      </c>
      <c r="E11090" s="69" t="s">
        <v>2049</v>
      </c>
      <c r="F11090" s="69">
        <v>1796</v>
      </c>
      <c r="G11090" s="69" t="s">
        <v>1939</v>
      </c>
    </row>
    <row r="11091" spans="1:7" ht="14.4">
      <c r="A11091" s="27" t="str">
        <f>VLOOKUP(C11091,'user list'!A:B,2,0)</f>
        <v>QCPL</v>
      </c>
      <c r="B11091" s="172">
        <v>45818.37296296296</v>
      </c>
      <c r="C11091" s="69" t="s">
        <v>268</v>
      </c>
      <c r="D11091" s="69" t="s">
        <v>1937</v>
      </c>
      <c r="E11091" s="69" t="s">
        <v>2675</v>
      </c>
      <c r="F11091" s="69">
        <v>2087</v>
      </c>
      <c r="G11091" s="69" t="s">
        <v>1939</v>
      </c>
    </row>
    <row r="11092" spans="1:7" ht="14.4">
      <c r="A11092" s="27" t="str">
        <f>VLOOKUP(C11092,'user list'!A:B,2,0)</f>
        <v>QCPL</v>
      </c>
      <c r="B11092" s="172">
        <v>45818.373055555552</v>
      </c>
      <c r="C11092" s="69" t="s">
        <v>268</v>
      </c>
      <c r="D11092" s="69" t="s">
        <v>1937</v>
      </c>
      <c r="E11092" s="69" t="s">
        <v>2682</v>
      </c>
      <c r="F11092" s="69">
        <v>2094</v>
      </c>
      <c r="G11092" s="69" t="s">
        <v>1939</v>
      </c>
    </row>
    <row r="11093" spans="1:7" ht="14.4">
      <c r="A11093" s="27" t="str">
        <f>VLOOKUP(C11093,'user list'!A:B,2,0)</f>
        <v>QCPL</v>
      </c>
      <c r="B11093" s="172">
        <v>45818.373067129629</v>
      </c>
      <c r="C11093" s="69" t="s">
        <v>268</v>
      </c>
      <c r="D11093" s="69" t="s">
        <v>1937</v>
      </c>
      <c r="E11093" s="69" t="s">
        <v>2680</v>
      </c>
      <c r="F11093" s="69">
        <v>2092</v>
      </c>
      <c r="G11093" s="69" t="s">
        <v>1939</v>
      </c>
    </row>
    <row r="11094" spans="1:7" ht="14.4">
      <c r="A11094" s="27" t="str">
        <f>VLOOKUP(C11094,'user list'!A:B,2,0)</f>
        <v>QCPL</v>
      </c>
      <c r="B11094" s="172">
        <v>45818.373090277775</v>
      </c>
      <c r="C11094" s="69" t="s">
        <v>268</v>
      </c>
      <c r="D11094" s="69" t="s">
        <v>1937</v>
      </c>
      <c r="E11094" s="69" t="s">
        <v>2682</v>
      </c>
      <c r="F11094" s="69">
        <v>2094</v>
      </c>
      <c r="G11094" s="69" t="s">
        <v>1939</v>
      </c>
    </row>
    <row r="11095" spans="1:7" ht="14.4">
      <c r="A11095" s="27" t="str">
        <f>VLOOKUP(C11095,'user list'!A:B,2,0)</f>
        <v>QCPL</v>
      </c>
      <c r="B11095" s="172">
        <v>45818.373333333337</v>
      </c>
      <c r="C11095" s="69" t="s">
        <v>268</v>
      </c>
      <c r="D11095" s="69" t="s">
        <v>1937</v>
      </c>
      <c r="E11095" s="69" t="s">
        <v>2683</v>
      </c>
      <c r="F11095" s="69">
        <v>2095</v>
      </c>
      <c r="G11095" s="69" t="s">
        <v>1939</v>
      </c>
    </row>
    <row r="11096" spans="1:7" ht="14.4">
      <c r="A11096" s="27" t="str">
        <f>VLOOKUP(C11096,'user list'!A:B,2,0)</f>
        <v>QCPL</v>
      </c>
      <c r="B11096" s="172">
        <v>45818.373368055552</v>
      </c>
      <c r="C11096" s="69" t="s">
        <v>268</v>
      </c>
      <c r="D11096" s="69" t="s">
        <v>1937</v>
      </c>
      <c r="E11096" s="69" t="s">
        <v>2678</v>
      </c>
      <c r="F11096" s="69">
        <v>2097</v>
      </c>
      <c r="G11096" s="69" t="s">
        <v>1939</v>
      </c>
    </row>
    <row r="11097" spans="1:7" ht="14.4">
      <c r="A11097" s="27" t="str">
        <f>VLOOKUP(C11097,'user list'!A:B,2,0)</f>
        <v>QCPL</v>
      </c>
      <c r="B11097" s="172">
        <v>45818.373402777775</v>
      </c>
      <c r="C11097" s="69" t="s">
        <v>268</v>
      </c>
      <c r="D11097" s="69" t="s">
        <v>1937</v>
      </c>
      <c r="E11097" s="69" t="s">
        <v>2679</v>
      </c>
      <c r="F11097" s="69">
        <v>2091</v>
      </c>
      <c r="G11097" s="69" t="s">
        <v>1939</v>
      </c>
    </row>
    <row r="11098" spans="1:7" ht="14.4">
      <c r="A11098" s="27" t="str">
        <f>VLOOKUP(C11098,'user list'!A:B,2,0)</f>
        <v>QCPL</v>
      </c>
      <c r="B11098" s="172">
        <v>45818.373437499999</v>
      </c>
      <c r="C11098" s="69" t="s">
        <v>268</v>
      </c>
      <c r="D11098" s="69" t="s">
        <v>1937</v>
      </c>
      <c r="E11098" s="69" t="s">
        <v>2680</v>
      </c>
      <c r="F11098" s="69">
        <v>2092</v>
      </c>
      <c r="G11098" s="69" t="s">
        <v>1939</v>
      </c>
    </row>
    <row r="11099" spans="1:7" ht="14.4">
      <c r="A11099" s="27" t="str">
        <f>VLOOKUP(C11099,'user list'!A:B,2,0)</f>
        <v>QCPL</v>
      </c>
      <c r="B11099" s="172">
        <v>45818.373460648145</v>
      </c>
      <c r="C11099" s="69" t="s">
        <v>268</v>
      </c>
      <c r="D11099" s="69" t="s">
        <v>1937</v>
      </c>
      <c r="E11099" s="69" t="s">
        <v>2679</v>
      </c>
      <c r="F11099" s="69">
        <v>2091</v>
      </c>
      <c r="G11099" s="69" t="s">
        <v>1939</v>
      </c>
    </row>
    <row r="11100" spans="1:7" ht="14.4">
      <c r="A11100" s="27" t="str">
        <f>VLOOKUP(C11100,'user list'!A:B,2,0)</f>
        <v>ITDD</v>
      </c>
      <c r="B11100" s="172">
        <v>45818.373460648145</v>
      </c>
      <c r="C11100" s="69" t="s">
        <v>219</v>
      </c>
      <c r="D11100" s="69" t="s">
        <v>1937</v>
      </c>
      <c r="E11100" s="69" t="s">
        <v>2029</v>
      </c>
      <c r="F11100" s="69">
        <v>2105</v>
      </c>
      <c r="G11100" s="69" t="s">
        <v>2440</v>
      </c>
    </row>
    <row r="11101" spans="1:7" ht="14.4">
      <c r="A11101" s="27" t="str">
        <f>VLOOKUP(C11101,'user list'!A:B,2,0)</f>
        <v>Admin</v>
      </c>
      <c r="B11101" s="172">
        <v>45818.373460648145</v>
      </c>
      <c r="C11101" s="69" t="s">
        <v>186</v>
      </c>
      <c r="D11101" s="69" t="s">
        <v>1937</v>
      </c>
      <c r="E11101" s="69" t="s">
        <v>2029</v>
      </c>
      <c r="F11101" s="69">
        <v>2105</v>
      </c>
      <c r="G11101" s="69" t="s">
        <v>1948</v>
      </c>
    </row>
    <row r="11102" spans="1:7" ht="14.4">
      <c r="A11102" s="27" t="str">
        <f>VLOOKUP(C11102,'user list'!A:B,2,0)</f>
        <v>Admin</v>
      </c>
      <c r="B11102" s="172">
        <v>45818.373460648145</v>
      </c>
      <c r="C11102" s="69" t="s">
        <v>186</v>
      </c>
      <c r="D11102" s="69" t="s">
        <v>1937</v>
      </c>
      <c r="E11102" s="69" t="s">
        <v>1989</v>
      </c>
      <c r="F11102" s="69">
        <v>2104</v>
      </c>
      <c r="G11102" s="69" t="s">
        <v>1948</v>
      </c>
    </row>
    <row r="11103" spans="1:7" ht="14.4">
      <c r="A11103" s="27" t="str">
        <f>VLOOKUP(C11103,'user list'!A:B,2,0)</f>
        <v>Admin</v>
      </c>
      <c r="B11103" s="172">
        <v>45818.373460648145</v>
      </c>
      <c r="C11103" s="69" t="s">
        <v>186</v>
      </c>
      <c r="D11103" s="69" t="s">
        <v>1937</v>
      </c>
      <c r="E11103" s="69" t="s">
        <v>2029</v>
      </c>
      <c r="F11103" s="69">
        <v>2105</v>
      </c>
      <c r="G11103" s="69" t="s">
        <v>1948</v>
      </c>
    </row>
    <row r="11104" spans="1:7" ht="14.4">
      <c r="A11104" s="27" t="str">
        <f>VLOOKUP(C11104,'user list'!A:B,2,0)</f>
        <v>QCPL</v>
      </c>
      <c r="B11104" s="172">
        <v>45818.373472222222</v>
      </c>
      <c r="C11104" s="69" t="s">
        <v>268</v>
      </c>
      <c r="D11104" s="69" t="s">
        <v>1937</v>
      </c>
      <c r="E11104" s="69" t="s">
        <v>2676</v>
      </c>
      <c r="F11104" s="69">
        <v>2088</v>
      </c>
      <c r="G11104" s="69" t="s">
        <v>1939</v>
      </c>
    </row>
    <row r="11105" spans="1:7" ht="14.4">
      <c r="A11105" s="27" t="str">
        <f>VLOOKUP(C11105,'user list'!A:B,2,0)</f>
        <v>QCPL</v>
      </c>
      <c r="B11105" s="172">
        <v>45818.373518518521</v>
      </c>
      <c r="C11105" s="69" t="s">
        <v>268</v>
      </c>
      <c r="D11105" s="69" t="s">
        <v>1937</v>
      </c>
      <c r="E11105" s="69" t="s">
        <v>2675</v>
      </c>
      <c r="F11105" s="69">
        <v>2087</v>
      </c>
      <c r="G11105" s="69" t="s">
        <v>1939</v>
      </c>
    </row>
    <row r="11106" spans="1:7" ht="14.4">
      <c r="A11106" s="27" t="str">
        <f>VLOOKUP(C11106,'user list'!A:B,2,0)</f>
        <v>QCPL</v>
      </c>
      <c r="B11106" s="172">
        <v>45818.373564814814</v>
      </c>
      <c r="C11106" s="69" t="s">
        <v>268</v>
      </c>
      <c r="D11106" s="69" t="s">
        <v>1937</v>
      </c>
      <c r="E11106" s="69" t="s">
        <v>2674</v>
      </c>
      <c r="F11106" s="69">
        <v>2086</v>
      </c>
      <c r="G11106" s="69" t="s">
        <v>1939</v>
      </c>
    </row>
    <row r="11107" spans="1:7" ht="14.4">
      <c r="A11107" s="27" t="str">
        <f>VLOOKUP(C11107,'user list'!A:B,2,0)</f>
        <v>QCPL</v>
      </c>
      <c r="B11107" s="172">
        <v>45818.37363425926</v>
      </c>
      <c r="C11107" s="69" t="s">
        <v>268</v>
      </c>
      <c r="D11107" s="69" t="s">
        <v>1937</v>
      </c>
      <c r="E11107" s="69" t="s">
        <v>2674</v>
      </c>
      <c r="F11107" s="69">
        <v>2086</v>
      </c>
      <c r="G11107" s="69" t="s">
        <v>1939</v>
      </c>
    </row>
    <row r="11108" spans="1:7" ht="14.4">
      <c r="A11108" s="27" t="str">
        <f>VLOOKUP(C11108,'user list'!A:B,2,0)</f>
        <v>QCPL</v>
      </c>
      <c r="B11108" s="172">
        <v>45818.373657407406</v>
      </c>
      <c r="C11108" s="69" t="s">
        <v>268</v>
      </c>
      <c r="D11108" s="69" t="s">
        <v>1937</v>
      </c>
      <c r="E11108" s="69" t="s">
        <v>2675</v>
      </c>
      <c r="F11108" s="69">
        <v>2087</v>
      </c>
      <c r="G11108" s="69" t="s">
        <v>1939</v>
      </c>
    </row>
    <row r="11109" spans="1:7" ht="14.4">
      <c r="A11109" s="27" t="str">
        <f>VLOOKUP(C11109,'user list'!A:B,2,0)</f>
        <v>QCPL</v>
      </c>
      <c r="B11109" s="172">
        <v>45818.373668981483</v>
      </c>
      <c r="C11109" s="69" t="s">
        <v>268</v>
      </c>
      <c r="D11109" s="69" t="s">
        <v>1937</v>
      </c>
      <c r="E11109" s="69" t="s">
        <v>2676</v>
      </c>
      <c r="F11109" s="69">
        <v>2088</v>
      </c>
      <c r="G11109" s="69" t="s">
        <v>1939</v>
      </c>
    </row>
    <row r="11110" spans="1:7" ht="14.4">
      <c r="A11110" s="27" t="str">
        <f>VLOOKUP(C11110,'user list'!A:B,2,0)</f>
        <v>QCPL</v>
      </c>
      <c r="B11110" s="172">
        <v>45818.373692129629</v>
      </c>
      <c r="C11110" s="69" t="s">
        <v>268</v>
      </c>
      <c r="D11110" s="69" t="s">
        <v>1937</v>
      </c>
      <c r="E11110" s="69" t="s">
        <v>2679</v>
      </c>
      <c r="F11110" s="69">
        <v>2091</v>
      </c>
      <c r="G11110" s="69" t="s">
        <v>1939</v>
      </c>
    </row>
    <row r="11111" spans="1:7" ht="14.4">
      <c r="A11111" s="27" t="str">
        <f>VLOOKUP(C11111,'user list'!A:B,2,0)</f>
        <v>QCPL</v>
      </c>
      <c r="B11111" s="172">
        <v>45818.373726851853</v>
      </c>
      <c r="C11111" s="69" t="s">
        <v>268</v>
      </c>
      <c r="D11111" s="69" t="s">
        <v>1937</v>
      </c>
      <c r="E11111" s="69" t="s">
        <v>2680</v>
      </c>
      <c r="F11111" s="69">
        <v>2092</v>
      </c>
      <c r="G11111" s="69" t="s">
        <v>1939</v>
      </c>
    </row>
    <row r="11112" spans="1:7" ht="14.4">
      <c r="A11112" s="27" t="str">
        <f>VLOOKUP(C11112,'user list'!A:B,2,0)</f>
        <v>QCPL</v>
      </c>
      <c r="B11112" s="172">
        <v>45818.373749999999</v>
      </c>
      <c r="C11112" s="69" t="s">
        <v>268</v>
      </c>
      <c r="D11112" s="69" t="s">
        <v>1937</v>
      </c>
      <c r="E11112" s="69" t="s">
        <v>2682</v>
      </c>
      <c r="F11112" s="69">
        <v>2094</v>
      </c>
      <c r="G11112" s="69" t="s">
        <v>1939</v>
      </c>
    </row>
    <row r="11113" spans="1:7" ht="14.4">
      <c r="A11113" s="27" t="str">
        <f>VLOOKUP(C11113,'user list'!A:B,2,0)</f>
        <v>QCPL</v>
      </c>
      <c r="B11113" s="172">
        <v>45818.373784722222</v>
      </c>
      <c r="C11113" s="69" t="s">
        <v>268</v>
      </c>
      <c r="D11113" s="69" t="s">
        <v>1937</v>
      </c>
      <c r="E11113" s="69" t="s">
        <v>2683</v>
      </c>
      <c r="F11113" s="69">
        <v>2095</v>
      </c>
      <c r="G11113" s="69" t="s">
        <v>1939</v>
      </c>
    </row>
    <row r="11114" spans="1:7" ht="14.4">
      <c r="A11114" s="27" t="str">
        <f>VLOOKUP(C11114,'user list'!A:B,2,0)</f>
        <v>QCPL</v>
      </c>
      <c r="B11114" s="172">
        <v>45818.373807870368</v>
      </c>
      <c r="C11114" s="69" t="s">
        <v>268</v>
      </c>
      <c r="D11114" s="69" t="s">
        <v>1937</v>
      </c>
      <c r="E11114" s="69" t="s">
        <v>2678</v>
      </c>
      <c r="F11114" s="69">
        <v>2097</v>
      </c>
      <c r="G11114" s="69" t="s">
        <v>1939</v>
      </c>
    </row>
    <row r="11115" spans="1:7" ht="14.4">
      <c r="A11115" s="27" t="str">
        <f>VLOOKUP(C11115,'user list'!A:B,2,0)</f>
        <v>ITDD</v>
      </c>
      <c r="B11115" s="172">
        <v>45818.374212962961</v>
      </c>
      <c r="C11115" s="69" t="s">
        <v>219</v>
      </c>
      <c r="D11115" s="69" t="s">
        <v>1937</v>
      </c>
      <c r="E11115" s="69" t="s">
        <v>2048</v>
      </c>
      <c r="F11115" s="69">
        <v>2106</v>
      </c>
      <c r="G11115" s="69" t="s">
        <v>2440</v>
      </c>
    </row>
    <row r="11116" spans="1:7" ht="14.4">
      <c r="A11116" s="27" t="str">
        <f>VLOOKUP(C11116,'user list'!A:B,2,0)</f>
        <v>Admin</v>
      </c>
      <c r="B11116" s="172">
        <v>45818.374212962961</v>
      </c>
      <c r="C11116" s="69" t="s">
        <v>186</v>
      </c>
      <c r="D11116" s="69" t="s">
        <v>1937</v>
      </c>
      <c r="E11116" s="69" t="s">
        <v>2048</v>
      </c>
      <c r="F11116" s="69">
        <v>2106</v>
      </c>
      <c r="G11116" s="69" t="s">
        <v>1948</v>
      </c>
    </row>
    <row r="11117" spans="1:7" ht="14.4">
      <c r="A11117" s="27" t="str">
        <f>VLOOKUP(C11117,'user list'!A:B,2,0)</f>
        <v>Admin</v>
      </c>
      <c r="B11117" s="172">
        <v>45818.374212962961</v>
      </c>
      <c r="C11117" s="69" t="s">
        <v>186</v>
      </c>
      <c r="D11117" s="69" t="s">
        <v>1937</v>
      </c>
      <c r="E11117" s="69" t="s">
        <v>2029</v>
      </c>
      <c r="F11117" s="69">
        <v>2105</v>
      </c>
      <c r="G11117" s="69" t="s">
        <v>1948</v>
      </c>
    </row>
    <row r="11118" spans="1:7" ht="14.4">
      <c r="A11118" s="27" t="str">
        <f>VLOOKUP(C11118,'user list'!A:B,2,0)</f>
        <v>Admin</v>
      </c>
      <c r="B11118" s="172">
        <v>45818.374212962961</v>
      </c>
      <c r="C11118" s="69" t="s">
        <v>186</v>
      </c>
      <c r="D11118" s="69" t="s">
        <v>1937</v>
      </c>
      <c r="E11118" s="69" t="s">
        <v>2048</v>
      </c>
      <c r="F11118" s="69">
        <v>2106</v>
      </c>
      <c r="G11118" s="69" t="s">
        <v>1948</v>
      </c>
    </row>
    <row r="11119" spans="1:7" ht="14.4">
      <c r="A11119" s="27" t="str">
        <f>VLOOKUP(C11119,'user list'!A:B,2,0)</f>
        <v>ITDD</v>
      </c>
      <c r="B11119" s="172">
        <v>45818.374247685184</v>
      </c>
      <c r="C11119" s="69" t="s">
        <v>219</v>
      </c>
      <c r="D11119" s="69" t="s">
        <v>1937</v>
      </c>
      <c r="E11119" s="69" t="s">
        <v>2048</v>
      </c>
      <c r="F11119" s="69">
        <v>2106</v>
      </c>
      <c r="G11119" s="69" t="s">
        <v>1939</v>
      </c>
    </row>
    <row r="11120" spans="1:7" ht="14.4">
      <c r="A11120" s="27" t="str">
        <f>VLOOKUP(C11120,'user list'!A:B,2,0)</f>
        <v>ITDD</v>
      </c>
      <c r="B11120" s="172">
        <v>45818.374259259261</v>
      </c>
      <c r="C11120" s="69" t="s">
        <v>219</v>
      </c>
      <c r="D11120" s="69" t="s">
        <v>1937</v>
      </c>
      <c r="E11120" s="69" t="s">
        <v>2048</v>
      </c>
      <c r="F11120" s="69">
        <v>2106</v>
      </c>
      <c r="G11120" s="69" t="s">
        <v>1939</v>
      </c>
    </row>
    <row r="11121" spans="1:7" ht="14.4">
      <c r="A11121" s="27" t="str">
        <f>VLOOKUP(C11121,'user list'!A:B,2,0)</f>
        <v>ITDD</v>
      </c>
      <c r="B11121" s="172">
        <v>45818.374259259261</v>
      </c>
      <c r="C11121" s="69" t="s">
        <v>219</v>
      </c>
      <c r="D11121" s="69" t="s">
        <v>1937</v>
      </c>
      <c r="E11121" s="69" t="s">
        <v>2029</v>
      </c>
      <c r="F11121" s="69">
        <v>2105</v>
      </c>
      <c r="G11121" s="69" t="s">
        <v>1939</v>
      </c>
    </row>
    <row r="11122" spans="1:7" ht="14.4">
      <c r="A11122" s="27" t="str">
        <f>VLOOKUP(C11122,'user list'!A:B,2,0)</f>
        <v>ITDD</v>
      </c>
      <c r="B11122" s="172">
        <v>45818.37427083333</v>
      </c>
      <c r="C11122" s="69" t="s">
        <v>219</v>
      </c>
      <c r="D11122" s="69" t="s">
        <v>1937</v>
      </c>
      <c r="E11122" s="69" t="s">
        <v>2029</v>
      </c>
      <c r="F11122" s="69">
        <v>2105</v>
      </c>
      <c r="G11122" s="69" t="s">
        <v>1939</v>
      </c>
    </row>
    <row r="11123" spans="1:7" ht="14.4">
      <c r="A11123" s="27" t="str">
        <f>VLOOKUP(C11123,'user list'!A:B,2,0)</f>
        <v>ITDD</v>
      </c>
      <c r="B11123" s="172">
        <v>45818.374409722222</v>
      </c>
      <c r="C11123" s="69" t="s">
        <v>219</v>
      </c>
      <c r="D11123" s="69" t="s">
        <v>1937</v>
      </c>
      <c r="E11123" s="69" t="s">
        <v>1991</v>
      </c>
      <c r="F11123" s="69">
        <v>2099</v>
      </c>
      <c r="G11123" s="69" t="s">
        <v>1939</v>
      </c>
    </row>
    <row r="11124" spans="1:7" ht="14.4">
      <c r="A11124" s="27" t="str">
        <f>VLOOKUP(C11124,'user list'!A:B,2,0)</f>
        <v>ITDD</v>
      </c>
      <c r="B11124" s="172">
        <v>45818.374583333331</v>
      </c>
      <c r="C11124" s="69" t="s">
        <v>219</v>
      </c>
      <c r="D11124" s="69" t="s">
        <v>1937</v>
      </c>
      <c r="E11124" s="69" t="s">
        <v>1991</v>
      </c>
      <c r="F11124" s="69">
        <v>2099</v>
      </c>
      <c r="G11124" s="69" t="s">
        <v>1939</v>
      </c>
    </row>
    <row r="11125" spans="1:7" ht="14.4">
      <c r="A11125" s="27" t="str">
        <f>VLOOKUP(C11125,'user list'!A:B,2,0)</f>
        <v>ZAU</v>
      </c>
      <c r="B11125" s="172">
        <v>45818.376793981479</v>
      </c>
      <c r="C11125" s="69" t="s">
        <v>275</v>
      </c>
      <c r="D11125" s="69" t="s">
        <v>1937</v>
      </c>
      <c r="E11125" s="69" t="s">
        <v>2556</v>
      </c>
      <c r="F11125" s="69">
        <v>1916</v>
      </c>
      <c r="G11125" s="69" t="s">
        <v>1939</v>
      </c>
    </row>
    <row r="11126" spans="1:7" ht="14.4">
      <c r="A11126" s="27" t="str">
        <f>VLOOKUP(C11126,'user list'!A:B,2,0)</f>
        <v>ZAU</v>
      </c>
      <c r="B11126" s="172">
        <v>45818.376921296294</v>
      </c>
      <c r="C11126" s="69" t="s">
        <v>275</v>
      </c>
      <c r="D11126" s="69" t="s">
        <v>1937</v>
      </c>
      <c r="E11126" s="69" t="s">
        <v>2556</v>
      </c>
      <c r="F11126" s="69">
        <v>1916</v>
      </c>
      <c r="G11126" s="69" t="s">
        <v>1947</v>
      </c>
    </row>
    <row r="11127" spans="1:7" ht="14.4">
      <c r="A11127" s="27" t="str">
        <f>VLOOKUP(C11127,'user list'!A:B,2,0)</f>
        <v>ZAU</v>
      </c>
      <c r="B11127" s="172">
        <v>45818.376921296294</v>
      </c>
      <c r="C11127" s="69" t="s">
        <v>275</v>
      </c>
      <c r="D11127" s="69" t="s">
        <v>1937</v>
      </c>
      <c r="E11127" s="69" t="s">
        <v>2556</v>
      </c>
      <c r="F11127" s="69">
        <v>1916</v>
      </c>
      <c r="G11127" s="69" t="s">
        <v>1948</v>
      </c>
    </row>
    <row r="11128" spans="1:7" ht="14.4">
      <c r="A11128" s="27" t="str">
        <f>VLOOKUP(C11128,'user list'!A:B,2,0)</f>
        <v>ZAU</v>
      </c>
      <c r="B11128" s="172">
        <v>45818.376921296294</v>
      </c>
      <c r="C11128" s="69" t="s">
        <v>275</v>
      </c>
      <c r="D11128" s="69" t="s">
        <v>1937</v>
      </c>
      <c r="E11128" s="69" t="s">
        <v>2556</v>
      </c>
      <c r="F11128" s="69">
        <v>1916</v>
      </c>
      <c r="G11128" s="69" t="s">
        <v>1939</v>
      </c>
    </row>
    <row r="11129" spans="1:7" ht="14.4">
      <c r="A11129" s="27" t="str">
        <f>VLOOKUP(C11129,'user list'!A:B,2,0)</f>
        <v>Admin</v>
      </c>
      <c r="B11129" s="172">
        <v>45818.376921296294</v>
      </c>
      <c r="C11129" s="69" t="s">
        <v>186</v>
      </c>
      <c r="D11129" s="69" t="s">
        <v>1937</v>
      </c>
      <c r="E11129" s="69" t="s">
        <v>2556</v>
      </c>
      <c r="F11129" s="69">
        <v>1916</v>
      </c>
      <c r="G11129" s="69" t="s">
        <v>1948</v>
      </c>
    </row>
    <row r="11130" spans="1:7" ht="14.4">
      <c r="A11130" s="27" t="str">
        <f>VLOOKUP(C11130,'user list'!A:B,2,0)</f>
        <v>ZAU</v>
      </c>
      <c r="B11130" s="172">
        <v>45818.376956018517</v>
      </c>
      <c r="C11130" s="69" t="s">
        <v>275</v>
      </c>
      <c r="D11130" s="69" t="s">
        <v>1937</v>
      </c>
      <c r="E11130" s="69" t="s">
        <v>2601</v>
      </c>
      <c r="F11130" s="69">
        <v>1976</v>
      </c>
      <c r="G11130" s="69" t="s">
        <v>1939</v>
      </c>
    </row>
    <row r="11131" spans="1:7" ht="14.4">
      <c r="A11131" s="27" t="str">
        <f>VLOOKUP(C11131,'user list'!A:B,2,0)</f>
        <v>HRMD</v>
      </c>
      <c r="B11131" s="172">
        <v>45818.377060185187</v>
      </c>
      <c r="C11131" s="69" t="s">
        <v>217</v>
      </c>
      <c r="D11131" s="69" t="s">
        <v>1937</v>
      </c>
      <c r="E11131" s="69" t="s">
        <v>1991</v>
      </c>
      <c r="F11131" s="69">
        <v>1739</v>
      </c>
      <c r="G11131" s="69" t="s">
        <v>1939</v>
      </c>
    </row>
    <row r="11132" spans="1:7" ht="14.4">
      <c r="A11132" s="27" t="str">
        <f>VLOOKUP(C11132,'user list'!A:B,2,0)</f>
        <v>HRMD</v>
      </c>
      <c r="B11132" s="172">
        <v>45818.377303240741</v>
      </c>
      <c r="C11132" s="69" t="s">
        <v>217</v>
      </c>
      <c r="D11132" s="69" t="s">
        <v>1937</v>
      </c>
      <c r="E11132" s="69" t="s">
        <v>1991</v>
      </c>
      <c r="F11132" s="69">
        <v>1845</v>
      </c>
      <c r="G11132" s="69" t="s">
        <v>1939</v>
      </c>
    </row>
    <row r="11133" spans="1:7" ht="14.4">
      <c r="A11133" s="27" t="str">
        <f>VLOOKUP(C11133,'user list'!A:B,2,0)</f>
        <v>ZAU</v>
      </c>
      <c r="B11133" s="172">
        <v>45818.377627314818</v>
      </c>
      <c r="C11133" s="69" t="s">
        <v>275</v>
      </c>
      <c r="D11133" s="69" t="s">
        <v>1937</v>
      </c>
      <c r="E11133" s="69" t="s">
        <v>2601</v>
      </c>
      <c r="F11133" s="69">
        <v>1976</v>
      </c>
      <c r="G11133" s="69" t="s">
        <v>1947</v>
      </c>
    </row>
    <row r="11134" spans="1:7" ht="14.4">
      <c r="A11134" s="27" t="str">
        <f>VLOOKUP(C11134,'user list'!A:B,2,0)</f>
        <v>ZAU</v>
      </c>
      <c r="B11134" s="172">
        <v>45818.377627314818</v>
      </c>
      <c r="C11134" s="69" t="s">
        <v>275</v>
      </c>
      <c r="D11134" s="69" t="s">
        <v>1937</v>
      </c>
      <c r="E11134" s="69" t="s">
        <v>2601</v>
      </c>
      <c r="F11134" s="69">
        <v>1976</v>
      </c>
      <c r="G11134" s="69" t="s">
        <v>1948</v>
      </c>
    </row>
    <row r="11135" spans="1:7" ht="14.4">
      <c r="A11135" s="27" t="str">
        <f>VLOOKUP(C11135,'user list'!A:B,2,0)</f>
        <v>ZAU</v>
      </c>
      <c r="B11135" s="172">
        <v>45818.377627314818</v>
      </c>
      <c r="C11135" s="69" t="s">
        <v>275</v>
      </c>
      <c r="D11135" s="69" t="s">
        <v>1937</v>
      </c>
      <c r="E11135" s="69" t="s">
        <v>2601</v>
      </c>
      <c r="F11135" s="69">
        <v>1976</v>
      </c>
      <c r="G11135" s="69" t="s">
        <v>1939</v>
      </c>
    </row>
    <row r="11136" spans="1:7" ht="14.4">
      <c r="A11136" s="27" t="str">
        <f>VLOOKUP(C11136,'user list'!A:B,2,0)</f>
        <v>Admin</v>
      </c>
      <c r="B11136" s="172">
        <v>45818.377638888887</v>
      </c>
      <c r="C11136" s="69" t="s">
        <v>186</v>
      </c>
      <c r="D11136" s="69" t="s">
        <v>1937</v>
      </c>
      <c r="E11136" s="69" t="s">
        <v>2601</v>
      </c>
      <c r="F11136" s="69">
        <v>1976</v>
      </c>
      <c r="G11136" s="69" t="s">
        <v>1948</v>
      </c>
    </row>
    <row r="11137" spans="1:7" ht="14.4">
      <c r="A11137" s="27" t="str">
        <f>VLOOKUP(C11137,'user list'!A:B,2,0)</f>
        <v>HRMD</v>
      </c>
      <c r="B11137" s="172">
        <v>45818.379537037035</v>
      </c>
      <c r="C11137" s="69" t="s">
        <v>217</v>
      </c>
      <c r="D11137" s="69" t="s">
        <v>1937</v>
      </c>
      <c r="E11137" s="69" t="s">
        <v>1991</v>
      </c>
      <c r="F11137" s="69">
        <v>1845</v>
      </c>
      <c r="G11137" s="69" t="s">
        <v>1939</v>
      </c>
    </row>
    <row r="11138" spans="1:7" ht="14.4">
      <c r="A11138" s="27" t="str">
        <f>VLOOKUP(C11138,'user list'!A:B,2,0)</f>
        <v>ITDD</v>
      </c>
      <c r="B11138" s="172">
        <v>45818.380613425928</v>
      </c>
      <c r="C11138" s="69" t="s">
        <v>219</v>
      </c>
      <c r="D11138" s="69" t="s">
        <v>1937</v>
      </c>
      <c r="E11138" s="69" t="s">
        <v>1991</v>
      </c>
      <c r="F11138" s="69">
        <v>2099</v>
      </c>
      <c r="G11138" s="69" t="s">
        <v>1947</v>
      </c>
    </row>
    <row r="11139" spans="1:7" ht="14.4">
      <c r="A11139" s="27" t="str">
        <f>VLOOKUP(C11139,'user list'!A:B,2,0)</f>
        <v>ITDD</v>
      </c>
      <c r="B11139" s="172">
        <v>45818.380613425928</v>
      </c>
      <c r="C11139" s="69" t="s">
        <v>219</v>
      </c>
      <c r="D11139" s="69" t="s">
        <v>1937</v>
      </c>
      <c r="E11139" s="69" t="s">
        <v>1991</v>
      </c>
      <c r="F11139" s="69">
        <v>2099</v>
      </c>
      <c r="G11139" s="69" t="s">
        <v>1948</v>
      </c>
    </row>
    <row r="11140" spans="1:7" ht="14.4">
      <c r="A11140" s="27" t="str">
        <f>VLOOKUP(C11140,'user list'!A:B,2,0)</f>
        <v>ITDD</v>
      </c>
      <c r="B11140" s="172">
        <v>45818.380624999998</v>
      </c>
      <c r="C11140" s="69" t="s">
        <v>219</v>
      </c>
      <c r="D11140" s="69" t="s">
        <v>1937</v>
      </c>
      <c r="E11140" s="69" t="s">
        <v>2002</v>
      </c>
      <c r="F11140" s="69">
        <v>2101</v>
      </c>
      <c r="G11140" s="69" t="s">
        <v>1939</v>
      </c>
    </row>
    <row r="11141" spans="1:7" ht="14.4">
      <c r="A11141" s="27" t="str">
        <f>VLOOKUP(C11141,'user list'!A:B,2,0)</f>
        <v>ITDD</v>
      </c>
      <c r="B11141" s="172">
        <v>45818.380636574075</v>
      </c>
      <c r="C11141" s="69" t="s">
        <v>219</v>
      </c>
      <c r="D11141" s="69" t="s">
        <v>1937</v>
      </c>
      <c r="E11141" s="69" t="s">
        <v>2002</v>
      </c>
      <c r="F11141" s="69">
        <v>2101</v>
      </c>
      <c r="G11141" s="69" t="s">
        <v>1939</v>
      </c>
    </row>
    <row r="11142" spans="1:7" ht="14.4">
      <c r="A11142" s="27" t="str">
        <f>VLOOKUP(C11142,'user list'!A:B,2,0)</f>
        <v>Admin</v>
      </c>
      <c r="B11142" s="172">
        <v>45818.380659722221</v>
      </c>
      <c r="C11142" s="69" t="s">
        <v>186</v>
      </c>
      <c r="D11142" s="69" t="s">
        <v>1937</v>
      </c>
      <c r="E11142" s="69" t="s">
        <v>2602</v>
      </c>
      <c r="F11142" s="69">
        <v>1977</v>
      </c>
      <c r="G11142" s="69" t="s">
        <v>1948</v>
      </c>
    </row>
    <row r="11143" spans="1:7" ht="14.4">
      <c r="A11143" s="27" t="str">
        <f>VLOOKUP(C11143,'user list'!A:B,2,0)</f>
        <v>Admin</v>
      </c>
      <c r="B11143" s="172">
        <v>45818.380659722221</v>
      </c>
      <c r="C11143" s="69" t="s">
        <v>186</v>
      </c>
      <c r="D11143" s="69" t="s">
        <v>1937</v>
      </c>
      <c r="E11143" s="69" t="s">
        <v>1991</v>
      </c>
      <c r="F11143" s="69">
        <v>2099</v>
      </c>
      <c r="G11143" s="69" t="s">
        <v>1948</v>
      </c>
    </row>
    <row r="11144" spans="1:7" ht="14.4">
      <c r="A11144" s="27" t="str">
        <f>VLOOKUP(C11144,'user list'!A:B,2,0)</f>
        <v>QCPL</v>
      </c>
      <c r="B11144" s="172">
        <v>45818.38076388889</v>
      </c>
      <c r="C11144" s="69" t="s">
        <v>268</v>
      </c>
      <c r="D11144" s="69" t="s">
        <v>1937</v>
      </c>
      <c r="E11144" s="69" t="s">
        <v>2599</v>
      </c>
      <c r="F11144" s="69">
        <v>1974</v>
      </c>
      <c r="G11144" s="69" t="s">
        <v>1939</v>
      </c>
    </row>
    <row r="11145" spans="1:7" ht="14.4">
      <c r="A11145" s="27" t="str">
        <f>VLOOKUP(C11145,'user list'!A:B,2,0)</f>
        <v>QCPL</v>
      </c>
      <c r="B11145" s="172">
        <v>45818.38082175926</v>
      </c>
      <c r="C11145" s="69" t="s">
        <v>268</v>
      </c>
      <c r="D11145" s="69" t="s">
        <v>1937</v>
      </c>
      <c r="E11145" s="69" t="s">
        <v>2608</v>
      </c>
      <c r="F11145" s="69">
        <v>1996</v>
      </c>
      <c r="G11145" s="69" t="s">
        <v>1939</v>
      </c>
    </row>
    <row r="11146" spans="1:7" ht="14.4">
      <c r="A11146" s="27" t="str">
        <f>VLOOKUP(C11146,'user list'!A:B,2,0)</f>
        <v>QCPL</v>
      </c>
      <c r="B11146" s="172">
        <v>45818.380868055552</v>
      </c>
      <c r="C11146" s="69" t="s">
        <v>268</v>
      </c>
      <c r="D11146" s="69" t="s">
        <v>1937</v>
      </c>
      <c r="E11146" s="69" t="s">
        <v>2674</v>
      </c>
      <c r="F11146" s="69">
        <v>2086</v>
      </c>
      <c r="G11146" s="69" t="s">
        <v>1939</v>
      </c>
    </row>
    <row r="11147" spans="1:7" ht="14.4">
      <c r="A11147" s="27" t="str">
        <f>VLOOKUP(C11147,'user list'!A:B,2,0)</f>
        <v>QCPL</v>
      </c>
      <c r="B11147" s="172">
        <v>45818.380925925929</v>
      </c>
      <c r="C11147" s="69" t="s">
        <v>268</v>
      </c>
      <c r="D11147" s="69" t="s">
        <v>1937</v>
      </c>
      <c r="E11147" s="69" t="s">
        <v>2675</v>
      </c>
      <c r="F11147" s="69">
        <v>2087</v>
      </c>
      <c r="G11147" s="69" t="s">
        <v>1939</v>
      </c>
    </row>
    <row r="11148" spans="1:7" ht="14.4">
      <c r="A11148" s="27" t="str">
        <f>VLOOKUP(C11148,'user list'!A:B,2,0)</f>
        <v>QCPL</v>
      </c>
      <c r="B11148" s="172">
        <v>45818.380960648145</v>
      </c>
      <c r="C11148" s="69" t="s">
        <v>268</v>
      </c>
      <c r="D11148" s="69" t="s">
        <v>1937</v>
      </c>
      <c r="E11148" s="69" t="s">
        <v>2676</v>
      </c>
      <c r="F11148" s="69">
        <v>2088</v>
      </c>
      <c r="G11148" s="69" t="s">
        <v>1939</v>
      </c>
    </row>
    <row r="11149" spans="1:7" ht="14.4">
      <c r="A11149" s="27" t="str">
        <f>VLOOKUP(C11149,'user list'!A:B,2,0)</f>
        <v>OCA</v>
      </c>
      <c r="B11149" s="172">
        <v>45818.383287037039</v>
      </c>
      <c r="C11149" s="69" t="s">
        <v>228</v>
      </c>
      <c r="D11149" s="69" t="s">
        <v>1937</v>
      </c>
      <c r="E11149" s="69" t="s">
        <v>2685</v>
      </c>
      <c r="F11149" s="69">
        <v>2107</v>
      </c>
      <c r="G11149" s="69" t="s">
        <v>2440</v>
      </c>
    </row>
    <row r="11150" spans="1:7" ht="14.4">
      <c r="A11150" s="27" t="str">
        <f>VLOOKUP(C11150,'user list'!A:B,2,0)</f>
        <v>Admin</v>
      </c>
      <c r="B11150" s="172">
        <v>45818.383287037039</v>
      </c>
      <c r="C11150" s="69" t="s">
        <v>186</v>
      </c>
      <c r="D11150" s="69" t="s">
        <v>1937</v>
      </c>
      <c r="E11150" s="69" t="s">
        <v>2685</v>
      </c>
      <c r="F11150" s="69">
        <v>2107</v>
      </c>
      <c r="G11150" s="69" t="s">
        <v>1948</v>
      </c>
    </row>
    <row r="11151" spans="1:7" ht="14.4">
      <c r="A11151" s="27" t="str">
        <f>VLOOKUP(C11151,'user list'!A:B,2,0)</f>
        <v>Admin</v>
      </c>
      <c r="B11151" s="172">
        <v>45818.383298611108</v>
      </c>
      <c r="C11151" s="69" t="s">
        <v>186</v>
      </c>
      <c r="D11151" s="69" t="s">
        <v>1937</v>
      </c>
      <c r="E11151" s="69" t="s">
        <v>2685</v>
      </c>
      <c r="F11151" s="69">
        <v>2107</v>
      </c>
      <c r="G11151" s="69" t="s">
        <v>1948</v>
      </c>
    </row>
    <row r="11152" spans="1:7" ht="14.4">
      <c r="A11152" s="27" t="str">
        <f>VLOOKUP(C11152,'user list'!A:B,2,0)</f>
        <v>Admin</v>
      </c>
      <c r="B11152" s="172">
        <v>45818.383298611108</v>
      </c>
      <c r="C11152" s="69" t="s">
        <v>186</v>
      </c>
      <c r="D11152" s="69" t="s">
        <v>1937</v>
      </c>
      <c r="E11152" s="69" t="s">
        <v>2685</v>
      </c>
      <c r="F11152" s="69">
        <v>2107</v>
      </c>
      <c r="G11152" s="69" t="s">
        <v>1948</v>
      </c>
    </row>
    <row r="11153" spans="1:7" ht="14.4">
      <c r="A11153" s="27" t="str">
        <f>VLOOKUP(C11153,'user list'!A:B,2,0)</f>
        <v>Admin</v>
      </c>
      <c r="B11153" s="172">
        <v>45818.383298611108</v>
      </c>
      <c r="C11153" s="69" t="s">
        <v>186</v>
      </c>
      <c r="D11153" s="69" t="s">
        <v>1937</v>
      </c>
      <c r="E11153" s="69" t="s">
        <v>2685</v>
      </c>
      <c r="F11153" s="69">
        <v>2107</v>
      </c>
      <c r="G11153" s="69" t="s">
        <v>1947</v>
      </c>
    </row>
    <row r="11154" spans="1:7" ht="14.4">
      <c r="A11154" s="27" t="str">
        <f>VLOOKUP(C11154,'user list'!A:B,2,0)</f>
        <v>OCA</v>
      </c>
      <c r="B11154" s="172">
        <v>45818.383333333331</v>
      </c>
      <c r="C11154" s="69" t="s">
        <v>228</v>
      </c>
      <c r="D11154" s="69" t="s">
        <v>1937</v>
      </c>
      <c r="E11154" s="69" t="s">
        <v>2685</v>
      </c>
      <c r="F11154" s="69">
        <v>2107</v>
      </c>
      <c r="G11154" s="69" t="s">
        <v>1939</v>
      </c>
    </row>
    <row r="11155" spans="1:7" ht="14.4">
      <c r="A11155" s="27" t="str">
        <f>VLOOKUP(C11155,'user list'!A:B,2,0)</f>
        <v>OCA</v>
      </c>
      <c r="B11155" s="172">
        <v>45818.383692129632</v>
      </c>
      <c r="C11155" s="69" t="s">
        <v>228</v>
      </c>
      <c r="D11155" s="69" t="s">
        <v>1937</v>
      </c>
      <c r="E11155" s="69" t="s">
        <v>2685</v>
      </c>
      <c r="F11155" s="69">
        <v>2107</v>
      </c>
      <c r="G11155" s="69" t="s">
        <v>1947</v>
      </c>
    </row>
    <row r="11156" spans="1:7" ht="14.4">
      <c r="A11156" s="27" t="str">
        <f>VLOOKUP(C11156,'user list'!A:B,2,0)</f>
        <v>OCA</v>
      </c>
      <c r="B11156" s="172">
        <v>45818.383692129632</v>
      </c>
      <c r="C11156" s="69" t="s">
        <v>228</v>
      </c>
      <c r="D11156" s="69" t="s">
        <v>1937</v>
      </c>
      <c r="E11156" s="69" t="s">
        <v>2685</v>
      </c>
      <c r="F11156" s="69">
        <v>2107</v>
      </c>
      <c r="G11156" s="69" t="s">
        <v>1948</v>
      </c>
    </row>
    <row r="11157" spans="1:7" ht="14.4">
      <c r="A11157" s="27" t="str">
        <f>VLOOKUP(C11157,'user list'!A:B,2,0)</f>
        <v>OCA</v>
      </c>
      <c r="B11157" s="172">
        <v>45818.383692129632</v>
      </c>
      <c r="C11157" s="69" t="s">
        <v>228</v>
      </c>
      <c r="D11157" s="69" t="s">
        <v>1937</v>
      </c>
      <c r="E11157" s="69" t="s">
        <v>2685</v>
      </c>
      <c r="F11157" s="69">
        <v>2107</v>
      </c>
      <c r="G11157" s="69" t="s">
        <v>1939</v>
      </c>
    </row>
    <row r="11158" spans="1:7" ht="14.4">
      <c r="A11158" s="27" t="str">
        <f>VLOOKUP(C11158,'user list'!A:B,2,0)</f>
        <v>SSDD</v>
      </c>
      <c r="B11158" s="172">
        <v>45818.383796296293</v>
      </c>
      <c r="C11158" s="69" t="s">
        <v>273</v>
      </c>
      <c r="D11158" s="69" t="s">
        <v>1937</v>
      </c>
      <c r="E11158" s="69" t="s">
        <v>1991</v>
      </c>
      <c r="F11158" s="69">
        <v>1832</v>
      </c>
      <c r="G11158" s="69" t="s">
        <v>1939</v>
      </c>
    </row>
    <row r="11159" spans="1:7" ht="14.4">
      <c r="A11159" s="27" t="str">
        <f>VLOOKUP(C11159,'user list'!A:B,2,0)</f>
        <v>CTO</v>
      </c>
      <c r="B11159" s="172">
        <v>45818.384293981479</v>
      </c>
      <c r="C11159" s="69" t="s">
        <v>207</v>
      </c>
      <c r="D11159" s="69" t="s">
        <v>1937</v>
      </c>
      <c r="E11159" s="69" t="s">
        <v>2601</v>
      </c>
      <c r="F11159" s="69">
        <v>1976</v>
      </c>
      <c r="G11159" s="69" t="s">
        <v>1939</v>
      </c>
    </row>
    <row r="11160" spans="1:7" ht="14.4">
      <c r="A11160" s="27" t="str">
        <f>VLOOKUP(C11160,'user list'!A:B,2,0)</f>
        <v>SSDD</v>
      </c>
      <c r="B11160" s="172">
        <v>45818.384745370371</v>
      </c>
      <c r="C11160" s="69" t="s">
        <v>273</v>
      </c>
      <c r="D11160" s="69" t="s">
        <v>1937</v>
      </c>
      <c r="E11160" s="69" t="s">
        <v>1991</v>
      </c>
      <c r="F11160" s="69">
        <v>1832</v>
      </c>
      <c r="G11160" s="69" t="s">
        <v>1939</v>
      </c>
    </row>
    <row r="11161" spans="1:7" ht="14.4">
      <c r="A11161" s="27" t="str">
        <f>VLOOKUP(C11161,'user list'!A:B,2,0)</f>
        <v>CTO</v>
      </c>
      <c r="B11161" s="172">
        <v>45818.384768518517</v>
      </c>
      <c r="C11161" s="69" t="s">
        <v>207</v>
      </c>
      <c r="D11161" s="69" t="s">
        <v>1937</v>
      </c>
      <c r="E11161" s="69" t="s">
        <v>2602</v>
      </c>
      <c r="F11161" s="69">
        <v>1977</v>
      </c>
      <c r="G11161" s="69" t="s">
        <v>1939</v>
      </c>
    </row>
    <row r="11162" spans="1:7" ht="14.4">
      <c r="A11162" s="27" t="str">
        <f>VLOOKUP(C11162,'user list'!A:B,2,0)</f>
        <v>LEDIPO</v>
      </c>
      <c r="B11162" s="172">
        <v>45818.385208333333</v>
      </c>
      <c r="C11162" s="69" t="s">
        <v>222</v>
      </c>
      <c r="D11162" s="69" t="s">
        <v>1937</v>
      </c>
      <c r="E11162" s="69" t="s">
        <v>2498</v>
      </c>
      <c r="F11162" s="69">
        <v>1827</v>
      </c>
      <c r="G11162" s="69" t="s">
        <v>1939</v>
      </c>
    </row>
    <row r="11163" spans="1:7" ht="14.4">
      <c r="A11163" s="27" t="str">
        <f>VLOOKUP(C11163,'user list'!A:B,2,0)</f>
        <v>LEDIPO</v>
      </c>
      <c r="B11163" s="172">
        <v>45818.385393518518</v>
      </c>
      <c r="C11163" s="69" t="s">
        <v>222</v>
      </c>
      <c r="D11163" s="69" t="s">
        <v>1937</v>
      </c>
      <c r="E11163" s="69" t="s">
        <v>2651</v>
      </c>
      <c r="F11163" s="69">
        <v>2064</v>
      </c>
      <c r="G11163" s="69" t="s">
        <v>1939</v>
      </c>
    </row>
    <row r="11164" spans="1:7" ht="14.4">
      <c r="A11164" s="27" t="str">
        <f>VLOOKUP(C11164,'user list'!A:B,2,0)</f>
        <v>OCM</v>
      </c>
      <c r="B11164" s="172">
        <v>45818.385462962964</v>
      </c>
      <c r="C11164" s="69" t="s">
        <v>251</v>
      </c>
      <c r="D11164" s="69" t="s">
        <v>1937</v>
      </c>
      <c r="E11164" s="69" t="s">
        <v>2002</v>
      </c>
      <c r="F11164" s="69">
        <v>2016</v>
      </c>
      <c r="G11164" s="69" t="s">
        <v>1939</v>
      </c>
    </row>
    <row r="11165" spans="1:7" ht="14.4">
      <c r="A11165" s="27" t="str">
        <f>VLOOKUP(C11165,'user list'!A:B,2,0)</f>
        <v>LEDIPO</v>
      </c>
      <c r="B11165" s="172">
        <v>45818.385578703703</v>
      </c>
      <c r="C11165" s="69" t="s">
        <v>222</v>
      </c>
      <c r="D11165" s="69" t="s">
        <v>1937</v>
      </c>
      <c r="E11165" s="69" t="s">
        <v>2650</v>
      </c>
      <c r="F11165" s="69">
        <v>2063</v>
      </c>
      <c r="G11165" s="69" t="s">
        <v>1939</v>
      </c>
    </row>
    <row r="11166" spans="1:7" ht="14.4">
      <c r="A11166" s="27" t="str">
        <f>VLOOKUP(C11166,'user list'!A:B,2,0)</f>
        <v>OCA</v>
      </c>
      <c r="B11166" s="172">
        <v>45818.385659722226</v>
      </c>
      <c r="C11166" s="69" t="s">
        <v>228</v>
      </c>
      <c r="D11166" s="69" t="s">
        <v>1937</v>
      </c>
      <c r="E11166" s="69" t="s">
        <v>2686</v>
      </c>
      <c r="F11166" s="69">
        <v>2108</v>
      </c>
      <c r="G11166" s="69" t="s">
        <v>2440</v>
      </c>
    </row>
    <row r="11167" spans="1:7" ht="14.4">
      <c r="A11167" s="27" t="str">
        <f>VLOOKUP(C11167,'user list'!A:B,2,0)</f>
        <v>Admin</v>
      </c>
      <c r="B11167" s="172">
        <v>45818.385659722226</v>
      </c>
      <c r="C11167" s="69" t="s">
        <v>186</v>
      </c>
      <c r="D11167" s="69" t="s">
        <v>1937</v>
      </c>
      <c r="E11167" s="69" t="s">
        <v>2686</v>
      </c>
      <c r="F11167" s="69">
        <v>2108</v>
      </c>
      <c r="G11167" s="69" t="s">
        <v>1948</v>
      </c>
    </row>
    <row r="11168" spans="1:7" ht="14.4">
      <c r="A11168" s="27" t="str">
        <f>VLOOKUP(C11168,'user list'!A:B,2,0)</f>
        <v>Admin</v>
      </c>
      <c r="B11168" s="172">
        <v>45818.385659722226</v>
      </c>
      <c r="C11168" s="69" t="s">
        <v>186</v>
      </c>
      <c r="D11168" s="69" t="s">
        <v>1937</v>
      </c>
      <c r="E11168" s="69" t="s">
        <v>2686</v>
      </c>
      <c r="F11168" s="69">
        <v>2108</v>
      </c>
      <c r="G11168" s="69" t="s">
        <v>1948</v>
      </c>
    </row>
    <row r="11169" spans="1:7" ht="14.4">
      <c r="A11169" s="27" t="str">
        <f>VLOOKUP(C11169,'user list'!A:B,2,0)</f>
        <v>Admin</v>
      </c>
      <c r="B11169" s="172">
        <v>45818.385659722226</v>
      </c>
      <c r="C11169" s="69" t="s">
        <v>186</v>
      </c>
      <c r="D11169" s="69" t="s">
        <v>1937</v>
      </c>
      <c r="E11169" s="69" t="s">
        <v>2686</v>
      </c>
      <c r="F11169" s="69">
        <v>2108</v>
      </c>
      <c r="G11169" s="69" t="s">
        <v>1948</v>
      </c>
    </row>
    <row r="11170" spans="1:7" ht="14.4">
      <c r="A11170" s="27" t="str">
        <f>VLOOKUP(C11170,'user list'!A:B,2,0)</f>
        <v>Admin</v>
      </c>
      <c r="B11170" s="172">
        <v>45818.385659722226</v>
      </c>
      <c r="C11170" s="69" t="s">
        <v>186</v>
      </c>
      <c r="D11170" s="69" t="s">
        <v>1937</v>
      </c>
      <c r="E11170" s="69" t="s">
        <v>2686</v>
      </c>
      <c r="F11170" s="69">
        <v>2108</v>
      </c>
      <c r="G11170" s="69" t="s">
        <v>1947</v>
      </c>
    </row>
    <row r="11171" spans="1:7" ht="14.4">
      <c r="A11171" s="27" t="str">
        <f>VLOOKUP(C11171,'user list'!A:B,2,0)</f>
        <v>OCM</v>
      </c>
      <c r="B11171" s="172">
        <v>45818.385717592595</v>
      </c>
      <c r="C11171" s="69" t="s">
        <v>251</v>
      </c>
      <c r="D11171" s="69" t="s">
        <v>1937</v>
      </c>
      <c r="E11171" s="69" t="s">
        <v>2002</v>
      </c>
      <c r="F11171" s="69">
        <v>2016</v>
      </c>
      <c r="G11171" s="69" t="s">
        <v>1947</v>
      </c>
    </row>
    <row r="11172" spans="1:7" ht="14.4">
      <c r="A11172" s="27" t="str">
        <f>VLOOKUP(C11172,'user list'!A:B,2,0)</f>
        <v>OCM</v>
      </c>
      <c r="B11172" s="172">
        <v>45818.385717592595</v>
      </c>
      <c r="C11172" s="69" t="s">
        <v>251</v>
      </c>
      <c r="D11172" s="69" t="s">
        <v>1937</v>
      </c>
      <c r="E11172" s="69" t="s">
        <v>2002</v>
      </c>
      <c r="F11172" s="69">
        <v>2016</v>
      </c>
      <c r="G11172" s="69" t="s">
        <v>1948</v>
      </c>
    </row>
    <row r="11173" spans="1:7" ht="14.4">
      <c r="A11173" s="27" t="str">
        <f>VLOOKUP(C11173,'user list'!A:B,2,0)</f>
        <v>OCM</v>
      </c>
      <c r="B11173" s="172">
        <v>45818.385717592595</v>
      </c>
      <c r="C11173" s="69" t="s">
        <v>251</v>
      </c>
      <c r="D11173" s="69" t="s">
        <v>1937</v>
      </c>
      <c r="E11173" s="69" t="s">
        <v>2002</v>
      </c>
      <c r="F11173" s="69">
        <v>2016</v>
      </c>
      <c r="G11173" s="69" t="s">
        <v>1939</v>
      </c>
    </row>
    <row r="11174" spans="1:7" ht="14.4">
      <c r="A11174" s="27" t="str">
        <f>VLOOKUP(C11174,'user list'!A:B,2,0)</f>
        <v>Admin</v>
      </c>
      <c r="B11174" s="172">
        <v>45818.385717592595</v>
      </c>
      <c r="C11174" s="69" t="s">
        <v>186</v>
      </c>
      <c r="D11174" s="69" t="s">
        <v>1937</v>
      </c>
      <c r="E11174" s="69" t="s">
        <v>2002</v>
      </c>
      <c r="F11174" s="69">
        <v>2016</v>
      </c>
      <c r="G11174" s="69" t="s">
        <v>1948</v>
      </c>
    </row>
    <row r="11175" spans="1:7" ht="14.4">
      <c r="A11175" s="27" t="str">
        <f>VLOOKUP(C11175,'user list'!A:B,2,0)</f>
        <v>Admin</v>
      </c>
      <c r="B11175" s="172">
        <v>45818.385729166665</v>
      </c>
      <c r="C11175" s="69" t="s">
        <v>186</v>
      </c>
      <c r="D11175" s="69" t="s">
        <v>1937</v>
      </c>
      <c r="E11175" s="69" t="s">
        <v>2002</v>
      </c>
      <c r="F11175" s="69">
        <v>2016</v>
      </c>
      <c r="G11175" s="69" t="s">
        <v>1947</v>
      </c>
    </row>
    <row r="11176" spans="1:7" ht="14.4">
      <c r="A11176" s="27" t="str">
        <f>VLOOKUP(C11176,'user list'!A:B,2,0)</f>
        <v>Admin</v>
      </c>
      <c r="B11176" s="172">
        <v>45818.385729166665</v>
      </c>
      <c r="C11176" s="69" t="s">
        <v>186</v>
      </c>
      <c r="D11176" s="69" t="s">
        <v>1937</v>
      </c>
      <c r="E11176" s="69" t="s">
        <v>2002</v>
      </c>
      <c r="F11176" s="69">
        <v>2016</v>
      </c>
      <c r="G11176" s="69" t="s">
        <v>1948</v>
      </c>
    </row>
    <row r="11177" spans="1:7" ht="14.4">
      <c r="A11177" s="27" t="str">
        <f>VLOOKUP(C11177,'user list'!A:B,2,0)</f>
        <v>LEDIPO</v>
      </c>
      <c r="B11177" s="172">
        <v>45818.385810185187</v>
      </c>
      <c r="C11177" s="69" t="s">
        <v>222</v>
      </c>
      <c r="D11177" s="69" t="s">
        <v>1937</v>
      </c>
      <c r="E11177" s="69" t="s">
        <v>2610</v>
      </c>
      <c r="F11177" s="69">
        <v>2000</v>
      </c>
      <c r="G11177" s="69" t="s">
        <v>1939</v>
      </c>
    </row>
    <row r="11178" spans="1:7" ht="14.4">
      <c r="A11178" s="27" t="str">
        <f>VLOOKUP(C11178,'user list'!A:B,2,0)</f>
        <v>LEDIPO</v>
      </c>
      <c r="B11178" s="172">
        <v>45818.385949074072</v>
      </c>
      <c r="C11178" s="69" t="s">
        <v>222</v>
      </c>
      <c r="D11178" s="69" t="s">
        <v>1937</v>
      </c>
      <c r="E11178" s="69" t="s">
        <v>2607</v>
      </c>
      <c r="F11178" s="69">
        <v>1995</v>
      </c>
      <c r="G11178" s="69" t="s">
        <v>1939</v>
      </c>
    </row>
    <row r="11179" spans="1:7" ht="14.4">
      <c r="A11179" s="27" t="str">
        <f>VLOOKUP(C11179,'user list'!A:B,2,0)</f>
        <v>LEDIPO</v>
      </c>
      <c r="B11179" s="172">
        <v>45818.386064814818</v>
      </c>
      <c r="C11179" s="69" t="s">
        <v>222</v>
      </c>
      <c r="D11179" s="69" t="s">
        <v>1937</v>
      </c>
      <c r="E11179" s="69" t="s">
        <v>2550</v>
      </c>
      <c r="F11179" s="69">
        <v>1908</v>
      </c>
      <c r="G11179" s="69" t="s">
        <v>1939</v>
      </c>
    </row>
    <row r="11180" spans="1:7" ht="14.4">
      <c r="A11180" s="27" t="str">
        <f>VLOOKUP(C11180,'user list'!A:B,2,0)</f>
        <v>OCM</v>
      </c>
      <c r="B11180" s="172">
        <v>45818.386087962965</v>
      </c>
      <c r="C11180" s="69" t="s">
        <v>251</v>
      </c>
      <c r="D11180" s="69" t="s">
        <v>1937</v>
      </c>
      <c r="E11180" s="69" t="s">
        <v>2002</v>
      </c>
      <c r="F11180" s="69">
        <v>2016</v>
      </c>
      <c r="G11180" s="69" t="s">
        <v>1939</v>
      </c>
    </row>
    <row r="11181" spans="1:7" ht="14.4">
      <c r="A11181" s="27" t="str">
        <f>VLOOKUP(C11181,'user list'!A:B,2,0)</f>
        <v>LEDIPO</v>
      </c>
      <c r="B11181" s="172">
        <v>45818.386122685188</v>
      </c>
      <c r="C11181" s="69" t="s">
        <v>222</v>
      </c>
      <c r="D11181" s="69" t="s">
        <v>1937</v>
      </c>
      <c r="E11181" s="69" t="s">
        <v>2520</v>
      </c>
      <c r="F11181" s="69">
        <v>1862</v>
      </c>
      <c r="G11181" s="69" t="s">
        <v>1939</v>
      </c>
    </row>
    <row r="11182" spans="1:7" ht="14.4">
      <c r="A11182" s="27" t="str">
        <f>VLOOKUP(C11182,'user list'!A:B,2,0)</f>
        <v>LEDIPO</v>
      </c>
      <c r="B11182" s="172">
        <v>45818.386145833334</v>
      </c>
      <c r="C11182" s="69" t="s">
        <v>222</v>
      </c>
      <c r="D11182" s="69" t="s">
        <v>1937</v>
      </c>
      <c r="E11182" s="69" t="s">
        <v>2550</v>
      </c>
      <c r="F11182" s="69">
        <v>1908</v>
      </c>
      <c r="G11182" s="69" t="s">
        <v>1939</v>
      </c>
    </row>
    <row r="11183" spans="1:7" ht="14.4">
      <c r="A11183" s="27" t="str">
        <f>VLOOKUP(C11183,'user list'!A:B,2,0)</f>
        <v>LEDIPO</v>
      </c>
      <c r="B11183" s="172">
        <v>45818.386192129627</v>
      </c>
      <c r="C11183" s="69" t="s">
        <v>222</v>
      </c>
      <c r="D11183" s="69" t="s">
        <v>1937</v>
      </c>
      <c r="E11183" s="69" t="s">
        <v>2520</v>
      </c>
      <c r="F11183" s="69">
        <v>1862</v>
      </c>
      <c r="G11183" s="69" t="s">
        <v>1939</v>
      </c>
    </row>
    <row r="11184" spans="1:7" ht="14.4">
      <c r="A11184" s="27" t="str">
        <f>VLOOKUP(C11184,'user list'!A:B,2,0)</f>
        <v>OCM</v>
      </c>
      <c r="B11184" s="172">
        <v>45818.386400462965</v>
      </c>
      <c r="C11184" s="69" t="s">
        <v>251</v>
      </c>
      <c r="D11184" s="69" t="s">
        <v>1937</v>
      </c>
      <c r="E11184" s="69" t="s">
        <v>2002</v>
      </c>
      <c r="F11184" s="69">
        <v>2016</v>
      </c>
      <c r="G11184" s="69" t="s">
        <v>1939</v>
      </c>
    </row>
    <row r="11185" spans="1:7" ht="14.4">
      <c r="A11185" s="27" t="str">
        <f>VLOOKUP(C11185,'user list'!A:B,2,0)</f>
        <v>LEDIPO</v>
      </c>
      <c r="B11185" s="172">
        <v>45818.38653935185</v>
      </c>
      <c r="C11185" s="69" t="s">
        <v>222</v>
      </c>
      <c r="D11185" s="69" t="s">
        <v>1937</v>
      </c>
      <c r="E11185" s="69" t="s">
        <v>2556</v>
      </c>
      <c r="F11185" s="69">
        <v>1944</v>
      </c>
      <c r="G11185" s="69" t="s">
        <v>1939</v>
      </c>
    </row>
    <row r="11186" spans="1:7" ht="14.4">
      <c r="A11186" s="27" t="str">
        <f>VLOOKUP(C11186,'user list'!A:B,2,0)</f>
        <v>QCPL</v>
      </c>
      <c r="B11186" s="172">
        <v>45818.386736111112</v>
      </c>
      <c r="C11186" s="69" t="s">
        <v>268</v>
      </c>
      <c r="D11186" s="69" t="s">
        <v>1937</v>
      </c>
      <c r="E11186" s="69" t="s">
        <v>2599</v>
      </c>
      <c r="F11186" s="69">
        <v>1974</v>
      </c>
      <c r="G11186" s="69" t="s">
        <v>1939</v>
      </c>
    </row>
    <row r="11187" spans="1:7" ht="14.4">
      <c r="A11187" s="27" t="str">
        <f>VLOOKUP(C11187,'user list'!A:B,2,0)</f>
        <v>OCM</v>
      </c>
      <c r="B11187" s="172">
        <v>45818.386759259258</v>
      </c>
      <c r="C11187" s="69" t="s">
        <v>251</v>
      </c>
      <c r="D11187" s="69" t="s">
        <v>1937</v>
      </c>
      <c r="E11187" s="69" t="s">
        <v>2002</v>
      </c>
      <c r="F11187" s="69">
        <v>2016</v>
      </c>
      <c r="G11187" s="69" t="s">
        <v>2441</v>
      </c>
    </row>
    <row r="11188" spans="1:7" ht="14.4">
      <c r="A11188" s="27" t="str">
        <f>VLOOKUP(C11188,'user list'!A:B,2,0)</f>
        <v>QCPL</v>
      </c>
      <c r="B11188" s="172">
        <v>45818.386817129627</v>
      </c>
      <c r="C11188" s="69" t="s">
        <v>268</v>
      </c>
      <c r="D11188" s="69" t="s">
        <v>1937</v>
      </c>
      <c r="E11188" s="69" t="s">
        <v>2608</v>
      </c>
      <c r="F11188" s="69">
        <v>1996</v>
      </c>
      <c r="G11188" s="69" t="s">
        <v>1939</v>
      </c>
    </row>
    <row r="11189" spans="1:7" ht="14.4">
      <c r="A11189" s="27" t="str">
        <f>VLOOKUP(C11189,'user list'!A:B,2,0)</f>
        <v>OCA</v>
      </c>
      <c r="B11189" s="172">
        <v>45818.386956018519</v>
      </c>
      <c r="C11189" s="69" t="s">
        <v>228</v>
      </c>
      <c r="D11189" s="69" t="s">
        <v>1937</v>
      </c>
      <c r="E11189" s="69" t="s">
        <v>2686</v>
      </c>
      <c r="F11189" s="69">
        <v>2108</v>
      </c>
      <c r="G11189" s="69" t="s">
        <v>1939</v>
      </c>
    </row>
    <row r="11190" spans="1:7" ht="14.4">
      <c r="A11190" s="27" t="str">
        <f>VLOOKUP(C11190,'user list'!A:B,2,0)</f>
        <v>LEDIPO</v>
      </c>
      <c r="B11190" s="172">
        <v>45818.387094907404</v>
      </c>
      <c r="C11190" s="69" t="s">
        <v>222</v>
      </c>
      <c r="D11190" s="69" t="s">
        <v>1937</v>
      </c>
      <c r="E11190" s="69" t="s">
        <v>2607</v>
      </c>
      <c r="F11190" s="69">
        <v>1995</v>
      </c>
      <c r="G11190" s="69" t="s">
        <v>1939</v>
      </c>
    </row>
    <row r="11191" spans="1:7" ht="14.4">
      <c r="A11191" s="27" t="str">
        <f>VLOOKUP(C11191,'user list'!A:B,2,0)</f>
        <v>LEDIPO</v>
      </c>
      <c r="B11191" s="172">
        <v>45818.38721064815</v>
      </c>
      <c r="C11191" s="69" t="s">
        <v>222</v>
      </c>
      <c r="D11191" s="69" t="s">
        <v>1937</v>
      </c>
      <c r="E11191" s="69" t="s">
        <v>2589</v>
      </c>
      <c r="F11191" s="69">
        <v>1969</v>
      </c>
      <c r="G11191" s="69" t="s">
        <v>1939</v>
      </c>
    </row>
    <row r="11192" spans="1:7" ht="14.4">
      <c r="A11192" s="27" t="str">
        <f>VLOOKUP(C11192,'user list'!A:B,2,0)</f>
        <v>LEDIPO</v>
      </c>
      <c r="B11192" s="172">
        <v>45818.387569444443</v>
      </c>
      <c r="C11192" s="69" t="s">
        <v>222</v>
      </c>
      <c r="D11192" s="69" t="s">
        <v>1937</v>
      </c>
      <c r="E11192" s="69" t="s">
        <v>2521</v>
      </c>
      <c r="F11192" s="69">
        <v>1863</v>
      </c>
      <c r="G11192" s="69" t="s">
        <v>1939</v>
      </c>
    </row>
    <row r="11193" spans="1:7" ht="14.4">
      <c r="A11193" s="27" t="str">
        <f>VLOOKUP(C11193,'user list'!A:B,2,0)</f>
        <v>OCA</v>
      </c>
      <c r="B11193" s="172">
        <v>45818.387650462966</v>
      </c>
      <c r="C11193" s="69" t="s">
        <v>228</v>
      </c>
      <c r="D11193" s="69" t="s">
        <v>1937</v>
      </c>
      <c r="E11193" s="69" t="s">
        <v>2686</v>
      </c>
      <c r="F11193" s="69">
        <v>2108</v>
      </c>
      <c r="G11193" s="69" t="s">
        <v>1947</v>
      </c>
    </row>
    <row r="11194" spans="1:7" ht="14.4">
      <c r="A11194" s="27" t="str">
        <f>VLOOKUP(C11194,'user list'!A:B,2,0)</f>
        <v>OCA</v>
      </c>
      <c r="B11194" s="172">
        <v>45818.387650462966</v>
      </c>
      <c r="C11194" s="69" t="s">
        <v>228</v>
      </c>
      <c r="D11194" s="69" t="s">
        <v>1937</v>
      </c>
      <c r="E11194" s="69" t="s">
        <v>2686</v>
      </c>
      <c r="F11194" s="69">
        <v>2108</v>
      </c>
      <c r="G11194" s="69" t="s">
        <v>1948</v>
      </c>
    </row>
    <row r="11195" spans="1:7" ht="14.4">
      <c r="A11195" s="27" t="str">
        <f>VLOOKUP(C11195,'user list'!A:B,2,0)</f>
        <v>OCA</v>
      </c>
      <c r="B11195" s="172">
        <v>45818.387662037036</v>
      </c>
      <c r="C11195" s="69" t="s">
        <v>228</v>
      </c>
      <c r="D11195" s="69" t="s">
        <v>1937</v>
      </c>
      <c r="E11195" s="69" t="s">
        <v>2686</v>
      </c>
      <c r="F11195" s="69">
        <v>2108</v>
      </c>
      <c r="G11195" s="69" t="s">
        <v>1939</v>
      </c>
    </row>
    <row r="11196" spans="1:7" ht="14.4">
      <c r="A11196" s="27" t="str">
        <f>VLOOKUP(C11196,'user list'!A:B,2,0)</f>
        <v>LEDIPO</v>
      </c>
      <c r="B11196" s="172">
        <v>45818.387789351851</v>
      </c>
      <c r="C11196" s="69" t="s">
        <v>222</v>
      </c>
      <c r="D11196" s="69" t="s">
        <v>1937</v>
      </c>
      <c r="E11196" s="69" t="s">
        <v>2577</v>
      </c>
      <c r="F11196" s="69">
        <v>1946</v>
      </c>
      <c r="G11196" s="69" t="s">
        <v>1939</v>
      </c>
    </row>
    <row r="11197" spans="1:7" ht="14.4">
      <c r="A11197" s="27" t="str">
        <f>VLOOKUP(C11197,'user list'!A:B,2,0)</f>
        <v>LEDIPO</v>
      </c>
      <c r="B11197" s="172">
        <v>45818.387916666667</v>
      </c>
      <c r="C11197" s="69" t="s">
        <v>222</v>
      </c>
      <c r="D11197" s="69" t="s">
        <v>1937</v>
      </c>
      <c r="E11197" s="69" t="s">
        <v>2556</v>
      </c>
      <c r="F11197" s="69">
        <v>1944</v>
      </c>
      <c r="G11197" s="69" t="s">
        <v>1939</v>
      </c>
    </row>
    <row r="11198" spans="1:7" ht="14.4">
      <c r="A11198" s="27" t="str">
        <f>VLOOKUP(C11198,'user list'!A:B,2,0)</f>
        <v>LEDIPO</v>
      </c>
      <c r="B11198" s="172">
        <v>45818.387986111113</v>
      </c>
      <c r="C11198" s="69" t="s">
        <v>222</v>
      </c>
      <c r="D11198" s="69" t="s">
        <v>1937</v>
      </c>
      <c r="E11198" s="69" t="s">
        <v>2534</v>
      </c>
      <c r="F11198" s="69">
        <v>1881</v>
      </c>
      <c r="G11198" s="69" t="s">
        <v>1939</v>
      </c>
    </row>
    <row r="11199" spans="1:7" ht="14.4">
      <c r="A11199" s="27" t="str">
        <f>VLOOKUP(C11199,'user list'!A:B,2,0)</f>
        <v>Admin</v>
      </c>
      <c r="B11199" s="172">
        <v>45818.388078703705</v>
      </c>
      <c r="C11199" s="69" t="s">
        <v>186</v>
      </c>
      <c r="D11199" s="69" t="s">
        <v>1937</v>
      </c>
      <c r="E11199" s="69" t="s">
        <v>1991</v>
      </c>
      <c r="F11199" s="69">
        <v>2099</v>
      </c>
      <c r="G11199" s="69" t="s">
        <v>1939</v>
      </c>
    </row>
    <row r="11200" spans="1:7" ht="14.4">
      <c r="A11200" s="27" t="str">
        <f>VLOOKUP(C11200,'user list'!A:B,2,0)</f>
        <v>Admin</v>
      </c>
      <c r="B11200" s="172">
        <v>45818.388136574074</v>
      </c>
      <c r="C11200" s="69" t="s">
        <v>186</v>
      </c>
      <c r="D11200" s="69" t="s">
        <v>1937</v>
      </c>
      <c r="E11200" s="69" t="s">
        <v>2039</v>
      </c>
      <c r="F11200" s="69">
        <v>2100</v>
      </c>
      <c r="G11200" s="69" t="s">
        <v>1939</v>
      </c>
    </row>
    <row r="11201" spans="1:7" ht="14.4">
      <c r="A11201" s="27" t="str">
        <f>VLOOKUP(C11201,'user list'!A:B,2,0)</f>
        <v>CPDD</v>
      </c>
      <c r="B11201" s="172">
        <v>45818.388148148151</v>
      </c>
      <c r="C11201" s="69" t="s">
        <v>205</v>
      </c>
      <c r="D11201" s="69" t="s">
        <v>1937</v>
      </c>
      <c r="E11201" s="69" t="s">
        <v>2685</v>
      </c>
      <c r="F11201" s="69">
        <v>2107</v>
      </c>
      <c r="G11201" s="69" t="s">
        <v>1939</v>
      </c>
    </row>
    <row r="11202" spans="1:7" ht="14.4">
      <c r="A11202" s="27" t="str">
        <f>VLOOKUP(C11202,'user list'!A:B,2,0)</f>
        <v>Admin</v>
      </c>
      <c r="B11202" s="172">
        <v>45818.388171296298</v>
      </c>
      <c r="C11202" s="69" t="s">
        <v>186</v>
      </c>
      <c r="D11202" s="69" t="s">
        <v>1937</v>
      </c>
      <c r="E11202" s="69" t="s">
        <v>2002</v>
      </c>
      <c r="F11202" s="69">
        <v>2101</v>
      </c>
      <c r="G11202" s="69" t="s">
        <v>1939</v>
      </c>
    </row>
    <row r="11203" spans="1:7" ht="14.4">
      <c r="A11203" s="27" t="str">
        <f>VLOOKUP(C11203,'user list'!A:B,2,0)</f>
        <v>Admin</v>
      </c>
      <c r="B11203" s="172">
        <v>45818.388194444444</v>
      </c>
      <c r="C11203" s="69" t="s">
        <v>186</v>
      </c>
      <c r="D11203" s="69" t="s">
        <v>1937</v>
      </c>
      <c r="E11203" s="69" t="s">
        <v>1974</v>
      </c>
      <c r="F11203" s="69">
        <v>2098</v>
      </c>
      <c r="G11203" s="69" t="s">
        <v>1939</v>
      </c>
    </row>
    <row r="11204" spans="1:7" ht="14.4">
      <c r="A11204" s="27" t="str">
        <f>VLOOKUP(C11204,'user list'!A:B,2,0)</f>
        <v>CPDD</v>
      </c>
      <c r="B11204" s="172">
        <v>45818.388333333336</v>
      </c>
      <c r="C11204" s="69" t="s">
        <v>205</v>
      </c>
      <c r="D11204" s="69" t="s">
        <v>1937</v>
      </c>
      <c r="E11204" s="69" t="s">
        <v>2685</v>
      </c>
      <c r="F11204" s="69">
        <v>2107</v>
      </c>
      <c r="G11204" s="69" t="s">
        <v>1947</v>
      </c>
    </row>
    <row r="11205" spans="1:7" ht="14.4">
      <c r="A11205" s="27" t="str">
        <f>VLOOKUP(C11205,'user list'!A:B,2,0)</f>
        <v>CPDD</v>
      </c>
      <c r="B11205" s="172">
        <v>45818.388333333336</v>
      </c>
      <c r="C11205" s="69" t="s">
        <v>205</v>
      </c>
      <c r="D11205" s="69" t="s">
        <v>1937</v>
      </c>
      <c r="E11205" s="69" t="s">
        <v>2685</v>
      </c>
      <c r="F11205" s="69">
        <v>2107</v>
      </c>
      <c r="G11205" s="69" t="s">
        <v>1948</v>
      </c>
    </row>
    <row r="11206" spans="1:7" ht="14.4">
      <c r="A11206" s="27" t="str">
        <f>VLOOKUP(C11206,'user list'!A:B,2,0)</f>
        <v>Admin</v>
      </c>
      <c r="B11206" s="172">
        <v>45818.388333333336</v>
      </c>
      <c r="C11206" s="69" t="s">
        <v>186</v>
      </c>
      <c r="D11206" s="69" t="s">
        <v>1937</v>
      </c>
      <c r="E11206" s="69" t="s">
        <v>2048</v>
      </c>
      <c r="F11206" s="69">
        <v>2106</v>
      </c>
      <c r="G11206" s="69" t="s">
        <v>1939</v>
      </c>
    </row>
    <row r="11207" spans="1:7" ht="14.4">
      <c r="A11207" s="27" t="str">
        <f>VLOOKUP(C11207,'user list'!A:B,2,0)</f>
        <v>CPDD</v>
      </c>
      <c r="B11207" s="172">
        <v>45818.388333333336</v>
      </c>
      <c r="C11207" s="69" t="s">
        <v>205</v>
      </c>
      <c r="D11207" s="69" t="s">
        <v>1937</v>
      </c>
      <c r="E11207" s="69" t="s">
        <v>2685</v>
      </c>
      <c r="F11207" s="69">
        <v>2107</v>
      </c>
      <c r="G11207" s="69" t="s">
        <v>1939</v>
      </c>
    </row>
    <row r="11208" spans="1:7" ht="14.4">
      <c r="A11208" s="27" t="str">
        <f>VLOOKUP(C11208,'user list'!A:B,2,0)</f>
        <v>Admin</v>
      </c>
      <c r="B11208" s="172">
        <v>45818.388333333336</v>
      </c>
      <c r="C11208" s="69" t="s">
        <v>186</v>
      </c>
      <c r="D11208" s="69" t="s">
        <v>1937</v>
      </c>
      <c r="E11208" s="69" t="s">
        <v>2685</v>
      </c>
      <c r="F11208" s="69">
        <v>2107</v>
      </c>
      <c r="G11208" s="69" t="s">
        <v>1948</v>
      </c>
    </row>
    <row r="11209" spans="1:7" ht="14.4">
      <c r="A11209" s="27" t="str">
        <f>VLOOKUP(C11209,'user list'!A:B,2,0)</f>
        <v>Admin</v>
      </c>
      <c r="B11209" s="172">
        <v>45818.388344907406</v>
      </c>
      <c r="C11209" s="69" t="s">
        <v>186</v>
      </c>
      <c r="D11209" s="69" t="s">
        <v>1937</v>
      </c>
      <c r="E11209" s="69" t="s">
        <v>2029</v>
      </c>
      <c r="F11209" s="69">
        <v>2105</v>
      </c>
      <c r="G11209" s="69" t="s">
        <v>1939</v>
      </c>
    </row>
    <row r="11210" spans="1:7" ht="14.4">
      <c r="A11210" s="27" t="str">
        <f>VLOOKUP(C11210,'user list'!A:B,2,0)</f>
        <v>Admin</v>
      </c>
      <c r="B11210" s="172">
        <v>45818.388368055559</v>
      </c>
      <c r="C11210" s="69" t="s">
        <v>186</v>
      </c>
      <c r="D11210" s="69" t="s">
        <v>1937</v>
      </c>
      <c r="E11210" s="69" t="s">
        <v>1989</v>
      </c>
      <c r="F11210" s="69">
        <v>2104</v>
      </c>
      <c r="G11210" s="69" t="s">
        <v>1939</v>
      </c>
    </row>
    <row r="11211" spans="1:7" ht="14.4">
      <c r="A11211" s="27" t="str">
        <f>VLOOKUP(C11211,'user list'!A:B,2,0)</f>
        <v>QCPL</v>
      </c>
      <c r="B11211" s="172">
        <v>45818.388368055559</v>
      </c>
      <c r="C11211" s="69" t="s">
        <v>268</v>
      </c>
      <c r="D11211" s="69" t="s">
        <v>1937</v>
      </c>
      <c r="E11211" s="69" t="s">
        <v>2674</v>
      </c>
      <c r="F11211" s="69">
        <v>2086</v>
      </c>
      <c r="G11211" s="69" t="s">
        <v>1939</v>
      </c>
    </row>
    <row r="11212" spans="1:7" ht="14.4">
      <c r="A11212" s="27" t="str">
        <f>VLOOKUP(C11212,'user list'!A:B,2,0)</f>
        <v>Admin</v>
      </c>
      <c r="B11212" s="172">
        <v>45818.388379629629</v>
      </c>
      <c r="C11212" s="69" t="s">
        <v>186</v>
      </c>
      <c r="D11212" s="69" t="s">
        <v>1937</v>
      </c>
      <c r="E11212" s="69" t="s">
        <v>2035</v>
      </c>
      <c r="F11212" s="69">
        <v>2103</v>
      </c>
      <c r="G11212" s="69" t="s">
        <v>1939</v>
      </c>
    </row>
    <row r="11213" spans="1:7" ht="14.4">
      <c r="A11213" s="27" t="str">
        <f>VLOOKUP(C11213,'user list'!A:B,2,0)</f>
        <v>Admin</v>
      </c>
      <c r="B11213" s="172">
        <v>45818.388391203705</v>
      </c>
      <c r="C11213" s="69" t="s">
        <v>186</v>
      </c>
      <c r="D11213" s="69" t="s">
        <v>1937</v>
      </c>
      <c r="E11213" s="69" t="s">
        <v>2001</v>
      </c>
      <c r="F11213" s="69">
        <v>2102</v>
      </c>
      <c r="G11213" s="69" t="s">
        <v>1939</v>
      </c>
    </row>
    <row r="11214" spans="1:7" ht="14.4">
      <c r="A11214" s="27" t="str">
        <f>VLOOKUP(C11214,'user list'!A:B,2,0)</f>
        <v>CPDD</v>
      </c>
      <c r="B11214" s="172">
        <v>45818.388414351852</v>
      </c>
      <c r="C11214" s="69" t="s">
        <v>205</v>
      </c>
      <c r="D11214" s="69" t="s">
        <v>1937</v>
      </c>
      <c r="E11214" s="69" t="s">
        <v>2685</v>
      </c>
      <c r="F11214" s="69">
        <v>2107</v>
      </c>
      <c r="G11214" s="69" t="s">
        <v>1949</v>
      </c>
    </row>
    <row r="11215" spans="1:7" ht="14.4">
      <c r="A11215" s="27" t="str">
        <f>VLOOKUP(C11215,'user list'!A:B,2,0)</f>
        <v>QCPL</v>
      </c>
      <c r="B11215" s="172">
        <v>45818.388483796298</v>
      </c>
      <c r="C11215" s="69" t="s">
        <v>268</v>
      </c>
      <c r="D11215" s="69" t="s">
        <v>1937</v>
      </c>
      <c r="E11215" s="69" t="s">
        <v>2675</v>
      </c>
      <c r="F11215" s="69">
        <v>2087</v>
      </c>
      <c r="G11215" s="69" t="s">
        <v>1939</v>
      </c>
    </row>
    <row r="11216" spans="1:7" ht="14.4">
      <c r="A11216" s="27" t="str">
        <f>VLOOKUP(C11216,'user list'!A:B,2,0)</f>
        <v>CPDD</v>
      </c>
      <c r="B11216" s="172">
        <v>45818.388506944444</v>
      </c>
      <c r="C11216" s="69" t="s">
        <v>205</v>
      </c>
      <c r="D11216" s="69" t="s">
        <v>1937</v>
      </c>
      <c r="E11216" s="69" t="s">
        <v>2686</v>
      </c>
      <c r="F11216" s="69">
        <v>2108</v>
      </c>
      <c r="G11216" s="69" t="s">
        <v>1939</v>
      </c>
    </row>
    <row r="11217" spans="1:7" ht="14.4">
      <c r="A11217" s="27" t="str">
        <f>VLOOKUP(C11217,'user list'!A:B,2,0)</f>
        <v>QCPL</v>
      </c>
      <c r="B11217" s="172">
        <v>45818.38853009259</v>
      </c>
      <c r="C11217" s="69" t="s">
        <v>268</v>
      </c>
      <c r="D11217" s="69" t="s">
        <v>1937</v>
      </c>
      <c r="E11217" s="69" t="s">
        <v>2676</v>
      </c>
      <c r="F11217" s="69">
        <v>2088</v>
      </c>
      <c r="G11217" s="69" t="s">
        <v>1939</v>
      </c>
    </row>
    <row r="11218" spans="1:7" ht="14.4">
      <c r="A11218" s="27" t="str">
        <f>VLOOKUP(C11218,'user list'!A:B,2,0)</f>
        <v>QCPL</v>
      </c>
      <c r="B11218" s="172">
        <v>45818.38857638889</v>
      </c>
      <c r="C11218" s="69" t="s">
        <v>268</v>
      </c>
      <c r="D11218" s="69" t="s">
        <v>1937</v>
      </c>
      <c r="E11218" s="69" t="s">
        <v>2679</v>
      </c>
      <c r="F11218" s="69">
        <v>2091</v>
      </c>
      <c r="G11218" s="69" t="s">
        <v>1939</v>
      </c>
    </row>
    <row r="11219" spans="1:7" ht="14.4">
      <c r="A11219" s="27" t="str">
        <f>VLOOKUP(C11219,'user list'!A:B,2,0)</f>
        <v>CPDD</v>
      </c>
      <c r="B11219" s="172">
        <v>45818.388611111113</v>
      </c>
      <c r="C11219" s="69" t="s">
        <v>205</v>
      </c>
      <c r="D11219" s="69" t="s">
        <v>1937</v>
      </c>
      <c r="E11219" s="69" t="s">
        <v>2686</v>
      </c>
      <c r="F11219" s="69">
        <v>2108</v>
      </c>
      <c r="G11219" s="69" t="s">
        <v>1947</v>
      </c>
    </row>
    <row r="11220" spans="1:7" ht="14.4">
      <c r="A11220" s="27" t="str">
        <f>VLOOKUP(C11220,'user list'!A:B,2,0)</f>
        <v>CPDD</v>
      </c>
      <c r="B11220" s="172">
        <v>45818.388611111113</v>
      </c>
      <c r="C11220" s="69" t="s">
        <v>205</v>
      </c>
      <c r="D11220" s="69" t="s">
        <v>1937</v>
      </c>
      <c r="E11220" s="69" t="s">
        <v>2686</v>
      </c>
      <c r="F11220" s="69">
        <v>2108</v>
      </c>
      <c r="G11220" s="69" t="s">
        <v>1948</v>
      </c>
    </row>
    <row r="11221" spans="1:7" ht="14.4">
      <c r="A11221" s="27" t="str">
        <f>VLOOKUP(C11221,'user list'!A:B,2,0)</f>
        <v>CPDD</v>
      </c>
      <c r="B11221" s="172">
        <v>45818.388611111113</v>
      </c>
      <c r="C11221" s="69" t="s">
        <v>205</v>
      </c>
      <c r="D11221" s="69" t="s">
        <v>1937</v>
      </c>
      <c r="E11221" s="69" t="s">
        <v>2686</v>
      </c>
      <c r="F11221" s="69">
        <v>2108</v>
      </c>
      <c r="G11221" s="69" t="s">
        <v>1939</v>
      </c>
    </row>
    <row r="11222" spans="1:7" ht="14.4">
      <c r="A11222" s="27" t="str">
        <f>VLOOKUP(C11222,'user list'!A:B,2,0)</f>
        <v>Admin</v>
      </c>
      <c r="B11222" s="172">
        <v>45818.388611111113</v>
      </c>
      <c r="C11222" s="69" t="s">
        <v>186</v>
      </c>
      <c r="D11222" s="69" t="s">
        <v>1937</v>
      </c>
      <c r="E11222" s="69" t="s">
        <v>2686</v>
      </c>
      <c r="F11222" s="69">
        <v>2108</v>
      </c>
      <c r="G11222" s="69" t="s">
        <v>1948</v>
      </c>
    </row>
    <row r="11223" spans="1:7" ht="14.4">
      <c r="A11223" s="27" t="str">
        <f>VLOOKUP(C11223,'user list'!A:B,2,0)</f>
        <v>QCPL</v>
      </c>
      <c r="B11223" s="172">
        <v>45818.388622685183</v>
      </c>
      <c r="C11223" s="69" t="s">
        <v>268</v>
      </c>
      <c r="D11223" s="69" t="s">
        <v>1937</v>
      </c>
      <c r="E11223" s="69" t="s">
        <v>2680</v>
      </c>
      <c r="F11223" s="69">
        <v>2092</v>
      </c>
      <c r="G11223" s="69" t="s">
        <v>1939</v>
      </c>
    </row>
    <row r="11224" spans="1:7" ht="14.4">
      <c r="A11224" s="27" t="str">
        <f>VLOOKUP(C11224,'user list'!A:B,2,0)</f>
        <v>CPDD</v>
      </c>
      <c r="B11224" s="172">
        <v>45818.388680555552</v>
      </c>
      <c r="C11224" s="69" t="s">
        <v>205</v>
      </c>
      <c r="D11224" s="69" t="s">
        <v>1937</v>
      </c>
      <c r="E11224" s="69" t="s">
        <v>2686</v>
      </c>
      <c r="F11224" s="69">
        <v>2108</v>
      </c>
      <c r="G11224" s="69" t="s">
        <v>1949</v>
      </c>
    </row>
    <row r="11225" spans="1:7" ht="14.4">
      <c r="A11225" s="27" t="str">
        <f>VLOOKUP(C11225,'user list'!A:B,2,0)</f>
        <v>QCPL</v>
      </c>
      <c r="B11225" s="172">
        <v>45818.388842592591</v>
      </c>
      <c r="C11225" s="69" t="s">
        <v>268</v>
      </c>
      <c r="D11225" s="69" t="s">
        <v>1937</v>
      </c>
      <c r="E11225" s="69" t="s">
        <v>2682</v>
      </c>
      <c r="F11225" s="69">
        <v>2094</v>
      </c>
      <c r="G11225" s="69" t="s">
        <v>1939</v>
      </c>
    </row>
    <row r="11226" spans="1:7" ht="14.4">
      <c r="A11226" s="27" t="str">
        <f>VLOOKUP(C11226,'user list'!A:B,2,0)</f>
        <v>QCPL</v>
      </c>
      <c r="B11226" s="172">
        <v>45818.388877314814</v>
      </c>
      <c r="C11226" s="69" t="s">
        <v>268</v>
      </c>
      <c r="D11226" s="69" t="s">
        <v>1937</v>
      </c>
      <c r="E11226" s="69" t="s">
        <v>2683</v>
      </c>
      <c r="F11226" s="69">
        <v>2095</v>
      </c>
      <c r="G11226" s="69" t="s">
        <v>1939</v>
      </c>
    </row>
    <row r="11227" spans="1:7" ht="14.4">
      <c r="A11227" s="27" t="str">
        <f>VLOOKUP(C11227,'user list'!A:B,2,0)</f>
        <v>QCPL</v>
      </c>
      <c r="B11227" s="172">
        <v>45818.388912037037</v>
      </c>
      <c r="C11227" s="69" t="s">
        <v>268</v>
      </c>
      <c r="D11227" s="69" t="s">
        <v>1937</v>
      </c>
      <c r="E11227" s="69" t="s">
        <v>2678</v>
      </c>
      <c r="F11227" s="69">
        <v>2097</v>
      </c>
      <c r="G11227" s="69" t="s">
        <v>1939</v>
      </c>
    </row>
    <row r="11228" spans="1:7" ht="14.4">
      <c r="A11228" s="27" t="str">
        <f>VLOOKUP(C11228,'user list'!A:B,2,0)</f>
        <v>Admin</v>
      </c>
      <c r="B11228" s="172">
        <v>45818.389085648145</v>
      </c>
      <c r="C11228" s="69" t="s">
        <v>186</v>
      </c>
      <c r="D11228" s="69" t="s">
        <v>1937</v>
      </c>
      <c r="E11228" s="69" t="s">
        <v>2678</v>
      </c>
      <c r="F11228" s="69">
        <v>2097</v>
      </c>
      <c r="G11228" s="69" t="s">
        <v>1939</v>
      </c>
    </row>
    <row r="11229" spans="1:7" ht="14.4">
      <c r="A11229" s="27" t="str">
        <f>VLOOKUP(C11229,'user list'!A:B,2,0)</f>
        <v>Admin</v>
      </c>
      <c r="B11229" s="172">
        <v>45818.389097222222</v>
      </c>
      <c r="C11229" s="69" t="s">
        <v>186</v>
      </c>
      <c r="D11229" s="69" t="s">
        <v>1937</v>
      </c>
      <c r="E11229" s="69" t="s">
        <v>2684</v>
      </c>
      <c r="F11229" s="69">
        <v>2096</v>
      </c>
      <c r="G11229" s="69" t="s">
        <v>1939</v>
      </c>
    </row>
    <row r="11230" spans="1:7" ht="14.4">
      <c r="A11230" s="27" t="str">
        <f>VLOOKUP(C11230,'user list'!A:B,2,0)</f>
        <v>Admin</v>
      </c>
      <c r="B11230" s="172">
        <v>45818.389733796299</v>
      </c>
      <c r="C11230" s="69" t="s">
        <v>186</v>
      </c>
      <c r="D11230" s="69" t="s">
        <v>1937</v>
      </c>
      <c r="E11230" s="69" t="s">
        <v>2685</v>
      </c>
      <c r="F11230" s="69">
        <v>2107</v>
      </c>
      <c r="G11230" s="69" t="s">
        <v>1939</v>
      </c>
    </row>
    <row r="11231" spans="1:7" ht="14.4">
      <c r="A11231" s="27" t="str">
        <f>VLOOKUP(C11231,'user list'!A:B,2,0)</f>
        <v>SSDD</v>
      </c>
      <c r="B11231" s="172">
        <v>45818.390335648146</v>
      </c>
      <c r="C11231" s="69" t="s">
        <v>273</v>
      </c>
      <c r="D11231" s="69" t="s">
        <v>1937</v>
      </c>
      <c r="E11231" s="69" t="s">
        <v>1991</v>
      </c>
      <c r="F11231" s="69">
        <v>1832</v>
      </c>
      <c r="G11231" s="69" t="s">
        <v>1939</v>
      </c>
    </row>
    <row r="11232" spans="1:7" ht="14.4">
      <c r="A11232" s="27" t="str">
        <f>VLOOKUP(C11232,'user list'!A:B,2,0)</f>
        <v>OCA</v>
      </c>
      <c r="B11232" s="172">
        <v>45818.390381944446</v>
      </c>
      <c r="C11232" s="69" t="s">
        <v>228</v>
      </c>
      <c r="D11232" s="69" t="s">
        <v>1937</v>
      </c>
      <c r="E11232" s="69" t="s">
        <v>2687</v>
      </c>
      <c r="F11232" s="69">
        <v>2109</v>
      </c>
      <c r="G11232" s="69" t="s">
        <v>2440</v>
      </c>
    </row>
    <row r="11233" spans="1:7" ht="14.4">
      <c r="A11233" s="27" t="str">
        <f>VLOOKUP(C11233,'user list'!A:B,2,0)</f>
        <v>Admin</v>
      </c>
      <c r="B11233" s="172">
        <v>45818.390381944446</v>
      </c>
      <c r="C11233" s="69" t="s">
        <v>186</v>
      </c>
      <c r="D11233" s="69" t="s">
        <v>1937</v>
      </c>
      <c r="E11233" s="69" t="s">
        <v>2687</v>
      </c>
      <c r="F11233" s="69">
        <v>2109</v>
      </c>
      <c r="G11233" s="69" t="s">
        <v>1948</v>
      </c>
    </row>
    <row r="11234" spans="1:7" ht="14.4">
      <c r="A11234" s="27" t="str">
        <f>VLOOKUP(C11234,'user list'!A:B,2,0)</f>
        <v>Admin</v>
      </c>
      <c r="B11234" s="172">
        <v>45818.390381944446</v>
      </c>
      <c r="C11234" s="69" t="s">
        <v>186</v>
      </c>
      <c r="D11234" s="69" t="s">
        <v>1937</v>
      </c>
      <c r="E11234" s="69" t="s">
        <v>2687</v>
      </c>
      <c r="F11234" s="69">
        <v>2109</v>
      </c>
      <c r="G11234" s="69" t="s">
        <v>1948</v>
      </c>
    </row>
    <row r="11235" spans="1:7" ht="14.4">
      <c r="A11235" s="27" t="str">
        <f>VLOOKUP(C11235,'user list'!A:B,2,0)</f>
        <v>Admin</v>
      </c>
      <c r="B11235" s="172">
        <v>45818.390393518515</v>
      </c>
      <c r="C11235" s="69" t="s">
        <v>186</v>
      </c>
      <c r="D11235" s="69" t="s">
        <v>1937</v>
      </c>
      <c r="E11235" s="69" t="s">
        <v>2687</v>
      </c>
      <c r="F11235" s="69">
        <v>2109</v>
      </c>
      <c r="G11235" s="69" t="s">
        <v>1948</v>
      </c>
    </row>
    <row r="11236" spans="1:7" ht="14.4">
      <c r="A11236" s="27" t="str">
        <f>VLOOKUP(C11236,'user list'!A:B,2,0)</f>
        <v>Admin</v>
      </c>
      <c r="B11236" s="172">
        <v>45818.390393518515</v>
      </c>
      <c r="C11236" s="69" t="s">
        <v>186</v>
      </c>
      <c r="D11236" s="69" t="s">
        <v>1937</v>
      </c>
      <c r="E11236" s="69" t="s">
        <v>2687</v>
      </c>
      <c r="F11236" s="69">
        <v>2109</v>
      </c>
      <c r="G11236" s="69" t="s">
        <v>1947</v>
      </c>
    </row>
    <row r="11237" spans="1:7" ht="14.4">
      <c r="A11237" s="27" t="str">
        <f>VLOOKUP(C11237,'user list'!A:B,2,0)</f>
        <v>OCA</v>
      </c>
      <c r="B11237" s="172">
        <v>45818.3906712963</v>
      </c>
      <c r="C11237" s="69" t="s">
        <v>228</v>
      </c>
      <c r="D11237" s="69" t="s">
        <v>1937</v>
      </c>
      <c r="E11237" s="69" t="s">
        <v>2687</v>
      </c>
      <c r="F11237" s="69">
        <v>2109</v>
      </c>
      <c r="G11237" s="69" t="s">
        <v>1939</v>
      </c>
    </row>
    <row r="11238" spans="1:7" ht="14.4">
      <c r="A11238" s="27" t="str">
        <f>VLOOKUP(C11238,'user list'!A:B,2,0)</f>
        <v>OCA</v>
      </c>
      <c r="B11238" s="172">
        <v>45818.391018518516</v>
      </c>
      <c r="C11238" s="69" t="s">
        <v>228</v>
      </c>
      <c r="D11238" s="69" t="s">
        <v>1937</v>
      </c>
      <c r="E11238" s="69" t="s">
        <v>2687</v>
      </c>
      <c r="F11238" s="69">
        <v>2109</v>
      </c>
      <c r="G11238" s="69" t="s">
        <v>1947</v>
      </c>
    </row>
    <row r="11239" spans="1:7" ht="14.4">
      <c r="A11239" s="27" t="str">
        <f>VLOOKUP(C11239,'user list'!A:B,2,0)</f>
        <v>OCA</v>
      </c>
      <c r="B11239" s="172">
        <v>45818.391018518516</v>
      </c>
      <c r="C11239" s="69" t="s">
        <v>228</v>
      </c>
      <c r="D11239" s="69" t="s">
        <v>1937</v>
      </c>
      <c r="E11239" s="69" t="s">
        <v>2687</v>
      </c>
      <c r="F11239" s="69">
        <v>2109</v>
      </c>
      <c r="G11239" s="69" t="s">
        <v>1948</v>
      </c>
    </row>
    <row r="11240" spans="1:7" ht="14.4">
      <c r="A11240" s="27" t="str">
        <f>VLOOKUP(C11240,'user list'!A:B,2,0)</f>
        <v>OCA</v>
      </c>
      <c r="B11240" s="172">
        <v>45818.391018518516</v>
      </c>
      <c r="C11240" s="69" t="s">
        <v>228</v>
      </c>
      <c r="D11240" s="69" t="s">
        <v>1937</v>
      </c>
      <c r="E11240" s="69" t="s">
        <v>2687</v>
      </c>
      <c r="F11240" s="69">
        <v>2109</v>
      </c>
      <c r="G11240" s="69" t="s">
        <v>1939</v>
      </c>
    </row>
    <row r="11241" spans="1:7" ht="14.4">
      <c r="A11241" s="27" t="str">
        <f>VLOOKUP(C11241,'user list'!A:B,2,0)</f>
        <v>BCRD</v>
      </c>
      <c r="B11241" s="172">
        <v>45818.391215277778</v>
      </c>
      <c r="C11241" s="69" t="s">
        <v>192</v>
      </c>
      <c r="D11241" s="69" t="s">
        <v>1937</v>
      </c>
      <c r="E11241" s="69" t="s">
        <v>2047</v>
      </c>
      <c r="F11241" s="69">
        <v>1735</v>
      </c>
      <c r="G11241" s="69" t="s">
        <v>1939</v>
      </c>
    </row>
    <row r="11242" spans="1:7" ht="14.4">
      <c r="A11242" s="27" t="str">
        <f>VLOOKUP(C11242,'user list'!A:B,2,0)</f>
        <v>BCRD</v>
      </c>
      <c r="B11242" s="172">
        <v>45818.391238425924</v>
      </c>
      <c r="C11242" s="69" t="s">
        <v>192</v>
      </c>
      <c r="D11242" s="69" t="s">
        <v>1937</v>
      </c>
      <c r="E11242" s="69" t="s">
        <v>2670</v>
      </c>
      <c r="F11242" s="69">
        <v>2080</v>
      </c>
      <c r="G11242" s="69" t="s">
        <v>1939</v>
      </c>
    </row>
    <row r="11243" spans="1:7" ht="14.4">
      <c r="A11243" s="27" t="str">
        <f>VLOOKUP(C11243,'user list'!A:B,2,0)</f>
        <v>BCRD</v>
      </c>
      <c r="B11243" s="172">
        <v>45818.391550925924</v>
      </c>
      <c r="C11243" s="69" t="s">
        <v>192</v>
      </c>
      <c r="D11243" s="69" t="s">
        <v>1937</v>
      </c>
      <c r="E11243" s="69" t="s">
        <v>2670</v>
      </c>
      <c r="F11243" s="69">
        <v>2080</v>
      </c>
      <c r="G11243" s="69" t="s">
        <v>1947</v>
      </c>
    </row>
    <row r="11244" spans="1:7" ht="14.4">
      <c r="A11244" s="27" t="str">
        <f>VLOOKUP(C11244,'user list'!A:B,2,0)</f>
        <v>BCRD</v>
      </c>
      <c r="B11244" s="172">
        <v>45818.391550925924</v>
      </c>
      <c r="C11244" s="69" t="s">
        <v>192</v>
      </c>
      <c r="D11244" s="69" t="s">
        <v>1937</v>
      </c>
      <c r="E11244" s="69" t="s">
        <v>2670</v>
      </c>
      <c r="F11244" s="69">
        <v>2080</v>
      </c>
      <c r="G11244" s="69" t="s">
        <v>1948</v>
      </c>
    </row>
    <row r="11245" spans="1:7" ht="14.4">
      <c r="A11245" s="27" t="str">
        <f>VLOOKUP(C11245,'user list'!A:B,2,0)</f>
        <v>BCRD</v>
      </c>
      <c r="B11245" s="172">
        <v>45818.391550925924</v>
      </c>
      <c r="C11245" s="69" t="s">
        <v>192</v>
      </c>
      <c r="D11245" s="69" t="s">
        <v>1937</v>
      </c>
      <c r="E11245" s="69" t="s">
        <v>2670</v>
      </c>
      <c r="F11245" s="69">
        <v>2080</v>
      </c>
      <c r="G11245" s="69" t="s">
        <v>1939</v>
      </c>
    </row>
    <row r="11246" spans="1:7" ht="14.4">
      <c r="A11246" s="27" t="str">
        <f>VLOOKUP(C11246,'user list'!A:B,2,0)</f>
        <v>Admin</v>
      </c>
      <c r="B11246" s="172">
        <v>45818.391550925924</v>
      </c>
      <c r="C11246" s="69" t="s">
        <v>186</v>
      </c>
      <c r="D11246" s="69" t="s">
        <v>1937</v>
      </c>
      <c r="E11246" s="69" t="s">
        <v>2670</v>
      </c>
      <c r="F11246" s="69">
        <v>2080</v>
      </c>
      <c r="G11246" s="69" t="s">
        <v>1948</v>
      </c>
    </row>
    <row r="11247" spans="1:7" ht="14.4">
      <c r="A11247" s="27" t="str">
        <f>VLOOKUP(C11247,'user list'!A:B,2,0)</f>
        <v>Admin</v>
      </c>
      <c r="B11247" s="172">
        <v>45818.391550925924</v>
      </c>
      <c r="C11247" s="69" t="s">
        <v>186</v>
      </c>
      <c r="D11247" s="69" t="s">
        <v>1937</v>
      </c>
      <c r="E11247" s="69" t="s">
        <v>2670</v>
      </c>
      <c r="F11247" s="69">
        <v>2080</v>
      </c>
      <c r="G11247" s="69" t="s">
        <v>1947</v>
      </c>
    </row>
    <row r="11248" spans="1:7" ht="14.4">
      <c r="A11248" s="27" t="str">
        <f>VLOOKUP(C11248,'user list'!A:B,2,0)</f>
        <v>Admin</v>
      </c>
      <c r="B11248" s="172">
        <v>45818.391562500001</v>
      </c>
      <c r="C11248" s="69" t="s">
        <v>186</v>
      </c>
      <c r="D11248" s="69" t="s">
        <v>1937</v>
      </c>
      <c r="E11248" s="69" t="s">
        <v>2670</v>
      </c>
      <c r="F11248" s="69">
        <v>2080</v>
      </c>
      <c r="G11248" s="69" t="s">
        <v>1948</v>
      </c>
    </row>
    <row r="11249" spans="1:7" ht="14.4">
      <c r="A11249" s="27" t="str">
        <f>VLOOKUP(C11249,'user list'!A:B,2,0)</f>
        <v>BCRD</v>
      </c>
      <c r="B11249" s="172">
        <v>45818.391585648147</v>
      </c>
      <c r="C11249" s="69" t="s">
        <v>192</v>
      </c>
      <c r="D11249" s="69" t="s">
        <v>1937</v>
      </c>
      <c r="E11249" s="69" t="s">
        <v>2685</v>
      </c>
      <c r="F11249" s="69">
        <v>2107</v>
      </c>
      <c r="G11249" s="69" t="s">
        <v>1939</v>
      </c>
    </row>
    <row r="11250" spans="1:7" ht="14.4">
      <c r="A11250" s="27" t="str">
        <f>VLOOKUP(C11250,'user list'!A:B,2,0)</f>
        <v>BCRD</v>
      </c>
      <c r="B11250" s="172">
        <v>45818.391863425924</v>
      </c>
      <c r="C11250" s="69" t="s">
        <v>192</v>
      </c>
      <c r="D11250" s="69" t="s">
        <v>1937</v>
      </c>
      <c r="E11250" s="69" t="s">
        <v>2685</v>
      </c>
      <c r="F11250" s="69">
        <v>2107</v>
      </c>
      <c r="G11250" s="69" t="s">
        <v>1947</v>
      </c>
    </row>
    <row r="11251" spans="1:7" ht="14.4">
      <c r="A11251" s="27" t="str">
        <f>VLOOKUP(C11251,'user list'!A:B,2,0)</f>
        <v>BCRD</v>
      </c>
      <c r="B11251" s="172">
        <v>45818.391863425924</v>
      </c>
      <c r="C11251" s="69" t="s">
        <v>192</v>
      </c>
      <c r="D11251" s="69" t="s">
        <v>1937</v>
      </c>
      <c r="E11251" s="69" t="s">
        <v>2685</v>
      </c>
      <c r="F11251" s="69">
        <v>2107</v>
      </c>
      <c r="G11251" s="69" t="s">
        <v>1948</v>
      </c>
    </row>
    <row r="11252" spans="1:7" ht="14.4">
      <c r="A11252" s="27" t="str">
        <f>VLOOKUP(C11252,'user list'!A:B,2,0)</f>
        <v>BCRD</v>
      </c>
      <c r="B11252" s="172">
        <v>45818.391863425924</v>
      </c>
      <c r="C11252" s="69" t="s">
        <v>192</v>
      </c>
      <c r="D11252" s="69" t="s">
        <v>1937</v>
      </c>
      <c r="E11252" s="69" t="s">
        <v>2685</v>
      </c>
      <c r="F11252" s="69">
        <v>2107</v>
      </c>
      <c r="G11252" s="69" t="s">
        <v>1939</v>
      </c>
    </row>
    <row r="11253" spans="1:7" ht="14.4">
      <c r="A11253" s="27" t="str">
        <f>VLOOKUP(C11253,'user list'!A:B,2,0)</f>
        <v>Admin</v>
      </c>
      <c r="B11253" s="172">
        <v>45818.391863425924</v>
      </c>
      <c r="C11253" s="69" t="s">
        <v>186</v>
      </c>
      <c r="D11253" s="69" t="s">
        <v>1937</v>
      </c>
      <c r="E11253" s="69" t="s">
        <v>2685</v>
      </c>
      <c r="F11253" s="69">
        <v>2107</v>
      </c>
      <c r="G11253" s="69" t="s">
        <v>1948</v>
      </c>
    </row>
    <row r="11254" spans="1:7" ht="14.4">
      <c r="A11254" s="27" t="str">
        <f>VLOOKUP(C11254,'user list'!A:B,2,0)</f>
        <v>BCRD</v>
      </c>
      <c r="B11254" s="172">
        <v>45818.391886574071</v>
      </c>
      <c r="C11254" s="69" t="s">
        <v>192</v>
      </c>
      <c r="D11254" s="69" t="s">
        <v>1937</v>
      </c>
      <c r="E11254" s="69" t="s">
        <v>2687</v>
      </c>
      <c r="F11254" s="69">
        <v>2109</v>
      </c>
      <c r="G11254" s="69" t="s">
        <v>1939</v>
      </c>
    </row>
    <row r="11255" spans="1:7" ht="14.4">
      <c r="A11255" s="27" t="str">
        <f>VLOOKUP(C11255,'user list'!A:B,2,0)</f>
        <v>BCRD</v>
      </c>
      <c r="B11255" s="172">
        <v>45818.39203703704</v>
      </c>
      <c r="C11255" s="69" t="s">
        <v>192</v>
      </c>
      <c r="D11255" s="69" t="s">
        <v>1937</v>
      </c>
      <c r="E11255" s="69" t="s">
        <v>2687</v>
      </c>
      <c r="F11255" s="69">
        <v>2109</v>
      </c>
      <c r="G11255" s="69" t="s">
        <v>1947</v>
      </c>
    </row>
    <row r="11256" spans="1:7" ht="14.4">
      <c r="A11256" s="27" t="str">
        <f>VLOOKUP(C11256,'user list'!A:B,2,0)</f>
        <v>BCRD</v>
      </c>
      <c r="B11256" s="172">
        <v>45818.39203703704</v>
      </c>
      <c r="C11256" s="69" t="s">
        <v>192</v>
      </c>
      <c r="D11256" s="69" t="s">
        <v>1937</v>
      </c>
      <c r="E11256" s="69" t="s">
        <v>2687</v>
      </c>
      <c r="F11256" s="69">
        <v>2109</v>
      </c>
      <c r="G11256" s="69" t="s">
        <v>1948</v>
      </c>
    </row>
    <row r="11257" spans="1:7" ht="14.4">
      <c r="A11257" s="27" t="str">
        <f>VLOOKUP(C11257,'user list'!A:B,2,0)</f>
        <v>BCRD</v>
      </c>
      <c r="B11257" s="172">
        <v>45818.39203703704</v>
      </c>
      <c r="C11257" s="69" t="s">
        <v>192</v>
      </c>
      <c r="D11257" s="69" t="s">
        <v>1937</v>
      </c>
      <c r="E11257" s="69" t="s">
        <v>2687</v>
      </c>
      <c r="F11257" s="69">
        <v>2109</v>
      </c>
      <c r="G11257" s="69" t="s">
        <v>1939</v>
      </c>
    </row>
    <row r="11258" spans="1:7" ht="14.4">
      <c r="A11258" s="27" t="str">
        <f>VLOOKUP(C11258,'user list'!A:B,2,0)</f>
        <v>Admin</v>
      </c>
      <c r="B11258" s="172">
        <v>45818.39203703704</v>
      </c>
      <c r="C11258" s="69" t="s">
        <v>186</v>
      </c>
      <c r="D11258" s="69" t="s">
        <v>1937</v>
      </c>
      <c r="E11258" s="69" t="s">
        <v>2687</v>
      </c>
      <c r="F11258" s="69">
        <v>2109</v>
      </c>
      <c r="G11258" s="69" t="s">
        <v>1948</v>
      </c>
    </row>
    <row r="11259" spans="1:7" ht="14.4">
      <c r="A11259" s="27" t="str">
        <f>VLOOKUP(C11259,'user list'!A:B,2,0)</f>
        <v>BCRD</v>
      </c>
      <c r="B11259" s="172">
        <v>45818.392268518517</v>
      </c>
      <c r="C11259" s="69" t="s">
        <v>192</v>
      </c>
      <c r="D11259" s="69" t="s">
        <v>1937</v>
      </c>
      <c r="E11259" s="69" t="s">
        <v>2686</v>
      </c>
      <c r="F11259" s="69">
        <v>2108</v>
      </c>
      <c r="G11259" s="69" t="s">
        <v>1939</v>
      </c>
    </row>
    <row r="11260" spans="1:7" ht="14.4">
      <c r="A11260" s="27" t="str">
        <f>VLOOKUP(C11260,'user list'!A:B,2,0)</f>
        <v>BCRD</v>
      </c>
      <c r="B11260" s="172">
        <v>45818.392638888887</v>
      </c>
      <c r="C11260" s="69" t="s">
        <v>192</v>
      </c>
      <c r="D11260" s="69" t="s">
        <v>1937</v>
      </c>
      <c r="E11260" s="69" t="s">
        <v>2686</v>
      </c>
      <c r="F11260" s="69">
        <v>2108</v>
      </c>
      <c r="G11260" s="69" t="s">
        <v>1947</v>
      </c>
    </row>
    <row r="11261" spans="1:7" ht="14.4">
      <c r="A11261" s="27" t="str">
        <f>VLOOKUP(C11261,'user list'!A:B,2,0)</f>
        <v>BCRD</v>
      </c>
      <c r="B11261" s="172">
        <v>45818.392638888887</v>
      </c>
      <c r="C11261" s="69" t="s">
        <v>192</v>
      </c>
      <c r="D11261" s="69" t="s">
        <v>1937</v>
      </c>
      <c r="E11261" s="69" t="s">
        <v>2686</v>
      </c>
      <c r="F11261" s="69">
        <v>2108</v>
      </c>
      <c r="G11261" s="69" t="s">
        <v>1948</v>
      </c>
    </row>
    <row r="11262" spans="1:7" ht="14.4">
      <c r="A11262" s="27" t="str">
        <f>VLOOKUP(C11262,'user list'!A:B,2,0)</f>
        <v>BCRD</v>
      </c>
      <c r="B11262" s="172">
        <v>45818.392638888887</v>
      </c>
      <c r="C11262" s="69" t="s">
        <v>192</v>
      </c>
      <c r="D11262" s="69" t="s">
        <v>1937</v>
      </c>
      <c r="E11262" s="69" t="s">
        <v>2686</v>
      </c>
      <c r="F11262" s="69">
        <v>2108</v>
      </c>
      <c r="G11262" s="69" t="s">
        <v>1939</v>
      </c>
    </row>
    <row r="11263" spans="1:7" ht="14.4">
      <c r="A11263" s="27" t="str">
        <f>VLOOKUP(C11263,'user list'!A:B,2,0)</f>
        <v>Admin</v>
      </c>
      <c r="B11263" s="172">
        <v>45818.392638888887</v>
      </c>
      <c r="C11263" s="69" t="s">
        <v>186</v>
      </c>
      <c r="D11263" s="69" t="s">
        <v>1937</v>
      </c>
      <c r="E11263" s="69" t="s">
        <v>2686</v>
      </c>
      <c r="F11263" s="69">
        <v>2108</v>
      </c>
      <c r="G11263" s="69" t="s">
        <v>1948</v>
      </c>
    </row>
    <row r="11264" spans="1:7" ht="14.4">
      <c r="A11264" s="27" t="str">
        <f>VLOOKUP(C11264,'user list'!A:B,2,0)</f>
        <v>BCRD</v>
      </c>
      <c r="B11264" s="172">
        <v>45818.39267361111</v>
      </c>
      <c r="C11264" s="69" t="s">
        <v>192</v>
      </c>
      <c r="D11264" s="69" t="s">
        <v>1937</v>
      </c>
      <c r="E11264" s="69" t="s">
        <v>2601</v>
      </c>
      <c r="F11264" s="69">
        <v>1976</v>
      </c>
      <c r="G11264" s="69" t="s">
        <v>1939</v>
      </c>
    </row>
    <row r="11265" spans="1:7" ht="14.4">
      <c r="A11265" s="27" t="str">
        <f>VLOOKUP(C11265,'user list'!A:B,2,0)</f>
        <v>BCRD</v>
      </c>
      <c r="B11265" s="172">
        <v>45818.392731481479</v>
      </c>
      <c r="C11265" s="69" t="s">
        <v>192</v>
      </c>
      <c r="D11265" s="69" t="s">
        <v>1937</v>
      </c>
      <c r="E11265" s="69" t="s">
        <v>2047</v>
      </c>
      <c r="F11265" s="69">
        <v>1735</v>
      </c>
      <c r="G11265" s="69" t="s">
        <v>1939</v>
      </c>
    </row>
    <row r="11266" spans="1:7" ht="14.4">
      <c r="A11266" s="27" t="str">
        <f>VLOOKUP(C11266,'user list'!A:B,2,0)</f>
        <v>OCM</v>
      </c>
      <c r="B11266" s="172">
        <v>45818.396678240744</v>
      </c>
      <c r="C11266" s="69" t="s">
        <v>230</v>
      </c>
      <c r="D11266" s="69" t="s">
        <v>1937</v>
      </c>
      <c r="E11266" s="69" t="s">
        <v>1974</v>
      </c>
      <c r="F11266" s="69">
        <v>2110</v>
      </c>
      <c r="G11266" s="69" t="s">
        <v>2440</v>
      </c>
    </row>
    <row r="11267" spans="1:7" ht="14.4">
      <c r="A11267" s="27" t="str">
        <f>VLOOKUP(C11267,'user list'!A:B,2,0)</f>
        <v>Admin</v>
      </c>
      <c r="B11267" s="172">
        <v>45818.396689814814</v>
      </c>
      <c r="C11267" s="69" t="s">
        <v>186</v>
      </c>
      <c r="D11267" s="69" t="s">
        <v>1937</v>
      </c>
      <c r="E11267" s="69" t="s">
        <v>1974</v>
      </c>
      <c r="F11267" s="69">
        <v>2110</v>
      </c>
      <c r="G11267" s="69" t="s">
        <v>1948</v>
      </c>
    </row>
    <row r="11268" spans="1:7" ht="14.4">
      <c r="A11268" s="27" t="str">
        <f>VLOOKUP(C11268,'user list'!A:B,2,0)</f>
        <v>Admin</v>
      </c>
      <c r="B11268" s="172">
        <v>45818.396689814814</v>
      </c>
      <c r="C11268" s="69" t="s">
        <v>186</v>
      </c>
      <c r="D11268" s="69" t="s">
        <v>1937</v>
      </c>
      <c r="E11268" s="69" t="s">
        <v>1974</v>
      </c>
      <c r="F11268" s="69">
        <v>2110</v>
      </c>
      <c r="G11268" s="69" t="s">
        <v>1947</v>
      </c>
    </row>
    <row r="11269" spans="1:7" ht="14.4">
      <c r="A11269" s="27" t="str">
        <f>VLOOKUP(C11269,'user list'!A:B,2,0)</f>
        <v>Admin</v>
      </c>
      <c r="B11269" s="172">
        <v>45818.396689814814</v>
      </c>
      <c r="C11269" s="69" t="s">
        <v>186</v>
      </c>
      <c r="D11269" s="69" t="s">
        <v>1937</v>
      </c>
      <c r="E11269" s="69" t="s">
        <v>1974</v>
      </c>
      <c r="F11269" s="69">
        <v>2110</v>
      </c>
      <c r="G11269" s="69" t="s">
        <v>1948</v>
      </c>
    </row>
    <row r="11270" spans="1:7" ht="14.4">
      <c r="A11270" s="27" t="str">
        <f>VLOOKUP(C11270,'user list'!A:B,2,0)</f>
        <v>Admin</v>
      </c>
      <c r="B11270" s="172">
        <v>45818.396689814814</v>
      </c>
      <c r="C11270" s="69" t="s">
        <v>186</v>
      </c>
      <c r="D11270" s="69" t="s">
        <v>1937</v>
      </c>
      <c r="E11270" s="69" t="s">
        <v>1974</v>
      </c>
      <c r="F11270" s="69">
        <v>2110</v>
      </c>
      <c r="G11270" s="69" t="s">
        <v>1948</v>
      </c>
    </row>
    <row r="11271" spans="1:7" ht="14.4">
      <c r="A11271" s="27" t="str">
        <f>VLOOKUP(C11271,'user list'!A:B,2,0)</f>
        <v>DPOS</v>
      </c>
      <c r="B11271" s="172">
        <v>45818.39671296296</v>
      </c>
      <c r="C11271" s="69" t="s">
        <v>213</v>
      </c>
      <c r="D11271" s="69" t="s">
        <v>1937</v>
      </c>
      <c r="E11271" s="69" t="s">
        <v>2577</v>
      </c>
      <c r="F11271" s="69">
        <v>1946</v>
      </c>
      <c r="G11271" s="69" t="s">
        <v>1939</v>
      </c>
    </row>
    <row r="11272" spans="1:7" ht="14.4">
      <c r="A11272" s="27" t="str">
        <f>VLOOKUP(C11272,'user list'!A:B,2,0)</f>
        <v>DSQC</v>
      </c>
      <c r="B11272" s="172">
        <v>45818.397291666668</v>
      </c>
      <c r="C11272" s="69" t="s">
        <v>214</v>
      </c>
      <c r="D11272" s="69" t="s">
        <v>1937</v>
      </c>
      <c r="E11272" s="69" t="s">
        <v>1989</v>
      </c>
      <c r="F11272" s="69">
        <v>1798</v>
      </c>
      <c r="G11272" s="69" t="s">
        <v>1939</v>
      </c>
    </row>
    <row r="11273" spans="1:7" ht="14.4">
      <c r="A11273" s="27" t="str">
        <f>VLOOKUP(C11273,'user list'!A:B,2,0)</f>
        <v>CBD</v>
      </c>
      <c r="B11273" s="172">
        <v>45818.397430555553</v>
      </c>
      <c r="C11273" s="69" t="s">
        <v>197</v>
      </c>
      <c r="D11273" s="69" t="s">
        <v>1937</v>
      </c>
      <c r="E11273" s="69" t="s">
        <v>2659</v>
      </c>
      <c r="F11273" s="69">
        <v>2068</v>
      </c>
      <c r="G11273" s="69" t="s">
        <v>1939</v>
      </c>
    </row>
    <row r="11274" spans="1:7" ht="14.4">
      <c r="A11274" s="27" t="str">
        <f>VLOOKUP(C11274,'user list'!A:B,2,0)</f>
        <v>DPOS</v>
      </c>
      <c r="B11274" s="172">
        <v>45818.397696759261</v>
      </c>
      <c r="C11274" s="69" t="s">
        <v>213</v>
      </c>
      <c r="D11274" s="69" t="s">
        <v>1937</v>
      </c>
      <c r="E11274" s="69" t="s">
        <v>2602</v>
      </c>
      <c r="F11274" s="69">
        <v>1977</v>
      </c>
      <c r="G11274" s="69" t="s">
        <v>1939</v>
      </c>
    </row>
    <row r="11275" spans="1:7" ht="14.4">
      <c r="A11275" s="27" t="str">
        <f>VLOOKUP(C11275,'user list'!A:B,2,0)</f>
        <v>CBD</v>
      </c>
      <c r="B11275" s="172">
        <v>45818.397962962961</v>
      </c>
      <c r="C11275" s="69" t="s">
        <v>197</v>
      </c>
      <c r="D11275" s="69" t="s">
        <v>1937</v>
      </c>
      <c r="E11275" s="69" t="s">
        <v>2636</v>
      </c>
      <c r="F11275" s="69">
        <v>2043</v>
      </c>
      <c r="G11275" s="69" t="s">
        <v>1939</v>
      </c>
    </row>
    <row r="11276" spans="1:7" ht="14.4">
      <c r="A11276" s="27" t="str">
        <f>VLOOKUP(C11276,'user list'!A:B,2,0)</f>
        <v>BCRD</v>
      </c>
      <c r="B11276" s="172">
        <v>45818.398564814815</v>
      </c>
      <c r="C11276" s="69" t="s">
        <v>192</v>
      </c>
      <c r="D11276" s="69" t="s">
        <v>1937</v>
      </c>
      <c r="E11276" s="69" t="s">
        <v>2686</v>
      </c>
      <c r="F11276" s="69">
        <v>2108</v>
      </c>
      <c r="G11276" s="69" t="s">
        <v>1939</v>
      </c>
    </row>
    <row r="11277" spans="1:7" ht="14.4">
      <c r="A11277" s="27" t="str">
        <f>VLOOKUP(C11277,'user list'!A:B,2,0)</f>
        <v>ITDD</v>
      </c>
      <c r="B11277" s="172">
        <v>45818.400358796294</v>
      </c>
      <c r="C11277" s="69" t="s">
        <v>219</v>
      </c>
      <c r="D11277" s="69" t="s">
        <v>1937</v>
      </c>
      <c r="E11277" s="69" t="s">
        <v>2002</v>
      </c>
      <c r="F11277" s="69">
        <v>2101</v>
      </c>
      <c r="G11277" s="69" t="s">
        <v>1939</v>
      </c>
    </row>
    <row r="11278" spans="1:7" ht="14.4">
      <c r="A11278" s="27" t="str">
        <f>VLOOKUP(C11278,'user list'!A:B,2,0)</f>
        <v>ITDD</v>
      </c>
      <c r="B11278" s="172">
        <v>45818.400358796294</v>
      </c>
      <c r="C11278" s="69" t="s">
        <v>219</v>
      </c>
      <c r="D11278" s="69" t="s">
        <v>1937</v>
      </c>
      <c r="E11278" s="69" t="s">
        <v>2002</v>
      </c>
      <c r="F11278" s="69">
        <v>2101</v>
      </c>
      <c r="G11278" s="69" t="s">
        <v>1939</v>
      </c>
    </row>
    <row r="11279" spans="1:7" ht="14.4">
      <c r="A11279" s="27" t="str">
        <f>VLOOKUP(C11279,'user list'!A:B,2,0)</f>
        <v>ITDD</v>
      </c>
      <c r="B11279" s="172">
        <v>45818.400567129633</v>
      </c>
      <c r="C11279" s="69" t="s">
        <v>219</v>
      </c>
      <c r="D11279" s="69" t="s">
        <v>1937</v>
      </c>
      <c r="E11279" s="69" t="s">
        <v>2002</v>
      </c>
      <c r="F11279" s="69">
        <v>2101</v>
      </c>
      <c r="G11279" s="69" t="s">
        <v>1947</v>
      </c>
    </row>
    <row r="11280" spans="1:7" ht="14.4">
      <c r="A11280" s="27" t="str">
        <f>VLOOKUP(C11280,'user list'!A:B,2,0)</f>
        <v>ITDD</v>
      </c>
      <c r="B11280" s="172">
        <v>45818.400567129633</v>
      </c>
      <c r="C11280" s="69" t="s">
        <v>219</v>
      </c>
      <c r="D11280" s="69" t="s">
        <v>1937</v>
      </c>
      <c r="E11280" s="69" t="s">
        <v>2002</v>
      </c>
      <c r="F11280" s="69">
        <v>2101</v>
      </c>
      <c r="G11280" s="69" t="s">
        <v>1948</v>
      </c>
    </row>
    <row r="11281" spans="1:7" ht="14.4">
      <c r="A11281" s="27" t="str">
        <f>VLOOKUP(C11281,'user list'!A:B,2,0)</f>
        <v>ITDD</v>
      </c>
      <c r="B11281" s="172">
        <v>45818.400567129633</v>
      </c>
      <c r="C11281" s="69" t="s">
        <v>219</v>
      </c>
      <c r="D11281" s="69" t="s">
        <v>1937</v>
      </c>
      <c r="E11281" s="69" t="s">
        <v>2039</v>
      </c>
      <c r="F11281" s="69">
        <v>2100</v>
      </c>
      <c r="G11281" s="69" t="s">
        <v>1939</v>
      </c>
    </row>
    <row r="11282" spans="1:7" ht="14.4">
      <c r="A11282" s="27" t="str">
        <f>VLOOKUP(C11282,'user list'!A:B,2,0)</f>
        <v>ITDD</v>
      </c>
      <c r="B11282" s="172">
        <v>45818.400567129633</v>
      </c>
      <c r="C11282" s="69" t="s">
        <v>219</v>
      </c>
      <c r="D11282" s="69" t="s">
        <v>1937</v>
      </c>
      <c r="E11282" s="69" t="s">
        <v>2039</v>
      </c>
      <c r="F11282" s="69">
        <v>2100</v>
      </c>
      <c r="G11282" s="69" t="s">
        <v>1939</v>
      </c>
    </row>
    <row r="11283" spans="1:7" ht="14.4">
      <c r="A11283" s="27" t="str">
        <f>VLOOKUP(C11283,'user list'!A:B,2,0)</f>
        <v>ITDD</v>
      </c>
      <c r="B11283" s="172">
        <v>45818.400601851848</v>
      </c>
      <c r="C11283" s="69" t="s">
        <v>219</v>
      </c>
      <c r="D11283" s="69" t="s">
        <v>1937</v>
      </c>
      <c r="E11283" s="69" t="s">
        <v>2039</v>
      </c>
      <c r="F11283" s="69">
        <v>2100</v>
      </c>
      <c r="G11283" s="69" t="s">
        <v>1939</v>
      </c>
    </row>
    <row r="11284" spans="1:7" ht="14.4">
      <c r="A11284" s="27" t="str">
        <f>VLOOKUP(C11284,'user list'!A:B,2,0)</f>
        <v>Admin</v>
      </c>
      <c r="B11284" s="172">
        <v>45818.400601851848</v>
      </c>
      <c r="C11284" s="69" t="s">
        <v>186</v>
      </c>
      <c r="D11284" s="69" t="s">
        <v>1937</v>
      </c>
      <c r="E11284" s="69" t="s">
        <v>2039</v>
      </c>
      <c r="F11284" s="69">
        <v>2100</v>
      </c>
      <c r="G11284" s="69" t="s">
        <v>1948</v>
      </c>
    </row>
    <row r="11285" spans="1:7" ht="14.4">
      <c r="A11285" s="27" t="str">
        <f>VLOOKUP(C11285,'user list'!A:B,2,0)</f>
        <v>Admin</v>
      </c>
      <c r="B11285" s="172">
        <v>45818.400601851848</v>
      </c>
      <c r="C11285" s="69" t="s">
        <v>186</v>
      </c>
      <c r="D11285" s="69" t="s">
        <v>1937</v>
      </c>
      <c r="E11285" s="69" t="s">
        <v>2002</v>
      </c>
      <c r="F11285" s="69">
        <v>2101</v>
      </c>
      <c r="G11285" s="69" t="s">
        <v>1948</v>
      </c>
    </row>
    <row r="11286" spans="1:7" ht="14.4">
      <c r="A11286" s="27" t="str">
        <f>VLOOKUP(C11286,'user list'!A:B,2,0)</f>
        <v>ITDD</v>
      </c>
      <c r="B11286" s="172">
        <v>45818.400740740741</v>
      </c>
      <c r="C11286" s="69" t="s">
        <v>219</v>
      </c>
      <c r="D11286" s="69" t="s">
        <v>1937</v>
      </c>
      <c r="E11286" s="69" t="s">
        <v>2039</v>
      </c>
      <c r="F11286" s="69">
        <v>2100</v>
      </c>
      <c r="G11286" s="69" t="s">
        <v>1947</v>
      </c>
    </row>
    <row r="11287" spans="1:7" ht="14.4">
      <c r="A11287" s="27" t="str">
        <f>VLOOKUP(C11287,'user list'!A:B,2,0)</f>
        <v>ITDD</v>
      </c>
      <c r="B11287" s="172">
        <v>45818.400740740741</v>
      </c>
      <c r="C11287" s="69" t="s">
        <v>219</v>
      </c>
      <c r="D11287" s="69" t="s">
        <v>1937</v>
      </c>
      <c r="E11287" s="69" t="s">
        <v>2039</v>
      </c>
      <c r="F11287" s="69">
        <v>2100</v>
      </c>
      <c r="G11287" s="69" t="s">
        <v>1948</v>
      </c>
    </row>
    <row r="11288" spans="1:7" ht="14.4">
      <c r="A11288" s="27" t="str">
        <f>VLOOKUP(C11288,'user list'!A:B,2,0)</f>
        <v>ITDD</v>
      </c>
      <c r="B11288" s="172">
        <v>45818.400740740741</v>
      </c>
      <c r="C11288" s="69" t="s">
        <v>219</v>
      </c>
      <c r="D11288" s="69" t="s">
        <v>1937</v>
      </c>
      <c r="E11288" s="69" t="s">
        <v>2035</v>
      </c>
      <c r="F11288" s="69">
        <v>2103</v>
      </c>
      <c r="G11288" s="69" t="s">
        <v>1939</v>
      </c>
    </row>
    <row r="11289" spans="1:7" ht="14.4">
      <c r="A11289" s="27" t="str">
        <f>VLOOKUP(C11289,'user list'!A:B,2,0)</f>
        <v>ITDD</v>
      </c>
      <c r="B11289" s="172">
        <v>45818.400740740741</v>
      </c>
      <c r="C11289" s="69" t="s">
        <v>219</v>
      </c>
      <c r="D11289" s="69" t="s">
        <v>1937</v>
      </c>
      <c r="E11289" s="69" t="s">
        <v>2035</v>
      </c>
      <c r="F11289" s="69">
        <v>2103</v>
      </c>
      <c r="G11289" s="69" t="s">
        <v>1939</v>
      </c>
    </row>
    <row r="11290" spans="1:7" ht="14.4">
      <c r="A11290" s="27" t="str">
        <f>VLOOKUP(C11290,'user list'!A:B,2,0)</f>
        <v>ITDD</v>
      </c>
      <c r="B11290" s="172">
        <v>45818.400763888887</v>
      </c>
      <c r="C11290" s="69" t="s">
        <v>219</v>
      </c>
      <c r="D11290" s="69" t="s">
        <v>1937</v>
      </c>
      <c r="E11290" s="69" t="s">
        <v>2035</v>
      </c>
      <c r="F11290" s="69">
        <v>2103</v>
      </c>
      <c r="G11290" s="69" t="s">
        <v>1939</v>
      </c>
    </row>
    <row r="11291" spans="1:7" ht="14.4">
      <c r="A11291" s="27" t="str">
        <f>VLOOKUP(C11291,'user list'!A:B,2,0)</f>
        <v>Admin</v>
      </c>
      <c r="B11291" s="172">
        <v>45818.400775462964</v>
      </c>
      <c r="C11291" s="69" t="s">
        <v>186</v>
      </c>
      <c r="D11291" s="69" t="s">
        <v>1937</v>
      </c>
      <c r="E11291" s="69" t="s">
        <v>1991</v>
      </c>
      <c r="F11291" s="69">
        <v>2099</v>
      </c>
      <c r="G11291" s="69" t="s">
        <v>1948</v>
      </c>
    </row>
    <row r="11292" spans="1:7" ht="14.4">
      <c r="A11292" s="27" t="str">
        <f>VLOOKUP(C11292,'user list'!A:B,2,0)</f>
        <v>Admin</v>
      </c>
      <c r="B11292" s="172">
        <v>45818.400775462964</v>
      </c>
      <c r="C11292" s="69" t="s">
        <v>186</v>
      </c>
      <c r="D11292" s="69" t="s">
        <v>1937</v>
      </c>
      <c r="E11292" s="69" t="s">
        <v>2039</v>
      </c>
      <c r="F11292" s="69">
        <v>2100</v>
      </c>
      <c r="G11292" s="69" t="s">
        <v>1948</v>
      </c>
    </row>
    <row r="11293" spans="1:7" ht="14.4">
      <c r="A11293" s="27" t="str">
        <f>VLOOKUP(C11293,'user list'!A:B,2,0)</f>
        <v>ITDD</v>
      </c>
      <c r="B11293" s="172">
        <v>45818.400891203702</v>
      </c>
      <c r="C11293" s="69" t="s">
        <v>219</v>
      </c>
      <c r="D11293" s="69" t="s">
        <v>1937</v>
      </c>
      <c r="E11293" s="69" t="s">
        <v>2035</v>
      </c>
      <c r="F11293" s="69">
        <v>2103</v>
      </c>
      <c r="G11293" s="69" t="s">
        <v>1947</v>
      </c>
    </row>
    <row r="11294" spans="1:7" ht="14.4">
      <c r="A11294" s="27" t="str">
        <f>VLOOKUP(C11294,'user list'!A:B,2,0)</f>
        <v>ITDD</v>
      </c>
      <c r="B11294" s="172">
        <v>45818.400891203702</v>
      </c>
      <c r="C11294" s="69" t="s">
        <v>219</v>
      </c>
      <c r="D11294" s="69" t="s">
        <v>1937</v>
      </c>
      <c r="E11294" s="69" t="s">
        <v>2035</v>
      </c>
      <c r="F11294" s="69">
        <v>2103</v>
      </c>
      <c r="G11294" s="69" t="s">
        <v>1948</v>
      </c>
    </row>
    <row r="11295" spans="1:7" ht="14.4">
      <c r="A11295" s="27" t="str">
        <f>VLOOKUP(C11295,'user list'!A:B,2,0)</f>
        <v>ITDD</v>
      </c>
      <c r="B11295" s="172">
        <v>45818.400891203702</v>
      </c>
      <c r="C11295" s="69" t="s">
        <v>219</v>
      </c>
      <c r="D11295" s="69" t="s">
        <v>1937</v>
      </c>
      <c r="E11295" s="69" t="s">
        <v>1989</v>
      </c>
      <c r="F11295" s="69">
        <v>2104</v>
      </c>
      <c r="G11295" s="69" t="s">
        <v>1939</v>
      </c>
    </row>
    <row r="11296" spans="1:7" ht="14.4">
      <c r="A11296" s="27" t="str">
        <f>VLOOKUP(C11296,'user list'!A:B,2,0)</f>
        <v>ITDD</v>
      </c>
      <c r="B11296" s="172">
        <v>45818.400891203702</v>
      </c>
      <c r="C11296" s="69" t="s">
        <v>219</v>
      </c>
      <c r="D11296" s="69" t="s">
        <v>1937</v>
      </c>
      <c r="E11296" s="69" t="s">
        <v>1989</v>
      </c>
      <c r="F11296" s="69">
        <v>2104</v>
      </c>
      <c r="G11296" s="69" t="s">
        <v>1939</v>
      </c>
    </row>
    <row r="11297" spans="1:7" ht="14.4">
      <c r="A11297" s="27" t="str">
        <f>VLOOKUP(C11297,'user list'!A:B,2,0)</f>
        <v>ITDD</v>
      </c>
      <c r="B11297" s="172">
        <v>45818.400902777779</v>
      </c>
      <c r="C11297" s="69" t="s">
        <v>219</v>
      </c>
      <c r="D11297" s="69" t="s">
        <v>1937</v>
      </c>
      <c r="E11297" s="69" t="s">
        <v>1989</v>
      </c>
      <c r="F11297" s="69">
        <v>2104</v>
      </c>
      <c r="G11297" s="69" t="s">
        <v>1939</v>
      </c>
    </row>
    <row r="11298" spans="1:7" ht="14.4">
      <c r="A11298" s="27" t="str">
        <f>VLOOKUP(C11298,'user list'!A:B,2,0)</f>
        <v>Admin</v>
      </c>
      <c r="B11298" s="172">
        <v>45818.401006944441</v>
      </c>
      <c r="C11298" s="69" t="s">
        <v>186</v>
      </c>
      <c r="D11298" s="69" t="s">
        <v>1937</v>
      </c>
      <c r="E11298" s="69" t="s">
        <v>2001</v>
      </c>
      <c r="F11298" s="69">
        <v>2102</v>
      </c>
      <c r="G11298" s="69" t="s">
        <v>1948</v>
      </c>
    </row>
    <row r="11299" spans="1:7" ht="14.4">
      <c r="A11299" s="27" t="str">
        <f>VLOOKUP(C11299,'user list'!A:B,2,0)</f>
        <v>Admin</v>
      </c>
      <c r="B11299" s="172">
        <v>45818.401006944441</v>
      </c>
      <c r="C11299" s="69" t="s">
        <v>186</v>
      </c>
      <c r="D11299" s="69" t="s">
        <v>1937</v>
      </c>
      <c r="E11299" s="69" t="s">
        <v>2035</v>
      </c>
      <c r="F11299" s="69">
        <v>2103</v>
      </c>
      <c r="G11299" s="69" t="s">
        <v>1948</v>
      </c>
    </row>
    <row r="11300" spans="1:7" ht="14.4">
      <c r="A11300" s="27" t="str">
        <f>VLOOKUP(C11300,'user list'!A:B,2,0)</f>
        <v>ITDD</v>
      </c>
      <c r="B11300" s="172">
        <v>45818.401076388887</v>
      </c>
      <c r="C11300" s="69" t="s">
        <v>219</v>
      </c>
      <c r="D11300" s="69" t="s">
        <v>1937</v>
      </c>
      <c r="E11300" s="69" t="s">
        <v>1989</v>
      </c>
      <c r="F11300" s="69">
        <v>2104</v>
      </c>
      <c r="G11300" s="69" t="s">
        <v>1947</v>
      </c>
    </row>
    <row r="11301" spans="1:7" ht="14.4">
      <c r="A11301" s="27" t="str">
        <f>VLOOKUP(C11301,'user list'!A:B,2,0)</f>
        <v>ITDD</v>
      </c>
      <c r="B11301" s="172">
        <v>45818.401076388887</v>
      </c>
      <c r="C11301" s="69" t="s">
        <v>219</v>
      </c>
      <c r="D11301" s="69" t="s">
        <v>1937</v>
      </c>
      <c r="E11301" s="69" t="s">
        <v>1989</v>
      </c>
      <c r="F11301" s="69">
        <v>2104</v>
      </c>
      <c r="G11301" s="69" t="s">
        <v>1948</v>
      </c>
    </row>
    <row r="11302" spans="1:7" ht="14.4">
      <c r="A11302" s="27" t="str">
        <f>VLOOKUP(C11302,'user list'!A:B,2,0)</f>
        <v>ITDD</v>
      </c>
      <c r="B11302" s="172">
        <v>45818.401087962964</v>
      </c>
      <c r="C11302" s="69" t="s">
        <v>219</v>
      </c>
      <c r="D11302" s="69" t="s">
        <v>1937</v>
      </c>
      <c r="E11302" s="69" t="s">
        <v>2001</v>
      </c>
      <c r="F11302" s="69">
        <v>2102</v>
      </c>
      <c r="G11302" s="69" t="s">
        <v>1939</v>
      </c>
    </row>
    <row r="11303" spans="1:7" ht="14.4">
      <c r="A11303" s="27" t="str">
        <f>VLOOKUP(C11303,'user list'!A:B,2,0)</f>
        <v>ITDD</v>
      </c>
      <c r="B11303" s="172">
        <v>45818.401087962964</v>
      </c>
      <c r="C11303" s="69" t="s">
        <v>219</v>
      </c>
      <c r="D11303" s="69" t="s">
        <v>1937</v>
      </c>
      <c r="E11303" s="69" t="s">
        <v>2001</v>
      </c>
      <c r="F11303" s="69">
        <v>2102</v>
      </c>
      <c r="G11303" s="69" t="s">
        <v>1939</v>
      </c>
    </row>
    <row r="11304" spans="1:7" ht="14.4">
      <c r="A11304" s="27" t="str">
        <f>VLOOKUP(C11304,'user list'!A:B,2,0)</f>
        <v>ITDD</v>
      </c>
      <c r="B11304" s="172">
        <v>45818.40111111111</v>
      </c>
      <c r="C11304" s="69" t="s">
        <v>219</v>
      </c>
      <c r="D11304" s="69" t="s">
        <v>1937</v>
      </c>
      <c r="E11304" s="69" t="s">
        <v>2001</v>
      </c>
      <c r="F11304" s="69">
        <v>2102</v>
      </c>
      <c r="G11304" s="69" t="s">
        <v>1939</v>
      </c>
    </row>
    <row r="11305" spans="1:7" ht="14.4">
      <c r="A11305" s="27" t="str">
        <f>VLOOKUP(C11305,'user list'!A:B,2,0)</f>
        <v>Admin</v>
      </c>
      <c r="B11305" s="172">
        <v>45818.401122685187</v>
      </c>
      <c r="C11305" s="69" t="s">
        <v>186</v>
      </c>
      <c r="D11305" s="69" t="s">
        <v>1937</v>
      </c>
      <c r="E11305" s="69" t="s">
        <v>2035</v>
      </c>
      <c r="F11305" s="69">
        <v>2103</v>
      </c>
      <c r="G11305" s="69" t="s">
        <v>1948</v>
      </c>
    </row>
    <row r="11306" spans="1:7" ht="14.4">
      <c r="A11306" s="27" t="str">
        <f>VLOOKUP(C11306,'user list'!A:B,2,0)</f>
        <v>Admin</v>
      </c>
      <c r="B11306" s="172">
        <v>45818.401122685187</v>
      </c>
      <c r="C11306" s="69" t="s">
        <v>186</v>
      </c>
      <c r="D11306" s="69" t="s">
        <v>1937</v>
      </c>
      <c r="E11306" s="69" t="s">
        <v>1989</v>
      </c>
      <c r="F11306" s="69">
        <v>2104</v>
      </c>
      <c r="G11306" s="69" t="s">
        <v>1948</v>
      </c>
    </row>
    <row r="11307" spans="1:7" ht="14.4">
      <c r="A11307" s="27" t="str">
        <f>VLOOKUP(C11307,'user list'!A:B,2,0)</f>
        <v>ITDD</v>
      </c>
      <c r="B11307" s="172">
        <v>45818.40121527778</v>
      </c>
      <c r="C11307" s="69" t="s">
        <v>219</v>
      </c>
      <c r="D11307" s="69" t="s">
        <v>1937</v>
      </c>
      <c r="E11307" s="69" t="s">
        <v>2001</v>
      </c>
      <c r="F11307" s="69">
        <v>2102</v>
      </c>
      <c r="G11307" s="69" t="s">
        <v>1947</v>
      </c>
    </row>
    <row r="11308" spans="1:7" ht="14.4">
      <c r="A11308" s="27" t="str">
        <f>VLOOKUP(C11308,'user list'!A:B,2,0)</f>
        <v>ITDD</v>
      </c>
      <c r="B11308" s="172">
        <v>45818.40121527778</v>
      </c>
      <c r="C11308" s="69" t="s">
        <v>219</v>
      </c>
      <c r="D11308" s="69" t="s">
        <v>1937</v>
      </c>
      <c r="E11308" s="69" t="s">
        <v>2001</v>
      </c>
      <c r="F11308" s="69">
        <v>2102</v>
      </c>
      <c r="G11308" s="69" t="s">
        <v>1948</v>
      </c>
    </row>
    <row r="11309" spans="1:7" ht="14.4">
      <c r="A11309" s="27" t="str">
        <f>VLOOKUP(C11309,'user list'!A:B,2,0)</f>
        <v>ITDD</v>
      </c>
      <c r="B11309" s="172">
        <v>45818.401226851849</v>
      </c>
      <c r="C11309" s="69" t="s">
        <v>219</v>
      </c>
      <c r="D11309" s="69" t="s">
        <v>1937</v>
      </c>
      <c r="E11309" s="69" t="s">
        <v>2048</v>
      </c>
      <c r="F11309" s="69">
        <v>2106</v>
      </c>
      <c r="G11309" s="69" t="s">
        <v>1939</v>
      </c>
    </row>
    <row r="11310" spans="1:7" ht="14.4">
      <c r="A11310" s="27" t="str">
        <f>VLOOKUP(C11310,'user list'!A:B,2,0)</f>
        <v>ITDD</v>
      </c>
      <c r="B11310" s="172">
        <v>45818.401226851849</v>
      </c>
      <c r="C11310" s="69" t="s">
        <v>219</v>
      </c>
      <c r="D11310" s="69" t="s">
        <v>1937</v>
      </c>
      <c r="E11310" s="69" t="s">
        <v>2048</v>
      </c>
      <c r="F11310" s="69">
        <v>2106</v>
      </c>
      <c r="G11310" s="69" t="s">
        <v>1939</v>
      </c>
    </row>
    <row r="11311" spans="1:7" ht="14.4">
      <c r="A11311" s="27" t="str">
        <f>VLOOKUP(C11311,'user list'!A:B,2,0)</f>
        <v>ITDD</v>
      </c>
      <c r="B11311" s="172">
        <v>45818.401250000003</v>
      </c>
      <c r="C11311" s="69" t="s">
        <v>219</v>
      </c>
      <c r="D11311" s="69" t="s">
        <v>1937</v>
      </c>
      <c r="E11311" s="69" t="s">
        <v>2048</v>
      </c>
      <c r="F11311" s="69">
        <v>2106</v>
      </c>
      <c r="G11311" s="69" t="s">
        <v>1939</v>
      </c>
    </row>
    <row r="11312" spans="1:7" ht="14.4">
      <c r="A11312" s="27" t="str">
        <f>VLOOKUP(C11312,'user list'!A:B,2,0)</f>
        <v>Admin</v>
      </c>
      <c r="B11312" s="172">
        <v>45818.401354166665</v>
      </c>
      <c r="C11312" s="69" t="s">
        <v>186</v>
      </c>
      <c r="D11312" s="69" t="s">
        <v>1937</v>
      </c>
      <c r="E11312" s="69" t="s">
        <v>2002</v>
      </c>
      <c r="F11312" s="69">
        <v>2101</v>
      </c>
      <c r="G11312" s="69" t="s">
        <v>1948</v>
      </c>
    </row>
    <row r="11313" spans="1:7" ht="14.4">
      <c r="A11313" s="27" t="str">
        <f>VLOOKUP(C11313,'user list'!A:B,2,0)</f>
        <v>Admin</v>
      </c>
      <c r="B11313" s="172">
        <v>45818.401354166665</v>
      </c>
      <c r="C11313" s="69" t="s">
        <v>186</v>
      </c>
      <c r="D11313" s="69" t="s">
        <v>1937</v>
      </c>
      <c r="E11313" s="69" t="s">
        <v>2001</v>
      </c>
      <c r="F11313" s="69">
        <v>2102</v>
      </c>
      <c r="G11313" s="69" t="s">
        <v>1948</v>
      </c>
    </row>
    <row r="11314" spans="1:7" ht="14.4">
      <c r="A11314" s="27" t="str">
        <f>VLOOKUP(C11314,'user list'!A:B,2,0)</f>
        <v>ITDD</v>
      </c>
      <c r="B11314" s="172">
        <v>45818.401354166665</v>
      </c>
      <c r="C11314" s="69" t="s">
        <v>219</v>
      </c>
      <c r="D11314" s="69" t="s">
        <v>1937</v>
      </c>
      <c r="E11314" s="69" t="s">
        <v>2048</v>
      </c>
      <c r="F11314" s="69">
        <v>2106</v>
      </c>
      <c r="G11314" s="69" t="s">
        <v>1947</v>
      </c>
    </row>
    <row r="11315" spans="1:7" ht="14.4">
      <c r="A11315" s="27" t="str">
        <f>VLOOKUP(C11315,'user list'!A:B,2,0)</f>
        <v>ITDD</v>
      </c>
      <c r="B11315" s="172">
        <v>45818.401354166665</v>
      </c>
      <c r="C11315" s="69" t="s">
        <v>219</v>
      </c>
      <c r="D11315" s="69" t="s">
        <v>1937</v>
      </c>
      <c r="E11315" s="69" t="s">
        <v>2048</v>
      </c>
      <c r="F11315" s="69">
        <v>2106</v>
      </c>
      <c r="G11315" s="69" t="s">
        <v>1948</v>
      </c>
    </row>
    <row r="11316" spans="1:7" ht="14.4">
      <c r="A11316" s="27" t="str">
        <f>VLOOKUP(C11316,'user list'!A:B,2,0)</f>
        <v>ITDD</v>
      </c>
      <c r="B11316" s="172">
        <v>45818.401365740741</v>
      </c>
      <c r="C11316" s="69" t="s">
        <v>219</v>
      </c>
      <c r="D11316" s="69" t="s">
        <v>1937</v>
      </c>
      <c r="E11316" s="69" t="s">
        <v>2029</v>
      </c>
      <c r="F11316" s="69">
        <v>2105</v>
      </c>
      <c r="G11316" s="69" t="s">
        <v>1939</v>
      </c>
    </row>
    <row r="11317" spans="1:7" ht="14.4">
      <c r="A11317" s="27" t="str">
        <f>VLOOKUP(C11317,'user list'!A:B,2,0)</f>
        <v>ITDD</v>
      </c>
      <c r="B11317" s="172">
        <v>45818.401365740741</v>
      </c>
      <c r="C11317" s="69" t="s">
        <v>219</v>
      </c>
      <c r="D11317" s="69" t="s">
        <v>1937</v>
      </c>
      <c r="E11317" s="69" t="s">
        <v>2029</v>
      </c>
      <c r="F11317" s="69">
        <v>2105</v>
      </c>
      <c r="G11317" s="69" t="s">
        <v>1939</v>
      </c>
    </row>
    <row r="11318" spans="1:7" ht="14.4">
      <c r="A11318" s="27" t="str">
        <f>VLOOKUP(C11318,'user list'!A:B,2,0)</f>
        <v>ITDD</v>
      </c>
      <c r="B11318" s="172">
        <v>45818.401377314818</v>
      </c>
      <c r="C11318" s="69" t="s">
        <v>219</v>
      </c>
      <c r="D11318" s="69" t="s">
        <v>1937</v>
      </c>
      <c r="E11318" s="69" t="s">
        <v>2029</v>
      </c>
      <c r="F11318" s="69">
        <v>2105</v>
      </c>
      <c r="G11318" s="69" t="s">
        <v>1939</v>
      </c>
    </row>
    <row r="11319" spans="1:7" ht="14.4">
      <c r="A11319" s="27" t="str">
        <f>VLOOKUP(C11319,'user list'!A:B,2,0)</f>
        <v>Admin</v>
      </c>
      <c r="B11319" s="172">
        <v>45818.401400462964</v>
      </c>
      <c r="C11319" s="69" t="s">
        <v>186</v>
      </c>
      <c r="D11319" s="69" t="s">
        <v>1937</v>
      </c>
      <c r="E11319" s="69" t="s">
        <v>2029</v>
      </c>
      <c r="F11319" s="69">
        <v>2105</v>
      </c>
      <c r="G11319" s="69" t="s">
        <v>1948</v>
      </c>
    </row>
    <row r="11320" spans="1:7" ht="14.4">
      <c r="A11320" s="27" t="str">
        <f>VLOOKUP(C11320,'user list'!A:B,2,0)</f>
        <v>Admin</v>
      </c>
      <c r="B11320" s="172">
        <v>45818.401400462964</v>
      </c>
      <c r="C11320" s="69" t="s">
        <v>186</v>
      </c>
      <c r="D11320" s="69" t="s">
        <v>1937</v>
      </c>
      <c r="E11320" s="69" t="s">
        <v>2048</v>
      </c>
      <c r="F11320" s="69">
        <v>2106</v>
      </c>
      <c r="G11320" s="69" t="s">
        <v>1948</v>
      </c>
    </row>
    <row r="11321" spans="1:7" ht="14.4">
      <c r="A11321" s="27" t="str">
        <f>VLOOKUP(C11321,'user list'!A:B,2,0)</f>
        <v>ITDD</v>
      </c>
      <c r="B11321" s="172">
        <v>45818.401493055557</v>
      </c>
      <c r="C11321" s="69" t="s">
        <v>219</v>
      </c>
      <c r="D11321" s="69" t="s">
        <v>1937</v>
      </c>
      <c r="E11321" s="69" t="s">
        <v>2029</v>
      </c>
      <c r="F11321" s="69">
        <v>2105</v>
      </c>
      <c r="G11321" s="69" t="s">
        <v>1947</v>
      </c>
    </row>
    <row r="11322" spans="1:7" ht="14.4">
      <c r="A11322" s="27" t="str">
        <f>VLOOKUP(C11322,'user list'!A:B,2,0)</f>
        <v>ITDD</v>
      </c>
      <c r="B11322" s="172">
        <v>45818.401493055557</v>
      </c>
      <c r="C11322" s="69" t="s">
        <v>219</v>
      </c>
      <c r="D11322" s="69" t="s">
        <v>1937</v>
      </c>
      <c r="E11322" s="69" t="s">
        <v>2029</v>
      </c>
      <c r="F11322" s="69">
        <v>2105</v>
      </c>
      <c r="G11322" s="69" t="s">
        <v>1948</v>
      </c>
    </row>
    <row r="11323" spans="1:7" ht="14.4">
      <c r="A11323" s="27" t="str">
        <f>VLOOKUP(C11323,'user list'!A:B,2,0)</f>
        <v>Admin</v>
      </c>
      <c r="B11323" s="172">
        <v>45818.401631944442</v>
      </c>
      <c r="C11323" s="69" t="s">
        <v>186</v>
      </c>
      <c r="D11323" s="69" t="s">
        <v>1937</v>
      </c>
      <c r="E11323" s="69" t="s">
        <v>1989</v>
      </c>
      <c r="F11323" s="69">
        <v>2104</v>
      </c>
      <c r="G11323" s="69" t="s">
        <v>1948</v>
      </c>
    </row>
    <row r="11324" spans="1:7" ht="14.4">
      <c r="A11324" s="27" t="str">
        <f>VLOOKUP(C11324,'user list'!A:B,2,0)</f>
        <v>Admin</v>
      </c>
      <c r="B11324" s="172">
        <v>45818.401631944442</v>
      </c>
      <c r="C11324" s="69" t="s">
        <v>186</v>
      </c>
      <c r="D11324" s="69" t="s">
        <v>1937</v>
      </c>
      <c r="E11324" s="69" t="s">
        <v>2029</v>
      </c>
      <c r="F11324" s="69">
        <v>2105</v>
      </c>
      <c r="G11324" s="69" t="s">
        <v>1948</v>
      </c>
    </row>
    <row r="11325" spans="1:7" ht="14.4">
      <c r="A11325" s="27" t="str">
        <f>VLOOKUP(C11325,'user list'!A:B,2,0)</f>
        <v>ITDD</v>
      </c>
      <c r="B11325" s="172">
        <v>45818.401666666665</v>
      </c>
      <c r="C11325" s="69" t="s">
        <v>219</v>
      </c>
      <c r="D11325" s="69" t="s">
        <v>1937</v>
      </c>
      <c r="E11325" s="69" t="s">
        <v>2483</v>
      </c>
      <c r="F11325" s="69">
        <v>1805</v>
      </c>
      <c r="G11325" s="69" t="s">
        <v>1939</v>
      </c>
    </row>
    <row r="11326" spans="1:7" ht="14.4">
      <c r="A11326" s="27" t="str">
        <f>VLOOKUP(C11326,'user list'!A:B,2,0)</f>
        <v>ITDD</v>
      </c>
      <c r="B11326" s="172">
        <v>45818.401689814818</v>
      </c>
      <c r="C11326" s="69" t="s">
        <v>219</v>
      </c>
      <c r="D11326" s="69" t="s">
        <v>1937</v>
      </c>
      <c r="E11326" s="69" t="s">
        <v>2534</v>
      </c>
      <c r="F11326" s="69">
        <v>1881</v>
      </c>
      <c r="G11326" s="69" t="s">
        <v>1939</v>
      </c>
    </row>
    <row r="11327" spans="1:7" ht="14.4">
      <c r="A11327" s="27" t="str">
        <f>VLOOKUP(C11327,'user list'!A:B,2,0)</f>
        <v>QCPL</v>
      </c>
      <c r="B11327" s="172">
        <v>45818.402118055557</v>
      </c>
      <c r="C11327" s="69" t="s">
        <v>268</v>
      </c>
      <c r="D11327" s="69" t="s">
        <v>1937</v>
      </c>
      <c r="E11327" s="69" t="s">
        <v>2678</v>
      </c>
      <c r="F11327" s="69">
        <v>2097</v>
      </c>
      <c r="G11327" s="69" t="s">
        <v>1939</v>
      </c>
    </row>
    <row r="11328" spans="1:7" ht="14.4">
      <c r="A11328" s="27" t="str">
        <f>VLOOKUP(C11328,'user list'!A:B,2,0)</f>
        <v>QCPL</v>
      </c>
      <c r="B11328" s="172">
        <v>45818.40215277778</v>
      </c>
      <c r="C11328" s="69" t="s">
        <v>268</v>
      </c>
      <c r="D11328" s="69" t="s">
        <v>1937</v>
      </c>
      <c r="E11328" s="69" t="s">
        <v>2683</v>
      </c>
      <c r="F11328" s="69">
        <v>2095</v>
      </c>
      <c r="G11328" s="69" t="s">
        <v>1939</v>
      </c>
    </row>
    <row r="11329" spans="1:7" ht="14.4">
      <c r="A11329" s="27" t="str">
        <f>VLOOKUP(C11329,'user list'!A:B,2,0)</f>
        <v>QCPL</v>
      </c>
      <c r="B11329" s="172">
        <v>45818.402175925927</v>
      </c>
      <c r="C11329" s="69" t="s">
        <v>268</v>
      </c>
      <c r="D11329" s="69" t="s">
        <v>1937</v>
      </c>
      <c r="E11329" s="69" t="s">
        <v>2682</v>
      </c>
      <c r="F11329" s="69">
        <v>2094</v>
      </c>
      <c r="G11329" s="69" t="s">
        <v>1939</v>
      </c>
    </row>
    <row r="11330" spans="1:7" ht="14.4">
      <c r="A11330" s="27" t="str">
        <f>VLOOKUP(C11330,'user list'!A:B,2,0)</f>
        <v>QCPL</v>
      </c>
      <c r="B11330" s="172">
        <v>45818.402199074073</v>
      </c>
      <c r="C11330" s="69" t="s">
        <v>268</v>
      </c>
      <c r="D11330" s="69" t="s">
        <v>1937</v>
      </c>
      <c r="E11330" s="69" t="s">
        <v>2680</v>
      </c>
      <c r="F11330" s="69">
        <v>2092</v>
      </c>
      <c r="G11330" s="69" t="s">
        <v>1939</v>
      </c>
    </row>
    <row r="11331" spans="1:7" ht="14.4">
      <c r="A11331" s="27" t="str">
        <f>VLOOKUP(C11331,'user list'!A:B,2,0)</f>
        <v>QCPL</v>
      </c>
      <c r="B11331" s="172">
        <v>45818.402222222219</v>
      </c>
      <c r="C11331" s="69" t="s">
        <v>268</v>
      </c>
      <c r="D11331" s="69" t="s">
        <v>1937</v>
      </c>
      <c r="E11331" s="69" t="s">
        <v>2679</v>
      </c>
      <c r="F11331" s="69">
        <v>2091</v>
      </c>
      <c r="G11331" s="69" t="s">
        <v>1939</v>
      </c>
    </row>
    <row r="11332" spans="1:7" ht="14.4">
      <c r="A11332" s="27" t="str">
        <f>VLOOKUP(C11332,'user list'!A:B,2,0)</f>
        <v>QCPL</v>
      </c>
      <c r="B11332" s="172">
        <v>45818.402233796296</v>
      </c>
      <c r="C11332" s="69" t="s">
        <v>268</v>
      </c>
      <c r="D11332" s="69" t="s">
        <v>1937</v>
      </c>
      <c r="E11332" s="69" t="s">
        <v>2676</v>
      </c>
      <c r="F11332" s="69">
        <v>2088</v>
      </c>
      <c r="G11332" s="69" t="s">
        <v>1939</v>
      </c>
    </row>
    <row r="11333" spans="1:7" ht="14.4">
      <c r="A11333" s="27" t="str">
        <f>VLOOKUP(C11333,'user list'!A:B,2,0)</f>
        <v>QCPL</v>
      </c>
      <c r="B11333" s="172">
        <v>45818.402256944442</v>
      </c>
      <c r="C11333" s="69" t="s">
        <v>268</v>
      </c>
      <c r="D11333" s="69" t="s">
        <v>1937</v>
      </c>
      <c r="E11333" s="69" t="s">
        <v>2675</v>
      </c>
      <c r="F11333" s="69">
        <v>2087</v>
      </c>
      <c r="G11333" s="69" t="s">
        <v>1939</v>
      </c>
    </row>
    <row r="11334" spans="1:7" ht="14.4">
      <c r="A11334" s="27" t="str">
        <f>VLOOKUP(C11334,'user list'!A:B,2,0)</f>
        <v>QCPL</v>
      </c>
      <c r="B11334" s="172">
        <v>45818.402280092596</v>
      </c>
      <c r="C11334" s="69" t="s">
        <v>268</v>
      </c>
      <c r="D11334" s="69" t="s">
        <v>1937</v>
      </c>
      <c r="E11334" s="69" t="s">
        <v>2674</v>
      </c>
      <c r="F11334" s="69">
        <v>2086</v>
      </c>
      <c r="G11334" s="69" t="s">
        <v>1939</v>
      </c>
    </row>
    <row r="11335" spans="1:7" ht="14.4">
      <c r="A11335" s="27" t="str">
        <f>VLOOKUP(C11335,'user list'!A:B,2,0)</f>
        <v>QCPL</v>
      </c>
      <c r="B11335" s="172">
        <v>45818.402291666665</v>
      </c>
      <c r="C11335" s="69" t="s">
        <v>268</v>
      </c>
      <c r="D11335" s="69" t="s">
        <v>1937</v>
      </c>
      <c r="E11335" s="69" t="s">
        <v>2674</v>
      </c>
      <c r="F11335" s="69">
        <v>2086</v>
      </c>
      <c r="G11335" s="69" t="s">
        <v>1939</v>
      </c>
    </row>
    <row r="11336" spans="1:7" ht="14.4">
      <c r="A11336" s="27" t="str">
        <f>VLOOKUP(C11336,'user list'!A:B,2,0)</f>
        <v>QCPL</v>
      </c>
      <c r="B11336" s="172">
        <v>45818.402303240742</v>
      </c>
      <c r="C11336" s="69" t="s">
        <v>268</v>
      </c>
      <c r="D11336" s="69" t="s">
        <v>1937</v>
      </c>
      <c r="E11336" s="69" t="s">
        <v>2608</v>
      </c>
      <c r="F11336" s="69">
        <v>1996</v>
      </c>
      <c r="G11336" s="69" t="s">
        <v>1939</v>
      </c>
    </row>
    <row r="11337" spans="1:7" ht="14.4">
      <c r="A11337" s="27" t="str">
        <f>VLOOKUP(C11337,'user list'!A:B,2,0)</f>
        <v>QCPL</v>
      </c>
      <c r="B11337" s="172">
        <v>45818.402326388888</v>
      </c>
      <c r="C11337" s="69" t="s">
        <v>268</v>
      </c>
      <c r="D11337" s="69" t="s">
        <v>1937</v>
      </c>
      <c r="E11337" s="69" t="s">
        <v>2599</v>
      </c>
      <c r="F11337" s="69">
        <v>1974</v>
      </c>
      <c r="G11337" s="69" t="s">
        <v>1939</v>
      </c>
    </row>
    <row r="11338" spans="1:7" ht="14.4">
      <c r="A11338" s="27" t="str">
        <f>VLOOKUP(C11338,'user list'!A:B,2,0)</f>
        <v>ITDD</v>
      </c>
      <c r="B11338" s="172">
        <v>45818.406921296293</v>
      </c>
      <c r="C11338" s="69" t="s">
        <v>219</v>
      </c>
      <c r="D11338" s="69" t="s">
        <v>1937</v>
      </c>
      <c r="E11338" s="69" t="s">
        <v>2685</v>
      </c>
      <c r="F11338" s="69">
        <v>2107</v>
      </c>
      <c r="G11338" s="69" t="s">
        <v>1939</v>
      </c>
    </row>
    <row r="11339" spans="1:7" ht="14.4">
      <c r="A11339" s="27" t="str">
        <f>VLOOKUP(C11339,'user list'!A:B,2,0)</f>
        <v>ITDD</v>
      </c>
      <c r="B11339" s="172">
        <v>45818.407060185185</v>
      </c>
      <c r="C11339" s="69" t="s">
        <v>219</v>
      </c>
      <c r="D11339" s="69" t="s">
        <v>1937</v>
      </c>
      <c r="E11339" s="69" t="s">
        <v>2685</v>
      </c>
      <c r="F11339" s="69">
        <v>2107</v>
      </c>
      <c r="G11339" s="69" t="s">
        <v>1947</v>
      </c>
    </row>
    <row r="11340" spans="1:7" ht="14.4">
      <c r="A11340" s="27" t="str">
        <f>VLOOKUP(C11340,'user list'!A:B,2,0)</f>
        <v>ITDD</v>
      </c>
      <c r="B11340" s="172">
        <v>45818.407060185185</v>
      </c>
      <c r="C11340" s="69" t="s">
        <v>219</v>
      </c>
      <c r="D11340" s="69" t="s">
        <v>1937</v>
      </c>
      <c r="E11340" s="69" t="s">
        <v>2685</v>
      </c>
      <c r="F11340" s="69">
        <v>2107</v>
      </c>
      <c r="G11340" s="69" t="s">
        <v>1948</v>
      </c>
    </row>
    <row r="11341" spans="1:7" ht="14.4">
      <c r="A11341" s="27" t="str">
        <f>VLOOKUP(C11341,'user list'!A:B,2,0)</f>
        <v>ITDD</v>
      </c>
      <c r="B11341" s="172">
        <v>45818.407060185185</v>
      </c>
      <c r="C11341" s="69" t="s">
        <v>219</v>
      </c>
      <c r="D11341" s="69" t="s">
        <v>1937</v>
      </c>
      <c r="E11341" s="69" t="s">
        <v>2685</v>
      </c>
      <c r="F11341" s="69">
        <v>2107</v>
      </c>
      <c r="G11341" s="69" t="s">
        <v>1939</v>
      </c>
    </row>
    <row r="11342" spans="1:7" ht="14.4">
      <c r="A11342" s="27" t="str">
        <f>VLOOKUP(C11342,'user list'!A:B,2,0)</f>
        <v>Admin</v>
      </c>
      <c r="B11342" s="172">
        <v>45818.407071759262</v>
      </c>
      <c r="C11342" s="69" t="s">
        <v>186</v>
      </c>
      <c r="D11342" s="69" t="s">
        <v>1937</v>
      </c>
      <c r="E11342" s="69" t="s">
        <v>2685</v>
      </c>
      <c r="F11342" s="69">
        <v>2107</v>
      </c>
      <c r="G11342" s="69" t="s">
        <v>1948</v>
      </c>
    </row>
    <row r="11343" spans="1:7" ht="14.4">
      <c r="A11343" s="27" t="str">
        <f>VLOOKUP(C11343,'user list'!A:B,2,0)</f>
        <v>ITDD</v>
      </c>
      <c r="B11343" s="172">
        <v>45818.407106481478</v>
      </c>
      <c r="C11343" s="69" t="s">
        <v>219</v>
      </c>
      <c r="D11343" s="69" t="s">
        <v>1937</v>
      </c>
      <c r="E11343" s="69" t="s">
        <v>2048</v>
      </c>
      <c r="F11343" s="69">
        <v>2106</v>
      </c>
      <c r="G11343" s="69" t="s">
        <v>1939</v>
      </c>
    </row>
    <row r="11344" spans="1:7" ht="14.4">
      <c r="A11344" s="27" t="str">
        <f>VLOOKUP(C11344,'user list'!A:B,2,0)</f>
        <v>ITDD</v>
      </c>
      <c r="B11344" s="172">
        <v>45818.407141203701</v>
      </c>
      <c r="C11344" s="69" t="s">
        <v>219</v>
      </c>
      <c r="D11344" s="69" t="s">
        <v>1937</v>
      </c>
      <c r="E11344" s="69" t="s">
        <v>2029</v>
      </c>
      <c r="F11344" s="69">
        <v>2105</v>
      </c>
      <c r="G11344" s="69" t="s">
        <v>1939</v>
      </c>
    </row>
    <row r="11345" spans="1:7" ht="14.4">
      <c r="A11345" s="27" t="str">
        <f>VLOOKUP(C11345,'user list'!A:B,2,0)</f>
        <v>ITDD</v>
      </c>
      <c r="B11345" s="172">
        <v>45818.407164351855</v>
      </c>
      <c r="C11345" s="69" t="s">
        <v>219</v>
      </c>
      <c r="D11345" s="69" t="s">
        <v>1937</v>
      </c>
      <c r="E11345" s="69" t="s">
        <v>1989</v>
      </c>
      <c r="F11345" s="69">
        <v>2104</v>
      </c>
      <c r="G11345" s="69" t="s">
        <v>1939</v>
      </c>
    </row>
    <row r="11346" spans="1:7" ht="14.4">
      <c r="A11346" s="27" t="str">
        <f>VLOOKUP(C11346,'user list'!A:B,2,0)</f>
        <v>ITDD</v>
      </c>
      <c r="B11346" s="172">
        <v>45818.407187500001</v>
      </c>
      <c r="C11346" s="69" t="s">
        <v>219</v>
      </c>
      <c r="D11346" s="69" t="s">
        <v>1937</v>
      </c>
      <c r="E11346" s="69" t="s">
        <v>2684</v>
      </c>
      <c r="F11346" s="69">
        <v>2096</v>
      </c>
      <c r="G11346" s="69" t="s">
        <v>1939</v>
      </c>
    </row>
    <row r="11347" spans="1:7" ht="14.4">
      <c r="A11347" s="27" t="str">
        <f>VLOOKUP(C11347,'user list'!A:B,2,0)</f>
        <v>ITDD</v>
      </c>
      <c r="B11347" s="172">
        <v>45818.40729166667</v>
      </c>
      <c r="C11347" s="69" t="s">
        <v>219</v>
      </c>
      <c r="D11347" s="69" t="s">
        <v>1937</v>
      </c>
      <c r="E11347" s="69" t="s">
        <v>2684</v>
      </c>
      <c r="F11347" s="69">
        <v>2096</v>
      </c>
      <c r="G11347" s="69" t="s">
        <v>1947</v>
      </c>
    </row>
    <row r="11348" spans="1:7" ht="14.4">
      <c r="A11348" s="27" t="str">
        <f>VLOOKUP(C11348,'user list'!A:B,2,0)</f>
        <v>ITDD</v>
      </c>
      <c r="B11348" s="172">
        <v>45818.40729166667</v>
      </c>
      <c r="C11348" s="69" t="s">
        <v>219</v>
      </c>
      <c r="D11348" s="69" t="s">
        <v>1937</v>
      </c>
      <c r="E11348" s="69" t="s">
        <v>2684</v>
      </c>
      <c r="F11348" s="69">
        <v>2096</v>
      </c>
      <c r="G11348" s="69" t="s">
        <v>1948</v>
      </c>
    </row>
    <row r="11349" spans="1:7" ht="14.4">
      <c r="A11349" s="27" t="str">
        <f>VLOOKUP(C11349,'user list'!A:B,2,0)</f>
        <v>ITDD</v>
      </c>
      <c r="B11349" s="172">
        <v>45818.40729166667</v>
      </c>
      <c r="C11349" s="69" t="s">
        <v>219</v>
      </c>
      <c r="D11349" s="69" t="s">
        <v>1937</v>
      </c>
      <c r="E11349" s="69" t="s">
        <v>2684</v>
      </c>
      <c r="F11349" s="69">
        <v>2096</v>
      </c>
      <c r="G11349" s="69" t="s">
        <v>1939</v>
      </c>
    </row>
    <row r="11350" spans="1:7" ht="14.4">
      <c r="A11350" s="27" t="str">
        <f>VLOOKUP(C11350,'user list'!A:B,2,0)</f>
        <v>Admin</v>
      </c>
      <c r="B11350" s="172">
        <v>45818.40729166667</v>
      </c>
      <c r="C11350" s="69" t="s">
        <v>186</v>
      </c>
      <c r="D11350" s="69" t="s">
        <v>1937</v>
      </c>
      <c r="E11350" s="69" t="s">
        <v>2684</v>
      </c>
      <c r="F11350" s="69">
        <v>2096</v>
      </c>
      <c r="G11350" s="69" t="s">
        <v>1948</v>
      </c>
    </row>
    <row r="11351" spans="1:7" ht="14.4">
      <c r="A11351" s="27" t="str">
        <f>VLOOKUP(C11351,'user list'!A:B,2,0)</f>
        <v>ITDD</v>
      </c>
      <c r="B11351" s="172">
        <v>45818.407442129632</v>
      </c>
      <c r="C11351" s="69" t="s">
        <v>219</v>
      </c>
      <c r="D11351" s="69" t="s">
        <v>1937</v>
      </c>
      <c r="E11351" s="69" t="s">
        <v>2684</v>
      </c>
      <c r="F11351" s="69">
        <v>2096</v>
      </c>
      <c r="G11351" s="69" t="s">
        <v>2441</v>
      </c>
    </row>
    <row r="11352" spans="1:7" ht="14.4">
      <c r="A11352" s="27" t="str">
        <f>VLOOKUP(C11352,'user list'!A:B,2,0)</f>
        <v>ITDD</v>
      </c>
      <c r="B11352" s="172">
        <v>45818.409803240742</v>
      </c>
      <c r="C11352" s="69" t="s">
        <v>219</v>
      </c>
      <c r="D11352" s="69" t="s">
        <v>1937</v>
      </c>
      <c r="E11352" s="69" t="s">
        <v>2685</v>
      </c>
      <c r="F11352" s="69">
        <v>2107</v>
      </c>
      <c r="G11352" s="69" t="s">
        <v>1939</v>
      </c>
    </row>
    <row r="11353" spans="1:7" ht="14.4">
      <c r="A11353" s="27" t="str">
        <f>VLOOKUP(C11353,'user list'!A:B,2,0)</f>
        <v>PDAO</v>
      </c>
      <c r="B11353" s="172">
        <v>45818.410578703704</v>
      </c>
      <c r="C11353" s="69" t="s">
        <v>258</v>
      </c>
      <c r="D11353" s="69" t="s">
        <v>1937</v>
      </c>
      <c r="E11353" s="69" t="s">
        <v>1991</v>
      </c>
      <c r="F11353" s="69">
        <v>2052</v>
      </c>
      <c r="G11353" s="69" t="s">
        <v>1939</v>
      </c>
    </row>
    <row r="11354" spans="1:7" ht="14.4">
      <c r="A11354" s="27" t="str">
        <f>VLOOKUP(C11354,'user list'!A:B,2,0)</f>
        <v>PDAO</v>
      </c>
      <c r="B11354" s="172">
        <v>45818.411307870374</v>
      </c>
      <c r="C11354" s="69" t="s">
        <v>258</v>
      </c>
      <c r="D11354" s="69" t="s">
        <v>1937</v>
      </c>
      <c r="E11354" s="69" t="s">
        <v>2460</v>
      </c>
      <c r="F11354" s="69">
        <v>1755</v>
      </c>
      <c r="G11354" s="69" t="s">
        <v>1939</v>
      </c>
    </row>
    <row r="11355" spans="1:7" ht="14.4">
      <c r="A11355" s="27" t="str">
        <f>VLOOKUP(C11355,'user list'!A:B,2,0)</f>
        <v>OCM</v>
      </c>
      <c r="B11355" s="172">
        <v>45818.415497685186</v>
      </c>
      <c r="C11355" s="69" t="s">
        <v>230</v>
      </c>
      <c r="D11355" s="69" t="s">
        <v>1937</v>
      </c>
      <c r="E11355" s="69" t="s">
        <v>1991</v>
      </c>
      <c r="F11355" s="69">
        <v>2111</v>
      </c>
      <c r="G11355" s="69" t="s">
        <v>2440</v>
      </c>
    </row>
    <row r="11356" spans="1:7" ht="14.4">
      <c r="A11356" s="27" t="str">
        <f>VLOOKUP(C11356,'user list'!A:B,2,0)</f>
        <v>Admin</v>
      </c>
      <c r="B11356" s="172">
        <v>45818.415509259263</v>
      </c>
      <c r="C11356" s="69" t="s">
        <v>186</v>
      </c>
      <c r="D11356" s="69" t="s">
        <v>1937</v>
      </c>
      <c r="E11356" s="69" t="s">
        <v>1991</v>
      </c>
      <c r="F11356" s="69">
        <v>2111</v>
      </c>
      <c r="G11356" s="69" t="s">
        <v>1948</v>
      </c>
    </row>
    <row r="11357" spans="1:7" ht="14.4">
      <c r="A11357" s="27" t="str">
        <f>VLOOKUP(C11357,'user list'!A:B,2,0)</f>
        <v>Admin</v>
      </c>
      <c r="B11357" s="172">
        <v>45818.415509259263</v>
      </c>
      <c r="C11357" s="69" t="s">
        <v>186</v>
      </c>
      <c r="D11357" s="69" t="s">
        <v>1937</v>
      </c>
      <c r="E11357" s="69" t="s">
        <v>1991</v>
      </c>
      <c r="F11357" s="69">
        <v>2111</v>
      </c>
      <c r="G11357" s="69" t="s">
        <v>1947</v>
      </c>
    </row>
    <row r="11358" spans="1:7" ht="14.4">
      <c r="A11358" s="27" t="str">
        <f>VLOOKUP(C11358,'user list'!A:B,2,0)</f>
        <v>Admin</v>
      </c>
      <c r="B11358" s="172">
        <v>45818.415520833332</v>
      </c>
      <c r="C11358" s="69" t="s">
        <v>186</v>
      </c>
      <c r="D11358" s="69" t="s">
        <v>1937</v>
      </c>
      <c r="E11358" s="69" t="s">
        <v>1991</v>
      </c>
      <c r="F11358" s="69">
        <v>2111</v>
      </c>
      <c r="G11358" s="69" t="s">
        <v>1948</v>
      </c>
    </row>
    <row r="11359" spans="1:7" ht="14.4">
      <c r="A11359" s="27" t="str">
        <f>VLOOKUP(C11359,'user list'!A:B,2,0)</f>
        <v>Admin</v>
      </c>
      <c r="B11359" s="172">
        <v>45818.415520833332</v>
      </c>
      <c r="C11359" s="69" t="s">
        <v>186</v>
      </c>
      <c r="D11359" s="69" t="s">
        <v>1937</v>
      </c>
      <c r="E11359" s="69" t="s">
        <v>1991</v>
      </c>
      <c r="F11359" s="69">
        <v>2111</v>
      </c>
      <c r="G11359" s="69" t="s">
        <v>1948</v>
      </c>
    </row>
    <row r="11360" spans="1:7" ht="14.4">
      <c r="A11360" s="27" t="str">
        <f>VLOOKUP(C11360,'user list'!A:B,2,0)</f>
        <v>OCM</v>
      </c>
      <c r="B11360" s="172">
        <v>45818.420891203707</v>
      </c>
      <c r="C11360" s="69" t="s">
        <v>235</v>
      </c>
      <c r="D11360" s="69" t="s">
        <v>1937</v>
      </c>
      <c r="E11360" s="69" t="s">
        <v>2444</v>
      </c>
      <c r="F11360" s="69">
        <v>1741</v>
      </c>
      <c r="G11360" s="69" t="s">
        <v>1939</v>
      </c>
    </row>
    <row r="11361" spans="1:7" ht="14.4">
      <c r="A11361" s="27" t="str">
        <f>VLOOKUP(C11361,'user list'!A:B,2,0)</f>
        <v>OCM</v>
      </c>
      <c r="B11361" s="172">
        <v>45818.420891203707</v>
      </c>
      <c r="C11361" s="69" t="s">
        <v>235</v>
      </c>
      <c r="D11361" s="69" t="s">
        <v>1937</v>
      </c>
      <c r="E11361" s="69" t="s">
        <v>2444</v>
      </c>
      <c r="F11361" s="69">
        <v>1741</v>
      </c>
      <c r="G11361" s="69" t="s">
        <v>1939</v>
      </c>
    </row>
    <row r="11362" spans="1:7" ht="14.4">
      <c r="A11362" s="27" t="str">
        <f>VLOOKUP(C11362,'user list'!A:B,2,0)</f>
        <v>CPDD</v>
      </c>
      <c r="B11362" s="172">
        <v>45818.421354166669</v>
      </c>
      <c r="C11362" s="69" t="s">
        <v>205</v>
      </c>
      <c r="D11362" s="69" t="s">
        <v>1937</v>
      </c>
      <c r="E11362" s="69" t="s">
        <v>2685</v>
      </c>
      <c r="F11362" s="69">
        <v>2107</v>
      </c>
      <c r="G11362" s="69" t="s">
        <v>1939</v>
      </c>
    </row>
    <row r="11363" spans="1:7" ht="14.4">
      <c r="A11363" s="27" t="str">
        <f>VLOOKUP(C11363,'user list'!A:B,2,0)</f>
        <v>CPDD</v>
      </c>
      <c r="B11363" s="172">
        <v>45818.421527777777</v>
      </c>
      <c r="C11363" s="69" t="s">
        <v>205</v>
      </c>
      <c r="D11363" s="69" t="s">
        <v>1937</v>
      </c>
      <c r="E11363" s="69" t="s">
        <v>2686</v>
      </c>
      <c r="F11363" s="69">
        <v>2108</v>
      </c>
      <c r="G11363" s="69" t="s">
        <v>1939</v>
      </c>
    </row>
    <row r="11364" spans="1:7" ht="14.4">
      <c r="A11364" s="27" t="str">
        <f>VLOOKUP(C11364,'user list'!A:B,2,0)</f>
        <v>CPDD</v>
      </c>
      <c r="B11364" s="172">
        <v>45818.421631944446</v>
      </c>
      <c r="C11364" s="69" t="s">
        <v>205</v>
      </c>
      <c r="D11364" s="69" t="s">
        <v>1937</v>
      </c>
      <c r="E11364" s="69" t="s">
        <v>2687</v>
      </c>
      <c r="F11364" s="69">
        <v>2109</v>
      </c>
      <c r="G11364" s="69" t="s">
        <v>1939</v>
      </c>
    </row>
    <row r="11365" spans="1:7" ht="14.4">
      <c r="A11365" s="27" t="str">
        <f>VLOOKUP(C11365,'user list'!A:B,2,0)</f>
        <v>OCM</v>
      </c>
      <c r="B11365" s="172">
        <v>45818.421655092592</v>
      </c>
      <c r="C11365" s="69" t="s">
        <v>235</v>
      </c>
      <c r="D11365" s="69" t="s">
        <v>1937</v>
      </c>
      <c r="E11365" s="69" t="s">
        <v>2444</v>
      </c>
      <c r="F11365" s="69">
        <v>1741</v>
      </c>
      <c r="G11365" s="69" t="s">
        <v>1947</v>
      </c>
    </row>
    <row r="11366" spans="1:7" ht="14.4">
      <c r="A11366" s="27" t="str">
        <f>VLOOKUP(C11366,'user list'!A:B,2,0)</f>
        <v>OCM</v>
      </c>
      <c r="B11366" s="172">
        <v>45818.421655092592</v>
      </c>
      <c r="C11366" s="69" t="s">
        <v>235</v>
      </c>
      <c r="D11366" s="69" t="s">
        <v>1937</v>
      </c>
      <c r="E11366" s="69" t="s">
        <v>2444</v>
      </c>
      <c r="F11366" s="69">
        <v>1741</v>
      </c>
      <c r="G11366" s="69" t="s">
        <v>1948</v>
      </c>
    </row>
    <row r="11367" spans="1:7" ht="14.4">
      <c r="A11367" s="27" t="str">
        <f>VLOOKUP(C11367,'user list'!A:B,2,0)</f>
        <v>OCM</v>
      </c>
      <c r="B11367" s="172">
        <v>45818.421655092592</v>
      </c>
      <c r="C11367" s="69" t="s">
        <v>235</v>
      </c>
      <c r="D11367" s="69" t="s">
        <v>1937</v>
      </c>
      <c r="E11367" s="69" t="s">
        <v>1991</v>
      </c>
      <c r="F11367" s="69">
        <v>2111</v>
      </c>
      <c r="G11367" s="69" t="s">
        <v>1939</v>
      </c>
    </row>
    <row r="11368" spans="1:7" ht="14.4">
      <c r="A11368" s="27" t="str">
        <f>VLOOKUP(C11368,'user list'!A:B,2,0)</f>
        <v>Admin</v>
      </c>
      <c r="B11368" s="172">
        <v>45818.421655092592</v>
      </c>
      <c r="C11368" s="69" t="s">
        <v>186</v>
      </c>
      <c r="D11368" s="69" t="s">
        <v>1937</v>
      </c>
      <c r="E11368" s="69" t="s">
        <v>2444</v>
      </c>
      <c r="F11368" s="69">
        <v>1741</v>
      </c>
      <c r="G11368" s="69" t="s">
        <v>1948</v>
      </c>
    </row>
    <row r="11369" spans="1:7" ht="14.4">
      <c r="A11369" s="27" t="str">
        <f>VLOOKUP(C11369,'user list'!A:B,2,0)</f>
        <v>OCM</v>
      </c>
      <c r="B11369" s="172">
        <v>45818.421655092592</v>
      </c>
      <c r="C11369" s="69" t="s">
        <v>235</v>
      </c>
      <c r="D11369" s="69" t="s">
        <v>1937</v>
      </c>
      <c r="E11369" s="69" t="s">
        <v>1991</v>
      </c>
      <c r="F11369" s="69">
        <v>2111</v>
      </c>
      <c r="G11369" s="69" t="s">
        <v>1939</v>
      </c>
    </row>
    <row r="11370" spans="1:7" ht="14.4">
      <c r="A11370" s="27" t="str">
        <f>VLOOKUP(C11370,'user list'!A:B,2,0)</f>
        <v>OCM</v>
      </c>
      <c r="B11370" s="172">
        <v>45818.421701388892</v>
      </c>
      <c r="C11370" s="69" t="s">
        <v>235</v>
      </c>
      <c r="D11370" s="69" t="s">
        <v>1937</v>
      </c>
      <c r="E11370" s="69" t="s">
        <v>1974</v>
      </c>
      <c r="F11370" s="69">
        <v>2110</v>
      </c>
      <c r="G11370" s="69" t="s">
        <v>1939</v>
      </c>
    </row>
    <row r="11371" spans="1:7" ht="14.4">
      <c r="A11371" s="27" t="str">
        <f>VLOOKUP(C11371,'user list'!A:B,2,0)</f>
        <v>OCM</v>
      </c>
      <c r="B11371" s="172">
        <v>45818.421701388892</v>
      </c>
      <c r="C11371" s="69" t="s">
        <v>235</v>
      </c>
      <c r="D11371" s="69" t="s">
        <v>1937</v>
      </c>
      <c r="E11371" s="69" t="s">
        <v>1974</v>
      </c>
      <c r="F11371" s="69">
        <v>2110</v>
      </c>
      <c r="G11371" s="69" t="s">
        <v>1939</v>
      </c>
    </row>
    <row r="11372" spans="1:7" ht="14.4">
      <c r="A11372" s="27" t="str">
        <f>VLOOKUP(C11372,'user list'!A:B,2,0)</f>
        <v>CPDD</v>
      </c>
      <c r="B11372" s="172">
        <v>45818.421782407408</v>
      </c>
      <c r="C11372" s="69" t="s">
        <v>205</v>
      </c>
      <c r="D11372" s="69" t="s">
        <v>1937</v>
      </c>
      <c r="E11372" s="69" t="s">
        <v>2687</v>
      </c>
      <c r="F11372" s="69">
        <v>2109</v>
      </c>
      <c r="G11372" s="69" t="s">
        <v>1947</v>
      </c>
    </row>
    <row r="11373" spans="1:7" ht="14.4">
      <c r="A11373" s="27" t="str">
        <f>VLOOKUP(C11373,'user list'!A:B,2,0)</f>
        <v>CPDD</v>
      </c>
      <c r="B11373" s="172">
        <v>45818.421782407408</v>
      </c>
      <c r="C11373" s="69" t="s">
        <v>205</v>
      </c>
      <c r="D11373" s="69" t="s">
        <v>1937</v>
      </c>
      <c r="E11373" s="69" t="s">
        <v>2687</v>
      </c>
      <c r="F11373" s="69">
        <v>2109</v>
      </c>
      <c r="G11373" s="69" t="s">
        <v>1948</v>
      </c>
    </row>
    <row r="11374" spans="1:7" ht="14.4">
      <c r="A11374" s="27" t="str">
        <f>VLOOKUP(C11374,'user list'!A:B,2,0)</f>
        <v>CPDD</v>
      </c>
      <c r="B11374" s="172">
        <v>45818.421782407408</v>
      </c>
      <c r="C11374" s="69" t="s">
        <v>205</v>
      </c>
      <c r="D11374" s="69" t="s">
        <v>1937</v>
      </c>
      <c r="E11374" s="69" t="s">
        <v>2687</v>
      </c>
      <c r="F11374" s="69">
        <v>2109</v>
      </c>
      <c r="G11374" s="69" t="s">
        <v>1939</v>
      </c>
    </row>
    <row r="11375" spans="1:7" ht="14.4">
      <c r="A11375" s="27" t="str">
        <f>VLOOKUP(C11375,'user list'!A:B,2,0)</f>
        <v>Admin</v>
      </c>
      <c r="B11375" s="172">
        <v>45818.421793981484</v>
      </c>
      <c r="C11375" s="69" t="s">
        <v>186</v>
      </c>
      <c r="D11375" s="69" t="s">
        <v>1937</v>
      </c>
      <c r="E11375" s="69" t="s">
        <v>2687</v>
      </c>
      <c r="F11375" s="69">
        <v>2109</v>
      </c>
      <c r="G11375" s="69" t="s">
        <v>1948</v>
      </c>
    </row>
    <row r="11376" spans="1:7" ht="14.4">
      <c r="A11376" s="27" t="str">
        <f>VLOOKUP(C11376,'user list'!A:B,2,0)</f>
        <v>ITDD</v>
      </c>
      <c r="B11376" s="172">
        <v>45818.421793981484</v>
      </c>
      <c r="C11376" s="69" t="s">
        <v>219</v>
      </c>
      <c r="D11376" s="69" t="s">
        <v>1937</v>
      </c>
      <c r="E11376" s="69" t="s">
        <v>2684</v>
      </c>
      <c r="F11376" s="69">
        <v>2096</v>
      </c>
      <c r="G11376" s="69" t="s">
        <v>1939</v>
      </c>
    </row>
    <row r="11377" spans="1:7" ht="14.4">
      <c r="A11377" s="27" t="str">
        <f>VLOOKUP(C11377,'user list'!A:B,2,0)</f>
        <v>CPDD</v>
      </c>
      <c r="B11377" s="172">
        <v>45818.421967592592</v>
      </c>
      <c r="C11377" s="69" t="s">
        <v>205</v>
      </c>
      <c r="D11377" s="69" t="s">
        <v>1937</v>
      </c>
      <c r="E11377" s="69" t="s">
        <v>2687</v>
      </c>
      <c r="F11377" s="69">
        <v>2109</v>
      </c>
      <c r="G11377" s="69" t="s">
        <v>1949</v>
      </c>
    </row>
    <row r="11378" spans="1:7" ht="14.4">
      <c r="A11378" s="27" t="str">
        <f>VLOOKUP(C11378,'user list'!A:B,2,0)</f>
        <v>OCM</v>
      </c>
      <c r="B11378" s="172">
        <v>45818.422361111108</v>
      </c>
      <c r="C11378" s="69" t="s">
        <v>235</v>
      </c>
      <c r="D11378" s="69" t="s">
        <v>1937</v>
      </c>
      <c r="E11378" s="69" t="s">
        <v>1974</v>
      </c>
      <c r="F11378" s="69">
        <v>2110</v>
      </c>
      <c r="G11378" s="69" t="s">
        <v>1947</v>
      </c>
    </row>
    <row r="11379" spans="1:7" ht="14.4">
      <c r="A11379" s="27" t="str">
        <f>VLOOKUP(C11379,'user list'!A:B,2,0)</f>
        <v>OCM</v>
      </c>
      <c r="B11379" s="172">
        <v>45818.422361111108</v>
      </c>
      <c r="C11379" s="69" t="s">
        <v>235</v>
      </c>
      <c r="D11379" s="69" t="s">
        <v>1937</v>
      </c>
      <c r="E11379" s="69" t="s">
        <v>1974</v>
      </c>
      <c r="F11379" s="69">
        <v>2110</v>
      </c>
      <c r="G11379" s="69" t="s">
        <v>1948</v>
      </c>
    </row>
    <row r="11380" spans="1:7" ht="14.4">
      <c r="A11380" s="27" t="str">
        <f>VLOOKUP(C11380,'user list'!A:B,2,0)</f>
        <v>Admin</v>
      </c>
      <c r="B11380" s="172">
        <v>45818.422372685185</v>
      </c>
      <c r="C11380" s="69" t="s">
        <v>186</v>
      </c>
      <c r="D11380" s="69" t="s">
        <v>1937</v>
      </c>
      <c r="E11380" s="69" t="s">
        <v>1974</v>
      </c>
      <c r="F11380" s="69">
        <v>2110</v>
      </c>
      <c r="G11380" s="69" t="s">
        <v>1948</v>
      </c>
    </row>
    <row r="11381" spans="1:7" ht="14.4">
      <c r="A11381" s="27" t="str">
        <f>VLOOKUP(C11381,'user list'!A:B,2,0)</f>
        <v>OCM</v>
      </c>
      <c r="B11381" s="172">
        <v>45818.424861111111</v>
      </c>
      <c r="C11381" s="69" t="s">
        <v>235</v>
      </c>
      <c r="D11381" s="69" t="s">
        <v>1937</v>
      </c>
      <c r="E11381" s="69" t="s">
        <v>1991</v>
      </c>
      <c r="F11381" s="69">
        <v>2111</v>
      </c>
      <c r="G11381" s="69" t="s">
        <v>1947</v>
      </c>
    </row>
    <row r="11382" spans="1:7" ht="14.4">
      <c r="A11382" s="27" t="str">
        <f>VLOOKUP(C11382,'user list'!A:B,2,0)</f>
        <v>OCM</v>
      </c>
      <c r="B11382" s="172">
        <v>45818.424861111111</v>
      </c>
      <c r="C11382" s="69" t="s">
        <v>235</v>
      </c>
      <c r="D11382" s="69" t="s">
        <v>1937</v>
      </c>
      <c r="E11382" s="69" t="s">
        <v>1991</v>
      </c>
      <c r="F11382" s="69">
        <v>2111</v>
      </c>
      <c r="G11382" s="69" t="s">
        <v>1948</v>
      </c>
    </row>
    <row r="11383" spans="1:7" ht="14.4">
      <c r="A11383" s="27" t="str">
        <f>VLOOKUP(C11383,'user list'!A:B,2,0)</f>
        <v>Admin</v>
      </c>
      <c r="B11383" s="172">
        <v>45818.424861111111</v>
      </c>
      <c r="C11383" s="69" t="s">
        <v>186</v>
      </c>
      <c r="D11383" s="69" t="s">
        <v>1937</v>
      </c>
      <c r="E11383" s="69" t="s">
        <v>1991</v>
      </c>
      <c r="F11383" s="69">
        <v>2111</v>
      </c>
      <c r="G11383" s="69" t="s">
        <v>1948</v>
      </c>
    </row>
    <row r="11384" spans="1:7" ht="14.4">
      <c r="A11384" s="27" t="str">
        <f>VLOOKUP(C11384,'user list'!A:B,2,0)</f>
        <v>ITDD</v>
      </c>
      <c r="B11384" s="172">
        <v>45818.425381944442</v>
      </c>
      <c r="C11384" s="69" t="s">
        <v>219</v>
      </c>
      <c r="D11384" s="69" t="s">
        <v>1937</v>
      </c>
      <c r="E11384" s="69" t="s">
        <v>2600</v>
      </c>
      <c r="F11384" s="69">
        <v>1975</v>
      </c>
      <c r="G11384" s="69" t="s">
        <v>1939</v>
      </c>
    </row>
    <row r="11385" spans="1:7" ht="14.4">
      <c r="A11385" s="27" t="str">
        <f>VLOOKUP(C11385,'user list'!A:B,2,0)</f>
        <v>ITDD</v>
      </c>
      <c r="B11385" s="172">
        <v>45818.425740740742</v>
      </c>
      <c r="C11385" s="69" t="s">
        <v>219</v>
      </c>
      <c r="D11385" s="69" t="s">
        <v>1937</v>
      </c>
      <c r="E11385" s="69" t="s">
        <v>2601</v>
      </c>
      <c r="F11385" s="69">
        <v>1976</v>
      </c>
      <c r="G11385" s="69" t="s">
        <v>1939</v>
      </c>
    </row>
    <row r="11386" spans="1:7" ht="14.4">
      <c r="A11386" s="27" t="str">
        <f>VLOOKUP(C11386,'user list'!A:B,2,0)</f>
        <v>ITDD</v>
      </c>
      <c r="B11386" s="172">
        <v>45818.426770833335</v>
      </c>
      <c r="C11386" s="69" t="s">
        <v>219</v>
      </c>
      <c r="D11386" s="69" t="s">
        <v>1937</v>
      </c>
      <c r="E11386" s="69" t="s">
        <v>2042</v>
      </c>
      <c r="F11386" s="69">
        <v>2112</v>
      </c>
      <c r="G11386" s="69" t="s">
        <v>2440</v>
      </c>
    </row>
    <row r="11387" spans="1:7" ht="14.4">
      <c r="A11387" s="27" t="str">
        <f>VLOOKUP(C11387,'user list'!A:B,2,0)</f>
        <v>Admin</v>
      </c>
      <c r="B11387" s="172">
        <v>45818.426782407405</v>
      </c>
      <c r="C11387" s="69" t="s">
        <v>186</v>
      </c>
      <c r="D11387" s="69" t="s">
        <v>1937</v>
      </c>
      <c r="E11387" s="69" t="s">
        <v>2042</v>
      </c>
      <c r="F11387" s="69">
        <v>2112</v>
      </c>
      <c r="G11387" s="69" t="s">
        <v>1948</v>
      </c>
    </row>
    <row r="11388" spans="1:7" ht="14.4">
      <c r="A11388" s="27" t="str">
        <f>VLOOKUP(C11388,'user list'!A:B,2,0)</f>
        <v>Admin</v>
      </c>
      <c r="B11388" s="172">
        <v>45818.426782407405</v>
      </c>
      <c r="C11388" s="69" t="s">
        <v>186</v>
      </c>
      <c r="D11388" s="69" t="s">
        <v>1937</v>
      </c>
      <c r="E11388" s="69" t="s">
        <v>2042</v>
      </c>
      <c r="F11388" s="69">
        <v>2112</v>
      </c>
      <c r="G11388" s="69" t="s">
        <v>1948</v>
      </c>
    </row>
    <row r="11389" spans="1:7" ht="14.4">
      <c r="A11389" s="27" t="str">
        <f>VLOOKUP(C11389,'user list'!A:B,2,0)</f>
        <v>Admin</v>
      </c>
      <c r="B11389" s="172">
        <v>45818.426782407405</v>
      </c>
      <c r="C11389" s="69" t="s">
        <v>186</v>
      </c>
      <c r="D11389" s="69" t="s">
        <v>1937</v>
      </c>
      <c r="E11389" s="69" t="s">
        <v>2042</v>
      </c>
      <c r="F11389" s="69">
        <v>2112</v>
      </c>
      <c r="G11389" s="69" t="s">
        <v>1948</v>
      </c>
    </row>
    <row r="11390" spans="1:7" ht="14.4">
      <c r="A11390" s="27" t="str">
        <f>VLOOKUP(C11390,'user list'!A:B,2,0)</f>
        <v>Admin</v>
      </c>
      <c r="B11390" s="172">
        <v>45818.426782407405</v>
      </c>
      <c r="C11390" s="69" t="s">
        <v>186</v>
      </c>
      <c r="D11390" s="69" t="s">
        <v>1937</v>
      </c>
      <c r="E11390" s="69" t="s">
        <v>2042</v>
      </c>
      <c r="F11390" s="69">
        <v>2112</v>
      </c>
      <c r="G11390" s="69" t="s">
        <v>1947</v>
      </c>
    </row>
    <row r="11391" spans="1:7" ht="14.4">
      <c r="A11391" s="27" t="str">
        <f>VLOOKUP(C11391,'user list'!A:B,2,0)</f>
        <v>ITDD</v>
      </c>
      <c r="B11391" s="172">
        <v>45818.427488425928</v>
      </c>
      <c r="C11391" s="69" t="s">
        <v>219</v>
      </c>
      <c r="D11391" s="69" t="s">
        <v>1937</v>
      </c>
      <c r="E11391" s="69" t="s">
        <v>2602</v>
      </c>
      <c r="F11391" s="69">
        <v>1977</v>
      </c>
      <c r="G11391" s="69" t="s">
        <v>1939</v>
      </c>
    </row>
    <row r="11392" spans="1:7" ht="14.4">
      <c r="A11392" s="27" t="str">
        <f>VLOOKUP(C11392,'user list'!A:B,2,0)</f>
        <v>ITDD</v>
      </c>
      <c r="B11392" s="172">
        <v>45818.428842592592</v>
      </c>
      <c r="C11392" s="69" t="s">
        <v>219</v>
      </c>
      <c r="D11392" s="69" t="s">
        <v>1937</v>
      </c>
      <c r="E11392" s="69" t="s">
        <v>2603</v>
      </c>
      <c r="F11392" s="69">
        <v>1978</v>
      </c>
      <c r="G11392" s="69" t="s">
        <v>1939</v>
      </c>
    </row>
    <row r="11393" spans="1:7" ht="14.4">
      <c r="A11393" s="27" t="str">
        <f>VLOOKUP(C11393,'user list'!A:B,2,0)</f>
        <v>ITDD</v>
      </c>
      <c r="B11393" s="172">
        <v>45818.429236111115</v>
      </c>
      <c r="C11393" s="69" t="s">
        <v>219</v>
      </c>
      <c r="D11393" s="69" t="s">
        <v>1937</v>
      </c>
      <c r="E11393" s="69" t="s">
        <v>1991</v>
      </c>
      <c r="F11393" s="69">
        <v>1982</v>
      </c>
      <c r="G11393" s="69" t="s">
        <v>1939</v>
      </c>
    </row>
    <row r="11394" spans="1:7" ht="14.4">
      <c r="A11394" s="27" t="str">
        <f>VLOOKUP(C11394,'user list'!A:B,2,0)</f>
        <v>ITDD</v>
      </c>
      <c r="B11394" s="172">
        <v>45818.430196759262</v>
      </c>
      <c r="C11394" s="69" t="s">
        <v>219</v>
      </c>
      <c r="D11394" s="69" t="s">
        <v>1937</v>
      </c>
      <c r="E11394" s="69" t="s">
        <v>2041</v>
      </c>
      <c r="F11394" s="69">
        <v>2113</v>
      </c>
      <c r="G11394" s="69" t="s">
        <v>2440</v>
      </c>
    </row>
    <row r="11395" spans="1:7" ht="14.4">
      <c r="A11395" s="27" t="str">
        <f>VLOOKUP(C11395,'user list'!A:B,2,0)</f>
        <v>Admin</v>
      </c>
      <c r="B11395" s="172">
        <v>45818.430196759262</v>
      </c>
      <c r="C11395" s="69" t="s">
        <v>186</v>
      </c>
      <c r="D11395" s="69" t="s">
        <v>1937</v>
      </c>
      <c r="E11395" s="69" t="s">
        <v>2041</v>
      </c>
      <c r="F11395" s="69">
        <v>2113</v>
      </c>
      <c r="G11395" s="69" t="s">
        <v>1948</v>
      </c>
    </row>
    <row r="11396" spans="1:7" ht="14.4">
      <c r="A11396" s="27" t="str">
        <f>VLOOKUP(C11396,'user list'!A:B,2,0)</f>
        <v>Admin</v>
      </c>
      <c r="B11396" s="172">
        <v>45818.430196759262</v>
      </c>
      <c r="C11396" s="69" t="s">
        <v>186</v>
      </c>
      <c r="D11396" s="69" t="s">
        <v>1937</v>
      </c>
      <c r="E11396" s="69" t="s">
        <v>2041</v>
      </c>
      <c r="F11396" s="69">
        <v>2113</v>
      </c>
      <c r="G11396" s="69" t="s">
        <v>1948</v>
      </c>
    </row>
    <row r="11397" spans="1:7" ht="14.4">
      <c r="A11397" s="27" t="str">
        <f>VLOOKUP(C11397,'user list'!A:B,2,0)</f>
        <v>Admin</v>
      </c>
      <c r="B11397" s="172">
        <v>45818.430196759262</v>
      </c>
      <c r="C11397" s="69" t="s">
        <v>186</v>
      </c>
      <c r="D11397" s="69" t="s">
        <v>1937</v>
      </c>
      <c r="E11397" s="69" t="s">
        <v>2041</v>
      </c>
      <c r="F11397" s="69">
        <v>2113</v>
      </c>
      <c r="G11397" s="69" t="s">
        <v>1948</v>
      </c>
    </row>
    <row r="11398" spans="1:7" ht="14.4">
      <c r="A11398" s="27" t="str">
        <f>VLOOKUP(C11398,'user list'!A:B,2,0)</f>
        <v>Admin</v>
      </c>
      <c r="B11398" s="172">
        <v>45818.430196759262</v>
      </c>
      <c r="C11398" s="69" t="s">
        <v>186</v>
      </c>
      <c r="D11398" s="69" t="s">
        <v>1937</v>
      </c>
      <c r="E11398" s="69" t="s">
        <v>2041</v>
      </c>
      <c r="F11398" s="69">
        <v>2113</v>
      </c>
      <c r="G11398" s="69" t="s">
        <v>1947</v>
      </c>
    </row>
    <row r="11399" spans="1:7" ht="14.4">
      <c r="A11399" s="27" t="str">
        <f>VLOOKUP(C11399,'user list'!A:B,2,0)</f>
        <v>ITDD</v>
      </c>
      <c r="B11399" s="172">
        <v>45818.430289351854</v>
      </c>
      <c r="C11399" s="69" t="s">
        <v>219</v>
      </c>
      <c r="D11399" s="69" t="s">
        <v>1937</v>
      </c>
      <c r="E11399" s="69" t="s">
        <v>2039</v>
      </c>
      <c r="F11399" s="69">
        <v>1985</v>
      </c>
      <c r="G11399" s="69" t="s">
        <v>1939</v>
      </c>
    </row>
    <row r="11400" spans="1:7" ht="14.4">
      <c r="A11400" s="27" t="str">
        <f>VLOOKUP(C11400,'user list'!A:B,2,0)</f>
        <v>ITDD</v>
      </c>
      <c r="B11400" s="172">
        <v>45818.43105324074</v>
      </c>
      <c r="C11400" s="69" t="s">
        <v>219</v>
      </c>
      <c r="D11400" s="69" t="s">
        <v>1937</v>
      </c>
      <c r="E11400" s="69" t="s">
        <v>2507</v>
      </c>
      <c r="F11400" s="69">
        <v>1852</v>
      </c>
      <c r="G11400" s="69" t="s">
        <v>1939</v>
      </c>
    </row>
    <row r="11401" spans="1:7" ht="14.4">
      <c r="A11401" s="27" t="str">
        <f>VLOOKUP(C11401,'user list'!A:B,2,0)</f>
        <v>ITDD</v>
      </c>
      <c r="B11401" s="172">
        <v>45818.431226851855</v>
      </c>
      <c r="C11401" s="69" t="s">
        <v>219</v>
      </c>
      <c r="D11401" s="69" t="s">
        <v>1937</v>
      </c>
      <c r="E11401" s="69" t="s">
        <v>2047</v>
      </c>
      <c r="F11401" s="69">
        <v>1986</v>
      </c>
      <c r="G11401" s="69" t="s">
        <v>1939</v>
      </c>
    </row>
    <row r="11402" spans="1:7" ht="14.4">
      <c r="A11402" s="27" t="str">
        <f>VLOOKUP(C11402,'user list'!A:B,2,0)</f>
        <v>ITDD</v>
      </c>
      <c r="B11402" s="172">
        <v>45818.431817129633</v>
      </c>
      <c r="C11402" s="69" t="s">
        <v>219</v>
      </c>
      <c r="D11402" s="69" t="s">
        <v>1937</v>
      </c>
      <c r="E11402" s="69" t="s">
        <v>2481</v>
      </c>
      <c r="F11402" s="69">
        <v>2114</v>
      </c>
      <c r="G11402" s="69" t="s">
        <v>2440</v>
      </c>
    </row>
    <row r="11403" spans="1:7" ht="14.4">
      <c r="A11403" s="27" t="str">
        <f>VLOOKUP(C11403,'user list'!A:B,2,0)</f>
        <v>Admin</v>
      </c>
      <c r="B11403" s="172">
        <v>45818.431828703702</v>
      </c>
      <c r="C11403" s="69" t="s">
        <v>186</v>
      </c>
      <c r="D11403" s="69" t="s">
        <v>1937</v>
      </c>
      <c r="E11403" s="69" t="s">
        <v>2481</v>
      </c>
      <c r="F11403" s="69">
        <v>2114</v>
      </c>
      <c r="G11403" s="69" t="s">
        <v>1948</v>
      </c>
    </row>
    <row r="11404" spans="1:7" ht="14.4">
      <c r="A11404" s="27" t="str">
        <f>VLOOKUP(C11404,'user list'!A:B,2,0)</f>
        <v>Admin</v>
      </c>
      <c r="B11404" s="172">
        <v>45818.431828703702</v>
      </c>
      <c r="C11404" s="69" t="s">
        <v>186</v>
      </c>
      <c r="D11404" s="69" t="s">
        <v>1937</v>
      </c>
      <c r="E11404" s="69" t="s">
        <v>2481</v>
      </c>
      <c r="F11404" s="69">
        <v>2114</v>
      </c>
      <c r="G11404" s="69" t="s">
        <v>1948</v>
      </c>
    </row>
    <row r="11405" spans="1:7" ht="14.4">
      <c r="A11405" s="27" t="str">
        <f>VLOOKUP(C11405,'user list'!A:B,2,0)</f>
        <v>Admin</v>
      </c>
      <c r="B11405" s="172">
        <v>45818.431828703702</v>
      </c>
      <c r="C11405" s="69" t="s">
        <v>186</v>
      </c>
      <c r="D11405" s="69" t="s">
        <v>1937</v>
      </c>
      <c r="E11405" s="69" t="s">
        <v>2481</v>
      </c>
      <c r="F11405" s="69">
        <v>2114</v>
      </c>
      <c r="G11405" s="69" t="s">
        <v>1948</v>
      </c>
    </row>
    <row r="11406" spans="1:7" ht="14.4">
      <c r="A11406" s="27" t="str">
        <f>VLOOKUP(C11406,'user list'!A:B,2,0)</f>
        <v>Admin</v>
      </c>
      <c r="B11406" s="172">
        <v>45818.431828703702</v>
      </c>
      <c r="C11406" s="69" t="s">
        <v>186</v>
      </c>
      <c r="D11406" s="69" t="s">
        <v>1937</v>
      </c>
      <c r="E11406" s="69" t="s">
        <v>2481</v>
      </c>
      <c r="F11406" s="69">
        <v>2114</v>
      </c>
      <c r="G11406" s="69" t="s">
        <v>1947</v>
      </c>
    </row>
    <row r="11407" spans="1:7" ht="14.4">
      <c r="A11407" s="27" t="str">
        <f>VLOOKUP(C11407,'user list'!A:B,2,0)</f>
        <v>ITDD</v>
      </c>
      <c r="B11407" s="172">
        <v>45818.431921296295</v>
      </c>
      <c r="C11407" s="69" t="s">
        <v>219</v>
      </c>
      <c r="D11407" s="69" t="s">
        <v>1937</v>
      </c>
      <c r="E11407" s="69" t="s">
        <v>2002</v>
      </c>
      <c r="F11407" s="69">
        <v>1988</v>
      </c>
      <c r="G11407" s="69" t="s">
        <v>1939</v>
      </c>
    </row>
    <row r="11408" spans="1:7" ht="14.4">
      <c r="A11408" s="27" t="str">
        <f>VLOOKUP(C11408,'user list'!A:B,2,0)</f>
        <v>BCRD</v>
      </c>
      <c r="B11408" s="172">
        <v>45818.433993055558</v>
      </c>
      <c r="C11408" s="69" t="s">
        <v>192</v>
      </c>
      <c r="D11408" s="69" t="s">
        <v>1937</v>
      </c>
      <c r="E11408" s="69" t="s">
        <v>2685</v>
      </c>
      <c r="F11408" s="69">
        <v>2107</v>
      </c>
      <c r="G11408" s="69" t="s">
        <v>1939</v>
      </c>
    </row>
    <row r="11409" spans="1:7" ht="14.4">
      <c r="A11409" s="27" t="str">
        <f>VLOOKUP(C11409,'user list'!A:B,2,0)</f>
        <v>ITDD</v>
      </c>
      <c r="B11409" s="172">
        <v>45818.43681712963</v>
      </c>
      <c r="C11409" s="69" t="s">
        <v>219</v>
      </c>
      <c r="D11409" s="69" t="s">
        <v>1937</v>
      </c>
      <c r="E11409" s="69" t="s">
        <v>2042</v>
      </c>
      <c r="F11409" s="69">
        <v>2007</v>
      </c>
      <c r="G11409" s="69" t="s">
        <v>1939</v>
      </c>
    </row>
    <row r="11410" spans="1:7" ht="14.4">
      <c r="A11410" s="27" t="str">
        <f>VLOOKUP(C11410,'user list'!A:B,2,0)</f>
        <v>MDAD</v>
      </c>
      <c r="B11410" s="172">
        <v>45818.437523148146</v>
      </c>
      <c r="C11410" s="69" t="s">
        <v>223</v>
      </c>
      <c r="D11410" s="69" t="s">
        <v>1937</v>
      </c>
      <c r="E11410" s="69" t="s">
        <v>1991</v>
      </c>
      <c r="F11410" s="69">
        <v>2115</v>
      </c>
      <c r="G11410" s="69" t="s">
        <v>2440</v>
      </c>
    </row>
    <row r="11411" spans="1:7" ht="14.4">
      <c r="A11411" s="27" t="str">
        <f>VLOOKUP(C11411,'user list'!A:B,2,0)</f>
        <v>Admin</v>
      </c>
      <c r="B11411" s="172">
        <v>45818.437523148146</v>
      </c>
      <c r="C11411" s="69" t="s">
        <v>186</v>
      </c>
      <c r="D11411" s="69" t="s">
        <v>1937</v>
      </c>
      <c r="E11411" s="69" t="s">
        <v>1991</v>
      </c>
      <c r="F11411" s="69">
        <v>2115</v>
      </c>
      <c r="G11411" s="69" t="s">
        <v>1948</v>
      </c>
    </row>
    <row r="11412" spans="1:7" ht="14.4">
      <c r="A11412" s="27" t="str">
        <f>VLOOKUP(C11412,'user list'!A:B,2,0)</f>
        <v>Admin</v>
      </c>
      <c r="B11412" s="172">
        <v>45818.437523148146</v>
      </c>
      <c r="C11412" s="69" t="s">
        <v>186</v>
      </c>
      <c r="D11412" s="69" t="s">
        <v>1937</v>
      </c>
      <c r="E11412" s="69" t="s">
        <v>1991</v>
      </c>
      <c r="F11412" s="69">
        <v>2115</v>
      </c>
      <c r="G11412" s="69" t="s">
        <v>1948</v>
      </c>
    </row>
    <row r="11413" spans="1:7" ht="14.4">
      <c r="A11413" s="27" t="str">
        <f>VLOOKUP(C11413,'user list'!A:B,2,0)</f>
        <v>Admin</v>
      </c>
      <c r="B11413" s="172">
        <v>45818.437523148146</v>
      </c>
      <c r="C11413" s="69" t="s">
        <v>186</v>
      </c>
      <c r="D11413" s="69" t="s">
        <v>1937</v>
      </c>
      <c r="E11413" s="69" t="s">
        <v>1991</v>
      </c>
      <c r="F11413" s="69">
        <v>2115</v>
      </c>
      <c r="G11413" s="69" t="s">
        <v>1948</v>
      </c>
    </row>
    <row r="11414" spans="1:7" ht="14.4">
      <c r="A11414" s="27" t="str">
        <f>VLOOKUP(C11414,'user list'!A:B,2,0)</f>
        <v>Admin</v>
      </c>
      <c r="B11414" s="172">
        <v>45818.437523148146</v>
      </c>
      <c r="C11414" s="69" t="s">
        <v>186</v>
      </c>
      <c r="D11414" s="69" t="s">
        <v>1937</v>
      </c>
      <c r="E11414" s="69" t="s">
        <v>1991</v>
      </c>
      <c r="F11414" s="69">
        <v>2115</v>
      </c>
      <c r="G11414" s="69" t="s">
        <v>1947</v>
      </c>
    </row>
    <row r="11415" spans="1:7" ht="14.4">
      <c r="A11415" s="27" t="str">
        <f>VLOOKUP(C11415,'user list'!A:B,2,0)</f>
        <v>MDAD</v>
      </c>
      <c r="B11415" s="172">
        <v>45818.437719907408</v>
      </c>
      <c r="C11415" s="69" t="s">
        <v>223</v>
      </c>
      <c r="D11415" s="69" t="s">
        <v>1937</v>
      </c>
      <c r="E11415" s="69" t="s">
        <v>1991</v>
      </c>
      <c r="F11415" s="69">
        <v>2115</v>
      </c>
      <c r="G11415" s="69" t="s">
        <v>1939</v>
      </c>
    </row>
    <row r="11416" spans="1:7" ht="14.4">
      <c r="A11416" s="27" t="str">
        <f>VLOOKUP(C11416,'user list'!A:B,2,0)</f>
        <v>MDAD</v>
      </c>
      <c r="B11416" s="172">
        <v>45818.437997685185</v>
      </c>
      <c r="C11416" s="69" t="s">
        <v>223</v>
      </c>
      <c r="D11416" s="69" t="s">
        <v>1937</v>
      </c>
      <c r="E11416" s="69" t="s">
        <v>2577</v>
      </c>
      <c r="F11416" s="69">
        <v>1946</v>
      </c>
      <c r="G11416" s="69" t="s">
        <v>1939</v>
      </c>
    </row>
    <row r="11417" spans="1:7" ht="14.4">
      <c r="A11417" s="27" t="str">
        <f>VLOOKUP(C11417,'user list'!A:B,2,0)</f>
        <v>MDAD</v>
      </c>
      <c r="B11417" s="172">
        <v>45818.438136574077</v>
      </c>
      <c r="C11417" s="69" t="s">
        <v>223</v>
      </c>
      <c r="D11417" s="69" t="s">
        <v>1937</v>
      </c>
      <c r="E11417" s="69" t="s">
        <v>2001</v>
      </c>
      <c r="F11417" s="69">
        <v>2102</v>
      </c>
      <c r="G11417" s="69" t="s">
        <v>1939</v>
      </c>
    </row>
    <row r="11418" spans="1:7" ht="14.4">
      <c r="A11418" s="27" t="str">
        <f>VLOOKUP(C11418,'user list'!A:B,2,0)</f>
        <v>DOE</v>
      </c>
      <c r="B11418" s="172">
        <v>45818.438356481478</v>
      </c>
      <c r="C11418" s="69" t="s">
        <v>212</v>
      </c>
      <c r="D11418" s="69" t="s">
        <v>1937</v>
      </c>
      <c r="E11418" s="69" t="s">
        <v>2688</v>
      </c>
      <c r="F11418" s="69">
        <v>2116</v>
      </c>
      <c r="G11418" s="69" t="s">
        <v>2440</v>
      </c>
    </row>
    <row r="11419" spans="1:7" ht="14.4">
      <c r="A11419" s="27" t="str">
        <f>VLOOKUP(C11419,'user list'!A:B,2,0)</f>
        <v>Admin</v>
      </c>
      <c r="B11419" s="172">
        <v>45818.438356481478</v>
      </c>
      <c r="C11419" s="69" t="s">
        <v>186</v>
      </c>
      <c r="D11419" s="69" t="s">
        <v>1937</v>
      </c>
      <c r="E11419" s="69" t="s">
        <v>2688</v>
      </c>
      <c r="F11419" s="69">
        <v>2116</v>
      </c>
      <c r="G11419" s="69" t="s">
        <v>1948</v>
      </c>
    </row>
    <row r="11420" spans="1:7" ht="14.4">
      <c r="A11420" s="27" t="str">
        <f>VLOOKUP(C11420,'user list'!A:B,2,0)</f>
        <v>Admin</v>
      </c>
      <c r="B11420" s="172">
        <v>45818.438356481478</v>
      </c>
      <c r="C11420" s="69" t="s">
        <v>186</v>
      </c>
      <c r="D11420" s="69" t="s">
        <v>1937</v>
      </c>
      <c r="E11420" s="69" t="s">
        <v>2688</v>
      </c>
      <c r="F11420" s="69">
        <v>2116</v>
      </c>
      <c r="G11420" s="69" t="s">
        <v>1948</v>
      </c>
    </row>
    <row r="11421" spans="1:7" ht="14.4">
      <c r="A11421" s="27" t="str">
        <f>VLOOKUP(C11421,'user list'!A:B,2,0)</f>
        <v>Admin</v>
      </c>
      <c r="B11421" s="172">
        <v>45818.438368055555</v>
      </c>
      <c r="C11421" s="69" t="s">
        <v>186</v>
      </c>
      <c r="D11421" s="69" t="s">
        <v>1937</v>
      </c>
      <c r="E11421" s="69" t="s">
        <v>2688</v>
      </c>
      <c r="F11421" s="69">
        <v>2116</v>
      </c>
      <c r="G11421" s="69" t="s">
        <v>1948</v>
      </c>
    </row>
    <row r="11422" spans="1:7" ht="14.4">
      <c r="A11422" s="27" t="str">
        <f>VLOOKUP(C11422,'user list'!A:B,2,0)</f>
        <v>Admin</v>
      </c>
      <c r="B11422" s="172">
        <v>45818.438368055555</v>
      </c>
      <c r="C11422" s="69" t="s">
        <v>186</v>
      </c>
      <c r="D11422" s="69" t="s">
        <v>1937</v>
      </c>
      <c r="E11422" s="69" t="s">
        <v>2688</v>
      </c>
      <c r="F11422" s="69">
        <v>2116</v>
      </c>
      <c r="G11422" s="69" t="s">
        <v>1947</v>
      </c>
    </row>
    <row r="11423" spans="1:7" ht="14.4">
      <c r="A11423" s="27" t="str">
        <f>VLOOKUP(C11423,'user list'!A:B,2,0)</f>
        <v>BPLD</v>
      </c>
      <c r="B11423" s="172">
        <v>45818.438935185186</v>
      </c>
      <c r="C11423" s="69" t="s">
        <v>194</v>
      </c>
      <c r="D11423" s="69" t="s">
        <v>1937</v>
      </c>
      <c r="E11423" s="69" t="s">
        <v>2685</v>
      </c>
      <c r="F11423" s="69">
        <v>2107</v>
      </c>
      <c r="G11423" s="69" t="s">
        <v>1939</v>
      </c>
    </row>
    <row r="11424" spans="1:7" ht="14.4">
      <c r="A11424" s="27" t="str">
        <f>VLOOKUP(C11424,'user list'!A:B,2,0)</f>
        <v>HRMD</v>
      </c>
      <c r="B11424" s="172">
        <v>45818.438935185186</v>
      </c>
      <c r="C11424" s="69" t="s">
        <v>217</v>
      </c>
      <c r="D11424" s="69" t="s">
        <v>1937</v>
      </c>
      <c r="E11424" s="69" t="s">
        <v>1991</v>
      </c>
      <c r="F11424" s="69">
        <v>1739</v>
      </c>
      <c r="G11424" s="69" t="s">
        <v>1939</v>
      </c>
    </row>
    <row r="11425" spans="1:7" ht="14.4">
      <c r="A11425" s="27" t="str">
        <f>VLOOKUP(C11425,'user list'!A:B,2,0)</f>
        <v>HRMD</v>
      </c>
      <c r="B11425" s="172">
        <v>45818.439016203702</v>
      </c>
      <c r="C11425" s="69" t="s">
        <v>217</v>
      </c>
      <c r="D11425" s="69" t="s">
        <v>1937</v>
      </c>
      <c r="E11425" s="69" t="s">
        <v>1991</v>
      </c>
      <c r="F11425" s="69">
        <v>1845</v>
      </c>
      <c r="G11425" s="69" t="s">
        <v>1939</v>
      </c>
    </row>
    <row r="11426" spans="1:7" ht="14.4">
      <c r="A11426" s="27" t="str">
        <f>VLOOKUP(C11426,'user list'!A:B,2,0)</f>
        <v>HRMD</v>
      </c>
      <c r="B11426" s="172">
        <v>45818.439039351855</v>
      </c>
      <c r="C11426" s="69" t="s">
        <v>217</v>
      </c>
      <c r="D11426" s="69" t="s">
        <v>1937</v>
      </c>
      <c r="E11426" s="69" t="s">
        <v>2686</v>
      </c>
      <c r="F11426" s="69">
        <v>2108</v>
      </c>
      <c r="G11426" s="69" t="s">
        <v>1939</v>
      </c>
    </row>
    <row r="11427" spans="1:7" ht="14.4">
      <c r="A11427" s="27" t="str">
        <f>VLOOKUP(C11427,'user list'!A:B,2,0)</f>
        <v>BPLD</v>
      </c>
      <c r="B11427" s="172">
        <v>45818.439108796294</v>
      </c>
      <c r="C11427" s="69" t="s">
        <v>194</v>
      </c>
      <c r="D11427" s="69" t="s">
        <v>1937</v>
      </c>
      <c r="E11427" s="69" t="s">
        <v>2685</v>
      </c>
      <c r="F11427" s="69">
        <v>2107</v>
      </c>
      <c r="G11427" s="69" t="s">
        <v>1947</v>
      </c>
    </row>
    <row r="11428" spans="1:7" ht="14.4">
      <c r="A11428" s="27" t="str">
        <f>VLOOKUP(C11428,'user list'!A:B,2,0)</f>
        <v>BPLD</v>
      </c>
      <c r="B11428" s="172">
        <v>45818.439108796294</v>
      </c>
      <c r="C11428" s="69" t="s">
        <v>194</v>
      </c>
      <c r="D11428" s="69" t="s">
        <v>1937</v>
      </c>
      <c r="E11428" s="69" t="s">
        <v>2685</v>
      </c>
      <c r="F11428" s="69">
        <v>2107</v>
      </c>
      <c r="G11428" s="69" t="s">
        <v>1948</v>
      </c>
    </row>
    <row r="11429" spans="1:7" ht="14.4">
      <c r="A11429" s="27" t="str">
        <f>VLOOKUP(C11429,'user list'!A:B,2,0)</f>
        <v>BPLD</v>
      </c>
      <c r="B11429" s="172">
        <v>45818.439108796294</v>
      </c>
      <c r="C11429" s="69" t="s">
        <v>194</v>
      </c>
      <c r="D11429" s="69" t="s">
        <v>1937</v>
      </c>
      <c r="E11429" s="69" t="s">
        <v>2685</v>
      </c>
      <c r="F11429" s="69">
        <v>2107</v>
      </c>
      <c r="G11429" s="69" t="s">
        <v>1939</v>
      </c>
    </row>
    <row r="11430" spans="1:7" ht="14.4">
      <c r="A11430" s="27" t="str">
        <f>VLOOKUP(C11430,'user list'!A:B,2,0)</f>
        <v>Admin</v>
      </c>
      <c r="B11430" s="172">
        <v>45818.439108796294</v>
      </c>
      <c r="C11430" s="69" t="s">
        <v>186</v>
      </c>
      <c r="D11430" s="69" t="s">
        <v>1937</v>
      </c>
      <c r="E11430" s="69" t="s">
        <v>2685</v>
      </c>
      <c r="F11430" s="69">
        <v>2107</v>
      </c>
      <c r="G11430" s="69" t="s">
        <v>1948</v>
      </c>
    </row>
    <row r="11431" spans="1:7" ht="14.4">
      <c r="A11431" s="27" t="str">
        <f>VLOOKUP(C11431,'user list'!A:B,2,0)</f>
        <v>BPLD</v>
      </c>
      <c r="B11431" s="172">
        <v>45818.439166666663</v>
      </c>
      <c r="C11431" s="69" t="s">
        <v>194</v>
      </c>
      <c r="D11431" s="69" t="s">
        <v>1937</v>
      </c>
      <c r="E11431" s="69" t="s">
        <v>2685</v>
      </c>
      <c r="F11431" s="69">
        <v>2107</v>
      </c>
      <c r="G11431" s="69" t="s">
        <v>1949</v>
      </c>
    </row>
    <row r="11432" spans="1:7" ht="14.4">
      <c r="A11432" s="27" t="str">
        <f>VLOOKUP(C11432,'user list'!A:B,2,0)</f>
        <v>HRMD</v>
      </c>
      <c r="B11432" s="172">
        <v>45818.439849537041</v>
      </c>
      <c r="C11432" s="69" t="s">
        <v>217</v>
      </c>
      <c r="D11432" s="69" t="s">
        <v>1937</v>
      </c>
      <c r="E11432" s="69" t="s">
        <v>2686</v>
      </c>
      <c r="F11432" s="69">
        <v>2108</v>
      </c>
      <c r="G11432" s="69" t="s">
        <v>1947</v>
      </c>
    </row>
    <row r="11433" spans="1:7" ht="14.4">
      <c r="A11433" s="27" t="str">
        <f>VLOOKUP(C11433,'user list'!A:B,2,0)</f>
        <v>HRMD</v>
      </c>
      <c r="B11433" s="172">
        <v>45818.439849537041</v>
      </c>
      <c r="C11433" s="69" t="s">
        <v>217</v>
      </c>
      <c r="D11433" s="69" t="s">
        <v>1937</v>
      </c>
      <c r="E11433" s="69" t="s">
        <v>2686</v>
      </c>
      <c r="F11433" s="69">
        <v>2108</v>
      </c>
      <c r="G11433" s="69" t="s">
        <v>1948</v>
      </c>
    </row>
    <row r="11434" spans="1:7" ht="14.4">
      <c r="A11434" s="27" t="str">
        <f>VLOOKUP(C11434,'user list'!A:B,2,0)</f>
        <v>HRMD</v>
      </c>
      <c r="B11434" s="172">
        <v>45818.439849537041</v>
      </c>
      <c r="C11434" s="69" t="s">
        <v>217</v>
      </c>
      <c r="D11434" s="69" t="s">
        <v>1937</v>
      </c>
      <c r="E11434" s="69" t="s">
        <v>2686</v>
      </c>
      <c r="F11434" s="69">
        <v>2108</v>
      </c>
      <c r="G11434" s="69" t="s">
        <v>1939</v>
      </c>
    </row>
    <row r="11435" spans="1:7" ht="14.4">
      <c r="A11435" s="27" t="str">
        <f>VLOOKUP(C11435,'user list'!A:B,2,0)</f>
        <v>Admin</v>
      </c>
      <c r="B11435" s="172">
        <v>45818.439849537041</v>
      </c>
      <c r="C11435" s="69" t="s">
        <v>186</v>
      </c>
      <c r="D11435" s="69" t="s">
        <v>1937</v>
      </c>
      <c r="E11435" s="69" t="s">
        <v>2686</v>
      </c>
      <c r="F11435" s="69">
        <v>2108</v>
      </c>
      <c r="G11435" s="69" t="s">
        <v>1948</v>
      </c>
    </row>
    <row r="11436" spans="1:7" ht="14.4">
      <c r="A11436" s="27" t="str">
        <f>VLOOKUP(C11436,'user list'!A:B,2,0)</f>
        <v>BPLD</v>
      </c>
      <c r="B11436" s="172">
        <v>45818.439849537041</v>
      </c>
      <c r="C11436" s="69" t="s">
        <v>194</v>
      </c>
      <c r="D11436" s="69" t="s">
        <v>1937</v>
      </c>
      <c r="E11436" s="69" t="s">
        <v>2685</v>
      </c>
      <c r="F11436" s="69">
        <v>2107</v>
      </c>
      <c r="G11436" s="69" t="s">
        <v>1949</v>
      </c>
    </row>
    <row r="11437" spans="1:7" ht="14.4">
      <c r="A11437" s="27" t="str">
        <f>VLOOKUP(C11437,'user list'!A:B,2,0)</f>
        <v>HRMD</v>
      </c>
      <c r="B11437" s="172">
        <v>45818.43990740741</v>
      </c>
      <c r="C11437" s="69" t="s">
        <v>217</v>
      </c>
      <c r="D11437" s="69" t="s">
        <v>1937</v>
      </c>
      <c r="E11437" s="69" t="s">
        <v>2042</v>
      </c>
      <c r="F11437" s="69">
        <v>2112</v>
      </c>
      <c r="G11437" s="69" t="s">
        <v>1939</v>
      </c>
    </row>
    <row r="11438" spans="1:7" ht="14.4">
      <c r="A11438" s="27" t="str">
        <f>VLOOKUP(C11438,'user list'!A:B,2,0)</f>
        <v>BPLD</v>
      </c>
      <c r="B11438" s="172">
        <v>45818.440081018518</v>
      </c>
      <c r="C11438" s="69" t="s">
        <v>194</v>
      </c>
      <c r="D11438" s="69" t="s">
        <v>1937</v>
      </c>
      <c r="E11438" s="69" t="s">
        <v>2041</v>
      </c>
      <c r="F11438" s="69">
        <v>2113</v>
      </c>
      <c r="G11438" s="69" t="s">
        <v>1939</v>
      </c>
    </row>
    <row r="11439" spans="1:7" ht="14.4">
      <c r="A11439" s="27" t="str">
        <f>VLOOKUP(C11439,'user list'!A:B,2,0)</f>
        <v>BPLD</v>
      </c>
      <c r="B11439" s="172">
        <v>45818.440208333333</v>
      </c>
      <c r="C11439" s="69" t="s">
        <v>194</v>
      </c>
      <c r="D11439" s="69" t="s">
        <v>1937</v>
      </c>
      <c r="E11439" s="69" t="s">
        <v>2041</v>
      </c>
      <c r="F11439" s="69">
        <v>2113</v>
      </c>
      <c r="G11439" s="69" t="s">
        <v>1947</v>
      </c>
    </row>
    <row r="11440" spans="1:7" ht="14.4">
      <c r="A11440" s="27" t="str">
        <f>VLOOKUP(C11440,'user list'!A:B,2,0)</f>
        <v>BPLD</v>
      </c>
      <c r="B11440" s="172">
        <v>45818.440208333333</v>
      </c>
      <c r="C11440" s="69" t="s">
        <v>194</v>
      </c>
      <c r="D11440" s="69" t="s">
        <v>1937</v>
      </c>
      <c r="E11440" s="69" t="s">
        <v>2041</v>
      </c>
      <c r="F11440" s="69">
        <v>2113</v>
      </c>
      <c r="G11440" s="69" t="s">
        <v>1948</v>
      </c>
    </row>
    <row r="11441" spans="1:7" ht="14.4">
      <c r="A11441" s="27" t="str">
        <f>VLOOKUP(C11441,'user list'!A:B,2,0)</f>
        <v>Admin</v>
      </c>
      <c r="B11441" s="172">
        <v>45818.440208333333</v>
      </c>
      <c r="C11441" s="69" t="s">
        <v>186</v>
      </c>
      <c r="D11441" s="69" t="s">
        <v>1937</v>
      </c>
      <c r="E11441" s="69" t="s">
        <v>2041</v>
      </c>
      <c r="F11441" s="69">
        <v>2113</v>
      </c>
      <c r="G11441" s="69" t="s">
        <v>1948</v>
      </c>
    </row>
    <row r="11442" spans="1:7" ht="14.4">
      <c r="A11442" s="27" t="str">
        <f>VLOOKUP(C11442,'user list'!A:B,2,0)</f>
        <v>BPLD</v>
      </c>
      <c r="B11442" s="172">
        <v>45818.440208333333</v>
      </c>
      <c r="C11442" s="69" t="s">
        <v>194</v>
      </c>
      <c r="D11442" s="69" t="s">
        <v>1937</v>
      </c>
      <c r="E11442" s="69" t="s">
        <v>2041</v>
      </c>
      <c r="F11442" s="69">
        <v>2113</v>
      </c>
      <c r="G11442" s="69" t="s">
        <v>1939</v>
      </c>
    </row>
    <row r="11443" spans="1:7" ht="14.4">
      <c r="A11443" s="27" t="str">
        <f>VLOOKUP(C11443,'user list'!A:B,2,0)</f>
        <v>BPLD</v>
      </c>
      <c r="B11443" s="172">
        <v>45818.440266203703</v>
      </c>
      <c r="C11443" s="69" t="s">
        <v>194</v>
      </c>
      <c r="D11443" s="69" t="s">
        <v>1937</v>
      </c>
      <c r="E11443" s="69" t="s">
        <v>2041</v>
      </c>
      <c r="F11443" s="69">
        <v>2113</v>
      </c>
      <c r="G11443" s="69" t="s">
        <v>1949</v>
      </c>
    </row>
    <row r="11444" spans="1:7" ht="14.4">
      <c r="A11444" s="27" t="str">
        <f>VLOOKUP(C11444,'user list'!A:B,2,0)</f>
        <v>HRMD</v>
      </c>
      <c r="B11444" s="172">
        <v>45818.44059027778</v>
      </c>
      <c r="C11444" s="69" t="s">
        <v>217</v>
      </c>
      <c r="D11444" s="69" t="s">
        <v>1937</v>
      </c>
      <c r="E11444" s="69" t="s">
        <v>2042</v>
      </c>
      <c r="F11444" s="69">
        <v>2112</v>
      </c>
      <c r="G11444" s="69" t="s">
        <v>1947</v>
      </c>
    </row>
    <row r="11445" spans="1:7" ht="14.4">
      <c r="A11445" s="27" t="str">
        <f>VLOOKUP(C11445,'user list'!A:B,2,0)</f>
        <v>HRMD</v>
      </c>
      <c r="B11445" s="172">
        <v>45818.44059027778</v>
      </c>
      <c r="C11445" s="69" t="s">
        <v>217</v>
      </c>
      <c r="D11445" s="69" t="s">
        <v>1937</v>
      </c>
      <c r="E11445" s="69" t="s">
        <v>2042</v>
      </c>
      <c r="F11445" s="69">
        <v>2112</v>
      </c>
      <c r="G11445" s="69" t="s">
        <v>1948</v>
      </c>
    </row>
    <row r="11446" spans="1:7" ht="14.4">
      <c r="A11446" s="27" t="str">
        <f>VLOOKUP(C11446,'user list'!A:B,2,0)</f>
        <v>HRMD</v>
      </c>
      <c r="B11446" s="172">
        <v>45818.440601851849</v>
      </c>
      <c r="C11446" s="69" t="s">
        <v>217</v>
      </c>
      <c r="D11446" s="69" t="s">
        <v>1937</v>
      </c>
      <c r="E11446" s="69" t="s">
        <v>2042</v>
      </c>
      <c r="F11446" s="69">
        <v>2112</v>
      </c>
      <c r="G11446" s="69" t="s">
        <v>1939</v>
      </c>
    </row>
    <row r="11447" spans="1:7" ht="14.4">
      <c r="A11447" s="27" t="str">
        <f>VLOOKUP(C11447,'user list'!A:B,2,0)</f>
        <v>Admin</v>
      </c>
      <c r="B11447" s="172">
        <v>45818.440601851849</v>
      </c>
      <c r="C11447" s="69" t="s">
        <v>186</v>
      </c>
      <c r="D11447" s="69" t="s">
        <v>1937</v>
      </c>
      <c r="E11447" s="69" t="s">
        <v>2042</v>
      </c>
      <c r="F11447" s="69">
        <v>2112</v>
      </c>
      <c r="G11447" s="69" t="s">
        <v>1948</v>
      </c>
    </row>
    <row r="11448" spans="1:7" ht="14.4">
      <c r="A11448" s="27" t="str">
        <f>VLOOKUP(C11448,'user list'!A:B,2,0)</f>
        <v>HRMD</v>
      </c>
      <c r="B11448" s="172">
        <v>45818.44085648148</v>
      </c>
      <c r="C11448" s="69" t="s">
        <v>217</v>
      </c>
      <c r="D11448" s="69" t="s">
        <v>1937</v>
      </c>
      <c r="E11448" s="69" t="s">
        <v>2688</v>
      </c>
      <c r="F11448" s="69">
        <v>2116</v>
      </c>
      <c r="G11448" s="69" t="s">
        <v>1939</v>
      </c>
    </row>
    <row r="11449" spans="1:7" ht="14.4">
      <c r="A11449" s="27" t="str">
        <f>VLOOKUP(C11449,'user list'!A:B,2,0)</f>
        <v>MDAD</v>
      </c>
      <c r="B11449" s="172">
        <v>45818.441261574073</v>
      </c>
      <c r="C11449" s="69" t="s">
        <v>223</v>
      </c>
      <c r="D11449" s="69" t="s">
        <v>1937</v>
      </c>
      <c r="E11449" s="69" t="s">
        <v>2001</v>
      </c>
      <c r="F11449" s="69">
        <v>2102</v>
      </c>
      <c r="G11449" s="69" t="s">
        <v>1947</v>
      </c>
    </row>
    <row r="11450" spans="1:7" ht="14.4">
      <c r="A11450" s="27" t="str">
        <f>VLOOKUP(C11450,'user list'!A:B,2,0)</f>
        <v>MDAD</v>
      </c>
      <c r="B11450" s="172">
        <v>45818.441261574073</v>
      </c>
      <c r="C11450" s="69" t="s">
        <v>223</v>
      </c>
      <c r="D11450" s="69" t="s">
        <v>1937</v>
      </c>
      <c r="E11450" s="69" t="s">
        <v>2001</v>
      </c>
      <c r="F11450" s="69">
        <v>2102</v>
      </c>
      <c r="G11450" s="69" t="s">
        <v>1948</v>
      </c>
    </row>
    <row r="11451" spans="1:7" ht="14.4">
      <c r="A11451" s="27" t="str">
        <f>VLOOKUP(C11451,'user list'!A:B,2,0)</f>
        <v>MDAD</v>
      </c>
      <c r="B11451" s="172">
        <v>45818.441261574073</v>
      </c>
      <c r="C11451" s="69" t="s">
        <v>223</v>
      </c>
      <c r="D11451" s="69" t="s">
        <v>1937</v>
      </c>
      <c r="E11451" s="69" t="s">
        <v>2001</v>
      </c>
      <c r="F11451" s="69">
        <v>2102</v>
      </c>
      <c r="G11451" s="69" t="s">
        <v>1939</v>
      </c>
    </row>
    <row r="11452" spans="1:7" ht="14.4">
      <c r="A11452" s="27" t="str">
        <f>VLOOKUP(C11452,'user list'!A:B,2,0)</f>
        <v>Admin</v>
      </c>
      <c r="B11452" s="172">
        <v>45818.441261574073</v>
      </c>
      <c r="C11452" s="69" t="s">
        <v>186</v>
      </c>
      <c r="D11452" s="69" t="s">
        <v>1937</v>
      </c>
      <c r="E11452" s="69" t="s">
        <v>2001</v>
      </c>
      <c r="F11452" s="69">
        <v>2102</v>
      </c>
      <c r="G11452" s="69" t="s">
        <v>1948</v>
      </c>
    </row>
    <row r="11453" spans="1:7" ht="14.4">
      <c r="A11453" s="27" t="str">
        <f>VLOOKUP(C11453,'user list'!A:B,2,0)</f>
        <v>HRMD</v>
      </c>
      <c r="B11453" s="172">
        <v>45818.441342592596</v>
      </c>
      <c r="C11453" s="69" t="s">
        <v>217</v>
      </c>
      <c r="D11453" s="69" t="s">
        <v>1937</v>
      </c>
      <c r="E11453" s="69" t="s">
        <v>2688</v>
      </c>
      <c r="F11453" s="69">
        <v>2116</v>
      </c>
      <c r="G11453" s="69" t="s">
        <v>1947</v>
      </c>
    </row>
    <row r="11454" spans="1:7" ht="14.4">
      <c r="A11454" s="27" t="str">
        <f>VLOOKUP(C11454,'user list'!A:B,2,0)</f>
        <v>HRMD</v>
      </c>
      <c r="B11454" s="172">
        <v>45818.441342592596</v>
      </c>
      <c r="C11454" s="69" t="s">
        <v>217</v>
      </c>
      <c r="D11454" s="69" t="s">
        <v>1937</v>
      </c>
      <c r="E11454" s="69" t="s">
        <v>2688</v>
      </c>
      <c r="F11454" s="69">
        <v>2116</v>
      </c>
      <c r="G11454" s="69" t="s">
        <v>1948</v>
      </c>
    </row>
    <row r="11455" spans="1:7" ht="14.4">
      <c r="A11455" s="27" t="str">
        <f>VLOOKUP(C11455,'user list'!A:B,2,0)</f>
        <v>HRMD</v>
      </c>
      <c r="B11455" s="172">
        <v>45818.441342592596</v>
      </c>
      <c r="C11455" s="69" t="s">
        <v>217</v>
      </c>
      <c r="D11455" s="69" t="s">
        <v>1937</v>
      </c>
      <c r="E11455" s="69" t="s">
        <v>2688</v>
      </c>
      <c r="F11455" s="69">
        <v>2116</v>
      </c>
      <c r="G11455" s="69" t="s">
        <v>1939</v>
      </c>
    </row>
    <row r="11456" spans="1:7" ht="14.4">
      <c r="A11456" s="27" t="str">
        <f>VLOOKUP(C11456,'user list'!A:B,2,0)</f>
        <v>Admin</v>
      </c>
      <c r="B11456" s="172">
        <v>45818.441342592596</v>
      </c>
      <c r="C11456" s="69" t="s">
        <v>186</v>
      </c>
      <c r="D11456" s="69" t="s">
        <v>1937</v>
      </c>
      <c r="E11456" s="69" t="s">
        <v>2688</v>
      </c>
      <c r="F11456" s="69">
        <v>2116</v>
      </c>
      <c r="G11456" s="69" t="s">
        <v>1948</v>
      </c>
    </row>
    <row r="11457" spans="1:7" ht="14.4">
      <c r="A11457" s="27" t="str">
        <f>VLOOKUP(C11457,'user list'!A:B,2,0)</f>
        <v>MDAD</v>
      </c>
      <c r="B11457" s="172">
        <v>45818.441643518519</v>
      </c>
      <c r="C11457" s="69" t="s">
        <v>223</v>
      </c>
      <c r="D11457" s="69" t="s">
        <v>1937</v>
      </c>
      <c r="E11457" s="69" t="s">
        <v>2556</v>
      </c>
      <c r="F11457" s="69">
        <v>1916</v>
      </c>
      <c r="G11457" s="69" t="s">
        <v>1939</v>
      </c>
    </row>
    <row r="11458" spans="1:7" ht="14.4">
      <c r="A11458" s="27" t="str">
        <f>VLOOKUP(C11458,'user list'!A:B,2,0)</f>
        <v>MDAD</v>
      </c>
      <c r="B11458" s="172">
        <v>45818.441782407404</v>
      </c>
      <c r="C11458" s="69" t="s">
        <v>223</v>
      </c>
      <c r="D11458" s="69" t="s">
        <v>1937</v>
      </c>
      <c r="E11458" s="69" t="s">
        <v>2534</v>
      </c>
      <c r="F11458" s="69">
        <v>1881</v>
      </c>
      <c r="G11458" s="69" t="s">
        <v>1939</v>
      </c>
    </row>
    <row r="11459" spans="1:7" ht="14.4">
      <c r="A11459" s="27" t="str">
        <f>VLOOKUP(C11459,'user list'!A:B,2,0)</f>
        <v>MDAD</v>
      </c>
      <c r="B11459" s="172">
        <v>45818.441828703704</v>
      </c>
      <c r="C11459" s="69" t="s">
        <v>223</v>
      </c>
      <c r="D11459" s="69" t="s">
        <v>1937</v>
      </c>
      <c r="E11459" s="69" t="s">
        <v>2633</v>
      </c>
      <c r="F11459" s="69">
        <v>2040</v>
      </c>
      <c r="G11459" s="69" t="s">
        <v>1939</v>
      </c>
    </row>
    <row r="11460" spans="1:7" ht="14.4">
      <c r="A11460" s="27" t="str">
        <f>VLOOKUP(C11460,'user list'!A:B,2,0)</f>
        <v>MDAD</v>
      </c>
      <c r="B11460" s="172">
        <v>45818.442129629628</v>
      </c>
      <c r="C11460" s="69" t="s">
        <v>223</v>
      </c>
      <c r="D11460" s="69" t="s">
        <v>1937</v>
      </c>
      <c r="E11460" s="69" t="s">
        <v>2633</v>
      </c>
      <c r="F11460" s="69">
        <v>2040</v>
      </c>
      <c r="G11460" s="69" t="s">
        <v>1947</v>
      </c>
    </row>
    <row r="11461" spans="1:7" ht="14.4">
      <c r="A11461" s="27" t="str">
        <f>VLOOKUP(C11461,'user list'!A:B,2,0)</f>
        <v>MDAD</v>
      </c>
      <c r="B11461" s="172">
        <v>45818.442129629628</v>
      </c>
      <c r="C11461" s="69" t="s">
        <v>223</v>
      </c>
      <c r="D11461" s="69" t="s">
        <v>1937</v>
      </c>
      <c r="E11461" s="69" t="s">
        <v>2633</v>
      </c>
      <c r="F11461" s="69">
        <v>2040</v>
      </c>
      <c r="G11461" s="69" t="s">
        <v>1948</v>
      </c>
    </row>
    <row r="11462" spans="1:7" ht="14.4">
      <c r="A11462" s="27" t="str">
        <f>VLOOKUP(C11462,'user list'!A:B,2,0)</f>
        <v>MDAD</v>
      </c>
      <c r="B11462" s="172">
        <v>45818.442129629628</v>
      </c>
      <c r="C11462" s="69" t="s">
        <v>223</v>
      </c>
      <c r="D11462" s="69" t="s">
        <v>1937</v>
      </c>
      <c r="E11462" s="69" t="s">
        <v>2633</v>
      </c>
      <c r="F11462" s="69">
        <v>2040</v>
      </c>
      <c r="G11462" s="69" t="s">
        <v>1939</v>
      </c>
    </row>
    <row r="11463" spans="1:7" ht="14.4">
      <c r="A11463" s="27" t="str">
        <f>VLOOKUP(C11463,'user list'!A:B,2,0)</f>
        <v>Admin</v>
      </c>
      <c r="B11463" s="172">
        <v>45818.442129629628</v>
      </c>
      <c r="C11463" s="69" t="s">
        <v>186</v>
      </c>
      <c r="D11463" s="69" t="s">
        <v>1937</v>
      </c>
      <c r="E11463" s="69" t="s">
        <v>2633</v>
      </c>
      <c r="F11463" s="69">
        <v>2040</v>
      </c>
      <c r="G11463" s="69" t="s">
        <v>1948</v>
      </c>
    </row>
    <row r="11464" spans="1:7" ht="14.4">
      <c r="A11464" s="27" t="str">
        <f>VLOOKUP(C11464,'user list'!A:B,2,0)</f>
        <v>Admin</v>
      </c>
      <c r="B11464" s="172">
        <v>45818.442129629628</v>
      </c>
      <c r="C11464" s="69" t="s">
        <v>186</v>
      </c>
      <c r="D11464" s="69" t="s">
        <v>1937</v>
      </c>
      <c r="E11464" s="69" t="s">
        <v>2633</v>
      </c>
      <c r="F11464" s="69">
        <v>2040</v>
      </c>
      <c r="G11464" s="69" t="s">
        <v>1947</v>
      </c>
    </row>
    <row r="11465" spans="1:7" ht="14.4">
      <c r="A11465" s="27" t="str">
        <f>VLOOKUP(C11465,'user list'!A:B,2,0)</f>
        <v>Admin</v>
      </c>
      <c r="B11465" s="172">
        <v>45818.442141203705</v>
      </c>
      <c r="C11465" s="69" t="s">
        <v>186</v>
      </c>
      <c r="D11465" s="69" t="s">
        <v>1937</v>
      </c>
      <c r="E11465" s="69" t="s">
        <v>2633</v>
      </c>
      <c r="F11465" s="69">
        <v>2040</v>
      </c>
      <c r="G11465" s="69" t="s">
        <v>1948</v>
      </c>
    </row>
    <row r="11466" spans="1:7" ht="14.4">
      <c r="A11466" s="27" t="str">
        <f>VLOOKUP(C11466,'user list'!A:B,2,0)</f>
        <v>DOE</v>
      </c>
      <c r="B11466" s="172">
        <v>45818.442476851851</v>
      </c>
      <c r="C11466" s="69" t="s">
        <v>212</v>
      </c>
      <c r="D11466" s="69" t="s">
        <v>1937</v>
      </c>
      <c r="E11466" s="69" t="s">
        <v>2689</v>
      </c>
      <c r="F11466" s="69">
        <v>2117</v>
      </c>
      <c r="G11466" s="69" t="s">
        <v>2440</v>
      </c>
    </row>
    <row r="11467" spans="1:7" ht="14.4">
      <c r="A11467" s="27" t="str">
        <f>VLOOKUP(C11467,'user list'!A:B,2,0)</f>
        <v>Admin</v>
      </c>
      <c r="B11467" s="172">
        <v>45818.442476851851</v>
      </c>
      <c r="C11467" s="69" t="s">
        <v>186</v>
      </c>
      <c r="D11467" s="69" t="s">
        <v>1937</v>
      </c>
      <c r="E11467" s="69" t="s">
        <v>2689</v>
      </c>
      <c r="F11467" s="69">
        <v>2117</v>
      </c>
      <c r="G11467" s="69" t="s">
        <v>1948</v>
      </c>
    </row>
    <row r="11468" spans="1:7" ht="14.4">
      <c r="A11468" s="27" t="str">
        <f>VLOOKUP(C11468,'user list'!A:B,2,0)</f>
        <v>Admin</v>
      </c>
      <c r="B11468" s="172">
        <v>45818.442476851851</v>
      </c>
      <c r="C11468" s="69" t="s">
        <v>186</v>
      </c>
      <c r="D11468" s="69" t="s">
        <v>1937</v>
      </c>
      <c r="E11468" s="69" t="s">
        <v>2689</v>
      </c>
      <c r="F11468" s="69">
        <v>2117</v>
      </c>
      <c r="G11468" s="69" t="s">
        <v>1948</v>
      </c>
    </row>
    <row r="11469" spans="1:7" ht="14.4">
      <c r="A11469" s="27" t="str">
        <f>VLOOKUP(C11469,'user list'!A:B,2,0)</f>
        <v>Admin</v>
      </c>
      <c r="B11469" s="172">
        <v>45818.442476851851</v>
      </c>
      <c r="C11469" s="69" t="s">
        <v>186</v>
      </c>
      <c r="D11469" s="69" t="s">
        <v>1937</v>
      </c>
      <c r="E11469" s="69" t="s">
        <v>2689</v>
      </c>
      <c r="F11469" s="69">
        <v>2117</v>
      </c>
      <c r="G11469" s="69" t="s">
        <v>1948</v>
      </c>
    </row>
    <row r="11470" spans="1:7" ht="14.4">
      <c r="A11470" s="27" t="str">
        <f>VLOOKUP(C11470,'user list'!A:B,2,0)</f>
        <v>Admin</v>
      </c>
      <c r="B11470" s="172">
        <v>45818.442476851851</v>
      </c>
      <c r="C11470" s="69" t="s">
        <v>186</v>
      </c>
      <c r="D11470" s="69" t="s">
        <v>1937</v>
      </c>
      <c r="E11470" s="69" t="s">
        <v>2689</v>
      </c>
      <c r="F11470" s="69">
        <v>2117</v>
      </c>
      <c r="G11470" s="69" t="s">
        <v>1947</v>
      </c>
    </row>
    <row r="11471" spans="1:7" ht="14.4">
      <c r="A11471" s="27" t="str">
        <f>VLOOKUP(C11471,'user list'!A:B,2,0)</f>
        <v>HRMD</v>
      </c>
      <c r="B11471" s="172">
        <v>45818.442673611113</v>
      </c>
      <c r="C11471" s="69" t="s">
        <v>217</v>
      </c>
      <c r="D11471" s="69" t="s">
        <v>1937</v>
      </c>
      <c r="E11471" s="69" t="s">
        <v>2689</v>
      </c>
      <c r="F11471" s="69">
        <v>2117</v>
      </c>
      <c r="G11471" s="69" t="s">
        <v>1939</v>
      </c>
    </row>
    <row r="11472" spans="1:7" ht="14.4">
      <c r="A11472" s="27" t="str">
        <f>VLOOKUP(C11472,'user list'!A:B,2,0)</f>
        <v>OCM</v>
      </c>
      <c r="B11472" s="172">
        <v>45818.442974537036</v>
      </c>
      <c r="C11472" s="69" t="s">
        <v>230</v>
      </c>
      <c r="D11472" s="69" t="s">
        <v>1937</v>
      </c>
      <c r="E11472" s="69" t="s">
        <v>2672</v>
      </c>
      <c r="F11472" s="69">
        <v>2082</v>
      </c>
      <c r="G11472" s="69" t="s">
        <v>1939</v>
      </c>
    </row>
    <row r="11473" spans="1:7" ht="14.4">
      <c r="A11473" s="27" t="str">
        <f>VLOOKUP(C11473,'user list'!A:B,2,0)</f>
        <v>HRMD</v>
      </c>
      <c r="B11473" s="172">
        <v>45818.443356481483</v>
      </c>
      <c r="C11473" s="69" t="s">
        <v>217</v>
      </c>
      <c r="D11473" s="69" t="s">
        <v>1937</v>
      </c>
      <c r="E11473" s="69" t="s">
        <v>2689</v>
      </c>
      <c r="F11473" s="69">
        <v>2117</v>
      </c>
      <c r="G11473" s="69" t="s">
        <v>1947</v>
      </c>
    </row>
    <row r="11474" spans="1:7" ht="14.4">
      <c r="A11474" s="27" t="str">
        <f>VLOOKUP(C11474,'user list'!A:B,2,0)</f>
        <v>HRMD</v>
      </c>
      <c r="B11474" s="172">
        <v>45818.443356481483</v>
      </c>
      <c r="C11474" s="69" t="s">
        <v>217</v>
      </c>
      <c r="D11474" s="69" t="s">
        <v>1937</v>
      </c>
      <c r="E11474" s="69" t="s">
        <v>2689</v>
      </c>
      <c r="F11474" s="69">
        <v>2117</v>
      </c>
      <c r="G11474" s="69" t="s">
        <v>1948</v>
      </c>
    </row>
    <row r="11475" spans="1:7" ht="14.4">
      <c r="A11475" s="27" t="str">
        <f>VLOOKUP(C11475,'user list'!A:B,2,0)</f>
        <v>HRMD</v>
      </c>
      <c r="B11475" s="172">
        <v>45818.443356481483</v>
      </c>
      <c r="C11475" s="69" t="s">
        <v>217</v>
      </c>
      <c r="D11475" s="69" t="s">
        <v>1937</v>
      </c>
      <c r="E11475" s="69" t="s">
        <v>2689</v>
      </c>
      <c r="F11475" s="69">
        <v>2117</v>
      </c>
      <c r="G11475" s="69" t="s">
        <v>1939</v>
      </c>
    </row>
    <row r="11476" spans="1:7" ht="14.4">
      <c r="A11476" s="27" t="str">
        <f>VLOOKUP(C11476,'user list'!A:B,2,0)</f>
        <v>Admin</v>
      </c>
      <c r="B11476" s="172">
        <v>45818.443368055552</v>
      </c>
      <c r="C11476" s="69" t="s">
        <v>186</v>
      </c>
      <c r="D11476" s="69" t="s">
        <v>1937</v>
      </c>
      <c r="E11476" s="69" t="s">
        <v>2689</v>
      </c>
      <c r="F11476" s="69">
        <v>2117</v>
      </c>
      <c r="G11476" s="69" t="s">
        <v>1948</v>
      </c>
    </row>
    <row r="11477" spans="1:7" ht="14.4">
      <c r="A11477" s="27" t="str">
        <f>VLOOKUP(C11477,'user list'!A:B,2,0)</f>
        <v>DOE</v>
      </c>
      <c r="B11477" s="172">
        <v>45818.443483796298</v>
      </c>
      <c r="C11477" s="69" t="s">
        <v>212</v>
      </c>
      <c r="D11477" s="69" t="s">
        <v>1937</v>
      </c>
      <c r="E11477" s="69" t="s">
        <v>2690</v>
      </c>
      <c r="F11477" s="69">
        <v>2118</v>
      </c>
      <c r="G11477" s="69" t="s">
        <v>2440</v>
      </c>
    </row>
    <row r="11478" spans="1:7" ht="14.4">
      <c r="A11478" s="27" t="str">
        <f>VLOOKUP(C11478,'user list'!A:B,2,0)</f>
        <v>Admin</v>
      </c>
      <c r="B11478" s="172">
        <v>45818.443483796298</v>
      </c>
      <c r="C11478" s="69" t="s">
        <v>186</v>
      </c>
      <c r="D11478" s="69" t="s">
        <v>1937</v>
      </c>
      <c r="E11478" s="69" t="s">
        <v>2690</v>
      </c>
      <c r="F11478" s="69">
        <v>2118</v>
      </c>
      <c r="G11478" s="69" t="s">
        <v>1948</v>
      </c>
    </row>
    <row r="11479" spans="1:7" ht="14.4">
      <c r="A11479" s="27" t="str">
        <f>VLOOKUP(C11479,'user list'!A:B,2,0)</f>
        <v>Admin</v>
      </c>
      <c r="B11479" s="172">
        <v>45818.443483796298</v>
      </c>
      <c r="C11479" s="69" t="s">
        <v>186</v>
      </c>
      <c r="D11479" s="69" t="s">
        <v>1937</v>
      </c>
      <c r="E11479" s="69" t="s">
        <v>2690</v>
      </c>
      <c r="F11479" s="69">
        <v>2118</v>
      </c>
      <c r="G11479" s="69" t="s">
        <v>1948</v>
      </c>
    </row>
    <row r="11480" spans="1:7" ht="14.4">
      <c r="A11480" s="27" t="str">
        <f>VLOOKUP(C11480,'user list'!A:B,2,0)</f>
        <v>Admin</v>
      </c>
      <c r="B11480" s="172">
        <v>45818.443495370368</v>
      </c>
      <c r="C11480" s="69" t="s">
        <v>186</v>
      </c>
      <c r="D11480" s="69" t="s">
        <v>1937</v>
      </c>
      <c r="E11480" s="69" t="s">
        <v>2690</v>
      </c>
      <c r="F11480" s="69">
        <v>2118</v>
      </c>
      <c r="G11480" s="69" t="s">
        <v>1948</v>
      </c>
    </row>
    <row r="11481" spans="1:7" ht="14.4">
      <c r="A11481" s="27" t="str">
        <f>VLOOKUP(C11481,'user list'!A:B,2,0)</f>
        <v>Admin</v>
      </c>
      <c r="B11481" s="172">
        <v>45818.443495370368</v>
      </c>
      <c r="C11481" s="69" t="s">
        <v>186</v>
      </c>
      <c r="D11481" s="69" t="s">
        <v>1937</v>
      </c>
      <c r="E11481" s="69" t="s">
        <v>2690</v>
      </c>
      <c r="F11481" s="69">
        <v>2118</v>
      </c>
      <c r="G11481" s="69" t="s">
        <v>1947</v>
      </c>
    </row>
    <row r="11482" spans="1:7" ht="14.4">
      <c r="A11482" s="27" t="str">
        <f>VLOOKUP(C11482,'user list'!A:B,2,0)</f>
        <v>HRMD</v>
      </c>
      <c r="B11482" s="172">
        <v>45818.443668981483</v>
      </c>
      <c r="C11482" s="69" t="s">
        <v>217</v>
      </c>
      <c r="D11482" s="69" t="s">
        <v>1937</v>
      </c>
      <c r="E11482" s="69" t="s">
        <v>2690</v>
      </c>
      <c r="F11482" s="69">
        <v>2118</v>
      </c>
      <c r="G11482" s="69" t="s">
        <v>1939</v>
      </c>
    </row>
    <row r="11483" spans="1:7" ht="14.4">
      <c r="A11483" s="27" t="str">
        <f>VLOOKUP(C11483,'user list'!A:B,2,0)</f>
        <v>HRMD</v>
      </c>
      <c r="B11483" s="172">
        <v>45818.443935185183</v>
      </c>
      <c r="C11483" s="69" t="s">
        <v>217</v>
      </c>
      <c r="D11483" s="69" t="s">
        <v>1937</v>
      </c>
      <c r="E11483" s="69" t="s">
        <v>2690</v>
      </c>
      <c r="F11483" s="69">
        <v>2118</v>
      </c>
      <c r="G11483" s="69" t="s">
        <v>1947</v>
      </c>
    </row>
    <row r="11484" spans="1:7" ht="14.4">
      <c r="A11484" s="27" t="str">
        <f>VLOOKUP(C11484,'user list'!A:B,2,0)</f>
        <v>HRMD</v>
      </c>
      <c r="B11484" s="172">
        <v>45818.443935185183</v>
      </c>
      <c r="C11484" s="69" t="s">
        <v>217</v>
      </c>
      <c r="D11484" s="69" t="s">
        <v>1937</v>
      </c>
      <c r="E11484" s="69" t="s">
        <v>2690</v>
      </c>
      <c r="F11484" s="69">
        <v>2118</v>
      </c>
      <c r="G11484" s="69" t="s">
        <v>1948</v>
      </c>
    </row>
    <row r="11485" spans="1:7" ht="14.4">
      <c r="A11485" s="27" t="str">
        <f>VLOOKUP(C11485,'user list'!A:B,2,0)</f>
        <v>HRMD</v>
      </c>
      <c r="B11485" s="172">
        <v>45818.443935185183</v>
      </c>
      <c r="C11485" s="69" t="s">
        <v>217</v>
      </c>
      <c r="D11485" s="69" t="s">
        <v>1937</v>
      </c>
      <c r="E11485" s="69" t="s">
        <v>2690</v>
      </c>
      <c r="F11485" s="69">
        <v>2118</v>
      </c>
      <c r="G11485" s="69" t="s">
        <v>1939</v>
      </c>
    </row>
    <row r="11486" spans="1:7" ht="14.4">
      <c r="A11486" s="27" t="str">
        <f>VLOOKUP(C11486,'user list'!A:B,2,0)</f>
        <v>Admin</v>
      </c>
      <c r="B11486" s="172">
        <v>45818.443935185183</v>
      </c>
      <c r="C11486" s="69" t="s">
        <v>186</v>
      </c>
      <c r="D11486" s="69" t="s">
        <v>1937</v>
      </c>
      <c r="E11486" s="69" t="s">
        <v>2690</v>
      </c>
      <c r="F11486" s="69">
        <v>2118</v>
      </c>
      <c r="G11486" s="69" t="s">
        <v>1948</v>
      </c>
    </row>
    <row r="11487" spans="1:7" ht="14.4">
      <c r="A11487" s="27" t="str">
        <f>VLOOKUP(C11487,'user list'!A:B,2,0)</f>
        <v>MDAD</v>
      </c>
      <c r="B11487" s="172">
        <v>45818.446030092593</v>
      </c>
      <c r="C11487" s="69" t="s">
        <v>223</v>
      </c>
      <c r="D11487" s="69" t="s">
        <v>1937</v>
      </c>
      <c r="E11487" s="69" t="s">
        <v>2039</v>
      </c>
      <c r="F11487" s="69">
        <v>2119</v>
      </c>
      <c r="G11487" s="69" t="s">
        <v>2440</v>
      </c>
    </row>
    <row r="11488" spans="1:7" ht="14.4">
      <c r="A11488" s="27" t="str">
        <f>VLOOKUP(C11488,'user list'!A:B,2,0)</f>
        <v>Admin</v>
      </c>
      <c r="B11488" s="172">
        <v>45818.44604166667</v>
      </c>
      <c r="C11488" s="69" t="s">
        <v>186</v>
      </c>
      <c r="D11488" s="69" t="s">
        <v>1937</v>
      </c>
      <c r="E11488" s="69" t="s">
        <v>2039</v>
      </c>
      <c r="F11488" s="69">
        <v>2119</v>
      </c>
      <c r="G11488" s="69" t="s">
        <v>1948</v>
      </c>
    </row>
    <row r="11489" spans="1:7" ht="14.4">
      <c r="A11489" s="27" t="str">
        <f>VLOOKUP(C11489,'user list'!A:B,2,0)</f>
        <v>Admin</v>
      </c>
      <c r="B11489" s="172">
        <v>45818.44604166667</v>
      </c>
      <c r="C11489" s="69" t="s">
        <v>186</v>
      </c>
      <c r="D11489" s="69" t="s">
        <v>1937</v>
      </c>
      <c r="E11489" s="69" t="s">
        <v>2039</v>
      </c>
      <c r="F11489" s="69">
        <v>2119</v>
      </c>
      <c r="G11489" s="69" t="s">
        <v>1948</v>
      </c>
    </row>
    <row r="11490" spans="1:7" ht="14.4">
      <c r="A11490" s="27" t="str">
        <f>VLOOKUP(C11490,'user list'!A:B,2,0)</f>
        <v>Admin</v>
      </c>
      <c r="B11490" s="172">
        <v>45818.44604166667</v>
      </c>
      <c r="C11490" s="69" t="s">
        <v>186</v>
      </c>
      <c r="D11490" s="69" t="s">
        <v>1937</v>
      </c>
      <c r="E11490" s="69" t="s">
        <v>2039</v>
      </c>
      <c r="F11490" s="69">
        <v>2119</v>
      </c>
      <c r="G11490" s="69" t="s">
        <v>1948</v>
      </c>
    </row>
    <row r="11491" spans="1:7" ht="14.4">
      <c r="A11491" s="27" t="str">
        <f>VLOOKUP(C11491,'user list'!A:B,2,0)</f>
        <v>Admin</v>
      </c>
      <c r="B11491" s="172">
        <v>45818.44604166667</v>
      </c>
      <c r="C11491" s="69" t="s">
        <v>186</v>
      </c>
      <c r="D11491" s="69" t="s">
        <v>1937</v>
      </c>
      <c r="E11491" s="69" t="s">
        <v>2039</v>
      </c>
      <c r="F11491" s="69">
        <v>2119</v>
      </c>
      <c r="G11491" s="69" t="s">
        <v>1947</v>
      </c>
    </row>
    <row r="11492" spans="1:7" ht="14.4">
      <c r="A11492" s="27" t="str">
        <f>VLOOKUP(C11492,'user list'!A:B,2,0)</f>
        <v>MDAD</v>
      </c>
      <c r="B11492" s="172">
        <v>45818.446145833332</v>
      </c>
      <c r="C11492" s="69" t="s">
        <v>223</v>
      </c>
      <c r="D11492" s="69" t="s">
        <v>1937</v>
      </c>
      <c r="E11492" s="69" t="s">
        <v>2039</v>
      </c>
      <c r="F11492" s="69">
        <v>2119</v>
      </c>
      <c r="G11492" s="69" t="s">
        <v>1939</v>
      </c>
    </row>
    <row r="11493" spans="1:7" ht="14.4">
      <c r="A11493" s="27" t="str">
        <f>VLOOKUP(C11493,'user list'!A:B,2,0)</f>
        <v>DOE</v>
      </c>
      <c r="B11493" s="172">
        <v>45818.446377314816</v>
      </c>
      <c r="C11493" s="69" t="s">
        <v>212</v>
      </c>
      <c r="D11493" s="69" t="s">
        <v>1937</v>
      </c>
      <c r="E11493" s="69" t="s">
        <v>2691</v>
      </c>
      <c r="F11493" s="69">
        <v>2120</v>
      </c>
      <c r="G11493" s="69" t="s">
        <v>2440</v>
      </c>
    </row>
    <row r="11494" spans="1:7" ht="14.4">
      <c r="A11494" s="27" t="str">
        <f>VLOOKUP(C11494,'user list'!A:B,2,0)</f>
        <v>Admin</v>
      </c>
      <c r="B11494" s="172">
        <v>45818.446377314816</v>
      </c>
      <c r="C11494" s="69" t="s">
        <v>186</v>
      </c>
      <c r="D11494" s="69" t="s">
        <v>1937</v>
      </c>
      <c r="E11494" s="69" t="s">
        <v>2691</v>
      </c>
      <c r="F11494" s="69">
        <v>2120</v>
      </c>
      <c r="G11494" s="69" t="s">
        <v>1948</v>
      </c>
    </row>
    <row r="11495" spans="1:7" ht="14.4">
      <c r="A11495" s="27" t="str">
        <f>VLOOKUP(C11495,'user list'!A:B,2,0)</f>
        <v>Admin</v>
      </c>
      <c r="B11495" s="172">
        <v>45818.446377314816</v>
      </c>
      <c r="C11495" s="69" t="s">
        <v>186</v>
      </c>
      <c r="D11495" s="69" t="s">
        <v>1937</v>
      </c>
      <c r="E11495" s="69" t="s">
        <v>2691</v>
      </c>
      <c r="F11495" s="69">
        <v>2120</v>
      </c>
      <c r="G11495" s="69" t="s">
        <v>1948</v>
      </c>
    </row>
    <row r="11496" spans="1:7" ht="14.4">
      <c r="A11496" s="27" t="str">
        <f>VLOOKUP(C11496,'user list'!A:B,2,0)</f>
        <v>Admin</v>
      </c>
      <c r="B11496" s="172">
        <v>45818.446377314816</v>
      </c>
      <c r="C11496" s="69" t="s">
        <v>186</v>
      </c>
      <c r="D11496" s="69" t="s">
        <v>1937</v>
      </c>
      <c r="E11496" s="69" t="s">
        <v>2691</v>
      </c>
      <c r="F11496" s="69">
        <v>2120</v>
      </c>
      <c r="G11496" s="69" t="s">
        <v>1948</v>
      </c>
    </row>
    <row r="11497" spans="1:7" ht="14.4">
      <c r="A11497" s="27" t="str">
        <f>VLOOKUP(C11497,'user list'!A:B,2,0)</f>
        <v>Admin</v>
      </c>
      <c r="B11497" s="172">
        <v>45818.446377314816</v>
      </c>
      <c r="C11497" s="69" t="s">
        <v>186</v>
      </c>
      <c r="D11497" s="69" t="s">
        <v>1937</v>
      </c>
      <c r="E11497" s="69" t="s">
        <v>2691</v>
      </c>
      <c r="F11497" s="69">
        <v>2120</v>
      </c>
      <c r="G11497" s="69" t="s">
        <v>1947</v>
      </c>
    </row>
    <row r="11498" spans="1:7" ht="14.4">
      <c r="A11498" s="27" t="str">
        <f>VLOOKUP(C11498,'user list'!A:B,2,0)</f>
        <v>LEDIPO</v>
      </c>
      <c r="B11498" s="172">
        <v>45818.44667824074</v>
      </c>
      <c r="C11498" s="69" t="s">
        <v>222</v>
      </c>
      <c r="D11498" s="69" t="s">
        <v>1937</v>
      </c>
      <c r="E11498" s="69" t="s">
        <v>2534</v>
      </c>
      <c r="F11498" s="69">
        <v>1881</v>
      </c>
      <c r="G11498" s="69" t="s">
        <v>1939</v>
      </c>
    </row>
    <row r="11499" spans="1:7" ht="14.4">
      <c r="A11499" s="27" t="str">
        <f>VLOOKUP(C11499,'user list'!A:B,2,0)</f>
        <v>DOE</v>
      </c>
      <c r="B11499" s="172">
        <v>45818.446701388886</v>
      </c>
      <c r="C11499" s="69" t="s">
        <v>212</v>
      </c>
      <c r="D11499" s="69" t="s">
        <v>1937</v>
      </c>
      <c r="E11499" s="69" t="s">
        <v>2691</v>
      </c>
      <c r="F11499" s="69">
        <v>2120</v>
      </c>
      <c r="G11499" s="69" t="s">
        <v>1939</v>
      </c>
    </row>
    <row r="11500" spans="1:7" ht="14.4">
      <c r="A11500" s="27" t="str">
        <f>VLOOKUP(C11500,'user list'!A:B,2,0)</f>
        <v>DOE</v>
      </c>
      <c r="B11500" s="172">
        <v>45818.446979166663</v>
      </c>
      <c r="C11500" s="69" t="s">
        <v>212</v>
      </c>
      <c r="D11500" s="69" t="s">
        <v>1937</v>
      </c>
      <c r="E11500" s="69" t="s">
        <v>2690</v>
      </c>
      <c r="F11500" s="69">
        <v>2118</v>
      </c>
      <c r="G11500" s="69" t="s">
        <v>1939</v>
      </c>
    </row>
    <row r="11501" spans="1:7" ht="14.4">
      <c r="A11501" s="27" t="str">
        <f>VLOOKUP(C11501,'user list'!A:B,2,0)</f>
        <v>DOE</v>
      </c>
      <c r="B11501" s="172">
        <v>45818.447175925925</v>
      </c>
      <c r="C11501" s="69" t="s">
        <v>212</v>
      </c>
      <c r="D11501" s="69" t="s">
        <v>1937</v>
      </c>
      <c r="E11501" s="69" t="s">
        <v>2689</v>
      </c>
      <c r="F11501" s="69">
        <v>2117</v>
      </c>
      <c r="G11501" s="69" t="s">
        <v>1939</v>
      </c>
    </row>
    <row r="11502" spans="1:7" ht="14.4">
      <c r="A11502" s="27" t="str">
        <f>VLOOKUP(C11502,'user list'!A:B,2,0)</f>
        <v>ITDD</v>
      </c>
      <c r="B11502" s="172">
        <v>45818.447453703702</v>
      </c>
      <c r="C11502" s="69" t="s">
        <v>219</v>
      </c>
      <c r="D11502" s="69" t="s">
        <v>1937</v>
      </c>
      <c r="E11502" s="69" t="s">
        <v>2473</v>
      </c>
      <c r="F11502" s="69">
        <v>2121</v>
      </c>
      <c r="G11502" s="69" t="s">
        <v>2440</v>
      </c>
    </row>
    <row r="11503" spans="1:7" ht="14.4">
      <c r="A11503" s="27" t="str">
        <f>VLOOKUP(C11503,'user list'!A:B,2,0)</f>
        <v>Admin</v>
      </c>
      <c r="B11503" s="172">
        <v>45818.447453703702</v>
      </c>
      <c r="C11503" s="69" t="s">
        <v>186</v>
      </c>
      <c r="D11503" s="69" t="s">
        <v>1937</v>
      </c>
      <c r="E11503" s="69" t="s">
        <v>2473</v>
      </c>
      <c r="F11503" s="69">
        <v>2121</v>
      </c>
      <c r="G11503" s="69" t="s">
        <v>1948</v>
      </c>
    </row>
    <row r="11504" spans="1:7" ht="14.4">
      <c r="A11504" s="27" t="str">
        <f>VLOOKUP(C11504,'user list'!A:B,2,0)</f>
        <v>Admin</v>
      </c>
      <c r="B11504" s="172">
        <v>45818.447453703702</v>
      </c>
      <c r="C11504" s="69" t="s">
        <v>186</v>
      </c>
      <c r="D11504" s="69" t="s">
        <v>1937</v>
      </c>
      <c r="E11504" s="69" t="s">
        <v>2473</v>
      </c>
      <c r="F11504" s="69">
        <v>2121</v>
      </c>
      <c r="G11504" s="69" t="s">
        <v>1948</v>
      </c>
    </row>
    <row r="11505" spans="1:7" ht="14.4">
      <c r="A11505" s="27" t="str">
        <f>VLOOKUP(C11505,'user list'!A:B,2,0)</f>
        <v>Admin</v>
      </c>
      <c r="B11505" s="172">
        <v>45818.447453703702</v>
      </c>
      <c r="C11505" s="69" t="s">
        <v>186</v>
      </c>
      <c r="D11505" s="69" t="s">
        <v>1937</v>
      </c>
      <c r="E11505" s="69" t="s">
        <v>2473</v>
      </c>
      <c r="F11505" s="69">
        <v>2121</v>
      </c>
      <c r="G11505" s="69" t="s">
        <v>1948</v>
      </c>
    </row>
    <row r="11506" spans="1:7" ht="14.4">
      <c r="A11506" s="27" t="str">
        <f>VLOOKUP(C11506,'user list'!A:B,2,0)</f>
        <v>Admin</v>
      </c>
      <c r="B11506" s="172">
        <v>45818.447453703702</v>
      </c>
      <c r="C11506" s="69" t="s">
        <v>186</v>
      </c>
      <c r="D11506" s="69" t="s">
        <v>1937</v>
      </c>
      <c r="E11506" s="69" t="s">
        <v>2473</v>
      </c>
      <c r="F11506" s="69">
        <v>2121</v>
      </c>
      <c r="G11506" s="69" t="s">
        <v>1947</v>
      </c>
    </row>
    <row r="11507" spans="1:7" ht="14.4">
      <c r="A11507" s="27" t="str">
        <f>VLOOKUP(C11507,'user list'!A:B,2,0)</f>
        <v>DOE</v>
      </c>
      <c r="B11507" s="172">
        <v>45818.448634259257</v>
      </c>
      <c r="C11507" s="69" t="s">
        <v>212</v>
      </c>
      <c r="D11507" s="69" t="s">
        <v>1937</v>
      </c>
      <c r="E11507" s="69" t="s">
        <v>1991</v>
      </c>
      <c r="F11507" s="69">
        <v>2115</v>
      </c>
      <c r="G11507" s="69" t="s">
        <v>1939</v>
      </c>
    </row>
    <row r="11508" spans="1:7" ht="14.4">
      <c r="A11508" s="27" t="str">
        <f>VLOOKUP(C11508,'user list'!A:B,2,0)</f>
        <v>ITDD</v>
      </c>
      <c r="B11508" s="172">
        <v>45818.44872685185</v>
      </c>
      <c r="C11508" s="69" t="s">
        <v>219</v>
      </c>
      <c r="D11508" s="69" t="s">
        <v>1937</v>
      </c>
      <c r="E11508" s="69" t="s">
        <v>2049</v>
      </c>
      <c r="F11508" s="69">
        <v>2122</v>
      </c>
      <c r="G11508" s="69" t="s">
        <v>2440</v>
      </c>
    </row>
    <row r="11509" spans="1:7" ht="14.4">
      <c r="A11509" s="27" t="str">
        <f>VLOOKUP(C11509,'user list'!A:B,2,0)</f>
        <v>Admin</v>
      </c>
      <c r="B11509" s="172">
        <v>45818.44872685185</v>
      </c>
      <c r="C11509" s="69" t="s">
        <v>186</v>
      </c>
      <c r="D11509" s="69" t="s">
        <v>1937</v>
      </c>
      <c r="E11509" s="69" t="s">
        <v>2049</v>
      </c>
      <c r="F11509" s="69">
        <v>2122</v>
      </c>
      <c r="G11509" s="69" t="s">
        <v>1948</v>
      </c>
    </row>
    <row r="11510" spans="1:7" ht="14.4">
      <c r="A11510" s="27" t="str">
        <f>VLOOKUP(C11510,'user list'!A:B,2,0)</f>
        <v>Admin</v>
      </c>
      <c r="B11510" s="172">
        <v>45818.44872685185</v>
      </c>
      <c r="C11510" s="69" t="s">
        <v>186</v>
      </c>
      <c r="D11510" s="69" t="s">
        <v>1937</v>
      </c>
      <c r="E11510" s="69" t="s">
        <v>2049</v>
      </c>
      <c r="F11510" s="69">
        <v>2122</v>
      </c>
      <c r="G11510" s="69" t="s">
        <v>1948</v>
      </c>
    </row>
    <row r="11511" spans="1:7" ht="14.4">
      <c r="A11511" s="27" t="str">
        <f>VLOOKUP(C11511,'user list'!A:B,2,0)</f>
        <v>Admin</v>
      </c>
      <c r="B11511" s="172">
        <v>45818.44872685185</v>
      </c>
      <c r="C11511" s="69" t="s">
        <v>186</v>
      </c>
      <c r="D11511" s="69" t="s">
        <v>1937</v>
      </c>
      <c r="E11511" s="69" t="s">
        <v>2049</v>
      </c>
      <c r="F11511" s="69">
        <v>2122</v>
      </c>
      <c r="G11511" s="69" t="s">
        <v>1948</v>
      </c>
    </row>
    <row r="11512" spans="1:7" ht="14.4">
      <c r="A11512" s="27" t="str">
        <f>VLOOKUP(C11512,'user list'!A:B,2,0)</f>
        <v>Admin</v>
      </c>
      <c r="B11512" s="172">
        <v>45818.44872685185</v>
      </c>
      <c r="C11512" s="69" t="s">
        <v>186</v>
      </c>
      <c r="D11512" s="69" t="s">
        <v>1937</v>
      </c>
      <c r="E11512" s="69" t="s">
        <v>2049</v>
      </c>
      <c r="F11512" s="69">
        <v>2122</v>
      </c>
      <c r="G11512" s="69" t="s">
        <v>1947</v>
      </c>
    </row>
    <row r="11513" spans="1:7" ht="14.4">
      <c r="A11513" s="27" t="str">
        <f>VLOOKUP(C11513,'user list'!A:B,2,0)</f>
        <v>DOE</v>
      </c>
      <c r="B11513" s="172">
        <v>45818.448750000003</v>
      </c>
      <c r="C11513" s="69" t="s">
        <v>212</v>
      </c>
      <c r="D11513" s="69" t="s">
        <v>1937</v>
      </c>
      <c r="E11513" s="69" t="s">
        <v>1991</v>
      </c>
      <c r="F11513" s="69">
        <v>2115</v>
      </c>
      <c r="G11513" s="69" t="s">
        <v>1947</v>
      </c>
    </row>
    <row r="11514" spans="1:7" ht="14.4">
      <c r="A11514" s="27" t="str">
        <f>VLOOKUP(C11514,'user list'!A:B,2,0)</f>
        <v>DOE</v>
      </c>
      <c r="B11514" s="172">
        <v>45818.448750000003</v>
      </c>
      <c r="C11514" s="69" t="s">
        <v>212</v>
      </c>
      <c r="D11514" s="69" t="s">
        <v>1937</v>
      </c>
      <c r="E11514" s="69" t="s">
        <v>1991</v>
      </c>
      <c r="F11514" s="69">
        <v>2115</v>
      </c>
      <c r="G11514" s="69" t="s">
        <v>1948</v>
      </c>
    </row>
    <row r="11515" spans="1:7" ht="14.4">
      <c r="A11515" s="27" t="str">
        <f>VLOOKUP(C11515,'user list'!A:B,2,0)</f>
        <v>DOE</v>
      </c>
      <c r="B11515" s="172">
        <v>45818.448750000003</v>
      </c>
      <c r="C11515" s="69" t="s">
        <v>212</v>
      </c>
      <c r="D11515" s="69" t="s">
        <v>1937</v>
      </c>
      <c r="E11515" s="69" t="s">
        <v>1991</v>
      </c>
      <c r="F11515" s="69">
        <v>2115</v>
      </c>
      <c r="G11515" s="69" t="s">
        <v>1939</v>
      </c>
    </row>
    <row r="11516" spans="1:7" ht="14.4">
      <c r="A11516" s="27" t="str">
        <f>VLOOKUP(C11516,'user list'!A:B,2,0)</f>
        <v>Admin</v>
      </c>
      <c r="B11516" s="172">
        <v>45818.448750000003</v>
      </c>
      <c r="C11516" s="69" t="s">
        <v>186</v>
      </c>
      <c r="D11516" s="69" t="s">
        <v>1937</v>
      </c>
      <c r="E11516" s="69" t="s">
        <v>1991</v>
      </c>
      <c r="F11516" s="69">
        <v>2115</v>
      </c>
      <c r="G11516" s="69" t="s">
        <v>1948</v>
      </c>
    </row>
    <row r="11517" spans="1:7" ht="14.4">
      <c r="A11517" s="27" t="str">
        <f>VLOOKUP(C11517,'user list'!A:B,2,0)</f>
        <v>DOE</v>
      </c>
      <c r="B11517" s="172">
        <v>45818.448819444442</v>
      </c>
      <c r="C11517" s="69" t="s">
        <v>212</v>
      </c>
      <c r="D11517" s="69" t="s">
        <v>1937</v>
      </c>
      <c r="E11517" s="69" t="s">
        <v>1991</v>
      </c>
      <c r="F11517" s="69">
        <v>2115</v>
      </c>
      <c r="G11517" s="69" t="s">
        <v>1949</v>
      </c>
    </row>
    <row r="11518" spans="1:7" ht="14.4">
      <c r="A11518" s="27" t="str">
        <f>VLOOKUP(C11518,'user list'!A:B,2,0)</f>
        <v>ITDD</v>
      </c>
      <c r="B11518" s="172">
        <v>45818.449652777781</v>
      </c>
      <c r="C11518" s="69" t="s">
        <v>219</v>
      </c>
      <c r="D11518" s="69" t="s">
        <v>1937</v>
      </c>
      <c r="E11518" s="69" t="s">
        <v>2482</v>
      </c>
      <c r="F11518" s="69">
        <v>2123</v>
      </c>
      <c r="G11518" s="69" t="s">
        <v>2440</v>
      </c>
    </row>
    <row r="11519" spans="1:7" ht="14.4">
      <c r="A11519" s="27" t="str">
        <f>VLOOKUP(C11519,'user list'!A:B,2,0)</f>
        <v>Admin</v>
      </c>
      <c r="B11519" s="172">
        <v>45818.449652777781</v>
      </c>
      <c r="C11519" s="69" t="s">
        <v>186</v>
      </c>
      <c r="D11519" s="69" t="s">
        <v>1937</v>
      </c>
      <c r="E11519" s="69" t="s">
        <v>2482</v>
      </c>
      <c r="F11519" s="69">
        <v>2123</v>
      </c>
      <c r="G11519" s="69" t="s">
        <v>1948</v>
      </c>
    </row>
    <row r="11520" spans="1:7" ht="14.4">
      <c r="A11520" s="27" t="str">
        <f>VLOOKUP(C11520,'user list'!A:B,2,0)</f>
        <v>Admin</v>
      </c>
      <c r="B11520" s="172">
        <v>45818.449652777781</v>
      </c>
      <c r="C11520" s="69" t="s">
        <v>186</v>
      </c>
      <c r="D11520" s="69" t="s">
        <v>1937</v>
      </c>
      <c r="E11520" s="69" t="s">
        <v>2482</v>
      </c>
      <c r="F11520" s="69">
        <v>2123</v>
      </c>
      <c r="G11520" s="69" t="s">
        <v>1948</v>
      </c>
    </row>
    <row r="11521" spans="1:7" ht="14.4">
      <c r="A11521" s="27" t="str">
        <f>VLOOKUP(C11521,'user list'!A:B,2,0)</f>
        <v>Admin</v>
      </c>
      <c r="B11521" s="172">
        <v>45818.449652777781</v>
      </c>
      <c r="C11521" s="69" t="s">
        <v>186</v>
      </c>
      <c r="D11521" s="69" t="s">
        <v>1937</v>
      </c>
      <c r="E11521" s="69" t="s">
        <v>2482</v>
      </c>
      <c r="F11521" s="69">
        <v>2123</v>
      </c>
      <c r="G11521" s="69" t="s">
        <v>1948</v>
      </c>
    </row>
    <row r="11522" spans="1:7" ht="14.4">
      <c r="A11522" s="27" t="str">
        <f>VLOOKUP(C11522,'user list'!A:B,2,0)</f>
        <v>Admin</v>
      </c>
      <c r="B11522" s="172">
        <v>45818.449664351851</v>
      </c>
      <c r="C11522" s="69" t="s">
        <v>186</v>
      </c>
      <c r="D11522" s="69" t="s">
        <v>1937</v>
      </c>
      <c r="E11522" s="69" t="s">
        <v>2482</v>
      </c>
      <c r="F11522" s="69">
        <v>2123</v>
      </c>
      <c r="G11522" s="69" t="s">
        <v>1947</v>
      </c>
    </row>
    <row r="11523" spans="1:7" ht="14.4">
      <c r="A11523" s="27" t="str">
        <f>VLOOKUP(C11523,'user list'!A:B,2,0)</f>
        <v>CESD</v>
      </c>
      <c r="B11523" s="172">
        <v>45818.450162037036</v>
      </c>
      <c r="C11523" s="69" t="s">
        <v>199</v>
      </c>
      <c r="D11523" s="69" t="s">
        <v>1937</v>
      </c>
      <c r="E11523" s="69" t="s">
        <v>2692</v>
      </c>
      <c r="F11523" s="69">
        <v>2124</v>
      </c>
      <c r="G11523" s="69" t="s">
        <v>2440</v>
      </c>
    </row>
    <row r="11524" spans="1:7" ht="14.4">
      <c r="A11524" s="27" t="str">
        <f>VLOOKUP(C11524,'user list'!A:B,2,0)</f>
        <v>Admin</v>
      </c>
      <c r="B11524" s="172">
        <v>45818.450162037036</v>
      </c>
      <c r="C11524" s="69" t="s">
        <v>186</v>
      </c>
      <c r="D11524" s="69" t="s">
        <v>1937</v>
      </c>
      <c r="E11524" s="69" t="s">
        <v>2692</v>
      </c>
      <c r="F11524" s="69">
        <v>2124</v>
      </c>
      <c r="G11524" s="69" t="s">
        <v>1948</v>
      </c>
    </row>
    <row r="11525" spans="1:7" ht="14.4">
      <c r="A11525" s="27" t="str">
        <f>VLOOKUP(C11525,'user list'!A:B,2,0)</f>
        <v>Admin</v>
      </c>
      <c r="B11525" s="172">
        <v>45818.450162037036</v>
      </c>
      <c r="C11525" s="69" t="s">
        <v>186</v>
      </c>
      <c r="D11525" s="69" t="s">
        <v>1937</v>
      </c>
      <c r="E11525" s="69" t="s">
        <v>2692</v>
      </c>
      <c r="F11525" s="69">
        <v>2124</v>
      </c>
      <c r="G11525" s="69" t="s">
        <v>1948</v>
      </c>
    </row>
    <row r="11526" spans="1:7" ht="14.4">
      <c r="A11526" s="27" t="str">
        <f>VLOOKUP(C11526,'user list'!A:B,2,0)</f>
        <v>PDAD</v>
      </c>
      <c r="B11526" s="172">
        <v>45818.45040509259</v>
      </c>
      <c r="C11526" s="69" t="s">
        <v>257</v>
      </c>
      <c r="D11526" s="69" t="s">
        <v>1937</v>
      </c>
      <c r="E11526" s="69" t="s">
        <v>2049</v>
      </c>
      <c r="F11526" s="69">
        <v>2122</v>
      </c>
      <c r="G11526" s="69" t="s">
        <v>1939</v>
      </c>
    </row>
    <row r="11527" spans="1:7" ht="14.4">
      <c r="A11527" s="27" t="str">
        <f>VLOOKUP(C11527,'user list'!A:B,2,0)</f>
        <v>ITDD</v>
      </c>
      <c r="B11527" s="172">
        <v>45818.450613425928</v>
      </c>
      <c r="C11527" s="69" t="s">
        <v>219</v>
      </c>
      <c r="D11527" s="69" t="s">
        <v>1937</v>
      </c>
      <c r="E11527" s="69" t="s">
        <v>2612</v>
      </c>
      <c r="F11527" s="69">
        <v>2125</v>
      </c>
      <c r="G11527" s="69" t="s">
        <v>2440</v>
      </c>
    </row>
    <row r="11528" spans="1:7" ht="14.4">
      <c r="A11528" s="27" t="str">
        <f>VLOOKUP(C11528,'user list'!A:B,2,0)</f>
        <v>Admin</v>
      </c>
      <c r="B11528" s="172">
        <v>45818.450613425928</v>
      </c>
      <c r="C11528" s="69" t="s">
        <v>186</v>
      </c>
      <c r="D11528" s="69" t="s">
        <v>1937</v>
      </c>
      <c r="E11528" s="69" t="s">
        <v>2612</v>
      </c>
      <c r="F11528" s="69">
        <v>2125</v>
      </c>
      <c r="G11528" s="69" t="s">
        <v>1948</v>
      </c>
    </row>
    <row r="11529" spans="1:7" ht="14.4">
      <c r="A11529" s="27" t="str">
        <f>VLOOKUP(C11529,'user list'!A:B,2,0)</f>
        <v>Admin</v>
      </c>
      <c r="B11529" s="172">
        <v>45818.450613425928</v>
      </c>
      <c r="C11529" s="69" t="s">
        <v>186</v>
      </c>
      <c r="D11529" s="69" t="s">
        <v>1937</v>
      </c>
      <c r="E11529" s="69" t="s">
        <v>2612</v>
      </c>
      <c r="F11529" s="69">
        <v>2125</v>
      </c>
      <c r="G11529" s="69" t="s">
        <v>1948</v>
      </c>
    </row>
    <row r="11530" spans="1:7" ht="14.4">
      <c r="A11530" s="27" t="str">
        <f>VLOOKUP(C11530,'user list'!A:B,2,0)</f>
        <v>Admin</v>
      </c>
      <c r="B11530" s="172">
        <v>45818.450613425928</v>
      </c>
      <c r="C11530" s="69" t="s">
        <v>186</v>
      </c>
      <c r="D11530" s="69" t="s">
        <v>1937</v>
      </c>
      <c r="E11530" s="69" t="s">
        <v>2612</v>
      </c>
      <c r="F11530" s="69">
        <v>2125</v>
      </c>
      <c r="G11530" s="69" t="s">
        <v>1948</v>
      </c>
    </row>
    <row r="11531" spans="1:7" ht="14.4">
      <c r="A11531" s="27" t="str">
        <f>VLOOKUP(C11531,'user list'!A:B,2,0)</f>
        <v>Admin</v>
      </c>
      <c r="B11531" s="172">
        <v>45818.450613425928</v>
      </c>
      <c r="C11531" s="69" t="s">
        <v>186</v>
      </c>
      <c r="D11531" s="69" t="s">
        <v>1937</v>
      </c>
      <c r="E11531" s="69" t="s">
        <v>2612</v>
      </c>
      <c r="F11531" s="69">
        <v>2125</v>
      </c>
      <c r="G11531" s="69" t="s">
        <v>1947</v>
      </c>
    </row>
    <row r="11532" spans="1:7" ht="14.4">
      <c r="A11532" s="27" t="str">
        <f>VLOOKUP(C11532,'user list'!A:B,2,0)</f>
        <v>Admin</v>
      </c>
      <c r="B11532" s="172">
        <v>45818.450821759259</v>
      </c>
      <c r="C11532" s="69" t="s">
        <v>186</v>
      </c>
      <c r="D11532" s="69" t="s">
        <v>1937</v>
      </c>
      <c r="E11532" s="69" t="s">
        <v>2692</v>
      </c>
      <c r="F11532" s="69">
        <v>2124</v>
      </c>
      <c r="G11532" s="69" t="s">
        <v>1939</v>
      </c>
    </row>
    <row r="11533" spans="1:7" ht="14.4">
      <c r="A11533" s="27" t="str">
        <f>VLOOKUP(C11533,'user list'!A:B,2,0)</f>
        <v>PDAD</v>
      </c>
      <c r="B11533" s="172">
        <v>45818.450856481482</v>
      </c>
      <c r="C11533" s="69" t="s">
        <v>257</v>
      </c>
      <c r="D11533" s="69" t="s">
        <v>1937</v>
      </c>
      <c r="E11533" s="69" t="s">
        <v>2049</v>
      </c>
      <c r="F11533" s="69">
        <v>2122</v>
      </c>
      <c r="G11533" s="69" t="s">
        <v>1947</v>
      </c>
    </row>
    <row r="11534" spans="1:7" ht="14.4">
      <c r="A11534" s="27" t="str">
        <f>VLOOKUP(C11534,'user list'!A:B,2,0)</f>
        <v>PDAD</v>
      </c>
      <c r="B11534" s="172">
        <v>45818.450856481482</v>
      </c>
      <c r="C11534" s="69" t="s">
        <v>257</v>
      </c>
      <c r="D11534" s="69" t="s">
        <v>1937</v>
      </c>
      <c r="E11534" s="69" t="s">
        <v>2049</v>
      </c>
      <c r="F11534" s="69">
        <v>2122</v>
      </c>
      <c r="G11534" s="69" t="s">
        <v>1948</v>
      </c>
    </row>
    <row r="11535" spans="1:7" ht="14.4">
      <c r="A11535" s="27" t="str">
        <f>VLOOKUP(C11535,'user list'!A:B,2,0)</f>
        <v>PDAD</v>
      </c>
      <c r="B11535" s="172">
        <v>45818.450856481482</v>
      </c>
      <c r="C11535" s="69" t="s">
        <v>257</v>
      </c>
      <c r="D11535" s="69" t="s">
        <v>1937</v>
      </c>
      <c r="E11535" s="69" t="s">
        <v>2049</v>
      </c>
      <c r="F11535" s="69">
        <v>2122</v>
      </c>
      <c r="G11535" s="69" t="s">
        <v>1939</v>
      </c>
    </row>
    <row r="11536" spans="1:7" ht="14.4">
      <c r="A11536" s="27" t="str">
        <f>VLOOKUP(C11536,'user list'!A:B,2,0)</f>
        <v>Admin</v>
      </c>
      <c r="B11536" s="172">
        <v>45818.450856481482</v>
      </c>
      <c r="C11536" s="69" t="s">
        <v>186</v>
      </c>
      <c r="D11536" s="69" t="s">
        <v>1937</v>
      </c>
      <c r="E11536" s="69" t="s">
        <v>2049</v>
      </c>
      <c r="F11536" s="69">
        <v>2122</v>
      </c>
      <c r="G11536" s="69" t="s">
        <v>1948</v>
      </c>
    </row>
    <row r="11537" spans="1:7" ht="14.4">
      <c r="A11537" s="27" t="str">
        <f>VLOOKUP(C11537,'user list'!A:B,2,0)</f>
        <v>PDAD</v>
      </c>
      <c r="B11537" s="172">
        <v>45818.450891203705</v>
      </c>
      <c r="C11537" s="69" t="s">
        <v>257</v>
      </c>
      <c r="D11537" s="69" t="s">
        <v>1937</v>
      </c>
      <c r="E11537" s="69" t="s">
        <v>2049</v>
      </c>
      <c r="F11537" s="69">
        <v>2122</v>
      </c>
      <c r="G11537" s="69" t="s">
        <v>1949</v>
      </c>
    </row>
    <row r="11538" spans="1:7" ht="14.4">
      <c r="A11538" s="27" t="str">
        <f>VLOOKUP(C11538,'user list'!A:B,2,0)</f>
        <v>ITDD</v>
      </c>
      <c r="B11538" s="172">
        <v>45818.45108796296</v>
      </c>
      <c r="C11538" s="69" t="s">
        <v>219</v>
      </c>
      <c r="D11538" s="69" t="s">
        <v>1937</v>
      </c>
      <c r="E11538" s="69" t="s">
        <v>1974</v>
      </c>
      <c r="F11538" s="69">
        <v>2098</v>
      </c>
      <c r="G11538" s="69" t="s">
        <v>1939</v>
      </c>
    </row>
    <row r="11539" spans="1:7" ht="14.4">
      <c r="A11539" s="27" t="str">
        <f>VLOOKUP(C11539,'user list'!A:B,2,0)</f>
        <v>ITDD</v>
      </c>
      <c r="B11539" s="172">
        <v>45818.451458333337</v>
      </c>
      <c r="C11539" s="69" t="s">
        <v>219</v>
      </c>
      <c r="D11539" s="69" t="s">
        <v>1937</v>
      </c>
      <c r="E11539" s="69" t="s">
        <v>2613</v>
      </c>
      <c r="F11539" s="69">
        <v>2126</v>
      </c>
      <c r="G11539" s="69" t="s">
        <v>2440</v>
      </c>
    </row>
    <row r="11540" spans="1:7" ht="14.4">
      <c r="A11540" s="27" t="str">
        <f>VLOOKUP(C11540,'user list'!A:B,2,0)</f>
        <v>Admin</v>
      </c>
      <c r="B11540" s="172">
        <v>45818.451458333337</v>
      </c>
      <c r="C11540" s="69" t="s">
        <v>186</v>
      </c>
      <c r="D11540" s="69" t="s">
        <v>1937</v>
      </c>
      <c r="E11540" s="69" t="s">
        <v>2613</v>
      </c>
      <c r="F11540" s="69">
        <v>2126</v>
      </c>
      <c r="G11540" s="69" t="s">
        <v>1948</v>
      </c>
    </row>
    <row r="11541" spans="1:7" ht="14.4">
      <c r="A11541" s="27" t="str">
        <f>VLOOKUP(C11541,'user list'!A:B,2,0)</f>
        <v>Admin</v>
      </c>
      <c r="B11541" s="172">
        <v>45818.451458333337</v>
      </c>
      <c r="C11541" s="69" t="s">
        <v>186</v>
      </c>
      <c r="D11541" s="69" t="s">
        <v>1937</v>
      </c>
      <c r="E11541" s="69" t="s">
        <v>2613</v>
      </c>
      <c r="F11541" s="69">
        <v>2126</v>
      </c>
      <c r="G11541" s="69" t="s">
        <v>1948</v>
      </c>
    </row>
    <row r="11542" spans="1:7" ht="14.4">
      <c r="A11542" s="27" t="str">
        <f>VLOOKUP(C11542,'user list'!A:B,2,0)</f>
        <v>Admin</v>
      </c>
      <c r="B11542" s="172">
        <v>45818.451458333337</v>
      </c>
      <c r="C11542" s="69" t="s">
        <v>186</v>
      </c>
      <c r="D11542" s="69" t="s">
        <v>1937</v>
      </c>
      <c r="E11542" s="69" t="s">
        <v>2613</v>
      </c>
      <c r="F11542" s="69">
        <v>2126</v>
      </c>
      <c r="G11542" s="69" t="s">
        <v>1948</v>
      </c>
    </row>
    <row r="11543" spans="1:7" ht="14.4">
      <c r="A11543" s="27" t="str">
        <f>VLOOKUP(C11543,'user list'!A:B,2,0)</f>
        <v>Admin</v>
      </c>
      <c r="B11543" s="172">
        <v>45818.451458333337</v>
      </c>
      <c r="C11543" s="69" t="s">
        <v>186</v>
      </c>
      <c r="D11543" s="69" t="s">
        <v>1937</v>
      </c>
      <c r="E11543" s="69" t="s">
        <v>2613</v>
      </c>
      <c r="F11543" s="69">
        <v>2126</v>
      </c>
      <c r="G11543" s="69" t="s">
        <v>1947</v>
      </c>
    </row>
    <row r="11544" spans="1:7" ht="14.4">
      <c r="A11544" s="27" t="str">
        <f>VLOOKUP(C11544,'user list'!A:B,2,0)</f>
        <v>Admin</v>
      </c>
      <c r="B11544" s="172">
        <v>45818.451469907406</v>
      </c>
      <c r="C11544" s="69" t="s">
        <v>186</v>
      </c>
      <c r="D11544" s="69" t="s">
        <v>1937</v>
      </c>
      <c r="E11544" s="69" t="s">
        <v>2692</v>
      </c>
      <c r="F11544" s="69">
        <v>2124</v>
      </c>
      <c r="G11544" s="69" t="s">
        <v>1939</v>
      </c>
    </row>
    <row r="11545" spans="1:7" ht="14.4">
      <c r="A11545" s="27" t="str">
        <f>VLOOKUP(C11545,'user list'!A:B,2,0)</f>
        <v>ITDD</v>
      </c>
      <c r="B11545" s="172">
        <v>45818.451805555553</v>
      </c>
      <c r="C11545" s="69" t="s">
        <v>219</v>
      </c>
      <c r="D11545" s="69" t="s">
        <v>1937</v>
      </c>
      <c r="E11545" s="69" t="s">
        <v>1991</v>
      </c>
      <c r="F11545" s="69">
        <v>2099</v>
      </c>
      <c r="G11545" s="69" t="s">
        <v>1939</v>
      </c>
    </row>
    <row r="11546" spans="1:7" ht="14.4">
      <c r="A11546" s="27" t="str">
        <f>VLOOKUP(C11546,'user list'!A:B,2,0)</f>
        <v>ITDD</v>
      </c>
      <c r="B11546" s="172">
        <v>45818.452581018515</v>
      </c>
      <c r="C11546" s="69" t="s">
        <v>219</v>
      </c>
      <c r="D11546" s="69" t="s">
        <v>1937</v>
      </c>
      <c r="E11546" s="69" t="s">
        <v>2339</v>
      </c>
      <c r="F11546" s="69">
        <v>2127</v>
      </c>
      <c r="G11546" s="69" t="s">
        <v>2440</v>
      </c>
    </row>
    <row r="11547" spans="1:7" ht="14.4">
      <c r="A11547" s="27" t="str">
        <f>VLOOKUP(C11547,'user list'!A:B,2,0)</f>
        <v>Admin</v>
      </c>
      <c r="B11547" s="172">
        <v>45818.452592592592</v>
      </c>
      <c r="C11547" s="69" t="s">
        <v>186</v>
      </c>
      <c r="D11547" s="69" t="s">
        <v>1937</v>
      </c>
      <c r="E11547" s="69" t="s">
        <v>2339</v>
      </c>
      <c r="F11547" s="69">
        <v>2127</v>
      </c>
      <c r="G11547" s="69" t="s">
        <v>1948</v>
      </c>
    </row>
    <row r="11548" spans="1:7" ht="14.4">
      <c r="A11548" s="27" t="str">
        <f>VLOOKUP(C11548,'user list'!A:B,2,0)</f>
        <v>Admin</v>
      </c>
      <c r="B11548" s="172">
        <v>45818.452592592592</v>
      </c>
      <c r="C11548" s="69" t="s">
        <v>186</v>
      </c>
      <c r="D11548" s="69" t="s">
        <v>1937</v>
      </c>
      <c r="E11548" s="69" t="s">
        <v>2339</v>
      </c>
      <c r="F11548" s="69">
        <v>2127</v>
      </c>
      <c r="G11548" s="69" t="s">
        <v>1948</v>
      </c>
    </row>
    <row r="11549" spans="1:7" ht="14.4">
      <c r="A11549" s="27" t="str">
        <f>VLOOKUP(C11549,'user list'!A:B,2,0)</f>
        <v>Admin</v>
      </c>
      <c r="B11549" s="172">
        <v>45818.452592592592</v>
      </c>
      <c r="C11549" s="69" t="s">
        <v>186</v>
      </c>
      <c r="D11549" s="69" t="s">
        <v>1937</v>
      </c>
      <c r="E11549" s="69" t="s">
        <v>2339</v>
      </c>
      <c r="F11549" s="69">
        <v>2127</v>
      </c>
      <c r="G11549" s="69" t="s">
        <v>1948</v>
      </c>
    </row>
    <row r="11550" spans="1:7" ht="14.4">
      <c r="A11550" s="27" t="str">
        <f>VLOOKUP(C11550,'user list'!A:B,2,0)</f>
        <v>Admin</v>
      </c>
      <c r="B11550" s="172">
        <v>45818.452592592592</v>
      </c>
      <c r="C11550" s="69" t="s">
        <v>186</v>
      </c>
      <c r="D11550" s="69" t="s">
        <v>1937</v>
      </c>
      <c r="E11550" s="69" t="s">
        <v>2339</v>
      </c>
      <c r="F11550" s="69">
        <v>2127</v>
      </c>
      <c r="G11550" s="69" t="s">
        <v>1947</v>
      </c>
    </row>
    <row r="11551" spans="1:7" ht="14.4">
      <c r="A11551" s="27" t="str">
        <f>VLOOKUP(C11551,'user list'!A:B,2,0)</f>
        <v>ITDD</v>
      </c>
      <c r="B11551" s="172">
        <v>45818.452881944446</v>
      </c>
      <c r="C11551" s="69" t="s">
        <v>219</v>
      </c>
      <c r="D11551" s="69" t="s">
        <v>1937</v>
      </c>
      <c r="E11551" s="69" t="s">
        <v>2039</v>
      </c>
      <c r="F11551" s="69">
        <v>2100</v>
      </c>
      <c r="G11551" s="69" t="s">
        <v>1939</v>
      </c>
    </row>
    <row r="11552" spans="1:7" ht="14.4">
      <c r="A11552" s="27" t="str">
        <f>VLOOKUP(C11552,'user list'!A:B,2,0)</f>
        <v>LEDIPO</v>
      </c>
      <c r="B11552" s="172">
        <v>45818.453506944446</v>
      </c>
      <c r="C11552" s="69" t="s">
        <v>222</v>
      </c>
      <c r="D11552" s="69" t="s">
        <v>1937</v>
      </c>
      <c r="E11552" s="69" t="s">
        <v>2693</v>
      </c>
      <c r="F11552" s="69">
        <v>2128</v>
      </c>
      <c r="G11552" s="69" t="s">
        <v>2440</v>
      </c>
    </row>
    <row r="11553" spans="1:7" ht="14.4">
      <c r="A11553" s="27" t="str">
        <f>VLOOKUP(C11553,'user list'!A:B,2,0)</f>
        <v>Admin</v>
      </c>
      <c r="B11553" s="172">
        <v>45818.453506944446</v>
      </c>
      <c r="C11553" s="69" t="s">
        <v>186</v>
      </c>
      <c r="D11553" s="69" t="s">
        <v>1937</v>
      </c>
      <c r="E11553" s="69" t="s">
        <v>2693</v>
      </c>
      <c r="F11553" s="69">
        <v>2128</v>
      </c>
      <c r="G11553" s="69" t="s">
        <v>1948</v>
      </c>
    </row>
    <row r="11554" spans="1:7" ht="14.4">
      <c r="A11554" s="27" t="str">
        <f>VLOOKUP(C11554,'user list'!A:B,2,0)</f>
        <v>Admin</v>
      </c>
      <c r="B11554" s="172">
        <v>45818.453506944446</v>
      </c>
      <c r="C11554" s="69" t="s">
        <v>186</v>
      </c>
      <c r="D11554" s="69" t="s">
        <v>1937</v>
      </c>
      <c r="E11554" s="69" t="s">
        <v>2693</v>
      </c>
      <c r="F11554" s="69">
        <v>2128</v>
      </c>
      <c r="G11554" s="69" t="s">
        <v>1948</v>
      </c>
    </row>
    <row r="11555" spans="1:7" ht="14.4">
      <c r="A11555" s="27" t="str">
        <f>VLOOKUP(C11555,'user list'!A:B,2,0)</f>
        <v>Admin</v>
      </c>
      <c r="B11555" s="172">
        <v>45818.453506944446</v>
      </c>
      <c r="C11555" s="69" t="s">
        <v>186</v>
      </c>
      <c r="D11555" s="69" t="s">
        <v>1937</v>
      </c>
      <c r="E11555" s="69" t="s">
        <v>2693</v>
      </c>
      <c r="F11555" s="69">
        <v>2128</v>
      </c>
      <c r="G11555" s="69" t="s">
        <v>1948</v>
      </c>
    </row>
    <row r="11556" spans="1:7" ht="14.4">
      <c r="A11556" s="27" t="str">
        <f>VLOOKUP(C11556,'user list'!A:B,2,0)</f>
        <v>Admin</v>
      </c>
      <c r="B11556" s="172">
        <v>45818.453506944446</v>
      </c>
      <c r="C11556" s="69" t="s">
        <v>186</v>
      </c>
      <c r="D11556" s="69" t="s">
        <v>1937</v>
      </c>
      <c r="E11556" s="69" t="s">
        <v>2693</v>
      </c>
      <c r="F11556" s="69">
        <v>2128</v>
      </c>
      <c r="G11556" s="69" t="s">
        <v>1947</v>
      </c>
    </row>
    <row r="11557" spans="1:7" ht="14.4">
      <c r="A11557" s="27" t="str">
        <f>VLOOKUP(C11557,'user list'!A:B,2,0)</f>
        <v>CTO</v>
      </c>
      <c r="B11557" s="172">
        <v>45818.453541666669</v>
      </c>
      <c r="C11557" s="69" t="s">
        <v>207</v>
      </c>
      <c r="D11557" s="69" t="s">
        <v>1937</v>
      </c>
      <c r="E11557" s="69" t="s">
        <v>2481</v>
      </c>
      <c r="F11557" s="69">
        <v>2114</v>
      </c>
      <c r="G11557" s="69" t="s">
        <v>1939</v>
      </c>
    </row>
    <row r="11558" spans="1:7" ht="14.4">
      <c r="A11558" s="27" t="str">
        <f>VLOOKUP(C11558,'user list'!A:B,2,0)</f>
        <v>ITDD</v>
      </c>
      <c r="B11558" s="172">
        <v>45818.453634259262</v>
      </c>
      <c r="C11558" s="69" t="s">
        <v>219</v>
      </c>
      <c r="D11558" s="69" t="s">
        <v>1937</v>
      </c>
      <c r="E11558" s="69" t="s">
        <v>2614</v>
      </c>
      <c r="F11558" s="69">
        <v>2129</v>
      </c>
      <c r="G11558" s="69" t="s">
        <v>2440</v>
      </c>
    </row>
    <row r="11559" spans="1:7" ht="14.4">
      <c r="A11559" s="27" t="str">
        <f>VLOOKUP(C11559,'user list'!A:B,2,0)</f>
        <v>Admin</v>
      </c>
      <c r="B11559" s="172">
        <v>45818.453634259262</v>
      </c>
      <c r="C11559" s="69" t="s">
        <v>186</v>
      </c>
      <c r="D11559" s="69" t="s">
        <v>1937</v>
      </c>
      <c r="E11559" s="69" t="s">
        <v>2614</v>
      </c>
      <c r="F11559" s="69">
        <v>2129</v>
      </c>
      <c r="G11559" s="69" t="s">
        <v>1948</v>
      </c>
    </row>
    <row r="11560" spans="1:7" ht="14.4">
      <c r="A11560" s="27" t="str">
        <f>VLOOKUP(C11560,'user list'!A:B,2,0)</f>
        <v>Admin</v>
      </c>
      <c r="B11560" s="172">
        <v>45818.453634259262</v>
      </c>
      <c r="C11560" s="69" t="s">
        <v>186</v>
      </c>
      <c r="D11560" s="69" t="s">
        <v>1937</v>
      </c>
      <c r="E11560" s="69" t="s">
        <v>2614</v>
      </c>
      <c r="F11560" s="69">
        <v>2129</v>
      </c>
      <c r="G11560" s="69" t="s">
        <v>1948</v>
      </c>
    </row>
    <row r="11561" spans="1:7" ht="14.4">
      <c r="A11561" s="27" t="str">
        <f>VLOOKUP(C11561,'user list'!A:B,2,0)</f>
        <v>Admin</v>
      </c>
      <c r="B11561" s="172">
        <v>45818.453634259262</v>
      </c>
      <c r="C11561" s="69" t="s">
        <v>186</v>
      </c>
      <c r="D11561" s="69" t="s">
        <v>1937</v>
      </c>
      <c r="E11561" s="69" t="s">
        <v>2614</v>
      </c>
      <c r="F11561" s="69">
        <v>2129</v>
      </c>
      <c r="G11561" s="69" t="s">
        <v>1948</v>
      </c>
    </row>
    <row r="11562" spans="1:7" ht="14.4">
      <c r="A11562" s="27" t="str">
        <f>VLOOKUP(C11562,'user list'!A:B,2,0)</f>
        <v>Admin</v>
      </c>
      <c r="B11562" s="172">
        <v>45818.453634259262</v>
      </c>
      <c r="C11562" s="69" t="s">
        <v>186</v>
      </c>
      <c r="D11562" s="69" t="s">
        <v>1937</v>
      </c>
      <c r="E11562" s="69" t="s">
        <v>2614</v>
      </c>
      <c r="F11562" s="69">
        <v>2129</v>
      </c>
      <c r="G11562" s="69" t="s">
        <v>1947</v>
      </c>
    </row>
    <row r="11563" spans="1:7" ht="14.4">
      <c r="A11563" s="27" t="str">
        <f>VLOOKUP(C11563,'user list'!A:B,2,0)</f>
        <v>ITDD</v>
      </c>
      <c r="B11563" s="172">
        <v>45818.453715277778</v>
      </c>
      <c r="C11563" s="69" t="s">
        <v>219</v>
      </c>
      <c r="D11563" s="69" t="s">
        <v>1937</v>
      </c>
      <c r="E11563" s="69" t="s">
        <v>2002</v>
      </c>
      <c r="F11563" s="69">
        <v>2101</v>
      </c>
      <c r="G11563" s="69" t="s">
        <v>1939</v>
      </c>
    </row>
    <row r="11564" spans="1:7" ht="14.4">
      <c r="A11564" s="27" t="str">
        <f>VLOOKUP(C11564,'user list'!A:B,2,0)</f>
        <v>CESD</v>
      </c>
      <c r="B11564" s="172">
        <v>45818.453819444447</v>
      </c>
      <c r="C11564" s="69" t="s">
        <v>199</v>
      </c>
      <c r="D11564" s="69" t="s">
        <v>1937</v>
      </c>
      <c r="E11564" s="69" t="s">
        <v>2694</v>
      </c>
      <c r="F11564" s="69">
        <v>2130</v>
      </c>
      <c r="G11564" s="69" t="s">
        <v>2440</v>
      </c>
    </row>
    <row r="11565" spans="1:7" ht="14.4">
      <c r="A11565" s="27" t="str">
        <f>VLOOKUP(C11565,'user list'!A:B,2,0)</f>
        <v>Admin</v>
      </c>
      <c r="B11565" s="172">
        <v>45818.453819444447</v>
      </c>
      <c r="C11565" s="69" t="s">
        <v>186</v>
      </c>
      <c r="D11565" s="69" t="s">
        <v>1937</v>
      </c>
      <c r="E11565" s="69" t="s">
        <v>2694</v>
      </c>
      <c r="F11565" s="69">
        <v>2130</v>
      </c>
      <c r="G11565" s="69" t="s">
        <v>1948</v>
      </c>
    </row>
    <row r="11566" spans="1:7" ht="14.4">
      <c r="A11566" s="27" t="str">
        <f>VLOOKUP(C11566,'user list'!A:B,2,0)</f>
        <v>Admin</v>
      </c>
      <c r="B11566" s="172">
        <v>45818.453819444447</v>
      </c>
      <c r="C11566" s="69" t="s">
        <v>186</v>
      </c>
      <c r="D11566" s="69" t="s">
        <v>1937</v>
      </c>
      <c r="E11566" s="69" t="s">
        <v>2694</v>
      </c>
      <c r="F11566" s="69">
        <v>2130</v>
      </c>
      <c r="G11566" s="69" t="s">
        <v>1948</v>
      </c>
    </row>
    <row r="11567" spans="1:7" ht="14.4">
      <c r="A11567" s="27" t="str">
        <f>VLOOKUP(C11567,'user list'!A:B,2,0)</f>
        <v>Admin</v>
      </c>
      <c r="B11567" s="172">
        <v>45818.453819444447</v>
      </c>
      <c r="C11567" s="69" t="s">
        <v>186</v>
      </c>
      <c r="D11567" s="69" t="s">
        <v>1937</v>
      </c>
      <c r="E11567" s="69" t="s">
        <v>2694</v>
      </c>
      <c r="F11567" s="69">
        <v>2130</v>
      </c>
      <c r="G11567" s="69" t="s">
        <v>1948</v>
      </c>
    </row>
    <row r="11568" spans="1:7" ht="14.4">
      <c r="A11568" s="27" t="str">
        <f>VLOOKUP(C11568,'user list'!A:B,2,0)</f>
        <v>Admin</v>
      </c>
      <c r="B11568" s="172">
        <v>45818.453819444447</v>
      </c>
      <c r="C11568" s="69" t="s">
        <v>186</v>
      </c>
      <c r="D11568" s="69" t="s">
        <v>1937</v>
      </c>
      <c r="E11568" s="69" t="s">
        <v>2694</v>
      </c>
      <c r="F11568" s="69">
        <v>2130</v>
      </c>
      <c r="G11568" s="69" t="s">
        <v>1947</v>
      </c>
    </row>
    <row r="11569" spans="1:7" ht="14.4">
      <c r="A11569" s="27" t="str">
        <f>VLOOKUP(C11569,'user list'!A:B,2,0)</f>
        <v>CESD</v>
      </c>
      <c r="B11569" s="172">
        <v>45818.454004629632</v>
      </c>
      <c r="C11569" s="69" t="s">
        <v>199</v>
      </c>
      <c r="D11569" s="69" t="s">
        <v>1937</v>
      </c>
      <c r="E11569" s="69" t="s">
        <v>2694</v>
      </c>
      <c r="F11569" s="69">
        <v>2130</v>
      </c>
      <c r="G11569" s="69" t="s">
        <v>1939</v>
      </c>
    </row>
    <row r="11570" spans="1:7" ht="14.4">
      <c r="A11570" s="27" t="str">
        <f>VLOOKUP(C11570,'user list'!A:B,2,0)</f>
        <v>QCPL</v>
      </c>
      <c r="B11570" s="172">
        <v>45818.454201388886</v>
      </c>
      <c r="C11570" s="69" t="s">
        <v>268</v>
      </c>
      <c r="D11570" s="69" t="s">
        <v>1937</v>
      </c>
      <c r="E11570" s="69" t="s">
        <v>2599</v>
      </c>
      <c r="F11570" s="69">
        <v>1974</v>
      </c>
      <c r="G11570" s="69" t="s">
        <v>1939</v>
      </c>
    </row>
    <row r="11571" spans="1:7" ht="14.4">
      <c r="A11571" s="27" t="str">
        <f>VLOOKUP(C11571,'user list'!A:B,2,0)</f>
        <v>QCPL</v>
      </c>
      <c r="B11571" s="172">
        <v>45818.454224537039</v>
      </c>
      <c r="C11571" s="69" t="s">
        <v>268</v>
      </c>
      <c r="D11571" s="69" t="s">
        <v>1937</v>
      </c>
      <c r="E11571" s="69" t="s">
        <v>2608</v>
      </c>
      <c r="F11571" s="69">
        <v>1996</v>
      </c>
      <c r="G11571" s="69" t="s">
        <v>1939</v>
      </c>
    </row>
    <row r="11572" spans="1:7" ht="14.4">
      <c r="A11572" s="27" t="str">
        <f>VLOOKUP(C11572,'user list'!A:B,2,0)</f>
        <v>QCPL</v>
      </c>
      <c r="B11572" s="172">
        <v>45818.454247685186</v>
      </c>
      <c r="C11572" s="69" t="s">
        <v>268</v>
      </c>
      <c r="D11572" s="69" t="s">
        <v>1937</v>
      </c>
      <c r="E11572" s="69" t="s">
        <v>2674</v>
      </c>
      <c r="F11572" s="69">
        <v>2086</v>
      </c>
      <c r="G11572" s="69" t="s">
        <v>1939</v>
      </c>
    </row>
    <row r="11573" spans="1:7" ht="14.4">
      <c r="A11573" s="27" t="str">
        <f>VLOOKUP(C11573,'user list'!A:B,2,0)</f>
        <v>ITDD</v>
      </c>
      <c r="B11573" s="172">
        <v>45818.454791666663</v>
      </c>
      <c r="C11573" s="69" t="s">
        <v>219</v>
      </c>
      <c r="D11573" s="69" t="s">
        <v>1937</v>
      </c>
      <c r="E11573" s="69" t="s">
        <v>2620</v>
      </c>
      <c r="F11573" s="69">
        <v>2131</v>
      </c>
      <c r="G11573" s="69" t="s">
        <v>2440</v>
      </c>
    </row>
    <row r="11574" spans="1:7" ht="14.4">
      <c r="A11574" s="27" t="str">
        <f>VLOOKUP(C11574,'user list'!A:B,2,0)</f>
        <v>Admin</v>
      </c>
      <c r="B11574" s="172">
        <v>45818.45480324074</v>
      </c>
      <c r="C11574" s="69" t="s">
        <v>186</v>
      </c>
      <c r="D11574" s="69" t="s">
        <v>1937</v>
      </c>
      <c r="E11574" s="69" t="s">
        <v>2620</v>
      </c>
      <c r="F11574" s="69">
        <v>2131</v>
      </c>
      <c r="G11574" s="69" t="s">
        <v>1948</v>
      </c>
    </row>
    <row r="11575" spans="1:7" ht="14.4">
      <c r="A11575" s="27" t="str">
        <f>VLOOKUP(C11575,'user list'!A:B,2,0)</f>
        <v>Admin</v>
      </c>
      <c r="B11575" s="172">
        <v>45818.45480324074</v>
      </c>
      <c r="C11575" s="69" t="s">
        <v>186</v>
      </c>
      <c r="D11575" s="69" t="s">
        <v>1937</v>
      </c>
      <c r="E11575" s="69" t="s">
        <v>2620</v>
      </c>
      <c r="F11575" s="69">
        <v>2131</v>
      </c>
      <c r="G11575" s="69" t="s">
        <v>1948</v>
      </c>
    </row>
    <row r="11576" spans="1:7" ht="14.4">
      <c r="A11576" s="27" t="str">
        <f>VLOOKUP(C11576,'user list'!A:B,2,0)</f>
        <v>Admin</v>
      </c>
      <c r="B11576" s="172">
        <v>45818.45480324074</v>
      </c>
      <c r="C11576" s="69" t="s">
        <v>186</v>
      </c>
      <c r="D11576" s="69" t="s">
        <v>1937</v>
      </c>
      <c r="E11576" s="69" t="s">
        <v>2620</v>
      </c>
      <c r="F11576" s="69">
        <v>2131</v>
      </c>
      <c r="G11576" s="69" t="s">
        <v>1948</v>
      </c>
    </row>
    <row r="11577" spans="1:7" ht="14.4">
      <c r="A11577" s="27" t="str">
        <f>VLOOKUP(C11577,'user list'!A:B,2,0)</f>
        <v>Admin</v>
      </c>
      <c r="B11577" s="172">
        <v>45818.45480324074</v>
      </c>
      <c r="C11577" s="69" t="s">
        <v>186</v>
      </c>
      <c r="D11577" s="69" t="s">
        <v>1937</v>
      </c>
      <c r="E11577" s="69" t="s">
        <v>2620</v>
      </c>
      <c r="F11577" s="69">
        <v>2131</v>
      </c>
      <c r="G11577" s="69" t="s">
        <v>1947</v>
      </c>
    </row>
    <row r="11578" spans="1:7" ht="14.4">
      <c r="A11578" s="27" t="str">
        <f>VLOOKUP(C11578,'user list'!A:B,2,0)</f>
        <v>QCPL</v>
      </c>
      <c r="B11578" s="172">
        <v>45818.455254629633</v>
      </c>
      <c r="C11578" s="69" t="s">
        <v>268</v>
      </c>
      <c r="D11578" s="69" t="s">
        <v>1937</v>
      </c>
      <c r="E11578" s="69" t="s">
        <v>2675</v>
      </c>
      <c r="F11578" s="69">
        <v>2087</v>
      </c>
      <c r="G11578" s="69" t="s">
        <v>1939</v>
      </c>
    </row>
    <row r="11579" spans="1:7" ht="14.4">
      <c r="A11579" s="27" t="str">
        <f>VLOOKUP(C11579,'user list'!A:B,2,0)</f>
        <v>ITDD</v>
      </c>
      <c r="B11579" s="172">
        <v>45818.455254629633</v>
      </c>
      <c r="C11579" s="69" t="s">
        <v>219</v>
      </c>
      <c r="D11579" s="69" t="s">
        <v>1937</v>
      </c>
      <c r="E11579" s="69" t="s">
        <v>2001</v>
      </c>
      <c r="F11579" s="69">
        <v>2102</v>
      </c>
      <c r="G11579" s="69" t="s">
        <v>1939</v>
      </c>
    </row>
    <row r="11580" spans="1:7" ht="14.4">
      <c r="A11580" s="27" t="str">
        <f>VLOOKUP(C11580,'user list'!A:B,2,0)</f>
        <v>QCPL</v>
      </c>
      <c r="B11580" s="172">
        <v>45818.455254629633</v>
      </c>
      <c r="C11580" s="69" t="s">
        <v>268</v>
      </c>
      <c r="D11580" s="69" t="s">
        <v>1937</v>
      </c>
      <c r="E11580" s="69" t="s">
        <v>2676</v>
      </c>
      <c r="F11580" s="69">
        <v>2088</v>
      </c>
      <c r="G11580" s="69" t="s">
        <v>1939</v>
      </c>
    </row>
    <row r="11581" spans="1:7" ht="14.4">
      <c r="A11581" s="27" t="str">
        <f>VLOOKUP(C11581,'user list'!A:B,2,0)</f>
        <v>CTO</v>
      </c>
      <c r="B11581" s="172">
        <v>45818.455289351848</v>
      </c>
      <c r="C11581" s="69" t="s">
        <v>207</v>
      </c>
      <c r="D11581" s="69" t="s">
        <v>1937</v>
      </c>
      <c r="E11581" s="69" t="s">
        <v>2481</v>
      </c>
      <c r="F11581" s="69">
        <v>2114</v>
      </c>
      <c r="G11581" s="69" t="s">
        <v>1947</v>
      </c>
    </row>
    <row r="11582" spans="1:7" ht="14.4">
      <c r="A11582" s="27" t="str">
        <f>VLOOKUP(C11582,'user list'!A:B,2,0)</f>
        <v>CTO</v>
      </c>
      <c r="B11582" s="172">
        <v>45818.455289351848</v>
      </c>
      <c r="C11582" s="69" t="s">
        <v>207</v>
      </c>
      <c r="D11582" s="69" t="s">
        <v>1937</v>
      </c>
      <c r="E11582" s="69" t="s">
        <v>2481</v>
      </c>
      <c r="F11582" s="69">
        <v>2114</v>
      </c>
      <c r="G11582" s="69" t="s">
        <v>1948</v>
      </c>
    </row>
    <row r="11583" spans="1:7" ht="14.4">
      <c r="A11583" s="27" t="str">
        <f>VLOOKUP(C11583,'user list'!A:B,2,0)</f>
        <v>CTO</v>
      </c>
      <c r="B11583" s="172">
        <v>45818.455300925925</v>
      </c>
      <c r="C11583" s="69" t="s">
        <v>207</v>
      </c>
      <c r="D11583" s="69" t="s">
        <v>1937</v>
      </c>
      <c r="E11583" s="69" t="s">
        <v>2481</v>
      </c>
      <c r="F11583" s="69">
        <v>2114</v>
      </c>
      <c r="G11583" s="69" t="s">
        <v>1939</v>
      </c>
    </row>
    <row r="11584" spans="1:7" ht="14.4">
      <c r="A11584" s="27" t="str">
        <f>VLOOKUP(C11584,'user list'!A:B,2,0)</f>
        <v>Admin</v>
      </c>
      <c r="B11584" s="172">
        <v>45818.455300925925</v>
      </c>
      <c r="C11584" s="69" t="s">
        <v>186</v>
      </c>
      <c r="D11584" s="69" t="s">
        <v>1937</v>
      </c>
      <c r="E11584" s="69" t="s">
        <v>2481</v>
      </c>
      <c r="F11584" s="69">
        <v>2114</v>
      </c>
      <c r="G11584" s="69" t="s">
        <v>1948</v>
      </c>
    </row>
    <row r="11585" spans="1:7" ht="14.4">
      <c r="A11585" s="27" t="str">
        <f>VLOOKUP(C11585,'user list'!A:B,2,0)</f>
        <v>CTO</v>
      </c>
      <c r="B11585" s="172">
        <v>45818.455370370371</v>
      </c>
      <c r="C11585" s="69" t="s">
        <v>207</v>
      </c>
      <c r="D11585" s="69" t="s">
        <v>1937</v>
      </c>
      <c r="E11585" s="69" t="s">
        <v>2578</v>
      </c>
      <c r="F11585" s="69">
        <v>1949</v>
      </c>
      <c r="G11585" s="69" t="s">
        <v>1939</v>
      </c>
    </row>
    <row r="11586" spans="1:7" ht="14.4">
      <c r="A11586" s="27" t="str">
        <f>VLOOKUP(C11586,'user list'!A:B,2,0)</f>
        <v>CTO</v>
      </c>
      <c r="B11586" s="172">
        <v>45818.455740740741</v>
      </c>
      <c r="C11586" s="69" t="s">
        <v>207</v>
      </c>
      <c r="D11586" s="69" t="s">
        <v>1937</v>
      </c>
      <c r="E11586" s="69" t="s">
        <v>2457</v>
      </c>
      <c r="F11586" s="69">
        <v>1752</v>
      </c>
      <c r="G11586" s="69" t="s">
        <v>1939</v>
      </c>
    </row>
    <row r="11587" spans="1:7" ht="14.4">
      <c r="A11587" s="27" t="str">
        <f>VLOOKUP(C11587,'user list'!A:B,2,0)</f>
        <v>CTO</v>
      </c>
      <c r="B11587" s="172">
        <v>45818.455775462964</v>
      </c>
      <c r="C11587" s="69" t="s">
        <v>207</v>
      </c>
      <c r="D11587" s="69" t="s">
        <v>1937</v>
      </c>
      <c r="E11587" s="69" t="s">
        <v>2507</v>
      </c>
      <c r="F11587" s="69">
        <v>1852</v>
      </c>
      <c r="G11587" s="69" t="s">
        <v>1939</v>
      </c>
    </row>
    <row r="11588" spans="1:7" ht="14.4">
      <c r="A11588" s="27" t="str">
        <f>VLOOKUP(C11588,'user list'!A:B,2,0)</f>
        <v>CTO</v>
      </c>
      <c r="B11588" s="172">
        <v>45818.455833333333</v>
      </c>
      <c r="C11588" s="69" t="s">
        <v>207</v>
      </c>
      <c r="D11588" s="69" t="s">
        <v>1937</v>
      </c>
      <c r="E11588" s="69" t="s">
        <v>2506</v>
      </c>
      <c r="F11588" s="69">
        <v>1850</v>
      </c>
      <c r="G11588" s="69" t="s">
        <v>1939</v>
      </c>
    </row>
    <row r="11589" spans="1:7" ht="14.4">
      <c r="A11589" s="27" t="str">
        <f>VLOOKUP(C11589,'user list'!A:B,2,0)</f>
        <v>CTO</v>
      </c>
      <c r="B11589" s="172">
        <v>45818.455868055556</v>
      </c>
      <c r="C11589" s="69" t="s">
        <v>207</v>
      </c>
      <c r="D11589" s="69" t="s">
        <v>1937</v>
      </c>
      <c r="E11589" s="69" t="s">
        <v>2505</v>
      </c>
      <c r="F11589" s="69">
        <v>1849</v>
      </c>
      <c r="G11589" s="69" t="s">
        <v>1939</v>
      </c>
    </row>
    <row r="11590" spans="1:7" ht="14.4">
      <c r="A11590" s="27" t="str">
        <f>VLOOKUP(C11590,'user list'!A:B,2,0)</f>
        <v>CTO</v>
      </c>
      <c r="B11590" s="172">
        <v>45818.455891203703</v>
      </c>
      <c r="C11590" s="69" t="s">
        <v>207</v>
      </c>
      <c r="D11590" s="69" t="s">
        <v>1937</v>
      </c>
      <c r="E11590" s="69" t="s">
        <v>1991</v>
      </c>
      <c r="F11590" s="69">
        <v>1817</v>
      </c>
      <c r="G11590" s="69" t="s">
        <v>1939</v>
      </c>
    </row>
    <row r="11591" spans="1:7" ht="14.4">
      <c r="A11591" s="27" t="str">
        <f>VLOOKUP(C11591,'user list'!A:B,2,0)</f>
        <v>CTO</v>
      </c>
      <c r="B11591" s="172">
        <v>45818.455937500003</v>
      </c>
      <c r="C11591" s="69" t="s">
        <v>207</v>
      </c>
      <c r="D11591" s="69" t="s">
        <v>1937</v>
      </c>
      <c r="E11591" s="69" t="s">
        <v>2002</v>
      </c>
      <c r="F11591" s="69">
        <v>1814</v>
      </c>
      <c r="G11591" s="69" t="s">
        <v>1939</v>
      </c>
    </row>
    <row r="11592" spans="1:7" ht="14.4">
      <c r="A11592" s="27" t="str">
        <f>VLOOKUP(C11592,'user list'!A:B,2,0)</f>
        <v>CESD</v>
      </c>
      <c r="B11592" s="172">
        <v>45818.456041666665</v>
      </c>
      <c r="C11592" s="69" t="s">
        <v>199</v>
      </c>
      <c r="D11592" s="69" t="s">
        <v>1937</v>
      </c>
      <c r="E11592" s="69" t="s">
        <v>2692</v>
      </c>
      <c r="F11592" s="69">
        <v>2132</v>
      </c>
      <c r="G11592" s="69" t="s">
        <v>2440</v>
      </c>
    </row>
    <row r="11593" spans="1:7" ht="14.4">
      <c r="A11593" s="27" t="str">
        <f>VLOOKUP(C11593,'user list'!A:B,2,0)</f>
        <v>Admin</v>
      </c>
      <c r="B11593" s="172">
        <v>45818.456041666665</v>
      </c>
      <c r="C11593" s="69" t="s">
        <v>186</v>
      </c>
      <c r="D11593" s="69" t="s">
        <v>1937</v>
      </c>
      <c r="E11593" s="69" t="s">
        <v>2692</v>
      </c>
      <c r="F11593" s="69">
        <v>2132</v>
      </c>
      <c r="G11593" s="69" t="s">
        <v>1948</v>
      </c>
    </row>
    <row r="11594" spans="1:7" ht="14.4">
      <c r="A11594" s="27" t="str">
        <f>VLOOKUP(C11594,'user list'!A:B,2,0)</f>
        <v>Admin</v>
      </c>
      <c r="B11594" s="172">
        <v>45818.456041666665</v>
      </c>
      <c r="C11594" s="69" t="s">
        <v>186</v>
      </c>
      <c r="D11594" s="69" t="s">
        <v>1937</v>
      </c>
      <c r="E11594" s="69" t="s">
        <v>2692</v>
      </c>
      <c r="F11594" s="69">
        <v>2124</v>
      </c>
      <c r="G11594" s="69" t="s">
        <v>1948</v>
      </c>
    </row>
    <row r="11595" spans="1:7" ht="14.4">
      <c r="A11595" s="27" t="str">
        <f>VLOOKUP(C11595,'user list'!A:B,2,0)</f>
        <v>Admin</v>
      </c>
      <c r="B11595" s="172">
        <v>45818.456041666665</v>
      </c>
      <c r="C11595" s="69" t="s">
        <v>186</v>
      </c>
      <c r="D11595" s="69" t="s">
        <v>1937</v>
      </c>
      <c r="E11595" s="69" t="s">
        <v>2692</v>
      </c>
      <c r="F11595" s="69">
        <v>2132</v>
      </c>
      <c r="G11595" s="69" t="s">
        <v>1948</v>
      </c>
    </row>
    <row r="11596" spans="1:7" ht="14.4">
      <c r="A11596" s="27" t="str">
        <f>VLOOKUP(C11596,'user list'!A:B,2,0)</f>
        <v>CTO</v>
      </c>
      <c r="B11596" s="172">
        <v>45818.456064814818</v>
      </c>
      <c r="C11596" s="69" t="s">
        <v>207</v>
      </c>
      <c r="D11596" s="69" t="s">
        <v>1937</v>
      </c>
      <c r="E11596" s="69" t="s">
        <v>2476</v>
      </c>
      <c r="F11596" s="69">
        <v>1790</v>
      </c>
      <c r="G11596" s="69" t="s">
        <v>1939</v>
      </c>
    </row>
    <row r="11597" spans="1:7" ht="14.4">
      <c r="A11597" s="27" t="str">
        <f>VLOOKUP(C11597,'user list'!A:B,2,0)</f>
        <v>CESD</v>
      </c>
      <c r="B11597" s="172">
        <v>45818.456111111111</v>
      </c>
      <c r="C11597" s="69" t="s">
        <v>199</v>
      </c>
      <c r="D11597" s="69" t="s">
        <v>1937</v>
      </c>
      <c r="E11597" s="69" t="s">
        <v>2692</v>
      </c>
      <c r="F11597" s="69">
        <v>2132</v>
      </c>
      <c r="G11597" s="69" t="s">
        <v>1939</v>
      </c>
    </row>
    <row r="11598" spans="1:7" ht="14.4">
      <c r="A11598" s="27" t="str">
        <f>VLOOKUP(C11598,'user list'!A:B,2,0)</f>
        <v>CTO</v>
      </c>
      <c r="B11598" s="172">
        <v>45818.456111111111</v>
      </c>
      <c r="C11598" s="69" t="s">
        <v>207</v>
      </c>
      <c r="D11598" s="69" t="s">
        <v>1937</v>
      </c>
      <c r="E11598" s="69" t="s">
        <v>2474</v>
      </c>
      <c r="F11598" s="69">
        <v>1788</v>
      </c>
      <c r="G11598" s="69" t="s">
        <v>1939</v>
      </c>
    </row>
    <row r="11599" spans="1:7" ht="14.4">
      <c r="A11599" s="27" t="str">
        <f>VLOOKUP(C11599,'user list'!A:B,2,0)</f>
        <v>CTO</v>
      </c>
      <c r="B11599" s="172">
        <v>45818.456157407411</v>
      </c>
      <c r="C11599" s="69" t="s">
        <v>207</v>
      </c>
      <c r="D11599" s="69" t="s">
        <v>1937</v>
      </c>
      <c r="E11599" s="69">
        <v>3</v>
      </c>
      <c r="F11599" s="69">
        <v>1738</v>
      </c>
      <c r="G11599" s="69" t="s">
        <v>1939</v>
      </c>
    </row>
    <row r="11600" spans="1:7" ht="14.4">
      <c r="A11600" s="27" t="str">
        <f>VLOOKUP(C11600,'user list'!A:B,2,0)</f>
        <v>CESD</v>
      </c>
      <c r="B11600" s="172">
        <v>45818.456180555557</v>
      </c>
      <c r="C11600" s="69" t="s">
        <v>199</v>
      </c>
      <c r="D11600" s="69" t="s">
        <v>1937</v>
      </c>
      <c r="E11600" s="69" t="s">
        <v>2692</v>
      </c>
      <c r="F11600" s="69">
        <v>2132</v>
      </c>
      <c r="G11600" s="69" t="s">
        <v>1939</v>
      </c>
    </row>
    <row r="11601" spans="1:7" ht="14.4">
      <c r="A11601" s="27" t="str">
        <f>VLOOKUP(C11601,'user list'!A:B,2,0)</f>
        <v>CTO</v>
      </c>
      <c r="B11601" s="172">
        <v>45818.456192129626</v>
      </c>
      <c r="C11601" s="69" t="s">
        <v>207</v>
      </c>
      <c r="D11601" s="69" t="s">
        <v>1937</v>
      </c>
      <c r="E11601" s="69">
        <v>2</v>
      </c>
      <c r="F11601" s="69">
        <v>1737</v>
      </c>
      <c r="G11601" s="69" t="s">
        <v>1939</v>
      </c>
    </row>
    <row r="11602" spans="1:7" ht="14.4">
      <c r="A11602" s="27" t="str">
        <f>VLOOKUP(C11602,'user list'!A:B,2,0)</f>
        <v>CTO</v>
      </c>
      <c r="B11602" s="172">
        <v>45818.456203703703</v>
      </c>
      <c r="C11602" s="69" t="s">
        <v>207</v>
      </c>
      <c r="D11602" s="69" t="s">
        <v>1937</v>
      </c>
      <c r="E11602" s="69">
        <v>1</v>
      </c>
      <c r="F11602" s="69">
        <v>1736</v>
      </c>
      <c r="G11602" s="69" t="s">
        <v>1939</v>
      </c>
    </row>
    <row r="11603" spans="1:7" ht="14.4">
      <c r="A11603" s="27" t="str">
        <f>VLOOKUP(C11603,'user list'!A:B,2,0)</f>
        <v>CTO</v>
      </c>
      <c r="B11603" s="172">
        <v>45818.456261574072</v>
      </c>
      <c r="C11603" s="69" t="s">
        <v>207</v>
      </c>
      <c r="D11603" s="69" t="s">
        <v>1937</v>
      </c>
      <c r="E11603" s="69" t="s">
        <v>2499</v>
      </c>
      <c r="F11603" s="69">
        <v>1829</v>
      </c>
      <c r="G11603" s="69" t="s">
        <v>1939</v>
      </c>
    </row>
    <row r="11604" spans="1:7" ht="14.4">
      <c r="A11604" s="27" t="str">
        <f>VLOOKUP(C11604,'user list'!A:B,2,0)</f>
        <v>CTO</v>
      </c>
      <c r="B11604" s="172">
        <v>45818.456284722219</v>
      </c>
      <c r="C11604" s="69" t="s">
        <v>207</v>
      </c>
      <c r="D11604" s="69" t="s">
        <v>1937</v>
      </c>
      <c r="E11604" s="69" t="s">
        <v>2457</v>
      </c>
      <c r="F11604" s="69">
        <v>1752</v>
      </c>
      <c r="G11604" s="69" t="s">
        <v>1939</v>
      </c>
    </row>
    <row r="11605" spans="1:7" ht="14.4">
      <c r="A11605" s="27" t="str">
        <f>VLOOKUP(C11605,'user list'!A:B,2,0)</f>
        <v>CESD</v>
      </c>
      <c r="B11605" s="172">
        <v>45818.456435185188</v>
      </c>
      <c r="C11605" s="69" t="s">
        <v>199</v>
      </c>
      <c r="D11605" s="69" t="s">
        <v>1937</v>
      </c>
      <c r="E11605" s="69" t="s">
        <v>2692</v>
      </c>
      <c r="F11605" s="69">
        <v>2124</v>
      </c>
      <c r="G11605" s="69" t="s">
        <v>1948</v>
      </c>
    </row>
    <row r="11606" spans="1:7" ht="14.4">
      <c r="A11606" s="27" t="str">
        <f>VLOOKUP(C11606,'user list'!A:B,2,0)</f>
        <v>CESD</v>
      </c>
      <c r="B11606" s="172">
        <v>45818.456435185188</v>
      </c>
      <c r="C11606" s="69" t="s">
        <v>199</v>
      </c>
      <c r="D11606" s="69" t="s">
        <v>1937</v>
      </c>
      <c r="E11606" s="69" t="s">
        <v>2692</v>
      </c>
      <c r="F11606" s="69">
        <v>2132</v>
      </c>
      <c r="G11606" s="69" t="s">
        <v>1947</v>
      </c>
    </row>
    <row r="11607" spans="1:7" ht="14.4">
      <c r="A11607" s="27" t="str">
        <f>VLOOKUP(C11607,'user list'!A:B,2,0)</f>
        <v>CESD</v>
      </c>
      <c r="B11607" s="172">
        <v>45818.456435185188</v>
      </c>
      <c r="C11607" s="69" t="s">
        <v>199</v>
      </c>
      <c r="D11607" s="69" t="s">
        <v>1937</v>
      </c>
      <c r="E11607" s="69" t="s">
        <v>2692</v>
      </c>
      <c r="F11607" s="69">
        <v>2132</v>
      </c>
      <c r="G11607" s="69" t="s">
        <v>1948</v>
      </c>
    </row>
    <row r="11608" spans="1:7" ht="14.4">
      <c r="A11608" s="27" t="str">
        <f>VLOOKUP(C11608,'user list'!A:B,2,0)</f>
        <v>Admin</v>
      </c>
      <c r="B11608" s="172">
        <v>45818.45648148148</v>
      </c>
      <c r="C11608" s="69" t="s">
        <v>186</v>
      </c>
      <c r="D11608" s="69" t="s">
        <v>1937</v>
      </c>
      <c r="E11608" s="69" t="s">
        <v>2692</v>
      </c>
      <c r="F11608" s="69">
        <v>2124</v>
      </c>
      <c r="G11608" s="69" t="s">
        <v>1948</v>
      </c>
    </row>
    <row r="11609" spans="1:7" ht="14.4">
      <c r="A11609" s="27" t="str">
        <f>VLOOKUP(C11609,'user list'!A:B,2,0)</f>
        <v>Admin</v>
      </c>
      <c r="B11609" s="172">
        <v>45818.45648148148</v>
      </c>
      <c r="C11609" s="69" t="s">
        <v>186</v>
      </c>
      <c r="D11609" s="69" t="s">
        <v>1937</v>
      </c>
      <c r="E11609" s="69" t="s">
        <v>2692</v>
      </c>
      <c r="F11609" s="69">
        <v>2132</v>
      </c>
      <c r="G11609" s="69" t="s">
        <v>1948</v>
      </c>
    </row>
    <row r="11610" spans="1:7" ht="14.4">
      <c r="A11610" s="27" t="str">
        <f>VLOOKUP(C11610,'user list'!A:B,2,0)</f>
        <v>Admin</v>
      </c>
      <c r="B11610" s="172">
        <v>45818.45648148148</v>
      </c>
      <c r="C11610" s="69" t="s">
        <v>186</v>
      </c>
      <c r="D11610" s="69" t="s">
        <v>1937</v>
      </c>
      <c r="E11610" s="69" t="s">
        <v>2692</v>
      </c>
      <c r="F11610" s="69">
        <v>2124</v>
      </c>
      <c r="G11610" s="69" t="s">
        <v>1947</v>
      </c>
    </row>
    <row r="11611" spans="1:7" ht="14.4">
      <c r="A11611" s="27" t="str">
        <f>VLOOKUP(C11611,'user list'!A:B,2,0)</f>
        <v>Admin</v>
      </c>
      <c r="B11611" s="172">
        <v>45818.45648148148</v>
      </c>
      <c r="C11611" s="69" t="s">
        <v>186</v>
      </c>
      <c r="D11611" s="69" t="s">
        <v>1937</v>
      </c>
      <c r="E11611" s="69" t="s">
        <v>2692</v>
      </c>
      <c r="F11611" s="69">
        <v>2124</v>
      </c>
      <c r="G11611" s="69" t="s">
        <v>1948</v>
      </c>
    </row>
    <row r="11612" spans="1:7" ht="14.4">
      <c r="A11612" s="27" t="str">
        <f>VLOOKUP(C11612,'user list'!A:B,2,0)</f>
        <v>CESD</v>
      </c>
      <c r="B11612" s="172">
        <v>45818.456574074073</v>
      </c>
      <c r="C11612" s="69" t="s">
        <v>199</v>
      </c>
      <c r="D11612" s="69" t="s">
        <v>1937</v>
      </c>
      <c r="E11612" s="69" t="s">
        <v>2694</v>
      </c>
      <c r="F11612" s="69">
        <v>2130</v>
      </c>
      <c r="G11612" s="69" t="s">
        <v>1939</v>
      </c>
    </row>
    <row r="11613" spans="1:7" ht="14.4">
      <c r="A11613" s="27" t="str">
        <f>VLOOKUP(C11613,'user list'!A:B,2,0)</f>
        <v>ITDD</v>
      </c>
      <c r="B11613" s="172">
        <v>45818.456747685188</v>
      </c>
      <c r="C11613" s="69" t="s">
        <v>219</v>
      </c>
      <c r="D11613" s="69" t="s">
        <v>1937</v>
      </c>
      <c r="E11613" s="69" t="s">
        <v>2332</v>
      </c>
      <c r="F11613" s="69">
        <v>2133</v>
      </c>
      <c r="G11613" s="69" t="s">
        <v>2440</v>
      </c>
    </row>
    <row r="11614" spans="1:7" ht="14.4">
      <c r="A11614" s="27" t="str">
        <f>VLOOKUP(C11614,'user list'!A:B,2,0)</f>
        <v>Admin</v>
      </c>
      <c r="B11614" s="172">
        <v>45818.456747685188</v>
      </c>
      <c r="C11614" s="69" t="s">
        <v>186</v>
      </c>
      <c r="D11614" s="69" t="s">
        <v>1937</v>
      </c>
      <c r="E11614" s="69" t="s">
        <v>2332</v>
      </c>
      <c r="F11614" s="69">
        <v>2133</v>
      </c>
      <c r="G11614" s="69" t="s">
        <v>1948</v>
      </c>
    </row>
    <row r="11615" spans="1:7" ht="14.4">
      <c r="A11615" s="27" t="str">
        <f>VLOOKUP(C11615,'user list'!A:B,2,0)</f>
        <v>Admin</v>
      </c>
      <c r="B11615" s="172">
        <v>45818.456747685188</v>
      </c>
      <c r="C11615" s="69" t="s">
        <v>186</v>
      </c>
      <c r="D11615" s="69" t="s">
        <v>1937</v>
      </c>
      <c r="E11615" s="69" t="s">
        <v>2332</v>
      </c>
      <c r="F11615" s="69">
        <v>2133</v>
      </c>
      <c r="G11615" s="69" t="s">
        <v>1948</v>
      </c>
    </row>
    <row r="11616" spans="1:7" ht="14.4">
      <c r="A11616" s="27" t="str">
        <f>VLOOKUP(C11616,'user list'!A:B,2,0)</f>
        <v>Admin</v>
      </c>
      <c r="B11616" s="172">
        <v>45818.456747685188</v>
      </c>
      <c r="C11616" s="69" t="s">
        <v>186</v>
      </c>
      <c r="D11616" s="69" t="s">
        <v>1937</v>
      </c>
      <c r="E11616" s="69" t="s">
        <v>2332</v>
      </c>
      <c r="F11616" s="69">
        <v>2133</v>
      </c>
      <c r="G11616" s="69" t="s">
        <v>1948</v>
      </c>
    </row>
    <row r="11617" spans="1:7" ht="14.4">
      <c r="A11617" s="27" t="str">
        <f>VLOOKUP(C11617,'user list'!A:B,2,0)</f>
        <v>Admin</v>
      </c>
      <c r="B11617" s="172">
        <v>45818.456747685188</v>
      </c>
      <c r="C11617" s="69" t="s">
        <v>186</v>
      </c>
      <c r="D11617" s="69" t="s">
        <v>1937</v>
      </c>
      <c r="E11617" s="69" t="s">
        <v>2332</v>
      </c>
      <c r="F11617" s="69">
        <v>2133</v>
      </c>
      <c r="G11617" s="69" t="s">
        <v>1947</v>
      </c>
    </row>
    <row r="11618" spans="1:7" ht="14.4">
      <c r="A11618" s="27" t="str">
        <f>VLOOKUP(C11618,'user list'!A:B,2,0)</f>
        <v>CESD</v>
      </c>
      <c r="B11618" s="172">
        <v>45818.457037037035</v>
      </c>
      <c r="C11618" s="69" t="s">
        <v>199</v>
      </c>
      <c r="D11618" s="69" t="s">
        <v>1937</v>
      </c>
      <c r="E11618" s="69" t="s">
        <v>2692</v>
      </c>
      <c r="F11618" s="69">
        <v>2132</v>
      </c>
      <c r="G11618" s="69" t="s">
        <v>1939</v>
      </c>
    </row>
    <row r="11619" spans="1:7" ht="14.4">
      <c r="A11619" s="27" t="str">
        <f>VLOOKUP(C11619,'user list'!A:B,2,0)</f>
        <v>DOE</v>
      </c>
      <c r="B11619" s="172">
        <v>45818.457037037035</v>
      </c>
      <c r="C11619" s="69" t="s">
        <v>212</v>
      </c>
      <c r="D11619" s="69" t="s">
        <v>1937</v>
      </c>
      <c r="E11619" s="69" t="s">
        <v>2688</v>
      </c>
      <c r="F11619" s="69">
        <v>2116</v>
      </c>
      <c r="G11619" s="69" t="s">
        <v>1939</v>
      </c>
    </row>
    <row r="11620" spans="1:7" ht="14.4">
      <c r="A11620" s="27" t="str">
        <f>VLOOKUP(C11620,'user list'!A:B,2,0)</f>
        <v>ITDD</v>
      </c>
      <c r="B11620" s="172">
        <v>45818.457083333335</v>
      </c>
      <c r="C11620" s="69" t="s">
        <v>219</v>
      </c>
      <c r="D11620" s="69" t="s">
        <v>1937</v>
      </c>
      <c r="E11620" s="69" t="s">
        <v>2035</v>
      </c>
      <c r="F11620" s="69">
        <v>2103</v>
      </c>
      <c r="G11620" s="69" t="s">
        <v>1939</v>
      </c>
    </row>
    <row r="11621" spans="1:7" ht="14.4">
      <c r="A11621" s="27" t="str">
        <f>VLOOKUP(C11621,'user list'!A:B,2,0)</f>
        <v>CESD</v>
      </c>
      <c r="B11621" s="172">
        <v>45818.457106481481</v>
      </c>
      <c r="C11621" s="69" t="s">
        <v>199</v>
      </c>
      <c r="D11621" s="69" t="s">
        <v>1937</v>
      </c>
      <c r="E11621" s="69" t="s">
        <v>2692</v>
      </c>
      <c r="F11621" s="69">
        <v>2124</v>
      </c>
      <c r="G11621" s="69" t="s">
        <v>1939</v>
      </c>
    </row>
    <row r="11622" spans="1:7" ht="14.4">
      <c r="A11622" s="27" t="str">
        <f>VLOOKUP(C11622,'user list'!A:B,2,0)</f>
        <v>CESD</v>
      </c>
      <c r="B11622" s="172">
        <v>45818.457337962966</v>
      </c>
      <c r="C11622" s="69" t="s">
        <v>199</v>
      </c>
      <c r="D11622" s="69" t="s">
        <v>1937</v>
      </c>
      <c r="E11622" s="69" t="s">
        <v>2694</v>
      </c>
      <c r="F11622" s="69">
        <v>2130</v>
      </c>
      <c r="G11622" s="69" t="s">
        <v>1939</v>
      </c>
    </row>
    <row r="11623" spans="1:7" ht="14.4">
      <c r="A11623" s="27" t="str">
        <f>VLOOKUP(C11623,'user list'!A:B,2,0)</f>
        <v>CESD</v>
      </c>
      <c r="B11623" s="172">
        <v>45818.457407407404</v>
      </c>
      <c r="C11623" s="69" t="s">
        <v>199</v>
      </c>
      <c r="D11623" s="69" t="s">
        <v>1937</v>
      </c>
      <c r="E11623" s="69" t="s">
        <v>2692</v>
      </c>
      <c r="F11623" s="69">
        <v>2124</v>
      </c>
      <c r="G11623" s="69" t="s">
        <v>1939</v>
      </c>
    </row>
    <row r="11624" spans="1:7" ht="14.4">
      <c r="A11624" s="27" t="str">
        <f>VLOOKUP(C11624,'user list'!A:B,2,0)</f>
        <v>ITDD</v>
      </c>
      <c r="B11624" s="172">
        <v>45818.45758101852</v>
      </c>
      <c r="C11624" s="69" t="s">
        <v>219</v>
      </c>
      <c r="D11624" s="69" t="s">
        <v>1937</v>
      </c>
      <c r="E11624" s="69" t="s">
        <v>2334</v>
      </c>
      <c r="F11624" s="69">
        <v>2134</v>
      </c>
      <c r="G11624" s="69" t="s">
        <v>2440</v>
      </c>
    </row>
    <row r="11625" spans="1:7" ht="14.4">
      <c r="A11625" s="27" t="str">
        <f>VLOOKUP(C11625,'user list'!A:B,2,0)</f>
        <v>Admin</v>
      </c>
      <c r="B11625" s="172">
        <v>45818.457592592589</v>
      </c>
      <c r="C11625" s="69" t="s">
        <v>186</v>
      </c>
      <c r="D11625" s="69" t="s">
        <v>1937</v>
      </c>
      <c r="E11625" s="69" t="s">
        <v>2334</v>
      </c>
      <c r="F11625" s="69">
        <v>2134</v>
      </c>
      <c r="G11625" s="69" t="s">
        <v>1948</v>
      </c>
    </row>
    <row r="11626" spans="1:7" ht="14.4">
      <c r="A11626" s="27" t="str">
        <f>VLOOKUP(C11626,'user list'!A:B,2,0)</f>
        <v>Admin</v>
      </c>
      <c r="B11626" s="172">
        <v>45818.457592592589</v>
      </c>
      <c r="C11626" s="69" t="s">
        <v>186</v>
      </c>
      <c r="D11626" s="69" t="s">
        <v>1937</v>
      </c>
      <c r="E11626" s="69" t="s">
        <v>2334</v>
      </c>
      <c r="F11626" s="69">
        <v>2134</v>
      </c>
      <c r="G11626" s="69" t="s">
        <v>1948</v>
      </c>
    </row>
    <row r="11627" spans="1:7" ht="14.4">
      <c r="A11627" s="27" t="str">
        <f>VLOOKUP(C11627,'user list'!A:B,2,0)</f>
        <v>Admin</v>
      </c>
      <c r="B11627" s="172">
        <v>45818.457592592589</v>
      </c>
      <c r="C11627" s="69" t="s">
        <v>186</v>
      </c>
      <c r="D11627" s="69" t="s">
        <v>1937</v>
      </c>
      <c r="E11627" s="69" t="s">
        <v>2334</v>
      </c>
      <c r="F11627" s="69">
        <v>2134</v>
      </c>
      <c r="G11627" s="69" t="s">
        <v>1948</v>
      </c>
    </row>
    <row r="11628" spans="1:7" ht="14.4">
      <c r="A11628" s="27" t="str">
        <f>VLOOKUP(C11628,'user list'!A:B,2,0)</f>
        <v>Admin</v>
      </c>
      <c r="B11628" s="172">
        <v>45818.457592592589</v>
      </c>
      <c r="C11628" s="69" t="s">
        <v>186</v>
      </c>
      <c r="D11628" s="69" t="s">
        <v>1937</v>
      </c>
      <c r="E11628" s="69" t="s">
        <v>2334</v>
      </c>
      <c r="F11628" s="69">
        <v>2134</v>
      </c>
      <c r="G11628" s="69" t="s">
        <v>1947</v>
      </c>
    </row>
    <row r="11629" spans="1:7" ht="14.4">
      <c r="A11629" s="27" t="str">
        <f>VLOOKUP(C11629,'user list'!A:B,2,0)</f>
        <v>CESD</v>
      </c>
      <c r="B11629" s="172">
        <v>45818.457685185182</v>
      </c>
      <c r="C11629" s="69" t="s">
        <v>199</v>
      </c>
      <c r="D11629" s="69" t="s">
        <v>1937</v>
      </c>
      <c r="E11629" s="69" t="s">
        <v>2694</v>
      </c>
      <c r="F11629" s="69">
        <v>2130</v>
      </c>
      <c r="G11629" s="69" t="s">
        <v>1939</v>
      </c>
    </row>
    <row r="11630" spans="1:7" ht="14.4">
      <c r="A11630" s="27" t="str">
        <f>VLOOKUP(C11630,'user list'!A:B,2,0)</f>
        <v>CESD</v>
      </c>
      <c r="B11630" s="172">
        <v>45818.457708333335</v>
      </c>
      <c r="C11630" s="69" t="s">
        <v>199</v>
      </c>
      <c r="D11630" s="69" t="s">
        <v>1937</v>
      </c>
      <c r="E11630" s="69" t="s">
        <v>2692</v>
      </c>
      <c r="F11630" s="69">
        <v>2132</v>
      </c>
      <c r="G11630" s="69" t="s">
        <v>1939</v>
      </c>
    </row>
    <row r="11631" spans="1:7" ht="14.4">
      <c r="A11631" s="27" t="str">
        <f>VLOOKUP(C11631,'user list'!A:B,2,0)</f>
        <v>CESD</v>
      </c>
      <c r="B11631" s="172">
        <v>45818.457835648151</v>
      </c>
      <c r="C11631" s="69" t="s">
        <v>199</v>
      </c>
      <c r="D11631" s="69" t="s">
        <v>1937</v>
      </c>
      <c r="E11631" s="69" t="s">
        <v>2694</v>
      </c>
      <c r="F11631" s="69">
        <v>2130</v>
      </c>
      <c r="G11631" s="69" t="s">
        <v>1939</v>
      </c>
    </row>
    <row r="11632" spans="1:7" ht="14.4">
      <c r="A11632" s="27" t="str">
        <f>VLOOKUP(C11632,'user list'!A:B,2,0)</f>
        <v>CESD</v>
      </c>
      <c r="B11632" s="172">
        <v>45818.45784722222</v>
      </c>
      <c r="C11632" s="69" t="s">
        <v>199</v>
      </c>
      <c r="D11632" s="69" t="s">
        <v>1937</v>
      </c>
      <c r="E11632" s="69" t="s">
        <v>2692</v>
      </c>
      <c r="F11632" s="69">
        <v>2124</v>
      </c>
      <c r="G11632" s="69" t="s">
        <v>1939</v>
      </c>
    </row>
    <row r="11633" spans="1:7" ht="14.4">
      <c r="A11633" s="27" t="str">
        <f>VLOOKUP(C11633,'user list'!A:B,2,0)</f>
        <v>OCA</v>
      </c>
      <c r="B11633" s="172">
        <v>45818.457928240743</v>
      </c>
      <c r="C11633" s="69" t="s">
        <v>228</v>
      </c>
      <c r="D11633" s="69" t="s">
        <v>1937</v>
      </c>
      <c r="E11633" s="69" t="s">
        <v>2651</v>
      </c>
      <c r="F11633" s="69">
        <v>2064</v>
      </c>
      <c r="G11633" s="69" t="s">
        <v>1939</v>
      </c>
    </row>
    <row r="11634" spans="1:7" ht="14.4">
      <c r="A11634" s="27" t="str">
        <f>VLOOKUP(C11634,'user list'!A:B,2,0)</f>
        <v>OCA</v>
      </c>
      <c r="B11634" s="172">
        <v>45818.458043981482</v>
      </c>
      <c r="C11634" s="69" t="s">
        <v>228</v>
      </c>
      <c r="D11634" s="69" t="s">
        <v>1937</v>
      </c>
      <c r="E11634" s="69" t="s">
        <v>2442</v>
      </c>
      <c r="F11634" s="69">
        <v>1728</v>
      </c>
      <c r="G11634" s="69" t="s">
        <v>1939</v>
      </c>
    </row>
    <row r="11635" spans="1:7" ht="14.4">
      <c r="A11635" s="27" t="str">
        <f>VLOOKUP(C11635,'user list'!A:B,2,0)</f>
        <v>OCA</v>
      </c>
      <c r="B11635" s="172">
        <v>45818.458124999997</v>
      </c>
      <c r="C11635" s="69" t="s">
        <v>228</v>
      </c>
      <c r="D11635" s="69" t="s">
        <v>1937</v>
      </c>
      <c r="E11635" s="69" t="s">
        <v>2442</v>
      </c>
      <c r="F11635" s="69">
        <v>1728</v>
      </c>
      <c r="G11635" s="69" t="s">
        <v>1939</v>
      </c>
    </row>
    <row r="11636" spans="1:7" ht="14.4">
      <c r="A11636" s="27" t="str">
        <f>VLOOKUP(C11636,'user list'!A:B,2,0)</f>
        <v>OCA</v>
      </c>
      <c r="B11636" s="172">
        <v>45818.458136574074</v>
      </c>
      <c r="C11636" s="69" t="s">
        <v>228</v>
      </c>
      <c r="D11636" s="69" t="s">
        <v>1937</v>
      </c>
      <c r="E11636" s="69" t="s">
        <v>2442</v>
      </c>
      <c r="F11636" s="69">
        <v>1728</v>
      </c>
      <c r="G11636" s="69" t="s">
        <v>2573</v>
      </c>
    </row>
    <row r="11637" spans="1:7" ht="14.4">
      <c r="A11637" s="27" t="str">
        <f>VLOOKUP(C11637,'user list'!A:B,2,0)</f>
        <v>CESD</v>
      </c>
      <c r="B11637" s="172">
        <v>45818.458298611113</v>
      </c>
      <c r="C11637" s="69" t="s">
        <v>199</v>
      </c>
      <c r="D11637" s="69" t="s">
        <v>1937</v>
      </c>
      <c r="E11637" s="69" t="s">
        <v>2692</v>
      </c>
      <c r="F11637" s="69">
        <v>2132</v>
      </c>
      <c r="G11637" s="69" t="s">
        <v>1939</v>
      </c>
    </row>
    <row r="11638" spans="1:7" ht="14.4">
      <c r="A11638" s="27" t="str">
        <f>VLOOKUP(C11638,'user list'!A:B,2,0)</f>
        <v>CESD</v>
      </c>
      <c r="B11638" s="172">
        <v>45818.458356481482</v>
      </c>
      <c r="C11638" s="69" t="s">
        <v>199</v>
      </c>
      <c r="D11638" s="69" t="s">
        <v>1937</v>
      </c>
      <c r="E11638" s="69" t="s">
        <v>2692</v>
      </c>
      <c r="F11638" s="69">
        <v>2124</v>
      </c>
      <c r="G11638" s="69" t="s">
        <v>1939</v>
      </c>
    </row>
    <row r="11639" spans="1:7" ht="14.4">
      <c r="A11639" s="27" t="str">
        <f>VLOOKUP(C11639,'user list'!A:B,2,0)</f>
        <v>ITDD</v>
      </c>
      <c r="B11639" s="172">
        <v>45818.458807870367</v>
      </c>
      <c r="C11639" s="69" t="s">
        <v>219</v>
      </c>
      <c r="D11639" s="69" t="s">
        <v>1937</v>
      </c>
      <c r="E11639" s="69" t="s">
        <v>2621</v>
      </c>
      <c r="F11639" s="69">
        <v>2135</v>
      </c>
      <c r="G11639" s="69" t="s">
        <v>2440</v>
      </c>
    </row>
    <row r="11640" spans="1:7" ht="14.4">
      <c r="A11640" s="27" t="str">
        <f>VLOOKUP(C11640,'user list'!A:B,2,0)</f>
        <v>Admin</v>
      </c>
      <c r="B11640" s="172">
        <v>45818.458807870367</v>
      </c>
      <c r="C11640" s="69" t="s">
        <v>186</v>
      </c>
      <c r="D11640" s="69" t="s">
        <v>1937</v>
      </c>
      <c r="E11640" s="69" t="s">
        <v>2621</v>
      </c>
      <c r="F11640" s="69">
        <v>2135</v>
      </c>
      <c r="G11640" s="69" t="s">
        <v>1948</v>
      </c>
    </row>
    <row r="11641" spans="1:7" ht="14.4">
      <c r="A11641" s="27" t="str">
        <f>VLOOKUP(C11641,'user list'!A:B,2,0)</f>
        <v>Admin</v>
      </c>
      <c r="B11641" s="172">
        <v>45818.458807870367</v>
      </c>
      <c r="C11641" s="69" t="s">
        <v>186</v>
      </c>
      <c r="D11641" s="69" t="s">
        <v>1937</v>
      </c>
      <c r="E11641" s="69" t="s">
        <v>2621</v>
      </c>
      <c r="F11641" s="69">
        <v>2135</v>
      </c>
      <c r="G11641" s="69" t="s">
        <v>1948</v>
      </c>
    </row>
    <row r="11642" spans="1:7" ht="14.4">
      <c r="A11642" s="27" t="str">
        <f>VLOOKUP(C11642,'user list'!A:B,2,0)</f>
        <v>Admin</v>
      </c>
      <c r="B11642" s="172">
        <v>45818.458807870367</v>
      </c>
      <c r="C11642" s="69" t="s">
        <v>186</v>
      </c>
      <c r="D11642" s="69" t="s">
        <v>1937</v>
      </c>
      <c r="E11642" s="69" t="s">
        <v>2621</v>
      </c>
      <c r="F11642" s="69">
        <v>2135</v>
      </c>
      <c r="G11642" s="69" t="s">
        <v>1948</v>
      </c>
    </row>
    <row r="11643" spans="1:7" ht="14.4">
      <c r="A11643" s="27" t="str">
        <f>VLOOKUP(C11643,'user list'!A:B,2,0)</f>
        <v>Admin</v>
      </c>
      <c r="B11643" s="172">
        <v>45818.458807870367</v>
      </c>
      <c r="C11643" s="69" t="s">
        <v>186</v>
      </c>
      <c r="D11643" s="69" t="s">
        <v>1937</v>
      </c>
      <c r="E11643" s="69" t="s">
        <v>2621</v>
      </c>
      <c r="F11643" s="69">
        <v>2135</v>
      </c>
      <c r="G11643" s="69" t="s">
        <v>1947</v>
      </c>
    </row>
    <row r="11644" spans="1:7" ht="14.4">
      <c r="A11644" s="27" t="str">
        <f>VLOOKUP(C11644,'user list'!A:B,2,0)</f>
        <v>CESD</v>
      </c>
      <c r="B11644" s="172">
        <v>45818.459131944444</v>
      </c>
      <c r="C11644" s="69" t="s">
        <v>199</v>
      </c>
      <c r="D11644" s="69" t="s">
        <v>1937</v>
      </c>
      <c r="E11644" s="69" t="s">
        <v>2694</v>
      </c>
      <c r="F11644" s="69">
        <v>2130</v>
      </c>
      <c r="G11644" s="69" t="s">
        <v>1939</v>
      </c>
    </row>
    <row r="11645" spans="1:7" ht="14.4">
      <c r="A11645" s="27" t="str">
        <f>VLOOKUP(C11645,'user list'!A:B,2,0)</f>
        <v>CHD</v>
      </c>
      <c r="B11645" s="172">
        <v>45818.460381944446</v>
      </c>
      <c r="C11645" s="69" t="s">
        <v>203</v>
      </c>
      <c r="D11645" s="69" t="s">
        <v>1937</v>
      </c>
      <c r="E11645" s="69" t="s">
        <v>2620</v>
      </c>
      <c r="F11645" s="69">
        <v>2131</v>
      </c>
      <c r="G11645" s="69" t="s">
        <v>1939</v>
      </c>
    </row>
    <row r="11646" spans="1:7" ht="14.4">
      <c r="A11646" s="27" t="str">
        <f>VLOOKUP(C11646,'user list'!A:B,2,0)</f>
        <v>CHD</v>
      </c>
      <c r="B11646" s="172">
        <v>45818.460787037038</v>
      </c>
      <c r="C11646" s="69" t="s">
        <v>203</v>
      </c>
      <c r="D11646" s="69" t="s">
        <v>1937</v>
      </c>
      <c r="E11646" s="69" t="s">
        <v>2620</v>
      </c>
      <c r="F11646" s="69">
        <v>2131</v>
      </c>
      <c r="G11646" s="69" t="s">
        <v>1949</v>
      </c>
    </row>
    <row r="11647" spans="1:7" ht="14.4">
      <c r="A11647" s="27" t="str">
        <f>VLOOKUP(C11647,'user list'!A:B,2,0)</f>
        <v>CHD</v>
      </c>
      <c r="B11647" s="172">
        <v>45818.461446759262</v>
      </c>
      <c r="C11647" s="69" t="s">
        <v>203</v>
      </c>
      <c r="D11647" s="69" t="s">
        <v>1937</v>
      </c>
      <c r="E11647" s="69" t="s">
        <v>2620</v>
      </c>
      <c r="F11647" s="69">
        <v>2131</v>
      </c>
      <c r="G11647" s="69" t="s">
        <v>1947</v>
      </c>
    </row>
    <row r="11648" spans="1:7" ht="14.4">
      <c r="A11648" s="27" t="str">
        <f>VLOOKUP(C11648,'user list'!A:B,2,0)</f>
        <v>CHD</v>
      </c>
      <c r="B11648" s="172">
        <v>45818.461446759262</v>
      </c>
      <c r="C11648" s="69" t="s">
        <v>203</v>
      </c>
      <c r="D11648" s="69" t="s">
        <v>1937</v>
      </c>
      <c r="E11648" s="69" t="s">
        <v>2620</v>
      </c>
      <c r="F11648" s="69">
        <v>2131</v>
      </c>
      <c r="G11648" s="69" t="s">
        <v>1948</v>
      </c>
    </row>
    <row r="11649" spans="1:7" ht="14.4">
      <c r="A11649" s="27" t="str">
        <f>VLOOKUP(C11649,'user list'!A:B,2,0)</f>
        <v>CHD</v>
      </c>
      <c r="B11649" s="172">
        <v>45818.461458333331</v>
      </c>
      <c r="C11649" s="69" t="s">
        <v>203</v>
      </c>
      <c r="D11649" s="69" t="s">
        <v>1937</v>
      </c>
      <c r="E11649" s="69" t="s">
        <v>2620</v>
      </c>
      <c r="F11649" s="69">
        <v>2131</v>
      </c>
      <c r="G11649" s="69" t="s">
        <v>1939</v>
      </c>
    </row>
    <row r="11650" spans="1:7" ht="14.4">
      <c r="A11650" s="27" t="str">
        <f>VLOOKUP(C11650,'user list'!A:B,2,0)</f>
        <v>Admin</v>
      </c>
      <c r="B11650" s="172">
        <v>45818.461458333331</v>
      </c>
      <c r="C11650" s="69" t="s">
        <v>186</v>
      </c>
      <c r="D11650" s="69" t="s">
        <v>1937</v>
      </c>
      <c r="E11650" s="69" t="s">
        <v>2620</v>
      </c>
      <c r="F11650" s="69">
        <v>2131</v>
      </c>
      <c r="G11650" s="69" t="s">
        <v>1948</v>
      </c>
    </row>
    <row r="11651" spans="1:7" ht="14.4">
      <c r="A11651" s="27" t="str">
        <f>VLOOKUP(C11651,'user list'!A:B,2,0)</f>
        <v>BPLD</v>
      </c>
      <c r="B11651" s="172">
        <v>45818.464270833334</v>
      </c>
      <c r="C11651" s="69" t="s">
        <v>194</v>
      </c>
      <c r="D11651" s="69" t="s">
        <v>1937</v>
      </c>
      <c r="E11651" s="69" t="s">
        <v>2613</v>
      </c>
      <c r="F11651" s="69">
        <v>2126</v>
      </c>
      <c r="G11651" s="69" t="s">
        <v>1939</v>
      </c>
    </row>
    <row r="11652" spans="1:7" ht="14.4">
      <c r="A11652" s="27" t="str">
        <f>VLOOKUP(C11652,'user list'!A:B,2,0)</f>
        <v>BPLD</v>
      </c>
      <c r="B11652" s="172">
        <v>45818.464525462965</v>
      </c>
      <c r="C11652" s="69" t="s">
        <v>194</v>
      </c>
      <c r="D11652" s="69" t="s">
        <v>1937</v>
      </c>
      <c r="E11652" s="69" t="s">
        <v>2613</v>
      </c>
      <c r="F11652" s="69">
        <v>2126</v>
      </c>
      <c r="G11652" s="69" t="s">
        <v>1947</v>
      </c>
    </row>
    <row r="11653" spans="1:7" ht="14.4">
      <c r="A11653" s="27" t="str">
        <f>VLOOKUP(C11653,'user list'!A:B,2,0)</f>
        <v>BPLD</v>
      </c>
      <c r="B11653" s="172">
        <v>45818.464525462965</v>
      </c>
      <c r="C11653" s="69" t="s">
        <v>194</v>
      </c>
      <c r="D11653" s="69" t="s">
        <v>1937</v>
      </c>
      <c r="E11653" s="69" t="s">
        <v>2613</v>
      </c>
      <c r="F11653" s="69">
        <v>2126</v>
      </c>
      <c r="G11653" s="69" t="s">
        <v>1948</v>
      </c>
    </row>
    <row r="11654" spans="1:7" ht="14.4">
      <c r="A11654" s="27" t="str">
        <f>VLOOKUP(C11654,'user list'!A:B,2,0)</f>
        <v>BPLD</v>
      </c>
      <c r="B11654" s="172">
        <v>45818.464525462965</v>
      </c>
      <c r="C11654" s="69" t="s">
        <v>194</v>
      </c>
      <c r="D11654" s="69" t="s">
        <v>1937</v>
      </c>
      <c r="E11654" s="69" t="s">
        <v>2613</v>
      </c>
      <c r="F11654" s="69">
        <v>2126</v>
      </c>
      <c r="G11654" s="69" t="s">
        <v>1939</v>
      </c>
    </row>
    <row r="11655" spans="1:7" ht="14.4">
      <c r="A11655" s="27" t="str">
        <f>VLOOKUP(C11655,'user list'!A:B,2,0)</f>
        <v>Admin</v>
      </c>
      <c r="B11655" s="172">
        <v>45818.464525462965</v>
      </c>
      <c r="C11655" s="69" t="s">
        <v>186</v>
      </c>
      <c r="D11655" s="69" t="s">
        <v>1937</v>
      </c>
      <c r="E11655" s="69" t="s">
        <v>2613</v>
      </c>
      <c r="F11655" s="69">
        <v>2126</v>
      </c>
      <c r="G11655" s="69" t="s">
        <v>1948</v>
      </c>
    </row>
    <row r="11656" spans="1:7" ht="14.4">
      <c r="A11656" s="27" t="str">
        <f>VLOOKUP(C11656,'user list'!A:B,2,0)</f>
        <v>Admin</v>
      </c>
      <c r="B11656" s="172">
        <v>45818.464537037034</v>
      </c>
      <c r="C11656" s="69" t="s">
        <v>186</v>
      </c>
      <c r="D11656" s="69" t="s">
        <v>1937</v>
      </c>
      <c r="E11656" s="69" t="s">
        <v>2621</v>
      </c>
      <c r="F11656" s="69">
        <v>2135</v>
      </c>
      <c r="G11656" s="69" t="s">
        <v>1939</v>
      </c>
    </row>
    <row r="11657" spans="1:7" ht="14.4">
      <c r="A11657" s="27" t="str">
        <f>VLOOKUP(C11657,'user list'!A:B,2,0)</f>
        <v>Admin</v>
      </c>
      <c r="B11657" s="172">
        <v>45818.464571759258</v>
      </c>
      <c r="C11657" s="69" t="s">
        <v>186</v>
      </c>
      <c r="D11657" s="69" t="s">
        <v>1937</v>
      </c>
      <c r="E11657" s="69" t="s">
        <v>2332</v>
      </c>
      <c r="F11657" s="69">
        <v>2133</v>
      </c>
      <c r="G11657" s="69" t="s">
        <v>1939</v>
      </c>
    </row>
    <row r="11658" spans="1:7" ht="14.4">
      <c r="A11658" s="27" t="str">
        <f>VLOOKUP(C11658,'user list'!A:B,2,0)</f>
        <v>BPLD</v>
      </c>
      <c r="B11658" s="172">
        <v>45818.464641203704</v>
      </c>
      <c r="C11658" s="69" t="s">
        <v>194</v>
      </c>
      <c r="D11658" s="69" t="s">
        <v>1937</v>
      </c>
      <c r="E11658" s="69" t="s">
        <v>2613</v>
      </c>
      <c r="F11658" s="69">
        <v>2126</v>
      </c>
      <c r="G11658" s="69" t="s">
        <v>1949</v>
      </c>
    </row>
    <row r="11659" spans="1:7" ht="14.4">
      <c r="A11659" s="27" t="str">
        <f>VLOOKUP(C11659,'user list'!A:B,2,0)</f>
        <v>Admin</v>
      </c>
      <c r="B11659" s="172">
        <v>45818.464675925927</v>
      </c>
      <c r="C11659" s="69" t="s">
        <v>186</v>
      </c>
      <c r="D11659" s="69" t="s">
        <v>1937</v>
      </c>
      <c r="E11659" s="69" t="s">
        <v>2694</v>
      </c>
      <c r="F11659" s="69">
        <v>2130</v>
      </c>
      <c r="G11659" s="69" t="s">
        <v>1939</v>
      </c>
    </row>
    <row r="11660" spans="1:7" ht="14.4">
      <c r="A11660" s="27" t="str">
        <f>VLOOKUP(C11660,'user list'!A:B,2,0)</f>
        <v>Admin</v>
      </c>
      <c r="B11660" s="172">
        <v>45818.464699074073</v>
      </c>
      <c r="C11660" s="69" t="s">
        <v>186</v>
      </c>
      <c r="D11660" s="69" t="s">
        <v>1937</v>
      </c>
      <c r="E11660" s="69" t="s">
        <v>2614</v>
      </c>
      <c r="F11660" s="69">
        <v>2129</v>
      </c>
      <c r="G11660" s="69" t="s">
        <v>1939</v>
      </c>
    </row>
    <row r="11661" spans="1:7" ht="14.4">
      <c r="A11661" s="27" t="str">
        <f>VLOOKUP(C11661,'user list'!A:B,2,0)</f>
        <v>Admin</v>
      </c>
      <c r="B11661" s="172">
        <v>45818.464699074073</v>
      </c>
      <c r="C11661" s="69" t="s">
        <v>186</v>
      </c>
      <c r="D11661" s="69" t="s">
        <v>1937</v>
      </c>
      <c r="E11661" s="69" t="s">
        <v>2693</v>
      </c>
      <c r="F11661" s="69">
        <v>2128</v>
      </c>
      <c r="G11661" s="69" t="s">
        <v>1939</v>
      </c>
    </row>
    <row r="11662" spans="1:7" ht="14.4">
      <c r="A11662" s="27" t="str">
        <f>VLOOKUP(C11662,'user list'!A:B,2,0)</f>
        <v>Admin</v>
      </c>
      <c r="B11662" s="172">
        <v>45818.464907407404</v>
      </c>
      <c r="C11662" s="69" t="s">
        <v>186</v>
      </c>
      <c r="D11662" s="69" t="s">
        <v>1937</v>
      </c>
      <c r="E11662" s="69" t="s">
        <v>2692</v>
      </c>
      <c r="F11662" s="69">
        <v>2132</v>
      </c>
      <c r="G11662" s="69" t="s">
        <v>1939</v>
      </c>
    </row>
    <row r="11663" spans="1:7" ht="14.4">
      <c r="A11663" s="27" t="str">
        <f>VLOOKUP(C11663,'user list'!A:B,2,0)</f>
        <v>Admin</v>
      </c>
      <c r="B11663" s="172">
        <v>45818.464930555558</v>
      </c>
      <c r="C11663" s="69" t="s">
        <v>186</v>
      </c>
      <c r="D11663" s="69" t="s">
        <v>1937</v>
      </c>
      <c r="E11663" s="69" t="s">
        <v>2692</v>
      </c>
      <c r="F11663" s="69">
        <v>2124</v>
      </c>
      <c r="G11663" s="69" t="s">
        <v>1939</v>
      </c>
    </row>
    <row r="11664" spans="1:7" ht="14.4">
      <c r="A11664" s="27" t="str">
        <f>VLOOKUP(C11664,'user list'!A:B,2,0)</f>
        <v>Admin</v>
      </c>
      <c r="B11664" s="172">
        <v>45818.465740740743</v>
      </c>
      <c r="C11664" s="69" t="s">
        <v>186</v>
      </c>
      <c r="D11664" s="69" t="s">
        <v>1937</v>
      </c>
      <c r="E11664" s="69" t="s">
        <v>2332</v>
      </c>
      <c r="F11664" s="69">
        <v>2133</v>
      </c>
      <c r="G11664" s="69" t="s">
        <v>1939</v>
      </c>
    </row>
    <row r="11665" spans="1:7" ht="14.4">
      <c r="A11665" s="27" t="str">
        <f>VLOOKUP(C11665,'user list'!A:B,2,0)</f>
        <v>LEDIPO</v>
      </c>
      <c r="B11665" s="172">
        <v>45818.465995370374</v>
      </c>
      <c r="C11665" s="69" t="s">
        <v>222</v>
      </c>
      <c r="D11665" s="69" t="s">
        <v>1937</v>
      </c>
      <c r="E11665" s="69" t="s">
        <v>2695</v>
      </c>
      <c r="F11665" s="69">
        <v>2136</v>
      </c>
      <c r="G11665" s="69" t="s">
        <v>2440</v>
      </c>
    </row>
    <row r="11666" spans="1:7" ht="14.4">
      <c r="A11666" s="27" t="str">
        <f>VLOOKUP(C11666,'user list'!A:B,2,0)</f>
        <v>Admin</v>
      </c>
      <c r="B11666" s="172">
        <v>45818.465995370374</v>
      </c>
      <c r="C11666" s="69" t="s">
        <v>186</v>
      </c>
      <c r="D11666" s="69" t="s">
        <v>1937</v>
      </c>
      <c r="E11666" s="69" t="s">
        <v>2695</v>
      </c>
      <c r="F11666" s="69">
        <v>2136</v>
      </c>
      <c r="G11666" s="69" t="s">
        <v>1948</v>
      </c>
    </row>
    <row r="11667" spans="1:7" ht="14.4">
      <c r="A11667" s="27" t="str">
        <f>VLOOKUP(C11667,'user list'!A:B,2,0)</f>
        <v>Admin</v>
      </c>
      <c r="B11667" s="172">
        <v>45818.466006944444</v>
      </c>
      <c r="C11667" s="69" t="s">
        <v>186</v>
      </c>
      <c r="D11667" s="69" t="s">
        <v>1937</v>
      </c>
      <c r="E11667" s="69" t="s">
        <v>2695</v>
      </c>
      <c r="F11667" s="69">
        <v>2136</v>
      </c>
      <c r="G11667" s="69" t="s">
        <v>1948</v>
      </c>
    </row>
    <row r="11668" spans="1:7" ht="14.4">
      <c r="A11668" s="27" t="str">
        <f>VLOOKUP(C11668,'user list'!A:B,2,0)</f>
        <v>Admin</v>
      </c>
      <c r="B11668" s="172">
        <v>45818.466006944444</v>
      </c>
      <c r="C11668" s="69" t="s">
        <v>186</v>
      </c>
      <c r="D11668" s="69" t="s">
        <v>1937</v>
      </c>
      <c r="E11668" s="69" t="s">
        <v>2695</v>
      </c>
      <c r="F11668" s="69">
        <v>2136</v>
      </c>
      <c r="G11668" s="69" t="s">
        <v>1947</v>
      </c>
    </row>
    <row r="11669" spans="1:7" ht="14.4">
      <c r="A11669" s="27" t="str">
        <f>VLOOKUP(C11669,'user list'!A:B,2,0)</f>
        <v>LEDIPO</v>
      </c>
      <c r="B11669" s="172">
        <v>45818.466180555559</v>
      </c>
      <c r="C11669" s="69" t="s">
        <v>222</v>
      </c>
      <c r="D11669" s="69" t="s">
        <v>1937</v>
      </c>
      <c r="E11669" s="69" t="s">
        <v>2695</v>
      </c>
      <c r="F11669" s="69">
        <v>2136</v>
      </c>
      <c r="G11669" s="69" t="s">
        <v>1939</v>
      </c>
    </row>
    <row r="11670" spans="1:7" ht="14.4">
      <c r="A11670" s="27" t="str">
        <f>VLOOKUP(C11670,'user list'!A:B,2,0)</f>
        <v>Admin</v>
      </c>
      <c r="B11670" s="172">
        <v>45818.466261574074</v>
      </c>
      <c r="C11670" s="69" t="s">
        <v>186</v>
      </c>
      <c r="D11670" s="69" t="s">
        <v>1937</v>
      </c>
      <c r="E11670" s="69" t="s">
        <v>2620</v>
      </c>
      <c r="F11670" s="69">
        <v>2131</v>
      </c>
      <c r="G11670" s="69" t="s">
        <v>1939</v>
      </c>
    </row>
    <row r="11671" spans="1:7" ht="14.4">
      <c r="A11671" s="27" t="str">
        <f>VLOOKUP(C11671,'user list'!A:B,2,0)</f>
        <v>Admin</v>
      </c>
      <c r="B11671" s="172">
        <v>45818.466562499998</v>
      </c>
      <c r="C11671" s="69" t="s">
        <v>186</v>
      </c>
      <c r="D11671" s="69" t="s">
        <v>1937</v>
      </c>
      <c r="E11671" s="69" t="s">
        <v>2620</v>
      </c>
      <c r="F11671" s="69">
        <v>2131</v>
      </c>
      <c r="G11671" s="69" t="s">
        <v>1939</v>
      </c>
    </row>
    <row r="11672" spans="1:7" ht="14.4">
      <c r="A11672" s="27" t="str">
        <f>VLOOKUP(C11672,'user list'!A:B,2,0)</f>
        <v>Admin</v>
      </c>
      <c r="B11672" s="172">
        <v>45818.466689814813</v>
      </c>
      <c r="C11672" s="69" t="s">
        <v>186</v>
      </c>
      <c r="D11672" s="69" t="s">
        <v>1937</v>
      </c>
      <c r="E11672" s="69" t="s">
        <v>2482</v>
      </c>
      <c r="F11672" s="69">
        <v>2123</v>
      </c>
      <c r="G11672" s="69" t="s">
        <v>1939</v>
      </c>
    </row>
    <row r="11673" spans="1:7" ht="14.4">
      <c r="A11673" s="27" t="str">
        <f>VLOOKUP(C11673,'user list'!A:B,2,0)</f>
        <v>Admin</v>
      </c>
      <c r="B11673" s="172">
        <v>45818.46675925926</v>
      </c>
      <c r="C11673" s="69" t="s">
        <v>186</v>
      </c>
      <c r="D11673" s="69" t="s">
        <v>1937</v>
      </c>
      <c r="E11673" s="69" t="s">
        <v>2692</v>
      </c>
      <c r="F11673" s="69">
        <v>2124</v>
      </c>
      <c r="G11673" s="69" t="s">
        <v>1939</v>
      </c>
    </row>
    <row r="11674" spans="1:7" ht="14.4">
      <c r="A11674" s="27" t="str">
        <f>VLOOKUP(C11674,'user list'!A:B,2,0)</f>
        <v>QCPL</v>
      </c>
      <c r="B11674" s="172">
        <v>45818.466921296298</v>
      </c>
      <c r="C11674" s="69" t="s">
        <v>268</v>
      </c>
      <c r="D11674" s="69" t="s">
        <v>1937</v>
      </c>
      <c r="E11674" s="69" t="s">
        <v>2466</v>
      </c>
      <c r="F11674" s="69">
        <v>1769</v>
      </c>
      <c r="G11674" s="69" t="s">
        <v>1939</v>
      </c>
    </row>
    <row r="11675" spans="1:7" ht="14.4">
      <c r="A11675" s="27" t="str">
        <f>VLOOKUP(C11675,'user list'!A:B,2,0)</f>
        <v>SSDD</v>
      </c>
      <c r="B11675" s="172">
        <v>45818.466932870368</v>
      </c>
      <c r="C11675" s="69" t="s">
        <v>273</v>
      </c>
      <c r="D11675" s="69" t="s">
        <v>1937</v>
      </c>
      <c r="E11675" s="69" t="s">
        <v>1991</v>
      </c>
      <c r="F11675" s="69">
        <v>1832</v>
      </c>
      <c r="G11675" s="69" t="s">
        <v>1939</v>
      </c>
    </row>
    <row r="11676" spans="1:7" ht="14.4">
      <c r="A11676" s="27" t="str">
        <f>VLOOKUP(C11676,'user list'!A:B,2,0)</f>
        <v>SSDD</v>
      </c>
      <c r="B11676" s="172">
        <v>45818.467094907406</v>
      </c>
      <c r="C11676" s="69" t="s">
        <v>273</v>
      </c>
      <c r="D11676" s="69" t="s">
        <v>1937</v>
      </c>
      <c r="E11676" s="69">
        <v>20250609102153</v>
      </c>
      <c r="F11676" s="69">
        <v>1984</v>
      </c>
      <c r="G11676" s="69" t="s">
        <v>1939</v>
      </c>
    </row>
    <row r="11677" spans="1:7" ht="14.4">
      <c r="A11677" s="27" t="str">
        <f>VLOOKUP(C11677,'user list'!A:B,2,0)</f>
        <v>SSDD</v>
      </c>
      <c r="B11677" s="172">
        <v>45818.467164351852</v>
      </c>
      <c r="C11677" s="69" t="s">
        <v>273</v>
      </c>
      <c r="D11677" s="69" t="s">
        <v>1937</v>
      </c>
      <c r="E11677" s="69">
        <v>9062025</v>
      </c>
      <c r="F11677" s="69">
        <v>2048</v>
      </c>
      <c r="G11677" s="69" t="s">
        <v>1939</v>
      </c>
    </row>
    <row r="11678" spans="1:7" ht="14.4">
      <c r="A11678" s="27" t="str">
        <f>VLOOKUP(C11678,'user list'!A:B,2,0)</f>
        <v>SSDD</v>
      </c>
      <c r="B11678" s="172">
        <v>45818.467638888891</v>
      </c>
      <c r="C11678" s="69" t="s">
        <v>273</v>
      </c>
      <c r="D11678" s="69" t="s">
        <v>1937</v>
      </c>
      <c r="E11678" s="69" t="s">
        <v>2482</v>
      </c>
      <c r="F11678" s="69">
        <v>2123</v>
      </c>
      <c r="G11678" s="69" t="s">
        <v>1939</v>
      </c>
    </row>
    <row r="11679" spans="1:7" ht="14.4">
      <c r="A11679" s="27" t="str">
        <f>VLOOKUP(C11679,'user list'!A:B,2,0)</f>
        <v>SSDD</v>
      </c>
      <c r="B11679" s="172">
        <v>45818.468263888892</v>
      </c>
      <c r="C11679" s="69" t="s">
        <v>273</v>
      </c>
      <c r="D11679" s="69" t="s">
        <v>1937</v>
      </c>
      <c r="E11679" s="69" t="s">
        <v>2482</v>
      </c>
      <c r="F11679" s="69">
        <v>2123</v>
      </c>
      <c r="G11679" s="69" t="s">
        <v>1947</v>
      </c>
    </row>
    <row r="11680" spans="1:7" ht="14.4">
      <c r="A11680" s="27" t="str">
        <f>VLOOKUP(C11680,'user list'!A:B,2,0)</f>
        <v>SSDD</v>
      </c>
      <c r="B11680" s="172">
        <v>45818.468263888892</v>
      </c>
      <c r="C11680" s="69" t="s">
        <v>273</v>
      </c>
      <c r="D11680" s="69" t="s">
        <v>1937</v>
      </c>
      <c r="E11680" s="69" t="s">
        <v>2482</v>
      </c>
      <c r="F11680" s="69">
        <v>2123</v>
      </c>
      <c r="G11680" s="69" t="s">
        <v>1948</v>
      </c>
    </row>
    <row r="11681" spans="1:7" ht="14.4">
      <c r="A11681" s="27" t="str">
        <f>VLOOKUP(C11681,'user list'!A:B,2,0)</f>
        <v>SSDD</v>
      </c>
      <c r="B11681" s="172">
        <v>45818.468263888892</v>
      </c>
      <c r="C11681" s="69" t="s">
        <v>273</v>
      </c>
      <c r="D11681" s="69" t="s">
        <v>1937</v>
      </c>
      <c r="E11681" s="69" t="s">
        <v>2482</v>
      </c>
      <c r="F11681" s="69">
        <v>2123</v>
      </c>
      <c r="G11681" s="69" t="s">
        <v>1939</v>
      </c>
    </row>
    <row r="11682" spans="1:7" ht="14.4">
      <c r="A11682" s="27" t="str">
        <f>VLOOKUP(C11682,'user list'!A:B,2,0)</f>
        <v>Admin</v>
      </c>
      <c r="B11682" s="172">
        <v>45818.468263888892</v>
      </c>
      <c r="C11682" s="69" t="s">
        <v>186</v>
      </c>
      <c r="D11682" s="69" t="s">
        <v>1937</v>
      </c>
      <c r="E11682" s="69" t="s">
        <v>2482</v>
      </c>
      <c r="F11682" s="69">
        <v>2123</v>
      </c>
      <c r="G11682" s="69" t="s">
        <v>1948</v>
      </c>
    </row>
    <row r="11683" spans="1:7" ht="14.4">
      <c r="A11683" s="27" t="str">
        <f>VLOOKUP(C11683,'user list'!A:B,2,0)</f>
        <v>SSDD</v>
      </c>
      <c r="B11683" s="172">
        <v>45818.468356481484</v>
      </c>
      <c r="C11683" s="69" t="s">
        <v>273</v>
      </c>
      <c r="D11683" s="69" t="s">
        <v>1937</v>
      </c>
      <c r="E11683" s="69" t="s">
        <v>2482</v>
      </c>
      <c r="F11683" s="69">
        <v>2123</v>
      </c>
      <c r="G11683" s="69" t="s">
        <v>1949</v>
      </c>
    </row>
    <row r="11684" spans="1:7" ht="14.4">
      <c r="A11684" s="27" t="str">
        <f>VLOOKUP(C11684,'user list'!A:B,2,0)</f>
        <v>CTO</v>
      </c>
      <c r="B11684" s="172">
        <v>45818.468715277777</v>
      </c>
      <c r="C11684" s="69" t="s">
        <v>207</v>
      </c>
      <c r="D11684" s="69" t="s">
        <v>1937</v>
      </c>
      <c r="E11684" s="69" t="s">
        <v>2481</v>
      </c>
      <c r="F11684" s="69">
        <v>2114</v>
      </c>
      <c r="G11684" s="69" t="s">
        <v>1939</v>
      </c>
    </row>
    <row r="11685" spans="1:7" ht="14.4">
      <c r="A11685" s="27" t="str">
        <f>VLOOKUP(C11685,'user list'!A:B,2,0)</f>
        <v>CTO</v>
      </c>
      <c r="B11685" s="172">
        <v>45818.468946759262</v>
      </c>
      <c r="C11685" s="69" t="s">
        <v>207</v>
      </c>
      <c r="D11685" s="69" t="s">
        <v>1937</v>
      </c>
      <c r="E11685" s="69" t="s">
        <v>2481</v>
      </c>
      <c r="F11685" s="69">
        <v>2114</v>
      </c>
      <c r="G11685" s="69" t="s">
        <v>1939</v>
      </c>
    </row>
    <row r="11686" spans="1:7" ht="14.4">
      <c r="A11686" s="27" t="str">
        <f>VLOOKUP(C11686,'user list'!A:B,2,0)</f>
        <v>QCPL</v>
      </c>
      <c r="B11686" s="172">
        <v>45818.469004629631</v>
      </c>
      <c r="C11686" s="69" t="s">
        <v>268</v>
      </c>
      <c r="D11686" s="69" t="s">
        <v>1937</v>
      </c>
      <c r="E11686" s="69" t="s">
        <v>2466</v>
      </c>
      <c r="F11686" s="69">
        <v>1769</v>
      </c>
      <c r="G11686" s="69" t="s">
        <v>1947</v>
      </c>
    </row>
    <row r="11687" spans="1:7" ht="14.4">
      <c r="A11687" s="27" t="str">
        <f>VLOOKUP(C11687,'user list'!A:B,2,0)</f>
        <v>QCPL</v>
      </c>
      <c r="B11687" s="172">
        <v>45818.469004629631</v>
      </c>
      <c r="C11687" s="69" t="s">
        <v>268</v>
      </c>
      <c r="D11687" s="69" t="s">
        <v>1937</v>
      </c>
      <c r="E11687" s="69" t="s">
        <v>2466</v>
      </c>
      <c r="F11687" s="69">
        <v>1769</v>
      </c>
      <c r="G11687" s="69" t="s">
        <v>1948</v>
      </c>
    </row>
    <row r="11688" spans="1:7" ht="14.4">
      <c r="A11688" s="27" t="str">
        <f>VLOOKUP(C11688,'user list'!A:B,2,0)</f>
        <v>QCPL</v>
      </c>
      <c r="B11688" s="172">
        <v>45818.469004629631</v>
      </c>
      <c r="C11688" s="69" t="s">
        <v>268</v>
      </c>
      <c r="D11688" s="69" t="s">
        <v>1937</v>
      </c>
      <c r="E11688" s="69" t="s">
        <v>2466</v>
      </c>
      <c r="F11688" s="69">
        <v>1769</v>
      </c>
      <c r="G11688" s="69" t="s">
        <v>1939</v>
      </c>
    </row>
    <row r="11689" spans="1:7" ht="14.4">
      <c r="A11689" s="27" t="str">
        <f>VLOOKUP(C11689,'user list'!A:B,2,0)</f>
        <v>Admin</v>
      </c>
      <c r="B11689" s="172">
        <v>45818.469004629631</v>
      </c>
      <c r="C11689" s="69" t="s">
        <v>186</v>
      </c>
      <c r="D11689" s="69" t="s">
        <v>1937</v>
      </c>
      <c r="E11689" s="69" t="s">
        <v>2466</v>
      </c>
      <c r="F11689" s="69">
        <v>1769</v>
      </c>
      <c r="G11689" s="69" t="s">
        <v>1948</v>
      </c>
    </row>
    <row r="11690" spans="1:7" ht="14.4">
      <c r="A11690" s="27" t="str">
        <f>VLOOKUP(C11690,'user list'!A:B,2,0)</f>
        <v>CTO</v>
      </c>
      <c r="B11690" s="172">
        <v>45818.469224537039</v>
      </c>
      <c r="C11690" s="69" t="s">
        <v>207</v>
      </c>
      <c r="D11690" s="69" t="s">
        <v>1937</v>
      </c>
      <c r="E11690" s="69" t="s">
        <v>2481</v>
      </c>
      <c r="F11690" s="69">
        <v>2114</v>
      </c>
      <c r="G11690" s="69" t="s">
        <v>2441</v>
      </c>
    </row>
    <row r="11691" spans="1:7" ht="14.4">
      <c r="A11691" s="27" t="str">
        <f>VLOOKUP(C11691,'user list'!A:B,2,0)</f>
        <v>CTO</v>
      </c>
      <c r="B11691" s="172">
        <v>45818.469513888886</v>
      </c>
      <c r="C11691" s="69" t="s">
        <v>207</v>
      </c>
      <c r="D11691" s="69" t="s">
        <v>1937</v>
      </c>
      <c r="E11691" s="69" t="s">
        <v>2481</v>
      </c>
      <c r="F11691" s="69">
        <v>2114</v>
      </c>
      <c r="G11691" s="69" t="s">
        <v>1939</v>
      </c>
    </row>
    <row r="11692" spans="1:7" ht="14.4">
      <c r="A11692" s="27" t="str">
        <f>VLOOKUP(C11692,'user list'!A:B,2,0)</f>
        <v>CTO</v>
      </c>
      <c r="B11692" s="172">
        <v>45818.469583333332</v>
      </c>
      <c r="C11692" s="69" t="s">
        <v>207</v>
      </c>
      <c r="D11692" s="69" t="s">
        <v>1937</v>
      </c>
      <c r="E11692" s="69" t="s">
        <v>2578</v>
      </c>
      <c r="F11692" s="69">
        <v>1949</v>
      </c>
      <c r="G11692" s="69" t="s">
        <v>1939</v>
      </c>
    </row>
    <row r="11693" spans="1:7" ht="14.4">
      <c r="A11693" s="27" t="str">
        <f>VLOOKUP(C11693,'user list'!A:B,2,0)</f>
        <v>CTO</v>
      </c>
      <c r="B11693" s="172">
        <v>45818.469965277778</v>
      </c>
      <c r="C11693" s="69" t="s">
        <v>207</v>
      </c>
      <c r="D11693" s="69" t="s">
        <v>1937</v>
      </c>
      <c r="E11693" s="69" t="s">
        <v>2481</v>
      </c>
      <c r="F11693" s="69">
        <v>2114</v>
      </c>
      <c r="G11693" s="69" t="s">
        <v>1939</v>
      </c>
    </row>
    <row r="11694" spans="1:7" ht="14.4">
      <c r="A11694" s="27" t="str">
        <f>VLOOKUP(C11694,'user list'!A:B,2,0)</f>
        <v>SSDD</v>
      </c>
      <c r="B11694" s="172">
        <v>45818.470046296294</v>
      </c>
      <c r="C11694" s="69" t="s">
        <v>273</v>
      </c>
      <c r="D11694" s="69" t="s">
        <v>1937</v>
      </c>
      <c r="E11694" s="69" t="s">
        <v>2482</v>
      </c>
      <c r="F11694" s="69">
        <v>2123</v>
      </c>
      <c r="G11694" s="69" t="s">
        <v>1939</v>
      </c>
    </row>
    <row r="11695" spans="1:7" ht="14.4">
      <c r="A11695" s="27" t="str">
        <f>VLOOKUP(C11695,'user list'!A:B,2,0)</f>
        <v>SSDD</v>
      </c>
      <c r="B11695" s="172">
        <v>45818.47016203704</v>
      </c>
      <c r="C11695" s="69" t="s">
        <v>273</v>
      </c>
      <c r="D11695" s="69" t="s">
        <v>1937</v>
      </c>
      <c r="E11695" s="69" t="s">
        <v>2482</v>
      </c>
      <c r="F11695" s="69">
        <v>2123</v>
      </c>
      <c r="G11695" s="69" t="s">
        <v>2441</v>
      </c>
    </row>
    <row r="11696" spans="1:7" ht="14.4">
      <c r="A11696" s="27" t="str">
        <f>VLOOKUP(C11696,'user list'!A:B,2,0)</f>
        <v>CTO</v>
      </c>
      <c r="B11696" s="172">
        <v>45818.470219907409</v>
      </c>
      <c r="C11696" s="69" t="s">
        <v>207</v>
      </c>
      <c r="D11696" s="69" t="s">
        <v>1937</v>
      </c>
      <c r="E11696" s="69" t="s">
        <v>2481</v>
      </c>
      <c r="F11696" s="69">
        <v>2114</v>
      </c>
      <c r="G11696" s="69" t="s">
        <v>1939</v>
      </c>
    </row>
    <row r="11697" spans="1:7" ht="14.4">
      <c r="A11697" s="27" t="str">
        <f>VLOOKUP(C11697,'user list'!A:B,2,0)</f>
        <v>LEDIPO</v>
      </c>
      <c r="B11697" s="172">
        <v>45818.470347222225</v>
      </c>
      <c r="C11697" s="69" t="s">
        <v>222</v>
      </c>
      <c r="D11697" s="69" t="s">
        <v>1937</v>
      </c>
      <c r="E11697" s="69" t="s">
        <v>2696</v>
      </c>
      <c r="F11697" s="69">
        <v>2025</v>
      </c>
      <c r="G11697" s="69">
        <v>2137</v>
      </c>
    </row>
    <row r="11698" spans="1:7" ht="14.4">
      <c r="A11698" s="27" t="str">
        <f>VLOOKUP(C11698,'user list'!A:B,2,0)</f>
        <v>Admin</v>
      </c>
      <c r="B11698" s="172">
        <v>45818.470347222225</v>
      </c>
      <c r="C11698" s="69" t="s">
        <v>186</v>
      </c>
      <c r="D11698" s="69" t="s">
        <v>1937</v>
      </c>
      <c r="E11698" s="69" t="s">
        <v>2696</v>
      </c>
      <c r="F11698" s="69">
        <v>2025</v>
      </c>
      <c r="G11698" s="69">
        <v>2137</v>
      </c>
    </row>
    <row r="11699" spans="1:7" ht="14.4">
      <c r="A11699" s="27" t="str">
        <f>VLOOKUP(C11699,'user list'!A:B,2,0)</f>
        <v>Admin</v>
      </c>
      <c r="B11699" s="172">
        <v>45818.470347222225</v>
      </c>
      <c r="C11699" s="69" t="s">
        <v>186</v>
      </c>
      <c r="D11699" s="69" t="s">
        <v>1937</v>
      </c>
      <c r="E11699" s="69" t="s">
        <v>2696</v>
      </c>
      <c r="F11699" s="69">
        <v>2025</v>
      </c>
      <c r="G11699" s="69">
        <v>2137</v>
      </c>
    </row>
    <row r="11700" spans="1:7" ht="14.4">
      <c r="A11700" s="27" t="str">
        <f>VLOOKUP(C11700,'user list'!A:B,2,0)</f>
        <v>Admin</v>
      </c>
      <c r="B11700" s="172">
        <v>45818.470358796294</v>
      </c>
      <c r="C11700" s="69" t="s">
        <v>186</v>
      </c>
      <c r="D11700" s="69" t="s">
        <v>1937</v>
      </c>
      <c r="E11700" s="69" t="s">
        <v>2696</v>
      </c>
      <c r="F11700" s="69">
        <v>2025</v>
      </c>
      <c r="G11700" s="69">
        <v>2137</v>
      </c>
    </row>
    <row r="11701" spans="1:7" ht="14.4">
      <c r="A11701" s="27" t="str">
        <f>VLOOKUP(C11701,'user list'!A:B,2,0)</f>
        <v>Admin</v>
      </c>
      <c r="B11701" s="172">
        <v>45818.470358796294</v>
      </c>
      <c r="C11701" s="69" t="s">
        <v>186</v>
      </c>
      <c r="D11701" s="69" t="s">
        <v>1937</v>
      </c>
      <c r="E11701" s="69" t="s">
        <v>2696</v>
      </c>
      <c r="F11701" s="69">
        <v>2025</v>
      </c>
      <c r="G11701" s="69">
        <v>2137</v>
      </c>
    </row>
    <row r="11702" spans="1:7" ht="14.4">
      <c r="A11702" s="27" t="str">
        <f>VLOOKUP(C11702,'user list'!A:B,2,0)</f>
        <v>CTO</v>
      </c>
      <c r="B11702" s="172">
        <v>45818.471215277779</v>
      </c>
      <c r="C11702" s="69" t="s">
        <v>207</v>
      </c>
      <c r="D11702" s="69" t="s">
        <v>1937</v>
      </c>
      <c r="E11702" s="69" t="s">
        <v>2606</v>
      </c>
      <c r="F11702" s="69">
        <v>1993</v>
      </c>
      <c r="G11702" s="69" t="s">
        <v>1939</v>
      </c>
    </row>
    <row r="11703" spans="1:7" ht="14.4">
      <c r="A11703" s="27" t="str">
        <f>VLOOKUP(C11703,'user list'!A:B,2,0)</f>
        <v>CTO</v>
      </c>
      <c r="B11703" s="172">
        <v>45818.471250000002</v>
      </c>
      <c r="C11703" s="69" t="s">
        <v>207</v>
      </c>
      <c r="D11703" s="69" t="s">
        <v>1937</v>
      </c>
      <c r="E11703" s="69" t="s">
        <v>2604</v>
      </c>
      <c r="F11703" s="69">
        <v>1989</v>
      </c>
      <c r="G11703" s="69" t="s">
        <v>1939</v>
      </c>
    </row>
    <row r="11704" spans="1:7" ht="14.4">
      <c r="A11704" s="27" t="str">
        <f>VLOOKUP(C11704,'user list'!A:B,2,0)</f>
        <v>CTO</v>
      </c>
      <c r="B11704" s="172">
        <v>45818.471284722225</v>
      </c>
      <c r="C11704" s="69" t="s">
        <v>207</v>
      </c>
      <c r="D11704" s="69" t="s">
        <v>1937</v>
      </c>
      <c r="E11704" s="69" t="s">
        <v>2609</v>
      </c>
      <c r="F11704" s="69">
        <v>1998</v>
      </c>
      <c r="G11704" s="69" t="s">
        <v>1939</v>
      </c>
    </row>
    <row r="11705" spans="1:7" ht="14.4">
      <c r="A11705" s="27" t="str">
        <f>VLOOKUP(C11705,'user list'!A:B,2,0)</f>
        <v>CTO</v>
      </c>
      <c r="B11705" s="172">
        <v>45818.471377314818</v>
      </c>
      <c r="C11705" s="69" t="s">
        <v>207</v>
      </c>
      <c r="D11705" s="69" t="s">
        <v>1937</v>
      </c>
      <c r="E11705" s="69" t="s">
        <v>2611</v>
      </c>
      <c r="F11705" s="69">
        <v>2003</v>
      </c>
      <c r="G11705" s="69" t="s">
        <v>1939</v>
      </c>
    </row>
    <row r="11706" spans="1:7" ht="14.4">
      <c r="A11706" s="27" t="str">
        <f>VLOOKUP(C11706,'user list'!A:B,2,0)</f>
        <v>CTO</v>
      </c>
      <c r="B11706" s="172">
        <v>45818.471446759257</v>
      </c>
      <c r="C11706" s="69" t="s">
        <v>207</v>
      </c>
      <c r="D11706" s="69" t="s">
        <v>1937</v>
      </c>
      <c r="E11706" s="69" t="s">
        <v>2655</v>
      </c>
      <c r="F11706" s="69">
        <v>2066</v>
      </c>
      <c r="G11706" s="69" t="s">
        <v>1939</v>
      </c>
    </row>
    <row r="11707" spans="1:7" ht="14.4">
      <c r="A11707" s="27" t="str">
        <f>VLOOKUP(C11707,'user list'!A:B,2,0)</f>
        <v>CTO</v>
      </c>
      <c r="B11707" s="172">
        <v>45818.471608796295</v>
      </c>
      <c r="C11707" s="69" t="s">
        <v>207</v>
      </c>
      <c r="D11707" s="69" t="s">
        <v>1937</v>
      </c>
      <c r="E11707" s="69" t="s">
        <v>2604</v>
      </c>
      <c r="F11707" s="69">
        <v>1989</v>
      </c>
      <c r="G11707" s="69" t="s">
        <v>1939</v>
      </c>
    </row>
    <row r="11708" spans="1:7" ht="14.4">
      <c r="A11708" s="27" t="str">
        <f>VLOOKUP(C11708,'user list'!A:B,2,0)</f>
        <v>CTO</v>
      </c>
      <c r="B11708" s="172">
        <v>45818.471620370372</v>
      </c>
      <c r="C11708" s="69" t="s">
        <v>207</v>
      </c>
      <c r="D11708" s="69" t="s">
        <v>1937</v>
      </c>
      <c r="E11708" s="69" t="s">
        <v>2606</v>
      </c>
      <c r="F11708" s="69">
        <v>1993</v>
      </c>
      <c r="G11708" s="69" t="s">
        <v>1939</v>
      </c>
    </row>
    <row r="11709" spans="1:7" ht="14.4">
      <c r="A11709" s="27" t="str">
        <f>VLOOKUP(C11709,'user list'!A:B,2,0)</f>
        <v>CTO</v>
      </c>
      <c r="B11709" s="172">
        <v>45818.471689814818</v>
      </c>
      <c r="C11709" s="69" t="s">
        <v>207</v>
      </c>
      <c r="D11709" s="69" t="s">
        <v>1937</v>
      </c>
      <c r="E11709" s="69" t="s">
        <v>2602</v>
      </c>
      <c r="F11709" s="69">
        <v>1977</v>
      </c>
      <c r="G11709" s="69" t="s">
        <v>1939</v>
      </c>
    </row>
    <row r="11710" spans="1:7" ht="14.4">
      <c r="A11710" s="27" t="str">
        <f>VLOOKUP(C11710,'user list'!A:B,2,0)</f>
        <v>CTO</v>
      </c>
      <c r="B11710" s="172">
        <v>45818.471747685187</v>
      </c>
      <c r="C11710" s="69" t="s">
        <v>207</v>
      </c>
      <c r="D11710" s="69" t="s">
        <v>1937</v>
      </c>
      <c r="E11710" s="69" t="s">
        <v>2609</v>
      </c>
      <c r="F11710" s="69">
        <v>1998</v>
      </c>
      <c r="G11710" s="69" t="s">
        <v>1939</v>
      </c>
    </row>
    <row r="11711" spans="1:7" ht="14.4">
      <c r="A11711" s="27" t="str">
        <f>VLOOKUP(C11711,'user list'!A:B,2,0)</f>
        <v>CTO</v>
      </c>
      <c r="B11711" s="172">
        <v>45818.471782407411</v>
      </c>
      <c r="C11711" s="69" t="s">
        <v>207</v>
      </c>
      <c r="D11711" s="69" t="s">
        <v>1937</v>
      </c>
      <c r="E11711" s="69" t="s">
        <v>2609</v>
      </c>
      <c r="F11711" s="69">
        <v>1998</v>
      </c>
      <c r="G11711" s="69" t="s">
        <v>2441</v>
      </c>
    </row>
    <row r="11712" spans="1:7" ht="14.4">
      <c r="A11712" s="27" t="str">
        <f>VLOOKUP(C11712,'user list'!A:B,2,0)</f>
        <v>CTO</v>
      </c>
      <c r="B11712" s="172">
        <v>45818.471875000003</v>
      </c>
      <c r="C11712" s="69" t="s">
        <v>207</v>
      </c>
      <c r="D11712" s="69" t="s">
        <v>1937</v>
      </c>
      <c r="E11712" s="69" t="s">
        <v>2611</v>
      </c>
      <c r="F11712" s="69">
        <v>2003</v>
      </c>
      <c r="G11712" s="69" t="s">
        <v>1939</v>
      </c>
    </row>
    <row r="11713" spans="1:7" ht="14.4">
      <c r="A11713" s="27" t="str">
        <f>VLOOKUP(C11713,'user list'!A:B,2,0)</f>
        <v>CTO</v>
      </c>
      <c r="B11713" s="172">
        <v>45818.471932870372</v>
      </c>
      <c r="C11713" s="69" t="s">
        <v>207</v>
      </c>
      <c r="D11713" s="69" t="s">
        <v>1937</v>
      </c>
      <c r="E11713" s="69" t="s">
        <v>2611</v>
      </c>
      <c r="F11713" s="69">
        <v>2003</v>
      </c>
      <c r="G11713" s="69" t="s">
        <v>2441</v>
      </c>
    </row>
    <row r="11714" spans="1:7" ht="14.4">
      <c r="A11714" s="27" t="str">
        <f>VLOOKUP(C11714,'user list'!A:B,2,0)</f>
        <v>CTO</v>
      </c>
      <c r="B11714" s="172">
        <v>45818.472361111111</v>
      </c>
      <c r="C11714" s="69" t="s">
        <v>207</v>
      </c>
      <c r="D11714" s="69" t="s">
        <v>1937</v>
      </c>
      <c r="E11714" s="69" t="s">
        <v>2655</v>
      </c>
      <c r="F11714" s="69">
        <v>2066</v>
      </c>
      <c r="G11714" s="69" t="s">
        <v>1939</v>
      </c>
    </row>
    <row r="11715" spans="1:7" ht="14.4">
      <c r="A11715" s="27" t="str">
        <f>VLOOKUP(C11715,'user list'!A:B,2,0)</f>
        <v>CTO</v>
      </c>
      <c r="B11715" s="172">
        <v>45818.472395833334</v>
      </c>
      <c r="C11715" s="69" t="s">
        <v>207</v>
      </c>
      <c r="D11715" s="69" t="s">
        <v>1937</v>
      </c>
      <c r="E11715" s="69" t="s">
        <v>2655</v>
      </c>
      <c r="F11715" s="69">
        <v>2066</v>
      </c>
      <c r="G11715" s="69" t="s">
        <v>2441</v>
      </c>
    </row>
    <row r="11716" spans="1:7" ht="14.4">
      <c r="A11716" s="27" t="str">
        <f>VLOOKUP(C11716,'user list'!A:B,2,0)</f>
        <v>Admin</v>
      </c>
      <c r="B11716" s="172">
        <v>45818.472719907404</v>
      </c>
      <c r="C11716" s="69" t="s">
        <v>186</v>
      </c>
      <c r="D11716" s="69" t="s">
        <v>1937</v>
      </c>
      <c r="E11716" s="69" t="s">
        <v>2002</v>
      </c>
      <c r="F11716" s="69">
        <v>2016</v>
      </c>
      <c r="G11716" s="69" t="s">
        <v>1939</v>
      </c>
    </row>
    <row r="11717" spans="1:7" ht="14.4">
      <c r="A11717" s="27" t="str">
        <f>VLOOKUP(C11717,'user list'!A:B,2,0)</f>
        <v>Admin</v>
      </c>
      <c r="B11717" s="172">
        <v>45818.472766203704</v>
      </c>
      <c r="C11717" s="69" t="s">
        <v>186</v>
      </c>
      <c r="D11717" s="69" t="s">
        <v>1937</v>
      </c>
      <c r="E11717" s="69" t="s">
        <v>2483</v>
      </c>
      <c r="F11717" s="69">
        <v>1805</v>
      </c>
      <c r="G11717" s="69" t="s">
        <v>1939</v>
      </c>
    </row>
    <row r="11718" spans="1:7" ht="14.4">
      <c r="A11718" s="27" t="str">
        <f>VLOOKUP(C11718,'user list'!A:B,2,0)</f>
        <v>CTO</v>
      </c>
      <c r="B11718" s="172">
        <v>45818.472974537035</v>
      </c>
      <c r="C11718" s="69" t="s">
        <v>207</v>
      </c>
      <c r="D11718" s="69" t="s">
        <v>1937</v>
      </c>
      <c r="E11718" s="69" t="s">
        <v>2481</v>
      </c>
      <c r="F11718" s="69">
        <v>2114</v>
      </c>
      <c r="G11718" s="69" t="s">
        <v>1939</v>
      </c>
    </row>
    <row r="11719" spans="1:7" ht="14.4">
      <c r="A11719" s="27" t="str">
        <f>VLOOKUP(C11719,'user list'!A:B,2,0)</f>
        <v>Admin</v>
      </c>
      <c r="B11719" s="172">
        <v>45818.473495370374</v>
      </c>
      <c r="C11719" s="69" t="s">
        <v>186</v>
      </c>
      <c r="D11719" s="69" t="s">
        <v>1937</v>
      </c>
      <c r="E11719" s="69" t="s">
        <v>2483</v>
      </c>
      <c r="F11719" s="69">
        <v>1805</v>
      </c>
      <c r="G11719" s="69" t="s">
        <v>1939</v>
      </c>
    </row>
    <row r="11720" spans="1:7" ht="14.4">
      <c r="A11720" s="27" t="str">
        <f>VLOOKUP(C11720,'user list'!A:B,2,0)</f>
        <v>Admin</v>
      </c>
      <c r="B11720" s="172">
        <v>45818.474247685182</v>
      </c>
      <c r="C11720" s="69" t="s">
        <v>186</v>
      </c>
      <c r="D11720" s="69" t="s">
        <v>1937</v>
      </c>
      <c r="E11720" s="69" t="s">
        <v>2002</v>
      </c>
      <c r="F11720" s="69">
        <v>2016</v>
      </c>
      <c r="G11720" s="69" t="s">
        <v>1939</v>
      </c>
    </row>
    <row r="11721" spans="1:7" ht="14.4">
      <c r="A11721" s="27" t="str">
        <f>VLOOKUP(C11721,'user list'!A:B,2,0)</f>
        <v>OCAs</v>
      </c>
      <c r="B11721" s="172">
        <v>45818.475127314814</v>
      </c>
      <c r="C11721" s="69" t="s">
        <v>279</v>
      </c>
      <c r="D11721" s="69" t="s">
        <v>1937</v>
      </c>
      <c r="E11721" s="69" t="s">
        <v>2684</v>
      </c>
      <c r="F11721" s="69">
        <v>2096</v>
      </c>
      <c r="G11721" s="69" t="s">
        <v>1939</v>
      </c>
    </row>
    <row r="11722" spans="1:7" ht="14.4">
      <c r="A11722" s="27" t="str">
        <f>VLOOKUP(C11722,'user list'!A:B,2,0)</f>
        <v>OCAs</v>
      </c>
      <c r="B11722" s="172">
        <v>45818.475300925929</v>
      </c>
      <c r="C11722" s="69" t="s">
        <v>279</v>
      </c>
      <c r="D11722" s="69" t="s">
        <v>1937</v>
      </c>
      <c r="E11722" s="69" t="s">
        <v>2665</v>
      </c>
      <c r="F11722" s="69">
        <v>2075</v>
      </c>
      <c r="G11722" s="69" t="s">
        <v>1939</v>
      </c>
    </row>
    <row r="11723" spans="1:7" ht="14.4">
      <c r="A11723" s="27" t="str">
        <f>VLOOKUP(C11723,'user list'!A:B,2,0)</f>
        <v>OCAs</v>
      </c>
      <c r="B11723" s="172">
        <v>45818.475486111114</v>
      </c>
      <c r="C11723" s="69" t="s">
        <v>279</v>
      </c>
      <c r="D11723" s="69" t="s">
        <v>1937</v>
      </c>
      <c r="E11723" s="69" t="s">
        <v>2663</v>
      </c>
      <c r="F11723" s="69">
        <v>2073</v>
      </c>
      <c r="G11723" s="69" t="s">
        <v>1939</v>
      </c>
    </row>
    <row r="11724" spans="1:7" ht="14.4">
      <c r="A11724" s="27" t="str">
        <f>VLOOKUP(C11724,'user list'!A:B,2,0)</f>
        <v>OCAs</v>
      </c>
      <c r="B11724" s="172">
        <v>45818.475532407407</v>
      </c>
      <c r="C11724" s="69" t="s">
        <v>279</v>
      </c>
      <c r="D11724" s="69" t="s">
        <v>1937</v>
      </c>
      <c r="E11724" s="69" t="s">
        <v>2029</v>
      </c>
      <c r="F11724" s="69">
        <v>1990</v>
      </c>
      <c r="G11724" s="69" t="s">
        <v>1939</v>
      </c>
    </row>
    <row r="11725" spans="1:7" ht="14.4">
      <c r="A11725" s="27" t="str">
        <f>VLOOKUP(C11725,'user list'!A:B,2,0)</f>
        <v>LEDIPO</v>
      </c>
      <c r="B11725" s="172">
        <v>45818.47761574074</v>
      </c>
      <c r="C11725" s="69" t="s">
        <v>222</v>
      </c>
      <c r="D11725" s="69" t="s">
        <v>1937</v>
      </c>
      <c r="E11725" s="69" t="s">
        <v>2697</v>
      </c>
      <c r="F11725" s="69">
        <v>2138</v>
      </c>
      <c r="G11725" s="69" t="s">
        <v>2440</v>
      </c>
    </row>
    <row r="11726" spans="1:7" ht="14.4">
      <c r="A11726" s="27" t="str">
        <f>VLOOKUP(C11726,'user list'!A:B,2,0)</f>
        <v>Admin</v>
      </c>
      <c r="B11726" s="172">
        <v>45818.477627314816</v>
      </c>
      <c r="C11726" s="69" t="s">
        <v>186</v>
      </c>
      <c r="D11726" s="69" t="s">
        <v>1937</v>
      </c>
      <c r="E11726" s="69" t="s">
        <v>2697</v>
      </c>
      <c r="F11726" s="69">
        <v>2138</v>
      </c>
      <c r="G11726" s="69" t="s">
        <v>1948</v>
      </c>
    </row>
    <row r="11727" spans="1:7" ht="14.4">
      <c r="A11727" s="27" t="str">
        <f>VLOOKUP(C11727,'user list'!A:B,2,0)</f>
        <v>Admin</v>
      </c>
      <c r="B11727" s="172">
        <v>45818.477638888886</v>
      </c>
      <c r="C11727" s="69" t="s">
        <v>186</v>
      </c>
      <c r="D11727" s="69" t="s">
        <v>1937</v>
      </c>
      <c r="E11727" s="69" t="s">
        <v>2697</v>
      </c>
      <c r="F11727" s="69">
        <v>2138</v>
      </c>
      <c r="G11727" s="69" t="s">
        <v>1948</v>
      </c>
    </row>
    <row r="11728" spans="1:7" ht="14.4">
      <c r="A11728" s="27" t="str">
        <f>VLOOKUP(C11728,'user list'!A:B,2,0)</f>
        <v>Admin</v>
      </c>
      <c r="B11728" s="172">
        <v>45818.477638888886</v>
      </c>
      <c r="C11728" s="69" t="s">
        <v>186</v>
      </c>
      <c r="D11728" s="69" t="s">
        <v>1937</v>
      </c>
      <c r="E11728" s="69" t="s">
        <v>2697</v>
      </c>
      <c r="F11728" s="69">
        <v>2138</v>
      </c>
      <c r="G11728" s="69" t="s">
        <v>1948</v>
      </c>
    </row>
    <row r="11729" spans="1:7" ht="14.4">
      <c r="A11729" s="27" t="str">
        <f>VLOOKUP(C11729,'user list'!A:B,2,0)</f>
        <v>Admin</v>
      </c>
      <c r="B11729" s="172">
        <v>45818.477638888886</v>
      </c>
      <c r="C11729" s="69" t="s">
        <v>186</v>
      </c>
      <c r="D11729" s="69" t="s">
        <v>1937</v>
      </c>
      <c r="E11729" s="69" t="s">
        <v>2697</v>
      </c>
      <c r="F11729" s="69">
        <v>2138</v>
      </c>
      <c r="G11729" s="69" t="s">
        <v>1947</v>
      </c>
    </row>
    <row r="11730" spans="1:7" ht="14.4">
      <c r="A11730" s="27" t="str">
        <f>VLOOKUP(C11730,'user list'!A:B,2,0)</f>
        <v>LEDIPO</v>
      </c>
      <c r="B11730" s="172">
        <v>45818.477824074071</v>
      </c>
      <c r="C11730" s="69" t="s">
        <v>222</v>
      </c>
      <c r="D11730" s="69" t="s">
        <v>1937</v>
      </c>
      <c r="E11730" s="69" t="s">
        <v>2697</v>
      </c>
      <c r="F11730" s="69">
        <v>2138</v>
      </c>
      <c r="G11730" s="69" t="s">
        <v>1939</v>
      </c>
    </row>
    <row r="11731" spans="1:7" ht="14.4">
      <c r="A11731" s="27" t="str">
        <f>VLOOKUP(C11731,'user list'!A:B,2,0)</f>
        <v>LEDIPO</v>
      </c>
      <c r="B11731" s="172">
        <v>45818.478113425925</v>
      </c>
      <c r="C11731" s="69" t="s">
        <v>222</v>
      </c>
      <c r="D11731" s="69" t="s">
        <v>1937</v>
      </c>
      <c r="E11731" s="69" t="s">
        <v>2697</v>
      </c>
      <c r="F11731" s="69">
        <v>2138</v>
      </c>
      <c r="G11731" s="69" t="s">
        <v>1947</v>
      </c>
    </row>
    <row r="11732" spans="1:7" ht="14.4">
      <c r="A11732" s="27" t="str">
        <f>VLOOKUP(C11732,'user list'!A:B,2,0)</f>
        <v>LEDIPO</v>
      </c>
      <c r="B11732" s="172">
        <v>45818.478113425925</v>
      </c>
      <c r="C11732" s="69" t="s">
        <v>222</v>
      </c>
      <c r="D11732" s="69" t="s">
        <v>1937</v>
      </c>
      <c r="E11732" s="69" t="s">
        <v>2697</v>
      </c>
      <c r="F11732" s="69">
        <v>2138</v>
      </c>
      <c r="G11732" s="69" t="s">
        <v>1948</v>
      </c>
    </row>
    <row r="11733" spans="1:7" ht="14.4">
      <c r="A11733" s="27" t="str">
        <f>VLOOKUP(C11733,'user list'!A:B,2,0)</f>
        <v>LEDIPO</v>
      </c>
      <c r="B11733" s="172">
        <v>45818.478125000001</v>
      </c>
      <c r="C11733" s="69" t="s">
        <v>222</v>
      </c>
      <c r="D11733" s="69" t="s">
        <v>1937</v>
      </c>
      <c r="E11733" s="69" t="s">
        <v>2697</v>
      </c>
      <c r="F11733" s="69">
        <v>2138</v>
      </c>
      <c r="G11733" s="69" t="s">
        <v>1939</v>
      </c>
    </row>
    <row r="11734" spans="1:7" ht="14.4">
      <c r="A11734" s="27" t="str">
        <f>VLOOKUP(C11734,'user list'!A:B,2,0)</f>
        <v>Admin</v>
      </c>
      <c r="B11734" s="172">
        <v>45818.478125000001</v>
      </c>
      <c r="C11734" s="69" t="s">
        <v>186</v>
      </c>
      <c r="D11734" s="69" t="s">
        <v>1937</v>
      </c>
      <c r="E11734" s="69" t="s">
        <v>2697</v>
      </c>
      <c r="F11734" s="69">
        <v>2138</v>
      </c>
      <c r="G11734" s="69" t="s">
        <v>1948</v>
      </c>
    </row>
    <row r="11735" spans="1:7" ht="14.4">
      <c r="A11735" s="27" t="str">
        <f>VLOOKUP(C11735,'user list'!A:B,2,0)</f>
        <v>OCAs</v>
      </c>
      <c r="B11735" s="172">
        <v>45818.479305555556</v>
      </c>
      <c r="C11735" s="69" t="s">
        <v>279</v>
      </c>
      <c r="D11735" s="69" t="s">
        <v>1937</v>
      </c>
      <c r="E11735" s="69" t="s">
        <v>2029</v>
      </c>
      <c r="F11735" s="69">
        <v>1990</v>
      </c>
      <c r="G11735" s="69" t="s">
        <v>1939</v>
      </c>
    </row>
    <row r="11736" spans="1:7" ht="14.4">
      <c r="A11736" s="27" t="str">
        <f>VLOOKUP(C11736,'user list'!A:B,2,0)</f>
        <v>OCAs</v>
      </c>
      <c r="B11736" s="172">
        <v>45818.47934027778</v>
      </c>
      <c r="C11736" s="69" t="s">
        <v>279</v>
      </c>
      <c r="D11736" s="69" t="s">
        <v>1937</v>
      </c>
      <c r="E11736" s="69" t="s">
        <v>2663</v>
      </c>
      <c r="F11736" s="69">
        <v>2073</v>
      </c>
      <c r="G11736" s="69" t="s">
        <v>1939</v>
      </c>
    </row>
    <row r="11737" spans="1:7" ht="14.4">
      <c r="A11737" s="27" t="str">
        <f>VLOOKUP(C11737,'user list'!A:B,2,0)</f>
        <v>OCAs</v>
      </c>
      <c r="B11737" s="172">
        <v>45818.479641203703</v>
      </c>
      <c r="C11737" s="69" t="s">
        <v>279</v>
      </c>
      <c r="D11737" s="69" t="s">
        <v>1937</v>
      </c>
      <c r="E11737" s="69" t="s">
        <v>2665</v>
      </c>
      <c r="F11737" s="69">
        <v>2075</v>
      </c>
      <c r="G11737" s="69" t="s">
        <v>1939</v>
      </c>
    </row>
    <row r="11738" spans="1:7" ht="14.4">
      <c r="A11738" s="27" t="str">
        <f>VLOOKUP(C11738,'user list'!A:B,2,0)</f>
        <v>ITDD</v>
      </c>
      <c r="B11738" s="172">
        <v>45818.479942129627</v>
      </c>
      <c r="C11738" s="69" t="s">
        <v>219</v>
      </c>
      <c r="D11738" s="69" t="s">
        <v>1937</v>
      </c>
      <c r="E11738" s="69" t="s">
        <v>2697</v>
      </c>
      <c r="F11738" s="69">
        <v>2138</v>
      </c>
      <c r="G11738" s="69" t="s">
        <v>1939</v>
      </c>
    </row>
    <row r="11739" spans="1:7" ht="14.4">
      <c r="A11739" s="27" t="str">
        <f>VLOOKUP(C11739,'user list'!A:B,2,0)</f>
        <v>ITDD</v>
      </c>
      <c r="B11739" s="172">
        <v>45818.480023148149</v>
      </c>
      <c r="C11739" s="69" t="s">
        <v>219</v>
      </c>
      <c r="D11739" s="69" t="s">
        <v>1937</v>
      </c>
      <c r="E11739" s="69" t="s">
        <v>2697</v>
      </c>
      <c r="F11739" s="69">
        <v>2138</v>
      </c>
      <c r="G11739" s="69" t="s">
        <v>1947</v>
      </c>
    </row>
    <row r="11740" spans="1:7" ht="14.4">
      <c r="A11740" s="27" t="str">
        <f>VLOOKUP(C11740,'user list'!A:B,2,0)</f>
        <v>ITDD</v>
      </c>
      <c r="B11740" s="172">
        <v>45818.480023148149</v>
      </c>
      <c r="C11740" s="69" t="s">
        <v>219</v>
      </c>
      <c r="D11740" s="69" t="s">
        <v>1937</v>
      </c>
      <c r="E11740" s="69" t="s">
        <v>2697</v>
      </c>
      <c r="F11740" s="69">
        <v>2138</v>
      </c>
      <c r="G11740" s="69" t="s">
        <v>1948</v>
      </c>
    </row>
    <row r="11741" spans="1:7" ht="14.4">
      <c r="A11741" s="27" t="str">
        <f>VLOOKUP(C11741,'user list'!A:B,2,0)</f>
        <v>ITDD</v>
      </c>
      <c r="B11741" s="172">
        <v>45818.480023148149</v>
      </c>
      <c r="C11741" s="69" t="s">
        <v>219</v>
      </c>
      <c r="D11741" s="69" t="s">
        <v>1937</v>
      </c>
      <c r="E11741" s="69" t="s">
        <v>2697</v>
      </c>
      <c r="F11741" s="69">
        <v>2138</v>
      </c>
      <c r="G11741" s="69" t="s">
        <v>1939</v>
      </c>
    </row>
    <row r="11742" spans="1:7" ht="14.4">
      <c r="A11742" s="27" t="str">
        <f>VLOOKUP(C11742,'user list'!A:B,2,0)</f>
        <v>Admin</v>
      </c>
      <c r="B11742" s="172">
        <v>45818.480023148149</v>
      </c>
      <c r="C11742" s="69" t="s">
        <v>186</v>
      </c>
      <c r="D11742" s="69" t="s">
        <v>1937</v>
      </c>
      <c r="E11742" s="69" t="s">
        <v>2697</v>
      </c>
      <c r="F11742" s="69">
        <v>2138</v>
      </c>
      <c r="G11742" s="69" t="s">
        <v>1948</v>
      </c>
    </row>
    <row r="11743" spans="1:7" ht="14.4">
      <c r="A11743" s="27" t="str">
        <f>VLOOKUP(C11743,'user list'!A:B,2,0)</f>
        <v>CPDD</v>
      </c>
      <c r="B11743" s="172">
        <v>45818.480474537035</v>
      </c>
      <c r="C11743" s="69" t="s">
        <v>205</v>
      </c>
      <c r="D11743" s="69" t="s">
        <v>1937</v>
      </c>
      <c r="E11743" s="69" t="s">
        <v>2687</v>
      </c>
      <c r="F11743" s="69">
        <v>2109</v>
      </c>
      <c r="G11743" s="69" t="s">
        <v>1939</v>
      </c>
    </row>
    <row r="11744" spans="1:7" ht="14.4">
      <c r="A11744" s="27" t="str">
        <f>VLOOKUP(C11744,'user list'!A:B,2,0)</f>
        <v>ITDD</v>
      </c>
      <c r="B11744" s="172">
        <v>45818.480578703704</v>
      </c>
      <c r="C11744" s="69" t="s">
        <v>219</v>
      </c>
      <c r="D11744" s="69" t="s">
        <v>1937</v>
      </c>
      <c r="E11744" s="69" t="s">
        <v>2697</v>
      </c>
      <c r="F11744" s="69">
        <v>2138</v>
      </c>
      <c r="G11744" s="69" t="s">
        <v>1949</v>
      </c>
    </row>
    <row r="11745" spans="1:7" ht="14.4">
      <c r="A11745" s="27" t="str">
        <f>VLOOKUP(C11745,'user list'!A:B,2,0)</f>
        <v>CPDD</v>
      </c>
      <c r="B11745" s="172">
        <v>45818.480590277781</v>
      </c>
      <c r="C11745" s="69" t="s">
        <v>205</v>
      </c>
      <c r="D11745" s="69" t="s">
        <v>1937</v>
      </c>
      <c r="E11745" s="69" t="s">
        <v>2686</v>
      </c>
      <c r="F11745" s="69">
        <v>2108</v>
      </c>
      <c r="G11745" s="69" t="s">
        <v>1939</v>
      </c>
    </row>
    <row r="11746" spans="1:7" ht="14.4">
      <c r="A11746" s="27" t="str">
        <f>VLOOKUP(C11746,'user list'!A:B,2,0)</f>
        <v>CPDD</v>
      </c>
      <c r="B11746" s="172">
        <v>45818.48065972222</v>
      </c>
      <c r="C11746" s="69" t="s">
        <v>205</v>
      </c>
      <c r="D11746" s="69" t="s">
        <v>1937</v>
      </c>
      <c r="E11746" s="69" t="s">
        <v>2685</v>
      </c>
      <c r="F11746" s="69">
        <v>2107</v>
      </c>
      <c r="G11746" s="69" t="s">
        <v>1939</v>
      </c>
    </row>
    <row r="11747" spans="1:7" ht="14.4">
      <c r="A11747" s="27" t="str">
        <f>VLOOKUP(C11747,'user list'!A:B,2,0)</f>
        <v>CPDD</v>
      </c>
      <c r="B11747" s="172">
        <v>45818.480925925927</v>
      </c>
      <c r="C11747" s="69" t="s">
        <v>205</v>
      </c>
      <c r="D11747" s="69" t="s">
        <v>1937</v>
      </c>
      <c r="E11747" s="69" t="s">
        <v>2614</v>
      </c>
      <c r="F11747" s="69">
        <v>2129</v>
      </c>
      <c r="G11747" s="69" t="s">
        <v>1939</v>
      </c>
    </row>
    <row r="11748" spans="1:7" ht="14.4">
      <c r="A11748" s="27" t="str">
        <f>VLOOKUP(C11748,'user list'!A:B,2,0)</f>
        <v>CPDD</v>
      </c>
      <c r="B11748" s="172">
        <v>45818.481226851851</v>
      </c>
      <c r="C11748" s="69" t="s">
        <v>205</v>
      </c>
      <c r="D11748" s="69" t="s">
        <v>1937</v>
      </c>
      <c r="E11748" s="69" t="s">
        <v>2614</v>
      </c>
      <c r="F11748" s="69">
        <v>2129</v>
      </c>
      <c r="G11748" s="69" t="s">
        <v>1947</v>
      </c>
    </row>
    <row r="11749" spans="1:7" ht="14.4">
      <c r="A11749" s="27" t="str">
        <f>VLOOKUP(C11749,'user list'!A:B,2,0)</f>
        <v>CPDD</v>
      </c>
      <c r="B11749" s="172">
        <v>45818.481226851851</v>
      </c>
      <c r="C11749" s="69" t="s">
        <v>205</v>
      </c>
      <c r="D11749" s="69" t="s">
        <v>1937</v>
      </c>
      <c r="E11749" s="69" t="s">
        <v>2614</v>
      </c>
      <c r="F11749" s="69">
        <v>2129</v>
      </c>
      <c r="G11749" s="69" t="s">
        <v>1948</v>
      </c>
    </row>
    <row r="11750" spans="1:7" ht="14.4">
      <c r="A11750" s="27" t="str">
        <f>VLOOKUP(C11750,'user list'!A:B,2,0)</f>
        <v>CPDD</v>
      </c>
      <c r="B11750" s="172">
        <v>45818.481226851851</v>
      </c>
      <c r="C11750" s="69" t="s">
        <v>205</v>
      </c>
      <c r="D11750" s="69" t="s">
        <v>1937</v>
      </c>
      <c r="E11750" s="69" t="s">
        <v>2614</v>
      </c>
      <c r="F11750" s="69">
        <v>2129</v>
      </c>
      <c r="G11750" s="69" t="s">
        <v>1939</v>
      </c>
    </row>
    <row r="11751" spans="1:7" ht="14.4">
      <c r="A11751" s="27" t="str">
        <f>VLOOKUP(C11751,'user list'!A:B,2,0)</f>
        <v>Admin</v>
      </c>
      <c r="B11751" s="172">
        <v>45818.481226851851</v>
      </c>
      <c r="C11751" s="69" t="s">
        <v>186</v>
      </c>
      <c r="D11751" s="69" t="s">
        <v>1937</v>
      </c>
      <c r="E11751" s="69" t="s">
        <v>2614</v>
      </c>
      <c r="F11751" s="69">
        <v>2129</v>
      </c>
      <c r="G11751" s="69" t="s">
        <v>1948</v>
      </c>
    </row>
    <row r="11752" spans="1:7" ht="14.4">
      <c r="A11752" s="27" t="str">
        <f>VLOOKUP(C11752,'user list'!A:B,2,0)</f>
        <v>LEDIPO</v>
      </c>
      <c r="B11752" s="172">
        <v>45818.481249999997</v>
      </c>
      <c r="C11752" s="69" t="s">
        <v>222</v>
      </c>
      <c r="D11752" s="69" t="s">
        <v>1937</v>
      </c>
      <c r="E11752" s="69" t="s">
        <v>2550</v>
      </c>
      <c r="F11752" s="69">
        <v>1908</v>
      </c>
      <c r="G11752" s="69" t="s">
        <v>1939</v>
      </c>
    </row>
    <row r="11753" spans="1:7" ht="14.4">
      <c r="A11753" s="27" t="str">
        <f>VLOOKUP(C11753,'user list'!A:B,2,0)</f>
        <v>OCAs</v>
      </c>
      <c r="B11753" s="172">
        <v>45818.481296296297</v>
      </c>
      <c r="C11753" s="69" t="s">
        <v>279</v>
      </c>
      <c r="D11753" s="69" t="s">
        <v>1937</v>
      </c>
      <c r="E11753" s="69" t="s">
        <v>2684</v>
      </c>
      <c r="F11753" s="69">
        <v>2096</v>
      </c>
      <c r="G11753" s="69" t="s">
        <v>1939</v>
      </c>
    </row>
    <row r="11754" spans="1:7" ht="14.4">
      <c r="A11754" s="27" t="str">
        <f>VLOOKUP(C11754,'user list'!A:B,2,0)</f>
        <v>CPDD</v>
      </c>
      <c r="B11754" s="172">
        <v>45818.48133101852</v>
      </c>
      <c r="C11754" s="69" t="s">
        <v>205</v>
      </c>
      <c r="D11754" s="69" t="s">
        <v>1937</v>
      </c>
      <c r="E11754" s="69" t="s">
        <v>2614</v>
      </c>
      <c r="F11754" s="69">
        <v>2129</v>
      </c>
      <c r="G11754" s="69" t="s">
        <v>1949</v>
      </c>
    </row>
    <row r="11755" spans="1:7" ht="14.4">
      <c r="A11755" s="27" t="str">
        <f>VLOOKUP(C11755,'user list'!A:B,2,0)</f>
        <v>LEDIPO</v>
      </c>
      <c r="B11755" s="172">
        <v>45818.481446759259</v>
      </c>
      <c r="C11755" s="69" t="s">
        <v>222</v>
      </c>
      <c r="D11755" s="69" t="s">
        <v>1937</v>
      </c>
      <c r="E11755" s="69" t="s">
        <v>2534</v>
      </c>
      <c r="F11755" s="69">
        <v>1881</v>
      </c>
      <c r="G11755" s="69" t="s">
        <v>1939</v>
      </c>
    </row>
    <row r="11756" spans="1:7" ht="14.4">
      <c r="A11756" s="27" t="str">
        <f>VLOOKUP(C11756,'user list'!A:B,2,0)</f>
        <v>CPDD</v>
      </c>
      <c r="B11756" s="172">
        <v>45818.481608796297</v>
      </c>
      <c r="C11756" s="69" t="s">
        <v>205</v>
      </c>
      <c r="D11756" s="69" t="s">
        <v>1937</v>
      </c>
      <c r="E11756" s="69" t="s">
        <v>2614</v>
      </c>
      <c r="F11756" s="69">
        <v>2129</v>
      </c>
      <c r="G11756" s="69" t="s">
        <v>1939</v>
      </c>
    </row>
    <row r="11757" spans="1:7" ht="14.4">
      <c r="A11757" s="27" t="str">
        <f>VLOOKUP(C11757,'user list'!A:B,2,0)</f>
        <v>SSDD</v>
      </c>
      <c r="B11757" s="172">
        <v>45818.481620370374</v>
      </c>
      <c r="C11757" s="69" t="s">
        <v>273</v>
      </c>
      <c r="D11757" s="69" t="s">
        <v>1937</v>
      </c>
      <c r="E11757" s="69" t="s">
        <v>2697</v>
      </c>
      <c r="F11757" s="69">
        <v>2138</v>
      </c>
      <c r="G11757" s="69" t="s">
        <v>1939</v>
      </c>
    </row>
    <row r="11758" spans="1:7" ht="14.4">
      <c r="A11758" s="27" t="str">
        <f>VLOOKUP(C11758,'user list'!A:B,2,0)</f>
        <v>CPDD</v>
      </c>
      <c r="B11758" s="172">
        <v>45818.481759259259</v>
      </c>
      <c r="C11758" s="69" t="s">
        <v>205</v>
      </c>
      <c r="D11758" s="69" t="s">
        <v>1937</v>
      </c>
      <c r="E11758" s="69" t="s">
        <v>2697</v>
      </c>
      <c r="F11758" s="69">
        <v>2138</v>
      </c>
      <c r="G11758" s="69" t="s">
        <v>1939</v>
      </c>
    </row>
    <row r="11759" spans="1:7" ht="14.4">
      <c r="A11759" s="27" t="str">
        <f>VLOOKUP(C11759,'user list'!A:B,2,0)</f>
        <v>OCAs</v>
      </c>
      <c r="B11759" s="172">
        <v>45818.481817129628</v>
      </c>
      <c r="C11759" s="69" t="s">
        <v>279</v>
      </c>
      <c r="D11759" s="69" t="s">
        <v>1937</v>
      </c>
      <c r="E11759" s="69" t="s">
        <v>2697</v>
      </c>
      <c r="F11759" s="69">
        <v>2138</v>
      </c>
      <c r="G11759" s="69" t="s">
        <v>1939</v>
      </c>
    </row>
    <row r="11760" spans="1:7" ht="14.4">
      <c r="A11760" s="27" t="str">
        <f>VLOOKUP(C11760,'user list'!A:B,2,0)</f>
        <v>CPDD</v>
      </c>
      <c r="B11760" s="172">
        <v>45818.48196759259</v>
      </c>
      <c r="C11760" s="69" t="s">
        <v>205</v>
      </c>
      <c r="D11760" s="69" t="s">
        <v>1937</v>
      </c>
      <c r="E11760" s="69" t="s">
        <v>2697</v>
      </c>
      <c r="F11760" s="69">
        <v>2138</v>
      </c>
      <c r="G11760" s="69" t="s">
        <v>1947</v>
      </c>
    </row>
    <row r="11761" spans="1:7" ht="14.4">
      <c r="A11761" s="27" t="str">
        <f>VLOOKUP(C11761,'user list'!A:B,2,0)</f>
        <v>CPDD</v>
      </c>
      <c r="B11761" s="172">
        <v>45818.48196759259</v>
      </c>
      <c r="C11761" s="69" t="s">
        <v>205</v>
      </c>
      <c r="D11761" s="69" t="s">
        <v>1937</v>
      </c>
      <c r="E11761" s="69" t="s">
        <v>2697</v>
      </c>
      <c r="F11761" s="69">
        <v>2138</v>
      </c>
      <c r="G11761" s="69" t="s">
        <v>1948</v>
      </c>
    </row>
    <row r="11762" spans="1:7" ht="14.4">
      <c r="A11762" s="27" t="str">
        <f>VLOOKUP(C11762,'user list'!A:B,2,0)</f>
        <v>CPDD</v>
      </c>
      <c r="B11762" s="172">
        <v>45818.48196759259</v>
      </c>
      <c r="C11762" s="69" t="s">
        <v>205</v>
      </c>
      <c r="D11762" s="69" t="s">
        <v>1937</v>
      </c>
      <c r="E11762" s="69" t="s">
        <v>2697</v>
      </c>
      <c r="F11762" s="69">
        <v>2138</v>
      </c>
      <c r="G11762" s="69" t="s">
        <v>1939</v>
      </c>
    </row>
    <row r="11763" spans="1:7" ht="14.4">
      <c r="A11763" s="27" t="str">
        <f>VLOOKUP(C11763,'user list'!A:B,2,0)</f>
        <v>Admin</v>
      </c>
      <c r="B11763" s="172">
        <v>45818.48196759259</v>
      </c>
      <c r="C11763" s="69" t="s">
        <v>186</v>
      </c>
      <c r="D11763" s="69" t="s">
        <v>1937</v>
      </c>
      <c r="E11763" s="69" t="s">
        <v>2697</v>
      </c>
      <c r="F11763" s="69">
        <v>2138</v>
      </c>
      <c r="G11763" s="69" t="s">
        <v>1948</v>
      </c>
    </row>
    <row r="11764" spans="1:7" ht="14.4">
      <c r="A11764" s="27" t="str">
        <f>VLOOKUP(C11764,'user list'!A:B,2,0)</f>
        <v>CPDD</v>
      </c>
      <c r="B11764" s="172">
        <v>45818.482037037036</v>
      </c>
      <c r="C11764" s="69" t="s">
        <v>205</v>
      </c>
      <c r="D11764" s="69" t="s">
        <v>1937</v>
      </c>
      <c r="E11764" s="69" t="s">
        <v>2697</v>
      </c>
      <c r="F11764" s="69">
        <v>2138</v>
      </c>
      <c r="G11764" s="69" t="s">
        <v>1949</v>
      </c>
    </row>
    <row r="11765" spans="1:7" ht="14.4">
      <c r="A11765" s="27" t="str">
        <f>VLOOKUP(C11765,'user list'!A:B,2,0)</f>
        <v>SSDD</v>
      </c>
      <c r="B11765" s="172">
        <v>45818.482893518521</v>
      </c>
      <c r="C11765" s="69" t="s">
        <v>273</v>
      </c>
      <c r="D11765" s="69" t="s">
        <v>1937</v>
      </c>
      <c r="E11765" s="69" t="s">
        <v>2697</v>
      </c>
      <c r="F11765" s="69">
        <v>2138</v>
      </c>
      <c r="G11765" s="69" t="s">
        <v>1947</v>
      </c>
    </row>
    <row r="11766" spans="1:7" ht="14.4">
      <c r="A11766" s="27" t="str">
        <f>VLOOKUP(C11766,'user list'!A:B,2,0)</f>
        <v>SSDD</v>
      </c>
      <c r="B11766" s="172">
        <v>45818.482893518521</v>
      </c>
      <c r="C11766" s="69" t="s">
        <v>273</v>
      </c>
      <c r="D11766" s="69" t="s">
        <v>1937</v>
      </c>
      <c r="E11766" s="69" t="s">
        <v>2697</v>
      </c>
      <c r="F11766" s="69">
        <v>2138</v>
      </c>
      <c r="G11766" s="69" t="s">
        <v>1948</v>
      </c>
    </row>
    <row r="11767" spans="1:7" ht="14.4">
      <c r="A11767" s="27" t="str">
        <f>VLOOKUP(C11767,'user list'!A:B,2,0)</f>
        <v>SSDD</v>
      </c>
      <c r="B11767" s="172">
        <v>45818.482893518521</v>
      </c>
      <c r="C11767" s="69" t="s">
        <v>273</v>
      </c>
      <c r="D11767" s="69" t="s">
        <v>1937</v>
      </c>
      <c r="E11767" s="69" t="s">
        <v>2697</v>
      </c>
      <c r="F11767" s="69">
        <v>2138</v>
      </c>
      <c r="G11767" s="69" t="s">
        <v>1939</v>
      </c>
    </row>
    <row r="11768" spans="1:7" ht="14.4">
      <c r="A11768" s="27" t="str">
        <f>VLOOKUP(C11768,'user list'!A:B,2,0)</f>
        <v>Admin</v>
      </c>
      <c r="B11768" s="172">
        <v>45818.482905092591</v>
      </c>
      <c r="C11768" s="69" t="s">
        <v>186</v>
      </c>
      <c r="D11768" s="69" t="s">
        <v>1937</v>
      </c>
      <c r="E11768" s="69" t="s">
        <v>2697</v>
      </c>
      <c r="F11768" s="69">
        <v>2138</v>
      </c>
      <c r="G11768" s="69" t="s">
        <v>1948</v>
      </c>
    </row>
    <row r="11769" spans="1:7" ht="14.4">
      <c r="A11769" s="27" t="str">
        <f>VLOOKUP(C11769,'user list'!A:B,2,0)</f>
        <v>SSDD</v>
      </c>
      <c r="B11769" s="172">
        <v>45818.483090277776</v>
      </c>
      <c r="C11769" s="69" t="s">
        <v>273</v>
      </c>
      <c r="D11769" s="69" t="s">
        <v>1937</v>
      </c>
      <c r="E11769" s="69" t="s">
        <v>2697</v>
      </c>
      <c r="F11769" s="69">
        <v>2138</v>
      </c>
      <c r="G11769" s="69" t="s">
        <v>2441</v>
      </c>
    </row>
    <row r="11770" spans="1:7" ht="14.4">
      <c r="A11770" s="27" t="str">
        <f>VLOOKUP(C11770,'user list'!A:B,2,0)</f>
        <v>BPLD</v>
      </c>
      <c r="B11770" s="172">
        <v>45818.483182870368</v>
      </c>
      <c r="C11770" s="69" t="s">
        <v>194</v>
      </c>
      <c r="D11770" s="69" t="s">
        <v>1937</v>
      </c>
      <c r="E11770" s="69" t="s">
        <v>2697</v>
      </c>
      <c r="F11770" s="69">
        <v>2138</v>
      </c>
      <c r="G11770" s="69" t="s">
        <v>1939</v>
      </c>
    </row>
    <row r="11771" spans="1:7" ht="14.4">
      <c r="A11771" s="27" t="str">
        <f>VLOOKUP(C11771,'user list'!A:B,2,0)</f>
        <v>BPLD</v>
      </c>
      <c r="B11771" s="172">
        <v>45818.483437499999</v>
      </c>
      <c r="C11771" s="69" t="s">
        <v>194</v>
      </c>
      <c r="D11771" s="69" t="s">
        <v>1937</v>
      </c>
      <c r="E11771" s="69" t="s">
        <v>2697</v>
      </c>
      <c r="F11771" s="69">
        <v>2138</v>
      </c>
      <c r="G11771" s="69" t="s">
        <v>1947</v>
      </c>
    </row>
    <row r="11772" spans="1:7" ht="14.4">
      <c r="A11772" s="27" t="str">
        <f>VLOOKUP(C11772,'user list'!A:B,2,0)</f>
        <v>BPLD</v>
      </c>
      <c r="B11772" s="172">
        <v>45818.483437499999</v>
      </c>
      <c r="C11772" s="69" t="s">
        <v>194</v>
      </c>
      <c r="D11772" s="69" t="s">
        <v>1937</v>
      </c>
      <c r="E11772" s="69" t="s">
        <v>2697</v>
      </c>
      <c r="F11772" s="69">
        <v>2138</v>
      </c>
      <c r="G11772" s="69" t="s">
        <v>1948</v>
      </c>
    </row>
    <row r="11773" spans="1:7" ht="14.4">
      <c r="A11773" s="27" t="str">
        <f>VLOOKUP(C11773,'user list'!A:B,2,0)</f>
        <v>Admin</v>
      </c>
      <c r="B11773" s="172">
        <v>45818.483437499999</v>
      </c>
      <c r="C11773" s="69" t="s">
        <v>186</v>
      </c>
      <c r="D11773" s="69" t="s">
        <v>1937</v>
      </c>
      <c r="E11773" s="69" t="s">
        <v>2697</v>
      </c>
      <c r="F11773" s="69">
        <v>2138</v>
      </c>
      <c r="G11773" s="69" t="s">
        <v>1948</v>
      </c>
    </row>
    <row r="11774" spans="1:7" ht="14.4">
      <c r="A11774" s="27" t="str">
        <f>VLOOKUP(C11774,'user list'!A:B,2,0)</f>
        <v>BPLD</v>
      </c>
      <c r="B11774" s="172">
        <v>45818.483437499999</v>
      </c>
      <c r="C11774" s="69" t="s">
        <v>194</v>
      </c>
      <c r="D11774" s="69" t="s">
        <v>1937</v>
      </c>
      <c r="E11774" s="69" t="s">
        <v>2697</v>
      </c>
      <c r="F11774" s="69">
        <v>2138</v>
      </c>
      <c r="G11774" s="69" t="s">
        <v>1939</v>
      </c>
    </row>
    <row r="11775" spans="1:7" ht="14.4">
      <c r="A11775" s="27" t="str">
        <f>VLOOKUP(C11775,'user list'!A:B,2,0)</f>
        <v>BPLD</v>
      </c>
      <c r="B11775" s="172">
        <v>45818.483506944445</v>
      </c>
      <c r="C11775" s="69" t="s">
        <v>194</v>
      </c>
      <c r="D11775" s="69" t="s">
        <v>1937</v>
      </c>
      <c r="E11775" s="69" t="s">
        <v>2697</v>
      </c>
      <c r="F11775" s="69">
        <v>2138</v>
      </c>
      <c r="G11775" s="69" t="s">
        <v>1949</v>
      </c>
    </row>
    <row r="11776" spans="1:7" ht="14.4">
      <c r="A11776" s="27" t="str">
        <f>VLOOKUP(C11776,'user list'!A:B,2,0)</f>
        <v>ITDD</v>
      </c>
      <c r="B11776" s="172">
        <v>45818.484189814815</v>
      </c>
      <c r="C11776" s="69" t="s">
        <v>219</v>
      </c>
      <c r="D11776" s="69" t="s">
        <v>1937</v>
      </c>
      <c r="E11776" s="69" t="s">
        <v>2697</v>
      </c>
      <c r="F11776" s="69">
        <v>2138</v>
      </c>
      <c r="G11776" s="69" t="s">
        <v>1939</v>
      </c>
    </row>
    <row r="11777" spans="1:7" ht="14.4">
      <c r="A11777" s="27" t="str">
        <f>VLOOKUP(C11777,'user list'!A:B,2,0)</f>
        <v>CTO</v>
      </c>
      <c r="B11777" s="172">
        <v>45818.484259259261</v>
      </c>
      <c r="C11777" s="69" t="s">
        <v>207</v>
      </c>
      <c r="D11777" s="69" t="s">
        <v>1937</v>
      </c>
      <c r="E11777" s="69" t="s">
        <v>2470</v>
      </c>
      <c r="F11777" s="69">
        <v>1781</v>
      </c>
      <c r="G11777" s="69" t="s">
        <v>1939</v>
      </c>
    </row>
    <row r="11778" spans="1:7" ht="14.4">
      <c r="A11778" s="27" t="str">
        <f>VLOOKUP(C11778,'user list'!A:B,2,0)</f>
        <v>CTO</v>
      </c>
      <c r="B11778" s="172">
        <v>45818.484282407408</v>
      </c>
      <c r="C11778" s="69" t="s">
        <v>207</v>
      </c>
      <c r="D11778" s="69" t="s">
        <v>1937</v>
      </c>
      <c r="E11778" s="69" t="s">
        <v>2477</v>
      </c>
      <c r="F11778" s="69">
        <v>1791</v>
      </c>
      <c r="G11778" s="69" t="s">
        <v>1939</v>
      </c>
    </row>
    <row r="11779" spans="1:7" ht="14.4">
      <c r="A11779" s="27" t="str">
        <f>VLOOKUP(C11779,'user list'!A:B,2,0)</f>
        <v>ITDD</v>
      </c>
      <c r="B11779" s="172">
        <v>45818.484305555554</v>
      </c>
      <c r="C11779" s="69" t="s">
        <v>219</v>
      </c>
      <c r="D11779" s="69" t="s">
        <v>1937</v>
      </c>
      <c r="E11779" s="69" t="s">
        <v>2534</v>
      </c>
      <c r="F11779" s="69">
        <v>1881</v>
      </c>
      <c r="G11779" s="69" t="s">
        <v>1939</v>
      </c>
    </row>
    <row r="11780" spans="1:7" ht="14.4">
      <c r="A11780" s="27" t="str">
        <f>VLOOKUP(C11780,'user list'!A:B,2,0)</f>
        <v>CTO</v>
      </c>
      <c r="B11780" s="172">
        <v>45818.484305555554</v>
      </c>
      <c r="C11780" s="69" t="s">
        <v>207</v>
      </c>
      <c r="D11780" s="69" t="s">
        <v>1937</v>
      </c>
      <c r="E11780" s="69" t="s">
        <v>2514</v>
      </c>
      <c r="F11780" s="69">
        <v>1858</v>
      </c>
      <c r="G11780" s="69" t="s">
        <v>1939</v>
      </c>
    </row>
    <row r="11781" spans="1:7" ht="14.4">
      <c r="A11781" s="27" t="str">
        <f>VLOOKUP(C11781,'user list'!A:B,2,0)</f>
        <v>CTO</v>
      </c>
      <c r="B11781" s="172">
        <v>45818.4843287037</v>
      </c>
      <c r="C11781" s="69" t="s">
        <v>207</v>
      </c>
      <c r="D11781" s="69" t="s">
        <v>1937</v>
      </c>
      <c r="E11781" s="69" t="s">
        <v>2655</v>
      </c>
      <c r="F11781" s="69">
        <v>2066</v>
      </c>
      <c r="G11781" s="69" t="s">
        <v>1939</v>
      </c>
    </row>
    <row r="11782" spans="1:7" ht="14.4">
      <c r="A11782" s="27" t="str">
        <f>VLOOKUP(C11782,'user list'!A:B,2,0)</f>
        <v>SSDD</v>
      </c>
      <c r="B11782" s="172">
        <v>45818.484340277777</v>
      </c>
      <c r="C11782" s="69" t="s">
        <v>273</v>
      </c>
      <c r="D11782" s="69" t="s">
        <v>1937</v>
      </c>
      <c r="E11782" s="69" t="s">
        <v>2577</v>
      </c>
      <c r="F11782" s="69">
        <v>1946</v>
      </c>
      <c r="G11782" s="69" t="s">
        <v>1939</v>
      </c>
    </row>
    <row r="11783" spans="1:7" ht="14.4">
      <c r="A11783" s="27" t="str">
        <f>VLOOKUP(C11783,'user list'!A:B,2,0)</f>
        <v>ITDD</v>
      </c>
      <c r="B11783" s="172">
        <v>45818.484351851854</v>
      </c>
      <c r="C11783" s="69" t="s">
        <v>219</v>
      </c>
      <c r="D11783" s="69" t="s">
        <v>1937</v>
      </c>
      <c r="E11783" s="69" t="s">
        <v>2483</v>
      </c>
      <c r="F11783" s="69">
        <v>1805</v>
      </c>
      <c r="G11783" s="69" t="s">
        <v>1939</v>
      </c>
    </row>
    <row r="11784" spans="1:7" ht="14.4">
      <c r="A11784" s="27" t="str">
        <f>VLOOKUP(C11784,'user list'!A:B,2,0)</f>
        <v>CTO</v>
      </c>
      <c r="B11784" s="172">
        <v>45818.484363425923</v>
      </c>
      <c r="C11784" s="69" t="s">
        <v>207</v>
      </c>
      <c r="D11784" s="69" t="s">
        <v>1937</v>
      </c>
      <c r="E11784" s="69" t="s">
        <v>2462</v>
      </c>
      <c r="F11784" s="69">
        <v>1759</v>
      </c>
      <c r="G11784" s="69" t="s">
        <v>1939</v>
      </c>
    </row>
    <row r="11785" spans="1:7" ht="14.4">
      <c r="A11785" s="27" t="str">
        <f>VLOOKUP(C11785,'user list'!A:B,2,0)</f>
        <v>OCAs</v>
      </c>
      <c r="B11785" s="172">
        <v>45818.484375</v>
      </c>
      <c r="C11785" s="69" t="s">
        <v>279</v>
      </c>
      <c r="D11785" s="69" t="s">
        <v>1937</v>
      </c>
      <c r="E11785" s="69" t="s">
        <v>2517</v>
      </c>
      <c r="F11785" s="69">
        <v>1860</v>
      </c>
      <c r="G11785" s="69" t="s">
        <v>1939</v>
      </c>
    </row>
    <row r="11786" spans="1:7" ht="14.4">
      <c r="A11786" s="27" t="str">
        <f>VLOOKUP(C11786,'user list'!A:B,2,0)</f>
        <v>CTO</v>
      </c>
      <c r="B11786" s="172">
        <v>45818.484386574077</v>
      </c>
      <c r="C11786" s="69" t="s">
        <v>207</v>
      </c>
      <c r="D11786" s="69" t="s">
        <v>1937</v>
      </c>
      <c r="E11786" s="69" t="s">
        <v>2457</v>
      </c>
      <c r="F11786" s="69">
        <v>1752</v>
      </c>
      <c r="G11786" s="69" t="s">
        <v>1939</v>
      </c>
    </row>
    <row r="11787" spans="1:7" ht="14.4">
      <c r="A11787" s="27" t="str">
        <f>VLOOKUP(C11787,'user list'!A:B,2,0)</f>
        <v>CTO</v>
      </c>
      <c r="B11787" s="172">
        <v>45818.4844212963</v>
      </c>
      <c r="C11787" s="69" t="s">
        <v>207</v>
      </c>
      <c r="D11787" s="69" t="s">
        <v>1937</v>
      </c>
      <c r="E11787" s="69" t="s">
        <v>2499</v>
      </c>
      <c r="F11787" s="69">
        <v>1829</v>
      </c>
      <c r="G11787" s="69" t="s">
        <v>1939</v>
      </c>
    </row>
    <row r="11788" spans="1:7" ht="14.4">
      <c r="A11788" s="27" t="str">
        <f>VLOOKUP(C11788,'user list'!A:B,2,0)</f>
        <v>OCAs</v>
      </c>
      <c r="B11788" s="172">
        <v>45818.484432870369</v>
      </c>
      <c r="C11788" s="69" t="s">
        <v>279</v>
      </c>
      <c r="D11788" s="69" t="s">
        <v>1937</v>
      </c>
      <c r="E11788" s="69" t="s">
        <v>2519</v>
      </c>
      <c r="F11788" s="69">
        <v>1861</v>
      </c>
      <c r="G11788" s="69" t="s">
        <v>1939</v>
      </c>
    </row>
    <row r="11789" spans="1:7" ht="14.4">
      <c r="A11789" s="27" t="str">
        <f>VLOOKUP(C11789,'user list'!A:B,2,0)</f>
        <v>CTO</v>
      </c>
      <c r="B11789" s="172">
        <v>45818.484444444446</v>
      </c>
      <c r="C11789" s="69" t="s">
        <v>207</v>
      </c>
      <c r="D11789" s="69" t="s">
        <v>1937</v>
      </c>
      <c r="E11789" s="69" t="s">
        <v>2528</v>
      </c>
      <c r="F11789" s="69">
        <v>1870</v>
      </c>
      <c r="G11789" s="69" t="s">
        <v>1939</v>
      </c>
    </row>
    <row r="11790" spans="1:7" ht="14.4">
      <c r="A11790" s="27" t="str">
        <f>VLOOKUP(C11790,'user list'!A:B,2,0)</f>
        <v>OCAs</v>
      </c>
      <c r="B11790" s="172">
        <v>45818.484456018516</v>
      </c>
      <c r="C11790" s="69" t="s">
        <v>279</v>
      </c>
      <c r="D11790" s="69" t="s">
        <v>1937</v>
      </c>
      <c r="E11790" s="69" t="s">
        <v>2532</v>
      </c>
      <c r="F11790" s="69">
        <v>1875</v>
      </c>
      <c r="G11790" s="69" t="s">
        <v>1939</v>
      </c>
    </row>
    <row r="11791" spans="1:7" ht="14.4">
      <c r="A11791" s="27" t="str">
        <f>VLOOKUP(C11791,'user list'!A:B,2,0)</f>
        <v>OCAs</v>
      </c>
      <c r="B11791" s="172">
        <v>45818.484467592592</v>
      </c>
      <c r="C11791" s="69" t="s">
        <v>279</v>
      </c>
      <c r="D11791" s="69" t="s">
        <v>1937</v>
      </c>
      <c r="E11791" s="69" t="s">
        <v>2567</v>
      </c>
      <c r="F11791" s="69">
        <v>1931</v>
      </c>
      <c r="G11791" s="69" t="s">
        <v>1939</v>
      </c>
    </row>
    <row r="11792" spans="1:7" ht="14.4">
      <c r="A11792" s="27" t="str">
        <f>VLOOKUP(C11792,'user list'!A:B,2,0)</f>
        <v>CTO</v>
      </c>
      <c r="B11792" s="172">
        <v>45818.484467592592</v>
      </c>
      <c r="C11792" s="69" t="s">
        <v>207</v>
      </c>
      <c r="D11792" s="69" t="s">
        <v>1937</v>
      </c>
      <c r="E11792" s="69" t="s">
        <v>2533</v>
      </c>
      <c r="F11792" s="69">
        <v>1880</v>
      </c>
      <c r="G11792" s="69" t="s">
        <v>1939</v>
      </c>
    </row>
    <row r="11793" spans="1:7" ht="14.4">
      <c r="A11793" s="27" t="str">
        <f>VLOOKUP(C11793,'user list'!A:B,2,0)</f>
        <v>OCAs</v>
      </c>
      <c r="B11793" s="172">
        <v>45818.484502314815</v>
      </c>
      <c r="C11793" s="69" t="s">
        <v>279</v>
      </c>
      <c r="D11793" s="69" t="s">
        <v>1937</v>
      </c>
      <c r="E11793" s="69" t="s">
        <v>2568</v>
      </c>
      <c r="F11793" s="69">
        <v>1932</v>
      </c>
      <c r="G11793" s="69" t="s">
        <v>1939</v>
      </c>
    </row>
    <row r="11794" spans="1:7" ht="14.4">
      <c r="A11794" s="27" t="str">
        <f>VLOOKUP(C11794,'user list'!A:B,2,0)</f>
        <v>SSDD</v>
      </c>
      <c r="B11794" s="172">
        <v>45818.484502314815</v>
      </c>
      <c r="C11794" s="69" t="s">
        <v>273</v>
      </c>
      <c r="D11794" s="69" t="s">
        <v>1937</v>
      </c>
      <c r="E11794" s="69" t="s">
        <v>2577</v>
      </c>
      <c r="F11794" s="69">
        <v>1946</v>
      </c>
      <c r="G11794" s="69" t="s">
        <v>2441</v>
      </c>
    </row>
    <row r="11795" spans="1:7" ht="14.4">
      <c r="A11795" s="27" t="str">
        <f>VLOOKUP(C11795,'user list'!A:B,2,0)</f>
        <v>OCAs</v>
      </c>
      <c r="B11795" s="172">
        <v>45818.484513888892</v>
      </c>
      <c r="C11795" s="69" t="s">
        <v>279</v>
      </c>
      <c r="D11795" s="69" t="s">
        <v>1937</v>
      </c>
      <c r="E11795" s="69" t="s">
        <v>2567</v>
      </c>
      <c r="F11795" s="69">
        <v>1931</v>
      </c>
      <c r="G11795" s="69" t="s">
        <v>1939</v>
      </c>
    </row>
    <row r="11796" spans="1:7" ht="14.4">
      <c r="A11796" s="27" t="str">
        <f>VLOOKUP(C11796,'user list'!A:B,2,0)</f>
        <v>OCAs</v>
      </c>
      <c r="B11796" s="172">
        <v>45818.484537037039</v>
      </c>
      <c r="C11796" s="69" t="s">
        <v>279</v>
      </c>
      <c r="D11796" s="69" t="s">
        <v>1937</v>
      </c>
      <c r="E11796" s="69" t="s">
        <v>2568</v>
      </c>
      <c r="F11796" s="69">
        <v>1932</v>
      </c>
      <c r="G11796" s="69" t="s">
        <v>1939</v>
      </c>
    </row>
    <row r="11797" spans="1:7" ht="14.4">
      <c r="A11797" s="27" t="str">
        <f>VLOOKUP(C11797,'user list'!A:B,2,0)</f>
        <v>OCAs</v>
      </c>
      <c r="B11797" s="172">
        <v>45818.484548611108</v>
      </c>
      <c r="C11797" s="69" t="s">
        <v>279</v>
      </c>
      <c r="D11797" s="69" t="s">
        <v>1937</v>
      </c>
      <c r="E11797" s="69" t="s">
        <v>2569</v>
      </c>
      <c r="F11797" s="69">
        <v>1933</v>
      </c>
      <c r="G11797" s="69" t="s">
        <v>1939</v>
      </c>
    </row>
    <row r="11798" spans="1:7" ht="14.4">
      <c r="A11798" s="27" t="str">
        <f>VLOOKUP(C11798,'user list'!A:B,2,0)</f>
        <v>OCAs</v>
      </c>
      <c r="B11798" s="172">
        <v>45818.484571759262</v>
      </c>
      <c r="C11798" s="69" t="s">
        <v>279</v>
      </c>
      <c r="D11798" s="69" t="s">
        <v>1937</v>
      </c>
      <c r="E11798" s="69" t="s">
        <v>2570</v>
      </c>
      <c r="F11798" s="69">
        <v>1934</v>
      </c>
      <c r="G11798" s="69" t="s">
        <v>1939</v>
      </c>
    </row>
    <row r="11799" spans="1:7" ht="14.4">
      <c r="A11799" s="27" t="str">
        <f>VLOOKUP(C11799,'user list'!A:B,2,0)</f>
        <v>OCAs</v>
      </c>
      <c r="B11799" s="172">
        <v>45818.484606481485</v>
      </c>
      <c r="C11799" s="69" t="s">
        <v>279</v>
      </c>
      <c r="D11799" s="69" t="s">
        <v>1937</v>
      </c>
      <c r="E11799" s="69" t="s">
        <v>2517</v>
      </c>
      <c r="F11799" s="69">
        <v>1860</v>
      </c>
      <c r="G11799" s="69" t="s">
        <v>1939</v>
      </c>
    </row>
    <row r="11800" spans="1:7" ht="14.4">
      <c r="A11800" s="27" t="str">
        <f>VLOOKUP(C11800,'user list'!A:B,2,0)</f>
        <v>SSDD</v>
      </c>
      <c r="B11800" s="172">
        <v>45818.48541666667</v>
      </c>
      <c r="C11800" s="69" t="s">
        <v>273</v>
      </c>
      <c r="D11800" s="69" t="s">
        <v>1937</v>
      </c>
      <c r="E11800" s="69" t="s">
        <v>2660</v>
      </c>
      <c r="F11800" s="69">
        <v>2070</v>
      </c>
      <c r="G11800" s="69" t="s">
        <v>2441</v>
      </c>
    </row>
    <row r="11801" spans="1:7" ht="14.4">
      <c r="A11801" s="27" t="str">
        <f>VLOOKUP(C11801,'user list'!A:B,2,0)</f>
        <v>SSDD</v>
      </c>
      <c r="B11801" s="172">
        <v>45818.485949074071</v>
      </c>
      <c r="C11801" s="69" t="s">
        <v>273</v>
      </c>
      <c r="D11801" s="69" t="s">
        <v>1937</v>
      </c>
      <c r="E11801" s="69" t="s">
        <v>2534</v>
      </c>
      <c r="F11801" s="69">
        <v>1881</v>
      </c>
      <c r="G11801" s="69" t="s">
        <v>1939</v>
      </c>
    </row>
    <row r="11802" spans="1:7" ht="14.4">
      <c r="A11802" s="27" t="str">
        <f>VLOOKUP(C11802,'user list'!A:B,2,0)</f>
        <v>SSDD</v>
      </c>
      <c r="B11802" s="172">
        <v>45818.486030092594</v>
      </c>
      <c r="C11802" s="69" t="s">
        <v>273</v>
      </c>
      <c r="D11802" s="69" t="s">
        <v>1937</v>
      </c>
      <c r="E11802" s="69" t="s">
        <v>2534</v>
      </c>
      <c r="F11802" s="69">
        <v>1881</v>
      </c>
      <c r="G11802" s="69" t="s">
        <v>2441</v>
      </c>
    </row>
    <row r="11803" spans="1:7" ht="14.4">
      <c r="A11803" s="27" t="str">
        <f>VLOOKUP(C11803,'user list'!A:B,2,0)</f>
        <v>ITDD</v>
      </c>
      <c r="B11803" s="172">
        <v>45818.486319444448</v>
      </c>
      <c r="C11803" s="69" t="s">
        <v>219</v>
      </c>
      <c r="D11803" s="69" t="s">
        <v>1937</v>
      </c>
      <c r="E11803" s="69" t="s">
        <v>2697</v>
      </c>
      <c r="F11803" s="69">
        <v>2138</v>
      </c>
      <c r="G11803" s="69" t="s">
        <v>2441</v>
      </c>
    </row>
    <row r="11804" spans="1:7" ht="14.4">
      <c r="A11804" s="27" t="str">
        <f>VLOOKUP(C11804,'user list'!A:B,2,0)</f>
        <v>SSDD</v>
      </c>
      <c r="B11804" s="172">
        <v>45818.486400462964</v>
      </c>
      <c r="C11804" s="69" t="s">
        <v>273</v>
      </c>
      <c r="D11804" s="69" t="s">
        <v>1937</v>
      </c>
      <c r="E11804" s="69" t="s">
        <v>2482</v>
      </c>
      <c r="F11804" s="69">
        <v>2123</v>
      </c>
      <c r="G11804" s="69" t="s">
        <v>1939</v>
      </c>
    </row>
    <row r="11805" spans="1:7" ht="14.4">
      <c r="A11805" s="27" t="str">
        <f>VLOOKUP(C11805,'user list'!A:B,2,0)</f>
        <v>SSDD</v>
      </c>
      <c r="B11805" s="172">
        <v>45818.486504629633</v>
      </c>
      <c r="C11805" s="69" t="s">
        <v>273</v>
      </c>
      <c r="D11805" s="69" t="s">
        <v>1937</v>
      </c>
      <c r="E11805" s="69" t="s">
        <v>2482</v>
      </c>
      <c r="F11805" s="69">
        <v>2123</v>
      </c>
      <c r="G11805" s="69" t="s">
        <v>2441</v>
      </c>
    </row>
    <row r="11806" spans="1:7" ht="14.4">
      <c r="A11806" s="27" t="str">
        <f>VLOOKUP(C11806,'user list'!A:B,2,0)</f>
        <v>CVD</v>
      </c>
      <c r="B11806" s="172">
        <v>45818.486539351848</v>
      </c>
      <c r="C11806" s="69" t="s">
        <v>208</v>
      </c>
      <c r="D11806" s="69" t="s">
        <v>1937</v>
      </c>
      <c r="E11806" s="69" t="s">
        <v>2697</v>
      </c>
      <c r="F11806" s="69">
        <v>2138</v>
      </c>
      <c r="G11806" s="69" t="s">
        <v>1939</v>
      </c>
    </row>
    <row r="11807" spans="1:7" ht="14.4">
      <c r="A11807" s="27" t="str">
        <f>VLOOKUP(C11807,'user list'!A:B,2,0)</f>
        <v>CVD</v>
      </c>
      <c r="B11807" s="172">
        <v>45818.486898148149</v>
      </c>
      <c r="C11807" s="69" t="s">
        <v>208</v>
      </c>
      <c r="D11807" s="69" t="s">
        <v>1937</v>
      </c>
      <c r="E11807" s="69" t="s">
        <v>2697</v>
      </c>
      <c r="F11807" s="69">
        <v>2138</v>
      </c>
      <c r="G11807" s="69" t="s">
        <v>2441</v>
      </c>
    </row>
    <row r="11808" spans="1:7" ht="14.4">
      <c r="A11808" s="27" t="str">
        <f>VLOOKUP(C11808,'user list'!A:B,2,0)</f>
        <v>SSDD</v>
      </c>
      <c r="B11808" s="172">
        <v>45818.486956018518</v>
      </c>
      <c r="C11808" s="69" t="s">
        <v>273</v>
      </c>
      <c r="D11808" s="69" t="s">
        <v>1937</v>
      </c>
      <c r="E11808" s="69" t="s">
        <v>2615</v>
      </c>
      <c r="F11808" s="69" t="s">
        <v>2616</v>
      </c>
      <c r="G11808" s="69" t="s">
        <v>2617</v>
      </c>
    </row>
    <row r="11809" spans="1:7" ht="14.4">
      <c r="A11809" s="27" t="str">
        <f>VLOOKUP(C11809,'user list'!A:B,2,0)</f>
        <v>SSDD</v>
      </c>
      <c r="B11809" s="172">
        <v>45818.487002314818</v>
      </c>
      <c r="C11809" s="69" t="s">
        <v>273</v>
      </c>
      <c r="D11809" s="69" t="s">
        <v>1937</v>
      </c>
      <c r="E11809" s="69" t="s">
        <v>2615</v>
      </c>
      <c r="F11809" s="69" t="s">
        <v>2616</v>
      </c>
      <c r="G11809" s="69" t="s">
        <v>2617</v>
      </c>
    </row>
    <row r="11810" spans="1:7" ht="14.4">
      <c r="A11810" s="27" t="str">
        <f>VLOOKUP(C11810,'user list'!A:B,2,0)</f>
        <v>LEDIPO</v>
      </c>
      <c r="B11810" s="172">
        <v>45818.487037037034</v>
      </c>
      <c r="C11810" s="69" t="s">
        <v>222</v>
      </c>
      <c r="D11810" s="69" t="s">
        <v>1937</v>
      </c>
      <c r="E11810" s="69" t="s">
        <v>2695</v>
      </c>
      <c r="F11810" s="69">
        <v>2136</v>
      </c>
      <c r="G11810" s="69" t="s">
        <v>1939</v>
      </c>
    </row>
    <row r="11811" spans="1:7" ht="14.4">
      <c r="A11811" s="27" t="str">
        <f>VLOOKUP(C11811,'user list'!A:B,2,0)</f>
        <v>LEDIPO</v>
      </c>
      <c r="B11811" s="172">
        <v>45818.487129629626</v>
      </c>
      <c r="C11811" s="69" t="s">
        <v>222</v>
      </c>
      <c r="D11811" s="69" t="s">
        <v>1937</v>
      </c>
      <c r="E11811" s="69" t="s">
        <v>2696</v>
      </c>
      <c r="F11811" s="69">
        <v>2025</v>
      </c>
      <c r="G11811" s="69">
        <v>2137</v>
      </c>
    </row>
    <row r="11812" spans="1:7" ht="14.4">
      <c r="A11812" s="27" t="str">
        <f>VLOOKUP(C11812,'user list'!A:B,2,0)</f>
        <v>SSDD</v>
      </c>
      <c r="B11812" s="172">
        <v>45818.487303240741</v>
      </c>
      <c r="C11812" s="69" t="s">
        <v>273</v>
      </c>
      <c r="D11812" s="69" t="s">
        <v>1937</v>
      </c>
      <c r="E11812" s="69" t="s">
        <v>2555</v>
      </c>
      <c r="F11812" s="69">
        <v>1915</v>
      </c>
      <c r="G11812" s="69" t="s">
        <v>2441</v>
      </c>
    </row>
    <row r="11813" spans="1:7" ht="14.4">
      <c r="A11813" s="27" t="str">
        <f>VLOOKUP(C11813,'user list'!A:B,2,0)</f>
        <v>LEDIPO</v>
      </c>
      <c r="B11813" s="172">
        <v>45818.487349537034</v>
      </c>
      <c r="C11813" s="69" t="s">
        <v>222</v>
      </c>
      <c r="D11813" s="69" t="s">
        <v>1937</v>
      </c>
      <c r="E11813" s="69" t="s">
        <v>2650</v>
      </c>
      <c r="F11813" s="69">
        <v>2063</v>
      </c>
      <c r="G11813" s="69" t="s">
        <v>1939</v>
      </c>
    </row>
    <row r="11814" spans="1:7" ht="14.4">
      <c r="A11814" s="27" t="str">
        <f>VLOOKUP(C11814,'user list'!A:B,2,0)</f>
        <v>ITDD</v>
      </c>
      <c r="B11814" s="172">
        <v>45818.487430555557</v>
      </c>
      <c r="C11814" s="69" t="s">
        <v>219</v>
      </c>
      <c r="D11814" s="69" t="s">
        <v>1937</v>
      </c>
      <c r="E11814" s="69" t="s">
        <v>2697</v>
      </c>
      <c r="F11814" s="69">
        <v>2138</v>
      </c>
      <c r="G11814" s="69" t="s">
        <v>1939</v>
      </c>
    </row>
    <row r="11815" spans="1:7" ht="14.4">
      <c r="A11815" s="27" t="str">
        <f>VLOOKUP(C11815,'user list'!A:B,2,0)</f>
        <v>LEDIPO</v>
      </c>
      <c r="B11815" s="172">
        <v>45818.487476851849</v>
      </c>
      <c r="C11815" s="69" t="s">
        <v>222</v>
      </c>
      <c r="D11815" s="69" t="s">
        <v>1937</v>
      </c>
      <c r="E11815" s="69" t="s">
        <v>2610</v>
      </c>
      <c r="F11815" s="69">
        <v>2000</v>
      </c>
      <c r="G11815" s="69" t="s">
        <v>1939</v>
      </c>
    </row>
    <row r="11816" spans="1:7" ht="14.4">
      <c r="A11816" s="27" t="str">
        <f>VLOOKUP(C11816,'user list'!A:B,2,0)</f>
        <v>SSDD</v>
      </c>
      <c r="B11816" s="172">
        <v>45818.487569444442</v>
      </c>
      <c r="C11816" s="69" t="s">
        <v>273</v>
      </c>
      <c r="D11816" s="69" t="s">
        <v>1937</v>
      </c>
      <c r="E11816" s="69" t="s">
        <v>2555</v>
      </c>
      <c r="F11816" s="69">
        <v>1915</v>
      </c>
      <c r="G11816" s="69" t="s">
        <v>2441</v>
      </c>
    </row>
    <row r="11817" spans="1:7" ht="14.4">
      <c r="A11817" s="27" t="str">
        <f>VLOOKUP(C11817,'user list'!A:B,2,0)</f>
        <v>LEDIPO</v>
      </c>
      <c r="B11817" s="172">
        <v>45818.487592592595</v>
      </c>
      <c r="C11817" s="69" t="s">
        <v>222</v>
      </c>
      <c r="D11817" s="69" t="s">
        <v>1937</v>
      </c>
      <c r="E11817" s="69" t="s">
        <v>2607</v>
      </c>
      <c r="F11817" s="69">
        <v>1995</v>
      </c>
      <c r="G11817" s="69" t="s">
        <v>1939</v>
      </c>
    </row>
    <row r="11818" spans="1:7" ht="14.4">
      <c r="A11818" s="27" t="str">
        <f>VLOOKUP(C11818,'user list'!A:B,2,0)</f>
        <v>LEDIPO</v>
      </c>
      <c r="B11818" s="172">
        <v>45818.487662037034</v>
      </c>
      <c r="C11818" s="69" t="s">
        <v>222</v>
      </c>
      <c r="D11818" s="69" t="s">
        <v>1937</v>
      </c>
      <c r="E11818" s="69" t="s">
        <v>2577</v>
      </c>
      <c r="F11818" s="69">
        <v>1946</v>
      </c>
      <c r="G11818" s="69" t="s">
        <v>1939</v>
      </c>
    </row>
    <row r="11819" spans="1:7" ht="14.4">
      <c r="A11819" s="27" t="str">
        <f>VLOOKUP(C11819,'user list'!A:B,2,0)</f>
        <v>LEDIPO</v>
      </c>
      <c r="B11819" s="172">
        <v>45818.487812500003</v>
      </c>
      <c r="C11819" s="69" t="s">
        <v>222</v>
      </c>
      <c r="D11819" s="69" t="s">
        <v>1937</v>
      </c>
      <c r="E11819" s="69" t="s">
        <v>2550</v>
      </c>
      <c r="F11819" s="69">
        <v>1908</v>
      </c>
      <c r="G11819" s="69" t="s">
        <v>1939</v>
      </c>
    </row>
    <row r="11820" spans="1:7" ht="14.4">
      <c r="A11820" s="27" t="str">
        <f>VLOOKUP(C11820,'user list'!A:B,2,0)</f>
        <v>LEDIPO</v>
      </c>
      <c r="B11820" s="172">
        <v>45818.487916666665</v>
      </c>
      <c r="C11820" s="69" t="s">
        <v>222</v>
      </c>
      <c r="D11820" s="69" t="s">
        <v>1937</v>
      </c>
      <c r="E11820" s="69" t="s">
        <v>2534</v>
      </c>
      <c r="F11820" s="69">
        <v>1881</v>
      </c>
      <c r="G11820" s="69" t="s">
        <v>1939</v>
      </c>
    </row>
    <row r="11821" spans="1:7" ht="14.4">
      <c r="A11821" s="27" t="str">
        <f>VLOOKUP(C11821,'user list'!A:B,2,0)</f>
        <v>LEDIPO</v>
      </c>
      <c r="B11821" s="172">
        <v>45818.487997685188</v>
      </c>
      <c r="C11821" s="69" t="s">
        <v>222</v>
      </c>
      <c r="D11821" s="69" t="s">
        <v>1937</v>
      </c>
      <c r="E11821" s="69" t="s">
        <v>2521</v>
      </c>
      <c r="F11821" s="69">
        <v>1863</v>
      </c>
      <c r="G11821" s="69" t="s">
        <v>1939</v>
      </c>
    </row>
    <row r="11822" spans="1:7" ht="14.4">
      <c r="A11822" s="27" t="str">
        <f>VLOOKUP(C11822,'user list'!A:B,2,0)</f>
        <v>ITDD</v>
      </c>
      <c r="B11822" s="172">
        <v>45818.488240740742</v>
      </c>
      <c r="C11822" s="69" t="s">
        <v>219</v>
      </c>
      <c r="D11822" s="69" t="s">
        <v>1937</v>
      </c>
      <c r="E11822" s="69" t="s">
        <v>2621</v>
      </c>
      <c r="F11822" s="69">
        <v>2135</v>
      </c>
      <c r="G11822" s="69" t="s">
        <v>1939</v>
      </c>
    </row>
    <row r="11823" spans="1:7" ht="14.4">
      <c r="A11823" s="27" t="str">
        <f>VLOOKUP(C11823,'user list'!A:B,2,0)</f>
        <v>ITDD</v>
      </c>
      <c r="B11823" s="172">
        <v>45818.488263888888</v>
      </c>
      <c r="C11823" s="69" t="s">
        <v>219</v>
      </c>
      <c r="D11823" s="69" t="s">
        <v>1937</v>
      </c>
      <c r="E11823" s="69" t="s">
        <v>2332</v>
      </c>
      <c r="F11823" s="69">
        <v>2133</v>
      </c>
      <c r="G11823" s="69" t="s">
        <v>1939</v>
      </c>
    </row>
    <row r="11824" spans="1:7" ht="14.4">
      <c r="A11824" s="27" t="str">
        <f>VLOOKUP(C11824,'user list'!A:B,2,0)</f>
        <v>ITDD</v>
      </c>
      <c r="B11824" s="172">
        <v>45818.488287037035</v>
      </c>
      <c r="C11824" s="69" t="s">
        <v>219</v>
      </c>
      <c r="D11824" s="69" t="s">
        <v>1937</v>
      </c>
      <c r="E11824" s="69" t="s">
        <v>2620</v>
      </c>
      <c r="F11824" s="69">
        <v>2131</v>
      </c>
      <c r="G11824" s="69" t="s">
        <v>1939</v>
      </c>
    </row>
    <row r="11825" spans="1:7" ht="14.4">
      <c r="A11825" s="27" t="str">
        <f>VLOOKUP(C11825,'user list'!A:B,2,0)</f>
        <v>ITDD</v>
      </c>
      <c r="B11825" s="172">
        <v>45818.488310185188</v>
      </c>
      <c r="C11825" s="69" t="s">
        <v>219</v>
      </c>
      <c r="D11825" s="69" t="s">
        <v>1937</v>
      </c>
      <c r="E11825" s="69" t="s">
        <v>2614</v>
      </c>
      <c r="F11825" s="69">
        <v>2129</v>
      </c>
      <c r="G11825" s="69" t="s">
        <v>1939</v>
      </c>
    </row>
    <row r="11826" spans="1:7" ht="14.4">
      <c r="A11826" s="27" t="str">
        <f>VLOOKUP(C11826,'user list'!A:B,2,0)</f>
        <v>ITDD</v>
      </c>
      <c r="B11826" s="172">
        <v>45818.488321759258</v>
      </c>
      <c r="C11826" s="69" t="s">
        <v>219</v>
      </c>
      <c r="D11826" s="69" t="s">
        <v>1937</v>
      </c>
      <c r="E11826" s="69" t="s">
        <v>2620</v>
      </c>
      <c r="F11826" s="69">
        <v>2131</v>
      </c>
      <c r="G11826" s="69" t="s">
        <v>1939</v>
      </c>
    </row>
    <row r="11827" spans="1:7" ht="14.4">
      <c r="A11827" s="27" t="str">
        <f>VLOOKUP(C11827,'user list'!A:B,2,0)</f>
        <v>ITDD</v>
      </c>
      <c r="B11827" s="172">
        <v>45818.488344907404</v>
      </c>
      <c r="C11827" s="69" t="s">
        <v>219</v>
      </c>
      <c r="D11827" s="69" t="s">
        <v>1937</v>
      </c>
      <c r="E11827" s="69" t="s">
        <v>2614</v>
      </c>
      <c r="F11827" s="69">
        <v>2129</v>
      </c>
      <c r="G11827" s="69" t="s">
        <v>1939</v>
      </c>
    </row>
    <row r="11828" spans="1:7" ht="14.4">
      <c r="A11828" s="27" t="str">
        <f>VLOOKUP(C11828,'user list'!A:B,2,0)</f>
        <v>ITDD</v>
      </c>
      <c r="B11828" s="172">
        <v>45818.488368055558</v>
      </c>
      <c r="C11828" s="69" t="s">
        <v>219</v>
      </c>
      <c r="D11828" s="69" t="s">
        <v>1937</v>
      </c>
      <c r="E11828" s="69" t="s">
        <v>2339</v>
      </c>
      <c r="F11828" s="69">
        <v>2127</v>
      </c>
      <c r="G11828" s="69" t="s">
        <v>1939</v>
      </c>
    </row>
    <row r="11829" spans="1:7" ht="14.4">
      <c r="A11829" s="27" t="str">
        <f>VLOOKUP(C11829,'user list'!A:B,2,0)</f>
        <v>ITDD</v>
      </c>
      <c r="B11829" s="172">
        <v>45818.488402777781</v>
      </c>
      <c r="C11829" s="69" t="s">
        <v>219</v>
      </c>
      <c r="D11829" s="69" t="s">
        <v>1937</v>
      </c>
      <c r="E11829" s="69" t="s">
        <v>2613</v>
      </c>
      <c r="F11829" s="69">
        <v>2126</v>
      </c>
      <c r="G11829" s="69" t="s">
        <v>1939</v>
      </c>
    </row>
    <row r="11830" spans="1:7" ht="14.4">
      <c r="A11830" s="27" t="str">
        <f>VLOOKUP(C11830,'user list'!A:B,2,0)</f>
        <v>ITDD</v>
      </c>
      <c r="B11830" s="172">
        <v>45818.488437499997</v>
      </c>
      <c r="C11830" s="69" t="s">
        <v>219</v>
      </c>
      <c r="D11830" s="69" t="s">
        <v>1937</v>
      </c>
      <c r="E11830" s="69" t="s">
        <v>2612</v>
      </c>
      <c r="F11830" s="69">
        <v>2125</v>
      </c>
      <c r="G11830" s="69" t="s">
        <v>1939</v>
      </c>
    </row>
    <row r="11831" spans="1:7" ht="14.4">
      <c r="A11831" s="27" t="str">
        <f>VLOOKUP(C11831,'user list'!A:B,2,0)</f>
        <v>ITDD</v>
      </c>
      <c r="B11831" s="172">
        <v>45818.48847222222</v>
      </c>
      <c r="C11831" s="69" t="s">
        <v>219</v>
      </c>
      <c r="D11831" s="69" t="s">
        <v>1937</v>
      </c>
      <c r="E11831" s="69" t="s">
        <v>2482</v>
      </c>
      <c r="F11831" s="69">
        <v>2123</v>
      </c>
      <c r="G11831" s="69" t="s">
        <v>1939</v>
      </c>
    </row>
    <row r="11832" spans="1:7" ht="14.4">
      <c r="A11832" s="27" t="str">
        <f>VLOOKUP(C11832,'user list'!A:B,2,0)</f>
        <v>ITDD</v>
      </c>
      <c r="B11832" s="172">
        <v>45818.488506944443</v>
      </c>
      <c r="C11832" s="69" t="s">
        <v>219</v>
      </c>
      <c r="D11832" s="69" t="s">
        <v>1937</v>
      </c>
      <c r="E11832" s="69" t="s">
        <v>2049</v>
      </c>
      <c r="F11832" s="69">
        <v>2122</v>
      </c>
      <c r="G11832" s="69" t="s">
        <v>1939</v>
      </c>
    </row>
    <row r="11833" spans="1:7" ht="14.4">
      <c r="A11833" s="27" t="str">
        <f>VLOOKUP(C11833,'user list'!A:B,2,0)</f>
        <v>ITDD</v>
      </c>
      <c r="B11833" s="172">
        <v>45818.488541666666</v>
      </c>
      <c r="C11833" s="69" t="s">
        <v>219</v>
      </c>
      <c r="D11833" s="69" t="s">
        <v>1937</v>
      </c>
      <c r="E11833" s="69" t="s">
        <v>2473</v>
      </c>
      <c r="F11833" s="69">
        <v>2121</v>
      </c>
      <c r="G11833" s="69" t="s">
        <v>1939</v>
      </c>
    </row>
    <row r="11834" spans="1:7" ht="14.4">
      <c r="A11834" s="27" t="str">
        <f>VLOOKUP(C11834,'user list'!A:B,2,0)</f>
        <v>ITDD</v>
      </c>
      <c r="B11834" s="172">
        <v>45818.488564814812</v>
      </c>
      <c r="C11834" s="69" t="s">
        <v>219</v>
      </c>
      <c r="D11834" s="69" t="s">
        <v>1937</v>
      </c>
      <c r="E11834" s="69" t="s">
        <v>2481</v>
      </c>
      <c r="F11834" s="69">
        <v>2114</v>
      </c>
      <c r="G11834" s="69" t="s">
        <v>1939</v>
      </c>
    </row>
    <row r="11835" spans="1:7" ht="14.4">
      <c r="A11835" s="27" t="str">
        <f>VLOOKUP(C11835,'user list'!A:B,2,0)</f>
        <v>ITDD</v>
      </c>
      <c r="B11835" s="172">
        <v>45818.488587962966</v>
      </c>
      <c r="C11835" s="69" t="s">
        <v>219</v>
      </c>
      <c r="D11835" s="69" t="s">
        <v>1937</v>
      </c>
      <c r="E11835" s="69" t="s">
        <v>2041</v>
      </c>
      <c r="F11835" s="69">
        <v>2113</v>
      </c>
      <c r="G11835" s="69" t="s">
        <v>1939</v>
      </c>
    </row>
    <row r="11836" spans="1:7" ht="14.4">
      <c r="A11836" s="27" t="str">
        <f>VLOOKUP(C11836,'user list'!A:B,2,0)</f>
        <v>ITDD</v>
      </c>
      <c r="B11836" s="172">
        <v>45818.488634259258</v>
      </c>
      <c r="C11836" s="69" t="s">
        <v>219</v>
      </c>
      <c r="D11836" s="69" t="s">
        <v>1937</v>
      </c>
      <c r="E11836" s="69" t="s">
        <v>2042</v>
      </c>
      <c r="F11836" s="69">
        <v>2112</v>
      </c>
      <c r="G11836" s="69" t="s">
        <v>1939</v>
      </c>
    </row>
    <row r="11837" spans="1:7" ht="14.4">
      <c r="A11837" s="27" t="str">
        <f>VLOOKUP(C11837,'user list'!A:B,2,0)</f>
        <v>CVD</v>
      </c>
      <c r="B11837" s="172">
        <v>45818.488634259258</v>
      </c>
      <c r="C11837" s="69" t="s">
        <v>208</v>
      </c>
      <c r="D11837" s="69" t="s">
        <v>1937</v>
      </c>
      <c r="E11837" s="69" t="s">
        <v>2697</v>
      </c>
      <c r="F11837" s="69">
        <v>2138</v>
      </c>
      <c r="G11837" s="69" t="s">
        <v>1947</v>
      </c>
    </row>
    <row r="11838" spans="1:7" ht="14.4">
      <c r="A11838" s="27" t="str">
        <f>VLOOKUP(C11838,'user list'!A:B,2,0)</f>
        <v>CVD</v>
      </c>
      <c r="B11838" s="172">
        <v>45818.488634259258</v>
      </c>
      <c r="C11838" s="69" t="s">
        <v>208</v>
      </c>
      <c r="D11838" s="69" t="s">
        <v>1937</v>
      </c>
      <c r="E11838" s="69" t="s">
        <v>2697</v>
      </c>
      <c r="F11838" s="69">
        <v>2138</v>
      </c>
      <c r="G11838" s="69" t="s">
        <v>1948</v>
      </c>
    </row>
    <row r="11839" spans="1:7" ht="14.4">
      <c r="A11839" s="27" t="str">
        <f>VLOOKUP(C11839,'user list'!A:B,2,0)</f>
        <v>CVD</v>
      </c>
      <c r="B11839" s="172">
        <v>45818.488634259258</v>
      </c>
      <c r="C11839" s="69" t="s">
        <v>208</v>
      </c>
      <c r="D11839" s="69" t="s">
        <v>1937</v>
      </c>
      <c r="E11839" s="69" t="s">
        <v>2697</v>
      </c>
      <c r="F11839" s="69">
        <v>2138</v>
      </c>
      <c r="G11839" s="69" t="s">
        <v>1939</v>
      </c>
    </row>
    <row r="11840" spans="1:7" ht="14.4">
      <c r="A11840" s="27" t="str">
        <f>VLOOKUP(C11840,'user list'!A:B,2,0)</f>
        <v>Admin</v>
      </c>
      <c r="B11840" s="172">
        <v>45818.488645833335</v>
      </c>
      <c r="C11840" s="69" t="s">
        <v>186</v>
      </c>
      <c r="D11840" s="69" t="s">
        <v>1937</v>
      </c>
      <c r="E11840" s="69" t="s">
        <v>2697</v>
      </c>
      <c r="F11840" s="69">
        <v>2138</v>
      </c>
      <c r="G11840" s="69" t="s">
        <v>1948</v>
      </c>
    </row>
    <row r="11841" spans="1:7" ht="14.4">
      <c r="A11841" s="27" t="str">
        <f>VLOOKUP(C11841,'user list'!A:B,2,0)</f>
        <v>ITDD</v>
      </c>
      <c r="B11841" s="172">
        <v>45818.488668981481</v>
      </c>
      <c r="C11841" s="69" t="s">
        <v>219</v>
      </c>
      <c r="D11841" s="69" t="s">
        <v>1937</v>
      </c>
      <c r="E11841" s="69" t="s">
        <v>2685</v>
      </c>
      <c r="F11841" s="69">
        <v>2107</v>
      </c>
      <c r="G11841" s="69" t="s">
        <v>1939</v>
      </c>
    </row>
    <row r="11842" spans="1:7" ht="14.4">
      <c r="A11842" s="27" t="str">
        <f>VLOOKUP(C11842,'user list'!A:B,2,0)</f>
        <v>ITDD</v>
      </c>
      <c r="B11842" s="172">
        <v>45818.488703703704</v>
      </c>
      <c r="C11842" s="69" t="s">
        <v>219</v>
      </c>
      <c r="D11842" s="69" t="s">
        <v>1937</v>
      </c>
      <c r="E11842" s="69" t="s">
        <v>2048</v>
      </c>
      <c r="F11842" s="69">
        <v>2106</v>
      </c>
      <c r="G11842" s="69" t="s">
        <v>1939</v>
      </c>
    </row>
    <row r="11843" spans="1:7" ht="14.4">
      <c r="A11843" s="27" t="str">
        <f>VLOOKUP(C11843,'user list'!A:B,2,0)</f>
        <v>CAD</v>
      </c>
      <c r="B11843" s="172">
        <v>45818.488738425927</v>
      </c>
      <c r="C11843" s="69" t="s">
        <v>196</v>
      </c>
      <c r="D11843" s="69" t="s">
        <v>1937</v>
      </c>
      <c r="E11843" s="69" t="s">
        <v>2693</v>
      </c>
      <c r="F11843" s="69">
        <v>2128</v>
      </c>
      <c r="G11843" s="69" t="s">
        <v>1939</v>
      </c>
    </row>
    <row r="11844" spans="1:7" ht="14.4">
      <c r="A11844" s="27" t="str">
        <f>VLOOKUP(C11844,'user list'!A:B,2,0)</f>
        <v>ITDD</v>
      </c>
      <c r="B11844" s="172">
        <v>45818.488749999997</v>
      </c>
      <c r="C11844" s="69" t="s">
        <v>219</v>
      </c>
      <c r="D11844" s="69" t="s">
        <v>1937</v>
      </c>
      <c r="E11844" s="69" t="s">
        <v>2029</v>
      </c>
      <c r="F11844" s="69">
        <v>2105</v>
      </c>
      <c r="G11844" s="69" t="s">
        <v>1939</v>
      </c>
    </row>
    <row r="11845" spans="1:7" ht="14.4">
      <c r="A11845" s="27" t="str">
        <f>VLOOKUP(C11845,'user list'!A:B,2,0)</f>
        <v>ITDD</v>
      </c>
      <c r="B11845" s="172">
        <v>45818.488796296297</v>
      </c>
      <c r="C11845" s="69" t="s">
        <v>219</v>
      </c>
      <c r="D11845" s="69" t="s">
        <v>1937</v>
      </c>
      <c r="E11845" s="69" t="s">
        <v>2697</v>
      </c>
      <c r="F11845" s="69">
        <v>2138</v>
      </c>
      <c r="G11845" s="69" t="s">
        <v>1939</v>
      </c>
    </row>
    <row r="11846" spans="1:7" ht="14.4">
      <c r="A11846" s="27" t="str">
        <f>VLOOKUP(C11846,'user list'!A:B,2,0)</f>
        <v>CAD</v>
      </c>
      <c r="B11846" s="172">
        <v>45818.488946759258</v>
      </c>
      <c r="C11846" s="69" t="s">
        <v>196</v>
      </c>
      <c r="D11846" s="69" t="s">
        <v>1937</v>
      </c>
      <c r="E11846" s="69" t="s">
        <v>2693</v>
      </c>
      <c r="F11846" s="69">
        <v>2128</v>
      </c>
      <c r="G11846" s="69" t="s">
        <v>2441</v>
      </c>
    </row>
    <row r="11847" spans="1:7" ht="14.4">
      <c r="A11847" s="27" t="str">
        <f>VLOOKUP(C11847,'user list'!A:B,2,0)</f>
        <v>CAD</v>
      </c>
      <c r="B11847" s="172">
        <v>45818.489050925928</v>
      </c>
      <c r="C11847" s="69" t="s">
        <v>196</v>
      </c>
      <c r="D11847" s="69" t="s">
        <v>1937</v>
      </c>
      <c r="E11847" s="69" t="s">
        <v>2693</v>
      </c>
      <c r="F11847" s="69">
        <v>2128</v>
      </c>
      <c r="G11847" s="69" t="s">
        <v>1947</v>
      </c>
    </row>
    <row r="11848" spans="1:7" ht="14.4">
      <c r="A11848" s="27" t="str">
        <f>VLOOKUP(C11848,'user list'!A:B,2,0)</f>
        <v>CAD</v>
      </c>
      <c r="B11848" s="172">
        <v>45818.489050925928</v>
      </c>
      <c r="C11848" s="69" t="s">
        <v>196</v>
      </c>
      <c r="D11848" s="69" t="s">
        <v>1937</v>
      </c>
      <c r="E11848" s="69" t="s">
        <v>2693</v>
      </c>
      <c r="F11848" s="69">
        <v>2128</v>
      </c>
      <c r="G11848" s="69" t="s">
        <v>1948</v>
      </c>
    </row>
    <row r="11849" spans="1:7" ht="14.4">
      <c r="A11849" s="27" t="str">
        <f>VLOOKUP(C11849,'user list'!A:B,2,0)</f>
        <v>CAD</v>
      </c>
      <c r="B11849" s="172">
        <v>45818.489050925928</v>
      </c>
      <c r="C11849" s="69" t="s">
        <v>196</v>
      </c>
      <c r="D11849" s="69" t="s">
        <v>1937</v>
      </c>
      <c r="E11849" s="69" t="s">
        <v>2693</v>
      </c>
      <c r="F11849" s="69">
        <v>2128</v>
      </c>
      <c r="G11849" s="69" t="s">
        <v>1939</v>
      </c>
    </row>
    <row r="11850" spans="1:7" ht="14.4">
      <c r="A11850" s="27" t="str">
        <f>VLOOKUP(C11850,'user list'!A:B,2,0)</f>
        <v>Admin</v>
      </c>
      <c r="B11850" s="172">
        <v>45818.489050925928</v>
      </c>
      <c r="C11850" s="69" t="s">
        <v>186</v>
      </c>
      <c r="D11850" s="69" t="s">
        <v>1937</v>
      </c>
      <c r="E11850" s="69" t="s">
        <v>2693</v>
      </c>
      <c r="F11850" s="69">
        <v>2128</v>
      </c>
      <c r="G11850" s="69" t="s">
        <v>1948</v>
      </c>
    </row>
    <row r="11851" spans="1:7" ht="14.4">
      <c r="A11851" s="27" t="str">
        <f>VLOOKUP(C11851,'user list'!A:B,2,0)</f>
        <v>CAD</v>
      </c>
      <c r="B11851" s="172">
        <v>45818.489166666666</v>
      </c>
      <c r="C11851" s="69" t="s">
        <v>196</v>
      </c>
      <c r="D11851" s="69" t="s">
        <v>1937</v>
      </c>
      <c r="E11851" s="69" t="s">
        <v>2697</v>
      </c>
      <c r="F11851" s="69">
        <v>2138</v>
      </c>
      <c r="G11851" s="69" t="s">
        <v>2441</v>
      </c>
    </row>
    <row r="11852" spans="1:7" ht="14.4">
      <c r="A11852" s="27" t="str">
        <f>VLOOKUP(C11852,'user list'!A:B,2,0)</f>
        <v>LEDIPO</v>
      </c>
      <c r="B11852" s="172">
        <v>45818.489247685182</v>
      </c>
      <c r="C11852" s="69" t="s">
        <v>222</v>
      </c>
      <c r="D11852" s="69" t="s">
        <v>1937</v>
      </c>
      <c r="E11852" s="69" t="s">
        <v>2521</v>
      </c>
      <c r="F11852" s="69">
        <v>1863</v>
      </c>
      <c r="G11852" s="69" t="s">
        <v>1939</v>
      </c>
    </row>
    <row r="11853" spans="1:7" ht="14.4">
      <c r="A11853" s="27" t="str">
        <f>VLOOKUP(C11853,'user list'!A:B,2,0)</f>
        <v>LEDIPO</v>
      </c>
      <c r="B11853" s="172">
        <v>45818.489351851851</v>
      </c>
      <c r="C11853" s="69" t="s">
        <v>222</v>
      </c>
      <c r="D11853" s="69" t="s">
        <v>1937</v>
      </c>
      <c r="E11853" s="69" t="s">
        <v>2483</v>
      </c>
      <c r="F11853" s="69">
        <v>1805</v>
      </c>
      <c r="G11853" s="69" t="s">
        <v>1939</v>
      </c>
    </row>
    <row r="11854" spans="1:7" ht="14.4">
      <c r="A11854" s="27" t="str">
        <f>VLOOKUP(C11854,'user list'!A:B,2,0)</f>
        <v>CAD</v>
      </c>
      <c r="B11854" s="172">
        <v>45818.489398148151</v>
      </c>
      <c r="C11854" s="69" t="s">
        <v>196</v>
      </c>
      <c r="D11854" s="69" t="s">
        <v>1937</v>
      </c>
      <c r="E11854" s="69" t="s">
        <v>2697</v>
      </c>
      <c r="F11854" s="69">
        <v>2138</v>
      </c>
      <c r="G11854" s="69" t="s">
        <v>1939</v>
      </c>
    </row>
    <row r="11855" spans="1:7" ht="14.4">
      <c r="A11855" s="27" t="str">
        <f>VLOOKUP(C11855,'user list'!A:B,2,0)</f>
        <v>OCAs</v>
      </c>
      <c r="B11855" s="172">
        <v>45818.491932870369</v>
      </c>
      <c r="C11855" s="69" t="s">
        <v>279</v>
      </c>
      <c r="D11855" s="69" t="s">
        <v>1937</v>
      </c>
      <c r="E11855" s="69" t="s">
        <v>2698</v>
      </c>
      <c r="F11855" s="69">
        <v>2139</v>
      </c>
      <c r="G11855" s="69" t="s">
        <v>2440</v>
      </c>
    </row>
    <row r="11856" spans="1:7" ht="14.4">
      <c r="A11856" s="27" t="str">
        <f>VLOOKUP(C11856,'user list'!A:B,2,0)</f>
        <v>Admin</v>
      </c>
      <c r="B11856" s="172">
        <v>45818.491932870369</v>
      </c>
      <c r="C11856" s="69" t="s">
        <v>186</v>
      </c>
      <c r="D11856" s="69" t="s">
        <v>1937</v>
      </c>
      <c r="E11856" s="69" t="s">
        <v>2698</v>
      </c>
      <c r="F11856" s="69">
        <v>2139</v>
      </c>
      <c r="G11856" s="69" t="s">
        <v>1948</v>
      </c>
    </row>
    <row r="11857" spans="1:7" ht="14.4">
      <c r="A11857" s="27" t="str">
        <f>VLOOKUP(C11857,'user list'!A:B,2,0)</f>
        <v>Admin</v>
      </c>
      <c r="B11857" s="172">
        <v>45818.491932870369</v>
      </c>
      <c r="C11857" s="69" t="s">
        <v>186</v>
      </c>
      <c r="D11857" s="69" t="s">
        <v>1937</v>
      </c>
      <c r="E11857" s="69" t="s">
        <v>2698</v>
      </c>
      <c r="F11857" s="69">
        <v>2139</v>
      </c>
      <c r="G11857" s="69" t="s">
        <v>1948</v>
      </c>
    </row>
    <row r="11858" spans="1:7" ht="14.4">
      <c r="A11858" s="27" t="str">
        <f>VLOOKUP(C11858,'user list'!A:B,2,0)</f>
        <v>Admin</v>
      </c>
      <c r="B11858" s="172">
        <v>45818.491944444446</v>
      </c>
      <c r="C11858" s="69" t="s">
        <v>186</v>
      </c>
      <c r="D11858" s="69" t="s">
        <v>1937</v>
      </c>
      <c r="E11858" s="69" t="s">
        <v>2698</v>
      </c>
      <c r="F11858" s="69">
        <v>2139</v>
      </c>
      <c r="G11858" s="69" t="s">
        <v>1948</v>
      </c>
    </row>
    <row r="11859" spans="1:7" ht="14.4">
      <c r="A11859" s="27" t="str">
        <f>VLOOKUP(C11859,'user list'!A:B,2,0)</f>
        <v>Admin</v>
      </c>
      <c r="B11859" s="172">
        <v>45818.491944444446</v>
      </c>
      <c r="C11859" s="69" t="s">
        <v>186</v>
      </c>
      <c r="D11859" s="69" t="s">
        <v>1937</v>
      </c>
      <c r="E11859" s="69" t="s">
        <v>2698</v>
      </c>
      <c r="F11859" s="69">
        <v>2139</v>
      </c>
      <c r="G11859" s="69" t="s">
        <v>1947</v>
      </c>
    </row>
    <row r="11860" spans="1:7" ht="14.4">
      <c r="A11860" s="27" t="str">
        <f>VLOOKUP(C11860,'user list'!A:B,2,0)</f>
        <v>OCAs</v>
      </c>
      <c r="B11860" s="172">
        <v>45818.492465277777</v>
      </c>
      <c r="C11860" s="69" t="s">
        <v>279</v>
      </c>
      <c r="D11860" s="69" t="s">
        <v>1937</v>
      </c>
      <c r="E11860" s="69" t="s">
        <v>2699</v>
      </c>
      <c r="F11860" s="69">
        <v>2140</v>
      </c>
      <c r="G11860" s="69" t="s">
        <v>2440</v>
      </c>
    </row>
    <row r="11861" spans="1:7" ht="14.4">
      <c r="A11861" s="27" t="str">
        <f>VLOOKUP(C11861,'user list'!A:B,2,0)</f>
        <v>Admin</v>
      </c>
      <c r="B11861" s="172">
        <v>45818.492465277777</v>
      </c>
      <c r="C11861" s="69" t="s">
        <v>186</v>
      </c>
      <c r="D11861" s="69" t="s">
        <v>1937</v>
      </c>
      <c r="E11861" s="69" t="s">
        <v>2699</v>
      </c>
      <c r="F11861" s="69">
        <v>2140</v>
      </c>
      <c r="G11861" s="69" t="s">
        <v>1948</v>
      </c>
    </row>
    <row r="11862" spans="1:7" ht="14.4">
      <c r="A11862" s="27" t="str">
        <f>VLOOKUP(C11862,'user list'!A:B,2,0)</f>
        <v>Admin</v>
      </c>
      <c r="B11862" s="172">
        <v>45818.492465277777</v>
      </c>
      <c r="C11862" s="69" t="s">
        <v>186</v>
      </c>
      <c r="D11862" s="69" t="s">
        <v>1937</v>
      </c>
      <c r="E11862" s="69" t="s">
        <v>2699</v>
      </c>
      <c r="F11862" s="69">
        <v>2140</v>
      </c>
      <c r="G11862" s="69" t="s">
        <v>1948</v>
      </c>
    </row>
    <row r="11863" spans="1:7" ht="14.4">
      <c r="A11863" s="27" t="str">
        <f>VLOOKUP(C11863,'user list'!A:B,2,0)</f>
        <v>Admin</v>
      </c>
      <c r="B11863" s="172">
        <v>45818.492476851854</v>
      </c>
      <c r="C11863" s="69" t="s">
        <v>186</v>
      </c>
      <c r="D11863" s="69" t="s">
        <v>1937</v>
      </c>
      <c r="E11863" s="69" t="s">
        <v>2699</v>
      </c>
      <c r="F11863" s="69">
        <v>2140</v>
      </c>
      <c r="G11863" s="69" t="s">
        <v>1948</v>
      </c>
    </row>
    <row r="11864" spans="1:7" ht="14.4">
      <c r="A11864" s="27" t="str">
        <f>VLOOKUP(C11864,'user list'!A:B,2,0)</f>
        <v>Admin</v>
      </c>
      <c r="B11864" s="172">
        <v>45818.492476851854</v>
      </c>
      <c r="C11864" s="69" t="s">
        <v>186</v>
      </c>
      <c r="D11864" s="69" t="s">
        <v>1937</v>
      </c>
      <c r="E11864" s="69" t="s">
        <v>2699</v>
      </c>
      <c r="F11864" s="69">
        <v>2140</v>
      </c>
      <c r="G11864" s="69" t="s">
        <v>1947</v>
      </c>
    </row>
    <row r="11865" spans="1:7" ht="14.4">
      <c r="A11865" s="27" t="str">
        <f>VLOOKUP(C11865,'user list'!A:B,2,0)</f>
        <v>OCAs</v>
      </c>
      <c r="B11865" s="172">
        <v>45818.493194444447</v>
      </c>
      <c r="C11865" s="69" t="s">
        <v>279</v>
      </c>
      <c r="D11865" s="69" t="s">
        <v>1937</v>
      </c>
      <c r="E11865" s="69" t="s">
        <v>2700</v>
      </c>
      <c r="F11865" s="69">
        <v>2141</v>
      </c>
      <c r="G11865" s="69" t="s">
        <v>2440</v>
      </c>
    </row>
    <row r="11866" spans="1:7" ht="14.4">
      <c r="A11866" s="27" t="str">
        <f>VLOOKUP(C11866,'user list'!A:B,2,0)</f>
        <v>Admin</v>
      </c>
      <c r="B11866" s="172">
        <v>45818.493194444447</v>
      </c>
      <c r="C11866" s="69" t="s">
        <v>186</v>
      </c>
      <c r="D11866" s="69" t="s">
        <v>1937</v>
      </c>
      <c r="E11866" s="69" t="s">
        <v>2700</v>
      </c>
      <c r="F11866" s="69">
        <v>2141</v>
      </c>
      <c r="G11866" s="69" t="s">
        <v>1948</v>
      </c>
    </row>
    <row r="11867" spans="1:7" ht="14.4">
      <c r="A11867" s="27" t="str">
        <f>VLOOKUP(C11867,'user list'!A:B,2,0)</f>
        <v>Admin</v>
      </c>
      <c r="B11867" s="172">
        <v>45818.493194444447</v>
      </c>
      <c r="C11867" s="69" t="s">
        <v>186</v>
      </c>
      <c r="D11867" s="69" t="s">
        <v>1937</v>
      </c>
      <c r="E11867" s="69" t="s">
        <v>2700</v>
      </c>
      <c r="F11867" s="69">
        <v>2141</v>
      </c>
      <c r="G11867" s="69" t="s">
        <v>1948</v>
      </c>
    </row>
    <row r="11868" spans="1:7" ht="14.4">
      <c r="A11868" s="27" t="str">
        <f>VLOOKUP(C11868,'user list'!A:B,2,0)</f>
        <v>Admin</v>
      </c>
      <c r="B11868" s="172">
        <v>45818.493206018517</v>
      </c>
      <c r="C11868" s="69" t="s">
        <v>186</v>
      </c>
      <c r="D11868" s="69" t="s">
        <v>1937</v>
      </c>
      <c r="E11868" s="69" t="s">
        <v>2700</v>
      </c>
      <c r="F11868" s="69">
        <v>2141</v>
      </c>
      <c r="G11868" s="69" t="s">
        <v>1948</v>
      </c>
    </row>
    <row r="11869" spans="1:7" ht="14.4">
      <c r="A11869" s="27" t="str">
        <f>VLOOKUP(C11869,'user list'!A:B,2,0)</f>
        <v>Admin</v>
      </c>
      <c r="B11869" s="172">
        <v>45818.493206018517</v>
      </c>
      <c r="C11869" s="69" t="s">
        <v>186</v>
      </c>
      <c r="D11869" s="69" t="s">
        <v>1937</v>
      </c>
      <c r="E11869" s="69" t="s">
        <v>2700</v>
      </c>
      <c r="F11869" s="69">
        <v>2141</v>
      </c>
      <c r="G11869" s="69" t="s">
        <v>1947</v>
      </c>
    </row>
    <row r="11870" spans="1:7" ht="14.4">
      <c r="A11870" s="27" t="str">
        <f>VLOOKUP(C11870,'user list'!A:B,2,0)</f>
        <v>OCAs</v>
      </c>
      <c r="B11870" s="172">
        <v>45818.493263888886</v>
      </c>
      <c r="C11870" s="69" t="s">
        <v>279</v>
      </c>
      <c r="D11870" s="69" t="s">
        <v>1937</v>
      </c>
      <c r="E11870" s="69" t="s">
        <v>2698</v>
      </c>
      <c r="F11870" s="69">
        <v>2139</v>
      </c>
      <c r="G11870" s="69" t="s">
        <v>1939</v>
      </c>
    </row>
    <row r="11871" spans="1:7" ht="14.4">
      <c r="A11871" s="27" t="str">
        <f>VLOOKUP(C11871,'user list'!A:B,2,0)</f>
        <v>OCAs</v>
      </c>
      <c r="B11871" s="172">
        <v>45818.493287037039</v>
      </c>
      <c r="C11871" s="69" t="s">
        <v>279</v>
      </c>
      <c r="D11871" s="69" t="s">
        <v>1937</v>
      </c>
      <c r="E11871" s="69" t="s">
        <v>2700</v>
      </c>
      <c r="F11871" s="69">
        <v>2141</v>
      </c>
      <c r="G11871" s="69" t="s">
        <v>1939</v>
      </c>
    </row>
    <row r="11872" spans="1:7" ht="14.4">
      <c r="A11872" s="27" t="str">
        <f>VLOOKUP(C11872,'user list'!A:B,2,0)</f>
        <v>QCPL</v>
      </c>
      <c r="B11872" s="172">
        <v>45818.493796296294</v>
      </c>
      <c r="C11872" s="69" t="s">
        <v>268</v>
      </c>
      <c r="D11872" s="69" t="s">
        <v>1937</v>
      </c>
      <c r="E11872" s="69" t="s">
        <v>2697</v>
      </c>
      <c r="F11872" s="69">
        <v>2138</v>
      </c>
      <c r="G11872" s="69" t="s">
        <v>1939</v>
      </c>
    </row>
    <row r="11873" spans="1:7" ht="14.4">
      <c r="A11873" s="27" t="str">
        <f>VLOOKUP(C11873,'user list'!A:B,2,0)</f>
        <v>QCPL</v>
      </c>
      <c r="B11873" s="172">
        <v>45818.493923611109</v>
      </c>
      <c r="C11873" s="69" t="s">
        <v>268</v>
      </c>
      <c r="D11873" s="69" t="s">
        <v>1937</v>
      </c>
      <c r="E11873" s="69" t="s">
        <v>2697</v>
      </c>
      <c r="F11873" s="69">
        <v>2138</v>
      </c>
      <c r="G11873" s="69" t="s">
        <v>1947</v>
      </c>
    </row>
    <row r="11874" spans="1:7" ht="14.4">
      <c r="A11874" s="27" t="str">
        <f>VLOOKUP(C11874,'user list'!A:B,2,0)</f>
        <v>QCPL</v>
      </c>
      <c r="B11874" s="172">
        <v>45818.493923611109</v>
      </c>
      <c r="C11874" s="69" t="s">
        <v>268</v>
      </c>
      <c r="D11874" s="69" t="s">
        <v>1937</v>
      </c>
      <c r="E11874" s="69" t="s">
        <v>2697</v>
      </c>
      <c r="F11874" s="69">
        <v>2138</v>
      </c>
      <c r="G11874" s="69" t="s">
        <v>1948</v>
      </c>
    </row>
    <row r="11875" spans="1:7" ht="14.4">
      <c r="A11875" s="27" t="str">
        <f>VLOOKUP(C11875,'user list'!A:B,2,0)</f>
        <v>QCPL</v>
      </c>
      <c r="B11875" s="172">
        <v>45818.493923611109</v>
      </c>
      <c r="C11875" s="69" t="s">
        <v>268</v>
      </c>
      <c r="D11875" s="69" t="s">
        <v>1937</v>
      </c>
      <c r="E11875" s="69" t="s">
        <v>2697</v>
      </c>
      <c r="F11875" s="69">
        <v>2138</v>
      </c>
      <c r="G11875" s="69" t="s">
        <v>1939</v>
      </c>
    </row>
    <row r="11876" spans="1:7" ht="14.4">
      <c r="A11876" s="27" t="str">
        <f>VLOOKUP(C11876,'user list'!A:B,2,0)</f>
        <v>Admin</v>
      </c>
      <c r="B11876" s="172">
        <v>45818.493935185186</v>
      </c>
      <c r="C11876" s="69" t="s">
        <v>186</v>
      </c>
      <c r="D11876" s="69" t="s">
        <v>1937</v>
      </c>
      <c r="E11876" s="69" t="s">
        <v>2697</v>
      </c>
      <c r="F11876" s="69">
        <v>2138</v>
      </c>
      <c r="G11876" s="69" t="s">
        <v>1948</v>
      </c>
    </row>
    <row r="11877" spans="1:7" ht="14.4">
      <c r="A11877" s="27" t="str">
        <f>VLOOKUP(C11877,'user list'!A:B,2,0)</f>
        <v>QCPL</v>
      </c>
      <c r="B11877" s="172">
        <v>45818.494560185187</v>
      </c>
      <c r="C11877" s="69" t="s">
        <v>268</v>
      </c>
      <c r="D11877" s="69" t="s">
        <v>1937</v>
      </c>
      <c r="E11877" s="69" t="s">
        <v>2697</v>
      </c>
      <c r="F11877" s="69">
        <v>2138</v>
      </c>
      <c r="G11877" s="69" t="s">
        <v>1939</v>
      </c>
    </row>
    <row r="11878" spans="1:7" ht="14.4">
      <c r="A11878" s="27" t="str">
        <f>VLOOKUP(C11878,'user list'!A:B,2,0)</f>
        <v>CAD</v>
      </c>
      <c r="B11878" s="172">
        <v>45818.496527777781</v>
      </c>
      <c r="C11878" s="69" t="s">
        <v>196</v>
      </c>
      <c r="D11878" s="69" t="s">
        <v>1937</v>
      </c>
      <c r="E11878" s="69" t="s">
        <v>2697</v>
      </c>
      <c r="F11878" s="69">
        <v>2138</v>
      </c>
      <c r="G11878" s="69" t="s">
        <v>2441</v>
      </c>
    </row>
    <row r="11879" spans="1:7" ht="14.4">
      <c r="A11879" s="27" t="str">
        <f>VLOOKUP(C11879,'user list'!A:B,2,0)</f>
        <v>CAD</v>
      </c>
      <c r="B11879" s="172">
        <v>45818.496817129628</v>
      </c>
      <c r="C11879" s="69" t="s">
        <v>196</v>
      </c>
      <c r="D11879" s="69" t="s">
        <v>1937</v>
      </c>
      <c r="E11879" s="69" t="s">
        <v>2697</v>
      </c>
      <c r="F11879" s="69">
        <v>2138</v>
      </c>
      <c r="G11879" s="69" t="s">
        <v>1947</v>
      </c>
    </row>
    <row r="11880" spans="1:7" ht="14.4">
      <c r="A11880" s="27" t="str">
        <f>VLOOKUP(C11880,'user list'!A:B,2,0)</f>
        <v>CAD</v>
      </c>
      <c r="B11880" s="172">
        <v>45818.496817129628</v>
      </c>
      <c r="C11880" s="69" t="s">
        <v>196</v>
      </c>
      <c r="D11880" s="69" t="s">
        <v>1937</v>
      </c>
      <c r="E11880" s="69" t="s">
        <v>2697</v>
      </c>
      <c r="F11880" s="69">
        <v>2138</v>
      </c>
      <c r="G11880" s="69" t="s">
        <v>1948</v>
      </c>
    </row>
    <row r="11881" spans="1:7" ht="14.4">
      <c r="A11881" s="27" t="str">
        <f>VLOOKUP(C11881,'user list'!A:B,2,0)</f>
        <v>CAD</v>
      </c>
      <c r="B11881" s="172">
        <v>45818.496817129628</v>
      </c>
      <c r="C11881" s="69" t="s">
        <v>196</v>
      </c>
      <c r="D11881" s="69" t="s">
        <v>1937</v>
      </c>
      <c r="E11881" s="69" t="s">
        <v>2697</v>
      </c>
      <c r="F11881" s="69">
        <v>2138</v>
      </c>
      <c r="G11881" s="69" t="s">
        <v>1939</v>
      </c>
    </row>
    <row r="11882" spans="1:7" ht="14.4">
      <c r="A11882" s="27" t="str">
        <f>VLOOKUP(C11882,'user list'!A:B,2,0)</f>
        <v>Admin</v>
      </c>
      <c r="B11882" s="172">
        <v>45818.496817129628</v>
      </c>
      <c r="C11882" s="69" t="s">
        <v>186</v>
      </c>
      <c r="D11882" s="69" t="s">
        <v>1937</v>
      </c>
      <c r="E11882" s="69" t="s">
        <v>2697</v>
      </c>
      <c r="F11882" s="69">
        <v>2138</v>
      </c>
      <c r="G11882" s="69" t="s">
        <v>1948</v>
      </c>
    </row>
    <row r="11883" spans="1:7" ht="14.4">
      <c r="A11883" s="27" t="str">
        <f>VLOOKUP(C11883,'user list'!A:B,2,0)</f>
        <v>CAD</v>
      </c>
      <c r="B11883" s="172">
        <v>45818.496874999997</v>
      </c>
      <c r="C11883" s="69" t="s">
        <v>196</v>
      </c>
      <c r="D11883" s="69" t="s">
        <v>1937</v>
      </c>
      <c r="E11883" s="69" t="s">
        <v>2642</v>
      </c>
      <c r="F11883" s="69">
        <v>2051</v>
      </c>
      <c r="G11883" s="69" t="s">
        <v>1939</v>
      </c>
    </row>
    <row r="11884" spans="1:7" ht="14.4">
      <c r="A11884" s="27" t="str">
        <f>VLOOKUP(C11884,'user list'!A:B,2,0)</f>
        <v>OCAs</v>
      </c>
      <c r="B11884" s="172">
        <v>45818.497187499997</v>
      </c>
      <c r="C11884" s="69" t="s">
        <v>279</v>
      </c>
      <c r="D11884" s="69" t="s">
        <v>1937</v>
      </c>
      <c r="E11884" s="69" t="s">
        <v>2698</v>
      </c>
      <c r="F11884" s="69">
        <v>2139</v>
      </c>
      <c r="G11884" s="69" t="s">
        <v>1939</v>
      </c>
    </row>
    <row r="11885" spans="1:7" ht="14.4">
      <c r="A11885" s="27" t="str">
        <f>VLOOKUP(C11885,'user list'!A:B,2,0)</f>
        <v>OCAs</v>
      </c>
      <c r="B11885" s="172">
        <v>45818.497199074074</v>
      </c>
      <c r="C11885" s="69" t="s">
        <v>279</v>
      </c>
      <c r="D11885" s="69" t="s">
        <v>1937</v>
      </c>
      <c r="E11885" s="69" t="s">
        <v>2699</v>
      </c>
      <c r="F11885" s="69">
        <v>2140</v>
      </c>
      <c r="G11885" s="69" t="s">
        <v>1939</v>
      </c>
    </row>
    <row r="11886" spans="1:7" ht="14.4">
      <c r="A11886" s="27" t="str">
        <f>VLOOKUP(C11886,'user list'!A:B,2,0)</f>
        <v>OCAs</v>
      </c>
      <c r="B11886" s="172">
        <v>45818.49722222222</v>
      </c>
      <c r="C11886" s="69" t="s">
        <v>279</v>
      </c>
      <c r="D11886" s="69" t="s">
        <v>1937</v>
      </c>
      <c r="E11886" s="69" t="s">
        <v>2700</v>
      </c>
      <c r="F11886" s="69">
        <v>2141</v>
      </c>
      <c r="G11886" s="69" t="s">
        <v>1939</v>
      </c>
    </row>
    <row r="11887" spans="1:7" ht="14.4">
      <c r="A11887" s="27" t="str">
        <f>VLOOKUP(C11887,'user list'!A:B,2,0)</f>
        <v>OCAs</v>
      </c>
      <c r="B11887" s="172">
        <v>45818.498055555552</v>
      </c>
      <c r="C11887" s="69" t="s">
        <v>279</v>
      </c>
      <c r="D11887" s="69" t="s">
        <v>1937</v>
      </c>
      <c r="E11887" s="69" t="s">
        <v>2701</v>
      </c>
      <c r="F11887" s="69">
        <v>2142</v>
      </c>
      <c r="G11887" s="69" t="s">
        <v>2440</v>
      </c>
    </row>
    <row r="11888" spans="1:7" ht="14.4">
      <c r="A11888" s="27" t="str">
        <f>VLOOKUP(C11888,'user list'!A:B,2,0)</f>
        <v>Admin</v>
      </c>
      <c r="B11888" s="172">
        <v>45818.498067129629</v>
      </c>
      <c r="C11888" s="69" t="s">
        <v>186</v>
      </c>
      <c r="D11888" s="69" t="s">
        <v>1937</v>
      </c>
      <c r="E11888" s="69" t="s">
        <v>2701</v>
      </c>
      <c r="F11888" s="69">
        <v>2142</v>
      </c>
      <c r="G11888" s="69" t="s">
        <v>1948</v>
      </c>
    </row>
    <row r="11889" spans="1:7" ht="14.4">
      <c r="A11889" s="27" t="str">
        <f>VLOOKUP(C11889,'user list'!A:B,2,0)</f>
        <v>Admin</v>
      </c>
      <c r="B11889" s="172">
        <v>45818.498067129629</v>
      </c>
      <c r="C11889" s="69" t="s">
        <v>186</v>
      </c>
      <c r="D11889" s="69" t="s">
        <v>1937</v>
      </c>
      <c r="E11889" s="69" t="s">
        <v>2701</v>
      </c>
      <c r="F11889" s="69">
        <v>2142</v>
      </c>
      <c r="G11889" s="69" t="s">
        <v>1948</v>
      </c>
    </row>
    <row r="11890" spans="1:7" ht="14.4">
      <c r="A11890" s="27" t="str">
        <f>VLOOKUP(C11890,'user list'!A:B,2,0)</f>
        <v>Admin</v>
      </c>
      <c r="B11890" s="172">
        <v>45818.498067129629</v>
      </c>
      <c r="C11890" s="69" t="s">
        <v>186</v>
      </c>
      <c r="D11890" s="69" t="s">
        <v>1937</v>
      </c>
      <c r="E11890" s="69" t="s">
        <v>2701</v>
      </c>
      <c r="F11890" s="69">
        <v>2142</v>
      </c>
      <c r="G11890" s="69" t="s">
        <v>1948</v>
      </c>
    </row>
    <row r="11891" spans="1:7" ht="14.4">
      <c r="A11891" s="27" t="str">
        <f>VLOOKUP(C11891,'user list'!A:B,2,0)</f>
        <v>Admin</v>
      </c>
      <c r="B11891" s="172">
        <v>45818.498067129629</v>
      </c>
      <c r="C11891" s="69" t="s">
        <v>186</v>
      </c>
      <c r="D11891" s="69" t="s">
        <v>1937</v>
      </c>
      <c r="E11891" s="69" t="s">
        <v>2701</v>
      </c>
      <c r="F11891" s="69">
        <v>2142</v>
      </c>
      <c r="G11891" s="69" t="s">
        <v>1947</v>
      </c>
    </row>
    <row r="11892" spans="1:7" ht="14.4">
      <c r="A11892" s="27" t="str">
        <f>VLOOKUP(C11892,'user list'!A:B,2,0)</f>
        <v>SSDD</v>
      </c>
      <c r="B11892" s="172">
        <v>45818.498124999998</v>
      </c>
      <c r="C11892" s="69" t="s">
        <v>273</v>
      </c>
      <c r="D11892" s="69" t="s">
        <v>1937</v>
      </c>
      <c r="E11892" s="69" t="s">
        <v>2483</v>
      </c>
      <c r="F11892" s="69">
        <v>1805</v>
      </c>
      <c r="G11892" s="69" t="s">
        <v>1939</v>
      </c>
    </row>
    <row r="11893" spans="1:7" ht="14.4">
      <c r="A11893" s="27" t="str">
        <f>VLOOKUP(C11893,'user list'!A:B,2,0)</f>
        <v>SSDD</v>
      </c>
      <c r="B11893" s="172">
        <v>45818.498240740744</v>
      </c>
      <c r="C11893" s="69" t="s">
        <v>273</v>
      </c>
      <c r="D11893" s="69" t="s">
        <v>1937</v>
      </c>
      <c r="E11893" s="69" t="s">
        <v>2483</v>
      </c>
      <c r="F11893" s="69">
        <v>1805</v>
      </c>
      <c r="G11893" s="69" t="s">
        <v>2441</v>
      </c>
    </row>
    <row r="11894" spans="1:7" ht="14.4">
      <c r="A11894" s="27" t="str">
        <f>VLOOKUP(C11894,'user list'!A:B,2,0)</f>
        <v>SSDD</v>
      </c>
      <c r="B11894" s="172">
        <v>45818.498680555553</v>
      </c>
      <c r="C11894" s="69" t="s">
        <v>273</v>
      </c>
      <c r="D11894" s="69" t="s">
        <v>1937</v>
      </c>
      <c r="E11894" s="69" t="s">
        <v>1991</v>
      </c>
      <c r="F11894" s="69">
        <v>1832</v>
      </c>
      <c r="G11894" s="69" t="s">
        <v>2441</v>
      </c>
    </row>
    <row r="11895" spans="1:7" ht="14.4">
      <c r="A11895" s="27" t="str">
        <f>VLOOKUP(C11895,'user list'!A:B,2,0)</f>
        <v>ITDD</v>
      </c>
      <c r="B11895" s="172">
        <v>45818.498749999999</v>
      </c>
      <c r="C11895" s="69" t="s">
        <v>219</v>
      </c>
      <c r="D11895" s="69" t="s">
        <v>1937</v>
      </c>
      <c r="E11895" s="69" t="s">
        <v>2685</v>
      </c>
      <c r="F11895" s="69">
        <v>2107</v>
      </c>
      <c r="G11895" s="69" t="s">
        <v>1939</v>
      </c>
    </row>
    <row r="11896" spans="1:7" ht="14.4">
      <c r="A11896" s="27" t="str">
        <f>VLOOKUP(C11896,'user list'!A:B,2,0)</f>
        <v>OCAs</v>
      </c>
      <c r="B11896" s="172">
        <v>45818.498796296299</v>
      </c>
      <c r="C11896" s="69" t="s">
        <v>279</v>
      </c>
      <c r="D11896" s="69" t="s">
        <v>1937</v>
      </c>
      <c r="E11896" s="69" t="s">
        <v>2702</v>
      </c>
      <c r="F11896" s="69">
        <v>2143</v>
      </c>
      <c r="G11896" s="69" t="s">
        <v>2440</v>
      </c>
    </row>
    <row r="11897" spans="1:7" ht="14.4">
      <c r="A11897" s="27" t="str">
        <f>VLOOKUP(C11897,'user list'!A:B,2,0)</f>
        <v>Admin</v>
      </c>
      <c r="B11897" s="172">
        <v>45818.498796296299</v>
      </c>
      <c r="C11897" s="69" t="s">
        <v>186</v>
      </c>
      <c r="D11897" s="69" t="s">
        <v>1937</v>
      </c>
      <c r="E11897" s="69" t="s">
        <v>2702</v>
      </c>
      <c r="F11897" s="69">
        <v>2143</v>
      </c>
      <c r="G11897" s="69" t="s">
        <v>1948</v>
      </c>
    </row>
    <row r="11898" spans="1:7" ht="14.4">
      <c r="A11898" s="27" t="str">
        <f>VLOOKUP(C11898,'user list'!A:B,2,0)</f>
        <v>Admin</v>
      </c>
      <c r="B11898" s="172">
        <v>45818.498796296299</v>
      </c>
      <c r="C11898" s="69" t="s">
        <v>186</v>
      </c>
      <c r="D11898" s="69" t="s">
        <v>1937</v>
      </c>
      <c r="E11898" s="69" t="s">
        <v>2702</v>
      </c>
      <c r="F11898" s="69">
        <v>2143</v>
      </c>
      <c r="G11898" s="69" t="s">
        <v>1948</v>
      </c>
    </row>
    <row r="11899" spans="1:7" ht="14.4">
      <c r="A11899" s="27" t="str">
        <f>VLOOKUP(C11899,'user list'!A:B,2,0)</f>
        <v>Admin</v>
      </c>
      <c r="B11899" s="172">
        <v>45818.498807870368</v>
      </c>
      <c r="C11899" s="69" t="s">
        <v>186</v>
      </c>
      <c r="D11899" s="69" t="s">
        <v>1937</v>
      </c>
      <c r="E11899" s="69" t="s">
        <v>2702</v>
      </c>
      <c r="F11899" s="69">
        <v>2143</v>
      </c>
      <c r="G11899" s="69" t="s">
        <v>1948</v>
      </c>
    </row>
    <row r="11900" spans="1:7" ht="14.4">
      <c r="A11900" s="27" t="str">
        <f>VLOOKUP(C11900,'user list'!A:B,2,0)</f>
        <v>Admin</v>
      </c>
      <c r="B11900" s="172">
        <v>45818.498807870368</v>
      </c>
      <c r="C11900" s="69" t="s">
        <v>186</v>
      </c>
      <c r="D11900" s="69" t="s">
        <v>1937</v>
      </c>
      <c r="E11900" s="69" t="s">
        <v>2702</v>
      </c>
      <c r="F11900" s="69">
        <v>2143</v>
      </c>
      <c r="G11900" s="69" t="s">
        <v>1947</v>
      </c>
    </row>
    <row r="11901" spans="1:7" ht="14.4">
      <c r="A11901" s="27" t="str">
        <f>VLOOKUP(C11901,'user list'!A:B,2,0)</f>
        <v>OCAs</v>
      </c>
      <c r="B11901" s="172">
        <v>45818.498842592591</v>
      </c>
      <c r="C11901" s="69" t="s">
        <v>279</v>
      </c>
      <c r="D11901" s="69" t="s">
        <v>1937</v>
      </c>
      <c r="E11901" s="69" t="s">
        <v>2702</v>
      </c>
      <c r="F11901" s="69">
        <v>2143</v>
      </c>
      <c r="G11901" s="69" t="s">
        <v>1939</v>
      </c>
    </row>
    <row r="11902" spans="1:7" ht="14.4">
      <c r="A11902" s="27" t="str">
        <f>VLOOKUP(C11902,'user list'!A:B,2,0)</f>
        <v>OCAs</v>
      </c>
      <c r="B11902" s="172">
        <v>45818.498854166668</v>
      </c>
      <c r="C11902" s="69" t="s">
        <v>279</v>
      </c>
      <c r="D11902" s="69" t="s">
        <v>1937</v>
      </c>
      <c r="E11902" s="69" t="s">
        <v>2702</v>
      </c>
      <c r="F11902" s="69">
        <v>2143</v>
      </c>
      <c r="G11902" s="69" t="s">
        <v>1939</v>
      </c>
    </row>
    <row r="11903" spans="1:7" ht="14.4">
      <c r="A11903" s="27" t="str">
        <f>VLOOKUP(C11903,'user list'!A:B,2,0)</f>
        <v>SSDD</v>
      </c>
      <c r="B11903" s="172">
        <v>45818.499131944445</v>
      </c>
      <c r="C11903" s="69" t="s">
        <v>273</v>
      </c>
      <c r="D11903" s="69" t="s">
        <v>1937</v>
      </c>
      <c r="E11903" s="69" t="s">
        <v>2463</v>
      </c>
      <c r="F11903" s="69">
        <v>1760</v>
      </c>
      <c r="G11903" s="69" t="s">
        <v>1939</v>
      </c>
    </row>
    <row r="11904" spans="1:7" ht="14.4">
      <c r="A11904" s="27" t="str">
        <f>VLOOKUP(C11904,'user list'!A:B,2,0)</f>
        <v>SSDD</v>
      </c>
      <c r="B11904" s="172">
        <v>45818.499224537038</v>
      </c>
      <c r="C11904" s="69" t="s">
        <v>273</v>
      </c>
      <c r="D11904" s="69" t="s">
        <v>1937</v>
      </c>
      <c r="E11904" s="69" t="s">
        <v>2463</v>
      </c>
      <c r="F11904" s="69">
        <v>1760</v>
      </c>
      <c r="G11904" s="69" t="s">
        <v>2441</v>
      </c>
    </row>
    <row r="11905" spans="1:7" ht="14.4">
      <c r="A11905" s="27" t="str">
        <f>VLOOKUP(C11905,'user list'!A:B,2,0)</f>
        <v>SSDD</v>
      </c>
      <c r="B11905" s="172">
        <v>45818.499826388892</v>
      </c>
      <c r="C11905" s="69" t="s">
        <v>273</v>
      </c>
      <c r="D11905" s="69" t="s">
        <v>1937</v>
      </c>
      <c r="E11905" s="69" t="s">
        <v>2556</v>
      </c>
      <c r="F11905" s="69">
        <v>1916</v>
      </c>
      <c r="G11905" s="69" t="s">
        <v>1939</v>
      </c>
    </row>
    <row r="11906" spans="1:7" ht="14.4">
      <c r="A11906" s="27" t="str">
        <f>VLOOKUP(C11906,'user list'!A:B,2,0)</f>
        <v>SSDD</v>
      </c>
      <c r="B11906" s="172">
        <v>45818.499976851854</v>
      </c>
      <c r="C11906" s="69" t="s">
        <v>273</v>
      </c>
      <c r="D11906" s="69" t="s">
        <v>1937</v>
      </c>
      <c r="E11906" s="69" t="s">
        <v>2556</v>
      </c>
      <c r="F11906" s="69">
        <v>1916</v>
      </c>
      <c r="G11906" s="69" t="s">
        <v>2441</v>
      </c>
    </row>
    <row r="11907" spans="1:7" ht="14.4">
      <c r="A11907" s="27" t="str">
        <f>VLOOKUP(C11907,'user list'!A:B,2,0)</f>
        <v>QCPL</v>
      </c>
      <c r="B11907" s="172">
        <v>45818.500509259262</v>
      </c>
      <c r="C11907" s="69" t="s">
        <v>268</v>
      </c>
      <c r="D11907" s="69" t="s">
        <v>1937</v>
      </c>
      <c r="E11907" s="69" t="s">
        <v>2697</v>
      </c>
      <c r="F11907" s="69">
        <v>2138</v>
      </c>
      <c r="G11907" s="69" t="s">
        <v>1939</v>
      </c>
    </row>
    <row r="11908" spans="1:7" ht="14.4">
      <c r="A11908" s="27" t="str">
        <f>VLOOKUP(C11908,'user list'!A:B,2,0)</f>
        <v>SSDD</v>
      </c>
      <c r="B11908" s="172">
        <v>45818.500601851854</v>
      </c>
      <c r="C11908" s="69" t="s">
        <v>273</v>
      </c>
      <c r="D11908" s="69" t="s">
        <v>1937</v>
      </c>
      <c r="E11908" s="69" t="s">
        <v>2615</v>
      </c>
      <c r="F11908" s="69" t="s">
        <v>2616</v>
      </c>
      <c r="G11908" s="69" t="s">
        <v>2617</v>
      </c>
    </row>
    <row r="11909" spans="1:7" ht="14.4">
      <c r="A11909" s="27" t="str">
        <f>VLOOKUP(C11909,'user list'!A:B,2,0)</f>
        <v>QCPL</v>
      </c>
      <c r="B11909" s="172">
        <v>45818.500740740739</v>
      </c>
      <c r="C11909" s="69" t="s">
        <v>268</v>
      </c>
      <c r="D11909" s="69" t="s">
        <v>1937</v>
      </c>
      <c r="E11909" s="69" t="s">
        <v>2697</v>
      </c>
      <c r="F11909" s="69">
        <v>2138</v>
      </c>
      <c r="G11909" s="69" t="s">
        <v>1947</v>
      </c>
    </row>
    <row r="11910" spans="1:7" ht="14.4">
      <c r="A11910" s="27" t="str">
        <f>VLOOKUP(C11910,'user list'!A:B,2,0)</f>
        <v>QCPL</v>
      </c>
      <c r="B11910" s="172">
        <v>45818.500740740739</v>
      </c>
      <c r="C11910" s="69" t="s">
        <v>268</v>
      </c>
      <c r="D11910" s="69" t="s">
        <v>1937</v>
      </c>
      <c r="E11910" s="69" t="s">
        <v>2697</v>
      </c>
      <c r="F11910" s="69">
        <v>2138</v>
      </c>
      <c r="G11910" s="69" t="s">
        <v>1948</v>
      </c>
    </row>
    <row r="11911" spans="1:7" ht="14.4">
      <c r="A11911" s="27" t="str">
        <f>VLOOKUP(C11911,'user list'!A:B,2,0)</f>
        <v>QCPL</v>
      </c>
      <c r="B11911" s="172">
        <v>45818.500752314816</v>
      </c>
      <c r="C11911" s="69" t="s">
        <v>268</v>
      </c>
      <c r="D11911" s="69" t="s">
        <v>1937</v>
      </c>
      <c r="E11911" s="69" t="s">
        <v>2697</v>
      </c>
      <c r="F11911" s="69">
        <v>2138</v>
      </c>
      <c r="G11911" s="69" t="s">
        <v>1939</v>
      </c>
    </row>
    <row r="11912" spans="1:7" ht="14.4">
      <c r="A11912" s="27" t="str">
        <f>VLOOKUP(C11912,'user list'!A:B,2,0)</f>
        <v>Admin</v>
      </c>
      <c r="B11912" s="172">
        <v>45818.500752314816</v>
      </c>
      <c r="C11912" s="69" t="s">
        <v>186</v>
      </c>
      <c r="D11912" s="69" t="s">
        <v>1937</v>
      </c>
      <c r="E11912" s="69" t="s">
        <v>2697</v>
      </c>
      <c r="F11912" s="69">
        <v>2138</v>
      </c>
      <c r="G11912" s="69" t="s">
        <v>1948</v>
      </c>
    </row>
    <row r="11913" spans="1:7" ht="14.4">
      <c r="A11913" s="27" t="str">
        <f>VLOOKUP(C11913,'user list'!A:B,2,0)</f>
        <v>QCPL</v>
      </c>
      <c r="B11913" s="172">
        <v>45818.500879629632</v>
      </c>
      <c r="C11913" s="69" t="s">
        <v>268</v>
      </c>
      <c r="D11913" s="69" t="s">
        <v>1937</v>
      </c>
      <c r="E11913" s="69" t="s">
        <v>2697</v>
      </c>
      <c r="F11913" s="69">
        <v>2138</v>
      </c>
      <c r="G11913" s="69" t="s">
        <v>1939</v>
      </c>
    </row>
    <row r="11914" spans="1:7" ht="14.4">
      <c r="A11914" s="27" t="str">
        <f>VLOOKUP(C11914,'user list'!A:B,2,0)</f>
        <v>SSDD</v>
      </c>
      <c r="B11914" s="172">
        <v>45818.500902777778</v>
      </c>
      <c r="C11914" s="69" t="s">
        <v>273</v>
      </c>
      <c r="D11914" s="69" t="s">
        <v>1937</v>
      </c>
      <c r="E11914" s="69" t="s">
        <v>2615</v>
      </c>
      <c r="F11914" s="69" t="s">
        <v>2616</v>
      </c>
      <c r="G11914" s="69" t="s">
        <v>2617</v>
      </c>
    </row>
    <row r="11915" spans="1:7" ht="14.4">
      <c r="A11915" s="27" t="str">
        <f>VLOOKUP(C11915,'user list'!A:B,2,0)</f>
        <v>SSDD</v>
      </c>
      <c r="B11915" s="172">
        <v>45818.501006944447</v>
      </c>
      <c r="C11915" s="69" t="s">
        <v>273</v>
      </c>
      <c r="D11915" s="69" t="s">
        <v>1937</v>
      </c>
      <c r="E11915" s="69" t="s">
        <v>1636</v>
      </c>
      <c r="F11915" s="69">
        <v>1883</v>
      </c>
      <c r="G11915" s="69" t="s">
        <v>1939</v>
      </c>
    </row>
    <row r="11916" spans="1:7" ht="14.4">
      <c r="A11916" s="27" t="str">
        <f>VLOOKUP(C11916,'user list'!A:B,2,0)</f>
        <v>SSDD</v>
      </c>
      <c r="B11916" s="172">
        <v>45818.501168981478</v>
      </c>
      <c r="C11916" s="69" t="s">
        <v>273</v>
      </c>
      <c r="D11916" s="69" t="s">
        <v>1937</v>
      </c>
      <c r="E11916" s="69" t="s">
        <v>2615</v>
      </c>
      <c r="F11916" s="69" t="s">
        <v>2616</v>
      </c>
      <c r="G11916" s="69" t="s">
        <v>2617</v>
      </c>
    </row>
    <row r="11917" spans="1:7" ht="14.4">
      <c r="A11917" s="27" t="str">
        <f>VLOOKUP(C11917,'user list'!A:B,2,0)</f>
        <v>QCPL</v>
      </c>
      <c r="B11917" s="172">
        <v>45818.501192129632</v>
      </c>
      <c r="C11917" s="69" t="s">
        <v>268</v>
      </c>
      <c r="D11917" s="69" t="s">
        <v>1937</v>
      </c>
      <c r="E11917" s="69" t="s">
        <v>2697</v>
      </c>
      <c r="F11917" s="69">
        <v>2138</v>
      </c>
      <c r="G11917" s="69" t="s">
        <v>1939</v>
      </c>
    </row>
    <row r="11918" spans="1:7" ht="14.4">
      <c r="A11918" s="27" t="str">
        <f>VLOOKUP(C11918,'user list'!A:B,2,0)</f>
        <v>SSDD</v>
      </c>
      <c r="B11918" s="172">
        <v>45818.501238425924</v>
      </c>
      <c r="C11918" s="69" t="s">
        <v>273</v>
      </c>
      <c r="D11918" s="69" t="s">
        <v>1937</v>
      </c>
      <c r="E11918" s="69" t="s">
        <v>1636</v>
      </c>
      <c r="F11918" s="69">
        <v>1883</v>
      </c>
      <c r="G11918" s="69" t="s">
        <v>1939</v>
      </c>
    </row>
    <row r="11919" spans="1:7" ht="14.4">
      <c r="A11919" s="27" t="str">
        <f>VLOOKUP(C11919,'user list'!A:B,2,0)</f>
        <v>SSDD</v>
      </c>
      <c r="B11919" s="172">
        <v>45818.501354166663</v>
      </c>
      <c r="C11919" s="69" t="s">
        <v>273</v>
      </c>
      <c r="D11919" s="69" t="s">
        <v>1937</v>
      </c>
      <c r="E11919" s="69" t="s">
        <v>2615</v>
      </c>
      <c r="F11919" s="69" t="s">
        <v>2616</v>
      </c>
      <c r="G11919" s="69" t="s">
        <v>2617</v>
      </c>
    </row>
    <row r="11920" spans="1:7" ht="14.4">
      <c r="A11920" s="27" t="str">
        <f>VLOOKUP(C11920,'user list'!A:B,2,0)</f>
        <v>QCPL</v>
      </c>
      <c r="B11920" s="172">
        <v>45818.501377314817</v>
      </c>
      <c r="C11920" s="69" t="s">
        <v>268</v>
      </c>
      <c r="D11920" s="69" t="s">
        <v>1937</v>
      </c>
      <c r="E11920" s="69" t="s">
        <v>2697</v>
      </c>
      <c r="F11920" s="69">
        <v>2138</v>
      </c>
      <c r="G11920" s="69" t="s">
        <v>1939</v>
      </c>
    </row>
    <row r="11921" spans="1:7" ht="14.4">
      <c r="A11921" s="27" t="str">
        <f>VLOOKUP(C11921,'user list'!A:B,2,0)</f>
        <v>SSDD</v>
      </c>
      <c r="B11921" s="172">
        <v>45818.501458333332</v>
      </c>
      <c r="C11921" s="69" t="s">
        <v>273</v>
      </c>
      <c r="D11921" s="69" t="s">
        <v>1937</v>
      </c>
      <c r="E11921" s="69" t="s">
        <v>1636</v>
      </c>
      <c r="F11921" s="69">
        <v>1883</v>
      </c>
      <c r="G11921" s="69" t="s">
        <v>1939</v>
      </c>
    </row>
    <row r="11922" spans="1:7" ht="14.4">
      <c r="A11922" s="27" t="str">
        <f>VLOOKUP(C11922,'user list'!A:B,2,0)</f>
        <v>QCPL</v>
      </c>
      <c r="B11922" s="172">
        <v>45818.501689814817</v>
      </c>
      <c r="C11922" s="69" t="s">
        <v>268</v>
      </c>
      <c r="D11922" s="69" t="s">
        <v>1937</v>
      </c>
      <c r="E11922" s="69" t="s">
        <v>2697</v>
      </c>
      <c r="F11922" s="69">
        <v>2138</v>
      </c>
      <c r="G11922" s="69" t="s">
        <v>1939</v>
      </c>
    </row>
    <row r="11923" spans="1:7" ht="14.4">
      <c r="A11923" s="27" t="str">
        <f>VLOOKUP(C11923,'user list'!A:B,2,0)</f>
        <v>SSDD</v>
      </c>
      <c r="B11923" s="172">
        <v>45818.501875000002</v>
      </c>
      <c r="C11923" s="69" t="s">
        <v>273</v>
      </c>
      <c r="D11923" s="69" t="s">
        <v>1937</v>
      </c>
      <c r="E11923" s="69" t="s">
        <v>2615</v>
      </c>
      <c r="F11923" s="69" t="s">
        <v>2616</v>
      </c>
      <c r="G11923" s="69" t="s">
        <v>2617</v>
      </c>
    </row>
    <row r="11924" spans="1:7" ht="14.4">
      <c r="A11924" s="27" t="str">
        <f>VLOOKUP(C11924,'user list'!A:B,2,0)</f>
        <v>SSDD</v>
      </c>
      <c r="B11924" s="172">
        <v>45818.502071759256</v>
      </c>
      <c r="C11924" s="69" t="s">
        <v>273</v>
      </c>
      <c r="D11924" s="69" t="s">
        <v>1937</v>
      </c>
      <c r="E11924" s="69" t="s">
        <v>2615</v>
      </c>
      <c r="F11924" s="69" t="s">
        <v>2616</v>
      </c>
      <c r="G11924" s="69" t="s">
        <v>2617</v>
      </c>
    </row>
    <row r="11925" spans="1:7" ht="14.4">
      <c r="A11925" s="27" t="str">
        <f>VLOOKUP(C11925,'user list'!A:B,2,0)</f>
        <v>SSDD</v>
      </c>
      <c r="B11925" s="172">
        <v>45818.503136574072</v>
      </c>
      <c r="C11925" s="69" t="s">
        <v>273</v>
      </c>
      <c r="D11925" s="69" t="s">
        <v>1937</v>
      </c>
      <c r="E11925" s="69" t="s">
        <v>2615</v>
      </c>
      <c r="F11925" s="69" t="s">
        <v>2616</v>
      </c>
      <c r="G11925" s="69" t="s">
        <v>2617</v>
      </c>
    </row>
    <row r="11926" spans="1:7" ht="14.4">
      <c r="A11926" s="27" t="str">
        <f>VLOOKUP(C11926,'user list'!A:B,2,0)</f>
        <v>SSDD</v>
      </c>
      <c r="B11926" s="172">
        <v>45818.503171296295</v>
      </c>
      <c r="C11926" s="69" t="s">
        <v>273</v>
      </c>
      <c r="D11926" s="69" t="s">
        <v>1937</v>
      </c>
      <c r="E11926" s="69" t="s">
        <v>1636</v>
      </c>
      <c r="F11926" s="69">
        <v>1883</v>
      </c>
      <c r="G11926" s="69" t="s">
        <v>1939</v>
      </c>
    </row>
    <row r="11927" spans="1:7" ht="14.4">
      <c r="A11927" s="27" t="str">
        <f>VLOOKUP(C11927,'user list'!A:B,2,0)</f>
        <v>SSDD</v>
      </c>
      <c r="B11927" s="172">
        <v>45818.503888888888</v>
      </c>
      <c r="C11927" s="69" t="s">
        <v>273</v>
      </c>
      <c r="D11927" s="69" t="s">
        <v>1937</v>
      </c>
      <c r="E11927" s="69" t="s">
        <v>2697</v>
      </c>
      <c r="F11927" s="69">
        <v>2138</v>
      </c>
      <c r="G11927" s="69" t="s">
        <v>1939</v>
      </c>
    </row>
    <row r="11928" spans="1:7" ht="14.4">
      <c r="A11928" s="27" t="str">
        <f>VLOOKUP(C11928,'user list'!A:B,2,0)</f>
        <v>SSDD</v>
      </c>
      <c r="B11928" s="172">
        <v>45818.504004629627</v>
      </c>
      <c r="C11928" s="69" t="s">
        <v>273</v>
      </c>
      <c r="D11928" s="69" t="s">
        <v>1937</v>
      </c>
      <c r="E11928" s="69" t="s">
        <v>2697</v>
      </c>
      <c r="F11928" s="69">
        <v>2138</v>
      </c>
      <c r="G11928" s="69" t="s">
        <v>2441</v>
      </c>
    </row>
    <row r="11929" spans="1:7" ht="14.4">
      <c r="A11929" s="27" t="str">
        <f>VLOOKUP(C11929,'user list'!A:B,2,0)</f>
        <v>CTO</v>
      </c>
      <c r="B11929" s="172">
        <v>45818.504606481481</v>
      </c>
      <c r="C11929" s="69" t="s">
        <v>207</v>
      </c>
      <c r="D11929" s="69" t="s">
        <v>1937</v>
      </c>
      <c r="E11929" s="69" t="s">
        <v>2697</v>
      </c>
      <c r="F11929" s="69">
        <v>2138</v>
      </c>
      <c r="G11929" s="69" t="s">
        <v>1939</v>
      </c>
    </row>
    <row r="11930" spans="1:7" ht="14.4">
      <c r="A11930" s="27" t="str">
        <f>VLOOKUP(C11930,'user list'!A:B,2,0)</f>
        <v>CTO</v>
      </c>
      <c r="B11930" s="172">
        <v>45818.504837962966</v>
      </c>
      <c r="C11930" s="69" t="s">
        <v>207</v>
      </c>
      <c r="D11930" s="69" t="s">
        <v>1937</v>
      </c>
      <c r="E11930" s="69" t="s">
        <v>2697</v>
      </c>
      <c r="F11930" s="69">
        <v>2138</v>
      </c>
      <c r="G11930" s="69" t="s">
        <v>1947</v>
      </c>
    </row>
    <row r="11931" spans="1:7" ht="14.4">
      <c r="A11931" s="27" t="str">
        <f>VLOOKUP(C11931,'user list'!A:B,2,0)</f>
        <v>CTO</v>
      </c>
      <c r="B11931" s="172">
        <v>45818.504837962966</v>
      </c>
      <c r="C11931" s="69" t="s">
        <v>207</v>
      </c>
      <c r="D11931" s="69" t="s">
        <v>1937</v>
      </c>
      <c r="E11931" s="69" t="s">
        <v>2697</v>
      </c>
      <c r="F11931" s="69">
        <v>2138</v>
      </c>
      <c r="G11931" s="69" t="s">
        <v>1948</v>
      </c>
    </row>
    <row r="11932" spans="1:7" ht="14.4">
      <c r="A11932" s="27" t="str">
        <f>VLOOKUP(C11932,'user list'!A:B,2,0)</f>
        <v>CTO</v>
      </c>
      <c r="B11932" s="172">
        <v>45818.504837962966</v>
      </c>
      <c r="C11932" s="69" t="s">
        <v>207</v>
      </c>
      <c r="D11932" s="69" t="s">
        <v>1937</v>
      </c>
      <c r="E11932" s="69" t="s">
        <v>2697</v>
      </c>
      <c r="F11932" s="69">
        <v>2138</v>
      </c>
      <c r="G11932" s="69" t="s">
        <v>1939</v>
      </c>
    </row>
    <row r="11933" spans="1:7" ht="14.4">
      <c r="A11933" s="27" t="str">
        <f>VLOOKUP(C11933,'user list'!A:B,2,0)</f>
        <v>Admin</v>
      </c>
      <c r="B11933" s="172">
        <v>45818.504849537036</v>
      </c>
      <c r="C11933" s="69" t="s">
        <v>186</v>
      </c>
      <c r="D11933" s="69" t="s">
        <v>1937</v>
      </c>
      <c r="E11933" s="69" t="s">
        <v>2697</v>
      </c>
      <c r="F11933" s="69">
        <v>2138</v>
      </c>
      <c r="G11933" s="69" t="s">
        <v>1948</v>
      </c>
    </row>
    <row r="11934" spans="1:7" ht="14.4">
      <c r="A11934" s="27" t="str">
        <f>VLOOKUP(C11934,'user list'!A:B,2,0)</f>
        <v>CAD</v>
      </c>
      <c r="B11934" s="172">
        <v>45818.50545138889</v>
      </c>
      <c r="C11934" s="69" t="s">
        <v>196</v>
      </c>
      <c r="D11934" s="69" t="s">
        <v>1937</v>
      </c>
      <c r="E11934" s="69" t="s">
        <v>926</v>
      </c>
      <c r="F11934" s="69">
        <v>2144</v>
      </c>
      <c r="G11934" s="69" t="s">
        <v>2440</v>
      </c>
    </row>
    <row r="11935" spans="1:7" ht="14.4">
      <c r="A11935" s="27" t="str">
        <f>VLOOKUP(C11935,'user list'!A:B,2,0)</f>
        <v>Admin</v>
      </c>
      <c r="B11935" s="172">
        <v>45818.50545138889</v>
      </c>
      <c r="C11935" s="69" t="s">
        <v>186</v>
      </c>
      <c r="D11935" s="69" t="s">
        <v>1937</v>
      </c>
      <c r="E11935" s="69" t="s">
        <v>926</v>
      </c>
      <c r="F11935" s="69">
        <v>2144</v>
      </c>
      <c r="G11935" s="69" t="s">
        <v>1948</v>
      </c>
    </row>
    <row r="11936" spans="1:7" ht="14.4">
      <c r="A11936" s="27" t="str">
        <f>VLOOKUP(C11936,'user list'!A:B,2,0)</f>
        <v>Admin</v>
      </c>
      <c r="B11936" s="172">
        <v>45818.50545138889</v>
      </c>
      <c r="C11936" s="69" t="s">
        <v>186</v>
      </c>
      <c r="D11936" s="69" t="s">
        <v>1937</v>
      </c>
      <c r="E11936" s="69" t="s">
        <v>926</v>
      </c>
      <c r="F11936" s="69">
        <v>2144</v>
      </c>
      <c r="G11936" s="69" t="s">
        <v>1948</v>
      </c>
    </row>
    <row r="11937" spans="1:7" ht="14.4">
      <c r="A11937" s="27" t="str">
        <f>VLOOKUP(C11937,'user list'!A:B,2,0)</f>
        <v>Admin</v>
      </c>
      <c r="B11937" s="172">
        <v>45818.50545138889</v>
      </c>
      <c r="C11937" s="69" t="s">
        <v>186</v>
      </c>
      <c r="D11937" s="69" t="s">
        <v>1937</v>
      </c>
      <c r="E11937" s="69" t="s">
        <v>926</v>
      </c>
      <c r="F11937" s="69">
        <v>2144</v>
      </c>
      <c r="G11937" s="69" t="s">
        <v>1948</v>
      </c>
    </row>
    <row r="11938" spans="1:7" ht="14.4">
      <c r="A11938" s="27" t="str">
        <f>VLOOKUP(C11938,'user list'!A:B,2,0)</f>
        <v>Admin</v>
      </c>
      <c r="B11938" s="172">
        <v>45818.50545138889</v>
      </c>
      <c r="C11938" s="69" t="s">
        <v>186</v>
      </c>
      <c r="D11938" s="69" t="s">
        <v>1937</v>
      </c>
      <c r="E11938" s="69" t="s">
        <v>926</v>
      </c>
      <c r="F11938" s="69">
        <v>2144</v>
      </c>
      <c r="G11938" s="69" t="s">
        <v>1947</v>
      </c>
    </row>
    <row r="11939" spans="1:7" ht="14.4">
      <c r="A11939" s="27" t="str">
        <f>VLOOKUP(C11939,'user list'!A:B,2,0)</f>
        <v>CTO</v>
      </c>
      <c r="B11939" s="172">
        <v>45818.505590277775</v>
      </c>
      <c r="C11939" s="69" t="s">
        <v>207</v>
      </c>
      <c r="D11939" s="69" t="s">
        <v>1937</v>
      </c>
      <c r="E11939" s="69" t="s">
        <v>2578</v>
      </c>
      <c r="F11939" s="69">
        <v>1949</v>
      </c>
      <c r="G11939" s="69" t="s">
        <v>1939</v>
      </c>
    </row>
    <row r="11940" spans="1:7" ht="14.4">
      <c r="A11940" s="27" t="str">
        <f>VLOOKUP(C11940,'user list'!A:B,2,0)</f>
        <v>CAD</v>
      </c>
      <c r="B11940" s="172">
        <v>45818.506064814814</v>
      </c>
      <c r="C11940" s="69" t="s">
        <v>196</v>
      </c>
      <c r="D11940" s="69" t="s">
        <v>1937</v>
      </c>
      <c r="E11940" s="69" t="s">
        <v>926</v>
      </c>
      <c r="F11940" s="69">
        <v>2144</v>
      </c>
      <c r="G11940" s="69" t="s">
        <v>1939</v>
      </c>
    </row>
    <row r="11941" spans="1:7" ht="14.4">
      <c r="A11941" s="27" t="str">
        <f>VLOOKUP(C11941,'user list'!A:B,2,0)</f>
        <v>CAD</v>
      </c>
      <c r="B11941" s="172">
        <v>45818.507696759261</v>
      </c>
      <c r="C11941" s="69" t="s">
        <v>196</v>
      </c>
      <c r="D11941" s="69" t="s">
        <v>1937</v>
      </c>
      <c r="E11941" s="69" t="s">
        <v>924</v>
      </c>
      <c r="F11941" s="69">
        <v>2145</v>
      </c>
      <c r="G11941" s="69" t="s">
        <v>2440</v>
      </c>
    </row>
    <row r="11942" spans="1:7" ht="14.4">
      <c r="A11942" s="27" t="str">
        <f>VLOOKUP(C11942,'user list'!A:B,2,0)</f>
        <v>Admin</v>
      </c>
      <c r="B11942" s="172">
        <v>45818.507696759261</v>
      </c>
      <c r="C11942" s="69" t="s">
        <v>186</v>
      </c>
      <c r="D11942" s="69" t="s">
        <v>1937</v>
      </c>
      <c r="E11942" s="69" t="s">
        <v>924</v>
      </c>
      <c r="F11942" s="69">
        <v>2145</v>
      </c>
      <c r="G11942" s="69" t="s">
        <v>1948</v>
      </c>
    </row>
    <row r="11943" spans="1:7" ht="14.4">
      <c r="A11943" s="27" t="str">
        <f>VLOOKUP(C11943,'user list'!A:B,2,0)</f>
        <v>Admin</v>
      </c>
      <c r="B11943" s="172">
        <v>45818.507696759261</v>
      </c>
      <c r="C11943" s="69" t="s">
        <v>186</v>
      </c>
      <c r="D11943" s="69" t="s">
        <v>1937</v>
      </c>
      <c r="E11943" s="69" t="s">
        <v>924</v>
      </c>
      <c r="F11943" s="69">
        <v>2145</v>
      </c>
      <c r="G11943" s="69" t="s">
        <v>1948</v>
      </c>
    </row>
    <row r="11944" spans="1:7" ht="14.4">
      <c r="A11944" s="27" t="str">
        <f>VLOOKUP(C11944,'user list'!A:B,2,0)</f>
        <v>Admin</v>
      </c>
      <c r="B11944" s="172">
        <v>45818.507696759261</v>
      </c>
      <c r="C11944" s="69" t="s">
        <v>186</v>
      </c>
      <c r="D11944" s="69" t="s">
        <v>1937</v>
      </c>
      <c r="E11944" s="69" t="s">
        <v>924</v>
      </c>
      <c r="F11944" s="69">
        <v>2145</v>
      </c>
      <c r="G11944" s="69" t="s">
        <v>1948</v>
      </c>
    </row>
    <row r="11945" spans="1:7" ht="14.4">
      <c r="A11945" s="27" t="str">
        <f>VLOOKUP(C11945,'user list'!A:B,2,0)</f>
        <v>Admin</v>
      </c>
      <c r="B11945" s="172">
        <v>45818.507696759261</v>
      </c>
      <c r="C11945" s="69" t="s">
        <v>186</v>
      </c>
      <c r="D11945" s="69" t="s">
        <v>1937</v>
      </c>
      <c r="E11945" s="69" t="s">
        <v>924</v>
      </c>
      <c r="F11945" s="69">
        <v>2145</v>
      </c>
      <c r="G11945" s="69" t="s">
        <v>1947</v>
      </c>
    </row>
    <row r="11946" spans="1:7" ht="14.4">
      <c r="A11946" s="27" t="str">
        <f>VLOOKUP(C11946,'user list'!A:B,2,0)</f>
        <v>CAD</v>
      </c>
      <c r="B11946" s="172">
        <v>45818.5078587963</v>
      </c>
      <c r="C11946" s="69" t="s">
        <v>196</v>
      </c>
      <c r="D11946" s="69" t="s">
        <v>1937</v>
      </c>
      <c r="E11946" s="69" t="s">
        <v>924</v>
      </c>
      <c r="F11946" s="69">
        <v>2145</v>
      </c>
      <c r="G11946" s="69" t="s">
        <v>1939</v>
      </c>
    </row>
    <row r="11947" spans="1:7" ht="14.4">
      <c r="A11947" s="27" t="str">
        <f>VLOOKUP(C11947,'user list'!A:B,2,0)</f>
        <v>CAD</v>
      </c>
      <c r="B11947" s="172">
        <v>45818.507928240739</v>
      </c>
      <c r="C11947" s="69" t="s">
        <v>196</v>
      </c>
      <c r="D11947" s="69" t="s">
        <v>1937</v>
      </c>
      <c r="E11947" s="69" t="s">
        <v>1342</v>
      </c>
      <c r="F11947" s="69">
        <v>1803</v>
      </c>
      <c r="G11947" s="69" t="s">
        <v>1939</v>
      </c>
    </row>
    <row r="11948" spans="1:7" ht="14.4">
      <c r="A11948" s="27" t="str">
        <f>VLOOKUP(C11948,'user list'!A:B,2,0)</f>
        <v>CAD</v>
      </c>
      <c r="B11948" s="172">
        <v>45818.507974537039</v>
      </c>
      <c r="C11948" s="69" t="s">
        <v>196</v>
      </c>
      <c r="D11948" s="69" t="s">
        <v>1937</v>
      </c>
      <c r="E11948" s="69" t="s">
        <v>1340</v>
      </c>
      <c r="F11948" s="69">
        <v>1804</v>
      </c>
      <c r="G11948" s="69" t="s">
        <v>1939</v>
      </c>
    </row>
    <row r="11949" spans="1:7" ht="14.4">
      <c r="A11949" s="27" t="str">
        <f>VLOOKUP(C11949,'user list'!A:B,2,0)</f>
        <v>CESD</v>
      </c>
      <c r="B11949" s="172">
        <v>45818.5234837963</v>
      </c>
      <c r="C11949" s="69" t="s">
        <v>199</v>
      </c>
      <c r="D11949" s="69" t="s">
        <v>1937</v>
      </c>
      <c r="E11949" s="69" t="s">
        <v>2694</v>
      </c>
      <c r="F11949" s="69">
        <v>2130</v>
      </c>
      <c r="G11949" s="69" t="s">
        <v>1939</v>
      </c>
    </row>
    <row r="11950" spans="1:7" ht="14.4">
      <c r="A11950" s="27" t="str">
        <f>VLOOKUP(C11950,'user list'!A:B,2,0)</f>
        <v>CESD</v>
      </c>
      <c r="B11950" s="172">
        <v>45818.523715277777</v>
      </c>
      <c r="C11950" s="69" t="s">
        <v>199</v>
      </c>
      <c r="D11950" s="69" t="s">
        <v>1937</v>
      </c>
      <c r="E11950" s="69" t="s">
        <v>2463</v>
      </c>
      <c r="F11950" s="69">
        <v>1760</v>
      </c>
      <c r="G11950" s="69" t="s">
        <v>1939</v>
      </c>
    </row>
    <row r="11951" spans="1:7" ht="14.4">
      <c r="A11951" s="27" t="str">
        <f>VLOOKUP(C11951,'user list'!A:B,2,0)</f>
        <v>CESD</v>
      </c>
      <c r="B11951" s="172">
        <v>45818.523935185185</v>
      </c>
      <c r="C11951" s="69" t="s">
        <v>199</v>
      </c>
      <c r="D11951" s="69" t="s">
        <v>1937</v>
      </c>
      <c r="E11951" s="69" t="s">
        <v>2694</v>
      </c>
      <c r="F11951" s="69">
        <v>2130</v>
      </c>
      <c r="G11951" s="69" t="s">
        <v>1939</v>
      </c>
    </row>
    <row r="11952" spans="1:7" ht="14.4">
      <c r="A11952" s="27" t="str">
        <f>VLOOKUP(C11952,'user list'!A:B,2,0)</f>
        <v>CESD</v>
      </c>
      <c r="B11952" s="172">
        <v>45818.524375000001</v>
      </c>
      <c r="C11952" s="69" t="s">
        <v>199</v>
      </c>
      <c r="D11952" s="69" t="s">
        <v>1937</v>
      </c>
      <c r="E11952" s="69" t="s">
        <v>2692</v>
      </c>
      <c r="F11952" s="69">
        <v>2132</v>
      </c>
      <c r="G11952" s="69" t="s">
        <v>1939</v>
      </c>
    </row>
    <row r="11953" spans="1:7" ht="14.4">
      <c r="A11953" s="27" t="str">
        <f>VLOOKUP(C11953,'user list'!A:B,2,0)</f>
        <v>CESD</v>
      </c>
      <c r="B11953" s="172">
        <v>45818.524421296293</v>
      </c>
      <c r="C11953" s="69" t="s">
        <v>199</v>
      </c>
      <c r="D11953" s="69" t="s">
        <v>1937</v>
      </c>
      <c r="E11953" s="69" t="s">
        <v>2697</v>
      </c>
      <c r="F11953" s="69">
        <v>2138</v>
      </c>
      <c r="G11953" s="69" t="s">
        <v>1939</v>
      </c>
    </row>
    <row r="11954" spans="1:7" ht="14.4">
      <c r="A11954" s="27" t="str">
        <f>VLOOKUP(C11954,'user list'!A:B,2,0)</f>
        <v>CESD</v>
      </c>
      <c r="B11954" s="172">
        <v>45818.524733796294</v>
      </c>
      <c r="C11954" s="69" t="s">
        <v>199</v>
      </c>
      <c r="D11954" s="69" t="s">
        <v>1937</v>
      </c>
      <c r="E11954" s="69" t="s">
        <v>2694</v>
      </c>
      <c r="F11954" s="69">
        <v>2130</v>
      </c>
      <c r="G11954" s="69" t="s">
        <v>1939</v>
      </c>
    </row>
    <row r="11955" spans="1:7" ht="14.4">
      <c r="A11955" s="27" t="str">
        <f>VLOOKUP(C11955,'user list'!A:B,2,0)</f>
        <v>CESD</v>
      </c>
      <c r="B11955" s="172">
        <v>45818.525358796294</v>
      </c>
      <c r="C11955" s="69" t="s">
        <v>199</v>
      </c>
      <c r="D11955" s="69" t="s">
        <v>1937</v>
      </c>
      <c r="E11955" s="69" t="s">
        <v>2692</v>
      </c>
      <c r="F11955" s="69">
        <v>2132</v>
      </c>
      <c r="G11955" s="69" t="s">
        <v>1939</v>
      </c>
    </row>
    <row r="11956" spans="1:7" ht="14.4">
      <c r="A11956" s="27" t="str">
        <f>VLOOKUP(C11956,'user list'!A:B,2,0)</f>
        <v>CESD</v>
      </c>
      <c r="B11956" s="172">
        <v>45818.525393518517</v>
      </c>
      <c r="C11956" s="69" t="s">
        <v>199</v>
      </c>
      <c r="D11956" s="69" t="s">
        <v>1937</v>
      </c>
      <c r="E11956" s="69" t="s">
        <v>2692</v>
      </c>
      <c r="F11956" s="69">
        <v>2124</v>
      </c>
      <c r="G11956" s="69" t="s">
        <v>1939</v>
      </c>
    </row>
    <row r="11957" spans="1:7" ht="14.4">
      <c r="A11957" s="27" t="str">
        <f>VLOOKUP(C11957,'user list'!A:B,2,0)</f>
        <v>CESD</v>
      </c>
      <c r="B11957" s="172">
        <v>45818.525763888887</v>
      </c>
      <c r="C11957" s="69" t="s">
        <v>199</v>
      </c>
      <c r="D11957" s="69" t="s">
        <v>1937</v>
      </c>
      <c r="E11957" s="69" t="s">
        <v>2694</v>
      </c>
      <c r="F11957" s="69">
        <v>2130</v>
      </c>
      <c r="G11957" s="69" t="s">
        <v>1939</v>
      </c>
    </row>
    <row r="11958" spans="1:7" ht="14.4">
      <c r="A11958" s="27" t="str">
        <f>VLOOKUP(C11958,'user list'!A:B,2,0)</f>
        <v>CESD</v>
      </c>
      <c r="B11958" s="172">
        <v>45818.525937500002</v>
      </c>
      <c r="C11958" s="69" t="s">
        <v>199</v>
      </c>
      <c r="D11958" s="69" t="s">
        <v>1937</v>
      </c>
      <c r="E11958" s="69" t="s">
        <v>2534</v>
      </c>
      <c r="F11958" s="69">
        <v>1881</v>
      </c>
      <c r="G11958" s="69" t="s">
        <v>1939</v>
      </c>
    </row>
    <row r="11959" spans="1:7" ht="14.4">
      <c r="A11959" s="27" t="str">
        <f>VLOOKUP(C11959,'user list'!A:B,2,0)</f>
        <v>CESD</v>
      </c>
      <c r="B11959" s="172">
        <v>45818.526273148149</v>
      </c>
      <c r="C11959" s="69" t="s">
        <v>199</v>
      </c>
      <c r="D11959" s="69" t="s">
        <v>1937</v>
      </c>
      <c r="E11959" s="69" t="s">
        <v>2694</v>
      </c>
      <c r="F11959" s="69">
        <v>2130</v>
      </c>
      <c r="G11959" s="69" t="s">
        <v>1939</v>
      </c>
    </row>
    <row r="11960" spans="1:7" ht="14.4">
      <c r="A11960" s="27" t="str">
        <f>VLOOKUP(C11960,'user list'!A:B,2,0)</f>
        <v>CESD</v>
      </c>
      <c r="B11960" s="172">
        <v>45818.526493055557</v>
      </c>
      <c r="C11960" s="69" t="s">
        <v>199</v>
      </c>
      <c r="D11960" s="69" t="s">
        <v>1937</v>
      </c>
      <c r="E11960" s="69" t="s">
        <v>2697</v>
      </c>
      <c r="F11960" s="69">
        <v>2138</v>
      </c>
      <c r="G11960" s="69" t="s">
        <v>1939</v>
      </c>
    </row>
    <row r="11961" spans="1:7" ht="14.4">
      <c r="A11961" s="27" t="str">
        <f>VLOOKUP(C11961,'user list'!A:B,2,0)</f>
        <v>CESD</v>
      </c>
      <c r="B11961" s="172">
        <v>45818.52753472222</v>
      </c>
      <c r="C11961" s="69" t="s">
        <v>199</v>
      </c>
      <c r="D11961" s="69" t="s">
        <v>1937</v>
      </c>
      <c r="E11961" s="69" t="s">
        <v>2697</v>
      </c>
      <c r="F11961" s="69">
        <v>2138</v>
      </c>
      <c r="G11961" s="69" t="s">
        <v>1947</v>
      </c>
    </row>
    <row r="11962" spans="1:7" ht="14.4">
      <c r="A11962" s="27" t="str">
        <f>VLOOKUP(C11962,'user list'!A:B,2,0)</f>
        <v>CESD</v>
      </c>
      <c r="B11962" s="172">
        <v>45818.52753472222</v>
      </c>
      <c r="C11962" s="69" t="s">
        <v>199</v>
      </c>
      <c r="D11962" s="69" t="s">
        <v>1937</v>
      </c>
      <c r="E11962" s="69" t="s">
        <v>2697</v>
      </c>
      <c r="F11962" s="69">
        <v>2138</v>
      </c>
      <c r="G11962" s="69" t="s">
        <v>1948</v>
      </c>
    </row>
    <row r="11963" spans="1:7" ht="14.4">
      <c r="A11963" s="27" t="str">
        <f>VLOOKUP(C11963,'user list'!A:B,2,0)</f>
        <v>CESD</v>
      </c>
      <c r="B11963" s="172">
        <v>45818.52753472222</v>
      </c>
      <c r="C11963" s="69" t="s">
        <v>199</v>
      </c>
      <c r="D11963" s="69" t="s">
        <v>1937</v>
      </c>
      <c r="E11963" s="69" t="s">
        <v>2697</v>
      </c>
      <c r="F11963" s="69">
        <v>2138</v>
      </c>
      <c r="G11963" s="69" t="s">
        <v>1939</v>
      </c>
    </row>
    <row r="11964" spans="1:7" ht="14.4">
      <c r="A11964" s="27" t="str">
        <f>VLOOKUP(C11964,'user list'!A:B,2,0)</f>
        <v>Admin</v>
      </c>
      <c r="B11964" s="172">
        <v>45818.527546296296</v>
      </c>
      <c r="C11964" s="69" t="s">
        <v>186</v>
      </c>
      <c r="D11964" s="69" t="s">
        <v>1937</v>
      </c>
      <c r="E11964" s="69" t="s">
        <v>2697</v>
      </c>
      <c r="F11964" s="69">
        <v>2138</v>
      </c>
      <c r="G11964" s="69" t="s">
        <v>1948</v>
      </c>
    </row>
    <row r="11965" spans="1:7" ht="14.4">
      <c r="A11965" s="27" t="str">
        <f>VLOOKUP(C11965,'user list'!A:B,2,0)</f>
        <v>CESD</v>
      </c>
      <c r="B11965" s="172">
        <v>45818.528020833335</v>
      </c>
      <c r="C11965" s="69" t="s">
        <v>199</v>
      </c>
      <c r="D11965" s="69" t="s">
        <v>1937</v>
      </c>
      <c r="E11965" s="69" t="s">
        <v>2697</v>
      </c>
      <c r="F11965" s="69">
        <v>2138</v>
      </c>
      <c r="G11965" s="69" t="s">
        <v>1939</v>
      </c>
    </row>
    <row r="11966" spans="1:7" ht="14.4">
      <c r="A11966" s="27" t="str">
        <f>VLOOKUP(C11966,'user list'!A:B,2,0)</f>
        <v>CESD</v>
      </c>
      <c r="B11966" s="172">
        <v>45818.528182870374</v>
      </c>
      <c r="C11966" s="69" t="s">
        <v>199</v>
      </c>
      <c r="D11966" s="69" t="s">
        <v>1937</v>
      </c>
      <c r="E11966" s="69" t="s">
        <v>2694</v>
      </c>
      <c r="F11966" s="69">
        <v>2130</v>
      </c>
      <c r="G11966" s="69" t="s">
        <v>1939</v>
      </c>
    </row>
    <row r="11967" spans="1:7" ht="14.4">
      <c r="A11967" s="27" t="str">
        <f>VLOOKUP(C11967,'user list'!A:B,2,0)</f>
        <v>CESD</v>
      </c>
      <c r="B11967" s="172">
        <v>45818.528391203705</v>
      </c>
      <c r="C11967" s="69" t="s">
        <v>199</v>
      </c>
      <c r="D11967" s="69" t="s">
        <v>1937</v>
      </c>
      <c r="E11967" s="69" t="s">
        <v>2692</v>
      </c>
      <c r="F11967" s="69">
        <v>2124</v>
      </c>
      <c r="G11967" s="69" t="s">
        <v>1939</v>
      </c>
    </row>
    <row r="11968" spans="1:7" ht="14.4">
      <c r="A11968" s="27" t="str">
        <f>VLOOKUP(C11968,'user list'!A:B,2,0)</f>
        <v>CESD</v>
      </c>
      <c r="B11968" s="172">
        <v>45818.528796296298</v>
      </c>
      <c r="C11968" s="69" t="s">
        <v>199</v>
      </c>
      <c r="D11968" s="69" t="s">
        <v>1937</v>
      </c>
      <c r="E11968" s="69" t="s">
        <v>2483</v>
      </c>
      <c r="F11968" s="69">
        <v>1805</v>
      </c>
      <c r="G11968" s="69" t="s">
        <v>1939</v>
      </c>
    </row>
    <row r="11969" spans="1:7" ht="14.4">
      <c r="A11969" s="27" t="str">
        <f>VLOOKUP(C11969,'user list'!A:B,2,0)</f>
        <v>CESD</v>
      </c>
      <c r="B11969" s="172">
        <v>45818.532141203701</v>
      </c>
      <c r="C11969" s="69" t="s">
        <v>199</v>
      </c>
      <c r="D11969" s="69" t="s">
        <v>1937</v>
      </c>
      <c r="E11969" s="69" t="s">
        <v>2483</v>
      </c>
      <c r="F11969" s="69">
        <v>1805</v>
      </c>
      <c r="G11969" s="69" t="s">
        <v>1939</v>
      </c>
    </row>
    <row r="11970" spans="1:7" ht="14.4">
      <c r="A11970" s="27" t="str">
        <f>VLOOKUP(C11970,'user list'!A:B,2,0)</f>
        <v>CESD</v>
      </c>
      <c r="B11970" s="172">
        <v>45818.532233796293</v>
      </c>
      <c r="C11970" s="69" t="s">
        <v>199</v>
      </c>
      <c r="D11970" s="69" t="s">
        <v>1937</v>
      </c>
      <c r="E11970" s="69" t="s">
        <v>2692</v>
      </c>
      <c r="F11970" s="69">
        <v>2124</v>
      </c>
      <c r="G11970" s="69" t="s">
        <v>1939</v>
      </c>
    </row>
    <row r="11971" spans="1:7" ht="14.4">
      <c r="A11971" s="27" t="str">
        <f>VLOOKUP(C11971,'user list'!A:B,2,0)</f>
        <v>CESD</v>
      </c>
      <c r="B11971" s="172">
        <v>45818.53230324074</v>
      </c>
      <c r="C11971" s="69" t="s">
        <v>199</v>
      </c>
      <c r="D11971" s="69" t="s">
        <v>1937</v>
      </c>
      <c r="E11971" s="69" t="s">
        <v>2694</v>
      </c>
      <c r="F11971" s="69">
        <v>2130</v>
      </c>
      <c r="G11971" s="69" t="s">
        <v>1939</v>
      </c>
    </row>
    <row r="11972" spans="1:7" ht="14.4">
      <c r="A11972" s="27" t="str">
        <f>VLOOKUP(C11972,'user list'!A:B,2,0)</f>
        <v>CESD</v>
      </c>
      <c r="B11972" s="172">
        <v>45818.532361111109</v>
      </c>
      <c r="C11972" s="69" t="s">
        <v>199</v>
      </c>
      <c r="D11972" s="69" t="s">
        <v>1937</v>
      </c>
      <c r="E11972" s="69" t="s">
        <v>2692</v>
      </c>
      <c r="F11972" s="69">
        <v>2132</v>
      </c>
      <c r="G11972" s="69" t="s">
        <v>1939</v>
      </c>
    </row>
    <row r="11973" spans="1:7" ht="14.4">
      <c r="A11973" s="27" t="str">
        <f>VLOOKUP(C11973,'user list'!A:B,2,0)</f>
        <v>HRMD</v>
      </c>
      <c r="B11973" s="172">
        <v>45818.532384259262</v>
      </c>
      <c r="C11973" s="69" t="s">
        <v>217</v>
      </c>
      <c r="D11973" s="69" t="s">
        <v>1937</v>
      </c>
      <c r="E11973" s="69" t="s">
        <v>926</v>
      </c>
      <c r="F11973" s="69">
        <v>2144</v>
      </c>
      <c r="G11973" s="69" t="s">
        <v>1939</v>
      </c>
    </row>
    <row r="11974" spans="1:7" ht="14.4">
      <c r="A11974" s="27" t="str">
        <f>VLOOKUP(C11974,'user list'!A:B,2,0)</f>
        <v>CESD</v>
      </c>
      <c r="B11974" s="172">
        <v>45818.532418981478</v>
      </c>
      <c r="C11974" s="69" t="s">
        <v>199</v>
      </c>
      <c r="D11974" s="69" t="s">
        <v>1937</v>
      </c>
      <c r="E11974" s="69" t="s">
        <v>2697</v>
      </c>
      <c r="F11974" s="69">
        <v>2138</v>
      </c>
      <c r="G11974" s="69" t="s">
        <v>1939</v>
      </c>
    </row>
    <row r="11975" spans="1:7" ht="14.4">
      <c r="A11975" s="27" t="str">
        <f>VLOOKUP(C11975,'user list'!A:B,2,0)</f>
        <v>CESD</v>
      </c>
      <c r="B11975" s="172">
        <v>45818.532511574071</v>
      </c>
      <c r="C11975" s="69" t="s">
        <v>199</v>
      </c>
      <c r="D11975" s="69" t="s">
        <v>1937</v>
      </c>
      <c r="E11975" s="69" t="s">
        <v>2697</v>
      </c>
      <c r="F11975" s="69">
        <v>2138</v>
      </c>
      <c r="G11975" s="69" t="s">
        <v>1939</v>
      </c>
    </row>
    <row r="11976" spans="1:7" ht="14.4">
      <c r="A11976" s="27" t="str">
        <f>VLOOKUP(C11976,'user list'!A:B,2,0)</f>
        <v>HRMD</v>
      </c>
      <c r="B11976" s="172">
        <v>45818.532592592594</v>
      </c>
      <c r="C11976" s="69" t="s">
        <v>217</v>
      </c>
      <c r="D11976" s="69" t="s">
        <v>1937</v>
      </c>
      <c r="E11976" s="69" t="s">
        <v>926</v>
      </c>
      <c r="F11976" s="69">
        <v>2144</v>
      </c>
      <c r="G11976" s="69" t="s">
        <v>1947</v>
      </c>
    </row>
    <row r="11977" spans="1:7" ht="14.4">
      <c r="A11977" s="27" t="str">
        <f>VLOOKUP(C11977,'user list'!A:B,2,0)</f>
        <v>HRMD</v>
      </c>
      <c r="B11977" s="172">
        <v>45818.532592592594</v>
      </c>
      <c r="C11977" s="69" t="s">
        <v>217</v>
      </c>
      <c r="D11977" s="69" t="s">
        <v>1937</v>
      </c>
      <c r="E11977" s="69" t="s">
        <v>926</v>
      </c>
      <c r="F11977" s="69">
        <v>2144</v>
      </c>
      <c r="G11977" s="69" t="s">
        <v>1948</v>
      </c>
    </row>
    <row r="11978" spans="1:7" ht="14.4">
      <c r="A11978" s="27" t="str">
        <f>VLOOKUP(C11978,'user list'!A:B,2,0)</f>
        <v>HRMD</v>
      </c>
      <c r="B11978" s="172">
        <v>45818.532592592594</v>
      </c>
      <c r="C11978" s="69" t="s">
        <v>217</v>
      </c>
      <c r="D11978" s="69" t="s">
        <v>1937</v>
      </c>
      <c r="E11978" s="69" t="s">
        <v>926</v>
      </c>
      <c r="F11978" s="69">
        <v>2144</v>
      </c>
      <c r="G11978" s="69" t="s">
        <v>1939</v>
      </c>
    </row>
    <row r="11979" spans="1:7" ht="14.4">
      <c r="A11979" s="27" t="str">
        <f>VLOOKUP(C11979,'user list'!A:B,2,0)</f>
        <v>Admin</v>
      </c>
      <c r="B11979" s="172">
        <v>45818.532604166663</v>
      </c>
      <c r="C11979" s="69" t="s">
        <v>186</v>
      </c>
      <c r="D11979" s="69" t="s">
        <v>1937</v>
      </c>
      <c r="E11979" s="69" t="s">
        <v>926</v>
      </c>
      <c r="F11979" s="69">
        <v>2144</v>
      </c>
      <c r="G11979" s="69" t="s">
        <v>1948</v>
      </c>
    </row>
    <row r="11980" spans="1:7" ht="14.4">
      <c r="A11980" s="27" t="str">
        <f>VLOOKUP(C11980,'user list'!A:B,2,0)</f>
        <v>HRMD</v>
      </c>
      <c r="B11980" s="172">
        <v>45818.532743055555</v>
      </c>
      <c r="C11980" s="69" t="s">
        <v>217</v>
      </c>
      <c r="D11980" s="69" t="s">
        <v>1937</v>
      </c>
      <c r="E11980" s="69" t="s">
        <v>924</v>
      </c>
      <c r="F11980" s="69">
        <v>2145</v>
      </c>
      <c r="G11980" s="69" t="s">
        <v>1939</v>
      </c>
    </row>
    <row r="11981" spans="1:7" ht="14.4">
      <c r="A11981" s="27" t="str">
        <f>VLOOKUP(C11981,'user list'!A:B,2,0)</f>
        <v>HRMD</v>
      </c>
      <c r="B11981" s="172">
        <v>45818.532986111109</v>
      </c>
      <c r="C11981" s="69" t="s">
        <v>217</v>
      </c>
      <c r="D11981" s="69" t="s">
        <v>1937</v>
      </c>
      <c r="E11981" s="69" t="s">
        <v>924</v>
      </c>
      <c r="F11981" s="69">
        <v>2145</v>
      </c>
      <c r="G11981" s="69" t="s">
        <v>1947</v>
      </c>
    </row>
    <row r="11982" spans="1:7" ht="14.4">
      <c r="A11982" s="27" t="str">
        <f>VLOOKUP(C11982,'user list'!A:B,2,0)</f>
        <v>HRMD</v>
      </c>
      <c r="B11982" s="172">
        <v>45818.532986111109</v>
      </c>
      <c r="C11982" s="69" t="s">
        <v>217</v>
      </c>
      <c r="D11982" s="69" t="s">
        <v>1937</v>
      </c>
      <c r="E11982" s="69" t="s">
        <v>924</v>
      </c>
      <c r="F11982" s="69">
        <v>2145</v>
      </c>
      <c r="G11982" s="69" t="s">
        <v>1948</v>
      </c>
    </row>
    <row r="11983" spans="1:7" ht="14.4">
      <c r="A11983" s="27" t="str">
        <f>VLOOKUP(C11983,'user list'!A:B,2,0)</f>
        <v>HRMD</v>
      </c>
      <c r="B11983" s="172">
        <v>45818.532986111109</v>
      </c>
      <c r="C11983" s="69" t="s">
        <v>217</v>
      </c>
      <c r="D11983" s="69" t="s">
        <v>1937</v>
      </c>
      <c r="E11983" s="69" t="s">
        <v>924</v>
      </c>
      <c r="F11983" s="69">
        <v>2145</v>
      </c>
      <c r="G11983" s="69" t="s">
        <v>1939</v>
      </c>
    </row>
    <row r="11984" spans="1:7" ht="14.4">
      <c r="A11984" s="27" t="str">
        <f>VLOOKUP(C11984,'user list'!A:B,2,0)</f>
        <v>Admin</v>
      </c>
      <c r="B11984" s="172">
        <v>45818.532997685186</v>
      </c>
      <c r="C11984" s="69" t="s">
        <v>186</v>
      </c>
      <c r="D11984" s="69" t="s">
        <v>1937</v>
      </c>
      <c r="E11984" s="69" t="s">
        <v>924</v>
      </c>
      <c r="F11984" s="69">
        <v>2145</v>
      </c>
      <c r="G11984" s="69" t="s">
        <v>1948</v>
      </c>
    </row>
    <row r="11985" spans="1:7" ht="14.4">
      <c r="A11985" s="27" t="str">
        <f>VLOOKUP(C11985,'user list'!A:B,2,0)</f>
        <v>HRMD</v>
      </c>
      <c r="B11985" s="172">
        <v>45818.533043981479</v>
      </c>
      <c r="C11985" s="69" t="s">
        <v>217</v>
      </c>
      <c r="D11985" s="69" t="s">
        <v>1937</v>
      </c>
      <c r="E11985" s="69" t="s">
        <v>2332</v>
      </c>
      <c r="F11985" s="69">
        <v>2133</v>
      </c>
      <c r="G11985" s="69" t="s">
        <v>1939</v>
      </c>
    </row>
    <row r="11986" spans="1:7" ht="14.4">
      <c r="A11986" s="27" t="str">
        <f>VLOOKUP(C11986,'user list'!A:B,2,0)</f>
        <v>HRMD</v>
      </c>
      <c r="B11986" s="172">
        <v>45818.533668981479</v>
      </c>
      <c r="C11986" s="69" t="s">
        <v>217</v>
      </c>
      <c r="D11986" s="69" t="s">
        <v>1937</v>
      </c>
      <c r="E11986" s="69" t="s">
        <v>2332</v>
      </c>
      <c r="F11986" s="69">
        <v>2133</v>
      </c>
      <c r="G11986" s="69" t="s">
        <v>1947</v>
      </c>
    </row>
    <row r="11987" spans="1:7" ht="14.4">
      <c r="A11987" s="27" t="str">
        <f>VLOOKUP(C11987,'user list'!A:B,2,0)</f>
        <v>HRMD</v>
      </c>
      <c r="B11987" s="172">
        <v>45818.533668981479</v>
      </c>
      <c r="C11987" s="69" t="s">
        <v>217</v>
      </c>
      <c r="D11987" s="69" t="s">
        <v>1937</v>
      </c>
      <c r="E11987" s="69" t="s">
        <v>2332</v>
      </c>
      <c r="F11987" s="69">
        <v>2133</v>
      </c>
      <c r="G11987" s="69" t="s">
        <v>1948</v>
      </c>
    </row>
    <row r="11988" spans="1:7" ht="14.4">
      <c r="A11988" s="27" t="str">
        <f>VLOOKUP(C11988,'user list'!A:B,2,0)</f>
        <v>HRMD</v>
      </c>
      <c r="B11988" s="172">
        <v>45818.533668981479</v>
      </c>
      <c r="C11988" s="69" t="s">
        <v>217</v>
      </c>
      <c r="D11988" s="69" t="s">
        <v>1937</v>
      </c>
      <c r="E11988" s="69" t="s">
        <v>2332</v>
      </c>
      <c r="F11988" s="69">
        <v>2133</v>
      </c>
      <c r="G11988" s="69" t="s">
        <v>1939</v>
      </c>
    </row>
    <row r="11989" spans="1:7" ht="14.4">
      <c r="A11989" s="27" t="str">
        <f>VLOOKUP(C11989,'user list'!A:B,2,0)</f>
        <v>Admin</v>
      </c>
      <c r="B11989" s="172">
        <v>45818.533668981479</v>
      </c>
      <c r="C11989" s="69" t="s">
        <v>186</v>
      </c>
      <c r="D11989" s="69" t="s">
        <v>1937</v>
      </c>
      <c r="E11989" s="69" t="s">
        <v>2332</v>
      </c>
      <c r="F11989" s="69">
        <v>2133</v>
      </c>
      <c r="G11989" s="69" t="s">
        <v>1948</v>
      </c>
    </row>
    <row r="11990" spans="1:7" ht="14.4">
      <c r="A11990" s="27" t="str">
        <f>VLOOKUP(C11990,'user list'!A:B,2,0)</f>
        <v>HRMD</v>
      </c>
      <c r="B11990" s="172">
        <v>45818.533750000002</v>
      </c>
      <c r="C11990" s="69" t="s">
        <v>217</v>
      </c>
      <c r="D11990" s="69" t="s">
        <v>1937</v>
      </c>
      <c r="E11990" s="69" t="s">
        <v>2697</v>
      </c>
      <c r="F11990" s="69">
        <v>2138</v>
      </c>
      <c r="G11990" s="69" t="s">
        <v>1939</v>
      </c>
    </row>
    <row r="11991" spans="1:7" ht="14.4">
      <c r="A11991" s="27" t="str">
        <f>VLOOKUP(C11991,'user list'!A:B,2,0)</f>
        <v>HRMD</v>
      </c>
      <c r="B11991" s="172">
        <v>45818.534201388888</v>
      </c>
      <c r="C11991" s="69" t="s">
        <v>217</v>
      </c>
      <c r="D11991" s="69" t="s">
        <v>1937</v>
      </c>
      <c r="E11991" s="69" t="s">
        <v>2697</v>
      </c>
      <c r="F11991" s="69">
        <v>2138</v>
      </c>
      <c r="G11991" s="69" t="s">
        <v>1939</v>
      </c>
    </row>
    <row r="11992" spans="1:7" ht="14.4">
      <c r="A11992" s="27" t="str">
        <f>VLOOKUP(C11992,'user list'!A:B,2,0)</f>
        <v>HCDRD</v>
      </c>
      <c r="B11992" s="172">
        <v>45818.54</v>
      </c>
      <c r="C11992" s="69" t="s">
        <v>216</v>
      </c>
      <c r="D11992" s="69" t="s">
        <v>1937</v>
      </c>
      <c r="E11992" s="69" t="s">
        <v>2697</v>
      </c>
      <c r="F11992" s="69">
        <v>2138</v>
      </c>
      <c r="G11992" s="69" t="s">
        <v>1939</v>
      </c>
    </row>
    <row r="11993" spans="1:7" ht="14.4">
      <c r="A11993" s="27" t="str">
        <f>VLOOKUP(C11993,'user list'!A:B,2,0)</f>
        <v>HCDRD</v>
      </c>
      <c r="B11993" s="172">
        <v>45818.540393518517</v>
      </c>
      <c r="C11993" s="69" t="s">
        <v>216</v>
      </c>
      <c r="D11993" s="69" t="s">
        <v>1937</v>
      </c>
      <c r="E11993" s="69" t="s">
        <v>2697</v>
      </c>
      <c r="F11993" s="69">
        <v>2138</v>
      </c>
      <c r="G11993" s="69" t="s">
        <v>1947</v>
      </c>
    </row>
    <row r="11994" spans="1:7" ht="14.4">
      <c r="A11994" s="27" t="str">
        <f>VLOOKUP(C11994,'user list'!A:B,2,0)</f>
        <v>HCDRD</v>
      </c>
      <c r="B11994" s="172">
        <v>45818.540393518517</v>
      </c>
      <c r="C11994" s="69" t="s">
        <v>216</v>
      </c>
      <c r="D11994" s="69" t="s">
        <v>1937</v>
      </c>
      <c r="E11994" s="69" t="s">
        <v>2697</v>
      </c>
      <c r="F11994" s="69">
        <v>2138</v>
      </c>
      <c r="G11994" s="69" t="s">
        <v>1948</v>
      </c>
    </row>
    <row r="11995" spans="1:7" ht="14.4">
      <c r="A11995" s="27" t="str">
        <f>VLOOKUP(C11995,'user list'!A:B,2,0)</f>
        <v>HCDRD</v>
      </c>
      <c r="B11995" s="172">
        <v>45818.540393518517</v>
      </c>
      <c r="C11995" s="69" t="s">
        <v>216</v>
      </c>
      <c r="D11995" s="69" t="s">
        <v>1937</v>
      </c>
      <c r="E11995" s="69" t="s">
        <v>2697</v>
      </c>
      <c r="F11995" s="69">
        <v>2138</v>
      </c>
      <c r="G11995" s="69" t="s">
        <v>1939</v>
      </c>
    </row>
    <row r="11996" spans="1:7" ht="14.4">
      <c r="A11996" s="27" t="str">
        <f>VLOOKUP(C11996,'user list'!A:B,2,0)</f>
        <v>Admin</v>
      </c>
      <c r="B11996" s="172">
        <v>45818.540405092594</v>
      </c>
      <c r="C11996" s="69" t="s">
        <v>186</v>
      </c>
      <c r="D11996" s="69" t="s">
        <v>1937</v>
      </c>
      <c r="E11996" s="69" t="s">
        <v>2697</v>
      </c>
      <c r="F11996" s="69">
        <v>2138</v>
      </c>
      <c r="G11996" s="69" t="s">
        <v>1948</v>
      </c>
    </row>
    <row r="11997" spans="1:7" ht="14.4">
      <c r="A11997" s="27" t="str">
        <f>VLOOKUP(C11997,'user list'!A:B,2,0)</f>
        <v>HCDRD</v>
      </c>
      <c r="B11997" s="172">
        <v>45818.54042824074</v>
      </c>
      <c r="C11997" s="69" t="s">
        <v>216</v>
      </c>
      <c r="D11997" s="69" t="s">
        <v>1937</v>
      </c>
      <c r="E11997" s="69" t="s">
        <v>2473</v>
      </c>
      <c r="F11997" s="69">
        <v>2121</v>
      </c>
      <c r="G11997" s="69" t="s">
        <v>1939</v>
      </c>
    </row>
    <row r="11998" spans="1:7" ht="14.4">
      <c r="A11998" s="27" t="str">
        <f>VLOOKUP(C11998,'user list'!A:B,2,0)</f>
        <v>QCPL</v>
      </c>
      <c r="B11998" s="172">
        <v>45818.541134259256</v>
      </c>
      <c r="C11998" s="69" t="s">
        <v>268</v>
      </c>
      <c r="D11998" s="69" t="s">
        <v>1937</v>
      </c>
      <c r="E11998" s="69" t="s">
        <v>2697</v>
      </c>
      <c r="F11998" s="69">
        <v>2138</v>
      </c>
      <c r="G11998" s="69" t="s">
        <v>1939</v>
      </c>
    </row>
    <row r="11999" spans="1:7" ht="14.4">
      <c r="A11999" s="27" t="str">
        <f>VLOOKUP(C11999,'user list'!A:B,2,0)</f>
        <v>HCDRD</v>
      </c>
      <c r="B11999" s="172">
        <v>45818.542407407411</v>
      </c>
      <c r="C11999" s="69" t="s">
        <v>216</v>
      </c>
      <c r="D11999" s="69" t="s">
        <v>1937</v>
      </c>
      <c r="E11999" s="69" t="s">
        <v>2697</v>
      </c>
      <c r="F11999" s="69">
        <v>2138</v>
      </c>
      <c r="G11999" s="69" t="s">
        <v>1939</v>
      </c>
    </row>
    <row r="12000" spans="1:7" ht="14.4">
      <c r="A12000" s="27" t="str">
        <f>VLOOKUP(C12000,'user list'!A:B,2,0)</f>
        <v>QCPL</v>
      </c>
      <c r="B12000" s="172">
        <v>45818.542442129627</v>
      </c>
      <c r="C12000" s="69" t="s">
        <v>268</v>
      </c>
      <c r="D12000" s="69" t="s">
        <v>1937</v>
      </c>
      <c r="E12000" s="69" t="s">
        <v>2697</v>
      </c>
      <c r="F12000" s="69">
        <v>2138</v>
      </c>
      <c r="G12000" s="69" t="s">
        <v>1939</v>
      </c>
    </row>
    <row r="12001" spans="1:7" ht="14.4">
      <c r="A12001" s="27" t="str">
        <f>VLOOKUP(C12001,'user list'!A:B,2,0)</f>
        <v>QCPL</v>
      </c>
      <c r="B12001" s="172">
        <v>45818.542592592596</v>
      </c>
      <c r="C12001" s="69" t="s">
        <v>268</v>
      </c>
      <c r="D12001" s="69" t="s">
        <v>1937</v>
      </c>
      <c r="E12001" s="69" t="s">
        <v>2697</v>
      </c>
      <c r="F12001" s="69">
        <v>2138</v>
      </c>
      <c r="G12001" s="69" t="s">
        <v>1949</v>
      </c>
    </row>
    <row r="12002" spans="1:7" ht="14.4">
      <c r="A12002" s="27" t="str">
        <f>VLOOKUP(C12002,'user list'!A:B,2,0)</f>
        <v>Admin</v>
      </c>
      <c r="B12002" s="172">
        <v>45818.543981481482</v>
      </c>
      <c r="C12002" s="69" t="s">
        <v>186</v>
      </c>
      <c r="D12002" s="69" t="s">
        <v>1937</v>
      </c>
      <c r="E12002" s="69" t="s">
        <v>926</v>
      </c>
      <c r="F12002" s="69">
        <v>2144</v>
      </c>
      <c r="G12002" s="69" t="s">
        <v>1939</v>
      </c>
    </row>
    <row r="12003" spans="1:7" ht="14.4">
      <c r="A12003" s="27" t="str">
        <f>VLOOKUP(C12003,'user list'!A:B,2,0)</f>
        <v>Admin</v>
      </c>
      <c r="B12003" s="172">
        <v>45818.544062499997</v>
      </c>
      <c r="C12003" s="69" t="s">
        <v>186</v>
      </c>
      <c r="D12003" s="69" t="s">
        <v>1937</v>
      </c>
      <c r="E12003" s="69" t="s">
        <v>924</v>
      </c>
      <c r="F12003" s="69">
        <v>2145</v>
      </c>
      <c r="G12003" s="69" t="s">
        <v>1939</v>
      </c>
    </row>
    <row r="12004" spans="1:7" ht="14.4">
      <c r="A12004" s="27" t="str">
        <f>VLOOKUP(C12004,'user list'!A:B,2,0)</f>
        <v>Admin</v>
      </c>
      <c r="B12004" s="172">
        <v>45818.544618055559</v>
      </c>
      <c r="C12004" s="69" t="s">
        <v>186</v>
      </c>
      <c r="D12004" s="69" t="s">
        <v>1937</v>
      </c>
      <c r="E12004" s="69" t="s">
        <v>2702</v>
      </c>
      <c r="F12004" s="69">
        <v>2143</v>
      </c>
      <c r="G12004" s="69" t="s">
        <v>1939</v>
      </c>
    </row>
    <row r="12005" spans="1:7" ht="14.4">
      <c r="A12005" s="27" t="str">
        <f>VLOOKUP(C12005,'user list'!A:B,2,0)</f>
        <v>Admin</v>
      </c>
      <c r="B12005" s="172">
        <v>45818.544664351852</v>
      </c>
      <c r="C12005" s="69" t="s">
        <v>186</v>
      </c>
      <c r="D12005" s="69" t="s">
        <v>1937</v>
      </c>
      <c r="E12005" s="69" t="s">
        <v>2696</v>
      </c>
      <c r="F12005" s="69">
        <v>2025</v>
      </c>
      <c r="G12005" s="69">
        <v>2137</v>
      </c>
    </row>
    <row r="12006" spans="1:7" ht="14.4">
      <c r="A12006" s="27" t="str">
        <f>VLOOKUP(C12006,'user list'!A:B,2,0)</f>
        <v>Admin</v>
      </c>
      <c r="B12006" s="172">
        <v>45818.544756944444</v>
      </c>
      <c r="C12006" s="69" t="s">
        <v>186</v>
      </c>
      <c r="D12006" s="69" t="s">
        <v>1937</v>
      </c>
      <c r="E12006" s="69" t="s">
        <v>2697</v>
      </c>
      <c r="F12006" s="69">
        <v>2138</v>
      </c>
      <c r="G12006" s="69" t="s">
        <v>1939</v>
      </c>
    </row>
    <row r="12007" spans="1:7" ht="14.4">
      <c r="A12007" s="27" t="str">
        <f>VLOOKUP(C12007,'user list'!A:B,2,0)</f>
        <v>Admin</v>
      </c>
      <c r="B12007" s="172">
        <v>45818.544930555552</v>
      </c>
      <c r="C12007" s="69" t="s">
        <v>186</v>
      </c>
      <c r="D12007" s="69" t="s">
        <v>1937</v>
      </c>
      <c r="E12007" s="69" t="s">
        <v>2698</v>
      </c>
      <c r="F12007" s="69">
        <v>2139</v>
      </c>
      <c r="G12007" s="69" t="s">
        <v>1939</v>
      </c>
    </row>
    <row r="12008" spans="1:7" ht="14.4">
      <c r="A12008" s="27" t="str">
        <f>VLOOKUP(C12008,'user list'!A:B,2,0)</f>
        <v>Admin</v>
      </c>
      <c r="B12008" s="172">
        <v>45818.545023148145</v>
      </c>
      <c r="C12008" s="69" t="s">
        <v>186</v>
      </c>
      <c r="D12008" s="69" t="s">
        <v>1937</v>
      </c>
      <c r="E12008" s="69" t="s">
        <v>2332</v>
      </c>
      <c r="F12008" s="69">
        <v>2133</v>
      </c>
      <c r="G12008" s="69" t="s">
        <v>1939</v>
      </c>
    </row>
    <row r="12009" spans="1:7" ht="14.4">
      <c r="A12009" s="27" t="str">
        <f>VLOOKUP(C12009,'user list'!A:B,2,0)</f>
        <v>Admin</v>
      </c>
      <c r="B12009" s="172">
        <v>45818.545057870368</v>
      </c>
      <c r="C12009" s="69" t="s">
        <v>186</v>
      </c>
      <c r="D12009" s="69" t="s">
        <v>1937</v>
      </c>
      <c r="E12009" s="69" t="s">
        <v>2334</v>
      </c>
      <c r="F12009" s="69">
        <v>2134</v>
      </c>
      <c r="G12009" s="69" t="s">
        <v>1939</v>
      </c>
    </row>
    <row r="12010" spans="1:7" ht="14.4">
      <c r="A12010" s="27" t="str">
        <f>VLOOKUP(C12010,'user list'!A:B,2,0)</f>
        <v>Admin</v>
      </c>
      <c r="B12010" s="172">
        <v>45818.545057870368</v>
      </c>
      <c r="C12010" s="69" t="s">
        <v>186</v>
      </c>
      <c r="D12010" s="69" t="s">
        <v>1937</v>
      </c>
      <c r="E12010" s="69" t="s">
        <v>2695</v>
      </c>
      <c r="F12010" s="69">
        <v>2136</v>
      </c>
      <c r="G12010" s="69" t="s">
        <v>1939</v>
      </c>
    </row>
    <row r="12011" spans="1:7" ht="14.4">
      <c r="A12011" s="27" t="str">
        <f>VLOOKUP(C12011,'user list'!A:B,2,0)</f>
        <v>Admin</v>
      </c>
      <c r="B12011" s="172">
        <v>45818.545266203706</v>
      </c>
      <c r="C12011" s="69" t="s">
        <v>186</v>
      </c>
      <c r="D12011" s="69" t="s">
        <v>1937</v>
      </c>
      <c r="E12011" s="69" t="s">
        <v>2614</v>
      </c>
      <c r="F12011" s="69">
        <v>2129</v>
      </c>
      <c r="G12011" s="69" t="s">
        <v>1939</v>
      </c>
    </row>
    <row r="12012" spans="1:7" ht="14.4">
      <c r="A12012" s="27" t="str">
        <f>VLOOKUP(C12012,'user list'!A:B,2,0)</f>
        <v>Admin</v>
      </c>
      <c r="B12012" s="172">
        <v>45818.545324074075</v>
      </c>
      <c r="C12012" s="69" t="s">
        <v>186</v>
      </c>
      <c r="D12012" s="69" t="s">
        <v>1937</v>
      </c>
      <c r="E12012" s="69" t="s">
        <v>2612</v>
      </c>
      <c r="F12012" s="69">
        <v>2125</v>
      </c>
      <c r="G12012" s="69" t="s">
        <v>1939</v>
      </c>
    </row>
    <row r="12013" spans="1:7" ht="14.4">
      <c r="A12013" s="27" t="str">
        <f>VLOOKUP(C12013,'user list'!A:B,2,0)</f>
        <v>HCDRD</v>
      </c>
      <c r="B12013" s="172">
        <v>45818.545844907407</v>
      </c>
      <c r="C12013" s="69" t="s">
        <v>216</v>
      </c>
      <c r="D12013" s="69" t="s">
        <v>1937</v>
      </c>
      <c r="E12013" s="69" t="s">
        <v>2473</v>
      </c>
      <c r="F12013" s="69">
        <v>2121</v>
      </c>
      <c r="G12013" s="69" t="s">
        <v>1947</v>
      </c>
    </row>
    <row r="12014" spans="1:7" ht="14.4">
      <c r="A12014" s="27" t="str">
        <f>VLOOKUP(C12014,'user list'!A:B,2,0)</f>
        <v>HCDRD</v>
      </c>
      <c r="B12014" s="172">
        <v>45818.545844907407</v>
      </c>
      <c r="C12014" s="69" t="s">
        <v>216</v>
      </c>
      <c r="D12014" s="69" t="s">
        <v>1937</v>
      </c>
      <c r="E12014" s="69" t="s">
        <v>2473</v>
      </c>
      <c r="F12014" s="69">
        <v>2121</v>
      </c>
      <c r="G12014" s="69" t="s">
        <v>1948</v>
      </c>
    </row>
    <row r="12015" spans="1:7" ht="14.4">
      <c r="A12015" s="27" t="str">
        <f>VLOOKUP(C12015,'user list'!A:B,2,0)</f>
        <v>HCDRD</v>
      </c>
      <c r="B12015" s="172">
        <v>45818.545844907407</v>
      </c>
      <c r="C12015" s="69" t="s">
        <v>216</v>
      </c>
      <c r="D12015" s="69" t="s">
        <v>1937</v>
      </c>
      <c r="E12015" s="69" t="s">
        <v>2473</v>
      </c>
      <c r="F12015" s="69">
        <v>2121</v>
      </c>
      <c r="G12015" s="69" t="s">
        <v>1939</v>
      </c>
    </row>
    <row r="12016" spans="1:7" ht="14.4">
      <c r="A12016" s="27" t="str">
        <f>VLOOKUP(C12016,'user list'!A:B,2,0)</f>
        <v>Admin</v>
      </c>
      <c r="B12016" s="172">
        <v>45818.545856481483</v>
      </c>
      <c r="C12016" s="69" t="s">
        <v>186</v>
      </c>
      <c r="D12016" s="69" t="s">
        <v>1937</v>
      </c>
      <c r="E12016" s="69" t="s">
        <v>2473</v>
      </c>
      <c r="F12016" s="69">
        <v>2121</v>
      </c>
      <c r="G12016" s="69" t="s">
        <v>1948</v>
      </c>
    </row>
    <row r="12017" spans="1:7" ht="14.4">
      <c r="A12017" s="27" t="str">
        <f>VLOOKUP(C12017,'user list'!A:B,2,0)</f>
        <v>HCDRD</v>
      </c>
      <c r="B12017" s="172">
        <v>45818.546064814815</v>
      </c>
      <c r="C12017" s="69" t="s">
        <v>216</v>
      </c>
      <c r="D12017" s="69" t="s">
        <v>1937</v>
      </c>
      <c r="E12017" s="69" t="s">
        <v>2473</v>
      </c>
      <c r="F12017" s="69">
        <v>2121</v>
      </c>
      <c r="G12017" s="69" t="s">
        <v>1949</v>
      </c>
    </row>
    <row r="12018" spans="1:7" ht="14.4">
      <c r="A12018" s="27" t="str">
        <f>VLOOKUP(C12018,'user list'!A:B,2,0)</f>
        <v>CGSD</v>
      </c>
      <c r="B12018" s="172">
        <v>45818.546666666669</v>
      </c>
      <c r="C12018" s="69" t="s">
        <v>200</v>
      </c>
      <c r="D12018" s="69" t="s">
        <v>1937</v>
      </c>
      <c r="E12018" s="69" t="s">
        <v>2684</v>
      </c>
      <c r="F12018" s="69">
        <v>2096</v>
      </c>
      <c r="G12018" s="69" t="s">
        <v>1939</v>
      </c>
    </row>
    <row r="12019" spans="1:7" ht="14.4">
      <c r="A12019" s="27" t="str">
        <f>VLOOKUP(C12019,'user list'!A:B,2,0)</f>
        <v>HCDRD</v>
      </c>
      <c r="B12019" s="172">
        <v>45818.546701388892</v>
      </c>
      <c r="C12019" s="69" t="s">
        <v>216</v>
      </c>
      <c r="D12019" s="69" t="s">
        <v>1937</v>
      </c>
      <c r="E12019" s="69" t="s">
        <v>2473</v>
      </c>
      <c r="F12019" s="69">
        <v>2121</v>
      </c>
      <c r="G12019" s="69" t="s">
        <v>1939</v>
      </c>
    </row>
    <row r="12020" spans="1:7" ht="14.4">
      <c r="A12020" s="27" t="str">
        <f>VLOOKUP(C12020,'user list'!A:B,2,0)</f>
        <v>CGSD</v>
      </c>
      <c r="B12020" s="172">
        <v>45818.546886574077</v>
      </c>
      <c r="C12020" s="69" t="s">
        <v>200</v>
      </c>
      <c r="D12020" s="69" t="s">
        <v>1937</v>
      </c>
      <c r="E12020" s="69" t="s">
        <v>2686</v>
      </c>
      <c r="F12020" s="69">
        <v>2108</v>
      </c>
      <c r="G12020" s="69" t="s">
        <v>1939</v>
      </c>
    </row>
    <row r="12021" spans="1:7" ht="14.4">
      <c r="A12021" s="27" t="str">
        <f>VLOOKUP(C12021,'user list'!A:B,2,0)</f>
        <v>CGSD</v>
      </c>
      <c r="B12021" s="172">
        <v>45818.547002314815</v>
      </c>
      <c r="C12021" s="69" t="s">
        <v>200</v>
      </c>
      <c r="D12021" s="69" t="s">
        <v>1937</v>
      </c>
      <c r="E12021" s="69" t="s">
        <v>2039</v>
      </c>
      <c r="F12021" s="69">
        <v>2119</v>
      </c>
      <c r="G12021" s="69" t="s">
        <v>1939</v>
      </c>
    </row>
    <row r="12022" spans="1:7" ht="14.4">
      <c r="A12022" s="27" t="str">
        <f>VLOOKUP(C12022,'user list'!A:B,2,0)</f>
        <v>PAISD</v>
      </c>
      <c r="B12022" s="172">
        <v>45818.547094907408</v>
      </c>
      <c r="C12022" s="69" t="s">
        <v>256</v>
      </c>
      <c r="D12022" s="69" t="s">
        <v>1937</v>
      </c>
      <c r="E12022" s="69" t="s">
        <v>2697</v>
      </c>
      <c r="F12022" s="69">
        <v>2138</v>
      </c>
      <c r="G12022" s="69" t="s">
        <v>1939</v>
      </c>
    </row>
    <row r="12023" spans="1:7" ht="14.4">
      <c r="A12023" s="27" t="str">
        <f>VLOOKUP(C12023,'user list'!A:B,2,0)</f>
        <v>CGSD</v>
      </c>
      <c r="B12023" s="172">
        <v>45818.547152777777</v>
      </c>
      <c r="C12023" s="69" t="s">
        <v>200</v>
      </c>
      <c r="D12023" s="69" t="s">
        <v>1937</v>
      </c>
      <c r="E12023" s="69" t="s">
        <v>2697</v>
      </c>
      <c r="F12023" s="69">
        <v>2138</v>
      </c>
      <c r="G12023" s="69" t="s">
        <v>1939</v>
      </c>
    </row>
    <row r="12024" spans="1:7" ht="14.4">
      <c r="A12024" s="27" t="str">
        <f>VLOOKUP(C12024,'user list'!A:B,2,0)</f>
        <v>AMD</v>
      </c>
      <c r="B12024" s="172">
        <v>45818.547233796293</v>
      </c>
      <c r="C12024" s="69" t="s">
        <v>191</v>
      </c>
      <c r="D12024" s="69" t="s">
        <v>1937</v>
      </c>
      <c r="E12024" s="69" t="s">
        <v>2556</v>
      </c>
      <c r="F12024" s="69">
        <v>1916</v>
      </c>
      <c r="G12024" s="69" t="s">
        <v>1939</v>
      </c>
    </row>
    <row r="12025" spans="1:7" ht="14.4">
      <c r="A12025" s="27" t="str">
        <f>VLOOKUP(C12025,'user list'!A:B,2,0)</f>
        <v>AMD</v>
      </c>
      <c r="B12025" s="172">
        <v>45818.547326388885</v>
      </c>
      <c r="C12025" s="69" t="s">
        <v>191</v>
      </c>
      <c r="D12025" s="69" t="s">
        <v>1937</v>
      </c>
      <c r="E12025" s="69" t="s">
        <v>2697</v>
      </c>
      <c r="F12025" s="69">
        <v>2138</v>
      </c>
      <c r="G12025" s="69" t="s">
        <v>1939</v>
      </c>
    </row>
    <row r="12026" spans="1:7" ht="14.4">
      <c r="A12026" s="27" t="str">
        <f>VLOOKUP(C12026,'user list'!A:B,2,0)</f>
        <v>PAISD</v>
      </c>
      <c r="B12026" s="172">
        <v>45818.547488425924</v>
      </c>
      <c r="C12026" s="69" t="s">
        <v>256</v>
      </c>
      <c r="D12026" s="69" t="s">
        <v>1937</v>
      </c>
      <c r="E12026" s="69" t="s">
        <v>2697</v>
      </c>
      <c r="F12026" s="69">
        <v>2138</v>
      </c>
      <c r="G12026" s="69" t="s">
        <v>1947</v>
      </c>
    </row>
    <row r="12027" spans="1:7" ht="14.4">
      <c r="A12027" s="27" t="str">
        <f>VLOOKUP(C12027,'user list'!A:B,2,0)</f>
        <v>PAISD</v>
      </c>
      <c r="B12027" s="172">
        <v>45818.547488425924</v>
      </c>
      <c r="C12027" s="69" t="s">
        <v>256</v>
      </c>
      <c r="D12027" s="69" t="s">
        <v>1937</v>
      </c>
      <c r="E12027" s="69" t="s">
        <v>2697</v>
      </c>
      <c r="F12027" s="69">
        <v>2138</v>
      </c>
      <c r="G12027" s="69" t="s">
        <v>1948</v>
      </c>
    </row>
    <row r="12028" spans="1:7" ht="14.4">
      <c r="A12028" s="27" t="str">
        <f>VLOOKUP(C12028,'user list'!A:B,2,0)</f>
        <v>PAISD</v>
      </c>
      <c r="B12028" s="172">
        <v>45818.547488425924</v>
      </c>
      <c r="C12028" s="69" t="s">
        <v>256</v>
      </c>
      <c r="D12028" s="69" t="s">
        <v>1937</v>
      </c>
      <c r="E12028" s="69" t="s">
        <v>2697</v>
      </c>
      <c r="F12028" s="69">
        <v>2138</v>
      </c>
      <c r="G12028" s="69" t="s">
        <v>1939</v>
      </c>
    </row>
    <row r="12029" spans="1:7" ht="14.4">
      <c r="A12029" s="27" t="str">
        <f>VLOOKUP(C12029,'user list'!A:B,2,0)</f>
        <v>Admin</v>
      </c>
      <c r="B12029" s="172">
        <v>45818.547488425924</v>
      </c>
      <c r="C12029" s="69" t="s">
        <v>186</v>
      </c>
      <c r="D12029" s="69" t="s">
        <v>1937</v>
      </c>
      <c r="E12029" s="69" t="s">
        <v>2697</v>
      </c>
      <c r="F12029" s="69">
        <v>2138</v>
      </c>
      <c r="G12029" s="69" t="s">
        <v>1948</v>
      </c>
    </row>
    <row r="12030" spans="1:7" ht="14.4">
      <c r="A12030" s="27" t="str">
        <f>VLOOKUP(C12030,'user list'!A:B,2,0)</f>
        <v>CGSD</v>
      </c>
      <c r="B12030" s="172">
        <v>45818.547581018516</v>
      </c>
      <c r="C12030" s="69" t="s">
        <v>200</v>
      </c>
      <c r="D12030" s="69" t="s">
        <v>1937</v>
      </c>
      <c r="E12030" s="69" t="s">
        <v>2697</v>
      </c>
      <c r="F12030" s="69">
        <v>2138</v>
      </c>
      <c r="G12030" s="69" t="s">
        <v>1947</v>
      </c>
    </row>
    <row r="12031" spans="1:7" ht="14.4">
      <c r="A12031" s="27" t="str">
        <f>VLOOKUP(C12031,'user list'!A:B,2,0)</f>
        <v>CGSD</v>
      </c>
      <c r="B12031" s="172">
        <v>45818.547581018516</v>
      </c>
      <c r="C12031" s="69" t="s">
        <v>200</v>
      </c>
      <c r="D12031" s="69" t="s">
        <v>1937</v>
      </c>
      <c r="E12031" s="69" t="s">
        <v>2697</v>
      </c>
      <c r="F12031" s="69">
        <v>2138</v>
      </c>
      <c r="G12031" s="69" t="s">
        <v>1948</v>
      </c>
    </row>
    <row r="12032" spans="1:7" ht="14.4">
      <c r="A12032" s="27" t="str">
        <f>VLOOKUP(C12032,'user list'!A:B,2,0)</f>
        <v>CGSD</v>
      </c>
      <c r="B12032" s="172">
        <v>45818.547581018516</v>
      </c>
      <c r="C12032" s="69" t="s">
        <v>200</v>
      </c>
      <c r="D12032" s="69" t="s">
        <v>1937</v>
      </c>
      <c r="E12032" s="69" t="s">
        <v>2697</v>
      </c>
      <c r="F12032" s="69">
        <v>2138</v>
      </c>
      <c r="G12032" s="69" t="s">
        <v>1939</v>
      </c>
    </row>
    <row r="12033" spans="1:7" ht="14.4">
      <c r="A12033" s="27" t="str">
        <f>VLOOKUP(C12033,'user list'!A:B,2,0)</f>
        <v>Admin</v>
      </c>
      <c r="B12033" s="172">
        <v>45818.547581018516</v>
      </c>
      <c r="C12033" s="69" t="s">
        <v>186</v>
      </c>
      <c r="D12033" s="69" t="s">
        <v>1937</v>
      </c>
      <c r="E12033" s="69" t="s">
        <v>2697</v>
      </c>
      <c r="F12033" s="69">
        <v>2138</v>
      </c>
      <c r="G12033" s="69" t="s">
        <v>1948</v>
      </c>
    </row>
    <row r="12034" spans="1:7" ht="14.4">
      <c r="A12034" s="27" t="str">
        <f>VLOOKUP(C12034,'user list'!A:B,2,0)</f>
        <v>CGSD</v>
      </c>
      <c r="B12034" s="172">
        <v>45818.547650462962</v>
      </c>
      <c r="C12034" s="69" t="s">
        <v>200</v>
      </c>
      <c r="D12034" s="69" t="s">
        <v>1937</v>
      </c>
      <c r="E12034" s="69" t="s">
        <v>2039</v>
      </c>
      <c r="F12034" s="69">
        <v>2119</v>
      </c>
      <c r="G12034" s="69" t="s">
        <v>1947</v>
      </c>
    </row>
    <row r="12035" spans="1:7" ht="14.4">
      <c r="A12035" s="27" t="str">
        <f>VLOOKUP(C12035,'user list'!A:B,2,0)</f>
        <v>CGSD</v>
      </c>
      <c r="B12035" s="172">
        <v>45818.547650462962</v>
      </c>
      <c r="C12035" s="69" t="s">
        <v>200</v>
      </c>
      <c r="D12035" s="69" t="s">
        <v>1937</v>
      </c>
      <c r="E12035" s="69" t="s">
        <v>2039</v>
      </c>
      <c r="F12035" s="69">
        <v>2119</v>
      </c>
      <c r="G12035" s="69" t="s">
        <v>1948</v>
      </c>
    </row>
    <row r="12036" spans="1:7" ht="14.4">
      <c r="A12036" s="27" t="str">
        <f>VLOOKUP(C12036,'user list'!A:B,2,0)</f>
        <v>CGSD</v>
      </c>
      <c r="B12036" s="172">
        <v>45818.547650462962</v>
      </c>
      <c r="C12036" s="69" t="s">
        <v>200</v>
      </c>
      <c r="D12036" s="69" t="s">
        <v>1937</v>
      </c>
      <c r="E12036" s="69" t="s">
        <v>2039</v>
      </c>
      <c r="F12036" s="69">
        <v>2119</v>
      </c>
      <c r="G12036" s="69" t="s">
        <v>1939</v>
      </c>
    </row>
    <row r="12037" spans="1:7" ht="14.4">
      <c r="A12037" s="27" t="str">
        <f>VLOOKUP(C12037,'user list'!A:B,2,0)</f>
        <v>Admin</v>
      </c>
      <c r="B12037" s="172">
        <v>45818.547650462962</v>
      </c>
      <c r="C12037" s="69" t="s">
        <v>186</v>
      </c>
      <c r="D12037" s="69" t="s">
        <v>1937</v>
      </c>
      <c r="E12037" s="69" t="s">
        <v>2039</v>
      </c>
      <c r="F12037" s="69">
        <v>2119</v>
      </c>
      <c r="G12037" s="69" t="s">
        <v>1948</v>
      </c>
    </row>
    <row r="12038" spans="1:7" ht="14.4">
      <c r="A12038" s="27" t="str">
        <f>VLOOKUP(C12038,'user list'!A:B,2,0)</f>
        <v>CGSD</v>
      </c>
      <c r="B12038" s="172">
        <v>45818.547939814816</v>
      </c>
      <c r="C12038" s="69" t="s">
        <v>200</v>
      </c>
      <c r="D12038" s="69" t="s">
        <v>1937</v>
      </c>
      <c r="E12038" s="69" t="s">
        <v>2684</v>
      </c>
      <c r="F12038" s="69">
        <v>2096</v>
      </c>
      <c r="G12038" s="69" t="s">
        <v>1947</v>
      </c>
    </row>
    <row r="12039" spans="1:7" ht="14.4">
      <c r="A12039" s="27" t="str">
        <f>VLOOKUP(C12039,'user list'!A:B,2,0)</f>
        <v>CGSD</v>
      </c>
      <c r="B12039" s="172">
        <v>45818.547939814816</v>
      </c>
      <c r="C12039" s="69" t="s">
        <v>200</v>
      </c>
      <c r="D12039" s="69" t="s">
        <v>1937</v>
      </c>
      <c r="E12039" s="69" t="s">
        <v>2684</v>
      </c>
      <c r="F12039" s="69">
        <v>2096</v>
      </c>
      <c r="G12039" s="69" t="s">
        <v>1948</v>
      </c>
    </row>
    <row r="12040" spans="1:7" ht="14.4">
      <c r="A12040" s="27" t="str">
        <f>VLOOKUP(C12040,'user list'!A:B,2,0)</f>
        <v>CGSD</v>
      </c>
      <c r="B12040" s="172">
        <v>45818.547939814816</v>
      </c>
      <c r="C12040" s="69" t="s">
        <v>200</v>
      </c>
      <c r="D12040" s="69" t="s">
        <v>1937</v>
      </c>
      <c r="E12040" s="69" t="s">
        <v>2684</v>
      </c>
      <c r="F12040" s="69">
        <v>2096</v>
      </c>
      <c r="G12040" s="69" t="s">
        <v>1939</v>
      </c>
    </row>
    <row r="12041" spans="1:7" ht="14.4">
      <c r="A12041" s="27" t="str">
        <f>VLOOKUP(C12041,'user list'!A:B,2,0)</f>
        <v>Admin</v>
      </c>
      <c r="B12041" s="172">
        <v>45818.547939814816</v>
      </c>
      <c r="C12041" s="69" t="s">
        <v>186</v>
      </c>
      <c r="D12041" s="69" t="s">
        <v>1937</v>
      </c>
      <c r="E12041" s="69" t="s">
        <v>2684</v>
      </c>
      <c r="F12041" s="69">
        <v>2096</v>
      </c>
      <c r="G12041" s="69" t="s">
        <v>1948</v>
      </c>
    </row>
    <row r="12042" spans="1:7" ht="14.4">
      <c r="A12042" s="27" t="str">
        <f>VLOOKUP(C12042,'user list'!A:B,2,0)</f>
        <v>CGSD</v>
      </c>
      <c r="B12042" s="172">
        <v>45818.548067129632</v>
      </c>
      <c r="C12042" s="69" t="s">
        <v>200</v>
      </c>
      <c r="D12042" s="69" t="s">
        <v>1937</v>
      </c>
      <c r="E12042" s="69" t="s">
        <v>2686</v>
      </c>
      <c r="F12042" s="69">
        <v>2108</v>
      </c>
      <c r="G12042" s="69" t="s">
        <v>1947</v>
      </c>
    </row>
    <row r="12043" spans="1:7" ht="14.4">
      <c r="A12043" s="27" t="str">
        <f>VLOOKUP(C12043,'user list'!A:B,2,0)</f>
        <v>CGSD</v>
      </c>
      <c r="B12043" s="172">
        <v>45818.548067129632</v>
      </c>
      <c r="C12043" s="69" t="s">
        <v>200</v>
      </c>
      <c r="D12043" s="69" t="s">
        <v>1937</v>
      </c>
      <c r="E12043" s="69" t="s">
        <v>2686</v>
      </c>
      <c r="F12043" s="69">
        <v>2108</v>
      </c>
      <c r="G12043" s="69" t="s">
        <v>1948</v>
      </c>
    </row>
    <row r="12044" spans="1:7" ht="14.4">
      <c r="A12044" s="27" t="str">
        <f>VLOOKUP(C12044,'user list'!A:B,2,0)</f>
        <v>CGSD</v>
      </c>
      <c r="B12044" s="172">
        <v>45818.548067129632</v>
      </c>
      <c r="C12044" s="69" t="s">
        <v>200</v>
      </c>
      <c r="D12044" s="69" t="s">
        <v>1937</v>
      </c>
      <c r="E12044" s="69" t="s">
        <v>2686</v>
      </c>
      <c r="F12044" s="69">
        <v>2108</v>
      </c>
      <c r="G12044" s="69" t="s">
        <v>1939</v>
      </c>
    </row>
    <row r="12045" spans="1:7" ht="14.4">
      <c r="A12045" s="27" t="str">
        <f>VLOOKUP(C12045,'user list'!A:B,2,0)</f>
        <v>Admin</v>
      </c>
      <c r="B12045" s="172">
        <v>45818.548067129632</v>
      </c>
      <c r="C12045" s="69" t="s">
        <v>186</v>
      </c>
      <c r="D12045" s="69" t="s">
        <v>1937</v>
      </c>
      <c r="E12045" s="69" t="s">
        <v>2686</v>
      </c>
      <c r="F12045" s="69">
        <v>2108</v>
      </c>
      <c r="G12045" s="69" t="s">
        <v>1948</v>
      </c>
    </row>
    <row r="12046" spans="1:7" ht="14.4">
      <c r="A12046" s="27" t="str">
        <f>VLOOKUP(C12046,'user list'!A:B,2,0)</f>
        <v>CGSD</v>
      </c>
      <c r="B12046" s="172">
        <v>45818.548229166663</v>
      </c>
      <c r="C12046" s="69" t="s">
        <v>200</v>
      </c>
      <c r="D12046" s="69" t="s">
        <v>1937</v>
      </c>
      <c r="E12046" s="69" t="s">
        <v>2683</v>
      </c>
      <c r="F12046" s="69">
        <v>2095</v>
      </c>
      <c r="G12046" s="69" t="s">
        <v>1947</v>
      </c>
    </row>
    <row r="12047" spans="1:7" ht="14.4">
      <c r="A12047" s="27" t="str">
        <f>VLOOKUP(C12047,'user list'!A:B,2,0)</f>
        <v>CGSD</v>
      </c>
      <c r="B12047" s="172">
        <v>45818.548229166663</v>
      </c>
      <c r="C12047" s="69" t="s">
        <v>200</v>
      </c>
      <c r="D12047" s="69" t="s">
        <v>1937</v>
      </c>
      <c r="E12047" s="69" t="s">
        <v>2683</v>
      </c>
      <c r="F12047" s="69">
        <v>2095</v>
      </c>
      <c r="G12047" s="69" t="s">
        <v>1948</v>
      </c>
    </row>
    <row r="12048" spans="1:7" ht="14.4">
      <c r="A12048" s="27" t="str">
        <f>VLOOKUP(C12048,'user list'!A:B,2,0)</f>
        <v>CGSD</v>
      </c>
      <c r="B12048" s="172">
        <v>45818.54824074074</v>
      </c>
      <c r="C12048" s="69" t="s">
        <v>200</v>
      </c>
      <c r="D12048" s="69" t="s">
        <v>1937</v>
      </c>
      <c r="E12048" s="69" t="s">
        <v>2683</v>
      </c>
      <c r="F12048" s="69">
        <v>2095</v>
      </c>
      <c r="G12048" s="69" t="s">
        <v>1939</v>
      </c>
    </row>
    <row r="12049" spans="1:7" ht="14.4">
      <c r="A12049" s="27" t="str">
        <f>VLOOKUP(C12049,'user list'!A:B,2,0)</f>
        <v>Admin</v>
      </c>
      <c r="B12049" s="172">
        <v>45818.54824074074</v>
      </c>
      <c r="C12049" s="69" t="s">
        <v>186</v>
      </c>
      <c r="D12049" s="69" t="s">
        <v>1937</v>
      </c>
      <c r="E12049" s="69" t="s">
        <v>2683</v>
      </c>
      <c r="F12049" s="69">
        <v>2095</v>
      </c>
      <c r="G12049" s="69" t="s">
        <v>1948</v>
      </c>
    </row>
    <row r="12050" spans="1:7" ht="14.4">
      <c r="A12050" s="27" t="str">
        <f>VLOOKUP(C12050,'user list'!A:B,2,0)</f>
        <v>CGSD</v>
      </c>
      <c r="B12050" s="172">
        <v>45818.548356481479</v>
      </c>
      <c r="C12050" s="69" t="s">
        <v>200</v>
      </c>
      <c r="D12050" s="69" t="s">
        <v>1937</v>
      </c>
      <c r="E12050" s="69" t="s">
        <v>2680</v>
      </c>
      <c r="F12050" s="69">
        <v>2092</v>
      </c>
      <c r="G12050" s="69" t="s">
        <v>1947</v>
      </c>
    </row>
    <row r="12051" spans="1:7" ht="14.4">
      <c r="A12051" s="27" t="str">
        <f>VLOOKUP(C12051,'user list'!A:B,2,0)</f>
        <v>CGSD</v>
      </c>
      <c r="B12051" s="172">
        <v>45818.548356481479</v>
      </c>
      <c r="C12051" s="69" t="s">
        <v>200</v>
      </c>
      <c r="D12051" s="69" t="s">
        <v>1937</v>
      </c>
      <c r="E12051" s="69" t="s">
        <v>2680</v>
      </c>
      <c r="F12051" s="69">
        <v>2092</v>
      </c>
      <c r="G12051" s="69" t="s">
        <v>1948</v>
      </c>
    </row>
    <row r="12052" spans="1:7" ht="14.4">
      <c r="A12052" s="27" t="str">
        <f>VLOOKUP(C12052,'user list'!A:B,2,0)</f>
        <v>CGSD</v>
      </c>
      <c r="B12052" s="172">
        <v>45818.548356481479</v>
      </c>
      <c r="C12052" s="69" t="s">
        <v>200</v>
      </c>
      <c r="D12052" s="69" t="s">
        <v>1937</v>
      </c>
      <c r="E12052" s="69" t="s">
        <v>2680</v>
      </c>
      <c r="F12052" s="69">
        <v>2092</v>
      </c>
      <c r="G12052" s="69" t="s">
        <v>1939</v>
      </c>
    </row>
    <row r="12053" spans="1:7" ht="14.4">
      <c r="A12053" s="27" t="str">
        <f>VLOOKUP(C12053,'user list'!A:B,2,0)</f>
        <v>Admin</v>
      </c>
      <c r="B12053" s="172">
        <v>45818.548356481479</v>
      </c>
      <c r="C12053" s="69" t="s">
        <v>186</v>
      </c>
      <c r="D12053" s="69" t="s">
        <v>1937</v>
      </c>
      <c r="E12053" s="69" t="s">
        <v>2680</v>
      </c>
      <c r="F12053" s="69">
        <v>2092</v>
      </c>
      <c r="G12053" s="69" t="s">
        <v>1948</v>
      </c>
    </row>
    <row r="12054" spans="1:7" ht="14.4">
      <c r="A12054" s="27" t="str">
        <f>VLOOKUP(C12054,'user list'!A:B,2,0)</f>
        <v>AMD</v>
      </c>
      <c r="B12054" s="172">
        <v>45818.548692129632</v>
      </c>
      <c r="C12054" s="69" t="s">
        <v>191</v>
      </c>
      <c r="D12054" s="69" t="s">
        <v>1937</v>
      </c>
      <c r="E12054" s="69" t="s">
        <v>2463</v>
      </c>
      <c r="F12054" s="69">
        <v>1760</v>
      </c>
      <c r="G12054" s="69" t="s">
        <v>1939</v>
      </c>
    </row>
    <row r="12055" spans="1:7" ht="14.4">
      <c r="A12055" s="27" t="str">
        <f>VLOOKUP(C12055,'user list'!A:B,2,0)</f>
        <v>AMD</v>
      </c>
      <c r="B12055" s="172">
        <v>45818.54896990741</v>
      </c>
      <c r="C12055" s="69" t="s">
        <v>191</v>
      </c>
      <c r="D12055" s="69" t="s">
        <v>1937</v>
      </c>
      <c r="E12055" s="69" t="s">
        <v>2556</v>
      </c>
      <c r="F12055" s="69">
        <v>1916</v>
      </c>
      <c r="G12055" s="69" t="s">
        <v>1939</v>
      </c>
    </row>
    <row r="12056" spans="1:7" ht="14.4">
      <c r="A12056" s="27" t="str">
        <f>VLOOKUP(C12056,'user list'!A:B,2,0)</f>
        <v>CVD</v>
      </c>
      <c r="B12056" s="172">
        <v>45818.54928240741</v>
      </c>
      <c r="C12056" s="69" t="s">
        <v>208</v>
      </c>
      <c r="D12056" s="69" t="s">
        <v>1937</v>
      </c>
      <c r="E12056" s="69" t="s">
        <v>2697</v>
      </c>
      <c r="F12056" s="69">
        <v>2138</v>
      </c>
      <c r="G12056" s="69" t="s">
        <v>1939</v>
      </c>
    </row>
    <row r="12057" spans="1:7" ht="14.4">
      <c r="A12057" s="27" t="str">
        <f>VLOOKUP(C12057,'user list'!A:B,2,0)</f>
        <v>AMD</v>
      </c>
      <c r="B12057" s="172">
        <v>45818.550428240742</v>
      </c>
      <c r="C12057" s="69" t="s">
        <v>191</v>
      </c>
      <c r="D12057" s="69" t="s">
        <v>1937</v>
      </c>
      <c r="E12057" s="69" t="s">
        <v>2556</v>
      </c>
      <c r="F12057" s="69">
        <v>1916</v>
      </c>
      <c r="G12057" s="69" t="s">
        <v>1947</v>
      </c>
    </row>
    <row r="12058" spans="1:7" ht="14.4">
      <c r="A12058" s="27" t="str">
        <f>VLOOKUP(C12058,'user list'!A:B,2,0)</f>
        <v>AMD</v>
      </c>
      <c r="B12058" s="172">
        <v>45818.550428240742</v>
      </c>
      <c r="C12058" s="69" t="s">
        <v>191</v>
      </c>
      <c r="D12058" s="69" t="s">
        <v>1937</v>
      </c>
      <c r="E12058" s="69" t="s">
        <v>2556</v>
      </c>
      <c r="F12058" s="69">
        <v>1916</v>
      </c>
      <c r="G12058" s="69" t="s">
        <v>1948</v>
      </c>
    </row>
    <row r="12059" spans="1:7" ht="14.4">
      <c r="A12059" s="27" t="str">
        <f>VLOOKUP(C12059,'user list'!A:B,2,0)</f>
        <v>AMD</v>
      </c>
      <c r="B12059" s="172">
        <v>45818.550428240742</v>
      </c>
      <c r="C12059" s="69" t="s">
        <v>191</v>
      </c>
      <c r="D12059" s="69" t="s">
        <v>1937</v>
      </c>
      <c r="E12059" s="69" t="s">
        <v>2556</v>
      </c>
      <c r="F12059" s="69">
        <v>1916</v>
      </c>
      <c r="G12059" s="69" t="s">
        <v>1939</v>
      </c>
    </row>
    <row r="12060" spans="1:7" ht="14.4">
      <c r="A12060" s="27" t="str">
        <f>VLOOKUP(C12060,'user list'!A:B,2,0)</f>
        <v>Admin</v>
      </c>
      <c r="B12060" s="172">
        <v>45818.550439814811</v>
      </c>
      <c r="C12060" s="69" t="s">
        <v>186</v>
      </c>
      <c r="D12060" s="69" t="s">
        <v>1937</v>
      </c>
      <c r="E12060" s="69" t="s">
        <v>2556</v>
      </c>
      <c r="F12060" s="69">
        <v>1916</v>
      </c>
      <c r="G12060" s="69" t="s">
        <v>1948</v>
      </c>
    </row>
    <row r="12061" spans="1:7" ht="14.4">
      <c r="A12061" s="27" t="str">
        <f>VLOOKUP(C12061,'user list'!A:B,2,0)</f>
        <v>AMD</v>
      </c>
      <c r="B12061" s="172">
        <v>45818.550474537034</v>
      </c>
      <c r="C12061" s="69" t="s">
        <v>191</v>
      </c>
      <c r="D12061" s="69" t="s">
        <v>1937</v>
      </c>
      <c r="E12061" s="69" t="s">
        <v>2463</v>
      </c>
      <c r="F12061" s="69">
        <v>1760</v>
      </c>
      <c r="G12061" s="69" t="s">
        <v>1939</v>
      </c>
    </row>
    <row r="12062" spans="1:7" ht="14.4">
      <c r="A12062" s="27" t="str">
        <f>VLOOKUP(C12062,'user list'!A:B,2,0)</f>
        <v>AMD</v>
      </c>
      <c r="B12062" s="172">
        <v>45818.550543981481</v>
      </c>
      <c r="C12062" s="69" t="s">
        <v>191</v>
      </c>
      <c r="D12062" s="69" t="s">
        <v>1937</v>
      </c>
      <c r="E12062" s="69" t="s">
        <v>2463</v>
      </c>
      <c r="F12062" s="69">
        <v>1760</v>
      </c>
      <c r="G12062" s="69" t="s">
        <v>1947</v>
      </c>
    </row>
    <row r="12063" spans="1:7" ht="14.4">
      <c r="A12063" s="27" t="str">
        <f>VLOOKUP(C12063,'user list'!A:B,2,0)</f>
        <v>AMD</v>
      </c>
      <c r="B12063" s="172">
        <v>45818.550543981481</v>
      </c>
      <c r="C12063" s="69" t="s">
        <v>191</v>
      </c>
      <c r="D12063" s="69" t="s">
        <v>1937</v>
      </c>
      <c r="E12063" s="69" t="s">
        <v>2463</v>
      </c>
      <c r="F12063" s="69">
        <v>1760</v>
      </c>
      <c r="G12063" s="69" t="s">
        <v>1948</v>
      </c>
    </row>
    <row r="12064" spans="1:7" ht="14.4">
      <c r="A12064" s="27" t="str">
        <f>VLOOKUP(C12064,'user list'!A:B,2,0)</f>
        <v>Admin</v>
      </c>
      <c r="B12064" s="172">
        <v>45818.550543981481</v>
      </c>
      <c r="C12064" s="69" t="s">
        <v>186</v>
      </c>
      <c r="D12064" s="69" t="s">
        <v>1937</v>
      </c>
      <c r="E12064" s="69" t="s">
        <v>2463</v>
      </c>
      <c r="F12064" s="69">
        <v>1760</v>
      </c>
      <c r="G12064" s="69" t="s">
        <v>1948</v>
      </c>
    </row>
    <row r="12065" spans="1:7" ht="14.4">
      <c r="A12065" s="27" t="str">
        <f>VLOOKUP(C12065,'user list'!A:B,2,0)</f>
        <v>AMD</v>
      </c>
      <c r="B12065" s="172">
        <v>45818.550543981481</v>
      </c>
      <c r="C12065" s="69" t="s">
        <v>191</v>
      </c>
      <c r="D12065" s="69" t="s">
        <v>1937</v>
      </c>
      <c r="E12065" s="69" t="s">
        <v>2463</v>
      </c>
      <c r="F12065" s="69">
        <v>1760</v>
      </c>
      <c r="G12065" s="69" t="s">
        <v>1939</v>
      </c>
    </row>
    <row r="12066" spans="1:7" ht="14.4">
      <c r="A12066" s="27" t="str">
        <f>VLOOKUP(C12066,'user list'!A:B,2,0)</f>
        <v>AMD</v>
      </c>
      <c r="B12066" s="172">
        <v>45818.550567129627</v>
      </c>
      <c r="C12066" s="69" t="s">
        <v>191</v>
      </c>
      <c r="D12066" s="69" t="s">
        <v>1937</v>
      </c>
      <c r="E12066" s="69" t="s">
        <v>2697</v>
      </c>
      <c r="F12066" s="69">
        <v>2138</v>
      </c>
      <c r="G12066" s="69" t="s">
        <v>1939</v>
      </c>
    </row>
    <row r="12067" spans="1:7" ht="14.4">
      <c r="A12067" s="27" t="str">
        <f>VLOOKUP(C12067,'user list'!A:B,2,0)</f>
        <v>AMD</v>
      </c>
      <c r="B12067" s="172">
        <v>45818.550706018519</v>
      </c>
      <c r="C12067" s="69" t="s">
        <v>191</v>
      </c>
      <c r="D12067" s="69" t="s">
        <v>1937</v>
      </c>
      <c r="E12067" s="69" t="s">
        <v>2697</v>
      </c>
      <c r="F12067" s="69">
        <v>2138</v>
      </c>
      <c r="G12067" s="69" t="s">
        <v>1947</v>
      </c>
    </row>
    <row r="12068" spans="1:7" ht="14.4">
      <c r="A12068" s="27" t="str">
        <f>VLOOKUP(C12068,'user list'!A:B,2,0)</f>
        <v>AMD</v>
      </c>
      <c r="B12068" s="172">
        <v>45818.550706018519</v>
      </c>
      <c r="C12068" s="69" t="s">
        <v>191</v>
      </c>
      <c r="D12068" s="69" t="s">
        <v>1937</v>
      </c>
      <c r="E12068" s="69" t="s">
        <v>2697</v>
      </c>
      <c r="F12068" s="69">
        <v>2138</v>
      </c>
      <c r="G12068" s="69" t="s">
        <v>1948</v>
      </c>
    </row>
    <row r="12069" spans="1:7" ht="14.4">
      <c r="A12069" s="27" t="str">
        <f>VLOOKUP(C12069,'user list'!A:B,2,0)</f>
        <v>AMD</v>
      </c>
      <c r="B12069" s="172">
        <v>45818.550706018519</v>
      </c>
      <c r="C12069" s="69" t="s">
        <v>191</v>
      </c>
      <c r="D12069" s="69" t="s">
        <v>1937</v>
      </c>
      <c r="E12069" s="69" t="s">
        <v>2697</v>
      </c>
      <c r="F12069" s="69">
        <v>2138</v>
      </c>
      <c r="G12069" s="69" t="s">
        <v>1939</v>
      </c>
    </row>
    <row r="12070" spans="1:7" ht="14.4">
      <c r="A12070" s="27" t="str">
        <f>VLOOKUP(C12070,'user list'!A:B,2,0)</f>
        <v>Admin</v>
      </c>
      <c r="B12070" s="172">
        <v>45818.550706018519</v>
      </c>
      <c r="C12070" s="69" t="s">
        <v>186</v>
      </c>
      <c r="D12070" s="69" t="s">
        <v>1937</v>
      </c>
      <c r="E12070" s="69" t="s">
        <v>2697</v>
      </c>
      <c r="F12070" s="69">
        <v>2138</v>
      </c>
      <c r="G12070" s="69" t="s">
        <v>1948</v>
      </c>
    </row>
    <row r="12071" spans="1:7" ht="14.4">
      <c r="A12071" s="27" t="str">
        <f>VLOOKUP(C12071,'user list'!A:B,2,0)</f>
        <v>PDAO</v>
      </c>
      <c r="B12071" s="172">
        <v>45818.55332175926</v>
      </c>
      <c r="C12071" s="69" t="s">
        <v>258</v>
      </c>
      <c r="D12071" s="69" t="s">
        <v>1937</v>
      </c>
      <c r="E12071" s="69" t="s">
        <v>2615</v>
      </c>
      <c r="F12071" s="69" t="s">
        <v>2616</v>
      </c>
      <c r="G12071" s="69" t="s">
        <v>2617</v>
      </c>
    </row>
    <row r="12072" spans="1:7" ht="14.4">
      <c r="A12072" s="27" t="str">
        <f>VLOOKUP(C12072,'user list'!A:B,2,0)</f>
        <v>PDAO</v>
      </c>
      <c r="B12072" s="172">
        <v>45818.554166666669</v>
      </c>
      <c r="C12072" s="69" t="s">
        <v>258</v>
      </c>
      <c r="D12072" s="69" t="s">
        <v>1937</v>
      </c>
      <c r="E12072" s="69" t="s">
        <v>2615</v>
      </c>
      <c r="F12072" s="69" t="s">
        <v>2616</v>
      </c>
      <c r="G12072" s="69" t="s">
        <v>2617</v>
      </c>
    </row>
    <row r="12073" spans="1:7" ht="14.4">
      <c r="A12073" s="27" t="str">
        <f>VLOOKUP(C12073,'user list'!A:B,2,0)</f>
        <v>PDAO</v>
      </c>
      <c r="B12073" s="172">
        <v>45818.554166666669</v>
      </c>
      <c r="C12073" s="69" t="s">
        <v>258</v>
      </c>
      <c r="D12073" s="69" t="s">
        <v>1937</v>
      </c>
      <c r="E12073" s="69" t="s">
        <v>2615</v>
      </c>
      <c r="F12073" s="69" t="s">
        <v>2616</v>
      </c>
      <c r="G12073" s="69" t="s">
        <v>2617</v>
      </c>
    </row>
    <row r="12074" spans="1:7" ht="14.4">
      <c r="A12074" s="27" t="str">
        <f>VLOOKUP(C12074,'user list'!A:B,2,0)</f>
        <v>PDAO</v>
      </c>
      <c r="B12074" s="172">
        <v>45818.554166666669</v>
      </c>
      <c r="C12074" s="69" t="s">
        <v>258</v>
      </c>
      <c r="D12074" s="69" t="s">
        <v>1937</v>
      </c>
      <c r="E12074" s="69" t="s">
        <v>2615</v>
      </c>
      <c r="F12074" s="69" t="s">
        <v>2616</v>
      </c>
      <c r="G12074" s="69" t="s">
        <v>2617</v>
      </c>
    </row>
    <row r="12075" spans="1:7" ht="14.4">
      <c r="A12075" s="27" t="str">
        <f>VLOOKUP(C12075,'user list'!A:B,2,0)</f>
        <v>Admin</v>
      </c>
      <c r="B12075" s="172">
        <v>45818.554166666669</v>
      </c>
      <c r="C12075" s="69" t="s">
        <v>186</v>
      </c>
      <c r="D12075" s="69" t="s">
        <v>1937</v>
      </c>
      <c r="E12075" s="69" t="s">
        <v>2615</v>
      </c>
      <c r="F12075" s="69" t="s">
        <v>2616</v>
      </c>
      <c r="G12075" s="69" t="s">
        <v>2617</v>
      </c>
    </row>
    <row r="12076" spans="1:7" ht="14.4">
      <c r="A12076" s="27" t="str">
        <f>VLOOKUP(C12076,'user list'!A:B,2,0)</f>
        <v>PDAO</v>
      </c>
      <c r="B12076" s="172">
        <v>45818.554560185185</v>
      </c>
      <c r="C12076" s="69" t="s">
        <v>258</v>
      </c>
      <c r="D12076" s="69" t="s">
        <v>1937</v>
      </c>
      <c r="E12076" s="69" t="s">
        <v>2697</v>
      </c>
      <c r="F12076" s="69">
        <v>2138</v>
      </c>
      <c r="G12076" s="69" t="s">
        <v>1939</v>
      </c>
    </row>
    <row r="12077" spans="1:7" ht="14.4">
      <c r="A12077" s="27" t="str">
        <f>VLOOKUP(C12077,'user list'!A:B,2,0)</f>
        <v>PDAO</v>
      </c>
      <c r="B12077" s="172">
        <v>45818.5546875</v>
      </c>
      <c r="C12077" s="69" t="s">
        <v>258</v>
      </c>
      <c r="D12077" s="69" t="s">
        <v>1937</v>
      </c>
      <c r="E12077" s="69" t="s">
        <v>2697</v>
      </c>
      <c r="F12077" s="69">
        <v>2138</v>
      </c>
      <c r="G12077" s="69" t="s">
        <v>1947</v>
      </c>
    </row>
    <row r="12078" spans="1:7" ht="14.4">
      <c r="A12078" s="27" t="str">
        <f>VLOOKUP(C12078,'user list'!A:B,2,0)</f>
        <v>PDAO</v>
      </c>
      <c r="B12078" s="172">
        <v>45818.5546875</v>
      </c>
      <c r="C12078" s="69" t="s">
        <v>258</v>
      </c>
      <c r="D12078" s="69" t="s">
        <v>1937</v>
      </c>
      <c r="E12078" s="69" t="s">
        <v>2697</v>
      </c>
      <c r="F12078" s="69">
        <v>2138</v>
      </c>
      <c r="G12078" s="69" t="s">
        <v>1948</v>
      </c>
    </row>
    <row r="12079" spans="1:7" ht="14.4">
      <c r="A12079" s="27" t="str">
        <f>VLOOKUP(C12079,'user list'!A:B,2,0)</f>
        <v>PDAO</v>
      </c>
      <c r="B12079" s="172">
        <v>45818.5546875</v>
      </c>
      <c r="C12079" s="69" t="s">
        <v>258</v>
      </c>
      <c r="D12079" s="69" t="s">
        <v>1937</v>
      </c>
      <c r="E12079" s="69" t="s">
        <v>2697</v>
      </c>
      <c r="F12079" s="69">
        <v>2138</v>
      </c>
      <c r="G12079" s="69" t="s">
        <v>1939</v>
      </c>
    </row>
    <row r="12080" spans="1:7" ht="14.4">
      <c r="A12080" s="27" t="str">
        <f>VLOOKUP(C12080,'user list'!A:B,2,0)</f>
        <v>Admin</v>
      </c>
      <c r="B12080" s="172">
        <v>45818.5546875</v>
      </c>
      <c r="C12080" s="69" t="s">
        <v>186</v>
      </c>
      <c r="D12080" s="69" t="s">
        <v>1937</v>
      </c>
      <c r="E12080" s="69" t="s">
        <v>2697</v>
      </c>
      <c r="F12080" s="69">
        <v>2138</v>
      </c>
      <c r="G12080" s="69" t="s">
        <v>1948</v>
      </c>
    </row>
    <row r="12081" spans="1:7" ht="14.4">
      <c r="A12081" s="27" t="str">
        <f>VLOOKUP(C12081,'user list'!A:B,2,0)</f>
        <v>DSQC</v>
      </c>
      <c r="B12081" s="172">
        <v>45818.554756944446</v>
      </c>
      <c r="C12081" s="69" t="s">
        <v>214</v>
      </c>
      <c r="D12081" s="69" t="s">
        <v>1937</v>
      </c>
      <c r="E12081" s="69" t="s">
        <v>2676</v>
      </c>
      <c r="F12081" s="69">
        <v>2088</v>
      </c>
      <c r="G12081" s="69" t="s">
        <v>1939</v>
      </c>
    </row>
    <row r="12082" spans="1:7" ht="14.4">
      <c r="A12082" s="27" t="str">
        <f>VLOOKUP(C12082,'user list'!A:B,2,0)</f>
        <v>DSQC</v>
      </c>
      <c r="B12082" s="172">
        <v>45818.554988425924</v>
      </c>
      <c r="C12082" s="69" t="s">
        <v>214</v>
      </c>
      <c r="D12082" s="69" t="s">
        <v>1937</v>
      </c>
      <c r="E12082" s="69" t="s">
        <v>2697</v>
      </c>
      <c r="F12082" s="69">
        <v>2138</v>
      </c>
      <c r="G12082" s="69" t="s">
        <v>1939</v>
      </c>
    </row>
    <row r="12083" spans="1:7" ht="14.4">
      <c r="A12083" s="27" t="str">
        <f>VLOOKUP(C12083,'user list'!A:B,2,0)</f>
        <v>DSQC</v>
      </c>
      <c r="B12083" s="172">
        <v>45818.555601851855</v>
      </c>
      <c r="C12083" s="69" t="s">
        <v>214</v>
      </c>
      <c r="D12083" s="69" t="s">
        <v>1937</v>
      </c>
      <c r="E12083" s="69" t="s">
        <v>2697</v>
      </c>
      <c r="F12083" s="69">
        <v>2138</v>
      </c>
      <c r="G12083" s="69" t="s">
        <v>1947</v>
      </c>
    </row>
    <row r="12084" spans="1:7" ht="14.4">
      <c r="A12084" s="27" t="str">
        <f>VLOOKUP(C12084,'user list'!A:B,2,0)</f>
        <v>DSQC</v>
      </c>
      <c r="B12084" s="172">
        <v>45818.555601851855</v>
      </c>
      <c r="C12084" s="69" t="s">
        <v>214</v>
      </c>
      <c r="D12084" s="69" t="s">
        <v>1937</v>
      </c>
      <c r="E12084" s="69" t="s">
        <v>2697</v>
      </c>
      <c r="F12084" s="69">
        <v>2138</v>
      </c>
      <c r="G12084" s="69" t="s">
        <v>1948</v>
      </c>
    </row>
    <row r="12085" spans="1:7" ht="14.4">
      <c r="A12085" s="27" t="str">
        <f>VLOOKUP(C12085,'user list'!A:B,2,0)</f>
        <v>DSQC</v>
      </c>
      <c r="B12085" s="172">
        <v>45818.555601851855</v>
      </c>
      <c r="C12085" s="69" t="s">
        <v>214</v>
      </c>
      <c r="D12085" s="69" t="s">
        <v>1937</v>
      </c>
      <c r="E12085" s="69" t="s">
        <v>2697</v>
      </c>
      <c r="F12085" s="69">
        <v>2138</v>
      </c>
      <c r="G12085" s="69" t="s">
        <v>1939</v>
      </c>
    </row>
    <row r="12086" spans="1:7" ht="14.4">
      <c r="A12086" s="27" t="str">
        <f>VLOOKUP(C12086,'user list'!A:B,2,0)</f>
        <v>Admin</v>
      </c>
      <c r="B12086" s="172">
        <v>45818.555601851855</v>
      </c>
      <c r="C12086" s="69" t="s">
        <v>186</v>
      </c>
      <c r="D12086" s="69" t="s">
        <v>1937</v>
      </c>
      <c r="E12086" s="69" t="s">
        <v>2697</v>
      </c>
      <c r="F12086" s="69">
        <v>2138</v>
      </c>
      <c r="G12086" s="69" t="s">
        <v>1948</v>
      </c>
    </row>
    <row r="12087" spans="1:7" ht="14.4">
      <c r="A12087" s="27" t="str">
        <f>VLOOKUP(C12087,'user list'!A:B,2,0)</f>
        <v>DSQC</v>
      </c>
      <c r="B12087" s="172">
        <v>45818.555914351855</v>
      </c>
      <c r="C12087" s="69" t="s">
        <v>214</v>
      </c>
      <c r="D12087" s="69" t="s">
        <v>1937</v>
      </c>
      <c r="E12087" s="69" t="s">
        <v>2697</v>
      </c>
      <c r="F12087" s="69">
        <v>2138</v>
      </c>
      <c r="G12087" s="69" t="s">
        <v>1939</v>
      </c>
    </row>
    <row r="12088" spans="1:7" ht="14.4">
      <c r="A12088" s="27" t="str">
        <f>VLOOKUP(C12088,'user list'!A:B,2,0)</f>
        <v>DSQC</v>
      </c>
      <c r="B12088" s="172">
        <v>45818.556018518517</v>
      </c>
      <c r="C12088" s="69" t="s">
        <v>214</v>
      </c>
      <c r="D12088" s="69" t="s">
        <v>1937</v>
      </c>
      <c r="E12088" s="69" t="s">
        <v>2676</v>
      </c>
      <c r="F12088" s="69">
        <v>2088</v>
      </c>
      <c r="G12088" s="69" t="s">
        <v>1939</v>
      </c>
    </row>
    <row r="12089" spans="1:7" ht="14.4">
      <c r="A12089" s="27" t="str">
        <f>VLOOKUP(C12089,'user list'!A:B,2,0)</f>
        <v>DSQC</v>
      </c>
      <c r="B12089" s="172">
        <v>45818.556203703702</v>
      </c>
      <c r="C12089" s="69" t="s">
        <v>214</v>
      </c>
      <c r="D12089" s="69" t="s">
        <v>1937</v>
      </c>
      <c r="E12089" s="69" t="s">
        <v>2612</v>
      </c>
      <c r="F12089" s="69">
        <v>2125</v>
      </c>
      <c r="G12089" s="69" t="s">
        <v>1939</v>
      </c>
    </row>
    <row r="12090" spans="1:7" ht="14.4">
      <c r="A12090" s="27" t="str">
        <f>VLOOKUP(C12090,'user list'!A:B,2,0)</f>
        <v>DSQC</v>
      </c>
      <c r="B12090" s="172">
        <v>45818.556527777779</v>
      </c>
      <c r="C12090" s="69" t="s">
        <v>214</v>
      </c>
      <c r="D12090" s="69" t="s">
        <v>1937</v>
      </c>
      <c r="E12090" s="69" t="s">
        <v>2612</v>
      </c>
      <c r="F12090" s="69">
        <v>2125</v>
      </c>
      <c r="G12090" s="69" t="s">
        <v>1947</v>
      </c>
    </row>
    <row r="12091" spans="1:7" ht="14.4">
      <c r="A12091" s="27" t="str">
        <f>VLOOKUP(C12091,'user list'!A:B,2,0)</f>
        <v>DSQC</v>
      </c>
      <c r="B12091" s="172">
        <v>45818.556527777779</v>
      </c>
      <c r="C12091" s="69" t="s">
        <v>214</v>
      </c>
      <c r="D12091" s="69" t="s">
        <v>1937</v>
      </c>
      <c r="E12091" s="69" t="s">
        <v>2612</v>
      </c>
      <c r="F12091" s="69">
        <v>2125</v>
      </c>
      <c r="G12091" s="69" t="s">
        <v>1948</v>
      </c>
    </row>
    <row r="12092" spans="1:7" ht="14.4">
      <c r="A12092" s="27" t="str">
        <f>VLOOKUP(C12092,'user list'!A:B,2,0)</f>
        <v>DSQC</v>
      </c>
      <c r="B12092" s="172">
        <v>45818.556527777779</v>
      </c>
      <c r="C12092" s="69" t="s">
        <v>214</v>
      </c>
      <c r="D12092" s="69" t="s">
        <v>1937</v>
      </c>
      <c r="E12092" s="69" t="s">
        <v>2612</v>
      </c>
      <c r="F12092" s="69">
        <v>2125</v>
      </c>
      <c r="G12092" s="69" t="s">
        <v>1939</v>
      </c>
    </row>
    <row r="12093" spans="1:7" ht="14.4">
      <c r="A12093" s="27" t="str">
        <f>VLOOKUP(C12093,'user list'!A:B,2,0)</f>
        <v>Admin</v>
      </c>
      <c r="B12093" s="172">
        <v>45818.556527777779</v>
      </c>
      <c r="C12093" s="69" t="s">
        <v>186</v>
      </c>
      <c r="D12093" s="69" t="s">
        <v>1937</v>
      </c>
      <c r="E12093" s="69" t="s">
        <v>2612</v>
      </c>
      <c r="F12093" s="69">
        <v>2125</v>
      </c>
      <c r="G12093" s="69" t="s">
        <v>1948</v>
      </c>
    </row>
    <row r="12094" spans="1:7" ht="14.4">
      <c r="A12094" s="27" t="str">
        <f>VLOOKUP(C12094,'user list'!A:B,2,0)</f>
        <v>DSQC</v>
      </c>
      <c r="B12094" s="172">
        <v>45818.556921296295</v>
      </c>
      <c r="C12094" s="69" t="s">
        <v>214</v>
      </c>
      <c r="D12094" s="69" t="s">
        <v>1937</v>
      </c>
      <c r="E12094" s="69" t="s">
        <v>2612</v>
      </c>
      <c r="F12094" s="69">
        <v>2125</v>
      </c>
      <c r="G12094" s="69" t="s">
        <v>1939</v>
      </c>
    </row>
    <row r="12095" spans="1:7" ht="14.4">
      <c r="A12095" s="27" t="str">
        <f>VLOOKUP(C12095,'user list'!A:B,2,0)</f>
        <v>PLEB</v>
      </c>
      <c r="B12095" s="172">
        <v>45818.557037037041</v>
      </c>
      <c r="C12095" s="69" t="s">
        <v>260</v>
      </c>
      <c r="D12095" s="69" t="s">
        <v>1937</v>
      </c>
      <c r="E12095" s="69" t="s">
        <v>2697</v>
      </c>
      <c r="F12095" s="69">
        <v>2138</v>
      </c>
      <c r="G12095" s="69" t="s">
        <v>1939</v>
      </c>
    </row>
    <row r="12096" spans="1:7" ht="14.4">
      <c r="A12096" s="27" t="str">
        <f>VLOOKUP(C12096,'user list'!A:B,2,0)</f>
        <v>DSQC</v>
      </c>
      <c r="B12096" s="172">
        <v>45818.557106481479</v>
      </c>
      <c r="C12096" s="69" t="s">
        <v>214</v>
      </c>
      <c r="D12096" s="69" t="s">
        <v>1937</v>
      </c>
      <c r="E12096" s="69" t="s">
        <v>2612</v>
      </c>
      <c r="F12096" s="69">
        <v>2125</v>
      </c>
      <c r="G12096" s="69" t="s">
        <v>2441</v>
      </c>
    </row>
    <row r="12097" spans="1:7" ht="14.4">
      <c r="A12097" s="27" t="str">
        <f>VLOOKUP(C12097,'user list'!A:B,2,0)</f>
        <v>PLEB</v>
      </c>
      <c r="B12097" s="172">
        <v>45818.557662037034</v>
      </c>
      <c r="C12097" s="69" t="s">
        <v>260</v>
      </c>
      <c r="D12097" s="69" t="s">
        <v>1937</v>
      </c>
      <c r="E12097" s="69" t="s">
        <v>2697</v>
      </c>
      <c r="F12097" s="69">
        <v>2138</v>
      </c>
      <c r="G12097" s="69" t="s">
        <v>1947</v>
      </c>
    </row>
    <row r="12098" spans="1:7" ht="14.4">
      <c r="A12098" s="27" t="str">
        <f>VLOOKUP(C12098,'user list'!A:B,2,0)</f>
        <v>PLEB</v>
      </c>
      <c r="B12098" s="172">
        <v>45818.557662037034</v>
      </c>
      <c r="C12098" s="69" t="s">
        <v>260</v>
      </c>
      <c r="D12098" s="69" t="s">
        <v>1937</v>
      </c>
      <c r="E12098" s="69" t="s">
        <v>2697</v>
      </c>
      <c r="F12098" s="69">
        <v>2138</v>
      </c>
      <c r="G12098" s="69" t="s">
        <v>1948</v>
      </c>
    </row>
    <row r="12099" spans="1:7" ht="14.4">
      <c r="A12099" s="27" t="str">
        <f>VLOOKUP(C12099,'user list'!A:B,2,0)</f>
        <v>PLEB</v>
      </c>
      <c r="B12099" s="172">
        <v>45818.557662037034</v>
      </c>
      <c r="C12099" s="69" t="s">
        <v>260</v>
      </c>
      <c r="D12099" s="69" t="s">
        <v>1937</v>
      </c>
      <c r="E12099" s="69" t="s">
        <v>2697</v>
      </c>
      <c r="F12099" s="69">
        <v>2138</v>
      </c>
      <c r="G12099" s="69" t="s">
        <v>1939</v>
      </c>
    </row>
    <row r="12100" spans="1:7" ht="14.4">
      <c r="A12100" s="27" t="str">
        <f>VLOOKUP(C12100,'user list'!A:B,2,0)</f>
        <v>Admin</v>
      </c>
      <c r="B12100" s="172">
        <v>45818.557662037034</v>
      </c>
      <c r="C12100" s="69" t="s">
        <v>186</v>
      </c>
      <c r="D12100" s="69" t="s">
        <v>1937</v>
      </c>
      <c r="E12100" s="69" t="s">
        <v>2697</v>
      </c>
      <c r="F12100" s="69">
        <v>2138</v>
      </c>
      <c r="G12100" s="69" t="s">
        <v>1948</v>
      </c>
    </row>
    <row r="12101" spans="1:7" ht="14.4">
      <c r="A12101" s="27" t="str">
        <f>VLOOKUP(C12101,'user list'!A:B,2,0)</f>
        <v>DSQC</v>
      </c>
      <c r="B12101" s="172">
        <v>45818.558229166665</v>
      </c>
      <c r="C12101" s="69" t="s">
        <v>214</v>
      </c>
      <c r="D12101" s="69" t="s">
        <v>1937</v>
      </c>
      <c r="E12101" s="69" t="s">
        <v>1989</v>
      </c>
      <c r="F12101" s="69">
        <v>1798</v>
      </c>
      <c r="G12101" s="69" t="s">
        <v>1939</v>
      </c>
    </row>
    <row r="12102" spans="1:7" ht="14.4">
      <c r="A12102" s="27" t="str">
        <f>VLOOKUP(C12102,'user list'!A:B,2,0)</f>
        <v>PLEB</v>
      </c>
      <c r="B12102" s="172">
        <v>45818.558425925927</v>
      </c>
      <c r="C12102" s="69" t="s">
        <v>260</v>
      </c>
      <c r="D12102" s="69" t="s">
        <v>1937</v>
      </c>
      <c r="E12102" s="69" t="s">
        <v>2697</v>
      </c>
      <c r="F12102" s="69">
        <v>2138</v>
      </c>
      <c r="G12102" s="69" t="s">
        <v>2441</v>
      </c>
    </row>
    <row r="12103" spans="1:7" ht="14.4">
      <c r="A12103" s="27" t="str">
        <f>VLOOKUP(C12103,'user list'!A:B,2,0)</f>
        <v>DSQC</v>
      </c>
      <c r="B12103" s="172">
        <v>45818.55846064815</v>
      </c>
      <c r="C12103" s="69" t="s">
        <v>214</v>
      </c>
      <c r="D12103" s="69" t="s">
        <v>1937</v>
      </c>
      <c r="E12103" s="69">
        <v>20250312090004</v>
      </c>
      <c r="F12103" s="69">
        <v>1821</v>
      </c>
      <c r="G12103" s="69" t="s">
        <v>1939</v>
      </c>
    </row>
    <row r="12104" spans="1:7" ht="14.4">
      <c r="A12104" s="27" t="str">
        <f>VLOOKUP(C12104,'user list'!A:B,2,0)</f>
        <v>PLEB</v>
      </c>
      <c r="B12104" s="172">
        <v>45818.558506944442</v>
      </c>
      <c r="C12104" s="69" t="s">
        <v>260</v>
      </c>
      <c r="D12104" s="69" t="s">
        <v>1937</v>
      </c>
      <c r="E12104" s="69" t="s">
        <v>2697</v>
      </c>
      <c r="F12104" s="69">
        <v>2138</v>
      </c>
      <c r="G12104" s="69" t="s">
        <v>1939</v>
      </c>
    </row>
    <row r="12105" spans="1:7" ht="14.4">
      <c r="A12105" s="27" t="str">
        <f>VLOOKUP(C12105,'user list'!A:B,2,0)</f>
        <v>PLEB</v>
      </c>
      <c r="B12105" s="172">
        <v>45818.558506944442</v>
      </c>
      <c r="C12105" s="69" t="s">
        <v>260</v>
      </c>
      <c r="D12105" s="69" t="s">
        <v>1937</v>
      </c>
      <c r="E12105" s="69" t="s">
        <v>2697</v>
      </c>
      <c r="F12105" s="69">
        <v>2138</v>
      </c>
      <c r="G12105" s="69" t="s">
        <v>1939</v>
      </c>
    </row>
    <row r="12106" spans="1:7" ht="14.4">
      <c r="A12106" s="27" t="str">
        <f>VLOOKUP(C12106,'user list'!A:B,2,0)</f>
        <v>PLEB</v>
      </c>
      <c r="B12106" s="172">
        <v>45818.558865740742</v>
      </c>
      <c r="C12106" s="69" t="s">
        <v>260</v>
      </c>
      <c r="D12106" s="69" t="s">
        <v>1937</v>
      </c>
      <c r="E12106" s="69" t="s">
        <v>2697</v>
      </c>
      <c r="F12106" s="69">
        <v>2146</v>
      </c>
      <c r="G12106" s="69" t="s">
        <v>2440</v>
      </c>
    </row>
    <row r="12107" spans="1:7" ht="14.4">
      <c r="A12107" s="27" t="str">
        <f>VLOOKUP(C12107,'user list'!A:B,2,0)</f>
        <v>PLEB</v>
      </c>
      <c r="B12107" s="172">
        <v>45818.558865740742</v>
      </c>
      <c r="C12107" s="69" t="s">
        <v>260</v>
      </c>
      <c r="D12107" s="69" t="s">
        <v>1937</v>
      </c>
      <c r="E12107" s="69" t="s">
        <v>2697</v>
      </c>
      <c r="F12107" s="69">
        <v>2138</v>
      </c>
      <c r="G12107" s="69" t="s">
        <v>2441</v>
      </c>
    </row>
    <row r="12108" spans="1:7" ht="14.4">
      <c r="A12108" s="27" t="str">
        <f>VLOOKUP(C12108,'user list'!A:B,2,0)</f>
        <v>CVD</v>
      </c>
      <c r="B12108" s="172">
        <v>45818.558946759258</v>
      </c>
      <c r="C12108" s="69" t="s">
        <v>208</v>
      </c>
      <c r="D12108" s="69" t="s">
        <v>1937</v>
      </c>
      <c r="E12108" s="69" t="s">
        <v>2697</v>
      </c>
      <c r="F12108" s="69">
        <v>2146</v>
      </c>
      <c r="G12108" s="69" t="s">
        <v>1939</v>
      </c>
    </row>
    <row r="12109" spans="1:7" ht="14.4">
      <c r="A12109" s="27" t="str">
        <f>VLOOKUP(C12109,'user list'!A:B,2,0)</f>
        <v>CVD</v>
      </c>
      <c r="B12109" s="172">
        <v>45818.559016203704</v>
      </c>
      <c r="C12109" s="69" t="s">
        <v>208</v>
      </c>
      <c r="D12109" s="69" t="s">
        <v>1937</v>
      </c>
      <c r="E12109" s="69" t="s">
        <v>2697</v>
      </c>
      <c r="F12109" s="69">
        <v>2138</v>
      </c>
      <c r="G12109" s="69" t="s">
        <v>1939</v>
      </c>
    </row>
    <row r="12110" spans="1:7" ht="14.4">
      <c r="A12110" s="27" t="str">
        <f>VLOOKUP(C12110,'user list'!A:B,2,0)</f>
        <v>DSQC</v>
      </c>
      <c r="B12110" s="172">
        <v>45818.559050925927</v>
      </c>
      <c r="C12110" s="69" t="s">
        <v>214</v>
      </c>
      <c r="D12110" s="69" t="s">
        <v>1937</v>
      </c>
      <c r="E12110" s="69" t="s">
        <v>2697</v>
      </c>
      <c r="F12110" s="69">
        <v>2146</v>
      </c>
      <c r="G12110" s="69" t="s">
        <v>1939</v>
      </c>
    </row>
    <row r="12111" spans="1:7" ht="14.4">
      <c r="A12111" s="27" t="str">
        <f>VLOOKUP(C12111,'user list'!A:B,2,0)</f>
        <v>DSQC</v>
      </c>
      <c r="B12111" s="172">
        <v>45818.559074074074</v>
      </c>
      <c r="C12111" s="69" t="s">
        <v>214</v>
      </c>
      <c r="D12111" s="69" t="s">
        <v>1937</v>
      </c>
      <c r="E12111" s="69" t="s">
        <v>2697</v>
      </c>
      <c r="F12111" s="69">
        <v>2138</v>
      </c>
      <c r="G12111" s="69" t="s">
        <v>1939</v>
      </c>
    </row>
    <row r="12112" spans="1:7" ht="14.4">
      <c r="A12112" s="27" t="str">
        <f>VLOOKUP(C12112,'user list'!A:B,2,0)</f>
        <v>CGSD</v>
      </c>
      <c r="B12112" s="172">
        <v>45818.559166666666</v>
      </c>
      <c r="C12112" s="69" t="s">
        <v>200</v>
      </c>
      <c r="D12112" s="69" t="s">
        <v>1937</v>
      </c>
      <c r="E12112" s="69" t="s">
        <v>2680</v>
      </c>
      <c r="F12112" s="69">
        <v>2092</v>
      </c>
      <c r="G12112" s="69" t="s">
        <v>1939</v>
      </c>
    </row>
    <row r="12113" spans="1:7" ht="14.4">
      <c r="A12113" s="27" t="str">
        <f>VLOOKUP(C12113,'user list'!A:B,2,0)</f>
        <v>CGSD</v>
      </c>
      <c r="B12113" s="172">
        <v>45818.559178240743</v>
      </c>
      <c r="C12113" s="69" t="s">
        <v>200</v>
      </c>
      <c r="D12113" s="69" t="s">
        <v>1937</v>
      </c>
      <c r="E12113" s="69" t="s">
        <v>2683</v>
      </c>
      <c r="F12113" s="69">
        <v>2095</v>
      </c>
      <c r="G12113" s="69" t="s">
        <v>1939</v>
      </c>
    </row>
    <row r="12114" spans="1:7" ht="14.4">
      <c r="A12114" s="27" t="str">
        <f>VLOOKUP(C12114,'user list'!A:B,2,0)</f>
        <v>PLEB</v>
      </c>
      <c r="B12114" s="172">
        <v>45818.559293981481</v>
      </c>
      <c r="C12114" s="69" t="s">
        <v>260</v>
      </c>
      <c r="D12114" s="69" t="s">
        <v>1937</v>
      </c>
      <c r="E12114" s="69" t="s">
        <v>2697</v>
      </c>
      <c r="F12114" s="69">
        <v>2138</v>
      </c>
      <c r="G12114" s="69" t="s">
        <v>1939</v>
      </c>
    </row>
    <row r="12115" spans="1:7" ht="14.4">
      <c r="A12115" s="27" t="str">
        <f>VLOOKUP(C12115,'user list'!A:B,2,0)</f>
        <v>DSQC</v>
      </c>
      <c r="B12115" s="172">
        <v>45818.559467592589</v>
      </c>
      <c r="C12115" s="69" t="s">
        <v>214</v>
      </c>
      <c r="D12115" s="69" t="s">
        <v>1937</v>
      </c>
      <c r="E12115" s="69" t="s">
        <v>2697</v>
      </c>
      <c r="F12115" s="69">
        <v>2138</v>
      </c>
      <c r="G12115" s="69" t="s">
        <v>1939</v>
      </c>
    </row>
    <row r="12116" spans="1:7" ht="14.4">
      <c r="A12116" s="27" t="str">
        <f>VLOOKUP(C12116,'user list'!A:B,2,0)</f>
        <v>ITDD</v>
      </c>
      <c r="B12116" s="172">
        <v>45818.559710648151</v>
      </c>
      <c r="C12116" s="69" t="s">
        <v>219</v>
      </c>
      <c r="D12116" s="69" t="s">
        <v>1937</v>
      </c>
      <c r="E12116" s="69" t="s">
        <v>2622</v>
      </c>
      <c r="F12116" s="69">
        <v>2147</v>
      </c>
      <c r="G12116" s="69" t="s">
        <v>2440</v>
      </c>
    </row>
    <row r="12117" spans="1:7" ht="14.4">
      <c r="A12117" s="27" t="str">
        <f>VLOOKUP(C12117,'user list'!A:B,2,0)</f>
        <v>DSQC</v>
      </c>
      <c r="B12117" s="172">
        <v>45818.559710648151</v>
      </c>
      <c r="C12117" s="69" t="s">
        <v>214</v>
      </c>
      <c r="D12117" s="69" t="s">
        <v>1937</v>
      </c>
      <c r="E12117" s="69" t="s">
        <v>1960</v>
      </c>
      <c r="F12117" s="69">
        <v>347</v>
      </c>
      <c r="G12117" s="69" t="s">
        <v>1939</v>
      </c>
    </row>
    <row r="12118" spans="1:7" ht="14.4">
      <c r="A12118" s="27" t="str">
        <f>VLOOKUP(C12118,'user list'!A:B,2,0)</f>
        <v>Admin</v>
      </c>
      <c r="B12118" s="172">
        <v>45818.559710648151</v>
      </c>
      <c r="C12118" s="69" t="s">
        <v>186</v>
      </c>
      <c r="D12118" s="69" t="s">
        <v>1937</v>
      </c>
      <c r="E12118" s="69" t="s">
        <v>2622</v>
      </c>
      <c r="F12118" s="69">
        <v>2147</v>
      </c>
      <c r="G12118" s="69" t="s">
        <v>1948</v>
      </c>
    </row>
    <row r="12119" spans="1:7" ht="14.4">
      <c r="A12119" s="27" t="str">
        <f>VLOOKUP(C12119,'user list'!A:B,2,0)</f>
        <v>Admin</v>
      </c>
      <c r="B12119" s="172">
        <v>45818.559710648151</v>
      </c>
      <c r="C12119" s="69" t="s">
        <v>186</v>
      </c>
      <c r="D12119" s="69" t="s">
        <v>1937</v>
      </c>
      <c r="E12119" s="69" t="s">
        <v>2622</v>
      </c>
      <c r="F12119" s="69">
        <v>2147</v>
      </c>
      <c r="G12119" s="69" t="s">
        <v>1948</v>
      </c>
    </row>
    <row r="12120" spans="1:7" ht="14.4">
      <c r="A12120" s="27" t="str">
        <f>VLOOKUP(C12120,'user list'!A:B,2,0)</f>
        <v>Admin</v>
      </c>
      <c r="B12120" s="172">
        <v>45818.559710648151</v>
      </c>
      <c r="C12120" s="69" t="s">
        <v>186</v>
      </c>
      <c r="D12120" s="69" t="s">
        <v>1937</v>
      </c>
      <c r="E12120" s="69" t="s">
        <v>2622</v>
      </c>
      <c r="F12120" s="69">
        <v>2147</v>
      </c>
      <c r="G12120" s="69" t="s">
        <v>1948</v>
      </c>
    </row>
    <row r="12121" spans="1:7" ht="14.4">
      <c r="A12121" s="27" t="str">
        <f>VLOOKUP(C12121,'user list'!A:B,2,0)</f>
        <v>Admin</v>
      </c>
      <c r="B12121" s="172">
        <v>45818.559710648151</v>
      </c>
      <c r="C12121" s="69" t="s">
        <v>186</v>
      </c>
      <c r="D12121" s="69" t="s">
        <v>1937</v>
      </c>
      <c r="E12121" s="69" t="s">
        <v>2622</v>
      </c>
      <c r="F12121" s="69">
        <v>2147</v>
      </c>
      <c r="G12121" s="69" t="s">
        <v>1947</v>
      </c>
    </row>
    <row r="12122" spans="1:7" ht="14.4">
      <c r="A12122" s="27" t="str">
        <f>VLOOKUP(C12122,'user list'!A:B,2,0)</f>
        <v>QCYDO</v>
      </c>
      <c r="B12122" s="172">
        <v>45818.560416666667</v>
      </c>
      <c r="C12122" s="69" t="s">
        <v>270</v>
      </c>
      <c r="D12122" s="69" t="s">
        <v>1937</v>
      </c>
      <c r="E12122" s="69" t="s">
        <v>2697</v>
      </c>
      <c r="F12122" s="69">
        <v>2138</v>
      </c>
      <c r="G12122" s="69" t="s">
        <v>1939</v>
      </c>
    </row>
    <row r="12123" spans="1:7" ht="14.4">
      <c r="A12123" s="27" t="str">
        <f>VLOOKUP(C12123,'user list'!A:B,2,0)</f>
        <v>PLEB</v>
      </c>
      <c r="B12123" s="172">
        <v>45818.560474537036</v>
      </c>
      <c r="C12123" s="69" t="s">
        <v>260</v>
      </c>
      <c r="D12123" s="69" t="s">
        <v>1937</v>
      </c>
      <c r="E12123" s="69" t="s">
        <v>2697</v>
      </c>
      <c r="F12123" s="69">
        <v>2146</v>
      </c>
      <c r="G12123" s="69" t="s">
        <v>1939</v>
      </c>
    </row>
    <row r="12124" spans="1:7" ht="14.4">
      <c r="A12124" s="27" t="str">
        <f>VLOOKUP(C12124,'user list'!A:B,2,0)</f>
        <v>ITDD</v>
      </c>
      <c r="B12124" s="172">
        <v>45818.560717592591</v>
      </c>
      <c r="C12124" s="69" t="s">
        <v>219</v>
      </c>
      <c r="D12124" s="69" t="s">
        <v>1937</v>
      </c>
      <c r="E12124" s="69" t="s">
        <v>2622</v>
      </c>
      <c r="F12124" s="69">
        <v>2147</v>
      </c>
      <c r="G12124" s="69" t="s">
        <v>1939</v>
      </c>
    </row>
    <row r="12125" spans="1:7" ht="14.4">
      <c r="A12125" s="27" t="str">
        <f>VLOOKUP(C12125,'user list'!A:B,2,0)</f>
        <v>QCYDO</v>
      </c>
      <c r="B12125" s="172">
        <v>45818.560763888891</v>
      </c>
      <c r="C12125" s="69" t="s">
        <v>270</v>
      </c>
      <c r="D12125" s="69" t="s">
        <v>1937</v>
      </c>
      <c r="E12125" s="69" t="s">
        <v>2697</v>
      </c>
      <c r="F12125" s="69">
        <v>2138</v>
      </c>
      <c r="G12125" s="69" t="s">
        <v>1947</v>
      </c>
    </row>
    <row r="12126" spans="1:7" ht="14.4">
      <c r="A12126" s="27" t="str">
        <f>VLOOKUP(C12126,'user list'!A:B,2,0)</f>
        <v>QCYDO</v>
      </c>
      <c r="B12126" s="172">
        <v>45818.560763888891</v>
      </c>
      <c r="C12126" s="69" t="s">
        <v>270</v>
      </c>
      <c r="D12126" s="69" t="s">
        <v>1937</v>
      </c>
      <c r="E12126" s="69" t="s">
        <v>2697</v>
      </c>
      <c r="F12126" s="69">
        <v>2138</v>
      </c>
      <c r="G12126" s="69" t="s">
        <v>1948</v>
      </c>
    </row>
    <row r="12127" spans="1:7" ht="14.4">
      <c r="A12127" s="27" t="str">
        <f>VLOOKUP(C12127,'user list'!A:B,2,0)</f>
        <v>QCYDO</v>
      </c>
      <c r="B12127" s="172">
        <v>45818.560763888891</v>
      </c>
      <c r="C12127" s="69" t="s">
        <v>270</v>
      </c>
      <c r="D12127" s="69" t="s">
        <v>1937</v>
      </c>
      <c r="E12127" s="69" t="s">
        <v>2697</v>
      </c>
      <c r="F12127" s="69">
        <v>2138</v>
      </c>
      <c r="G12127" s="69" t="s">
        <v>1939</v>
      </c>
    </row>
    <row r="12128" spans="1:7" ht="14.4">
      <c r="A12128" s="27" t="str">
        <f>VLOOKUP(C12128,'user list'!A:B,2,0)</f>
        <v>Admin</v>
      </c>
      <c r="B12128" s="172">
        <v>45818.560763888891</v>
      </c>
      <c r="C12128" s="69" t="s">
        <v>186</v>
      </c>
      <c r="D12128" s="69" t="s">
        <v>1937</v>
      </c>
      <c r="E12128" s="69" t="s">
        <v>2697</v>
      </c>
      <c r="F12128" s="69">
        <v>2138</v>
      </c>
      <c r="G12128" s="69" t="s">
        <v>1948</v>
      </c>
    </row>
    <row r="12129" spans="1:7" ht="14.4">
      <c r="A12129" s="27" t="str">
        <f>VLOOKUP(C12129,'user list'!A:B,2,0)</f>
        <v>QCYDO</v>
      </c>
      <c r="B12129" s="172">
        <v>45818.560891203706</v>
      </c>
      <c r="C12129" s="69" t="s">
        <v>270</v>
      </c>
      <c r="D12129" s="69" t="s">
        <v>1937</v>
      </c>
      <c r="E12129" s="69" t="s">
        <v>2697</v>
      </c>
      <c r="F12129" s="69">
        <v>2138</v>
      </c>
      <c r="G12129" s="69" t="s">
        <v>1949</v>
      </c>
    </row>
    <row r="12130" spans="1:7" ht="14.4">
      <c r="A12130" s="27" t="str">
        <f>VLOOKUP(C12130,'user list'!A:B,2,0)</f>
        <v>ITDD</v>
      </c>
      <c r="B12130" s="172">
        <v>45818.560902777775</v>
      </c>
      <c r="C12130" s="69" t="s">
        <v>219</v>
      </c>
      <c r="D12130" s="69" t="s">
        <v>1937</v>
      </c>
      <c r="E12130" s="69" t="s">
        <v>2622</v>
      </c>
      <c r="F12130" s="69">
        <v>2147</v>
      </c>
      <c r="G12130" s="69" t="s">
        <v>1949</v>
      </c>
    </row>
    <row r="12131" spans="1:7" ht="14.4">
      <c r="A12131" s="27" t="str">
        <f>VLOOKUP(C12131,'user list'!A:B,2,0)</f>
        <v>QCYDO</v>
      </c>
      <c r="B12131" s="172">
        <v>45818.561076388891</v>
      </c>
      <c r="C12131" s="69" t="s">
        <v>270</v>
      </c>
      <c r="D12131" s="69" t="s">
        <v>1937</v>
      </c>
      <c r="E12131" s="69" t="s">
        <v>2697</v>
      </c>
      <c r="F12131" s="69">
        <v>2146</v>
      </c>
      <c r="G12131" s="69" t="s">
        <v>1939</v>
      </c>
    </row>
    <row r="12132" spans="1:7" ht="14.4">
      <c r="A12132" s="27" t="str">
        <f>VLOOKUP(C12132,'user list'!A:B,2,0)</f>
        <v>DOE</v>
      </c>
      <c r="B12132" s="172">
        <v>45818.561296296299</v>
      </c>
      <c r="C12132" s="69" t="s">
        <v>212</v>
      </c>
      <c r="D12132" s="69" t="s">
        <v>1937</v>
      </c>
      <c r="E12132" s="69" t="s">
        <v>2697</v>
      </c>
      <c r="F12132" s="69">
        <v>2146</v>
      </c>
      <c r="G12132" s="69" t="s">
        <v>1939</v>
      </c>
    </row>
    <row r="12133" spans="1:7" ht="14.4">
      <c r="A12133" s="27" t="str">
        <f>VLOOKUP(C12133,'user list'!A:B,2,0)</f>
        <v>QCYDO</v>
      </c>
      <c r="B12133" s="172">
        <v>45818.561307870368</v>
      </c>
      <c r="C12133" s="69" t="s">
        <v>270</v>
      </c>
      <c r="D12133" s="69" t="s">
        <v>1937</v>
      </c>
      <c r="E12133" s="69" t="s">
        <v>2697</v>
      </c>
      <c r="F12133" s="69">
        <v>2138</v>
      </c>
      <c r="G12133" s="69" t="s">
        <v>1939</v>
      </c>
    </row>
    <row r="12134" spans="1:7" ht="14.4">
      <c r="A12134" s="27" t="str">
        <f>VLOOKUP(C12134,'user list'!A:B,2,0)</f>
        <v>QCYDO</v>
      </c>
      <c r="B12134" s="172">
        <v>45818.561377314814</v>
      </c>
      <c r="C12134" s="69" t="s">
        <v>270</v>
      </c>
      <c r="D12134" s="69" t="s">
        <v>1937</v>
      </c>
      <c r="E12134" s="69" t="s">
        <v>2697</v>
      </c>
      <c r="F12134" s="69">
        <v>2138</v>
      </c>
      <c r="G12134" s="69" t="s">
        <v>1947</v>
      </c>
    </row>
    <row r="12135" spans="1:7" ht="14.4">
      <c r="A12135" s="27" t="str">
        <f>VLOOKUP(C12135,'user list'!A:B,2,0)</f>
        <v>QCYDO</v>
      </c>
      <c r="B12135" s="172">
        <v>45818.561377314814</v>
      </c>
      <c r="C12135" s="69" t="s">
        <v>270</v>
      </c>
      <c r="D12135" s="69" t="s">
        <v>1937</v>
      </c>
      <c r="E12135" s="69" t="s">
        <v>2697</v>
      </c>
      <c r="F12135" s="69">
        <v>2138</v>
      </c>
      <c r="G12135" s="69" t="s">
        <v>1948</v>
      </c>
    </row>
    <row r="12136" spans="1:7" ht="14.4">
      <c r="A12136" s="27" t="str">
        <f>VLOOKUP(C12136,'user list'!A:B,2,0)</f>
        <v>QCYDO</v>
      </c>
      <c r="B12136" s="172">
        <v>45818.561377314814</v>
      </c>
      <c r="C12136" s="69" t="s">
        <v>270</v>
      </c>
      <c r="D12136" s="69" t="s">
        <v>1937</v>
      </c>
      <c r="E12136" s="69" t="s">
        <v>2697</v>
      </c>
      <c r="F12136" s="69">
        <v>2138</v>
      </c>
      <c r="G12136" s="69" t="s">
        <v>1939</v>
      </c>
    </row>
    <row r="12137" spans="1:7" ht="14.4">
      <c r="A12137" s="27" t="str">
        <f>VLOOKUP(C12137,'user list'!A:B,2,0)</f>
        <v>Admin</v>
      </c>
      <c r="B12137" s="172">
        <v>45818.561377314814</v>
      </c>
      <c r="C12137" s="69" t="s">
        <v>186</v>
      </c>
      <c r="D12137" s="69" t="s">
        <v>1937</v>
      </c>
      <c r="E12137" s="69" t="s">
        <v>2697</v>
      </c>
      <c r="F12137" s="69">
        <v>2138</v>
      </c>
      <c r="G12137" s="69" t="s">
        <v>1948</v>
      </c>
    </row>
    <row r="12138" spans="1:7" ht="14.4">
      <c r="A12138" s="27" t="str">
        <f>VLOOKUP(C12138,'user list'!A:B,2,0)</f>
        <v>DOE</v>
      </c>
      <c r="B12138" s="172">
        <v>45818.561597222222</v>
      </c>
      <c r="C12138" s="69" t="s">
        <v>212</v>
      </c>
      <c r="D12138" s="69" t="s">
        <v>1937</v>
      </c>
      <c r="E12138" s="69" t="s">
        <v>2697</v>
      </c>
      <c r="F12138" s="69">
        <v>2146</v>
      </c>
      <c r="G12138" s="69" t="s">
        <v>1947</v>
      </c>
    </row>
    <row r="12139" spans="1:7" ht="14.4">
      <c r="A12139" s="27" t="str">
        <f>VLOOKUP(C12139,'user list'!A:B,2,0)</f>
        <v>DOE</v>
      </c>
      <c r="B12139" s="172">
        <v>45818.561597222222</v>
      </c>
      <c r="C12139" s="69" t="s">
        <v>212</v>
      </c>
      <c r="D12139" s="69" t="s">
        <v>1937</v>
      </c>
      <c r="E12139" s="69" t="s">
        <v>2697</v>
      </c>
      <c r="F12139" s="69">
        <v>2146</v>
      </c>
      <c r="G12139" s="69" t="s">
        <v>1948</v>
      </c>
    </row>
    <row r="12140" spans="1:7" ht="14.4">
      <c r="A12140" s="27" t="str">
        <f>VLOOKUP(C12140,'user list'!A:B,2,0)</f>
        <v>DOE</v>
      </c>
      <c r="B12140" s="172">
        <v>45818.561597222222</v>
      </c>
      <c r="C12140" s="69" t="s">
        <v>212</v>
      </c>
      <c r="D12140" s="69" t="s">
        <v>1937</v>
      </c>
      <c r="E12140" s="69" t="s">
        <v>2697</v>
      </c>
      <c r="F12140" s="69">
        <v>2146</v>
      </c>
      <c r="G12140" s="69" t="s">
        <v>1939</v>
      </c>
    </row>
    <row r="12141" spans="1:7" ht="14.4">
      <c r="A12141" s="27" t="str">
        <f>VLOOKUP(C12141,'user list'!A:B,2,0)</f>
        <v>Admin</v>
      </c>
      <c r="B12141" s="172">
        <v>45818.561597222222</v>
      </c>
      <c r="C12141" s="69" t="s">
        <v>186</v>
      </c>
      <c r="D12141" s="69" t="s">
        <v>1937</v>
      </c>
      <c r="E12141" s="69" t="s">
        <v>2697</v>
      </c>
      <c r="F12141" s="69">
        <v>2146</v>
      </c>
      <c r="G12141" s="69" t="s">
        <v>1948</v>
      </c>
    </row>
    <row r="12142" spans="1:7" ht="14.4">
      <c r="A12142" s="27" t="str">
        <f>VLOOKUP(C12142,'user list'!A:B,2,0)</f>
        <v>DOE</v>
      </c>
      <c r="B12142" s="172">
        <v>45818.561689814815</v>
      </c>
      <c r="C12142" s="69" t="s">
        <v>212</v>
      </c>
      <c r="D12142" s="69" t="s">
        <v>1937</v>
      </c>
      <c r="E12142" s="69" t="s">
        <v>2702</v>
      </c>
      <c r="F12142" s="69">
        <v>2143</v>
      </c>
      <c r="G12142" s="69" t="s">
        <v>1939</v>
      </c>
    </row>
    <row r="12143" spans="1:7" ht="14.4">
      <c r="A12143" s="27" t="str">
        <f>VLOOKUP(C12143,'user list'!A:B,2,0)</f>
        <v>DOE</v>
      </c>
      <c r="B12143" s="172">
        <v>45818.561828703707</v>
      </c>
      <c r="C12143" s="69" t="s">
        <v>212</v>
      </c>
      <c r="D12143" s="69" t="s">
        <v>1937</v>
      </c>
      <c r="E12143" s="69" t="s">
        <v>2702</v>
      </c>
      <c r="F12143" s="69">
        <v>2143</v>
      </c>
      <c r="G12143" s="69" t="s">
        <v>1947</v>
      </c>
    </row>
    <row r="12144" spans="1:7" ht="14.4">
      <c r="A12144" s="27" t="str">
        <f>VLOOKUP(C12144,'user list'!A:B,2,0)</f>
        <v>DOE</v>
      </c>
      <c r="B12144" s="172">
        <v>45818.561828703707</v>
      </c>
      <c r="C12144" s="69" t="s">
        <v>212</v>
      </c>
      <c r="D12144" s="69" t="s">
        <v>1937</v>
      </c>
      <c r="E12144" s="69" t="s">
        <v>2702</v>
      </c>
      <c r="F12144" s="69">
        <v>2143</v>
      </c>
      <c r="G12144" s="69" t="s">
        <v>1948</v>
      </c>
    </row>
    <row r="12145" spans="1:7" ht="14.4">
      <c r="A12145" s="27" t="str">
        <f>VLOOKUP(C12145,'user list'!A:B,2,0)</f>
        <v>DOE</v>
      </c>
      <c r="B12145" s="172">
        <v>45818.561828703707</v>
      </c>
      <c r="C12145" s="69" t="s">
        <v>212</v>
      </c>
      <c r="D12145" s="69" t="s">
        <v>1937</v>
      </c>
      <c r="E12145" s="69" t="s">
        <v>2702</v>
      </c>
      <c r="F12145" s="69">
        <v>2143</v>
      </c>
      <c r="G12145" s="69" t="s">
        <v>1939</v>
      </c>
    </row>
    <row r="12146" spans="1:7" ht="14.4">
      <c r="A12146" s="27" t="str">
        <f>VLOOKUP(C12146,'user list'!A:B,2,0)</f>
        <v>Admin</v>
      </c>
      <c r="B12146" s="172">
        <v>45818.561828703707</v>
      </c>
      <c r="C12146" s="69" t="s">
        <v>186</v>
      </c>
      <c r="D12146" s="69" t="s">
        <v>1937</v>
      </c>
      <c r="E12146" s="69" t="s">
        <v>2702</v>
      </c>
      <c r="F12146" s="69">
        <v>2143</v>
      </c>
      <c r="G12146" s="69" t="s">
        <v>1948</v>
      </c>
    </row>
    <row r="12147" spans="1:7" ht="14.4">
      <c r="A12147" s="27" t="str">
        <f>VLOOKUP(C12147,'user list'!A:B,2,0)</f>
        <v>ITDD</v>
      </c>
      <c r="B12147" s="172">
        <v>45818.561840277776</v>
      </c>
      <c r="C12147" s="69" t="s">
        <v>219</v>
      </c>
      <c r="D12147" s="69" t="s">
        <v>1937</v>
      </c>
      <c r="E12147" s="69" t="s">
        <v>2622</v>
      </c>
      <c r="F12147" s="69">
        <v>2147</v>
      </c>
      <c r="G12147" s="69" t="s">
        <v>1939</v>
      </c>
    </row>
    <row r="12148" spans="1:7" ht="14.4">
      <c r="A12148" s="27" t="str">
        <f>VLOOKUP(C12148,'user list'!A:B,2,0)</f>
        <v>ITDD</v>
      </c>
      <c r="B12148" s="172">
        <v>45818.561874999999</v>
      </c>
      <c r="C12148" s="69" t="s">
        <v>219</v>
      </c>
      <c r="D12148" s="69" t="s">
        <v>1937</v>
      </c>
      <c r="E12148" s="69" t="s">
        <v>2697</v>
      </c>
      <c r="F12148" s="69">
        <v>2146</v>
      </c>
      <c r="G12148" s="69" t="s">
        <v>1939</v>
      </c>
    </row>
    <row r="12149" spans="1:7" ht="14.4">
      <c r="A12149" s="27" t="str">
        <f>VLOOKUP(C12149,'user list'!A:B,2,0)</f>
        <v>DOE</v>
      </c>
      <c r="B12149" s="172">
        <v>45818.561909722222</v>
      </c>
      <c r="C12149" s="69" t="s">
        <v>212</v>
      </c>
      <c r="D12149" s="69" t="s">
        <v>1937</v>
      </c>
      <c r="E12149" s="69" t="s">
        <v>2702</v>
      </c>
      <c r="F12149" s="69">
        <v>2143</v>
      </c>
      <c r="G12149" s="69" t="s">
        <v>1949</v>
      </c>
    </row>
    <row r="12150" spans="1:7" ht="14.4">
      <c r="A12150" s="27" t="str">
        <f>VLOOKUP(C12150,'user list'!A:B,2,0)</f>
        <v>ITDD</v>
      </c>
      <c r="B12150" s="172">
        <v>45818.5627662037</v>
      </c>
      <c r="C12150" s="69" t="s">
        <v>219</v>
      </c>
      <c r="D12150" s="69" t="s">
        <v>1937</v>
      </c>
      <c r="E12150" s="69" t="s">
        <v>2697</v>
      </c>
      <c r="F12150" s="69">
        <v>2146</v>
      </c>
      <c r="G12150" s="69" t="s">
        <v>1947</v>
      </c>
    </row>
    <row r="12151" spans="1:7" ht="14.4">
      <c r="A12151" s="27" t="str">
        <f>VLOOKUP(C12151,'user list'!A:B,2,0)</f>
        <v>ITDD</v>
      </c>
      <c r="B12151" s="172">
        <v>45818.5627662037</v>
      </c>
      <c r="C12151" s="69" t="s">
        <v>219</v>
      </c>
      <c r="D12151" s="69" t="s">
        <v>1937</v>
      </c>
      <c r="E12151" s="69" t="s">
        <v>2697</v>
      </c>
      <c r="F12151" s="69">
        <v>2146</v>
      </c>
      <c r="G12151" s="69" t="s">
        <v>1948</v>
      </c>
    </row>
    <row r="12152" spans="1:7" ht="14.4">
      <c r="A12152" s="27" t="str">
        <f>VLOOKUP(C12152,'user list'!A:B,2,0)</f>
        <v>ITDD</v>
      </c>
      <c r="B12152" s="172">
        <v>45818.5627662037</v>
      </c>
      <c r="C12152" s="69" t="s">
        <v>219</v>
      </c>
      <c r="D12152" s="69" t="s">
        <v>1937</v>
      </c>
      <c r="E12152" s="69" t="s">
        <v>2697</v>
      </c>
      <c r="F12152" s="69">
        <v>2146</v>
      </c>
      <c r="G12152" s="69" t="s">
        <v>1939</v>
      </c>
    </row>
    <row r="12153" spans="1:7" ht="14.4">
      <c r="A12153" s="27" t="str">
        <f>VLOOKUP(C12153,'user list'!A:B,2,0)</f>
        <v>Admin</v>
      </c>
      <c r="B12153" s="172">
        <v>45818.5627662037</v>
      </c>
      <c r="C12153" s="69" t="s">
        <v>186</v>
      </c>
      <c r="D12153" s="69" t="s">
        <v>1937</v>
      </c>
      <c r="E12153" s="69" t="s">
        <v>2697</v>
      </c>
      <c r="F12153" s="69">
        <v>2146</v>
      </c>
      <c r="G12153" s="69" t="s">
        <v>1948</v>
      </c>
    </row>
    <row r="12154" spans="1:7" ht="14.4">
      <c r="A12154" s="27" t="str">
        <f>VLOOKUP(C12154,'user list'!A:B,2,0)</f>
        <v>QCYDO</v>
      </c>
      <c r="B12154" s="172">
        <v>45818.562777777777</v>
      </c>
      <c r="C12154" s="69" t="s">
        <v>270</v>
      </c>
      <c r="D12154" s="69" t="s">
        <v>1937</v>
      </c>
      <c r="E12154" s="69" t="s">
        <v>2697</v>
      </c>
      <c r="F12154" s="69">
        <v>2146</v>
      </c>
      <c r="G12154" s="69" t="s">
        <v>1939</v>
      </c>
    </row>
    <row r="12155" spans="1:7" ht="14.4">
      <c r="A12155" s="27" t="str">
        <f>VLOOKUP(C12155,'user list'!A:B,2,0)</f>
        <v>ITDD</v>
      </c>
      <c r="B12155" s="172">
        <v>45818.562835648147</v>
      </c>
      <c r="C12155" s="69" t="s">
        <v>219</v>
      </c>
      <c r="D12155" s="69" t="s">
        <v>1937</v>
      </c>
      <c r="E12155" s="69" t="s">
        <v>2697</v>
      </c>
      <c r="F12155" s="69">
        <v>2138</v>
      </c>
      <c r="G12155" s="69" t="s">
        <v>1939</v>
      </c>
    </row>
    <row r="12156" spans="1:7" ht="14.4">
      <c r="A12156" s="27" t="str">
        <f>VLOOKUP(C12156,'user list'!A:B,2,0)</f>
        <v>QCYDO</v>
      </c>
      <c r="B12156" s="172">
        <v>45818.56287037037</v>
      </c>
      <c r="C12156" s="69" t="s">
        <v>270</v>
      </c>
      <c r="D12156" s="69" t="s">
        <v>1937</v>
      </c>
      <c r="E12156" s="69" t="s">
        <v>2697</v>
      </c>
      <c r="F12156" s="69">
        <v>2146</v>
      </c>
      <c r="G12156" s="69" t="s">
        <v>1947</v>
      </c>
    </row>
    <row r="12157" spans="1:7" ht="14.4">
      <c r="A12157" s="27" t="str">
        <f>VLOOKUP(C12157,'user list'!A:B,2,0)</f>
        <v>QCYDO</v>
      </c>
      <c r="B12157" s="172">
        <v>45818.56287037037</v>
      </c>
      <c r="C12157" s="69" t="s">
        <v>270</v>
      </c>
      <c r="D12157" s="69" t="s">
        <v>1937</v>
      </c>
      <c r="E12157" s="69" t="s">
        <v>2697</v>
      </c>
      <c r="F12157" s="69">
        <v>2146</v>
      </c>
      <c r="G12157" s="69" t="s">
        <v>1948</v>
      </c>
    </row>
    <row r="12158" spans="1:7" ht="14.4">
      <c r="A12158" s="27" t="str">
        <f>VLOOKUP(C12158,'user list'!A:B,2,0)</f>
        <v>QCYDO</v>
      </c>
      <c r="B12158" s="172">
        <v>45818.56287037037</v>
      </c>
      <c r="C12158" s="69" t="s">
        <v>270</v>
      </c>
      <c r="D12158" s="69" t="s">
        <v>1937</v>
      </c>
      <c r="E12158" s="69" t="s">
        <v>2697</v>
      </c>
      <c r="F12158" s="69">
        <v>2146</v>
      </c>
      <c r="G12158" s="69" t="s">
        <v>1939</v>
      </c>
    </row>
    <row r="12159" spans="1:7" ht="14.4">
      <c r="A12159" s="27" t="str">
        <f>VLOOKUP(C12159,'user list'!A:B,2,0)</f>
        <v>Admin</v>
      </c>
      <c r="B12159" s="172">
        <v>45818.56287037037</v>
      </c>
      <c r="C12159" s="69" t="s">
        <v>186</v>
      </c>
      <c r="D12159" s="69" t="s">
        <v>1937</v>
      </c>
      <c r="E12159" s="69" t="s">
        <v>2697</v>
      </c>
      <c r="F12159" s="69">
        <v>2146</v>
      </c>
      <c r="G12159" s="69" t="s">
        <v>1948</v>
      </c>
    </row>
    <row r="12160" spans="1:7" ht="14.4">
      <c r="A12160" s="27" t="str">
        <f>VLOOKUP(C12160,'user list'!A:B,2,0)</f>
        <v>ITDD</v>
      </c>
      <c r="B12160" s="172">
        <v>45818.562928240739</v>
      </c>
      <c r="C12160" s="69" t="s">
        <v>219</v>
      </c>
      <c r="D12160" s="69" t="s">
        <v>1937</v>
      </c>
      <c r="E12160" s="69" t="s">
        <v>2697</v>
      </c>
      <c r="F12160" s="69">
        <v>2138</v>
      </c>
      <c r="G12160" s="69" t="s">
        <v>1947</v>
      </c>
    </row>
    <row r="12161" spans="1:7" ht="14.4">
      <c r="A12161" s="27" t="str">
        <f>VLOOKUP(C12161,'user list'!A:B,2,0)</f>
        <v>ITDD</v>
      </c>
      <c r="B12161" s="172">
        <v>45818.562928240739</v>
      </c>
      <c r="C12161" s="69" t="s">
        <v>219</v>
      </c>
      <c r="D12161" s="69" t="s">
        <v>1937</v>
      </c>
      <c r="E12161" s="69" t="s">
        <v>2697</v>
      </c>
      <c r="F12161" s="69">
        <v>2138</v>
      </c>
      <c r="G12161" s="69" t="s">
        <v>1948</v>
      </c>
    </row>
    <row r="12162" spans="1:7" ht="14.4">
      <c r="A12162" s="27" t="str">
        <f>VLOOKUP(C12162,'user list'!A:B,2,0)</f>
        <v>ITDD</v>
      </c>
      <c r="B12162" s="172">
        <v>45818.562928240739</v>
      </c>
      <c r="C12162" s="69" t="s">
        <v>219</v>
      </c>
      <c r="D12162" s="69" t="s">
        <v>1937</v>
      </c>
      <c r="E12162" s="69" t="s">
        <v>2697</v>
      </c>
      <c r="F12162" s="69">
        <v>2138</v>
      </c>
      <c r="G12162" s="69" t="s">
        <v>1939</v>
      </c>
    </row>
    <row r="12163" spans="1:7" ht="14.4">
      <c r="A12163" s="27" t="str">
        <f>VLOOKUP(C12163,'user list'!A:B,2,0)</f>
        <v>Admin</v>
      </c>
      <c r="B12163" s="172">
        <v>45818.562928240739</v>
      </c>
      <c r="C12163" s="69" t="s">
        <v>186</v>
      </c>
      <c r="D12163" s="69" t="s">
        <v>1937</v>
      </c>
      <c r="E12163" s="69" t="s">
        <v>2697</v>
      </c>
      <c r="F12163" s="69">
        <v>2138</v>
      </c>
      <c r="G12163" s="69" t="s">
        <v>1948</v>
      </c>
    </row>
    <row r="12164" spans="1:7" ht="14.4">
      <c r="A12164" s="27" t="str">
        <f>VLOOKUP(C12164,'user list'!A:B,2,0)</f>
        <v>QCYDO</v>
      </c>
      <c r="B12164" s="172">
        <v>45818.562962962962</v>
      </c>
      <c r="C12164" s="69" t="s">
        <v>270</v>
      </c>
      <c r="D12164" s="69" t="s">
        <v>1937</v>
      </c>
      <c r="E12164" s="69" t="s">
        <v>2697</v>
      </c>
      <c r="F12164" s="69">
        <v>2138</v>
      </c>
      <c r="G12164" s="69" t="s">
        <v>1939</v>
      </c>
    </row>
    <row r="12165" spans="1:7" ht="14.4">
      <c r="A12165" s="27" t="str">
        <f>VLOOKUP(C12165,'user list'!A:B,2,0)</f>
        <v>QCYDO</v>
      </c>
      <c r="B12165" s="172">
        <v>45818.562986111108</v>
      </c>
      <c r="C12165" s="69" t="s">
        <v>270</v>
      </c>
      <c r="D12165" s="69" t="s">
        <v>1937</v>
      </c>
      <c r="E12165" s="69" t="s">
        <v>2697</v>
      </c>
      <c r="F12165" s="69">
        <v>2146</v>
      </c>
      <c r="G12165" s="69" t="s">
        <v>1939</v>
      </c>
    </row>
    <row r="12166" spans="1:7" ht="14.4">
      <c r="A12166" s="27" t="str">
        <f>VLOOKUP(C12166,'user list'!A:B,2,0)</f>
        <v>ITDD</v>
      </c>
      <c r="B12166" s="172">
        <v>45818.563449074078</v>
      </c>
      <c r="C12166" s="69" t="s">
        <v>219</v>
      </c>
      <c r="D12166" s="69" t="s">
        <v>1937</v>
      </c>
      <c r="E12166" s="69" t="s">
        <v>2621</v>
      </c>
      <c r="F12166" s="69">
        <v>2135</v>
      </c>
      <c r="G12166" s="69" t="s">
        <v>1939</v>
      </c>
    </row>
    <row r="12167" spans="1:7" ht="14.4">
      <c r="A12167" s="27" t="str">
        <f>VLOOKUP(C12167,'user list'!A:B,2,0)</f>
        <v>DOE</v>
      </c>
      <c r="B12167" s="172">
        <v>45818.565717592595</v>
      </c>
      <c r="C12167" s="69" t="s">
        <v>212</v>
      </c>
      <c r="D12167" s="69" t="s">
        <v>1937</v>
      </c>
      <c r="E12167" s="69" t="s">
        <v>2697</v>
      </c>
      <c r="F12167" s="69">
        <v>2146</v>
      </c>
      <c r="G12167" s="69" t="s">
        <v>1939</v>
      </c>
    </row>
    <row r="12168" spans="1:7" ht="14.4">
      <c r="A12168" s="27" t="str">
        <f>VLOOKUP(C12168,'user list'!A:B,2,0)</f>
        <v>DOE</v>
      </c>
      <c r="B12168" s="172">
        <v>45818.565775462965</v>
      </c>
      <c r="C12168" s="69" t="s">
        <v>212</v>
      </c>
      <c r="D12168" s="69" t="s">
        <v>1937</v>
      </c>
      <c r="E12168" s="69" t="s">
        <v>2702</v>
      </c>
      <c r="F12168" s="69">
        <v>2143</v>
      </c>
      <c r="G12168" s="69" t="s">
        <v>1939</v>
      </c>
    </row>
    <row r="12169" spans="1:7" ht="14.4">
      <c r="A12169" s="27" t="str">
        <f>VLOOKUP(C12169,'user list'!A:B,2,0)</f>
        <v>DOE</v>
      </c>
      <c r="B12169" s="172">
        <v>45818.565798611111</v>
      </c>
      <c r="C12169" s="69" t="s">
        <v>212</v>
      </c>
      <c r="D12169" s="69" t="s">
        <v>1937</v>
      </c>
      <c r="E12169" s="69" t="s">
        <v>1991</v>
      </c>
      <c r="F12169" s="69">
        <v>2115</v>
      </c>
      <c r="G12169" s="69" t="s">
        <v>1939</v>
      </c>
    </row>
    <row r="12170" spans="1:7" ht="14.4">
      <c r="A12170" s="27" t="str">
        <f>VLOOKUP(C12170,'user list'!A:B,2,0)</f>
        <v>DOE</v>
      </c>
      <c r="B12170" s="172">
        <v>45818.565925925926</v>
      </c>
      <c r="C12170" s="69" t="s">
        <v>212</v>
      </c>
      <c r="D12170" s="69" t="s">
        <v>1937</v>
      </c>
      <c r="E12170" s="69" t="s">
        <v>2697</v>
      </c>
      <c r="F12170" s="69">
        <v>2138</v>
      </c>
      <c r="G12170" s="69" t="s">
        <v>1939</v>
      </c>
    </row>
    <row r="12171" spans="1:7" ht="14.4">
      <c r="A12171" s="27" t="str">
        <f>VLOOKUP(C12171,'user list'!A:B,2,0)</f>
        <v>OCAs</v>
      </c>
      <c r="B12171" s="172">
        <v>45818.569861111115</v>
      </c>
      <c r="C12171" s="69" t="s">
        <v>279</v>
      </c>
      <c r="D12171" s="69" t="s">
        <v>1937</v>
      </c>
      <c r="E12171" s="69" t="s">
        <v>2665</v>
      </c>
      <c r="F12171" s="69">
        <v>2075</v>
      </c>
      <c r="G12171" s="69" t="s">
        <v>1939</v>
      </c>
    </row>
    <row r="12172" spans="1:7" ht="14.4">
      <c r="A12172" s="27" t="str">
        <f>VLOOKUP(C12172,'user list'!A:B,2,0)</f>
        <v>OCAs</v>
      </c>
      <c r="B12172" s="172">
        <v>45818.569895833331</v>
      </c>
      <c r="C12172" s="69" t="s">
        <v>279</v>
      </c>
      <c r="D12172" s="69" t="s">
        <v>1937</v>
      </c>
      <c r="E12172" s="69" t="s">
        <v>2697</v>
      </c>
      <c r="F12172" s="69">
        <v>2138</v>
      </c>
      <c r="G12172" s="69" t="s">
        <v>1939</v>
      </c>
    </row>
    <row r="12173" spans="1:7" ht="14.4">
      <c r="A12173" s="27" t="str">
        <f>VLOOKUP(C12173,'user list'!A:B,2,0)</f>
        <v>OCAs</v>
      </c>
      <c r="B12173" s="172">
        <v>45818.569907407407</v>
      </c>
      <c r="C12173" s="69" t="s">
        <v>279</v>
      </c>
      <c r="D12173" s="69" t="s">
        <v>1937</v>
      </c>
      <c r="E12173" s="69" t="s">
        <v>2697</v>
      </c>
      <c r="F12173" s="69">
        <v>2146</v>
      </c>
      <c r="G12173" s="69" t="s">
        <v>1939</v>
      </c>
    </row>
    <row r="12174" spans="1:7" ht="14.4">
      <c r="A12174" s="27" t="str">
        <f>VLOOKUP(C12174,'user list'!A:B,2,0)</f>
        <v>OCAs</v>
      </c>
      <c r="B12174" s="172">
        <v>45818.56994212963</v>
      </c>
      <c r="C12174" s="69" t="s">
        <v>279</v>
      </c>
      <c r="D12174" s="69" t="s">
        <v>1937</v>
      </c>
      <c r="E12174" s="69" t="s">
        <v>2697</v>
      </c>
      <c r="F12174" s="69">
        <v>2138</v>
      </c>
      <c r="G12174" s="69" t="s">
        <v>1939</v>
      </c>
    </row>
    <row r="12175" spans="1:7" ht="14.4">
      <c r="A12175" s="27" t="str">
        <f>VLOOKUP(C12175,'user list'!A:B,2,0)</f>
        <v>OCAs</v>
      </c>
      <c r="B12175" s="172">
        <v>45818.569965277777</v>
      </c>
      <c r="C12175" s="69" t="s">
        <v>279</v>
      </c>
      <c r="D12175" s="69" t="s">
        <v>1937</v>
      </c>
      <c r="E12175" s="69" t="s">
        <v>2697</v>
      </c>
      <c r="F12175" s="69">
        <v>2146</v>
      </c>
      <c r="G12175" s="69" t="s">
        <v>1939</v>
      </c>
    </row>
    <row r="12176" spans="1:7" ht="14.4">
      <c r="A12176" s="27" t="str">
        <f>VLOOKUP(C12176,'user list'!A:B,2,0)</f>
        <v>OCAs</v>
      </c>
      <c r="B12176" s="172">
        <v>45818.569976851853</v>
      </c>
      <c r="C12176" s="69" t="s">
        <v>279</v>
      </c>
      <c r="D12176" s="69" t="s">
        <v>1937</v>
      </c>
      <c r="E12176" s="69" t="s">
        <v>2697</v>
      </c>
      <c r="F12176" s="69">
        <v>2138</v>
      </c>
      <c r="G12176" s="69" t="s">
        <v>1939</v>
      </c>
    </row>
    <row r="12177" spans="1:7" ht="14.4">
      <c r="A12177" s="27" t="str">
        <f>VLOOKUP(C12177,'user list'!A:B,2,0)</f>
        <v>OCAs</v>
      </c>
      <c r="B12177" s="172">
        <v>45818.570034722223</v>
      </c>
      <c r="C12177" s="69" t="s">
        <v>279</v>
      </c>
      <c r="D12177" s="69" t="s">
        <v>1937</v>
      </c>
      <c r="E12177" s="69" t="s">
        <v>2697</v>
      </c>
      <c r="F12177" s="69">
        <v>2138</v>
      </c>
      <c r="G12177" s="69" t="s">
        <v>1947</v>
      </c>
    </row>
    <row r="12178" spans="1:7" ht="14.4">
      <c r="A12178" s="27" t="str">
        <f>VLOOKUP(C12178,'user list'!A:B,2,0)</f>
        <v>OCAs</v>
      </c>
      <c r="B12178" s="172">
        <v>45818.570034722223</v>
      </c>
      <c r="C12178" s="69" t="s">
        <v>279</v>
      </c>
      <c r="D12178" s="69" t="s">
        <v>1937</v>
      </c>
      <c r="E12178" s="69" t="s">
        <v>2697</v>
      </c>
      <c r="F12178" s="69">
        <v>2138</v>
      </c>
      <c r="G12178" s="69" t="s">
        <v>1948</v>
      </c>
    </row>
    <row r="12179" spans="1:7" ht="14.4">
      <c r="A12179" s="27" t="str">
        <f>VLOOKUP(C12179,'user list'!A:B,2,0)</f>
        <v>OCAs</v>
      </c>
      <c r="B12179" s="172">
        <v>45818.570034722223</v>
      </c>
      <c r="C12179" s="69" t="s">
        <v>279</v>
      </c>
      <c r="D12179" s="69" t="s">
        <v>1937</v>
      </c>
      <c r="E12179" s="69" t="s">
        <v>2697</v>
      </c>
      <c r="F12179" s="69">
        <v>2138</v>
      </c>
      <c r="G12179" s="69" t="s">
        <v>1939</v>
      </c>
    </row>
    <row r="12180" spans="1:7" ht="14.4">
      <c r="A12180" s="27" t="str">
        <f>VLOOKUP(C12180,'user list'!A:B,2,0)</f>
        <v>Admin</v>
      </c>
      <c r="B12180" s="172">
        <v>45818.5700462963</v>
      </c>
      <c r="C12180" s="69" t="s">
        <v>186</v>
      </c>
      <c r="D12180" s="69" t="s">
        <v>1937</v>
      </c>
      <c r="E12180" s="69" t="s">
        <v>2697</v>
      </c>
      <c r="F12180" s="69">
        <v>2138</v>
      </c>
      <c r="G12180" s="69" t="s">
        <v>1948</v>
      </c>
    </row>
    <row r="12181" spans="1:7" ht="14.4">
      <c r="A12181" s="27" t="str">
        <f>VLOOKUP(C12181,'user list'!A:B,2,0)</f>
        <v>OCAs</v>
      </c>
      <c r="B12181" s="172">
        <v>45818.570219907408</v>
      </c>
      <c r="C12181" s="69" t="s">
        <v>279</v>
      </c>
      <c r="D12181" s="69" t="s">
        <v>1937</v>
      </c>
      <c r="E12181" s="69" t="s">
        <v>2663</v>
      </c>
      <c r="F12181" s="69">
        <v>2073</v>
      </c>
      <c r="G12181" s="69" t="s">
        <v>1939</v>
      </c>
    </row>
    <row r="12182" spans="1:7" ht="14.4">
      <c r="A12182" s="27" t="str">
        <f>VLOOKUP(C12182,'user list'!A:B,2,0)</f>
        <v>OCAs</v>
      </c>
      <c r="B12182" s="172">
        <v>45818.570254629631</v>
      </c>
      <c r="C12182" s="69" t="s">
        <v>279</v>
      </c>
      <c r="D12182" s="69" t="s">
        <v>1937</v>
      </c>
      <c r="E12182" s="69" t="s">
        <v>2697</v>
      </c>
      <c r="F12182" s="69">
        <v>2146</v>
      </c>
      <c r="G12182" s="69" t="s">
        <v>1939</v>
      </c>
    </row>
    <row r="12183" spans="1:7" ht="14.4">
      <c r="A12183" s="27" t="str">
        <f>VLOOKUP(C12183,'user list'!A:B,2,0)</f>
        <v>QCBAS</v>
      </c>
      <c r="B12183" s="172">
        <v>45818.572743055556</v>
      </c>
      <c r="C12183" s="69" t="s">
        <v>263</v>
      </c>
      <c r="D12183" s="69" t="s">
        <v>1937</v>
      </c>
      <c r="E12183" s="69" t="s">
        <v>2577</v>
      </c>
      <c r="F12183" s="69">
        <v>1946</v>
      </c>
      <c r="G12183" s="69" t="s">
        <v>1939</v>
      </c>
    </row>
    <row r="12184" spans="1:7" ht="14.4">
      <c r="A12184" s="27" t="str">
        <f>VLOOKUP(C12184,'user list'!A:B,2,0)</f>
        <v>OCAs</v>
      </c>
      <c r="B12184" s="172">
        <v>45818.572847222225</v>
      </c>
      <c r="C12184" s="69" t="s">
        <v>279</v>
      </c>
      <c r="D12184" s="69" t="s">
        <v>1937</v>
      </c>
      <c r="E12184" s="69" t="s">
        <v>2703</v>
      </c>
      <c r="F12184" s="69">
        <v>2148</v>
      </c>
      <c r="G12184" s="69" t="s">
        <v>2440</v>
      </c>
    </row>
    <row r="12185" spans="1:7" ht="14.4">
      <c r="A12185" s="27" t="str">
        <f>VLOOKUP(C12185,'user list'!A:B,2,0)</f>
        <v>Admin</v>
      </c>
      <c r="B12185" s="172">
        <v>45818.572858796295</v>
      </c>
      <c r="C12185" s="69" t="s">
        <v>186</v>
      </c>
      <c r="D12185" s="69" t="s">
        <v>1937</v>
      </c>
      <c r="E12185" s="69" t="s">
        <v>2703</v>
      </c>
      <c r="F12185" s="69">
        <v>2148</v>
      </c>
      <c r="G12185" s="69" t="s">
        <v>1948</v>
      </c>
    </row>
    <row r="12186" spans="1:7" ht="14.4">
      <c r="A12186" s="27" t="str">
        <f>VLOOKUP(C12186,'user list'!A:B,2,0)</f>
        <v>Admin</v>
      </c>
      <c r="B12186" s="172">
        <v>45818.572858796295</v>
      </c>
      <c r="C12186" s="69" t="s">
        <v>186</v>
      </c>
      <c r="D12186" s="69" t="s">
        <v>1937</v>
      </c>
      <c r="E12186" s="69" t="s">
        <v>2703</v>
      </c>
      <c r="F12186" s="69">
        <v>2148</v>
      </c>
      <c r="G12186" s="69" t="s">
        <v>1948</v>
      </c>
    </row>
    <row r="12187" spans="1:7" ht="14.4">
      <c r="A12187" s="27" t="str">
        <f>VLOOKUP(C12187,'user list'!A:B,2,0)</f>
        <v>Admin</v>
      </c>
      <c r="B12187" s="172">
        <v>45818.572858796295</v>
      </c>
      <c r="C12187" s="69" t="s">
        <v>186</v>
      </c>
      <c r="D12187" s="69" t="s">
        <v>1937</v>
      </c>
      <c r="E12187" s="69" t="s">
        <v>2703</v>
      </c>
      <c r="F12187" s="69">
        <v>2148</v>
      </c>
      <c r="G12187" s="69" t="s">
        <v>1948</v>
      </c>
    </row>
    <row r="12188" spans="1:7" ht="14.4">
      <c r="A12188" s="27" t="str">
        <f>VLOOKUP(C12188,'user list'!A:B,2,0)</f>
        <v>Admin</v>
      </c>
      <c r="B12188" s="172">
        <v>45818.572858796295</v>
      </c>
      <c r="C12188" s="69" t="s">
        <v>186</v>
      </c>
      <c r="D12188" s="69" t="s">
        <v>1937</v>
      </c>
      <c r="E12188" s="69" t="s">
        <v>2703</v>
      </c>
      <c r="F12188" s="69">
        <v>2148</v>
      </c>
      <c r="G12188" s="69" t="s">
        <v>1947</v>
      </c>
    </row>
    <row r="12189" spans="1:7" ht="14.4">
      <c r="A12189" s="27" t="str">
        <f>VLOOKUP(C12189,'user list'!A:B,2,0)</f>
        <v>QCBAS</v>
      </c>
      <c r="B12189" s="172">
        <v>45818.573252314818</v>
      </c>
      <c r="C12189" s="69" t="s">
        <v>263</v>
      </c>
      <c r="D12189" s="69" t="s">
        <v>1937</v>
      </c>
      <c r="E12189" s="69" t="s">
        <v>2577</v>
      </c>
      <c r="F12189" s="69">
        <v>1946</v>
      </c>
      <c r="G12189" s="69" t="s">
        <v>1947</v>
      </c>
    </row>
    <row r="12190" spans="1:7" ht="14.4">
      <c r="A12190" s="27" t="str">
        <f>VLOOKUP(C12190,'user list'!A:B,2,0)</f>
        <v>QCBAS</v>
      </c>
      <c r="B12190" s="172">
        <v>45818.573252314818</v>
      </c>
      <c r="C12190" s="69" t="s">
        <v>263</v>
      </c>
      <c r="D12190" s="69" t="s">
        <v>1937</v>
      </c>
      <c r="E12190" s="69" t="s">
        <v>2577</v>
      </c>
      <c r="F12190" s="69">
        <v>1946</v>
      </c>
      <c r="G12190" s="69" t="s">
        <v>1948</v>
      </c>
    </row>
    <row r="12191" spans="1:7" ht="14.4">
      <c r="A12191" s="27" t="str">
        <f>VLOOKUP(C12191,'user list'!A:B,2,0)</f>
        <v>QCBAS</v>
      </c>
      <c r="B12191" s="172">
        <v>45818.573252314818</v>
      </c>
      <c r="C12191" s="69" t="s">
        <v>263</v>
      </c>
      <c r="D12191" s="69" t="s">
        <v>1937</v>
      </c>
      <c r="E12191" s="69" t="s">
        <v>2577</v>
      </c>
      <c r="F12191" s="69">
        <v>1946</v>
      </c>
      <c r="G12191" s="69" t="s">
        <v>1939</v>
      </c>
    </row>
    <row r="12192" spans="1:7" ht="14.4">
      <c r="A12192" s="27" t="str">
        <f>VLOOKUP(C12192,'user list'!A:B,2,0)</f>
        <v>Admin</v>
      </c>
      <c r="B12192" s="172">
        <v>45818.573252314818</v>
      </c>
      <c r="C12192" s="69" t="s">
        <v>186</v>
      </c>
      <c r="D12192" s="69" t="s">
        <v>1937</v>
      </c>
      <c r="E12192" s="69" t="s">
        <v>2577</v>
      </c>
      <c r="F12192" s="69">
        <v>1946</v>
      </c>
      <c r="G12192" s="69" t="s">
        <v>1948</v>
      </c>
    </row>
    <row r="12193" spans="1:7" ht="14.4">
      <c r="A12193" s="27" t="str">
        <f>VLOOKUP(C12193,'user list'!A:B,2,0)</f>
        <v>OCAs</v>
      </c>
      <c r="B12193" s="172">
        <v>45818.573449074072</v>
      </c>
      <c r="C12193" s="69" t="s">
        <v>279</v>
      </c>
      <c r="D12193" s="69" t="s">
        <v>1937</v>
      </c>
      <c r="E12193" s="69" t="s">
        <v>2704</v>
      </c>
      <c r="F12193" s="69">
        <v>2149</v>
      </c>
      <c r="G12193" s="69" t="s">
        <v>2440</v>
      </c>
    </row>
    <row r="12194" spans="1:7" ht="14.4">
      <c r="A12194" s="27" t="str">
        <f>VLOOKUP(C12194,'user list'!A:B,2,0)</f>
        <v>Admin</v>
      </c>
      <c r="B12194" s="172">
        <v>45818.573449074072</v>
      </c>
      <c r="C12194" s="69" t="s">
        <v>186</v>
      </c>
      <c r="D12194" s="69" t="s">
        <v>1937</v>
      </c>
      <c r="E12194" s="69" t="s">
        <v>2704</v>
      </c>
      <c r="F12194" s="69">
        <v>2149</v>
      </c>
      <c r="G12194" s="69" t="s">
        <v>1948</v>
      </c>
    </row>
    <row r="12195" spans="1:7" ht="14.4">
      <c r="A12195" s="27" t="str">
        <f>VLOOKUP(C12195,'user list'!A:B,2,0)</f>
        <v>Admin</v>
      </c>
      <c r="B12195" s="172">
        <v>45818.573449074072</v>
      </c>
      <c r="C12195" s="69" t="s">
        <v>186</v>
      </c>
      <c r="D12195" s="69" t="s">
        <v>1937</v>
      </c>
      <c r="E12195" s="69" t="s">
        <v>2704</v>
      </c>
      <c r="F12195" s="69">
        <v>2149</v>
      </c>
      <c r="G12195" s="69" t="s">
        <v>1948</v>
      </c>
    </row>
    <row r="12196" spans="1:7" ht="14.4">
      <c r="A12196" s="27" t="str">
        <f>VLOOKUP(C12196,'user list'!A:B,2,0)</f>
        <v>Admin</v>
      </c>
      <c r="B12196" s="172">
        <v>45818.573449074072</v>
      </c>
      <c r="C12196" s="69" t="s">
        <v>186</v>
      </c>
      <c r="D12196" s="69" t="s">
        <v>1937</v>
      </c>
      <c r="E12196" s="69" t="s">
        <v>2704</v>
      </c>
      <c r="F12196" s="69">
        <v>2149</v>
      </c>
      <c r="G12196" s="69" t="s">
        <v>1948</v>
      </c>
    </row>
    <row r="12197" spans="1:7" ht="14.4">
      <c r="A12197" s="27" t="str">
        <f>VLOOKUP(C12197,'user list'!A:B,2,0)</f>
        <v>Admin</v>
      </c>
      <c r="B12197" s="172">
        <v>45818.573449074072</v>
      </c>
      <c r="C12197" s="69" t="s">
        <v>186</v>
      </c>
      <c r="D12197" s="69" t="s">
        <v>1937</v>
      </c>
      <c r="E12197" s="69" t="s">
        <v>2704</v>
      </c>
      <c r="F12197" s="69">
        <v>2149</v>
      </c>
      <c r="G12197" s="69" t="s">
        <v>1947</v>
      </c>
    </row>
    <row r="12198" spans="1:7" ht="14.4">
      <c r="A12198" s="27" t="str">
        <f>VLOOKUP(C12198,'user list'!A:B,2,0)</f>
        <v>QCBAS</v>
      </c>
      <c r="B12198" s="172">
        <v>45818.573645833334</v>
      </c>
      <c r="C12198" s="69" t="s">
        <v>263</v>
      </c>
      <c r="D12198" s="69" t="s">
        <v>1937</v>
      </c>
      <c r="E12198" s="69" t="s">
        <v>2697</v>
      </c>
      <c r="F12198" s="69">
        <v>2138</v>
      </c>
      <c r="G12198" s="69" t="s">
        <v>1939</v>
      </c>
    </row>
    <row r="12199" spans="1:7" ht="14.4">
      <c r="A12199" s="27" t="str">
        <f>VLOOKUP(C12199,'user list'!A:B,2,0)</f>
        <v>QCBAS</v>
      </c>
      <c r="B12199" s="172">
        <v>45818.573842592596</v>
      </c>
      <c r="C12199" s="69" t="s">
        <v>263</v>
      </c>
      <c r="D12199" s="69" t="s">
        <v>1937</v>
      </c>
      <c r="E12199" s="69" t="s">
        <v>2697</v>
      </c>
      <c r="F12199" s="69">
        <v>2138</v>
      </c>
      <c r="G12199" s="69" t="s">
        <v>2441</v>
      </c>
    </row>
    <row r="12200" spans="1:7" ht="14.4">
      <c r="A12200" s="27" t="str">
        <f>VLOOKUP(C12200,'user list'!A:B,2,0)</f>
        <v>OCAs</v>
      </c>
      <c r="B12200" s="172">
        <v>45818.574131944442</v>
      </c>
      <c r="C12200" s="69" t="s">
        <v>279</v>
      </c>
      <c r="D12200" s="69" t="s">
        <v>1937</v>
      </c>
      <c r="E12200" s="69" t="s">
        <v>2705</v>
      </c>
      <c r="F12200" s="69">
        <v>2150</v>
      </c>
      <c r="G12200" s="69" t="s">
        <v>2440</v>
      </c>
    </row>
    <row r="12201" spans="1:7" ht="14.4">
      <c r="A12201" s="27" t="str">
        <f>VLOOKUP(C12201,'user list'!A:B,2,0)</f>
        <v>Admin</v>
      </c>
      <c r="B12201" s="172">
        <v>45818.574131944442</v>
      </c>
      <c r="C12201" s="69" t="s">
        <v>186</v>
      </c>
      <c r="D12201" s="69" t="s">
        <v>1937</v>
      </c>
      <c r="E12201" s="69" t="s">
        <v>2705</v>
      </c>
      <c r="F12201" s="69">
        <v>2150</v>
      </c>
      <c r="G12201" s="69" t="s">
        <v>1948</v>
      </c>
    </row>
    <row r="12202" spans="1:7" ht="14.4">
      <c r="A12202" s="27" t="str">
        <f>VLOOKUP(C12202,'user list'!A:B,2,0)</f>
        <v>Admin</v>
      </c>
      <c r="B12202" s="172">
        <v>45818.574143518519</v>
      </c>
      <c r="C12202" s="69" t="s">
        <v>186</v>
      </c>
      <c r="D12202" s="69" t="s">
        <v>1937</v>
      </c>
      <c r="E12202" s="69" t="s">
        <v>2705</v>
      </c>
      <c r="F12202" s="69">
        <v>2150</v>
      </c>
      <c r="G12202" s="69" t="s">
        <v>1948</v>
      </c>
    </row>
    <row r="12203" spans="1:7" ht="14.4">
      <c r="A12203" s="27" t="str">
        <f>VLOOKUP(C12203,'user list'!A:B,2,0)</f>
        <v>Admin</v>
      </c>
      <c r="B12203" s="172">
        <v>45818.574143518519</v>
      </c>
      <c r="C12203" s="69" t="s">
        <v>186</v>
      </c>
      <c r="D12203" s="69" t="s">
        <v>1937</v>
      </c>
      <c r="E12203" s="69" t="s">
        <v>2705</v>
      </c>
      <c r="F12203" s="69">
        <v>2150</v>
      </c>
      <c r="G12203" s="69" t="s">
        <v>1948</v>
      </c>
    </row>
    <row r="12204" spans="1:7" ht="14.4">
      <c r="A12204" s="27" t="str">
        <f>VLOOKUP(C12204,'user list'!A:B,2,0)</f>
        <v>Admin</v>
      </c>
      <c r="B12204" s="172">
        <v>45818.574143518519</v>
      </c>
      <c r="C12204" s="69" t="s">
        <v>186</v>
      </c>
      <c r="D12204" s="69" t="s">
        <v>1937</v>
      </c>
      <c r="E12204" s="69" t="s">
        <v>2705</v>
      </c>
      <c r="F12204" s="69">
        <v>2150</v>
      </c>
      <c r="G12204" s="69" t="s">
        <v>1947</v>
      </c>
    </row>
    <row r="12205" spans="1:7" ht="14.4">
      <c r="A12205" s="27" t="str">
        <f>VLOOKUP(C12205,'user list'!A:B,2,0)</f>
        <v>QCBAS</v>
      </c>
      <c r="B12205" s="172">
        <v>45818.574618055558</v>
      </c>
      <c r="C12205" s="69" t="s">
        <v>263</v>
      </c>
      <c r="D12205" s="69" t="s">
        <v>1937</v>
      </c>
      <c r="E12205" s="69" t="s">
        <v>2556</v>
      </c>
      <c r="F12205" s="69">
        <v>1916</v>
      </c>
      <c r="G12205" s="69" t="s">
        <v>1939</v>
      </c>
    </row>
    <row r="12206" spans="1:7" ht="14.4">
      <c r="A12206" s="27" t="str">
        <f>VLOOKUP(C12206,'user list'!A:B,2,0)</f>
        <v>OCAs</v>
      </c>
      <c r="B12206" s="172">
        <v>45818.574872685182</v>
      </c>
      <c r="C12206" s="69" t="s">
        <v>279</v>
      </c>
      <c r="D12206" s="69" t="s">
        <v>1937</v>
      </c>
      <c r="E12206" s="69" t="s">
        <v>2706</v>
      </c>
      <c r="F12206" s="69">
        <v>2151</v>
      </c>
      <c r="G12206" s="69" t="s">
        <v>2440</v>
      </c>
    </row>
    <row r="12207" spans="1:7" ht="14.4">
      <c r="A12207" s="27" t="str">
        <f>VLOOKUP(C12207,'user list'!A:B,2,0)</f>
        <v>Admin</v>
      </c>
      <c r="B12207" s="172">
        <v>45818.574872685182</v>
      </c>
      <c r="C12207" s="69" t="s">
        <v>186</v>
      </c>
      <c r="D12207" s="69" t="s">
        <v>1937</v>
      </c>
      <c r="E12207" s="69" t="s">
        <v>2706</v>
      </c>
      <c r="F12207" s="69">
        <v>2151</v>
      </c>
      <c r="G12207" s="69" t="s">
        <v>1948</v>
      </c>
    </row>
    <row r="12208" spans="1:7" ht="14.4">
      <c r="A12208" s="27" t="str">
        <f>VLOOKUP(C12208,'user list'!A:B,2,0)</f>
        <v>Admin</v>
      </c>
      <c r="B12208" s="172">
        <v>45818.574872685182</v>
      </c>
      <c r="C12208" s="69" t="s">
        <v>186</v>
      </c>
      <c r="D12208" s="69" t="s">
        <v>1937</v>
      </c>
      <c r="E12208" s="69" t="s">
        <v>2706</v>
      </c>
      <c r="F12208" s="69">
        <v>2151</v>
      </c>
      <c r="G12208" s="69" t="s">
        <v>1948</v>
      </c>
    </row>
    <row r="12209" spans="1:7" ht="14.4">
      <c r="A12209" s="27" t="str">
        <f>VLOOKUP(C12209,'user list'!A:B,2,0)</f>
        <v>Admin</v>
      </c>
      <c r="B12209" s="172">
        <v>45818.574872685182</v>
      </c>
      <c r="C12209" s="69" t="s">
        <v>186</v>
      </c>
      <c r="D12209" s="69" t="s">
        <v>1937</v>
      </c>
      <c r="E12209" s="69" t="s">
        <v>2706</v>
      </c>
      <c r="F12209" s="69">
        <v>2151</v>
      </c>
      <c r="G12209" s="69" t="s">
        <v>1948</v>
      </c>
    </row>
    <row r="12210" spans="1:7" ht="14.4">
      <c r="A12210" s="27" t="str">
        <f>VLOOKUP(C12210,'user list'!A:B,2,0)</f>
        <v>Admin</v>
      </c>
      <c r="B12210" s="172">
        <v>45818.574872685182</v>
      </c>
      <c r="C12210" s="69" t="s">
        <v>186</v>
      </c>
      <c r="D12210" s="69" t="s">
        <v>1937</v>
      </c>
      <c r="E12210" s="69" t="s">
        <v>2706</v>
      </c>
      <c r="F12210" s="69">
        <v>2151</v>
      </c>
      <c r="G12210" s="69" t="s">
        <v>1947</v>
      </c>
    </row>
    <row r="12211" spans="1:7" ht="14.4">
      <c r="A12211" s="27" t="str">
        <f>VLOOKUP(C12211,'user list'!A:B,2,0)</f>
        <v>OCAs</v>
      </c>
      <c r="B12211" s="172">
        <v>45818.574918981481</v>
      </c>
      <c r="C12211" s="69" t="s">
        <v>279</v>
      </c>
      <c r="D12211" s="69" t="s">
        <v>1937</v>
      </c>
      <c r="E12211" s="69" t="s">
        <v>2706</v>
      </c>
      <c r="F12211" s="69">
        <v>2151</v>
      </c>
      <c r="G12211" s="69" t="s">
        <v>1939</v>
      </c>
    </row>
    <row r="12212" spans="1:7" ht="14.4">
      <c r="A12212" s="27" t="str">
        <f>VLOOKUP(C12212,'user list'!A:B,2,0)</f>
        <v>OCAs</v>
      </c>
      <c r="B12212" s="172">
        <v>45818.575023148151</v>
      </c>
      <c r="C12212" s="69" t="s">
        <v>279</v>
      </c>
      <c r="D12212" s="69" t="s">
        <v>1937</v>
      </c>
      <c r="E12212" s="69" t="s">
        <v>2706</v>
      </c>
      <c r="F12212" s="69">
        <v>2151</v>
      </c>
      <c r="G12212" s="69" t="s">
        <v>1939</v>
      </c>
    </row>
    <row r="12213" spans="1:7" ht="14.4">
      <c r="A12213" s="27" t="str">
        <f>VLOOKUP(C12213,'user list'!A:B,2,0)</f>
        <v>OCAs</v>
      </c>
      <c r="B12213" s="172">
        <v>45818.57540509259</v>
      </c>
      <c r="C12213" s="69" t="s">
        <v>279</v>
      </c>
      <c r="D12213" s="69" t="s">
        <v>1937</v>
      </c>
      <c r="E12213" s="69" t="s">
        <v>2703</v>
      </c>
      <c r="F12213" s="69">
        <v>2148</v>
      </c>
      <c r="G12213" s="69" t="s">
        <v>1939</v>
      </c>
    </row>
    <row r="12214" spans="1:7" ht="14.4">
      <c r="A12214" s="27" t="str">
        <f>VLOOKUP(C12214,'user list'!A:B,2,0)</f>
        <v>BCRD</v>
      </c>
      <c r="B12214" s="172">
        <v>45818.575428240743</v>
      </c>
      <c r="C12214" s="69" t="s">
        <v>192</v>
      </c>
      <c r="D12214" s="69" t="s">
        <v>1937</v>
      </c>
      <c r="E12214" s="69" t="s">
        <v>2697</v>
      </c>
      <c r="F12214" s="69">
        <v>2138</v>
      </c>
      <c r="G12214" s="69" t="s">
        <v>1939</v>
      </c>
    </row>
    <row r="12215" spans="1:7" ht="14.4">
      <c r="A12215" s="27" t="str">
        <f>VLOOKUP(C12215,'user list'!A:B,2,0)</f>
        <v>OCAs</v>
      </c>
      <c r="B12215" s="172">
        <v>45818.575706018521</v>
      </c>
      <c r="C12215" s="69" t="s">
        <v>279</v>
      </c>
      <c r="D12215" s="69" t="s">
        <v>1937</v>
      </c>
      <c r="E12215" s="69" t="s">
        <v>2704</v>
      </c>
      <c r="F12215" s="69">
        <v>2149</v>
      </c>
      <c r="G12215" s="69" t="s">
        <v>1939</v>
      </c>
    </row>
    <row r="12216" spans="1:7" ht="14.4">
      <c r="A12216" s="27" t="str">
        <f>VLOOKUP(C12216,'user list'!A:B,2,0)</f>
        <v>BCRD</v>
      </c>
      <c r="B12216" s="172">
        <v>45818.575706018521</v>
      </c>
      <c r="C12216" s="69" t="s">
        <v>192</v>
      </c>
      <c r="D12216" s="69" t="s">
        <v>1937</v>
      </c>
      <c r="E12216" s="69" t="s">
        <v>2697</v>
      </c>
      <c r="F12216" s="69">
        <v>2138</v>
      </c>
      <c r="G12216" s="69" t="s">
        <v>1947</v>
      </c>
    </row>
    <row r="12217" spans="1:7" ht="14.4">
      <c r="A12217" s="27" t="str">
        <f>VLOOKUP(C12217,'user list'!A:B,2,0)</f>
        <v>BCRD</v>
      </c>
      <c r="B12217" s="172">
        <v>45818.575706018521</v>
      </c>
      <c r="C12217" s="69" t="s">
        <v>192</v>
      </c>
      <c r="D12217" s="69" t="s">
        <v>1937</v>
      </c>
      <c r="E12217" s="69" t="s">
        <v>2697</v>
      </c>
      <c r="F12217" s="69">
        <v>2138</v>
      </c>
      <c r="G12217" s="69" t="s">
        <v>1948</v>
      </c>
    </row>
    <row r="12218" spans="1:7" ht="14.4">
      <c r="A12218" s="27" t="str">
        <f>VLOOKUP(C12218,'user list'!A:B,2,0)</f>
        <v>BCRD</v>
      </c>
      <c r="B12218" s="172">
        <v>45818.57571759259</v>
      </c>
      <c r="C12218" s="69" t="s">
        <v>192</v>
      </c>
      <c r="D12218" s="69" t="s">
        <v>1937</v>
      </c>
      <c r="E12218" s="69" t="s">
        <v>2697</v>
      </c>
      <c r="F12218" s="69">
        <v>2138</v>
      </c>
      <c r="G12218" s="69" t="s">
        <v>1939</v>
      </c>
    </row>
    <row r="12219" spans="1:7" ht="14.4">
      <c r="A12219" s="27" t="str">
        <f>VLOOKUP(C12219,'user list'!A:B,2,0)</f>
        <v>Admin</v>
      </c>
      <c r="B12219" s="172">
        <v>45818.57571759259</v>
      </c>
      <c r="C12219" s="69" t="s">
        <v>186</v>
      </c>
      <c r="D12219" s="69" t="s">
        <v>1937</v>
      </c>
      <c r="E12219" s="69" t="s">
        <v>2697</v>
      </c>
      <c r="F12219" s="69">
        <v>2138</v>
      </c>
      <c r="G12219" s="69" t="s">
        <v>1948</v>
      </c>
    </row>
    <row r="12220" spans="1:7" ht="14.4">
      <c r="A12220" s="27" t="str">
        <f>VLOOKUP(C12220,'user list'!A:B,2,0)</f>
        <v>BCRD</v>
      </c>
      <c r="B12220" s="172">
        <v>45818.575740740744</v>
      </c>
      <c r="C12220" s="69" t="s">
        <v>192</v>
      </c>
      <c r="D12220" s="69" t="s">
        <v>1937</v>
      </c>
      <c r="E12220" s="69" t="s">
        <v>2601</v>
      </c>
      <c r="F12220" s="69">
        <v>1976</v>
      </c>
      <c r="G12220" s="69" t="s">
        <v>1939</v>
      </c>
    </row>
    <row r="12221" spans="1:7" ht="14.4">
      <c r="A12221" s="27" t="str">
        <f>VLOOKUP(C12221,'user list'!A:B,2,0)</f>
        <v>BCRD</v>
      </c>
      <c r="B12221" s="172">
        <v>45818.575787037036</v>
      </c>
      <c r="C12221" s="69" t="s">
        <v>192</v>
      </c>
      <c r="D12221" s="69" t="s">
        <v>1937</v>
      </c>
      <c r="E12221" s="69" t="s">
        <v>2697</v>
      </c>
      <c r="F12221" s="69">
        <v>2146</v>
      </c>
      <c r="G12221" s="69" t="s">
        <v>1939</v>
      </c>
    </row>
    <row r="12222" spans="1:7" ht="14.4">
      <c r="A12222" s="27" t="str">
        <f>VLOOKUP(C12222,'user list'!A:B,2,0)</f>
        <v>PLEB</v>
      </c>
      <c r="B12222" s="172">
        <v>45818.575868055559</v>
      </c>
      <c r="C12222" s="69" t="s">
        <v>260</v>
      </c>
      <c r="D12222" s="69" t="s">
        <v>1937</v>
      </c>
      <c r="E12222" s="69" t="s">
        <v>2697</v>
      </c>
      <c r="F12222" s="69">
        <v>2146</v>
      </c>
      <c r="G12222" s="69" t="s">
        <v>1939</v>
      </c>
    </row>
    <row r="12223" spans="1:7" ht="14.4">
      <c r="A12223" s="27" t="str">
        <f>VLOOKUP(C12223,'user list'!A:B,2,0)</f>
        <v>BCRD</v>
      </c>
      <c r="B12223" s="172">
        <v>45818.575914351852</v>
      </c>
      <c r="C12223" s="69" t="s">
        <v>192</v>
      </c>
      <c r="D12223" s="69" t="s">
        <v>1937</v>
      </c>
      <c r="E12223" s="69" t="s">
        <v>2601</v>
      </c>
      <c r="F12223" s="69">
        <v>1976</v>
      </c>
      <c r="G12223" s="69" t="s">
        <v>1939</v>
      </c>
    </row>
    <row r="12224" spans="1:7" ht="14.4">
      <c r="A12224" s="27" t="str">
        <f>VLOOKUP(C12224,'user list'!A:B,2,0)</f>
        <v>BCRD</v>
      </c>
      <c r="B12224" s="172">
        <v>45818.575937499998</v>
      </c>
      <c r="C12224" s="69" t="s">
        <v>192</v>
      </c>
      <c r="D12224" s="69" t="s">
        <v>1937</v>
      </c>
      <c r="E12224" s="69" t="s">
        <v>2697</v>
      </c>
      <c r="F12224" s="69">
        <v>2146</v>
      </c>
      <c r="G12224" s="69" t="s">
        <v>1939</v>
      </c>
    </row>
    <row r="12225" spans="1:7" ht="14.4">
      <c r="A12225" s="27" t="str">
        <f>VLOOKUP(C12225,'user list'!A:B,2,0)</f>
        <v>BCRD</v>
      </c>
      <c r="B12225" s="172">
        <v>45818.57603009259</v>
      </c>
      <c r="C12225" s="69" t="s">
        <v>192</v>
      </c>
      <c r="D12225" s="69" t="s">
        <v>1937</v>
      </c>
      <c r="E12225" s="69" t="s">
        <v>2697</v>
      </c>
      <c r="F12225" s="69">
        <v>2138</v>
      </c>
      <c r="G12225" s="69" t="s">
        <v>1939</v>
      </c>
    </row>
    <row r="12226" spans="1:7" ht="14.4">
      <c r="A12226" s="27" t="str">
        <f>VLOOKUP(C12226,'user list'!A:B,2,0)</f>
        <v>OCAs</v>
      </c>
      <c r="B12226" s="172">
        <v>45818.576122685183</v>
      </c>
      <c r="C12226" s="69" t="s">
        <v>279</v>
      </c>
      <c r="D12226" s="69" t="s">
        <v>1937</v>
      </c>
      <c r="E12226" s="69" t="s">
        <v>2704</v>
      </c>
      <c r="F12226" s="69">
        <v>2149</v>
      </c>
      <c r="G12226" s="69" t="s">
        <v>1947</v>
      </c>
    </row>
    <row r="12227" spans="1:7" ht="14.4">
      <c r="A12227" s="27" t="str">
        <f>VLOOKUP(C12227,'user list'!A:B,2,0)</f>
        <v>OCAs</v>
      </c>
      <c r="B12227" s="172">
        <v>45818.576122685183</v>
      </c>
      <c r="C12227" s="69" t="s">
        <v>279</v>
      </c>
      <c r="D12227" s="69" t="s">
        <v>1937</v>
      </c>
      <c r="E12227" s="69" t="s">
        <v>2704</v>
      </c>
      <c r="F12227" s="69">
        <v>2149</v>
      </c>
      <c r="G12227" s="69" t="s">
        <v>1948</v>
      </c>
    </row>
    <row r="12228" spans="1:7" ht="14.4">
      <c r="A12228" s="27" t="str">
        <f>VLOOKUP(C12228,'user list'!A:B,2,0)</f>
        <v>OCAs</v>
      </c>
      <c r="B12228" s="172">
        <v>45818.576122685183</v>
      </c>
      <c r="C12228" s="69" t="s">
        <v>279</v>
      </c>
      <c r="D12228" s="69" t="s">
        <v>1937</v>
      </c>
      <c r="E12228" s="69" t="s">
        <v>2704</v>
      </c>
      <c r="F12228" s="69">
        <v>2149</v>
      </c>
      <c r="G12228" s="69" t="s">
        <v>1939</v>
      </c>
    </row>
    <row r="12229" spans="1:7" ht="14.4">
      <c r="A12229" s="27" t="str">
        <f>VLOOKUP(C12229,'user list'!A:B,2,0)</f>
        <v>OCAs</v>
      </c>
      <c r="B12229" s="172">
        <v>45818.576157407406</v>
      </c>
      <c r="C12229" s="69" t="s">
        <v>279</v>
      </c>
      <c r="D12229" s="69" t="s">
        <v>1937</v>
      </c>
      <c r="E12229" s="69" t="s">
        <v>2705</v>
      </c>
      <c r="F12229" s="69">
        <v>2150</v>
      </c>
      <c r="G12229" s="69" t="s">
        <v>1939</v>
      </c>
    </row>
    <row r="12230" spans="1:7" ht="14.4">
      <c r="A12230" s="27" t="str">
        <f>VLOOKUP(C12230,'user list'!A:B,2,0)</f>
        <v>OCAs</v>
      </c>
      <c r="B12230" s="172">
        <v>45818.576168981483</v>
      </c>
      <c r="C12230" s="69" t="s">
        <v>279</v>
      </c>
      <c r="D12230" s="69" t="s">
        <v>1937</v>
      </c>
      <c r="E12230" s="69" t="s">
        <v>2704</v>
      </c>
      <c r="F12230" s="69">
        <v>2149</v>
      </c>
      <c r="G12230" s="69" t="s">
        <v>1939</v>
      </c>
    </row>
    <row r="12231" spans="1:7" ht="14.4">
      <c r="A12231" s="27" t="str">
        <f>VLOOKUP(C12231,'user list'!A:B,2,0)</f>
        <v>OCAs</v>
      </c>
      <c r="B12231" s="172">
        <v>45818.576238425929</v>
      </c>
      <c r="C12231" s="69" t="s">
        <v>279</v>
      </c>
      <c r="D12231" s="69" t="s">
        <v>1937</v>
      </c>
      <c r="E12231" s="69" t="s">
        <v>2705</v>
      </c>
      <c r="F12231" s="69">
        <v>2150</v>
      </c>
      <c r="G12231" s="69" t="s">
        <v>1939</v>
      </c>
    </row>
    <row r="12232" spans="1:7" ht="14.4">
      <c r="A12232" s="27" t="str">
        <f>VLOOKUP(C12232,'user list'!A:B,2,0)</f>
        <v>OCAs</v>
      </c>
      <c r="B12232" s="172">
        <v>45818.576620370368</v>
      </c>
      <c r="C12232" s="69" t="s">
        <v>279</v>
      </c>
      <c r="D12232" s="69" t="s">
        <v>1937</v>
      </c>
      <c r="E12232" s="69" t="s">
        <v>2705</v>
      </c>
      <c r="F12232" s="69">
        <v>2150</v>
      </c>
      <c r="G12232" s="69" t="s">
        <v>1947</v>
      </c>
    </row>
    <row r="12233" spans="1:7" ht="14.4">
      <c r="A12233" s="27" t="str">
        <f>VLOOKUP(C12233,'user list'!A:B,2,0)</f>
        <v>OCAs</v>
      </c>
      <c r="B12233" s="172">
        <v>45818.576620370368</v>
      </c>
      <c r="C12233" s="69" t="s">
        <v>279</v>
      </c>
      <c r="D12233" s="69" t="s">
        <v>1937</v>
      </c>
      <c r="E12233" s="69" t="s">
        <v>2705</v>
      </c>
      <c r="F12233" s="69">
        <v>2150</v>
      </c>
      <c r="G12233" s="69" t="s">
        <v>1948</v>
      </c>
    </row>
    <row r="12234" spans="1:7" ht="14.4">
      <c r="A12234" s="27" t="str">
        <f>VLOOKUP(C12234,'user list'!A:B,2,0)</f>
        <v>OCAs</v>
      </c>
      <c r="B12234" s="172">
        <v>45818.576620370368</v>
      </c>
      <c r="C12234" s="69" t="s">
        <v>279</v>
      </c>
      <c r="D12234" s="69" t="s">
        <v>1937</v>
      </c>
      <c r="E12234" s="69" t="s">
        <v>2705</v>
      </c>
      <c r="F12234" s="69">
        <v>2150</v>
      </c>
      <c r="G12234" s="69" t="s">
        <v>1939</v>
      </c>
    </row>
    <row r="12235" spans="1:7" ht="14.4">
      <c r="A12235" s="27" t="str">
        <f>VLOOKUP(C12235,'user list'!A:B,2,0)</f>
        <v>OCAs</v>
      </c>
      <c r="B12235" s="172">
        <v>45818.576643518521</v>
      </c>
      <c r="C12235" s="69" t="s">
        <v>279</v>
      </c>
      <c r="D12235" s="69" t="s">
        <v>1937</v>
      </c>
      <c r="E12235" s="69" t="s">
        <v>2706</v>
      </c>
      <c r="F12235" s="69">
        <v>2151</v>
      </c>
      <c r="G12235" s="69" t="s">
        <v>1939</v>
      </c>
    </row>
    <row r="12236" spans="1:7" ht="14.4">
      <c r="A12236" s="27" t="str">
        <f>VLOOKUP(C12236,'user list'!A:B,2,0)</f>
        <v>OCAs</v>
      </c>
      <c r="B12236" s="172">
        <v>45818.576666666668</v>
      </c>
      <c r="C12236" s="69" t="s">
        <v>279</v>
      </c>
      <c r="D12236" s="69" t="s">
        <v>1937</v>
      </c>
      <c r="E12236" s="69" t="s">
        <v>2705</v>
      </c>
      <c r="F12236" s="69">
        <v>2150</v>
      </c>
      <c r="G12236" s="69" t="s">
        <v>1939</v>
      </c>
    </row>
    <row r="12237" spans="1:7" ht="14.4">
      <c r="A12237" s="27" t="str">
        <f>VLOOKUP(C12237,'user list'!A:B,2,0)</f>
        <v>OCAs</v>
      </c>
      <c r="B12237" s="172">
        <v>45818.576678240737</v>
      </c>
      <c r="C12237" s="69" t="s">
        <v>279</v>
      </c>
      <c r="D12237" s="69" t="s">
        <v>1937</v>
      </c>
      <c r="E12237" s="69" t="s">
        <v>2703</v>
      </c>
      <c r="F12237" s="69">
        <v>2148</v>
      </c>
      <c r="G12237" s="69" t="s">
        <v>1939</v>
      </c>
    </row>
    <row r="12238" spans="1:7" ht="14.4">
      <c r="A12238" s="27" t="str">
        <f>VLOOKUP(C12238,'user list'!A:B,2,0)</f>
        <v>DSQC</v>
      </c>
      <c r="B12238" s="172">
        <v>45818.578460648147</v>
      </c>
      <c r="C12238" s="69" t="s">
        <v>214</v>
      </c>
      <c r="D12238" s="69" t="s">
        <v>1937</v>
      </c>
      <c r="E12238" s="69" t="s">
        <v>2612</v>
      </c>
      <c r="F12238" s="69">
        <v>2125</v>
      </c>
      <c r="G12238" s="69" t="s">
        <v>1939</v>
      </c>
    </row>
    <row r="12239" spans="1:7" ht="14.4">
      <c r="A12239" s="27" t="str">
        <f>VLOOKUP(C12239,'user list'!A:B,2,0)</f>
        <v>OCAs</v>
      </c>
      <c r="B12239" s="172">
        <v>45818.578796296293</v>
      </c>
      <c r="C12239" s="69" t="s">
        <v>279</v>
      </c>
      <c r="D12239" s="69" t="s">
        <v>1937</v>
      </c>
      <c r="E12239" s="69" t="s">
        <v>2702</v>
      </c>
      <c r="F12239" s="69">
        <v>2143</v>
      </c>
      <c r="G12239" s="69" t="s">
        <v>1939</v>
      </c>
    </row>
    <row r="12240" spans="1:7" ht="14.4">
      <c r="A12240" s="27" t="str">
        <f>VLOOKUP(C12240,'user list'!A:B,2,0)</f>
        <v>OCAs</v>
      </c>
      <c r="B12240" s="172">
        <v>45818.578831018516</v>
      </c>
      <c r="C12240" s="69" t="s">
        <v>279</v>
      </c>
      <c r="D12240" s="69" t="s">
        <v>1937</v>
      </c>
      <c r="E12240" s="69" t="s">
        <v>2698</v>
      </c>
      <c r="F12240" s="69">
        <v>2139</v>
      </c>
      <c r="G12240" s="69" t="s">
        <v>1939</v>
      </c>
    </row>
    <row r="12241" spans="1:7" ht="14.4">
      <c r="A12241" s="27" t="str">
        <f>VLOOKUP(C12241,'user list'!A:B,2,0)</f>
        <v>OCAs</v>
      </c>
      <c r="B12241" s="172">
        <v>45818.578877314816</v>
      </c>
      <c r="C12241" s="69" t="s">
        <v>279</v>
      </c>
      <c r="D12241" s="69" t="s">
        <v>1937</v>
      </c>
      <c r="E12241" s="69" t="s">
        <v>2699</v>
      </c>
      <c r="F12241" s="69">
        <v>2140</v>
      </c>
      <c r="G12241" s="69" t="s">
        <v>1939</v>
      </c>
    </row>
    <row r="12242" spans="1:7" ht="14.4">
      <c r="A12242" s="27" t="str">
        <f>VLOOKUP(C12242,'user list'!A:B,2,0)</f>
        <v>OCAs</v>
      </c>
      <c r="B12242" s="172">
        <v>45818.578900462962</v>
      </c>
      <c r="C12242" s="69" t="s">
        <v>279</v>
      </c>
      <c r="D12242" s="69" t="s">
        <v>1937</v>
      </c>
      <c r="E12242" s="69" t="s">
        <v>2700</v>
      </c>
      <c r="F12242" s="69">
        <v>2141</v>
      </c>
      <c r="G12242" s="69" t="s">
        <v>1939</v>
      </c>
    </row>
    <row r="12243" spans="1:7" ht="14.4">
      <c r="A12243" s="27" t="str">
        <f>VLOOKUP(C12243,'user list'!A:B,2,0)</f>
        <v>OCAs</v>
      </c>
      <c r="B12243" s="172">
        <v>45818.578912037039</v>
      </c>
      <c r="C12243" s="69" t="s">
        <v>279</v>
      </c>
      <c r="D12243" s="69" t="s">
        <v>1937</v>
      </c>
      <c r="E12243" s="69" t="s">
        <v>2701</v>
      </c>
      <c r="F12243" s="69">
        <v>2142</v>
      </c>
      <c r="G12243" s="69" t="s">
        <v>1939</v>
      </c>
    </row>
    <row r="12244" spans="1:7" ht="14.4">
      <c r="A12244" s="27" t="str">
        <f>VLOOKUP(C12244,'user list'!A:B,2,0)</f>
        <v>OCAs</v>
      </c>
      <c r="B12244" s="172">
        <v>45818.578923611109</v>
      </c>
      <c r="C12244" s="69" t="s">
        <v>279</v>
      </c>
      <c r="D12244" s="69" t="s">
        <v>1937</v>
      </c>
      <c r="E12244" s="69" t="s">
        <v>2702</v>
      </c>
      <c r="F12244" s="69">
        <v>2143</v>
      </c>
      <c r="G12244" s="69" t="s">
        <v>1939</v>
      </c>
    </row>
    <row r="12245" spans="1:7" ht="14.4">
      <c r="A12245" s="27" t="str">
        <f>VLOOKUP(C12245,'user list'!A:B,2,0)</f>
        <v>OCAs</v>
      </c>
      <c r="B12245" s="172">
        <v>45818.578958333332</v>
      </c>
      <c r="C12245" s="69" t="s">
        <v>279</v>
      </c>
      <c r="D12245" s="69" t="s">
        <v>1937</v>
      </c>
      <c r="E12245" s="69" t="s">
        <v>2703</v>
      </c>
      <c r="F12245" s="69">
        <v>2148</v>
      </c>
      <c r="G12245" s="69" t="s">
        <v>1939</v>
      </c>
    </row>
    <row r="12246" spans="1:7" ht="14.4">
      <c r="A12246" s="27" t="str">
        <f>VLOOKUP(C12246,'user list'!A:B,2,0)</f>
        <v>OCAs</v>
      </c>
      <c r="B12246" s="172">
        <v>45818.578969907408</v>
      </c>
      <c r="C12246" s="69" t="s">
        <v>279</v>
      </c>
      <c r="D12246" s="69" t="s">
        <v>1937</v>
      </c>
      <c r="E12246" s="69" t="s">
        <v>2704</v>
      </c>
      <c r="F12246" s="69">
        <v>2149</v>
      </c>
      <c r="G12246" s="69" t="s">
        <v>1939</v>
      </c>
    </row>
    <row r="12247" spans="1:7" ht="14.4">
      <c r="A12247" s="27" t="str">
        <f>VLOOKUP(C12247,'user list'!A:B,2,0)</f>
        <v>OCAs</v>
      </c>
      <c r="B12247" s="172">
        <v>45818.578981481478</v>
      </c>
      <c r="C12247" s="69" t="s">
        <v>279</v>
      </c>
      <c r="D12247" s="69" t="s">
        <v>1937</v>
      </c>
      <c r="E12247" s="69" t="s">
        <v>2703</v>
      </c>
      <c r="F12247" s="69">
        <v>2148</v>
      </c>
      <c r="G12247" s="69" t="s">
        <v>1939</v>
      </c>
    </row>
    <row r="12248" spans="1:7" ht="14.4">
      <c r="A12248" s="27" t="str">
        <f>VLOOKUP(C12248,'user list'!A:B,2,0)</f>
        <v>CHD</v>
      </c>
      <c r="B12248" s="172">
        <v>45818.578993055555</v>
      </c>
      <c r="C12248" s="69" t="s">
        <v>203</v>
      </c>
      <c r="D12248" s="69" t="s">
        <v>1937</v>
      </c>
      <c r="E12248" s="69" t="s">
        <v>2697</v>
      </c>
      <c r="F12248" s="69">
        <v>2146</v>
      </c>
      <c r="G12248" s="69" t="s">
        <v>1939</v>
      </c>
    </row>
    <row r="12249" spans="1:7" ht="14.4">
      <c r="A12249" s="27" t="str">
        <f>VLOOKUP(C12249,'user list'!A:B,2,0)</f>
        <v>OCAs</v>
      </c>
      <c r="B12249" s="172">
        <v>45818.578993055555</v>
      </c>
      <c r="C12249" s="69" t="s">
        <v>279</v>
      </c>
      <c r="D12249" s="69" t="s">
        <v>1937</v>
      </c>
      <c r="E12249" s="69" t="s">
        <v>2704</v>
      </c>
      <c r="F12249" s="69">
        <v>2149</v>
      </c>
      <c r="G12249" s="69" t="s">
        <v>1939</v>
      </c>
    </row>
    <row r="12250" spans="1:7" ht="14.4">
      <c r="A12250" s="27" t="str">
        <f>VLOOKUP(C12250,'user list'!A:B,2,0)</f>
        <v>OCAs</v>
      </c>
      <c r="B12250" s="172">
        <v>45818.579004629632</v>
      </c>
      <c r="C12250" s="69" t="s">
        <v>279</v>
      </c>
      <c r="D12250" s="69" t="s">
        <v>1937</v>
      </c>
      <c r="E12250" s="69" t="s">
        <v>2705</v>
      </c>
      <c r="F12250" s="69">
        <v>2150</v>
      </c>
      <c r="G12250" s="69" t="s">
        <v>1939</v>
      </c>
    </row>
    <row r="12251" spans="1:7" ht="14.4">
      <c r="A12251" s="27" t="str">
        <f>VLOOKUP(C12251,'user list'!A:B,2,0)</f>
        <v>OCAs</v>
      </c>
      <c r="B12251" s="172">
        <v>45818.579016203701</v>
      </c>
      <c r="C12251" s="69" t="s">
        <v>279</v>
      </c>
      <c r="D12251" s="69" t="s">
        <v>1937</v>
      </c>
      <c r="E12251" s="69" t="s">
        <v>2706</v>
      </c>
      <c r="F12251" s="69">
        <v>2151</v>
      </c>
      <c r="G12251" s="69" t="s">
        <v>1939</v>
      </c>
    </row>
    <row r="12252" spans="1:7" ht="14.4">
      <c r="A12252" s="27" t="str">
        <f>VLOOKUP(C12252,'user list'!A:B,2,0)</f>
        <v>TFCOPRISS</v>
      </c>
      <c r="B12252" s="172">
        <v>45818.579108796293</v>
      </c>
      <c r="C12252" s="69" t="s">
        <v>274</v>
      </c>
      <c r="D12252" s="69" t="s">
        <v>1937</v>
      </c>
      <c r="E12252" s="69" t="s">
        <v>2697</v>
      </c>
      <c r="F12252" s="69">
        <v>2138</v>
      </c>
      <c r="G12252" s="69" t="s">
        <v>1939</v>
      </c>
    </row>
    <row r="12253" spans="1:7" ht="14.4">
      <c r="A12253" s="27" t="str">
        <f>VLOOKUP(C12253,'user list'!A:B,2,0)</f>
        <v>CHD</v>
      </c>
      <c r="B12253" s="172">
        <v>45818.57912037037</v>
      </c>
      <c r="C12253" s="69" t="s">
        <v>203</v>
      </c>
      <c r="D12253" s="69" t="s">
        <v>1937</v>
      </c>
      <c r="E12253" s="69" t="s">
        <v>2697</v>
      </c>
      <c r="F12253" s="69">
        <v>2146</v>
      </c>
      <c r="G12253" s="69" t="s">
        <v>1947</v>
      </c>
    </row>
    <row r="12254" spans="1:7" ht="14.4">
      <c r="A12254" s="27" t="str">
        <f>VLOOKUP(C12254,'user list'!A:B,2,0)</f>
        <v>CHD</v>
      </c>
      <c r="B12254" s="172">
        <v>45818.57912037037</v>
      </c>
      <c r="C12254" s="69" t="s">
        <v>203</v>
      </c>
      <c r="D12254" s="69" t="s">
        <v>1937</v>
      </c>
      <c r="E12254" s="69" t="s">
        <v>2697</v>
      </c>
      <c r="F12254" s="69">
        <v>2146</v>
      </c>
      <c r="G12254" s="69" t="s">
        <v>1948</v>
      </c>
    </row>
    <row r="12255" spans="1:7" ht="14.4">
      <c r="A12255" s="27" t="str">
        <f>VLOOKUP(C12255,'user list'!A:B,2,0)</f>
        <v>CHD</v>
      </c>
      <c r="B12255" s="172">
        <v>45818.57912037037</v>
      </c>
      <c r="C12255" s="69" t="s">
        <v>203</v>
      </c>
      <c r="D12255" s="69" t="s">
        <v>1937</v>
      </c>
      <c r="E12255" s="69" t="s">
        <v>2697</v>
      </c>
      <c r="F12255" s="69">
        <v>2146</v>
      </c>
      <c r="G12255" s="69" t="s">
        <v>1939</v>
      </c>
    </row>
    <row r="12256" spans="1:7" ht="14.4">
      <c r="A12256" s="27" t="str">
        <f>VLOOKUP(C12256,'user list'!A:B,2,0)</f>
        <v>Admin</v>
      </c>
      <c r="B12256" s="172">
        <v>45818.57912037037</v>
      </c>
      <c r="C12256" s="69" t="s">
        <v>186</v>
      </c>
      <c r="D12256" s="69" t="s">
        <v>1937</v>
      </c>
      <c r="E12256" s="69" t="s">
        <v>2697</v>
      </c>
      <c r="F12256" s="69">
        <v>2146</v>
      </c>
      <c r="G12256" s="69" t="s">
        <v>1948</v>
      </c>
    </row>
    <row r="12257" spans="1:7" ht="14.4">
      <c r="A12257" s="27" t="str">
        <f>VLOOKUP(C12257,'user list'!A:B,2,0)</f>
        <v>CHD</v>
      </c>
      <c r="B12257" s="172">
        <v>45818.579155092593</v>
      </c>
      <c r="C12257" s="69" t="s">
        <v>203</v>
      </c>
      <c r="D12257" s="69" t="s">
        <v>1937</v>
      </c>
      <c r="E12257" s="69" t="s">
        <v>2697</v>
      </c>
      <c r="F12257" s="69">
        <v>2138</v>
      </c>
      <c r="G12257" s="69" t="s">
        <v>1939</v>
      </c>
    </row>
    <row r="12258" spans="1:7" ht="14.4">
      <c r="A12258" s="27" t="str">
        <f>VLOOKUP(C12258,'user list'!A:B,2,0)</f>
        <v>DOE</v>
      </c>
      <c r="B12258" s="172">
        <v>45818.579247685186</v>
      </c>
      <c r="C12258" s="69" t="s">
        <v>212</v>
      </c>
      <c r="D12258" s="69" t="s">
        <v>1937</v>
      </c>
      <c r="E12258" s="69" t="s">
        <v>2697</v>
      </c>
      <c r="F12258" s="69">
        <v>2138</v>
      </c>
      <c r="G12258" s="69" t="s">
        <v>1939</v>
      </c>
    </row>
    <row r="12259" spans="1:7" ht="14.4">
      <c r="A12259" s="27" t="str">
        <f>VLOOKUP(C12259,'user list'!A:B,2,0)</f>
        <v>OCAs</v>
      </c>
      <c r="B12259" s="172">
        <v>45818.579340277778</v>
      </c>
      <c r="C12259" s="69" t="s">
        <v>279</v>
      </c>
      <c r="D12259" s="69" t="s">
        <v>1937</v>
      </c>
      <c r="E12259" s="69" t="s">
        <v>2705</v>
      </c>
      <c r="F12259" s="69">
        <v>2150</v>
      </c>
      <c r="G12259" s="69" t="s">
        <v>1939</v>
      </c>
    </row>
    <row r="12260" spans="1:7" ht="14.4">
      <c r="A12260" s="27" t="str">
        <f>VLOOKUP(C12260,'user list'!A:B,2,0)</f>
        <v>OCAs</v>
      </c>
      <c r="B12260" s="172">
        <v>45818.579351851855</v>
      </c>
      <c r="C12260" s="69" t="s">
        <v>279</v>
      </c>
      <c r="D12260" s="69" t="s">
        <v>1937</v>
      </c>
      <c r="E12260" s="69" t="s">
        <v>2706</v>
      </c>
      <c r="F12260" s="69">
        <v>2151</v>
      </c>
      <c r="G12260" s="69" t="s">
        <v>1939</v>
      </c>
    </row>
    <row r="12261" spans="1:7" ht="14.4">
      <c r="A12261" s="27" t="str">
        <f>VLOOKUP(C12261,'user list'!A:B,2,0)</f>
        <v>OCAs</v>
      </c>
      <c r="B12261" s="172">
        <v>45818.579375000001</v>
      </c>
      <c r="C12261" s="69" t="s">
        <v>279</v>
      </c>
      <c r="D12261" s="69" t="s">
        <v>1937</v>
      </c>
      <c r="E12261" s="69" t="s">
        <v>2705</v>
      </c>
      <c r="F12261" s="69">
        <v>2150</v>
      </c>
      <c r="G12261" s="69" t="s">
        <v>1939</v>
      </c>
    </row>
    <row r="12262" spans="1:7" ht="14.4">
      <c r="A12262" s="27" t="str">
        <f>VLOOKUP(C12262,'user list'!A:B,2,0)</f>
        <v>OCAs</v>
      </c>
      <c r="B12262" s="172">
        <v>45818.579386574071</v>
      </c>
      <c r="C12262" s="69" t="s">
        <v>279</v>
      </c>
      <c r="D12262" s="69" t="s">
        <v>1937</v>
      </c>
      <c r="E12262" s="69" t="s">
        <v>2706</v>
      </c>
      <c r="F12262" s="69">
        <v>2151</v>
      </c>
      <c r="G12262" s="69" t="s">
        <v>1939</v>
      </c>
    </row>
    <row r="12263" spans="1:7" ht="14.4">
      <c r="A12263" s="27" t="str">
        <f>VLOOKUP(C12263,'user list'!A:B,2,0)</f>
        <v>OCAs</v>
      </c>
      <c r="B12263" s="172">
        <v>45818.579398148147</v>
      </c>
      <c r="C12263" s="69" t="s">
        <v>279</v>
      </c>
      <c r="D12263" s="69" t="s">
        <v>1937</v>
      </c>
      <c r="E12263" s="69" t="s">
        <v>2706</v>
      </c>
      <c r="F12263" s="69">
        <v>2151</v>
      </c>
      <c r="G12263" s="69" t="s">
        <v>1939</v>
      </c>
    </row>
    <row r="12264" spans="1:7" ht="14.4">
      <c r="A12264" s="27" t="str">
        <f>VLOOKUP(C12264,'user list'!A:B,2,0)</f>
        <v>TFCOPRISS</v>
      </c>
      <c r="B12264" s="172">
        <v>45818.579421296294</v>
      </c>
      <c r="C12264" s="69" t="s">
        <v>274</v>
      </c>
      <c r="D12264" s="69" t="s">
        <v>1937</v>
      </c>
      <c r="E12264" s="69" t="s">
        <v>2697</v>
      </c>
      <c r="F12264" s="69">
        <v>2138</v>
      </c>
      <c r="G12264" s="69" t="s">
        <v>1947</v>
      </c>
    </row>
    <row r="12265" spans="1:7" ht="14.4">
      <c r="A12265" s="27" t="str">
        <f>VLOOKUP(C12265,'user list'!A:B,2,0)</f>
        <v>TFCOPRISS</v>
      </c>
      <c r="B12265" s="172">
        <v>45818.579421296294</v>
      </c>
      <c r="C12265" s="69" t="s">
        <v>274</v>
      </c>
      <c r="D12265" s="69" t="s">
        <v>1937</v>
      </c>
      <c r="E12265" s="69" t="s">
        <v>2697</v>
      </c>
      <c r="F12265" s="69">
        <v>2138</v>
      </c>
      <c r="G12265" s="69" t="s">
        <v>1948</v>
      </c>
    </row>
    <row r="12266" spans="1:7" ht="14.4">
      <c r="A12266" s="27" t="str">
        <f>VLOOKUP(C12266,'user list'!A:B,2,0)</f>
        <v>TFCOPRISS</v>
      </c>
      <c r="B12266" s="172">
        <v>45818.579421296294</v>
      </c>
      <c r="C12266" s="69" t="s">
        <v>274</v>
      </c>
      <c r="D12266" s="69" t="s">
        <v>1937</v>
      </c>
      <c r="E12266" s="69" t="s">
        <v>2697</v>
      </c>
      <c r="F12266" s="69">
        <v>2138</v>
      </c>
      <c r="G12266" s="69" t="s">
        <v>1939</v>
      </c>
    </row>
    <row r="12267" spans="1:7" ht="14.4">
      <c r="A12267" s="27" t="str">
        <f>VLOOKUP(C12267,'user list'!A:B,2,0)</f>
        <v>Admin</v>
      </c>
      <c r="B12267" s="172">
        <v>45818.579421296294</v>
      </c>
      <c r="C12267" s="69" t="s">
        <v>186</v>
      </c>
      <c r="D12267" s="69" t="s">
        <v>1937</v>
      </c>
      <c r="E12267" s="69" t="s">
        <v>2697</v>
      </c>
      <c r="F12267" s="69">
        <v>2138</v>
      </c>
      <c r="G12267" s="69" t="s">
        <v>1948</v>
      </c>
    </row>
    <row r="12268" spans="1:7" ht="14.4">
      <c r="A12268" s="27" t="str">
        <f>VLOOKUP(C12268,'user list'!A:B,2,0)</f>
        <v>TFCOPRISS</v>
      </c>
      <c r="B12268" s="172">
        <v>45818.579513888886</v>
      </c>
      <c r="C12268" s="69" t="s">
        <v>274</v>
      </c>
      <c r="D12268" s="69" t="s">
        <v>1937</v>
      </c>
      <c r="E12268" s="69" t="s">
        <v>2697</v>
      </c>
      <c r="F12268" s="69">
        <v>2138</v>
      </c>
      <c r="G12268" s="69" t="s">
        <v>1949</v>
      </c>
    </row>
    <row r="12269" spans="1:7" ht="14.4">
      <c r="A12269" s="27" t="str">
        <f>VLOOKUP(C12269,'user list'!A:B,2,0)</f>
        <v>CHD</v>
      </c>
      <c r="B12269" s="172">
        <v>45818.57953703704</v>
      </c>
      <c r="C12269" s="69" t="s">
        <v>203</v>
      </c>
      <c r="D12269" s="69" t="s">
        <v>1937</v>
      </c>
      <c r="E12269" s="69" t="s">
        <v>2697</v>
      </c>
      <c r="F12269" s="69">
        <v>2138</v>
      </c>
      <c r="G12269" s="69" t="s">
        <v>1947</v>
      </c>
    </row>
    <row r="12270" spans="1:7" ht="14.4">
      <c r="A12270" s="27" t="str">
        <f>VLOOKUP(C12270,'user list'!A:B,2,0)</f>
        <v>CHD</v>
      </c>
      <c r="B12270" s="172">
        <v>45818.57953703704</v>
      </c>
      <c r="C12270" s="69" t="s">
        <v>203</v>
      </c>
      <c r="D12270" s="69" t="s">
        <v>1937</v>
      </c>
      <c r="E12270" s="69" t="s">
        <v>2697</v>
      </c>
      <c r="F12270" s="69">
        <v>2138</v>
      </c>
      <c r="G12270" s="69" t="s">
        <v>1948</v>
      </c>
    </row>
    <row r="12271" spans="1:7" ht="14.4">
      <c r="A12271" s="27" t="str">
        <f>VLOOKUP(C12271,'user list'!A:B,2,0)</f>
        <v>CHD</v>
      </c>
      <c r="B12271" s="172">
        <v>45818.57953703704</v>
      </c>
      <c r="C12271" s="69" t="s">
        <v>203</v>
      </c>
      <c r="D12271" s="69" t="s">
        <v>1937</v>
      </c>
      <c r="E12271" s="69" t="s">
        <v>2697</v>
      </c>
      <c r="F12271" s="69">
        <v>2138</v>
      </c>
      <c r="G12271" s="69" t="s">
        <v>1939</v>
      </c>
    </row>
    <row r="12272" spans="1:7" ht="14.4">
      <c r="A12272" s="27" t="str">
        <f>VLOOKUP(C12272,'user list'!A:B,2,0)</f>
        <v>Admin</v>
      </c>
      <c r="B12272" s="172">
        <v>45818.579548611109</v>
      </c>
      <c r="C12272" s="69" t="s">
        <v>186</v>
      </c>
      <c r="D12272" s="69" t="s">
        <v>1937</v>
      </c>
      <c r="E12272" s="69" t="s">
        <v>2697</v>
      </c>
      <c r="F12272" s="69">
        <v>2138</v>
      </c>
      <c r="G12272" s="69" t="s">
        <v>1948</v>
      </c>
    </row>
    <row r="12273" spans="1:7" ht="14.4">
      <c r="A12273" s="27" t="str">
        <f>VLOOKUP(C12273,'user list'!A:B,2,0)</f>
        <v>DOE</v>
      </c>
      <c r="B12273" s="172">
        <v>45818.579583333332</v>
      </c>
      <c r="C12273" s="69" t="s">
        <v>212</v>
      </c>
      <c r="D12273" s="69" t="s">
        <v>1937</v>
      </c>
      <c r="E12273" s="69" t="s">
        <v>2691</v>
      </c>
      <c r="F12273" s="69">
        <v>2120</v>
      </c>
      <c r="G12273" s="69" t="s">
        <v>1939</v>
      </c>
    </row>
    <row r="12274" spans="1:7" ht="14.4">
      <c r="A12274" s="27" t="str">
        <f>VLOOKUP(C12274,'user list'!A:B,2,0)</f>
        <v>OCAs</v>
      </c>
      <c r="B12274" s="172">
        <v>45818.579699074071</v>
      </c>
      <c r="C12274" s="69" t="s">
        <v>279</v>
      </c>
      <c r="D12274" s="69" t="s">
        <v>1937</v>
      </c>
      <c r="E12274" s="69" t="s">
        <v>2706</v>
      </c>
      <c r="F12274" s="69">
        <v>2151</v>
      </c>
      <c r="G12274" s="69" t="s">
        <v>1939</v>
      </c>
    </row>
    <row r="12275" spans="1:7" ht="14.4">
      <c r="A12275" s="27" t="str">
        <f>VLOOKUP(C12275,'user list'!A:B,2,0)</f>
        <v>DOE</v>
      </c>
      <c r="B12275" s="172">
        <v>45818.579768518517</v>
      </c>
      <c r="C12275" s="69" t="s">
        <v>212</v>
      </c>
      <c r="D12275" s="69" t="s">
        <v>1937</v>
      </c>
      <c r="E12275" s="69" t="s">
        <v>2690</v>
      </c>
      <c r="F12275" s="69">
        <v>2118</v>
      </c>
      <c r="G12275" s="69" t="s">
        <v>1939</v>
      </c>
    </row>
    <row r="12276" spans="1:7" ht="14.4">
      <c r="A12276" s="27" t="str">
        <f>VLOOKUP(C12276,'user list'!A:B,2,0)</f>
        <v>DOE</v>
      </c>
      <c r="B12276" s="172">
        <v>45818.579814814817</v>
      </c>
      <c r="C12276" s="69" t="s">
        <v>212</v>
      </c>
      <c r="D12276" s="69" t="s">
        <v>1937</v>
      </c>
      <c r="E12276" s="69" t="s">
        <v>2689</v>
      </c>
      <c r="F12276" s="69">
        <v>2117</v>
      </c>
      <c r="G12276" s="69" t="s">
        <v>1939</v>
      </c>
    </row>
    <row r="12277" spans="1:7" ht="14.4">
      <c r="A12277" s="27" t="str">
        <f>VLOOKUP(C12277,'user list'!A:B,2,0)</f>
        <v>OCAs</v>
      </c>
      <c r="B12277" s="172">
        <v>45818.579837962963</v>
      </c>
      <c r="C12277" s="69" t="s">
        <v>279</v>
      </c>
      <c r="D12277" s="69" t="s">
        <v>1937</v>
      </c>
      <c r="E12277" s="69" t="s">
        <v>2569</v>
      </c>
      <c r="F12277" s="69">
        <v>1933</v>
      </c>
      <c r="G12277" s="69" t="s">
        <v>1939</v>
      </c>
    </row>
    <row r="12278" spans="1:7" ht="14.4">
      <c r="A12278" s="27" t="str">
        <f>VLOOKUP(C12278,'user list'!A:B,2,0)</f>
        <v>DOE</v>
      </c>
      <c r="B12278" s="172">
        <v>45818.57984953704</v>
      </c>
      <c r="C12278" s="69" t="s">
        <v>212</v>
      </c>
      <c r="D12278" s="69" t="s">
        <v>1937</v>
      </c>
      <c r="E12278" s="69" t="s">
        <v>2688</v>
      </c>
      <c r="F12278" s="69">
        <v>2116</v>
      </c>
      <c r="G12278" s="69" t="s">
        <v>1939</v>
      </c>
    </row>
    <row r="12279" spans="1:7" ht="14.4">
      <c r="A12279" s="27" t="str">
        <f>VLOOKUP(C12279,'user list'!A:B,2,0)</f>
        <v>OCAs</v>
      </c>
      <c r="B12279" s="172">
        <v>45818.579861111109</v>
      </c>
      <c r="C12279" s="69" t="s">
        <v>279</v>
      </c>
      <c r="D12279" s="69" t="s">
        <v>1937</v>
      </c>
      <c r="E12279" s="69" t="s">
        <v>2570</v>
      </c>
      <c r="F12279" s="69">
        <v>1934</v>
      </c>
      <c r="G12279" s="69" t="s">
        <v>1939</v>
      </c>
    </row>
    <row r="12280" spans="1:7" ht="14.4">
      <c r="A12280" s="27" t="str">
        <f>VLOOKUP(C12280,'user list'!A:B,2,0)</f>
        <v>DOE</v>
      </c>
      <c r="B12280" s="172">
        <v>45818.579884259256</v>
      </c>
      <c r="C12280" s="69" t="s">
        <v>212</v>
      </c>
      <c r="D12280" s="69" t="s">
        <v>1937</v>
      </c>
      <c r="E12280" s="69" t="s">
        <v>2659</v>
      </c>
      <c r="F12280" s="69">
        <v>2068</v>
      </c>
      <c r="G12280" s="69" t="s">
        <v>1939</v>
      </c>
    </row>
    <row r="12281" spans="1:7" ht="14.4">
      <c r="A12281" s="27" t="str">
        <f>VLOOKUP(C12281,'user list'!A:B,2,0)</f>
        <v>OCAs</v>
      </c>
      <c r="B12281" s="172">
        <v>45818.579907407409</v>
      </c>
      <c r="C12281" s="69" t="s">
        <v>279</v>
      </c>
      <c r="D12281" s="69" t="s">
        <v>1937</v>
      </c>
      <c r="E12281" s="69" t="s">
        <v>2698</v>
      </c>
      <c r="F12281" s="69">
        <v>2139</v>
      </c>
      <c r="G12281" s="69" t="s">
        <v>1939</v>
      </c>
    </row>
    <row r="12282" spans="1:7" ht="14.4">
      <c r="A12282" s="27" t="str">
        <f>VLOOKUP(C12282,'user list'!A:B,2,0)</f>
        <v>OCAs</v>
      </c>
      <c r="B12282" s="172">
        <v>45818.579930555556</v>
      </c>
      <c r="C12282" s="69" t="s">
        <v>279</v>
      </c>
      <c r="D12282" s="69" t="s">
        <v>1937</v>
      </c>
      <c r="E12282" s="69" t="s">
        <v>2706</v>
      </c>
      <c r="F12282" s="69">
        <v>2151</v>
      </c>
      <c r="G12282" s="69" t="s">
        <v>1939</v>
      </c>
    </row>
    <row r="12283" spans="1:7" ht="14.4">
      <c r="A12283" s="27" t="str">
        <f>VLOOKUP(C12283,'user list'!A:B,2,0)</f>
        <v>OCAs</v>
      </c>
      <c r="B12283" s="172">
        <v>45818.579942129632</v>
      </c>
      <c r="C12283" s="69" t="s">
        <v>279</v>
      </c>
      <c r="D12283" s="69" t="s">
        <v>1937</v>
      </c>
      <c r="E12283" s="69" t="s">
        <v>2705</v>
      </c>
      <c r="F12283" s="69">
        <v>2150</v>
      </c>
      <c r="G12283" s="69" t="s">
        <v>1939</v>
      </c>
    </row>
    <row r="12284" spans="1:7" ht="14.4">
      <c r="A12284" s="27" t="str">
        <f>VLOOKUP(C12284,'user list'!A:B,2,0)</f>
        <v>DOE</v>
      </c>
      <c r="B12284" s="172">
        <v>45818.579965277779</v>
      </c>
      <c r="C12284" s="69" t="s">
        <v>212</v>
      </c>
      <c r="D12284" s="69" t="s">
        <v>1937</v>
      </c>
      <c r="E12284" s="69" t="s">
        <v>2642</v>
      </c>
      <c r="F12284" s="69">
        <v>2051</v>
      </c>
      <c r="G12284" s="69" t="s">
        <v>1939</v>
      </c>
    </row>
    <row r="12285" spans="1:7" ht="14.4">
      <c r="A12285" s="27" t="str">
        <f>VLOOKUP(C12285,'user list'!A:B,2,0)</f>
        <v>HCDRD</v>
      </c>
      <c r="B12285" s="172">
        <v>45818.579988425925</v>
      </c>
      <c r="C12285" s="69" t="s">
        <v>216</v>
      </c>
      <c r="D12285" s="69" t="s">
        <v>1937</v>
      </c>
      <c r="E12285" s="69" t="s">
        <v>2697</v>
      </c>
      <c r="F12285" s="69">
        <v>2138</v>
      </c>
      <c r="G12285" s="69" t="s">
        <v>1939</v>
      </c>
    </row>
    <row r="12286" spans="1:7" ht="14.4">
      <c r="A12286" s="27" t="str">
        <f>VLOOKUP(C12286,'user list'!A:B,2,0)</f>
        <v>DOE</v>
      </c>
      <c r="B12286" s="172">
        <v>45818.580011574071</v>
      </c>
      <c r="C12286" s="69" t="s">
        <v>212</v>
      </c>
      <c r="D12286" s="69" t="s">
        <v>1937</v>
      </c>
      <c r="E12286" s="69" t="s">
        <v>2640</v>
      </c>
      <c r="F12286" s="69">
        <v>2047</v>
      </c>
      <c r="G12286" s="69" t="s">
        <v>1939</v>
      </c>
    </row>
    <row r="12287" spans="1:7" ht="14.4">
      <c r="A12287" s="27" t="str">
        <f>VLOOKUP(C12287,'user list'!A:B,2,0)</f>
        <v>HCDRD</v>
      </c>
      <c r="B12287" s="172">
        <v>45818.580034722225</v>
      </c>
      <c r="C12287" s="69" t="s">
        <v>216</v>
      </c>
      <c r="D12287" s="69" t="s">
        <v>1937</v>
      </c>
      <c r="E12287" s="69" t="s">
        <v>2697</v>
      </c>
      <c r="F12287" s="69">
        <v>2146</v>
      </c>
      <c r="G12287" s="69" t="s">
        <v>1939</v>
      </c>
    </row>
    <row r="12288" spans="1:7" ht="14.4">
      <c r="A12288" s="27" t="str">
        <f>VLOOKUP(C12288,'user list'!A:B,2,0)</f>
        <v>DOE</v>
      </c>
      <c r="B12288" s="172">
        <v>45818.580069444448</v>
      </c>
      <c r="C12288" s="69" t="s">
        <v>212</v>
      </c>
      <c r="D12288" s="69" t="s">
        <v>1937</v>
      </c>
      <c r="E12288" s="69" t="s">
        <v>2636</v>
      </c>
      <c r="F12288" s="69">
        <v>2043</v>
      </c>
      <c r="G12288" s="69" t="s">
        <v>1939</v>
      </c>
    </row>
    <row r="12289" spans="1:7" ht="14.4">
      <c r="A12289" s="27" t="str">
        <f>VLOOKUP(C12289,'user list'!A:B,2,0)</f>
        <v>TFCOPRISS</v>
      </c>
      <c r="B12289" s="172">
        <v>45818.580104166664</v>
      </c>
      <c r="C12289" s="69" t="s">
        <v>274</v>
      </c>
      <c r="D12289" s="69" t="s">
        <v>1937</v>
      </c>
      <c r="E12289" s="69" t="s">
        <v>2697</v>
      </c>
      <c r="F12289" s="69">
        <v>2146</v>
      </c>
      <c r="G12289" s="69" t="s">
        <v>1939</v>
      </c>
    </row>
    <row r="12290" spans="1:7" ht="14.4">
      <c r="A12290" s="27" t="str">
        <f>VLOOKUP(C12290,'user list'!A:B,2,0)</f>
        <v>DOE</v>
      </c>
      <c r="B12290" s="172">
        <v>45818.58011574074</v>
      </c>
      <c r="C12290" s="69" t="s">
        <v>212</v>
      </c>
      <c r="D12290" s="69" t="s">
        <v>1937</v>
      </c>
      <c r="E12290" s="69" t="s">
        <v>2632</v>
      </c>
      <c r="F12290" s="69">
        <v>2038</v>
      </c>
      <c r="G12290" s="69" t="s">
        <v>1939</v>
      </c>
    </row>
    <row r="12291" spans="1:7" ht="14.4">
      <c r="A12291" s="27" t="str">
        <f>VLOOKUP(C12291,'user list'!A:B,2,0)</f>
        <v>HCDRD</v>
      </c>
      <c r="B12291" s="172">
        <v>45818.58021990741</v>
      </c>
      <c r="C12291" s="69" t="s">
        <v>216</v>
      </c>
      <c r="D12291" s="69" t="s">
        <v>1937</v>
      </c>
      <c r="E12291" s="69" t="s">
        <v>2706</v>
      </c>
      <c r="F12291" s="69">
        <v>2151</v>
      </c>
      <c r="G12291" s="69" t="s">
        <v>1939</v>
      </c>
    </row>
    <row r="12292" spans="1:7" ht="14.4">
      <c r="A12292" s="27" t="str">
        <f>VLOOKUP(C12292,'user list'!A:B,2,0)</f>
        <v>QCBAS</v>
      </c>
      <c r="B12292" s="172">
        <v>45818.580324074072</v>
      </c>
      <c r="C12292" s="69" t="s">
        <v>263</v>
      </c>
      <c r="D12292" s="69" t="s">
        <v>1937</v>
      </c>
      <c r="E12292" s="69" t="s">
        <v>2577</v>
      </c>
      <c r="F12292" s="69">
        <v>1946</v>
      </c>
      <c r="G12292" s="69" t="s">
        <v>1939</v>
      </c>
    </row>
    <row r="12293" spans="1:7" ht="14.4">
      <c r="A12293" s="27" t="str">
        <f>VLOOKUP(C12293,'user list'!A:B,2,0)</f>
        <v>TFCOPRISS</v>
      </c>
      <c r="B12293" s="172">
        <v>45818.580405092594</v>
      </c>
      <c r="C12293" s="69" t="s">
        <v>274</v>
      </c>
      <c r="D12293" s="69" t="s">
        <v>1937</v>
      </c>
      <c r="E12293" s="69" t="s">
        <v>2697</v>
      </c>
      <c r="F12293" s="69">
        <v>2146</v>
      </c>
      <c r="G12293" s="69" t="s">
        <v>1947</v>
      </c>
    </row>
    <row r="12294" spans="1:7" ht="14.4">
      <c r="A12294" s="27" t="str">
        <f>VLOOKUP(C12294,'user list'!A:B,2,0)</f>
        <v>TFCOPRISS</v>
      </c>
      <c r="B12294" s="172">
        <v>45818.580405092594</v>
      </c>
      <c r="C12294" s="69" t="s">
        <v>274</v>
      </c>
      <c r="D12294" s="69" t="s">
        <v>1937</v>
      </c>
      <c r="E12294" s="69" t="s">
        <v>2697</v>
      </c>
      <c r="F12294" s="69">
        <v>2146</v>
      </c>
      <c r="G12294" s="69" t="s">
        <v>1948</v>
      </c>
    </row>
    <row r="12295" spans="1:7" ht="14.4">
      <c r="A12295" s="27" t="str">
        <f>VLOOKUP(C12295,'user list'!A:B,2,0)</f>
        <v>TFCOPRISS</v>
      </c>
      <c r="B12295" s="172">
        <v>45818.580405092594</v>
      </c>
      <c r="C12295" s="69" t="s">
        <v>274</v>
      </c>
      <c r="D12295" s="69" t="s">
        <v>1937</v>
      </c>
      <c r="E12295" s="69" t="s">
        <v>2697</v>
      </c>
      <c r="F12295" s="69">
        <v>2146</v>
      </c>
      <c r="G12295" s="69" t="s">
        <v>1939</v>
      </c>
    </row>
    <row r="12296" spans="1:7" ht="14.4">
      <c r="A12296" s="27" t="str">
        <f>VLOOKUP(C12296,'user list'!A:B,2,0)</f>
        <v>Admin</v>
      </c>
      <c r="B12296" s="172">
        <v>45818.580405092594</v>
      </c>
      <c r="C12296" s="69" t="s">
        <v>186</v>
      </c>
      <c r="D12296" s="69" t="s">
        <v>1937</v>
      </c>
      <c r="E12296" s="69" t="s">
        <v>2697</v>
      </c>
      <c r="F12296" s="69">
        <v>2146</v>
      </c>
      <c r="G12296" s="69" t="s">
        <v>1948</v>
      </c>
    </row>
    <row r="12297" spans="1:7" ht="14.4">
      <c r="A12297" s="27" t="str">
        <f>VLOOKUP(C12297,'user list'!A:B,2,0)</f>
        <v>QCBAS</v>
      </c>
      <c r="B12297" s="172">
        <v>45818.580740740741</v>
      </c>
      <c r="C12297" s="69" t="s">
        <v>263</v>
      </c>
      <c r="D12297" s="69" t="s">
        <v>1937</v>
      </c>
      <c r="E12297" s="69" t="s">
        <v>2577</v>
      </c>
      <c r="F12297" s="69">
        <v>1946</v>
      </c>
      <c r="G12297" s="69" t="s">
        <v>2441</v>
      </c>
    </row>
    <row r="12298" spans="1:7" ht="14.4">
      <c r="A12298" s="27" t="str">
        <f>VLOOKUP(C12298,'user list'!A:B,2,0)</f>
        <v>HCDRD</v>
      </c>
      <c r="B12298" s="172">
        <v>45818.581273148149</v>
      </c>
      <c r="C12298" s="69" t="s">
        <v>216</v>
      </c>
      <c r="D12298" s="69" t="s">
        <v>1937</v>
      </c>
      <c r="E12298" s="69" t="s">
        <v>2705</v>
      </c>
      <c r="F12298" s="69">
        <v>2150</v>
      </c>
      <c r="G12298" s="69" t="s">
        <v>1939</v>
      </c>
    </row>
    <row r="12299" spans="1:7" ht="14.4">
      <c r="A12299" s="27" t="str">
        <f>VLOOKUP(C12299,'user list'!A:B,2,0)</f>
        <v>OCAs</v>
      </c>
      <c r="B12299" s="172">
        <v>45818.581875000003</v>
      </c>
      <c r="C12299" s="69" t="s">
        <v>279</v>
      </c>
      <c r="D12299" s="69" t="s">
        <v>1937</v>
      </c>
      <c r="E12299" s="69" t="s">
        <v>2707</v>
      </c>
      <c r="F12299" s="69">
        <v>2152</v>
      </c>
      <c r="G12299" s="69" t="s">
        <v>2440</v>
      </c>
    </row>
    <row r="12300" spans="1:7" ht="14.4">
      <c r="A12300" s="27" t="str">
        <f>VLOOKUP(C12300,'user list'!A:B,2,0)</f>
        <v>Admin</v>
      </c>
      <c r="B12300" s="172">
        <v>45818.581875000003</v>
      </c>
      <c r="C12300" s="69" t="s">
        <v>186</v>
      </c>
      <c r="D12300" s="69" t="s">
        <v>1937</v>
      </c>
      <c r="E12300" s="69" t="s">
        <v>2707</v>
      </c>
      <c r="F12300" s="69">
        <v>2152</v>
      </c>
      <c r="G12300" s="69" t="s">
        <v>1948</v>
      </c>
    </row>
    <row r="12301" spans="1:7" ht="14.4">
      <c r="A12301" s="27" t="str">
        <f>VLOOKUP(C12301,'user list'!A:B,2,0)</f>
        <v>Admin</v>
      </c>
      <c r="B12301" s="172">
        <v>45818.581875000003</v>
      </c>
      <c r="C12301" s="69" t="s">
        <v>186</v>
      </c>
      <c r="D12301" s="69" t="s">
        <v>1937</v>
      </c>
      <c r="E12301" s="69" t="s">
        <v>2707</v>
      </c>
      <c r="F12301" s="69">
        <v>2152</v>
      </c>
      <c r="G12301" s="69" t="s">
        <v>1948</v>
      </c>
    </row>
    <row r="12302" spans="1:7" ht="14.4">
      <c r="A12302" s="27" t="str">
        <f>VLOOKUP(C12302,'user list'!A:B,2,0)</f>
        <v>Admin</v>
      </c>
      <c r="B12302" s="172">
        <v>45818.581875000003</v>
      </c>
      <c r="C12302" s="69" t="s">
        <v>186</v>
      </c>
      <c r="D12302" s="69" t="s">
        <v>1937</v>
      </c>
      <c r="E12302" s="69" t="s">
        <v>2707</v>
      </c>
      <c r="F12302" s="69">
        <v>2152</v>
      </c>
      <c r="G12302" s="69" t="s">
        <v>1948</v>
      </c>
    </row>
    <row r="12303" spans="1:7" ht="14.4">
      <c r="A12303" s="27" t="str">
        <f>VLOOKUP(C12303,'user list'!A:B,2,0)</f>
        <v>Admin</v>
      </c>
      <c r="B12303" s="172">
        <v>45818.581875000003</v>
      </c>
      <c r="C12303" s="69" t="s">
        <v>186</v>
      </c>
      <c r="D12303" s="69" t="s">
        <v>1937</v>
      </c>
      <c r="E12303" s="69" t="s">
        <v>2707</v>
      </c>
      <c r="F12303" s="69">
        <v>2152</v>
      </c>
      <c r="G12303" s="69" t="s">
        <v>1947</v>
      </c>
    </row>
    <row r="12304" spans="1:7" ht="14.4">
      <c r="A12304" s="27" t="str">
        <f>VLOOKUP(C12304,'user list'!A:B,2,0)</f>
        <v>OCAs</v>
      </c>
      <c r="B12304" s="172">
        <v>45818.581967592596</v>
      </c>
      <c r="C12304" s="69" t="s">
        <v>279</v>
      </c>
      <c r="D12304" s="69" t="s">
        <v>1937</v>
      </c>
      <c r="E12304" s="69" t="s">
        <v>2707</v>
      </c>
      <c r="F12304" s="69">
        <v>2152</v>
      </c>
      <c r="G12304" s="69" t="s">
        <v>1939</v>
      </c>
    </row>
    <row r="12305" spans="1:7" ht="14.4">
      <c r="A12305" s="27" t="str">
        <f>VLOOKUP(C12305,'user list'!A:B,2,0)</f>
        <v>QCBAS</v>
      </c>
      <c r="B12305" s="172">
        <v>45818.583067129628</v>
      </c>
      <c r="C12305" s="69" t="s">
        <v>263</v>
      </c>
      <c r="D12305" s="69" t="s">
        <v>1937</v>
      </c>
      <c r="E12305" s="69" t="s">
        <v>2697</v>
      </c>
      <c r="F12305" s="69">
        <v>2146</v>
      </c>
      <c r="G12305" s="69" t="s">
        <v>1939</v>
      </c>
    </row>
    <row r="12306" spans="1:7" ht="14.4">
      <c r="A12306" s="27" t="str">
        <f>VLOOKUP(C12306,'user list'!A:B,2,0)</f>
        <v>QCBAS</v>
      </c>
      <c r="B12306" s="172">
        <v>45818.583148148151</v>
      </c>
      <c r="C12306" s="69" t="s">
        <v>263</v>
      </c>
      <c r="D12306" s="69" t="s">
        <v>1937</v>
      </c>
      <c r="E12306" s="69" t="s">
        <v>2697</v>
      </c>
      <c r="F12306" s="69">
        <v>2138</v>
      </c>
      <c r="G12306" s="69" t="s">
        <v>1939</v>
      </c>
    </row>
    <row r="12307" spans="1:7" ht="14.4">
      <c r="A12307" s="27" t="str">
        <f>VLOOKUP(C12307,'user list'!A:B,2,0)</f>
        <v>DOE</v>
      </c>
      <c r="B12307" s="172">
        <v>45818.584189814814</v>
      </c>
      <c r="C12307" s="69" t="s">
        <v>212</v>
      </c>
      <c r="D12307" s="69" t="s">
        <v>1937</v>
      </c>
      <c r="E12307" s="69" t="s">
        <v>2697</v>
      </c>
      <c r="F12307" s="69">
        <v>2138</v>
      </c>
      <c r="G12307" s="69" t="s">
        <v>1939</v>
      </c>
    </row>
    <row r="12308" spans="1:7" ht="14.4">
      <c r="A12308" s="27" t="str">
        <f>VLOOKUP(C12308,'user list'!A:B,2,0)</f>
        <v>OCAs</v>
      </c>
      <c r="B12308" s="172">
        <v>45818.584664351853</v>
      </c>
      <c r="C12308" s="69" t="s">
        <v>279</v>
      </c>
      <c r="D12308" s="69" t="s">
        <v>1937</v>
      </c>
      <c r="E12308" s="69" t="s">
        <v>2698</v>
      </c>
      <c r="F12308" s="69">
        <v>2139</v>
      </c>
      <c r="G12308" s="69" t="s">
        <v>1939</v>
      </c>
    </row>
    <row r="12309" spans="1:7" ht="14.4">
      <c r="A12309" s="27" t="str">
        <f>VLOOKUP(C12309,'user list'!A:B,2,0)</f>
        <v>OCAs</v>
      </c>
      <c r="B12309" s="172">
        <v>45818.584722222222</v>
      </c>
      <c r="C12309" s="69" t="s">
        <v>279</v>
      </c>
      <c r="D12309" s="69" t="s">
        <v>1937</v>
      </c>
      <c r="E12309" s="69" t="s">
        <v>2699</v>
      </c>
      <c r="F12309" s="69">
        <v>2140</v>
      </c>
      <c r="G12309" s="69" t="s">
        <v>1939</v>
      </c>
    </row>
    <row r="12310" spans="1:7" ht="14.4">
      <c r="A12310" s="27" t="str">
        <f>VLOOKUP(C12310,'user list'!A:B,2,0)</f>
        <v>DOE</v>
      </c>
      <c r="B12310" s="172">
        <v>45818.584780092591</v>
      </c>
      <c r="C12310" s="69" t="s">
        <v>212</v>
      </c>
      <c r="D12310" s="69" t="s">
        <v>1937</v>
      </c>
      <c r="E12310" s="69" t="s">
        <v>2697</v>
      </c>
      <c r="F12310" s="69">
        <v>2138</v>
      </c>
      <c r="G12310" s="69" t="s">
        <v>1947</v>
      </c>
    </row>
    <row r="12311" spans="1:7" ht="14.4">
      <c r="A12311" s="27" t="str">
        <f>VLOOKUP(C12311,'user list'!A:B,2,0)</f>
        <v>DOE</v>
      </c>
      <c r="B12311" s="172">
        <v>45818.584780092591</v>
      </c>
      <c r="C12311" s="69" t="s">
        <v>212</v>
      </c>
      <c r="D12311" s="69" t="s">
        <v>1937</v>
      </c>
      <c r="E12311" s="69" t="s">
        <v>2697</v>
      </c>
      <c r="F12311" s="69">
        <v>2138</v>
      </c>
      <c r="G12311" s="69" t="s">
        <v>1948</v>
      </c>
    </row>
    <row r="12312" spans="1:7" ht="14.4">
      <c r="A12312" s="27" t="str">
        <f>VLOOKUP(C12312,'user list'!A:B,2,0)</f>
        <v>DOE</v>
      </c>
      <c r="B12312" s="172">
        <v>45818.584780092591</v>
      </c>
      <c r="C12312" s="69" t="s">
        <v>212</v>
      </c>
      <c r="D12312" s="69" t="s">
        <v>1937</v>
      </c>
      <c r="E12312" s="69" t="s">
        <v>2697</v>
      </c>
      <c r="F12312" s="69">
        <v>2138</v>
      </c>
      <c r="G12312" s="69" t="s">
        <v>1939</v>
      </c>
    </row>
    <row r="12313" spans="1:7" ht="14.4">
      <c r="A12313" s="27" t="str">
        <f>VLOOKUP(C12313,'user list'!A:B,2,0)</f>
        <v>CPDD</v>
      </c>
      <c r="B12313" s="172">
        <v>45818.584780092591</v>
      </c>
      <c r="C12313" s="69" t="s">
        <v>205</v>
      </c>
      <c r="D12313" s="69" t="s">
        <v>1937</v>
      </c>
      <c r="E12313" s="69" t="s">
        <v>2708</v>
      </c>
      <c r="F12313" s="69">
        <v>2153</v>
      </c>
      <c r="G12313" s="69" t="s">
        <v>2440</v>
      </c>
    </row>
    <row r="12314" spans="1:7" ht="14.4">
      <c r="A12314" s="27" t="str">
        <f>VLOOKUP(C12314,'user list'!A:B,2,0)</f>
        <v>Admin</v>
      </c>
      <c r="B12314" s="172">
        <v>45818.584791666668</v>
      </c>
      <c r="C12314" s="69" t="s">
        <v>186</v>
      </c>
      <c r="D12314" s="69" t="s">
        <v>1937</v>
      </c>
      <c r="E12314" s="69" t="s">
        <v>2697</v>
      </c>
      <c r="F12314" s="69">
        <v>2138</v>
      </c>
      <c r="G12314" s="69" t="s">
        <v>1948</v>
      </c>
    </row>
    <row r="12315" spans="1:7" ht="14.4">
      <c r="A12315" s="27" t="str">
        <f>VLOOKUP(C12315,'user list'!A:B,2,0)</f>
        <v>Admin</v>
      </c>
      <c r="B12315" s="172">
        <v>45818.584791666668</v>
      </c>
      <c r="C12315" s="69" t="s">
        <v>186</v>
      </c>
      <c r="D12315" s="69" t="s">
        <v>1937</v>
      </c>
      <c r="E12315" s="69" t="s">
        <v>2708</v>
      </c>
      <c r="F12315" s="69">
        <v>2153</v>
      </c>
      <c r="G12315" s="69" t="s">
        <v>1948</v>
      </c>
    </row>
    <row r="12316" spans="1:7" ht="14.4">
      <c r="A12316" s="27" t="str">
        <f>VLOOKUP(C12316,'user list'!A:B,2,0)</f>
        <v>Admin</v>
      </c>
      <c r="B12316" s="172">
        <v>45818.584791666668</v>
      </c>
      <c r="C12316" s="69" t="s">
        <v>186</v>
      </c>
      <c r="D12316" s="69" t="s">
        <v>1937</v>
      </c>
      <c r="E12316" s="69" t="s">
        <v>2708</v>
      </c>
      <c r="F12316" s="69">
        <v>2153</v>
      </c>
      <c r="G12316" s="69" t="s">
        <v>1948</v>
      </c>
    </row>
    <row r="12317" spans="1:7" ht="14.4">
      <c r="A12317" s="27" t="str">
        <f>VLOOKUP(C12317,'user list'!A:B,2,0)</f>
        <v>Admin</v>
      </c>
      <c r="B12317" s="172">
        <v>45818.584791666668</v>
      </c>
      <c r="C12317" s="69" t="s">
        <v>186</v>
      </c>
      <c r="D12317" s="69" t="s">
        <v>1937</v>
      </c>
      <c r="E12317" s="69" t="s">
        <v>2708</v>
      </c>
      <c r="F12317" s="69">
        <v>2153</v>
      </c>
      <c r="G12317" s="69" t="s">
        <v>1948</v>
      </c>
    </row>
    <row r="12318" spans="1:7" ht="14.4">
      <c r="A12318" s="27" t="str">
        <f>VLOOKUP(C12318,'user list'!A:B,2,0)</f>
        <v>Admin</v>
      </c>
      <c r="B12318" s="172">
        <v>45818.584791666668</v>
      </c>
      <c r="C12318" s="69" t="s">
        <v>186</v>
      </c>
      <c r="D12318" s="69" t="s">
        <v>1937</v>
      </c>
      <c r="E12318" s="69" t="s">
        <v>2708</v>
      </c>
      <c r="F12318" s="69">
        <v>2153</v>
      </c>
      <c r="G12318" s="69" t="s">
        <v>1947</v>
      </c>
    </row>
    <row r="12319" spans="1:7" ht="14.4">
      <c r="A12319" s="27" t="str">
        <f>VLOOKUP(C12319,'user list'!A:B,2,0)</f>
        <v>DOE</v>
      </c>
      <c r="B12319" s="172">
        <v>45818.585127314815</v>
      </c>
      <c r="C12319" s="69" t="s">
        <v>212</v>
      </c>
      <c r="D12319" s="69" t="s">
        <v>1937</v>
      </c>
      <c r="E12319" s="69" t="s">
        <v>1991</v>
      </c>
      <c r="F12319" s="69">
        <v>2115</v>
      </c>
      <c r="G12319" s="69" t="s">
        <v>1939</v>
      </c>
    </row>
    <row r="12320" spans="1:7" ht="14.4">
      <c r="A12320" s="27" t="str">
        <f>VLOOKUP(C12320,'user list'!A:B,2,0)</f>
        <v>DOE</v>
      </c>
      <c r="B12320" s="172">
        <v>45818.585173611114</v>
      </c>
      <c r="C12320" s="69" t="s">
        <v>212</v>
      </c>
      <c r="D12320" s="69" t="s">
        <v>1937</v>
      </c>
      <c r="E12320" s="69" t="s">
        <v>2697</v>
      </c>
      <c r="F12320" s="69">
        <v>2138</v>
      </c>
      <c r="G12320" s="69" t="s">
        <v>1939</v>
      </c>
    </row>
    <row r="12321" spans="1:7" ht="14.4">
      <c r="A12321" s="27" t="str">
        <f>VLOOKUP(C12321,'user list'!A:B,2,0)</f>
        <v>DOE</v>
      </c>
      <c r="B12321" s="172">
        <v>45818.585219907407</v>
      </c>
      <c r="C12321" s="69" t="s">
        <v>212</v>
      </c>
      <c r="D12321" s="69" t="s">
        <v>1937</v>
      </c>
      <c r="E12321" s="69" t="s">
        <v>2702</v>
      </c>
      <c r="F12321" s="69">
        <v>2143</v>
      </c>
      <c r="G12321" s="69" t="s">
        <v>1939</v>
      </c>
    </row>
    <row r="12322" spans="1:7" ht="14.4">
      <c r="A12322" s="27" t="str">
        <f>VLOOKUP(C12322,'user list'!A:B,2,0)</f>
        <v>DOE</v>
      </c>
      <c r="B12322" s="172">
        <v>45818.585243055553</v>
      </c>
      <c r="C12322" s="69" t="s">
        <v>212</v>
      </c>
      <c r="D12322" s="69" t="s">
        <v>1937</v>
      </c>
      <c r="E12322" s="69" t="s">
        <v>2697</v>
      </c>
      <c r="F12322" s="69">
        <v>2146</v>
      </c>
      <c r="G12322" s="69" t="s">
        <v>1939</v>
      </c>
    </row>
    <row r="12323" spans="1:7" ht="14.4">
      <c r="A12323" s="27" t="str">
        <f>VLOOKUP(C12323,'user list'!A:B,2,0)</f>
        <v>CBD</v>
      </c>
      <c r="B12323" s="172">
        <v>45818.585347222222</v>
      </c>
      <c r="C12323" s="69" t="s">
        <v>197</v>
      </c>
      <c r="D12323" s="69" t="s">
        <v>1937</v>
      </c>
      <c r="E12323" s="69" t="s">
        <v>2697</v>
      </c>
      <c r="F12323" s="69">
        <v>2146</v>
      </c>
      <c r="G12323" s="69" t="s">
        <v>1939</v>
      </c>
    </row>
    <row r="12324" spans="1:7" ht="14.4">
      <c r="A12324" s="27" t="str">
        <f>VLOOKUP(C12324,'user list'!A:B,2,0)</f>
        <v>CBD</v>
      </c>
      <c r="B12324" s="172">
        <v>45818.585509259261</v>
      </c>
      <c r="C12324" s="69" t="s">
        <v>197</v>
      </c>
      <c r="D12324" s="69" t="s">
        <v>1937</v>
      </c>
      <c r="E12324" s="69" t="s">
        <v>2697</v>
      </c>
      <c r="F12324" s="69">
        <v>2146</v>
      </c>
      <c r="G12324" s="69" t="s">
        <v>1939</v>
      </c>
    </row>
    <row r="12325" spans="1:7" ht="14.4">
      <c r="A12325" s="27" t="str">
        <f>VLOOKUP(C12325,'user list'!A:B,2,0)</f>
        <v>CBD</v>
      </c>
      <c r="B12325" s="172">
        <v>45818.58556712963</v>
      </c>
      <c r="C12325" s="69" t="s">
        <v>197</v>
      </c>
      <c r="D12325" s="69" t="s">
        <v>1937</v>
      </c>
      <c r="E12325" s="69" t="s">
        <v>2697</v>
      </c>
      <c r="F12325" s="69">
        <v>2146</v>
      </c>
      <c r="G12325" s="69" t="s">
        <v>2441</v>
      </c>
    </row>
    <row r="12326" spans="1:7" ht="14.4">
      <c r="A12326" s="27" t="str">
        <f>VLOOKUP(C12326,'user list'!A:B,2,0)</f>
        <v>CPDD</v>
      </c>
      <c r="B12326" s="172">
        <v>45818.585648148146</v>
      </c>
      <c r="C12326" s="69" t="s">
        <v>205</v>
      </c>
      <c r="D12326" s="69" t="s">
        <v>1937</v>
      </c>
      <c r="E12326" s="69" t="s">
        <v>2709</v>
      </c>
      <c r="F12326" s="69">
        <v>2154</v>
      </c>
      <c r="G12326" s="69" t="s">
        <v>2440</v>
      </c>
    </row>
    <row r="12327" spans="1:7" ht="14.4">
      <c r="A12327" s="27" t="str">
        <f>VLOOKUP(C12327,'user list'!A:B,2,0)</f>
        <v>Admin</v>
      </c>
      <c r="B12327" s="172">
        <v>45818.585648148146</v>
      </c>
      <c r="C12327" s="69" t="s">
        <v>186</v>
      </c>
      <c r="D12327" s="69" t="s">
        <v>1937</v>
      </c>
      <c r="E12327" s="69" t="s">
        <v>2709</v>
      </c>
      <c r="F12327" s="69">
        <v>2154</v>
      </c>
      <c r="G12327" s="69" t="s">
        <v>1948</v>
      </c>
    </row>
    <row r="12328" spans="1:7" ht="14.4">
      <c r="A12328" s="27" t="str">
        <f>VLOOKUP(C12328,'user list'!A:B,2,0)</f>
        <v>Admin</v>
      </c>
      <c r="B12328" s="172">
        <v>45818.585648148146</v>
      </c>
      <c r="C12328" s="69" t="s">
        <v>186</v>
      </c>
      <c r="D12328" s="69" t="s">
        <v>1937</v>
      </c>
      <c r="E12328" s="69" t="s">
        <v>2709</v>
      </c>
      <c r="F12328" s="69">
        <v>2154</v>
      </c>
      <c r="G12328" s="69" t="s">
        <v>1948</v>
      </c>
    </row>
    <row r="12329" spans="1:7" ht="14.4">
      <c r="A12329" s="27" t="str">
        <f>VLOOKUP(C12329,'user list'!A:B,2,0)</f>
        <v>Admin</v>
      </c>
      <c r="B12329" s="172">
        <v>45818.585648148146</v>
      </c>
      <c r="C12329" s="69" t="s">
        <v>186</v>
      </c>
      <c r="D12329" s="69" t="s">
        <v>1937</v>
      </c>
      <c r="E12329" s="69" t="s">
        <v>2709</v>
      </c>
      <c r="F12329" s="69">
        <v>2154</v>
      </c>
      <c r="G12329" s="69" t="s">
        <v>1948</v>
      </c>
    </row>
    <row r="12330" spans="1:7" ht="14.4">
      <c r="A12330" s="27" t="str">
        <f>VLOOKUP(C12330,'user list'!A:B,2,0)</f>
        <v>Admin</v>
      </c>
      <c r="B12330" s="172">
        <v>45818.585648148146</v>
      </c>
      <c r="C12330" s="69" t="s">
        <v>186</v>
      </c>
      <c r="D12330" s="69" t="s">
        <v>1937</v>
      </c>
      <c r="E12330" s="69" t="s">
        <v>2709</v>
      </c>
      <c r="F12330" s="69">
        <v>2154</v>
      </c>
      <c r="G12330" s="69" t="s">
        <v>1947</v>
      </c>
    </row>
    <row r="12331" spans="1:7" ht="14.4">
      <c r="A12331" s="27" t="str">
        <f>VLOOKUP(C12331,'user list'!A:B,2,0)</f>
        <v>CPDD</v>
      </c>
      <c r="B12331" s="172">
        <v>45818.585763888892</v>
      </c>
      <c r="C12331" s="69" t="s">
        <v>205</v>
      </c>
      <c r="D12331" s="69" t="s">
        <v>1937</v>
      </c>
      <c r="E12331" s="69" t="s">
        <v>2697</v>
      </c>
      <c r="F12331" s="69">
        <v>2146</v>
      </c>
      <c r="G12331" s="69" t="s">
        <v>1939</v>
      </c>
    </row>
    <row r="12332" spans="1:7" ht="14.4">
      <c r="A12332" s="27" t="str">
        <f>VLOOKUP(C12332,'user list'!A:B,2,0)</f>
        <v>CPDD</v>
      </c>
      <c r="B12332" s="172">
        <v>45818.585798611108</v>
      </c>
      <c r="C12332" s="69" t="s">
        <v>205</v>
      </c>
      <c r="D12332" s="69" t="s">
        <v>1937</v>
      </c>
      <c r="E12332" s="69" t="s">
        <v>2697</v>
      </c>
      <c r="F12332" s="69">
        <v>2138</v>
      </c>
      <c r="G12332" s="69" t="s">
        <v>1939</v>
      </c>
    </row>
    <row r="12333" spans="1:7" ht="14.4">
      <c r="A12333" s="27" t="str">
        <f>VLOOKUP(C12333,'user list'!A:B,2,0)</f>
        <v>CBD</v>
      </c>
      <c r="B12333" s="172">
        <v>45818.586226851854</v>
      </c>
      <c r="C12333" s="69" t="s">
        <v>197</v>
      </c>
      <c r="D12333" s="69" t="s">
        <v>1937</v>
      </c>
      <c r="E12333" s="69" t="s">
        <v>2697</v>
      </c>
      <c r="F12333" s="69">
        <v>2146</v>
      </c>
      <c r="G12333" s="69" t="s">
        <v>1947</v>
      </c>
    </row>
    <row r="12334" spans="1:7" ht="14.4">
      <c r="A12334" s="27" t="str">
        <f>VLOOKUP(C12334,'user list'!A:B,2,0)</f>
        <v>CBD</v>
      </c>
      <c r="B12334" s="172">
        <v>45818.586226851854</v>
      </c>
      <c r="C12334" s="69" t="s">
        <v>197</v>
      </c>
      <c r="D12334" s="69" t="s">
        <v>1937</v>
      </c>
      <c r="E12334" s="69" t="s">
        <v>2697</v>
      </c>
      <c r="F12334" s="69">
        <v>2146</v>
      </c>
      <c r="G12334" s="69" t="s">
        <v>1948</v>
      </c>
    </row>
    <row r="12335" spans="1:7" ht="14.4">
      <c r="A12335" s="27" t="str">
        <f>VLOOKUP(C12335,'user list'!A:B,2,0)</f>
        <v>CBD</v>
      </c>
      <c r="B12335" s="172">
        <v>45818.586226851854</v>
      </c>
      <c r="C12335" s="69" t="s">
        <v>197</v>
      </c>
      <c r="D12335" s="69" t="s">
        <v>1937</v>
      </c>
      <c r="E12335" s="69" t="s">
        <v>2697</v>
      </c>
      <c r="F12335" s="69">
        <v>2146</v>
      </c>
      <c r="G12335" s="69" t="s">
        <v>1939</v>
      </c>
    </row>
    <row r="12336" spans="1:7" ht="14.4">
      <c r="A12336" s="27" t="str">
        <f>VLOOKUP(C12336,'user list'!A:B,2,0)</f>
        <v>Admin</v>
      </c>
      <c r="B12336" s="172">
        <v>45818.586226851854</v>
      </c>
      <c r="C12336" s="69" t="s">
        <v>186</v>
      </c>
      <c r="D12336" s="69" t="s">
        <v>1937</v>
      </c>
      <c r="E12336" s="69" t="s">
        <v>2697</v>
      </c>
      <c r="F12336" s="69">
        <v>2146</v>
      </c>
      <c r="G12336" s="69" t="s">
        <v>1948</v>
      </c>
    </row>
    <row r="12337" spans="1:7" ht="14.4">
      <c r="A12337" s="27" t="str">
        <f>VLOOKUP(C12337,'user list'!A:B,2,0)</f>
        <v>CBD</v>
      </c>
      <c r="B12337" s="172">
        <v>45818.58625</v>
      </c>
      <c r="C12337" s="69" t="s">
        <v>197</v>
      </c>
      <c r="D12337" s="69" t="s">
        <v>1937</v>
      </c>
      <c r="E12337" s="69" t="s">
        <v>2697</v>
      </c>
      <c r="F12337" s="69">
        <v>2138</v>
      </c>
      <c r="G12337" s="69" t="s">
        <v>1939</v>
      </c>
    </row>
    <row r="12338" spans="1:7" ht="14.4">
      <c r="A12338" s="27" t="str">
        <f>VLOOKUP(C12338,'user list'!A:B,2,0)</f>
        <v>OCAs</v>
      </c>
      <c r="B12338" s="172">
        <v>45818.586539351854</v>
      </c>
      <c r="C12338" s="69" t="s">
        <v>279</v>
      </c>
      <c r="D12338" s="69" t="s">
        <v>1937</v>
      </c>
      <c r="E12338" s="69" t="s">
        <v>2707</v>
      </c>
      <c r="F12338" s="69">
        <v>2152</v>
      </c>
      <c r="G12338" s="69" t="s">
        <v>1939</v>
      </c>
    </row>
    <row r="12339" spans="1:7" ht="14.4">
      <c r="A12339" s="27" t="str">
        <f>VLOOKUP(C12339,'user list'!A:B,2,0)</f>
        <v>OCAs</v>
      </c>
      <c r="B12339" s="172">
        <v>45818.586562500001</v>
      </c>
      <c r="C12339" s="69" t="s">
        <v>279</v>
      </c>
      <c r="D12339" s="69" t="s">
        <v>1937</v>
      </c>
      <c r="E12339" s="69" t="s">
        <v>2703</v>
      </c>
      <c r="F12339" s="69">
        <v>2148</v>
      </c>
      <c r="G12339" s="69" t="s">
        <v>1939</v>
      </c>
    </row>
    <row r="12340" spans="1:7" ht="14.4">
      <c r="A12340" s="27" t="str">
        <f>VLOOKUP(C12340,'user list'!A:B,2,0)</f>
        <v>CPDD</v>
      </c>
      <c r="B12340" s="172">
        <v>45818.590891203705</v>
      </c>
      <c r="C12340" s="69" t="s">
        <v>205</v>
      </c>
      <c r="D12340" s="69" t="s">
        <v>1937</v>
      </c>
      <c r="E12340" s="69" t="s">
        <v>2697</v>
      </c>
      <c r="F12340" s="69">
        <v>2138</v>
      </c>
      <c r="G12340" s="69" t="s">
        <v>1947</v>
      </c>
    </row>
    <row r="12341" spans="1:7" ht="14.4">
      <c r="A12341" s="27" t="str">
        <f>VLOOKUP(C12341,'user list'!A:B,2,0)</f>
        <v>CPDD</v>
      </c>
      <c r="B12341" s="172">
        <v>45818.590891203705</v>
      </c>
      <c r="C12341" s="69" t="s">
        <v>205</v>
      </c>
      <c r="D12341" s="69" t="s">
        <v>1937</v>
      </c>
      <c r="E12341" s="69" t="s">
        <v>2697</v>
      </c>
      <c r="F12341" s="69">
        <v>2138</v>
      </c>
      <c r="G12341" s="69" t="s">
        <v>1948</v>
      </c>
    </row>
    <row r="12342" spans="1:7" ht="14.4">
      <c r="A12342" s="27" t="str">
        <f>VLOOKUP(C12342,'user list'!A:B,2,0)</f>
        <v>CPDD</v>
      </c>
      <c r="B12342" s="172">
        <v>45818.590891203705</v>
      </c>
      <c r="C12342" s="69" t="s">
        <v>205</v>
      </c>
      <c r="D12342" s="69" t="s">
        <v>1937</v>
      </c>
      <c r="E12342" s="69" t="s">
        <v>2697</v>
      </c>
      <c r="F12342" s="69">
        <v>2138</v>
      </c>
      <c r="G12342" s="69" t="s">
        <v>1939</v>
      </c>
    </row>
    <row r="12343" spans="1:7" ht="14.4">
      <c r="A12343" s="27" t="str">
        <f>VLOOKUP(C12343,'user list'!A:B,2,0)</f>
        <v>Admin</v>
      </c>
      <c r="B12343" s="172">
        <v>45818.590891203705</v>
      </c>
      <c r="C12343" s="69" t="s">
        <v>186</v>
      </c>
      <c r="D12343" s="69" t="s">
        <v>1937</v>
      </c>
      <c r="E12343" s="69" t="s">
        <v>2697</v>
      </c>
      <c r="F12343" s="69">
        <v>2138</v>
      </c>
      <c r="G12343" s="69" t="s">
        <v>1948</v>
      </c>
    </row>
    <row r="12344" spans="1:7" ht="14.4">
      <c r="A12344" s="27" t="str">
        <f>VLOOKUP(C12344,'user list'!A:B,2,0)</f>
        <v>CPDD</v>
      </c>
      <c r="B12344" s="172">
        <v>45818.591504629629</v>
      </c>
      <c r="C12344" s="69" t="s">
        <v>205</v>
      </c>
      <c r="D12344" s="69" t="s">
        <v>1937</v>
      </c>
      <c r="E12344" s="69" t="s">
        <v>2697</v>
      </c>
      <c r="F12344" s="69">
        <v>2138</v>
      </c>
      <c r="G12344" s="69" t="s">
        <v>1949</v>
      </c>
    </row>
    <row r="12345" spans="1:7" ht="14.4">
      <c r="A12345" s="27" t="str">
        <f>VLOOKUP(C12345,'user list'!A:B,2,0)</f>
        <v>ITDD</v>
      </c>
      <c r="B12345" s="172">
        <v>45818.591597222221</v>
      </c>
      <c r="C12345" s="69" t="s">
        <v>219</v>
      </c>
      <c r="D12345" s="69" t="s">
        <v>1937</v>
      </c>
      <c r="E12345" s="69" t="s">
        <v>1974</v>
      </c>
      <c r="F12345" s="69">
        <v>2155</v>
      </c>
      <c r="G12345" s="69" t="s">
        <v>2440</v>
      </c>
    </row>
    <row r="12346" spans="1:7" ht="14.4">
      <c r="A12346" s="27" t="str">
        <f>VLOOKUP(C12346,'user list'!A:B,2,0)</f>
        <v>Admin</v>
      </c>
      <c r="B12346" s="172">
        <v>45818.591608796298</v>
      </c>
      <c r="C12346" s="69" t="s">
        <v>186</v>
      </c>
      <c r="D12346" s="69" t="s">
        <v>1937</v>
      </c>
      <c r="E12346" s="69" t="s">
        <v>1974</v>
      </c>
      <c r="F12346" s="69">
        <v>2155</v>
      </c>
      <c r="G12346" s="69" t="s">
        <v>1948</v>
      </c>
    </row>
    <row r="12347" spans="1:7" ht="14.4">
      <c r="A12347" s="27" t="str">
        <f>VLOOKUP(C12347,'user list'!A:B,2,0)</f>
        <v>Admin</v>
      </c>
      <c r="B12347" s="172">
        <v>45818.591608796298</v>
      </c>
      <c r="C12347" s="69" t="s">
        <v>186</v>
      </c>
      <c r="D12347" s="69" t="s">
        <v>1937</v>
      </c>
      <c r="E12347" s="69" t="s">
        <v>1974</v>
      </c>
      <c r="F12347" s="69">
        <v>2155</v>
      </c>
      <c r="G12347" s="69" t="s">
        <v>1948</v>
      </c>
    </row>
    <row r="12348" spans="1:7" ht="14.4">
      <c r="A12348" s="27" t="str">
        <f>VLOOKUP(C12348,'user list'!A:B,2,0)</f>
        <v>Admin</v>
      </c>
      <c r="B12348" s="172">
        <v>45818.591608796298</v>
      </c>
      <c r="C12348" s="69" t="s">
        <v>186</v>
      </c>
      <c r="D12348" s="69" t="s">
        <v>1937</v>
      </c>
      <c r="E12348" s="69" t="s">
        <v>1974</v>
      </c>
      <c r="F12348" s="69">
        <v>2155</v>
      </c>
      <c r="G12348" s="69" t="s">
        <v>1948</v>
      </c>
    </row>
    <row r="12349" spans="1:7" ht="14.4">
      <c r="A12349" s="27" t="str">
        <f>VLOOKUP(C12349,'user list'!A:B,2,0)</f>
        <v>Admin</v>
      </c>
      <c r="B12349" s="172">
        <v>45818.591608796298</v>
      </c>
      <c r="C12349" s="69" t="s">
        <v>186</v>
      </c>
      <c r="D12349" s="69" t="s">
        <v>1937</v>
      </c>
      <c r="E12349" s="69" t="s">
        <v>1974</v>
      </c>
      <c r="F12349" s="69">
        <v>2155</v>
      </c>
      <c r="G12349" s="69" t="s">
        <v>1947</v>
      </c>
    </row>
    <row r="12350" spans="1:7" ht="14.4">
      <c r="A12350" s="27" t="str">
        <f>VLOOKUP(C12350,'user list'!A:B,2,0)</f>
        <v>ITDD</v>
      </c>
      <c r="B12350" s="172">
        <v>45818.591678240744</v>
      </c>
      <c r="C12350" s="69" t="s">
        <v>219</v>
      </c>
      <c r="D12350" s="69" t="s">
        <v>1937</v>
      </c>
      <c r="E12350" s="69" t="s">
        <v>2697</v>
      </c>
      <c r="F12350" s="69">
        <v>2146</v>
      </c>
      <c r="G12350" s="69" t="s">
        <v>1939</v>
      </c>
    </row>
    <row r="12351" spans="1:7" ht="14.4">
      <c r="A12351" s="27" t="str">
        <f>VLOOKUP(C12351,'user list'!A:B,2,0)</f>
        <v>OCM</v>
      </c>
      <c r="B12351" s="172">
        <v>45818.591689814813</v>
      </c>
      <c r="C12351" s="69" t="s">
        <v>230</v>
      </c>
      <c r="D12351" s="69" t="s">
        <v>1937</v>
      </c>
      <c r="E12351" s="69" t="s">
        <v>2039</v>
      </c>
      <c r="F12351" s="69">
        <v>2156</v>
      </c>
      <c r="G12351" s="69" t="s">
        <v>2440</v>
      </c>
    </row>
    <row r="12352" spans="1:7" ht="14.4">
      <c r="A12352" s="27" t="str">
        <f>VLOOKUP(C12352,'user list'!A:B,2,0)</f>
        <v>Admin</v>
      </c>
      <c r="B12352" s="172">
        <v>45818.59170138889</v>
      </c>
      <c r="C12352" s="69" t="s">
        <v>186</v>
      </c>
      <c r="D12352" s="69" t="s">
        <v>1937</v>
      </c>
      <c r="E12352" s="69" t="s">
        <v>2039</v>
      </c>
      <c r="F12352" s="69">
        <v>2156</v>
      </c>
      <c r="G12352" s="69" t="s">
        <v>1948</v>
      </c>
    </row>
    <row r="12353" spans="1:7" ht="14.4">
      <c r="A12353" s="27" t="str">
        <f>VLOOKUP(C12353,'user list'!A:B,2,0)</f>
        <v>Admin</v>
      </c>
      <c r="B12353" s="172">
        <v>45818.59170138889</v>
      </c>
      <c r="C12353" s="69" t="s">
        <v>186</v>
      </c>
      <c r="D12353" s="69" t="s">
        <v>1937</v>
      </c>
      <c r="E12353" s="69" t="s">
        <v>2039</v>
      </c>
      <c r="F12353" s="69">
        <v>2156</v>
      </c>
      <c r="G12353" s="69" t="s">
        <v>1947</v>
      </c>
    </row>
    <row r="12354" spans="1:7" ht="14.4">
      <c r="A12354" s="27" t="str">
        <f>VLOOKUP(C12354,'user list'!A:B,2,0)</f>
        <v>Admin</v>
      </c>
      <c r="B12354" s="172">
        <v>45818.59170138889</v>
      </c>
      <c r="C12354" s="69" t="s">
        <v>186</v>
      </c>
      <c r="D12354" s="69" t="s">
        <v>1937</v>
      </c>
      <c r="E12354" s="69" t="s">
        <v>2039</v>
      </c>
      <c r="F12354" s="69">
        <v>2156</v>
      </c>
      <c r="G12354" s="69" t="s">
        <v>1948</v>
      </c>
    </row>
    <row r="12355" spans="1:7" ht="14.4">
      <c r="A12355" s="27" t="str">
        <f>VLOOKUP(C12355,'user list'!A:B,2,0)</f>
        <v>Admin</v>
      </c>
      <c r="B12355" s="172">
        <v>45818.59170138889</v>
      </c>
      <c r="C12355" s="69" t="s">
        <v>186</v>
      </c>
      <c r="D12355" s="69" t="s">
        <v>1937</v>
      </c>
      <c r="E12355" s="69" t="s">
        <v>2039</v>
      </c>
      <c r="F12355" s="69">
        <v>2156</v>
      </c>
      <c r="G12355" s="69" t="s">
        <v>1948</v>
      </c>
    </row>
    <row r="12356" spans="1:7" ht="14.4">
      <c r="A12356" s="27" t="str">
        <f>VLOOKUP(C12356,'user list'!A:B,2,0)</f>
        <v>CPDD</v>
      </c>
      <c r="B12356" s="172">
        <v>45818.592245370368</v>
      </c>
      <c r="C12356" s="69" t="s">
        <v>205</v>
      </c>
      <c r="D12356" s="69" t="s">
        <v>1937</v>
      </c>
      <c r="E12356" s="69" t="s">
        <v>2697</v>
      </c>
      <c r="F12356" s="69">
        <v>2138</v>
      </c>
      <c r="G12356" s="69" t="s">
        <v>1939</v>
      </c>
    </row>
    <row r="12357" spans="1:7" ht="14.4">
      <c r="A12357" s="27" t="str">
        <f>VLOOKUP(C12357,'user list'!A:B,2,0)</f>
        <v>CPDD</v>
      </c>
      <c r="B12357" s="172">
        <v>45818.592291666668</v>
      </c>
      <c r="C12357" s="69" t="s">
        <v>205</v>
      </c>
      <c r="D12357" s="69" t="s">
        <v>1937</v>
      </c>
      <c r="E12357" s="69" t="s">
        <v>2697</v>
      </c>
      <c r="F12357" s="69">
        <v>2138</v>
      </c>
      <c r="G12357" s="69" t="s">
        <v>1947</v>
      </c>
    </row>
    <row r="12358" spans="1:7" ht="14.4">
      <c r="A12358" s="27" t="str">
        <f>VLOOKUP(C12358,'user list'!A:B,2,0)</f>
        <v>CPDD</v>
      </c>
      <c r="B12358" s="172">
        <v>45818.592291666668</v>
      </c>
      <c r="C12358" s="69" t="s">
        <v>205</v>
      </c>
      <c r="D12358" s="69" t="s">
        <v>1937</v>
      </c>
      <c r="E12358" s="69" t="s">
        <v>2697</v>
      </c>
      <c r="F12358" s="69">
        <v>2138</v>
      </c>
      <c r="G12358" s="69" t="s">
        <v>1948</v>
      </c>
    </row>
    <row r="12359" spans="1:7" ht="14.4">
      <c r="A12359" s="27" t="str">
        <f>VLOOKUP(C12359,'user list'!A:B,2,0)</f>
        <v>CPDD</v>
      </c>
      <c r="B12359" s="172">
        <v>45818.592291666668</v>
      </c>
      <c r="C12359" s="69" t="s">
        <v>205</v>
      </c>
      <c r="D12359" s="69" t="s">
        <v>1937</v>
      </c>
      <c r="E12359" s="69" t="s">
        <v>2697</v>
      </c>
      <c r="F12359" s="69">
        <v>2138</v>
      </c>
      <c r="G12359" s="69" t="s">
        <v>1939</v>
      </c>
    </row>
    <row r="12360" spans="1:7" ht="14.4">
      <c r="A12360" s="27" t="str">
        <f>VLOOKUP(C12360,'user list'!A:B,2,0)</f>
        <v>Admin</v>
      </c>
      <c r="B12360" s="172">
        <v>45818.592303240737</v>
      </c>
      <c r="C12360" s="69" t="s">
        <v>186</v>
      </c>
      <c r="D12360" s="69" t="s">
        <v>1937</v>
      </c>
      <c r="E12360" s="69" t="s">
        <v>2697</v>
      </c>
      <c r="F12360" s="69">
        <v>2138</v>
      </c>
      <c r="G12360" s="69" t="s">
        <v>1948</v>
      </c>
    </row>
    <row r="12361" spans="1:7" ht="14.4">
      <c r="A12361" s="27" t="str">
        <f>VLOOKUP(C12361,'user list'!A:B,2,0)</f>
        <v>CPDD</v>
      </c>
      <c r="B12361" s="172">
        <v>45818.592326388891</v>
      </c>
      <c r="C12361" s="69" t="s">
        <v>205</v>
      </c>
      <c r="D12361" s="69" t="s">
        <v>1937</v>
      </c>
      <c r="E12361" s="69" t="s">
        <v>2697</v>
      </c>
      <c r="F12361" s="69">
        <v>2146</v>
      </c>
      <c r="G12361" s="69" t="s">
        <v>1939</v>
      </c>
    </row>
    <row r="12362" spans="1:7" ht="14.4">
      <c r="A12362" s="27" t="str">
        <f>VLOOKUP(C12362,'user list'!A:B,2,0)</f>
        <v>CPDD</v>
      </c>
      <c r="B12362" s="172">
        <v>45818.592407407406</v>
      </c>
      <c r="C12362" s="69" t="s">
        <v>205</v>
      </c>
      <c r="D12362" s="69" t="s">
        <v>1937</v>
      </c>
      <c r="E12362" s="69" t="s">
        <v>2697</v>
      </c>
      <c r="F12362" s="69">
        <v>2146</v>
      </c>
      <c r="G12362" s="69" t="s">
        <v>1947</v>
      </c>
    </row>
    <row r="12363" spans="1:7" ht="14.4">
      <c r="A12363" s="27" t="str">
        <f>VLOOKUP(C12363,'user list'!A:B,2,0)</f>
        <v>CPDD</v>
      </c>
      <c r="B12363" s="172">
        <v>45818.592407407406</v>
      </c>
      <c r="C12363" s="69" t="s">
        <v>205</v>
      </c>
      <c r="D12363" s="69" t="s">
        <v>1937</v>
      </c>
      <c r="E12363" s="69" t="s">
        <v>2697</v>
      </c>
      <c r="F12363" s="69">
        <v>2146</v>
      </c>
      <c r="G12363" s="69" t="s">
        <v>1948</v>
      </c>
    </row>
    <row r="12364" spans="1:7" ht="14.4">
      <c r="A12364" s="27" t="str">
        <f>VLOOKUP(C12364,'user list'!A:B,2,0)</f>
        <v>CPDD</v>
      </c>
      <c r="B12364" s="172">
        <v>45818.592407407406</v>
      </c>
      <c r="C12364" s="69" t="s">
        <v>205</v>
      </c>
      <c r="D12364" s="69" t="s">
        <v>1937</v>
      </c>
      <c r="E12364" s="69" t="s">
        <v>2697</v>
      </c>
      <c r="F12364" s="69">
        <v>2146</v>
      </c>
      <c r="G12364" s="69" t="s">
        <v>1939</v>
      </c>
    </row>
    <row r="12365" spans="1:7" ht="14.4">
      <c r="A12365" s="27" t="str">
        <f>VLOOKUP(C12365,'user list'!A:B,2,0)</f>
        <v>Admin</v>
      </c>
      <c r="B12365" s="172">
        <v>45818.592407407406</v>
      </c>
      <c r="C12365" s="69" t="s">
        <v>186</v>
      </c>
      <c r="D12365" s="69" t="s">
        <v>1937</v>
      </c>
      <c r="E12365" s="69" t="s">
        <v>2697</v>
      </c>
      <c r="F12365" s="69">
        <v>2146</v>
      </c>
      <c r="G12365" s="69" t="s">
        <v>1948</v>
      </c>
    </row>
    <row r="12366" spans="1:7" ht="14.4">
      <c r="A12366" s="27" t="str">
        <f>VLOOKUP(C12366,'user list'!A:B,2,0)</f>
        <v>CPDD</v>
      </c>
      <c r="B12366" s="172">
        <v>45818.592476851853</v>
      </c>
      <c r="C12366" s="69" t="s">
        <v>205</v>
      </c>
      <c r="D12366" s="69" t="s">
        <v>1937</v>
      </c>
      <c r="E12366" s="69" t="s">
        <v>2697</v>
      </c>
      <c r="F12366" s="69">
        <v>2146</v>
      </c>
      <c r="G12366" s="69" t="s">
        <v>1939</v>
      </c>
    </row>
    <row r="12367" spans="1:7" ht="14.4">
      <c r="A12367" s="27" t="str">
        <f>VLOOKUP(C12367,'user list'!A:B,2,0)</f>
        <v>CPDD</v>
      </c>
      <c r="B12367" s="172">
        <v>45818.592534722222</v>
      </c>
      <c r="C12367" s="69" t="s">
        <v>205</v>
      </c>
      <c r="D12367" s="69" t="s">
        <v>1937</v>
      </c>
      <c r="E12367" s="69" t="s">
        <v>2697</v>
      </c>
      <c r="F12367" s="69">
        <v>2138</v>
      </c>
      <c r="G12367" s="69" t="s">
        <v>1939</v>
      </c>
    </row>
    <row r="12368" spans="1:7" ht="14.4">
      <c r="A12368" s="27" t="str">
        <f>VLOOKUP(C12368,'user list'!A:B,2,0)</f>
        <v>CPDD</v>
      </c>
      <c r="B12368" s="172">
        <v>45818.592685185184</v>
      </c>
      <c r="C12368" s="69" t="s">
        <v>205</v>
      </c>
      <c r="D12368" s="69" t="s">
        <v>1937</v>
      </c>
      <c r="E12368" s="69" t="s">
        <v>2686</v>
      </c>
      <c r="F12368" s="69">
        <v>2108</v>
      </c>
      <c r="G12368" s="69" t="s">
        <v>1939</v>
      </c>
    </row>
    <row r="12369" spans="1:7" ht="14.4">
      <c r="A12369" s="27" t="str">
        <f>VLOOKUP(C12369,'user list'!A:B,2,0)</f>
        <v>CPDD</v>
      </c>
      <c r="B12369" s="172">
        <v>45818.592858796299</v>
      </c>
      <c r="C12369" s="69" t="s">
        <v>205</v>
      </c>
      <c r="D12369" s="69" t="s">
        <v>1937</v>
      </c>
      <c r="E12369" s="69" t="s">
        <v>2698</v>
      </c>
      <c r="F12369" s="69">
        <v>2139</v>
      </c>
      <c r="G12369" s="69" t="s">
        <v>1939</v>
      </c>
    </row>
    <row r="12370" spans="1:7" ht="14.4">
      <c r="A12370" s="27" t="str">
        <f>VLOOKUP(C12370,'user list'!A:B,2,0)</f>
        <v>CPDD</v>
      </c>
      <c r="B12370" s="172">
        <v>45818.593101851853</v>
      </c>
      <c r="C12370" s="69" t="s">
        <v>205</v>
      </c>
      <c r="D12370" s="69" t="s">
        <v>1937</v>
      </c>
      <c r="E12370" s="69" t="s">
        <v>2698</v>
      </c>
      <c r="F12370" s="69">
        <v>2139</v>
      </c>
      <c r="G12370" s="69" t="s">
        <v>1947</v>
      </c>
    </row>
    <row r="12371" spans="1:7" ht="14.4">
      <c r="A12371" s="27" t="str">
        <f>VLOOKUP(C12371,'user list'!A:B,2,0)</f>
        <v>CPDD</v>
      </c>
      <c r="B12371" s="172">
        <v>45818.593101851853</v>
      </c>
      <c r="C12371" s="69" t="s">
        <v>205</v>
      </c>
      <c r="D12371" s="69" t="s">
        <v>1937</v>
      </c>
      <c r="E12371" s="69" t="s">
        <v>2698</v>
      </c>
      <c r="F12371" s="69">
        <v>2139</v>
      </c>
      <c r="G12371" s="69" t="s">
        <v>1948</v>
      </c>
    </row>
    <row r="12372" spans="1:7" ht="14.4">
      <c r="A12372" s="27" t="str">
        <f>VLOOKUP(C12372,'user list'!A:B,2,0)</f>
        <v>CPDD</v>
      </c>
      <c r="B12372" s="172">
        <v>45818.593101851853</v>
      </c>
      <c r="C12372" s="69" t="s">
        <v>205</v>
      </c>
      <c r="D12372" s="69" t="s">
        <v>1937</v>
      </c>
      <c r="E12372" s="69" t="s">
        <v>2698</v>
      </c>
      <c r="F12372" s="69">
        <v>2139</v>
      </c>
      <c r="G12372" s="69" t="s">
        <v>1939</v>
      </c>
    </row>
    <row r="12373" spans="1:7" ht="14.4">
      <c r="A12373" s="27" t="str">
        <f>VLOOKUP(C12373,'user list'!A:B,2,0)</f>
        <v>Admin</v>
      </c>
      <c r="B12373" s="172">
        <v>45818.593101851853</v>
      </c>
      <c r="C12373" s="69" t="s">
        <v>186</v>
      </c>
      <c r="D12373" s="69" t="s">
        <v>1937</v>
      </c>
      <c r="E12373" s="69" t="s">
        <v>2698</v>
      </c>
      <c r="F12373" s="69">
        <v>2139</v>
      </c>
      <c r="G12373" s="69" t="s">
        <v>1948</v>
      </c>
    </row>
    <row r="12374" spans="1:7" ht="14.4">
      <c r="A12374" s="27" t="str">
        <f>VLOOKUP(C12374,'user list'!A:B,2,0)</f>
        <v>CPDD</v>
      </c>
      <c r="B12374" s="172">
        <v>45818.593217592592</v>
      </c>
      <c r="C12374" s="69" t="s">
        <v>205</v>
      </c>
      <c r="D12374" s="69" t="s">
        <v>1937</v>
      </c>
      <c r="E12374" s="69" t="s">
        <v>2698</v>
      </c>
      <c r="F12374" s="69">
        <v>2139</v>
      </c>
      <c r="G12374" s="69" t="s">
        <v>1949</v>
      </c>
    </row>
    <row r="12375" spans="1:7" ht="14.4">
      <c r="A12375" s="27" t="str">
        <f>VLOOKUP(C12375,'user list'!A:B,2,0)</f>
        <v>DOE</v>
      </c>
      <c r="B12375" s="172">
        <v>45818.594004629631</v>
      </c>
      <c r="C12375" s="69" t="s">
        <v>212</v>
      </c>
      <c r="D12375" s="69" t="s">
        <v>1937</v>
      </c>
      <c r="E12375" s="69" t="s">
        <v>2710</v>
      </c>
      <c r="F12375" s="69">
        <v>2157</v>
      </c>
      <c r="G12375" s="69" t="s">
        <v>2440</v>
      </c>
    </row>
    <row r="12376" spans="1:7" ht="14.4">
      <c r="A12376" s="27" t="str">
        <f>VLOOKUP(C12376,'user list'!A:B,2,0)</f>
        <v>Admin</v>
      </c>
      <c r="B12376" s="172">
        <v>45818.594004629631</v>
      </c>
      <c r="C12376" s="69" t="s">
        <v>186</v>
      </c>
      <c r="D12376" s="69" t="s">
        <v>1937</v>
      </c>
      <c r="E12376" s="69" t="s">
        <v>2710</v>
      </c>
      <c r="F12376" s="69">
        <v>2157</v>
      </c>
      <c r="G12376" s="69" t="s">
        <v>1948</v>
      </c>
    </row>
    <row r="12377" spans="1:7" ht="14.4">
      <c r="A12377" s="27" t="str">
        <f>VLOOKUP(C12377,'user list'!A:B,2,0)</f>
        <v>Admin</v>
      </c>
      <c r="B12377" s="172">
        <v>45818.594004629631</v>
      </c>
      <c r="C12377" s="69" t="s">
        <v>186</v>
      </c>
      <c r="D12377" s="69" t="s">
        <v>1937</v>
      </c>
      <c r="E12377" s="69" t="s">
        <v>2710</v>
      </c>
      <c r="F12377" s="69">
        <v>2157</v>
      </c>
      <c r="G12377" s="69" t="s">
        <v>1948</v>
      </c>
    </row>
    <row r="12378" spans="1:7" ht="14.4">
      <c r="A12378" s="27" t="str">
        <f>VLOOKUP(C12378,'user list'!A:B,2,0)</f>
        <v>Admin</v>
      </c>
      <c r="B12378" s="172">
        <v>45818.594004629631</v>
      </c>
      <c r="C12378" s="69" t="s">
        <v>186</v>
      </c>
      <c r="D12378" s="69" t="s">
        <v>1937</v>
      </c>
      <c r="E12378" s="69" t="s">
        <v>2710</v>
      </c>
      <c r="F12378" s="69">
        <v>2157</v>
      </c>
      <c r="G12378" s="69" t="s">
        <v>1948</v>
      </c>
    </row>
    <row r="12379" spans="1:7" ht="14.4">
      <c r="A12379" s="27" t="str">
        <f>VLOOKUP(C12379,'user list'!A:B,2,0)</f>
        <v>Admin</v>
      </c>
      <c r="B12379" s="172">
        <v>45818.594004629631</v>
      </c>
      <c r="C12379" s="69" t="s">
        <v>186</v>
      </c>
      <c r="D12379" s="69" t="s">
        <v>1937</v>
      </c>
      <c r="E12379" s="69" t="s">
        <v>2710</v>
      </c>
      <c r="F12379" s="69">
        <v>2157</v>
      </c>
      <c r="G12379" s="69" t="s">
        <v>1947</v>
      </c>
    </row>
    <row r="12380" spans="1:7" ht="14.4">
      <c r="A12380" s="27" t="str">
        <f>VLOOKUP(C12380,'user list'!A:B,2,0)</f>
        <v>DOE</v>
      </c>
      <c r="B12380" s="172">
        <v>45818.594143518516</v>
      </c>
      <c r="C12380" s="69" t="s">
        <v>212</v>
      </c>
      <c r="D12380" s="69" t="s">
        <v>1937</v>
      </c>
      <c r="E12380" s="69" t="s">
        <v>2710</v>
      </c>
      <c r="F12380" s="69">
        <v>2157</v>
      </c>
      <c r="G12380" s="69" t="s">
        <v>1939</v>
      </c>
    </row>
    <row r="12381" spans="1:7" ht="14.4">
      <c r="A12381" s="27" t="str">
        <f>VLOOKUP(C12381,'user list'!A:B,2,0)</f>
        <v>DOE</v>
      </c>
      <c r="B12381" s="172">
        <v>45818.59479166667</v>
      </c>
      <c r="C12381" s="69" t="s">
        <v>212</v>
      </c>
      <c r="D12381" s="69" t="s">
        <v>1937</v>
      </c>
      <c r="E12381" s="69" t="s">
        <v>2709</v>
      </c>
      <c r="F12381" s="69">
        <v>2154</v>
      </c>
      <c r="G12381" s="69" t="s">
        <v>1939</v>
      </c>
    </row>
    <row r="12382" spans="1:7" ht="14.4">
      <c r="A12382" s="27" t="str">
        <f>VLOOKUP(C12382,'user list'!A:B,2,0)</f>
        <v>LEDIPO</v>
      </c>
      <c r="B12382" s="172">
        <v>45818.594861111109</v>
      </c>
      <c r="C12382" s="69" t="s">
        <v>222</v>
      </c>
      <c r="D12382" s="69" t="s">
        <v>1937</v>
      </c>
      <c r="E12382" s="69" t="s">
        <v>2697</v>
      </c>
      <c r="F12382" s="69">
        <v>2146</v>
      </c>
      <c r="G12382" s="69" t="s">
        <v>1939</v>
      </c>
    </row>
    <row r="12383" spans="1:7" ht="14.4">
      <c r="A12383" s="27" t="str">
        <f>VLOOKUP(C12383,'user list'!A:B,2,0)</f>
        <v>DOE</v>
      </c>
      <c r="B12383" s="172">
        <v>45818.594942129632</v>
      </c>
      <c r="C12383" s="69" t="s">
        <v>212</v>
      </c>
      <c r="D12383" s="69" t="s">
        <v>1937</v>
      </c>
      <c r="E12383" s="69" t="s">
        <v>2709</v>
      </c>
      <c r="F12383" s="69">
        <v>2154</v>
      </c>
      <c r="G12383" s="69" t="s">
        <v>1947</v>
      </c>
    </row>
    <row r="12384" spans="1:7" ht="14.4">
      <c r="A12384" s="27" t="str">
        <f>VLOOKUP(C12384,'user list'!A:B,2,0)</f>
        <v>DOE</v>
      </c>
      <c r="B12384" s="172">
        <v>45818.594942129632</v>
      </c>
      <c r="C12384" s="69" t="s">
        <v>212</v>
      </c>
      <c r="D12384" s="69" t="s">
        <v>1937</v>
      </c>
      <c r="E12384" s="69" t="s">
        <v>2709</v>
      </c>
      <c r="F12384" s="69">
        <v>2154</v>
      </c>
      <c r="G12384" s="69" t="s">
        <v>1948</v>
      </c>
    </row>
    <row r="12385" spans="1:7" ht="14.4">
      <c r="A12385" s="27" t="str">
        <f>VLOOKUP(C12385,'user list'!A:B,2,0)</f>
        <v>DOE</v>
      </c>
      <c r="B12385" s="172">
        <v>45818.594942129632</v>
      </c>
      <c r="C12385" s="69" t="s">
        <v>212</v>
      </c>
      <c r="D12385" s="69" t="s">
        <v>1937</v>
      </c>
      <c r="E12385" s="69" t="s">
        <v>2709</v>
      </c>
      <c r="F12385" s="69">
        <v>2154</v>
      </c>
      <c r="G12385" s="69" t="s">
        <v>1939</v>
      </c>
    </row>
    <row r="12386" spans="1:7" ht="14.4">
      <c r="A12386" s="27" t="str">
        <f>VLOOKUP(C12386,'user list'!A:B,2,0)</f>
        <v>Admin</v>
      </c>
      <c r="B12386" s="172">
        <v>45818.594942129632</v>
      </c>
      <c r="C12386" s="69" t="s">
        <v>186</v>
      </c>
      <c r="D12386" s="69" t="s">
        <v>1937</v>
      </c>
      <c r="E12386" s="69" t="s">
        <v>2709</v>
      </c>
      <c r="F12386" s="69">
        <v>2154</v>
      </c>
      <c r="G12386" s="69" t="s">
        <v>1948</v>
      </c>
    </row>
    <row r="12387" spans="1:7" ht="14.4">
      <c r="A12387" s="27" t="str">
        <f>VLOOKUP(C12387,'user list'!A:B,2,0)</f>
        <v>DOE</v>
      </c>
      <c r="B12387" s="172">
        <v>45818.595023148147</v>
      </c>
      <c r="C12387" s="69" t="s">
        <v>212</v>
      </c>
      <c r="D12387" s="69" t="s">
        <v>1937</v>
      </c>
      <c r="E12387" s="69" t="s">
        <v>2709</v>
      </c>
      <c r="F12387" s="69">
        <v>2154</v>
      </c>
      <c r="G12387" s="69" t="s">
        <v>1949</v>
      </c>
    </row>
    <row r="12388" spans="1:7" ht="14.4">
      <c r="A12388" s="27" t="str">
        <f>VLOOKUP(C12388,'user list'!A:B,2,0)</f>
        <v>CPDD</v>
      </c>
      <c r="B12388" s="172">
        <v>45818.595254629632</v>
      </c>
      <c r="C12388" s="69" t="s">
        <v>205</v>
      </c>
      <c r="D12388" s="69" t="s">
        <v>1937</v>
      </c>
      <c r="E12388" s="69" t="s">
        <v>2699</v>
      </c>
      <c r="F12388" s="69">
        <v>2140</v>
      </c>
      <c r="G12388" s="69" t="s">
        <v>1939</v>
      </c>
    </row>
    <row r="12389" spans="1:7" ht="14.4">
      <c r="A12389" s="27" t="str">
        <f>VLOOKUP(C12389,'user list'!A:B,2,0)</f>
        <v>CPDD</v>
      </c>
      <c r="B12389" s="172">
        <v>45818.595312500001</v>
      </c>
      <c r="C12389" s="69" t="s">
        <v>205</v>
      </c>
      <c r="D12389" s="69" t="s">
        <v>1937</v>
      </c>
      <c r="E12389" s="69" t="s">
        <v>2699</v>
      </c>
      <c r="F12389" s="69">
        <v>2140</v>
      </c>
      <c r="G12389" s="69" t="s">
        <v>1947</v>
      </c>
    </row>
    <row r="12390" spans="1:7" ht="14.4">
      <c r="A12390" s="27" t="str">
        <f>VLOOKUP(C12390,'user list'!A:B,2,0)</f>
        <v>CPDD</v>
      </c>
      <c r="B12390" s="172">
        <v>45818.595312500001</v>
      </c>
      <c r="C12390" s="69" t="s">
        <v>205</v>
      </c>
      <c r="D12390" s="69" t="s">
        <v>1937</v>
      </c>
      <c r="E12390" s="69" t="s">
        <v>2699</v>
      </c>
      <c r="F12390" s="69">
        <v>2140</v>
      </c>
      <c r="G12390" s="69" t="s">
        <v>1948</v>
      </c>
    </row>
    <row r="12391" spans="1:7" ht="14.4">
      <c r="A12391" s="27" t="str">
        <f>VLOOKUP(C12391,'user list'!A:B,2,0)</f>
        <v>CPDD</v>
      </c>
      <c r="B12391" s="172">
        <v>45818.595312500001</v>
      </c>
      <c r="C12391" s="69" t="s">
        <v>205</v>
      </c>
      <c r="D12391" s="69" t="s">
        <v>1937</v>
      </c>
      <c r="E12391" s="69" t="s">
        <v>2699</v>
      </c>
      <c r="F12391" s="69">
        <v>2140</v>
      </c>
      <c r="G12391" s="69" t="s">
        <v>1939</v>
      </c>
    </row>
    <row r="12392" spans="1:7" ht="14.4">
      <c r="A12392" s="27" t="str">
        <f>VLOOKUP(C12392,'user list'!A:B,2,0)</f>
        <v>Admin</v>
      </c>
      <c r="B12392" s="172">
        <v>45818.595312500001</v>
      </c>
      <c r="C12392" s="69" t="s">
        <v>186</v>
      </c>
      <c r="D12392" s="69" t="s">
        <v>1937</v>
      </c>
      <c r="E12392" s="69" t="s">
        <v>2699</v>
      </c>
      <c r="F12392" s="69">
        <v>2140</v>
      </c>
      <c r="G12392" s="69" t="s">
        <v>1948</v>
      </c>
    </row>
    <row r="12393" spans="1:7" ht="14.4">
      <c r="A12393" s="27" t="str">
        <f>VLOOKUP(C12393,'user list'!A:B,2,0)</f>
        <v>CPDD</v>
      </c>
      <c r="B12393" s="172">
        <v>45818.595451388886</v>
      </c>
      <c r="C12393" s="69" t="s">
        <v>205</v>
      </c>
      <c r="D12393" s="69" t="s">
        <v>1937</v>
      </c>
      <c r="E12393" s="69" t="s">
        <v>2699</v>
      </c>
      <c r="F12393" s="69">
        <v>2140</v>
      </c>
      <c r="G12393" s="69" t="s">
        <v>1949</v>
      </c>
    </row>
    <row r="12394" spans="1:7" ht="14.4">
      <c r="A12394" s="27" t="str">
        <f>VLOOKUP(C12394,'user list'!A:B,2,0)</f>
        <v>LEDIPO</v>
      </c>
      <c r="B12394" s="172">
        <v>45818.595520833333</v>
      </c>
      <c r="C12394" s="69" t="s">
        <v>222</v>
      </c>
      <c r="D12394" s="69" t="s">
        <v>1937</v>
      </c>
      <c r="E12394" s="69" t="s">
        <v>2693</v>
      </c>
      <c r="F12394" s="69">
        <v>2128</v>
      </c>
      <c r="G12394" s="69" t="s">
        <v>1939</v>
      </c>
    </row>
    <row r="12395" spans="1:7" ht="14.4">
      <c r="A12395" s="27" t="str">
        <f>VLOOKUP(C12395,'user list'!A:B,2,0)</f>
        <v>DOE</v>
      </c>
      <c r="B12395" s="172">
        <v>45818.595613425925</v>
      </c>
      <c r="C12395" s="69" t="s">
        <v>212</v>
      </c>
      <c r="D12395" s="69" t="s">
        <v>1937</v>
      </c>
      <c r="E12395" s="69" t="s">
        <v>2439</v>
      </c>
      <c r="F12395" s="69">
        <v>1444</v>
      </c>
      <c r="G12395" s="69" t="s">
        <v>1939</v>
      </c>
    </row>
    <row r="12396" spans="1:7" ht="14.4">
      <c r="A12396" s="27" t="str">
        <f>VLOOKUP(C12396,'user list'!A:B,2,0)</f>
        <v>CPDD</v>
      </c>
      <c r="B12396" s="172">
        <v>45818.595648148148</v>
      </c>
      <c r="C12396" s="69" t="s">
        <v>205</v>
      </c>
      <c r="D12396" s="69" t="s">
        <v>1937</v>
      </c>
      <c r="E12396" s="69" t="s">
        <v>2700</v>
      </c>
      <c r="F12396" s="69">
        <v>2141</v>
      </c>
      <c r="G12396" s="69" t="s">
        <v>1939</v>
      </c>
    </row>
    <row r="12397" spans="1:7" ht="14.4">
      <c r="A12397" s="27" t="str">
        <f>VLOOKUP(C12397,'user list'!A:B,2,0)</f>
        <v>CPDD</v>
      </c>
      <c r="B12397" s="172">
        <v>45818.595694444448</v>
      </c>
      <c r="C12397" s="69" t="s">
        <v>205</v>
      </c>
      <c r="D12397" s="69" t="s">
        <v>1937</v>
      </c>
      <c r="E12397" s="69" t="s">
        <v>2700</v>
      </c>
      <c r="F12397" s="69">
        <v>2141</v>
      </c>
      <c r="G12397" s="69" t="s">
        <v>1947</v>
      </c>
    </row>
    <row r="12398" spans="1:7" ht="14.4">
      <c r="A12398" s="27" t="str">
        <f>VLOOKUP(C12398,'user list'!A:B,2,0)</f>
        <v>CPDD</v>
      </c>
      <c r="B12398" s="172">
        <v>45818.595694444448</v>
      </c>
      <c r="C12398" s="69" t="s">
        <v>205</v>
      </c>
      <c r="D12398" s="69" t="s">
        <v>1937</v>
      </c>
      <c r="E12398" s="69" t="s">
        <v>2700</v>
      </c>
      <c r="F12398" s="69">
        <v>2141</v>
      </c>
      <c r="G12398" s="69" t="s">
        <v>1948</v>
      </c>
    </row>
    <row r="12399" spans="1:7" ht="14.4">
      <c r="A12399" s="27" t="str">
        <f>VLOOKUP(C12399,'user list'!A:B,2,0)</f>
        <v>CPDD</v>
      </c>
      <c r="B12399" s="172">
        <v>45818.595694444448</v>
      </c>
      <c r="C12399" s="69" t="s">
        <v>205</v>
      </c>
      <c r="D12399" s="69" t="s">
        <v>1937</v>
      </c>
      <c r="E12399" s="69" t="s">
        <v>2700</v>
      </c>
      <c r="F12399" s="69">
        <v>2141</v>
      </c>
      <c r="G12399" s="69" t="s">
        <v>1939</v>
      </c>
    </row>
    <row r="12400" spans="1:7" ht="14.4">
      <c r="A12400" s="27" t="str">
        <f>VLOOKUP(C12400,'user list'!A:B,2,0)</f>
        <v>Admin</v>
      </c>
      <c r="B12400" s="172">
        <v>45818.595694444448</v>
      </c>
      <c r="C12400" s="69" t="s">
        <v>186</v>
      </c>
      <c r="D12400" s="69" t="s">
        <v>1937</v>
      </c>
      <c r="E12400" s="69" t="s">
        <v>2700</v>
      </c>
      <c r="F12400" s="69">
        <v>2141</v>
      </c>
      <c r="G12400" s="69" t="s">
        <v>1948</v>
      </c>
    </row>
    <row r="12401" spans="1:7" ht="14.4">
      <c r="A12401" s="27" t="str">
        <f>VLOOKUP(C12401,'user list'!A:B,2,0)</f>
        <v>LEDIPO</v>
      </c>
      <c r="B12401" s="172">
        <v>45818.595763888887</v>
      </c>
      <c r="C12401" s="69" t="s">
        <v>222</v>
      </c>
      <c r="D12401" s="69" t="s">
        <v>1937</v>
      </c>
      <c r="E12401" s="69" t="s">
        <v>2697</v>
      </c>
      <c r="F12401" s="69">
        <v>2138</v>
      </c>
      <c r="G12401" s="69" t="s">
        <v>1939</v>
      </c>
    </row>
    <row r="12402" spans="1:7" ht="14.4">
      <c r="A12402" s="27" t="str">
        <f>VLOOKUP(C12402,'user list'!A:B,2,0)</f>
        <v>CPDD</v>
      </c>
      <c r="B12402" s="172">
        <v>45818.595821759256</v>
      </c>
      <c r="C12402" s="69" t="s">
        <v>205</v>
      </c>
      <c r="D12402" s="69" t="s">
        <v>1937</v>
      </c>
      <c r="E12402" s="69" t="s">
        <v>2700</v>
      </c>
      <c r="F12402" s="69">
        <v>2141</v>
      </c>
      <c r="G12402" s="69" t="s">
        <v>1949</v>
      </c>
    </row>
    <row r="12403" spans="1:7" ht="14.4">
      <c r="A12403" s="27" t="str">
        <f>VLOOKUP(C12403,'user list'!A:B,2,0)</f>
        <v>LEDIPO</v>
      </c>
      <c r="B12403" s="172">
        <v>45818.596087962964</v>
      </c>
      <c r="C12403" s="69" t="s">
        <v>222</v>
      </c>
      <c r="D12403" s="69" t="s">
        <v>1937</v>
      </c>
      <c r="E12403" s="69" t="s">
        <v>2697</v>
      </c>
      <c r="F12403" s="69">
        <v>2146</v>
      </c>
      <c r="G12403" s="69" t="s">
        <v>1939</v>
      </c>
    </row>
    <row r="12404" spans="1:7" ht="14.4">
      <c r="A12404" s="27" t="str">
        <f>VLOOKUP(C12404,'user list'!A:B,2,0)</f>
        <v>OCM</v>
      </c>
      <c r="B12404" s="172">
        <v>45818.596134259256</v>
      </c>
      <c r="C12404" s="69" t="s">
        <v>230</v>
      </c>
      <c r="D12404" s="69" t="s">
        <v>1937</v>
      </c>
      <c r="E12404" s="69" t="s">
        <v>2039</v>
      </c>
      <c r="F12404" s="69">
        <v>2156</v>
      </c>
      <c r="G12404" s="69" t="s">
        <v>1939</v>
      </c>
    </row>
    <row r="12405" spans="1:7" ht="14.4">
      <c r="A12405" s="27" t="str">
        <f>VLOOKUP(C12405,'user list'!A:B,2,0)</f>
        <v>OCM</v>
      </c>
      <c r="B12405" s="172">
        <v>45818.596134259256</v>
      </c>
      <c r="C12405" s="69" t="s">
        <v>230</v>
      </c>
      <c r="D12405" s="69" t="s">
        <v>1937</v>
      </c>
      <c r="E12405" s="69" t="s">
        <v>2039</v>
      </c>
      <c r="F12405" s="69">
        <v>2156</v>
      </c>
      <c r="G12405" s="69" t="s">
        <v>1939</v>
      </c>
    </row>
    <row r="12406" spans="1:7" ht="14.4">
      <c r="A12406" s="27" t="str">
        <f>VLOOKUP(C12406,'user list'!A:B,2,0)</f>
        <v>LEDIPO</v>
      </c>
      <c r="B12406" s="172">
        <v>45818.596226851849</v>
      </c>
      <c r="C12406" s="69" t="s">
        <v>222</v>
      </c>
      <c r="D12406" s="69" t="s">
        <v>1937</v>
      </c>
      <c r="E12406" s="69" t="s">
        <v>2697</v>
      </c>
      <c r="F12406" s="69">
        <v>2138</v>
      </c>
      <c r="G12406" s="69" t="s">
        <v>1939</v>
      </c>
    </row>
    <row r="12407" spans="1:7" ht="14.4">
      <c r="A12407" s="27" t="str">
        <f>VLOOKUP(C12407,'user list'!A:B,2,0)</f>
        <v>CAD</v>
      </c>
      <c r="B12407" s="172">
        <v>45818.596250000002</v>
      </c>
      <c r="C12407" s="69" t="s">
        <v>196</v>
      </c>
      <c r="D12407" s="69" t="s">
        <v>1937</v>
      </c>
      <c r="E12407" s="69" t="s">
        <v>2642</v>
      </c>
      <c r="F12407" s="69">
        <v>2051</v>
      </c>
      <c r="G12407" s="69" t="s">
        <v>1939</v>
      </c>
    </row>
    <row r="12408" spans="1:7" ht="14.4">
      <c r="A12408" s="27" t="str">
        <f>VLOOKUP(C12408,'user list'!A:B,2,0)</f>
        <v>LEDIPO</v>
      </c>
      <c r="B12408" s="172">
        <v>45818.596342592595</v>
      </c>
      <c r="C12408" s="69" t="s">
        <v>222</v>
      </c>
      <c r="D12408" s="69" t="s">
        <v>1937</v>
      </c>
      <c r="E12408" s="69" t="s">
        <v>2697</v>
      </c>
      <c r="F12408" s="69">
        <v>2146</v>
      </c>
      <c r="G12408" s="69" t="s">
        <v>1939</v>
      </c>
    </row>
    <row r="12409" spans="1:7" ht="14.4">
      <c r="A12409" s="27" t="str">
        <f>VLOOKUP(C12409,'user list'!A:B,2,0)</f>
        <v>LEDIPO</v>
      </c>
      <c r="B12409" s="172">
        <v>45818.596712962964</v>
      </c>
      <c r="C12409" s="69" t="s">
        <v>222</v>
      </c>
      <c r="D12409" s="69" t="s">
        <v>1937</v>
      </c>
      <c r="E12409" s="69" t="s">
        <v>2651</v>
      </c>
      <c r="F12409" s="69">
        <v>2064</v>
      </c>
      <c r="G12409" s="69" t="s">
        <v>1939</v>
      </c>
    </row>
    <row r="12410" spans="1:7" ht="14.4">
      <c r="A12410" s="27" t="str">
        <f>VLOOKUP(C12410,'user list'!A:B,2,0)</f>
        <v>LEDIPO</v>
      </c>
      <c r="B12410" s="172">
        <v>45818.596782407411</v>
      </c>
      <c r="C12410" s="69" t="s">
        <v>222</v>
      </c>
      <c r="D12410" s="69" t="s">
        <v>1937</v>
      </c>
      <c r="E12410" s="69" t="s">
        <v>2695</v>
      </c>
      <c r="F12410" s="69">
        <v>2136</v>
      </c>
      <c r="G12410" s="69" t="s">
        <v>1939</v>
      </c>
    </row>
    <row r="12411" spans="1:7" ht="14.4">
      <c r="A12411" s="27" t="str">
        <f>VLOOKUP(C12411,'user list'!A:B,2,0)</f>
        <v>DOE</v>
      </c>
      <c r="B12411" s="172">
        <v>45818.59715277778</v>
      </c>
      <c r="C12411" s="69" t="s">
        <v>212</v>
      </c>
      <c r="D12411" s="69" t="s">
        <v>1937</v>
      </c>
      <c r="E12411" s="69">
        <v>1758</v>
      </c>
      <c r="F12411" s="69">
        <v>1758</v>
      </c>
      <c r="G12411" s="69" t="s">
        <v>1939</v>
      </c>
    </row>
    <row r="12412" spans="1:7" ht="14.4">
      <c r="A12412" s="27" t="str">
        <f>VLOOKUP(C12412,'user list'!A:B,2,0)</f>
        <v>DOE</v>
      </c>
      <c r="B12412" s="172">
        <v>45818.59715277778</v>
      </c>
      <c r="C12412" s="69" t="s">
        <v>212</v>
      </c>
      <c r="D12412" s="69" t="s">
        <v>1937</v>
      </c>
      <c r="E12412" s="69">
        <v>1758</v>
      </c>
      <c r="F12412" s="69">
        <v>1758</v>
      </c>
      <c r="G12412" s="69" t="s">
        <v>1939</v>
      </c>
    </row>
    <row r="12413" spans="1:7" ht="14.4">
      <c r="A12413" s="27" t="str">
        <f>VLOOKUP(C12413,'user list'!A:B,2,0)</f>
        <v>LEDIPO</v>
      </c>
      <c r="B12413" s="172">
        <v>45818.597280092596</v>
      </c>
      <c r="C12413" s="69" t="s">
        <v>222</v>
      </c>
      <c r="D12413" s="69" t="s">
        <v>1937</v>
      </c>
      <c r="E12413" s="69" t="s">
        <v>2550</v>
      </c>
      <c r="F12413" s="69">
        <v>1908</v>
      </c>
      <c r="G12413" s="69" t="s">
        <v>1939</v>
      </c>
    </row>
    <row r="12414" spans="1:7" ht="14.4">
      <c r="A12414" s="27" t="str">
        <f>VLOOKUP(C12414,'user list'!A:B,2,0)</f>
        <v>LEDIPO</v>
      </c>
      <c r="B12414" s="172">
        <v>45818.597361111111</v>
      </c>
      <c r="C12414" s="69" t="s">
        <v>222</v>
      </c>
      <c r="D12414" s="69" t="s">
        <v>1937</v>
      </c>
      <c r="E12414" s="69" t="s">
        <v>2556</v>
      </c>
      <c r="F12414" s="69">
        <v>1916</v>
      </c>
      <c r="G12414" s="69" t="s">
        <v>1939</v>
      </c>
    </row>
    <row r="12415" spans="1:7" ht="14.4">
      <c r="A12415" s="27" t="str">
        <f>VLOOKUP(C12415,'user list'!A:B,2,0)</f>
        <v>DOE</v>
      </c>
      <c r="B12415" s="172">
        <v>45818.597453703704</v>
      </c>
      <c r="C12415" s="69" t="s">
        <v>212</v>
      </c>
      <c r="D12415" s="69" t="s">
        <v>1937</v>
      </c>
      <c r="E12415" s="69" t="s">
        <v>2445</v>
      </c>
      <c r="F12415" s="69">
        <v>1731</v>
      </c>
      <c r="G12415" s="69" t="s">
        <v>1939</v>
      </c>
    </row>
    <row r="12416" spans="1:7" ht="14.4">
      <c r="A12416" s="27" t="str">
        <f>VLOOKUP(C12416,'user list'!A:B,2,0)</f>
        <v>CPDD</v>
      </c>
      <c r="B12416" s="172">
        <v>45818.597534722219</v>
      </c>
      <c r="C12416" s="69" t="s">
        <v>205</v>
      </c>
      <c r="D12416" s="69" t="s">
        <v>1937</v>
      </c>
      <c r="E12416" s="69" t="s">
        <v>2439</v>
      </c>
      <c r="F12416" s="69">
        <v>1444</v>
      </c>
      <c r="G12416" s="69" t="s">
        <v>1939</v>
      </c>
    </row>
    <row r="12417" spans="1:7" ht="14.4">
      <c r="A12417" s="27" t="str">
        <f>VLOOKUP(C12417,'user list'!A:B,2,0)</f>
        <v>DOE</v>
      </c>
      <c r="B12417" s="172">
        <v>45818.597557870373</v>
      </c>
      <c r="C12417" s="69" t="s">
        <v>212</v>
      </c>
      <c r="D12417" s="69" t="s">
        <v>1937</v>
      </c>
      <c r="E12417" s="69" t="s">
        <v>1974</v>
      </c>
      <c r="F12417" s="69">
        <v>1727</v>
      </c>
      <c r="G12417" s="69" t="s">
        <v>1939</v>
      </c>
    </row>
    <row r="12418" spans="1:7" ht="14.4">
      <c r="A12418" s="27" t="str">
        <f>VLOOKUP(C12418,'user list'!A:B,2,0)</f>
        <v>DOE</v>
      </c>
      <c r="B12418" s="172">
        <v>45818.597604166665</v>
      </c>
      <c r="C12418" s="69" t="s">
        <v>212</v>
      </c>
      <c r="D12418" s="69" t="s">
        <v>1937</v>
      </c>
      <c r="E12418" s="69" t="s">
        <v>2439</v>
      </c>
      <c r="F12418" s="69">
        <v>1444</v>
      </c>
      <c r="G12418" s="69" t="s">
        <v>1939</v>
      </c>
    </row>
    <row r="12419" spans="1:7" ht="14.4">
      <c r="A12419" s="27" t="str">
        <f>VLOOKUP(C12419,'user list'!A:B,2,0)</f>
        <v>LEDIPO</v>
      </c>
      <c r="B12419" s="172">
        <v>45818.597754629627</v>
      </c>
      <c r="C12419" s="69" t="s">
        <v>222</v>
      </c>
      <c r="D12419" s="69" t="s">
        <v>1937</v>
      </c>
      <c r="E12419" s="69" t="s">
        <v>2556</v>
      </c>
      <c r="F12419" s="69">
        <v>1944</v>
      </c>
      <c r="G12419" s="69" t="s">
        <v>1939</v>
      </c>
    </row>
    <row r="12420" spans="1:7" ht="14.4">
      <c r="A12420" s="27" t="str">
        <f>VLOOKUP(C12420,'user list'!A:B,2,0)</f>
        <v>OCM</v>
      </c>
      <c r="B12420" s="172">
        <v>45818.597858796296</v>
      </c>
      <c r="C12420" s="69" t="s">
        <v>230</v>
      </c>
      <c r="D12420" s="69" t="s">
        <v>1937</v>
      </c>
      <c r="E12420" s="69" t="s">
        <v>2047</v>
      </c>
      <c r="F12420" s="69">
        <v>2158</v>
      </c>
      <c r="G12420" s="69" t="s">
        <v>2440</v>
      </c>
    </row>
    <row r="12421" spans="1:7" ht="14.4">
      <c r="A12421" s="27" t="str">
        <f>VLOOKUP(C12421,'user list'!A:B,2,0)</f>
        <v>Admin</v>
      </c>
      <c r="B12421" s="172">
        <v>45818.597858796296</v>
      </c>
      <c r="C12421" s="69" t="s">
        <v>186</v>
      </c>
      <c r="D12421" s="69" t="s">
        <v>1937</v>
      </c>
      <c r="E12421" s="69" t="s">
        <v>2047</v>
      </c>
      <c r="F12421" s="69">
        <v>2158</v>
      </c>
      <c r="G12421" s="69" t="s">
        <v>1948</v>
      </c>
    </row>
    <row r="12422" spans="1:7" ht="14.4">
      <c r="A12422" s="27" t="str">
        <f>VLOOKUP(C12422,'user list'!A:B,2,0)</f>
        <v>Admin</v>
      </c>
      <c r="B12422" s="172">
        <v>45818.597858796296</v>
      </c>
      <c r="C12422" s="69" t="s">
        <v>186</v>
      </c>
      <c r="D12422" s="69" t="s">
        <v>1937</v>
      </c>
      <c r="E12422" s="69" t="s">
        <v>2047</v>
      </c>
      <c r="F12422" s="69">
        <v>2158</v>
      </c>
      <c r="G12422" s="69" t="s">
        <v>1947</v>
      </c>
    </row>
    <row r="12423" spans="1:7" ht="14.4">
      <c r="A12423" s="27" t="str">
        <f>VLOOKUP(C12423,'user list'!A:B,2,0)</f>
        <v>Admin</v>
      </c>
      <c r="B12423" s="172">
        <v>45818.597858796296</v>
      </c>
      <c r="C12423" s="69" t="s">
        <v>186</v>
      </c>
      <c r="D12423" s="69" t="s">
        <v>1937</v>
      </c>
      <c r="E12423" s="69" t="s">
        <v>2047</v>
      </c>
      <c r="F12423" s="69">
        <v>2158</v>
      </c>
      <c r="G12423" s="69" t="s">
        <v>1948</v>
      </c>
    </row>
    <row r="12424" spans="1:7" ht="14.4">
      <c r="A12424" s="27" t="str">
        <f>VLOOKUP(C12424,'user list'!A:B,2,0)</f>
        <v>Admin</v>
      </c>
      <c r="B12424" s="172">
        <v>45818.597870370373</v>
      </c>
      <c r="C12424" s="69" t="s">
        <v>186</v>
      </c>
      <c r="D12424" s="69" t="s">
        <v>1937</v>
      </c>
      <c r="E12424" s="69" t="s">
        <v>2047</v>
      </c>
      <c r="F12424" s="69">
        <v>2158</v>
      </c>
      <c r="G12424" s="69" t="s">
        <v>1948</v>
      </c>
    </row>
    <row r="12425" spans="1:7" ht="14.4">
      <c r="A12425" s="27" t="str">
        <f>VLOOKUP(C12425,'user list'!A:B,2,0)</f>
        <v>BCRD</v>
      </c>
      <c r="B12425" s="172">
        <v>45818.59814814815</v>
      </c>
      <c r="C12425" s="69" t="s">
        <v>192</v>
      </c>
      <c r="D12425" s="69" t="s">
        <v>1937</v>
      </c>
      <c r="E12425" s="69" t="s">
        <v>2601</v>
      </c>
      <c r="F12425" s="69">
        <v>1976</v>
      </c>
      <c r="G12425" s="69" t="s">
        <v>1939</v>
      </c>
    </row>
    <row r="12426" spans="1:7" ht="14.4">
      <c r="A12426" s="27" t="str">
        <f>VLOOKUP(C12426,'user list'!A:B,2,0)</f>
        <v>BCRD</v>
      </c>
      <c r="B12426" s="172">
        <v>45818.598229166666</v>
      </c>
      <c r="C12426" s="69" t="s">
        <v>192</v>
      </c>
      <c r="D12426" s="69" t="s">
        <v>1937</v>
      </c>
      <c r="E12426" s="69" t="s">
        <v>2697</v>
      </c>
      <c r="F12426" s="69">
        <v>2146</v>
      </c>
      <c r="G12426" s="69" t="s">
        <v>1939</v>
      </c>
    </row>
    <row r="12427" spans="1:7" ht="14.4">
      <c r="A12427" s="27" t="str">
        <f>VLOOKUP(C12427,'user list'!A:B,2,0)</f>
        <v>SPORTS</v>
      </c>
      <c r="B12427" s="172">
        <v>45818.598634259259</v>
      </c>
      <c r="C12427" s="69" t="s">
        <v>272</v>
      </c>
      <c r="D12427" s="69" t="s">
        <v>1937</v>
      </c>
      <c r="E12427" s="69" t="s">
        <v>2697</v>
      </c>
      <c r="F12427" s="69">
        <v>2146</v>
      </c>
      <c r="G12427" s="69" t="s">
        <v>1939</v>
      </c>
    </row>
    <row r="12428" spans="1:7" ht="14.4">
      <c r="A12428" s="27" t="str">
        <f>VLOOKUP(C12428,'user list'!A:B,2,0)</f>
        <v>SPORTS</v>
      </c>
      <c r="B12428" s="172">
        <v>45818.598692129628</v>
      </c>
      <c r="C12428" s="69" t="s">
        <v>272</v>
      </c>
      <c r="D12428" s="69" t="s">
        <v>1937</v>
      </c>
      <c r="E12428" s="69" t="s">
        <v>2697</v>
      </c>
      <c r="F12428" s="69">
        <v>2138</v>
      </c>
      <c r="G12428" s="69" t="s">
        <v>1939</v>
      </c>
    </row>
    <row r="12429" spans="1:7" ht="14.4">
      <c r="A12429" s="27" t="str">
        <f>VLOOKUP(C12429,'user list'!A:B,2,0)</f>
        <v>QCPL</v>
      </c>
      <c r="B12429" s="172">
        <v>45818.599224537036</v>
      </c>
      <c r="C12429" s="69" t="s">
        <v>268</v>
      </c>
      <c r="D12429" s="69" t="s">
        <v>1937</v>
      </c>
      <c r="E12429" s="69" t="s">
        <v>2697</v>
      </c>
      <c r="F12429" s="69">
        <v>2138</v>
      </c>
      <c r="G12429" s="69" t="s">
        <v>1939</v>
      </c>
    </row>
    <row r="12430" spans="1:7" ht="14.4">
      <c r="A12430" s="27" t="str">
        <f>VLOOKUP(C12430,'user list'!A:B,2,0)</f>
        <v>CAD</v>
      </c>
      <c r="B12430" s="172">
        <v>45818.599270833336</v>
      </c>
      <c r="C12430" s="69" t="s">
        <v>196</v>
      </c>
      <c r="D12430" s="69" t="s">
        <v>1937</v>
      </c>
      <c r="E12430" s="69" t="s">
        <v>2697</v>
      </c>
      <c r="F12430" s="69">
        <v>2146</v>
      </c>
      <c r="G12430" s="69" t="s">
        <v>1939</v>
      </c>
    </row>
    <row r="12431" spans="1:7" ht="14.4">
      <c r="A12431" s="27" t="str">
        <f>VLOOKUP(C12431,'user list'!A:B,2,0)</f>
        <v>CAD</v>
      </c>
      <c r="B12431" s="172">
        <v>45818.599305555559</v>
      </c>
      <c r="C12431" s="69" t="s">
        <v>196</v>
      </c>
      <c r="D12431" s="69" t="s">
        <v>1937</v>
      </c>
      <c r="E12431" s="69" t="s">
        <v>2697</v>
      </c>
      <c r="F12431" s="69">
        <v>2138</v>
      </c>
      <c r="G12431" s="69" t="s">
        <v>1939</v>
      </c>
    </row>
    <row r="12432" spans="1:7" ht="14.4">
      <c r="A12432" s="27" t="str">
        <f>VLOOKUP(C12432,'user list'!A:B,2,0)</f>
        <v>QCPL</v>
      </c>
      <c r="B12432" s="172">
        <v>45818.599340277775</v>
      </c>
      <c r="C12432" s="69" t="s">
        <v>268</v>
      </c>
      <c r="D12432" s="69" t="s">
        <v>1937</v>
      </c>
      <c r="E12432" s="69" t="s">
        <v>2697</v>
      </c>
      <c r="F12432" s="69">
        <v>2146</v>
      </c>
      <c r="G12432" s="69" t="s">
        <v>1939</v>
      </c>
    </row>
    <row r="12433" spans="1:7" ht="14.4">
      <c r="A12433" s="27" t="str">
        <f>VLOOKUP(C12433,'user list'!A:B,2,0)</f>
        <v>CAD</v>
      </c>
      <c r="B12433" s="172">
        <v>45818.599398148152</v>
      </c>
      <c r="C12433" s="69" t="s">
        <v>196</v>
      </c>
      <c r="D12433" s="69" t="s">
        <v>1937</v>
      </c>
      <c r="E12433" s="69" t="s">
        <v>2693</v>
      </c>
      <c r="F12433" s="69">
        <v>2128</v>
      </c>
      <c r="G12433" s="69" t="s">
        <v>1939</v>
      </c>
    </row>
    <row r="12434" spans="1:7" ht="14.4">
      <c r="A12434" s="27" t="str">
        <f>VLOOKUP(C12434,'user list'!A:B,2,0)</f>
        <v>SPORTS</v>
      </c>
      <c r="B12434" s="172">
        <v>45818.599537037036</v>
      </c>
      <c r="C12434" s="69" t="s">
        <v>272</v>
      </c>
      <c r="D12434" s="69" t="s">
        <v>1937</v>
      </c>
      <c r="E12434" s="69" t="s">
        <v>2697</v>
      </c>
      <c r="F12434" s="69">
        <v>2146</v>
      </c>
      <c r="G12434" s="69" t="s">
        <v>1947</v>
      </c>
    </row>
    <row r="12435" spans="1:7" ht="14.4">
      <c r="A12435" s="27" t="str">
        <f>VLOOKUP(C12435,'user list'!A:B,2,0)</f>
        <v>SPORTS</v>
      </c>
      <c r="B12435" s="172">
        <v>45818.599537037036</v>
      </c>
      <c r="C12435" s="69" t="s">
        <v>272</v>
      </c>
      <c r="D12435" s="69" t="s">
        <v>1937</v>
      </c>
      <c r="E12435" s="69" t="s">
        <v>2697</v>
      </c>
      <c r="F12435" s="69">
        <v>2146</v>
      </c>
      <c r="G12435" s="69" t="s">
        <v>1948</v>
      </c>
    </row>
    <row r="12436" spans="1:7" ht="14.4">
      <c r="A12436" s="27" t="str">
        <f>VLOOKUP(C12436,'user list'!A:B,2,0)</f>
        <v>SPORTS</v>
      </c>
      <c r="B12436" s="172">
        <v>45818.599537037036</v>
      </c>
      <c r="C12436" s="69" t="s">
        <v>272</v>
      </c>
      <c r="D12436" s="69" t="s">
        <v>1937</v>
      </c>
      <c r="E12436" s="69" t="s">
        <v>2697</v>
      </c>
      <c r="F12436" s="69">
        <v>2146</v>
      </c>
      <c r="G12436" s="69" t="s">
        <v>1939</v>
      </c>
    </row>
    <row r="12437" spans="1:7" ht="14.4">
      <c r="A12437" s="27" t="str">
        <f>VLOOKUP(C12437,'user list'!A:B,2,0)</f>
        <v>Admin</v>
      </c>
      <c r="B12437" s="172">
        <v>45818.599537037036</v>
      </c>
      <c r="C12437" s="69" t="s">
        <v>186</v>
      </c>
      <c r="D12437" s="69" t="s">
        <v>1937</v>
      </c>
      <c r="E12437" s="69" t="s">
        <v>2697</v>
      </c>
      <c r="F12437" s="69">
        <v>2146</v>
      </c>
      <c r="G12437" s="69" t="s">
        <v>1948</v>
      </c>
    </row>
    <row r="12438" spans="1:7" ht="14.4">
      <c r="A12438" s="27" t="str">
        <f>VLOOKUP(C12438,'user list'!A:B,2,0)</f>
        <v>OCA</v>
      </c>
      <c r="B12438" s="172">
        <v>45818.599791666667</v>
      </c>
      <c r="C12438" s="69" t="s">
        <v>228</v>
      </c>
      <c r="D12438" s="69" t="s">
        <v>1937</v>
      </c>
      <c r="E12438" s="69" t="s">
        <v>2711</v>
      </c>
      <c r="F12438" s="69">
        <v>2159</v>
      </c>
      <c r="G12438" s="69" t="s">
        <v>2440</v>
      </c>
    </row>
    <row r="12439" spans="1:7" ht="14.4">
      <c r="A12439" s="27" t="str">
        <f>VLOOKUP(C12439,'user list'!A:B,2,0)</f>
        <v>Admin</v>
      </c>
      <c r="B12439" s="172">
        <v>45818.599791666667</v>
      </c>
      <c r="C12439" s="69" t="s">
        <v>186</v>
      </c>
      <c r="D12439" s="69" t="s">
        <v>1937</v>
      </c>
      <c r="E12439" s="69" t="s">
        <v>2711</v>
      </c>
      <c r="F12439" s="69">
        <v>2159</v>
      </c>
      <c r="G12439" s="69" t="s">
        <v>1948</v>
      </c>
    </row>
    <row r="12440" spans="1:7" ht="14.4">
      <c r="A12440" s="27" t="str">
        <f>VLOOKUP(C12440,'user list'!A:B,2,0)</f>
        <v>Admin</v>
      </c>
      <c r="B12440" s="172">
        <v>45818.599803240744</v>
      </c>
      <c r="C12440" s="69" t="s">
        <v>186</v>
      </c>
      <c r="D12440" s="69" t="s">
        <v>1937</v>
      </c>
      <c r="E12440" s="69" t="s">
        <v>2711</v>
      </c>
      <c r="F12440" s="69">
        <v>2159</v>
      </c>
      <c r="G12440" s="69" t="s">
        <v>1948</v>
      </c>
    </row>
    <row r="12441" spans="1:7" ht="14.4">
      <c r="A12441" s="27" t="str">
        <f>VLOOKUP(C12441,'user list'!A:B,2,0)</f>
        <v>Admin</v>
      </c>
      <c r="B12441" s="172">
        <v>45818.599803240744</v>
      </c>
      <c r="C12441" s="69" t="s">
        <v>186</v>
      </c>
      <c r="D12441" s="69" t="s">
        <v>1937</v>
      </c>
      <c r="E12441" s="69" t="s">
        <v>2711</v>
      </c>
      <c r="F12441" s="69">
        <v>2159</v>
      </c>
      <c r="G12441" s="69" t="s">
        <v>1948</v>
      </c>
    </row>
    <row r="12442" spans="1:7" ht="14.4">
      <c r="A12442" s="27" t="str">
        <f>VLOOKUP(C12442,'user list'!A:B,2,0)</f>
        <v>Admin</v>
      </c>
      <c r="B12442" s="172">
        <v>45818.599803240744</v>
      </c>
      <c r="C12442" s="69" t="s">
        <v>186</v>
      </c>
      <c r="D12442" s="69" t="s">
        <v>1937</v>
      </c>
      <c r="E12442" s="69" t="s">
        <v>2711</v>
      </c>
      <c r="F12442" s="69">
        <v>2159</v>
      </c>
      <c r="G12442" s="69" t="s">
        <v>1947</v>
      </c>
    </row>
    <row r="12443" spans="1:7" ht="14.4">
      <c r="A12443" s="27" t="str">
        <f>VLOOKUP(C12443,'user list'!A:B,2,0)</f>
        <v>SPORTS</v>
      </c>
      <c r="B12443" s="172">
        <v>45818.599849537037</v>
      </c>
      <c r="C12443" s="69" t="s">
        <v>272</v>
      </c>
      <c r="D12443" s="69" t="s">
        <v>1937</v>
      </c>
      <c r="E12443" s="69" t="s">
        <v>2697</v>
      </c>
      <c r="F12443" s="69">
        <v>2146</v>
      </c>
      <c r="G12443" s="69" t="s">
        <v>2441</v>
      </c>
    </row>
    <row r="12444" spans="1:7" ht="14.4">
      <c r="A12444" s="27" t="str">
        <f>VLOOKUP(C12444,'user list'!A:B,2,0)</f>
        <v>QCPL</v>
      </c>
      <c r="B12444" s="172">
        <v>45818.599861111114</v>
      </c>
      <c r="C12444" s="69" t="s">
        <v>268</v>
      </c>
      <c r="D12444" s="69" t="s">
        <v>1937</v>
      </c>
      <c r="E12444" s="69" t="s">
        <v>2439</v>
      </c>
      <c r="F12444" s="69">
        <v>1444</v>
      </c>
      <c r="G12444" s="69" t="s">
        <v>1939</v>
      </c>
    </row>
    <row r="12445" spans="1:7" ht="14.4">
      <c r="A12445" s="27" t="str">
        <f>VLOOKUP(C12445,'user list'!A:B,2,0)</f>
        <v>QCPL</v>
      </c>
      <c r="B12445" s="172">
        <v>45818.599930555552</v>
      </c>
      <c r="C12445" s="69" t="s">
        <v>268</v>
      </c>
      <c r="D12445" s="69" t="s">
        <v>1937</v>
      </c>
      <c r="E12445" s="69" t="s">
        <v>2439</v>
      </c>
      <c r="F12445" s="69">
        <v>1444</v>
      </c>
      <c r="G12445" s="69" t="s">
        <v>1939</v>
      </c>
    </row>
    <row r="12446" spans="1:7" ht="14.4">
      <c r="A12446" s="27" t="str">
        <f>VLOOKUP(C12446,'user list'!A:B,2,0)</f>
        <v>OCA</v>
      </c>
      <c r="B12446" s="172">
        <v>45818.600046296298</v>
      </c>
      <c r="C12446" s="69" t="s">
        <v>228</v>
      </c>
      <c r="D12446" s="69" t="s">
        <v>1937</v>
      </c>
      <c r="E12446" s="69" t="s">
        <v>2711</v>
      </c>
      <c r="F12446" s="69">
        <v>2159</v>
      </c>
      <c r="G12446" s="69" t="s">
        <v>1939</v>
      </c>
    </row>
    <row r="12447" spans="1:7" ht="14.4">
      <c r="A12447" s="27" t="str">
        <f>VLOOKUP(C12447,'user list'!A:B,2,0)</f>
        <v>CPDD</v>
      </c>
      <c r="B12447" s="172">
        <v>45818.600092592591</v>
      </c>
      <c r="C12447" s="69" t="s">
        <v>205</v>
      </c>
      <c r="D12447" s="69" t="s">
        <v>1937</v>
      </c>
      <c r="E12447" s="69" t="s">
        <v>2712</v>
      </c>
      <c r="F12447" s="69">
        <v>2160</v>
      </c>
      <c r="G12447" s="69" t="s">
        <v>2440</v>
      </c>
    </row>
    <row r="12448" spans="1:7" ht="14.4">
      <c r="A12448" s="27" t="str">
        <f>VLOOKUP(C12448,'user list'!A:B,2,0)</f>
        <v>Admin</v>
      </c>
      <c r="B12448" s="172">
        <v>45818.600104166668</v>
      </c>
      <c r="C12448" s="69" t="s">
        <v>186</v>
      </c>
      <c r="D12448" s="69" t="s">
        <v>1937</v>
      </c>
      <c r="E12448" s="69" t="s">
        <v>2712</v>
      </c>
      <c r="F12448" s="69">
        <v>2160</v>
      </c>
      <c r="G12448" s="69" t="s">
        <v>1948</v>
      </c>
    </row>
    <row r="12449" spans="1:7" ht="14.4">
      <c r="A12449" s="27" t="str">
        <f>VLOOKUP(C12449,'user list'!A:B,2,0)</f>
        <v>Admin</v>
      </c>
      <c r="B12449" s="172">
        <v>45818.600104166668</v>
      </c>
      <c r="C12449" s="69" t="s">
        <v>186</v>
      </c>
      <c r="D12449" s="69" t="s">
        <v>1937</v>
      </c>
      <c r="E12449" s="69" t="s">
        <v>2712</v>
      </c>
      <c r="F12449" s="69">
        <v>2160</v>
      </c>
      <c r="G12449" s="69" t="s">
        <v>1948</v>
      </c>
    </row>
    <row r="12450" spans="1:7" ht="14.4">
      <c r="A12450" s="27" t="str">
        <f>VLOOKUP(C12450,'user list'!A:B,2,0)</f>
        <v>Admin</v>
      </c>
      <c r="B12450" s="172">
        <v>45818.600104166668</v>
      </c>
      <c r="C12450" s="69" t="s">
        <v>186</v>
      </c>
      <c r="D12450" s="69" t="s">
        <v>1937</v>
      </c>
      <c r="E12450" s="69" t="s">
        <v>2712</v>
      </c>
      <c r="F12450" s="69">
        <v>2160</v>
      </c>
      <c r="G12450" s="69" t="s">
        <v>1948</v>
      </c>
    </row>
    <row r="12451" spans="1:7" ht="14.4">
      <c r="A12451" s="27" t="str">
        <f>VLOOKUP(C12451,'user list'!A:B,2,0)</f>
        <v>Admin</v>
      </c>
      <c r="B12451" s="172">
        <v>45818.600104166668</v>
      </c>
      <c r="C12451" s="69" t="s">
        <v>186</v>
      </c>
      <c r="D12451" s="69" t="s">
        <v>1937</v>
      </c>
      <c r="E12451" s="69" t="s">
        <v>2712</v>
      </c>
      <c r="F12451" s="69">
        <v>2160</v>
      </c>
      <c r="G12451" s="69" t="s">
        <v>1947</v>
      </c>
    </row>
    <row r="12452" spans="1:7" ht="14.4">
      <c r="A12452" s="27" t="str">
        <f>VLOOKUP(C12452,'user list'!A:B,2,0)</f>
        <v>ITDD</v>
      </c>
      <c r="B12452" s="172">
        <v>45818.600312499999</v>
      </c>
      <c r="C12452" s="69" t="s">
        <v>219</v>
      </c>
      <c r="D12452" s="69" t="s">
        <v>1937</v>
      </c>
      <c r="E12452" s="69" t="s">
        <v>1974</v>
      </c>
      <c r="F12452" s="69">
        <v>2155</v>
      </c>
      <c r="G12452" s="69" t="s">
        <v>1939</v>
      </c>
    </row>
    <row r="12453" spans="1:7" ht="14.4">
      <c r="A12453" s="27" t="str">
        <f>VLOOKUP(C12453,'user list'!A:B,2,0)</f>
        <v>OCA</v>
      </c>
      <c r="B12453" s="172">
        <v>45818.600324074076</v>
      </c>
      <c r="C12453" s="69" t="s">
        <v>228</v>
      </c>
      <c r="D12453" s="69" t="s">
        <v>1937</v>
      </c>
      <c r="E12453" s="69" t="s">
        <v>2711</v>
      </c>
      <c r="F12453" s="69">
        <v>2159</v>
      </c>
      <c r="G12453" s="69" t="s">
        <v>1947</v>
      </c>
    </row>
    <row r="12454" spans="1:7" ht="14.4">
      <c r="A12454" s="27" t="str">
        <f>VLOOKUP(C12454,'user list'!A:B,2,0)</f>
        <v>OCA</v>
      </c>
      <c r="B12454" s="172">
        <v>45818.600324074076</v>
      </c>
      <c r="C12454" s="69" t="s">
        <v>228</v>
      </c>
      <c r="D12454" s="69" t="s">
        <v>1937</v>
      </c>
      <c r="E12454" s="69" t="s">
        <v>2711</v>
      </c>
      <c r="F12454" s="69">
        <v>2159</v>
      </c>
      <c r="G12454" s="69" t="s">
        <v>1948</v>
      </c>
    </row>
    <row r="12455" spans="1:7" ht="14.4">
      <c r="A12455" s="27" t="str">
        <f>VLOOKUP(C12455,'user list'!A:B,2,0)</f>
        <v>OCA</v>
      </c>
      <c r="B12455" s="172">
        <v>45818.600324074076</v>
      </c>
      <c r="C12455" s="69" t="s">
        <v>228</v>
      </c>
      <c r="D12455" s="69" t="s">
        <v>1937</v>
      </c>
      <c r="E12455" s="69" t="s">
        <v>2711</v>
      </c>
      <c r="F12455" s="69">
        <v>2159</v>
      </c>
      <c r="G12455" s="69" t="s">
        <v>1939</v>
      </c>
    </row>
    <row r="12456" spans="1:7" ht="14.4">
      <c r="A12456" s="27" t="str">
        <f>VLOOKUP(C12456,'user list'!A:B,2,0)</f>
        <v>ITDD</v>
      </c>
      <c r="B12456" s="172">
        <v>45818.600370370368</v>
      </c>
      <c r="C12456" s="69" t="s">
        <v>219</v>
      </c>
      <c r="D12456" s="69" t="s">
        <v>1937</v>
      </c>
      <c r="E12456" s="69" t="s">
        <v>2697</v>
      </c>
      <c r="F12456" s="69">
        <v>2146</v>
      </c>
      <c r="G12456" s="69" t="s">
        <v>1939</v>
      </c>
    </row>
    <row r="12457" spans="1:7" ht="14.4">
      <c r="A12457" s="27" t="str">
        <f>VLOOKUP(C12457,'user list'!A:B,2,0)</f>
        <v>ITDD</v>
      </c>
      <c r="B12457" s="172">
        <v>45818.600381944445</v>
      </c>
      <c r="C12457" s="69" t="s">
        <v>219</v>
      </c>
      <c r="D12457" s="69" t="s">
        <v>1937</v>
      </c>
      <c r="E12457" s="69" t="s">
        <v>2697</v>
      </c>
      <c r="F12457" s="69">
        <v>2138</v>
      </c>
      <c r="G12457" s="69" t="s">
        <v>1939</v>
      </c>
    </row>
    <row r="12458" spans="1:7" ht="14.4">
      <c r="A12458" s="27" t="str">
        <f>VLOOKUP(C12458,'user list'!A:B,2,0)</f>
        <v>ITDD</v>
      </c>
      <c r="B12458" s="172">
        <v>45818.600451388891</v>
      </c>
      <c r="C12458" s="69" t="s">
        <v>219</v>
      </c>
      <c r="D12458" s="69" t="s">
        <v>1937</v>
      </c>
      <c r="E12458" s="69" t="s">
        <v>2334</v>
      </c>
      <c r="F12458" s="69">
        <v>2134</v>
      </c>
      <c r="G12458" s="69" t="s">
        <v>1939</v>
      </c>
    </row>
    <row r="12459" spans="1:7" ht="14.4">
      <c r="A12459" s="27" t="str">
        <f>VLOOKUP(C12459,'user list'!A:B,2,0)</f>
        <v>CAD</v>
      </c>
      <c r="B12459" s="172">
        <v>45818.602037037039</v>
      </c>
      <c r="C12459" s="69" t="s">
        <v>196</v>
      </c>
      <c r="D12459" s="69" t="s">
        <v>1937</v>
      </c>
      <c r="E12459" s="69">
        <v>1</v>
      </c>
      <c r="F12459" s="69">
        <v>1736</v>
      </c>
      <c r="G12459" s="69" t="s">
        <v>1939</v>
      </c>
    </row>
    <row r="12460" spans="1:7" ht="14.4">
      <c r="A12460" s="27" t="str">
        <f>VLOOKUP(C12460,'user list'!A:B,2,0)</f>
        <v>PLEB</v>
      </c>
      <c r="B12460" s="172">
        <v>45818.602800925924</v>
      </c>
      <c r="C12460" s="69" t="s">
        <v>260</v>
      </c>
      <c r="D12460" s="69" t="s">
        <v>1937</v>
      </c>
      <c r="E12460" s="69" t="s">
        <v>2697</v>
      </c>
      <c r="F12460" s="69">
        <v>2138</v>
      </c>
      <c r="G12460" s="69" t="s">
        <v>1939</v>
      </c>
    </row>
    <row r="12461" spans="1:7" ht="14.4">
      <c r="A12461" s="27" t="str">
        <f>VLOOKUP(C12461,'user list'!A:B,2,0)</f>
        <v>OCM</v>
      </c>
      <c r="B12461" s="172">
        <v>45818.602824074071</v>
      </c>
      <c r="C12461" s="69" t="s">
        <v>232</v>
      </c>
      <c r="D12461" s="69" t="s">
        <v>1937</v>
      </c>
      <c r="E12461" s="69" t="s">
        <v>1991</v>
      </c>
      <c r="F12461" s="69">
        <v>2111</v>
      </c>
      <c r="G12461" s="69" t="s">
        <v>1939</v>
      </c>
    </row>
    <row r="12462" spans="1:7" ht="14.4">
      <c r="A12462" s="27" t="str">
        <f>VLOOKUP(C12462,'user list'!A:B,2,0)</f>
        <v>DOE</v>
      </c>
      <c r="B12462" s="172">
        <v>45818.602905092594</v>
      </c>
      <c r="C12462" s="69" t="s">
        <v>212</v>
      </c>
      <c r="D12462" s="69" t="s">
        <v>1937</v>
      </c>
      <c r="E12462" s="69" t="s">
        <v>2712</v>
      </c>
      <c r="F12462" s="69">
        <v>2160</v>
      </c>
      <c r="G12462" s="69" t="s">
        <v>1939</v>
      </c>
    </row>
    <row r="12463" spans="1:7" ht="14.4">
      <c r="A12463" s="27" t="str">
        <f>VLOOKUP(C12463,'user list'!A:B,2,0)</f>
        <v>QCPL</v>
      </c>
      <c r="B12463" s="172">
        <v>45818.602916666663</v>
      </c>
      <c r="C12463" s="69" t="s">
        <v>268</v>
      </c>
      <c r="D12463" s="69" t="s">
        <v>1937</v>
      </c>
      <c r="E12463" s="69" t="s">
        <v>2608</v>
      </c>
      <c r="F12463" s="69">
        <v>1996</v>
      </c>
      <c r="G12463" s="69" t="s">
        <v>1939</v>
      </c>
    </row>
    <row r="12464" spans="1:7" ht="14.4">
      <c r="A12464" s="27" t="str">
        <f>VLOOKUP(C12464,'user list'!A:B,2,0)</f>
        <v>QCPL</v>
      </c>
      <c r="B12464" s="172">
        <v>45818.60292824074</v>
      </c>
      <c r="C12464" s="69" t="s">
        <v>268</v>
      </c>
      <c r="D12464" s="69" t="s">
        <v>1937</v>
      </c>
      <c r="E12464" s="69" t="s">
        <v>2674</v>
      </c>
      <c r="F12464" s="69">
        <v>2086</v>
      </c>
      <c r="G12464" s="69" t="s">
        <v>1939</v>
      </c>
    </row>
    <row r="12465" spans="1:7" ht="14.4">
      <c r="A12465" s="27" t="str">
        <f>VLOOKUP(C12465,'user list'!A:B,2,0)</f>
        <v>QCPL</v>
      </c>
      <c r="B12465" s="172">
        <v>45818.60297453704</v>
      </c>
      <c r="C12465" s="69" t="s">
        <v>268</v>
      </c>
      <c r="D12465" s="69" t="s">
        <v>1937</v>
      </c>
      <c r="E12465" s="69" t="s">
        <v>2675</v>
      </c>
      <c r="F12465" s="69">
        <v>2087</v>
      </c>
      <c r="G12465" s="69" t="s">
        <v>1939</v>
      </c>
    </row>
    <row r="12466" spans="1:7" ht="14.4">
      <c r="A12466" s="27" t="str">
        <f>VLOOKUP(C12466,'user list'!A:B,2,0)</f>
        <v>QCPL</v>
      </c>
      <c r="B12466" s="172">
        <v>45818.603194444448</v>
      </c>
      <c r="C12466" s="69" t="s">
        <v>268</v>
      </c>
      <c r="D12466" s="69" t="s">
        <v>1937</v>
      </c>
      <c r="E12466" s="69" t="s">
        <v>2678</v>
      </c>
      <c r="F12466" s="69">
        <v>2097</v>
      </c>
      <c r="G12466" s="69" t="s">
        <v>1939</v>
      </c>
    </row>
    <row r="12467" spans="1:7" ht="14.4">
      <c r="A12467" s="27" t="str">
        <f>VLOOKUP(C12467,'user list'!A:B,2,0)</f>
        <v>QCPL</v>
      </c>
      <c r="B12467" s="172">
        <v>45818.603275462963</v>
      </c>
      <c r="C12467" s="69" t="s">
        <v>268</v>
      </c>
      <c r="D12467" s="69" t="s">
        <v>1937</v>
      </c>
      <c r="E12467" s="69" t="s">
        <v>2683</v>
      </c>
      <c r="F12467" s="69">
        <v>2095</v>
      </c>
      <c r="G12467" s="69" t="s">
        <v>1939</v>
      </c>
    </row>
    <row r="12468" spans="1:7" ht="14.4">
      <c r="A12468" s="27" t="str">
        <f>VLOOKUP(C12468,'user list'!A:B,2,0)</f>
        <v>QCPL</v>
      </c>
      <c r="B12468" s="172">
        <v>45818.603310185186</v>
      </c>
      <c r="C12468" s="69" t="s">
        <v>268</v>
      </c>
      <c r="D12468" s="69" t="s">
        <v>1937</v>
      </c>
      <c r="E12468" s="69" t="s">
        <v>2682</v>
      </c>
      <c r="F12468" s="69">
        <v>2094</v>
      </c>
      <c r="G12468" s="69" t="s">
        <v>1939</v>
      </c>
    </row>
    <row r="12469" spans="1:7" ht="14.4">
      <c r="A12469" s="27" t="str">
        <f>VLOOKUP(C12469,'user list'!A:B,2,0)</f>
        <v>DOE</v>
      </c>
      <c r="B12469" s="172">
        <v>45818.603344907409</v>
      </c>
      <c r="C12469" s="69" t="s">
        <v>212</v>
      </c>
      <c r="D12469" s="69" t="s">
        <v>1937</v>
      </c>
      <c r="E12469" s="69" t="s">
        <v>2712</v>
      </c>
      <c r="F12469" s="69">
        <v>2160</v>
      </c>
      <c r="G12469" s="69" t="s">
        <v>1947</v>
      </c>
    </row>
    <row r="12470" spans="1:7" ht="14.4">
      <c r="A12470" s="27" t="str">
        <f>VLOOKUP(C12470,'user list'!A:B,2,0)</f>
        <v>DOE</v>
      </c>
      <c r="B12470" s="172">
        <v>45818.603344907409</v>
      </c>
      <c r="C12470" s="69" t="s">
        <v>212</v>
      </c>
      <c r="D12470" s="69" t="s">
        <v>1937</v>
      </c>
      <c r="E12470" s="69" t="s">
        <v>2712</v>
      </c>
      <c r="F12470" s="69">
        <v>2160</v>
      </c>
      <c r="G12470" s="69" t="s">
        <v>1948</v>
      </c>
    </row>
    <row r="12471" spans="1:7" ht="14.4">
      <c r="A12471" s="27" t="str">
        <f>VLOOKUP(C12471,'user list'!A:B,2,0)</f>
        <v>DOE</v>
      </c>
      <c r="B12471" s="172">
        <v>45818.603344907409</v>
      </c>
      <c r="C12471" s="69" t="s">
        <v>212</v>
      </c>
      <c r="D12471" s="69" t="s">
        <v>1937</v>
      </c>
      <c r="E12471" s="69" t="s">
        <v>2712</v>
      </c>
      <c r="F12471" s="69">
        <v>2160</v>
      </c>
      <c r="G12471" s="69" t="s">
        <v>1939</v>
      </c>
    </row>
    <row r="12472" spans="1:7" ht="14.4">
      <c r="A12472" s="27" t="str">
        <f>VLOOKUP(C12472,'user list'!A:B,2,0)</f>
        <v>Admin</v>
      </c>
      <c r="B12472" s="172">
        <v>45818.603356481479</v>
      </c>
      <c r="C12472" s="69" t="s">
        <v>186</v>
      </c>
      <c r="D12472" s="69" t="s">
        <v>1937</v>
      </c>
      <c r="E12472" s="69" t="s">
        <v>2712</v>
      </c>
      <c r="F12472" s="69">
        <v>2160</v>
      </c>
      <c r="G12472" s="69" t="s">
        <v>1948</v>
      </c>
    </row>
    <row r="12473" spans="1:7" ht="14.4">
      <c r="A12473" s="27" t="str">
        <f>VLOOKUP(C12473,'user list'!A:B,2,0)</f>
        <v>OCM</v>
      </c>
      <c r="B12473" s="172">
        <v>45818.603379629632</v>
      </c>
      <c r="C12473" s="69" t="s">
        <v>232</v>
      </c>
      <c r="D12473" s="69" t="s">
        <v>1937</v>
      </c>
      <c r="E12473" s="69" t="s">
        <v>1991</v>
      </c>
      <c r="F12473" s="69">
        <v>2111</v>
      </c>
      <c r="G12473" s="69" t="s">
        <v>1947</v>
      </c>
    </row>
    <row r="12474" spans="1:7" ht="14.4">
      <c r="A12474" s="27" t="str">
        <f>VLOOKUP(C12474,'user list'!A:B,2,0)</f>
        <v>OCM</v>
      </c>
      <c r="B12474" s="172">
        <v>45818.603379629632</v>
      </c>
      <c r="C12474" s="69" t="s">
        <v>232</v>
      </c>
      <c r="D12474" s="69" t="s">
        <v>1937</v>
      </c>
      <c r="E12474" s="69" t="s">
        <v>1991</v>
      </c>
      <c r="F12474" s="69">
        <v>2111</v>
      </c>
      <c r="G12474" s="69" t="s">
        <v>1948</v>
      </c>
    </row>
    <row r="12475" spans="1:7" ht="14.4">
      <c r="A12475" s="27" t="str">
        <f>VLOOKUP(C12475,'user list'!A:B,2,0)</f>
        <v>OCM</v>
      </c>
      <c r="B12475" s="172">
        <v>45818.603379629632</v>
      </c>
      <c r="C12475" s="69" t="s">
        <v>232</v>
      </c>
      <c r="D12475" s="69" t="s">
        <v>1937</v>
      </c>
      <c r="E12475" s="69" t="s">
        <v>1991</v>
      </c>
      <c r="F12475" s="69">
        <v>2111</v>
      </c>
      <c r="G12475" s="69" t="s">
        <v>1939</v>
      </c>
    </row>
    <row r="12476" spans="1:7" ht="14.4">
      <c r="A12476" s="27" t="str">
        <f>VLOOKUP(C12476,'user list'!A:B,2,0)</f>
        <v>Admin</v>
      </c>
      <c r="B12476" s="172">
        <v>45818.603379629632</v>
      </c>
      <c r="C12476" s="69" t="s">
        <v>186</v>
      </c>
      <c r="D12476" s="69" t="s">
        <v>1937</v>
      </c>
      <c r="E12476" s="69" t="s">
        <v>1991</v>
      </c>
      <c r="F12476" s="69">
        <v>2111</v>
      </c>
      <c r="G12476" s="69" t="s">
        <v>1948</v>
      </c>
    </row>
    <row r="12477" spans="1:7" ht="14.4">
      <c r="A12477" s="27" t="str">
        <f>VLOOKUP(C12477,'user list'!A:B,2,0)</f>
        <v>QCPL</v>
      </c>
      <c r="B12477" s="172">
        <v>45818.603379629632</v>
      </c>
      <c r="C12477" s="69" t="s">
        <v>268</v>
      </c>
      <c r="D12477" s="69" t="s">
        <v>1937</v>
      </c>
      <c r="E12477" s="69" t="s">
        <v>2680</v>
      </c>
      <c r="F12477" s="69">
        <v>2092</v>
      </c>
      <c r="G12477" s="69" t="s">
        <v>1939</v>
      </c>
    </row>
    <row r="12478" spans="1:7" ht="14.4">
      <c r="A12478" s="27" t="str">
        <f>VLOOKUP(C12478,'user list'!A:B,2,0)</f>
        <v>PLEB</v>
      </c>
      <c r="B12478" s="172">
        <v>45818.603425925925</v>
      </c>
      <c r="C12478" s="69" t="s">
        <v>260</v>
      </c>
      <c r="D12478" s="69" t="s">
        <v>1937</v>
      </c>
      <c r="E12478" s="69" t="s">
        <v>2439</v>
      </c>
      <c r="F12478" s="69">
        <v>1444</v>
      </c>
      <c r="G12478" s="69" t="s">
        <v>1939</v>
      </c>
    </row>
    <row r="12479" spans="1:7" ht="14.4">
      <c r="A12479" s="27" t="str">
        <f>VLOOKUP(C12479,'user list'!A:B,2,0)</f>
        <v>OCM</v>
      </c>
      <c r="B12479" s="172">
        <v>45818.603518518517</v>
      </c>
      <c r="C12479" s="69" t="s">
        <v>232</v>
      </c>
      <c r="D12479" s="69" t="s">
        <v>1937</v>
      </c>
      <c r="E12479" s="69" t="s">
        <v>1991</v>
      </c>
      <c r="F12479" s="69">
        <v>1981</v>
      </c>
      <c r="G12479" s="69" t="s">
        <v>1939</v>
      </c>
    </row>
    <row r="12480" spans="1:7" ht="14.4">
      <c r="A12480" s="27" t="str">
        <f>VLOOKUP(C12480,'user list'!A:B,2,0)</f>
        <v>DOE</v>
      </c>
      <c r="B12480" s="172">
        <v>45818.603622685187</v>
      </c>
      <c r="C12480" s="69" t="s">
        <v>212</v>
      </c>
      <c r="D12480" s="69" t="s">
        <v>1937</v>
      </c>
      <c r="E12480" s="69" t="s">
        <v>2709</v>
      </c>
      <c r="F12480" s="69">
        <v>2154</v>
      </c>
      <c r="G12480" s="69" t="s">
        <v>1939</v>
      </c>
    </row>
    <row r="12481" spans="1:7" ht="14.4">
      <c r="A12481" s="27" t="str">
        <f>VLOOKUP(C12481,'user list'!A:B,2,0)</f>
        <v>DOE</v>
      </c>
      <c r="B12481" s="172">
        <v>45818.603750000002</v>
      </c>
      <c r="C12481" s="69" t="s">
        <v>212</v>
      </c>
      <c r="D12481" s="69" t="s">
        <v>1937</v>
      </c>
      <c r="E12481" s="69" t="s">
        <v>2712</v>
      </c>
      <c r="F12481" s="69">
        <v>2160</v>
      </c>
      <c r="G12481" s="69" t="s">
        <v>1939</v>
      </c>
    </row>
    <row r="12482" spans="1:7" ht="14.4">
      <c r="A12482" s="27" t="str">
        <f>VLOOKUP(C12482,'user list'!A:B,2,0)</f>
        <v>CPDD</v>
      </c>
      <c r="B12482" s="172">
        <v>45818.603773148148</v>
      </c>
      <c r="C12482" s="69" t="s">
        <v>205</v>
      </c>
      <c r="D12482" s="69" t="s">
        <v>1937</v>
      </c>
      <c r="E12482" s="69" t="s">
        <v>2713</v>
      </c>
      <c r="F12482" s="69">
        <v>2161</v>
      </c>
      <c r="G12482" s="69" t="s">
        <v>2440</v>
      </c>
    </row>
    <row r="12483" spans="1:7" ht="14.4">
      <c r="A12483" s="27" t="str">
        <f>VLOOKUP(C12483,'user list'!A:B,2,0)</f>
        <v>Admin</v>
      </c>
      <c r="B12483" s="172">
        <v>45818.603773148148</v>
      </c>
      <c r="C12483" s="69" t="s">
        <v>186</v>
      </c>
      <c r="D12483" s="69" t="s">
        <v>1937</v>
      </c>
      <c r="E12483" s="69" t="s">
        <v>2713</v>
      </c>
      <c r="F12483" s="69">
        <v>2161</v>
      </c>
      <c r="G12483" s="69" t="s">
        <v>1948</v>
      </c>
    </row>
    <row r="12484" spans="1:7" ht="14.4">
      <c r="A12484" s="27" t="str">
        <f>VLOOKUP(C12484,'user list'!A:B,2,0)</f>
        <v>Admin</v>
      </c>
      <c r="B12484" s="172">
        <v>45818.603773148148</v>
      </c>
      <c r="C12484" s="69" t="s">
        <v>186</v>
      </c>
      <c r="D12484" s="69" t="s">
        <v>1937</v>
      </c>
      <c r="E12484" s="69" t="s">
        <v>2713</v>
      </c>
      <c r="F12484" s="69">
        <v>2161</v>
      </c>
      <c r="G12484" s="69" t="s">
        <v>1948</v>
      </c>
    </row>
    <row r="12485" spans="1:7" ht="14.4">
      <c r="A12485" s="27" t="str">
        <f>VLOOKUP(C12485,'user list'!A:B,2,0)</f>
        <v>Admin</v>
      </c>
      <c r="B12485" s="172">
        <v>45818.603773148148</v>
      </c>
      <c r="C12485" s="69" t="s">
        <v>186</v>
      </c>
      <c r="D12485" s="69" t="s">
        <v>1937</v>
      </c>
      <c r="E12485" s="69" t="s">
        <v>2713</v>
      </c>
      <c r="F12485" s="69">
        <v>2161</v>
      </c>
      <c r="G12485" s="69" t="s">
        <v>1948</v>
      </c>
    </row>
    <row r="12486" spans="1:7" ht="14.4">
      <c r="A12486" s="27" t="str">
        <f>VLOOKUP(C12486,'user list'!A:B,2,0)</f>
        <v>Admin</v>
      </c>
      <c r="B12486" s="172">
        <v>45818.603773148148</v>
      </c>
      <c r="C12486" s="69" t="s">
        <v>186</v>
      </c>
      <c r="D12486" s="69" t="s">
        <v>1937</v>
      </c>
      <c r="E12486" s="69" t="s">
        <v>2713</v>
      </c>
      <c r="F12486" s="69">
        <v>2161</v>
      </c>
      <c r="G12486" s="69" t="s">
        <v>1947</v>
      </c>
    </row>
    <row r="12487" spans="1:7" ht="14.4">
      <c r="A12487" s="27" t="str">
        <f>VLOOKUP(C12487,'user list'!A:B,2,0)</f>
        <v>QCPL</v>
      </c>
      <c r="B12487" s="172">
        <v>45818.603819444441</v>
      </c>
      <c r="C12487" s="69" t="s">
        <v>268</v>
      </c>
      <c r="D12487" s="69" t="s">
        <v>1937</v>
      </c>
      <c r="E12487" s="69" t="s">
        <v>2674</v>
      </c>
      <c r="F12487" s="69">
        <v>2086</v>
      </c>
      <c r="G12487" s="69" t="s">
        <v>1939</v>
      </c>
    </row>
    <row r="12488" spans="1:7" ht="14.4">
      <c r="A12488" s="27" t="str">
        <f>VLOOKUP(C12488,'user list'!A:B,2,0)</f>
        <v>QCPL</v>
      </c>
      <c r="B12488" s="172">
        <v>45818.603842592594</v>
      </c>
      <c r="C12488" s="69" t="s">
        <v>268</v>
      </c>
      <c r="D12488" s="69" t="s">
        <v>1937</v>
      </c>
      <c r="E12488" s="69" t="s">
        <v>2675</v>
      </c>
      <c r="F12488" s="69">
        <v>2087</v>
      </c>
      <c r="G12488" s="69" t="s">
        <v>1939</v>
      </c>
    </row>
    <row r="12489" spans="1:7" ht="14.4">
      <c r="A12489" s="27" t="str">
        <f>VLOOKUP(C12489,'user list'!A:B,2,0)</f>
        <v>QCPL</v>
      </c>
      <c r="B12489" s="172">
        <v>45818.603877314818</v>
      </c>
      <c r="C12489" s="69" t="s">
        <v>268</v>
      </c>
      <c r="D12489" s="69" t="s">
        <v>1937</v>
      </c>
      <c r="E12489" s="69" t="s">
        <v>2678</v>
      </c>
      <c r="F12489" s="69">
        <v>2097</v>
      </c>
      <c r="G12489" s="69" t="s">
        <v>1939</v>
      </c>
    </row>
    <row r="12490" spans="1:7" ht="14.4">
      <c r="A12490" s="27" t="str">
        <f>VLOOKUP(C12490,'user list'!A:B,2,0)</f>
        <v>OCA</v>
      </c>
      <c r="B12490" s="172">
        <v>45818.604270833333</v>
      </c>
      <c r="C12490" s="69" t="s">
        <v>228</v>
      </c>
      <c r="D12490" s="69" t="s">
        <v>1937</v>
      </c>
      <c r="E12490" s="69" t="s">
        <v>2556</v>
      </c>
      <c r="F12490" s="69">
        <v>1916</v>
      </c>
      <c r="G12490" s="69" t="s">
        <v>1939</v>
      </c>
    </row>
    <row r="12491" spans="1:7" ht="14.4">
      <c r="A12491" s="27" t="str">
        <f>VLOOKUP(C12491,'user list'!A:B,2,0)</f>
        <v>OCA</v>
      </c>
      <c r="B12491" s="172">
        <v>45818.604537037034</v>
      </c>
      <c r="C12491" s="69" t="s">
        <v>228</v>
      </c>
      <c r="D12491" s="69" t="s">
        <v>1937</v>
      </c>
      <c r="E12491" s="69" t="s">
        <v>2610</v>
      </c>
      <c r="F12491" s="69">
        <v>2000</v>
      </c>
      <c r="G12491" s="69" t="s">
        <v>1939</v>
      </c>
    </row>
    <row r="12492" spans="1:7" ht="14.4">
      <c r="A12492" s="27" t="str">
        <f>VLOOKUP(C12492,'user list'!A:B,2,0)</f>
        <v>OCA</v>
      </c>
      <c r="B12492" s="172">
        <v>45818.604791666665</v>
      </c>
      <c r="C12492" s="69" t="s">
        <v>228</v>
      </c>
      <c r="D12492" s="69" t="s">
        <v>1937</v>
      </c>
      <c r="E12492" s="69" t="s">
        <v>2651</v>
      </c>
      <c r="F12492" s="69">
        <v>2064</v>
      </c>
      <c r="G12492" s="69" t="s">
        <v>1939</v>
      </c>
    </row>
    <row r="12493" spans="1:7" ht="14.4">
      <c r="A12493" s="27" t="str">
        <f>VLOOKUP(C12493,'user list'!A:B,2,0)</f>
        <v>CAD</v>
      </c>
      <c r="B12493" s="172">
        <v>45818.605208333334</v>
      </c>
      <c r="C12493" s="69" t="s">
        <v>196</v>
      </c>
      <c r="D12493" s="69" t="s">
        <v>1937</v>
      </c>
      <c r="E12493" s="69">
        <v>2</v>
      </c>
      <c r="F12493" s="69">
        <v>1737</v>
      </c>
      <c r="G12493" s="69" t="s">
        <v>1939</v>
      </c>
    </row>
    <row r="12494" spans="1:7" ht="14.4">
      <c r="A12494" s="27" t="str">
        <f>VLOOKUP(C12494,'user list'!A:B,2,0)</f>
        <v>OCA</v>
      </c>
      <c r="B12494" s="172">
        <v>45818.60533564815</v>
      </c>
      <c r="C12494" s="69" t="s">
        <v>224</v>
      </c>
      <c r="D12494" s="69" t="s">
        <v>1937</v>
      </c>
      <c r="E12494" s="69" t="s">
        <v>2590</v>
      </c>
      <c r="F12494" s="69">
        <v>1970</v>
      </c>
      <c r="G12494" s="69" t="s">
        <v>1939</v>
      </c>
    </row>
    <row r="12495" spans="1:7" ht="14.4">
      <c r="A12495" s="27" t="str">
        <f>VLOOKUP(C12495,'user list'!A:B,2,0)</f>
        <v>CAD</v>
      </c>
      <c r="B12495" s="172">
        <v>45818.605393518519</v>
      </c>
      <c r="C12495" s="69" t="s">
        <v>196</v>
      </c>
      <c r="D12495" s="69" t="s">
        <v>1937</v>
      </c>
      <c r="E12495" s="69">
        <v>3</v>
      </c>
      <c r="F12495" s="69">
        <v>1738</v>
      </c>
      <c r="G12495" s="69" t="s">
        <v>1939</v>
      </c>
    </row>
    <row r="12496" spans="1:7" ht="14.4">
      <c r="A12496" s="27" t="str">
        <f>VLOOKUP(C12496,'user list'!A:B,2,0)</f>
        <v>CAD</v>
      </c>
      <c r="B12496" s="172">
        <v>45818.605439814812</v>
      </c>
      <c r="C12496" s="69" t="s">
        <v>196</v>
      </c>
      <c r="D12496" s="69" t="s">
        <v>1937</v>
      </c>
      <c r="E12496" s="69" t="s">
        <v>2472</v>
      </c>
      <c r="F12496" s="69">
        <v>1786</v>
      </c>
      <c r="G12496" s="69" t="s">
        <v>1939</v>
      </c>
    </row>
    <row r="12497" spans="1:7" ht="14.4">
      <c r="A12497" s="27" t="str">
        <f>VLOOKUP(C12497,'user list'!A:B,2,0)</f>
        <v>CAD</v>
      </c>
      <c r="B12497" s="172">
        <v>45818.605543981481</v>
      </c>
      <c r="C12497" s="69" t="s">
        <v>196</v>
      </c>
      <c r="D12497" s="69" t="s">
        <v>1937</v>
      </c>
      <c r="E12497" s="69" t="s">
        <v>2469</v>
      </c>
      <c r="F12497" s="69">
        <v>1780</v>
      </c>
      <c r="G12497" s="69" t="s">
        <v>1939</v>
      </c>
    </row>
    <row r="12498" spans="1:7" ht="14.4">
      <c r="A12498" s="27" t="str">
        <f>VLOOKUP(C12498,'user list'!A:B,2,0)</f>
        <v>OCA</v>
      </c>
      <c r="B12498" s="172">
        <v>45818.605555555558</v>
      </c>
      <c r="C12498" s="69" t="s">
        <v>224</v>
      </c>
      <c r="D12498" s="69" t="s">
        <v>1937</v>
      </c>
      <c r="E12498" s="69" t="s">
        <v>2591</v>
      </c>
      <c r="F12498" s="69">
        <v>1971</v>
      </c>
      <c r="G12498" s="69" t="s">
        <v>1939</v>
      </c>
    </row>
    <row r="12499" spans="1:7" ht="14.4">
      <c r="A12499" s="27" t="str">
        <f>VLOOKUP(C12499,'user list'!A:B,2,0)</f>
        <v>OCA</v>
      </c>
      <c r="B12499" s="172">
        <v>45818.605578703704</v>
      </c>
      <c r="C12499" s="69" t="s">
        <v>224</v>
      </c>
      <c r="D12499" s="69" t="s">
        <v>1937</v>
      </c>
      <c r="E12499" s="69" t="s">
        <v>2598</v>
      </c>
      <c r="F12499" s="69">
        <v>1973</v>
      </c>
      <c r="G12499" s="69" t="s">
        <v>1939</v>
      </c>
    </row>
    <row r="12500" spans="1:7" ht="14.4">
      <c r="A12500" s="27" t="str">
        <f>VLOOKUP(C12500,'user list'!A:B,2,0)</f>
        <v>OCA</v>
      </c>
      <c r="B12500" s="172">
        <v>45818.60560185185</v>
      </c>
      <c r="C12500" s="69" t="s">
        <v>224</v>
      </c>
      <c r="D12500" s="69" t="s">
        <v>1937</v>
      </c>
      <c r="E12500" s="69" t="s">
        <v>2047</v>
      </c>
      <c r="F12500" s="69">
        <v>1983</v>
      </c>
      <c r="G12500" s="69" t="s">
        <v>1939</v>
      </c>
    </row>
    <row r="12501" spans="1:7" ht="14.4">
      <c r="A12501" s="27" t="str">
        <f>VLOOKUP(C12501,'user list'!A:B,2,0)</f>
        <v>OCA</v>
      </c>
      <c r="B12501" s="172">
        <v>45818.605752314812</v>
      </c>
      <c r="C12501" s="69" t="s">
        <v>224</v>
      </c>
      <c r="D12501" s="69" t="s">
        <v>1937</v>
      </c>
      <c r="E12501" s="69" t="s">
        <v>2610</v>
      </c>
      <c r="F12501" s="69">
        <v>2000</v>
      </c>
      <c r="G12501" s="69" t="s">
        <v>1939</v>
      </c>
    </row>
    <row r="12502" spans="1:7" ht="14.4">
      <c r="A12502" s="27" t="str">
        <f>VLOOKUP(C12502,'user list'!A:B,2,0)</f>
        <v>CAD</v>
      </c>
      <c r="B12502" s="172">
        <v>45818.605914351851</v>
      </c>
      <c r="C12502" s="69" t="s">
        <v>196</v>
      </c>
      <c r="D12502" s="69" t="s">
        <v>1937</v>
      </c>
      <c r="E12502" s="69">
        <v>3</v>
      </c>
      <c r="F12502" s="69">
        <v>1738</v>
      </c>
      <c r="G12502" s="69" t="s">
        <v>2441</v>
      </c>
    </row>
    <row r="12503" spans="1:7" ht="14.4">
      <c r="A12503" s="27" t="str">
        <f>VLOOKUP(C12503,'user list'!A:B,2,0)</f>
        <v>OCA</v>
      </c>
      <c r="B12503" s="172">
        <v>45818.606226851851</v>
      </c>
      <c r="C12503" s="69" t="s">
        <v>224</v>
      </c>
      <c r="D12503" s="69" t="s">
        <v>1937</v>
      </c>
      <c r="E12503" s="69" t="s">
        <v>2610</v>
      </c>
      <c r="F12503" s="69">
        <v>2000</v>
      </c>
      <c r="G12503" s="69" t="s">
        <v>1947</v>
      </c>
    </row>
    <row r="12504" spans="1:7" ht="14.4">
      <c r="A12504" s="27" t="str">
        <f>VLOOKUP(C12504,'user list'!A:B,2,0)</f>
        <v>OCA</v>
      </c>
      <c r="B12504" s="172">
        <v>45818.606226851851</v>
      </c>
      <c r="C12504" s="69" t="s">
        <v>224</v>
      </c>
      <c r="D12504" s="69" t="s">
        <v>1937</v>
      </c>
      <c r="E12504" s="69" t="s">
        <v>2610</v>
      </c>
      <c r="F12504" s="69">
        <v>2000</v>
      </c>
      <c r="G12504" s="69" t="s">
        <v>1948</v>
      </c>
    </row>
    <row r="12505" spans="1:7" ht="14.4">
      <c r="A12505" s="27" t="str">
        <f>VLOOKUP(C12505,'user list'!A:B,2,0)</f>
        <v>Admin</v>
      </c>
      <c r="B12505" s="172">
        <v>45818.606238425928</v>
      </c>
      <c r="C12505" s="69" t="s">
        <v>186</v>
      </c>
      <c r="D12505" s="69" t="s">
        <v>1937</v>
      </c>
      <c r="E12505" s="69" t="s">
        <v>2610</v>
      </c>
      <c r="F12505" s="69">
        <v>2000</v>
      </c>
      <c r="G12505" s="69" t="s">
        <v>1948</v>
      </c>
    </row>
    <row r="12506" spans="1:7" ht="14.4">
      <c r="A12506" s="27" t="str">
        <f>VLOOKUP(C12506,'user list'!A:B,2,0)</f>
        <v>OCA</v>
      </c>
      <c r="B12506" s="172">
        <v>45818.606238425928</v>
      </c>
      <c r="C12506" s="69" t="s">
        <v>224</v>
      </c>
      <c r="D12506" s="69" t="s">
        <v>1937</v>
      </c>
      <c r="E12506" s="69" t="s">
        <v>2610</v>
      </c>
      <c r="F12506" s="69">
        <v>2000</v>
      </c>
      <c r="G12506" s="69" t="s">
        <v>1939</v>
      </c>
    </row>
    <row r="12507" spans="1:7" ht="14.4">
      <c r="A12507" s="27" t="str">
        <f>VLOOKUP(C12507,'user list'!A:B,2,0)</f>
        <v>OCM</v>
      </c>
      <c r="B12507" s="172">
        <v>45818.606238425928</v>
      </c>
      <c r="C12507" s="69" t="s">
        <v>235</v>
      </c>
      <c r="D12507" s="69" t="s">
        <v>1937</v>
      </c>
      <c r="E12507" s="69" t="s">
        <v>2039</v>
      </c>
      <c r="F12507" s="69">
        <v>2156</v>
      </c>
      <c r="G12507" s="69" t="s">
        <v>1939</v>
      </c>
    </row>
    <row r="12508" spans="1:7" ht="14.4">
      <c r="A12508" s="27" t="str">
        <f>VLOOKUP(C12508,'user list'!A:B,2,0)</f>
        <v>OCM</v>
      </c>
      <c r="B12508" s="172">
        <v>45818.606238425928</v>
      </c>
      <c r="C12508" s="69" t="s">
        <v>235</v>
      </c>
      <c r="D12508" s="69" t="s">
        <v>1937</v>
      </c>
      <c r="E12508" s="69" t="s">
        <v>2039</v>
      </c>
      <c r="F12508" s="69">
        <v>2156</v>
      </c>
      <c r="G12508" s="69" t="s">
        <v>1939</v>
      </c>
    </row>
    <row r="12509" spans="1:7" ht="14.4">
      <c r="A12509" s="27" t="str">
        <f>VLOOKUP(C12509,'user list'!A:B,2,0)</f>
        <v>CAD</v>
      </c>
      <c r="B12509" s="172">
        <v>45818.60628472222</v>
      </c>
      <c r="C12509" s="69" t="s">
        <v>196</v>
      </c>
      <c r="D12509" s="69" t="s">
        <v>1937</v>
      </c>
      <c r="E12509" s="69">
        <v>2</v>
      </c>
      <c r="F12509" s="69">
        <v>1737</v>
      </c>
      <c r="G12509" s="69" t="s">
        <v>2441</v>
      </c>
    </row>
    <row r="12510" spans="1:7" ht="14.4">
      <c r="A12510" s="27" t="str">
        <f>VLOOKUP(C12510,'user list'!A:B,2,0)</f>
        <v>OCM</v>
      </c>
      <c r="B12510" s="172">
        <v>45818.606342592589</v>
      </c>
      <c r="C12510" s="69" t="s">
        <v>230</v>
      </c>
      <c r="D12510" s="69" t="s">
        <v>1937</v>
      </c>
      <c r="E12510" s="69" t="s">
        <v>2047</v>
      </c>
      <c r="F12510" s="69">
        <v>2158</v>
      </c>
      <c r="G12510" s="69" t="s">
        <v>1939</v>
      </c>
    </row>
    <row r="12511" spans="1:7" ht="14.4">
      <c r="A12511" s="27" t="str">
        <f>VLOOKUP(C12511,'user list'!A:B,2,0)</f>
        <v>OCM</v>
      </c>
      <c r="B12511" s="172">
        <v>45818.606365740743</v>
      </c>
      <c r="C12511" s="69" t="s">
        <v>230</v>
      </c>
      <c r="D12511" s="69" t="s">
        <v>1937</v>
      </c>
      <c r="E12511" s="69" t="s">
        <v>2697</v>
      </c>
      <c r="F12511" s="69">
        <v>2146</v>
      </c>
      <c r="G12511" s="69" t="s">
        <v>1939</v>
      </c>
    </row>
    <row r="12512" spans="1:7" ht="14.4">
      <c r="A12512" s="27" t="str">
        <f>VLOOKUP(C12512,'user list'!A:B,2,0)</f>
        <v>OCM</v>
      </c>
      <c r="B12512" s="172">
        <v>45818.606377314813</v>
      </c>
      <c r="C12512" s="69" t="s">
        <v>230</v>
      </c>
      <c r="D12512" s="69" t="s">
        <v>1937</v>
      </c>
      <c r="E12512" s="69" t="s">
        <v>2039</v>
      </c>
      <c r="F12512" s="69">
        <v>2156</v>
      </c>
      <c r="G12512" s="69" t="s">
        <v>1939</v>
      </c>
    </row>
    <row r="12513" spans="1:7" ht="14.4">
      <c r="A12513" s="27" t="str">
        <f>VLOOKUP(C12513,'user list'!A:B,2,0)</f>
        <v>CBD</v>
      </c>
      <c r="B12513" s="172">
        <v>45818.606504629628</v>
      </c>
      <c r="C12513" s="69" t="s">
        <v>197</v>
      </c>
      <c r="D12513" s="69" t="s">
        <v>1937</v>
      </c>
      <c r="E12513" s="69" t="s">
        <v>2697</v>
      </c>
      <c r="F12513" s="69">
        <v>2146</v>
      </c>
      <c r="G12513" s="69" t="s">
        <v>1939</v>
      </c>
    </row>
    <row r="12514" spans="1:7" ht="14.4">
      <c r="A12514" s="27" t="str">
        <f>VLOOKUP(C12514,'user list'!A:B,2,0)</f>
        <v>CBD</v>
      </c>
      <c r="B12514" s="172">
        <v>45818.606516203705</v>
      </c>
      <c r="C12514" s="69" t="s">
        <v>197</v>
      </c>
      <c r="D12514" s="69" t="s">
        <v>1937</v>
      </c>
      <c r="E12514" s="69" t="s">
        <v>2697</v>
      </c>
      <c r="F12514" s="69">
        <v>2138</v>
      </c>
      <c r="G12514" s="69" t="s">
        <v>1939</v>
      </c>
    </row>
    <row r="12515" spans="1:7" ht="14.4">
      <c r="A12515" s="27" t="str">
        <f>VLOOKUP(C12515,'user list'!A:B,2,0)</f>
        <v>CAD</v>
      </c>
      <c r="B12515" s="172">
        <v>45818.60701388889</v>
      </c>
      <c r="C12515" s="69" t="s">
        <v>196</v>
      </c>
      <c r="D12515" s="69" t="s">
        <v>1937</v>
      </c>
      <c r="E12515" s="69" t="s">
        <v>2439</v>
      </c>
      <c r="F12515" s="69">
        <v>1444</v>
      </c>
      <c r="G12515" s="69" t="s">
        <v>1939</v>
      </c>
    </row>
    <row r="12516" spans="1:7" ht="14.4">
      <c r="A12516" s="27" t="str">
        <f>VLOOKUP(C12516,'user list'!A:B,2,0)</f>
        <v>BPLD</v>
      </c>
      <c r="B12516" s="172">
        <v>45818.607175925928</v>
      </c>
      <c r="C12516" s="69" t="s">
        <v>194</v>
      </c>
      <c r="D12516" s="69" t="s">
        <v>1937</v>
      </c>
      <c r="E12516" s="69" t="s">
        <v>1974</v>
      </c>
      <c r="F12516" s="69">
        <v>2155</v>
      </c>
      <c r="G12516" s="69" t="s">
        <v>1939</v>
      </c>
    </row>
    <row r="12517" spans="1:7" ht="14.4">
      <c r="A12517" s="27" t="str">
        <f>VLOOKUP(C12517,'user list'!A:B,2,0)</f>
        <v>OCM</v>
      </c>
      <c r="B12517" s="172">
        <v>45818.60733796296</v>
      </c>
      <c r="C12517" s="69" t="s">
        <v>235</v>
      </c>
      <c r="D12517" s="69" t="s">
        <v>1937</v>
      </c>
      <c r="E12517" s="69" t="s">
        <v>2039</v>
      </c>
      <c r="F12517" s="69">
        <v>2156</v>
      </c>
      <c r="G12517" s="69" t="s">
        <v>1947</v>
      </c>
    </row>
    <row r="12518" spans="1:7" ht="14.4">
      <c r="A12518" s="27" t="str">
        <f>VLOOKUP(C12518,'user list'!A:B,2,0)</f>
        <v>OCM</v>
      </c>
      <c r="B12518" s="172">
        <v>45818.60733796296</v>
      </c>
      <c r="C12518" s="69" t="s">
        <v>235</v>
      </c>
      <c r="D12518" s="69" t="s">
        <v>1937</v>
      </c>
      <c r="E12518" s="69" t="s">
        <v>2039</v>
      </c>
      <c r="F12518" s="69">
        <v>2156</v>
      </c>
      <c r="G12518" s="69" t="s">
        <v>1948</v>
      </c>
    </row>
    <row r="12519" spans="1:7" ht="14.4">
      <c r="A12519" s="27" t="str">
        <f>VLOOKUP(C12519,'user list'!A:B,2,0)</f>
        <v>OCM</v>
      </c>
      <c r="B12519" s="172">
        <v>45818.607349537036</v>
      </c>
      <c r="C12519" s="69" t="s">
        <v>235</v>
      </c>
      <c r="D12519" s="69" t="s">
        <v>1937</v>
      </c>
      <c r="E12519" s="69" t="s">
        <v>2047</v>
      </c>
      <c r="F12519" s="69">
        <v>2158</v>
      </c>
      <c r="G12519" s="69" t="s">
        <v>1939</v>
      </c>
    </row>
    <row r="12520" spans="1:7" ht="14.4">
      <c r="A12520" s="27" t="str">
        <f>VLOOKUP(C12520,'user list'!A:B,2,0)</f>
        <v>Admin</v>
      </c>
      <c r="B12520" s="172">
        <v>45818.607349537036</v>
      </c>
      <c r="C12520" s="69" t="s">
        <v>186</v>
      </c>
      <c r="D12520" s="69" t="s">
        <v>1937</v>
      </c>
      <c r="E12520" s="69" t="s">
        <v>2039</v>
      </c>
      <c r="F12520" s="69">
        <v>2156</v>
      </c>
      <c r="G12520" s="69" t="s">
        <v>1948</v>
      </c>
    </row>
    <row r="12521" spans="1:7" ht="14.4">
      <c r="A12521" s="27" t="str">
        <f>VLOOKUP(C12521,'user list'!A:B,2,0)</f>
        <v>OCM</v>
      </c>
      <c r="B12521" s="172">
        <v>45818.607349537036</v>
      </c>
      <c r="C12521" s="69" t="s">
        <v>235</v>
      </c>
      <c r="D12521" s="69" t="s">
        <v>1937</v>
      </c>
      <c r="E12521" s="69" t="s">
        <v>2047</v>
      </c>
      <c r="F12521" s="69">
        <v>2158</v>
      </c>
      <c r="G12521" s="69" t="s">
        <v>1939</v>
      </c>
    </row>
    <row r="12522" spans="1:7" ht="14.4">
      <c r="A12522" s="27" t="str">
        <f>VLOOKUP(C12522,'user list'!A:B,2,0)</f>
        <v>OCM</v>
      </c>
      <c r="B12522" s="172">
        <v>45818.608067129629</v>
      </c>
      <c r="C12522" s="69" t="s">
        <v>235</v>
      </c>
      <c r="D12522" s="69" t="s">
        <v>1937</v>
      </c>
      <c r="E12522" s="69" t="s">
        <v>2047</v>
      </c>
      <c r="F12522" s="69">
        <v>2158</v>
      </c>
      <c r="G12522" s="69" t="s">
        <v>1947</v>
      </c>
    </row>
    <row r="12523" spans="1:7" ht="14.4">
      <c r="A12523" s="27" t="str">
        <f>VLOOKUP(C12523,'user list'!A:B,2,0)</f>
        <v>OCM</v>
      </c>
      <c r="B12523" s="172">
        <v>45818.608067129629</v>
      </c>
      <c r="C12523" s="69" t="s">
        <v>235</v>
      </c>
      <c r="D12523" s="69" t="s">
        <v>1937</v>
      </c>
      <c r="E12523" s="69" t="s">
        <v>2047</v>
      </c>
      <c r="F12523" s="69">
        <v>2158</v>
      </c>
      <c r="G12523" s="69" t="s">
        <v>1948</v>
      </c>
    </row>
    <row r="12524" spans="1:7" ht="14.4">
      <c r="A12524" s="27" t="str">
        <f>VLOOKUP(C12524,'user list'!A:B,2,0)</f>
        <v>Admin</v>
      </c>
      <c r="B12524" s="172">
        <v>45818.608067129629</v>
      </c>
      <c r="C12524" s="69" t="s">
        <v>186</v>
      </c>
      <c r="D12524" s="69" t="s">
        <v>1937</v>
      </c>
      <c r="E12524" s="69" t="s">
        <v>2047</v>
      </c>
      <c r="F12524" s="69">
        <v>2158</v>
      </c>
      <c r="G12524" s="69" t="s">
        <v>1948</v>
      </c>
    </row>
    <row r="12525" spans="1:7" ht="14.4">
      <c r="A12525" s="27" t="str">
        <f>VLOOKUP(C12525,'user list'!A:B,2,0)</f>
        <v>PLEB</v>
      </c>
      <c r="B12525" s="172">
        <v>45818.608275462961</v>
      </c>
      <c r="C12525" s="69" t="s">
        <v>260</v>
      </c>
      <c r="D12525" s="69" t="s">
        <v>1937</v>
      </c>
      <c r="E12525" s="69" t="s">
        <v>2439</v>
      </c>
      <c r="F12525" s="69">
        <v>1444</v>
      </c>
      <c r="G12525" s="69" t="s">
        <v>1947</v>
      </c>
    </row>
    <row r="12526" spans="1:7" ht="14.4">
      <c r="A12526" s="27" t="str">
        <f>VLOOKUP(C12526,'user list'!A:B,2,0)</f>
        <v>PLEB</v>
      </c>
      <c r="B12526" s="172">
        <v>45818.608275462961</v>
      </c>
      <c r="C12526" s="69" t="s">
        <v>260</v>
      </c>
      <c r="D12526" s="69" t="s">
        <v>1937</v>
      </c>
      <c r="E12526" s="69" t="s">
        <v>2439</v>
      </c>
      <c r="F12526" s="69">
        <v>1444</v>
      </c>
      <c r="G12526" s="69" t="s">
        <v>1948</v>
      </c>
    </row>
    <row r="12527" spans="1:7" ht="14.4">
      <c r="A12527" s="27" t="str">
        <f>VLOOKUP(C12527,'user list'!A:B,2,0)</f>
        <v>PLEB</v>
      </c>
      <c r="B12527" s="172">
        <v>45818.608275462961</v>
      </c>
      <c r="C12527" s="69" t="s">
        <v>260</v>
      </c>
      <c r="D12527" s="69" t="s">
        <v>1937</v>
      </c>
      <c r="E12527" s="69" t="s">
        <v>2439</v>
      </c>
      <c r="F12527" s="69">
        <v>1444</v>
      </c>
      <c r="G12527" s="69" t="s">
        <v>1939</v>
      </c>
    </row>
    <row r="12528" spans="1:7" ht="14.4">
      <c r="A12528" s="27" t="str">
        <f>VLOOKUP(C12528,'user list'!A:B,2,0)</f>
        <v>CTO</v>
      </c>
      <c r="B12528" s="172">
        <v>45818.608368055553</v>
      </c>
      <c r="C12528" s="69" t="s">
        <v>207</v>
      </c>
      <c r="D12528" s="69" t="s">
        <v>1937</v>
      </c>
      <c r="E12528" s="69" t="s">
        <v>2697</v>
      </c>
      <c r="F12528" s="69">
        <v>2138</v>
      </c>
      <c r="G12528" s="69" t="s">
        <v>1939</v>
      </c>
    </row>
    <row r="12529" spans="1:7" ht="14.4">
      <c r="A12529" s="27" t="str">
        <f>VLOOKUP(C12529,'user list'!A:B,2,0)</f>
        <v>CTO</v>
      </c>
      <c r="B12529" s="172">
        <v>45818.608414351853</v>
      </c>
      <c r="C12529" s="69" t="s">
        <v>207</v>
      </c>
      <c r="D12529" s="69" t="s">
        <v>1937</v>
      </c>
      <c r="E12529" s="69" t="s">
        <v>2697</v>
      </c>
      <c r="F12529" s="69">
        <v>2146</v>
      </c>
      <c r="G12529" s="69" t="s">
        <v>1939</v>
      </c>
    </row>
    <row r="12530" spans="1:7" ht="14.4">
      <c r="A12530" s="27" t="str">
        <f>VLOOKUP(C12530,'user list'!A:B,2,0)</f>
        <v>PLEB</v>
      </c>
      <c r="B12530" s="172">
        <v>45818.608541666668</v>
      </c>
      <c r="C12530" s="69" t="s">
        <v>260</v>
      </c>
      <c r="D12530" s="69" t="s">
        <v>1937</v>
      </c>
      <c r="E12530" s="69" t="s">
        <v>2641</v>
      </c>
      <c r="F12530" s="69">
        <v>2050</v>
      </c>
      <c r="G12530" s="69" t="s">
        <v>1939</v>
      </c>
    </row>
    <row r="12531" spans="1:7" ht="14.4">
      <c r="A12531" s="27" t="str">
        <f>VLOOKUP(C12531,'user list'!A:B,2,0)</f>
        <v>CTO</v>
      </c>
      <c r="B12531" s="172">
        <v>45818.608564814815</v>
      </c>
      <c r="C12531" s="69" t="s">
        <v>207</v>
      </c>
      <c r="D12531" s="69" t="s">
        <v>1937</v>
      </c>
      <c r="E12531" s="69" t="s">
        <v>2578</v>
      </c>
      <c r="F12531" s="69">
        <v>1949</v>
      </c>
      <c r="G12531" s="69" t="s">
        <v>1939</v>
      </c>
    </row>
    <row r="12532" spans="1:7" ht="14.4">
      <c r="A12532" s="27" t="str">
        <f>VLOOKUP(C12532,'user list'!A:B,2,0)</f>
        <v>CTO</v>
      </c>
      <c r="B12532" s="172">
        <v>45818.608587962961</v>
      </c>
      <c r="C12532" s="69" t="s">
        <v>207</v>
      </c>
      <c r="D12532" s="69" t="s">
        <v>1937</v>
      </c>
      <c r="E12532" s="69" t="s">
        <v>2622</v>
      </c>
      <c r="F12532" s="69">
        <v>2147</v>
      </c>
      <c r="G12532" s="69" t="s">
        <v>1939</v>
      </c>
    </row>
    <row r="12533" spans="1:7" ht="14.4">
      <c r="A12533" s="27" t="str">
        <f>VLOOKUP(C12533,'user list'!A:B,2,0)</f>
        <v>CTO</v>
      </c>
      <c r="B12533" s="172">
        <v>45818.608715277776</v>
      </c>
      <c r="C12533" s="69" t="s">
        <v>207</v>
      </c>
      <c r="D12533" s="69" t="s">
        <v>1937</v>
      </c>
      <c r="E12533" s="69" t="s">
        <v>2622</v>
      </c>
      <c r="F12533" s="69">
        <v>2147</v>
      </c>
      <c r="G12533" s="69" t="s">
        <v>1947</v>
      </c>
    </row>
    <row r="12534" spans="1:7" ht="14.4">
      <c r="A12534" s="27" t="str">
        <f>VLOOKUP(C12534,'user list'!A:B,2,0)</f>
        <v>CTO</v>
      </c>
      <c r="B12534" s="172">
        <v>45818.608715277776</v>
      </c>
      <c r="C12534" s="69" t="s">
        <v>207</v>
      </c>
      <c r="D12534" s="69" t="s">
        <v>1937</v>
      </c>
      <c r="E12534" s="69" t="s">
        <v>2622</v>
      </c>
      <c r="F12534" s="69">
        <v>2147</v>
      </c>
      <c r="G12534" s="69" t="s">
        <v>1948</v>
      </c>
    </row>
    <row r="12535" spans="1:7" ht="14.4">
      <c r="A12535" s="27" t="str">
        <f>VLOOKUP(C12535,'user list'!A:B,2,0)</f>
        <v>CTO</v>
      </c>
      <c r="B12535" s="172">
        <v>45818.608715277776</v>
      </c>
      <c r="C12535" s="69" t="s">
        <v>207</v>
      </c>
      <c r="D12535" s="69" t="s">
        <v>1937</v>
      </c>
      <c r="E12535" s="69" t="s">
        <v>2622</v>
      </c>
      <c r="F12535" s="69">
        <v>2147</v>
      </c>
      <c r="G12535" s="69" t="s">
        <v>1939</v>
      </c>
    </row>
    <row r="12536" spans="1:7" ht="14.4">
      <c r="A12536" s="27" t="str">
        <f>VLOOKUP(C12536,'user list'!A:B,2,0)</f>
        <v>Admin</v>
      </c>
      <c r="B12536" s="172">
        <v>45818.608715277776</v>
      </c>
      <c r="C12536" s="69" t="s">
        <v>186</v>
      </c>
      <c r="D12536" s="69" t="s">
        <v>1937</v>
      </c>
      <c r="E12536" s="69" t="s">
        <v>2622</v>
      </c>
      <c r="F12536" s="69">
        <v>2147</v>
      </c>
      <c r="G12536" s="69" t="s">
        <v>1948</v>
      </c>
    </row>
    <row r="12537" spans="1:7" ht="14.4">
      <c r="A12537" s="27" t="str">
        <f>VLOOKUP(C12537,'user list'!A:B,2,0)</f>
        <v>PLEB</v>
      </c>
      <c r="B12537" s="172">
        <v>45818.609375</v>
      </c>
      <c r="C12537" s="69" t="s">
        <v>260</v>
      </c>
      <c r="D12537" s="69" t="s">
        <v>1937</v>
      </c>
      <c r="E12537" s="69" t="s">
        <v>2641</v>
      </c>
      <c r="F12537" s="69">
        <v>2050</v>
      </c>
      <c r="G12537" s="69" t="s">
        <v>2441</v>
      </c>
    </row>
    <row r="12538" spans="1:7" ht="14.4">
      <c r="A12538" s="27" t="str">
        <f>VLOOKUP(C12538,'user list'!A:B,2,0)</f>
        <v>CTO</v>
      </c>
      <c r="B12538" s="172">
        <v>45818.609386574077</v>
      </c>
      <c r="C12538" s="69" t="s">
        <v>207</v>
      </c>
      <c r="D12538" s="69" t="s">
        <v>1937</v>
      </c>
      <c r="E12538" s="69" t="s">
        <v>2622</v>
      </c>
      <c r="F12538" s="69">
        <v>2147</v>
      </c>
      <c r="G12538" s="69" t="s">
        <v>1939</v>
      </c>
    </row>
    <row r="12539" spans="1:7" ht="14.4">
      <c r="A12539" s="27" t="str">
        <f>VLOOKUP(C12539,'user list'!A:B,2,0)</f>
        <v>CTO</v>
      </c>
      <c r="B12539" s="172">
        <v>45818.609467592592</v>
      </c>
      <c r="C12539" s="69" t="s">
        <v>207</v>
      </c>
      <c r="D12539" s="69" t="s">
        <v>1937</v>
      </c>
      <c r="E12539" s="69" t="s">
        <v>2622</v>
      </c>
      <c r="F12539" s="69">
        <v>2147</v>
      </c>
      <c r="G12539" s="69" t="s">
        <v>2441</v>
      </c>
    </row>
    <row r="12540" spans="1:7" ht="14.4">
      <c r="A12540" s="27" t="str">
        <f>VLOOKUP(C12540,'user list'!A:B,2,0)</f>
        <v>CTO</v>
      </c>
      <c r="B12540" s="172">
        <v>45818.609942129631</v>
      </c>
      <c r="C12540" s="69" t="s">
        <v>207</v>
      </c>
      <c r="D12540" s="69" t="s">
        <v>1937</v>
      </c>
      <c r="E12540" s="69" t="s">
        <v>2578</v>
      </c>
      <c r="F12540" s="69">
        <v>1949</v>
      </c>
      <c r="G12540" s="69" t="s">
        <v>1939</v>
      </c>
    </row>
    <row r="12541" spans="1:7" ht="14.4">
      <c r="A12541" s="27" t="str">
        <f>VLOOKUP(C12541,'user list'!A:B,2,0)</f>
        <v>OCM</v>
      </c>
      <c r="B12541" s="172">
        <v>45818.610011574077</v>
      </c>
      <c r="C12541" s="69" t="s">
        <v>230</v>
      </c>
      <c r="D12541" s="69" t="s">
        <v>1937</v>
      </c>
      <c r="E12541" s="69" t="s">
        <v>2048</v>
      </c>
      <c r="F12541" s="69">
        <v>2162</v>
      </c>
      <c r="G12541" s="69" t="s">
        <v>2440</v>
      </c>
    </row>
    <row r="12542" spans="1:7" ht="14.4">
      <c r="A12542" s="27" t="str">
        <f>VLOOKUP(C12542,'user list'!A:B,2,0)</f>
        <v>Admin</v>
      </c>
      <c r="B12542" s="172">
        <v>45818.610023148147</v>
      </c>
      <c r="C12542" s="69" t="s">
        <v>186</v>
      </c>
      <c r="D12542" s="69" t="s">
        <v>1937</v>
      </c>
      <c r="E12542" s="69" t="s">
        <v>2048</v>
      </c>
      <c r="F12542" s="69">
        <v>2162</v>
      </c>
      <c r="G12542" s="69" t="s">
        <v>1948</v>
      </c>
    </row>
    <row r="12543" spans="1:7" ht="14.4">
      <c r="A12543" s="27" t="str">
        <f>VLOOKUP(C12543,'user list'!A:B,2,0)</f>
        <v>Admin</v>
      </c>
      <c r="B12543" s="172">
        <v>45818.610023148147</v>
      </c>
      <c r="C12543" s="69" t="s">
        <v>186</v>
      </c>
      <c r="D12543" s="69" t="s">
        <v>1937</v>
      </c>
      <c r="E12543" s="69" t="s">
        <v>2048</v>
      </c>
      <c r="F12543" s="69">
        <v>2162</v>
      </c>
      <c r="G12543" s="69" t="s">
        <v>1947</v>
      </c>
    </row>
    <row r="12544" spans="1:7" ht="14.4">
      <c r="A12544" s="27" t="str">
        <f>VLOOKUP(C12544,'user list'!A:B,2,0)</f>
        <v>Admin</v>
      </c>
      <c r="B12544" s="172">
        <v>45818.610023148147</v>
      </c>
      <c r="C12544" s="69" t="s">
        <v>186</v>
      </c>
      <c r="D12544" s="69" t="s">
        <v>1937</v>
      </c>
      <c r="E12544" s="69" t="s">
        <v>2048</v>
      </c>
      <c r="F12544" s="69">
        <v>2162</v>
      </c>
      <c r="G12544" s="69" t="s">
        <v>1948</v>
      </c>
    </row>
    <row r="12545" spans="1:7" ht="14.4">
      <c r="A12545" s="27" t="str">
        <f>VLOOKUP(C12545,'user list'!A:B,2,0)</f>
        <v>Admin</v>
      </c>
      <c r="B12545" s="172">
        <v>45818.610023148147</v>
      </c>
      <c r="C12545" s="69" t="s">
        <v>186</v>
      </c>
      <c r="D12545" s="69" t="s">
        <v>1937</v>
      </c>
      <c r="E12545" s="69" t="s">
        <v>2048</v>
      </c>
      <c r="F12545" s="69">
        <v>2162</v>
      </c>
      <c r="G12545" s="69" t="s">
        <v>1948</v>
      </c>
    </row>
    <row r="12546" spans="1:7" ht="14.4">
      <c r="A12546" s="27" t="str">
        <f>VLOOKUP(C12546,'user list'!A:B,2,0)</f>
        <v>CTO</v>
      </c>
      <c r="B12546" s="172">
        <v>45818.610081018516</v>
      </c>
      <c r="C12546" s="69" t="s">
        <v>207</v>
      </c>
      <c r="D12546" s="69" t="s">
        <v>1937</v>
      </c>
      <c r="E12546" s="69" t="s">
        <v>2697</v>
      </c>
      <c r="F12546" s="69">
        <v>2146</v>
      </c>
      <c r="G12546" s="69" t="s">
        <v>1939</v>
      </c>
    </row>
    <row r="12547" spans="1:7" ht="14.4">
      <c r="A12547" s="27" t="str">
        <f>VLOOKUP(C12547,'user list'!A:B,2,0)</f>
        <v>CTO</v>
      </c>
      <c r="B12547" s="172">
        <v>45818.610115740739</v>
      </c>
      <c r="C12547" s="69" t="s">
        <v>207</v>
      </c>
      <c r="D12547" s="69" t="s">
        <v>1937</v>
      </c>
      <c r="E12547" s="69" t="s">
        <v>2697</v>
      </c>
      <c r="F12547" s="69">
        <v>2138</v>
      </c>
      <c r="G12547" s="69" t="s">
        <v>1939</v>
      </c>
    </row>
    <row r="12548" spans="1:7" ht="14.4">
      <c r="A12548" s="27" t="str">
        <f>VLOOKUP(C12548,'user list'!A:B,2,0)</f>
        <v>CTO</v>
      </c>
      <c r="B12548" s="172">
        <v>45818.610150462962</v>
      </c>
      <c r="C12548" s="69" t="s">
        <v>207</v>
      </c>
      <c r="D12548" s="69" t="s">
        <v>1937</v>
      </c>
      <c r="E12548" s="69" t="s">
        <v>2481</v>
      </c>
      <c r="F12548" s="69">
        <v>2114</v>
      </c>
      <c r="G12548" s="69" t="s">
        <v>1939</v>
      </c>
    </row>
    <row r="12549" spans="1:7" ht="14.4">
      <c r="A12549" s="27" t="str">
        <f>VLOOKUP(C12549,'user list'!A:B,2,0)</f>
        <v>CHD</v>
      </c>
      <c r="B12549" s="172">
        <v>45818.610289351855</v>
      </c>
      <c r="C12549" s="69" t="s">
        <v>203</v>
      </c>
      <c r="D12549" s="69" t="s">
        <v>1937</v>
      </c>
      <c r="E12549" s="69" t="s">
        <v>2620</v>
      </c>
      <c r="F12549" s="69">
        <v>2131</v>
      </c>
      <c r="G12549" s="69" t="s">
        <v>1939</v>
      </c>
    </row>
    <row r="12550" spans="1:7" ht="14.4">
      <c r="A12550" s="27" t="str">
        <f>VLOOKUP(C12550,'user list'!A:B,2,0)</f>
        <v>CTO</v>
      </c>
      <c r="B12550" s="172">
        <v>45818.610393518517</v>
      </c>
      <c r="C12550" s="69" t="s">
        <v>207</v>
      </c>
      <c r="D12550" s="69" t="s">
        <v>1937</v>
      </c>
      <c r="E12550" s="69" t="s">
        <v>2711</v>
      </c>
      <c r="F12550" s="69">
        <v>2159</v>
      </c>
      <c r="G12550" s="69" t="s">
        <v>1939</v>
      </c>
    </row>
    <row r="12551" spans="1:7" ht="14.4">
      <c r="A12551" s="27" t="str">
        <f>VLOOKUP(C12551,'user list'!A:B,2,0)</f>
        <v>CTO</v>
      </c>
      <c r="B12551" s="172">
        <v>45818.610798611109</v>
      </c>
      <c r="C12551" s="69" t="s">
        <v>207</v>
      </c>
      <c r="D12551" s="69" t="s">
        <v>1937</v>
      </c>
      <c r="E12551" s="69" t="s">
        <v>2711</v>
      </c>
      <c r="F12551" s="69">
        <v>2159</v>
      </c>
      <c r="G12551" s="69" t="s">
        <v>1947</v>
      </c>
    </row>
    <row r="12552" spans="1:7" ht="14.4">
      <c r="A12552" s="27" t="str">
        <f>VLOOKUP(C12552,'user list'!A:B,2,0)</f>
        <v>CTO</v>
      </c>
      <c r="B12552" s="172">
        <v>45818.610798611109</v>
      </c>
      <c r="C12552" s="69" t="s">
        <v>207</v>
      </c>
      <c r="D12552" s="69" t="s">
        <v>1937</v>
      </c>
      <c r="E12552" s="69" t="s">
        <v>2711</v>
      </c>
      <c r="F12552" s="69">
        <v>2159</v>
      </c>
      <c r="G12552" s="69" t="s">
        <v>1948</v>
      </c>
    </row>
    <row r="12553" spans="1:7" ht="14.4">
      <c r="A12553" s="27" t="str">
        <f>VLOOKUP(C12553,'user list'!A:B,2,0)</f>
        <v>CTO</v>
      </c>
      <c r="B12553" s="172">
        <v>45818.610798611109</v>
      </c>
      <c r="C12553" s="69" t="s">
        <v>207</v>
      </c>
      <c r="D12553" s="69" t="s">
        <v>1937</v>
      </c>
      <c r="E12553" s="69" t="s">
        <v>2711</v>
      </c>
      <c r="F12553" s="69">
        <v>2159</v>
      </c>
      <c r="G12553" s="69" t="s">
        <v>1939</v>
      </c>
    </row>
    <row r="12554" spans="1:7" ht="14.4">
      <c r="A12554" s="27" t="str">
        <f>VLOOKUP(C12554,'user list'!A:B,2,0)</f>
        <v>Admin</v>
      </c>
      <c r="B12554" s="172">
        <v>45818.610798611109</v>
      </c>
      <c r="C12554" s="69" t="s">
        <v>186</v>
      </c>
      <c r="D12554" s="69" t="s">
        <v>1937</v>
      </c>
      <c r="E12554" s="69" t="s">
        <v>2711</v>
      </c>
      <c r="F12554" s="69">
        <v>2159</v>
      </c>
      <c r="G12554" s="69" t="s">
        <v>1948</v>
      </c>
    </row>
    <row r="12555" spans="1:7" ht="14.4">
      <c r="A12555" s="27" t="str">
        <f>VLOOKUP(C12555,'user list'!A:B,2,0)</f>
        <v>BCRD</v>
      </c>
      <c r="B12555" s="172">
        <v>45818.611620370371</v>
      </c>
      <c r="C12555" s="69" t="s">
        <v>192</v>
      </c>
      <c r="D12555" s="69" t="s">
        <v>1937</v>
      </c>
      <c r="E12555" s="69" t="s">
        <v>2697</v>
      </c>
      <c r="F12555" s="69">
        <v>2146</v>
      </c>
      <c r="G12555" s="69" t="s">
        <v>1939</v>
      </c>
    </row>
    <row r="12556" spans="1:7" ht="14.4">
      <c r="A12556" s="27" t="str">
        <f>VLOOKUP(C12556,'user list'!A:B,2,0)</f>
        <v>BCRD</v>
      </c>
      <c r="B12556" s="172">
        <v>45818.611655092594</v>
      </c>
      <c r="C12556" s="69" t="s">
        <v>192</v>
      </c>
      <c r="D12556" s="69" t="s">
        <v>1937</v>
      </c>
      <c r="E12556" s="69" t="s">
        <v>2601</v>
      </c>
      <c r="F12556" s="69">
        <v>1976</v>
      </c>
      <c r="G12556" s="69" t="s">
        <v>1939</v>
      </c>
    </row>
    <row r="12557" spans="1:7" ht="14.4">
      <c r="A12557" s="27" t="str">
        <f>VLOOKUP(C12557,'user list'!A:B,2,0)</f>
        <v>BCRD</v>
      </c>
      <c r="B12557" s="172">
        <v>45818.611678240741</v>
      </c>
      <c r="C12557" s="69" t="s">
        <v>192</v>
      </c>
      <c r="D12557" s="69" t="s">
        <v>1937</v>
      </c>
      <c r="E12557" s="69" t="s">
        <v>2047</v>
      </c>
      <c r="F12557" s="69">
        <v>1735</v>
      </c>
      <c r="G12557" s="69" t="s">
        <v>1939</v>
      </c>
    </row>
    <row r="12558" spans="1:7" ht="14.4">
      <c r="A12558" s="27" t="str">
        <f>VLOOKUP(C12558,'user list'!A:B,2,0)</f>
        <v>BCRD</v>
      </c>
      <c r="B12558" s="172">
        <v>45818.611770833333</v>
      </c>
      <c r="C12558" s="69" t="s">
        <v>192</v>
      </c>
      <c r="D12558" s="69" t="s">
        <v>1937</v>
      </c>
      <c r="E12558" s="69" t="s">
        <v>2697</v>
      </c>
      <c r="F12558" s="69">
        <v>2146</v>
      </c>
      <c r="G12558" s="69" t="s">
        <v>1939</v>
      </c>
    </row>
    <row r="12559" spans="1:7" ht="14.4">
      <c r="A12559" s="27" t="str">
        <f>VLOOKUP(C12559,'user list'!A:B,2,0)</f>
        <v>BCRD</v>
      </c>
      <c r="B12559" s="172">
        <v>45818.611840277779</v>
      </c>
      <c r="C12559" s="69" t="s">
        <v>192</v>
      </c>
      <c r="D12559" s="69" t="s">
        <v>1937</v>
      </c>
      <c r="E12559" s="69" t="s">
        <v>2697</v>
      </c>
      <c r="F12559" s="69">
        <v>2138</v>
      </c>
      <c r="G12559" s="69" t="s">
        <v>1939</v>
      </c>
    </row>
    <row r="12560" spans="1:7" ht="14.4">
      <c r="A12560" s="27" t="str">
        <f>VLOOKUP(C12560,'user list'!A:B,2,0)</f>
        <v>OCM</v>
      </c>
      <c r="B12560" s="172">
        <v>45818.612592592595</v>
      </c>
      <c r="C12560" s="69" t="s">
        <v>235</v>
      </c>
      <c r="D12560" s="69" t="s">
        <v>1937</v>
      </c>
      <c r="E12560" s="69" t="s">
        <v>2048</v>
      </c>
      <c r="F12560" s="69">
        <v>2162</v>
      </c>
      <c r="G12560" s="69" t="s">
        <v>1939</v>
      </c>
    </row>
    <row r="12561" spans="1:7" ht="14.4">
      <c r="A12561" s="27" t="str">
        <f>VLOOKUP(C12561,'user list'!A:B,2,0)</f>
        <v>OCM</v>
      </c>
      <c r="B12561" s="172">
        <v>45818.612592592595</v>
      </c>
      <c r="C12561" s="69" t="s">
        <v>235</v>
      </c>
      <c r="D12561" s="69" t="s">
        <v>1937</v>
      </c>
      <c r="E12561" s="69" t="s">
        <v>2048</v>
      </c>
      <c r="F12561" s="69">
        <v>2162</v>
      </c>
      <c r="G12561" s="69" t="s">
        <v>1939</v>
      </c>
    </row>
    <row r="12562" spans="1:7" ht="14.4">
      <c r="A12562" s="27" t="str">
        <f>VLOOKUP(C12562,'user list'!A:B,2,0)</f>
        <v>DOE</v>
      </c>
      <c r="B12562" s="172">
        <v>45818.612673611111</v>
      </c>
      <c r="C12562" s="69" t="s">
        <v>212</v>
      </c>
      <c r="D12562" s="69" t="s">
        <v>1937</v>
      </c>
      <c r="E12562" s="69" t="s">
        <v>2445</v>
      </c>
      <c r="F12562" s="69">
        <v>1731</v>
      </c>
      <c r="G12562" s="69" t="s">
        <v>1939</v>
      </c>
    </row>
    <row r="12563" spans="1:7" ht="14.4">
      <c r="A12563" s="27" t="str">
        <f>VLOOKUP(C12563,'user list'!A:B,2,0)</f>
        <v>DOE</v>
      </c>
      <c r="B12563" s="172">
        <v>45818.612719907411</v>
      </c>
      <c r="C12563" s="69" t="s">
        <v>212</v>
      </c>
      <c r="D12563" s="69" t="s">
        <v>1937</v>
      </c>
      <c r="E12563" s="69" t="s">
        <v>1974</v>
      </c>
      <c r="F12563" s="69">
        <v>1727</v>
      </c>
      <c r="G12563" s="69" t="s">
        <v>1939</v>
      </c>
    </row>
    <row r="12564" spans="1:7" ht="14.4">
      <c r="A12564" s="27" t="str">
        <f>VLOOKUP(C12564,'user list'!A:B,2,0)</f>
        <v>DOE</v>
      </c>
      <c r="B12564" s="172">
        <v>45818.612951388888</v>
      </c>
      <c r="C12564" s="69" t="s">
        <v>212</v>
      </c>
      <c r="D12564" s="69" t="s">
        <v>1937</v>
      </c>
      <c r="E12564" s="69" t="s">
        <v>2450</v>
      </c>
      <c r="F12564" s="69">
        <v>1740</v>
      </c>
      <c r="G12564" s="69" t="s">
        <v>1939</v>
      </c>
    </row>
    <row r="12565" spans="1:7" ht="14.4">
      <c r="A12565" s="27" t="str">
        <f>VLOOKUP(C12565,'user list'!A:B,2,0)</f>
        <v>DOE</v>
      </c>
      <c r="B12565" s="172">
        <v>45818.612997685188</v>
      </c>
      <c r="C12565" s="69" t="s">
        <v>212</v>
      </c>
      <c r="D12565" s="69" t="s">
        <v>1937</v>
      </c>
      <c r="E12565" s="69" t="s">
        <v>2001</v>
      </c>
      <c r="F12565" s="69">
        <v>1762</v>
      </c>
      <c r="G12565" s="69" t="s">
        <v>1939</v>
      </c>
    </row>
    <row r="12566" spans="1:7" ht="14.4">
      <c r="A12566" s="27" t="str">
        <f>VLOOKUP(C12566,'user list'!A:B,2,0)</f>
        <v>OCM</v>
      </c>
      <c r="B12566" s="172">
        <v>45818.614108796297</v>
      </c>
      <c r="C12566" s="69" t="s">
        <v>235</v>
      </c>
      <c r="D12566" s="69" t="s">
        <v>1937</v>
      </c>
      <c r="E12566" s="69" t="s">
        <v>2048</v>
      </c>
      <c r="F12566" s="69">
        <v>2162</v>
      </c>
      <c r="G12566" s="69" t="s">
        <v>1947</v>
      </c>
    </row>
    <row r="12567" spans="1:7" ht="14.4">
      <c r="A12567" s="27" t="str">
        <f>VLOOKUP(C12567,'user list'!A:B,2,0)</f>
        <v>OCM</v>
      </c>
      <c r="B12567" s="172">
        <v>45818.614108796297</v>
      </c>
      <c r="C12567" s="69" t="s">
        <v>235</v>
      </c>
      <c r="D12567" s="69" t="s">
        <v>1937</v>
      </c>
      <c r="E12567" s="69" t="s">
        <v>2048</v>
      </c>
      <c r="F12567" s="69">
        <v>2162</v>
      </c>
      <c r="G12567" s="69" t="s">
        <v>1948</v>
      </c>
    </row>
    <row r="12568" spans="1:7" ht="14.4">
      <c r="A12568" s="27" t="str">
        <f>VLOOKUP(C12568,'user list'!A:B,2,0)</f>
        <v>Admin</v>
      </c>
      <c r="B12568" s="172">
        <v>45818.614108796297</v>
      </c>
      <c r="C12568" s="69" t="s">
        <v>186</v>
      </c>
      <c r="D12568" s="69" t="s">
        <v>1937</v>
      </c>
      <c r="E12568" s="69" t="s">
        <v>2048</v>
      </c>
      <c r="F12568" s="69">
        <v>2162</v>
      </c>
      <c r="G12568" s="69" t="s">
        <v>1948</v>
      </c>
    </row>
    <row r="12569" spans="1:7" ht="14.4">
      <c r="A12569" s="27" t="str">
        <f>VLOOKUP(C12569,'user list'!A:B,2,0)</f>
        <v>ITDD</v>
      </c>
      <c r="B12569" s="172">
        <v>45818.616030092591</v>
      </c>
      <c r="C12569" s="69" t="s">
        <v>219</v>
      </c>
      <c r="D12569" s="69" t="s">
        <v>1937</v>
      </c>
      <c r="E12569" s="69" t="s">
        <v>2621</v>
      </c>
      <c r="F12569" s="69">
        <v>2135</v>
      </c>
      <c r="G12569" s="69" t="s">
        <v>1939</v>
      </c>
    </row>
    <row r="12570" spans="1:7" ht="14.4">
      <c r="A12570" s="27" t="str">
        <f>VLOOKUP(C12570,'user list'!A:B,2,0)</f>
        <v>HCDRD</v>
      </c>
      <c r="B12570" s="172">
        <v>45818.616342592592</v>
      </c>
      <c r="C12570" s="69" t="s">
        <v>216</v>
      </c>
      <c r="D12570" s="69" t="s">
        <v>1937</v>
      </c>
      <c r="E12570" s="69" t="s">
        <v>2704</v>
      </c>
      <c r="F12570" s="69">
        <v>2149</v>
      </c>
      <c r="G12570" s="69" t="s">
        <v>1939</v>
      </c>
    </row>
    <row r="12571" spans="1:7" ht="14.4">
      <c r="A12571" s="27" t="str">
        <f>VLOOKUP(C12571,'user list'!A:B,2,0)</f>
        <v>ITDD</v>
      </c>
      <c r="B12571" s="172">
        <v>45818.61891203704</v>
      </c>
      <c r="C12571" s="69" t="s">
        <v>219</v>
      </c>
      <c r="D12571" s="69" t="s">
        <v>1937</v>
      </c>
      <c r="E12571" s="69" t="s">
        <v>2623</v>
      </c>
      <c r="F12571" s="69">
        <v>2163</v>
      </c>
      <c r="G12571" s="69" t="s">
        <v>2440</v>
      </c>
    </row>
    <row r="12572" spans="1:7" ht="14.4">
      <c r="A12572" s="27" t="str">
        <f>VLOOKUP(C12572,'user list'!A:B,2,0)</f>
        <v>Admin</v>
      </c>
      <c r="B12572" s="172">
        <v>45818.618923611109</v>
      </c>
      <c r="C12572" s="69" t="s">
        <v>186</v>
      </c>
      <c r="D12572" s="69" t="s">
        <v>1937</v>
      </c>
      <c r="E12572" s="69" t="s">
        <v>2623</v>
      </c>
      <c r="F12572" s="69">
        <v>2163</v>
      </c>
      <c r="G12572" s="69" t="s">
        <v>1948</v>
      </c>
    </row>
    <row r="12573" spans="1:7" ht="14.4">
      <c r="A12573" s="27" t="str">
        <f>VLOOKUP(C12573,'user list'!A:B,2,0)</f>
        <v>Admin</v>
      </c>
      <c r="B12573" s="172">
        <v>45818.618923611109</v>
      </c>
      <c r="C12573" s="69" t="s">
        <v>186</v>
      </c>
      <c r="D12573" s="69" t="s">
        <v>1937</v>
      </c>
      <c r="E12573" s="69" t="s">
        <v>2623</v>
      </c>
      <c r="F12573" s="69">
        <v>2163</v>
      </c>
      <c r="G12573" s="69" t="s">
        <v>1948</v>
      </c>
    </row>
    <row r="12574" spans="1:7" ht="14.4">
      <c r="A12574" s="27" t="str">
        <f>VLOOKUP(C12574,'user list'!A:B,2,0)</f>
        <v>Admin</v>
      </c>
      <c r="B12574" s="172">
        <v>45818.618923611109</v>
      </c>
      <c r="C12574" s="69" t="s">
        <v>186</v>
      </c>
      <c r="D12574" s="69" t="s">
        <v>1937</v>
      </c>
      <c r="E12574" s="69" t="s">
        <v>2623</v>
      </c>
      <c r="F12574" s="69">
        <v>2163</v>
      </c>
      <c r="G12574" s="69" t="s">
        <v>1948</v>
      </c>
    </row>
    <row r="12575" spans="1:7" ht="14.4">
      <c r="A12575" s="27" t="str">
        <f>VLOOKUP(C12575,'user list'!A:B,2,0)</f>
        <v>Admin</v>
      </c>
      <c r="B12575" s="172">
        <v>45818.618923611109</v>
      </c>
      <c r="C12575" s="69" t="s">
        <v>186</v>
      </c>
      <c r="D12575" s="69" t="s">
        <v>1937</v>
      </c>
      <c r="E12575" s="69" t="s">
        <v>2623</v>
      </c>
      <c r="F12575" s="69">
        <v>2163</v>
      </c>
      <c r="G12575" s="69" t="s">
        <v>1947</v>
      </c>
    </row>
    <row r="12576" spans="1:7" ht="14.4">
      <c r="A12576" s="27" t="str">
        <f>VLOOKUP(C12576,'user list'!A:B,2,0)</f>
        <v>OCM</v>
      </c>
      <c r="B12576" s="172">
        <v>45818.619062500002</v>
      </c>
      <c r="C12576" s="69" t="s">
        <v>230</v>
      </c>
      <c r="D12576" s="69" t="s">
        <v>1937</v>
      </c>
      <c r="E12576" s="69" t="s">
        <v>2041</v>
      </c>
      <c r="F12576" s="69">
        <v>2164</v>
      </c>
      <c r="G12576" s="69" t="s">
        <v>2440</v>
      </c>
    </row>
    <row r="12577" spans="1:7" ht="14.4">
      <c r="A12577" s="27" t="str">
        <f>VLOOKUP(C12577,'user list'!A:B,2,0)</f>
        <v>Admin</v>
      </c>
      <c r="B12577" s="172">
        <v>45818.619062500002</v>
      </c>
      <c r="C12577" s="69" t="s">
        <v>186</v>
      </c>
      <c r="D12577" s="69" t="s">
        <v>1937</v>
      </c>
      <c r="E12577" s="69" t="s">
        <v>2041</v>
      </c>
      <c r="F12577" s="69">
        <v>2164</v>
      </c>
      <c r="G12577" s="69" t="s">
        <v>1948</v>
      </c>
    </row>
    <row r="12578" spans="1:7" ht="14.4">
      <c r="A12578" s="27" t="str">
        <f>VLOOKUP(C12578,'user list'!A:B,2,0)</f>
        <v>Admin</v>
      </c>
      <c r="B12578" s="172">
        <v>45818.619062500002</v>
      </c>
      <c r="C12578" s="69" t="s">
        <v>186</v>
      </c>
      <c r="D12578" s="69" t="s">
        <v>1937</v>
      </c>
      <c r="E12578" s="69" t="s">
        <v>2041</v>
      </c>
      <c r="F12578" s="69">
        <v>2164</v>
      </c>
      <c r="G12578" s="69" t="s">
        <v>1947</v>
      </c>
    </row>
    <row r="12579" spans="1:7" ht="14.4">
      <c r="A12579" s="27" t="str">
        <f>VLOOKUP(C12579,'user list'!A:B,2,0)</f>
        <v>Admin</v>
      </c>
      <c r="B12579" s="172">
        <v>45818.619062500002</v>
      </c>
      <c r="C12579" s="69" t="s">
        <v>186</v>
      </c>
      <c r="D12579" s="69" t="s">
        <v>1937</v>
      </c>
      <c r="E12579" s="69" t="s">
        <v>2041</v>
      </c>
      <c r="F12579" s="69">
        <v>2164</v>
      </c>
      <c r="G12579" s="69" t="s">
        <v>1948</v>
      </c>
    </row>
    <row r="12580" spans="1:7" ht="14.4">
      <c r="A12580" s="27" t="str">
        <f>VLOOKUP(C12580,'user list'!A:B,2,0)</f>
        <v>Admin</v>
      </c>
      <c r="B12580" s="172">
        <v>45818.619062500002</v>
      </c>
      <c r="C12580" s="69" t="s">
        <v>186</v>
      </c>
      <c r="D12580" s="69" t="s">
        <v>1937</v>
      </c>
      <c r="E12580" s="69" t="s">
        <v>2041</v>
      </c>
      <c r="F12580" s="69">
        <v>2164</v>
      </c>
      <c r="G12580" s="69" t="s">
        <v>1948</v>
      </c>
    </row>
    <row r="12581" spans="1:7" ht="14.4">
      <c r="A12581" s="27" t="str">
        <f>VLOOKUP(C12581,'user list'!A:B,2,0)</f>
        <v>ITDD</v>
      </c>
      <c r="B12581" s="172">
        <v>45818.619733796295</v>
      </c>
      <c r="C12581" s="69" t="s">
        <v>219</v>
      </c>
      <c r="D12581" s="69" t="s">
        <v>1937</v>
      </c>
      <c r="E12581" s="69" t="s">
        <v>2623</v>
      </c>
      <c r="F12581" s="69">
        <v>2163</v>
      </c>
      <c r="G12581" s="69" t="s">
        <v>1939</v>
      </c>
    </row>
    <row r="12582" spans="1:7" ht="14.4">
      <c r="A12582" s="27" t="str">
        <f>VLOOKUP(C12582,'user list'!A:B,2,0)</f>
        <v>ITDD</v>
      </c>
      <c r="B12582" s="172">
        <v>45818.619826388887</v>
      </c>
      <c r="C12582" s="69" t="s">
        <v>219</v>
      </c>
      <c r="D12582" s="69" t="s">
        <v>1937</v>
      </c>
      <c r="E12582" s="69" t="s">
        <v>2332</v>
      </c>
      <c r="F12582" s="69">
        <v>2133</v>
      </c>
      <c r="G12582" s="69" t="s">
        <v>1939</v>
      </c>
    </row>
    <row r="12583" spans="1:7" ht="14.4">
      <c r="A12583" s="27" t="str">
        <f>VLOOKUP(C12583,'user list'!A:B,2,0)</f>
        <v>DOE</v>
      </c>
      <c r="B12583" s="172">
        <v>45818.621134259258</v>
      </c>
      <c r="C12583" s="69" t="s">
        <v>212</v>
      </c>
      <c r="D12583" s="69" t="s">
        <v>1937</v>
      </c>
      <c r="E12583" s="69" t="s">
        <v>2517</v>
      </c>
      <c r="F12583" s="69">
        <v>1860</v>
      </c>
      <c r="G12583" s="69" t="s">
        <v>1939</v>
      </c>
    </row>
    <row r="12584" spans="1:7" ht="14.4">
      <c r="A12584" s="27" t="str">
        <f>VLOOKUP(C12584,'user list'!A:B,2,0)</f>
        <v>DOE</v>
      </c>
      <c r="B12584" s="172">
        <v>45818.621481481481</v>
      </c>
      <c r="C12584" s="69" t="s">
        <v>212</v>
      </c>
      <c r="D12584" s="69" t="s">
        <v>1937</v>
      </c>
      <c r="E12584" s="69" t="s">
        <v>2510</v>
      </c>
      <c r="F12584" s="69">
        <v>1855</v>
      </c>
      <c r="G12584" s="69" t="s">
        <v>1939</v>
      </c>
    </row>
    <row r="12585" spans="1:7" ht="14.4">
      <c r="A12585" s="27" t="str">
        <f>VLOOKUP(C12585,'user list'!A:B,2,0)</f>
        <v>DOE</v>
      </c>
      <c r="B12585" s="172">
        <v>45818.621527777781</v>
      </c>
      <c r="C12585" s="69" t="s">
        <v>212</v>
      </c>
      <c r="D12585" s="69" t="s">
        <v>1937</v>
      </c>
      <c r="E12585" s="69" t="s">
        <v>2509</v>
      </c>
      <c r="F12585" s="69">
        <v>1854</v>
      </c>
      <c r="G12585" s="69" t="s">
        <v>1939</v>
      </c>
    </row>
    <row r="12586" spans="1:7" ht="14.4">
      <c r="A12586" s="27" t="str">
        <f>VLOOKUP(C12586,'user list'!A:B,2,0)</f>
        <v>DOE</v>
      </c>
      <c r="B12586" s="172">
        <v>45818.621666666666</v>
      </c>
      <c r="C12586" s="69" t="s">
        <v>212</v>
      </c>
      <c r="D12586" s="69" t="s">
        <v>1937</v>
      </c>
      <c r="E12586" s="69" t="s">
        <v>2479</v>
      </c>
      <c r="F12586" s="69">
        <v>1794</v>
      </c>
      <c r="G12586" s="69" t="s">
        <v>1939</v>
      </c>
    </row>
    <row r="12587" spans="1:7" ht="14.4">
      <c r="A12587" s="27" t="str">
        <f>VLOOKUP(C12587,'user list'!A:B,2,0)</f>
        <v>DOE</v>
      </c>
      <c r="B12587" s="172">
        <v>45818.621724537035</v>
      </c>
      <c r="C12587" s="69" t="s">
        <v>212</v>
      </c>
      <c r="D12587" s="69" t="s">
        <v>1937</v>
      </c>
      <c r="E12587" s="69" t="s">
        <v>2472</v>
      </c>
      <c r="F12587" s="69">
        <v>1786</v>
      </c>
      <c r="G12587" s="69" t="s">
        <v>1939</v>
      </c>
    </row>
    <row r="12588" spans="1:7" ht="14.4">
      <c r="A12588" s="27" t="str">
        <f>VLOOKUP(C12588,'user list'!A:B,2,0)</f>
        <v>DOE</v>
      </c>
      <c r="B12588" s="172">
        <v>45818.621782407405</v>
      </c>
      <c r="C12588" s="69" t="s">
        <v>212</v>
      </c>
      <c r="D12588" s="69" t="s">
        <v>1937</v>
      </c>
      <c r="E12588" s="69" t="s">
        <v>2471</v>
      </c>
      <c r="F12588" s="69">
        <v>1782</v>
      </c>
      <c r="G12588" s="69" t="s">
        <v>1939</v>
      </c>
    </row>
    <row r="12589" spans="1:7" ht="14.4">
      <c r="A12589" s="27" t="str">
        <f>VLOOKUP(C12589,'user list'!A:B,2,0)</f>
        <v>DOE</v>
      </c>
      <c r="B12589" s="172">
        <v>45818.621817129628</v>
      </c>
      <c r="C12589" s="69" t="s">
        <v>212</v>
      </c>
      <c r="D12589" s="69" t="s">
        <v>1937</v>
      </c>
      <c r="E12589" s="69" t="s">
        <v>2469</v>
      </c>
      <c r="F12589" s="69">
        <v>1780</v>
      </c>
      <c r="G12589" s="69" t="s">
        <v>1939</v>
      </c>
    </row>
    <row r="12590" spans="1:7" ht="14.4">
      <c r="A12590" s="27" t="str">
        <f>VLOOKUP(C12590,'user list'!A:B,2,0)</f>
        <v>CPDD</v>
      </c>
      <c r="B12590" s="172">
        <v>45818.621967592589</v>
      </c>
      <c r="C12590" s="69" t="s">
        <v>205</v>
      </c>
      <c r="D12590" s="69" t="s">
        <v>1937</v>
      </c>
      <c r="E12590" s="69" t="s">
        <v>2714</v>
      </c>
      <c r="F12590" s="69">
        <v>2165</v>
      </c>
      <c r="G12590" s="69" t="s">
        <v>2440</v>
      </c>
    </row>
    <row r="12591" spans="1:7" ht="14.4">
      <c r="A12591" s="27" t="str">
        <f>VLOOKUP(C12591,'user list'!A:B,2,0)</f>
        <v>Admin</v>
      </c>
      <c r="B12591" s="172">
        <v>45818.621967592589</v>
      </c>
      <c r="C12591" s="69" t="s">
        <v>186</v>
      </c>
      <c r="D12591" s="69" t="s">
        <v>1937</v>
      </c>
      <c r="E12591" s="69" t="s">
        <v>2714</v>
      </c>
      <c r="F12591" s="69">
        <v>2165</v>
      </c>
      <c r="G12591" s="69" t="s">
        <v>1948</v>
      </c>
    </row>
    <row r="12592" spans="1:7" ht="14.4">
      <c r="A12592" s="27" t="str">
        <f>VLOOKUP(C12592,'user list'!A:B,2,0)</f>
        <v>Admin</v>
      </c>
      <c r="B12592" s="172">
        <v>45818.621979166666</v>
      </c>
      <c r="C12592" s="69" t="s">
        <v>186</v>
      </c>
      <c r="D12592" s="69" t="s">
        <v>1937</v>
      </c>
      <c r="E12592" s="69" t="s">
        <v>2714</v>
      </c>
      <c r="F12592" s="69">
        <v>2165</v>
      </c>
      <c r="G12592" s="69" t="s">
        <v>1948</v>
      </c>
    </row>
    <row r="12593" spans="1:7" ht="14.4">
      <c r="A12593" s="27" t="str">
        <f>VLOOKUP(C12593,'user list'!A:B,2,0)</f>
        <v>Admin</v>
      </c>
      <c r="B12593" s="172">
        <v>45818.621979166666</v>
      </c>
      <c r="C12593" s="69" t="s">
        <v>186</v>
      </c>
      <c r="D12593" s="69" t="s">
        <v>1937</v>
      </c>
      <c r="E12593" s="69" t="s">
        <v>2714</v>
      </c>
      <c r="F12593" s="69">
        <v>2165</v>
      </c>
      <c r="G12593" s="69" t="s">
        <v>1948</v>
      </c>
    </row>
    <row r="12594" spans="1:7" ht="14.4">
      <c r="A12594" s="27" t="str">
        <f>VLOOKUP(C12594,'user list'!A:B,2,0)</f>
        <v>Admin</v>
      </c>
      <c r="B12594" s="172">
        <v>45818.621979166666</v>
      </c>
      <c r="C12594" s="69" t="s">
        <v>186</v>
      </c>
      <c r="D12594" s="69" t="s">
        <v>1937</v>
      </c>
      <c r="E12594" s="69" t="s">
        <v>2714</v>
      </c>
      <c r="F12594" s="69">
        <v>2165</v>
      </c>
      <c r="G12594" s="69" t="s">
        <v>1947</v>
      </c>
    </row>
    <row r="12595" spans="1:7" ht="14.4">
      <c r="A12595" s="27" t="str">
        <f>VLOOKUP(C12595,'user list'!A:B,2,0)</f>
        <v>DOE</v>
      </c>
      <c r="B12595" s="172">
        <v>45818.622002314813</v>
      </c>
      <c r="C12595" s="69" t="s">
        <v>212</v>
      </c>
      <c r="D12595" s="69" t="s">
        <v>1937</v>
      </c>
      <c r="E12595" s="69" t="s">
        <v>2465</v>
      </c>
      <c r="F12595" s="69">
        <v>1767</v>
      </c>
      <c r="G12595" s="69" t="s">
        <v>1939</v>
      </c>
    </row>
    <row r="12596" spans="1:7" ht="14.4">
      <c r="A12596" s="27" t="str">
        <f>VLOOKUP(C12596,'user list'!A:B,2,0)</f>
        <v>DOE</v>
      </c>
      <c r="B12596" s="172">
        <v>45818.622037037036</v>
      </c>
      <c r="C12596" s="69" t="s">
        <v>212</v>
      </c>
      <c r="D12596" s="69" t="s">
        <v>1937</v>
      </c>
      <c r="E12596" s="69" t="s">
        <v>2464</v>
      </c>
      <c r="F12596" s="69">
        <v>1764</v>
      </c>
      <c r="G12596" s="69" t="s">
        <v>1939</v>
      </c>
    </row>
    <row r="12597" spans="1:7" ht="14.4">
      <c r="A12597" s="27" t="str">
        <f>VLOOKUP(C12597,'user list'!A:B,2,0)</f>
        <v>DOE</v>
      </c>
      <c r="B12597" s="172">
        <v>45818.622106481482</v>
      </c>
      <c r="C12597" s="69" t="s">
        <v>212</v>
      </c>
      <c r="D12597" s="69" t="s">
        <v>1937</v>
      </c>
      <c r="E12597" s="69" t="s">
        <v>2035</v>
      </c>
      <c r="F12597" s="69">
        <v>1763</v>
      </c>
      <c r="G12597" s="69" t="s">
        <v>1939</v>
      </c>
    </row>
    <row r="12598" spans="1:7" ht="14.4">
      <c r="A12598" s="27" t="str">
        <f>VLOOKUP(C12598,'user list'!A:B,2,0)</f>
        <v>CPDD</v>
      </c>
      <c r="B12598" s="172">
        <v>45818.622650462959</v>
      </c>
      <c r="C12598" s="69" t="s">
        <v>205</v>
      </c>
      <c r="D12598" s="69" t="s">
        <v>1937</v>
      </c>
      <c r="E12598" s="69" t="s">
        <v>2715</v>
      </c>
      <c r="F12598" s="69">
        <v>2166</v>
      </c>
      <c r="G12598" s="69" t="s">
        <v>2440</v>
      </c>
    </row>
    <row r="12599" spans="1:7" ht="14.4">
      <c r="A12599" s="27" t="str">
        <f>VLOOKUP(C12599,'user list'!A:B,2,0)</f>
        <v>Admin</v>
      </c>
      <c r="B12599" s="172">
        <v>45818.622650462959</v>
      </c>
      <c r="C12599" s="69" t="s">
        <v>186</v>
      </c>
      <c r="D12599" s="69" t="s">
        <v>1937</v>
      </c>
      <c r="E12599" s="69" t="s">
        <v>2715</v>
      </c>
      <c r="F12599" s="69">
        <v>2166</v>
      </c>
      <c r="G12599" s="69" t="s">
        <v>1948</v>
      </c>
    </row>
    <row r="12600" spans="1:7" ht="14.4">
      <c r="A12600" s="27" t="str">
        <f>VLOOKUP(C12600,'user list'!A:B,2,0)</f>
        <v>Admin</v>
      </c>
      <c r="B12600" s="172">
        <v>45818.622650462959</v>
      </c>
      <c r="C12600" s="69" t="s">
        <v>186</v>
      </c>
      <c r="D12600" s="69" t="s">
        <v>1937</v>
      </c>
      <c r="E12600" s="69" t="s">
        <v>2715</v>
      </c>
      <c r="F12600" s="69">
        <v>2166</v>
      </c>
      <c r="G12600" s="69" t="s">
        <v>1948</v>
      </c>
    </row>
    <row r="12601" spans="1:7" ht="14.4">
      <c r="A12601" s="27" t="str">
        <f>VLOOKUP(C12601,'user list'!A:B,2,0)</f>
        <v>Admin</v>
      </c>
      <c r="B12601" s="172">
        <v>45818.622650462959</v>
      </c>
      <c r="C12601" s="69" t="s">
        <v>186</v>
      </c>
      <c r="D12601" s="69" t="s">
        <v>1937</v>
      </c>
      <c r="E12601" s="69" t="s">
        <v>2715</v>
      </c>
      <c r="F12601" s="69">
        <v>2166</v>
      </c>
      <c r="G12601" s="69" t="s">
        <v>1948</v>
      </c>
    </row>
    <row r="12602" spans="1:7" ht="14.4">
      <c r="A12602" s="27" t="str">
        <f>VLOOKUP(C12602,'user list'!A:B,2,0)</f>
        <v>Admin</v>
      </c>
      <c r="B12602" s="172">
        <v>45818.622650462959</v>
      </c>
      <c r="C12602" s="69" t="s">
        <v>186</v>
      </c>
      <c r="D12602" s="69" t="s">
        <v>1937</v>
      </c>
      <c r="E12602" s="69" t="s">
        <v>2715</v>
      </c>
      <c r="F12602" s="69">
        <v>2166</v>
      </c>
      <c r="G12602" s="69" t="s">
        <v>1947</v>
      </c>
    </row>
    <row r="12603" spans="1:7" ht="14.4">
      <c r="A12603" s="27" t="str">
        <f>VLOOKUP(C12603,'user list'!A:B,2,0)</f>
        <v>CPDD</v>
      </c>
      <c r="B12603" s="172">
        <v>45818.623136574075</v>
      </c>
      <c r="C12603" s="69" t="s">
        <v>205</v>
      </c>
      <c r="D12603" s="69" t="s">
        <v>1937</v>
      </c>
      <c r="E12603" s="69" t="s">
        <v>2714</v>
      </c>
      <c r="F12603" s="69">
        <v>2165</v>
      </c>
      <c r="G12603" s="69" t="s">
        <v>1939</v>
      </c>
    </row>
    <row r="12604" spans="1:7" ht="14.4">
      <c r="A12604" s="27" t="str">
        <f>VLOOKUP(C12604,'user list'!A:B,2,0)</f>
        <v>OCM</v>
      </c>
      <c r="B12604" s="172">
        <v>45818.623333333337</v>
      </c>
      <c r="C12604" s="69" t="s">
        <v>235</v>
      </c>
      <c r="D12604" s="69" t="s">
        <v>1937</v>
      </c>
      <c r="E12604" s="69" t="s">
        <v>2041</v>
      </c>
      <c r="F12604" s="69">
        <v>2164</v>
      </c>
      <c r="G12604" s="69" t="s">
        <v>1939</v>
      </c>
    </row>
    <row r="12605" spans="1:7" ht="14.4">
      <c r="A12605" s="27" t="str">
        <f>VLOOKUP(C12605,'user list'!A:B,2,0)</f>
        <v>OCM</v>
      </c>
      <c r="B12605" s="172">
        <v>45818.623333333337</v>
      </c>
      <c r="C12605" s="69" t="s">
        <v>235</v>
      </c>
      <c r="D12605" s="69" t="s">
        <v>1937</v>
      </c>
      <c r="E12605" s="69" t="s">
        <v>2041</v>
      </c>
      <c r="F12605" s="69">
        <v>2164</v>
      </c>
      <c r="G12605" s="69" t="s">
        <v>1939</v>
      </c>
    </row>
    <row r="12606" spans="1:7" ht="14.4">
      <c r="A12606" s="27" t="str">
        <f>VLOOKUP(C12606,'user list'!A:B,2,0)</f>
        <v>CPDD</v>
      </c>
      <c r="B12606" s="172">
        <v>45818.624201388891</v>
      </c>
      <c r="C12606" s="69" t="s">
        <v>205</v>
      </c>
      <c r="D12606" s="69" t="s">
        <v>1937</v>
      </c>
      <c r="E12606" s="69" t="s">
        <v>2709</v>
      </c>
      <c r="F12606" s="69">
        <v>2154</v>
      </c>
      <c r="G12606" s="69" t="s">
        <v>1939</v>
      </c>
    </row>
    <row r="12607" spans="1:7" ht="14.4">
      <c r="A12607" s="27" t="str">
        <f>VLOOKUP(C12607,'user list'!A:B,2,0)</f>
        <v>CPDD</v>
      </c>
      <c r="B12607" s="172">
        <v>45818.624259259261</v>
      </c>
      <c r="C12607" s="69" t="s">
        <v>205</v>
      </c>
      <c r="D12607" s="69" t="s">
        <v>1937</v>
      </c>
      <c r="E12607" s="69" t="s">
        <v>2712</v>
      </c>
      <c r="F12607" s="69">
        <v>2160</v>
      </c>
      <c r="G12607" s="69" t="s">
        <v>1939</v>
      </c>
    </row>
    <row r="12608" spans="1:7" ht="14.4">
      <c r="A12608" s="27" t="str">
        <f>VLOOKUP(C12608,'user list'!A:B,2,0)</f>
        <v>ASC</v>
      </c>
      <c r="B12608" s="172">
        <v>45818.62427083333</v>
      </c>
      <c r="C12608" s="69" t="s">
        <v>286</v>
      </c>
      <c r="D12608" s="69" t="s">
        <v>1937</v>
      </c>
      <c r="E12608" s="69" t="s">
        <v>2716</v>
      </c>
      <c r="F12608" s="69">
        <v>2167</v>
      </c>
      <c r="G12608" s="69" t="s">
        <v>2440</v>
      </c>
    </row>
    <row r="12609" spans="1:7" ht="14.4">
      <c r="A12609" s="27" t="str">
        <f>VLOOKUP(C12609,'user list'!A:B,2,0)</f>
        <v>Admin</v>
      </c>
      <c r="B12609" s="172">
        <v>45818.62427083333</v>
      </c>
      <c r="C12609" s="69" t="s">
        <v>186</v>
      </c>
      <c r="D12609" s="69" t="s">
        <v>1937</v>
      </c>
      <c r="E12609" s="69" t="s">
        <v>2716</v>
      </c>
      <c r="F12609" s="69">
        <v>2167</v>
      </c>
      <c r="G12609" s="69" t="s">
        <v>1948</v>
      </c>
    </row>
    <row r="12610" spans="1:7" ht="14.4">
      <c r="A12610" s="27" t="str">
        <f>VLOOKUP(C12610,'user list'!A:B,2,0)</f>
        <v>Admin</v>
      </c>
      <c r="B12610" s="172">
        <v>45818.62427083333</v>
      </c>
      <c r="C12610" s="69" t="s">
        <v>186</v>
      </c>
      <c r="D12610" s="69" t="s">
        <v>1937</v>
      </c>
      <c r="E12610" s="69" t="s">
        <v>2716</v>
      </c>
      <c r="F12610" s="69">
        <v>2167</v>
      </c>
      <c r="G12610" s="69" t="s">
        <v>1948</v>
      </c>
    </row>
    <row r="12611" spans="1:7" ht="14.4">
      <c r="A12611" s="27" t="str">
        <f>VLOOKUP(C12611,'user list'!A:B,2,0)</f>
        <v>Admin</v>
      </c>
      <c r="B12611" s="172">
        <v>45818.624282407407</v>
      </c>
      <c r="C12611" s="69" t="s">
        <v>186</v>
      </c>
      <c r="D12611" s="69" t="s">
        <v>1937</v>
      </c>
      <c r="E12611" s="69" t="s">
        <v>2438</v>
      </c>
      <c r="F12611" s="69">
        <v>1045</v>
      </c>
      <c r="G12611" s="69" t="s">
        <v>1948</v>
      </c>
    </row>
    <row r="12612" spans="1:7" ht="14.4">
      <c r="A12612" s="27" t="str">
        <f>VLOOKUP(C12612,'user list'!A:B,2,0)</f>
        <v>Admin</v>
      </c>
      <c r="B12612" s="172">
        <v>45818.624282407407</v>
      </c>
      <c r="C12612" s="69" t="s">
        <v>186</v>
      </c>
      <c r="D12612" s="69" t="s">
        <v>1937</v>
      </c>
      <c r="E12612" s="69" t="s">
        <v>2716</v>
      </c>
      <c r="F12612" s="69">
        <v>2167</v>
      </c>
      <c r="G12612" s="69" t="s">
        <v>1948</v>
      </c>
    </row>
    <row r="12613" spans="1:7" ht="14.4">
      <c r="A12613" s="27" t="str">
        <f>VLOOKUP(C12613,'user list'!A:B,2,0)</f>
        <v>Admin</v>
      </c>
      <c r="B12613" s="172">
        <v>45818.624282407407</v>
      </c>
      <c r="C12613" s="69" t="s">
        <v>186</v>
      </c>
      <c r="D12613" s="69" t="s">
        <v>1937</v>
      </c>
      <c r="E12613" s="69" t="s">
        <v>2716</v>
      </c>
      <c r="F12613" s="69">
        <v>2167</v>
      </c>
      <c r="G12613" s="69" t="s">
        <v>1947</v>
      </c>
    </row>
    <row r="12614" spans="1:7" ht="14.4">
      <c r="A12614" s="27" t="str">
        <f>VLOOKUP(C12614,'user list'!A:B,2,0)</f>
        <v>Admin</v>
      </c>
      <c r="B12614" s="172">
        <v>45818.624282407407</v>
      </c>
      <c r="C12614" s="69" t="s">
        <v>186</v>
      </c>
      <c r="D12614" s="69" t="s">
        <v>1937</v>
      </c>
      <c r="E12614" s="69" t="s">
        <v>2438</v>
      </c>
      <c r="F12614" s="69">
        <v>1045</v>
      </c>
      <c r="G12614" s="69" t="s">
        <v>1947</v>
      </c>
    </row>
    <row r="12615" spans="1:7" ht="14.4">
      <c r="A12615" s="27" t="str">
        <f>VLOOKUP(C12615,'user list'!A:B,2,0)</f>
        <v>Admin</v>
      </c>
      <c r="B12615" s="172">
        <v>45818.624282407407</v>
      </c>
      <c r="C12615" s="69" t="s">
        <v>186</v>
      </c>
      <c r="D12615" s="69" t="s">
        <v>1937</v>
      </c>
      <c r="E12615" s="69" t="s">
        <v>2438</v>
      </c>
      <c r="F12615" s="69">
        <v>1045</v>
      </c>
      <c r="G12615" s="69" t="s">
        <v>1948</v>
      </c>
    </row>
    <row r="12616" spans="1:7" ht="14.4">
      <c r="A12616" s="27" t="str">
        <f>VLOOKUP(C12616,'user list'!A:B,2,0)</f>
        <v>ASC</v>
      </c>
      <c r="B12616" s="172">
        <v>45818.624374999999</v>
      </c>
      <c r="C12616" s="69" t="s">
        <v>286</v>
      </c>
      <c r="D12616" s="69" t="s">
        <v>1937</v>
      </c>
      <c r="E12616" s="69" t="s">
        <v>2716</v>
      </c>
      <c r="F12616" s="69">
        <v>2167</v>
      </c>
      <c r="G12616" s="69" t="s">
        <v>1939</v>
      </c>
    </row>
    <row r="12617" spans="1:7" ht="14.4">
      <c r="A12617" s="27" t="str">
        <f>VLOOKUP(C12617,'user list'!A:B,2,0)</f>
        <v>CPDD</v>
      </c>
      <c r="B12617" s="172">
        <v>45818.624409722222</v>
      </c>
      <c r="C12617" s="69" t="s">
        <v>205</v>
      </c>
      <c r="D12617" s="69" t="s">
        <v>1937</v>
      </c>
      <c r="E12617" s="69" t="s">
        <v>2708</v>
      </c>
      <c r="F12617" s="69">
        <v>2153</v>
      </c>
      <c r="G12617" s="69" t="s">
        <v>1939</v>
      </c>
    </row>
    <row r="12618" spans="1:7" ht="14.4">
      <c r="A12618" s="27" t="str">
        <f>VLOOKUP(C12618,'user list'!A:B,2,0)</f>
        <v>OCM</v>
      </c>
      <c r="B12618" s="172">
        <v>45818.624444444446</v>
      </c>
      <c r="C12618" s="69" t="s">
        <v>235</v>
      </c>
      <c r="D12618" s="69" t="s">
        <v>1937</v>
      </c>
      <c r="E12618" s="69" t="s">
        <v>2041</v>
      </c>
      <c r="F12618" s="69">
        <v>2164</v>
      </c>
      <c r="G12618" s="69" t="s">
        <v>1947</v>
      </c>
    </row>
    <row r="12619" spans="1:7" ht="14.4">
      <c r="A12619" s="27" t="str">
        <f>VLOOKUP(C12619,'user list'!A:B,2,0)</f>
        <v>OCM</v>
      </c>
      <c r="B12619" s="172">
        <v>45818.624444444446</v>
      </c>
      <c r="C12619" s="69" t="s">
        <v>235</v>
      </c>
      <c r="D12619" s="69" t="s">
        <v>1937</v>
      </c>
      <c r="E12619" s="69" t="s">
        <v>2041</v>
      </c>
      <c r="F12619" s="69">
        <v>2164</v>
      </c>
      <c r="G12619" s="69" t="s">
        <v>1948</v>
      </c>
    </row>
    <row r="12620" spans="1:7" ht="14.4">
      <c r="A12620" s="27" t="str">
        <f>VLOOKUP(C12620,'user list'!A:B,2,0)</f>
        <v>Admin</v>
      </c>
      <c r="B12620" s="172">
        <v>45818.624444444446</v>
      </c>
      <c r="C12620" s="69" t="s">
        <v>186</v>
      </c>
      <c r="D12620" s="69" t="s">
        <v>1937</v>
      </c>
      <c r="E12620" s="69" t="s">
        <v>2041</v>
      </c>
      <c r="F12620" s="69">
        <v>2164</v>
      </c>
      <c r="G12620" s="69" t="s">
        <v>1948</v>
      </c>
    </row>
    <row r="12621" spans="1:7" ht="14.4">
      <c r="A12621" s="27" t="str">
        <f>VLOOKUP(C12621,'user list'!A:B,2,0)</f>
        <v>PLEB</v>
      </c>
      <c r="B12621" s="172">
        <v>45818.625590277778</v>
      </c>
      <c r="C12621" s="69" t="s">
        <v>260</v>
      </c>
      <c r="D12621" s="69" t="s">
        <v>1937</v>
      </c>
      <c r="E12621" s="69">
        <v>2168</v>
      </c>
      <c r="F12621" s="69">
        <v>2168</v>
      </c>
      <c r="G12621" s="69" t="s">
        <v>2440</v>
      </c>
    </row>
    <row r="12622" spans="1:7" ht="14.4">
      <c r="A12622" s="27" t="str">
        <f>VLOOKUP(C12622,'user list'!A:B,2,0)</f>
        <v>Admin</v>
      </c>
      <c r="B12622" s="172">
        <v>45818.625601851854</v>
      </c>
      <c r="C12622" s="69" t="s">
        <v>186</v>
      </c>
      <c r="D12622" s="69" t="s">
        <v>1937</v>
      </c>
      <c r="E12622" s="69">
        <v>2168</v>
      </c>
      <c r="F12622" s="69">
        <v>2168</v>
      </c>
      <c r="G12622" s="69" t="s">
        <v>1948</v>
      </c>
    </row>
    <row r="12623" spans="1:7" ht="14.4">
      <c r="A12623" s="27" t="str">
        <f>VLOOKUP(C12623,'user list'!A:B,2,0)</f>
        <v>Admin</v>
      </c>
      <c r="B12623" s="172">
        <v>45818.625601851854</v>
      </c>
      <c r="C12623" s="69" t="s">
        <v>186</v>
      </c>
      <c r="D12623" s="69" t="s">
        <v>1937</v>
      </c>
      <c r="E12623" s="69">
        <v>2168</v>
      </c>
      <c r="F12623" s="69">
        <v>2168</v>
      </c>
      <c r="G12623" s="69" t="s">
        <v>1948</v>
      </c>
    </row>
    <row r="12624" spans="1:7" ht="14.4">
      <c r="A12624" s="27" t="str">
        <f>VLOOKUP(C12624,'user list'!A:B,2,0)</f>
        <v>Admin</v>
      </c>
      <c r="B12624" s="172">
        <v>45818.625601851854</v>
      </c>
      <c r="C12624" s="69" t="s">
        <v>186</v>
      </c>
      <c r="D12624" s="69" t="s">
        <v>1937</v>
      </c>
      <c r="E12624" s="69">
        <v>2168</v>
      </c>
      <c r="F12624" s="69">
        <v>2168</v>
      </c>
      <c r="G12624" s="69" t="s">
        <v>1948</v>
      </c>
    </row>
    <row r="12625" spans="1:7" ht="14.4">
      <c r="A12625" s="27" t="str">
        <f>VLOOKUP(C12625,'user list'!A:B,2,0)</f>
        <v>PLEB</v>
      </c>
      <c r="B12625" s="172">
        <v>45818.626157407409</v>
      </c>
      <c r="C12625" s="69" t="s">
        <v>260</v>
      </c>
      <c r="D12625" s="69" t="s">
        <v>1937</v>
      </c>
      <c r="E12625" s="69" t="s">
        <v>2697</v>
      </c>
      <c r="F12625" s="69">
        <v>2138</v>
      </c>
      <c r="G12625" s="69" t="s">
        <v>1939</v>
      </c>
    </row>
    <row r="12626" spans="1:7" ht="14.4">
      <c r="A12626" s="27" t="str">
        <f>VLOOKUP(C12626,'user list'!A:B,2,0)</f>
        <v>PLEB</v>
      </c>
      <c r="B12626" s="172">
        <v>45818.626192129632</v>
      </c>
      <c r="C12626" s="69" t="s">
        <v>260</v>
      </c>
      <c r="D12626" s="69" t="s">
        <v>1937</v>
      </c>
      <c r="E12626" s="69" t="s">
        <v>2697</v>
      </c>
      <c r="F12626" s="69">
        <v>2146</v>
      </c>
      <c r="G12626" s="69" t="s">
        <v>1939</v>
      </c>
    </row>
    <row r="12627" spans="1:7" ht="14.4">
      <c r="A12627" s="27" t="str">
        <f>VLOOKUP(C12627,'user list'!A:B,2,0)</f>
        <v>PLEB</v>
      </c>
      <c r="B12627" s="172">
        <v>45818.626377314817</v>
      </c>
      <c r="C12627" s="69" t="s">
        <v>260</v>
      </c>
      <c r="D12627" s="69" t="s">
        <v>1937</v>
      </c>
      <c r="E12627" s="69" t="s">
        <v>2641</v>
      </c>
      <c r="F12627" s="69">
        <v>2050</v>
      </c>
      <c r="G12627" s="69" t="s">
        <v>1939</v>
      </c>
    </row>
    <row r="12628" spans="1:7" ht="14.4">
      <c r="A12628" s="27" t="str">
        <f>VLOOKUP(C12628,'user list'!A:B,2,0)</f>
        <v>CPDD</v>
      </c>
      <c r="B12628" s="172">
        <v>45818.627696759257</v>
      </c>
      <c r="C12628" s="69" t="s">
        <v>205</v>
      </c>
      <c r="D12628" s="69" t="s">
        <v>1937</v>
      </c>
      <c r="E12628" s="69" t="s">
        <v>2666</v>
      </c>
      <c r="F12628" s="69">
        <v>2076</v>
      </c>
      <c r="G12628" s="69" t="s">
        <v>1939</v>
      </c>
    </row>
    <row r="12629" spans="1:7" ht="14.4">
      <c r="A12629" s="27" t="str">
        <f>VLOOKUP(C12629,'user list'!A:B,2,0)</f>
        <v>CPDD</v>
      </c>
      <c r="B12629" s="172">
        <v>45818.627905092595</v>
      </c>
      <c r="C12629" s="69" t="s">
        <v>205</v>
      </c>
      <c r="D12629" s="69" t="s">
        <v>1937</v>
      </c>
      <c r="E12629" s="69" t="s">
        <v>2668</v>
      </c>
      <c r="F12629" s="69">
        <v>2078</v>
      </c>
      <c r="G12629" s="69" t="s">
        <v>1939</v>
      </c>
    </row>
    <row r="12630" spans="1:7" ht="14.4">
      <c r="A12630" s="27" t="str">
        <f>VLOOKUP(C12630,'user list'!A:B,2,0)</f>
        <v>DOE</v>
      </c>
      <c r="B12630" s="172">
        <v>45818.628622685188</v>
      </c>
      <c r="C12630" s="69" t="s">
        <v>212</v>
      </c>
      <c r="D12630" s="69" t="s">
        <v>1937</v>
      </c>
      <c r="E12630" s="69" t="s">
        <v>2517</v>
      </c>
      <c r="F12630" s="69">
        <v>1860</v>
      </c>
      <c r="G12630" s="69" t="s">
        <v>1939</v>
      </c>
    </row>
    <row r="12631" spans="1:7" ht="14.4">
      <c r="A12631" s="27" t="str">
        <f>VLOOKUP(C12631,'user list'!A:B,2,0)</f>
        <v>DOE</v>
      </c>
      <c r="B12631" s="172">
        <v>45818.628680555557</v>
      </c>
      <c r="C12631" s="69" t="s">
        <v>212</v>
      </c>
      <c r="D12631" s="69" t="s">
        <v>1937</v>
      </c>
      <c r="E12631" s="69" t="s">
        <v>2510</v>
      </c>
      <c r="F12631" s="69">
        <v>1855</v>
      </c>
      <c r="G12631" s="69" t="s">
        <v>1939</v>
      </c>
    </row>
    <row r="12632" spans="1:7" ht="14.4">
      <c r="A12632" s="27" t="str">
        <f>VLOOKUP(C12632,'user list'!A:B,2,0)</f>
        <v>DOE</v>
      </c>
      <c r="B12632" s="172">
        <v>45818.628703703704</v>
      </c>
      <c r="C12632" s="69" t="s">
        <v>212</v>
      </c>
      <c r="D12632" s="69" t="s">
        <v>1937</v>
      </c>
      <c r="E12632" s="69" t="s">
        <v>2509</v>
      </c>
      <c r="F12632" s="69">
        <v>1854</v>
      </c>
      <c r="G12632" s="69" t="s">
        <v>1939</v>
      </c>
    </row>
    <row r="12633" spans="1:7" ht="14.4">
      <c r="A12633" s="27" t="str">
        <f>VLOOKUP(C12633,'user list'!A:B,2,0)</f>
        <v>DOE</v>
      </c>
      <c r="B12633" s="172">
        <v>45818.628738425927</v>
      </c>
      <c r="C12633" s="69" t="s">
        <v>212</v>
      </c>
      <c r="D12633" s="69" t="s">
        <v>1937</v>
      </c>
      <c r="E12633" s="69" t="s">
        <v>2479</v>
      </c>
      <c r="F12633" s="69">
        <v>1794</v>
      </c>
      <c r="G12633" s="69" t="s">
        <v>1939</v>
      </c>
    </row>
    <row r="12634" spans="1:7" ht="14.4">
      <c r="A12634" s="27" t="str">
        <f>VLOOKUP(C12634,'user list'!A:B,2,0)</f>
        <v>Admin</v>
      </c>
      <c r="B12634" s="172">
        <v>45818.628784722219</v>
      </c>
      <c r="C12634" s="69" t="s">
        <v>186</v>
      </c>
      <c r="D12634" s="69" t="s">
        <v>1937</v>
      </c>
      <c r="E12634" s="69" t="s">
        <v>2438</v>
      </c>
      <c r="F12634" s="69">
        <v>1045</v>
      </c>
      <c r="G12634" s="69" t="s">
        <v>1939</v>
      </c>
    </row>
    <row r="12635" spans="1:7" ht="14.4">
      <c r="A12635" s="27" t="str">
        <f>VLOOKUP(C12635,'user list'!A:B,2,0)</f>
        <v>DOE</v>
      </c>
      <c r="B12635" s="172">
        <v>45818.628796296296</v>
      </c>
      <c r="C12635" s="69" t="s">
        <v>212</v>
      </c>
      <c r="D12635" s="69" t="s">
        <v>1937</v>
      </c>
      <c r="E12635" s="69" t="s">
        <v>2472</v>
      </c>
      <c r="F12635" s="69">
        <v>1786</v>
      </c>
      <c r="G12635" s="69" t="s">
        <v>1939</v>
      </c>
    </row>
    <row r="12636" spans="1:7" ht="14.4">
      <c r="A12636" s="27" t="str">
        <f>VLOOKUP(C12636,'user list'!A:B,2,0)</f>
        <v>DOE</v>
      </c>
      <c r="B12636" s="172">
        <v>45818.628819444442</v>
      </c>
      <c r="C12636" s="69" t="s">
        <v>212</v>
      </c>
      <c r="D12636" s="69" t="s">
        <v>1937</v>
      </c>
      <c r="E12636" s="69" t="s">
        <v>2471</v>
      </c>
      <c r="F12636" s="69">
        <v>1782</v>
      </c>
      <c r="G12636" s="69" t="s">
        <v>1939</v>
      </c>
    </row>
    <row r="12637" spans="1:7" ht="14.4">
      <c r="A12637" s="27" t="str">
        <f>VLOOKUP(C12637,'user list'!A:B,2,0)</f>
        <v>DOE</v>
      </c>
      <c r="B12637" s="172">
        <v>45818.628877314812</v>
      </c>
      <c r="C12637" s="69" t="s">
        <v>212</v>
      </c>
      <c r="D12637" s="69" t="s">
        <v>1937</v>
      </c>
      <c r="E12637" s="69" t="s">
        <v>2469</v>
      </c>
      <c r="F12637" s="69">
        <v>1780</v>
      </c>
      <c r="G12637" s="69" t="s">
        <v>1939</v>
      </c>
    </row>
    <row r="12638" spans="1:7" ht="14.4">
      <c r="A12638" s="27" t="str">
        <f>VLOOKUP(C12638,'user list'!A:B,2,0)</f>
        <v>DOE</v>
      </c>
      <c r="B12638" s="172">
        <v>45818.628935185188</v>
      </c>
      <c r="C12638" s="69" t="s">
        <v>212</v>
      </c>
      <c r="D12638" s="69" t="s">
        <v>1937</v>
      </c>
      <c r="E12638" s="69" t="s">
        <v>2465</v>
      </c>
      <c r="F12638" s="69">
        <v>1767</v>
      </c>
      <c r="G12638" s="69" t="s">
        <v>1939</v>
      </c>
    </row>
    <row r="12639" spans="1:7" ht="14.4">
      <c r="A12639" s="27" t="str">
        <f>VLOOKUP(C12639,'user list'!A:B,2,0)</f>
        <v>DOE</v>
      </c>
      <c r="B12639" s="172">
        <v>45818.628958333335</v>
      </c>
      <c r="C12639" s="69" t="s">
        <v>212</v>
      </c>
      <c r="D12639" s="69" t="s">
        <v>1937</v>
      </c>
      <c r="E12639" s="69" t="s">
        <v>2464</v>
      </c>
      <c r="F12639" s="69">
        <v>1764</v>
      </c>
      <c r="G12639" s="69" t="s">
        <v>1939</v>
      </c>
    </row>
    <row r="12640" spans="1:7" ht="14.4">
      <c r="A12640" s="27" t="str">
        <f>VLOOKUP(C12640,'user list'!A:B,2,0)</f>
        <v>DOE</v>
      </c>
      <c r="B12640" s="172">
        <v>45818.629004629627</v>
      </c>
      <c r="C12640" s="69" t="s">
        <v>212</v>
      </c>
      <c r="D12640" s="69" t="s">
        <v>1937</v>
      </c>
      <c r="E12640" s="69" t="s">
        <v>2035</v>
      </c>
      <c r="F12640" s="69">
        <v>1763</v>
      </c>
      <c r="G12640" s="69" t="s">
        <v>1939</v>
      </c>
    </row>
    <row r="12641" spans="1:7" ht="14.4">
      <c r="A12641" s="27" t="str">
        <f>VLOOKUP(C12641,'user list'!A:B,2,0)</f>
        <v>DOE</v>
      </c>
      <c r="B12641" s="172">
        <v>45818.629074074073</v>
      </c>
      <c r="C12641" s="69" t="s">
        <v>212</v>
      </c>
      <c r="D12641" s="69" t="s">
        <v>1937</v>
      </c>
      <c r="E12641" s="69" t="s">
        <v>2035</v>
      </c>
      <c r="F12641" s="69">
        <v>1763</v>
      </c>
      <c r="G12641" s="69" t="s">
        <v>1939</v>
      </c>
    </row>
    <row r="12642" spans="1:7" ht="14.4">
      <c r="A12642" s="27" t="str">
        <f>VLOOKUP(C12642,'user list'!A:B,2,0)</f>
        <v>DOE</v>
      </c>
      <c r="B12642" s="172">
        <v>45818.629108796296</v>
      </c>
      <c r="C12642" s="69" t="s">
        <v>212</v>
      </c>
      <c r="D12642" s="69" t="s">
        <v>1937</v>
      </c>
      <c r="E12642" s="69" t="s">
        <v>2001</v>
      </c>
      <c r="F12642" s="69">
        <v>1762</v>
      </c>
      <c r="G12642" s="69" t="s">
        <v>1939</v>
      </c>
    </row>
    <row r="12643" spans="1:7" ht="14.4">
      <c r="A12643" s="27" t="str">
        <f>VLOOKUP(C12643,'user list'!A:B,2,0)</f>
        <v>DOE</v>
      </c>
      <c r="B12643" s="172">
        <v>45818.629212962966</v>
      </c>
      <c r="C12643" s="69" t="s">
        <v>212</v>
      </c>
      <c r="D12643" s="69" t="s">
        <v>1937</v>
      </c>
      <c r="E12643" s="69" t="s">
        <v>1991</v>
      </c>
      <c r="F12643" s="69">
        <v>1734</v>
      </c>
      <c r="G12643" s="69" t="s">
        <v>1939</v>
      </c>
    </row>
    <row r="12644" spans="1:7" ht="14.4">
      <c r="A12644" s="27" t="str">
        <f>VLOOKUP(C12644,'user list'!A:B,2,0)</f>
        <v>DOE</v>
      </c>
      <c r="B12644" s="172">
        <v>45818.629270833335</v>
      </c>
      <c r="C12644" s="69" t="s">
        <v>212</v>
      </c>
      <c r="D12644" s="69" t="s">
        <v>1937</v>
      </c>
      <c r="E12644" s="69" t="s">
        <v>2445</v>
      </c>
      <c r="F12644" s="69">
        <v>1731</v>
      </c>
      <c r="G12644" s="69" t="s">
        <v>1939</v>
      </c>
    </row>
    <row r="12645" spans="1:7" ht="14.4">
      <c r="A12645" s="27" t="str">
        <f>VLOOKUP(C12645,'user list'!A:B,2,0)</f>
        <v>DOE</v>
      </c>
      <c r="B12645" s="172">
        <v>45818.629918981482</v>
      </c>
      <c r="C12645" s="69" t="s">
        <v>212</v>
      </c>
      <c r="D12645" s="69" t="s">
        <v>1937</v>
      </c>
      <c r="E12645" s="69" t="s">
        <v>1974</v>
      </c>
      <c r="F12645" s="69">
        <v>1727</v>
      </c>
      <c r="G12645" s="69" t="s">
        <v>1939</v>
      </c>
    </row>
    <row r="12646" spans="1:7" ht="14.4">
      <c r="A12646" s="27" t="str">
        <f>VLOOKUP(C12646,'user list'!A:B,2,0)</f>
        <v>ASC</v>
      </c>
      <c r="B12646" s="172">
        <v>45818.630254629628</v>
      </c>
      <c r="C12646" s="69" t="s">
        <v>286</v>
      </c>
      <c r="D12646" s="69" t="s">
        <v>1937</v>
      </c>
      <c r="E12646" s="69" t="s">
        <v>2717</v>
      </c>
      <c r="F12646" s="69">
        <v>2169</v>
      </c>
      <c r="G12646" s="69" t="s">
        <v>2440</v>
      </c>
    </row>
    <row r="12647" spans="1:7" ht="14.4">
      <c r="A12647" s="27" t="str">
        <f>VLOOKUP(C12647,'user list'!A:B,2,0)</f>
        <v>Admin</v>
      </c>
      <c r="B12647" s="172">
        <v>45818.630266203705</v>
      </c>
      <c r="C12647" s="69" t="s">
        <v>186</v>
      </c>
      <c r="D12647" s="69" t="s">
        <v>1937</v>
      </c>
      <c r="E12647" s="69" t="s">
        <v>2717</v>
      </c>
      <c r="F12647" s="69">
        <v>2169</v>
      </c>
      <c r="G12647" s="69" t="s">
        <v>1948</v>
      </c>
    </row>
    <row r="12648" spans="1:7" ht="14.4">
      <c r="A12648" s="27" t="str">
        <f>VLOOKUP(C12648,'user list'!A:B,2,0)</f>
        <v>Admin</v>
      </c>
      <c r="B12648" s="172">
        <v>45818.630266203705</v>
      </c>
      <c r="C12648" s="69" t="s">
        <v>186</v>
      </c>
      <c r="D12648" s="69" t="s">
        <v>1937</v>
      </c>
      <c r="E12648" s="69" t="s">
        <v>2717</v>
      </c>
      <c r="F12648" s="69">
        <v>2169</v>
      </c>
      <c r="G12648" s="69" t="s">
        <v>1948</v>
      </c>
    </row>
    <row r="12649" spans="1:7" ht="14.4">
      <c r="A12649" s="27" t="str">
        <f>VLOOKUP(C12649,'user list'!A:B,2,0)</f>
        <v>Admin</v>
      </c>
      <c r="B12649" s="172">
        <v>45818.630266203705</v>
      </c>
      <c r="C12649" s="69" t="s">
        <v>186</v>
      </c>
      <c r="D12649" s="69" t="s">
        <v>1937</v>
      </c>
      <c r="E12649" s="69" t="s">
        <v>2438</v>
      </c>
      <c r="F12649" s="69">
        <v>1045</v>
      </c>
      <c r="G12649" s="69" t="s">
        <v>1948</v>
      </c>
    </row>
    <row r="12650" spans="1:7" ht="14.4">
      <c r="A12650" s="27" t="str">
        <f>VLOOKUP(C12650,'user list'!A:B,2,0)</f>
        <v>Admin</v>
      </c>
      <c r="B12650" s="172">
        <v>45818.630266203705</v>
      </c>
      <c r="C12650" s="69" t="s">
        <v>186</v>
      </c>
      <c r="D12650" s="69" t="s">
        <v>1937</v>
      </c>
      <c r="E12650" s="69" t="s">
        <v>2717</v>
      </c>
      <c r="F12650" s="69">
        <v>2169</v>
      </c>
      <c r="G12650" s="69" t="s">
        <v>1948</v>
      </c>
    </row>
    <row r="12651" spans="1:7" ht="14.4">
      <c r="A12651" s="27" t="str">
        <f>VLOOKUP(C12651,'user list'!A:B,2,0)</f>
        <v>Admin</v>
      </c>
      <c r="B12651" s="172">
        <v>45818.630266203705</v>
      </c>
      <c r="C12651" s="69" t="s">
        <v>186</v>
      </c>
      <c r="D12651" s="69" t="s">
        <v>1937</v>
      </c>
      <c r="E12651" s="69" t="s">
        <v>2717</v>
      </c>
      <c r="F12651" s="69">
        <v>2169</v>
      </c>
      <c r="G12651" s="69" t="s">
        <v>1947</v>
      </c>
    </row>
    <row r="12652" spans="1:7" ht="14.4">
      <c r="A12652" s="27" t="str">
        <f>VLOOKUP(C12652,'user list'!A:B,2,0)</f>
        <v>Admin</v>
      </c>
      <c r="B12652" s="172">
        <v>45818.630266203705</v>
      </c>
      <c r="C12652" s="69" t="s">
        <v>186</v>
      </c>
      <c r="D12652" s="69" t="s">
        <v>1937</v>
      </c>
      <c r="E12652" s="69" t="s">
        <v>2438</v>
      </c>
      <c r="F12652" s="69">
        <v>1045</v>
      </c>
      <c r="G12652" s="69" t="s">
        <v>1947</v>
      </c>
    </row>
    <row r="12653" spans="1:7" ht="14.4">
      <c r="A12653" s="27" t="str">
        <f>VLOOKUP(C12653,'user list'!A:B,2,0)</f>
        <v>ASC</v>
      </c>
      <c r="B12653" s="172">
        <v>45818.630324074074</v>
      </c>
      <c r="C12653" s="69" t="s">
        <v>286</v>
      </c>
      <c r="D12653" s="69" t="s">
        <v>1937</v>
      </c>
      <c r="E12653" s="69" t="s">
        <v>2717</v>
      </c>
      <c r="F12653" s="69">
        <v>2169</v>
      </c>
      <c r="G12653" s="69" t="s">
        <v>1939</v>
      </c>
    </row>
    <row r="12654" spans="1:7" ht="14.4">
      <c r="A12654" s="27" t="str">
        <f>VLOOKUP(C12654,'user list'!A:B,2,0)</f>
        <v>Admin</v>
      </c>
      <c r="B12654" s="172">
        <v>45818.633321759262</v>
      </c>
      <c r="C12654" s="69" t="s">
        <v>186</v>
      </c>
      <c r="D12654" s="69" t="s">
        <v>1937</v>
      </c>
      <c r="E12654" s="69" t="s">
        <v>2717</v>
      </c>
      <c r="F12654" s="69">
        <v>2169</v>
      </c>
      <c r="G12654" s="69" t="s">
        <v>1963</v>
      </c>
    </row>
    <row r="12655" spans="1:7" ht="14.4">
      <c r="A12655" s="27" t="str">
        <f>VLOOKUP(C12655,'user list'!A:B,2,0)</f>
        <v>Admin</v>
      </c>
      <c r="B12655" s="172">
        <v>45818.633321759262</v>
      </c>
      <c r="C12655" s="69" t="s">
        <v>186</v>
      </c>
      <c r="D12655" s="69" t="s">
        <v>1937</v>
      </c>
      <c r="E12655" s="69" t="s">
        <v>2716</v>
      </c>
      <c r="F12655" s="69">
        <v>2167</v>
      </c>
      <c r="G12655" s="69" t="s">
        <v>1963</v>
      </c>
    </row>
    <row r="12656" spans="1:7" ht="14.4">
      <c r="A12656" s="27" t="str">
        <f>VLOOKUP(C12656,'user list'!A:B,2,0)</f>
        <v>CPDD</v>
      </c>
      <c r="B12656" s="172">
        <v>45818.634467592594</v>
      </c>
      <c r="C12656" s="69" t="s">
        <v>205</v>
      </c>
      <c r="D12656" s="69" t="s">
        <v>1937</v>
      </c>
      <c r="E12656" s="69" t="s">
        <v>2577</v>
      </c>
      <c r="F12656" s="69">
        <v>1946</v>
      </c>
      <c r="G12656" s="69" t="s">
        <v>1939</v>
      </c>
    </row>
    <row r="12657" spans="1:7" ht="14.4">
      <c r="A12657" s="27" t="str">
        <f>VLOOKUP(C12657,'user list'!A:B,2,0)</f>
        <v>SPORTS</v>
      </c>
      <c r="B12657" s="172">
        <v>45818.634548611109</v>
      </c>
      <c r="C12657" s="69" t="s">
        <v>272</v>
      </c>
      <c r="D12657" s="69" t="s">
        <v>1937</v>
      </c>
      <c r="E12657" s="69" t="s">
        <v>2697</v>
      </c>
      <c r="F12657" s="69">
        <v>2138</v>
      </c>
      <c r="G12657" s="69" t="s">
        <v>1947</v>
      </c>
    </row>
    <row r="12658" spans="1:7" ht="14.4">
      <c r="A12658" s="27" t="str">
        <f>VLOOKUP(C12658,'user list'!A:B,2,0)</f>
        <v>SPORTS</v>
      </c>
      <c r="B12658" s="172">
        <v>45818.634548611109</v>
      </c>
      <c r="C12658" s="69" t="s">
        <v>272</v>
      </c>
      <c r="D12658" s="69" t="s">
        <v>1937</v>
      </c>
      <c r="E12658" s="69" t="s">
        <v>2697</v>
      </c>
      <c r="F12658" s="69">
        <v>2138</v>
      </c>
      <c r="G12658" s="69" t="s">
        <v>1948</v>
      </c>
    </row>
    <row r="12659" spans="1:7" ht="14.4">
      <c r="A12659" s="27" t="str">
        <f>VLOOKUP(C12659,'user list'!A:B,2,0)</f>
        <v>SPORTS</v>
      </c>
      <c r="B12659" s="172">
        <v>45818.634548611109</v>
      </c>
      <c r="C12659" s="69" t="s">
        <v>272</v>
      </c>
      <c r="D12659" s="69" t="s">
        <v>1937</v>
      </c>
      <c r="E12659" s="69" t="s">
        <v>2697</v>
      </c>
      <c r="F12659" s="69">
        <v>2138</v>
      </c>
      <c r="G12659" s="69" t="s">
        <v>1939</v>
      </c>
    </row>
    <row r="12660" spans="1:7" ht="14.4">
      <c r="A12660" s="27" t="str">
        <f>VLOOKUP(C12660,'user list'!A:B,2,0)</f>
        <v>Admin</v>
      </c>
      <c r="B12660" s="172">
        <v>45818.634548611109</v>
      </c>
      <c r="C12660" s="69" t="s">
        <v>186</v>
      </c>
      <c r="D12660" s="69" t="s">
        <v>1937</v>
      </c>
      <c r="E12660" s="69" t="s">
        <v>2697</v>
      </c>
      <c r="F12660" s="69">
        <v>2138</v>
      </c>
      <c r="G12660" s="69" t="s">
        <v>1948</v>
      </c>
    </row>
    <row r="12661" spans="1:7" ht="14.4">
      <c r="A12661" s="27" t="str">
        <f>VLOOKUP(C12661,'user list'!A:B,2,0)</f>
        <v>ITDD</v>
      </c>
      <c r="B12661" s="172">
        <v>45818.634594907409</v>
      </c>
      <c r="C12661" s="69" t="s">
        <v>219</v>
      </c>
      <c r="D12661" s="69" t="s">
        <v>1937</v>
      </c>
      <c r="E12661" s="69">
        <v>2168</v>
      </c>
      <c r="F12661" s="69">
        <v>2168</v>
      </c>
      <c r="G12661" s="69" t="s">
        <v>1939</v>
      </c>
    </row>
    <row r="12662" spans="1:7" ht="14.4">
      <c r="A12662" s="27" t="str">
        <f>VLOOKUP(C12662,'user list'!A:B,2,0)</f>
        <v>ITDD</v>
      </c>
      <c r="B12662" s="172">
        <v>45818.634594907409</v>
      </c>
      <c r="C12662" s="69" t="s">
        <v>219</v>
      </c>
      <c r="D12662" s="69" t="s">
        <v>1937</v>
      </c>
      <c r="E12662" s="69">
        <v>2168</v>
      </c>
      <c r="F12662" s="69">
        <v>2168</v>
      </c>
      <c r="G12662" s="69" t="s">
        <v>1939</v>
      </c>
    </row>
    <row r="12663" spans="1:7" ht="14.4">
      <c r="A12663" s="27" t="str">
        <f>VLOOKUP(C12663,'user list'!A:B,2,0)</f>
        <v>ITDD</v>
      </c>
      <c r="B12663" s="172">
        <v>45818.634768518517</v>
      </c>
      <c r="C12663" s="69" t="s">
        <v>219</v>
      </c>
      <c r="D12663" s="69" t="s">
        <v>1937</v>
      </c>
      <c r="E12663" s="69" t="s">
        <v>2623</v>
      </c>
      <c r="F12663" s="69">
        <v>2163</v>
      </c>
      <c r="G12663" s="69" t="s">
        <v>1939</v>
      </c>
    </row>
    <row r="12664" spans="1:7" ht="14.4">
      <c r="A12664" s="27" t="str">
        <f>VLOOKUP(C12664,'user list'!A:B,2,0)</f>
        <v>CPDD</v>
      </c>
      <c r="B12664" s="172">
        <v>45818.635300925926</v>
      </c>
      <c r="C12664" s="69" t="s">
        <v>205</v>
      </c>
      <c r="D12664" s="69" t="s">
        <v>1937</v>
      </c>
      <c r="E12664" s="69" t="s">
        <v>2698</v>
      </c>
      <c r="F12664" s="69">
        <v>2139</v>
      </c>
      <c r="G12664" s="69" t="s">
        <v>1939</v>
      </c>
    </row>
    <row r="12665" spans="1:7" ht="14.4">
      <c r="A12665" s="27" t="str">
        <f>VLOOKUP(C12665,'user list'!A:B,2,0)</f>
        <v>CPDD</v>
      </c>
      <c r="B12665" s="172">
        <v>45818.635520833333</v>
      </c>
      <c r="C12665" s="69" t="s">
        <v>205</v>
      </c>
      <c r="D12665" s="69" t="s">
        <v>1937</v>
      </c>
      <c r="E12665" s="69" t="s">
        <v>2713</v>
      </c>
      <c r="F12665" s="69">
        <v>2161</v>
      </c>
      <c r="G12665" s="69" t="s">
        <v>1939</v>
      </c>
    </row>
    <row r="12666" spans="1:7" ht="14.4">
      <c r="A12666" s="27" t="str">
        <f>VLOOKUP(C12666,'user list'!A:B,2,0)</f>
        <v>CPDD</v>
      </c>
      <c r="B12666" s="172">
        <v>45818.635578703703</v>
      </c>
      <c r="C12666" s="69" t="s">
        <v>205</v>
      </c>
      <c r="D12666" s="69" t="s">
        <v>1937</v>
      </c>
      <c r="E12666" s="69" t="s">
        <v>2715</v>
      </c>
      <c r="F12666" s="69">
        <v>2166</v>
      </c>
      <c r="G12666" s="69" t="s">
        <v>1939</v>
      </c>
    </row>
    <row r="12667" spans="1:7" ht="14.4">
      <c r="A12667" s="27" t="str">
        <f>VLOOKUP(C12667,'user list'!A:B,2,0)</f>
        <v>CPDD</v>
      </c>
      <c r="B12667" s="172">
        <v>45818.635891203703</v>
      </c>
      <c r="C12667" s="69" t="s">
        <v>205</v>
      </c>
      <c r="D12667" s="69" t="s">
        <v>1937</v>
      </c>
      <c r="E12667" s="69" t="s">
        <v>2663</v>
      </c>
      <c r="F12667" s="69">
        <v>2073</v>
      </c>
      <c r="G12667" s="69" t="s">
        <v>1939</v>
      </c>
    </row>
    <row r="12668" spans="1:7" ht="14.4">
      <c r="A12668" s="27" t="str">
        <f>VLOOKUP(C12668,'user list'!A:B,2,0)</f>
        <v>OCAs</v>
      </c>
      <c r="B12668" s="172">
        <v>45818.636087962965</v>
      </c>
      <c r="C12668" s="69" t="s">
        <v>279</v>
      </c>
      <c r="D12668" s="69" t="s">
        <v>1937</v>
      </c>
      <c r="E12668" s="69" t="s">
        <v>2029</v>
      </c>
      <c r="F12668" s="69">
        <v>1990</v>
      </c>
      <c r="G12668" s="69" t="s">
        <v>1939</v>
      </c>
    </row>
    <row r="12669" spans="1:7" ht="14.4">
      <c r="A12669" s="27" t="str">
        <f>VLOOKUP(C12669,'user list'!A:B,2,0)</f>
        <v>OCAs</v>
      </c>
      <c r="B12669" s="172">
        <v>45818.636145833334</v>
      </c>
      <c r="C12669" s="69" t="s">
        <v>279</v>
      </c>
      <c r="D12669" s="69" t="s">
        <v>1937</v>
      </c>
      <c r="E12669" s="69" t="s">
        <v>2029</v>
      </c>
      <c r="F12669" s="69">
        <v>1990</v>
      </c>
      <c r="G12669" s="69" t="s">
        <v>1947</v>
      </c>
    </row>
    <row r="12670" spans="1:7" ht="14.4">
      <c r="A12670" s="27" t="str">
        <f>VLOOKUP(C12670,'user list'!A:B,2,0)</f>
        <v>OCAs</v>
      </c>
      <c r="B12670" s="172">
        <v>45818.636145833334</v>
      </c>
      <c r="C12670" s="69" t="s">
        <v>279</v>
      </c>
      <c r="D12670" s="69" t="s">
        <v>1937</v>
      </c>
      <c r="E12670" s="69" t="s">
        <v>2029</v>
      </c>
      <c r="F12670" s="69">
        <v>1990</v>
      </c>
      <c r="G12670" s="69" t="s">
        <v>1948</v>
      </c>
    </row>
    <row r="12671" spans="1:7" ht="14.4">
      <c r="A12671" s="27" t="str">
        <f>VLOOKUP(C12671,'user list'!A:B,2,0)</f>
        <v>OCAs</v>
      </c>
      <c r="B12671" s="172">
        <v>45818.636145833334</v>
      </c>
      <c r="C12671" s="69" t="s">
        <v>279</v>
      </c>
      <c r="D12671" s="69" t="s">
        <v>1937</v>
      </c>
      <c r="E12671" s="69" t="s">
        <v>2029</v>
      </c>
      <c r="F12671" s="69">
        <v>1990</v>
      </c>
      <c r="G12671" s="69" t="s">
        <v>1939</v>
      </c>
    </row>
    <row r="12672" spans="1:7" ht="14.4">
      <c r="A12672" s="27" t="str">
        <f>VLOOKUP(C12672,'user list'!A:B,2,0)</f>
        <v>Admin</v>
      </c>
      <c r="B12672" s="172">
        <v>45818.636145833334</v>
      </c>
      <c r="C12672" s="69" t="s">
        <v>186</v>
      </c>
      <c r="D12672" s="69" t="s">
        <v>1937</v>
      </c>
      <c r="E12672" s="69" t="s">
        <v>2029</v>
      </c>
      <c r="F12672" s="69">
        <v>1990</v>
      </c>
      <c r="G12672" s="69" t="s">
        <v>1948</v>
      </c>
    </row>
    <row r="12673" spans="1:7" ht="14.4">
      <c r="A12673" s="27" t="str">
        <f>VLOOKUP(C12673,'user list'!A:B,2,0)</f>
        <v>OCAs</v>
      </c>
      <c r="B12673" s="172">
        <v>45818.636180555557</v>
      </c>
      <c r="C12673" s="69" t="s">
        <v>279</v>
      </c>
      <c r="D12673" s="69" t="s">
        <v>1937</v>
      </c>
      <c r="E12673" s="69" t="s">
        <v>2663</v>
      </c>
      <c r="F12673" s="69">
        <v>2073</v>
      </c>
      <c r="G12673" s="69" t="s">
        <v>1939</v>
      </c>
    </row>
    <row r="12674" spans="1:7" ht="14.4">
      <c r="A12674" s="27" t="str">
        <f>VLOOKUP(C12674,'user list'!A:B,2,0)</f>
        <v>OCAs</v>
      </c>
      <c r="B12674" s="172">
        <v>45818.636250000003</v>
      </c>
      <c r="C12674" s="69" t="s">
        <v>279</v>
      </c>
      <c r="D12674" s="69" t="s">
        <v>1937</v>
      </c>
      <c r="E12674" s="69" t="s">
        <v>2663</v>
      </c>
      <c r="F12674" s="69">
        <v>2073</v>
      </c>
      <c r="G12674" s="69" t="s">
        <v>1947</v>
      </c>
    </row>
    <row r="12675" spans="1:7" ht="14.4">
      <c r="A12675" s="27" t="str">
        <f>VLOOKUP(C12675,'user list'!A:B,2,0)</f>
        <v>OCAs</v>
      </c>
      <c r="B12675" s="172">
        <v>45818.636250000003</v>
      </c>
      <c r="C12675" s="69" t="s">
        <v>279</v>
      </c>
      <c r="D12675" s="69" t="s">
        <v>1937</v>
      </c>
      <c r="E12675" s="69" t="s">
        <v>2663</v>
      </c>
      <c r="F12675" s="69">
        <v>2073</v>
      </c>
      <c r="G12675" s="69" t="s">
        <v>1948</v>
      </c>
    </row>
    <row r="12676" spans="1:7" ht="14.4">
      <c r="A12676" s="27" t="str">
        <f>VLOOKUP(C12676,'user list'!A:B,2,0)</f>
        <v>OCAs</v>
      </c>
      <c r="B12676" s="172">
        <v>45818.636250000003</v>
      </c>
      <c r="C12676" s="69" t="s">
        <v>279</v>
      </c>
      <c r="D12676" s="69" t="s">
        <v>1937</v>
      </c>
      <c r="E12676" s="69" t="s">
        <v>2663</v>
      </c>
      <c r="F12676" s="69">
        <v>2073</v>
      </c>
      <c r="G12676" s="69" t="s">
        <v>1939</v>
      </c>
    </row>
    <row r="12677" spans="1:7" ht="14.4">
      <c r="A12677" s="27" t="str">
        <f>VLOOKUP(C12677,'user list'!A:B,2,0)</f>
        <v>Admin</v>
      </c>
      <c r="B12677" s="172">
        <v>45818.636250000003</v>
      </c>
      <c r="C12677" s="69" t="s">
        <v>186</v>
      </c>
      <c r="D12677" s="69" t="s">
        <v>1937</v>
      </c>
      <c r="E12677" s="69" t="s">
        <v>2663</v>
      </c>
      <c r="F12677" s="69">
        <v>2073</v>
      </c>
      <c r="G12677" s="69" t="s">
        <v>1948</v>
      </c>
    </row>
    <row r="12678" spans="1:7" ht="14.4">
      <c r="A12678" s="27" t="str">
        <f>VLOOKUP(C12678,'user list'!A:B,2,0)</f>
        <v>OCAs</v>
      </c>
      <c r="B12678" s="172">
        <v>45818.636273148149</v>
      </c>
      <c r="C12678" s="69" t="s">
        <v>279</v>
      </c>
      <c r="D12678" s="69" t="s">
        <v>1937</v>
      </c>
      <c r="E12678" s="69" t="s">
        <v>2709</v>
      </c>
      <c r="F12678" s="69">
        <v>2154</v>
      </c>
      <c r="G12678" s="69" t="s">
        <v>1939</v>
      </c>
    </row>
    <row r="12679" spans="1:7" ht="14.4">
      <c r="A12679" s="27" t="str">
        <f>VLOOKUP(C12679,'user list'!A:B,2,0)</f>
        <v>OCAs</v>
      </c>
      <c r="B12679" s="172">
        <v>45818.636342592596</v>
      </c>
      <c r="C12679" s="69" t="s">
        <v>279</v>
      </c>
      <c r="D12679" s="69" t="s">
        <v>1937</v>
      </c>
      <c r="E12679" s="69" t="s">
        <v>2697</v>
      </c>
      <c r="F12679" s="69">
        <v>2146</v>
      </c>
      <c r="G12679" s="69" t="s">
        <v>1939</v>
      </c>
    </row>
    <row r="12680" spans="1:7" ht="14.4">
      <c r="A12680" s="27" t="str">
        <f>VLOOKUP(C12680,'user list'!A:B,2,0)</f>
        <v>OCAs</v>
      </c>
      <c r="B12680" s="172">
        <v>45818.636388888888</v>
      </c>
      <c r="C12680" s="69" t="s">
        <v>279</v>
      </c>
      <c r="D12680" s="69" t="s">
        <v>1937</v>
      </c>
      <c r="E12680" s="69" t="s">
        <v>2697</v>
      </c>
      <c r="F12680" s="69">
        <v>2146</v>
      </c>
      <c r="G12680" s="69" t="s">
        <v>1947</v>
      </c>
    </row>
    <row r="12681" spans="1:7" ht="14.4">
      <c r="A12681" s="27" t="str">
        <f>VLOOKUP(C12681,'user list'!A:B,2,0)</f>
        <v>OCAs</v>
      </c>
      <c r="B12681" s="172">
        <v>45818.636388888888</v>
      </c>
      <c r="C12681" s="69" t="s">
        <v>279</v>
      </c>
      <c r="D12681" s="69" t="s">
        <v>1937</v>
      </c>
      <c r="E12681" s="69" t="s">
        <v>2697</v>
      </c>
      <c r="F12681" s="69">
        <v>2146</v>
      </c>
      <c r="G12681" s="69" t="s">
        <v>1948</v>
      </c>
    </row>
    <row r="12682" spans="1:7" ht="14.4">
      <c r="A12682" s="27" t="str">
        <f>VLOOKUP(C12682,'user list'!A:B,2,0)</f>
        <v>OCAs</v>
      </c>
      <c r="B12682" s="172">
        <v>45818.636388888888</v>
      </c>
      <c r="C12682" s="69" t="s">
        <v>279</v>
      </c>
      <c r="D12682" s="69" t="s">
        <v>1937</v>
      </c>
      <c r="E12682" s="69" t="s">
        <v>2697</v>
      </c>
      <c r="F12682" s="69">
        <v>2146</v>
      </c>
      <c r="G12682" s="69" t="s">
        <v>1939</v>
      </c>
    </row>
    <row r="12683" spans="1:7" ht="14.4">
      <c r="A12683" s="27" t="str">
        <f>VLOOKUP(C12683,'user list'!A:B,2,0)</f>
        <v>Admin</v>
      </c>
      <c r="B12683" s="172">
        <v>45818.636388888888</v>
      </c>
      <c r="C12683" s="69" t="s">
        <v>186</v>
      </c>
      <c r="D12683" s="69" t="s">
        <v>1937</v>
      </c>
      <c r="E12683" s="69" t="s">
        <v>2697</v>
      </c>
      <c r="F12683" s="69">
        <v>2146</v>
      </c>
      <c r="G12683" s="69" t="s">
        <v>1948</v>
      </c>
    </row>
    <row r="12684" spans="1:7" ht="14.4">
      <c r="A12684" s="27" t="str">
        <f>VLOOKUP(C12684,'user list'!A:B,2,0)</f>
        <v>OCAs</v>
      </c>
      <c r="B12684" s="172">
        <v>45818.636423611111</v>
      </c>
      <c r="C12684" s="69" t="s">
        <v>279</v>
      </c>
      <c r="D12684" s="69" t="s">
        <v>1937</v>
      </c>
      <c r="E12684" s="69" t="s">
        <v>2684</v>
      </c>
      <c r="F12684" s="69">
        <v>2096</v>
      </c>
      <c r="G12684" s="69" t="s">
        <v>1939</v>
      </c>
    </row>
    <row r="12685" spans="1:7" ht="14.4">
      <c r="A12685" s="27" t="str">
        <f>VLOOKUP(C12685,'user list'!A:B,2,0)</f>
        <v>OCAs</v>
      </c>
      <c r="B12685" s="172">
        <v>45818.636562500003</v>
      </c>
      <c r="C12685" s="69" t="s">
        <v>279</v>
      </c>
      <c r="D12685" s="69" t="s">
        <v>1937</v>
      </c>
      <c r="E12685" s="69" t="s">
        <v>2697</v>
      </c>
      <c r="F12685" s="69">
        <v>2138</v>
      </c>
      <c r="G12685" s="69" t="s">
        <v>1939</v>
      </c>
    </row>
    <row r="12686" spans="1:7" ht="14.4">
      <c r="A12686" s="27" t="str">
        <f>VLOOKUP(C12686,'user list'!A:B,2,0)</f>
        <v>OCAs</v>
      </c>
      <c r="B12686" s="172">
        <v>45818.636574074073</v>
      </c>
      <c r="C12686" s="69" t="s">
        <v>279</v>
      </c>
      <c r="D12686" s="69" t="s">
        <v>1937</v>
      </c>
      <c r="E12686" s="69" t="s">
        <v>2697</v>
      </c>
      <c r="F12686" s="69">
        <v>2146</v>
      </c>
      <c r="G12686" s="69" t="s">
        <v>1939</v>
      </c>
    </row>
    <row r="12687" spans="1:7" ht="14.4">
      <c r="A12687" s="27" t="str">
        <f>VLOOKUP(C12687,'user list'!A:B,2,0)</f>
        <v>OCAs</v>
      </c>
      <c r="B12687" s="172">
        <v>45818.636655092596</v>
      </c>
      <c r="C12687" s="69" t="s">
        <v>279</v>
      </c>
      <c r="D12687" s="69" t="s">
        <v>1937</v>
      </c>
      <c r="E12687" s="69" t="s">
        <v>2665</v>
      </c>
      <c r="F12687" s="69">
        <v>2075</v>
      </c>
      <c r="G12687" s="69" t="s">
        <v>1939</v>
      </c>
    </row>
    <row r="12688" spans="1:7" ht="14.4">
      <c r="A12688" s="27" t="str">
        <f>VLOOKUP(C12688,'user list'!A:B,2,0)</f>
        <v>OCAs</v>
      </c>
      <c r="B12688" s="172">
        <v>45818.636724537035</v>
      </c>
      <c r="C12688" s="69" t="s">
        <v>279</v>
      </c>
      <c r="D12688" s="69" t="s">
        <v>1937</v>
      </c>
      <c r="E12688" s="69" t="s">
        <v>2709</v>
      </c>
      <c r="F12688" s="69">
        <v>2154</v>
      </c>
      <c r="G12688" s="69" t="s">
        <v>1939</v>
      </c>
    </row>
    <row r="12689" spans="1:7" ht="14.4">
      <c r="A12689" s="27" t="str">
        <f>VLOOKUP(C12689,'user list'!A:B,2,0)</f>
        <v>QCYDO</v>
      </c>
      <c r="B12689" s="172">
        <v>45818.637048611112</v>
      </c>
      <c r="C12689" s="69" t="s">
        <v>270</v>
      </c>
      <c r="D12689" s="69" t="s">
        <v>1937</v>
      </c>
      <c r="E12689" s="69" t="s">
        <v>884</v>
      </c>
      <c r="F12689" s="69">
        <v>2170</v>
      </c>
      <c r="G12689" s="69" t="s">
        <v>2440</v>
      </c>
    </row>
    <row r="12690" spans="1:7" ht="14.4">
      <c r="A12690" s="27" t="str">
        <f>VLOOKUP(C12690,'user list'!A:B,2,0)</f>
        <v>Admin</v>
      </c>
      <c r="B12690" s="172">
        <v>45818.637060185189</v>
      </c>
      <c r="C12690" s="69" t="s">
        <v>186</v>
      </c>
      <c r="D12690" s="69" t="s">
        <v>1937</v>
      </c>
      <c r="E12690" s="69" t="s">
        <v>884</v>
      </c>
      <c r="F12690" s="69">
        <v>2170</v>
      </c>
      <c r="G12690" s="69" t="s">
        <v>1948</v>
      </c>
    </row>
    <row r="12691" spans="1:7" ht="14.4">
      <c r="A12691" s="27" t="str">
        <f>VLOOKUP(C12691,'user list'!A:B,2,0)</f>
        <v>Admin</v>
      </c>
      <c r="B12691" s="172">
        <v>45818.637060185189</v>
      </c>
      <c r="C12691" s="69" t="s">
        <v>186</v>
      </c>
      <c r="D12691" s="69" t="s">
        <v>1937</v>
      </c>
      <c r="E12691" s="69" t="s">
        <v>884</v>
      </c>
      <c r="F12691" s="69">
        <v>2170</v>
      </c>
      <c r="G12691" s="69" t="s">
        <v>1948</v>
      </c>
    </row>
    <row r="12692" spans="1:7" ht="14.4">
      <c r="A12692" s="27" t="str">
        <f>VLOOKUP(C12692,'user list'!A:B,2,0)</f>
        <v>Admin</v>
      </c>
      <c r="B12692" s="172">
        <v>45818.637060185189</v>
      </c>
      <c r="C12692" s="69" t="s">
        <v>186</v>
      </c>
      <c r="D12692" s="69" t="s">
        <v>1937</v>
      </c>
      <c r="E12692" s="69" t="s">
        <v>884</v>
      </c>
      <c r="F12692" s="69">
        <v>2170</v>
      </c>
      <c r="G12692" s="69" t="s">
        <v>1948</v>
      </c>
    </row>
    <row r="12693" spans="1:7" ht="14.4">
      <c r="A12693" s="27" t="str">
        <f>VLOOKUP(C12693,'user list'!A:B,2,0)</f>
        <v>Admin</v>
      </c>
      <c r="B12693" s="172">
        <v>45818.637060185189</v>
      </c>
      <c r="C12693" s="69" t="s">
        <v>186</v>
      </c>
      <c r="D12693" s="69" t="s">
        <v>1937</v>
      </c>
      <c r="E12693" s="69" t="s">
        <v>884</v>
      </c>
      <c r="F12693" s="69">
        <v>2170</v>
      </c>
      <c r="G12693" s="69" t="s">
        <v>1947</v>
      </c>
    </row>
    <row r="12694" spans="1:7" ht="14.4">
      <c r="A12694" s="27" t="str">
        <f>VLOOKUP(C12694,'user list'!A:B,2,0)</f>
        <v>QCTD</v>
      </c>
      <c r="B12694" s="172">
        <v>45818.637731481482</v>
      </c>
      <c r="C12694" s="69" t="s">
        <v>269</v>
      </c>
      <c r="D12694" s="69" t="s">
        <v>1937</v>
      </c>
      <c r="E12694" s="69" t="s">
        <v>2697</v>
      </c>
      <c r="F12694" s="69">
        <v>2138</v>
      </c>
      <c r="G12694" s="69" t="s">
        <v>1939</v>
      </c>
    </row>
    <row r="12695" spans="1:7" ht="14.4">
      <c r="A12695" s="27" t="str">
        <f>VLOOKUP(C12695,'user list'!A:B,2,0)</f>
        <v>HRMD</v>
      </c>
      <c r="B12695" s="172">
        <v>45818.63789351852</v>
      </c>
      <c r="C12695" s="69" t="s">
        <v>217</v>
      </c>
      <c r="D12695" s="69" t="s">
        <v>1937</v>
      </c>
      <c r="E12695" s="69" t="s">
        <v>2708</v>
      </c>
      <c r="F12695" s="69">
        <v>2153</v>
      </c>
      <c r="G12695" s="69" t="s">
        <v>1939</v>
      </c>
    </row>
    <row r="12696" spans="1:7" ht="14.4">
      <c r="A12696" s="27" t="str">
        <f>VLOOKUP(C12696,'user list'!A:B,2,0)</f>
        <v>HRMD</v>
      </c>
      <c r="B12696" s="172">
        <v>45818.637997685182</v>
      </c>
      <c r="C12696" s="69" t="s">
        <v>217</v>
      </c>
      <c r="D12696" s="69" t="s">
        <v>1937</v>
      </c>
      <c r="E12696" s="69" t="s">
        <v>2708</v>
      </c>
      <c r="F12696" s="69">
        <v>2153</v>
      </c>
      <c r="G12696" s="69" t="s">
        <v>1947</v>
      </c>
    </row>
    <row r="12697" spans="1:7" ht="14.4">
      <c r="A12697" s="27" t="str">
        <f>VLOOKUP(C12697,'user list'!A:B,2,0)</f>
        <v>HRMD</v>
      </c>
      <c r="B12697" s="172">
        <v>45818.637997685182</v>
      </c>
      <c r="C12697" s="69" t="s">
        <v>217</v>
      </c>
      <c r="D12697" s="69" t="s">
        <v>1937</v>
      </c>
      <c r="E12697" s="69" t="s">
        <v>2708</v>
      </c>
      <c r="F12697" s="69">
        <v>2153</v>
      </c>
      <c r="G12697" s="69" t="s">
        <v>1948</v>
      </c>
    </row>
    <row r="12698" spans="1:7" ht="14.4">
      <c r="A12698" s="27" t="str">
        <f>VLOOKUP(C12698,'user list'!A:B,2,0)</f>
        <v>HRMD</v>
      </c>
      <c r="B12698" s="172">
        <v>45818.637997685182</v>
      </c>
      <c r="C12698" s="69" t="s">
        <v>217</v>
      </c>
      <c r="D12698" s="69" t="s">
        <v>1937</v>
      </c>
      <c r="E12698" s="69" t="s">
        <v>2708</v>
      </c>
      <c r="F12698" s="69">
        <v>2153</v>
      </c>
      <c r="G12698" s="69" t="s">
        <v>1939</v>
      </c>
    </row>
    <row r="12699" spans="1:7" ht="14.4">
      <c r="A12699" s="27" t="str">
        <f>VLOOKUP(C12699,'user list'!A:B,2,0)</f>
        <v>Admin</v>
      </c>
      <c r="B12699" s="172">
        <v>45818.637997685182</v>
      </c>
      <c r="C12699" s="69" t="s">
        <v>186</v>
      </c>
      <c r="D12699" s="69" t="s">
        <v>1937</v>
      </c>
      <c r="E12699" s="69" t="s">
        <v>2708</v>
      </c>
      <c r="F12699" s="69">
        <v>2153</v>
      </c>
      <c r="G12699" s="69" t="s">
        <v>1948</v>
      </c>
    </row>
    <row r="12700" spans="1:7" ht="14.4">
      <c r="A12700" s="27" t="str">
        <f>VLOOKUP(C12700,'user list'!A:B,2,0)</f>
        <v>HRMD</v>
      </c>
      <c r="B12700" s="172">
        <v>45818.638020833336</v>
      </c>
      <c r="C12700" s="69" t="s">
        <v>217</v>
      </c>
      <c r="D12700" s="69" t="s">
        <v>1937</v>
      </c>
      <c r="E12700" s="69" t="s">
        <v>2714</v>
      </c>
      <c r="F12700" s="69">
        <v>2165</v>
      </c>
      <c r="G12700" s="69" t="s">
        <v>1939</v>
      </c>
    </row>
    <row r="12701" spans="1:7" ht="14.4">
      <c r="A12701" s="27" t="str">
        <f>VLOOKUP(C12701,'user list'!A:B,2,0)</f>
        <v>MDAD</v>
      </c>
      <c r="B12701" s="172">
        <v>45818.638969907406</v>
      </c>
      <c r="C12701" s="69" t="s">
        <v>223</v>
      </c>
      <c r="D12701" s="69" t="s">
        <v>1937</v>
      </c>
      <c r="E12701" s="69" t="s">
        <v>2577</v>
      </c>
      <c r="F12701" s="69">
        <v>1946</v>
      </c>
      <c r="G12701" s="69" t="s">
        <v>1939</v>
      </c>
    </row>
    <row r="12702" spans="1:7" ht="14.4">
      <c r="A12702" s="27" t="str">
        <f>VLOOKUP(C12702,'user list'!A:B,2,0)</f>
        <v>MDAD</v>
      </c>
      <c r="B12702" s="172">
        <v>45818.639409722222</v>
      </c>
      <c r="C12702" s="69" t="s">
        <v>223</v>
      </c>
      <c r="D12702" s="69" t="s">
        <v>1937</v>
      </c>
      <c r="E12702" s="69" t="s">
        <v>1974</v>
      </c>
      <c r="F12702" s="69">
        <v>1727</v>
      </c>
      <c r="G12702" s="69" t="s">
        <v>1939</v>
      </c>
    </row>
    <row r="12703" spans="1:7" ht="14.4">
      <c r="A12703" s="27" t="str">
        <f>VLOOKUP(C12703,'user list'!A:B,2,0)</f>
        <v>HRMD</v>
      </c>
      <c r="B12703" s="172">
        <v>45818.639791666668</v>
      </c>
      <c r="C12703" s="69" t="s">
        <v>217</v>
      </c>
      <c r="D12703" s="69" t="s">
        <v>1937</v>
      </c>
      <c r="E12703" s="69" t="s">
        <v>2714</v>
      </c>
      <c r="F12703" s="69">
        <v>2165</v>
      </c>
      <c r="G12703" s="69" t="s">
        <v>1939</v>
      </c>
    </row>
    <row r="12704" spans="1:7" ht="14.4">
      <c r="A12704" s="27" t="str">
        <f>VLOOKUP(C12704,'user list'!A:B,2,0)</f>
        <v>MDAD</v>
      </c>
      <c r="B12704" s="172">
        <v>45818.639814814815</v>
      </c>
      <c r="C12704" s="69" t="s">
        <v>223</v>
      </c>
      <c r="D12704" s="69" t="s">
        <v>1937</v>
      </c>
      <c r="E12704" s="69" t="s">
        <v>1974</v>
      </c>
      <c r="F12704" s="69">
        <v>1904</v>
      </c>
      <c r="G12704" s="69" t="s">
        <v>1939</v>
      </c>
    </row>
    <row r="12705" spans="1:7" ht="14.4">
      <c r="A12705" s="27" t="str">
        <f>VLOOKUP(C12705,'user list'!A:B,2,0)</f>
        <v>HRMD</v>
      </c>
      <c r="B12705" s="172">
        <v>45818.639907407407</v>
      </c>
      <c r="C12705" s="69" t="s">
        <v>217</v>
      </c>
      <c r="D12705" s="69" t="s">
        <v>1937</v>
      </c>
      <c r="E12705" s="69" t="s">
        <v>2714</v>
      </c>
      <c r="F12705" s="69">
        <v>2165</v>
      </c>
      <c r="G12705" s="69" t="s">
        <v>1949</v>
      </c>
    </row>
    <row r="12706" spans="1:7" ht="14.4">
      <c r="A12706" s="27" t="str">
        <f>VLOOKUP(C12706,'user list'!A:B,2,0)</f>
        <v>QCTD</v>
      </c>
      <c r="B12706" s="172">
        <v>45818.639965277776</v>
      </c>
      <c r="C12706" s="69" t="s">
        <v>269</v>
      </c>
      <c r="D12706" s="69" t="s">
        <v>1937</v>
      </c>
      <c r="E12706" s="69" t="s">
        <v>2697</v>
      </c>
      <c r="F12706" s="69">
        <v>2138</v>
      </c>
      <c r="G12706" s="69" t="s">
        <v>1947</v>
      </c>
    </row>
    <row r="12707" spans="1:7" ht="14.4">
      <c r="A12707" s="27" t="str">
        <f>VLOOKUP(C12707,'user list'!A:B,2,0)</f>
        <v>QCTD</v>
      </c>
      <c r="B12707" s="172">
        <v>45818.639965277776</v>
      </c>
      <c r="C12707" s="69" t="s">
        <v>269</v>
      </c>
      <c r="D12707" s="69" t="s">
        <v>1937</v>
      </c>
      <c r="E12707" s="69" t="s">
        <v>2697</v>
      </c>
      <c r="F12707" s="69">
        <v>2138</v>
      </c>
      <c r="G12707" s="69" t="s">
        <v>1948</v>
      </c>
    </row>
    <row r="12708" spans="1:7" ht="14.4">
      <c r="A12708" s="27" t="str">
        <f>VLOOKUP(C12708,'user list'!A:B,2,0)</f>
        <v>QCTD</v>
      </c>
      <c r="B12708" s="172">
        <v>45818.639965277776</v>
      </c>
      <c r="C12708" s="69" t="s">
        <v>269</v>
      </c>
      <c r="D12708" s="69" t="s">
        <v>1937</v>
      </c>
      <c r="E12708" s="69" t="s">
        <v>2697</v>
      </c>
      <c r="F12708" s="69">
        <v>2138</v>
      </c>
      <c r="G12708" s="69" t="s">
        <v>1939</v>
      </c>
    </row>
    <row r="12709" spans="1:7" ht="14.4">
      <c r="A12709" s="27" t="str">
        <f>VLOOKUP(C12709,'user list'!A:B,2,0)</f>
        <v>Admin</v>
      </c>
      <c r="B12709" s="172">
        <v>45818.639965277776</v>
      </c>
      <c r="C12709" s="69" t="s">
        <v>186</v>
      </c>
      <c r="D12709" s="69" t="s">
        <v>1937</v>
      </c>
      <c r="E12709" s="69" t="s">
        <v>2697</v>
      </c>
      <c r="F12709" s="69">
        <v>2138</v>
      </c>
      <c r="G12709" s="69" t="s">
        <v>1948</v>
      </c>
    </row>
    <row r="12710" spans="1:7" ht="14.4">
      <c r="A12710" s="27" t="str">
        <f>VLOOKUP(C12710,'user list'!A:B,2,0)</f>
        <v>MDAD</v>
      </c>
      <c r="B12710" s="172">
        <v>45818.639976851853</v>
      </c>
      <c r="C12710" s="69" t="s">
        <v>223</v>
      </c>
      <c r="D12710" s="69" t="s">
        <v>1937</v>
      </c>
      <c r="E12710" s="69" t="s">
        <v>1989</v>
      </c>
      <c r="F12710" s="69">
        <v>1848</v>
      </c>
      <c r="G12710" s="69" t="s">
        <v>1939</v>
      </c>
    </row>
    <row r="12711" spans="1:7" ht="14.4">
      <c r="A12711" s="27" t="str">
        <f>VLOOKUP(C12711,'user list'!A:B,2,0)</f>
        <v>QCTD</v>
      </c>
      <c r="B12711" s="172">
        <v>45818.640069444446</v>
      </c>
      <c r="C12711" s="69" t="s">
        <v>269</v>
      </c>
      <c r="D12711" s="69" t="s">
        <v>1937</v>
      </c>
      <c r="E12711" s="69" t="s">
        <v>2697</v>
      </c>
      <c r="F12711" s="69">
        <v>2146</v>
      </c>
      <c r="G12711" s="69" t="s">
        <v>1939</v>
      </c>
    </row>
    <row r="12712" spans="1:7" ht="14.4">
      <c r="A12712" s="27" t="str">
        <f>VLOOKUP(C12712,'user list'!A:B,2,0)</f>
        <v>MDAD</v>
      </c>
      <c r="B12712" s="172">
        <v>45818.640150462961</v>
      </c>
      <c r="C12712" s="69" t="s">
        <v>223</v>
      </c>
      <c r="D12712" s="69" t="s">
        <v>1937</v>
      </c>
      <c r="E12712" s="69" t="s">
        <v>2001</v>
      </c>
      <c r="F12712" s="69">
        <v>1837</v>
      </c>
      <c r="G12712" s="69" t="s">
        <v>1939</v>
      </c>
    </row>
    <row r="12713" spans="1:7" ht="14.4">
      <c r="A12713" s="27" t="str">
        <f>VLOOKUP(C12713,'user list'!A:B,2,0)</f>
        <v>QCTD</v>
      </c>
      <c r="B12713" s="172">
        <v>45818.640196759261</v>
      </c>
      <c r="C12713" s="69" t="s">
        <v>269</v>
      </c>
      <c r="D12713" s="69" t="s">
        <v>1937</v>
      </c>
      <c r="E12713" s="69" t="s">
        <v>2697</v>
      </c>
      <c r="F12713" s="69">
        <v>2146</v>
      </c>
      <c r="G12713" s="69" t="s">
        <v>1947</v>
      </c>
    </row>
    <row r="12714" spans="1:7" ht="14.4">
      <c r="A12714" s="27" t="str">
        <f>VLOOKUP(C12714,'user list'!A:B,2,0)</f>
        <v>QCTD</v>
      </c>
      <c r="B12714" s="172">
        <v>45818.640196759261</v>
      </c>
      <c r="C12714" s="69" t="s">
        <v>269</v>
      </c>
      <c r="D12714" s="69" t="s">
        <v>1937</v>
      </c>
      <c r="E12714" s="69" t="s">
        <v>2697</v>
      </c>
      <c r="F12714" s="69">
        <v>2146</v>
      </c>
      <c r="G12714" s="69" t="s">
        <v>1948</v>
      </c>
    </row>
    <row r="12715" spans="1:7" ht="14.4">
      <c r="A12715" s="27" t="str">
        <f>VLOOKUP(C12715,'user list'!A:B,2,0)</f>
        <v>QCTD</v>
      </c>
      <c r="B12715" s="172">
        <v>45818.640196759261</v>
      </c>
      <c r="C12715" s="69" t="s">
        <v>269</v>
      </c>
      <c r="D12715" s="69" t="s">
        <v>1937</v>
      </c>
      <c r="E12715" s="69" t="s">
        <v>2697</v>
      </c>
      <c r="F12715" s="69">
        <v>2146</v>
      </c>
      <c r="G12715" s="69" t="s">
        <v>1939</v>
      </c>
    </row>
    <row r="12716" spans="1:7" ht="14.4">
      <c r="A12716" s="27" t="str">
        <f>VLOOKUP(C12716,'user list'!A:B,2,0)</f>
        <v>Admin</v>
      </c>
      <c r="B12716" s="172">
        <v>45818.640196759261</v>
      </c>
      <c r="C12716" s="69" t="s">
        <v>186</v>
      </c>
      <c r="D12716" s="69" t="s">
        <v>1937</v>
      </c>
      <c r="E12716" s="69" t="s">
        <v>2697</v>
      </c>
      <c r="F12716" s="69">
        <v>2146</v>
      </c>
      <c r="G12716" s="69" t="s">
        <v>1948</v>
      </c>
    </row>
    <row r="12717" spans="1:7" ht="14.4">
      <c r="A12717" s="27" t="str">
        <f>VLOOKUP(C12717,'user list'!A:B,2,0)</f>
        <v>HRMD</v>
      </c>
      <c r="B12717" s="172">
        <v>45818.640208333331</v>
      </c>
      <c r="C12717" s="69" t="s">
        <v>217</v>
      </c>
      <c r="D12717" s="69" t="s">
        <v>1937</v>
      </c>
      <c r="E12717" s="69" t="s">
        <v>2714</v>
      </c>
      <c r="F12717" s="69">
        <v>2165</v>
      </c>
      <c r="G12717" s="69" t="s">
        <v>1947</v>
      </c>
    </row>
    <row r="12718" spans="1:7" ht="14.4">
      <c r="A12718" s="27" t="str">
        <f>VLOOKUP(C12718,'user list'!A:B,2,0)</f>
        <v>HRMD</v>
      </c>
      <c r="B12718" s="172">
        <v>45818.640208333331</v>
      </c>
      <c r="C12718" s="69" t="s">
        <v>217</v>
      </c>
      <c r="D12718" s="69" t="s">
        <v>1937</v>
      </c>
      <c r="E12718" s="69" t="s">
        <v>2714</v>
      </c>
      <c r="F12718" s="69">
        <v>2165</v>
      </c>
      <c r="G12718" s="69" t="s">
        <v>1948</v>
      </c>
    </row>
    <row r="12719" spans="1:7" ht="14.4">
      <c r="A12719" s="27" t="str">
        <f>VLOOKUP(C12719,'user list'!A:B,2,0)</f>
        <v>HRMD</v>
      </c>
      <c r="B12719" s="172">
        <v>45818.640208333331</v>
      </c>
      <c r="C12719" s="69" t="s">
        <v>217</v>
      </c>
      <c r="D12719" s="69" t="s">
        <v>1937</v>
      </c>
      <c r="E12719" s="69" t="s">
        <v>2714</v>
      </c>
      <c r="F12719" s="69">
        <v>2165</v>
      </c>
      <c r="G12719" s="69" t="s">
        <v>1939</v>
      </c>
    </row>
    <row r="12720" spans="1:7" ht="14.4">
      <c r="A12720" s="27" t="str">
        <f>VLOOKUP(C12720,'user list'!A:B,2,0)</f>
        <v>Admin</v>
      </c>
      <c r="B12720" s="172">
        <v>45818.640208333331</v>
      </c>
      <c r="C12720" s="69" t="s">
        <v>186</v>
      </c>
      <c r="D12720" s="69" t="s">
        <v>1937</v>
      </c>
      <c r="E12720" s="69" t="s">
        <v>2714</v>
      </c>
      <c r="F12720" s="69">
        <v>2165</v>
      </c>
      <c r="G12720" s="69" t="s">
        <v>1948</v>
      </c>
    </row>
    <row r="12721" spans="1:7" ht="14.4">
      <c r="A12721" s="27" t="str">
        <f>VLOOKUP(C12721,'user list'!A:B,2,0)</f>
        <v>HRMD</v>
      </c>
      <c r="B12721" s="172">
        <v>45818.640231481484</v>
      </c>
      <c r="C12721" s="69" t="s">
        <v>217</v>
      </c>
      <c r="D12721" s="69" t="s">
        <v>1937</v>
      </c>
      <c r="E12721" s="69" t="s">
        <v>2715</v>
      </c>
      <c r="F12721" s="69">
        <v>2166</v>
      </c>
      <c r="G12721" s="69" t="s">
        <v>1939</v>
      </c>
    </row>
    <row r="12722" spans="1:7" ht="14.4">
      <c r="A12722" s="27" t="str">
        <f>VLOOKUP(C12722,'user list'!A:B,2,0)</f>
        <v>HRMD</v>
      </c>
      <c r="B12722" s="172">
        <v>45818.640381944446</v>
      </c>
      <c r="C12722" s="69" t="s">
        <v>217</v>
      </c>
      <c r="D12722" s="69" t="s">
        <v>1937</v>
      </c>
      <c r="E12722" s="69" t="s">
        <v>2715</v>
      </c>
      <c r="F12722" s="69">
        <v>2166</v>
      </c>
      <c r="G12722" s="69" t="s">
        <v>1947</v>
      </c>
    </row>
    <row r="12723" spans="1:7" ht="14.4">
      <c r="A12723" s="27" t="str">
        <f>VLOOKUP(C12723,'user list'!A:B,2,0)</f>
        <v>HRMD</v>
      </c>
      <c r="B12723" s="172">
        <v>45818.640381944446</v>
      </c>
      <c r="C12723" s="69" t="s">
        <v>217</v>
      </c>
      <c r="D12723" s="69" t="s">
        <v>1937</v>
      </c>
      <c r="E12723" s="69" t="s">
        <v>2715</v>
      </c>
      <c r="F12723" s="69">
        <v>2166</v>
      </c>
      <c r="G12723" s="69" t="s">
        <v>1948</v>
      </c>
    </row>
    <row r="12724" spans="1:7" ht="14.4">
      <c r="A12724" s="27" t="str">
        <f>VLOOKUP(C12724,'user list'!A:B,2,0)</f>
        <v>HRMD</v>
      </c>
      <c r="B12724" s="172">
        <v>45818.640381944446</v>
      </c>
      <c r="C12724" s="69" t="s">
        <v>217</v>
      </c>
      <c r="D12724" s="69" t="s">
        <v>1937</v>
      </c>
      <c r="E12724" s="69" t="s">
        <v>2715</v>
      </c>
      <c r="F12724" s="69">
        <v>2166</v>
      </c>
      <c r="G12724" s="69" t="s">
        <v>1939</v>
      </c>
    </row>
    <row r="12725" spans="1:7" ht="14.4">
      <c r="A12725" s="27" t="str">
        <f>VLOOKUP(C12725,'user list'!A:B,2,0)</f>
        <v>Admin</v>
      </c>
      <c r="B12725" s="172">
        <v>45818.640381944446</v>
      </c>
      <c r="C12725" s="69" t="s">
        <v>186</v>
      </c>
      <c r="D12725" s="69" t="s">
        <v>1937</v>
      </c>
      <c r="E12725" s="69" t="s">
        <v>2715</v>
      </c>
      <c r="F12725" s="69">
        <v>2166</v>
      </c>
      <c r="G12725" s="69" t="s">
        <v>1948</v>
      </c>
    </row>
    <row r="12726" spans="1:7" ht="14.4">
      <c r="A12726" s="27" t="str">
        <f>VLOOKUP(C12726,'user list'!A:B,2,0)</f>
        <v>PESO</v>
      </c>
      <c r="B12726" s="172">
        <v>45818.640393518515</v>
      </c>
      <c r="C12726" s="69" t="s">
        <v>259</v>
      </c>
      <c r="D12726" s="69" t="s">
        <v>1937</v>
      </c>
      <c r="E12726" s="69" t="s">
        <v>2697</v>
      </c>
      <c r="F12726" s="69">
        <v>2146</v>
      </c>
      <c r="G12726" s="69" t="s">
        <v>1939</v>
      </c>
    </row>
    <row r="12727" spans="1:7" ht="14.4">
      <c r="A12727" s="27" t="str">
        <f>VLOOKUP(C12727,'user list'!A:B,2,0)</f>
        <v>PESO</v>
      </c>
      <c r="B12727" s="172">
        <v>45818.640555555554</v>
      </c>
      <c r="C12727" s="69" t="s">
        <v>259</v>
      </c>
      <c r="D12727" s="69" t="s">
        <v>1937</v>
      </c>
      <c r="E12727" s="69" t="s">
        <v>2697</v>
      </c>
      <c r="F12727" s="69">
        <v>2146</v>
      </c>
      <c r="G12727" s="69" t="s">
        <v>1947</v>
      </c>
    </row>
    <row r="12728" spans="1:7" ht="14.4">
      <c r="A12728" s="27" t="str">
        <f>VLOOKUP(C12728,'user list'!A:B,2,0)</f>
        <v>PESO</v>
      </c>
      <c r="B12728" s="172">
        <v>45818.640555555554</v>
      </c>
      <c r="C12728" s="69" t="s">
        <v>259</v>
      </c>
      <c r="D12728" s="69" t="s">
        <v>1937</v>
      </c>
      <c r="E12728" s="69" t="s">
        <v>2697</v>
      </c>
      <c r="F12728" s="69">
        <v>2146</v>
      </c>
      <c r="G12728" s="69" t="s">
        <v>1948</v>
      </c>
    </row>
    <row r="12729" spans="1:7" ht="14.4">
      <c r="A12729" s="27" t="str">
        <f>VLOOKUP(C12729,'user list'!A:B,2,0)</f>
        <v>PESO</v>
      </c>
      <c r="B12729" s="172">
        <v>45818.640555555554</v>
      </c>
      <c r="C12729" s="69" t="s">
        <v>259</v>
      </c>
      <c r="D12729" s="69" t="s">
        <v>1937</v>
      </c>
      <c r="E12729" s="69" t="s">
        <v>2697</v>
      </c>
      <c r="F12729" s="69">
        <v>2146</v>
      </c>
      <c r="G12729" s="69" t="s">
        <v>1939</v>
      </c>
    </row>
    <row r="12730" spans="1:7" ht="14.4">
      <c r="A12730" s="27" t="str">
        <f>VLOOKUP(C12730,'user list'!A:B,2,0)</f>
        <v>Admin</v>
      </c>
      <c r="B12730" s="172">
        <v>45818.640555555554</v>
      </c>
      <c r="C12730" s="69" t="s">
        <v>186</v>
      </c>
      <c r="D12730" s="69" t="s">
        <v>1937</v>
      </c>
      <c r="E12730" s="69" t="s">
        <v>2697</v>
      </c>
      <c r="F12730" s="69">
        <v>2146</v>
      </c>
      <c r="G12730" s="69" t="s">
        <v>1948</v>
      </c>
    </row>
    <row r="12731" spans="1:7" ht="14.4">
      <c r="A12731" s="27" t="str">
        <f>VLOOKUP(C12731,'user list'!A:B,2,0)</f>
        <v>MDAD</v>
      </c>
      <c r="B12731" s="172">
        <v>45818.640567129631</v>
      </c>
      <c r="C12731" s="69" t="s">
        <v>223</v>
      </c>
      <c r="D12731" s="69" t="s">
        <v>1937</v>
      </c>
      <c r="E12731" s="69" t="s">
        <v>1974</v>
      </c>
      <c r="F12731" s="69">
        <v>1727</v>
      </c>
      <c r="G12731" s="69" t="s">
        <v>1939</v>
      </c>
    </row>
    <row r="12732" spans="1:7" ht="14.4">
      <c r="A12732" s="27" t="str">
        <f>VLOOKUP(C12732,'user list'!A:B,2,0)</f>
        <v>MDAD</v>
      </c>
      <c r="B12732" s="172">
        <v>45818.641006944446</v>
      </c>
      <c r="C12732" s="69" t="s">
        <v>223</v>
      </c>
      <c r="D12732" s="69" t="s">
        <v>1937</v>
      </c>
      <c r="E12732" s="69" t="s">
        <v>2035</v>
      </c>
      <c r="F12732" s="69">
        <v>1842</v>
      </c>
      <c r="G12732" s="69" t="s">
        <v>1939</v>
      </c>
    </row>
    <row r="12733" spans="1:7" ht="14.4">
      <c r="A12733" s="27" t="str">
        <f>VLOOKUP(C12733,'user list'!A:B,2,0)</f>
        <v>CPDD</v>
      </c>
      <c r="B12733" s="172">
        <v>45818.642129629632</v>
      </c>
      <c r="C12733" s="69" t="s">
        <v>205</v>
      </c>
      <c r="D12733" s="69" t="s">
        <v>1937</v>
      </c>
      <c r="E12733" s="69" t="s">
        <v>2699</v>
      </c>
      <c r="F12733" s="69">
        <v>2140</v>
      </c>
      <c r="G12733" s="69" t="s">
        <v>1939</v>
      </c>
    </row>
    <row r="12734" spans="1:7" ht="14.4">
      <c r="A12734" s="27" t="str">
        <f>VLOOKUP(C12734,'user list'!A:B,2,0)</f>
        <v>CPDD</v>
      </c>
      <c r="B12734" s="172">
        <v>45818.642187500001</v>
      </c>
      <c r="C12734" s="69" t="s">
        <v>205</v>
      </c>
      <c r="D12734" s="69" t="s">
        <v>1937</v>
      </c>
      <c r="E12734" s="69" t="s">
        <v>2697</v>
      </c>
      <c r="F12734" s="69">
        <v>2146</v>
      </c>
      <c r="G12734" s="69" t="s">
        <v>1939</v>
      </c>
    </row>
    <row r="12735" spans="1:7" ht="14.4">
      <c r="A12735" s="27" t="str">
        <f>VLOOKUP(C12735,'user list'!A:B,2,0)</f>
        <v>MDAD</v>
      </c>
      <c r="B12735" s="172">
        <v>45818.642210648148</v>
      </c>
      <c r="C12735" s="69" t="s">
        <v>223</v>
      </c>
      <c r="D12735" s="69" t="s">
        <v>1937</v>
      </c>
      <c r="E12735" s="69" t="s">
        <v>2047</v>
      </c>
      <c r="F12735" s="69">
        <v>1735</v>
      </c>
      <c r="G12735" s="69" t="s">
        <v>1939</v>
      </c>
    </row>
    <row r="12736" spans="1:7" ht="14.4">
      <c r="A12736" s="27" t="str">
        <f>VLOOKUP(C12736,'user list'!A:B,2,0)</f>
        <v>CPDD</v>
      </c>
      <c r="B12736" s="172">
        <v>45818.642268518517</v>
      </c>
      <c r="C12736" s="69" t="s">
        <v>205</v>
      </c>
      <c r="D12736" s="69" t="s">
        <v>1937</v>
      </c>
      <c r="E12736" s="69" t="s">
        <v>2700</v>
      </c>
      <c r="F12736" s="69">
        <v>2141</v>
      </c>
      <c r="G12736" s="69" t="s">
        <v>1939</v>
      </c>
    </row>
    <row r="12737" spans="1:7" ht="14.4">
      <c r="A12737" s="27" t="str">
        <f>VLOOKUP(C12737,'user list'!A:B,2,0)</f>
        <v>PESO</v>
      </c>
      <c r="B12737" s="172">
        <v>45818.642280092594</v>
      </c>
      <c r="C12737" s="69" t="s">
        <v>259</v>
      </c>
      <c r="D12737" s="69" t="s">
        <v>1937</v>
      </c>
      <c r="E12737" s="69" t="s">
        <v>2697</v>
      </c>
      <c r="F12737" s="69">
        <v>2138</v>
      </c>
      <c r="G12737" s="69" t="s">
        <v>1939</v>
      </c>
    </row>
    <row r="12738" spans="1:7" ht="14.4">
      <c r="A12738" s="27" t="str">
        <f>VLOOKUP(C12738,'user list'!A:B,2,0)</f>
        <v>CPDD</v>
      </c>
      <c r="B12738" s="172">
        <v>45818.642291666663</v>
      </c>
      <c r="C12738" s="69" t="s">
        <v>205</v>
      </c>
      <c r="D12738" s="69" t="s">
        <v>1937</v>
      </c>
      <c r="E12738" s="69" t="s">
        <v>2697</v>
      </c>
      <c r="F12738" s="69">
        <v>2138</v>
      </c>
      <c r="G12738" s="69" t="s">
        <v>1939</v>
      </c>
    </row>
    <row r="12739" spans="1:7" ht="14.4">
      <c r="A12739" s="27" t="str">
        <f>VLOOKUP(C12739,'user list'!A:B,2,0)</f>
        <v>PESO</v>
      </c>
      <c r="B12739" s="172">
        <v>45818.64230324074</v>
      </c>
      <c r="C12739" s="69" t="s">
        <v>259</v>
      </c>
      <c r="D12739" s="69" t="s">
        <v>1937</v>
      </c>
      <c r="E12739" s="69" t="s">
        <v>2697</v>
      </c>
      <c r="F12739" s="69">
        <v>2146</v>
      </c>
      <c r="G12739" s="69" t="s">
        <v>1939</v>
      </c>
    </row>
    <row r="12740" spans="1:7" ht="14.4">
      <c r="A12740" s="27" t="str">
        <f>VLOOKUP(C12740,'user list'!A:B,2,0)</f>
        <v>PESO</v>
      </c>
      <c r="B12740" s="172">
        <v>45818.642337962963</v>
      </c>
      <c r="C12740" s="69" t="s">
        <v>259</v>
      </c>
      <c r="D12740" s="69" t="s">
        <v>1937</v>
      </c>
      <c r="E12740" s="69" t="s">
        <v>2697</v>
      </c>
      <c r="F12740" s="69">
        <v>2138</v>
      </c>
      <c r="G12740" s="69" t="s">
        <v>1939</v>
      </c>
    </row>
    <row r="12741" spans="1:7" ht="14.4">
      <c r="A12741" s="27" t="str">
        <f>VLOOKUP(C12741,'user list'!A:B,2,0)</f>
        <v>PESO</v>
      </c>
      <c r="B12741" s="172">
        <v>45818.642442129632</v>
      </c>
      <c r="C12741" s="69" t="s">
        <v>259</v>
      </c>
      <c r="D12741" s="69" t="s">
        <v>1937</v>
      </c>
      <c r="E12741" s="69" t="s">
        <v>2697</v>
      </c>
      <c r="F12741" s="69">
        <v>2138</v>
      </c>
      <c r="G12741" s="69" t="s">
        <v>1947</v>
      </c>
    </row>
    <row r="12742" spans="1:7" ht="14.4">
      <c r="A12742" s="27" t="str">
        <f>VLOOKUP(C12742,'user list'!A:B,2,0)</f>
        <v>PESO</v>
      </c>
      <c r="B12742" s="172">
        <v>45818.642442129632</v>
      </c>
      <c r="C12742" s="69" t="s">
        <v>259</v>
      </c>
      <c r="D12742" s="69" t="s">
        <v>1937</v>
      </c>
      <c r="E12742" s="69" t="s">
        <v>2697</v>
      </c>
      <c r="F12742" s="69">
        <v>2138</v>
      </c>
      <c r="G12742" s="69" t="s">
        <v>1948</v>
      </c>
    </row>
    <row r="12743" spans="1:7" ht="14.4">
      <c r="A12743" s="27" t="str">
        <f>VLOOKUP(C12743,'user list'!A:B,2,0)</f>
        <v>PESO</v>
      </c>
      <c r="B12743" s="172">
        <v>45818.642442129632</v>
      </c>
      <c r="C12743" s="69" t="s">
        <v>259</v>
      </c>
      <c r="D12743" s="69" t="s">
        <v>1937</v>
      </c>
      <c r="E12743" s="69" t="s">
        <v>2697</v>
      </c>
      <c r="F12743" s="69">
        <v>2138</v>
      </c>
      <c r="G12743" s="69" t="s">
        <v>1939</v>
      </c>
    </row>
    <row r="12744" spans="1:7" ht="14.4">
      <c r="A12744" s="27" t="str">
        <f>VLOOKUP(C12744,'user list'!A:B,2,0)</f>
        <v>Admin</v>
      </c>
      <c r="B12744" s="172">
        <v>45818.642442129632</v>
      </c>
      <c r="C12744" s="69" t="s">
        <v>186</v>
      </c>
      <c r="D12744" s="69" t="s">
        <v>1937</v>
      </c>
      <c r="E12744" s="69" t="s">
        <v>2697</v>
      </c>
      <c r="F12744" s="69">
        <v>2138</v>
      </c>
      <c r="G12744" s="69" t="s">
        <v>1948</v>
      </c>
    </row>
    <row r="12745" spans="1:7" ht="14.4">
      <c r="A12745" s="27" t="str">
        <f>VLOOKUP(C12745,'user list'!A:B,2,0)</f>
        <v>PESO</v>
      </c>
      <c r="B12745" s="172">
        <v>45818.642476851855</v>
      </c>
      <c r="C12745" s="69" t="s">
        <v>259</v>
      </c>
      <c r="D12745" s="69" t="s">
        <v>1937</v>
      </c>
      <c r="E12745" s="69" t="s">
        <v>2577</v>
      </c>
      <c r="F12745" s="69">
        <v>1946</v>
      </c>
      <c r="G12745" s="69" t="s">
        <v>1939</v>
      </c>
    </row>
    <row r="12746" spans="1:7" ht="14.4">
      <c r="A12746" s="27" t="str">
        <f>VLOOKUP(C12746,'user list'!A:B,2,0)</f>
        <v>MDAD</v>
      </c>
      <c r="B12746" s="172">
        <v>45818.64298611111</v>
      </c>
      <c r="C12746" s="69" t="s">
        <v>223</v>
      </c>
      <c r="D12746" s="69" t="s">
        <v>1937</v>
      </c>
      <c r="E12746" s="69" t="s">
        <v>1989</v>
      </c>
      <c r="F12746" s="69">
        <v>1766</v>
      </c>
      <c r="G12746" s="69" t="s">
        <v>1939</v>
      </c>
    </row>
    <row r="12747" spans="1:7" ht="14.4">
      <c r="A12747" s="27" t="str">
        <f>VLOOKUP(C12747,'user list'!A:B,2,0)</f>
        <v>PESO</v>
      </c>
      <c r="B12747" s="172">
        <v>45818.643020833333</v>
      </c>
      <c r="C12747" s="69" t="s">
        <v>259</v>
      </c>
      <c r="D12747" s="69" t="s">
        <v>1937</v>
      </c>
      <c r="E12747" s="69" t="s">
        <v>2577</v>
      </c>
      <c r="F12747" s="69">
        <v>1946</v>
      </c>
      <c r="G12747" s="69" t="s">
        <v>1947</v>
      </c>
    </row>
    <row r="12748" spans="1:7" ht="14.4">
      <c r="A12748" s="27" t="str">
        <f>VLOOKUP(C12748,'user list'!A:B,2,0)</f>
        <v>PESO</v>
      </c>
      <c r="B12748" s="172">
        <v>45818.643020833333</v>
      </c>
      <c r="C12748" s="69" t="s">
        <v>259</v>
      </c>
      <c r="D12748" s="69" t="s">
        <v>1937</v>
      </c>
      <c r="E12748" s="69" t="s">
        <v>2577</v>
      </c>
      <c r="F12748" s="69">
        <v>1946</v>
      </c>
      <c r="G12748" s="69" t="s">
        <v>1948</v>
      </c>
    </row>
    <row r="12749" spans="1:7" ht="14.4">
      <c r="A12749" s="27" t="str">
        <f>VLOOKUP(C12749,'user list'!A:B,2,0)</f>
        <v>PESO</v>
      </c>
      <c r="B12749" s="172">
        <v>45818.643020833333</v>
      </c>
      <c r="C12749" s="69" t="s">
        <v>259</v>
      </c>
      <c r="D12749" s="69" t="s">
        <v>1937</v>
      </c>
      <c r="E12749" s="69" t="s">
        <v>2577</v>
      </c>
      <c r="F12749" s="69">
        <v>1946</v>
      </c>
      <c r="G12749" s="69" t="s">
        <v>1939</v>
      </c>
    </row>
    <row r="12750" spans="1:7" ht="14.4">
      <c r="A12750" s="27" t="str">
        <f>VLOOKUP(C12750,'user list'!A:B,2,0)</f>
        <v>Admin</v>
      </c>
      <c r="B12750" s="172">
        <v>45818.643020833333</v>
      </c>
      <c r="C12750" s="69" t="s">
        <v>186</v>
      </c>
      <c r="D12750" s="69" t="s">
        <v>1937</v>
      </c>
      <c r="E12750" s="69" t="s">
        <v>2577</v>
      </c>
      <c r="F12750" s="69">
        <v>1946</v>
      </c>
      <c r="G12750" s="69" t="s">
        <v>1948</v>
      </c>
    </row>
    <row r="12751" spans="1:7" ht="14.4">
      <c r="A12751" s="27" t="str">
        <f>VLOOKUP(C12751,'user list'!A:B,2,0)</f>
        <v>PESO</v>
      </c>
      <c r="B12751" s="172">
        <v>45818.643078703702</v>
      </c>
      <c r="C12751" s="69" t="s">
        <v>259</v>
      </c>
      <c r="D12751" s="69" t="s">
        <v>1937</v>
      </c>
      <c r="E12751" s="69" t="s">
        <v>2556</v>
      </c>
      <c r="F12751" s="69">
        <v>1916</v>
      </c>
      <c r="G12751" s="69" t="s">
        <v>1939</v>
      </c>
    </row>
    <row r="12752" spans="1:7" ht="14.4">
      <c r="A12752" s="27" t="str">
        <f>VLOOKUP(C12752,'user list'!A:B,2,0)</f>
        <v>CGSD</v>
      </c>
      <c r="B12752" s="172">
        <v>45818.643414351849</v>
      </c>
      <c r="C12752" s="69" t="s">
        <v>200</v>
      </c>
      <c r="D12752" s="69" t="s">
        <v>1937</v>
      </c>
      <c r="E12752" s="69" t="s">
        <v>2703</v>
      </c>
      <c r="F12752" s="69">
        <v>2148</v>
      </c>
      <c r="G12752" s="69" t="s">
        <v>1939</v>
      </c>
    </row>
    <row r="12753" spans="1:7" ht="14.4">
      <c r="A12753" s="27" t="str">
        <f>VLOOKUP(C12753,'user list'!A:B,2,0)</f>
        <v>PESO</v>
      </c>
      <c r="B12753" s="172">
        <v>45818.643460648149</v>
      </c>
      <c r="C12753" s="69" t="s">
        <v>259</v>
      </c>
      <c r="D12753" s="69" t="s">
        <v>1937</v>
      </c>
      <c r="E12753" s="69" t="s">
        <v>1636</v>
      </c>
      <c r="F12753" s="69">
        <v>1883</v>
      </c>
      <c r="G12753" s="69" t="s">
        <v>1939</v>
      </c>
    </row>
    <row r="12754" spans="1:7" ht="14.4">
      <c r="A12754" s="27" t="str">
        <f>VLOOKUP(C12754,'user list'!A:B,2,0)</f>
        <v>QCYDO</v>
      </c>
      <c r="B12754" s="172">
        <v>45818.643518518518</v>
      </c>
      <c r="C12754" s="69" t="s">
        <v>270</v>
      </c>
      <c r="D12754" s="69" t="s">
        <v>1937</v>
      </c>
      <c r="E12754" s="69" t="s">
        <v>882</v>
      </c>
      <c r="F12754" s="69">
        <v>2171</v>
      </c>
      <c r="G12754" s="69" t="s">
        <v>2440</v>
      </c>
    </row>
    <row r="12755" spans="1:7" ht="14.4">
      <c r="A12755" s="27" t="str">
        <f>VLOOKUP(C12755,'user list'!A:B,2,0)</f>
        <v>Admin</v>
      </c>
      <c r="B12755" s="172">
        <v>45818.643518518518</v>
      </c>
      <c r="C12755" s="69" t="s">
        <v>186</v>
      </c>
      <c r="D12755" s="69" t="s">
        <v>1937</v>
      </c>
      <c r="E12755" s="69" t="s">
        <v>882</v>
      </c>
      <c r="F12755" s="69">
        <v>2171</v>
      </c>
      <c r="G12755" s="69" t="s">
        <v>1948</v>
      </c>
    </row>
    <row r="12756" spans="1:7" ht="14.4">
      <c r="A12756" s="27" t="str">
        <f>VLOOKUP(C12756,'user list'!A:B,2,0)</f>
        <v>Admin</v>
      </c>
      <c r="B12756" s="172">
        <v>45818.643518518518</v>
      </c>
      <c r="C12756" s="69" t="s">
        <v>186</v>
      </c>
      <c r="D12756" s="69" t="s">
        <v>1937</v>
      </c>
      <c r="E12756" s="69" t="s">
        <v>882</v>
      </c>
      <c r="F12756" s="69">
        <v>2171</v>
      </c>
      <c r="G12756" s="69" t="s">
        <v>1948</v>
      </c>
    </row>
    <row r="12757" spans="1:7" ht="14.4">
      <c r="A12757" s="27" t="str">
        <f>VLOOKUP(C12757,'user list'!A:B,2,0)</f>
        <v>Admin</v>
      </c>
      <c r="B12757" s="172">
        <v>45818.643518518518</v>
      </c>
      <c r="C12757" s="69" t="s">
        <v>186</v>
      </c>
      <c r="D12757" s="69" t="s">
        <v>1937</v>
      </c>
      <c r="E12757" s="69" t="s">
        <v>882</v>
      </c>
      <c r="F12757" s="69">
        <v>2171</v>
      </c>
      <c r="G12757" s="69" t="s">
        <v>1948</v>
      </c>
    </row>
    <row r="12758" spans="1:7" ht="14.4">
      <c r="A12758" s="27" t="str">
        <f>VLOOKUP(C12758,'user list'!A:B,2,0)</f>
        <v>Admin</v>
      </c>
      <c r="B12758" s="172">
        <v>45818.643530092595</v>
      </c>
      <c r="C12758" s="69" t="s">
        <v>186</v>
      </c>
      <c r="D12758" s="69" t="s">
        <v>1937</v>
      </c>
      <c r="E12758" s="69" t="s">
        <v>882</v>
      </c>
      <c r="F12758" s="69">
        <v>2171</v>
      </c>
      <c r="G12758" s="69" t="s">
        <v>1947</v>
      </c>
    </row>
    <row r="12759" spans="1:7" ht="14.4">
      <c r="A12759" s="27" t="str">
        <f>VLOOKUP(C12759,'user list'!A:B,2,0)</f>
        <v>CGSD</v>
      </c>
      <c r="B12759" s="172">
        <v>45818.644652777781</v>
      </c>
      <c r="C12759" s="69" t="s">
        <v>200</v>
      </c>
      <c r="D12759" s="69" t="s">
        <v>1937</v>
      </c>
      <c r="E12759" s="69" t="s">
        <v>2697</v>
      </c>
      <c r="F12759" s="69">
        <v>2146</v>
      </c>
      <c r="G12759" s="69" t="s">
        <v>1939</v>
      </c>
    </row>
    <row r="12760" spans="1:7" ht="14.4">
      <c r="A12760" s="27" t="str">
        <f>VLOOKUP(C12760,'user list'!A:B,2,0)</f>
        <v>PESO</v>
      </c>
      <c r="B12760" s="172">
        <v>45818.644768518519</v>
      </c>
      <c r="C12760" s="69" t="s">
        <v>259</v>
      </c>
      <c r="D12760" s="69" t="s">
        <v>1937</v>
      </c>
      <c r="E12760" s="69" t="s">
        <v>2534</v>
      </c>
      <c r="F12760" s="69">
        <v>1881</v>
      </c>
      <c r="G12760" s="69" t="s">
        <v>1939</v>
      </c>
    </row>
    <row r="12761" spans="1:7" ht="14.4">
      <c r="A12761" s="27" t="str">
        <f>VLOOKUP(C12761,'user list'!A:B,2,0)</f>
        <v>PESO</v>
      </c>
      <c r="B12761" s="172">
        <v>45818.645150462966</v>
      </c>
      <c r="C12761" s="69" t="s">
        <v>259</v>
      </c>
      <c r="D12761" s="69" t="s">
        <v>1937</v>
      </c>
      <c r="E12761" s="69" t="s">
        <v>2483</v>
      </c>
      <c r="F12761" s="69">
        <v>1805</v>
      </c>
      <c r="G12761" s="69" t="s">
        <v>1939</v>
      </c>
    </row>
    <row r="12762" spans="1:7" ht="14.4">
      <c r="A12762" s="27" t="str">
        <f>VLOOKUP(C12762,'user list'!A:B,2,0)</f>
        <v>CGSD</v>
      </c>
      <c r="B12762" s="172">
        <v>45818.645405092589</v>
      </c>
      <c r="C12762" s="69" t="s">
        <v>200</v>
      </c>
      <c r="D12762" s="69" t="s">
        <v>1937</v>
      </c>
      <c r="E12762" s="69" t="s">
        <v>2697</v>
      </c>
      <c r="F12762" s="69">
        <v>2138</v>
      </c>
      <c r="G12762" s="69" t="s">
        <v>1939</v>
      </c>
    </row>
    <row r="12763" spans="1:7" ht="14.4">
      <c r="A12763" s="27" t="str">
        <f>VLOOKUP(C12763,'user list'!A:B,2,0)</f>
        <v>CGSD</v>
      </c>
      <c r="B12763" s="172">
        <v>45818.645555555559</v>
      </c>
      <c r="C12763" s="69" t="s">
        <v>200</v>
      </c>
      <c r="D12763" s="69" t="s">
        <v>1937</v>
      </c>
      <c r="E12763" s="69" t="s">
        <v>2039</v>
      </c>
      <c r="F12763" s="69">
        <v>2119</v>
      </c>
      <c r="G12763" s="69" t="s">
        <v>1939</v>
      </c>
    </row>
    <row r="12764" spans="1:7" ht="14.4">
      <c r="A12764" s="27" t="str">
        <f>VLOOKUP(C12764,'user list'!A:B,2,0)</f>
        <v>QCYDO</v>
      </c>
      <c r="B12764" s="172">
        <v>45818.645925925928</v>
      </c>
      <c r="C12764" s="69" t="s">
        <v>270</v>
      </c>
      <c r="D12764" s="69" t="s">
        <v>1937</v>
      </c>
      <c r="E12764" s="69" t="s">
        <v>2718</v>
      </c>
      <c r="F12764" s="69">
        <v>2172</v>
      </c>
      <c r="G12764" s="69" t="s">
        <v>2440</v>
      </c>
    </row>
    <row r="12765" spans="1:7" ht="14.4">
      <c r="A12765" s="27" t="str">
        <f>VLOOKUP(C12765,'user list'!A:B,2,0)</f>
        <v>Admin</v>
      </c>
      <c r="B12765" s="172">
        <v>45818.645925925928</v>
      </c>
      <c r="C12765" s="69" t="s">
        <v>186</v>
      </c>
      <c r="D12765" s="69" t="s">
        <v>1937</v>
      </c>
      <c r="E12765" s="69" t="s">
        <v>2718</v>
      </c>
      <c r="F12765" s="69">
        <v>2172</v>
      </c>
      <c r="G12765" s="69" t="s">
        <v>1948</v>
      </c>
    </row>
    <row r="12766" spans="1:7" ht="14.4">
      <c r="A12766" s="27" t="str">
        <f>VLOOKUP(C12766,'user list'!A:B,2,0)</f>
        <v>Admin</v>
      </c>
      <c r="B12766" s="172">
        <v>45818.645925925928</v>
      </c>
      <c r="C12766" s="69" t="s">
        <v>186</v>
      </c>
      <c r="D12766" s="69" t="s">
        <v>1937</v>
      </c>
      <c r="E12766" s="69" t="s">
        <v>2718</v>
      </c>
      <c r="F12766" s="69">
        <v>2172</v>
      </c>
      <c r="G12766" s="69" t="s">
        <v>1948</v>
      </c>
    </row>
    <row r="12767" spans="1:7" ht="14.4">
      <c r="A12767" s="27" t="str">
        <f>VLOOKUP(C12767,'user list'!A:B,2,0)</f>
        <v>Admin</v>
      </c>
      <c r="B12767" s="172">
        <v>45818.645925925928</v>
      </c>
      <c r="C12767" s="69" t="s">
        <v>186</v>
      </c>
      <c r="D12767" s="69" t="s">
        <v>1937</v>
      </c>
      <c r="E12767" s="69" t="s">
        <v>2718</v>
      </c>
      <c r="F12767" s="69">
        <v>2172</v>
      </c>
      <c r="G12767" s="69" t="s">
        <v>1948</v>
      </c>
    </row>
    <row r="12768" spans="1:7" ht="14.4">
      <c r="A12768" s="27" t="str">
        <f>VLOOKUP(C12768,'user list'!A:B,2,0)</f>
        <v>Admin</v>
      </c>
      <c r="B12768" s="172">
        <v>45818.645937499998</v>
      </c>
      <c r="C12768" s="69" t="s">
        <v>186</v>
      </c>
      <c r="D12768" s="69" t="s">
        <v>1937</v>
      </c>
      <c r="E12768" s="69" t="s">
        <v>2718</v>
      </c>
      <c r="F12768" s="69">
        <v>2172</v>
      </c>
      <c r="G12768" s="69" t="s">
        <v>1947</v>
      </c>
    </row>
    <row r="12769" spans="1:7" ht="14.4">
      <c r="A12769" s="27" t="str">
        <f>VLOOKUP(C12769,'user list'!A:B,2,0)</f>
        <v>CGSD</v>
      </c>
      <c r="B12769" s="172">
        <v>45818.647314814814</v>
      </c>
      <c r="C12769" s="69" t="s">
        <v>200</v>
      </c>
      <c r="D12769" s="69" t="s">
        <v>1937</v>
      </c>
      <c r="E12769" s="69" t="s">
        <v>2686</v>
      </c>
      <c r="F12769" s="69">
        <v>2108</v>
      </c>
      <c r="G12769" s="69" t="s">
        <v>1939</v>
      </c>
    </row>
    <row r="12770" spans="1:7" ht="14.4">
      <c r="A12770" s="27" t="str">
        <f>VLOOKUP(C12770,'user list'!A:B,2,0)</f>
        <v>CGSD</v>
      </c>
      <c r="B12770" s="172">
        <v>45818.647662037038</v>
      </c>
      <c r="C12770" s="69" t="s">
        <v>200</v>
      </c>
      <c r="D12770" s="69" t="s">
        <v>1937</v>
      </c>
      <c r="E12770" s="69" t="s">
        <v>2684</v>
      </c>
      <c r="F12770" s="69">
        <v>2096</v>
      </c>
      <c r="G12770" s="69" t="s">
        <v>1939</v>
      </c>
    </row>
    <row r="12771" spans="1:7" ht="14.4">
      <c r="A12771" s="27" t="str">
        <f>VLOOKUP(C12771,'user list'!A:B,2,0)</f>
        <v>Admin</v>
      </c>
      <c r="B12771" s="172">
        <v>45818.648020833331</v>
      </c>
      <c r="C12771" s="69" t="s">
        <v>186</v>
      </c>
      <c r="D12771" s="69" t="s">
        <v>2719</v>
      </c>
      <c r="E12771" s="69" t="s">
        <v>2720</v>
      </c>
      <c r="F12771" s="69"/>
      <c r="G12771" s="69" t="s">
        <v>2488</v>
      </c>
    </row>
    <row r="12772" spans="1:7" ht="14.4">
      <c r="A12772" s="27" t="str">
        <f>VLOOKUP(C12772,'user list'!A:B,2,0)</f>
        <v>CAD</v>
      </c>
      <c r="B12772" s="172">
        <v>45818.648506944446</v>
      </c>
      <c r="C12772" s="69" t="s">
        <v>196</v>
      </c>
      <c r="D12772" s="69" t="s">
        <v>1937</v>
      </c>
      <c r="E12772" s="69" t="s">
        <v>2642</v>
      </c>
      <c r="F12772" s="69">
        <v>2051</v>
      </c>
      <c r="G12772" s="69" t="s">
        <v>1947</v>
      </c>
    </row>
    <row r="12773" spans="1:7" ht="14.4">
      <c r="A12773" s="27" t="str">
        <f>VLOOKUP(C12773,'user list'!A:B,2,0)</f>
        <v>CAD</v>
      </c>
      <c r="B12773" s="172">
        <v>45818.648506944446</v>
      </c>
      <c r="C12773" s="69" t="s">
        <v>196</v>
      </c>
      <c r="D12773" s="69" t="s">
        <v>1937</v>
      </c>
      <c r="E12773" s="69" t="s">
        <v>2642</v>
      </c>
      <c r="F12773" s="69">
        <v>2051</v>
      </c>
      <c r="G12773" s="69" t="s">
        <v>1948</v>
      </c>
    </row>
    <row r="12774" spans="1:7" ht="14.4">
      <c r="A12774" s="27" t="str">
        <f>VLOOKUP(C12774,'user list'!A:B,2,0)</f>
        <v>CAD</v>
      </c>
      <c r="B12774" s="172">
        <v>45818.648518518516</v>
      </c>
      <c r="C12774" s="69" t="s">
        <v>196</v>
      </c>
      <c r="D12774" s="69" t="s">
        <v>1937</v>
      </c>
      <c r="E12774" s="69" t="s">
        <v>2642</v>
      </c>
      <c r="F12774" s="69">
        <v>2051</v>
      </c>
      <c r="G12774" s="69" t="s">
        <v>1939</v>
      </c>
    </row>
    <row r="12775" spans="1:7" ht="14.4">
      <c r="A12775" s="27" t="str">
        <f>VLOOKUP(C12775,'user list'!A:B,2,0)</f>
        <v>Admin</v>
      </c>
      <c r="B12775" s="172">
        <v>45818.648530092592</v>
      </c>
      <c r="C12775" s="69" t="s">
        <v>186</v>
      </c>
      <c r="D12775" s="69" t="s">
        <v>1937</v>
      </c>
      <c r="E12775" s="69" t="s">
        <v>2642</v>
      </c>
      <c r="F12775" s="69">
        <v>2051</v>
      </c>
      <c r="G12775" s="69" t="s">
        <v>1948</v>
      </c>
    </row>
    <row r="12776" spans="1:7" ht="14.4">
      <c r="A12776" s="27" t="str">
        <f>VLOOKUP(C12776,'user list'!A:B,2,0)</f>
        <v>CGSD</v>
      </c>
      <c r="B12776" s="172">
        <v>45818.648715277777</v>
      </c>
      <c r="C12776" s="69" t="s">
        <v>200</v>
      </c>
      <c r="D12776" s="69" t="s">
        <v>1937</v>
      </c>
      <c r="E12776" s="69" t="s">
        <v>2707</v>
      </c>
      <c r="F12776" s="69">
        <v>2152</v>
      </c>
      <c r="G12776" s="69" t="s">
        <v>1939</v>
      </c>
    </row>
    <row r="12777" spans="1:7" ht="14.4">
      <c r="A12777" s="27" t="str">
        <f>VLOOKUP(C12777,'user list'!A:B,2,0)</f>
        <v>Admin</v>
      </c>
      <c r="B12777" s="172">
        <v>45818.648831018516</v>
      </c>
      <c r="C12777" s="69" t="s">
        <v>186</v>
      </c>
      <c r="D12777" s="69" t="s">
        <v>1937</v>
      </c>
      <c r="E12777" s="69" t="s">
        <v>2039</v>
      </c>
      <c r="F12777" s="69">
        <v>2156</v>
      </c>
      <c r="G12777" s="69" t="s">
        <v>1939</v>
      </c>
    </row>
    <row r="12778" spans="1:7" ht="14.4">
      <c r="A12778" s="27" t="str">
        <f>VLOOKUP(C12778,'user list'!A:B,2,0)</f>
        <v>Admin</v>
      </c>
      <c r="B12778" s="172">
        <v>45818.649074074077</v>
      </c>
      <c r="C12778" s="69" t="s">
        <v>186</v>
      </c>
      <c r="D12778" s="69" t="s">
        <v>1937</v>
      </c>
      <c r="E12778" s="69" t="s">
        <v>1974</v>
      </c>
      <c r="F12778" s="69">
        <v>2110</v>
      </c>
      <c r="G12778" s="69" t="s">
        <v>1939</v>
      </c>
    </row>
    <row r="12779" spans="1:7" ht="14.4">
      <c r="A12779" s="27" t="str">
        <f>VLOOKUP(C12779,'user list'!A:B,2,0)</f>
        <v>OCAs</v>
      </c>
      <c r="B12779" s="172">
        <v>45818.649502314816</v>
      </c>
      <c r="C12779" s="69" t="s">
        <v>279</v>
      </c>
      <c r="D12779" s="69" t="s">
        <v>1937</v>
      </c>
      <c r="E12779" s="69" t="s">
        <v>2665</v>
      </c>
      <c r="F12779" s="69">
        <v>2075</v>
      </c>
      <c r="G12779" s="69" t="s">
        <v>1939</v>
      </c>
    </row>
    <row r="12780" spans="1:7" ht="14.4">
      <c r="A12780" s="27" t="str">
        <f>VLOOKUP(C12780,'user list'!A:B,2,0)</f>
        <v>OCAs</v>
      </c>
      <c r="B12780" s="172">
        <v>45818.649618055555</v>
      </c>
      <c r="C12780" s="69" t="s">
        <v>279</v>
      </c>
      <c r="D12780" s="69" t="s">
        <v>1937</v>
      </c>
      <c r="E12780" s="69" t="s">
        <v>2665</v>
      </c>
      <c r="F12780" s="69">
        <v>2075</v>
      </c>
      <c r="G12780" s="69" t="s">
        <v>1947</v>
      </c>
    </row>
    <row r="12781" spans="1:7" ht="14.4">
      <c r="A12781" s="27" t="str">
        <f>VLOOKUP(C12781,'user list'!A:B,2,0)</f>
        <v>OCAs</v>
      </c>
      <c r="B12781" s="172">
        <v>45818.649618055555</v>
      </c>
      <c r="C12781" s="69" t="s">
        <v>279</v>
      </c>
      <c r="D12781" s="69" t="s">
        <v>1937</v>
      </c>
      <c r="E12781" s="69" t="s">
        <v>2665</v>
      </c>
      <c r="F12781" s="69">
        <v>2075</v>
      </c>
      <c r="G12781" s="69" t="s">
        <v>1948</v>
      </c>
    </row>
    <row r="12782" spans="1:7" ht="14.4">
      <c r="A12782" s="27" t="str">
        <f>VLOOKUP(C12782,'user list'!A:B,2,0)</f>
        <v>OCAs</v>
      </c>
      <c r="B12782" s="172">
        <v>45818.649618055555</v>
      </c>
      <c r="C12782" s="69" t="s">
        <v>279</v>
      </c>
      <c r="D12782" s="69" t="s">
        <v>1937</v>
      </c>
      <c r="E12782" s="69" t="s">
        <v>2665</v>
      </c>
      <c r="F12782" s="69">
        <v>2075</v>
      </c>
      <c r="G12782" s="69" t="s">
        <v>1939</v>
      </c>
    </row>
    <row r="12783" spans="1:7" ht="14.4">
      <c r="A12783" s="27" t="str">
        <f>VLOOKUP(C12783,'user list'!A:B,2,0)</f>
        <v>Admin</v>
      </c>
      <c r="B12783" s="172">
        <v>45818.649618055555</v>
      </c>
      <c r="C12783" s="69" t="s">
        <v>186</v>
      </c>
      <c r="D12783" s="69" t="s">
        <v>1937</v>
      </c>
      <c r="E12783" s="69" t="s">
        <v>2665</v>
      </c>
      <c r="F12783" s="69">
        <v>2075</v>
      </c>
      <c r="G12783" s="69" t="s">
        <v>1948</v>
      </c>
    </row>
    <row r="12784" spans="1:7" ht="14.4">
      <c r="A12784" s="27" t="str">
        <f>VLOOKUP(C12784,'user list'!A:B,2,0)</f>
        <v>Admin</v>
      </c>
      <c r="B12784" s="172">
        <v>45818.649629629632</v>
      </c>
      <c r="C12784" s="69" t="s">
        <v>186</v>
      </c>
      <c r="D12784" s="69" t="s">
        <v>1937</v>
      </c>
      <c r="E12784" s="69" t="s">
        <v>2665</v>
      </c>
      <c r="F12784" s="69">
        <v>2075</v>
      </c>
      <c r="G12784" s="69" t="s">
        <v>1947</v>
      </c>
    </row>
    <row r="12785" spans="1:7" ht="14.4">
      <c r="A12785" s="27" t="str">
        <f>VLOOKUP(C12785,'user list'!A:B,2,0)</f>
        <v>Admin</v>
      </c>
      <c r="B12785" s="172">
        <v>45818.649629629632</v>
      </c>
      <c r="C12785" s="69" t="s">
        <v>186</v>
      </c>
      <c r="D12785" s="69" t="s">
        <v>1937</v>
      </c>
      <c r="E12785" s="69" t="s">
        <v>2665</v>
      </c>
      <c r="F12785" s="69">
        <v>2075</v>
      </c>
      <c r="G12785" s="69" t="s">
        <v>1948</v>
      </c>
    </row>
    <row r="12786" spans="1:7" ht="14.4">
      <c r="A12786" s="27" t="str">
        <f>VLOOKUP(C12786,'user list'!A:B,2,0)</f>
        <v>Admin</v>
      </c>
      <c r="B12786" s="172">
        <v>45818.649745370371</v>
      </c>
      <c r="C12786" s="69" t="s">
        <v>186</v>
      </c>
      <c r="D12786" s="69" t="s">
        <v>1937</v>
      </c>
      <c r="E12786" s="69" t="s">
        <v>2715</v>
      </c>
      <c r="F12786" s="69">
        <v>2166</v>
      </c>
      <c r="G12786" s="69" t="s">
        <v>1939</v>
      </c>
    </row>
    <row r="12787" spans="1:7" ht="14.4">
      <c r="A12787" s="27" t="str">
        <f>VLOOKUP(C12787,'user list'!A:B,2,0)</f>
        <v>CGSD</v>
      </c>
      <c r="B12787" s="172">
        <v>45818.649791666663</v>
      </c>
      <c r="C12787" s="69" t="s">
        <v>200</v>
      </c>
      <c r="D12787" s="69" t="s">
        <v>1937</v>
      </c>
      <c r="E12787" s="69" t="s">
        <v>2712</v>
      </c>
      <c r="F12787" s="69">
        <v>2160</v>
      </c>
      <c r="G12787" s="69" t="s">
        <v>1939</v>
      </c>
    </row>
    <row r="12788" spans="1:7" ht="14.4">
      <c r="A12788" s="27" t="str">
        <f>VLOOKUP(C12788,'user list'!A:B,2,0)</f>
        <v>CGSD</v>
      </c>
      <c r="B12788" s="172">
        <v>45818.65042824074</v>
      </c>
      <c r="C12788" s="69" t="s">
        <v>200</v>
      </c>
      <c r="D12788" s="69" t="s">
        <v>1937</v>
      </c>
      <c r="E12788" s="69" t="s">
        <v>2712</v>
      </c>
      <c r="F12788" s="69">
        <v>2160</v>
      </c>
      <c r="G12788" s="69" t="s">
        <v>1947</v>
      </c>
    </row>
    <row r="12789" spans="1:7" ht="14.4">
      <c r="A12789" s="27" t="str">
        <f>VLOOKUP(C12789,'user list'!A:B,2,0)</f>
        <v>CGSD</v>
      </c>
      <c r="B12789" s="172">
        <v>45818.65042824074</v>
      </c>
      <c r="C12789" s="69" t="s">
        <v>200</v>
      </c>
      <c r="D12789" s="69" t="s">
        <v>1937</v>
      </c>
      <c r="E12789" s="69" t="s">
        <v>2712</v>
      </c>
      <c r="F12789" s="69">
        <v>2160</v>
      </c>
      <c r="G12789" s="69" t="s">
        <v>1948</v>
      </c>
    </row>
    <row r="12790" spans="1:7" ht="14.4">
      <c r="A12790" s="27" t="str">
        <f>VLOOKUP(C12790,'user list'!A:B,2,0)</f>
        <v>CGSD</v>
      </c>
      <c r="B12790" s="172">
        <v>45818.65042824074</v>
      </c>
      <c r="C12790" s="69" t="s">
        <v>200</v>
      </c>
      <c r="D12790" s="69" t="s">
        <v>1937</v>
      </c>
      <c r="E12790" s="69" t="s">
        <v>2712</v>
      </c>
      <c r="F12790" s="69">
        <v>2160</v>
      </c>
      <c r="G12790" s="69" t="s">
        <v>1939</v>
      </c>
    </row>
    <row r="12791" spans="1:7" ht="14.4">
      <c r="A12791" s="27" t="str">
        <f>VLOOKUP(C12791,'user list'!A:B,2,0)</f>
        <v>Admin</v>
      </c>
      <c r="B12791" s="172">
        <v>45818.65042824074</v>
      </c>
      <c r="C12791" s="69" t="s">
        <v>186</v>
      </c>
      <c r="D12791" s="69" t="s">
        <v>1937</v>
      </c>
      <c r="E12791" s="69" t="s">
        <v>2712</v>
      </c>
      <c r="F12791" s="69">
        <v>2160</v>
      </c>
      <c r="G12791" s="69" t="s">
        <v>1948</v>
      </c>
    </row>
    <row r="12792" spans="1:7" ht="14.4">
      <c r="A12792" s="27" t="str">
        <f>VLOOKUP(C12792,'user list'!A:B,2,0)</f>
        <v>OCAs</v>
      </c>
      <c r="B12792" s="172">
        <v>45818.650590277779</v>
      </c>
      <c r="C12792" s="69" t="s">
        <v>279</v>
      </c>
      <c r="D12792" s="69" t="s">
        <v>1937</v>
      </c>
      <c r="E12792" s="69" t="s">
        <v>2709</v>
      </c>
      <c r="F12792" s="69">
        <v>2154</v>
      </c>
      <c r="G12792" s="69" t="s">
        <v>1939</v>
      </c>
    </row>
    <row r="12793" spans="1:7" ht="14.4">
      <c r="A12793" s="27" t="str">
        <f>VLOOKUP(C12793,'user list'!A:B,2,0)</f>
        <v>OCAs</v>
      </c>
      <c r="B12793" s="172">
        <v>45818.650601851848</v>
      </c>
      <c r="C12793" s="69" t="s">
        <v>279</v>
      </c>
      <c r="D12793" s="69" t="s">
        <v>1937</v>
      </c>
      <c r="E12793" s="69" t="s">
        <v>2709</v>
      </c>
      <c r="F12793" s="69">
        <v>2154</v>
      </c>
      <c r="G12793" s="69" t="s">
        <v>1939</v>
      </c>
    </row>
    <row r="12794" spans="1:7" ht="14.4">
      <c r="A12794" s="27" t="str">
        <f>VLOOKUP(C12794,'user list'!A:B,2,0)</f>
        <v>CGSD</v>
      </c>
      <c r="B12794" s="172">
        <v>45818.650613425925</v>
      </c>
      <c r="C12794" s="69" t="s">
        <v>200</v>
      </c>
      <c r="D12794" s="69" t="s">
        <v>1937</v>
      </c>
      <c r="E12794" s="69" t="s">
        <v>2712</v>
      </c>
      <c r="F12794" s="69">
        <v>2160</v>
      </c>
      <c r="G12794" s="69" t="s">
        <v>1949</v>
      </c>
    </row>
    <row r="12795" spans="1:7" ht="14.4">
      <c r="A12795" s="27" t="str">
        <f>VLOOKUP(C12795,'user list'!A:B,2,0)</f>
        <v>QCYDO</v>
      </c>
      <c r="B12795" s="172">
        <v>45818.651041666664</v>
      </c>
      <c r="C12795" s="69" t="s">
        <v>270</v>
      </c>
      <c r="D12795" s="69" t="s">
        <v>1937</v>
      </c>
      <c r="E12795" s="69" t="s">
        <v>2721</v>
      </c>
      <c r="F12795" s="69">
        <v>2173</v>
      </c>
      <c r="G12795" s="69" t="s">
        <v>2440</v>
      </c>
    </row>
    <row r="12796" spans="1:7" ht="14.4">
      <c r="A12796" s="27" t="str">
        <f>VLOOKUP(C12796,'user list'!A:B,2,0)</f>
        <v>Admin</v>
      </c>
      <c r="B12796" s="172">
        <v>45818.651053240741</v>
      </c>
      <c r="C12796" s="69" t="s">
        <v>186</v>
      </c>
      <c r="D12796" s="69" t="s">
        <v>1937</v>
      </c>
      <c r="E12796" s="69" t="s">
        <v>2721</v>
      </c>
      <c r="F12796" s="69">
        <v>2173</v>
      </c>
      <c r="G12796" s="69" t="s">
        <v>1948</v>
      </c>
    </row>
    <row r="12797" spans="1:7" ht="14.4">
      <c r="A12797" s="27" t="str">
        <f>VLOOKUP(C12797,'user list'!A:B,2,0)</f>
        <v>Admin</v>
      </c>
      <c r="B12797" s="172">
        <v>45818.651053240741</v>
      </c>
      <c r="C12797" s="69" t="s">
        <v>186</v>
      </c>
      <c r="D12797" s="69" t="s">
        <v>1937</v>
      </c>
      <c r="E12797" s="69" t="s">
        <v>2721</v>
      </c>
      <c r="F12797" s="69">
        <v>2173</v>
      </c>
      <c r="G12797" s="69" t="s">
        <v>1948</v>
      </c>
    </row>
    <row r="12798" spans="1:7" ht="14.4">
      <c r="A12798" s="27" t="str">
        <f>VLOOKUP(C12798,'user list'!A:B,2,0)</f>
        <v>Admin</v>
      </c>
      <c r="B12798" s="172">
        <v>45818.651053240741</v>
      </c>
      <c r="C12798" s="69" t="s">
        <v>186</v>
      </c>
      <c r="D12798" s="69" t="s">
        <v>1937</v>
      </c>
      <c r="E12798" s="69" t="s">
        <v>2721</v>
      </c>
      <c r="F12798" s="69">
        <v>2173</v>
      </c>
      <c r="G12798" s="69" t="s">
        <v>1948</v>
      </c>
    </row>
    <row r="12799" spans="1:7" ht="14.4">
      <c r="A12799" s="27" t="str">
        <f>VLOOKUP(C12799,'user list'!A:B,2,0)</f>
        <v>Admin</v>
      </c>
      <c r="B12799" s="172">
        <v>45818.651053240741</v>
      </c>
      <c r="C12799" s="69" t="s">
        <v>186</v>
      </c>
      <c r="D12799" s="69" t="s">
        <v>1937</v>
      </c>
      <c r="E12799" s="69" t="s">
        <v>2721</v>
      </c>
      <c r="F12799" s="69">
        <v>2173</v>
      </c>
      <c r="G12799" s="69" t="s">
        <v>1947</v>
      </c>
    </row>
    <row r="12800" spans="1:7" ht="14.4">
      <c r="A12800" s="27" t="str">
        <f>VLOOKUP(C12800,'user list'!A:B,2,0)</f>
        <v>CGSD</v>
      </c>
      <c r="B12800" s="172">
        <v>45818.651099537034</v>
      </c>
      <c r="C12800" s="69" t="s">
        <v>200</v>
      </c>
      <c r="D12800" s="69" t="s">
        <v>1937</v>
      </c>
      <c r="E12800" s="69" t="s">
        <v>2721</v>
      </c>
      <c r="F12800" s="69">
        <v>2173</v>
      </c>
      <c r="G12800" s="69" t="s">
        <v>1939</v>
      </c>
    </row>
    <row r="12801" spans="1:7" ht="14.4">
      <c r="A12801" s="27" t="str">
        <f>VLOOKUP(C12801,'user list'!A:B,2,0)</f>
        <v>CGSD</v>
      </c>
      <c r="B12801" s="172">
        <v>45818.651701388888</v>
      </c>
      <c r="C12801" s="69" t="s">
        <v>200</v>
      </c>
      <c r="D12801" s="69" t="s">
        <v>1937</v>
      </c>
      <c r="E12801" s="69" t="s">
        <v>2721</v>
      </c>
      <c r="F12801" s="69">
        <v>2173</v>
      </c>
      <c r="G12801" s="69" t="s">
        <v>1947</v>
      </c>
    </row>
    <row r="12802" spans="1:7" ht="14.4">
      <c r="A12802" s="27" t="str">
        <f>VLOOKUP(C12802,'user list'!A:B,2,0)</f>
        <v>CGSD</v>
      </c>
      <c r="B12802" s="172">
        <v>45818.651701388888</v>
      </c>
      <c r="C12802" s="69" t="s">
        <v>200</v>
      </c>
      <c r="D12802" s="69" t="s">
        <v>1937</v>
      </c>
      <c r="E12802" s="69" t="s">
        <v>2721</v>
      </c>
      <c r="F12802" s="69">
        <v>2173</v>
      </c>
      <c r="G12802" s="69" t="s">
        <v>1948</v>
      </c>
    </row>
    <row r="12803" spans="1:7" ht="14.4">
      <c r="A12803" s="27" t="str">
        <f>VLOOKUP(C12803,'user list'!A:B,2,0)</f>
        <v>CGSD</v>
      </c>
      <c r="B12803" s="172">
        <v>45818.651701388888</v>
      </c>
      <c r="C12803" s="69" t="s">
        <v>200</v>
      </c>
      <c r="D12803" s="69" t="s">
        <v>1937</v>
      </c>
      <c r="E12803" s="69" t="s">
        <v>2721</v>
      </c>
      <c r="F12803" s="69">
        <v>2173</v>
      </c>
      <c r="G12803" s="69" t="s">
        <v>1939</v>
      </c>
    </row>
    <row r="12804" spans="1:7" ht="14.4">
      <c r="A12804" s="27" t="str">
        <f>VLOOKUP(C12804,'user list'!A:B,2,0)</f>
        <v>Admin</v>
      </c>
      <c r="B12804" s="172">
        <v>45818.651701388888</v>
      </c>
      <c r="C12804" s="69" t="s">
        <v>186</v>
      </c>
      <c r="D12804" s="69" t="s">
        <v>1937</v>
      </c>
      <c r="E12804" s="69" t="s">
        <v>2721</v>
      </c>
      <c r="F12804" s="69">
        <v>2173</v>
      </c>
      <c r="G12804" s="69" t="s">
        <v>1948</v>
      </c>
    </row>
    <row r="12805" spans="1:7" ht="14.4">
      <c r="A12805" s="27" t="str">
        <f>VLOOKUP(C12805,'user list'!A:B,2,0)</f>
        <v>CGSD</v>
      </c>
      <c r="B12805" s="172">
        <v>45818.651782407411</v>
      </c>
      <c r="C12805" s="69" t="s">
        <v>200</v>
      </c>
      <c r="D12805" s="69" t="s">
        <v>1937</v>
      </c>
      <c r="E12805" s="69" t="s">
        <v>2721</v>
      </c>
      <c r="F12805" s="69">
        <v>2173</v>
      </c>
      <c r="G12805" s="69" t="s">
        <v>1949</v>
      </c>
    </row>
    <row r="12806" spans="1:7" ht="14.4">
      <c r="A12806" s="27" t="str">
        <f>VLOOKUP(C12806,'user list'!A:B,2,0)</f>
        <v>OCAs</v>
      </c>
      <c r="B12806" s="172">
        <v>45818.65284722222</v>
      </c>
      <c r="C12806" s="69" t="s">
        <v>279</v>
      </c>
      <c r="D12806" s="69" t="s">
        <v>1937</v>
      </c>
      <c r="E12806" s="69" t="s">
        <v>2684</v>
      </c>
      <c r="F12806" s="69">
        <v>2096</v>
      </c>
      <c r="G12806" s="69" t="s">
        <v>1939</v>
      </c>
    </row>
    <row r="12807" spans="1:7" ht="14.4">
      <c r="A12807" s="27" t="str">
        <f>VLOOKUP(C12807,'user list'!A:B,2,0)</f>
        <v>DOE</v>
      </c>
      <c r="B12807" s="172">
        <v>45818.652881944443</v>
      </c>
      <c r="C12807" s="69" t="s">
        <v>212</v>
      </c>
      <c r="D12807" s="69" t="s">
        <v>1937</v>
      </c>
      <c r="E12807" s="69" t="s">
        <v>2722</v>
      </c>
      <c r="F12807" s="69">
        <v>2174</v>
      </c>
      <c r="G12807" s="69" t="s">
        <v>2440</v>
      </c>
    </row>
    <row r="12808" spans="1:7" ht="14.4">
      <c r="A12808" s="27" t="str">
        <f>VLOOKUP(C12808,'user list'!A:B,2,0)</f>
        <v>Admin</v>
      </c>
      <c r="B12808" s="172">
        <v>45818.652881944443</v>
      </c>
      <c r="C12808" s="69" t="s">
        <v>186</v>
      </c>
      <c r="D12808" s="69" t="s">
        <v>1937</v>
      </c>
      <c r="E12808" s="69" t="s">
        <v>2722</v>
      </c>
      <c r="F12808" s="69">
        <v>2174</v>
      </c>
      <c r="G12808" s="69" t="s">
        <v>1948</v>
      </c>
    </row>
    <row r="12809" spans="1:7" ht="14.4">
      <c r="A12809" s="27" t="str">
        <f>VLOOKUP(C12809,'user list'!A:B,2,0)</f>
        <v>Admin</v>
      </c>
      <c r="B12809" s="172">
        <v>45818.652881944443</v>
      </c>
      <c r="C12809" s="69" t="s">
        <v>186</v>
      </c>
      <c r="D12809" s="69" t="s">
        <v>1937</v>
      </c>
      <c r="E12809" s="69" t="s">
        <v>2722</v>
      </c>
      <c r="F12809" s="69">
        <v>2174</v>
      </c>
      <c r="G12809" s="69" t="s">
        <v>1948</v>
      </c>
    </row>
    <row r="12810" spans="1:7" ht="14.4">
      <c r="A12810" s="27" t="str">
        <f>VLOOKUP(C12810,'user list'!A:B,2,0)</f>
        <v>Admin</v>
      </c>
      <c r="B12810" s="172">
        <v>45818.652881944443</v>
      </c>
      <c r="C12810" s="69" t="s">
        <v>186</v>
      </c>
      <c r="D12810" s="69" t="s">
        <v>1937</v>
      </c>
      <c r="E12810" s="69" t="s">
        <v>2722</v>
      </c>
      <c r="F12810" s="69">
        <v>2174</v>
      </c>
      <c r="G12810" s="69" t="s">
        <v>1948</v>
      </c>
    </row>
    <row r="12811" spans="1:7" ht="14.4">
      <c r="A12811" s="27" t="str">
        <f>VLOOKUP(C12811,'user list'!A:B,2,0)</f>
        <v>Admin</v>
      </c>
      <c r="B12811" s="172">
        <v>45818.652881944443</v>
      </c>
      <c r="C12811" s="69" t="s">
        <v>186</v>
      </c>
      <c r="D12811" s="69" t="s">
        <v>1937</v>
      </c>
      <c r="E12811" s="69" t="s">
        <v>2722</v>
      </c>
      <c r="F12811" s="69">
        <v>2174</v>
      </c>
      <c r="G12811" s="69" t="s">
        <v>1947</v>
      </c>
    </row>
    <row r="12812" spans="1:7" ht="14.4">
      <c r="A12812" s="27" t="str">
        <f>VLOOKUP(C12812,'user list'!A:B,2,0)</f>
        <v>QCYDO</v>
      </c>
      <c r="B12812" s="172">
        <v>45818.652905092589</v>
      </c>
      <c r="C12812" s="69" t="s">
        <v>270</v>
      </c>
      <c r="D12812" s="69" t="s">
        <v>1937</v>
      </c>
      <c r="E12812" s="69" t="s">
        <v>875</v>
      </c>
      <c r="F12812" s="69">
        <v>2175</v>
      </c>
      <c r="G12812" s="69" t="s">
        <v>2440</v>
      </c>
    </row>
    <row r="12813" spans="1:7" ht="14.4">
      <c r="A12813" s="27" t="str">
        <f>VLOOKUP(C12813,'user list'!A:B,2,0)</f>
        <v>Admin</v>
      </c>
      <c r="B12813" s="172">
        <v>45818.652916666666</v>
      </c>
      <c r="C12813" s="69" t="s">
        <v>186</v>
      </c>
      <c r="D12813" s="69" t="s">
        <v>1937</v>
      </c>
      <c r="E12813" s="69" t="s">
        <v>875</v>
      </c>
      <c r="F12813" s="69">
        <v>2175</v>
      </c>
      <c r="G12813" s="69" t="s">
        <v>1948</v>
      </c>
    </row>
    <row r="12814" spans="1:7" ht="14.4">
      <c r="A12814" s="27" t="str">
        <f>VLOOKUP(C12814,'user list'!A:B,2,0)</f>
        <v>Admin</v>
      </c>
      <c r="B12814" s="172">
        <v>45818.652916666666</v>
      </c>
      <c r="C12814" s="69" t="s">
        <v>186</v>
      </c>
      <c r="D12814" s="69" t="s">
        <v>1937</v>
      </c>
      <c r="E12814" s="69" t="s">
        <v>875</v>
      </c>
      <c r="F12814" s="69">
        <v>2175</v>
      </c>
      <c r="G12814" s="69" t="s">
        <v>1948</v>
      </c>
    </row>
    <row r="12815" spans="1:7" ht="14.4">
      <c r="A12815" s="27" t="str">
        <f>VLOOKUP(C12815,'user list'!A:B,2,0)</f>
        <v>Admin</v>
      </c>
      <c r="B12815" s="172">
        <v>45818.652916666666</v>
      </c>
      <c r="C12815" s="69" t="s">
        <v>186</v>
      </c>
      <c r="D12815" s="69" t="s">
        <v>1937</v>
      </c>
      <c r="E12815" s="69" t="s">
        <v>875</v>
      </c>
      <c r="F12815" s="69">
        <v>2175</v>
      </c>
      <c r="G12815" s="69" t="s">
        <v>1948</v>
      </c>
    </row>
    <row r="12816" spans="1:7" ht="14.4">
      <c r="A12816" s="27" t="str">
        <f>VLOOKUP(C12816,'user list'!A:B,2,0)</f>
        <v>Admin</v>
      </c>
      <c r="B12816" s="172">
        <v>45818.652916666666</v>
      </c>
      <c r="C12816" s="69" t="s">
        <v>186</v>
      </c>
      <c r="D12816" s="69" t="s">
        <v>1937</v>
      </c>
      <c r="E12816" s="69" t="s">
        <v>875</v>
      </c>
      <c r="F12816" s="69">
        <v>2175</v>
      </c>
      <c r="G12816" s="69" t="s">
        <v>1947</v>
      </c>
    </row>
    <row r="12817" spans="1:7" ht="14.4">
      <c r="A12817" s="27" t="str">
        <f>VLOOKUP(C12817,'user list'!A:B,2,0)</f>
        <v>CVD</v>
      </c>
      <c r="B12817" s="172">
        <v>45818.652962962966</v>
      </c>
      <c r="C12817" s="69" t="s">
        <v>208</v>
      </c>
      <c r="D12817" s="69" t="s">
        <v>1937</v>
      </c>
      <c r="E12817" s="69" t="s">
        <v>2697</v>
      </c>
      <c r="F12817" s="69">
        <v>2138</v>
      </c>
      <c r="G12817" s="69" t="s">
        <v>1939</v>
      </c>
    </row>
    <row r="12818" spans="1:7" ht="14.4">
      <c r="A12818" s="27" t="str">
        <f>VLOOKUP(C12818,'user list'!A:B,2,0)</f>
        <v>OCAs</v>
      </c>
      <c r="B12818" s="172">
        <v>45818.653043981481</v>
      </c>
      <c r="C12818" s="69" t="s">
        <v>279</v>
      </c>
      <c r="D12818" s="69" t="s">
        <v>1937</v>
      </c>
      <c r="E12818" s="69" t="s">
        <v>2684</v>
      </c>
      <c r="F12818" s="69">
        <v>2096</v>
      </c>
      <c r="G12818" s="69" t="s">
        <v>1947</v>
      </c>
    </row>
    <row r="12819" spans="1:7" ht="14.4">
      <c r="A12819" s="27" t="str">
        <f>VLOOKUP(C12819,'user list'!A:B,2,0)</f>
        <v>OCAs</v>
      </c>
      <c r="B12819" s="172">
        <v>45818.653043981481</v>
      </c>
      <c r="C12819" s="69" t="s">
        <v>279</v>
      </c>
      <c r="D12819" s="69" t="s">
        <v>1937</v>
      </c>
      <c r="E12819" s="69" t="s">
        <v>2684</v>
      </c>
      <c r="F12819" s="69">
        <v>2096</v>
      </c>
      <c r="G12819" s="69" t="s">
        <v>1948</v>
      </c>
    </row>
    <row r="12820" spans="1:7" ht="14.4">
      <c r="A12820" s="27" t="str">
        <f>VLOOKUP(C12820,'user list'!A:B,2,0)</f>
        <v>OCAs</v>
      </c>
      <c r="B12820" s="172">
        <v>45818.653055555558</v>
      </c>
      <c r="C12820" s="69" t="s">
        <v>279</v>
      </c>
      <c r="D12820" s="69" t="s">
        <v>1937</v>
      </c>
      <c r="E12820" s="69" t="s">
        <v>2684</v>
      </c>
      <c r="F12820" s="69">
        <v>2096</v>
      </c>
      <c r="G12820" s="69" t="s">
        <v>1939</v>
      </c>
    </row>
    <row r="12821" spans="1:7" ht="14.4">
      <c r="A12821" s="27" t="str">
        <f>VLOOKUP(C12821,'user list'!A:B,2,0)</f>
        <v>Admin</v>
      </c>
      <c r="B12821" s="172">
        <v>45818.653055555558</v>
      </c>
      <c r="C12821" s="69" t="s">
        <v>186</v>
      </c>
      <c r="D12821" s="69" t="s">
        <v>1937</v>
      </c>
      <c r="E12821" s="69" t="s">
        <v>2684</v>
      </c>
      <c r="F12821" s="69">
        <v>2096</v>
      </c>
      <c r="G12821" s="69" t="s">
        <v>1948</v>
      </c>
    </row>
    <row r="12822" spans="1:7" ht="14.4">
      <c r="A12822" s="27" t="str">
        <f>VLOOKUP(C12822,'user list'!A:B,2,0)</f>
        <v>DOE</v>
      </c>
      <c r="B12822" s="172">
        <v>45818.653055555558</v>
      </c>
      <c r="C12822" s="69" t="s">
        <v>212</v>
      </c>
      <c r="D12822" s="69" t="s">
        <v>1937</v>
      </c>
      <c r="E12822" s="69" t="s">
        <v>2722</v>
      </c>
      <c r="F12822" s="69">
        <v>2174</v>
      </c>
      <c r="G12822" s="69" t="s">
        <v>1939</v>
      </c>
    </row>
    <row r="12823" spans="1:7" ht="14.4">
      <c r="A12823" s="27" t="str">
        <f>VLOOKUP(C12823,'user list'!A:B,2,0)</f>
        <v>OCAs</v>
      </c>
      <c r="B12823" s="172">
        <v>45818.65353009259</v>
      </c>
      <c r="C12823" s="69" t="s">
        <v>279</v>
      </c>
      <c r="D12823" s="69" t="s">
        <v>1937</v>
      </c>
      <c r="E12823" s="69" t="s">
        <v>2701</v>
      </c>
      <c r="F12823" s="69">
        <v>2142</v>
      </c>
      <c r="G12823" s="69" t="s">
        <v>1939</v>
      </c>
    </row>
    <row r="12824" spans="1:7" ht="14.4">
      <c r="A12824" s="27" t="str">
        <f>VLOOKUP(C12824,'user list'!A:B,2,0)</f>
        <v>OCAs</v>
      </c>
      <c r="B12824" s="172">
        <v>45818.653553240743</v>
      </c>
      <c r="C12824" s="69" t="s">
        <v>279</v>
      </c>
      <c r="D12824" s="69" t="s">
        <v>1937</v>
      </c>
      <c r="E12824" s="69" t="s">
        <v>2702</v>
      </c>
      <c r="F12824" s="69">
        <v>2143</v>
      </c>
      <c r="G12824" s="69" t="s">
        <v>1939</v>
      </c>
    </row>
    <row r="12825" spans="1:7" ht="14.4">
      <c r="A12825" s="27" t="str">
        <f>VLOOKUP(C12825,'user list'!A:B,2,0)</f>
        <v>OCAs</v>
      </c>
      <c r="B12825" s="172">
        <v>45818.65357638889</v>
      </c>
      <c r="C12825" s="69" t="s">
        <v>279</v>
      </c>
      <c r="D12825" s="69" t="s">
        <v>1937</v>
      </c>
      <c r="E12825" s="69" t="s">
        <v>2703</v>
      </c>
      <c r="F12825" s="69">
        <v>2148</v>
      </c>
      <c r="G12825" s="69" t="s">
        <v>1939</v>
      </c>
    </row>
    <row r="12826" spans="1:7" ht="14.4">
      <c r="A12826" s="27" t="str">
        <f>VLOOKUP(C12826,'user list'!A:B,2,0)</f>
        <v>OCAs</v>
      </c>
      <c r="B12826" s="172">
        <v>45818.653599537036</v>
      </c>
      <c r="C12826" s="69" t="s">
        <v>279</v>
      </c>
      <c r="D12826" s="69" t="s">
        <v>1937</v>
      </c>
      <c r="E12826" s="69" t="s">
        <v>2704</v>
      </c>
      <c r="F12826" s="69">
        <v>2149</v>
      </c>
      <c r="G12826" s="69" t="s">
        <v>1939</v>
      </c>
    </row>
    <row r="12827" spans="1:7" ht="14.4">
      <c r="A12827" s="27" t="str">
        <f>VLOOKUP(C12827,'user list'!A:B,2,0)</f>
        <v>OCAs</v>
      </c>
      <c r="B12827" s="172">
        <v>45818.653645833336</v>
      </c>
      <c r="C12827" s="69" t="s">
        <v>279</v>
      </c>
      <c r="D12827" s="69" t="s">
        <v>1937</v>
      </c>
      <c r="E12827" s="69" t="s">
        <v>2705</v>
      </c>
      <c r="F12827" s="69">
        <v>2150</v>
      </c>
      <c r="G12827" s="69" t="s">
        <v>1939</v>
      </c>
    </row>
    <row r="12828" spans="1:7" ht="14.4">
      <c r="A12828" s="27" t="str">
        <f>VLOOKUP(C12828,'user list'!A:B,2,0)</f>
        <v>OCAs</v>
      </c>
      <c r="B12828" s="172">
        <v>45818.653680555559</v>
      </c>
      <c r="C12828" s="69" t="s">
        <v>279</v>
      </c>
      <c r="D12828" s="69" t="s">
        <v>1937</v>
      </c>
      <c r="E12828" s="69" t="s">
        <v>2706</v>
      </c>
      <c r="F12828" s="69">
        <v>2151</v>
      </c>
      <c r="G12828" s="69" t="s">
        <v>1939</v>
      </c>
    </row>
    <row r="12829" spans="1:7" ht="14.4">
      <c r="A12829" s="27" t="str">
        <f>VLOOKUP(C12829,'user list'!A:B,2,0)</f>
        <v>OCAs</v>
      </c>
      <c r="B12829" s="172">
        <v>45818.653726851851</v>
      </c>
      <c r="C12829" s="69" t="s">
        <v>279</v>
      </c>
      <c r="D12829" s="69" t="s">
        <v>1937</v>
      </c>
      <c r="E12829" s="69" t="s">
        <v>2707</v>
      </c>
      <c r="F12829" s="69">
        <v>2152</v>
      </c>
      <c r="G12829" s="69" t="s">
        <v>1939</v>
      </c>
    </row>
    <row r="12830" spans="1:7" ht="14.4">
      <c r="A12830" s="27" t="str">
        <f>VLOOKUP(C12830,'user list'!A:B,2,0)</f>
        <v>PLEB</v>
      </c>
      <c r="B12830" s="172">
        <v>45818.653854166667</v>
      </c>
      <c r="C12830" s="69" t="s">
        <v>260</v>
      </c>
      <c r="D12830" s="69" t="s">
        <v>1937</v>
      </c>
      <c r="E12830" s="69" t="s">
        <v>2723</v>
      </c>
      <c r="F12830" s="69">
        <v>2176</v>
      </c>
      <c r="G12830" s="69" t="s">
        <v>2440</v>
      </c>
    </row>
    <row r="12831" spans="1:7" ht="14.4">
      <c r="A12831" s="27" t="str">
        <f>VLOOKUP(C12831,'user list'!A:B,2,0)</f>
        <v>Admin</v>
      </c>
      <c r="B12831" s="172">
        <v>45818.653854166667</v>
      </c>
      <c r="C12831" s="69" t="s">
        <v>186</v>
      </c>
      <c r="D12831" s="69" t="s">
        <v>1937</v>
      </c>
      <c r="E12831" s="69" t="s">
        <v>2723</v>
      </c>
      <c r="F12831" s="69">
        <v>2176</v>
      </c>
      <c r="G12831" s="69" t="s">
        <v>1948</v>
      </c>
    </row>
    <row r="12832" spans="1:7" ht="14.4">
      <c r="A12832" s="27" t="str">
        <f>VLOOKUP(C12832,'user list'!A:B,2,0)</f>
        <v>Admin</v>
      </c>
      <c r="B12832" s="172">
        <v>45818.653854166667</v>
      </c>
      <c r="C12832" s="69" t="s">
        <v>186</v>
      </c>
      <c r="D12832" s="69" t="s">
        <v>1937</v>
      </c>
      <c r="E12832" s="69">
        <v>2168</v>
      </c>
      <c r="F12832" s="69">
        <v>2168</v>
      </c>
      <c r="G12832" s="69" t="s">
        <v>1948</v>
      </c>
    </row>
    <row r="12833" spans="1:7" ht="14.4">
      <c r="A12833" s="27" t="str">
        <f>VLOOKUP(C12833,'user list'!A:B,2,0)</f>
        <v>Admin</v>
      </c>
      <c r="B12833" s="172">
        <v>45818.653854166667</v>
      </c>
      <c r="C12833" s="69" t="s">
        <v>186</v>
      </c>
      <c r="D12833" s="69" t="s">
        <v>1937</v>
      </c>
      <c r="E12833" s="69" t="s">
        <v>2723</v>
      </c>
      <c r="F12833" s="69">
        <v>2176</v>
      </c>
      <c r="G12833" s="69" t="s">
        <v>1948</v>
      </c>
    </row>
    <row r="12834" spans="1:7" ht="14.4">
      <c r="A12834" s="27" t="str">
        <f>VLOOKUP(C12834,'user list'!A:B,2,0)</f>
        <v>OCAs</v>
      </c>
      <c r="B12834" s="172">
        <v>45818.653865740744</v>
      </c>
      <c r="C12834" s="69" t="s">
        <v>279</v>
      </c>
      <c r="D12834" s="69" t="s">
        <v>1937</v>
      </c>
      <c r="E12834" s="69" t="s">
        <v>2568</v>
      </c>
      <c r="F12834" s="69">
        <v>1932</v>
      </c>
      <c r="G12834" s="69" t="s">
        <v>1939</v>
      </c>
    </row>
    <row r="12835" spans="1:7" ht="14.4">
      <c r="A12835" s="27" t="str">
        <f>VLOOKUP(C12835,'user list'!A:B,2,0)</f>
        <v>QCYDO</v>
      </c>
      <c r="B12835" s="172">
        <v>45818.653877314813</v>
      </c>
      <c r="C12835" s="69" t="s">
        <v>270</v>
      </c>
      <c r="D12835" s="69" t="s">
        <v>1937</v>
      </c>
      <c r="E12835" s="69" t="s">
        <v>870</v>
      </c>
      <c r="F12835" s="69">
        <v>2177</v>
      </c>
      <c r="G12835" s="69" t="s">
        <v>2440</v>
      </c>
    </row>
    <row r="12836" spans="1:7" ht="14.4">
      <c r="A12836" s="27" t="str">
        <f>VLOOKUP(C12836,'user list'!A:B,2,0)</f>
        <v>Admin</v>
      </c>
      <c r="B12836" s="172">
        <v>45818.65388888889</v>
      </c>
      <c r="C12836" s="69" t="s">
        <v>186</v>
      </c>
      <c r="D12836" s="69" t="s">
        <v>1937</v>
      </c>
      <c r="E12836" s="69" t="s">
        <v>870</v>
      </c>
      <c r="F12836" s="69">
        <v>2177</v>
      </c>
      <c r="G12836" s="69" t="s">
        <v>1948</v>
      </c>
    </row>
    <row r="12837" spans="1:7" ht="14.4">
      <c r="A12837" s="27" t="str">
        <f>VLOOKUP(C12837,'user list'!A:B,2,0)</f>
        <v>Admin</v>
      </c>
      <c r="B12837" s="172">
        <v>45818.65388888889</v>
      </c>
      <c r="C12837" s="69" t="s">
        <v>186</v>
      </c>
      <c r="D12837" s="69" t="s">
        <v>1937</v>
      </c>
      <c r="E12837" s="69" t="s">
        <v>870</v>
      </c>
      <c r="F12837" s="69">
        <v>2177</v>
      </c>
      <c r="G12837" s="69" t="s">
        <v>1948</v>
      </c>
    </row>
    <row r="12838" spans="1:7" ht="14.4">
      <c r="A12838" s="27" t="str">
        <f>VLOOKUP(C12838,'user list'!A:B,2,0)</f>
        <v>Admin</v>
      </c>
      <c r="B12838" s="172">
        <v>45818.65388888889</v>
      </c>
      <c r="C12838" s="69" t="s">
        <v>186</v>
      </c>
      <c r="D12838" s="69" t="s">
        <v>1937</v>
      </c>
      <c r="E12838" s="69" t="s">
        <v>870</v>
      </c>
      <c r="F12838" s="69">
        <v>2177</v>
      </c>
      <c r="G12838" s="69" t="s">
        <v>1948</v>
      </c>
    </row>
    <row r="12839" spans="1:7" ht="14.4">
      <c r="A12839" s="27" t="str">
        <f>VLOOKUP(C12839,'user list'!A:B,2,0)</f>
        <v>Admin</v>
      </c>
      <c r="B12839" s="172">
        <v>45818.65388888889</v>
      </c>
      <c r="C12839" s="69" t="s">
        <v>186</v>
      </c>
      <c r="D12839" s="69" t="s">
        <v>1937</v>
      </c>
      <c r="E12839" s="69" t="s">
        <v>870</v>
      </c>
      <c r="F12839" s="69">
        <v>2177</v>
      </c>
      <c r="G12839" s="69" t="s">
        <v>1947</v>
      </c>
    </row>
    <row r="12840" spans="1:7" ht="14.4">
      <c r="A12840" s="27" t="str">
        <f>VLOOKUP(C12840,'user list'!A:B,2,0)</f>
        <v>PLEB</v>
      </c>
      <c r="B12840" s="172">
        <v>45818.654490740744</v>
      </c>
      <c r="C12840" s="69" t="s">
        <v>260</v>
      </c>
      <c r="D12840" s="69" t="s">
        <v>1937</v>
      </c>
      <c r="E12840" s="69" t="s">
        <v>2723</v>
      </c>
      <c r="F12840" s="69">
        <v>2176</v>
      </c>
      <c r="G12840" s="69" t="s">
        <v>1939</v>
      </c>
    </row>
    <row r="12841" spans="1:7" ht="14.4">
      <c r="A12841" s="27" t="str">
        <f>VLOOKUP(C12841,'user list'!A:B,2,0)</f>
        <v>PLEB</v>
      </c>
      <c r="B12841" s="172">
        <v>45818.654537037037</v>
      </c>
      <c r="C12841" s="69" t="s">
        <v>260</v>
      </c>
      <c r="D12841" s="69" t="s">
        <v>1937</v>
      </c>
      <c r="E12841" s="69" t="s">
        <v>2723</v>
      </c>
      <c r="F12841" s="69">
        <v>2176</v>
      </c>
      <c r="G12841" s="69" t="s">
        <v>1939</v>
      </c>
    </row>
    <row r="12842" spans="1:7" ht="14.4">
      <c r="A12842" s="27" t="str">
        <f>VLOOKUP(C12842,'user list'!A:B,2,0)</f>
        <v>PLEB</v>
      </c>
      <c r="B12842" s="172">
        <v>45818.654930555553</v>
      </c>
      <c r="C12842" s="69" t="s">
        <v>260</v>
      </c>
      <c r="D12842" s="69" t="s">
        <v>1937</v>
      </c>
      <c r="E12842" s="69" t="s">
        <v>2723</v>
      </c>
      <c r="F12842" s="69">
        <v>2176</v>
      </c>
      <c r="G12842" s="69" t="s">
        <v>1939</v>
      </c>
    </row>
    <row r="12843" spans="1:7" ht="14.4">
      <c r="A12843" s="27" t="str">
        <f>VLOOKUP(C12843,'user list'!A:B,2,0)</f>
        <v>PLEB</v>
      </c>
      <c r="B12843" s="172">
        <v>45818.654930555553</v>
      </c>
      <c r="C12843" s="69" t="s">
        <v>260</v>
      </c>
      <c r="D12843" s="69" t="s">
        <v>1937</v>
      </c>
      <c r="E12843" s="69" t="s">
        <v>2723</v>
      </c>
      <c r="F12843" s="69">
        <v>2176</v>
      </c>
      <c r="G12843" s="69" t="s">
        <v>1939</v>
      </c>
    </row>
    <row r="12844" spans="1:7" ht="14.4">
      <c r="A12844" s="27" t="str">
        <f>VLOOKUP(C12844,'user list'!A:B,2,0)</f>
        <v>PLEB</v>
      </c>
      <c r="B12844" s="172">
        <v>45818.655069444445</v>
      </c>
      <c r="C12844" s="69" t="s">
        <v>260</v>
      </c>
      <c r="D12844" s="69" t="s">
        <v>1937</v>
      </c>
      <c r="E12844" s="69" t="s">
        <v>2723</v>
      </c>
      <c r="F12844" s="69">
        <v>2176</v>
      </c>
      <c r="G12844" s="69" t="s">
        <v>1939</v>
      </c>
    </row>
    <row r="12845" spans="1:7" ht="14.4">
      <c r="A12845" s="27" t="str">
        <f>VLOOKUP(C12845,'user list'!A:B,2,0)</f>
        <v>PLEB</v>
      </c>
      <c r="B12845" s="172">
        <v>45818.655069444445</v>
      </c>
      <c r="C12845" s="69" t="s">
        <v>260</v>
      </c>
      <c r="D12845" s="69" t="s">
        <v>1937</v>
      </c>
      <c r="E12845" s="69" t="s">
        <v>2723</v>
      </c>
      <c r="F12845" s="69">
        <v>2176</v>
      </c>
      <c r="G12845" s="69" t="s">
        <v>1939</v>
      </c>
    </row>
    <row r="12846" spans="1:7" ht="14.4">
      <c r="A12846" s="27" t="str">
        <f>VLOOKUP(C12846,'user list'!A:B,2,0)</f>
        <v>PLEB</v>
      </c>
      <c r="B12846" s="172">
        <v>45818.655115740738</v>
      </c>
      <c r="C12846" s="69" t="s">
        <v>260</v>
      </c>
      <c r="D12846" s="69" t="s">
        <v>1937</v>
      </c>
      <c r="E12846" s="69" t="s">
        <v>2723</v>
      </c>
      <c r="F12846" s="69">
        <v>2176</v>
      </c>
      <c r="G12846" s="69" t="s">
        <v>1939</v>
      </c>
    </row>
    <row r="12847" spans="1:7" ht="14.4">
      <c r="A12847" s="27" t="str">
        <f>VLOOKUP(C12847,'user list'!A:B,2,0)</f>
        <v>Admin</v>
      </c>
      <c r="B12847" s="172">
        <v>45818.655648148146</v>
      </c>
      <c r="C12847" s="69" t="s">
        <v>186</v>
      </c>
      <c r="D12847" s="69" t="s">
        <v>2719</v>
      </c>
      <c r="E12847" s="69" t="s">
        <v>2724</v>
      </c>
      <c r="F12847" s="69"/>
      <c r="G12847" s="69" t="s">
        <v>2491</v>
      </c>
    </row>
    <row r="12848" spans="1:7" ht="14.4">
      <c r="A12848" s="27" t="str">
        <f>VLOOKUP(C12848,'user list'!A:B,2,0)</f>
        <v>Admin</v>
      </c>
      <c r="B12848" s="172">
        <v>45818.655659722222</v>
      </c>
      <c r="C12848" s="69" t="s">
        <v>186</v>
      </c>
      <c r="D12848" s="69" t="s">
        <v>2719</v>
      </c>
      <c r="E12848" s="69" t="s">
        <v>2724</v>
      </c>
      <c r="F12848" s="69"/>
      <c r="G12848" s="69" t="s">
        <v>2488</v>
      </c>
    </row>
    <row r="12849" spans="1:7" ht="14.4">
      <c r="A12849" s="27" t="str">
        <f>VLOOKUP(C12849,'user list'!A:B,2,0)</f>
        <v>Admin</v>
      </c>
      <c r="B12849" s="172">
        <v>45818.655659722222</v>
      </c>
      <c r="C12849" s="69" t="s">
        <v>186</v>
      </c>
      <c r="D12849" s="69" t="s">
        <v>2719</v>
      </c>
      <c r="E12849" s="69" t="s">
        <v>2724</v>
      </c>
      <c r="F12849" s="69"/>
      <c r="G12849" s="69" t="s">
        <v>2488</v>
      </c>
    </row>
    <row r="12850" spans="1:7" ht="14.4">
      <c r="A12850" s="27" t="str">
        <f>VLOOKUP(C12850,'user list'!A:B,2,0)</f>
        <v>PLEB</v>
      </c>
      <c r="B12850" s="172">
        <v>45818.656458333331</v>
      </c>
      <c r="C12850" s="69" t="s">
        <v>260</v>
      </c>
      <c r="D12850" s="69" t="s">
        <v>1937</v>
      </c>
      <c r="E12850" s="69">
        <v>2168</v>
      </c>
      <c r="F12850" s="69">
        <v>2168</v>
      </c>
      <c r="G12850" s="69" t="s">
        <v>1948</v>
      </c>
    </row>
    <row r="12851" spans="1:7" ht="14.4">
      <c r="A12851" s="27" t="str">
        <f>VLOOKUP(C12851,'user list'!A:B,2,0)</f>
        <v>PLEB</v>
      </c>
      <c r="B12851" s="172">
        <v>45818.656458333331</v>
      </c>
      <c r="C12851" s="69" t="s">
        <v>260</v>
      </c>
      <c r="D12851" s="69" t="s">
        <v>1937</v>
      </c>
      <c r="E12851" s="69" t="s">
        <v>2723</v>
      </c>
      <c r="F12851" s="69">
        <v>2176</v>
      </c>
      <c r="G12851" s="69" t="s">
        <v>1947</v>
      </c>
    </row>
    <row r="12852" spans="1:7" ht="14.4">
      <c r="A12852" s="27" t="str">
        <f>VLOOKUP(C12852,'user list'!A:B,2,0)</f>
        <v>PLEB</v>
      </c>
      <c r="B12852" s="172">
        <v>45818.656458333331</v>
      </c>
      <c r="C12852" s="69" t="s">
        <v>260</v>
      </c>
      <c r="D12852" s="69" t="s">
        <v>1937</v>
      </c>
      <c r="E12852" s="69" t="s">
        <v>2723</v>
      </c>
      <c r="F12852" s="69">
        <v>2176</v>
      </c>
      <c r="G12852" s="69" t="s">
        <v>1948</v>
      </c>
    </row>
    <row r="12853" spans="1:7" ht="14.4">
      <c r="A12853" s="27" t="str">
        <f>VLOOKUP(C12853,'user list'!A:B,2,0)</f>
        <v>Admin</v>
      </c>
      <c r="B12853" s="172">
        <v>45818.656504629631</v>
      </c>
      <c r="C12853" s="69" t="s">
        <v>186</v>
      </c>
      <c r="D12853" s="69" t="s">
        <v>1937</v>
      </c>
      <c r="E12853" s="69" t="s">
        <v>2723</v>
      </c>
      <c r="F12853" s="69">
        <v>2176</v>
      </c>
      <c r="G12853" s="69" t="s">
        <v>1948</v>
      </c>
    </row>
    <row r="12854" spans="1:7" ht="14.4">
      <c r="A12854" s="27" t="str">
        <f>VLOOKUP(C12854,'user list'!A:B,2,0)</f>
        <v>Admin</v>
      </c>
      <c r="B12854" s="172">
        <v>45818.657523148147</v>
      </c>
      <c r="C12854" s="69" t="s">
        <v>186</v>
      </c>
      <c r="D12854" s="69" t="s">
        <v>1937</v>
      </c>
      <c r="E12854" s="69" t="s">
        <v>1761</v>
      </c>
      <c r="F12854" s="69">
        <v>2084</v>
      </c>
      <c r="G12854" s="69" t="s">
        <v>1939</v>
      </c>
    </row>
    <row r="12855" spans="1:7" ht="14.4">
      <c r="A12855" s="27" t="str">
        <f>VLOOKUP(C12855,'user list'!A:B,2,0)</f>
        <v>Admin</v>
      </c>
      <c r="B12855" s="172">
        <v>45818.657673611109</v>
      </c>
      <c r="C12855" s="69" t="s">
        <v>186</v>
      </c>
      <c r="D12855" s="69" t="s">
        <v>1937</v>
      </c>
      <c r="E12855" s="69" t="s">
        <v>1761</v>
      </c>
      <c r="F12855" s="69">
        <v>2084</v>
      </c>
      <c r="G12855" s="69" t="s">
        <v>1939</v>
      </c>
    </row>
    <row r="12856" spans="1:7" ht="14.4">
      <c r="A12856" s="27" t="str">
        <f>VLOOKUP(C12856,'user list'!A:B,2,0)</f>
        <v>QCYDO</v>
      </c>
      <c r="B12856" s="172">
        <v>45818.658020833333</v>
      </c>
      <c r="C12856" s="69" t="s">
        <v>270</v>
      </c>
      <c r="D12856" s="69" t="s">
        <v>1937</v>
      </c>
      <c r="E12856" s="69" t="s">
        <v>2725</v>
      </c>
      <c r="F12856" s="69">
        <v>2178</v>
      </c>
      <c r="G12856" s="69" t="s">
        <v>2440</v>
      </c>
    </row>
    <row r="12857" spans="1:7" ht="14.4">
      <c r="A12857" s="27" t="str">
        <f>VLOOKUP(C12857,'user list'!A:B,2,0)</f>
        <v>Admin</v>
      </c>
      <c r="B12857" s="172">
        <v>45818.658020833333</v>
      </c>
      <c r="C12857" s="69" t="s">
        <v>186</v>
      </c>
      <c r="D12857" s="69" t="s">
        <v>1937</v>
      </c>
      <c r="E12857" s="69" t="s">
        <v>2725</v>
      </c>
      <c r="F12857" s="69">
        <v>2178</v>
      </c>
      <c r="G12857" s="69" t="s">
        <v>1948</v>
      </c>
    </row>
    <row r="12858" spans="1:7" ht="14.4">
      <c r="A12858" s="27" t="str">
        <f>VLOOKUP(C12858,'user list'!A:B,2,0)</f>
        <v>Admin</v>
      </c>
      <c r="B12858" s="172">
        <v>45818.658032407409</v>
      </c>
      <c r="C12858" s="69" t="s">
        <v>186</v>
      </c>
      <c r="D12858" s="69" t="s">
        <v>1937</v>
      </c>
      <c r="E12858" s="69" t="s">
        <v>2725</v>
      </c>
      <c r="F12858" s="69">
        <v>2178</v>
      </c>
      <c r="G12858" s="69" t="s">
        <v>1948</v>
      </c>
    </row>
    <row r="12859" spans="1:7" ht="14.4">
      <c r="A12859" s="27" t="str">
        <f>VLOOKUP(C12859,'user list'!A:B,2,0)</f>
        <v>Admin</v>
      </c>
      <c r="B12859" s="172">
        <v>45818.658032407409</v>
      </c>
      <c r="C12859" s="69" t="s">
        <v>186</v>
      </c>
      <c r="D12859" s="69" t="s">
        <v>1937</v>
      </c>
      <c r="E12859" s="69" t="s">
        <v>2725</v>
      </c>
      <c r="F12859" s="69">
        <v>2178</v>
      </c>
      <c r="G12859" s="69" t="s">
        <v>1948</v>
      </c>
    </row>
    <row r="12860" spans="1:7" ht="14.4">
      <c r="A12860" s="27" t="str">
        <f>VLOOKUP(C12860,'user list'!A:B,2,0)</f>
        <v>Admin</v>
      </c>
      <c r="B12860" s="172">
        <v>45818.658032407409</v>
      </c>
      <c r="C12860" s="69" t="s">
        <v>186</v>
      </c>
      <c r="D12860" s="69" t="s">
        <v>1937</v>
      </c>
      <c r="E12860" s="69" t="s">
        <v>2725</v>
      </c>
      <c r="F12860" s="69">
        <v>2178</v>
      </c>
      <c r="G12860" s="69" t="s">
        <v>1947</v>
      </c>
    </row>
    <row r="12861" spans="1:7" ht="14.4">
      <c r="A12861" s="27" t="str">
        <f>VLOOKUP(C12861,'user list'!A:B,2,0)</f>
        <v>Admin</v>
      </c>
      <c r="B12861" s="172">
        <v>45818.658043981479</v>
      </c>
      <c r="C12861" s="69" t="s">
        <v>186</v>
      </c>
      <c r="D12861" s="69" t="s">
        <v>1937</v>
      </c>
      <c r="E12861" s="69" t="s">
        <v>2672</v>
      </c>
      <c r="F12861" s="69">
        <v>2082</v>
      </c>
      <c r="G12861" s="69" t="s">
        <v>1939</v>
      </c>
    </row>
    <row r="12862" spans="1:7" ht="14.4">
      <c r="A12862" s="27" t="str">
        <f>VLOOKUP(C12862,'user list'!A:B,2,0)</f>
        <v>LEDIPO</v>
      </c>
      <c r="B12862" s="172">
        <v>45818.658055555556</v>
      </c>
      <c r="C12862" s="69" t="s">
        <v>222</v>
      </c>
      <c r="D12862" s="69" t="s">
        <v>1937</v>
      </c>
      <c r="E12862" s="69" t="s">
        <v>2651</v>
      </c>
      <c r="F12862" s="69">
        <v>2064</v>
      </c>
      <c r="G12862" s="69" t="s">
        <v>1939</v>
      </c>
    </row>
    <row r="12863" spans="1:7" ht="14.4">
      <c r="A12863" s="27" t="str">
        <f>VLOOKUP(C12863,'user list'!A:B,2,0)</f>
        <v>Admin</v>
      </c>
      <c r="B12863" s="172">
        <v>45818.658171296294</v>
      </c>
      <c r="C12863" s="69" t="s">
        <v>186</v>
      </c>
      <c r="D12863" s="69" t="s">
        <v>1937</v>
      </c>
      <c r="E12863" s="69" t="s">
        <v>2672</v>
      </c>
      <c r="F12863" s="69">
        <v>2082</v>
      </c>
      <c r="G12863" s="69" t="s">
        <v>1939</v>
      </c>
    </row>
    <row r="12864" spans="1:7" ht="14.4">
      <c r="A12864" s="27" t="str">
        <f>VLOOKUP(C12864,'user list'!A:B,2,0)</f>
        <v>LEDIPO</v>
      </c>
      <c r="B12864" s="172">
        <v>45818.658206018517</v>
      </c>
      <c r="C12864" s="69" t="s">
        <v>222</v>
      </c>
      <c r="D12864" s="69" t="s">
        <v>1937</v>
      </c>
      <c r="E12864" s="69" t="s">
        <v>2651</v>
      </c>
      <c r="F12864" s="69">
        <v>2064</v>
      </c>
      <c r="G12864" s="69" t="s">
        <v>2441</v>
      </c>
    </row>
    <row r="12865" spans="1:7" ht="14.4">
      <c r="A12865" s="27" t="str">
        <f>VLOOKUP(C12865,'user list'!A:B,2,0)</f>
        <v>QCYDO</v>
      </c>
      <c r="B12865" s="172">
        <v>45818.659479166665</v>
      </c>
      <c r="C12865" s="69" t="s">
        <v>270</v>
      </c>
      <c r="D12865" s="69" t="s">
        <v>1937</v>
      </c>
      <c r="E12865" s="69" t="s">
        <v>2726</v>
      </c>
      <c r="F12865" s="69">
        <v>2179</v>
      </c>
      <c r="G12865" s="69" t="s">
        <v>2440</v>
      </c>
    </row>
    <row r="12866" spans="1:7" ht="14.4">
      <c r="A12866" s="27" t="str">
        <f>VLOOKUP(C12866,'user list'!A:B,2,0)</f>
        <v>Admin</v>
      </c>
      <c r="B12866" s="172">
        <v>45818.659479166665</v>
      </c>
      <c r="C12866" s="69" t="s">
        <v>186</v>
      </c>
      <c r="D12866" s="69" t="s">
        <v>1937</v>
      </c>
      <c r="E12866" s="69" t="s">
        <v>2726</v>
      </c>
      <c r="F12866" s="69">
        <v>2179</v>
      </c>
      <c r="G12866" s="69" t="s">
        <v>1948</v>
      </c>
    </row>
    <row r="12867" spans="1:7" ht="14.4">
      <c r="A12867" s="27" t="str">
        <f>VLOOKUP(C12867,'user list'!A:B,2,0)</f>
        <v>Admin</v>
      </c>
      <c r="B12867" s="172">
        <v>45818.659479166665</v>
      </c>
      <c r="C12867" s="69" t="s">
        <v>186</v>
      </c>
      <c r="D12867" s="69" t="s">
        <v>1937</v>
      </c>
      <c r="E12867" s="69" t="s">
        <v>2726</v>
      </c>
      <c r="F12867" s="69">
        <v>2179</v>
      </c>
      <c r="G12867" s="69" t="s">
        <v>1948</v>
      </c>
    </row>
    <row r="12868" spans="1:7" ht="14.4">
      <c r="A12868" s="27" t="str">
        <f>VLOOKUP(C12868,'user list'!A:B,2,0)</f>
        <v>Admin</v>
      </c>
      <c r="B12868" s="172">
        <v>45818.659479166665</v>
      </c>
      <c r="C12868" s="69" t="s">
        <v>186</v>
      </c>
      <c r="D12868" s="69" t="s">
        <v>1937</v>
      </c>
      <c r="E12868" s="69" t="s">
        <v>2726</v>
      </c>
      <c r="F12868" s="69">
        <v>2179</v>
      </c>
      <c r="G12868" s="69" t="s">
        <v>1948</v>
      </c>
    </row>
    <row r="12869" spans="1:7" ht="14.4">
      <c r="A12869" s="27" t="str">
        <f>VLOOKUP(C12869,'user list'!A:B,2,0)</f>
        <v>Admin</v>
      </c>
      <c r="B12869" s="172">
        <v>45818.659479166665</v>
      </c>
      <c r="C12869" s="69" t="s">
        <v>186</v>
      </c>
      <c r="D12869" s="69" t="s">
        <v>1937</v>
      </c>
      <c r="E12869" s="69" t="s">
        <v>2726</v>
      </c>
      <c r="F12869" s="69">
        <v>2179</v>
      </c>
      <c r="G12869" s="69" t="s">
        <v>1947</v>
      </c>
    </row>
    <row r="12870" spans="1:7" ht="14.4">
      <c r="A12870" s="27" t="str">
        <f>VLOOKUP(C12870,'user list'!A:B,2,0)</f>
        <v>QCYDO</v>
      </c>
      <c r="B12870" s="172">
        <v>45818.660497685189</v>
      </c>
      <c r="C12870" s="69" t="s">
        <v>270</v>
      </c>
      <c r="D12870" s="69" t="s">
        <v>1937</v>
      </c>
      <c r="E12870" s="69" t="s">
        <v>1574</v>
      </c>
      <c r="F12870" s="69">
        <v>2180</v>
      </c>
      <c r="G12870" s="69" t="s">
        <v>2440</v>
      </c>
    </row>
    <row r="12871" spans="1:7" ht="14.4">
      <c r="A12871" s="27" t="str">
        <f>VLOOKUP(C12871,'user list'!A:B,2,0)</f>
        <v>Admin</v>
      </c>
      <c r="B12871" s="172">
        <v>45818.660509259258</v>
      </c>
      <c r="C12871" s="69" t="s">
        <v>186</v>
      </c>
      <c r="D12871" s="69" t="s">
        <v>1937</v>
      </c>
      <c r="E12871" s="69" t="s">
        <v>1574</v>
      </c>
      <c r="F12871" s="69">
        <v>2180</v>
      </c>
      <c r="G12871" s="69" t="s">
        <v>1948</v>
      </c>
    </row>
    <row r="12872" spans="1:7" ht="14.4">
      <c r="A12872" s="27" t="str">
        <f>VLOOKUP(C12872,'user list'!A:B,2,0)</f>
        <v>Admin</v>
      </c>
      <c r="B12872" s="172">
        <v>45818.660509259258</v>
      </c>
      <c r="C12872" s="69" t="s">
        <v>186</v>
      </c>
      <c r="D12872" s="69" t="s">
        <v>1937</v>
      </c>
      <c r="E12872" s="69" t="s">
        <v>1574</v>
      </c>
      <c r="F12872" s="69">
        <v>2180</v>
      </c>
      <c r="G12872" s="69" t="s">
        <v>1948</v>
      </c>
    </row>
    <row r="12873" spans="1:7" ht="14.4">
      <c r="A12873" s="27" t="str">
        <f>VLOOKUP(C12873,'user list'!A:B,2,0)</f>
        <v>Admin</v>
      </c>
      <c r="B12873" s="172">
        <v>45818.660509259258</v>
      </c>
      <c r="C12873" s="69" t="s">
        <v>186</v>
      </c>
      <c r="D12873" s="69" t="s">
        <v>1937</v>
      </c>
      <c r="E12873" s="69" t="s">
        <v>1574</v>
      </c>
      <c r="F12873" s="69">
        <v>2180</v>
      </c>
      <c r="G12873" s="69" t="s">
        <v>1948</v>
      </c>
    </row>
    <row r="12874" spans="1:7" ht="14.4">
      <c r="A12874" s="27" t="str">
        <f>VLOOKUP(C12874,'user list'!A:B,2,0)</f>
        <v>Admin</v>
      </c>
      <c r="B12874" s="172">
        <v>45818.660509259258</v>
      </c>
      <c r="C12874" s="69" t="s">
        <v>186</v>
      </c>
      <c r="D12874" s="69" t="s">
        <v>1937</v>
      </c>
      <c r="E12874" s="69" t="s">
        <v>1574</v>
      </c>
      <c r="F12874" s="69">
        <v>2180</v>
      </c>
      <c r="G12874" s="69" t="s">
        <v>1947</v>
      </c>
    </row>
    <row r="12875" spans="1:7" ht="14.4">
      <c r="A12875" s="27" t="str">
        <f>VLOOKUP(C12875,'user list'!A:B,2,0)</f>
        <v>OCAs</v>
      </c>
      <c r="B12875" s="172">
        <v>45818.662175925929</v>
      </c>
      <c r="C12875" s="69" t="s">
        <v>279</v>
      </c>
      <c r="D12875" s="69" t="s">
        <v>1937</v>
      </c>
      <c r="E12875" s="69" t="s">
        <v>2707</v>
      </c>
      <c r="F12875" s="69">
        <v>2152</v>
      </c>
      <c r="G12875" s="69" t="s">
        <v>1939</v>
      </c>
    </row>
    <row r="12876" spans="1:7" ht="14.4">
      <c r="A12876" s="27" t="str">
        <f>VLOOKUP(C12876,'user list'!A:B,2,0)</f>
        <v>OCAs</v>
      </c>
      <c r="B12876" s="172">
        <v>45818.662187499998</v>
      </c>
      <c r="C12876" s="69" t="s">
        <v>279</v>
      </c>
      <c r="D12876" s="69" t="s">
        <v>1937</v>
      </c>
      <c r="E12876" s="69" t="s">
        <v>2706</v>
      </c>
      <c r="F12876" s="69">
        <v>2151</v>
      </c>
      <c r="G12876" s="69" t="s">
        <v>1939</v>
      </c>
    </row>
    <row r="12877" spans="1:7" ht="14.4">
      <c r="A12877" s="27" t="str">
        <f>VLOOKUP(C12877,'user list'!A:B,2,0)</f>
        <v>OCAs</v>
      </c>
      <c r="B12877" s="172">
        <v>45818.662222222221</v>
      </c>
      <c r="C12877" s="69" t="s">
        <v>279</v>
      </c>
      <c r="D12877" s="69" t="s">
        <v>1937</v>
      </c>
      <c r="E12877" s="69" t="s">
        <v>2705</v>
      </c>
      <c r="F12877" s="69">
        <v>2150</v>
      </c>
      <c r="G12877" s="69" t="s">
        <v>1939</v>
      </c>
    </row>
    <row r="12878" spans="1:7" ht="14.4">
      <c r="A12878" s="27" t="str">
        <f>VLOOKUP(C12878,'user list'!A:B,2,0)</f>
        <v>OCAs</v>
      </c>
      <c r="B12878" s="172">
        <v>45818.662233796298</v>
      </c>
      <c r="C12878" s="69" t="s">
        <v>279</v>
      </c>
      <c r="D12878" s="69" t="s">
        <v>1937</v>
      </c>
      <c r="E12878" s="69" t="s">
        <v>2703</v>
      </c>
      <c r="F12878" s="69">
        <v>2148</v>
      </c>
      <c r="G12878" s="69" t="s">
        <v>1939</v>
      </c>
    </row>
    <row r="12879" spans="1:7" ht="14.4">
      <c r="A12879" s="27" t="str">
        <f>VLOOKUP(C12879,'user list'!A:B,2,0)</f>
        <v>QCYDO</v>
      </c>
      <c r="B12879" s="172">
        <v>45818.662326388891</v>
      </c>
      <c r="C12879" s="69" t="s">
        <v>270</v>
      </c>
      <c r="D12879" s="69" t="s">
        <v>1937</v>
      </c>
      <c r="E12879" s="69" t="s">
        <v>1571</v>
      </c>
      <c r="F12879" s="69">
        <v>2181</v>
      </c>
      <c r="G12879" s="69" t="s">
        <v>2440</v>
      </c>
    </row>
    <row r="12880" spans="1:7" ht="14.4">
      <c r="A12880" s="27" t="str">
        <f>VLOOKUP(C12880,'user list'!A:B,2,0)</f>
        <v>Admin</v>
      </c>
      <c r="B12880" s="172">
        <v>45818.662326388891</v>
      </c>
      <c r="C12880" s="69" t="s">
        <v>186</v>
      </c>
      <c r="D12880" s="69" t="s">
        <v>1937</v>
      </c>
      <c r="E12880" s="69" t="s">
        <v>1571</v>
      </c>
      <c r="F12880" s="69">
        <v>2181</v>
      </c>
      <c r="G12880" s="69" t="s">
        <v>1948</v>
      </c>
    </row>
    <row r="12881" spans="1:7" ht="14.4">
      <c r="A12881" s="27" t="str">
        <f>VLOOKUP(C12881,'user list'!A:B,2,0)</f>
        <v>Admin</v>
      </c>
      <c r="B12881" s="172">
        <v>45818.662326388891</v>
      </c>
      <c r="C12881" s="69" t="s">
        <v>186</v>
      </c>
      <c r="D12881" s="69" t="s">
        <v>1937</v>
      </c>
      <c r="E12881" s="69" t="s">
        <v>1571</v>
      </c>
      <c r="F12881" s="69">
        <v>2181</v>
      </c>
      <c r="G12881" s="69" t="s">
        <v>1948</v>
      </c>
    </row>
    <row r="12882" spans="1:7" ht="14.4">
      <c r="A12882" s="27" t="str">
        <f>VLOOKUP(C12882,'user list'!A:B,2,0)</f>
        <v>Admin</v>
      </c>
      <c r="B12882" s="172">
        <v>45818.662326388891</v>
      </c>
      <c r="C12882" s="69" t="s">
        <v>186</v>
      </c>
      <c r="D12882" s="69" t="s">
        <v>1937</v>
      </c>
      <c r="E12882" s="69" t="s">
        <v>1571</v>
      </c>
      <c r="F12882" s="69">
        <v>2181</v>
      </c>
      <c r="G12882" s="69" t="s">
        <v>1948</v>
      </c>
    </row>
    <row r="12883" spans="1:7" ht="14.4">
      <c r="A12883" s="27" t="str">
        <f>VLOOKUP(C12883,'user list'!A:B,2,0)</f>
        <v>Admin</v>
      </c>
      <c r="B12883" s="172">
        <v>45818.662326388891</v>
      </c>
      <c r="C12883" s="69" t="s">
        <v>186</v>
      </c>
      <c r="D12883" s="69" t="s">
        <v>1937</v>
      </c>
      <c r="E12883" s="69" t="s">
        <v>1571</v>
      </c>
      <c r="F12883" s="69">
        <v>2181</v>
      </c>
      <c r="G12883" s="69" t="s">
        <v>1947</v>
      </c>
    </row>
    <row r="12884" spans="1:7" ht="14.4">
      <c r="A12884" s="27" t="str">
        <f>VLOOKUP(C12884,'user list'!A:B,2,0)</f>
        <v>OCAs</v>
      </c>
      <c r="B12884" s="172">
        <v>45818.662349537037</v>
      </c>
      <c r="C12884" s="69" t="s">
        <v>279</v>
      </c>
      <c r="D12884" s="69" t="s">
        <v>1937</v>
      </c>
      <c r="E12884" s="69" t="s">
        <v>2707</v>
      </c>
      <c r="F12884" s="69">
        <v>2152</v>
      </c>
      <c r="G12884" s="69" t="s">
        <v>1939</v>
      </c>
    </row>
    <row r="12885" spans="1:7" ht="14.4">
      <c r="A12885" s="27" t="str">
        <f>VLOOKUP(C12885,'user list'!A:B,2,0)</f>
        <v>OCAs</v>
      </c>
      <c r="B12885" s="172">
        <v>45818.662372685183</v>
      </c>
      <c r="C12885" s="69" t="s">
        <v>279</v>
      </c>
      <c r="D12885" s="69" t="s">
        <v>1937</v>
      </c>
      <c r="E12885" s="69" t="s">
        <v>2706</v>
      </c>
      <c r="F12885" s="69">
        <v>2151</v>
      </c>
      <c r="G12885" s="69" t="s">
        <v>1939</v>
      </c>
    </row>
    <row r="12886" spans="1:7" ht="14.4">
      <c r="A12886" s="27" t="str">
        <f>VLOOKUP(C12886,'user list'!A:B,2,0)</f>
        <v>OCAs</v>
      </c>
      <c r="B12886" s="172">
        <v>45818.662395833337</v>
      </c>
      <c r="C12886" s="69" t="s">
        <v>279</v>
      </c>
      <c r="D12886" s="69" t="s">
        <v>1937</v>
      </c>
      <c r="E12886" s="69" t="s">
        <v>2517</v>
      </c>
      <c r="F12886" s="69">
        <v>1860</v>
      </c>
      <c r="G12886" s="69" t="s">
        <v>1939</v>
      </c>
    </row>
    <row r="12887" spans="1:7" ht="14.4">
      <c r="A12887" s="27" t="str">
        <f>VLOOKUP(C12887,'user list'!A:B,2,0)</f>
        <v>OCAs</v>
      </c>
      <c r="B12887" s="172">
        <v>45818.663113425922</v>
      </c>
      <c r="C12887" s="69" t="s">
        <v>279</v>
      </c>
      <c r="D12887" s="69" t="s">
        <v>1937</v>
      </c>
      <c r="E12887" s="69" t="s">
        <v>2727</v>
      </c>
      <c r="F12887" s="69">
        <v>2182</v>
      </c>
      <c r="G12887" s="69" t="s">
        <v>2440</v>
      </c>
    </row>
    <row r="12888" spans="1:7" ht="14.4">
      <c r="A12888" s="27" t="str">
        <f>VLOOKUP(C12888,'user list'!A:B,2,0)</f>
        <v>Admin</v>
      </c>
      <c r="B12888" s="172">
        <v>45818.663124999999</v>
      </c>
      <c r="C12888" s="69" t="s">
        <v>186</v>
      </c>
      <c r="D12888" s="69" t="s">
        <v>1937</v>
      </c>
      <c r="E12888" s="69" t="s">
        <v>2727</v>
      </c>
      <c r="F12888" s="69">
        <v>2182</v>
      </c>
      <c r="G12888" s="69" t="s">
        <v>1948</v>
      </c>
    </row>
    <row r="12889" spans="1:7" ht="14.4">
      <c r="A12889" s="27" t="str">
        <f>VLOOKUP(C12889,'user list'!A:B,2,0)</f>
        <v>Admin</v>
      </c>
      <c r="B12889" s="172">
        <v>45818.663124999999</v>
      </c>
      <c r="C12889" s="69" t="s">
        <v>186</v>
      </c>
      <c r="D12889" s="69" t="s">
        <v>1937</v>
      </c>
      <c r="E12889" s="69" t="s">
        <v>2727</v>
      </c>
      <c r="F12889" s="69">
        <v>2182</v>
      </c>
      <c r="G12889" s="69" t="s">
        <v>1948</v>
      </c>
    </row>
    <row r="12890" spans="1:7" ht="14.4">
      <c r="A12890" s="27" t="str">
        <f>VLOOKUP(C12890,'user list'!A:B,2,0)</f>
        <v>Admin</v>
      </c>
      <c r="B12890" s="172">
        <v>45818.663124999999</v>
      </c>
      <c r="C12890" s="69" t="s">
        <v>186</v>
      </c>
      <c r="D12890" s="69" t="s">
        <v>1937</v>
      </c>
      <c r="E12890" s="69" t="s">
        <v>2727</v>
      </c>
      <c r="F12890" s="69">
        <v>2182</v>
      </c>
      <c r="G12890" s="69" t="s">
        <v>1948</v>
      </c>
    </row>
    <row r="12891" spans="1:7" ht="14.4">
      <c r="A12891" s="27" t="str">
        <f>VLOOKUP(C12891,'user list'!A:B,2,0)</f>
        <v>Admin</v>
      </c>
      <c r="B12891" s="172">
        <v>45818.663124999999</v>
      </c>
      <c r="C12891" s="69" t="s">
        <v>186</v>
      </c>
      <c r="D12891" s="69" t="s">
        <v>1937</v>
      </c>
      <c r="E12891" s="69" t="s">
        <v>2727</v>
      </c>
      <c r="F12891" s="69">
        <v>2182</v>
      </c>
      <c r="G12891" s="69" t="s">
        <v>1947</v>
      </c>
    </row>
    <row r="12892" spans="1:7" ht="14.4">
      <c r="A12892" s="27" t="str">
        <f>VLOOKUP(C12892,'user list'!A:B,2,0)</f>
        <v>PESO</v>
      </c>
      <c r="B12892" s="172">
        <v>45818.663344907407</v>
      </c>
      <c r="C12892" s="69" t="s">
        <v>259</v>
      </c>
      <c r="D12892" s="69" t="s">
        <v>1937</v>
      </c>
      <c r="E12892" s="69" t="s">
        <v>2577</v>
      </c>
      <c r="F12892" s="69">
        <v>1946</v>
      </c>
      <c r="G12892" s="69" t="s">
        <v>1939</v>
      </c>
    </row>
    <row r="12893" spans="1:7" ht="14.4">
      <c r="A12893" s="27" t="str">
        <f>VLOOKUP(C12893,'user list'!A:B,2,0)</f>
        <v>OCAs</v>
      </c>
      <c r="B12893" s="172">
        <v>45818.663414351853</v>
      </c>
      <c r="C12893" s="69" t="s">
        <v>279</v>
      </c>
      <c r="D12893" s="69" t="s">
        <v>1937</v>
      </c>
      <c r="E12893" s="69" t="s">
        <v>2517</v>
      </c>
      <c r="F12893" s="69">
        <v>1860</v>
      </c>
      <c r="G12893" s="69" t="s">
        <v>1939</v>
      </c>
    </row>
    <row r="12894" spans="1:7" ht="14.4">
      <c r="A12894" s="27" t="str">
        <f>VLOOKUP(C12894,'user list'!A:B,2,0)</f>
        <v>QCYDO</v>
      </c>
      <c r="B12894" s="172">
        <v>45818.663576388892</v>
      </c>
      <c r="C12894" s="69" t="s">
        <v>270</v>
      </c>
      <c r="D12894" s="69" t="s">
        <v>1937</v>
      </c>
      <c r="E12894" s="69" t="s">
        <v>884</v>
      </c>
      <c r="F12894" s="69">
        <v>2170</v>
      </c>
      <c r="G12894" s="69" t="s">
        <v>1939</v>
      </c>
    </row>
    <row r="12895" spans="1:7" ht="14.4">
      <c r="A12895" s="27" t="str">
        <f>VLOOKUP(C12895,'user list'!A:B,2,0)</f>
        <v>LEDIPO</v>
      </c>
      <c r="B12895" s="172">
        <v>45818.663599537038</v>
      </c>
      <c r="C12895" s="69" t="s">
        <v>222</v>
      </c>
      <c r="D12895" s="69" t="s">
        <v>1937</v>
      </c>
      <c r="E12895" s="69" t="s">
        <v>2521</v>
      </c>
      <c r="F12895" s="69">
        <v>1863</v>
      </c>
      <c r="G12895" s="69" t="s">
        <v>1939</v>
      </c>
    </row>
    <row r="12896" spans="1:7" ht="14.4">
      <c r="A12896" s="27" t="str">
        <f>VLOOKUP(C12896,'user list'!A:B,2,0)</f>
        <v>LEDIPO</v>
      </c>
      <c r="B12896" s="172">
        <v>45818.6637962963</v>
      </c>
      <c r="C12896" s="69" t="s">
        <v>222</v>
      </c>
      <c r="D12896" s="69" t="s">
        <v>1937</v>
      </c>
      <c r="E12896" s="69" t="s">
        <v>2520</v>
      </c>
      <c r="F12896" s="69">
        <v>1862</v>
      </c>
      <c r="G12896" s="69" t="s">
        <v>1939</v>
      </c>
    </row>
    <row r="12897" spans="1:7" ht="14.4">
      <c r="A12897" s="27" t="str">
        <f>VLOOKUP(C12897,'user list'!A:B,2,0)</f>
        <v>PESO</v>
      </c>
      <c r="B12897" s="172">
        <v>45818.663842592592</v>
      </c>
      <c r="C12897" s="69" t="s">
        <v>259</v>
      </c>
      <c r="D12897" s="69" t="s">
        <v>1937</v>
      </c>
      <c r="E12897" s="69" t="s">
        <v>2697</v>
      </c>
      <c r="F12897" s="69">
        <v>2138</v>
      </c>
      <c r="G12897" s="69" t="s">
        <v>1939</v>
      </c>
    </row>
    <row r="12898" spans="1:7" ht="14.4">
      <c r="A12898" s="27" t="str">
        <f>VLOOKUP(C12898,'user list'!A:B,2,0)</f>
        <v>QCYDO</v>
      </c>
      <c r="B12898" s="172">
        <v>45818.663854166669</v>
      </c>
      <c r="C12898" s="69" t="s">
        <v>270</v>
      </c>
      <c r="D12898" s="69" t="s">
        <v>1937</v>
      </c>
      <c r="E12898" s="69" t="s">
        <v>884</v>
      </c>
      <c r="F12898" s="69">
        <v>2170</v>
      </c>
      <c r="G12898" s="69" t="s">
        <v>1939</v>
      </c>
    </row>
    <row r="12899" spans="1:7" ht="14.4">
      <c r="A12899" s="27" t="str">
        <f>VLOOKUP(C12899,'user list'!A:B,2,0)</f>
        <v>LEDIPO</v>
      </c>
      <c r="B12899" s="172">
        <v>45818.663935185185</v>
      </c>
      <c r="C12899" s="69" t="s">
        <v>222</v>
      </c>
      <c r="D12899" s="69" t="s">
        <v>1937</v>
      </c>
      <c r="E12899" s="69" t="s">
        <v>2521</v>
      </c>
      <c r="F12899" s="69">
        <v>1863</v>
      </c>
      <c r="G12899" s="69" t="s">
        <v>1939</v>
      </c>
    </row>
    <row r="12900" spans="1:7" ht="14.4">
      <c r="A12900" s="27" t="str">
        <f>VLOOKUP(C12900,'user list'!A:B,2,0)</f>
        <v>PESO</v>
      </c>
      <c r="B12900" s="172">
        <v>45818.6641087963</v>
      </c>
      <c r="C12900" s="69" t="s">
        <v>259</v>
      </c>
      <c r="D12900" s="69" t="s">
        <v>1937</v>
      </c>
      <c r="E12900" s="69" t="s">
        <v>2697</v>
      </c>
      <c r="F12900" s="69">
        <v>2146</v>
      </c>
      <c r="G12900" s="69" t="s">
        <v>1939</v>
      </c>
    </row>
    <row r="12901" spans="1:7" ht="14.4">
      <c r="A12901" s="27" t="str">
        <f>VLOOKUP(C12901,'user list'!A:B,2,0)</f>
        <v>PESO</v>
      </c>
      <c r="B12901" s="172">
        <v>45818.664143518516</v>
      </c>
      <c r="C12901" s="69" t="s">
        <v>259</v>
      </c>
      <c r="D12901" s="69" t="s">
        <v>1937</v>
      </c>
      <c r="E12901" s="69" t="s">
        <v>2697</v>
      </c>
      <c r="F12901" s="69">
        <v>2138</v>
      </c>
      <c r="G12901" s="69" t="s">
        <v>1939</v>
      </c>
    </row>
    <row r="12902" spans="1:7" ht="14.4">
      <c r="A12902" s="27" t="str">
        <f>VLOOKUP(C12902,'user list'!A:B,2,0)</f>
        <v>OCAs</v>
      </c>
      <c r="B12902" s="172">
        <v>45818.664363425924</v>
      </c>
      <c r="C12902" s="69" t="s">
        <v>279</v>
      </c>
      <c r="D12902" s="69" t="s">
        <v>1937</v>
      </c>
      <c r="E12902" s="69" t="s">
        <v>2684</v>
      </c>
      <c r="F12902" s="69">
        <v>2096</v>
      </c>
      <c r="G12902" s="69" t="s">
        <v>1939</v>
      </c>
    </row>
    <row r="12903" spans="1:7" ht="14.4">
      <c r="A12903" s="27" t="str">
        <f>VLOOKUP(C12903,'user list'!A:B,2,0)</f>
        <v>QCYDO</v>
      </c>
      <c r="B12903" s="172">
        <v>45818.664456018516</v>
      </c>
      <c r="C12903" s="69" t="s">
        <v>270</v>
      </c>
      <c r="D12903" s="69" t="s">
        <v>1937</v>
      </c>
      <c r="E12903" s="69" t="s">
        <v>2721</v>
      </c>
      <c r="F12903" s="69">
        <v>2173</v>
      </c>
      <c r="G12903" s="69" t="s">
        <v>1939</v>
      </c>
    </row>
    <row r="12904" spans="1:7" ht="14.4">
      <c r="A12904" s="27" t="str">
        <f>VLOOKUP(C12904,'user list'!A:B,2,0)</f>
        <v>OCAs</v>
      </c>
      <c r="B12904" s="172">
        <v>45818.664537037039</v>
      </c>
      <c r="C12904" s="69" t="s">
        <v>279</v>
      </c>
      <c r="D12904" s="69" t="s">
        <v>1937</v>
      </c>
      <c r="E12904" s="69" t="s">
        <v>2727</v>
      </c>
      <c r="F12904" s="69">
        <v>2182</v>
      </c>
      <c r="G12904" s="69" t="s">
        <v>1939</v>
      </c>
    </row>
    <row r="12905" spans="1:7" ht="14.4">
      <c r="A12905" s="27" t="str">
        <f>VLOOKUP(C12905,'user list'!A:B,2,0)</f>
        <v>OCAs</v>
      </c>
      <c r="B12905" s="172">
        <v>45818.664548611108</v>
      </c>
      <c r="C12905" s="69" t="s">
        <v>279</v>
      </c>
      <c r="D12905" s="69" t="s">
        <v>1937</v>
      </c>
      <c r="E12905" s="69" t="s">
        <v>2707</v>
      </c>
      <c r="F12905" s="69">
        <v>2152</v>
      </c>
      <c r="G12905" s="69" t="s">
        <v>1939</v>
      </c>
    </row>
    <row r="12906" spans="1:7" ht="14.4">
      <c r="A12906" s="27" t="str">
        <f>VLOOKUP(C12906,'user list'!A:B,2,0)</f>
        <v>OCAs</v>
      </c>
      <c r="B12906" s="172">
        <v>45818.664560185185</v>
      </c>
      <c r="C12906" s="69" t="s">
        <v>279</v>
      </c>
      <c r="D12906" s="69" t="s">
        <v>1937</v>
      </c>
      <c r="E12906" s="69" t="s">
        <v>2727</v>
      </c>
      <c r="F12906" s="69">
        <v>2182</v>
      </c>
      <c r="G12906" s="69" t="s">
        <v>1939</v>
      </c>
    </row>
    <row r="12907" spans="1:7" ht="14.4">
      <c r="A12907" s="27" t="str">
        <f>VLOOKUP(C12907,'user list'!A:B,2,0)</f>
        <v>PESO</v>
      </c>
      <c r="B12907" s="172">
        <v>45818.664629629631</v>
      </c>
      <c r="C12907" s="69" t="s">
        <v>259</v>
      </c>
      <c r="D12907" s="69" t="s">
        <v>1937</v>
      </c>
      <c r="E12907" s="69" t="s">
        <v>2697</v>
      </c>
      <c r="F12907" s="69">
        <v>2138</v>
      </c>
      <c r="G12907" s="69" t="s">
        <v>2441</v>
      </c>
    </row>
    <row r="12908" spans="1:7" ht="14.4">
      <c r="A12908" s="27" t="str">
        <f>VLOOKUP(C12908,'user list'!A:B,2,0)</f>
        <v>QCYDO</v>
      </c>
      <c r="B12908" s="172">
        <v>45818.664722222224</v>
      </c>
      <c r="C12908" s="69" t="s">
        <v>270</v>
      </c>
      <c r="D12908" s="69" t="s">
        <v>1937</v>
      </c>
      <c r="E12908" s="69" t="s">
        <v>875</v>
      </c>
      <c r="F12908" s="69">
        <v>2175</v>
      </c>
      <c r="G12908" s="69" t="s">
        <v>1939</v>
      </c>
    </row>
    <row r="12909" spans="1:7" ht="14.4">
      <c r="A12909" s="27" t="str">
        <f>VLOOKUP(C12909,'user list'!A:B,2,0)</f>
        <v>QCYDO</v>
      </c>
      <c r="B12909" s="172">
        <v>45818.664768518516</v>
      </c>
      <c r="C12909" s="69" t="s">
        <v>270</v>
      </c>
      <c r="D12909" s="69" t="s">
        <v>1937</v>
      </c>
      <c r="E12909" s="69" t="s">
        <v>870</v>
      </c>
      <c r="F12909" s="69">
        <v>2177</v>
      </c>
      <c r="G12909" s="69" t="s">
        <v>1939</v>
      </c>
    </row>
    <row r="12910" spans="1:7" ht="14.4">
      <c r="A12910" s="27" t="str">
        <f>VLOOKUP(C12910,'user list'!A:B,2,0)</f>
        <v>QCYDO</v>
      </c>
      <c r="B12910" s="172">
        <v>45818.664803240739</v>
      </c>
      <c r="C12910" s="69" t="s">
        <v>270</v>
      </c>
      <c r="D12910" s="69" t="s">
        <v>1937</v>
      </c>
      <c r="E12910" s="69" t="s">
        <v>2725</v>
      </c>
      <c r="F12910" s="69">
        <v>2178</v>
      </c>
      <c r="G12910" s="69" t="s">
        <v>1939</v>
      </c>
    </row>
    <row r="12911" spans="1:7" ht="14.4">
      <c r="A12911" s="27" t="str">
        <f>VLOOKUP(C12911,'user list'!A:B,2,0)</f>
        <v>QCYDO</v>
      </c>
      <c r="B12911" s="172">
        <v>45818.664837962962</v>
      </c>
      <c r="C12911" s="69" t="s">
        <v>270</v>
      </c>
      <c r="D12911" s="69" t="s">
        <v>1937</v>
      </c>
      <c r="E12911" s="69" t="s">
        <v>1571</v>
      </c>
      <c r="F12911" s="69">
        <v>2181</v>
      </c>
      <c r="G12911" s="69" t="s">
        <v>1939</v>
      </c>
    </row>
    <row r="12912" spans="1:7" ht="14.4">
      <c r="A12912" s="27" t="str">
        <f>VLOOKUP(C12912,'user list'!A:B,2,0)</f>
        <v>QCYDO</v>
      </c>
      <c r="B12912" s="172">
        <v>45818.664895833332</v>
      </c>
      <c r="C12912" s="69" t="s">
        <v>270</v>
      </c>
      <c r="D12912" s="69" t="s">
        <v>1937</v>
      </c>
      <c r="E12912" s="69" t="s">
        <v>2580</v>
      </c>
      <c r="F12912" s="69">
        <v>1951</v>
      </c>
      <c r="G12912" s="69" t="s">
        <v>1939</v>
      </c>
    </row>
    <row r="12913" spans="1:7" ht="14.4">
      <c r="A12913" s="27" t="str">
        <f>VLOOKUP(C12913,'user list'!A:B,2,0)</f>
        <v>HRMD</v>
      </c>
      <c r="B12913" s="172">
        <v>45818.664942129632</v>
      </c>
      <c r="C12913" s="69" t="s">
        <v>217</v>
      </c>
      <c r="D12913" s="69" t="s">
        <v>1937</v>
      </c>
      <c r="E12913" s="69" t="s">
        <v>2726</v>
      </c>
      <c r="F12913" s="69">
        <v>2179</v>
      </c>
      <c r="G12913" s="69" t="s">
        <v>1939</v>
      </c>
    </row>
    <row r="12914" spans="1:7" ht="14.4">
      <c r="A12914" s="27" t="str">
        <f>VLOOKUP(C12914,'user list'!A:B,2,0)</f>
        <v>PESO</v>
      </c>
      <c r="B12914" s="172">
        <v>45818.665451388886</v>
      </c>
      <c r="C12914" s="69" t="s">
        <v>259</v>
      </c>
      <c r="D12914" s="69" t="s">
        <v>1937</v>
      </c>
      <c r="E12914" s="69" t="s">
        <v>2697</v>
      </c>
      <c r="F12914" s="69">
        <v>2146</v>
      </c>
      <c r="G12914" s="69" t="s">
        <v>1939</v>
      </c>
    </row>
    <row r="12915" spans="1:7" ht="14.4">
      <c r="A12915" s="27" t="str">
        <f>VLOOKUP(C12915,'user list'!A:B,2,0)</f>
        <v>DSQC</v>
      </c>
      <c r="B12915" s="172">
        <v>45818.665648148148</v>
      </c>
      <c r="C12915" s="69" t="s">
        <v>214</v>
      </c>
      <c r="D12915" s="69" t="s">
        <v>1937</v>
      </c>
      <c r="E12915" s="69" t="s">
        <v>2612</v>
      </c>
      <c r="F12915" s="69">
        <v>2125</v>
      </c>
      <c r="G12915" s="69" t="s">
        <v>1939</v>
      </c>
    </row>
    <row r="12916" spans="1:7" ht="14.4">
      <c r="A12916" s="27" t="str">
        <f>VLOOKUP(C12916,'user list'!A:B,2,0)</f>
        <v>HRMD</v>
      </c>
      <c r="B12916" s="172">
        <v>45818.66609953704</v>
      </c>
      <c r="C12916" s="69" t="s">
        <v>217</v>
      </c>
      <c r="D12916" s="69" t="s">
        <v>1937</v>
      </c>
      <c r="E12916" s="69" t="s">
        <v>2726</v>
      </c>
      <c r="F12916" s="69">
        <v>2179</v>
      </c>
      <c r="G12916" s="69" t="s">
        <v>1947</v>
      </c>
    </row>
    <row r="12917" spans="1:7" ht="14.4">
      <c r="A12917" s="27" t="str">
        <f>VLOOKUP(C12917,'user list'!A:B,2,0)</f>
        <v>HRMD</v>
      </c>
      <c r="B12917" s="172">
        <v>45818.66609953704</v>
      </c>
      <c r="C12917" s="69" t="s">
        <v>217</v>
      </c>
      <c r="D12917" s="69" t="s">
        <v>1937</v>
      </c>
      <c r="E12917" s="69" t="s">
        <v>2726</v>
      </c>
      <c r="F12917" s="69">
        <v>2179</v>
      </c>
      <c r="G12917" s="69" t="s">
        <v>1948</v>
      </c>
    </row>
    <row r="12918" spans="1:7" ht="14.4">
      <c r="A12918" s="27" t="str">
        <f>VLOOKUP(C12918,'user list'!A:B,2,0)</f>
        <v>HRMD</v>
      </c>
      <c r="B12918" s="172">
        <v>45818.66609953704</v>
      </c>
      <c r="C12918" s="69" t="s">
        <v>217</v>
      </c>
      <c r="D12918" s="69" t="s">
        <v>1937</v>
      </c>
      <c r="E12918" s="69" t="s">
        <v>2726</v>
      </c>
      <c r="F12918" s="69">
        <v>2179</v>
      </c>
      <c r="G12918" s="69" t="s">
        <v>1939</v>
      </c>
    </row>
    <row r="12919" spans="1:7" ht="14.4">
      <c r="A12919" s="27" t="str">
        <f>VLOOKUP(C12919,'user list'!A:B,2,0)</f>
        <v>Admin</v>
      </c>
      <c r="B12919" s="172">
        <v>45818.66611111111</v>
      </c>
      <c r="C12919" s="69" t="s">
        <v>186</v>
      </c>
      <c r="D12919" s="69" t="s">
        <v>1937</v>
      </c>
      <c r="E12919" s="69" t="s">
        <v>2726</v>
      </c>
      <c r="F12919" s="69">
        <v>2179</v>
      </c>
      <c r="G12919" s="69" t="s">
        <v>1948</v>
      </c>
    </row>
    <row r="12920" spans="1:7" ht="14.4">
      <c r="A12920" s="27" t="str">
        <f>VLOOKUP(C12920,'user list'!A:B,2,0)</f>
        <v>DSQC</v>
      </c>
      <c r="B12920" s="172">
        <v>45818.666122685187</v>
      </c>
      <c r="C12920" s="69" t="s">
        <v>214</v>
      </c>
      <c r="D12920" s="69" t="s">
        <v>1937</v>
      </c>
      <c r="E12920" s="69" t="s">
        <v>1989</v>
      </c>
      <c r="F12920" s="69">
        <v>1798</v>
      </c>
      <c r="G12920" s="69" t="s">
        <v>1939</v>
      </c>
    </row>
    <row r="12921" spans="1:7" ht="14.4">
      <c r="A12921" s="27" t="str">
        <f>VLOOKUP(C12921,'user list'!A:B,2,0)</f>
        <v>HRMD</v>
      </c>
      <c r="B12921" s="172">
        <v>45818.666134259256</v>
      </c>
      <c r="C12921" s="69" t="s">
        <v>217</v>
      </c>
      <c r="D12921" s="69" t="s">
        <v>1937</v>
      </c>
      <c r="E12921" s="69" t="s">
        <v>2697</v>
      </c>
      <c r="F12921" s="69">
        <v>2146</v>
      </c>
      <c r="G12921" s="69" t="s">
        <v>1939</v>
      </c>
    </row>
    <row r="12922" spans="1:7" ht="14.4">
      <c r="A12922" s="27" t="str">
        <f>VLOOKUP(C12922,'user list'!A:B,2,0)</f>
        <v>DSQC</v>
      </c>
      <c r="B12922" s="172">
        <v>45818.666168981479</v>
      </c>
      <c r="C12922" s="69" t="s">
        <v>214</v>
      </c>
      <c r="D12922" s="69" t="s">
        <v>1937</v>
      </c>
      <c r="E12922" s="69" t="s">
        <v>1960</v>
      </c>
      <c r="F12922" s="69">
        <v>347</v>
      </c>
      <c r="G12922" s="69" t="s">
        <v>1939</v>
      </c>
    </row>
    <row r="12923" spans="1:7" ht="14.4">
      <c r="A12923" s="27" t="str">
        <f>VLOOKUP(C12923,'user list'!A:B,2,0)</f>
        <v>DSQC</v>
      </c>
      <c r="B12923" s="172">
        <v>45818.666331018518</v>
      </c>
      <c r="C12923" s="69" t="s">
        <v>214</v>
      </c>
      <c r="D12923" s="69" t="s">
        <v>1937</v>
      </c>
      <c r="E12923" s="69" t="s">
        <v>2697</v>
      </c>
      <c r="F12923" s="69">
        <v>2146</v>
      </c>
      <c r="G12923" s="69" t="s">
        <v>1939</v>
      </c>
    </row>
    <row r="12924" spans="1:7" ht="14.4">
      <c r="A12924" s="27" t="str">
        <f>VLOOKUP(C12924,'user list'!A:B,2,0)</f>
        <v>DSQC</v>
      </c>
      <c r="B12924" s="172">
        <v>45818.666377314818</v>
      </c>
      <c r="C12924" s="69" t="s">
        <v>214</v>
      </c>
      <c r="D12924" s="69" t="s">
        <v>1937</v>
      </c>
      <c r="E12924" s="69" t="s">
        <v>2697</v>
      </c>
      <c r="F12924" s="69">
        <v>2138</v>
      </c>
      <c r="G12924" s="69" t="s">
        <v>1939</v>
      </c>
    </row>
    <row r="12925" spans="1:7" ht="14.4">
      <c r="A12925" s="27" t="str">
        <f>VLOOKUP(C12925,'user list'!A:B,2,0)</f>
        <v>DSQC</v>
      </c>
      <c r="B12925" s="172">
        <v>45818.666504629633</v>
      </c>
      <c r="C12925" s="69" t="s">
        <v>214</v>
      </c>
      <c r="D12925" s="69" t="s">
        <v>1937</v>
      </c>
      <c r="E12925" s="69" t="s">
        <v>2697</v>
      </c>
      <c r="F12925" s="69">
        <v>2146</v>
      </c>
      <c r="G12925" s="69" t="s">
        <v>1939</v>
      </c>
    </row>
    <row r="12926" spans="1:7" ht="14.4">
      <c r="A12926" s="27" t="str">
        <f>VLOOKUP(C12926,'user list'!A:B,2,0)</f>
        <v>HRMD</v>
      </c>
      <c r="B12926" s="172">
        <v>45818.666550925926</v>
      </c>
      <c r="C12926" s="69" t="s">
        <v>217</v>
      </c>
      <c r="D12926" s="69" t="s">
        <v>1937</v>
      </c>
      <c r="E12926" s="69" t="s">
        <v>2697</v>
      </c>
      <c r="F12926" s="69">
        <v>2138</v>
      </c>
      <c r="G12926" s="69" t="s">
        <v>1939</v>
      </c>
    </row>
    <row r="12927" spans="1:7" ht="14.4">
      <c r="A12927" s="27" t="str">
        <f>VLOOKUP(C12927,'user list'!A:B,2,0)</f>
        <v>DSQC</v>
      </c>
      <c r="B12927" s="172">
        <v>45818.666550925926</v>
      </c>
      <c r="C12927" s="69" t="s">
        <v>214</v>
      </c>
      <c r="D12927" s="69" t="s">
        <v>1937</v>
      </c>
      <c r="E12927" s="69" t="s">
        <v>2676</v>
      </c>
      <c r="F12927" s="69">
        <v>2088</v>
      </c>
      <c r="G12927" s="69" t="s">
        <v>1939</v>
      </c>
    </row>
    <row r="12928" spans="1:7" ht="14.4">
      <c r="A12928" s="27" t="str">
        <f>VLOOKUP(C12928,'user list'!A:B,2,0)</f>
        <v>DSQC</v>
      </c>
      <c r="B12928" s="172">
        <v>45818.666666666664</v>
      </c>
      <c r="C12928" s="69" t="s">
        <v>214</v>
      </c>
      <c r="D12928" s="69" t="s">
        <v>1937</v>
      </c>
      <c r="E12928" s="69" t="s">
        <v>2612</v>
      </c>
      <c r="F12928" s="69">
        <v>2125</v>
      </c>
      <c r="G12928" s="69" t="s">
        <v>1939</v>
      </c>
    </row>
    <row r="12929" spans="1:7" ht="14.4">
      <c r="A12929" s="27" t="str">
        <f>VLOOKUP(C12929,'user list'!A:B,2,0)</f>
        <v>ASC</v>
      </c>
      <c r="B12929" s="172">
        <v>45818.666724537034</v>
      </c>
      <c r="C12929" s="69" t="s">
        <v>286</v>
      </c>
      <c r="D12929" s="69" t="s">
        <v>1937</v>
      </c>
      <c r="E12929" s="69" t="s">
        <v>1983</v>
      </c>
      <c r="F12929" s="69">
        <v>2183</v>
      </c>
      <c r="G12929" s="69" t="s">
        <v>2440</v>
      </c>
    </row>
    <row r="12930" spans="1:7" ht="14.4">
      <c r="A12930" s="27" t="str">
        <f>VLOOKUP(C12930,'user list'!A:B,2,0)</f>
        <v>Admin</v>
      </c>
      <c r="B12930" s="172">
        <v>45818.666724537034</v>
      </c>
      <c r="C12930" s="69" t="s">
        <v>186</v>
      </c>
      <c r="D12930" s="69" t="s">
        <v>1937</v>
      </c>
      <c r="E12930" s="69" t="s">
        <v>1983</v>
      </c>
      <c r="F12930" s="69">
        <v>2183</v>
      </c>
      <c r="G12930" s="69" t="s">
        <v>1948</v>
      </c>
    </row>
    <row r="12931" spans="1:7" ht="14.4">
      <c r="A12931" s="27" t="str">
        <f>VLOOKUP(C12931,'user list'!A:B,2,0)</f>
        <v>Admin</v>
      </c>
      <c r="B12931" s="172">
        <v>45818.666724537034</v>
      </c>
      <c r="C12931" s="69" t="s">
        <v>186</v>
      </c>
      <c r="D12931" s="69" t="s">
        <v>1937</v>
      </c>
      <c r="E12931" s="69" t="s">
        <v>1983</v>
      </c>
      <c r="F12931" s="69">
        <v>2183</v>
      </c>
      <c r="G12931" s="69" t="s">
        <v>1948</v>
      </c>
    </row>
    <row r="12932" spans="1:7" ht="14.4">
      <c r="A12932" s="27" t="str">
        <f>VLOOKUP(C12932,'user list'!A:B,2,0)</f>
        <v>DSQC</v>
      </c>
      <c r="B12932" s="172">
        <v>45818.666759259257</v>
      </c>
      <c r="C12932" s="69" t="s">
        <v>214</v>
      </c>
      <c r="D12932" s="69" t="s">
        <v>1937</v>
      </c>
      <c r="E12932" s="69" t="s">
        <v>1960</v>
      </c>
      <c r="F12932" s="69">
        <v>347</v>
      </c>
      <c r="G12932" s="69" t="s">
        <v>1939</v>
      </c>
    </row>
    <row r="12933" spans="1:7" ht="14.4">
      <c r="A12933" s="27" t="str">
        <f>VLOOKUP(C12933,'user list'!A:B,2,0)</f>
        <v>ASC</v>
      </c>
      <c r="B12933" s="172">
        <v>45818.666863425926</v>
      </c>
      <c r="C12933" s="69" t="s">
        <v>286</v>
      </c>
      <c r="D12933" s="69" t="s">
        <v>1937</v>
      </c>
      <c r="E12933" s="69" t="s">
        <v>1983</v>
      </c>
      <c r="F12933" s="69">
        <v>2183</v>
      </c>
      <c r="G12933" s="69" t="s">
        <v>1939</v>
      </c>
    </row>
    <row r="12934" spans="1:7" ht="14.4">
      <c r="A12934" s="27" t="str">
        <f>VLOOKUP(C12934,'user list'!A:B,2,0)</f>
        <v>ASC</v>
      </c>
      <c r="B12934" s="172">
        <v>45818.666863425926</v>
      </c>
      <c r="C12934" s="69" t="s">
        <v>286</v>
      </c>
      <c r="D12934" s="69" t="s">
        <v>1937</v>
      </c>
      <c r="E12934" s="69" t="s">
        <v>1983</v>
      </c>
      <c r="F12934" s="69">
        <v>2183</v>
      </c>
      <c r="G12934" s="69" t="s">
        <v>1939</v>
      </c>
    </row>
    <row r="12935" spans="1:7" ht="14.4">
      <c r="A12935" s="27" t="str">
        <f>VLOOKUP(C12935,'user list'!A:B,2,0)</f>
        <v>HRMD</v>
      </c>
      <c r="B12935" s="172">
        <v>45818.666875000003</v>
      </c>
      <c r="C12935" s="69" t="s">
        <v>217</v>
      </c>
      <c r="D12935" s="69" t="s">
        <v>1937</v>
      </c>
      <c r="E12935" s="69" t="s">
        <v>2697</v>
      </c>
      <c r="F12935" s="69">
        <v>2146</v>
      </c>
      <c r="G12935" s="69" t="s">
        <v>1939</v>
      </c>
    </row>
    <row r="12936" spans="1:7" ht="14.4">
      <c r="A12936" s="27" t="str">
        <f>VLOOKUP(C12936,'user list'!A:B,2,0)</f>
        <v>HRMD</v>
      </c>
      <c r="B12936" s="172">
        <v>45818.666886574072</v>
      </c>
      <c r="C12936" s="69" t="s">
        <v>217</v>
      </c>
      <c r="D12936" s="69" t="s">
        <v>1937</v>
      </c>
      <c r="E12936" s="69" t="s">
        <v>882</v>
      </c>
      <c r="F12936" s="69">
        <v>2171</v>
      </c>
      <c r="G12936" s="69" t="s">
        <v>1939</v>
      </c>
    </row>
    <row r="12937" spans="1:7" ht="14.4">
      <c r="A12937" s="27" t="str">
        <f>VLOOKUP(C12937,'user list'!A:B,2,0)</f>
        <v>DSQC</v>
      </c>
      <c r="B12937" s="172">
        <v>45818.667118055557</v>
      </c>
      <c r="C12937" s="69" t="s">
        <v>214</v>
      </c>
      <c r="D12937" s="69" t="s">
        <v>1937</v>
      </c>
      <c r="E12937" s="69" t="s">
        <v>2697</v>
      </c>
      <c r="F12937" s="69">
        <v>2146</v>
      </c>
      <c r="G12937" s="69" t="s">
        <v>1939</v>
      </c>
    </row>
    <row r="12938" spans="1:7" ht="14.4">
      <c r="A12938" s="27" t="str">
        <f>VLOOKUP(C12938,'user list'!A:B,2,0)</f>
        <v>DSQC</v>
      </c>
      <c r="B12938" s="172">
        <v>45818.66715277778</v>
      </c>
      <c r="C12938" s="69" t="s">
        <v>214</v>
      </c>
      <c r="D12938" s="69" t="s">
        <v>1937</v>
      </c>
      <c r="E12938" s="69" t="s">
        <v>2697</v>
      </c>
      <c r="F12938" s="69">
        <v>2138</v>
      </c>
      <c r="G12938" s="69" t="s">
        <v>1939</v>
      </c>
    </row>
    <row r="12939" spans="1:7" ht="14.4">
      <c r="A12939" s="27" t="str">
        <f>VLOOKUP(C12939,'user list'!A:B,2,0)</f>
        <v>DSQC</v>
      </c>
      <c r="B12939" s="172">
        <v>45818.667199074072</v>
      </c>
      <c r="C12939" s="69" t="s">
        <v>214</v>
      </c>
      <c r="D12939" s="69" t="s">
        <v>1937</v>
      </c>
      <c r="E12939" s="69" t="s">
        <v>2612</v>
      </c>
      <c r="F12939" s="69">
        <v>2125</v>
      </c>
      <c r="G12939" s="69" t="s">
        <v>1939</v>
      </c>
    </row>
    <row r="12940" spans="1:7" ht="14.4">
      <c r="A12940" s="27" t="str">
        <f>VLOOKUP(C12940,'user list'!A:B,2,0)</f>
        <v>DSQC</v>
      </c>
      <c r="B12940" s="172">
        <v>45818.667233796295</v>
      </c>
      <c r="C12940" s="69" t="s">
        <v>214</v>
      </c>
      <c r="D12940" s="69" t="s">
        <v>1937</v>
      </c>
      <c r="E12940" s="69" t="s">
        <v>2676</v>
      </c>
      <c r="F12940" s="69">
        <v>2088</v>
      </c>
      <c r="G12940" s="69" t="s">
        <v>1939</v>
      </c>
    </row>
    <row r="12941" spans="1:7" ht="14.4">
      <c r="A12941" s="27" t="str">
        <f>VLOOKUP(C12941,'user list'!A:B,2,0)</f>
        <v>PESO</v>
      </c>
      <c r="B12941" s="172">
        <v>45818.667303240742</v>
      </c>
      <c r="C12941" s="69" t="s">
        <v>259</v>
      </c>
      <c r="D12941" s="69" t="s">
        <v>1937</v>
      </c>
      <c r="E12941" s="69">
        <v>2184</v>
      </c>
      <c r="F12941" s="69">
        <v>2184</v>
      </c>
      <c r="G12941" s="69" t="s">
        <v>2440</v>
      </c>
    </row>
    <row r="12942" spans="1:7" ht="14.4">
      <c r="A12942" s="27" t="str">
        <f>VLOOKUP(C12942,'user list'!A:B,2,0)</f>
        <v>ASC</v>
      </c>
      <c r="B12942" s="172">
        <v>45818.667303240742</v>
      </c>
      <c r="C12942" s="69" t="s">
        <v>286</v>
      </c>
      <c r="D12942" s="69" t="s">
        <v>1937</v>
      </c>
      <c r="E12942" s="69" t="s">
        <v>1983</v>
      </c>
      <c r="F12942" s="69">
        <v>2183</v>
      </c>
      <c r="G12942" s="69" t="s">
        <v>1947</v>
      </c>
    </row>
    <row r="12943" spans="1:7" ht="14.4">
      <c r="A12943" s="27" t="str">
        <f>VLOOKUP(C12943,'user list'!A:B,2,0)</f>
        <v>ASC</v>
      </c>
      <c r="B12943" s="172">
        <v>45818.667303240742</v>
      </c>
      <c r="C12943" s="69" t="s">
        <v>286</v>
      </c>
      <c r="D12943" s="69" t="s">
        <v>1937</v>
      </c>
      <c r="E12943" s="69" t="s">
        <v>1983</v>
      </c>
      <c r="F12943" s="69">
        <v>2183</v>
      </c>
      <c r="G12943" s="69" t="s">
        <v>1948</v>
      </c>
    </row>
    <row r="12944" spans="1:7" ht="14.4">
      <c r="A12944" s="27" t="str">
        <f>VLOOKUP(C12944,'user list'!A:B,2,0)</f>
        <v>Admin</v>
      </c>
      <c r="B12944" s="172">
        <v>45818.667303240742</v>
      </c>
      <c r="C12944" s="69" t="s">
        <v>186</v>
      </c>
      <c r="D12944" s="69" t="s">
        <v>1937</v>
      </c>
      <c r="E12944" s="69">
        <v>2184</v>
      </c>
      <c r="F12944" s="69">
        <v>2184</v>
      </c>
      <c r="G12944" s="69" t="s">
        <v>1948</v>
      </c>
    </row>
    <row r="12945" spans="1:7" ht="14.4">
      <c r="A12945" s="27" t="str">
        <f>VLOOKUP(C12945,'user list'!A:B,2,0)</f>
        <v>Admin</v>
      </c>
      <c r="B12945" s="172">
        <v>45818.667314814818</v>
      </c>
      <c r="C12945" s="69" t="s">
        <v>186</v>
      </c>
      <c r="D12945" s="69" t="s">
        <v>1937</v>
      </c>
      <c r="E12945" s="69">
        <v>2184</v>
      </c>
      <c r="F12945" s="69">
        <v>2184</v>
      </c>
      <c r="G12945" s="69" t="s">
        <v>1948</v>
      </c>
    </row>
    <row r="12946" spans="1:7" ht="14.4">
      <c r="A12946" s="27" t="str">
        <f>VLOOKUP(C12946,'user list'!A:B,2,0)</f>
        <v>CGSD</v>
      </c>
      <c r="B12946" s="172">
        <v>45818.667453703703</v>
      </c>
      <c r="C12946" s="69" t="s">
        <v>200</v>
      </c>
      <c r="D12946" s="69" t="s">
        <v>1937</v>
      </c>
      <c r="E12946" s="69" t="s">
        <v>2703</v>
      </c>
      <c r="F12946" s="69">
        <v>2148</v>
      </c>
      <c r="G12946" s="69" t="s">
        <v>1947</v>
      </c>
    </row>
    <row r="12947" spans="1:7" ht="14.4">
      <c r="A12947" s="27" t="str">
        <f>VLOOKUP(C12947,'user list'!A:B,2,0)</f>
        <v>CGSD</v>
      </c>
      <c r="B12947" s="172">
        <v>45818.667453703703</v>
      </c>
      <c r="C12947" s="69" t="s">
        <v>200</v>
      </c>
      <c r="D12947" s="69" t="s">
        <v>1937</v>
      </c>
      <c r="E12947" s="69" t="s">
        <v>2703</v>
      </c>
      <c r="F12947" s="69">
        <v>2148</v>
      </c>
      <c r="G12947" s="69" t="s">
        <v>1948</v>
      </c>
    </row>
    <row r="12948" spans="1:7" ht="14.4">
      <c r="A12948" s="27" t="str">
        <f>VLOOKUP(C12948,'user list'!A:B,2,0)</f>
        <v>CGSD</v>
      </c>
      <c r="B12948" s="172">
        <v>45818.667453703703</v>
      </c>
      <c r="C12948" s="69" t="s">
        <v>200</v>
      </c>
      <c r="D12948" s="69" t="s">
        <v>1937</v>
      </c>
      <c r="E12948" s="69" t="s">
        <v>2703</v>
      </c>
      <c r="F12948" s="69">
        <v>2148</v>
      </c>
      <c r="G12948" s="69" t="s">
        <v>1939</v>
      </c>
    </row>
    <row r="12949" spans="1:7" ht="14.4">
      <c r="A12949" s="27" t="str">
        <f>VLOOKUP(C12949,'user list'!A:B,2,0)</f>
        <v>Admin</v>
      </c>
      <c r="B12949" s="172">
        <v>45818.667453703703</v>
      </c>
      <c r="C12949" s="69" t="s">
        <v>186</v>
      </c>
      <c r="D12949" s="69" t="s">
        <v>1937</v>
      </c>
      <c r="E12949" s="69" t="s">
        <v>2703</v>
      </c>
      <c r="F12949" s="69">
        <v>2148</v>
      </c>
      <c r="G12949" s="69" t="s">
        <v>1948</v>
      </c>
    </row>
    <row r="12950" spans="1:7" ht="14.4">
      <c r="A12950" s="27" t="str">
        <f>VLOOKUP(C12950,'user list'!A:B,2,0)</f>
        <v>DSQC</v>
      </c>
      <c r="B12950" s="172">
        <v>45818.66746527778</v>
      </c>
      <c r="C12950" s="69" t="s">
        <v>214</v>
      </c>
      <c r="D12950" s="69" t="s">
        <v>1937</v>
      </c>
      <c r="E12950" s="69" t="s">
        <v>2676</v>
      </c>
      <c r="F12950" s="69">
        <v>2088</v>
      </c>
      <c r="G12950" s="69" t="s">
        <v>1939</v>
      </c>
    </row>
    <row r="12951" spans="1:7" ht="14.4">
      <c r="A12951" s="27" t="str">
        <f>VLOOKUP(C12951,'user list'!A:B,2,0)</f>
        <v>DSQC</v>
      </c>
      <c r="B12951" s="172">
        <v>45818.667523148149</v>
      </c>
      <c r="C12951" s="69" t="s">
        <v>214</v>
      </c>
      <c r="D12951" s="69" t="s">
        <v>1937</v>
      </c>
      <c r="E12951" s="69" t="s">
        <v>2697</v>
      </c>
      <c r="F12951" s="69">
        <v>2146</v>
      </c>
      <c r="G12951" s="69" t="s">
        <v>1939</v>
      </c>
    </row>
    <row r="12952" spans="1:7" ht="14.4">
      <c r="A12952" s="27" t="str">
        <f>VLOOKUP(C12952,'user list'!A:B,2,0)</f>
        <v>DSQC</v>
      </c>
      <c r="B12952" s="172">
        <v>45818.667557870373</v>
      </c>
      <c r="C12952" s="69" t="s">
        <v>214</v>
      </c>
      <c r="D12952" s="69" t="s">
        <v>1937</v>
      </c>
      <c r="E12952" s="69" t="s">
        <v>2697</v>
      </c>
      <c r="F12952" s="69">
        <v>2138</v>
      </c>
      <c r="G12952" s="69" t="s">
        <v>1939</v>
      </c>
    </row>
    <row r="12953" spans="1:7" ht="14.4">
      <c r="A12953" s="27" t="str">
        <f>VLOOKUP(C12953,'user list'!A:B,2,0)</f>
        <v>CGSD</v>
      </c>
      <c r="B12953" s="172">
        <v>45818.667569444442</v>
      </c>
      <c r="C12953" s="69" t="s">
        <v>200</v>
      </c>
      <c r="D12953" s="69" t="s">
        <v>1937</v>
      </c>
      <c r="E12953" s="69" t="s">
        <v>2707</v>
      </c>
      <c r="F12953" s="69">
        <v>2152</v>
      </c>
      <c r="G12953" s="69" t="s">
        <v>1947</v>
      </c>
    </row>
    <row r="12954" spans="1:7" ht="14.4">
      <c r="A12954" s="27" t="str">
        <f>VLOOKUP(C12954,'user list'!A:B,2,0)</f>
        <v>CGSD</v>
      </c>
      <c r="B12954" s="172">
        <v>45818.667569444442</v>
      </c>
      <c r="C12954" s="69" t="s">
        <v>200</v>
      </c>
      <c r="D12954" s="69" t="s">
        <v>1937</v>
      </c>
      <c r="E12954" s="69" t="s">
        <v>2707</v>
      </c>
      <c r="F12954" s="69">
        <v>2152</v>
      </c>
      <c r="G12954" s="69" t="s">
        <v>1948</v>
      </c>
    </row>
    <row r="12955" spans="1:7" ht="14.4">
      <c r="A12955" s="27" t="str">
        <f>VLOOKUP(C12955,'user list'!A:B,2,0)</f>
        <v>CGSD</v>
      </c>
      <c r="B12955" s="172">
        <v>45818.667569444442</v>
      </c>
      <c r="C12955" s="69" t="s">
        <v>200</v>
      </c>
      <c r="D12955" s="69" t="s">
        <v>1937</v>
      </c>
      <c r="E12955" s="69" t="s">
        <v>2707</v>
      </c>
      <c r="F12955" s="69">
        <v>2152</v>
      </c>
      <c r="G12955" s="69" t="s">
        <v>1939</v>
      </c>
    </row>
    <row r="12956" spans="1:7" ht="14.4">
      <c r="A12956" s="27" t="str">
        <f>VLOOKUP(C12956,'user list'!A:B,2,0)</f>
        <v>Admin</v>
      </c>
      <c r="B12956" s="172">
        <v>45818.667569444442</v>
      </c>
      <c r="C12956" s="69" t="s">
        <v>186</v>
      </c>
      <c r="D12956" s="69" t="s">
        <v>1937</v>
      </c>
      <c r="E12956" s="69" t="s">
        <v>2707</v>
      </c>
      <c r="F12956" s="69">
        <v>2152</v>
      </c>
      <c r="G12956" s="69" t="s">
        <v>1948</v>
      </c>
    </row>
    <row r="12957" spans="1:7" ht="14.4">
      <c r="A12957" s="27" t="str">
        <f>VLOOKUP(C12957,'user list'!A:B,2,0)</f>
        <v>DSQC</v>
      </c>
      <c r="B12957" s="172">
        <v>45818.667581018519</v>
      </c>
      <c r="C12957" s="69" t="s">
        <v>214</v>
      </c>
      <c r="D12957" s="69" t="s">
        <v>1937</v>
      </c>
      <c r="E12957" s="69" t="s">
        <v>2612</v>
      </c>
      <c r="F12957" s="69">
        <v>2125</v>
      </c>
      <c r="G12957" s="69" t="s">
        <v>1939</v>
      </c>
    </row>
    <row r="12958" spans="1:7" ht="14.4">
      <c r="A12958" s="27" t="str">
        <f>VLOOKUP(C12958,'user list'!A:B,2,0)</f>
        <v>DOE</v>
      </c>
      <c r="B12958" s="172">
        <v>45818.667604166665</v>
      </c>
      <c r="C12958" s="69" t="s">
        <v>212</v>
      </c>
      <c r="D12958" s="69" t="s">
        <v>1937</v>
      </c>
      <c r="E12958" s="69" t="s">
        <v>2722</v>
      </c>
      <c r="F12958" s="69">
        <v>2174</v>
      </c>
      <c r="G12958" s="69" t="s">
        <v>1939</v>
      </c>
    </row>
    <row r="12959" spans="1:7" ht="14.4">
      <c r="A12959" s="27" t="str">
        <f>VLOOKUP(C12959,'user list'!A:B,2,0)</f>
        <v>DOE</v>
      </c>
      <c r="B12959" s="172">
        <v>45818.667638888888</v>
      </c>
      <c r="C12959" s="69" t="s">
        <v>212</v>
      </c>
      <c r="D12959" s="69" t="s">
        <v>1937</v>
      </c>
      <c r="E12959" s="69" t="s">
        <v>2710</v>
      </c>
      <c r="F12959" s="69">
        <v>2157</v>
      </c>
      <c r="G12959" s="69" t="s">
        <v>1939</v>
      </c>
    </row>
    <row r="12960" spans="1:7" ht="14.4">
      <c r="A12960" s="27" t="str">
        <f>VLOOKUP(C12960,'user list'!A:B,2,0)</f>
        <v>DOE</v>
      </c>
      <c r="B12960" s="172">
        <v>45818.667708333334</v>
      </c>
      <c r="C12960" s="69" t="s">
        <v>212</v>
      </c>
      <c r="D12960" s="69" t="s">
        <v>1937</v>
      </c>
      <c r="E12960" s="69" t="s">
        <v>2691</v>
      </c>
      <c r="F12960" s="69">
        <v>2120</v>
      </c>
      <c r="G12960" s="69" t="s">
        <v>1939</v>
      </c>
    </row>
    <row r="12961" spans="1:7" ht="14.4">
      <c r="A12961" s="27" t="str">
        <f>VLOOKUP(C12961,'user list'!A:B,2,0)</f>
        <v>DOE</v>
      </c>
      <c r="B12961" s="172">
        <v>45818.66778935185</v>
      </c>
      <c r="C12961" s="69" t="s">
        <v>212</v>
      </c>
      <c r="D12961" s="69" t="s">
        <v>1937</v>
      </c>
      <c r="E12961" s="69" t="s">
        <v>2690</v>
      </c>
      <c r="F12961" s="69">
        <v>2118</v>
      </c>
      <c r="G12961" s="69" t="s">
        <v>1939</v>
      </c>
    </row>
    <row r="12962" spans="1:7" ht="14.4">
      <c r="A12962" s="27" t="str">
        <f>VLOOKUP(C12962,'user list'!A:B,2,0)</f>
        <v>HRMD</v>
      </c>
      <c r="B12962" s="172">
        <v>45818.667928240742</v>
      </c>
      <c r="C12962" s="69" t="s">
        <v>217</v>
      </c>
      <c r="D12962" s="69" t="s">
        <v>1937</v>
      </c>
      <c r="E12962" s="69" t="s">
        <v>882</v>
      </c>
      <c r="F12962" s="69">
        <v>2171</v>
      </c>
      <c r="G12962" s="69" t="s">
        <v>1947</v>
      </c>
    </row>
    <row r="12963" spans="1:7" ht="14.4">
      <c r="A12963" s="27" t="str">
        <f>VLOOKUP(C12963,'user list'!A:B,2,0)</f>
        <v>HRMD</v>
      </c>
      <c r="B12963" s="172">
        <v>45818.667928240742</v>
      </c>
      <c r="C12963" s="69" t="s">
        <v>217</v>
      </c>
      <c r="D12963" s="69" t="s">
        <v>1937</v>
      </c>
      <c r="E12963" s="69" t="s">
        <v>882</v>
      </c>
      <c r="F12963" s="69">
        <v>2171</v>
      </c>
      <c r="G12963" s="69" t="s">
        <v>1948</v>
      </c>
    </row>
    <row r="12964" spans="1:7" ht="14.4">
      <c r="A12964" s="27" t="str">
        <f>VLOOKUP(C12964,'user list'!A:B,2,0)</f>
        <v>HRMD</v>
      </c>
      <c r="B12964" s="172">
        <v>45818.667928240742</v>
      </c>
      <c r="C12964" s="69" t="s">
        <v>217</v>
      </c>
      <c r="D12964" s="69" t="s">
        <v>1937</v>
      </c>
      <c r="E12964" s="69" t="s">
        <v>882</v>
      </c>
      <c r="F12964" s="69">
        <v>2171</v>
      </c>
      <c r="G12964" s="69" t="s">
        <v>1939</v>
      </c>
    </row>
    <row r="12965" spans="1:7" ht="14.4">
      <c r="A12965" s="27" t="str">
        <f>VLOOKUP(C12965,'user list'!A:B,2,0)</f>
        <v>Admin</v>
      </c>
      <c r="B12965" s="172">
        <v>45818.667928240742</v>
      </c>
      <c r="C12965" s="69" t="s">
        <v>186</v>
      </c>
      <c r="D12965" s="69" t="s">
        <v>1937</v>
      </c>
      <c r="E12965" s="69" t="s">
        <v>882</v>
      </c>
      <c r="F12965" s="69">
        <v>2171</v>
      </c>
      <c r="G12965" s="69" t="s">
        <v>1948</v>
      </c>
    </row>
    <row r="12966" spans="1:7" ht="14.4">
      <c r="A12966" s="27" t="str">
        <f>VLOOKUP(C12966,'user list'!A:B,2,0)</f>
        <v>PESO</v>
      </c>
      <c r="B12966" s="172">
        <v>45818.668113425927</v>
      </c>
      <c r="C12966" s="69" t="s">
        <v>259</v>
      </c>
      <c r="D12966" s="69" t="s">
        <v>1937</v>
      </c>
      <c r="E12966" s="69" t="s">
        <v>2697</v>
      </c>
      <c r="F12966" s="69">
        <v>2185</v>
      </c>
      <c r="G12966" s="69" t="s">
        <v>2440</v>
      </c>
    </row>
    <row r="12967" spans="1:7" ht="14.4">
      <c r="A12967" s="27" t="str">
        <f>VLOOKUP(C12967,'user list'!A:B,2,0)</f>
        <v>Admin</v>
      </c>
      <c r="B12967" s="172">
        <v>45818.668113425927</v>
      </c>
      <c r="C12967" s="69" t="s">
        <v>186</v>
      </c>
      <c r="D12967" s="69" t="s">
        <v>1937</v>
      </c>
      <c r="E12967" s="69" t="s">
        <v>2697</v>
      </c>
      <c r="F12967" s="69">
        <v>2185</v>
      </c>
      <c r="G12967" s="69" t="s">
        <v>1948</v>
      </c>
    </row>
    <row r="12968" spans="1:7" ht="14.4">
      <c r="A12968" s="27" t="str">
        <f>VLOOKUP(C12968,'user list'!A:B,2,0)</f>
        <v>Admin</v>
      </c>
      <c r="B12968" s="172">
        <v>45818.668113425927</v>
      </c>
      <c r="C12968" s="69" t="s">
        <v>186</v>
      </c>
      <c r="D12968" s="69" t="s">
        <v>1937</v>
      </c>
      <c r="E12968" s="69" t="s">
        <v>2697</v>
      </c>
      <c r="F12968" s="69">
        <v>2185</v>
      </c>
      <c r="G12968" s="69" t="s">
        <v>1948</v>
      </c>
    </row>
    <row r="12969" spans="1:7" ht="14.4">
      <c r="A12969" s="27" t="str">
        <f>VLOOKUP(C12969,'user list'!A:B,2,0)</f>
        <v>Admin</v>
      </c>
      <c r="B12969" s="172">
        <v>45818.668124999997</v>
      </c>
      <c r="C12969" s="69" t="s">
        <v>186</v>
      </c>
      <c r="D12969" s="69" t="s">
        <v>1937</v>
      </c>
      <c r="E12969" s="69" t="s">
        <v>2697</v>
      </c>
      <c r="F12969" s="69">
        <v>2185</v>
      </c>
      <c r="G12969" s="69" t="s">
        <v>1948</v>
      </c>
    </row>
    <row r="12970" spans="1:7" ht="14.4">
      <c r="A12970" s="27" t="str">
        <f>VLOOKUP(C12970,'user list'!A:B,2,0)</f>
        <v>Admin</v>
      </c>
      <c r="B12970" s="172">
        <v>45818.668124999997</v>
      </c>
      <c r="C12970" s="69" t="s">
        <v>186</v>
      </c>
      <c r="D12970" s="69" t="s">
        <v>1937</v>
      </c>
      <c r="E12970" s="69" t="s">
        <v>2697</v>
      </c>
      <c r="F12970" s="69">
        <v>2185</v>
      </c>
      <c r="G12970" s="69" t="s">
        <v>1947</v>
      </c>
    </row>
    <row r="12971" spans="1:7" ht="14.4">
      <c r="A12971" s="27" t="str">
        <f>VLOOKUP(C12971,'user list'!A:B,2,0)</f>
        <v>PESO</v>
      </c>
      <c r="B12971" s="172">
        <v>45818.668368055558</v>
      </c>
      <c r="C12971" s="69" t="s">
        <v>259</v>
      </c>
      <c r="D12971" s="69" t="s">
        <v>1937</v>
      </c>
      <c r="E12971" s="69" t="s">
        <v>2697</v>
      </c>
      <c r="F12971" s="69">
        <v>2185</v>
      </c>
      <c r="G12971" s="69" t="s">
        <v>1939</v>
      </c>
    </row>
    <row r="12972" spans="1:7" ht="14.4">
      <c r="A12972" s="27" t="str">
        <f>VLOOKUP(C12972,'user list'!A:B,2,0)</f>
        <v>PESO</v>
      </c>
      <c r="B12972" s="172">
        <v>45818.668437499997</v>
      </c>
      <c r="C12972" s="69" t="s">
        <v>259</v>
      </c>
      <c r="D12972" s="69" t="s">
        <v>1937</v>
      </c>
      <c r="E12972" s="69" t="s">
        <v>2697</v>
      </c>
      <c r="F12972" s="69">
        <v>2185</v>
      </c>
      <c r="G12972" s="69" t="s">
        <v>1947</v>
      </c>
    </row>
    <row r="12973" spans="1:7" ht="14.4">
      <c r="A12973" s="27" t="str">
        <f>VLOOKUP(C12973,'user list'!A:B,2,0)</f>
        <v>PESO</v>
      </c>
      <c r="B12973" s="172">
        <v>45818.668437499997</v>
      </c>
      <c r="C12973" s="69" t="s">
        <v>259</v>
      </c>
      <c r="D12973" s="69" t="s">
        <v>1937</v>
      </c>
      <c r="E12973" s="69" t="s">
        <v>2697</v>
      </c>
      <c r="F12973" s="69">
        <v>2185</v>
      </c>
      <c r="G12973" s="69" t="s">
        <v>1948</v>
      </c>
    </row>
    <row r="12974" spans="1:7" ht="14.4">
      <c r="A12974" s="27" t="str">
        <f>VLOOKUP(C12974,'user list'!A:B,2,0)</f>
        <v>PESO</v>
      </c>
      <c r="B12974" s="172">
        <v>45818.668437499997</v>
      </c>
      <c r="C12974" s="69" t="s">
        <v>259</v>
      </c>
      <c r="D12974" s="69" t="s">
        <v>1937</v>
      </c>
      <c r="E12974" s="69" t="s">
        <v>2697</v>
      </c>
      <c r="F12974" s="69">
        <v>2185</v>
      </c>
      <c r="G12974" s="69" t="s">
        <v>1939</v>
      </c>
    </row>
    <row r="12975" spans="1:7" ht="14.4">
      <c r="A12975" s="27" t="str">
        <f>VLOOKUP(C12975,'user list'!A:B,2,0)</f>
        <v>Admin</v>
      </c>
      <c r="B12975" s="172">
        <v>45818.668437499997</v>
      </c>
      <c r="C12975" s="69" t="s">
        <v>186</v>
      </c>
      <c r="D12975" s="69" t="s">
        <v>1937</v>
      </c>
      <c r="E12975" s="69" t="s">
        <v>2697</v>
      </c>
      <c r="F12975" s="69">
        <v>2185</v>
      </c>
      <c r="G12975" s="69" t="s">
        <v>1948</v>
      </c>
    </row>
    <row r="12976" spans="1:7" ht="14.4">
      <c r="A12976" s="27" t="str">
        <f>VLOOKUP(C12976,'user list'!A:B,2,0)</f>
        <v>PESO</v>
      </c>
      <c r="B12976" s="172">
        <v>45818.668576388889</v>
      </c>
      <c r="C12976" s="69" t="s">
        <v>259</v>
      </c>
      <c r="D12976" s="69" t="s">
        <v>1937</v>
      </c>
      <c r="E12976" s="69" t="s">
        <v>2697</v>
      </c>
      <c r="F12976" s="69">
        <v>2185</v>
      </c>
      <c r="G12976" s="69" t="s">
        <v>1947</v>
      </c>
    </row>
    <row r="12977" spans="1:7" ht="14.4">
      <c r="A12977" s="27" t="str">
        <f>VLOOKUP(C12977,'user list'!A:B,2,0)</f>
        <v>PESO</v>
      </c>
      <c r="B12977" s="172">
        <v>45818.668576388889</v>
      </c>
      <c r="C12977" s="69" t="s">
        <v>259</v>
      </c>
      <c r="D12977" s="69" t="s">
        <v>1937</v>
      </c>
      <c r="E12977" s="69" t="s">
        <v>2697</v>
      </c>
      <c r="F12977" s="69">
        <v>2185</v>
      </c>
      <c r="G12977" s="69" t="s">
        <v>1948</v>
      </c>
    </row>
    <row r="12978" spans="1:7" ht="14.4">
      <c r="A12978" s="27" t="str">
        <f>VLOOKUP(C12978,'user list'!A:B,2,0)</f>
        <v>PESO</v>
      </c>
      <c r="B12978" s="172">
        <v>45818.668576388889</v>
      </c>
      <c r="C12978" s="69" t="s">
        <v>259</v>
      </c>
      <c r="D12978" s="69" t="s">
        <v>1937</v>
      </c>
      <c r="E12978" s="69" t="s">
        <v>2697</v>
      </c>
      <c r="F12978" s="69">
        <v>2185</v>
      </c>
      <c r="G12978" s="69" t="s">
        <v>1939</v>
      </c>
    </row>
    <row r="12979" spans="1:7" ht="14.4">
      <c r="A12979" s="27" t="str">
        <f>VLOOKUP(C12979,'user list'!A:B,2,0)</f>
        <v>PESO</v>
      </c>
      <c r="B12979" s="172">
        <v>45818.668611111112</v>
      </c>
      <c r="C12979" s="69" t="s">
        <v>259</v>
      </c>
      <c r="D12979" s="69" t="s">
        <v>1937</v>
      </c>
      <c r="E12979" s="69">
        <v>2184</v>
      </c>
      <c r="F12979" s="69">
        <v>2184</v>
      </c>
      <c r="G12979" s="69" t="s">
        <v>1939</v>
      </c>
    </row>
    <row r="12980" spans="1:7" ht="14.4">
      <c r="A12980" s="27" t="str">
        <f>VLOOKUP(C12980,'user list'!A:B,2,0)</f>
        <v>PESO</v>
      </c>
      <c r="B12980" s="172">
        <v>45818.668622685182</v>
      </c>
      <c r="C12980" s="69" t="s">
        <v>259</v>
      </c>
      <c r="D12980" s="69" t="s">
        <v>1937</v>
      </c>
      <c r="E12980" s="69">
        <v>2184</v>
      </c>
      <c r="F12980" s="69">
        <v>2184</v>
      </c>
      <c r="G12980" s="69" t="s">
        <v>1939</v>
      </c>
    </row>
    <row r="12981" spans="1:7" ht="14.4">
      <c r="A12981" s="27" t="str">
        <f>VLOOKUP(C12981,'user list'!A:B,2,0)</f>
        <v>PESO</v>
      </c>
      <c r="B12981" s="172">
        <v>45818.668645833335</v>
      </c>
      <c r="C12981" s="69" t="s">
        <v>259</v>
      </c>
      <c r="D12981" s="69" t="s">
        <v>1937</v>
      </c>
      <c r="E12981" s="69" t="s">
        <v>2697</v>
      </c>
      <c r="F12981" s="69">
        <v>2185</v>
      </c>
      <c r="G12981" s="69" t="s">
        <v>1939</v>
      </c>
    </row>
    <row r="12982" spans="1:7" ht="14.4">
      <c r="A12982" s="27" t="str">
        <f>VLOOKUP(C12982,'user list'!A:B,2,0)</f>
        <v>PESO</v>
      </c>
      <c r="B12982" s="172">
        <v>45818.668819444443</v>
      </c>
      <c r="C12982" s="69" t="s">
        <v>259</v>
      </c>
      <c r="D12982" s="69" t="s">
        <v>1937</v>
      </c>
      <c r="E12982" s="69" t="s">
        <v>2697</v>
      </c>
      <c r="F12982" s="69">
        <v>2185</v>
      </c>
      <c r="G12982" s="69" t="s">
        <v>1947</v>
      </c>
    </row>
    <row r="12983" spans="1:7" ht="14.4">
      <c r="A12983" s="27" t="str">
        <f>VLOOKUP(C12983,'user list'!A:B,2,0)</f>
        <v>PESO</v>
      </c>
      <c r="B12983" s="172">
        <v>45818.668819444443</v>
      </c>
      <c r="C12983" s="69" t="s">
        <v>259</v>
      </c>
      <c r="D12983" s="69" t="s">
        <v>1937</v>
      </c>
      <c r="E12983" s="69" t="s">
        <v>2697</v>
      </c>
      <c r="F12983" s="69">
        <v>2185</v>
      </c>
      <c r="G12983" s="69" t="s">
        <v>1948</v>
      </c>
    </row>
    <row r="12984" spans="1:7" ht="14.4">
      <c r="A12984" s="27" t="str">
        <f>VLOOKUP(C12984,'user list'!A:B,2,0)</f>
        <v>PESO</v>
      </c>
      <c r="B12984" s="172">
        <v>45818.668819444443</v>
      </c>
      <c r="C12984" s="69" t="s">
        <v>259</v>
      </c>
      <c r="D12984" s="69" t="s">
        <v>1937</v>
      </c>
      <c r="E12984" s="69" t="s">
        <v>2697</v>
      </c>
      <c r="F12984" s="69">
        <v>2185</v>
      </c>
      <c r="G12984" s="69" t="s">
        <v>1939</v>
      </c>
    </row>
    <row r="12985" spans="1:7" ht="14.4">
      <c r="A12985" s="27" t="str">
        <f>VLOOKUP(C12985,'user list'!A:B,2,0)</f>
        <v>PESO</v>
      </c>
      <c r="B12985" s="172">
        <v>45818.668842592589</v>
      </c>
      <c r="C12985" s="69" t="s">
        <v>259</v>
      </c>
      <c r="D12985" s="69" t="s">
        <v>1937</v>
      </c>
      <c r="E12985" s="69" t="s">
        <v>2697</v>
      </c>
      <c r="F12985" s="69">
        <v>2185</v>
      </c>
      <c r="G12985" s="69" t="s">
        <v>1939</v>
      </c>
    </row>
    <row r="12986" spans="1:7" ht="14.4">
      <c r="A12986" s="27" t="str">
        <f>VLOOKUP(C12986,'user list'!A:B,2,0)</f>
        <v>OCM</v>
      </c>
      <c r="B12986" s="172">
        <v>45818.669085648151</v>
      </c>
      <c r="C12986" s="69" t="s">
        <v>230</v>
      </c>
      <c r="D12986" s="69" t="s">
        <v>1937</v>
      </c>
      <c r="E12986" s="69" t="s">
        <v>2481</v>
      </c>
      <c r="F12986" s="69">
        <v>2186</v>
      </c>
      <c r="G12986" s="69" t="s">
        <v>2440</v>
      </c>
    </row>
    <row r="12987" spans="1:7" ht="14.4">
      <c r="A12987" s="27" t="str">
        <f>VLOOKUP(C12987,'user list'!A:B,2,0)</f>
        <v>Admin</v>
      </c>
      <c r="B12987" s="172">
        <v>45818.669085648151</v>
      </c>
      <c r="C12987" s="69" t="s">
        <v>186</v>
      </c>
      <c r="D12987" s="69" t="s">
        <v>1937</v>
      </c>
      <c r="E12987" s="69" t="s">
        <v>2481</v>
      </c>
      <c r="F12987" s="69">
        <v>2186</v>
      </c>
      <c r="G12987" s="69" t="s">
        <v>1948</v>
      </c>
    </row>
    <row r="12988" spans="1:7" ht="14.4">
      <c r="A12988" s="27" t="str">
        <f>VLOOKUP(C12988,'user list'!A:B,2,0)</f>
        <v>Admin</v>
      </c>
      <c r="B12988" s="172">
        <v>45818.669085648151</v>
      </c>
      <c r="C12988" s="69" t="s">
        <v>186</v>
      </c>
      <c r="D12988" s="69" t="s">
        <v>1937</v>
      </c>
      <c r="E12988" s="69" t="s">
        <v>2481</v>
      </c>
      <c r="F12988" s="69">
        <v>2186</v>
      </c>
      <c r="G12988" s="69" t="s">
        <v>1947</v>
      </c>
    </row>
    <row r="12989" spans="1:7" ht="14.4">
      <c r="A12989" s="27" t="str">
        <f>VLOOKUP(C12989,'user list'!A:B,2,0)</f>
        <v>Admin</v>
      </c>
      <c r="B12989" s="172">
        <v>45818.66909722222</v>
      </c>
      <c r="C12989" s="69" t="s">
        <v>186</v>
      </c>
      <c r="D12989" s="69" t="s">
        <v>1937</v>
      </c>
      <c r="E12989" s="69" t="s">
        <v>2481</v>
      </c>
      <c r="F12989" s="69">
        <v>2186</v>
      </c>
      <c r="G12989" s="69" t="s">
        <v>1948</v>
      </c>
    </row>
    <row r="12990" spans="1:7" ht="14.4">
      <c r="A12990" s="27" t="str">
        <f>VLOOKUP(C12990,'user list'!A:B,2,0)</f>
        <v>Admin</v>
      </c>
      <c r="B12990" s="172">
        <v>45818.66909722222</v>
      </c>
      <c r="C12990" s="69" t="s">
        <v>186</v>
      </c>
      <c r="D12990" s="69" t="s">
        <v>1937</v>
      </c>
      <c r="E12990" s="69" t="s">
        <v>2481</v>
      </c>
      <c r="F12990" s="69">
        <v>2186</v>
      </c>
      <c r="G12990" s="69" t="s">
        <v>1948</v>
      </c>
    </row>
    <row r="12991" spans="1:7" ht="14.4">
      <c r="A12991" s="27" t="str">
        <f>VLOOKUP(C12991,'user list'!A:B,2,0)</f>
        <v>QCYDO</v>
      </c>
      <c r="B12991" s="172">
        <v>45818.669317129628</v>
      </c>
      <c r="C12991" s="69" t="s">
        <v>270</v>
      </c>
      <c r="D12991" s="69" t="s">
        <v>1937</v>
      </c>
      <c r="E12991" s="69" t="s">
        <v>2721</v>
      </c>
      <c r="F12991" s="69">
        <v>2173</v>
      </c>
      <c r="G12991" s="69" t="s">
        <v>1939</v>
      </c>
    </row>
    <row r="12992" spans="1:7" ht="14.4">
      <c r="A12992" s="27" t="str">
        <f>VLOOKUP(C12992,'user list'!A:B,2,0)</f>
        <v>QCYDO</v>
      </c>
      <c r="B12992" s="172">
        <v>45818.669351851851</v>
      </c>
      <c r="C12992" s="69" t="s">
        <v>270</v>
      </c>
      <c r="D12992" s="69" t="s">
        <v>1937</v>
      </c>
      <c r="E12992" s="69" t="s">
        <v>2726</v>
      </c>
      <c r="F12992" s="69">
        <v>2179</v>
      </c>
      <c r="G12992" s="69" t="s">
        <v>1939</v>
      </c>
    </row>
    <row r="12993" spans="1:7" ht="14.4">
      <c r="A12993" s="27" t="str">
        <f>VLOOKUP(C12993,'user list'!A:B,2,0)</f>
        <v>PESO</v>
      </c>
      <c r="B12993" s="172">
        <v>45818.669490740744</v>
      </c>
      <c r="C12993" s="69" t="s">
        <v>259</v>
      </c>
      <c r="D12993" s="69" t="s">
        <v>1937</v>
      </c>
      <c r="E12993" s="69" t="s">
        <v>2556</v>
      </c>
      <c r="F12993" s="69">
        <v>1916</v>
      </c>
      <c r="G12993" s="69" t="s">
        <v>1939</v>
      </c>
    </row>
    <row r="12994" spans="1:7" ht="14.4">
      <c r="A12994" s="27" t="str">
        <f>VLOOKUP(C12994,'user list'!A:B,2,0)</f>
        <v>PESO</v>
      </c>
      <c r="B12994" s="172">
        <v>45818.669652777775</v>
      </c>
      <c r="C12994" s="69" t="s">
        <v>259</v>
      </c>
      <c r="D12994" s="69" t="s">
        <v>1937</v>
      </c>
      <c r="E12994" s="69" t="s">
        <v>1636</v>
      </c>
      <c r="F12994" s="69">
        <v>1883</v>
      </c>
      <c r="G12994" s="69" t="s">
        <v>1939</v>
      </c>
    </row>
    <row r="12995" spans="1:7" ht="14.4">
      <c r="A12995" s="27" t="str">
        <f>VLOOKUP(C12995,'user list'!A:B,2,0)</f>
        <v>ASC</v>
      </c>
      <c r="B12995" s="172">
        <v>45818.669664351852</v>
      </c>
      <c r="C12995" s="69" t="s">
        <v>286</v>
      </c>
      <c r="D12995" s="69" t="s">
        <v>1937</v>
      </c>
      <c r="E12995" s="69" t="s">
        <v>2438</v>
      </c>
      <c r="F12995" s="69">
        <v>1045</v>
      </c>
      <c r="G12995" s="69" t="s">
        <v>1939</v>
      </c>
    </row>
    <row r="12996" spans="1:7" ht="14.4">
      <c r="A12996" s="27" t="str">
        <f>VLOOKUP(C12996,'user list'!A:B,2,0)</f>
        <v>PESO</v>
      </c>
      <c r="B12996" s="172">
        <v>45818.669687499998</v>
      </c>
      <c r="C12996" s="69" t="s">
        <v>259</v>
      </c>
      <c r="D12996" s="69" t="s">
        <v>1937</v>
      </c>
      <c r="E12996" s="69" t="s">
        <v>2556</v>
      </c>
      <c r="F12996" s="69">
        <v>1916</v>
      </c>
      <c r="G12996" s="69" t="s">
        <v>1939</v>
      </c>
    </row>
    <row r="12997" spans="1:7" ht="14.4">
      <c r="A12997" s="27" t="str">
        <f>VLOOKUP(C12997,'user list'!A:B,2,0)</f>
        <v>PDAO</v>
      </c>
      <c r="B12997" s="172">
        <v>45818.669687499998</v>
      </c>
      <c r="C12997" s="69" t="s">
        <v>258</v>
      </c>
      <c r="D12997" s="69" t="s">
        <v>1937</v>
      </c>
      <c r="E12997" s="69" t="s">
        <v>2697</v>
      </c>
      <c r="F12997" s="69">
        <v>2146</v>
      </c>
      <c r="G12997" s="69" t="s">
        <v>1939</v>
      </c>
    </row>
    <row r="12998" spans="1:7" ht="14.4">
      <c r="A12998" s="27" t="str">
        <f>VLOOKUP(C12998,'user list'!A:B,2,0)</f>
        <v>ASC</v>
      </c>
      <c r="B12998" s="172">
        <v>45818.66978009259</v>
      </c>
      <c r="C12998" s="69" t="s">
        <v>286</v>
      </c>
      <c r="D12998" s="69" t="s">
        <v>1937</v>
      </c>
      <c r="E12998" s="69" t="s">
        <v>2439</v>
      </c>
      <c r="F12998" s="69">
        <v>1444</v>
      </c>
      <c r="G12998" s="69" t="s">
        <v>1939</v>
      </c>
    </row>
    <row r="12999" spans="1:7" ht="14.4">
      <c r="A12999" s="27" t="str">
        <f>VLOOKUP(C12999,'user list'!A:B,2,0)</f>
        <v>CTO</v>
      </c>
      <c r="B12999" s="172">
        <v>45818.669803240744</v>
      </c>
      <c r="C12999" s="69" t="s">
        <v>207</v>
      </c>
      <c r="D12999" s="69" t="s">
        <v>1937</v>
      </c>
      <c r="E12999" s="69" t="s">
        <v>2727</v>
      </c>
      <c r="F12999" s="69">
        <v>2182</v>
      </c>
      <c r="G12999" s="69" t="s">
        <v>1939</v>
      </c>
    </row>
    <row r="13000" spans="1:7" ht="14.4">
      <c r="A13000" s="27" t="str">
        <f>VLOOKUP(C13000,'user list'!A:B,2,0)</f>
        <v>PDAO</v>
      </c>
      <c r="B13000" s="172">
        <v>45818.669814814813</v>
      </c>
      <c r="C13000" s="69" t="s">
        <v>258</v>
      </c>
      <c r="D13000" s="69" t="s">
        <v>1937</v>
      </c>
      <c r="E13000" s="69" t="s">
        <v>2697</v>
      </c>
      <c r="F13000" s="69">
        <v>2146</v>
      </c>
      <c r="G13000" s="69" t="s">
        <v>1947</v>
      </c>
    </row>
    <row r="13001" spans="1:7" ht="14.4">
      <c r="A13001" s="27" t="str">
        <f>VLOOKUP(C13001,'user list'!A:B,2,0)</f>
        <v>PDAO</v>
      </c>
      <c r="B13001" s="172">
        <v>45818.669814814813</v>
      </c>
      <c r="C13001" s="69" t="s">
        <v>258</v>
      </c>
      <c r="D13001" s="69" t="s">
        <v>1937</v>
      </c>
      <c r="E13001" s="69" t="s">
        <v>2697</v>
      </c>
      <c r="F13001" s="69">
        <v>2146</v>
      </c>
      <c r="G13001" s="69" t="s">
        <v>1948</v>
      </c>
    </row>
    <row r="13002" spans="1:7" ht="14.4">
      <c r="A13002" s="27" t="str">
        <f>VLOOKUP(C13002,'user list'!A:B,2,0)</f>
        <v>PDAO</v>
      </c>
      <c r="B13002" s="172">
        <v>45818.669814814813</v>
      </c>
      <c r="C13002" s="69" t="s">
        <v>258</v>
      </c>
      <c r="D13002" s="69" t="s">
        <v>1937</v>
      </c>
      <c r="E13002" s="69" t="s">
        <v>2697</v>
      </c>
      <c r="F13002" s="69">
        <v>2146</v>
      </c>
      <c r="G13002" s="69" t="s">
        <v>1939</v>
      </c>
    </row>
    <row r="13003" spans="1:7" ht="14.4">
      <c r="A13003" s="27" t="str">
        <f>VLOOKUP(C13003,'user list'!A:B,2,0)</f>
        <v>Admin</v>
      </c>
      <c r="B13003" s="172">
        <v>45818.669814814813</v>
      </c>
      <c r="C13003" s="69" t="s">
        <v>186</v>
      </c>
      <c r="D13003" s="69" t="s">
        <v>1937</v>
      </c>
      <c r="E13003" s="69" t="s">
        <v>2697</v>
      </c>
      <c r="F13003" s="69">
        <v>2146</v>
      </c>
      <c r="G13003" s="69" t="s">
        <v>1948</v>
      </c>
    </row>
    <row r="13004" spans="1:7" ht="14.4">
      <c r="A13004" s="27" t="str">
        <f>VLOOKUP(C13004,'user list'!A:B,2,0)</f>
        <v>PDAO</v>
      </c>
      <c r="B13004" s="172">
        <v>45818.669895833336</v>
      </c>
      <c r="C13004" s="69" t="s">
        <v>258</v>
      </c>
      <c r="D13004" s="69" t="s">
        <v>1937</v>
      </c>
      <c r="E13004" s="69" t="s">
        <v>2697</v>
      </c>
      <c r="F13004" s="69">
        <v>2138</v>
      </c>
      <c r="G13004" s="69" t="s">
        <v>1939</v>
      </c>
    </row>
    <row r="13005" spans="1:7" ht="14.4">
      <c r="A13005" s="27" t="str">
        <f>VLOOKUP(C13005,'user list'!A:B,2,0)</f>
        <v>CTO</v>
      </c>
      <c r="B13005" s="172">
        <v>45818.669953703706</v>
      </c>
      <c r="C13005" s="69" t="s">
        <v>207</v>
      </c>
      <c r="D13005" s="69" t="s">
        <v>1937</v>
      </c>
      <c r="E13005" s="69" t="s">
        <v>2727</v>
      </c>
      <c r="F13005" s="69">
        <v>2182</v>
      </c>
      <c r="G13005" s="69" t="s">
        <v>1947</v>
      </c>
    </row>
    <row r="13006" spans="1:7" ht="14.4">
      <c r="A13006" s="27" t="str">
        <f>VLOOKUP(C13006,'user list'!A:B,2,0)</f>
        <v>CTO</v>
      </c>
      <c r="B13006" s="172">
        <v>45818.669953703706</v>
      </c>
      <c r="C13006" s="69" t="s">
        <v>207</v>
      </c>
      <c r="D13006" s="69" t="s">
        <v>1937</v>
      </c>
      <c r="E13006" s="69" t="s">
        <v>2727</v>
      </c>
      <c r="F13006" s="69">
        <v>2182</v>
      </c>
      <c r="G13006" s="69" t="s">
        <v>1948</v>
      </c>
    </row>
    <row r="13007" spans="1:7" ht="14.4">
      <c r="A13007" s="27" t="str">
        <f>VLOOKUP(C13007,'user list'!A:B,2,0)</f>
        <v>CTO</v>
      </c>
      <c r="B13007" s="172">
        <v>45818.669953703706</v>
      </c>
      <c r="C13007" s="69" t="s">
        <v>207</v>
      </c>
      <c r="D13007" s="69" t="s">
        <v>1937</v>
      </c>
      <c r="E13007" s="69" t="s">
        <v>2727</v>
      </c>
      <c r="F13007" s="69">
        <v>2182</v>
      </c>
      <c r="G13007" s="69" t="s">
        <v>1939</v>
      </c>
    </row>
    <row r="13008" spans="1:7" ht="14.4">
      <c r="A13008" s="27" t="str">
        <f>VLOOKUP(C13008,'user list'!A:B,2,0)</f>
        <v>Admin</v>
      </c>
      <c r="B13008" s="172">
        <v>45818.669953703706</v>
      </c>
      <c r="C13008" s="69" t="s">
        <v>186</v>
      </c>
      <c r="D13008" s="69" t="s">
        <v>1937</v>
      </c>
      <c r="E13008" s="69" t="s">
        <v>2727</v>
      </c>
      <c r="F13008" s="69">
        <v>2182</v>
      </c>
      <c r="G13008" s="69" t="s">
        <v>1948</v>
      </c>
    </row>
    <row r="13009" spans="1:7" ht="14.4">
      <c r="A13009" s="27" t="str">
        <f>VLOOKUP(C13009,'user list'!A:B,2,0)</f>
        <v>PDAO</v>
      </c>
      <c r="B13009" s="172">
        <v>45818.669976851852</v>
      </c>
      <c r="C13009" s="69" t="s">
        <v>258</v>
      </c>
      <c r="D13009" s="69" t="s">
        <v>1937</v>
      </c>
      <c r="E13009" s="69" t="s">
        <v>2697</v>
      </c>
      <c r="F13009" s="69">
        <v>2138</v>
      </c>
      <c r="G13009" s="69" t="s">
        <v>1947</v>
      </c>
    </row>
    <row r="13010" spans="1:7" ht="14.4">
      <c r="A13010" s="27" t="str">
        <f>VLOOKUP(C13010,'user list'!A:B,2,0)</f>
        <v>PDAO</v>
      </c>
      <c r="B13010" s="172">
        <v>45818.669976851852</v>
      </c>
      <c r="C13010" s="69" t="s">
        <v>258</v>
      </c>
      <c r="D13010" s="69" t="s">
        <v>1937</v>
      </c>
      <c r="E13010" s="69" t="s">
        <v>2697</v>
      </c>
      <c r="F13010" s="69">
        <v>2138</v>
      </c>
      <c r="G13010" s="69" t="s">
        <v>1948</v>
      </c>
    </row>
    <row r="13011" spans="1:7" ht="14.4">
      <c r="A13011" s="27" t="str">
        <f>VLOOKUP(C13011,'user list'!A:B,2,0)</f>
        <v>PDAO</v>
      </c>
      <c r="B13011" s="172">
        <v>45818.669988425929</v>
      </c>
      <c r="C13011" s="69" t="s">
        <v>258</v>
      </c>
      <c r="D13011" s="69" t="s">
        <v>1937</v>
      </c>
      <c r="E13011" s="69" t="s">
        <v>2697</v>
      </c>
      <c r="F13011" s="69">
        <v>2138</v>
      </c>
      <c r="G13011" s="69" t="s">
        <v>1939</v>
      </c>
    </row>
    <row r="13012" spans="1:7" ht="14.4">
      <c r="A13012" s="27" t="str">
        <f>VLOOKUP(C13012,'user list'!A:B,2,0)</f>
        <v>Admin</v>
      </c>
      <c r="B13012" s="172">
        <v>45818.669988425929</v>
      </c>
      <c r="C13012" s="69" t="s">
        <v>186</v>
      </c>
      <c r="D13012" s="69" t="s">
        <v>1937</v>
      </c>
      <c r="E13012" s="69" t="s">
        <v>2697</v>
      </c>
      <c r="F13012" s="69">
        <v>2138</v>
      </c>
      <c r="G13012" s="69" t="s">
        <v>1948</v>
      </c>
    </row>
    <row r="13013" spans="1:7" ht="14.4">
      <c r="A13013" s="27" t="str">
        <f>VLOOKUP(C13013,'user list'!A:B,2,0)</f>
        <v>PDAO</v>
      </c>
      <c r="B13013" s="172">
        <v>45818.670046296298</v>
      </c>
      <c r="C13013" s="69" t="s">
        <v>258</v>
      </c>
      <c r="D13013" s="69" t="s">
        <v>1937</v>
      </c>
      <c r="E13013" s="69" t="s">
        <v>2697</v>
      </c>
      <c r="F13013" s="69">
        <v>2146</v>
      </c>
      <c r="G13013" s="69" t="s">
        <v>1939</v>
      </c>
    </row>
    <row r="13014" spans="1:7" ht="14.4">
      <c r="A13014" s="27" t="str">
        <f>VLOOKUP(C13014,'user list'!A:B,2,0)</f>
        <v>CTO</v>
      </c>
      <c r="B13014" s="172">
        <v>45818.670439814814</v>
      </c>
      <c r="C13014" s="69" t="s">
        <v>207</v>
      </c>
      <c r="D13014" s="69" t="s">
        <v>1937</v>
      </c>
      <c r="E13014" s="69" t="s">
        <v>2578</v>
      </c>
      <c r="F13014" s="69">
        <v>1949</v>
      </c>
      <c r="G13014" s="69" t="s">
        <v>1939</v>
      </c>
    </row>
    <row r="13015" spans="1:7" ht="14.4">
      <c r="A13015" s="27" t="str">
        <f>VLOOKUP(C13015,'user list'!A:B,2,0)</f>
        <v>CTO</v>
      </c>
      <c r="B13015" s="172">
        <v>45818.670648148145</v>
      </c>
      <c r="C13015" s="69" t="s">
        <v>207</v>
      </c>
      <c r="D13015" s="69" t="s">
        <v>1937</v>
      </c>
      <c r="E13015" s="69" t="s">
        <v>2474</v>
      </c>
      <c r="F13015" s="69">
        <v>1788</v>
      </c>
      <c r="G13015" s="69" t="s">
        <v>1939</v>
      </c>
    </row>
    <row r="13016" spans="1:7" ht="14.4">
      <c r="A13016" s="27" t="str">
        <f>VLOOKUP(C13016,'user list'!A:B,2,0)</f>
        <v>CTO</v>
      </c>
      <c r="B13016" s="172">
        <v>45818.670682870368</v>
      </c>
      <c r="C13016" s="69" t="s">
        <v>207</v>
      </c>
      <c r="D13016" s="69" t="s">
        <v>1937</v>
      </c>
      <c r="E13016" s="69" t="s">
        <v>2476</v>
      </c>
      <c r="F13016" s="69">
        <v>1790</v>
      </c>
      <c r="G13016" s="69" t="s">
        <v>1939</v>
      </c>
    </row>
    <row r="13017" spans="1:7" ht="14.4">
      <c r="A13017" s="27" t="str">
        <f>VLOOKUP(C13017,'user list'!A:B,2,0)</f>
        <v>CTO</v>
      </c>
      <c r="B13017" s="172">
        <v>45818.670717592591</v>
      </c>
      <c r="C13017" s="69" t="s">
        <v>207</v>
      </c>
      <c r="D13017" s="69" t="s">
        <v>1937</v>
      </c>
      <c r="E13017" s="69" t="s">
        <v>2520</v>
      </c>
      <c r="F13017" s="69">
        <v>1862</v>
      </c>
      <c r="G13017" s="69" t="s">
        <v>1939</v>
      </c>
    </row>
    <row r="13018" spans="1:7" ht="14.4">
      <c r="A13018" s="27" t="str">
        <f>VLOOKUP(C13018,'user list'!A:B,2,0)</f>
        <v>DSQC</v>
      </c>
      <c r="B13018" s="172">
        <v>45818.670810185184</v>
      </c>
      <c r="C13018" s="69" t="s">
        <v>214</v>
      </c>
      <c r="D13018" s="69" t="s">
        <v>1937</v>
      </c>
      <c r="E13018" s="69" t="s">
        <v>2676</v>
      </c>
      <c r="F13018" s="69">
        <v>2088</v>
      </c>
      <c r="G13018" s="69" t="s">
        <v>1939</v>
      </c>
    </row>
    <row r="13019" spans="1:7" ht="14.4">
      <c r="A13019" s="27" t="str">
        <f>VLOOKUP(C13019,'user list'!A:B,2,0)</f>
        <v>DSQC</v>
      </c>
      <c r="B13019" s="172">
        <v>45818.670949074076</v>
      </c>
      <c r="C13019" s="69" t="s">
        <v>214</v>
      </c>
      <c r="D13019" s="69" t="s">
        <v>1937</v>
      </c>
      <c r="E13019" s="69" t="s">
        <v>2697</v>
      </c>
      <c r="F13019" s="69">
        <v>2138</v>
      </c>
      <c r="G13019" s="69" t="s">
        <v>1939</v>
      </c>
    </row>
    <row r="13020" spans="1:7" ht="14.4">
      <c r="A13020" s="27" t="str">
        <f>VLOOKUP(C13020,'user list'!A:B,2,0)</f>
        <v>CTO</v>
      </c>
      <c r="B13020" s="172">
        <v>45818.670983796299</v>
      </c>
      <c r="C13020" s="69" t="s">
        <v>207</v>
      </c>
      <c r="D13020" s="69" t="s">
        <v>1937</v>
      </c>
      <c r="E13020" s="69" t="s">
        <v>2470</v>
      </c>
      <c r="F13020" s="69">
        <v>1781</v>
      </c>
      <c r="G13020" s="69" t="s">
        <v>1939</v>
      </c>
    </row>
    <row r="13021" spans="1:7" ht="14.4">
      <c r="A13021" s="27" t="str">
        <f>VLOOKUP(C13021,'user list'!A:B,2,0)</f>
        <v>DSQC</v>
      </c>
      <c r="B13021" s="172">
        <v>45818.671180555553</v>
      </c>
      <c r="C13021" s="69" t="s">
        <v>214</v>
      </c>
      <c r="D13021" s="69" t="s">
        <v>1937</v>
      </c>
      <c r="E13021" s="69" t="s">
        <v>2612</v>
      </c>
      <c r="F13021" s="69">
        <v>2125</v>
      </c>
      <c r="G13021" s="69" t="s">
        <v>1939</v>
      </c>
    </row>
    <row r="13022" spans="1:7" ht="14.4">
      <c r="A13022" s="27" t="str">
        <f>VLOOKUP(C13022,'user list'!A:B,2,0)</f>
        <v>ASC</v>
      </c>
      <c r="B13022" s="172">
        <v>45818.671365740738</v>
      </c>
      <c r="C13022" s="69" t="s">
        <v>286</v>
      </c>
      <c r="D13022" s="69" t="s">
        <v>1937</v>
      </c>
      <c r="E13022" s="69" t="s">
        <v>2439</v>
      </c>
      <c r="F13022" s="69">
        <v>1444</v>
      </c>
      <c r="G13022" s="69" t="s">
        <v>1939</v>
      </c>
    </row>
    <row r="13023" spans="1:7" ht="14.4">
      <c r="A13023" s="27" t="str">
        <f>VLOOKUP(C13023,'user list'!A:B,2,0)</f>
        <v>QCYDO</v>
      </c>
      <c r="B13023" s="172">
        <v>45818.671435185184</v>
      </c>
      <c r="C13023" s="69" t="s">
        <v>270</v>
      </c>
      <c r="D13023" s="69" t="s">
        <v>1937</v>
      </c>
      <c r="E13023" s="69" t="s">
        <v>2721</v>
      </c>
      <c r="F13023" s="69">
        <v>2173</v>
      </c>
      <c r="G13023" s="69" t="s">
        <v>1939</v>
      </c>
    </row>
    <row r="13024" spans="1:7" ht="14.4">
      <c r="A13024" s="27" t="str">
        <f>VLOOKUP(C13024,'user list'!A:B,2,0)</f>
        <v>QCYDO</v>
      </c>
      <c r="B13024" s="172">
        <v>45818.671481481484</v>
      </c>
      <c r="C13024" s="69" t="s">
        <v>270</v>
      </c>
      <c r="D13024" s="69" t="s">
        <v>1937</v>
      </c>
      <c r="E13024" s="69" t="s">
        <v>882</v>
      </c>
      <c r="F13024" s="69">
        <v>2171</v>
      </c>
      <c r="G13024" s="69" t="s">
        <v>1939</v>
      </c>
    </row>
    <row r="13025" spans="1:7" ht="14.4">
      <c r="A13025" s="27" t="str">
        <f>VLOOKUP(C13025,'user list'!A:B,2,0)</f>
        <v>DOE</v>
      </c>
      <c r="B13025" s="172">
        <v>45818.671550925923</v>
      </c>
      <c r="C13025" s="69" t="s">
        <v>212</v>
      </c>
      <c r="D13025" s="69" t="s">
        <v>1937</v>
      </c>
      <c r="E13025" s="69" t="s">
        <v>2688</v>
      </c>
      <c r="F13025" s="69">
        <v>2116</v>
      </c>
      <c r="G13025" s="69" t="s">
        <v>1939</v>
      </c>
    </row>
    <row r="13026" spans="1:7" ht="14.4">
      <c r="A13026" s="27" t="str">
        <f>VLOOKUP(C13026,'user list'!A:B,2,0)</f>
        <v>DOE</v>
      </c>
      <c r="B13026" s="172">
        <v>45818.6716087963</v>
      </c>
      <c r="C13026" s="69" t="s">
        <v>212</v>
      </c>
      <c r="D13026" s="69" t="s">
        <v>1937</v>
      </c>
      <c r="E13026" s="69" t="s">
        <v>2631</v>
      </c>
      <c r="F13026" s="69">
        <v>2037</v>
      </c>
      <c r="G13026" s="69" t="s">
        <v>1939</v>
      </c>
    </row>
    <row r="13027" spans="1:7" ht="14.4">
      <c r="A13027" s="27" t="str">
        <f>VLOOKUP(C13027,'user list'!A:B,2,0)</f>
        <v>DSQC</v>
      </c>
      <c r="B13027" s="172">
        <v>45818.671712962961</v>
      </c>
      <c r="C13027" s="69" t="s">
        <v>214</v>
      </c>
      <c r="D13027" s="69" t="s">
        <v>1937</v>
      </c>
      <c r="E13027" s="69" t="s">
        <v>1960</v>
      </c>
      <c r="F13027" s="69">
        <v>347</v>
      </c>
      <c r="G13027" s="69" t="s">
        <v>1939</v>
      </c>
    </row>
    <row r="13028" spans="1:7" ht="14.4">
      <c r="A13028" s="27" t="str">
        <f>VLOOKUP(C13028,'user list'!A:B,2,0)</f>
        <v>DSQC</v>
      </c>
      <c r="B13028" s="172">
        <v>45818.672013888892</v>
      </c>
      <c r="C13028" s="69" t="s">
        <v>214</v>
      </c>
      <c r="D13028" s="69" t="s">
        <v>1937</v>
      </c>
      <c r="E13028" s="69" t="s">
        <v>2676</v>
      </c>
      <c r="F13028" s="69">
        <v>2088</v>
      </c>
      <c r="G13028" s="69" t="s">
        <v>1939</v>
      </c>
    </row>
    <row r="13029" spans="1:7" ht="14.4">
      <c r="A13029" s="27" t="str">
        <f>VLOOKUP(C13029,'user list'!A:B,2,0)</f>
        <v>DSQC</v>
      </c>
      <c r="B13029" s="172">
        <v>45818.672037037039</v>
      </c>
      <c r="C13029" s="69" t="s">
        <v>214</v>
      </c>
      <c r="D13029" s="69" t="s">
        <v>1937</v>
      </c>
      <c r="E13029" s="69" t="s">
        <v>2612</v>
      </c>
      <c r="F13029" s="69">
        <v>2125</v>
      </c>
      <c r="G13029" s="69" t="s">
        <v>1939</v>
      </c>
    </row>
    <row r="13030" spans="1:7" ht="14.4">
      <c r="A13030" s="27" t="str">
        <f>VLOOKUP(C13030,'user list'!A:B,2,0)</f>
        <v>DSQC</v>
      </c>
      <c r="B13030" s="172">
        <v>45818.67224537037</v>
      </c>
      <c r="C13030" s="69" t="s">
        <v>214</v>
      </c>
      <c r="D13030" s="69" t="s">
        <v>1937</v>
      </c>
      <c r="E13030" s="69" t="s">
        <v>2697</v>
      </c>
      <c r="F13030" s="69">
        <v>2138</v>
      </c>
      <c r="G13030" s="69" t="s">
        <v>1939</v>
      </c>
    </row>
    <row r="13031" spans="1:7" ht="14.4">
      <c r="A13031" s="27" t="str">
        <f>VLOOKUP(C13031,'user list'!A:B,2,0)</f>
        <v>DSQC</v>
      </c>
      <c r="B13031" s="172">
        <v>45818.675520833334</v>
      </c>
      <c r="C13031" s="69" t="s">
        <v>214</v>
      </c>
      <c r="D13031" s="69" t="s">
        <v>1937</v>
      </c>
      <c r="E13031" s="69" t="s">
        <v>2676</v>
      </c>
      <c r="F13031" s="69">
        <v>2088</v>
      </c>
      <c r="G13031" s="69" t="s">
        <v>1939</v>
      </c>
    </row>
    <row r="13032" spans="1:7" ht="14.4">
      <c r="A13032" s="27" t="str">
        <f>VLOOKUP(C13032,'user list'!A:B,2,0)</f>
        <v>OCM</v>
      </c>
      <c r="B13032" s="172">
        <v>45818.676759259259</v>
      </c>
      <c r="C13032" s="69" t="s">
        <v>242</v>
      </c>
      <c r="D13032" s="69" t="s">
        <v>1937</v>
      </c>
      <c r="E13032" s="69" t="s">
        <v>2039</v>
      </c>
      <c r="F13032" s="69">
        <v>2187</v>
      </c>
      <c r="G13032" s="69" t="s">
        <v>2440</v>
      </c>
    </row>
    <row r="13033" spans="1:7" ht="14.4">
      <c r="A13033" s="27" t="str">
        <f>VLOOKUP(C13033,'user list'!A:B,2,0)</f>
        <v>Admin</v>
      </c>
      <c r="B13033" s="172">
        <v>45818.676770833335</v>
      </c>
      <c r="C13033" s="69" t="s">
        <v>186</v>
      </c>
      <c r="D13033" s="69" t="s">
        <v>1937</v>
      </c>
      <c r="E13033" s="69" t="s">
        <v>2039</v>
      </c>
      <c r="F13033" s="69">
        <v>2187</v>
      </c>
      <c r="G13033" s="69" t="s">
        <v>1948</v>
      </c>
    </row>
    <row r="13034" spans="1:7" ht="14.4">
      <c r="A13034" s="27" t="str">
        <f>VLOOKUP(C13034,'user list'!A:B,2,0)</f>
        <v>Admin</v>
      </c>
      <c r="B13034" s="172">
        <v>45818.676770833335</v>
      </c>
      <c r="C13034" s="69" t="s">
        <v>186</v>
      </c>
      <c r="D13034" s="69" t="s">
        <v>1937</v>
      </c>
      <c r="E13034" s="69" t="s">
        <v>2039</v>
      </c>
      <c r="F13034" s="69">
        <v>2187</v>
      </c>
      <c r="G13034" s="69" t="s">
        <v>1947</v>
      </c>
    </row>
    <row r="13035" spans="1:7" ht="14.4">
      <c r="A13035" s="27" t="str">
        <f>VLOOKUP(C13035,'user list'!A:B,2,0)</f>
        <v>Admin</v>
      </c>
      <c r="B13035" s="172">
        <v>45818.676770833335</v>
      </c>
      <c r="C13035" s="69" t="s">
        <v>186</v>
      </c>
      <c r="D13035" s="69" t="s">
        <v>1937</v>
      </c>
      <c r="E13035" s="69" t="s">
        <v>2039</v>
      </c>
      <c r="F13035" s="69">
        <v>2187</v>
      </c>
      <c r="G13035" s="69" t="s">
        <v>1948</v>
      </c>
    </row>
    <row r="13036" spans="1:7" ht="14.4">
      <c r="A13036" s="27" t="str">
        <f>VLOOKUP(C13036,'user list'!A:B,2,0)</f>
        <v>Admin</v>
      </c>
      <c r="B13036" s="172">
        <v>45818.676770833335</v>
      </c>
      <c r="C13036" s="69" t="s">
        <v>186</v>
      </c>
      <c r="D13036" s="69" t="s">
        <v>1937</v>
      </c>
      <c r="E13036" s="69" t="s">
        <v>2039</v>
      </c>
      <c r="F13036" s="69">
        <v>2187</v>
      </c>
      <c r="G13036" s="69" t="s">
        <v>1948</v>
      </c>
    </row>
    <row r="13037" spans="1:7" ht="14.4">
      <c r="A13037" s="27" t="str">
        <f>VLOOKUP(C13037,'user list'!A:B,2,0)</f>
        <v>Admin</v>
      </c>
      <c r="B13037" s="172">
        <v>45818.677719907406</v>
      </c>
      <c r="C13037" s="69" t="s">
        <v>186</v>
      </c>
      <c r="D13037" s="69" t="s">
        <v>1937</v>
      </c>
      <c r="E13037" s="69" t="s">
        <v>1983</v>
      </c>
      <c r="F13037" s="69">
        <v>2183</v>
      </c>
      <c r="G13037" s="69" t="s">
        <v>1963</v>
      </c>
    </row>
    <row r="13038" spans="1:7" ht="14.4">
      <c r="A13038" s="27" t="str">
        <f>VLOOKUP(C13038,'user list'!A:B,2,0)</f>
        <v>HCDRD</v>
      </c>
      <c r="B13038" s="172">
        <v>45818.677743055552</v>
      </c>
      <c r="C13038" s="69" t="s">
        <v>216</v>
      </c>
      <c r="D13038" s="69" t="s">
        <v>1937</v>
      </c>
      <c r="E13038" s="69" t="s">
        <v>2706</v>
      </c>
      <c r="F13038" s="69">
        <v>2151</v>
      </c>
      <c r="G13038" s="69" t="s">
        <v>1947</v>
      </c>
    </row>
    <row r="13039" spans="1:7" ht="14.4">
      <c r="A13039" s="27" t="str">
        <f>VLOOKUP(C13039,'user list'!A:B,2,0)</f>
        <v>HCDRD</v>
      </c>
      <c r="B13039" s="172">
        <v>45818.677743055552</v>
      </c>
      <c r="C13039" s="69" t="s">
        <v>216</v>
      </c>
      <c r="D13039" s="69" t="s">
        <v>1937</v>
      </c>
      <c r="E13039" s="69" t="s">
        <v>2706</v>
      </c>
      <c r="F13039" s="69">
        <v>2151</v>
      </c>
      <c r="G13039" s="69" t="s">
        <v>1948</v>
      </c>
    </row>
    <row r="13040" spans="1:7" ht="14.4">
      <c r="A13040" s="27" t="str">
        <f>VLOOKUP(C13040,'user list'!A:B,2,0)</f>
        <v>HCDRD</v>
      </c>
      <c r="B13040" s="172">
        <v>45818.677743055552</v>
      </c>
      <c r="C13040" s="69" t="s">
        <v>216</v>
      </c>
      <c r="D13040" s="69" t="s">
        <v>1937</v>
      </c>
      <c r="E13040" s="69" t="s">
        <v>2706</v>
      </c>
      <c r="F13040" s="69">
        <v>2151</v>
      </c>
      <c r="G13040" s="69" t="s">
        <v>1939</v>
      </c>
    </row>
    <row r="13041" spans="1:7" ht="14.4">
      <c r="A13041" s="27" t="str">
        <f>VLOOKUP(C13041,'user list'!A:B,2,0)</f>
        <v>Admin</v>
      </c>
      <c r="B13041" s="172">
        <v>45818.677743055552</v>
      </c>
      <c r="C13041" s="69" t="s">
        <v>186</v>
      </c>
      <c r="D13041" s="69" t="s">
        <v>1937</v>
      </c>
      <c r="E13041" s="69" t="s">
        <v>2706</v>
      </c>
      <c r="F13041" s="69">
        <v>2151</v>
      </c>
      <c r="G13041" s="69" t="s">
        <v>1948</v>
      </c>
    </row>
    <row r="13042" spans="1:7" ht="14.4">
      <c r="A13042" s="27" t="str">
        <f>VLOOKUP(C13042,'user list'!A:B,2,0)</f>
        <v>HCDRD</v>
      </c>
      <c r="B13042" s="172">
        <v>45818.677800925929</v>
      </c>
      <c r="C13042" s="69" t="s">
        <v>216</v>
      </c>
      <c r="D13042" s="69" t="s">
        <v>1937</v>
      </c>
      <c r="E13042" s="69" t="s">
        <v>2705</v>
      </c>
      <c r="F13042" s="69">
        <v>2150</v>
      </c>
      <c r="G13042" s="69" t="s">
        <v>1947</v>
      </c>
    </row>
    <row r="13043" spans="1:7" ht="14.4">
      <c r="A13043" s="27" t="str">
        <f>VLOOKUP(C13043,'user list'!A:B,2,0)</f>
        <v>HCDRD</v>
      </c>
      <c r="B13043" s="172">
        <v>45818.677800925929</v>
      </c>
      <c r="C13043" s="69" t="s">
        <v>216</v>
      </c>
      <c r="D13043" s="69" t="s">
        <v>1937</v>
      </c>
      <c r="E13043" s="69" t="s">
        <v>2705</v>
      </c>
      <c r="F13043" s="69">
        <v>2150</v>
      </c>
      <c r="G13043" s="69" t="s">
        <v>1948</v>
      </c>
    </row>
    <row r="13044" spans="1:7" ht="14.4">
      <c r="A13044" s="27" t="str">
        <f>VLOOKUP(C13044,'user list'!A:B,2,0)</f>
        <v>HCDRD</v>
      </c>
      <c r="B13044" s="172">
        <v>45818.677800925929</v>
      </c>
      <c r="C13044" s="69" t="s">
        <v>216</v>
      </c>
      <c r="D13044" s="69" t="s">
        <v>1937</v>
      </c>
      <c r="E13044" s="69" t="s">
        <v>2705</v>
      </c>
      <c r="F13044" s="69">
        <v>2150</v>
      </c>
      <c r="G13044" s="69" t="s">
        <v>1939</v>
      </c>
    </row>
    <row r="13045" spans="1:7" ht="14.4">
      <c r="A13045" s="27" t="str">
        <f>VLOOKUP(C13045,'user list'!A:B,2,0)</f>
        <v>Admin</v>
      </c>
      <c r="B13045" s="172">
        <v>45818.677800925929</v>
      </c>
      <c r="C13045" s="69" t="s">
        <v>186</v>
      </c>
      <c r="D13045" s="69" t="s">
        <v>1937</v>
      </c>
      <c r="E13045" s="69" t="s">
        <v>2705</v>
      </c>
      <c r="F13045" s="69">
        <v>2150</v>
      </c>
      <c r="G13045" s="69" t="s">
        <v>1948</v>
      </c>
    </row>
    <row r="13046" spans="1:7" ht="14.4">
      <c r="A13046" s="27" t="str">
        <f>VLOOKUP(C13046,'user list'!A:B,2,0)</f>
        <v>HCDRD</v>
      </c>
      <c r="B13046" s="172">
        <v>45818.677870370368</v>
      </c>
      <c r="C13046" s="69" t="s">
        <v>216</v>
      </c>
      <c r="D13046" s="69" t="s">
        <v>1937</v>
      </c>
      <c r="E13046" s="69" t="s">
        <v>2704</v>
      </c>
      <c r="F13046" s="69">
        <v>2149</v>
      </c>
      <c r="G13046" s="69" t="s">
        <v>1947</v>
      </c>
    </row>
    <row r="13047" spans="1:7" ht="14.4">
      <c r="A13047" s="27" t="str">
        <f>VLOOKUP(C13047,'user list'!A:B,2,0)</f>
        <v>HCDRD</v>
      </c>
      <c r="B13047" s="172">
        <v>45818.677870370368</v>
      </c>
      <c r="C13047" s="69" t="s">
        <v>216</v>
      </c>
      <c r="D13047" s="69" t="s">
        <v>1937</v>
      </c>
      <c r="E13047" s="69" t="s">
        <v>2704</v>
      </c>
      <c r="F13047" s="69">
        <v>2149</v>
      </c>
      <c r="G13047" s="69" t="s">
        <v>1948</v>
      </c>
    </row>
    <row r="13048" spans="1:7" ht="14.4">
      <c r="A13048" s="27" t="str">
        <f>VLOOKUP(C13048,'user list'!A:B,2,0)</f>
        <v>HCDRD</v>
      </c>
      <c r="B13048" s="172">
        <v>45818.677870370368</v>
      </c>
      <c r="C13048" s="69" t="s">
        <v>216</v>
      </c>
      <c r="D13048" s="69" t="s">
        <v>1937</v>
      </c>
      <c r="E13048" s="69" t="s">
        <v>2704</v>
      </c>
      <c r="F13048" s="69">
        <v>2149</v>
      </c>
      <c r="G13048" s="69" t="s">
        <v>1939</v>
      </c>
    </row>
    <row r="13049" spans="1:7" ht="14.4">
      <c r="A13049" s="27" t="str">
        <f>VLOOKUP(C13049,'user list'!A:B,2,0)</f>
        <v>Admin</v>
      </c>
      <c r="B13049" s="172">
        <v>45818.677870370368</v>
      </c>
      <c r="C13049" s="69" t="s">
        <v>186</v>
      </c>
      <c r="D13049" s="69" t="s">
        <v>1937</v>
      </c>
      <c r="E13049" s="69" t="s">
        <v>2704</v>
      </c>
      <c r="F13049" s="69">
        <v>2149</v>
      </c>
      <c r="G13049" s="69" t="s">
        <v>1948</v>
      </c>
    </row>
    <row r="13050" spans="1:7" ht="14.4">
      <c r="A13050" s="27" t="str">
        <f>VLOOKUP(C13050,'user list'!A:B,2,0)</f>
        <v>QCYDO</v>
      </c>
      <c r="B13050" s="172">
        <v>45818.677893518521</v>
      </c>
      <c r="C13050" s="69" t="s">
        <v>270</v>
      </c>
      <c r="D13050" s="69" t="s">
        <v>1937</v>
      </c>
      <c r="E13050" s="69" t="s">
        <v>1567</v>
      </c>
      <c r="F13050" s="69">
        <v>2188</v>
      </c>
      <c r="G13050" s="69" t="s">
        <v>2440</v>
      </c>
    </row>
    <row r="13051" spans="1:7" ht="14.4">
      <c r="A13051" s="27" t="str">
        <f>VLOOKUP(C13051,'user list'!A:B,2,0)</f>
        <v>Admin</v>
      </c>
      <c r="B13051" s="172">
        <v>45818.677893518521</v>
      </c>
      <c r="C13051" s="69" t="s">
        <v>186</v>
      </c>
      <c r="D13051" s="69" t="s">
        <v>1937</v>
      </c>
      <c r="E13051" s="69" t="s">
        <v>1567</v>
      </c>
      <c r="F13051" s="69">
        <v>2188</v>
      </c>
      <c r="G13051" s="69" t="s">
        <v>1948</v>
      </c>
    </row>
    <row r="13052" spans="1:7" ht="14.4">
      <c r="A13052" s="27" t="str">
        <f>VLOOKUP(C13052,'user list'!A:B,2,0)</f>
        <v>Admin</v>
      </c>
      <c r="B13052" s="172">
        <v>45818.677893518521</v>
      </c>
      <c r="C13052" s="69" t="s">
        <v>186</v>
      </c>
      <c r="D13052" s="69" t="s">
        <v>1937</v>
      </c>
      <c r="E13052" s="69" t="s">
        <v>1567</v>
      </c>
      <c r="F13052" s="69">
        <v>2188</v>
      </c>
      <c r="G13052" s="69" t="s">
        <v>1948</v>
      </c>
    </row>
    <row r="13053" spans="1:7" ht="14.4">
      <c r="A13053" s="27" t="str">
        <f>VLOOKUP(C13053,'user list'!A:B,2,0)</f>
        <v>Admin</v>
      </c>
      <c r="B13053" s="172">
        <v>45818.677893518521</v>
      </c>
      <c r="C13053" s="69" t="s">
        <v>186</v>
      </c>
      <c r="D13053" s="69" t="s">
        <v>1937</v>
      </c>
      <c r="E13053" s="69" t="s">
        <v>1567</v>
      </c>
      <c r="F13053" s="69">
        <v>2188</v>
      </c>
      <c r="G13053" s="69" t="s">
        <v>1948</v>
      </c>
    </row>
    <row r="13054" spans="1:7" ht="14.4">
      <c r="A13054" s="27" t="str">
        <f>VLOOKUP(C13054,'user list'!A:B,2,0)</f>
        <v>Admin</v>
      </c>
      <c r="B13054" s="172">
        <v>45818.677893518521</v>
      </c>
      <c r="C13054" s="69" t="s">
        <v>186</v>
      </c>
      <c r="D13054" s="69" t="s">
        <v>1937</v>
      </c>
      <c r="E13054" s="69" t="s">
        <v>1567</v>
      </c>
      <c r="F13054" s="69">
        <v>2188</v>
      </c>
      <c r="G13054" s="69" t="s">
        <v>1947</v>
      </c>
    </row>
    <row r="13055" spans="1:7" ht="14.4">
      <c r="A13055" s="27" t="str">
        <f>VLOOKUP(C13055,'user list'!A:B,2,0)</f>
        <v>HCDRD</v>
      </c>
      <c r="B13055" s="172">
        <v>45818.677951388891</v>
      </c>
      <c r="C13055" s="69" t="s">
        <v>216</v>
      </c>
      <c r="D13055" s="69" t="s">
        <v>1937</v>
      </c>
      <c r="E13055" s="69" t="s">
        <v>2697</v>
      </c>
      <c r="F13055" s="69">
        <v>2146</v>
      </c>
      <c r="G13055" s="69" t="s">
        <v>1939</v>
      </c>
    </row>
    <row r="13056" spans="1:7" ht="14.4">
      <c r="A13056" s="27" t="str">
        <f>VLOOKUP(C13056,'user list'!A:B,2,0)</f>
        <v>HCDRD</v>
      </c>
      <c r="B13056" s="172">
        <v>45818.677997685183</v>
      </c>
      <c r="C13056" s="69" t="s">
        <v>216</v>
      </c>
      <c r="D13056" s="69" t="s">
        <v>1937</v>
      </c>
      <c r="E13056" s="69" t="s">
        <v>2697</v>
      </c>
      <c r="F13056" s="69">
        <v>2138</v>
      </c>
      <c r="G13056" s="69" t="s">
        <v>1939</v>
      </c>
    </row>
    <row r="13057" spans="1:7" ht="14.4">
      <c r="A13057" s="27" t="str">
        <f>VLOOKUP(C13057,'user list'!A:B,2,0)</f>
        <v>QCYDO</v>
      </c>
      <c r="B13057" s="172">
        <v>45818.680185185185</v>
      </c>
      <c r="C13057" s="69" t="s">
        <v>270</v>
      </c>
      <c r="D13057" s="69" t="s">
        <v>1937</v>
      </c>
      <c r="E13057" s="69" t="s">
        <v>1565</v>
      </c>
      <c r="F13057" s="69">
        <v>2189</v>
      </c>
      <c r="G13057" s="69" t="s">
        <v>2440</v>
      </c>
    </row>
    <row r="13058" spans="1:7" ht="14.4">
      <c r="A13058" s="27" t="str">
        <f>VLOOKUP(C13058,'user list'!A:B,2,0)</f>
        <v>Admin</v>
      </c>
      <c r="B13058" s="172">
        <v>45818.680196759262</v>
      </c>
      <c r="C13058" s="69" t="s">
        <v>186</v>
      </c>
      <c r="D13058" s="69" t="s">
        <v>1937</v>
      </c>
      <c r="E13058" s="69" t="s">
        <v>1565</v>
      </c>
      <c r="F13058" s="69">
        <v>2189</v>
      </c>
      <c r="G13058" s="69" t="s">
        <v>1948</v>
      </c>
    </row>
    <row r="13059" spans="1:7" ht="14.4">
      <c r="A13059" s="27" t="str">
        <f>VLOOKUP(C13059,'user list'!A:B,2,0)</f>
        <v>Admin</v>
      </c>
      <c r="B13059" s="172">
        <v>45818.680196759262</v>
      </c>
      <c r="C13059" s="69" t="s">
        <v>186</v>
      </c>
      <c r="D13059" s="69" t="s">
        <v>1937</v>
      </c>
      <c r="E13059" s="69" t="s">
        <v>1565</v>
      </c>
      <c r="F13059" s="69">
        <v>2189</v>
      </c>
      <c r="G13059" s="69" t="s">
        <v>1948</v>
      </c>
    </row>
    <row r="13060" spans="1:7" ht="14.4">
      <c r="A13060" s="27" t="str">
        <f>VLOOKUP(C13060,'user list'!A:B,2,0)</f>
        <v>Admin</v>
      </c>
      <c r="B13060" s="172">
        <v>45818.680196759262</v>
      </c>
      <c r="C13060" s="69" t="s">
        <v>186</v>
      </c>
      <c r="D13060" s="69" t="s">
        <v>1937</v>
      </c>
      <c r="E13060" s="69" t="s">
        <v>1565</v>
      </c>
      <c r="F13060" s="69">
        <v>2189</v>
      </c>
      <c r="G13060" s="69" t="s">
        <v>1948</v>
      </c>
    </row>
    <row r="13061" spans="1:7" ht="14.4">
      <c r="A13061" s="27" t="str">
        <f>VLOOKUP(C13061,'user list'!A:B,2,0)</f>
        <v>Admin</v>
      </c>
      <c r="B13061" s="172">
        <v>45818.680196759262</v>
      </c>
      <c r="C13061" s="69" t="s">
        <v>186</v>
      </c>
      <c r="D13061" s="69" t="s">
        <v>1937</v>
      </c>
      <c r="E13061" s="69" t="s">
        <v>1565</v>
      </c>
      <c r="F13061" s="69">
        <v>2189</v>
      </c>
      <c r="G13061" s="69" t="s">
        <v>1947</v>
      </c>
    </row>
    <row r="13062" spans="1:7" ht="14.4">
      <c r="A13062" s="27" t="str">
        <f>VLOOKUP(C13062,'user list'!A:B,2,0)</f>
        <v>QCYDO</v>
      </c>
      <c r="B13062" s="172">
        <v>45818.680324074077</v>
      </c>
      <c r="C13062" s="69" t="s">
        <v>270</v>
      </c>
      <c r="D13062" s="69" t="s">
        <v>1937</v>
      </c>
      <c r="E13062" s="69" t="s">
        <v>43</v>
      </c>
      <c r="F13062" s="69">
        <v>1783</v>
      </c>
      <c r="G13062" s="69" t="s">
        <v>1939</v>
      </c>
    </row>
    <row r="13063" spans="1:7" ht="14.4">
      <c r="A13063" s="27" t="str">
        <f>VLOOKUP(C13063,'user list'!A:B,2,0)</f>
        <v>OCAs</v>
      </c>
      <c r="B13063" s="172">
        <v>45818.686782407407</v>
      </c>
      <c r="C13063" s="69" t="s">
        <v>279</v>
      </c>
      <c r="D13063" s="69" t="s">
        <v>1937</v>
      </c>
      <c r="E13063" s="69" t="s">
        <v>2701</v>
      </c>
      <c r="F13063" s="69">
        <v>2142</v>
      </c>
      <c r="G13063" s="69" t="s">
        <v>1939</v>
      </c>
    </row>
    <row r="13064" spans="1:7" ht="14.4">
      <c r="A13064" s="27" t="str">
        <f>VLOOKUP(C13064,'user list'!A:B,2,0)</f>
        <v>OCAs</v>
      </c>
      <c r="B13064" s="172">
        <v>45818.686793981484</v>
      </c>
      <c r="C13064" s="69" t="s">
        <v>279</v>
      </c>
      <c r="D13064" s="69" t="s">
        <v>1937</v>
      </c>
      <c r="E13064" s="69" t="s">
        <v>2727</v>
      </c>
      <c r="F13064" s="69">
        <v>2182</v>
      </c>
      <c r="G13064" s="69" t="s">
        <v>1939</v>
      </c>
    </row>
    <row r="13065" spans="1:7" ht="14.4">
      <c r="A13065" s="27" t="str">
        <f>VLOOKUP(C13065,'user list'!A:B,2,0)</f>
        <v>OCAs</v>
      </c>
      <c r="B13065" s="172">
        <v>45818.686828703707</v>
      </c>
      <c r="C13065" s="69" t="s">
        <v>279</v>
      </c>
      <c r="D13065" s="69" t="s">
        <v>1937</v>
      </c>
      <c r="E13065" s="69" t="s">
        <v>2707</v>
      </c>
      <c r="F13065" s="69">
        <v>2152</v>
      </c>
      <c r="G13065" s="69" t="s">
        <v>1939</v>
      </c>
    </row>
    <row r="13066" spans="1:7" ht="14.4">
      <c r="A13066" s="27" t="str">
        <f>VLOOKUP(C13066,'user list'!A:B,2,0)</f>
        <v>OCAs</v>
      </c>
      <c r="B13066" s="172">
        <v>45818.686990740738</v>
      </c>
      <c r="C13066" s="69" t="s">
        <v>279</v>
      </c>
      <c r="D13066" s="69" t="s">
        <v>1937</v>
      </c>
      <c r="E13066" s="69" t="s">
        <v>2706</v>
      </c>
      <c r="F13066" s="69">
        <v>2151</v>
      </c>
      <c r="G13066" s="69" t="s">
        <v>1939</v>
      </c>
    </row>
    <row r="13067" spans="1:7" ht="14.4">
      <c r="A13067" s="27" t="str">
        <f>VLOOKUP(C13067,'user list'!A:B,2,0)</f>
        <v>OCAs</v>
      </c>
      <c r="B13067" s="172">
        <v>45818.687025462961</v>
      </c>
      <c r="C13067" s="69" t="s">
        <v>279</v>
      </c>
      <c r="D13067" s="69" t="s">
        <v>1937</v>
      </c>
      <c r="E13067" s="69" t="s">
        <v>2707</v>
      </c>
      <c r="F13067" s="69">
        <v>2152</v>
      </c>
      <c r="G13067" s="69" t="s">
        <v>1939</v>
      </c>
    </row>
    <row r="13068" spans="1:7" ht="14.4">
      <c r="A13068" s="27" t="str">
        <f>VLOOKUP(C13068,'user list'!A:B,2,0)</f>
        <v>OCAs</v>
      </c>
      <c r="B13068" s="172">
        <v>45818.687048611115</v>
      </c>
      <c r="C13068" s="69" t="s">
        <v>279</v>
      </c>
      <c r="D13068" s="69" t="s">
        <v>1937</v>
      </c>
      <c r="E13068" s="69" t="s">
        <v>2706</v>
      </c>
      <c r="F13068" s="69">
        <v>2151</v>
      </c>
      <c r="G13068" s="69" t="s">
        <v>1939</v>
      </c>
    </row>
    <row r="13069" spans="1:7" ht="14.4">
      <c r="A13069" s="27" t="str">
        <f>VLOOKUP(C13069,'user list'!A:B,2,0)</f>
        <v>OCAs</v>
      </c>
      <c r="B13069" s="172">
        <v>45818.687071759261</v>
      </c>
      <c r="C13069" s="69" t="s">
        <v>279</v>
      </c>
      <c r="D13069" s="69" t="s">
        <v>1937</v>
      </c>
      <c r="E13069" s="69" t="s">
        <v>2705</v>
      </c>
      <c r="F13069" s="69">
        <v>2150</v>
      </c>
      <c r="G13069" s="69" t="s">
        <v>1939</v>
      </c>
    </row>
    <row r="13070" spans="1:7" ht="14.4">
      <c r="A13070" s="27" t="str">
        <f>VLOOKUP(C13070,'user list'!A:B,2,0)</f>
        <v>OCAs</v>
      </c>
      <c r="B13070" s="172">
        <v>45818.687094907407</v>
      </c>
      <c r="C13070" s="69" t="s">
        <v>279</v>
      </c>
      <c r="D13070" s="69" t="s">
        <v>1937</v>
      </c>
      <c r="E13070" s="69" t="s">
        <v>2704</v>
      </c>
      <c r="F13070" s="69">
        <v>2149</v>
      </c>
      <c r="G13070" s="69" t="s">
        <v>1939</v>
      </c>
    </row>
    <row r="13071" spans="1:7" ht="14.4">
      <c r="A13071" s="27" t="str">
        <f>VLOOKUP(C13071,'user list'!A:B,2,0)</f>
        <v>OCAs</v>
      </c>
      <c r="B13071" s="172">
        <v>45818.687210648146</v>
      </c>
      <c r="C13071" s="69" t="s">
        <v>279</v>
      </c>
      <c r="D13071" s="69" t="s">
        <v>1937</v>
      </c>
      <c r="E13071" s="69" t="s">
        <v>2703</v>
      </c>
      <c r="F13071" s="69">
        <v>2148</v>
      </c>
      <c r="G13071" s="69" t="s">
        <v>1939</v>
      </c>
    </row>
    <row r="13072" spans="1:7" ht="14.4">
      <c r="A13072" s="27" t="str">
        <f>VLOOKUP(C13072,'user list'!A:B,2,0)</f>
        <v>OCAs</v>
      </c>
      <c r="B13072" s="172">
        <v>45818.687256944446</v>
      </c>
      <c r="C13072" s="69" t="s">
        <v>279</v>
      </c>
      <c r="D13072" s="69" t="s">
        <v>1937</v>
      </c>
      <c r="E13072" s="69" t="s">
        <v>2702</v>
      </c>
      <c r="F13072" s="69">
        <v>2143</v>
      </c>
      <c r="G13072" s="69" t="s">
        <v>1939</v>
      </c>
    </row>
    <row r="13073" spans="1:7" ht="14.4">
      <c r="A13073" s="27" t="str">
        <f>VLOOKUP(C13073,'user list'!A:B,2,0)</f>
        <v>OCAs</v>
      </c>
      <c r="B13073" s="172">
        <v>45818.687314814815</v>
      </c>
      <c r="C13073" s="69" t="s">
        <v>279</v>
      </c>
      <c r="D13073" s="69" t="s">
        <v>1937</v>
      </c>
      <c r="E13073" s="69" t="s">
        <v>2700</v>
      </c>
      <c r="F13073" s="69">
        <v>2141</v>
      </c>
      <c r="G13073" s="69" t="s">
        <v>1939</v>
      </c>
    </row>
    <row r="13074" spans="1:7" ht="14.4">
      <c r="A13074" s="27" t="str">
        <f>VLOOKUP(C13074,'user list'!A:B,2,0)</f>
        <v>OCAs</v>
      </c>
      <c r="B13074" s="172">
        <v>45818.687326388892</v>
      </c>
      <c r="C13074" s="69" t="s">
        <v>279</v>
      </c>
      <c r="D13074" s="69" t="s">
        <v>1937</v>
      </c>
      <c r="E13074" s="69" t="s">
        <v>2699</v>
      </c>
      <c r="F13074" s="69">
        <v>2140</v>
      </c>
      <c r="G13074" s="69" t="s">
        <v>1939</v>
      </c>
    </row>
    <row r="13075" spans="1:7" ht="14.4">
      <c r="A13075" s="27" t="str">
        <f>VLOOKUP(C13075,'user list'!A:B,2,0)</f>
        <v>OCAs</v>
      </c>
      <c r="B13075" s="172">
        <v>45818.687337962961</v>
      </c>
      <c r="C13075" s="69" t="s">
        <v>279</v>
      </c>
      <c r="D13075" s="69" t="s">
        <v>1937</v>
      </c>
      <c r="E13075" s="69" t="s">
        <v>2701</v>
      </c>
      <c r="F13075" s="69">
        <v>2142</v>
      </c>
      <c r="G13075" s="69" t="s">
        <v>1939</v>
      </c>
    </row>
    <row r="13076" spans="1:7" ht="14.4">
      <c r="A13076" s="27" t="str">
        <f>VLOOKUP(C13076,'user list'!A:B,2,0)</f>
        <v>OCAs</v>
      </c>
      <c r="B13076" s="172">
        <v>45818.687384259261</v>
      </c>
      <c r="C13076" s="69" t="s">
        <v>279</v>
      </c>
      <c r="D13076" s="69" t="s">
        <v>1937</v>
      </c>
      <c r="E13076" s="69" t="s">
        <v>2727</v>
      </c>
      <c r="F13076" s="69">
        <v>2182</v>
      </c>
      <c r="G13076" s="69" t="s">
        <v>1939</v>
      </c>
    </row>
    <row r="13077" spans="1:7" ht="14.4">
      <c r="A13077" s="27" t="str">
        <f>VLOOKUP(C13077,'user list'!A:B,2,0)</f>
        <v>OCAs</v>
      </c>
      <c r="B13077" s="172">
        <v>45818.687395833331</v>
      </c>
      <c r="C13077" s="69" t="s">
        <v>279</v>
      </c>
      <c r="D13077" s="69" t="s">
        <v>1937</v>
      </c>
      <c r="E13077" s="69" t="s">
        <v>2707</v>
      </c>
      <c r="F13077" s="69">
        <v>2152</v>
      </c>
      <c r="G13077" s="69" t="s">
        <v>1939</v>
      </c>
    </row>
    <row r="13078" spans="1:7" ht="14.4">
      <c r="A13078" s="27" t="str">
        <f>VLOOKUP(C13078,'user list'!A:B,2,0)</f>
        <v>OCAs</v>
      </c>
      <c r="B13078" s="172">
        <v>45818.687418981484</v>
      </c>
      <c r="C13078" s="69" t="s">
        <v>279</v>
      </c>
      <c r="D13078" s="69" t="s">
        <v>1937</v>
      </c>
      <c r="E13078" s="69" t="s">
        <v>2706</v>
      </c>
      <c r="F13078" s="69">
        <v>2151</v>
      </c>
      <c r="G13078" s="69" t="s">
        <v>1939</v>
      </c>
    </row>
    <row r="13079" spans="1:7" ht="14.4">
      <c r="A13079" s="27" t="str">
        <f>VLOOKUP(C13079,'user list'!A:B,2,0)</f>
        <v>OCM</v>
      </c>
      <c r="B13079" s="172">
        <v>45818.687442129631</v>
      </c>
      <c r="C13079" s="69" t="s">
        <v>230</v>
      </c>
      <c r="D13079" s="69" t="s">
        <v>1937</v>
      </c>
      <c r="E13079" s="69" t="s">
        <v>2473</v>
      </c>
      <c r="F13079" s="69">
        <v>2190</v>
      </c>
      <c r="G13079" s="69" t="s">
        <v>2440</v>
      </c>
    </row>
    <row r="13080" spans="1:7" ht="14.4">
      <c r="A13080" s="27" t="str">
        <f>VLOOKUP(C13080,'user list'!A:B,2,0)</f>
        <v>Admin</v>
      </c>
      <c r="B13080" s="172">
        <v>45818.687442129631</v>
      </c>
      <c r="C13080" s="69" t="s">
        <v>186</v>
      </c>
      <c r="D13080" s="69" t="s">
        <v>1937</v>
      </c>
      <c r="E13080" s="69" t="s">
        <v>2473</v>
      </c>
      <c r="F13080" s="69">
        <v>2190</v>
      </c>
      <c r="G13080" s="69" t="s">
        <v>1948</v>
      </c>
    </row>
    <row r="13081" spans="1:7" ht="14.4">
      <c r="A13081" s="27" t="str">
        <f>VLOOKUP(C13081,'user list'!A:B,2,0)</f>
        <v>Admin</v>
      </c>
      <c r="B13081" s="172">
        <v>45818.687442129631</v>
      </c>
      <c r="C13081" s="69" t="s">
        <v>186</v>
      </c>
      <c r="D13081" s="69" t="s">
        <v>1937</v>
      </c>
      <c r="E13081" s="69" t="s">
        <v>2473</v>
      </c>
      <c r="F13081" s="69">
        <v>2190</v>
      </c>
      <c r="G13081" s="69" t="s">
        <v>1947</v>
      </c>
    </row>
    <row r="13082" spans="1:7" ht="14.4">
      <c r="A13082" s="27" t="str">
        <f>VLOOKUP(C13082,'user list'!A:B,2,0)</f>
        <v>Admin</v>
      </c>
      <c r="B13082" s="172">
        <v>45818.687442129631</v>
      </c>
      <c r="C13082" s="69" t="s">
        <v>186</v>
      </c>
      <c r="D13082" s="69" t="s">
        <v>1937</v>
      </c>
      <c r="E13082" s="69" t="s">
        <v>2473</v>
      </c>
      <c r="F13082" s="69">
        <v>2190</v>
      </c>
      <c r="G13082" s="69" t="s">
        <v>1948</v>
      </c>
    </row>
    <row r="13083" spans="1:7" ht="14.4">
      <c r="A13083" s="27" t="str">
        <f>VLOOKUP(C13083,'user list'!A:B,2,0)</f>
        <v>OCAs</v>
      </c>
      <c r="B13083" s="172">
        <v>45818.687442129631</v>
      </c>
      <c r="C13083" s="69" t="s">
        <v>279</v>
      </c>
      <c r="D13083" s="69" t="s">
        <v>1937</v>
      </c>
      <c r="E13083" s="69" t="s">
        <v>2705</v>
      </c>
      <c r="F13083" s="69">
        <v>2150</v>
      </c>
      <c r="G13083" s="69" t="s">
        <v>1939</v>
      </c>
    </row>
    <row r="13084" spans="1:7" ht="14.4">
      <c r="A13084" s="27" t="str">
        <f>VLOOKUP(C13084,'user list'!A:B,2,0)</f>
        <v>Admin</v>
      </c>
      <c r="B13084" s="172">
        <v>45818.687442129631</v>
      </c>
      <c r="C13084" s="69" t="s">
        <v>186</v>
      </c>
      <c r="D13084" s="69" t="s">
        <v>1937</v>
      </c>
      <c r="E13084" s="69" t="s">
        <v>2473</v>
      </c>
      <c r="F13084" s="69">
        <v>2190</v>
      </c>
      <c r="G13084" s="69" t="s">
        <v>1948</v>
      </c>
    </row>
    <row r="13085" spans="1:7" ht="14.4">
      <c r="A13085" s="27" t="str">
        <f>VLOOKUP(C13085,'user list'!A:B,2,0)</f>
        <v>OCAs</v>
      </c>
      <c r="B13085" s="172">
        <v>45818.687476851854</v>
      </c>
      <c r="C13085" s="69" t="s">
        <v>279</v>
      </c>
      <c r="D13085" s="69" t="s">
        <v>1937</v>
      </c>
      <c r="E13085" s="69" t="s">
        <v>2704</v>
      </c>
      <c r="F13085" s="69">
        <v>2149</v>
      </c>
      <c r="G13085" s="69" t="s">
        <v>1939</v>
      </c>
    </row>
    <row r="13086" spans="1:7" ht="14.4">
      <c r="A13086" s="27" t="str">
        <f>VLOOKUP(C13086,'user list'!A:B,2,0)</f>
        <v>OCAs</v>
      </c>
      <c r="B13086" s="172">
        <v>45818.687523148146</v>
      </c>
      <c r="C13086" s="69" t="s">
        <v>279</v>
      </c>
      <c r="D13086" s="69" t="s">
        <v>1937</v>
      </c>
      <c r="E13086" s="69" t="s">
        <v>2703</v>
      </c>
      <c r="F13086" s="69">
        <v>2148</v>
      </c>
      <c r="G13086" s="69" t="s">
        <v>1939</v>
      </c>
    </row>
    <row r="13087" spans="1:7" ht="14.4">
      <c r="A13087" s="27" t="str">
        <f>VLOOKUP(C13087,'user list'!A:B,2,0)</f>
        <v>OCAs</v>
      </c>
      <c r="B13087" s="172">
        <v>45818.687534722223</v>
      </c>
      <c r="C13087" s="69" t="s">
        <v>279</v>
      </c>
      <c r="D13087" s="69" t="s">
        <v>1937</v>
      </c>
      <c r="E13087" s="69" t="s">
        <v>2702</v>
      </c>
      <c r="F13087" s="69">
        <v>2143</v>
      </c>
      <c r="G13087" s="69" t="s">
        <v>1939</v>
      </c>
    </row>
    <row r="13088" spans="1:7" ht="14.4">
      <c r="A13088" s="27" t="str">
        <f>VLOOKUP(C13088,'user list'!A:B,2,0)</f>
        <v>OCAs</v>
      </c>
      <c r="B13088" s="172">
        <v>45818.687557870369</v>
      </c>
      <c r="C13088" s="69" t="s">
        <v>279</v>
      </c>
      <c r="D13088" s="69" t="s">
        <v>1937</v>
      </c>
      <c r="E13088" s="69" t="s">
        <v>2701</v>
      </c>
      <c r="F13088" s="69">
        <v>2142</v>
      </c>
      <c r="G13088" s="69" t="s">
        <v>1939</v>
      </c>
    </row>
    <row r="13089" spans="1:7" ht="14.4">
      <c r="A13089" s="27" t="str">
        <f>VLOOKUP(C13089,'user list'!A:B,2,0)</f>
        <v>OCAs</v>
      </c>
      <c r="B13089" s="172">
        <v>45818.687916666669</v>
      </c>
      <c r="C13089" s="69" t="s">
        <v>279</v>
      </c>
      <c r="D13089" s="69" t="s">
        <v>1937</v>
      </c>
      <c r="E13089" s="69" t="s">
        <v>2727</v>
      </c>
      <c r="F13089" s="69">
        <v>2182</v>
      </c>
      <c r="G13089" s="69" t="s">
        <v>1939</v>
      </c>
    </row>
    <row r="13090" spans="1:7" ht="14.4">
      <c r="A13090" s="27" t="str">
        <f>VLOOKUP(C13090,'user list'!A:B,2,0)</f>
        <v>OCAs</v>
      </c>
      <c r="B13090" s="172">
        <v>45818.687939814816</v>
      </c>
      <c r="C13090" s="69" t="s">
        <v>279</v>
      </c>
      <c r="D13090" s="69" t="s">
        <v>1937</v>
      </c>
      <c r="E13090" s="69" t="s">
        <v>2707</v>
      </c>
      <c r="F13090" s="69">
        <v>2152</v>
      </c>
      <c r="G13090" s="69" t="s">
        <v>1939</v>
      </c>
    </row>
    <row r="13091" spans="1:7" ht="14.4">
      <c r="A13091" s="27" t="str">
        <f>VLOOKUP(C13091,'user list'!A:B,2,0)</f>
        <v>OCAs</v>
      </c>
      <c r="B13091" s="172">
        <v>45818.687951388885</v>
      </c>
      <c r="C13091" s="69" t="s">
        <v>279</v>
      </c>
      <c r="D13091" s="69" t="s">
        <v>1937</v>
      </c>
      <c r="E13091" s="69" t="s">
        <v>2701</v>
      </c>
      <c r="F13091" s="69">
        <v>2142</v>
      </c>
      <c r="G13091" s="69" t="s">
        <v>1939</v>
      </c>
    </row>
    <row r="13092" spans="1:7" ht="14.4">
      <c r="A13092" s="27" t="str">
        <f>VLOOKUP(C13092,'user list'!A:B,2,0)</f>
        <v>OCAs</v>
      </c>
      <c r="B13092" s="172">
        <v>45818.689328703702</v>
      </c>
      <c r="C13092" s="69" t="s">
        <v>279</v>
      </c>
      <c r="D13092" s="69" t="s">
        <v>1937</v>
      </c>
      <c r="E13092" s="69" t="s">
        <v>2701</v>
      </c>
      <c r="F13092" s="69">
        <v>2142</v>
      </c>
      <c r="G13092" s="69" t="s">
        <v>1939</v>
      </c>
    </row>
    <row r="13093" spans="1:7" ht="14.4">
      <c r="A13093" s="27" t="str">
        <f>VLOOKUP(C13093,'user list'!A:B,2,0)</f>
        <v>OCM</v>
      </c>
      <c r="B13093" s="172">
        <v>45818.691736111112</v>
      </c>
      <c r="C13093" s="69" t="s">
        <v>232</v>
      </c>
      <c r="D13093" s="69" t="s">
        <v>1937</v>
      </c>
      <c r="E13093" s="69" t="s">
        <v>1974</v>
      </c>
      <c r="F13093" s="69">
        <v>2110</v>
      </c>
      <c r="G13093" s="69" t="s">
        <v>1939</v>
      </c>
    </row>
    <row r="13094" spans="1:7" ht="14.4">
      <c r="A13094" s="27" t="str">
        <f>VLOOKUP(C13094,'user list'!A:B,2,0)</f>
        <v>OCM</v>
      </c>
      <c r="B13094" s="172">
        <v>45818.692523148151</v>
      </c>
      <c r="C13094" s="69" t="s">
        <v>235</v>
      </c>
      <c r="D13094" s="69" t="s">
        <v>1937</v>
      </c>
      <c r="E13094" s="69" t="s">
        <v>2481</v>
      </c>
      <c r="F13094" s="69">
        <v>2186</v>
      </c>
      <c r="G13094" s="69" t="s">
        <v>1939</v>
      </c>
    </row>
    <row r="13095" spans="1:7" ht="14.4">
      <c r="A13095" s="27" t="str">
        <f>VLOOKUP(C13095,'user list'!A:B,2,0)</f>
        <v>OCM</v>
      </c>
      <c r="B13095" s="172">
        <v>45818.692523148151</v>
      </c>
      <c r="C13095" s="69" t="s">
        <v>235</v>
      </c>
      <c r="D13095" s="69" t="s">
        <v>1937</v>
      </c>
      <c r="E13095" s="69" t="s">
        <v>2481</v>
      </c>
      <c r="F13095" s="69">
        <v>2186</v>
      </c>
      <c r="G13095" s="69" t="s">
        <v>1939</v>
      </c>
    </row>
    <row r="13096" spans="1:7" ht="14.4">
      <c r="A13096" s="27" t="str">
        <f>VLOOKUP(C13096,'user list'!A:B,2,0)</f>
        <v>OCM</v>
      </c>
      <c r="B13096" s="172">
        <v>45818.692523148151</v>
      </c>
      <c r="C13096" s="69" t="s">
        <v>232</v>
      </c>
      <c r="D13096" s="69" t="s">
        <v>1937</v>
      </c>
      <c r="E13096" s="69" t="s">
        <v>2041</v>
      </c>
      <c r="F13096" s="69">
        <v>2164</v>
      </c>
      <c r="G13096" s="69" t="s">
        <v>1939</v>
      </c>
    </row>
    <row r="13097" spans="1:7" ht="14.4">
      <c r="A13097" s="27" t="str">
        <f>VLOOKUP(C13097,'user list'!A:B,2,0)</f>
        <v>OCM</v>
      </c>
      <c r="B13097" s="172">
        <v>45818.692673611113</v>
      </c>
      <c r="C13097" s="69" t="s">
        <v>232</v>
      </c>
      <c r="D13097" s="69" t="s">
        <v>1937</v>
      </c>
      <c r="E13097" s="69" t="s">
        <v>2041</v>
      </c>
      <c r="F13097" s="69">
        <v>2164</v>
      </c>
      <c r="G13097" s="69" t="s">
        <v>1947</v>
      </c>
    </row>
    <row r="13098" spans="1:7" ht="14.4">
      <c r="A13098" s="27" t="str">
        <f>VLOOKUP(C13098,'user list'!A:B,2,0)</f>
        <v>OCM</v>
      </c>
      <c r="B13098" s="172">
        <v>45818.692673611113</v>
      </c>
      <c r="C13098" s="69" t="s">
        <v>232</v>
      </c>
      <c r="D13098" s="69" t="s">
        <v>1937</v>
      </c>
      <c r="E13098" s="69" t="s">
        <v>2041</v>
      </c>
      <c r="F13098" s="69">
        <v>2164</v>
      </c>
      <c r="G13098" s="69" t="s">
        <v>1948</v>
      </c>
    </row>
    <row r="13099" spans="1:7" ht="14.4">
      <c r="A13099" s="27" t="str">
        <f>VLOOKUP(C13099,'user list'!A:B,2,0)</f>
        <v>OCM</v>
      </c>
      <c r="B13099" s="172">
        <v>45818.692673611113</v>
      </c>
      <c r="C13099" s="69" t="s">
        <v>232</v>
      </c>
      <c r="D13099" s="69" t="s">
        <v>1937</v>
      </c>
      <c r="E13099" s="69" t="s">
        <v>2041</v>
      </c>
      <c r="F13099" s="69">
        <v>2164</v>
      </c>
      <c r="G13099" s="69" t="s">
        <v>1939</v>
      </c>
    </row>
    <row r="13100" spans="1:7" ht="14.4">
      <c r="A13100" s="27" t="str">
        <f>VLOOKUP(C13100,'user list'!A:B,2,0)</f>
        <v>Admin</v>
      </c>
      <c r="B13100" s="172">
        <v>45818.692673611113</v>
      </c>
      <c r="C13100" s="69" t="s">
        <v>186</v>
      </c>
      <c r="D13100" s="69" t="s">
        <v>1937</v>
      </c>
      <c r="E13100" s="69" t="s">
        <v>2041</v>
      </c>
      <c r="F13100" s="69">
        <v>2164</v>
      </c>
      <c r="G13100" s="69" t="s">
        <v>1948</v>
      </c>
    </row>
    <row r="13101" spans="1:7" ht="14.4">
      <c r="A13101" s="27" t="str">
        <f>VLOOKUP(C13101,'user list'!A:B,2,0)</f>
        <v>OCAs</v>
      </c>
      <c r="B13101" s="172">
        <v>45818.69290509259</v>
      </c>
      <c r="C13101" s="69" t="s">
        <v>279</v>
      </c>
      <c r="D13101" s="69" t="s">
        <v>1937</v>
      </c>
      <c r="E13101" s="69" t="s">
        <v>2709</v>
      </c>
      <c r="F13101" s="69">
        <v>2154</v>
      </c>
      <c r="G13101" s="69" t="s">
        <v>1939</v>
      </c>
    </row>
    <row r="13102" spans="1:7" ht="14.4">
      <c r="A13102" s="27" t="str">
        <f>VLOOKUP(C13102,'user list'!A:B,2,0)</f>
        <v>OCAs</v>
      </c>
      <c r="B13102" s="172">
        <v>45818.693032407406</v>
      </c>
      <c r="C13102" s="69" t="s">
        <v>279</v>
      </c>
      <c r="D13102" s="69" t="s">
        <v>1937</v>
      </c>
      <c r="E13102" s="69" t="s">
        <v>2570</v>
      </c>
      <c r="F13102" s="69">
        <v>1934</v>
      </c>
      <c r="G13102" s="69" t="s">
        <v>1939</v>
      </c>
    </row>
    <row r="13103" spans="1:7" ht="14.4">
      <c r="A13103" s="27" t="str">
        <f>VLOOKUP(C13103,'user list'!A:B,2,0)</f>
        <v>OCAs</v>
      </c>
      <c r="B13103" s="172">
        <v>45818.693043981482</v>
      </c>
      <c r="C13103" s="69" t="s">
        <v>279</v>
      </c>
      <c r="D13103" s="69" t="s">
        <v>1937</v>
      </c>
      <c r="E13103" s="69" t="s">
        <v>2698</v>
      </c>
      <c r="F13103" s="69">
        <v>2139</v>
      </c>
      <c r="G13103" s="69" t="s">
        <v>1939</v>
      </c>
    </row>
    <row r="13104" spans="1:7" ht="14.4">
      <c r="A13104" s="27" t="str">
        <f>VLOOKUP(C13104,'user list'!A:B,2,0)</f>
        <v>OCAs</v>
      </c>
      <c r="B13104" s="172">
        <v>45818.693078703705</v>
      </c>
      <c r="C13104" s="69" t="s">
        <v>279</v>
      </c>
      <c r="D13104" s="69" t="s">
        <v>1937</v>
      </c>
      <c r="E13104" s="69" t="s">
        <v>2699</v>
      </c>
      <c r="F13104" s="69">
        <v>2140</v>
      </c>
      <c r="G13104" s="69" t="s">
        <v>1939</v>
      </c>
    </row>
    <row r="13105" spans="1:7" ht="14.4">
      <c r="A13105" s="27" t="str">
        <f>VLOOKUP(C13105,'user list'!A:B,2,0)</f>
        <v>OCAs</v>
      </c>
      <c r="B13105" s="172">
        <v>45818.693090277775</v>
      </c>
      <c r="C13105" s="69" t="s">
        <v>279</v>
      </c>
      <c r="D13105" s="69" t="s">
        <v>1937</v>
      </c>
      <c r="E13105" s="69" t="s">
        <v>2700</v>
      </c>
      <c r="F13105" s="69">
        <v>2141</v>
      </c>
      <c r="G13105" s="69" t="s">
        <v>1939</v>
      </c>
    </row>
    <row r="13106" spans="1:7" ht="14.4">
      <c r="A13106" s="27" t="str">
        <f>VLOOKUP(C13106,'user list'!A:B,2,0)</f>
        <v>OCAs</v>
      </c>
      <c r="B13106" s="172">
        <v>45818.693113425928</v>
      </c>
      <c r="C13106" s="69" t="s">
        <v>279</v>
      </c>
      <c r="D13106" s="69" t="s">
        <v>1937</v>
      </c>
      <c r="E13106" s="69" t="s">
        <v>2699</v>
      </c>
      <c r="F13106" s="69">
        <v>2140</v>
      </c>
      <c r="G13106" s="69" t="s">
        <v>1939</v>
      </c>
    </row>
    <row r="13107" spans="1:7" ht="14.4">
      <c r="A13107" s="27" t="str">
        <f>VLOOKUP(C13107,'user list'!A:B,2,0)</f>
        <v>OCAs</v>
      </c>
      <c r="B13107" s="172">
        <v>45818.693124999998</v>
      </c>
      <c r="C13107" s="69" t="s">
        <v>279</v>
      </c>
      <c r="D13107" s="69" t="s">
        <v>1937</v>
      </c>
      <c r="E13107" s="69" t="s">
        <v>2700</v>
      </c>
      <c r="F13107" s="69">
        <v>2141</v>
      </c>
      <c r="G13107" s="69" t="s">
        <v>1939</v>
      </c>
    </row>
    <row r="13108" spans="1:7" ht="14.4">
      <c r="A13108" s="27" t="str">
        <f>VLOOKUP(C13108,'user list'!A:B,2,0)</f>
        <v>OCAs</v>
      </c>
      <c r="B13108" s="172">
        <v>45818.693136574075</v>
      </c>
      <c r="C13108" s="69" t="s">
        <v>279</v>
      </c>
      <c r="D13108" s="69" t="s">
        <v>1937</v>
      </c>
      <c r="E13108" s="69" t="s">
        <v>2702</v>
      </c>
      <c r="F13108" s="69">
        <v>2143</v>
      </c>
      <c r="G13108" s="69" t="s">
        <v>1939</v>
      </c>
    </row>
    <row r="13109" spans="1:7" ht="14.4">
      <c r="A13109" s="27" t="str">
        <f>VLOOKUP(C13109,'user list'!A:B,2,0)</f>
        <v>OCAs</v>
      </c>
      <c r="B13109" s="172">
        <v>45818.693159722221</v>
      </c>
      <c r="C13109" s="69" t="s">
        <v>279</v>
      </c>
      <c r="D13109" s="69" t="s">
        <v>1937</v>
      </c>
      <c r="E13109" s="69" t="s">
        <v>2703</v>
      </c>
      <c r="F13109" s="69">
        <v>2148</v>
      </c>
      <c r="G13109" s="69" t="s">
        <v>1939</v>
      </c>
    </row>
    <row r="13110" spans="1:7" ht="14.4">
      <c r="A13110" s="27" t="str">
        <f>VLOOKUP(C13110,'user list'!A:B,2,0)</f>
        <v>OCAs</v>
      </c>
      <c r="B13110" s="172">
        <v>45818.693171296298</v>
      </c>
      <c r="C13110" s="69" t="s">
        <v>279</v>
      </c>
      <c r="D13110" s="69" t="s">
        <v>1937</v>
      </c>
      <c r="E13110" s="69" t="s">
        <v>2704</v>
      </c>
      <c r="F13110" s="69">
        <v>2149</v>
      </c>
      <c r="G13110" s="69" t="s">
        <v>1939</v>
      </c>
    </row>
    <row r="13111" spans="1:7" ht="14.4">
      <c r="A13111" s="27" t="str">
        <f>VLOOKUP(C13111,'user list'!A:B,2,0)</f>
        <v>OCM</v>
      </c>
      <c r="B13111" s="172">
        <v>45818.693240740744</v>
      </c>
      <c r="C13111" s="69" t="s">
        <v>235</v>
      </c>
      <c r="D13111" s="69" t="s">
        <v>1937</v>
      </c>
      <c r="E13111" s="69" t="s">
        <v>2481</v>
      </c>
      <c r="F13111" s="69">
        <v>2186</v>
      </c>
      <c r="G13111" s="69" t="s">
        <v>1947</v>
      </c>
    </row>
    <row r="13112" spans="1:7" ht="14.4">
      <c r="A13112" s="27" t="str">
        <f>VLOOKUP(C13112,'user list'!A:B,2,0)</f>
        <v>OCM</v>
      </c>
      <c r="B13112" s="172">
        <v>45818.693240740744</v>
      </c>
      <c r="C13112" s="69" t="s">
        <v>235</v>
      </c>
      <c r="D13112" s="69" t="s">
        <v>1937</v>
      </c>
      <c r="E13112" s="69" t="s">
        <v>2481</v>
      </c>
      <c r="F13112" s="69">
        <v>2186</v>
      </c>
      <c r="G13112" s="69" t="s">
        <v>1948</v>
      </c>
    </row>
    <row r="13113" spans="1:7" ht="14.4">
      <c r="A13113" s="27" t="str">
        <f>VLOOKUP(C13113,'user list'!A:B,2,0)</f>
        <v>OCAs</v>
      </c>
      <c r="B13113" s="172">
        <v>45818.693240740744</v>
      </c>
      <c r="C13113" s="69" t="s">
        <v>279</v>
      </c>
      <c r="D13113" s="69" t="s">
        <v>1937</v>
      </c>
      <c r="E13113" s="69" t="s">
        <v>2705</v>
      </c>
      <c r="F13113" s="69">
        <v>2150</v>
      </c>
      <c r="G13113" s="69" t="s">
        <v>1939</v>
      </c>
    </row>
    <row r="13114" spans="1:7" ht="14.4">
      <c r="A13114" s="27" t="str">
        <f>VLOOKUP(C13114,'user list'!A:B,2,0)</f>
        <v>OCM</v>
      </c>
      <c r="B13114" s="172">
        <v>45818.693240740744</v>
      </c>
      <c r="C13114" s="69" t="s">
        <v>235</v>
      </c>
      <c r="D13114" s="69" t="s">
        <v>1937</v>
      </c>
      <c r="E13114" s="69" t="s">
        <v>2473</v>
      </c>
      <c r="F13114" s="69">
        <v>2190</v>
      </c>
      <c r="G13114" s="69" t="s">
        <v>1939</v>
      </c>
    </row>
    <row r="13115" spans="1:7" ht="14.4">
      <c r="A13115" s="27" t="str">
        <f>VLOOKUP(C13115,'user list'!A:B,2,0)</f>
        <v>OCM</v>
      </c>
      <c r="B13115" s="172">
        <v>45818.693240740744</v>
      </c>
      <c r="C13115" s="69" t="s">
        <v>235</v>
      </c>
      <c r="D13115" s="69" t="s">
        <v>1937</v>
      </c>
      <c r="E13115" s="69" t="s">
        <v>2473</v>
      </c>
      <c r="F13115" s="69">
        <v>2190</v>
      </c>
      <c r="G13115" s="69" t="s">
        <v>1939</v>
      </c>
    </row>
    <row r="13116" spans="1:7" ht="14.4">
      <c r="A13116" s="27" t="str">
        <f>VLOOKUP(C13116,'user list'!A:B,2,0)</f>
        <v>Admin</v>
      </c>
      <c r="B13116" s="172">
        <v>45818.693252314813</v>
      </c>
      <c r="C13116" s="69" t="s">
        <v>186</v>
      </c>
      <c r="D13116" s="69" t="s">
        <v>1937</v>
      </c>
      <c r="E13116" s="69" t="s">
        <v>2481</v>
      </c>
      <c r="F13116" s="69">
        <v>2186</v>
      </c>
      <c r="G13116" s="69" t="s">
        <v>1948</v>
      </c>
    </row>
    <row r="13117" spans="1:7" ht="14.4">
      <c r="A13117" s="27" t="str">
        <f>VLOOKUP(C13117,'user list'!A:B,2,0)</f>
        <v>OCAs</v>
      </c>
      <c r="B13117" s="172">
        <v>45818.69326388889</v>
      </c>
      <c r="C13117" s="69" t="s">
        <v>279</v>
      </c>
      <c r="D13117" s="69" t="s">
        <v>1937</v>
      </c>
      <c r="E13117" s="69" t="s">
        <v>2706</v>
      </c>
      <c r="F13117" s="69">
        <v>2151</v>
      </c>
      <c r="G13117" s="69" t="s">
        <v>1939</v>
      </c>
    </row>
    <row r="13118" spans="1:7" ht="14.4">
      <c r="A13118" s="27" t="str">
        <f>VLOOKUP(C13118,'user list'!A:B,2,0)</f>
        <v>OCM</v>
      </c>
      <c r="B13118" s="172">
        <v>45818.693807870368</v>
      </c>
      <c r="C13118" s="69" t="s">
        <v>235</v>
      </c>
      <c r="D13118" s="69" t="s">
        <v>1937</v>
      </c>
      <c r="E13118" s="69" t="s">
        <v>2039</v>
      </c>
      <c r="F13118" s="69">
        <v>2187</v>
      </c>
      <c r="G13118" s="69" t="s">
        <v>1939</v>
      </c>
    </row>
    <row r="13119" spans="1:7" ht="14.4">
      <c r="A13119" s="27" t="str">
        <f>VLOOKUP(C13119,'user list'!A:B,2,0)</f>
        <v>OCM</v>
      </c>
      <c r="B13119" s="172">
        <v>45818.693819444445</v>
      </c>
      <c r="C13119" s="69" t="s">
        <v>235</v>
      </c>
      <c r="D13119" s="69" t="s">
        <v>1937</v>
      </c>
      <c r="E13119" s="69" t="s">
        <v>2039</v>
      </c>
      <c r="F13119" s="69">
        <v>2187</v>
      </c>
      <c r="G13119" s="69" t="s">
        <v>1939</v>
      </c>
    </row>
    <row r="13120" spans="1:7" ht="14.4">
      <c r="A13120" s="27" t="str">
        <f>VLOOKUP(C13120,'user list'!A:B,2,0)</f>
        <v>OCM</v>
      </c>
      <c r="B13120" s="172">
        <v>45818.694513888891</v>
      </c>
      <c r="C13120" s="69" t="s">
        <v>232</v>
      </c>
      <c r="D13120" s="69" t="s">
        <v>1937</v>
      </c>
      <c r="E13120" s="69" t="s">
        <v>2039</v>
      </c>
      <c r="F13120" s="69">
        <v>2156</v>
      </c>
      <c r="G13120" s="69" t="s">
        <v>1939</v>
      </c>
    </row>
    <row r="13121" spans="1:7" ht="14.4">
      <c r="A13121" s="27" t="str">
        <f>VLOOKUP(C13121,'user list'!A:B,2,0)</f>
        <v>OCM</v>
      </c>
      <c r="B13121" s="172">
        <v>45818.69462962963</v>
      </c>
      <c r="C13121" s="69" t="s">
        <v>232</v>
      </c>
      <c r="D13121" s="69" t="s">
        <v>1937</v>
      </c>
      <c r="E13121" s="69" t="s">
        <v>2039</v>
      </c>
      <c r="F13121" s="69">
        <v>2156</v>
      </c>
      <c r="G13121" s="69" t="s">
        <v>1947</v>
      </c>
    </row>
    <row r="13122" spans="1:7" ht="14.4">
      <c r="A13122" s="27" t="str">
        <f>VLOOKUP(C13122,'user list'!A:B,2,0)</f>
        <v>OCM</v>
      </c>
      <c r="B13122" s="172">
        <v>45818.69462962963</v>
      </c>
      <c r="C13122" s="69" t="s">
        <v>232</v>
      </c>
      <c r="D13122" s="69" t="s">
        <v>1937</v>
      </c>
      <c r="E13122" s="69" t="s">
        <v>2039</v>
      </c>
      <c r="F13122" s="69">
        <v>2156</v>
      </c>
      <c r="G13122" s="69" t="s">
        <v>1948</v>
      </c>
    </row>
    <row r="13123" spans="1:7" ht="14.4">
      <c r="A13123" s="27" t="str">
        <f>VLOOKUP(C13123,'user list'!A:B,2,0)</f>
        <v>OCM</v>
      </c>
      <c r="B13123" s="172">
        <v>45818.69462962963</v>
      </c>
      <c r="C13123" s="69" t="s">
        <v>232</v>
      </c>
      <c r="D13123" s="69" t="s">
        <v>1937</v>
      </c>
      <c r="E13123" s="69" t="s">
        <v>2039</v>
      </c>
      <c r="F13123" s="69">
        <v>2156</v>
      </c>
      <c r="G13123" s="69" t="s">
        <v>1939</v>
      </c>
    </row>
    <row r="13124" spans="1:7" ht="14.4">
      <c r="A13124" s="27" t="str">
        <f>VLOOKUP(C13124,'user list'!A:B,2,0)</f>
        <v>Admin</v>
      </c>
      <c r="B13124" s="172">
        <v>45818.69462962963</v>
      </c>
      <c r="C13124" s="69" t="s">
        <v>186</v>
      </c>
      <c r="D13124" s="69" t="s">
        <v>1937</v>
      </c>
      <c r="E13124" s="69" t="s">
        <v>2039</v>
      </c>
      <c r="F13124" s="69">
        <v>2156</v>
      </c>
      <c r="G13124" s="69" t="s">
        <v>1948</v>
      </c>
    </row>
    <row r="13125" spans="1:7" ht="14.4">
      <c r="A13125" s="27" t="str">
        <f>VLOOKUP(C13125,'user list'!A:B,2,0)</f>
        <v>OCAs</v>
      </c>
      <c r="B13125" s="172">
        <v>45818.694780092592</v>
      </c>
      <c r="C13125" s="69" t="s">
        <v>279</v>
      </c>
      <c r="D13125" s="69" t="s">
        <v>1937</v>
      </c>
      <c r="E13125" s="69" t="s">
        <v>2517</v>
      </c>
      <c r="F13125" s="69">
        <v>1860</v>
      </c>
      <c r="G13125" s="69" t="s">
        <v>1939</v>
      </c>
    </row>
    <row r="13126" spans="1:7" ht="14.4">
      <c r="A13126" s="27" t="str">
        <f>VLOOKUP(C13126,'user list'!A:B,2,0)</f>
        <v>OCM</v>
      </c>
      <c r="B13126" s="172">
        <v>45818.695590277777</v>
      </c>
      <c r="C13126" s="69" t="s">
        <v>232</v>
      </c>
      <c r="D13126" s="69" t="s">
        <v>1937</v>
      </c>
      <c r="E13126" s="69" t="s">
        <v>2047</v>
      </c>
      <c r="F13126" s="69">
        <v>2158</v>
      </c>
      <c r="G13126" s="69" t="s">
        <v>1939</v>
      </c>
    </row>
    <row r="13127" spans="1:7" ht="14.4">
      <c r="A13127" s="27" t="str">
        <f>VLOOKUP(C13127,'user list'!A:B,2,0)</f>
        <v>OCM</v>
      </c>
      <c r="B13127" s="172">
        <v>45818.698796296296</v>
      </c>
      <c r="C13127" s="69" t="s">
        <v>235</v>
      </c>
      <c r="D13127" s="69" t="s">
        <v>1937</v>
      </c>
      <c r="E13127" s="69" t="s">
        <v>2039</v>
      </c>
      <c r="F13127" s="69">
        <v>2187</v>
      </c>
      <c r="G13127" s="69" t="s">
        <v>1947</v>
      </c>
    </row>
    <row r="13128" spans="1:7" ht="14.4">
      <c r="A13128" s="27" t="str">
        <f>VLOOKUP(C13128,'user list'!A:B,2,0)</f>
        <v>OCM</v>
      </c>
      <c r="B13128" s="172">
        <v>45818.698796296296</v>
      </c>
      <c r="C13128" s="69" t="s">
        <v>235</v>
      </c>
      <c r="D13128" s="69" t="s">
        <v>1937</v>
      </c>
      <c r="E13128" s="69" t="s">
        <v>2039</v>
      </c>
      <c r="F13128" s="69">
        <v>2187</v>
      </c>
      <c r="G13128" s="69" t="s">
        <v>1948</v>
      </c>
    </row>
    <row r="13129" spans="1:7" ht="14.4">
      <c r="A13129" s="27" t="str">
        <f>VLOOKUP(C13129,'user list'!A:B,2,0)</f>
        <v>Admin</v>
      </c>
      <c r="B13129" s="172">
        <v>45818.698796296296</v>
      </c>
      <c r="C13129" s="69" t="s">
        <v>186</v>
      </c>
      <c r="D13129" s="69" t="s">
        <v>1937</v>
      </c>
      <c r="E13129" s="69" t="s">
        <v>2039</v>
      </c>
      <c r="F13129" s="69">
        <v>2187</v>
      </c>
      <c r="G13129" s="69" t="s">
        <v>1948</v>
      </c>
    </row>
    <row r="13130" spans="1:7" ht="14.4">
      <c r="A13130" s="27" t="str">
        <f>VLOOKUP(C13130,'user list'!A:B,2,0)</f>
        <v>OCM</v>
      </c>
      <c r="B13130" s="172">
        <v>45818.699259259258</v>
      </c>
      <c r="C13130" s="69" t="s">
        <v>232</v>
      </c>
      <c r="D13130" s="69" t="s">
        <v>1937</v>
      </c>
      <c r="E13130" s="69" t="s">
        <v>2048</v>
      </c>
      <c r="F13130" s="69">
        <v>2162</v>
      </c>
      <c r="G13130" s="69" t="s">
        <v>1939</v>
      </c>
    </row>
    <row r="13131" spans="1:7" ht="14.4">
      <c r="A13131" s="27" t="str">
        <f>VLOOKUP(C13131,'user list'!A:B,2,0)</f>
        <v>OCM</v>
      </c>
      <c r="B13131" s="172">
        <v>45818.699374999997</v>
      </c>
      <c r="C13131" s="69" t="s">
        <v>232</v>
      </c>
      <c r="D13131" s="69" t="s">
        <v>1937</v>
      </c>
      <c r="E13131" s="69" t="s">
        <v>2048</v>
      </c>
      <c r="F13131" s="69">
        <v>2162</v>
      </c>
      <c r="G13131" s="69" t="s">
        <v>1947</v>
      </c>
    </row>
    <row r="13132" spans="1:7" ht="14.4">
      <c r="A13132" s="27" t="str">
        <f>VLOOKUP(C13132,'user list'!A:B,2,0)</f>
        <v>OCM</v>
      </c>
      <c r="B13132" s="172">
        <v>45818.699374999997</v>
      </c>
      <c r="C13132" s="69" t="s">
        <v>232</v>
      </c>
      <c r="D13132" s="69" t="s">
        <v>1937</v>
      </c>
      <c r="E13132" s="69" t="s">
        <v>2048</v>
      </c>
      <c r="F13132" s="69">
        <v>2162</v>
      </c>
      <c r="G13132" s="69" t="s">
        <v>1948</v>
      </c>
    </row>
    <row r="13133" spans="1:7" ht="14.4">
      <c r="A13133" s="27" t="str">
        <f>VLOOKUP(C13133,'user list'!A:B,2,0)</f>
        <v>OCM</v>
      </c>
      <c r="B13133" s="172">
        <v>45818.699374999997</v>
      </c>
      <c r="C13133" s="69" t="s">
        <v>232</v>
      </c>
      <c r="D13133" s="69" t="s">
        <v>1937</v>
      </c>
      <c r="E13133" s="69" t="s">
        <v>2048</v>
      </c>
      <c r="F13133" s="69">
        <v>2162</v>
      </c>
      <c r="G13133" s="69" t="s">
        <v>1939</v>
      </c>
    </row>
    <row r="13134" spans="1:7" ht="14.4">
      <c r="A13134" s="27" t="str">
        <f>VLOOKUP(C13134,'user list'!A:B,2,0)</f>
        <v>Admin</v>
      </c>
      <c r="B13134" s="172">
        <v>45818.699374999997</v>
      </c>
      <c r="C13134" s="69" t="s">
        <v>186</v>
      </c>
      <c r="D13134" s="69" t="s">
        <v>1937</v>
      </c>
      <c r="E13134" s="69" t="s">
        <v>2048</v>
      </c>
      <c r="F13134" s="69">
        <v>2162</v>
      </c>
      <c r="G13134" s="69" t="s">
        <v>1948</v>
      </c>
    </row>
    <row r="13135" spans="1:7" ht="14.4">
      <c r="A13135" s="27" t="str">
        <f>VLOOKUP(C13135,'user list'!A:B,2,0)</f>
        <v>PLEB</v>
      </c>
      <c r="B13135" s="172">
        <v>45818.699606481481</v>
      </c>
      <c r="C13135" s="69" t="s">
        <v>260</v>
      </c>
      <c r="D13135" s="69" t="s">
        <v>1937</v>
      </c>
      <c r="E13135" s="69">
        <v>2168</v>
      </c>
      <c r="F13135" s="69">
        <v>2168</v>
      </c>
      <c r="G13135" s="69" t="s">
        <v>1939</v>
      </c>
    </row>
    <row r="13136" spans="1:7" ht="14.4">
      <c r="A13136" s="27" t="str">
        <f>VLOOKUP(C13136,'user list'!A:B,2,0)</f>
        <v>PLEB</v>
      </c>
      <c r="B13136" s="172">
        <v>45818.699606481481</v>
      </c>
      <c r="C13136" s="69" t="s">
        <v>260</v>
      </c>
      <c r="D13136" s="69" t="s">
        <v>1937</v>
      </c>
      <c r="E13136" s="69">
        <v>2168</v>
      </c>
      <c r="F13136" s="69">
        <v>2168</v>
      </c>
      <c r="G13136" s="69" t="s">
        <v>1939</v>
      </c>
    </row>
    <row r="13137" spans="1:7" ht="14.4">
      <c r="A13137" s="27" t="str">
        <f>VLOOKUP(C13137,'user list'!A:B,2,0)</f>
        <v>OCM</v>
      </c>
      <c r="B13137" s="172">
        <v>45818.699791666666</v>
      </c>
      <c r="C13137" s="69" t="s">
        <v>235</v>
      </c>
      <c r="D13137" s="69" t="s">
        <v>1937</v>
      </c>
      <c r="E13137" s="69" t="s">
        <v>2473</v>
      </c>
      <c r="F13137" s="69">
        <v>2190</v>
      </c>
      <c r="G13137" s="69" t="s">
        <v>1947</v>
      </c>
    </row>
    <row r="13138" spans="1:7" ht="14.4">
      <c r="A13138" s="27" t="str">
        <f>VLOOKUP(C13138,'user list'!A:B,2,0)</f>
        <v>OCM</v>
      </c>
      <c r="B13138" s="172">
        <v>45818.699791666666</v>
      </c>
      <c r="C13138" s="69" t="s">
        <v>235</v>
      </c>
      <c r="D13138" s="69" t="s">
        <v>1937</v>
      </c>
      <c r="E13138" s="69" t="s">
        <v>2473</v>
      </c>
      <c r="F13138" s="69">
        <v>2190</v>
      </c>
      <c r="G13138" s="69" t="s">
        <v>1948</v>
      </c>
    </row>
    <row r="13139" spans="1:7" ht="14.4">
      <c r="A13139" s="27" t="str">
        <f>VLOOKUP(C13139,'user list'!A:B,2,0)</f>
        <v>Admin</v>
      </c>
      <c r="B13139" s="172">
        <v>45818.699791666666</v>
      </c>
      <c r="C13139" s="69" t="s">
        <v>186</v>
      </c>
      <c r="D13139" s="69" t="s">
        <v>1937</v>
      </c>
      <c r="E13139" s="69" t="s">
        <v>2473</v>
      </c>
      <c r="F13139" s="69">
        <v>2190</v>
      </c>
      <c r="G13139" s="69" t="s">
        <v>1948</v>
      </c>
    </row>
    <row r="13140" spans="1:7" ht="14.4">
      <c r="A13140" s="27" t="str">
        <f>VLOOKUP(C13140,'user list'!A:B,2,0)</f>
        <v>PLEB</v>
      </c>
      <c r="B13140" s="172">
        <v>45818.699803240743</v>
      </c>
      <c r="C13140" s="69" t="s">
        <v>260</v>
      </c>
      <c r="D13140" s="69" t="s">
        <v>1937</v>
      </c>
      <c r="E13140" s="69">
        <v>2168</v>
      </c>
      <c r="F13140" s="69">
        <v>2168</v>
      </c>
      <c r="G13140" s="69" t="s">
        <v>1948</v>
      </c>
    </row>
    <row r="13141" spans="1:7" ht="14.4">
      <c r="A13141" s="27" t="str">
        <f>VLOOKUP(C13141,'user list'!A:B,2,0)</f>
        <v>QCYDO</v>
      </c>
      <c r="B13141" s="172">
        <v>45818.699918981481</v>
      </c>
      <c r="C13141" s="69" t="s">
        <v>270</v>
      </c>
      <c r="D13141" s="69" t="s">
        <v>1937</v>
      </c>
      <c r="E13141" s="69" t="s">
        <v>2726</v>
      </c>
      <c r="F13141" s="69">
        <v>2179</v>
      </c>
      <c r="G13141" s="69" t="s">
        <v>1939</v>
      </c>
    </row>
    <row r="13142" spans="1:7" ht="14.4">
      <c r="A13142" s="27" t="str">
        <f>VLOOKUP(C13142,'user list'!A:B,2,0)</f>
        <v>PLEB</v>
      </c>
      <c r="B13142" s="172">
        <v>45818.699976851851</v>
      </c>
      <c r="C13142" s="69" t="s">
        <v>260</v>
      </c>
      <c r="D13142" s="69" t="s">
        <v>1937</v>
      </c>
      <c r="E13142" s="69">
        <v>2168</v>
      </c>
      <c r="F13142" s="69">
        <v>2168</v>
      </c>
      <c r="G13142" s="69" t="s">
        <v>1939</v>
      </c>
    </row>
    <row r="13143" spans="1:7" ht="14.4">
      <c r="A13143" s="27" t="str">
        <f>VLOOKUP(C13143,'user list'!A:B,2,0)</f>
        <v>PLEB</v>
      </c>
      <c r="B13143" s="172">
        <v>45818.699976851851</v>
      </c>
      <c r="C13143" s="69" t="s">
        <v>260</v>
      </c>
      <c r="D13143" s="69" t="s">
        <v>1937</v>
      </c>
      <c r="E13143" s="69">
        <v>2168</v>
      </c>
      <c r="F13143" s="69">
        <v>2168</v>
      </c>
      <c r="G13143" s="69" t="s">
        <v>1939</v>
      </c>
    </row>
    <row r="13144" spans="1:7" ht="14.4">
      <c r="A13144" s="27" t="str">
        <f>VLOOKUP(C13144,'user list'!A:B,2,0)</f>
        <v>PLEB</v>
      </c>
      <c r="B13144" s="172">
        <v>45818.700150462966</v>
      </c>
      <c r="C13144" s="69" t="s">
        <v>260</v>
      </c>
      <c r="D13144" s="69" t="s">
        <v>1937</v>
      </c>
      <c r="E13144" s="69">
        <v>2168</v>
      </c>
      <c r="F13144" s="69">
        <v>2168</v>
      </c>
      <c r="G13144" s="69" t="s">
        <v>1939</v>
      </c>
    </row>
    <row r="13145" spans="1:7" ht="14.4">
      <c r="A13145" s="27" t="str">
        <f>VLOOKUP(C13145,'user list'!A:B,2,0)</f>
        <v>PLEB</v>
      </c>
      <c r="B13145" s="172">
        <v>45818.700208333335</v>
      </c>
      <c r="C13145" s="69" t="s">
        <v>260</v>
      </c>
      <c r="D13145" s="69" t="s">
        <v>1937</v>
      </c>
      <c r="E13145" s="69" t="s">
        <v>2723</v>
      </c>
      <c r="F13145" s="69">
        <v>2176</v>
      </c>
      <c r="G13145" s="69" t="s">
        <v>1939</v>
      </c>
    </row>
    <row r="13146" spans="1:7" ht="14.4">
      <c r="A13146" s="27" t="str">
        <f>VLOOKUP(C13146,'user list'!A:B,2,0)</f>
        <v>PLEB</v>
      </c>
      <c r="B13146" s="172">
        <v>45818.700277777774</v>
      </c>
      <c r="C13146" s="69" t="s">
        <v>260</v>
      </c>
      <c r="D13146" s="69" t="s">
        <v>1937</v>
      </c>
      <c r="E13146" s="69">
        <v>2168</v>
      </c>
      <c r="F13146" s="69">
        <v>2168</v>
      </c>
      <c r="G13146" s="69" t="s">
        <v>1939</v>
      </c>
    </row>
    <row r="13147" spans="1:7" ht="14.4">
      <c r="A13147" s="27" t="str">
        <f>VLOOKUP(C13147,'user list'!A:B,2,0)</f>
        <v>PLEB</v>
      </c>
      <c r="B13147" s="172">
        <v>45818.700289351851</v>
      </c>
      <c r="C13147" s="69" t="s">
        <v>260</v>
      </c>
      <c r="D13147" s="69" t="s">
        <v>1937</v>
      </c>
      <c r="E13147" s="69">
        <v>2168</v>
      </c>
      <c r="F13147" s="69">
        <v>2168</v>
      </c>
      <c r="G13147" s="69" t="s">
        <v>1939</v>
      </c>
    </row>
    <row r="13148" spans="1:7" ht="14.4">
      <c r="A13148" s="27" t="str">
        <f>VLOOKUP(C13148,'user list'!A:B,2,0)</f>
        <v>OCM</v>
      </c>
      <c r="B13148" s="172">
        <v>45818.701516203706</v>
      </c>
      <c r="C13148" s="69" t="s">
        <v>232</v>
      </c>
      <c r="D13148" s="69" t="s">
        <v>1937</v>
      </c>
      <c r="E13148" s="69" t="s">
        <v>2047</v>
      </c>
      <c r="F13148" s="69">
        <v>2158</v>
      </c>
      <c r="G13148" s="69" t="s">
        <v>1939</v>
      </c>
    </row>
    <row r="13149" spans="1:7" ht="14.4">
      <c r="A13149" s="27" t="str">
        <f>VLOOKUP(C13149,'user list'!A:B,2,0)</f>
        <v>OCM</v>
      </c>
      <c r="B13149" s="172">
        <v>45818.701608796298</v>
      </c>
      <c r="C13149" s="69" t="s">
        <v>232</v>
      </c>
      <c r="D13149" s="69" t="s">
        <v>1937</v>
      </c>
      <c r="E13149" s="69" t="s">
        <v>2047</v>
      </c>
      <c r="F13149" s="69">
        <v>2158</v>
      </c>
      <c r="G13149" s="69" t="s">
        <v>1947</v>
      </c>
    </row>
    <row r="13150" spans="1:7" ht="14.4">
      <c r="A13150" s="27" t="str">
        <f>VLOOKUP(C13150,'user list'!A:B,2,0)</f>
        <v>OCM</v>
      </c>
      <c r="B13150" s="172">
        <v>45818.701608796298</v>
      </c>
      <c r="C13150" s="69" t="s">
        <v>232</v>
      </c>
      <c r="D13150" s="69" t="s">
        <v>1937</v>
      </c>
      <c r="E13150" s="69" t="s">
        <v>2047</v>
      </c>
      <c r="F13150" s="69">
        <v>2158</v>
      </c>
      <c r="G13150" s="69" t="s">
        <v>1948</v>
      </c>
    </row>
    <row r="13151" spans="1:7" ht="14.4">
      <c r="A13151" s="27" t="str">
        <f>VLOOKUP(C13151,'user list'!A:B,2,0)</f>
        <v>OCM</v>
      </c>
      <c r="B13151" s="172">
        <v>45818.701608796298</v>
      </c>
      <c r="C13151" s="69" t="s">
        <v>232</v>
      </c>
      <c r="D13151" s="69" t="s">
        <v>1937</v>
      </c>
      <c r="E13151" s="69" t="s">
        <v>2047</v>
      </c>
      <c r="F13151" s="69">
        <v>2158</v>
      </c>
      <c r="G13151" s="69" t="s">
        <v>1939</v>
      </c>
    </row>
    <row r="13152" spans="1:7" ht="14.4">
      <c r="A13152" s="27" t="str">
        <f>VLOOKUP(C13152,'user list'!A:B,2,0)</f>
        <v>Admin</v>
      </c>
      <c r="B13152" s="172">
        <v>45818.701620370368</v>
      </c>
      <c r="C13152" s="69" t="s">
        <v>186</v>
      </c>
      <c r="D13152" s="69" t="s">
        <v>1937</v>
      </c>
      <c r="E13152" s="69" t="s">
        <v>2047</v>
      </c>
      <c r="F13152" s="69">
        <v>2158</v>
      </c>
      <c r="G13152" s="69" t="s">
        <v>1948</v>
      </c>
    </row>
    <row r="13153" spans="1:7" ht="14.4">
      <c r="A13153" s="27" t="str">
        <f>VLOOKUP(C13153,'user list'!A:B,2,0)</f>
        <v>PLEB</v>
      </c>
      <c r="B13153" s="172">
        <v>45818.70175925926</v>
      </c>
      <c r="C13153" s="69" t="s">
        <v>260</v>
      </c>
      <c r="D13153" s="69" t="s">
        <v>1937</v>
      </c>
      <c r="E13153" s="69" t="s">
        <v>2723</v>
      </c>
      <c r="F13153" s="69">
        <v>2176</v>
      </c>
      <c r="G13153" s="69" t="s">
        <v>1939</v>
      </c>
    </row>
    <row r="13154" spans="1:7" ht="14.4">
      <c r="A13154" s="27" t="str">
        <f>VLOOKUP(C13154,'user list'!A:B,2,0)</f>
        <v>CREMCO</v>
      </c>
      <c r="B13154" s="172">
        <v>45818.70244212963</v>
      </c>
      <c r="C13154" s="69" t="s">
        <v>206</v>
      </c>
      <c r="D13154" s="69" t="s">
        <v>1937</v>
      </c>
      <c r="E13154" s="69" t="s">
        <v>2697</v>
      </c>
      <c r="F13154" s="69">
        <v>2138</v>
      </c>
      <c r="G13154" s="69" t="s">
        <v>1939</v>
      </c>
    </row>
    <row r="13155" spans="1:7" ht="14.4">
      <c r="A13155" s="27" t="str">
        <f>VLOOKUP(C13155,'user list'!A:B,2,0)</f>
        <v>CREMCO</v>
      </c>
      <c r="B13155" s="172">
        <v>45818.702581018515</v>
      </c>
      <c r="C13155" s="69" t="s">
        <v>206</v>
      </c>
      <c r="D13155" s="69" t="s">
        <v>1937</v>
      </c>
      <c r="E13155" s="69" t="s">
        <v>2697</v>
      </c>
      <c r="F13155" s="69">
        <v>2138</v>
      </c>
      <c r="G13155" s="69" t="s">
        <v>1947</v>
      </c>
    </row>
    <row r="13156" spans="1:7" ht="14.4">
      <c r="A13156" s="27" t="str">
        <f>VLOOKUP(C13156,'user list'!A:B,2,0)</f>
        <v>CREMCO</v>
      </c>
      <c r="B13156" s="172">
        <v>45818.702581018515</v>
      </c>
      <c r="C13156" s="69" t="s">
        <v>206</v>
      </c>
      <c r="D13156" s="69" t="s">
        <v>1937</v>
      </c>
      <c r="E13156" s="69" t="s">
        <v>2697</v>
      </c>
      <c r="F13156" s="69">
        <v>2138</v>
      </c>
      <c r="G13156" s="69" t="s">
        <v>1948</v>
      </c>
    </row>
    <row r="13157" spans="1:7" ht="14.4">
      <c r="A13157" s="27" t="str">
        <f>VLOOKUP(C13157,'user list'!A:B,2,0)</f>
        <v>CREMCO</v>
      </c>
      <c r="B13157" s="172">
        <v>45818.702581018515</v>
      </c>
      <c r="C13157" s="69" t="s">
        <v>206</v>
      </c>
      <c r="D13157" s="69" t="s">
        <v>1937</v>
      </c>
      <c r="E13157" s="69" t="s">
        <v>2697</v>
      </c>
      <c r="F13157" s="69">
        <v>2138</v>
      </c>
      <c r="G13157" s="69" t="s">
        <v>1939</v>
      </c>
    </row>
    <row r="13158" spans="1:7" ht="14.4">
      <c r="A13158" s="27" t="str">
        <f>VLOOKUP(C13158,'user list'!A:B,2,0)</f>
        <v>Admin</v>
      </c>
      <c r="B13158" s="172">
        <v>45818.702581018515</v>
      </c>
      <c r="C13158" s="69" t="s">
        <v>186</v>
      </c>
      <c r="D13158" s="69" t="s">
        <v>1937</v>
      </c>
      <c r="E13158" s="69" t="s">
        <v>2697</v>
      </c>
      <c r="F13158" s="69">
        <v>2138</v>
      </c>
      <c r="G13158" s="69" t="s">
        <v>1948</v>
      </c>
    </row>
    <row r="13159" spans="1:7" ht="14.4">
      <c r="A13159" s="27" t="str">
        <f>VLOOKUP(C13159,'user list'!A:B,2,0)</f>
        <v>CBD</v>
      </c>
      <c r="B13159" s="172">
        <v>45818.702905092592</v>
      </c>
      <c r="C13159" s="69" t="s">
        <v>197</v>
      </c>
      <c r="D13159" s="69" t="s">
        <v>1937</v>
      </c>
      <c r="E13159" s="69" t="s">
        <v>2697</v>
      </c>
      <c r="F13159" s="69">
        <v>2146</v>
      </c>
      <c r="G13159" s="69" t="s">
        <v>1939</v>
      </c>
    </row>
    <row r="13160" spans="1:7" ht="14.4">
      <c r="A13160" s="27" t="str">
        <f>VLOOKUP(C13160,'user list'!A:B,2,0)</f>
        <v>QCPL</v>
      </c>
      <c r="B13160" s="172">
        <v>45818.703136574077</v>
      </c>
      <c r="C13160" s="69" t="s">
        <v>268</v>
      </c>
      <c r="D13160" s="69" t="s">
        <v>1937</v>
      </c>
      <c r="E13160" s="69" t="s">
        <v>2697</v>
      </c>
      <c r="F13160" s="69">
        <v>2146</v>
      </c>
      <c r="G13160" s="69" t="s">
        <v>1939</v>
      </c>
    </row>
    <row r="13161" spans="1:7" ht="14.4">
      <c r="A13161" s="27" t="str">
        <f>VLOOKUP(C13161,'user list'!A:B,2,0)</f>
        <v>CREMCO</v>
      </c>
      <c r="B13161" s="172">
        <v>45818.704710648148</v>
      </c>
      <c r="C13161" s="69" t="s">
        <v>206</v>
      </c>
      <c r="D13161" s="69" t="s">
        <v>1937</v>
      </c>
      <c r="E13161" s="69" t="s">
        <v>2697</v>
      </c>
      <c r="F13161" s="69">
        <v>2146</v>
      </c>
      <c r="G13161" s="69" t="s">
        <v>1939</v>
      </c>
    </row>
    <row r="13162" spans="1:7" ht="14.4">
      <c r="A13162" s="27" t="str">
        <f>VLOOKUP(C13162,'user list'!A:B,2,0)</f>
        <v>CREMCO</v>
      </c>
      <c r="B13162" s="172">
        <v>45818.704884259256</v>
      </c>
      <c r="C13162" s="69" t="s">
        <v>206</v>
      </c>
      <c r="D13162" s="69" t="s">
        <v>1937</v>
      </c>
      <c r="E13162" s="69" t="s">
        <v>2697</v>
      </c>
      <c r="F13162" s="69">
        <v>2146</v>
      </c>
      <c r="G13162" s="69" t="s">
        <v>1947</v>
      </c>
    </row>
    <row r="13163" spans="1:7" ht="14.4">
      <c r="A13163" s="27" t="str">
        <f>VLOOKUP(C13163,'user list'!A:B,2,0)</f>
        <v>CREMCO</v>
      </c>
      <c r="B13163" s="172">
        <v>45818.704884259256</v>
      </c>
      <c r="C13163" s="69" t="s">
        <v>206</v>
      </c>
      <c r="D13163" s="69" t="s">
        <v>1937</v>
      </c>
      <c r="E13163" s="69" t="s">
        <v>2697</v>
      </c>
      <c r="F13163" s="69">
        <v>2146</v>
      </c>
      <c r="G13163" s="69" t="s">
        <v>1948</v>
      </c>
    </row>
    <row r="13164" spans="1:7" ht="14.4">
      <c r="A13164" s="27" t="str">
        <f>VLOOKUP(C13164,'user list'!A:B,2,0)</f>
        <v>CREMCO</v>
      </c>
      <c r="B13164" s="172">
        <v>45818.704884259256</v>
      </c>
      <c r="C13164" s="69" t="s">
        <v>206</v>
      </c>
      <c r="D13164" s="69" t="s">
        <v>1937</v>
      </c>
      <c r="E13164" s="69" t="s">
        <v>2697</v>
      </c>
      <c r="F13164" s="69">
        <v>2146</v>
      </c>
      <c r="G13164" s="69" t="s">
        <v>1939</v>
      </c>
    </row>
    <row r="13165" spans="1:7" ht="14.4">
      <c r="A13165" s="27" t="str">
        <f>VLOOKUP(C13165,'user list'!A:B,2,0)</f>
        <v>Admin</v>
      </c>
      <c r="B13165" s="172">
        <v>45818.704884259256</v>
      </c>
      <c r="C13165" s="69" t="s">
        <v>186</v>
      </c>
      <c r="D13165" s="69" t="s">
        <v>1937</v>
      </c>
      <c r="E13165" s="69" t="s">
        <v>2697</v>
      </c>
      <c r="F13165" s="69">
        <v>2146</v>
      </c>
      <c r="G13165" s="69" t="s">
        <v>1948</v>
      </c>
    </row>
    <row r="13166" spans="1:7" ht="14.4">
      <c r="A13166" s="27" t="str">
        <f>VLOOKUP(C13166,'user list'!A:B,2,0)</f>
        <v>CVD</v>
      </c>
      <c r="B13166" s="172">
        <v>45818.705081018517</v>
      </c>
      <c r="C13166" s="69" t="s">
        <v>208</v>
      </c>
      <c r="D13166" s="69" t="s">
        <v>1937</v>
      </c>
      <c r="E13166" s="69" t="s">
        <v>2697</v>
      </c>
      <c r="F13166" s="69">
        <v>2138</v>
      </c>
      <c r="G13166" s="69" t="s">
        <v>1939</v>
      </c>
    </row>
    <row r="13167" spans="1:7" ht="14.4">
      <c r="A13167" s="27" t="str">
        <f>VLOOKUP(C13167,'user list'!A:B,2,0)</f>
        <v>CREMCO</v>
      </c>
      <c r="B13167" s="172">
        <v>45818.705300925925</v>
      </c>
      <c r="C13167" s="69" t="s">
        <v>206</v>
      </c>
      <c r="D13167" s="69" t="s">
        <v>1937</v>
      </c>
      <c r="E13167" s="69" t="s">
        <v>2697</v>
      </c>
      <c r="F13167" s="69">
        <v>2138</v>
      </c>
      <c r="G13167" s="69" t="s">
        <v>1939</v>
      </c>
    </row>
    <row r="13168" spans="1:7" ht="14.4">
      <c r="A13168" s="27" t="str">
        <f>VLOOKUP(C13168,'user list'!A:B,2,0)</f>
        <v>CREMCO</v>
      </c>
      <c r="B13168" s="172">
        <v>45818.705335648148</v>
      </c>
      <c r="C13168" s="69" t="s">
        <v>206</v>
      </c>
      <c r="D13168" s="69" t="s">
        <v>1937</v>
      </c>
      <c r="E13168" s="69" t="s">
        <v>2697</v>
      </c>
      <c r="F13168" s="69">
        <v>2146</v>
      </c>
      <c r="G13168" s="69" t="s">
        <v>1939</v>
      </c>
    </row>
    <row r="13169" spans="1:7" ht="14.4">
      <c r="A13169" s="27" t="str">
        <f>VLOOKUP(C13169,'user list'!A:B,2,0)</f>
        <v>CREMCO</v>
      </c>
      <c r="B13169" s="172">
        <v>45818.705370370371</v>
      </c>
      <c r="C13169" s="69" t="s">
        <v>206</v>
      </c>
      <c r="D13169" s="69" t="s">
        <v>1937</v>
      </c>
      <c r="E13169" s="69" t="s">
        <v>2697</v>
      </c>
      <c r="F13169" s="69">
        <v>2138</v>
      </c>
      <c r="G13169" s="69" t="s">
        <v>1939</v>
      </c>
    </row>
    <row r="13170" spans="1:7" ht="14.4">
      <c r="A13170" s="27" t="str">
        <f>VLOOKUP(C13170,'user list'!A:B,2,0)</f>
        <v>CREMCO</v>
      </c>
      <c r="B13170" s="172">
        <v>45818.705393518518</v>
      </c>
      <c r="C13170" s="69" t="s">
        <v>206</v>
      </c>
      <c r="D13170" s="69" t="s">
        <v>1937</v>
      </c>
      <c r="E13170" s="69" t="s">
        <v>2697</v>
      </c>
      <c r="F13170" s="69">
        <v>2146</v>
      </c>
      <c r="G13170" s="69" t="s">
        <v>1939</v>
      </c>
    </row>
    <row r="13171" spans="1:7" ht="14.4">
      <c r="A13171" s="27" t="str">
        <f>VLOOKUP(C13171,'user list'!A:B,2,0)</f>
        <v>CREMCO</v>
      </c>
      <c r="B13171" s="172">
        <v>45818.705428240741</v>
      </c>
      <c r="C13171" s="69" t="s">
        <v>206</v>
      </c>
      <c r="D13171" s="69" t="s">
        <v>1937</v>
      </c>
      <c r="E13171" s="69" t="s">
        <v>2697</v>
      </c>
      <c r="F13171" s="69">
        <v>2138</v>
      </c>
      <c r="G13171" s="69" t="s">
        <v>1939</v>
      </c>
    </row>
    <row r="13172" spans="1:7" ht="14.4">
      <c r="A13172" s="27" t="str">
        <f>VLOOKUP(C13172,'user list'!A:B,2,0)</f>
        <v>CREMCO</v>
      </c>
      <c r="B13172" s="172">
        <v>45818.705451388887</v>
      </c>
      <c r="C13172" s="69" t="s">
        <v>206</v>
      </c>
      <c r="D13172" s="69" t="s">
        <v>1937</v>
      </c>
      <c r="E13172" s="69" t="s">
        <v>2697</v>
      </c>
      <c r="F13172" s="69">
        <v>2146</v>
      </c>
      <c r="G13172" s="69" t="s">
        <v>1939</v>
      </c>
    </row>
    <row r="13173" spans="1:7" ht="14.4">
      <c r="A13173" s="27" t="str">
        <f>VLOOKUP(C13173,'user list'!A:B,2,0)</f>
        <v>CREMCO</v>
      </c>
      <c r="B13173" s="172">
        <v>45818.705497685187</v>
      </c>
      <c r="C13173" s="69" t="s">
        <v>206</v>
      </c>
      <c r="D13173" s="69" t="s">
        <v>1937</v>
      </c>
      <c r="E13173" s="69" t="s">
        <v>2697</v>
      </c>
      <c r="F13173" s="69">
        <v>2138</v>
      </c>
      <c r="G13173" s="69" t="s">
        <v>1939</v>
      </c>
    </row>
    <row r="13174" spans="1:7" ht="14.4">
      <c r="A13174" s="27" t="str">
        <f>VLOOKUP(C13174,'user list'!A:B,2,0)</f>
        <v>CREMCO</v>
      </c>
      <c r="B13174" s="172">
        <v>45818.705520833333</v>
      </c>
      <c r="C13174" s="69" t="s">
        <v>206</v>
      </c>
      <c r="D13174" s="69" t="s">
        <v>1937</v>
      </c>
      <c r="E13174" s="69" t="s">
        <v>2697</v>
      </c>
      <c r="F13174" s="69">
        <v>2146</v>
      </c>
      <c r="G13174" s="69" t="s">
        <v>1939</v>
      </c>
    </row>
    <row r="13175" spans="1:7" ht="14.4">
      <c r="A13175" s="27" t="str">
        <f>VLOOKUP(C13175,'user list'!A:B,2,0)</f>
        <v>CREMCO</v>
      </c>
      <c r="B13175" s="172">
        <v>45818.705590277779</v>
      </c>
      <c r="C13175" s="69" t="s">
        <v>206</v>
      </c>
      <c r="D13175" s="69" t="s">
        <v>1937</v>
      </c>
      <c r="E13175" s="69" t="s">
        <v>2697</v>
      </c>
      <c r="F13175" s="69">
        <v>2146</v>
      </c>
      <c r="G13175" s="69" t="s">
        <v>1939</v>
      </c>
    </row>
    <row r="13176" spans="1:7" ht="14.4">
      <c r="A13176" s="27" t="str">
        <f>VLOOKUP(C13176,'user list'!A:B,2,0)</f>
        <v>CREMCO</v>
      </c>
      <c r="B13176" s="172">
        <v>45818.705613425926</v>
      </c>
      <c r="C13176" s="69" t="s">
        <v>206</v>
      </c>
      <c r="D13176" s="69" t="s">
        <v>1937</v>
      </c>
      <c r="E13176" s="69" t="s">
        <v>2697</v>
      </c>
      <c r="F13176" s="69">
        <v>2138</v>
      </c>
      <c r="G13176" s="69" t="s">
        <v>1939</v>
      </c>
    </row>
    <row r="13177" spans="1:7" ht="14.4">
      <c r="A13177" s="27" t="str">
        <f>VLOOKUP(C13177,'user list'!A:B,2,0)</f>
        <v>OCM</v>
      </c>
      <c r="B13177" s="172">
        <v>45818.705729166664</v>
      </c>
      <c r="C13177" s="69" t="s">
        <v>232</v>
      </c>
      <c r="D13177" s="69" t="s">
        <v>1937</v>
      </c>
      <c r="E13177" s="69" t="s">
        <v>2481</v>
      </c>
      <c r="F13177" s="69">
        <v>2186</v>
      </c>
      <c r="G13177" s="69" t="s">
        <v>1939</v>
      </c>
    </row>
    <row r="13178" spans="1:7" ht="14.4">
      <c r="A13178" s="27" t="str">
        <f>VLOOKUP(C13178,'user list'!A:B,2,0)</f>
        <v>CREMCO</v>
      </c>
      <c r="B13178" s="172">
        <v>45818.705752314818</v>
      </c>
      <c r="C13178" s="69" t="s">
        <v>206</v>
      </c>
      <c r="D13178" s="69" t="s">
        <v>1937</v>
      </c>
      <c r="E13178" s="69" t="s">
        <v>2697</v>
      </c>
      <c r="F13178" s="69">
        <v>2146</v>
      </c>
      <c r="G13178" s="69" t="s">
        <v>1939</v>
      </c>
    </row>
    <row r="13179" spans="1:7" ht="14.4">
      <c r="A13179" s="27" t="str">
        <f>VLOOKUP(C13179,'user list'!A:B,2,0)</f>
        <v>OCM</v>
      </c>
      <c r="B13179" s="172">
        <v>45818.705821759257</v>
      </c>
      <c r="C13179" s="69" t="s">
        <v>232</v>
      </c>
      <c r="D13179" s="69" t="s">
        <v>1937</v>
      </c>
      <c r="E13179" s="69" t="s">
        <v>2481</v>
      </c>
      <c r="F13179" s="69">
        <v>2186</v>
      </c>
      <c r="G13179" s="69" t="s">
        <v>1947</v>
      </c>
    </row>
    <row r="13180" spans="1:7" ht="14.4">
      <c r="A13180" s="27" t="str">
        <f>VLOOKUP(C13180,'user list'!A:B,2,0)</f>
        <v>OCM</v>
      </c>
      <c r="B13180" s="172">
        <v>45818.705821759257</v>
      </c>
      <c r="C13180" s="69" t="s">
        <v>232</v>
      </c>
      <c r="D13180" s="69" t="s">
        <v>1937</v>
      </c>
      <c r="E13180" s="69" t="s">
        <v>2481</v>
      </c>
      <c r="F13180" s="69">
        <v>2186</v>
      </c>
      <c r="G13180" s="69" t="s">
        <v>1948</v>
      </c>
    </row>
    <row r="13181" spans="1:7" ht="14.4">
      <c r="A13181" s="27" t="str">
        <f>VLOOKUP(C13181,'user list'!A:B,2,0)</f>
        <v>OCM</v>
      </c>
      <c r="B13181" s="172">
        <v>45818.705821759257</v>
      </c>
      <c r="C13181" s="69" t="s">
        <v>232</v>
      </c>
      <c r="D13181" s="69" t="s">
        <v>1937</v>
      </c>
      <c r="E13181" s="69" t="s">
        <v>2481</v>
      </c>
      <c r="F13181" s="69">
        <v>2186</v>
      </c>
      <c r="G13181" s="69" t="s">
        <v>1939</v>
      </c>
    </row>
    <row r="13182" spans="1:7" ht="14.4">
      <c r="A13182" s="27" t="str">
        <f>VLOOKUP(C13182,'user list'!A:B,2,0)</f>
        <v>Admin</v>
      </c>
      <c r="B13182" s="172">
        <v>45818.705821759257</v>
      </c>
      <c r="C13182" s="69" t="s">
        <v>186</v>
      </c>
      <c r="D13182" s="69" t="s">
        <v>1937</v>
      </c>
      <c r="E13182" s="69" t="s">
        <v>2481</v>
      </c>
      <c r="F13182" s="69">
        <v>2186</v>
      </c>
      <c r="G13182" s="69" t="s">
        <v>1948</v>
      </c>
    </row>
    <row r="13183" spans="1:7" ht="14.4">
      <c r="A13183" s="27" t="str">
        <f>VLOOKUP(C13183,'user list'!A:B,2,0)</f>
        <v>CREMCO</v>
      </c>
      <c r="B13183" s="172">
        <v>45818.705833333333</v>
      </c>
      <c r="C13183" s="69" t="s">
        <v>206</v>
      </c>
      <c r="D13183" s="69" t="s">
        <v>1937</v>
      </c>
      <c r="E13183" s="69" t="s">
        <v>2697</v>
      </c>
      <c r="F13183" s="69">
        <v>2138</v>
      </c>
      <c r="G13183" s="69" t="s">
        <v>1939</v>
      </c>
    </row>
    <row r="13184" spans="1:7" ht="14.4">
      <c r="A13184" s="27" t="str">
        <f>VLOOKUP(C13184,'user list'!A:B,2,0)</f>
        <v>CREMCO</v>
      </c>
      <c r="B13184" s="172">
        <v>45818.705914351849</v>
      </c>
      <c r="C13184" s="69" t="s">
        <v>206</v>
      </c>
      <c r="D13184" s="69" t="s">
        <v>1937</v>
      </c>
      <c r="E13184" s="69" t="s">
        <v>2697</v>
      </c>
      <c r="F13184" s="69">
        <v>2146</v>
      </c>
      <c r="G13184" s="69" t="s">
        <v>1939</v>
      </c>
    </row>
    <row r="13185" spans="1:7" ht="14.4">
      <c r="A13185" s="27" t="str">
        <f>VLOOKUP(C13185,'user list'!A:B,2,0)</f>
        <v>PDAO</v>
      </c>
      <c r="B13185" s="172">
        <v>45818.708796296298</v>
      </c>
      <c r="C13185" s="69" t="s">
        <v>258</v>
      </c>
      <c r="D13185" s="69" t="s">
        <v>1937</v>
      </c>
      <c r="E13185" s="69" t="s">
        <v>2697</v>
      </c>
      <c r="F13185" s="69">
        <v>2146</v>
      </c>
      <c r="G13185" s="69" t="s">
        <v>1939</v>
      </c>
    </row>
    <row r="13186" spans="1:7" ht="14.4">
      <c r="A13186" s="27" t="str">
        <f>VLOOKUP(C13186,'user list'!A:B,2,0)</f>
        <v>CTO</v>
      </c>
      <c r="B13186" s="172">
        <v>45818.709282407406</v>
      </c>
      <c r="C13186" s="69" t="s">
        <v>207</v>
      </c>
      <c r="D13186" s="69" t="s">
        <v>1937</v>
      </c>
      <c r="E13186" s="69" t="s">
        <v>2481</v>
      </c>
      <c r="F13186" s="69">
        <v>2114</v>
      </c>
      <c r="G13186" s="69" t="s">
        <v>1939</v>
      </c>
    </row>
    <row r="13187" spans="1:7" ht="14.4">
      <c r="A13187" s="27" t="str">
        <f>VLOOKUP(C13187,'user list'!A:B,2,0)</f>
        <v>CTO</v>
      </c>
      <c r="B13187" s="172">
        <v>45818.710115740738</v>
      </c>
      <c r="C13187" s="69" t="s">
        <v>207</v>
      </c>
      <c r="D13187" s="69" t="s">
        <v>1937</v>
      </c>
      <c r="E13187" s="69" t="s">
        <v>2481</v>
      </c>
      <c r="F13187" s="69">
        <v>2114</v>
      </c>
      <c r="G13187" s="69" t="s">
        <v>1939</v>
      </c>
    </row>
    <row r="13188" spans="1:7" ht="14.4">
      <c r="A13188" s="27" t="str">
        <f>VLOOKUP(C13188,'user list'!A:B,2,0)</f>
        <v>CTO</v>
      </c>
      <c r="B13188" s="172">
        <v>45818.710659722223</v>
      </c>
      <c r="C13188" s="69" t="s">
        <v>207</v>
      </c>
      <c r="D13188" s="69" t="s">
        <v>1937</v>
      </c>
      <c r="E13188" s="69" t="s">
        <v>2578</v>
      </c>
      <c r="F13188" s="69">
        <v>1949</v>
      </c>
      <c r="G13188" s="69" t="s">
        <v>1939</v>
      </c>
    </row>
    <row r="13189" spans="1:7" ht="14.4">
      <c r="A13189" s="27" t="str">
        <f>VLOOKUP(C13189,'user list'!A:B,2,0)</f>
        <v>LEDIPO</v>
      </c>
      <c r="B13189" s="172">
        <v>45818.713101851848</v>
      </c>
      <c r="C13189" s="69" t="s">
        <v>222</v>
      </c>
      <c r="D13189" s="69" t="s">
        <v>1937</v>
      </c>
      <c r="E13189" s="69" t="s">
        <v>2693</v>
      </c>
      <c r="F13189" s="69">
        <v>2128</v>
      </c>
      <c r="G13189" s="69" t="s">
        <v>1939</v>
      </c>
    </row>
    <row r="13190" spans="1:7" ht="14.4">
      <c r="A13190" s="27" t="str">
        <f>VLOOKUP(C13190,'user list'!A:B,2,0)</f>
        <v>OCM</v>
      </c>
      <c r="B13190" s="172">
        <v>45818.725405092591</v>
      </c>
      <c r="C13190" s="69" t="s">
        <v>232</v>
      </c>
      <c r="D13190" s="69" t="s">
        <v>1937</v>
      </c>
      <c r="E13190" s="69" t="s">
        <v>2473</v>
      </c>
      <c r="F13190" s="69">
        <v>2190</v>
      </c>
      <c r="G13190" s="69" t="s">
        <v>1939</v>
      </c>
    </row>
    <row r="13191" spans="1:7" ht="14.4">
      <c r="A13191" s="27" t="str">
        <f>VLOOKUP(C13191,'user list'!A:B,2,0)</f>
        <v>OCM</v>
      </c>
      <c r="B13191" s="172">
        <v>45818.72550925926</v>
      </c>
      <c r="C13191" s="69" t="s">
        <v>232</v>
      </c>
      <c r="D13191" s="69" t="s">
        <v>1937</v>
      </c>
      <c r="E13191" s="69" t="s">
        <v>2473</v>
      </c>
      <c r="F13191" s="69">
        <v>2190</v>
      </c>
      <c r="G13191" s="69" t="s">
        <v>1947</v>
      </c>
    </row>
    <row r="13192" spans="1:7" ht="14.4">
      <c r="A13192" s="27" t="str">
        <f>VLOOKUP(C13192,'user list'!A:B,2,0)</f>
        <v>OCM</v>
      </c>
      <c r="B13192" s="172">
        <v>45818.72550925926</v>
      </c>
      <c r="C13192" s="69" t="s">
        <v>232</v>
      </c>
      <c r="D13192" s="69" t="s">
        <v>1937</v>
      </c>
      <c r="E13192" s="69" t="s">
        <v>2473</v>
      </c>
      <c r="F13192" s="69">
        <v>2190</v>
      </c>
      <c r="G13192" s="69" t="s">
        <v>1948</v>
      </c>
    </row>
    <row r="13193" spans="1:7" ht="14.4">
      <c r="A13193" s="27" t="str">
        <f>VLOOKUP(C13193,'user list'!A:B,2,0)</f>
        <v>OCM</v>
      </c>
      <c r="B13193" s="172">
        <v>45818.72550925926</v>
      </c>
      <c r="C13193" s="69" t="s">
        <v>232</v>
      </c>
      <c r="D13193" s="69" t="s">
        <v>1937</v>
      </c>
      <c r="E13193" s="69" t="s">
        <v>2473</v>
      </c>
      <c r="F13193" s="69">
        <v>2190</v>
      </c>
      <c r="G13193" s="69" t="s">
        <v>1939</v>
      </c>
    </row>
    <row r="13194" spans="1:7" ht="14.4">
      <c r="A13194" s="27" t="str">
        <f>VLOOKUP(C13194,'user list'!A:B,2,0)</f>
        <v>Admin</v>
      </c>
      <c r="B13194" s="172">
        <v>45818.72552083333</v>
      </c>
      <c r="C13194" s="69" t="s">
        <v>186</v>
      </c>
      <c r="D13194" s="69" t="s">
        <v>1937</v>
      </c>
      <c r="E13194" s="69" t="s">
        <v>2473</v>
      </c>
      <c r="F13194" s="69">
        <v>2190</v>
      </c>
      <c r="G13194" s="69" t="s">
        <v>1948</v>
      </c>
    </row>
    <row r="13195" spans="1:7" ht="14.4">
      <c r="A13195" s="27" t="str">
        <f>VLOOKUP(C13195,'user list'!A:B,2,0)</f>
        <v>OCM</v>
      </c>
      <c r="B13195" s="172">
        <v>45818.726979166669</v>
      </c>
      <c r="C13195" s="69" t="s">
        <v>232</v>
      </c>
      <c r="D13195" s="69" t="s">
        <v>1937</v>
      </c>
      <c r="E13195" s="69" t="s">
        <v>2039</v>
      </c>
      <c r="F13195" s="69">
        <v>2187</v>
      </c>
      <c r="G13195" s="69" t="s">
        <v>1939</v>
      </c>
    </row>
    <row r="13196" spans="1:7" ht="14.4">
      <c r="A13196" s="27" t="str">
        <f>VLOOKUP(C13196,'user list'!A:B,2,0)</f>
        <v>OCM</v>
      </c>
      <c r="B13196" s="172">
        <v>45818.727094907408</v>
      </c>
      <c r="C13196" s="69" t="s">
        <v>232</v>
      </c>
      <c r="D13196" s="69" t="s">
        <v>1937</v>
      </c>
      <c r="E13196" s="69" t="s">
        <v>2039</v>
      </c>
      <c r="F13196" s="69">
        <v>2187</v>
      </c>
      <c r="G13196" s="69" t="s">
        <v>1947</v>
      </c>
    </row>
    <row r="13197" spans="1:7" ht="14.4">
      <c r="A13197" s="27" t="str">
        <f>VLOOKUP(C13197,'user list'!A:B,2,0)</f>
        <v>OCM</v>
      </c>
      <c r="B13197" s="172">
        <v>45818.727094907408</v>
      </c>
      <c r="C13197" s="69" t="s">
        <v>232</v>
      </c>
      <c r="D13197" s="69" t="s">
        <v>1937</v>
      </c>
      <c r="E13197" s="69" t="s">
        <v>2039</v>
      </c>
      <c r="F13197" s="69">
        <v>2187</v>
      </c>
      <c r="G13197" s="69" t="s">
        <v>1948</v>
      </c>
    </row>
    <row r="13198" spans="1:7" ht="14.4">
      <c r="A13198" s="27" t="str">
        <f>VLOOKUP(C13198,'user list'!A:B,2,0)</f>
        <v>OCM</v>
      </c>
      <c r="B13198" s="172">
        <v>45818.727094907408</v>
      </c>
      <c r="C13198" s="69" t="s">
        <v>232</v>
      </c>
      <c r="D13198" s="69" t="s">
        <v>1937</v>
      </c>
      <c r="E13198" s="69" t="s">
        <v>2039</v>
      </c>
      <c r="F13198" s="69">
        <v>2187</v>
      </c>
      <c r="G13198" s="69" t="s">
        <v>1939</v>
      </c>
    </row>
    <row r="13199" spans="1:7" ht="14.4">
      <c r="A13199" s="27" t="str">
        <f>VLOOKUP(C13199,'user list'!A:B,2,0)</f>
        <v>Admin</v>
      </c>
      <c r="B13199" s="172">
        <v>45818.727094907408</v>
      </c>
      <c r="C13199" s="69" t="s">
        <v>186</v>
      </c>
      <c r="D13199" s="69" t="s">
        <v>1937</v>
      </c>
      <c r="E13199" s="69" t="s">
        <v>2039</v>
      </c>
      <c r="F13199" s="69">
        <v>2187</v>
      </c>
      <c r="G13199" s="69" t="s">
        <v>1948</v>
      </c>
    </row>
    <row r="13200" spans="1:7" ht="14.4">
      <c r="A13200" s="27" t="str">
        <f>VLOOKUP(C13200,'user list'!A:B,2,0)</f>
        <v>OCM</v>
      </c>
      <c r="B13200" s="172">
        <v>45818.728796296295</v>
      </c>
      <c r="C13200" s="69" t="s">
        <v>232</v>
      </c>
      <c r="D13200" s="69" t="s">
        <v>1937</v>
      </c>
      <c r="E13200" s="69" t="s">
        <v>1991</v>
      </c>
      <c r="F13200" s="69">
        <v>1981</v>
      </c>
      <c r="G13200" s="69" t="s">
        <v>1939</v>
      </c>
    </row>
    <row r="13201" spans="1:7" ht="14.4">
      <c r="A13201" s="27" t="str">
        <f>VLOOKUP(C13201,'user list'!A:B,2,0)</f>
        <v>OCM</v>
      </c>
      <c r="B13201" s="172">
        <v>45818.728912037041</v>
      </c>
      <c r="C13201" s="69" t="s">
        <v>232</v>
      </c>
      <c r="D13201" s="69" t="s">
        <v>1937</v>
      </c>
      <c r="E13201" s="69" t="s">
        <v>1991</v>
      </c>
      <c r="F13201" s="69">
        <v>1981</v>
      </c>
      <c r="G13201" s="69" t="s">
        <v>1947</v>
      </c>
    </row>
    <row r="13202" spans="1:7" ht="14.4">
      <c r="A13202" s="27" t="str">
        <f>VLOOKUP(C13202,'user list'!A:B,2,0)</f>
        <v>OCM</v>
      </c>
      <c r="B13202" s="172">
        <v>45818.728912037041</v>
      </c>
      <c r="C13202" s="69" t="s">
        <v>232</v>
      </c>
      <c r="D13202" s="69" t="s">
        <v>1937</v>
      </c>
      <c r="E13202" s="69" t="s">
        <v>1991</v>
      </c>
      <c r="F13202" s="69">
        <v>1981</v>
      </c>
      <c r="G13202" s="69" t="s">
        <v>1948</v>
      </c>
    </row>
    <row r="13203" spans="1:7" ht="14.4">
      <c r="A13203" s="27" t="str">
        <f>VLOOKUP(C13203,'user list'!A:B,2,0)</f>
        <v>OCM</v>
      </c>
      <c r="B13203" s="172">
        <v>45818.728912037041</v>
      </c>
      <c r="C13203" s="69" t="s">
        <v>232</v>
      </c>
      <c r="D13203" s="69" t="s">
        <v>1937</v>
      </c>
      <c r="E13203" s="69" t="s">
        <v>1991</v>
      </c>
      <c r="F13203" s="69">
        <v>1981</v>
      </c>
      <c r="G13203" s="69" t="s">
        <v>1939</v>
      </c>
    </row>
    <row r="13204" spans="1:7" ht="14.4">
      <c r="A13204" s="27" t="str">
        <f>VLOOKUP(C13204,'user list'!A:B,2,0)</f>
        <v>Admin</v>
      </c>
      <c r="B13204" s="172">
        <v>45818.728912037041</v>
      </c>
      <c r="C13204" s="69" t="s">
        <v>186</v>
      </c>
      <c r="D13204" s="69" t="s">
        <v>1937</v>
      </c>
      <c r="E13204" s="69" t="s">
        <v>1991</v>
      </c>
      <c r="F13204" s="69">
        <v>1981</v>
      </c>
      <c r="G13204" s="69" t="s">
        <v>1948</v>
      </c>
    </row>
    <row r="13205" spans="1:7" ht="14.4">
      <c r="A13205" s="27" t="str">
        <f>VLOOKUP(C13205,'user list'!A:B,2,0)</f>
        <v>OCM</v>
      </c>
      <c r="B13205" s="172">
        <v>45818.729074074072</v>
      </c>
      <c r="C13205" s="69" t="s">
        <v>232</v>
      </c>
      <c r="D13205" s="69" t="s">
        <v>1937</v>
      </c>
      <c r="E13205" s="69" t="s">
        <v>2049</v>
      </c>
      <c r="F13205" s="69">
        <v>1966</v>
      </c>
      <c r="G13205" s="69" t="s">
        <v>1939</v>
      </c>
    </row>
    <row r="13206" spans="1:7" ht="14.4">
      <c r="A13206" s="27" t="str">
        <f>VLOOKUP(C13206,'user list'!A:B,2,0)</f>
        <v>OCM</v>
      </c>
      <c r="B13206" s="172">
        <v>45818.729444444441</v>
      </c>
      <c r="C13206" s="69" t="s">
        <v>232</v>
      </c>
      <c r="D13206" s="69" t="s">
        <v>1937</v>
      </c>
      <c r="E13206" s="69" t="s">
        <v>2049</v>
      </c>
      <c r="F13206" s="69">
        <v>1966</v>
      </c>
      <c r="G13206" s="69" t="s">
        <v>1947</v>
      </c>
    </row>
    <row r="13207" spans="1:7" ht="14.4">
      <c r="A13207" s="27" t="str">
        <f>VLOOKUP(C13207,'user list'!A:B,2,0)</f>
        <v>OCM</v>
      </c>
      <c r="B13207" s="172">
        <v>45818.729444444441</v>
      </c>
      <c r="C13207" s="69" t="s">
        <v>232</v>
      </c>
      <c r="D13207" s="69" t="s">
        <v>1937</v>
      </c>
      <c r="E13207" s="69" t="s">
        <v>2049</v>
      </c>
      <c r="F13207" s="69">
        <v>1966</v>
      </c>
      <c r="G13207" s="69" t="s">
        <v>1948</v>
      </c>
    </row>
    <row r="13208" spans="1:7" ht="14.4">
      <c r="A13208" s="27" t="str">
        <f>VLOOKUP(C13208,'user list'!A:B,2,0)</f>
        <v>OCM</v>
      </c>
      <c r="B13208" s="172">
        <v>45818.729444444441</v>
      </c>
      <c r="C13208" s="69" t="s">
        <v>232</v>
      </c>
      <c r="D13208" s="69" t="s">
        <v>1937</v>
      </c>
      <c r="E13208" s="69" t="s">
        <v>2049</v>
      </c>
      <c r="F13208" s="69">
        <v>1966</v>
      </c>
      <c r="G13208" s="69" t="s">
        <v>1939</v>
      </c>
    </row>
    <row r="13209" spans="1:7" ht="14.4">
      <c r="A13209" s="27" t="str">
        <f>VLOOKUP(C13209,'user list'!A:B,2,0)</f>
        <v>Admin</v>
      </c>
      <c r="B13209" s="172">
        <v>45818.729444444441</v>
      </c>
      <c r="C13209" s="69" t="s">
        <v>186</v>
      </c>
      <c r="D13209" s="69" t="s">
        <v>1937</v>
      </c>
      <c r="E13209" s="69" t="s">
        <v>2049</v>
      </c>
      <c r="F13209" s="69">
        <v>1966</v>
      </c>
      <c r="G13209" s="69" t="s">
        <v>1948</v>
      </c>
    </row>
    <row r="13210" spans="1:7" ht="14.4">
      <c r="A13210" s="27" t="str">
        <f>VLOOKUP(C13210,'user list'!A:B,2,0)</f>
        <v>OCM</v>
      </c>
      <c r="B13210" s="172">
        <v>45818.729513888888</v>
      </c>
      <c r="C13210" s="69" t="s">
        <v>232</v>
      </c>
      <c r="D13210" s="69" t="s">
        <v>1937</v>
      </c>
      <c r="E13210" s="69" t="s">
        <v>2658</v>
      </c>
      <c r="F13210" s="69">
        <v>2067</v>
      </c>
      <c r="G13210" s="69" t="s">
        <v>1939</v>
      </c>
    </row>
    <row r="13211" spans="1:7" ht="14.4">
      <c r="A13211" s="27" t="str">
        <f>VLOOKUP(C13211,'user list'!A:B,2,0)</f>
        <v>OCM</v>
      </c>
      <c r="B13211" s="172">
        <v>45818.72960648148</v>
      </c>
      <c r="C13211" s="69" t="s">
        <v>232</v>
      </c>
      <c r="D13211" s="69" t="s">
        <v>1937</v>
      </c>
      <c r="E13211" s="69" t="s">
        <v>2658</v>
      </c>
      <c r="F13211" s="69">
        <v>2067</v>
      </c>
      <c r="G13211" s="69" t="s">
        <v>1947</v>
      </c>
    </row>
    <row r="13212" spans="1:7" ht="14.4">
      <c r="A13212" s="27" t="str">
        <f>VLOOKUP(C13212,'user list'!A:B,2,0)</f>
        <v>OCM</v>
      </c>
      <c r="B13212" s="172">
        <v>45818.72960648148</v>
      </c>
      <c r="C13212" s="69" t="s">
        <v>232</v>
      </c>
      <c r="D13212" s="69" t="s">
        <v>1937</v>
      </c>
      <c r="E13212" s="69" t="s">
        <v>2658</v>
      </c>
      <c r="F13212" s="69">
        <v>2067</v>
      </c>
      <c r="G13212" s="69" t="s">
        <v>1948</v>
      </c>
    </row>
    <row r="13213" spans="1:7" ht="14.4">
      <c r="A13213" s="27" t="str">
        <f>VLOOKUP(C13213,'user list'!A:B,2,0)</f>
        <v>OCM</v>
      </c>
      <c r="B13213" s="172">
        <v>45818.72960648148</v>
      </c>
      <c r="C13213" s="69" t="s">
        <v>232</v>
      </c>
      <c r="D13213" s="69" t="s">
        <v>1937</v>
      </c>
      <c r="E13213" s="69" t="s">
        <v>2658</v>
      </c>
      <c r="F13213" s="69">
        <v>2067</v>
      </c>
      <c r="G13213" s="69" t="s">
        <v>1939</v>
      </c>
    </row>
    <row r="13214" spans="1:7" ht="14.4">
      <c r="A13214" s="27" t="str">
        <f>VLOOKUP(C13214,'user list'!A:B,2,0)</f>
        <v>Admin</v>
      </c>
      <c r="B13214" s="172">
        <v>45818.72960648148</v>
      </c>
      <c r="C13214" s="69" t="s">
        <v>186</v>
      </c>
      <c r="D13214" s="69" t="s">
        <v>1937</v>
      </c>
      <c r="E13214" s="69" t="s">
        <v>2658</v>
      </c>
      <c r="F13214" s="69">
        <v>2067</v>
      </c>
      <c r="G13214" s="69" t="s">
        <v>1948</v>
      </c>
    </row>
    <row r="13215" spans="1:7" ht="14.4">
      <c r="A13215" s="27" t="str">
        <f>VLOOKUP(C13215,'user list'!A:B,2,0)</f>
        <v>OCM</v>
      </c>
      <c r="B13215" s="172">
        <v>45818.729629629626</v>
      </c>
      <c r="C13215" s="69" t="s">
        <v>232</v>
      </c>
      <c r="D13215" s="69" t="s">
        <v>1937</v>
      </c>
      <c r="E13215" s="69" t="s">
        <v>2653</v>
      </c>
      <c r="F13215" s="69">
        <v>2065</v>
      </c>
      <c r="G13215" s="69" t="s">
        <v>1939</v>
      </c>
    </row>
    <row r="13216" spans="1:7" ht="14.4">
      <c r="A13216" s="27" t="str">
        <f>VLOOKUP(C13216,'user list'!A:B,2,0)</f>
        <v>OCM</v>
      </c>
      <c r="B13216" s="172">
        <v>45818.730034722219</v>
      </c>
      <c r="C13216" s="69" t="s">
        <v>232</v>
      </c>
      <c r="D13216" s="69" t="s">
        <v>1937</v>
      </c>
      <c r="E13216" s="69" t="s">
        <v>2653</v>
      </c>
      <c r="F13216" s="69">
        <v>2065</v>
      </c>
      <c r="G13216" s="69" t="s">
        <v>1947</v>
      </c>
    </row>
    <row r="13217" spans="1:7" ht="14.4">
      <c r="A13217" s="27" t="str">
        <f>VLOOKUP(C13217,'user list'!A:B,2,0)</f>
        <v>OCM</v>
      </c>
      <c r="B13217" s="172">
        <v>45818.730034722219</v>
      </c>
      <c r="C13217" s="69" t="s">
        <v>232</v>
      </c>
      <c r="D13217" s="69" t="s">
        <v>1937</v>
      </c>
      <c r="E13217" s="69" t="s">
        <v>2653</v>
      </c>
      <c r="F13217" s="69">
        <v>2065</v>
      </c>
      <c r="G13217" s="69" t="s">
        <v>1948</v>
      </c>
    </row>
    <row r="13218" spans="1:7" ht="14.4">
      <c r="A13218" s="27" t="str">
        <f>VLOOKUP(C13218,'user list'!A:B,2,0)</f>
        <v>OCM</v>
      </c>
      <c r="B13218" s="172">
        <v>45818.730034722219</v>
      </c>
      <c r="C13218" s="69" t="s">
        <v>232</v>
      </c>
      <c r="D13218" s="69" t="s">
        <v>1937</v>
      </c>
      <c r="E13218" s="69" t="s">
        <v>2653</v>
      </c>
      <c r="F13218" s="69">
        <v>2065</v>
      </c>
      <c r="G13218" s="69" t="s">
        <v>1939</v>
      </c>
    </row>
    <row r="13219" spans="1:7" ht="14.4">
      <c r="A13219" s="27" t="str">
        <f>VLOOKUP(C13219,'user list'!A:B,2,0)</f>
        <v>Admin</v>
      </c>
      <c r="B13219" s="172">
        <v>45818.730034722219</v>
      </c>
      <c r="C13219" s="69" t="s">
        <v>186</v>
      </c>
      <c r="D13219" s="69" t="s">
        <v>1937</v>
      </c>
      <c r="E13219" s="69" t="s">
        <v>2653</v>
      </c>
      <c r="F13219" s="69">
        <v>2065</v>
      </c>
      <c r="G13219" s="69" t="s">
        <v>1948</v>
      </c>
    </row>
    <row r="13220" spans="1:7" ht="14.4">
      <c r="A13220" s="27" t="str">
        <f>VLOOKUP(C13220,'user list'!A:B,2,0)</f>
        <v>OCM</v>
      </c>
      <c r="B13220" s="172">
        <v>45818.730069444442</v>
      </c>
      <c r="C13220" s="69" t="s">
        <v>232</v>
      </c>
      <c r="D13220" s="69" t="s">
        <v>1937</v>
      </c>
      <c r="E13220" s="69" t="s">
        <v>2041</v>
      </c>
      <c r="F13220" s="69">
        <v>2059</v>
      </c>
      <c r="G13220" s="69" t="s">
        <v>1939</v>
      </c>
    </row>
    <row r="13221" spans="1:7" ht="14.4">
      <c r="A13221" s="27" t="str">
        <f>VLOOKUP(C13221,'user list'!A:B,2,0)</f>
        <v>OCM</v>
      </c>
      <c r="B13221" s="172">
        <v>45818.730196759258</v>
      </c>
      <c r="C13221" s="69" t="s">
        <v>232</v>
      </c>
      <c r="D13221" s="69" t="s">
        <v>1937</v>
      </c>
      <c r="E13221" s="69" t="s">
        <v>2041</v>
      </c>
      <c r="F13221" s="69">
        <v>2059</v>
      </c>
      <c r="G13221" s="69" t="s">
        <v>1947</v>
      </c>
    </row>
    <row r="13222" spans="1:7" ht="14.4">
      <c r="A13222" s="27" t="str">
        <f>VLOOKUP(C13222,'user list'!A:B,2,0)</f>
        <v>OCM</v>
      </c>
      <c r="B13222" s="172">
        <v>45818.730196759258</v>
      </c>
      <c r="C13222" s="69" t="s">
        <v>232</v>
      </c>
      <c r="D13222" s="69" t="s">
        <v>1937</v>
      </c>
      <c r="E13222" s="69" t="s">
        <v>2041</v>
      </c>
      <c r="F13222" s="69">
        <v>2059</v>
      </c>
      <c r="G13222" s="69" t="s">
        <v>1948</v>
      </c>
    </row>
    <row r="13223" spans="1:7" ht="14.4">
      <c r="A13223" s="27" t="str">
        <f>VLOOKUP(C13223,'user list'!A:B,2,0)</f>
        <v>OCM</v>
      </c>
      <c r="B13223" s="172">
        <v>45818.730196759258</v>
      </c>
      <c r="C13223" s="69" t="s">
        <v>232</v>
      </c>
      <c r="D13223" s="69" t="s">
        <v>1937</v>
      </c>
      <c r="E13223" s="69" t="s">
        <v>2041</v>
      </c>
      <c r="F13223" s="69">
        <v>2059</v>
      </c>
      <c r="G13223" s="69" t="s">
        <v>1939</v>
      </c>
    </row>
    <row r="13224" spans="1:7" ht="14.4">
      <c r="A13224" s="27" t="str">
        <f>VLOOKUP(C13224,'user list'!A:B,2,0)</f>
        <v>Admin</v>
      </c>
      <c r="B13224" s="172">
        <v>45818.730196759258</v>
      </c>
      <c r="C13224" s="69" t="s">
        <v>186</v>
      </c>
      <c r="D13224" s="69" t="s">
        <v>1937</v>
      </c>
      <c r="E13224" s="69" t="s">
        <v>2041</v>
      </c>
      <c r="F13224" s="69">
        <v>2059</v>
      </c>
      <c r="G13224" s="69" t="s">
        <v>1948</v>
      </c>
    </row>
    <row r="13225" spans="1:7" ht="14.4">
      <c r="A13225" s="27" t="str">
        <f>VLOOKUP(C13225,'user list'!A:B,2,0)</f>
        <v>OCM</v>
      </c>
      <c r="B13225" s="172">
        <v>45818.730219907404</v>
      </c>
      <c r="C13225" s="69" t="s">
        <v>232</v>
      </c>
      <c r="D13225" s="69" t="s">
        <v>1937</v>
      </c>
      <c r="E13225" s="69" t="s">
        <v>2042</v>
      </c>
      <c r="F13225" s="69">
        <v>2056</v>
      </c>
      <c r="G13225" s="69" t="s">
        <v>1939</v>
      </c>
    </row>
    <row r="13226" spans="1:7" ht="14.4">
      <c r="A13226" s="27" t="str">
        <f>VLOOKUP(C13226,'user list'!A:B,2,0)</f>
        <v>OCM</v>
      </c>
      <c r="B13226" s="172">
        <v>45818.730520833335</v>
      </c>
      <c r="C13226" s="69" t="s">
        <v>232</v>
      </c>
      <c r="D13226" s="69" t="s">
        <v>1937</v>
      </c>
      <c r="E13226" s="69" t="s">
        <v>2042</v>
      </c>
      <c r="F13226" s="69">
        <v>2056</v>
      </c>
      <c r="G13226" s="69" t="s">
        <v>1947</v>
      </c>
    </row>
    <row r="13227" spans="1:7" ht="14.4">
      <c r="A13227" s="27" t="str">
        <f>VLOOKUP(C13227,'user list'!A:B,2,0)</f>
        <v>OCM</v>
      </c>
      <c r="B13227" s="172">
        <v>45818.730520833335</v>
      </c>
      <c r="C13227" s="69" t="s">
        <v>232</v>
      </c>
      <c r="D13227" s="69" t="s">
        <v>1937</v>
      </c>
      <c r="E13227" s="69" t="s">
        <v>2042</v>
      </c>
      <c r="F13227" s="69">
        <v>2056</v>
      </c>
      <c r="G13227" s="69" t="s">
        <v>1948</v>
      </c>
    </row>
    <row r="13228" spans="1:7" ht="14.4">
      <c r="A13228" s="27" t="str">
        <f>VLOOKUP(C13228,'user list'!A:B,2,0)</f>
        <v>OCM</v>
      </c>
      <c r="B13228" s="172">
        <v>45818.730520833335</v>
      </c>
      <c r="C13228" s="69" t="s">
        <v>232</v>
      </c>
      <c r="D13228" s="69" t="s">
        <v>1937</v>
      </c>
      <c r="E13228" s="69" t="s">
        <v>2042</v>
      </c>
      <c r="F13228" s="69">
        <v>2056</v>
      </c>
      <c r="G13228" s="69" t="s">
        <v>1939</v>
      </c>
    </row>
    <row r="13229" spans="1:7" ht="14.4">
      <c r="A13229" s="27" t="str">
        <f>VLOOKUP(C13229,'user list'!A:B,2,0)</f>
        <v>Admin</v>
      </c>
      <c r="B13229" s="172">
        <v>45818.730520833335</v>
      </c>
      <c r="C13229" s="69" t="s">
        <v>186</v>
      </c>
      <c r="D13229" s="69" t="s">
        <v>1937</v>
      </c>
      <c r="E13229" s="69" t="s">
        <v>2042</v>
      </c>
      <c r="F13229" s="69">
        <v>2056</v>
      </c>
      <c r="G13229" s="69" t="s">
        <v>1948</v>
      </c>
    </row>
    <row r="13230" spans="1:7" ht="14.4">
      <c r="A13230" s="27" t="str">
        <f>VLOOKUP(C13230,'user list'!A:B,2,0)</f>
        <v>OCM</v>
      </c>
      <c r="B13230" s="172">
        <v>45818.730567129627</v>
      </c>
      <c r="C13230" s="69" t="s">
        <v>232</v>
      </c>
      <c r="D13230" s="69" t="s">
        <v>1937</v>
      </c>
      <c r="E13230" s="69" t="s">
        <v>2048</v>
      </c>
      <c r="F13230" s="69">
        <v>2055</v>
      </c>
      <c r="G13230" s="69" t="s">
        <v>1939</v>
      </c>
    </row>
    <row r="13231" spans="1:7" ht="14.4">
      <c r="A13231" s="27" t="str">
        <f>VLOOKUP(C13231,'user list'!A:B,2,0)</f>
        <v>OCM</v>
      </c>
      <c r="B13231" s="172">
        <v>45818.731087962966</v>
      </c>
      <c r="C13231" s="69" t="s">
        <v>232</v>
      </c>
      <c r="D13231" s="69" t="s">
        <v>1937</v>
      </c>
      <c r="E13231" s="69" t="s">
        <v>2048</v>
      </c>
      <c r="F13231" s="69">
        <v>2055</v>
      </c>
      <c r="G13231" s="69" t="s">
        <v>1947</v>
      </c>
    </row>
    <row r="13232" spans="1:7" ht="14.4">
      <c r="A13232" s="27" t="str">
        <f>VLOOKUP(C13232,'user list'!A:B,2,0)</f>
        <v>OCM</v>
      </c>
      <c r="B13232" s="172">
        <v>45818.731087962966</v>
      </c>
      <c r="C13232" s="69" t="s">
        <v>232</v>
      </c>
      <c r="D13232" s="69" t="s">
        <v>1937</v>
      </c>
      <c r="E13232" s="69" t="s">
        <v>2048</v>
      </c>
      <c r="F13232" s="69">
        <v>2055</v>
      </c>
      <c r="G13232" s="69" t="s">
        <v>1948</v>
      </c>
    </row>
    <row r="13233" spans="1:7" ht="14.4">
      <c r="A13233" s="27" t="str">
        <f>VLOOKUP(C13233,'user list'!A:B,2,0)</f>
        <v>OCM</v>
      </c>
      <c r="B13233" s="172">
        <v>45818.731087962966</v>
      </c>
      <c r="C13233" s="69" t="s">
        <v>232</v>
      </c>
      <c r="D13233" s="69" t="s">
        <v>1937</v>
      </c>
      <c r="E13233" s="69" t="s">
        <v>2048</v>
      </c>
      <c r="F13233" s="69">
        <v>2055</v>
      </c>
      <c r="G13233" s="69" t="s">
        <v>1939</v>
      </c>
    </row>
    <row r="13234" spans="1:7" ht="14.4">
      <c r="A13234" s="27" t="str">
        <f>VLOOKUP(C13234,'user list'!A:B,2,0)</f>
        <v>Admin</v>
      </c>
      <c r="B13234" s="172">
        <v>45818.731087962966</v>
      </c>
      <c r="C13234" s="69" t="s">
        <v>186</v>
      </c>
      <c r="D13234" s="69" t="s">
        <v>1937</v>
      </c>
      <c r="E13234" s="69" t="s">
        <v>2048</v>
      </c>
      <c r="F13234" s="69">
        <v>2055</v>
      </c>
      <c r="G13234" s="69" t="s">
        <v>1948</v>
      </c>
    </row>
    <row r="13235" spans="1:7" ht="14.4">
      <c r="A13235" s="27" t="str">
        <f>VLOOKUP(C13235,'user list'!A:B,2,0)</f>
        <v>OCM</v>
      </c>
      <c r="B13235" s="172">
        <v>45818.731134259258</v>
      </c>
      <c r="C13235" s="69" t="s">
        <v>232</v>
      </c>
      <c r="D13235" s="69" t="s">
        <v>1937</v>
      </c>
      <c r="E13235" s="69" t="s">
        <v>2035</v>
      </c>
      <c r="F13235" s="69">
        <v>2053</v>
      </c>
      <c r="G13235" s="69" t="s">
        <v>1939</v>
      </c>
    </row>
    <row r="13236" spans="1:7" ht="14.4">
      <c r="A13236" s="27" t="str">
        <f>VLOOKUP(C13236,'user list'!A:B,2,0)</f>
        <v>OCM</v>
      </c>
      <c r="B13236" s="172">
        <v>45818.731319444443</v>
      </c>
      <c r="C13236" s="69" t="s">
        <v>232</v>
      </c>
      <c r="D13236" s="69" t="s">
        <v>1937</v>
      </c>
      <c r="E13236" s="69" t="s">
        <v>2035</v>
      </c>
      <c r="F13236" s="69">
        <v>2053</v>
      </c>
      <c r="G13236" s="69" t="s">
        <v>1947</v>
      </c>
    </row>
    <row r="13237" spans="1:7" ht="14.4">
      <c r="A13237" s="27" t="str">
        <f>VLOOKUP(C13237,'user list'!A:B,2,0)</f>
        <v>OCM</v>
      </c>
      <c r="B13237" s="172">
        <v>45818.731319444443</v>
      </c>
      <c r="C13237" s="69" t="s">
        <v>232</v>
      </c>
      <c r="D13237" s="69" t="s">
        <v>1937</v>
      </c>
      <c r="E13237" s="69" t="s">
        <v>2035</v>
      </c>
      <c r="F13237" s="69">
        <v>2053</v>
      </c>
      <c r="G13237" s="69" t="s">
        <v>1948</v>
      </c>
    </row>
    <row r="13238" spans="1:7" ht="14.4">
      <c r="A13238" s="27" t="str">
        <f>VLOOKUP(C13238,'user list'!A:B,2,0)</f>
        <v>OCM</v>
      </c>
      <c r="B13238" s="172">
        <v>45818.731319444443</v>
      </c>
      <c r="C13238" s="69" t="s">
        <v>232</v>
      </c>
      <c r="D13238" s="69" t="s">
        <v>1937</v>
      </c>
      <c r="E13238" s="69" t="s">
        <v>2035</v>
      </c>
      <c r="F13238" s="69">
        <v>2053</v>
      </c>
      <c r="G13238" s="69" t="s">
        <v>1939</v>
      </c>
    </row>
    <row r="13239" spans="1:7" ht="14.4">
      <c r="A13239" s="27" t="str">
        <f>VLOOKUP(C13239,'user list'!A:B,2,0)</f>
        <v>Admin</v>
      </c>
      <c r="B13239" s="172">
        <v>45818.731319444443</v>
      </c>
      <c r="C13239" s="69" t="s">
        <v>186</v>
      </c>
      <c r="D13239" s="69" t="s">
        <v>1937</v>
      </c>
      <c r="E13239" s="69" t="s">
        <v>2035</v>
      </c>
      <c r="F13239" s="69">
        <v>2053</v>
      </c>
      <c r="G13239" s="69" t="s">
        <v>1948</v>
      </c>
    </row>
    <row r="13240" spans="1:7" ht="14.4">
      <c r="A13240" s="27" t="str">
        <f>VLOOKUP(C13240,'user list'!A:B,2,0)</f>
        <v>OCM</v>
      </c>
      <c r="B13240" s="172">
        <v>45818.73133101852</v>
      </c>
      <c r="C13240" s="69" t="s">
        <v>232</v>
      </c>
      <c r="D13240" s="69" t="s">
        <v>1937</v>
      </c>
      <c r="E13240" s="69" t="s">
        <v>2481</v>
      </c>
      <c r="F13240" s="69">
        <v>2011</v>
      </c>
      <c r="G13240" s="69" t="s">
        <v>1939</v>
      </c>
    </row>
    <row r="13241" spans="1:7" ht="14.4">
      <c r="A13241" s="27" t="str">
        <f>VLOOKUP(C13241,'user list'!A:B,2,0)</f>
        <v>OCM</v>
      </c>
      <c r="B13241" s="172">
        <v>45818.731782407405</v>
      </c>
      <c r="C13241" s="69" t="s">
        <v>232</v>
      </c>
      <c r="D13241" s="69" t="s">
        <v>1937</v>
      </c>
      <c r="E13241" s="69" t="s">
        <v>2481</v>
      </c>
      <c r="F13241" s="69">
        <v>2011</v>
      </c>
      <c r="G13241" s="69" t="s">
        <v>1947</v>
      </c>
    </row>
    <row r="13242" spans="1:7" ht="14.4">
      <c r="A13242" s="27" t="str">
        <f>VLOOKUP(C13242,'user list'!A:B,2,0)</f>
        <v>OCM</v>
      </c>
      <c r="B13242" s="172">
        <v>45818.731782407405</v>
      </c>
      <c r="C13242" s="69" t="s">
        <v>232</v>
      </c>
      <c r="D13242" s="69" t="s">
        <v>1937</v>
      </c>
      <c r="E13242" s="69" t="s">
        <v>2481</v>
      </c>
      <c r="F13242" s="69">
        <v>2011</v>
      </c>
      <c r="G13242" s="69" t="s">
        <v>1948</v>
      </c>
    </row>
    <row r="13243" spans="1:7" ht="14.4">
      <c r="A13243" s="27" t="str">
        <f>VLOOKUP(C13243,'user list'!A:B,2,0)</f>
        <v>OCM</v>
      </c>
      <c r="B13243" s="172">
        <v>45818.731782407405</v>
      </c>
      <c r="C13243" s="69" t="s">
        <v>232</v>
      </c>
      <c r="D13243" s="69" t="s">
        <v>1937</v>
      </c>
      <c r="E13243" s="69" t="s">
        <v>2481</v>
      </c>
      <c r="F13243" s="69">
        <v>2011</v>
      </c>
      <c r="G13243" s="69" t="s">
        <v>1939</v>
      </c>
    </row>
    <row r="13244" spans="1:7" ht="14.4">
      <c r="A13244" s="27" t="str">
        <f>VLOOKUP(C13244,'user list'!A:B,2,0)</f>
        <v>Admin</v>
      </c>
      <c r="B13244" s="172">
        <v>45818.731782407405</v>
      </c>
      <c r="C13244" s="69" t="s">
        <v>186</v>
      </c>
      <c r="D13244" s="69" t="s">
        <v>1937</v>
      </c>
      <c r="E13244" s="69" t="s">
        <v>2481</v>
      </c>
      <c r="F13244" s="69">
        <v>2011</v>
      </c>
      <c r="G13244" s="69" t="s">
        <v>1948</v>
      </c>
    </row>
    <row r="13245" spans="1:7" ht="14.4">
      <c r="A13245" s="27" t="str">
        <f>VLOOKUP(C13245,'user list'!A:B,2,0)</f>
        <v>OCM</v>
      </c>
      <c r="B13245" s="172">
        <v>45818.731817129628</v>
      </c>
      <c r="C13245" s="69" t="s">
        <v>232</v>
      </c>
      <c r="D13245" s="69" t="s">
        <v>1937</v>
      </c>
      <c r="E13245" s="69" t="s">
        <v>2039</v>
      </c>
      <c r="F13245" s="69">
        <v>1997</v>
      </c>
      <c r="G13245" s="69" t="s">
        <v>1939</v>
      </c>
    </row>
    <row r="13246" spans="1:7" ht="14.4">
      <c r="A13246" s="27" t="str">
        <f>VLOOKUP(C13246,'user list'!A:B,2,0)</f>
        <v>OCM</v>
      </c>
      <c r="B13246" s="172">
        <v>45818.732199074075</v>
      </c>
      <c r="C13246" s="69" t="s">
        <v>232</v>
      </c>
      <c r="D13246" s="69" t="s">
        <v>1937</v>
      </c>
      <c r="E13246" s="69" t="s">
        <v>2039</v>
      </c>
      <c r="F13246" s="69">
        <v>1997</v>
      </c>
      <c r="G13246" s="69" t="s">
        <v>1947</v>
      </c>
    </row>
    <row r="13247" spans="1:7" ht="14.4">
      <c r="A13247" s="27" t="str">
        <f>VLOOKUP(C13247,'user list'!A:B,2,0)</f>
        <v>OCM</v>
      </c>
      <c r="B13247" s="172">
        <v>45818.732199074075</v>
      </c>
      <c r="C13247" s="69" t="s">
        <v>232</v>
      </c>
      <c r="D13247" s="69" t="s">
        <v>1937</v>
      </c>
      <c r="E13247" s="69" t="s">
        <v>2039</v>
      </c>
      <c r="F13247" s="69">
        <v>1997</v>
      </c>
      <c r="G13247" s="69" t="s">
        <v>1948</v>
      </c>
    </row>
    <row r="13248" spans="1:7" ht="14.4">
      <c r="A13248" s="27" t="str">
        <f>VLOOKUP(C13248,'user list'!A:B,2,0)</f>
        <v>OCM</v>
      </c>
      <c r="B13248" s="172">
        <v>45818.732199074075</v>
      </c>
      <c r="C13248" s="69" t="s">
        <v>232</v>
      </c>
      <c r="D13248" s="69" t="s">
        <v>1937</v>
      </c>
      <c r="E13248" s="69" t="s">
        <v>2039</v>
      </c>
      <c r="F13248" s="69">
        <v>1997</v>
      </c>
      <c r="G13248" s="69" t="s">
        <v>1939</v>
      </c>
    </row>
    <row r="13249" spans="1:7" ht="14.4">
      <c r="A13249" s="27" t="str">
        <f>VLOOKUP(C13249,'user list'!A:B,2,0)</f>
        <v>Admin</v>
      </c>
      <c r="B13249" s="172">
        <v>45818.732199074075</v>
      </c>
      <c r="C13249" s="69" t="s">
        <v>186</v>
      </c>
      <c r="D13249" s="69" t="s">
        <v>1937</v>
      </c>
      <c r="E13249" s="69" t="s">
        <v>2039</v>
      </c>
      <c r="F13249" s="69">
        <v>1997</v>
      </c>
      <c r="G13249" s="69" t="s">
        <v>1948</v>
      </c>
    </row>
    <row r="13250" spans="1:7" ht="14.4">
      <c r="A13250" s="27" t="str">
        <f>VLOOKUP(C13250,'user list'!A:B,2,0)</f>
        <v>OCM</v>
      </c>
      <c r="B13250" s="172">
        <v>45818.732210648152</v>
      </c>
      <c r="C13250" s="69" t="s">
        <v>232</v>
      </c>
      <c r="D13250" s="69" t="s">
        <v>1937</v>
      </c>
      <c r="E13250" s="69" t="s">
        <v>2047</v>
      </c>
      <c r="F13250" s="69">
        <v>1987</v>
      </c>
      <c r="G13250" s="69" t="s">
        <v>1939</v>
      </c>
    </row>
    <row r="13251" spans="1:7" ht="14.4">
      <c r="A13251" s="27" t="str">
        <f>VLOOKUP(C13251,'user list'!A:B,2,0)</f>
        <v>OCM</v>
      </c>
      <c r="B13251" s="172">
        <v>45818.732523148145</v>
      </c>
      <c r="C13251" s="69" t="s">
        <v>232</v>
      </c>
      <c r="D13251" s="69" t="s">
        <v>1937</v>
      </c>
      <c r="E13251" s="69" t="s">
        <v>2047</v>
      </c>
      <c r="F13251" s="69">
        <v>1987</v>
      </c>
      <c r="G13251" s="69" t="s">
        <v>1947</v>
      </c>
    </row>
    <row r="13252" spans="1:7" ht="14.4">
      <c r="A13252" s="27" t="str">
        <f>VLOOKUP(C13252,'user list'!A:B,2,0)</f>
        <v>OCM</v>
      </c>
      <c r="B13252" s="172">
        <v>45818.732523148145</v>
      </c>
      <c r="C13252" s="69" t="s">
        <v>232</v>
      </c>
      <c r="D13252" s="69" t="s">
        <v>1937</v>
      </c>
      <c r="E13252" s="69" t="s">
        <v>2047</v>
      </c>
      <c r="F13252" s="69">
        <v>1987</v>
      </c>
      <c r="G13252" s="69" t="s">
        <v>1948</v>
      </c>
    </row>
    <row r="13253" spans="1:7" ht="14.4">
      <c r="A13253" s="27" t="str">
        <f>VLOOKUP(C13253,'user list'!A:B,2,0)</f>
        <v>OCM</v>
      </c>
      <c r="B13253" s="172">
        <v>45818.732523148145</v>
      </c>
      <c r="C13253" s="69" t="s">
        <v>232</v>
      </c>
      <c r="D13253" s="69" t="s">
        <v>1937</v>
      </c>
      <c r="E13253" s="69" t="s">
        <v>2047</v>
      </c>
      <c r="F13253" s="69">
        <v>1987</v>
      </c>
      <c r="G13253" s="69" t="s">
        <v>1939</v>
      </c>
    </row>
    <row r="13254" spans="1:7" ht="14.4">
      <c r="A13254" s="27" t="str">
        <f>VLOOKUP(C13254,'user list'!A:B,2,0)</f>
        <v>Admin</v>
      </c>
      <c r="B13254" s="172">
        <v>45818.732523148145</v>
      </c>
      <c r="C13254" s="69" t="s">
        <v>186</v>
      </c>
      <c r="D13254" s="69" t="s">
        <v>1937</v>
      </c>
      <c r="E13254" s="69" t="s">
        <v>2047</v>
      </c>
      <c r="F13254" s="69">
        <v>1987</v>
      </c>
      <c r="G13254" s="69" t="s">
        <v>1948</v>
      </c>
    </row>
    <row r="13255" spans="1:7" ht="14.4">
      <c r="A13255" s="27" t="str">
        <f>VLOOKUP(C13255,'user list'!A:B,2,0)</f>
        <v>OCM</v>
      </c>
      <c r="B13255" s="172">
        <v>45818.732557870368</v>
      </c>
      <c r="C13255" s="69" t="s">
        <v>232</v>
      </c>
      <c r="D13255" s="69" t="s">
        <v>1937</v>
      </c>
      <c r="E13255" s="69" t="s">
        <v>1974</v>
      </c>
      <c r="F13255" s="69">
        <v>1979</v>
      </c>
      <c r="G13255" s="69" t="s">
        <v>1939</v>
      </c>
    </row>
    <row r="13256" spans="1:7" ht="14.4">
      <c r="A13256" s="27" t="str">
        <f>VLOOKUP(C13256,'user list'!A:B,2,0)</f>
        <v>OCM</v>
      </c>
      <c r="B13256" s="172">
        <v>45818.732974537037</v>
      </c>
      <c r="C13256" s="69" t="s">
        <v>232</v>
      </c>
      <c r="D13256" s="69" t="s">
        <v>1937</v>
      </c>
      <c r="E13256" s="69" t="s">
        <v>1974</v>
      </c>
      <c r="F13256" s="69">
        <v>1979</v>
      </c>
      <c r="G13256" s="69" t="s">
        <v>1947</v>
      </c>
    </row>
    <row r="13257" spans="1:7" ht="14.4">
      <c r="A13257" s="27" t="str">
        <f>VLOOKUP(C13257,'user list'!A:B,2,0)</f>
        <v>OCM</v>
      </c>
      <c r="B13257" s="172">
        <v>45818.732974537037</v>
      </c>
      <c r="C13257" s="69" t="s">
        <v>232</v>
      </c>
      <c r="D13257" s="69" t="s">
        <v>1937</v>
      </c>
      <c r="E13257" s="69" t="s">
        <v>1974</v>
      </c>
      <c r="F13257" s="69">
        <v>1979</v>
      </c>
      <c r="G13257" s="69" t="s">
        <v>1948</v>
      </c>
    </row>
    <row r="13258" spans="1:7" ht="14.4">
      <c r="A13258" s="27" t="str">
        <f>VLOOKUP(C13258,'user list'!A:B,2,0)</f>
        <v>OCM</v>
      </c>
      <c r="B13258" s="172">
        <v>45818.732974537037</v>
      </c>
      <c r="C13258" s="69" t="s">
        <v>232</v>
      </c>
      <c r="D13258" s="69" t="s">
        <v>1937</v>
      </c>
      <c r="E13258" s="69" t="s">
        <v>1974</v>
      </c>
      <c r="F13258" s="69">
        <v>1979</v>
      </c>
      <c r="G13258" s="69" t="s">
        <v>1939</v>
      </c>
    </row>
    <row r="13259" spans="1:7" ht="14.4">
      <c r="A13259" s="27" t="str">
        <f>VLOOKUP(C13259,'user list'!A:B,2,0)</f>
        <v>Admin</v>
      </c>
      <c r="B13259" s="172">
        <v>45818.732974537037</v>
      </c>
      <c r="C13259" s="69" t="s">
        <v>186</v>
      </c>
      <c r="D13259" s="69" t="s">
        <v>1937</v>
      </c>
      <c r="E13259" s="69" t="s">
        <v>1974</v>
      </c>
      <c r="F13259" s="69">
        <v>1979</v>
      </c>
      <c r="G13259" s="69" t="s">
        <v>1948</v>
      </c>
    </row>
    <row r="13260" spans="1:7" ht="14.4">
      <c r="A13260" s="27" t="str">
        <f>VLOOKUP(C13260,'user list'!A:B,2,0)</f>
        <v>OCM</v>
      </c>
      <c r="B13260" s="172">
        <v>45818.733078703706</v>
      </c>
      <c r="C13260" s="69" t="s">
        <v>232</v>
      </c>
      <c r="D13260" s="69" t="s">
        <v>1937</v>
      </c>
      <c r="E13260" s="69" t="s">
        <v>1974</v>
      </c>
      <c r="F13260" s="69">
        <v>2110</v>
      </c>
      <c r="G13260" s="69" t="s">
        <v>1939</v>
      </c>
    </row>
    <row r="13261" spans="1:7" ht="14.4">
      <c r="A13261" s="27" t="str">
        <f>VLOOKUP(C13261,'user list'!A:B,2,0)</f>
        <v>OCM</v>
      </c>
      <c r="B13261" s="172">
        <v>45818.733229166668</v>
      </c>
      <c r="C13261" s="69" t="s">
        <v>232</v>
      </c>
      <c r="D13261" s="69" t="s">
        <v>1937</v>
      </c>
      <c r="E13261" s="69" t="s">
        <v>1974</v>
      </c>
      <c r="F13261" s="69">
        <v>2110</v>
      </c>
      <c r="G13261" s="69" t="s">
        <v>1947</v>
      </c>
    </row>
    <row r="13262" spans="1:7" ht="14.4">
      <c r="A13262" s="27" t="str">
        <f>VLOOKUP(C13262,'user list'!A:B,2,0)</f>
        <v>OCM</v>
      </c>
      <c r="B13262" s="172">
        <v>45818.733229166668</v>
      </c>
      <c r="C13262" s="69" t="s">
        <v>232</v>
      </c>
      <c r="D13262" s="69" t="s">
        <v>1937</v>
      </c>
      <c r="E13262" s="69" t="s">
        <v>1974</v>
      </c>
      <c r="F13262" s="69">
        <v>2110</v>
      </c>
      <c r="G13262" s="69" t="s">
        <v>1948</v>
      </c>
    </row>
    <row r="13263" spans="1:7" ht="14.4">
      <c r="A13263" s="27" t="str">
        <f>VLOOKUP(C13263,'user list'!A:B,2,0)</f>
        <v>OCM</v>
      </c>
      <c r="B13263" s="172">
        <v>45818.733229166668</v>
      </c>
      <c r="C13263" s="69" t="s">
        <v>232</v>
      </c>
      <c r="D13263" s="69" t="s">
        <v>1937</v>
      </c>
      <c r="E13263" s="69" t="s">
        <v>1974</v>
      </c>
      <c r="F13263" s="69">
        <v>2110</v>
      </c>
      <c r="G13263" s="69" t="s">
        <v>1939</v>
      </c>
    </row>
    <row r="13264" spans="1:7" ht="14.4">
      <c r="A13264" s="27" t="str">
        <f>VLOOKUP(C13264,'user list'!A:B,2,0)</f>
        <v>Admin</v>
      </c>
      <c r="B13264" s="172">
        <v>45818.733229166668</v>
      </c>
      <c r="C13264" s="69" t="s">
        <v>186</v>
      </c>
      <c r="D13264" s="69" t="s">
        <v>1937</v>
      </c>
      <c r="E13264" s="69" t="s">
        <v>1974</v>
      </c>
      <c r="F13264" s="69">
        <v>2110</v>
      </c>
      <c r="G13264" s="69" t="s">
        <v>1948</v>
      </c>
    </row>
    <row r="13265" spans="1:7" ht="14.4">
      <c r="A13265" s="27" t="str">
        <f>VLOOKUP(C13265,'user list'!A:B,2,0)</f>
        <v>OCM</v>
      </c>
      <c r="B13265" s="172">
        <v>45818.734016203707</v>
      </c>
      <c r="C13265" s="69" t="s">
        <v>232</v>
      </c>
      <c r="D13265" s="69" t="s">
        <v>1937</v>
      </c>
      <c r="E13265" s="69" t="s">
        <v>1991</v>
      </c>
      <c r="F13265" s="69">
        <v>1761</v>
      </c>
      <c r="G13265" s="69" t="s">
        <v>1939</v>
      </c>
    </row>
    <row r="13266" spans="1:7" ht="14.4">
      <c r="A13266" s="27" t="str">
        <f>VLOOKUP(C13266,'user list'!A:B,2,0)</f>
        <v>OCM</v>
      </c>
      <c r="B13266" s="172">
        <v>45818.734143518515</v>
      </c>
      <c r="C13266" s="69" t="s">
        <v>232</v>
      </c>
      <c r="D13266" s="69" t="s">
        <v>1937</v>
      </c>
      <c r="E13266" s="69" t="s">
        <v>2039</v>
      </c>
      <c r="F13266" s="69">
        <v>1765</v>
      </c>
      <c r="G13266" s="69" t="s">
        <v>1939</v>
      </c>
    </row>
    <row r="13267" spans="1:7" ht="14.4">
      <c r="A13267" s="27" t="str">
        <f>VLOOKUP(C13267,'user list'!A:B,2,0)</f>
        <v>CTO</v>
      </c>
      <c r="B13267" s="172">
        <v>45818.749085648145</v>
      </c>
      <c r="C13267" s="69" t="s">
        <v>207</v>
      </c>
      <c r="D13267" s="69" t="s">
        <v>1937</v>
      </c>
      <c r="E13267" s="69" t="s">
        <v>2727</v>
      </c>
      <c r="F13267" s="69">
        <v>2182</v>
      </c>
      <c r="G13267" s="69" t="s">
        <v>1939</v>
      </c>
    </row>
    <row r="13268" spans="1:7" ht="14.4">
      <c r="A13268" s="27" t="str">
        <f>VLOOKUP(C13268,'user list'!A:B,2,0)</f>
        <v>CTO</v>
      </c>
      <c r="B13268" s="172">
        <v>45818.749120370368</v>
      </c>
      <c r="C13268" s="69" t="s">
        <v>207</v>
      </c>
      <c r="D13268" s="69" t="s">
        <v>1937</v>
      </c>
      <c r="E13268" s="69" t="s">
        <v>2711</v>
      </c>
      <c r="F13268" s="69">
        <v>2159</v>
      </c>
      <c r="G13268" s="69" t="s">
        <v>1939</v>
      </c>
    </row>
    <row r="13269" spans="1:7" ht="14.4">
      <c r="A13269" s="27" t="str">
        <f>VLOOKUP(C13269,'user list'!A:B,2,0)</f>
        <v>Admin</v>
      </c>
      <c r="B13269" s="172">
        <v>45818.841886574075</v>
      </c>
      <c r="C13269" s="69" t="s">
        <v>186</v>
      </c>
      <c r="D13269" s="69" t="s">
        <v>1937</v>
      </c>
      <c r="E13269" s="69" t="s">
        <v>2048</v>
      </c>
      <c r="F13269" s="69">
        <v>2055</v>
      </c>
      <c r="G13269" s="69" t="s">
        <v>1939</v>
      </c>
    </row>
    <row r="13270" spans="1:7" ht="14.4">
      <c r="A13270" s="27" t="str">
        <f>VLOOKUP(C13270,'user list'!A:B,2,0)</f>
        <v>Admin</v>
      </c>
      <c r="B13270" s="172">
        <v>45818.84542824074</v>
      </c>
      <c r="C13270" s="69" t="s">
        <v>186</v>
      </c>
      <c r="D13270" s="69" t="s">
        <v>1937</v>
      </c>
      <c r="E13270" s="69" t="s">
        <v>2002</v>
      </c>
      <c r="F13270" s="69">
        <v>2101</v>
      </c>
      <c r="G13270" s="69" t="s">
        <v>1939</v>
      </c>
    </row>
    <row r="13271" spans="1:7" ht="14.4">
      <c r="A13271" s="27" t="str">
        <f>VLOOKUP(C13271,'user list'!A:B,2,0)</f>
        <v>Admin</v>
      </c>
      <c r="B13271" s="172">
        <v>45818.845868055556</v>
      </c>
      <c r="C13271" s="69" t="s">
        <v>186</v>
      </c>
      <c r="D13271" s="69" t="s">
        <v>1937</v>
      </c>
      <c r="E13271" s="69" t="s">
        <v>2048</v>
      </c>
      <c r="F13271" s="69">
        <v>2106</v>
      </c>
      <c r="G13271" s="69" t="s">
        <v>1939</v>
      </c>
    </row>
    <row r="13272" spans="1:7" ht="14.4">
      <c r="A13272" s="27" t="str">
        <f>VLOOKUP(C13272,'user list'!A:B,2,0)</f>
        <v>Admin</v>
      </c>
      <c r="B13272" s="172">
        <v>45818.846319444441</v>
      </c>
      <c r="C13272" s="69" t="s">
        <v>186</v>
      </c>
      <c r="D13272" s="69" t="s">
        <v>1937</v>
      </c>
      <c r="E13272" s="69" t="s">
        <v>2623</v>
      </c>
      <c r="F13272" s="69">
        <v>2163</v>
      </c>
      <c r="G13272" s="69" t="s">
        <v>1939</v>
      </c>
    </row>
    <row r="13273" spans="1:7" ht="14.4">
      <c r="A13273" s="27" t="str">
        <f>VLOOKUP(C13273,'user list'!A:B,2,0)</f>
        <v>Admin</v>
      </c>
      <c r="B13273" s="172">
        <v>45818.846990740742</v>
      </c>
      <c r="C13273" s="69" t="s">
        <v>186</v>
      </c>
      <c r="D13273" s="69" t="s">
        <v>1937</v>
      </c>
      <c r="E13273" s="69" t="s">
        <v>1974</v>
      </c>
      <c r="F13273" s="69">
        <v>2155</v>
      </c>
      <c r="G13273" s="69" t="s">
        <v>1939</v>
      </c>
    </row>
    <row r="13274" spans="1:7" ht="14.4">
      <c r="A13274" s="27" t="str">
        <f>VLOOKUP(C13274,'user list'!A:B,2,0)</f>
        <v>Admin</v>
      </c>
      <c r="B13274" s="172">
        <v>45818.847384259258</v>
      </c>
      <c r="C13274" s="69" t="s">
        <v>186</v>
      </c>
      <c r="D13274" s="69" t="s">
        <v>1937</v>
      </c>
      <c r="E13274" s="69" t="s">
        <v>2622</v>
      </c>
      <c r="F13274" s="69">
        <v>2147</v>
      </c>
      <c r="G13274" s="69" t="s">
        <v>1939</v>
      </c>
    </row>
    <row r="13275" spans="1:7" ht="14.4">
      <c r="A13275" s="27" t="str">
        <f>VLOOKUP(C13275,'user list'!A:B,2,0)</f>
        <v>Admin</v>
      </c>
      <c r="B13275" s="172">
        <v>45818.847986111112</v>
      </c>
      <c r="C13275" s="69" t="s">
        <v>186</v>
      </c>
      <c r="D13275" s="69" t="s">
        <v>1937</v>
      </c>
      <c r="E13275" s="69" t="s">
        <v>2621</v>
      </c>
      <c r="F13275" s="69">
        <v>2135</v>
      </c>
      <c r="G13275" s="69" t="s">
        <v>1939</v>
      </c>
    </row>
    <row r="13276" spans="1:7" ht="14.4">
      <c r="A13276" s="27" t="str">
        <f>VLOOKUP(C13276,'user list'!A:B,2,0)</f>
        <v>Admin</v>
      </c>
      <c r="B13276" s="172">
        <v>45818.84815972222</v>
      </c>
      <c r="C13276" s="69" t="s">
        <v>186</v>
      </c>
      <c r="D13276" s="69" t="s">
        <v>1937</v>
      </c>
      <c r="E13276" s="69" t="s">
        <v>2334</v>
      </c>
      <c r="F13276" s="69">
        <v>2134</v>
      </c>
      <c r="G13276" s="69" t="s">
        <v>1939</v>
      </c>
    </row>
    <row r="13277" spans="1:7" ht="14.4">
      <c r="A13277" s="27" t="str">
        <f>VLOOKUP(C13277,'user list'!A:B,2,0)</f>
        <v>Admin</v>
      </c>
      <c r="B13277" s="172">
        <v>45818.848333333335</v>
      </c>
      <c r="C13277" s="69" t="s">
        <v>186</v>
      </c>
      <c r="D13277" s="69" t="s">
        <v>1937</v>
      </c>
      <c r="E13277" s="69" t="s">
        <v>2332</v>
      </c>
      <c r="F13277" s="69">
        <v>2133</v>
      </c>
      <c r="G13277" s="69" t="s">
        <v>1939</v>
      </c>
    </row>
    <row r="13278" spans="1:7" ht="14.4">
      <c r="A13278" s="27" t="str">
        <f>VLOOKUP(C13278,'user list'!A:B,2,0)</f>
        <v>Admin</v>
      </c>
      <c r="B13278" s="172">
        <v>45818.848599537036</v>
      </c>
      <c r="C13278" s="69" t="s">
        <v>186</v>
      </c>
      <c r="D13278" s="69" t="s">
        <v>1937</v>
      </c>
      <c r="E13278" s="69" t="s">
        <v>2620</v>
      </c>
      <c r="F13278" s="69">
        <v>2131</v>
      </c>
      <c r="G13278" s="69" t="s">
        <v>1939</v>
      </c>
    </row>
    <row r="13279" spans="1:7" ht="14.4">
      <c r="A13279" s="27" t="str">
        <f>VLOOKUP(C13279,'user list'!A:B,2,0)</f>
        <v>Admin</v>
      </c>
      <c r="B13279" s="172">
        <v>45818.84884259259</v>
      </c>
      <c r="C13279" s="69" t="s">
        <v>186</v>
      </c>
      <c r="D13279" s="69" t="s">
        <v>1937</v>
      </c>
      <c r="E13279" s="69" t="s">
        <v>2614</v>
      </c>
      <c r="F13279" s="69">
        <v>2129</v>
      </c>
      <c r="G13279" s="69" t="s">
        <v>1939</v>
      </c>
    </row>
    <row r="13280" spans="1:7" ht="14.4">
      <c r="A13280" s="27" t="str">
        <f>VLOOKUP(C13280,'user list'!A:B,2,0)</f>
        <v>Admin</v>
      </c>
      <c r="B13280" s="172">
        <v>45818.849293981482</v>
      </c>
      <c r="C13280" s="69" t="s">
        <v>186</v>
      </c>
      <c r="D13280" s="69" t="s">
        <v>1937</v>
      </c>
      <c r="E13280" s="69" t="s">
        <v>2339</v>
      </c>
      <c r="F13280" s="69">
        <v>2127</v>
      </c>
      <c r="G13280" s="69" t="s">
        <v>1939</v>
      </c>
    </row>
    <row r="13281" spans="1:7" ht="14.4">
      <c r="A13281" s="27" t="str">
        <f>VLOOKUP(C13281,'user list'!A:B,2,0)</f>
        <v>Admin</v>
      </c>
      <c r="B13281" s="172">
        <v>45818.849594907406</v>
      </c>
      <c r="C13281" s="69" t="s">
        <v>186</v>
      </c>
      <c r="D13281" s="69" t="s">
        <v>1937</v>
      </c>
      <c r="E13281" s="69" t="s">
        <v>2613</v>
      </c>
      <c r="F13281" s="69">
        <v>2126</v>
      </c>
      <c r="G13281" s="69" t="s">
        <v>1939</v>
      </c>
    </row>
    <row r="13282" spans="1:7" ht="14.4">
      <c r="A13282" s="27" t="str">
        <f>VLOOKUP(C13282,'user list'!A:B,2,0)</f>
        <v>Admin</v>
      </c>
      <c r="B13282" s="172">
        <v>45818.849814814814</v>
      </c>
      <c r="C13282" s="69" t="s">
        <v>186</v>
      </c>
      <c r="D13282" s="69" t="s">
        <v>1937</v>
      </c>
      <c r="E13282" s="69" t="s">
        <v>2612</v>
      </c>
      <c r="F13282" s="69">
        <v>2125</v>
      </c>
      <c r="G13282" s="69" t="s">
        <v>1939</v>
      </c>
    </row>
    <row r="13283" spans="1:7" ht="14.4">
      <c r="A13283" s="27" t="str">
        <f>VLOOKUP(C13283,'user list'!A:B,2,0)</f>
        <v>Admin</v>
      </c>
      <c r="B13283" s="172">
        <v>45818.85</v>
      </c>
      <c r="C13283" s="69" t="s">
        <v>186</v>
      </c>
      <c r="D13283" s="69" t="s">
        <v>1937</v>
      </c>
      <c r="E13283" s="69" t="s">
        <v>2482</v>
      </c>
      <c r="F13283" s="69">
        <v>2123</v>
      </c>
      <c r="G13283" s="69" t="s">
        <v>1939</v>
      </c>
    </row>
    <row r="13284" spans="1:7" ht="14.4">
      <c r="A13284" s="27" t="str">
        <f>VLOOKUP(C13284,'user list'!A:B,2,0)</f>
        <v>Admin</v>
      </c>
      <c r="B13284" s="172">
        <v>45818.850185185183</v>
      </c>
      <c r="C13284" s="69" t="s">
        <v>186</v>
      </c>
      <c r="D13284" s="69" t="s">
        <v>1937</v>
      </c>
      <c r="E13284" s="69" t="s">
        <v>2049</v>
      </c>
      <c r="F13284" s="69">
        <v>2122</v>
      </c>
      <c r="G13284" s="69" t="s">
        <v>1939</v>
      </c>
    </row>
    <row r="13285" spans="1:7" ht="14.4">
      <c r="A13285" s="27" t="str">
        <f>VLOOKUP(C13285,'user list'!A:B,2,0)</f>
        <v>Admin</v>
      </c>
      <c r="B13285" s="172">
        <v>45818.850370370368</v>
      </c>
      <c r="C13285" s="69" t="s">
        <v>186</v>
      </c>
      <c r="D13285" s="69" t="s">
        <v>1937</v>
      </c>
      <c r="E13285" s="69" t="s">
        <v>2473</v>
      </c>
      <c r="F13285" s="69">
        <v>2121</v>
      </c>
      <c r="G13285" s="69" t="s">
        <v>1939</v>
      </c>
    </row>
    <row r="13286" spans="1:7" ht="14.4">
      <c r="A13286" s="27" t="str">
        <f>VLOOKUP(C13286,'user list'!A:B,2,0)</f>
        <v>Admin</v>
      </c>
      <c r="B13286" s="172">
        <v>45818.850636574076</v>
      </c>
      <c r="C13286" s="69" t="s">
        <v>186</v>
      </c>
      <c r="D13286" s="69" t="s">
        <v>1937</v>
      </c>
      <c r="E13286" s="69" t="s">
        <v>2481</v>
      </c>
      <c r="F13286" s="69">
        <v>2114</v>
      </c>
      <c r="G13286" s="69" t="s">
        <v>1939</v>
      </c>
    </row>
    <row r="13287" spans="1:7" ht="14.4">
      <c r="A13287" s="27" t="str">
        <f>VLOOKUP(C13287,'user list'!A:B,2,0)</f>
        <v>Admin</v>
      </c>
      <c r="B13287" s="172">
        <v>45818.85083333333</v>
      </c>
      <c r="C13287" s="69" t="s">
        <v>186</v>
      </c>
      <c r="D13287" s="69" t="s">
        <v>1937</v>
      </c>
      <c r="E13287" s="69" t="s">
        <v>2041</v>
      </c>
      <c r="F13287" s="69">
        <v>2113</v>
      </c>
      <c r="G13287" s="69" t="s">
        <v>1939</v>
      </c>
    </row>
    <row r="13288" spans="1:7" ht="14.4">
      <c r="A13288" s="27" t="str">
        <f>VLOOKUP(C13288,'user list'!A:B,2,0)</f>
        <v>Admin</v>
      </c>
      <c r="B13288" s="172">
        <v>45818.851064814815</v>
      </c>
      <c r="C13288" s="69" t="s">
        <v>186</v>
      </c>
      <c r="D13288" s="69" t="s">
        <v>1937</v>
      </c>
      <c r="E13288" s="69" t="s">
        <v>2042</v>
      </c>
      <c r="F13288" s="69">
        <v>2112</v>
      </c>
      <c r="G13288" s="69" t="s">
        <v>1939</v>
      </c>
    </row>
    <row r="13289" spans="1:7" ht="14.4">
      <c r="A13289" s="27" t="str">
        <f>VLOOKUP(C13289,'user list'!A:B,2,0)</f>
        <v>Admin</v>
      </c>
      <c r="B13289" s="172">
        <v>45818.852384259262</v>
      </c>
      <c r="C13289" s="69" t="s">
        <v>186</v>
      </c>
      <c r="D13289" s="69" t="s">
        <v>1937</v>
      </c>
      <c r="E13289" s="69" t="s">
        <v>2029</v>
      </c>
      <c r="F13289" s="69">
        <v>2105</v>
      </c>
      <c r="G13289" s="69" t="s">
        <v>1939</v>
      </c>
    </row>
    <row r="13290" spans="1:7" ht="14.4">
      <c r="A13290" s="27" t="str">
        <f>VLOOKUP(C13290,'user list'!A:B,2,0)</f>
        <v>Admin</v>
      </c>
      <c r="B13290" s="172">
        <v>45818.852592592593</v>
      </c>
      <c r="C13290" s="69" t="s">
        <v>186</v>
      </c>
      <c r="D13290" s="69" t="s">
        <v>1937</v>
      </c>
      <c r="E13290" s="69" t="s">
        <v>1989</v>
      </c>
      <c r="F13290" s="69">
        <v>2104</v>
      </c>
      <c r="G13290" s="69" t="s">
        <v>1939</v>
      </c>
    </row>
    <row r="13291" spans="1:7" ht="14.4">
      <c r="A13291" s="27" t="str">
        <f>VLOOKUP(C13291,'user list'!A:B,2,0)</f>
        <v>Admin</v>
      </c>
      <c r="B13291" s="172">
        <v>45818.852800925924</v>
      </c>
      <c r="C13291" s="69" t="s">
        <v>186</v>
      </c>
      <c r="D13291" s="69" t="s">
        <v>1937</v>
      </c>
      <c r="E13291" s="69" t="s">
        <v>2035</v>
      </c>
      <c r="F13291" s="69">
        <v>2103</v>
      </c>
      <c r="G13291" s="69" t="s">
        <v>1939</v>
      </c>
    </row>
    <row r="13292" spans="1:7" ht="14.4">
      <c r="A13292" s="27" t="str">
        <f>VLOOKUP(C13292,'user list'!A:B,2,0)</f>
        <v>Admin</v>
      </c>
      <c r="B13292" s="172">
        <v>45818.852951388886</v>
      </c>
      <c r="C13292" s="69" t="s">
        <v>186</v>
      </c>
      <c r="D13292" s="69" t="s">
        <v>1937</v>
      </c>
      <c r="E13292" s="69" t="s">
        <v>2001</v>
      </c>
      <c r="F13292" s="69">
        <v>2102</v>
      </c>
      <c r="G13292" s="69" t="s">
        <v>1939</v>
      </c>
    </row>
    <row r="13293" spans="1:7" ht="14.4">
      <c r="A13293" s="27" t="str">
        <f>VLOOKUP(C13293,'user list'!A:B,2,0)</f>
        <v>Admin</v>
      </c>
      <c r="B13293" s="172">
        <v>45818.853333333333</v>
      </c>
      <c r="C13293" s="69" t="s">
        <v>186</v>
      </c>
      <c r="D13293" s="69" t="s">
        <v>1937</v>
      </c>
      <c r="E13293" s="69" t="s">
        <v>2039</v>
      </c>
      <c r="F13293" s="69">
        <v>2100</v>
      </c>
      <c r="G13293" s="69" t="s">
        <v>1939</v>
      </c>
    </row>
    <row r="13294" spans="1:7" ht="14.4">
      <c r="A13294" s="27" t="str">
        <f>VLOOKUP(C13294,'user list'!A:B,2,0)</f>
        <v>Admin</v>
      </c>
      <c r="B13294" s="172">
        <v>45818.853541666664</v>
      </c>
      <c r="C13294" s="69" t="s">
        <v>186</v>
      </c>
      <c r="D13294" s="69" t="s">
        <v>1937</v>
      </c>
      <c r="E13294" s="69" t="s">
        <v>1991</v>
      </c>
      <c r="F13294" s="69">
        <v>2099</v>
      </c>
      <c r="G13294" s="69" t="s">
        <v>1939</v>
      </c>
    </row>
    <row r="13295" spans="1:7" ht="14.4">
      <c r="A13295" s="27" t="str">
        <f>VLOOKUP(C13295,'user list'!A:B,2,0)</f>
        <v>Admin</v>
      </c>
      <c r="B13295" s="172">
        <v>45818.853680555556</v>
      </c>
      <c r="C13295" s="69" t="s">
        <v>186</v>
      </c>
      <c r="D13295" s="69" t="s">
        <v>1937</v>
      </c>
      <c r="E13295" s="69" t="s">
        <v>1974</v>
      </c>
      <c r="F13295" s="69">
        <v>2098</v>
      </c>
      <c r="G13295" s="69" t="s">
        <v>1939</v>
      </c>
    </row>
    <row r="13296" spans="1:7" ht="14.4">
      <c r="A13296" s="27" t="str">
        <f>VLOOKUP(C13296,'user list'!A:B,2,0)</f>
        <v>Admin</v>
      </c>
      <c r="B13296" s="172">
        <v>45818.853888888887</v>
      </c>
      <c r="C13296" s="69" t="s">
        <v>186</v>
      </c>
      <c r="D13296" s="69" t="s">
        <v>1937</v>
      </c>
      <c r="E13296" s="69" t="s">
        <v>1991</v>
      </c>
      <c r="F13296" s="69">
        <v>2052</v>
      </c>
      <c r="G13296" s="69" t="s">
        <v>1939</v>
      </c>
    </row>
    <row r="13297" spans="1:7" ht="14.4">
      <c r="A13297" s="27" t="str">
        <f>VLOOKUP(C13297,'user list'!A:B,2,0)</f>
        <v>Admin</v>
      </c>
      <c r="B13297" s="172">
        <v>45818.854039351849</v>
      </c>
      <c r="C13297" s="69" t="s">
        <v>186</v>
      </c>
      <c r="D13297" s="69" t="s">
        <v>1937</v>
      </c>
      <c r="E13297" s="69" t="s">
        <v>2042</v>
      </c>
      <c r="F13297" s="69">
        <v>2007</v>
      </c>
      <c r="G13297" s="69" t="s">
        <v>1939</v>
      </c>
    </row>
    <row r="13298" spans="1:7" ht="14.4">
      <c r="A13298" s="27" t="str">
        <f>VLOOKUP(C13298,'user list'!A:B,2,0)</f>
        <v>Admin</v>
      </c>
      <c r="B13298" s="172">
        <v>45818.854212962964</v>
      </c>
      <c r="C13298" s="69" t="s">
        <v>186</v>
      </c>
      <c r="D13298" s="69" t="s">
        <v>1937</v>
      </c>
      <c r="E13298" s="69" t="s">
        <v>2048</v>
      </c>
      <c r="F13298" s="69">
        <v>1992</v>
      </c>
      <c r="G13298" s="69" t="s">
        <v>1939</v>
      </c>
    </row>
    <row r="13299" spans="1:7" ht="14.4">
      <c r="A13299" s="27" t="str">
        <f>VLOOKUP(C13299,'user list'!A:B,2,0)</f>
        <v>Admin</v>
      </c>
      <c r="B13299" s="172">
        <v>45818.854409722226</v>
      </c>
      <c r="C13299" s="69" t="s">
        <v>186</v>
      </c>
      <c r="D13299" s="69" t="s">
        <v>1937</v>
      </c>
      <c r="E13299" s="69" t="s">
        <v>2029</v>
      </c>
      <c r="F13299" s="69">
        <v>1990</v>
      </c>
      <c r="G13299" s="69" t="s">
        <v>1939</v>
      </c>
    </row>
    <row r="13300" spans="1:7" ht="14.4">
      <c r="A13300" s="27" t="str">
        <f>VLOOKUP(C13300,'user list'!A:B,2,0)</f>
        <v>Admin</v>
      </c>
      <c r="B13300" s="172">
        <v>45818.854594907411</v>
      </c>
      <c r="C13300" s="69" t="s">
        <v>186</v>
      </c>
      <c r="D13300" s="69" t="s">
        <v>1937</v>
      </c>
      <c r="E13300" s="69" t="s">
        <v>2002</v>
      </c>
      <c r="F13300" s="69">
        <v>1988</v>
      </c>
      <c r="G13300" s="69" t="s">
        <v>1939</v>
      </c>
    </row>
    <row r="13301" spans="1:7" ht="14.4">
      <c r="A13301" s="27" t="str">
        <f>VLOOKUP(C13301,'user list'!A:B,2,0)</f>
        <v>Admin</v>
      </c>
      <c r="B13301" s="172">
        <v>45818.854768518519</v>
      </c>
      <c r="C13301" s="69" t="s">
        <v>186</v>
      </c>
      <c r="D13301" s="69" t="s">
        <v>1937</v>
      </c>
      <c r="E13301" s="69" t="s">
        <v>2047</v>
      </c>
      <c r="F13301" s="69">
        <v>1986</v>
      </c>
      <c r="G13301" s="69" t="s">
        <v>1939</v>
      </c>
    </row>
    <row r="13302" spans="1:7" ht="14.4">
      <c r="A13302" s="27" t="str">
        <f>VLOOKUP(C13302,'user list'!A:B,2,0)</f>
        <v>Admin</v>
      </c>
      <c r="B13302" s="172">
        <v>45818.854907407411</v>
      </c>
      <c r="C13302" s="69" t="s">
        <v>186</v>
      </c>
      <c r="D13302" s="69" t="s">
        <v>1937</v>
      </c>
      <c r="E13302" s="69" t="s">
        <v>2039</v>
      </c>
      <c r="F13302" s="69">
        <v>1985</v>
      </c>
      <c r="G13302" s="69" t="s">
        <v>1939</v>
      </c>
    </row>
    <row r="13303" spans="1:7" ht="14.4">
      <c r="A13303" s="27" t="str">
        <f>VLOOKUP(C13303,'user list'!A:B,2,0)</f>
        <v>Admin</v>
      </c>
      <c r="B13303" s="172">
        <v>45818.855231481481</v>
      </c>
      <c r="C13303" s="69" t="s">
        <v>186</v>
      </c>
      <c r="D13303" s="69" t="s">
        <v>1937</v>
      </c>
      <c r="E13303" s="69" t="s">
        <v>1991</v>
      </c>
      <c r="F13303" s="69">
        <v>1982</v>
      </c>
      <c r="G13303" s="69" t="s">
        <v>1939</v>
      </c>
    </row>
    <row r="13304" spans="1:7" ht="14.4">
      <c r="A13304" s="27" t="str">
        <f>VLOOKUP(C13304,'user list'!A:B,2,0)</f>
        <v>Admin</v>
      </c>
      <c r="B13304" s="172">
        <v>45818.855844907404</v>
      </c>
      <c r="C13304" s="69" t="s">
        <v>186</v>
      </c>
      <c r="D13304" s="69" t="s">
        <v>1937</v>
      </c>
      <c r="E13304" s="69" t="s">
        <v>2602</v>
      </c>
      <c r="F13304" s="69">
        <v>1977</v>
      </c>
      <c r="G13304" s="69" t="s">
        <v>1939</v>
      </c>
    </row>
    <row r="13305" spans="1:7" ht="14.4">
      <c r="A13305" s="27" t="str">
        <f>VLOOKUP(C13305,'user list'!A:B,2,0)</f>
        <v>Admin</v>
      </c>
      <c r="B13305" s="172">
        <v>45818.857245370367</v>
      </c>
      <c r="C13305" s="69" t="s">
        <v>186</v>
      </c>
      <c r="D13305" s="69" t="s">
        <v>1937</v>
      </c>
      <c r="E13305" s="69" t="s">
        <v>2601</v>
      </c>
      <c r="F13305" s="69">
        <v>1976</v>
      </c>
      <c r="G13305" s="69" t="s">
        <v>1939</v>
      </c>
    </row>
    <row r="13306" spans="1:7" ht="14.4">
      <c r="A13306" s="27" t="str">
        <f>VLOOKUP(C13306,'user list'!A:B,2,0)</f>
        <v>Admin</v>
      </c>
      <c r="B13306" s="172">
        <v>45818.858518518522</v>
      </c>
      <c r="C13306" s="69" t="s">
        <v>186</v>
      </c>
      <c r="D13306" s="69" t="s">
        <v>1937</v>
      </c>
      <c r="E13306" s="69" t="s">
        <v>1974</v>
      </c>
      <c r="F13306" s="69">
        <v>1968</v>
      </c>
      <c r="G13306" s="69" t="s">
        <v>1939</v>
      </c>
    </row>
    <row r="13307" spans="1:7" ht="14.4">
      <c r="A13307" s="27" t="str">
        <f>VLOOKUP(C13307,'user list'!A:B,2,0)</f>
        <v>Admin</v>
      </c>
      <c r="B13307" s="172">
        <v>45818.870462962965</v>
      </c>
      <c r="C13307" s="69" t="s">
        <v>186</v>
      </c>
      <c r="D13307" s="69" t="s">
        <v>2486</v>
      </c>
      <c r="E13307" s="69" t="s">
        <v>2728</v>
      </c>
      <c r="F13307" s="69"/>
      <c r="G13307" s="69" t="s">
        <v>2491</v>
      </c>
    </row>
    <row r="13308" spans="1:7" ht="14.4">
      <c r="A13308" s="27" t="str">
        <f>VLOOKUP(C13308,'user list'!A:B,2,0)</f>
        <v>Admin</v>
      </c>
      <c r="B13308" s="172">
        <v>45818.870462962965</v>
      </c>
      <c r="C13308" s="69" t="s">
        <v>186</v>
      </c>
      <c r="D13308" s="69" t="s">
        <v>2486</v>
      </c>
      <c r="E13308" s="69" t="s">
        <v>2728</v>
      </c>
      <c r="F13308" s="69"/>
      <c r="G13308" s="69" t="s">
        <v>2488</v>
      </c>
    </row>
    <row r="13309" spans="1:7" ht="14.4">
      <c r="A13309" s="27" t="str">
        <f>VLOOKUP(C13309,'user list'!A:B,2,0)</f>
        <v>Admin</v>
      </c>
      <c r="B13309" s="172">
        <v>45818.870474537034</v>
      </c>
      <c r="C13309" s="69" t="s">
        <v>186</v>
      </c>
      <c r="D13309" s="69" t="s">
        <v>2486</v>
      </c>
      <c r="E13309" s="69" t="s">
        <v>2728</v>
      </c>
      <c r="F13309" s="69"/>
      <c r="G13309" s="69" t="s">
        <v>2488</v>
      </c>
    </row>
    <row r="13310" spans="1:7" ht="14.4">
      <c r="A13310" s="27" t="str">
        <f>VLOOKUP(C13310,'user list'!A:B,2,0)</f>
        <v>Admin</v>
      </c>
      <c r="B13310" s="172">
        <v>45818.870474537034</v>
      </c>
      <c r="C13310" s="69" t="s">
        <v>186</v>
      </c>
      <c r="D13310" s="69" t="s">
        <v>2486</v>
      </c>
      <c r="E13310" s="69" t="s">
        <v>2728</v>
      </c>
      <c r="F13310" s="69"/>
      <c r="G13310" s="69" t="s">
        <v>2488</v>
      </c>
    </row>
    <row r="13311" spans="1:7" ht="14.4">
      <c r="A13311" s="27" t="str">
        <f>VLOOKUP(C13311,'user list'!A:B,2,0)</f>
        <v>Admin</v>
      </c>
      <c r="B13311" s="172">
        <v>45818.873784722222</v>
      </c>
      <c r="C13311" s="69" t="s">
        <v>186</v>
      </c>
      <c r="D13311" s="69" t="s">
        <v>2486</v>
      </c>
      <c r="E13311" s="69" t="s">
        <v>2729</v>
      </c>
      <c r="F13311" s="69"/>
      <c r="G13311" s="69" t="s">
        <v>2488</v>
      </c>
    </row>
    <row r="13312" spans="1:7" ht="14.4">
      <c r="A13312" s="27" t="str">
        <f>VLOOKUP(C13312,'user list'!A:B,2,0)</f>
        <v>Admin</v>
      </c>
      <c r="B13312" s="172">
        <v>45818.873796296299</v>
      </c>
      <c r="C13312" s="69" t="s">
        <v>186</v>
      </c>
      <c r="D13312" s="69" t="s">
        <v>2486</v>
      </c>
      <c r="E13312" s="69" t="s">
        <v>2730</v>
      </c>
      <c r="F13312" s="69"/>
      <c r="G13312" s="69" t="s">
        <v>2491</v>
      </c>
    </row>
    <row r="13313" spans="1:7" ht="14.4">
      <c r="A13313" s="27" t="str">
        <f>VLOOKUP(C13313,'user list'!A:B,2,0)</f>
        <v>Admin</v>
      </c>
      <c r="B13313" s="172">
        <v>45818.873796296299</v>
      </c>
      <c r="C13313" s="69" t="s">
        <v>186</v>
      </c>
      <c r="D13313" s="69" t="s">
        <v>2486</v>
      </c>
      <c r="E13313" s="69" t="s">
        <v>2730</v>
      </c>
      <c r="F13313" s="69"/>
      <c r="G13313" s="69" t="s">
        <v>2488</v>
      </c>
    </row>
    <row r="13314" spans="1:7" ht="14.4">
      <c r="A13314" s="27" t="str">
        <f>VLOOKUP(C13314,'user list'!A:B,2,0)</f>
        <v>Admin</v>
      </c>
      <c r="B13314" s="172">
        <v>45818.873796296299</v>
      </c>
      <c r="C13314" s="69" t="s">
        <v>186</v>
      </c>
      <c r="D13314" s="69" t="s">
        <v>2486</v>
      </c>
      <c r="E13314" s="69" t="s">
        <v>2730</v>
      </c>
      <c r="F13314" s="69"/>
      <c r="G13314" s="69" t="s">
        <v>2488</v>
      </c>
    </row>
    <row r="13315" spans="1:7" ht="14.4">
      <c r="A13315" s="27" t="str">
        <f>VLOOKUP(C13315,'user list'!A:B,2,0)</f>
        <v>Admin</v>
      </c>
      <c r="B13315" s="172">
        <v>45818.873796296299</v>
      </c>
      <c r="C13315" s="69" t="s">
        <v>186</v>
      </c>
      <c r="D13315" s="69" t="s">
        <v>2486</v>
      </c>
      <c r="E13315" s="69" t="s">
        <v>2730</v>
      </c>
      <c r="F13315" s="69"/>
      <c r="G13315" s="69" t="s">
        <v>2488</v>
      </c>
    </row>
    <row r="13316" spans="1:7" ht="14.4">
      <c r="A13316" s="27" t="str">
        <f>VLOOKUP(C13316,'user list'!A:B,2,0)</f>
        <v>Admin</v>
      </c>
      <c r="B13316" s="172">
        <v>45818.877175925925</v>
      </c>
      <c r="C13316" s="69" t="s">
        <v>186</v>
      </c>
      <c r="D13316" s="69" t="s">
        <v>2486</v>
      </c>
      <c r="E13316" s="69" t="s">
        <v>2731</v>
      </c>
      <c r="F13316" s="69"/>
      <c r="G13316" s="69" t="s">
        <v>2488</v>
      </c>
    </row>
    <row r="13317" spans="1:7" ht="14.4">
      <c r="A13317" s="27" t="str">
        <f>VLOOKUP(C13317,'user list'!A:B,2,0)</f>
        <v>Admin</v>
      </c>
      <c r="B13317" s="172">
        <v>45818.877175925925</v>
      </c>
      <c r="C13317" s="69" t="s">
        <v>186</v>
      </c>
      <c r="D13317" s="69" t="s">
        <v>2486</v>
      </c>
      <c r="E13317" s="69" t="s">
        <v>2731</v>
      </c>
      <c r="F13317" s="69"/>
      <c r="G13317" s="69" t="s">
        <v>2488</v>
      </c>
    </row>
    <row r="13318" spans="1:7" ht="14.4">
      <c r="A13318" s="27" t="str">
        <f>VLOOKUP(C13318,'user list'!A:B,2,0)</f>
        <v>Admin</v>
      </c>
      <c r="B13318" s="172">
        <v>45818.877187500002</v>
      </c>
      <c r="C13318" s="69" t="s">
        <v>186</v>
      </c>
      <c r="D13318" s="69" t="s">
        <v>2486</v>
      </c>
      <c r="E13318" s="69" t="s">
        <v>2731</v>
      </c>
      <c r="F13318" s="69"/>
      <c r="G13318" s="69" t="s">
        <v>2488</v>
      </c>
    </row>
    <row r="13319" spans="1:7" ht="14.4">
      <c r="A13319" s="27" t="str">
        <f>VLOOKUP(C13319,'user list'!A:B,2,0)</f>
        <v>Admin</v>
      </c>
      <c r="B13319" s="172">
        <v>45818.878819444442</v>
      </c>
      <c r="C13319" s="69" t="s">
        <v>186</v>
      </c>
      <c r="D13319" s="69" t="s">
        <v>2486</v>
      </c>
      <c r="E13319" s="69" t="s">
        <v>2732</v>
      </c>
      <c r="F13319" s="69"/>
      <c r="G13319" s="69" t="s">
        <v>2491</v>
      </c>
    </row>
    <row r="13320" spans="1:7" ht="14.4">
      <c r="A13320" s="27" t="str">
        <f>VLOOKUP(C13320,'user list'!A:B,2,0)</f>
        <v>Admin</v>
      </c>
      <c r="B13320" s="172">
        <v>45818.878831018519</v>
      </c>
      <c r="C13320" s="69" t="s">
        <v>186</v>
      </c>
      <c r="D13320" s="69" t="s">
        <v>2486</v>
      </c>
      <c r="E13320" s="69" t="s">
        <v>2732</v>
      </c>
      <c r="F13320" s="69"/>
      <c r="G13320" s="69" t="s">
        <v>2488</v>
      </c>
    </row>
    <row r="13321" spans="1:7" ht="14.4">
      <c r="A13321" s="27" t="str">
        <f>VLOOKUP(C13321,'user list'!A:B,2,0)</f>
        <v>Admin</v>
      </c>
      <c r="B13321" s="172">
        <v>45818.878831018519</v>
      </c>
      <c r="C13321" s="69" t="s">
        <v>186</v>
      </c>
      <c r="D13321" s="69" t="s">
        <v>2486</v>
      </c>
      <c r="E13321" s="69" t="s">
        <v>2733</v>
      </c>
      <c r="F13321" s="69"/>
      <c r="G13321" s="69" t="s">
        <v>2491</v>
      </c>
    </row>
    <row r="13322" spans="1:7" ht="14.4">
      <c r="A13322" s="27" t="str">
        <f>VLOOKUP(C13322,'user list'!A:B,2,0)</f>
        <v>Admin</v>
      </c>
      <c r="B13322" s="172">
        <v>45818.878831018519</v>
      </c>
      <c r="C13322" s="69" t="s">
        <v>186</v>
      </c>
      <c r="D13322" s="69" t="s">
        <v>2486</v>
      </c>
      <c r="E13322" s="69" t="s">
        <v>2733</v>
      </c>
      <c r="F13322" s="69"/>
      <c r="G13322" s="69" t="s">
        <v>2488</v>
      </c>
    </row>
    <row r="13323" spans="1:7" ht="14.4">
      <c r="A13323" s="27" t="str">
        <f>VLOOKUP(C13323,'user list'!A:B,2,0)</f>
        <v>Admin</v>
      </c>
      <c r="B13323" s="172">
        <v>45818.878831018519</v>
      </c>
      <c r="C13323" s="69" t="s">
        <v>186</v>
      </c>
      <c r="D13323" s="69" t="s">
        <v>2486</v>
      </c>
      <c r="E13323" s="69" t="s">
        <v>2732</v>
      </c>
      <c r="F13323" s="69"/>
      <c r="G13323" s="69" t="s">
        <v>2488</v>
      </c>
    </row>
    <row r="13324" spans="1:7" ht="14.4">
      <c r="A13324" s="27" t="str">
        <f>VLOOKUP(C13324,'user list'!A:B,2,0)</f>
        <v>Admin</v>
      </c>
      <c r="B13324" s="172">
        <v>45818.878842592596</v>
      </c>
      <c r="C13324" s="69" t="s">
        <v>186</v>
      </c>
      <c r="D13324" s="69" t="s">
        <v>2486</v>
      </c>
      <c r="E13324" s="69" t="s">
        <v>2733</v>
      </c>
      <c r="F13324" s="69"/>
      <c r="G13324" s="69" t="s">
        <v>2488</v>
      </c>
    </row>
    <row r="13325" spans="1:7" ht="14.4">
      <c r="A13325" s="27" t="str">
        <f>VLOOKUP(C13325,'user list'!A:B,2,0)</f>
        <v>Admin</v>
      </c>
      <c r="B13325" s="172">
        <v>45818.878842592596</v>
      </c>
      <c r="C13325" s="69" t="s">
        <v>186</v>
      </c>
      <c r="D13325" s="69" t="s">
        <v>2486</v>
      </c>
      <c r="E13325" s="69" t="s">
        <v>2732</v>
      </c>
      <c r="F13325" s="69"/>
      <c r="G13325" s="69" t="s">
        <v>2488</v>
      </c>
    </row>
    <row r="13326" spans="1:7" ht="14.4">
      <c r="A13326" s="27" t="str">
        <f>VLOOKUP(C13326,'user list'!A:B,2,0)</f>
        <v>Admin</v>
      </c>
      <c r="B13326" s="172">
        <v>45818.878842592596</v>
      </c>
      <c r="C13326" s="69" t="s">
        <v>186</v>
      </c>
      <c r="D13326" s="69" t="s">
        <v>2486</v>
      </c>
      <c r="E13326" s="69" t="s">
        <v>2733</v>
      </c>
      <c r="F13326" s="69"/>
      <c r="G13326" s="69" t="s">
        <v>2488</v>
      </c>
    </row>
    <row r="13327" spans="1:7" ht="14.4">
      <c r="A13327" s="27" t="str">
        <f>VLOOKUP(C13327,'user list'!A:B,2,0)</f>
        <v>Admin</v>
      </c>
      <c r="B13327" s="172">
        <v>45818.87939814815</v>
      </c>
      <c r="C13327" s="69" t="s">
        <v>186</v>
      </c>
      <c r="D13327" s="69" t="s">
        <v>2486</v>
      </c>
      <c r="E13327" s="69" t="s">
        <v>2734</v>
      </c>
      <c r="F13327" s="69"/>
      <c r="G13327" s="69" t="s">
        <v>2491</v>
      </c>
    </row>
    <row r="13328" spans="1:7" ht="14.4">
      <c r="A13328" s="27" t="str">
        <f>VLOOKUP(C13328,'user list'!A:B,2,0)</f>
        <v>Admin</v>
      </c>
      <c r="B13328" s="172">
        <v>45818.87939814815</v>
      </c>
      <c r="C13328" s="69" t="s">
        <v>186</v>
      </c>
      <c r="D13328" s="69" t="s">
        <v>2486</v>
      </c>
      <c r="E13328" s="69" t="s">
        <v>2734</v>
      </c>
      <c r="F13328" s="69"/>
      <c r="G13328" s="69" t="s">
        <v>2488</v>
      </c>
    </row>
    <row r="13329" spans="1:7" ht="14.4">
      <c r="A13329" s="27" t="str">
        <f>VLOOKUP(C13329,'user list'!A:B,2,0)</f>
        <v>Admin</v>
      </c>
      <c r="B13329" s="172">
        <v>45818.87939814815</v>
      </c>
      <c r="C13329" s="69" t="s">
        <v>186</v>
      </c>
      <c r="D13329" s="69" t="s">
        <v>2486</v>
      </c>
      <c r="E13329" s="69" t="s">
        <v>2734</v>
      </c>
      <c r="F13329" s="69"/>
      <c r="G13329" s="69" t="s">
        <v>2488</v>
      </c>
    </row>
    <row r="13330" spans="1:7" ht="14.4">
      <c r="A13330" s="27" t="str">
        <f>VLOOKUP(C13330,'user list'!A:B,2,0)</f>
        <v>Admin</v>
      </c>
      <c r="B13330" s="172">
        <v>45818.87939814815</v>
      </c>
      <c r="C13330" s="69" t="s">
        <v>186</v>
      </c>
      <c r="D13330" s="69" t="s">
        <v>2486</v>
      </c>
      <c r="E13330" s="69" t="s">
        <v>2734</v>
      </c>
      <c r="F13330" s="69"/>
      <c r="G13330" s="69" t="s">
        <v>2488</v>
      </c>
    </row>
    <row r="13331" spans="1:7" ht="14.4">
      <c r="A13331" s="27" t="str">
        <f>VLOOKUP(C13331,'user list'!A:B,2,0)</f>
        <v>Admin</v>
      </c>
      <c r="B13331" s="172">
        <v>45818.880879629629</v>
      </c>
      <c r="C13331" s="69" t="s">
        <v>186</v>
      </c>
      <c r="D13331" s="69" t="s">
        <v>2486</v>
      </c>
      <c r="E13331" s="69" t="s">
        <v>2735</v>
      </c>
      <c r="F13331" s="69"/>
      <c r="G13331" s="69" t="s">
        <v>2491</v>
      </c>
    </row>
    <row r="13332" spans="1:7" ht="14.4">
      <c r="A13332" s="27" t="str">
        <f>VLOOKUP(C13332,'user list'!A:B,2,0)</f>
        <v>Admin</v>
      </c>
      <c r="B13332" s="172">
        <v>45818.880891203706</v>
      </c>
      <c r="C13332" s="69" t="s">
        <v>186</v>
      </c>
      <c r="D13332" s="69" t="s">
        <v>2486</v>
      </c>
      <c r="E13332" s="69" t="s">
        <v>2735</v>
      </c>
      <c r="F13332" s="69"/>
      <c r="G13332" s="69" t="s">
        <v>2488</v>
      </c>
    </row>
    <row r="13333" spans="1:7" ht="14.4">
      <c r="A13333" s="27" t="str">
        <f>VLOOKUP(C13333,'user list'!A:B,2,0)</f>
        <v>Admin</v>
      </c>
      <c r="B13333" s="172">
        <v>45818.880891203706</v>
      </c>
      <c r="C13333" s="69" t="s">
        <v>186</v>
      </c>
      <c r="D13333" s="69" t="s">
        <v>2486</v>
      </c>
      <c r="E13333" s="69" t="s">
        <v>2736</v>
      </c>
      <c r="F13333" s="69"/>
      <c r="G13333" s="69" t="s">
        <v>2491</v>
      </c>
    </row>
    <row r="13334" spans="1:7" ht="14.4">
      <c r="A13334" s="27" t="str">
        <f>VLOOKUP(C13334,'user list'!A:B,2,0)</f>
        <v>Admin</v>
      </c>
      <c r="B13334" s="172">
        <v>45818.880891203706</v>
      </c>
      <c r="C13334" s="69" t="s">
        <v>186</v>
      </c>
      <c r="D13334" s="69" t="s">
        <v>2486</v>
      </c>
      <c r="E13334" s="69" t="s">
        <v>2736</v>
      </c>
      <c r="F13334" s="69"/>
      <c r="G13334" s="69" t="s">
        <v>2488</v>
      </c>
    </row>
    <row r="13335" spans="1:7" ht="14.4">
      <c r="A13335" s="27" t="str">
        <f>VLOOKUP(C13335,'user list'!A:B,2,0)</f>
        <v>Admin</v>
      </c>
      <c r="B13335" s="172">
        <v>45818.880891203706</v>
      </c>
      <c r="C13335" s="69" t="s">
        <v>186</v>
      </c>
      <c r="D13335" s="69" t="s">
        <v>2486</v>
      </c>
      <c r="E13335" s="69" t="s">
        <v>2737</v>
      </c>
      <c r="F13335" s="69"/>
      <c r="G13335" s="69" t="s">
        <v>2491</v>
      </c>
    </row>
    <row r="13336" spans="1:7" ht="14.4">
      <c r="A13336" s="27" t="str">
        <f>VLOOKUP(C13336,'user list'!A:B,2,0)</f>
        <v>Admin</v>
      </c>
      <c r="B13336" s="172">
        <v>45818.880902777775</v>
      </c>
      <c r="C13336" s="69" t="s">
        <v>186</v>
      </c>
      <c r="D13336" s="69" t="s">
        <v>2486</v>
      </c>
      <c r="E13336" s="69" t="s">
        <v>2737</v>
      </c>
      <c r="F13336" s="69"/>
      <c r="G13336" s="69" t="s">
        <v>2488</v>
      </c>
    </row>
    <row r="13337" spans="1:7" ht="14.4">
      <c r="A13337" s="27" t="str">
        <f>VLOOKUP(C13337,'user list'!A:B,2,0)</f>
        <v>Admin</v>
      </c>
      <c r="B13337" s="172">
        <v>45818.880902777775</v>
      </c>
      <c r="C13337" s="69" t="s">
        <v>186</v>
      </c>
      <c r="D13337" s="69" t="s">
        <v>2486</v>
      </c>
      <c r="E13337" s="69" t="s">
        <v>2735</v>
      </c>
      <c r="F13337" s="69"/>
      <c r="G13337" s="69" t="s">
        <v>2488</v>
      </c>
    </row>
    <row r="13338" spans="1:7" ht="14.4">
      <c r="A13338" s="27" t="str">
        <f>VLOOKUP(C13338,'user list'!A:B,2,0)</f>
        <v>Admin</v>
      </c>
      <c r="B13338" s="172">
        <v>45818.880902777775</v>
      </c>
      <c r="C13338" s="69" t="s">
        <v>186</v>
      </c>
      <c r="D13338" s="69" t="s">
        <v>2486</v>
      </c>
      <c r="E13338" s="69" t="s">
        <v>2736</v>
      </c>
      <c r="F13338" s="69"/>
      <c r="G13338" s="69" t="s">
        <v>2488</v>
      </c>
    </row>
    <row r="13339" spans="1:7" ht="14.4">
      <c r="A13339" s="27" t="str">
        <f>VLOOKUP(C13339,'user list'!A:B,2,0)</f>
        <v>Admin</v>
      </c>
      <c r="B13339" s="172">
        <v>45818.880902777775</v>
      </c>
      <c r="C13339" s="69" t="s">
        <v>186</v>
      </c>
      <c r="D13339" s="69" t="s">
        <v>2486</v>
      </c>
      <c r="E13339" s="69" t="s">
        <v>2737</v>
      </c>
      <c r="F13339" s="69"/>
      <c r="G13339" s="69" t="s">
        <v>2488</v>
      </c>
    </row>
    <row r="13340" spans="1:7" ht="14.4">
      <c r="A13340" s="27" t="str">
        <f>VLOOKUP(C13340,'user list'!A:B,2,0)</f>
        <v>Admin</v>
      </c>
      <c r="B13340" s="172">
        <v>45818.880914351852</v>
      </c>
      <c r="C13340" s="69" t="s">
        <v>186</v>
      </c>
      <c r="D13340" s="69" t="s">
        <v>2486</v>
      </c>
      <c r="E13340" s="69" t="s">
        <v>2735</v>
      </c>
      <c r="F13340" s="69"/>
      <c r="G13340" s="69" t="s">
        <v>2488</v>
      </c>
    </row>
    <row r="13341" spans="1:7" ht="14.4">
      <c r="A13341" s="27" t="str">
        <f>VLOOKUP(C13341,'user list'!A:B,2,0)</f>
        <v>Admin</v>
      </c>
      <c r="B13341" s="172">
        <v>45818.880914351852</v>
      </c>
      <c r="C13341" s="69" t="s">
        <v>186</v>
      </c>
      <c r="D13341" s="69" t="s">
        <v>2486</v>
      </c>
      <c r="E13341" s="69" t="s">
        <v>2736</v>
      </c>
      <c r="F13341" s="69"/>
      <c r="G13341" s="69" t="s">
        <v>2488</v>
      </c>
    </row>
    <row r="13342" spans="1:7" ht="14.4">
      <c r="A13342" s="27" t="str">
        <f>VLOOKUP(C13342,'user list'!A:B,2,0)</f>
        <v>Admin</v>
      </c>
      <c r="B13342" s="172">
        <v>45818.880914351852</v>
      </c>
      <c r="C13342" s="69" t="s">
        <v>186</v>
      </c>
      <c r="D13342" s="69" t="s">
        <v>2486</v>
      </c>
      <c r="E13342" s="69" t="s">
        <v>2737</v>
      </c>
      <c r="F13342" s="69"/>
      <c r="G13342" s="69" t="s">
        <v>2488</v>
      </c>
    </row>
    <row r="13343" spans="1:7" ht="14.4">
      <c r="A13343" s="27" t="str">
        <f>VLOOKUP(C13343,'user list'!A:B,2,0)</f>
        <v>Admin</v>
      </c>
      <c r="B13343" s="172">
        <v>45818.883796296293</v>
      </c>
      <c r="C13343" s="69" t="s">
        <v>186</v>
      </c>
      <c r="D13343" s="69" t="s">
        <v>2486</v>
      </c>
      <c r="E13343" s="69" t="s">
        <v>2738</v>
      </c>
      <c r="F13343" s="69"/>
      <c r="G13343" s="69" t="s">
        <v>2491</v>
      </c>
    </row>
    <row r="13344" spans="1:7" ht="14.4">
      <c r="A13344" s="27" t="str">
        <f>VLOOKUP(C13344,'user list'!A:B,2,0)</f>
        <v>Admin</v>
      </c>
      <c r="B13344" s="172">
        <v>45818.883796296293</v>
      </c>
      <c r="C13344" s="69" t="s">
        <v>186</v>
      </c>
      <c r="D13344" s="69" t="s">
        <v>2486</v>
      </c>
      <c r="E13344" s="69" t="s">
        <v>2738</v>
      </c>
      <c r="F13344" s="69"/>
      <c r="G13344" s="69" t="s">
        <v>2488</v>
      </c>
    </row>
    <row r="13345" spans="1:7" ht="14.4">
      <c r="A13345" s="27" t="str">
        <f>VLOOKUP(C13345,'user list'!A:B,2,0)</f>
        <v>Admin</v>
      </c>
      <c r="B13345" s="172">
        <v>45818.883796296293</v>
      </c>
      <c r="C13345" s="69" t="s">
        <v>186</v>
      </c>
      <c r="D13345" s="69" t="s">
        <v>2486</v>
      </c>
      <c r="E13345" s="69" t="s">
        <v>2739</v>
      </c>
      <c r="F13345" s="69"/>
      <c r="G13345" s="69" t="s">
        <v>2491</v>
      </c>
    </row>
    <row r="13346" spans="1:7" ht="14.4">
      <c r="A13346" s="27" t="str">
        <f>VLOOKUP(C13346,'user list'!A:B,2,0)</f>
        <v>Admin</v>
      </c>
      <c r="B13346" s="172">
        <v>45818.883796296293</v>
      </c>
      <c r="C13346" s="69" t="s">
        <v>186</v>
      </c>
      <c r="D13346" s="69" t="s">
        <v>2486</v>
      </c>
      <c r="E13346" s="69" t="s">
        <v>2739</v>
      </c>
      <c r="F13346" s="69"/>
      <c r="G13346" s="69" t="s">
        <v>2488</v>
      </c>
    </row>
    <row r="13347" spans="1:7" ht="14.4">
      <c r="A13347" s="27" t="str">
        <f>VLOOKUP(C13347,'user list'!A:B,2,0)</f>
        <v>Admin</v>
      </c>
      <c r="B13347" s="172">
        <v>45818.88380787037</v>
      </c>
      <c r="C13347" s="69" t="s">
        <v>186</v>
      </c>
      <c r="D13347" s="69" t="s">
        <v>2486</v>
      </c>
      <c r="E13347" s="69" t="s">
        <v>2740</v>
      </c>
      <c r="F13347" s="69"/>
      <c r="G13347" s="69" t="s">
        <v>2491</v>
      </c>
    </row>
    <row r="13348" spans="1:7" ht="14.4">
      <c r="A13348" s="27" t="str">
        <f>VLOOKUP(C13348,'user list'!A:B,2,0)</f>
        <v>Admin</v>
      </c>
      <c r="B13348" s="172">
        <v>45818.88380787037</v>
      </c>
      <c r="C13348" s="69" t="s">
        <v>186</v>
      </c>
      <c r="D13348" s="69" t="s">
        <v>2486</v>
      </c>
      <c r="E13348" s="69" t="s">
        <v>2740</v>
      </c>
      <c r="F13348" s="69"/>
      <c r="G13348" s="69" t="s">
        <v>2488</v>
      </c>
    </row>
    <row r="13349" spans="1:7" ht="14.4">
      <c r="A13349" s="27" t="str">
        <f>VLOOKUP(C13349,'user list'!A:B,2,0)</f>
        <v>Admin</v>
      </c>
      <c r="B13349" s="172">
        <v>45818.88380787037</v>
      </c>
      <c r="C13349" s="69" t="s">
        <v>186</v>
      </c>
      <c r="D13349" s="69" t="s">
        <v>2486</v>
      </c>
      <c r="E13349" s="69" t="s">
        <v>2741</v>
      </c>
      <c r="F13349" s="69"/>
      <c r="G13349" s="69" t="s">
        <v>2491</v>
      </c>
    </row>
    <row r="13350" spans="1:7" ht="14.4">
      <c r="A13350" s="27" t="str">
        <f>VLOOKUP(C13350,'user list'!A:B,2,0)</f>
        <v>Admin</v>
      </c>
      <c r="B13350" s="172">
        <v>45818.883819444447</v>
      </c>
      <c r="C13350" s="69" t="s">
        <v>186</v>
      </c>
      <c r="D13350" s="69" t="s">
        <v>2486</v>
      </c>
      <c r="E13350" s="69" t="s">
        <v>2741</v>
      </c>
      <c r="F13350" s="69"/>
      <c r="G13350" s="69" t="s">
        <v>2488</v>
      </c>
    </row>
    <row r="13351" spans="1:7" ht="14.4">
      <c r="A13351" s="27" t="str">
        <f>VLOOKUP(C13351,'user list'!A:B,2,0)</f>
        <v>Admin</v>
      </c>
      <c r="B13351" s="172">
        <v>45818.883819444447</v>
      </c>
      <c r="C13351" s="69" t="s">
        <v>186</v>
      </c>
      <c r="D13351" s="69" t="s">
        <v>2486</v>
      </c>
      <c r="E13351" s="69" t="s">
        <v>2742</v>
      </c>
      <c r="F13351" s="69"/>
      <c r="G13351" s="69" t="s">
        <v>2491</v>
      </c>
    </row>
    <row r="13352" spans="1:7" ht="14.4">
      <c r="A13352" s="27" t="str">
        <f>VLOOKUP(C13352,'user list'!A:B,2,0)</f>
        <v>Admin</v>
      </c>
      <c r="B13352" s="172">
        <v>45818.883819444447</v>
      </c>
      <c r="C13352" s="69" t="s">
        <v>186</v>
      </c>
      <c r="D13352" s="69" t="s">
        <v>2486</v>
      </c>
      <c r="E13352" s="69" t="s">
        <v>2742</v>
      </c>
      <c r="F13352" s="69"/>
      <c r="G13352" s="69" t="s">
        <v>2488</v>
      </c>
    </row>
    <row r="13353" spans="1:7" ht="14.4">
      <c r="A13353" s="27" t="str">
        <f>VLOOKUP(C13353,'user list'!A:B,2,0)</f>
        <v>Admin</v>
      </c>
      <c r="B13353" s="172">
        <v>45818.883819444447</v>
      </c>
      <c r="C13353" s="69" t="s">
        <v>186</v>
      </c>
      <c r="D13353" s="69" t="s">
        <v>2486</v>
      </c>
      <c r="E13353" s="69" t="s">
        <v>2743</v>
      </c>
      <c r="F13353" s="69"/>
      <c r="G13353" s="69" t="s">
        <v>2491</v>
      </c>
    </row>
    <row r="13354" spans="1:7" ht="14.4">
      <c r="A13354" s="27" t="str">
        <f>VLOOKUP(C13354,'user list'!A:B,2,0)</f>
        <v>Admin</v>
      </c>
      <c r="B13354" s="172">
        <v>45818.883831018517</v>
      </c>
      <c r="C13354" s="69" t="s">
        <v>186</v>
      </c>
      <c r="D13354" s="69" t="s">
        <v>2486</v>
      </c>
      <c r="E13354" s="69" t="s">
        <v>2743</v>
      </c>
      <c r="F13354" s="69"/>
      <c r="G13354" s="69" t="s">
        <v>2488</v>
      </c>
    </row>
    <row r="13355" spans="1:7" ht="14.4">
      <c r="A13355" s="27" t="str">
        <f>VLOOKUP(C13355,'user list'!A:B,2,0)</f>
        <v>Admin</v>
      </c>
      <c r="B13355" s="172">
        <v>45818.883831018517</v>
      </c>
      <c r="C13355" s="69" t="s">
        <v>186</v>
      </c>
      <c r="D13355" s="69" t="s">
        <v>2486</v>
      </c>
      <c r="E13355" s="69" t="s">
        <v>2738</v>
      </c>
      <c r="F13355" s="69"/>
      <c r="G13355" s="69" t="s">
        <v>2488</v>
      </c>
    </row>
    <row r="13356" spans="1:7" ht="14.4">
      <c r="A13356" s="27" t="str">
        <f>VLOOKUP(C13356,'user list'!A:B,2,0)</f>
        <v>Admin</v>
      </c>
      <c r="B13356" s="172">
        <v>45818.883831018517</v>
      </c>
      <c r="C13356" s="69" t="s">
        <v>186</v>
      </c>
      <c r="D13356" s="69" t="s">
        <v>2486</v>
      </c>
      <c r="E13356" s="69" t="s">
        <v>2739</v>
      </c>
      <c r="F13356" s="69"/>
      <c r="G13356" s="69" t="s">
        <v>2488</v>
      </c>
    </row>
    <row r="13357" spans="1:7" ht="14.4">
      <c r="A13357" s="27" t="str">
        <f>VLOOKUP(C13357,'user list'!A:B,2,0)</f>
        <v>Admin</v>
      </c>
      <c r="B13357" s="172">
        <v>45818.883831018517</v>
      </c>
      <c r="C13357" s="69" t="s">
        <v>186</v>
      </c>
      <c r="D13357" s="69" t="s">
        <v>2486</v>
      </c>
      <c r="E13357" s="69" t="s">
        <v>2740</v>
      </c>
      <c r="F13357" s="69"/>
      <c r="G13357" s="69" t="s">
        <v>2488</v>
      </c>
    </row>
    <row r="13358" spans="1:7" ht="14.4">
      <c r="A13358" s="27" t="str">
        <f>VLOOKUP(C13358,'user list'!A:B,2,0)</f>
        <v>Admin</v>
      </c>
      <c r="B13358" s="172">
        <v>45818.883842592593</v>
      </c>
      <c r="C13358" s="69" t="s">
        <v>186</v>
      </c>
      <c r="D13358" s="69" t="s">
        <v>2486</v>
      </c>
      <c r="E13358" s="69" t="s">
        <v>2741</v>
      </c>
      <c r="F13358" s="69"/>
      <c r="G13358" s="69" t="s">
        <v>2488</v>
      </c>
    </row>
    <row r="13359" spans="1:7" ht="14.4">
      <c r="A13359" s="27" t="str">
        <f>VLOOKUP(C13359,'user list'!A:B,2,0)</f>
        <v>Admin</v>
      </c>
      <c r="B13359" s="172">
        <v>45818.883842592593</v>
      </c>
      <c r="C13359" s="69" t="s">
        <v>186</v>
      </c>
      <c r="D13359" s="69" t="s">
        <v>2486</v>
      </c>
      <c r="E13359" s="69" t="s">
        <v>2742</v>
      </c>
      <c r="F13359" s="69"/>
      <c r="G13359" s="69" t="s">
        <v>2488</v>
      </c>
    </row>
    <row r="13360" spans="1:7" ht="14.4">
      <c r="A13360" s="27" t="str">
        <f>VLOOKUP(C13360,'user list'!A:B,2,0)</f>
        <v>Admin</v>
      </c>
      <c r="B13360" s="172">
        <v>45818.883842592593</v>
      </c>
      <c r="C13360" s="69" t="s">
        <v>186</v>
      </c>
      <c r="D13360" s="69" t="s">
        <v>2486</v>
      </c>
      <c r="E13360" s="69" t="s">
        <v>2743</v>
      </c>
      <c r="F13360" s="69"/>
      <c r="G13360" s="69" t="s">
        <v>2488</v>
      </c>
    </row>
    <row r="13361" spans="1:7" ht="14.4">
      <c r="A13361" s="27" t="str">
        <f>VLOOKUP(C13361,'user list'!A:B,2,0)</f>
        <v>Admin</v>
      </c>
      <c r="B13361" s="172">
        <v>45818.883842592593</v>
      </c>
      <c r="C13361" s="69" t="s">
        <v>186</v>
      </c>
      <c r="D13361" s="69" t="s">
        <v>2486</v>
      </c>
      <c r="E13361" s="69" t="s">
        <v>2738</v>
      </c>
      <c r="F13361" s="69"/>
      <c r="G13361" s="69" t="s">
        <v>2488</v>
      </c>
    </row>
    <row r="13362" spans="1:7" ht="14.4">
      <c r="A13362" s="27" t="str">
        <f>VLOOKUP(C13362,'user list'!A:B,2,0)</f>
        <v>Admin</v>
      </c>
      <c r="B13362" s="172">
        <v>45818.88385416667</v>
      </c>
      <c r="C13362" s="69" t="s">
        <v>186</v>
      </c>
      <c r="D13362" s="69" t="s">
        <v>2486</v>
      </c>
      <c r="E13362" s="69" t="s">
        <v>2739</v>
      </c>
      <c r="F13362" s="69"/>
      <c r="G13362" s="69" t="s">
        <v>2488</v>
      </c>
    </row>
    <row r="13363" spans="1:7" ht="14.4">
      <c r="A13363" s="27" t="str">
        <f>VLOOKUP(C13363,'user list'!A:B,2,0)</f>
        <v>Admin</v>
      </c>
      <c r="B13363" s="172">
        <v>45818.88385416667</v>
      </c>
      <c r="C13363" s="69" t="s">
        <v>186</v>
      </c>
      <c r="D13363" s="69" t="s">
        <v>2486</v>
      </c>
      <c r="E13363" s="69" t="s">
        <v>2740</v>
      </c>
      <c r="F13363" s="69"/>
      <c r="G13363" s="69" t="s">
        <v>2488</v>
      </c>
    </row>
    <row r="13364" spans="1:7" ht="14.4">
      <c r="A13364" s="27" t="str">
        <f>VLOOKUP(C13364,'user list'!A:B,2,0)</f>
        <v>Admin</v>
      </c>
      <c r="B13364" s="172">
        <v>45818.88385416667</v>
      </c>
      <c r="C13364" s="69" t="s">
        <v>186</v>
      </c>
      <c r="D13364" s="69" t="s">
        <v>2486</v>
      </c>
      <c r="E13364" s="69" t="s">
        <v>2741</v>
      </c>
      <c r="F13364" s="69"/>
      <c r="G13364" s="69" t="s">
        <v>2488</v>
      </c>
    </row>
    <row r="13365" spans="1:7" ht="14.4">
      <c r="A13365" s="27" t="str">
        <f>VLOOKUP(C13365,'user list'!A:B,2,0)</f>
        <v>Admin</v>
      </c>
      <c r="B13365" s="172">
        <v>45818.88385416667</v>
      </c>
      <c r="C13365" s="69" t="s">
        <v>186</v>
      </c>
      <c r="D13365" s="69" t="s">
        <v>2486</v>
      </c>
      <c r="E13365" s="69" t="s">
        <v>2742</v>
      </c>
      <c r="F13365" s="69"/>
      <c r="G13365" s="69" t="s">
        <v>2488</v>
      </c>
    </row>
    <row r="13366" spans="1:7" ht="14.4">
      <c r="A13366" s="27" t="str">
        <f>VLOOKUP(C13366,'user list'!A:B,2,0)</f>
        <v>Admin</v>
      </c>
      <c r="B13366" s="172">
        <v>45818.88386574074</v>
      </c>
      <c r="C13366" s="69" t="s">
        <v>186</v>
      </c>
      <c r="D13366" s="69" t="s">
        <v>2486</v>
      </c>
      <c r="E13366" s="69" t="s">
        <v>2743</v>
      </c>
      <c r="F13366" s="69"/>
      <c r="G13366" s="69" t="s">
        <v>2488</v>
      </c>
    </row>
    <row r="13367" spans="1:7" ht="14.4">
      <c r="A13367" s="27" t="str">
        <f>VLOOKUP(C13367,'user list'!A:B,2,0)</f>
        <v>Admin</v>
      </c>
      <c r="B13367" s="172">
        <v>45818.886574074073</v>
      </c>
      <c r="C13367" s="69" t="s">
        <v>186</v>
      </c>
      <c r="D13367" s="69" t="s">
        <v>2486</v>
      </c>
      <c r="E13367" s="69" t="s">
        <v>2744</v>
      </c>
      <c r="F13367" s="69"/>
      <c r="G13367" s="69" t="s">
        <v>2491</v>
      </c>
    </row>
    <row r="13368" spans="1:7" ht="14.4">
      <c r="A13368" s="27" t="str">
        <f>VLOOKUP(C13368,'user list'!A:B,2,0)</f>
        <v>Admin</v>
      </c>
      <c r="B13368" s="172">
        <v>45818.88658564815</v>
      </c>
      <c r="C13368" s="69" t="s">
        <v>186</v>
      </c>
      <c r="D13368" s="69" t="s">
        <v>2486</v>
      </c>
      <c r="E13368" s="69" t="s">
        <v>2744</v>
      </c>
      <c r="F13368" s="69"/>
      <c r="G13368" s="69" t="s">
        <v>2488</v>
      </c>
    </row>
    <row r="13369" spans="1:7" ht="14.4">
      <c r="A13369" s="27" t="str">
        <f>VLOOKUP(C13369,'user list'!A:B,2,0)</f>
        <v>Admin</v>
      </c>
      <c r="B13369" s="172">
        <v>45818.88658564815</v>
      </c>
      <c r="C13369" s="69" t="s">
        <v>186</v>
      </c>
      <c r="D13369" s="69" t="s">
        <v>2486</v>
      </c>
      <c r="E13369" s="69" t="s">
        <v>2745</v>
      </c>
      <c r="F13369" s="69"/>
      <c r="G13369" s="69" t="s">
        <v>2491</v>
      </c>
    </row>
    <row r="13370" spans="1:7" ht="14.4">
      <c r="A13370" s="27" t="str">
        <f>VLOOKUP(C13370,'user list'!A:B,2,0)</f>
        <v>Admin</v>
      </c>
      <c r="B13370" s="172">
        <v>45818.88658564815</v>
      </c>
      <c r="C13370" s="69" t="s">
        <v>186</v>
      </c>
      <c r="D13370" s="69" t="s">
        <v>2486</v>
      </c>
      <c r="E13370" s="69" t="s">
        <v>2745</v>
      </c>
      <c r="F13370" s="69"/>
      <c r="G13370" s="69" t="s">
        <v>2488</v>
      </c>
    </row>
    <row r="13371" spans="1:7" ht="14.4">
      <c r="A13371" s="27" t="str">
        <f>VLOOKUP(C13371,'user list'!A:B,2,0)</f>
        <v>Admin</v>
      </c>
      <c r="B13371" s="172">
        <v>45818.88658564815</v>
      </c>
      <c r="C13371" s="69" t="s">
        <v>186</v>
      </c>
      <c r="D13371" s="69" t="s">
        <v>2486</v>
      </c>
      <c r="E13371" s="69" t="s">
        <v>2746</v>
      </c>
      <c r="F13371" s="69"/>
      <c r="G13371" s="69" t="s">
        <v>2491</v>
      </c>
    </row>
    <row r="13372" spans="1:7" ht="14.4">
      <c r="A13372" s="27" t="str">
        <f>VLOOKUP(C13372,'user list'!A:B,2,0)</f>
        <v>Admin</v>
      </c>
      <c r="B13372" s="172">
        <v>45818.886597222219</v>
      </c>
      <c r="C13372" s="69" t="s">
        <v>186</v>
      </c>
      <c r="D13372" s="69" t="s">
        <v>2486</v>
      </c>
      <c r="E13372" s="69" t="s">
        <v>2746</v>
      </c>
      <c r="F13372" s="69"/>
      <c r="G13372" s="69" t="s">
        <v>2488</v>
      </c>
    </row>
    <row r="13373" spans="1:7" ht="14.4">
      <c r="A13373" s="27" t="str">
        <f>VLOOKUP(C13373,'user list'!A:B,2,0)</f>
        <v>Admin</v>
      </c>
      <c r="B13373" s="172">
        <v>45818.886597222219</v>
      </c>
      <c r="C13373" s="69" t="s">
        <v>186</v>
      </c>
      <c r="D13373" s="69" t="s">
        <v>2486</v>
      </c>
      <c r="E13373" s="69" t="s">
        <v>2744</v>
      </c>
      <c r="F13373" s="69"/>
      <c r="G13373" s="69" t="s">
        <v>2488</v>
      </c>
    </row>
    <row r="13374" spans="1:7" ht="14.4">
      <c r="A13374" s="27" t="str">
        <f>VLOOKUP(C13374,'user list'!A:B,2,0)</f>
        <v>Admin</v>
      </c>
      <c r="B13374" s="172">
        <v>45818.886597222219</v>
      </c>
      <c r="C13374" s="69" t="s">
        <v>186</v>
      </c>
      <c r="D13374" s="69" t="s">
        <v>2486</v>
      </c>
      <c r="E13374" s="69" t="s">
        <v>2745</v>
      </c>
      <c r="F13374" s="69"/>
      <c r="G13374" s="69" t="s">
        <v>2488</v>
      </c>
    </row>
    <row r="13375" spans="1:7" ht="14.4">
      <c r="A13375" s="27" t="str">
        <f>VLOOKUP(C13375,'user list'!A:B,2,0)</f>
        <v>Admin</v>
      </c>
      <c r="B13375" s="172">
        <v>45818.886608796296</v>
      </c>
      <c r="C13375" s="69" t="s">
        <v>186</v>
      </c>
      <c r="D13375" s="69" t="s">
        <v>2486</v>
      </c>
      <c r="E13375" s="69" t="s">
        <v>2746</v>
      </c>
      <c r="F13375" s="69"/>
      <c r="G13375" s="69" t="s">
        <v>2488</v>
      </c>
    </row>
    <row r="13376" spans="1:7" ht="14.4">
      <c r="A13376" s="27" t="str">
        <f>VLOOKUP(C13376,'user list'!A:B,2,0)</f>
        <v>Admin</v>
      </c>
      <c r="B13376" s="172">
        <v>45818.886608796296</v>
      </c>
      <c r="C13376" s="69" t="s">
        <v>186</v>
      </c>
      <c r="D13376" s="69" t="s">
        <v>2486</v>
      </c>
      <c r="E13376" s="69" t="s">
        <v>2744</v>
      </c>
      <c r="F13376" s="69"/>
      <c r="G13376" s="69" t="s">
        <v>2488</v>
      </c>
    </row>
    <row r="13377" spans="1:7" ht="14.4">
      <c r="A13377" s="27" t="str">
        <f>VLOOKUP(C13377,'user list'!A:B,2,0)</f>
        <v>Admin</v>
      </c>
      <c r="B13377" s="172">
        <v>45818.886608796296</v>
      </c>
      <c r="C13377" s="69" t="s">
        <v>186</v>
      </c>
      <c r="D13377" s="69" t="s">
        <v>2486</v>
      </c>
      <c r="E13377" s="69" t="s">
        <v>2745</v>
      </c>
      <c r="F13377" s="69"/>
      <c r="G13377" s="69" t="s">
        <v>2488</v>
      </c>
    </row>
    <row r="13378" spans="1:7" ht="14.4">
      <c r="A13378" s="27" t="str">
        <f>VLOOKUP(C13378,'user list'!A:B,2,0)</f>
        <v>Admin</v>
      </c>
      <c r="B13378" s="172">
        <v>45818.886620370373</v>
      </c>
      <c r="C13378" s="69" t="s">
        <v>186</v>
      </c>
      <c r="D13378" s="69" t="s">
        <v>2486</v>
      </c>
      <c r="E13378" s="69" t="s">
        <v>2746</v>
      </c>
      <c r="F13378" s="69"/>
      <c r="G13378" s="69" t="s">
        <v>2488</v>
      </c>
    </row>
    <row r="13379" spans="1:7" ht="14.4">
      <c r="A13379" s="27" t="str">
        <f>VLOOKUP(C13379,'user list'!A:B,2,0)</f>
        <v>Admin</v>
      </c>
      <c r="B13379" s="172">
        <v>45818.887407407405</v>
      </c>
      <c r="C13379" s="69" t="s">
        <v>186</v>
      </c>
      <c r="D13379" s="69" t="s">
        <v>2486</v>
      </c>
      <c r="E13379" s="69" t="s">
        <v>2747</v>
      </c>
      <c r="F13379" s="69"/>
      <c r="G13379" s="69" t="s">
        <v>2491</v>
      </c>
    </row>
    <row r="13380" spans="1:7" ht="14.4">
      <c r="A13380" s="27" t="str">
        <f>VLOOKUP(C13380,'user list'!A:B,2,0)</f>
        <v>Admin</v>
      </c>
      <c r="B13380" s="172">
        <v>45818.887407407405</v>
      </c>
      <c r="C13380" s="69" t="s">
        <v>186</v>
      </c>
      <c r="D13380" s="69" t="s">
        <v>2486</v>
      </c>
      <c r="E13380" s="69" t="s">
        <v>2747</v>
      </c>
      <c r="F13380" s="69"/>
      <c r="G13380" s="69" t="s">
        <v>2488</v>
      </c>
    </row>
    <row r="13381" spans="1:7" ht="14.4">
      <c r="A13381" s="27" t="str">
        <f>VLOOKUP(C13381,'user list'!A:B,2,0)</f>
        <v>Admin</v>
      </c>
      <c r="B13381" s="172">
        <v>45818.887407407405</v>
      </c>
      <c r="C13381" s="69" t="s">
        <v>186</v>
      </c>
      <c r="D13381" s="69" t="s">
        <v>2486</v>
      </c>
      <c r="E13381" s="69" t="s">
        <v>2748</v>
      </c>
      <c r="F13381" s="69"/>
      <c r="G13381" s="69" t="s">
        <v>2491</v>
      </c>
    </row>
    <row r="13382" spans="1:7" ht="14.4">
      <c r="A13382" s="27" t="str">
        <f>VLOOKUP(C13382,'user list'!A:B,2,0)</f>
        <v>Admin</v>
      </c>
      <c r="B13382" s="172">
        <v>45818.887407407405</v>
      </c>
      <c r="C13382" s="69" t="s">
        <v>186</v>
      </c>
      <c r="D13382" s="69" t="s">
        <v>2486</v>
      </c>
      <c r="E13382" s="69" t="s">
        <v>2748</v>
      </c>
      <c r="F13382" s="69"/>
      <c r="G13382" s="69" t="s">
        <v>2488</v>
      </c>
    </row>
    <row r="13383" spans="1:7" ht="14.4">
      <c r="A13383" s="27" t="str">
        <f>VLOOKUP(C13383,'user list'!A:B,2,0)</f>
        <v>Admin</v>
      </c>
      <c r="B13383" s="172">
        <v>45818.887418981481</v>
      </c>
      <c r="C13383" s="69" t="s">
        <v>186</v>
      </c>
      <c r="D13383" s="69" t="s">
        <v>2486</v>
      </c>
      <c r="E13383" s="69" t="s">
        <v>2747</v>
      </c>
      <c r="F13383" s="69"/>
      <c r="G13383" s="69" t="s">
        <v>2488</v>
      </c>
    </row>
    <row r="13384" spans="1:7" ht="14.4">
      <c r="A13384" s="27" t="str">
        <f>VLOOKUP(C13384,'user list'!A:B,2,0)</f>
        <v>Admin</v>
      </c>
      <c r="B13384" s="172">
        <v>45818.887418981481</v>
      </c>
      <c r="C13384" s="69" t="s">
        <v>186</v>
      </c>
      <c r="D13384" s="69" t="s">
        <v>2486</v>
      </c>
      <c r="E13384" s="69" t="s">
        <v>2748</v>
      </c>
      <c r="F13384" s="69"/>
      <c r="G13384" s="69" t="s">
        <v>2488</v>
      </c>
    </row>
    <row r="13385" spans="1:7" ht="14.4">
      <c r="A13385" s="27" t="str">
        <f>VLOOKUP(C13385,'user list'!A:B,2,0)</f>
        <v>Admin</v>
      </c>
      <c r="B13385" s="172">
        <v>45818.887418981481</v>
      </c>
      <c r="C13385" s="69" t="s">
        <v>186</v>
      </c>
      <c r="D13385" s="69" t="s">
        <v>2486</v>
      </c>
      <c r="E13385" s="69" t="s">
        <v>2747</v>
      </c>
      <c r="F13385" s="69"/>
      <c r="G13385" s="69" t="s">
        <v>2488</v>
      </c>
    </row>
    <row r="13386" spans="1:7" ht="14.4">
      <c r="A13386" s="27" t="str">
        <f>VLOOKUP(C13386,'user list'!A:B,2,0)</f>
        <v>Admin</v>
      </c>
      <c r="B13386" s="172">
        <v>45818.887430555558</v>
      </c>
      <c r="C13386" s="69" t="s">
        <v>186</v>
      </c>
      <c r="D13386" s="69" t="s">
        <v>2486</v>
      </c>
      <c r="E13386" s="69" t="s">
        <v>2748</v>
      </c>
      <c r="F13386" s="69"/>
      <c r="G13386" s="69" t="s">
        <v>2488</v>
      </c>
    </row>
    <row r="13387" spans="1:7" ht="14.4">
      <c r="A13387" s="27" t="str">
        <f>VLOOKUP(C13387,'user list'!A:B,2,0)</f>
        <v>Admin</v>
      </c>
      <c r="B13387" s="172">
        <v>45818.889548611114</v>
      </c>
      <c r="C13387" s="69" t="s">
        <v>186</v>
      </c>
      <c r="D13387" s="69" t="s">
        <v>2486</v>
      </c>
      <c r="E13387" s="69" t="s">
        <v>2749</v>
      </c>
      <c r="F13387" s="69"/>
      <c r="G13387" s="69" t="s">
        <v>2491</v>
      </c>
    </row>
    <row r="13388" spans="1:7" ht="14.4">
      <c r="A13388" s="27" t="str">
        <f>VLOOKUP(C13388,'user list'!A:B,2,0)</f>
        <v>Admin</v>
      </c>
      <c r="B13388" s="172">
        <v>45818.889548611114</v>
      </c>
      <c r="C13388" s="69" t="s">
        <v>186</v>
      </c>
      <c r="D13388" s="69" t="s">
        <v>2486</v>
      </c>
      <c r="E13388" s="69" t="s">
        <v>2749</v>
      </c>
      <c r="F13388" s="69"/>
      <c r="G13388" s="69" t="s">
        <v>2488</v>
      </c>
    </row>
    <row r="13389" spans="1:7" ht="14.4">
      <c r="A13389" s="27" t="str">
        <f>VLOOKUP(C13389,'user list'!A:B,2,0)</f>
        <v>Admin</v>
      </c>
      <c r="B13389" s="172">
        <v>45818.889548611114</v>
      </c>
      <c r="C13389" s="69" t="s">
        <v>186</v>
      </c>
      <c r="D13389" s="69" t="s">
        <v>2486</v>
      </c>
      <c r="E13389" s="69" t="s">
        <v>2750</v>
      </c>
      <c r="F13389" s="69"/>
      <c r="G13389" s="69" t="s">
        <v>2491</v>
      </c>
    </row>
    <row r="13390" spans="1:7" ht="14.4">
      <c r="A13390" s="27" t="str">
        <f>VLOOKUP(C13390,'user list'!A:B,2,0)</f>
        <v>Admin</v>
      </c>
      <c r="B13390" s="172">
        <v>45818.889560185184</v>
      </c>
      <c r="C13390" s="69" t="s">
        <v>186</v>
      </c>
      <c r="D13390" s="69" t="s">
        <v>2486</v>
      </c>
      <c r="E13390" s="69" t="s">
        <v>2750</v>
      </c>
      <c r="F13390" s="69"/>
      <c r="G13390" s="69" t="s">
        <v>2488</v>
      </c>
    </row>
    <row r="13391" spans="1:7" ht="14.4">
      <c r="A13391" s="27" t="str">
        <f>VLOOKUP(C13391,'user list'!A:B,2,0)</f>
        <v>Admin</v>
      </c>
      <c r="B13391" s="172">
        <v>45818.889560185184</v>
      </c>
      <c r="C13391" s="69" t="s">
        <v>186</v>
      </c>
      <c r="D13391" s="69" t="s">
        <v>2486</v>
      </c>
      <c r="E13391" s="69" t="s">
        <v>2749</v>
      </c>
      <c r="F13391" s="69"/>
      <c r="G13391" s="69" t="s">
        <v>2488</v>
      </c>
    </row>
    <row r="13392" spans="1:7" ht="14.4">
      <c r="A13392" s="27" t="str">
        <f>VLOOKUP(C13392,'user list'!A:B,2,0)</f>
        <v>Admin</v>
      </c>
      <c r="B13392" s="172">
        <v>45818.889560185184</v>
      </c>
      <c r="C13392" s="69" t="s">
        <v>186</v>
      </c>
      <c r="D13392" s="69" t="s">
        <v>2486</v>
      </c>
      <c r="E13392" s="69" t="s">
        <v>2750</v>
      </c>
      <c r="F13392" s="69"/>
      <c r="G13392" s="69" t="s">
        <v>2488</v>
      </c>
    </row>
    <row r="13393" spans="1:7" ht="14.4">
      <c r="A13393" s="27" t="str">
        <f>VLOOKUP(C13393,'user list'!A:B,2,0)</f>
        <v>Admin</v>
      </c>
      <c r="B13393" s="172">
        <v>45818.88957175926</v>
      </c>
      <c r="C13393" s="69" t="s">
        <v>186</v>
      </c>
      <c r="D13393" s="69" t="s">
        <v>2486</v>
      </c>
      <c r="E13393" s="69" t="s">
        <v>2749</v>
      </c>
      <c r="F13393" s="69"/>
      <c r="G13393" s="69" t="s">
        <v>2488</v>
      </c>
    </row>
    <row r="13394" spans="1:7" ht="14.4">
      <c r="A13394" s="27" t="str">
        <f>VLOOKUP(C13394,'user list'!A:B,2,0)</f>
        <v>Admin</v>
      </c>
      <c r="B13394" s="172">
        <v>45818.88957175926</v>
      </c>
      <c r="C13394" s="69" t="s">
        <v>186</v>
      </c>
      <c r="D13394" s="69" t="s">
        <v>2486</v>
      </c>
      <c r="E13394" s="69" t="s">
        <v>2750</v>
      </c>
      <c r="F13394" s="69"/>
      <c r="G13394" s="69" t="s">
        <v>2488</v>
      </c>
    </row>
    <row r="13395" spans="1:7" ht="14.4">
      <c r="A13395" s="27" t="str">
        <f>VLOOKUP(C13395,'user list'!A:B,2,0)</f>
        <v>Admin</v>
      </c>
      <c r="B13395" s="172">
        <v>45818.890046296299</v>
      </c>
      <c r="C13395" s="69" t="s">
        <v>186</v>
      </c>
      <c r="D13395" s="69" t="s">
        <v>2486</v>
      </c>
      <c r="E13395" s="69" t="s">
        <v>2751</v>
      </c>
      <c r="F13395" s="69"/>
      <c r="G13395" s="69" t="s">
        <v>2491</v>
      </c>
    </row>
    <row r="13396" spans="1:7" ht="14.4">
      <c r="A13396" s="27" t="str">
        <f>VLOOKUP(C13396,'user list'!A:B,2,0)</f>
        <v>Admin</v>
      </c>
      <c r="B13396" s="172">
        <v>45818.890046296299</v>
      </c>
      <c r="C13396" s="69" t="s">
        <v>186</v>
      </c>
      <c r="D13396" s="69" t="s">
        <v>2486</v>
      </c>
      <c r="E13396" s="69" t="s">
        <v>2751</v>
      </c>
      <c r="F13396" s="69"/>
      <c r="G13396" s="69" t="s">
        <v>2488</v>
      </c>
    </row>
    <row r="13397" spans="1:7" ht="14.4">
      <c r="A13397" s="27" t="str">
        <f>VLOOKUP(C13397,'user list'!A:B,2,0)</f>
        <v>Admin</v>
      </c>
      <c r="B13397" s="172">
        <v>45818.890046296299</v>
      </c>
      <c r="C13397" s="69" t="s">
        <v>186</v>
      </c>
      <c r="D13397" s="69" t="s">
        <v>2486</v>
      </c>
      <c r="E13397" s="69" t="s">
        <v>2751</v>
      </c>
      <c r="F13397" s="69"/>
      <c r="G13397" s="69" t="s">
        <v>2488</v>
      </c>
    </row>
    <row r="13398" spans="1:7" ht="14.4">
      <c r="A13398" s="27" t="str">
        <f>VLOOKUP(C13398,'user list'!A:B,2,0)</f>
        <v>Admin</v>
      </c>
      <c r="B13398" s="172">
        <v>45818.890057870369</v>
      </c>
      <c r="C13398" s="69" t="s">
        <v>186</v>
      </c>
      <c r="D13398" s="69" t="s">
        <v>2486</v>
      </c>
      <c r="E13398" s="69" t="s">
        <v>2751</v>
      </c>
      <c r="F13398" s="69"/>
      <c r="G13398" s="69" t="s">
        <v>2488</v>
      </c>
    </row>
    <row r="13399" spans="1:7" ht="14.4">
      <c r="A13399" s="27" t="str">
        <f>VLOOKUP(C13399,'user list'!A:B,2,0)</f>
        <v>Admin</v>
      </c>
      <c r="B13399" s="172">
        <v>45818.891828703701</v>
      </c>
      <c r="C13399" s="69" t="s">
        <v>186</v>
      </c>
      <c r="D13399" s="69" t="s">
        <v>2486</v>
      </c>
      <c r="E13399" s="69" t="s">
        <v>2752</v>
      </c>
      <c r="F13399" s="69"/>
      <c r="G13399" s="69" t="s">
        <v>2491</v>
      </c>
    </row>
    <row r="13400" spans="1:7" ht="14.4">
      <c r="A13400" s="27" t="str">
        <f>VLOOKUP(C13400,'user list'!A:B,2,0)</f>
        <v>Admin</v>
      </c>
      <c r="B13400" s="172">
        <v>45818.891828703701</v>
      </c>
      <c r="C13400" s="69" t="s">
        <v>186</v>
      </c>
      <c r="D13400" s="69" t="s">
        <v>2486</v>
      </c>
      <c r="E13400" s="69" t="s">
        <v>2752</v>
      </c>
      <c r="F13400" s="69"/>
      <c r="G13400" s="69" t="s">
        <v>2488</v>
      </c>
    </row>
    <row r="13401" spans="1:7" ht="14.4">
      <c r="A13401" s="27" t="str">
        <f>VLOOKUP(C13401,'user list'!A:B,2,0)</f>
        <v>Admin</v>
      </c>
      <c r="B13401" s="172">
        <v>45818.891840277778</v>
      </c>
      <c r="C13401" s="69" t="s">
        <v>186</v>
      </c>
      <c r="D13401" s="69" t="s">
        <v>2486</v>
      </c>
      <c r="E13401" s="69" t="s">
        <v>2752</v>
      </c>
      <c r="F13401" s="69"/>
      <c r="G13401" s="69" t="s">
        <v>2488</v>
      </c>
    </row>
    <row r="13402" spans="1:7" ht="14.4">
      <c r="A13402" s="27" t="str">
        <f>VLOOKUP(C13402,'user list'!A:B,2,0)</f>
        <v>Admin</v>
      </c>
      <c r="B13402" s="172">
        <v>45818.891840277778</v>
      </c>
      <c r="C13402" s="69" t="s">
        <v>186</v>
      </c>
      <c r="D13402" s="69" t="s">
        <v>2486</v>
      </c>
      <c r="E13402" s="69" t="s">
        <v>2752</v>
      </c>
      <c r="F13402" s="69"/>
      <c r="G13402" s="69" t="s">
        <v>2488</v>
      </c>
    </row>
    <row r="13403" spans="1:7" ht="14.4">
      <c r="A13403" s="27" t="str">
        <f>VLOOKUP(C13403,'user list'!A:B,2,0)</f>
        <v>Admin</v>
      </c>
      <c r="B13403" s="172">
        <v>45818.89947916667</v>
      </c>
      <c r="C13403" s="69" t="s">
        <v>186</v>
      </c>
      <c r="D13403" s="69" t="s">
        <v>2486</v>
      </c>
      <c r="E13403" s="69" t="s">
        <v>2729</v>
      </c>
      <c r="F13403" s="69"/>
      <c r="G13403" s="69" t="s">
        <v>2488</v>
      </c>
    </row>
    <row r="13404" spans="1:7" ht="14.4">
      <c r="A13404" s="27" t="str">
        <f>VLOOKUP(C13404,'user list'!A:B,2,0)</f>
        <v>ITDD</v>
      </c>
      <c r="B13404" s="172">
        <v>45818.98269675926</v>
      </c>
      <c r="C13404" s="69" t="s">
        <v>219</v>
      </c>
      <c r="D13404" s="69" t="s">
        <v>1937</v>
      </c>
      <c r="E13404" s="69" t="s">
        <v>2002</v>
      </c>
      <c r="F13404" s="69">
        <v>1957</v>
      </c>
      <c r="G13404" s="69" t="s">
        <v>1939</v>
      </c>
    </row>
    <row r="13405" spans="1:7" ht="14.4">
      <c r="A13405" s="27" t="str">
        <f>VLOOKUP(C13405,'user list'!A:B,2,0)</f>
        <v>ITDD</v>
      </c>
      <c r="B13405" s="172">
        <v>45818.98296296296</v>
      </c>
      <c r="C13405" s="69" t="s">
        <v>219</v>
      </c>
      <c r="D13405" s="69" t="s">
        <v>1937</v>
      </c>
      <c r="E13405" s="69" t="s">
        <v>2047</v>
      </c>
      <c r="F13405" s="69">
        <v>1956</v>
      </c>
      <c r="G13405" s="69" t="s">
        <v>1939</v>
      </c>
    </row>
    <row r="13406" spans="1:7" ht="14.4">
      <c r="A13406" s="27" t="str">
        <f>VLOOKUP(C13406,'user list'!A:B,2,0)</f>
        <v>ITDD</v>
      </c>
      <c r="B13406" s="172">
        <v>45818.983182870368</v>
      </c>
      <c r="C13406" s="69" t="s">
        <v>219</v>
      </c>
      <c r="D13406" s="69" t="s">
        <v>1937</v>
      </c>
      <c r="E13406" s="69" t="s">
        <v>2039</v>
      </c>
      <c r="F13406" s="69">
        <v>1955</v>
      </c>
      <c r="G13406" s="69" t="s">
        <v>1939</v>
      </c>
    </row>
    <row r="13407" spans="1:7" ht="14.4">
      <c r="A13407" s="27" t="str">
        <f>VLOOKUP(C13407,'user list'!A:B,2,0)</f>
        <v>ITDD</v>
      </c>
      <c r="B13407" s="172">
        <v>45818.983344907407</v>
      </c>
      <c r="C13407" s="69" t="s">
        <v>219</v>
      </c>
      <c r="D13407" s="69" t="s">
        <v>1937</v>
      </c>
      <c r="E13407" s="69" t="s">
        <v>1991</v>
      </c>
      <c r="F13407" s="69">
        <v>1907</v>
      </c>
      <c r="G13407" s="69" t="s">
        <v>1939</v>
      </c>
    </row>
    <row r="13408" spans="1:7" ht="14.4">
      <c r="A13408" s="27" t="str">
        <f>VLOOKUP(C13408,'user list'!A:B,2,0)</f>
        <v>ITDD</v>
      </c>
      <c r="B13408" s="172">
        <v>45818.983738425923</v>
      </c>
      <c r="C13408" s="69" t="s">
        <v>219</v>
      </c>
      <c r="D13408" s="69" t="s">
        <v>1937</v>
      </c>
      <c r="E13408" s="69" t="s">
        <v>1974</v>
      </c>
      <c r="F13408" s="69">
        <v>1892</v>
      </c>
      <c r="G13408" s="69" t="s">
        <v>1939</v>
      </c>
    </row>
    <row r="13409" spans="1:7" ht="14.4">
      <c r="A13409" s="27" t="str">
        <f>VLOOKUP(C13409,'user list'!A:B,2,0)</f>
        <v>ITDD</v>
      </c>
      <c r="B13409" s="172">
        <v>45818.983923611115</v>
      </c>
      <c r="C13409" s="69" t="s">
        <v>219</v>
      </c>
      <c r="D13409" s="69" t="s">
        <v>1937</v>
      </c>
      <c r="E13409" s="69" t="s">
        <v>2047</v>
      </c>
      <c r="F13409" s="69">
        <v>1865</v>
      </c>
      <c r="G13409" s="69" t="s">
        <v>1939</v>
      </c>
    </row>
    <row r="13410" spans="1:7" ht="14.4">
      <c r="A13410" s="27" t="str">
        <f>VLOOKUP(C13410,'user list'!A:B,2,0)</f>
        <v>ITDD</v>
      </c>
      <c r="B13410" s="172">
        <v>45818.9841087963</v>
      </c>
      <c r="C13410" s="69" t="s">
        <v>219</v>
      </c>
      <c r="D13410" s="69" t="s">
        <v>1937</v>
      </c>
      <c r="E13410" s="69" t="s">
        <v>2507</v>
      </c>
      <c r="F13410" s="69">
        <v>1852</v>
      </c>
      <c r="G13410" s="69" t="s">
        <v>1939</v>
      </c>
    </row>
    <row r="13411" spans="1:7" ht="14.4">
      <c r="A13411" s="27" t="str">
        <f>VLOOKUP(C13411,'user list'!A:B,2,0)</f>
        <v>ITDD</v>
      </c>
      <c r="B13411" s="172">
        <v>45818.984293981484</v>
      </c>
      <c r="C13411" s="69" t="s">
        <v>219</v>
      </c>
      <c r="D13411" s="69" t="s">
        <v>1937</v>
      </c>
      <c r="E13411" s="69" t="s">
        <v>2039</v>
      </c>
      <c r="F13411" s="69">
        <v>1851</v>
      </c>
      <c r="G13411" s="69" t="s">
        <v>1939</v>
      </c>
    </row>
    <row r="13412" spans="1:7" ht="14.4">
      <c r="A13412" s="27" t="str">
        <f>VLOOKUP(C13412,'user list'!A:B,2,0)</f>
        <v>ITDD</v>
      </c>
      <c r="B13412" s="172">
        <v>45818.984490740739</v>
      </c>
      <c r="C13412" s="69" t="s">
        <v>219</v>
      </c>
      <c r="D13412" s="69" t="s">
        <v>1937</v>
      </c>
      <c r="E13412" s="69" t="s">
        <v>2506</v>
      </c>
      <c r="F13412" s="69">
        <v>1850</v>
      </c>
      <c r="G13412" s="69" t="s">
        <v>1939</v>
      </c>
    </row>
    <row r="13413" spans="1:7" ht="14.4">
      <c r="A13413" s="27" t="str">
        <f>VLOOKUP(C13413,'user list'!A:B,2,0)</f>
        <v>ITDD</v>
      </c>
      <c r="B13413" s="172">
        <v>45818.984722222223</v>
      </c>
      <c r="C13413" s="69" t="s">
        <v>219</v>
      </c>
      <c r="D13413" s="69" t="s">
        <v>1937</v>
      </c>
      <c r="E13413" s="69" t="s">
        <v>2505</v>
      </c>
      <c r="F13413" s="69">
        <v>1849</v>
      </c>
      <c r="G13413" s="69" t="s">
        <v>1939</v>
      </c>
    </row>
    <row r="13414" spans="1:7" ht="14.4">
      <c r="A13414" s="27" t="str">
        <f>VLOOKUP(C13414,'user list'!A:B,2,0)</f>
        <v>ITDD</v>
      </c>
      <c r="B13414" s="172">
        <v>45818.984930555554</v>
      </c>
      <c r="C13414" s="69" t="s">
        <v>219</v>
      </c>
      <c r="D13414" s="69" t="s">
        <v>1937</v>
      </c>
      <c r="E13414" s="69" t="s">
        <v>1991</v>
      </c>
      <c r="F13414" s="69">
        <v>1845</v>
      </c>
      <c r="G13414" s="69" t="s">
        <v>1939</v>
      </c>
    </row>
    <row r="13415" spans="1:7" ht="14.4">
      <c r="A13415" s="27" t="str">
        <f>VLOOKUP(C13415,'user list'!A:B,2,0)</f>
        <v>ITDD</v>
      </c>
      <c r="B13415" s="172">
        <v>45818.98510416667</v>
      </c>
      <c r="C13415" s="69" t="s">
        <v>219</v>
      </c>
      <c r="D13415" s="69" t="s">
        <v>1937</v>
      </c>
      <c r="E13415" s="69" t="s">
        <v>1974</v>
      </c>
      <c r="F13415" s="69">
        <v>1838</v>
      </c>
      <c r="G13415" s="69" t="s">
        <v>1939</v>
      </c>
    </row>
    <row r="13416" spans="1:7" ht="14.4">
      <c r="A13416" s="27" t="str">
        <f>VLOOKUP(C13416,'user list'!A:B,2,0)</f>
        <v>ITDD</v>
      </c>
      <c r="B13416" s="172">
        <v>45818.985324074078</v>
      </c>
      <c r="C13416" s="69" t="s">
        <v>219</v>
      </c>
      <c r="D13416" s="69" t="s">
        <v>1937</v>
      </c>
      <c r="E13416" s="69" t="s">
        <v>1974</v>
      </c>
      <c r="F13416" s="69">
        <v>1830</v>
      </c>
      <c r="G13416" s="69" t="s">
        <v>1939</v>
      </c>
    </row>
    <row r="13417" spans="1:7" ht="14.4">
      <c r="A13417" s="27" t="str">
        <f>VLOOKUP(C13417,'user list'!A:B,2,0)</f>
        <v>ITDD</v>
      </c>
      <c r="B13417" s="172">
        <v>45818.985509259262</v>
      </c>
      <c r="C13417" s="69" t="s">
        <v>219</v>
      </c>
      <c r="D13417" s="69" t="s">
        <v>1937</v>
      </c>
      <c r="E13417" s="69" t="s">
        <v>2035</v>
      </c>
      <c r="F13417" s="69">
        <v>1828</v>
      </c>
      <c r="G13417" s="69" t="s">
        <v>1939</v>
      </c>
    </row>
    <row r="13418" spans="1:7" ht="14.4">
      <c r="A13418" s="27" t="str">
        <f>VLOOKUP(C13418,'user list'!A:B,2,0)</f>
        <v>ITDD</v>
      </c>
      <c r="B13418" s="172">
        <v>45818.985717592594</v>
      </c>
      <c r="C13418" s="69" t="s">
        <v>219</v>
      </c>
      <c r="D13418" s="69" t="s">
        <v>1937</v>
      </c>
      <c r="E13418" s="69" t="s">
        <v>1991</v>
      </c>
      <c r="F13418" s="69">
        <v>1817</v>
      </c>
      <c r="G13418" s="69" t="s">
        <v>1939</v>
      </c>
    </row>
    <row r="13419" spans="1:7" ht="14.4">
      <c r="A13419" s="27" t="str">
        <f>VLOOKUP(C13419,'user list'!A:B,2,0)</f>
        <v>ITDD</v>
      </c>
      <c r="B13419" s="172">
        <v>45818.985902777778</v>
      </c>
      <c r="C13419" s="69" t="s">
        <v>219</v>
      </c>
      <c r="D13419" s="69" t="s">
        <v>1937</v>
      </c>
      <c r="E13419" s="69" t="s">
        <v>2039</v>
      </c>
      <c r="F13419" s="69">
        <v>1816</v>
      </c>
      <c r="G13419" s="69" t="s">
        <v>1939</v>
      </c>
    </row>
    <row r="13420" spans="1:7" ht="14.4">
      <c r="A13420" s="27" t="str">
        <f>VLOOKUP(C13420,'user list'!A:B,2,0)</f>
        <v>ITDD</v>
      </c>
      <c r="B13420" s="172">
        <v>45818.986087962963</v>
      </c>
      <c r="C13420" s="69" t="s">
        <v>219</v>
      </c>
      <c r="D13420" s="69" t="s">
        <v>1937</v>
      </c>
      <c r="E13420" s="69" t="s">
        <v>2047</v>
      </c>
      <c r="F13420" s="69">
        <v>1815</v>
      </c>
      <c r="G13420" s="69" t="s">
        <v>1939</v>
      </c>
    </row>
    <row r="13421" spans="1:7" ht="14.4">
      <c r="A13421" s="27" t="str">
        <f>VLOOKUP(C13421,'user list'!A:B,2,0)</f>
        <v>ITDD</v>
      </c>
      <c r="B13421" s="172">
        <v>45818.986284722225</v>
      </c>
      <c r="C13421" s="69" t="s">
        <v>219</v>
      </c>
      <c r="D13421" s="69" t="s">
        <v>1937</v>
      </c>
      <c r="E13421" s="69" t="s">
        <v>2002</v>
      </c>
      <c r="F13421" s="69">
        <v>1814</v>
      </c>
      <c r="G13421" s="69" t="s">
        <v>1939</v>
      </c>
    </row>
    <row r="13422" spans="1:7" ht="14.4">
      <c r="A13422" s="27" t="str">
        <f>VLOOKUP(C13422,'user list'!A:B,2,0)</f>
        <v>ITDD</v>
      </c>
      <c r="B13422" s="172">
        <v>45818.986504629633</v>
      </c>
      <c r="C13422" s="69" t="s">
        <v>219</v>
      </c>
      <c r="D13422" s="69" t="s">
        <v>1937</v>
      </c>
      <c r="E13422" s="69" t="s">
        <v>2001</v>
      </c>
      <c r="F13422" s="69">
        <v>1813</v>
      </c>
      <c r="G13422" s="69" t="s">
        <v>1939</v>
      </c>
    </row>
    <row r="13423" spans="1:7" ht="14.4">
      <c r="A13423" s="27" t="str">
        <f>VLOOKUP(C13423,'user list'!A:B,2,0)</f>
        <v>ITDD</v>
      </c>
      <c r="B13423" s="172">
        <v>45818.986759259256</v>
      </c>
      <c r="C13423" s="69" t="s">
        <v>219</v>
      </c>
      <c r="D13423" s="69" t="s">
        <v>1937</v>
      </c>
      <c r="E13423" s="69" t="s">
        <v>2035</v>
      </c>
      <c r="F13423" s="69">
        <v>1812</v>
      </c>
      <c r="G13423" s="69" t="s">
        <v>1939</v>
      </c>
    </row>
    <row r="13424" spans="1:7" ht="14.4">
      <c r="A13424" s="27" t="str">
        <f>VLOOKUP(C13424,'user list'!A:B,2,0)</f>
        <v>ITDD</v>
      </c>
      <c r="B13424" s="172">
        <v>45818.987210648149</v>
      </c>
      <c r="C13424" s="69" t="s">
        <v>219</v>
      </c>
      <c r="D13424" s="69" t="s">
        <v>1937</v>
      </c>
      <c r="E13424" s="69" t="s">
        <v>1974</v>
      </c>
      <c r="F13424" s="69">
        <v>1811</v>
      </c>
      <c r="G13424" s="69" t="s">
        <v>1939</v>
      </c>
    </row>
    <row r="13425" spans="1:7" ht="14.4">
      <c r="A13425" s="27" t="str">
        <f>VLOOKUP(C13425,'user list'!A:B,2,0)</f>
        <v>ITDD</v>
      </c>
      <c r="B13425" s="172">
        <v>45818.987581018519</v>
      </c>
      <c r="C13425" s="69" t="s">
        <v>219</v>
      </c>
      <c r="D13425" s="69" t="s">
        <v>1937</v>
      </c>
      <c r="E13425" s="69" t="s">
        <v>2482</v>
      </c>
      <c r="F13425" s="69">
        <v>1802</v>
      </c>
      <c r="G13425" s="69" t="s">
        <v>1939</v>
      </c>
    </row>
    <row r="13426" spans="1:7" ht="14.4">
      <c r="A13426" s="27" t="str">
        <f>VLOOKUP(C13426,'user list'!A:B,2,0)</f>
        <v>ITDD</v>
      </c>
      <c r="B13426" s="172">
        <v>45818.988125000003</v>
      </c>
      <c r="C13426" s="69" t="s">
        <v>219</v>
      </c>
      <c r="D13426" s="69" t="s">
        <v>1937</v>
      </c>
      <c r="E13426" s="69" t="s">
        <v>2481</v>
      </c>
      <c r="F13426" s="69">
        <v>1801</v>
      </c>
      <c r="G13426" s="69" t="s">
        <v>1939</v>
      </c>
    </row>
    <row r="13427" spans="1:7" ht="14.4">
      <c r="A13427" s="27" t="str">
        <f>VLOOKUP(C13427,'user list'!A:B,2,0)</f>
        <v>ITDD</v>
      </c>
      <c r="B13427" s="172">
        <v>45818.988321759258</v>
      </c>
      <c r="C13427" s="69" t="s">
        <v>219</v>
      </c>
      <c r="D13427" s="69" t="s">
        <v>1937</v>
      </c>
      <c r="E13427" s="69" t="s">
        <v>2048</v>
      </c>
      <c r="F13427" s="69">
        <v>1800</v>
      </c>
      <c r="G13427" s="69" t="s">
        <v>1939</v>
      </c>
    </row>
    <row r="13428" spans="1:7" ht="14.4">
      <c r="A13428" s="27" t="str">
        <f>VLOOKUP(C13428,'user list'!A:B,2,0)</f>
        <v>ITDD</v>
      </c>
      <c r="B13428" s="172">
        <v>45818.988530092596</v>
      </c>
      <c r="C13428" s="69" t="s">
        <v>219</v>
      </c>
      <c r="D13428" s="69" t="s">
        <v>1937</v>
      </c>
      <c r="E13428" s="69" t="s">
        <v>2029</v>
      </c>
      <c r="F13428" s="69">
        <v>1799</v>
      </c>
      <c r="G13428" s="69" t="s">
        <v>1939</v>
      </c>
    </row>
    <row r="13429" spans="1:7" ht="14.4">
      <c r="A13429" s="27" t="str">
        <f>VLOOKUP(C13429,'user list'!A:B,2,0)</f>
        <v>ITDD</v>
      </c>
      <c r="B13429" s="172">
        <v>45818.988692129627</v>
      </c>
      <c r="C13429" s="69" t="s">
        <v>219</v>
      </c>
      <c r="D13429" s="69" t="s">
        <v>1937</v>
      </c>
      <c r="E13429" s="69" t="s">
        <v>1989</v>
      </c>
      <c r="F13429" s="69">
        <v>1798</v>
      </c>
      <c r="G13429" s="69" t="s">
        <v>1939</v>
      </c>
    </row>
    <row r="13430" spans="1:7" ht="14.4">
      <c r="A13430" s="27" t="str">
        <f>VLOOKUP(C13430,'user list'!A:B,2,0)</f>
        <v>ITDD</v>
      </c>
      <c r="B13430" s="172">
        <v>45818.988877314812</v>
      </c>
      <c r="C13430" s="69" t="s">
        <v>219</v>
      </c>
      <c r="D13430" s="69" t="s">
        <v>1937</v>
      </c>
      <c r="E13430" s="69" t="s">
        <v>2002</v>
      </c>
      <c r="F13430" s="69">
        <v>1797</v>
      </c>
      <c r="G13430" s="69" t="s">
        <v>1939</v>
      </c>
    </row>
    <row r="13431" spans="1:7" ht="14.4">
      <c r="A13431" s="27" t="str">
        <f>VLOOKUP(C13431,'user list'!A:B,2,0)</f>
        <v>ITDD</v>
      </c>
      <c r="B13431" s="172">
        <v>45818.989120370374</v>
      </c>
      <c r="C13431" s="69" t="s">
        <v>219</v>
      </c>
      <c r="D13431" s="69" t="s">
        <v>1937</v>
      </c>
      <c r="E13431" s="69" t="s">
        <v>2049</v>
      </c>
      <c r="F13431" s="69">
        <v>1796</v>
      </c>
      <c r="G13431" s="69" t="s">
        <v>1939</v>
      </c>
    </row>
    <row r="13432" spans="1:7" ht="14.4">
      <c r="A13432" s="27" t="str">
        <f>VLOOKUP(C13432,'user list'!A:B,2,0)</f>
        <v>ITDD</v>
      </c>
      <c r="B13432" s="172">
        <v>45818.989340277774</v>
      </c>
      <c r="C13432" s="69" t="s">
        <v>219</v>
      </c>
      <c r="D13432" s="69" t="s">
        <v>1937</v>
      </c>
      <c r="E13432" s="69" t="s">
        <v>2473</v>
      </c>
      <c r="F13432" s="69">
        <v>1787</v>
      </c>
      <c r="G13432" s="69" t="s">
        <v>1939</v>
      </c>
    </row>
    <row r="13433" spans="1:7" ht="14.4">
      <c r="A13433" s="27" t="str">
        <f>VLOOKUP(C13433,'user list'!A:B,2,0)</f>
        <v>ITDD</v>
      </c>
      <c r="B13433" s="172">
        <v>45818.989629629628</v>
      </c>
      <c r="C13433" s="69" t="s">
        <v>219</v>
      </c>
      <c r="D13433" s="69" t="s">
        <v>1937</v>
      </c>
      <c r="E13433" s="69" t="s">
        <v>2039</v>
      </c>
      <c r="F13433" s="69">
        <v>1744</v>
      </c>
      <c r="G13433" s="69" t="s">
        <v>1939</v>
      </c>
    </row>
    <row r="13434" spans="1:7" ht="14.4">
      <c r="A13434" s="27" t="str">
        <f>VLOOKUP(C13434,'user list'!A:B,2,0)</f>
        <v>ITDD</v>
      </c>
      <c r="B13434" s="172">
        <v>45818.989791666667</v>
      </c>
      <c r="C13434" s="69" t="s">
        <v>219</v>
      </c>
      <c r="D13434" s="69" t="s">
        <v>1937</v>
      </c>
      <c r="E13434" s="69" t="s">
        <v>1991</v>
      </c>
      <c r="F13434" s="69">
        <v>1739</v>
      </c>
      <c r="G13434" s="69" t="s">
        <v>1939</v>
      </c>
    </row>
    <row r="13435" spans="1:7" ht="14.4">
      <c r="A13435" s="27" t="str">
        <f>VLOOKUP(C13435,'user list'!A:B,2,0)</f>
        <v>ITDD</v>
      </c>
      <c r="B13435" s="172">
        <v>45818.990011574075</v>
      </c>
      <c r="C13435" s="69" t="s">
        <v>219</v>
      </c>
      <c r="D13435" s="69" t="s">
        <v>1937</v>
      </c>
      <c r="E13435" s="69" t="s">
        <v>1974</v>
      </c>
      <c r="F13435" s="69">
        <v>1733</v>
      </c>
      <c r="G13435" s="69" t="s">
        <v>1939</v>
      </c>
    </row>
    <row r="13436" spans="1:7" ht="14.4">
      <c r="A13436" s="27" t="str">
        <f>VLOOKUP(C13436,'user list'!A:B,2,0)</f>
        <v>MDAD</v>
      </c>
      <c r="B13436" s="172">
        <v>45818.993483796294</v>
      </c>
      <c r="C13436" s="69" t="s">
        <v>223</v>
      </c>
      <c r="D13436" s="69" t="s">
        <v>1937</v>
      </c>
      <c r="E13436" s="69" t="s">
        <v>2039</v>
      </c>
      <c r="F13436" s="69">
        <v>2119</v>
      </c>
      <c r="G13436" s="69" t="s">
        <v>1939</v>
      </c>
    </row>
    <row r="13437" spans="1:7" ht="14.4">
      <c r="A13437" s="27" t="str">
        <f>VLOOKUP(C13437,'user list'!A:B,2,0)</f>
        <v>MDAD</v>
      </c>
      <c r="B13437" s="172">
        <v>45818.993923611109</v>
      </c>
      <c r="C13437" s="69" t="s">
        <v>223</v>
      </c>
      <c r="D13437" s="69" t="s">
        <v>1937</v>
      </c>
      <c r="E13437" s="69" t="s">
        <v>1991</v>
      </c>
      <c r="F13437" s="69">
        <v>2115</v>
      </c>
      <c r="G13437" s="69" t="s">
        <v>1939</v>
      </c>
    </row>
    <row r="13438" spans="1:7" ht="14.4">
      <c r="A13438" s="27" t="str">
        <f>VLOOKUP(C13438,'user list'!A:B,2,0)</f>
        <v>MDAD</v>
      </c>
      <c r="B13438" s="172">
        <v>45818.994120370371</v>
      </c>
      <c r="C13438" s="69" t="s">
        <v>223</v>
      </c>
      <c r="D13438" s="69" t="s">
        <v>1937</v>
      </c>
      <c r="E13438" s="69" t="s">
        <v>2001</v>
      </c>
      <c r="F13438" s="69">
        <v>2021</v>
      </c>
      <c r="G13438" s="69" t="s">
        <v>1939</v>
      </c>
    </row>
    <row r="13439" spans="1:7" ht="14.4">
      <c r="A13439" s="27" t="str">
        <f>VLOOKUP(C13439,'user list'!A:B,2,0)</f>
        <v>MDAD</v>
      </c>
      <c r="B13439" s="172">
        <v>45818.994293981479</v>
      </c>
      <c r="C13439" s="69" t="s">
        <v>223</v>
      </c>
      <c r="D13439" s="69" t="s">
        <v>1937</v>
      </c>
      <c r="E13439" s="69" t="s">
        <v>2002</v>
      </c>
      <c r="F13439" s="69">
        <v>2018</v>
      </c>
      <c r="G13439" s="69" t="s">
        <v>1939</v>
      </c>
    </row>
    <row r="13440" spans="1:7" ht="14.4">
      <c r="A13440" s="27" t="str">
        <f>VLOOKUP(C13440,'user list'!A:B,2,0)</f>
        <v>MDAD</v>
      </c>
      <c r="B13440" s="172">
        <v>45818.994502314818</v>
      </c>
      <c r="C13440" s="69" t="s">
        <v>223</v>
      </c>
      <c r="D13440" s="69" t="s">
        <v>1937</v>
      </c>
      <c r="E13440" s="69" t="s">
        <v>2047</v>
      </c>
      <c r="F13440" s="69">
        <v>1983</v>
      </c>
      <c r="G13440" s="69" t="s">
        <v>1939</v>
      </c>
    </row>
    <row r="13441" spans="1:7" ht="14.4">
      <c r="A13441" s="27" t="str">
        <f>VLOOKUP(C13441,'user list'!A:B,2,0)</f>
        <v>MDAD</v>
      </c>
      <c r="B13441" s="172">
        <v>45818.994641203702</v>
      </c>
      <c r="C13441" s="69" t="s">
        <v>223</v>
      </c>
      <c r="D13441" s="69" t="s">
        <v>1937</v>
      </c>
      <c r="E13441" s="69" t="s">
        <v>1974</v>
      </c>
      <c r="F13441" s="69">
        <v>1980</v>
      </c>
      <c r="G13441" s="69" t="s">
        <v>1939</v>
      </c>
    </row>
    <row r="13442" spans="1:7" ht="14.4">
      <c r="A13442" s="27" t="str">
        <f>VLOOKUP(C13442,'user list'!A:B,2,0)</f>
        <v>MDAD</v>
      </c>
      <c r="B13442" s="172">
        <v>45818.994826388887</v>
      </c>
      <c r="C13442" s="69" t="s">
        <v>223</v>
      </c>
      <c r="D13442" s="69" t="s">
        <v>1937</v>
      </c>
      <c r="E13442" s="69" t="s">
        <v>2047</v>
      </c>
      <c r="F13442" s="69">
        <v>1937</v>
      </c>
      <c r="G13442" s="69" t="s">
        <v>1939</v>
      </c>
    </row>
    <row r="13443" spans="1:7" ht="14.4">
      <c r="A13443" s="27" t="str">
        <f>VLOOKUP(C13443,'user list'!A:B,2,0)</f>
        <v>MDAD</v>
      </c>
      <c r="B13443" s="172">
        <v>45818.99496527778</v>
      </c>
      <c r="C13443" s="69" t="s">
        <v>223</v>
      </c>
      <c r="D13443" s="69" t="s">
        <v>1937</v>
      </c>
      <c r="E13443" s="69" t="s">
        <v>2047</v>
      </c>
      <c r="F13443" s="69">
        <v>1917</v>
      </c>
      <c r="G13443" s="69" t="s">
        <v>1939</v>
      </c>
    </row>
    <row r="13444" spans="1:7" ht="14.4">
      <c r="A13444" s="27" t="str">
        <f>VLOOKUP(C13444,'user list'!A:B,2,0)</f>
        <v>MDAD</v>
      </c>
      <c r="B13444" s="172">
        <v>45818.995682870373</v>
      </c>
      <c r="C13444" s="69" t="s">
        <v>223</v>
      </c>
      <c r="D13444" s="69" t="s">
        <v>1937</v>
      </c>
      <c r="E13444" s="69" t="s">
        <v>1991</v>
      </c>
      <c r="F13444" s="69">
        <v>1911</v>
      </c>
      <c r="G13444" s="69" t="s">
        <v>1939</v>
      </c>
    </row>
    <row r="13445" spans="1:7" ht="14.4">
      <c r="A13445" s="27" t="str">
        <f>VLOOKUP(C13445,'user list'!A:B,2,0)</f>
        <v>MDAD</v>
      </c>
      <c r="B13445" s="172">
        <v>45818.996192129627</v>
      </c>
      <c r="C13445" s="69" t="s">
        <v>223</v>
      </c>
      <c r="D13445" s="69" t="s">
        <v>1937</v>
      </c>
      <c r="E13445" s="69" t="s">
        <v>1974</v>
      </c>
      <c r="F13445" s="69">
        <v>1904</v>
      </c>
      <c r="G13445" s="69" t="s">
        <v>1939</v>
      </c>
    </row>
    <row r="13446" spans="1:7" ht="14.4">
      <c r="A13446" s="27" t="str">
        <f>VLOOKUP(C13446,'user list'!A:B,2,0)</f>
        <v>MDAD</v>
      </c>
      <c r="B13446" s="172">
        <v>45818.996539351851</v>
      </c>
      <c r="C13446" s="69" t="s">
        <v>223</v>
      </c>
      <c r="D13446" s="69" t="s">
        <v>1937</v>
      </c>
      <c r="E13446" s="69" t="s">
        <v>2048</v>
      </c>
      <c r="F13446" s="69">
        <v>1884</v>
      </c>
      <c r="G13446" s="69" t="s">
        <v>1939</v>
      </c>
    </row>
    <row r="13447" spans="1:7" ht="14.4">
      <c r="A13447" s="27" t="str">
        <f>VLOOKUP(C13447,'user list'!A:B,2,0)</f>
        <v>MDAD</v>
      </c>
      <c r="B13447" s="172">
        <v>45818.996793981481</v>
      </c>
      <c r="C13447" s="69" t="s">
        <v>223</v>
      </c>
      <c r="D13447" s="69" t="s">
        <v>1937</v>
      </c>
      <c r="E13447" s="69" t="s">
        <v>2029</v>
      </c>
      <c r="F13447" s="69">
        <v>1859</v>
      </c>
      <c r="G13447" s="69" t="s">
        <v>1939</v>
      </c>
    </row>
    <row r="13448" spans="1:7" ht="14.4">
      <c r="A13448" s="27" t="str">
        <f>VLOOKUP(C13448,'user list'!A:B,2,0)</f>
        <v>MDAD</v>
      </c>
      <c r="B13448" s="172">
        <v>45818.997175925928</v>
      </c>
      <c r="C13448" s="69" t="s">
        <v>223</v>
      </c>
      <c r="D13448" s="69" t="s">
        <v>1937</v>
      </c>
      <c r="E13448" s="69" t="s">
        <v>1989</v>
      </c>
      <c r="F13448" s="69">
        <v>1848</v>
      </c>
      <c r="G13448" s="69" t="s">
        <v>1939</v>
      </c>
    </row>
    <row r="13449" spans="1:7" ht="14.4">
      <c r="A13449" s="27" t="str">
        <f>VLOOKUP(C13449,'user list'!A:B,2,0)</f>
        <v>MDAD</v>
      </c>
      <c r="B13449" s="172">
        <v>45818.99732638889</v>
      </c>
      <c r="C13449" s="69" t="s">
        <v>223</v>
      </c>
      <c r="D13449" s="69" t="s">
        <v>1937</v>
      </c>
      <c r="E13449" s="69" t="s">
        <v>2035</v>
      </c>
      <c r="F13449" s="69">
        <v>1842</v>
      </c>
      <c r="G13449" s="69" t="s">
        <v>1939</v>
      </c>
    </row>
    <row r="13450" spans="1:7" ht="14.4">
      <c r="A13450" s="27" t="str">
        <f>VLOOKUP(C13450,'user list'!A:B,2,0)</f>
        <v>MDAD</v>
      </c>
      <c r="B13450" s="172">
        <v>45818.997511574074</v>
      </c>
      <c r="C13450" s="69" t="s">
        <v>223</v>
      </c>
      <c r="D13450" s="69" t="s">
        <v>1937</v>
      </c>
      <c r="E13450" s="69" t="s">
        <v>2001</v>
      </c>
      <c r="F13450" s="69">
        <v>1837</v>
      </c>
      <c r="G13450" s="69" t="s">
        <v>1939</v>
      </c>
    </row>
    <row r="13451" spans="1:7" ht="14.4">
      <c r="A13451" s="27" t="str">
        <f>VLOOKUP(C13451,'user list'!A:B,2,0)</f>
        <v>MDAD</v>
      </c>
      <c r="B13451" s="172">
        <v>45818.997708333336</v>
      </c>
      <c r="C13451" s="69" t="s">
        <v>223</v>
      </c>
      <c r="D13451" s="69" t="s">
        <v>1937</v>
      </c>
      <c r="E13451" s="69" t="s">
        <v>2002</v>
      </c>
      <c r="F13451" s="69">
        <v>1836</v>
      </c>
      <c r="G13451" s="69" t="s">
        <v>1939</v>
      </c>
    </row>
    <row r="13452" spans="1:7" ht="14.4">
      <c r="A13452" s="27" t="str">
        <f>VLOOKUP(C13452,'user list'!A:B,2,0)</f>
        <v>MDAD</v>
      </c>
      <c r="B13452" s="172">
        <v>45818.997939814813</v>
      </c>
      <c r="C13452" s="69" t="s">
        <v>223</v>
      </c>
      <c r="D13452" s="69" t="s">
        <v>1937</v>
      </c>
      <c r="E13452" s="69" t="s">
        <v>2047</v>
      </c>
      <c r="F13452" s="69">
        <v>1835</v>
      </c>
      <c r="G13452" s="69" t="s">
        <v>1939</v>
      </c>
    </row>
    <row r="13453" spans="1:7" ht="14.4">
      <c r="A13453" s="27" t="str">
        <f>VLOOKUP(C13453,'user list'!A:B,2,0)</f>
        <v>MDAD</v>
      </c>
      <c r="B13453" s="172">
        <v>45818.998124999998</v>
      </c>
      <c r="C13453" s="69" t="s">
        <v>223</v>
      </c>
      <c r="D13453" s="69" t="s">
        <v>1937</v>
      </c>
      <c r="E13453" s="69" t="s">
        <v>2039</v>
      </c>
      <c r="F13453" s="69">
        <v>1833</v>
      </c>
      <c r="G13453" s="69" t="s">
        <v>1939</v>
      </c>
    </row>
    <row r="13454" spans="1:7" ht="14.4">
      <c r="A13454" s="27" t="str">
        <f>VLOOKUP(C13454,'user list'!A:B,2,0)</f>
        <v>MDAD</v>
      </c>
      <c r="B13454" s="172">
        <v>45818.998437499999</v>
      </c>
      <c r="C13454" s="69" t="s">
        <v>223</v>
      </c>
      <c r="D13454" s="69" t="s">
        <v>1937</v>
      </c>
      <c r="E13454" s="69" t="s">
        <v>1991</v>
      </c>
      <c r="F13454" s="69">
        <v>1832</v>
      </c>
      <c r="G13454" s="69" t="s">
        <v>1939</v>
      </c>
    </row>
    <row r="13455" spans="1:7" ht="14.4">
      <c r="A13455" s="27" t="str">
        <f>VLOOKUP(C13455,'user list'!A:B,2,0)</f>
        <v>MDAD</v>
      </c>
      <c r="B13455" s="172">
        <v>45818.99863425926</v>
      </c>
      <c r="C13455" s="69" t="s">
        <v>223</v>
      </c>
      <c r="D13455" s="69" t="s">
        <v>1937</v>
      </c>
      <c r="E13455" s="69" t="s">
        <v>1974</v>
      </c>
      <c r="F13455" s="69">
        <v>1831</v>
      </c>
      <c r="G13455" s="69" t="s">
        <v>1939</v>
      </c>
    </row>
    <row r="13456" spans="1:7" ht="14.4">
      <c r="A13456" s="27" t="str">
        <f>VLOOKUP(C13456,'user list'!A:B,2,0)</f>
        <v>MDAD</v>
      </c>
      <c r="B13456" s="172">
        <v>45818.998842592591</v>
      </c>
      <c r="C13456" s="69" t="s">
        <v>223</v>
      </c>
      <c r="D13456" s="69" t="s">
        <v>1937</v>
      </c>
      <c r="E13456" s="69" t="s">
        <v>2029</v>
      </c>
      <c r="F13456" s="69">
        <v>1793</v>
      </c>
      <c r="G13456" s="69" t="s">
        <v>1939</v>
      </c>
    </row>
    <row r="13457" spans="1:7" ht="14.4">
      <c r="A13457" s="27" t="str">
        <f>VLOOKUP(C13457,'user list'!A:B,2,0)</f>
        <v>MDAD</v>
      </c>
      <c r="B13457" s="172">
        <v>45818.998877314814</v>
      </c>
      <c r="C13457" s="69" t="s">
        <v>223</v>
      </c>
      <c r="D13457" s="69" t="s">
        <v>1937</v>
      </c>
      <c r="E13457" s="69" t="s">
        <v>2029</v>
      </c>
      <c r="F13457" s="69">
        <v>1793</v>
      </c>
      <c r="G13457" s="69" t="s">
        <v>1939</v>
      </c>
    </row>
    <row r="13458" spans="1:7" ht="14.4">
      <c r="A13458" s="27" t="str">
        <f>VLOOKUP(C13458,'user list'!A:B,2,0)</f>
        <v>MDAD</v>
      </c>
      <c r="B13458" s="172">
        <v>45818.999108796299</v>
      </c>
      <c r="C13458" s="69" t="s">
        <v>223</v>
      </c>
      <c r="D13458" s="69" t="s">
        <v>1937</v>
      </c>
      <c r="E13458" s="69" t="s">
        <v>1989</v>
      </c>
      <c r="F13458" s="69">
        <v>1766</v>
      </c>
      <c r="G13458" s="69" t="s">
        <v>1939</v>
      </c>
    </row>
    <row r="13459" spans="1:7" ht="14.4">
      <c r="A13459" s="27" t="str">
        <f>VLOOKUP(C13459,'user list'!A:B,2,0)</f>
        <v>MDAD</v>
      </c>
      <c r="B13459" s="172">
        <v>45818.99927083333</v>
      </c>
      <c r="C13459" s="69" t="s">
        <v>223</v>
      </c>
      <c r="D13459" s="69" t="s">
        <v>1937</v>
      </c>
      <c r="E13459" s="69" t="s">
        <v>2035</v>
      </c>
      <c r="F13459" s="69">
        <v>1763</v>
      </c>
      <c r="G13459" s="69" t="s">
        <v>1939</v>
      </c>
    </row>
    <row r="13460" spans="1:7" ht="14.4">
      <c r="A13460" s="27" t="str">
        <f>VLOOKUP(C13460,'user list'!A:B,2,0)</f>
        <v>MDAD</v>
      </c>
      <c r="B13460" s="172">
        <v>45818.999421296299</v>
      </c>
      <c r="C13460" s="69" t="s">
        <v>223</v>
      </c>
      <c r="D13460" s="69" t="s">
        <v>1937</v>
      </c>
      <c r="E13460" s="69" t="s">
        <v>2001</v>
      </c>
      <c r="F13460" s="69">
        <v>1762</v>
      </c>
      <c r="G13460" s="69" t="s">
        <v>1939</v>
      </c>
    </row>
    <row r="13461" spans="1:7" ht="14.4">
      <c r="A13461" s="27" t="str">
        <f>VLOOKUP(C13461,'user list'!A:B,2,0)</f>
        <v>MDAD</v>
      </c>
      <c r="B13461" s="172">
        <v>45818.9997337963</v>
      </c>
      <c r="C13461" s="69" t="s">
        <v>223</v>
      </c>
      <c r="D13461" s="69" t="s">
        <v>1937</v>
      </c>
      <c r="E13461" s="69" t="s">
        <v>2002</v>
      </c>
      <c r="F13461" s="69">
        <v>1747</v>
      </c>
      <c r="G13461" s="69" t="s">
        <v>1939</v>
      </c>
    </row>
    <row r="13462" spans="1:7" ht="14.4">
      <c r="A13462" s="27" t="str">
        <f>VLOOKUP(C13462,'user list'!A:B,2,0)</f>
        <v>MDAD</v>
      </c>
      <c r="B13462" s="172">
        <v>45819</v>
      </c>
      <c r="C13462" s="69" t="s">
        <v>223</v>
      </c>
      <c r="D13462" s="69" t="s">
        <v>1937</v>
      </c>
      <c r="E13462" s="69" t="s">
        <v>2047</v>
      </c>
      <c r="F13462" s="69">
        <v>1735</v>
      </c>
      <c r="G13462" s="69" t="s">
        <v>1939</v>
      </c>
    </row>
    <row r="13463" spans="1:7" ht="14.4">
      <c r="A13463" s="27" t="str">
        <f>VLOOKUP(C13463,'user list'!A:B,2,0)</f>
        <v>MDAD</v>
      </c>
      <c r="B13463" s="172">
        <v>45819.000462962962</v>
      </c>
      <c r="C13463" s="69" t="s">
        <v>223</v>
      </c>
      <c r="D13463" s="69" t="s">
        <v>1937</v>
      </c>
      <c r="E13463" s="69" t="s">
        <v>1991</v>
      </c>
      <c r="F13463" s="69">
        <v>1734</v>
      </c>
      <c r="G13463" s="69" t="s">
        <v>1939</v>
      </c>
    </row>
    <row r="13464" spans="1:7" ht="14.4">
      <c r="A13464" s="27" t="str">
        <f>VLOOKUP(C13464,'user list'!A:B,2,0)</f>
        <v>MDAD</v>
      </c>
      <c r="B13464" s="172">
        <v>45819.000694444447</v>
      </c>
      <c r="C13464" s="69" t="s">
        <v>223</v>
      </c>
      <c r="D13464" s="69" t="s">
        <v>1937</v>
      </c>
      <c r="E13464" s="69" t="s">
        <v>1974</v>
      </c>
      <c r="F13464" s="69">
        <v>1727</v>
      </c>
      <c r="G13464" s="69" t="s">
        <v>1939</v>
      </c>
    </row>
    <row r="13465" spans="1:7" ht="14.4">
      <c r="A13465" s="27" t="str">
        <f>VLOOKUP(C13465,'user list'!A:B,2,0)</f>
        <v>OCM</v>
      </c>
      <c r="B13465" s="172">
        <v>45819.003125000003</v>
      </c>
      <c r="C13465" s="69" t="s">
        <v>230</v>
      </c>
      <c r="D13465" s="69" t="s">
        <v>1937</v>
      </c>
      <c r="E13465" s="69" t="s">
        <v>2473</v>
      </c>
      <c r="F13465" s="69">
        <v>2190</v>
      </c>
      <c r="G13465" s="69" t="s">
        <v>1939</v>
      </c>
    </row>
    <row r="13466" spans="1:7" ht="14.4">
      <c r="A13466" s="27" t="str">
        <f>VLOOKUP(C13466,'user list'!A:B,2,0)</f>
        <v>OCM</v>
      </c>
      <c r="B13466" s="172">
        <v>45819.003252314818</v>
      </c>
      <c r="C13466" s="69" t="s">
        <v>230</v>
      </c>
      <c r="D13466" s="69" t="s">
        <v>1937</v>
      </c>
      <c r="E13466" s="69" t="s">
        <v>2048</v>
      </c>
      <c r="F13466" s="69">
        <v>2162</v>
      </c>
      <c r="G13466" s="69" t="s">
        <v>1939</v>
      </c>
    </row>
    <row r="13467" spans="1:7" ht="14.4">
      <c r="A13467" s="27" t="str">
        <f>VLOOKUP(C13467,'user list'!A:B,2,0)</f>
        <v>OCM</v>
      </c>
      <c r="B13467" s="172">
        <v>45819.003321759257</v>
      </c>
      <c r="C13467" s="69" t="s">
        <v>230</v>
      </c>
      <c r="D13467" s="69" t="s">
        <v>1937</v>
      </c>
      <c r="E13467" s="69" t="s">
        <v>1991</v>
      </c>
      <c r="F13467" s="69">
        <v>2111</v>
      </c>
      <c r="G13467" s="69" t="s">
        <v>1939</v>
      </c>
    </row>
    <row r="13468" spans="1:7" ht="14.4">
      <c r="A13468" s="27" t="str">
        <f>VLOOKUP(C13468,'user list'!A:B,2,0)</f>
        <v>OCM</v>
      </c>
      <c r="B13468" s="172">
        <v>45819.003391203703</v>
      </c>
      <c r="C13468" s="69" t="s">
        <v>230</v>
      </c>
      <c r="D13468" s="69" t="s">
        <v>1937</v>
      </c>
      <c r="E13468" s="69" t="s">
        <v>2672</v>
      </c>
      <c r="F13468" s="69">
        <v>2082</v>
      </c>
      <c r="G13468" s="69" t="s">
        <v>1939</v>
      </c>
    </row>
    <row r="13469" spans="1:7" ht="14.4">
      <c r="A13469" s="27" t="str">
        <f>VLOOKUP(C13469,'user list'!A:B,2,0)</f>
        <v>OCM</v>
      </c>
      <c r="B13469" s="172">
        <v>45819.003784722219</v>
      </c>
      <c r="C13469" s="69" t="s">
        <v>230</v>
      </c>
      <c r="D13469" s="69" t="s">
        <v>1937</v>
      </c>
      <c r="E13469" s="69" t="s">
        <v>2671</v>
      </c>
      <c r="F13469" s="69">
        <v>2081</v>
      </c>
      <c r="G13469" s="69" t="s">
        <v>1939</v>
      </c>
    </row>
    <row r="13470" spans="1:7" ht="14.4">
      <c r="A13470" s="27" t="str">
        <f>VLOOKUP(C13470,'user list'!A:B,2,0)</f>
        <v>OCM</v>
      </c>
      <c r="B13470" s="172">
        <v>45819.004120370373</v>
      </c>
      <c r="C13470" s="69" t="s">
        <v>230</v>
      </c>
      <c r="D13470" s="69" t="s">
        <v>1937</v>
      </c>
      <c r="E13470" s="69" t="s">
        <v>2670</v>
      </c>
      <c r="F13470" s="69">
        <v>2080</v>
      </c>
      <c r="G13470" s="69" t="s">
        <v>1939</v>
      </c>
    </row>
    <row r="13471" spans="1:7" ht="14.4">
      <c r="A13471" s="27" t="str">
        <f>VLOOKUP(C13471,'user list'!A:B,2,0)</f>
        <v>OCM</v>
      </c>
      <c r="B13471" s="172">
        <v>45819.004317129627</v>
      </c>
      <c r="C13471" s="69" t="s">
        <v>230</v>
      </c>
      <c r="D13471" s="69" t="s">
        <v>1937</v>
      </c>
      <c r="E13471" s="69" t="s">
        <v>2669</v>
      </c>
      <c r="F13471" s="69">
        <v>2079</v>
      </c>
      <c r="G13471" s="69" t="s">
        <v>1939</v>
      </c>
    </row>
    <row r="13472" spans="1:7" ht="14.4">
      <c r="A13472" s="27" t="str">
        <f>VLOOKUP(C13472,'user list'!A:B,2,0)</f>
        <v>OCM</v>
      </c>
      <c r="B13472" s="172">
        <v>45819.004490740743</v>
      </c>
      <c r="C13472" s="69" t="s">
        <v>230</v>
      </c>
      <c r="D13472" s="69" t="s">
        <v>1937</v>
      </c>
      <c r="E13472" s="69" t="s">
        <v>2667</v>
      </c>
      <c r="F13472" s="69">
        <v>2077</v>
      </c>
      <c r="G13472" s="69" t="s">
        <v>1939</v>
      </c>
    </row>
    <row r="13473" spans="1:7" ht="14.4">
      <c r="A13473" s="27" t="str">
        <f>VLOOKUP(C13473,'user list'!A:B,2,0)</f>
        <v>OCM</v>
      </c>
      <c r="B13473" s="172">
        <v>45819.004664351851</v>
      </c>
      <c r="C13473" s="69" t="s">
        <v>230</v>
      </c>
      <c r="D13473" s="69" t="s">
        <v>1937</v>
      </c>
      <c r="E13473" s="69" t="s">
        <v>2665</v>
      </c>
      <c r="F13473" s="69">
        <v>2075</v>
      </c>
      <c r="G13473" s="69" t="s">
        <v>1939</v>
      </c>
    </row>
    <row r="13474" spans="1:7" ht="14.4">
      <c r="A13474" s="27" t="str">
        <f>VLOOKUP(C13474,'user list'!A:B,2,0)</f>
        <v>OCM</v>
      </c>
      <c r="B13474" s="172">
        <v>45819.004895833335</v>
      </c>
      <c r="C13474" s="69" t="s">
        <v>230</v>
      </c>
      <c r="D13474" s="69" t="s">
        <v>1937</v>
      </c>
      <c r="E13474" s="69" t="s">
        <v>2664</v>
      </c>
      <c r="F13474" s="69">
        <v>2074</v>
      </c>
      <c r="G13474" s="69" t="s">
        <v>1939</v>
      </c>
    </row>
    <row r="13475" spans="1:7" ht="14.4">
      <c r="A13475" s="27" t="str">
        <f>VLOOKUP(C13475,'user list'!A:B,2,0)</f>
        <v>OCM</v>
      </c>
      <c r="B13475" s="172">
        <v>45819.005104166667</v>
      </c>
      <c r="C13475" s="69" t="s">
        <v>230</v>
      </c>
      <c r="D13475" s="69" t="s">
        <v>1937</v>
      </c>
      <c r="E13475" s="69" t="s">
        <v>2662</v>
      </c>
      <c r="F13475" s="69">
        <v>2072</v>
      </c>
      <c r="G13475" s="69" t="s">
        <v>1939</v>
      </c>
    </row>
    <row r="13476" spans="1:7" ht="14.4">
      <c r="A13476" s="27" t="str">
        <f>VLOOKUP(C13476,'user list'!A:B,2,0)</f>
        <v>OCM</v>
      </c>
      <c r="B13476" s="172">
        <v>45819.005370370367</v>
      </c>
      <c r="C13476" s="69" t="s">
        <v>230</v>
      </c>
      <c r="D13476" s="69" t="s">
        <v>1937</v>
      </c>
      <c r="E13476" s="69" t="s">
        <v>2661</v>
      </c>
      <c r="F13476" s="69">
        <v>2071</v>
      </c>
      <c r="G13476" s="69" t="s">
        <v>1939</v>
      </c>
    </row>
    <row r="13477" spans="1:7" ht="14.4">
      <c r="A13477" s="27" t="str">
        <f>VLOOKUP(C13477,'user list'!A:B,2,0)</f>
        <v>OCM</v>
      </c>
      <c r="B13477" s="172">
        <v>45819.005532407406</v>
      </c>
      <c r="C13477" s="69" t="s">
        <v>230</v>
      </c>
      <c r="D13477" s="69" t="s">
        <v>1937</v>
      </c>
      <c r="E13477" s="69" t="s">
        <v>2660</v>
      </c>
      <c r="F13477" s="69">
        <v>2070</v>
      </c>
      <c r="G13477" s="69" t="s">
        <v>1939</v>
      </c>
    </row>
    <row r="13478" spans="1:7" ht="14.4">
      <c r="A13478" s="27" t="str">
        <f>VLOOKUP(C13478,'user list'!A:B,2,0)</f>
        <v>OCM</v>
      </c>
      <c r="B13478" s="172">
        <v>45819.005671296298</v>
      </c>
      <c r="C13478" s="69" t="s">
        <v>230</v>
      </c>
      <c r="D13478" s="69" t="s">
        <v>1937</v>
      </c>
      <c r="E13478" s="69" t="s">
        <v>2042</v>
      </c>
      <c r="F13478" s="69">
        <v>2056</v>
      </c>
      <c r="G13478" s="69" t="s">
        <v>1939</v>
      </c>
    </row>
    <row r="13479" spans="1:7" ht="14.4">
      <c r="A13479" s="27" t="str">
        <f>VLOOKUP(C13479,'user list'!A:B,2,0)</f>
        <v>OCM</v>
      </c>
      <c r="B13479" s="172">
        <v>45819.005752314813</v>
      </c>
      <c r="C13479" s="69" t="s">
        <v>230</v>
      </c>
      <c r="D13479" s="69" t="s">
        <v>1937</v>
      </c>
      <c r="E13479" s="69" t="s">
        <v>2048</v>
      </c>
      <c r="F13479" s="69">
        <v>2055</v>
      </c>
      <c r="G13479" s="69" t="s">
        <v>1939</v>
      </c>
    </row>
    <row r="13480" spans="1:7" ht="14.4">
      <c r="A13480" s="27" t="str">
        <f>VLOOKUP(C13480,'user list'!A:B,2,0)</f>
        <v>OCM</v>
      </c>
      <c r="B13480" s="172">
        <v>45819.005798611113</v>
      </c>
      <c r="C13480" s="69" t="s">
        <v>230</v>
      </c>
      <c r="D13480" s="69" t="s">
        <v>1937</v>
      </c>
      <c r="E13480" s="69" t="s">
        <v>2639</v>
      </c>
      <c r="F13480" s="69">
        <v>2046</v>
      </c>
      <c r="G13480" s="69" t="s">
        <v>1939</v>
      </c>
    </row>
    <row r="13481" spans="1:7" ht="14.4">
      <c r="A13481" s="27" t="str">
        <f>VLOOKUP(C13481,'user list'!A:B,2,0)</f>
        <v>OCM</v>
      </c>
      <c r="B13481" s="172">
        <v>45819.005972222221</v>
      </c>
      <c r="C13481" s="69" t="s">
        <v>230</v>
      </c>
      <c r="D13481" s="69" t="s">
        <v>1937</v>
      </c>
      <c r="E13481" s="69" t="s">
        <v>2638</v>
      </c>
      <c r="F13481" s="69">
        <v>2045</v>
      </c>
      <c r="G13481" s="69" t="s">
        <v>1939</v>
      </c>
    </row>
    <row r="13482" spans="1:7" ht="14.4">
      <c r="A13482" s="27" t="str">
        <f>VLOOKUP(C13482,'user list'!A:B,2,0)</f>
        <v>OCM</v>
      </c>
      <c r="B13482" s="172">
        <v>45819.00613425926</v>
      </c>
      <c r="C13482" s="69" t="s">
        <v>230</v>
      </c>
      <c r="D13482" s="69" t="s">
        <v>1937</v>
      </c>
      <c r="E13482" s="69" t="s">
        <v>2637</v>
      </c>
      <c r="F13482" s="69">
        <v>2044</v>
      </c>
      <c r="G13482" s="69" t="s">
        <v>1939</v>
      </c>
    </row>
    <row r="13483" spans="1:7" ht="14.4">
      <c r="A13483" s="27" t="str">
        <f>VLOOKUP(C13483,'user list'!A:B,2,0)</f>
        <v>OCM</v>
      </c>
      <c r="B13483" s="172">
        <v>45819.006365740737</v>
      </c>
      <c r="C13483" s="69" t="s">
        <v>230</v>
      </c>
      <c r="D13483" s="69" t="s">
        <v>1937</v>
      </c>
      <c r="E13483" s="69" t="s">
        <v>2635</v>
      </c>
      <c r="F13483" s="69">
        <v>2042</v>
      </c>
      <c r="G13483" s="69" t="s">
        <v>1939</v>
      </c>
    </row>
    <row r="13484" spans="1:7" ht="14.4">
      <c r="A13484" s="27" t="str">
        <f>VLOOKUP(C13484,'user list'!A:B,2,0)</f>
        <v>OCM</v>
      </c>
      <c r="B13484" s="172">
        <v>45819.006493055553</v>
      </c>
      <c r="C13484" s="69" t="s">
        <v>230</v>
      </c>
      <c r="D13484" s="69" t="s">
        <v>1937</v>
      </c>
      <c r="E13484" s="69" t="s">
        <v>2634</v>
      </c>
      <c r="F13484" s="69">
        <v>2041</v>
      </c>
      <c r="G13484" s="69" t="s">
        <v>1939</v>
      </c>
    </row>
    <row r="13485" spans="1:7" ht="14.4">
      <c r="A13485" s="27" t="str">
        <f>VLOOKUP(C13485,'user list'!A:B,2,0)</f>
        <v>OCM</v>
      </c>
      <c r="B13485" s="172">
        <v>45819.006747685184</v>
      </c>
      <c r="C13485" s="69" t="s">
        <v>230</v>
      </c>
      <c r="D13485" s="69" t="s">
        <v>1937</v>
      </c>
      <c r="E13485" s="69" t="s">
        <v>2633</v>
      </c>
      <c r="F13485" s="69">
        <v>2040</v>
      </c>
      <c r="G13485" s="69" t="s">
        <v>1939</v>
      </c>
    </row>
    <row r="13486" spans="1:7" ht="14.4">
      <c r="A13486" s="27" t="str">
        <f>VLOOKUP(C13486,'user list'!A:B,2,0)</f>
        <v>OCM</v>
      </c>
      <c r="B13486" s="172">
        <v>45819.007037037038</v>
      </c>
      <c r="C13486" s="69" t="s">
        <v>230</v>
      </c>
      <c r="D13486" s="69" t="s">
        <v>1937</v>
      </c>
      <c r="E13486" s="69" t="s">
        <v>2613</v>
      </c>
      <c r="F13486" s="69">
        <v>2014</v>
      </c>
      <c r="G13486" s="69" t="s">
        <v>1939</v>
      </c>
    </row>
    <row r="13487" spans="1:7" ht="14.4">
      <c r="A13487" s="27" t="str">
        <f>VLOOKUP(C13487,'user list'!A:B,2,0)</f>
        <v>OCM</v>
      </c>
      <c r="B13487" s="172">
        <v>45819.007106481484</v>
      </c>
      <c r="C13487" s="69" t="s">
        <v>230</v>
      </c>
      <c r="D13487" s="69" t="s">
        <v>1937</v>
      </c>
      <c r="E13487" s="69" t="s">
        <v>1991</v>
      </c>
      <c r="F13487" s="69">
        <v>1981</v>
      </c>
      <c r="G13487" s="69" t="s">
        <v>1939</v>
      </c>
    </row>
    <row r="13488" spans="1:7" ht="14.4">
      <c r="A13488" s="27" t="str">
        <f>VLOOKUP(C13488,'user list'!A:B,2,0)</f>
        <v>OCM</v>
      </c>
      <c r="B13488" s="172">
        <v>45819.007164351853</v>
      </c>
      <c r="C13488" s="69" t="s">
        <v>230</v>
      </c>
      <c r="D13488" s="69" t="s">
        <v>1937</v>
      </c>
      <c r="E13488" s="69" t="s">
        <v>1974</v>
      </c>
      <c r="F13488" s="69">
        <v>1979</v>
      </c>
      <c r="G13488" s="69" t="s">
        <v>1939</v>
      </c>
    </row>
    <row r="13489" spans="1:7" ht="14.4">
      <c r="A13489" s="27" t="str">
        <f>VLOOKUP(C13489,'user list'!A:B,2,0)</f>
        <v>OCM</v>
      </c>
      <c r="B13489" s="172">
        <v>45819.007210648146</v>
      </c>
      <c r="C13489" s="69" t="s">
        <v>230</v>
      </c>
      <c r="D13489" s="69" t="s">
        <v>1937</v>
      </c>
      <c r="E13489" s="69" t="s">
        <v>2049</v>
      </c>
      <c r="F13489" s="69">
        <v>1966</v>
      </c>
      <c r="G13489" s="69" t="s">
        <v>1939</v>
      </c>
    </row>
    <row r="13490" spans="1:7" ht="14.4">
      <c r="A13490" s="27" t="str">
        <f>VLOOKUP(C13490,'user list'!A:B,2,0)</f>
        <v>OCM</v>
      </c>
      <c r="B13490" s="172">
        <v>45819.007268518515</v>
      </c>
      <c r="C13490" s="69" t="s">
        <v>230</v>
      </c>
      <c r="D13490" s="69" t="s">
        <v>1937</v>
      </c>
      <c r="E13490" s="69" t="s">
        <v>2042</v>
      </c>
      <c r="F13490" s="69">
        <v>1961</v>
      </c>
      <c r="G13490" s="69" t="s">
        <v>1939</v>
      </c>
    </row>
    <row r="13491" spans="1:7" ht="14.4">
      <c r="A13491" s="27" t="str">
        <f>VLOOKUP(C13491,'user list'!A:B,2,0)</f>
        <v>OCM</v>
      </c>
      <c r="B13491" s="172">
        <v>45819.007314814815</v>
      </c>
      <c r="C13491" s="69" t="s">
        <v>230</v>
      </c>
      <c r="D13491" s="69" t="s">
        <v>1937</v>
      </c>
      <c r="E13491" s="69" t="s">
        <v>2582</v>
      </c>
      <c r="F13491" s="69">
        <v>1953</v>
      </c>
      <c r="G13491" s="69" t="s">
        <v>1939</v>
      </c>
    </row>
    <row r="13492" spans="1:7" ht="14.4">
      <c r="A13492" s="27" t="str">
        <f>VLOOKUP(C13492,'user list'!A:B,2,0)</f>
        <v>OCM</v>
      </c>
      <c r="B13492" s="172">
        <v>45819.007534722223</v>
      </c>
      <c r="C13492" s="69" t="s">
        <v>230</v>
      </c>
      <c r="D13492" s="69" t="s">
        <v>1937</v>
      </c>
      <c r="E13492" s="69" t="s">
        <v>2566</v>
      </c>
      <c r="F13492" s="69">
        <v>1930</v>
      </c>
      <c r="G13492" s="69" t="s">
        <v>1939</v>
      </c>
    </row>
    <row r="13493" spans="1:7" ht="14.4">
      <c r="A13493" s="27" t="str">
        <f>VLOOKUP(C13493,'user list'!A:B,2,0)</f>
        <v>OCM</v>
      </c>
      <c r="B13493" s="172">
        <v>45819.007800925923</v>
      </c>
      <c r="C13493" s="69" t="s">
        <v>230</v>
      </c>
      <c r="D13493" s="69" t="s">
        <v>1937</v>
      </c>
      <c r="E13493" s="69" t="s">
        <v>2565</v>
      </c>
      <c r="F13493" s="69">
        <v>1928</v>
      </c>
      <c r="G13493" s="69" t="s">
        <v>1939</v>
      </c>
    </row>
    <row r="13494" spans="1:7" ht="14.4">
      <c r="A13494" s="27" t="str">
        <f>VLOOKUP(C13494,'user list'!A:B,2,0)</f>
        <v>OCM</v>
      </c>
      <c r="B13494" s="172">
        <v>45819.007997685185</v>
      </c>
      <c r="C13494" s="69" t="s">
        <v>230</v>
      </c>
      <c r="D13494" s="69" t="s">
        <v>1937</v>
      </c>
      <c r="E13494" s="69" t="s">
        <v>2564</v>
      </c>
      <c r="F13494" s="69">
        <v>1927</v>
      </c>
      <c r="G13494" s="69" t="s">
        <v>1939</v>
      </c>
    </row>
    <row r="13495" spans="1:7" ht="14.4">
      <c r="A13495" s="27" t="str">
        <f>VLOOKUP(C13495,'user list'!A:B,2,0)</f>
        <v>OCM</v>
      </c>
      <c r="B13495" s="172">
        <v>45819.008136574077</v>
      </c>
      <c r="C13495" s="69" t="s">
        <v>230</v>
      </c>
      <c r="D13495" s="69" t="s">
        <v>1937</v>
      </c>
      <c r="E13495" s="69" t="s">
        <v>2563</v>
      </c>
      <c r="F13495" s="69">
        <v>1926</v>
      </c>
      <c r="G13495" s="69" t="s">
        <v>1939</v>
      </c>
    </row>
    <row r="13496" spans="1:7" ht="14.4">
      <c r="A13496" s="27" t="str">
        <f>VLOOKUP(C13496,'user list'!A:B,2,0)</f>
        <v>OCM</v>
      </c>
      <c r="B13496" s="172">
        <v>45819.008298611108</v>
      </c>
      <c r="C13496" s="69" t="s">
        <v>230</v>
      </c>
      <c r="D13496" s="69" t="s">
        <v>1937</v>
      </c>
      <c r="E13496" s="69" t="s">
        <v>2562</v>
      </c>
      <c r="F13496" s="69">
        <v>1925</v>
      </c>
      <c r="G13496" s="69" t="s">
        <v>1939</v>
      </c>
    </row>
    <row r="13497" spans="1:7" ht="14.4">
      <c r="A13497" s="27" t="str">
        <f>VLOOKUP(C13497,'user list'!A:B,2,0)</f>
        <v>OCM</v>
      </c>
      <c r="B13497" s="172">
        <v>45819.008518518516</v>
      </c>
      <c r="C13497" s="69" t="s">
        <v>230</v>
      </c>
      <c r="D13497" s="69" t="s">
        <v>1937</v>
      </c>
      <c r="E13497" s="69" t="s">
        <v>2561</v>
      </c>
      <c r="F13497" s="69">
        <v>1924</v>
      </c>
      <c r="G13497" s="69" t="s">
        <v>1939</v>
      </c>
    </row>
    <row r="13498" spans="1:7" ht="14.4">
      <c r="A13498" s="27" t="str">
        <f>VLOOKUP(C13498,'user list'!A:B,2,0)</f>
        <v>OCM</v>
      </c>
      <c r="B13498" s="172">
        <v>45819.008796296293</v>
      </c>
      <c r="C13498" s="69" t="s">
        <v>230</v>
      </c>
      <c r="D13498" s="69" t="s">
        <v>1937</v>
      </c>
      <c r="E13498" s="69" t="s">
        <v>2512</v>
      </c>
      <c r="F13498" s="69">
        <v>1857</v>
      </c>
      <c r="G13498" s="69" t="s">
        <v>1939</v>
      </c>
    </row>
    <row r="13499" spans="1:7" ht="14.4">
      <c r="A13499" s="27" t="str">
        <f>VLOOKUP(C13499,'user list'!A:B,2,0)</f>
        <v>OCM</v>
      </c>
      <c r="B13499" s="172">
        <v>45819.009108796294</v>
      </c>
      <c r="C13499" s="69" t="s">
        <v>230</v>
      </c>
      <c r="D13499" s="69" t="s">
        <v>1937</v>
      </c>
      <c r="E13499" s="69" t="s">
        <v>2035</v>
      </c>
      <c r="F13499" s="69">
        <v>1777</v>
      </c>
      <c r="G13499" s="69" t="s">
        <v>1939</v>
      </c>
    </row>
    <row r="13500" spans="1:7" ht="14.4">
      <c r="A13500" s="27" t="str">
        <f>VLOOKUP(C13500,'user list'!A:B,2,0)</f>
        <v>OCA</v>
      </c>
      <c r="B13500" s="172">
        <v>45819.010381944441</v>
      </c>
      <c r="C13500" s="69" t="s">
        <v>224</v>
      </c>
      <c r="D13500" s="69" t="s">
        <v>1937</v>
      </c>
      <c r="E13500" s="69" t="s">
        <v>2711</v>
      </c>
      <c r="F13500" s="69">
        <v>2159</v>
      </c>
      <c r="G13500" s="69" t="s">
        <v>1939</v>
      </c>
    </row>
    <row r="13501" spans="1:7" ht="14.4">
      <c r="A13501" s="27" t="str">
        <f>VLOOKUP(C13501,'user list'!A:B,2,0)</f>
        <v>OCA</v>
      </c>
      <c r="B13501" s="172">
        <v>45819.010648148149</v>
      </c>
      <c r="C13501" s="69" t="s">
        <v>224</v>
      </c>
      <c r="D13501" s="69" t="s">
        <v>1937</v>
      </c>
      <c r="E13501" s="69" t="s">
        <v>2687</v>
      </c>
      <c r="F13501" s="69">
        <v>2109</v>
      </c>
      <c r="G13501" s="69" t="s">
        <v>1939</v>
      </c>
    </row>
    <row r="13502" spans="1:7" ht="14.4">
      <c r="A13502" s="27" t="str">
        <f>VLOOKUP(C13502,'user list'!A:B,2,0)</f>
        <v>OCA</v>
      </c>
      <c r="B13502" s="172">
        <v>45819.011111111111</v>
      </c>
      <c r="C13502" s="69" t="s">
        <v>224</v>
      </c>
      <c r="D13502" s="69" t="s">
        <v>1937</v>
      </c>
      <c r="E13502" s="69" t="s">
        <v>2686</v>
      </c>
      <c r="F13502" s="69">
        <v>2108</v>
      </c>
      <c r="G13502" s="69" t="s">
        <v>1939</v>
      </c>
    </row>
    <row r="13503" spans="1:7" ht="14.4">
      <c r="A13503" s="27" t="str">
        <f>VLOOKUP(C13503,'user list'!A:B,2,0)</f>
        <v>OCA</v>
      </c>
      <c r="B13503" s="172">
        <v>45819.011678240742</v>
      </c>
      <c r="C13503" s="69" t="s">
        <v>224</v>
      </c>
      <c r="D13503" s="69" t="s">
        <v>1937</v>
      </c>
      <c r="E13503" s="69" t="s">
        <v>2685</v>
      </c>
      <c r="F13503" s="69">
        <v>2107</v>
      </c>
      <c r="G13503" s="69" t="s">
        <v>1939</v>
      </c>
    </row>
    <row r="13504" spans="1:7" ht="14.4">
      <c r="A13504" s="27" t="str">
        <f>VLOOKUP(C13504,'user list'!A:B,2,0)</f>
        <v>OCA</v>
      </c>
      <c r="B13504" s="172">
        <v>45819.012118055558</v>
      </c>
      <c r="C13504" s="69" t="s">
        <v>224</v>
      </c>
      <c r="D13504" s="69" t="s">
        <v>1937</v>
      </c>
      <c r="E13504" s="69" t="s">
        <v>2684</v>
      </c>
      <c r="F13504" s="69">
        <v>2096</v>
      </c>
      <c r="G13504" s="69" t="s">
        <v>1939</v>
      </c>
    </row>
    <row r="13505" spans="1:7" ht="14.4">
      <c r="A13505" s="27" t="str">
        <f>VLOOKUP(C13505,'user list'!A:B,2,0)</f>
        <v>OCA</v>
      </c>
      <c r="B13505" s="172">
        <v>45819.012615740743</v>
      </c>
      <c r="C13505" s="69" t="s">
        <v>224</v>
      </c>
      <c r="D13505" s="69" t="s">
        <v>1937</v>
      </c>
      <c r="E13505" s="69" t="s">
        <v>2641</v>
      </c>
      <c r="F13505" s="69">
        <v>2050</v>
      </c>
      <c r="G13505" s="69" t="s">
        <v>1939</v>
      </c>
    </row>
    <row r="13506" spans="1:7" ht="14.4">
      <c r="A13506" s="27" t="str">
        <f>VLOOKUP(C13506,'user list'!A:B,2,0)</f>
        <v>OCA</v>
      </c>
      <c r="B13506" s="172">
        <v>45819.01289351852</v>
      </c>
      <c r="C13506" s="69" t="s">
        <v>224</v>
      </c>
      <c r="D13506" s="69" t="s">
        <v>1937</v>
      </c>
      <c r="E13506" s="69" t="s">
        <v>2641</v>
      </c>
      <c r="F13506" s="69">
        <v>2049</v>
      </c>
      <c r="G13506" s="69" t="s">
        <v>1939</v>
      </c>
    </row>
    <row r="13507" spans="1:7" ht="14.4">
      <c r="A13507" s="27" t="str">
        <f>VLOOKUP(C13507,'user list'!A:B,2,0)</f>
        <v>OCA</v>
      </c>
      <c r="B13507" s="172">
        <v>45819.013229166667</v>
      </c>
      <c r="C13507" s="69" t="s">
        <v>224</v>
      </c>
      <c r="D13507" s="69" t="s">
        <v>1937</v>
      </c>
      <c r="E13507" s="69" t="s">
        <v>2603</v>
      </c>
      <c r="F13507" s="69">
        <v>1978</v>
      </c>
      <c r="G13507" s="69" t="s">
        <v>1939</v>
      </c>
    </row>
    <row r="13508" spans="1:7" ht="14.4">
      <c r="A13508" s="27" t="str">
        <f>VLOOKUP(C13508,'user list'!A:B,2,0)</f>
        <v>OCA</v>
      </c>
      <c r="B13508" s="172">
        <v>45819.013449074075</v>
      </c>
      <c r="C13508" s="69" t="s">
        <v>224</v>
      </c>
      <c r="D13508" s="69" t="s">
        <v>1937</v>
      </c>
      <c r="E13508" s="69" t="s">
        <v>2600</v>
      </c>
      <c r="F13508" s="69">
        <v>1975</v>
      </c>
      <c r="G13508" s="69" t="s">
        <v>1939</v>
      </c>
    </row>
    <row r="13509" spans="1:7" ht="14.4">
      <c r="A13509" s="27" t="str">
        <f>VLOOKUP(C13509,'user list'!A:B,2,0)</f>
        <v>OCA</v>
      </c>
      <c r="B13509" s="172">
        <v>45819.013622685183</v>
      </c>
      <c r="C13509" s="69" t="s">
        <v>224</v>
      </c>
      <c r="D13509" s="69" t="s">
        <v>1937</v>
      </c>
      <c r="E13509" s="69" t="s">
        <v>2598</v>
      </c>
      <c r="F13509" s="69">
        <v>1973</v>
      </c>
      <c r="G13509" s="69" t="s">
        <v>1939</v>
      </c>
    </row>
    <row r="13510" spans="1:7" ht="14.4">
      <c r="A13510" s="27" t="str">
        <f>VLOOKUP(C13510,'user list'!A:B,2,0)</f>
        <v>OCA</v>
      </c>
      <c r="B13510" s="172">
        <v>45819.013784722221</v>
      </c>
      <c r="C13510" s="69" t="s">
        <v>224</v>
      </c>
      <c r="D13510" s="69" t="s">
        <v>1937</v>
      </c>
      <c r="E13510" s="69" t="s">
        <v>2597</v>
      </c>
      <c r="F13510" s="69">
        <v>1972</v>
      </c>
      <c r="G13510" s="69" t="s">
        <v>1939</v>
      </c>
    </row>
    <row r="13511" spans="1:7" ht="14.4">
      <c r="A13511" s="27" t="str">
        <f>VLOOKUP(C13511,'user list'!A:B,2,0)</f>
        <v>OCA</v>
      </c>
      <c r="B13511" s="172">
        <v>45819.014050925929</v>
      </c>
      <c r="C13511" s="69" t="s">
        <v>224</v>
      </c>
      <c r="D13511" s="69" t="s">
        <v>1937</v>
      </c>
      <c r="E13511" s="69" t="s">
        <v>2591</v>
      </c>
      <c r="F13511" s="69">
        <v>1971</v>
      </c>
      <c r="G13511" s="69" t="s">
        <v>1939</v>
      </c>
    </row>
    <row r="13512" spans="1:7" ht="14.4">
      <c r="A13512" s="27" t="str">
        <f>VLOOKUP(C13512,'user list'!A:B,2,0)</f>
        <v>OCA</v>
      </c>
      <c r="B13512" s="172">
        <v>45819.014189814814</v>
      </c>
      <c r="C13512" s="69" t="s">
        <v>224</v>
      </c>
      <c r="D13512" s="69" t="s">
        <v>1937</v>
      </c>
      <c r="E13512" s="69" t="s">
        <v>2590</v>
      </c>
      <c r="F13512" s="69">
        <v>1970</v>
      </c>
      <c r="G13512" s="69" t="s">
        <v>1939</v>
      </c>
    </row>
    <row r="13513" spans="1:7" ht="14.4">
      <c r="A13513" s="27" t="str">
        <f>VLOOKUP(C13513,'user list'!A:B,2,0)</f>
        <v>OCA</v>
      </c>
      <c r="B13513" s="172">
        <v>45819.014340277776</v>
      </c>
      <c r="C13513" s="69" t="s">
        <v>224</v>
      </c>
      <c r="D13513" s="69" t="s">
        <v>1937</v>
      </c>
      <c r="E13513" s="69" t="s">
        <v>2589</v>
      </c>
      <c r="F13513" s="69">
        <v>1969</v>
      </c>
      <c r="G13513" s="69" t="s">
        <v>1939</v>
      </c>
    </row>
    <row r="13514" spans="1:7" ht="14.4">
      <c r="A13514" s="27" t="str">
        <f>VLOOKUP(C13514,'user list'!A:B,2,0)</f>
        <v>OCA</v>
      </c>
      <c r="B13514" s="172">
        <v>45819.014513888891</v>
      </c>
      <c r="C13514" s="69" t="s">
        <v>224</v>
      </c>
      <c r="D13514" s="69" t="s">
        <v>1937</v>
      </c>
      <c r="E13514" s="69" t="s">
        <v>2583</v>
      </c>
      <c r="F13514" s="69">
        <v>1954</v>
      </c>
      <c r="G13514" s="69" t="s">
        <v>1939</v>
      </c>
    </row>
    <row r="13515" spans="1:7" ht="14.4">
      <c r="A13515" s="27" t="str">
        <f>VLOOKUP(C13515,'user list'!A:B,2,0)</f>
        <v>OCA</v>
      </c>
      <c r="B13515" s="172">
        <v>45819.014675925922</v>
      </c>
      <c r="C13515" s="69" t="s">
        <v>224</v>
      </c>
      <c r="D13515" s="69" t="s">
        <v>1937</v>
      </c>
      <c r="E13515" s="69" t="s">
        <v>2581</v>
      </c>
      <c r="F13515" s="69">
        <v>1952</v>
      </c>
      <c r="G13515" s="69" t="s">
        <v>1939</v>
      </c>
    </row>
    <row r="13516" spans="1:7" ht="14.4">
      <c r="A13516" s="27" t="str">
        <f>VLOOKUP(C13516,'user list'!A:B,2,0)</f>
        <v>OCA</v>
      </c>
      <c r="B13516" s="172">
        <v>45819.014884259261</v>
      </c>
      <c r="C13516" s="69" t="s">
        <v>224</v>
      </c>
      <c r="D13516" s="69" t="s">
        <v>1937</v>
      </c>
      <c r="E13516" s="69" t="s">
        <v>2571</v>
      </c>
      <c r="F13516" s="69">
        <v>1936</v>
      </c>
      <c r="G13516" s="69" t="s">
        <v>1939</v>
      </c>
    </row>
    <row r="13517" spans="1:7" ht="14.4">
      <c r="A13517" s="27" t="str">
        <f>VLOOKUP(C13517,'user list'!A:B,2,0)</f>
        <v>OCA</v>
      </c>
      <c r="B13517" s="172">
        <v>45819.015104166669</v>
      </c>
      <c r="C13517" s="69" t="s">
        <v>224</v>
      </c>
      <c r="D13517" s="69" t="s">
        <v>1937</v>
      </c>
      <c r="E13517" s="69" t="s">
        <v>2541</v>
      </c>
      <c r="F13517" s="69">
        <v>1891</v>
      </c>
      <c r="G13517" s="69" t="s">
        <v>1939</v>
      </c>
    </row>
    <row r="13518" spans="1:7" ht="14.4">
      <c r="A13518" s="27" t="str">
        <f>VLOOKUP(C13518,'user list'!A:B,2,0)</f>
        <v>OCA</v>
      </c>
      <c r="B13518" s="172">
        <v>45819.015370370369</v>
      </c>
      <c r="C13518" s="69" t="s">
        <v>224</v>
      </c>
      <c r="D13518" s="69" t="s">
        <v>1937</v>
      </c>
      <c r="E13518" s="69" t="s">
        <v>2540</v>
      </c>
      <c r="F13518" s="69">
        <v>1889</v>
      </c>
      <c r="G13518" s="69" t="s">
        <v>1939</v>
      </c>
    </row>
    <row r="13519" spans="1:7" ht="14.4">
      <c r="A13519" s="27" t="str">
        <f>VLOOKUP(C13519,'user list'!A:B,2,0)</f>
        <v>OCA</v>
      </c>
      <c r="B13519" s="172">
        <v>45819.016006944446</v>
      </c>
      <c r="C13519" s="69" t="s">
        <v>224</v>
      </c>
      <c r="D13519" s="69" t="s">
        <v>1937</v>
      </c>
      <c r="E13519" s="69" t="s">
        <v>2535</v>
      </c>
      <c r="F13519" s="69">
        <v>1886</v>
      </c>
      <c r="G13519" s="69" t="s">
        <v>1939</v>
      </c>
    </row>
    <row r="13520" spans="1:7" ht="14.4">
      <c r="A13520" s="27" t="str">
        <f>VLOOKUP(C13520,'user list'!A:B,2,0)</f>
        <v>OCA</v>
      </c>
      <c r="B13520" s="172">
        <v>45819.016342592593</v>
      </c>
      <c r="C13520" s="69" t="s">
        <v>224</v>
      </c>
      <c r="D13520" s="69" t="s">
        <v>1937</v>
      </c>
      <c r="E13520" s="69" t="s">
        <v>2534</v>
      </c>
      <c r="F13520" s="69">
        <v>1881</v>
      </c>
      <c r="G13520" s="69" t="s">
        <v>1939</v>
      </c>
    </row>
    <row r="13521" spans="1:7" ht="14.4">
      <c r="A13521" s="27" t="str">
        <f>VLOOKUP(C13521,'user list'!A:B,2,0)</f>
        <v>OCA</v>
      </c>
      <c r="B13521" s="172">
        <v>45819.018900462965</v>
      </c>
      <c r="C13521" s="69" t="s">
        <v>224</v>
      </c>
      <c r="D13521" s="69" t="s">
        <v>1937</v>
      </c>
      <c r="E13521" s="69" t="s">
        <v>2531</v>
      </c>
      <c r="F13521" s="69">
        <v>1873</v>
      </c>
      <c r="G13521" s="69" t="s">
        <v>1939</v>
      </c>
    </row>
    <row r="13522" spans="1:7" ht="14.4">
      <c r="A13522" s="27" t="str">
        <f>VLOOKUP(C13522,'user list'!A:B,2,0)</f>
        <v>OCA</v>
      </c>
      <c r="B13522" s="172">
        <v>45819.019525462965</v>
      </c>
      <c r="C13522" s="69" t="s">
        <v>224</v>
      </c>
      <c r="D13522" s="69" t="s">
        <v>1937</v>
      </c>
      <c r="E13522" s="69" t="s">
        <v>2530</v>
      </c>
      <c r="F13522" s="69">
        <v>1872</v>
      </c>
      <c r="G13522" s="69" t="s">
        <v>1939</v>
      </c>
    </row>
    <row r="13523" spans="1:7" ht="14.4">
      <c r="A13523" s="27" t="str">
        <f>VLOOKUP(C13523,'user list'!A:B,2,0)</f>
        <v>OCA</v>
      </c>
      <c r="B13523" s="172">
        <v>45819.019652777781</v>
      </c>
      <c r="C13523" s="69" t="s">
        <v>224</v>
      </c>
      <c r="D13523" s="69" t="s">
        <v>1937</v>
      </c>
      <c r="E13523" s="69" t="s">
        <v>2529</v>
      </c>
      <c r="F13523" s="69">
        <v>1871</v>
      </c>
      <c r="G13523" s="69" t="s">
        <v>1939</v>
      </c>
    </row>
    <row r="13524" spans="1:7" ht="14.4">
      <c r="A13524" s="27" t="str">
        <f>VLOOKUP(C13524,'user list'!A:B,2,0)</f>
        <v>OCA</v>
      </c>
      <c r="B13524" s="172">
        <v>45819.019942129627</v>
      </c>
      <c r="C13524" s="69" t="s">
        <v>224</v>
      </c>
      <c r="D13524" s="69" t="s">
        <v>1937</v>
      </c>
      <c r="E13524" s="69" t="s">
        <v>2527</v>
      </c>
      <c r="F13524" s="69">
        <v>1869</v>
      </c>
      <c r="G13524" s="69" t="s">
        <v>1939</v>
      </c>
    </row>
    <row r="13525" spans="1:7" ht="14.4">
      <c r="A13525" s="27" t="str">
        <f>VLOOKUP(C13525,'user list'!A:B,2,0)</f>
        <v>OCA</v>
      </c>
      <c r="B13525" s="172">
        <v>45819.020104166666</v>
      </c>
      <c r="C13525" s="69" t="s">
        <v>224</v>
      </c>
      <c r="D13525" s="69" t="s">
        <v>1937</v>
      </c>
      <c r="E13525" s="69" t="s">
        <v>2526</v>
      </c>
      <c r="F13525" s="69">
        <v>1868</v>
      </c>
      <c r="G13525" s="69" t="s">
        <v>1939</v>
      </c>
    </row>
    <row r="13526" spans="1:7" ht="14.4">
      <c r="A13526" s="27" t="str">
        <f>VLOOKUP(C13526,'user list'!A:B,2,0)</f>
        <v>OCA</v>
      </c>
      <c r="B13526" s="172">
        <v>45819.020254629628</v>
      </c>
      <c r="C13526" s="69" t="s">
        <v>224</v>
      </c>
      <c r="D13526" s="69" t="s">
        <v>1937</v>
      </c>
      <c r="E13526" s="69" t="s">
        <v>2524</v>
      </c>
      <c r="F13526" s="69">
        <v>1866</v>
      </c>
      <c r="G13526" s="69" t="s">
        <v>1939</v>
      </c>
    </row>
    <row r="13527" spans="1:7" ht="14.4">
      <c r="A13527" s="27" t="str">
        <f>VLOOKUP(C13527,'user list'!A:B,2,0)</f>
        <v>OCA</v>
      </c>
      <c r="B13527" s="172">
        <v>45819.02039351852</v>
      </c>
      <c r="C13527" s="69" t="s">
        <v>224</v>
      </c>
      <c r="D13527" s="69" t="s">
        <v>1937</v>
      </c>
      <c r="E13527" s="69" t="s">
        <v>2444</v>
      </c>
      <c r="F13527" s="69">
        <v>1741</v>
      </c>
      <c r="G13527" s="69" t="s">
        <v>1939</v>
      </c>
    </row>
    <row r="13528" spans="1:7" ht="14.4">
      <c r="A13528" s="27" t="str">
        <f>VLOOKUP(C13528,'user list'!A:B,2,0)</f>
        <v>OCA</v>
      </c>
      <c r="B13528" s="172">
        <v>45819.020648148151</v>
      </c>
      <c r="C13528" s="69" t="s">
        <v>224</v>
      </c>
      <c r="D13528" s="69" t="s">
        <v>1937</v>
      </c>
      <c r="E13528" s="69" t="s">
        <v>2444</v>
      </c>
      <c r="F13528" s="69">
        <v>1730</v>
      </c>
      <c r="G13528" s="69" t="s">
        <v>1939</v>
      </c>
    </row>
    <row r="13529" spans="1:7" ht="14.4">
      <c r="A13529" s="27" t="str">
        <f>VLOOKUP(C13529,'user list'!A:B,2,0)</f>
        <v>OCA</v>
      </c>
      <c r="B13529" s="172">
        <v>45819.021666666667</v>
      </c>
      <c r="C13529" s="69" t="s">
        <v>224</v>
      </c>
      <c r="D13529" s="69" t="s">
        <v>1937</v>
      </c>
      <c r="E13529" s="69" t="s">
        <v>2443</v>
      </c>
      <c r="F13529" s="69">
        <v>1729</v>
      </c>
      <c r="G13529" s="69" t="s">
        <v>1939</v>
      </c>
    </row>
    <row r="13530" spans="1:7" ht="14.4">
      <c r="A13530" s="27" t="str">
        <f>VLOOKUP(C13530,'user list'!A:B,2,0)</f>
        <v>OCA</v>
      </c>
      <c r="B13530" s="172">
        <v>45819.021967592591</v>
      </c>
      <c r="C13530" s="69" t="s">
        <v>224</v>
      </c>
      <c r="D13530" s="69" t="s">
        <v>1937</v>
      </c>
      <c r="E13530" s="69" t="s">
        <v>2442</v>
      </c>
      <c r="F13530" s="69">
        <v>1728</v>
      </c>
      <c r="G13530" s="69" t="s">
        <v>1939</v>
      </c>
    </row>
    <row r="13531" spans="1:7" ht="14.4">
      <c r="A13531" s="27" t="str">
        <f>VLOOKUP(C13531,'user list'!A:B,2,0)</f>
        <v>Admin</v>
      </c>
      <c r="B13531" s="172">
        <v>45819.075706018521</v>
      </c>
      <c r="C13531" s="69" t="s">
        <v>186</v>
      </c>
      <c r="D13531" s="69" t="s">
        <v>2486</v>
      </c>
      <c r="E13531" s="69" t="s">
        <v>2729</v>
      </c>
      <c r="F13531" s="69"/>
      <c r="G13531" s="69" t="s">
        <v>2488</v>
      </c>
    </row>
    <row r="13532" spans="1:7" ht="14.4">
      <c r="A13532" s="27" t="str">
        <f>VLOOKUP(C13532,'user list'!A:B,2,0)</f>
        <v>Admin</v>
      </c>
      <c r="B13532" s="172">
        <v>45819.07571759259</v>
      </c>
      <c r="C13532" s="69" t="s">
        <v>186</v>
      </c>
      <c r="D13532" s="69" t="s">
        <v>2486</v>
      </c>
      <c r="E13532" s="69" t="s">
        <v>2731</v>
      </c>
      <c r="F13532" s="69"/>
      <c r="G13532" s="69" t="s">
        <v>2488</v>
      </c>
    </row>
    <row r="13533" spans="1:7" ht="14.4">
      <c r="A13533" s="27" t="str">
        <f>VLOOKUP(C13533,'user list'!A:B,2,0)</f>
        <v>Admin</v>
      </c>
      <c r="B13533" s="172">
        <v>45819.07571759259</v>
      </c>
      <c r="C13533" s="69" t="s">
        <v>186</v>
      </c>
      <c r="D13533" s="69" t="s">
        <v>2486</v>
      </c>
      <c r="E13533" s="69" t="s">
        <v>2732</v>
      </c>
      <c r="F13533" s="69"/>
      <c r="G13533" s="69" t="s">
        <v>2488</v>
      </c>
    </row>
    <row r="13534" spans="1:7" ht="14.4">
      <c r="A13534" s="27" t="str">
        <f>VLOOKUP(C13534,'user list'!A:B,2,0)</f>
        <v>Admin</v>
      </c>
      <c r="B13534" s="172">
        <v>45819.075729166667</v>
      </c>
      <c r="C13534" s="69" t="s">
        <v>186</v>
      </c>
      <c r="D13534" s="69" t="s">
        <v>2486</v>
      </c>
      <c r="E13534" s="69" t="s">
        <v>2733</v>
      </c>
      <c r="F13534" s="69"/>
      <c r="G13534" s="69" t="s">
        <v>2488</v>
      </c>
    </row>
    <row r="13535" spans="1:7" ht="14.4">
      <c r="A13535" s="27" t="str">
        <f>VLOOKUP(C13535,'user list'!A:B,2,0)</f>
        <v>Admin</v>
      </c>
      <c r="B13535" s="172">
        <v>45819.075729166667</v>
      </c>
      <c r="C13535" s="69" t="s">
        <v>186</v>
      </c>
      <c r="D13535" s="69" t="s">
        <v>2486</v>
      </c>
      <c r="E13535" s="69" t="s">
        <v>2734</v>
      </c>
      <c r="F13535" s="69"/>
      <c r="G13535" s="69" t="s">
        <v>2488</v>
      </c>
    </row>
    <row r="13536" spans="1:7" ht="14.4">
      <c r="A13536" s="27" t="str">
        <f>VLOOKUP(C13536,'user list'!A:B,2,0)</f>
        <v>Admin</v>
      </c>
      <c r="B13536" s="172">
        <v>45819.075729166667</v>
      </c>
      <c r="C13536" s="69" t="s">
        <v>186</v>
      </c>
      <c r="D13536" s="69" t="s">
        <v>2486</v>
      </c>
      <c r="E13536" s="69" t="s">
        <v>2735</v>
      </c>
      <c r="F13536" s="69"/>
      <c r="G13536" s="69" t="s">
        <v>2488</v>
      </c>
    </row>
    <row r="13537" spans="1:7" ht="14.4">
      <c r="A13537" s="27" t="str">
        <f>VLOOKUP(C13537,'user list'!A:B,2,0)</f>
        <v>Admin</v>
      </c>
      <c r="B13537" s="172">
        <v>45819.075729166667</v>
      </c>
      <c r="C13537" s="69" t="s">
        <v>186</v>
      </c>
      <c r="D13537" s="69" t="s">
        <v>2486</v>
      </c>
      <c r="E13537" s="69" t="s">
        <v>2736</v>
      </c>
      <c r="F13537" s="69"/>
      <c r="G13537" s="69" t="s">
        <v>2488</v>
      </c>
    </row>
    <row r="13538" spans="1:7" ht="14.4">
      <c r="A13538" s="27" t="str">
        <f>VLOOKUP(C13538,'user list'!A:B,2,0)</f>
        <v>Admin</v>
      </c>
      <c r="B13538" s="172">
        <v>45819.075740740744</v>
      </c>
      <c r="C13538" s="69" t="s">
        <v>186</v>
      </c>
      <c r="D13538" s="69" t="s">
        <v>2486</v>
      </c>
      <c r="E13538" s="69" t="s">
        <v>2737</v>
      </c>
      <c r="F13538" s="69"/>
      <c r="G13538" s="69" t="s">
        <v>2488</v>
      </c>
    </row>
    <row r="13539" spans="1:7" ht="14.4">
      <c r="A13539" s="27" t="str">
        <f>VLOOKUP(C13539,'user list'!A:B,2,0)</f>
        <v>Admin</v>
      </c>
      <c r="B13539" s="172">
        <v>45819.075740740744</v>
      </c>
      <c r="C13539" s="69" t="s">
        <v>186</v>
      </c>
      <c r="D13539" s="69" t="s">
        <v>2486</v>
      </c>
      <c r="E13539" s="69" t="s">
        <v>2738</v>
      </c>
      <c r="F13539" s="69"/>
      <c r="G13539" s="69" t="s">
        <v>2488</v>
      </c>
    </row>
    <row r="13540" spans="1:7" ht="14.4">
      <c r="A13540" s="27" t="str">
        <f>VLOOKUP(C13540,'user list'!A:B,2,0)</f>
        <v>Admin</v>
      </c>
      <c r="B13540" s="172">
        <v>45819.075740740744</v>
      </c>
      <c r="C13540" s="69" t="s">
        <v>186</v>
      </c>
      <c r="D13540" s="69" t="s">
        <v>2486</v>
      </c>
      <c r="E13540" s="69" t="s">
        <v>2739</v>
      </c>
      <c r="F13540" s="69"/>
      <c r="G13540" s="69" t="s">
        <v>2488</v>
      </c>
    </row>
    <row r="13541" spans="1:7" ht="14.4">
      <c r="A13541" s="27" t="str">
        <f>VLOOKUP(C13541,'user list'!A:B,2,0)</f>
        <v>Admin</v>
      </c>
      <c r="B13541" s="172">
        <v>45819.075752314813</v>
      </c>
      <c r="C13541" s="69" t="s">
        <v>186</v>
      </c>
      <c r="D13541" s="69" t="s">
        <v>2486</v>
      </c>
      <c r="E13541" s="69" t="s">
        <v>2740</v>
      </c>
      <c r="F13541" s="69"/>
      <c r="G13541" s="69" t="s">
        <v>2488</v>
      </c>
    </row>
    <row r="13542" spans="1:7" ht="14.4">
      <c r="A13542" s="27" t="str">
        <f>VLOOKUP(C13542,'user list'!A:B,2,0)</f>
        <v>Admin</v>
      </c>
      <c r="B13542" s="172">
        <v>45819.075752314813</v>
      </c>
      <c r="C13542" s="69" t="s">
        <v>186</v>
      </c>
      <c r="D13542" s="69" t="s">
        <v>2486</v>
      </c>
      <c r="E13542" s="69" t="s">
        <v>2741</v>
      </c>
      <c r="F13542" s="69"/>
      <c r="G13542" s="69" t="s">
        <v>2488</v>
      </c>
    </row>
    <row r="13543" spans="1:7" ht="14.4">
      <c r="A13543" s="27" t="str">
        <f>VLOOKUP(C13543,'user list'!A:B,2,0)</f>
        <v>Admin</v>
      </c>
      <c r="B13543" s="172">
        <v>45819.07576388889</v>
      </c>
      <c r="C13543" s="69" t="s">
        <v>186</v>
      </c>
      <c r="D13543" s="69" t="s">
        <v>2486</v>
      </c>
      <c r="E13543" s="69" t="s">
        <v>2742</v>
      </c>
      <c r="F13543" s="69"/>
      <c r="G13543" s="69" t="s">
        <v>2488</v>
      </c>
    </row>
    <row r="13544" spans="1:7" ht="14.4">
      <c r="A13544" s="27" t="str">
        <f>VLOOKUP(C13544,'user list'!A:B,2,0)</f>
        <v>Admin</v>
      </c>
      <c r="B13544" s="172">
        <v>45819.07576388889</v>
      </c>
      <c r="C13544" s="69" t="s">
        <v>186</v>
      </c>
      <c r="D13544" s="69" t="s">
        <v>2486</v>
      </c>
      <c r="E13544" s="69" t="s">
        <v>2743</v>
      </c>
      <c r="F13544" s="69"/>
      <c r="G13544" s="69" t="s">
        <v>2488</v>
      </c>
    </row>
    <row r="13545" spans="1:7" ht="14.4">
      <c r="A13545" s="27" t="str">
        <f>VLOOKUP(C13545,'user list'!A:B,2,0)</f>
        <v>Admin</v>
      </c>
      <c r="B13545" s="172">
        <v>45819.07576388889</v>
      </c>
      <c r="C13545" s="69" t="s">
        <v>186</v>
      </c>
      <c r="D13545" s="69" t="s">
        <v>2486</v>
      </c>
      <c r="E13545" s="69" t="s">
        <v>2744</v>
      </c>
      <c r="F13545" s="69"/>
      <c r="G13545" s="69" t="s">
        <v>2488</v>
      </c>
    </row>
    <row r="13546" spans="1:7" ht="14.4">
      <c r="A13546" s="27" t="str">
        <f>VLOOKUP(C13546,'user list'!A:B,2,0)</f>
        <v>Admin</v>
      </c>
      <c r="B13546" s="172">
        <v>45819.075775462959</v>
      </c>
      <c r="C13546" s="69" t="s">
        <v>186</v>
      </c>
      <c r="D13546" s="69" t="s">
        <v>2486</v>
      </c>
      <c r="E13546" s="69" t="s">
        <v>2745</v>
      </c>
      <c r="F13546" s="69"/>
      <c r="G13546" s="69" t="s">
        <v>2488</v>
      </c>
    </row>
    <row r="13547" spans="1:7" ht="14.4">
      <c r="A13547" s="27" t="str">
        <f>VLOOKUP(C13547,'user list'!A:B,2,0)</f>
        <v>Admin</v>
      </c>
      <c r="B13547" s="172">
        <v>45819.075775462959</v>
      </c>
      <c r="C13547" s="69" t="s">
        <v>186</v>
      </c>
      <c r="D13547" s="69" t="s">
        <v>2486</v>
      </c>
      <c r="E13547" s="69" t="s">
        <v>2746</v>
      </c>
      <c r="F13547" s="69"/>
      <c r="G13547" s="69" t="s">
        <v>2488</v>
      </c>
    </row>
    <row r="13548" spans="1:7" ht="14.4">
      <c r="A13548" s="27" t="str">
        <f>VLOOKUP(C13548,'user list'!A:B,2,0)</f>
        <v>Admin</v>
      </c>
      <c r="B13548" s="172">
        <v>45819.075775462959</v>
      </c>
      <c r="C13548" s="69" t="s">
        <v>186</v>
      </c>
      <c r="D13548" s="69" t="s">
        <v>2486</v>
      </c>
      <c r="E13548" s="69" t="s">
        <v>2747</v>
      </c>
      <c r="F13548" s="69"/>
      <c r="G13548" s="69" t="s">
        <v>2488</v>
      </c>
    </row>
    <row r="13549" spans="1:7" ht="14.4">
      <c r="A13549" s="27" t="str">
        <f>VLOOKUP(C13549,'user list'!A:B,2,0)</f>
        <v>Admin</v>
      </c>
      <c r="B13549" s="172">
        <v>45819.075787037036</v>
      </c>
      <c r="C13549" s="69" t="s">
        <v>186</v>
      </c>
      <c r="D13549" s="69" t="s">
        <v>2486</v>
      </c>
      <c r="E13549" s="69" t="s">
        <v>2749</v>
      </c>
      <c r="F13549" s="69"/>
      <c r="G13549" s="69" t="s">
        <v>2488</v>
      </c>
    </row>
    <row r="13550" spans="1:7" ht="14.4">
      <c r="A13550" s="27" t="str">
        <f>VLOOKUP(C13550,'user list'!A:B,2,0)</f>
        <v>Admin</v>
      </c>
      <c r="B13550" s="172">
        <v>45819.075787037036</v>
      </c>
      <c r="C13550" s="69" t="s">
        <v>186</v>
      </c>
      <c r="D13550" s="69" t="s">
        <v>2486</v>
      </c>
      <c r="E13550" s="69" t="s">
        <v>2750</v>
      </c>
      <c r="F13550" s="69"/>
      <c r="G13550" s="69" t="s">
        <v>2488</v>
      </c>
    </row>
    <row r="13551" spans="1:7" ht="14.4">
      <c r="A13551" s="27" t="str">
        <f>VLOOKUP(C13551,'user list'!A:B,2,0)</f>
        <v>Admin</v>
      </c>
      <c r="B13551" s="172">
        <v>45819.075787037036</v>
      </c>
      <c r="C13551" s="69" t="s">
        <v>186</v>
      </c>
      <c r="D13551" s="69" t="s">
        <v>2486</v>
      </c>
      <c r="E13551" s="69" t="s">
        <v>2751</v>
      </c>
      <c r="F13551" s="69"/>
      <c r="G13551" s="69" t="s">
        <v>2488</v>
      </c>
    </row>
    <row r="13552" spans="1:7" ht="14.4">
      <c r="A13552" s="27" t="str">
        <f>VLOOKUP(C13552,'user list'!A:B,2,0)</f>
        <v>Admin</v>
      </c>
      <c r="B13552" s="172">
        <v>45819.075798611113</v>
      </c>
      <c r="C13552" s="69" t="s">
        <v>186</v>
      </c>
      <c r="D13552" s="69" t="s">
        <v>2486</v>
      </c>
      <c r="E13552" s="69" t="s">
        <v>2752</v>
      </c>
      <c r="F13552" s="69"/>
      <c r="G13552" s="69" t="s">
        <v>2488</v>
      </c>
    </row>
    <row r="13553" spans="1:7" ht="14.4">
      <c r="A13553" s="27" t="str">
        <f>VLOOKUP(C13553,'user list'!A:B,2,0)</f>
        <v>Admin</v>
      </c>
      <c r="B13553" s="172">
        <v>45819.075798611113</v>
      </c>
      <c r="C13553" s="69" t="s">
        <v>186</v>
      </c>
      <c r="D13553" s="69" t="s">
        <v>2486</v>
      </c>
      <c r="E13553" s="69" t="s">
        <v>2729</v>
      </c>
      <c r="F13553" s="69"/>
      <c r="G13553" s="69" t="s">
        <v>2488</v>
      </c>
    </row>
    <row r="13554" spans="1:7" ht="14.4">
      <c r="A13554" s="27" t="str">
        <f>VLOOKUP(C13554,'user list'!A:B,2,0)</f>
        <v>Admin</v>
      </c>
      <c r="B13554" s="172">
        <v>45819.075798611113</v>
      </c>
      <c r="C13554" s="69" t="s">
        <v>186</v>
      </c>
      <c r="D13554" s="69" t="s">
        <v>2486</v>
      </c>
      <c r="E13554" s="69" t="s">
        <v>2731</v>
      </c>
      <c r="F13554" s="69"/>
      <c r="G13554" s="69" t="s">
        <v>2488</v>
      </c>
    </row>
    <row r="13555" spans="1:7" ht="14.4">
      <c r="A13555" s="27" t="str">
        <f>VLOOKUP(C13555,'user list'!A:B,2,0)</f>
        <v>Admin</v>
      </c>
      <c r="B13555" s="172">
        <v>45819.075810185182</v>
      </c>
      <c r="C13555" s="69" t="s">
        <v>186</v>
      </c>
      <c r="D13555" s="69" t="s">
        <v>2486</v>
      </c>
      <c r="E13555" s="69" t="s">
        <v>2732</v>
      </c>
      <c r="F13555" s="69"/>
      <c r="G13555" s="69" t="s">
        <v>2488</v>
      </c>
    </row>
    <row r="13556" spans="1:7" ht="14.4">
      <c r="A13556" s="27" t="str">
        <f>VLOOKUP(C13556,'user list'!A:B,2,0)</f>
        <v>Admin</v>
      </c>
      <c r="B13556" s="172">
        <v>45819.075810185182</v>
      </c>
      <c r="C13556" s="69" t="s">
        <v>186</v>
      </c>
      <c r="D13556" s="69" t="s">
        <v>2486</v>
      </c>
      <c r="E13556" s="69" t="s">
        <v>2733</v>
      </c>
      <c r="F13556" s="69"/>
      <c r="G13556" s="69" t="s">
        <v>2488</v>
      </c>
    </row>
    <row r="13557" spans="1:7" ht="14.4">
      <c r="A13557" s="27" t="str">
        <f>VLOOKUP(C13557,'user list'!A:B,2,0)</f>
        <v>Admin</v>
      </c>
      <c r="B13557" s="172">
        <v>45819.075810185182</v>
      </c>
      <c r="C13557" s="69" t="s">
        <v>186</v>
      </c>
      <c r="D13557" s="69" t="s">
        <v>2486</v>
      </c>
      <c r="E13557" s="69" t="s">
        <v>2734</v>
      </c>
      <c r="F13557" s="69"/>
      <c r="G13557" s="69" t="s">
        <v>2488</v>
      </c>
    </row>
    <row r="13558" spans="1:7" ht="14.4">
      <c r="A13558" s="27" t="str">
        <f>VLOOKUP(C13558,'user list'!A:B,2,0)</f>
        <v>Admin</v>
      </c>
      <c r="B13558" s="172">
        <v>45819.075810185182</v>
      </c>
      <c r="C13558" s="69" t="s">
        <v>186</v>
      </c>
      <c r="D13558" s="69" t="s">
        <v>2486</v>
      </c>
      <c r="E13558" s="69" t="s">
        <v>2735</v>
      </c>
      <c r="F13558" s="69"/>
      <c r="G13558" s="69" t="s">
        <v>2488</v>
      </c>
    </row>
    <row r="13559" spans="1:7" ht="14.4">
      <c r="A13559" s="27" t="str">
        <f>VLOOKUP(C13559,'user list'!A:B,2,0)</f>
        <v>Admin</v>
      </c>
      <c r="B13559" s="172">
        <v>45819.075821759259</v>
      </c>
      <c r="C13559" s="69" t="s">
        <v>186</v>
      </c>
      <c r="D13559" s="69" t="s">
        <v>2486</v>
      </c>
      <c r="E13559" s="69" t="s">
        <v>2736</v>
      </c>
      <c r="F13559" s="69"/>
      <c r="G13559" s="69" t="s">
        <v>2488</v>
      </c>
    </row>
    <row r="13560" spans="1:7" ht="14.4">
      <c r="A13560" s="27" t="str">
        <f>VLOOKUP(C13560,'user list'!A:B,2,0)</f>
        <v>Admin</v>
      </c>
      <c r="B13560" s="172">
        <v>45819.075821759259</v>
      </c>
      <c r="C13560" s="69" t="s">
        <v>186</v>
      </c>
      <c r="D13560" s="69" t="s">
        <v>2486</v>
      </c>
      <c r="E13560" s="69" t="s">
        <v>2737</v>
      </c>
      <c r="F13560" s="69"/>
      <c r="G13560" s="69" t="s">
        <v>2488</v>
      </c>
    </row>
    <row r="13561" spans="1:7" ht="14.4">
      <c r="A13561" s="27" t="str">
        <f>VLOOKUP(C13561,'user list'!A:B,2,0)</f>
        <v>Admin</v>
      </c>
      <c r="B13561" s="172">
        <v>45819.075821759259</v>
      </c>
      <c r="C13561" s="69" t="s">
        <v>186</v>
      </c>
      <c r="D13561" s="69" t="s">
        <v>2486</v>
      </c>
      <c r="E13561" s="69" t="s">
        <v>2738</v>
      </c>
      <c r="F13561" s="69"/>
      <c r="G13561" s="69" t="s">
        <v>2488</v>
      </c>
    </row>
    <row r="13562" spans="1:7" ht="14.4">
      <c r="A13562" s="27" t="str">
        <f>VLOOKUP(C13562,'user list'!A:B,2,0)</f>
        <v>Admin</v>
      </c>
      <c r="B13562" s="172">
        <v>45819.075821759259</v>
      </c>
      <c r="C13562" s="69" t="s">
        <v>186</v>
      </c>
      <c r="D13562" s="69" t="s">
        <v>2486</v>
      </c>
      <c r="E13562" s="69" t="s">
        <v>2739</v>
      </c>
      <c r="F13562" s="69"/>
      <c r="G13562" s="69" t="s">
        <v>2488</v>
      </c>
    </row>
    <row r="13563" spans="1:7" ht="14.4">
      <c r="A13563" s="27" t="str">
        <f>VLOOKUP(C13563,'user list'!A:B,2,0)</f>
        <v>Admin</v>
      </c>
      <c r="B13563" s="172">
        <v>45819.075833333336</v>
      </c>
      <c r="C13563" s="69" t="s">
        <v>186</v>
      </c>
      <c r="D13563" s="69" t="s">
        <v>2486</v>
      </c>
      <c r="E13563" s="69" t="s">
        <v>2740</v>
      </c>
      <c r="F13563" s="69"/>
      <c r="G13563" s="69" t="s">
        <v>2488</v>
      </c>
    </row>
    <row r="13564" spans="1:7" ht="14.4">
      <c r="A13564" s="27" t="str">
        <f>VLOOKUP(C13564,'user list'!A:B,2,0)</f>
        <v>Admin</v>
      </c>
      <c r="B13564" s="172">
        <v>45819.075833333336</v>
      </c>
      <c r="C13564" s="69" t="s">
        <v>186</v>
      </c>
      <c r="D13564" s="69" t="s">
        <v>2486</v>
      </c>
      <c r="E13564" s="69" t="s">
        <v>2741</v>
      </c>
      <c r="F13564" s="69"/>
      <c r="G13564" s="69" t="s">
        <v>2488</v>
      </c>
    </row>
    <row r="13565" spans="1:7" ht="14.4">
      <c r="A13565" s="27" t="str">
        <f>VLOOKUP(C13565,'user list'!A:B,2,0)</f>
        <v>Admin</v>
      </c>
      <c r="B13565" s="172">
        <v>45819.075833333336</v>
      </c>
      <c r="C13565" s="69" t="s">
        <v>186</v>
      </c>
      <c r="D13565" s="69" t="s">
        <v>2486</v>
      </c>
      <c r="E13565" s="69" t="s">
        <v>2742</v>
      </c>
      <c r="F13565" s="69"/>
      <c r="G13565" s="69" t="s">
        <v>2488</v>
      </c>
    </row>
    <row r="13566" spans="1:7" ht="14.4">
      <c r="A13566" s="27" t="str">
        <f>VLOOKUP(C13566,'user list'!A:B,2,0)</f>
        <v>Admin</v>
      </c>
      <c r="B13566" s="172">
        <v>45819.075833333336</v>
      </c>
      <c r="C13566" s="69" t="s">
        <v>186</v>
      </c>
      <c r="D13566" s="69" t="s">
        <v>2486</v>
      </c>
      <c r="E13566" s="69" t="s">
        <v>2743</v>
      </c>
      <c r="F13566" s="69"/>
      <c r="G13566" s="69" t="s">
        <v>2488</v>
      </c>
    </row>
    <row r="13567" spans="1:7" ht="14.4">
      <c r="A13567" s="27" t="str">
        <f>VLOOKUP(C13567,'user list'!A:B,2,0)</f>
        <v>Admin</v>
      </c>
      <c r="B13567" s="172">
        <v>45819.075844907406</v>
      </c>
      <c r="C13567" s="69" t="s">
        <v>186</v>
      </c>
      <c r="D13567" s="69" t="s">
        <v>2486</v>
      </c>
      <c r="E13567" s="69" t="s">
        <v>2744</v>
      </c>
      <c r="F13567" s="69"/>
      <c r="G13567" s="69" t="s">
        <v>2488</v>
      </c>
    </row>
    <row r="13568" spans="1:7" ht="14.4">
      <c r="A13568" s="27" t="str">
        <f>VLOOKUP(C13568,'user list'!A:B,2,0)</f>
        <v>Admin</v>
      </c>
      <c r="B13568" s="172">
        <v>45819.075844907406</v>
      </c>
      <c r="C13568" s="69" t="s">
        <v>186</v>
      </c>
      <c r="D13568" s="69" t="s">
        <v>2486</v>
      </c>
      <c r="E13568" s="69" t="s">
        <v>2745</v>
      </c>
      <c r="F13568" s="69"/>
      <c r="G13568" s="69" t="s">
        <v>2488</v>
      </c>
    </row>
    <row r="13569" spans="1:7" ht="14.4">
      <c r="A13569" s="27" t="str">
        <f>VLOOKUP(C13569,'user list'!A:B,2,0)</f>
        <v>Admin</v>
      </c>
      <c r="B13569" s="172">
        <v>45819.075844907406</v>
      </c>
      <c r="C13569" s="69" t="s">
        <v>186</v>
      </c>
      <c r="D13569" s="69" t="s">
        <v>2486</v>
      </c>
      <c r="E13569" s="69" t="s">
        <v>2746</v>
      </c>
      <c r="F13569" s="69"/>
      <c r="G13569" s="69" t="s">
        <v>2488</v>
      </c>
    </row>
    <row r="13570" spans="1:7" ht="14.4">
      <c r="A13570" s="27" t="str">
        <f>VLOOKUP(C13570,'user list'!A:B,2,0)</f>
        <v>Admin</v>
      </c>
      <c r="B13570" s="172">
        <v>45819.075844907406</v>
      </c>
      <c r="C13570" s="69" t="s">
        <v>186</v>
      </c>
      <c r="D13570" s="69" t="s">
        <v>2486</v>
      </c>
      <c r="E13570" s="69" t="s">
        <v>2747</v>
      </c>
      <c r="F13570" s="69"/>
      <c r="G13570" s="69" t="s">
        <v>2488</v>
      </c>
    </row>
    <row r="13571" spans="1:7" ht="14.4">
      <c r="A13571" s="27" t="str">
        <f>VLOOKUP(C13571,'user list'!A:B,2,0)</f>
        <v>Admin</v>
      </c>
      <c r="B13571" s="172">
        <v>45819.075856481482</v>
      </c>
      <c r="C13571" s="69" t="s">
        <v>186</v>
      </c>
      <c r="D13571" s="69" t="s">
        <v>2486</v>
      </c>
      <c r="E13571" s="69" t="s">
        <v>2749</v>
      </c>
      <c r="F13571" s="69"/>
      <c r="G13571" s="69" t="s">
        <v>2488</v>
      </c>
    </row>
    <row r="13572" spans="1:7" ht="14.4">
      <c r="A13572" s="27" t="str">
        <f>VLOOKUP(C13572,'user list'!A:B,2,0)</f>
        <v>Admin</v>
      </c>
      <c r="B13572" s="172">
        <v>45819.075856481482</v>
      </c>
      <c r="C13572" s="69" t="s">
        <v>186</v>
      </c>
      <c r="D13572" s="69" t="s">
        <v>2486</v>
      </c>
      <c r="E13572" s="69" t="s">
        <v>2750</v>
      </c>
      <c r="F13572" s="69"/>
      <c r="G13572" s="69" t="s">
        <v>2488</v>
      </c>
    </row>
    <row r="13573" spans="1:7" ht="14.4">
      <c r="A13573" s="27" t="str">
        <f>VLOOKUP(C13573,'user list'!A:B,2,0)</f>
        <v>Admin</v>
      </c>
      <c r="B13573" s="172">
        <v>45819.075856481482</v>
      </c>
      <c r="C13573" s="69" t="s">
        <v>186</v>
      </c>
      <c r="D13573" s="69" t="s">
        <v>2486</v>
      </c>
      <c r="E13573" s="69" t="s">
        <v>2751</v>
      </c>
      <c r="F13573" s="69"/>
      <c r="G13573" s="69" t="s">
        <v>2488</v>
      </c>
    </row>
    <row r="13574" spans="1:7" ht="14.4">
      <c r="A13574" s="27" t="str">
        <f>VLOOKUP(C13574,'user list'!A:B,2,0)</f>
        <v>Admin</v>
      </c>
      <c r="B13574" s="172">
        <v>45819.075856481482</v>
      </c>
      <c r="C13574" s="69" t="s">
        <v>186</v>
      </c>
      <c r="D13574" s="69" t="s">
        <v>2486</v>
      </c>
      <c r="E13574" s="69" t="s">
        <v>2752</v>
      </c>
      <c r="F13574" s="69"/>
      <c r="G13574" s="69" t="s">
        <v>2488</v>
      </c>
    </row>
    <row r="13575" spans="1:7" ht="14.4">
      <c r="A13575" s="27" t="str">
        <f>VLOOKUP(C13575,'user list'!A:B,2,0)</f>
        <v>CAD</v>
      </c>
      <c r="B13575" s="172">
        <v>45819.300254629627</v>
      </c>
      <c r="C13575" s="69" t="s">
        <v>196</v>
      </c>
      <c r="D13575" s="69" t="s">
        <v>1937</v>
      </c>
      <c r="E13575" s="69" t="s">
        <v>870</v>
      </c>
      <c r="F13575" s="69">
        <v>2177</v>
      </c>
      <c r="G13575" s="69" t="s">
        <v>1939</v>
      </c>
    </row>
    <row r="13576" spans="1:7" ht="14.4">
      <c r="A13576" s="27" t="str">
        <f>VLOOKUP(C13576,'user list'!A:B,2,0)</f>
        <v>CAD</v>
      </c>
      <c r="B13576" s="172">
        <v>45819.303495370368</v>
      </c>
      <c r="C13576" s="69" t="s">
        <v>196</v>
      </c>
      <c r="D13576" s="69" t="s">
        <v>1937</v>
      </c>
      <c r="E13576" s="69" t="s">
        <v>870</v>
      </c>
      <c r="F13576" s="69">
        <v>2177</v>
      </c>
      <c r="G13576" s="69" t="s">
        <v>1947</v>
      </c>
    </row>
    <row r="13577" spans="1:7" ht="14.4">
      <c r="A13577" s="27" t="str">
        <f>VLOOKUP(C13577,'user list'!A:B,2,0)</f>
        <v>CAD</v>
      </c>
      <c r="B13577" s="172">
        <v>45819.303495370368</v>
      </c>
      <c r="C13577" s="69" t="s">
        <v>196</v>
      </c>
      <c r="D13577" s="69" t="s">
        <v>1937</v>
      </c>
      <c r="E13577" s="69" t="s">
        <v>870</v>
      </c>
      <c r="F13577" s="69">
        <v>2177</v>
      </c>
      <c r="G13577" s="69" t="s">
        <v>1948</v>
      </c>
    </row>
    <row r="13578" spans="1:7" ht="14.4">
      <c r="A13578" s="27" t="str">
        <f>VLOOKUP(C13578,'user list'!A:B,2,0)</f>
        <v>CAD</v>
      </c>
      <c r="B13578" s="172">
        <v>45819.303495370368</v>
      </c>
      <c r="C13578" s="69" t="s">
        <v>196</v>
      </c>
      <c r="D13578" s="69" t="s">
        <v>1937</v>
      </c>
      <c r="E13578" s="69" t="s">
        <v>870</v>
      </c>
      <c r="F13578" s="69">
        <v>2177</v>
      </c>
      <c r="G13578" s="69" t="s">
        <v>1939</v>
      </c>
    </row>
    <row r="13579" spans="1:7" ht="14.4">
      <c r="A13579" s="27" t="str">
        <f>VLOOKUP(C13579,'user list'!A:B,2,0)</f>
        <v>Admin</v>
      </c>
      <c r="B13579" s="172">
        <v>45819.303506944445</v>
      </c>
      <c r="C13579" s="69" t="s">
        <v>186</v>
      </c>
      <c r="D13579" s="69" t="s">
        <v>1937</v>
      </c>
      <c r="E13579" s="69" t="s">
        <v>870</v>
      </c>
      <c r="F13579" s="69">
        <v>2177</v>
      </c>
      <c r="G13579" s="69" t="s">
        <v>1948</v>
      </c>
    </row>
    <row r="13580" spans="1:7" ht="14.4">
      <c r="A13580" s="27" t="str">
        <f>VLOOKUP(C13580,'user list'!A:B,2,0)</f>
        <v>CAD</v>
      </c>
      <c r="B13580" s="172">
        <v>45819.303773148145</v>
      </c>
      <c r="C13580" s="69" t="s">
        <v>196</v>
      </c>
      <c r="D13580" s="69" t="s">
        <v>1937</v>
      </c>
      <c r="E13580" s="69" t="s">
        <v>2722</v>
      </c>
      <c r="F13580" s="69">
        <v>2174</v>
      </c>
      <c r="G13580" s="69" t="s">
        <v>1939</v>
      </c>
    </row>
    <row r="13581" spans="1:7" ht="14.4">
      <c r="A13581" s="27" t="str">
        <f>VLOOKUP(C13581,'user list'!A:B,2,0)</f>
        <v>CAD</v>
      </c>
      <c r="B13581" s="172">
        <v>45819.304386574076</v>
      </c>
      <c r="C13581" s="69" t="s">
        <v>196</v>
      </c>
      <c r="D13581" s="69" t="s">
        <v>1937</v>
      </c>
      <c r="E13581" s="69" t="s">
        <v>2722</v>
      </c>
      <c r="F13581" s="69">
        <v>2174</v>
      </c>
      <c r="G13581" s="69" t="s">
        <v>2441</v>
      </c>
    </row>
    <row r="13582" spans="1:7" ht="14.4">
      <c r="A13582" s="27" t="str">
        <f>VLOOKUP(C13582,'user list'!A:B,2,0)</f>
        <v>CAD</v>
      </c>
      <c r="B13582" s="172">
        <v>45819.304490740738</v>
      </c>
      <c r="C13582" s="69" t="s">
        <v>196</v>
      </c>
      <c r="D13582" s="69" t="s">
        <v>1937</v>
      </c>
      <c r="E13582" s="69" t="s">
        <v>2722</v>
      </c>
      <c r="F13582" s="69">
        <v>2174</v>
      </c>
      <c r="G13582" s="69" t="s">
        <v>1947</v>
      </c>
    </row>
    <row r="13583" spans="1:7" ht="14.4">
      <c r="A13583" s="27" t="str">
        <f>VLOOKUP(C13583,'user list'!A:B,2,0)</f>
        <v>CAD</v>
      </c>
      <c r="B13583" s="172">
        <v>45819.304490740738</v>
      </c>
      <c r="C13583" s="69" t="s">
        <v>196</v>
      </c>
      <c r="D13583" s="69" t="s">
        <v>1937</v>
      </c>
      <c r="E13583" s="69" t="s">
        <v>2722</v>
      </c>
      <c r="F13583" s="69">
        <v>2174</v>
      </c>
      <c r="G13583" s="69" t="s">
        <v>1948</v>
      </c>
    </row>
    <row r="13584" spans="1:7" ht="14.4">
      <c r="A13584" s="27" t="str">
        <f>VLOOKUP(C13584,'user list'!A:B,2,0)</f>
        <v>CAD</v>
      </c>
      <c r="B13584" s="172">
        <v>45819.304490740738</v>
      </c>
      <c r="C13584" s="69" t="s">
        <v>196</v>
      </c>
      <c r="D13584" s="69" t="s">
        <v>1937</v>
      </c>
      <c r="E13584" s="69" t="s">
        <v>2722</v>
      </c>
      <c r="F13584" s="69">
        <v>2174</v>
      </c>
      <c r="G13584" s="69" t="s">
        <v>1939</v>
      </c>
    </row>
    <row r="13585" spans="1:7" ht="14.4">
      <c r="A13585" s="27" t="str">
        <f>VLOOKUP(C13585,'user list'!A:B,2,0)</f>
        <v>Admin</v>
      </c>
      <c r="B13585" s="172">
        <v>45819.304490740738</v>
      </c>
      <c r="C13585" s="69" t="s">
        <v>186</v>
      </c>
      <c r="D13585" s="69" t="s">
        <v>1937</v>
      </c>
      <c r="E13585" s="69" t="s">
        <v>2722</v>
      </c>
      <c r="F13585" s="69">
        <v>2174</v>
      </c>
      <c r="G13585" s="69" t="s">
        <v>1948</v>
      </c>
    </row>
    <row r="13586" spans="1:7" ht="14.4">
      <c r="A13586" s="27" t="str">
        <f>VLOOKUP(C13586,'user list'!A:B,2,0)</f>
        <v>SSDD</v>
      </c>
      <c r="B13586" s="172">
        <v>45819.318981481483</v>
      </c>
      <c r="C13586" s="69" t="s">
        <v>273</v>
      </c>
      <c r="D13586" s="69" t="s">
        <v>1937</v>
      </c>
      <c r="E13586" s="69" t="s">
        <v>2623</v>
      </c>
      <c r="F13586" s="69">
        <v>2163</v>
      </c>
      <c r="G13586" s="69" t="s">
        <v>1939</v>
      </c>
    </row>
    <row r="13587" spans="1:7" ht="14.4">
      <c r="A13587" s="27" t="str">
        <f>VLOOKUP(C13587,'user list'!A:B,2,0)</f>
        <v>SSDD</v>
      </c>
      <c r="B13587" s="172">
        <v>45819.320451388892</v>
      </c>
      <c r="C13587" s="69" t="s">
        <v>273</v>
      </c>
      <c r="D13587" s="69" t="s">
        <v>1937</v>
      </c>
      <c r="E13587" s="69" t="s">
        <v>2623</v>
      </c>
      <c r="F13587" s="69">
        <v>2163</v>
      </c>
      <c r="G13587" s="69" t="s">
        <v>1939</v>
      </c>
    </row>
    <row r="13588" spans="1:7" ht="14.4">
      <c r="A13588" s="27" t="str">
        <f>VLOOKUP(C13588,'user list'!A:B,2,0)</f>
        <v>SSDD</v>
      </c>
      <c r="B13588" s="172">
        <v>45819.320648148147</v>
      </c>
      <c r="C13588" s="69" t="s">
        <v>273</v>
      </c>
      <c r="D13588" s="69" t="s">
        <v>1937</v>
      </c>
      <c r="E13588" s="69" t="s">
        <v>2623</v>
      </c>
      <c r="F13588" s="69">
        <v>2163</v>
      </c>
      <c r="G13588" s="69" t="s">
        <v>1947</v>
      </c>
    </row>
    <row r="13589" spans="1:7" ht="14.4">
      <c r="A13589" s="27" t="str">
        <f>VLOOKUP(C13589,'user list'!A:B,2,0)</f>
        <v>SSDD</v>
      </c>
      <c r="B13589" s="172">
        <v>45819.320648148147</v>
      </c>
      <c r="C13589" s="69" t="s">
        <v>273</v>
      </c>
      <c r="D13589" s="69" t="s">
        <v>1937</v>
      </c>
      <c r="E13589" s="69" t="s">
        <v>2623</v>
      </c>
      <c r="F13589" s="69">
        <v>2163</v>
      </c>
      <c r="G13589" s="69" t="s">
        <v>1948</v>
      </c>
    </row>
    <row r="13590" spans="1:7" ht="14.4">
      <c r="A13590" s="27" t="str">
        <f>VLOOKUP(C13590,'user list'!A:B,2,0)</f>
        <v>SSDD</v>
      </c>
      <c r="B13590" s="172">
        <v>45819.320659722223</v>
      </c>
      <c r="C13590" s="69" t="s">
        <v>273</v>
      </c>
      <c r="D13590" s="69" t="s">
        <v>1937</v>
      </c>
      <c r="E13590" s="69" t="s">
        <v>2623</v>
      </c>
      <c r="F13590" s="69">
        <v>2163</v>
      </c>
      <c r="G13590" s="69" t="s">
        <v>1939</v>
      </c>
    </row>
    <row r="13591" spans="1:7" ht="14.4">
      <c r="A13591" s="27" t="str">
        <f>VLOOKUP(C13591,'user list'!A:B,2,0)</f>
        <v>Admin</v>
      </c>
      <c r="B13591" s="172">
        <v>45819.320671296293</v>
      </c>
      <c r="C13591" s="69" t="s">
        <v>186</v>
      </c>
      <c r="D13591" s="69" t="s">
        <v>1937</v>
      </c>
      <c r="E13591" s="69" t="s">
        <v>2623</v>
      </c>
      <c r="F13591" s="69">
        <v>2163</v>
      </c>
      <c r="G13591" s="69" t="s">
        <v>1948</v>
      </c>
    </row>
    <row r="13592" spans="1:7" ht="14.4">
      <c r="A13592" s="27" t="str">
        <f>VLOOKUP(C13592,'user list'!A:B,2,0)</f>
        <v>SSDD</v>
      </c>
      <c r="B13592" s="172">
        <v>45819.320729166669</v>
      </c>
      <c r="C13592" s="69" t="s">
        <v>273</v>
      </c>
      <c r="D13592" s="69" t="s">
        <v>1937</v>
      </c>
      <c r="E13592" s="69" t="s">
        <v>2623</v>
      </c>
      <c r="F13592" s="69">
        <v>2163</v>
      </c>
      <c r="G13592" s="69" t="s">
        <v>1949</v>
      </c>
    </row>
    <row r="13593" spans="1:7" ht="14.4">
      <c r="A13593" s="27" t="str">
        <f>VLOOKUP(C13593,'user list'!A:B,2,0)</f>
        <v>SSDD</v>
      </c>
      <c r="B13593" s="172">
        <v>45819.321018518516</v>
      </c>
      <c r="C13593" s="69" t="s">
        <v>273</v>
      </c>
      <c r="D13593" s="69" t="s">
        <v>1937</v>
      </c>
      <c r="E13593" s="69" t="s">
        <v>2725</v>
      </c>
      <c r="F13593" s="69">
        <v>2178</v>
      </c>
      <c r="G13593" s="69" t="s">
        <v>1939</v>
      </c>
    </row>
    <row r="13594" spans="1:7" ht="14.4">
      <c r="A13594" s="27" t="str">
        <f>VLOOKUP(C13594,'user list'!A:B,2,0)</f>
        <v>SSDD</v>
      </c>
      <c r="B13594" s="172">
        <v>45819.321168981478</v>
      </c>
      <c r="C13594" s="69" t="s">
        <v>273</v>
      </c>
      <c r="D13594" s="69" t="s">
        <v>1937</v>
      </c>
      <c r="E13594" s="69" t="s">
        <v>2725</v>
      </c>
      <c r="F13594" s="69">
        <v>2178</v>
      </c>
      <c r="G13594" s="69" t="s">
        <v>1947</v>
      </c>
    </row>
    <row r="13595" spans="1:7" ht="14.4">
      <c r="A13595" s="27" t="str">
        <f>VLOOKUP(C13595,'user list'!A:B,2,0)</f>
        <v>SSDD</v>
      </c>
      <c r="B13595" s="172">
        <v>45819.321168981478</v>
      </c>
      <c r="C13595" s="69" t="s">
        <v>273</v>
      </c>
      <c r="D13595" s="69" t="s">
        <v>1937</v>
      </c>
      <c r="E13595" s="69" t="s">
        <v>2725</v>
      </c>
      <c r="F13595" s="69">
        <v>2178</v>
      </c>
      <c r="G13595" s="69" t="s">
        <v>1948</v>
      </c>
    </row>
    <row r="13596" spans="1:7" ht="14.4">
      <c r="A13596" s="27" t="str">
        <f>VLOOKUP(C13596,'user list'!A:B,2,0)</f>
        <v>SSDD</v>
      </c>
      <c r="B13596" s="172">
        <v>45819.321168981478</v>
      </c>
      <c r="C13596" s="69" t="s">
        <v>273</v>
      </c>
      <c r="D13596" s="69" t="s">
        <v>1937</v>
      </c>
      <c r="E13596" s="69" t="s">
        <v>2725</v>
      </c>
      <c r="F13596" s="69">
        <v>2178</v>
      </c>
      <c r="G13596" s="69" t="s">
        <v>1939</v>
      </c>
    </row>
    <row r="13597" spans="1:7" ht="14.4">
      <c r="A13597" s="27" t="str">
        <f>VLOOKUP(C13597,'user list'!A:B,2,0)</f>
        <v>Admin</v>
      </c>
      <c r="B13597" s="172">
        <v>45819.321168981478</v>
      </c>
      <c r="C13597" s="69" t="s">
        <v>186</v>
      </c>
      <c r="D13597" s="69" t="s">
        <v>1937</v>
      </c>
      <c r="E13597" s="69" t="s">
        <v>2725</v>
      </c>
      <c r="F13597" s="69">
        <v>2178</v>
      </c>
      <c r="G13597" s="69" t="s">
        <v>1948</v>
      </c>
    </row>
    <row r="13598" spans="1:7" ht="14.4">
      <c r="A13598" s="27" t="str">
        <f>VLOOKUP(C13598,'user list'!A:B,2,0)</f>
        <v>SSDD</v>
      </c>
      <c r="B13598" s="172">
        <v>45819.321238425924</v>
      </c>
      <c r="C13598" s="69" t="s">
        <v>273</v>
      </c>
      <c r="D13598" s="69" t="s">
        <v>1937</v>
      </c>
      <c r="E13598" s="69" t="s">
        <v>2725</v>
      </c>
      <c r="F13598" s="69">
        <v>2178</v>
      </c>
      <c r="G13598" s="69" t="s">
        <v>1949</v>
      </c>
    </row>
    <row r="13599" spans="1:7" ht="14.4">
      <c r="A13599" s="27" t="str">
        <f>VLOOKUP(C13599,'user list'!A:B,2,0)</f>
        <v>SSDD</v>
      </c>
      <c r="B13599" s="172">
        <v>45819.321435185186</v>
      </c>
      <c r="C13599" s="69" t="s">
        <v>273</v>
      </c>
      <c r="D13599" s="69" t="s">
        <v>1937</v>
      </c>
      <c r="E13599" s="69" t="s">
        <v>1991</v>
      </c>
      <c r="F13599" s="69">
        <v>1832</v>
      </c>
      <c r="G13599" s="69" t="s">
        <v>1939</v>
      </c>
    </row>
    <row r="13600" spans="1:7" ht="14.4">
      <c r="A13600" s="27" t="str">
        <f>VLOOKUP(C13600,'user list'!A:B,2,0)</f>
        <v>SSDD</v>
      </c>
      <c r="B13600" s="172">
        <v>45819.326168981483</v>
      </c>
      <c r="C13600" s="69" t="s">
        <v>273</v>
      </c>
      <c r="D13600" s="69" t="s">
        <v>1937</v>
      </c>
      <c r="E13600" s="69" t="s">
        <v>2725</v>
      </c>
      <c r="F13600" s="69">
        <v>2178</v>
      </c>
      <c r="G13600" s="69" t="s">
        <v>1939</v>
      </c>
    </row>
    <row r="13601" spans="1:7" ht="14.4">
      <c r="A13601" s="27" t="str">
        <f>VLOOKUP(C13601,'user list'!A:B,2,0)</f>
        <v>SSDD</v>
      </c>
      <c r="B13601" s="172">
        <v>45819.326550925929</v>
      </c>
      <c r="C13601" s="69" t="s">
        <v>273</v>
      </c>
      <c r="D13601" s="69" t="s">
        <v>1937</v>
      </c>
      <c r="E13601" s="69" t="s">
        <v>2623</v>
      </c>
      <c r="F13601" s="69">
        <v>2163</v>
      </c>
      <c r="G13601" s="69" t="s">
        <v>1939</v>
      </c>
    </row>
    <row r="13602" spans="1:7" ht="14.4">
      <c r="A13602" s="27" t="str">
        <f>VLOOKUP(C13602,'user list'!A:B,2,0)</f>
        <v>SSDD</v>
      </c>
      <c r="B13602" s="172">
        <v>45819.32675925926</v>
      </c>
      <c r="C13602" s="69" t="s">
        <v>273</v>
      </c>
      <c r="D13602" s="69" t="s">
        <v>1937</v>
      </c>
      <c r="E13602" s="69" t="s">
        <v>2482</v>
      </c>
      <c r="F13602" s="69">
        <v>2123</v>
      </c>
      <c r="G13602" s="69" t="s">
        <v>1939</v>
      </c>
    </row>
    <row r="13603" spans="1:7" ht="14.4">
      <c r="A13603" s="27" t="str">
        <f>VLOOKUP(C13603,'user list'!A:B,2,0)</f>
        <v>PLEB</v>
      </c>
      <c r="B13603" s="172">
        <v>45819.338993055557</v>
      </c>
      <c r="C13603" s="69" t="s">
        <v>260</v>
      </c>
      <c r="D13603" s="69" t="s">
        <v>1937</v>
      </c>
      <c r="E13603" s="69">
        <v>2168</v>
      </c>
      <c r="F13603" s="69">
        <v>2168</v>
      </c>
      <c r="G13603" s="69" t="s">
        <v>1939</v>
      </c>
    </row>
    <row r="13604" spans="1:7" ht="14.4">
      <c r="A13604" s="27" t="str">
        <f>VLOOKUP(C13604,'user list'!A:B,2,0)</f>
        <v>PLEB</v>
      </c>
      <c r="B13604" s="172">
        <v>45819.339004629626</v>
      </c>
      <c r="C13604" s="69" t="s">
        <v>260</v>
      </c>
      <c r="D13604" s="69" t="s">
        <v>1937</v>
      </c>
      <c r="E13604" s="69">
        <v>2168</v>
      </c>
      <c r="F13604" s="69">
        <v>2168</v>
      </c>
      <c r="G13604" s="69" t="s">
        <v>1939</v>
      </c>
    </row>
    <row r="13605" spans="1:7" ht="14.4">
      <c r="A13605" s="27" t="str">
        <f>VLOOKUP(C13605,'user list'!A:B,2,0)</f>
        <v>SSDD</v>
      </c>
      <c r="B13605" s="172">
        <v>45819.339861111112</v>
      </c>
      <c r="C13605" s="69" t="s">
        <v>273</v>
      </c>
      <c r="D13605" s="69" t="s">
        <v>1937</v>
      </c>
      <c r="E13605" s="69" t="s">
        <v>2623</v>
      </c>
      <c r="F13605" s="69">
        <v>2163</v>
      </c>
      <c r="G13605" s="69" t="s">
        <v>2441</v>
      </c>
    </row>
    <row r="13606" spans="1:7" ht="14.4">
      <c r="A13606" s="27" t="str">
        <f>VLOOKUP(C13606,'user list'!A:B,2,0)</f>
        <v>SSDD</v>
      </c>
      <c r="B13606" s="172">
        <v>45819.34033564815</v>
      </c>
      <c r="C13606" s="69" t="s">
        <v>273</v>
      </c>
      <c r="D13606" s="69" t="s">
        <v>1937</v>
      </c>
      <c r="E13606" s="69" t="s">
        <v>2482</v>
      </c>
      <c r="F13606" s="69">
        <v>2123</v>
      </c>
      <c r="G13606" s="69" t="s">
        <v>1939</v>
      </c>
    </row>
    <row r="13607" spans="1:7" ht="14.4">
      <c r="A13607" s="27" t="str">
        <f>VLOOKUP(C13607,'user list'!A:B,2,0)</f>
        <v>SSDD</v>
      </c>
      <c r="B13607" s="172">
        <v>45819.340451388889</v>
      </c>
      <c r="C13607" s="69" t="s">
        <v>273</v>
      </c>
      <c r="D13607" s="69" t="s">
        <v>1937</v>
      </c>
      <c r="E13607" s="69" t="s">
        <v>2623</v>
      </c>
      <c r="F13607" s="69">
        <v>2163</v>
      </c>
      <c r="G13607" s="69" t="s">
        <v>1939</v>
      </c>
    </row>
    <row r="13608" spans="1:7" ht="14.4">
      <c r="A13608" s="27" t="str">
        <f>VLOOKUP(C13608,'user list'!A:B,2,0)</f>
        <v>SSDD</v>
      </c>
      <c r="B13608" s="172">
        <v>45819.340590277781</v>
      </c>
      <c r="C13608" s="69" t="s">
        <v>273</v>
      </c>
      <c r="D13608" s="69" t="s">
        <v>1937</v>
      </c>
      <c r="E13608" s="69" t="s">
        <v>2623</v>
      </c>
      <c r="F13608" s="69">
        <v>2163</v>
      </c>
      <c r="G13608" s="69" t="s">
        <v>2441</v>
      </c>
    </row>
    <row r="13609" spans="1:7" ht="14.4">
      <c r="A13609" s="27" t="str">
        <f>VLOOKUP(C13609,'user list'!A:B,2,0)</f>
        <v>SSDD</v>
      </c>
      <c r="B13609" s="172">
        <v>45819.341516203705</v>
      </c>
      <c r="C13609" s="69" t="s">
        <v>273</v>
      </c>
      <c r="D13609" s="69" t="s">
        <v>1937</v>
      </c>
      <c r="E13609" s="69" t="s">
        <v>2725</v>
      </c>
      <c r="F13609" s="69">
        <v>2178</v>
      </c>
      <c r="G13609" s="69" t="s">
        <v>1939</v>
      </c>
    </row>
    <row r="13610" spans="1:7" ht="14.4">
      <c r="A13610" s="27" t="str">
        <f>VLOOKUP(C13610,'user list'!A:B,2,0)</f>
        <v>SSDD</v>
      </c>
      <c r="B13610" s="172">
        <v>45819.34165509259</v>
      </c>
      <c r="C13610" s="69" t="s">
        <v>273</v>
      </c>
      <c r="D13610" s="69" t="s">
        <v>1937</v>
      </c>
      <c r="E13610" s="69" t="s">
        <v>2725</v>
      </c>
      <c r="F13610" s="69">
        <v>2178</v>
      </c>
      <c r="G13610" s="69" t="s">
        <v>2441</v>
      </c>
    </row>
    <row r="13611" spans="1:7" ht="14.4">
      <c r="A13611" s="27" t="str">
        <f>VLOOKUP(C13611,'user list'!A:B,2,0)</f>
        <v>CCRD</v>
      </c>
      <c r="B13611" s="172">
        <v>45819.34878472222</v>
      </c>
      <c r="C13611" s="69" t="s">
        <v>282</v>
      </c>
      <c r="D13611" s="69" t="s">
        <v>1937</v>
      </c>
      <c r="E13611" s="69" t="s">
        <v>2339</v>
      </c>
      <c r="F13611" s="69">
        <v>2127</v>
      </c>
      <c r="G13611" s="69" t="s">
        <v>1939</v>
      </c>
    </row>
    <row r="13612" spans="1:7" ht="14.4">
      <c r="A13612" s="27" t="str">
        <f>VLOOKUP(C13612,'user list'!A:B,2,0)</f>
        <v>CCRD</v>
      </c>
      <c r="B13612" s="172">
        <v>45819.348877314813</v>
      </c>
      <c r="C13612" s="69" t="s">
        <v>282</v>
      </c>
      <c r="D13612" s="69" t="s">
        <v>1937</v>
      </c>
      <c r="E13612" s="69" t="s">
        <v>2697</v>
      </c>
      <c r="F13612" s="69">
        <v>2138</v>
      </c>
      <c r="G13612" s="69" t="s">
        <v>1939</v>
      </c>
    </row>
    <row r="13613" spans="1:7" ht="14.4">
      <c r="A13613" s="27" t="str">
        <f>VLOOKUP(C13613,'user list'!A:B,2,0)</f>
        <v>CCRD</v>
      </c>
      <c r="B13613" s="172">
        <v>45819.349374999998</v>
      </c>
      <c r="C13613" s="69" t="s">
        <v>282</v>
      </c>
      <c r="D13613" s="69" t="s">
        <v>1937</v>
      </c>
      <c r="E13613" s="69" t="s">
        <v>2697</v>
      </c>
      <c r="F13613" s="69">
        <v>2138</v>
      </c>
      <c r="G13613" s="69" t="s">
        <v>1947</v>
      </c>
    </row>
    <row r="13614" spans="1:7" ht="14.4">
      <c r="A13614" s="27" t="str">
        <f>VLOOKUP(C13614,'user list'!A:B,2,0)</f>
        <v>CCRD</v>
      </c>
      <c r="B13614" s="172">
        <v>45819.349374999998</v>
      </c>
      <c r="C13614" s="69" t="s">
        <v>282</v>
      </c>
      <c r="D13614" s="69" t="s">
        <v>1937</v>
      </c>
      <c r="E13614" s="69" t="s">
        <v>2697</v>
      </c>
      <c r="F13614" s="69">
        <v>2138</v>
      </c>
      <c r="G13614" s="69" t="s">
        <v>1948</v>
      </c>
    </row>
    <row r="13615" spans="1:7" ht="14.4">
      <c r="A13615" s="27" t="str">
        <f>VLOOKUP(C13615,'user list'!A:B,2,0)</f>
        <v>CCRD</v>
      </c>
      <c r="B13615" s="172">
        <v>45819.349374999998</v>
      </c>
      <c r="C13615" s="69" t="s">
        <v>282</v>
      </c>
      <c r="D13615" s="69" t="s">
        <v>1937</v>
      </c>
      <c r="E13615" s="69" t="s">
        <v>2697</v>
      </c>
      <c r="F13615" s="69">
        <v>2138</v>
      </c>
      <c r="G13615" s="69" t="s">
        <v>1939</v>
      </c>
    </row>
    <row r="13616" spans="1:7" ht="14.4">
      <c r="A13616" s="27" t="str">
        <f>VLOOKUP(C13616,'user list'!A:B,2,0)</f>
        <v>Admin</v>
      </c>
      <c r="B13616" s="172">
        <v>45819.349386574075</v>
      </c>
      <c r="C13616" s="69" t="s">
        <v>186</v>
      </c>
      <c r="D13616" s="69" t="s">
        <v>1937</v>
      </c>
      <c r="E13616" s="69" t="s">
        <v>2697</v>
      </c>
      <c r="F13616" s="69">
        <v>2138</v>
      </c>
      <c r="G13616" s="69" t="s">
        <v>1948</v>
      </c>
    </row>
    <row r="13617" spans="1:7" ht="14.4">
      <c r="A13617" s="27" t="str">
        <f>VLOOKUP(C13617,'user list'!A:B,2,0)</f>
        <v>CCRD</v>
      </c>
      <c r="B13617" s="172">
        <v>45819.349409722221</v>
      </c>
      <c r="C13617" s="69" t="s">
        <v>282</v>
      </c>
      <c r="D13617" s="69" t="s">
        <v>1937</v>
      </c>
      <c r="E13617" s="69" t="s">
        <v>2697</v>
      </c>
      <c r="F13617" s="69">
        <v>2146</v>
      </c>
      <c r="G13617" s="69" t="s">
        <v>1939</v>
      </c>
    </row>
    <row r="13618" spans="1:7" ht="14.4">
      <c r="A13618" s="27" t="str">
        <f>VLOOKUP(C13618,'user list'!A:B,2,0)</f>
        <v>CCRD</v>
      </c>
      <c r="B13618" s="172">
        <v>45819.349421296298</v>
      </c>
      <c r="C13618" s="69" t="s">
        <v>282</v>
      </c>
      <c r="D13618" s="69" t="s">
        <v>1937</v>
      </c>
      <c r="E13618" s="69" t="s">
        <v>2697</v>
      </c>
      <c r="F13618" s="69">
        <v>2146</v>
      </c>
      <c r="G13618" s="69" t="s">
        <v>1939</v>
      </c>
    </row>
    <row r="13619" spans="1:7" ht="14.4">
      <c r="A13619" s="27" t="str">
        <f>VLOOKUP(C13619,'user list'!A:B,2,0)</f>
        <v>CCRD</v>
      </c>
      <c r="B13619" s="172">
        <v>45819.34946759259</v>
      </c>
      <c r="C13619" s="69" t="s">
        <v>282</v>
      </c>
      <c r="D13619" s="69" t="s">
        <v>1937</v>
      </c>
      <c r="E13619" s="69" t="s">
        <v>2339</v>
      </c>
      <c r="F13619" s="69">
        <v>2127</v>
      </c>
      <c r="G13619" s="69" t="s">
        <v>1939</v>
      </c>
    </row>
    <row r="13620" spans="1:7" ht="14.4">
      <c r="A13620" s="27" t="str">
        <f>VLOOKUP(C13620,'user list'!A:B,2,0)</f>
        <v>DBO</v>
      </c>
      <c r="B13620" s="172">
        <v>45819.351122685184</v>
      </c>
      <c r="C13620" s="69" t="s">
        <v>209</v>
      </c>
      <c r="D13620" s="69" t="s">
        <v>1937</v>
      </c>
      <c r="E13620" s="69" t="s">
        <v>2334</v>
      </c>
      <c r="F13620" s="69">
        <v>2134</v>
      </c>
      <c r="G13620" s="69" t="s">
        <v>1939</v>
      </c>
    </row>
    <row r="13621" spans="1:7" ht="14.4">
      <c r="A13621" s="27" t="str">
        <f>VLOOKUP(C13621,'user list'!A:B,2,0)</f>
        <v>DBO</v>
      </c>
      <c r="B13621" s="172">
        <v>45819.351620370369</v>
      </c>
      <c r="C13621" s="69" t="s">
        <v>209</v>
      </c>
      <c r="D13621" s="69" t="s">
        <v>1937</v>
      </c>
      <c r="E13621" s="69" t="s">
        <v>2697</v>
      </c>
      <c r="F13621" s="69">
        <v>2138</v>
      </c>
      <c r="G13621" s="69" t="s">
        <v>1939</v>
      </c>
    </row>
    <row r="13622" spans="1:7" ht="14.4">
      <c r="A13622" s="27" t="str">
        <f>VLOOKUP(C13622,'user list'!A:B,2,0)</f>
        <v>DBO</v>
      </c>
      <c r="B13622" s="172">
        <v>45819.351759259262</v>
      </c>
      <c r="C13622" s="69" t="s">
        <v>209</v>
      </c>
      <c r="D13622" s="69" t="s">
        <v>1937</v>
      </c>
      <c r="E13622" s="69" t="s">
        <v>2697</v>
      </c>
      <c r="F13622" s="69">
        <v>2146</v>
      </c>
      <c r="G13622" s="69" t="s">
        <v>1939</v>
      </c>
    </row>
    <row r="13623" spans="1:7" ht="14.4">
      <c r="A13623" s="27" t="str">
        <f>VLOOKUP(C13623,'user list'!A:B,2,0)</f>
        <v>DBO</v>
      </c>
      <c r="B13623" s="172">
        <v>45819.351840277777</v>
      </c>
      <c r="C13623" s="69" t="s">
        <v>209</v>
      </c>
      <c r="D13623" s="69" t="s">
        <v>1937</v>
      </c>
      <c r="E13623" s="69" t="s">
        <v>2697</v>
      </c>
      <c r="F13623" s="69">
        <v>2138</v>
      </c>
      <c r="G13623" s="69" t="s">
        <v>1939</v>
      </c>
    </row>
    <row r="13624" spans="1:7" ht="14.4">
      <c r="A13624" s="27" t="str">
        <f>VLOOKUP(C13624,'user list'!A:B,2,0)</f>
        <v>DBO</v>
      </c>
      <c r="B13624" s="172">
        <v>45819.351898148147</v>
      </c>
      <c r="C13624" s="69" t="s">
        <v>209</v>
      </c>
      <c r="D13624" s="69" t="s">
        <v>1937</v>
      </c>
      <c r="E13624" s="69" t="s">
        <v>2697</v>
      </c>
      <c r="F13624" s="69">
        <v>2146</v>
      </c>
      <c r="G13624" s="69" t="s">
        <v>1939</v>
      </c>
    </row>
    <row r="13625" spans="1:7" ht="14.4">
      <c r="A13625" s="27" t="str">
        <f>VLOOKUP(C13625,'user list'!A:B,2,0)</f>
        <v>DBO</v>
      </c>
      <c r="B13625" s="172">
        <v>45819.352129629631</v>
      </c>
      <c r="C13625" s="69" t="s">
        <v>209</v>
      </c>
      <c r="D13625" s="69" t="s">
        <v>1937</v>
      </c>
      <c r="E13625" s="69" t="s">
        <v>2697</v>
      </c>
      <c r="F13625" s="69">
        <v>2146</v>
      </c>
      <c r="G13625" s="69" t="s">
        <v>1947</v>
      </c>
    </row>
    <row r="13626" spans="1:7" ht="14.4">
      <c r="A13626" s="27" t="str">
        <f>VLOOKUP(C13626,'user list'!A:B,2,0)</f>
        <v>DBO</v>
      </c>
      <c r="B13626" s="172">
        <v>45819.352129629631</v>
      </c>
      <c r="C13626" s="69" t="s">
        <v>209</v>
      </c>
      <c r="D13626" s="69" t="s">
        <v>1937</v>
      </c>
      <c r="E13626" s="69" t="s">
        <v>2697</v>
      </c>
      <c r="F13626" s="69">
        <v>2146</v>
      </c>
      <c r="G13626" s="69" t="s">
        <v>1948</v>
      </c>
    </row>
    <row r="13627" spans="1:7" ht="14.4">
      <c r="A13627" s="27" t="str">
        <f>VLOOKUP(C13627,'user list'!A:B,2,0)</f>
        <v>DBO</v>
      </c>
      <c r="B13627" s="172">
        <v>45819.352129629631</v>
      </c>
      <c r="C13627" s="69" t="s">
        <v>209</v>
      </c>
      <c r="D13627" s="69" t="s">
        <v>1937</v>
      </c>
      <c r="E13627" s="69" t="s">
        <v>2697</v>
      </c>
      <c r="F13627" s="69">
        <v>2146</v>
      </c>
      <c r="G13627" s="69" t="s">
        <v>1939</v>
      </c>
    </row>
    <row r="13628" spans="1:7" ht="14.4">
      <c r="A13628" s="27" t="str">
        <f>VLOOKUP(C13628,'user list'!A:B,2,0)</f>
        <v>Admin</v>
      </c>
      <c r="B13628" s="172">
        <v>45819.352129629631</v>
      </c>
      <c r="C13628" s="69" t="s">
        <v>186</v>
      </c>
      <c r="D13628" s="69" t="s">
        <v>1937</v>
      </c>
      <c r="E13628" s="69" t="s">
        <v>2697</v>
      </c>
      <c r="F13628" s="69">
        <v>2146</v>
      </c>
      <c r="G13628" s="69" t="s">
        <v>1948</v>
      </c>
    </row>
    <row r="13629" spans="1:7" ht="14.4">
      <c r="A13629" s="27" t="str">
        <f>VLOOKUP(C13629,'user list'!A:B,2,0)</f>
        <v>DBO</v>
      </c>
      <c r="B13629" s="172">
        <v>45819.352152777778</v>
      </c>
      <c r="C13629" s="69" t="s">
        <v>209</v>
      </c>
      <c r="D13629" s="69" t="s">
        <v>1937</v>
      </c>
      <c r="E13629" s="69" t="s">
        <v>2697</v>
      </c>
      <c r="F13629" s="69">
        <v>2138</v>
      </c>
      <c r="G13629" s="69" t="s">
        <v>1939</v>
      </c>
    </row>
    <row r="13630" spans="1:7" ht="14.4">
      <c r="A13630" s="27" t="str">
        <f>VLOOKUP(C13630,'user list'!A:B,2,0)</f>
        <v>DBO</v>
      </c>
      <c r="B13630" s="172">
        <v>45819.352164351854</v>
      </c>
      <c r="C13630" s="69" t="s">
        <v>209</v>
      </c>
      <c r="D13630" s="69" t="s">
        <v>1937</v>
      </c>
      <c r="E13630" s="69" t="s">
        <v>2697</v>
      </c>
      <c r="F13630" s="69">
        <v>2138</v>
      </c>
      <c r="G13630" s="69" t="s">
        <v>1939</v>
      </c>
    </row>
    <row r="13631" spans="1:7" ht="14.4">
      <c r="A13631" s="27" t="str">
        <f>VLOOKUP(C13631,'user list'!A:B,2,0)</f>
        <v>DBO</v>
      </c>
      <c r="B13631" s="172">
        <v>45819.352314814816</v>
      </c>
      <c r="C13631" s="69" t="s">
        <v>209</v>
      </c>
      <c r="D13631" s="69" t="s">
        <v>1937</v>
      </c>
      <c r="E13631" s="69" t="s">
        <v>2697</v>
      </c>
      <c r="F13631" s="69">
        <v>2138</v>
      </c>
      <c r="G13631" s="69" t="s">
        <v>1947</v>
      </c>
    </row>
    <row r="13632" spans="1:7" ht="14.4">
      <c r="A13632" s="27" t="str">
        <f>VLOOKUP(C13632,'user list'!A:B,2,0)</f>
        <v>DBO</v>
      </c>
      <c r="B13632" s="172">
        <v>45819.352314814816</v>
      </c>
      <c r="C13632" s="69" t="s">
        <v>209</v>
      </c>
      <c r="D13632" s="69" t="s">
        <v>1937</v>
      </c>
      <c r="E13632" s="69" t="s">
        <v>2697</v>
      </c>
      <c r="F13632" s="69">
        <v>2138</v>
      </c>
      <c r="G13632" s="69" t="s">
        <v>1948</v>
      </c>
    </row>
    <row r="13633" spans="1:7" ht="14.4">
      <c r="A13633" s="27" t="str">
        <f>VLOOKUP(C13633,'user list'!A:B,2,0)</f>
        <v>DBO</v>
      </c>
      <c r="B13633" s="172">
        <v>45819.352314814816</v>
      </c>
      <c r="C13633" s="69" t="s">
        <v>209</v>
      </c>
      <c r="D13633" s="69" t="s">
        <v>1937</v>
      </c>
      <c r="E13633" s="69" t="s">
        <v>2697</v>
      </c>
      <c r="F13633" s="69">
        <v>2138</v>
      </c>
      <c r="G13633" s="69" t="s">
        <v>1939</v>
      </c>
    </row>
    <row r="13634" spans="1:7" ht="14.4">
      <c r="A13634" s="27" t="str">
        <f>VLOOKUP(C13634,'user list'!A:B,2,0)</f>
        <v>Admin</v>
      </c>
      <c r="B13634" s="172">
        <v>45819.352314814816</v>
      </c>
      <c r="C13634" s="69" t="s">
        <v>186</v>
      </c>
      <c r="D13634" s="69" t="s">
        <v>1937</v>
      </c>
      <c r="E13634" s="69" t="s">
        <v>2697</v>
      </c>
      <c r="F13634" s="69">
        <v>2138</v>
      </c>
      <c r="G13634" s="69" t="s">
        <v>1948</v>
      </c>
    </row>
    <row r="13635" spans="1:7" ht="14.4">
      <c r="A13635" s="27" t="str">
        <f>VLOOKUP(C13635,'user list'!A:B,2,0)</f>
        <v>DBO</v>
      </c>
      <c r="B13635" s="172">
        <v>45819.352361111109</v>
      </c>
      <c r="C13635" s="69" t="s">
        <v>209</v>
      </c>
      <c r="D13635" s="69" t="s">
        <v>1937</v>
      </c>
      <c r="E13635" s="69" t="s">
        <v>2334</v>
      </c>
      <c r="F13635" s="69">
        <v>2134</v>
      </c>
      <c r="G13635" s="69" t="s">
        <v>1939</v>
      </c>
    </row>
    <row r="13636" spans="1:7" ht="14.4">
      <c r="A13636" s="27" t="str">
        <f>VLOOKUP(C13636,'user list'!A:B,2,0)</f>
        <v>DBO</v>
      </c>
      <c r="B13636" s="172">
        <v>45819.352384259262</v>
      </c>
      <c r="C13636" s="69" t="s">
        <v>209</v>
      </c>
      <c r="D13636" s="69" t="s">
        <v>1937</v>
      </c>
      <c r="E13636" s="69" t="s">
        <v>2334</v>
      </c>
      <c r="F13636" s="69">
        <v>2134</v>
      </c>
      <c r="G13636" s="69" t="s">
        <v>1939</v>
      </c>
    </row>
    <row r="13637" spans="1:7" ht="14.4">
      <c r="A13637" s="27" t="str">
        <f>VLOOKUP(C13637,'user list'!A:B,2,0)</f>
        <v>CTO</v>
      </c>
      <c r="B13637" s="172">
        <v>45819.35460648148</v>
      </c>
      <c r="C13637" s="69" t="s">
        <v>207</v>
      </c>
      <c r="D13637" s="69" t="s">
        <v>1937</v>
      </c>
      <c r="E13637" s="69" t="s">
        <v>2578</v>
      </c>
      <c r="F13637" s="69">
        <v>1949</v>
      </c>
      <c r="G13637" s="69" t="s">
        <v>1939</v>
      </c>
    </row>
    <row r="13638" spans="1:7" ht="14.4">
      <c r="A13638" s="27" t="str">
        <f>VLOOKUP(C13638,'user list'!A:B,2,0)</f>
        <v>PROC</v>
      </c>
      <c r="B13638" s="172">
        <v>45819.357743055552</v>
      </c>
      <c r="C13638" s="69" t="s">
        <v>261</v>
      </c>
      <c r="D13638" s="69" t="s">
        <v>1937</v>
      </c>
      <c r="E13638" s="69" t="s">
        <v>2039</v>
      </c>
      <c r="F13638" s="69">
        <v>1955</v>
      </c>
      <c r="G13638" s="69" t="s">
        <v>1939</v>
      </c>
    </row>
    <row r="13639" spans="1:7" ht="14.4">
      <c r="A13639" s="27" t="str">
        <f>VLOOKUP(C13639,'user list'!A:B,2,0)</f>
        <v>PROC</v>
      </c>
      <c r="B13639" s="172">
        <v>45819.357939814814</v>
      </c>
      <c r="C13639" s="69" t="s">
        <v>261</v>
      </c>
      <c r="D13639" s="69" t="s">
        <v>1937</v>
      </c>
      <c r="E13639" s="69" t="s">
        <v>2047</v>
      </c>
      <c r="F13639" s="69">
        <v>1956</v>
      </c>
      <c r="G13639" s="69" t="s">
        <v>1939</v>
      </c>
    </row>
    <row r="13640" spans="1:7" ht="14.4">
      <c r="A13640" s="27" t="str">
        <f>VLOOKUP(C13640,'user list'!A:B,2,0)</f>
        <v>PROC</v>
      </c>
      <c r="B13640" s="172">
        <v>45819.35800925926</v>
      </c>
      <c r="C13640" s="69" t="s">
        <v>261</v>
      </c>
      <c r="D13640" s="69" t="s">
        <v>1937</v>
      </c>
      <c r="E13640" s="69" t="s">
        <v>1013</v>
      </c>
      <c r="F13640" s="69">
        <v>2069</v>
      </c>
      <c r="G13640" s="69" t="s">
        <v>1939</v>
      </c>
    </row>
    <row r="13641" spans="1:7" ht="14.4">
      <c r="A13641" s="27" t="str">
        <f>VLOOKUP(C13641,'user list'!A:B,2,0)</f>
        <v>PDAD</v>
      </c>
      <c r="B13641" s="172">
        <v>45819.358148148145</v>
      </c>
      <c r="C13641" s="69" t="s">
        <v>257</v>
      </c>
      <c r="D13641" s="69" t="s">
        <v>1937</v>
      </c>
      <c r="E13641" s="69" t="s">
        <v>2697</v>
      </c>
      <c r="F13641" s="69">
        <v>2146</v>
      </c>
      <c r="G13641" s="69" t="s">
        <v>1939</v>
      </c>
    </row>
    <row r="13642" spans="1:7" ht="14.4">
      <c r="A13642" s="27" t="str">
        <f>VLOOKUP(C13642,'user list'!A:B,2,0)</f>
        <v>PDAD</v>
      </c>
      <c r="B13642" s="172">
        <v>45819.358229166668</v>
      </c>
      <c r="C13642" s="69" t="s">
        <v>257</v>
      </c>
      <c r="D13642" s="69" t="s">
        <v>1937</v>
      </c>
      <c r="E13642" s="69" t="s">
        <v>2697</v>
      </c>
      <c r="F13642" s="69">
        <v>2138</v>
      </c>
      <c r="G13642" s="69" t="s">
        <v>1939</v>
      </c>
    </row>
    <row r="13643" spans="1:7" ht="14.4">
      <c r="A13643" s="27" t="str">
        <f>VLOOKUP(C13643,'user list'!A:B,2,0)</f>
        <v>PDAD</v>
      </c>
      <c r="B13643" s="172">
        <v>45819.358298611114</v>
      </c>
      <c r="C13643" s="69" t="s">
        <v>257</v>
      </c>
      <c r="D13643" s="69" t="s">
        <v>1937</v>
      </c>
      <c r="E13643" s="69" t="s">
        <v>2697</v>
      </c>
      <c r="F13643" s="69">
        <v>2146</v>
      </c>
      <c r="G13643" s="69" t="s">
        <v>1939</v>
      </c>
    </row>
    <row r="13644" spans="1:7" ht="14.4">
      <c r="A13644" s="27" t="str">
        <f>VLOOKUP(C13644,'user list'!A:B,2,0)</f>
        <v>PDAD</v>
      </c>
      <c r="B13644" s="172">
        <v>45819.358310185184</v>
      </c>
      <c r="C13644" s="69" t="s">
        <v>257</v>
      </c>
      <c r="D13644" s="69" t="s">
        <v>1937</v>
      </c>
      <c r="E13644" s="69" t="s">
        <v>2697</v>
      </c>
      <c r="F13644" s="69">
        <v>2138</v>
      </c>
      <c r="G13644" s="69" t="s">
        <v>1939</v>
      </c>
    </row>
    <row r="13645" spans="1:7" ht="14.4">
      <c r="A13645" s="27" t="str">
        <f>VLOOKUP(C13645,'user list'!A:B,2,0)</f>
        <v>PROC</v>
      </c>
      <c r="B13645" s="172">
        <v>45819.358576388891</v>
      </c>
      <c r="C13645" s="69" t="s">
        <v>261</v>
      </c>
      <c r="D13645" s="69" t="s">
        <v>1937</v>
      </c>
      <c r="E13645" s="69" t="s">
        <v>1013</v>
      </c>
      <c r="F13645" s="69">
        <v>2069</v>
      </c>
      <c r="G13645" s="69" t="s">
        <v>1947</v>
      </c>
    </row>
    <row r="13646" spans="1:7" ht="14.4">
      <c r="A13646" s="27" t="str">
        <f>VLOOKUP(C13646,'user list'!A:B,2,0)</f>
        <v>PROC</v>
      </c>
      <c r="B13646" s="172">
        <v>45819.358576388891</v>
      </c>
      <c r="C13646" s="69" t="s">
        <v>261</v>
      </c>
      <c r="D13646" s="69" t="s">
        <v>1937</v>
      </c>
      <c r="E13646" s="69" t="s">
        <v>1013</v>
      </c>
      <c r="F13646" s="69">
        <v>2069</v>
      </c>
      <c r="G13646" s="69" t="s">
        <v>1948</v>
      </c>
    </row>
    <row r="13647" spans="1:7" ht="14.4">
      <c r="A13647" s="27" t="str">
        <f>VLOOKUP(C13647,'user list'!A:B,2,0)</f>
        <v>PROC</v>
      </c>
      <c r="B13647" s="172">
        <v>45819.358576388891</v>
      </c>
      <c r="C13647" s="69" t="s">
        <v>261</v>
      </c>
      <c r="D13647" s="69" t="s">
        <v>1937</v>
      </c>
      <c r="E13647" s="69" t="s">
        <v>1013</v>
      </c>
      <c r="F13647" s="69">
        <v>2069</v>
      </c>
      <c r="G13647" s="69" t="s">
        <v>1939</v>
      </c>
    </row>
    <row r="13648" spans="1:7" ht="14.4">
      <c r="A13648" s="27" t="str">
        <f>VLOOKUP(C13648,'user list'!A:B,2,0)</f>
        <v>Admin</v>
      </c>
      <c r="B13648" s="172">
        <v>45819.358576388891</v>
      </c>
      <c r="C13648" s="69" t="s">
        <v>186</v>
      </c>
      <c r="D13648" s="69" t="s">
        <v>1937</v>
      </c>
      <c r="E13648" s="69" t="s">
        <v>1013</v>
      </c>
      <c r="F13648" s="69">
        <v>2069</v>
      </c>
      <c r="G13648" s="69" t="s">
        <v>1948</v>
      </c>
    </row>
    <row r="13649" spans="1:7" ht="14.4">
      <c r="A13649" s="27" t="str">
        <f>VLOOKUP(C13649,'user list'!A:B,2,0)</f>
        <v>PDAD</v>
      </c>
      <c r="B13649" s="172">
        <v>45819.35864583333</v>
      </c>
      <c r="C13649" s="69" t="s">
        <v>257</v>
      </c>
      <c r="D13649" s="69" t="s">
        <v>1937</v>
      </c>
      <c r="E13649" s="69" t="s">
        <v>2697</v>
      </c>
      <c r="F13649" s="69">
        <v>2138</v>
      </c>
      <c r="G13649" s="69" t="s">
        <v>1947</v>
      </c>
    </row>
    <row r="13650" spans="1:7" ht="14.4">
      <c r="A13650" s="27" t="str">
        <f>VLOOKUP(C13650,'user list'!A:B,2,0)</f>
        <v>PDAD</v>
      </c>
      <c r="B13650" s="172">
        <v>45819.35864583333</v>
      </c>
      <c r="C13650" s="69" t="s">
        <v>257</v>
      </c>
      <c r="D13650" s="69" t="s">
        <v>1937</v>
      </c>
      <c r="E13650" s="69" t="s">
        <v>2697</v>
      </c>
      <c r="F13650" s="69">
        <v>2138</v>
      </c>
      <c r="G13650" s="69" t="s">
        <v>1948</v>
      </c>
    </row>
    <row r="13651" spans="1:7" ht="14.4">
      <c r="A13651" s="27" t="str">
        <f>VLOOKUP(C13651,'user list'!A:B,2,0)</f>
        <v>PDAD</v>
      </c>
      <c r="B13651" s="172">
        <v>45819.35864583333</v>
      </c>
      <c r="C13651" s="69" t="s">
        <v>257</v>
      </c>
      <c r="D13651" s="69" t="s">
        <v>1937</v>
      </c>
      <c r="E13651" s="69" t="s">
        <v>2697</v>
      </c>
      <c r="F13651" s="69">
        <v>2138</v>
      </c>
      <c r="G13651" s="69" t="s">
        <v>1939</v>
      </c>
    </row>
    <row r="13652" spans="1:7" ht="14.4">
      <c r="A13652" s="27" t="str">
        <f>VLOOKUP(C13652,'user list'!A:B,2,0)</f>
        <v>Admin</v>
      </c>
      <c r="B13652" s="172">
        <v>45819.35864583333</v>
      </c>
      <c r="C13652" s="69" t="s">
        <v>186</v>
      </c>
      <c r="D13652" s="69" t="s">
        <v>1937</v>
      </c>
      <c r="E13652" s="69" t="s">
        <v>2697</v>
      </c>
      <c r="F13652" s="69">
        <v>2138</v>
      </c>
      <c r="G13652" s="69" t="s">
        <v>1948</v>
      </c>
    </row>
    <row r="13653" spans="1:7" ht="14.4">
      <c r="A13653" s="27" t="str">
        <f>VLOOKUP(C13653,'user list'!A:B,2,0)</f>
        <v>PROC</v>
      </c>
      <c r="B13653" s="172">
        <v>45819.358703703707</v>
      </c>
      <c r="C13653" s="69" t="s">
        <v>261</v>
      </c>
      <c r="D13653" s="69" t="s">
        <v>1937</v>
      </c>
      <c r="E13653" s="69" t="s">
        <v>1013</v>
      </c>
      <c r="F13653" s="69">
        <v>2069</v>
      </c>
      <c r="G13653" s="69" t="s">
        <v>1949</v>
      </c>
    </row>
    <row r="13654" spans="1:7" ht="14.4">
      <c r="A13654" s="27" t="str">
        <f>VLOOKUP(C13654,'user list'!A:B,2,0)</f>
        <v>PROC</v>
      </c>
      <c r="B13654" s="172">
        <v>45819.359201388892</v>
      </c>
      <c r="C13654" s="69" t="s">
        <v>261</v>
      </c>
      <c r="D13654" s="69" t="s">
        <v>1937</v>
      </c>
      <c r="E13654" s="69" t="s">
        <v>1013</v>
      </c>
      <c r="F13654" s="69">
        <v>2069</v>
      </c>
      <c r="G13654" s="69" t="s">
        <v>1949</v>
      </c>
    </row>
    <row r="13655" spans="1:7" ht="14.4">
      <c r="A13655" s="27" t="str">
        <f>VLOOKUP(C13655,'user list'!A:B,2,0)</f>
        <v>PROC</v>
      </c>
      <c r="B13655" s="172">
        <v>45819.359490740739</v>
      </c>
      <c r="C13655" s="69" t="s">
        <v>261</v>
      </c>
      <c r="D13655" s="69" t="s">
        <v>1937</v>
      </c>
      <c r="E13655" s="69" t="s">
        <v>1013</v>
      </c>
      <c r="F13655" s="69">
        <v>2069</v>
      </c>
      <c r="G13655" s="69" t="s">
        <v>2441</v>
      </c>
    </row>
    <row r="13656" spans="1:7" ht="14.4">
      <c r="A13656" s="27" t="str">
        <f>VLOOKUP(C13656,'user list'!A:B,2,0)</f>
        <v>PROC</v>
      </c>
      <c r="B13656" s="172">
        <v>45819.3596875</v>
      </c>
      <c r="C13656" s="69" t="s">
        <v>261</v>
      </c>
      <c r="D13656" s="69" t="s">
        <v>1937</v>
      </c>
      <c r="E13656" s="69" t="s">
        <v>2662</v>
      </c>
      <c r="F13656" s="69">
        <v>2072</v>
      </c>
      <c r="G13656" s="69" t="s">
        <v>1939</v>
      </c>
    </row>
    <row r="13657" spans="1:7" ht="14.4">
      <c r="A13657" s="27" t="str">
        <f>VLOOKUP(C13657,'user list'!A:B,2,0)</f>
        <v>PROC</v>
      </c>
      <c r="B13657" s="172">
        <v>45819.359791666669</v>
      </c>
      <c r="C13657" s="69" t="s">
        <v>261</v>
      </c>
      <c r="D13657" s="69" t="s">
        <v>1937</v>
      </c>
      <c r="E13657" s="69" t="s">
        <v>2662</v>
      </c>
      <c r="F13657" s="69">
        <v>2072</v>
      </c>
      <c r="G13657" s="69" t="s">
        <v>1947</v>
      </c>
    </row>
    <row r="13658" spans="1:7" ht="14.4">
      <c r="A13658" s="27" t="str">
        <f>VLOOKUP(C13658,'user list'!A:B,2,0)</f>
        <v>PROC</v>
      </c>
      <c r="B13658" s="172">
        <v>45819.359791666669</v>
      </c>
      <c r="C13658" s="69" t="s">
        <v>261</v>
      </c>
      <c r="D13658" s="69" t="s">
        <v>1937</v>
      </c>
      <c r="E13658" s="69" t="s">
        <v>2662</v>
      </c>
      <c r="F13658" s="69">
        <v>2072</v>
      </c>
      <c r="G13658" s="69" t="s">
        <v>1948</v>
      </c>
    </row>
    <row r="13659" spans="1:7" ht="14.4">
      <c r="A13659" s="27" t="str">
        <f>VLOOKUP(C13659,'user list'!A:B,2,0)</f>
        <v>PROC</v>
      </c>
      <c r="B13659" s="172">
        <v>45819.359791666669</v>
      </c>
      <c r="C13659" s="69" t="s">
        <v>261</v>
      </c>
      <c r="D13659" s="69" t="s">
        <v>1937</v>
      </c>
      <c r="E13659" s="69" t="s">
        <v>2662</v>
      </c>
      <c r="F13659" s="69">
        <v>2072</v>
      </c>
      <c r="G13659" s="69" t="s">
        <v>1939</v>
      </c>
    </row>
    <row r="13660" spans="1:7" ht="14.4">
      <c r="A13660" s="27" t="str">
        <f>VLOOKUP(C13660,'user list'!A:B,2,0)</f>
        <v>PROC</v>
      </c>
      <c r="B13660" s="172">
        <v>45819.360289351855</v>
      </c>
      <c r="C13660" s="69" t="s">
        <v>261</v>
      </c>
      <c r="D13660" s="69" t="s">
        <v>1937</v>
      </c>
      <c r="E13660" s="69" t="s">
        <v>2662</v>
      </c>
      <c r="F13660" s="69">
        <v>2072</v>
      </c>
      <c r="G13660" s="69" t="s">
        <v>1949</v>
      </c>
    </row>
    <row r="13661" spans="1:7" ht="14.4">
      <c r="A13661" s="27" t="str">
        <f>VLOOKUP(C13661,'user list'!A:B,2,0)</f>
        <v>PROC</v>
      </c>
      <c r="B13661" s="172">
        <v>45819.360439814816</v>
      </c>
      <c r="C13661" s="69" t="s">
        <v>261</v>
      </c>
      <c r="D13661" s="69" t="s">
        <v>1937</v>
      </c>
      <c r="E13661" s="69" t="s">
        <v>2697</v>
      </c>
      <c r="F13661" s="69">
        <v>2138</v>
      </c>
      <c r="G13661" s="69" t="s">
        <v>1939</v>
      </c>
    </row>
    <row r="13662" spans="1:7" ht="14.4">
      <c r="A13662" s="27" t="str">
        <f>VLOOKUP(C13662,'user list'!A:B,2,0)</f>
        <v>PDAD</v>
      </c>
      <c r="B13662" s="172">
        <v>45819.360497685186</v>
      </c>
      <c r="C13662" s="69" t="s">
        <v>257</v>
      </c>
      <c r="D13662" s="69" t="s">
        <v>1937</v>
      </c>
      <c r="E13662" s="69" t="s">
        <v>2697</v>
      </c>
      <c r="F13662" s="69">
        <v>2138</v>
      </c>
      <c r="G13662" s="69" t="s">
        <v>1949</v>
      </c>
    </row>
    <row r="13663" spans="1:7" ht="14.4">
      <c r="A13663" s="27" t="str">
        <f>VLOOKUP(C13663,'user list'!A:B,2,0)</f>
        <v>PDAD</v>
      </c>
      <c r="B13663" s="172">
        <v>45819.360578703701</v>
      </c>
      <c r="C13663" s="69" t="s">
        <v>257</v>
      </c>
      <c r="D13663" s="69" t="s">
        <v>1937</v>
      </c>
      <c r="E13663" s="69" t="s">
        <v>2697</v>
      </c>
      <c r="F13663" s="69">
        <v>2138</v>
      </c>
      <c r="G13663" s="69" t="s">
        <v>1949</v>
      </c>
    </row>
    <row r="13664" spans="1:7" ht="14.4">
      <c r="A13664" s="27" t="str">
        <f>VLOOKUP(C13664,'user list'!A:B,2,0)</f>
        <v>PDAD</v>
      </c>
      <c r="B13664" s="172">
        <v>45819.360648148147</v>
      </c>
      <c r="C13664" s="69" t="s">
        <v>257</v>
      </c>
      <c r="D13664" s="69" t="s">
        <v>1937</v>
      </c>
      <c r="E13664" s="69" t="s">
        <v>2697</v>
      </c>
      <c r="F13664" s="69">
        <v>2146</v>
      </c>
      <c r="G13664" s="69" t="s">
        <v>1939</v>
      </c>
    </row>
    <row r="13665" spans="1:7" ht="14.4">
      <c r="A13665" s="27" t="str">
        <f>VLOOKUP(C13665,'user list'!A:B,2,0)</f>
        <v>PDAD</v>
      </c>
      <c r="B13665" s="172">
        <v>45819.360717592594</v>
      </c>
      <c r="C13665" s="69" t="s">
        <v>257</v>
      </c>
      <c r="D13665" s="69" t="s">
        <v>1937</v>
      </c>
      <c r="E13665" s="69" t="s">
        <v>2697</v>
      </c>
      <c r="F13665" s="69">
        <v>2146</v>
      </c>
      <c r="G13665" s="69" t="s">
        <v>1947</v>
      </c>
    </row>
    <row r="13666" spans="1:7" ht="14.4">
      <c r="A13666" s="27" t="str">
        <f>VLOOKUP(C13666,'user list'!A:B,2,0)</f>
        <v>PDAD</v>
      </c>
      <c r="B13666" s="172">
        <v>45819.360717592594</v>
      </c>
      <c r="C13666" s="69" t="s">
        <v>257</v>
      </c>
      <c r="D13666" s="69" t="s">
        <v>1937</v>
      </c>
      <c r="E13666" s="69" t="s">
        <v>2697</v>
      </c>
      <c r="F13666" s="69">
        <v>2146</v>
      </c>
      <c r="G13666" s="69" t="s">
        <v>1948</v>
      </c>
    </row>
    <row r="13667" spans="1:7" ht="14.4">
      <c r="A13667" s="27" t="str">
        <f>VLOOKUP(C13667,'user list'!A:B,2,0)</f>
        <v>PDAD</v>
      </c>
      <c r="B13667" s="172">
        <v>45819.360717592594</v>
      </c>
      <c r="C13667" s="69" t="s">
        <v>257</v>
      </c>
      <c r="D13667" s="69" t="s">
        <v>1937</v>
      </c>
      <c r="E13667" s="69" t="s">
        <v>2697</v>
      </c>
      <c r="F13667" s="69">
        <v>2146</v>
      </c>
      <c r="G13667" s="69" t="s">
        <v>1939</v>
      </c>
    </row>
    <row r="13668" spans="1:7" ht="14.4">
      <c r="A13668" s="27" t="str">
        <f>VLOOKUP(C13668,'user list'!A:B,2,0)</f>
        <v>Admin</v>
      </c>
      <c r="B13668" s="172">
        <v>45819.360717592594</v>
      </c>
      <c r="C13668" s="69" t="s">
        <v>186</v>
      </c>
      <c r="D13668" s="69" t="s">
        <v>1937</v>
      </c>
      <c r="E13668" s="69" t="s">
        <v>2697</v>
      </c>
      <c r="F13668" s="69">
        <v>2146</v>
      </c>
      <c r="G13668" s="69" t="s">
        <v>1948</v>
      </c>
    </row>
    <row r="13669" spans="1:7" ht="14.4">
      <c r="A13669" s="27" t="str">
        <f>VLOOKUP(C13669,'user list'!A:B,2,0)</f>
        <v>PROC</v>
      </c>
      <c r="B13669" s="172">
        <v>45819.360937500001</v>
      </c>
      <c r="C13669" s="69" t="s">
        <v>261</v>
      </c>
      <c r="D13669" s="69" t="s">
        <v>1937</v>
      </c>
      <c r="E13669" s="69" t="s">
        <v>2697</v>
      </c>
      <c r="F13669" s="69">
        <v>2138</v>
      </c>
      <c r="G13669" s="69" t="s">
        <v>1947</v>
      </c>
    </row>
    <row r="13670" spans="1:7" ht="14.4">
      <c r="A13670" s="27" t="str">
        <f>VLOOKUP(C13670,'user list'!A:B,2,0)</f>
        <v>PROC</v>
      </c>
      <c r="B13670" s="172">
        <v>45819.360937500001</v>
      </c>
      <c r="C13670" s="69" t="s">
        <v>261</v>
      </c>
      <c r="D13670" s="69" t="s">
        <v>1937</v>
      </c>
      <c r="E13670" s="69" t="s">
        <v>2697</v>
      </c>
      <c r="F13670" s="69">
        <v>2138</v>
      </c>
      <c r="G13670" s="69" t="s">
        <v>1948</v>
      </c>
    </row>
    <row r="13671" spans="1:7" ht="14.4">
      <c r="A13671" s="27" t="str">
        <f>VLOOKUP(C13671,'user list'!A:B,2,0)</f>
        <v>PROC</v>
      </c>
      <c r="B13671" s="172">
        <v>45819.360949074071</v>
      </c>
      <c r="C13671" s="69" t="s">
        <v>261</v>
      </c>
      <c r="D13671" s="69" t="s">
        <v>1937</v>
      </c>
      <c r="E13671" s="69" t="s">
        <v>2697</v>
      </c>
      <c r="F13671" s="69">
        <v>2138</v>
      </c>
      <c r="G13671" s="69" t="s">
        <v>1939</v>
      </c>
    </row>
    <row r="13672" spans="1:7" ht="14.4">
      <c r="A13672" s="27" t="str">
        <f>VLOOKUP(C13672,'user list'!A:B,2,0)</f>
        <v>LEDIPO</v>
      </c>
      <c r="B13672" s="172">
        <v>45819.361284722225</v>
      </c>
      <c r="C13672" s="69" t="s">
        <v>222</v>
      </c>
      <c r="D13672" s="69" t="s">
        <v>1937</v>
      </c>
      <c r="E13672" s="69" t="s">
        <v>2651</v>
      </c>
      <c r="F13672" s="69">
        <v>2064</v>
      </c>
      <c r="G13672" s="69" t="s">
        <v>1939</v>
      </c>
    </row>
    <row r="13673" spans="1:7" ht="14.4">
      <c r="A13673" s="27" t="str">
        <f>VLOOKUP(C13673,'user list'!A:B,2,0)</f>
        <v>Admin</v>
      </c>
      <c r="B13673" s="172">
        <v>45819.361331018517</v>
      </c>
      <c r="C13673" s="69" t="s">
        <v>186</v>
      </c>
      <c r="D13673" s="69" t="s">
        <v>1937</v>
      </c>
      <c r="E13673" s="69" t="s">
        <v>2662</v>
      </c>
      <c r="F13673" s="69">
        <v>2072</v>
      </c>
      <c r="G13673" s="69" t="s">
        <v>1948</v>
      </c>
    </row>
    <row r="13674" spans="1:7" ht="14.4">
      <c r="A13674" s="27" t="str">
        <f>VLOOKUP(C13674,'user list'!A:B,2,0)</f>
        <v>Admin</v>
      </c>
      <c r="B13674" s="172">
        <v>45819.361342592594</v>
      </c>
      <c r="C13674" s="69" t="s">
        <v>186</v>
      </c>
      <c r="D13674" s="69" t="s">
        <v>1937</v>
      </c>
      <c r="E13674" s="69" t="s">
        <v>2662</v>
      </c>
      <c r="F13674" s="69">
        <v>2072</v>
      </c>
      <c r="G13674" s="69" t="s">
        <v>1947</v>
      </c>
    </row>
    <row r="13675" spans="1:7" ht="14.4">
      <c r="A13675" s="27" t="str">
        <f>VLOOKUP(C13675,'user list'!A:B,2,0)</f>
        <v>Admin</v>
      </c>
      <c r="B13675" s="172">
        <v>45819.361342592594</v>
      </c>
      <c r="C13675" s="69" t="s">
        <v>186</v>
      </c>
      <c r="D13675" s="69" t="s">
        <v>1937</v>
      </c>
      <c r="E13675" s="69" t="s">
        <v>2662</v>
      </c>
      <c r="F13675" s="69">
        <v>2072</v>
      </c>
      <c r="G13675" s="69" t="s">
        <v>1948</v>
      </c>
    </row>
    <row r="13676" spans="1:7" ht="14.4">
      <c r="A13676" s="27" t="str">
        <f>VLOOKUP(C13676,'user list'!A:B,2,0)</f>
        <v>PROC</v>
      </c>
      <c r="B13676" s="172">
        <v>45819.36142361111</v>
      </c>
      <c r="C13676" s="69" t="s">
        <v>261</v>
      </c>
      <c r="D13676" s="69" t="s">
        <v>1937</v>
      </c>
      <c r="E13676" s="69" t="s">
        <v>2697</v>
      </c>
      <c r="F13676" s="69">
        <v>2138</v>
      </c>
      <c r="G13676" s="69" t="s">
        <v>1949</v>
      </c>
    </row>
    <row r="13677" spans="1:7" ht="14.4">
      <c r="A13677" s="27" t="str">
        <f>VLOOKUP(C13677,'user list'!A:B,2,0)</f>
        <v>PROC</v>
      </c>
      <c r="B13677" s="172">
        <v>45819.361689814818</v>
      </c>
      <c r="C13677" s="69" t="s">
        <v>261</v>
      </c>
      <c r="D13677" s="69" t="s">
        <v>1937</v>
      </c>
      <c r="E13677" s="69" t="s">
        <v>2697</v>
      </c>
      <c r="F13677" s="69">
        <v>2138</v>
      </c>
      <c r="G13677" s="69" t="s">
        <v>1949</v>
      </c>
    </row>
    <row r="13678" spans="1:7" ht="14.4">
      <c r="A13678" s="27" t="str">
        <f>VLOOKUP(C13678,'user list'!A:B,2,0)</f>
        <v>PROC</v>
      </c>
      <c r="B13678" s="172">
        <v>45819.362013888887</v>
      </c>
      <c r="C13678" s="69" t="s">
        <v>261</v>
      </c>
      <c r="D13678" s="69" t="s">
        <v>1937</v>
      </c>
      <c r="E13678" s="69" t="s">
        <v>2697</v>
      </c>
      <c r="F13678" s="69">
        <v>2138</v>
      </c>
      <c r="G13678" s="69" t="s">
        <v>2441</v>
      </c>
    </row>
    <row r="13679" spans="1:7" ht="14.4">
      <c r="A13679" s="27" t="str">
        <f>VLOOKUP(C13679,'user list'!A:B,2,0)</f>
        <v>PROC</v>
      </c>
      <c r="B13679" s="172">
        <v>45819.36210648148</v>
      </c>
      <c r="C13679" s="69" t="s">
        <v>261</v>
      </c>
      <c r="D13679" s="69" t="s">
        <v>1937</v>
      </c>
      <c r="E13679" s="69" t="s">
        <v>2697</v>
      </c>
      <c r="F13679" s="69">
        <v>2138</v>
      </c>
      <c r="G13679" s="69" t="s">
        <v>1949</v>
      </c>
    </row>
    <row r="13680" spans="1:7" ht="14.4">
      <c r="A13680" s="27" t="str">
        <f>VLOOKUP(C13680,'user list'!A:B,2,0)</f>
        <v>Admin</v>
      </c>
      <c r="B13680" s="172">
        <v>45819.362395833334</v>
      </c>
      <c r="C13680" s="69" t="s">
        <v>186</v>
      </c>
      <c r="D13680" s="69" t="s">
        <v>1937</v>
      </c>
      <c r="E13680" s="69" t="s">
        <v>2697</v>
      </c>
      <c r="F13680" s="69">
        <v>2138</v>
      </c>
      <c r="G13680" s="69" t="s">
        <v>1948</v>
      </c>
    </row>
    <row r="13681" spans="1:7" ht="14.4">
      <c r="A13681" s="27" t="str">
        <f>VLOOKUP(C13681,'user list'!A:B,2,0)</f>
        <v>PROC</v>
      </c>
      <c r="B13681" s="172">
        <v>45819.362453703703</v>
      </c>
      <c r="C13681" s="69" t="s">
        <v>261</v>
      </c>
      <c r="D13681" s="69" t="s">
        <v>1937</v>
      </c>
      <c r="E13681" s="69" t="s">
        <v>2697</v>
      </c>
      <c r="F13681" s="69">
        <v>2138</v>
      </c>
      <c r="G13681" s="69" t="s">
        <v>1949</v>
      </c>
    </row>
    <row r="13682" spans="1:7" ht="14.4">
      <c r="A13682" s="27" t="str">
        <f>VLOOKUP(C13682,'user list'!A:B,2,0)</f>
        <v>LEDIPO</v>
      </c>
      <c r="B13682" s="172">
        <v>45819.363333333335</v>
      </c>
      <c r="C13682" s="69" t="s">
        <v>222</v>
      </c>
      <c r="D13682" s="69" t="s">
        <v>1937</v>
      </c>
      <c r="E13682" s="69" t="s">
        <v>2556</v>
      </c>
      <c r="F13682" s="69">
        <v>1944</v>
      </c>
      <c r="G13682" s="69" t="s">
        <v>1939</v>
      </c>
    </row>
    <row r="13683" spans="1:7" ht="14.4">
      <c r="A13683" s="27" t="str">
        <f>VLOOKUP(C13683,'user list'!A:B,2,0)</f>
        <v>PROC</v>
      </c>
      <c r="B13683" s="172">
        <v>45819.363368055558</v>
      </c>
      <c r="C13683" s="69" t="s">
        <v>261</v>
      </c>
      <c r="D13683" s="69" t="s">
        <v>1937</v>
      </c>
      <c r="E13683" s="69" t="s">
        <v>2697</v>
      </c>
      <c r="F13683" s="69">
        <v>2138</v>
      </c>
      <c r="G13683" s="69" t="s">
        <v>1949</v>
      </c>
    </row>
    <row r="13684" spans="1:7" ht="14.4">
      <c r="A13684" s="27" t="str">
        <f>VLOOKUP(C13684,'user list'!A:B,2,0)</f>
        <v>PROC</v>
      </c>
      <c r="B13684" s="172">
        <v>45819.363506944443</v>
      </c>
      <c r="C13684" s="69" t="s">
        <v>261</v>
      </c>
      <c r="D13684" s="69" t="s">
        <v>1937</v>
      </c>
      <c r="E13684" s="69" t="s">
        <v>2621</v>
      </c>
      <c r="F13684" s="69">
        <v>2135</v>
      </c>
      <c r="G13684" s="69" t="s">
        <v>1939</v>
      </c>
    </row>
    <row r="13685" spans="1:7" ht="14.4">
      <c r="A13685" s="27" t="str">
        <f>VLOOKUP(C13685,'user list'!A:B,2,0)</f>
        <v>LEDIPO</v>
      </c>
      <c r="B13685" s="172">
        <v>45819.363819444443</v>
      </c>
      <c r="C13685" s="69" t="s">
        <v>222</v>
      </c>
      <c r="D13685" s="69" t="s">
        <v>1937</v>
      </c>
      <c r="E13685" s="69" t="s">
        <v>2234</v>
      </c>
      <c r="F13685" s="69">
        <v>1066</v>
      </c>
      <c r="G13685" s="69" t="s">
        <v>1939</v>
      </c>
    </row>
    <row r="13686" spans="1:7" ht="14.4">
      <c r="A13686" s="27" t="str">
        <f>VLOOKUP(C13686,'user list'!A:B,2,0)</f>
        <v>PROC</v>
      </c>
      <c r="B13686" s="172">
        <v>45819.363842592589</v>
      </c>
      <c r="C13686" s="69" t="s">
        <v>261</v>
      </c>
      <c r="D13686" s="69" t="s">
        <v>1937</v>
      </c>
      <c r="E13686" s="69" t="s">
        <v>2621</v>
      </c>
      <c r="F13686" s="69">
        <v>2135</v>
      </c>
      <c r="G13686" s="69" t="s">
        <v>1947</v>
      </c>
    </row>
    <row r="13687" spans="1:7" ht="14.4">
      <c r="A13687" s="27" t="str">
        <f>VLOOKUP(C13687,'user list'!A:B,2,0)</f>
        <v>PROC</v>
      </c>
      <c r="B13687" s="172">
        <v>45819.363842592589</v>
      </c>
      <c r="C13687" s="69" t="s">
        <v>261</v>
      </c>
      <c r="D13687" s="69" t="s">
        <v>1937</v>
      </c>
      <c r="E13687" s="69" t="s">
        <v>2621</v>
      </c>
      <c r="F13687" s="69">
        <v>2135</v>
      </c>
      <c r="G13687" s="69" t="s">
        <v>1948</v>
      </c>
    </row>
    <row r="13688" spans="1:7" ht="14.4">
      <c r="A13688" s="27" t="str">
        <f>VLOOKUP(C13688,'user list'!A:B,2,0)</f>
        <v>PROC</v>
      </c>
      <c r="B13688" s="172">
        <v>45819.363842592589</v>
      </c>
      <c r="C13688" s="69" t="s">
        <v>261</v>
      </c>
      <c r="D13688" s="69" t="s">
        <v>1937</v>
      </c>
      <c r="E13688" s="69" t="s">
        <v>2621</v>
      </c>
      <c r="F13688" s="69">
        <v>2135</v>
      </c>
      <c r="G13688" s="69" t="s">
        <v>1939</v>
      </c>
    </row>
    <row r="13689" spans="1:7" ht="14.4">
      <c r="A13689" s="27" t="str">
        <f>VLOOKUP(C13689,'user list'!A:B,2,0)</f>
        <v>PROC</v>
      </c>
      <c r="B13689" s="172">
        <v>45819.364259259259</v>
      </c>
      <c r="C13689" s="69" t="s">
        <v>261</v>
      </c>
      <c r="D13689" s="69" t="s">
        <v>1937</v>
      </c>
      <c r="E13689" s="69" t="s">
        <v>2621</v>
      </c>
      <c r="F13689" s="69">
        <v>2135</v>
      </c>
      <c r="G13689" s="69" t="s">
        <v>2441</v>
      </c>
    </row>
    <row r="13690" spans="1:7" ht="14.4">
      <c r="A13690" s="27" t="str">
        <f>VLOOKUP(C13690,'user list'!A:B,2,0)</f>
        <v>PROC</v>
      </c>
      <c r="B13690" s="172">
        <v>45819.364340277774</v>
      </c>
      <c r="C13690" s="69" t="s">
        <v>261</v>
      </c>
      <c r="D13690" s="69" t="s">
        <v>1937</v>
      </c>
      <c r="E13690" s="69" t="s">
        <v>2621</v>
      </c>
      <c r="F13690" s="69">
        <v>2135</v>
      </c>
      <c r="G13690" s="69" t="s">
        <v>1949</v>
      </c>
    </row>
    <row r="13691" spans="1:7" ht="14.4">
      <c r="A13691" s="27" t="str">
        <f>VLOOKUP(C13691,'user list'!A:B,2,0)</f>
        <v>PROC</v>
      </c>
      <c r="B13691" s="172">
        <v>45819.364490740743</v>
      </c>
      <c r="C13691" s="69" t="s">
        <v>261</v>
      </c>
      <c r="D13691" s="69" t="s">
        <v>1937</v>
      </c>
      <c r="E13691" s="69" t="s">
        <v>875</v>
      </c>
      <c r="F13691" s="69">
        <v>2175</v>
      </c>
      <c r="G13691" s="69" t="s">
        <v>1939</v>
      </c>
    </row>
    <row r="13692" spans="1:7" ht="14.4">
      <c r="A13692" s="27" t="str">
        <f>VLOOKUP(C13692,'user list'!A:B,2,0)</f>
        <v>PROC</v>
      </c>
      <c r="B13692" s="172">
        <v>45819.364699074074</v>
      </c>
      <c r="C13692" s="69" t="s">
        <v>261</v>
      </c>
      <c r="D13692" s="69" t="s">
        <v>1937</v>
      </c>
      <c r="E13692" s="69" t="s">
        <v>875</v>
      </c>
      <c r="F13692" s="69">
        <v>2175</v>
      </c>
      <c r="G13692" s="69" t="s">
        <v>1947</v>
      </c>
    </row>
    <row r="13693" spans="1:7" ht="14.4">
      <c r="A13693" s="27" t="str">
        <f>VLOOKUP(C13693,'user list'!A:B,2,0)</f>
        <v>PROC</v>
      </c>
      <c r="B13693" s="172">
        <v>45819.364699074074</v>
      </c>
      <c r="C13693" s="69" t="s">
        <v>261</v>
      </c>
      <c r="D13693" s="69" t="s">
        <v>1937</v>
      </c>
      <c r="E13693" s="69" t="s">
        <v>875</v>
      </c>
      <c r="F13693" s="69">
        <v>2175</v>
      </c>
      <c r="G13693" s="69" t="s">
        <v>1948</v>
      </c>
    </row>
    <row r="13694" spans="1:7" ht="14.4">
      <c r="A13694" s="27" t="str">
        <f>VLOOKUP(C13694,'user list'!A:B,2,0)</f>
        <v>PROC</v>
      </c>
      <c r="B13694" s="172">
        <v>45819.364699074074</v>
      </c>
      <c r="C13694" s="69" t="s">
        <v>261</v>
      </c>
      <c r="D13694" s="69" t="s">
        <v>1937</v>
      </c>
      <c r="E13694" s="69" t="s">
        <v>875</v>
      </c>
      <c r="F13694" s="69">
        <v>2175</v>
      </c>
      <c r="G13694" s="69" t="s">
        <v>1939</v>
      </c>
    </row>
    <row r="13695" spans="1:7" ht="14.4">
      <c r="A13695" s="27" t="str">
        <f>VLOOKUP(C13695,'user list'!A:B,2,0)</f>
        <v>PROC</v>
      </c>
      <c r="B13695" s="172">
        <v>45819.364918981482</v>
      </c>
      <c r="C13695" s="69" t="s">
        <v>261</v>
      </c>
      <c r="D13695" s="69" t="s">
        <v>1937</v>
      </c>
      <c r="E13695" s="69" t="s">
        <v>2697</v>
      </c>
      <c r="F13695" s="69">
        <v>2146</v>
      </c>
      <c r="G13695" s="69" t="s">
        <v>1939</v>
      </c>
    </row>
    <row r="13696" spans="1:7" ht="14.4">
      <c r="A13696" s="27" t="str">
        <f>VLOOKUP(C13696,'user list'!A:B,2,0)</f>
        <v>Admin</v>
      </c>
      <c r="B13696" s="172">
        <v>45819.365567129629</v>
      </c>
      <c r="C13696" s="69" t="s">
        <v>186</v>
      </c>
      <c r="D13696" s="69" t="s">
        <v>1937</v>
      </c>
      <c r="E13696" s="69" t="s">
        <v>2621</v>
      </c>
      <c r="F13696" s="69">
        <v>2135</v>
      </c>
      <c r="G13696" s="69" t="s">
        <v>1948</v>
      </c>
    </row>
    <row r="13697" spans="1:7" ht="14.4">
      <c r="A13697" s="27" t="str">
        <f>VLOOKUP(C13697,'user list'!A:B,2,0)</f>
        <v>PROC</v>
      </c>
      <c r="B13697" s="172">
        <v>45819.365624999999</v>
      </c>
      <c r="C13697" s="69" t="s">
        <v>261</v>
      </c>
      <c r="D13697" s="69" t="s">
        <v>1937</v>
      </c>
      <c r="E13697" s="69" t="s">
        <v>2697</v>
      </c>
      <c r="F13697" s="69">
        <v>2146</v>
      </c>
      <c r="G13697" s="69" t="s">
        <v>1947</v>
      </c>
    </row>
    <row r="13698" spans="1:7" ht="14.4">
      <c r="A13698" s="27" t="str">
        <f>VLOOKUP(C13698,'user list'!A:B,2,0)</f>
        <v>PROC</v>
      </c>
      <c r="B13698" s="172">
        <v>45819.365624999999</v>
      </c>
      <c r="C13698" s="69" t="s">
        <v>261</v>
      </c>
      <c r="D13698" s="69" t="s">
        <v>1937</v>
      </c>
      <c r="E13698" s="69" t="s">
        <v>2697</v>
      </c>
      <c r="F13698" s="69">
        <v>2146</v>
      </c>
      <c r="G13698" s="69" t="s">
        <v>1948</v>
      </c>
    </row>
    <row r="13699" spans="1:7" ht="14.4">
      <c r="A13699" s="27" t="str">
        <f>VLOOKUP(C13699,'user list'!A:B,2,0)</f>
        <v>PROC</v>
      </c>
      <c r="B13699" s="172">
        <v>45819.365624999999</v>
      </c>
      <c r="C13699" s="69" t="s">
        <v>261</v>
      </c>
      <c r="D13699" s="69" t="s">
        <v>1937</v>
      </c>
      <c r="E13699" s="69" t="s">
        <v>2697</v>
      </c>
      <c r="F13699" s="69">
        <v>2146</v>
      </c>
      <c r="G13699" s="69" t="s">
        <v>1939</v>
      </c>
    </row>
    <row r="13700" spans="1:7" ht="14.4">
      <c r="A13700" s="27" t="str">
        <f>VLOOKUP(C13700,'user list'!A:B,2,0)</f>
        <v>Admin</v>
      </c>
      <c r="B13700" s="172">
        <v>45819.366273148145</v>
      </c>
      <c r="C13700" s="69" t="s">
        <v>186</v>
      </c>
      <c r="D13700" s="69" t="s">
        <v>1937</v>
      </c>
      <c r="E13700" s="69" t="s">
        <v>875</v>
      </c>
      <c r="F13700" s="69">
        <v>2175</v>
      </c>
      <c r="G13700" s="69" t="s">
        <v>1948</v>
      </c>
    </row>
    <row r="13701" spans="1:7" ht="14.4">
      <c r="A13701" s="27" t="str">
        <f>VLOOKUP(C13701,'user list'!A:B,2,0)</f>
        <v>Admin</v>
      </c>
      <c r="B13701" s="172">
        <v>45819.367326388892</v>
      </c>
      <c r="C13701" s="69" t="s">
        <v>186</v>
      </c>
      <c r="D13701" s="69" t="s">
        <v>1937</v>
      </c>
      <c r="E13701" s="69" t="s">
        <v>2697</v>
      </c>
      <c r="F13701" s="69">
        <v>2146</v>
      </c>
      <c r="G13701" s="69" t="s">
        <v>1948</v>
      </c>
    </row>
    <row r="13702" spans="1:7" ht="14.4">
      <c r="A13702" s="27" t="str">
        <f>VLOOKUP(C13702,'user list'!A:B,2,0)</f>
        <v>ITDD</v>
      </c>
      <c r="B13702" s="172">
        <v>45819.369490740741</v>
      </c>
      <c r="C13702" s="69" t="s">
        <v>219</v>
      </c>
      <c r="D13702" s="69" t="s">
        <v>1937</v>
      </c>
      <c r="E13702" s="69" t="s">
        <v>2723</v>
      </c>
      <c r="F13702" s="69">
        <v>2176</v>
      </c>
      <c r="G13702" s="69" t="s">
        <v>1939</v>
      </c>
    </row>
    <row r="13703" spans="1:7" ht="14.4">
      <c r="A13703" s="27" t="str">
        <f>VLOOKUP(C13703,'user list'!A:B,2,0)</f>
        <v>OCM</v>
      </c>
      <c r="B13703" s="172">
        <v>45819.375555555554</v>
      </c>
      <c r="C13703" s="69" t="s">
        <v>230</v>
      </c>
      <c r="D13703" s="69" t="s">
        <v>1937</v>
      </c>
      <c r="E13703" s="69" t="s">
        <v>1974</v>
      </c>
      <c r="F13703" s="69">
        <v>2191</v>
      </c>
      <c r="G13703" s="69" t="s">
        <v>2440</v>
      </c>
    </row>
    <row r="13704" spans="1:7" ht="14.4">
      <c r="A13704" s="27" t="str">
        <f>VLOOKUP(C13704,'user list'!A:B,2,0)</f>
        <v>Admin</v>
      </c>
      <c r="B13704" s="172">
        <v>45819.375567129631</v>
      </c>
      <c r="C13704" s="69" t="s">
        <v>186</v>
      </c>
      <c r="D13704" s="69" t="s">
        <v>1937</v>
      </c>
      <c r="E13704" s="69" t="s">
        <v>1974</v>
      </c>
      <c r="F13704" s="69">
        <v>2191</v>
      </c>
      <c r="G13704" s="69" t="s">
        <v>1948</v>
      </c>
    </row>
    <row r="13705" spans="1:7" ht="14.4">
      <c r="A13705" s="27" t="str">
        <f>VLOOKUP(C13705,'user list'!A:B,2,0)</f>
        <v>Admin</v>
      </c>
      <c r="B13705" s="172">
        <v>45819.375578703701</v>
      </c>
      <c r="C13705" s="69" t="s">
        <v>186</v>
      </c>
      <c r="D13705" s="69" t="s">
        <v>1937</v>
      </c>
      <c r="E13705" s="69" t="s">
        <v>1974</v>
      </c>
      <c r="F13705" s="69">
        <v>2191</v>
      </c>
      <c r="G13705" s="69" t="s">
        <v>1947</v>
      </c>
    </row>
    <row r="13706" spans="1:7" ht="14.4">
      <c r="A13706" s="27" t="str">
        <f>VLOOKUP(C13706,'user list'!A:B,2,0)</f>
        <v>Admin</v>
      </c>
      <c r="B13706" s="172">
        <v>45819.375578703701</v>
      </c>
      <c r="C13706" s="69" t="s">
        <v>186</v>
      </c>
      <c r="D13706" s="69" t="s">
        <v>1937</v>
      </c>
      <c r="E13706" s="69" t="s">
        <v>1974</v>
      </c>
      <c r="F13706" s="69">
        <v>2191</v>
      </c>
      <c r="G13706" s="69" t="s">
        <v>1948</v>
      </c>
    </row>
    <row r="13707" spans="1:7" ht="14.4">
      <c r="A13707" s="27" t="str">
        <f>VLOOKUP(C13707,'user list'!A:B,2,0)</f>
        <v>Admin</v>
      </c>
      <c r="B13707" s="172">
        <v>45819.375578703701</v>
      </c>
      <c r="C13707" s="69" t="s">
        <v>186</v>
      </c>
      <c r="D13707" s="69" t="s">
        <v>1937</v>
      </c>
      <c r="E13707" s="69" t="s">
        <v>1974</v>
      </c>
      <c r="F13707" s="69">
        <v>2191</v>
      </c>
      <c r="G13707" s="69" t="s">
        <v>1948</v>
      </c>
    </row>
    <row r="13708" spans="1:7" ht="14.4">
      <c r="A13708" s="27" t="str">
        <f>VLOOKUP(C13708,'user list'!A:B,2,0)</f>
        <v>OCAs</v>
      </c>
      <c r="B13708" s="172">
        <v>45819.379502314812</v>
      </c>
      <c r="C13708" s="69" t="s">
        <v>279</v>
      </c>
      <c r="D13708" s="69" t="s">
        <v>1937</v>
      </c>
      <c r="E13708" s="69" t="s">
        <v>2709</v>
      </c>
      <c r="F13708" s="69">
        <v>2154</v>
      </c>
      <c r="G13708" s="69" t="s">
        <v>1939</v>
      </c>
    </row>
    <row r="13709" spans="1:7" ht="14.4">
      <c r="A13709" s="27" t="str">
        <f>VLOOKUP(C13709,'user list'!A:B,2,0)</f>
        <v>OCAs</v>
      </c>
      <c r="B13709" s="172">
        <v>45819.379525462966</v>
      </c>
      <c r="C13709" s="69" t="s">
        <v>279</v>
      </c>
      <c r="D13709" s="69" t="s">
        <v>1937</v>
      </c>
      <c r="E13709" s="69" t="s">
        <v>2709</v>
      </c>
      <c r="F13709" s="69">
        <v>2154</v>
      </c>
      <c r="G13709" s="69" t="s">
        <v>1939</v>
      </c>
    </row>
    <row r="13710" spans="1:7" ht="14.4">
      <c r="A13710" s="27" t="str">
        <f>VLOOKUP(C13710,'user list'!A:B,2,0)</f>
        <v>OCAs</v>
      </c>
      <c r="B13710" s="172">
        <v>45819.37972222222</v>
      </c>
      <c r="C13710" s="69" t="s">
        <v>279</v>
      </c>
      <c r="D13710" s="69" t="s">
        <v>1937</v>
      </c>
      <c r="E13710" s="69" t="s">
        <v>2701</v>
      </c>
      <c r="F13710" s="69">
        <v>2142</v>
      </c>
      <c r="G13710" s="69" t="s">
        <v>1939</v>
      </c>
    </row>
    <row r="13711" spans="1:7" ht="14.4">
      <c r="A13711" s="27" t="str">
        <f>VLOOKUP(C13711,'user list'!A:B,2,0)</f>
        <v>OCAs</v>
      </c>
      <c r="B13711" s="172">
        <v>45819.379756944443</v>
      </c>
      <c r="C13711" s="69" t="s">
        <v>279</v>
      </c>
      <c r="D13711" s="69" t="s">
        <v>1937</v>
      </c>
      <c r="E13711" s="69" t="s">
        <v>2727</v>
      </c>
      <c r="F13711" s="69">
        <v>2182</v>
      </c>
      <c r="G13711" s="69" t="s">
        <v>1939</v>
      </c>
    </row>
    <row r="13712" spans="1:7" ht="14.4">
      <c r="A13712" s="27" t="str">
        <f>VLOOKUP(C13712,'user list'!A:B,2,0)</f>
        <v>OCAs</v>
      </c>
      <c r="B13712" s="172">
        <v>45819.379780092589</v>
      </c>
      <c r="C13712" s="69" t="s">
        <v>279</v>
      </c>
      <c r="D13712" s="69" t="s">
        <v>1937</v>
      </c>
      <c r="E13712" s="69" t="s">
        <v>2707</v>
      </c>
      <c r="F13712" s="69">
        <v>2152</v>
      </c>
      <c r="G13712" s="69" t="s">
        <v>1939</v>
      </c>
    </row>
    <row r="13713" spans="1:7" ht="14.4">
      <c r="A13713" s="27" t="str">
        <f>VLOOKUP(C13713,'user list'!A:B,2,0)</f>
        <v>OCAs</v>
      </c>
      <c r="B13713" s="172">
        <v>45819.379803240743</v>
      </c>
      <c r="C13713" s="69" t="s">
        <v>279</v>
      </c>
      <c r="D13713" s="69" t="s">
        <v>1937</v>
      </c>
      <c r="E13713" s="69" t="s">
        <v>2706</v>
      </c>
      <c r="F13713" s="69">
        <v>2151</v>
      </c>
      <c r="G13713" s="69" t="s">
        <v>1939</v>
      </c>
    </row>
    <row r="13714" spans="1:7" ht="14.4">
      <c r="A13714" s="27" t="str">
        <f>VLOOKUP(C13714,'user list'!A:B,2,0)</f>
        <v>OCAs</v>
      </c>
      <c r="B13714" s="172">
        <v>45819.379837962966</v>
      </c>
      <c r="C13714" s="69" t="s">
        <v>279</v>
      </c>
      <c r="D13714" s="69" t="s">
        <v>1937</v>
      </c>
      <c r="E13714" s="69" t="s">
        <v>2705</v>
      </c>
      <c r="F13714" s="69">
        <v>2150</v>
      </c>
      <c r="G13714" s="69" t="s">
        <v>1939</v>
      </c>
    </row>
    <row r="13715" spans="1:7" ht="14.4">
      <c r="A13715" s="27" t="str">
        <f>VLOOKUP(C13715,'user list'!A:B,2,0)</f>
        <v>OCAs</v>
      </c>
      <c r="B13715" s="172">
        <v>45819.379849537036</v>
      </c>
      <c r="C13715" s="69" t="s">
        <v>279</v>
      </c>
      <c r="D13715" s="69" t="s">
        <v>1937</v>
      </c>
      <c r="E13715" s="69" t="s">
        <v>2517</v>
      </c>
      <c r="F13715" s="69">
        <v>1860</v>
      </c>
      <c r="G13715" s="69" t="s">
        <v>1939</v>
      </c>
    </row>
    <row r="13716" spans="1:7" ht="14.4">
      <c r="A13716" s="27" t="str">
        <f>VLOOKUP(C13716,'user list'!A:B,2,0)</f>
        <v>Admin</v>
      </c>
      <c r="B13716" s="172">
        <v>45819.383981481478</v>
      </c>
      <c r="C13716" s="69" t="s">
        <v>186</v>
      </c>
      <c r="D13716" s="69" t="s">
        <v>1937</v>
      </c>
      <c r="E13716" s="69" t="s">
        <v>1991</v>
      </c>
      <c r="F13716" s="69">
        <v>1761</v>
      </c>
      <c r="G13716" s="69" t="s">
        <v>1963</v>
      </c>
    </row>
    <row r="13717" spans="1:7" ht="14.4">
      <c r="A13717" s="27" t="str">
        <f>VLOOKUP(C13717,'user list'!A:B,2,0)</f>
        <v>Admin</v>
      </c>
      <c r="B13717" s="172">
        <v>45819.384444444448</v>
      </c>
      <c r="C13717" s="69" t="s">
        <v>186</v>
      </c>
      <c r="D13717" s="69" t="s">
        <v>1937</v>
      </c>
      <c r="E13717" s="69" t="s">
        <v>2039</v>
      </c>
      <c r="F13717" s="69">
        <v>1765</v>
      </c>
      <c r="G13717" s="69" t="s">
        <v>1963</v>
      </c>
    </row>
    <row r="13718" spans="1:7" ht="14.4">
      <c r="A13718" s="27" t="str">
        <f>VLOOKUP(C13718,'user list'!A:B,2,0)</f>
        <v>Admin</v>
      </c>
      <c r="B13718" s="172">
        <v>45819.384930555556</v>
      </c>
      <c r="C13718" s="69" t="s">
        <v>186</v>
      </c>
      <c r="D13718" s="69" t="s">
        <v>1937</v>
      </c>
      <c r="E13718" s="69" t="s">
        <v>1989</v>
      </c>
      <c r="F13718" s="69">
        <v>1776</v>
      </c>
      <c r="G13718" s="69" t="s">
        <v>1963</v>
      </c>
    </row>
    <row r="13719" spans="1:7" ht="14.4">
      <c r="A13719" s="27" t="str">
        <f>VLOOKUP(C13719,'user list'!A:B,2,0)</f>
        <v>OCM</v>
      </c>
      <c r="B13719" s="172">
        <v>45819.385266203702</v>
      </c>
      <c r="C13719" s="69" t="s">
        <v>242</v>
      </c>
      <c r="D13719" s="69" t="s">
        <v>1937</v>
      </c>
      <c r="E13719" s="69" t="s">
        <v>1974</v>
      </c>
      <c r="F13719" s="69">
        <v>2192</v>
      </c>
      <c r="G13719" s="69" t="s">
        <v>2440</v>
      </c>
    </row>
    <row r="13720" spans="1:7" ht="14.4">
      <c r="A13720" s="27" t="str">
        <f>VLOOKUP(C13720,'user list'!A:B,2,0)</f>
        <v>Admin</v>
      </c>
      <c r="B13720" s="172">
        <v>45819.385266203702</v>
      </c>
      <c r="C13720" s="69" t="s">
        <v>186</v>
      </c>
      <c r="D13720" s="69" t="s">
        <v>1937</v>
      </c>
      <c r="E13720" s="69" t="s">
        <v>1974</v>
      </c>
      <c r="F13720" s="69">
        <v>2192</v>
      </c>
      <c r="G13720" s="69" t="s">
        <v>1948</v>
      </c>
    </row>
    <row r="13721" spans="1:7" ht="14.4">
      <c r="A13721" s="27" t="str">
        <f>VLOOKUP(C13721,'user list'!A:B,2,0)</f>
        <v>Admin</v>
      </c>
      <c r="B13721" s="172">
        <v>45819.385277777779</v>
      </c>
      <c r="C13721" s="69" t="s">
        <v>186</v>
      </c>
      <c r="D13721" s="69" t="s">
        <v>1937</v>
      </c>
      <c r="E13721" s="69" t="s">
        <v>1974</v>
      </c>
      <c r="F13721" s="69">
        <v>2192</v>
      </c>
      <c r="G13721" s="69" t="s">
        <v>1947</v>
      </c>
    </row>
    <row r="13722" spans="1:7" ht="14.4">
      <c r="A13722" s="27" t="str">
        <f>VLOOKUP(C13722,'user list'!A:B,2,0)</f>
        <v>Admin</v>
      </c>
      <c r="B13722" s="172">
        <v>45819.385277777779</v>
      </c>
      <c r="C13722" s="69" t="s">
        <v>186</v>
      </c>
      <c r="D13722" s="69" t="s">
        <v>1937</v>
      </c>
      <c r="E13722" s="69" t="s">
        <v>1974</v>
      </c>
      <c r="F13722" s="69">
        <v>2192</v>
      </c>
      <c r="G13722" s="69" t="s">
        <v>1948</v>
      </c>
    </row>
    <row r="13723" spans="1:7" ht="14.4">
      <c r="A13723" s="27" t="str">
        <f>VLOOKUP(C13723,'user list'!A:B,2,0)</f>
        <v>Admin</v>
      </c>
      <c r="B13723" s="172">
        <v>45819.385277777779</v>
      </c>
      <c r="C13723" s="69" t="s">
        <v>186</v>
      </c>
      <c r="D13723" s="69" t="s">
        <v>1937</v>
      </c>
      <c r="E13723" s="69" t="s">
        <v>1974</v>
      </c>
      <c r="F13723" s="69">
        <v>2192</v>
      </c>
      <c r="G13723" s="69" t="s">
        <v>1948</v>
      </c>
    </row>
    <row r="13724" spans="1:7" ht="14.4">
      <c r="A13724" s="27" t="str">
        <f>VLOOKUP(C13724,'user list'!A:B,2,0)</f>
        <v>ITDD</v>
      </c>
      <c r="B13724" s="172">
        <v>45819.386087962965</v>
      </c>
      <c r="C13724" s="69" t="s">
        <v>219</v>
      </c>
      <c r="D13724" s="69" t="s">
        <v>1937</v>
      </c>
      <c r="E13724" s="69" t="s">
        <v>1974</v>
      </c>
      <c r="F13724" s="69">
        <v>2193</v>
      </c>
      <c r="G13724" s="69" t="s">
        <v>2440</v>
      </c>
    </row>
    <row r="13725" spans="1:7" ht="14.4">
      <c r="A13725" s="27" t="str">
        <f>VLOOKUP(C13725,'user list'!A:B,2,0)</f>
        <v>Admin</v>
      </c>
      <c r="B13725" s="172">
        <v>45819.386087962965</v>
      </c>
      <c r="C13725" s="69" t="s">
        <v>186</v>
      </c>
      <c r="D13725" s="69" t="s">
        <v>1937</v>
      </c>
      <c r="E13725" s="69" t="s">
        <v>1974</v>
      </c>
      <c r="F13725" s="69">
        <v>2193</v>
      </c>
      <c r="G13725" s="69" t="s">
        <v>1948</v>
      </c>
    </row>
    <row r="13726" spans="1:7" ht="14.4">
      <c r="A13726" s="27" t="str">
        <f>VLOOKUP(C13726,'user list'!A:B,2,0)</f>
        <v>Admin</v>
      </c>
      <c r="B13726" s="172">
        <v>45819.386087962965</v>
      </c>
      <c r="C13726" s="69" t="s">
        <v>186</v>
      </c>
      <c r="D13726" s="69" t="s">
        <v>1937</v>
      </c>
      <c r="E13726" s="69" t="s">
        <v>1974</v>
      </c>
      <c r="F13726" s="69">
        <v>2193</v>
      </c>
      <c r="G13726" s="69" t="s">
        <v>1948</v>
      </c>
    </row>
    <row r="13727" spans="1:7" ht="14.4">
      <c r="A13727" s="27" t="str">
        <f>VLOOKUP(C13727,'user list'!A:B,2,0)</f>
        <v>Admin</v>
      </c>
      <c r="B13727" s="172">
        <v>45819.386099537034</v>
      </c>
      <c r="C13727" s="69" t="s">
        <v>186</v>
      </c>
      <c r="D13727" s="69" t="s">
        <v>1937</v>
      </c>
      <c r="E13727" s="69" t="s">
        <v>1974</v>
      </c>
      <c r="F13727" s="69">
        <v>2193</v>
      </c>
      <c r="G13727" s="69" t="s">
        <v>1948</v>
      </c>
    </row>
    <row r="13728" spans="1:7" ht="14.4">
      <c r="A13728" s="27" t="str">
        <f>VLOOKUP(C13728,'user list'!A:B,2,0)</f>
        <v>Admin</v>
      </c>
      <c r="B13728" s="172">
        <v>45819.386099537034</v>
      </c>
      <c r="C13728" s="69" t="s">
        <v>186</v>
      </c>
      <c r="D13728" s="69" t="s">
        <v>1937</v>
      </c>
      <c r="E13728" s="69" t="s">
        <v>1974</v>
      </c>
      <c r="F13728" s="69">
        <v>2193</v>
      </c>
      <c r="G13728" s="69" t="s">
        <v>1947</v>
      </c>
    </row>
    <row r="13729" spans="1:7" ht="14.4">
      <c r="A13729" s="27" t="str">
        <f>VLOOKUP(C13729,'user list'!A:B,2,0)</f>
        <v>ITDD</v>
      </c>
      <c r="B13729" s="172">
        <v>45819.387233796297</v>
      </c>
      <c r="C13729" s="69" t="s">
        <v>219</v>
      </c>
      <c r="D13729" s="69" t="s">
        <v>1937</v>
      </c>
      <c r="E13729" s="69" t="s">
        <v>1991</v>
      </c>
      <c r="F13729" s="69">
        <v>2194</v>
      </c>
      <c r="G13729" s="69" t="s">
        <v>2440</v>
      </c>
    </row>
    <row r="13730" spans="1:7" ht="14.4">
      <c r="A13730" s="27" t="str">
        <f>VLOOKUP(C13730,'user list'!A:B,2,0)</f>
        <v>Admin</v>
      </c>
      <c r="B13730" s="172">
        <v>45819.387233796297</v>
      </c>
      <c r="C13730" s="69" t="s">
        <v>186</v>
      </c>
      <c r="D13730" s="69" t="s">
        <v>1937</v>
      </c>
      <c r="E13730" s="69" t="s">
        <v>1991</v>
      </c>
      <c r="F13730" s="69">
        <v>2194</v>
      </c>
      <c r="G13730" s="69" t="s">
        <v>1948</v>
      </c>
    </row>
    <row r="13731" spans="1:7" ht="14.4">
      <c r="A13731" s="27" t="str">
        <f>VLOOKUP(C13731,'user list'!A:B,2,0)</f>
        <v>Admin</v>
      </c>
      <c r="B13731" s="172">
        <v>45819.387233796297</v>
      </c>
      <c r="C13731" s="69" t="s">
        <v>186</v>
      </c>
      <c r="D13731" s="69" t="s">
        <v>1937</v>
      </c>
      <c r="E13731" s="69" t="s">
        <v>1991</v>
      </c>
      <c r="F13731" s="69">
        <v>2194</v>
      </c>
      <c r="G13731" s="69" t="s">
        <v>1948</v>
      </c>
    </row>
    <row r="13732" spans="1:7" ht="14.4">
      <c r="A13732" s="27" t="str">
        <f>VLOOKUP(C13732,'user list'!A:B,2,0)</f>
        <v>Admin</v>
      </c>
      <c r="B13732" s="172">
        <v>45819.387233796297</v>
      </c>
      <c r="C13732" s="69" t="s">
        <v>186</v>
      </c>
      <c r="D13732" s="69" t="s">
        <v>1937</v>
      </c>
      <c r="E13732" s="69" t="s">
        <v>1991</v>
      </c>
      <c r="F13732" s="69">
        <v>2194</v>
      </c>
      <c r="G13732" s="69" t="s">
        <v>1948</v>
      </c>
    </row>
    <row r="13733" spans="1:7" ht="14.4">
      <c r="A13733" s="27" t="str">
        <f>VLOOKUP(C13733,'user list'!A:B,2,0)</f>
        <v>Admin</v>
      </c>
      <c r="B13733" s="172">
        <v>45819.387233796297</v>
      </c>
      <c r="C13733" s="69" t="s">
        <v>186</v>
      </c>
      <c r="D13733" s="69" t="s">
        <v>1937</v>
      </c>
      <c r="E13733" s="69" t="s">
        <v>1991</v>
      </c>
      <c r="F13733" s="69">
        <v>2194</v>
      </c>
      <c r="G13733" s="69" t="s">
        <v>1947</v>
      </c>
    </row>
    <row r="13734" spans="1:7" ht="14.4">
      <c r="A13734" s="27" t="str">
        <f>VLOOKUP(C13734,'user list'!A:B,2,0)</f>
        <v>ITDD</v>
      </c>
      <c r="B13734" s="172">
        <v>45819.387650462966</v>
      </c>
      <c r="C13734" s="69" t="s">
        <v>219</v>
      </c>
      <c r="D13734" s="69" t="s">
        <v>1937</v>
      </c>
      <c r="E13734" s="69" t="s">
        <v>2039</v>
      </c>
      <c r="F13734" s="69">
        <v>2195</v>
      </c>
      <c r="G13734" s="69" t="s">
        <v>2440</v>
      </c>
    </row>
    <row r="13735" spans="1:7" ht="14.4">
      <c r="A13735" s="27" t="str">
        <f>VLOOKUP(C13735,'user list'!A:B,2,0)</f>
        <v>Admin</v>
      </c>
      <c r="B13735" s="172">
        <v>45819.387650462966</v>
      </c>
      <c r="C13735" s="69" t="s">
        <v>186</v>
      </c>
      <c r="D13735" s="69" t="s">
        <v>1937</v>
      </c>
      <c r="E13735" s="69" t="s">
        <v>2039</v>
      </c>
      <c r="F13735" s="69">
        <v>2195</v>
      </c>
      <c r="G13735" s="69" t="s">
        <v>1948</v>
      </c>
    </row>
    <row r="13736" spans="1:7" ht="14.4">
      <c r="A13736" s="27" t="str">
        <f>VLOOKUP(C13736,'user list'!A:B,2,0)</f>
        <v>Admin</v>
      </c>
      <c r="B13736" s="172">
        <v>45819.387662037036</v>
      </c>
      <c r="C13736" s="69" t="s">
        <v>186</v>
      </c>
      <c r="D13736" s="69" t="s">
        <v>1937</v>
      </c>
      <c r="E13736" s="69" t="s">
        <v>2039</v>
      </c>
      <c r="F13736" s="69">
        <v>2195</v>
      </c>
      <c r="G13736" s="69" t="s">
        <v>1948</v>
      </c>
    </row>
    <row r="13737" spans="1:7" ht="14.4">
      <c r="A13737" s="27" t="str">
        <f>VLOOKUP(C13737,'user list'!A:B,2,0)</f>
        <v>Admin</v>
      </c>
      <c r="B13737" s="172">
        <v>45819.387662037036</v>
      </c>
      <c r="C13737" s="69" t="s">
        <v>186</v>
      </c>
      <c r="D13737" s="69" t="s">
        <v>1937</v>
      </c>
      <c r="E13737" s="69" t="s">
        <v>2039</v>
      </c>
      <c r="F13737" s="69">
        <v>2195</v>
      </c>
      <c r="G13737" s="69" t="s">
        <v>1948</v>
      </c>
    </row>
    <row r="13738" spans="1:7" ht="14.4">
      <c r="A13738" s="27" t="str">
        <f>VLOOKUP(C13738,'user list'!A:B,2,0)</f>
        <v>Admin</v>
      </c>
      <c r="B13738" s="172">
        <v>45819.387662037036</v>
      </c>
      <c r="C13738" s="69" t="s">
        <v>186</v>
      </c>
      <c r="D13738" s="69" t="s">
        <v>1937</v>
      </c>
      <c r="E13738" s="69" t="s">
        <v>2039</v>
      </c>
      <c r="F13738" s="69">
        <v>2195</v>
      </c>
      <c r="G13738" s="69" t="s">
        <v>1947</v>
      </c>
    </row>
    <row r="13739" spans="1:7" ht="14.4">
      <c r="A13739" s="27" t="str">
        <f>VLOOKUP(C13739,'user list'!A:B,2,0)</f>
        <v>ITDD</v>
      </c>
      <c r="B13739" s="172">
        <v>45819.387986111113</v>
      </c>
      <c r="C13739" s="69" t="s">
        <v>219</v>
      </c>
      <c r="D13739" s="69" t="s">
        <v>1937</v>
      </c>
      <c r="E13739" s="69" t="s">
        <v>2047</v>
      </c>
      <c r="F13739" s="69">
        <v>2196</v>
      </c>
      <c r="G13739" s="69" t="s">
        <v>2440</v>
      </c>
    </row>
    <row r="13740" spans="1:7" ht="14.4">
      <c r="A13740" s="27" t="str">
        <f>VLOOKUP(C13740,'user list'!A:B,2,0)</f>
        <v>Admin</v>
      </c>
      <c r="B13740" s="172">
        <v>45819.387986111113</v>
      </c>
      <c r="C13740" s="69" t="s">
        <v>186</v>
      </c>
      <c r="D13740" s="69" t="s">
        <v>1937</v>
      </c>
      <c r="E13740" s="69" t="s">
        <v>2047</v>
      </c>
      <c r="F13740" s="69">
        <v>2196</v>
      </c>
      <c r="G13740" s="69" t="s">
        <v>1948</v>
      </c>
    </row>
    <row r="13741" spans="1:7" ht="14.4">
      <c r="A13741" s="27" t="str">
        <f>VLOOKUP(C13741,'user list'!A:B,2,0)</f>
        <v>Admin</v>
      </c>
      <c r="B13741" s="172">
        <v>45819.387997685182</v>
      </c>
      <c r="C13741" s="69" t="s">
        <v>186</v>
      </c>
      <c r="D13741" s="69" t="s">
        <v>1937</v>
      </c>
      <c r="E13741" s="69" t="s">
        <v>2039</v>
      </c>
      <c r="F13741" s="69">
        <v>2195</v>
      </c>
      <c r="G13741" s="69" t="s">
        <v>1948</v>
      </c>
    </row>
    <row r="13742" spans="1:7" ht="14.4">
      <c r="A13742" s="27" t="str">
        <f>VLOOKUP(C13742,'user list'!A:B,2,0)</f>
        <v>Admin</v>
      </c>
      <c r="B13742" s="172">
        <v>45819.387997685182</v>
      </c>
      <c r="C13742" s="69" t="s">
        <v>186</v>
      </c>
      <c r="D13742" s="69" t="s">
        <v>1937</v>
      </c>
      <c r="E13742" s="69" t="s">
        <v>2047</v>
      </c>
      <c r="F13742" s="69">
        <v>2196</v>
      </c>
      <c r="G13742" s="69" t="s">
        <v>1948</v>
      </c>
    </row>
    <row r="13743" spans="1:7" ht="14.4">
      <c r="A13743" s="27" t="str">
        <f>VLOOKUP(C13743,'user list'!A:B,2,0)</f>
        <v>OCAs</v>
      </c>
      <c r="B13743" s="172">
        <v>45819.387997685182</v>
      </c>
      <c r="C13743" s="69" t="s">
        <v>279</v>
      </c>
      <c r="D13743" s="69" t="s">
        <v>1937</v>
      </c>
      <c r="E13743" s="69" t="s">
        <v>1974</v>
      </c>
      <c r="F13743" s="69">
        <v>2193</v>
      </c>
      <c r="G13743" s="69" t="s">
        <v>1939</v>
      </c>
    </row>
    <row r="13744" spans="1:7" ht="14.4">
      <c r="A13744" s="27" t="str">
        <f>VLOOKUP(C13744,'user list'!A:B,2,0)</f>
        <v>OCAs</v>
      </c>
      <c r="B13744" s="172">
        <v>45819.388020833336</v>
      </c>
      <c r="C13744" s="69" t="s">
        <v>279</v>
      </c>
      <c r="D13744" s="69" t="s">
        <v>1937</v>
      </c>
      <c r="E13744" s="69" t="s">
        <v>2039</v>
      </c>
      <c r="F13744" s="69">
        <v>2195</v>
      </c>
      <c r="G13744" s="69" t="s">
        <v>1939</v>
      </c>
    </row>
    <row r="13745" spans="1:7" ht="14.4">
      <c r="A13745" s="27" t="str">
        <f>VLOOKUP(C13745,'user list'!A:B,2,0)</f>
        <v>ITDD</v>
      </c>
      <c r="B13745" s="172">
        <v>45819.388124999998</v>
      </c>
      <c r="C13745" s="69" t="s">
        <v>219</v>
      </c>
      <c r="D13745" s="69" t="s">
        <v>1937</v>
      </c>
      <c r="E13745" s="69" t="s">
        <v>2047</v>
      </c>
      <c r="F13745" s="69">
        <v>2196</v>
      </c>
      <c r="G13745" s="69" t="s">
        <v>1939</v>
      </c>
    </row>
    <row r="13746" spans="1:7" ht="14.4">
      <c r="A13746" s="27" t="str">
        <f>VLOOKUP(C13746,'user list'!A:B,2,0)</f>
        <v>ITDD</v>
      </c>
      <c r="B13746" s="172">
        <v>45819.388124999998</v>
      </c>
      <c r="C13746" s="69" t="s">
        <v>219</v>
      </c>
      <c r="D13746" s="69" t="s">
        <v>1937</v>
      </c>
      <c r="E13746" s="69" t="s">
        <v>2047</v>
      </c>
      <c r="F13746" s="69">
        <v>2196</v>
      </c>
      <c r="G13746" s="69" t="s">
        <v>1939</v>
      </c>
    </row>
    <row r="13747" spans="1:7" ht="14.4">
      <c r="A13747" s="27" t="str">
        <f>VLOOKUP(C13747,'user list'!A:B,2,0)</f>
        <v>ITDD</v>
      </c>
      <c r="B13747" s="172">
        <v>45819.388240740744</v>
      </c>
      <c r="C13747" s="69" t="s">
        <v>219</v>
      </c>
      <c r="D13747" s="69" t="s">
        <v>1937</v>
      </c>
      <c r="E13747" s="69" t="s">
        <v>2047</v>
      </c>
      <c r="F13747" s="69">
        <v>2196</v>
      </c>
      <c r="G13747" s="69" t="s">
        <v>1947</v>
      </c>
    </row>
    <row r="13748" spans="1:7" ht="14.4">
      <c r="A13748" s="27" t="str">
        <f>VLOOKUP(C13748,'user list'!A:B,2,0)</f>
        <v>ITDD</v>
      </c>
      <c r="B13748" s="172">
        <v>45819.388240740744</v>
      </c>
      <c r="C13748" s="69" t="s">
        <v>219</v>
      </c>
      <c r="D13748" s="69" t="s">
        <v>1937</v>
      </c>
      <c r="E13748" s="69" t="s">
        <v>2047</v>
      </c>
      <c r="F13748" s="69">
        <v>2196</v>
      </c>
      <c r="G13748" s="69" t="s">
        <v>1948</v>
      </c>
    </row>
    <row r="13749" spans="1:7" ht="14.4">
      <c r="A13749" s="27" t="str">
        <f>VLOOKUP(C13749,'user list'!A:B,2,0)</f>
        <v>Admin</v>
      </c>
      <c r="B13749" s="172">
        <v>45819.388275462959</v>
      </c>
      <c r="C13749" s="69" t="s">
        <v>186</v>
      </c>
      <c r="D13749" s="69" t="s">
        <v>1937</v>
      </c>
      <c r="E13749" s="69" t="s">
        <v>2039</v>
      </c>
      <c r="F13749" s="69">
        <v>2195</v>
      </c>
      <c r="G13749" s="69" t="s">
        <v>1948</v>
      </c>
    </row>
    <row r="13750" spans="1:7" ht="14.4">
      <c r="A13750" s="27" t="str">
        <f>VLOOKUP(C13750,'user list'!A:B,2,0)</f>
        <v>Admin</v>
      </c>
      <c r="B13750" s="172">
        <v>45819.388275462959</v>
      </c>
      <c r="C13750" s="69" t="s">
        <v>186</v>
      </c>
      <c r="D13750" s="69" t="s">
        <v>1937</v>
      </c>
      <c r="E13750" s="69" t="s">
        <v>2047</v>
      </c>
      <c r="F13750" s="69">
        <v>2196</v>
      </c>
      <c r="G13750" s="69" t="s">
        <v>1948</v>
      </c>
    </row>
    <row r="13751" spans="1:7" ht="14.4">
      <c r="A13751" s="27" t="str">
        <f>VLOOKUP(C13751,'user list'!A:B,2,0)</f>
        <v>OCAs</v>
      </c>
      <c r="B13751" s="172">
        <v>45819.388287037036</v>
      </c>
      <c r="C13751" s="69" t="s">
        <v>279</v>
      </c>
      <c r="D13751" s="69" t="s">
        <v>1937</v>
      </c>
      <c r="E13751" s="69" t="s">
        <v>1974</v>
      </c>
      <c r="F13751" s="69">
        <v>2193</v>
      </c>
      <c r="G13751" s="69" t="s">
        <v>1939</v>
      </c>
    </row>
    <row r="13752" spans="1:7" ht="14.4">
      <c r="A13752" s="27" t="str">
        <f>VLOOKUP(C13752,'user list'!A:B,2,0)</f>
        <v>OCAs</v>
      </c>
      <c r="B13752" s="172">
        <v>45819.388391203705</v>
      </c>
      <c r="C13752" s="69" t="s">
        <v>279</v>
      </c>
      <c r="D13752" s="69" t="s">
        <v>1937</v>
      </c>
      <c r="E13752" s="69" t="s">
        <v>2709</v>
      </c>
      <c r="F13752" s="69">
        <v>2154</v>
      </c>
      <c r="G13752" s="69" t="s">
        <v>1939</v>
      </c>
    </row>
    <row r="13753" spans="1:7" ht="14.4">
      <c r="A13753" s="27" t="str">
        <f>VLOOKUP(C13753,'user list'!A:B,2,0)</f>
        <v>OCAs</v>
      </c>
      <c r="B13753" s="172">
        <v>45819.388402777775</v>
      </c>
      <c r="C13753" s="69" t="s">
        <v>279</v>
      </c>
      <c r="D13753" s="69" t="s">
        <v>1937</v>
      </c>
      <c r="E13753" s="69" t="s">
        <v>2039</v>
      </c>
      <c r="F13753" s="69">
        <v>2195</v>
      </c>
      <c r="G13753" s="69" t="s">
        <v>1939</v>
      </c>
    </row>
    <row r="13754" spans="1:7" ht="14.4">
      <c r="A13754" s="27" t="str">
        <f>VLOOKUP(C13754,'user list'!A:B,2,0)</f>
        <v>QCYDO</v>
      </c>
      <c r="B13754" s="172">
        <v>45819.388506944444</v>
      </c>
      <c r="C13754" s="69" t="s">
        <v>270</v>
      </c>
      <c r="D13754" s="69" t="s">
        <v>1937</v>
      </c>
      <c r="E13754" s="69" t="s">
        <v>884</v>
      </c>
      <c r="F13754" s="69">
        <v>2170</v>
      </c>
      <c r="G13754" s="69" t="s">
        <v>1939</v>
      </c>
    </row>
    <row r="13755" spans="1:7" ht="14.4">
      <c r="A13755" s="27" t="str">
        <f>VLOOKUP(C13755,'user list'!A:B,2,0)</f>
        <v>QCYDO</v>
      </c>
      <c r="B13755" s="172">
        <v>45819.388564814813</v>
      </c>
      <c r="C13755" s="69" t="s">
        <v>270</v>
      </c>
      <c r="D13755" s="69" t="s">
        <v>1937</v>
      </c>
      <c r="E13755" s="69" t="s">
        <v>882</v>
      </c>
      <c r="F13755" s="69">
        <v>2171</v>
      </c>
      <c r="G13755" s="69" t="s">
        <v>1939</v>
      </c>
    </row>
    <row r="13756" spans="1:7" ht="14.4">
      <c r="A13756" s="27" t="str">
        <f>VLOOKUP(C13756,'user list'!A:B,2,0)</f>
        <v>QCYDO</v>
      </c>
      <c r="B13756" s="172">
        <v>45819.388599537036</v>
      </c>
      <c r="C13756" s="69" t="s">
        <v>270</v>
      </c>
      <c r="D13756" s="69" t="s">
        <v>1937</v>
      </c>
      <c r="E13756" s="69" t="s">
        <v>2721</v>
      </c>
      <c r="F13756" s="69">
        <v>2173</v>
      </c>
      <c r="G13756" s="69" t="s">
        <v>1939</v>
      </c>
    </row>
    <row r="13757" spans="1:7" ht="14.4">
      <c r="A13757" s="27" t="str">
        <f>VLOOKUP(C13757,'user list'!A:B,2,0)</f>
        <v>QCYDO</v>
      </c>
      <c r="B13757" s="172">
        <v>45819.388715277775</v>
      </c>
      <c r="C13757" s="69" t="s">
        <v>270</v>
      </c>
      <c r="D13757" s="69" t="s">
        <v>1937</v>
      </c>
      <c r="E13757" s="69" t="s">
        <v>875</v>
      </c>
      <c r="F13757" s="69">
        <v>2175</v>
      </c>
      <c r="G13757" s="69" t="s">
        <v>1939</v>
      </c>
    </row>
    <row r="13758" spans="1:7" ht="14.4">
      <c r="A13758" s="27" t="str">
        <f>VLOOKUP(C13758,'user list'!A:B,2,0)</f>
        <v>QCYDO</v>
      </c>
      <c r="B13758" s="172">
        <v>45819.388784722221</v>
      </c>
      <c r="C13758" s="69" t="s">
        <v>270</v>
      </c>
      <c r="D13758" s="69" t="s">
        <v>1937</v>
      </c>
      <c r="E13758" s="69" t="s">
        <v>870</v>
      </c>
      <c r="F13758" s="69">
        <v>2177</v>
      </c>
      <c r="G13758" s="69" t="s">
        <v>1939</v>
      </c>
    </row>
    <row r="13759" spans="1:7" ht="14.4">
      <c r="A13759" s="27" t="str">
        <f>VLOOKUP(C13759,'user list'!A:B,2,0)</f>
        <v>QCYDO</v>
      </c>
      <c r="B13759" s="172">
        <v>45819.388842592591</v>
      </c>
      <c r="C13759" s="69" t="s">
        <v>270</v>
      </c>
      <c r="D13759" s="69" t="s">
        <v>1937</v>
      </c>
      <c r="E13759" s="69" t="s">
        <v>2725</v>
      </c>
      <c r="F13759" s="69">
        <v>2178</v>
      </c>
      <c r="G13759" s="69" t="s">
        <v>1939</v>
      </c>
    </row>
    <row r="13760" spans="1:7" ht="14.4">
      <c r="A13760" s="27" t="str">
        <f>VLOOKUP(C13760,'user list'!A:B,2,0)</f>
        <v>QCYDO</v>
      </c>
      <c r="B13760" s="172">
        <v>45819.388912037037</v>
      </c>
      <c r="C13760" s="69" t="s">
        <v>270</v>
      </c>
      <c r="D13760" s="69" t="s">
        <v>1937</v>
      </c>
      <c r="E13760" s="69" t="s">
        <v>2726</v>
      </c>
      <c r="F13760" s="69">
        <v>2179</v>
      </c>
      <c r="G13760" s="69" t="s">
        <v>1939</v>
      </c>
    </row>
    <row r="13761" spans="1:7" ht="14.4">
      <c r="A13761" s="27" t="str">
        <f>VLOOKUP(C13761,'user list'!A:B,2,0)</f>
        <v>QCYDO</v>
      </c>
      <c r="B13761" s="172">
        <v>45819.388969907406</v>
      </c>
      <c r="C13761" s="69" t="s">
        <v>270</v>
      </c>
      <c r="D13761" s="69" t="s">
        <v>1937</v>
      </c>
      <c r="E13761" s="69" t="s">
        <v>1571</v>
      </c>
      <c r="F13761" s="69">
        <v>2181</v>
      </c>
      <c r="G13761" s="69" t="s">
        <v>1939</v>
      </c>
    </row>
    <row r="13762" spans="1:7" ht="14.4">
      <c r="A13762" s="27" t="str">
        <f>VLOOKUP(C13762,'user list'!A:B,2,0)</f>
        <v>QCYDO</v>
      </c>
      <c r="B13762" s="172">
        <v>45819.389004629629</v>
      </c>
      <c r="C13762" s="69" t="s">
        <v>270</v>
      </c>
      <c r="D13762" s="69" t="s">
        <v>1937</v>
      </c>
      <c r="E13762" s="69" t="s">
        <v>1567</v>
      </c>
      <c r="F13762" s="69">
        <v>2188</v>
      </c>
      <c r="G13762" s="69" t="s">
        <v>1939</v>
      </c>
    </row>
    <row r="13763" spans="1:7" ht="14.4">
      <c r="A13763" s="27" t="str">
        <f>VLOOKUP(C13763,'user list'!A:B,2,0)</f>
        <v>QCYDO</v>
      </c>
      <c r="B13763" s="172">
        <v>45819.389039351852</v>
      </c>
      <c r="C13763" s="69" t="s">
        <v>270</v>
      </c>
      <c r="D13763" s="69" t="s">
        <v>1937</v>
      </c>
      <c r="E13763" s="69" t="s">
        <v>1565</v>
      </c>
      <c r="F13763" s="69">
        <v>2189</v>
      </c>
      <c r="G13763" s="69" t="s">
        <v>1939</v>
      </c>
    </row>
    <row r="13764" spans="1:7" ht="14.4">
      <c r="A13764" s="27" t="str">
        <f>VLOOKUP(C13764,'user list'!A:B,2,0)</f>
        <v>ITDD</v>
      </c>
      <c r="B13764" s="172">
        <v>45819.389374999999</v>
      </c>
      <c r="C13764" s="69" t="s">
        <v>219</v>
      </c>
      <c r="D13764" s="69" t="s">
        <v>1937</v>
      </c>
      <c r="E13764" s="69" t="s">
        <v>2002</v>
      </c>
      <c r="F13764" s="69">
        <v>2197</v>
      </c>
      <c r="G13764" s="69" t="s">
        <v>2440</v>
      </c>
    </row>
    <row r="13765" spans="1:7" ht="14.4">
      <c r="A13765" s="27" t="str">
        <f>VLOOKUP(C13765,'user list'!A:B,2,0)</f>
        <v>Admin</v>
      </c>
      <c r="B13765" s="172">
        <v>45819.389374999999</v>
      </c>
      <c r="C13765" s="69" t="s">
        <v>186</v>
      </c>
      <c r="D13765" s="69" t="s">
        <v>1937</v>
      </c>
      <c r="E13765" s="69" t="s">
        <v>2002</v>
      </c>
      <c r="F13765" s="69">
        <v>2197</v>
      </c>
      <c r="G13765" s="69" t="s">
        <v>1948</v>
      </c>
    </row>
    <row r="13766" spans="1:7" ht="14.4">
      <c r="A13766" s="27" t="str">
        <f>VLOOKUP(C13766,'user list'!A:B,2,0)</f>
        <v>Admin</v>
      </c>
      <c r="B13766" s="172">
        <v>45819.389374999999</v>
      </c>
      <c r="C13766" s="69" t="s">
        <v>186</v>
      </c>
      <c r="D13766" s="69" t="s">
        <v>1937</v>
      </c>
      <c r="E13766" s="69" t="s">
        <v>2002</v>
      </c>
      <c r="F13766" s="69">
        <v>2197</v>
      </c>
      <c r="G13766" s="69" t="s">
        <v>1948</v>
      </c>
    </row>
    <row r="13767" spans="1:7" ht="14.4">
      <c r="A13767" s="27" t="str">
        <f>VLOOKUP(C13767,'user list'!A:B,2,0)</f>
        <v>Admin</v>
      </c>
      <c r="B13767" s="172">
        <v>45819.389374999999</v>
      </c>
      <c r="C13767" s="69" t="s">
        <v>186</v>
      </c>
      <c r="D13767" s="69" t="s">
        <v>1937</v>
      </c>
      <c r="E13767" s="69" t="s">
        <v>2002</v>
      </c>
      <c r="F13767" s="69">
        <v>2197</v>
      </c>
      <c r="G13767" s="69" t="s">
        <v>1948</v>
      </c>
    </row>
    <row r="13768" spans="1:7" ht="14.4">
      <c r="A13768" s="27" t="str">
        <f>VLOOKUP(C13768,'user list'!A:B,2,0)</f>
        <v>Admin</v>
      </c>
      <c r="B13768" s="172">
        <v>45819.389374999999</v>
      </c>
      <c r="C13768" s="69" t="s">
        <v>186</v>
      </c>
      <c r="D13768" s="69" t="s">
        <v>1937</v>
      </c>
      <c r="E13768" s="69" t="s">
        <v>2002</v>
      </c>
      <c r="F13768" s="69">
        <v>2197</v>
      </c>
      <c r="G13768" s="69" t="s">
        <v>1947</v>
      </c>
    </row>
    <row r="13769" spans="1:7" ht="14.4">
      <c r="A13769" s="27" t="str">
        <f>VLOOKUP(C13769,'user list'!A:B,2,0)</f>
        <v>ITDD</v>
      </c>
      <c r="B13769" s="172">
        <v>45819.390231481484</v>
      </c>
      <c r="C13769" s="69" t="s">
        <v>219</v>
      </c>
      <c r="D13769" s="69" t="s">
        <v>1937</v>
      </c>
      <c r="E13769" s="69" t="s">
        <v>2001</v>
      </c>
      <c r="F13769" s="69">
        <v>2198</v>
      </c>
      <c r="G13769" s="69" t="s">
        <v>2440</v>
      </c>
    </row>
    <row r="13770" spans="1:7" ht="14.4">
      <c r="A13770" s="27" t="str">
        <f>VLOOKUP(C13770,'user list'!A:B,2,0)</f>
        <v>Admin</v>
      </c>
      <c r="B13770" s="172">
        <v>45819.390231481484</v>
      </c>
      <c r="C13770" s="69" t="s">
        <v>186</v>
      </c>
      <c r="D13770" s="69" t="s">
        <v>1937</v>
      </c>
      <c r="E13770" s="69" t="s">
        <v>2001</v>
      </c>
      <c r="F13770" s="69">
        <v>2198</v>
      </c>
      <c r="G13770" s="69" t="s">
        <v>1948</v>
      </c>
    </row>
    <row r="13771" spans="1:7" ht="14.4">
      <c r="A13771" s="27" t="str">
        <f>VLOOKUP(C13771,'user list'!A:B,2,0)</f>
        <v>Admin</v>
      </c>
      <c r="B13771" s="172">
        <v>45819.390231481484</v>
      </c>
      <c r="C13771" s="69" t="s">
        <v>186</v>
      </c>
      <c r="D13771" s="69" t="s">
        <v>1937</v>
      </c>
      <c r="E13771" s="69" t="s">
        <v>2001</v>
      </c>
      <c r="F13771" s="69">
        <v>2198</v>
      </c>
      <c r="G13771" s="69" t="s">
        <v>1948</v>
      </c>
    </row>
    <row r="13772" spans="1:7" ht="14.4">
      <c r="A13772" s="27" t="str">
        <f>VLOOKUP(C13772,'user list'!A:B,2,0)</f>
        <v>Admin</v>
      </c>
      <c r="B13772" s="172">
        <v>45819.390243055554</v>
      </c>
      <c r="C13772" s="69" t="s">
        <v>186</v>
      </c>
      <c r="D13772" s="69" t="s">
        <v>1937</v>
      </c>
      <c r="E13772" s="69" t="s">
        <v>2001</v>
      </c>
      <c r="F13772" s="69">
        <v>2198</v>
      </c>
      <c r="G13772" s="69" t="s">
        <v>1948</v>
      </c>
    </row>
    <row r="13773" spans="1:7" ht="14.4">
      <c r="A13773" s="27" t="str">
        <f>VLOOKUP(C13773,'user list'!A:B,2,0)</f>
        <v>Admin</v>
      </c>
      <c r="B13773" s="172">
        <v>45819.390243055554</v>
      </c>
      <c r="C13773" s="69" t="s">
        <v>186</v>
      </c>
      <c r="D13773" s="69" t="s">
        <v>1937</v>
      </c>
      <c r="E13773" s="69" t="s">
        <v>2001</v>
      </c>
      <c r="F13773" s="69">
        <v>2198</v>
      </c>
      <c r="G13773" s="69" t="s">
        <v>1947</v>
      </c>
    </row>
    <row r="13774" spans="1:7" ht="14.4">
      <c r="A13774" s="27" t="str">
        <f>VLOOKUP(C13774,'user list'!A:B,2,0)</f>
        <v>ITDD</v>
      </c>
      <c r="B13774" s="172">
        <v>45819.391134259262</v>
      </c>
      <c r="C13774" s="69" t="s">
        <v>219</v>
      </c>
      <c r="D13774" s="69" t="s">
        <v>1937</v>
      </c>
      <c r="E13774" s="69" t="s">
        <v>1989</v>
      </c>
      <c r="F13774" s="69">
        <v>2199</v>
      </c>
      <c r="G13774" s="69" t="s">
        <v>2440</v>
      </c>
    </row>
    <row r="13775" spans="1:7" ht="14.4">
      <c r="A13775" s="27" t="str">
        <f>VLOOKUP(C13775,'user list'!A:B,2,0)</f>
        <v>Admin</v>
      </c>
      <c r="B13775" s="172">
        <v>45819.391134259262</v>
      </c>
      <c r="C13775" s="69" t="s">
        <v>186</v>
      </c>
      <c r="D13775" s="69" t="s">
        <v>1937</v>
      </c>
      <c r="E13775" s="69" t="s">
        <v>1989</v>
      </c>
      <c r="F13775" s="69">
        <v>2199</v>
      </c>
      <c r="G13775" s="69" t="s">
        <v>1948</v>
      </c>
    </row>
    <row r="13776" spans="1:7" ht="14.4">
      <c r="A13776" s="27" t="str">
        <f>VLOOKUP(C13776,'user list'!A:B,2,0)</f>
        <v>Admin</v>
      </c>
      <c r="B13776" s="172">
        <v>45819.391134259262</v>
      </c>
      <c r="C13776" s="69" t="s">
        <v>186</v>
      </c>
      <c r="D13776" s="69" t="s">
        <v>1937</v>
      </c>
      <c r="E13776" s="69" t="s">
        <v>1989</v>
      </c>
      <c r="F13776" s="69">
        <v>2199</v>
      </c>
      <c r="G13776" s="69" t="s">
        <v>1948</v>
      </c>
    </row>
    <row r="13777" spans="1:7" ht="14.4">
      <c r="A13777" s="27" t="str">
        <f>VLOOKUP(C13777,'user list'!A:B,2,0)</f>
        <v>Admin</v>
      </c>
      <c r="B13777" s="172">
        <v>45819.391134259262</v>
      </c>
      <c r="C13777" s="69" t="s">
        <v>186</v>
      </c>
      <c r="D13777" s="69" t="s">
        <v>1937</v>
      </c>
      <c r="E13777" s="69" t="s">
        <v>1989</v>
      </c>
      <c r="F13777" s="69">
        <v>2199</v>
      </c>
      <c r="G13777" s="69" t="s">
        <v>1948</v>
      </c>
    </row>
    <row r="13778" spans="1:7" ht="14.4">
      <c r="A13778" s="27" t="str">
        <f>VLOOKUP(C13778,'user list'!A:B,2,0)</f>
        <v>Admin</v>
      </c>
      <c r="B13778" s="172">
        <v>45819.391134259262</v>
      </c>
      <c r="C13778" s="69" t="s">
        <v>186</v>
      </c>
      <c r="D13778" s="69" t="s">
        <v>1937</v>
      </c>
      <c r="E13778" s="69" t="s">
        <v>1989</v>
      </c>
      <c r="F13778" s="69">
        <v>2199</v>
      </c>
      <c r="G13778" s="69" t="s">
        <v>1947</v>
      </c>
    </row>
    <row r="13779" spans="1:7" ht="14.4">
      <c r="A13779" s="27" t="str">
        <f>VLOOKUP(C13779,'user list'!A:B,2,0)</f>
        <v>TFCOPRISS</v>
      </c>
      <c r="B13779" s="172">
        <v>45819.391296296293</v>
      </c>
      <c r="C13779" s="69" t="s">
        <v>274</v>
      </c>
      <c r="D13779" s="69" t="s">
        <v>1937</v>
      </c>
      <c r="E13779" s="69" t="s">
        <v>2697</v>
      </c>
      <c r="F13779" s="69">
        <v>2146</v>
      </c>
      <c r="G13779" s="69" t="s">
        <v>1939</v>
      </c>
    </row>
    <row r="13780" spans="1:7" ht="14.4">
      <c r="A13780" s="27" t="str">
        <f>VLOOKUP(C13780,'user list'!A:B,2,0)</f>
        <v>TFCOPRISS</v>
      </c>
      <c r="B13780" s="172">
        <v>45819.39135416667</v>
      </c>
      <c r="C13780" s="69" t="s">
        <v>274</v>
      </c>
      <c r="D13780" s="69" t="s">
        <v>1937</v>
      </c>
      <c r="E13780" s="69" t="s">
        <v>2697</v>
      </c>
      <c r="F13780" s="69">
        <v>2138</v>
      </c>
      <c r="G13780" s="69" t="s">
        <v>1939</v>
      </c>
    </row>
    <row r="13781" spans="1:7" ht="14.4">
      <c r="A13781" s="27" t="str">
        <f>VLOOKUP(C13781,'user list'!A:B,2,0)</f>
        <v>TFCOPRISS</v>
      </c>
      <c r="B13781" s="172">
        <v>45819.391388888886</v>
      </c>
      <c r="C13781" s="69" t="s">
        <v>274</v>
      </c>
      <c r="D13781" s="69" t="s">
        <v>1937</v>
      </c>
      <c r="E13781" s="69" t="s">
        <v>2534</v>
      </c>
      <c r="F13781" s="69">
        <v>1881</v>
      </c>
      <c r="G13781" s="69" t="s">
        <v>1939</v>
      </c>
    </row>
    <row r="13782" spans="1:7" ht="14.4">
      <c r="A13782" s="27" t="str">
        <f>VLOOKUP(C13782,'user list'!A:B,2,0)</f>
        <v>ITDD</v>
      </c>
      <c r="B13782" s="172">
        <v>45819.391423611109</v>
      </c>
      <c r="C13782" s="69" t="s">
        <v>219</v>
      </c>
      <c r="D13782" s="69" t="s">
        <v>1937</v>
      </c>
      <c r="E13782" s="69" t="s">
        <v>1989</v>
      </c>
      <c r="F13782" s="69">
        <v>2199</v>
      </c>
      <c r="G13782" s="69" t="s">
        <v>1939</v>
      </c>
    </row>
    <row r="13783" spans="1:7" ht="14.4">
      <c r="A13783" s="27" t="str">
        <f>VLOOKUP(C13783,'user list'!A:B,2,0)</f>
        <v>TFCOPRISS</v>
      </c>
      <c r="B13783" s="172">
        <v>45819.391435185185</v>
      </c>
      <c r="C13783" s="69" t="s">
        <v>274</v>
      </c>
      <c r="D13783" s="69" t="s">
        <v>1937</v>
      </c>
      <c r="E13783" s="69" t="s">
        <v>2483</v>
      </c>
      <c r="F13783" s="69">
        <v>1805</v>
      </c>
      <c r="G13783" s="69" t="s">
        <v>1939</v>
      </c>
    </row>
    <row r="13784" spans="1:7" ht="14.4">
      <c r="A13784" s="27" t="str">
        <f>VLOOKUP(C13784,'user list'!A:B,2,0)</f>
        <v>ITDD</v>
      </c>
      <c r="B13784" s="172">
        <v>45819.391446759262</v>
      </c>
      <c r="C13784" s="69" t="s">
        <v>219</v>
      </c>
      <c r="D13784" s="69" t="s">
        <v>1937</v>
      </c>
      <c r="E13784" s="69" t="s">
        <v>2001</v>
      </c>
      <c r="F13784" s="69">
        <v>2198</v>
      </c>
      <c r="G13784" s="69" t="s">
        <v>1939</v>
      </c>
    </row>
    <row r="13785" spans="1:7" ht="14.4">
      <c r="A13785" s="27" t="str">
        <f>VLOOKUP(C13785,'user list'!A:B,2,0)</f>
        <v>ITDD</v>
      </c>
      <c r="B13785" s="172">
        <v>45819.391469907408</v>
      </c>
      <c r="C13785" s="69" t="s">
        <v>219</v>
      </c>
      <c r="D13785" s="69" t="s">
        <v>1937</v>
      </c>
      <c r="E13785" s="69" t="s">
        <v>2002</v>
      </c>
      <c r="F13785" s="69">
        <v>2197</v>
      </c>
      <c r="G13785" s="69" t="s">
        <v>1939</v>
      </c>
    </row>
    <row r="13786" spans="1:7" ht="14.4">
      <c r="A13786" s="27" t="str">
        <f>VLOOKUP(C13786,'user list'!A:B,2,0)</f>
        <v>ITDD</v>
      </c>
      <c r="B13786" s="172">
        <v>45819.391493055555</v>
      </c>
      <c r="C13786" s="69" t="s">
        <v>219</v>
      </c>
      <c r="D13786" s="69" t="s">
        <v>1937</v>
      </c>
      <c r="E13786" s="69" t="s">
        <v>2047</v>
      </c>
      <c r="F13786" s="69">
        <v>2196</v>
      </c>
      <c r="G13786" s="69" t="s">
        <v>1939</v>
      </c>
    </row>
    <row r="13787" spans="1:7" ht="14.4">
      <c r="A13787" s="27" t="str">
        <f>VLOOKUP(C13787,'user list'!A:B,2,0)</f>
        <v>ITDD</v>
      </c>
      <c r="B13787" s="172">
        <v>45819.391597222224</v>
      </c>
      <c r="C13787" s="69" t="s">
        <v>219</v>
      </c>
      <c r="D13787" s="69" t="s">
        <v>1937</v>
      </c>
      <c r="E13787" s="69" t="s">
        <v>2039</v>
      </c>
      <c r="F13787" s="69">
        <v>2195</v>
      </c>
      <c r="G13787" s="69" t="s">
        <v>1939</v>
      </c>
    </row>
    <row r="13788" spans="1:7" ht="14.4">
      <c r="A13788" s="27" t="str">
        <f>VLOOKUP(C13788,'user list'!A:B,2,0)</f>
        <v>ITDD</v>
      </c>
      <c r="B13788" s="172">
        <v>45819.391643518517</v>
      </c>
      <c r="C13788" s="69" t="s">
        <v>219</v>
      </c>
      <c r="D13788" s="69" t="s">
        <v>1937</v>
      </c>
      <c r="E13788" s="69" t="s">
        <v>1991</v>
      </c>
      <c r="F13788" s="69">
        <v>2194</v>
      </c>
      <c r="G13788" s="69" t="s">
        <v>1939</v>
      </c>
    </row>
    <row r="13789" spans="1:7" ht="14.4">
      <c r="A13789" s="27" t="str">
        <f>VLOOKUP(C13789,'user list'!A:B,2,0)</f>
        <v>ITDD</v>
      </c>
      <c r="B13789" s="172">
        <v>45819.391701388886</v>
      </c>
      <c r="C13789" s="69" t="s">
        <v>219</v>
      </c>
      <c r="D13789" s="69" t="s">
        <v>1937</v>
      </c>
      <c r="E13789" s="69" t="s">
        <v>1974</v>
      </c>
      <c r="F13789" s="69">
        <v>2193</v>
      </c>
      <c r="G13789" s="69" t="s">
        <v>1939</v>
      </c>
    </row>
    <row r="13790" spans="1:7" ht="14.4">
      <c r="A13790" s="27" t="str">
        <f>VLOOKUP(C13790,'user list'!A:B,2,0)</f>
        <v>ITDD</v>
      </c>
      <c r="B13790" s="172">
        <v>45819.391747685186</v>
      </c>
      <c r="C13790" s="69" t="s">
        <v>219</v>
      </c>
      <c r="D13790" s="69" t="s">
        <v>1937</v>
      </c>
      <c r="E13790" s="69" t="s">
        <v>2723</v>
      </c>
      <c r="F13790" s="69">
        <v>2176</v>
      </c>
      <c r="G13790" s="69" t="s">
        <v>1939</v>
      </c>
    </row>
    <row r="13791" spans="1:7" ht="14.4">
      <c r="A13791" s="27" t="str">
        <f>VLOOKUP(C13791,'user list'!A:B,2,0)</f>
        <v>ITDD</v>
      </c>
      <c r="B13791" s="172">
        <v>45819.391898148147</v>
      </c>
      <c r="C13791" s="69" t="s">
        <v>219</v>
      </c>
      <c r="D13791" s="69" t="s">
        <v>1937</v>
      </c>
      <c r="E13791" s="69" t="s">
        <v>1989</v>
      </c>
      <c r="F13791" s="69">
        <v>2199</v>
      </c>
      <c r="G13791" s="69" t="s">
        <v>1939</v>
      </c>
    </row>
    <row r="13792" spans="1:7" ht="14.4">
      <c r="A13792" s="27" t="str">
        <f>VLOOKUP(C13792,'user list'!A:B,2,0)</f>
        <v>Admin</v>
      </c>
      <c r="B13792" s="172">
        <v>45819.392604166664</v>
      </c>
      <c r="C13792" s="69" t="s">
        <v>186</v>
      </c>
      <c r="D13792" s="69" t="s">
        <v>1937</v>
      </c>
      <c r="E13792" s="69" t="s">
        <v>1974</v>
      </c>
      <c r="F13792" s="69">
        <v>2191</v>
      </c>
      <c r="G13792" s="69" t="s">
        <v>1939</v>
      </c>
    </row>
    <row r="13793" spans="1:7" ht="14.4">
      <c r="A13793" s="27" t="str">
        <f>VLOOKUP(C13793,'user list'!A:B,2,0)</f>
        <v>Admin</v>
      </c>
      <c r="B13793" s="172">
        <v>45819.392638888887</v>
      </c>
      <c r="C13793" s="69" t="s">
        <v>186</v>
      </c>
      <c r="D13793" s="69" t="s">
        <v>1937</v>
      </c>
      <c r="E13793" s="69" t="s">
        <v>1974</v>
      </c>
      <c r="F13793" s="69">
        <v>2192</v>
      </c>
      <c r="G13793" s="69" t="s">
        <v>1939</v>
      </c>
    </row>
    <row r="13794" spans="1:7" ht="14.4">
      <c r="A13794" s="27" t="str">
        <f>VLOOKUP(C13794,'user list'!A:B,2,0)</f>
        <v>Admin</v>
      </c>
      <c r="B13794" s="172">
        <v>45819.39267361111</v>
      </c>
      <c r="C13794" s="69" t="s">
        <v>186</v>
      </c>
      <c r="D13794" s="69" t="s">
        <v>1937</v>
      </c>
      <c r="E13794" s="69" t="s">
        <v>1974</v>
      </c>
      <c r="F13794" s="69">
        <v>2193</v>
      </c>
      <c r="G13794" s="69" t="s">
        <v>1939</v>
      </c>
    </row>
    <row r="13795" spans="1:7" ht="14.4">
      <c r="A13795" s="27" t="str">
        <f>VLOOKUP(C13795,'user list'!A:B,2,0)</f>
        <v>Admin</v>
      </c>
      <c r="B13795" s="172">
        <v>45819.392766203702</v>
      </c>
      <c r="C13795" s="69" t="s">
        <v>186</v>
      </c>
      <c r="D13795" s="69" t="s">
        <v>1937</v>
      </c>
      <c r="E13795" s="69" t="s">
        <v>1991</v>
      </c>
      <c r="F13795" s="69">
        <v>2194</v>
      </c>
      <c r="G13795" s="69" t="s">
        <v>1939</v>
      </c>
    </row>
    <row r="13796" spans="1:7" ht="14.4">
      <c r="A13796" s="27" t="str">
        <f>VLOOKUP(C13796,'user list'!A:B,2,0)</f>
        <v>Admin</v>
      </c>
      <c r="B13796" s="172">
        <v>45819.392789351848</v>
      </c>
      <c r="C13796" s="69" t="s">
        <v>186</v>
      </c>
      <c r="D13796" s="69" t="s">
        <v>1937</v>
      </c>
      <c r="E13796" s="69" t="s">
        <v>1989</v>
      </c>
      <c r="F13796" s="69">
        <v>2199</v>
      </c>
      <c r="G13796" s="69" t="s">
        <v>1939</v>
      </c>
    </row>
    <row r="13797" spans="1:7" ht="14.4">
      <c r="A13797" s="27" t="str">
        <f>VLOOKUP(C13797,'user list'!A:B,2,0)</f>
        <v>Admin</v>
      </c>
      <c r="B13797" s="172">
        <v>45819.392824074072</v>
      </c>
      <c r="C13797" s="69" t="s">
        <v>186</v>
      </c>
      <c r="D13797" s="69" t="s">
        <v>1937</v>
      </c>
      <c r="E13797" s="69" t="s">
        <v>2001</v>
      </c>
      <c r="F13797" s="69">
        <v>2198</v>
      </c>
      <c r="G13797" s="69" t="s">
        <v>1939</v>
      </c>
    </row>
    <row r="13798" spans="1:7" ht="14.4">
      <c r="A13798" s="27" t="str">
        <f>VLOOKUP(C13798,'user list'!A:B,2,0)</f>
        <v>Admin</v>
      </c>
      <c r="B13798" s="172">
        <v>45819.392835648148</v>
      </c>
      <c r="C13798" s="69" t="s">
        <v>186</v>
      </c>
      <c r="D13798" s="69" t="s">
        <v>1937</v>
      </c>
      <c r="E13798" s="69" t="s">
        <v>2002</v>
      </c>
      <c r="F13798" s="69">
        <v>2197</v>
      </c>
      <c r="G13798" s="69" t="s">
        <v>1939</v>
      </c>
    </row>
    <row r="13799" spans="1:7" ht="14.4">
      <c r="A13799" s="27" t="str">
        <f>VLOOKUP(C13799,'user list'!A:B,2,0)</f>
        <v>Admin</v>
      </c>
      <c r="B13799" s="172">
        <v>45819.392847222225</v>
      </c>
      <c r="C13799" s="69" t="s">
        <v>186</v>
      </c>
      <c r="D13799" s="69" t="s">
        <v>1937</v>
      </c>
      <c r="E13799" s="69" t="s">
        <v>2047</v>
      </c>
      <c r="F13799" s="69">
        <v>2196</v>
      </c>
      <c r="G13799" s="69" t="s">
        <v>1939</v>
      </c>
    </row>
    <row r="13800" spans="1:7" ht="14.4">
      <c r="A13800" s="27" t="str">
        <f>VLOOKUP(C13800,'user list'!A:B,2,0)</f>
        <v>Admin</v>
      </c>
      <c r="B13800" s="172">
        <v>45819.392870370371</v>
      </c>
      <c r="C13800" s="69" t="s">
        <v>186</v>
      </c>
      <c r="D13800" s="69" t="s">
        <v>1937</v>
      </c>
      <c r="E13800" s="69" t="s">
        <v>2039</v>
      </c>
      <c r="F13800" s="69">
        <v>2195</v>
      </c>
      <c r="G13800" s="69" t="s">
        <v>1939</v>
      </c>
    </row>
    <row r="13801" spans="1:7" ht="14.4">
      <c r="A13801" s="27" t="str">
        <f>VLOOKUP(C13801,'user list'!A:B,2,0)</f>
        <v>Admin</v>
      </c>
      <c r="B13801" s="172">
        <v>45819.393182870372</v>
      </c>
      <c r="C13801" s="69" t="s">
        <v>186</v>
      </c>
      <c r="D13801" s="69" t="s">
        <v>1937</v>
      </c>
      <c r="E13801" s="69" t="s">
        <v>2692</v>
      </c>
      <c r="F13801" s="69">
        <v>2124</v>
      </c>
      <c r="G13801" s="69" t="s">
        <v>1939</v>
      </c>
    </row>
    <row r="13802" spans="1:7" ht="14.4">
      <c r="A13802" s="27" t="str">
        <f>VLOOKUP(C13802,'user list'!A:B,2,0)</f>
        <v>Admin</v>
      </c>
      <c r="B13802" s="172">
        <v>45819.393217592595</v>
      </c>
      <c r="C13802" s="69" t="s">
        <v>186</v>
      </c>
      <c r="D13802" s="69" t="s">
        <v>1937</v>
      </c>
      <c r="E13802" s="69" t="s">
        <v>2462</v>
      </c>
      <c r="F13802" s="69">
        <v>1757</v>
      </c>
      <c r="G13802" s="69" t="s">
        <v>1939</v>
      </c>
    </row>
    <row r="13803" spans="1:7" ht="14.4">
      <c r="A13803" s="27" t="str">
        <f>VLOOKUP(C13803,'user list'!A:B,2,0)</f>
        <v>Admin</v>
      </c>
      <c r="B13803" s="172">
        <v>45819.394490740742</v>
      </c>
      <c r="C13803" s="69" t="s">
        <v>186</v>
      </c>
      <c r="D13803" s="69" t="s">
        <v>1937</v>
      </c>
      <c r="E13803" s="69" t="s">
        <v>2049</v>
      </c>
      <c r="F13803" s="69">
        <v>1885</v>
      </c>
      <c r="G13803" s="69" t="s">
        <v>1939</v>
      </c>
    </row>
    <row r="13804" spans="1:7" ht="14.4">
      <c r="A13804" s="27" t="str">
        <f>VLOOKUP(C13804,'user list'!A:B,2,0)</f>
        <v>Admin</v>
      </c>
      <c r="B13804" s="172">
        <v>45819.394537037035</v>
      </c>
      <c r="C13804" s="69" t="s">
        <v>186</v>
      </c>
      <c r="D13804" s="69" t="s">
        <v>1937</v>
      </c>
      <c r="E13804" s="69" t="s">
        <v>2531</v>
      </c>
      <c r="F13804" s="69">
        <v>1873</v>
      </c>
      <c r="G13804" s="69" t="s">
        <v>1939</v>
      </c>
    </row>
    <row r="13805" spans="1:7" ht="14.4">
      <c r="A13805" s="27" t="str">
        <f>VLOOKUP(C13805,'user list'!A:B,2,0)</f>
        <v>Admin</v>
      </c>
      <c r="B13805" s="172">
        <v>45819.394571759258</v>
      </c>
      <c r="C13805" s="69" t="s">
        <v>186</v>
      </c>
      <c r="D13805" s="69" t="s">
        <v>1937</v>
      </c>
      <c r="E13805" s="69" t="s">
        <v>2047</v>
      </c>
      <c r="F13805" s="69">
        <v>1865</v>
      </c>
      <c r="G13805" s="69" t="s">
        <v>1939</v>
      </c>
    </row>
    <row r="13806" spans="1:7" ht="14.4">
      <c r="A13806" s="27" t="str">
        <f>VLOOKUP(C13806,'user list'!A:B,2,0)</f>
        <v>ITDD</v>
      </c>
      <c r="B13806" s="172">
        <v>45819.394652777781</v>
      </c>
      <c r="C13806" s="69" t="s">
        <v>219</v>
      </c>
      <c r="D13806" s="69" t="s">
        <v>1937</v>
      </c>
      <c r="E13806" s="69" t="s">
        <v>1989</v>
      </c>
      <c r="F13806" s="69">
        <v>2199</v>
      </c>
      <c r="G13806" s="69" t="s">
        <v>1939</v>
      </c>
    </row>
    <row r="13807" spans="1:7" ht="14.4">
      <c r="A13807" s="27" t="str">
        <f>VLOOKUP(C13807,'user list'!A:B,2,0)</f>
        <v>Admin</v>
      </c>
      <c r="B13807" s="172">
        <v>45819.39466435185</v>
      </c>
      <c r="C13807" s="69" t="s">
        <v>186</v>
      </c>
      <c r="D13807" s="69" t="s">
        <v>1937</v>
      </c>
      <c r="E13807" s="69" t="s">
        <v>1974</v>
      </c>
      <c r="F13807" s="69">
        <v>1892</v>
      </c>
      <c r="G13807" s="69" t="s">
        <v>1939</v>
      </c>
    </row>
    <row r="13808" spans="1:7" ht="14.4">
      <c r="A13808" s="27" t="str">
        <f>VLOOKUP(C13808,'user list'!A:B,2,0)</f>
        <v>Admin</v>
      </c>
      <c r="B13808" s="172">
        <v>45819.394675925927</v>
      </c>
      <c r="C13808" s="69" t="s">
        <v>186</v>
      </c>
      <c r="D13808" s="69" t="s">
        <v>1937</v>
      </c>
      <c r="E13808" s="69" t="s">
        <v>2525</v>
      </c>
      <c r="F13808" s="69">
        <v>1867</v>
      </c>
      <c r="G13808" s="69" t="s">
        <v>1939</v>
      </c>
    </row>
    <row r="13809" spans="1:7" ht="14.4">
      <c r="A13809" s="27" t="str">
        <f>VLOOKUP(C13809,'user list'!A:B,2,0)</f>
        <v>DOE</v>
      </c>
      <c r="B13809" s="172">
        <v>45819.395092592589</v>
      </c>
      <c r="C13809" s="69" t="s">
        <v>212</v>
      </c>
      <c r="D13809" s="69" t="s">
        <v>1937</v>
      </c>
      <c r="E13809" s="69" t="s">
        <v>2525</v>
      </c>
      <c r="F13809" s="69">
        <v>1867</v>
      </c>
      <c r="G13809" s="69" t="s">
        <v>1939</v>
      </c>
    </row>
    <row r="13810" spans="1:7" ht="14.4">
      <c r="A13810" s="27" t="str">
        <f>VLOOKUP(C13810,'user list'!A:B,2,0)</f>
        <v>DOE</v>
      </c>
      <c r="B13810" s="172">
        <v>45819.395324074074</v>
      </c>
      <c r="C13810" s="69" t="s">
        <v>212</v>
      </c>
      <c r="D13810" s="69" t="s">
        <v>1937</v>
      </c>
      <c r="E13810" s="69" t="s">
        <v>2525</v>
      </c>
      <c r="F13810" s="69">
        <v>1867</v>
      </c>
      <c r="G13810" s="69" t="s">
        <v>1939</v>
      </c>
    </row>
    <row r="13811" spans="1:7" ht="14.4">
      <c r="A13811" s="27" t="str">
        <f>VLOOKUP(C13811,'user list'!A:B,2,0)</f>
        <v>Admin</v>
      </c>
      <c r="B13811" s="172">
        <v>45819.39603009259</v>
      </c>
      <c r="C13811" s="69" t="s">
        <v>186</v>
      </c>
      <c r="D13811" s="69" t="s">
        <v>1937</v>
      </c>
      <c r="E13811" s="69" t="s">
        <v>2449</v>
      </c>
      <c r="F13811" s="69">
        <v>1553</v>
      </c>
      <c r="G13811" s="69" t="s">
        <v>1939</v>
      </c>
    </row>
    <row r="13812" spans="1:7" ht="14.4">
      <c r="A13812" s="27" t="str">
        <f>VLOOKUP(C13812,'user list'!A:B,2,0)</f>
        <v>Admin</v>
      </c>
      <c r="B13812" s="172">
        <v>45819.396412037036</v>
      </c>
      <c r="C13812" s="69" t="s">
        <v>186</v>
      </c>
      <c r="D13812" s="69" t="s">
        <v>1937</v>
      </c>
      <c r="E13812" s="69" t="s">
        <v>2753</v>
      </c>
      <c r="F13812" s="69">
        <v>1198</v>
      </c>
      <c r="G13812" s="69" t="s">
        <v>1939</v>
      </c>
    </row>
    <row r="13813" spans="1:7" ht="14.4">
      <c r="A13813" s="27" t="str">
        <f>VLOOKUP(C13813,'user list'!A:B,2,0)</f>
        <v>Admin</v>
      </c>
      <c r="B13813" s="172">
        <v>45819.397152777776</v>
      </c>
      <c r="C13813" s="69" t="s">
        <v>186</v>
      </c>
      <c r="D13813" s="69" t="s">
        <v>2486</v>
      </c>
      <c r="E13813" s="69" t="s">
        <v>2647</v>
      </c>
      <c r="F13813" s="69"/>
      <c r="G13813" s="69" t="s">
        <v>2488</v>
      </c>
    </row>
    <row r="13814" spans="1:7" ht="14.4">
      <c r="A13814" s="27" t="str">
        <f>VLOOKUP(C13814,'user list'!A:B,2,0)</f>
        <v>Admin</v>
      </c>
      <c r="B13814" s="172">
        <v>45819.397222222222</v>
      </c>
      <c r="C13814" s="69" t="s">
        <v>186</v>
      </c>
      <c r="D13814" s="69" t="s">
        <v>1937</v>
      </c>
      <c r="E13814" s="69" t="s">
        <v>2530</v>
      </c>
      <c r="F13814" s="69">
        <v>1872</v>
      </c>
      <c r="G13814" s="69" t="s">
        <v>1939</v>
      </c>
    </row>
    <row r="13815" spans="1:7" ht="14.4">
      <c r="A13815" s="27" t="str">
        <f>VLOOKUP(C13815,'user list'!A:B,2,0)</f>
        <v>DOE</v>
      </c>
      <c r="B13815" s="172">
        <v>45819.397291666668</v>
      </c>
      <c r="C13815" s="69" t="s">
        <v>212</v>
      </c>
      <c r="D13815" s="69" t="s">
        <v>1937</v>
      </c>
      <c r="E13815" s="69" t="s">
        <v>2445</v>
      </c>
      <c r="F13815" s="69">
        <v>1731</v>
      </c>
      <c r="G13815" s="69" t="s">
        <v>1939</v>
      </c>
    </row>
    <row r="13816" spans="1:7" ht="14.4">
      <c r="A13816" s="27" t="str">
        <f>VLOOKUP(C13816,'user list'!A:B,2,0)</f>
        <v>DOE</v>
      </c>
      <c r="B13816" s="172">
        <v>45819.397326388891</v>
      </c>
      <c r="C13816" s="69" t="s">
        <v>212</v>
      </c>
      <c r="D13816" s="69" t="s">
        <v>1937</v>
      </c>
      <c r="E13816" s="69" t="s">
        <v>2450</v>
      </c>
      <c r="F13816" s="69">
        <v>1740</v>
      </c>
      <c r="G13816" s="69" t="s">
        <v>1939</v>
      </c>
    </row>
    <row r="13817" spans="1:7" ht="14.4">
      <c r="A13817" s="27" t="str">
        <f>VLOOKUP(C13817,'user list'!A:B,2,0)</f>
        <v>DOE</v>
      </c>
      <c r="B13817" s="172">
        <v>45819.397337962961</v>
      </c>
      <c r="C13817" s="69" t="s">
        <v>212</v>
      </c>
      <c r="D13817" s="69" t="s">
        <v>1937</v>
      </c>
      <c r="E13817" s="69">
        <v>1758</v>
      </c>
      <c r="F13817" s="69">
        <v>1758</v>
      </c>
      <c r="G13817" s="69" t="s">
        <v>1939</v>
      </c>
    </row>
    <row r="13818" spans="1:7" ht="14.4">
      <c r="A13818" s="27" t="str">
        <f>VLOOKUP(C13818,'user list'!A:B,2,0)</f>
        <v>SSDD</v>
      </c>
      <c r="B13818" s="172">
        <v>45819.401712962965</v>
      </c>
      <c r="C13818" s="69" t="s">
        <v>273</v>
      </c>
      <c r="D13818" s="69" t="s">
        <v>1937</v>
      </c>
      <c r="E13818" s="69">
        <v>20250609102153</v>
      </c>
      <c r="F13818" s="69">
        <v>1984</v>
      </c>
      <c r="G13818" s="69" t="s">
        <v>1939</v>
      </c>
    </row>
    <row r="13819" spans="1:7" ht="14.4">
      <c r="A13819" s="27" t="str">
        <f>VLOOKUP(C13819,'user list'!A:B,2,0)</f>
        <v>SSDD</v>
      </c>
      <c r="B13819" s="172">
        <v>45819.401747685188</v>
      </c>
      <c r="C13819" s="69" t="s">
        <v>273</v>
      </c>
      <c r="D13819" s="69" t="s">
        <v>1937</v>
      </c>
      <c r="E13819" s="69">
        <v>9062025</v>
      </c>
      <c r="F13819" s="69">
        <v>2048</v>
      </c>
      <c r="G13819" s="69" t="s">
        <v>1939</v>
      </c>
    </row>
    <row r="13820" spans="1:7" ht="14.4">
      <c r="A13820" s="27" t="str">
        <f>VLOOKUP(C13820,'user list'!A:B,2,0)</f>
        <v>OCM</v>
      </c>
      <c r="B13820" s="172">
        <v>45819.408043981479</v>
      </c>
      <c r="C13820" s="69" t="s">
        <v>235</v>
      </c>
      <c r="D13820" s="69" t="s">
        <v>1937</v>
      </c>
      <c r="E13820" s="69" t="s">
        <v>1974</v>
      </c>
      <c r="F13820" s="69">
        <v>2192</v>
      </c>
      <c r="G13820" s="69" t="s">
        <v>1939</v>
      </c>
    </row>
    <row r="13821" spans="1:7" ht="14.4">
      <c r="A13821" s="27" t="str">
        <f>VLOOKUP(C13821,'user list'!A:B,2,0)</f>
        <v>OCM</v>
      </c>
      <c r="B13821" s="172">
        <v>45819.408055555556</v>
      </c>
      <c r="C13821" s="69" t="s">
        <v>235</v>
      </c>
      <c r="D13821" s="69" t="s">
        <v>1937</v>
      </c>
      <c r="E13821" s="69" t="s">
        <v>1974</v>
      </c>
      <c r="F13821" s="69">
        <v>2192</v>
      </c>
      <c r="G13821" s="69" t="s">
        <v>1939</v>
      </c>
    </row>
    <row r="13822" spans="1:7" ht="14.4">
      <c r="A13822" s="27" t="str">
        <f>VLOOKUP(C13822,'user list'!A:B,2,0)</f>
        <v>PESO</v>
      </c>
      <c r="B13822" s="172">
        <v>45819.408692129633</v>
      </c>
      <c r="C13822" s="69" t="s">
        <v>259</v>
      </c>
      <c r="D13822" s="69" t="s">
        <v>1937</v>
      </c>
      <c r="E13822" s="69" t="s">
        <v>2463</v>
      </c>
      <c r="F13822" s="69">
        <v>1760</v>
      </c>
      <c r="G13822" s="69" t="s">
        <v>1939</v>
      </c>
    </row>
    <row r="13823" spans="1:7" ht="14.4">
      <c r="A13823" s="27" t="str">
        <f>VLOOKUP(C13823,'user list'!A:B,2,0)</f>
        <v>OCM</v>
      </c>
      <c r="B13823" s="172">
        <v>45819.408912037034</v>
      </c>
      <c r="C13823" s="69" t="s">
        <v>235</v>
      </c>
      <c r="D13823" s="69" t="s">
        <v>1937</v>
      </c>
      <c r="E13823" s="69" t="s">
        <v>1974</v>
      </c>
      <c r="F13823" s="69">
        <v>2192</v>
      </c>
      <c r="G13823" s="69" t="s">
        <v>1947</v>
      </c>
    </row>
    <row r="13824" spans="1:7" ht="14.4">
      <c r="A13824" s="27" t="str">
        <f>VLOOKUP(C13824,'user list'!A:B,2,0)</f>
        <v>OCM</v>
      </c>
      <c r="B13824" s="172">
        <v>45819.408912037034</v>
      </c>
      <c r="C13824" s="69" t="s">
        <v>235</v>
      </c>
      <c r="D13824" s="69" t="s">
        <v>1937</v>
      </c>
      <c r="E13824" s="69" t="s">
        <v>1974</v>
      </c>
      <c r="F13824" s="69">
        <v>2192</v>
      </c>
      <c r="G13824" s="69" t="s">
        <v>1948</v>
      </c>
    </row>
    <row r="13825" spans="1:7" ht="14.4">
      <c r="A13825" s="27" t="str">
        <f>VLOOKUP(C13825,'user list'!A:B,2,0)</f>
        <v>OCM</v>
      </c>
      <c r="B13825" s="172">
        <v>45819.40892361111</v>
      </c>
      <c r="C13825" s="69" t="s">
        <v>235</v>
      </c>
      <c r="D13825" s="69" t="s">
        <v>1937</v>
      </c>
      <c r="E13825" s="69" t="s">
        <v>1974</v>
      </c>
      <c r="F13825" s="69">
        <v>2191</v>
      </c>
      <c r="G13825" s="69" t="s">
        <v>1939</v>
      </c>
    </row>
    <row r="13826" spans="1:7" ht="14.4">
      <c r="A13826" s="27" t="str">
        <f>VLOOKUP(C13826,'user list'!A:B,2,0)</f>
        <v>OCM</v>
      </c>
      <c r="B13826" s="172">
        <v>45819.40892361111</v>
      </c>
      <c r="C13826" s="69" t="s">
        <v>235</v>
      </c>
      <c r="D13826" s="69" t="s">
        <v>1937</v>
      </c>
      <c r="E13826" s="69" t="s">
        <v>1974</v>
      </c>
      <c r="F13826" s="69">
        <v>2191</v>
      </c>
      <c r="G13826" s="69" t="s">
        <v>1939</v>
      </c>
    </row>
    <row r="13827" spans="1:7" ht="14.4">
      <c r="A13827" s="27" t="str">
        <f>VLOOKUP(C13827,'user list'!A:B,2,0)</f>
        <v>Admin</v>
      </c>
      <c r="B13827" s="172">
        <v>45819.408946759257</v>
      </c>
      <c r="C13827" s="69" t="s">
        <v>186</v>
      </c>
      <c r="D13827" s="69" t="s">
        <v>1937</v>
      </c>
      <c r="E13827" s="69" t="s">
        <v>1974</v>
      </c>
      <c r="F13827" s="69">
        <v>2192</v>
      </c>
      <c r="G13827" s="69" t="s">
        <v>1948</v>
      </c>
    </row>
    <row r="13828" spans="1:7" ht="14.4">
      <c r="A13828" s="27" t="str">
        <f>VLOOKUP(C13828,'user list'!A:B,2,0)</f>
        <v>PESO</v>
      </c>
      <c r="B13828" s="172">
        <v>45819.409120370372</v>
      </c>
      <c r="C13828" s="69" t="s">
        <v>259</v>
      </c>
      <c r="D13828" s="69" t="s">
        <v>1937</v>
      </c>
      <c r="E13828" s="69" t="s">
        <v>2463</v>
      </c>
      <c r="F13828" s="69">
        <v>1760</v>
      </c>
      <c r="G13828" s="69" t="s">
        <v>1947</v>
      </c>
    </row>
    <row r="13829" spans="1:7" ht="14.4">
      <c r="A13829" s="27" t="str">
        <f>VLOOKUP(C13829,'user list'!A:B,2,0)</f>
        <v>PESO</v>
      </c>
      <c r="B13829" s="172">
        <v>45819.409120370372</v>
      </c>
      <c r="C13829" s="69" t="s">
        <v>259</v>
      </c>
      <c r="D13829" s="69" t="s">
        <v>1937</v>
      </c>
      <c r="E13829" s="69" t="s">
        <v>2463</v>
      </c>
      <c r="F13829" s="69">
        <v>1760</v>
      </c>
      <c r="G13829" s="69" t="s">
        <v>1948</v>
      </c>
    </row>
    <row r="13830" spans="1:7" ht="14.4">
      <c r="A13830" s="27" t="str">
        <f>VLOOKUP(C13830,'user list'!A:B,2,0)</f>
        <v>PESO</v>
      </c>
      <c r="B13830" s="172">
        <v>45819.409120370372</v>
      </c>
      <c r="C13830" s="69" t="s">
        <v>259</v>
      </c>
      <c r="D13830" s="69" t="s">
        <v>1937</v>
      </c>
      <c r="E13830" s="69" t="s">
        <v>2463</v>
      </c>
      <c r="F13830" s="69">
        <v>1760</v>
      </c>
      <c r="G13830" s="69" t="s">
        <v>1939</v>
      </c>
    </row>
    <row r="13831" spans="1:7" ht="14.4">
      <c r="A13831" s="27" t="str">
        <f>VLOOKUP(C13831,'user list'!A:B,2,0)</f>
        <v>Admin</v>
      </c>
      <c r="B13831" s="172">
        <v>45819.409120370372</v>
      </c>
      <c r="C13831" s="69" t="s">
        <v>186</v>
      </c>
      <c r="D13831" s="69" t="s">
        <v>1937</v>
      </c>
      <c r="E13831" s="69" t="s">
        <v>2463</v>
      </c>
      <c r="F13831" s="69">
        <v>1760</v>
      </c>
      <c r="G13831" s="69" t="s">
        <v>1948</v>
      </c>
    </row>
    <row r="13832" spans="1:7" ht="14.4">
      <c r="A13832" s="27" t="str">
        <f>VLOOKUP(C13832,'user list'!A:B,2,0)</f>
        <v>BPLD</v>
      </c>
      <c r="B13832" s="172">
        <v>45819.409178240741</v>
      </c>
      <c r="C13832" s="69" t="s">
        <v>194</v>
      </c>
      <c r="D13832" s="69" t="s">
        <v>1937</v>
      </c>
      <c r="E13832" s="69" t="s">
        <v>2002</v>
      </c>
      <c r="F13832" s="69">
        <v>2197</v>
      </c>
      <c r="G13832" s="69" t="s">
        <v>1939</v>
      </c>
    </row>
    <row r="13833" spans="1:7" ht="14.4">
      <c r="A13833" s="27" t="str">
        <f>VLOOKUP(C13833,'user list'!A:B,2,0)</f>
        <v>OCM</v>
      </c>
      <c r="B13833" s="172">
        <v>45819.409467592595</v>
      </c>
      <c r="C13833" s="69" t="s">
        <v>235</v>
      </c>
      <c r="D13833" s="69" t="s">
        <v>1937</v>
      </c>
      <c r="E13833" s="69" t="s">
        <v>1974</v>
      </c>
      <c r="F13833" s="69">
        <v>2191</v>
      </c>
      <c r="G13833" s="69" t="s">
        <v>1947</v>
      </c>
    </row>
    <row r="13834" spans="1:7" ht="14.4">
      <c r="A13834" s="27" t="str">
        <f>VLOOKUP(C13834,'user list'!A:B,2,0)</f>
        <v>OCM</v>
      </c>
      <c r="B13834" s="172">
        <v>45819.409467592595</v>
      </c>
      <c r="C13834" s="69" t="s">
        <v>235</v>
      </c>
      <c r="D13834" s="69" t="s">
        <v>1937</v>
      </c>
      <c r="E13834" s="69" t="s">
        <v>1974</v>
      </c>
      <c r="F13834" s="69">
        <v>2191</v>
      </c>
      <c r="G13834" s="69" t="s">
        <v>1948</v>
      </c>
    </row>
    <row r="13835" spans="1:7" ht="14.4">
      <c r="A13835" s="27" t="str">
        <f>VLOOKUP(C13835,'user list'!A:B,2,0)</f>
        <v>Admin</v>
      </c>
      <c r="B13835" s="172">
        <v>45819.409467592595</v>
      </c>
      <c r="C13835" s="69" t="s">
        <v>186</v>
      </c>
      <c r="D13835" s="69" t="s">
        <v>1937</v>
      </c>
      <c r="E13835" s="69" t="s">
        <v>1974</v>
      </c>
      <c r="F13835" s="69">
        <v>2191</v>
      </c>
      <c r="G13835" s="69" t="s">
        <v>1948</v>
      </c>
    </row>
    <row r="13836" spans="1:7" ht="14.4">
      <c r="A13836" s="27" t="str">
        <f>VLOOKUP(C13836,'user list'!A:B,2,0)</f>
        <v>BPLD</v>
      </c>
      <c r="B13836" s="172">
        <v>45819.409479166665</v>
      </c>
      <c r="C13836" s="69" t="s">
        <v>194</v>
      </c>
      <c r="D13836" s="69" t="s">
        <v>1937</v>
      </c>
      <c r="E13836" s="69" t="s">
        <v>2002</v>
      </c>
      <c r="F13836" s="69">
        <v>2197</v>
      </c>
      <c r="G13836" s="69" t="s">
        <v>1947</v>
      </c>
    </row>
    <row r="13837" spans="1:7" ht="14.4">
      <c r="A13837" s="27" t="str">
        <f>VLOOKUP(C13837,'user list'!A:B,2,0)</f>
        <v>BPLD</v>
      </c>
      <c r="B13837" s="172">
        <v>45819.409479166665</v>
      </c>
      <c r="C13837" s="69" t="s">
        <v>194</v>
      </c>
      <c r="D13837" s="69" t="s">
        <v>1937</v>
      </c>
      <c r="E13837" s="69" t="s">
        <v>2002</v>
      </c>
      <c r="F13837" s="69">
        <v>2197</v>
      </c>
      <c r="G13837" s="69" t="s">
        <v>1948</v>
      </c>
    </row>
    <row r="13838" spans="1:7" ht="14.4">
      <c r="A13838" s="27" t="str">
        <f>VLOOKUP(C13838,'user list'!A:B,2,0)</f>
        <v>BPLD</v>
      </c>
      <c r="B13838" s="172">
        <v>45819.409490740742</v>
      </c>
      <c r="C13838" s="69" t="s">
        <v>194</v>
      </c>
      <c r="D13838" s="69" t="s">
        <v>1937</v>
      </c>
      <c r="E13838" s="69" t="s">
        <v>2002</v>
      </c>
      <c r="F13838" s="69">
        <v>2197</v>
      </c>
      <c r="G13838" s="69" t="s">
        <v>1939</v>
      </c>
    </row>
    <row r="13839" spans="1:7" ht="14.4">
      <c r="A13839" s="27" t="str">
        <f>VLOOKUP(C13839,'user list'!A:B,2,0)</f>
        <v>Admin</v>
      </c>
      <c r="B13839" s="172">
        <v>45819.409490740742</v>
      </c>
      <c r="C13839" s="69" t="s">
        <v>186</v>
      </c>
      <c r="D13839" s="69" t="s">
        <v>1937</v>
      </c>
      <c r="E13839" s="69" t="s">
        <v>2002</v>
      </c>
      <c r="F13839" s="69">
        <v>2197</v>
      </c>
      <c r="G13839" s="69" t="s">
        <v>1948</v>
      </c>
    </row>
    <row r="13840" spans="1:7" ht="14.4">
      <c r="A13840" s="27" t="str">
        <f>VLOOKUP(C13840,'user list'!A:B,2,0)</f>
        <v>BPLD</v>
      </c>
      <c r="B13840" s="172">
        <v>45819.409571759257</v>
      </c>
      <c r="C13840" s="69" t="s">
        <v>194</v>
      </c>
      <c r="D13840" s="69" t="s">
        <v>1937</v>
      </c>
      <c r="E13840" s="69" t="s">
        <v>2002</v>
      </c>
      <c r="F13840" s="69">
        <v>2197</v>
      </c>
      <c r="G13840" s="69" t="s">
        <v>1949</v>
      </c>
    </row>
    <row r="13841" spans="1:7" ht="14.4">
      <c r="A13841" s="27" t="str">
        <f>VLOOKUP(C13841,'user list'!A:B,2,0)</f>
        <v>LEDIPO</v>
      </c>
      <c r="B13841" s="172">
        <v>45819.409594907411</v>
      </c>
      <c r="C13841" s="69" t="s">
        <v>222</v>
      </c>
      <c r="D13841" s="69" t="s">
        <v>1937</v>
      </c>
      <c r="E13841" s="69" t="s">
        <v>2697</v>
      </c>
      <c r="F13841" s="69">
        <v>2146</v>
      </c>
      <c r="G13841" s="69" t="s">
        <v>1939</v>
      </c>
    </row>
    <row r="13842" spans="1:7" ht="14.4">
      <c r="A13842" s="27" t="str">
        <f>VLOOKUP(C13842,'user list'!A:B,2,0)</f>
        <v>LEDIPO</v>
      </c>
      <c r="B13842" s="172">
        <v>45819.409699074073</v>
      </c>
      <c r="C13842" s="69" t="s">
        <v>222</v>
      </c>
      <c r="D13842" s="69" t="s">
        <v>1937</v>
      </c>
      <c r="E13842" s="69" t="s">
        <v>2697</v>
      </c>
      <c r="F13842" s="69">
        <v>2138</v>
      </c>
      <c r="G13842" s="69" t="s">
        <v>1939</v>
      </c>
    </row>
    <row r="13843" spans="1:7" ht="14.4">
      <c r="A13843" s="27" t="str">
        <f>VLOOKUP(C13843,'user list'!A:B,2,0)</f>
        <v>ZAU</v>
      </c>
      <c r="B13843" s="172">
        <v>45819.41</v>
      </c>
      <c r="C13843" s="69" t="s">
        <v>275</v>
      </c>
      <c r="D13843" s="69" t="s">
        <v>1937</v>
      </c>
      <c r="E13843" s="69" t="s">
        <v>2697</v>
      </c>
      <c r="F13843" s="69">
        <v>2146</v>
      </c>
      <c r="G13843" s="69" t="s">
        <v>1939</v>
      </c>
    </row>
    <row r="13844" spans="1:7" ht="14.4">
      <c r="A13844" s="27" t="str">
        <f>VLOOKUP(C13844,'user list'!A:B,2,0)</f>
        <v>ZAU</v>
      </c>
      <c r="B13844" s="172">
        <v>45819.41028935185</v>
      </c>
      <c r="C13844" s="69" t="s">
        <v>275</v>
      </c>
      <c r="D13844" s="69" t="s">
        <v>1937</v>
      </c>
      <c r="E13844" s="69" t="s">
        <v>2697</v>
      </c>
      <c r="F13844" s="69">
        <v>2146</v>
      </c>
      <c r="G13844" s="69" t="s">
        <v>1947</v>
      </c>
    </row>
    <row r="13845" spans="1:7" ht="14.4">
      <c r="A13845" s="27" t="str">
        <f>VLOOKUP(C13845,'user list'!A:B,2,0)</f>
        <v>ZAU</v>
      </c>
      <c r="B13845" s="172">
        <v>45819.41028935185</v>
      </c>
      <c r="C13845" s="69" t="s">
        <v>275</v>
      </c>
      <c r="D13845" s="69" t="s">
        <v>1937</v>
      </c>
      <c r="E13845" s="69" t="s">
        <v>2697</v>
      </c>
      <c r="F13845" s="69">
        <v>2146</v>
      </c>
      <c r="G13845" s="69" t="s">
        <v>1948</v>
      </c>
    </row>
    <row r="13846" spans="1:7" ht="14.4">
      <c r="A13846" s="27" t="str">
        <f>VLOOKUP(C13846,'user list'!A:B,2,0)</f>
        <v>ZAU</v>
      </c>
      <c r="B13846" s="172">
        <v>45819.410300925927</v>
      </c>
      <c r="C13846" s="69" t="s">
        <v>275</v>
      </c>
      <c r="D13846" s="69" t="s">
        <v>1937</v>
      </c>
      <c r="E13846" s="69" t="s">
        <v>2697</v>
      </c>
      <c r="F13846" s="69">
        <v>2146</v>
      </c>
      <c r="G13846" s="69" t="s">
        <v>1939</v>
      </c>
    </row>
    <row r="13847" spans="1:7" ht="14.4">
      <c r="A13847" s="27" t="str">
        <f>VLOOKUP(C13847,'user list'!A:B,2,0)</f>
        <v>Admin</v>
      </c>
      <c r="B13847" s="172">
        <v>45819.410300925927</v>
      </c>
      <c r="C13847" s="69" t="s">
        <v>186</v>
      </c>
      <c r="D13847" s="69" t="s">
        <v>1937</v>
      </c>
      <c r="E13847" s="69" t="s">
        <v>2697</v>
      </c>
      <c r="F13847" s="69">
        <v>2146</v>
      </c>
      <c r="G13847" s="69" t="s">
        <v>1948</v>
      </c>
    </row>
    <row r="13848" spans="1:7" ht="14.4">
      <c r="A13848" s="27" t="str">
        <f>VLOOKUP(C13848,'user list'!A:B,2,0)</f>
        <v>ZAU</v>
      </c>
      <c r="B13848" s="172">
        <v>45819.410312499997</v>
      </c>
      <c r="C13848" s="69" t="s">
        <v>275</v>
      </c>
      <c r="D13848" s="69" t="s">
        <v>1937</v>
      </c>
      <c r="E13848" s="69" t="s">
        <v>2697</v>
      </c>
      <c r="F13848" s="69">
        <v>2138</v>
      </c>
      <c r="G13848" s="69" t="s">
        <v>1939</v>
      </c>
    </row>
    <row r="13849" spans="1:7" ht="14.4">
      <c r="A13849" s="27" t="str">
        <f>VLOOKUP(C13849,'user list'!A:B,2,0)</f>
        <v>PESO</v>
      </c>
      <c r="B13849" s="172">
        <v>45819.41033564815</v>
      </c>
      <c r="C13849" s="69" t="s">
        <v>259</v>
      </c>
      <c r="D13849" s="69" t="s">
        <v>1937</v>
      </c>
      <c r="E13849" s="69" t="s">
        <v>2556</v>
      </c>
      <c r="F13849" s="69">
        <v>1916</v>
      </c>
      <c r="G13849" s="69" t="s">
        <v>1939</v>
      </c>
    </row>
    <row r="13850" spans="1:7" ht="14.4">
      <c r="A13850" s="27" t="str">
        <f>VLOOKUP(C13850,'user list'!A:B,2,0)</f>
        <v>ZAU</v>
      </c>
      <c r="B13850" s="172">
        <v>45819.410486111112</v>
      </c>
      <c r="C13850" s="69" t="s">
        <v>275</v>
      </c>
      <c r="D13850" s="69" t="s">
        <v>1937</v>
      </c>
      <c r="E13850" s="69" t="s">
        <v>2697</v>
      </c>
      <c r="F13850" s="69">
        <v>2138</v>
      </c>
      <c r="G13850" s="69" t="s">
        <v>1947</v>
      </c>
    </row>
    <row r="13851" spans="1:7" ht="14.4">
      <c r="A13851" s="27" t="str">
        <f>VLOOKUP(C13851,'user list'!A:B,2,0)</f>
        <v>ZAU</v>
      </c>
      <c r="B13851" s="172">
        <v>45819.410486111112</v>
      </c>
      <c r="C13851" s="69" t="s">
        <v>275</v>
      </c>
      <c r="D13851" s="69" t="s">
        <v>1937</v>
      </c>
      <c r="E13851" s="69" t="s">
        <v>2697</v>
      </c>
      <c r="F13851" s="69">
        <v>2138</v>
      </c>
      <c r="G13851" s="69" t="s">
        <v>1948</v>
      </c>
    </row>
    <row r="13852" spans="1:7" ht="14.4">
      <c r="A13852" s="27" t="str">
        <f>VLOOKUP(C13852,'user list'!A:B,2,0)</f>
        <v>ZAU</v>
      </c>
      <c r="B13852" s="172">
        <v>45819.410497685189</v>
      </c>
      <c r="C13852" s="69" t="s">
        <v>275</v>
      </c>
      <c r="D13852" s="69" t="s">
        <v>1937</v>
      </c>
      <c r="E13852" s="69" t="s">
        <v>2697</v>
      </c>
      <c r="F13852" s="69">
        <v>2138</v>
      </c>
      <c r="G13852" s="69" t="s">
        <v>1939</v>
      </c>
    </row>
    <row r="13853" spans="1:7" ht="14.4">
      <c r="A13853" s="27" t="str">
        <f>VLOOKUP(C13853,'user list'!A:B,2,0)</f>
        <v>Admin</v>
      </c>
      <c r="B13853" s="172">
        <v>45819.410497685189</v>
      </c>
      <c r="C13853" s="69" t="s">
        <v>186</v>
      </c>
      <c r="D13853" s="69" t="s">
        <v>1937</v>
      </c>
      <c r="E13853" s="69" t="s">
        <v>2697</v>
      </c>
      <c r="F13853" s="69">
        <v>2138</v>
      </c>
      <c r="G13853" s="69" t="s">
        <v>1948</v>
      </c>
    </row>
    <row r="13854" spans="1:7" ht="14.4">
      <c r="A13854" s="27" t="str">
        <f>VLOOKUP(C13854,'user list'!A:B,2,0)</f>
        <v>ZAU</v>
      </c>
      <c r="B13854" s="172">
        <v>45819.410509259258</v>
      </c>
      <c r="C13854" s="69" t="s">
        <v>275</v>
      </c>
      <c r="D13854" s="69" t="s">
        <v>1937</v>
      </c>
      <c r="E13854" s="69" t="s">
        <v>2713</v>
      </c>
      <c r="F13854" s="69">
        <v>2161</v>
      </c>
      <c r="G13854" s="69" t="s">
        <v>1939</v>
      </c>
    </row>
    <row r="13855" spans="1:7" ht="14.4">
      <c r="A13855" s="27" t="str">
        <f>VLOOKUP(C13855,'user list'!A:B,2,0)</f>
        <v>ZAU</v>
      </c>
      <c r="B13855" s="172">
        <v>45819.410983796297</v>
      </c>
      <c r="C13855" s="69" t="s">
        <v>275</v>
      </c>
      <c r="D13855" s="69" t="s">
        <v>1937</v>
      </c>
      <c r="E13855" s="69" t="s">
        <v>2614</v>
      </c>
      <c r="F13855" s="69">
        <v>2129</v>
      </c>
      <c r="G13855" s="69" t="s">
        <v>1939</v>
      </c>
    </row>
    <row r="13856" spans="1:7" ht="14.4">
      <c r="A13856" s="27" t="str">
        <f>VLOOKUP(C13856,'user list'!A:B,2,0)</f>
        <v>PESO</v>
      </c>
      <c r="B13856" s="172">
        <v>45819.411134259259</v>
      </c>
      <c r="C13856" s="69" t="s">
        <v>259</v>
      </c>
      <c r="D13856" s="69" t="s">
        <v>1937</v>
      </c>
      <c r="E13856" s="69" t="s">
        <v>1636</v>
      </c>
      <c r="F13856" s="69">
        <v>1883</v>
      </c>
      <c r="G13856" s="69" t="s">
        <v>1939</v>
      </c>
    </row>
    <row r="13857" spans="1:7" ht="14.4">
      <c r="A13857" s="27" t="str">
        <f>VLOOKUP(C13857,'user list'!A:B,2,0)</f>
        <v>ZAU</v>
      </c>
      <c r="B13857" s="172">
        <v>45819.411180555559</v>
      </c>
      <c r="C13857" s="69" t="s">
        <v>275</v>
      </c>
      <c r="D13857" s="69" t="s">
        <v>1937</v>
      </c>
      <c r="E13857" s="69" t="s">
        <v>2614</v>
      </c>
      <c r="F13857" s="69">
        <v>2129</v>
      </c>
      <c r="G13857" s="69" t="s">
        <v>1947</v>
      </c>
    </row>
    <row r="13858" spans="1:7" ht="14.4">
      <c r="A13858" s="27" t="str">
        <f>VLOOKUP(C13858,'user list'!A:B,2,0)</f>
        <v>ZAU</v>
      </c>
      <c r="B13858" s="172">
        <v>45819.411180555559</v>
      </c>
      <c r="C13858" s="69" t="s">
        <v>275</v>
      </c>
      <c r="D13858" s="69" t="s">
        <v>1937</v>
      </c>
      <c r="E13858" s="69" t="s">
        <v>2614</v>
      </c>
      <c r="F13858" s="69">
        <v>2129</v>
      </c>
      <c r="G13858" s="69" t="s">
        <v>1948</v>
      </c>
    </row>
    <row r="13859" spans="1:7" ht="14.4">
      <c r="A13859" s="27" t="str">
        <f>VLOOKUP(C13859,'user list'!A:B,2,0)</f>
        <v>ZAU</v>
      </c>
      <c r="B13859" s="172">
        <v>45819.411180555559</v>
      </c>
      <c r="C13859" s="69" t="s">
        <v>275</v>
      </c>
      <c r="D13859" s="69" t="s">
        <v>1937</v>
      </c>
      <c r="E13859" s="69" t="s">
        <v>2614</v>
      </c>
      <c r="F13859" s="69">
        <v>2129</v>
      </c>
      <c r="G13859" s="69" t="s">
        <v>1939</v>
      </c>
    </row>
    <row r="13860" spans="1:7" ht="14.4">
      <c r="A13860" s="27" t="str">
        <f>VLOOKUP(C13860,'user list'!A:B,2,0)</f>
        <v>Admin</v>
      </c>
      <c r="B13860" s="172">
        <v>45819.411180555559</v>
      </c>
      <c r="C13860" s="69" t="s">
        <v>186</v>
      </c>
      <c r="D13860" s="69" t="s">
        <v>1937</v>
      </c>
      <c r="E13860" s="69" t="s">
        <v>2614</v>
      </c>
      <c r="F13860" s="69">
        <v>2129</v>
      </c>
      <c r="G13860" s="69" t="s">
        <v>1948</v>
      </c>
    </row>
    <row r="13861" spans="1:7" ht="14.4">
      <c r="A13861" s="27" t="str">
        <f>VLOOKUP(C13861,'user list'!A:B,2,0)</f>
        <v>ZAU</v>
      </c>
      <c r="B13861" s="172">
        <v>45819.411215277774</v>
      </c>
      <c r="C13861" s="69" t="s">
        <v>275</v>
      </c>
      <c r="D13861" s="69" t="s">
        <v>1937</v>
      </c>
      <c r="E13861" s="69" t="s">
        <v>2713</v>
      </c>
      <c r="F13861" s="69">
        <v>2161</v>
      </c>
      <c r="G13861" s="69" t="s">
        <v>1939</v>
      </c>
    </row>
    <row r="13862" spans="1:7" ht="14.4">
      <c r="A13862" s="27" t="str">
        <f>VLOOKUP(C13862,'user list'!A:B,2,0)</f>
        <v>PESO</v>
      </c>
      <c r="B13862" s="172">
        <v>45819.411689814813</v>
      </c>
      <c r="C13862" s="69" t="s">
        <v>259</v>
      </c>
      <c r="D13862" s="69" t="s">
        <v>1937</v>
      </c>
      <c r="E13862" s="69" t="s">
        <v>2697</v>
      </c>
      <c r="F13862" s="69">
        <v>2185</v>
      </c>
      <c r="G13862" s="69" t="s">
        <v>1939</v>
      </c>
    </row>
    <row r="13863" spans="1:7" ht="14.4">
      <c r="A13863" s="27" t="str">
        <f>VLOOKUP(C13863,'user list'!A:B,2,0)</f>
        <v>PESO</v>
      </c>
      <c r="B13863" s="172">
        <v>45819.411840277775</v>
      </c>
      <c r="C13863" s="69" t="s">
        <v>259</v>
      </c>
      <c r="D13863" s="69" t="s">
        <v>1937</v>
      </c>
      <c r="E13863" s="69" t="s">
        <v>2697</v>
      </c>
      <c r="F13863" s="69">
        <v>2146</v>
      </c>
      <c r="G13863" s="69" t="s">
        <v>1939</v>
      </c>
    </row>
    <row r="13864" spans="1:7" ht="14.4">
      <c r="A13864" s="27" t="str">
        <f>VLOOKUP(C13864,'user list'!A:B,2,0)</f>
        <v>PESO</v>
      </c>
      <c r="B13864" s="172">
        <v>45819.41207175926</v>
      </c>
      <c r="C13864" s="69" t="s">
        <v>259</v>
      </c>
      <c r="D13864" s="69" t="s">
        <v>1937</v>
      </c>
      <c r="E13864" s="69" t="s">
        <v>2697</v>
      </c>
      <c r="F13864" s="69">
        <v>2146</v>
      </c>
      <c r="G13864" s="69" t="s">
        <v>2441</v>
      </c>
    </row>
    <row r="13865" spans="1:7" ht="14.4">
      <c r="A13865" s="27" t="str">
        <f>VLOOKUP(C13865,'user list'!A:B,2,0)</f>
        <v>PESO</v>
      </c>
      <c r="B13865" s="172">
        <v>45819.412187499998</v>
      </c>
      <c r="C13865" s="69" t="s">
        <v>259</v>
      </c>
      <c r="D13865" s="69" t="s">
        <v>1937</v>
      </c>
      <c r="E13865" s="69" t="s">
        <v>2697</v>
      </c>
      <c r="F13865" s="69">
        <v>2146</v>
      </c>
      <c r="G13865" s="69" t="s">
        <v>2441</v>
      </c>
    </row>
    <row r="13866" spans="1:7" ht="14.4">
      <c r="A13866" s="27" t="str">
        <f>VLOOKUP(C13866,'user list'!A:B,2,0)</f>
        <v>Admin</v>
      </c>
      <c r="B13866" s="172">
        <v>45819.412268518521</v>
      </c>
      <c r="C13866" s="69" t="s">
        <v>186</v>
      </c>
      <c r="D13866" s="69" t="s">
        <v>2486</v>
      </c>
      <c r="E13866" s="69" t="s">
        <v>2754</v>
      </c>
      <c r="F13866" s="69"/>
      <c r="G13866" s="69" t="s">
        <v>2491</v>
      </c>
    </row>
    <row r="13867" spans="1:7" ht="14.4">
      <c r="A13867" s="27" t="str">
        <f>VLOOKUP(C13867,'user list'!A:B,2,0)</f>
        <v>Admin</v>
      </c>
      <c r="B13867" s="172">
        <v>45819.412268518521</v>
      </c>
      <c r="C13867" s="69" t="s">
        <v>186</v>
      </c>
      <c r="D13867" s="69" t="s">
        <v>2486</v>
      </c>
      <c r="E13867" s="69" t="s">
        <v>2754</v>
      </c>
      <c r="F13867" s="69"/>
      <c r="G13867" s="69" t="s">
        <v>2488</v>
      </c>
    </row>
    <row r="13868" spans="1:7" ht="14.4">
      <c r="A13868" s="27" t="str">
        <f>VLOOKUP(C13868,'user list'!A:B,2,0)</f>
        <v>Admin</v>
      </c>
      <c r="B13868" s="172">
        <v>45819.412280092591</v>
      </c>
      <c r="C13868" s="69" t="s">
        <v>186</v>
      </c>
      <c r="D13868" s="69" t="s">
        <v>2486</v>
      </c>
      <c r="E13868" s="69" t="s">
        <v>2754</v>
      </c>
      <c r="F13868" s="69"/>
      <c r="G13868" s="69" t="s">
        <v>2488</v>
      </c>
    </row>
    <row r="13869" spans="1:7" ht="14.4">
      <c r="A13869" s="27" t="str">
        <f>VLOOKUP(C13869,'user list'!A:B,2,0)</f>
        <v>Admin</v>
      </c>
      <c r="B13869" s="172">
        <v>45819.412280092591</v>
      </c>
      <c r="C13869" s="69" t="s">
        <v>186</v>
      </c>
      <c r="D13869" s="69" t="s">
        <v>2486</v>
      </c>
      <c r="E13869" s="69" t="s">
        <v>2754</v>
      </c>
      <c r="F13869" s="69"/>
      <c r="G13869" s="69" t="s">
        <v>2488</v>
      </c>
    </row>
    <row r="13870" spans="1:7" ht="14.4">
      <c r="A13870" s="27" t="str">
        <f>VLOOKUP(C13870,'user list'!A:B,2,0)</f>
        <v>ZAU</v>
      </c>
      <c r="B13870" s="172">
        <v>45819.413553240738</v>
      </c>
      <c r="C13870" s="69" t="s">
        <v>275</v>
      </c>
      <c r="D13870" s="69" t="s">
        <v>1937</v>
      </c>
      <c r="E13870" s="69" t="s">
        <v>2713</v>
      </c>
      <c r="F13870" s="69">
        <v>2161</v>
      </c>
      <c r="G13870" s="69" t="s">
        <v>1939</v>
      </c>
    </row>
    <row r="13871" spans="1:7" ht="14.4">
      <c r="A13871" s="27" t="str">
        <f>VLOOKUP(C13871,'user list'!A:B,2,0)</f>
        <v>PESO</v>
      </c>
      <c r="B13871" s="172">
        <v>45819.414131944446</v>
      </c>
      <c r="C13871" s="69" t="s">
        <v>259</v>
      </c>
      <c r="D13871" s="69" t="s">
        <v>1937</v>
      </c>
      <c r="E13871" s="69" t="s">
        <v>2697</v>
      </c>
      <c r="F13871" s="69">
        <v>2146</v>
      </c>
      <c r="G13871" s="69" t="s">
        <v>1939</v>
      </c>
    </row>
    <row r="13872" spans="1:7" ht="14.4">
      <c r="A13872" s="27" t="str">
        <f>VLOOKUP(C13872,'user list'!A:B,2,0)</f>
        <v>PESO</v>
      </c>
      <c r="B13872" s="172">
        <v>45819.414212962962</v>
      </c>
      <c r="C13872" s="69" t="s">
        <v>259</v>
      </c>
      <c r="D13872" s="69" t="s">
        <v>1937</v>
      </c>
      <c r="E13872" s="69" t="s">
        <v>2697</v>
      </c>
      <c r="F13872" s="69">
        <v>2185</v>
      </c>
      <c r="G13872" s="69" t="s">
        <v>1939</v>
      </c>
    </row>
    <row r="13873" spans="1:7" ht="14.4">
      <c r="A13873" s="27" t="str">
        <f>VLOOKUP(C13873,'user list'!A:B,2,0)</f>
        <v>PESO</v>
      </c>
      <c r="B13873" s="172">
        <v>45819.414467592593</v>
      </c>
      <c r="C13873" s="69" t="s">
        <v>259</v>
      </c>
      <c r="D13873" s="69" t="s">
        <v>1937</v>
      </c>
      <c r="E13873" s="69" t="s">
        <v>2697</v>
      </c>
      <c r="F13873" s="69">
        <v>2185</v>
      </c>
      <c r="G13873" s="69" t="s">
        <v>1939</v>
      </c>
    </row>
    <row r="13874" spans="1:7" ht="14.4">
      <c r="A13874" s="27" t="str">
        <f>VLOOKUP(C13874,'user list'!A:B,2,0)</f>
        <v>Admin</v>
      </c>
      <c r="B13874" s="172">
        <v>45819.414733796293</v>
      </c>
      <c r="C13874" s="69" t="s">
        <v>186</v>
      </c>
      <c r="D13874" s="69" t="s">
        <v>2486</v>
      </c>
      <c r="E13874" s="69" t="s">
        <v>2754</v>
      </c>
      <c r="F13874" s="69"/>
      <c r="G13874" s="69" t="s">
        <v>2488</v>
      </c>
    </row>
    <row r="13875" spans="1:7" ht="14.4">
      <c r="A13875" s="27" t="str">
        <f>VLOOKUP(C13875,'user list'!A:B,2,0)</f>
        <v>Admin</v>
      </c>
      <c r="B13875" s="172">
        <v>45819.415069444447</v>
      </c>
      <c r="C13875" s="69" t="s">
        <v>186</v>
      </c>
      <c r="D13875" s="69" t="s">
        <v>2486</v>
      </c>
      <c r="E13875" s="69" t="s">
        <v>2754</v>
      </c>
      <c r="F13875" s="69"/>
      <c r="G13875" s="69" t="s">
        <v>2488</v>
      </c>
    </row>
    <row r="13876" spans="1:7" ht="14.4">
      <c r="A13876" s="27" t="str">
        <f>VLOOKUP(C13876,'user list'!A:B,2,0)</f>
        <v>PESO</v>
      </c>
      <c r="B13876" s="172">
        <v>45819.416331018518</v>
      </c>
      <c r="C13876" s="69" t="s">
        <v>259</v>
      </c>
      <c r="D13876" s="69" t="s">
        <v>1937</v>
      </c>
      <c r="E13876" s="69" t="s">
        <v>2556</v>
      </c>
      <c r="F13876" s="69">
        <v>1916</v>
      </c>
      <c r="G13876" s="69" t="s">
        <v>1939</v>
      </c>
    </row>
    <row r="13877" spans="1:7" ht="14.4">
      <c r="A13877" s="27" t="str">
        <f>VLOOKUP(C13877,'user list'!A:B,2,0)</f>
        <v>PESO</v>
      </c>
      <c r="B13877" s="172">
        <v>45819.416342592594</v>
      </c>
      <c r="C13877" s="69" t="s">
        <v>259</v>
      </c>
      <c r="D13877" s="69" t="s">
        <v>1937</v>
      </c>
      <c r="E13877" s="69" t="s">
        <v>1636</v>
      </c>
      <c r="F13877" s="69">
        <v>1883</v>
      </c>
      <c r="G13877" s="69" t="s">
        <v>1939</v>
      </c>
    </row>
    <row r="13878" spans="1:7" ht="14.4">
      <c r="A13878" s="27" t="str">
        <f>VLOOKUP(C13878,'user list'!A:B,2,0)</f>
        <v>PESO</v>
      </c>
      <c r="B13878" s="172">
        <v>45819.416365740741</v>
      </c>
      <c r="C13878" s="69" t="s">
        <v>259</v>
      </c>
      <c r="D13878" s="69" t="s">
        <v>1937</v>
      </c>
      <c r="E13878" s="69" t="s">
        <v>2556</v>
      </c>
      <c r="F13878" s="69">
        <v>1916</v>
      </c>
      <c r="G13878" s="69" t="s">
        <v>1939</v>
      </c>
    </row>
    <row r="13879" spans="1:7" ht="14.4">
      <c r="A13879" s="27" t="str">
        <f>VLOOKUP(C13879,'user list'!A:B,2,0)</f>
        <v>OCA</v>
      </c>
      <c r="B13879" s="172">
        <v>45819.416539351849</v>
      </c>
      <c r="C13879" s="69" t="s">
        <v>227</v>
      </c>
      <c r="D13879" s="69" t="s">
        <v>1937</v>
      </c>
      <c r="E13879" s="69" t="s">
        <v>2684</v>
      </c>
      <c r="F13879" s="69">
        <v>2096</v>
      </c>
      <c r="G13879" s="69" t="s">
        <v>1939</v>
      </c>
    </row>
    <row r="13880" spans="1:7" ht="14.4">
      <c r="A13880" s="27" t="str">
        <f>VLOOKUP(C13880,'user list'!A:B,2,0)</f>
        <v>PESO</v>
      </c>
      <c r="B13880" s="172">
        <v>45819.416539351849</v>
      </c>
      <c r="C13880" s="69" t="s">
        <v>259</v>
      </c>
      <c r="D13880" s="69" t="s">
        <v>1937</v>
      </c>
      <c r="E13880" s="69" t="s">
        <v>1636</v>
      </c>
      <c r="F13880" s="69">
        <v>1883</v>
      </c>
      <c r="G13880" s="69" t="s">
        <v>1939</v>
      </c>
    </row>
    <row r="13881" spans="1:7" ht="14.4">
      <c r="A13881" s="27" t="str">
        <f>VLOOKUP(C13881,'user list'!A:B,2,0)</f>
        <v>PESO</v>
      </c>
      <c r="B13881" s="172">
        <v>45819.416701388887</v>
      </c>
      <c r="C13881" s="69" t="s">
        <v>259</v>
      </c>
      <c r="D13881" s="69" t="s">
        <v>1937</v>
      </c>
      <c r="E13881" s="69" t="s">
        <v>1636</v>
      </c>
      <c r="F13881" s="69">
        <v>1883</v>
      </c>
      <c r="G13881" s="69" t="s">
        <v>1947</v>
      </c>
    </row>
    <row r="13882" spans="1:7" ht="14.4">
      <c r="A13882" s="27" t="str">
        <f>VLOOKUP(C13882,'user list'!A:B,2,0)</f>
        <v>PESO</v>
      </c>
      <c r="B13882" s="172">
        <v>45819.416701388887</v>
      </c>
      <c r="C13882" s="69" t="s">
        <v>259</v>
      </c>
      <c r="D13882" s="69" t="s">
        <v>1937</v>
      </c>
      <c r="E13882" s="69" t="s">
        <v>1636</v>
      </c>
      <c r="F13882" s="69">
        <v>1883</v>
      </c>
      <c r="G13882" s="69" t="s">
        <v>1948</v>
      </c>
    </row>
    <row r="13883" spans="1:7" ht="14.4">
      <c r="A13883" s="27" t="str">
        <f>VLOOKUP(C13883,'user list'!A:B,2,0)</f>
        <v>PESO</v>
      </c>
      <c r="B13883" s="172">
        <v>45819.416701388887</v>
      </c>
      <c r="C13883" s="69" t="s">
        <v>259</v>
      </c>
      <c r="D13883" s="69" t="s">
        <v>1937</v>
      </c>
      <c r="E13883" s="69" t="s">
        <v>1636</v>
      </c>
      <c r="F13883" s="69">
        <v>1883</v>
      </c>
      <c r="G13883" s="69" t="s">
        <v>1939</v>
      </c>
    </row>
    <row r="13884" spans="1:7" ht="14.4">
      <c r="A13884" s="27" t="str">
        <f>VLOOKUP(C13884,'user list'!A:B,2,0)</f>
        <v>Admin</v>
      </c>
      <c r="B13884" s="172">
        <v>45819.416712962964</v>
      </c>
      <c r="C13884" s="69" t="s">
        <v>186</v>
      </c>
      <c r="D13884" s="69" t="s">
        <v>1937</v>
      </c>
      <c r="E13884" s="69" t="s">
        <v>1636</v>
      </c>
      <c r="F13884" s="69">
        <v>1883</v>
      </c>
      <c r="G13884" s="69" t="s">
        <v>1948</v>
      </c>
    </row>
    <row r="13885" spans="1:7" ht="14.4">
      <c r="A13885" s="27" t="str">
        <f>VLOOKUP(C13885,'user list'!A:B,2,0)</f>
        <v>OCA</v>
      </c>
      <c r="B13885" s="172">
        <v>45819.416851851849</v>
      </c>
      <c r="C13885" s="69" t="s">
        <v>227</v>
      </c>
      <c r="D13885" s="69" t="s">
        <v>1937</v>
      </c>
      <c r="E13885" s="69" t="s">
        <v>2686</v>
      </c>
      <c r="F13885" s="69">
        <v>2108</v>
      </c>
      <c r="G13885" s="69" t="s">
        <v>1939</v>
      </c>
    </row>
    <row r="13886" spans="1:7" ht="14.4">
      <c r="A13886" s="27" t="str">
        <f>VLOOKUP(C13886,'user list'!A:B,2,0)</f>
        <v>PESO</v>
      </c>
      <c r="B13886" s="172">
        <v>45819.417349537034</v>
      </c>
      <c r="C13886" s="69" t="s">
        <v>259</v>
      </c>
      <c r="D13886" s="69" t="s">
        <v>1937</v>
      </c>
      <c r="E13886" s="69" t="s">
        <v>2463</v>
      </c>
      <c r="F13886" s="69">
        <v>1760</v>
      </c>
      <c r="G13886" s="69" t="s">
        <v>1939</v>
      </c>
    </row>
    <row r="13887" spans="1:7" ht="14.4">
      <c r="A13887" s="27" t="str">
        <f>VLOOKUP(C13887,'user list'!A:B,2,0)</f>
        <v>PESO</v>
      </c>
      <c r="B13887" s="172">
        <v>45819.417523148149</v>
      </c>
      <c r="C13887" s="69" t="s">
        <v>259</v>
      </c>
      <c r="D13887" s="69" t="s">
        <v>1937</v>
      </c>
      <c r="E13887" s="69" t="s">
        <v>1636</v>
      </c>
      <c r="F13887" s="69">
        <v>1883</v>
      </c>
      <c r="G13887" s="69" t="s">
        <v>1939</v>
      </c>
    </row>
    <row r="13888" spans="1:7" ht="14.4">
      <c r="A13888" s="27" t="str">
        <f>VLOOKUP(C13888,'user list'!A:B,2,0)</f>
        <v>PESO</v>
      </c>
      <c r="B13888" s="172">
        <v>45819.417731481481</v>
      </c>
      <c r="C13888" s="69" t="s">
        <v>259</v>
      </c>
      <c r="D13888" s="69" t="s">
        <v>1937</v>
      </c>
      <c r="E13888" s="69" t="s">
        <v>2556</v>
      </c>
      <c r="F13888" s="69">
        <v>1916</v>
      </c>
      <c r="G13888" s="69" t="s">
        <v>1939</v>
      </c>
    </row>
    <row r="13889" spans="1:7" ht="14.4">
      <c r="A13889" s="27" t="str">
        <f>VLOOKUP(C13889,'user list'!A:B,2,0)</f>
        <v>PESO</v>
      </c>
      <c r="B13889" s="172">
        <v>45819.41783564815</v>
      </c>
      <c r="C13889" s="69" t="s">
        <v>259</v>
      </c>
      <c r="D13889" s="69" t="s">
        <v>1937</v>
      </c>
      <c r="E13889" s="69" t="s">
        <v>2556</v>
      </c>
      <c r="F13889" s="69">
        <v>1916</v>
      </c>
      <c r="G13889" s="69" t="s">
        <v>1947</v>
      </c>
    </row>
    <row r="13890" spans="1:7" ht="14.4">
      <c r="A13890" s="27" t="str">
        <f>VLOOKUP(C13890,'user list'!A:B,2,0)</f>
        <v>PESO</v>
      </c>
      <c r="B13890" s="172">
        <v>45819.41783564815</v>
      </c>
      <c r="C13890" s="69" t="s">
        <v>259</v>
      </c>
      <c r="D13890" s="69" t="s">
        <v>1937</v>
      </c>
      <c r="E13890" s="69" t="s">
        <v>2556</v>
      </c>
      <c r="F13890" s="69">
        <v>1916</v>
      </c>
      <c r="G13890" s="69" t="s">
        <v>1948</v>
      </c>
    </row>
    <row r="13891" spans="1:7" ht="14.4">
      <c r="A13891" s="27" t="str">
        <f>VLOOKUP(C13891,'user list'!A:B,2,0)</f>
        <v>PESO</v>
      </c>
      <c r="B13891" s="172">
        <v>45819.41783564815</v>
      </c>
      <c r="C13891" s="69" t="s">
        <v>259</v>
      </c>
      <c r="D13891" s="69" t="s">
        <v>1937</v>
      </c>
      <c r="E13891" s="69" t="s">
        <v>2556</v>
      </c>
      <c r="F13891" s="69">
        <v>1916</v>
      </c>
      <c r="G13891" s="69" t="s">
        <v>1939</v>
      </c>
    </row>
    <row r="13892" spans="1:7" ht="14.4">
      <c r="A13892" s="27" t="str">
        <f>VLOOKUP(C13892,'user list'!A:B,2,0)</f>
        <v>Admin</v>
      </c>
      <c r="B13892" s="172">
        <v>45819.41783564815</v>
      </c>
      <c r="C13892" s="69" t="s">
        <v>186</v>
      </c>
      <c r="D13892" s="69" t="s">
        <v>1937</v>
      </c>
      <c r="E13892" s="69" t="s">
        <v>2556</v>
      </c>
      <c r="F13892" s="69">
        <v>1916</v>
      </c>
      <c r="G13892" s="69" t="s">
        <v>1948</v>
      </c>
    </row>
    <row r="13893" spans="1:7" ht="14.4">
      <c r="A13893" s="27" t="str">
        <f>VLOOKUP(C13893,'user list'!A:B,2,0)</f>
        <v>PESO</v>
      </c>
      <c r="B13893" s="172">
        <v>45819.418298611112</v>
      </c>
      <c r="C13893" s="69" t="s">
        <v>259</v>
      </c>
      <c r="D13893" s="69" t="s">
        <v>1937</v>
      </c>
      <c r="E13893" s="69" t="s">
        <v>2463</v>
      </c>
      <c r="F13893" s="69">
        <v>1760</v>
      </c>
      <c r="G13893" s="69" t="s">
        <v>1939</v>
      </c>
    </row>
    <row r="13894" spans="1:7" ht="14.4">
      <c r="A13894" s="27" t="str">
        <f>VLOOKUP(C13894,'user list'!A:B,2,0)</f>
        <v>PESO</v>
      </c>
      <c r="B13894" s="172">
        <v>45819.418333333335</v>
      </c>
      <c r="C13894" s="69" t="s">
        <v>259</v>
      </c>
      <c r="D13894" s="69" t="s">
        <v>1937</v>
      </c>
      <c r="E13894" s="69" t="s">
        <v>2483</v>
      </c>
      <c r="F13894" s="69">
        <v>1805</v>
      </c>
      <c r="G13894" s="69" t="s">
        <v>1939</v>
      </c>
    </row>
    <row r="13895" spans="1:7" ht="14.4">
      <c r="A13895" s="27" t="str">
        <f>VLOOKUP(C13895,'user list'!A:B,2,0)</f>
        <v>PESO</v>
      </c>
      <c r="B13895" s="172">
        <v>45819.418344907404</v>
      </c>
      <c r="C13895" s="69" t="s">
        <v>259</v>
      </c>
      <c r="D13895" s="69" t="s">
        <v>1937</v>
      </c>
      <c r="E13895" s="69" t="s">
        <v>2534</v>
      </c>
      <c r="F13895" s="69">
        <v>1881</v>
      </c>
      <c r="G13895" s="69" t="s">
        <v>1939</v>
      </c>
    </row>
    <row r="13896" spans="1:7" ht="14.4">
      <c r="A13896" s="27" t="str">
        <f>VLOOKUP(C13896,'user list'!A:B,2,0)</f>
        <v>PESO</v>
      </c>
      <c r="B13896" s="172">
        <v>45819.418356481481</v>
      </c>
      <c r="C13896" s="69" t="s">
        <v>259</v>
      </c>
      <c r="D13896" s="69" t="s">
        <v>1937</v>
      </c>
      <c r="E13896" s="69" t="s">
        <v>1636</v>
      </c>
      <c r="F13896" s="69">
        <v>1883</v>
      </c>
      <c r="G13896" s="69" t="s">
        <v>1939</v>
      </c>
    </row>
    <row r="13897" spans="1:7" ht="14.4">
      <c r="A13897" s="27" t="str">
        <f>VLOOKUP(C13897,'user list'!A:B,2,0)</f>
        <v>Admin</v>
      </c>
      <c r="B13897" s="172">
        <v>45819.418368055558</v>
      </c>
      <c r="C13897" s="69" t="s">
        <v>186</v>
      </c>
      <c r="D13897" s="69" t="s">
        <v>2486</v>
      </c>
      <c r="E13897" s="69" t="s">
        <v>2754</v>
      </c>
      <c r="F13897" s="69"/>
      <c r="G13897" s="69" t="s">
        <v>2488</v>
      </c>
    </row>
    <row r="13898" spans="1:7" ht="14.4">
      <c r="A13898" s="27" t="str">
        <f>VLOOKUP(C13898,'user list'!A:B,2,0)</f>
        <v>PESO</v>
      </c>
      <c r="B13898" s="172">
        <v>45819.418402777781</v>
      </c>
      <c r="C13898" s="69" t="s">
        <v>259</v>
      </c>
      <c r="D13898" s="69" t="s">
        <v>1937</v>
      </c>
      <c r="E13898" s="69" t="s">
        <v>2483</v>
      </c>
      <c r="F13898" s="69">
        <v>1805</v>
      </c>
      <c r="G13898" s="69" t="s">
        <v>1939</v>
      </c>
    </row>
    <row r="13899" spans="1:7" ht="14.4">
      <c r="A13899" s="27" t="str">
        <f>VLOOKUP(C13899,'user list'!A:B,2,0)</f>
        <v>Admin</v>
      </c>
      <c r="B13899" s="172">
        <v>45819.418437499997</v>
      </c>
      <c r="C13899" s="69" t="s">
        <v>186</v>
      </c>
      <c r="D13899" s="69" t="s">
        <v>1937</v>
      </c>
      <c r="E13899" s="69" t="s">
        <v>2035</v>
      </c>
      <c r="F13899" s="69">
        <v>1812</v>
      </c>
      <c r="G13899" s="69" t="s">
        <v>1939</v>
      </c>
    </row>
    <row r="13900" spans="1:7" ht="14.4">
      <c r="A13900" s="27" t="str">
        <f>VLOOKUP(C13900,'user list'!A:B,2,0)</f>
        <v>PESO</v>
      </c>
      <c r="B13900" s="172">
        <v>45819.418437499997</v>
      </c>
      <c r="C13900" s="69" t="s">
        <v>259</v>
      </c>
      <c r="D13900" s="69" t="s">
        <v>1937</v>
      </c>
      <c r="E13900" s="69" t="s">
        <v>2697</v>
      </c>
      <c r="F13900" s="69">
        <v>2138</v>
      </c>
      <c r="G13900" s="69" t="s">
        <v>1939</v>
      </c>
    </row>
    <row r="13901" spans="1:7" ht="14.4">
      <c r="A13901" s="27" t="str">
        <f>VLOOKUP(C13901,'user list'!A:B,2,0)</f>
        <v>ZAU</v>
      </c>
      <c r="B13901" s="172">
        <v>45819.41846064815</v>
      </c>
      <c r="C13901" s="69" t="s">
        <v>275</v>
      </c>
      <c r="D13901" s="69" t="s">
        <v>1937</v>
      </c>
      <c r="E13901" s="69" t="s">
        <v>2713</v>
      </c>
      <c r="F13901" s="69">
        <v>2161</v>
      </c>
      <c r="G13901" s="69" t="s">
        <v>1939</v>
      </c>
    </row>
    <row r="13902" spans="1:7" ht="14.4">
      <c r="A13902" s="27" t="str">
        <f>VLOOKUP(C13902,'user list'!A:B,2,0)</f>
        <v>PESO</v>
      </c>
      <c r="B13902" s="172">
        <v>45819.418483796297</v>
      </c>
      <c r="C13902" s="69" t="s">
        <v>259</v>
      </c>
      <c r="D13902" s="69" t="s">
        <v>1937</v>
      </c>
      <c r="E13902" s="69" t="s">
        <v>2697</v>
      </c>
      <c r="F13902" s="69">
        <v>2146</v>
      </c>
      <c r="G13902" s="69" t="s">
        <v>1939</v>
      </c>
    </row>
    <row r="13903" spans="1:7" ht="14.4">
      <c r="A13903" s="27" t="str">
        <f>VLOOKUP(C13903,'user list'!A:B,2,0)</f>
        <v>PESO</v>
      </c>
      <c r="B13903" s="172">
        <v>45819.41851851852</v>
      </c>
      <c r="C13903" s="69" t="s">
        <v>259</v>
      </c>
      <c r="D13903" s="69" t="s">
        <v>1937</v>
      </c>
      <c r="E13903" s="69" t="s">
        <v>2577</v>
      </c>
      <c r="F13903" s="69">
        <v>1946</v>
      </c>
      <c r="G13903" s="69" t="s">
        <v>1939</v>
      </c>
    </row>
    <row r="13904" spans="1:7" ht="14.4">
      <c r="A13904" s="27" t="str">
        <f>VLOOKUP(C13904,'user list'!A:B,2,0)</f>
        <v>PESO</v>
      </c>
      <c r="B13904" s="172">
        <v>45819.418541666666</v>
      </c>
      <c r="C13904" s="69" t="s">
        <v>259</v>
      </c>
      <c r="D13904" s="69" t="s">
        <v>1937</v>
      </c>
      <c r="E13904" s="69" t="s">
        <v>1636</v>
      </c>
      <c r="F13904" s="69">
        <v>1883</v>
      </c>
      <c r="G13904" s="69" t="s">
        <v>1939</v>
      </c>
    </row>
    <row r="13905" spans="1:7" ht="14.4">
      <c r="A13905" s="27" t="str">
        <f>VLOOKUP(C13905,'user list'!A:B,2,0)</f>
        <v>PESO</v>
      </c>
      <c r="B13905" s="172">
        <v>45819.418576388889</v>
      </c>
      <c r="C13905" s="69" t="s">
        <v>259</v>
      </c>
      <c r="D13905" s="69" t="s">
        <v>1937</v>
      </c>
      <c r="E13905" s="69" t="s">
        <v>2534</v>
      </c>
      <c r="F13905" s="69">
        <v>1881</v>
      </c>
      <c r="G13905" s="69" t="s">
        <v>1939</v>
      </c>
    </row>
    <row r="13906" spans="1:7" ht="14.4">
      <c r="A13906" s="27" t="str">
        <f>VLOOKUP(C13906,'user list'!A:B,2,0)</f>
        <v>PESO</v>
      </c>
      <c r="B13906" s="172">
        <v>45819.418587962966</v>
      </c>
      <c r="C13906" s="69" t="s">
        <v>259</v>
      </c>
      <c r="D13906" s="69" t="s">
        <v>1937</v>
      </c>
      <c r="E13906" s="69" t="s">
        <v>2483</v>
      </c>
      <c r="F13906" s="69">
        <v>1805</v>
      </c>
      <c r="G13906" s="69" t="s">
        <v>1939</v>
      </c>
    </row>
    <row r="13907" spans="1:7" ht="14.4">
      <c r="A13907" s="27" t="str">
        <f>VLOOKUP(C13907,'user list'!A:B,2,0)</f>
        <v>PESO</v>
      </c>
      <c r="B13907" s="172">
        <v>45819.418599537035</v>
      </c>
      <c r="C13907" s="69" t="s">
        <v>259</v>
      </c>
      <c r="D13907" s="69" t="s">
        <v>1937</v>
      </c>
      <c r="E13907" s="69" t="s">
        <v>2463</v>
      </c>
      <c r="F13907" s="69">
        <v>1760</v>
      </c>
      <c r="G13907" s="69" t="s">
        <v>1939</v>
      </c>
    </row>
    <row r="13908" spans="1:7" ht="14.4">
      <c r="A13908" s="27" t="str">
        <f>VLOOKUP(C13908,'user list'!A:B,2,0)</f>
        <v>PESO</v>
      </c>
      <c r="B13908" s="172">
        <v>45819.418611111112</v>
      </c>
      <c r="C13908" s="69" t="s">
        <v>259</v>
      </c>
      <c r="D13908" s="69" t="s">
        <v>1937</v>
      </c>
      <c r="E13908" s="69" t="s">
        <v>2439</v>
      </c>
      <c r="F13908" s="69">
        <v>1444</v>
      </c>
      <c r="G13908" s="69" t="s">
        <v>1939</v>
      </c>
    </row>
    <row r="13909" spans="1:7" ht="14.4">
      <c r="A13909" s="27" t="str">
        <f>VLOOKUP(C13909,'user list'!A:B,2,0)</f>
        <v>PESO</v>
      </c>
      <c r="B13909" s="172">
        <v>45819.418657407405</v>
      </c>
      <c r="C13909" s="69" t="s">
        <v>259</v>
      </c>
      <c r="D13909" s="69" t="s">
        <v>1937</v>
      </c>
      <c r="E13909" s="69" t="s">
        <v>2463</v>
      </c>
      <c r="F13909" s="69">
        <v>1760</v>
      </c>
      <c r="G13909" s="69" t="s">
        <v>1939</v>
      </c>
    </row>
    <row r="13910" spans="1:7" ht="14.4">
      <c r="A13910" s="27" t="str">
        <f>VLOOKUP(C13910,'user list'!A:B,2,0)</f>
        <v>PESO</v>
      </c>
      <c r="B13910" s="172">
        <v>45819.418715277781</v>
      </c>
      <c r="C13910" s="69" t="s">
        <v>259</v>
      </c>
      <c r="D13910" s="69" t="s">
        <v>1937</v>
      </c>
      <c r="E13910" s="69" t="s">
        <v>2534</v>
      </c>
      <c r="F13910" s="69">
        <v>1881</v>
      </c>
      <c r="G13910" s="69" t="s">
        <v>1939</v>
      </c>
    </row>
    <row r="13911" spans="1:7" ht="14.4">
      <c r="A13911" s="27" t="str">
        <f>VLOOKUP(C13911,'user list'!A:B,2,0)</f>
        <v>PESO</v>
      </c>
      <c r="B13911" s="172">
        <v>45819.418726851851</v>
      </c>
      <c r="C13911" s="69" t="s">
        <v>259</v>
      </c>
      <c r="D13911" s="69" t="s">
        <v>1937</v>
      </c>
      <c r="E13911" s="69" t="s">
        <v>1636</v>
      </c>
      <c r="F13911" s="69">
        <v>1883</v>
      </c>
      <c r="G13911" s="69" t="s">
        <v>1939</v>
      </c>
    </row>
    <row r="13912" spans="1:7" ht="14.4">
      <c r="A13912" s="27" t="str">
        <f>VLOOKUP(C13912,'user list'!A:B,2,0)</f>
        <v>PESO</v>
      </c>
      <c r="B13912" s="172">
        <v>45819.418749999997</v>
      </c>
      <c r="C13912" s="69" t="s">
        <v>259</v>
      </c>
      <c r="D13912" s="69" t="s">
        <v>1937</v>
      </c>
      <c r="E13912" s="69" t="s">
        <v>2556</v>
      </c>
      <c r="F13912" s="69">
        <v>1916</v>
      </c>
      <c r="G13912" s="69" t="s">
        <v>1939</v>
      </c>
    </row>
    <row r="13913" spans="1:7" ht="14.4">
      <c r="A13913" s="27" t="str">
        <f>VLOOKUP(C13913,'user list'!A:B,2,0)</f>
        <v>OCM</v>
      </c>
      <c r="B13913" s="172">
        <v>45819.41883101852</v>
      </c>
      <c r="C13913" s="69" t="s">
        <v>230</v>
      </c>
      <c r="D13913" s="69" t="s">
        <v>1937</v>
      </c>
      <c r="E13913" s="69" t="s">
        <v>2035</v>
      </c>
      <c r="F13913" s="69">
        <v>1777</v>
      </c>
      <c r="G13913" s="69" t="s">
        <v>1939</v>
      </c>
    </row>
    <row r="13914" spans="1:7" ht="14.4">
      <c r="A13914" s="27" t="str">
        <f>VLOOKUP(C13914,'user list'!A:B,2,0)</f>
        <v>QCID</v>
      </c>
      <c r="B13914" s="172">
        <v>45819.41914351852</v>
      </c>
      <c r="C13914" s="69" t="s">
        <v>267</v>
      </c>
      <c r="D13914" s="69" t="s">
        <v>1937</v>
      </c>
      <c r="E13914" s="69" t="s">
        <v>2755</v>
      </c>
      <c r="F13914" s="69">
        <v>2200</v>
      </c>
      <c r="G13914" s="69" t="s">
        <v>2440</v>
      </c>
    </row>
    <row r="13915" spans="1:7" ht="14.4">
      <c r="A13915" s="27" t="str">
        <f>VLOOKUP(C13915,'user list'!A:B,2,0)</f>
        <v>Admin</v>
      </c>
      <c r="B13915" s="172">
        <v>45819.41915509259</v>
      </c>
      <c r="C13915" s="69" t="s">
        <v>186</v>
      </c>
      <c r="D13915" s="69" t="s">
        <v>1937</v>
      </c>
      <c r="E13915" s="69" t="s">
        <v>2755</v>
      </c>
      <c r="F13915" s="69">
        <v>2200</v>
      </c>
      <c r="G13915" s="69" t="s">
        <v>1948</v>
      </c>
    </row>
    <row r="13916" spans="1:7" ht="14.4">
      <c r="A13916" s="27" t="str">
        <f>VLOOKUP(C13916,'user list'!A:B,2,0)</f>
        <v>Admin</v>
      </c>
      <c r="B13916" s="172">
        <v>45819.41915509259</v>
      </c>
      <c r="C13916" s="69" t="s">
        <v>186</v>
      </c>
      <c r="D13916" s="69" t="s">
        <v>1937</v>
      </c>
      <c r="E13916" s="69" t="s">
        <v>2755</v>
      </c>
      <c r="F13916" s="69">
        <v>2200</v>
      </c>
      <c r="G13916" s="69" t="s">
        <v>1948</v>
      </c>
    </row>
    <row r="13917" spans="1:7" ht="14.4">
      <c r="A13917" s="27" t="str">
        <f>VLOOKUP(C13917,'user list'!A:B,2,0)</f>
        <v>Admin</v>
      </c>
      <c r="B13917" s="172">
        <v>45819.419166666667</v>
      </c>
      <c r="C13917" s="69" t="s">
        <v>186</v>
      </c>
      <c r="D13917" s="69" t="s">
        <v>1937</v>
      </c>
      <c r="E13917" s="69" t="s">
        <v>2755</v>
      </c>
      <c r="F13917" s="69">
        <v>2200</v>
      </c>
      <c r="G13917" s="69" t="s">
        <v>1948</v>
      </c>
    </row>
    <row r="13918" spans="1:7" ht="14.4">
      <c r="A13918" s="27" t="str">
        <f>VLOOKUP(C13918,'user list'!A:B,2,0)</f>
        <v>Admin</v>
      </c>
      <c r="B13918" s="172">
        <v>45819.419166666667</v>
      </c>
      <c r="C13918" s="69" t="s">
        <v>186</v>
      </c>
      <c r="D13918" s="69" t="s">
        <v>1937</v>
      </c>
      <c r="E13918" s="69" t="s">
        <v>2755</v>
      </c>
      <c r="F13918" s="69">
        <v>2200</v>
      </c>
      <c r="G13918" s="69" t="s">
        <v>1947</v>
      </c>
    </row>
    <row r="13919" spans="1:7" ht="14.4">
      <c r="A13919" s="27" t="str">
        <f>VLOOKUP(C13919,'user list'!A:B,2,0)</f>
        <v>Admin</v>
      </c>
      <c r="B13919" s="172">
        <v>45819.42</v>
      </c>
      <c r="C13919" s="69" t="s">
        <v>186</v>
      </c>
      <c r="D13919" s="69" t="s">
        <v>2486</v>
      </c>
      <c r="E13919" s="69" t="s">
        <v>2518</v>
      </c>
      <c r="F13919" s="69"/>
      <c r="G13919" s="69" t="s">
        <v>2488</v>
      </c>
    </row>
    <row r="13920" spans="1:7" ht="14.4">
      <c r="A13920" s="27" t="str">
        <f>VLOOKUP(C13920,'user list'!A:B,2,0)</f>
        <v>OCM</v>
      </c>
      <c r="B13920" s="172">
        <v>45819.420555555553</v>
      </c>
      <c r="C13920" s="69" t="s">
        <v>230</v>
      </c>
      <c r="D13920" s="69" t="s">
        <v>1937</v>
      </c>
      <c r="E13920" s="69" t="s">
        <v>2591</v>
      </c>
      <c r="F13920" s="69">
        <v>1971</v>
      </c>
      <c r="G13920" s="69" t="s">
        <v>1939</v>
      </c>
    </row>
    <row r="13921" spans="1:7" ht="14.4">
      <c r="A13921" s="27" t="str">
        <f>VLOOKUP(C13921,'user list'!A:B,2,0)</f>
        <v>OCM</v>
      </c>
      <c r="B13921" s="172">
        <v>45819.420567129629</v>
      </c>
      <c r="C13921" s="69" t="s">
        <v>230</v>
      </c>
      <c r="D13921" s="69" t="s">
        <v>1937</v>
      </c>
      <c r="E13921" s="69" t="s">
        <v>2463</v>
      </c>
      <c r="F13921" s="69">
        <v>1760</v>
      </c>
      <c r="G13921" s="69" t="s">
        <v>1939</v>
      </c>
    </row>
    <row r="13922" spans="1:7" ht="14.4">
      <c r="A13922" s="27" t="str">
        <f>VLOOKUP(C13922,'user list'!A:B,2,0)</f>
        <v>OCM</v>
      </c>
      <c r="B13922" s="172">
        <v>45819.420578703706</v>
      </c>
      <c r="C13922" s="69" t="s">
        <v>230</v>
      </c>
      <c r="D13922" s="69" t="s">
        <v>1937</v>
      </c>
      <c r="E13922" s="69" t="s">
        <v>2697</v>
      </c>
      <c r="F13922" s="69">
        <v>2138</v>
      </c>
      <c r="G13922" s="69" t="s">
        <v>1939</v>
      </c>
    </row>
    <row r="13923" spans="1:7" ht="14.4">
      <c r="A13923" s="27" t="str">
        <f>VLOOKUP(C13923,'user list'!A:B,2,0)</f>
        <v>OCM</v>
      </c>
      <c r="B13923" s="172">
        <v>45819.420590277776</v>
      </c>
      <c r="C13923" s="69" t="s">
        <v>230</v>
      </c>
      <c r="D13923" s="69" t="s">
        <v>1937</v>
      </c>
      <c r="E13923" s="69" t="s">
        <v>2697</v>
      </c>
      <c r="F13923" s="69">
        <v>2146</v>
      </c>
      <c r="G13923" s="69" t="s">
        <v>1939</v>
      </c>
    </row>
    <row r="13924" spans="1:7" ht="14.4">
      <c r="A13924" s="27" t="str">
        <f>VLOOKUP(C13924,'user list'!A:B,2,0)</f>
        <v>OCM</v>
      </c>
      <c r="B13924" s="172">
        <v>45819.420636574076</v>
      </c>
      <c r="C13924" s="69" t="s">
        <v>230</v>
      </c>
      <c r="D13924" s="69" t="s">
        <v>1937</v>
      </c>
      <c r="E13924" s="69" t="s">
        <v>2556</v>
      </c>
      <c r="F13924" s="69">
        <v>1916</v>
      </c>
      <c r="G13924" s="69" t="s">
        <v>1939</v>
      </c>
    </row>
    <row r="13925" spans="1:7" ht="14.4">
      <c r="A13925" s="27" t="str">
        <f>VLOOKUP(C13925,'user list'!A:B,2,0)</f>
        <v>OCA</v>
      </c>
      <c r="B13925" s="172">
        <v>45819.420694444445</v>
      </c>
      <c r="C13925" s="69" t="s">
        <v>227</v>
      </c>
      <c r="D13925" s="69" t="s">
        <v>1937</v>
      </c>
      <c r="E13925" s="69" t="s">
        <v>2687</v>
      </c>
      <c r="F13925" s="69">
        <v>2109</v>
      </c>
      <c r="G13925" s="69" t="s">
        <v>1939</v>
      </c>
    </row>
    <row r="13926" spans="1:7" ht="14.4">
      <c r="A13926" s="27" t="str">
        <f>VLOOKUP(C13926,'user list'!A:B,2,0)</f>
        <v>OCA</v>
      </c>
      <c r="B13926" s="172">
        <v>45819.420763888891</v>
      </c>
      <c r="C13926" s="69" t="s">
        <v>227</v>
      </c>
      <c r="D13926" s="69" t="s">
        <v>1937</v>
      </c>
      <c r="E13926" s="69" t="s">
        <v>2685</v>
      </c>
      <c r="F13926" s="69">
        <v>2107</v>
      </c>
      <c r="G13926" s="69" t="s">
        <v>1939</v>
      </c>
    </row>
    <row r="13927" spans="1:7" ht="14.4">
      <c r="A13927" s="27" t="str">
        <f>VLOOKUP(C13927,'user list'!A:B,2,0)</f>
        <v>OCM</v>
      </c>
      <c r="B13927" s="172">
        <v>45819.42087962963</v>
      </c>
      <c r="C13927" s="69" t="s">
        <v>230</v>
      </c>
      <c r="D13927" s="69" t="s">
        <v>1937</v>
      </c>
      <c r="E13927" s="69" t="s">
        <v>2530</v>
      </c>
      <c r="F13927" s="69">
        <v>1872</v>
      </c>
      <c r="G13927" s="69" t="s">
        <v>1939</v>
      </c>
    </row>
    <row r="13928" spans="1:7" ht="14.4">
      <c r="A13928" s="27" t="str">
        <f>VLOOKUP(C13928,'user list'!A:B,2,0)</f>
        <v>OCAs</v>
      </c>
      <c r="B13928" s="172">
        <v>45819.421331018515</v>
      </c>
      <c r="C13928" s="69" t="s">
        <v>279</v>
      </c>
      <c r="D13928" s="69" t="s">
        <v>1937</v>
      </c>
      <c r="E13928" s="69" t="s">
        <v>1974</v>
      </c>
      <c r="F13928" s="69">
        <v>1811</v>
      </c>
      <c r="G13928" s="69" t="s">
        <v>1939</v>
      </c>
    </row>
    <row r="13929" spans="1:7" ht="14.4">
      <c r="A13929" s="27" t="str">
        <f>VLOOKUP(C13929,'user list'!A:B,2,0)</f>
        <v>OCAs</v>
      </c>
      <c r="B13929" s="172">
        <v>45819.421354166669</v>
      </c>
      <c r="C13929" s="69" t="s">
        <v>279</v>
      </c>
      <c r="D13929" s="69" t="s">
        <v>1937</v>
      </c>
      <c r="E13929" s="69" t="s">
        <v>2001</v>
      </c>
      <c r="F13929" s="69">
        <v>1813</v>
      </c>
      <c r="G13929" s="69" t="s">
        <v>1939</v>
      </c>
    </row>
    <row r="13930" spans="1:7" ht="14.4">
      <c r="A13930" s="27" t="str">
        <f>VLOOKUP(C13930,'user list'!A:B,2,0)</f>
        <v>OCAs</v>
      </c>
      <c r="B13930" s="172">
        <v>45819.421516203707</v>
      </c>
      <c r="C13930" s="69" t="s">
        <v>279</v>
      </c>
      <c r="D13930" s="69" t="s">
        <v>1937</v>
      </c>
      <c r="E13930" s="69" t="s">
        <v>1974</v>
      </c>
      <c r="F13930" s="69">
        <v>2193</v>
      </c>
      <c r="G13930" s="69" t="s">
        <v>1939</v>
      </c>
    </row>
    <row r="13931" spans="1:7" ht="14.4">
      <c r="A13931" s="27" t="str">
        <f>VLOOKUP(C13931,'user list'!A:B,2,0)</f>
        <v>OCAs</v>
      </c>
      <c r="B13931" s="172">
        <v>45819.421585648146</v>
      </c>
      <c r="C13931" s="69" t="s">
        <v>279</v>
      </c>
      <c r="D13931" s="69" t="s">
        <v>1937</v>
      </c>
      <c r="E13931" s="69" t="s">
        <v>2039</v>
      </c>
      <c r="F13931" s="69">
        <v>2195</v>
      </c>
      <c r="G13931" s="69" t="s">
        <v>1939</v>
      </c>
    </row>
    <row r="13932" spans="1:7" ht="14.4">
      <c r="A13932" s="27" t="str">
        <f>VLOOKUP(C13932,'user list'!A:B,2,0)</f>
        <v>OCAs</v>
      </c>
      <c r="B13932" s="172">
        <v>45819.421701388892</v>
      </c>
      <c r="C13932" s="69" t="s">
        <v>279</v>
      </c>
      <c r="D13932" s="69" t="s">
        <v>1937</v>
      </c>
      <c r="E13932" s="69" t="s">
        <v>1974</v>
      </c>
      <c r="F13932" s="69">
        <v>2193</v>
      </c>
      <c r="G13932" s="69" t="s">
        <v>1939</v>
      </c>
    </row>
    <row r="13933" spans="1:7" ht="14.4">
      <c r="A13933" s="27" t="str">
        <f>VLOOKUP(C13933,'user list'!A:B,2,0)</f>
        <v>OCAs</v>
      </c>
      <c r="B13933" s="172">
        <v>45819.421724537038</v>
      </c>
      <c r="C13933" s="69" t="s">
        <v>279</v>
      </c>
      <c r="D13933" s="69" t="s">
        <v>1937</v>
      </c>
      <c r="E13933" s="69" t="s">
        <v>2039</v>
      </c>
      <c r="F13933" s="69">
        <v>2195</v>
      </c>
      <c r="G13933" s="69" t="s">
        <v>1939</v>
      </c>
    </row>
    <row r="13934" spans="1:7" ht="14.4">
      <c r="A13934" s="27" t="str">
        <f>VLOOKUP(C13934,'user list'!A:B,2,0)</f>
        <v>OCAs</v>
      </c>
      <c r="B13934" s="172">
        <v>45819.421724537038</v>
      </c>
      <c r="C13934" s="69" t="s">
        <v>279</v>
      </c>
      <c r="D13934" s="69" t="s">
        <v>1937</v>
      </c>
      <c r="E13934" s="69" t="s">
        <v>2663</v>
      </c>
      <c r="F13934" s="69">
        <v>2073</v>
      </c>
      <c r="G13934" s="69" t="s">
        <v>1939</v>
      </c>
    </row>
    <row r="13935" spans="1:7" ht="14.4">
      <c r="A13935" s="27" t="str">
        <f>VLOOKUP(C13935,'user list'!A:B,2,0)</f>
        <v>OCAs</v>
      </c>
      <c r="B13935" s="172">
        <v>45819.421793981484</v>
      </c>
      <c r="C13935" s="69" t="s">
        <v>279</v>
      </c>
      <c r="D13935" s="69" t="s">
        <v>1937</v>
      </c>
      <c r="E13935" s="69" t="s">
        <v>2665</v>
      </c>
      <c r="F13935" s="69">
        <v>2075</v>
      </c>
      <c r="G13935" s="69" t="s">
        <v>1939</v>
      </c>
    </row>
    <row r="13936" spans="1:7" ht="14.4">
      <c r="A13936" s="27" t="str">
        <f>VLOOKUP(C13936,'user list'!A:B,2,0)</f>
        <v>OCAs</v>
      </c>
      <c r="B13936" s="172">
        <v>45819.421898148146</v>
      </c>
      <c r="C13936" s="69" t="s">
        <v>279</v>
      </c>
      <c r="D13936" s="69" t="s">
        <v>1937</v>
      </c>
      <c r="E13936" s="69" t="s">
        <v>1974</v>
      </c>
      <c r="F13936" s="69">
        <v>2193</v>
      </c>
      <c r="G13936" s="69" t="s">
        <v>1939</v>
      </c>
    </row>
    <row r="13937" spans="1:7" ht="14.4">
      <c r="A13937" s="27" t="str">
        <f>VLOOKUP(C13937,'user list'!A:B,2,0)</f>
        <v>OCAs</v>
      </c>
      <c r="B13937" s="172">
        <v>45819.421967592592</v>
      </c>
      <c r="C13937" s="69" t="s">
        <v>279</v>
      </c>
      <c r="D13937" s="69" t="s">
        <v>1937</v>
      </c>
      <c r="E13937" s="69" t="s">
        <v>2039</v>
      </c>
      <c r="F13937" s="69">
        <v>2195</v>
      </c>
      <c r="G13937" s="69" t="s">
        <v>1939</v>
      </c>
    </row>
    <row r="13938" spans="1:7" ht="14.4">
      <c r="A13938" s="27" t="str">
        <f>VLOOKUP(C13938,'user list'!A:B,2,0)</f>
        <v>OCAs</v>
      </c>
      <c r="B13938" s="172">
        <v>45819.422048611108</v>
      </c>
      <c r="C13938" s="69" t="s">
        <v>279</v>
      </c>
      <c r="D13938" s="69" t="s">
        <v>1937</v>
      </c>
      <c r="E13938" s="69" t="s">
        <v>1974</v>
      </c>
      <c r="F13938" s="69">
        <v>2193</v>
      </c>
      <c r="G13938" s="69" t="s">
        <v>1939</v>
      </c>
    </row>
    <row r="13939" spans="1:7" ht="14.4">
      <c r="A13939" s="27" t="str">
        <f>VLOOKUP(C13939,'user list'!A:B,2,0)</f>
        <v>QCID</v>
      </c>
      <c r="B13939" s="172">
        <v>45819.42260416667</v>
      </c>
      <c r="C13939" s="69" t="s">
        <v>267</v>
      </c>
      <c r="D13939" s="69" t="s">
        <v>1937</v>
      </c>
      <c r="E13939" s="69" t="s">
        <v>2756</v>
      </c>
      <c r="F13939" s="69">
        <v>2201</v>
      </c>
      <c r="G13939" s="69" t="s">
        <v>2440</v>
      </c>
    </row>
    <row r="13940" spans="1:7" ht="14.4">
      <c r="A13940" s="27" t="str">
        <f>VLOOKUP(C13940,'user list'!A:B,2,0)</f>
        <v>Admin</v>
      </c>
      <c r="B13940" s="172">
        <v>45819.42260416667</v>
      </c>
      <c r="C13940" s="69" t="s">
        <v>186</v>
      </c>
      <c r="D13940" s="69" t="s">
        <v>1937</v>
      </c>
      <c r="E13940" s="69" t="s">
        <v>2756</v>
      </c>
      <c r="F13940" s="69">
        <v>2201</v>
      </c>
      <c r="G13940" s="69" t="s">
        <v>1948</v>
      </c>
    </row>
    <row r="13941" spans="1:7" ht="14.4">
      <c r="A13941" s="27" t="str">
        <f>VLOOKUP(C13941,'user list'!A:B,2,0)</f>
        <v>Admin</v>
      </c>
      <c r="B13941" s="172">
        <v>45819.42260416667</v>
      </c>
      <c r="C13941" s="69" t="s">
        <v>186</v>
      </c>
      <c r="D13941" s="69" t="s">
        <v>1937</v>
      </c>
      <c r="E13941" s="69" t="s">
        <v>2756</v>
      </c>
      <c r="F13941" s="69">
        <v>2201</v>
      </c>
      <c r="G13941" s="69" t="s">
        <v>1948</v>
      </c>
    </row>
    <row r="13942" spans="1:7" ht="14.4">
      <c r="A13942" s="27" t="str">
        <f>VLOOKUP(C13942,'user list'!A:B,2,0)</f>
        <v>Admin</v>
      </c>
      <c r="B13942" s="172">
        <v>45819.422615740739</v>
      </c>
      <c r="C13942" s="69" t="s">
        <v>186</v>
      </c>
      <c r="D13942" s="69" t="s">
        <v>1937</v>
      </c>
      <c r="E13942" s="69" t="s">
        <v>2756</v>
      </c>
      <c r="F13942" s="69">
        <v>2201</v>
      </c>
      <c r="G13942" s="69" t="s">
        <v>1948</v>
      </c>
    </row>
    <row r="13943" spans="1:7" ht="14.4">
      <c r="A13943" s="27" t="str">
        <f>VLOOKUP(C13943,'user list'!A:B,2,0)</f>
        <v>Admin</v>
      </c>
      <c r="B13943" s="172">
        <v>45819.422615740739</v>
      </c>
      <c r="C13943" s="69" t="s">
        <v>186</v>
      </c>
      <c r="D13943" s="69" t="s">
        <v>1937</v>
      </c>
      <c r="E13943" s="69" t="s">
        <v>2756</v>
      </c>
      <c r="F13943" s="69">
        <v>2201</v>
      </c>
      <c r="G13943" s="69" t="s">
        <v>1947</v>
      </c>
    </row>
    <row r="13944" spans="1:7" ht="14.4">
      <c r="A13944" s="27" t="str">
        <f>VLOOKUP(C13944,'user list'!A:B,2,0)</f>
        <v>OCM</v>
      </c>
      <c r="B13944" s="172">
        <v>45819.423900462964</v>
      </c>
      <c r="C13944" s="69" t="s">
        <v>230</v>
      </c>
      <c r="D13944" s="69" t="s">
        <v>1937</v>
      </c>
      <c r="E13944" s="69" t="s">
        <v>1974</v>
      </c>
      <c r="F13944" s="69">
        <v>2192</v>
      </c>
      <c r="G13944" s="69" t="s">
        <v>1939</v>
      </c>
    </row>
    <row r="13945" spans="1:7" ht="14.4">
      <c r="A13945" s="27" t="str">
        <f>VLOOKUP(C13945,'user list'!A:B,2,0)</f>
        <v>OCM</v>
      </c>
      <c r="B13945" s="172">
        <v>45819.423958333333</v>
      </c>
      <c r="C13945" s="69" t="s">
        <v>230</v>
      </c>
      <c r="D13945" s="69" t="s">
        <v>1937</v>
      </c>
      <c r="E13945" s="69" t="s">
        <v>1974</v>
      </c>
      <c r="F13945" s="69">
        <v>2191</v>
      </c>
      <c r="G13945" s="69" t="s">
        <v>1939</v>
      </c>
    </row>
    <row r="13946" spans="1:7" ht="14.4">
      <c r="A13946" s="27" t="str">
        <f>VLOOKUP(C13946,'user list'!A:B,2,0)</f>
        <v>DOE</v>
      </c>
      <c r="B13946" s="172">
        <v>45819.425185185188</v>
      </c>
      <c r="C13946" s="69" t="s">
        <v>212</v>
      </c>
      <c r="D13946" s="69" t="s">
        <v>1937</v>
      </c>
      <c r="E13946" s="69" t="s">
        <v>2722</v>
      </c>
      <c r="F13946" s="69">
        <v>2174</v>
      </c>
      <c r="G13946" s="69" t="s">
        <v>1939</v>
      </c>
    </row>
    <row r="13947" spans="1:7" ht="14.4">
      <c r="A13947" s="27" t="str">
        <f>VLOOKUP(C13947,'user list'!A:B,2,0)</f>
        <v>DOE</v>
      </c>
      <c r="B13947" s="172">
        <v>45819.425254629627</v>
      </c>
      <c r="C13947" s="69" t="s">
        <v>212</v>
      </c>
      <c r="D13947" s="69" t="s">
        <v>1937</v>
      </c>
      <c r="E13947" s="69" t="s">
        <v>2722</v>
      </c>
      <c r="F13947" s="69">
        <v>2174</v>
      </c>
      <c r="G13947" s="69" t="s">
        <v>1939</v>
      </c>
    </row>
    <row r="13948" spans="1:7" ht="14.4">
      <c r="A13948" s="27" t="str">
        <f>VLOOKUP(C13948,'user list'!A:B,2,0)</f>
        <v>DOE</v>
      </c>
      <c r="B13948" s="172">
        <v>45819.425497685188</v>
      </c>
      <c r="C13948" s="69" t="s">
        <v>212</v>
      </c>
      <c r="D13948" s="69" t="s">
        <v>1937</v>
      </c>
      <c r="E13948" s="69" t="s">
        <v>2712</v>
      </c>
      <c r="F13948" s="69">
        <v>2160</v>
      </c>
      <c r="G13948" s="69" t="s">
        <v>1939</v>
      </c>
    </row>
    <row r="13949" spans="1:7" ht="14.4">
      <c r="A13949" s="27" t="str">
        <f>VLOOKUP(C13949,'user list'!A:B,2,0)</f>
        <v>DOE</v>
      </c>
      <c r="B13949" s="172">
        <v>45819.42559027778</v>
      </c>
      <c r="C13949" s="69" t="s">
        <v>212</v>
      </c>
      <c r="D13949" s="69" t="s">
        <v>1937</v>
      </c>
      <c r="E13949" s="69" t="s">
        <v>2710</v>
      </c>
      <c r="F13949" s="69">
        <v>2157</v>
      </c>
      <c r="G13949" s="69" t="s">
        <v>1939</v>
      </c>
    </row>
    <row r="13950" spans="1:7" ht="14.4">
      <c r="A13950" s="27" t="str">
        <f>VLOOKUP(C13950,'user list'!A:B,2,0)</f>
        <v>DOE</v>
      </c>
      <c r="B13950" s="172">
        <v>45819.425625000003</v>
      </c>
      <c r="C13950" s="69" t="s">
        <v>212</v>
      </c>
      <c r="D13950" s="69" t="s">
        <v>1937</v>
      </c>
      <c r="E13950" s="69" t="s">
        <v>2710</v>
      </c>
      <c r="F13950" s="69">
        <v>2157</v>
      </c>
      <c r="G13950" s="69" t="s">
        <v>1939</v>
      </c>
    </row>
    <row r="13951" spans="1:7" ht="14.4">
      <c r="A13951" s="27" t="str">
        <f>VLOOKUP(C13951,'user list'!A:B,2,0)</f>
        <v>DOE</v>
      </c>
      <c r="B13951" s="172">
        <v>45819.42596064815</v>
      </c>
      <c r="C13951" s="69" t="s">
        <v>212</v>
      </c>
      <c r="D13951" s="69" t="s">
        <v>1937</v>
      </c>
      <c r="E13951" s="69" t="s">
        <v>2605</v>
      </c>
      <c r="F13951" s="69">
        <v>2024</v>
      </c>
      <c r="G13951" s="69" t="s">
        <v>1939</v>
      </c>
    </row>
    <row r="13952" spans="1:7" ht="14.4">
      <c r="A13952" s="27" t="str">
        <f>VLOOKUP(C13952,'user list'!A:B,2,0)</f>
        <v>DOE</v>
      </c>
      <c r="B13952" s="172">
        <v>45819.426064814812</v>
      </c>
      <c r="C13952" s="69" t="s">
        <v>212</v>
      </c>
      <c r="D13952" s="69" t="s">
        <v>1937</v>
      </c>
      <c r="E13952" s="69" t="s">
        <v>2642</v>
      </c>
      <c r="F13952" s="69">
        <v>2051</v>
      </c>
      <c r="G13952" s="69" t="s">
        <v>1939</v>
      </c>
    </row>
    <row r="13953" spans="1:7" ht="14.4">
      <c r="A13953" s="27" t="str">
        <f>VLOOKUP(C13953,'user list'!A:B,2,0)</f>
        <v>DOE</v>
      </c>
      <c r="B13953" s="172">
        <v>45819.426122685189</v>
      </c>
      <c r="C13953" s="69" t="s">
        <v>212</v>
      </c>
      <c r="D13953" s="69" t="s">
        <v>1937</v>
      </c>
      <c r="E13953" s="69" t="s">
        <v>2642</v>
      </c>
      <c r="F13953" s="69">
        <v>2051</v>
      </c>
      <c r="G13953" s="69" t="s">
        <v>1939</v>
      </c>
    </row>
    <row r="13954" spans="1:7" ht="14.4">
      <c r="A13954" s="27" t="str">
        <f>VLOOKUP(C13954,'user list'!A:B,2,0)</f>
        <v>DOE</v>
      </c>
      <c r="B13954" s="172">
        <v>45819.426168981481</v>
      </c>
      <c r="C13954" s="69" t="s">
        <v>212</v>
      </c>
      <c r="D13954" s="69" t="s">
        <v>1937</v>
      </c>
      <c r="E13954" s="69" t="s">
        <v>2640</v>
      </c>
      <c r="F13954" s="69">
        <v>2047</v>
      </c>
      <c r="G13954" s="69" t="s">
        <v>1939</v>
      </c>
    </row>
    <row r="13955" spans="1:7" ht="14.4">
      <c r="A13955" s="27" t="str">
        <f>VLOOKUP(C13955,'user list'!A:B,2,0)</f>
        <v>DOE</v>
      </c>
      <c r="B13955" s="172">
        <v>45819.426215277781</v>
      </c>
      <c r="C13955" s="69" t="s">
        <v>212</v>
      </c>
      <c r="D13955" s="69" t="s">
        <v>1937</v>
      </c>
      <c r="E13955" s="69" t="s">
        <v>2659</v>
      </c>
      <c r="F13955" s="69">
        <v>2068</v>
      </c>
      <c r="G13955" s="69" t="s">
        <v>1939</v>
      </c>
    </row>
    <row r="13956" spans="1:7" ht="14.4">
      <c r="A13956" s="27" t="str">
        <f>VLOOKUP(C13956,'user list'!A:B,2,0)</f>
        <v>DOE</v>
      </c>
      <c r="B13956" s="172">
        <v>45819.426261574074</v>
      </c>
      <c r="C13956" s="69" t="s">
        <v>212</v>
      </c>
      <c r="D13956" s="69" t="s">
        <v>1937</v>
      </c>
      <c r="E13956" s="69" t="s">
        <v>2659</v>
      </c>
      <c r="F13956" s="69">
        <v>2068</v>
      </c>
      <c r="G13956" s="69" t="s">
        <v>1939</v>
      </c>
    </row>
    <row r="13957" spans="1:7" ht="14.4">
      <c r="A13957" s="27" t="str">
        <f>VLOOKUP(C13957,'user list'!A:B,2,0)</f>
        <v>CCESD</v>
      </c>
      <c r="B13957" s="172">
        <v>45819.426678240743</v>
      </c>
      <c r="C13957" s="69" t="s">
        <v>284</v>
      </c>
      <c r="D13957" s="69" t="s">
        <v>1937</v>
      </c>
      <c r="E13957" s="69" t="s">
        <v>2697</v>
      </c>
      <c r="F13957" s="69">
        <v>2138</v>
      </c>
      <c r="G13957" s="69" t="s">
        <v>1939</v>
      </c>
    </row>
    <row r="13958" spans="1:7" ht="14.4">
      <c r="A13958" s="27" t="str">
        <f>VLOOKUP(C13958,'user list'!A:B,2,0)</f>
        <v>QCID</v>
      </c>
      <c r="B13958" s="172">
        <v>45819.426782407405</v>
      </c>
      <c r="C13958" s="69" t="s">
        <v>267</v>
      </c>
      <c r="D13958" s="69" t="s">
        <v>1937</v>
      </c>
      <c r="E13958" s="69" t="s">
        <v>2757</v>
      </c>
      <c r="F13958" s="69">
        <v>2202</v>
      </c>
      <c r="G13958" s="69" t="s">
        <v>2440</v>
      </c>
    </row>
    <row r="13959" spans="1:7" ht="14.4">
      <c r="A13959" s="27" t="str">
        <f>VLOOKUP(C13959,'user list'!A:B,2,0)</f>
        <v>Admin</v>
      </c>
      <c r="B13959" s="172">
        <v>45819.426782407405</v>
      </c>
      <c r="C13959" s="69" t="s">
        <v>186</v>
      </c>
      <c r="D13959" s="69" t="s">
        <v>1937</v>
      </c>
      <c r="E13959" s="69" t="s">
        <v>2757</v>
      </c>
      <c r="F13959" s="69">
        <v>2202</v>
      </c>
      <c r="G13959" s="69" t="s">
        <v>1948</v>
      </c>
    </row>
    <row r="13960" spans="1:7" ht="14.4">
      <c r="A13960" s="27" t="str">
        <f>VLOOKUP(C13960,'user list'!A:B,2,0)</f>
        <v>Admin</v>
      </c>
      <c r="B13960" s="172">
        <v>45819.426782407405</v>
      </c>
      <c r="C13960" s="69" t="s">
        <v>186</v>
      </c>
      <c r="D13960" s="69" t="s">
        <v>1937</v>
      </c>
      <c r="E13960" s="69" t="s">
        <v>2757</v>
      </c>
      <c r="F13960" s="69">
        <v>2202</v>
      </c>
      <c r="G13960" s="69" t="s">
        <v>1948</v>
      </c>
    </row>
    <row r="13961" spans="1:7" ht="14.4">
      <c r="A13961" s="27" t="str">
        <f>VLOOKUP(C13961,'user list'!A:B,2,0)</f>
        <v>Admin</v>
      </c>
      <c r="B13961" s="172">
        <v>45819.426793981482</v>
      </c>
      <c r="C13961" s="69" t="s">
        <v>186</v>
      </c>
      <c r="D13961" s="69" t="s">
        <v>1937</v>
      </c>
      <c r="E13961" s="69" t="s">
        <v>2757</v>
      </c>
      <c r="F13961" s="69">
        <v>2202</v>
      </c>
      <c r="G13961" s="69" t="s">
        <v>1948</v>
      </c>
    </row>
    <row r="13962" spans="1:7" ht="14.4">
      <c r="A13962" s="27" t="str">
        <f>VLOOKUP(C13962,'user list'!A:B,2,0)</f>
        <v>Admin</v>
      </c>
      <c r="B13962" s="172">
        <v>45819.426793981482</v>
      </c>
      <c r="C13962" s="69" t="s">
        <v>186</v>
      </c>
      <c r="D13962" s="69" t="s">
        <v>1937</v>
      </c>
      <c r="E13962" s="69" t="s">
        <v>2757</v>
      </c>
      <c r="F13962" s="69">
        <v>2202</v>
      </c>
      <c r="G13962" s="69" t="s">
        <v>1947</v>
      </c>
    </row>
    <row r="13963" spans="1:7" ht="14.4">
      <c r="A13963" s="27" t="str">
        <f>VLOOKUP(C13963,'user list'!A:B,2,0)</f>
        <v>CCESD</v>
      </c>
      <c r="B13963" s="172">
        <v>45819.426793981482</v>
      </c>
      <c r="C13963" s="69" t="s">
        <v>284</v>
      </c>
      <c r="D13963" s="69" t="s">
        <v>1937</v>
      </c>
      <c r="E13963" s="69" t="s">
        <v>2697</v>
      </c>
      <c r="F13963" s="69">
        <v>2146</v>
      </c>
      <c r="G13963" s="69" t="s">
        <v>1939</v>
      </c>
    </row>
    <row r="13964" spans="1:7" ht="14.4">
      <c r="A13964" s="27" t="str">
        <f>VLOOKUP(C13964,'user list'!A:B,2,0)</f>
        <v>CCESD</v>
      </c>
      <c r="B13964" s="172">
        <v>45819.427141203705</v>
      </c>
      <c r="C13964" s="69" t="s">
        <v>284</v>
      </c>
      <c r="D13964" s="69" t="s">
        <v>1937</v>
      </c>
      <c r="E13964" s="69" t="s">
        <v>2697</v>
      </c>
      <c r="F13964" s="69">
        <v>2146</v>
      </c>
      <c r="G13964" s="69" t="s">
        <v>1939</v>
      </c>
    </row>
    <row r="13965" spans="1:7" ht="14.4">
      <c r="A13965" s="27" t="str">
        <f>VLOOKUP(C13965,'user list'!A:B,2,0)</f>
        <v>DOE</v>
      </c>
      <c r="B13965" s="172">
        <v>45819.427812499998</v>
      </c>
      <c r="C13965" s="69" t="s">
        <v>212</v>
      </c>
      <c r="D13965" s="69" t="s">
        <v>1937</v>
      </c>
      <c r="E13965" s="69" t="s">
        <v>2691</v>
      </c>
      <c r="F13965" s="69">
        <v>2120</v>
      </c>
      <c r="G13965" s="69" t="s">
        <v>1939</v>
      </c>
    </row>
    <row r="13966" spans="1:7" ht="14.4">
      <c r="A13966" s="27" t="str">
        <f>VLOOKUP(C13966,'user list'!A:B,2,0)</f>
        <v>BPLD</v>
      </c>
      <c r="B13966" s="172">
        <v>45819.428240740737</v>
      </c>
      <c r="C13966" s="69" t="s">
        <v>194</v>
      </c>
      <c r="D13966" s="69" t="s">
        <v>1937</v>
      </c>
      <c r="E13966" s="69" t="s">
        <v>2002</v>
      </c>
      <c r="F13966" s="69">
        <v>2197</v>
      </c>
      <c r="G13966" s="69" t="s">
        <v>1949</v>
      </c>
    </row>
    <row r="13967" spans="1:7" ht="14.4">
      <c r="A13967" s="27" t="str">
        <f>VLOOKUP(C13967,'user list'!A:B,2,0)</f>
        <v>BPLD</v>
      </c>
      <c r="B13967" s="172">
        <v>45819.428668981483</v>
      </c>
      <c r="C13967" s="69" t="s">
        <v>194</v>
      </c>
      <c r="D13967" s="69" t="s">
        <v>1937</v>
      </c>
      <c r="E13967" s="69" t="s">
        <v>2697</v>
      </c>
      <c r="F13967" s="69">
        <v>2146</v>
      </c>
      <c r="G13967" s="69" t="s">
        <v>1939</v>
      </c>
    </row>
    <row r="13968" spans="1:7" ht="14.4">
      <c r="A13968" s="27" t="str">
        <f>VLOOKUP(C13968,'user list'!A:B,2,0)</f>
        <v>BPLD</v>
      </c>
      <c r="B13968" s="172">
        <v>45819.428773148145</v>
      </c>
      <c r="C13968" s="69" t="s">
        <v>194</v>
      </c>
      <c r="D13968" s="69" t="s">
        <v>1937</v>
      </c>
      <c r="E13968" s="69" t="s">
        <v>2697</v>
      </c>
      <c r="F13968" s="69">
        <v>2146</v>
      </c>
      <c r="G13968" s="69" t="s">
        <v>1949</v>
      </c>
    </row>
    <row r="13969" spans="1:7" ht="14.4">
      <c r="A13969" s="27" t="str">
        <f>VLOOKUP(C13969,'user list'!A:B,2,0)</f>
        <v>BPLD</v>
      </c>
      <c r="B13969" s="172">
        <v>45819.429803240739</v>
      </c>
      <c r="C13969" s="69" t="s">
        <v>194</v>
      </c>
      <c r="D13969" s="69" t="s">
        <v>1937</v>
      </c>
      <c r="E13969" s="69" t="s">
        <v>2697</v>
      </c>
      <c r="F13969" s="69">
        <v>2138</v>
      </c>
      <c r="G13969" s="69" t="s">
        <v>1939</v>
      </c>
    </row>
    <row r="13970" spans="1:7" ht="14.4">
      <c r="A13970" s="27" t="str">
        <f>VLOOKUP(C13970,'user list'!A:B,2,0)</f>
        <v>BPLD</v>
      </c>
      <c r="B13970" s="172">
        <v>45819.429942129631</v>
      </c>
      <c r="C13970" s="69" t="s">
        <v>194</v>
      </c>
      <c r="D13970" s="69" t="s">
        <v>1937</v>
      </c>
      <c r="E13970" s="69" t="s">
        <v>2697</v>
      </c>
      <c r="F13970" s="69">
        <v>2138</v>
      </c>
      <c r="G13970" s="69" t="s">
        <v>1949</v>
      </c>
    </row>
    <row r="13971" spans="1:7" ht="14.4">
      <c r="A13971" s="27" t="str">
        <f>VLOOKUP(C13971,'user list'!A:B,2,0)</f>
        <v>CCESD</v>
      </c>
      <c r="B13971" s="172">
        <v>45819.4299537037</v>
      </c>
      <c r="C13971" s="69" t="s">
        <v>284</v>
      </c>
      <c r="D13971" s="69" t="s">
        <v>1937</v>
      </c>
      <c r="E13971" s="69" t="s">
        <v>2577</v>
      </c>
      <c r="F13971" s="69">
        <v>1946</v>
      </c>
      <c r="G13971" s="69" t="s">
        <v>1939</v>
      </c>
    </row>
    <row r="13972" spans="1:7" ht="14.4">
      <c r="A13972" s="27" t="str">
        <f>VLOOKUP(C13972,'user list'!A:B,2,0)</f>
        <v>CCESD</v>
      </c>
      <c r="B13972" s="172">
        <v>45819.429988425924</v>
      </c>
      <c r="C13972" s="69" t="s">
        <v>284</v>
      </c>
      <c r="D13972" s="69" t="s">
        <v>1937</v>
      </c>
      <c r="E13972" s="69" t="s">
        <v>2556</v>
      </c>
      <c r="F13972" s="69">
        <v>1916</v>
      </c>
      <c r="G13972" s="69" t="s">
        <v>1939</v>
      </c>
    </row>
    <row r="13973" spans="1:7" ht="14.4">
      <c r="A13973" s="27" t="str">
        <f>VLOOKUP(C13973,'user list'!A:B,2,0)</f>
        <v>CCESD</v>
      </c>
      <c r="B13973" s="172">
        <v>45819.430023148147</v>
      </c>
      <c r="C13973" s="69" t="s">
        <v>284</v>
      </c>
      <c r="D13973" s="69" t="s">
        <v>1937</v>
      </c>
      <c r="E13973" s="69" t="s">
        <v>1636</v>
      </c>
      <c r="F13973" s="69">
        <v>1883</v>
      </c>
      <c r="G13973" s="69" t="s">
        <v>1939</v>
      </c>
    </row>
    <row r="13974" spans="1:7" ht="14.4">
      <c r="A13974" s="27" t="str">
        <f>VLOOKUP(C13974,'user list'!A:B,2,0)</f>
        <v>CCESD</v>
      </c>
      <c r="B13974" s="172">
        <v>45819.430046296293</v>
      </c>
      <c r="C13974" s="69" t="s">
        <v>284</v>
      </c>
      <c r="D13974" s="69" t="s">
        <v>1937</v>
      </c>
      <c r="E13974" s="69" t="s">
        <v>2029</v>
      </c>
      <c r="F13974" s="69">
        <v>1793</v>
      </c>
      <c r="G13974" s="69" t="s">
        <v>1939</v>
      </c>
    </row>
    <row r="13975" spans="1:7" ht="14.4">
      <c r="A13975" s="27" t="str">
        <f>VLOOKUP(C13975,'user list'!A:B,2,0)</f>
        <v>CCESD</v>
      </c>
      <c r="B13975" s="172">
        <v>45819.430069444446</v>
      </c>
      <c r="C13975" s="69" t="s">
        <v>284</v>
      </c>
      <c r="D13975" s="69" t="s">
        <v>1937</v>
      </c>
      <c r="E13975" s="69" t="s">
        <v>2463</v>
      </c>
      <c r="F13975" s="69">
        <v>1760</v>
      </c>
      <c r="G13975" s="69" t="s">
        <v>1939</v>
      </c>
    </row>
    <row r="13976" spans="1:7" ht="14.4">
      <c r="A13976" s="27" t="str">
        <f>VLOOKUP(C13976,'user list'!A:B,2,0)</f>
        <v>CCESD</v>
      </c>
      <c r="B13976" s="172">
        <v>45819.430104166669</v>
      </c>
      <c r="C13976" s="69" t="s">
        <v>284</v>
      </c>
      <c r="D13976" s="69" t="s">
        <v>1937</v>
      </c>
      <c r="E13976" s="69" t="s">
        <v>2460</v>
      </c>
      <c r="F13976" s="69">
        <v>1755</v>
      </c>
      <c r="G13976" s="69" t="s">
        <v>1939</v>
      </c>
    </row>
    <row r="13977" spans="1:7" ht="14.4">
      <c r="A13977" s="27" t="str">
        <f>VLOOKUP(C13977,'user list'!A:B,2,0)</f>
        <v>CCESD</v>
      </c>
      <c r="B13977" s="172">
        <v>45819.430127314816</v>
      </c>
      <c r="C13977" s="69" t="s">
        <v>284</v>
      </c>
      <c r="D13977" s="69" t="s">
        <v>1937</v>
      </c>
      <c r="E13977" s="69" t="s">
        <v>2452</v>
      </c>
      <c r="F13977" s="69" t="s">
        <v>2453</v>
      </c>
      <c r="G13977" s="69">
        <v>1743</v>
      </c>
    </row>
    <row r="13978" spans="1:7" ht="14.4">
      <c r="A13978" s="27" t="str">
        <f>VLOOKUP(C13978,'user list'!A:B,2,0)</f>
        <v>BPLD</v>
      </c>
      <c r="B13978" s="172">
        <v>45819.430486111109</v>
      </c>
      <c r="C13978" s="69" t="s">
        <v>194</v>
      </c>
      <c r="D13978" s="69" t="s">
        <v>1937</v>
      </c>
      <c r="E13978" s="69" t="s">
        <v>2613</v>
      </c>
      <c r="F13978" s="69">
        <v>2126</v>
      </c>
      <c r="G13978" s="69" t="s">
        <v>1939</v>
      </c>
    </row>
    <row r="13979" spans="1:7" ht="14.4">
      <c r="A13979" s="27" t="str">
        <f>VLOOKUP(C13979,'user list'!A:B,2,0)</f>
        <v>BPLD</v>
      </c>
      <c r="B13979" s="172">
        <v>45819.430590277778</v>
      </c>
      <c r="C13979" s="69" t="s">
        <v>194</v>
      </c>
      <c r="D13979" s="69" t="s">
        <v>1937</v>
      </c>
      <c r="E13979" s="69" t="s">
        <v>2613</v>
      </c>
      <c r="F13979" s="69">
        <v>2126</v>
      </c>
      <c r="G13979" s="69" t="s">
        <v>1949</v>
      </c>
    </row>
    <row r="13980" spans="1:7" ht="14.4">
      <c r="A13980" s="27" t="str">
        <f>VLOOKUP(C13980,'user list'!A:B,2,0)</f>
        <v>BCRD</v>
      </c>
      <c r="B13980" s="172">
        <v>45819.43068287037</v>
      </c>
      <c r="C13980" s="69" t="s">
        <v>192</v>
      </c>
      <c r="D13980" s="69" t="s">
        <v>1937</v>
      </c>
      <c r="E13980" s="69" t="s">
        <v>2697</v>
      </c>
      <c r="F13980" s="69">
        <v>2146</v>
      </c>
      <c r="G13980" s="69" t="s">
        <v>1939</v>
      </c>
    </row>
    <row r="13981" spans="1:7" ht="14.4">
      <c r="A13981" s="27" t="str">
        <f>VLOOKUP(C13981,'user list'!A:B,2,0)</f>
        <v>BPLD</v>
      </c>
      <c r="B13981" s="172">
        <v>45819.430694444447</v>
      </c>
      <c r="C13981" s="69" t="s">
        <v>194</v>
      </c>
      <c r="D13981" s="69" t="s">
        <v>1937</v>
      </c>
      <c r="E13981" s="69" t="s">
        <v>2041</v>
      </c>
      <c r="F13981" s="69">
        <v>2113</v>
      </c>
      <c r="G13981" s="69" t="s">
        <v>1939</v>
      </c>
    </row>
    <row r="13982" spans="1:7" ht="14.4">
      <c r="A13982" s="27" t="str">
        <f>VLOOKUP(C13982,'user list'!A:B,2,0)</f>
        <v>BPLD</v>
      </c>
      <c r="B13982" s="172">
        <v>45819.430775462963</v>
      </c>
      <c r="C13982" s="69" t="s">
        <v>194</v>
      </c>
      <c r="D13982" s="69" t="s">
        <v>1937</v>
      </c>
      <c r="E13982" s="69" t="s">
        <v>2041</v>
      </c>
      <c r="F13982" s="69">
        <v>2113</v>
      </c>
      <c r="G13982" s="69" t="s">
        <v>1949</v>
      </c>
    </row>
    <row r="13983" spans="1:7" ht="14.4">
      <c r="A13983" s="27" t="str">
        <f>VLOOKUP(C13983,'user list'!A:B,2,0)</f>
        <v>BPLD</v>
      </c>
      <c r="B13983" s="172">
        <v>45819.430937500001</v>
      </c>
      <c r="C13983" s="69" t="s">
        <v>194</v>
      </c>
      <c r="D13983" s="69" t="s">
        <v>1937</v>
      </c>
      <c r="E13983" s="69" t="s">
        <v>2685</v>
      </c>
      <c r="F13983" s="69">
        <v>2107</v>
      </c>
      <c r="G13983" s="69" t="s">
        <v>1939</v>
      </c>
    </row>
    <row r="13984" spans="1:7" ht="14.4">
      <c r="A13984" s="27" t="str">
        <f>VLOOKUP(C13984,'user list'!A:B,2,0)</f>
        <v>ITDD</v>
      </c>
      <c r="B13984" s="172">
        <v>45819.430983796294</v>
      </c>
      <c r="C13984" s="69" t="s">
        <v>219</v>
      </c>
      <c r="D13984" s="69" t="s">
        <v>1937</v>
      </c>
      <c r="E13984" s="69" t="s">
        <v>2001</v>
      </c>
      <c r="F13984" s="69">
        <v>2198</v>
      </c>
      <c r="G13984" s="69" t="s">
        <v>1939</v>
      </c>
    </row>
    <row r="13985" spans="1:7" ht="14.4">
      <c r="A13985" s="27" t="str">
        <f>VLOOKUP(C13985,'user list'!A:B,2,0)</f>
        <v>ITDD</v>
      </c>
      <c r="B13985" s="172">
        <v>45819.430995370371</v>
      </c>
      <c r="C13985" s="69" t="s">
        <v>219</v>
      </c>
      <c r="D13985" s="69" t="s">
        <v>1937</v>
      </c>
      <c r="E13985" s="69" t="s">
        <v>2002</v>
      </c>
      <c r="F13985" s="69">
        <v>2197</v>
      </c>
      <c r="G13985" s="69" t="s">
        <v>1939</v>
      </c>
    </row>
    <row r="13986" spans="1:7" ht="14.4">
      <c r="A13986" s="27" t="str">
        <f>VLOOKUP(C13986,'user list'!A:B,2,0)</f>
        <v>ITDD</v>
      </c>
      <c r="B13986" s="172">
        <v>45819.431018518517</v>
      </c>
      <c r="C13986" s="69" t="s">
        <v>219</v>
      </c>
      <c r="D13986" s="69" t="s">
        <v>1937</v>
      </c>
      <c r="E13986" s="69" t="s">
        <v>1974</v>
      </c>
      <c r="F13986" s="69">
        <v>2193</v>
      </c>
      <c r="G13986" s="69" t="s">
        <v>1939</v>
      </c>
    </row>
    <row r="13987" spans="1:7" ht="14.4">
      <c r="A13987" s="27" t="str">
        <f>VLOOKUP(C13987,'user list'!A:B,2,0)</f>
        <v>BPLD</v>
      </c>
      <c r="B13987" s="172">
        <v>45819.431041666663</v>
      </c>
      <c r="C13987" s="69" t="s">
        <v>194</v>
      </c>
      <c r="D13987" s="69" t="s">
        <v>1937</v>
      </c>
      <c r="E13987" s="69" t="s">
        <v>2685</v>
      </c>
      <c r="F13987" s="69">
        <v>2107</v>
      </c>
      <c r="G13987" s="69" t="s">
        <v>1949</v>
      </c>
    </row>
    <row r="13988" spans="1:7" ht="14.4">
      <c r="A13988" s="27" t="str">
        <f>VLOOKUP(C13988,'user list'!A:B,2,0)</f>
        <v>ITDD</v>
      </c>
      <c r="B13988" s="172">
        <v>45819.431041666663</v>
      </c>
      <c r="C13988" s="69" t="s">
        <v>219</v>
      </c>
      <c r="D13988" s="69" t="s">
        <v>1937</v>
      </c>
      <c r="E13988" s="69">
        <v>2168</v>
      </c>
      <c r="F13988" s="69">
        <v>2168</v>
      </c>
      <c r="G13988" s="69" t="s">
        <v>1939</v>
      </c>
    </row>
    <row r="13989" spans="1:7" ht="14.4">
      <c r="A13989" s="27" t="str">
        <f>VLOOKUP(C13989,'user list'!A:B,2,0)</f>
        <v>ITDD</v>
      </c>
      <c r="B13989" s="172">
        <v>45819.431041666663</v>
      </c>
      <c r="C13989" s="69" t="s">
        <v>219</v>
      </c>
      <c r="D13989" s="69" t="s">
        <v>1937</v>
      </c>
      <c r="E13989" s="69">
        <v>2168</v>
      </c>
      <c r="F13989" s="69">
        <v>2168</v>
      </c>
      <c r="G13989" s="69" t="s">
        <v>1939</v>
      </c>
    </row>
    <row r="13990" spans="1:7" ht="14.4">
      <c r="A13990" s="27" t="str">
        <f>VLOOKUP(C13990,'user list'!A:B,2,0)</f>
        <v>ITDD</v>
      </c>
      <c r="B13990" s="172">
        <v>45819.431087962963</v>
      </c>
      <c r="C13990" s="69" t="s">
        <v>219</v>
      </c>
      <c r="D13990" s="69" t="s">
        <v>1937</v>
      </c>
      <c r="E13990" s="69" t="s">
        <v>2623</v>
      </c>
      <c r="F13990" s="69">
        <v>2163</v>
      </c>
      <c r="G13990" s="69" t="s">
        <v>1939</v>
      </c>
    </row>
    <row r="13991" spans="1:7" ht="14.4">
      <c r="A13991" s="27" t="str">
        <f>VLOOKUP(C13991,'user list'!A:B,2,0)</f>
        <v>ITDD</v>
      </c>
      <c r="B13991" s="172">
        <v>45819.431111111109</v>
      </c>
      <c r="C13991" s="69" t="s">
        <v>219</v>
      </c>
      <c r="D13991" s="69" t="s">
        <v>1937</v>
      </c>
      <c r="E13991" s="69" t="s">
        <v>2622</v>
      </c>
      <c r="F13991" s="69">
        <v>2147</v>
      </c>
      <c r="G13991" s="69" t="s">
        <v>1939</v>
      </c>
    </row>
    <row r="13992" spans="1:7" ht="14.4">
      <c r="A13992" s="27" t="str">
        <f>VLOOKUP(C13992,'user list'!A:B,2,0)</f>
        <v>BPLD</v>
      </c>
      <c r="B13992" s="172">
        <v>45819.431145833332</v>
      </c>
      <c r="C13992" s="69" t="s">
        <v>194</v>
      </c>
      <c r="D13992" s="69" t="s">
        <v>1937</v>
      </c>
      <c r="E13992" s="69" t="s">
        <v>2638</v>
      </c>
      <c r="F13992" s="69">
        <v>2045</v>
      </c>
      <c r="G13992" s="69" t="s">
        <v>1939</v>
      </c>
    </row>
    <row r="13993" spans="1:7" ht="14.4">
      <c r="A13993" s="27" t="str">
        <f>VLOOKUP(C13993,'user list'!A:B,2,0)</f>
        <v>BPLD</v>
      </c>
      <c r="B13993" s="172">
        <v>45819.431250000001</v>
      </c>
      <c r="C13993" s="69" t="s">
        <v>194</v>
      </c>
      <c r="D13993" s="69" t="s">
        <v>1937</v>
      </c>
      <c r="E13993" s="69" t="s">
        <v>2638</v>
      </c>
      <c r="F13993" s="69">
        <v>2045</v>
      </c>
      <c r="G13993" s="69" t="s">
        <v>1949</v>
      </c>
    </row>
    <row r="13994" spans="1:7" ht="14.4">
      <c r="A13994" s="27" t="str">
        <f>VLOOKUP(C13994,'user list'!A:B,2,0)</f>
        <v>BPLD</v>
      </c>
      <c r="B13994" s="172">
        <v>45819.431319444448</v>
      </c>
      <c r="C13994" s="69" t="s">
        <v>194</v>
      </c>
      <c r="D13994" s="69" t="s">
        <v>1937</v>
      </c>
      <c r="E13994" s="69" t="s">
        <v>2633</v>
      </c>
      <c r="F13994" s="69">
        <v>2040</v>
      </c>
      <c r="G13994" s="69" t="s">
        <v>1939</v>
      </c>
    </row>
    <row r="13995" spans="1:7" ht="14.4">
      <c r="A13995" s="27" t="str">
        <f>VLOOKUP(C13995,'user list'!A:B,2,0)</f>
        <v>BCRD</v>
      </c>
      <c r="B13995" s="172">
        <v>45819.431354166663</v>
      </c>
      <c r="C13995" s="69" t="s">
        <v>192</v>
      </c>
      <c r="D13995" s="69" t="s">
        <v>1937</v>
      </c>
      <c r="E13995" s="69" t="s">
        <v>2697</v>
      </c>
      <c r="F13995" s="69">
        <v>2146</v>
      </c>
      <c r="G13995" s="69" t="s">
        <v>1939</v>
      </c>
    </row>
    <row r="13996" spans="1:7" ht="14.4">
      <c r="A13996" s="27" t="str">
        <f>VLOOKUP(C13996,'user list'!A:B,2,0)</f>
        <v>BCRD</v>
      </c>
      <c r="B13996" s="172">
        <v>45819.431377314817</v>
      </c>
      <c r="C13996" s="69" t="s">
        <v>192</v>
      </c>
      <c r="D13996" s="69" t="s">
        <v>1937</v>
      </c>
      <c r="E13996" s="69" t="s">
        <v>2697</v>
      </c>
      <c r="F13996" s="69">
        <v>2138</v>
      </c>
      <c r="G13996" s="69" t="s">
        <v>1939</v>
      </c>
    </row>
    <row r="13997" spans="1:7" ht="14.4">
      <c r="A13997" s="27" t="str">
        <f>VLOOKUP(C13997,'user list'!A:B,2,0)</f>
        <v>BPLD</v>
      </c>
      <c r="B13997" s="172">
        <v>45819.43141203704</v>
      </c>
      <c r="C13997" s="69" t="s">
        <v>194</v>
      </c>
      <c r="D13997" s="69" t="s">
        <v>1937</v>
      </c>
      <c r="E13997" s="69" t="s">
        <v>2633</v>
      </c>
      <c r="F13997" s="69">
        <v>2040</v>
      </c>
      <c r="G13997" s="69" t="s">
        <v>1949</v>
      </c>
    </row>
    <row r="13998" spans="1:7" ht="14.4">
      <c r="A13998" s="27" t="str">
        <f>VLOOKUP(C13998,'user list'!A:B,2,0)</f>
        <v>BCRD</v>
      </c>
      <c r="B13998" s="172">
        <v>45819.431435185186</v>
      </c>
      <c r="C13998" s="69" t="s">
        <v>192</v>
      </c>
      <c r="D13998" s="69" t="s">
        <v>1937</v>
      </c>
      <c r="E13998" s="69" t="s">
        <v>2697</v>
      </c>
      <c r="F13998" s="69">
        <v>2146</v>
      </c>
      <c r="G13998" s="69" t="s">
        <v>1939</v>
      </c>
    </row>
    <row r="13999" spans="1:7" ht="14.4">
      <c r="A13999" s="27" t="str">
        <f>VLOOKUP(C13999,'user list'!A:B,2,0)</f>
        <v>BCRD</v>
      </c>
      <c r="B13999" s="172">
        <v>45819.431493055556</v>
      </c>
      <c r="C13999" s="69" t="s">
        <v>192</v>
      </c>
      <c r="D13999" s="69" t="s">
        <v>1937</v>
      </c>
      <c r="E13999" s="69" t="s">
        <v>2697</v>
      </c>
      <c r="F13999" s="69">
        <v>2138</v>
      </c>
      <c r="G13999" s="69" t="s">
        <v>1939</v>
      </c>
    </row>
    <row r="14000" spans="1:7" ht="14.4">
      <c r="A14000" s="27" t="str">
        <f>VLOOKUP(C14000,'user list'!A:B,2,0)</f>
        <v>Admin</v>
      </c>
      <c r="B14000" s="172">
        <v>45819.434340277781</v>
      </c>
      <c r="C14000" s="69" t="s">
        <v>186</v>
      </c>
      <c r="D14000" s="69" t="s">
        <v>1937</v>
      </c>
      <c r="E14000" s="69" t="s">
        <v>2756</v>
      </c>
      <c r="F14000" s="69">
        <v>2201</v>
      </c>
      <c r="G14000" s="69" t="s">
        <v>1939</v>
      </c>
    </row>
    <row r="14001" spans="1:7" ht="14.4">
      <c r="A14001" s="27" t="str">
        <f>VLOOKUP(C14001,'user list'!A:B,2,0)</f>
        <v>Admin</v>
      </c>
      <c r="B14001" s="172">
        <v>45819.434374999997</v>
      </c>
      <c r="C14001" s="69" t="s">
        <v>186</v>
      </c>
      <c r="D14001" s="69" t="s">
        <v>1937</v>
      </c>
      <c r="E14001" s="69" t="s">
        <v>2755</v>
      </c>
      <c r="F14001" s="69">
        <v>2200</v>
      </c>
      <c r="G14001" s="69" t="s">
        <v>1939</v>
      </c>
    </row>
    <row r="14002" spans="1:7" ht="14.4">
      <c r="A14002" s="27" t="str">
        <f>VLOOKUP(C14002,'user list'!A:B,2,0)</f>
        <v>Admin</v>
      </c>
      <c r="B14002" s="172">
        <v>45819.434699074074</v>
      </c>
      <c r="C14002" s="69" t="s">
        <v>186</v>
      </c>
      <c r="D14002" s="69" t="s">
        <v>1937</v>
      </c>
      <c r="E14002" s="69" t="s">
        <v>1974</v>
      </c>
      <c r="F14002" s="69">
        <v>2192</v>
      </c>
      <c r="G14002" s="69" t="s">
        <v>1939</v>
      </c>
    </row>
    <row r="14003" spans="1:7" ht="14.4">
      <c r="A14003" s="27" t="str">
        <f>VLOOKUP(C14003,'user list'!A:B,2,0)</f>
        <v>DBO</v>
      </c>
      <c r="B14003" s="172">
        <v>45819.434710648151</v>
      </c>
      <c r="C14003" s="69" t="s">
        <v>209</v>
      </c>
      <c r="D14003" s="69" t="s">
        <v>1937</v>
      </c>
      <c r="E14003" s="69" t="s">
        <v>2334</v>
      </c>
      <c r="F14003" s="69">
        <v>2134</v>
      </c>
      <c r="G14003" s="69" t="s">
        <v>1939</v>
      </c>
    </row>
    <row r="14004" spans="1:7" ht="14.4">
      <c r="A14004" s="27" t="str">
        <f>VLOOKUP(C14004,'user list'!A:B,2,0)</f>
        <v>Admin</v>
      </c>
      <c r="B14004" s="172">
        <v>45819.434710648151</v>
      </c>
      <c r="C14004" s="69" t="s">
        <v>186</v>
      </c>
      <c r="D14004" s="69" t="s">
        <v>1937</v>
      </c>
      <c r="E14004" s="69" t="s">
        <v>1974</v>
      </c>
      <c r="F14004" s="69">
        <v>2191</v>
      </c>
      <c r="G14004" s="69" t="s">
        <v>1939</v>
      </c>
    </row>
    <row r="14005" spans="1:7" ht="14.4">
      <c r="A14005" s="27" t="str">
        <f>VLOOKUP(C14005,'user list'!A:B,2,0)</f>
        <v>Admin</v>
      </c>
      <c r="B14005" s="172">
        <v>45819.434733796297</v>
      </c>
      <c r="C14005" s="69" t="s">
        <v>186</v>
      </c>
      <c r="D14005" s="69" t="s">
        <v>1937</v>
      </c>
      <c r="E14005" s="69" t="s">
        <v>2473</v>
      </c>
      <c r="F14005" s="69">
        <v>2190</v>
      </c>
      <c r="G14005" s="69" t="s">
        <v>1939</v>
      </c>
    </row>
    <row r="14006" spans="1:7" ht="14.4">
      <c r="A14006" s="27" t="str">
        <f>VLOOKUP(C14006,'user list'!A:B,2,0)</f>
        <v>BPLD</v>
      </c>
      <c r="B14006" s="172">
        <v>45819.435162037036</v>
      </c>
      <c r="C14006" s="69" t="s">
        <v>194</v>
      </c>
      <c r="D14006" s="69" t="s">
        <v>1937</v>
      </c>
      <c r="E14006" s="69" t="s">
        <v>1991</v>
      </c>
      <c r="F14006" s="69">
        <v>1982</v>
      </c>
      <c r="G14006" s="69" t="s">
        <v>1939</v>
      </c>
    </row>
    <row r="14007" spans="1:7" ht="14.4">
      <c r="A14007" s="27" t="str">
        <f>VLOOKUP(C14007,'user list'!A:B,2,0)</f>
        <v>BPLD</v>
      </c>
      <c r="B14007" s="172">
        <v>45819.435254629629</v>
      </c>
      <c r="C14007" s="69" t="s">
        <v>194</v>
      </c>
      <c r="D14007" s="69" t="s">
        <v>1937</v>
      </c>
      <c r="E14007" s="69" t="s">
        <v>1991</v>
      </c>
      <c r="F14007" s="69">
        <v>1982</v>
      </c>
      <c r="G14007" s="69" t="s">
        <v>1949</v>
      </c>
    </row>
    <row r="14008" spans="1:7" ht="14.4">
      <c r="A14008" s="27" t="str">
        <f>VLOOKUP(C14008,'user list'!A:B,2,0)</f>
        <v>BPLD</v>
      </c>
      <c r="B14008" s="172">
        <v>45819.435439814813</v>
      </c>
      <c r="C14008" s="69" t="s">
        <v>194</v>
      </c>
      <c r="D14008" s="69" t="s">
        <v>1937</v>
      </c>
      <c r="E14008" s="69" t="s">
        <v>2601</v>
      </c>
      <c r="F14008" s="69">
        <v>1976</v>
      </c>
      <c r="G14008" s="69" t="s">
        <v>1939</v>
      </c>
    </row>
    <row r="14009" spans="1:7" ht="14.4">
      <c r="A14009" s="27" t="str">
        <f>VLOOKUP(C14009,'user list'!A:B,2,0)</f>
        <v>DBO</v>
      </c>
      <c r="B14009" s="172">
        <v>45819.436631944445</v>
      </c>
      <c r="C14009" s="69" t="s">
        <v>209</v>
      </c>
      <c r="D14009" s="69" t="s">
        <v>1937</v>
      </c>
      <c r="E14009" s="69" t="s">
        <v>2334</v>
      </c>
      <c r="F14009" s="69">
        <v>2134</v>
      </c>
      <c r="G14009" s="69" t="s">
        <v>1949</v>
      </c>
    </row>
    <row r="14010" spans="1:7" ht="14.4">
      <c r="A14010" s="27" t="str">
        <f>VLOOKUP(C14010,'user list'!A:B,2,0)</f>
        <v>BPLD</v>
      </c>
      <c r="B14010" s="172">
        <v>45819.436736111114</v>
      </c>
      <c r="C14010" s="69" t="s">
        <v>194</v>
      </c>
      <c r="D14010" s="69" t="s">
        <v>1937</v>
      </c>
      <c r="E14010" s="69" t="s">
        <v>2577</v>
      </c>
      <c r="F14010" s="69">
        <v>1946</v>
      </c>
      <c r="G14010" s="69" t="s">
        <v>1939</v>
      </c>
    </row>
    <row r="14011" spans="1:7" ht="14.4">
      <c r="A14011" s="27" t="str">
        <f>VLOOKUP(C14011,'user list'!A:B,2,0)</f>
        <v>BPLD</v>
      </c>
      <c r="B14011" s="172">
        <v>45819.436932870369</v>
      </c>
      <c r="C14011" s="69" t="s">
        <v>194</v>
      </c>
      <c r="D14011" s="69" t="s">
        <v>1937</v>
      </c>
      <c r="E14011" s="69" t="s">
        <v>2577</v>
      </c>
      <c r="F14011" s="69">
        <v>1946</v>
      </c>
      <c r="G14011" s="69" t="s">
        <v>1949</v>
      </c>
    </row>
    <row r="14012" spans="1:7" ht="14.4">
      <c r="A14012" s="27" t="str">
        <f>VLOOKUP(C14012,'user list'!A:B,2,0)</f>
        <v>BPLD</v>
      </c>
      <c r="B14012" s="172">
        <v>45819.437002314815</v>
      </c>
      <c r="C14012" s="69" t="s">
        <v>194</v>
      </c>
      <c r="D14012" s="69" t="s">
        <v>1937</v>
      </c>
      <c r="E14012" s="69" t="s">
        <v>2560</v>
      </c>
      <c r="F14012" s="69">
        <v>1940</v>
      </c>
      <c r="G14012" s="69" t="s">
        <v>1939</v>
      </c>
    </row>
    <row r="14013" spans="1:7" ht="14.4">
      <c r="A14013" s="27" t="str">
        <f>VLOOKUP(C14013,'user list'!A:B,2,0)</f>
        <v>BPLD</v>
      </c>
      <c r="B14013" s="172">
        <v>45819.43712962963</v>
      </c>
      <c r="C14013" s="69" t="s">
        <v>194</v>
      </c>
      <c r="D14013" s="69" t="s">
        <v>1937</v>
      </c>
      <c r="E14013" s="69" t="s">
        <v>2560</v>
      </c>
      <c r="F14013" s="69">
        <v>1940</v>
      </c>
      <c r="G14013" s="69" t="s">
        <v>1949</v>
      </c>
    </row>
    <row r="14014" spans="1:7" ht="14.4">
      <c r="A14014" s="27" t="str">
        <f>VLOOKUP(C14014,'user list'!A:B,2,0)</f>
        <v>BPLD</v>
      </c>
      <c r="B14014" s="172">
        <v>45819.4371875</v>
      </c>
      <c r="C14014" s="69" t="s">
        <v>194</v>
      </c>
      <c r="D14014" s="69" t="s">
        <v>1937</v>
      </c>
      <c r="E14014" s="69" t="s">
        <v>2559</v>
      </c>
      <c r="F14014" s="69">
        <v>1939</v>
      </c>
      <c r="G14014" s="69" t="s">
        <v>1939</v>
      </c>
    </row>
    <row r="14015" spans="1:7" ht="14.4">
      <c r="A14015" s="27" t="str">
        <f>VLOOKUP(C14015,'user list'!A:B,2,0)</f>
        <v>CHD</v>
      </c>
      <c r="B14015" s="172">
        <v>45819.437268518515</v>
      </c>
      <c r="C14015" s="69" t="s">
        <v>203</v>
      </c>
      <c r="D14015" s="69" t="s">
        <v>1937</v>
      </c>
      <c r="E14015" s="69" t="s">
        <v>2697</v>
      </c>
      <c r="F14015" s="69">
        <v>2138</v>
      </c>
      <c r="G14015" s="69" t="s">
        <v>1939</v>
      </c>
    </row>
    <row r="14016" spans="1:7" ht="14.4">
      <c r="A14016" s="27" t="str">
        <f>VLOOKUP(C14016,'user list'!A:B,2,0)</f>
        <v>BPLD</v>
      </c>
      <c r="B14016" s="172">
        <v>45819.437268518515</v>
      </c>
      <c r="C14016" s="69" t="s">
        <v>194</v>
      </c>
      <c r="D14016" s="69" t="s">
        <v>1937</v>
      </c>
      <c r="E14016" s="69" t="s">
        <v>2559</v>
      </c>
      <c r="F14016" s="69">
        <v>1939</v>
      </c>
      <c r="G14016" s="69" t="s">
        <v>1949</v>
      </c>
    </row>
    <row r="14017" spans="1:7" ht="14.4">
      <c r="A14017" s="27" t="str">
        <f>VLOOKUP(C14017,'user list'!A:B,2,0)</f>
        <v>BPLD</v>
      </c>
      <c r="B14017" s="172">
        <v>45819.437337962961</v>
      </c>
      <c r="C14017" s="69" t="s">
        <v>194</v>
      </c>
      <c r="D14017" s="69" t="s">
        <v>1937</v>
      </c>
      <c r="E14017" s="69" t="s">
        <v>2560</v>
      </c>
      <c r="F14017" s="69">
        <v>1922</v>
      </c>
      <c r="G14017" s="69" t="s">
        <v>1939</v>
      </c>
    </row>
    <row r="14018" spans="1:7" ht="14.4">
      <c r="A14018" s="27" t="str">
        <f>VLOOKUP(C14018,'user list'!A:B,2,0)</f>
        <v>BPLD</v>
      </c>
      <c r="B14018" s="172">
        <v>45819.437465277777</v>
      </c>
      <c r="C14018" s="69" t="s">
        <v>194</v>
      </c>
      <c r="D14018" s="69" t="s">
        <v>1937</v>
      </c>
      <c r="E14018" s="69" t="s">
        <v>2560</v>
      </c>
      <c r="F14018" s="69">
        <v>1922</v>
      </c>
      <c r="G14018" s="69" t="s">
        <v>1949</v>
      </c>
    </row>
    <row r="14019" spans="1:7" ht="14.4">
      <c r="A14019" s="27" t="str">
        <f>VLOOKUP(C14019,'user list'!A:B,2,0)</f>
        <v>BPLD</v>
      </c>
      <c r="B14019" s="172">
        <v>45819.4375462963</v>
      </c>
      <c r="C14019" s="69" t="s">
        <v>194</v>
      </c>
      <c r="D14019" s="69" t="s">
        <v>1937</v>
      </c>
      <c r="E14019" s="69" t="s">
        <v>2556</v>
      </c>
      <c r="F14019" s="69">
        <v>1916</v>
      </c>
      <c r="G14019" s="69" t="s">
        <v>1939</v>
      </c>
    </row>
    <row r="14020" spans="1:7" ht="14.4">
      <c r="A14020" s="27" t="str">
        <f>VLOOKUP(C14020,'user list'!A:B,2,0)</f>
        <v>BPLD</v>
      </c>
      <c r="B14020" s="172">
        <v>45819.437638888892</v>
      </c>
      <c r="C14020" s="69" t="s">
        <v>194</v>
      </c>
      <c r="D14020" s="69" t="s">
        <v>1937</v>
      </c>
      <c r="E14020" s="69" t="s">
        <v>2556</v>
      </c>
      <c r="F14020" s="69">
        <v>1916</v>
      </c>
      <c r="G14020" s="69" t="s">
        <v>1949</v>
      </c>
    </row>
    <row r="14021" spans="1:7" ht="14.4">
      <c r="A14021" s="27" t="str">
        <f>VLOOKUP(C14021,'user list'!A:B,2,0)</f>
        <v>CHD</v>
      </c>
      <c r="B14021" s="172">
        <v>45819.438240740739</v>
      </c>
      <c r="C14021" s="69" t="s">
        <v>203</v>
      </c>
      <c r="D14021" s="69" t="s">
        <v>1937</v>
      </c>
      <c r="E14021" s="69" t="s">
        <v>2682</v>
      </c>
      <c r="F14021" s="69">
        <v>2094</v>
      </c>
      <c r="G14021" s="69" t="s">
        <v>1939</v>
      </c>
    </row>
    <row r="14022" spans="1:7" ht="14.4">
      <c r="A14022" s="27" t="str">
        <f>VLOOKUP(C14022,'user list'!A:B,2,0)</f>
        <v>BPLD</v>
      </c>
      <c r="B14022" s="172">
        <v>45819.438958333332</v>
      </c>
      <c r="C14022" s="69" t="s">
        <v>194</v>
      </c>
      <c r="D14022" s="69" t="s">
        <v>1937</v>
      </c>
      <c r="E14022" s="69" t="s">
        <v>1974</v>
      </c>
      <c r="F14022" s="69">
        <v>1904</v>
      </c>
      <c r="G14022" s="69" t="s">
        <v>1939</v>
      </c>
    </row>
    <row r="14023" spans="1:7" ht="14.4">
      <c r="A14023" s="27" t="str">
        <f>VLOOKUP(C14023,'user list'!A:B,2,0)</f>
        <v>BPLD</v>
      </c>
      <c r="B14023" s="172">
        <v>45819.439074074071</v>
      </c>
      <c r="C14023" s="69" t="s">
        <v>194</v>
      </c>
      <c r="D14023" s="69" t="s">
        <v>1937</v>
      </c>
      <c r="E14023" s="69" t="s">
        <v>1974</v>
      </c>
      <c r="F14023" s="69">
        <v>1904</v>
      </c>
      <c r="G14023" s="69" t="s">
        <v>1949</v>
      </c>
    </row>
    <row r="14024" spans="1:7" ht="14.4">
      <c r="A14024" s="27" t="str">
        <f>VLOOKUP(C14024,'user list'!A:B,2,0)</f>
        <v>BPLD</v>
      </c>
      <c r="B14024" s="172">
        <v>45819.439155092594</v>
      </c>
      <c r="C14024" s="69" t="s">
        <v>194</v>
      </c>
      <c r="D14024" s="69" t="s">
        <v>1937</v>
      </c>
      <c r="E14024" s="69" t="s">
        <v>2534</v>
      </c>
      <c r="F14024" s="69">
        <v>1881</v>
      </c>
      <c r="G14024" s="69" t="s">
        <v>1939</v>
      </c>
    </row>
    <row r="14025" spans="1:7" ht="14.4">
      <c r="A14025" s="27" t="str">
        <f>VLOOKUP(C14025,'user list'!A:B,2,0)</f>
        <v>BPLD</v>
      </c>
      <c r="B14025" s="172">
        <v>45819.439317129632</v>
      </c>
      <c r="C14025" s="69" t="s">
        <v>194</v>
      </c>
      <c r="D14025" s="69" t="s">
        <v>1937</v>
      </c>
      <c r="E14025" s="69" t="s">
        <v>2534</v>
      </c>
      <c r="F14025" s="69">
        <v>1881</v>
      </c>
      <c r="G14025" s="69" t="s">
        <v>1949</v>
      </c>
    </row>
    <row r="14026" spans="1:7" ht="14.4">
      <c r="A14026" s="27" t="str">
        <f>VLOOKUP(C14026,'user list'!A:B,2,0)</f>
        <v>Admin</v>
      </c>
      <c r="B14026" s="172">
        <v>45819.439756944441</v>
      </c>
      <c r="C14026" s="69" t="s">
        <v>186</v>
      </c>
      <c r="D14026" s="69" t="s">
        <v>1937</v>
      </c>
      <c r="E14026" s="69" t="s">
        <v>2757</v>
      </c>
      <c r="F14026" s="69">
        <v>2202</v>
      </c>
      <c r="G14026" s="69" t="s">
        <v>1939</v>
      </c>
    </row>
    <row r="14027" spans="1:7" ht="14.4">
      <c r="A14027" s="27" t="str">
        <f>VLOOKUP(C14027,'user list'!A:B,2,0)</f>
        <v>DBO</v>
      </c>
      <c r="B14027" s="172">
        <v>45819.441365740742</v>
      </c>
      <c r="C14027" s="69" t="s">
        <v>210</v>
      </c>
      <c r="D14027" s="69" t="s">
        <v>1937</v>
      </c>
      <c r="E14027" s="69" t="s">
        <v>2697</v>
      </c>
      <c r="F14027" s="69">
        <v>2146</v>
      </c>
      <c r="G14027" s="69" t="s">
        <v>1939</v>
      </c>
    </row>
    <row r="14028" spans="1:7" ht="14.4">
      <c r="A14028" s="27" t="str">
        <f>VLOOKUP(C14028,'user list'!A:B,2,0)</f>
        <v>DBO</v>
      </c>
      <c r="B14028" s="172">
        <v>45819.441458333335</v>
      </c>
      <c r="C14028" s="69" t="s">
        <v>210</v>
      </c>
      <c r="D14028" s="69" t="s">
        <v>1937</v>
      </c>
      <c r="E14028" s="69" t="s">
        <v>2334</v>
      </c>
      <c r="F14028" s="69">
        <v>2134</v>
      </c>
      <c r="G14028" s="69" t="s">
        <v>1939</v>
      </c>
    </row>
    <row r="14029" spans="1:7" ht="14.4">
      <c r="A14029" s="27" t="str">
        <f>VLOOKUP(C14029,'user list'!A:B,2,0)</f>
        <v>CHD</v>
      </c>
      <c r="B14029" s="172">
        <v>45819.441724537035</v>
      </c>
      <c r="C14029" s="69" t="s">
        <v>203</v>
      </c>
      <c r="D14029" s="69" t="s">
        <v>1937</v>
      </c>
      <c r="E14029" s="69" t="s">
        <v>2697</v>
      </c>
      <c r="F14029" s="69">
        <v>2146</v>
      </c>
      <c r="G14029" s="69" t="s">
        <v>1939</v>
      </c>
    </row>
    <row r="14030" spans="1:7" ht="14.4">
      <c r="A14030" s="27" t="str">
        <f>VLOOKUP(C14030,'user list'!A:B,2,0)</f>
        <v>DBO</v>
      </c>
      <c r="B14030" s="172">
        <v>45819.441886574074</v>
      </c>
      <c r="C14030" s="69" t="s">
        <v>210</v>
      </c>
      <c r="D14030" s="69" t="s">
        <v>1937</v>
      </c>
      <c r="E14030" s="69" t="s">
        <v>2334</v>
      </c>
      <c r="F14030" s="69">
        <v>2134</v>
      </c>
      <c r="G14030" s="69" t="s">
        <v>1947</v>
      </c>
    </row>
    <row r="14031" spans="1:7" ht="14.4">
      <c r="A14031" s="27" t="str">
        <f>VLOOKUP(C14031,'user list'!A:B,2,0)</f>
        <v>DBO</v>
      </c>
      <c r="B14031" s="172">
        <v>45819.441886574074</v>
      </c>
      <c r="C14031" s="69" t="s">
        <v>210</v>
      </c>
      <c r="D14031" s="69" t="s">
        <v>1937</v>
      </c>
      <c r="E14031" s="69" t="s">
        <v>2334</v>
      </c>
      <c r="F14031" s="69">
        <v>2134</v>
      </c>
      <c r="G14031" s="69" t="s">
        <v>1948</v>
      </c>
    </row>
    <row r="14032" spans="1:7" ht="14.4">
      <c r="A14032" s="27" t="str">
        <f>VLOOKUP(C14032,'user list'!A:B,2,0)</f>
        <v>DBO</v>
      </c>
      <c r="B14032" s="172">
        <v>45819.441886574074</v>
      </c>
      <c r="C14032" s="69" t="s">
        <v>210</v>
      </c>
      <c r="D14032" s="69" t="s">
        <v>1937</v>
      </c>
      <c r="E14032" s="69" t="s">
        <v>2334</v>
      </c>
      <c r="F14032" s="69">
        <v>2134</v>
      </c>
      <c r="G14032" s="69" t="s">
        <v>1939</v>
      </c>
    </row>
    <row r="14033" spans="1:7" ht="14.4">
      <c r="A14033" s="27" t="str">
        <f>VLOOKUP(C14033,'user list'!A:B,2,0)</f>
        <v>Admin</v>
      </c>
      <c r="B14033" s="172">
        <v>45819.44189814815</v>
      </c>
      <c r="C14033" s="69" t="s">
        <v>186</v>
      </c>
      <c r="D14033" s="69" t="s">
        <v>1937</v>
      </c>
      <c r="E14033" s="69" t="s">
        <v>2334</v>
      </c>
      <c r="F14033" s="69">
        <v>2134</v>
      </c>
      <c r="G14033" s="69" t="s">
        <v>1948</v>
      </c>
    </row>
    <row r="14034" spans="1:7" ht="14.4">
      <c r="A14034" s="27" t="str">
        <f>VLOOKUP(C14034,'user list'!A:B,2,0)</f>
        <v>Admin</v>
      </c>
      <c r="B14034" s="172">
        <v>45819.443124999998</v>
      </c>
      <c r="C14034" s="69" t="s">
        <v>186</v>
      </c>
      <c r="D14034" s="69" t="s">
        <v>1937</v>
      </c>
      <c r="E14034" s="69" t="s">
        <v>2755</v>
      </c>
      <c r="F14034" s="69">
        <v>2200</v>
      </c>
      <c r="G14034" s="69" t="s">
        <v>1939</v>
      </c>
    </row>
    <row r="14035" spans="1:7" ht="14.4">
      <c r="A14035" s="27" t="str">
        <f>VLOOKUP(C14035,'user list'!A:B,2,0)</f>
        <v>CHD</v>
      </c>
      <c r="B14035" s="172">
        <v>45819.443171296298</v>
      </c>
      <c r="C14035" s="69" t="s">
        <v>203</v>
      </c>
      <c r="D14035" s="69" t="s">
        <v>1937</v>
      </c>
      <c r="E14035" s="69" t="s">
        <v>2697</v>
      </c>
      <c r="F14035" s="69">
        <v>2146</v>
      </c>
      <c r="G14035" s="69" t="s">
        <v>1939</v>
      </c>
    </row>
    <row r="14036" spans="1:7" ht="14.4">
      <c r="A14036" s="27" t="str">
        <f>VLOOKUP(C14036,'user list'!A:B,2,0)</f>
        <v>BPLD</v>
      </c>
      <c r="B14036" s="172">
        <v>45819.444050925929</v>
      </c>
      <c r="C14036" s="69" t="s">
        <v>194</v>
      </c>
      <c r="D14036" s="69" t="s">
        <v>1937</v>
      </c>
      <c r="E14036" s="69" t="s">
        <v>2532</v>
      </c>
      <c r="F14036" s="69">
        <v>1875</v>
      </c>
      <c r="G14036" s="69" t="s">
        <v>1939</v>
      </c>
    </row>
    <row r="14037" spans="1:7" ht="14.4">
      <c r="A14037" s="27" t="str">
        <f>VLOOKUP(C14037,'user list'!A:B,2,0)</f>
        <v>BPLD</v>
      </c>
      <c r="B14037" s="172">
        <v>45819.444143518522</v>
      </c>
      <c r="C14037" s="69" t="s">
        <v>194</v>
      </c>
      <c r="D14037" s="69" t="s">
        <v>1937</v>
      </c>
      <c r="E14037" s="69" t="s">
        <v>2532</v>
      </c>
      <c r="F14037" s="69">
        <v>1875</v>
      </c>
      <c r="G14037" s="69" t="s">
        <v>1949</v>
      </c>
    </row>
    <row r="14038" spans="1:7" ht="14.4">
      <c r="A14038" s="27" t="str">
        <f>VLOOKUP(C14038,'user list'!A:B,2,0)</f>
        <v>Admin</v>
      </c>
      <c r="B14038" s="172">
        <v>45819.444201388891</v>
      </c>
      <c r="C14038" s="69" t="s">
        <v>186</v>
      </c>
      <c r="D14038" s="69" t="s">
        <v>1937</v>
      </c>
      <c r="E14038" s="69" t="s">
        <v>2048</v>
      </c>
      <c r="F14038" s="69">
        <v>2162</v>
      </c>
      <c r="G14038" s="69" t="s">
        <v>1939</v>
      </c>
    </row>
    <row r="14039" spans="1:7" ht="14.4">
      <c r="A14039" s="27" t="str">
        <f>VLOOKUP(C14039,'user list'!A:B,2,0)</f>
        <v>Admin</v>
      </c>
      <c r="B14039" s="172">
        <v>45819.44425925926</v>
      </c>
      <c r="C14039" s="69" t="s">
        <v>186</v>
      </c>
      <c r="D14039" s="69" t="s">
        <v>1937</v>
      </c>
      <c r="E14039" s="69" t="s">
        <v>1565</v>
      </c>
      <c r="F14039" s="69">
        <v>2189</v>
      </c>
      <c r="G14039" s="69" t="s">
        <v>1939</v>
      </c>
    </row>
    <row r="14040" spans="1:7" ht="14.4">
      <c r="A14040" s="27" t="str">
        <f>VLOOKUP(C14040,'user list'!A:B,2,0)</f>
        <v>BPLD</v>
      </c>
      <c r="B14040" s="172">
        <v>45819.44431712963</v>
      </c>
      <c r="C14040" s="69" t="s">
        <v>194</v>
      </c>
      <c r="D14040" s="69" t="s">
        <v>1937</v>
      </c>
      <c r="E14040" s="69" t="s">
        <v>2047</v>
      </c>
      <c r="F14040" s="69">
        <v>1865</v>
      </c>
      <c r="G14040" s="69" t="s">
        <v>1949</v>
      </c>
    </row>
    <row r="14041" spans="1:7" ht="14.4">
      <c r="A14041" s="27" t="str">
        <f>VLOOKUP(C14041,'user list'!A:B,2,0)</f>
        <v>BPLD</v>
      </c>
      <c r="B14041" s="172">
        <v>45819.444502314815</v>
      </c>
      <c r="C14041" s="69" t="s">
        <v>194</v>
      </c>
      <c r="D14041" s="69" t="s">
        <v>1937</v>
      </c>
      <c r="E14041" s="69" t="s">
        <v>1974</v>
      </c>
      <c r="F14041" s="69">
        <v>1831</v>
      </c>
      <c r="G14041" s="69" t="s">
        <v>1939</v>
      </c>
    </row>
    <row r="14042" spans="1:7" ht="14.4">
      <c r="A14042" s="27" t="str">
        <f>VLOOKUP(C14042,'user list'!A:B,2,0)</f>
        <v>BPLD</v>
      </c>
      <c r="B14042" s="172">
        <v>45819.444733796299</v>
      </c>
      <c r="C14042" s="69" t="s">
        <v>194</v>
      </c>
      <c r="D14042" s="69" t="s">
        <v>1937</v>
      </c>
      <c r="E14042" s="69" t="s">
        <v>1974</v>
      </c>
      <c r="F14042" s="69">
        <v>1831</v>
      </c>
      <c r="G14042" s="69" t="s">
        <v>1949</v>
      </c>
    </row>
    <row r="14043" spans="1:7" ht="14.4">
      <c r="A14043" s="27" t="str">
        <f>VLOOKUP(C14043,'user list'!A:B,2,0)</f>
        <v>BPLD</v>
      </c>
      <c r="B14043" s="172">
        <v>45819.4450462963</v>
      </c>
      <c r="C14043" s="69" t="s">
        <v>194</v>
      </c>
      <c r="D14043" s="69" t="s">
        <v>1937</v>
      </c>
      <c r="E14043" s="69" t="s">
        <v>2483</v>
      </c>
      <c r="F14043" s="69">
        <v>1805</v>
      </c>
      <c r="G14043" s="69" t="s">
        <v>1939</v>
      </c>
    </row>
    <row r="14044" spans="1:7" ht="14.4">
      <c r="A14044" s="27" t="str">
        <f>VLOOKUP(C14044,'user list'!A:B,2,0)</f>
        <v>BPLD</v>
      </c>
      <c r="B14044" s="172">
        <v>45819.445150462961</v>
      </c>
      <c r="C14044" s="69" t="s">
        <v>194</v>
      </c>
      <c r="D14044" s="69" t="s">
        <v>1937</v>
      </c>
      <c r="E14044" s="69" t="s">
        <v>2483</v>
      </c>
      <c r="F14044" s="69">
        <v>1805</v>
      </c>
      <c r="G14044" s="69" t="s">
        <v>1949</v>
      </c>
    </row>
    <row r="14045" spans="1:7" ht="14.4">
      <c r="A14045" s="27" t="str">
        <f>VLOOKUP(C14045,'user list'!A:B,2,0)</f>
        <v>BPLD</v>
      </c>
      <c r="B14045" s="172">
        <v>45819.445254629631</v>
      </c>
      <c r="C14045" s="69" t="s">
        <v>194</v>
      </c>
      <c r="D14045" s="69" t="s">
        <v>1937</v>
      </c>
      <c r="E14045" s="69" t="s">
        <v>2463</v>
      </c>
      <c r="F14045" s="69">
        <v>1760</v>
      </c>
      <c r="G14045" s="69" t="s">
        <v>1939</v>
      </c>
    </row>
    <row r="14046" spans="1:7" ht="14.4">
      <c r="A14046" s="27" t="str">
        <f>VLOOKUP(C14046,'user list'!A:B,2,0)</f>
        <v>BPLD</v>
      </c>
      <c r="B14046" s="172">
        <v>45819.4453587963</v>
      </c>
      <c r="C14046" s="69" t="s">
        <v>194</v>
      </c>
      <c r="D14046" s="69" t="s">
        <v>1937</v>
      </c>
      <c r="E14046" s="69" t="s">
        <v>2463</v>
      </c>
      <c r="F14046" s="69">
        <v>1760</v>
      </c>
      <c r="G14046" s="69" t="s">
        <v>1949</v>
      </c>
    </row>
    <row r="14047" spans="1:7" ht="14.4">
      <c r="A14047" s="27" t="str">
        <f>VLOOKUP(C14047,'user list'!A:B,2,0)</f>
        <v>BPLD</v>
      </c>
      <c r="B14047" s="172">
        <v>45819.445428240739</v>
      </c>
      <c r="C14047" s="69" t="s">
        <v>194</v>
      </c>
      <c r="D14047" s="69" t="s">
        <v>1937</v>
      </c>
      <c r="E14047" s="69" t="s">
        <v>2002</v>
      </c>
      <c r="F14047" s="69">
        <v>1747</v>
      </c>
      <c r="G14047" s="69" t="s">
        <v>1939</v>
      </c>
    </row>
    <row r="14048" spans="1:7" ht="14.4">
      <c r="A14048" s="27" t="str">
        <f>VLOOKUP(C14048,'user list'!A:B,2,0)</f>
        <v>BPLD</v>
      </c>
      <c r="B14048" s="172">
        <v>45819.445520833331</v>
      </c>
      <c r="C14048" s="69" t="s">
        <v>194</v>
      </c>
      <c r="D14048" s="69" t="s">
        <v>1937</v>
      </c>
      <c r="E14048" s="69" t="s">
        <v>2002</v>
      </c>
      <c r="F14048" s="69">
        <v>1747</v>
      </c>
      <c r="G14048" s="69" t="s">
        <v>1949</v>
      </c>
    </row>
    <row r="14049" spans="1:7" ht="14.4">
      <c r="A14049" s="27" t="str">
        <f>VLOOKUP(C14049,'user list'!A:B,2,0)</f>
        <v>BPLD</v>
      </c>
      <c r="B14049" s="172">
        <v>45819.445625</v>
      </c>
      <c r="C14049" s="69" t="s">
        <v>194</v>
      </c>
      <c r="D14049" s="69" t="s">
        <v>1937</v>
      </c>
      <c r="E14049" s="69" t="s">
        <v>2444</v>
      </c>
      <c r="F14049" s="69">
        <v>1741</v>
      </c>
      <c r="G14049" s="69" t="s">
        <v>1939</v>
      </c>
    </row>
    <row r="14050" spans="1:7" ht="14.4">
      <c r="A14050" s="27" t="str">
        <f>VLOOKUP(C14050,'user list'!A:B,2,0)</f>
        <v>BPLD</v>
      </c>
      <c r="B14050" s="172">
        <v>45819.446145833332</v>
      </c>
      <c r="C14050" s="69" t="s">
        <v>194</v>
      </c>
      <c r="D14050" s="69" t="s">
        <v>1937</v>
      </c>
      <c r="E14050" s="69" t="s">
        <v>2444</v>
      </c>
      <c r="F14050" s="69">
        <v>1730</v>
      </c>
      <c r="G14050" s="69" t="s">
        <v>1939</v>
      </c>
    </row>
    <row r="14051" spans="1:7" ht="14.4">
      <c r="A14051" s="27" t="str">
        <f>VLOOKUP(C14051,'user list'!A:B,2,0)</f>
        <v>BPLD</v>
      </c>
      <c r="B14051" s="172">
        <v>45819.446250000001</v>
      </c>
      <c r="C14051" s="69" t="s">
        <v>194</v>
      </c>
      <c r="D14051" s="69" t="s">
        <v>1937</v>
      </c>
      <c r="E14051" s="69" t="s">
        <v>2444</v>
      </c>
      <c r="F14051" s="69">
        <v>1730</v>
      </c>
      <c r="G14051" s="69" t="s">
        <v>1949</v>
      </c>
    </row>
    <row r="14052" spans="1:7" ht="14.4">
      <c r="A14052" s="27" t="str">
        <f>VLOOKUP(C14052,'user list'!A:B,2,0)</f>
        <v>BPLD</v>
      </c>
      <c r="B14052" s="172">
        <v>45819.446331018517</v>
      </c>
      <c r="C14052" s="69" t="s">
        <v>194</v>
      </c>
      <c r="D14052" s="69" t="s">
        <v>1937</v>
      </c>
      <c r="E14052" s="69" t="s">
        <v>1974</v>
      </c>
      <c r="F14052" s="69">
        <v>1727</v>
      </c>
      <c r="G14052" s="69" t="s">
        <v>1939</v>
      </c>
    </row>
    <row r="14053" spans="1:7" ht="14.4">
      <c r="A14053" s="27" t="str">
        <f>VLOOKUP(C14053,'user list'!A:B,2,0)</f>
        <v>BPLD</v>
      </c>
      <c r="B14053" s="172">
        <v>45819.446423611109</v>
      </c>
      <c r="C14053" s="69" t="s">
        <v>194</v>
      </c>
      <c r="D14053" s="69" t="s">
        <v>1937</v>
      </c>
      <c r="E14053" s="69" t="s">
        <v>1974</v>
      </c>
      <c r="F14053" s="69">
        <v>1727</v>
      </c>
      <c r="G14053" s="69" t="s">
        <v>1949</v>
      </c>
    </row>
    <row r="14054" spans="1:7" ht="14.4">
      <c r="A14054" s="27" t="str">
        <f>VLOOKUP(C14054,'user list'!A:B,2,0)</f>
        <v>BPLD</v>
      </c>
      <c r="B14054" s="172">
        <v>45819.446504629632</v>
      </c>
      <c r="C14054" s="69" t="s">
        <v>194</v>
      </c>
      <c r="D14054" s="69" t="s">
        <v>1937</v>
      </c>
      <c r="E14054" s="69" t="s">
        <v>2439</v>
      </c>
      <c r="F14054" s="69">
        <v>1444</v>
      </c>
      <c r="G14054" s="69" t="s">
        <v>1939</v>
      </c>
    </row>
    <row r="14055" spans="1:7" ht="14.4">
      <c r="A14055" s="27" t="str">
        <f>VLOOKUP(C14055,'user list'!A:B,2,0)</f>
        <v>Admin</v>
      </c>
      <c r="B14055" s="172">
        <v>45819.446863425925</v>
      </c>
      <c r="C14055" s="69" t="s">
        <v>186</v>
      </c>
      <c r="D14055" s="69" t="s">
        <v>2486</v>
      </c>
      <c r="E14055" s="69" t="s">
        <v>2518</v>
      </c>
      <c r="F14055" s="69"/>
      <c r="G14055" s="69" t="s">
        <v>2488</v>
      </c>
    </row>
    <row r="14056" spans="1:7" ht="14.4">
      <c r="A14056" s="27" t="str">
        <f>VLOOKUP(C14056,'user list'!A:B,2,0)</f>
        <v>BPLD</v>
      </c>
      <c r="B14056" s="172">
        <v>45819.447256944448</v>
      </c>
      <c r="C14056" s="69" t="s">
        <v>194</v>
      </c>
      <c r="D14056" s="69" t="s">
        <v>1937</v>
      </c>
      <c r="E14056" s="69" t="s">
        <v>2444</v>
      </c>
      <c r="F14056" s="69">
        <v>1741</v>
      </c>
      <c r="G14056" s="69" t="s">
        <v>1947</v>
      </c>
    </row>
    <row r="14057" spans="1:7" ht="14.4">
      <c r="A14057" s="27" t="str">
        <f>VLOOKUP(C14057,'user list'!A:B,2,0)</f>
        <v>BPLD</v>
      </c>
      <c r="B14057" s="172">
        <v>45819.447256944448</v>
      </c>
      <c r="C14057" s="69" t="s">
        <v>194</v>
      </c>
      <c r="D14057" s="69" t="s">
        <v>1937</v>
      </c>
      <c r="E14057" s="69" t="s">
        <v>2444</v>
      </c>
      <c r="F14057" s="69">
        <v>1741</v>
      </c>
      <c r="G14057" s="69" t="s">
        <v>1948</v>
      </c>
    </row>
    <row r="14058" spans="1:7" ht="14.4">
      <c r="A14058" s="27" t="str">
        <f>VLOOKUP(C14058,'user list'!A:B,2,0)</f>
        <v>BPLD</v>
      </c>
      <c r="B14058" s="172">
        <v>45819.447256944448</v>
      </c>
      <c r="C14058" s="69" t="s">
        <v>194</v>
      </c>
      <c r="D14058" s="69" t="s">
        <v>1937</v>
      </c>
      <c r="E14058" s="69" t="s">
        <v>2444</v>
      </c>
      <c r="F14058" s="69">
        <v>1741</v>
      </c>
      <c r="G14058" s="69" t="s">
        <v>1939</v>
      </c>
    </row>
    <row r="14059" spans="1:7" ht="14.4">
      <c r="A14059" s="27" t="str">
        <f>VLOOKUP(C14059,'user list'!A:B,2,0)</f>
        <v>Admin</v>
      </c>
      <c r="B14059" s="172">
        <v>45819.447256944448</v>
      </c>
      <c r="C14059" s="69" t="s">
        <v>186</v>
      </c>
      <c r="D14059" s="69" t="s">
        <v>1937</v>
      </c>
      <c r="E14059" s="69" t="s">
        <v>2444</v>
      </c>
      <c r="F14059" s="69">
        <v>1741</v>
      </c>
      <c r="G14059" s="69" t="s">
        <v>1948</v>
      </c>
    </row>
    <row r="14060" spans="1:7" ht="14.4">
      <c r="A14060" s="27" t="str">
        <f>VLOOKUP(C14060,'user list'!A:B,2,0)</f>
        <v>Admin</v>
      </c>
      <c r="B14060" s="172">
        <v>45819.447268518517</v>
      </c>
      <c r="C14060" s="69" t="s">
        <v>186</v>
      </c>
      <c r="D14060" s="69" t="s">
        <v>1937</v>
      </c>
      <c r="E14060" s="69" t="s">
        <v>2444</v>
      </c>
      <c r="F14060" s="69">
        <v>1741</v>
      </c>
      <c r="G14060" s="69" t="s">
        <v>1947</v>
      </c>
    </row>
    <row r="14061" spans="1:7" ht="14.4">
      <c r="A14061" s="27" t="str">
        <f>VLOOKUP(C14061,'user list'!A:B,2,0)</f>
        <v>Admin</v>
      </c>
      <c r="B14061" s="172">
        <v>45819.447268518517</v>
      </c>
      <c r="C14061" s="69" t="s">
        <v>186</v>
      </c>
      <c r="D14061" s="69" t="s">
        <v>1937</v>
      </c>
      <c r="E14061" s="69" t="s">
        <v>2444</v>
      </c>
      <c r="F14061" s="69">
        <v>1741</v>
      </c>
      <c r="G14061" s="69" t="s">
        <v>1948</v>
      </c>
    </row>
    <row r="14062" spans="1:7" ht="14.4">
      <c r="A14062" s="27" t="str">
        <f>VLOOKUP(C14062,'user list'!A:B,2,0)</f>
        <v>Admin</v>
      </c>
      <c r="B14062" s="172">
        <v>45819.447268518517</v>
      </c>
      <c r="C14062" s="69" t="s">
        <v>186</v>
      </c>
      <c r="D14062" s="69" t="s">
        <v>1937</v>
      </c>
      <c r="E14062" s="69" t="s">
        <v>2444</v>
      </c>
      <c r="F14062" s="69">
        <v>1741</v>
      </c>
      <c r="G14062" s="69" t="s">
        <v>1948</v>
      </c>
    </row>
    <row r="14063" spans="1:7" ht="14.4">
      <c r="A14063" s="27" t="str">
        <f>VLOOKUP(C14063,'user list'!A:B,2,0)</f>
        <v>BPLD</v>
      </c>
      <c r="B14063" s="172">
        <v>45819.44734953704</v>
      </c>
      <c r="C14063" s="69" t="s">
        <v>194</v>
      </c>
      <c r="D14063" s="69" t="s">
        <v>1937</v>
      </c>
      <c r="E14063" s="69" t="s">
        <v>2444</v>
      </c>
      <c r="F14063" s="69">
        <v>1741</v>
      </c>
      <c r="G14063" s="69" t="s">
        <v>1949</v>
      </c>
    </row>
    <row r="14064" spans="1:7" ht="14.4">
      <c r="A14064" s="27" t="str">
        <f>VLOOKUP(C14064,'user list'!A:B,2,0)</f>
        <v>OCA</v>
      </c>
      <c r="B14064" s="172">
        <v>45819.447465277779</v>
      </c>
      <c r="C14064" s="69" t="s">
        <v>224</v>
      </c>
      <c r="D14064" s="69" t="s">
        <v>1937</v>
      </c>
      <c r="E14064" s="69" t="s">
        <v>2571</v>
      </c>
      <c r="F14064" s="69">
        <v>1936</v>
      </c>
      <c r="G14064" s="69" t="s">
        <v>1939</v>
      </c>
    </row>
    <row r="14065" spans="1:7" ht="14.4">
      <c r="A14065" s="27" t="str">
        <f>VLOOKUP(C14065,'user list'!A:B,2,0)</f>
        <v>OCA</v>
      </c>
      <c r="B14065" s="172">
        <v>45819.447500000002</v>
      </c>
      <c r="C14065" s="69" t="s">
        <v>224</v>
      </c>
      <c r="D14065" s="69" t="s">
        <v>1937</v>
      </c>
      <c r="E14065" s="69" t="s">
        <v>2686</v>
      </c>
      <c r="F14065" s="69">
        <v>2108</v>
      </c>
      <c r="G14065" s="69" t="s">
        <v>1939</v>
      </c>
    </row>
    <row r="14066" spans="1:7" ht="14.4">
      <c r="A14066" s="27" t="str">
        <f>VLOOKUP(C14066,'user list'!A:B,2,0)</f>
        <v>OCA</v>
      </c>
      <c r="B14066" s="172">
        <v>45819.447557870371</v>
      </c>
      <c r="C14066" s="69" t="s">
        <v>224</v>
      </c>
      <c r="D14066" s="69" t="s">
        <v>1937</v>
      </c>
      <c r="E14066" s="69" t="s">
        <v>2531</v>
      </c>
      <c r="F14066" s="69">
        <v>1873</v>
      </c>
      <c r="G14066" s="69" t="s">
        <v>1939</v>
      </c>
    </row>
    <row r="14067" spans="1:7" ht="14.4">
      <c r="A14067" s="27" t="str">
        <f>VLOOKUP(C14067,'user list'!A:B,2,0)</f>
        <v>OCA</v>
      </c>
      <c r="B14067" s="172">
        <v>45819.447592592594</v>
      </c>
      <c r="C14067" s="69" t="s">
        <v>224</v>
      </c>
      <c r="D14067" s="69" t="s">
        <v>1937</v>
      </c>
      <c r="E14067" s="69" t="s">
        <v>1974</v>
      </c>
      <c r="F14067" s="69">
        <v>1838</v>
      </c>
      <c r="G14067" s="69" t="s">
        <v>1939</v>
      </c>
    </row>
    <row r="14068" spans="1:7" ht="14.4">
      <c r="A14068" s="27" t="str">
        <f>VLOOKUP(C14068,'user list'!A:B,2,0)</f>
        <v>OCA</v>
      </c>
      <c r="B14068" s="172">
        <v>45819.447615740741</v>
      </c>
      <c r="C14068" s="69" t="s">
        <v>224</v>
      </c>
      <c r="D14068" s="69" t="s">
        <v>1937</v>
      </c>
      <c r="E14068" s="69" t="s">
        <v>2602</v>
      </c>
      <c r="F14068" s="69">
        <v>1977</v>
      </c>
      <c r="G14068" s="69" t="s">
        <v>1939</v>
      </c>
    </row>
    <row r="14069" spans="1:7" ht="14.4">
      <c r="A14069" s="27" t="str">
        <f>VLOOKUP(C14069,'user list'!A:B,2,0)</f>
        <v>OCA</v>
      </c>
      <c r="B14069" s="172">
        <v>45819.447662037041</v>
      </c>
      <c r="C14069" s="69" t="s">
        <v>224</v>
      </c>
      <c r="D14069" s="69" t="s">
        <v>1937</v>
      </c>
      <c r="E14069" s="69" t="s">
        <v>1567</v>
      </c>
      <c r="F14069" s="69">
        <v>2188</v>
      </c>
      <c r="G14069" s="69" t="s">
        <v>1939</v>
      </c>
    </row>
    <row r="14070" spans="1:7" ht="14.4">
      <c r="A14070" s="27" t="str">
        <f>VLOOKUP(C14070,'user list'!A:B,2,0)</f>
        <v>OCA</v>
      </c>
      <c r="B14070" s="172">
        <v>45819.447708333333</v>
      </c>
      <c r="C14070" s="69" t="s">
        <v>224</v>
      </c>
      <c r="D14070" s="69" t="s">
        <v>1937</v>
      </c>
      <c r="E14070" s="69" t="s">
        <v>2442</v>
      </c>
      <c r="F14070" s="69">
        <v>1728</v>
      </c>
      <c r="G14070" s="69" t="s">
        <v>1939</v>
      </c>
    </row>
    <row r="14071" spans="1:7" ht="14.4">
      <c r="A14071" s="27" t="str">
        <f>VLOOKUP(C14071,'user list'!A:B,2,0)</f>
        <v>OCA</v>
      </c>
      <c r="B14071" s="172">
        <v>45819.447835648149</v>
      </c>
      <c r="C14071" s="69" t="s">
        <v>224</v>
      </c>
      <c r="D14071" s="69" t="s">
        <v>1937</v>
      </c>
      <c r="E14071" s="69" t="s">
        <v>2651</v>
      </c>
      <c r="F14071" s="69">
        <v>2064</v>
      </c>
      <c r="G14071" s="69" t="s">
        <v>1939</v>
      </c>
    </row>
    <row r="14072" spans="1:7" ht="14.4">
      <c r="A14072" s="27" t="str">
        <f>VLOOKUP(C14072,'user list'!A:B,2,0)</f>
        <v>Admin</v>
      </c>
      <c r="B14072" s="172">
        <v>45819.448692129627</v>
      </c>
      <c r="C14072" s="69" t="s">
        <v>186</v>
      </c>
      <c r="D14072" s="69" t="s">
        <v>2486</v>
      </c>
      <c r="E14072" s="69" t="s">
        <v>2518</v>
      </c>
      <c r="F14072" s="69"/>
      <c r="G14072" s="69" t="s">
        <v>2488</v>
      </c>
    </row>
    <row r="14073" spans="1:7" ht="14.4">
      <c r="A14073" s="27" t="str">
        <f>VLOOKUP(C14073,'user list'!A:B,2,0)</f>
        <v>BPLD</v>
      </c>
      <c r="B14073" s="172">
        <v>45819.448831018519</v>
      </c>
      <c r="C14073" s="69" t="s">
        <v>194</v>
      </c>
      <c r="D14073" s="69" t="s">
        <v>1937</v>
      </c>
      <c r="E14073" s="69" t="s">
        <v>2002</v>
      </c>
      <c r="F14073" s="69">
        <v>2197</v>
      </c>
      <c r="G14073" s="69" t="s">
        <v>1939</v>
      </c>
    </row>
    <row r="14074" spans="1:7" ht="14.4">
      <c r="A14074" s="27" t="str">
        <f>VLOOKUP(C14074,'user list'!A:B,2,0)</f>
        <v>Admin</v>
      </c>
      <c r="B14074" s="172">
        <v>45819.44940972222</v>
      </c>
      <c r="C14074" s="69" t="s">
        <v>186</v>
      </c>
      <c r="D14074" s="69" t="s">
        <v>2486</v>
      </c>
      <c r="E14074" s="69" t="s">
        <v>2518</v>
      </c>
      <c r="F14074" s="69"/>
      <c r="G14074" s="69" t="s">
        <v>2488</v>
      </c>
    </row>
    <row r="14075" spans="1:7" ht="14.4">
      <c r="A14075" s="27" t="str">
        <f>VLOOKUP(C14075,'user list'!A:B,2,0)</f>
        <v>OCA</v>
      </c>
      <c r="B14075" s="172">
        <v>45819.449467592596</v>
      </c>
      <c r="C14075" s="69" t="s">
        <v>224</v>
      </c>
      <c r="D14075" s="69" t="s">
        <v>1937</v>
      </c>
      <c r="E14075" s="69" t="s">
        <v>2684</v>
      </c>
      <c r="F14075" s="69">
        <v>2096</v>
      </c>
      <c r="G14075" s="69" t="s">
        <v>1939</v>
      </c>
    </row>
    <row r="14076" spans="1:7" ht="14.4">
      <c r="A14076" s="27" t="str">
        <f>VLOOKUP(C14076,'user list'!A:B,2,0)</f>
        <v>CHD</v>
      </c>
      <c r="B14076" s="172">
        <v>45819.451018518521</v>
      </c>
      <c r="C14076" s="69" t="s">
        <v>203</v>
      </c>
      <c r="D14076" s="69" t="s">
        <v>1937</v>
      </c>
      <c r="E14076" s="69" t="s">
        <v>2039</v>
      </c>
      <c r="F14076" s="69">
        <v>1851</v>
      </c>
      <c r="G14076" s="69" t="s">
        <v>1939</v>
      </c>
    </row>
    <row r="14077" spans="1:7" ht="14.4">
      <c r="A14077" s="27" t="str">
        <f>VLOOKUP(C14077,'user list'!A:B,2,0)</f>
        <v>Admin</v>
      </c>
      <c r="B14077" s="172">
        <v>45819.45108796296</v>
      </c>
      <c r="C14077" s="69" t="s">
        <v>186</v>
      </c>
      <c r="D14077" s="69" t="s">
        <v>2486</v>
      </c>
      <c r="E14077" s="69" t="s">
        <v>2518</v>
      </c>
      <c r="F14077" s="69"/>
      <c r="G14077" s="69" t="s">
        <v>2488</v>
      </c>
    </row>
    <row r="14078" spans="1:7" ht="14.4">
      <c r="A14078" s="27" t="str">
        <f>VLOOKUP(C14078,'user list'!A:B,2,0)</f>
        <v>CHD</v>
      </c>
      <c r="B14078" s="172">
        <v>45819.451099537036</v>
      </c>
      <c r="C14078" s="69" t="s">
        <v>203</v>
      </c>
      <c r="D14078" s="69" t="s">
        <v>1937</v>
      </c>
      <c r="E14078" s="69" t="s">
        <v>2697</v>
      </c>
      <c r="F14078" s="69">
        <v>2138</v>
      </c>
      <c r="G14078" s="69" t="s">
        <v>1939</v>
      </c>
    </row>
    <row r="14079" spans="1:7" ht="14.4">
      <c r="A14079" s="27" t="str">
        <f>VLOOKUP(C14079,'user list'!A:B,2,0)</f>
        <v>CHD</v>
      </c>
      <c r="B14079" s="172">
        <v>45819.451145833336</v>
      </c>
      <c r="C14079" s="69" t="s">
        <v>203</v>
      </c>
      <c r="D14079" s="69" t="s">
        <v>1937</v>
      </c>
      <c r="E14079" s="69" t="s">
        <v>2697</v>
      </c>
      <c r="F14079" s="69">
        <v>2146</v>
      </c>
      <c r="G14079" s="69" t="s">
        <v>1939</v>
      </c>
    </row>
    <row r="14080" spans="1:7" ht="14.4">
      <c r="A14080" s="27" t="str">
        <f>VLOOKUP(C14080,'user list'!A:B,2,0)</f>
        <v>CHD</v>
      </c>
      <c r="B14080" s="172">
        <v>45819.451180555552</v>
      </c>
      <c r="C14080" s="69" t="s">
        <v>203</v>
      </c>
      <c r="D14080" s="69" t="s">
        <v>1937</v>
      </c>
      <c r="E14080" s="69" t="s">
        <v>2682</v>
      </c>
      <c r="F14080" s="69">
        <v>2094</v>
      </c>
      <c r="G14080" s="69" t="s">
        <v>1939</v>
      </c>
    </row>
    <row r="14081" spans="1:7" ht="14.4">
      <c r="A14081" s="27" t="str">
        <f>VLOOKUP(C14081,'user list'!A:B,2,0)</f>
        <v>QCID</v>
      </c>
      <c r="B14081" s="172">
        <v>45819.451469907406</v>
      </c>
      <c r="C14081" s="69" t="s">
        <v>267</v>
      </c>
      <c r="D14081" s="69" t="s">
        <v>1937</v>
      </c>
      <c r="E14081" s="69" t="s">
        <v>2758</v>
      </c>
      <c r="F14081" s="69">
        <v>2203</v>
      </c>
      <c r="G14081" s="69" t="s">
        <v>2440</v>
      </c>
    </row>
    <row r="14082" spans="1:7" ht="14.4">
      <c r="A14082" s="27" t="str">
        <f>VLOOKUP(C14082,'user list'!A:B,2,0)</f>
        <v>Admin</v>
      </c>
      <c r="B14082" s="172">
        <v>45819.451481481483</v>
      </c>
      <c r="C14082" s="69" t="s">
        <v>186</v>
      </c>
      <c r="D14082" s="69" t="s">
        <v>1937</v>
      </c>
      <c r="E14082" s="69" t="s">
        <v>2758</v>
      </c>
      <c r="F14082" s="69">
        <v>2203</v>
      </c>
      <c r="G14082" s="69" t="s">
        <v>1948</v>
      </c>
    </row>
    <row r="14083" spans="1:7" ht="14.4">
      <c r="A14083" s="27" t="str">
        <f>VLOOKUP(C14083,'user list'!A:B,2,0)</f>
        <v>Admin</v>
      </c>
      <c r="B14083" s="172">
        <v>45819.451481481483</v>
      </c>
      <c r="C14083" s="69" t="s">
        <v>186</v>
      </c>
      <c r="D14083" s="69" t="s">
        <v>1937</v>
      </c>
      <c r="E14083" s="69" t="s">
        <v>2758</v>
      </c>
      <c r="F14083" s="69">
        <v>2203</v>
      </c>
      <c r="G14083" s="69" t="s">
        <v>1948</v>
      </c>
    </row>
    <row r="14084" spans="1:7" ht="14.4">
      <c r="A14084" s="27" t="str">
        <f>VLOOKUP(C14084,'user list'!A:B,2,0)</f>
        <v>Admin</v>
      </c>
      <c r="B14084" s="172">
        <v>45819.451481481483</v>
      </c>
      <c r="C14084" s="69" t="s">
        <v>186</v>
      </c>
      <c r="D14084" s="69" t="s">
        <v>1937</v>
      </c>
      <c r="E14084" s="69" t="s">
        <v>2758</v>
      </c>
      <c r="F14084" s="69">
        <v>2203</v>
      </c>
      <c r="G14084" s="69" t="s">
        <v>1948</v>
      </c>
    </row>
    <row r="14085" spans="1:7" ht="14.4">
      <c r="A14085" s="27" t="str">
        <f>VLOOKUP(C14085,'user list'!A:B,2,0)</f>
        <v>Admin</v>
      </c>
      <c r="B14085" s="172">
        <v>45819.451481481483</v>
      </c>
      <c r="C14085" s="69" t="s">
        <v>186</v>
      </c>
      <c r="D14085" s="69" t="s">
        <v>1937</v>
      </c>
      <c r="E14085" s="69" t="s">
        <v>2758</v>
      </c>
      <c r="F14085" s="69">
        <v>2203</v>
      </c>
      <c r="G14085" s="69" t="s">
        <v>1947</v>
      </c>
    </row>
    <row r="14086" spans="1:7" ht="14.4">
      <c r="A14086" s="27" t="str">
        <f>VLOOKUP(C14086,'user list'!A:B,2,0)</f>
        <v>PDAO</v>
      </c>
      <c r="B14086" s="172">
        <v>45819.452280092592</v>
      </c>
      <c r="C14086" s="69" t="s">
        <v>258</v>
      </c>
      <c r="D14086" s="69" t="s">
        <v>1937</v>
      </c>
      <c r="E14086" s="69" t="s">
        <v>1991</v>
      </c>
      <c r="F14086" s="69">
        <v>2052</v>
      </c>
      <c r="G14086" s="69" t="s">
        <v>1939</v>
      </c>
    </row>
    <row r="14087" spans="1:7" ht="14.4">
      <c r="A14087" s="27" t="str">
        <f>VLOOKUP(C14087,'user list'!A:B,2,0)</f>
        <v>PDAO</v>
      </c>
      <c r="B14087" s="172">
        <v>45819.452326388891</v>
      </c>
      <c r="C14087" s="69" t="s">
        <v>258</v>
      </c>
      <c r="D14087" s="69" t="s">
        <v>1937</v>
      </c>
      <c r="E14087" s="69" t="s">
        <v>2483</v>
      </c>
      <c r="F14087" s="69">
        <v>1805</v>
      </c>
      <c r="G14087" s="69" t="s">
        <v>1939</v>
      </c>
    </row>
    <row r="14088" spans="1:7" ht="14.4">
      <c r="A14088" s="27" t="str">
        <f>VLOOKUP(C14088,'user list'!A:B,2,0)</f>
        <v>PDAO</v>
      </c>
      <c r="B14088" s="172">
        <v>45819.452800925923</v>
      </c>
      <c r="C14088" s="69" t="s">
        <v>258</v>
      </c>
      <c r="D14088" s="69" t="s">
        <v>1937</v>
      </c>
      <c r="E14088" s="69" t="s">
        <v>2439</v>
      </c>
      <c r="F14088" s="69">
        <v>1444</v>
      </c>
      <c r="G14088" s="69" t="s">
        <v>1939</v>
      </c>
    </row>
    <row r="14089" spans="1:7" ht="14.4">
      <c r="A14089" s="27" t="str">
        <f>VLOOKUP(C14089,'user list'!A:B,2,0)</f>
        <v>PDAO</v>
      </c>
      <c r="B14089" s="172">
        <v>45819.452881944446</v>
      </c>
      <c r="C14089" s="69" t="s">
        <v>258</v>
      </c>
      <c r="D14089" s="69" t="s">
        <v>1937</v>
      </c>
      <c r="E14089" s="69" t="s">
        <v>2577</v>
      </c>
      <c r="F14089" s="69">
        <v>1946</v>
      </c>
      <c r="G14089" s="69" t="s">
        <v>1939</v>
      </c>
    </row>
    <row r="14090" spans="1:7" ht="14.4">
      <c r="A14090" s="27" t="str">
        <f>VLOOKUP(C14090,'user list'!A:B,2,0)</f>
        <v>OCM</v>
      </c>
      <c r="B14090" s="172">
        <v>45819.452951388892</v>
      </c>
      <c r="C14090" s="69" t="s">
        <v>230</v>
      </c>
      <c r="D14090" s="69" t="s">
        <v>1937</v>
      </c>
      <c r="E14090" s="69" t="s">
        <v>2035</v>
      </c>
      <c r="F14090" s="69">
        <v>1777</v>
      </c>
      <c r="G14090" s="69" t="s">
        <v>1939</v>
      </c>
    </row>
    <row r="14091" spans="1:7" ht="14.4">
      <c r="A14091" s="27" t="str">
        <f>VLOOKUP(C14091,'user list'!A:B,2,0)</f>
        <v>OSSP</v>
      </c>
      <c r="B14091" s="172">
        <v>45819.453287037039</v>
      </c>
      <c r="C14091" s="69" t="s">
        <v>255</v>
      </c>
      <c r="D14091" s="69" t="s">
        <v>1937</v>
      </c>
      <c r="E14091" s="69" t="s">
        <v>2602</v>
      </c>
      <c r="F14091" s="69">
        <v>1977</v>
      </c>
      <c r="G14091" s="69" t="s">
        <v>1939</v>
      </c>
    </row>
    <row r="14092" spans="1:7" ht="14.4">
      <c r="A14092" s="27" t="str">
        <f>VLOOKUP(C14092,'user list'!A:B,2,0)</f>
        <v>OCM</v>
      </c>
      <c r="B14092" s="172">
        <v>45819.453333333331</v>
      </c>
      <c r="C14092" s="69" t="s">
        <v>230</v>
      </c>
      <c r="D14092" s="69" t="s">
        <v>1937</v>
      </c>
      <c r="E14092" s="69" t="s">
        <v>2561</v>
      </c>
      <c r="F14092" s="69">
        <v>1924</v>
      </c>
      <c r="G14092" s="69" t="s">
        <v>1939</v>
      </c>
    </row>
    <row r="14093" spans="1:7" ht="14.4">
      <c r="A14093" s="27" t="str">
        <f>VLOOKUP(C14093,'user list'!A:B,2,0)</f>
        <v>OSSP</v>
      </c>
      <c r="B14093" s="172">
        <v>45819.453657407408</v>
      </c>
      <c r="C14093" s="69" t="s">
        <v>255</v>
      </c>
      <c r="D14093" s="69" t="s">
        <v>1937</v>
      </c>
      <c r="E14093" s="69" t="s">
        <v>2602</v>
      </c>
      <c r="F14093" s="69">
        <v>1977</v>
      </c>
      <c r="G14093" s="69" t="s">
        <v>1939</v>
      </c>
    </row>
    <row r="14094" spans="1:7" ht="14.4">
      <c r="A14094" s="27" t="str">
        <f>VLOOKUP(C14094,'user list'!A:B,2,0)</f>
        <v>OSSP</v>
      </c>
      <c r="B14094" s="172">
        <v>45819.45380787037</v>
      </c>
      <c r="C14094" s="69" t="s">
        <v>255</v>
      </c>
      <c r="D14094" s="69" t="s">
        <v>1937</v>
      </c>
      <c r="E14094" s="69" t="s">
        <v>2602</v>
      </c>
      <c r="F14094" s="69">
        <v>1977</v>
      </c>
      <c r="G14094" s="69" t="s">
        <v>1949</v>
      </c>
    </row>
    <row r="14095" spans="1:7" ht="14.4">
      <c r="A14095" s="27" t="str">
        <f>VLOOKUP(C14095,'user list'!A:B,2,0)</f>
        <v>OSSP</v>
      </c>
      <c r="B14095" s="172">
        <v>45819.454444444447</v>
      </c>
      <c r="C14095" s="69" t="s">
        <v>255</v>
      </c>
      <c r="D14095" s="69" t="s">
        <v>1937</v>
      </c>
      <c r="E14095" s="69" t="s">
        <v>2602</v>
      </c>
      <c r="F14095" s="69">
        <v>1977</v>
      </c>
      <c r="G14095" s="69" t="s">
        <v>1947</v>
      </c>
    </row>
    <row r="14096" spans="1:7" ht="14.4">
      <c r="A14096" s="27" t="str">
        <f>VLOOKUP(C14096,'user list'!A:B,2,0)</f>
        <v>OSSP</v>
      </c>
      <c r="B14096" s="172">
        <v>45819.454444444447</v>
      </c>
      <c r="C14096" s="69" t="s">
        <v>255</v>
      </c>
      <c r="D14096" s="69" t="s">
        <v>1937</v>
      </c>
      <c r="E14096" s="69" t="s">
        <v>2602</v>
      </c>
      <c r="F14096" s="69">
        <v>1977</v>
      </c>
      <c r="G14096" s="69" t="s">
        <v>1948</v>
      </c>
    </row>
    <row r="14097" spans="1:7" ht="14.4">
      <c r="A14097" s="27" t="str">
        <f>VLOOKUP(C14097,'user list'!A:B,2,0)</f>
        <v>OSSP</v>
      </c>
      <c r="B14097" s="172">
        <v>45819.454444444447</v>
      </c>
      <c r="C14097" s="69" t="s">
        <v>255</v>
      </c>
      <c r="D14097" s="69" t="s">
        <v>1937</v>
      </c>
      <c r="E14097" s="69" t="s">
        <v>2602</v>
      </c>
      <c r="F14097" s="69">
        <v>1977</v>
      </c>
      <c r="G14097" s="69" t="s">
        <v>1939</v>
      </c>
    </row>
    <row r="14098" spans="1:7" ht="14.4">
      <c r="A14098" s="27" t="str">
        <f>VLOOKUP(C14098,'user list'!A:B,2,0)</f>
        <v>Admin</v>
      </c>
      <c r="B14098" s="172">
        <v>45819.454456018517</v>
      </c>
      <c r="C14098" s="69" t="s">
        <v>186</v>
      </c>
      <c r="D14098" s="69" t="s">
        <v>1937</v>
      </c>
      <c r="E14098" s="69" t="s">
        <v>2602</v>
      </c>
      <c r="F14098" s="69">
        <v>1977</v>
      </c>
      <c r="G14098" s="69" t="s">
        <v>1948</v>
      </c>
    </row>
    <row r="14099" spans="1:7" ht="14.4">
      <c r="A14099" s="27" t="str">
        <f>VLOOKUP(C14099,'user list'!A:B,2,0)</f>
        <v>PDAO</v>
      </c>
      <c r="B14099" s="172">
        <v>45819.454571759263</v>
      </c>
      <c r="C14099" s="69" t="s">
        <v>258</v>
      </c>
      <c r="D14099" s="69" t="s">
        <v>1937</v>
      </c>
      <c r="E14099" s="69" t="s">
        <v>2697</v>
      </c>
      <c r="F14099" s="69">
        <v>2138</v>
      </c>
      <c r="G14099" s="69" t="s">
        <v>1939</v>
      </c>
    </row>
    <row r="14100" spans="1:7" ht="14.4">
      <c r="A14100" s="27" t="str">
        <f>VLOOKUP(C14100,'user list'!A:B,2,0)</f>
        <v>PDAO</v>
      </c>
      <c r="B14100" s="172">
        <v>45819.454675925925</v>
      </c>
      <c r="C14100" s="69" t="s">
        <v>258</v>
      </c>
      <c r="D14100" s="69" t="s">
        <v>1937</v>
      </c>
      <c r="E14100" s="69" t="s">
        <v>2697</v>
      </c>
      <c r="F14100" s="69">
        <v>2146</v>
      </c>
      <c r="G14100" s="69" t="s">
        <v>1939</v>
      </c>
    </row>
    <row r="14101" spans="1:7" ht="14.4">
      <c r="A14101" s="27" t="str">
        <f>VLOOKUP(C14101,'user list'!A:B,2,0)</f>
        <v>PDAO</v>
      </c>
      <c r="B14101" s="172">
        <v>45819.454768518517</v>
      </c>
      <c r="C14101" s="69" t="s">
        <v>258</v>
      </c>
      <c r="D14101" s="69" t="s">
        <v>1937</v>
      </c>
      <c r="E14101" s="69" t="s">
        <v>2556</v>
      </c>
      <c r="F14101" s="69">
        <v>1916</v>
      </c>
      <c r="G14101" s="69" t="s">
        <v>1939</v>
      </c>
    </row>
    <row r="14102" spans="1:7" ht="14.4">
      <c r="A14102" s="27" t="str">
        <f>VLOOKUP(C14102,'user list'!A:B,2,0)</f>
        <v>Admin</v>
      </c>
      <c r="B14102" s="172">
        <v>45819.45480324074</v>
      </c>
      <c r="C14102" s="69" t="s">
        <v>186</v>
      </c>
      <c r="D14102" s="69" t="s">
        <v>2486</v>
      </c>
      <c r="E14102" s="69" t="s">
        <v>2518</v>
      </c>
      <c r="F14102" s="69"/>
      <c r="G14102" s="69" t="s">
        <v>2488</v>
      </c>
    </row>
    <row r="14103" spans="1:7" ht="14.4">
      <c r="A14103" s="27" t="str">
        <f>VLOOKUP(C14103,'user list'!A:B,2,0)</f>
        <v>CHD</v>
      </c>
      <c r="B14103" s="172">
        <v>45819.456909722219</v>
      </c>
      <c r="C14103" s="69" t="s">
        <v>203</v>
      </c>
      <c r="D14103" s="69" t="s">
        <v>1937</v>
      </c>
      <c r="E14103" s="69" t="s">
        <v>2697</v>
      </c>
      <c r="F14103" s="69">
        <v>2146</v>
      </c>
      <c r="G14103" s="69" t="s">
        <v>1939</v>
      </c>
    </row>
    <row r="14104" spans="1:7" ht="14.4">
      <c r="A14104" s="27" t="str">
        <f>VLOOKUP(C14104,'user list'!A:B,2,0)</f>
        <v>OSSP</v>
      </c>
      <c r="B14104" s="172">
        <v>45819.457175925927</v>
      </c>
      <c r="C14104" s="69" t="s">
        <v>255</v>
      </c>
      <c r="D14104" s="69" t="s">
        <v>1937</v>
      </c>
      <c r="E14104" s="69" t="s">
        <v>2697</v>
      </c>
      <c r="F14104" s="69">
        <v>2138</v>
      </c>
      <c r="G14104" s="69" t="s">
        <v>1939</v>
      </c>
    </row>
    <row r="14105" spans="1:7" ht="14.4">
      <c r="A14105" s="27" t="str">
        <f>VLOOKUP(C14105,'user list'!A:B,2,0)</f>
        <v>Admin</v>
      </c>
      <c r="B14105" s="172">
        <v>45819.45753472222</v>
      </c>
      <c r="C14105" s="69" t="s">
        <v>186</v>
      </c>
      <c r="D14105" s="69" t="s">
        <v>2486</v>
      </c>
      <c r="E14105" s="69" t="s">
        <v>2518</v>
      </c>
      <c r="F14105" s="69"/>
      <c r="G14105" s="69" t="s">
        <v>2488</v>
      </c>
    </row>
    <row r="14106" spans="1:7" ht="14.4">
      <c r="A14106" s="27" t="str">
        <f>VLOOKUP(C14106,'user list'!A:B,2,0)</f>
        <v>DOE</v>
      </c>
      <c r="B14106" s="172">
        <v>45819.457974537036</v>
      </c>
      <c r="C14106" s="69" t="s">
        <v>212</v>
      </c>
      <c r="D14106" s="69" t="s">
        <v>1937</v>
      </c>
      <c r="E14106" s="69" t="s">
        <v>2759</v>
      </c>
      <c r="F14106" s="69">
        <v>2204</v>
      </c>
      <c r="G14106" s="69" t="s">
        <v>2440</v>
      </c>
    </row>
    <row r="14107" spans="1:7" ht="14.4">
      <c r="A14107" s="27" t="str">
        <f>VLOOKUP(C14107,'user list'!A:B,2,0)</f>
        <v>Admin</v>
      </c>
      <c r="B14107" s="172">
        <v>45819.457986111112</v>
      </c>
      <c r="C14107" s="69" t="s">
        <v>186</v>
      </c>
      <c r="D14107" s="69" t="s">
        <v>1937</v>
      </c>
      <c r="E14107" s="69" t="s">
        <v>2759</v>
      </c>
      <c r="F14107" s="69">
        <v>2204</v>
      </c>
      <c r="G14107" s="69" t="s">
        <v>1948</v>
      </c>
    </row>
    <row r="14108" spans="1:7" ht="14.4">
      <c r="A14108" s="27" t="str">
        <f>VLOOKUP(C14108,'user list'!A:B,2,0)</f>
        <v>Admin</v>
      </c>
      <c r="B14108" s="172">
        <v>45819.457986111112</v>
      </c>
      <c r="C14108" s="69" t="s">
        <v>186</v>
      </c>
      <c r="D14108" s="69" t="s">
        <v>1937</v>
      </c>
      <c r="E14108" s="69" t="s">
        <v>2759</v>
      </c>
      <c r="F14108" s="69">
        <v>2204</v>
      </c>
      <c r="G14108" s="69" t="s">
        <v>1948</v>
      </c>
    </row>
    <row r="14109" spans="1:7" ht="14.4">
      <c r="A14109" s="27" t="str">
        <f>VLOOKUP(C14109,'user list'!A:B,2,0)</f>
        <v>Admin</v>
      </c>
      <c r="B14109" s="172">
        <v>45819.457986111112</v>
      </c>
      <c r="C14109" s="69" t="s">
        <v>186</v>
      </c>
      <c r="D14109" s="69" t="s">
        <v>1937</v>
      </c>
      <c r="E14109" s="69" t="s">
        <v>2759</v>
      </c>
      <c r="F14109" s="69">
        <v>2204</v>
      </c>
      <c r="G14109" s="69" t="s">
        <v>1948</v>
      </c>
    </row>
    <row r="14110" spans="1:7" ht="14.4">
      <c r="A14110" s="27" t="str">
        <f>VLOOKUP(C14110,'user list'!A:B,2,0)</f>
        <v>Admin</v>
      </c>
      <c r="B14110" s="172">
        <v>45819.457997685182</v>
      </c>
      <c r="C14110" s="69" t="s">
        <v>186</v>
      </c>
      <c r="D14110" s="69" t="s">
        <v>1937</v>
      </c>
      <c r="E14110" s="69" t="s">
        <v>2759</v>
      </c>
      <c r="F14110" s="69">
        <v>2204</v>
      </c>
      <c r="G14110" s="69" t="s">
        <v>1947</v>
      </c>
    </row>
    <row r="14111" spans="1:7" ht="14.4">
      <c r="A14111" s="27" t="str">
        <f>VLOOKUP(C14111,'user list'!A:B,2,0)</f>
        <v>DOE</v>
      </c>
      <c r="B14111" s="172">
        <v>45819.45815972222</v>
      </c>
      <c r="C14111" s="69" t="s">
        <v>212</v>
      </c>
      <c r="D14111" s="69" t="s">
        <v>1937</v>
      </c>
      <c r="E14111" s="69" t="s">
        <v>2759</v>
      </c>
      <c r="F14111" s="69">
        <v>2204</v>
      </c>
      <c r="G14111" s="69" t="s">
        <v>1939</v>
      </c>
    </row>
    <row r="14112" spans="1:7" ht="14.4">
      <c r="A14112" s="27" t="str">
        <f>VLOOKUP(C14112,'user list'!A:B,2,0)</f>
        <v>OCM</v>
      </c>
      <c r="B14112" s="172">
        <v>45819.458483796298</v>
      </c>
      <c r="C14112" s="69" t="s">
        <v>230</v>
      </c>
      <c r="D14112" s="69" t="s">
        <v>1937</v>
      </c>
      <c r="E14112" s="69" t="s">
        <v>2587</v>
      </c>
      <c r="F14112" s="69">
        <v>1965</v>
      </c>
      <c r="G14112" s="69" t="s">
        <v>1939</v>
      </c>
    </row>
    <row r="14113" spans="1:7" ht="14.4">
      <c r="A14113" s="27" t="str">
        <f>VLOOKUP(C14113,'user list'!A:B,2,0)</f>
        <v>OCM</v>
      </c>
      <c r="B14113" s="172">
        <v>45819.458495370367</v>
      </c>
      <c r="C14113" s="69" t="s">
        <v>230</v>
      </c>
      <c r="D14113" s="69" t="s">
        <v>1937</v>
      </c>
      <c r="E14113" s="69" t="s">
        <v>1991</v>
      </c>
      <c r="F14113" s="69">
        <v>1911</v>
      </c>
      <c r="G14113" s="69" t="s">
        <v>1939</v>
      </c>
    </row>
    <row r="14114" spans="1:7" ht="14.4">
      <c r="A14114" s="27" t="str">
        <f>VLOOKUP(C14114,'user list'!A:B,2,0)</f>
        <v>OCM</v>
      </c>
      <c r="B14114" s="172">
        <v>45819.458622685182</v>
      </c>
      <c r="C14114" s="69" t="s">
        <v>230</v>
      </c>
      <c r="D14114" s="69" t="s">
        <v>1937</v>
      </c>
      <c r="E14114" s="69" t="s">
        <v>2697</v>
      </c>
      <c r="F14114" s="69">
        <v>2146</v>
      </c>
      <c r="G14114" s="69" t="s">
        <v>1939</v>
      </c>
    </row>
    <row r="14115" spans="1:7" ht="14.4">
      <c r="A14115" s="27" t="str">
        <f>VLOOKUP(C14115,'user list'!A:B,2,0)</f>
        <v>OCM</v>
      </c>
      <c r="B14115" s="172">
        <v>45819.458657407406</v>
      </c>
      <c r="C14115" s="69" t="s">
        <v>230</v>
      </c>
      <c r="D14115" s="69" t="s">
        <v>1937</v>
      </c>
      <c r="E14115" s="69" t="s">
        <v>2694</v>
      </c>
      <c r="F14115" s="69">
        <v>2130</v>
      </c>
      <c r="G14115" s="69" t="s">
        <v>1939</v>
      </c>
    </row>
    <row r="14116" spans="1:7" ht="14.4">
      <c r="A14116" s="27" t="str">
        <f>VLOOKUP(C14116,'user list'!A:B,2,0)</f>
        <v>OSSP</v>
      </c>
      <c r="B14116" s="172">
        <v>45819.458854166667</v>
      </c>
      <c r="C14116" s="69" t="s">
        <v>255</v>
      </c>
      <c r="D14116" s="69" t="s">
        <v>1937</v>
      </c>
      <c r="E14116" s="69" t="s">
        <v>2697</v>
      </c>
      <c r="F14116" s="69">
        <v>2138</v>
      </c>
      <c r="G14116" s="69" t="s">
        <v>1947</v>
      </c>
    </row>
    <row r="14117" spans="1:7" ht="14.4">
      <c r="A14117" s="27" t="str">
        <f>VLOOKUP(C14117,'user list'!A:B,2,0)</f>
        <v>OSSP</v>
      </c>
      <c r="B14117" s="172">
        <v>45819.458854166667</v>
      </c>
      <c r="C14117" s="69" t="s">
        <v>255</v>
      </c>
      <c r="D14117" s="69" t="s">
        <v>1937</v>
      </c>
      <c r="E14117" s="69" t="s">
        <v>2697</v>
      </c>
      <c r="F14117" s="69">
        <v>2138</v>
      </c>
      <c r="G14117" s="69" t="s">
        <v>1948</v>
      </c>
    </row>
    <row r="14118" spans="1:7" ht="14.4">
      <c r="A14118" s="27" t="str">
        <f>VLOOKUP(C14118,'user list'!A:B,2,0)</f>
        <v>OSSP</v>
      </c>
      <c r="B14118" s="172">
        <v>45819.458854166667</v>
      </c>
      <c r="C14118" s="69" t="s">
        <v>255</v>
      </c>
      <c r="D14118" s="69" t="s">
        <v>1937</v>
      </c>
      <c r="E14118" s="69" t="s">
        <v>2697</v>
      </c>
      <c r="F14118" s="69">
        <v>2138</v>
      </c>
      <c r="G14118" s="69" t="s">
        <v>1939</v>
      </c>
    </row>
    <row r="14119" spans="1:7" ht="14.4">
      <c r="A14119" s="27" t="str">
        <f>VLOOKUP(C14119,'user list'!A:B,2,0)</f>
        <v>Admin</v>
      </c>
      <c r="B14119" s="172">
        <v>45819.458854166667</v>
      </c>
      <c r="C14119" s="69" t="s">
        <v>186</v>
      </c>
      <c r="D14119" s="69" t="s">
        <v>1937</v>
      </c>
      <c r="E14119" s="69" t="s">
        <v>2697</v>
      </c>
      <c r="F14119" s="69">
        <v>2138</v>
      </c>
      <c r="G14119" s="69" t="s">
        <v>1948</v>
      </c>
    </row>
    <row r="14120" spans="1:7" ht="14.4">
      <c r="A14120" s="27" t="str">
        <f>VLOOKUP(C14120,'user list'!A:B,2,0)</f>
        <v>OCM</v>
      </c>
      <c r="B14120" s="172">
        <v>45819.45888888889</v>
      </c>
      <c r="C14120" s="69" t="s">
        <v>230</v>
      </c>
      <c r="D14120" s="69" t="s">
        <v>1937</v>
      </c>
      <c r="E14120" s="69" t="s">
        <v>2694</v>
      </c>
      <c r="F14120" s="69">
        <v>2130</v>
      </c>
      <c r="G14120" s="69" t="s">
        <v>1939</v>
      </c>
    </row>
    <row r="14121" spans="1:7" ht="14.4">
      <c r="A14121" s="27" t="str">
        <f>VLOOKUP(C14121,'user list'!A:B,2,0)</f>
        <v>OSSP</v>
      </c>
      <c r="B14121" s="172">
        <v>45819.45894675926</v>
      </c>
      <c r="C14121" s="69" t="s">
        <v>255</v>
      </c>
      <c r="D14121" s="69" t="s">
        <v>1937</v>
      </c>
      <c r="E14121" s="69" t="s">
        <v>2577</v>
      </c>
      <c r="F14121" s="69">
        <v>1946</v>
      </c>
      <c r="G14121" s="69" t="s">
        <v>1939</v>
      </c>
    </row>
    <row r="14122" spans="1:7" ht="14.4">
      <c r="A14122" s="27" t="str">
        <f>VLOOKUP(C14122,'user list'!A:B,2,0)</f>
        <v>OCM</v>
      </c>
      <c r="B14122" s="172">
        <v>45819.459421296298</v>
      </c>
      <c r="C14122" s="69" t="s">
        <v>230</v>
      </c>
      <c r="D14122" s="69" t="s">
        <v>1937</v>
      </c>
      <c r="E14122" s="69" t="s">
        <v>2567</v>
      </c>
      <c r="F14122" s="69">
        <v>1931</v>
      </c>
      <c r="G14122" s="69" t="s">
        <v>1939</v>
      </c>
    </row>
    <row r="14123" spans="1:7" ht="14.4">
      <c r="A14123" s="27" t="str">
        <f>VLOOKUP(C14123,'user list'!A:B,2,0)</f>
        <v>OCM</v>
      </c>
      <c r="B14123" s="172">
        <v>45819.459432870368</v>
      </c>
      <c r="C14123" s="69" t="s">
        <v>230</v>
      </c>
      <c r="D14123" s="69" t="s">
        <v>1937</v>
      </c>
      <c r="E14123" s="69" t="s">
        <v>2574</v>
      </c>
      <c r="F14123" s="69">
        <v>1941</v>
      </c>
      <c r="G14123" s="69" t="s">
        <v>1939</v>
      </c>
    </row>
    <row r="14124" spans="1:7" ht="14.4">
      <c r="A14124" s="27" t="str">
        <f>VLOOKUP(C14124,'user list'!A:B,2,0)</f>
        <v>OCM</v>
      </c>
      <c r="B14124" s="172">
        <v>45819.459988425922</v>
      </c>
      <c r="C14124" s="69" t="s">
        <v>230</v>
      </c>
      <c r="D14124" s="69" t="s">
        <v>1937</v>
      </c>
      <c r="E14124" s="69" t="s">
        <v>2039</v>
      </c>
      <c r="F14124" s="69">
        <v>2187</v>
      </c>
      <c r="G14124" s="69" t="s">
        <v>1939</v>
      </c>
    </row>
    <row r="14125" spans="1:7" ht="14.4">
      <c r="A14125" s="27" t="str">
        <f>VLOOKUP(C14125,'user list'!A:B,2,0)</f>
        <v>OSSP</v>
      </c>
      <c r="B14125" s="172">
        <v>45819.460150462961</v>
      </c>
      <c r="C14125" s="69" t="s">
        <v>255</v>
      </c>
      <c r="D14125" s="69" t="s">
        <v>1937</v>
      </c>
      <c r="E14125" s="69" t="s">
        <v>2577</v>
      </c>
      <c r="F14125" s="69">
        <v>1946</v>
      </c>
      <c r="G14125" s="69" t="s">
        <v>1939</v>
      </c>
    </row>
    <row r="14126" spans="1:7" ht="14.4">
      <c r="A14126" s="27" t="str">
        <f>VLOOKUP(C14126,'user list'!A:B,2,0)</f>
        <v>DBO</v>
      </c>
      <c r="B14126" s="172">
        <v>45819.460185185184</v>
      </c>
      <c r="C14126" s="69" t="s">
        <v>210</v>
      </c>
      <c r="D14126" s="69" t="s">
        <v>1937</v>
      </c>
      <c r="E14126" s="69" t="s">
        <v>2577</v>
      </c>
      <c r="F14126" s="69">
        <v>1946</v>
      </c>
      <c r="G14126" s="69" t="s">
        <v>1939</v>
      </c>
    </row>
    <row r="14127" spans="1:7" ht="14.4">
      <c r="A14127" s="27" t="str">
        <f>VLOOKUP(C14127,'user list'!A:B,2,0)</f>
        <v>OSSP</v>
      </c>
      <c r="B14127" s="172">
        <v>45819.460231481484</v>
      </c>
      <c r="C14127" s="69" t="s">
        <v>255</v>
      </c>
      <c r="D14127" s="69" t="s">
        <v>1937</v>
      </c>
      <c r="E14127" s="69" t="s">
        <v>2577</v>
      </c>
      <c r="F14127" s="69">
        <v>1946</v>
      </c>
      <c r="G14127" s="69" t="s">
        <v>1949</v>
      </c>
    </row>
    <row r="14128" spans="1:7" ht="14.4">
      <c r="A14128" s="27" t="str">
        <f>VLOOKUP(C14128,'user list'!A:B,2,0)</f>
        <v>DBO</v>
      </c>
      <c r="B14128" s="172">
        <v>45819.460428240738</v>
      </c>
      <c r="C14128" s="69" t="s">
        <v>210</v>
      </c>
      <c r="D14128" s="69" t="s">
        <v>1937</v>
      </c>
      <c r="E14128" s="69" t="s">
        <v>2577</v>
      </c>
      <c r="F14128" s="69">
        <v>1946</v>
      </c>
      <c r="G14128" s="69" t="s">
        <v>1939</v>
      </c>
    </row>
    <row r="14129" spans="1:7" ht="14.4">
      <c r="A14129" s="27" t="str">
        <f>VLOOKUP(C14129,'user list'!A:B,2,0)</f>
        <v>DBO</v>
      </c>
      <c r="B14129" s="172">
        <v>45819.460659722223</v>
      </c>
      <c r="C14129" s="69" t="s">
        <v>210</v>
      </c>
      <c r="D14129" s="69" t="s">
        <v>1937</v>
      </c>
      <c r="E14129" s="69" t="s">
        <v>2577</v>
      </c>
      <c r="F14129" s="69">
        <v>1946</v>
      </c>
      <c r="G14129" s="69" t="s">
        <v>1939</v>
      </c>
    </row>
    <row r="14130" spans="1:7" ht="14.4">
      <c r="A14130" s="27" t="str">
        <f>VLOOKUP(C14130,'user list'!A:B,2,0)</f>
        <v>OSSP</v>
      </c>
      <c r="B14130" s="172">
        <v>45819.460694444446</v>
      </c>
      <c r="C14130" s="69" t="s">
        <v>255</v>
      </c>
      <c r="D14130" s="69" t="s">
        <v>1937</v>
      </c>
      <c r="E14130" s="69" t="s">
        <v>2577</v>
      </c>
      <c r="F14130" s="69">
        <v>1946</v>
      </c>
      <c r="G14130" s="69" t="s">
        <v>1947</v>
      </c>
    </row>
    <row r="14131" spans="1:7" ht="14.4">
      <c r="A14131" s="27" t="str">
        <f>VLOOKUP(C14131,'user list'!A:B,2,0)</f>
        <v>OSSP</v>
      </c>
      <c r="B14131" s="172">
        <v>45819.460694444446</v>
      </c>
      <c r="C14131" s="69" t="s">
        <v>255</v>
      </c>
      <c r="D14131" s="69" t="s">
        <v>1937</v>
      </c>
      <c r="E14131" s="69" t="s">
        <v>2577</v>
      </c>
      <c r="F14131" s="69">
        <v>1946</v>
      </c>
      <c r="G14131" s="69" t="s">
        <v>1948</v>
      </c>
    </row>
    <row r="14132" spans="1:7" ht="14.4">
      <c r="A14132" s="27" t="str">
        <f>VLOOKUP(C14132,'user list'!A:B,2,0)</f>
        <v>OSSP</v>
      </c>
      <c r="B14132" s="172">
        <v>45819.460706018515</v>
      </c>
      <c r="C14132" s="69" t="s">
        <v>255</v>
      </c>
      <c r="D14132" s="69" t="s">
        <v>1937</v>
      </c>
      <c r="E14132" s="69" t="s">
        <v>2577</v>
      </c>
      <c r="F14132" s="69">
        <v>1946</v>
      </c>
      <c r="G14132" s="69" t="s">
        <v>1939</v>
      </c>
    </row>
    <row r="14133" spans="1:7" ht="14.4">
      <c r="A14133" s="27" t="str">
        <f>VLOOKUP(C14133,'user list'!A:B,2,0)</f>
        <v>Admin</v>
      </c>
      <c r="B14133" s="172">
        <v>45819.460706018515</v>
      </c>
      <c r="C14133" s="69" t="s">
        <v>186</v>
      </c>
      <c r="D14133" s="69" t="s">
        <v>1937</v>
      </c>
      <c r="E14133" s="69" t="s">
        <v>2577</v>
      </c>
      <c r="F14133" s="69">
        <v>1946</v>
      </c>
      <c r="G14133" s="69" t="s">
        <v>1948</v>
      </c>
    </row>
    <row r="14134" spans="1:7" ht="14.4">
      <c r="A14134" s="27" t="str">
        <f>VLOOKUP(C14134,'user list'!A:B,2,0)</f>
        <v>OSSP</v>
      </c>
      <c r="B14134" s="172">
        <v>45819.460752314815</v>
      </c>
      <c r="C14134" s="69" t="s">
        <v>255</v>
      </c>
      <c r="D14134" s="69" t="s">
        <v>1937</v>
      </c>
      <c r="E14134" s="69" t="s">
        <v>2697</v>
      </c>
      <c r="F14134" s="69">
        <v>2146</v>
      </c>
      <c r="G14134" s="69" t="s">
        <v>1939</v>
      </c>
    </row>
    <row r="14135" spans="1:7" ht="14.4">
      <c r="A14135" s="27" t="str">
        <f>VLOOKUP(C14135,'user list'!A:B,2,0)</f>
        <v>BPLD</v>
      </c>
      <c r="B14135" s="172">
        <v>45819.460821759261</v>
      </c>
      <c r="C14135" s="69" t="s">
        <v>194</v>
      </c>
      <c r="D14135" s="69" t="s">
        <v>1937</v>
      </c>
      <c r="E14135" s="69" t="s">
        <v>1974</v>
      </c>
      <c r="F14135" s="69">
        <v>2155</v>
      </c>
      <c r="G14135" s="69" t="s">
        <v>1939</v>
      </c>
    </row>
    <row r="14136" spans="1:7" ht="14.4">
      <c r="A14136" s="27" t="str">
        <f>VLOOKUP(C14136,'user list'!A:B,2,0)</f>
        <v>OSSP</v>
      </c>
      <c r="B14136" s="172">
        <v>45819.460844907408</v>
      </c>
      <c r="C14136" s="69" t="s">
        <v>255</v>
      </c>
      <c r="D14136" s="69" t="s">
        <v>1937</v>
      </c>
      <c r="E14136" s="69" t="s">
        <v>2697</v>
      </c>
      <c r="F14136" s="69">
        <v>2146</v>
      </c>
      <c r="G14136" s="69" t="s">
        <v>1947</v>
      </c>
    </row>
    <row r="14137" spans="1:7" ht="14.4">
      <c r="A14137" s="27" t="str">
        <f>VLOOKUP(C14137,'user list'!A:B,2,0)</f>
        <v>OSSP</v>
      </c>
      <c r="B14137" s="172">
        <v>45819.460844907408</v>
      </c>
      <c r="C14137" s="69" t="s">
        <v>255</v>
      </c>
      <c r="D14137" s="69" t="s">
        <v>1937</v>
      </c>
      <c r="E14137" s="69" t="s">
        <v>2697</v>
      </c>
      <c r="F14137" s="69">
        <v>2146</v>
      </c>
      <c r="G14137" s="69" t="s">
        <v>1948</v>
      </c>
    </row>
    <row r="14138" spans="1:7" ht="14.4">
      <c r="A14138" s="27" t="str">
        <f>VLOOKUP(C14138,'user list'!A:B,2,0)</f>
        <v>OSSP</v>
      </c>
      <c r="B14138" s="172">
        <v>45819.460856481484</v>
      </c>
      <c r="C14138" s="69" t="s">
        <v>255</v>
      </c>
      <c r="D14138" s="69" t="s">
        <v>1937</v>
      </c>
      <c r="E14138" s="69" t="s">
        <v>2697</v>
      </c>
      <c r="F14138" s="69">
        <v>2146</v>
      </c>
      <c r="G14138" s="69" t="s">
        <v>1939</v>
      </c>
    </row>
    <row r="14139" spans="1:7" ht="14.4">
      <c r="A14139" s="27" t="str">
        <f>VLOOKUP(C14139,'user list'!A:B,2,0)</f>
        <v>Admin</v>
      </c>
      <c r="B14139" s="172">
        <v>45819.460856481484</v>
      </c>
      <c r="C14139" s="69" t="s">
        <v>186</v>
      </c>
      <c r="D14139" s="69" t="s">
        <v>1937</v>
      </c>
      <c r="E14139" s="69" t="s">
        <v>2697</v>
      </c>
      <c r="F14139" s="69">
        <v>2146</v>
      </c>
      <c r="G14139" s="69" t="s">
        <v>1948</v>
      </c>
    </row>
    <row r="14140" spans="1:7" ht="14.4">
      <c r="A14140" s="27" t="str">
        <f>VLOOKUP(C14140,'user list'!A:B,2,0)</f>
        <v>QCID</v>
      </c>
      <c r="B14140" s="172">
        <v>45819.461018518516</v>
      </c>
      <c r="C14140" s="69" t="s">
        <v>267</v>
      </c>
      <c r="D14140" s="69" t="s">
        <v>1937</v>
      </c>
      <c r="E14140" s="69" t="s">
        <v>2760</v>
      </c>
      <c r="F14140" s="69">
        <v>2205</v>
      </c>
      <c r="G14140" s="69" t="s">
        <v>2440</v>
      </c>
    </row>
    <row r="14141" spans="1:7" ht="14.4">
      <c r="A14141" s="27" t="str">
        <f>VLOOKUP(C14141,'user list'!A:B,2,0)</f>
        <v>Admin</v>
      </c>
      <c r="B14141" s="172">
        <v>45819.461018518516</v>
      </c>
      <c r="C14141" s="69" t="s">
        <v>186</v>
      </c>
      <c r="D14141" s="69" t="s">
        <v>1937</v>
      </c>
      <c r="E14141" s="69" t="s">
        <v>2760</v>
      </c>
      <c r="F14141" s="69">
        <v>2205</v>
      </c>
      <c r="G14141" s="69" t="s">
        <v>1948</v>
      </c>
    </row>
    <row r="14142" spans="1:7" ht="14.4">
      <c r="A14142" s="27" t="str">
        <f>VLOOKUP(C14142,'user list'!A:B,2,0)</f>
        <v>Admin</v>
      </c>
      <c r="B14142" s="172">
        <v>45819.461018518516</v>
      </c>
      <c r="C14142" s="69" t="s">
        <v>186</v>
      </c>
      <c r="D14142" s="69" t="s">
        <v>1937</v>
      </c>
      <c r="E14142" s="69" t="s">
        <v>2760</v>
      </c>
      <c r="F14142" s="69">
        <v>2205</v>
      </c>
      <c r="G14142" s="69" t="s">
        <v>1948</v>
      </c>
    </row>
    <row r="14143" spans="1:7" ht="14.4">
      <c r="A14143" s="27" t="str">
        <f>VLOOKUP(C14143,'user list'!A:B,2,0)</f>
        <v>Admin</v>
      </c>
      <c r="B14143" s="172">
        <v>45819.461018518516</v>
      </c>
      <c r="C14143" s="69" t="s">
        <v>186</v>
      </c>
      <c r="D14143" s="69" t="s">
        <v>1937</v>
      </c>
      <c r="E14143" s="69" t="s">
        <v>2760</v>
      </c>
      <c r="F14143" s="69">
        <v>2205</v>
      </c>
      <c r="G14143" s="69" t="s">
        <v>1948</v>
      </c>
    </row>
    <row r="14144" spans="1:7" ht="14.4">
      <c r="A14144" s="27" t="str">
        <f>VLOOKUP(C14144,'user list'!A:B,2,0)</f>
        <v>Admin</v>
      </c>
      <c r="B14144" s="172">
        <v>45819.461018518516</v>
      </c>
      <c r="C14144" s="69" t="s">
        <v>186</v>
      </c>
      <c r="D14144" s="69" t="s">
        <v>1937</v>
      </c>
      <c r="E14144" s="69" t="s">
        <v>2760</v>
      </c>
      <c r="F14144" s="69">
        <v>2205</v>
      </c>
      <c r="G14144" s="69" t="s">
        <v>1947</v>
      </c>
    </row>
    <row r="14145" spans="1:7" ht="14.4">
      <c r="A14145" s="27" t="str">
        <f>VLOOKUP(C14145,'user list'!A:B,2,0)</f>
        <v>CCESD</v>
      </c>
      <c r="B14145" s="172">
        <v>45819.462731481479</v>
      </c>
      <c r="C14145" s="69" t="s">
        <v>284</v>
      </c>
      <c r="D14145" s="69" t="s">
        <v>1937</v>
      </c>
      <c r="E14145" s="69" t="s">
        <v>2697</v>
      </c>
      <c r="F14145" s="69">
        <v>2138</v>
      </c>
      <c r="G14145" s="69" t="s">
        <v>1939</v>
      </c>
    </row>
    <row r="14146" spans="1:7" ht="14.4">
      <c r="A14146" s="27" t="str">
        <f>VLOOKUP(C14146,'user list'!A:B,2,0)</f>
        <v>OCAs</v>
      </c>
      <c r="B14146" s="172">
        <v>45819.462962962964</v>
      </c>
      <c r="C14146" s="69" t="s">
        <v>279</v>
      </c>
      <c r="D14146" s="69" t="s">
        <v>1937</v>
      </c>
      <c r="E14146" s="69" t="s">
        <v>2039</v>
      </c>
      <c r="F14146" s="69">
        <v>2195</v>
      </c>
      <c r="G14146" s="69" t="s">
        <v>1939</v>
      </c>
    </row>
    <row r="14147" spans="1:7" ht="14.4">
      <c r="A14147" s="27" t="str">
        <f>VLOOKUP(C14147,'user list'!A:B,2,0)</f>
        <v>OCAs</v>
      </c>
      <c r="B14147" s="172">
        <v>45819.46298611111</v>
      </c>
      <c r="C14147" s="69" t="s">
        <v>279</v>
      </c>
      <c r="D14147" s="69" t="s">
        <v>1937</v>
      </c>
      <c r="E14147" s="69" t="s">
        <v>2709</v>
      </c>
      <c r="F14147" s="69">
        <v>2154</v>
      </c>
      <c r="G14147" s="69" t="s">
        <v>1939</v>
      </c>
    </row>
    <row r="14148" spans="1:7" ht="14.4">
      <c r="A14148" s="27" t="str">
        <f>VLOOKUP(C14148,'user list'!A:B,2,0)</f>
        <v>OCAs</v>
      </c>
      <c r="B14148" s="172">
        <v>45819.462997685187</v>
      </c>
      <c r="C14148" s="69" t="s">
        <v>279</v>
      </c>
      <c r="D14148" s="69" t="s">
        <v>1937</v>
      </c>
      <c r="E14148" s="69" t="s">
        <v>1974</v>
      </c>
      <c r="F14148" s="69">
        <v>2193</v>
      </c>
      <c r="G14148" s="69" t="s">
        <v>1939</v>
      </c>
    </row>
    <row r="14149" spans="1:7" ht="14.4">
      <c r="A14149" s="27" t="str">
        <f>VLOOKUP(C14149,'user list'!A:B,2,0)</f>
        <v>OCAs</v>
      </c>
      <c r="B14149" s="172">
        <v>45819.463043981479</v>
      </c>
      <c r="C14149" s="69" t="s">
        <v>279</v>
      </c>
      <c r="D14149" s="69" t="s">
        <v>1937</v>
      </c>
      <c r="E14149" s="69" t="s">
        <v>2709</v>
      </c>
      <c r="F14149" s="69">
        <v>2154</v>
      </c>
      <c r="G14149" s="69" t="s">
        <v>1939</v>
      </c>
    </row>
    <row r="14150" spans="1:7" ht="14.4">
      <c r="A14150" s="27" t="str">
        <f>VLOOKUP(C14150,'user list'!A:B,2,0)</f>
        <v>CCESD</v>
      </c>
      <c r="B14150" s="172">
        <v>45819.463055555556</v>
      </c>
      <c r="C14150" s="69" t="s">
        <v>284</v>
      </c>
      <c r="D14150" s="69" t="s">
        <v>1937</v>
      </c>
      <c r="E14150" s="69" t="s">
        <v>2697</v>
      </c>
      <c r="F14150" s="69">
        <v>2138</v>
      </c>
      <c r="G14150" s="69" t="s">
        <v>1947</v>
      </c>
    </row>
    <row r="14151" spans="1:7" ht="14.4">
      <c r="A14151" s="27" t="str">
        <f>VLOOKUP(C14151,'user list'!A:B,2,0)</f>
        <v>CCESD</v>
      </c>
      <c r="B14151" s="172">
        <v>45819.463055555556</v>
      </c>
      <c r="C14151" s="69" t="s">
        <v>284</v>
      </c>
      <c r="D14151" s="69" t="s">
        <v>1937</v>
      </c>
      <c r="E14151" s="69" t="s">
        <v>2697</v>
      </c>
      <c r="F14151" s="69">
        <v>2138</v>
      </c>
      <c r="G14151" s="69" t="s">
        <v>1948</v>
      </c>
    </row>
    <row r="14152" spans="1:7" ht="14.4">
      <c r="A14152" s="27" t="str">
        <f>VLOOKUP(C14152,'user list'!A:B,2,0)</f>
        <v>CCESD</v>
      </c>
      <c r="B14152" s="172">
        <v>45819.463055555556</v>
      </c>
      <c r="C14152" s="69" t="s">
        <v>284</v>
      </c>
      <c r="D14152" s="69" t="s">
        <v>1937</v>
      </c>
      <c r="E14152" s="69" t="s">
        <v>2697</v>
      </c>
      <c r="F14152" s="69">
        <v>2138</v>
      </c>
      <c r="G14152" s="69" t="s">
        <v>1939</v>
      </c>
    </row>
    <row r="14153" spans="1:7" ht="14.4">
      <c r="A14153" s="27" t="str">
        <f>VLOOKUP(C14153,'user list'!A:B,2,0)</f>
        <v>Admin</v>
      </c>
      <c r="B14153" s="172">
        <v>45819.463055555556</v>
      </c>
      <c r="C14153" s="69" t="s">
        <v>186</v>
      </c>
      <c r="D14153" s="69" t="s">
        <v>1937</v>
      </c>
      <c r="E14153" s="69" t="s">
        <v>2697</v>
      </c>
      <c r="F14153" s="69">
        <v>2138</v>
      </c>
      <c r="G14153" s="69" t="s">
        <v>1948</v>
      </c>
    </row>
    <row r="14154" spans="1:7" ht="14.4">
      <c r="A14154" s="27" t="str">
        <f>VLOOKUP(C14154,'user list'!A:B,2,0)</f>
        <v>CCESD</v>
      </c>
      <c r="B14154" s="172">
        <v>45819.463101851848</v>
      </c>
      <c r="C14154" s="69" t="s">
        <v>284</v>
      </c>
      <c r="D14154" s="69" t="s">
        <v>1937</v>
      </c>
      <c r="E14154" s="69" t="s">
        <v>2697</v>
      </c>
      <c r="F14154" s="69">
        <v>2146</v>
      </c>
      <c r="G14154" s="69" t="s">
        <v>1939</v>
      </c>
    </row>
    <row r="14155" spans="1:7" ht="14.4">
      <c r="A14155" s="27" t="str">
        <f>VLOOKUP(C14155,'user list'!A:B,2,0)</f>
        <v>CCESD</v>
      </c>
      <c r="B14155" s="172">
        <v>45819.463402777779</v>
      </c>
      <c r="C14155" s="69" t="s">
        <v>284</v>
      </c>
      <c r="D14155" s="69" t="s">
        <v>1937</v>
      </c>
      <c r="E14155" s="69" t="s">
        <v>2697</v>
      </c>
      <c r="F14155" s="69">
        <v>2138</v>
      </c>
      <c r="G14155" s="69" t="s">
        <v>1939</v>
      </c>
    </row>
    <row r="14156" spans="1:7" ht="14.4">
      <c r="A14156" s="27" t="str">
        <f>VLOOKUP(C14156,'user list'!A:B,2,0)</f>
        <v>CCESD</v>
      </c>
      <c r="B14156" s="172">
        <v>45819.463530092595</v>
      </c>
      <c r="C14156" s="69" t="s">
        <v>284</v>
      </c>
      <c r="D14156" s="69" t="s">
        <v>1937</v>
      </c>
      <c r="E14156" s="69" t="s">
        <v>2697</v>
      </c>
      <c r="F14156" s="69">
        <v>2146</v>
      </c>
      <c r="G14156" s="69" t="s">
        <v>1939</v>
      </c>
    </row>
    <row r="14157" spans="1:7" ht="14.4">
      <c r="A14157" s="27" t="str">
        <f>VLOOKUP(C14157,'user list'!A:B,2,0)</f>
        <v>CCESD</v>
      </c>
      <c r="B14157" s="172">
        <v>45819.463969907411</v>
      </c>
      <c r="C14157" s="69" t="s">
        <v>284</v>
      </c>
      <c r="D14157" s="69" t="s">
        <v>1937</v>
      </c>
      <c r="E14157" s="69" t="s">
        <v>2697</v>
      </c>
      <c r="F14157" s="69">
        <v>2146</v>
      </c>
      <c r="G14157" s="69" t="s">
        <v>1947</v>
      </c>
    </row>
    <row r="14158" spans="1:7" ht="14.4">
      <c r="A14158" s="27" t="str">
        <f>VLOOKUP(C14158,'user list'!A:B,2,0)</f>
        <v>CCESD</v>
      </c>
      <c r="B14158" s="172">
        <v>45819.463969907411</v>
      </c>
      <c r="C14158" s="69" t="s">
        <v>284</v>
      </c>
      <c r="D14158" s="69" t="s">
        <v>1937</v>
      </c>
      <c r="E14158" s="69" t="s">
        <v>2697</v>
      </c>
      <c r="F14158" s="69">
        <v>2146</v>
      </c>
      <c r="G14158" s="69" t="s">
        <v>1948</v>
      </c>
    </row>
    <row r="14159" spans="1:7" ht="14.4">
      <c r="A14159" s="27" t="str">
        <f>VLOOKUP(C14159,'user list'!A:B,2,0)</f>
        <v>CCESD</v>
      </c>
      <c r="B14159" s="172">
        <v>45819.46398148148</v>
      </c>
      <c r="C14159" s="69" t="s">
        <v>284</v>
      </c>
      <c r="D14159" s="69" t="s">
        <v>1937</v>
      </c>
      <c r="E14159" s="69" t="s">
        <v>2697</v>
      </c>
      <c r="F14159" s="69">
        <v>2146</v>
      </c>
      <c r="G14159" s="69" t="s">
        <v>1939</v>
      </c>
    </row>
    <row r="14160" spans="1:7" ht="14.4">
      <c r="A14160" s="27" t="str">
        <f>VLOOKUP(C14160,'user list'!A:B,2,0)</f>
        <v>Admin</v>
      </c>
      <c r="B14160" s="172">
        <v>45819.46398148148</v>
      </c>
      <c r="C14160" s="69" t="s">
        <v>186</v>
      </c>
      <c r="D14160" s="69" t="s">
        <v>1937</v>
      </c>
      <c r="E14160" s="69" t="s">
        <v>2697</v>
      </c>
      <c r="F14160" s="69">
        <v>2146</v>
      </c>
      <c r="G14160" s="69" t="s">
        <v>1948</v>
      </c>
    </row>
    <row r="14161" spans="1:7" ht="14.4">
      <c r="A14161" s="27" t="str">
        <f>VLOOKUP(C14161,'user list'!A:B,2,0)</f>
        <v>DBO</v>
      </c>
      <c r="B14161" s="172">
        <v>45819.46402777778</v>
      </c>
      <c r="C14161" s="69" t="s">
        <v>210</v>
      </c>
      <c r="D14161" s="69" t="s">
        <v>1937</v>
      </c>
      <c r="E14161" s="69" t="s">
        <v>2577</v>
      </c>
      <c r="F14161" s="69">
        <v>1946</v>
      </c>
      <c r="G14161" s="69" t="s">
        <v>1947</v>
      </c>
    </row>
    <row r="14162" spans="1:7" ht="14.4">
      <c r="A14162" s="27" t="str">
        <f>VLOOKUP(C14162,'user list'!A:B,2,0)</f>
        <v>DBO</v>
      </c>
      <c r="B14162" s="172">
        <v>45819.46402777778</v>
      </c>
      <c r="C14162" s="69" t="s">
        <v>210</v>
      </c>
      <c r="D14162" s="69" t="s">
        <v>1937</v>
      </c>
      <c r="E14162" s="69" t="s">
        <v>2577</v>
      </c>
      <c r="F14162" s="69">
        <v>1946</v>
      </c>
      <c r="G14162" s="69" t="s">
        <v>1948</v>
      </c>
    </row>
    <row r="14163" spans="1:7" ht="14.4">
      <c r="A14163" s="27" t="str">
        <f>VLOOKUP(C14163,'user list'!A:B,2,0)</f>
        <v>DBO</v>
      </c>
      <c r="B14163" s="172">
        <v>45819.46402777778</v>
      </c>
      <c r="C14163" s="69" t="s">
        <v>210</v>
      </c>
      <c r="D14163" s="69" t="s">
        <v>1937</v>
      </c>
      <c r="E14163" s="69" t="s">
        <v>2577</v>
      </c>
      <c r="F14163" s="69">
        <v>1946</v>
      </c>
      <c r="G14163" s="69" t="s">
        <v>1939</v>
      </c>
    </row>
    <row r="14164" spans="1:7" ht="14.4">
      <c r="A14164" s="27" t="str">
        <f>VLOOKUP(C14164,'user list'!A:B,2,0)</f>
        <v>Admin</v>
      </c>
      <c r="B14164" s="172">
        <v>45819.46402777778</v>
      </c>
      <c r="C14164" s="69" t="s">
        <v>186</v>
      </c>
      <c r="D14164" s="69" t="s">
        <v>1937</v>
      </c>
      <c r="E14164" s="69" t="s">
        <v>2577</v>
      </c>
      <c r="F14164" s="69">
        <v>1946</v>
      </c>
      <c r="G14164" s="69" t="s">
        <v>1948</v>
      </c>
    </row>
    <row r="14165" spans="1:7" ht="14.4">
      <c r="A14165" s="27" t="str">
        <f>VLOOKUP(C14165,'user list'!A:B,2,0)</f>
        <v>DBO</v>
      </c>
      <c r="B14165" s="172">
        <v>45819.466921296298</v>
      </c>
      <c r="C14165" s="69" t="s">
        <v>210</v>
      </c>
      <c r="D14165" s="69" t="s">
        <v>1937</v>
      </c>
      <c r="E14165" s="69" t="s">
        <v>2577</v>
      </c>
      <c r="F14165" s="69">
        <v>1946</v>
      </c>
      <c r="G14165" s="69" t="s">
        <v>1949</v>
      </c>
    </row>
    <row r="14166" spans="1:7" ht="14.4">
      <c r="A14166" s="27" t="str">
        <f>VLOOKUP(C14166,'user list'!A:B,2,0)</f>
        <v>TTMD</v>
      </c>
      <c r="B14166" s="172">
        <v>45819.468807870369</v>
      </c>
      <c r="C14166" s="69" t="s">
        <v>278</v>
      </c>
      <c r="D14166" s="69" t="s">
        <v>1937</v>
      </c>
      <c r="E14166" s="69" t="s">
        <v>2697</v>
      </c>
      <c r="F14166" s="69">
        <v>2146</v>
      </c>
      <c r="G14166" s="69" t="s">
        <v>1939</v>
      </c>
    </row>
    <row r="14167" spans="1:7" ht="14.4">
      <c r="A14167" s="27" t="str">
        <f>VLOOKUP(C14167,'user list'!A:B,2,0)</f>
        <v>TTMD</v>
      </c>
      <c r="B14167" s="172">
        <v>45819.468969907408</v>
      </c>
      <c r="C14167" s="69" t="s">
        <v>278</v>
      </c>
      <c r="D14167" s="69" t="s">
        <v>1937</v>
      </c>
      <c r="E14167" s="69" t="s">
        <v>2697</v>
      </c>
      <c r="F14167" s="69">
        <v>2146</v>
      </c>
      <c r="G14167" s="69" t="s">
        <v>1947</v>
      </c>
    </row>
    <row r="14168" spans="1:7" ht="14.4">
      <c r="A14168" s="27" t="str">
        <f>VLOOKUP(C14168,'user list'!A:B,2,0)</f>
        <v>TTMD</v>
      </c>
      <c r="B14168" s="172">
        <v>45819.468969907408</v>
      </c>
      <c r="C14168" s="69" t="s">
        <v>278</v>
      </c>
      <c r="D14168" s="69" t="s">
        <v>1937</v>
      </c>
      <c r="E14168" s="69" t="s">
        <v>2697</v>
      </c>
      <c r="F14168" s="69">
        <v>2146</v>
      </c>
      <c r="G14168" s="69" t="s">
        <v>1948</v>
      </c>
    </row>
    <row r="14169" spans="1:7" ht="14.4">
      <c r="A14169" s="27" t="str">
        <f>VLOOKUP(C14169,'user list'!A:B,2,0)</f>
        <v>TTMD</v>
      </c>
      <c r="B14169" s="172">
        <v>45819.468969907408</v>
      </c>
      <c r="C14169" s="69" t="s">
        <v>278</v>
      </c>
      <c r="D14169" s="69" t="s">
        <v>1937</v>
      </c>
      <c r="E14169" s="69" t="s">
        <v>2697</v>
      </c>
      <c r="F14169" s="69">
        <v>2146</v>
      </c>
      <c r="G14169" s="69" t="s">
        <v>1939</v>
      </c>
    </row>
    <row r="14170" spans="1:7" ht="14.4">
      <c r="A14170" s="27" t="str">
        <f>VLOOKUP(C14170,'user list'!A:B,2,0)</f>
        <v>Admin</v>
      </c>
      <c r="B14170" s="172">
        <v>45819.468969907408</v>
      </c>
      <c r="C14170" s="69" t="s">
        <v>186</v>
      </c>
      <c r="D14170" s="69" t="s">
        <v>1937</v>
      </c>
      <c r="E14170" s="69" t="s">
        <v>2697</v>
      </c>
      <c r="F14170" s="69">
        <v>2146</v>
      </c>
      <c r="G14170" s="69" t="s">
        <v>1948</v>
      </c>
    </row>
    <row r="14171" spans="1:7" ht="14.4">
      <c r="A14171" s="27" t="str">
        <f>VLOOKUP(C14171,'user list'!A:B,2,0)</f>
        <v>TTMD</v>
      </c>
      <c r="B14171" s="172">
        <v>45819.469166666669</v>
      </c>
      <c r="C14171" s="69" t="s">
        <v>278</v>
      </c>
      <c r="D14171" s="69" t="s">
        <v>1937</v>
      </c>
      <c r="E14171" s="69" t="s">
        <v>2697</v>
      </c>
      <c r="F14171" s="69">
        <v>2138</v>
      </c>
      <c r="G14171" s="69" t="s">
        <v>1939</v>
      </c>
    </row>
    <row r="14172" spans="1:7" ht="14.4">
      <c r="A14172" s="27" t="str">
        <f>VLOOKUP(C14172,'user list'!A:B,2,0)</f>
        <v>TTMD</v>
      </c>
      <c r="B14172" s="172">
        <v>45819.469293981485</v>
      </c>
      <c r="C14172" s="69" t="s">
        <v>278</v>
      </c>
      <c r="D14172" s="69" t="s">
        <v>1937</v>
      </c>
      <c r="E14172" s="69" t="s">
        <v>2697</v>
      </c>
      <c r="F14172" s="69">
        <v>2138</v>
      </c>
      <c r="G14172" s="69" t="s">
        <v>1947</v>
      </c>
    </row>
    <row r="14173" spans="1:7" ht="14.4">
      <c r="A14173" s="27" t="str">
        <f>VLOOKUP(C14173,'user list'!A:B,2,0)</f>
        <v>TTMD</v>
      </c>
      <c r="B14173" s="172">
        <v>45819.469293981485</v>
      </c>
      <c r="C14173" s="69" t="s">
        <v>278</v>
      </c>
      <c r="D14173" s="69" t="s">
        <v>1937</v>
      </c>
      <c r="E14173" s="69" t="s">
        <v>2697</v>
      </c>
      <c r="F14173" s="69">
        <v>2138</v>
      </c>
      <c r="G14173" s="69" t="s">
        <v>1948</v>
      </c>
    </row>
    <row r="14174" spans="1:7" ht="14.4">
      <c r="A14174" s="27" t="str">
        <f>VLOOKUP(C14174,'user list'!A:B,2,0)</f>
        <v>TTMD</v>
      </c>
      <c r="B14174" s="172">
        <v>45819.469293981485</v>
      </c>
      <c r="C14174" s="69" t="s">
        <v>278</v>
      </c>
      <c r="D14174" s="69" t="s">
        <v>1937</v>
      </c>
      <c r="E14174" s="69" t="s">
        <v>2697</v>
      </c>
      <c r="F14174" s="69">
        <v>2138</v>
      </c>
      <c r="G14174" s="69" t="s">
        <v>1939</v>
      </c>
    </row>
    <row r="14175" spans="1:7" ht="14.4">
      <c r="A14175" s="27" t="str">
        <f>VLOOKUP(C14175,'user list'!A:B,2,0)</f>
        <v>Admin</v>
      </c>
      <c r="B14175" s="172">
        <v>45819.469293981485</v>
      </c>
      <c r="C14175" s="69" t="s">
        <v>186</v>
      </c>
      <c r="D14175" s="69" t="s">
        <v>1937</v>
      </c>
      <c r="E14175" s="69" t="s">
        <v>2697</v>
      </c>
      <c r="F14175" s="69">
        <v>2138</v>
      </c>
      <c r="G14175" s="69" t="s">
        <v>1948</v>
      </c>
    </row>
    <row r="14176" spans="1:7" ht="14.4">
      <c r="A14176" s="27" t="str">
        <f>VLOOKUP(C14176,'user list'!A:B,2,0)</f>
        <v>TTMD</v>
      </c>
      <c r="B14176" s="172">
        <v>45819.469328703701</v>
      </c>
      <c r="C14176" s="69" t="s">
        <v>278</v>
      </c>
      <c r="D14176" s="69" t="s">
        <v>1937</v>
      </c>
      <c r="E14176" s="69" t="s">
        <v>2678</v>
      </c>
      <c r="F14176" s="69">
        <v>2097</v>
      </c>
      <c r="G14176" s="69" t="s">
        <v>1939</v>
      </c>
    </row>
    <row r="14177" spans="1:7" ht="14.4">
      <c r="A14177" s="27" t="str">
        <f>VLOOKUP(C14177,'user list'!A:B,2,0)</f>
        <v>TTMD</v>
      </c>
      <c r="B14177" s="172">
        <v>45819.469525462962</v>
      </c>
      <c r="C14177" s="69" t="s">
        <v>278</v>
      </c>
      <c r="D14177" s="69" t="s">
        <v>1937</v>
      </c>
      <c r="E14177" s="69" t="s">
        <v>2678</v>
      </c>
      <c r="F14177" s="69">
        <v>2097</v>
      </c>
      <c r="G14177" s="69" t="s">
        <v>1947</v>
      </c>
    </row>
    <row r="14178" spans="1:7" ht="14.4">
      <c r="A14178" s="27" t="str">
        <f>VLOOKUP(C14178,'user list'!A:B,2,0)</f>
        <v>TTMD</v>
      </c>
      <c r="B14178" s="172">
        <v>45819.469525462962</v>
      </c>
      <c r="C14178" s="69" t="s">
        <v>278</v>
      </c>
      <c r="D14178" s="69" t="s">
        <v>1937</v>
      </c>
      <c r="E14178" s="69" t="s">
        <v>2678</v>
      </c>
      <c r="F14178" s="69">
        <v>2097</v>
      </c>
      <c r="G14178" s="69" t="s">
        <v>1948</v>
      </c>
    </row>
    <row r="14179" spans="1:7" ht="14.4">
      <c r="A14179" s="27" t="str">
        <f>VLOOKUP(C14179,'user list'!A:B,2,0)</f>
        <v>TTMD</v>
      </c>
      <c r="B14179" s="172">
        <v>45819.469525462962</v>
      </c>
      <c r="C14179" s="69" t="s">
        <v>278</v>
      </c>
      <c r="D14179" s="69" t="s">
        <v>1937</v>
      </c>
      <c r="E14179" s="69" t="s">
        <v>2678</v>
      </c>
      <c r="F14179" s="69">
        <v>2097</v>
      </c>
      <c r="G14179" s="69" t="s">
        <v>1939</v>
      </c>
    </row>
    <row r="14180" spans="1:7" ht="14.4">
      <c r="A14180" s="27" t="str">
        <f>VLOOKUP(C14180,'user list'!A:B,2,0)</f>
        <v>Admin</v>
      </c>
      <c r="B14180" s="172">
        <v>45819.469525462962</v>
      </c>
      <c r="C14180" s="69" t="s">
        <v>186</v>
      </c>
      <c r="D14180" s="69" t="s">
        <v>1937</v>
      </c>
      <c r="E14180" s="69" t="s">
        <v>2678</v>
      </c>
      <c r="F14180" s="69">
        <v>2097</v>
      </c>
      <c r="G14180" s="69" t="s">
        <v>1948</v>
      </c>
    </row>
    <row r="14181" spans="1:7" ht="14.4">
      <c r="A14181" s="27" t="str">
        <f>VLOOKUP(C14181,'user list'!A:B,2,0)</f>
        <v>TTMD</v>
      </c>
      <c r="B14181" s="172">
        <v>45819.469756944447</v>
      </c>
      <c r="C14181" s="69" t="s">
        <v>278</v>
      </c>
      <c r="D14181" s="69" t="s">
        <v>1937</v>
      </c>
      <c r="E14181" s="69" t="s">
        <v>2697</v>
      </c>
      <c r="F14181" s="69">
        <v>2146</v>
      </c>
      <c r="G14181" s="69" t="s">
        <v>1939</v>
      </c>
    </row>
    <row r="14182" spans="1:7" ht="14.4">
      <c r="A14182" s="27" t="str">
        <f>VLOOKUP(C14182,'user list'!A:B,2,0)</f>
        <v>TTMD</v>
      </c>
      <c r="B14182" s="172">
        <v>45819.469780092593</v>
      </c>
      <c r="C14182" s="69" t="s">
        <v>278</v>
      </c>
      <c r="D14182" s="69" t="s">
        <v>1937</v>
      </c>
      <c r="E14182" s="69" t="s">
        <v>2697</v>
      </c>
      <c r="F14182" s="69">
        <v>2138</v>
      </c>
      <c r="G14182" s="69" t="s">
        <v>1939</v>
      </c>
    </row>
    <row r="14183" spans="1:7" ht="14.4">
      <c r="A14183" s="27" t="str">
        <f>VLOOKUP(C14183,'user list'!A:B,2,0)</f>
        <v>TTMD</v>
      </c>
      <c r="B14183" s="172">
        <v>45819.469872685186</v>
      </c>
      <c r="C14183" s="69" t="s">
        <v>278</v>
      </c>
      <c r="D14183" s="69" t="s">
        <v>1937</v>
      </c>
      <c r="E14183" s="69" t="s">
        <v>2697</v>
      </c>
      <c r="F14183" s="69">
        <v>2146</v>
      </c>
      <c r="G14183" s="69" t="s">
        <v>1939</v>
      </c>
    </row>
    <row r="14184" spans="1:7" ht="14.4">
      <c r="A14184" s="27" t="str">
        <f>VLOOKUP(C14184,'user list'!A:B,2,0)</f>
        <v>TTMD</v>
      </c>
      <c r="B14184" s="172">
        <v>45819.470648148148</v>
      </c>
      <c r="C14184" s="69" t="s">
        <v>278</v>
      </c>
      <c r="D14184" s="69" t="s">
        <v>1937</v>
      </c>
      <c r="E14184" s="69" t="s">
        <v>2029</v>
      </c>
      <c r="F14184" s="69">
        <v>2105</v>
      </c>
      <c r="G14184" s="69" t="s">
        <v>1939</v>
      </c>
    </row>
    <row r="14185" spans="1:7" ht="14.4">
      <c r="A14185" s="27" t="str">
        <f>VLOOKUP(C14185,'user list'!A:B,2,0)</f>
        <v>DOE</v>
      </c>
      <c r="B14185" s="172">
        <v>45819.472233796296</v>
      </c>
      <c r="C14185" s="69" t="s">
        <v>212</v>
      </c>
      <c r="D14185" s="69" t="s">
        <v>1937</v>
      </c>
      <c r="E14185" s="69" t="s">
        <v>2761</v>
      </c>
      <c r="F14185" s="69">
        <v>2206</v>
      </c>
      <c r="G14185" s="69" t="s">
        <v>2440</v>
      </c>
    </row>
    <row r="14186" spans="1:7" ht="14.4">
      <c r="A14186" s="27" t="str">
        <f>VLOOKUP(C14186,'user list'!A:B,2,0)</f>
        <v>Admin</v>
      </c>
      <c r="B14186" s="172">
        <v>45819.472233796296</v>
      </c>
      <c r="C14186" s="69" t="s">
        <v>186</v>
      </c>
      <c r="D14186" s="69" t="s">
        <v>1937</v>
      </c>
      <c r="E14186" s="69" t="s">
        <v>2761</v>
      </c>
      <c r="F14186" s="69">
        <v>2206</v>
      </c>
      <c r="G14186" s="69" t="s">
        <v>1948</v>
      </c>
    </row>
    <row r="14187" spans="1:7" ht="14.4">
      <c r="A14187" s="27" t="str">
        <f>VLOOKUP(C14187,'user list'!A:B,2,0)</f>
        <v>Admin</v>
      </c>
      <c r="B14187" s="172">
        <v>45819.472233796296</v>
      </c>
      <c r="C14187" s="69" t="s">
        <v>186</v>
      </c>
      <c r="D14187" s="69" t="s">
        <v>1937</v>
      </c>
      <c r="E14187" s="69" t="s">
        <v>2761</v>
      </c>
      <c r="F14187" s="69">
        <v>2206</v>
      </c>
      <c r="G14187" s="69" t="s">
        <v>1948</v>
      </c>
    </row>
    <row r="14188" spans="1:7" ht="14.4">
      <c r="A14188" s="27" t="str">
        <f>VLOOKUP(C14188,'user list'!A:B,2,0)</f>
        <v>Admin</v>
      </c>
      <c r="B14188" s="172">
        <v>45819.472245370373</v>
      </c>
      <c r="C14188" s="69" t="s">
        <v>186</v>
      </c>
      <c r="D14188" s="69" t="s">
        <v>1937</v>
      </c>
      <c r="E14188" s="69" t="s">
        <v>2761</v>
      </c>
      <c r="F14188" s="69">
        <v>2206</v>
      </c>
      <c r="G14188" s="69" t="s">
        <v>1948</v>
      </c>
    </row>
    <row r="14189" spans="1:7" ht="14.4">
      <c r="A14189" s="27" t="str">
        <f>VLOOKUP(C14189,'user list'!A:B,2,0)</f>
        <v>Admin</v>
      </c>
      <c r="B14189" s="172">
        <v>45819.472245370373</v>
      </c>
      <c r="C14189" s="69" t="s">
        <v>186</v>
      </c>
      <c r="D14189" s="69" t="s">
        <v>1937</v>
      </c>
      <c r="E14189" s="69" t="s">
        <v>2761</v>
      </c>
      <c r="F14189" s="69">
        <v>2206</v>
      </c>
      <c r="G14189" s="69" t="s">
        <v>1947</v>
      </c>
    </row>
    <row r="14190" spans="1:7" ht="14.4">
      <c r="A14190" s="27" t="str">
        <f>VLOOKUP(C14190,'user list'!A:B,2,0)</f>
        <v>DOE</v>
      </c>
      <c r="B14190" s="172">
        <v>45819.472546296296</v>
      </c>
      <c r="C14190" s="69" t="s">
        <v>212</v>
      </c>
      <c r="D14190" s="69" t="s">
        <v>1937</v>
      </c>
      <c r="E14190" s="69" t="s">
        <v>2761</v>
      </c>
      <c r="F14190" s="69">
        <v>2206</v>
      </c>
      <c r="G14190" s="69" t="s">
        <v>1939</v>
      </c>
    </row>
    <row r="14191" spans="1:7" ht="14.4">
      <c r="A14191" s="27" t="str">
        <f>VLOOKUP(C14191,'user list'!A:B,2,0)</f>
        <v>CCESD</v>
      </c>
      <c r="B14191" s="172">
        <v>45819.474895833337</v>
      </c>
      <c r="C14191" s="69" t="s">
        <v>284</v>
      </c>
      <c r="D14191" s="69" t="s">
        <v>1937</v>
      </c>
      <c r="E14191" s="69" t="s">
        <v>2697</v>
      </c>
      <c r="F14191" s="69">
        <v>2138</v>
      </c>
      <c r="G14191" s="69" t="s">
        <v>1939</v>
      </c>
    </row>
    <row r="14192" spans="1:7" ht="14.4">
      <c r="A14192" s="27" t="str">
        <f>VLOOKUP(C14192,'user list'!A:B,2,0)</f>
        <v>OCAs</v>
      </c>
      <c r="B14192" s="172">
        <v>45819.477164351854</v>
      </c>
      <c r="C14192" s="69" t="s">
        <v>279</v>
      </c>
      <c r="D14192" s="69" t="s">
        <v>1937</v>
      </c>
      <c r="E14192" s="69" t="s">
        <v>2039</v>
      </c>
      <c r="F14192" s="69">
        <v>2195</v>
      </c>
      <c r="G14192" s="69" t="s">
        <v>1939</v>
      </c>
    </row>
    <row r="14193" spans="1:7" ht="14.4">
      <c r="A14193" s="27" t="str">
        <f>VLOOKUP(C14193,'user list'!A:B,2,0)</f>
        <v>OCAs</v>
      </c>
      <c r="B14193" s="172">
        <v>45819.477187500001</v>
      </c>
      <c r="C14193" s="69" t="s">
        <v>279</v>
      </c>
      <c r="D14193" s="69" t="s">
        <v>1937</v>
      </c>
      <c r="E14193" s="69" t="s">
        <v>1974</v>
      </c>
      <c r="F14193" s="69">
        <v>2193</v>
      </c>
      <c r="G14193" s="69" t="s">
        <v>1939</v>
      </c>
    </row>
    <row r="14194" spans="1:7" ht="14.4">
      <c r="A14194" s="27" t="str">
        <f>VLOOKUP(C14194,'user list'!A:B,2,0)</f>
        <v>OCAs</v>
      </c>
      <c r="B14194" s="172">
        <v>45819.477222222224</v>
      </c>
      <c r="C14194" s="69" t="s">
        <v>279</v>
      </c>
      <c r="D14194" s="69" t="s">
        <v>1937</v>
      </c>
      <c r="E14194" s="69" t="s">
        <v>2709</v>
      </c>
      <c r="F14194" s="69">
        <v>2154</v>
      </c>
      <c r="G14194" s="69" t="s">
        <v>1939</v>
      </c>
    </row>
    <row r="14195" spans="1:7" ht="14.4">
      <c r="A14195" s="27" t="str">
        <f>VLOOKUP(C14195,'user list'!A:B,2,0)</f>
        <v>OCAs</v>
      </c>
      <c r="B14195" s="172">
        <v>45819.477256944447</v>
      </c>
      <c r="C14195" s="69" t="s">
        <v>279</v>
      </c>
      <c r="D14195" s="69" t="s">
        <v>1937</v>
      </c>
      <c r="E14195" s="69" t="s">
        <v>2039</v>
      </c>
      <c r="F14195" s="69">
        <v>2195</v>
      </c>
      <c r="G14195" s="69" t="s">
        <v>1939</v>
      </c>
    </row>
    <row r="14196" spans="1:7" ht="14.4">
      <c r="A14196" s="27" t="str">
        <f>VLOOKUP(C14196,'user list'!A:B,2,0)</f>
        <v>OCAs</v>
      </c>
      <c r="B14196" s="172">
        <v>45819.477268518516</v>
      </c>
      <c r="C14196" s="69" t="s">
        <v>279</v>
      </c>
      <c r="D14196" s="69" t="s">
        <v>1937</v>
      </c>
      <c r="E14196" s="69" t="s">
        <v>1974</v>
      </c>
      <c r="F14196" s="69">
        <v>2193</v>
      </c>
      <c r="G14196" s="69" t="s">
        <v>1939</v>
      </c>
    </row>
    <row r="14197" spans="1:7" ht="14.4">
      <c r="A14197" s="27" t="str">
        <f>VLOOKUP(C14197,'user list'!A:B,2,0)</f>
        <v>DOE</v>
      </c>
      <c r="B14197" s="172">
        <v>45819.477592592593</v>
      </c>
      <c r="C14197" s="69" t="s">
        <v>212</v>
      </c>
      <c r="D14197" s="69" t="s">
        <v>1937</v>
      </c>
      <c r="E14197" s="69" t="s">
        <v>2762</v>
      </c>
      <c r="F14197" s="69">
        <v>2207</v>
      </c>
      <c r="G14197" s="69" t="s">
        <v>2440</v>
      </c>
    </row>
    <row r="14198" spans="1:7" ht="14.4">
      <c r="A14198" s="27" t="str">
        <f>VLOOKUP(C14198,'user list'!A:B,2,0)</f>
        <v>Admin</v>
      </c>
      <c r="B14198" s="172">
        <v>45819.477592592593</v>
      </c>
      <c r="C14198" s="69" t="s">
        <v>186</v>
      </c>
      <c r="D14198" s="69" t="s">
        <v>1937</v>
      </c>
      <c r="E14198" s="69" t="s">
        <v>2762</v>
      </c>
      <c r="F14198" s="69">
        <v>2207</v>
      </c>
      <c r="G14198" s="69" t="s">
        <v>1948</v>
      </c>
    </row>
    <row r="14199" spans="1:7" ht="14.4">
      <c r="A14199" s="27" t="str">
        <f>VLOOKUP(C14199,'user list'!A:B,2,0)</f>
        <v>Admin</v>
      </c>
      <c r="B14199" s="172">
        <v>45819.477592592593</v>
      </c>
      <c r="C14199" s="69" t="s">
        <v>186</v>
      </c>
      <c r="D14199" s="69" t="s">
        <v>1937</v>
      </c>
      <c r="E14199" s="69" t="s">
        <v>2762</v>
      </c>
      <c r="F14199" s="69">
        <v>2207</v>
      </c>
      <c r="G14199" s="69" t="s">
        <v>1948</v>
      </c>
    </row>
    <row r="14200" spans="1:7" ht="14.4">
      <c r="A14200" s="27" t="str">
        <f>VLOOKUP(C14200,'user list'!A:B,2,0)</f>
        <v>Admin</v>
      </c>
      <c r="B14200" s="172">
        <v>45819.47760416667</v>
      </c>
      <c r="C14200" s="69" t="s">
        <v>186</v>
      </c>
      <c r="D14200" s="69" t="s">
        <v>1937</v>
      </c>
      <c r="E14200" s="69" t="s">
        <v>2762</v>
      </c>
      <c r="F14200" s="69">
        <v>2207</v>
      </c>
      <c r="G14200" s="69" t="s">
        <v>1948</v>
      </c>
    </row>
    <row r="14201" spans="1:7" ht="14.4">
      <c r="A14201" s="27" t="str">
        <f>VLOOKUP(C14201,'user list'!A:B,2,0)</f>
        <v>Admin</v>
      </c>
      <c r="B14201" s="172">
        <v>45819.47760416667</v>
      </c>
      <c r="C14201" s="69" t="s">
        <v>186</v>
      </c>
      <c r="D14201" s="69" t="s">
        <v>1937</v>
      </c>
      <c r="E14201" s="69" t="s">
        <v>2762</v>
      </c>
      <c r="F14201" s="69">
        <v>2207</v>
      </c>
      <c r="G14201" s="69" t="s">
        <v>1947</v>
      </c>
    </row>
    <row r="14202" spans="1:7" ht="14.4">
      <c r="A14202" s="27" t="str">
        <f>VLOOKUP(C14202,'user list'!A:B,2,0)</f>
        <v>CHD</v>
      </c>
      <c r="B14202" s="172">
        <v>45819.47760416667</v>
      </c>
      <c r="C14202" s="69" t="s">
        <v>202</v>
      </c>
      <c r="D14202" s="69" t="s">
        <v>1937</v>
      </c>
      <c r="E14202" s="69" t="s">
        <v>2039</v>
      </c>
      <c r="F14202" s="69">
        <v>1851</v>
      </c>
      <c r="G14202" s="69" t="s">
        <v>1939</v>
      </c>
    </row>
    <row r="14203" spans="1:7" ht="14.4">
      <c r="A14203" s="27" t="str">
        <f>VLOOKUP(C14203,'user list'!A:B,2,0)</f>
        <v>DOE</v>
      </c>
      <c r="B14203" s="172">
        <v>45819.477824074071</v>
      </c>
      <c r="C14203" s="69" t="s">
        <v>212</v>
      </c>
      <c r="D14203" s="69" t="s">
        <v>1937</v>
      </c>
      <c r="E14203" s="69" t="s">
        <v>2762</v>
      </c>
      <c r="F14203" s="69">
        <v>2207</v>
      </c>
      <c r="G14203" s="69" t="s">
        <v>1939</v>
      </c>
    </row>
    <row r="14204" spans="1:7" ht="14.4">
      <c r="A14204" s="27" t="str">
        <f>VLOOKUP(C14204,'user list'!A:B,2,0)</f>
        <v>DBO</v>
      </c>
      <c r="B14204" s="172">
        <v>45819.478738425925</v>
      </c>
      <c r="C14204" s="69" t="s">
        <v>210</v>
      </c>
      <c r="D14204" s="69" t="s">
        <v>1937</v>
      </c>
      <c r="E14204" s="69" t="s">
        <v>2577</v>
      </c>
      <c r="F14204" s="69">
        <v>1946</v>
      </c>
      <c r="G14204" s="69" t="s">
        <v>1939</v>
      </c>
    </row>
    <row r="14205" spans="1:7" ht="14.4">
      <c r="A14205" s="27" t="str">
        <f>VLOOKUP(C14205,'user list'!A:B,2,0)</f>
        <v>ZAU</v>
      </c>
      <c r="B14205" s="172">
        <v>45819.483854166669</v>
      </c>
      <c r="C14205" s="69" t="s">
        <v>275</v>
      </c>
      <c r="D14205" s="69" t="s">
        <v>1937</v>
      </c>
      <c r="E14205" s="69" t="s">
        <v>2713</v>
      </c>
      <c r="F14205" s="69">
        <v>2161</v>
      </c>
      <c r="G14205" s="69" t="s">
        <v>1939</v>
      </c>
    </row>
    <row r="14206" spans="1:7" ht="14.4">
      <c r="A14206" s="27" t="str">
        <f>VLOOKUP(C14206,'user list'!A:B,2,0)</f>
        <v>ITDD</v>
      </c>
      <c r="B14206" s="172">
        <v>45819.492442129631</v>
      </c>
      <c r="C14206" s="69" t="s">
        <v>219</v>
      </c>
      <c r="D14206" s="69" t="s">
        <v>1937</v>
      </c>
      <c r="E14206" s="69" t="s">
        <v>2481</v>
      </c>
      <c r="F14206" s="69">
        <v>2114</v>
      </c>
      <c r="G14206" s="69" t="s">
        <v>1939</v>
      </c>
    </row>
    <row r="14207" spans="1:7" ht="14.4">
      <c r="A14207" s="27" t="str">
        <f>VLOOKUP(C14207,'user list'!A:B,2,0)</f>
        <v>ITDD</v>
      </c>
      <c r="B14207" s="172">
        <v>45819.492546296293</v>
      </c>
      <c r="C14207" s="69" t="s">
        <v>219</v>
      </c>
      <c r="D14207" s="69" t="s">
        <v>1937</v>
      </c>
      <c r="E14207" s="69" t="s">
        <v>2041</v>
      </c>
      <c r="F14207" s="69">
        <v>2113</v>
      </c>
      <c r="G14207" s="69" t="s">
        <v>1939</v>
      </c>
    </row>
    <row r="14208" spans="1:7" ht="14.4">
      <c r="A14208" s="27" t="str">
        <f>VLOOKUP(C14208,'user list'!A:B,2,0)</f>
        <v>ITDD</v>
      </c>
      <c r="B14208" s="172">
        <v>45819.492928240739</v>
      </c>
      <c r="C14208" s="69" t="s">
        <v>219</v>
      </c>
      <c r="D14208" s="69" t="s">
        <v>1937</v>
      </c>
      <c r="E14208" s="69" t="s">
        <v>2042</v>
      </c>
      <c r="F14208" s="69">
        <v>2112</v>
      </c>
      <c r="G14208" s="69" t="s">
        <v>1939</v>
      </c>
    </row>
    <row r="14209" spans="1:7" ht="14.4">
      <c r="A14209" s="27" t="str">
        <f>VLOOKUP(C14209,'user list'!A:B,2,0)</f>
        <v>ITDD</v>
      </c>
      <c r="B14209" s="172">
        <v>45819.493090277778</v>
      </c>
      <c r="C14209" s="69" t="s">
        <v>219</v>
      </c>
      <c r="D14209" s="69" t="s">
        <v>1937</v>
      </c>
      <c r="E14209" s="69" t="s">
        <v>2029</v>
      </c>
      <c r="F14209" s="69">
        <v>2208</v>
      </c>
      <c r="G14209" s="69" t="s">
        <v>2440</v>
      </c>
    </row>
    <row r="14210" spans="1:7" ht="14.4">
      <c r="A14210" s="27" t="str">
        <f>VLOOKUP(C14210,'user list'!A:B,2,0)</f>
        <v>Admin</v>
      </c>
      <c r="B14210" s="172">
        <v>45819.493101851855</v>
      </c>
      <c r="C14210" s="69" t="s">
        <v>186</v>
      </c>
      <c r="D14210" s="69" t="s">
        <v>1937</v>
      </c>
      <c r="E14210" s="69" t="s">
        <v>2029</v>
      </c>
      <c r="F14210" s="69">
        <v>2208</v>
      </c>
      <c r="G14210" s="69" t="s">
        <v>1948</v>
      </c>
    </row>
    <row r="14211" spans="1:7" ht="14.4">
      <c r="A14211" s="27" t="str">
        <f>VLOOKUP(C14211,'user list'!A:B,2,0)</f>
        <v>Admin</v>
      </c>
      <c r="B14211" s="172">
        <v>45819.493101851855</v>
      </c>
      <c r="C14211" s="69" t="s">
        <v>186</v>
      </c>
      <c r="D14211" s="69" t="s">
        <v>1937</v>
      </c>
      <c r="E14211" s="69" t="s">
        <v>2029</v>
      </c>
      <c r="F14211" s="69">
        <v>2208</v>
      </c>
      <c r="G14211" s="69" t="s">
        <v>1948</v>
      </c>
    </row>
    <row r="14212" spans="1:7" ht="14.4">
      <c r="A14212" s="27" t="str">
        <f>VLOOKUP(C14212,'user list'!A:B,2,0)</f>
        <v>Admin</v>
      </c>
      <c r="B14212" s="172">
        <v>45819.493101851855</v>
      </c>
      <c r="C14212" s="69" t="s">
        <v>186</v>
      </c>
      <c r="D14212" s="69" t="s">
        <v>1937</v>
      </c>
      <c r="E14212" s="69" t="s">
        <v>2029</v>
      </c>
      <c r="F14212" s="69">
        <v>2208</v>
      </c>
      <c r="G14212" s="69" t="s">
        <v>1948</v>
      </c>
    </row>
    <row r="14213" spans="1:7" ht="14.4">
      <c r="A14213" s="27" t="str">
        <f>VLOOKUP(C14213,'user list'!A:B,2,0)</f>
        <v>Admin</v>
      </c>
      <c r="B14213" s="172">
        <v>45819.493101851855</v>
      </c>
      <c r="C14213" s="69" t="s">
        <v>186</v>
      </c>
      <c r="D14213" s="69" t="s">
        <v>1937</v>
      </c>
      <c r="E14213" s="69" t="s">
        <v>2029</v>
      </c>
      <c r="F14213" s="69">
        <v>2208</v>
      </c>
      <c r="G14213" s="69" t="s">
        <v>1947</v>
      </c>
    </row>
    <row r="14214" spans="1:7" ht="14.4">
      <c r="A14214" s="27" t="str">
        <f>VLOOKUP(C14214,'user list'!A:B,2,0)</f>
        <v>IAS</v>
      </c>
      <c r="B14214" s="172">
        <v>45819.494537037041</v>
      </c>
      <c r="C14214" s="69" t="s">
        <v>218</v>
      </c>
      <c r="D14214" s="69" t="s">
        <v>1937</v>
      </c>
      <c r="E14214" s="69" t="s">
        <v>2463</v>
      </c>
      <c r="F14214" s="69">
        <v>1760</v>
      </c>
      <c r="G14214" s="69" t="s">
        <v>1939</v>
      </c>
    </row>
    <row r="14215" spans="1:7" ht="14.4">
      <c r="A14215" s="27" t="str">
        <f>VLOOKUP(C14215,'user list'!A:B,2,0)</f>
        <v>IAS</v>
      </c>
      <c r="B14215" s="172">
        <v>45819.494895833333</v>
      </c>
      <c r="C14215" s="69" t="s">
        <v>218</v>
      </c>
      <c r="D14215" s="69" t="s">
        <v>1937</v>
      </c>
      <c r="E14215" s="69" t="s">
        <v>2463</v>
      </c>
      <c r="F14215" s="69">
        <v>1760</v>
      </c>
      <c r="G14215" s="69" t="s">
        <v>1947</v>
      </c>
    </row>
    <row r="14216" spans="1:7" ht="14.4">
      <c r="A14216" s="27" t="str">
        <f>VLOOKUP(C14216,'user list'!A:B,2,0)</f>
        <v>IAS</v>
      </c>
      <c r="B14216" s="172">
        <v>45819.494895833333</v>
      </c>
      <c r="C14216" s="69" t="s">
        <v>218</v>
      </c>
      <c r="D14216" s="69" t="s">
        <v>1937</v>
      </c>
      <c r="E14216" s="69" t="s">
        <v>2463</v>
      </c>
      <c r="F14216" s="69">
        <v>1760</v>
      </c>
      <c r="G14216" s="69" t="s">
        <v>1948</v>
      </c>
    </row>
    <row r="14217" spans="1:7" ht="14.4">
      <c r="A14217" s="27" t="str">
        <f>VLOOKUP(C14217,'user list'!A:B,2,0)</f>
        <v>IAS</v>
      </c>
      <c r="B14217" s="172">
        <v>45819.494895833333</v>
      </c>
      <c r="C14217" s="69" t="s">
        <v>218</v>
      </c>
      <c r="D14217" s="69" t="s">
        <v>1937</v>
      </c>
      <c r="E14217" s="69" t="s">
        <v>2463</v>
      </c>
      <c r="F14217" s="69">
        <v>1760</v>
      </c>
      <c r="G14217" s="69" t="s">
        <v>1939</v>
      </c>
    </row>
    <row r="14218" spans="1:7" ht="14.4">
      <c r="A14218" s="27" t="str">
        <f>VLOOKUP(C14218,'user list'!A:B,2,0)</f>
        <v>Admin</v>
      </c>
      <c r="B14218" s="172">
        <v>45819.49490740741</v>
      </c>
      <c r="C14218" s="69" t="s">
        <v>186</v>
      </c>
      <c r="D14218" s="69" t="s">
        <v>1937</v>
      </c>
      <c r="E14218" s="69" t="s">
        <v>2463</v>
      </c>
      <c r="F14218" s="69">
        <v>1760</v>
      </c>
      <c r="G14218" s="69" t="s">
        <v>1948</v>
      </c>
    </row>
    <row r="14219" spans="1:7" ht="14.4">
      <c r="A14219" s="27" t="str">
        <f>VLOOKUP(C14219,'user list'!A:B,2,0)</f>
        <v>ITDD</v>
      </c>
      <c r="B14219" s="172">
        <v>45819.49491898148</v>
      </c>
      <c r="C14219" s="69" t="s">
        <v>219</v>
      </c>
      <c r="D14219" s="69" t="s">
        <v>1937</v>
      </c>
      <c r="E14219" s="69" t="s">
        <v>2473</v>
      </c>
      <c r="F14219" s="69">
        <v>2121</v>
      </c>
      <c r="G14219" s="69" t="s">
        <v>1939</v>
      </c>
    </row>
    <row r="14220" spans="1:7" ht="14.4">
      <c r="A14220" s="27" t="str">
        <f>VLOOKUP(C14220,'user list'!A:B,2,0)</f>
        <v>IAS</v>
      </c>
      <c r="B14220" s="172">
        <v>45819.494953703703</v>
      </c>
      <c r="C14220" s="69" t="s">
        <v>218</v>
      </c>
      <c r="D14220" s="69" t="s">
        <v>1937</v>
      </c>
      <c r="E14220" s="69" t="s">
        <v>2556</v>
      </c>
      <c r="F14220" s="69">
        <v>1916</v>
      </c>
      <c r="G14220" s="69" t="s">
        <v>1939</v>
      </c>
    </row>
    <row r="14221" spans="1:7" ht="14.4">
      <c r="A14221" s="27" t="str">
        <f>VLOOKUP(C14221,'user list'!A:B,2,0)</f>
        <v>OCAs</v>
      </c>
      <c r="B14221" s="172">
        <v>45819.495034722226</v>
      </c>
      <c r="C14221" s="69" t="s">
        <v>279</v>
      </c>
      <c r="D14221" s="69" t="s">
        <v>1937</v>
      </c>
      <c r="E14221" s="69" t="s">
        <v>2029</v>
      </c>
      <c r="F14221" s="69">
        <v>2208</v>
      </c>
      <c r="G14221" s="69" t="s">
        <v>1939</v>
      </c>
    </row>
    <row r="14222" spans="1:7" ht="14.4">
      <c r="A14222" s="27" t="str">
        <f>VLOOKUP(C14222,'user list'!A:B,2,0)</f>
        <v>OCAs</v>
      </c>
      <c r="B14222" s="172">
        <v>45819.495127314818</v>
      </c>
      <c r="C14222" s="69" t="s">
        <v>279</v>
      </c>
      <c r="D14222" s="69" t="s">
        <v>1937</v>
      </c>
      <c r="E14222" s="69" t="s">
        <v>2039</v>
      </c>
      <c r="F14222" s="69">
        <v>2195</v>
      </c>
      <c r="G14222" s="69" t="s">
        <v>1939</v>
      </c>
    </row>
    <row r="14223" spans="1:7" ht="14.4">
      <c r="A14223" s="27" t="str">
        <f>VLOOKUP(C14223,'user list'!A:B,2,0)</f>
        <v>OCAs</v>
      </c>
      <c r="B14223" s="172">
        <v>45819.495127314818</v>
      </c>
      <c r="C14223" s="69" t="s">
        <v>279</v>
      </c>
      <c r="D14223" s="69" t="s">
        <v>1937</v>
      </c>
      <c r="E14223" s="69" t="s">
        <v>1974</v>
      </c>
      <c r="F14223" s="69">
        <v>2193</v>
      </c>
      <c r="G14223" s="69" t="s">
        <v>1939</v>
      </c>
    </row>
    <row r="14224" spans="1:7" ht="14.4">
      <c r="A14224" s="27" t="str">
        <f>VLOOKUP(C14224,'user list'!A:B,2,0)</f>
        <v>OCAs</v>
      </c>
      <c r="B14224" s="172">
        <v>45819.495138888888</v>
      </c>
      <c r="C14224" s="69" t="s">
        <v>279</v>
      </c>
      <c r="D14224" s="69" t="s">
        <v>1937</v>
      </c>
      <c r="E14224" s="69" t="s">
        <v>2709</v>
      </c>
      <c r="F14224" s="69">
        <v>2154</v>
      </c>
      <c r="G14224" s="69" t="s">
        <v>1939</v>
      </c>
    </row>
    <row r="14225" spans="1:7" ht="14.4">
      <c r="A14225" s="27" t="str">
        <f>VLOOKUP(C14225,'user list'!A:B,2,0)</f>
        <v>IAS</v>
      </c>
      <c r="B14225" s="172">
        <v>45819.495451388888</v>
      </c>
      <c r="C14225" s="69" t="s">
        <v>218</v>
      </c>
      <c r="D14225" s="69" t="s">
        <v>1937</v>
      </c>
      <c r="E14225" s="69" t="s">
        <v>2697</v>
      </c>
      <c r="F14225" s="69">
        <v>2138</v>
      </c>
      <c r="G14225" s="69" t="s">
        <v>1939</v>
      </c>
    </row>
    <row r="14226" spans="1:7" ht="14.4">
      <c r="A14226" s="27" t="str">
        <f>VLOOKUP(C14226,'user list'!A:B,2,0)</f>
        <v>IAS</v>
      </c>
      <c r="B14226" s="172">
        <v>45819.495671296296</v>
      </c>
      <c r="C14226" s="69" t="s">
        <v>218</v>
      </c>
      <c r="D14226" s="69" t="s">
        <v>1937</v>
      </c>
      <c r="E14226" s="69" t="s">
        <v>2556</v>
      </c>
      <c r="F14226" s="69">
        <v>1916</v>
      </c>
      <c r="G14226" s="69" t="s">
        <v>1947</v>
      </c>
    </row>
    <row r="14227" spans="1:7" ht="14.4">
      <c r="A14227" s="27" t="str">
        <f>VLOOKUP(C14227,'user list'!A:B,2,0)</f>
        <v>IAS</v>
      </c>
      <c r="B14227" s="172">
        <v>45819.495671296296</v>
      </c>
      <c r="C14227" s="69" t="s">
        <v>218</v>
      </c>
      <c r="D14227" s="69" t="s">
        <v>1937</v>
      </c>
      <c r="E14227" s="69" t="s">
        <v>2556</v>
      </c>
      <c r="F14227" s="69">
        <v>1916</v>
      </c>
      <c r="G14227" s="69" t="s">
        <v>1948</v>
      </c>
    </row>
    <row r="14228" spans="1:7" ht="14.4">
      <c r="A14228" s="27" t="str">
        <f>VLOOKUP(C14228,'user list'!A:B,2,0)</f>
        <v>IAS</v>
      </c>
      <c r="B14228" s="172">
        <v>45819.495671296296</v>
      </c>
      <c r="C14228" s="69" t="s">
        <v>218</v>
      </c>
      <c r="D14228" s="69" t="s">
        <v>1937</v>
      </c>
      <c r="E14228" s="69" t="s">
        <v>2556</v>
      </c>
      <c r="F14228" s="69">
        <v>1916</v>
      </c>
      <c r="G14228" s="69" t="s">
        <v>1939</v>
      </c>
    </row>
    <row r="14229" spans="1:7" ht="14.4">
      <c r="A14229" s="27" t="str">
        <f>VLOOKUP(C14229,'user list'!A:B,2,0)</f>
        <v>Admin</v>
      </c>
      <c r="B14229" s="172">
        <v>45819.495671296296</v>
      </c>
      <c r="C14229" s="69" t="s">
        <v>186</v>
      </c>
      <c r="D14229" s="69" t="s">
        <v>1937</v>
      </c>
      <c r="E14229" s="69" t="s">
        <v>2556</v>
      </c>
      <c r="F14229" s="69">
        <v>1916</v>
      </c>
      <c r="G14229" s="69" t="s">
        <v>1948</v>
      </c>
    </row>
    <row r="14230" spans="1:7" ht="14.4">
      <c r="A14230" s="27" t="str">
        <f>VLOOKUP(C14230,'user list'!A:B,2,0)</f>
        <v>ITDD</v>
      </c>
      <c r="B14230" s="172">
        <v>45819.49591435185</v>
      </c>
      <c r="C14230" s="69" t="s">
        <v>219</v>
      </c>
      <c r="D14230" s="69" t="s">
        <v>1937</v>
      </c>
      <c r="E14230" s="69" t="s">
        <v>2049</v>
      </c>
      <c r="F14230" s="69">
        <v>2122</v>
      </c>
      <c r="G14230" s="69" t="s">
        <v>1939</v>
      </c>
    </row>
    <row r="14231" spans="1:7" ht="14.4">
      <c r="A14231" s="27" t="str">
        <f>VLOOKUP(C14231,'user list'!A:B,2,0)</f>
        <v>IAS</v>
      </c>
      <c r="B14231" s="172">
        <v>45819.496168981481</v>
      </c>
      <c r="C14231" s="69" t="s">
        <v>218</v>
      </c>
      <c r="D14231" s="69" t="s">
        <v>1937</v>
      </c>
      <c r="E14231" s="69" t="s">
        <v>2697</v>
      </c>
      <c r="F14231" s="69">
        <v>2146</v>
      </c>
      <c r="G14231" s="69" t="s">
        <v>1939</v>
      </c>
    </row>
    <row r="14232" spans="1:7" ht="14.4">
      <c r="A14232" s="27" t="str">
        <f>VLOOKUP(C14232,'user list'!A:B,2,0)</f>
        <v>BCRD</v>
      </c>
      <c r="B14232" s="172">
        <v>45819.497071759259</v>
      </c>
      <c r="C14232" s="69" t="s">
        <v>192</v>
      </c>
      <c r="D14232" s="69" t="s">
        <v>1937</v>
      </c>
      <c r="E14232" s="69" t="s">
        <v>2601</v>
      </c>
      <c r="F14232" s="69">
        <v>1976</v>
      </c>
      <c r="G14232" s="69" t="s">
        <v>1939</v>
      </c>
    </row>
    <row r="14233" spans="1:7" ht="14.4">
      <c r="A14233" s="27" t="str">
        <f>VLOOKUP(C14233,'user list'!A:B,2,0)</f>
        <v>BCRD</v>
      </c>
      <c r="B14233" s="172">
        <v>45819.497094907405</v>
      </c>
      <c r="C14233" s="69" t="s">
        <v>192</v>
      </c>
      <c r="D14233" s="69" t="s">
        <v>1937</v>
      </c>
      <c r="E14233" s="69" t="s">
        <v>2697</v>
      </c>
      <c r="F14233" s="69">
        <v>2146</v>
      </c>
      <c r="G14233" s="69" t="s">
        <v>1939</v>
      </c>
    </row>
    <row r="14234" spans="1:7" ht="14.4">
      <c r="A14234" s="27" t="str">
        <f>VLOOKUP(C14234,'user list'!A:B,2,0)</f>
        <v>ITDD</v>
      </c>
      <c r="B14234" s="172">
        <v>45819.498796296299</v>
      </c>
      <c r="C14234" s="69" t="s">
        <v>219</v>
      </c>
      <c r="D14234" s="69" t="s">
        <v>1937</v>
      </c>
      <c r="E14234" s="69" t="s">
        <v>2482</v>
      </c>
      <c r="F14234" s="69">
        <v>2123</v>
      </c>
      <c r="G14234" s="69" t="s">
        <v>1939</v>
      </c>
    </row>
    <row r="14235" spans="1:7" ht="14.4">
      <c r="A14235" s="27" t="str">
        <f>VLOOKUP(C14235,'user list'!A:B,2,0)</f>
        <v>DBO</v>
      </c>
      <c r="B14235" s="172">
        <v>45819.500694444447</v>
      </c>
      <c r="C14235" s="69" t="s">
        <v>209</v>
      </c>
      <c r="D14235" s="69" t="s">
        <v>1937</v>
      </c>
      <c r="E14235" s="69" t="s">
        <v>2029</v>
      </c>
      <c r="F14235" s="69">
        <v>2208</v>
      </c>
      <c r="G14235" s="69" t="s">
        <v>1939</v>
      </c>
    </row>
    <row r="14236" spans="1:7" ht="14.4">
      <c r="A14236" s="27" t="str">
        <f>VLOOKUP(C14236,'user list'!A:B,2,0)</f>
        <v>BPLD</v>
      </c>
      <c r="B14236" s="172">
        <v>45819.50309027778</v>
      </c>
      <c r="C14236" s="69" t="s">
        <v>194</v>
      </c>
      <c r="D14236" s="69" t="s">
        <v>1937</v>
      </c>
      <c r="E14236" s="69" t="s">
        <v>2029</v>
      </c>
      <c r="F14236" s="69">
        <v>2208</v>
      </c>
      <c r="G14236" s="69" t="s">
        <v>1939</v>
      </c>
    </row>
    <row r="14237" spans="1:7" ht="14.4">
      <c r="A14237" s="27" t="str">
        <f>VLOOKUP(C14237,'user list'!A:B,2,0)</f>
        <v>BPLD</v>
      </c>
      <c r="B14237" s="172">
        <v>45819.503194444442</v>
      </c>
      <c r="C14237" s="69" t="s">
        <v>194</v>
      </c>
      <c r="D14237" s="69" t="s">
        <v>1937</v>
      </c>
      <c r="E14237" s="69" t="s">
        <v>2029</v>
      </c>
      <c r="F14237" s="69">
        <v>2208</v>
      </c>
      <c r="G14237" s="69" t="s">
        <v>1947</v>
      </c>
    </row>
    <row r="14238" spans="1:7" ht="14.4">
      <c r="A14238" s="27" t="str">
        <f>VLOOKUP(C14238,'user list'!A:B,2,0)</f>
        <v>BPLD</v>
      </c>
      <c r="B14238" s="172">
        <v>45819.503194444442</v>
      </c>
      <c r="C14238" s="69" t="s">
        <v>194</v>
      </c>
      <c r="D14238" s="69" t="s">
        <v>1937</v>
      </c>
      <c r="E14238" s="69" t="s">
        <v>2029</v>
      </c>
      <c r="F14238" s="69">
        <v>2208</v>
      </c>
      <c r="G14238" s="69" t="s">
        <v>1948</v>
      </c>
    </row>
    <row r="14239" spans="1:7" ht="14.4">
      <c r="A14239" s="27" t="str">
        <f>VLOOKUP(C14239,'user list'!A:B,2,0)</f>
        <v>BPLD</v>
      </c>
      <c r="B14239" s="172">
        <v>45819.503194444442</v>
      </c>
      <c r="C14239" s="69" t="s">
        <v>194</v>
      </c>
      <c r="D14239" s="69" t="s">
        <v>1937</v>
      </c>
      <c r="E14239" s="69" t="s">
        <v>2029</v>
      </c>
      <c r="F14239" s="69">
        <v>2208</v>
      </c>
      <c r="G14239" s="69" t="s">
        <v>1939</v>
      </c>
    </row>
    <row r="14240" spans="1:7" ht="14.4">
      <c r="A14240" s="27" t="str">
        <f>VLOOKUP(C14240,'user list'!A:B,2,0)</f>
        <v>Admin</v>
      </c>
      <c r="B14240" s="172">
        <v>45819.503206018519</v>
      </c>
      <c r="C14240" s="69" t="s">
        <v>186</v>
      </c>
      <c r="D14240" s="69" t="s">
        <v>1937</v>
      </c>
      <c r="E14240" s="69" t="s">
        <v>2029</v>
      </c>
      <c r="F14240" s="69">
        <v>2208</v>
      </c>
      <c r="G14240" s="69" t="s">
        <v>1948</v>
      </c>
    </row>
    <row r="14241" spans="1:7" ht="14.4">
      <c r="A14241" s="27" t="str">
        <f>VLOOKUP(C14241,'user list'!A:B,2,0)</f>
        <v>DOE</v>
      </c>
      <c r="B14241" s="172">
        <v>45819.503263888888</v>
      </c>
      <c r="C14241" s="69" t="s">
        <v>212</v>
      </c>
      <c r="D14241" s="69" t="s">
        <v>1937</v>
      </c>
      <c r="E14241" s="69" t="s">
        <v>2763</v>
      </c>
      <c r="F14241" s="69">
        <v>2209</v>
      </c>
      <c r="G14241" s="69" t="s">
        <v>2440</v>
      </c>
    </row>
    <row r="14242" spans="1:7" ht="14.4">
      <c r="A14242" s="27" t="str">
        <f>VLOOKUP(C14242,'user list'!A:B,2,0)</f>
        <v>Admin</v>
      </c>
      <c r="B14242" s="172">
        <v>45819.503275462965</v>
      </c>
      <c r="C14242" s="69" t="s">
        <v>186</v>
      </c>
      <c r="D14242" s="69" t="s">
        <v>1937</v>
      </c>
      <c r="E14242" s="69" t="s">
        <v>2763</v>
      </c>
      <c r="F14242" s="69">
        <v>2209</v>
      </c>
      <c r="G14242" s="69" t="s">
        <v>1948</v>
      </c>
    </row>
    <row r="14243" spans="1:7" ht="14.4">
      <c r="A14243" s="27" t="str">
        <f>VLOOKUP(C14243,'user list'!A:B,2,0)</f>
        <v>Admin</v>
      </c>
      <c r="B14243" s="172">
        <v>45819.503275462965</v>
      </c>
      <c r="C14243" s="69" t="s">
        <v>186</v>
      </c>
      <c r="D14243" s="69" t="s">
        <v>1937</v>
      </c>
      <c r="E14243" s="69" t="s">
        <v>2763</v>
      </c>
      <c r="F14243" s="69">
        <v>2209</v>
      </c>
      <c r="G14243" s="69" t="s">
        <v>1948</v>
      </c>
    </row>
    <row r="14244" spans="1:7" ht="14.4">
      <c r="A14244" s="27" t="str">
        <f>VLOOKUP(C14244,'user list'!A:B,2,0)</f>
        <v>Admin</v>
      </c>
      <c r="B14244" s="172">
        <v>45819.503275462965</v>
      </c>
      <c r="C14244" s="69" t="s">
        <v>186</v>
      </c>
      <c r="D14244" s="69" t="s">
        <v>1937</v>
      </c>
      <c r="E14244" s="69" t="s">
        <v>2763</v>
      </c>
      <c r="F14244" s="69">
        <v>2209</v>
      </c>
      <c r="G14244" s="69" t="s">
        <v>1948</v>
      </c>
    </row>
    <row r="14245" spans="1:7" ht="14.4">
      <c r="A14245" s="27" t="str">
        <f>VLOOKUP(C14245,'user list'!A:B,2,0)</f>
        <v>Admin</v>
      </c>
      <c r="B14245" s="172">
        <v>45819.503275462965</v>
      </c>
      <c r="C14245" s="69" t="s">
        <v>186</v>
      </c>
      <c r="D14245" s="69" t="s">
        <v>1937</v>
      </c>
      <c r="E14245" s="69" t="s">
        <v>2763</v>
      </c>
      <c r="F14245" s="69">
        <v>2209</v>
      </c>
      <c r="G14245" s="69" t="s">
        <v>1947</v>
      </c>
    </row>
    <row r="14246" spans="1:7" ht="14.4">
      <c r="A14246" s="27" t="str">
        <f>VLOOKUP(C14246,'user list'!A:B,2,0)</f>
        <v>BPLD</v>
      </c>
      <c r="B14246" s="172">
        <v>45819.503275462965</v>
      </c>
      <c r="C14246" s="69" t="s">
        <v>194</v>
      </c>
      <c r="D14246" s="69" t="s">
        <v>1937</v>
      </c>
      <c r="E14246" s="69" t="s">
        <v>2029</v>
      </c>
      <c r="F14246" s="69">
        <v>2208</v>
      </c>
      <c r="G14246" s="69" t="s">
        <v>1949</v>
      </c>
    </row>
    <row r="14247" spans="1:7" ht="14.4">
      <c r="A14247" s="27" t="str">
        <f>VLOOKUP(C14247,'user list'!A:B,2,0)</f>
        <v>DOE</v>
      </c>
      <c r="B14247" s="172">
        <v>45819.503425925926</v>
      </c>
      <c r="C14247" s="69" t="s">
        <v>212</v>
      </c>
      <c r="D14247" s="69" t="s">
        <v>1937</v>
      </c>
      <c r="E14247" s="69" t="s">
        <v>2763</v>
      </c>
      <c r="F14247" s="69">
        <v>2209</v>
      </c>
      <c r="G14247" s="69" t="s">
        <v>1939</v>
      </c>
    </row>
    <row r="14248" spans="1:7" ht="14.4">
      <c r="A14248" s="27" t="str">
        <f>VLOOKUP(C14248,'user list'!A:B,2,0)</f>
        <v>IAS</v>
      </c>
      <c r="B14248" s="172">
        <v>45819.503831018519</v>
      </c>
      <c r="C14248" s="69" t="s">
        <v>218</v>
      </c>
      <c r="D14248" s="69" t="s">
        <v>1937</v>
      </c>
      <c r="E14248" s="69" t="s">
        <v>2697</v>
      </c>
      <c r="F14248" s="69">
        <v>2146</v>
      </c>
      <c r="G14248" s="69" t="s">
        <v>1947</v>
      </c>
    </row>
    <row r="14249" spans="1:7" ht="14.4">
      <c r="A14249" s="27" t="str">
        <f>VLOOKUP(C14249,'user list'!A:B,2,0)</f>
        <v>IAS</v>
      </c>
      <c r="B14249" s="172">
        <v>45819.503831018519</v>
      </c>
      <c r="C14249" s="69" t="s">
        <v>218</v>
      </c>
      <c r="D14249" s="69" t="s">
        <v>1937</v>
      </c>
      <c r="E14249" s="69" t="s">
        <v>2697</v>
      </c>
      <c r="F14249" s="69">
        <v>2146</v>
      </c>
      <c r="G14249" s="69" t="s">
        <v>1948</v>
      </c>
    </row>
    <row r="14250" spans="1:7" ht="14.4">
      <c r="A14250" s="27" t="str">
        <f>VLOOKUP(C14250,'user list'!A:B,2,0)</f>
        <v>IAS</v>
      </c>
      <c r="B14250" s="172">
        <v>45819.503842592596</v>
      </c>
      <c r="C14250" s="69" t="s">
        <v>218</v>
      </c>
      <c r="D14250" s="69" t="s">
        <v>1937</v>
      </c>
      <c r="E14250" s="69" t="s">
        <v>2697</v>
      </c>
      <c r="F14250" s="69">
        <v>2146</v>
      </c>
      <c r="G14250" s="69" t="s">
        <v>1939</v>
      </c>
    </row>
    <row r="14251" spans="1:7" ht="14.4">
      <c r="A14251" s="27" t="str">
        <f>VLOOKUP(C14251,'user list'!A:B,2,0)</f>
        <v>Admin</v>
      </c>
      <c r="B14251" s="172">
        <v>45819.503842592596</v>
      </c>
      <c r="C14251" s="69" t="s">
        <v>186</v>
      </c>
      <c r="D14251" s="69" t="s">
        <v>1937</v>
      </c>
      <c r="E14251" s="69" t="s">
        <v>2697</v>
      </c>
      <c r="F14251" s="69">
        <v>2146</v>
      </c>
      <c r="G14251" s="69" t="s">
        <v>1948</v>
      </c>
    </row>
    <row r="14252" spans="1:7" ht="14.4">
      <c r="A14252" s="27" t="str">
        <f>VLOOKUP(C14252,'user list'!A:B,2,0)</f>
        <v>IAS</v>
      </c>
      <c r="B14252" s="172">
        <v>45819.503969907404</v>
      </c>
      <c r="C14252" s="69" t="s">
        <v>218</v>
      </c>
      <c r="D14252" s="69" t="s">
        <v>1937</v>
      </c>
      <c r="E14252" s="69" t="s">
        <v>2697</v>
      </c>
      <c r="F14252" s="69">
        <v>2138</v>
      </c>
      <c r="G14252" s="69" t="s">
        <v>1947</v>
      </c>
    </row>
    <row r="14253" spans="1:7" ht="14.4">
      <c r="A14253" s="27" t="str">
        <f>VLOOKUP(C14253,'user list'!A:B,2,0)</f>
        <v>IAS</v>
      </c>
      <c r="B14253" s="172">
        <v>45819.503969907404</v>
      </c>
      <c r="C14253" s="69" t="s">
        <v>218</v>
      </c>
      <c r="D14253" s="69" t="s">
        <v>1937</v>
      </c>
      <c r="E14253" s="69" t="s">
        <v>2697</v>
      </c>
      <c r="F14253" s="69">
        <v>2138</v>
      </c>
      <c r="G14253" s="69" t="s">
        <v>1948</v>
      </c>
    </row>
    <row r="14254" spans="1:7" ht="14.4">
      <c r="A14254" s="27" t="str">
        <f>VLOOKUP(C14254,'user list'!A:B,2,0)</f>
        <v>IAS</v>
      </c>
      <c r="B14254" s="172">
        <v>45819.503969907404</v>
      </c>
      <c r="C14254" s="69" t="s">
        <v>218</v>
      </c>
      <c r="D14254" s="69" t="s">
        <v>1937</v>
      </c>
      <c r="E14254" s="69" t="s">
        <v>2697</v>
      </c>
      <c r="F14254" s="69">
        <v>2138</v>
      </c>
      <c r="G14254" s="69" t="s">
        <v>1939</v>
      </c>
    </row>
    <row r="14255" spans="1:7" ht="14.4">
      <c r="A14255" s="27" t="str">
        <f>VLOOKUP(C14255,'user list'!A:B,2,0)</f>
        <v>Admin</v>
      </c>
      <c r="B14255" s="172">
        <v>45819.503969907404</v>
      </c>
      <c r="C14255" s="69" t="s">
        <v>186</v>
      </c>
      <c r="D14255" s="69" t="s">
        <v>1937</v>
      </c>
      <c r="E14255" s="69" t="s">
        <v>2697</v>
      </c>
      <c r="F14255" s="69">
        <v>2138</v>
      </c>
      <c r="G14255" s="69" t="s">
        <v>1948</v>
      </c>
    </row>
    <row r="14256" spans="1:7" ht="14.4">
      <c r="A14256" s="27" t="str">
        <f>VLOOKUP(C14256,'user list'!A:B,2,0)</f>
        <v>OCM</v>
      </c>
      <c r="B14256" s="172">
        <v>45819.506597222222</v>
      </c>
      <c r="C14256" s="69" t="s">
        <v>236</v>
      </c>
      <c r="D14256" s="69" t="s">
        <v>1937</v>
      </c>
      <c r="E14256" s="69" t="s">
        <v>2662</v>
      </c>
      <c r="F14256" s="69">
        <v>2072</v>
      </c>
      <c r="G14256" s="69" t="s">
        <v>1939</v>
      </c>
    </row>
    <row r="14257" spans="1:7" ht="14.4">
      <c r="A14257" s="27" t="str">
        <f>VLOOKUP(C14257,'user list'!A:B,2,0)</f>
        <v>OCM</v>
      </c>
      <c r="B14257" s="172">
        <v>45819.506851851853</v>
      </c>
      <c r="C14257" s="69" t="s">
        <v>236</v>
      </c>
      <c r="D14257" s="69" t="s">
        <v>1937</v>
      </c>
      <c r="E14257" s="69" t="s">
        <v>2662</v>
      </c>
      <c r="F14257" s="69">
        <v>2072</v>
      </c>
      <c r="G14257" s="69" t="s">
        <v>1939</v>
      </c>
    </row>
    <row r="14258" spans="1:7" ht="14.4">
      <c r="A14258" s="27" t="str">
        <f>VLOOKUP(C14258,'user list'!A:B,2,0)</f>
        <v>OCM</v>
      </c>
      <c r="B14258" s="172">
        <v>45819.507013888891</v>
      </c>
      <c r="C14258" s="69" t="s">
        <v>236</v>
      </c>
      <c r="D14258" s="69" t="s">
        <v>1937</v>
      </c>
      <c r="E14258" s="69" t="s">
        <v>2662</v>
      </c>
      <c r="F14258" s="69">
        <v>2072</v>
      </c>
      <c r="G14258" s="69" t="s">
        <v>1939</v>
      </c>
    </row>
    <row r="14259" spans="1:7" ht="14.4">
      <c r="A14259" s="27" t="str">
        <f>VLOOKUP(C14259,'user list'!A:B,2,0)</f>
        <v>OCM</v>
      </c>
      <c r="B14259" s="172">
        <v>45819.507361111115</v>
      </c>
      <c r="C14259" s="69" t="s">
        <v>236</v>
      </c>
      <c r="D14259" s="69" t="s">
        <v>1937</v>
      </c>
      <c r="E14259" s="69" t="s">
        <v>2662</v>
      </c>
      <c r="F14259" s="69">
        <v>2072</v>
      </c>
      <c r="G14259" s="69" t="s">
        <v>1939</v>
      </c>
    </row>
    <row r="14260" spans="1:7" ht="14.4">
      <c r="A14260" s="27" t="str">
        <f>VLOOKUP(C14260,'user list'!A:B,2,0)</f>
        <v>OCM</v>
      </c>
      <c r="B14260" s="172">
        <v>45819.50744212963</v>
      </c>
      <c r="C14260" s="69" t="s">
        <v>236</v>
      </c>
      <c r="D14260" s="69" t="s">
        <v>1937</v>
      </c>
      <c r="E14260" s="69" t="s">
        <v>2662</v>
      </c>
      <c r="F14260" s="69">
        <v>2072</v>
      </c>
      <c r="G14260" s="69" t="s">
        <v>1939</v>
      </c>
    </row>
    <row r="14261" spans="1:7" ht="14.4">
      <c r="A14261" s="27" t="str">
        <f>VLOOKUP(C14261,'user list'!A:B,2,0)</f>
        <v>DOE</v>
      </c>
      <c r="B14261" s="172">
        <v>45819.508333333331</v>
      </c>
      <c r="C14261" s="69" t="s">
        <v>212</v>
      </c>
      <c r="D14261" s="69" t="s">
        <v>1937</v>
      </c>
      <c r="E14261" s="69" t="s">
        <v>2764</v>
      </c>
      <c r="F14261" s="69">
        <v>2210</v>
      </c>
      <c r="G14261" s="69" t="s">
        <v>2440</v>
      </c>
    </row>
    <row r="14262" spans="1:7" ht="14.4">
      <c r="A14262" s="27" t="str">
        <f>VLOOKUP(C14262,'user list'!A:B,2,0)</f>
        <v>Admin</v>
      </c>
      <c r="B14262" s="172">
        <v>45819.508344907408</v>
      </c>
      <c r="C14262" s="69" t="s">
        <v>186</v>
      </c>
      <c r="D14262" s="69" t="s">
        <v>1937</v>
      </c>
      <c r="E14262" s="69" t="s">
        <v>2764</v>
      </c>
      <c r="F14262" s="69">
        <v>2210</v>
      </c>
      <c r="G14262" s="69" t="s">
        <v>1948</v>
      </c>
    </row>
    <row r="14263" spans="1:7" ht="14.4">
      <c r="A14263" s="27" t="str">
        <f>VLOOKUP(C14263,'user list'!A:B,2,0)</f>
        <v>Admin</v>
      </c>
      <c r="B14263" s="172">
        <v>45819.508344907408</v>
      </c>
      <c r="C14263" s="69" t="s">
        <v>186</v>
      </c>
      <c r="D14263" s="69" t="s">
        <v>1937</v>
      </c>
      <c r="E14263" s="69" t="s">
        <v>2764</v>
      </c>
      <c r="F14263" s="69">
        <v>2210</v>
      </c>
      <c r="G14263" s="69" t="s">
        <v>1948</v>
      </c>
    </row>
    <row r="14264" spans="1:7" ht="14.4">
      <c r="A14264" s="27" t="str">
        <f>VLOOKUP(C14264,'user list'!A:B,2,0)</f>
        <v>Admin</v>
      </c>
      <c r="B14264" s="172">
        <v>45819.508344907408</v>
      </c>
      <c r="C14264" s="69" t="s">
        <v>186</v>
      </c>
      <c r="D14264" s="69" t="s">
        <v>1937</v>
      </c>
      <c r="E14264" s="69" t="s">
        <v>2764</v>
      </c>
      <c r="F14264" s="69">
        <v>2210</v>
      </c>
      <c r="G14264" s="69" t="s">
        <v>1948</v>
      </c>
    </row>
    <row r="14265" spans="1:7" ht="14.4">
      <c r="A14265" s="27" t="str">
        <f>VLOOKUP(C14265,'user list'!A:B,2,0)</f>
        <v>Admin</v>
      </c>
      <c r="B14265" s="172">
        <v>45819.508344907408</v>
      </c>
      <c r="C14265" s="69" t="s">
        <v>186</v>
      </c>
      <c r="D14265" s="69" t="s">
        <v>1937</v>
      </c>
      <c r="E14265" s="69" t="s">
        <v>2764</v>
      </c>
      <c r="F14265" s="69">
        <v>2210</v>
      </c>
      <c r="G14265" s="69" t="s">
        <v>1947</v>
      </c>
    </row>
    <row r="14266" spans="1:7" ht="14.4">
      <c r="A14266" s="27" t="str">
        <f>VLOOKUP(C14266,'user list'!A:B,2,0)</f>
        <v>DOE</v>
      </c>
      <c r="B14266" s="172">
        <v>45819.508402777778</v>
      </c>
      <c r="C14266" s="69" t="s">
        <v>212</v>
      </c>
      <c r="D14266" s="69" t="s">
        <v>1937</v>
      </c>
      <c r="E14266" s="69" t="s">
        <v>2764</v>
      </c>
      <c r="F14266" s="69">
        <v>2210</v>
      </c>
      <c r="G14266" s="69" t="s">
        <v>1939</v>
      </c>
    </row>
    <row r="14267" spans="1:7" ht="14.4">
      <c r="A14267" s="27" t="str">
        <f>VLOOKUP(C14267,'user list'!A:B,2,0)</f>
        <v>DOE</v>
      </c>
      <c r="B14267" s="172">
        <v>45819.511550925927</v>
      </c>
      <c r="C14267" s="69" t="s">
        <v>212</v>
      </c>
      <c r="D14267" s="69" t="s">
        <v>1937</v>
      </c>
      <c r="E14267" s="69" t="s">
        <v>2765</v>
      </c>
      <c r="F14267" s="69">
        <v>2211</v>
      </c>
      <c r="G14267" s="69" t="s">
        <v>2440</v>
      </c>
    </row>
    <row r="14268" spans="1:7" ht="14.4">
      <c r="A14268" s="27" t="str">
        <f>VLOOKUP(C14268,'user list'!A:B,2,0)</f>
        <v>Admin</v>
      </c>
      <c r="B14268" s="172">
        <v>45819.511550925927</v>
      </c>
      <c r="C14268" s="69" t="s">
        <v>186</v>
      </c>
      <c r="D14268" s="69" t="s">
        <v>1937</v>
      </c>
      <c r="E14268" s="69" t="s">
        <v>2765</v>
      </c>
      <c r="F14268" s="69">
        <v>2211</v>
      </c>
      <c r="G14268" s="69" t="s">
        <v>1948</v>
      </c>
    </row>
    <row r="14269" spans="1:7" ht="14.4">
      <c r="A14269" s="27" t="str">
        <f>VLOOKUP(C14269,'user list'!A:B,2,0)</f>
        <v>Admin</v>
      </c>
      <c r="B14269" s="172">
        <v>45819.511550925927</v>
      </c>
      <c r="C14269" s="69" t="s">
        <v>186</v>
      </c>
      <c r="D14269" s="69" t="s">
        <v>1937</v>
      </c>
      <c r="E14269" s="69" t="s">
        <v>2765</v>
      </c>
      <c r="F14269" s="69">
        <v>2211</v>
      </c>
      <c r="G14269" s="69" t="s">
        <v>1948</v>
      </c>
    </row>
    <row r="14270" spans="1:7" ht="14.4">
      <c r="A14270" s="27" t="str">
        <f>VLOOKUP(C14270,'user list'!A:B,2,0)</f>
        <v>Admin</v>
      </c>
      <c r="B14270" s="172">
        <v>45819.511550925927</v>
      </c>
      <c r="C14270" s="69" t="s">
        <v>186</v>
      </c>
      <c r="D14270" s="69" t="s">
        <v>1937</v>
      </c>
      <c r="E14270" s="69" t="s">
        <v>2765</v>
      </c>
      <c r="F14270" s="69">
        <v>2211</v>
      </c>
      <c r="G14270" s="69" t="s">
        <v>1948</v>
      </c>
    </row>
    <row r="14271" spans="1:7" ht="14.4">
      <c r="A14271" s="27" t="str">
        <f>VLOOKUP(C14271,'user list'!A:B,2,0)</f>
        <v>Admin</v>
      </c>
      <c r="B14271" s="172">
        <v>45819.511550925927</v>
      </c>
      <c r="C14271" s="69" t="s">
        <v>186</v>
      </c>
      <c r="D14271" s="69" t="s">
        <v>1937</v>
      </c>
      <c r="E14271" s="69" t="s">
        <v>2765</v>
      </c>
      <c r="F14271" s="69">
        <v>2211</v>
      </c>
      <c r="G14271" s="69" t="s">
        <v>1947</v>
      </c>
    </row>
    <row r="14272" spans="1:7" ht="14.4">
      <c r="A14272" s="27" t="str">
        <f>VLOOKUP(C14272,'user list'!A:B,2,0)</f>
        <v>DOE</v>
      </c>
      <c r="B14272" s="172">
        <v>45819.511620370373</v>
      </c>
      <c r="C14272" s="69" t="s">
        <v>212</v>
      </c>
      <c r="D14272" s="69" t="s">
        <v>1937</v>
      </c>
      <c r="E14272" s="69" t="s">
        <v>2765</v>
      </c>
      <c r="F14272" s="69">
        <v>2211</v>
      </c>
      <c r="G14272" s="69" t="s">
        <v>1939</v>
      </c>
    </row>
    <row r="14273" spans="1:7" ht="14.4">
      <c r="A14273" s="27" t="str">
        <f>VLOOKUP(C14273,'user list'!A:B,2,0)</f>
        <v>CHD</v>
      </c>
      <c r="B14273" s="172">
        <v>45819.512037037035</v>
      </c>
      <c r="C14273" s="69" t="s">
        <v>203</v>
      </c>
      <c r="D14273" s="69" t="s">
        <v>1937</v>
      </c>
      <c r="E14273" s="69" t="s">
        <v>2697</v>
      </c>
      <c r="F14273" s="69">
        <v>2146</v>
      </c>
      <c r="G14273" s="69" t="s">
        <v>1939</v>
      </c>
    </row>
    <row r="14274" spans="1:7" ht="14.4">
      <c r="A14274" s="27" t="str">
        <f>VLOOKUP(C14274,'user list'!A:B,2,0)</f>
        <v>DOE</v>
      </c>
      <c r="B14274" s="172">
        <v>45819.5155787037</v>
      </c>
      <c r="C14274" s="69" t="s">
        <v>212</v>
      </c>
      <c r="D14274" s="69" t="s">
        <v>1937</v>
      </c>
      <c r="E14274" s="69" t="s">
        <v>2766</v>
      </c>
      <c r="F14274" s="69">
        <v>2212</v>
      </c>
      <c r="G14274" s="69" t="s">
        <v>2440</v>
      </c>
    </row>
    <row r="14275" spans="1:7" ht="14.4">
      <c r="A14275" s="27" t="str">
        <f>VLOOKUP(C14275,'user list'!A:B,2,0)</f>
        <v>Admin</v>
      </c>
      <c r="B14275" s="172">
        <v>45819.515590277777</v>
      </c>
      <c r="C14275" s="69" t="s">
        <v>186</v>
      </c>
      <c r="D14275" s="69" t="s">
        <v>1937</v>
      </c>
      <c r="E14275" s="69" t="s">
        <v>2766</v>
      </c>
      <c r="F14275" s="69">
        <v>2212</v>
      </c>
      <c r="G14275" s="69" t="s">
        <v>1948</v>
      </c>
    </row>
    <row r="14276" spans="1:7" ht="14.4">
      <c r="A14276" s="27" t="str">
        <f>VLOOKUP(C14276,'user list'!A:B,2,0)</f>
        <v>Admin</v>
      </c>
      <c r="B14276" s="172">
        <v>45819.515590277777</v>
      </c>
      <c r="C14276" s="69" t="s">
        <v>186</v>
      </c>
      <c r="D14276" s="69" t="s">
        <v>1937</v>
      </c>
      <c r="E14276" s="69" t="s">
        <v>2766</v>
      </c>
      <c r="F14276" s="69">
        <v>2212</v>
      </c>
      <c r="G14276" s="69" t="s">
        <v>1948</v>
      </c>
    </row>
    <row r="14277" spans="1:7" ht="14.4">
      <c r="A14277" s="27" t="str">
        <f>VLOOKUP(C14277,'user list'!A:B,2,0)</f>
        <v>Admin</v>
      </c>
      <c r="B14277" s="172">
        <v>45819.515590277777</v>
      </c>
      <c r="C14277" s="69" t="s">
        <v>186</v>
      </c>
      <c r="D14277" s="69" t="s">
        <v>1937</v>
      </c>
      <c r="E14277" s="69" t="s">
        <v>2766</v>
      </c>
      <c r="F14277" s="69">
        <v>2212</v>
      </c>
      <c r="G14277" s="69" t="s">
        <v>1948</v>
      </c>
    </row>
    <row r="14278" spans="1:7" ht="14.4">
      <c r="A14278" s="27" t="str">
        <f>VLOOKUP(C14278,'user list'!A:B,2,0)</f>
        <v>Admin</v>
      </c>
      <c r="B14278" s="172">
        <v>45819.515590277777</v>
      </c>
      <c r="C14278" s="69" t="s">
        <v>186</v>
      </c>
      <c r="D14278" s="69" t="s">
        <v>1937</v>
      </c>
      <c r="E14278" s="69" t="s">
        <v>2766</v>
      </c>
      <c r="F14278" s="69">
        <v>2212</v>
      </c>
      <c r="G14278" s="69" t="s">
        <v>1947</v>
      </c>
    </row>
    <row r="14279" spans="1:7" ht="14.4">
      <c r="A14279" s="27" t="str">
        <f>VLOOKUP(C14279,'user list'!A:B,2,0)</f>
        <v>DOE</v>
      </c>
      <c r="B14279" s="172">
        <v>45819.5156712963</v>
      </c>
      <c r="C14279" s="69" t="s">
        <v>212</v>
      </c>
      <c r="D14279" s="69" t="s">
        <v>1937</v>
      </c>
      <c r="E14279" s="69" t="s">
        <v>2766</v>
      </c>
      <c r="F14279" s="69">
        <v>2212</v>
      </c>
      <c r="G14279" s="69" t="s">
        <v>1939</v>
      </c>
    </row>
    <row r="14280" spans="1:7" ht="14.4">
      <c r="A14280" s="27" t="str">
        <f>VLOOKUP(C14280,'user list'!A:B,2,0)</f>
        <v>OCM</v>
      </c>
      <c r="B14280" s="172">
        <v>45819.516851851855</v>
      </c>
      <c r="C14280" s="69" t="s">
        <v>232</v>
      </c>
      <c r="D14280" s="69" t="s">
        <v>1937</v>
      </c>
      <c r="E14280" s="69" t="s">
        <v>1989</v>
      </c>
      <c r="F14280" s="69">
        <v>1947</v>
      </c>
      <c r="G14280" s="69" t="s">
        <v>1939</v>
      </c>
    </row>
    <row r="14281" spans="1:7" ht="14.4">
      <c r="A14281" s="27" t="str">
        <f>VLOOKUP(C14281,'user list'!A:B,2,0)</f>
        <v>OCM</v>
      </c>
      <c r="B14281" s="172">
        <v>45819.518043981479</v>
      </c>
      <c r="C14281" s="69" t="s">
        <v>232</v>
      </c>
      <c r="D14281" s="69" t="s">
        <v>1937</v>
      </c>
      <c r="E14281" s="69" t="s">
        <v>1989</v>
      </c>
      <c r="F14281" s="69">
        <v>1947</v>
      </c>
      <c r="G14281" s="69" t="s">
        <v>1939</v>
      </c>
    </row>
    <row r="14282" spans="1:7" ht="14.4">
      <c r="A14282" s="27" t="str">
        <f>VLOOKUP(C14282,'user list'!A:B,2,0)</f>
        <v>OCM</v>
      </c>
      <c r="B14282" s="172">
        <v>45819.518368055556</v>
      </c>
      <c r="C14282" s="69" t="s">
        <v>236</v>
      </c>
      <c r="D14282" s="69" t="s">
        <v>1937</v>
      </c>
      <c r="E14282" s="69" t="s">
        <v>2662</v>
      </c>
      <c r="F14282" s="69">
        <v>2072</v>
      </c>
      <c r="G14282" s="69" t="s">
        <v>1939</v>
      </c>
    </row>
    <row r="14283" spans="1:7" ht="14.4">
      <c r="A14283" s="27" t="str">
        <f>VLOOKUP(C14283,'user list'!A:B,2,0)</f>
        <v>OCM</v>
      </c>
      <c r="B14283" s="172">
        <v>45819.518518518518</v>
      </c>
      <c r="C14283" s="69" t="s">
        <v>232</v>
      </c>
      <c r="D14283" s="69" t="s">
        <v>1937</v>
      </c>
      <c r="E14283" s="69" t="s">
        <v>1989</v>
      </c>
      <c r="F14283" s="69">
        <v>1947</v>
      </c>
      <c r="G14283" s="69" t="s">
        <v>1939</v>
      </c>
    </row>
    <row r="14284" spans="1:7" ht="14.4">
      <c r="A14284" s="27" t="str">
        <f>VLOOKUP(C14284,'user list'!A:B,2,0)</f>
        <v>DOE</v>
      </c>
      <c r="B14284" s="172">
        <v>45819.518576388888</v>
      </c>
      <c r="C14284" s="69" t="s">
        <v>212</v>
      </c>
      <c r="D14284" s="69" t="s">
        <v>1937</v>
      </c>
      <c r="E14284" s="69" t="s">
        <v>2767</v>
      </c>
      <c r="F14284" s="69">
        <v>2213</v>
      </c>
      <c r="G14284" s="69" t="s">
        <v>2440</v>
      </c>
    </row>
    <row r="14285" spans="1:7" ht="14.4">
      <c r="A14285" s="27" t="str">
        <f>VLOOKUP(C14285,'user list'!A:B,2,0)</f>
        <v>Admin</v>
      </c>
      <c r="B14285" s="172">
        <v>45819.518576388888</v>
      </c>
      <c r="C14285" s="69" t="s">
        <v>186</v>
      </c>
      <c r="D14285" s="69" t="s">
        <v>1937</v>
      </c>
      <c r="E14285" s="69" t="s">
        <v>2767</v>
      </c>
      <c r="F14285" s="69">
        <v>2213</v>
      </c>
      <c r="G14285" s="69" t="s">
        <v>1948</v>
      </c>
    </row>
    <row r="14286" spans="1:7" ht="14.4">
      <c r="A14286" s="27" t="str">
        <f>VLOOKUP(C14286,'user list'!A:B,2,0)</f>
        <v>Admin</v>
      </c>
      <c r="B14286" s="172">
        <v>45819.518576388888</v>
      </c>
      <c r="C14286" s="69" t="s">
        <v>186</v>
      </c>
      <c r="D14286" s="69" t="s">
        <v>1937</v>
      </c>
      <c r="E14286" s="69" t="s">
        <v>2767</v>
      </c>
      <c r="F14286" s="69">
        <v>2213</v>
      </c>
      <c r="G14286" s="69" t="s">
        <v>1948</v>
      </c>
    </row>
    <row r="14287" spans="1:7" ht="14.4">
      <c r="A14287" s="27" t="str">
        <f>VLOOKUP(C14287,'user list'!A:B,2,0)</f>
        <v>Admin</v>
      </c>
      <c r="B14287" s="172">
        <v>45819.518587962964</v>
      </c>
      <c r="C14287" s="69" t="s">
        <v>186</v>
      </c>
      <c r="D14287" s="69" t="s">
        <v>1937</v>
      </c>
      <c r="E14287" s="69" t="s">
        <v>2767</v>
      </c>
      <c r="F14287" s="69">
        <v>2213</v>
      </c>
      <c r="G14287" s="69" t="s">
        <v>1948</v>
      </c>
    </row>
    <row r="14288" spans="1:7" ht="14.4">
      <c r="A14288" s="27" t="str">
        <f>VLOOKUP(C14288,'user list'!A:B,2,0)</f>
        <v>Admin</v>
      </c>
      <c r="B14288" s="172">
        <v>45819.518587962964</v>
      </c>
      <c r="C14288" s="69" t="s">
        <v>186</v>
      </c>
      <c r="D14288" s="69" t="s">
        <v>1937</v>
      </c>
      <c r="E14288" s="69" t="s">
        <v>2767</v>
      </c>
      <c r="F14288" s="69">
        <v>2213</v>
      </c>
      <c r="G14288" s="69" t="s">
        <v>1947</v>
      </c>
    </row>
    <row r="14289" spans="1:7" ht="14.4">
      <c r="A14289" s="27" t="str">
        <f>VLOOKUP(C14289,'user list'!A:B,2,0)</f>
        <v>DOE</v>
      </c>
      <c r="B14289" s="172">
        <v>45819.518645833334</v>
      </c>
      <c r="C14289" s="69" t="s">
        <v>212</v>
      </c>
      <c r="D14289" s="69" t="s">
        <v>1937</v>
      </c>
      <c r="E14289" s="69" t="s">
        <v>2767</v>
      </c>
      <c r="F14289" s="69">
        <v>2213</v>
      </c>
      <c r="G14289" s="69" t="s">
        <v>1939</v>
      </c>
    </row>
    <row r="14290" spans="1:7" ht="14.4">
      <c r="A14290" s="27" t="str">
        <f>VLOOKUP(C14290,'user list'!A:B,2,0)</f>
        <v>OCM</v>
      </c>
      <c r="B14290" s="172">
        <v>45819.519212962965</v>
      </c>
      <c r="C14290" s="69" t="s">
        <v>236</v>
      </c>
      <c r="D14290" s="69" t="s">
        <v>1937</v>
      </c>
      <c r="E14290" s="69" t="s">
        <v>2662</v>
      </c>
      <c r="F14290" s="69">
        <v>2072</v>
      </c>
      <c r="G14290" s="69" t="s">
        <v>1939</v>
      </c>
    </row>
    <row r="14291" spans="1:7" ht="14.4">
      <c r="A14291" s="27" t="str">
        <f>VLOOKUP(C14291,'user list'!A:B,2,0)</f>
        <v>OCM</v>
      </c>
      <c r="B14291" s="172">
        <v>45819.519606481481</v>
      </c>
      <c r="C14291" s="69" t="s">
        <v>232</v>
      </c>
      <c r="D14291" s="69" t="s">
        <v>1937</v>
      </c>
      <c r="E14291" s="69" t="s">
        <v>2662</v>
      </c>
      <c r="F14291" s="69">
        <v>2072</v>
      </c>
      <c r="G14291" s="69" t="s">
        <v>1939</v>
      </c>
    </row>
    <row r="14292" spans="1:7" ht="14.4">
      <c r="A14292" s="27" t="str">
        <f>VLOOKUP(C14292,'user list'!A:B,2,0)</f>
        <v>BCRD</v>
      </c>
      <c r="B14292" s="172">
        <v>45819.520300925928</v>
      </c>
      <c r="C14292" s="69" t="s">
        <v>192</v>
      </c>
      <c r="D14292" s="69" t="s">
        <v>1937</v>
      </c>
      <c r="E14292" s="69" t="s">
        <v>2601</v>
      </c>
      <c r="F14292" s="69">
        <v>1976</v>
      </c>
      <c r="G14292" s="69" t="s">
        <v>1939</v>
      </c>
    </row>
    <row r="14293" spans="1:7" ht="14.4">
      <c r="A14293" s="27" t="str">
        <f>VLOOKUP(C14293,'user list'!A:B,2,0)</f>
        <v>BCRD</v>
      </c>
      <c r="B14293" s="172">
        <v>45819.520324074074</v>
      </c>
      <c r="C14293" s="69" t="s">
        <v>192</v>
      </c>
      <c r="D14293" s="69" t="s">
        <v>1937</v>
      </c>
      <c r="E14293" s="69" t="s">
        <v>2697</v>
      </c>
      <c r="F14293" s="69">
        <v>2146</v>
      </c>
      <c r="G14293" s="69" t="s">
        <v>1939</v>
      </c>
    </row>
    <row r="14294" spans="1:7" ht="14.4">
      <c r="A14294" s="27" t="str">
        <f>VLOOKUP(C14294,'user list'!A:B,2,0)</f>
        <v>BCRD</v>
      </c>
      <c r="B14294" s="172">
        <v>45819.520891203705</v>
      </c>
      <c r="C14294" s="69" t="s">
        <v>192</v>
      </c>
      <c r="D14294" s="69" t="s">
        <v>1937</v>
      </c>
      <c r="E14294" s="69" t="s">
        <v>2697</v>
      </c>
      <c r="F14294" s="69">
        <v>2138</v>
      </c>
      <c r="G14294" s="69" t="s">
        <v>1939</v>
      </c>
    </row>
    <row r="14295" spans="1:7" ht="14.4">
      <c r="A14295" s="27" t="str">
        <f>VLOOKUP(C14295,'user list'!A:B,2,0)</f>
        <v>DOE</v>
      </c>
      <c r="B14295" s="172">
        <v>45819.521053240744</v>
      </c>
      <c r="C14295" s="69" t="s">
        <v>212</v>
      </c>
      <c r="D14295" s="69" t="s">
        <v>1937</v>
      </c>
      <c r="E14295" s="69" t="s">
        <v>2768</v>
      </c>
      <c r="F14295" s="69">
        <v>2214</v>
      </c>
      <c r="G14295" s="69" t="s">
        <v>2440</v>
      </c>
    </row>
    <row r="14296" spans="1:7" ht="14.4">
      <c r="A14296" s="27" t="str">
        <f>VLOOKUP(C14296,'user list'!A:B,2,0)</f>
        <v>Admin</v>
      </c>
      <c r="B14296" s="172">
        <v>45819.521064814813</v>
      </c>
      <c r="C14296" s="69" t="s">
        <v>186</v>
      </c>
      <c r="D14296" s="69" t="s">
        <v>1937</v>
      </c>
      <c r="E14296" s="69" t="s">
        <v>2768</v>
      </c>
      <c r="F14296" s="69">
        <v>2214</v>
      </c>
      <c r="G14296" s="69" t="s">
        <v>1948</v>
      </c>
    </row>
    <row r="14297" spans="1:7" ht="14.4">
      <c r="A14297" s="27" t="str">
        <f>VLOOKUP(C14297,'user list'!A:B,2,0)</f>
        <v>Admin</v>
      </c>
      <c r="B14297" s="172">
        <v>45819.521064814813</v>
      </c>
      <c r="C14297" s="69" t="s">
        <v>186</v>
      </c>
      <c r="D14297" s="69" t="s">
        <v>1937</v>
      </c>
      <c r="E14297" s="69" t="s">
        <v>2768</v>
      </c>
      <c r="F14297" s="69">
        <v>2214</v>
      </c>
      <c r="G14297" s="69" t="s">
        <v>1948</v>
      </c>
    </row>
    <row r="14298" spans="1:7" ht="14.4">
      <c r="A14298" s="27" t="str">
        <f>VLOOKUP(C14298,'user list'!A:B,2,0)</f>
        <v>Admin</v>
      </c>
      <c r="B14298" s="172">
        <v>45819.521064814813</v>
      </c>
      <c r="C14298" s="69" t="s">
        <v>186</v>
      </c>
      <c r="D14298" s="69" t="s">
        <v>1937</v>
      </c>
      <c r="E14298" s="69" t="s">
        <v>2768</v>
      </c>
      <c r="F14298" s="69">
        <v>2214</v>
      </c>
      <c r="G14298" s="69" t="s">
        <v>1948</v>
      </c>
    </row>
    <row r="14299" spans="1:7" ht="14.4">
      <c r="A14299" s="27" t="str">
        <f>VLOOKUP(C14299,'user list'!A:B,2,0)</f>
        <v>Admin</v>
      </c>
      <c r="B14299" s="172">
        <v>45819.521064814813</v>
      </c>
      <c r="C14299" s="69" t="s">
        <v>186</v>
      </c>
      <c r="D14299" s="69" t="s">
        <v>1937</v>
      </c>
      <c r="E14299" s="69" t="s">
        <v>2768</v>
      </c>
      <c r="F14299" s="69">
        <v>2214</v>
      </c>
      <c r="G14299" s="69" t="s">
        <v>1947</v>
      </c>
    </row>
    <row r="14300" spans="1:7" ht="14.4">
      <c r="A14300" s="27" t="str">
        <f>VLOOKUP(C14300,'user list'!A:B,2,0)</f>
        <v>DOE</v>
      </c>
      <c r="B14300" s="172">
        <v>45819.521122685182</v>
      </c>
      <c r="C14300" s="69" t="s">
        <v>212</v>
      </c>
      <c r="D14300" s="69" t="s">
        <v>1937</v>
      </c>
      <c r="E14300" s="69" t="s">
        <v>2768</v>
      </c>
      <c r="F14300" s="69">
        <v>2214</v>
      </c>
      <c r="G14300" s="69" t="s">
        <v>1939</v>
      </c>
    </row>
    <row r="14301" spans="1:7" ht="14.4">
      <c r="A14301" s="27" t="str">
        <f>VLOOKUP(C14301,'user list'!A:B,2,0)</f>
        <v>DOE</v>
      </c>
      <c r="B14301" s="172">
        <v>45819.521817129629</v>
      </c>
      <c r="C14301" s="69" t="s">
        <v>212</v>
      </c>
      <c r="D14301" s="69" t="s">
        <v>1937</v>
      </c>
      <c r="E14301" s="69" t="s">
        <v>2763</v>
      </c>
      <c r="F14301" s="69">
        <v>2209</v>
      </c>
      <c r="G14301" s="69" t="s">
        <v>1939</v>
      </c>
    </row>
    <row r="14302" spans="1:7" ht="14.4">
      <c r="A14302" s="27" t="str">
        <f>VLOOKUP(C14302,'user list'!A:B,2,0)</f>
        <v>DOE</v>
      </c>
      <c r="B14302" s="172">
        <v>45819.521851851852</v>
      </c>
      <c r="C14302" s="69" t="s">
        <v>212</v>
      </c>
      <c r="D14302" s="69" t="s">
        <v>1937</v>
      </c>
      <c r="E14302" s="69" t="s">
        <v>2762</v>
      </c>
      <c r="F14302" s="69">
        <v>2207</v>
      </c>
      <c r="G14302" s="69" t="s">
        <v>1939</v>
      </c>
    </row>
    <row r="14303" spans="1:7" ht="14.4">
      <c r="A14303" s="27" t="str">
        <f>VLOOKUP(C14303,'user list'!A:B,2,0)</f>
        <v>DOE</v>
      </c>
      <c r="B14303" s="172">
        <v>45819.521886574075</v>
      </c>
      <c r="C14303" s="69" t="s">
        <v>212</v>
      </c>
      <c r="D14303" s="69" t="s">
        <v>1937</v>
      </c>
      <c r="E14303" s="69" t="s">
        <v>2761</v>
      </c>
      <c r="F14303" s="69">
        <v>2206</v>
      </c>
      <c r="G14303" s="69" t="s">
        <v>1939</v>
      </c>
    </row>
    <row r="14304" spans="1:7" ht="14.4">
      <c r="A14304" s="27" t="str">
        <f>VLOOKUP(C14304,'user list'!A:B,2,0)</f>
        <v>DOE</v>
      </c>
      <c r="B14304" s="172">
        <v>45819.521944444445</v>
      </c>
      <c r="C14304" s="69" t="s">
        <v>212</v>
      </c>
      <c r="D14304" s="69" t="s">
        <v>1937</v>
      </c>
      <c r="E14304" s="69" t="s">
        <v>2759</v>
      </c>
      <c r="F14304" s="69">
        <v>2204</v>
      </c>
      <c r="G14304" s="69" t="s">
        <v>1939</v>
      </c>
    </row>
    <row r="14305" spans="1:7" ht="14.4">
      <c r="A14305" s="27" t="str">
        <f>VLOOKUP(C14305,'user list'!A:B,2,0)</f>
        <v>DOE</v>
      </c>
      <c r="B14305" s="172">
        <v>45819.521979166668</v>
      </c>
      <c r="C14305" s="69" t="s">
        <v>212</v>
      </c>
      <c r="D14305" s="69" t="s">
        <v>1937</v>
      </c>
      <c r="E14305" s="69" t="s">
        <v>2722</v>
      </c>
      <c r="F14305" s="69">
        <v>2174</v>
      </c>
      <c r="G14305" s="69" t="s">
        <v>1939</v>
      </c>
    </row>
    <row r="14306" spans="1:7" ht="14.4">
      <c r="A14306" s="27" t="str">
        <f>VLOOKUP(C14306,'user list'!A:B,2,0)</f>
        <v>DOE</v>
      </c>
      <c r="B14306" s="172">
        <v>45819.522013888891</v>
      </c>
      <c r="C14306" s="69" t="s">
        <v>212</v>
      </c>
      <c r="D14306" s="69" t="s">
        <v>1937</v>
      </c>
      <c r="E14306" s="69" t="s">
        <v>2710</v>
      </c>
      <c r="F14306" s="69">
        <v>2157</v>
      </c>
      <c r="G14306" s="69" t="s">
        <v>1939</v>
      </c>
    </row>
    <row r="14307" spans="1:7" ht="14.4">
      <c r="A14307" s="27" t="str">
        <f>VLOOKUP(C14307,'user list'!A:B,2,0)</f>
        <v>DOE</v>
      </c>
      <c r="B14307" s="172">
        <v>45819.522094907406</v>
      </c>
      <c r="C14307" s="69" t="s">
        <v>212</v>
      </c>
      <c r="D14307" s="69" t="s">
        <v>1937</v>
      </c>
      <c r="E14307" s="69" t="s">
        <v>2691</v>
      </c>
      <c r="F14307" s="69">
        <v>2120</v>
      </c>
      <c r="G14307" s="69" t="s">
        <v>1939</v>
      </c>
    </row>
    <row r="14308" spans="1:7" ht="14.4">
      <c r="A14308" s="27" t="str">
        <f>VLOOKUP(C14308,'user list'!A:B,2,0)</f>
        <v>DOE</v>
      </c>
      <c r="B14308" s="172">
        <v>45819.522175925929</v>
      </c>
      <c r="C14308" s="69" t="s">
        <v>212</v>
      </c>
      <c r="D14308" s="69" t="s">
        <v>1937</v>
      </c>
      <c r="E14308" s="69" t="s">
        <v>2690</v>
      </c>
      <c r="F14308" s="69">
        <v>2118</v>
      </c>
      <c r="G14308" s="69" t="s">
        <v>1939</v>
      </c>
    </row>
    <row r="14309" spans="1:7" ht="14.4">
      <c r="A14309" s="27" t="str">
        <f>VLOOKUP(C14309,'user list'!A:B,2,0)</f>
        <v>ZAU</v>
      </c>
      <c r="B14309" s="172">
        <v>45819.528275462966</v>
      </c>
      <c r="C14309" s="69" t="s">
        <v>275</v>
      </c>
      <c r="D14309" s="69" t="s">
        <v>1937</v>
      </c>
      <c r="E14309" s="69" t="s">
        <v>2713</v>
      </c>
      <c r="F14309" s="69">
        <v>2161</v>
      </c>
      <c r="G14309" s="69" t="s">
        <v>1939</v>
      </c>
    </row>
    <row r="14310" spans="1:7" ht="14.4">
      <c r="A14310" s="27" t="str">
        <f>VLOOKUP(C14310,'user list'!A:B,2,0)</f>
        <v>BCRD</v>
      </c>
      <c r="B14310" s="172">
        <v>45819.528402777774</v>
      </c>
      <c r="C14310" s="69" t="s">
        <v>192</v>
      </c>
      <c r="D14310" s="69" t="s">
        <v>1937</v>
      </c>
      <c r="E14310" s="69" t="s">
        <v>2697</v>
      </c>
      <c r="F14310" s="69">
        <v>2138</v>
      </c>
      <c r="G14310" s="69" t="s">
        <v>1939</v>
      </c>
    </row>
    <row r="14311" spans="1:7" ht="14.4">
      <c r="A14311" s="27" t="str">
        <f>VLOOKUP(C14311,'user list'!A:B,2,0)</f>
        <v>DBO</v>
      </c>
      <c r="B14311" s="172">
        <v>45819.528738425928</v>
      </c>
      <c r="C14311" s="69" t="s">
        <v>209</v>
      </c>
      <c r="D14311" s="69" t="s">
        <v>1937</v>
      </c>
      <c r="E14311" s="69" t="s">
        <v>2764</v>
      </c>
      <c r="F14311" s="69">
        <v>2210</v>
      </c>
      <c r="G14311" s="69" t="s">
        <v>1939</v>
      </c>
    </row>
    <row r="14312" spans="1:7" ht="14.4">
      <c r="A14312" s="27" t="str">
        <f>VLOOKUP(C14312,'user list'!A:B,2,0)</f>
        <v>ZAU</v>
      </c>
      <c r="B14312" s="172">
        <v>45819.53019675926</v>
      </c>
      <c r="C14312" s="69" t="s">
        <v>275</v>
      </c>
      <c r="D14312" s="69" t="s">
        <v>1937</v>
      </c>
      <c r="E14312" s="69" t="s">
        <v>2029</v>
      </c>
      <c r="F14312" s="69">
        <v>2208</v>
      </c>
      <c r="G14312" s="69" t="s">
        <v>1939</v>
      </c>
    </row>
    <row r="14313" spans="1:7" ht="14.4">
      <c r="A14313" s="27" t="str">
        <f>VLOOKUP(C14313,'user list'!A:B,2,0)</f>
        <v>ZAU</v>
      </c>
      <c r="B14313" s="172">
        <v>45819.536053240743</v>
      </c>
      <c r="C14313" s="69" t="s">
        <v>275</v>
      </c>
      <c r="D14313" s="69" t="s">
        <v>1937</v>
      </c>
      <c r="E14313" s="69" t="s">
        <v>2713</v>
      </c>
      <c r="F14313" s="69">
        <v>2161</v>
      </c>
      <c r="G14313" s="69" t="s">
        <v>1939</v>
      </c>
    </row>
    <row r="14314" spans="1:7" ht="14.4">
      <c r="A14314" s="27" t="str">
        <f>VLOOKUP(C14314,'user list'!A:B,2,0)</f>
        <v>ZAU</v>
      </c>
      <c r="B14314" s="172">
        <v>45819.536261574074</v>
      </c>
      <c r="C14314" s="69" t="s">
        <v>275</v>
      </c>
      <c r="D14314" s="69" t="s">
        <v>1937</v>
      </c>
      <c r="E14314" s="69" t="s">
        <v>2713</v>
      </c>
      <c r="F14314" s="69">
        <v>2161</v>
      </c>
      <c r="G14314" s="69" t="s">
        <v>1947</v>
      </c>
    </row>
    <row r="14315" spans="1:7" ht="14.4">
      <c r="A14315" s="27" t="str">
        <f>VLOOKUP(C14315,'user list'!A:B,2,0)</f>
        <v>ZAU</v>
      </c>
      <c r="B14315" s="172">
        <v>45819.536261574074</v>
      </c>
      <c r="C14315" s="69" t="s">
        <v>275</v>
      </c>
      <c r="D14315" s="69" t="s">
        <v>1937</v>
      </c>
      <c r="E14315" s="69" t="s">
        <v>2713</v>
      </c>
      <c r="F14315" s="69">
        <v>2161</v>
      </c>
      <c r="G14315" s="69" t="s">
        <v>1948</v>
      </c>
    </row>
    <row r="14316" spans="1:7" ht="14.4">
      <c r="A14316" s="27" t="str">
        <f>VLOOKUP(C14316,'user list'!A:B,2,0)</f>
        <v>ZAU</v>
      </c>
      <c r="B14316" s="172">
        <v>45819.536261574074</v>
      </c>
      <c r="C14316" s="69" t="s">
        <v>275</v>
      </c>
      <c r="D14316" s="69" t="s">
        <v>1937</v>
      </c>
      <c r="E14316" s="69" t="s">
        <v>2713</v>
      </c>
      <c r="F14316" s="69">
        <v>2161</v>
      </c>
      <c r="G14316" s="69" t="s">
        <v>1939</v>
      </c>
    </row>
    <row r="14317" spans="1:7" ht="14.4">
      <c r="A14317" s="27" t="str">
        <f>VLOOKUP(C14317,'user list'!A:B,2,0)</f>
        <v>Admin</v>
      </c>
      <c r="B14317" s="172">
        <v>45819.536273148151</v>
      </c>
      <c r="C14317" s="69" t="s">
        <v>186</v>
      </c>
      <c r="D14317" s="69" t="s">
        <v>1937</v>
      </c>
      <c r="E14317" s="69" t="s">
        <v>2713</v>
      </c>
      <c r="F14317" s="69">
        <v>2161</v>
      </c>
      <c r="G14317" s="69" t="s">
        <v>1948</v>
      </c>
    </row>
    <row r="14318" spans="1:7" ht="14.4">
      <c r="A14318" s="27" t="str">
        <f>VLOOKUP(C14318,'user list'!A:B,2,0)</f>
        <v>ZAU</v>
      </c>
      <c r="B14318" s="172">
        <v>45819.536296296297</v>
      </c>
      <c r="C14318" s="69" t="s">
        <v>275</v>
      </c>
      <c r="D14318" s="69" t="s">
        <v>1937</v>
      </c>
      <c r="E14318" s="69" t="s">
        <v>2029</v>
      </c>
      <c r="F14318" s="69">
        <v>2208</v>
      </c>
      <c r="G14318" s="69" t="s">
        <v>1939</v>
      </c>
    </row>
    <row r="14319" spans="1:7" ht="14.4">
      <c r="A14319" s="27" t="str">
        <f>VLOOKUP(C14319,'user list'!A:B,2,0)</f>
        <v>ZAU</v>
      </c>
      <c r="B14319" s="172">
        <v>45819.536307870374</v>
      </c>
      <c r="C14319" s="69" t="s">
        <v>275</v>
      </c>
      <c r="D14319" s="69" t="s">
        <v>1937</v>
      </c>
      <c r="E14319" s="69" t="s">
        <v>2029</v>
      </c>
      <c r="F14319" s="69">
        <v>2208</v>
      </c>
      <c r="G14319" s="69" t="s">
        <v>1939</v>
      </c>
    </row>
    <row r="14320" spans="1:7" ht="14.4">
      <c r="A14320" s="27" t="str">
        <f>VLOOKUP(C14320,'user list'!A:B,2,0)</f>
        <v>ZAU</v>
      </c>
      <c r="B14320" s="172">
        <v>45819.536469907405</v>
      </c>
      <c r="C14320" s="69" t="s">
        <v>275</v>
      </c>
      <c r="D14320" s="69" t="s">
        <v>1937</v>
      </c>
      <c r="E14320" s="69" t="s">
        <v>2029</v>
      </c>
      <c r="F14320" s="69">
        <v>2208</v>
      </c>
      <c r="G14320" s="69" t="s">
        <v>1939</v>
      </c>
    </row>
    <row r="14321" spans="1:7" ht="14.4">
      <c r="A14321" s="27" t="str">
        <f>VLOOKUP(C14321,'user list'!A:B,2,0)</f>
        <v>ZAU</v>
      </c>
      <c r="B14321" s="172">
        <v>45819.536817129629</v>
      </c>
      <c r="C14321" s="69" t="s">
        <v>275</v>
      </c>
      <c r="D14321" s="69" t="s">
        <v>1937</v>
      </c>
      <c r="E14321" s="69" t="s">
        <v>2029</v>
      </c>
      <c r="F14321" s="69">
        <v>2208</v>
      </c>
      <c r="G14321" s="69" t="s">
        <v>2441</v>
      </c>
    </row>
    <row r="14322" spans="1:7" ht="14.4">
      <c r="A14322" s="27" t="str">
        <f>VLOOKUP(C14322,'user list'!A:B,2,0)</f>
        <v>ZAU</v>
      </c>
      <c r="B14322" s="172">
        <v>45819.53702546296</v>
      </c>
      <c r="C14322" s="69" t="s">
        <v>275</v>
      </c>
      <c r="D14322" s="69" t="s">
        <v>1937</v>
      </c>
      <c r="E14322" s="69" t="s">
        <v>2029</v>
      </c>
      <c r="F14322" s="69">
        <v>2208</v>
      </c>
      <c r="G14322" s="69" t="s">
        <v>1939</v>
      </c>
    </row>
    <row r="14323" spans="1:7" ht="14.4">
      <c r="A14323" s="27" t="str">
        <f>VLOOKUP(C14323,'user list'!A:B,2,0)</f>
        <v>ZAU</v>
      </c>
      <c r="B14323" s="172">
        <v>45819.537094907406</v>
      </c>
      <c r="C14323" s="69" t="s">
        <v>275</v>
      </c>
      <c r="D14323" s="69" t="s">
        <v>1937</v>
      </c>
      <c r="E14323" s="69" t="s">
        <v>2029</v>
      </c>
      <c r="F14323" s="69">
        <v>2208</v>
      </c>
      <c r="G14323" s="69" t="s">
        <v>1947</v>
      </c>
    </row>
    <row r="14324" spans="1:7" ht="14.4">
      <c r="A14324" s="27" t="str">
        <f>VLOOKUP(C14324,'user list'!A:B,2,0)</f>
        <v>ZAU</v>
      </c>
      <c r="B14324" s="172">
        <v>45819.537094907406</v>
      </c>
      <c r="C14324" s="69" t="s">
        <v>275</v>
      </c>
      <c r="D14324" s="69" t="s">
        <v>1937</v>
      </c>
      <c r="E14324" s="69" t="s">
        <v>2029</v>
      </c>
      <c r="F14324" s="69">
        <v>2208</v>
      </c>
      <c r="G14324" s="69" t="s">
        <v>1948</v>
      </c>
    </row>
    <row r="14325" spans="1:7" ht="14.4">
      <c r="A14325" s="27" t="str">
        <f>VLOOKUP(C14325,'user list'!A:B,2,0)</f>
        <v>ZAU</v>
      </c>
      <c r="B14325" s="172">
        <v>45819.537094907406</v>
      </c>
      <c r="C14325" s="69" t="s">
        <v>275</v>
      </c>
      <c r="D14325" s="69" t="s">
        <v>1937</v>
      </c>
      <c r="E14325" s="69" t="s">
        <v>2029</v>
      </c>
      <c r="F14325" s="69">
        <v>2208</v>
      </c>
      <c r="G14325" s="69" t="s">
        <v>1939</v>
      </c>
    </row>
    <row r="14326" spans="1:7" ht="14.4">
      <c r="A14326" s="27" t="str">
        <f>VLOOKUP(C14326,'user list'!A:B,2,0)</f>
        <v>Admin</v>
      </c>
      <c r="B14326" s="172">
        <v>45819.537094907406</v>
      </c>
      <c r="C14326" s="69" t="s">
        <v>186</v>
      </c>
      <c r="D14326" s="69" t="s">
        <v>1937</v>
      </c>
      <c r="E14326" s="69" t="s">
        <v>2029</v>
      </c>
      <c r="F14326" s="69">
        <v>2208</v>
      </c>
      <c r="G14326" s="69" t="s">
        <v>1948</v>
      </c>
    </row>
    <row r="14327" spans="1:7" ht="14.4">
      <c r="A14327" s="27" t="str">
        <f>VLOOKUP(C14327,'user list'!A:B,2,0)</f>
        <v>OCM</v>
      </c>
      <c r="B14327" s="172">
        <v>45819.539687500001</v>
      </c>
      <c r="C14327" s="69" t="s">
        <v>230</v>
      </c>
      <c r="D14327" s="69" t="s">
        <v>1937</v>
      </c>
      <c r="E14327" s="69" t="s">
        <v>1991</v>
      </c>
      <c r="F14327" s="69">
        <v>2215</v>
      </c>
      <c r="G14327" s="69" t="s">
        <v>2440</v>
      </c>
    </row>
    <row r="14328" spans="1:7" ht="14.4">
      <c r="A14328" s="27" t="str">
        <f>VLOOKUP(C14328,'user list'!A:B,2,0)</f>
        <v>Admin</v>
      </c>
      <c r="B14328" s="172">
        <v>45819.539699074077</v>
      </c>
      <c r="C14328" s="69" t="s">
        <v>186</v>
      </c>
      <c r="D14328" s="69" t="s">
        <v>1937</v>
      </c>
      <c r="E14328" s="69" t="s">
        <v>1991</v>
      </c>
      <c r="F14328" s="69">
        <v>2215</v>
      </c>
      <c r="G14328" s="69" t="s">
        <v>1948</v>
      </c>
    </row>
    <row r="14329" spans="1:7" ht="14.4">
      <c r="A14329" s="27" t="str">
        <f>VLOOKUP(C14329,'user list'!A:B,2,0)</f>
        <v>Admin</v>
      </c>
      <c r="B14329" s="172">
        <v>45819.539699074077</v>
      </c>
      <c r="C14329" s="69" t="s">
        <v>186</v>
      </c>
      <c r="D14329" s="69" t="s">
        <v>1937</v>
      </c>
      <c r="E14329" s="69" t="s">
        <v>1991</v>
      </c>
      <c r="F14329" s="69">
        <v>2215</v>
      </c>
      <c r="G14329" s="69" t="s">
        <v>1947</v>
      </c>
    </row>
    <row r="14330" spans="1:7" ht="14.4">
      <c r="A14330" s="27" t="str">
        <f>VLOOKUP(C14330,'user list'!A:B,2,0)</f>
        <v>Admin</v>
      </c>
      <c r="B14330" s="172">
        <v>45819.539699074077</v>
      </c>
      <c r="C14330" s="69" t="s">
        <v>186</v>
      </c>
      <c r="D14330" s="69" t="s">
        <v>1937</v>
      </c>
      <c r="E14330" s="69" t="s">
        <v>1991</v>
      </c>
      <c r="F14330" s="69">
        <v>2215</v>
      </c>
      <c r="G14330" s="69" t="s">
        <v>1948</v>
      </c>
    </row>
    <row r="14331" spans="1:7" ht="14.4">
      <c r="A14331" s="27" t="str">
        <f>VLOOKUP(C14331,'user list'!A:B,2,0)</f>
        <v>Admin</v>
      </c>
      <c r="B14331" s="172">
        <v>45819.539699074077</v>
      </c>
      <c r="C14331" s="69" t="s">
        <v>186</v>
      </c>
      <c r="D14331" s="69" t="s">
        <v>1937</v>
      </c>
      <c r="E14331" s="69" t="s">
        <v>1991</v>
      </c>
      <c r="F14331" s="69">
        <v>2215</v>
      </c>
      <c r="G14331" s="69" t="s">
        <v>1948</v>
      </c>
    </row>
    <row r="14332" spans="1:7" ht="14.4">
      <c r="A14332" s="27" t="str">
        <f>VLOOKUP(C14332,'user list'!A:B,2,0)</f>
        <v>DSQC</v>
      </c>
      <c r="B14332" s="172">
        <v>45819.540497685186</v>
      </c>
      <c r="C14332" s="69" t="s">
        <v>214</v>
      </c>
      <c r="D14332" s="69" t="s">
        <v>1937</v>
      </c>
      <c r="E14332" s="69">
        <v>20250312090004</v>
      </c>
      <c r="F14332" s="69">
        <v>1821</v>
      </c>
      <c r="G14332" s="69" t="s">
        <v>1939</v>
      </c>
    </row>
    <row r="14333" spans="1:7" ht="14.4">
      <c r="A14333" s="27" t="str">
        <f>VLOOKUP(C14333,'user list'!A:B,2,0)</f>
        <v>CTO</v>
      </c>
      <c r="B14333" s="172">
        <v>45819.541689814818</v>
      </c>
      <c r="C14333" s="69" t="s">
        <v>207</v>
      </c>
      <c r="D14333" s="69" t="s">
        <v>1937</v>
      </c>
      <c r="E14333" s="69" t="s">
        <v>2029</v>
      </c>
      <c r="F14333" s="69">
        <v>2208</v>
      </c>
      <c r="G14333" s="69" t="s">
        <v>1939</v>
      </c>
    </row>
    <row r="14334" spans="1:7" ht="14.4">
      <c r="A14334" s="27" t="str">
        <f>VLOOKUP(C14334,'user list'!A:B,2,0)</f>
        <v>CTO</v>
      </c>
      <c r="B14334" s="172">
        <v>45819.542187500003</v>
      </c>
      <c r="C14334" s="69" t="s">
        <v>207</v>
      </c>
      <c r="D14334" s="69" t="s">
        <v>1937</v>
      </c>
      <c r="E14334" s="69" t="s">
        <v>2029</v>
      </c>
      <c r="F14334" s="69">
        <v>2208</v>
      </c>
      <c r="G14334" s="69" t="s">
        <v>1947</v>
      </c>
    </row>
    <row r="14335" spans="1:7" ht="14.4">
      <c r="A14335" s="27" t="str">
        <f>VLOOKUP(C14335,'user list'!A:B,2,0)</f>
        <v>CTO</v>
      </c>
      <c r="B14335" s="172">
        <v>45819.542187500003</v>
      </c>
      <c r="C14335" s="69" t="s">
        <v>207</v>
      </c>
      <c r="D14335" s="69" t="s">
        <v>1937</v>
      </c>
      <c r="E14335" s="69" t="s">
        <v>2029</v>
      </c>
      <c r="F14335" s="69">
        <v>2208</v>
      </c>
      <c r="G14335" s="69" t="s">
        <v>1948</v>
      </c>
    </row>
    <row r="14336" spans="1:7" ht="14.4">
      <c r="A14336" s="27" t="str">
        <f>VLOOKUP(C14336,'user list'!A:B,2,0)</f>
        <v>CTO</v>
      </c>
      <c r="B14336" s="172">
        <v>45819.542187500003</v>
      </c>
      <c r="C14336" s="69" t="s">
        <v>207</v>
      </c>
      <c r="D14336" s="69" t="s">
        <v>1937</v>
      </c>
      <c r="E14336" s="69" t="s">
        <v>2029</v>
      </c>
      <c r="F14336" s="69">
        <v>2208</v>
      </c>
      <c r="G14336" s="69" t="s">
        <v>1939</v>
      </c>
    </row>
    <row r="14337" spans="1:7" ht="14.4">
      <c r="A14337" s="27" t="str">
        <f>VLOOKUP(C14337,'user list'!A:B,2,0)</f>
        <v>Admin</v>
      </c>
      <c r="B14337" s="172">
        <v>45819.542187500003</v>
      </c>
      <c r="C14337" s="69" t="s">
        <v>186</v>
      </c>
      <c r="D14337" s="69" t="s">
        <v>1937</v>
      </c>
      <c r="E14337" s="69" t="s">
        <v>2029</v>
      </c>
      <c r="F14337" s="69">
        <v>2208</v>
      </c>
      <c r="G14337" s="69" t="s">
        <v>1948</v>
      </c>
    </row>
    <row r="14338" spans="1:7" ht="14.4">
      <c r="A14338" s="27" t="str">
        <f>VLOOKUP(C14338,'user list'!A:B,2,0)</f>
        <v>CTO</v>
      </c>
      <c r="B14338" s="172">
        <v>45819.542928240742</v>
      </c>
      <c r="C14338" s="69" t="s">
        <v>207</v>
      </c>
      <c r="D14338" s="69" t="s">
        <v>1937</v>
      </c>
      <c r="E14338" s="69" t="s">
        <v>2029</v>
      </c>
      <c r="F14338" s="69">
        <v>2208</v>
      </c>
      <c r="G14338" s="69" t="s">
        <v>2441</v>
      </c>
    </row>
    <row r="14339" spans="1:7" ht="14.4">
      <c r="A14339" s="27" t="str">
        <f>VLOOKUP(C14339,'user list'!A:B,2,0)</f>
        <v>CTO</v>
      </c>
      <c r="B14339" s="172">
        <v>45819.54347222222</v>
      </c>
      <c r="C14339" s="69" t="s">
        <v>207</v>
      </c>
      <c r="D14339" s="69" t="s">
        <v>1937</v>
      </c>
      <c r="E14339" s="69" t="s">
        <v>2029</v>
      </c>
      <c r="F14339" s="69">
        <v>2208</v>
      </c>
      <c r="G14339" s="69" t="s">
        <v>1939</v>
      </c>
    </row>
    <row r="14340" spans="1:7" ht="14.4">
      <c r="A14340" s="27" t="str">
        <f>VLOOKUP(C14340,'user list'!A:B,2,0)</f>
        <v>QCYDO</v>
      </c>
      <c r="B14340" s="172">
        <v>45819.544444444444</v>
      </c>
      <c r="C14340" s="69" t="s">
        <v>270</v>
      </c>
      <c r="D14340" s="69" t="s">
        <v>1937</v>
      </c>
      <c r="E14340" s="69" t="s">
        <v>2718</v>
      </c>
      <c r="F14340" s="69">
        <v>2172</v>
      </c>
      <c r="G14340" s="69" t="s">
        <v>1939</v>
      </c>
    </row>
    <row r="14341" spans="1:7" ht="14.4">
      <c r="A14341" s="27" t="str">
        <f>VLOOKUP(C14341,'user list'!A:B,2,0)</f>
        <v>QCYDO</v>
      </c>
      <c r="B14341" s="172">
        <v>45819.544502314813</v>
      </c>
      <c r="C14341" s="69" t="s">
        <v>270</v>
      </c>
      <c r="D14341" s="69" t="s">
        <v>1937</v>
      </c>
      <c r="E14341" s="69" t="s">
        <v>884</v>
      </c>
      <c r="F14341" s="69">
        <v>2170</v>
      </c>
      <c r="G14341" s="69" t="s">
        <v>1939</v>
      </c>
    </row>
    <row r="14342" spans="1:7" ht="14.4">
      <c r="A14342" s="27" t="str">
        <f>VLOOKUP(C14342,'user list'!A:B,2,0)</f>
        <v>QCYDO</v>
      </c>
      <c r="B14342" s="172">
        <v>45819.544560185182</v>
      </c>
      <c r="C14342" s="69" t="s">
        <v>270</v>
      </c>
      <c r="D14342" s="69" t="s">
        <v>1937</v>
      </c>
      <c r="E14342" s="69" t="s">
        <v>1574</v>
      </c>
      <c r="F14342" s="69">
        <v>2180</v>
      </c>
      <c r="G14342" s="69" t="s">
        <v>1939</v>
      </c>
    </row>
    <row r="14343" spans="1:7" ht="14.4">
      <c r="A14343" s="27" t="str">
        <f>VLOOKUP(C14343,'user list'!A:B,2,0)</f>
        <v>QCYDO</v>
      </c>
      <c r="B14343" s="172">
        <v>45819.544618055559</v>
      </c>
      <c r="C14343" s="69" t="s">
        <v>270</v>
      </c>
      <c r="D14343" s="69" t="s">
        <v>1937</v>
      </c>
      <c r="E14343" s="69" t="s">
        <v>1571</v>
      </c>
      <c r="F14343" s="69">
        <v>2181</v>
      </c>
      <c r="G14343" s="69" t="s">
        <v>1939</v>
      </c>
    </row>
    <row r="14344" spans="1:7" ht="14.4">
      <c r="A14344" s="27" t="str">
        <f>VLOOKUP(C14344,'user list'!A:B,2,0)</f>
        <v>QCYDO</v>
      </c>
      <c r="B14344" s="172">
        <v>45819.544641203705</v>
      </c>
      <c r="C14344" s="69" t="s">
        <v>270</v>
      </c>
      <c r="D14344" s="69" t="s">
        <v>1937</v>
      </c>
      <c r="E14344" s="69" t="s">
        <v>1567</v>
      </c>
      <c r="F14344" s="69">
        <v>2188</v>
      </c>
      <c r="G14344" s="69" t="s">
        <v>1939</v>
      </c>
    </row>
    <row r="14345" spans="1:7" ht="14.4">
      <c r="A14345" s="27" t="str">
        <f>VLOOKUP(C14345,'user list'!A:B,2,0)</f>
        <v>QCYDO</v>
      </c>
      <c r="B14345" s="172">
        <v>45819.544675925928</v>
      </c>
      <c r="C14345" s="69" t="s">
        <v>270</v>
      </c>
      <c r="D14345" s="69" t="s">
        <v>1937</v>
      </c>
      <c r="E14345" s="69" t="s">
        <v>1565</v>
      </c>
      <c r="F14345" s="69">
        <v>2189</v>
      </c>
      <c r="G14345" s="69" t="s">
        <v>1939</v>
      </c>
    </row>
    <row r="14346" spans="1:7" ht="14.4">
      <c r="A14346" s="27" t="str">
        <f>VLOOKUP(C14346,'user list'!A:B,2,0)</f>
        <v>BPLD</v>
      </c>
      <c r="B14346" s="172">
        <v>45819.545219907406</v>
      </c>
      <c r="C14346" s="69" t="s">
        <v>194</v>
      </c>
      <c r="D14346" s="69" t="s">
        <v>1937</v>
      </c>
      <c r="E14346" s="69" t="s">
        <v>2029</v>
      </c>
      <c r="F14346" s="69">
        <v>2208</v>
      </c>
      <c r="G14346" s="69" t="s">
        <v>1939</v>
      </c>
    </row>
    <row r="14347" spans="1:7" ht="14.4">
      <c r="A14347" s="27" t="str">
        <f>VLOOKUP(C14347,'user list'!A:B,2,0)</f>
        <v>CAD</v>
      </c>
      <c r="B14347" s="172">
        <v>45819.545844907407</v>
      </c>
      <c r="C14347" s="69" t="s">
        <v>196</v>
      </c>
      <c r="D14347" s="69" t="s">
        <v>1937</v>
      </c>
      <c r="E14347" s="69" t="s">
        <v>2761</v>
      </c>
      <c r="F14347" s="69">
        <v>2206</v>
      </c>
      <c r="G14347" s="69" t="s">
        <v>1939</v>
      </c>
    </row>
    <row r="14348" spans="1:7" ht="14.4">
      <c r="A14348" s="27" t="str">
        <f>VLOOKUP(C14348,'user list'!A:B,2,0)</f>
        <v>CTO</v>
      </c>
      <c r="B14348" s="172">
        <v>45819.546481481484</v>
      </c>
      <c r="C14348" s="69" t="s">
        <v>207</v>
      </c>
      <c r="D14348" s="69" t="s">
        <v>1937</v>
      </c>
      <c r="E14348" s="69" t="s">
        <v>2001</v>
      </c>
      <c r="F14348" s="69">
        <v>2198</v>
      </c>
      <c r="G14348" s="69" t="s">
        <v>1939</v>
      </c>
    </row>
    <row r="14349" spans="1:7" ht="14.4">
      <c r="A14349" s="27" t="str">
        <f>VLOOKUP(C14349,'user list'!A:B,2,0)</f>
        <v>CHD</v>
      </c>
      <c r="B14349" s="172">
        <v>45819.546539351853</v>
      </c>
      <c r="C14349" s="69" t="s">
        <v>203</v>
      </c>
      <c r="D14349" s="69" t="s">
        <v>1937</v>
      </c>
      <c r="E14349" s="69" t="s">
        <v>2697</v>
      </c>
      <c r="F14349" s="69">
        <v>2146</v>
      </c>
      <c r="G14349" s="69" t="s">
        <v>1939</v>
      </c>
    </row>
    <row r="14350" spans="1:7" ht="14.4">
      <c r="A14350" s="27" t="str">
        <f>VLOOKUP(C14350,'user list'!A:B,2,0)</f>
        <v>CHD</v>
      </c>
      <c r="B14350" s="172">
        <v>45819.546620370369</v>
      </c>
      <c r="C14350" s="69" t="s">
        <v>203</v>
      </c>
      <c r="D14350" s="69" t="s">
        <v>1937</v>
      </c>
      <c r="E14350" s="69" t="s">
        <v>2620</v>
      </c>
      <c r="F14350" s="69">
        <v>2131</v>
      </c>
      <c r="G14350" s="69" t="s">
        <v>1939</v>
      </c>
    </row>
    <row r="14351" spans="1:7" ht="14.4">
      <c r="A14351" s="27" t="str">
        <f>VLOOKUP(C14351,'user list'!A:B,2,0)</f>
        <v>CTO</v>
      </c>
      <c r="B14351" s="172">
        <v>45819.546620370369</v>
      </c>
      <c r="C14351" s="69" t="s">
        <v>207</v>
      </c>
      <c r="D14351" s="69" t="s">
        <v>1937</v>
      </c>
      <c r="E14351" s="69" t="s">
        <v>2001</v>
      </c>
      <c r="F14351" s="69">
        <v>2198</v>
      </c>
      <c r="G14351" s="69" t="s">
        <v>1947</v>
      </c>
    </row>
    <row r="14352" spans="1:7" ht="14.4">
      <c r="A14352" s="27" t="str">
        <f>VLOOKUP(C14352,'user list'!A:B,2,0)</f>
        <v>CTO</v>
      </c>
      <c r="B14352" s="172">
        <v>45819.546620370369</v>
      </c>
      <c r="C14352" s="69" t="s">
        <v>207</v>
      </c>
      <c r="D14352" s="69" t="s">
        <v>1937</v>
      </c>
      <c r="E14352" s="69" t="s">
        <v>2001</v>
      </c>
      <c r="F14352" s="69">
        <v>2198</v>
      </c>
      <c r="G14352" s="69" t="s">
        <v>1948</v>
      </c>
    </row>
    <row r="14353" spans="1:7" ht="14.4">
      <c r="A14353" s="27" t="str">
        <f>VLOOKUP(C14353,'user list'!A:B,2,0)</f>
        <v>CTO</v>
      </c>
      <c r="B14353" s="172">
        <v>45819.546620370369</v>
      </c>
      <c r="C14353" s="69" t="s">
        <v>207</v>
      </c>
      <c r="D14353" s="69" t="s">
        <v>1937</v>
      </c>
      <c r="E14353" s="69" t="s">
        <v>2001</v>
      </c>
      <c r="F14353" s="69">
        <v>2198</v>
      </c>
      <c r="G14353" s="69" t="s">
        <v>1939</v>
      </c>
    </row>
    <row r="14354" spans="1:7" ht="14.4">
      <c r="A14354" s="27" t="str">
        <f>VLOOKUP(C14354,'user list'!A:B,2,0)</f>
        <v>Admin</v>
      </c>
      <c r="B14354" s="172">
        <v>45819.546620370369</v>
      </c>
      <c r="C14354" s="69" t="s">
        <v>186</v>
      </c>
      <c r="D14354" s="69" t="s">
        <v>1937</v>
      </c>
      <c r="E14354" s="69" t="s">
        <v>2001</v>
      </c>
      <c r="F14354" s="69">
        <v>2198</v>
      </c>
      <c r="G14354" s="69" t="s">
        <v>1948</v>
      </c>
    </row>
    <row r="14355" spans="1:7" ht="14.4">
      <c r="A14355" s="27" t="str">
        <f>VLOOKUP(C14355,'user list'!A:B,2,0)</f>
        <v>CTO</v>
      </c>
      <c r="B14355" s="172">
        <v>45819.546759259261</v>
      </c>
      <c r="C14355" s="69" t="s">
        <v>207</v>
      </c>
      <c r="D14355" s="69" t="s">
        <v>1937</v>
      </c>
      <c r="E14355" s="69" t="s">
        <v>2029</v>
      </c>
      <c r="F14355" s="69">
        <v>2208</v>
      </c>
      <c r="G14355" s="69" t="s">
        <v>1939</v>
      </c>
    </row>
    <row r="14356" spans="1:7" ht="14.4">
      <c r="A14356" s="27" t="str">
        <f>VLOOKUP(C14356,'user list'!A:B,2,0)</f>
        <v>CTO</v>
      </c>
      <c r="B14356" s="172">
        <v>45819.546840277777</v>
      </c>
      <c r="C14356" s="69" t="s">
        <v>207</v>
      </c>
      <c r="D14356" s="69" t="s">
        <v>1937</v>
      </c>
      <c r="E14356" s="69" t="s">
        <v>2001</v>
      </c>
      <c r="F14356" s="69">
        <v>2198</v>
      </c>
      <c r="G14356" s="69" t="s">
        <v>1939</v>
      </c>
    </row>
    <row r="14357" spans="1:7" ht="14.4">
      <c r="A14357" s="27" t="str">
        <f>VLOOKUP(C14357,'user list'!A:B,2,0)</f>
        <v>CTO</v>
      </c>
      <c r="B14357" s="172">
        <v>45819.546967592592</v>
      </c>
      <c r="C14357" s="69" t="s">
        <v>207</v>
      </c>
      <c r="D14357" s="69" t="s">
        <v>1937</v>
      </c>
      <c r="E14357" s="69" t="s">
        <v>2001</v>
      </c>
      <c r="F14357" s="69">
        <v>2198</v>
      </c>
      <c r="G14357" s="69" t="s">
        <v>2441</v>
      </c>
    </row>
    <row r="14358" spans="1:7" ht="14.4">
      <c r="A14358" s="27" t="str">
        <f>VLOOKUP(C14358,'user list'!A:B,2,0)</f>
        <v>CTO</v>
      </c>
      <c r="B14358" s="172">
        <v>45819.547314814816</v>
      </c>
      <c r="C14358" s="69" t="s">
        <v>207</v>
      </c>
      <c r="D14358" s="69" t="s">
        <v>1937</v>
      </c>
      <c r="E14358" s="69" t="s">
        <v>2578</v>
      </c>
      <c r="F14358" s="69">
        <v>1949</v>
      </c>
      <c r="G14358" s="69" t="s">
        <v>1939</v>
      </c>
    </row>
    <row r="14359" spans="1:7" ht="14.4">
      <c r="A14359" s="27" t="str">
        <f>VLOOKUP(C14359,'user list'!A:B,2,0)</f>
        <v>CTO</v>
      </c>
      <c r="B14359" s="172">
        <v>45819.547719907408</v>
      </c>
      <c r="C14359" s="69" t="s">
        <v>207</v>
      </c>
      <c r="D14359" s="69" t="s">
        <v>1937</v>
      </c>
      <c r="E14359" s="69" t="s">
        <v>2029</v>
      </c>
      <c r="F14359" s="69">
        <v>2208</v>
      </c>
      <c r="G14359" s="69" t="s">
        <v>1939</v>
      </c>
    </row>
    <row r="14360" spans="1:7" ht="14.4">
      <c r="A14360" s="27" t="str">
        <f>VLOOKUP(C14360,'user list'!A:B,2,0)</f>
        <v>CTO</v>
      </c>
      <c r="B14360" s="172">
        <v>45819.547754629632</v>
      </c>
      <c r="C14360" s="69" t="s">
        <v>207</v>
      </c>
      <c r="D14360" s="69" t="s">
        <v>1937</v>
      </c>
      <c r="E14360" s="69" t="s">
        <v>2001</v>
      </c>
      <c r="F14360" s="69">
        <v>2198</v>
      </c>
      <c r="G14360" s="69" t="s">
        <v>1939</v>
      </c>
    </row>
    <row r="14361" spans="1:7" ht="14.4">
      <c r="A14361" s="27" t="str">
        <f>VLOOKUP(C14361,'user list'!A:B,2,0)</f>
        <v>ITDD</v>
      </c>
      <c r="B14361" s="172">
        <v>45819.548009259262</v>
      </c>
      <c r="C14361" s="69" t="s">
        <v>219</v>
      </c>
      <c r="D14361" s="69" t="s">
        <v>1937</v>
      </c>
      <c r="E14361" s="69" t="s">
        <v>2697</v>
      </c>
      <c r="F14361" s="69">
        <v>2146</v>
      </c>
      <c r="G14361" s="69" t="s">
        <v>1939</v>
      </c>
    </row>
    <row r="14362" spans="1:7" ht="14.4">
      <c r="A14362" s="27" t="str">
        <f>VLOOKUP(C14362,'user list'!A:B,2,0)</f>
        <v>ITDD</v>
      </c>
      <c r="B14362" s="172">
        <v>45819.548055555555</v>
      </c>
      <c r="C14362" s="69" t="s">
        <v>219</v>
      </c>
      <c r="D14362" s="69" t="s">
        <v>1937</v>
      </c>
      <c r="E14362" s="69" t="s">
        <v>2697</v>
      </c>
      <c r="F14362" s="69">
        <v>2138</v>
      </c>
      <c r="G14362" s="69" t="s">
        <v>1939</v>
      </c>
    </row>
    <row r="14363" spans="1:7" ht="14.4">
      <c r="A14363" s="27" t="str">
        <f>VLOOKUP(C14363,'user list'!A:B,2,0)</f>
        <v>ZAU</v>
      </c>
      <c r="B14363" s="172">
        <v>45819.54960648148</v>
      </c>
      <c r="C14363" s="69" t="s">
        <v>275</v>
      </c>
      <c r="D14363" s="69" t="s">
        <v>1937</v>
      </c>
      <c r="E14363" s="69" t="s">
        <v>2534</v>
      </c>
      <c r="F14363" s="69">
        <v>1881</v>
      </c>
      <c r="G14363" s="69" t="s">
        <v>1939</v>
      </c>
    </row>
    <row r="14364" spans="1:7" ht="14.4">
      <c r="A14364" s="27" t="str">
        <f>VLOOKUP(C14364,'user list'!A:B,2,0)</f>
        <v>MDAD</v>
      </c>
      <c r="B14364" s="172">
        <v>45819.549872685187</v>
      </c>
      <c r="C14364" s="69" t="s">
        <v>223</v>
      </c>
      <c r="D14364" s="69" t="s">
        <v>1937</v>
      </c>
      <c r="E14364" s="69" t="s">
        <v>1974</v>
      </c>
      <c r="F14364" s="69">
        <v>2216</v>
      </c>
      <c r="G14364" s="69" t="s">
        <v>2440</v>
      </c>
    </row>
    <row r="14365" spans="1:7" ht="14.4">
      <c r="A14365" s="27" t="str">
        <f>VLOOKUP(C14365,'user list'!A:B,2,0)</f>
        <v>Admin</v>
      </c>
      <c r="B14365" s="172">
        <v>45819.549872685187</v>
      </c>
      <c r="C14365" s="69" t="s">
        <v>186</v>
      </c>
      <c r="D14365" s="69" t="s">
        <v>1937</v>
      </c>
      <c r="E14365" s="69" t="s">
        <v>1974</v>
      </c>
      <c r="F14365" s="69">
        <v>2216</v>
      </c>
      <c r="G14365" s="69" t="s">
        <v>1948</v>
      </c>
    </row>
    <row r="14366" spans="1:7" ht="14.4">
      <c r="A14366" s="27" t="str">
        <f>VLOOKUP(C14366,'user list'!A:B,2,0)</f>
        <v>Admin</v>
      </c>
      <c r="B14366" s="172">
        <v>45819.549884259257</v>
      </c>
      <c r="C14366" s="69" t="s">
        <v>186</v>
      </c>
      <c r="D14366" s="69" t="s">
        <v>1937</v>
      </c>
      <c r="E14366" s="69" t="s">
        <v>1974</v>
      </c>
      <c r="F14366" s="69">
        <v>2216</v>
      </c>
      <c r="G14366" s="69" t="s">
        <v>1948</v>
      </c>
    </row>
    <row r="14367" spans="1:7" ht="14.4">
      <c r="A14367" s="27" t="str">
        <f>VLOOKUP(C14367,'user list'!A:B,2,0)</f>
        <v>Admin</v>
      </c>
      <c r="B14367" s="172">
        <v>45819.549884259257</v>
      </c>
      <c r="C14367" s="69" t="s">
        <v>186</v>
      </c>
      <c r="D14367" s="69" t="s">
        <v>1937</v>
      </c>
      <c r="E14367" s="69" t="s">
        <v>1974</v>
      </c>
      <c r="F14367" s="69">
        <v>2216</v>
      </c>
      <c r="G14367" s="69" t="s">
        <v>1948</v>
      </c>
    </row>
    <row r="14368" spans="1:7" ht="14.4">
      <c r="A14368" s="27" t="str">
        <f>VLOOKUP(C14368,'user list'!A:B,2,0)</f>
        <v>Admin</v>
      </c>
      <c r="B14368" s="172">
        <v>45819.549884259257</v>
      </c>
      <c r="C14368" s="69" t="s">
        <v>186</v>
      </c>
      <c r="D14368" s="69" t="s">
        <v>1937</v>
      </c>
      <c r="E14368" s="69" t="s">
        <v>1974</v>
      </c>
      <c r="F14368" s="69">
        <v>2216</v>
      </c>
      <c r="G14368" s="69" t="s">
        <v>1947</v>
      </c>
    </row>
    <row r="14369" spans="1:7" ht="14.4">
      <c r="A14369" s="27" t="str">
        <f>VLOOKUP(C14369,'user list'!A:B,2,0)</f>
        <v>ZAU</v>
      </c>
      <c r="B14369" s="172">
        <v>45819.550208333334</v>
      </c>
      <c r="C14369" s="69" t="s">
        <v>275</v>
      </c>
      <c r="D14369" s="69" t="s">
        <v>1937</v>
      </c>
      <c r="E14369" s="69" t="s">
        <v>2483</v>
      </c>
      <c r="F14369" s="69">
        <v>1805</v>
      </c>
      <c r="G14369" s="69" t="s">
        <v>1939</v>
      </c>
    </row>
    <row r="14370" spans="1:7" ht="14.4">
      <c r="A14370" s="27" t="str">
        <f>VLOOKUP(C14370,'user list'!A:B,2,0)</f>
        <v>ZAU</v>
      </c>
      <c r="B14370" s="172">
        <v>45819.550381944442</v>
      </c>
      <c r="C14370" s="69" t="s">
        <v>275</v>
      </c>
      <c r="D14370" s="69" t="s">
        <v>1937</v>
      </c>
      <c r="E14370" s="69" t="s">
        <v>2463</v>
      </c>
      <c r="F14370" s="69">
        <v>1760</v>
      </c>
      <c r="G14370" s="69" t="s">
        <v>1939</v>
      </c>
    </row>
    <row r="14371" spans="1:7" ht="14.4">
      <c r="A14371" s="27" t="str">
        <f>VLOOKUP(C14371,'user list'!A:B,2,0)</f>
        <v>ZAU</v>
      </c>
      <c r="B14371" s="172">
        <v>45819.550486111111</v>
      </c>
      <c r="C14371" s="69" t="s">
        <v>275</v>
      </c>
      <c r="D14371" s="69" t="s">
        <v>1937</v>
      </c>
      <c r="E14371" s="69" t="s">
        <v>2439</v>
      </c>
      <c r="F14371" s="69">
        <v>1444</v>
      </c>
      <c r="G14371" s="69" t="s">
        <v>1939</v>
      </c>
    </row>
    <row r="14372" spans="1:7" ht="14.4">
      <c r="A14372" s="27" t="str">
        <f>VLOOKUP(C14372,'user list'!A:B,2,0)</f>
        <v>MDAD</v>
      </c>
      <c r="B14372" s="172">
        <v>45819.550486111111</v>
      </c>
      <c r="C14372" s="69" t="s">
        <v>223</v>
      </c>
      <c r="D14372" s="69" t="s">
        <v>1937</v>
      </c>
      <c r="E14372" s="69" t="s">
        <v>2691</v>
      </c>
      <c r="F14372" s="69">
        <v>2120</v>
      </c>
      <c r="G14372" s="69" t="s">
        <v>1939</v>
      </c>
    </row>
    <row r="14373" spans="1:7" ht="14.4">
      <c r="A14373" s="27" t="str">
        <f>VLOOKUP(C14373,'user list'!A:B,2,0)</f>
        <v>OCM</v>
      </c>
      <c r="B14373" s="172">
        <v>45819.550810185188</v>
      </c>
      <c r="C14373" s="69" t="s">
        <v>235</v>
      </c>
      <c r="D14373" s="69" t="s">
        <v>1937</v>
      </c>
      <c r="E14373" s="69" t="s">
        <v>2444</v>
      </c>
      <c r="F14373" s="69">
        <v>1741</v>
      </c>
      <c r="G14373" s="69" t="s">
        <v>1939</v>
      </c>
    </row>
    <row r="14374" spans="1:7" ht="14.4">
      <c r="A14374" s="27" t="str">
        <f>VLOOKUP(C14374,'user list'!A:B,2,0)</f>
        <v>OCM</v>
      </c>
      <c r="B14374" s="172">
        <v>45819.550844907404</v>
      </c>
      <c r="C14374" s="69" t="s">
        <v>235</v>
      </c>
      <c r="D14374" s="69" t="s">
        <v>1937</v>
      </c>
      <c r="E14374" s="69" t="s">
        <v>2444</v>
      </c>
      <c r="F14374" s="69">
        <v>1741</v>
      </c>
      <c r="G14374" s="69" t="s">
        <v>1939</v>
      </c>
    </row>
    <row r="14375" spans="1:7" ht="14.4">
      <c r="A14375" s="27" t="str">
        <f>VLOOKUP(C14375,'user list'!A:B,2,0)</f>
        <v>OCM</v>
      </c>
      <c r="B14375" s="172">
        <v>45819.55127314815</v>
      </c>
      <c r="C14375" s="69" t="s">
        <v>235</v>
      </c>
      <c r="D14375" s="69" t="s">
        <v>1937</v>
      </c>
      <c r="E14375" s="69" t="s">
        <v>2444</v>
      </c>
      <c r="F14375" s="69">
        <v>1741</v>
      </c>
      <c r="G14375" s="69" t="s">
        <v>1947</v>
      </c>
    </row>
    <row r="14376" spans="1:7" ht="14.4">
      <c r="A14376" s="27" t="str">
        <f>VLOOKUP(C14376,'user list'!A:B,2,0)</f>
        <v>OCM</v>
      </c>
      <c r="B14376" s="172">
        <v>45819.55127314815</v>
      </c>
      <c r="C14376" s="69" t="s">
        <v>235</v>
      </c>
      <c r="D14376" s="69" t="s">
        <v>1937</v>
      </c>
      <c r="E14376" s="69" t="s">
        <v>2444</v>
      </c>
      <c r="F14376" s="69">
        <v>1741</v>
      </c>
      <c r="G14376" s="69" t="s">
        <v>1948</v>
      </c>
    </row>
    <row r="14377" spans="1:7" ht="14.4">
      <c r="A14377" s="27" t="str">
        <f>VLOOKUP(C14377,'user list'!A:B,2,0)</f>
        <v>OCM</v>
      </c>
      <c r="B14377" s="172">
        <v>45819.55127314815</v>
      </c>
      <c r="C14377" s="69" t="s">
        <v>235</v>
      </c>
      <c r="D14377" s="69" t="s">
        <v>1937</v>
      </c>
      <c r="E14377" s="69" t="s">
        <v>1991</v>
      </c>
      <c r="F14377" s="69">
        <v>2215</v>
      </c>
      <c r="G14377" s="69" t="s">
        <v>1939</v>
      </c>
    </row>
    <row r="14378" spans="1:7" ht="14.4">
      <c r="A14378" s="27" t="str">
        <f>VLOOKUP(C14378,'user list'!A:B,2,0)</f>
        <v>Admin</v>
      </c>
      <c r="B14378" s="172">
        <v>45819.55127314815</v>
      </c>
      <c r="C14378" s="69" t="s">
        <v>186</v>
      </c>
      <c r="D14378" s="69" t="s">
        <v>1937</v>
      </c>
      <c r="E14378" s="69" t="s">
        <v>2444</v>
      </c>
      <c r="F14378" s="69">
        <v>1741</v>
      </c>
      <c r="G14378" s="69" t="s">
        <v>1948</v>
      </c>
    </row>
    <row r="14379" spans="1:7" ht="14.4">
      <c r="A14379" s="27" t="str">
        <f>VLOOKUP(C14379,'user list'!A:B,2,0)</f>
        <v>OCM</v>
      </c>
      <c r="B14379" s="172">
        <v>45819.55127314815</v>
      </c>
      <c r="C14379" s="69" t="s">
        <v>235</v>
      </c>
      <c r="D14379" s="69" t="s">
        <v>1937</v>
      </c>
      <c r="E14379" s="69" t="s">
        <v>1991</v>
      </c>
      <c r="F14379" s="69">
        <v>2215</v>
      </c>
      <c r="G14379" s="69" t="s">
        <v>1939</v>
      </c>
    </row>
    <row r="14380" spans="1:7" ht="14.4">
      <c r="A14380" s="27" t="str">
        <f>VLOOKUP(C14380,'user list'!A:B,2,0)</f>
        <v>MDAD</v>
      </c>
      <c r="B14380" s="172">
        <v>45819.551493055558</v>
      </c>
      <c r="C14380" s="69" t="s">
        <v>223</v>
      </c>
      <c r="D14380" s="69" t="s">
        <v>1937</v>
      </c>
      <c r="E14380" s="69" t="s">
        <v>1974</v>
      </c>
      <c r="F14380" s="69">
        <v>2216</v>
      </c>
      <c r="G14380" s="69" t="s">
        <v>1939</v>
      </c>
    </row>
    <row r="14381" spans="1:7" ht="14.4">
      <c r="A14381" s="27" t="str">
        <f>VLOOKUP(C14381,'user list'!A:B,2,0)</f>
        <v>OCM</v>
      </c>
      <c r="B14381" s="172">
        <v>45819.552141203705</v>
      </c>
      <c r="C14381" s="69" t="s">
        <v>235</v>
      </c>
      <c r="D14381" s="69" t="s">
        <v>1937</v>
      </c>
      <c r="E14381" s="69" t="s">
        <v>1991</v>
      </c>
      <c r="F14381" s="69">
        <v>2215</v>
      </c>
      <c r="G14381" s="69" t="s">
        <v>1947</v>
      </c>
    </row>
    <row r="14382" spans="1:7" ht="14.4">
      <c r="A14382" s="27" t="str">
        <f>VLOOKUP(C14382,'user list'!A:B,2,0)</f>
        <v>OCM</v>
      </c>
      <c r="B14382" s="172">
        <v>45819.552141203705</v>
      </c>
      <c r="C14382" s="69" t="s">
        <v>235</v>
      </c>
      <c r="D14382" s="69" t="s">
        <v>1937</v>
      </c>
      <c r="E14382" s="69" t="s">
        <v>1991</v>
      </c>
      <c r="F14382" s="69">
        <v>2215</v>
      </c>
      <c r="G14382" s="69" t="s">
        <v>1948</v>
      </c>
    </row>
    <row r="14383" spans="1:7" ht="14.4">
      <c r="A14383" s="27" t="str">
        <f>VLOOKUP(C14383,'user list'!A:B,2,0)</f>
        <v>Admin</v>
      </c>
      <c r="B14383" s="172">
        <v>45819.552141203705</v>
      </c>
      <c r="C14383" s="69" t="s">
        <v>186</v>
      </c>
      <c r="D14383" s="69" t="s">
        <v>1937</v>
      </c>
      <c r="E14383" s="69" t="s">
        <v>1991</v>
      </c>
      <c r="F14383" s="69">
        <v>2215</v>
      </c>
      <c r="G14383" s="69" t="s">
        <v>1948</v>
      </c>
    </row>
    <row r="14384" spans="1:7" ht="14.4">
      <c r="A14384" s="27" t="str">
        <f>VLOOKUP(C14384,'user list'!A:B,2,0)</f>
        <v>ITDD</v>
      </c>
      <c r="B14384" s="172">
        <v>45819.552719907406</v>
      </c>
      <c r="C14384" s="69" t="s">
        <v>219</v>
      </c>
      <c r="D14384" s="69" t="s">
        <v>1937</v>
      </c>
      <c r="E14384" s="69" t="s">
        <v>2339</v>
      </c>
      <c r="F14384" s="69">
        <v>2127</v>
      </c>
      <c r="G14384" s="69" t="s">
        <v>1939</v>
      </c>
    </row>
    <row r="14385" spans="1:7" ht="14.4">
      <c r="A14385" s="27" t="str">
        <f>VLOOKUP(C14385,'user list'!A:B,2,0)</f>
        <v>ITDD</v>
      </c>
      <c r="B14385" s="172">
        <v>45819.552766203706</v>
      </c>
      <c r="C14385" s="69" t="s">
        <v>219</v>
      </c>
      <c r="D14385" s="69" t="s">
        <v>1937</v>
      </c>
      <c r="E14385" s="69" t="s">
        <v>2029</v>
      </c>
      <c r="F14385" s="69">
        <v>2208</v>
      </c>
      <c r="G14385" s="69" t="s">
        <v>1939</v>
      </c>
    </row>
    <row r="14386" spans="1:7" ht="14.4">
      <c r="A14386" s="27" t="str">
        <f>VLOOKUP(C14386,'user list'!A:B,2,0)</f>
        <v>ZAU</v>
      </c>
      <c r="B14386" s="172">
        <v>45819.552789351852</v>
      </c>
      <c r="C14386" s="69" t="s">
        <v>275</v>
      </c>
      <c r="D14386" s="69" t="s">
        <v>1937</v>
      </c>
      <c r="E14386" s="69" t="s">
        <v>2029</v>
      </c>
      <c r="F14386" s="69">
        <v>2208</v>
      </c>
      <c r="G14386" s="69" t="s">
        <v>1939</v>
      </c>
    </row>
    <row r="14387" spans="1:7" ht="14.4">
      <c r="A14387" s="27" t="str">
        <f>VLOOKUP(C14387,'user list'!A:B,2,0)</f>
        <v>MDAD</v>
      </c>
      <c r="B14387" s="172">
        <v>45819.553240740737</v>
      </c>
      <c r="C14387" s="69" t="s">
        <v>223</v>
      </c>
      <c r="D14387" s="69" t="s">
        <v>1937</v>
      </c>
      <c r="E14387" s="69" t="s">
        <v>1974</v>
      </c>
      <c r="F14387" s="69">
        <v>2216</v>
      </c>
      <c r="G14387" s="69" t="s">
        <v>1949</v>
      </c>
    </row>
    <row r="14388" spans="1:7" ht="14.4">
      <c r="A14388" s="27" t="str">
        <f>VLOOKUP(C14388,'user list'!A:B,2,0)</f>
        <v>ZAU</v>
      </c>
      <c r="B14388" s="172">
        <v>45819.554120370369</v>
      </c>
      <c r="C14388" s="69" t="s">
        <v>275</v>
      </c>
      <c r="D14388" s="69" t="s">
        <v>1937</v>
      </c>
      <c r="E14388" s="69" t="s">
        <v>2713</v>
      </c>
      <c r="F14388" s="69">
        <v>2161</v>
      </c>
      <c r="G14388" s="69" t="s">
        <v>1939</v>
      </c>
    </row>
    <row r="14389" spans="1:7" ht="14.4">
      <c r="A14389" s="27" t="str">
        <f>VLOOKUP(C14389,'user list'!A:B,2,0)</f>
        <v>DOE</v>
      </c>
      <c r="B14389" s="172">
        <v>45819.554791666669</v>
      </c>
      <c r="C14389" s="69" t="s">
        <v>212</v>
      </c>
      <c r="D14389" s="69" t="s">
        <v>1937</v>
      </c>
      <c r="E14389" s="69" t="s">
        <v>2768</v>
      </c>
      <c r="F14389" s="69">
        <v>2214</v>
      </c>
      <c r="G14389" s="69" t="s">
        <v>1939</v>
      </c>
    </row>
    <row r="14390" spans="1:7" ht="14.4">
      <c r="A14390" s="27" t="str">
        <f>VLOOKUP(C14390,'user list'!A:B,2,0)</f>
        <v>DOE</v>
      </c>
      <c r="B14390" s="172">
        <v>45819.554849537039</v>
      </c>
      <c r="C14390" s="69" t="s">
        <v>212</v>
      </c>
      <c r="D14390" s="69" t="s">
        <v>1937</v>
      </c>
      <c r="E14390" s="69" t="s">
        <v>2767</v>
      </c>
      <c r="F14390" s="69">
        <v>2213</v>
      </c>
      <c r="G14390" s="69" t="s">
        <v>1939</v>
      </c>
    </row>
    <row r="14391" spans="1:7" ht="14.4">
      <c r="A14391" s="27" t="str">
        <f>VLOOKUP(C14391,'user list'!A:B,2,0)</f>
        <v>DOE</v>
      </c>
      <c r="B14391" s="172">
        <v>45819.554872685185</v>
      </c>
      <c r="C14391" s="69" t="s">
        <v>212</v>
      </c>
      <c r="D14391" s="69" t="s">
        <v>1937</v>
      </c>
      <c r="E14391" s="69" t="s">
        <v>2763</v>
      </c>
      <c r="F14391" s="69">
        <v>2209</v>
      </c>
      <c r="G14391" s="69" t="s">
        <v>1939</v>
      </c>
    </row>
    <row r="14392" spans="1:7" ht="14.4">
      <c r="A14392" s="27" t="str">
        <f>VLOOKUP(C14392,'user list'!A:B,2,0)</f>
        <v>DOE</v>
      </c>
      <c r="B14392" s="172">
        <v>45819.554918981485</v>
      </c>
      <c r="C14392" s="69" t="s">
        <v>212</v>
      </c>
      <c r="D14392" s="69" t="s">
        <v>1937</v>
      </c>
      <c r="E14392" s="69" t="s">
        <v>2762</v>
      </c>
      <c r="F14392" s="69">
        <v>2207</v>
      </c>
      <c r="G14392" s="69" t="s">
        <v>1939</v>
      </c>
    </row>
    <row r="14393" spans="1:7" ht="14.4">
      <c r="A14393" s="27" t="str">
        <f>VLOOKUP(C14393,'user list'!A:B,2,0)</f>
        <v>DOE</v>
      </c>
      <c r="B14393" s="172">
        <v>45819.554976851854</v>
      </c>
      <c r="C14393" s="69" t="s">
        <v>212</v>
      </c>
      <c r="D14393" s="69" t="s">
        <v>1937</v>
      </c>
      <c r="E14393" s="69" t="s">
        <v>2761</v>
      </c>
      <c r="F14393" s="69">
        <v>2206</v>
      </c>
      <c r="G14393" s="69" t="s">
        <v>1939</v>
      </c>
    </row>
    <row r="14394" spans="1:7" ht="14.4">
      <c r="A14394" s="27" t="str">
        <f>VLOOKUP(C14394,'user list'!A:B,2,0)</f>
        <v>DOE</v>
      </c>
      <c r="B14394" s="172">
        <v>45819.555046296293</v>
      </c>
      <c r="C14394" s="69" t="s">
        <v>212</v>
      </c>
      <c r="D14394" s="69" t="s">
        <v>1937</v>
      </c>
      <c r="E14394" s="69" t="s">
        <v>2759</v>
      </c>
      <c r="F14394" s="69">
        <v>2204</v>
      </c>
      <c r="G14394" s="69" t="s">
        <v>1939</v>
      </c>
    </row>
    <row r="14395" spans="1:7" ht="14.4">
      <c r="A14395" s="27" t="str">
        <f>VLOOKUP(C14395,'user list'!A:B,2,0)</f>
        <v>DOE</v>
      </c>
      <c r="B14395" s="172">
        <v>45819.555092592593</v>
      </c>
      <c r="C14395" s="69" t="s">
        <v>212</v>
      </c>
      <c r="D14395" s="69" t="s">
        <v>1937</v>
      </c>
      <c r="E14395" s="69" t="s">
        <v>2722</v>
      </c>
      <c r="F14395" s="69">
        <v>2174</v>
      </c>
      <c r="G14395" s="69" t="s">
        <v>1939</v>
      </c>
    </row>
    <row r="14396" spans="1:7" ht="14.4">
      <c r="A14396" s="27" t="str">
        <f>VLOOKUP(C14396,'user list'!A:B,2,0)</f>
        <v>DOE</v>
      </c>
      <c r="B14396" s="172">
        <v>45819.555127314816</v>
      </c>
      <c r="C14396" s="69" t="s">
        <v>212</v>
      </c>
      <c r="D14396" s="69" t="s">
        <v>1937</v>
      </c>
      <c r="E14396" s="69" t="s">
        <v>2710</v>
      </c>
      <c r="F14396" s="69">
        <v>2157</v>
      </c>
      <c r="G14396" s="69" t="s">
        <v>1939</v>
      </c>
    </row>
    <row r="14397" spans="1:7" ht="14.4">
      <c r="A14397" s="27" t="str">
        <f>VLOOKUP(C14397,'user list'!A:B,2,0)</f>
        <v>DOE</v>
      </c>
      <c r="B14397" s="172">
        <v>45819.555173611108</v>
      </c>
      <c r="C14397" s="69" t="s">
        <v>212</v>
      </c>
      <c r="D14397" s="69" t="s">
        <v>1937</v>
      </c>
      <c r="E14397" s="69" t="s">
        <v>2691</v>
      </c>
      <c r="F14397" s="69">
        <v>2120</v>
      </c>
      <c r="G14397" s="69" t="s">
        <v>1939</v>
      </c>
    </row>
    <row r="14398" spans="1:7" ht="14.4">
      <c r="A14398" s="27" t="str">
        <f>VLOOKUP(C14398,'user list'!A:B,2,0)</f>
        <v>ZAU</v>
      </c>
      <c r="B14398" s="172">
        <v>45819.555185185185</v>
      </c>
      <c r="C14398" s="69" t="s">
        <v>275</v>
      </c>
      <c r="D14398" s="69" t="s">
        <v>1937</v>
      </c>
      <c r="E14398" s="69" t="s">
        <v>2029</v>
      </c>
      <c r="F14398" s="69">
        <v>2208</v>
      </c>
      <c r="G14398" s="69" t="s">
        <v>1939</v>
      </c>
    </row>
    <row r="14399" spans="1:7" ht="14.4">
      <c r="A14399" s="27" t="str">
        <f>VLOOKUP(C14399,'user list'!A:B,2,0)</f>
        <v>DOE</v>
      </c>
      <c r="B14399" s="172">
        <v>45819.555266203701</v>
      </c>
      <c r="C14399" s="69" t="s">
        <v>212</v>
      </c>
      <c r="D14399" s="69" t="s">
        <v>1937</v>
      </c>
      <c r="E14399" s="69" t="s">
        <v>2690</v>
      </c>
      <c r="F14399" s="69">
        <v>2118</v>
      </c>
      <c r="G14399" s="69" t="s">
        <v>1939</v>
      </c>
    </row>
    <row r="14400" spans="1:7" ht="14.4">
      <c r="A14400" s="27" t="str">
        <f>VLOOKUP(C14400,'user list'!A:B,2,0)</f>
        <v>DOE</v>
      </c>
      <c r="B14400" s="172">
        <v>45819.555300925924</v>
      </c>
      <c r="C14400" s="69" t="s">
        <v>212</v>
      </c>
      <c r="D14400" s="69" t="s">
        <v>1937</v>
      </c>
      <c r="E14400" s="69" t="s">
        <v>2689</v>
      </c>
      <c r="F14400" s="69">
        <v>2117</v>
      </c>
      <c r="G14400" s="69" t="s">
        <v>1939</v>
      </c>
    </row>
    <row r="14401" spans="1:7" ht="14.4">
      <c r="A14401" s="27" t="str">
        <f>VLOOKUP(C14401,'user list'!A:B,2,0)</f>
        <v>DOE</v>
      </c>
      <c r="B14401" s="172">
        <v>45819.555335648147</v>
      </c>
      <c r="C14401" s="69" t="s">
        <v>212</v>
      </c>
      <c r="D14401" s="69" t="s">
        <v>1937</v>
      </c>
      <c r="E14401" s="69" t="s">
        <v>2688</v>
      </c>
      <c r="F14401" s="69">
        <v>2116</v>
      </c>
      <c r="G14401" s="69" t="s">
        <v>1939</v>
      </c>
    </row>
    <row r="14402" spans="1:7" ht="14.4">
      <c r="A14402" s="27" t="str">
        <f>VLOOKUP(C14402,'user list'!A:B,2,0)</f>
        <v>DOE</v>
      </c>
      <c r="B14402" s="172">
        <v>45819.555358796293</v>
      </c>
      <c r="C14402" s="69" t="s">
        <v>212</v>
      </c>
      <c r="D14402" s="69" t="s">
        <v>1937</v>
      </c>
      <c r="E14402" s="69" t="s">
        <v>2659</v>
      </c>
      <c r="F14402" s="69">
        <v>2068</v>
      </c>
      <c r="G14402" s="69" t="s">
        <v>1939</v>
      </c>
    </row>
    <row r="14403" spans="1:7" ht="14.4">
      <c r="A14403" s="27" t="str">
        <f>VLOOKUP(C14403,'user list'!A:B,2,0)</f>
        <v>DOE</v>
      </c>
      <c r="B14403" s="172">
        <v>45819.555405092593</v>
      </c>
      <c r="C14403" s="69" t="s">
        <v>212</v>
      </c>
      <c r="D14403" s="69" t="s">
        <v>1937</v>
      </c>
      <c r="E14403" s="69" t="s">
        <v>2642</v>
      </c>
      <c r="F14403" s="69">
        <v>2051</v>
      </c>
      <c r="G14403" s="69" t="s">
        <v>1939</v>
      </c>
    </row>
    <row r="14404" spans="1:7" ht="14.4">
      <c r="A14404" s="27" t="str">
        <f>VLOOKUP(C14404,'user list'!A:B,2,0)</f>
        <v>DOE</v>
      </c>
      <c r="B14404" s="172">
        <v>45819.555451388886</v>
      </c>
      <c r="C14404" s="69" t="s">
        <v>212</v>
      </c>
      <c r="D14404" s="69" t="s">
        <v>1937</v>
      </c>
      <c r="E14404" s="69" t="s">
        <v>2640</v>
      </c>
      <c r="F14404" s="69">
        <v>2047</v>
      </c>
      <c r="G14404" s="69" t="s">
        <v>1939</v>
      </c>
    </row>
    <row r="14405" spans="1:7" ht="14.4">
      <c r="A14405" s="27" t="str">
        <f>VLOOKUP(C14405,'user list'!A:B,2,0)</f>
        <v>DOE</v>
      </c>
      <c r="B14405" s="172">
        <v>45819.556238425925</v>
      </c>
      <c r="C14405" s="69" t="s">
        <v>212</v>
      </c>
      <c r="D14405" s="69" t="s">
        <v>1937</v>
      </c>
      <c r="E14405" s="69" t="s">
        <v>2690</v>
      </c>
      <c r="F14405" s="69">
        <v>2118</v>
      </c>
      <c r="G14405" s="69" t="s">
        <v>1939</v>
      </c>
    </row>
    <row r="14406" spans="1:7" ht="14.4">
      <c r="A14406" s="27" t="str">
        <f>VLOOKUP(C14406,'user list'!A:B,2,0)</f>
        <v>DOE</v>
      </c>
      <c r="B14406" s="172">
        <v>45819.556296296294</v>
      </c>
      <c r="C14406" s="69" t="s">
        <v>212</v>
      </c>
      <c r="D14406" s="69" t="s">
        <v>1937</v>
      </c>
      <c r="E14406" s="69" t="s">
        <v>2763</v>
      </c>
      <c r="F14406" s="69">
        <v>2209</v>
      </c>
      <c r="G14406" s="69" t="s">
        <v>1939</v>
      </c>
    </row>
    <row r="14407" spans="1:7" ht="14.4">
      <c r="A14407" s="27" t="str">
        <f>VLOOKUP(C14407,'user list'!A:B,2,0)</f>
        <v>DOE</v>
      </c>
      <c r="B14407" s="172">
        <v>45819.556377314817</v>
      </c>
      <c r="C14407" s="69" t="s">
        <v>212</v>
      </c>
      <c r="D14407" s="69" t="s">
        <v>1937</v>
      </c>
      <c r="E14407" s="69" t="s">
        <v>2631</v>
      </c>
      <c r="F14407" s="69">
        <v>2037</v>
      </c>
      <c r="G14407" s="69" t="s">
        <v>1939</v>
      </c>
    </row>
    <row r="14408" spans="1:7" ht="14.4">
      <c r="A14408" s="27" t="str">
        <f>VLOOKUP(C14408,'user list'!A:B,2,0)</f>
        <v>DOE</v>
      </c>
      <c r="B14408" s="172">
        <v>45819.556631944448</v>
      </c>
      <c r="C14408" s="69" t="s">
        <v>212</v>
      </c>
      <c r="D14408" s="69" t="s">
        <v>1937</v>
      </c>
      <c r="E14408" s="69" t="s">
        <v>2630</v>
      </c>
      <c r="F14408" s="69">
        <v>2035</v>
      </c>
      <c r="G14408" s="69" t="s">
        <v>1939</v>
      </c>
    </row>
    <row r="14409" spans="1:7" ht="14.4">
      <c r="A14409" s="27" t="str">
        <f>VLOOKUP(C14409,'user list'!A:B,2,0)</f>
        <v>DOE</v>
      </c>
      <c r="B14409" s="172">
        <v>45819.556701388887</v>
      </c>
      <c r="C14409" s="69" t="s">
        <v>212</v>
      </c>
      <c r="D14409" s="69" t="s">
        <v>1937</v>
      </c>
      <c r="E14409" s="69" t="s">
        <v>2584</v>
      </c>
      <c r="F14409" s="69">
        <v>1960</v>
      </c>
      <c r="G14409" s="69" t="s">
        <v>1939</v>
      </c>
    </row>
    <row r="14410" spans="1:7" ht="14.4">
      <c r="A14410" s="27" t="str">
        <f>VLOOKUP(C14410,'user list'!A:B,2,0)</f>
        <v>CTO</v>
      </c>
      <c r="B14410" s="172">
        <v>45819.557199074072</v>
      </c>
      <c r="C14410" s="69" t="s">
        <v>207</v>
      </c>
      <c r="D14410" s="69" t="s">
        <v>1937</v>
      </c>
      <c r="E14410" s="69" t="s">
        <v>2001</v>
      </c>
      <c r="F14410" s="69">
        <v>2198</v>
      </c>
      <c r="G14410" s="69" t="s">
        <v>1939</v>
      </c>
    </row>
    <row r="14411" spans="1:7" ht="14.4">
      <c r="A14411" s="27" t="str">
        <f>VLOOKUP(C14411,'user list'!A:B,2,0)</f>
        <v>DOE</v>
      </c>
      <c r="B14411" s="172">
        <v>45819.557650462964</v>
      </c>
      <c r="C14411" s="69" t="s">
        <v>212</v>
      </c>
      <c r="D14411" s="69" t="s">
        <v>1937</v>
      </c>
      <c r="E14411" s="69" t="s">
        <v>2659</v>
      </c>
      <c r="F14411" s="69">
        <v>2068</v>
      </c>
      <c r="G14411" s="69" t="s">
        <v>1939</v>
      </c>
    </row>
    <row r="14412" spans="1:7" ht="14.4">
      <c r="A14412" s="27" t="str">
        <f>VLOOKUP(C14412,'user list'!A:B,2,0)</f>
        <v>DOE</v>
      </c>
      <c r="B14412" s="172">
        <v>45819.557662037034</v>
      </c>
      <c r="C14412" s="69" t="s">
        <v>212</v>
      </c>
      <c r="D14412" s="69" t="s">
        <v>1937</v>
      </c>
      <c r="E14412" s="69" t="s">
        <v>2640</v>
      </c>
      <c r="F14412" s="69">
        <v>2047</v>
      </c>
      <c r="G14412" s="69" t="s">
        <v>1939</v>
      </c>
    </row>
    <row r="14413" spans="1:7" ht="14.4">
      <c r="A14413" s="27" t="str">
        <f>VLOOKUP(C14413,'user list'!A:B,2,0)</f>
        <v>DOE</v>
      </c>
      <c r="B14413" s="172">
        <v>45819.557696759257</v>
      </c>
      <c r="C14413" s="69" t="s">
        <v>212</v>
      </c>
      <c r="D14413" s="69" t="s">
        <v>1937</v>
      </c>
      <c r="E14413" s="69" t="s">
        <v>2636</v>
      </c>
      <c r="F14413" s="69">
        <v>2043</v>
      </c>
      <c r="G14413" s="69" t="s">
        <v>1939</v>
      </c>
    </row>
    <row r="14414" spans="1:7" ht="14.4">
      <c r="A14414" s="27" t="str">
        <f>VLOOKUP(C14414,'user list'!A:B,2,0)</f>
        <v>DOE</v>
      </c>
      <c r="B14414" s="172">
        <v>45819.557766203703</v>
      </c>
      <c r="C14414" s="69" t="s">
        <v>212</v>
      </c>
      <c r="D14414" s="69" t="s">
        <v>1937</v>
      </c>
      <c r="E14414" s="69" t="s">
        <v>2630</v>
      </c>
      <c r="F14414" s="69">
        <v>2035</v>
      </c>
      <c r="G14414" s="69" t="s">
        <v>1939</v>
      </c>
    </row>
    <row r="14415" spans="1:7" ht="14.4">
      <c r="A14415" s="27" t="str">
        <f>VLOOKUP(C14415,'user list'!A:B,2,0)</f>
        <v>DOE</v>
      </c>
      <c r="B14415" s="172">
        <v>45819.557800925926</v>
      </c>
      <c r="C14415" s="69" t="s">
        <v>212</v>
      </c>
      <c r="D14415" s="69" t="s">
        <v>1937</v>
      </c>
      <c r="E14415" s="69" t="s">
        <v>2631</v>
      </c>
      <c r="F14415" s="69">
        <v>2037</v>
      </c>
      <c r="G14415" s="69" t="s">
        <v>1939</v>
      </c>
    </row>
    <row r="14416" spans="1:7" ht="14.4">
      <c r="A14416" s="27" t="str">
        <f>VLOOKUP(C14416,'user list'!A:B,2,0)</f>
        <v>DOE</v>
      </c>
      <c r="B14416" s="172">
        <v>45819.557939814818</v>
      </c>
      <c r="C14416" s="69" t="s">
        <v>212</v>
      </c>
      <c r="D14416" s="69" t="s">
        <v>1937</v>
      </c>
      <c r="E14416" s="69" t="s">
        <v>2584</v>
      </c>
      <c r="F14416" s="69">
        <v>1960</v>
      </c>
      <c r="G14416" s="69" t="s">
        <v>1939</v>
      </c>
    </row>
    <row r="14417" spans="1:7" ht="14.4">
      <c r="A14417" s="27" t="str">
        <f>VLOOKUP(C14417,'user list'!A:B,2,0)</f>
        <v>DOE</v>
      </c>
      <c r="B14417" s="172">
        <v>45819.557986111111</v>
      </c>
      <c r="C14417" s="69" t="s">
        <v>212</v>
      </c>
      <c r="D14417" s="69" t="s">
        <v>1937</v>
      </c>
      <c r="E14417" s="69" t="s">
        <v>2584</v>
      </c>
      <c r="F14417" s="69">
        <v>1960</v>
      </c>
      <c r="G14417" s="69" t="s">
        <v>1939</v>
      </c>
    </row>
    <row r="14418" spans="1:7" ht="14.4">
      <c r="A14418" s="27" t="str">
        <f>VLOOKUP(C14418,'user list'!A:B,2,0)</f>
        <v>DOE</v>
      </c>
      <c r="B14418" s="172">
        <v>45819.558020833334</v>
      </c>
      <c r="C14418" s="69" t="s">
        <v>212</v>
      </c>
      <c r="D14418" s="69" t="s">
        <v>1937</v>
      </c>
      <c r="E14418" s="69" t="s">
        <v>2576</v>
      </c>
      <c r="F14418" s="69">
        <v>1945</v>
      </c>
      <c r="G14418" s="69" t="s">
        <v>1939</v>
      </c>
    </row>
    <row r="14419" spans="1:7" ht="14.4">
      <c r="A14419" s="27" t="str">
        <f>VLOOKUP(C14419,'user list'!A:B,2,0)</f>
        <v>DOE</v>
      </c>
      <c r="B14419" s="172">
        <v>45819.558067129627</v>
      </c>
      <c r="C14419" s="69" t="s">
        <v>212</v>
      </c>
      <c r="D14419" s="69" t="s">
        <v>1937</v>
      </c>
      <c r="E14419" s="69" t="s">
        <v>2557</v>
      </c>
      <c r="F14419" s="69">
        <v>1918</v>
      </c>
      <c r="G14419" s="69" t="s">
        <v>1939</v>
      </c>
    </row>
    <row r="14420" spans="1:7" ht="14.4">
      <c r="A14420" s="27" t="str">
        <f>VLOOKUP(C14420,'user list'!A:B,2,0)</f>
        <v>DOE</v>
      </c>
      <c r="B14420" s="172">
        <v>45819.558194444442</v>
      </c>
      <c r="C14420" s="69" t="s">
        <v>212</v>
      </c>
      <c r="D14420" s="69" t="s">
        <v>1937</v>
      </c>
      <c r="E14420" s="69" t="s">
        <v>2554</v>
      </c>
      <c r="F14420" s="69">
        <v>1913</v>
      </c>
      <c r="G14420" s="69" t="s">
        <v>1939</v>
      </c>
    </row>
    <row r="14421" spans="1:7" ht="14.4">
      <c r="A14421" s="27" t="str">
        <f>VLOOKUP(C14421,'user list'!A:B,2,0)</f>
        <v>DOE</v>
      </c>
      <c r="B14421" s="172">
        <v>45819.558275462965</v>
      </c>
      <c r="C14421" s="69" t="s">
        <v>212</v>
      </c>
      <c r="D14421" s="69" t="s">
        <v>1937</v>
      </c>
      <c r="E14421" s="69" t="s">
        <v>2640</v>
      </c>
      <c r="F14421" s="69">
        <v>2047</v>
      </c>
      <c r="G14421" s="69" t="s">
        <v>1939</v>
      </c>
    </row>
    <row r="14422" spans="1:7" ht="14.4">
      <c r="A14422" s="27" t="str">
        <f>VLOOKUP(C14422,'user list'!A:B,2,0)</f>
        <v>DOE</v>
      </c>
      <c r="B14422" s="172">
        <v>45819.558344907404</v>
      </c>
      <c r="C14422" s="69" t="s">
        <v>212</v>
      </c>
      <c r="D14422" s="69" t="s">
        <v>1937</v>
      </c>
      <c r="E14422" s="69" t="s">
        <v>2632</v>
      </c>
      <c r="F14422" s="69">
        <v>2038</v>
      </c>
      <c r="G14422" s="69" t="s">
        <v>1939</v>
      </c>
    </row>
    <row r="14423" spans="1:7" ht="14.4">
      <c r="A14423" s="27" t="str">
        <f>VLOOKUP(C14423,'user list'!A:B,2,0)</f>
        <v>DOE</v>
      </c>
      <c r="B14423" s="172">
        <v>45819.558553240742</v>
      </c>
      <c r="C14423" s="69" t="s">
        <v>212</v>
      </c>
      <c r="D14423" s="69" t="s">
        <v>1937</v>
      </c>
      <c r="E14423" s="69" t="s">
        <v>2636</v>
      </c>
      <c r="F14423" s="69">
        <v>2043</v>
      </c>
      <c r="G14423" s="69" t="s">
        <v>1939</v>
      </c>
    </row>
    <row r="14424" spans="1:7" ht="14.4">
      <c r="A14424" s="27" t="str">
        <f>VLOOKUP(C14424,'user list'!A:B,2,0)</f>
        <v>DOE</v>
      </c>
      <c r="B14424" s="172">
        <v>45819.558599537035</v>
      </c>
      <c r="C14424" s="69" t="s">
        <v>212</v>
      </c>
      <c r="D14424" s="69" t="s">
        <v>1937</v>
      </c>
      <c r="E14424" s="69" t="s">
        <v>2640</v>
      </c>
      <c r="F14424" s="69">
        <v>2047</v>
      </c>
      <c r="G14424" s="69" t="s">
        <v>1939</v>
      </c>
    </row>
    <row r="14425" spans="1:7" ht="14.4">
      <c r="A14425" s="27" t="str">
        <f>VLOOKUP(C14425,'user list'!A:B,2,0)</f>
        <v>DOE</v>
      </c>
      <c r="B14425" s="172">
        <v>45819.558622685188</v>
      </c>
      <c r="C14425" s="69" t="s">
        <v>212</v>
      </c>
      <c r="D14425" s="69" t="s">
        <v>1937</v>
      </c>
      <c r="E14425" s="69" t="s">
        <v>2642</v>
      </c>
      <c r="F14425" s="69">
        <v>2051</v>
      </c>
      <c r="G14425" s="69" t="s">
        <v>1939</v>
      </c>
    </row>
    <row r="14426" spans="1:7" ht="14.4">
      <c r="A14426" s="27" t="str">
        <f>VLOOKUP(C14426,'user list'!A:B,2,0)</f>
        <v>DOE</v>
      </c>
      <c r="B14426" s="172">
        <v>45819.558761574073</v>
      </c>
      <c r="C14426" s="69" t="s">
        <v>212</v>
      </c>
      <c r="D14426" s="69" t="s">
        <v>1937</v>
      </c>
      <c r="E14426" s="69" t="s">
        <v>2659</v>
      </c>
      <c r="F14426" s="69">
        <v>2068</v>
      </c>
      <c r="G14426" s="69" t="s">
        <v>1939</v>
      </c>
    </row>
    <row r="14427" spans="1:7" ht="14.4">
      <c r="A14427" s="27" t="str">
        <f>VLOOKUP(C14427,'user list'!A:B,2,0)</f>
        <v>DOE</v>
      </c>
      <c r="B14427" s="172">
        <v>45819.558935185189</v>
      </c>
      <c r="C14427" s="69" t="s">
        <v>212</v>
      </c>
      <c r="D14427" s="69" t="s">
        <v>1937</v>
      </c>
      <c r="E14427" s="69" t="s">
        <v>2688</v>
      </c>
      <c r="F14427" s="69">
        <v>2116</v>
      </c>
      <c r="G14427" s="69" t="s">
        <v>1939</v>
      </c>
    </row>
    <row r="14428" spans="1:7" ht="14.4">
      <c r="A14428" s="27" t="str">
        <f>VLOOKUP(C14428,'user list'!A:B,2,0)</f>
        <v>DOE</v>
      </c>
      <c r="B14428" s="172">
        <v>45819.559004629627</v>
      </c>
      <c r="C14428" s="69" t="s">
        <v>212</v>
      </c>
      <c r="D14428" s="69" t="s">
        <v>1937</v>
      </c>
      <c r="E14428" s="69" t="s">
        <v>2688</v>
      </c>
      <c r="F14428" s="69">
        <v>2116</v>
      </c>
      <c r="G14428" s="69" t="s">
        <v>1939</v>
      </c>
    </row>
    <row r="14429" spans="1:7" ht="14.4">
      <c r="A14429" s="27" t="str">
        <f>VLOOKUP(C14429,'user list'!A:B,2,0)</f>
        <v>DOE</v>
      </c>
      <c r="B14429" s="172">
        <v>45819.559039351851</v>
      </c>
      <c r="C14429" s="69" t="s">
        <v>212</v>
      </c>
      <c r="D14429" s="69" t="s">
        <v>1937</v>
      </c>
      <c r="E14429" s="69" t="s">
        <v>2642</v>
      </c>
      <c r="F14429" s="69">
        <v>2051</v>
      </c>
      <c r="G14429" s="69" t="s">
        <v>1939</v>
      </c>
    </row>
    <row r="14430" spans="1:7" ht="14.4">
      <c r="A14430" s="27" t="str">
        <f>VLOOKUP(C14430,'user list'!A:B,2,0)</f>
        <v>DOE</v>
      </c>
      <c r="B14430" s="172">
        <v>45819.55914351852</v>
      </c>
      <c r="C14430" s="69" t="s">
        <v>212</v>
      </c>
      <c r="D14430" s="69" t="s">
        <v>1937</v>
      </c>
      <c r="E14430" s="69" t="s">
        <v>2640</v>
      </c>
      <c r="F14430" s="69">
        <v>2047</v>
      </c>
      <c r="G14430" s="69" t="s">
        <v>1939</v>
      </c>
    </row>
    <row r="14431" spans="1:7" ht="14.4">
      <c r="A14431" s="27" t="str">
        <f>VLOOKUP(C14431,'user list'!A:B,2,0)</f>
        <v>DOE</v>
      </c>
      <c r="B14431" s="172">
        <v>45819.559201388889</v>
      </c>
      <c r="C14431" s="69" t="s">
        <v>212</v>
      </c>
      <c r="D14431" s="69" t="s">
        <v>1937</v>
      </c>
      <c r="E14431" s="69" t="s">
        <v>2659</v>
      </c>
      <c r="F14431" s="69">
        <v>2068</v>
      </c>
      <c r="G14431" s="69" t="s">
        <v>1939</v>
      </c>
    </row>
    <row r="14432" spans="1:7" ht="14.4">
      <c r="A14432" s="27" t="str">
        <f>VLOOKUP(C14432,'user list'!A:B,2,0)</f>
        <v>DOE</v>
      </c>
      <c r="B14432" s="172">
        <v>45819.559513888889</v>
      </c>
      <c r="C14432" s="69" t="s">
        <v>212</v>
      </c>
      <c r="D14432" s="69" t="s">
        <v>1937</v>
      </c>
      <c r="E14432" s="69" t="s">
        <v>2576</v>
      </c>
      <c r="F14432" s="69">
        <v>1945</v>
      </c>
      <c r="G14432" s="69" t="s">
        <v>1939</v>
      </c>
    </row>
    <row r="14433" spans="1:7" ht="14.4">
      <c r="A14433" s="27" t="str">
        <f>VLOOKUP(C14433,'user list'!A:B,2,0)</f>
        <v>DOE</v>
      </c>
      <c r="B14433" s="172">
        <v>45819.559675925928</v>
      </c>
      <c r="C14433" s="69" t="s">
        <v>212</v>
      </c>
      <c r="D14433" s="69" t="s">
        <v>1937</v>
      </c>
      <c r="E14433" s="69" t="s">
        <v>1207</v>
      </c>
      <c r="F14433" s="69">
        <v>1895</v>
      </c>
      <c r="G14433" s="69" t="s">
        <v>1939</v>
      </c>
    </row>
    <row r="14434" spans="1:7" ht="14.4">
      <c r="A14434" s="27" t="str">
        <f>VLOOKUP(C14434,'user list'!A:B,2,0)</f>
        <v>DOE</v>
      </c>
      <c r="B14434" s="172">
        <v>45819.559710648151</v>
      </c>
      <c r="C14434" s="69" t="s">
        <v>212</v>
      </c>
      <c r="D14434" s="69" t="s">
        <v>1937</v>
      </c>
      <c r="E14434" s="69" t="s">
        <v>1207</v>
      </c>
      <c r="F14434" s="69">
        <v>1895</v>
      </c>
      <c r="G14434" s="69" t="s">
        <v>1939</v>
      </c>
    </row>
    <row r="14435" spans="1:7" ht="14.4">
      <c r="A14435" s="27" t="str">
        <f>VLOOKUP(C14435,'user list'!A:B,2,0)</f>
        <v>DOE</v>
      </c>
      <c r="B14435" s="172">
        <v>45819.559745370374</v>
      </c>
      <c r="C14435" s="69" t="s">
        <v>212</v>
      </c>
      <c r="D14435" s="69" t="s">
        <v>1937</v>
      </c>
      <c r="E14435" s="69" t="s">
        <v>2525</v>
      </c>
      <c r="F14435" s="69">
        <v>1867</v>
      </c>
      <c r="G14435" s="69" t="s">
        <v>1939</v>
      </c>
    </row>
    <row r="14436" spans="1:7" ht="14.4">
      <c r="A14436" s="27" t="str">
        <f>VLOOKUP(C14436,'user list'!A:B,2,0)</f>
        <v>DOE</v>
      </c>
      <c r="B14436" s="172">
        <v>45819.559803240743</v>
      </c>
      <c r="C14436" s="69" t="s">
        <v>212</v>
      </c>
      <c r="D14436" s="69" t="s">
        <v>1937</v>
      </c>
      <c r="E14436" s="69" t="s">
        <v>2503</v>
      </c>
      <c r="F14436" s="69" t="s">
        <v>2504</v>
      </c>
      <c r="G14436" s="69">
        <v>1847</v>
      </c>
    </row>
    <row r="14437" spans="1:7" ht="14.4">
      <c r="A14437" s="27" t="str">
        <f>VLOOKUP(C14437,'user list'!A:B,2,0)</f>
        <v>DOE</v>
      </c>
      <c r="B14437" s="172">
        <v>45819.559895833336</v>
      </c>
      <c r="C14437" s="69" t="s">
        <v>212</v>
      </c>
      <c r="D14437" s="69" t="s">
        <v>1937</v>
      </c>
      <c r="E14437" s="69" t="s">
        <v>2576</v>
      </c>
      <c r="F14437" s="69">
        <v>1945</v>
      </c>
      <c r="G14437" s="69" t="s">
        <v>1939</v>
      </c>
    </row>
    <row r="14438" spans="1:7" ht="14.4">
      <c r="A14438" s="27" t="str">
        <f>VLOOKUP(C14438,'user list'!A:B,2,0)</f>
        <v>DOE</v>
      </c>
      <c r="B14438" s="172">
        <v>45819.559918981482</v>
      </c>
      <c r="C14438" s="69" t="s">
        <v>212</v>
      </c>
      <c r="D14438" s="69" t="s">
        <v>1937</v>
      </c>
      <c r="E14438" s="69" t="s">
        <v>2584</v>
      </c>
      <c r="F14438" s="69">
        <v>1960</v>
      </c>
      <c r="G14438" s="69" t="s">
        <v>1939</v>
      </c>
    </row>
    <row r="14439" spans="1:7" ht="14.4">
      <c r="A14439" s="27" t="str">
        <f>VLOOKUP(C14439,'user list'!A:B,2,0)</f>
        <v>DOE</v>
      </c>
      <c r="B14439" s="172">
        <v>45819.559953703705</v>
      </c>
      <c r="C14439" s="69" t="s">
        <v>212</v>
      </c>
      <c r="D14439" s="69" t="s">
        <v>1937</v>
      </c>
      <c r="E14439" s="69" t="s">
        <v>2630</v>
      </c>
      <c r="F14439" s="69">
        <v>2035</v>
      </c>
      <c r="G14439" s="69" t="s">
        <v>1939</v>
      </c>
    </row>
    <row r="14440" spans="1:7" ht="14.4">
      <c r="A14440" s="27" t="str">
        <f>VLOOKUP(C14440,'user list'!A:B,2,0)</f>
        <v>DOE</v>
      </c>
      <c r="B14440" s="172">
        <v>45819.559988425928</v>
      </c>
      <c r="C14440" s="69" t="s">
        <v>212</v>
      </c>
      <c r="D14440" s="69" t="s">
        <v>1937</v>
      </c>
      <c r="E14440" s="69" t="s">
        <v>2631</v>
      </c>
      <c r="F14440" s="69">
        <v>2037</v>
      </c>
      <c r="G14440" s="69" t="s">
        <v>1939</v>
      </c>
    </row>
    <row r="14441" spans="1:7" ht="14.4">
      <c r="A14441" s="27" t="str">
        <f>VLOOKUP(C14441,'user list'!A:B,2,0)</f>
        <v>DOE</v>
      </c>
      <c r="B14441" s="172">
        <v>45819.560057870367</v>
      </c>
      <c r="C14441" s="69" t="s">
        <v>212</v>
      </c>
      <c r="D14441" s="69" t="s">
        <v>1937</v>
      </c>
      <c r="E14441" s="69" t="s">
        <v>2632</v>
      </c>
      <c r="F14441" s="69">
        <v>2038</v>
      </c>
      <c r="G14441" s="69" t="s">
        <v>1939</v>
      </c>
    </row>
    <row r="14442" spans="1:7" ht="14.4">
      <c r="A14442" s="27" t="str">
        <f>VLOOKUP(C14442,'user list'!A:B,2,0)</f>
        <v>DOE</v>
      </c>
      <c r="B14442" s="172">
        <v>45819.56013888889</v>
      </c>
      <c r="C14442" s="69" t="s">
        <v>212</v>
      </c>
      <c r="D14442" s="69" t="s">
        <v>1937</v>
      </c>
      <c r="E14442" s="69" t="s">
        <v>2636</v>
      </c>
      <c r="F14442" s="69">
        <v>2043</v>
      </c>
      <c r="G14442" s="69" t="s">
        <v>1939</v>
      </c>
    </row>
    <row r="14443" spans="1:7" ht="14.4">
      <c r="A14443" s="27" t="str">
        <f>VLOOKUP(C14443,'user list'!A:B,2,0)</f>
        <v>DOE</v>
      </c>
      <c r="B14443" s="172">
        <v>45819.560173611113</v>
      </c>
      <c r="C14443" s="69" t="s">
        <v>212</v>
      </c>
      <c r="D14443" s="69" t="s">
        <v>1937</v>
      </c>
      <c r="E14443" s="69" t="s">
        <v>2640</v>
      </c>
      <c r="F14443" s="69">
        <v>2047</v>
      </c>
      <c r="G14443" s="69" t="s">
        <v>1939</v>
      </c>
    </row>
    <row r="14444" spans="1:7" ht="14.4">
      <c r="A14444" s="27" t="str">
        <f>VLOOKUP(C14444,'user list'!A:B,2,0)</f>
        <v>DOE</v>
      </c>
      <c r="B14444" s="172">
        <v>45819.560196759259</v>
      </c>
      <c r="C14444" s="69" t="s">
        <v>212</v>
      </c>
      <c r="D14444" s="69" t="s">
        <v>1937</v>
      </c>
      <c r="E14444" s="69" t="s">
        <v>2636</v>
      </c>
      <c r="F14444" s="69">
        <v>2043</v>
      </c>
      <c r="G14444" s="69" t="s">
        <v>1939</v>
      </c>
    </row>
    <row r="14445" spans="1:7" ht="14.4">
      <c r="A14445" s="27" t="str">
        <f>VLOOKUP(C14445,'user list'!A:B,2,0)</f>
        <v>DOE</v>
      </c>
      <c r="B14445" s="172">
        <v>45819.560243055559</v>
      </c>
      <c r="C14445" s="69" t="s">
        <v>212</v>
      </c>
      <c r="D14445" s="69" t="s">
        <v>1937</v>
      </c>
      <c r="E14445" s="69" t="s">
        <v>2640</v>
      </c>
      <c r="F14445" s="69">
        <v>2047</v>
      </c>
      <c r="G14445" s="69" t="s">
        <v>1939</v>
      </c>
    </row>
    <row r="14446" spans="1:7" ht="14.4">
      <c r="A14446" s="27" t="str">
        <f>VLOOKUP(C14446,'user list'!A:B,2,0)</f>
        <v>DOE</v>
      </c>
      <c r="B14446" s="172">
        <v>45819.560266203705</v>
      </c>
      <c r="C14446" s="69" t="s">
        <v>212</v>
      </c>
      <c r="D14446" s="69" t="s">
        <v>1937</v>
      </c>
      <c r="E14446" s="69" t="s">
        <v>2642</v>
      </c>
      <c r="F14446" s="69">
        <v>2051</v>
      </c>
      <c r="G14446" s="69" t="s">
        <v>1939</v>
      </c>
    </row>
    <row r="14447" spans="1:7" ht="14.4">
      <c r="A14447" s="27" t="str">
        <f>VLOOKUP(C14447,'user list'!A:B,2,0)</f>
        <v>DOE</v>
      </c>
      <c r="B14447" s="172">
        <v>45819.560335648152</v>
      </c>
      <c r="C14447" s="69" t="s">
        <v>212</v>
      </c>
      <c r="D14447" s="69" t="s">
        <v>1937</v>
      </c>
      <c r="E14447" s="69" t="s">
        <v>2659</v>
      </c>
      <c r="F14447" s="69">
        <v>2068</v>
      </c>
      <c r="G14447" s="69" t="s">
        <v>1939</v>
      </c>
    </row>
    <row r="14448" spans="1:7" ht="14.4">
      <c r="A14448" s="27" t="str">
        <f>VLOOKUP(C14448,'user list'!A:B,2,0)</f>
        <v>DOE</v>
      </c>
      <c r="B14448" s="172">
        <v>45819.560428240744</v>
      </c>
      <c r="C14448" s="69" t="s">
        <v>212</v>
      </c>
      <c r="D14448" s="69" t="s">
        <v>1937</v>
      </c>
      <c r="E14448" s="69" t="s">
        <v>2691</v>
      </c>
      <c r="F14448" s="69">
        <v>2120</v>
      </c>
      <c r="G14448" s="69" t="s">
        <v>1939</v>
      </c>
    </row>
    <row r="14449" spans="1:7" ht="14.4">
      <c r="A14449" s="27" t="str">
        <f>VLOOKUP(C14449,'user list'!A:B,2,0)</f>
        <v>DOE</v>
      </c>
      <c r="B14449" s="172">
        <v>45819.560567129629</v>
      </c>
      <c r="C14449" s="69" t="s">
        <v>212</v>
      </c>
      <c r="D14449" s="69" t="s">
        <v>1937</v>
      </c>
      <c r="E14449" s="69" t="s">
        <v>2710</v>
      </c>
      <c r="F14449" s="69">
        <v>2157</v>
      </c>
      <c r="G14449" s="69" t="s">
        <v>1939</v>
      </c>
    </row>
    <row r="14450" spans="1:7" ht="14.4">
      <c r="A14450" s="27" t="str">
        <f>VLOOKUP(C14450,'user list'!A:B,2,0)</f>
        <v>ZAU</v>
      </c>
      <c r="B14450" s="172">
        <v>45819.562002314815</v>
      </c>
      <c r="C14450" s="69" t="s">
        <v>275</v>
      </c>
      <c r="D14450" s="69" t="s">
        <v>1937</v>
      </c>
      <c r="E14450" s="69" t="s">
        <v>2029</v>
      </c>
      <c r="F14450" s="69">
        <v>2208</v>
      </c>
      <c r="G14450" s="69" t="s">
        <v>1939</v>
      </c>
    </row>
    <row r="14451" spans="1:7" ht="14.4">
      <c r="A14451" s="27" t="str">
        <f>VLOOKUP(C14451,'user list'!A:B,2,0)</f>
        <v>CTO</v>
      </c>
      <c r="B14451" s="172">
        <v>45819.563414351855</v>
      </c>
      <c r="C14451" s="69" t="s">
        <v>207</v>
      </c>
      <c r="D14451" s="69" t="s">
        <v>1937</v>
      </c>
      <c r="E14451" s="69" t="s">
        <v>2029</v>
      </c>
      <c r="F14451" s="69">
        <v>2208</v>
      </c>
      <c r="G14451" s="69" t="s">
        <v>1939</v>
      </c>
    </row>
    <row r="14452" spans="1:7" ht="14.4">
      <c r="A14452" s="27" t="str">
        <f>VLOOKUP(C14452,'user list'!A:B,2,0)</f>
        <v>ZAU</v>
      </c>
      <c r="B14452" s="172">
        <v>45819.563935185186</v>
      </c>
      <c r="C14452" s="69" t="s">
        <v>275</v>
      </c>
      <c r="D14452" s="69" t="s">
        <v>1937</v>
      </c>
      <c r="E14452" s="69" t="s">
        <v>2029</v>
      </c>
      <c r="F14452" s="69">
        <v>2208</v>
      </c>
      <c r="G14452" s="69" t="s">
        <v>1939</v>
      </c>
    </row>
    <row r="14453" spans="1:7" ht="14.4">
      <c r="A14453" s="27" t="str">
        <f>VLOOKUP(C14453,'user list'!A:B,2,0)</f>
        <v>ZAU</v>
      </c>
      <c r="B14453" s="172">
        <v>45819.564004629632</v>
      </c>
      <c r="C14453" s="69" t="s">
        <v>275</v>
      </c>
      <c r="D14453" s="69" t="s">
        <v>1937</v>
      </c>
      <c r="E14453" s="69" t="s">
        <v>2029</v>
      </c>
      <c r="F14453" s="69">
        <v>2208</v>
      </c>
      <c r="G14453" s="69" t="s">
        <v>1939</v>
      </c>
    </row>
    <row r="14454" spans="1:7" ht="14.4">
      <c r="A14454" s="27" t="str">
        <f>VLOOKUP(C14454,'user list'!A:B,2,0)</f>
        <v>Admin</v>
      </c>
      <c r="B14454" s="172">
        <v>45819.567129629628</v>
      </c>
      <c r="C14454" s="69" t="s">
        <v>186</v>
      </c>
      <c r="D14454" s="69" t="s">
        <v>1937</v>
      </c>
      <c r="E14454" s="69" t="s">
        <v>2759</v>
      </c>
      <c r="F14454" s="69">
        <v>2204</v>
      </c>
      <c r="G14454" s="69" t="s">
        <v>1939</v>
      </c>
    </row>
    <row r="14455" spans="1:7" ht="14.4">
      <c r="A14455" s="27" t="str">
        <f>VLOOKUP(C14455,'user list'!A:B,2,0)</f>
        <v>Admin</v>
      </c>
      <c r="B14455" s="172">
        <v>45819.56722222222</v>
      </c>
      <c r="C14455" s="69" t="s">
        <v>186</v>
      </c>
      <c r="D14455" s="69" t="s">
        <v>1937</v>
      </c>
      <c r="E14455" s="69" t="s">
        <v>1974</v>
      </c>
      <c r="F14455" s="69">
        <v>2216</v>
      </c>
      <c r="G14455" s="69" t="s">
        <v>1939</v>
      </c>
    </row>
    <row r="14456" spans="1:7" ht="14.4">
      <c r="A14456" s="27" t="str">
        <f>VLOOKUP(C14456,'user list'!A:B,2,0)</f>
        <v>Admin</v>
      </c>
      <c r="B14456" s="172">
        <v>45819.567349537036</v>
      </c>
      <c r="C14456" s="69" t="s">
        <v>186</v>
      </c>
      <c r="D14456" s="69" t="s">
        <v>1937</v>
      </c>
      <c r="E14456" s="69" t="s">
        <v>2758</v>
      </c>
      <c r="F14456" s="69">
        <v>2203</v>
      </c>
      <c r="G14456" s="69" t="s">
        <v>1939</v>
      </c>
    </row>
    <row r="14457" spans="1:7" ht="14.4">
      <c r="A14457" s="27" t="str">
        <f>VLOOKUP(C14457,'user list'!A:B,2,0)</f>
        <v>Admin</v>
      </c>
      <c r="B14457" s="172">
        <v>45819.567453703705</v>
      </c>
      <c r="C14457" s="69" t="s">
        <v>186</v>
      </c>
      <c r="D14457" s="69" t="s">
        <v>1937</v>
      </c>
      <c r="E14457" s="69" t="s">
        <v>2760</v>
      </c>
      <c r="F14457" s="69">
        <v>2205</v>
      </c>
      <c r="G14457" s="69" t="s">
        <v>1939</v>
      </c>
    </row>
    <row r="14458" spans="1:7" ht="14.4">
      <c r="A14458" s="27" t="str">
        <f>VLOOKUP(C14458,'user list'!A:B,2,0)</f>
        <v>Admin</v>
      </c>
      <c r="B14458" s="172">
        <v>45819.567476851851</v>
      </c>
      <c r="C14458" s="69" t="s">
        <v>186</v>
      </c>
      <c r="D14458" s="69" t="s">
        <v>1937</v>
      </c>
      <c r="E14458" s="69" t="s">
        <v>2761</v>
      </c>
      <c r="F14458" s="69">
        <v>2206</v>
      </c>
      <c r="G14458" s="69" t="s">
        <v>1939</v>
      </c>
    </row>
    <row r="14459" spans="1:7" ht="14.4">
      <c r="A14459" s="27" t="str">
        <f>VLOOKUP(C14459,'user list'!A:B,2,0)</f>
        <v>Admin</v>
      </c>
      <c r="B14459" s="172">
        <v>45819.567523148151</v>
      </c>
      <c r="C14459" s="69" t="s">
        <v>186</v>
      </c>
      <c r="D14459" s="69" t="s">
        <v>1937</v>
      </c>
      <c r="E14459" s="69" t="s">
        <v>2762</v>
      </c>
      <c r="F14459" s="69">
        <v>2207</v>
      </c>
      <c r="G14459" s="69" t="s">
        <v>1939</v>
      </c>
    </row>
    <row r="14460" spans="1:7" ht="14.4">
      <c r="A14460" s="27" t="str">
        <f>VLOOKUP(C14460,'user list'!A:B,2,0)</f>
        <v>Admin</v>
      </c>
      <c r="B14460" s="172">
        <v>45819.567708333336</v>
      </c>
      <c r="C14460" s="69" t="s">
        <v>186</v>
      </c>
      <c r="D14460" s="69" t="s">
        <v>1937</v>
      </c>
      <c r="E14460" s="69" t="s">
        <v>2763</v>
      </c>
      <c r="F14460" s="69">
        <v>2209</v>
      </c>
      <c r="G14460" s="69" t="s">
        <v>1939</v>
      </c>
    </row>
    <row r="14461" spans="1:7" ht="14.4">
      <c r="A14461" s="27" t="str">
        <f>VLOOKUP(C14461,'user list'!A:B,2,0)</f>
        <v>Admin</v>
      </c>
      <c r="B14461" s="172">
        <v>45819.567766203705</v>
      </c>
      <c r="C14461" s="69" t="s">
        <v>186</v>
      </c>
      <c r="D14461" s="69" t="s">
        <v>1937</v>
      </c>
      <c r="E14461" s="69" t="s">
        <v>2029</v>
      </c>
      <c r="F14461" s="69">
        <v>2208</v>
      </c>
      <c r="G14461" s="69" t="s">
        <v>1939</v>
      </c>
    </row>
    <row r="14462" spans="1:7" ht="14.4">
      <c r="A14462" s="27" t="str">
        <f>VLOOKUP(C14462,'user list'!A:B,2,0)</f>
        <v>Admin</v>
      </c>
      <c r="B14462" s="172">
        <v>45819.568784722222</v>
      </c>
      <c r="C14462" s="69" t="s">
        <v>186</v>
      </c>
      <c r="D14462" s="69" t="s">
        <v>1937</v>
      </c>
      <c r="E14462" s="69" t="s">
        <v>2029</v>
      </c>
      <c r="F14462" s="69">
        <v>2208</v>
      </c>
      <c r="G14462" s="69" t="s">
        <v>1939</v>
      </c>
    </row>
    <row r="14463" spans="1:7" ht="14.4">
      <c r="A14463" s="27" t="str">
        <f>VLOOKUP(C14463,'user list'!A:B,2,0)</f>
        <v>Admin</v>
      </c>
      <c r="B14463" s="172">
        <v>45819.569074074076</v>
      </c>
      <c r="C14463" s="69" t="s">
        <v>186</v>
      </c>
      <c r="D14463" s="69" t="s">
        <v>1937</v>
      </c>
      <c r="E14463" s="69" t="s">
        <v>2764</v>
      </c>
      <c r="F14463" s="69">
        <v>2210</v>
      </c>
      <c r="G14463" s="69" t="s">
        <v>1939</v>
      </c>
    </row>
    <row r="14464" spans="1:7" ht="14.4">
      <c r="A14464" s="27" t="str">
        <f>VLOOKUP(C14464,'user list'!A:B,2,0)</f>
        <v>Admin</v>
      </c>
      <c r="B14464" s="172">
        <v>45819.569120370368</v>
      </c>
      <c r="C14464" s="69" t="s">
        <v>186</v>
      </c>
      <c r="D14464" s="69" t="s">
        <v>1937</v>
      </c>
      <c r="E14464" s="69" t="s">
        <v>2765</v>
      </c>
      <c r="F14464" s="69">
        <v>2211</v>
      </c>
      <c r="G14464" s="69" t="s">
        <v>1939</v>
      </c>
    </row>
    <row r="14465" spans="1:7" ht="14.4">
      <c r="A14465" s="27" t="str">
        <f>VLOOKUP(C14465,'user list'!A:B,2,0)</f>
        <v>Admin</v>
      </c>
      <c r="B14465" s="172">
        <v>45819.569131944445</v>
      </c>
      <c r="C14465" s="69" t="s">
        <v>186</v>
      </c>
      <c r="D14465" s="69" t="s">
        <v>1937</v>
      </c>
      <c r="E14465" s="69" t="s">
        <v>1991</v>
      </c>
      <c r="F14465" s="69">
        <v>2215</v>
      </c>
      <c r="G14465" s="69" t="s">
        <v>1939</v>
      </c>
    </row>
    <row r="14466" spans="1:7" ht="14.4">
      <c r="A14466" s="27" t="str">
        <f>VLOOKUP(C14466,'user list'!A:B,2,0)</f>
        <v>Admin</v>
      </c>
      <c r="B14466" s="172">
        <v>45819.570868055554</v>
      </c>
      <c r="C14466" s="69" t="s">
        <v>186</v>
      </c>
      <c r="D14466" s="69" t="s">
        <v>1937</v>
      </c>
      <c r="E14466" s="69" t="s">
        <v>2768</v>
      </c>
      <c r="F14466" s="69">
        <v>2214</v>
      </c>
      <c r="G14466" s="69" t="s">
        <v>1939</v>
      </c>
    </row>
    <row r="14467" spans="1:7" ht="14.4">
      <c r="A14467" s="27" t="str">
        <f>VLOOKUP(C14467,'user list'!A:B,2,0)</f>
        <v>Admin</v>
      </c>
      <c r="B14467" s="172">
        <v>45819.571053240739</v>
      </c>
      <c r="C14467" s="69" t="s">
        <v>186</v>
      </c>
      <c r="D14467" s="69" t="s">
        <v>1937</v>
      </c>
      <c r="E14467" s="69" t="s">
        <v>2767</v>
      </c>
      <c r="F14467" s="69">
        <v>2213</v>
      </c>
      <c r="G14467" s="69" t="s">
        <v>1939</v>
      </c>
    </row>
    <row r="14468" spans="1:7" ht="14.4">
      <c r="A14468" s="27" t="str">
        <f>VLOOKUP(C14468,'user list'!A:B,2,0)</f>
        <v>Admin</v>
      </c>
      <c r="B14468" s="172">
        <v>45819.571087962962</v>
      </c>
      <c r="C14468" s="69" t="s">
        <v>186</v>
      </c>
      <c r="D14468" s="69" t="s">
        <v>1937</v>
      </c>
      <c r="E14468" s="69" t="s">
        <v>2766</v>
      </c>
      <c r="F14468" s="69">
        <v>2212</v>
      </c>
      <c r="G14468" s="69" t="s">
        <v>1939</v>
      </c>
    </row>
    <row r="14469" spans="1:7" ht="14.4">
      <c r="A14469" s="27" t="str">
        <f>VLOOKUP(C14469,'user list'!A:B,2,0)</f>
        <v>OCM</v>
      </c>
      <c r="B14469" s="172">
        <v>45819.571574074071</v>
      </c>
      <c r="C14469" s="69" t="s">
        <v>232</v>
      </c>
      <c r="D14469" s="69" t="s">
        <v>1937</v>
      </c>
      <c r="E14469" s="69" t="s">
        <v>1991</v>
      </c>
      <c r="F14469" s="69">
        <v>2215</v>
      </c>
      <c r="G14469" s="69" t="s">
        <v>1939</v>
      </c>
    </row>
    <row r="14470" spans="1:7" ht="14.4">
      <c r="A14470" s="27" t="str">
        <f>VLOOKUP(C14470,'user list'!A:B,2,0)</f>
        <v>OCM</v>
      </c>
      <c r="B14470" s="172">
        <v>45819.571759259263</v>
      </c>
      <c r="C14470" s="69" t="s">
        <v>232</v>
      </c>
      <c r="D14470" s="69" t="s">
        <v>1937</v>
      </c>
      <c r="E14470" s="69" t="s">
        <v>1991</v>
      </c>
      <c r="F14470" s="69">
        <v>2215</v>
      </c>
      <c r="G14470" s="69" t="s">
        <v>1947</v>
      </c>
    </row>
    <row r="14471" spans="1:7" ht="14.4">
      <c r="A14471" s="27" t="str">
        <f>VLOOKUP(C14471,'user list'!A:B,2,0)</f>
        <v>OCM</v>
      </c>
      <c r="B14471" s="172">
        <v>45819.571759259263</v>
      </c>
      <c r="C14471" s="69" t="s">
        <v>232</v>
      </c>
      <c r="D14471" s="69" t="s">
        <v>1937</v>
      </c>
      <c r="E14471" s="69" t="s">
        <v>1991</v>
      </c>
      <c r="F14471" s="69">
        <v>2215</v>
      </c>
      <c r="G14471" s="69" t="s">
        <v>1948</v>
      </c>
    </row>
    <row r="14472" spans="1:7" ht="14.4">
      <c r="A14472" s="27" t="str">
        <f>VLOOKUP(C14472,'user list'!A:B,2,0)</f>
        <v>OCM</v>
      </c>
      <c r="B14472" s="172">
        <v>45819.571759259263</v>
      </c>
      <c r="C14472" s="69" t="s">
        <v>232</v>
      </c>
      <c r="D14472" s="69" t="s">
        <v>1937</v>
      </c>
      <c r="E14472" s="69" t="s">
        <v>1991</v>
      </c>
      <c r="F14472" s="69">
        <v>2215</v>
      </c>
      <c r="G14472" s="69" t="s">
        <v>1939</v>
      </c>
    </row>
    <row r="14473" spans="1:7" ht="14.4">
      <c r="A14473" s="27" t="str">
        <f>VLOOKUP(C14473,'user list'!A:B,2,0)</f>
        <v>Admin</v>
      </c>
      <c r="B14473" s="172">
        <v>45819.571770833332</v>
      </c>
      <c r="C14473" s="69" t="s">
        <v>186</v>
      </c>
      <c r="D14473" s="69" t="s">
        <v>1937</v>
      </c>
      <c r="E14473" s="69" t="s">
        <v>1991</v>
      </c>
      <c r="F14473" s="69">
        <v>2215</v>
      </c>
      <c r="G14473" s="69" t="s">
        <v>1948</v>
      </c>
    </row>
    <row r="14474" spans="1:7" ht="14.4">
      <c r="A14474" s="27" t="str">
        <f>VLOOKUP(C14474,'user list'!A:B,2,0)</f>
        <v>Admin</v>
      </c>
      <c r="B14474" s="172">
        <v>45819.571805555555</v>
      </c>
      <c r="C14474" s="69" t="s">
        <v>186</v>
      </c>
      <c r="D14474" s="69" t="s">
        <v>1937</v>
      </c>
      <c r="E14474" s="69" t="s">
        <v>1991</v>
      </c>
      <c r="F14474" s="69">
        <v>2215</v>
      </c>
      <c r="G14474" s="69" t="s">
        <v>1939</v>
      </c>
    </row>
    <row r="14475" spans="1:7" ht="14.4">
      <c r="A14475" s="27" t="str">
        <f>VLOOKUP(C14475,'user list'!A:B,2,0)</f>
        <v>Admin</v>
      </c>
      <c r="B14475" s="172">
        <v>45819.572546296295</v>
      </c>
      <c r="C14475" s="69" t="s">
        <v>186</v>
      </c>
      <c r="D14475" s="69" t="s">
        <v>1937</v>
      </c>
      <c r="E14475" s="69" t="s">
        <v>2002</v>
      </c>
      <c r="F14475" s="69">
        <v>2197</v>
      </c>
      <c r="G14475" s="69" t="s">
        <v>1939</v>
      </c>
    </row>
    <row r="14476" spans="1:7" ht="14.4">
      <c r="A14476" s="27" t="str">
        <f>VLOOKUP(C14476,'user list'!A:B,2,0)</f>
        <v>Admin</v>
      </c>
      <c r="B14476" s="172">
        <v>45819.572685185187</v>
      </c>
      <c r="C14476" s="69" t="s">
        <v>186</v>
      </c>
      <c r="D14476" s="69" t="s">
        <v>1937</v>
      </c>
      <c r="E14476" s="69" t="s">
        <v>1571</v>
      </c>
      <c r="F14476" s="69">
        <v>2181</v>
      </c>
      <c r="G14476" s="69" t="s">
        <v>1939</v>
      </c>
    </row>
    <row r="14477" spans="1:7" ht="14.4">
      <c r="A14477" s="27" t="str">
        <f>VLOOKUP(C14477,'user list'!A:B,2,0)</f>
        <v>Admin</v>
      </c>
      <c r="B14477" s="172">
        <v>45819.572777777779</v>
      </c>
      <c r="C14477" s="69" t="s">
        <v>186</v>
      </c>
      <c r="D14477" s="69" t="s">
        <v>1937</v>
      </c>
      <c r="E14477" s="69">
        <v>2184</v>
      </c>
      <c r="F14477" s="69">
        <v>2184</v>
      </c>
      <c r="G14477" s="69" t="s">
        <v>1939</v>
      </c>
    </row>
    <row r="14478" spans="1:7" ht="14.4">
      <c r="A14478" s="27" t="str">
        <f>VLOOKUP(C14478,'user list'!A:B,2,0)</f>
        <v>Admin</v>
      </c>
      <c r="B14478" s="172">
        <v>45819.572777777779</v>
      </c>
      <c r="C14478" s="69" t="s">
        <v>186</v>
      </c>
      <c r="D14478" s="69" t="s">
        <v>1937</v>
      </c>
      <c r="E14478" s="69">
        <v>2184</v>
      </c>
      <c r="F14478" s="69">
        <v>2184</v>
      </c>
      <c r="G14478" s="69" t="s">
        <v>1939</v>
      </c>
    </row>
    <row r="14479" spans="1:7" ht="14.4">
      <c r="A14479" s="27" t="str">
        <f>VLOOKUP(C14479,'user list'!A:B,2,0)</f>
        <v>Admin</v>
      </c>
      <c r="B14479" s="172">
        <v>45819.572858796295</v>
      </c>
      <c r="C14479" s="69" t="s">
        <v>186</v>
      </c>
      <c r="D14479" s="69" t="s">
        <v>1937</v>
      </c>
      <c r="E14479" s="69" t="s">
        <v>2481</v>
      </c>
      <c r="F14479" s="69">
        <v>2186</v>
      </c>
      <c r="G14479" s="69" t="s">
        <v>1939</v>
      </c>
    </row>
    <row r="14480" spans="1:7" ht="14.4">
      <c r="A14480" s="27" t="str">
        <f>VLOOKUP(C14480,'user list'!A:B,2,0)</f>
        <v>Admin</v>
      </c>
      <c r="B14480" s="172">
        <v>45819.572870370372</v>
      </c>
      <c r="C14480" s="69" t="s">
        <v>186</v>
      </c>
      <c r="D14480" s="69" t="s">
        <v>1937</v>
      </c>
      <c r="E14480" s="69" t="s">
        <v>2697</v>
      </c>
      <c r="F14480" s="69">
        <v>2185</v>
      </c>
      <c r="G14480" s="69" t="s">
        <v>1939</v>
      </c>
    </row>
    <row r="14481" spans="1:7" ht="14.4">
      <c r="A14481" s="27" t="str">
        <f>VLOOKUP(C14481,'user list'!A:B,2,0)</f>
        <v>OCA</v>
      </c>
      <c r="B14481" s="172">
        <v>45819.572893518518</v>
      </c>
      <c r="C14481" s="69" t="s">
        <v>228</v>
      </c>
      <c r="D14481" s="69" t="s">
        <v>1937</v>
      </c>
      <c r="E14481" s="69" t="s">
        <v>2769</v>
      </c>
      <c r="F14481" s="69">
        <v>2217</v>
      </c>
      <c r="G14481" s="69" t="s">
        <v>2440</v>
      </c>
    </row>
    <row r="14482" spans="1:7" ht="14.4">
      <c r="A14482" s="27" t="str">
        <f>VLOOKUP(C14482,'user list'!A:B,2,0)</f>
        <v>Admin</v>
      </c>
      <c r="B14482" s="172">
        <v>45819.572893518518</v>
      </c>
      <c r="C14482" s="69" t="s">
        <v>186</v>
      </c>
      <c r="D14482" s="69" t="s">
        <v>1937</v>
      </c>
      <c r="E14482" s="69" t="s">
        <v>2769</v>
      </c>
      <c r="F14482" s="69">
        <v>2217</v>
      </c>
      <c r="G14482" s="69" t="s">
        <v>1948</v>
      </c>
    </row>
    <row r="14483" spans="1:7" ht="14.4">
      <c r="A14483" s="27" t="str">
        <f>VLOOKUP(C14483,'user list'!A:B,2,0)</f>
        <v>Admin</v>
      </c>
      <c r="B14483" s="172">
        <v>45819.572893518518</v>
      </c>
      <c r="C14483" s="69" t="s">
        <v>186</v>
      </c>
      <c r="D14483" s="69" t="s">
        <v>1937</v>
      </c>
      <c r="E14483" s="69" t="s">
        <v>2769</v>
      </c>
      <c r="F14483" s="69">
        <v>2217</v>
      </c>
      <c r="G14483" s="69" t="s">
        <v>1948</v>
      </c>
    </row>
    <row r="14484" spans="1:7" ht="14.4">
      <c r="A14484" s="27" t="str">
        <f>VLOOKUP(C14484,'user list'!A:B,2,0)</f>
        <v>Admin</v>
      </c>
      <c r="B14484" s="172">
        <v>45819.572905092595</v>
      </c>
      <c r="C14484" s="69" t="s">
        <v>186</v>
      </c>
      <c r="D14484" s="69" t="s">
        <v>1937</v>
      </c>
      <c r="E14484" s="69" t="s">
        <v>2769</v>
      </c>
      <c r="F14484" s="69">
        <v>2217</v>
      </c>
      <c r="G14484" s="69" t="s">
        <v>1947</v>
      </c>
    </row>
    <row r="14485" spans="1:7" ht="14.4">
      <c r="A14485" s="27" t="str">
        <f>VLOOKUP(C14485,'user list'!A:B,2,0)</f>
        <v>BPLD</v>
      </c>
      <c r="B14485" s="172">
        <v>45819.573113425926</v>
      </c>
      <c r="C14485" s="69" t="s">
        <v>194</v>
      </c>
      <c r="D14485" s="69" t="s">
        <v>1937</v>
      </c>
      <c r="E14485" s="69" t="s">
        <v>2769</v>
      </c>
      <c r="F14485" s="69">
        <v>2217</v>
      </c>
      <c r="G14485" s="69" t="s">
        <v>1939</v>
      </c>
    </row>
    <row r="14486" spans="1:7" ht="14.4">
      <c r="A14486" s="27" t="str">
        <f>VLOOKUP(C14486,'user list'!A:B,2,0)</f>
        <v>Admin</v>
      </c>
      <c r="B14486" s="172">
        <v>45819.573206018518</v>
      </c>
      <c r="C14486" s="69" t="s">
        <v>186</v>
      </c>
      <c r="D14486" s="69" t="s">
        <v>1937</v>
      </c>
      <c r="E14486" s="69" t="s">
        <v>1567</v>
      </c>
      <c r="F14486" s="69">
        <v>2188</v>
      </c>
      <c r="G14486" s="69" t="s">
        <v>1939</v>
      </c>
    </row>
    <row r="14487" spans="1:7" ht="14.4">
      <c r="A14487" s="27" t="str">
        <f>VLOOKUP(C14487,'user list'!A:B,2,0)</f>
        <v>OCA</v>
      </c>
      <c r="B14487" s="172">
        <v>45819.573240740741</v>
      </c>
      <c r="C14487" s="69" t="s">
        <v>228</v>
      </c>
      <c r="D14487" s="69" t="s">
        <v>1937</v>
      </c>
      <c r="E14487" s="69" t="s">
        <v>2769</v>
      </c>
      <c r="F14487" s="69">
        <v>2217</v>
      </c>
      <c r="G14487" s="69" t="s">
        <v>1939</v>
      </c>
    </row>
    <row r="14488" spans="1:7" ht="14.4">
      <c r="A14488" s="27" t="str">
        <f>VLOOKUP(C14488,'user list'!A:B,2,0)</f>
        <v>BPLD</v>
      </c>
      <c r="B14488" s="172">
        <v>45819.573379629626</v>
      </c>
      <c r="C14488" s="69" t="s">
        <v>194</v>
      </c>
      <c r="D14488" s="69" t="s">
        <v>1937</v>
      </c>
      <c r="E14488" s="69" t="s">
        <v>2769</v>
      </c>
      <c r="F14488" s="69">
        <v>2217</v>
      </c>
      <c r="G14488" s="69" t="s">
        <v>1947</v>
      </c>
    </row>
    <row r="14489" spans="1:7" ht="14.4">
      <c r="A14489" s="27" t="str">
        <f>VLOOKUP(C14489,'user list'!A:B,2,0)</f>
        <v>BPLD</v>
      </c>
      <c r="B14489" s="172">
        <v>45819.573379629626</v>
      </c>
      <c r="C14489" s="69" t="s">
        <v>194</v>
      </c>
      <c r="D14489" s="69" t="s">
        <v>1937</v>
      </c>
      <c r="E14489" s="69" t="s">
        <v>2769</v>
      </c>
      <c r="F14489" s="69">
        <v>2217</v>
      </c>
      <c r="G14489" s="69" t="s">
        <v>1948</v>
      </c>
    </row>
    <row r="14490" spans="1:7" ht="14.4">
      <c r="A14490" s="27" t="str">
        <f>VLOOKUP(C14490,'user list'!A:B,2,0)</f>
        <v>BPLD</v>
      </c>
      <c r="B14490" s="172">
        <v>45819.573379629626</v>
      </c>
      <c r="C14490" s="69" t="s">
        <v>194</v>
      </c>
      <c r="D14490" s="69" t="s">
        <v>1937</v>
      </c>
      <c r="E14490" s="69" t="s">
        <v>2769</v>
      </c>
      <c r="F14490" s="69">
        <v>2217</v>
      </c>
      <c r="G14490" s="69" t="s">
        <v>1939</v>
      </c>
    </row>
    <row r="14491" spans="1:7" ht="14.4">
      <c r="A14491" s="27" t="str">
        <f>VLOOKUP(C14491,'user list'!A:B,2,0)</f>
        <v>Admin</v>
      </c>
      <c r="B14491" s="172">
        <v>45819.573379629626</v>
      </c>
      <c r="C14491" s="69" t="s">
        <v>186</v>
      </c>
      <c r="D14491" s="69" t="s">
        <v>1937</v>
      </c>
      <c r="E14491" s="69" t="s">
        <v>2769</v>
      </c>
      <c r="F14491" s="69">
        <v>2217</v>
      </c>
      <c r="G14491" s="69" t="s">
        <v>1948</v>
      </c>
    </row>
    <row r="14492" spans="1:7" ht="14.4">
      <c r="A14492" s="27" t="str">
        <f>VLOOKUP(C14492,'user list'!A:B,2,0)</f>
        <v>Admin</v>
      </c>
      <c r="B14492" s="172">
        <v>45819.573391203703</v>
      </c>
      <c r="C14492" s="69" t="s">
        <v>186</v>
      </c>
      <c r="D14492" s="69" t="s">
        <v>1937</v>
      </c>
      <c r="E14492" s="69" t="s">
        <v>2769</v>
      </c>
      <c r="F14492" s="69">
        <v>2217</v>
      </c>
      <c r="G14492" s="69" t="s">
        <v>1939</v>
      </c>
    </row>
    <row r="14493" spans="1:7" ht="14.4">
      <c r="A14493" s="27" t="str">
        <f>VLOOKUP(C14493,'user list'!A:B,2,0)</f>
        <v>BPLD</v>
      </c>
      <c r="B14493" s="172">
        <v>45819.573449074072</v>
      </c>
      <c r="C14493" s="69" t="s">
        <v>194</v>
      </c>
      <c r="D14493" s="69" t="s">
        <v>1937</v>
      </c>
      <c r="E14493" s="69" t="s">
        <v>2769</v>
      </c>
      <c r="F14493" s="69">
        <v>2217</v>
      </c>
      <c r="G14493" s="69" t="s">
        <v>1949</v>
      </c>
    </row>
    <row r="14494" spans="1:7" ht="14.4">
      <c r="A14494" s="27" t="str">
        <f>VLOOKUP(C14494,'user list'!A:B,2,0)</f>
        <v>Admin</v>
      </c>
      <c r="B14494" s="172">
        <v>45819.573587962965</v>
      </c>
      <c r="C14494" s="69" t="s">
        <v>186</v>
      </c>
      <c r="D14494" s="69" t="s">
        <v>1937</v>
      </c>
      <c r="E14494" s="69" t="s">
        <v>2769</v>
      </c>
      <c r="F14494" s="69">
        <v>2217</v>
      </c>
      <c r="G14494" s="69" t="s">
        <v>1939</v>
      </c>
    </row>
    <row r="14495" spans="1:7" ht="14.4">
      <c r="A14495" s="27" t="str">
        <f>VLOOKUP(C14495,'user list'!A:B,2,0)</f>
        <v>OCA</v>
      </c>
      <c r="B14495" s="172">
        <v>45819.57371527778</v>
      </c>
      <c r="C14495" s="69" t="s">
        <v>228</v>
      </c>
      <c r="D14495" s="69" t="s">
        <v>1937</v>
      </c>
      <c r="E14495" s="69" t="s">
        <v>2769</v>
      </c>
      <c r="F14495" s="69">
        <v>2217</v>
      </c>
      <c r="G14495" s="69" t="s">
        <v>1947</v>
      </c>
    </row>
    <row r="14496" spans="1:7" ht="14.4">
      <c r="A14496" s="27" t="str">
        <f>VLOOKUP(C14496,'user list'!A:B,2,0)</f>
        <v>OCA</v>
      </c>
      <c r="B14496" s="172">
        <v>45819.57371527778</v>
      </c>
      <c r="C14496" s="69" t="s">
        <v>228</v>
      </c>
      <c r="D14496" s="69" t="s">
        <v>1937</v>
      </c>
      <c r="E14496" s="69" t="s">
        <v>2769</v>
      </c>
      <c r="F14496" s="69">
        <v>2217</v>
      </c>
      <c r="G14496" s="69" t="s">
        <v>1948</v>
      </c>
    </row>
    <row r="14497" spans="1:7" ht="14.4">
      <c r="A14497" s="27" t="str">
        <f>VLOOKUP(C14497,'user list'!A:B,2,0)</f>
        <v>OCA</v>
      </c>
      <c r="B14497" s="172">
        <v>45819.57371527778</v>
      </c>
      <c r="C14497" s="69" t="s">
        <v>228</v>
      </c>
      <c r="D14497" s="69" t="s">
        <v>1937</v>
      </c>
      <c r="E14497" s="69" t="s">
        <v>2769</v>
      </c>
      <c r="F14497" s="69">
        <v>2217</v>
      </c>
      <c r="G14497" s="69" t="s">
        <v>1939</v>
      </c>
    </row>
    <row r="14498" spans="1:7" ht="14.4">
      <c r="A14498" s="27" t="str">
        <f>VLOOKUP(C14498,'user list'!A:B,2,0)</f>
        <v>ITDD</v>
      </c>
      <c r="B14498" s="172">
        <v>45819.576273148145</v>
      </c>
      <c r="C14498" s="69" t="s">
        <v>219</v>
      </c>
      <c r="D14498" s="69" t="s">
        <v>1937</v>
      </c>
      <c r="E14498" s="69" t="s">
        <v>2229</v>
      </c>
      <c r="F14498" s="69">
        <v>1069</v>
      </c>
      <c r="G14498" s="69" t="s">
        <v>1939</v>
      </c>
    </row>
    <row r="14499" spans="1:7" ht="14.4">
      <c r="A14499" s="27" t="str">
        <f>VLOOKUP(C14499,'user list'!A:B,2,0)</f>
        <v>OCM</v>
      </c>
      <c r="B14499" s="172">
        <v>45819.584178240744</v>
      </c>
      <c r="C14499" s="69" t="s">
        <v>232</v>
      </c>
      <c r="D14499" s="69" t="s">
        <v>1937</v>
      </c>
      <c r="E14499" s="69" t="s">
        <v>2039</v>
      </c>
      <c r="F14499" s="69">
        <v>2187</v>
      </c>
      <c r="G14499" s="69" t="s">
        <v>1939</v>
      </c>
    </row>
    <row r="14500" spans="1:7" ht="14.4">
      <c r="A14500" s="27" t="str">
        <f>VLOOKUP(C14500,'user list'!A:B,2,0)</f>
        <v>MDAD</v>
      </c>
      <c r="B14500" s="172">
        <v>45819.586284722223</v>
      </c>
      <c r="C14500" s="69" t="s">
        <v>223</v>
      </c>
      <c r="D14500" s="69" t="s">
        <v>1937</v>
      </c>
      <c r="E14500" s="69" t="s">
        <v>1974</v>
      </c>
      <c r="F14500" s="69">
        <v>2218</v>
      </c>
      <c r="G14500" s="69" t="s">
        <v>2440</v>
      </c>
    </row>
    <row r="14501" spans="1:7" ht="14.4">
      <c r="A14501" s="27" t="str">
        <f>VLOOKUP(C14501,'user list'!A:B,2,0)</f>
        <v>Admin</v>
      </c>
      <c r="B14501" s="172">
        <v>45819.586284722223</v>
      </c>
      <c r="C14501" s="69" t="s">
        <v>186</v>
      </c>
      <c r="D14501" s="69" t="s">
        <v>1937</v>
      </c>
      <c r="E14501" s="69" t="s">
        <v>1974</v>
      </c>
      <c r="F14501" s="69">
        <v>2218</v>
      </c>
      <c r="G14501" s="69" t="s">
        <v>1948</v>
      </c>
    </row>
    <row r="14502" spans="1:7" ht="14.4">
      <c r="A14502" s="27" t="str">
        <f>VLOOKUP(C14502,'user list'!A:B,2,0)</f>
        <v>Admin</v>
      </c>
      <c r="B14502" s="172">
        <v>45819.586296296293</v>
      </c>
      <c r="C14502" s="69" t="s">
        <v>186</v>
      </c>
      <c r="D14502" s="69" t="s">
        <v>1937</v>
      </c>
      <c r="E14502" s="69" t="s">
        <v>1974</v>
      </c>
      <c r="F14502" s="69">
        <v>2218</v>
      </c>
      <c r="G14502" s="69" t="s">
        <v>1948</v>
      </c>
    </row>
    <row r="14503" spans="1:7" ht="14.4">
      <c r="A14503" s="27" t="str">
        <f>VLOOKUP(C14503,'user list'!A:B,2,0)</f>
        <v>Admin</v>
      </c>
      <c r="B14503" s="172">
        <v>45819.586296296293</v>
      </c>
      <c r="C14503" s="69" t="s">
        <v>186</v>
      </c>
      <c r="D14503" s="69" t="s">
        <v>1937</v>
      </c>
      <c r="E14503" s="69" t="s">
        <v>1974</v>
      </c>
      <c r="F14503" s="69">
        <v>2218</v>
      </c>
      <c r="G14503" s="69" t="s">
        <v>1948</v>
      </c>
    </row>
    <row r="14504" spans="1:7" ht="14.4">
      <c r="A14504" s="27" t="str">
        <f>VLOOKUP(C14504,'user list'!A:B,2,0)</f>
        <v>Admin</v>
      </c>
      <c r="B14504" s="172">
        <v>45819.586296296293</v>
      </c>
      <c r="C14504" s="69" t="s">
        <v>186</v>
      </c>
      <c r="D14504" s="69" t="s">
        <v>1937</v>
      </c>
      <c r="E14504" s="69" t="s">
        <v>1974</v>
      </c>
      <c r="F14504" s="69">
        <v>2218</v>
      </c>
      <c r="G14504" s="69" t="s">
        <v>1947</v>
      </c>
    </row>
    <row r="14505" spans="1:7" ht="14.4">
      <c r="A14505" s="27" t="str">
        <f>VLOOKUP(C14505,'user list'!A:B,2,0)</f>
        <v>MDAD</v>
      </c>
      <c r="B14505" s="172">
        <v>45819.586446759262</v>
      </c>
      <c r="C14505" s="69" t="s">
        <v>223</v>
      </c>
      <c r="D14505" s="69" t="s">
        <v>1937</v>
      </c>
      <c r="E14505" s="69" t="s">
        <v>1974</v>
      </c>
      <c r="F14505" s="69">
        <v>2218</v>
      </c>
      <c r="G14505" s="69" t="s">
        <v>1939</v>
      </c>
    </row>
    <row r="14506" spans="1:7" ht="14.4">
      <c r="A14506" s="27" t="str">
        <f>VLOOKUP(C14506,'user list'!A:B,2,0)</f>
        <v>ADAAC</v>
      </c>
      <c r="B14506" s="172">
        <v>45819.587696759256</v>
      </c>
      <c r="C14506" s="69" t="s">
        <v>190</v>
      </c>
      <c r="D14506" s="69" t="s">
        <v>1937</v>
      </c>
      <c r="E14506" s="69" t="s">
        <v>2697</v>
      </c>
      <c r="F14506" s="69">
        <v>2138</v>
      </c>
      <c r="G14506" s="69" t="s">
        <v>1939</v>
      </c>
    </row>
    <row r="14507" spans="1:7" ht="14.4">
      <c r="A14507" s="27" t="str">
        <f>VLOOKUP(C14507,'user list'!A:B,2,0)</f>
        <v>ITDD</v>
      </c>
      <c r="B14507" s="172">
        <v>45819.590254629627</v>
      </c>
      <c r="C14507" s="69" t="s">
        <v>219</v>
      </c>
      <c r="D14507" s="69" t="s">
        <v>1937</v>
      </c>
      <c r="E14507" s="69" t="s">
        <v>2684</v>
      </c>
      <c r="F14507" s="69">
        <v>2096</v>
      </c>
      <c r="G14507" s="69" t="s">
        <v>1939</v>
      </c>
    </row>
    <row r="14508" spans="1:7" ht="14.4">
      <c r="A14508" s="27" t="str">
        <f>VLOOKUP(C14508,'user list'!A:B,2,0)</f>
        <v>ADAAC</v>
      </c>
      <c r="B14508" s="172">
        <v>45819.591643518521</v>
      </c>
      <c r="C14508" s="69" t="s">
        <v>190</v>
      </c>
      <c r="D14508" s="69" t="s">
        <v>1937</v>
      </c>
      <c r="E14508" s="69">
        <v>2219</v>
      </c>
      <c r="F14508" s="69">
        <v>2219</v>
      </c>
      <c r="G14508" s="69" t="s">
        <v>2440</v>
      </c>
    </row>
    <row r="14509" spans="1:7" ht="14.4">
      <c r="A14509" s="27" t="str">
        <f>VLOOKUP(C14509,'user list'!A:B,2,0)</f>
        <v>Admin</v>
      </c>
      <c r="B14509" s="172">
        <v>45819.591643518521</v>
      </c>
      <c r="C14509" s="69" t="s">
        <v>186</v>
      </c>
      <c r="D14509" s="69" t="s">
        <v>1937</v>
      </c>
      <c r="E14509" s="69">
        <v>2219</v>
      </c>
      <c r="F14509" s="69">
        <v>2219</v>
      </c>
      <c r="G14509" s="69" t="s">
        <v>1948</v>
      </c>
    </row>
    <row r="14510" spans="1:7" ht="14.4">
      <c r="A14510" s="27" t="str">
        <f>VLOOKUP(C14510,'user list'!A:B,2,0)</f>
        <v>Admin</v>
      </c>
      <c r="B14510" s="172">
        <v>45819.591643518521</v>
      </c>
      <c r="C14510" s="69" t="s">
        <v>186</v>
      </c>
      <c r="D14510" s="69" t="s">
        <v>1937</v>
      </c>
      <c r="E14510" s="69">
        <v>2219</v>
      </c>
      <c r="F14510" s="69">
        <v>2219</v>
      </c>
      <c r="G14510" s="69" t="s">
        <v>1948</v>
      </c>
    </row>
    <row r="14511" spans="1:7" ht="14.4">
      <c r="A14511" s="27" t="str">
        <f>VLOOKUP(C14511,'user list'!A:B,2,0)</f>
        <v>Admin</v>
      </c>
      <c r="B14511" s="172">
        <v>45819.59165509259</v>
      </c>
      <c r="C14511" s="69" t="s">
        <v>186</v>
      </c>
      <c r="D14511" s="69" t="s">
        <v>1937</v>
      </c>
      <c r="E14511" s="69">
        <v>2219</v>
      </c>
      <c r="F14511" s="69">
        <v>2219</v>
      </c>
      <c r="G14511" s="69" t="s">
        <v>1948</v>
      </c>
    </row>
    <row r="14512" spans="1:7" ht="14.4">
      <c r="A14512" s="27" t="str">
        <f>VLOOKUP(C14512,'user list'!A:B,2,0)</f>
        <v>ITDD</v>
      </c>
      <c r="B14512" s="172">
        <v>45819.592175925929</v>
      </c>
      <c r="C14512" s="69" t="s">
        <v>219</v>
      </c>
      <c r="D14512" s="69" t="s">
        <v>1937</v>
      </c>
      <c r="E14512" s="69" t="s">
        <v>2048</v>
      </c>
      <c r="F14512" s="69">
        <v>2220</v>
      </c>
      <c r="G14512" s="69" t="s">
        <v>2440</v>
      </c>
    </row>
    <row r="14513" spans="1:7" ht="14.4">
      <c r="A14513" s="27" t="str">
        <f>VLOOKUP(C14513,'user list'!A:B,2,0)</f>
        <v>Admin</v>
      </c>
      <c r="B14513" s="172">
        <v>45819.592175925929</v>
      </c>
      <c r="C14513" s="69" t="s">
        <v>186</v>
      </c>
      <c r="D14513" s="69" t="s">
        <v>1937</v>
      </c>
      <c r="E14513" s="69" t="s">
        <v>2048</v>
      </c>
      <c r="F14513" s="69">
        <v>2220</v>
      </c>
      <c r="G14513" s="69" t="s">
        <v>1948</v>
      </c>
    </row>
    <row r="14514" spans="1:7" ht="14.4">
      <c r="A14514" s="27" t="str">
        <f>VLOOKUP(C14514,'user list'!A:B,2,0)</f>
        <v>Admin</v>
      </c>
      <c r="B14514" s="172">
        <v>45819.592187499999</v>
      </c>
      <c r="C14514" s="69" t="s">
        <v>186</v>
      </c>
      <c r="D14514" s="69" t="s">
        <v>1937</v>
      </c>
      <c r="E14514" s="69" t="s">
        <v>2048</v>
      </c>
      <c r="F14514" s="69">
        <v>2220</v>
      </c>
      <c r="G14514" s="69" t="s">
        <v>1948</v>
      </c>
    </row>
    <row r="14515" spans="1:7" ht="14.4">
      <c r="A14515" s="27" t="str">
        <f>VLOOKUP(C14515,'user list'!A:B,2,0)</f>
        <v>Admin</v>
      </c>
      <c r="B14515" s="172">
        <v>45819.592187499999</v>
      </c>
      <c r="C14515" s="69" t="s">
        <v>186</v>
      </c>
      <c r="D14515" s="69" t="s">
        <v>1937</v>
      </c>
      <c r="E14515" s="69" t="s">
        <v>2048</v>
      </c>
      <c r="F14515" s="69">
        <v>2220</v>
      </c>
      <c r="G14515" s="69" t="s">
        <v>1948</v>
      </c>
    </row>
    <row r="14516" spans="1:7" ht="14.4">
      <c r="A14516" s="27" t="str">
        <f>VLOOKUP(C14516,'user list'!A:B,2,0)</f>
        <v>Admin</v>
      </c>
      <c r="B14516" s="172">
        <v>45819.592187499999</v>
      </c>
      <c r="C14516" s="69" t="s">
        <v>186</v>
      </c>
      <c r="D14516" s="69" t="s">
        <v>1937</v>
      </c>
      <c r="E14516" s="69" t="s">
        <v>2048</v>
      </c>
      <c r="F14516" s="69">
        <v>2220</v>
      </c>
      <c r="G14516" s="69" t="s">
        <v>1947</v>
      </c>
    </row>
    <row r="14517" spans="1:7" ht="14.4">
      <c r="A14517" s="27" t="str">
        <f>VLOOKUP(C14517,'user list'!A:B,2,0)</f>
        <v>ITDD</v>
      </c>
      <c r="B14517" s="172">
        <v>45819.592974537038</v>
      </c>
      <c r="C14517" s="69" t="s">
        <v>219</v>
      </c>
      <c r="D14517" s="69" t="s">
        <v>1937</v>
      </c>
      <c r="E14517" s="69" t="s">
        <v>2042</v>
      </c>
      <c r="F14517" s="69">
        <v>2221</v>
      </c>
      <c r="G14517" s="69" t="s">
        <v>2440</v>
      </c>
    </row>
    <row r="14518" spans="1:7" ht="14.4">
      <c r="A14518" s="27" t="str">
        <f>VLOOKUP(C14518,'user list'!A:B,2,0)</f>
        <v>Admin</v>
      </c>
      <c r="B14518" s="172">
        <v>45819.592974537038</v>
      </c>
      <c r="C14518" s="69" t="s">
        <v>186</v>
      </c>
      <c r="D14518" s="69" t="s">
        <v>1937</v>
      </c>
      <c r="E14518" s="69" t="s">
        <v>2042</v>
      </c>
      <c r="F14518" s="69">
        <v>2221</v>
      </c>
      <c r="G14518" s="69" t="s">
        <v>1948</v>
      </c>
    </row>
    <row r="14519" spans="1:7" ht="14.4">
      <c r="A14519" s="27" t="str">
        <f>VLOOKUP(C14519,'user list'!A:B,2,0)</f>
        <v>Admin</v>
      </c>
      <c r="B14519" s="172">
        <v>45819.592974537038</v>
      </c>
      <c r="C14519" s="69" t="s">
        <v>186</v>
      </c>
      <c r="D14519" s="69" t="s">
        <v>1937</v>
      </c>
      <c r="E14519" s="69" t="s">
        <v>2042</v>
      </c>
      <c r="F14519" s="69">
        <v>2221</v>
      </c>
      <c r="G14519" s="69" t="s">
        <v>1948</v>
      </c>
    </row>
    <row r="14520" spans="1:7" ht="14.4">
      <c r="A14520" s="27" t="str">
        <f>VLOOKUP(C14520,'user list'!A:B,2,0)</f>
        <v>Admin</v>
      </c>
      <c r="B14520" s="172">
        <v>45819.592974537038</v>
      </c>
      <c r="C14520" s="69" t="s">
        <v>186</v>
      </c>
      <c r="D14520" s="69" t="s">
        <v>1937</v>
      </c>
      <c r="E14520" s="69" t="s">
        <v>2042</v>
      </c>
      <c r="F14520" s="69">
        <v>2221</v>
      </c>
      <c r="G14520" s="69" t="s">
        <v>1948</v>
      </c>
    </row>
    <row r="14521" spans="1:7" ht="14.4">
      <c r="A14521" s="27" t="str">
        <f>VLOOKUP(C14521,'user list'!A:B,2,0)</f>
        <v>Admin</v>
      </c>
      <c r="B14521" s="172">
        <v>45819.592986111114</v>
      </c>
      <c r="C14521" s="69" t="s">
        <v>186</v>
      </c>
      <c r="D14521" s="69" t="s">
        <v>1937</v>
      </c>
      <c r="E14521" s="69" t="s">
        <v>2042</v>
      </c>
      <c r="F14521" s="69">
        <v>2221</v>
      </c>
      <c r="G14521" s="69" t="s">
        <v>1947</v>
      </c>
    </row>
    <row r="14522" spans="1:7" ht="14.4">
      <c r="A14522" s="27" t="str">
        <f>VLOOKUP(C14522,'user list'!A:B,2,0)</f>
        <v>ADAAC</v>
      </c>
      <c r="B14522" s="172">
        <v>45819.597326388888</v>
      </c>
      <c r="C14522" s="69" t="s">
        <v>190</v>
      </c>
      <c r="D14522" s="69" t="s">
        <v>1937</v>
      </c>
      <c r="E14522" s="69" t="s">
        <v>2770</v>
      </c>
      <c r="F14522" s="69">
        <v>2222</v>
      </c>
      <c r="G14522" s="69" t="s">
        <v>2440</v>
      </c>
    </row>
    <row r="14523" spans="1:7" ht="14.4">
      <c r="A14523" s="27" t="str">
        <f>VLOOKUP(C14523,'user list'!A:B,2,0)</f>
        <v>Admin</v>
      </c>
      <c r="B14523" s="172">
        <v>45819.597326388888</v>
      </c>
      <c r="C14523" s="69" t="s">
        <v>186</v>
      </c>
      <c r="D14523" s="69" t="s">
        <v>1937</v>
      </c>
      <c r="E14523" s="69" t="s">
        <v>2770</v>
      </c>
      <c r="F14523" s="69">
        <v>2222</v>
      </c>
      <c r="G14523" s="69" t="s">
        <v>1948</v>
      </c>
    </row>
    <row r="14524" spans="1:7" ht="14.4">
      <c r="A14524" s="27" t="str">
        <f>VLOOKUP(C14524,'user list'!A:B,2,0)</f>
        <v>Admin</v>
      </c>
      <c r="B14524" s="172">
        <v>45819.597337962965</v>
      </c>
      <c r="C14524" s="69" t="s">
        <v>186</v>
      </c>
      <c r="D14524" s="69" t="s">
        <v>1937</v>
      </c>
      <c r="E14524" s="69" t="s">
        <v>2770</v>
      </c>
      <c r="F14524" s="69">
        <v>2222</v>
      </c>
      <c r="G14524" s="69" t="s">
        <v>1948</v>
      </c>
    </row>
    <row r="14525" spans="1:7" ht="14.4">
      <c r="A14525" s="27" t="str">
        <f>VLOOKUP(C14525,'user list'!A:B,2,0)</f>
        <v>Admin</v>
      </c>
      <c r="B14525" s="172">
        <v>45819.597337962965</v>
      </c>
      <c r="C14525" s="69" t="s">
        <v>186</v>
      </c>
      <c r="D14525" s="69" t="s">
        <v>1937</v>
      </c>
      <c r="E14525" s="69" t="s">
        <v>2770</v>
      </c>
      <c r="F14525" s="69">
        <v>2222</v>
      </c>
      <c r="G14525" s="69" t="s">
        <v>1947</v>
      </c>
    </row>
    <row r="14526" spans="1:7" ht="14.4">
      <c r="A14526" s="27" t="str">
        <f>VLOOKUP(C14526,'user list'!A:B,2,0)</f>
        <v>ADAAC</v>
      </c>
      <c r="B14526" s="172">
        <v>45819.597627314812</v>
      </c>
      <c r="C14526" s="69" t="s">
        <v>190</v>
      </c>
      <c r="D14526" s="69" t="s">
        <v>1937</v>
      </c>
      <c r="E14526" s="69" t="s">
        <v>2463</v>
      </c>
      <c r="F14526" s="69">
        <v>1760</v>
      </c>
      <c r="G14526" s="69" t="s">
        <v>1939</v>
      </c>
    </row>
    <row r="14527" spans="1:7" ht="14.4">
      <c r="A14527" s="27" t="str">
        <f>VLOOKUP(C14527,'user list'!A:B,2,0)</f>
        <v>ADAAC</v>
      </c>
      <c r="B14527" s="172">
        <v>45819.59778935185</v>
      </c>
      <c r="C14527" s="69" t="s">
        <v>190</v>
      </c>
      <c r="D14527" s="69" t="s">
        <v>1937</v>
      </c>
      <c r="E14527" s="69" t="s">
        <v>2556</v>
      </c>
      <c r="F14527" s="69">
        <v>1916</v>
      </c>
      <c r="G14527" s="69" t="s">
        <v>1939</v>
      </c>
    </row>
    <row r="14528" spans="1:7" ht="14.4">
      <c r="A14528" s="27" t="str">
        <f>VLOOKUP(C14528,'user list'!A:B,2,0)</f>
        <v>ADAAC</v>
      </c>
      <c r="B14528" s="172">
        <v>45819.597881944443</v>
      </c>
      <c r="C14528" s="69" t="s">
        <v>190</v>
      </c>
      <c r="D14528" s="69" t="s">
        <v>1937</v>
      </c>
      <c r="E14528" s="69" t="s">
        <v>2577</v>
      </c>
      <c r="F14528" s="69">
        <v>1946</v>
      </c>
      <c r="G14528" s="69" t="s">
        <v>1939</v>
      </c>
    </row>
    <row r="14529" spans="1:7" ht="14.4">
      <c r="A14529" s="27" t="str">
        <f>VLOOKUP(C14529,'user list'!A:B,2,0)</f>
        <v>OCM</v>
      </c>
      <c r="B14529" s="172">
        <v>45819.598356481481</v>
      </c>
      <c r="C14529" s="69" t="s">
        <v>236</v>
      </c>
      <c r="D14529" s="69" t="s">
        <v>1937</v>
      </c>
      <c r="E14529" s="69" t="s">
        <v>2771</v>
      </c>
      <c r="F14529" s="69">
        <v>2223</v>
      </c>
      <c r="G14529" s="69" t="s">
        <v>2440</v>
      </c>
    </row>
    <row r="14530" spans="1:7" ht="14.4">
      <c r="A14530" s="27" t="str">
        <f>VLOOKUP(C14530,'user list'!A:B,2,0)</f>
        <v>Admin</v>
      </c>
      <c r="B14530" s="172">
        <v>45819.598356481481</v>
      </c>
      <c r="C14530" s="69" t="s">
        <v>186</v>
      </c>
      <c r="D14530" s="69" t="s">
        <v>1937</v>
      </c>
      <c r="E14530" s="69" t="s">
        <v>2771</v>
      </c>
      <c r="F14530" s="69">
        <v>2223</v>
      </c>
      <c r="G14530" s="69" t="s">
        <v>1948</v>
      </c>
    </row>
    <row r="14531" spans="1:7" ht="14.4">
      <c r="A14531" s="27" t="str">
        <f>VLOOKUP(C14531,'user list'!A:B,2,0)</f>
        <v>Admin</v>
      </c>
      <c r="B14531" s="172">
        <v>45819.598356481481</v>
      </c>
      <c r="C14531" s="69" t="s">
        <v>186</v>
      </c>
      <c r="D14531" s="69" t="s">
        <v>1937</v>
      </c>
      <c r="E14531" s="69" t="s">
        <v>2771</v>
      </c>
      <c r="F14531" s="69">
        <v>2223</v>
      </c>
      <c r="G14531" s="69" t="s">
        <v>1948</v>
      </c>
    </row>
    <row r="14532" spans="1:7" ht="14.4">
      <c r="A14532" s="27" t="str">
        <f>VLOOKUP(C14532,'user list'!A:B,2,0)</f>
        <v>Admin</v>
      </c>
      <c r="B14532" s="172">
        <v>45819.598356481481</v>
      </c>
      <c r="C14532" s="69" t="s">
        <v>186</v>
      </c>
      <c r="D14532" s="69" t="s">
        <v>1937</v>
      </c>
      <c r="E14532" s="69" t="s">
        <v>2771</v>
      </c>
      <c r="F14532" s="69">
        <v>2223</v>
      </c>
      <c r="G14532" s="69" t="s">
        <v>1948</v>
      </c>
    </row>
    <row r="14533" spans="1:7" ht="14.4">
      <c r="A14533" s="27" t="str">
        <f>VLOOKUP(C14533,'user list'!A:B,2,0)</f>
        <v>Admin</v>
      </c>
      <c r="B14533" s="172">
        <v>45819.598368055558</v>
      </c>
      <c r="C14533" s="69" t="s">
        <v>186</v>
      </c>
      <c r="D14533" s="69" t="s">
        <v>1937</v>
      </c>
      <c r="E14533" s="69" t="s">
        <v>2771</v>
      </c>
      <c r="F14533" s="69">
        <v>2223</v>
      </c>
      <c r="G14533" s="69" t="s">
        <v>2513</v>
      </c>
    </row>
    <row r="14534" spans="1:7" ht="14.4">
      <c r="A14534" s="27" t="str">
        <f>VLOOKUP(C14534,'user list'!A:B,2,0)</f>
        <v>Admin</v>
      </c>
      <c r="B14534" s="172">
        <v>45819.598368055558</v>
      </c>
      <c r="C14534" s="69" t="s">
        <v>186</v>
      </c>
      <c r="D14534" s="69" t="s">
        <v>1937</v>
      </c>
      <c r="E14534" s="69" t="s">
        <v>2612</v>
      </c>
      <c r="F14534" s="69">
        <v>2013</v>
      </c>
      <c r="G14534" s="69" t="s">
        <v>1948</v>
      </c>
    </row>
    <row r="14535" spans="1:7" ht="14.4">
      <c r="A14535" s="27" t="str">
        <f>VLOOKUP(C14535,'user list'!A:B,2,0)</f>
        <v>Admin</v>
      </c>
      <c r="B14535" s="172">
        <v>45819.598368055558</v>
      </c>
      <c r="C14535" s="69" t="s">
        <v>186</v>
      </c>
      <c r="D14535" s="69" t="s">
        <v>1937</v>
      </c>
      <c r="E14535" s="69" t="s">
        <v>2771</v>
      </c>
      <c r="F14535" s="69">
        <v>2223</v>
      </c>
      <c r="G14535" s="69" t="s">
        <v>1948</v>
      </c>
    </row>
    <row r="14536" spans="1:7" ht="14.4">
      <c r="A14536" s="27" t="str">
        <f>VLOOKUP(C14536,'user list'!A:B,2,0)</f>
        <v>Admin</v>
      </c>
      <c r="B14536" s="172">
        <v>45819.598368055558</v>
      </c>
      <c r="C14536" s="69" t="s">
        <v>186</v>
      </c>
      <c r="D14536" s="69" t="s">
        <v>1937</v>
      </c>
      <c r="E14536" s="69" t="s">
        <v>2771</v>
      </c>
      <c r="F14536" s="69">
        <v>2223</v>
      </c>
      <c r="G14536" s="69" t="s">
        <v>1947</v>
      </c>
    </row>
    <row r="14537" spans="1:7" ht="14.4">
      <c r="A14537" s="27" t="str">
        <f>VLOOKUP(C14537,'user list'!A:B,2,0)</f>
        <v>Admin</v>
      </c>
      <c r="B14537" s="172">
        <v>45819.598368055558</v>
      </c>
      <c r="C14537" s="69" t="s">
        <v>186</v>
      </c>
      <c r="D14537" s="69" t="s">
        <v>1937</v>
      </c>
      <c r="E14537" s="69" t="s">
        <v>2612</v>
      </c>
      <c r="F14537" s="69">
        <v>2013</v>
      </c>
      <c r="G14537" s="69" t="s">
        <v>1947</v>
      </c>
    </row>
    <row r="14538" spans="1:7" ht="14.4">
      <c r="A14538" s="27" t="str">
        <f>VLOOKUP(C14538,'user list'!A:B,2,0)</f>
        <v>Admin</v>
      </c>
      <c r="B14538" s="172">
        <v>45819.598368055558</v>
      </c>
      <c r="C14538" s="69" t="s">
        <v>186</v>
      </c>
      <c r="D14538" s="69" t="s">
        <v>1937</v>
      </c>
      <c r="E14538" s="69" t="s">
        <v>2612</v>
      </c>
      <c r="F14538" s="69">
        <v>2013</v>
      </c>
      <c r="G14538" s="69" t="s">
        <v>1948</v>
      </c>
    </row>
    <row r="14539" spans="1:7" ht="14.4">
      <c r="A14539" s="27" t="str">
        <f>VLOOKUP(C14539,'user list'!A:B,2,0)</f>
        <v>Admin</v>
      </c>
      <c r="B14539" s="172">
        <v>45819.598368055558</v>
      </c>
      <c r="C14539" s="69" t="s">
        <v>186</v>
      </c>
      <c r="D14539" s="69" t="s">
        <v>1937</v>
      </c>
      <c r="E14539" s="69" t="s">
        <v>2771</v>
      </c>
      <c r="F14539" s="69">
        <v>2223</v>
      </c>
      <c r="G14539" s="69" t="s">
        <v>1948</v>
      </c>
    </row>
    <row r="14540" spans="1:7" ht="14.4">
      <c r="A14540" s="27" t="str">
        <f>VLOOKUP(C14540,'user list'!A:B,2,0)</f>
        <v>PDAD</v>
      </c>
      <c r="B14540" s="172">
        <v>45819.598981481482</v>
      </c>
      <c r="C14540" s="69" t="s">
        <v>257</v>
      </c>
      <c r="D14540" s="69" t="s">
        <v>1937</v>
      </c>
      <c r="E14540" s="69" t="s">
        <v>2480</v>
      </c>
      <c r="F14540" s="69">
        <v>1795</v>
      </c>
      <c r="G14540" s="69" t="s">
        <v>1939</v>
      </c>
    </row>
    <row r="14541" spans="1:7" ht="14.4">
      <c r="A14541" s="27" t="str">
        <f>VLOOKUP(C14541,'user list'!A:B,2,0)</f>
        <v>ADAAC</v>
      </c>
      <c r="B14541" s="172">
        <v>45819.599178240744</v>
      </c>
      <c r="C14541" s="69" t="s">
        <v>190</v>
      </c>
      <c r="D14541" s="69" t="s">
        <v>1937</v>
      </c>
      <c r="E14541" s="69" t="s">
        <v>2585</v>
      </c>
      <c r="F14541" s="69">
        <v>1962</v>
      </c>
      <c r="G14541" s="69" t="s">
        <v>1939</v>
      </c>
    </row>
    <row r="14542" spans="1:7" ht="14.4">
      <c r="A14542" s="27" t="str">
        <f>VLOOKUP(C14542,'user list'!A:B,2,0)</f>
        <v>ADAAC</v>
      </c>
      <c r="B14542" s="172">
        <v>45819.599756944444</v>
      </c>
      <c r="C14542" s="69" t="s">
        <v>190</v>
      </c>
      <c r="D14542" s="69" t="s">
        <v>1937</v>
      </c>
      <c r="E14542" s="69" t="s">
        <v>2585</v>
      </c>
      <c r="F14542" s="69">
        <v>1962</v>
      </c>
      <c r="G14542" s="69" t="s">
        <v>1947</v>
      </c>
    </row>
    <row r="14543" spans="1:7" ht="14.4">
      <c r="A14543" s="27" t="str">
        <f>VLOOKUP(C14543,'user list'!A:B,2,0)</f>
        <v>ADAAC</v>
      </c>
      <c r="B14543" s="172">
        <v>45819.599756944444</v>
      </c>
      <c r="C14543" s="69" t="s">
        <v>190</v>
      </c>
      <c r="D14543" s="69" t="s">
        <v>1937</v>
      </c>
      <c r="E14543" s="69" t="s">
        <v>2585</v>
      </c>
      <c r="F14543" s="69">
        <v>1962</v>
      </c>
      <c r="G14543" s="69" t="s">
        <v>1948</v>
      </c>
    </row>
    <row r="14544" spans="1:7" ht="14.4">
      <c r="A14544" s="27" t="str">
        <f>VLOOKUP(C14544,'user list'!A:B,2,0)</f>
        <v>ADAAC</v>
      </c>
      <c r="B14544" s="172">
        <v>45819.599756944444</v>
      </c>
      <c r="C14544" s="69" t="s">
        <v>190</v>
      </c>
      <c r="D14544" s="69" t="s">
        <v>1937</v>
      </c>
      <c r="E14544" s="69" t="s">
        <v>2585</v>
      </c>
      <c r="F14544" s="69">
        <v>1962</v>
      </c>
      <c r="G14544" s="69" t="s">
        <v>1939</v>
      </c>
    </row>
    <row r="14545" spans="1:7" ht="14.4">
      <c r="A14545" s="27" t="str">
        <f>VLOOKUP(C14545,'user list'!A:B,2,0)</f>
        <v>Admin</v>
      </c>
      <c r="B14545" s="172">
        <v>45819.599780092591</v>
      </c>
      <c r="C14545" s="69" t="s">
        <v>186</v>
      </c>
      <c r="D14545" s="69" t="s">
        <v>1937</v>
      </c>
      <c r="E14545" s="69" t="s">
        <v>2771</v>
      </c>
      <c r="F14545" s="69">
        <v>2223</v>
      </c>
      <c r="G14545" s="69" t="s">
        <v>1947</v>
      </c>
    </row>
    <row r="14546" spans="1:7" ht="14.4">
      <c r="A14546" s="27" t="str">
        <f>VLOOKUP(C14546,'user list'!A:B,2,0)</f>
        <v>Admin</v>
      </c>
      <c r="B14546" s="172">
        <v>45819.599780092591</v>
      </c>
      <c r="C14546" s="69" t="s">
        <v>186</v>
      </c>
      <c r="D14546" s="69" t="s">
        <v>1937</v>
      </c>
      <c r="E14546" s="69" t="s">
        <v>2771</v>
      </c>
      <c r="F14546" s="69">
        <v>2223</v>
      </c>
      <c r="G14546" s="69" t="s">
        <v>1948</v>
      </c>
    </row>
    <row r="14547" spans="1:7" ht="14.4">
      <c r="A14547" s="27" t="str">
        <f>VLOOKUP(C14547,'user list'!A:B,2,0)</f>
        <v>Admin</v>
      </c>
      <c r="B14547" s="172">
        <v>45819.599780092591</v>
      </c>
      <c r="C14547" s="69" t="s">
        <v>186</v>
      </c>
      <c r="D14547" s="69" t="s">
        <v>1937</v>
      </c>
      <c r="E14547" s="69" t="s">
        <v>2612</v>
      </c>
      <c r="F14547" s="69">
        <v>2013</v>
      </c>
      <c r="G14547" s="69" t="s">
        <v>1948</v>
      </c>
    </row>
    <row r="14548" spans="1:7" ht="14.4">
      <c r="A14548" s="27" t="str">
        <f>VLOOKUP(C14548,'user list'!A:B,2,0)</f>
        <v>ADAAC</v>
      </c>
      <c r="B14548" s="172">
        <v>45819.599918981483</v>
      </c>
      <c r="C14548" s="69" t="s">
        <v>190</v>
      </c>
      <c r="D14548" s="69" t="s">
        <v>1937</v>
      </c>
      <c r="E14548" s="69" t="s">
        <v>2463</v>
      </c>
      <c r="F14548" s="69">
        <v>1760</v>
      </c>
      <c r="G14548" s="69" t="s">
        <v>1939</v>
      </c>
    </row>
    <row r="14549" spans="1:7" ht="14.4">
      <c r="A14549" s="27" t="str">
        <f>VLOOKUP(C14549,'user list'!A:B,2,0)</f>
        <v>ADAAC</v>
      </c>
      <c r="B14549" s="172">
        <v>45819.600243055553</v>
      </c>
      <c r="C14549" s="69" t="s">
        <v>190</v>
      </c>
      <c r="D14549" s="69" t="s">
        <v>1937</v>
      </c>
      <c r="E14549" s="69" t="s">
        <v>2463</v>
      </c>
      <c r="F14549" s="69">
        <v>1760</v>
      </c>
      <c r="G14549" s="69" t="s">
        <v>1947</v>
      </c>
    </row>
    <row r="14550" spans="1:7" ht="14.4">
      <c r="A14550" s="27" t="str">
        <f>VLOOKUP(C14550,'user list'!A:B,2,0)</f>
        <v>ADAAC</v>
      </c>
      <c r="B14550" s="172">
        <v>45819.600243055553</v>
      </c>
      <c r="C14550" s="69" t="s">
        <v>190</v>
      </c>
      <c r="D14550" s="69" t="s">
        <v>1937</v>
      </c>
      <c r="E14550" s="69" t="s">
        <v>2463</v>
      </c>
      <c r="F14550" s="69">
        <v>1760</v>
      </c>
      <c r="G14550" s="69" t="s">
        <v>1948</v>
      </c>
    </row>
    <row r="14551" spans="1:7" ht="14.4">
      <c r="A14551" s="27" t="str">
        <f>VLOOKUP(C14551,'user list'!A:B,2,0)</f>
        <v>ADAAC</v>
      </c>
      <c r="B14551" s="172">
        <v>45819.600254629629</v>
      </c>
      <c r="C14551" s="69" t="s">
        <v>190</v>
      </c>
      <c r="D14551" s="69" t="s">
        <v>1937</v>
      </c>
      <c r="E14551" s="69" t="s">
        <v>2463</v>
      </c>
      <c r="F14551" s="69">
        <v>1760</v>
      </c>
      <c r="G14551" s="69" t="s">
        <v>1939</v>
      </c>
    </row>
    <row r="14552" spans="1:7" ht="14.4">
      <c r="A14552" s="27" t="str">
        <f>VLOOKUP(C14552,'user list'!A:B,2,0)</f>
        <v>ADAAC</v>
      </c>
      <c r="B14552" s="172">
        <v>45819.600300925929</v>
      </c>
      <c r="C14552" s="69" t="s">
        <v>190</v>
      </c>
      <c r="D14552" s="69" t="s">
        <v>1937</v>
      </c>
      <c r="E14552" s="69" t="s">
        <v>2556</v>
      </c>
      <c r="F14552" s="69">
        <v>1916</v>
      </c>
      <c r="G14552" s="69" t="s">
        <v>1939</v>
      </c>
    </row>
    <row r="14553" spans="1:7" ht="14.4">
      <c r="A14553" s="27" t="str">
        <f>VLOOKUP(C14553,'user list'!A:B,2,0)</f>
        <v>ADAAC</v>
      </c>
      <c r="B14553" s="172">
        <v>45819.600532407407</v>
      </c>
      <c r="C14553" s="69" t="s">
        <v>190</v>
      </c>
      <c r="D14553" s="69" t="s">
        <v>1937</v>
      </c>
      <c r="E14553" s="69" t="s">
        <v>2556</v>
      </c>
      <c r="F14553" s="69">
        <v>1916</v>
      </c>
      <c r="G14553" s="69" t="s">
        <v>1947</v>
      </c>
    </row>
    <row r="14554" spans="1:7" ht="14.4">
      <c r="A14554" s="27" t="str">
        <f>VLOOKUP(C14554,'user list'!A:B,2,0)</f>
        <v>ADAAC</v>
      </c>
      <c r="B14554" s="172">
        <v>45819.600532407407</v>
      </c>
      <c r="C14554" s="69" t="s">
        <v>190</v>
      </c>
      <c r="D14554" s="69" t="s">
        <v>1937</v>
      </c>
      <c r="E14554" s="69" t="s">
        <v>2556</v>
      </c>
      <c r="F14554" s="69">
        <v>1916</v>
      </c>
      <c r="G14554" s="69" t="s">
        <v>1948</v>
      </c>
    </row>
    <row r="14555" spans="1:7" ht="14.4">
      <c r="A14555" s="27" t="str">
        <f>VLOOKUP(C14555,'user list'!A:B,2,0)</f>
        <v>ADAAC</v>
      </c>
      <c r="B14555" s="172">
        <v>45819.600532407407</v>
      </c>
      <c r="C14555" s="69" t="s">
        <v>190</v>
      </c>
      <c r="D14555" s="69" t="s">
        <v>1937</v>
      </c>
      <c r="E14555" s="69" t="s">
        <v>2556</v>
      </c>
      <c r="F14555" s="69">
        <v>1916</v>
      </c>
      <c r="G14555" s="69" t="s">
        <v>1939</v>
      </c>
    </row>
    <row r="14556" spans="1:7" ht="14.4">
      <c r="A14556" s="27" t="str">
        <f>VLOOKUP(C14556,'user list'!A:B,2,0)</f>
        <v>ADAAC</v>
      </c>
      <c r="B14556" s="172">
        <v>45819.600590277776</v>
      </c>
      <c r="C14556" s="69" t="s">
        <v>190</v>
      </c>
      <c r="D14556" s="69" t="s">
        <v>1937</v>
      </c>
      <c r="E14556" s="69" t="s">
        <v>2577</v>
      </c>
      <c r="F14556" s="69">
        <v>1946</v>
      </c>
      <c r="G14556" s="69" t="s">
        <v>1939</v>
      </c>
    </row>
    <row r="14557" spans="1:7" ht="14.4">
      <c r="A14557" s="27" t="str">
        <f>VLOOKUP(C14557,'user list'!A:B,2,0)</f>
        <v>ADAAC</v>
      </c>
      <c r="B14557" s="172">
        <v>45819.600787037038</v>
      </c>
      <c r="C14557" s="69" t="s">
        <v>190</v>
      </c>
      <c r="D14557" s="69" t="s">
        <v>1937</v>
      </c>
      <c r="E14557" s="69" t="s">
        <v>2577</v>
      </c>
      <c r="F14557" s="69">
        <v>1946</v>
      </c>
      <c r="G14557" s="69" t="s">
        <v>1947</v>
      </c>
    </row>
    <row r="14558" spans="1:7" ht="14.4">
      <c r="A14558" s="27" t="str">
        <f>VLOOKUP(C14558,'user list'!A:B,2,0)</f>
        <v>ADAAC</v>
      </c>
      <c r="B14558" s="172">
        <v>45819.600787037038</v>
      </c>
      <c r="C14558" s="69" t="s">
        <v>190</v>
      </c>
      <c r="D14558" s="69" t="s">
        <v>1937</v>
      </c>
      <c r="E14558" s="69" t="s">
        <v>2577</v>
      </c>
      <c r="F14558" s="69">
        <v>1946</v>
      </c>
      <c r="G14558" s="69" t="s">
        <v>1948</v>
      </c>
    </row>
    <row r="14559" spans="1:7" ht="14.4">
      <c r="A14559" s="27" t="str">
        <f>VLOOKUP(C14559,'user list'!A:B,2,0)</f>
        <v>ADAAC</v>
      </c>
      <c r="B14559" s="172">
        <v>45819.600787037038</v>
      </c>
      <c r="C14559" s="69" t="s">
        <v>190</v>
      </c>
      <c r="D14559" s="69" t="s">
        <v>1937</v>
      </c>
      <c r="E14559" s="69" t="s">
        <v>2577</v>
      </c>
      <c r="F14559" s="69">
        <v>1946</v>
      </c>
      <c r="G14559" s="69" t="s">
        <v>1939</v>
      </c>
    </row>
    <row r="14560" spans="1:7" ht="14.4">
      <c r="A14560" s="27" t="str">
        <f>VLOOKUP(C14560,'user list'!A:B,2,0)</f>
        <v>ADAAC</v>
      </c>
      <c r="B14560" s="172">
        <v>45819.60083333333</v>
      </c>
      <c r="C14560" s="69" t="s">
        <v>190</v>
      </c>
      <c r="D14560" s="69" t="s">
        <v>1937</v>
      </c>
      <c r="E14560" s="69" t="s">
        <v>2697</v>
      </c>
      <c r="F14560" s="69">
        <v>2138</v>
      </c>
      <c r="G14560" s="69" t="s">
        <v>1939</v>
      </c>
    </row>
    <row r="14561" spans="1:7" ht="14.4">
      <c r="A14561" s="27" t="str">
        <f>VLOOKUP(C14561,'user list'!A:B,2,0)</f>
        <v>OCM</v>
      </c>
      <c r="B14561" s="172">
        <v>45819.601365740738</v>
      </c>
      <c r="C14561" s="69" t="s">
        <v>236</v>
      </c>
      <c r="D14561" s="69" t="s">
        <v>1937</v>
      </c>
      <c r="E14561" s="69" t="s">
        <v>2772</v>
      </c>
      <c r="F14561" s="69">
        <v>2224</v>
      </c>
      <c r="G14561" s="69" t="s">
        <v>2440</v>
      </c>
    </row>
    <row r="14562" spans="1:7" ht="14.4">
      <c r="A14562" s="27" t="str">
        <f>VLOOKUP(C14562,'user list'!A:B,2,0)</f>
        <v>Admin</v>
      </c>
      <c r="B14562" s="172">
        <v>45819.601365740738</v>
      </c>
      <c r="C14562" s="69" t="s">
        <v>186</v>
      </c>
      <c r="D14562" s="69" t="s">
        <v>1937</v>
      </c>
      <c r="E14562" s="69" t="s">
        <v>2772</v>
      </c>
      <c r="F14562" s="69">
        <v>2224</v>
      </c>
      <c r="G14562" s="69" t="s">
        <v>1948</v>
      </c>
    </row>
    <row r="14563" spans="1:7" ht="14.4">
      <c r="A14563" s="27" t="str">
        <f>VLOOKUP(C14563,'user list'!A:B,2,0)</f>
        <v>Admin</v>
      </c>
      <c r="B14563" s="172">
        <v>45819.601365740738</v>
      </c>
      <c r="C14563" s="69" t="s">
        <v>186</v>
      </c>
      <c r="D14563" s="69" t="s">
        <v>1937</v>
      </c>
      <c r="E14563" s="69" t="s">
        <v>2772</v>
      </c>
      <c r="F14563" s="69">
        <v>2224</v>
      </c>
      <c r="G14563" s="69" t="s">
        <v>2513</v>
      </c>
    </row>
    <row r="14564" spans="1:7" ht="14.4">
      <c r="A14564" s="27" t="str">
        <f>VLOOKUP(C14564,'user list'!A:B,2,0)</f>
        <v>Admin</v>
      </c>
      <c r="B14564" s="172">
        <v>45819.601365740738</v>
      </c>
      <c r="C14564" s="69" t="s">
        <v>186</v>
      </c>
      <c r="D14564" s="69" t="s">
        <v>1937</v>
      </c>
      <c r="E14564" s="69" t="s">
        <v>2772</v>
      </c>
      <c r="F14564" s="69">
        <v>2224</v>
      </c>
      <c r="G14564" s="69" t="s">
        <v>1948</v>
      </c>
    </row>
    <row r="14565" spans="1:7" ht="14.4">
      <c r="A14565" s="27" t="str">
        <f>VLOOKUP(C14565,'user list'!A:B,2,0)</f>
        <v>Admin</v>
      </c>
      <c r="B14565" s="172">
        <v>45819.601365740738</v>
      </c>
      <c r="C14565" s="69" t="s">
        <v>186</v>
      </c>
      <c r="D14565" s="69" t="s">
        <v>1937</v>
      </c>
      <c r="E14565" s="69" t="s">
        <v>2041</v>
      </c>
      <c r="F14565" s="69">
        <v>2059</v>
      </c>
      <c r="G14565" s="69" t="s">
        <v>1948</v>
      </c>
    </row>
    <row r="14566" spans="1:7" ht="14.4">
      <c r="A14566" s="27" t="str">
        <f>VLOOKUP(C14566,'user list'!A:B,2,0)</f>
        <v>Admin</v>
      </c>
      <c r="B14566" s="172">
        <v>45819.601365740738</v>
      </c>
      <c r="C14566" s="69" t="s">
        <v>186</v>
      </c>
      <c r="D14566" s="69" t="s">
        <v>1937</v>
      </c>
      <c r="E14566" s="69" t="s">
        <v>2772</v>
      </c>
      <c r="F14566" s="69">
        <v>2224</v>
      </c>
      <c r="G14566" s="69" t="s">
        <v>1948</v>
      </c>
    </row>
    <row r="14567" spans="1:7" ht="14.4">
      <c r="A14567" s="27" t="str">
        <f>VLOOKUP(C14567,'user list'!A:B,2,0)</f>
        <v>Admin</v>
      </c>
      <c r="B14567" s="172">
        <v>45819.601365740738</v>
      </c>
      <c r="C14567" s="69" t="s">
        <v>186</v>
      </c>
      <c r="D14567" s="69" t="s">
        <v>1937</v>
      </c>
      <c r="E14567" s="69" t="s">
        <v>2772</v>
      </c>
      <c r="F14567" s="69">
        <v>2224</v>
      </c>
      <c r="G14567" s="69" t="s">
        <v>1948</v>
      </c>
    </row>
    <row r="14568" spans="1:7" ht="14.4">
      <c r="A14568" s="27" t="str">
        <f>VLOOKUP(C14568,'user list'!A:B,2,0)</f>
        <v>Admin</v>
      </c>
      <c r="B14568" s="172">
        <v>45819.601365740738</v>
      </c>
      <c r="C14568" s="69" t="s">
        <v>186</v>
      </c>
      <c r="D14568" s="69" t="s">
        <v>1937</v>
      </c>
      <c r="E14568" s="69" t="s">
        <v>2772</v>
      </c>
      <c r="F14568" s="69">
        <v>2224</v>
      </c>
      <c r="G14568" s="69" t="s">
        <v>1947</v>
      </c>
    </row>
    <row r="14569" spans="1:7" ht="14.4">
      <c r="A14569" s="27" t="str">
        <f>VLOOKUP(C14569,'user list'!A:B,2,0)</f>
        <v>Admin</v>
      </c>
      <c r="B14569" s="172">
        <v>45819.601365740738</v>
      </c>
      <c r="C14569" s="69" t="s">
        <v>186</v>
      </c>
      <c r="D14569" s="69" t="s">
        <v>1937</v>
      </c>
      <c r="E14569" s="69" t="s">
        <v>2041</v>
      </c>
      <c r="F14569" s="69">
        <v>2059</v>
      </c>
      <c r="G14569" s="69" t="s">
        <v>1947</v>
      </c>
    </row>
    <row r="14570" spans="1:7" ht="14.4">
      <c r="A14570" s="27" t="str">
        <f>VLOOKUP(C14570,'user list'!A:B,2,0)</f>
        <v>Admin</v>
      </c>
      <c r="B14570" s="172">
        <v>45819.601365740738</v>
      </c>
      <c r="C14570" s="69" t="s">
        <v>186</v>
      </c>
      <c r="D14570" s="69" t="s">
        <v>1937</v>
      </c>
      <c r="E14570" s="69" t="s">
        <v>2041</v>
      </c>
      <c r="F14570" s="69">
        <v>2059</v>
      </c>
      <c r="G14570" s="69" t="s">
        <v>1948</v>
      </c>
    </row>
    <row r="14571" spans="1:7" ht="14.4">
      <c r="A14571" s="27" t="str">
        <f>VLOOKUP(C14571,'user list'!A:B,2,0)</f>
        <v>Admin</v>
      </c>
      <c r="B14571" s="172">
        <v>45819.601365740738</v>
      </c>
      <c r="C14571" s="69" t="s">
        <v>186</v>
      </c>
      <c r="D14571" s="69" t="s">
        <v>1937</v>
      </c>
      <c r="E14571" s="69" t="s">
        <v>2772</v>
      </c>
      <c r="F14571" s="69">
        <v>2224</v>
      </c>
      <c r="G14571" s="69" t="s">
        <v>1948</v>
      </c>
    </row>
    <row r="14572" spans="1:7" ht="14.4">
      <c r="A14572" s="27" t="str">
        <f>VLOOKUP(C14572,'user list'!A:B,2,0)</f>
        <v>Admin</v>
      </c>
      <c r="B14572" s="172">
        <v>45819.601365740738</v>
      </c>
      <c r="C14572" s="69" t="s">
        <v>186</v>
      </c>
      <c r="D14572" s="69" t="s">
        <v>1937</v>
      </c>
      <c r="E14572" s="69" t="s">
        <v>2772</v>
      </c>
      <c r="F14572" s="69">
        <v>2224</v>
      </c>
      <c r="G14572" s="69" t="s">
        <v>1947</v>
      </c>
    </row>
    <row r="14573" spans="1:7" ht="14.4">
      <c r="A14573" s="27" t="str">
        <f>VLOOKUP(C14573,'user list'!A:B,2,0)</f>
        <v>Admin</v>
      </c>
      <c r="B14573" s="172">
        <v>45819.601365740738</v>
      </c>
      <c r="C14573" s="69" t="s">
        <v>186</v>
      </c>
      <c r="D14573" s="69" t="s">
        <v>1937</v>
      </c>
      <c r="E14573" s="69" t="s">
        <v>2772</v>
      </c>
      <c r="F14573" s="69">
        <v>2224</v>
      </c>
      <c r="G14573" s="69" t="s">
        <v>1948</v>
      </c>
    </row>
    <row r="14574" spans="1:7" ht="14.4">
      <c r="A14574" s="27" t="str">
        <f>VLOOKUP(C14574,'user list'!A:B,2,0)</f>
        <v>Admin</v>
      </c>
      <c r="B14574" s="172">
        <v>45819.601365740738</v>
      </c>
      <c r="C14574" s="69" t="s">
        <v>186</v>
      </c>
      <c r="D14574" s="69" t="s">
        <v>1937</v>
      </c>
      <c r="E14574" s="69" t="s">
        <v>2041</v>
      </c>
      <c r="F14574" s="69">
        <v>2059</v>
      </c>
      <c r="G14574" s="69" t="s">
        <v>1948</v>
      </c>
    </row>
    <row r="14575" spans="1:7" ht="14.4">
      <c r="A14575" s="27" t="str">
        <f>VLOOKUP(C14575,'user list'!A:B,2,0)</f>
        <v>OCM</v>
      </c>
      <c r="B14575" s="172">
        <v>45819.60255787037</v>
      </c>
      <c r="C14575" s="69" t="s">
        <v>236</v>
      </c>
      <c r="D14575" s="69" t="s">
        <v>1937</v>
      </c>
      <c r="E14575" s="69" t="s">
        <v>2773</v>
      </c>
      <c r="F14575" s="69">
        <v>2225</v>
      </c>
      <c r="G14575" s="69" t="s">
        <v>2440</v>
      </c>
    </row>
    <row r="14576" spans="1:7" ht="14.4">
      <c r="A14576" s="27" t="str">
        <f>VLOOKUP(C14576,'user list'!A:B,2,0)</f>
        <v>Admin</v>
      </c>
      <c r="B14576" s="172">
        <v>45819.60255787037</v>
      </c>
      <c r="C14576" s="69" t="s">
        <v>186</v>
      </c>
      <c r="D14576" s="69" t="s">
        <v>1937</v>
      </c>
      <c r="E14576" s="69" t="s">
        <v>2773</v>
      </c>
      <c r="F14576" s="69">
        <v>2225</v>
      </c>
      <c r="G14576" s="69" t="s">
        <v>2513</v>
      </c>
    </row>
    <row r="14577" spans="1:7" ht="14.4">
      <c r="A14577" s="27" t="str">
        <f>VLOOKUP(C14577,'user list'!A:B,2,0)</f>
        <v>Admin</v>
      </c>
      <c r="B14577" s="172">
        <v>45819.60255787037</v>
      </c>
      <c r="C14577" s="69" t="s">
        <v>186</v>
      </c>
      <c r="D14577" s="69" t="s">
        <v>1937</v>
      </c>
      <c r="E14577" s="69" t="s">
        <v>2773</v>
      </c>
      <c r="F14577" s="69">
        <v>2225</v>
      </c>
      <c r="G14577" s="69" t="s">
        <v>1948</v>
      </c>
    </row>
    <row r="14578" spans="1:7" ht="14.4">
      <c r="A14578" s="27" t="str">
        <f>VLOOKUP(C14578,'user list'!A:B,2,0)</f>
        <v>Admin</v>
      </c>
      <c r="B14578" s="172">
        <v>45819.60255787037</v>
      </c>
      <c r="C14578" s="69" t="s">
        <v>186</v>
      </c>
      <c r="D14578" s="69" t="s">
        <v>1937</v>
      </c>
      <c r="E14578" s="69" t="s">
        <v>2773</v>
      </c>
      <c r="F14578" s="69">
        <v>2225</v>
      </c>
      <c r="G14578" s="69" t="s">
        <v>1948</v>
      </c>
    </row>
    <row r="14579" spans="1:7" ht="14.4">
      <c r="A14579" s="27" t="str">
        <f>VLOOKUP(C14579,'user list'!A:B,2,0)</f>
        <v>Admin</v>
      </c>
      <c r="B14579" s="172">
        <v>45819.60255787037</v>
      </c>
      <c r="C14579" s="69" t="s">
        <v>186</v>
      </c>
      <c r="D14579" s="69" t="s">
        <v>1937</v>
      </c>
      <c r="E14579" s="69" t="s">
        <v>2773</v>
      </c>
      <c r="F14579" s="69">
        <v>2225</v>
      </c>
      <c r="G14579" s="69" t="s">
        <v>1948</v>
      </c>
    </row>
    <row r="14580" spans="1:7" ht="14.4">
      <c r="A14580" s="27" t="str">
        <f>VLOOKUP(C14580,'user list'!A:B,2,0)</f>
        <v>Admin</v>
      </c>
      <c r="B14580" s="172">
        <v>45819.60255787037</v>
      </c>
      <c r="C14580" s="69" t="s">
        <v>186</v>
      </c>
      <c r="D14580" s="69" t="s">
        <v>1937</v>
      </c>
      <c r="E14580" s="69" t="s">
        <v>2481</v>
      </c>
      <c r="F14580" s="69">
        <v>2011</v>
      </c>
      <c r="G14580" s="69" t="s">
        <v>1948</v>
      </c>
    </row>
    <row r="14581" spans="1:7" ht="14.4">
      <c r="A14581" s="27" t="str">
        <f>VLOOKUP(C14581,'user list'!A:B,2,0)</f>
        <v>Admin</v>
      </c>
      <c r="B14581" s="172">
        <v>45819.60255787037</v>
      </c>
      <c r="C14581" s="69" t="s">
        <v>186</v>
      </c>
      <c r="D14581" s="69" t="s">
        <v>1937</v>
      </c>
      <c r="E14581" s="69" t="s">
        <v>2773</v>
      </c>
      <c r="F14581" s="69">
        <v>2225</v>
      </c>
      <c r="G14581" s="69" t="s">
        <v>1948</v>
      </c>
    </row>
    <row r="14582" spans="1:7" ht="14.4">
      <c r="A14582" s="27" t="str">
        <f>VLOOKUP(C14582,'user list'!A:B,2,0)</f>
        <v>Admin</v>
      </c>
      <c r="B14582" s="172">
        <v>45819.60255787037</v>
      </c>
      <c r="C14582" s="69" t="s">
        <v>186</v>
      </c>
      <c r="D14582" s="69" t="s">
        <v>1937</v>
      </c>
      <c r="E14582" s="69" t="s">
        <v>2773</v>
      </c>
      <c r="F14582" s="69">
        <v>2225</v>
      </c>
      <c r="G14582" s="69" t="s">
        <v>1947</v>
      </c>
    </row>
    <row r="14583" spans="1:7" ht="14.4">
      <c r="A14583" s="27" t="str">
        <f>VLOOKUP(C14583,'user list'!A:B,2,0)</f>
        <v>Admin</v>
      </c>
      <c r="B14583" s="172">
        <v>45819.60255787037</v>
      </c>
      <c r="C14583" s="69" t="s">
        <v>186</v>
      </c>
      <c r="D14583" s="69" t="s">
        <v>1937</v>
      </c>
      <c r="E14583" s="69" t="s">
        <v>2773</v>
      </c>
      <c r="F14583" s="69">
        <v>2225</v>
      </c>
      <c r="G14583" s="69" t="s">
        <v>1947</v>
      </c>
    </row>
    <row r="14584" spans="1:7" ht="14.4">
      <c r="A14584" s="27" t="str">
        <f>VLOOKUP(C14584,'user list'!A:B,2,0)</f>
        <v>Admin</v>
      </c>
      <c r="B14584" s="172">
        <v>45819.60255787037</v>
      </c>
      <c r="C14584" s="69" t="s">
        <v>186</v>
      </c>
      <c r="D14584" s="69" t="s">
        <v>1937</v>
      </c>
      <c r="E14584" s="69" t="s">
        <v>2481</v>
      </c>
      <c r="F14584" s="69">
        <v>2011</v>
      </c>
      <c r="G14584" s="69" t="s">
        <v>1947</v>
      </c>
    </row>
    <row r="14585" spans="1:7" ht="14.4">
      <c r="A14585" s="27" t="str">
        <f>VLOOKUP(C14585,'user list'!A:B,2,0)</f>
        <v>Admin</v>
      </c>
      <c r="B14585" s="172">
        <v>45819.60255787037</v>
      </c>
      <c r="C14585" s="69" t="s">
        <v>186</v>
      </c>
      <c r="D14585" s="69" t="s">
        <v>1937</v>
      </c>
      <c r="E14585" s="69" t="s">
        <v>2773</v>
      </c>
      <c r="F14585" s="69">
        <v>2225</v>
      </c>
      <c r="G14585" s="69" t="s">
        <v>1948</v>
      </c>
    </row>
    <row r="14586" spans="1:7" ht="14.4">
      <c r="A14586" s="27" t="str">
        <f>VLOOKUP(C14586,'user list'!A:B,2,0)</f>
        <v>Admin</v>
      </c>
      <c r="B14586" s="172">
        <v>45819.60255787037</v>
      </c>
      <c r="C14586" s="69" t="s">
        <v>186</v>
      </c>
      <c r="D14586" s="69" t="s">
        <v>1937</v>
      </c>
      <c r="E14586" s="69" t="s">
        <v>2481</v>
      </c>
      <c r="F14586" s="69">
        <v>2011</v>
      </c>
      <c r="G14586" s="69" t="s">
        <v>1948</v>
      </c>
    </row>
    <row r="14587" spans="1:7" ht="14.4">
      <c r="A14587" s="27" t="str">
        <f>VLOOKUP(C14587,'user list'!A:B,2,0)</f>
        <v>Admin</v>
      </c>
      <c r="B14587" s="172">
        <v>45819.60255787037</v>
      </c>
      <c r="C14587" s="69" t="s">
        <v>186</v>
      </c>
      <c r="D14587" s="69" t="s">
        <v>1937</v>
      </c>
      <c r="E14587" s="69" t="s">
        <v>2773</v>
      </c>
      <c r="F14587" s="69">
        <v>2225</v>
      </c>
      <c r="G14587" s="69" t="s">
        <v>1948</v>
      </c>
    </row>
    <row r="14588" spans="1:7" ht="14.4">
      <c r="A14588" s="27" t="str">
        <f>VLOOKUP(C14588,'user list'!A:B,2,0)</f>
        <v>Admin</v>
      </c>
      <c r="B14588" s="172">
        <v>45819.60255787037</v>
      </c>
      <c r="C14588" s="69" t="s">
        <v>186</v>
      </c>
      <c r="D14588" s="69" t="s">
        <v>1937</v>
      </c>
      <c r="E14588" s="69" t="s">
        <v>2481</v>
      </c>
      <c r="F14588" s="69">
        <v>2011</v>
      </c>
      <c r="G14588" s="69" t="s">
        <v>1948</v>
      </c>
    </row>
    <row r="14589" spans="1:7" ht="14.4">
      <c r="A14589" s="27" t="str">
        <f>VLOOKUP(C14589,'user list'!A:B,2,0)</f>
        <v>Admin</v>
      </c>
      <c r="B14589" s="172">
        <v>45819.602569444447</v>
      </c>
      <c r="C14589" s="69" t="s">
        <v>186</v>
      </c>
      <c r="D14589" s="69" t="s">
        <v>1937</v>
      </c>
      <c r="E14589" s="69" t="s">
        <v>2773</v>
      </c>
      <c r="F14589" s="69">
        <v>2225</v>
      </c>
      <c r="G14589" s="69" t="s">
        <v>1948</v>
      </c>
    </row>
    <row r="14590" spans="1:7" ht="14.4">
      <c r="A14590" s="27" t="str">
        <f>VLOOKUP(C14590,'user list'!A:B,2,0)</f>
        <v>Admin</v>
      </c>
      <c r="B14590" s="172">
        <v>45819.602569444447</v>
      </c>
      <c r="C14590" s="69" t="s">
        <v>186</v>
      </c>
      <c r="D14590" s="69" t="s">
        <v>1937</v>
      </c>
      <c r="E14590" s="69" t="s">
        <v>2773</v>
      </c>
      <c r="F14590" s="69">
        <v>2225</v>
      </c>
      <c r="G14590" s="69" t="s">
        <v>1948</v>
      </c>
    </row>
    <row r="14591" spans="1:7" ht="14.4">
      <c r="A14591" s="27" t="str">
        <f>VLOOKUP(C14591,'user list'!A:B,2,0)</f>
        <v>OCAs</v>
      </c>
      <c r="B14591" s="172">
        <v>45819.603148148148</v>
      </c>
      <c r="C14591" s="69" t="s">
        <v>279</v>
      </c>
      <c r="D14591" s="69" t="s">
        <v>1937</v>
      </c>
      <c r="E14591" s="69" t="s">
        <v>2029</v>
      </c>
      <c r="F14591" s="69">
        <v>2208</v>
      </c>
      <c r="G14591" s="69" t="s">
        <v>1939</v>
      </c>
    </row>
    <row r="14592" spans="1:7" ht="14.4">
      <c r="A14592" s="27" t="str">
        <f>VLOOKUP(C14592,'user list'!A:B,2,0)</f>
        <v>OCAs</v>
      </c>
      <c r="B14592" s="172">
        <v>45819.603159722225</v>
      </c>
      <c r="C14592" s="69" t="s">
        <v>279</v>
      </c>
      <c r="D14592" s="69" t="s">
        <v>1937</v>
      </c>
      <c r="E14592" s="69" t="s">
        <v>2039</v>
      </c>
      <c r="F14592" s="69">
        <v>2195</v>
      </c>
      <c r="G14592" s="69" t="s">
        <v>1939</v>
      </c>
    </row>
    <row r="14593" spans="1:7" ht="14.4">
      <c r="A14593" s="27" t="str">
        <f>VLOOKUP(C14593,'user list'!A:B,2,0)</f>
        <v>ADAAC</v>
      </c>
      <c r="B14593" s="172">
        <v>45819.603217592594</v>
      </c>
      <c r="C14593" s="69" t="s">
        <v>190</v>
      </c>
      <c r="D14593" s="69" t="s">
        <v>1937</v>
      </c>
      <c r="E14593" s="69" t="s">
        <v>2697</v>
      </c>
      <c r="F14593" s="69">
        <v>2138</v>
      </c>
      <c r="G14593" s="69" t="s">
        <v>1947</v>
      </c>
    </row>
    <row r="14594" spans="1:7" ht="14.4">
      <c r="A14594" s="27" t="str">
        <f>VLOOKUP(C14594,'user list'!A:B,2,0)</f>
        <v>ADAAC</v>
      </c>
      <c r="B14594" s="172">
        <v>45819.603217592594</v>
      </c>
      <c r="C14594" s="69" t="s">
        <v>190</v>
      </c>
      <c r="D14594" s="69" t="s">
        <v>1937</v>
      </c>
      <c r="E14594" s="69" t="s">
        <v>2697</v>
      </c>
      <c r="F14594" s="69">
        <v>2138</v>
      </c>
      <c r="G14594" s="69" t="s">
        <v>1948</v>
      </c>
    </row>
    <row r="14595" spans="1:7" ht="14.4">
      <c r="A14595" s="27" t="str">
        <f>VLOOKUP(C14595,'user list'!A:B,2,0)</f>
        <v>ADAAC</v>
      </c>
      <c r="B14595" s="172">
        <v>45819.603217592594</v>
      </c>
      <c r="C14595" s="69" t="s">
        <v>190</v>
      </c>
      <c r="D14595" s="69" t="s">
        <v>1937</v>
      </c>
      <c r="E14595" s="69" t="s">
        <v>2697</v>
      </c>
      <c r="F14595" s="69">
        <v>2138</v>
      </c>
      <c r="G14595" s="69" t="s">
        <v>1939</v>
      </c>
    </row>
    <row r="14596" spans="1:7" ht="14.4">
      <c r="A14596" s="27" t="str">
        <f>VLOOKUP(C14596,'user list'!A:B,2,0)</f>
        <v>Admin</v>
      </c>
      <c r="B14596" s="172">
        <v>45819.603217592594</v>
      </c>
      <c r="C14596" s="69" t="s">
        <v>186</v>
      </c>
      <c r="D14596" s="69" t="s">
        <v>1937</v>
      </c>
      <c r="E14596" s="69" t="s">
        <v>2697</v>
      </c>
      <c r="F14596" s="69">
        <v>2138</v>
      </c>
      <c r="G14596" s="69" t="s">
        <v>1948</v>
      </c>
    </row>
    <row r="14597" spans="1:7" ht="14.4">
      <c r="A14597" s="27" t="str">
        <f>VLOOKUP(C14597,'user list'!A:B,2,0)</f>
        <v>OCAs</v>
      </c>
      <c r="B14597" s="172">
        <v>45819.603252314817</v>
      </c>
      <c r="C14597" s="69" t="s">
        <v>279</v>
      </c>
      <c r="D14597" s="69" t="s">
        <v>1937</v>
      </c>
      <c r="E14597" s="69" t="s">
        <v>2039</v>
      </c>
      <c r="F14597" s="69">
        <v>2195</v>
      </c>
      <c r="G14597" s="69" t="s">
        <v>1947</v>
      </c>
    </row>
    <row r="14598" spans="1:7" ht="14.4">
      <c r="A14598" s="27" t="str">
        <f>VLOOKUP(C14598,'user list'!A:B,2,0)</f>
        <v>OCAs</v>
      </c>
      <c r="B14598" s="172">
        <v>45819.603252314817</v>
      </c>
      <c r="C14598" s="69" t="s">
        <v>279</v>
      </c>
      <c r="D14598" s="69" t="s">
        <v>1937</v>
      </c>
      <c r="E14598" s="69" t="s">
        <v>2039</v>
      </c>
      <c r="F14598" s="69">
        <v>2195</v>
      </c>
      <c r="G14598" s="69" t="s">
        <v>1948</v>
      </c>
    </row>
    <row r="14599" spans="1:7" ht="14.4">
      <c r="A14599" s="27" t="str">
        <f>VLOOKUP(C14599,'user list'!A:B,2,0)</f>
        <v>OCAs</v>
      </c>
      <c r="B14599" s="172">
        <v>45819.603252314817</v>
      </c>
      <c r="C14599" s="69" t="s">
        <v>279</v>
      </c>
      <c r="D14599" s="69" t="s">
        <v>1937</v>
      </c>
      <c r="E14599" s="69" t="s">
        <v>2039</v>
      </c>
      <c r="F14599" s="69">
        <v>2195</v>
      </c>
      <c r="G14599" s="69" t="s">
        <v>1939</v>
      </c>
    </row>
    <row r="14600" spans="1:7" ht="14.4">
      <c r="A14600" s="27" t="str">
        <f>VLOOKUP(C14600,'user list'!A:B,2,0)</f>
        <v>Admin</v>
      </c>
      <c r="B14600" s="172">
        <v>45819.603252314817</v>
      </c>
      <c r="C14600" s="69" t="s">
        <v>186</v>
      </c>
      <c r="D14600" s="69" t="s">
        <v>1937</v>
      </c>
      <c r="E14600" s="69" t="s">
        <v>2039</v>
      </c>
      <c r="F14600" s="69">
        <v>2195</v>
      </c>
      <c r="G14600" s="69" t="s">
        <v>1948</v>
      </c>
    </row>
    <row r="14601" spans="1:7" ht="14.4">
      <c r="A14601" s="27" t="str">
        <f>VLOOKUP(C14601,'user list'!A:B,2,0)</f>
        <v>OCAs</v>
      </c>
      <c r="B14601" s="172">
        <v>45819.603275462963</v>
      </c>
      <c r="C14601" s="69" t="s">
        <v>279</v>
      </c>
      <c r="D14601" s="69" t="s">
        <v>1937</v>
      </c>
      <c r="E14601" s="69" t="s">
        <v>1974</v>
      </c>
      <c r="F14601" s="69">
        <v>2193</v>
      </c>
      <c r="G14601" s="69" t="s">
        <v>1939</v>
      </c>
    </row>
    <row r="14602" spans="1:7" ht="14.4">
      <c r="A14602" s="27" t="str">
        <f>VLOOKUP(C14602,'user list'!A:B,2,0)</f>
        <v>OCAs</v>
      </c>
      <c r="B14602" s="172">
        <v>45819.603310185186</v>
      </c>
      <c r="C14602" s="69" t="s">
        <v>279</v>
      </c>
      <c r="D14602" s="69" t="s">
        <v>1937</v>
      </c>
      <c r="E14602" s="69" t="s">
        <v>2709</v>
      </c>
      <c r="F14602" s="69">
        <v>2154</v>
      </c>
      <c r="G14602" s="69" t="s">
        <v>1939</v>
      </c>
    </row>
    <row r="14603" spans="1:7" ht="14.4">
      <c r="A14603" s="27" t="str">
        <f>VLOOKUP(C14603,'user list'!A:B,2,0)</f>
        <v>OCAs</v>
      </c>
      <c r="B14603" s="172">
        <v>45819.603391203702</v>
      </c>
      <c r="C14603" s="69" t="s">
        <v>279</v>
      </c>
      <c r="D14603" s="69" t="s">
        <v>1937</v>
      </c>
      <c r="E14603" s="69" t="s">
        <v>2709</v>
      </c>
      <c r="F14603" s="69">
        <v>2154</v>
      </c>
      <c r="G14603" s="69" t="s">
        <v>1947</v>
      </c>
    </row>
    <row r="14604" spans="1:7" ht="14.4">
      <c r="A14604" s="27" t="str">
        <f>VLOOKUP(C14604,'user list'!A:B,2,0)</f>
        <v>OCAs</v>
      </c>
      <c r="B14604" s="172">
        <v>45819.603391203702</v>
      </c>
      <c r="C14604" s="69" t="s">
        <v>279</v>
      </c>
      <c r="D14604" s="69" t="s">
        <v>1937</v>
      </c>
      <c r="E14604" s="69" t="s">
        <v>2709</v>
      </c>
      <c r="F14604" s="69">
        <v>2154</v>
      </c>
      <c r="G14604" s="69" t="s">
        <v>1948</v>
      </c>
    </row>
    <row r="14605" spans="1:7" ht="14.4">
      <c r="A14605" s="27" t="str">
        <f>VLOOKUP(C14605,'user list'!A:B,2,0)</f>
        <v>OCAs</v>
      </c>
      <c r="B14605" s="172">
        <v>45819.603391203702</v>
      </c>
      <c r="C14605" s="69" t="s">
        <v>279</v>
      </c>
      <c r="D14605" s="69" t="s">
        <v>1937</v>
      </c>
      <c r="E14605" s="69" t="s">
        <v>2709</v>
      </c>
      <c r="F14605" s="69">
        <v>2154</v>
      </c>
      <c r="G14605" s="69" t="s">
        <v>1939</v>
      </c>
    </row>
    <row r="14606" spans="1:7" ht="14.4">
      <c r="A14606" s="27" t="str">
        <f>VLOOKUP(C14606,'user list'!A:B,2,0)</f>
        <v>Admin</v>
      </c>
      <c r="B14606" s="172">
        <v>45819.603391203702</v>
      </c>
      <c r="C14606" s="69" t="s">
        <v>186</v>
      </c>
      <c r="D14606" s="69" t="s">
        <v>1937</v>
      </c>
      <c r="E14606" s="69" t="s">
        <v>2709</v>
      </c>
      <c r="F14606" s="69">
        <v>2154</v>
      </c>
      <c r="G14606" s="69" t="s">
        <v>1948</v>
      </c>
    </row>
    <row r="14607" spans="1:7" ht="14.4">
      <c r="A14607" s="27" t="str">
        <f>VLOOKUP(C14607,'user list'!A:B,2,0)</f>
        <v>OCM</v>
      </c>
      <c r="B14607" s="172">
        <v>45819.603437500002</v>
      </c>
      <c r="C14607" s="69" t="s">
        <v>236</v>
      </c>
      <c r="D14607" s="69" t="s">
        <v>1937</v>
      </c>
      <c r="E14607" s="69" t="s">
        <v>2774</v>
      </c>
      <c r="F14607" s="69">
        <v>2226</v>
      </c>
      <c r="G14607" s="69" t="s">
        <v>2440</v>
      </c>
    </row>
    <row r="14608" spans="1:7" ht="14.4">
      <c r="A14608" s="27" t="str">
        <f>VLOOKUP(C14608,'user list'!A:B,2,0)</f>
        <v>Admin</v>
      </c>
      <c r="B14608" s="172">
        <v>45819.603437500002</v>
      </c>
      <c r="C14608" s="69" t="s">
        <v>186</v>
      </c>
      <c r="D14608" s="69" t="s">
        <v>1937</v>
      </c>
      <c r="E14608" s="69" t="s">
        <v>2774</v>
      </c>
      <c r="F14608" s="69">
        <v>2226</v>
      </c>
      <c r="G14608" s="69" t="s">
        <v>1948</v>
      </c>
    </row>
    <row r="14609" spans="1:7" ht="14.4">
      <c r="A14609" s="27" t="str">
        <f>VLOOKUP(C14609,'user list'!A:B,2,0)</f>
        <v>Admin</v>
      </c>
      <c r="B14609" s="172">
        <v>45819.603437500002</v>
      </c>
      <c r="C14609" s="69" t="s">
        <v>186</v>
      </c>
      <c r="D14609" s="69" t="s">
        <v>1937</v>
      </c>
      <c r="E14609" s="69" t="s">
        <v>2774</v>
      </c>
      <c r="F14609" s="69">
        <v>2226</v>
      </c>
      <c r="G14609" s="69" t="s">
        <v>1948</v>
      </c>
    </row>
    <row r="14610" spans="1:7" ht="14.4">
      <c r="A14610" s="27" t="str">
        <f>VLOOKUP(C14610,'user list'!A:B,2,0)</f>
        <v>Admin</v>
      </c>
      <c r="B14610" s="172">
        <v>45819.603437500002</v>
      </c>
      <c r="C14610" s="69" t="s">
        <v>186</v>
      </c>
      <c r="D14610" s="69" t="s">
        <v>1937</v>
      </c>
      <c r="E14610" s="69" t="s">
        <v>2774</v>
      </c>
      <c r="F14610" s="69">
        <v>2226</v>
      </c>
      <c r="G14610" s="69" t="s">
        <v>1948</v>
      </c>
    </row>
    <row r="14611" spans="1:7" ht="14.4">
      <c r="A14611" s="27" t="str">
        <f>VLOOKUP(C14611,'user list'!A:B,2,0)</f>
        <v>Admin</v>
      </c>
      <c r="B14611" s="172">
        <v>45819.603437500002</v>
      </c>
      <c r="C14611" s="69" t="s">
        <v>186</v>
      </c>
      <c r="D14611" s="69" t="s">
        <v>1937</v>
      </c>
      <c r="E14611" s="69" t="s">
        <v>2774</v>
      </c>
      <c r="F14611" s="69">
        <v>2226</v>
      </c>
      <c r="G14611" s="69" t="s">
        <v>2513</v>
      </c>
    </row>
    <row r="14612" spans="1:7" ht="14.4">
      <c r="A14612" s="27" t="str">
        <f>VLOOKUP(C14612,'user list'!A:B,2,0)</f>
        <v>Admin</v>
      </c>
      <c r="B14612" s="172">
        <v>45819.603437500002</v>
      </c>
      <c r="C14612" s="69" t="s">
        <v>186</v>
      </c>
      <c r="D14612" s="69" t="s">
        <v>1937</v>
      </c>
      <c r="E14612" s="69" t="s">
        <v>2643</v>
      </c>
      <c r="F14612" s="69">
        <v>2058</v>
      </c>
      <c r="G14612" s="69" t="s">
        <v>1948</v>
      </c>
    </row>
    <row r="14613" spans="1:7" ht="14.4">
      <c r="A14613" s="27" t="str">
        <f>VLOOKUP(C14613,'user list'!A:B,2,0)</f>
        <v>Admin</v>
      </c>
      <c r="B14613" s="172">
        <v>45819.603437500002</v>
      </c>
      <c r="C14613" s="69" t="s">
        <v>186</v>
      </c>
      <c r="D14613" s="69" t="s">
        <v>1937</v>
      </c>
      <c r="E14613" s="69" t="s">
        <v>2774</v>
      </c>
      <c r="F14613" s="69">
        <v>2226</v>
      </c>
      <c r="G14613" s="69" t="s">
        <v>1948</v>
      </c>
    </row>
    <row r="14614" spans="1:7" ht="14.4">
      <c r="A14614" s="27" t="str">
        <f>VLOOKUP(C14614,'user list'!A:B,2,0)</f>
        <v>Admin</v>
      </c>
      <c r="B14614" s="172">
        <v>45819.603437500002</v>
      </c>
      <c r="C14614" s="69" t="s">
        <v>186</v>
      </c>
      <c r="D14614" s="69" t="s">
        <v>1937</v>
      </c>
      <c r="E14614" s="69" t="s">
        <v>2774</v>
      </c>
      <c r="F14614" s="69">
        <v>2226</v>
      </c>
      <c r="G14614" s="69" t="s">
        <v>1947</v>
      </c>
    </row>
    <row r="14615" spans="1:7" ht="14.4">
      <c r="A14615" s="27" t="str">
        <f>VLOOKUP(C14615,'user list'!A:B,2,0)</f>
        <v>Admin</v>
      </c>
      <c r="B14615" s="172">
        <v>45819.603449074071</v>
      </c>
      <c r="C14615" s="69" t="s">
        <v>186</v>
      </c>
      <c r="D14615" s="69" t="s">
        <v>1937</v>
      </c>
      <c r="E14615" s="69" t="s">
        <v>2643</v>
      </c>
      <c r="F14615" s="69">
        <v>2058</v>
      </c>
      <c r="G14615" s="69" t="s">
        <v>1947</v>
      </c>
    </row>
    <row r="14616" spans="1:7" ht="14.4">
      <c r="A14616" s="27" t="str">
        <f>VLOOKUP(C14616,'user list'!A:B,2,0)</f>
        <v>OCAs</v>
      </c>
      <c r="B14616" s="172">
        <v>45819.603449074071</v>
      </c>
      <c r="C14616" s="69" t="s">
        <v>279</v>
      </c>
      <c r="D14616" s="69" t="s">
        <v>1937</v>
      </c>
      <c r="E14616" s="69" t="s">
        <v>2029</v>
      </c>
      <c r="F14616" s="69">
        <v>2208</v>
      </c>
      <c r="G14616" s="69" t="s">
        <v>1939</v>
      </c>
    </row>
    <row r="14617" spans="1:7" ht="14.4">
      <c r="A14617" s="27" t="str">
        <f>VLOOKUP(C14617,'user list'!A:B,2,0)</f>
        <v>Admin</v>
      </c>
      <c r="B14617" s="172">
        <v>45819.603449074071</v>
      </c>
      <c r="C14617" s="69" t="s">
        <v>186</v>
      </c>
      <c r="D14617" s="69" t="s">
        <v>1937</v>
      </c>
      <c r="E14617" s="69" t="s">
        <v>2643</v>
      </c>
      <c r="F14617" s="69">
        <v>2058</v>
      </c>
      <c r="G14617" s="69" t="s">
        <v>1948</v>
      </c>
    </row>
    <row r="14618" spans="1:7" ht="14.4">
      <c r="A14618" s="27" t="str">
        <f>VLOOKUP(C14618,'user list'!A:B,2,0)</f>
        <v>Admin</v>
      </c>
      <c r="B14618" s="172">
        <v>45819.603449074071</v>
      </c>
      <c r="C14618" s="69" t="s">
        <v>186</v>
      </c>
      <c r="D14618" s="69" t="s">
        <v>1937</v>
      </c>
      <c r="E14618" s="69" t="s">
        <v>2774</v>
      </c>
      <c r="F14618" s="69">
        <v>2226</v>
      </c>
      <c r="G14618" s="69" t="s">
        <v>1948</v>
      </c>
    </row>
    <row r="14619" spans="1:7" ht="14.4">
      <c r="A14619" s="27" t="str">
        <f>VLOOKUP(C14619,'user list'!A:B,2,0)</f>
        <v>OCAs</v>
      </c>
      <c r="B14619" s="172">
        <v>45819.603495370371</v>
      </c>
      <c r="C14619" s="69" t="s">
        <v>279</v>
      </c>
      <c r="D14619" s="69" t="s">
        <v>1937</v>
      </c>
      <c r="E14619" s="69" t="s">
        <v>1974</v>
      </c>
      <c r="F14619" s="69">
        <v>2193</v>
      </c>
      <c r="G14619" s="69" t="s">
        <v>1939</v>
      </c>
    </row>
    <row r="14620" spans="1:7" ht="14.4">
      <c r="A14620" s="27" t="str">
        <f>VLOOKUP(C14620,'user list'!A:B,2,0)</f>
        <v>OCAs</v>
      </c>
      <c r="B14620" s="172">
        <v>45819.603518518517</v>
      </c>
      <c r="C14620" s="69" t="s">
        <v>279</v>
      </c>
      <c r="D14620" s="69" t="s">
        <v>1937</v>
      </c>
      <c r="E14620" s="69" t="s">
        <v>2029</v>
      </c>
      <c r="F14620" s="69">
        <v>2208</v>
      </c>
      <c r="G14620" s="69" t="s">
        <v>1939</v>
      </c>
    </row>
    <row r="14621" spans="1:7" ht="14.4">
      <c r="A14621" s="27" t="str">
        <f>VLOOKUP(C14621,'user list'!A:B,2,0)</f>
        <v>OCAs</v>
      </c>
      <c r="B14621" s="172">
        <v>45819.603668981479</v>
      </c>
      <c r="C14621" s="69" t="s">
        <v>279</v>
      </c>
      <c r="D14621" s="69" t="s">
        <v>1937</v>
      </c>
      <c r="E14621" s="69" t="s">
        <v>1974</v>
      </c>
      <c r="F14621" s="69">
        <v>2193</v>
      </c>
      <c r="G14621" s="69" t="s">
        <v>1939</v>
      </c>
    </row>
    <row r="14622" spans="1:7" ht="14.4">
      <c r="A14622" s="27" t="str">
        <f>VLOOKUP(C14622,'user list'!A:B,2,0)</f>
        <v>OCAs</v>
      </c>
      <c r="B14622" s="172">
        <v>45819.603842592594</v>
      </c>
      <c r="C14622" s="69" t="s">
        <v>279</v>
      </c>
      <c r="D14622" s="69" t="s">
        <v>1937</v>
      </c>
      <c r="E14622" s="69" t="s">
        <v>2701</v>
      </c>
      <c r="F14622" s="69">
        <v>2142</v>
      </c>
      <c r="G14622" s="69" t="s">
        <v>1939</v>
      </c>
    </row>
    <row r="14623" spans="1:7" ht="14.4">
      <c r="A14623" s="27" t="str">
        <f>VLOOKUP(C14623,'user list'!A:B,2,0)</f>
        <v>OCM</v>
      </c>
      <c r="B14623" s="172">
        <v>45819.60429398148</v>
      </c>
      <c r="C14623" s="69" t="s">
        <v>232</v>
      </c>
      <c r="D14623" s="69" t="s">
        <v>1937</v>
      </c>
      <c r="E14623" s="69" t="s">
        <v>2049</v>
      </c>
      <c r="F14623" s="69">
        <v>2012</v>
      </c>
      <c r="G14623" s="69" t="s">
        <v>1939</v>
      </c>
    </row>
    <row r="14624" spans="1:7" ht="14.4">
      <c r="A14624" s="27" t="str">
        <f>VLOOKUP(C14624,'user list'!A:B,2,0)</f>
        <v>ADAAC</v>
      </c>
      <c r="B14624" s="172">
        <v>45819.604895833334</v>
      </c>
      <c r="C14624" s="69" t="s">
        <v>190</v>
      </c>
      <c r="D14624" s="69" t="s">
        <v>1937</v>
      </c>
      <c r="E14624" s="69">
        <v>2219</v>
      </c>
      <c r="F14624" s="69">
        <v>2219</v>
      </c>
      <c r="G14624" s="69" t="s">
        <v>1939</v>
      </c>
    </row>
    <row r="14625" spans="1:7" ht="14.4">
      <c r="A14625" s="27" t="str">
        <f>VLOOKUP(C14625,'user list'!A:B,2,0)</f>
        <v>ADAAC</v>
      </c>
      <c r="B14625" s="172">
        <v>45819.604895833334</v>
      </c>
      <c r="C14625" s="69" t="s">
        <v>190</v>
      </c>
      <c r="D14625" s="69" t="s">
        <v>1937</v>
      </c>
      <c r="E14625" s="69">
        <v>2219</v>
      </c>
      <c r="F14625" s="69">
        <v>2219</v>
      </c>
      <c r="G14625" s="69" t="s">
        <v>1939</v>
      </c>
    </row>
    <row r="14626" spans="1:7" ht="14.4">
      <c r="A14626" s="27" t="str">
        <f>VLOOKUP(C14626,'user list'!A:B,2,0)</f>
        <v>Admin</v>
      </c>
      <c r="B14626" s="172">
        <v>45819.605069444442</v>
      </c>
      <c r="C14626" s="69" t="s">
        <v>186</v>
      </c>
      <c r="D14626" s="69" t="s">
        <v>1937</v>
      </c>
      <c r="E14626" s="69" t="s">
        <v>2774</v>
      </c>
      <c r="F14626" s="69">
        <v>2226</v>
      </c>
      <c r="G14626" s="69" t="s">
        <v>1947</v>
      </c>
    </row>
    <row r="14627" spans="1:7" ht="14.4">
      <c r="A14627" s="27" t="str">
        <f>VLOOKUP(C14627,'user list'!A:B,2,0)</f>
        <v>Admin</v>
      </c>
      <c r="B14627" s="172">
        <v>45819.605069444442</v>
      </c>
      <c r="C14627" s="69" t="s">
        <v>186</v>
      </c>
      <c r="D14627" s="69" t="s">
        <v>1937</v>
      </c>
      <c r="E14627" s="69" t="s">
        <v>2774</v>
      </c>
      <c r="F14627" s="69">
        <v>2226</v>
      </c>
      <c r="G14627" s="69" t="s">
        <v>1948</v>
      </c>
    </row>
    <row r="14628" spans="1:7" ht="14.4">
      <c r="A14628" s="27" t="str">
        <f>VLOOKUP(C14628,'user list'!A:B,2,0)</f>
        <v>Admin</v>
      </c>
      <c r="B14628" s="172">
        <v>45819.605069444442</v>
      </c>
      <c r="C14628" s="69" t="s">
        <v>186</v>
      </c>
      <c r="D14628" s="69" t="s">
        <v>1937</v>
      </c>
      <c r="E14628" s="69" t="s">
        <v>2643</v>
      </c>
      <c r="F14628" s="69">
        <v>2058</v>
      </c>
      <c r="G14628" s="69" t="s">
        <v>1948</v>
      </c>
    </row>
    <row r="14629" spans="1:7" ht="14.4">
      <c r="A14629" s="27" t="str">
        <f>VLOOKUP(C14629,'user list'!A:B,2,0)</f>
        <v>OCM</v>
      </c>
      <c r="B14629" s="172">
        <v>45819.60528935185</v>
      </c>
      <c r="C14629" s="69" t="s">
        <v>236</v>
      </c>
      <c r="D14629" s="69" t="s">
        <v>1937</v>
      </c>
      <c r="E14629" s="69" t="s">
        <v>2775</v>
      </c>
      <c r="F14629" s="69">
        <v>2227</v>
      </c>
      <c r="G14629" s="69" t="s">
        <v>2440</v>
      </c>
    </row>
    <row r="14630" spans="1:7" ht="14.4">
      <c r="A14630" s="27" t="str">
        <f>VLOOKUP(C14630,'user list'!A:B,2,0)</f>
        <v>Admin</v>
      </c>
      <c r="B14630" s="172">
        <v>45819.60528935185</v>
      </c>
      <c r="C14630" s="69" t="s">
        <v>186</v>
      </c>
      <c r="D14630" s="69" t="s">
        <v>1937</v>
      </c>
      <c r="E14630" s="69" t="s">
        <v>2775</v>
      </c>
      <c r="F14630" s="69">
        <v>2227</v>
      </c>
      <c r="G14630" s="69" t="s">
        <v>1948</v>
      </c>
    </row>
    <row r="14631" spans="1:7" ht="14.4">
      <c r="A14631" s="27" t="str">
        <f>VLOOKUP(C14631,'user list'!A:B,2,0)</f>
        <v>Admin</v>
      </c>
      <c r="B14631" s="172">
        <v>45819.60528935185</v>
      </c>
      <c r="C14631" s="69" t="s">
        <v>186</v>
      </c>
      <c r="D14631" s="69" t="s">
        <v>1937</v>
      </c>
      <c r="E14631" s="69" t="s">
        <v>2775</v>
      </c>
      <c r="F14631" s="69">
        <v>2227</v>
      </c>
      <c r="G14631" s="69" t="s">
        <v>1948</v>
      </c>
    </row>
    <row r="14632" spans="1:7" ht="14.4">
      <c r="A14632" s="27" t="str">
        <f>VLOOKUP(C14632,'user list'!A:B,2,0)</f>
        <v>Admin</v>
      </c>
      <c r="B14632" s="172">
        <v>45819.60528935185</v>
      </c>
      <c r="C14632" s="69" t="s">
        <v>186</v>
      </c>
      <c r="D14632" s="69" t="s">
        <v>1937</v>
      </c>
      <c r="E14632" s="69" t="s">
        <v>2775</v>
      </c>
      <c r="F14632" s="69">
        <v>2227</v>
      </c>
      <c r="G14632" s="69" t="s">
        <v>2513</v>
      </c>
    </row>
    <row r="14633" spans="1:7" ht="14.4">
      <c r="A14633" s="27" t="str">
        <f>VLOOKUP(C14633,'user list'!A:B,2,0)</f>
        <v>Admin</v>
      </c>
      <c r="B14633" s="172">
        <v>45819.60528935185</v>
      </c>
      <c r="C14633" s="69" t="s">
        <v>186</v>
      </c>
      <c r="D14633" s="69" t="s">
        <v>1937</v>
      </c>
      <c r="E14633" s="69" t="s">
        <v>2775</v>
      </c>
      <c r="F14633" s="69">
        <v>2227</v>
      </c>
      <c r="G14633" s="69" t="s">
        <v>1948</v>
      </c>
    </row>
    <row r="14634" spans="1:7" ht="14.4">
      <c r="A14634" s="27" t="str">
        <f>VLOOKUP(C14634,'user list'!A:B,2,0)</f>
        <v>Admin</v>
      </c>
      <c r="B14634" s="172">
        <v>45819.60528935185</v>
      </c>
      <c r="C14634" s="69" t="s">
        <v>186</v>
      </c>
      <c r="D14634" s="69" t="s">
        <v>1937</v>
      </c>
      <c r="E14634" s="69" t="s">
        <v>2029</v>
      </c>
      <c r="F14634" s="69">
        <v>2054</v>
      </c>
      <c r="G14634" s="69" t="s">
        <v>1948</v>
      </c>
    </row>
    <row r="14635" spans="1:7" ht="14.4">
      <c r="A14635" s="27" t="str">
        <f>VLOOKUP(C14635,'user list'!A:B,2,0)</f>
        <v>Admin</v>
      </c>
      <c r="B14635" s="172">
        <v>45819.60528935185</v>
      </c>
      <c r="C14635" s="69" t="s">
        <v>186</v>
      </c>
      <c r="D14635" s="69" t="s">
        <v>1937</v>
      </c>
      <c r="E14635" s="69" t="s">
        <v>2775</v>
      </c>
      <c r="F14635" s="69">
        <v>2227</v>
      </c>
      <c r="G14635" s="69" t="s">
        <v>1948</v>
      </c>
    </row>
    <row r="14636" spans="1:7" ht="14.4">
      <c r="A14636" s="27" t="str">
        <f>VLOOKUP(C14636,'user list'!A:B,2,0)</f>
        <v>Admin</v>
      </c>
      <c r="B14636" s="172">
        <v>45819.60528935185</v>
      </c>
      <c r="C14636" s="69" t="s">
        <v>186</v>
      </c>
      <c r="D14636" s="69" t="s">
        <v>1937</v>
      </c>
      <c r="E14636" s="69" t="s">
        <v>2775</v>
      </c>
      <c r="F14636" s="69">
        <v>2227</v>
      </c>
      <c r="G14636" s="69" t="s">
        <v>1947</v>
      </c>
    </row>
    <row r="14637" spans="1:7" ht="14.4">
      <c r="A14637" s="27" t="str">
        <f>VLOOKUP(C14637,'user list'!A:B,2,0)</f>
        <v>Admin</v>
      </c>
      <c r="B14637" s="172">
        <v>45819.60528935185</v>
      </c>
      <c r="C14637" s="69" t="s">
        <v>186</v>
      </c>
      <c r="D14637" s="69" t="s">
        <v>1937</v>
      </c>
      <c r="E14637" s="69" t="s">
        <v>2029</v>
      </c>
      <c r="F14637" s="69">
        <v>2054</v>
      </c>
      <c r="G14637" s="69" t="s">
        <v>1947</v>
      </c>
    </row>
    <row r="14638" spans="1:7" ht="14.4">
      <c r="A14638" s="27" t="str">
        <f>VLOOKUP(C14638,'user list'!A:B,2,0)</f>
        <v>Admin</v>
      </c>
      <c r="B14638" s="172">
        <v>45819.60528935185</v>
      </c>
      <c r="C14638" s="69" t="s">
        <v>186</v>
      </c>
      <c r="D14638" s="69" t="s">
        <v>1937</v>
      </c>
      <c r="E14638" s="69" t="s">
        <v>2029</v>
      </c>
      <c r="F14638" s="69">
        <v>2054</v>
      </c>
      <c r="G14638" s="69" t="s">
        <v>1948</v>
      </c>
    </row>
    <row r="14639" spans="1:7" ht="14.4">
      <c r="A14639" s="27" t="str">
        <f>VLOOKUP(C14639,'user list'!A:B,2,0)</f>
        <v>Admin</v>
      </c>
      <c r="B14639" s="172">
        <v>45819.60528935185</v>
      </c>
      <c r="C14639" s="69" t="s">
        <v>186</v>
      </c>
      <c r="D14639" s="69" t="s">
        <v>1937</v>
      </c>
      <c r="E14639" s="69" t="s">
        <v>2775</v>
      </c>
      <c r="F14639" s="69">
        <v>2227</v>
      </c>
      <c r="G14639" s="69" t="s">
        <v>1948</v>
      </c>
    </row>
    <row r="14640" spans="1:7" ht="14.4">
      <c r="A14640" s="27" t="str">
        <f>VLOOKUP(C14640,'user list'!A:B,2,0)</f>
        <v>Admin</v>
      </c>
      <c r="B14640" s="172">
        <v>45819.60528935185</v>
      </c>
      <c r="C14640" s="69" t="s">
        <v>186</v>
      </c>
      <c r="D14640" s="69" t="s">
        <v>1937</v>
      </c>
      <c r="E14640" s="69" t="s">
        <v>2775</v>
      </c>
      <c r="F14640" s="69">
        <v>2227</v>
      </c>
      <c r="G14640" s="69" t="s">
        <v>1947</v>
      </c>
    </row>
    <row r="14641" spans="1:7" ht="14.4">
      <c r="A14641" s="27" t="str">
        <f>VLOOKUP(C14641,'user list'!A:B,2,0)</f>
        <v>Admin</v>
      </c>
      <c r="B14641" s="172">
        <v>45819.60528935185</v>
      </c>
      <c r="C14641" s="69" t="s">
        <v>186</v>
      </c>
      <c r="D14641" s="69" t="s">
        <v>1937</v>
      </c>
      <c r="E14641" s="69" t="s">
        <v>2775</v>
      </c>
      <c r="F14641" s="69">
        <v>2227</v>
      </c>
      <c r="G14641" s="69" t="s">
        <v>1948</v>
      </c>
    </row>
    <row r="14642" spans="1:7" ht="14.4">
      <c r="A14642" s="27" t="str">
        <f>VLOOKUP(C14642,'user list'!A:B,2,0)</f>
        <v>Admin</v>
      </c>
      <c r="B14642" s="172">
        <v>45819.605300925927</v>
      </c>
      <c r="C14642" s="69" t="s">
        <v>186</v>
      </c>
      <c r="D14642" s="69" t="s">
        <v>1937</v>
      </c>
      <c r="E14642" s="69" t="s">
        <v>2029</v>
      </c>
      <c r="F14642" s="69">
        <v>2054</v>
      </c>
      <c r="G14642" s="69" t="s">
        <v>1948</v>
      </c>
    </row>
    <row r="14643" spans="1:7" ht="14.4">
      <c r="A14643" s="27" t="str">
        <f>VLOOKUP(C14643,'user list'!A:B,2,0)</f>
        <v>OCM</v>
      </c>
      <c r="B14643" s="172">
        <v>45819.606562499997</v>
      </c>
      <c r="C14643" s="69" t="s">
        <v>236</v>
      </c>
      <c r="D14643" s="69" t="s">
        <v>1937</v>
      </c>
      <c r="E14643" s="69" t="s">
        <v>2776</v>
      </c>
      <c r="F14643" s="69">
        <v>2228</v>
      </c>
      <c r="G14643" s="69" t="s">
        <v>2440</v>
      </c>
    </row>
    <row r="14644" spans="1:7" ht="14.4">
      <c r="A14644" s="27" t="str">
        <f>VLOOKUP(C14644,'user list'!A:B,2,0)</f>
        <v>Admin</v>
      </c>
      <c r="B14644" s="172">
        <v>45819.606562499997</v>
      </c>
      <c r="C14644" s="69" t="s">
        <v>186</v>
      </c>
      <c r="D14644" s="69" t="s">
        <v>1937</v>
      </c>
      <c r="E14644" s="69" t="s">
        <v>2776</v>
      </c>
      <c r="F14644" s="69">
        <v>2228</v>
      </c>
      <c r="G14644" s="69" t="s">
        <v>1948</v>
      </c>
    </row>
    <row r="14645" spans="1:7" ht="14.4">
      <c r="A14645" s="27" t="str">
        <f>VLOOKUP(C14645,'user list'!A:B,2,0)</f>
        <v>Admin</v>
      </c>
      <c r="B14645" s="172">
        <v>45819.606562499997</v>
      </c>
      <c r="C14645" s="69" t="s">
        <v>186</v>
      </c>
      <c r="D14645" s="69" t="s">
        <v>1937</v>
      </c>
      <c r="E14645" s="69" t="s">
        <v>2776</v>
      </c>
      <c r="F14645" s="69">
        <v>2228</v>
      </c>
      <c r="G14645" s="69" t="s">
        <v>2513</v>
      </c>
    </row>
    <row r="14646" spans="1:7" ht="14.4">
      <c r="A14646" s="27" t="str">
        <f>VLOOKUP(C14646,'user list'!A:B,2,0)</f>
        <v>Admin</v>
      </c>
      <c r="B14646" s="172">
        <v>45819.606562499997</v>
      </c>
      <c r="C14646" s="69" t="s">
        <v>186</v>
      </c>
      <c r="D14646" s="69" t="s">
        <v>1937</v>
      </c>
      <c r="E14646" s="69" t="s">
        <v>2776</v>
      </c>
      <c r="F14646" s="69">
        <v>2228</v>
      </c>
      <c r="G14646" s="69" t="s">
        <v>1948</v>
      </c>
    </row>
    <row r="14647" spans="1:7" ht="14.4">
      <c r="A14647" s="27" t="str">
        <f>VLOOKUP(C14647,'user list'!A:B,2,0)</f>
        <v>Admin</v>
      </c>
      <c r="B14647" s="172">
        <v>45819.606562499997</v>
      </c>
      <c r="C14647" s="69" t="s">
        <v>186</v>
      </c>
      <c r="D14647" s="69" t="s">
        <v>1937</v>
      </c>
      <c r="E14647" s="69" t="s">
        <v>1991</v>
      </c>
      <c r="F14647" s="69">
        <v>1994</v>
      </c>
      <c r="G14647" s="69" t="s">
        <v>1948</v>
      </c>
    </row>
    <row r="14648" spans="1:7" ht="14.4">
      <c r="A14648" s="27" t="str">
        <f>VLOOKUP(C14648,'user list'!A:B,2,0)</f>
        <v>Admin</v>
      </c>
      <c r="B14648" s="172">
        <v>45819.606562499997</v>
      </c>
      <c r="C14648" s="69" t="s">
        <v>186</v>
      </c>
      <c r="D14648" s="69" t="s">
        <v>1937</v>
      </c>
      <c r="E14648" s="69" t="s">
        <v>2776</v>
      </c>
      <c r="F14648" s="69">
        <v>2228</v>
      </c>
      <c r="G14648" s="69" t="s">
        <v>1948</v>
      </c>
    </row>
    <row r="14649" spans="1:7" ht="14.4">
      <c r="A14649" s="27" t="str">
        <f>VLOOKUP(C14649,'user list'!A:B,2,0)</f>
        <v>Admin</v>
      </c>
      <c r="B14649" s="172">
        <v>45819.606562499997</v>
      </c>
      <c r="C14649" s="69" t="s">
        <v>186</v>
      </c>
      <c r="D14649" s="69" t="s">
        <v>1937</v>
      </c>
      <c r="E14649" s="69" t="s">
        <v>2776</v>
      </c>
      <c r="F14649" s="69">
        <v>2228</v>
      </c>
      <c r="G14649" s="69" t="s">
        <v>1948</v>
      </c>
    </row>
    <row r="14650" spans="1:7" ht="14.4">
      <c r="A14650" s="27" t="str">
        <f>VLOOKUP(C14650,'user list'!A:B,2,0)</f>
        <v>Admin</v>
      </c>
      <c r="B14650" s="172">
        <v>45819.606562499997</v>
      </c>
      <c r="C14650" s="69" t="s">
        <v>186</v>
      </c>
      <c r="D14650" s="69" t="s">
        <v>1937</v>
      </c>
      <c r="E14650" s="69" t="s">
        <v>2776</v>
      </c>
      <c r="F14650" s="69">
        <v>2228</v>
      </c>
      <c r="G14650" s="69" t="s">
        <v>1947</v>
      </c>
    </row>
    <row r="14651" spans="1:7" ht="14.4">
      <c r="A14651" s="27" t="str">
        <f>VLOOKUP(C14651,'user list'!A:B,2,0)</f>
        <v>Admin</v>
      </c>
      <c r="B14651" s="172">
        <v>45819.606562499997</v>
      </c>
      <c r="C14651" s="69" t="s">
        <v>186</v>
      </c>
      <c r="D14651" s="69" t="s">
        <v>1937</v>
      </c>
      <c r="E14651" s="69" t="s">
        <v>1991</v>
      </c>
      <c r="F14651" s="69">
        <v>1994</v>
      </c>
      <c r="G14651" s="69" t="s">
        <v>1947</v>
      </c>
    </row>
    <row r="14652" spans="1:7" ht="14.4">
      <c r="A14652" s="27" t="str">
        <f>VLOOKUP(C14652,'user list'!A:B,2,0)</f>
        <v>Admin</v>
      </c>
      <c r="B14652" s="172">
        <v>45819.606562499997</v>
      </c>
      <c r="C14652" s="69" t="s">
        <v>186</v>
      </c>
      <c r="D14652" s="69" t="s">
        <v>1937</v>
      </c>
      <c r="E14652" s="69" t="s">
        <v>1991</v>
      </c>
      <c r="F14652" s="69">
        <v>1994</v>
      </c>
      <c r="G14652" s="69" t="s">
        <v>1948</v>
      </c>
    </row>
    <row r="14653" spans="1:7" ht="14.4">
      <c r="A14653" s="27" t="str">
        <f>VLOOKUP(C14653,'user list'!A:B,2,0)</f>
        <v>Admin</v>
      </c>
      <c r="B14653" s="172">
        <v>45819.606562499997</v>
      </c>
      <c r="C14653" s="69" t="s">
        <v>186</v>
      </c>
      <c r="D14653" s="69" t="s">
        <v>1937</v>
      </c>
      <c r="E14653" s="69" t="s">
        <v>2776</v>
      </c>
      <c r="F14653" s="69">
        <v>2228</v>
      </c>
      <c r="G14653" s="69" t="s">
        <v>1948</v>
      </c>
    </row>
    <row r="14654" spans="1:7" ht="14.4">
      <c r="A14654" s="27" t="str">
        <f>VLOOKUP(C14654,'user list'!A:B,2,0)</f>
        <v>Admin</v>
      </c>
      <c r="B14654" s="172">
        <v>45819.606574074074</v>
      </c>
      <c r="C14654" s="69" t="s">
        <v>186</v>
      </c>
      <c r="D14654" s="69" t="s">
        <v>1937</v>
      </c>
      <c r="E14654" s="69" t="s">
        <v>2776</v>
      </c>
      <c r="F14654" s="69">
        <v>2228</v>
      </c>
      <c r="G14654" s="69" t="s">
        <v>1947</v>
      </c>
    </row>
    <row r="14655" spans="1:7" ht="14.4">
      <c r="A14655" s="27" t="str">
        <f>VLOOKUP(C14655,'user list'!A:B,2,0)</f>
        <v>Admin</v>
      </c>
      <c r="B14655" s="172">
        <v>45819.606574074074</v>
      </c>
      <c r="C14655" s="69" t="s">
        <v>186</v>
      </c>
      <c r="D14655" s="69" t="s">
        <v>1937</v>
      </c>
      <c r="E14655" s="69" t="s">
        <v>2776</v>
      </c>
      <c r="F14655" s="69">
        <v>2228</v>
      </c>
      <c r="G14655" s="69" t="s">
        <v>1948</v>
      </c>
    </row>
    <row r="14656" spans="1:7" ht="14.4">
      <c r="A14656" s="27" t="str">
        <f>VLOOKUP(C14656,'user list'!A:B,2,0)</f>
        <v>Admin</v>
      </c>
      <c r="B14656" s="172">
        <v>45819.606574074074</v>
      </c>
      <c r="C14656" s="69" t="s">
        <v>186</v>
      </c>
      <c r="D14656" s="69" t="s">
        <v>1937</v>
      </c>
      <c r="E14656" s="69" t="s">
        <v>1991</v>
      </c>
      <c r="F14656" s="69">
        <v>1994</v>
      </c>
      <c r="G14656" s="69" t="s">
        <v>1948</v>
      </c>
    </row>
    <row r="14657" spans="1:7" ht="14.4">
      <c r="A14657" s="27" t="str">
        <f>VLOOKUP(C14657,'user list'!A:B,2,0)</f>
        <v>CBD</v>
      </c>
      <c r="B14657" s="172">
        <v>45819.606932870367</v>
      </c>
      <c r="C14657" s="69" t="s">
        <v>197</v>
      </c>
      <c r="D14657" s="69" t="s">
        <v>1937</v>
      </c>
      <c r="E14657" s="69" t="s">
        <v>2697</v>
      </c>
      <c r="F14657" s="69">
        <v>2146</v>
      </c>
      <c r="G14657" s="69" t="s">
        <v>1939</v>
      </c>
    </row>
    <row r="14658" spans="1:7" ht="14.4">
      <c r="A14658" s="27" t="str">
        <f>VLOOKUP(C14658,'user list'!A:B,2,0)</f>
        <v>CBD</v>
      </c>
      <c r="B14658" s="172">
        <v>45819.607407407406</v>
      </c>
      <c r="C14658" s="69" t="s">
        <v>197</v>
      </c>
      <c r="D14658" s="69" t="s">
        <v>1937</v>
      </c>
      <c r="E14658" s="69" t="s">
        <v>2577</v>
      </c>
      <c r="F14658" s="69">
        <v>1946</v>
      </c>
      <c r="G14658" s="69" t="s">
        <v>1939</v>
      </c>
    </row>
    <row r="14659" spans="1:7" ht="14.4">
      <c r="A14659" s="27" t="str">
        <f>VLOOKUP(C14659,'user list'!A:B,2,0)</f>
        <v>CBD</v>
      </c>
      <c r="B14659" s="172">
        <v>45819.607557870368</v>
      </c>
      <c r="C14659" s="69" t="s">
        <v>197</v>
      </c>
      <c r="D14659" s="69" t="s">
        <v>1937</v>
      </c>
      <c r="E14659" s="69" t="s">
        <v>2697</v>
      </c>
      <c r="F14659" s="69">
        <v>2138</v>
      </c>
      <c r="G14659" s="69" t="s">
        <v>1939</v>
      </c>
    </row>
    <row r="14660" spans="1:7" ht="14.4">
      <c r="A14660" s="27" t="str">
        <f>VLOOKUP(C14660,'user list'!A:B,2,0)</f>
        <v>OCM</v>
      </c>
      <c r="B14660" s="172">
        <v>45819.607615740744</v>
      </c>
      <c r="C14660" s="69" t="s">
        <v>236</v>
      </c>
      <c r="D14660" s="69" t="s">
        <v>1937</v>
      </c>
      <c r="E14660" s="69" t="s">
        <v>2777</v>
      </c>
      <c r="F14660" s="69">
        <v>2229</v>
      </c>
      <c r="G14660" s="69" t="s">
        <v>2440</v>
      </c>
    </row>
    <row r="14661" spans="1:7" ht="14.4">
      <c r="A14661" s="27" t="str">
        <f>VLOOKUP(C14661,'user list'!A:B,2,0)</f>
        <v>Admin</v>
      </c>
      <c r="B14661" s="172">
        <v>45819.607627314814</v>
      </c>
      <c r="C14661" s="69" t="s">
        <v>186</v>
      </c>
      <c r="D14661" s="69" t="s">
        <v>1937</v>
      </c>
      <c r="E14661" s="69" t="s">
        <v>2777</v>
      </c>
      <c r="F14661" s="69">
        <v>2229</v>
      </c>
      <c r="G14661" s="69" t="s">
        <v>1948</v>
      </c>
    </row>
    <row r="14662" spans="1:7" ht="14.4">
      <c r="A14662" s="27" t="str">
        <f>VLOOKUP(C14662,'user list'!A:B,2,0)</f>
        <v>Admin</v>
      </c>
      <c r="B14662" s="172">
        <v>45819.607627314814</v>
      </c>
      <c r="C14662" s="69" t="s">
        <v>186</v>
      </c>
      <c r="D14662" s="69" t="s">
        <v>1937</v>
      </c>
      <c r="E14662" s="69" t="s">
        <v>2777</v>
      </c>
      <c r="F14662" s="69">
        <v>2229</v>
      </c>
      <c r="G14662" s="69" t="s">
        <v>1948</v>
      </c>
    </row>
    <row r="14663" spans="1:7" ht="14.4">
      <c r="A14663" s="27" t="str">
        <f>VLOOKUP(C14663,'user list'!A:B,2,0)</f>
        <v>Admin</v>
      </c>
      <c r="B14663" s="172">
        <v>45819.607627314814</v>
      </c>
      <c r="C14663" s="69" t="s">
        <v>186</v>
      </c>
      <c r="D14663" s="69" t="s">
        <v>1937</v>
      </c>
      <c r="E14663" s="69" t="s">
        <v>2777</v>
      </c>
      <c r="F14663" s="69">
        <v>2229</v>
      </c>
      <c r="G14663" s="69" t="s">
        <v>2513</v>
      </c>
    </row>
    <row r="14664" spans="1:7" ht="14.4">
      <c r="A14664" s="27" t="str">
        <f>VLOOKUP(C14664,'user list'!A:B,2,0)</f>
        <v>Admin</v>
      </c>
      <c r="B14664" s="172">
        <v>45819.607627314814</v>
      </c>
      <c r="C14664" s="69" t="s">
        <v>186</v>
      </c>
      <c r="D14664" s="69" t="s">
        <v>1937</v>
      </c>
      <c r="E14664" s="69" t="s">
        <v>2777</v>
      </c>
      <c r="F14664" s="69">
        <v>2229</v>
      </c>
      <c r="G14664" s="69" t="s">
        <v>1948</v>
      </c>
    </row>
    <row r="14665" spans="1:7" ht="14.4">
      <c r="A14665" s="27" t="str">
        <f>VLOOKUP(C14665,'user list'!A:B,2,0)</f>
        <v>Admin</v>
      </c>
      <c r="B14665" s="172">
        <v>45819.607627314814</v>
      </c>
      <c r="C14665" s="69" t="s">
        <v>186</v>
      </c>
      <c r="D14665" s="69" t="s">
        <v>1937</v>
      </c>
      <c r="E14665" s="69" t="s">
        <v>2047</v>
      </c>
      <c r="F14665" s="69">
        <v>1987</v>
      </c>
      <c r="G14665" s="69" t="s">
        <v>1948</v>
      </c>
    </row>
    <row r="14666" spans="1:7" ht="14.4">
      <c r="A14666" s="27" t="str">
        <f>VLOOKUP(C14666,'user list'!A:B,2,0)</f>
        <v>Admin</v>
      </c>
      <c r="B14666" s="172">
        <v>45819.607627314814</v>
      </c>
      <c r="C14666" s="69" t="s">
        <v>186</v>
      </c>
      <c r="D14666" s="69" t="s">
        <v>1937</v>
      </c>
      <c r="E14666" s="69" t="s">
        <v>2777</v>
      </c>
      <c r="F14666" s="69">
        <v>2229</v>
      </c>
      <c r="G14666" s="69" t="s">
        <v>1948</v>
      </c>
    </row>
    <row r="14667" spans="1:7" ht="14.4">
      <c r="A14667" s="27" t="str">
        <f>VLOOKUP(C14667,'user list'!A:B,2,0)</f>
        <v>Admin</v>
      </c>
      <c r="B14667" s="172">
        <v>45819.607627314814</v>
      </c>
      <c r="C14667" s="69" t="s">
        <v>186</v>
      </c>
      <c r="D14667" s="69" t="s">
        <v>1937</v>
      </c>
      <c r="E14667" s="69" t="s">
        <v>2777</v>
      </c>
      <c r="F14667" s="69">
        <v>2229</v>
      </c>
      <c r="G14667" s="69" t="s">
        <v>1947</v>
      </c>
    </row>
    <row r="14668" spans="1:7" ht="14.4">
      <c r="A14668" s="27" t="str">
        <f>VLOOKUP(C14668,'user list'!A:B,2,0)</f>
        <v>Admin</v>
      </c>
      <c r="B14668" s="172">
        <v>45819.607627314814</v>
      </c>
      <c r="C14668" s="69" t="s">
        <v>186</v>
      </c>
      <c r="D14668" s="69" t="s">
        <v>1937</v>
      </c>
      <c r="E14668" s="69" t="s">
        <v>2047</v>
      </c>
      <c r="F14668" s="69">
        <v>1987</v>
      </c>
      <c r="G14668" s="69" t="s">
        <v>1947</v>
      </c>
    </row>
    <row r="14669" spans="1:7" ht="14.4">
      <c r="A14669" s="27" t="str">
        <f>VLOOKUP(C14669,'user list'!A:B,2,0)</f>
        <v>Admin</v>
      </c>
      <c r="B14669" s="172">
        <v>45819.607627314814</v>
      </c>
      <c r="C14669" s="69" t="s">
        <v>186</v>
      </c>
      <c r="D14669" s="69" t="s">
        <v>1937</v>
      </c>
      <c r="E14669" s="69" t="s">
        <v>2777</v>
      </c>
      <c r="F14669" s="69">
        <v>2229</v>
      </c>
      <c r="G14669" s="69" t="s">
        <v>1947</v>
      </c>
    </row>
    <row r="14670" spans="1:7" ht="14.4">
      <c r="A14670" s="27" t="str">
        <f>VLOOKUP(C14670,'user list'!A:B,2,0)</f>
        <v>Admin</v>
      </c>
      <c r="B14670" s="172">
        <v>45819.607627314814</v>
      </c>
      <c r="C14670" s="69" t="s">
        <v>186</v>
      </c>
      <c r="D14670" s="69" t="s">
        <v>1937</v>
      </c>
      <c r="E14670" s="69" t="s">
        <v>2047</v>
      </c>
      <c r="F14670" s="69">
        <v>1987</v>
      </c>
      <c r="G14670" s="69" t="s">
        <v>1948</v>
      </c>
    </row>
    <row r="14671" spans="1:7" ht="14.4">
      <c r="A14671" s="27" t="str">
        <f>VLOOKUP(C14671,'user list'!A:B,2,0)</f>
        <v>Admin</v>
      </c>
      <c r="B14671" s="172">
        <v>45819.607627314814</v>
      </c>
      <c r="C14671" s="69" t="s">
        <v>186</v>
      </c>
      <c r="D14671" s="69" t="s">
        <v>1937</v>
      </c>
      <c r="E14671" s="69" t="s">
        <v>2777</v>
      </c>
      <c r="F14671" s="69">
        <v>2229</v>
      </c>
      <c r="G14671" s="69" t="s">
        <v>1948</v>
      </c>
    </row>
    <row r="14672" spans="1:7" ht="14.4">
      <c r="A14672" s="27" t="str">
        <f>VLOOKUP(C14672,'user list'!A:B,2,0)</f>
        <v>Admin</v>
      </c>
      <c r="B14672" s="172">
        <v>45819.607627314814</v>
      </c>
      <c r="C14672" s="69" t="s">
        <v>186</v>
      </c>
      <c r="D14672" s="69" t="s">
        <v>1937</v>
      </c>
      <c r="E14672" s="69" t="s">
        <v>2777</v>
      </c>
      <c r="F14672" s="69">
        <v>2229</v>
      </c>
      <c r="G14672" s="69" t="s">
        <v>1948</v>
      </c>
    </row>
    <row r="14673" spans="1:7" ht="14.4">
      <c r="A14673" s="27" t="str">
        <f>VLOOKUP(C14673,'user list'!A:B,2,0)</f>
        <v>Admin</v>
      </c>
      <c r="B14673" s="172">
        <v>45819.607627314814</v>
      </c>
      <c r="C14673" s="69" t="s">
        <v>186</v>
      </c>
      <c r="D14673" s="69" t="s">
        <v>1937</v>
      </c>
      <c r="E14673" s="69" t="s">
        <v>2047</v>
      </c>
      <c r="F14673" s="69">
        <v>1987</v>
      </c>
      <c r="G14673" s="69" t="s">
        <v>1948</v>
      </c>
    </row>
    <row r="14674" spans="1:7" ht="14.4">
      <c r="A14674" s="27" t="str">
        <f>VLOOKUP(C14674,'user list'!A:B,2,0)</f>
        <v>OCAs</v>
      </c>
      <c r="B14674" s="172">
        <v>45819.607951388891</v>
      </c>
      <c r="C14674" s="69" t="s">
        <v>279</v>
      </c>
      <c r="D14674" s="69" t="s">
        <v>1937</v>
      </c>
      <c r="E14674" s="69" t="s">
        <v>2778</v>
      </c>
      <c r="F14674" s="69">
        <v>2230</v>
      </c>
      <c r="G14674" s="69" t="s">
        <v>2440</v>
      </c>
    </row>
    <row r="14675" spans="1:7" ht="14.4">
      <c r="A14675" s="27" t="str">
        <f>VLOOKUP(C14675,'user list'!A:B,2,0)</f>
        <v>Admin</v>
      </c>
      <c r="B14675" s="172">
        <v>45819.607951388891</v>
      </c>
      <c r="C14675" s="69" t="s">
        <v>186</v>
      </c>
      <c r="D14675" s="69" t="s">
        <v>1937</v>
      </c>
      <c r="E14675" s="69" t="s">
        <v>2778</v>
      </c>
      <c r="F14675" s="69">
        <v>2230</v>
      </c>
      <c r="G14675" s="69" t="s">
        <v>1948</v>
      </c>
    </row>
    <row r="14676" spans="1:7" ht="14.4">
      <c r="A14676" s="27" t="str">
        <f>VLOOKUP(C14676,'user list'!A:B,2,0)</f>
        <v>Admin</v>
      </c>
      <c r="B14676" s="172">
        <v>45819.607951388891</v>
      </c>
      <c r="C14676" s="69" t="s">
        <v>186</v>
      </c>
      <c r="D14676" s="69" t="s">
        <v>1937</v>
      </c>
      <c r="E14676" s="69" t="s">
        <v>2778</v>
      </c>
      <c r="F14676" s="69">
        <v>2230</v>
      </c>
      <c r="G14676" s="69" t="s">
        <v>1948</v>
      </c>
    </row>
    <row r="14677" spans="1:7" ht="14.4">
      <c r="A14677" s="27" t="str">
        <f>VLOOKUP(C14677,'user list'!A:B,2,0)</f>
        <v>Admin</v>
      </c>
      <c r="B14677" s="172">
        <v>45819.607951388891</v>
      </c>
      <c r="C14677" s="69" t="s">
        <v>186</v>
      </c>
      <c r="D14677" s="69" t="s">
        <v>1937</v>
      </c>
      <c r="E14677" s="69" t="s">
        <v>2778</v>
      </c>
      <c r="F14677" s="69">
        <v>2230</v>
      </c>
      <c r="G14677" s="69" t="s">
        <v>1948</v>
      </c>
    </row>
    <row r="14678" spans="1:7" ht="14.4">
      <c r="A14678" s="27" t="str">
        <f>VLOOKUP(C14678,'user list'!A:B,2,0)</f>
        <v>Admin</v>
      </c>
      <c r="B14678" s="172">
        <v>45819.607951388891</v>
      </c>
      <c r="C14678" s="69" t="s">
        <v>186</v>
      </c>
      <c r="D14678" s="69" t="s">
        <v>1937</v>
      </c>
      <c r="E14678" s="69" t="s">
        <v>2778</v>
      </c>
      <c r="F14678" s="69">
        <v>2230</v>
      </c>
      <c r="G14678" s="69" t="s">
        <v>1947</v>
      </c>
    </row>
    <row r="14679" spans="1:7" ht="14.4">
      <c r="A14679" s="27" t="str">
        <f>VLOOKUP(C14679,'user list'!A:B,2,0)</f>
        <v>OCM</v>
      </c>
      <c r="B14679" s="172">
        <v>45819.60800925926</v>
      </c>
      <c r="C14679" s="69" t="s">
        <v>232</v>
      </c>
      <c r="D14679" s="69" t="s">
        <v>1937</v>
      </c>
      <c r="E14679" s="69" t="s">
        <v>1974</v>
      </c>
      <c r="F14679" s="69">
        <v>2191</v>
      </c>
      <c r="G14679" s="69" t="s">
        <v>1939</v>
      </c>
    </row>
    <row r="14680" spans="1:7" ht="14.4">
      <c r="A14680" s="27" t="str">
        <f>VLOOKUP(C14680,'user list'!A:B,2,0)</f>
        <v>CBD</v>
      </c>
      <c r="B14680" s="172">
        <v>45819.608067129629</v>
      </c>
      <c r="C14680" s="69" t="s">
        <v>197</v>
      </c>
      <c r="D14680" s="69" t="s">
        <v>1937</v>
      </c>
      <c r="E14680" s="69" t="s">
        <v>2439</v>
      </c>
      <c r="F14680" s="69">
        <v>1444</v>
      </c>
      <c r="G14680" s="69" t="s">
        <v>1939</v>
      </c>
    </row>
    <row r="14681" spans="1:7" ht="14.4">
      <c r="A14681" s="27" t="str">
        <f>VLOOKUP(C14681,'user list'!A:B,2,0)</f>
        <v>ADAAC</v>
      </c>
      <c r="B14681" s="172">
        <v>45819.608067129629</v>
      </c>
      <c r="C14681" s="69" t="s">
        <v>190</v>
      </c>
      <c r="D14681" s="69" t="s">
        <v>1937</v>
      </c>
      <c r="E14681" s="69" t="s">
        <v>2697</v>
      </c>
      <c r="F14681" s="69">
        <v>2146</v>
      </c>
      <c r="G14681" s="69" t="s">
        <v>1939</v>
      </c>
    </row>
    <row r="14682" spans="1:7" ht="14.4">
      <c r="A14682" s="27" t="str">
        <f>VLOOKUP(C14682,'user list'!A:B,2,0)</f>
        <v>CBD</v>
      </c>
      <c r="B14682" s="172">
        <v>45819.608136574076</v>
      </c>
      <c r="C14682" s="69" t="s">
        <v>197</v>
      </c>
      <c r="D14682" s="69" t="s">
        <v>1937</v>
      </c>
      <c r="E14682" s="69" t="s">
        <v>2463</v>
      </c>
      <c r="F14682" s="69">
        <v>1760</v>
      </c>
      <c r="G14682" s="69" t="s">
        <v>1939</v>
      </c>
    </row>
    <row r="14683" spans="1:7" ht="14.4">
      <c r="A14683" s="27" t="str">
        <f>VLOOKUP(C14683,'user list'!A:B,2,0)</f>
        <v>ADAAC</v>
      </c>
      <c r="B14683" s="172">
        <v>45819.608437499999</v>
      </c>
      <c r="C14683" s="69" t="s">
        <v>190</v>
      </c>
      <c r="D14683" s="69" t="s">
        <v>1937</v>
      </c>
      <c r="E14683" s="69" t="s">
        <v>2697</v>
      </c>
      <c r="F14683" s="69">
        <v>2146</v>
      </c>
      <c r="G14683" s="69" t="s">
        <v>1939</v>
      </c>
    </row>
    <row r="14684" spans="1:7" ht="14.4">
      <c r="A14684" s="27" t="str">
        <f>VLOOKUP(C14684,'user list'!A:B,2,0)</f>
        <v>ADAAC</v>
      </c>
      <c r="B14684" s="172">
        <v>45819.608506944445</v>
      </c>
      <c r="C14684" s="69" t="s">
        <v>190</v>
      </c>
      <c r="D14684" s="69" t="s">
        <v>1937</v>
      </c>
      <c r="E14684" s="69" t="s">
        <v>884</v>
      </c>
      <c r="F14684" s="69">
        <v>2170</v>
      </c>
      <c r="G14684" s="69" t="s">
        <v>1939</v>
      </c>
    </row>
    <row r="14685" spans="1:7" ht="14.4">
      <c r="A14685" s="27" t="str">
        <f>VLOOKUP(C14685,'user list'!A:B,2,0)</f>
        <v>ADAAC</v>
      </c>
      <c r="B14685" s="172">
        <v>45819.608668981484</v>
      </c>
      <c r="C14685" s="69" t="s">
        <v>190</v>
      </c>
      <c r="D14685" s="69" t="s">
        <v>1937</v>
      </c>
      <c r="E14685" s="69" t="s">
        <v>884</v>
      </c>
      <c r="F14685" s="69">
        <v>2170</v>
      </c>
      <c r="G14685" s="69" t="s">
        <v>1947</v>
      </c>
    </row>
    <row r="14686" spans="1:7" ht="14.4">
      <c r="A14686" s="27" t="str">
        <f>VLOOKUP(C14686,'user list'!A:B,2,0)</f>
        <v>ADAAC</v>
      </c>
      <c r="B14686" s="172">
        <v>45819.608668981484</v>
      </c>
      <c r="C14686" s="69" t="s">
        <v>190</v>
      </c>
      <c r="D14686" s="69" t="s">
        <v>1937</v>
      </c>
      <c r="E14686" s="69" t="s">
        <v>884</v>
      </c>
      <c r="F14686" s="69">
        <v>2170</v>
      </c>
      <c r="G14686" s="69" t="s">
        <v>1948</v>
      </c>
    </row>
    <row r="14687" spans="1:7" ht="14.4">
      <c r="A14687" s="27" t="str">
        <f>VLOOKUP(C14687,'user list'!A:B,2,0)</f>
        <v>CBD</v>
      </c>
      <c r="B14687" s="172">
        <v>45819.608668981484</v>
      </c>
      <c r="C14687" s="69" t="s">
        <v>197</v>
      </c>
      <c r="D14687" s="69" t="s">
        <v>1937</v>
      </c>
      <c r="E14687" s="69" t="s">
        <v>2483</v>
      </c>
      <c r="F14687" s="69">
        <v>1805</v>
      </c>
      <c r="G14687" s="69" t="s">
        <v>1939</v>
      </c>
    </row>
    <row r="14688" spans="1:7" ht="14.4">
      <c r="A14688" s="27" t="str">
        <f>VLOOKUP(C14688,'user list'!A:B,2,0)</f>
        <v>ADAAC</v>
      </c>
      <c r="B14688" s="172">
        <v>45819.608668981484</v>
      </c>
      <c r="C14688" s="69" t="s">
        <v>190</v>
      </c>
      <c r="D14688" s="69" t="s">
        <v>1937</v>
      </c>
      <c r="E14688" s="69" t="s">
        <v>884</v>
      </c>
      <c r="F14688" s="69">
        <v>2170</v>
      </c>
      <c r="G14688" s="69" t="s">
        <v>1939</v>
      </c>
    </row>
    <row r="14689" spans="1:7" ht="14.4">
      <c r="A14689" s="27" t="str">
        <f>VLOOKUP(C14689,'user list'!A:B,2,0)</f>
        <v>Admin</v>
      </c>
      <c r="B14689" s="172">
        <v>45819.608668981484</v>
      </c>
      <c r="C14689" s="69" t="s">
        <v>186</v>
      </c>
      <c r="D14689" s="69" t="s">
        <v>1937</v>
      </c>
      <c r="E14689" s="69" t="s">
        <v>884</v>
      </c>
      <c r="F14689" s="69">
        <v>2170</v>
      </c>
      <c r="G14689" s="69" t="s">
        <v>1948</v>
      </c>
    </row>
    <row r="14690" spans="1:7" ht="14.4">
      <c r="A14690" s="27" t="str">
        <f>VLOOKUP(C14690,'user list'!A:B,2,0)</f>
        <v>CBD</v>
      </c>
      <c r="B14690" s="172">
        <v>45819.608680555553</v>
      </c>
      <c r="C14690" s="69" t="s">
        <v>197</v>
      </c>
      <c r="D14690" s="69" t="s">
        <v>1937</v>
      </c>
      <c r="E14690" s="69" t="s">
        <v>2463</v>
      </c>
      <c r="F14690" s="69">
        <v>1760</v>
      </c>
      <c r="G14690" s="69" t="s">
        <v>1939</v>
      </c>
    </row>
    <row r="14691" spans="1:7" ht="14.4">
      <c r="A14691" s="27" t="str">
        <f>VLOOKUP(C14691,'user list'!A:B,2,0)</f>
        <v>ADAAC</v>
      </c>
      <c r="B14691" s="172">
        <v>45819.608773148146</v>
      </c>
      <c r="C14691" s="69" t="s">
        <v>190</v>
      </c>
      <c r="D14691" s="69" t="s">
        <v>1937</v>
      </c>
      <c r="E14691" s="69" t="s">
        <v>2697</v>
      </c>
      <c r="F14691" s="69">
        <v>2146</v>
      </c>
      <c r="G14691" s="69" t="s">
        <v>1939</v>
      </c>
    </row>
    <row r="14692" spans="1:7" ht="14.4">
      <c r="A14692" s="27" t="str">
        <f>VLOOKUP(C14692,'user list'!A:B,2,0)</f>
        <v>OCAs</v>
      </c>
      <c r="B14692" s="172">
        <v>45819.608807870369</v>
      </c>
      <c r="C14692" s="69" t="s">
        <v>279</v>
      </c>
      <c r="D14692" s="69" t="s">
        <v>1937</v>
      </c>
      <c r="E14692" s="69" t="s">
        <v>2779</v>
      </c>
      <c r="F14692" s="69">
        <v>2231</v>
      </c>
      <c r="G14692" s="69" t="s">
        <v>2440</v>
      </c>
    </row>
    <row r="14693" spans="1:7" ht="14.4">
      <c r="A14693" s="27" t="str">
        <f>VLOOKUP(C14693,'user list'!A:B,2,0)</f>
        <v>Admin</v>
      </c>
      <c r="B14693" s="172">
        <v>45819.608807870369</v>
      </c>
      <c r="C14693" s="69" t="s">
        <v>186</v>
      </c>
      <c r="D14693" s="69" t="s">
        <v>1937</v>
      </c>
      <c r="E14693" s="69" t="s">
        <v>2779</v>
      </c>
      <c r="F14693" s="69">
        <v>2231</v>
      </c>
      <c r="G14693" s="69" t="s">
        <v>1948</v>
      </c>
    </row>
    <row r="14694" spans="1:7" ht="14.4">
      <c r="A14694" s="27" t="str">
        <f>VLOOKUP(C14694,'user list'!A:B,2,0)</f>
        <v>Admin</v>
      </c>
      <c r="B14694" s="172">
        <v>45819.608807870369</v>
      </c>
      <c r="C14694" s="69" t="s">
        <v>186</v>
      </c>
      <c r="D14694" s="69" t="s">
        <v>1937</v>
      </c>
      <c r="E14694" s="69" t="s">
        <v>2779</v>
      </c>
      <c r="F14694" s="69">
        <v>2231</v>
      </c>
      <c r="G14694" s="69" t="s">
        <v>1948</v>
      </c>
    </row>
    <row r="14695" spans="1:7" ht="14.4">
      <c r="A14695" s="27" t="str">
        <f>VLOOKUP(C14695,'user list'!A:B,2,0)</f>
        <v>Admin</v>
      </c>
      <c r="B14695" s="172">
        <v>45819.608807870369</v>
      </c>
      <c r="C14695" s="69" t="s">
        <v>186</v>
      </c>
      <c r="D14695" s="69" t="s">
        <v>1937</v>
      </c>
      <c r="E14695" s="69" t="s">
        <v>2779</v>
      </c>
      <c r="F14695" s="69">
        <v>2231</v>
      </c>
      <c r="G14695" s="69" t="s">
        <v>1948</v>
      </c>
    </row>
    <row r="14696" spans="1:7" ht="14.4">
      <c r="A14696" s="27" t="str">
        <f>VLOOKUP(C14696,'user list'!A:B,2,0)</f>
        <v>Admin</v>
      </c>
      <c r="B14696" s="172">
        <v>45819.608807870369</v>
      </c>
      <c r="C14696" s="69" t="s">
        <v>186</v>
      </c>
      <c r="D14696" s="69" t="s">
        <v>1937</v>
      </c>
      <c r="E14696" s="69" t="s">
        <v>2779</v>
      </c>
      <c r="F14696" s="69">
        <v>2231</v>
      </c>
      <c r="G14696" s="69" t="s">
        <v>1947</v>
      </c>
    </row>
    <row r="14697" spans="1:7" ht="14.4">
      <c r="A14697" s="27" t="str">
        <f>VLOOKUP(C14697,'user list'!A:B,2,0)</f>
        <v>ADAAC</v>
      </c>
      <c r="B14697" s="172">
        <v>45819.608923611115</v>
      </c>
      <c r="C14697" s="69" t="s">
        <v>190</v>
      </c>
      <c r="D14697" s="69" t="s">
        <v>1937</v>
      </c>
      <c r="E14697" s="69" t="s">
        <v>2697</v>
      </c>
      <c r="F14697" s="69">
        <v>2146</v>
      </c>
      <c r="G14697" s="69" t="s">
        <v>1947</v>
      </c>
    </row>
    <row r="14698" spans="1:7" ht="14.4">
      <c r="A14698" s="27" t="str">
        <f>VLOOKUP(C14698,'user list'!A:B,2,0)</f>
        <v>ADAAC</v>
      </c>
      <c r="B14698" s="172">
        <v>45819.608923611115</v>
      </c>
      <c r="C14698" s="69" t="s">
        <v>190</v>
      </c>
      <c r="D14698" s="69" t="s">
        <v>1937</v>
      </c>
      <c r="E14698" s="69" t="s">
        <v>2697</v>
      </c>
      <c r="F14698" s="69">
        <v>2146</v>
      </c>
      <c r="G14698" s="69" t="s">
        <v>1948</v>
      </c>
    </row>
    <row r="14699" spans="1:7" ht="14.4">
      <c r="A14699" s="27" t="str">
        <f>VLOOKUP(C14699,'user list'!A:B,2,0)</f>
        <v>ADAAC</v>
      </c>
      <c r="B14699" s="172">
        <v>45819.608923611115</v>
      </c>
      <c r="C14699" s="69" t="s">
        <v>190</v>
      </c>
      <c r="D14699" s="69" t="s">
        <v>1937</v>
      </c>
      <c r="E14699" s="69" t="s">
        <v>2697</v>
      </c>
      <c r="F14699" s="69">
        <v>2146</v>
      </c>
      <c r="G14699" s="69" t="s">
        <v>1939</v>
      </c>
    </row>
    <row r="14700" spans="1:7" ht="14.4">
      <c r="A14700" s="27" t="str">
        <f>VLOOKUP(C14700,'user list'!A:B,2,0)</f>
        <v>Admin</v>
      </c>
      <c r="B14700" s="172">
        <v>45819.608923611115</v>
      </c>
      <c r="C14700" s="69" t="s">
        <v>186</v>
      </c>
      <c r="D14700" s="69" t="s">
        <v>1937</v>
      </c>
      <c r="E14700" s="69" t="s">
        <v>2697</v>
      </c>
      <c r="F14700" s="69">
        <v>2146</v>
      </c>
      <c r="G14700" s="69" t="s">
        <v>1948</v>
      </c>
    </row>
    <row r="14701" spans="1:7" ht="14.4">
      <c r="A14701" s="27" t="str">
        <f>VLOOKUP(C14701,'user list'!A:B,2,0)</f>
        <v>OCAs</v>
      </c>
      <c r="B14701" s="172">
        <v>45819.6093287037</v>
      </c>
      <c r="C14701" s="69" t="s">
        <v>279</v>
      </c>
      <c r="D14701" s="69" t="s">
        <v>1937</v>
      </c>
      <c r="E14701" s="69" t="s">
        <v>2780</v>
      </c>
      <c r="F14701" s="69">
        <v>2232</v>
      </c>
      <c r="G14701" s="69" t="s">
        <v>2440</v>
      </c>
    </row>
    <row r="14702" spans="1:7" ht="14.4">
      <c r="A14702" s="27" t="str">
        <f>VLOOKUP(C14702,'user list'!A:B,2,0)</f>
        <v>Admin</v>
      </c>
      <c r="B14702" s="172">
        <v>45819.6093287037</v>
      </c>
      <c r="C14702" s="69" t="s">
        <v>186</v>
      </c>
      <c r="D14702" s="69" t="s">
        <v>1937</v>
      </c>
      <c r="E14702" s="69" t="s">
        <v>2780</v>
      </c>
      <c r="F14702" s="69">
        <v>2232</v>
      </c>
      <c r="G14702" s="69" t="s">
        <v>1948</v>
      </c>
    </row>
    <row r="14703" spans="1:7" ht="14.4">
      <c r="A14703" s="27" t="str">
        <f>VLOOKUP(C14703,'user list'!A:B,2,0)</f>
        <v>Admin</v>
      </c>
      <c r="B14703" s="172">
        <v>45819.6093287037</v>
      </c>
      <c r="C14703" s="69" t="s">
        <v>186</v>
      </c>
      <c r="D14703" s="69" t="s">
        <v>1937</v>
      </c>
      <c r="E14703" s="69" t="s">
        <v>2780</v>
      </c>
      <c r="F14703" s="69">
        <v>2232</v>
      </c>
      <c r="G14703" s="69" t="s">
        <v>1948</v>
      </c>
    </row>
    <row r="14704" spans="1:7" ht="14.4">
      <c r="A14704" s="27" t="str">
        <f>VLOOKUP(C14704,'user list'!A:B,2,0)</f>
        <v>Admin</v>
      </c>
      <c r="B14704" s="172">
        <v>45819.6093287037</v>
      </c>
      <c r="C14704" s="69" t="s">
        <v>186</v>
      </c>
      <c r="D14704" s="69" t="s">
        <v>1937</v>
      </c>
      <c r="E14704" s="69" t="s">
        <v>2780</v>
      </c>
      <c r="F14704" s="69">
        <v>2232</v>
      </c>
      <c r="G14704" s="69" t="s">
        <v>1948</v>
      </c>
    </row>
    <row r="14705" spans="1:7" ht="14.4">
      <c r="A14705" s="27" t="str">
        <f>VLOOKUP(C14705,'user list'!A:B,2,0)</f>
        <v>Admin</v>
      </c>
      <c r="B14705" s="172">
        <v>45819.6093287037</v>
      </c>
      <c r="C14705" s="69" t="s">
        <v>186</v>
      </c>
      <c r="D14705" s="69" t="s">
        <v>1937</v>
      </c>
      <c r="E14705" s="69" t="s">
        <v>2780</v>
      </c>
      <c r="F14705" s="69">
        <v>2232</v>
      </c>
      <c r="G14705" s="69" t="s">
        <v>1947</v>
      </c>
    </row>
    <row r="14706" spans="1:7" ht="14.4">
      <c r="A14706" s="27" t="str">
        <f>VLOOKUP(C14706,'user list'!A:B,2,0)</f>
        <v>QCYDO</v>
      </c>
      <c r="B14706" s="172">
        <v>45819.609675925924</v>
      </c>
      <c r="C14706" s="69" t="s">
        <v>270</v>
      </c>
      <c r="D14706" s="69" t="s">
        <v>1937</v>
      </c>
      <c r="E14706" s="69" t="s">
        <v>2042</v>
      </c>
      <c r="F14706" s="69">
        <v>2221</v>
      </c>
      <c r="G14706" s="69" t="s">
        <v>1939</v>
      </c>
    </row>
    <row r="14707" spans="1:7" ht="14.4">
      <c r="A14707" s="27" t="str">
        <f>VLOOKUP(C14707,'user list'!A:B,2,0)</f>
        <v>QCYDO</v>
      </c>
      <c r="B14707" s="172">
        <v>45819.609699074077</v>
      </c>
      <c r="C14707" s="69" t="s">
        <v>270</v>
      </c>
      <c r="D14707" s="69" t="s">
        <v>1937</v>
      </c>
      <c r="E14707" s="69" t="s">
        <v>2042</v>
      </c>
      <c r="F14707" s="69">
        <v>2221</v>
      </c>
      <c r="G14707" s="69" t="s">
        <v>1939</v>
      </c>
    </row>
    <row r="14708" spans="1:7" ht="14.4">
      <c r="A14708" s="27" t="str">
        <f>VLOOKUP(C14708,'user list'!A:B,2,0)</f>
        <v>QCYDO</v>
      </c>
      <c r="B14708" s="172">
        <v>45819.609710648147</v>
      </c>
      <c r="C14708" s="69" t="s">
        <v>270</v>
      </c>
      <c r="D14708" s="69" t="s">
        <v>1937</v>
      </c>
      <c r="E14708" s="69" t="s">
        <v>2042</v>
      </c>
      <c r="F14708" s="69">
        <v>2221</v>
      </c>
      <c r="G14708" s="69" t="s">
        <v>1939</v>
      </c>
    </row>
    <row r="14709" spans="1:7" ht="14.4">
      <c r="A14709" s="27" t="str">
        <f>VLOOKUP(C14709,'user list'!A:B,2,0)</f>
        <v>OCAs</v>
      </c>
      <c r="B14709" s="172">
        <v>45819.609837962962</v>
      </c>
      <c r="C14709" s="69" t="s">
        <v>279</v>
      </c>
      <c r="D14709" s="69" t="s">
        <v>1937</v>
      </c>
      <c r="E14709" s="69" t="s">
        <v>2781</v>
      </c>
      <c r="F14709" s="69">
        <v>2233</v>
      </c>
      <c r="G14709" s="69" t="s">
        <v>2440</v>
      </c>
    </row>
    <row r="14710" spans="1:7" ht="14.4">
      <c r="A14710" s="27" t="str">
        <f>VLOOKUP(C14710,'user list'!A:B,2,0)</f>
        <v>Admin</v>
      </c>
      <c r="B14710" s="172">
        <v>45819.609837962962</v>
      </c>
      <c r="C14710" s="69" t="s">
        <v>186</v>
      </c>
      <c r="D14710" s="69" t="s">
        <v>1937</v>
      </c>
      <c r="E14710" s="69" t="s">
        <v>2781</v>
      </c>
      <c r="F14710" s="69">
        <v>2233</v>
      </c>
      <c r="G14710" s="69" t="s">
        <v>1948</v>
      </c>
    </row>
    <row r="14711" spans="1:7" ht="14.4">
      <c r="A14711" s="27" t="str">
        <f>VLOOKUP(C14711,'user list'!A:B,2,0)</f>
        <v>Admin</v>
      </c>
      <c r="B14711" s="172">
        <v>45819.609837962962</v>
      </c>
      <c r="C14711" s="69" t="s">
        <v>186</v>
      </c>
      <c r="D14711" s="69" t="s">
        <v>1937</v>
      </c>
      <c r="E14711" s="69" t="s">
        <v>2781</v>
      </c>
      <c r="F14711" s="69">
        <v>2233</v>
      </c>
      <c r="G14711" s="69" t="s">
        <v>1948</v>
      </c>
    </row>
    <row r="14712" spans="1:7" ht="14.4">
      <c r="A14712" s="27" t="str">
        <f>VLOOKUP(C14712,'user list'!A:B,2,0)</f>
        <v>Admin</v>
      </c>
      <c r="B14712" s="172">
        <v>45819.609837962962</v>
      </c>
      <c r="C14712" s="69" t="s">
        <v>186</v>
      </c>
      <c r="D14712" s="69" t="s">
        <v>1937</v>
      </c>
      <c r="E14712" s="69" t="s">
        <v>2781</v>
      </c>
      <c r="F14712" s="69">
        <v>2233</v>
      </c>
      <c r="G14712" s="69" t="s">
        <v>1948</v>
      </c>
    </row>
    <row r="14713" spans="1:7" ht="14.4">
      <c r="A14713" s="27" t="str">
        <f>VLOOKUP(C14713,'user list'!A:B,2,0)</f>
        <v>Admin</v>
      </c>
      <c r="B14713" s="172">
        <v>45819.609837962962</v>
      </c>
      <c r="C14713" s="69" t="s">
        <v>186</v>
      </c>
      <c r="D14713" s="69" t="s">
        <v>1937</v>
      </c>
      <c r="E14713" s="69" t="s">
        <v>2781</v>
      </c>
      <c r="F14713" s="69">
        <v>2233</v>
      </c>
      <c r="G14713" s="69" t="s">
        <v>1947</v>
      </c>
    </row>
    <row r="14714" spans="1:7" ht="14.4">
      <c r="A14714" s="27" t="str">
        <f>VLOOKUP(C14714,'user list'!A:B,2,0)</f>
        <v>OCM</v>
      </c>
      <c r="B14714" s="172">
        <v>45819.609861111108</v>
      </c>
      <c r="C14714" s="69" t="s">
        <v>232</v>
      </c>
      <c r="D14714" s="69" t="s">
        <v>1937</v>
      </c>
      <c r="E14714" s="69" t="s">
        <v>1974</v>
      </c>
      <c r="F14714" s="69">
        <v>2191</v>
      </c>
      <c r="G14714" s="69" t="s">
        <v>1939</v>
      </c>
    </row>
    <row r="14715" spans="1:7" ht="14.4">
      <c r="A14715" s="27" t="str">
        <f>VLOOKUP(C14715,'user list'!A:B,2,0)</f>
        <v>SSDD</v>
      </c>
      <c r="B14715" s="172">
        <v>45819.610127314816</v>
      </c>
      <c r="C14715" s="69" t="s">
        <v>273</v>
      </c>
      <c r="D14715" s="69" t="s">
        <v>1937</v>
      </c>
      <c r="E14715" s="69" t="s">
        <v>2623</v>
      </c>
      <c r="F14715" s="69">
        <v>2163</v>
      </c>
      <c r="G14715" s="69" t="s">
        <v>1939</v>
      </c>
    </row>
    <row r="14716" spans="1:7" ht="14.4">
      <c r="A14716" s="27" t="str">
        <f>VLOOKUP(C14716,'user list'!A:B,2,0)</f>
        <v>QCYDO</v>
      </c>
      <c r="B14716" s="172">
        <v>45819.610138888886</v>
      </c>
      <c r="C14716" s="69" t="s">
        <v>270</v>
      </c>
      <c r="D14716" s="69" t="s">
        <v>1937</v>
      </c>
      <c r="E14716" s="69" t="s">
        <v>2042</v>
      </c>
      <c r="F14716" s="69">
        <v>2221</v>
      </c>
      <c r="G14716" s="69" t="s">
        <v>1947</v>
      </c>
    </row>
    <row r="14717" spans="1:7" ht="14.4">
      <c r="A14717" s="27" t="str">
        <f>VLOOKUP(C14717,'user list'!A:B,2,0)</f>
        <v>QCYDO</v>
      </c>
      <c r="B14717" s="172">
        <v>45819.610138888886</v>
      </c>
      <c r="C14717" s="69" t="s">
        <v>270</v>
      </c>
      <c r="D14717" s="69" t="s">
        <v>1937</v>
      </c>
      <c r="E14717" s="69" t="s">
        <v>2042</v>
      </c>
      <c r="F14717" s="69">
        <v>2221</v>
      </c>
      <c r="G14717" s="69" t="s">
        <v>1948</v>
      </c>
    </row>
    <row r="14718" spans="1:7" ht="14.4">
      <c r="A14718" s="27" t="str">
        <f>VLOOKUP(C14718,'user list'!A:B,2,0)</f>
        <v>QCYDO</v>
      </c>
      <c r="B14718" s="172">
        <v>45819.610138888886</v>
      </c>
      <c r="C14718" s="69" t="s">
        <v>270</v>
      </c>
      <c r="D14718" s="69" t="s">
        <v>1937</v>
      </c>
      <c r="E14718" s="69" t="s">
        <v>2042</v>
      </c>
      <c r="F14718" s="69">
        <v>2221</v>
      </c>
      <c r="G14718" s="69" t="s">
        <v>1939</v>
      </c>
    </row>
    <row r="14719" spans="1:7" ht="14.4">
      <c r="A14719" s="27" t="str">
        <f>VLOOKUP(C14719,'user list'!A:B,2,0)</f>
        <v>Admin</v>
      </c>
      <c r="B14719" s="172">
        <v>45819.610138888886</v>
      </c>
      <c r="C14719" s="69" t="s">
        <v>186</v>
      </c>
      <c r="D14719" s="69" t="s">
        <v>1937</v>
      </c>
      <c r="E14719" s="69" t="s">
        <v>2042</v>
      </c>
      <c r="F14719" s="69">
        <v>2221</v>
      </c>
      <c r="G14719" s="69" t="s">
        <v>1948</v>
      </c>
    </row>
    <row r="14720" spans="1:7" ht="14.4">
      <c r="A14720" s="27" t="str">
        <f>VLOOKUP(C14720,'user list'!A:B,2,0)</f>
        <v>CBD</v>
      </c>
      <c r="B14720" s="172">
        <v>45819.610706018517</v>
      </c>
      <c r="C14720" s="69" t="s">
        <v>197</v>
      </c>
      <c r="D14720" s="69" t="s">
        <v>1937</v>
      </c>
      <c r="E14720" s="69" t="s">
        <v>2577</v>
      </c>
      <c r="F14720" s="69">
        <v>1946</v>
      </c>
      <c r="G14720" s="69" t="s">
        <v>1939</v>
      </c>
    </row>
    <row r="14721" spans="1:7" ht="14.4">
      <c r="A14721" s="27" t="str">
        <f>VLOOKUP(C14721,'user list'!A:B,2,0)</f>
        <v>CBD</v>
      </c>
      <c r="B14721" s="172">
        <v>45819.610891203702</v>
      </c>
      <c r="C14721" s="69" t="s">
        <v>197</v>
      </c>
      <c r="D14721" s="69" t="s">
        <v>1937</v>
      </c>
      <c r="E14721" s="69" t="s">
        <v>2697</v>
      </c>
      <c r="F14721" s="69">
        <v>2146</v>
      </c>
      <c r="G14721" s="69" t="s">
        <v>1939</v>
      </c>
    </row>
    <row r="14722" spans="1:7" ht="14.4">
      <c r="A14722" s="27" t="str">
        <f>VLOOKUP(C14722,'user list'!A:B,2,0)</f>
        <v>CBD</v>
      </c>
      <c r="B14722" s="172">
        <v>45819.611296296294</v>
      </c>
      <c r="C14722" s="69" t="s">
        <v>197</v>
      </c>
      <c r="D14722" s="69" t="s">
        <v>1937</v>
      </c>
      <c r="E14722" s="69" t="s">
        <v>2697</v>
      </c>
      <c r="F14722" s="69">
        <v>2146</v>
      </c>
      <c r="G14722" s="69" t="s">
        <v>2441</v>
      </c>
    </row>
    <row r="14723" spans="1:7" ht="14.4">
      <c r="A14723" s="27" t="str">
        <f>VLOOKUP(C14723,'user list'!A:B,2,0)</f>
        <v>CBD</v>
      </c>
      <c r="B14723" s="172">
        <v>45819.611458333333</v>
      </c>
      <c r="C14723" s="69" t="s">
        <v>197</v>
      </c>
      <c r="D14723" s="69" t="s">
        <v>1937</v>
      </c>
      <c r="E14723" s="69" t="s">
        <v>2697</v>
      </c>
      <c r="F14723" s="69">
        <v>2146</v>
      </c>
      <c r="G14723" s="69" t="s">
        <v>2441</v>
      </c>
    </row>
    <row r="14724" spans="1:7" ht="14.4">
      <c r="A14724" s="27" t="str">
        <f>VLOOKUP(C14724,'user list'!A:B,2,0)</f>
        <v>SSDD</v>
      </c>
      <c r="B14724" s="172">
        <v>45819.611655092594</v>
      </c>
      <c r="C14724" s="69" t="s">
        <v>273</v>
      </c>
      <c r="D14724" s="69" t="s">
        <v>1937</v>
      </c>
      <c r="E14724" s="69" t="s">
        <v>2623</v>
      </c>
      <c r="F14724" s="69">
        <v>2163</v>
      </c>
      <c r="G14724" s="69" t="s">
        <v>2441</v>
      </c>
    </row>
    <row r="14725" spans="1:7" ht="14.4">
      <c r="A14725" s="27" t="str">
        <f>VLOOKUP(C14725,'user list'!A:B,2,0)</f>
        <v>OCAs</v>
      </c>
      <c r="B14725" s="172">
        <v>45819.611828703702</v>
      </c>
      <c r="C14725" s="69" t="s">
        <v>279</v>
      </c>
      <c r="D14725" s="69" t="s">
        <v>1937</v>
      </c>
      <c r="E14725" s="69" t="s">
        <v>2570</v>
      </c>
      <c r="F14725" s="69">
        <v>1934</v>
      </c>
      <c r="G14725" s="69" t="s">
        <v>1939</v>
      </c>
    </row>
    <row r="14726" spans="1:7" ht="14.4">
      <c r="A14726" s="27" t="str">
        <f>VLOOKUP(C14726,'user list'!A:B,2,0)</f>
        <v>OCAs</v>
      </c>
      <c r="B14726" s="172">
        <v>45819.611944444441</v>
      </c>
      <c r="C14726" s="69" t="s">
        <v>279</v>
      </c>
      <c r="D14726" s="69" t="s">
        <v>1937</v>
      </c>
      <c r="E14726" s="69" t="s">
        <v>2029</v>
      </c>
      <c r="F14726" s="69">
        <v>2208</v>
      </c>
      <c r="G14726" s="69" t="s">
        <v>1939</v>
      </c>
    </row>
    <row r="14727" spans="1:7" ht="14.4">
      <c r="A14727" s="27" t="str">
        <f>VLOOKUP(C14727,'user list'!A:B,2,0)</f>
        <v>OCAs</v>
      </c>
      <c r="B14727" s="172">
        <v>45819.611956018518</v>
      </c>
      <c r="C14727" s="69" t="s">
        <v>279</v>
      </c>
      <c r="D14727" s="69" t="s">
        <v>1937</v>
      </c>
      <c r="E14727" s="69" t="s">
        <v>1974</v>
      </c>
      <c r="F14727" s="69">
        <v>2193</v>
      </c>
      <c r="G14727" s="69" t="s">
        <v>1939</v>
      </c>
    </row>
    <row r="14728" spans="1:7" ht="14.4">
      <c r="A14728" s="27" t="str">
        <f>VLOOKUP(C14728,'user list'!A:B,2,0)</f>
        <v>OCM</v>
      </c>
      <c r="B14728" s="172">
        <v>45819.612025462964</v>
      </c>
      <c r="C14728" s="69" t="s">
        <v>236</v>
      </c>
      <c r="D14728" s="69" t="s">
        <v>1937</v>
      </c>
      <c r="E14728" s="69" t="s">
        <v>1989</v>
      </c>
      <c r="F14728" s="69">
        <v>1947</v>
      </c>
      <c r="G14728" s="69" t="s">
        <v>1939</v>
      </c>
    </row>
    <row r="14729" spans="1:7" ht="14.4">
      <c r="A14729" s="27" t="str">
        <f>VLOOKUP(C14729,'user list'!A:B,2,0)</f>
        <v>OCAs</v>
      </c>
      <c r="B14729" s="172">
        <v>45819.612025462964</v>
      </c>
      <c r="C14729" s="69" t="s">
        <v>279</v>
      </c>
      <c r="D14729" s="69" t="s">
        <v>1937</v>
      </c>
      <c r="E14729" s="69" t="s">
        <v>2029</v>
      </c>
      <c r="F14729" s="69">
        <v>2208</v>
      </c>
      <c r="G14729" s="69" t="s">
        <v>1939</v>
      </c>
    </row>
    <row r="14730" spans="1:7" ht="14.4">
      <c r="A14730" s="27" t="str">
        <f>VLOOKUP(C14730,'user list'!A:B,2,0)</f>
        <v>OCM</v>
      </c>
      <c r="B14730" s="172">
        <v>45819.61204861111</v>
      </c>
      <c r="C14730" s="69" t="s">
        <v>236</v>
      </c>
      <c r="D14730" s="69" t="s">
        <v>1937</v>
      </c>
      <c r="E14730" s="69" t="s">
        <v>2662</v>
      </c>
      <c r="F14730" s="69">
        <v>2072</v>
      </c>
      <c r="G14730" s="69" t="s">
        <v>1939</v>
      </c>
    </row>
    <row r="14731" spans="1:7" ht="14.4">
      <c r="A14731" s="27" t="str">
        <f>VLOOKUP(C14731,'user list'!A:B,2,0)</f>
        <v>CBD</v>
      </c>
      <c r="B14731" s="172">
        <v>45819.612280092595</v>
      </c>
      <c r="C14731" s="69" t="s">
        <v>197</v>
      </c>
      <c r="D14731" s="69" t="s">
        <v>1937</v>
      </c>
      <c r="E14731" s="69" t="s">
        <v>2659</v>
      </c>
      <c r="F14731" s="69">
        <v>2068</v>
      </c>
      <c r="G14731" s="69" t="s">
        <v>1939</v>
      </c>
    </row>
    <row r="14732" spans="1:7" ht="14.4">
      <c r="A14732" s="27" t="str">
        <f>VLOOKUP(C14732,'user list'!A:B,2,0)</f>
        <v>CBD</v>
      </c>
      <c r="B14732" s="172">
        <v>45819.612291666665</v>
      </c>
      <c r="C14732" s="69" t="s">
        <v>197</v>
      </c>
      <c r="D14732" s="69" t="s">
        <v>1937</v>
      </c>
      <c r="E14732" s="69" t="s">
        <v>2636</v>
      </c>
      <c r="F14732" s="69">
        <v>2043</v>
      </c>
      <c r="G14732" s="69" t="s">
        <v>1939</v>
      </c>
    </row>
    <row r="14733" spans="1:7" ht="14.4">
      <c r="A14733" s="27" t="str">
        <f>VLOOKUP(C14733,'user list'!A:B,2,0)</f>
        <v>CBD</v>
      </c>
      <c r="B14733" s="172">
        <v>45819.612557870372</v>
      </c>
      <c r="C14733" s="69" t="s">
        <v>197</v>
      </c>
      <c r="D14733" s="69" t="s">
        <v>1937</v>
      </c>
      <c r="E14733" s="69" t="s">
        <v>2697</v>
      </c>
      <c r="F14733" s="69">
        <v>2138</v>
      </c>
      <c r="G14733" s="69" t="s">
        <v>1939</v>
      </c>
    </row>
    <row r="14734" spans="1:7" ht="14.4">
      <c r="A14734" s="27" t="str">
        <f>VLOOKUP(C14734,'user list'!A:B,2,0)</f>
        <v>CBD</v>
      </c>
      <c r="B14734" s="172">
        <v>45819.612581018519</v>
      </c>
      <c r="C14734" s="69" t="s">
        <v>197</v>
      </c>
      <c r="D14734" s="69" t="s">
        <v>1937</v>
      </c>
      <c r="E14734" s="69" t="s">
        <v>2697</v>
      </c>
      <c r="F14734" s="69">
        <v>2146</v>
      </c>
      <c r="G14734" s="69" t="s">
        <v>1939</v>
      </c>
    </row>
    <row r="14735" spans="1:7" ht="14.4">
      <c r="A14735" s="27" t="str">
        <f>VLOOKUP(C14735,'user list'!A:B,2,0)</f>
        <v>OCAs</v>
      </c>
      <c r="B14735" s="172">
        <v>45819.612997685188</v>
      </c>
      <c r="C14735" s="69" t="s">
        <v>279</v>
      </c>
      <c r="D14735" s="69" t="s">
        <v>1937</v>
      </c>
      <c r="E14735" s="69" t="s">
        <v>2029</v>
      </c>
      <c r="F14735" s="69">
        <v>2208</v>
      </c>
      <c r="G14735" s="69" t="s">
        <v>1939</v>
      </c>
    </row>
    <row r="14736" spans="1:7" ht="14.4">
      <c r="A14736" s="27" t="str">
        <f>VLOOKUP(C14736,'user list'!A:B,2,0)</f>
        <v>OCAs</v>
      </c>
      <c r="B14736" s="172">
        <v>45819.613020833334</v>
      </c>
      <c r="C14736" s="69" t="s">
        <v>279</v>
      </c>
      <c r="D14736" s="69" t="s">
        <v>1937</v>
      </c>
      <c r="E14736" s="69" t="s">
        <v>1974</v>
      </c>
      <c r="F14736" s="69">
        <v>2193</v>
      </c>
      <c r="G14736" s="69" t="s">
        <v>1939</v>
      </c>
    </row>
    <row r="14737" spans="1:7" ht="14.4">
      <c r="A14737" s="27" t="str">
        <f>VLOOKUP(C14737,'user list'!A:B,2,0)</f>
        <v>OCM</v>
      </c>
      <c r="B14737" s="172">
        <v>45819.613796296297</v>
      </c>
      <c r="C14737" s="69" t="s">
        <v>236</v>
      </c>
      <c r="D14737" s="69" t="s">
        <v>1937</v>
      </c>
      <c r="E14737" s="69" t="s">
        <v>1989</v>
      </c>
      <c r="F14737" s="69">
        <v>1947</v>
      </c>
      <c r="G14737" s="69" t="s">
        <v>1939</v>
      </c>
    </row>
    <row r="14738" spans="1:7" ht="14.4">
      <c r="A14738" s="27" t="str">
        <f>VLOOKUP(C14738,'user list'!A:B,2,0)</f>
        <v>OCM</v>
      </c>
      <c r="B14738" s="172">
        <v>45819.614270833335</v>
      </c>
      <c r="C14738" s="69" t="s">
        <v>236</v>
      </c>
      <c r="D14738" s="69" t="s">
        <v>1937</v>
      </c>
      <c r="E14738" s="69" t="s">
        <v>2662</v>
      </c>
      <c r="F14738" s="69">
        <v>2072</v>
      </c>
      <c r="G14738" s="69" t="s">
        <v>1939</v>
      </c>
    </row>
    <row r="14739" spans="1:7" ht="14.4">
      <c r="A14739" s="27" t="str">
        <f>VLOOKUP(C14739,'user list'!A:B,2,0)</f>
        <v>ITDD</v>
      </c>
      <c r="B14739" s="172">
        <v>45819.614525462966</v>
      </c>
      <c r="C14739" s="69" t="s">
        <v>219</v>
      </c>
      <c r="D14739" s="69" t="s">
        <v>1937</v>
      </c>
      <c r="E14739" s="69" t="s">
        <v>1991</v>
      </c>
      <c r="F14739" s="69">
        <v>2194</v>
      </c>
      <c r="G14739" s="69" t="s">
        <v>1939</v>
      </c>
    </row>
    <row r="14740" spans="1:7" ht="14.4">
      <c r="A14740" s="27" t="str">
        <f>VLOOKUP(C14740,'user list'!A:B,2,0)</f>
        <v>ITDD</v>
      </c>
      <c r="B14740" s="172">
        <v>45819.614687499998</v>
      </c>
      <c r="C14740" s="69" t="s">
        <v>219</v>
      </c>
      <c r="D14740" s="69" t="s">
        <v>1937</v>
      </c>
      <c r="E14740" s="69" t="s">
        <v>2684</v>
      </c>
      <c r="F14740" s="69">
        <v>2096</v>
      </c>
      <c r="G14740" s="69" t="s">
        <v>1939</v>
      </c>
    </row>
    <row r="14741" spans="1:7" ht="14.4">
      <c r="A14741" s="27" t="str">
        <f>VLOOKUP(C14741,'user list'!A:B,2,0)</f>
        <v>ITDD</v>
      </c>
      <c r="B14741" s="172">
        <v>45819.615081018521</v>
      </c>
      <c r="C14741" s="69" t="s">
        <v>219</v>
      </c>
      <c r="D14741" s="69" t="s">
        <v>1937</v>
      </c>
      <c r="E14741" s="69" t="s">
        <v>2769</v>
      </c>
      <c r="F14741" s="69">
        <v>2217</v>
      </c>
      <c r="G14741" s="69" t="s">
        <v>1939</v>
      </c>
    </row>
    <row r="14742" spans="1:7" ht="14.4">
      <c r="A14742" s="27" t="str">
        <f>VLOOKUP(C14742,'user list'!A:B,2,0)</f>
        <v>ITDD</v>
      </c>
      <c r="B14742" s="172">
        <v>45819.615289351852</v>
      </c>
      <c r="C14742" s="69" t="s">
        <v>219</v>
      </c>
      <c r="D14742" s="69" t="s">
        <v>1937</v>
      </c>
      <c r="E14742" s="69" t="s">
        <v>2769</v>
      </c>
      <c r="F14742" s="69">
        <v>2217</v>
      </c>
      <c r="G14742" s="69" t="s">
        <v>1947</v>
      </c>
    </row>
    <row r="14743" spans="1:7" ht="14.4">
      <c r="A14743" s="27" t="str">
        <f>VLOOKUP(C14743,'user list'!A:B,2,0)</f>
        <v>ITDD</v>
      </c>
      <c r="B14743" s="172">
        <v>45819.615289351852</v>
      </c>
      <c r="C14743" s="69" t="s">
        <v>219</v>
      </c>
      <c r="D14743" s="69" t="s">
        <v>1937</v>
      </c>
      <c r="E14743" s="69" t="s">
        <v>2769</v>
      </c>
      <c r="F14743" s="69">
        <v>2217</v>
      </c>
      <c r="G14743" s="69" t="s">
        <v>1948</v>
      </c>
    </row>
    <row r="14744" spans="1:7" ht="14.4">
      <c r="A14744" s="27" t="str">
        <f>VLOOKUP(C14744,'user list'!A:B,2,0)</f>
        <v>ITDD</v>
      </c>
      <c r="B14744" s="172">
        <v>45819.615289351852</v>
      </c>
      <c r="C14744" s="69" t="s">
        <v>219</v>
      </c>
      <c r="D14744" s="69" t="s">
        <v>1937</v>
      </c>
      <c r="E14744" s="69" t="s">
        <v>2769</v>
      </c>
      <c r="F14744" s="69">
        <v>2217</v>
      </c>
      <c r="G14744" s="69" t="s">
        <v>1939</v>
      </c>
    </row>
    <row r="14745" spans="1:7" ht="14.4">
      <c r="A14745" s="27" t="str">
        <f>VLOOKUP(C14745,'user list'!A:B,2,0)</f>
        <v>Admin</v>
      </c>
      <c r="B14745" s="172">
        <v>45819.615300925929</v>
      </c>
      <c r="C14745" s="69" t="s">
        <v>186</v>
      </c>
      <c r="D14745" s="69" t="s">
        <v>1937</v>
      </c>
      <c r="E14745" s="69" t="s">
        <v>2769</v>
      </c>
      <c r="F14745" s="69">
        <v>2217</v>
      </c>
      <c r="G14745" s="69" t="s">
        <v>1948</v>
      </c>
    </row>
    <row r="14746" spans="1:7" ht="14.4">
      <c r="A14746" s="27" t="str">
        <f>VLOOKUP(C14746,'user list'!A:B,2,0)</f>
        <v>ADAAC</v>
      </c>
      <c r="B14746" s="172">
        <v>45819.615381944444</v>
      </c>
      <c r="C14746" s="69" t="s">
        <v>190</v>
      </c>
      <c r="D14746" s="69" t="s">
        <v>1937</v>
      </c>
      <c r="E14746" s="69" t="s">
        <v>2577</v>
      </c>
      <c r="F14746" s="69">
        <v>1946</v>
      </c>
      <c r="G14746" s="69" t="s">
        <v>1939</v>
      </c>
    </row>
    <row r="14747" spans="1:7" ht="14.4">
      <c r="A14747" s="27" t="str">
        <f>VLOOKUP(C14747,'user list'!A:B,2,0)</f>
        <v>ADAAC</v>
      </c>
      <c r="B14747" s="172">
        <v>45819.615405092591</v>
      </c>
      <c r="C14747" s="69" t="s">
        <v>190</v>
      </c>
      <c r="D14747" s="69" t="s">
        <v>1937</v>
      </c>
      <c r="E14747" s="69" t="s">
        <v>2577</v>
      </c>
      <c r="F14747" s="69">
        <v>1946</v>
      </c>
      <c r="G14747" s="69" t="s">
        <v>1939</v>
      </c>
    </row>
    <row r="14748" spans="1:7" ht="14.4">
      <c r="A14748" s="27" t="str">
        <f>VLOOKUP(C14748,'user list'!A:B,2,0)</f>
        <v>OCAs</v>
      </c>
      <c r="B14748" s="172">
        <v>45819.617754629631</v>
      </c>
      <c r="C14748" s="69" t="s">
        <v>279</v>
      </c>
      <c r="D14748" s="69" t="s">
        <v>1937</v>
      </c>
      <c r="E14748" s="69" t="s">
        <v>1974</v>
      </c>
      <c r="F14748" s="69">
        <v>2193</v>
      </c>
      <c r="G14748" s="69" t="s">
        <v>1939</v>
      </c>
    </row>
    <row r="14749" spans="1:7" ht="14.4">
      <c r="A14749" s="27" t="str">
        <f>VLOOKUP(C14749,'user list'!A:B,2,0)</f>
        <v>OCAs</v>
      </c>
      <c r="B14749" s="172">
        <v>45819.617905092593</v>
      </c>
      <c r="C14749" s="69" t="s">
        <v>279</v>
      </c>
      <c r="D14749" s="69" t="s">
        <v>1937</v>
      </c>
      <c r="E14749" s="69" t="s">
        <v>1974</v>
      </c>
      <c r="F14749" s="69">
        <v>2193</v>
      </c>
      <c r="G14749" s="69" t="s">
        <v>1939</v>
      </c>
    </row>
    <row r="14750" spans="1:7" ht="14.4">
      <c r="A14750" s="27" t="str">
        <f>VLOOKUP(C14750,'user list'!A:B,2,0)</f>
        <v>PDAD</v>
      </c>
      <c r="B14750" s="172">
        <v>45819.618796296294</v>
      </c>
      <c r="C14750" s="69" t="s">
        <v>257</v>
      </c>
      <c r="D14750" s="69" t="s">
        <v>1937</v>
      </c>
      <c r="E14750" s="69" t="s">
        <v>2480</v>
      </c>
      <c r="F14750" s="69">
        <v>1795</v>
      </c>
      <c r="G14750" s="69" t="s">
        <v>1939</v>
      </c>
    </row>
    <row r="14751" spans="1:7" ht="14.4">
      <c r="A14751" s="27" t="str">
        <f>VLOOKUP(C14751,'user list'!A:B,2,0)</f>
        <v>PDAD</v>
      </c>
      <c r="B14751" s="172">
        <v>45819.619004629632</v>
      </c>
      <c r="C14751" s="69" t="s">
        <v>257</v>
      </c>
      <c r="D14751" s="69" t="s">
        <v>1937</v>
      </c>
      <c r="E14751" s="69" t="s">
        <v>2480</v>
      </c>
      <c r="F14751" s="69">
        <v>1795</v>
      </c>
      <c r="G14751" s="69" t="s">
        <v>1939</v>
      </c>
    </row>
    <row r="14752" spans="1:7" ht="14.4">
      <c r="A14752" s="27" t="str">
        <f>VLOOKUP(C14752,'user list'!A:B,2,0)</f>
        <v>OCM</v>
      </c>
      <c r="B14752" s="172">
        <v>45819.619398148148</v>
      </c>
      <c r="C14752" s="69" t="s">
        <v>236</v>
      </c>
      <c r="D14752" s="69" t="s">
        <v>1937</v>
      </c>
      <c r="E14752" s="69" t="s">
        <v>1989</v>
      </c>
      <c r="F14752" s="69">
        <v>1947</v>
      </c>
      <c r="G14752" s="69" t="s">
        <v>1939</v>
      </c>
    </row>
    <row r="14753" spans="1:7" ht="14.4">
      <c r="A14753" s="27" t="str">
        <f>VLOOKUP(C14753,'user list'!A:B,2,0)</f>
        <v>OCM</v>
      </c>
      <c r="B14753" s="172">
        <v>45819.619571759256</v>
      </c>
      <c r="C14753" s="69" t="s">
        <v>236</v>
      </c>
      <c r="D14753" s="69" t="s">
        <v>1937</v>
      </c>
      <c r="E14753" s="69" t="s">
        <v>1989</v>
      </c>
      <c r="F14753" s="69">
        <v>1947</v>
      </c>
      <c r="G14753" s="69" t="s">
        <v>1939</v>
      </c>
    </row>
    <row r="14754" spans="1:7" ht="14.4">
      <c r="A14754" s="27" t="str">
        <f>VLOOKUP(C14754,'user list'!A:B,2,0)</f>
        <v>CCRD</v>
      </c>
      <c r="B14754" s="172">
        <v>45819.619780092595</v>
      </c>
      <c r="C14754" s="69" t="s">
        <v>198</v>
      </c>
      <c r="D14754" s="69" t="s">
        <v>1937</v>
      </c>
      <c r="E14754" s="69" t="s">
        <v>2697</v>
      </c>
      <c r="F14754" s="69">
        <v>2146</v>
      </c>
      <c r="G14754" s="69" t="s">
        <v>1939</v>
      </c>
    </row>
    <row r="14755" spans="1:7" ht="14.4">
      <c r="A14755" s="27" t="str">
        <f>VLOOKUP(C14755,'user list'!A:B,2,0)</f>
        <v>OCM</v>
      </c>
      <c r="B14755" s="172">
        <v>45819.619814814818</v>
      </c>
      <c r="C14755" s="69" t="s">
        <v>236</v>
      </c>
      <c r="D14755" s="69" t="s">
        <v>1937</v>
      </c>
      <c r="E14755" s="69" t="s">
        <v>2662</v>
      </c>
      <c r="F14755" s="69">
        <v>2072</v>
      </c>
      <c r="G14755" s="69" t="s">
        <v>1939</v>
      </c>
    </row>
    <row r="14756" spans="1:7" ht="14.4">
      <c r="A14756" s="27" t="str">
        <f>VLOOKUP(C14756,'user list'!A:B,2,0)</f>
        <v>CCRD</v>
      </c>
      <c r="B14756" s="172">
        <v>45819.61986111111</v>
      </c>
      <c r="C14756" s="69" t="s">
        <v>198</v>
      </c>
      <c r="D14756" s="69" t="s">
        <v>1937</v>
      </c>
      <c r="E14756" s="69" t="s">
        <v>2697</v>
      </c>
      <c r="F14756" s="69">
        <v>2146</v>
      </c>
      <c r="G14756" s="69" t="s">
        <v>1947</v>
      </c>
    </row>
    <row r="14757" spans="1:7" ht="14.4">
      <c r="A14757" s="27" t="str">
        <f>VLOOKUP(C14757,'user list'!A:B,2,0)</f>
        <v>CCRD</v>
      </c>
      <c r="B14757" s="172">
        <v>45819.61986111111</v>
      </c>
      <c r="C14757" s="69" t="s">
        <v>198</v>
      </c>
      <c r="D14757" s="69" t="s">
        <v>1937</v>
      </c>
      <c r="E14757" s="69" t="s">
        <v>2697</v>
      </c>
      <c r="F14757" s="69">
        <v>2146</v>
      </c>
      <c r="G14757" s="69" t="s">
        <v>1948</v>
      </c>
    </row>
    <row r="14758" spans="1:7" ht="14.4">
      <c r="A14758" s="27" t="str">
        <f>VLOOKUP(C14758,'user list'!A:B,2,0)</f>
        <v>CCRD</v>
      </c>
      <c r="B14758" s="172">
        <v>45819.61986111111</v>
      </c>
      <c r="C14758" s="69" t="s">
        <v>198</v>
      </c>
      <c r="D14758" s="69" t="s">
        <v>1937</v>
      </c>
      <c r="E14758" s="69" t="s">
        <v>2697</v>
      </c>
      <c r="F14758" s="69">
        <v>2146</v>
      </c>
      <c r="G14758" s="69" t="s">
        <v>1939</v>
      </c>
    </row>
    <row r="14759" spans="1:7" ht="14.4">
      <c r="A14759" s="27" t="str">
        <f>VLOOKUP(C14759,'user list'!A:B,2,0)</f>
        <v>Admin</v>
      </c>
      <c r="B14759" s="172">
        <v>45819.619872685187</v>
      </c>
      <c r="C14759" s="69" t="s">
        <v>186</v>
      </c>
      <c r="D14759" s="69" t="s">
        <v>1937</v>
      </c>
      <c r="E14759" s="69" t="s">
        <v>2697</v>
      </c>
      <c r="F14759" s="69">
        <v>2146</v>
      </c>
      <c r="G14759" s="69" t="s">
        <v>1948</v>
      </c>
    </row>
    <row r="14760" spans="1:7" ht="14.4">
      <c r="A14760" s="27" t="str">
        <f>VLOOKUP(C14760,'user list'!A:B,2,0)</f>
        <v>CCRD</v>
      </c>
      <c r="B14760" s="172">
        <v>45819.61991898148</v>
      </c>
      <c r="C14760" s="69" t="s">
        <v>198</v>
      </c>
      <c r="D14760" s="69" t="s">
        <v>1937</v>
      </c>
      <c r="E14760" s="69" t="s">
        <v>2339</v>
      </c>
      <c r="F14760" s="69">
        <v>2127</v>
      </c>
      <c r="G14760" s="69" t="s">
        <v>1939</v>
      </c>
    </row>
    <row r="14761" spans="1:7" ht="14.4">
      <c r="A14761" s="27" t="str">
        <f>VLOOKUP(C14761,'user list'!A:B,2,0)</f>
        <v>OCM</v>
      </c>
      <c r="B14761" s="172">
        <v>45819.620289351849</v>
      </c>
      <c r="C14761" s="69" t="s">
        <v>236</v>
      </c>
      <c r="D14761" s="69" t="s">
        <v>1937</v>
      </c>
      <c r="E14761" s="69" t="s">
        <v>2776</v>
      </c>
      <c r="F14761" s="69">
        <v>2228</v>
      </c>
      <c r="G14761" s="69" t="s">
        <v>1939</v>
      </c>
    </row>
    <row r="14762" spans="1:7" ht="14.4">
      <c r="A14762" s="27" t="str">
        <f>VLOOKUP(C14762,'user list'!A:B,2,0)</f>
        <v>OCM</v>
      </c>
      <c r="B14762" s="172">
        <v>45819.620833333334</v>
      </c>
      <c r="C14762" s="69" t="s">
        <v>236</v>
      </c>
      <c r="D14762" s="69" t="s">
        <v>1937</v>
      </c>
      <c r="E14762" s="69" t="s">
        <v>2662</v>
      </c>
      <c r="F14762" s="69">
        <v>2072</v>
      </c>
      <c r="G14762" s="69" t="s">
        <v>1939</v>
      </c>
    </row>
    <row r="14763" spans="1:7" ht="14.4">
      <c r="A14763" s="27" t="str">
        <f>VLOOKUP(C14763,'user list'!A:B,2,0)</f>
        <v>OCM</v>
      </c>
      <c r="B14763" s="172">
        <v>45819.620868055557</v>
      </c>
      <c r="C14763" s="69" t="s">
        <v>236</v>
      </c>
      <c r="D14763" s="69" t="s">
        <v>1937</v>
      </c>
      <c r="E14763" s="69" t="s">
        <v>2662</v>
      </c>
      <c r="F14763" s="69">
        <v>2072</v>
      </c>
      <c r="G14763" s="69" t="s">
        <v>1939</v>
      </c>
    </row>
    <row r="14764" spans="1:7" ht="14.4">
      <c r="A14764" s="27" t="str">
        <f>VLOOKUP(C14764,'user list'!A:B,2,0)</f>
        <v>OCAs</v>
      </c>
      <c r="B14764" s="172">
        <v>45819.621018518519</v>
      </c>
      <c r="C14764" s="69" t="s">
        <v>279</v>
      </c>
      <c r="D14764" s="69" t="s">
        <v>1937</v>
      </c>
      <c r="E14764" s="69" t="s">
        <v>1974</v>
      </c>
      <c r="F14764" s="69">
        <v>2193</v>
      </c>
      <c r="G14764" s="69" t="s">
        <v>1939</v>
      </c>
    </row>
    <row r="14765" spans="1:7" ht="14.4">
      <c r="A14765" s="27" t="str">
        <f>VLOOKUP(C14765,'user list'!A:B,2,0)</f>
        <v>OCM</v>
      </c>
      <c r="B14765" s="172">
        <v>45819.62122685185</v>
      </c>
      <c r="C14765" s="69" t="s">
        <v>236</v>
      </c>
      <c r="D14765" s="69" t="s">
        <v>1937</v>
      </c>
      <c r="E14765" s="69" t="s">
        <v>2662</v>
      </c>
      <c r="F14765" s="69">
        <v>2072</v>
      </c>
      <c r="G14765" s="69" t="s">
        <v>1939</v>
      </c>
    </row>
    <row r="14766" spans="1:7" ht="14.4">
      <c r="A14766" s="27" t="str">
        <f>VLOOKUP(C14766,'user list'!A:B,2,0)</f>
        <v>OCM</v>
      </c>
      <c r="B14766" s="172">
        <v>45819.621354166666</v>
      </c>
      <c r="C14766" s="69" t="s">
        <v>236</v>
      </c>
      <c r="D14766" s="69" t="s">
        <v>1937</v>
      </c>
      <c r="E14766" s="69" t="s">
        <v>1989</v>
      </c>
      <c r="F14766" s="69">
        <v>1947</v>
      </c>
      <c r="G14766" s="69" t="s">
        <v>1939</v>
      </c>
    </row>
    <row r="14767" spans="1:7" ht="14.4">
      <c r="A14767" s="27" t="str">
        <f>VLOOKUP(C14767,'user list'!A:B,2,0)</f>
        <v>OCM</v>
      </c>
      <c r="B14767" s="172">
        <v>45819.621481481481</v>
      </c>
      <c r="C14767" s="69" t="s">
        <v>236</v>
      </c>
      <c r="D14767" s="69" t="s">
        <v>1937</v>
      </c>
      <c r="E14767" s="69" t="s">
        <v>2662</v>
      </c>
      <c r="F14767" s="69">
        <v>2072</v>
      </c>
      <c r="G14767" s="69" t="s">
        <v>1939</v>
      </c>
    </row>
    <row r="14768" spans="1:7" ht="14.4">
      <c r="A14768" s="27" t="str">
        <f>VLOOKUP(C14768,'user list'!A:B,2,0)</f>
        <v>OCM</v>
      </c>
      <c r="B14768" s="172">
        <v>45819.622048611112</v>
      </c>
      <c r="C14768" s="69" t="s">
        <v>236</v>
      </c>
      <c r="D14768" s="69" t="s">
        <v>1937</v>
      </c>
      <c r="E14768" s="69" t="s">
        <v>1989</v>
      </c>
      <c r="F14768" s="69">
        <v>1947</v>
      </c>
      <c r="G14768" s="69" t="s">
        <v>1939</v>
      </c>
    </row>
    <row r="14769" spans="1:7" ht="14.4">
      <c r="A14769" s="27" t="str">
        <f>VLOOKUP(C14769,'user list'!A:B,2,0)</f>
        <v>OCM</v>
      </c>
      <c r="B14769" s="172">
        <v>45819.622210648151</v>
      </c>
      <c r="C14769" s="69" t="s">
        <v>236</v>
      </c>
      <c r="D14769" s="69" t="s">
        <v>1937</v>
      </c>
      <c r="E14769" s="69" t="s">
        <v>2662</v>
      </c>
      <c r="F14769" s="69">
        <v>2072</v>
      </c>
      <c r="G14769" s="69" t="s">
        <v>1939</v>
      </c>
    </row>
    <row r="14770" spans="1:7" ht="14.4">
      <c r="A14770" s="27" t="str">
        <f>VLOOKUP(C14770,'user list'!A:B,2,0)</f>
        <v>OCM</v>
      </c>
      <c r="B14770" s="172">
        <v>45819.622604166667</v>
      </c>
      <c r="C14770" s="69" t="s">
        <v>236</v>
      </c>
      <c r="D14770" s="69" t="s">
        <v>1937</v>
      </c>
      <c r="E14770" s="69" t="s">
        <v>2662</v>
      </c>
      <c r="F14770" s="69">
        <v>2072</v>
      </c>
      <c r="G14770" s="69" t="s">
        <v>1939</v>
      </c>
    </row>
    <row r="14771" spans="1:7" ht="14.4">
      <c r="A14771" s="27" t="str">
        <f>VLOOKUP(C14771,'user list'!A:B,2,0)</f>
        <v>OCM</v>
      </c>
      <c r="B14771" s="172">
        <v>45819.622708333336</v>
      </c>
      <c r="C14771" s="69" t="s">
        <v>236</v>
      </c>
      <c r="D14771" s="69" t="s">
        <v>1937</v>
      </c>
      <c r="E14771" s="69" t="s">
        <v>2662</v>
      </c>
      <c r="F14771" s="69">
        <v>2072</v>
      </c>
      <c r="G14771" s="69" t="s">
        <v>1939</v>
      </c>
    </row>
    <row r="14772" spans="1:7" ht="14.4">
      <c r="A14772" s="27" t="str">
        <f>VLOOKUP(C14772,'user list'!A:B,2,0)</f>
        <v>DBO</v>
      </c>
      <c r="B14772" s="172">
        <v>45819.625671296293</v>
      </c>
      <c r="C14772" s="69" t="s">
        <v>209</v>
      </c>
      <c r="D14772" s="69" t="s">
        <v>1937</v>
      </c>
      <c r="E14772" s="69" t="s">
        <v>2029</v>
      </c>
      <c r="F14772" s="69">
        <v>2208</v>
      </c>
      <c r="G14772" s="69" t="s">
        <v>1939</v>
      </c>
    </row>
    <row r="14773" spans="1:7" ht="14.4">
      <c r="A14773" s="27" t="str">
        <f>VLOOKUP(C14773,'user list'!A:B,2,0)</f>
        <v>DBO</v>
      </c>
      <c r="B14773" s="172">
        <v>45819.625833333332</v>
      </c>
      <c r="C14773" s="69" t="s">
        <v>209</v>
      </c>
      <c r="D14773" s="69" t="s">
        <v>1937</v>
      </c>
      <c r="E14773" s="69" t="s">
        <v>2029</v>
      </c>
      <c r="F14773" s="69">
        <v>2208</v>
      </c>
      <c r="G14773" s="69" t="s">
        <v>1947</v>
      </c>
    </row>
    <row r="14774" spans="1:7" ht="14.4">
      <c r="A14774" s="27" t="str">
        <f>VLOOKUP(C14774,'user list'!A:B,2,0)</f>
        <v>DBO</v>
      </c>
      <c r="B14774" s="172">
        <v>45819.625833333332</v>
      </c>
      <c r="C14774" s="69" t="s">
        <v>209</v>
      </c>
      <c r="D14774" s="69" t="s">
        <v>1937</v>
      </c>
      <c r="E14774" s="69" t="s">
        <v>2029</v>
      </c>
      <c r="F14774" s="69">
        <v>2208</v>
      </c>
      <c r="G14774" s="69" t="s">
        <v>1948</v>
      </c>
    </row>
    <row r="14775" spans="1:7" ht="14.4">
      <c r="A14775" s="27" t="str">
        <f>VLOOKUP(C14775,'user list'!A:B,2,0)</f>
        <v>DBO</v>
      </c>
      <c r="B14775" s="172">
        <v>45819.625833333332</v>
      </c>
      <c r="C14775" s="69" t="s">
        <v>209</v>
      </c>
      <c r="D14775" s="69" t="s">
        <v>1937</v>
      </c>
      <c r="E14775" s="69" t="s">
        <v>2029</v>
      </c>
      <c r="F14775" s="69">
        <v>2208</v>
      </c>
      <c r="G14775" s="69" t="s">
        <v>1939</v>
      </c>
    </row>
    <row r="14776" spans="1:7" ht="14.4">
      <c r="A14776" s="27" t="str">
        <f>VLOOKUP(C14776,'user list'!A:B,2,0)</f>
        <v>Admin</v>
      </c>
      <c r="B14776" s="172">
        <v>45819.625844907408</v>
      </c>
      <c r="C14776" s="69" t="s">
        <v>186</v>
      </c>
      <c r="D14776" s="69" t="s">
        <v>1937</v>
      </c>
      <c r="E14776" s="69" t="s">
        <v>2029</v>
      </c>
      <c r="F14776" s="69">
        <v>2208</v>
      </c>
      <c r="G14776" s="69" t="s">
        <v>1948</v>
      </c>
    </row>
    <row r="14777" spans="1:7" ht="14.4">
      <c r="A14777" s="27" t="str">
        <f>VLOOKUP(C14777,'user list'!A:B,2,0)</f>
        <v>DBO</v>
      </c>
      <c r="B14777" s="172">
        <v>45819.625937500001</v>
      </c>
      <c r="C14777" s="69" t="s">
        <v>209</v>
      </c>
      <c r="D14777" s="69" t="s">
        <v>1937</v>
      </c>
      <c r="E14777" s="69" t="s">
        <v>2029</v>
      </c>
      <c r="F14777" s="69">
        <v>2208</v>
      </c>
      <c r="G14777" s="69" t="s">
        <v>1949</v>
      </c>
    </row>
    <row r="14778" spans="1:7" ht="14.4">
      <c r="A14778" s="27" t="str">
        <f>VLOOKUP(C14778,'user list'!A:B,2,0)</f>
        <v>DBO</v>
      </c>
      <c r="B14778" s="172">
        <v>45819.626076388886</v>
      </c>
      <c r="C14778" s="69" t="s">
        <v>209</v>
      </c>
      <c r="D14778" s="69" t="s">
        <v>1937</v>
      </c>
      <c r="E14778" s="69" t="s">
        <v>2029</v>
      </c>
      <c r="F14778" s="69">
        <v>2208</v>
      </c>
      <c r="G14778" s="69" t="s">
        <v>1949</v>
      </c>
    </row>
    <row r="14779" spans="1:7" ht="14.4">
      <c r="A14779" s="27" t="str">
        <f>VLOOKUP(C14779,'user list'!A:B,2,0)</f>
        <v>DBO</v>
      </c>
      <c r="B14779" s="172">
        <v>45819.627951388888</v>
      </c>
      <c r="C14779" s="69" t="s">
        <v>209</v>
      </c>
      <c r="D14779" s="69" t="s">
        <v>1937</v>
      </c>
      <c r="E14779" s="69" t="s">
        <v>2764</v>
      </c>
      <c r="F14779" s="69">
        <v>2210</v>
      </c>
      <c r="G14779" s="69" t="s">
        <v>1939</v>
      </c>
    </row>
    <row r="14780" spans="1:7" ht="14.4">
      <c r="A14780" s="27" t="str">
        <f>VLOOKUP(C14780,'user list'!A:B,2,0)</f>
        <v>DBO</v>
      </c>
      <c r="B14780" s="172">
        <v>45819.628171296295</v>
      </c>
      <c r="C14780" s="69" t="s">
        <v>209</v>
      </c>
      <c r="D14780" s="69" t="s">
        <v>1937</v>
      </c>
      <c r="E14780" s="69" t="s">
        <v>2764</v>
      </c>
      <c r="F14780" s="69">
        <v>2210</v>
      </c>
      <c r="G14780" s="69" t="s">
        <v>1947</v>
      </c>
    </row>
    <row r="14781" spans="1:7" ht="14.4">
      <c r="A14781" s="27" t="str">
        <f>VLOOKUP(C14781,'user list'!A:B,2,0)</f>
        <v>DBO</v>
      </c>
      <c r="B14781" s="172">
        <v>45819.628171296295</v>
      </c>
      <c r="C14781" s="69" t="s">
        <v>209</v>
      </c>
      <c r="D14781" s="69" t="s">
        <v>1937</v>
      </c>
      <c r="E14781" s="69" t="s">
        <v>2764</v>
      </c>
      <c r="F14781" s="69">
        <v>2210</v>
      </c>
      <c r="G14781" s="69" t="s">
        <v>1948</v>
      </c>
    </row>
    <row r="14782" spans="1:7" ht="14.4">
      <c r="A14782" s="27" t="str">
        <f>VLOOKUP(C14782,'user list'!A:B,2,0)</f>
        <v>DBO</v>
      </c>
      <c r="B14782" s="172">
        <v>45819.628182870372</v>
      </c>
      <c r="C14782" s="69" t="s">
        <v>209</v>
      </c>
      <c r="D14782" s="69" t="s">
        <v>1937</v>
      </c>
      <c r="E14782" s="69" t="s">
        <v>2764</v>
      </c>
      <c r="F14782" s="69">
        <v>2210</v>
      </c>
      <c r="G14782" s="69" t="s">
        <v>1939</v>
      </c>
    </row>
    <row r="14783" spans="1:7" ht="14.4">
      <c r="A14783" s="27" t="str">
        <f>VLOOKUP(C14783,'user list'!A:B,2,0)</f>
        <v>DBO</v>
      </c>
      <c r="B14783" s="172">
        <v>45819.628275462965</v>
      </c>
      <c r="C14783" s="69" t="s">
        <v>209</v>
      </c>
      <c r="D14783" s="69" t="s">
        <v>1937</v>
      </c>
      <c r="E14783" s="69" t="s">
        <v>2764</v>
      </c>
      <c r="F14783" s="69">
        <v>2210</v>
      </c>
      <c r="G14783" s="69" t="s">
        <v>1949</v>
      </c>
    </row>
    <row r="14784" spans="1:7" ht="14.4">
      <c r="A14784" s="27" t="str">
        <f>VLOOKUP(C14784,'user list'!A:B,2,0)</f>
        <v>DBO</v>
      </c>
      <c r="B14784" s="172">
        <v>45819.628437500003</v>
      </c>
      <c r="C14784" s="69" t="s">
        <v>209</v>
      </c>
      <c r="D14784" s="69" t="s">
        <v>1937</v>
      </c>
      <c r="E14784" s="69" t="s">
        <v>2766</v>
      </c>
      <c r="F14784" s="69">
        <v>2212</v>
      </c>
      <c r="G14784" s="69" t="s">
        <v>1939</v>
      </c>
    </row>
    <row r="14785" spans="1:7" ht="14.4">
      <c r="A14785" s="27" t="str">
        <f>VLOOKUP(C14785,'user list'!A:B,2,0)</f>
        <v>DBO</v>
      </c>
      <c r="B14785" s="172">
        <v>45819.628495370373</v>
      </c>
      <c r="C14785" s="69" t="s">
        <v>209</v>
      </c>
      <c r="D14785" s="69" t="s">
        <v>1937</v>
      </c>
      <c r="E14785" s="69" t="s">
        <v>2766</v>
      </c>
      <c r="F14785" s="69">
        <v>2212</v>
      </c>
      <c r="G14785" s="69" t="s">
        <v>1947</v>
      </c>
    </row>
    <row r="14786" spans="1:7" ht="14.4">
      <c r="A14786" s="27" t="str">
        <f>VLOOKUP(C14786,'user list'!A:B,2,0)</f>
        <v>DBO</v>
      </c>
      <c r="B14786" s="172">
        <v>45819.628495370373</v>
      </c>
      <c r="C14786" s="69" t="s">
        <v>209</v>
      </c>
      <c r="D14786" s="69" t="s">
        <v>1937</v>
      </c>
      <c r="E14786" s="69" t="s">
        <v>2766</v>
      </c>
      <c r="F14786" s="69">
        <v>2212</v>
      </c>
      <c r="G14786" s="69" t="s">
        <v>1948</v>
      </c>
    </row>
    <row r="14787" spans="1:7" ht="14.4">
      <c r="A14787" s="27" t="str">
        <f>VLOOKUP(C14787,'user list'!A:B,2,0)</f>
        <v>DBO</v>
      </c>
      <c r="B14787" s="172">
        <v>45819.628495370373</v>
      </c>
      <c r="C14787" s="69" t="s">
        <v>209</v>
      </c>
      <c r="D14787" s="69" t="s">
        <v>1937</v>
      </c>
      <c r="E14787" s="69" t="s">
        <v>2766</v>
      </c>
      <c r="F14787" s="69">
        <v>2212</v>
      </c>
      <c r="G14787" s="69" t="s">
        <v>1939</v>
      </c>
    </row>
    <row r="14788" spans="1:7" ht="14.4">
      <c r="A14788" s="27" t="str">
        <f>VLOOKUP(C14788,'user list'!A:B,2,0)</f>
        <v>Admin</v>
      </c>
      <c r="B14788" s="172">
        <v>45819.628495370373</v>
      </c>
      <c r="C14788" s="69" t="s">
        <v>186</v>
      </c>
      <c r="D14788" s="69" t="s">
        <v>1937</v>
      </c>
      <c r="E14788" s="69" t="s">
        <v>2766</v>
      </c>
      <c r="F14788" s="69">
        <v>2212</v>
      </c>
      <c r="G14788" s="69" t="s">
        <v>1948</v>
      </c>
    </row>
    <row r="14789" spans="1:7" ht="14.4">
      <c r="A14789" s="27" t="str">
        <f>VLOOKUP(C14789,'user list'!A:B,2,0)</f>
        <v>QCID</v>
      </c>
      <c r="B14789" s="172">
        <v>45819.628784722219</v>
      </c>
      <c r="C14789" s="69" t="s">
        <v>267</v>
      </c>
      <c r="D14789" s="69" t="s">
        <v>1937</v>
      </c>
      <c r="E14789" s="69" t="s">
        <v>2782</v>
      </c>
      <c r="F14789" s="69">
        <v>2234</v>
      </c>
      <c r="G14789" s="69" t="s">
        <v>2440</v>
      </c>
    </row>
    <row r="14790" spans="1:7" ht="14.4">
      <c r="A14790" s="27" t="str">
        <f>VLOOKUP(C14790,'user list'!A:B,2,0)</f>
        <v>Admin</v>
      </c>
      <c r="B14790" s="172">
        <v>45819.628784722219</v>
      </c>
      <c r="C14790" s="69" t="s">
        <v>186</v>
      </c>
      <c r="D14790" s="69" t="s">
        <v>1937</v>
      </c>
      <c r="E14790" s="69" t="s">
        <v>2782</v>
      </c>
      <c r="F14790" s="69">
        <v>2234</v>
      </c>
      <c r="G14790" s="69" t="s">
        <v>1948</v>
      </c>
    </row>
    <row r="14791" spans="1:7" ht="14.4">
      <c r="A14791" s="27" t="str">
        <f>VLOOKUP(C14791,'user list'!A:B,2,0)</f>
        <v>Admin</v>
      </c>
      <c r="B14791" s="172">
        <v>45819.628796296296</v>
      </c>
      <c r="C14791" s="69" t="s">
        <v>186</v>
      </c>
      <c r="D14791" s="69" t="s">
        <v>1937</v>
      </c>
      <c r="E14791" s="69" t="s">
        <v>2782</v>
      </c>
      <c r="F14791" s="69">
        <v>2234</v>
      </c>
      <c r="G14791" s="69" t="s">
        <v>1948</v>
      </c>
    </row>
    <row r="14792" spans="1:7" ht="14.4">
      <c r="A14792" s="27" t="str">
        <f>VLOOKUP(C14792,'user list'!A:B,2,0)</f>
        <v>Admin</v>
      </c>
      <c r="B14792" s="172">
        <v>45819.628796296296</v>
      </c>
      <c r="C14792" s="69" t="s">
        <v>186</v>
      </c>
      <c r="D14792" s="69" t="s">
        <v>1937</v>
      </c>
      <c r="E14792" s="69" t="s">
        <v>2782</v>
      </c>
      <c r="F14792" s="69">
        <v>2234</v>
      </c>
      <c r="G14792" s="69" t="s">
        <v>1948</v>
      </c>
    </row>
    <row r="14793" spans="1:7" ht="14.4">
      <c r="A14793" s="27" t="str">
        <f>VLOOKUP(C14793,'user list'!A:B,2,0)</f>
        <v>Admin</v>
      </c>
      <c r="B14793" s="172">
        <v>45819.628796296296</v>
      </c>
      <c r="C14793" s="69" t="s">
        <v>186</v>
      </c>
      <c r="D14793" s="69" t="s">
        <v>1937</v>
      </c>
      <c r="E14793" s="69" t="s">
        <v>2782</v>
      </c>
      <c r="F14793" s="69">
        <v>2234</v>
      </c>
      <c r="G14793" s="69" t="s">
        <v>1947</v>
      </c>
    </row>
    <row r="14794" spans="1:7" ht="14.4">
      <c r="A14794" s="27" t="str">
        <f>VLOOKUP(C14794,'user list'!A:B,2,0)</f>
        <v>Admin</v>
      </c>
      <c r="B14794" s="172">
        <v>45819.629733796297</v>
      </c>
      <c r="C14794" s="69" t="s">
        <v>186</v>
      </c>
      <c r="D14794" s="69" t="s">
        <v>1937</v>
      </c>
      <c r="E14794" s="69" t="s">
        <v>2764</v>
      </c>
      <c r="F14794" s="69">
        <v>2210</v>
      </c>
      <c r="G14794" s="69" t="s">
        <v>1948</v>
      </c>
    </row>
    <row r="14795" spans="1:7" ht="14.4">
      <c r="A14795" s="27" t="str">
        <f>VLOOKUP(C14795,'user list'!A:B,2,0)</f>
        <v>DBO</v>
      </c>
      <c r="B14795" s="172">
        <v>45819.629861111112</v>
      </c>
      <c r="C14795" s="69" t="s">
        <v>209</v>
      </c>
      <c r="D14795" s="69" t="s">
        <v>1937</v>
      </c>
      <c r="E14795" s="69" t="s">
        <v>2766</v>
      </c>
      <c r="F14795" s="69">
        <v>2212</v>
      </c>
      <c r="G14795" s="69" t="s">
        <v>1949</v>
      </c>
    </row>
    <row r="14796" spans="1:7" ht="14.4">
      <c r="A14796" s="27" t="str">
        <f>VLOOKUP(C14796,'user list'!A:B,2,0)</f>
        <v>DBO</v>
      </c>
      <c r="B14796" s="172">
        <v>45819.63071759259</v>
      </c>
      <c r="C14796" s="69" t="s">
        <v>209</v>
      </c>
      <c r="D14796" s="69" t="s">
        <v>1937</v>
      </c>
      <c r="E14796" s="69" t="s">
        <v>2767</v>
      </c>
      <c r="F14796" s="69">
        <v>2213</v>
      </c>
      <c r="G14796" s="69" t="s">
        <v>1939</v>
      </c>
    </row>
    <row r="14797" spans="1:7" ht="14.4">
      <c r="A14797" s="27" t="str">
        <f>VLOOKUP(C14797,'user list'!A:B,2,0)</f>
        <v>DBO</v>
      </c>
      <c r="B14797" s="172">
        <v>45819.630740740744</v>
      </c>
      <c r="C14797" s="69" t="s">
        <v>209</v>
      </c>
      <c r="D14797" s="69" t="s">
        <v>1937</v>
      </c>
      <c r="E14797" s="69" t="s">
        <v>2765</v>
      </c>
      <c r="F14797" s="69">
        <v>2211</v>
      </c>
      <c r="G14797" s="69" t="s">
        <v>1939</v>
      </c>
    </row>
    <row r="14798" spans="1:7" ht="14.4">
      <c r="A14798" s="27" t="str">
        <f>VLOOKUP(C14798,'user list'!A:B,2,0)</f>
        <v>DBO</v>
      </c>
      <c r="B14798" s="172">
        <v>45819.630798611113</v>
      </c>
      <c r="C14798" s="69" t="s">
        <v>209</v>
      </c>
      <c r="D14798" s="69" t="s">
        <v>1937</v>
      </c>
      <c r="E14798" s="69" t="s">
        <v>2768</v>
      </c>
      <c r="F14798" s="69">
        <v>2214</v>
      </c>
      <c r="G14798" s="69" t="s">
        <v>1939</v>
      </c>
    </row>
    <row r="14799" spans="1:7" ht="14.4">
      <c r="A14799" s="27" t="str">
        <f>VLOOKUP(C14799,'user list'!A:B,2,0)</f>
        <v>DBO</v>
      </c>
      <c r="B14799" s="172">
        <v>45819.631874999999</v>
      </c>
      <c r="C14799" s="69" t="s">
        <v>209</v>
      </c>
      <c r="D14799" s="69" t="s">
        <v>1937</v>
      </c>
      <c r="E14799" s="69" t="s">
        <v>2765</v>
      </c>
      <c r="F14799" s="69">
        <v>2211</v>
      </c>
      <c r="G14799" s="69" t="s">
        <v>1939</v>
      </c>
    </row>
    <row r="14800" spans="1:7" ht="14.4">
      <c r="A14800" s="27" t="str">
        <f>VLOOKUP(C14800,'user list'!A:B,2,0)</f>
        <v>DBO</v>
      </c>
      <c r="B14800" s="172">
        <v>45819.631944444445</v>
      </c>
      <c r="C14800" s="69" t="s">
        <v>209</v>
      </c>
      <c r="D14800" s="69" t="s">
        <v>1937</v>
      </c>
      <c r="E14800" s="69" t="s">
        <v>2765</v>
      </c>
      <c r="F14800" s="69">
        <v>2211</v>
      </c>
      <c r="G14800" s="69" t="s">
        <v>1947</v>
      </c>
    </row>
    <row r="14801" spans="1:7" ht="14.4">
      <c r="A14801" s="27" t="str">
        <f>VLOOKUP(C14801,'user list'!A:B,2,0)</f>
        <v>DBO</v>
      </c>
      <c r="B14801" s="172">
        <v>45819.631944444445</v>
      </c>
      <c r="C14801" s="69" t="s">
        <v>209</v>
      </c>
      <c r="D14801" s="69" t="s">
        <v>1937</v>
      </c>
      <c r="E14801" s="69" t="s">
        <v>2765</v>
      </c>
      <c r="F14801" s="69">
        <v>2211</v>
      </c>
      <c r="G14801" s="69" t="s">
        <v>1948</v>
      </c>
    </row>
    <row r="14802" spans="1:7" ht="14.4">
      <c r="A14802" s="27" t="str">
        <f>VLOOKUP(C14802,'user list'!A:B,2,0)</f>
        <v>DBO</v>
      </c>
      <c r="B14802" s="172">
        <v>45819.631944444445</v>
      </c>
      <c r="C14802" s="69" t="s">
        <v>209</v>
      </c>
      <c r="D14802" s="69" t="s">
        <v>1937</v>
      </c>
      <c r="E14802" s="69" t="s">
        <v>2765</v>
      </c>
      <c r="F14802" s="69">
        <v>2211</v>
      </c>
      <c r="G14802" s="69" t="s">
        <v>1939</v>
      </c>
    </row>
    <row r="14803" spans="1:7" ht="14.4">
      <c r="A14803" s="27" t="str">
        <f>VLOOKUP(C14803,'user list'!A:B,2,0)</f>
        <v>Admin</v>
      </c>
      <c r="B14803" s="172">
        <v>45819.631944444445</v>
      </c>
      <c r="C14803" s="69" t="s">
        <v>186</v>
      </c>
      <c r="D14803" s="69" t="s">
        <v>1937</v>
      </c>
      <c r="E14803" s="69" t="s">
        <v>2765</v>
      </c>
      <c r="F14803" s="69">
        <v>2211</v>
      </c>
      <c r="G14803" s="69" t="s">
        <v>1948</v>
      </c>
    </row>
    <row r="14804" spans="1:7" ht="14.4">
      <c r="A14804" s="27" t="str">
        <f>VLOOKUP(C14804,'user list'!A:B,2,0)</f>
        <v>DBO</v>
      </c>
      <c r="B14804" s="172">
        <v>45819.632037037038</v>
      </c>
      <c r="C14804" s="69" t="s">
        <v>209</v>
      </c>
      <c r="D14804" s="69" t="s">
        <v>1937</v>
      </c>
      <c r="E14804" s="69" t="s">
        <v>2765</v>
      </c>
      <c r="F14804" s="69">
        <v>2211</v>
      </c>
      <c r="G14804" s="69" t="s">
        <v>1949</v>
      </c>
    </row>
    <row r="14805" spans="1:7" ht="14.4">
      <c r="A14805" s="27" t="str">
        <f>VLOOKUP(C14805,'user list'!A:B,2,0)</f>
        <v>QCID</v>
      </c>
      <c r="B14805" s="172">
        <v>45819.632696759261</v>
      </c>
      <c r="C14805" s="69" t="s">
        <v>267</v>
      </c>
      <c r="D14805" s="69" t="s">
        <v>1937</v>
      </c>
      <c r="E14805" s="69" t="s">
        <v>2783</v>
      </c>
      <c r="F14805" s="69">
        <v>2235</v>
      </c>
      <c r="G14805" s="69" t="s">
        <v>2440</v>
      </c>
    </row>
    <row r="14806" spans="1:7" ht="14.4">
      <c r="A14806" s="27" t="str">
        <f>VLOOKUP(C14806,'user list'!A:B,2,0)</f>
        <v>Admin</v>
      </c>
      <c r="B14806" s="172">
        <v>45819.632696759261</v>
      </c>
      <c r="C14806" s="69" t="s">
        <v>186</v>
      </c>
      <c r="D14806" s="69" t="s">
        <v>1937</v>
      </c>
      <c r="E14806" s="69" t="s">
        <v>2783</v>
      </c>
      <c r="F14806" s="69">
        <v>2235</v>
      </c>
      <c r="G14806" s="69" t="s">
        <v>1948</v>
      </c>
    </row>
    <row r="14807" spans="1:7" ht="14.4">
      <c r="A14807" s="27" t="str">
        <f>VLOOKUP(C14807,'user list'!A:B,2,0)</f>
        <v>Admin</v>
      </c>
      <c r="B14807" s="172">
        <v>45819.632696759261</v>
      </c>
      <c r="C14807" s="69" t="s">
        <v>186</v>
      </c>
      <c r="D14807" s="69" t="s">
        <v>1937</v>
      </c>
      <c r="E14807" s="69" t="s">
        <v>2783</v>
      </c>
      <c r="F14807" s="69">
        <v>2235</v>
      </c>
      <c r="G14807" s="69" t="s">
        <v>1948</v>
      </c>
    </row>
    <row r="14808" spans="1:7" ht="14.4">
      <c r="A14808" s="27" t="str">
        <f>VLOOKUP(C14808,'user list'!A:B,2,0)</f>
        <v>Admin</v>
      </c>
      <c r="B14808" s="172">
        <v>45819.632696759261</v>
      </c>
      <c r="C14808" s="69" t="s">
        <v>186</v>
      </c>
      <c r="D14808" s="69" t="s">
        <v>1937</v>
      </c>
      <c r="E14808" s="69" t="s">
        <v>2783</v>
      </c>
      <c r="F14808" s="69">
        <v>2235</v>
      </c>
      <c r="G14808" s="69" t="s">
        <v>1948</v>
      </c>
    </row>
    <row r="14809" spans="1:7" ht="14.4">
      <c r="A14809" s="27" t="str">
        <f>VLOOKUP(C14809,'user list'!A:B,2,0)</f>
        <v>Admin</v>
      </c>
      <c r="B14809" s="172">
        <v>45819.632696759261</v>
      </c>
      <c r="C14809" s="69" t="s">
        <v>186</v>
      </c>
      <c r="D14809" s="69" t="s">
        <v>1937</v>
      </c>
      <c r="E14809" s="69" t="s">
        <v>2783</v>
      </c>
      <c r="F14809" s="69">
        <v>2235</v>
      </c>
      <c r="G14809" s="69" t="s">
        <v>1947</v>
      </c>
    </row>
    <row r="14810" spans="1:7" ht="14.4">
      <c r="A14810" s="27" t="str">
        <f>VLOOKUP(C14810,'user list'!A:B,2,0)</f>
        <v>OCM</v>
      </c>
      <c r="B14810" s="172">
        <v>45819.633055555554</v>
      </c>
      <c r="C14810" s="69" t="s">
        <v>232</v>
      </c>
      <c r="D14810" s="69" t="s">
        <v>1937</v>
      </c>
      <c r="E14810" s="69" t="s">
        <v>1974</v>
      </c>
      <c r="F14810" s="69">
        <v>2192</v>
      </c>
      <c r="G14810" s="69" t="s">
        <v>1939</v>
      </c>
    </row>
    <row r="14811" spans="1:7" ht="14.4">
      <c r="A14811" s="27" t="str">
        <f>VLOOKUP(C14811,'user list'!A:B,2,0)</f>
        <v>BCRD</v>
      </c>
      <c r="B14811" s="172">
        <v>45819.633217592593</v>
      </c>
      <c r="C14811" s="69" t="s">
        <v>192</v>
      </c>
      <c r="D14811" s="69" t="s">
        <v>1937</v>
      </c>
      <c r="E14811" s="69" t="s">
        <v>2601</v>
      </c>
      <c r="F14811" s="69">
        <v>1976</v>
      </c>
      <c r="G14811" s="69" t="s">
        <v>1939</v>
      </c>
    </row>
    <row r="14812" spans="1:7" ht="14.4">
      <c r="A14812" s="27" t="str">
        <f>VLOOKUP(C14812,'user list'!A:B,2,0)</f>
        <v>BCRD</v>
      </c>
      <c r="B14812" s="172">
        <v>45819.633240740739</v>
      </c>
      <c r="C14812" s="69" t="s">
        <v>192</v>
      </c>
      <c r="D14812" s="69" t="s">
        <v>1937</v>
      </c>
      <c r="E14812" s="69" t="s">
        <v>2697</v>
      </c>
      <c r="F14812" s="69">
        <v>2146</v>
      </c>
      <c r="G14812" s="69" t="s">
        <v>1939</v>
      </c>
    </row>
    <row r="14813" spans="1:7" ht="14.4">
      <c r="A14813" s="27" t="str">
        <f>VLOOKUP(C14813,'user list'!A:B,2,0)</f>
        <v>BCRD</v>
      </c>
      <c r="B14813" s="172">
        <v>45819.633391203701</v>
      </c>
      <c r="C14813" s="69" t="s">
        <v>192</v>
      </c>
      <c r="D14813" s="69" t="s">
        <v>1937</v>
      </c>
      <c r="E14813" s="69" t="s">
        <v>2697</v>
      </c>
      <c r="F14813" s="69">
        <v>2146</v>
      </c>
      <c r="G14813" s="69" t="s">
        <v>1947</v>
      </c>
    </row>
    <row r="14814" spans="1:7" ht="14.4">
      <c r="A14814" s="27" t="str">
        <f>VLOOKUP(C14814,'user list'!A:B,2,0)</f>
        <v>BCRD</v>
      </c>
      <c r="B14814" s="172">
        <v>45819.633391203701</v>
      </c>
      <c r="C14814" s="69" t="s">
        <v>192</v>
      </c>
      <c r="D14814" s="69" t="s">
        <v>1937</v>
      </c>
      <c r="E14814" s="69" t="s">
        <v>2697</v>
      </c>
      <c r="F14814" s="69">
        <v>2146</v>
      </c>
      <c r="G14814" s="69" t="s">
        <v>1948</v>
      </c>
    </row>
    <row r="14815" spans="1:7" ht="14.4">
      <c r="A14815" s="27" t="str">
        <f>VLOOKUP(C14815,'user list'!A:B,2,0)</f>
        <v>BCRD</v>
      </c>
      <c r="B14815" s="172">
        <v>45819.633391203701</v>
      </c>
      <c r="C14815" s="69" t="s">
        <v>192</v>
      </c>
      <c r="D14815" s="69" t="s">
        <v>1937</v>
      </c>
      <c r="E14815" s="69" t="s">
        <v>2697</v>
      </c>
      <c r="F14815" s="69">
        <v>2146</v>
      </c>
      <c r="G14815" s="69" t="s">
        <v>1939</v>
      </c>
    </row>
    <row r="14816" spans="1:7" ht="14.4">
      <c r="A14816" s="27" t="str">
        <f>VLOOKUP(C14816,'user list'!A:B,2,0)</f>
        <v>Admin</v>
      </c>
      <c r="B14816" s="172">
        <v>45819.633391203701</v>
      </c>
      <c r="C14816" s="69" t="s">
        <v>186</v>
      </c>
      <c r="D14816" s="69" t="s">
        <v>1937</v>
      </c>
      <c r="E14816" s="69" t="s">
        <v>2697</v>
      </c>
      <c r="F14816" s="69">
        <v>2146</v>
      </c>
      <c r="G14816" s="69" t="s">
        <v>1948</v>
      </c>
    </row>
    <row r="14817" spans="1:7" ht="14.4">
      <c r="A14817" s="27" t="str">
        <f>VLOOKUP(C14817,'user list'!A:B,2,0)</f>
        <v>BCRD</v>
      </c>
      <c r="B14817" s="172">
        <v>45819.633460648147</v>
      </c>
      <c r="C14817" s="69" t="s">
        <v>192</v>
      </c>
      <c r="D14817" s="69" t="s">
        <v>1937</v>
      </c>
      <c r="E14817" s="69" t="s">
        <v>2601</v>
      </c>
      <c r="F14817" s="69">
        <v>1976</v>
      </c>
      <c r="G14817" s="69" t="s">
        <v>1939</v>
      </c>
    </row>
    <row r="14818" spans="1:7" ht="14.4">
      <c r="A14818" s="27" t="str">
        <f>VLOOKUP(C14818,'user list'!A:B,2,0)</f>
        <v>BCRD</v>
      </c>
      <c r="B14818" s="172">
        <v>45819.633483796293</v>
      </c>
      <c r="C14818" s="69" t="s">
        <v>192</v>
      </c>
      <c r="D14818" s="69" t="s">
        <v>1937</v>
      </c>
      <c r="E14818" s="69" t="s">
        <v>2047</v>
      </c>
      <c r="F14818" s="69">
        <v>1735</v>
      </c>
      <c r="G14818" s="69" t="s">
        <v>1939</v>
      </c>
    </row>
    <row r="14819" spans="1:7" ht="14.4">
      <c r="A14819" s="27" t="str">
        <f>VLOOKUP(C14819,'user list'!A:B,2,0)</f>
        <v>BCRD</v>
      </c>
      <c r="B14819" s="172">
        <v>45819.633587962962</v>
      </c>
      <c r="C14819" s="69" t="s">
        <v>192</v>
      </c>
      <c r="D14819" s="69" t="s">
        <v>1937</v>
      </c>
      <c r="E14819" s="69" t="s">
        <v>2601</v>
      </c>
      <c r="F14819" s="69">
        <v>1976</v>
      </c>
      <c r="G14819" s="69" t="s">
        <v>1939</v>
      </c>
    </row>
    <row r="14820" spans="1:7" ht="14.4">
      <c r="A14820" s="27" t="str">
        <f>VLOOKUP(C14820,'user list'!A:B,2,0)</f>
        <v>OCM</v>
      </c>
      <c r="B14820" s="172">
        <v>45819.634108796294</v>
      </c>
      <c r="C14820" s="69" t="s">
        <v>232</v>
      </c>
      <c r="D14820" s="69" t="s">
        <v>1937</v>
      </c>
      <c r="E14820" s="69" t="s">
        <v>1974</v>
      </c>
      <c r="F14820" s="69">
        <v>2191</v>
      </c>
      <c r="G14820" s="69" t="s">
        <v>1939</v>
      </c>
    </row>
    <row r="14821" spans="1:7" ht="14.4">
      <c r="A14821" s="27" t="str">
        <f>VLOOKUP(C14821,'user list'!A:B,2,0)</f>
        <v>OCM</v>
      </c>
      <c r="B14821" s="172">
        <v>45819.634155092594</v>
      </c>
      <c r="C14821" s="69" t="s">
        <v>232</v>
      </c>
      <c r="D14821" s="69" t="s">
        <v>1937</v>
      </c>
      <c r="E14821" s="69" t="s">
        <v>1974</v>
      </c>
      <c r="F14821" s="69">
        <v>2192</v>
      </c>
      <c r="G14821" s="69" t="s">
        <v>1939</v>
      </c>
    </row>
    <row r="14822" spans="1:7" ht="14.4">
      <c r="A14822" s="27" t="str">
        <f>VLOOKUP(C14822,'user list'!A:B,2,0)</f>
        <v>OCM</v>
      </c>
      <c r="B14822" s="172">
        <v>45819.634247685186</v>
      </c>
      <c r="C14822" s="69" t="s">
        <v>232</v>
      </c>
      <c r="D14822" s="69" t="s">
        <v>1937</v>
      </c>
      <c r="E14822" s="69" t="s">
        <v>1974</v>
      </c>
      <c r="F14822" s="69">
        <v>2192</v>
      </c>
      <c r="G14822" s="69" t="s">
        <v>1947</v>
      </c>
    </row>
    <row r="14823" spans="1:7" ht="14.4">
      <c r="A14823" s="27" t="str">
        <f>VLOOKUP(C14823,'user list'!A:B,2,0)</f>
        <v>OCM</v>
      </c>
      <c r="B14823" s="172">
        <v>45819.634247685186</v>
      </c>
      <c r="C14823" s="69" t="s">
        <v>232</v>
      </c>
      <c r="D14823" s="69" t="s">
        <v>1937</v>
      </c>
      <c r="E14823" s="69" t="s">
        <v>1974</v>
      </c>
      <c r="F14823" s="69">
        <v>2192</v>
      </c>
      <c r="G14823" s="69" t="s">
        <v>1948</v>
      </c>
    </row>
    <row r="14824" spans="1:7" ht="14.4">
      <c r="A14824" s="27" t="str">
        <f>VLOOKUP(C14824,'user list'!A:B,2,0)</f>
        <v>OCM</v>
      </c>
      <c r="B14824" s="172">
        <v>45819.634259259263</v>
      </c>
      <c r="C14824" s="69" t="s">
        <v>232</v>
      </c>
      <c r="D14824" s="69" t="s">
        <v>1937</v>
      </c>
      <c r="E14824" s="69" t="s">
        <v>1974</v>
      </c>
      <c r="F14824" s="69">
        <v>2192</v>
      </c>
      <c r="G14824" s="69" t="s">
        <v>1939</v>
      </c>
    </row>
    <row r="14825" spans="1:7" ht="14.4">
      <c r="A14825" s="27" t="str">
        <f>VLOOKUP(C14825,'user list'!A:B,2,0)</f>
        <v>Admin</v>
      </c>
      <c r="B14825" s="172">
        <v>45819.634259259263</v>
      </c>
      <c r="C14825" s="69" t="s">
        <v>186</v>
      </c>
      <c r="D14825" s="69" t="s">
        <v>1937</v>
      </c>
      <c r="E14825" s="69" t="s">
        <v>1974</v>
      </c>
      <c r="F14825" s="69">
        <v>2192</v>
      </c>
      <c r="G14825" s="69" t="s">
        <v>1948</v>
      </c>
    </row>
    <row r="14826" spans="1:7" ht="14.4">
      <c r="A14826" s="27" t="str">
        <f>VLOOKUP(C14826,'user list'!A:B,2,0)</f>
        <v>OCM</v>
      </c>
      <c r="B14826" s="172">
        <v>45819.634270833332</v>
      </c>
      <c r="C14826" s="69" t="s">
        <v>232</v>
      </c>
      <c r="D14826" s="69" t="s">
        <v>1937</v>
      </c>
      <c r="E14826" s="69" t="s">
        <v>1974</v>
      </c>
      <c r="F14826" s="69">
        <v>2191</v>
      </c>
      <c r="G14826" s="69" t="s">
        <v>1939</v>
      </c>
    </row>
    <row r="14827" spans="1:7" ht="14.4">
      <c r="A14827" s="27" t="str">
        <f>VLOOKUP(C14827,'user list'!A:B,2,0)</f>
        <v>DBO</v>
      </c>
      <c r="B14827" s="172">
        <v>45819.635046296295</v>
      </c>
      <c r="C14827" s="69" t="s">
        <v>209</v>
      </c>
      <c r="D14827" s="69" t="s">
        <v>1937</v>
      </c>
      <c r="E14827" s="69" t="s">
        <v>2767</v>
      </c>
      <c r="F14827" s="69">
        <v>2213</v>
      </c>
      <c r="G14827" s="69" t="s">
        <v>1939</v>
      </c>
    </row>
    <row r="14828" spans="1:7" ht="14.4">
      <c r="A14828" s="27" t="str">
        <f>VLOOKUP(C14828,'user list'!A:B,2,0)</f>
        <v>DBO</v>
      </c>
      <c r="B14828" s="172">
        <v>45819.635185185187</v>
      </c>
      <c r="C14828" s="69" t="s">
        <v>209</v>
      </c>
      <c r="D14828" s="69" t="s">
        <v>1937</v>
      </c>
      <c r="E14828" s="69" t="s">
        <v>2767</v>
      </c>
      <c r="F14828" s="69">
        <v>2213</v>
      </c>
      <c r="G14828" s="69" t="s">
        <v>1949</v>
      </c>
    </row>
    <row r="14829" spans="1:7" ht="14.4">
      <c r="A14829" s="27" t="str">
        <f>VLOOKUP(C14829,'user list'!A:B,2,0)</f>
        <v>DBO</v>
      </c>
      <c r="B14829" s="172">
        <v>45819.635243055556</v>
      </c>
      <c r="C14829" s="69" t="s">
        <v>209</v>
      </c>
      <c r="D14829" s="69" t="s">
        <v>1937</v>
      </c>
      <c r="E14829" s="69" t="s">
        <v>2767</v>
      </c>
      <c r="F14829" s="69">
        <v>2213</v>
      </c>
      <c r="G14829" s="69" t="s">
        <v>1947</v>
      </c>
    </row>
    <row r="14830" spans="1:7" ht="14.4">
      <c r="A14830" s="27" t="str">
        <f>VLOOKUP(C14830,'user list'!A:B,2,0)</f>
        <v>DBO</v>
      </c>
      <c r="B14830" s="172">
        <v>45819.635243055556</v>
      </c>
      <c r="C14830" s="69" t="s">
        <v>209</v>
      </c>
      <c r="D14830" s="69" t="s">
        <v>1937</v>
      </c>
      <c r="E14830" s="69" t="s">
        <v>2767</v>
      </c>
      <c r="F14830" s="69">
        <v>2213</v>
      </c>
      <c r="G14830" s="69" t="s">
        <v>1948</v>
      </c>
    </row>
    <row r="14831" spans="1:7" ht="14.4">
      <c r="A14831" s="27" t="str">
        <f>VLOOKUP(C14831,'user list'!A:B,2,0)</f>
        <v>DBO</v>
      </c>
      <c r="B14831" s="172">
        <v>45819.635243055556</v>
      </c>
      <c r="C14831" s="69" t="s">
        <v>209</v>
      </c>
      <c r="D14831" s="69" t="s">
        <v>1937</v>
      </c>
      <c r="E14831" s="69" t="s">
        <v>2767</v>
      </c>
      <c r="F14831" s="69">
        <v>2213</v>
      </c>
      <c r="G14831" s="69" t="s">
        <v>1939</v>
      </c>
    </row>
    <row r="14832" spans="1:7" ht="14.4">
      <c r="A14832" s="27" t="str">
        <f>VLOOKUP(C14832,'user list'!A:B,2,0)</f>
        <v>Admin</v>
      </c>
      <c r="B14832" s="172">
        <v>45819.635254629633</v>
      </c>
      <c r="C14832" s="69" t="s">
        <v>186</v>
      </c>
      <c r="D14832" s="69" t="s">
        <v>1937</v>
      </c>
      <c r="E14832" s="69" t="s">
        <v>2767</v>
      </c>
      <c r="F14832" s="69">
        <v>2213</v>
      </c>
      <c r="G14832" s="69" t="s">
        <v>1948</v>
      </c>
    </row>
    <row r="14833" spans="1:7" ht="14.4">
      <c r="A14833" s="27" t="str">
        <f>VLOOKUP(C14833,'user list'!A:B,2,0)</f>
        <v>DBO</v>
      </c>
      <c r="B14833" s="172">
        <v>45819.635347222225</v>
      </c>
      <c r="C14833" s="69" t="s">
        <v>209</v>
      </c>
      <c r="D14833" s="69" t="s">
        <v>1937</v>
      </c>
      <c r="E14833" s="69" t="s">
        <v>2767</v>
      </c>
      <c r="F14833" s="69">
        <v>2213</v>
      </c>
      <c r="G14833" s="69" t="s">
        <v>1949</v>
      </c>
    </row>
    <row r="14834" spans="1:7" ht="14.4">
      <c r="A14834" s="27" t="str">
        <f>VLOOKUP(C14834,'user list'!A:B,2,0)</f>
        <v>OCM</v>
      </c>
      <c r="B14834" s="172">
        <v>45819.635648148149</v>
      </c>
      <c r="C14834" s="69" t="s">
        <v>236</v>
      </c>
      <c r="D14834" s="69" t="s">
        <v>1937</v>
      </c>
      <c r="E14834" s="69" t="s">
        <v>2041</v>
      </c>
      <c r="F14834" s="69">
        <v>2010</v>
      </c>
      <c r="G14834" s="69" t="s">
        <v>1939</v>
      </c>
    </row>
    <row r="14835" spans="1:7" ht="14.4">
      <c r="A14835" s="27" t="str">
        <f>VLOOKUP(C14835,'user list'!A:B,2,0)</f>
        <v>CHD</v>
      </c>
      <c r="B14835" s="172">
        <v>45819.636979166666</v>
      </c>
      <c r="C14835" s="69" t="s">
        <v>203</v>
      </c>
      <c r="D14835" s="69" t="s">
        <v>1937</v>
      </c>
      <c r="E14835" s="69" t="s">
        <v>2697</v>
      </c>
      <c r="F14835" s="69">
        <v>2146</v>
      </c>
      <c r="G14835" s="69" t="s">
        <v>1939</v>
      </c>
    </row>
    <row r="14836" spans="1:7" ht="14.4">
      <c r="A14836" s="27" t="str">
        <f>VLOOKUP(C14836,'user list'!A:B,2,0)</f>
        <v>OCA</v>
      </c>
      <c r="B14836" s="172">
        <v>45819.637662037036</v>
      </c>
      <c r="C14836" s="69" t="s">
        <v>227</v>
      </c>
      <c r="D14836" s="69" t="s">
        <v>1937</v>
      </c>
      <c r="E14836" s="69" t="s">
        <v>2763</v>
      </c>
      <c r="F14836" s="69">
        <v>2209</v>
      </c>
      <c r="G14836" s="69" t="s">
        <v>1939</v>
      </c>
    </row>
    <row r="14837" spans="1:7" ht="14.4">
      <c r="A14837" s="27" t="str">
        <f>VLOOKUP(C14837,'user list'!A:B,2,0)</f>
        <v>CCRD</v>
      </c>
      <c r="B14837" s="172">
        <v>45819.637766203705</v>
      </c>
      <c r="C14837" s="69" t="s">
        <v>282</v>
      </c>
      <c r="D14837" s="69" t="s">
        <v>1937</v>
      </c>
      <c r="E14837" s="69" t="s">
        <v>2339</v>
      </c>
      <c r="F14837" s="69">
        <v>2127</v>
      </c>
      <c r="G14837" s="69" t="s">
        <v>1939</v>
      </c>
    </row>
    <row r="14838" spans="1:7" ht="14.4">
      <c r="A14838" s="27" t="str">
        <f>VLOOKUP(C14838,'user list'!A:B,2,0)</f>
        <v>OCA</v>
      </c>
      <c r="B14838" s="172">
        <v>45819.638009259259</v>
      </c>
      <c r="C14838" s="69" t="s">
        <v>227</v>
      </c>
      <c r="D14838" s="69" t="s">
        <v>1937</v>
      </c>
      <c r="E14838" s="69" t="s">
        <v>2769</v>
      </c>
      <c r="F14838" s="69">
        <v>2217</v>
      </c>
      <c r="G14838" s="69" t="s">
        <v>1939</v>
      </c>
    </row>
    <row r="14839" spans="1:7" ht="14.4">
      <c r="A14839" s="27" t="str">
        <f>VLOOKUP(C14839,'user list'!A:B,2,0)</f>
        <v>CCRD</v>
      </c>
      <c r="B14839" s="172">
        <v>45819.638067129628</v>
      </c>
      <c r="C14839" s="69" t="s">
        <v>282</v>
      </c>
      <c r="D14839" s="69" t="s">
        <v>1937</v>
      </c>
      <c r="E14839" s="69" t="s">
        <v>2339</v>
      </c>
      <c r="F14839" s="69">
        <v>2127</v>
      </c>
      <c r="G14839" s="69" t="s">
        <v>1947</v>
      </c>
    </row>
    <row r="14840" spans="1:7" ht="14.4">
      <c r="A14840" s="27" t="str">
        <f>VLOOKUP(C14840,'user list'!A:B,2,0)</f>
        <v>CCRD</v>
      </c>
      <c r="B14840" s="172">
        <v>45819.638067129628</v>
      </c>
      <c r="C14840" s="69" t="s">
        <v>282</v>
      </c>
      <c r="D14840" s="69" t="s">
        <v>1937</v>
      </c>
      <c r="E14840" s="69" t="s">
        <v>2339</v>
      </c>
      <c r="F14840" s="69">
        <v>2127</v>
      </c>
      <c r="G14840" s="69" t="s">
        <v>1948</v>
      </c>
    </row>
    <row r="14841" spans="1:7" ht="14.4">
      <c r="A14841" s="27" t="str">
        <f>VLOOKUP(C14841,'user list'!A:B,2,0)</f>
        <v>CCRD</v>
      </c>
      <c r="B14841" s="172">
        <v>45819.638067129628</v>
      </c>
      <c r="C14841" s="69" t="s">
        <v>282</v>
      </c>
      <c r="D14841" s="69" t="s">
        <v>1937</v>
      </c>
      <c r="E14841" s="69" t="s">
        <v>2339</v>
      </c>
      <c r="F14841" s="69">
        <v>2127</v>
      </c>
      <c r="G14841" s="69" t="s">
        <v>1939</v>
      </c>
    </row>
    <row r="14842" spans="1:7" ht="14.4">
      <c r="A14842" s="27" t="str">
        <f>VLOOKUP(C14842,'user list'!A:B,2,0)</f>
        <v>OCA</v>
      </c>
      <c r="B14842" s="172">
        <v>45819.638078703705</v>
      </c>
      <c r="C14842" s="69" t="s">
        <v>227</v>
      </c>
      <c r="D14842" s="69" t="s">
        <v>1937</v>
      </c>
      <c r="E14842" s="69" t="s">
        <v>1974</v>
      </c>
      <c r="F14842" s="69">
        <v>2218</v>
      </c>
      <c r="G14842" s="69" t="s">
        <v>1939</v>
      </c>
    </row>
    <row r="14843" spans="1:7" ht="14.4">
      <c r="A14843" s="27" t="str">
        <f>VLOOKUP(C14843,'user list'!A:B,2,0)</f>
        <v>Admin</v>
      </c>
      <c r="B14843" s="172">
        <v>45819.638078703705</v>
      </c>
      <c r="C14843" s="69" t="s">
        <v>186</v>
      </c>
      <c r="D14843" s="69" t="s">
        <v>1937</v>
      </c>
      <c r="E14843" s="69" t="s">
        <v>2339</v>
      </c>
      <c r="F14843" s="69">
        <v>2127</v>
      </c>
      <c r="G14843" s="69" t="s">
        <v>1948</v>
      </c>
    </row>
    <row r="14844" spans="1:7" ht="14.4">
      <c r="A14844" s="27" t="str">
        <f>VLOOKUP(C14844,'user list'!A:B,2,0)</f>
        <v>DBO</v>
      </c>
      <c r="B14844" s="172">
        <v>45819.63821759259</v>
      </c>
      <c r="C14844" s="69" t="s">
        <v>209</v>
      </c>
      <c r="D14844" s="69" t="s">
        <v>1937</v>
      </c>
      <c r="E14844" s="69" t="s">
        <v>2768</v>
      </c>
      <c r="F14844" s="69">
        <v>2214</v>
      </c>
      <c r="G14844" s="69" t="s">
        <v>1939</v>
      </c>
    </row>
    <row r="14845" spans="1:7" ht="14.4">
      <c r="A14845" s="27" t="str">
        <f>VLOOKUP(C14845,'user list'!A:B,2,0)</f>
        <v>CHD</v>
      </c>
      <c r="B14845" s="172">
        <v>45819.638252314813</v>
      </c>
      <c r="C14845" s="69" t="s">
        <v>203</v>
      </c>
      <c r="D14845" s="69" t="s">
        <v>1937</v>
      </c>
      <c r="E14845" s="69" t="s">
        <v>2697</v>
      </c>
      <c r="F14845" s="69">
        <v>2138</v>
      </c>
      <c r="G14845" s="69" t="s">
        <v>1939</v>
      </c>
    </row>
    <row r="14846" spans="1:7" ht="14.4">
      <c r="A14846" s="27" t="str">
        <f>VLOOKUP(C14846,'user list'!A:B,2,0)</f>
        <v>CHD</v>
      </c>
      <c r="B14846" s="172">
        <v>45819.638275462959</v>
      </c>
      <c r="C14846" s="69" t="s">
        <v>203</v>
      </c>
      <c r="D14846" s="69" t="s">
        <v>1937</v>
      </c>
      <c r="E14846" s="69" t="s">
        <v>2620</v>
      </c>
      <c r="F14846" s="69">
        <v>2131</v>
      </c>
      <c r="G14846" s="69" t="s">
        <v>1939</v>
      </c>
    </row>
    <row r="14847" spans="1:7" ht="14.4">
      <c r="A14847" s="27" t="str">
        <f>VLOOKUP(C14847,'user list'!A:B,2,0)</f>
        <v>DBO</v>
      </c>
      <c r="B14847" s="172">
        <v>45819.638287037036</v>
      </c>
      <c r="C14847" s="69" t="s">
        <v>209</v>
      </c>
      <c r="D14847" s="69" t="s">
        <v>1937</v>
      </c>
      <c r="E14847" s="69" t="s">
        <v>2768</v>
      </c>
      <c r="F14847" s="69">
        <v>2214</v>
      </c>
      <c r="G14847" s="69" t="s">
        <v>1947</v>
      </c>
    </row>
    <row r="14848" spans="1:7" ht="14.4">
      <c r="A14848" s="27" t="str">
        <f>VLOOKUP(C14848,'user list'!A:B,2,0)</f>
        <v>DBO</v>
      </c>
      <c r="B14848" s="172">
        <v>45819.638287037036</v>
      </c>
      <c r="C14848" s="69" t="s">
        <v>209</v>
      </c>
      <c r="D14848" s="69" t="s">
        <v>1937</v>
      </c>
      <c r="E14848" s="69" t="s">
        <v>2768</v>
      </c>
      <c r="F14848" s="69">
        <v>2214</v>
      </c>
      <c r="G14848" s="69" t="s">
        <v>1948</v>
      </c>
    </row>
    <row r="14849" spans="1:7" ht="14.4">
      <c r="A14849" s="27" t="str">
        <f>VLOOKUP(C14849,'user list'!A:B,2,0)</f>
        <v>DBO</v>
      </c>
      <c r="B14849" s="172">
        <v>45819.638287037036</v>
      </c>
      <c r="C14849" s="69" t="s">
        <v>209</v>
      </c>
      <c r="D14849" s="69" t="s">
        <v>1937</v>
      </c>
      <c r="E14849" s="69" t="s">
        <v>2768</v>
      </c>
      <c r="F14849" s="69">
        <v>2214</v>
      </c>
      <c r="G14849" s="69" t="s">
        <v>1939</v>
      </c>
    </row>
    <row r="14850" spans="1:7" ht="14.4">
      <c r="A14850" s="27" t="str">
        <f>VLOOKUP(C14850,'user list'!A:B,2,0)</f>
        <v>Admin</v>
      </c>
      <c r="B14850" s="172">
        <v>45819.638287037036</v>
      </c>
      <c r="C14850" s="69" t="s">
        <v>186</v>
      </c>
      <c r="D14850" s="69" t="s">
        <v>1937</v>
      </c>
      <c r="E14850" s="69" t="s">
        <v>2768</v>
      </c>
      <c r="F14850" s="69">
        <v>2214</v>
      </c>
      <c r="G14850" s="69" t="s">
        <v>1948</v>
      </c>
    </row>
    <row r="14851" spans="1:7" ht="14.4">
      <c r="A14851" s="27" t="str">
        <f>VLOOKUP(C14851,'user list'!A:B,2,0)</f>
        <v>CHD</v>
      </c>
      <c r="B14851" s="172">
        <v>45819.638333333336</v>
      </c>
      <c r="C14851" s="69" t="s">
        <v>203</v>
      </c>
      <c r="D14851" s="69" t="s">
        <v>1937</v>
      </c>
      <c r="E14851" s="69" t="s">
        <v>2697</v>
      </c>
      <c r="F14851" s="69">
        <v>2138</v>
      </c>
      <c r="G14851" s="69" t="s">
        <v>1939</v>
      </c>
    </row>
    <row r="14852" spans="1:7" ht="14.4">
      <c r="A14852" s="27" t="str">
        <f>VLOOKUP(C14852,'user list'!A:B,2,0)</f>
        <v>DBO</v>
      </c>
      <c r="B14852" s="172">
        <v>45819.638356481482</v>
      </c>
      <c r="C14852" s="69" t="s">
        <v>209</v>
      </c>
      <c r="D14852" s="69" t="s">
        <v>1937</v>
      </c>
      <c r="E14852" s="69" t="s">
        <v>2768</v>
      </c>
      <c r="F14852" s="69">
        <v>2214</v>
      </c>
      <c r="G14852" s="69" t="s">
        <v>1949</v>
      </c>
    </row>
    <row r="14853" spans="1:7" ht="14.4">
      <c r="A14853" s="27" t="str">
        <f>VLOOKUP(C14853,'user list'!A:B,2,0)</f>
        <v>OSSP</v>
      </c>
      <c r="B14853" s="172">
        <v>45819.638668981483</v>
      </c>
      <c r="C14853" s="69" t="s">
        <v>255</v>
      </c>
      <c r="D14853" s="69" t="s">
        <v>1937</v>
      </c>
      <c r="E14853" s="69">
        <v>123123</v>
      </c>
      <c r="F14853" s="69">
        <v>1943</v>
      </c>
      <c r="G14853" s="69" t="s">
        <v>1939</v>
      </c>
    </row>
    <row r="14854" spans="1:7" ht="14.4">
      <c r="A14854" s="27" t="str">
        <f>VLOOKUP(C14854,'user list'!A:B,2,0)</f>
        <v>QCYDO</v>
      </c>
      <c r="B14854" s="172">
        <v>45819.639166666668</v>
      </c>
      <c r="C14854" s="69" t="s">
        <v>270</v>
      </c>
      <c r="D14854" s="69" t="s">
        <v>1937</v>
      </c>
      <c r="E14854" s="69" t="s">
        <v>2042</v>
      </c>
      <c r="F14854" s="69">
        <v>2221</v>
      </c>
      <c r="G14854" s="69" t="s">
        <v>1949</v>
      </c>
    </row>
    <row r="14855" spans="1:7" ht="14.4">
      <c r="A14855" s="27" t="str">
        <f>VLOOKUP(C14855,'user list'!A:B,2,0)</f>
        <v>OCM</v>
      </c>
      <c r="B14855" s="172">
        <v>45819.639537037037</v>
      </c>
      <c r="C14855" s="69" t="s">
        <v>236</v>
      </c>
      <c r="D14855" s="69" t="s">
        <v>1937</v>
      </c>
      <c r="E14855" s="69" t="s">
        <v>2501</v>
      </c>
      <c r="F14855" s="69">
        <v>1841</v>
      </c>
      <c r="G14855" s="69" t="s">
        <v>1939</v>
      </c>
    </row>
    <row r="14856" spans="1:7" ht="14.4">
      <c r="A14856" s="27" t="str">
        <f>VLOOKUP(C14856,'user list'!A:B,2,0)</f>
        <v>BCRD</v>
      </c>
      <c r="B14856" s="172">
        <v>45819.640856481485</v>
      </c>
      <c r="C14856" s="69" t="s">
        <v>192</v>
      </c>
      <c r="D14856" s="69" t="s">
        <v>1937</v>
      </c>
      <c r="E14856" s="69" t="s">
        <v>2047</v>
      </c>
      <c r="F14856" s="69">
        <v>1735</v>
      </c>
      <c r="G14856" s="69" t="s">
        <v>1939</v>
      </c>
    </row>
    <row r="14857" spans="1:7" ht="14.4">
      <c r="A14857" s="27" t="str">
        <f>VLOOKUP(C14857,'user list'!A:B,2,0)</f>
        <v>BCRD</v>
      </c>
      <c r="B14857" s="172">
        <v>45819.641076388885</v>
      </c>
      <c r="C14857" s="69" t="s">
        <v>192</v>
      </c>
      <c r="D14857" s="69" t="s">
        <v>1937</v>
      </c>
      <c r="E14857" s="69" t="s">
        <v>2601</v>
      </c>
      <c r="F14857" s="69">
        <v>1976</v>
      </c>
      <c r="G14857" s="69" t="s">
        <v>1939</v>
      </c>
    </row>
    <row r="14858" spans="1:7" ht="14.4">
      <c r="A14858" s="27" t="str">
        <f>VLOOKUP(C14858,'user list'!A:B,2,0)</f>
        <v>QCYDO</v>
      </c>
      <c r="B14858" s="172">
        <v>45819.642175925925</v>
      </c>
      <c r="C14858" s="69" t="s">
        <v>270</v>
      </c>
      <c r="D14858" s="69" t="s">
        <v>1937</v>
      </c>
      <c r="E14858" s="69" t="s">
        <v>2721</v>
      </c>
      <c r="F14858" s="69">
        <v>2173</v>
      </c>
      <c r="G14858" s="69" t="s">
        <v>1939</v>
      </c>
    </row>
    <row r="14859" spans="1:7" ht="14.4">
      <c r="A14859" s="27" t="str">
        <f>VLOOKUP(C14859,'user list'!A:B,2,0)</f>
        <v>QCYDO</v>
      </c>
      <c r="B14859" s="172">
        <v>45819.642187500001</v>
      </c>
      <c r="C14859" s="69" t="s">
        <v>270</v>
      </c>
      <c r="D14859" s="69" t="s">
        <v>1937</v>
      </c>
      <c r="E14859" s="69" t="s">
        <v>2721</v>
      </c>
      <c r="F14859" s="69">
        <v>2173</v>
      </c>
      <c r="G14859" s="69" t="s">
        <v>1939</v>
      </c>
    </row>
    <row r="14860" spans="1:7" ht="14.4">
      <c r="A14860" s="27" t="str">
        <f>VLOOKUP(C14860,'user list'!A:B,2,0)</f>
        <v>BCRD</v>
      </c>
      <c r="B14860" s="172">
        <v>45819.643854166665</v>
      </c>
      <c r="C14860" s="69" t="s">
        <v>192</v>
      </c>
      <c r="D14860" s="69" t="s">
        <v>1937</v>
      </c>
      <c r="E14860" s="69" t="s">
        <v>2601</v>
      </c>
      <c r="F14860" s="69">
        <v>1976</v>
      </c>
      <c r="G14860" s="69" t="s">
        <v>1947</v>
      </c>
    </row>
    <row r="14861" spans="1:7" ht="14.4">
      <c r="A14861" s="27" t="str">
        <f>VLOOKUP(C14861,'user list'!A:B,2,0)</f>
        <v>BCRD</v>
      </c>
      <c r="B14861" s="172">
        <v>45819.643854166665</v>
      </c>
      <c r="C14861" s="69" t="s">
        <v>192</v>
      </c>
      <c r="D14861" s="69" t="s">
        <v>1937</v>
      </c>
      <c r="E14861" s="69" t="s">
        <v>2601</v>
      </c>
      <c r="F14861" s="69">
        <v>1976</v>
      </c>
      <c r="G14861" s="69" t="s">
        <v>1948</v>
      </c>
    </row>
    <row r="14862" spans="1:7" ht="14.4">
      <c r="A14862" s="27" t="str">
        <f>VLOOKUP(C14862,'user list'!A:B,2,0)</f>
        <v>BCRD</v>
      </c>
      <c r="B14862" s="172">
        <v>45819.643854166665</v>
      </c>
      <c r="C14862" s="69" t="s">
        <v>192</v>
      </c>
      <c r="D14862" s="69" t="s">
        <v>1937</v>
      </c>
      <c r="E14862" s="69" t="s">
        <v>2601</v>
      </c>
      <c r="F14862" s="69">
        <v>1976</v>
      </c>
      <c r="G14862" s="69" t="s">
        <v>1939</v>
      </c>
    </row>
    <row r="14863" spans="1:7" ht="14.4">
      <c r="A14863" s="27" t="str">
        <f>VLOOKUP(C14863,'user list'!A:B,2,0)</f>
        <v>Admin</v>
      </c>
      <c r="B14863" s="172">
        <v>45819.643865740742</v>
      </c>
      <c r="C14863" s="69" t="s">
        <v>186</v>
      </c>
      <c r="D14863" s="69" t="s">
        <v>1937</v>
      </c>
      <c r="E14863" s="69" t="s">
        <v>2601</v>
      </c>
      <c r="F14863" s="69">
        <v>1976</v>
      </c>
      <c r="G14863" s="69" t="s">
        <v>1948</v>
      </c>
    </row>
    <row r="14864" spans="1:7" ht="14.4">
      <c r="A14864" s="27" t="str">
        <f>VLOOKUP(C14864,'user list'!A:B,2,0)</f>
        <v>BCRD</v>
      </c>
      <c r="B14864" s="172">
        <v>45819.643912037034</v>
      </c>
      <c r="C14864" s="69" t="s">
        <v>192</v>
      </c>
      <c r="D14864" s="69" t="s">
        <v>1937</v>
      </c>
      <c r="E14864" s="69" t="s">
        <v>2047</v>
      </c>
      <c r="F14864" s="69">
        <v>1735</v>
      </c>
      <c r="G14864" s="69" t="s">
        <v>1939</v>
      </c>
    </row>
    <row r="14865" spans="1:7" ht="14.4">
      <c r="A14865" s="27" t="str">
        <f>VLOOKUP(C14865,'user list'!A:B,2,0)</f>
        <v>BCRD</v>
      </c>
      <c r="B14865" s="172">
        <v>45819.644363425927</v>
      </c>
      <c r="C14865" s="69" t="s">
        <v>192</v>
      </c>
      <c r="D14865" s="69" t="s">
        <v>1937</v>
      </c>
      <c r="E14865" s="69" t="s">
        <v>2047</v>
      </c>
      <c r="F14865" s="69">
        <v>1735</v>
      </c>
      <c r="G14865" s="69" t="s">
        <v>1939</v>
      </c>
    </row>
    <row r="14866" spans="1:7" ht="14.4">
      <c r="A14866" s="27" t="str">
        <f>VLOOKUP(C14866,'user list'!A:B,2,0)</f>
        <v>OCAs</v>
      </c>
      <c r="B14866" s="172">
        <v>45819.644432870373</v>
      </c>
      <c r="C14866" s="69" t="s">
        <v>279</v>
      </c>
      <c r="D14866" s="69" t="s">
        <v>1937</v>
      </c>
      <c r="E14866" s="69" t="s">
        <v>2029</v>
      </c>
      <c r="F14866" s="69">
        <v>2208</v>
      </c>
      <c r="G14866" s="69" t="s">
        <v>1939</v>
      </c>
    </row>
    <row r="14867" spans="1:7" ht="14.4">
      <c r="A14867" s="27" t="str">
        <f>VLOOKUP(C14867,'user list'!A:B,2,0)</f>
        <v>OCAs</v>
      </c>
      <c r="B14867" s="172">
        <v>45819.644456018519</v>
      </c>
      <c r="C14867" s="69" t="s">
        <v>279</v>
      </c>
      <c r="D14867" s="69" t="s">
        <v>1937</v>
      </c>
      <c r="E14867" s="69" t="s">
        <v>2029</v>
      </c>
      <c r="F14867" s="69">
        <v>2208</v>
      </c>
      <c r="G14867" s="69" t="s">
        <v>1939</v>
      </c>
    </row>
    <row r="14868" spans="1:7" ht="14.4">
      <c r="A14868" s="27" t="str">
        <f>VLOOKUP(C14868,'user list'!A:B,2,0)</f>
        <v>OCAs</v>
      </c>
      <c r="B14868" s="172">
        <v>45819.644490740742</v>
      </c>
      <c r="C14868" s="69" t="s">
        <v>279</v>
      </c>
      <c r="D14868" s="69" t="s">
        <v>1937</v>
      </c>
      <c r="E14868" s="69" t="s">
        <v>1974</v>
      </c>
      <c r="F14868" s="69">
        <v>2193</v>
      </c>
      <c r="G14868" s="69" t="s">
        <v>1939</v>
      </c>
    </row>
    <row r="14869" spans="1:7" ht="14.4">
      <c r="A14869" s="27" t="str">
        <f>VLOOKUP(C14869,'user list'!A:B,2,0)</f>
        <v>OCAs</v>
      </c>
      <c r="B14869" s="172">
        <v>45819.644652777781</v>
      </c>
      <c r="C14869" s="69" t="s">
        <v>279</v>
      </c>
      <c r="D14869" s="69" t="s">
        <v>1937</v>
      </c>
      <c r="E14869" s="69" t="s">
        <v>1974</v>
      </c>
      <c r="F14869" s="69">
        <v>2193</v>
      </c>
      <c r="G14869" s="69" t="s">
        <v>1947</v>
      </c>
    </row>
    <row r="14870" spans="1:7" ht="14.4">
      <c r="A14870" s="27" t="str">
        <f>VLOOKUP(C14870,'user list'!A:B,2,0)</f>
        <v>OCAs</v>
      </c>
      <c r="B14870" s="172">
        <v>45819.644652777781</v>
      </c>
      <c r="C14870" s="69" t="s">
        <v>279</v>
      </c>
      <c r="D14870" s="69" t="s">
        <v>1937</v>
      </c>
      <c r="E14870" s="69" t="s">
        <v>1974</v>
      </c>
      <c r="F14870" s="69">
        <v>2193</v>
      </c>
      <c r="G14870" s="69" t="s">
        <v>1939</v>
      </c>
    </row>
    <row r="14871" spans="1:7" ht="14.4">
      <c r="A14871" s="27" t="str">
        <f>VLOOKUP(C14871,'user list'!A:B,2,0)</f>
        <v>OCAs</v>
      </c>
      <c r="B14871" s="172">
        <v>45819.644687499997</v>
      </c>
      <c r="C14871" s="69" t="s">
        <v>279</v>
      </c>
      <c r="D14871" s="69" t="s">
        <v>1937</v>
      </c>
      <c r="E14871" s="69" t="s">
        <v>2029</v>
      </c>
      <c r="F14871" s="69">
        <v>2208</v>
      </c>
      <c r="G14871" s="69" t="s">
        <v>1939</v>
      </c>
    </row>
    <row r="14872" spans="1:7" ht="14.4">
      <c r="A14872" s="27" t="str">
        <f>VLOOKUP(C14872,'user list'!A:B,2,0)</f>
        <v>OCAs</v>
      </c>
      <c r="B14872" s="172">
        <v>45819.644699074073</v>
      </c>
      <c r="C14872" s="69" t="s">
        <v>279</v>
      </c>
      <c r="D14872" s="69" t="s">
        <v>1937</v>
      </c>
      <c r="E14872" s="69" t="s">
        <v>1974</v>
      </c>
      <c r="F14872" s="69">
        <v>2193</v>
      </c>
      <c r="G14872" s="69" t="s">
        <v>1939</v>
      </c>
    </row>
    <row r="14873" spans="1:7" ht="14.4">
      <c r="A14873" s="27" t="str">
        <f>VLOOKUP(C14873,'user list'!A:B,2,0)</f>
        <v>OCAs</v>
      </c>
      <c r="B14873" s="172">
        <v>45819.644733796296</v>
      </c>
      <c r="C14873" s="69" t="s">
        <v>279</v>
      </c>
      <c r="D14873" s="69" t="s">
        <v>1937</v>
      </c>
      <c r="E14873" s="69" t="s">
        <v>2029</v>
      </c>
      <c r="F14873" s="69">
        <v>2208</v>
      </c>
      <c r="G14873" s="69" t="s">
        <v>1939</v>
      </c>
    </row>
    <row r="14874" spans="1:7" ht="14.4">
      <c r="A14874" s="27" t="str">
        <f>VLOOKUP(C14874,'user list'!A:B,2,0)</f>
        <v>OCAs</v>
      </c>
      <c r="B14874" s="172">
        <v>45819.644745370373</v>
      </c>
      <c r="C14874" s="69" t="s">
        <v>279</v>
      </c>
      <c r="D14874" s="69" t="s">
        <v>1937</v>
      </c>
      <c r="E14874" s="69" t="s">
        <v>1974</v>
      </c>
      <c r="F14874" s="69">
        <v>2193</v>
      </c>
      <c r="G14874" s="69" t="s">
        <v>1939</v>
      </c>
    </row>
    <row r="14875" spans="1:7" ht="14.4">
      <c r="A14875" s="27" t="str">
        <f>VLOOKUP(C14875,'user list'!A:B,2,0)</f>
        <v>OCAs</v>
      </c>
      <c r="B14875" s="172">
        <v>45819.644861111112</v>
      </c>
      <c r="C14875" s="69" t="s">
        <v>279</v>
      </c>
      <c r="D14875" s="69" t="s">
        <v>1937</v>
      </c>
      <c r="E14875" s="69" t="s">
        <v>1974</v>
      </c>
      <c r="F14875" s="69">
        <v>2193</v>
      </c>
      <c r="G14875" s="69" t="s">
        <v>1947</v>
      </c>
    </row>
    <row r="14876" spans="1:7" ht="14.4">
      <c r="A14876" s="27" t="str">
        <f>VLOOKUP(C14876,'user list'!A:B,2,0)</f>
        <v>OCAs</v>
      </c>
      <c r="B14876" s="172">
        <v>45819.644861111112</v>
      </c>
      <c r="C14876" s="69" t="s">
        <v>279</v>
      </c>
      <c r="D14876" s="69" t="s">
        <v>1937</v>
      </c>
      <c r="E14876" s="69" t="s">
        <v>1974</v>
      </c>
      <c r="F14876" s="69">
        <v>2193</v>
      </c>
      <c r="G14876" s="69" t="s">
        <v>1948</v>
      </c>
    </row>
    <row r="14877" spans="1:7" ht="14.4">
      <c r="A14877" s="27" t="str">
        <f>VLOOKUP(C14877,'user list'!A:B,2,0)</f>
        <v>OCAs</v>
      </c>
      <c r="B14877" s="172">
        <v>45819.644861111112</v>
      </c>
      <c r="C14877" s="69" t="s">
        <v>279</v>
      </c>
      <c r="D14877" s="69" t="s">
        <v>1937</v>
      </c>
      <c r="E14877" s="69" t="s">
        <v>1974</v>
      </c>
      <c r="F14877" s="69">
        <v>2193</v>
      </c>
      <c r="G14877" s="69" t="s">
        <v>1939</v>
      </c>
    </row>
    <row r="14878" spans="1:7" ht="14.4">
      <c r="A14878" s="27" t="str">
        <f>VLOOKUP(C14878,'user list'!A:B,2,0)</f>
        <v>Admin</v>
      </c>
      <c r="B14878" s="172">
        <v>45819.644861111112</v>
      </c>
      <c r="C14878" s="69" t="s">
        <v>186</v>
      </c>
      <c r="D14878" s="69" t="s">
        <v>1937</v>
      </c>
      <c r="E14878" s="69" t="s">
        <v>1974</v>
      </c>
      <c r="F14878" s="69">
        <v>2193</v>
      </c>
      <c r="G14878" s="69" t="s">
        <v>1948</v>
      </c>
    </row>
    <row r="14879" spans="1:7" ht="14.4">
      <c r="A14879" s="27" t="str">
        <f>VLOOKUP(C14879,'user list'!A:B,2,0)</f>
        <v>OCAs</v>
      </c>
      <c r="B14879" s="172">
        <v>45819.644918981481</v>
      </c>
      <c r="C14879" s="69" t="s">
        <v>279</v>
      </c>
      <c r="D14879" s="69" t="s">
        <v>1937</v>
      </c>
      <c r="E14879" s="69" t="s">
        <v>2029</v>
      </c>
      <c r="F14879" s="69">
        <v>2208</v>
      </c>
      <c r="G14879" s="69" t="s">
        <v>1939</v>
      </c>
    </row>
    <row r="14880" spans="1:7" ht="14.4">
      <c r="A14880" s="27" t="str">
        <f>VLOOKUP(C14880,'user list'!A:B,2,0)</f>
        <v>OCAs</v>
      </c>
      <c r="B14880" s="172">
        <v>45819.645150462966</v>
      </c>
      <c r="C14880" s="69" t="s">
        <v>279</v>
      </c>
      <c r="D14880" s="69" t="s">
        <v>1937</v>
      </c>
      <c r="E14880" s="69" t="s">
        <v>2029</v>
      </c>
      <c r="F14880" s="69">
        <v>2208</v>
      </c>
      <c r="G14880" s="69" t="s">
        <v>1939</v>
      </c>
    </row>
    <row r="14881" spans="1:7" ht="14.4">
      <c r="A14881" s="27" t="str">
        <f>VLOOKUP(C14881,'user list'!A:B,2,0)</f>
        <v>OCAs</v>
      </c>
      <c r="B14881" s="172">
        <v>45819.646284722221</v>
      </c>
      <c r="C14881" s="69" t="s">
        <v>279</v>
      </c>
      <c r="D14881" s="69" t="s">
        <v>1937</v>
      </c>
      <c r="E14881" s="69" t="s">
        <v>2029</v>
      </c>
      <c r="F14881" s="69">
        <v>2208</v>
      </c>
      <c r="G14881" s="69" t="s">
        <v>1939</v>
      </c>
    </row>
    <row r="14882" spans="1:7" ht="14.4">
      <c r="A14882" s="27" t="str">
        <f>VLOOKUP(C14882,'user list'!A:B,2,0)</f>
        <v>OCAs</v>
      </c>
      <c r="B14882" s="172">
        <v>45819.646354166667</v>
      </c>
      <c r="C14882" s="69" t="s">
        <v>279</v>
      </c>
      <c r="D14882" s="69" t="s">
        <v>1937</v>
      </c>
      <c r="E14882" s="69" t="s">
        <v>2029</v>
      </c>
      <c r="F14882" s="69">
        <v>2208</v>
      </c>
      <c r="G14882" s="69" t="s">
        <v>1949</v>
      </c>
    </row>
    <row r="14883" spans="1:7" ht="14.4">
      <c r="A14883" s="27" t="str">
        <f>VLOOKUP(C14883,'user list'!A:B,2,0)</f>
        <v>CTO</v>
      </c>
      <c r="B14883" s="172">
        <v>45819.650266203702</v>
      </c>
      <c r="C14883" s="69" t="s">
        <v>207</v>
      </c>
      <c r="D14883" s="69" t="s">
        <v>1937</v>
      </c>
      <c r="E14883" s="69" t="s">
        <v>2578</v>
      </c>
      <c r="F14883" s="69">
        <v>1949</v>
      </c>
      <c r="G14883" s="69" t="s">
        <v>1939</v>
      </c>
    </row>
    <row r="14884" spans="1:7" ht="14.4">
      <c r="A14884" s="27" t="str">
        <f>VLOOKUP(C14884,'user list'!A:B,2,0)</f>
        <v>CTO</v>
      </c>
      <c r="B14884" s="172">
        <v>45819.650277777779</v>
      </c>
      <c r="C14884" s="69" t="s">
        <v>207</v>
      </c>
      <c r="D14884" s="69" t="s">
        <v>1937</v>
      </c>
      <c r="E14884" s="69" t="s">
        <v>2769</v>
      </c>
      <c r="F14884" s="69">
        <v>2217</v>
      </c>
      <c r="G14884" s="69" t="s">
        <v>1939</v>
      </c>
    </row>
    <row r="14885" spans="1:7" ht="14.4">
      <c r="A14885" s="27" t="str">
        <f>VLOOKUP(C14885,'user list'!A:B,2,0)</f>
        <v>CTO</v>
      </c>
      <c r="B14885" s="172">
        <v>45819.650324074071</v>
      </c>
      <c r="C14885" s="69" t="s">
        <v>207</v>
      </c>
      <c r="D14885" s="69" t="s">
        <v>1937</v>
      </c>
      <c r="E14885" s="69" t="s">
        <v>2779</v>
      </c>
      <c r="F14885" s="69">
        <v>2231</v>
      </c>
      <c r="G14885" s="69" t="s">
        <v>1939</v>
      </c>
    </row>
    <row r="14886" spans="1:7" ht="14.4">
      <c r="A14886" s="27" t="str">
        <f>VLOOKUP(C14886,'user list'!A:B,2,0)</f>
        <v>CTO</v>
      </c>
      <c r="B14886" s="172">
        <v>45819.651076388887</v>
      </c>
      <c r="C14886" s="69" t="s">
        <v>207</v>
      </c>
      <c r="D14886" s="69" t="s">
        <v>1937</v>
      </c>
      <c r="E14886" s="69" t="s">
        <v>2779</v>
      </c>
      <c r="F14886" s="69">
        <v>2231</v>
      </c>
      <c r="G14886" s="69" t="s">
        <v>1947</v>
      </c>
    </row>
    <row r="14887" spans="1:7" ht="14.4">
      <c r="A14887" s="27" t="str">
        <f>VLOOKUP(C14887,'user list'!A:B,2,0)</f>
        <v>CTO</v>
      </c>
      <c r="B14887" s="172">
        <v>45819.651076388887</v>
      </c>
      <c r="C14887" s="69" t="s">
        <v>207</v>
      </c>
      <c r="D14887" s="69" t="s">
        <v>1937</v>
      </c>
      <c r="E14887" s="69" t="s">
        <v>2779</v>
      </c>
      <c r="F14887" s="69">
        <v>2231</v>
      </c>
      <c r="G14887" s="69" t="s">
        <v>1948</v>
      </c>
    </row>
    <row r="14888" spans="1:7" ht="14.4">
      <c r="A14888" s="27" t="str">
        <f>VLOOKUP(C14888,'user list'!A:B,2,0)</f>
        <v>CTO</v>
      </c>
      <c r="B14888" s="172">
        <v>45819.651076388887</v>
      </c>
      <c r="C14888" s="69" t="s">
        <v>207</v>
      </c>
      <c r="D14888" s="69" t="s">
        <v>1937</v>
      </c>
      <c r="E14888" s="69" t="s">
        <v>2779</v>
      </c>
      <c r="F14888" s="69">
        <v>2231</v>
      </c>
      <c r="G14888" s="69" t="s">
        <v>1939</v>
      </c>
    </row>
    <row r="14889" spans="1:7" ht="14.4">
      <c r="A14889" s="27" t="str">
        <f>VLOOKUP(C14889,'user list'!A:B,2,0)</f>
        <v>Admin</v>
      </c>
      <c r="B14889" s="172">
        <v>45819.651076388887</v>
      </c>
      <c r="C14889" s="69" t="s">
        <v>186</v>
      </c>
      <c r="D14889" s="69" t="s">
        <v>1937</v>
      </c>
      <c r="E14889" s="69" t="s">
        <v>2779</v>
      </c>
      <c r="F14889" s="69">
        <v>2231</v>
      </c>
      <c r="G14889" s="69" t="s">
        <v>1948</v>
      </c>
    </row>
    <row r="14890" spans="1:7" ht="14.4">
      <c r="A14890" s="27" t="str">
        <f>VLOOKUP(C14890,'user list'!A:B,2,0)</f>
        <v>CTO</v>
      </c>
      <c r="B14890" s="172">
        <v>45819.651203703703</v>
      </c>
      <c r="C14890" s="69" t="s">
        <v>207</v>
      </c>
      <c r="D14890" s="69" t="s">
        <v>1937</v>
      </c>
      <c r="E14890" s="69" t="s">
        <v>2769</v>
      </c>
      <c r="F14890" s="69">
        <v>2217</v>
      </c>
      <c r="G14890" s="69" t="s">
        <v>2441</v>
      </c>
    </row>
    <row r="14891" spans="1:7" ht="14.4">
      <c r="A14891" s="27" t="str">
        <f>VLOOKUP(C14891,'user list'!A:B,2,0)</f>
        <v>CTO</v>
      </c>
      <c r="B14891" s="172">
        <v>45819.651354166665</v>
      </c>
      <c r="C14891" s="69" t="s">
        <v>207</v>
      </c>
      <c r="D14891" s="69" t="s">
        <v>1937</v>
      </c>
      <c r="E14891" s="69" t="s">
        <v>2769</v>
      </c>
      <c r="F14891" s="69">
        <v>2217</v>
      </c>
      <c r="G14891" s="69" t="s">
        <v>1939</v>
      </c>
    </row>
    <row r="14892" spans="1:7" ht="14.4">
      <c r="A14892" s="27" t="str">
        <f>VLOOKUP(C14892,'user list'!A:B,2,0)</f>
        <v>CTO</v>
      </c>
      <c r="B14892" s="172">
        <v>45819.651377314818</v>
      </c>
      <c r="C14892" s="69" t="s">
        <v>207</v>
      </c>
      <c r="D14892" s="69" t="s">
        <v>1937</v>
      </c>
      <c r="E14892" s="69" t="s">
        <v>2578</v>
      </c>
      <c r="F14892" s="69">
        <v>1949</v>
      </c>
      <c r="G14892" s="69" t="s">
        <v>1939</v>
      </c>
    </row>
    <row r="14893" spans="1:7" ht="14.4">
      <c r="A14893" s="27" t="str">
        <f>VLOOKUP(C14893,'user list'!A:B,2,0)</f>
        <v>CTO</v>
      </c>
      <c r="B14893" s="172">
        <v>45819.651400462964</v>
      </c>
      <c r="C14893" s="69" t="s">
        <v>207</v>
      </c>
      <c r="D14893" s="69" t="s">
        <v>1937</v>
      </c>
      <c r="E14893" s="69" t="s">
        <v>2769</v>
      </c>
      <c r="F14893" s="69">
        <v>2217</v>
      </c>
      <c r="G14893" s="69" t="s">
        <v>1939</v>
      </c>
    </row>
    <row r="14894" spans="1:7" ht="14.4">
      <c r="A14894" s="27" t="str">
        <f>VLOOKUP(C14894,'user list'!A:B,2,0)</f>
        <v>CTO</v>
      </c>
      <c r="B14894" s="172">
        <v>45819.651597222219</v>
      </c>
      <c r="C14894" s="69" t="s">
        <v>207</v>
      </c>
      <c r="D14894" s="69" t="s">
        <v>1937</v>
      </c>
      <c r="E14894" s="69" t="s">
        <v>2769</v>
      </c>
      <c r="F14894" s="69">
        <v>2217</v>
      </c>
      <c r="G14894" s="69" t="s">
        <v>1947</v>
      </c>
    </row>
    <row r="14895" spans="1:7" ht="14.4">
      <c r="A14895" s="27" t="str">
        <f>VLOOKUP(C14895,'user list'!A:B,2,0)</f>
        <v>CTO</v>
      </c>
      <c r="B14895" s="172">
        <v>45819.651597222219</v>
      </c>
      <c r="C14895" s="69" t="s">
        <v>207</v>
      </c>
      <c r="D14895" s="69" t="s">
        <v>1937</v>
      </c>
      <c r="E14895" s="69" t="s">
        <v>2769</v>
      </c>
      <c r="F14895" s="69">
        <v>2217</v>
      </c>
      <c r="G14895" s="69" t="s">
        <v>1948</v>
      </c>
    </row>
    <row r="14896" spans="1:7" ht="14.4">
      <c r="A14896" s="27" t="str">
        <f>VLOOKUP(C14896,'user list'!A:B,2,0)</f>
        <v>CTO</v>
      </c>
      <c r="B14896" s="172">
        <v>45819.651597222219</v>
      </c>
      <c r="C14896" s="69" t="s">
        <v>207</v>
      </c>
      <c r="D14896" s="69" t="s">
        <v>1937</v>
      </c>
      <c r="E14896" s="69" t="s">
        <v>2769</v>
      </c>
      <c r="F14896" s="69">
        <v>2217</v>
      </c>
      <c r="G14896" s="69" t="s">
        <v>1939</v>
      </c>
    </row>
    <row r="14897" spans="1:7" ht="14.4">
      <c r="A14897" s="27" t="str">
        <f>VLOOKUP(C14897,'user list'!A:B,2,0)</f>
        <v>Admin</v>
      </c>
      <c r="B14897" s="172">
        <v>45819.651597222219</v>
      </c>
      <c r="C14897" s="69" t="s">
        <v>186</v>
      </c>
      <c r="D14897" s="69" t="s">
        <v>1937</v>
      </c>
      <c r="E14897" s="69" t="s">
        <v>2769</v>
      </c>
      <c r="F14897" s="69">
        <v>2217</v>
      </c>
      <c r="G14897" s="69" t="s">
        <v>1948</v>
      </c>
    </row>
    <row r="14898" spans="1:7" ht="14.4">
      <c r="A14898" s="27" t="str">
        <f>VLOOKUP(C14898,'user list'!A:B,2,0)</f>
        <v>CTO</v>
      </c>
      <c r="B14898" s="172">
        <v>45819.651643518519</v>
      </c>
      <c r="C14898" s="69" t="s">
        <v>207</v>
      </c>
      <c r="D14898" s="69" t="s">
        <v>1937</v>
      </c>
      <c r="E14898" s="69" t="s">
        <v>2578</v>
      </c>
      <c r="F14898" s="69">
        <v>1949</v>
      </c>
      <c r="G14898" s="69" t="s">
        <v>1939</v>
      </c>
    </row>
    <row r="14899" spans="1:7" ht="14.4">
      <c r="A14899" s="27" t="str">
        <f>VLOOKUP(C14899,'user list'!A:B,2,0)</f>
        <v>CTO</v>
      </c>
      <c r="B14899" s="172">
        <v>45819.651724537034</v>
      </c>
      <c r="C14899" s="69" t="s">
        <v>207</v>
      </c>
      <c r="D14899" s="69" t="s">
        <v>1937</v>
      </c>
      <c r="E14899" s="69" t="s">
        <v>2779</v>
      </c>
      <c r="F14899" s="69">
        <v>2231</v>
      </c>
      <c r="G14899" s="69" t="s">
        <v>1939</v>
      </c>
    </row>
    <row r="14900" spans="1:7" ht="14.4">
      <c r="A14900" s="27" t="str">
        <f>VLOOKUP(C14900,'user list'!A:B,2,0)</f>
        <v>CTO</v>
      </c>
      <c r="B14900" s="172">
        <v>45819.651828703703</v>
      </c>
      <c r="C14900" s="69" t="s">
        <v>207</v>
      </c>
      <c r="D14900" s="69" t="s">
        <v>1937</v>
      </c>
      <c r="E14900" s="69" t="s">
        <v>2779</v>
      </c>
      <c r="F14900" s="69">
        <v>2231</v>
      </c>
      <c r="G14900" s="69" t="s">
        <v>2441</v>
      </c>
    </row>
    <row r="14901" spans="1:7" ht="14.4">
      <c r="A14901" s="27" t="str">
        <f>VLOOKUP(C14901,'user list'!A:B,2,0)</f>
        <v>OCAs</v>
      </c>
      <c r="B14901" s="172">
        <v>45819.65283564815</v>
      </c>
      <c r="C14901" s="69" t="s">
        <v>279</v>
      </c>
      <c r="D14901" s="69" t="s">
        <v>1937</v>
      </c>
      <c r="E14901" s="69" t="s">
        <v>2029</v>
      </c>
      <c r="F14901" s="69">
        <v>2208</v>
      </c>
      <c r="G14901" s="69" t="s">
        <v>1947</v>
      </c>
    </row>
    <row r="14902" spans="1:7" ht="14.4">
      <c r="A14902" s="27" t="str">
        <f>VLOOKUP(C14902,'user list'!A:B,2,0)</f>
        <v>OCAs</v>
      </c>
      <c r="B14902" s="172">
        <v>45819.65283564815</v>
      </c>
      <c r="C14902" s="69" t="s">
        <v>279</v>
      </c>
      <c r="D14902" s="69" t="s">
        <v>1937</v>
      </c>
      <c r="E14902" s="69" t="s">
        <v>2029</v>
      </c>
      <c r="F14902" s="69">
        <v>2208</v>
      </c>
      <c r="G14902" s="69" t="s">
        <v>1948</v>
      </c>
    </row>
    <row r="14903" spans="1:7" ht="14.4">
      <c r="A14903" s="27" t="str">
        <f>VLOOKUP(C14903,'user list'!A:B,2,0)</f>
        <v>OCAs</v>
      </c>
      <c r="B14903" s="172">
        <v>45819.65284722222</v>
      </c>
      <c r="C14903" s="69" t="s">
        <v>279</v>
      </c>
      <c r="D14903" s="69" t="s">
        <v>1937</v>
      </c>
      <c r="E14903" s="69" t="s">
        <v>2029</v>
      </c>
      <c r="F14903" s="69">
        <v>2208</v>
      </c>
      <c r="G14903" s="69" t="s">
        <v>1939</v>
      </c>
    </row>
    <row r="14904" spans="1:7" ht="14.4">
      <c r="A14904" s="27" t="str">
        <f>VLOOKUP(C14904,'user list'!A:B,2,0)</f>
        <v>Admin</v>
      </c>
      <c r="B14904" s="172">
        <v>45819.65284722222</v>
      </c>
      <c r="C14904" s="69" t="s">
        <v>186</v>
      </c>
      <c r="D14904" s="69" t="s">
        <v>1937</v>
      </c>
      <c r="E14904" s="69" t="s">
        <v>2029</v>
      </c>
      <c r="F14904" s="69">
        <v>2208</v>
      </c>
      <c r="G14904" s="69" t="s">
        <v>1948</v>
      </c>
    </row>
    <row r="14905" spans="1:7" ht="14.4">
      <c r="A14905" s="27" t="str">
        <f>VLOOKUP(C14905,'user list'!A:B,2,0)</f>
        <v>OCAs</v>
      </c>
      <c r="B14905" s="172">
        <v>45819.653773148151</v>
      </c>
      <c r="C14905" s="69" t="s">
        <v>279</v>
      </c>
      <c r="D14905" s="69" t="s">
        <v>1937</v>
      </c>
      <c r="E14905" s="69" t="s">
        <v>2532</v>
      </c>
      <c r="F14905" s="69">
        <v>1875</v>
      </c>
      <c r="G14905" s="69" t="s">
        <v>1939</v>
      </c>
    </row>
    <row r="14906" spans="1:7" ht="14.4">
      <c r="A14906" s="27" t="str">
        <f>VLOOKUP(C14906,'user list'!A:B,2,0)</f>
        <v>OCAs</v>
      </c>
      <c r="B14906" s="172">
        <v>45819.653784722221</v>
      </c>
      <c r="C14906" s="69" t="s">
        <v>279</v>
      </c>
      <c r="D14906" s="69" t="s">
        <v>1937</v>
      </c>
      <c r="E14906" s="69" t="s">
        <v>2519</v>
      </c>
      <c r="F14906" s="69">
        <v>1861</v>
      </c>
      <c r="G14906" s="69" t="s">
        <v>1939</v>
      </c>
    </row>
    <row r="14907" spans="1:7" ht="14.4">
      <c r="A14907" s="27" t="str">
        <f>VLOOKUP(C14907,'user list'!A:B,2,0)</f>
        <v>OCAs</v>
      </c>
      <c r="B14907" s="172">
        <v>45819.653807870367</v>
      </c>
      <c r="C14907" s="69" t="s">
        <v>279</v>
      </c>
      <c r="D14907" s="69" t="s">
        <v>1937</v>
      </c>
      <c r="E14907" s="69" t="s">
        <v>2532</v>
      </c>
      <c r="F14907" s="69">
        <v>1875</v>
      </c>
      <c r="G14907" s="69" t="s">
        <v>1939</v>
      </c>
    </row>
    <row r="14908" spans="1:7" ht="14.4">
      <c r="A14908" s="27" t="str">
        <f>VLOOKUP(C14908,'user list'!A:B,2,0)</f>
        <v>OCAs</v>
      </c>
      <c r="B14908" s="172">
        <v>45819.654016203705</v>
      </c>
      <c r="C14908" s="69" t="s">
        <v>279</v>
      </c>
      <c r="D14908" s="69" t="s">
        <v>1937</v>
      </c>
      <c r="E14908" s="69" t="s">
        <v>2781</v>
      </c>
      <c r="F14908" s="69">
        <v>2233</v>
      </c>
      <c r="G14908" s="69" t="s">
        <v>1939</v>
      </c>
    </row>
    <row r="14909" spans="1:7" ht="14.4">
      <c r="A14909" s="27" t="str">
        <f>VLOOKUP(C14909,'user list'!A:B,2,0)</f>
        <v>OCAs</v>
      </c>
      <c r="B14909" s="172">
        <v>45819.654050925928</v>
      </c>
      <c r="C14909" s="69" t="s">
        <v>279</v>
      </c>
      <c r="D14909" s="69" t="s">
        <v>1937</v>
      </c>
      <c r="E14909" s="69" t="s">
        <v>2780</v>
      </c>
      <c r="F14909" s="69">
        <v>2232</v>
      </c>
      <c r="G14909" s="69" t="s">
        <v>1939</v>
      </c>
    </row>
    <row r="14910" spans="1:7" ht="14.4">
      <c r="A14910" s="27" t="str">
        <f>VLOOKUP(C14910,'user list'!A:B,2,0)</f>
        <v>OCAs</v>
      </c>
      <c r="B14910" s="172">
        <v>45819.654062499998</v>
      </c>
      <c r="C14910" s="69" t="s">
        <v>279</v>
      </c>
      <c r="D14910" s="69" t="s">
        <v>1937</v>
      </c>
      <c r="E14910" s="69" t="s">
        <v>2701</v>
      </c>
      <c r="F14910" s="69">
        <v>2142</v>
      </c>
      <c r="G14910" s="69" t="s">
        <v>1939</v>
      </c>
    </row>
    <row r="14911" spans="1:7" ht="14.4">
      <c r="A14911" s="27" t="str">
        <f>VLOOKUP(C14911,'user list'!A:B,2,0)</f>
        <v>OCAs</v>
      </c>
      <c r="B14911" s="172">
        <v>45819.654120370367</v>
      </c>
      <c r="C14911" s="69" t="s">
        <v>279</v>
      </c>
      <c r="D14911" s="69" t="s">
        <v>1937</v>
      </c>
      <c r="E14911" s="69" t="s">
        <v>2706</v>
      </c>
      <c r="F14911" s="69">
        <v>2151</v>
      </c>
      <c r="G14911" s="69" t="s">
        <v>1939</v>
      </c>
    </row>
    <row r="14912" spans="1:7" ht="14.4">
      <c r="A14912" s="27" t="str">
        <f>VLOOKUP(C14912,'user list'!A:B,2,0)</f>
        <v>OCAs</v>
      </c>
      <c r="B14912" s="172">
        <v>45819.654131944444</v>
      </c>
      <c r="C14912" s="69" t="s">
        <v>279</v>
      </c>
      <c r="D14912" s="69" t="s">
        <v>1937</v>
      </c>
      <c r="E14912" s="69" t="s">
        <v>2705</v>
      </c>
      <c r="F14912" s="69">
        <v>2150</v>
      </c>
      <c r="G14912" s="69" t="s">
        <v>1939</v>
      </c>
    </row>
    <row r="14913" spans="1:7" ht="14.4">
      <c r="A14913" s="27" t="str">
        <f>VLOOKUP(C14913,'user list'!A:B,2,0)</f>
        <v>OCAs</v>
      </c>
      <c r="B14913" s="172">
        <v>45819.654166666667</v>
      </c>
      <c r="C14913" s="69" t="s">
        <v>279</v>
      </c>
      <c r="D14913" s="69" t="s">
        <v>1937</v>
      </c>
      <c r="E14913" s="69" t="s">
        <v>2703</v>
      </c>
      <c r="F14913" s="69">
        <v>2148</v>
      </c>
      <c r="G14913" s="69" t="s">
        <v>1939</v>
      </c>
    </row>
    <row r="14914" spans="1:7" ht="14.4">
      <c r="A14914" s="27" t="str">
        <f>VLOOKUP(C14914,'user list'!A:B,2,0)</f>
        <v>OCAs</v>
      </c>
      <c r="B14914" s="172">
        <v>45819.654178240744</v>
      </c>
      <c r="C14914" s="69" t="s">
        <v>279</v>
      </c>
      <c r="D14914" s="69" t="s">
        <v>1937</v>
      </c>
      <c r="E14914" s="69" t="s">
        <v>2702</v>
      </c>
      <c r="F14914" s="69">
        <v>2143</v>
      </c>
      <c r="G14914" s="69" t="s">
        <v>1939</v>
      </c>
    </row>
    <row r="14915" spans="1:7" ht="14.4">
      <c r="A14915" s="27" t="str">
        <f>VLOOKUP(C14915,'user list'!A:B,2,0)</f>
        <v>OCAs</v>
      </c>
      <c r="B14915" s="172">
        <v>45819.654178240744</v>
      </c>
      <c r="C14915" s="69" t="s">
        <v>279</v>
      </c>
      <c r="D14915" s="69" t="s">
        <v>1937</v>
      </c>
      <c r="E14915" s="69" t="s">
        <v>2700</v>
      </c>
      <c r="F14915" s="69">
        <v>2141</v>
      </c>
      <c r="G14915" s="69" t="s">
        <v>1939</v>
      </c>
    </row>
    <row r="14916" spans="1:7" ht="14.4">
      <c r="A14916" s="27" t="str">
        <f>VLOOKUP(C14916,'user list'!A:B,2,0)</f>
        <v>OCAs</v>
      </c>
      <c r="B14916" s="172">
        <v>45819.654224537036</v>
      </c>
      <c r="C14916" s="69" t="s">
        <v>279</v>
      </c>
      <c r="D14916" s="69" t="s">
        <v>1937</v>
      </c>
      <c r="E14916" s="69" t="s">
        <v>2699</v>
      </c>
      <c r="F14916" s="69">
        <v>2140</v>
      </c>
      <c r="G14916" s="69" t="s">
        <v>1939</v>
      </c>
    </row>
    <row r="14917" spans="1:7" ht="14.4">
      <c r="A14917" s="27" t="str">
        <f>VLOOKUP(C14917,'user list'!A:B,2,0)</f>
        <v>OCAs</v>
      </c>
      <c r="B14917" s="172">
        <v>45819.654247685183</v>
      </c>
      <c r="C14917" s="69" t="s">
        <v>279</v>
      </c>
      <c r="D14917" s="69" t="s">
        <v>1937</v>
      </c>
      <c r="E14917" s="69" t="s">
        <v>2532</v>
      </c>
      <c r="F14917" s="69">
        <v>1875</v>
      </c>
      <c r="G14917" s="69" t="s">
        <v>1939</v>
      </c>
    </row>
    <row r="14918" spans="1:7" ht="14.4">
      <c r="A14918" s="27" t="str">
        <f>VLOOKUP(C14918,'user list'!A:B,2,0)</f>
        <v>OCAs</v>
      </c>
      <c r="B14918" s="172">
        <v>45819.654386574075</v>
      </c>
      <c r="C14918" s="69" t="s">
        <v>279</v>
      </c>
      <c r="D14918" s="69" t="s">
        <v>1937</v>
      </c>
      <c r="E14918" s="69" t="s">
        <v>2703</v>
      </c>
      <c r="F14918" s="69">
        <v>2148</v>
      </c>
      <c r="G14918" s="69" t="s">
        <v>1939</v>
      </c>
    </row>
    <row r="14919" spans="1:7" ht="14.4">
      <c r="A14919" s="27" t="str">
        <f>VLOOKUP(C14919,'user list'!A:B,2,0)</f>
        <v>OCAs</v>
      </c>
      <c r="B14919" s="172">
        <v>45819.654456018521</v>
      </c>
      <c r="C14919" s="69" t="s">
        <v>279</v>
      </c>
      <c r="D14919" s="69" t="s">
        <v>1937</v>
      </c>
      <c r="E14919" s="69" t="s">
        <v>2701</v>
      </c>
      <c r="F14919" s="69">
        <v>2142</v>
      </c>
      <c r="G14919" s="69" t="s">
        <v>1939</v>
      </c>
    </row>
    <row r="14920" spans="1:7" ht="14.4">
      <c r="A14920" s="27" t="str">
        <f>VLOOKUP(C14920,'user list'!A:B,2,0)</f>
        <v>OCAs</v>
      </c>
      <c r="B14920" s="172">
        <v>45819.654467592591</v>
      </c>
      <c r="C14920" s="69" t="s">
        <v>279</v>
      </c>
      <c r="D14920" s="69" t="s">
        <v>1937</v>
      </c>
      <c r="E14920" s="69" t="s">
        <v>2778</v>
      </c>
      <c r="F14920" s="69">
        <v>2230</v>
      </c>
      <c r="G14920" s="69" t="s">
        <v>1939</v>
      </c>
    </row>
    <row r="14921" spans="1:7" ht="14.4">
      <c r="A14921" s="27" t="str">
        <f>VLOOKUP(C14921,'user list'!A:B,2,0)</f>
        <v>OCAs</v>
      </c>
      <c r="B14921" s="172">
        <v>45819.654479166667</v>
      </c>
      <c r="C14921" s="69" t="s">
        <v>279</v>
      </c>
      <c r="D14921" s="69" t="s">
        <v>1937</v>
      </c>
      <c r="E14921" s="69" t="s">
        <v>2780</v>
      </c>
      <c r="F14921" s="69">
        <v>2232</v>
      </c>
      <c r="G14921" s="69" t="s">
        <v>1939</v>
      </c>
    </row>
    <row r="14922" spans="1:7" ht="14.4">
      <c r="A14922" s="27" t="str">
        <f>VLOOKUP(C14922,'user list'!A:B,2,0)</f>
        <v>OCAs</v>
      </c>
      <c r="B14922" s="172">
        <v>45819.654502314814</v>
      </c>
      <c r="C14922" s="69" t="s">
        <v>279</v>
      </c>
      <c r="D14922" s="69" t="s">
        <v>1937</v>
      </c>
      <c r="E14922" s="69" t="s">
        <v>2781</v>
      </c>
      <c r="F14922" s="69">
        <v>2233</v>
      </c>
      <c r="G14922" s="69" t="s">
        <v>1939</v>
      </c>
    </row>
    <row r="14923" spans="1:7" ht="14.4">
      <c r="A14923" s="27" t="str">
        <f>VLOOKUP(C14923,'user list'!A:B,2,0)</f>
        <v>OCAs</v>
      </c>
      <c r="B14923" s="172">
        <v>45819.654629629629</v>
      </c>
      <c r="C14923" s="69" t="s">
        <v>279</v>
      </c>
      <c r="D14923" s="69" t="s">
        <v>1937</v>
      </c>
      <c r="E14923" s="69" t="s">
        <v>1974</v>
      </c>
      <c r="F14923" s="69">
        <v>2193</v>
      </c>
      <c r="G14923" s="69" t="s">
        <v>1939</v>
      </c>
    </row>
    <row r="14924" spans="1:7" ht="14.4">
      <c r="A14924" s="27" t="str">
        <f>VLOOKUP(C14924,'user list'!A:B,2,0)</f>
        <v>OCAs</v>
      </c>
      <c r="B14924" s="172">
        <v>45819.654664351852</v>
      </c>
      <c r="C14924" s="69" t="s">
        <v>279</v>
      </c>
      <c r="D14924" s="69" t="s">
        <v>1937</v>
      </c>
      <c r="E14924" s="69" t="s">
        <v>2039</v>
      </c>
      <c r="F14924" s="69">
        <v>2195</v>
      </c>
      <c r="G14924" s="69" t="s">
        <v>1939</v>
      </c>
    </row>
    <row r="14925" spans="1:7" ht="14.4">
      <c r="A14925" s="27" t="str">
        <f>VLOOKUP(C14925,'user list'!A:B,2,0)</f>
        <v>OCAs</v>
      </c>
      <c r="B14925" s="172">
        <v>45819.654687499999</v>
      </c>
      <c r="C14925" s="69" t="s">
        <v>279</v>
      </c>
      <c r="D14925" s="69" t="s">
        <v>1937</v>
      </c>
      <c r="E14925" s="69" t="s">
        <v>2029</v>
      </c>
      <c r="F14925" s="69">
        <v>2208</v>
      </c>
      <c r="G14925" s="69" t="s">
        <v>1939</v>
      </c>
    </row>
    <row r="14926" spans="1:7" ht="14.4">
      <c r="A14926" s="27" t="str">
        <f>VLOOKUP(C14926,'user list'!A:B,2,0)</f>
        <v>CLD</v>
      </c>
      <c r="B14926" s="172">
        <v>45819.658703703702</v>
      </c>
      <c r="C14926" s="69" t="s">
        <v>204</v>
      </c>
      <c r="D14926" s="69" t="s">
        <v>1937</v>
      </c>
      <c r="E14926" s="69" t="s">
        <v>2550</v>
      </c>
      <c r="F14926" s="69">
        <v>1908</v>
      </c>
      <c r="G14926" s="69" t="s">
        <v>1939</v>
      </c>
    </row>
    <row r="14927" spans="1:7" ht="14.4">
      <c r="A14927" s="27" t="str">
        <f>VLOOKUP(C14927,'user list'!A:B,2,0)</f>
        <v>CLD</v>
      </c>
      <c r="B14927" s="172">
        <v>45819.660266203704</v>
      </c>
      <c r="C14927" s="69" t="s">
        <v>204</v>
      </c>
      <c r="D14927" s="69" t="s">
        <v>1937</v>
      </c>
      <c r="E14927" s="69" t="s">
        <v>2550</v>
      </c>
      <c r="F14927" s="69">
        <v>1908</v>
      </c>
      <c r="G14927" s="69" t="s">
        <v>1947</v>
      </c>
    </row>
    <row r="14928" spans="1:7" ht="14.4">
      <c r="A14928" s="27" t="str">
        <f>VLOOKUP(C14928,'user list'!A:B,2,0)</f>
        <v>CLD</v>
      </c>
      <c r="B14928" s="172">
        <v>45819.660266203704</v>
      </c>
      <c r="C14928" s="69" t="s">
        <v>204</v>
      </c>
      <c r="D14928" s="69" t="s">
        <v>1937</v>
      </c>
      <c r="E14928" s="69" t="s">
        <v>2550</v>
      </c>
      <c r="F14928" s="69">
        <v>1908</v>
      </c>
      <c r="G14928" s="69" t="s">
        <v>1948</v>
      </c>
    </row>
    <row r="14929" spans="1:7" ht="14.4">
      <c r="A14929" s="27" t="str">
        <f>VLOOKUP(C14929,'user list'!A:B,2,0)</f>
        <v>CLD</v>
      </c>
      <c r="B14929" s="172">
        <v>45819.660277777781</v>
      </c>
      <c r="C14929" s="69" t="s">
        <v>204</v>
      </c>
      <c r="D14929" s="69" t="s">
        <v>1937</v>
      </c>
      <c r="E14929" s="69" t="s">
        <v>2550</v>
      </c>
      <c r="F14929" s="69">
        <v>1908</v>
      </c>
      <c r="G14929" s="69" t="s">
        <v>1939</v>
      </c>
    </row>
    <row r="14930" spans="1:7" ht="14.4">
      <c r="A14930" s="27" t="str">
        <f>VLOOKUP(C14930,'user list'!A:B,2,0)</f>
        <v>Admin</v>
      </c>
      <c r="B14930" s="172">
        <v>45819.66028935185</v>
      </c>
      <c r="C14930" s="69" t="s">
        <v>186</v>
      </c>
      <c r="D14930" s="69" t="s">
        <v>1937</v>
      </c>
      <c r="E14930" s="69" t="s">
        <v>2550</v>
      </c>
      <c r="F14930" s="69">
        <v>1908</v>
      </c>
      <c r="G14930" s="69" t="s">
        <v>1948</v>
      </c>
    </row>
    <row r="14931" spans="1:7" ht="14.4">
      <c r="A14931" s="27" t="str">
        <f>VLOOKUP(C14931,'user list'!A:B,2,0)</f>
        <v>CLD</v>
      </c>
      <c r="B14931" s="172">
        <v>45819.660520833335</v>
      </c>
      <c r="C14931" s="69" t="s">
        <v>204</v>
      </c>
      <c r="D14931" s="69" t="s">
        <v>1937</v>
      </c>
      <c r="E14931" s="69" t="s">
        <v>2556</v>
      </c>
      <c r="F14931" s="69">
        <v>1916</v>
      </c>
      <c r="G14931" s="69" t="s">
        <v>1939</v>
      </c>
    </row>
    <row r="14932" spans="1:7" ht="14.4">
      <c r="A14932" s="27" t="str">
        <f>VLOOKUP(C14932,'user list'!A:B,2,0)</f>
        <v>CLD</v>
      </c>
      <c r="B14932" s="172">
        <v>45819.661238425928</v>
      </c>
      <c r="C14932" s="69" t="s">
        <v>204</v>
      </c>
      <c r="D14932" s="69" t="s">
        <v>1937</v>
      </c>
      <c r="E14932" s="69" t="s">
        <v>2556</v>
      </c>
      <c r="F14932" s="69">
        <v>1916</v>
      </c>
      <c r="G14932" s="69" t="s">
        <v>1947</v>
      </c>
    </row>
    <row r="14933" spans="1:7" ht="14.4">
      <c r="A14933" s="27" t="str">
        <f>VLOOKUP(C14933,'user list'!A:B,2,0)</f>
        <v>CLD</v>
      </c>
      <c r="B14933" s="172">
        <v>45819.661238425928</v>
      </c>
      <c r="C14933" s="69" t="s">
        <v>204</v>
      </c>
      <c r="D14933" s="69" t="s">
        <v>1937</v>
      </c>
      <c r="E14933" s="69" t="s">
        <v>2556</v>
      </c>
      <c r="F14933" s="69">
        <v>1916</v>
      </c>
      <c r="G14933" s="69" t="s">
        <v>1948</v>
      </c>
    </row>
    <row r="14934" spans="1:7" ht="14.4">
      <c r="A14934" s="27" t="str">
        <f>VLOOKUP(C14934,'user list'!A:B,2,0)</f>
        <v>CLD</v>
      </c>
      <c r="B14934" s="172">
        <v>45819.661238425928</v>
      </c>
      <c r="C14934" s="69" t="s">
        <v>204</v>
      </c>
      <c r="D14934" s="69" t="s">
        <v>1937</v>
      </c>
      <c r="E14934" s="69" t="s">
        <v>2556</v>
      </c>
      <c r="F14934" s="69">
        <v>1916</v>
      </c>
      <c r="G14934" s="69" t="s">
        <v>1939</v>
      </c>
    </row>
    <row r="14935" spans="1:7" ht="14.4">
      <c r="A14935" s="27" t="str">
        <f>VLOOKUP(C14935,'user list'!A:B,2,0)</f>
        <v>Admin</v>
      </c>
      <c r="B14935" s="172">
        <v>45819.661238425928</v>
      </c>
      <c r="C14935" s="69" t="s">
        <v>186</v>
      </c>
      <c r="D14935" s="69" t="s">
        <v>1937</v>
      </c>
      <c r="E14935" s="69" t="s">
        <v>2556</v>
      </c>
      <c r="F14935" s="69">
        <v>1916</v>
      </c>
      <c r="G14935" s="69" t="s">
        <v>1948</v>
      </c>
    </row>
    <row r="14936" spans="1:7" ht="14.4">
      <c r="A14936" s="27" t="str">
        <f>VLOOKUP(C14936,'user list'!A:B,2,0)</f>
        <v>CLD</v>
      </c>
      <c r="B14936" s="172">
        <v>45819.661273148151</v>
      </c>
      <c r="C14936" s="69" t="s">
        <v>204</v>
      </c>
      <c r="D14936" s="69" t="s">
        <v>1937</v>
      </c>
      <c r="E14936" s="69" t="s">
        <v>2602</v>
      </c>
      <c r="F14936" s="69">
        <v>1977</v>
      </c>
      <c r="G14936" s="69" t="s">
        <v>1939</v>
      </c>
    </row>
    <row r="14937" spans="1:7" ht="14.4">
      <c r="A14937" s="27" t="str">
        <f>VLOOKUP(C14937,'user list'!A:B,2,0)</f>
        <v>CLD</v>
      </c>
      <c r="B14937" s="172">
        <v>45819.661296296297</v>
      </c>
      <c r="C14937" s="69" t="s">
        <v>204</v>
      </c>
      <c r="D14937" s="69" t="s">
        <v>1937</v>
      </c>
      <c r="E14937" s="69" t="s">
        <v>2577</v>
      </c>
      <c r="F14937" s="69">
        <v>1946</v>
      </c>
      <c r="G14937" s="69" t="s">
        <v>1939</v>
      </c>
    </row>
    <row r="14938" spans="1:7" ht="14.4">
      <c r="A14938" s="27" t="str">
        <f>VLOOKUP(C14938,'user list'!A:B,2,0)</f>
        <v>CLD</v>
      </c>
      <c r="B14938" s="172">
        <v>45819.661759259259</v>
      </c>
      <c r="C14938" s="69" t="s">
        <v>204</v>
      </c>
      <c r="D14938" s="69" t="s">
        <v>1937</v>
      </c>
      <c r="E14938" s="69" t="s">
        <v>2577</v>
      </c>
      <c r="F14938" s="69">
        <v>1946</v>
      </c>
      <c r="G14938" s="69" t="s">
        <v>1947</v>
      </c>
    </row>
    <row r="14939" spans="1:7" ht="14.4">
      <c r="A14939" s="27" t="str">
        <f>VLOOKUP(C14939,'user list'!A:B,2,0)</f>
        <v>CLD</v>
      </c>
      <c r="B14939" s="172">
        <v>45819.661759259259</v>
      </c>
      <c r="C14939" s="69" t="s">
        <v>204</v>
      </c>
      <c r="D14939" s="69" t="s">
        <v>1937</v>
      </c>
      <c r="E14939" s="69" t="s">
        <v>2577</v>
      </c>
      <c r="F14939" s="69">
        <v>1946</v>
      </c>
      <c r="G14939" s="69" t="s">
        <v>1948</v>
      </c>
    </row>
    <row r="14940" spans="1:7" ht="14.4">
      <c r="A14940" s="27" t="str">
        <f>VLOOKUP(C14940,'user list'!A:B,2,0)</f>
        <v>CLD</v>
      </c>
      <c r="B14940" s="172">
        <v>45819.661759259259</v>
      </c>
      <c r="C14940" s="69" t="s">
        <v>204</v>
      </c>
      <c r="D14940" s="69" t="s">
        <v>1937</v>
      </c>
      <c r="E14940" s="69" t="s">
        <v>2577</v>
      </c>
      <c r="F14940" s="69">
        <v>1946</v>
      </c>
      <c r="G14940" s="69" t="s">
        <v>1939</v>
      </c>
    </row>
    <row r="14941" spans="1:7" ht="14.4">
      <c r="A14941" s="27" t="str">
        <f>VLOOKUP(C14941,'user list'!A:B,2,0)</f>
        <v>Admin</v>
      </c>
      <c r="B14941" s="172">
        <v>45819.661759259259</v>
      </c>
      <c r="C14941" s="69" t="s">
        <v>186</v>
      </c>
      <c r="D14941" s="69" t="s">
        <v>1937</v>
      </c>
      <c r="E14941" s="69" t="s">
        <v>2577</v>
      </c>
      <c r="F14941" s="69">
        <v>1946</v>
      </c>
      <c r="G14941" s="69" t="s">
        <v>1948</v>
      </c>
    </row>
    <row r="14942" spans="1:7" ht="14.4">
      <c r="A14942" s="27" t="str">
        <f>VLOOKUP(C14942,'user list'!A:B,2,0)</f>
        <v>CLD</v>
      </c>
      <c r="B14942" s="172">
        <v>45819.662870370368</v>
      </c>
      <c r="C14942" s="69" t="s">
        <v>204</v>
      </c>
      <c r="D14942" s="69" t="s">
        <v>1937</v>
      </c>
      <c r="E14942" s="69" t="s">
        <v>2602</v>
      </c>
      <c r="F14942" s="69">
        <v>1977</v>
      </c>
      <c r="G14942" s="69" t="s">
        <v>1947</v>
      </c>
    </row>
    <row r="14943" spans="1:7" ht="14.4">
      <c r="A14943" s="27" t="str">
        <f>VLOOKUP(C14943,'user list'!A:B,2,0)</f>
        <v>CLD</v>
      </c>
      <c r="B14943" s="172">
        <v>45819.662870370368</v>
      </c>
      <c r="C14943" s="69" t="s">
        <v>204</v>
      </c>
      <c r="D14943" s="69" t="s">
        <v>1937</v>
      </c>
      <c r="E14943" s="69" t="s">
        <v>2602</v>
      </c>
      <c r="F14943" s="69">
        <v>1977</v>
      </c>
      <c r="G14943" s="69" t="s">
        <v>1948</v>
      </c>
    </row>
    <row r="14944" spans="1:7" ht="14.4">
      <c r="A14944" s="27" t="str">
        <f>VLOOKUP(C14944,'user list'!A:B,2,0)</f>
        <v>CLD</v>
      </c>
      <c r="B14944" s="172">
        <v>45819.662870370368</v>
      </c>
      <c r="C14944" s="69" t="s">
        <v>204</v>
      </c>
      <c r="D14944" s="69" t="s">
        <v>1937</v>
      </c>
      <c r="E14944" s="69" t="s">
        <v>2602</v>
      </c>
      <c r="F14944" s="69">
        <v>1977</v>
      </c>
      <c r="G14944" s="69" t="s">
        <v>1939</v>
      </c>
    </row>
    <row r="14945" spans="1:7" ht="14.4">
      <c r="A14945" s="27" t="str">
        <f>VLOOKUP(C14945,'user list'!A:B,2,0)</f>
        <v>Admin</v>
      </c>
      <c r="B14945" s="172">
        <v>45819.662870370368</v>
      </c>
      <c r="C14945" s="69" t="s">
        <v>186</v>
      </c>
      <c r="D14945" s="69" t="s">
        <v>1937</v>
      </c>
      <c r="E14945" s="69" t="s">
        <v>2602</v>
      </c>
      <c r="F14945" s="69">
        <v>1977</v>
      </c>
      <c r="G14945" s="69" t="s">
        <v>1948</v>
      </c>
    </row>
    <row r="14946" spans="1:7" ht="14.4">
      <c r="A14946" s="27" t="str">
        <f>VLOOKUP(C14946,'user list'!A:B,2,0)</f>
        <v>CLD</v>
      </c>
      <c r="B14946" s="172">
        <v>45819.662951388891</v>
      </c>
      <c r="C14946" s="69" t="s">
        <v>204</v>
      </c>
      <c r="D14946" s="69" t="s">
        <v>1937</v>
      </c>
      <c r="E14946" s="69" t="s">
        <v>2605</v>
      </c>
      <c r="F14946" s="69">
        <v>1991</v>
      </c>
      <c r="G14946" s="69" t="s">
        <v>1939</v>
      </c>
    </row>
    <row r="14947" spans="1:7" ht="14.4">
      <c r="A14947" s="27" t="str">
        <f>VLOOKUP(C14947,'user list'!A:B,2,0)</f>
        <v>CLD</v>
      </c>
      <c r="B14947" s="172">
        <v>45819.663634259261</v>
      </c>
      <c r="C14947" s="69" t="s">
        <v>204</v>
      </c>
      <c r="D14947" s="69" t="s">
        <v>1937</v>
      </c>
      <c r="E14947" s="69" t="s">
        <v>2605</v>
      </c>
      <c r="F14947" s="69">
        <v>1991</v>
      </c>
      <c r="G14947" s="69" t="s">
        <v>1947</v>
      </c>
    </row>
    <row r="14948" spans="1:7" ht="14.4">
      <c r="A14948" s="27" t="str">
        <f>VLOOKUP(C14948,'user list'!A:B,2,0)</f>
        <v>CLD</v>
      </c>
      <c r="B14948" s="172">
        <v>45819.663634259261</v>
      </c>
      <c r="C14948" s="69" t="s">
        <v>204</v>
      </c>
      <c r="D14948" s="69" t="s">
        <v>1937</v>
      </c>
      <c r="E14948" s="69" t="s">
        <v>2605</v>
      </c>
      <c r="F14948" s="69">
        <v>1991</v>
      </c>
      <c r="G14948" s="69" t="s">
        <v>1948</v>
      </c>
    </row>
    <row r="14949" spans="1:7" ht="14.4">
      <c r="A14949" s="27" t="str">
        <f>VLOOKUP(C14949,'user list'!A:B,2,0)</f>
        <v>CLD</v>
      </c>
      <c r="B14949" s="172">
        <v>45819.663634259261</v>
      </c>
      <c r="C14949" s="69" t="s">
        <v>204</v>
      </c>
      <c r="D14949" s="69" t="s">
        <v>1937</v>
      </c>
      <c r="E14949" s="69" t="s">
        <v>2605</v>
      </c>
      <c r="F14949" s="69">
        <v>1991</v>
      </c>
      <c r="G14949" s="69" t="s">
        <v>1939</v>
      </c>
    </row>
    <row r="14950" spans="1:7" ht="14.4">
      <c r="A14950" s="27" t="str">
        <f>VLOOKUP(C14950,'user list'!A:B,2,0)</f>
        <v>Admin</v>
      </c>
      <c r="B14950" s="172">
        <v>45819.663645833331</v>
      </c>
      <c r="C14950" s="69" t="s">
        <v>186</v>
      </c>
      <c r="D14950" s="69" t="s">
        <v>1937</v>
      </c>
      <c r="E14950" s="69" t="s">
        <v>2605</v>
      </c>
      <c r="F14950" s="69">
        <v>1991</v>
      </c>
      <c r="G14950" s="69" t="s">
        <v>1948</v>
      </c>
    </row>
    <row r="14951" spans="1:7" ht="14.4">
      <c r="A14951" s="27" t="str">
        <f>VLOOKUP(C14951,'user list'!A:B,2,0)</f>
        <v>CLD</v>
      </c>
      <c r="B14951" s="172">
        <v>45819.663738425923</v>
      </c>
      <c r="C14951" s="69" t="s">
        <v>204</v>
      </c>
      <c r="D14951" s="69" t="s">
        <v>1937</v>
      </c>
      <c r="E14951" s="69" t="s">
        <v>2610</v>
      </c>
      <c r="F14951" s="69">
        <v>2000</v>
      </c>
      <c r="G14951" s="69" t="s">
        <v>1939</v>
      </c>
    </row>
    <row r="14952" spans="1:7" ht="14.4">
      <c r="A14952" s="27" t="str">
        <f>VLOOKUP(C14952,'user list'!A:B,2,0)</f>
        <v>CLD</v>
      </c>
      <c r="B14952" s="172">
        <v>45819.664444444446</v>
      </c>
      <c r="C14952" s="69" t="s">
        <v>204</v>
      </c>
      <c r="D14952" s="69" t="s">
        <v>1937</v>
      </c>
      <c r="E14952" s="69" t="s">
        <v>2610</v>
      </c>
      <c r="F14952" s="69">
        <v>2000</v>
      </c>
      <c r="G14952" s="69" t="s">
        <v>1947</v>
      </c>
    </row>
    <row r="14953" spans="1:7" ht="14.4">
      <c r="A14953" s="27" t="str">
        <f>VLOOKUP(C14953,'user list'!A:B,2,0)</f>
        <v>CLD</v>
      </c>
      <c r="B14953" s="172">
        <v>45819.664444444446</v>
      </c>
      <c r="C14953" s="69" t="s">
        <v>204</v>
      </c>
      <c r="D14953" s="69" t="s">
        <v>1937</v>
      </c>
      <c r="E14953" s="69" t="s">
        <v>2610</v>
      </c>
      <c r="F14953" s="69">
        <v>2000</v>
      </c>
      <c r="G14953" s="69" t="s">
        <v>1948</v>
      </c>
    </row>
    <row r="14954" spans="1:7" ht="14.4">
      <c r="A14954" s="27" t="str">
        <f>VLOOKUP(C14954,'user list'!A:B,2,0)</f>
        <v>CLD</v>
      </c>
      <c r="B14954" s="172">
        <v>45819.664444444446</v>
      </c>
      <c r="C14954" s="69" t="s">
        <v>204</v>
      </c>
      <c r="D14954" s="69" t="s">
        <v>1937</v>
      </c>
      <c r="E14954" s="69" t="s">
        <v>2610</v>
      </c>
      <c r="F14954" s="69">
        <v>2000</v>
      </c>
      <c r="G14954" s="69" t="s">
        <v>1939</v>
      </c>
    </row>
    <row r="14955" spans="1:7" ht="14.4">
      <c r="A14955" s="27" t="str">
        <f>VLOOKUP(C14955,'user list'!A:B,2,0)</f>
        <v>Admin</v>
      </c>
      <c r="B14955" s="172">
        <v>45819.664444444446</v>
      </c>
      <c r="C14955" s="69" t="s">
        <v>186</v>
      </c>
      <c r="D14955" s="69" t="s">
        <v>1937</v>
      </c>
      <c r="E14955" s="69" t="s">
        <v>2610</v>
      </c>
      <c r="F14955" s="69">
        <v>2000</v>
      </c>
      <c r="G14955" s="69" t="s">
        <v>1948</v>
      </c>
    </row>
    <row r="14956" spans="1:7" ht="14.4">
      <c r="A14956" s="27" t="str">
        <f>VLOOKUP(C14956,'user list'!A:B,2,0)</f>
        <v>CLD</v>
      </c>
      <c r="B14956" s="172">
        <v>45819.664537037039</v>
      </c>
      <c r="C14956" s="69" t="s">
        <v>204</v>
      </c>
      <c r="D14956" s="69" t="s">
        <v>1937</v>
      </c>
      <c r="E14956" s="69" t="s">
        <v>2618</v>
      </c>
      <c r="F14956" s="69">
        <v>2020</v>
      </c>
      <c r="G14956" s="69" t="s">
        <v>1939</v>
      </c>
    </row>
    <row r="14957" spans="1:7" ht="14.4">
      <c r="A14957" s="27" t="str">
        <f>VLOOKUP(C14957,'user list'!A:B,2,0)</f>
        <v>OCM</v>
      </c>
      <c r="B14957" s="172">
        <v>45819.665312500001</v>
      </c>
      <c r="C14957" s="69" t="s">
        <v>236</v>
      </c>
      <c r="D14957" s="69" t="s">
        <v>1937</v>
      </c>
      <c r="E14957" s="69" t="s">
        <v>2661</v>
      </c>
      <c r="F14957" s="69">
        <v>2071</v>
      </c>
      <c r="G14957" s="69" t="s">
        <v>1939</v>
      </c>
    </row>
    <row r="14958" spans="1:7" ht="14.4">
      <c r="A14958" s="27" t="str">
        <f>VLOOKUP(C14958,'user list'!A:B,2,0)</f>
        <v>CHD</v>
      </c>
      <c r="B14958" s="172">
        <v>45819.66611111111</v>
      </c>
      <c r="C14958" s="69" t="s">
        <v>203</v>
      </c>
      <c r="D14958" s="69" t="s">
        <v>1937</v>
      </c>
      <c r="E14958" s="69" t="s">
        <v>2697</v>
      </c>
      <c r="F14958" s="69">
        <v>2146</v>
      </c>
      <c r="G14958" s="69" t="s">
        <v>1949</v>
      </c>
    </row>
    <row r="14959" spans="1:7" ht="14.4">
      <c r="A14959" s="27" t="str">
        <f>VLOOKUP(C14959,'user list'!A:B,2,0)</f>
        <v>CLD</v>
      </c>
      <c r="B14959" s="172">
        <v>45819.666516203702</v>
      </c>
      <c r="C14959" s="69" t="s">
        <v>204</v>
      </c>
      <c r="D14959" s="69" t="s">
        <v>1937</v>
      </c>
      <c r="E14959" s="69" t="s">
        <v>2687</v>
      </c>
      <c r="F14959" s="69">
        <v>2109</v>
      </c>
      <c r="G14959" s="69" t="s">
        <v>1939</v>
      </c>
    </row>
    <row r="14960" spans="1:7" ht="14.4">
      <c r="A14960" s="27" t="str">
        <f>VLOOKUP(C14960,'user list'!A:B,2,0)</f>
        <v>OCM</v>
      </c>
      <c r="B14960" s="172">
        <v>45819.66746527778</v>
      </c>
      <c r="C14960" s="69" t="s">
        <v>236</v>
      </c>
      <c r="D14960" s="69" t="s">
        <v>1937</v>
      </c>
      <c r="E14960" s="69" t="s">
        <v>1974</v>
      </c>
      <c r="F14960" s="69">
        <v>2192</v>
      </c>
      <c r="G14960" s="69" t="s">
        <v>1939</v>
      </c>
    </row>
    <row r="14961" spans="1:7" ht="14.4">
      <c r="A14961" s="27" t="str">
        <f>VLOOKUP(C14961,'user list'!A:B,2,0)</f>
        <v>CLD</v>
      </c>
      <c r="B14961" s="172">
        <v>45819.66783564815</v>
      </c>
      <c r="C14961" s="69" t="s">
        <v>204</v>
      </c>
      <c r="D14961" s="69" t="s">
        <v>1937</v>
      </c>
      <c r="E14961" s="69" t="s">
        <v>2687</v>
      </c>
      <c r="F14961" s="69">
        <v>2109</v>
      </c>
      <c r="G14961" s="69" t="s">
        <v>1947</v>
      </c>
    </row>
    <row r="14962" spans="1:7" ht="14.4">
      <c r="A14962" s="27" t="str">
        <f>VLOOKUP(C14962,'user list'!A:B,2,0)</f>
        <v>CLD</v>
      </c>
      <c r="B14962" s="172">
        <v>45819.66783564815</v>
      </c>
      <c r="C14962" s="69" t="s">
        <v>204</v>
      </c>
      <c r="D14962" s="69" t="s">
        <v>1937</v>
      </c>
      <c r="E14962" s="69" t="s">
        <v>2687</v>
      </c>
      <c r="F14962" s="69">
        <v>2109</v>
      </c>
      <c r="G14962" s="69" t="s">
        <v>1948</v>
      </c>
    </row>
    <row r="14963" spans="1:7" ht="14.4">
      <c r="A14963" s="27" t="str">
        <f>VLOOKUP(C14963,'user list'!A:B,2,0)</f>
        <v>CLD</v>
      </c>
      <c r="B14963" s="172">
        <v>45819.667847222219</v>
      </c>
      <c r="C14963" s="69" t="s">
        <v>204</v>
      </c>
      <c r="D14963" s="69" t="s">
        <v>1937</v>
      </c>
      <c r="E14963" s="69" t="s">
        <v>2687</v>
      </c>
      <c r="F14963" s="69">
        <v>2109</v>
      </c>
      <c r="G14963" s="69" t="s">
        <v>1939</v>
      </c>
    </row>
    <row r="14964" spans="1:7" ht="14.4">
      <c r="A14964" s="27" t="str">
        <f>VLOOKUP(C14964,'user list'!A:B,2,0)</f>
        <v>Admin</v>
      </c>
      <c r="B14964" s="172">
        <v>45819.667847222219</v>
      </c>
      <c r="C14964" s="69" t="s">
        <v>186</v>
      </c>
      <c r="D14964" s="69" t="s">
        <v>1937</v>
      </c>
      <c r="E14964" s="69" t="s">
        <v>2687</v>
      </c>
      <c r="F14964" s="69">
        <v>2109</v>
      </c>
      <c r="G14964" s="69" t="s">
        <v>1948</v>
      </c>
    </row>
    <row r="14965" spans="1:7" ht="14.4">
      <c r="A14965" s="27" t="str">
        <f>VLOOKUP(C14965,'user list'!A:B,2,0)</f>
        <v>CLD</v>
      </c>
      <c r="B14965" s="172">
        <v>45819.667974537035</v>
      </c>
      <c r="C14965" s="69" t="s">
        <v>204</v>
      </c>
      <c r="D14965" s="69" t="s">
        <v>1937</v>
      </c>
      <c r="E14965" s="69" t="s">
        <v>2697</v>
      </c>
      <c r="F14965" s="69">
        <v>2138</v>
      </c>
      <c r="G14965" s="69" t="s">
        <v>1939</v>
      </c>
    </row>
    <row r="14966" spans="1:7" ht="14.4">
      <c r="A14966" s="27" t="str">
        <f>VLOOKUP(C14966,'user list'!A:B,2,0)</f>
        <v>CLD</v>
      </c>
      <c r="B14966" s="172">
        <v>45819.66810185185</v>
      </c>
      <c r="C14966" s="69" t="s">
        <v>204</v>
      </c>
      <c r="D14966" s="69" t="s">
        <v>1937</v>
      </c>
      <c r="E14966" s="69" t="s">
        <v>2697</v>
      </c>
      <c r="F14966" s="69">
        <v>2138</v>
      </c>
      <c r="G14966" s="69" t="s">
        <v>1947</v>
      </c>
    </row>
    <row r="14967" spans="1:7" ht="14.4">
      <c r="A14967" s="27" t="str">
        <f>VLOOKUP(C14967,'user list'!A:B,2,0)</f>
        <v>CLD</v>
      </c>
      <c r="B14967" s="172">
        <v>45819.66810185185</v>
      </c>
      <c r="C14967" s="69" t="s">
        <v>204</v>
      </c>
      <c r="D14967" s="69" t="s">
        <v>1937</v>
      </c>
      <c r="E14967" s="69" t="s">
        <v>2697</v>
      </c>
      <c r="F14967" s="69">
        <v>2138</v>
      </c>
      <c r="G14967" s="69" t="s">
        <v>1948</v>
      </c>
    </row>
    <row r="14968" spans="1:7" ht="14.4">
      <c r="A14968" s="27" t="str">
        <f>VLOOKUP(C14968,'user list'!A:B,2,0)</f>
        <v>CLD</v>
      </c>
      <c r="B14968" s="172">
        <v>45819.66810185185</v>
      </c>
      <c r="C14968" s="69" t="s">
        <v>204</v>
      </c>
      <c r="D14968" s="69" t="s">
        <v>1937</v>
      </c>
      <c r="E14968" s="69" t="s">
        <v>2697</v>
      </c>
      <c r="F14968" s="69">
        <v>2138</v>
      </c>
      <c r="G14968" s="69" t="s">
        <v>1939</v>
      </c>
    </row>
    <row r="14969" spans="1:7" ht="14.4">
      <c r="A14969" s="27" t="str">
        <f>VLOOKUP(C14969,'user list'!A:B,2,0)</f>
        <v>Admin</v>
      </c>
      <c r="B14969" s="172">
        <v>45819.66810185185</v>
      </c>
      <c r="C14969" s="69" t="s">
        <v>186</v>
      </c>
      <c r="D14969" s="69" t="s">
        <v>1937</v>
      </c>
      <c r="E14969" s="69" t="s">
        <v>2697</v>
      </c>
      <c r="F14969" s="69">
        <v>2138</v>
      </c>
      <c r="G14969" s="69" t="s">
        <v>1948</v>
      </c>
    </row>
    <row r="14970" spans="1:7" ht="14.4">
      <c r="A14970" s="27" t="str">
        <f>VLOOKUP(C14970,'user list'!A:B,2,0)</f>
        <v>CLD</v>
      </c>
      <c r="B14970" s="172">
        <v>45819.66815972222</v>
      </c>
      <c r="C14970" s="69" t="s">
        <v>204</v>
      </c>
      <c r="D14970" s="69" t="s">
        <v>1937</v>
      </c>
      <c r="E14970" s="69" t="s">
        <v>2701</v>
      </c>
      <c r="F14970" s="69">
        <v>2142</v>
      </c>
      <c r="G14970" s="69" t="s">
        <v>1939</v>
      </c>
    </row>
    <row r="14971" spans="1:7" ht="14.4">
      <c r="A14971" s="27" t="str">
        <f>VLOOKUP(C14971,'user list'!A:B,2,0)</f>
        <v>CLD</v>
      </c>
      <c r="B14971" s="172">
        <v>45819.668819444443</v>
      </c>
      <c r="C14971" s="69" t="s">
        <v>204</v>
      </c>
      <c r="D14971" s="69" t="s">
        <v>1937</v>
      </c>
      <c r="E14971" s="69" t="s">
        <v>2701</v>
      </c>
      <c r="F14971" s="69">
        <v>2142</v>
      </c>
      <c r="G14971" s="69" t="s">
        <v>1947</v>
      </c>
    </row>
    <row r="14972" spans="1:7" ht="14.4">
      <c r="A14972" s="27" t="str">
        <f>VLOOKUP(C14972,'user list'!A:B,2,0)</f>
        <v>CLD</v>
      </c>
      <c r="B14972" s="172">
        <v>45819.668819444443</v>
      </c>
      <c r="C14972" s="69" t="s">
        <v>204</v>
      </c>
      <c r="D14972" s="69" t="s">
        <v>1937</v>
      </c>
      <c r="E14972" s="69" t="s">
        <v>2701</v>
      </c>
      <c r="F14972" s="69">
        <v>2142</v>
      </c>
      <c r="G14972" s="69" t="s">
        <v>1948</v>
      </c>
    </row>
    <row r="14973" spans="1:7" ht="14.4">
      <c r="A14973" s="27" t="str">
        <f>VLOOKUP(C14973,'user list'!A:B,2,0)</f>
        <v>CLD</v>
      </c>
      <c r="B14973" s="172">
        <v>45819.668819444443</v>
      </c>
      <c r="C14973" s="69" t="s">
        <v>204</v>
      </c>
      <c r="D14973" s="69" t="s">
        <v>1937</v>
      </c>
      <c r="E14973" s="69" t="s">
        <v>2701</v>
      </c>
      <c r="F14973" s="69">
        <v>2142</v>
      </c>
      <c r="G14973" s="69" t="s">
        <v>1939</v>
      </c>
    </row>
    <row r="14974" spans="1:7" ht="14.4">
      <c r="A14974" s="27" t="str">
        <f>VLOOKUP(C14974,'user list'!A:B,2,0)</f>
        <v>Admin</v>
      </c>
      <c r="B14974" s="172">
        <v>45819.668819444443</v>
      </c>
      <c r="C14974" s="69" t="s">
        <v>186</v>
      </c>
      <c r="D14974" s="69" t="s">
        <v>1937</v>
      </c>
      <c r="E14974" s="69" t="s">
        <v>2701</v>
      </c>
      <c r="F14974" s="69">
        <v>2142</v>
      </c>
      <c r="G14974" s="69" t="s">
        <v>1948</v>
      </c>
    </row>
    <row r="14975" spans="1:7" ht="14.4">
      <c r="A14975" s="27" t="str">
        <f>VLOOKUP(C14975,'user list'!A:B,2,0)</f>
        <v>CLD</v>
      </c>
      <c r="B14975" s="172">
        <v>45819.668877314813</v>
      </c>
      <c r="C14975" s="69" t="s">
        <v>204</v>
      </c>
      <c r="D14975" s="69" t="s">
        <v>1937</v>
      </c>
      <c r="E14975" s="69" t="s">
        <v>2697</v>
      </c>
      <c r="F14975" s="69">
        <v>2146</v>
      </c>
      <c r="G14975" s="69" t="s">
        <v>1939</v>
      </c>
    </row>
    <row r="14976" spans="1:7" ht="14.4">
      <c r="A14976" s="27" t="str">
        <f>VLOOKUP(C14976,'user list'!A:B,2,0)</f>
        <v>CLD</v>
      </c>
      <c r="B14976" s="172">
        <v>45819.669050925928</v>
      </c>
      <c r="C14976" s="69" t="s">
        <v>204</v>
      </c>
      <c r="D14976" s="69" t="s">
        <v>1937</v>
      </c>
      <c r="E14976" s="69" t="s">
        <v>2697</v>
      </c>
      <c r="F14976" s="69">
        <v>2146</v>
      </c>
      <c r="G14976" s="69" t="s">
        <v>1947</v>
      </c>
    </row>
    <row r="14977" spans="1:7" ht="14.4">
      <c r="A14977" s="27" t="str">
        <f>VLOOKUP(C14977,'user list'!A:B,2,0)</f>
        <v>CLD</v>
      </c>
      <c r="B14977" s="172">
        <v>45819.669050925928</v>
      </c>
      <c r="C14977" s="69" t="s">
        <v>204</v>
      </c>
      <c r="D14977" s="69" t="s">
        <v>1937</v>
      </c>
      <c r="E14977" s="69" t="s">
        <v>2697</v>
      </c>
      <c r="F14977" s="69">
        <v>2146</v>
      </c>
      <c r="G14977" s="69" t="s">
        <v>1948</v>
      </c>
    </row>
    <row r="14978" spans="1:7" ht="14.4">
      <c r="A14978" s="27" t="str">
        <f>VLOOKUP(C14978,'user list'!A:B,2,0)</f>
        <v>CLD</v>
      </c>
      <c r="B14978" s="172">
        <v>45819.669050925928</v>
      </c>
      <c r="C14978" s="69" t="s">
        <v>204</v>
      </c>
      <c r="D14978" s="69" t="s">
        <v>1937</v>
      </c>
      <c r="E14978" s="69" t="s">
        <v>2697</v>
      </c>
      <c r="F14978" s="69">
        <v>2146</v>
      </c>
      <c r="G14978" s="69" t="s">
        <v>1939</v>
      </c>
    </row>
    <row r="14979" spans="1:7" ht="14.4">
      <c r="A14979" s="27" t="str">
        <f>VLOOKUP(C14979,'user list'!A:B,2,0)</f>
        <v>Admin</v>
      </c>
      <c r="B14979" s="172">
        <v>45819.669050925928</v>
      </c>
      <c r="C14979" s="69" t="s">
        <v>186</v>
      </c>
      <c r="D14979" s="69" t="s">
        <v>1937</v>
      </c>
      <c r="E14979" s="69" t="s">
        <v>2697</v>
      </c>
      <c r="F14979" s="69">
        <v>2146</v>
      </c>
      <c r="G14979" s="69" t="s">
        <v>1948</v>
      </c>
    </row>
    <row r="14980" spans="1:7" ht="14.4">
      <c r="A14980" s="27" t="str">
        <f>VLOOKUP(C14980,'user list'!A:B,2,0)</f>
        <v>CLD</v>
      </c>
      <c r="B14980" s="172">
        <v>45819.669120370374</v>
      </c>
      <c r="C14980" s="69" t="s">
        <v>204</v>
      </c>
      <c r="D14980" s="69" t="s">
        <v>1937</v>
      </c>
      <c r="E14980" s="69" t="s">
        <v>2780</v>
      </c>
      <c r="F14980" s="69">
        <v>2232</v>
      </c>
      <c r="G14980" s="69" t="s">
        <v>1939</v>
      </c>
    </row>
    <row r="14981" spans="1:7" ht="14.4">
      <c r="A14981" s="27" t="str">
        <f>VLOOKUP(C14981,'user list'!A:B,2,0)</f>
        <v>CHD</v>
      </c>
      <c r="B14981" s="172">
        <v>45819.669641203705</v>
      </c>
      <c r="C14981" s="69" t="s">
        <v>203</v>
      </c>
      <c r="D14981" s="69" t="s">
        <v>1937</v>
      </c>
      <c r="E14981" s="69" t="s">
        <v>2697</v>
      </c>
      <c r="F14981" s="69">
        <v>2146</v>
      </c>
      <c r="G14981" s="69" t="s">
        <v>1939</v>
      </c>
    </row>
    <row r="14982" spans="1:7" ht="14.4">
      <c r="A14982" s="27" t="str">
        <f>VLOOKUP(C14982,'user list'!A:B,2,0)</f>
        <v>CLD</v>
      </c>
      <c r="B14982" s="172">
        <v>45819.670115740744</v>
      </c>
      <c r="C14982" s="69" t="s">
        <v>204</v>
      </c>
      <c r="D14982" s="69" t="s">
        <v>1937</v>
      </c>
      <c r="E14982" s="69" t="s">
        <v>2781</v>
      </c>
      <c r="F14982" s="69">
        <v>2233</v>
      </c>
      <c r="G14982" s="69" t="s">
        <v>1939</v>
      </c>
    </row>
    <row r="14983" spans="1:7" ht="14.4">
      <c r="A14983" s="27" t="str">
        <f>VLOOKUP(C14983,'user list'!A:B,2,0)</f>
        <v>OCAs</v>
      </c>
      <c r="B14983" s="172">
        <v>45819.670902777776</v>
      </c>
      <c r="C14983" s="69" t="s">
        <v>279</v>
      </c>
      <c r="D14983" s="69" t="s">
        <v>1937</v>
      </c>
      <c r="E14983" s="69" t="s">
        <v>2779</v>
      </c>
      <c r="F14983" s="69">
        <v>2231</v>
      </c>
      <c r="G14983" s="69" t="s">
        <v>1939</v>
      </c>
    </row>
    <row r="14984" spans="1:7" ht="14.4">
      <c r="A14984" s="27" t="str">
        <f>VLOOKUP(C14984,'user list'!A:B,2,0)</f>
        <v>OCAs</v>
      </c>
      <c r="B14984" s="172">
        <v>45819.670949074076</v>
      </c>
      <c r="C14984" s="69" t="s">
        <v>279</v>
      </c>
      <c r="D14984" s="69" t="s">
        <v>1937</v>
      </c>
      <c r="E14984" s="69" t="s">
        <v>2727</v>
      </c>
      <c r="F14984" s="69">
        <v>2182</v>
      </c>
      <c r="G14984" s="69" t="s">
        <v>1939</v>
      </c>
    </row>
    <row r="14985" spans="1:7" ht="14.4">
      <c r="A14985" s="27" t="str">
        <f>VLOOKUP(C14985,'user list'!A:B,2,0)</f>
        <v>OCAs</v>
      </c>
      <c r="B14985" s="172">
        <v>45819.670972222222</v>
      </c>
      <c r="C14985" s="69" t="s">
        <v>279</v>
      </c>
      <c r="D14985" s="69" t="s">
        <v>1937</v>
      </c>
      <c r="E14985" s="69" t="s">
        <v>2779</v>
      </c>
      <c r="F14985" s="69">
        <v>2231</v>
      </c>
      <c r="G14985" s="69" t="s">
        <v>1939</v>
      </c>
    </row>
    <row r="14986" spans="1:7" ht="14.4">
      <c r="A14986" s="27" t="str">
        <f>VLOOKUP(C14986,'user list'!A:B,2,0)</f>
        <v>OCAs</v>
      </c>
      <c r="B14986" s="172">
        <v>45819.670995370368</v>
      </c>
      <c r="C14986" s="69" t="s">
        <v>279</v>
      </c>
      <c r="D14986" s="69" t="s">
        <v>1937</v>
      </c>
      <c r="E14986" s="69" t="s">
        <v>2727</v>
      </c>
      <c r="F14986" s="69">
        <v>2182</v>
      </c>
      <c r="G14986" s="69" t="s">
        <v>1939</v>
      </c>
    </row>
    <row r="14987" spans="1:7" ht="14.4">
      <c r="A14987" s="27" t="str">
        <f>VLOOKUP(C14987,'user list'!A:B,2,0)</f>
        <v>OCAs</v>
      </c>
      <c r="B14987" s="172">
        <v>45819.671053240738</v>
      </c>
      <c r="C14987" s="69" t="s">
        <v>279</v>
      </c>
      <c r="D14987" s="69" t="s">
        <v>1937</v>
      </c>
      <c r="E14987" s="69" t="s">
        <v>2779</v>
      </c>
      <c r="F14987" s="69">
        <v>2231</v>
      </c>
      <c r="G14987" s="69" t="s">
        <v>1939</v>
      </c>
    </row>
    <row r="14988" spans="1:7" ht="14.4">
      <c r="A14988" s="27" t="str">
        <f>VLOOKUP(C14988,'user list'!A:B,2,0)</f>
        <v>OCAs</v>
      </c>
      <c r="B14988" s="172">
        <v>45819.671076388891</v>
      </c>
      <c r="C14988" s="69" t="s">
        <v>279</v>
      </c>
      <c r="D14988" s="69" t="s">
        <v>1937</v>
      </c>
      <c r="E14988" s="69" t="s">
        <v>2727</v>
      </c>
      <c r="F14988" s="69">
        <v>2182</v>
      </c>
      <c r="G14988" s="69" t="s">
        <v>1939</v>
      </c>
    </row>
    <row r="14989" spans="1:7" ht="14.4">
      <c r="A14989" s="27" t="str">
        <f>VLOOKUP(C14989,'user list'!A:B,2,0)</f>
        <v>OCAs</v>
      </c>
      <c r="B14989" s="172">
        <v>45819.671122685184</v>
      </c>
      <c r="C14989" s="69" t="s">
        <v>279</v>
      </c>
      <c r="D14989" s="69" t="s">
        <v>1937</v>
      </c>
      <c r="E14989" s="69" t="s">
        <v>2779</v>
      </c>
      <c r="F14989" s="69">
        <v>2231</v>
      </c>
      <c r="G14989" s="69" t="s">
        <v>1939</v>
      </c>
    </row>
    <row r="14990" spans="1:7" ht="14.4">
      <c r="A14990" s="27" t="str">
        <f>VLOOKUP(C14990,'user list'!A:B,2,0)</f>
        <v>OCAs</v>
      </c>
      <c r="B14990" s="172">
        <v>45819.671215277776</v>
      </c>
      <c r="C14990" s="69" t="s">
        <v>279</v>
      </c>
      <c r="D14990" s="69" t="s">
        <v>1937</v>
      </c>
      <c r="E14990" s="69" t="s">
        <v>2778</v>
      </c>
      <c r="F14990" s="69">
        <v>2230</v>
      </c>
      <c r="G14990" s="69" t="s">
        <v>1939</v>
      </c>
    </row>
    <row r="14991" spans="1:7" ht="14.4">
      <c r="A14991" s="27" t="str">
        <f>VLOOKUP(C14991,'user list'!A:B,2,0)</f>
        <v>OCAs</v>
      </c>
      <c r="B14991" s="172">
        <v>45819.671226851853</v>
      </c>
      <c r="C14991" s="69" t="s">
        <v>279</v>
      </c>
      <c r="D14991" s="69" t="s">
        <v>1937</v>
      </c>
      <c r="E14991" s="69" t="s">
        <v>2780</v>
      </c>
      <c r="F14991" s="69">
        <v>2232</v>
      </c>
      <c r="G14991" s="69" t="s">
        <v>1939</v>
      </c>
    </row>
    <row r="14992" spans="1:7" ht="14.4">
      <c r="A14992" s="27" t="str">
        <f>VLOOKUP(C14992,'user list'!A:B,2,0)</f>
        <v>OCAs</v>
      </c>
      <c r="B14992" s="172">
        <v>45819.671249999999</v>
      </c>
      <c r="C14992" s="69" t="s">
        <v>279</v>
      </c>
      <c r="D14992" s="69" t="s">
        <v>1937</v>
      </c>
      <c r="E14992" s="69" t="s">
        <v>2781</v>
      </c>
      <c r="F14992" s="69">
        <v>2233</v>
      </c>
      <c r="G14992" s="69" t="s">
        <v>1939</v>
      </c>
    </row>
    <row r="14993" spans="1:7" ht="14.4">
      <c r="A14993" s="27" t="str">
        <f>VLOOKUP(C14993,'user list'!A:B,2,0)</f>
        <v>DOE</v>
      </c>
      <c r="B14993" s="172">
        <v>45819.671400462961</v>
      </c>
      <c r="C14993" s="69" t="s">
        <v>212</v>
      </c>
      <c r="D14993" s="69" t="s">
        <v>1937</v>
      </c>
      <c r="E14993" s="69" t="s">
        <v>1974</v>
      </c>
      <c r="F14993" s="69">
        <v>2218</v>
      </c>
      <c r="G14993" s="69" t="s">
        <v>1939</v>
      </c>
    </row>
    <row r="14994" spans="1:7" ht="14.4">
      <c r="A14994" s="27" t="str">
        <f>VLOOKUP(C14994,'user list'!A:B,2,0)</f>
        <v>CLD</v>
      </c>
      <c r="B14994" s="172">
        <v>45819.671666666669</v>
      </c>
      <c r="C14994" s="69" t="s">
        <v>204</v>
      </c>
      <c r="D14994" s="69" t="s">
        <v>1937</v>
      </c>
      <c r="E14994" s="69" t="s">
        <v>2618</v>
      </c>
      <c r="F14994" s="69">
        <v>2020</v>
      </c>
      <c r="G14994" s="69" t="s">
        <v>2441</v>
      </c>
    </row>
    <row r="14995" spans="1:7" ht="14.4">
      <c r="A14995" s="27" t="str">
        <f>VLOOKUP(C14995,'user list'!A:B,2,0)</f>
        <v>DOE</v>
      </c>
      <c r="B14995" s="172">
        <v>45819.671689814815</v>
      </c>
      <c r="C14995" s="69" t="s">
        <v>212</v>
      </c>
      <c r="D14995" s="69" t="s">
        <v>1937</v>
      </c>
      <c r="E14995" s="69" t="s">
        <v>1974</v>
      </c>
      <c r="F14995" s="69">
        <v>2218</v>
      </c>
      <c r="G14995" s="69" t="s">
        <v>1949</v>
      </c>
    </row>
    <row r="14996" spans="1:7" ht="14.4">
      <c r="A14996" s="27" t="str">
        <f>VLOOKUP(C14996,'user list'!A:B,2,0)</f>
        <v>CHD</v>
      </c>
      <c r="B14996" s="172">
        <v>45819.671793981484</v>
      </c>
      <c r="C14996" s="69" t="s">
        <v>203</v>
      </c>
      <c r="D14996" s="69" t="s">
        <v>1937</v>
      </c>
      <c r="E14996" s="69" t="s">
        <v>2697</v>
      </c>
      <c r="F14996" s="69">
        <v>2138</v>
      </c>
      <c r="G14996" s="69" t="s">
        <v>1939</v>
      </c>
    </row>
    <row r="14997" spans="1:7" ht="14.4">
      <c r="A14997" s="27" t="str">
        <f>VLOOKUP(C14997,'user list'!A:B,2,0)</f>
        <v>CHD</v>
      </c>
      <c r="B14997" s="172">
        <v>45819.671863425923</v>
      </c>
      <c r="C14997" s="69" t="s">
        <v>203</v>
      </c>
      <c r="D14997" s="69" t="s">
        <v>1937</v>
      </c>
      <c r="E14997" s="69" t="s">
        <v>2620</v>
      </c>
      <c r="F14997" s="69">
        <v>2131</v>
      </c>
      <c r="G14997" s="69" t="s">
        <v>1939</v>
      </c>
    </row>
    <row r="14998" spans="1:7" ht="14.4">
      <c r="A14998" s="27" t="str">
        <f>VLOOKUP(C14998,'user list'!A:B,2,0)</f>
        <v>CHD</v>
      </c>
      <c r="B14998" s="172">
        <v>45819.6719212963</v>
      </c>
      <c r="C14998" s="69" t="s">
        <v>203</v>
      </c>
      <c r="D14998" s="69" t="s">
        <v>1937</v>
      </c>
      <c r="E14998" s="69" t="s">
        <v>2682</v>
      </c>
      <c r="F14998" s="69">
        <v>2094</v>
      </c>
      <c r="G14998" s="69" t="s">
        <v>1939</v>
      </c>
    </row>
    <row r="14999" spans="1:7" ht="14.4">
      <c r="A14999" s="27" t="str">
        <f>VLOOKUP(C14999,'user list'!A:B,2,0)</f>
        <v>CHD</v>
      </c>
      <c r="B14999" s="172">
        <v>45819.671956018516</v>
      </c>
      <c r="C14999" s="69" t="s">
        <v>203</v>
      </c>
      <c r="D14999" s="69" t="s">
        <v>1937</v>
      </c>
      <c r="E14999" s="69" t="s">
        <v>2615</v>
      </c>
      <c r="F14999" s="69" t="s">
        <v>2616</v>
      </c>
      <c r="G14999" s="69" t="s">
        <v>2617</v>
      </c>
    </row>
    <row r="15000" spans="1:7" ht="14.4">
      <c r="A15000" s="27" t="str">
        <f>VLOOKUP(C15000,'user list'!A:B,2,0)</f>
        <v>CHD</v>
      </c>
      <c r="B15000" s="172">
        <v>45819.672048611108</v>
      </c>
      <c r="C15000" s="69" t="s">
        <v>203</v>
      </c>
      <c r="D15000" s="69" t="s">
        <v>1937</v>
      </c>
      <c r="E15000" s="69" t="s">
        <v>2558</v>
      </c>
      <c r="F15000" s="69">
        <v>1938</v>
      </c>
      <c r="G15000" s="69" t="s">
        <v>1939</v>
      </c>
    </row>
    <row r="15001" spans="1:7" ht="14.4">
      <c r="A15001" s="27" t="str">
        <f>VLOOKUP(C15001,'user list'!A:B,2,0)</f>
        <v>CHD</v>
      </c>
      <c r="B15001" s="172">
        <v>45819.67224537037</v>
      </c>
      <c r="C15001" s="69" t="s">
        <v>203</v>
      </c>
      <c r="D15001" s="69" t="s">
        <v>1937</v>
      </c>
      <c r="E15001" s="69" t="s">
        <v>2556</v>
      </c>
      <c r="F15001" s="69">
        <v>1916</v>
      </c>
      <c r="G15001" s="69" t="s">
        <v>1939</v>
      </c>
    </row>
    <row r="15002" spans="1:7" ht="14.4">
      <c r="A15002" s="27" t="str">
        <f>VLOOKUP(C15002,'user list'!A:B,2,0)</f>
        <v>CHD</v>
      </c>
      <c r="B15002" s="172">
        <v>45819.672835648147</v>
      </c>
      <c r="C15002" s="69" t="s">
        <v>203</v>
      </c>
      <c r="D15002" s="69" t="s">
        <v>1937</v>
      </c>
      <c r="E15002" s="69" t="s">
        <v>1636</v>
      </c>
      <c r="F15002" s="69">
        <v>1883</v>
      </c>
      <c r="G15002" s="69" t="s">
        <v>1939</v>
      </c>
    </row>
    <row r="15003" spans="1:7" ht="14.4">
      <c r="A15003" s="27" t="str">
        <f>VLOOKUP(C15003,'user list'!A:B,2,0)</f>
        <v>CHD</v>
      </c>
      <c r="B15003" s="172">
        <v>45819.67292824074</v>
      </c>
      <c r="C15003" s="69" t="s">
        <v>203</v>
      </c>
      <c r="D15003" s="69" t="s">
        <v>1937</v>
      </c>
      <c r="E15003" s="69" t="s">
        <v>2534</v>
      </c>
      <c r="F15003" s="69">
        <v>1881</v>
      </c>
      <c r="G15003" s="69" t="s">
        <v>1939</v>
      </c>
    </row>
    <row r="15004" spans="1:7" ht="14.4">
      <c r="A15004" s="27" t="str">
        <f>VLOOKUP(C15004,'user list'!A:B,2,0)</f>
        <v>CHD</v>
      </c>
      <c r="B15004" s="172">
        <v>45819.673506944448</v>
      </c>
      <c r="C15004" s="69" t="s">
        <v>203</v>
      </c>
      <c r="D15004" s="69" t="s">
        <v>1937</v>
      </c>
      <c r="E15004" s="69" t="s">
        <v>2039</v>
      </c>
      <c r="F15004" s="69">
        <v>1851</v>
      </c>
      <c r="G15004" s="69" t="s">
        <v>1939</v>
      </c>
    </row>
    <row r="15005" spans="1:7" ht="14.4">
      <c r="A15005" s="27" t="str">
        <f>VLOOKUP(C15005,'user list'!A:B,2,0)</f>
        <v>CHD</v>
      </c>
      <c r="B15005" s="172">
        <v>45819.673564814817</v>
      </c>
      <c r="C15005" s="69" t="s">
        <v>203</v>
      </c>
      <c r="D15005" s="69" t="s">
        <v>1937</v>
      </c>
      <c r="E15005" s="69" t="s">
        <v>2483</v>
      </c>
      <c r="F15005" s="69">
        <v>1805</v>
      </c>
      <c r="G15005" s="69" t="s">
        <v>1939</v>
      </c>
    </row>
    <row r="15006" spans="1:7" ht="14.4">
      <c r="A15006" s="27" t="str">
        <f>VLOOKUP(C15006,'user list'!A:B,2,0)</f>
        <v>CHD</v>
      </c>
      <c r="B15006" s="172">
        <v>45819.673668981479</v>
      </c>
      <c r="C15006" s="69" t="s">
        <v>203</v>
      </c>
      <c r="D15006" s="69" t="s">
        <v>1937</v>
      </c>
      <c r="E15006" s="69" t="s">
        <v>2463</v>
      </c>
      <c r="F15006" s="69">
        <v>1760</v>
      </c>
      <c r="G15006" s="69" t="s">
        <v>1939</v>
      </c>
    </row>
    <row r="15007" spans="1:7" ht="14.4">
      <c r="A15007" s="27" t="str">
        <f>VLOOKUP(C15007,'user list'!A:B,2,0)</f>
        <v>LEDIPO</v>
      </c>
      <c r="B15007" s="172">
        <v>45819.674629629626</v>
      </c>
      <c r="C15007" s="69" t="s">
        <v>222</v>
      </c>
      <c r="D15007" s="69" t="s">
        <v>1937</v>
      </c>
      <c r="E15007" s="69" t="s">
        <v>2695</v>
      </c>
      <c r="F15007" s="69">
        <v>2136</v>
      </c>
      <c r="G15007" s="69" t="s">
        <v>1939</v>
      </c>
    </row>
    <row r="15008" spans="1:7" ht="14.4">
      <c r="A15008" s="27" t="str">
        <f>VLOOKUP(C15008,'user list'!A:B,2,0)</f>
        <v>SPORTS</v>
      </c>
      <c r="B15008" s="172">
        <v>45819.674942129626</v>
      </c>
      <c r="C15008" s="69" t="s">
        <v>272</v>
      </c>
      <c r="D15008" s="69" t="s">
        <v>1937</v>
      </c>
      <c r="E15008" s="69" t="s">
        <v>2784</v>
      </c>
      <c r="F15008" s="69">
        <v>2236</v>
      </c>
      <c r="G15008" s="69" t="s">
        <v>2440</v>
      </c>
    </row>
    <row r="15009" spans="1:7" ht="14.4">
      <c r="A15009" s="27" t="str">
        <f>VLOOKUP(C15009,'user list'!A:B,2,0)</f>
        <v>Admin</v>
      </c>
      <c r="B15009" s="172">
        <v>45819.674942129626</v>
      </c>
      <c r="C15009" s="69" t="s">
        <v>186</v>
      </c>
      <c r="D15009" s="69" t="s">
        <v>1937</v>
      </c>
      <c r="E15009" s="69" t="s">
        <v>2784</v>
      </c>
      <c r="F15009" s="69">
        <v>2236</v>
      </c>
      <c r="G15009" s="69" t="s">
        <v>1948</v>
      </c>
    </row>
    <row r="15010" spans="1:7" ht="14.4">
      <c r="A15010" s="27" t="str">
        <f>VLOOKUP(C15010,'user list'!A:B,2,0)</f>
        <v>Admin</v>
      </c>
      <c r="B15010" s="172">
        <v>45819.674942129626</v>
      </c>
      <c r="C15010" s="69" t="s">
        <v>186</v>
      </c>
      <c r="D15010" s="69" t="s">
        <v>1937</v>
      </c>
      <c r="E15010" s="69" t="s">
        <v>2784</v>
      </c>
      <c r="F15010" s="69">
        <v>2236</v>
      </c>
      <c r="G15010" s="69" t="s">
        <v>1948</v>
      </c>
    </row>
    <row r="15011" spans="1:7" ht="14.4">
      <c r="A15011" s="27" t="str">
        <f>VLOOKUP(C15011,'user list'!A:B,2,0)</f>
        <v>SPORTS</v>
      </c>
      <c r="B15011" s="172">
        <v>45819.675497685188</v>
      </c>
      <c r="C15011" s="69" t="s">
        <v>272</v>
      </c>
      <c r="D15011" s="69" t="s">
        <v>1937</v>
      </c>
      <c r="E15011" s="69" t="s">
        <v>2784</v>
      </c>
      <c r="F15011" s="69">
        <v>2236</v>
      </c>
      <c r="G15011" s="69" t="s">
        <v>1939</v>
      </c>
    </row>
    <row r="15012" spans="1:7" ht="14.4">
      <c r="A15012" s="27" t="str">
        <f>VLOOKUP(C15012,'user list'!A:B,2,0)</f>
        <v>SPORTS</v>
      </c>
      <c r="B15012" s="172">
        <v>45819.676053240742</v>
      </c>
      <c r="C15012" s="69" t="s">
        <v>272</v>
      </c>
      <c r="D15012" s="69" t="s">
        <v>1937</v>
      </c>
      <c r="E15012" s="69" t="s">
        <v>2784</v>
      </c>
      <c r="F15012" s="69">
        <v>2236</v>
      </c>
      <c r="G15012" s="69" t="s">
        <v>1948</v>
      </c>
    </row>
    <row r="15013" spans="1:7" ht="14.4">
      <c r="A15013" s="27" t="str">
        <f>VLOOKUP(C15013,'user list'!A:B,2,0)</f>
        <v>DOE</v>
      </c>
      <c r="B15013" s="172">
        <v>45819.676064814812</v>
      </c>
      <c r="C15013" s="69" t="s">
        <v>212</v>
      </c>
      <c r="D15013" s="69" t="s">
        <v>1937</v>
      </c>
      <c r="E15013" s="69" t="s">
        <v>2785</v>
      </c>
      <c r="F15013" s="69">
        <v>2237</v>
      </c>
      <c r="G15013" s="69" t="s">
        <v>2440</v>
      </c>
    </row>
    <row r="15014" spans="1:7" ht="14.4">
      <c r="A15014" s="27" t="str">
        <f>VLOOKUP(C15014,'user list'!A:B,2,0)</f>
        <v>Admin</v>
      </c>
      <c r="B15014" s="172">
        <v>45819.676076388889</v>
      </c>
      <c r="C15014" s="69" t="s">
        <v>186</v>
      </c>
      <c r="D15014" s="69" t="s">
        <v>1937</v>
      </c>
      <c r="E15014" s="69" t="s">
        <v>2785</v>
      </c>
      <c r="F15014" s="69">
        <v>2237</v>
      </c>
      <c r="G15014" s="69" t="s">
        <v>1948</v>
      </c>
    </row>
    <row r="15015" spans="1:7" ht="14.4">
      <c r="A15015" s="27" t="str">
        <f>VLOOKUP(C15015,'user list'!A:B,2,0)</f>
        <v>Admin</v>
      </c>
      <c r="B15015" s="172">
        <v>45819.676076388889</v>
      </c>
      <c r="C15015" s="69" t="s">
        <v>186</v>
      </c>
      <c r="D15015" s="69" t="s">
        <v>1937</v>
      </c>
      <c r="E15015" s="69" t="s">
        <v>2785</v>
      </c>
      <c r="F15015" s="69">
        <v>2237</v>
      </c>
      <c r="G15015" s="69" t="s">
        <v>1948</v>
      </c>
    </row>
    <row r="15016" spans="1:7" ht="14.4">
      <c r="A15016" s="27" t="str">
        <f>VLOOKUP(C15016,'user list'!A:B,2,0)</f>
        <v>Admin</v>
      </c>
      <c r="B15016" s="172">
        <v>45819.676076388889</v>
      </c>
      <c r="C15016" s="69" t="s">
        <v>186</v>
      </c>
      <c r="D15016" s="69" t="s">
        <v>1937</v>
      </c>
      <c r="E15016" s="69" t="s">
        <v>2785</v>
      </c>
      <c r="F15016" s="69">
        <v>2237</v>
      </c>
      <c r="G15016" s="69" t="s">
        <v>1948</v>
      </c>
    </row>
    <row r="15017" spans="1:7" ht="14.4">
      <c r="A15017" s="27" t="str">
        <f>VLOOKUP(C15017,'user list'!A:B,2,0)</f>
        <v>OCM</v>
      </c>
      <c r="B15017" s="172">
        <v>45819.676076388889</v>
      </c>
      <c r="C15017" s="69" t="s">
        <v>242</v>
      </c>
      <c r="D15017" s="69" t="s">
        <v>1937</v>
      </c>
      <c r="E15017" s="69" t="s">
        <v>2039</v>
      </c>
      <c r="F15017" s="69">
        <v>2238</v>
      </c>
      <c r="G15017" s="69" t="s">
        <v>2440</v>
      </c>
    </row>
    <row r="15018" spans="1:7" ht="14.4">
      <c r="A15018" s="27" t="str">
        <f>VLOOKUP(C15018,'user list'!A:B,2,0)</f>
        <v>Admin</v>
      </c>
      <c r="B15018" s="172">
        <v>45819.676076388889</v>
      </c>
      <c r="C15018" s="69" t="s">
        <v>186</v>
      </c>
      <c r="D15018" s="69" t="s">
        <v>1937</v>
      </c>
      <c r="E15018" s="69" t="s">
        <v>2785</v>
      </c>
      <c r="F15018" s="69">
        <v>2237</v>
      </c>
      <c r="G15018" s="69" t="s">
        <v>1947</v>
      </c>
    </row>
    <row r="15019" spans="1:7" ht="14.4">
      <c r="A15019" s="27" t="str">
        <f>VLOOKUP(C15019,'user list'!A:B,2,0)</f>
        <v>Admin</v>
      </c>
      <c r="B15019" s="172">
        <v>45819.676076388889</v>
      </c>
      <c r="C15019" s="69" t="s">
        <v>186</v>
      </c>
      <c r="D15019" s="69" t="s">
        <v>1937</v>
      </c>
      <c r="E15019" s="69" t="s">
        <v>2039</v>
      </c>
      <c r="F15019" s="69">
        <v>2238</v>
      </c>
      <c r="G15019" s="69" t="s">
        <v>1948</v>
      </c>
    </row>
    <row r="15020" spans="1:7" ht="14.4">
      <c r="A15020" s="27" t="str">
        <f>VLOOKUP(C15020,'user list'!A:B,2,0)</f>
        <v>Admin</v>
      </c>
      <c r="B15020" s="172">
        <v>45819.676087962966</v>
      </c>
      <c r="C15020" s="69" t="s">
        <v>186</v>
      </c>
      <c r="D15020" s="69" t="s">
        <v>1937</v>
      </c>
      <c r="E15020" s="69" t="s">
        <v>2039</v>
      </c>
      <c r="F15020" s="69">
        <v>2238</v>
      </c>
      <c r="G15020" s="69" t="s">
        <v>1947</v>
      </c>
    </row>
    <row r="15021" spans="1:7" ht="14.4">
      <c r="A15021" s="27" t="str">
        <f>VLOOKUP(C15021,'user list'!A:B,2,0)</f>
        <v>Admin</v>
      </c>
      <c r="B15021" s="172">
        <v>45819.676087962966</v>
      </c>
      <c r="C15021" s="69" t="s">
        <v>186</v>
      </c>
      <c r="D15021" s="69" t="s">
        <v>1937</v>
      </c>
      <c r="E15021" s="69" t="s">
        <v>2039</v>
      </c>
      <c r="F15021" s="69">
        <v>2238</v>
      </c>
      <c r="G15021" s="69" t="s">
        <v>1948</v>
      </c>
    </row>
    <row r="15022" spans="1:7" ht="14.4">
      <c r="A15022" s="27" t="str">
        <f>VLOOKUP(C15022,'user list'!A:B,2,0)</f>
        <v>Admin</v>
      </c>
      <c r="B15022" s="172">
        <v>45819.676087962966</v>
      </c>
      <c r="C15022" s="69" t="s">
        <v>186</v>
      </c>
      <c r="D15022" s="69" t="s">
        <v>1937</v>
      </c>
      <c r="E15022" s="69" t="s">
        <v>2039</v>
      </c>
      <c r="F15022" s="69">
        <v>2238</v>
      </c>
      <c r="G15022" s="69" t="s">
        <v>1948</v>
      </c>
    </row>
    <row r="15023" spans="1:7" ht="14.4">
      <c r="A15023" s="27" t="str">
        <f>VLOOKUP(C15023,'user list'!A:B,2,0)</f>
        <v>SPORTS</v>
      </c>
      <c r="B15023" s="172">
        <v>45819.676087962966</v>
      </c>
      <c r="C15023" s="69" t="s">
        <v>272</v>
      </c>
      <c r="D15023" s="69" t="s">
        <v>1937</v>
      </c>
      <c r="E15023" s="69" t="s">
        <v>2784</v>
      </c>
      <c r="F15023" s="69">
        <v>2236</v>
      </c>
      <c r="G15023" s="69" t="s">
        <v>1939</v>
      </c>
    </row>
    <row r="15024" spans="1:7" ht="14.4">
      <c r="A15024" s="27" t="str">
        <f>VLOOKUP(C15024,'user list'!A:B,2,0)</f>
        <v>DOE</v>
      </c>
      <c r="B15024" s="172">
        <v>45819.676168981481</v>
      </c>
      <c r="C15024" s="69" t="s">
        <v>212</v>
      </c>
      <c r="D15024" s="69" t="s">
        <v>1937</v>
      </c>
      <c r="E15024" s="69" t="s">
        <v>2785</v>
      </c>
      <c r="F15024" s="69">
        <v>2237</v>
      </c>
      <c r="G15024" s="69" t="s">
        <v>1939</v>
      </c>
    </row>
    <row r="15025" spans="1:7" ht="14.4">
      <c r="A15025" s="27" t="str">
        <f>VLOOKUP(C15025,'user list'!A:B,2,0)</f>
        <v>SPORTS</v>
      </c>
      <c r="B15025" s="172">
        <v>45819.676469907405</v>
      </c>
      <c r="C15025" s="69" t="s">
        <v>272</v>
      </c>
      <c r="D15025" s="69" t="s">
        <v>1937</v>
      </c>
      <c r="E15025" s="69" t="s">
        <v>2784</v>
      </c>
      <c r="F15025" s="69">
        <v>2236</v>
      </c>
      <c r="G15025" s="69" t="s">
        <v>1939</v>
      </c>
    </row>
    <row r="15026" spans="1:7" ht="14.4">
      <c r="A15026" s="27" t="str">
        <f>VLOOKUP(C15026,'user list'!A:B,2,0)</f>
        <v>OCM</v>
      </c>
      <c r="B15026" s="172">
        <v>45819.678090277775</v>
      </c>
      <c r="C15026" s="69" t="s">
        <v>242</v>
      </c>
      <c r="D15026" s="69" t="s">
        <v>1937</v>
      </c>
      <c r="E15026" s="69" t="s">
        <v>2047</v>
      </c>
      <c r="F15026" s="69">
        <v>2239</v>
      </c>
      <c r="G15026" s="69" t="s">
        <v>2440</v>
      </c>
    </row>
    <row r="15027" spans="1:7" ht="14.4">
      <c r="A15027" s="27" t="str">
        <f>VLOOKUP(C15027,'user list'!A:B,2,0)</f>
        <v>Admin</v>
      </c>
      <c r="B15027" s="172">
        <v>45819.678090277775</v>
      </c>
      <c r="C15027" s="69" t="s">
        <v>186</v>
      </c>
      <c r="D15027" s="69" t="s">
        <v>1937</v>
      </c>
      <c r="E15027" s="69" t="s">
        <v>2047</v>
      </c>
      <c r="F15027" s="69">
        <v>2239</v>
      </c>
      <c r="G15027" s="69" t="s">
        <v>1948</v>
      </c>
    </row>
    <row r="15028" spans="1:7" ht="14.4">
      <c r="A15028" s="27" t="str">
        <f>VLOOKUP(C15028,'user list'!A:B,2,0)</f>
        <v>Admin</v>
      </c>
      <c r="B15028" s="172">
        <v>45819.678090277775</v>
      </c>
      <c r="C15028" s="69" t="s">
        <v>186</v>
      </c>
      <c r="D15028" s="69" t="s">
        <v>1937</v>
      </c>
      <c r="E15028" s="69" t="s">
        <v>2047</v>
      </c>
      <c r="F15028" s="69">
        <v>2239</v>
      </c>
      <c r="G15028" s="69" t="s">
        <v>1947</v>
      </c>
    </row>
    <row r="15029" spans="1:7" ht="14.4">
      <c r="A15029" s="27" t="str">
        <f>VLOOKUP(C15029,'user list'!A:B,2,0)</f>
        <v>Admin</v>
      </c>
      <c r="B15029" s="172">
        <v>45819.678090277775</v>
      </c>
      <c r="C15029" s="69" t="s">
        <v>186</v>
      </c>
      <c r="D15029" s="69" t="s">
        <v>1937</v>
      </c>
      <c r="E15029" s="69" t="s">
        <v>2047</v>
      </c>
      <c r="F15029" s="69">
        <v>2239</v>
      </c>
      <c r="G15029" s="69" t="s">
        <v>1948</v>
      </c>
    </row>
    <row r="15030" spans="1:7" ht="14.4">
      <c r="A15030" s="27" t="str">
        <f>VLOOKUP(C15030,'user list'!A:B,2,0)</f>
        <v>Admin</v>
      </c>
      <c r="B15030" s="172">
        <v>45819.678090277775</v>
      </c>
      <c r="C15030" s="69" t="s">
        <v>186</v>
      </c>
      <c r="D15030" s="69" t="s">
        <v>1937</v>
      </c>
      <c r="E15030" s="69" t="s">
        <v>2047</v>
      </c>
      <c r="F15030" s="69">
        <v>2239</v>
      </c>
      <c r="G15030" s="69" t="s">
        <v>1948</v>
      </c>
    </row>
    <row r="15031" spans="1:7" ht="14.4">
      <c r="A15031" s="27" t="str">
        <f>VLOOKUP(C15031,'user list'!A:B,2,0)</f>
        <v>SPORTS</v>
      </c>
      <c r="B15031" s="172">
        <v>45819.679085648146</v>
      </c>
      <c r="C15031" s="69" t="s">
        <v>272</v>
      </c>
      <c r="D15031" s="69" t="s">
        <v>1937</v>
      </c>
      <c r="E15031" s="69" t="s">
        <v>2784</v>
      </c>
      <c r="F15031" s="69">
        <v>2236</v>
      </c>
      <c r="G15031" s="69" t="s">
        <v>1939</v>
      </c>
    </row>
    <row r="15032" spans="1:7" ht="14.4">
      <c r="A15032" s="27" t="str">
        <f>VLOOKUP(C15032,'user list'!A:B,2,0)</f>
        <v>OCM</v>
      </c>
      <c r="B15032" s="172">
        <v>45819.679791666669</v>
      </c>
      <c r="C15032" s="69" t="s">
        <v>236</v>
      </c>
      <c r="D15032" s="69" t="s">
        <v>1937</v>
      </c>
      <c r="E15032" s="69" t="s">
        <v>2661</v>
      </c>
      <c r="F15032" s="69">
        <v>2071</v>
      </c>
      <c r="G15032" s="69" t="s">
        <v>1939</v>
      </c>
    </row>
    <row r="15033" spans="1:7" ht="14.4">
      <c r="A15033" s="27" t="str">
        <f>VLOOKUP(C15033,'user list'!A:B,2,0)</f>
        <v>CLD</v>
      </c>
      <c r="B15033" s="172">
        <v>45819.682928240742</v>
      </c>
      <c r="C15033" s="69" t="s">
        <v>204</v>
      </c>
      <c r="D15033" s="69" t="s">
        <v>1937</v>
      </c>
      <c r="E15033" s="69" t="s">
        <v>2618</v>
      </c>
      <c r="F15033" s="69">
        <v>2020</v>
      </c>
      <c r="G15033" s="69" t="s">
        <v>2441</v>
      </c>
    </row>
    <row r="15034" spans="1:7" ht="14.4">
      <c r="A15034" s="27" t="str">
        <f>VLOOKUP(C15034,'user list'!A:B,2,0)</f>
        <v>CLD</v>
      </c>
      <c r="B15034" s="172">
        <v>45819.685532407406</v>
      </c>
      <c r="C15034" s="69" t="s">
        <v>204</v>
      </c>
      <c r="D15034" s="69" t="s">
        <v>1937</v>
      </c>
      <c r="E15034" s="69" t="s">
        <v>2780</v>
      </c>
      <c r="F15034" s="69">
        <v>2232</v>
      </c>
      <c r="G15034" s="69" t="s">
        <v>2441</v>
      </c>
    </row>
    <row r="15035" spans="1:7" ht="14.4">
      <c r="A15035" s="27" t="str">
        <f>VLOOKUP(C15035,'user list'!A:B,2,0)</f>
        <v>CLD</v>
      </c>
      <c r="B15035" s="172">
        <v>45819.686400462961</v>
      </c>
      <c r="C15035" s="69" t="s">
        <v>204</v>
      </c>
      <c r="D15035" s="69" t="s">
        <v>1937</v>
      </c>
      <c r="E15035" s="69" t="s">
        <v>2781</v>
      </c>
      <c r="F15035" s="69">
        <v>2233</v>
      </c>
      <c r="G15035" s="69" t="s">
        <v>2441</v>
      </c>
    </row>
    <row r="15036" spans="1:7" ht="14.4">
      <c r="A15036" s="27" t="str">
        <f>VLOOKUP(C15036,'user list'!A:B,2,0)</f>
        <v>CLD</v>
      </c>
      <c r="B15036" s="172">
        <v>45819.688437500001</v>
      </c>
      <c r="C15036" s="69" t="s">
        <v>204</v>
      </c>
      <c r="D15036" s="69" t="s">
        <v>1937</v>
      </c>
      <c r="E15036" s="69" t="s">
        <v>2781</v>
      </c>
      <c r="F15036" s="69">
        <v>2233</v>
      </c>
      <c r="G15036" s="69" t="s">
        <v>1947</v>
      </c>
    </row>
    <row r="15037" spans="1:7" ht="14.4">
      <c r="A15037" s="27" t="str">
        <f>VLOOKUP(C15037,'user list'!A:B,2,0)</f>
        <v>CLD</v>
      </c>
      <c r="B15037" s="172">
        <v>45819.688437500001</v>
      </c>
      <c r="C15037" s="69" t="s">
        <v>204</v>
      </c>
      <c r="D15037" s="69" t="s">
        <v>1937</v>
      </c>
      <c r="E15037" s="69" t="s">
        <v>2781</v>
      </c>
      <c r="F15037" s="69">
        <v>2233</v>
      </c>
      <c r="G15037" s="69" t="s">
        <v>1948</v>
      </c>
    </row>
    <row r="15038" spans="1:7" ht="14.4">
      <c r="A15038" s="27" t="str">
        <f>VLOOKUP(C15038,'user list'!A:B,2,0)</f>
        <v>CLD</v>
      </c>
      <c r="B15038" s="172">
        <v>45819.688437500001</v>
      </c>
      <c r="C15038" s="69" t="s">
        <v>204</v>
      </c>
      <c r="D15038" s="69" t="s">
        <v>1937</v>
      </c>
      <c r="E15038" s="69" t="s">
        <v>2781</v>
      </c>
      <c r="F15038" s="69">
        <v>2233</v>
      </c>
      <c r="G15038" s="69" t="s">
        <v>1939</v>
      </c>
    </row>
    <row r="15039" spans="1:7" ht="14.4">
      <c r="A15039" s="27" t="str">
        <f>VLOOKUP(C15039,'user list'!A:B,2,0)</f>
        <v>Admin</v>
      </c>
      <c r="B15039" s="172">
        <v>45819.688437500001</v>
      </c>
      <c r="C15039" s="69" t="s">
        <v>186</v>
      </c>
      <c r="D15039" s="69" t="s">
        <v>1937</v>
      </c>
      <c r="E15039" s="69" t="s">
        <v>2781</v>
      </c>
      <c r="F15039" s="69">
        <v>2233</v>
      </c>
      <c r="G15039" s="69" t="s">
        <v>1948</v>
      </c>
    </row>
    <row r="15040" spans="1:7" ht="14.4">
      <c r="A15040" s="27" t="str">
        <f>VLOOKUP(C15040,'user list'!A:B,2,0)</f>
        <v>DOE</v>
      </c>
      <c r="B15040" s="172">
        <v>45819.689259259256</v>
      </c>
      <c r="C15040" s="69" t="s">
        <v>212</v>
      </c>
      <c r="D15040" s="69" t="s">
        <v>1937</v>
      </c>
      <c r="E15040" s="69" t="s">
        <v>2786</v>
      </c>
      <c r="F15040" s="69">
        <v>2240</v>
      </c>
      <c r="G15040" s="69" t="s">
        <v>2440</v>
      </c>
    </row>
    <row r="15041" spans="1:7" ht="14.4">
      <c r="A15041" s="27" t="str">
        <f>VLOOKUP(C15041,'user list'!A:B,2,0)</f>
        <v>Admin</v>
      </c>
      <c r="B15041" s="172">
        <v>45819.689259259256</v>
      </c>
      <c r="C15041" s="69" t="s">
        <v>186</v>
      </c>
      <c r="D15041" s="69" t="s">
        <v>1937</v>
      </c>
      <c r="E15041" s="69" t="s">
        <v>2786</v>
      </c>
      <c r="F15041" s="69">
        <v>2240</v>
      </c>
      <c r="G15041" s="69" t="s">
        <v>1948</v>
      </c>
    </row>
    <row r="15042" spans="1:7" ht="14.4">
      <c r="A15042" s="27" t="str">
        <f>VLOOKUP(C15042,'user list'!A:B,2,0)</f>
        <v>Admin</v>
      </c>
      <c r="B15042" s="172">
        <v>45819.689259259256</v>
      </c>
      <c r="C15042" s="69" t="s">
        <v>186</v>
      </c>
      <c r="D15042" s="69" t="s">
        <v>1937</v>
      </c>
      <c r="E15042" s="69" t="s">
        <v>2786</v>
      </c>
      <c r="F15042" s="69">
        <v>2240</v>
      </c>
      <c r="G15042" s="69" t="s">
        <v>1948</v>
      </c>
    </row>
    <row r="15043" spans="1:7" ht="14.4">
      <c r="A15043" s="27" t="str">
        <f>VLOOKUP(C15043,'user list'!A:B,2,0)</f>
        <v>Admin</v>
      </c>
      <c r="B15043" s="172">
        <v>45819.689259259256</v>
      </c>
      <c r="C15043" s="69" t="s">
        <v>186</v>
      </c>
      <c r="D15043" s="69" t="s">
        <v>1937</v>
      </c>
      <c r="E15043" s="69" t="s">
        <v>2786</v>
      </c>
      <c r="F15043" s="69">
        <v>2240</v>
      </c>
      <c r="G15043" s="69" t="s">
        <v>1948</v>
      </c>
    </row>
    <row r="15044" spans="1:7" ht="14.4">
      <c r="A15044" s="27" t="str">
        <f>VLOOKUP(C15044,'user list'!A:B,2,0)</f>
        <v>Admin</v>
      </c>
      <c r="B15044" s="172">
        <v>45819.689259259256</v>
      </c>
      <c r="C15044" s="69" t="s">
        <v>186</v>
      </c>
      <c r="D15044" s="69" t="s">
        <v>1937</v>
      </c>
      <c r="E15044" s="69" t="s">
        <v>2786</v>
      </c>
      <c r="F15044" s="69">
        <v>2240</v>
      </c>
      <c r="G15044" s="69" t="s">
        <v>1947</v>
      </c>
    </row>
    <row r="15045" spans="1:7" ht="14.4">
      <c r="A15045" s="27" t="str">
        <f>VLOOKUP(C15045,'user list'!A:B,2,0)</f>
        <v>DOE</v>
      </c>
      <c r="B15045" s="172">
        <v>45819.689317129632</v>
      </c>
      <c r="C15045" s="69" t="s">
        <v>212</v>
      </c>
      <c r="D15045" s="69" t="s">
        <v>1937</v>
      </c>
      <c r="E15045" s="69" t="s">
        <v>2786</v>
      </c>
      <c r="F15045" s="69">
        <v>2240</v>
      </c>
      <c r="G15045" s="69" t="s">
        <v>1939</v>
      </c>
    </row>
    <row r="15046" spans="1:7" ht="14.4">
      <c r="A15046" s="27" t="str">
        <f>VLOOKUP(C15046,'user list'!A:B,2,0)</f>
        <v>CLD</v>
      </c>
      <c r="B15046" s="172">
        <v>45819.689444444448</v>
      </c>
      <c r="C15046" s="69" t="s">
        <v>204</v>
      </c>
      <c r="D15046" s="69" t="s">
        <v>1937</v>
      </c>
      <c r="E15046" s="69" t="s">
        <v>2618</v>
      </c>
      <c r="F15046" s="69">
        <v>2020</v>
      </c>
      <c r="G15046" s="69" t="s">
        <v>1947</v>
      </c>
    </row>
    <row r="15047" spans="1:7" ht="14.4">
      <c r="A15047" s="27" t="str">
        <f>VLOOKUP(C15047,'user list'!A:B,2,0)</f>
        <v>CLD</v>
      </c>
      <c r="B15047" s="172">
        <v>45819.689444444448</v>
      </c>
      <c r="C15047" s="69" t="s">
        <v>204</v>
      </c>
      <c r="D15047" s="69" t="s">
        <v>1937</v>
      </c>
      <c r="E15047" s="69" t="s">
        <v>2618</v>
      </c>
      <c r="F15047" s="69">
        <v>2020</v>
      </c>
      <c r="G15047" s="69" t="s">
        <v>1948</v>
      </c>
    </row>
    <row r="15048" spans="1:7" ht="14.4">
      <c r="A15048" s="27" t="str">
        <f>VLOOKUP(C15048,'user list'!A:B,2,0)</f>
        <v>CLD</v>
      </c>
      <c r="B15048" s="172">
        <v>45819.689444444448</v>
      </c>
      <c r="C15048" s="69" t="s">
        <v>204</v>
      </c>
      <c r="D15048" s="69" t="s">
        <v>1937</v>
      </c>
      <c r="E15048" s="69" t="s">
        <v>2618</v>
      </c>
      <c r="F15048" s="69">
        <v>2020</v>
      </c>
      <c r="G15048" s="69" t="s">
        <v>1939</v>
      </c>
    </row>
    <row r="15049" spans="1:7" ht="14.4">
      <c r="A15049" s="27" t="str">
        <f>VLOOKUP(C15049,'user list'!A:B,2,0)</f>
        <v>Admin</v>
      </c>
      <c r="B15049" s="172">
        <v>45819.689444444448</v>
      </c>
      <c r="C15049" s="69" t="s">
        <v>186</v>
      </c>
      <c r="D15049" s="69" t="s">
        <v>1937</v>
      </c>
      <c r="E15049" s="69" t="s">
        <v>2618</v>
      </c>
      <c r="F15049" s="69">
        <v>2020</v>
      </c>
      <c r="G15049" s="69" t="s">
        <v>1948</v>
      </c>
    </row>
    <row r="15050" spans="1:7" ht="14.4">
      <c r="A15050" s="27" t="str">
        <f>VLOOKUP(C15050,'user list'!A:B,2,0)</f>
        <v>CLD</v>
      </c>
      <c r="B15050" s="172">
        <v>45819.690104166664</v>
      </c>
      <c r="C15050" s="69" t="s">
        <v>204</v>
      </c>
      <c r="D15050" s="69" t="s">
        <v>1937</v>
      </c>
      <c r="E15050" s="69" t="s">
        <v>2780</v>
      </c>
      <c r="F15050" s="69">
        <v>2232</v>
      </c>
      <c r="G15050" s="69" t="s">
        <v>1947</v>
      </c>
    </row>
    <row r="15051" spans="1:7" ht="14.4">
      <c r="A15051" s="27" t="str">
        <f>VLOOKUP(C15051,'user list'!A:B,2,0)</f>
        <v>CLD</v>
      </c>
      <c r="B15051" s="172">
        <v>45819.690104166664</v>
      </c>
      <c r="C15051" s="69" t="s">
        <v>204</v>
      </c>
      <c r="D15051" s="69" t="s">
        <v>1937</v>
      </c>
      <c r="E15051" s="69" t="s">
        <v>2780</v>
      </c>
      <c r="F15051" s="69">
        <v>2232</v>
      </c>
      <c r="G15051" s="69" t="s">
        <v>1948</v>
      </c>
    </row>
    <row r="15052" spans="1:7" ht="14.4">
      <c r="A15052" s="27" t="str">
        <f>VLOOKUP(C15052,'user list'!A:B,2,0)</f>
        <v>CLD</v>
      </c>
      <c r="B15052" s="172">
        <v>45819.690115740741</v>
      </c>
      <c r="C15052" s="69" t="s">
        <v>204</v>
      </c>
      <c r="D15052" s="69" t="s">
        <v>1937</v>
      </c>
      <c r="E15052" s="69" t="s">
        <v>2780</v>
      </c>
      <c r="F15052" s="69">
        <v>2232</v>
      </c>
      <c r="G15052" s="69" t="s">
        <v>1939</v>
      </c>
    </row>
    <row r="15053" spans="1:7" ht="14.4">
      <c r="A15053" s="27" t="str">
        <f>VLOOKUP(C15053,'user list'!A:B,2,0)</f>
        <v>Admin</v>
      </c>
      <c r="B15053" s="172">
        <v>45819.690115740741</v>
      </c>
      <c r="C15053" s="69" t="s">
        <v>186</v>
      </c>
      <c r="D15053" s="69" t="s">
        <v>1937</v>
      </c>
      <c r="E15053" s="69" t="s">
        <v>2780</v>
      </c>
      <c r="F15053" s="69">
        <v>2232</v>
      </c>
      <c r="G15053" s="69" t="s">
        <v>1948</v>
      </c>
    </row>
    <row r="15054" spans="1:7" ht="14.4">
      <c r="A15054" s="27" t="str">
        <f>VLOOKUP(C15054,'user list'!A:B,2,0)</f>
        <v>DOE</v>
      </c>
      <c r="B15054" s="172">
        <v>45819.692314814813</v>
      </c>
      <c r="C15054" s="69" t="s">
        <v>212</v>
      </c>
      <c r="D15054" s="69" t="s">
        <v>1937</v>
      </c>
      <c r="E15054" s="69" t="s">
        <v>2787</v>
      </c>
      <c r="F15054" s="69">
        <v>2241</v>
      </c>
      <c r="G15054" s="69" t="s">
        <v>2440</v>
      </c>
    </row>
    <row r="15055" spans="1:7" ht="14.4">
      <c r="A15055" s="27" t="str">
        <f>VLOOKUP(C15055,'user list'!A:B,2,0)</f>
        <v>Admin</v>
      </c>
      <c r="B15055" s="172">
        <v>45819.692314814813</v>
      </c>
      <c r="C15055" s="69" t="s">
        <v>186</v>
      </c>
      <c r="D15055" s="69" t="s">
        <v>1937</v>
      </c>
      <c r="E15055" s="69" t="s">
        <v>2787</v>
      </c>
      <c r="F15055" s="69">
        <v>2241</v>
      </c>
      <c r="G15055" s="69" t="s">
        <v>1948</v>
      </c>
    </row>
    <row r="15056" spans="1:7" ht="14.4">
      <c r="A15056" s="27" t="str">
        <f>VLOOKUP(C15056,'user list'!A:B,2,0)</f>
        <v>Admin</v>
      </c>
      <c r="B15056" s="172">
        <v>45819.692314814813</v>
      </c>
      <c r="C15056" s="69" t="s">
        <v>186</v>
      </c>
      <c r="D15056" s="69" t="s">
        <v>1937</v>
      </c>
      <c r="E15056" s="69" t="s">
        <v>2787</v>
      </c>
      <c r="F15056" s="69">
        <v>2241</v>
      </c>
      <c r="G15056" s="69" t="s">
        <v>1948</v>
      </c>
    </row>
    <row r="15057" spans="1:7" ht="14.4">
      <c r="A15057" s="27" t="str">
        <f>VLOOKUP(C15057,'user list'!A:B,2,0)</f>
        <v>Admin</v>
      </c>
      <c r="B15057" s="172">
        <v>45819.692314814813</v>
      </c>
      <c r="C15057" s="69" t="s">
        <v>186</v>
      </c>
      <c r="D15057" s="69" t="s">
        <v>1937</v>
      </c>
      <c r="E15057" s="69" t="s">
        <v>2787</v>
      </c>
      <c r="F15057" s="69">
        <v>2241</v>
      </c>
      <c r="G15057" s="69" t="s">
        <v>1948</v>
      </c>
    </row>
    <row r="15058" spans="1:7" ht="14.4">
      <c r="A15058" s="27" t="str">
        <f>VLOOKUP(C15058,'user list'!A:B,2,0)</f>
        <v>Admin</v>
      </c>
      <c r="B15058" s="172">
        <v>45819.692314814813</v>
      </c>
      <c r="C15058" s="69" t="s">
        <v>186</v>
      </c>
      <c r="D15058" s="69" t="s">
        <v>1937</v>
      </c>
      <c r="E15058" s="69" t="s">
        <v>2787</v>
      </c>
      <c r="F15058" s="69">
        <v>2241</v>
      </c>
      <c r="G15058" s="69" t="s">
        <v>1947</v>
      </c>
    </row>
    <row r="15059" spans="1:7" ht="14.4">
      <c r="A15059" s="27" t="str">
        <f>VLOOKUP(C15059,'user list'!A:B,2,0)</f>
        <v>DOE</v>
      </c>
      <c r="B15059" s="172">
        <v>45819.692569444444</v>
      </c>
      <c r="C15059" s="69" t="s">
        <v>212</v>
      </c>
      <c r="D15059" s="69" t="s">
        <v>1937</v>
      </c>
      <c r="E15059" s="69" t="s">
        <v>2787</v>
      </c>
      <c r="F15059" s="69">
        <v>2241</v>
      </c>
      <c r="G15059" s="69" t="s">
        <v>1939</v>
      </c>
    </row>
    <row r="15060" spans="1:7" ht="14.4">
      <c r="A15060" s="27" t="str">
        <f>VLOOKUP(C15060,'user list'!A:B,2,0)</f>
        <v>CTO</v>
      </c>
      <c r="B15060" s="172">
        <v>45819.699305555558</v>
      </c>
      <c r="C15060" s="69" t="s">
        <v>207</v>
      </c>
      <c r="D15060" s="69" t="s">
        <v>1937</v>
      </c>
      <c r="E15060" s="69" t="s">
        <v>2779</v>
      </c>
      <c r="F15060" s="69">
        <v>2231</v>
      </c>
      <c r="G15060" s="69" t="s">
        <v>1939</v>
      </c>
    </row>
    <row r="15061" spans="1:7" ht="14.4">
      <c r="A15061" s="27" t="str">
        <f>VLOOKUP(C15061,'user list'!A:B,2,0)</f>
        <v>CTO</v>
      </c>
      <c r="B15061" s="172">
        <v>45819.699340277781</v>
      </c>
      <c r="C15061" s="69" t="s">
        <v>207</v>
      </c>
      <c r="D15061" s="69" t="s">
        <v>1937</v>
      </c>
      <c r="E15061" s="69" t="s">
        <v>2769</v>
      </c>
      <c r="F15061" s="69">
        <v>2217</v>
      </c>
      <c r="G15061" s="69" t="s">
        <v>1939</v>
      </c>
    </row>
    <row r="15062" spans="1:7" ht="14.4">
      <c r="A15062" s="27" t="str">
        <f>VLOOKUP(C15062,'user list'!A:B,2,0)</f>
        <v>CTO</v>
      </c>
      <c r="B15062" s="172">
        <v>45819.699363425927</v>
      </c>
      <c r="C15062" s="69" t="s">
        <v>207</v>
      </c>
      <c r="D15062" s="69" t="s">
        <v>1937</v>
      </c>
      <c r="E15062" s="69" t="s">
        <v>2029</v>
      </c>
      <c r="F15062" s="69">
        <v>2208</v>
      </c>
      <c r="G15062" s="69" t="s">
        <v>1939</v>
      </c>
    </row>
    <row r="15063" spans="1:7" ht="14.4">
      <c r="A15063" s="27" t="str">
        <f>VLOOKUP(C15063,'user list'!A:B,2,0)</f>
        <v>CTO</v>
      </c>
      <c r="B15063" s="172">
        <v>45819.699421296296</v>
      </c>
      <c r="C15063" s="69" t="s">
        <v>207</v>
      </c>
      <c r="D15063" s="69" t="s">
        <v>1937</v>
      </c>
      <c r="E15063" s="69" t="s">
        <v>2001</v>
      </c>
      <c r="F15063" s="69">
        <v>2198</v>
      </c>
      <c r="G15063" s="69" t="s">
        <v>1939</v>
      </c>
    </row>
    <row r="15064" spans="1:7" ht="14.4">
      <c r="A15064" s="27" t="str">
        <f>VLOOKUP(C15064,'user list'!A:B,2,0)</f>
        <v>LEDIPO</v>
      </c>
      <c r="B15064" s="172">
        <v>45819.707696759258</v>
      </c>
      <c r="C15064" s="69" t="s">
        <v>222</v>
      </c>
      <c r="D15064" s="69" t="s">
        <v>1937</v>
      </c>
      <c r="E15064" s="69" t="s">
        <v>2788</v>
      </c>
      <c r="F15064" s="69">
        <v>2242</v>
      </c>
      <c r="G15064" s="69" t="s">
        <v>2440</v>
      </c>
    </row>
    <row r="15065" spans="1:7" ht="14.4">
      <c r="A15065" s="27" t="str">
        <f>VLOOKUP(C15065,'user list'!A:B,2,0)</f>
        <v>Admin</v>
      </c>
      <c r="B15065" s="172">
        <v>45819.707708333335</v>
      </c>
      <c r="C15065" s="69" t="s">
        <v>186</v>
      </c>
      <c r="D15065" s="69" t="s">
        <v>1937</v>
      </c>
      <c r="E15065" s="69" t="s">
        <v>2788</v>
      </c>
      <c r="F15065" s="69">
        <v>2242</v>
      </c>
      <c r="G15065" s="69" t="s">
        <v>1948</v>
      </c>
    </row>
    <row r="15066" spans="1:7" ht="14.4">
      <c r="A15066" s="27" t="str">
        <f>VLOOKUP(C15066,'user list'!A:B,2,0)</f>
        <v>Admin</v>
      </c>
      <c r="B15066" s="172">
        <v>45819.707708333335</v>
      </c>
      <c r="C15066" s="69" t="s">
        <v>186</v>
      </c>
      <c r="D15066" s="69" t="s">
        <v>1937</v>
      </c>
      <c r="E15066" s="69" t="s">
        <v>2788</v>
      </c>
      <c r="F15066" s="69">
        <v>2242</v>
      </c>
      <c r="G15066" s="69" t="s">
        <v>1948</v>
      </c>
    </row>
    <row r="15067" spans="1:7" ht="14.4">
      <c r="A15067" s="27" t="str">
        <f>VLOOKUP(C15067,'user list'!A:B,2,0)</f>
        <v>Admin</v>
      </c>
      <c r="B15067" s="172">
        <v>45819.707708333335</v>
      </c>
      <c r="C15067" s="69" t="s">
        <v>186</v>
      </c>
      <c r="D15067" s="69" t="s">
        <v>1937</v>
      </c>
      <c r="E15067" s="69" t="s">
        <v>2788</v>
      </c>
      <c r="F15067" s="69">
        <v>2242</v>
      </c>
      <c r="G15067" s="69" t="s">
        <v>1948</v>
      </c>
    </row>
    <row r="15068" spans="1:7" ht="14.4">
      <c r="A15068" s="27" t="str">
        <f>VLOOKUP(C15068,'user list'!A:B,2,0)</f>
        <v>Admin</v>
      </c>
      <c r="B15068" s="172">
        <v>45819.707708333335</v>
      </c>
      <c r="C15068" s="69" t="s">
        <v>186</v>
      </c>
      <c r="D15068" s="69" t="s">
        <v>1937</v>
      </c>
      <c r="E15068" s="69" t="s">
        <v>2788</v>
      </c>
      <c r="F15068" s="69">
        <v>2242</v>
      </c>
      <c r="G15068" s="69" t="s">
        <v>1947</v>
      </c>
    </row>
    <row r="15069" spans="1:7" ht="14.4">
      <c r="A15069" s="27" t="str">
        <f>VLOOKUP(C15069,'user list'!A:B,2,0)</f>
        <v>OCM</v>
      </c>
      <c r="B15069" s="172">
        <v>45819.708773148152</v>
      </c>
      <c r="C15069" s="69" t="s">
        <v>235</v>
      </c>
      <c r="D15069" s="69" t="s">
        <v>1937</v>
      </c>
      <c r="E15069" s="69" t="s">
        <v>2039</v>
      </c>
      <c r="F15069" s="69">
        <v>2238</v>
      </c>
      <c r="G15069" s="69" t="s">
        <v>1939</v>
      </c>
    </row>
    <row r="15070" spans="1:7" ht="14.4">
      <c r="A15070" s="27" t="str">
        <f>VLOOKUP(C15070,'user list'!A:B,2,0)</f>
        <v>OCM</v>
      </c>
      <c r="B15070" s="172">
        <v>45819.708784722221</v>
      </c>
      <c r="C15070" s="69" t="s">
        <v>235</v>
      </c>
      <c r="D15070" s="69" t="s">
        <v>1937</v>
      </c>
      <c r="E15070" s="69" t="s">
        <v>2039</v>
      </c>
      <c r="F15070" s="69">
        <v>2238</v>
      </c>
      <c r="G15070" s="69" t="s">
        <v>1939</v>
      </c>
    </row>
    <row r="15071" spans="1:7" ht="14.4">
      <c r="A15071" s="27" t="str">
        <f>VLOOKUP(C15071,'user list'!A:B,2,0)</f>
        <v>OCM</v>
      </c>
      <c r="B15071" s="172">
        <v>45819.709247685183</v>
      </c>
      <c r="C15071" s="69" t="s">
        <v>235</v>
      </c>
      <c r="D15071" s="69" t="s">
        <v>1937</v>
      </c>
      <c r="E15071" s="69" t="s">
        <v>2039</v>
      </c>
      <c r="F15071" s="69">
        <v>2238</v>
      </c>
      <c r="G15071" s="69" t="s">
        <v>1947</v>
      </c>
    </row>
    <row r="15072" spans="1:7" ht="14.4">
      <c r="A15072" s="27" t="str">
        <f>VLOOKUP(C15072,'user list'!A:B,2,0)</f>
        <v>OCM</v>
      </c>
      <c r="B15072" s="172">
        <v>45819.709247685183</v>
      </c>
      <c r="C15072" s="69" t="s">
        <v>235</v>
      </c>
      <c r="D15072" s="69" t="s">
        <v>1937</v>
      </c>
      <c r="E15072" s="69" t="s">
        <v>2039</v>
      </c>
      <c r="F15072" s="69">
        <v>2238</v>
      </c>
      <c r="G15072" s="69" t="s">
        <v>1948</v>
      </c>
    </row>
    <row r="15073" spans="1:7" ht="14.4">
      <c r="A15073" s="27" t="str">
        <f>VLOOKUP(C15073,'user list'!A:B,2,0)</f>
        <v>Admin</v>
      </c>
      <c r="B15073" s="172">
        <v>45819.709247685183</v>
      </c>
      <c r="C15073" s="69" t="s">
        <v>186</v>
      </c>
      <c r="D15073" s="69" t="s">
        <v>1937</v>
      </c>
      <c r="E15073" s="69" t="s">
        <v>2039</v>
      </c>
      <c r="F15073" s="69">
        <v>2238</v>
      </c>
      <c r="G15073" s="69" t="s">
        <v>1948</v>
      </c>
    </row>
    <row r="15074" spans="1:7" ht="14.4">
      <c r="A15074" s="27" t="str">
        <f>VLOOKUP(C15074,'user list'!A:B,2,0)</f>
        <v>OCM</v>
      </c>
      <c r="B15074" s="172">
        <v>45819.709247685183</v>
      </c>
      <c r="C15074" s="69" t="s">
        <v>235</v>
      </c>
      <c r="D15074" s="69" t="s">
        <v>1937</v>
      </c>
      <c r="E15074" s="69" t="s">
        <v>2047</v>
      </c>
      <c r="F15074" s="69">
        <v>2239</v>
      </c>
      <c r="G15074" s="69" t="s">
        <v>1939</v>
      </c>
    </row>
    <row r="15075" spans="1:7" ht="14.4">
      <c r="A15075" s="27" t="str">
        <f>VLOOKUP(C15075,'user list'!A:B,2,0)</f>
        <v>OCM</v>
      </c>
      <c r="B15075" s="172">
        <v>45819.70925925926</v>
      </c>
      <c r="C15075" s="69" t="s">
        <v>235</v>
      </c>
      <c r="D15075" s="69" t="s">
        <v>1937</v>
      </c>
      <c r="E15075" s="69" t="s">
        <v>2047</v>
      </c>
      <c r="F15075" s="69">
        <v>2239</v>
      </c>
      <c r="G15075" s="69" t="s">
        <v>1939</v>
      </c>
    </row>
    <row r="15076" spans="1:7" ht="14.4">
      <c r="A15076" s="27" t="str">
        <f>VLOOKUP(C15076,'user list'!A:B,2,0)</f>
        <v>LEDIPO</v>
      </c>
      <c r="B15076" s="172">
        <v>45819.709305555552</v>
      </c>
      <c r="C15076" s="69" t="s">
        <v>222</v>
      </c>
      <c r="D15076" s="69" t="s">
        <v>1937</v>
      </c>
      <c r="E15076" s="69" t="s">
        <v>2789</v>
      </c>
      <c r="F15076" s="69">
        <v>2243</v>
      </c>
      <c r="G15076" s="69" t="s">
        <v>2440</v>
      </c>
    </row>
    <row r="15077" spans="1:7" ht="14.4">
      <c r="A15077" s="27" t="str">
        <f>VLOOKUP(C15077,'user list'!A:B,2,0)</f>
        <v>Admin</v>
      </c>
      <c r="B15077" s="172">
        <v>45819.709317129629</v>
      </c>
      <c r="C15077" s="69" t="s">
        <v>186</v>
      </c>
      <c r="D15077" s="69" t="s">
        <v>1937</v>
      </c>
      <c r="E15077" s="69" t="s">
        <v>2789</v>
      </c>
      <c r="F15077" s="69">
        <v>2243</v>
      </c>
      <c r="G15077" s="69" t="s">
        <v>1948</v>
      </c>
    </row>
    <row r="15078" spans="1:7" ht="14.4">
      <c r="A15078" s="27" t="str">
        <f>VLOOKUP(C15078,'user list'!A:B,2,0)</f>
        <v>Admin</v>
      </c>
      <c r="B15078" s="172">
        <v>45819.709317129629</v>
      </c>
      <c r="C15078" s="69" t="s">
        <v>186</v>
      </c>
      <c r="D15078" s="69" t="s">
        <v>1937</v>
      </c>
      <c r="E15078" s="69" t="s">
        <v>2789</v>
      </c>
      <c r="F15078" s="69">
        <v>2243</v>
      </c>
      <c r="G15078" s="69" t="s">
        <v>1948</v>
      </c>
    </row>
    <row r="15079" spans="1:7" ht="14.4">
      <c r="A15079" s="27" t="str">
        <f>VLOOKUP(C15079,'user list'!A:B,2,0)</f>
        <v>Admin</v>
      </c>
      <c r="B15079" s="172">
        <v>45819.709317129629</v>
      </c>
      <c r="C15079" s="69" t="s">
        <v>186</v>
      </c>
      <c r="D15079" s="69" t="s">
        <v>1937</v>
      </c>
      <c r="E15079" s="69" t="s">
        <v>2789</v>
      </c>
      <c r="F15079" s="69">
        <v>2243</v>
      </c>
      <c r="G15079" s="69" t="s">
        <v>1948</v>
      </c>
    </row>
    <row r="15080" spans="1:7" ht="14.4">
      <c r="A15080" s="27" t="str">
        <f>VLOOKUP(C15080,'user list'!A:B,2,0)</f>
        <v>Admin</v>
      </c>
      <c r="B15080" s="172">
        <v>45819.709317129629</v>
      </c>
      <c r="C15080" s="69" t="s">
        <v>186</v>
      </c>
      <c r="D15080" s="69" t="s">
        <v>1937</v>
      </c>
      <c r="E15080" s="69" t="s">
        <v>2789</v>
      </c>
      <c r="F15080" s="69">
        <v>2243</v>
      </c>
      <c r="G15080" s="69" t="s">
        <v>1947</v>
      </c>
    </row>
    <row r="15081" spans="1:7" ht="14.4">
      <c r="A15081" s="27" t="str">
        <f>VLOOKUP(C15081,'user list'!A:B,2,0)</f>
        <v>CPDD</v>
      </c>
      <c r="B15081" s="172">
        <v>45819.709317129629</v>
      </c>
      <c r="C15081" s="69" t="s">
        <v>205</v>
      </c>
      <c r="D15081" s="69" t="s">
        <v>1937</v>
      </c>
      <c r="E15081" s="69" t="s">
        <v>2029</v>
      </c>
      <c r="F15081" s="69">
        <v>2208</v>
      </c>
      <c r="G15081" s="69" t="s">
        <v>1939</v>
      </c>
    </row>
    <row r="15082" spans="1:7" ht="14.4">
      <c r="A15082" s="27" t="str">
        <f>VLOOKUP(C15082,'user list'!A:B,2,0)</f>
        <v>OCM</v>
      </c>
      <c r="B15082" s="172">
        <v>45819.709791666668</v>
      </c>
      <c r="C15082" s="69" t="s">
        <v>235</v>
      </c>
      <c r="D15082" s="69" t="s">
        <v>1937</v>
      </c>
      <c r="E15082" s="69" t="s">
        <v>2047</v>
      </c>
      <c r="F15082" s="69">
        <v>2239</v>
      </c>
      <c r="G15082" s="69" t="s">
        <v>1947</v>
      </c>
    </row>
    <row r="15083" spans="1:7" ht="14.4">
      <c r="A15083" s="27" t="str">
        <f>VLOOKUP(C15083,'user list'!A:B,2,0)</f>
        <v>OCM</v>
      </c>
      <c r="B15083" s="172">
        <v>45819.709791666668</v>
      </c>
      <c r="C15083" s="69" t="s">
        <v>235</v>
      </c>
      <c r="D15083" s="69" t="s">
        <v>1937</v>
      </c>
      <c r="E15083" s="69" t="s">
        <v>2047</v>
      </c>
      <c r="F15083" s="69">
        <v>2239</v>
      </c>
      <c r="G15083" s="69" t="s">
        <v>1948</v>
      </c>
    </row>
    <row r="15084" spans="1:7" ht="14.4">
      <c r="A15084" s="27" t="str">
        <f>VLOOKUP(C15084,'user list'!A:B,2,0)</f>
        <v>Admin</v>
      </c>
      <c r="B15084" s="172">
        <v>45819.709803240738</v>
      </c>
      <c r="C15084" s="69" t="s">
        <v>186</v>
      </c>
      <c r="D15084" s="69" t="s">
        <v>1937</v>
      </c>
      <c r="E15084" s="69" t="s">
        <v>2047</v>
      </c>
      <c r="F15084" s="69">
        <v>2239</v>
      </c>
      <c r="G15084" s="69" t="s">
        <v>1948</v>
      </c>
    </row>
    <row r="15085" spans="1:7" ht="14.4">
      <c r="A15085" s="27" t="str">
        <f>VLOOKUP(C15085,'user list'!A:B,2,0)</f>
        <v>ITDD</v>
      </c>
      <c r="B15085" s="172">
        <v>45819.709849537037</v>
      </c>
      <c r="C15085" s="69" t="s">
        <v>219</v>
      </c>
      <c r="D15085" s="69" t="s">
        <v>1937</v>
      </c>
      <c r="E15085" s="69" t="s">
        <v>2784</v>
      </c>
      <c r="F15085" s="69">
        <v>2236</v>
      </c>
      <c r="G15085" s="69" t="s">
        <v>1939</v>
      </c>
    </row>
    <row r="15086" spans="1:7" ht="14.4">
      <c r="A15086" s="27" t="str">
        <f>VLOOKUP(C15086,'user list'!A:B,2,0)</f>
        <v>LEDIPO</v>
      </c>
      <c r="B15086" s="172">
        <v>45819.710266203707</v>
      </c>
      <c r="C15086" s="69" t="s">
        <v>222</v>
      </c>
      <c r="D15086" s="69" t="s">
        <v>1937</v>
      </c>
      <c r="E15086" s="69" t="s">
        <v>2790</v>
      </c>
      <c r="F15086" s="69">
        <v>2244</v>
      </c>
      <c r="G15086" s="69" t="s">
        <v>2440</v>
      </c>
    </row>
    <row r="15087" spans="1:7" ht="14.4">
      <c r="A15087" s="27" t="str">
        <f>VLOOKUP(C15087,'user list'!A:B,2,0)</f>
        <v>Admin</v>
      </c>
      <c r="B15087" s="172">
        <v>45819.710266203707</v>
      </c>
      <c r="C15087" s="69" t="s">
        <v>186</v>
      </c>
      <c r="D15087" s="69" t="s">
        <v>1937</v>
      </c>
      <c r="E15087" s="69" t="s">
        <v>2790</v>
      </c>
      <c r="F15087" s="69">
        <v>2244</v>
      </c>
      <c r="G15087" s="69" t="s">
        <v>1948</v>
      </c>
    </row>
    <row r="15088" spans="1:7" ht="14.4">
      <c r="A15088" s="27" t="str">
        <f>VLOOKUP(C15088,'user list'!A:B,2,0)</f>
        <v>Admin</v>
      </c>
      <c r="B15088" s="172">
        <v>45819.710266203707</v>
      </c>
      <c r="C15088" s="69" t="s">
        <v>186</v>
      </c>
      <c r="D15088" s="69" t="s">
        <v>1937</v>
      </c>
      <c r="E15088" s="69" t="s">
        <v>2790</v>
      </c>
      <c r="F15088" s="69">
        <v>2244</v>
      </c>
      <c r="G15088" s="69" t="s">
        <v>1948</v>
      </c>
    </row>
    <row r="15089" spans="1:7" ht="14.4">
      <c r="A15089" s="27" t="str">
        <f>VLOOKUP(C15089,'user list'!A:B,2,0)</f>
        <v>Admin</v>
      </c>
      <c r="B15089" s="172">
        <v>45819.710266203707</v>
      </c>
      <c r="C15089" s="69" t="s">
        <v>186</v>
      </c>
      <c r="D15089" s="69" t="s">
        <v>1937</v>
      </c>
      <c r="E15089" s="69" t="s">
        <v>2790</v>
      </c>
      <c r="F15089" s="69">
        <v>2244</v>
      </c>
      <c r="G15089" s="69" t="s">
        <v>1948</v>
      </c>
    </row>
    <row r="15090" spans="1:7" ht="14.4">
      <c r="A15090" s="27" t="str">
        <f>VLOOKUP(C15090,'user list'!A:B,2,0)</f>
        <v>Admin</v>
      </c>
      <c r="B15090" s="172">
        <v>45819.710266203707</v>
      </c>
      <c r="C15090" s="69" t="s">
        <v>186</v>
      </c>
      <c r="D15090" s="69" t="s">
        <v>1937</v>
      </c>
      <c r="E15090" s="69" t="s">
        <v>2790</v>
      </c>
      <c r="F15090" s="69">
        <v>2244</v>
      </c>
      <c r="G15090" s="69" t="s">
        <v>1947</v>
      </c>
    </row>
    <row r="15091" spans="1:7" ht="14.4">
      <c r="A15091" s="27" t="str">
        <f>VLOOKUP(C15091,'user list'!A:B,2,0)</f>
        <v>ITDD</v>
      </c>
      <c r="B15091" s="172">
        <v>45819.710347222222</v>
      </c>
      <c r="C15091" s="69" t="s">
        <v>219</v>
      </c>
      <c r="D15091" s="69" t="s">
        <v>1937</v>
      </c>
      <c r="E15091" s="69" t="s">
        <v>2769</v>
      </c>
      <c r="F15091" s="69">
        <v>2217</v>
      </c>
      <c r="G15091" s="69" t="s">
        <v>1939</v>
      </c>
    </row>
    <row r="15092" spans="1:7" ht="14.4">
      <c r="A15092" s="27" t="str">
        <f>VLOOKUP(C15092,'user list'!A:B,2,0)</f>
        <v>ITDD</v>
      </c>
      <c r="B15092" s="172">
        <v>45819.710462962961</v>
      </c>
      <c r="C15092" s="69" t="s">
        <v>219</v>
      </c>
      <c r="D15092" s="69" t="s">
        <v>1937</v>
      </c>
      <c r="E15092" s="69" t="s">
        <v>2048</v>
      </c>
      <c r="F15092" s="69">
        <v>2220</v>
      </c>
      <c r="G15092" s="69" t="s">
        <v>1939</v>
      </c>
    </row>
    <row r="15093" spans="1:7" ht="14.4">
      <c r="A15093" s="27" t="str">
        <f>VLOOKUP(C15093,'user list'!A:B,2,0)</f>
        <v>ITDD</v>
      </c>
      <c r="B15093" s="172">
        <v>45819.710682870369</v>
      </c>
      <c r="C15093" s="69" t="s">
        <v>219</v>
      </c>
      <c r="D15093" s="69" t="s">
        <v>1937</v>
      </c>
      <c r="E15093" s="69" t="s">
        <v>2723</v>
      </c>
      <c r="F15093" s="69">
        <v>2176</v>
      </c>
      <c r="G15093" s="69" t="s">
        <v>1947</v>
      </c>
    </row>
    <row r="15094" spans="1:7" ht="14.4">
      <c r="A15094" s="27" t="str">
        <f>VLOOKUP(C15094,'user list'!A:B,2,0)</f>
        <v>ITDD</v>
      </c>
      <c r="B15094" s="172">
        <v>45819.710682870369</v>
      </c>
      <c r="C15094" s="69" t="s">
        <v>219</v>
      </c>
      <c r="D15094" s="69" t="s">
        <v>1937</v>
      </c>
      <c r="E15094" s="69" t="s">
        <v>2723</v>
      </c>
      <c r="F15094" s="69">
        <v>2176</v>
      </c>
      <c r="G15094" s="69" t="s">
        <v>1948</v>
      </c>
    </row>
    <row r="15095" spans="1:7" ht="14.4">
      <c r="A15095" s="27" t="str">
        <f>VLOOKUP(C15095,'user list'!A:B,2,0)</f>
        <v>ITDD</v>
      </c>
      <c r="B15095" s="172">
        <v>45819.710682870369</v>
      </c>
      <c r="C15095" s="69" t="s">
        <v>219</v>
      </c>
      <c r="D15095" s="69" t="s">
        <v>1937</v>
      </c>
      <c r="E15095" s="69" t="s">
        <v>2723</v>
      </c>
      <c r="F15095" s="69">
        <v>2176</v>
      </c>
      <c r="G15095" s="69" t="s">
        <v>1939</v>
      </c>
    </row>
    <row r="15096" spans="1:7" ht="14.4">
      <c r="A15096" s="27" t="str">
        <f>VLOOKUP(C15096,'user list'!A:B,2,0)</f>
        <v>Admin</v>
      </c>
      <c r="B15096" s="172">
        <v>45819.710682870369</v>
      </c>
      <c r="C15096" s="69" t="s">
        <v>186</v>
      </c>
      <c r="D15096" s="69" t="s">
        <v>1937</v>
      </c>
      <c r="E15096" s="69" t="s">
        <v>2723</v>
      </c>
      <c r="F15096" s="69">
        <v>2176</v>
      </c>
      <c r="G15096" s="69" t="s">
        <v>1948</v>
      </c>
    </row>
    <row r="15097" spans="1:7" ht="14.4">
      <c r="A15097" s="27" t="str">
        <f>VLOOKUP(C15097,'user list'!A:B,2,0)</f>
        <v>OCM</v>
      </c>
      <c r="B15097" s="172">
        <v>45819.711354166669</v>
      </c>
      <c r="C15097" s="69" t="s">
        <v>232</v>
      </c>
      <c r="D15097" s="69" t="s">
        <v>1937</v>
      </c>
      <c r="E15097" s="69" t="s">
        <v>2039</v>
      </c>
      <c r="F15097" s="69">
        <v>2238</v>
      </c>
      <c r="G15097" s="69" t="s">
        <v>1939</v>
      </c>
    </row>
    <row r="15098" spans="1:7" ht="14.4">
      <c r="A15098" s="27" t="str">
        <f>VLOOKUP(C15098,'user list'!A:B,2,0)</f>
        <v>OCM</v>
      </c>
      <c r="B15098" s="172">
        <v>45819.711701388886</v>
      </c>
      <c r="C15098" s="69" t="s">
        <v>232</v>
      </c>
      <c r="D15098" s="69" t="s">
        <v>1937</v>
      </c>
      <c r="E15098" s="69" t="s">
        <v>2039</v>
      </c>
      <c r="F15098" s="69">
        <v>2238</v>
      </c>
      <c r="G15098" s="69" t="s">
        <v>1947</v>
      </c>
    </row>
    <row r="15099" spans="1:7" ht="14.4">
      <c r="A15099" s="27" t="str">
        <f>VLOOKUP(C15099,'user list'!A:B,2,0)</f>
        <v>OCM</v>
      </c>
      <c r="B15099" s="172">
        <v>45819.711701388886</v>
      </c>
      <c r="C15099" s="69" t="s">
        <v>232</v>
      </c>
      <c r="D15099" s="69" t="s">
        <v>1937</v>
      </c>
      <c r="E15099" s="69" t="s">
        <v>2039</v>
      </c>
      <c r="F15099" s="69">
        <v>2238</v>
      </c>
      <c r="G15099" s="69" t="s">
        <v>1948</v>
      </c>
    </row>
    <row r="15100" spans="1:7" ht="14.4">
      <c r="A15100" s="27" t="str">
        <f>VLOOKUP(C15100,'user list'!A:B,2,0)</f>
        <v>OCM</v>
      </c>
      <c r="B15100" s="172">
        <v>45819.711701388886</v>
      </c>
      <c r="C15100" s="69" t="s">
        <v>232</v>
      </c>
      <c r="D15100" s="69" t="s">
        <v>1937</v>
      </c>
      <c r="E15100" s="69" t="s">
        <v>2039</v>
      </c>
      <c r="F15100" s="69">
        <v>2238</v>
      </c>
      <c r="G15100" s="69" t="s">
        <v>1939</v>
      </c>
    </row>
    <row r="15101" spans="1:7" ht="14.4">
      <c r="A15101" s="27" t="str">
        <f>VLOOKUP(C15101,'user list'!A:B,2,0)</f>
        <v>Admin</v>
      </c>
      <c r="B15101" s="172">
        <v>45819.711712962962</v>
      </c>
      <c r="C15101" s="69" t="s">
        <v>186</v>
      </c>
      <c r="D15101" s="69" t="s">
        <v>1937</v>
      </c>
      <c r="E15101" s="69" t="s">
        <v>2039</v>
      </c>
      <c r="F15101" s="69">
        <v>2238</v>
      </c>
      <c r="G15101" s="69" t="s">
        <v>1948</v>
      </c>
    </row>
    <row r="15102" spans="1:7" ht="14.4">
      <c r="A15102" s="27" t="str">
        <f>VLOOKUP(C15102,'user list'!A:B,2,0)</f>
        <v>CTO</v>
      </c>
      <c r="B15102" s="172">
        <v>45819.712673611109</v>
      </c>
      <c r="C15102" s="69" t="s">
        <v>207</v>
      </c>
      <c r="D15102" s="69" t="s">
        <v>1937</v>
      </c>
      <c r="E15102" s="69" t="s">
        <v>2779</v>
      </c>
      <c r="F15102" s="69">
        <v>2231</v>
      </c>
      <c r="G15102" s="69" t="s">
        <v>1939</v>
      </c>
    </row>
    <row r="15103" spans="1:7" ht="14.4">
      <c r="A15103" s="27" t="str">
        <f>VLOOKUP(C15103,'user list'!A:B,2,0)</f>
        <v>OCM</v>
      </c>
      <c r="B15103" s="172">
        <v>45819.734606481485</v>
      </c>
      <c r="C15103" s="69" t="s">
        <v>232</v>
      </c>
      <c r="D15103" s="69" t="s">
        <v>1937</v>
      </c>
      <c r="E15103" s="69" t="s">
        <v>2047</v>
      </c>
      <c r="F15103" s="69">
        <v>2239</v>
      </c>
      <c r="G15103" s="69" t="s">
        <v>1939</v>
      </c>
    </row>
    <row r="15104" spans="1:7" ht="14.4">
      <c r="A15104" s="27" t="str">
        <f>VLOOKUP(C15104,'user list'!A:B,2,0)</f>
        <v>OCM</v>
      </c>
      <c r="B15104" s="172">
        <v>45819.734733796293</v>
      </c>
      <c r="C15104" s="69" t="s">
        <v>232</v>
      </c>
      <c r="D15104" s="69" t="s">
        <v>1937</v>
      </c>
      <c r="E15104" s="69" t="s">
        <v>2047</v>
      </c>
      <c r="F15104" s="69">
        <v>2239</v>
      </c>
      <c r="G15104" s="69" t="s">
        <v>1947</v>
      </c>
    </row>
    <row r="15105" spans="1:7" ht="14.4">
      <c r="A15105" s="27" t="str">
        <f>VLOOKUP(C15105,'user list'!A:B,2,0)</f>
        <v>OCM</v>
      </c>
      <c r="B15105" s="172">
        <v>45819.734733796293</v>
      </c>
      <c r="C15105" s="69" t="s">
        <v>232</v>
      </c>
      <c r="D15105" s="69" t="s">
        <v>1937</v>
      </c>
      <c r="E15105" s="69" t="s">
        <v>2047</v>
      </c>
      <c r="F15105" s="69">
        <v>2239</v>
      </c>
      <c r="G15105" s="69" t="s">
        <v>1948</v>
      </c>
    </row>
    <row r="15106" spans="1:7" ht="14.4">
      <c r="A15106" s="27" t="str">
        <f>VLOOKUP(C15106,'user list'!A:B,2,0)</f>
        <v>OCM</v>
      </c>
      <c r="B15106" s="172">
        <v>45819.734733796293</v>
      </c>
      <c r="C15106" s="69" t="s">
        <v>232</v>
      </c>
      <c r="D15106" s="69" t="s">
        <v>1937</v>
      </c>
      <c r="E15106" s="69" t="s">
        <v>2047</v>
      </c>
      <c r="F15106" s="69">
        <v>2239</v>
      </c>
      <c r="G15106" s="69" t="s">
        <v>1939</v>
      </c>
    </row>
    <row r="15107" spans="1:7" ht="14.4">
      <c r="A15107" s="27" t="str">
        <f>VLOOKUP(C15107,'user list'!A:B,2,0)</f>
        <v>Admin</v>
      </c>
      <c r="B15107" s="172">
        <v>45819.734756944446</v>
      </c>
      <c r="C15107" s="69" t="s">
        <v>186</v>
      </c>
      <c r="D15107" s="69" t="s">
        <v>1937</v>
      </c>
      <c r="E15107" s="69" t="s">
        <v>2047</v>
      </c>
      <c r="F15107" s="69">
        <v>2239</v>
      </c>
      <c r="G15107" s="69" t="s">
        <v>1948</v>
      </c>
    </row>
    <row r="15108" spans="1:7" ht="14.4">
      <c r="A15108" s="27" t="str">
        <f>VLOOKUP(C15108,'user list'!A:B,2,0)</f>
        <v>OCM</v>
      </c>
      <c r="B15108" s="172">
        <v>45819.734942129631</v>
      </c>
      <c r="C15108" s="69" t="s">
        <v>232</v>
      </c>
      <c r="D15108" s="69" t="s">
        <v>1937</v>
      </c>
      <c r="E15108" s="69" t="s">
        <v>2039</v>
      </c>
      <c r="F15108" s="69">
        <v>2238</v>
      </c>
      <c r="G15108" s="69" t="s">
        <v>1939</v>
      </c>
    </row>
    <row r="15109" spans="1:7" ht="14.4">
      <c r="A15109" s="27" t="str">
        <f>VLOOKUP(C15109,'user list'!A:B,2,0)</f>
        <v>OCM</v>
      </c>
      <c r="B15109" s="172">
        <v>45819.735069444447</v>
      </c>
      <c r="C15109" s="69" t="s">
        <v>232</v>
      </c>
      <c r="D15109" s="69" t="s">
        <v>1937</v>
      </c>
      <c r="E15109" s="69" t="s">
        <v>2039</v>
      </c>
      <c r="F15109" s="69">
        <v>2238</v>
      </c>
      <c r="G15109" s="69" t="s">
        <v>1947</v>
      </c>
    </row>
    <row r="15110" spans="1:7" ht="14.4">
      <c r="A15110" s="27" t="str">
        <f>VLOOKUP(C15110,'user list'!A:B,2,0)</f>
        <v>OCM</v>
      </c>
      <c r="B15110" s="172">
        <v>45819.735069444447</v>
      </c>
      <c r="C15110" s="69" t="s">
        <v>232</v>
      </c>
      <c r="D15110" s="69" t="s">
        <v>1937</v>
      </c>
      <c r="E15110" s="69" t="s">
        <v>2039</v>
      </c>
      <c r="F15110" s="69">
        <v>2238</v>
      </c>
      <c r="G15110" s="69" t="s">
        <v>1948</v>
      </c>
    </row>
    <row r="15111" spans="1:7" ht="14.4">
      <c r="A15111" s="27" t="str">
        <f>VLOOKUP(C15111,'user list'!A:B,2,0)</f>
        <v>OCM</v>
      </c>
      <c r="B15111" s="172">
        <v>45819.735081018516</v>
      </c>
      <c r="C15111" s="69" t="s">
        <v>232</v>
      </c>
      <c r="D15111" s="69" t="s">
        <v>1937</v>
      </c>
      <c r="E15111" s="69" t="s">
        <v>2039</v>
      </c>
      <c r="F15111" s="69">
        <v>2238</v>
      </c>
      <c r="G15111" s="69" t="s">
        <v>1939</v>
      </c>
    </row>
    <row r="15112" spans="1:7" ht="14.4">
      <c r="A15112" s="27" t="str">
        <f>VLOOKUP(C15112,'user list'!A:B,2,0)</f>
        <v>Admin</v>
      </c>
      <c r="B15112" s="172">
        <v>45819.735081018516</v>
      </c>
      <c r="C15112" s="69" t="s">
        <v>186</v>
      </c>
      <c r="D15112" s="69" t="s">
        <v>1937</v>
      </c>
      <c r="E15112" s="69" t="s">
        <v>2039</v>
      </c>
      <c r="F15112" s="69">
        <v>2238</v>
      </c>
      <c r="G15112" s="69" t="s">
        <v>1948</v>
      </c>
    </row>
    <row r="15113" spans="1:7" ht="14.4">
      <c r="A15113" s="27" t="str">
        <f>VLOOKUP(C15113,'user list'!A:B,2,0)</f>
        <v>Admin</v>
      </c>
      <c r="B15113" s="172">
        <v>45820.552129629628</v>
      </c>
      <c r="C15113" s="69" t="s">
        <v>186</v>
      </c>
      <c r="D15113" s="69" t="s">
        <v>2486</v>
      </c>
      <c r="E15113" s="69" t="s">
        <v>2791</v>
      </c>
      <c r="F15113" s="69"/>
      <c r="G15113" s="69" t="s">
        <v>2488</v>
      </c>
    </row>
    <row r="15114" spans="1:7" ht="14.4">
      <c r="A15114" s="27" t="str">
        <f>VLOOKUP(C15114,'user list'!A:B,2,0)</f>
        <v>Admin</v>
      </c>
      <c r="B15114" s="172">
        <v>45820.552129629628</v>
      </c>
      <c r="C15114" s="69" t="s">
        <v>186</v>
      </c>
      <c r="D15114" s="69" t="s">
        <v>2486</v>
      </c>
      <c r="E15114" s="69" t="s">
        <v>2792</v>
      </c>
      <c r="F15114" s="69"/>
      <c r="G15114" s="69" t="s">
        <v>2488</v>
      </c>
    </row>
    <row r="15115" spans="1:7" ht="14.4">
      <c r="A15115" s="27" t="str">
        <f>VLOOKUP(C15115,'user list'!A:B,2,0)</f>
        <v>Admin</v>
      </c>
      <c r="B15115" s="172">
        <v>45820.552129629628</v>
      </c>
      <c r="C15115" s="69" t="s">
        <v>186</v>
      </c>
      <c r="D15115" s="69" t="s">
        <v>2486</v>
      </c>
      <c r="E15115" s="69" t="s">
        <v>2518</v>
      </c>
      <c r="F15115" s="69"/>
      <c r="G15115" s="69" t="s">
        <v>2488</v>
      </c>
    </row>
    <row r="15116" spans="1:7" ht="14.4">
      <c r="A15116" s="27" t="str">
        <f>VLOOKUP(C15116,'user list'!A:B,2,0)</f>
        <v>Admin</v>
      </c>
      <c r="B15116" s="172">
        <v>45820.555439814816</v>
      </c>
      <c r="C15116" s="69" t="s">
        <v>186</v>
      </c>
      <c r="D15116" s="69" t="s">
        <v>2486</v>
      </c>
      <c r="E15116" s="69" t="s">
        <v>2648</v>
      </c>
      <c r="F15116" s="69"/>
      <c r="G15116" s="69" t="s">
        <v>2488</v>
      </c>
    </row>
    <row r="15117" spans="1:7" ht="14.4">
      <c r="A15117" s="27" t="str">
        <f>VLOOKUP(C15117,'user list'!A:B,2,0)</f>
        <v>Admin</v>
      </c>
      <c r="B15117" s="172">
        <v>45820.555451388886</v>
      </c>
      <c r="C15117" s="69" t="s">
        <v>186</v>
      </c>
      <c r="D15117" s="69" t="s">
        <v>2486</v>
      </c>
      <c r="E15117" s="69" t="s">
        <v>2649</v>
      </c>
      <c r="F15117" s="69"/>
      <c r="G15117" s="69" t="s">
        <v>2488</v>
      </c>
    </row>
    <row r="15118" spans="1:7" ht="14.4">
      <c r="A15118" s="27" t="str">
        <f>VLOOKUP(C15118,'user list'!A:B,2,0)</f>
        <v>Admin</v>
      </c>
      <c r="B15118" s="172">
        <v>45820.555451388886</v>
      </c>
      <c r="C15118" s="69" t="s">
        <v>186</v>
      </c>
      <c r="D15118" s="69" t="s">
        <v>2486</v>
      </c>
      <c r="E15118" s="69" t="s">
        <v>2646</v>
      </c>
      <c r="F15118" s="69"/>
      <c r="G15118" s="69" t="s">
        <v>2488</v>
      </c>
    </row>
    <row r="15119" spans="1:7" ht="14.4">
      <c r="A15119" s="27" t="str">
        <f>VLOOKUP(C15119,'user list'!A:B,2,0)</f>
        <v>Admin</v>
      </c>
      <c r="B15119" s="172">
        <v>45820.555451388886</v>
      </c>
      <c r="C15119" s="69" t="s">
        <v>186</v>
      </c>
      <c r="D15119" s="69" t="s">
        <v>2486</v>
      </c>
      <c r="E15119" s="69" t="s">
        <v>2518</v>
      </c>
      <c r="F15119" s="69"/>
      <c r="G15119" s="69" t="s">
        <v>2488</v>
      </c>
    </row>
    <row r="15120" spans="1:7" ht="14.4">
      <c r="A15120" s="27" t="str">
        <f>VLOOKUP(C15120,'user list'!A:B,2,0)</f>
        <v>Admin</v>
      </c>
      <c r="B15120" s="172">
        <v>45820.555451388886</v>
      </c>
      <c r="C15120" s="69" t="s">
        <v>186</v>
      </c>
      <c r="D15120" s="69" t="s">
        <v>2486</v>
      </c>
      <c r="E15120" s="69" t="s">
        <v>2792</v>
      </c>
      <c r="F15120" s="69"/>
      <c r="G15120" s="69" t="s">
        <v>2488</v>
      </c>
    </row>
    <row r="15121" spans="1:7" ht="14.4">
      <c r="A15121" s="27" t="str">
        <f>VLOOKUP(C15121,'user list'!A:B,2,0)</f>
        <v>Admin</v>
      </c>
      <c r="B15121" s="172">
        <v>45820.555462962962</v>
      </c>
      <c r="C15121" s="69" t="s">
        <v>186</v>
      </c>
      <c r="D15121" s="69" t="s">
        <v>2486</v>
      </c>
      <c r="E15121" s="69" t="s">
        <v>2791</v>
      </c>
      <c r="F15121" s="69"/>
      <c r="G15121" s="69" t="s">
        <v>2488</v>
      </c>
    </row>
    <row r="15122" spans="1:7" ht="14.4">
      <c r="A15122" s="27" t="str">
        <f>VLOOKUP(C15122,'user list'!A:B,2,0)</f>
        <v>Admin</v>
      </c>
      <c r="B15122" s="172">
        <v>45820.558356481481</v>
      </c>
      <c r="C15122" s="69" t="s">
        <v>186</v>
      </c>
      <c r="D15122" s="69" t="s">
        <v>2486</v>
      </c>
      <c r="E15122" s="69" t="s">
        <v>2793</v>
      </c>
      <c r="F15122" s="69"/>
      <c r="G15122" s="69" t="s">
        <v>2488</v>
      </c>
    </row>
    <row r="15123" spans="1:7" ht="14.4">
      <c r="A15123" s="27" t="str">
        <f>VLOOKUP(C15123,'user list'!A:B,2,0)</f>
        <v>Admin</v>
      </c>
      <c r="B15123" s="172">
        <v>45820.558356481481</v>
      </c>
      <c r="C15123" s="69" t="s">
        <v>186</v>
      </c>
      <c r="D15123" s="69" t="s">
        <v>2486</v>
      </c>
      <c r="E15123" s="69" t="s">
        <v>2647</v>
      </c>
      <c r="F15123" s="69"/>
      <c r="G15123" s="69" t="s">
        <v>2488</v>
      </c>
    </row>
    <row r="15124" spans="1:7" ht="14.4">
      <c r="A15124" s="27" t="str">
        <f>VLOOKUP(C15124,'user list'!A:B,2,0)</f>
        <v>Admin</v>
      </c>
      <c r="B15124" s="172">
        <v>45820.558356481481</v>
      </c>
      <c r="C15124" s="69" t="s">
        <v>186</v>
      </c>
      <c r="D15124" s="69" t="s">
        <v>2486</v>
      </c>
      <c r="E15124" s="69" t="s">
        <v>2497</v>
      </c>
      <c r="F15124" s="69"/>
      <c r="G15124" s="69" t="s">
        <v>2488</v>
      </c>
    </row>
    <row r="15125" spans="1:7" ht="14.4">
      <c r="A15125" s="27" t="str">
        <f>VLOOKUP(C15125,'user list'!A:B,2,0)</f>
        <v>Admin</v>
      </c>
      <c r="B15125" s="172">
        <v>45820.558368055557</v>
      </c>
      <c r="C15125" s="69" t="s">
        <v>186</v>
      </c>
      <c r="D15125" s="69" t="s">
        <v>2486</v>
      </c>
      <c r="E15125" s="69" t="s">
        <v>2496</v>
      </c>
      <c r="F15125" s="69"/>
      <c r="G15125" s="69" t="s">
        <v>2488</v>
      </c>
    </row>
    <row r="15126" spans="1:7" ht="14.4">
      <c r="A15126" s="27" t="str">
        <f>VLOOKUP(C15126,'user list'!A:B,2,0)</f>
        <v>Admin</v>
      </c>
      <c r="B15126" s="172">
        <v>45820.567384259259</v>
      </c>
      <c r="C15126" s="69" t="s">
        <v>186</v>
      </c>
      <c r="D15126" s="69" t="s">
        <v>1937</v>
      </c>
      <c r="E15126" s="69" t="s">
        <v>24</v>
      </c>
      <c r="F15126" s="69">
        <v>978</v>
      </c>
      <c r="G15126" s="69" t="s">
        <v>1939</v>
      </c>
    </row>
    <row r="15127" spans="1:7" ht="14.4">
      <c r="A15127" s="27" t="str">
        <f>VLOOKUP(C15127,'user list'!A:B,2,0)</f>
        <v>Admin</v>
      </c>
      <c r="B15127" s="172">
        <v>45820.567499999997</v>
      </c>
      <c r="C15127" s="69" t="s">
        <v>186</v>
      </c>
      <c r="D15127" s="69" t="s">
        <v>1937</v>
      </c>
      <c r="E15127" s="69" t="s">
        <v>24</v>
      </c>
      <c r="F15127" s="69">
        <v>999</v>
      </c>
      <c r="G15127" s="69" t="s">
        <v>1939</v>
      </c>
    </row>
    <row r="15128" spans="1:7" ht="14.4">
      <c r="A15128" s="27" t="str">
        <f>VLOOKUP(C15128,'user list'!A:B,2,0)</f>
        <v>Admin</v>
      </c>
      <c r="B15128" s="172">
        <v>45820.567557870374</v>
      </c>
      <c r="C15128" s="69" t="s">
        <v>186</v>
      </c>
      <c r="D15128" s="69" t="s">
        <v>1937</v>
      </c>
      <c r="E15128" s="69" t="s">
        <v>24</v>
      </c>
      <c r="F15128" s="69">
        <v>1340</v>
      </c>
      <c r="G15128" s="69" t="s">
        <v>1939</v>
      </c>
    </row>
    <row r="15129" spans="1:7" ht="14.4">
      <c r="A15129" s="27" t="str">
        <f>VLOOKUP(C15129,'user list'!A:B,2,0)</f>
        <v>Admin</v>
      </c>
      <c r="B15129" s="172">
        <v>45820.569085648145</v>
      </c>
      <c r="C15129" s="69" t="s">
        <v>186</v>
      </c>
      <c r="D15129" s="69" t="s">
        <v>1937</v>
      </c>
      <c r="E15129" s="69" t="s">
        <v>1983</v>
      </c>
      <c r="F15129" s="69">
        <v>2183</v>
      </c>
      <c r="G15129" s="69" t="s">
        <v>1939</v>
      </c>
    </row>
    <row r="15130" spans="1:7" ht="14.4">
      <c r="A15130" s="27" t="str">
        <f>VLOOKUP(C15130,'user list'!A:B,2,0)</f>
        <v>Admin</v>
      </c>
      <c r="B15130" s="172">
        <v>45820.574988425928</v>
      </c>
      <c r="C15130" s="69" t="s">
        <v>186</v>
      </c>
      <c r="D15130" s="69" t="s">
        <v>1937</v>
      </c>
      <c r="E15130" s="69" t="s">
        <v>1976</v>
      </c>
      <c r="F15130" s="69">
        <v>2245</v>
      </c>
      <c r="G15130" s="69" t="s">
        <v>2440</v>
      </c>
    </row>
    <row r="15131" spans="1:7" ht="14.4">
      <c r="A15131" s="27" t="str">
        <f>VLOOKUP(C15131,'user list'!A:B,2,0)</f>
        <v>Admin</v>
      </c>
      <c r="B15131" s="172">
        <v>45820.575902777775</v>
      </c>
      <c r="C15131" s="69" t="s">
        <v>186</v>
      </c>
      <c r="D15131" s="69" t="s">
        <v>1937</v>
      </c>
      <c r="E15131" s="69" t="s">
        <v>1976</v>
      </c>
      <c r="F15131" s="69">
        <v>2245</v>
      </c>
      <c r="G15131" s="69" t="s">
        <v>1939</v>
      </c>
    </row>
    <row r="15132" spans="1:7" ht="14.4">
      <c r="A15132" s="27" t="str">
        <f>VLOOKUP(C15132,'user list'!A:B,2,0)</f>
        <v>Admin</v>
      </c>
      <c r="B15132" s="172">
        <v>45820.57607638889</v>
      </c>
      <c r="C15132" s="69" t="s">
        <v>186</v>
      </c>
      <c r="D15132" s="69" t="s">
        <v>1937</v>
      </c>
      <c r="E15132" s="69" t="s">
        <v>1976</v>
      </c>
      <c r="F15132" s="69">
        <v>2245</v>
      </c>
      <c r="G15132" s="69" t="s">
        <v>1963</v>
      </c>
    </row>
    <row r="15133" spans="1:7" ht="14.4">
      <c r="A15133" s="27" t="str">
        <f>VLOOKUP(C15133,'user list'!A:B,2,0)</f>
        <v>Admin</v>
      </c>
      <c r="B15133" s="172">
        <v>45820.739398148151</v>
      </c>
      <c r="C15133" s="69" t="s">
        <v>186</v>
      </c>
      <c r="D15133" s="69" t="s">
        <v>1937</v>
      </c>
      <c r="E15133" s="69" t="s">
        <v>1976</v>
      </c>
      <c r="F15133" s="69">
        <v>2246</v>
      </c>
      <c r="G15133" s="69" t="s">
        <v>2440</v>
      </c>
    </row>
    <row r="15134" spans="1:7" ht="14.4">
      <c r="A15134" s="27" t="str">
        <f>VLOOKUP(C15134,'user list'!A:B,2,0)</f>
        <v>Admin</v>
      </c>
      <c r="B15134" s="172">
        <v>45820.739652777775</v>
      </c>
      <c r="C15134" s="69" t="s">
        <v>186</v>
      </c>
      <c r="D15134" s="69" t="s">
        <v>1937</v>
      </c>
      <c r="E15134" s="69" t="s">
        <v>1976</v>
      </c>
      <c r="F15134" s="69">
        <v>2246</v>
      </c>
      <c r="G15134" s="69" t="s">
        <v>1939</v>
      </c>
    </row>
    <row r="15135" spans="1:7" ht="14.4">
      <c r="A15135" s="27" t="str">
        <f>VLOOKUP(C15135,'user list'!A:B,2,0)</f>
        <v>Admin</v>
      </c>
      <c r="B15135" s="172">
        <v>45820.739849537036</v>
      </c>
      <c r="C15135" s="69" t="s">
        <v>186</v>
      </c>
      <c r="D15135" s="69" t="s">
        <v>1937</v>
      </c>
      <c r="E15135" s="69" t="s">
        <v>1976</v>
      </c>
      <c r="F15135" s="69">
        <v>2246</v>
      </c>
      <c r="G15135" s="69" t="s">
        <v>2441</v>
      </c>
    </row>
    <row r="15136" spans="1:7" ht="14.4">
      <c r="A15136" s="27" t="str">
        <f>VLOOKUP(C15136,'user list'!A:B,2,0)</f>
        <v>Admin</v>
      </c>
      <c r="B15136" s="172">
        <v>45820.809340277781</v>
      </c>
      <c r="C15136" s="69" t="s">
        <v>186</v>
      </c>
      <c r="D15136" s="69" t="s">
        <v>1937</v>
      </c>
      <c r="E15136" s="69" t="s">
        <v>2786</v>
      </c>
      <c r="F15136" s="69">
        <v>2240</v>
      </c>
      <c r="G15136" s="69" t="s">
        <v>1939</v>
      </c>
    </row>
    <row r="15137" spans="1:7" ht="14.4">
      <c r="A15137" s="27" t="str">
        <f>VLOOKUP(C15137,'user list'!A:B,2,0)</f>
        <v>Admin</v>
      </c>
      <c r="B15137" s="172">
        <v>45820.809398148151</v>
      </c>
      <c r="C15137" s="69" t="s">
        <v>186</v>
      </c>
      <c r="D15137" s="69" t="s">
        <v>1937</v>
      </c>
      <c r="E15137" s="69" t="s">
        <v>2039</v>
      </c>
      <c r="F15137" s="69">
        <v>2238</v>
      </c>
      <c r="G15137" s="69" t="s">
        <v>1939</v>
      </c>
    </row>
    <row r="15138" spans="1:7" ht="14.4">
      <c r="A15138" s="27" t="str">
        <f>VLOOKUP(C15138,'user list'!A:B,2,0)</f>
        <v>Admin</v>
      </c>
      <c r="B15138" s="172">
        <v>45820.815601851849</v>
      </c>
      <c r="C15138" s="69" t="s">
        <v>186</v>
      </c>
      <c r="D15138" s="69" t="s">
        <v>1937</v>
      </c>
      <c r="E15138" s="69" t="s">
        <v>2772</v>
      </c>
      <c r="F15138" s="69">
        <v>2224</v>
      </c>
      <c r="G15138" s="69" t="s">
        <v>1939</v>
      </c>
    </row>
    <row r="15139" spans="1:7" ht="14.4">
      <c r="A15139" s="27" t="str">
        <f>VLOOKUP(C15139,'user list'!A:B,2,0)</f>
        <v>Admin</v>
      </c>
      <c r="B15139" s="172">
        <v>45820.815706018519</v>
      </c>
      <c r="C15139" s="69" t="s">
        <v>186</v>
      </c>
      <c r="D15139" s="69" t="s">
        <v>1937</v>
      </c>
      <c r="E15139" s="69" t="s">
        <v>2041</v>
      </c>
      <c r="F15139" s="69">
        <v>2059</v>
      </c>
      <c r="G15139" s="69" t="s">
        <v>1939</v>
      </c>
    </row>
    <row r="15140" spans="1:7" ht="14.4">
      <c r="A15140" s="27" t="str">
        <f>VLOOKUP(C15140,'user list'!A:B,2,0)</f>
        <v>Admin</v>
      </c>
      <c r="B15140" s="172">
        <v>45820.88784722222</v>
      </c>
      <c r="C15140" s="69" t="s">
        <v>186</v>
      </c>
      <c r="D15140" s="69" t="s">
        <v>1937</v>
      </c>
      <c r="E15140" s="69" t="s">
        <v>2047</v>
      </c>
      <c r="F15140" s="69">
        <v>2239</v>
      </c>
      <c r="G15140" s="69" t="s">
        <v>1939</v>
      </c>
    </row>
    <row r="15141" spans="1:7" ht="14.4">
      <c r="A15141" s="27" t="str">
        <f>VLOOKUP(C15141,'user list'!A:B,2,0)</f>
        <v>Admin</v>
      </c>
      <c r="B15141" s="172">
        <v>45820.893125000002</v>
      </c>
      <c r="C15141" s="69" t="s">
        <v>186</v>
      </c>
      <c r="D15141" s="69" t="s">
        <v>1937</v>
      </c>
      <c r="E15141" s="69" t="s">
        <v>2667</v>
      </c>
      <c r="F15141" s="69">
        <v>2077</v>
      </c>
      <c r="G15141" s="69" t="s">
        <v>1939</v>
      </c>
    </row>
    <row r="15142" spans="1:7" ht="14.4">
      <c r="A15142" s="27" t="str">
        <f>VLOOKUP(C15142,'user list'!A:B,2,0)</f>
        <v>Admin</v>
      </c>
      <c r="B15142" s="172">
        <v>45820.893159722225</v>
      </c>
      <c r="C15142" s="69" t="s">
        <v>186</v>
      </c>
      <c r="D15142" s="69" t="s">
        <v>1937</v>
      </c>
      <c r="E15142" s="69" t="s">
        <v>2665</v>
      </c>
      <c r="F15142" s="69">
        <v>2075</v>
      </c>
      <c r="G15142" s="69" t="s">
        <v>1939</v>
      </c>
    </row>
    <row r="15143" spans="1:7" ht="14.4">
      <c r="A15143" s="27" t="str">
        <f>VLOOKUP(C15143,'user list'!A:B,2,0)</f>
        <v>Admin</v>
      </c>
      <c r="B15143" s="172">
        <v>45820.894386574073</v>
      </c>
      <c r="C15143" s="69" t="s">
        <v>186</v>
      </c>
      <c r="D15143" s="69" t="s">
        <v>1937</v>
      </c>
      <c r="E15143" s="69" t="s">
        <v>2481</v>
      </c>
      <c r="F15143" s="69">
        <v>2011</v>
      </c>
      <c r="G15143" s="69" t="s">
        <v>1939</v>
      </c>
    </row>
    <row r="15144" spans="1:7" ht="14.4">
      <c r="A15144" s="27" t="str">
        <f>VLOOKUP(C15144,'user list'!A:B,2,0)</f>
        <v>Admin</v>
      </c>
      <c r="B15144" s="172">
        <v>45820.894502314812</v>
      </c>
      <c r="C15144" s="69" t="s">
        <v>186</v>
      </c>
      <c r="D15144" s="69" t="s">
        <v>1937</v>
      </c>
      <c r="E15144" s="69" t="s">
        <v>2773</v>
      </c>
      <c r="F15144" s="69">
        <v>2225</v>
      </c>
      <c r="G15144" s="69" t="s">
        <v>1939</v>
      </c>
    </row>
    <row r="15145" spans="1:7" ht="14.4">
      <c r="A15145" s="27" t="str">
        <f>VLOOKUP(C15145,'user list'!A:B,2,0)</f>
        <v>Admin</v>
      </c>
      <c r="B15145" s="172">
        <v>45820.900578703702</v>
      </c>
      <c r="C15145" s="69" t="s">
        <v>186</v>
      </c>
      <c r="D15145" s="69" t="s">
        <v>2644</v>
      </c>
      <c r="E15145" s="69" t="s">
        <v>2794</v>
      </c>
      <c r="F15145" s="69"/>
      <c r="G15145" s="69" t="s">
        <v>2488</v>
      </c>
    </row>
    <row r="15146" spans="1:7" ht="14.4">
      <c r="A15146" s="27" t="str">
        <f>VLOOKUP(C15146,'user list'!A:B,2,0)</f>
        <v>Admin</v>
      </c>
      <c r="B15146" s="172">
        <v>45820.901770833334</v>
      </c>
      <c r="C15146" s="69" t="s">
        <v>186</v>
      </c>
      <c r="D15146" s="69" t="s">
        <v>2644</v>
      </c>
      <c r="E15146" s="69" t="s">
        <v>2795</v>
      </c>
      <c r="F15146" s="69"/>
      <c r="G15146" s="69" t="s">
        <v>2488</v>
      </c>
    </row>
    <row r="15147" spans="1:7" ht="14.4">
      <c r="A15147" s="27" t="str">
        <f>VLOOKUP(C15147,'user list'!A:B,2,0)</f>
        <v>Admin</v>
      </c>
      <c r="B15147" s="172">
        <v>45820.904722222222</v>
      </c>
      <c r="C15147" s="69" t="s">
        <v>186</v>
      </c>
      <c r="D15147" s="69" t="s">
        <v>1937</v>
      </c>
      <c r="E15147" s="69" t="s">
        <v>2790</v>
      </c>
      <c r="F15147" s="69">
        <v>2244</v>
      </c>
      <c r="G15147" s="69" t="s">
        <v>1939</v>
      </c>
    </row>
    <row r="15148" spans="1:7" ht="14.4">
      <c r="A15148" s="27" t="str">
        <f>VLOOKUP(C15148,'user list'!A:B,2,0)</f>
        <v>Admin</v>
      </c>
      <c r="B15148" s="172">
        <v>45821.134629629632</v>
      </c>
      <c r="C15148" s="69" t="s">
        <v>186</v>
      </c>
      <c r="D15148" s="69" t="s">
        <v>2486</v>
      </c>
      <c r="E15148" s="69" t="s">
        <v>2518</v>
      </c>
      <c r="F15148" s="69"/>
      <c r="G15148" s="69" t="s">
        <v>2488</v>
      </c>
    </row>
    <row r="15149" spans="1:7" ht="14.4">
      <c r="A15149" s="27" t="str">
        <f>VLOOKUP(C15149,'user list'!A:B,2,0)</f>
        <v>OCM</v>
      </c>
      <c r="B15149" s="172">
        <v>45821.138055555559</v>
      </c>
      <c r="C15149" s="69" t="s">
        <v>230</v>
      </c>
      <c r="D15149" s="69" t="s">
        <v>1937</v>
      </c>
      <c r="E15149" s="69" t="s">
        <v>1977</v>
      </c>
      <c r="F15149" s="69">
        <v>2247</v>
      </c>
      <c r="G15149" s="69" t="s">
        <v>2440</v>
      </c>
    </row>
    <row r="15150" spans="1:7" ht="14.4">
      <c r="A15150" s="27" t="str">
        <f>VLOOKUP(C15150,'user list'!A:B,2,0)</f>
        <v>Admin</v>
      </c>
      <c r="B15150" s="172">
        <v>45821.138078703705</v>
      </c>
      <c r="C15150" s="69" t="s">
        <v>186</v>
      </c>
      <c r="D15150" s="69" t="s">
        <v>1937</v>
      </c>
      <c r="E15150" s="69" t="s">
        <v>1977</v>
      </c>
      <c r="F15150" s="69">
        <v>2247</v>
      </c>
      <c r="G15150" s="69" t="s">
        <v>1948</v>
      </c>
    </row>
    <row r="15151" spans="1:7" ht="14.4">
      <c r="A15151" s="27" t="str">
        <f>VLOOKUP(C15151,'user list'!A:B,2,0)</f>
        <v>Admin</v>
      </c>
      <c r="B15151" s="172">
        <v>45821.138090277775</v>
      </c>
      <c r="C15151" s="69" t="s">
        <v>186</v>
      </c>
      <c r="D15151" s="69" t="s">
        <v>1937</v>
      </c>
      <c r="E15151" s="69" t="s">
        <v>1977</v>
      </c>
      <c r="F15151" s="69">
        <v>2247</v>
      </c>
      <c r="G15151" s="69" t="s">
        <v>1947</v>
      </c>
    </row>
    <row r="15152" spans="1:7" ht="14.4">
      <c r="A15152" s="27" t="str">
        <f>VLOOKUP(C15152,'user list'!A:B,2,0)</f>
        <v>Admin</v>
      </c>
      <c r="B15152" s="172">
        <v>45821.138090277775</v>
      </c>
      <c r="C15152" s="69" t="s">
        <v>186</v>
      </c>
      <c r="D15152" s="69" t="s">
        <v>1937</v>
      </c>
      <c r="E15152" s="69" t="s">
        <v>1977</v>
      </c>
      <c r="F15152" s="69">
        <v>2247</v>
      </c>
      <c r="G15152" s="69" t="s">
        <v>1948</v>
      </c>
    </row>
    <row r="15153" spans="1:7" ht="14.4">
      <c r="A15153" s="27" t="str">
        <f>VLOOKUP(C15153,'user list'!A:B,2,0)</f>
        <v>Admin</v>
      </c>
      <c r="B15153" s="172">
        <v>45821.138090277775</v>
      </c>
      <c r="C15153" s="69" t="s">
        <v>186</v>
      </c>
      <c r="D15153" s="69" t="s">
        <v>1937</v>
      </c>
      <c r="E15153" s="69" t="s">
        <v>1977</v>
      </c>
      <c r="F15153" s="69">
        <v>2247</v>
      </c>
      <c r="G15153" s="69" t="s">
        <v>1948</v>
      </c>
    </row>
    <row r="15154" spans="1:7" ht="14.4">
      <c r="A15154" s="27" t="str">
        <f>VLOOKUP(C15154,'user list'!A:B,2,0)</f>
        <v>OCM</v>
      </c>
      <c r="B15154" s="172">
        <v>45821.138275462959</v>
      </c>
      <c r="C15154" s="69" t="s">
        <v>230</v>
      </c>
      <c r="D15154" s="69" t="s">
        <v>1937</v>
      </c>
      <c r="E15154" s="69" t="s">
        <v>1977</v>
      </c>
      <c r="F15154" s="69">
        <v>2247</v>
      </c>
      <c r="G15154" s="69" t="s">
        <v>1939</v>
      </c>
    </row>
    <row r="15155" spans="1:7" ht="14.4">
      <c r="A15155" s="27" t="str">
        <f>VLOOKUP(C15155,'user list'!A:B,2,0)</f>
        <v>OCM</v>
      </c>
      <c r="B15155" s="172">
        <v>45821.138287037036</v>
      </c>
      <c r="C15155" s="69" t="s">
        <v>230</v>
      </c>
      <c r="D15155" s="69" t="s">
        <v>1937</v>
      </c>
      <c r="E15155" s="69" t="s">
        <v>1977</v>
      </c>
      <c r="F15155" s="69">
        <v>2247</v>
      </c>
      <c r="G15155" s="69" t="s">
        <v>1939</v>
      </c>
    </row>
    <row r="15156" spans="1:7" ht="14.4">
      <c r="A15156" s="27" t="str">
        <f>VLOOKUP(C15156,'user list'!A:B,2,0)</f>
        <v>OCM</v>
      </c>
      <c r="B15156" s="172">
        <v>45821.13894675926</v>
      </c>
      <c r="C15156" s="69" t="s">
        <v>230</v>
      </c>
      <c r="D15156" s="69" t="s">
        <v>1937</v>
      </c>
      <c r="E15156" s="69" t="s">
        <v>1977</v>
      </c>
      <c r="F15156" s="69">
        <v>2247</v>
      </c>
      <c r="G15156" s="69" t="s">
        <v>1947</v>
      </c>
    </row>
    <row r="15157" spans="1:7" ht="14.4">
      <c r="A15157" s="27" t="str">
        <f>VLOOKUP(C15157,'user list'!A:B,2,0)</f>
        <v>OCM</v>
      </c>
      <c r="B15157" s="172">
        <v>45821.13894675926</v>
      </c>
      <c r="C15157" s="69" t="s">
        <v>230</v>
      </c>
      <c r="D15157" s="69" t="s">
        <v>1937</v>
      </c>
      <c r="E15157" s="69" t="s">
        <v>1977</v>
      </c>
      <c r="F15157" s="69">
        <v>2247</v>
      </c>
      <c r="G15157" s="69" t="s">
        <v>1948</v>
      </c>
    </row>
    <row r="15158" spans="1:7" ht="14.4">
      <c r="A15158" s="27" t="str">
        <f>VLOOKUP(C15158,'user list'!A:B,2,0)</f>
        <v>Admin</v>
      </c>
      <c r="B15158" s="172">
        <v>45821.140497685185</v>
      </c>
      <c r="C15158" s="69" t="s">
        <v>186</v>
      </c>
      <c r="D15158" s="69" t="s">
        <v>1937</v>
      </c>
      <c r="E15158" s="69" t="s">
        <v>1977</v>
      </c>
      <c r="F15158" s="69">
        <v>2247</v>
      </c>
      <c r="G15158" s="69" t="s">
        <v>1948</v>
      </c>
    </row>
    <row r="15159" spans="1:7" ht="14.4">
      <c r="A15159" s="27" t="str">
        <f>VLOOKUP(C15159,'user list'!A:B,2,0)</f>
        <v>Admin</v>
      </c>
      <c r="B15159" s="172">
        <v>45821.141747685186</v>
      </c>
      <c r="C15159" s="69" t="s">
        <v>186</v>
      </c>
      <c r="D15159" s="69" t="s">
        <v>1937</v>
      </c>
      <c r="E15159" s="69" t="s">
        <v>1977</v>
      </c>
      <c r="F15159" s="69">
        <v>2247</v>
      </c>
      <c r="G15159" s="69" t="s">
        <v>1939</v>
      </c>
    </row>
    <row r="15160" spans="1:7" ht="14.4">
      <c r="A15160" s="27" t="str">
        <f>VLOOKUP(C15160,'user list'!A:B,2,0)</f>
        <v>Admin</v>
      </c>
      <c r="B15160" s="172">
        <v>45821.151666666665</v>
      </c>
      <c r="C15160" s="69" t="s">
        <v>186</v>
      </c>
      <c r="D15160" s="69" t="s">
        <v>1937</v>
      </c>
      <c r="E15160" s="69" t="s">
        <v>2047</v>
      </c>
      <c r="F15160" s="69">
        <v>2239</v>
      </c>
      <c r="G15160" s="69" t="s">
        <v>1939</v>
      </c>
    </row>
    <row r="15161" spans="1:7" ht="14.4">
      <c r="A15161" s="27" t="str">
        <f>VLOOKUP(C15161,'user list'!A:B,2,0)</f>
        <v>Admin</v>
      </c>
      <c r="B15161" s="172">
        <v>45821.151886574073</v>
      </c>
      <c r="C15161" s="69" t="s">
        <v>186</v>
      </c>
      <c r="D15161" s="69" t="s">
        <v>1937</v>
      </c>
      <c r="E15161" s="69" t="s">
        <v>2786</v>
      </c>
      <c r="F15161" s="69">
        <v>2240</v>
      </c>
      <c r="G15161" s="69" t="s">
        <v>1939</v>
      </c>
    </row>
    <row r="15162" spans="1:7" ht="14.4">
      <c r="A15162" s="27" t="str">
        <f>VLOOKUP(C15162,'user list'!A:B,2,0)</f>
        <v>Admin</v>
      </c>
      <c r="B15162" s="172">
        <v>45821.15320601852</v>
      </c>
      <c r="C15162" s="69" t="s">
        <v>186</v>
      </c>
      <c r="D15162" s="69" t="s">
        <v>2486</v>
      </c>
      <c r="E15162" s="69" t="s">
        <v>2518</v>
      </c>
      <c r="F15162" s="69"/>
      <c r="G15162" s="69" t="s">
        <v>2488</v>
      </c>
    </row>
    <row r="15163" spans="1:7" ht="14.4">
      <c r="A15163" s="27" t="str">
        <f>VLOOKUP(C15163,'user list'!A:B,2,0)</f>
        <v>Admin</v>
      </c>
      <c r="B15163" s="172">
        <v>45821.153946759259</v>
      </c>
      <c r="C15163" s="69" t="s">
        <v>186</v>
      </c>
      <c r="D15163" s="69" t="s">
        <v>2486</v>
      </c>
      <c r="E15163" s="69" t="s">
        <v>2518</v>
      </c>
      <c r="F15163" s="69"/>
      <c r="G15163" s="69" t="s">
        <v>2488</v>
      </c>
    </row>
    <row r="15164" spans="1:7" ht="14.4">
      <c r="A15164" s="27" t="str">
        <f>VLOOKUP(C15164,'user list'!A:B,2,0)</f>
        <v>Admin</v>
      </c>
      <c r="B15164" s="172">
        <v>45821.154606481483</v>
      </c>
      <c r="C15164" s="69" t="s">
        <v>186</v>
      </c>
      <c r="D15164" s="69" t="s">
        <v>2486</v>
      </c>
      <c r="E15164" s="69" t="s">
        <v>2518</v>
      </c>
      <c r="F15164" s="69"/>
      <c r="G15164" s="69" t="s">
        <v>2488</v>
      </c>
    </row>
    <row r="15165" spans="1:7" ht="14.4">
      <c r="A15165" s="27" t="str">
        <f>VLOOKUP(C15165,'user list'!A:B,2,0)</f>
        <v>Admin</v>
      </c>
      <c r="B15165" s="172">
        <v>45821.15520833333</v>
      </c>
      <c r="C15165" s="69" t="s">
        <v>186</v>
      </c>
      <c r="D15165" s="69" t="s">
        <v>2486</v>
      </c>
      <c r="E15165" s="69" t="s">
        <v>2518</v>
      </c>
      <c r="F15165" s="69"/>
      <c r="G15165" s="69" t="s">
        <v>2488</v>
      </c>
    </row>
    <row r="15166" spans="1:7" ht="14.4">
      <c r="A15166" s="27" t="str">
        <f>VLOOKUP(C15166,'user list'!A:B,2,0)</f>
        <v>Admin</v>
      </c>
      <c r="B15166" s="172">
        <v>45821.155486111114</v>
      </c>
      <c r="C15166" s="69" t="s">
        <v>186</v>
      </c>
      <c r="D15166" s="69" t="s">
        <v>2486</v>
      </c>
      <c r="E15166" s="69" t="s">
        <v>2518</v>
      </c>
      <c r="F15166" s="69"/>
      <c r="G15166" s="69" t="s">
        <v>2488</v>
      </c>
    </row>
    <row r="15167" spans="1:7" ht="14.4">
      <c r="A15167" s="27" t="str">
        <f>VLOOKUP(C15167,'user list'!A:B,2,0)</f>
        <v>OCM</v>
      </c>
      <c r="B15167" s="172">
        <v>45821.15766203704</v>
      </c>
      <c r="C15167" s="69" t="s">
        <v>230</v>
      </c>
      <c r="D15167" s="69" t="s">
        <v>1937</v>
      </c>
      <c r="E15167" s="69" t="s">
        <v>2062</v>
      </c>
      <c r="F15167" s="69">
        <v>2248</v>
      </c>
      <c r="G15167" s="69" t="s">
        <v>2440</v>
      </c>
    </row>
    <row r="15168" spans="1:7" ht="14.4">
      <c r="A15168" s="27" t="str">
        <f>VLOOKUP(C15168,'user list'!A:B,2,0)</f>
        <v>Admin</v>
      </c>
      <c r="B15168" s="172">
        <v>45821.157685185186</v>
      </c>
      <c r="C15168" s="69" t="s">
        <v>186</v>
      </c>
      <c r="D15168" s="69" t="s">
        <v>1937</v>
      </c>
      <c r="E15168" s="69" t="s">
        <v>2062</v>
      </c>
      <c r="F15168" s="69">
        <v>2248</v>
      </c>
      <c r="G15168" s="69" t="s">
        <v>1948</v>
      </c>
    </row>
    <row r="15169" spans="1:7" ht="14.4">
      <c r="A15169" s="27" t="str">
        <f>VLOOKUP(C15169,'user list'!A:B,2,0)</f>
        <v>Admin</v>
      </c>
      <c r="B15169" s="172">
        <v>45821.157685185186</v>
      </c>
      <c r="C15169" s="69" t="s">
        <v>186</v>
      </c>
      <c r="D15169" s="69" t="s">
        <v>1937</v>
      </c>
      <c r="E15169" s="69" t="s">
        <v>2062</v>
      </c>
      <c r="F15169" s="69">
        <v>2248</v>
      </c>
      <c r="G15169" s="69" t="s">
        <v>1948</v>
      </c>
    </row>
    <row r="15170" spans="1:7" ht="14.4">
      <c r="A15170" s="27" t="str">
        <f>VLOOKUP(C15170,'user list'!A:B,2,0)</f>
        <v>Admin</v>
      </c>
      <c r="B15170" s="172">
        <v>45821.157685185186</v>
      </c>
      <c r="C15170" s="69" t="s">
        <v>186</v>
      </c>
      <c r="D15170" s="69" t="s">
        <v>1937</v>
      </c>
      <c r="E15170" s="69" t="s">
        <v>1977</v>
      </c>
      <c r="F15170" s="69">
        <v>2247</v>
      </c>
      <c r="G15170" s="69" t="s">
        <v>1948</v>
      </c>
    </row>
    <row r="15171" spans="1:7" ht="14.4">
      <c r="A15171" s="27" t="str">
        <f>VLOOKUP(C15171,'user list'!A:B,2,0)</f>
        <v>Admin</v>
      </c>
      <c r="B15171" s="172">
        <v>45821.157685185186</v>
      </c>
      <c r="C15171" s="69" t="s">
        <v>186</v>
      </c>
      <c r="D15171" s="69" t="s">
        <v>1937</v>
      </c>
      <c r="E15171" s="69" t="s">
        <v>1976</v>
      </c>
      <c r="F15171" s="69">
        <v>2249</v>
      </c>
      <c r="G15171" s="69" t="s">
        <v>2440</v>
      </c>
    </row>
    <row r="15172" spans="1:7" ht="14.4">
      <c r="A15172" s="27" t="str">
        <f>VLOOKUP(C15172,'user list'!A:B,2,0)</f>
        <v>Admin</v>
      </c>
      <c r="B15172" s="172">
        <v>45821.157685185186</v>
      </c>
      <c r="C15172" s="69" t="s">
        <v>186</v>
      </c>
      <c r="D15172" s="69" t="s">
        <v>1937</v>
      </c>
      <c r="E15172" s="69" t="s">
        <v>2062</v>
      </c>
      <c r="F15172" s="69">
        <v>2248</v>
      </c>
      <c r="G15172" s="69" t="s">
        <v>1948</v>
      </c>
    </row>
    <row r="15173" spans="1:7" ht="14.4">
      <c r="A15173" s="27" t="str">
        <f>VLOOKUP(C15173,'user list'!A:B,2,0)</f>
        <v>Admin</v>
      </c>
      <c r="B15173" s="172">
        <v>45821.157685185186</v>
      </c>
      <c r="C15173" s="69" t="s">
        <v>186</v>
      </c>
      <c r="D15173" s="69" t="s">
        <v>1937</v>
      </c>
      <c r="E15173" s="69" t="s">
        <v>1976</v>
      </c>
      <c r="F15173" s="69">
        <v>2249</v>
      </c>
      <c r="G15173" s="69" t="s">
        <v>1948</v>
      </c>
    </row>
    <row r="15174" spans="1:7" ht="14.4">
      <c r="A15174" s="27" t="str">
        <f>VLOOKUP(C15174,'user list'!A:B,2,0)</f>
        <v>Admin</v>
      </c>
      <c r="B15174" s="172">
        <v>45821.157685185186</v>
      </c>
      <c r="C15174" s="69" t="s">
        <v>186</v>
      </c>
      <c r="D15174" s="69" t="s">
        <v>1937</v>
      </c>
      <c r="E15174" s="69" t="s">
        <v>2062</v>
      </c>
      <c r="F15174" s="69">
        <v>2248</v>
      </c>
      <c r="G15174" s="69" t="s">
        <v>1947</v>
      </c>
    </row>
    <row r="15175" spans="1:7" ht="14.4">
      <c r="A15175" s="27" t="str">
        <f>VLOOKUP(C15175,'user list'!A:B,2,0)</f>
        <v>Admin</v>
      </c>
      <c r="B15175" s="172">
        <v>45821.157685185186</v>
      </c>
      <c r="C15175" s="69" t="s">
        <v>186</v>
      </c>
      <c r="D15175" s="69" t="s">
        <v>1937</v>
      </c>
      <c r="E15175" s="69" t="s">
        <v>1977</v>
      </c>
      <c r="F15175" s="69">
        <v>2247</v>
      </c>
      <c r="G15175" s="69" t="s">
        <v>1947</v>
      </c>
    </row>
    <row r="15176" spans="1:7" ht="14.4">
      <c r="A15176" s="27" t="str">
        <f>VLOOKUP(C15176,'user list'!A:B,2,0)</f>
        <v>Admin</v>
      </c>
      <c r="B15176" s="172">
        <v>45821.157685185186</v>
      </c>
      <c r="C15176" s="69" t="s">
        <v>186</v>
      </c>
      <c r="D15176" s="69" t="s">
        <v>1937</v>
      </c>
      <c r="E15176" s="69" t="s">
        <v>1977</v>
      </c>
      <c r="F15176" s="69">
        <v>2247</v>
      </c>
      <c r="G15176" s="69" t="s">
        <v>1948</v>
      </c>
    </row>
    <row r="15177" spans="1:7" ht="14.4">
      <c r="A15177" s="27" t="str">
        <f>VLOOKUP(C15177,'user list'!A:B,2,0)</f>
        <v>Admin</v>
      </c>
      <c r="B15177" s="172">
        <v>45821.157685185186</v>
      </c>
      <c r="C15177" s="69" t="s">
        <v>186</v>
      </c>
      <c r="D15177" s="69" t="s">
        <v>1937</v>
      </c>
      <c r="E15177" s="69" t="s">
        <v>2062</v>
      </c>
      <c r="F15177" s="69">
        <v>2248</v>
      </c>
      <c r="G15177" s="69" t="s">
        <v>1948</v>
      </c>
    </row>
    <row r="15178" spans="1:7" ht="14.4">
      <c r="A15178" s="27" t="str">
        <f>VLOOKUP(C15178,'user list'!A:B,2,0)</f>
        <v>Admin</v>
      </c>
      <c r="B15178" s="172">
        <v>45821.157708333332</v>
      </c>
      <c r="C15178" s="69" t="s">
        <v>186</v>
      </c>
      <c r="D15178" s="69" t="s">
        <v>1937</v>
      </c>
      <c r="E15178" s="69" t="s">
        <v>1976</v>
      </c>
      <c r="F15178" s="69">
        <v>2249</v>
      </c>
      <c r="G15178" s="69" t="s">
        <v>2796</v>
      </c>
    </row>
    <row r="15179" spans="1:7" ht="14.4">
      <c r="A15179" s="27" t="str">
        <f>VLOOKUP(C15179,'user list'!A:B,2,0)</f>
        <v>Admin</v>
      </c>
      <c r="B15179" s="172">
        <v>45821.157719907409</v>
      </c>
      <c r="C15179" s="69" t="s">
        <v>186</v>
      </c>
      <c r="D15179" s="69" t="s">
        <v>1937</v>
      </c>
      <c r="E15179" s="69" t="s">
        <v>1976</v>
      </c>
      <c r="F15179" s="69">
        <v>2249</v>
      </c>
      <c r="G15179" s="69" t="s">
        <v>1948</v>
      </c>
    </row>
    <row r="15180" spans="1:7" ht="14.4">
      <c r="A15180" s="27" t="str">
        <f>VLOOKUP(C15180,'user list'!A:B,2,0)</f>
        <v>OCM</v>
      </c>
      <c r="B15180" s="172">
        <v>45821.158194444448</v>
      </c>
      <c r="C15180" s="69" t="s">
        <v>230</v>
      </c>
      <c r="D15180" s="69" t="s">
        <v>1937</v>
      </c>
      <c r="E15180" s="69" t="s">
        <v>2062</v>
      </c>
      <c r="F15180" s="69">
        <v>2248</v>
      </c>
      <c r="G15180" s="69" t="s">
        <v>1939</v>
      </c>
    </row>
    <row r="15181" spans="1:7" ht="14.4">
      <c r="A15181" s="27" t="str">
        <f>VLOOKUP(C15181,'user list'!A:B,2,0)</f>
        <v>OCM</v>
      </c>
      <c r="B15181" s="172">
        <v>45821.158217592594</v>
      </c>
      <c r="C15181" s="69" t="s">
        <v>230</v>
      </c>
      <c r="D15181" s="69" t="s">
        <v>1937</v>
      </c>
      <c r="E15181" s="69" t="s">
        <v>1977</v>
      </c>
      <c r="F15181" s="69">
        <v>2247</v>
      </c>
      <c r="G15181" s="69" t="s">
        <v>1939</v>
      </c>
    </row>
    <row r="15182" spans="1:7" ht="14.4">
      <c r="A15182" s="27" t="str">
        <f>VLOOKUP(C15182,'user list'!A:B,2,0)</f>
        <v>OCM</v>
      </c>
      <c r="B15182" s="172">
        <v>45821.159062500003</v>
      </c>
      <c r="C15182" s="69" t="s">
        <v>230</v>
      </c>
      <c r="D15182" s="69" t="s">
        <v>1937</v>
      </c>
      <c r="E15182" s="69" t="s">
        <v>1976</v>
      </c>
      <c r="F15182" s="69">
        <v>2249</v>
      </c>
      <c r="G15182" s="69" t="s">
        <v>1939</v>
      </c>
    </row>
    <row r="15183" spans="1:7" ht="14.4">
      <c r="A15183" s="27" t="str">
        <f>VLOOKUP(C15183,'user list'!A:B,2,0)</f>
        <v>Admin</v>
      </c>
      <c r="B15183" s="172">
        <v>45821.159189814818</v>
      </c>
      <c r="C15183" s="69" t="s">
        <v>186</v>
      </c>
      <c r="D15183" s="69" t="s">
        <v>1937</v>
      </c>
      <c r="E15183" s="69" t="s">
        <v>2062</v>
      </c>
      <c r="F15183" s="69">
        <v>2248</v>
      </c>
      <c r="G15183" s="69" t="s">
        <v>1947</v>
      </c>
    </row>
    <row r="15184" spans="1:7" ht="14.4">
      <c r="A15184" s="27" t="str">
        <f>VLOOKUP(C15184,'user list'!A:B,2,0)</f>
        <v>Admin</v>
      </c>
      <c r="B15184" s="172">
        <v>45821.159201388888</v>
      </c>
      <c r="C15184" s="69" t="s">
        <v>186</v>
      </c>
      <c r="D15184" s="69" t="s">
        <v>1937</v>
      </c>
      <c r="E15184" s="69" t="s">
        <v>2062</v>
      </c>
      <c r="F15184" s="69">
        <v>2248</v>
      </c>
      <c r="G15184" s="69" t="s">
        <v>1948</v>
      </c>
    </row>
    <row r="15185" spans="1:7" ht="14.4">
      <c r="A15185" s="27" t="str">
        <f>VLOOKUP(C15185,'user list'!A:B,2,0)</f>
        <v>Admin</v>
      </c>
      <c r="B15185" s="172">
        <v>45821.159201388888</v>
      </c>
      <c r="C15185" s="69" t="s">
        <v>186</v>
      </c>
      <c r="D15185" s="69" t="s">
        <v>1937</v>
      </c>
      <c r="E15185" s="69" t="s">
        <v>1977</v>
      </c>
      <c r="F15185" s="69">
        <v>2247</v>
      </c>
      <c r="G15185" s="69" t="s">
        <v>1948</v>
      </c>
    </row>
    <row r="15186" spans="1:7" ht="14.4">
      <c r="A15186" s="27" t="str">
        <f>VLOOKUP(C15186,'user list'!A:B,2,0)</f>
        <v>OCM</v>
      </c>
      <c r="B15186" s="172">
        <v>45821.159409722219</v>
      </c>
      <c r="C15186" s="69" t="s">
        <v>230</v>
      </c>
      <c r="D15186" s="69" t="s">
        <v>1937</v>
      </c>
      <c r="E15186" s="69" t="s">
        <v>2062</v>
      </c>
      <c r="F15186" s="69">
        <v>2248</v>
      </c>
      <c r="G15186" s="69" t="s">
        <v>1939</v>
      </c>
    </row>
    <row r="15187" spans="1:7" ht="14.4">
      <c r="A15187" s="27" t="str">
        <f>VLOOKUP(C15187,'user list'!A:B,2,0)</f>
        <v>OCM</v>
      </c>
      <c r="B15187" s="172">
        <v>45821.159456018519</v>
      </c>
      <c r="C15187" s="69" t="s">
        <v>230</v>
      </c>
      <c r="D15187" s="69" t="s">
        <v>1937</v>
      </c>
      <c r="E15187" s="69" t="s">
        <v>1977</v>
      </c>
      <c r="F15187" s="69">
        <v>2247</v>
      </c>
      <c r="G15187" s="69" t="s">
        <v>1939</v>
      </c>
    </row>
    <row r="15188" spans="1:7" ht="14.4">
      <c r="A15188" s="27" t="str">
        <f>VLOOKUP(C15188,'user list'!A:B,2,0)</f>
        <v>Admin</v>
      </c>
      <c r="B15188" s="172">
        <v>45821.160902777781</v>
      </c>
      <c r="C15188" s="69" t="s">
        <v>186</v>
      </c>
      <c r="D15188" s="69" t="s">
        <v>1937</v>
      </c>
      <c r="E15188" s="69" t="s">
        <v>2062</v>
      </c>
      <c r="F15188" s="69">
        <v>2248</v>
      </c>
      <c r="G15188" s="69" t="s">
        <v>1939</v>
      </c>
    </row>
    <row r="15189" spans="1:7" ht="14.4">
      <c r="A15189" s="27" t="str">
        <f>VLOOKUP(C15189,'user list'!A:B,2,0)</f>
        <v>Admin</v>
      </c>
      <c r="B15189" s="172">
        <v>45821.160937499997</v>
      </c>
      <c r="C15189" s="69" t="s">
        <v>186</v>
      </c>
      <c r="D15189" s="69" t="s">
        <v>1937</v>
      </c>
      <c r="E15189" s="69" t="s">
        <v>1977</v>
      </c>
      <c r="F15189" s="69">
        <v>2247</v>
      </c>
      <c r="G15189" s="69" t="s">
        <v>1939</v>
      </c>
    </row>
    <row r="15190" spans="1:7" ht="14.4">
      <c r="A15190" s="27" t="str">
        <f>VLOOKUP(C15190,'user list'!A:B,2,0)</f>
        <v>Admin</v>
      </c>
      <c r="B15190" s="172">
        <v>45821.161932870367</v>
      </c>
      <c r="C15190" s="69" t="s">
        <v>186</v>
      </c>
      <c r="D15190" s="69" t="s">
        <v>1937</v>
      </c>
      <c r="E15190" s="69" t="s">
        <v>1977</v>
      </c>
      <c r="F15190" s="69">
        <v>2247</v>
      </c>
      <c r="G15190" s="69" t="s">
        <v>1947</v>
      </c>
    </row>
    <row r="15191" spans="1:7" ht="14.4">
      <c r="A15191" s="27" t="str">
        <f>VLOOKUP(C15191,'user list'!A:B,2,0)</f>
        <v>Admin</v>
      </c>
      <c r="B15191" s="172">
        <v>45821.161932870367</v>
      </c>
      <c r="C15191" s="69" t="s">
        <v>186</v>
      </c>
      <c r="D15191" s="69" t="s">
        <v>1937</v>
      </c>
      <c r="E15191" s="69" t="s">
        <v>1977</v>
      </c>
      <c r="F15191" s="69">
        <v>2247</v>
      </c>
      <c r="G15191" s="69" t="s">
        <v>1948</v>
      </c>
    </row>
    <row r="15192" spans="1:7" ht="14.4">
      <c r="A15192" s="27" t="str">
        <f>VLOOKUP(C15192,'user list'!A:B,2,0)</f>
        <v>Admin</v>
      </c>
      <c r="B15192" s="172">
        <v>45821.161932870367</v>
      </c>
      <c r="C15192" s="69" t="s">
        <v>186</v>
      </c>
      <c r="D15192" s="69" t="s">
        <v>1937</v>
      </c>
      <c r="E15192" s="69" t="s">
        <v>1977</v>
      </c>
      <c r="F15192" s="69">
        <v>2247</v>
      </c>
      <c r="G15192" s="69" t="s">
        <v>1939</v>
      </c>
    </row>
    <row r="15193" spans="1:7" ht="14.4">
      <c r="A15193" s="27" t="str">
        <f>VLOOKUP(C15193,'user list'!A:B,2,0)</f>
        <v>Admin</v>
      </c>
      <c r="B15193" s="172">
        <v>45821.161932870367</v>
      </c>
      <c r="C15193" s="69" t="s">
        <v>186</v>
      </c>
      <c r="D15193" s="69" t="s">
        <v>1937</v>
      </c>
      <c r="E15193" s="69" t="s">
        <v>1977</v>
      </c>
      <c r="F15193" s="69">
        <v>2247</v>
      </c>
      <c r="G15193" s="69" t="s">
        <v>1948</v>
      </c>
    </row>
    <row r="15194" spans="1:7" ht="14.4">
      <c r="A15194" s="27" t="str">
        <f>VLOOKUP(C15194,'user list'!A:B,2,0)</f>
        <v>Admin</v>
      </c>
      <c r="B15194" s="172">
        <v>45821.163854166669</v>
      </c>
      <c r="C15194" s="69" t="s">
        <v>186</v>
      </c>
      <c r="D15194" s="69" t="s">
        <v>1937</v>
      </c>
      <c r="E15194" s="69" t="s">
        <v>2062</v>
      </c>
      <c r="F15194" s="69">
        <v>2248</v>
      </c>
      <c r="G15194" s="69" t="s">
        <v>1963</v>
      </c>
    </row>
    <row r="15195" spans="1:7" ht="14.4">
      <c r="A15195" s="27" t="str">
        <f>VLOOKUP(C15195,'user list'!A:B,2,0)</f>
        <v>Admin</v>
      </c>
      <c r="B15195" s="172">
        <v>45821.163854166669</v>
      </c>
      <c r="C15195" s="69" t="s">
        <v>186</v>
      </c>
      <c r="D15195" s="69" t="s">
        <v>1937</v>
      </c>
      <c r="E15195" s="69" t="s">
        <v>1977</v>
      </c>
      <c r="F15195" s="69">
        <v>2247</v>
      </c>
      <c r="G15195" s="69" t="s">
        <v>1963</v>
      </c>
    </row>
    <row r="15196" spans="1:7" ht="14.4">
      <c r="A15196" s="27" t="str">
        <f>VLOOKUP(C15196,'user list'!A:B,2,0)</f>
        <v>OCM</v>
      </c>
      <c r="B15196" s="172">
        <v>45821.164548611108</v>
      </c>
      <c r="C15196" s="69" t="s">
        <v>230</v>
      </c>
      <c r="D15196" s="69" t="s">
        <v>1937</v>
      </c>
      <c r="E15196" s="69" t="s">
        <v>2062</v>
      </c>
      <c r="F15196" s="69">
        <v>2250</v>
      </c>
      <c r="G15196" s="69" t="s">
        <v>2440</v>
      </c>
    </row>
    <row r="15197" spans="1:7" ht="14.4">
      <c r="A15197" s="27" t="str">
        <f>VLOOKUP(C15197,'user list'!A:B,2,0)</f>
        <v>Admin</v>
      </c>
      <c r="B15197" s="172">
        <v>45821.164548611108</v>
      </c>
      <c r="C15197" s="69" t="s">
        <v>186</v>
      </c>
      <c r="D15197" s="69" t="s">
        <v>1937</v>
      </c>
      <c r="E15197" s="69" t="s">
        <v>2062</v>
      </c>
      <c r="F15197" s="69">
        <v>2250</v>
      </c>
      <c r="G15197" s="69" t="s">
        <v>1948</v>
      </c>
    </row>
    <row r="15198" spans="1:7" ht="14.4">
      <c r="A15198" s="27" t="str">
        <f>VLOOKUP(C15198,'user list'!A:B,2,0)</f>
        <v>Admin</v>
      </c>
      <c r="B15198" s="172">
        <v>45821.164548611108</v>
      </c>
      <c r="C15198" s="69" t="s">
        <v>186</v>
      </c>
      <c r="D15198" s="69" t="s">
        <v>1937</v>
      </c>
      <c r="E15198" s="69" t="s">
        <v>2062</v>
      </c>
      <c r="F15198" s="69">
        <v>2250</v>
      </c>
      <c r="G15198" s="69" t="s">
        <v>1947</v>
      </c>
    </row>
    <row r="15199" spans="1:7" ht="14.4">
      <c r="A15199" s="27" t="str">
        <f>VLOOKUP(C15199,'user list'!A:B,2,0)</f>
        <v>Admin</v>
      </c>
      <c r="B15199" s="172">
        <v>45821.164560185185</v>
      </c>
      <c r="C15199" s="69" t="s">
        <v>186</v>
      </c>
      <c r="D15199" s="69" t="s">
        <v>1937</v>
      </c>
      <c r="E15199" s="69" t="s">
        <v>2062</v>
      </c>
      <c r="F15199" s="69">
        <v>2250</v>
      </c>
      <c r="G15199" s="69" t="s">
        <v>1948</v>
      </c>
    </row>
    <row r="15200" spans="1:7" ht="14.4">
      <c r="A15200" s="27" t="str">
        <f>VLOOKUP(C15200,'user list'!A:B,2,0)</f>
        <v>Admin</v>
      </c>
      <c r="B15200" s="172">
        <v>45821.164560185185</v>
      </c>
      <c r="C15200" s="69" t="s">
        <v>186</v>
      </c>
      <c r="D15200" s="69" t="s">
        <v>1937</v>
      </c>
      <c r="E15200" s="69" t="s">
        <v>2062</v>
      </c>
      <c r="F15200" s="69">
        <v>2250</v>
      </c>
      <c r="G15200" s="69" t="s">
        <v>1948</v>
      </c>
    </row>
    <row r="15201" spans="1:7" ht="14.4">
      <c r="A15201" s="27" t="str">
        <f>VLOOKUP(C15201,'user list'!A:B,2,0)</f>
        <v>OCM</v>
      </c>
      <c r="B15201" s="172">
        <v>45821.164641203701</v>
      </c>
      <c r="C15201" s="69" t="s">
        <v>230</v>
      </c>
      <c r="D15201" s="69" t="s">
        <v>1937</v>
      </c>
      <c r="E15201" s="69" t="s">
        <v>2062</v>
      </c>
      <c r="F15201" s="69">
        <v>2250</v>
      </c>
      <c r="G15201" s="69" t="s">
        <v>1939</v>
      </c>
    </row>
    <row r="15202" spans="1:7" ht="14.4">
      <c r="A15202" s="27" t="str">
        <f>VLOOKUP(C15202,'user list'!A:B,2,0)</f>
        <v>OCM</v>
      </c>
      <c r="B15202" s="172">
        <v>45821.164652777778</v>
      </c>
      <c r="C15202" s="69" t="s">
        <v>230</v>
      </c>
      <c r="D15202" s="69" t="s">
        <v>1937</v>
      </c>
      <c r="E15202" s="69" t="s">
        <v>2062</v>
      </c>
      <c r="F15202" s="69">
        <v>2250</v>
      </c>
      <c r="G15202" s="69" t="s">
        <v>1939</v>
      </c>
    </row>
    <row r="15203" spans="1:7" ht="14.4">
      <c r="A15203" s="27" t="str">
        <f>VLOOKUP(C15203,'user list'!A:B,2,0)</f>
        <v>OCM</v>
      </c>
      <c r="B15203" s="172">
        <v>45821.164895833332</v>
      </c>
      <c r="C15203" s="69" t="s">
        <v>230</v>
      </c>
      <c r="D15203" s="69" t="s">
        <v>1937</v>
      </c>
      <c r="E15203" s="69" t="s">
        <v>2062</v>
      </c>
      <c r="F15203" s="69">
        <v>2250</v>
      </c>
      <c r="G15203" s="69" t="s">
        <v>1947</v>
      </c>
    </row>
    <row r="15204" spans="1:7" ht="14.4">
      <c r="A15204" s="27" t="str">
        <f>VLOOKUP(C15204,'user list'!A:B,2,0)</f>
        <v>OCM</v>
      </c>
      <c r="B15204" s="172">
        <v>45821.164895833332</v>
      </c>
      <c r="C15204" s="69" t="s">
        <v>230</v>
      </c>
      <c r="D15204" s="69" t="s">
        <v>1937</v>
      </c>
      <c r="E15204" s="69" t="s">
        <v>2062</v>
      </c>
      <c r="F15204" s="69">
        <v>2250</v>
      </c>
      <c r="G15204" s="69" t="s">
        <v>1948</v>
      </c>
    </row>
    <row r="15205" spans="1:7" ht="14.4">
      <c r="A15205" s="27" t="str">
        <f>VLOOKUP(C15205,'user list'!A:B,2,0)</f>
        <v>Admin</v>
      </c>
      <c r="B15205" s="172">
        <v>45821.164895833332</v>
      </c>
      <c r="C15205" s="69" t="s">
        <v>186</v>
      </c>
      <c r="D15205" s="69" t="s">
        <v>1937</v>
      </c>
      <c r="E15205" s="69" t="s">
        <v>2062</v>
      </c>
      <c r="F15205" s="69">
        <v>2250</v>
      </c>
      <c r="G15205" s="69" t="s">
        <v>1948</v>
      </c>
    </row>
    <row r="15206" spans="1:7" ht="14.4">
      <c r="A15206" s="27" t="str">
        <f>VLOOKUP(C15206,'user list'!A:B,2,0)</f>
        <v>Admin</v>
      </c>
      <c r="B15206" s="172">
        <v>45821.165289351855</v>
      </c>
      <c r="C15206" s="69" t="s">
        <v>186</v>
      </c>
      <c r="D15206" s="69" t="s">
        <v>1937</v>
      </c>
      <c r="E15206" s="69" t="s">
        <v>2062</v>
      </c>
      <c r="F15206" s="69">
        <v>2250</v>
      </c>
      <c r="G15206" s="69" t="s">
        <v>1939</v>
      </c>
    </row>
    <row r="15207" spans="1:7" ht="14.4">
      <c r="A15207" s="27" t="str">
        <f>VLOOKUP(C15207,'user list'!A:B,2,0)</f>
        <v>Admin</v>
      </c>
      <c r="B15207" s="172">
        <v>45821.16542824074</v>
      </c>
      <c r="C15207" s="69" t="s">
        <v>186</v>
      </c>
      <c r="D15207" s="69" t="s">
        <v>1937</v>
      </c>
      <c r="E15207" s="69" t="s">
        <v>2062</v>
      </c>
      <c r="F15207" s="69">
        <v>2250</v>
      </c>
      <c r="G15207" s="69" t="s">
        <v>1947</v>
      </c>
    </row>
    <row r="15208" spans="1:7" ht="14.4">
      <c r="A15208" s="27" t="str">
        <f>VLOOKUP(C15208,'user list'!A:B,2,0)</f>
        <v>Admin</v>
      </c>
      <c r="B15208" s="172">
        <v>45821.16542824074</v>
      </c>
      <c r="C15208" s="69" t="s">
        <v>186</v>
      </c>
      <c r="D15208" s="69" t="s">
        <v>1937</v>
      </c>
      <c r="E15208" s="69" t="s">
        <v>2062</v>
      </c>
      <c r="F15208" s="69">
        <v>2250</v>
      </c>
      <c r="G15208" s="69" t="s">
        <v>1948</v>
      </c>
    </row>
    <row r="15209" spans="1:7" ht="14.4">
      <c r="A15209" s="27" t="str">
        <f>VLOOKUP(C15209,'user list'!A:B,2,0)</f>
        <v>Admin</v>
      </c>
      <c r="B15209" s="172">
        <v>45821.16542824074</v>
      </c>
      <c r="C15209" s="69" t="s">
        <v>186</v>
      </c>
      <c r="D15209" s="69" t="s">
        <v>1937</v>
      </c>
      <c r="E15209" s="69" t="s">
        <v>2062</v>
      </c>
      <c r="F15209" s="69">
        <v>2250</v>
      </c>
      <c r="G15209" s="69" t="s">
        <v>1939</v>
      </c>
    </row>
    <row r="15210" spans="1:7" ht="14.4">
      <c r="A15210" s="27" t="str">
        <f>VLOOKUP(C15210,'user list'!A:B,2,0)</f>
        <v>Admin</v>
      </c>
      <c r="B15210" s="172">
        <v>45821.16542824074</v>
      </c>
      <c r="C15210" s="69" t="s">
        <v>186</v>
      </c>
      <c r="D15210" s="69" t="s">
        <v>1937</v>
      </c>
      <c r="E15210" s="69" t="s">
        <v>2062</v>
      </c>
      <c r="F15210" s="69">
        <v>2250</v>
      </c>
      <c r="G15210" s="69" t="s">
        <v>1948</v>
      </c>
    </row>
    <row r="15211" spans="1:7" ht="14.4">
      <c r="A15211" s="27" t="str">
        <f>VLOOKUP(C15211,'user list'!A:B,2,0)</f>
        <v>OCM</v>
      </c>
      <c r="B15211" s="172">
        <v>45821.166238425925</v>
      </c>
      <c r="C15211" s="69" t="s">
        <v>230</v>
      </c>
      <c r="D15211" s="69" t="s">
        <v>1937</v>
      </c>
      <c r="E15211" s="69" t="s">
        <v>2062</v>
      </c>
      <c r="F15211" s="69">
        <v>2251</v>
      </c>
      <c r="G15211" s="69" t="s">
        <v>2440</v>
      </c>
    </row>
    <row r="15212" spans="1:7" ht="14.4">
      <c r="A15212" s="27" t="str">
        <f>VLOOKUP(C15212,'user list'!A:B,2,0)</f>
        <v>Admin</v>
      </c>
      <c r="B15212" s="172">
        <v>45821.166238425925</v>
      </c>
      <c r="C15212" s="69" t="s">
        <v>186</v>
      </c>
      <c r="D15212" s="69" t="s">
        <v>1937</v>
      </c>
      <c r="E15212" s="69" t="s">
        <v>1976</v>
      </c>
      <c r="F15212" s="69">
        <v>2252</v>
      </c>
      <c r="G15212" s="69" t="s">
        <v>2440</v>
      </c>
    </row>
    <row r="15213" spans="1:7" ht="14.4">
      <c r="A15213" s="27" t="str">
        <f>VLOOKUP(C15213,'user list'!A:B,2,0)</f>
        <v>Admin</v>
      </c>
      <c r="B15213" s="172">
        <v>45821.166238425925</v>
      </c>
      <c r="C15213" s="69" t="s">
        <v>186</v>
      </c>
      <c r="D15213" s="69" t="s">
        <v>1937</v>
      </c>
      <c r="E15213" s="69" t="s">
        <v>2062</v>
      </c>
      <c r="F15213" s="69">
        <v>2251</v>
      </c>
      <c r="G15213" s="69" t="s">
        <v>1948</v>
      </c>
    </row>
    <row r="15214" spans="1:7" ht="14.4">
      <c r="A15214" s="27" t="str">
        <f>VLOOKUP(C15214,'user list'!A:B,2,0)</f>
        <v>Admin</v>
      </c>
      <c r="B15214" s="172">
        <v>45821.166238425925</v>
      </c>
      <c r="C15214" s="69" t="s">
        <v>186</v>
      </c>
      <c r="D15214" s="69" t="s">
        <v>1937</v>
      </c>
      <c r="E15214" s="69" t="s">
        <v>1976</v>
      </c>
      <c r="F15214" s="69">
        <v>2252</v>
      </c>
      <c r="G15214" s="69" t="s">
        <v>1948</v>
      </c>
    </row>
    <row r="15215" spans="1:7" ht="14.4">
      <c r="A15215" s="27" t="str">
        <f>VLOOKUP(C15215,'user list'!A:B,2,0)</f>
        <v>Admin</v>
      </c>
      <c r="B15215" s="172">
        <v>45821.166238425925</v>
      </c>
      <c r="C15215" s="69" t="s">
        <v>186</v>
      </c>
      <c r="D15215" s="69" t="s">
        <v>1937</v>
      </c>
      <c r="E15215" s="69" t="s">
        <v>2062</v>
      </c>
      <c r="F15215" s="69">
        <v>2251</v>
      </c>
      <c r="G15215" s="69" t="s">
        <v>1947</v>
      </c>
    </row>
    <row r="15216" spans="1:7" ht="14.4">
      <c r="A15216" s="27" t="str">
        <f>VLOOKUP(C15216,'user list'!A:B,2,0)</f>
        <v>Admin</v>
      </c>
      <c r="B15216" s="172">
        <v>45821.166238425925</v>
      </c>
      <c r="C15216" s="69" t="s">
        <v>186</v>
      </c>
      <c r="D15216" s="69" t="s">
        <v>1937</v>
      </c>
      <c r="E15216" s="69" t="s">
        <v>2062</v>
      </c>
      <c r="F15216" s="69">
        <v>2251</v>
      </c>
      <c r="G15216" s="69" t="s">
        <v>1948</v>
      </c>
    </row>
    <row r="15217" spans="1:7" ht="14.4">
      <c r="A15217" s="27" t="str">
        <f>VLOOKUP(C15217,'user list'!A:B,2,0)</f>
        <v>Admin</v>
      </c>
      <c r="B15217" s="172">
        <v>45821.166273148148</v>
      </c>
      <c r="C15217" s="69" t="s">
        <v>186</v>
      </c>
      <c r="D15217" s="69" t="s">
        <v>1937</v>
      </c>
      <c r="E15217" s="69" t="s">
        <v>1976</v>
      </c>
      <c r="F15217" s="69">
        <v>2252</v>
      </c>
      <c r="G15217" s="69" t="s">
        <v>2796</v>
      </c>
    </row>
    <row r="15218" spans="1:7" ht="14.4">
      <c r="A15218" s="27" t="str">
        <f>VLOOKUP(C15218,'user list'!A:B,2,0)</f>
        <v>Admin</v>
      </c>
      <c r="B15218" s="172">
        <v>45821.166273148148</v>
      </c>
      <c r="C15218" s="69" t="s">
        <v>186</v>
      </c>
      <c r="D15218" s="69" t="s">
        <v>1937</v>
      </c>
      <c r="E15218" s="69" t="s">
        <v>1976</v>
      </c>
      <c r="F15218" s="69">
        <v>2252</v>
      </c>
      <c r="G15218" s="69" t="s">
        <v>1948</v>
      </c>
    </row>
    <row r="15219" spans="1:7" ht="14.4">
      <c r="A15219" s="27" t="str">
        <f>VLOOKUP(C15219,'user list'!A:B,2,0)</f>
        <v>OCM</v>
      </c>
      <c r="B15219" s="172">
        <v>45821.166504629633</v>
      </c>
      <c r="C15219" s="69" t="s">
        <v>230</v>
      </c>
      <c r="D15219" s="69" t="s">
        <v>1937</v>
      </c>
      <c r="E15219" s="69" t="s">
        <v>1976</v>
      </c>
      <c r="F15219" s="69">
        <v>2252</v>
      </c>
      <c r="G15219" s="69" t="s">
        <v>1939</v>
      </c>
    </row>
    <row r="15220" spans="1:7" ht="14.4">
      <c r="A15220" s="27" t="str">
        <f>VLOOKUP(C15220,'user list'!A:B,2,0)</f>
        <v>Admin</v>
      </c>
      <c r="B15220" s="172">
        <v>45821.16678240741</v>
      </c>
      <c r="C15220" s="69" t="s">
        <v>186</v>
      </c>
      <c r="D15220" s="69" t="s">
        <v>1937</v>
      </c>
      <c r="E15220" s="69" t="s">
        <v>1976</v>
      </c>
      <c r="F15220" s="69">
        <v>2249</v>
      </c>
      <c r="G15220" s="69" t="s">
        <v>1939</v>
      </c>
    </row>
    <row r="15221" spans="1:7" ht="14.4">
      <c r="A15221" s="27" t="str">
        <f>VLOOKUP(C15221,'user list'!A:B,2,0)</f>
        <v>Admin</v>
      </c>
      <c r="B15221" s="172">
        <v>45821.16678240741</v>
      </c>
      <c r="C15221" s="69" t="s">
        <v>186</v>
      </c>
      <c r="D15221" s="69" t="s">
        <v>1937</v>
      </c>
      <c r="E15221" s="69" t="s">
        <v>1976</v>
      </c>
      <c r="F15221" s="69">
        <v>2249</v>
      </c>
      <c r="G15221" s="69" t="s">
        <v>1939</v>
      </c>
    </row>
    <row r="15222" spans="1:7" ht="14.4">
      <c r="A15222" s="27" t="str">
        <f>VLOOKUP(C15222,'user list'!A:B,2,0)</f>
        <v>Admin</v>
      </c>
      <c r="B15222" s="172">
        <v>45821.166863425926</v>
      </c>
      <c r="C15222" s="69" t="s">
        <v>186</v>
      </c>
      <c r="D15222" s="69" t="s">
        <v>1937</v>
      </c>
      <c r="E15222" s="69" t="s">
        <v>1976</v>
      </c>
      <c r="F15222" s="69">
        <v>2252</v>
      </c>
      <c r="G15222" s="69" t="s">
        <v>1939</v>
      </c>
    </row>
    <row r="15223" spans="1:7" ht="14.4">
      <c r="A15223" s="27" t="str">
        <f>VLOOKUP(C15223,'user list'!A:B,2,0)</f>
        <v>Admin</v>
      </c>
      <c r="B15223" s="172">
        <v>45821.166863425926</v>
      </c>
      <c r="C15223" s="69" t="s">
        <v>186</v>
      </c>
      <c r="D15223" s="69" t="s">
        <v>1937</v>
      </c>
      <c r="E15223" s="69" t="s">
        <v>1976</v>
      </c>
      <c r="F15223" s="69">
        <v>2252</v>
      </c>
      <c r="G15223" s="69" t="s">
        <v>1939</v>
      </c>
    </row>
    <row r="15224" spans="1:7" ht="14.4">
      <c r="A15224" s="27" t="str">
        <f>VLOOKUP(C15224,'user list'!A:B,2,0)</f>
        <v>Admin</v>
      </c>
      <c r="B15224" s="172">
        <v>45821.16715277778</v>
      </c>
      <c r="C15224" s="69" t="s">
        <v>186</v>
      </c>
      <c r="D15224" s="69" t="s">
        <v>1937</v>
      </c>
      <c r="E15224" s="69" t="s">
        <v>1976</v>
      </c>
      <c r="F15224" s="69">
        <v>2249</v>
      </c>
      <c r="G15224" s="69" t="s">
        <v>1948</v>
      </c>
    </row>
    <row r="15225" spans="1:7" ht="14.4">
      <c r="A15225" s="27" t="str">
        <f>VLOOKUP(C15225,'user list'!A:B,2,0)</f>
        <v>Admin</v>
      </c>
      <c r="B15225" s="172">
        <v>45821.167199074072</v>
      </c>
      <c r="C15225" s="69" t="s">
        <v>186</v>
      </c>
      <c r="D15225" s="69" t="s">
        <v>1937</v>
      </c>
      <c r="E15225" s="69" t="s">
        <v>1976</v>
      </c>
      <c r="F15225" s="69">
        <v>2252</v>
      </c>
      <c r="G15225" s="69" t="s">
        <v>1948</v>
      </c>
    </row>
    <row r="15226" spans="1:7" ht="14.4">
      <c r="A15226" s="27" t="str">
        <f>VLOOKUP(C15226,'user list'!A:B,2,0)</f>
        <v>Admin</v>
      </c>
      <c r="B15226" s="172">
        <v>45821.167430555557</v>
      </c>
      <c r="C15226" s="69" t="s">
        <v>186</v>
      </c>
      <c r="D15226" s="69" t="s">
        <v>1937</v>
      </c>
      <c r="E15226" s="69" t="s">
        <v>2784</v>
      </c>
      <c r="F15226" s="69">
        <v>2236</v>
      </c>
      <c r="G15226" s="69" t="s">
        <v>1939</v>
      </c>
    </row>
    <row r="15227" spans="1:7" ht="14.4">
      <c r="A15227" s="27" t="str">
        <f>VLOOKUP(C15227,'user list'!A:B,2,0)</f>
        <v>OCM</v>
      </c>
      <c r="B15227" s="172">
        <v>45821.168888888889</v>
      </c>
      <c r="C15227" s="69" t="s">
        <v>230</v>
      </c>
      <c r="D15227" s="69" t="s">
        <v>1937</v>
      </c>
      <c r="E15227" s="69" t="s">
        <v>2797</v>
      </c>
      <c r="F15227" s="69">
        <v>2253</v>
      </c>
      <c r="G15227" s="69" t="s">
        <v>2440</v>
      </c>
    </row>
    <row r="15228" spans="1:7" ht="14.4">
      <c r="A15228" s="27" t="str">
        <f>VLOOKUP(C15228,'user list'!A:B,2,0)</f>
        <v>Admin</v>
      </c>
      <c r="B15228" s="172">
        <v>45821.168888888889</v>
      </c>
      <c r="C15228" s="69" t="s">
        <v>186</v>
      </c>
      <c r="D15228" s="69" t="s">
        <v>1937</v>
      </c>
      <c r="E15228" s="69" t="s">
        <v>2797</v>
      </c>
      <c r="F15228" s="69">
        <v>2253</v>
      </c>
      <c r="G15228" s="69" t="s">
        <v>1948</v>
      </c>
    </row>
    <row r="15229" spans="1:7" ht="14.4">
      <c r="A15229" s="27" t="str">
        <f>VLOOKUP(C15229,'user list'!A:B,2,0)</f>
        <v>Admin</v>
      </c>
      <c r="B15229" s="172">
        <v>45821.168888888889</v>
      </c>
      <c r="C15229" s="69" t="s">
        <v>186</v>
      </c>
      <c r="D15229" s="69" t="s">
        <v>1937</v>
      </c>
      <c r="E15229" s="69" t="s">
        <v>2797</v>
      </c>
      <c r="F15229" s="69">
        <v>2253</v>
      </c>
      <c r="G15229" s="69" t="s">
        <v>1948</v>
      </c>
    </row>
    <row r="15230" spans="1:7" ht="14.4">
      <c r="A15230" s="27" t="str">
        <f>VLOOKUP(C15230,'user list'!A:B,2,0)</f>
        <v>Admin</v>
      </c>
      <c r="B15230" s="172">
        <v>45821.168888888889</v>
      </c>
      <c r="C15230" s="69" t="s">
        <v>186</v>
      </c>
      <c r="D15230" s="69" t="s">
        <v>1937</v>
      </c>
      <c r="E15230" s="69" t="s">
        <v>2062</v>
      </c>
      <c r="F15230" s="69">
        <v>2251</v>
      </c>
      <c r="G15230" s="69" t="s">
        <v>1948</v>
      </c>
    </row>
    <row r="15231" spans="1:7" ht="14.4">
      <c r="A15231" s="27" t="str">
        <f>VLOOKUP(C15231,'user list'!A:B,2,0)</f>
        <v>Admin</v>
      </c>
      <c r="B15231" s="172">
        <v>45821.168888888889</v>
      </c>
      <c r="C15231" s="69" t="s">
        <v>186</v>
      </c>
      <c r="D15231" s="69" t="s">
        <v>1937</v>
      </c>
      <c r="E15231" s="69" t="s">
        <v>2797</v>
      </c>
      <c r="F15231" s="69">
        <v>2253</v>
      </c>
      <c r="G15231" s="69" t="s">
        <v>2513</v>
      </c>
    </row>
    <row r="15232" spans="1:7" ht="14.4">
      <c r="A15232" s="27" t="str">
        <f>VLOOKUP(C15232,'user list'!A:B,2,0)</f>
        <v>Admin</v>
      </c>
      <c r="B15232" s="172">
        <v>45821.168888888889</v>
      </c>
      <c r="C15232" s="69" t="s">
        <v>186</v>
      </c>
      <c r="D15232" s="69" t="s">
        <v>1937</v>
      </c>
      <c r="E15232" s="69" t="s">
        <v>2797</v>
      </c>
      <c r="F15232" s="69">
        <v>2253</v>
      </c>
      <c r="G15232" s="69" t="s">
        <v>1948</v>
      </c>
    </row>
    <row r="15233" spans="1:7" ht="14.4">
      <c r="A15233" s="27" t="str">
        <f>VLOOKUP(C15233,'user list'!A:B,2,0)</f>
        <v>Admin</v>
      </c>
      <c r="B15233" s="172">
        <v>45821.168900462966</v>
      </c>
      <c r="C15233" s="69" t="s">
        <v>186</v>
      </c>
      <c r="D15233" s="69" t="s">
        <v>1937</v>
      </c>
      <c r="E15233" s="69" t="s">
        <v>2797</v>
      </c>
      <c r="F15233" s="69">
        <v>2253</v>
      </c>
      <c r="G15233" s="69" t="s">
        <v>1947</v>
      </c>
    </row>
    <row r="15234" spans="1:7" ht="14.4">
      <c r="A15234" s="27" t="str">
        <f>VLOOKUP(C15234,'user list'!A:B,2,0)</f>
        <v>Admin</v>
      </c>
      <c r="B15234" s="172">
        <v>45821.168900462966</v>
      </c>
      <c r="C15234" s="69" t="s">
        <v>186</v>
      </c>
      <c r="D15234" s="69" t="s">
        <v>1937</v>
      </c>
      <c r="E15234" s="69" t="s">
        <v>2062</v>
      </c>
      <c r="F15234" s="69">
        <v>2251</v>
      </c>
      <c r="G15234" s="69" t="s">
        <v>1947</v>
      </c>
    </row>
    <row r="15235" spans="1:7" ht="14.4">
      <c r="A15235" s="27" t="str">
        <f>VLOOKUP(C15235,'user list'!A:B,2,0)</f>
        <v>Admin</v>
      </c>
      <c r="B15235" s="172">
        <v>45821.168900462966</v>
      </c>
      <c r="C15235" s="69" t="s">
        <v>186</v>
      </c>
      <c r="D15235" s="69" t="s">
        <v>1937</v>
      </c>
      <c r="E15235" s="69" t="s">
        <v>2797</v>
      </c>
      <c r="F15235" s="69">
        <v>2253</v>
      </c>
      <c r="G15235" s="69" t="s">
        <v>1947</v>
      </c>
    </row>
    <row r="15236" spans="1:7" ht="14.4">
      <c r="A15236" s="27" t="str">
        <f>VLOOKUP(C15236,'user list'!A:B,2,0)</f>
        <v>Admin</v>
      </c>
      <c r="B15236" s="172">
        <v>45821.168900462966</v>
      </c>
      <c r="C15236" s="69" t="s">
        <v>186</v>
      </c>
      <c r="D15236" s="69" t="s">
        <v>1937</v>
      </c>
      <c r="E15236" s="69" t="s">
        <v>2062</v>
      </c>
      <c r="F15236" s="69">
        <v>2251</v>
      </c>
      <c r="G15236" s="69" t="s">
        <v>1948</v>
      </c>
    </row>
    <row r="15237" spans="1:7" ht="14.4">
      <c r="A15237" s="27" t="str">
        <f>VLOOKUP(C15237,'user list'!A:B,2,0)</f>
        <v>Admin</v>
      </c>
      <c r="B15237" s="172">
        <v>45821.168900462966</v>
      </c>
      <c r="C15237" s="69" t="s">
        <v>186</v>
      </c>
      <c r="D15237" s="69" t="s">
        <v>1937</v>
      </c>
      <c r="E15237" s="69" t="s">
        <v>2797</v>
      </c>
      <c r="F15237" s="69">
        <v>2253</v>
      </c>
      <c r="G15237" s="69" t="s">
        <v>1948</v>
      </c>
    </row>
    <row r="15238" spans="1:7" ht="14.4">
      <c r="A15238" s="27" t="str">
        <f>VLOOKUP(C15238,'user list'!A:B,2,0)</f>
        <v>Admin</v>
      </c>
      <c r="B15238" s="172">
        <v>45821.168900462966</v>
      </c>
      <c r="C15238" s="69" t="s">
        <v>186</v>
      </c>
      <c r="D15238" s="69" t="s">
        <v>1937</v>
      </c>
      <c r="E15238" s="69" t="s">
        <v>2797</v>
      </c>
      <c r="F15238" s="69">
        <v>2253</v>
      </c>
      <c r="G15238" s="69" t="s">
        <v>1948</v>
      </c>
    </row>
    <row r="15239" spans="1:7" ht="14.4">
      <c r="A15239" s="27" t="str">
        <f>VLOOKUP(C15239,'user list'!A:B,2,0)</f>
        <v>Admin</v>
      </c>
      <c r="B15239" s="172">
        <v>45821.168900462966</v>
      </c>
      <c r="C15239" s="69" t="s">
        <v>186</v>
      </c>
      <c r="D15239" s="69" t="s">
        <v>1937</v>
      </c>
      <c r="E15239" s="69" t="s">
        <v>2062</v>
      </c>
      <c r="F15239" s="69">
        <v>2251</v>
      </c>
      <c r="G15239" s="69" t="s">
        <v>1948</v>
      </c>
    </row>
    <row r="15240" spans="1:7" ht="14.4">
      <c r="A15240" s="27" t="str">
        <f>VLOOKUP(C15240,'user list'!A:B,2,0)</f>
        <v>Admin</v>
      </c>
      <c r="B15240" s="172">
        <v>45821.168900462966</v>
      </c>
      <c r="C15240" s="69" t="s">
        <v>186</v>
      </c>
      <c r="D15240" s="69" t="s">
        <v>1937</v>
      </c>
      <c r="E15240" s="69" t="s">
        <v>2797</v>
      </c>
      <c r="F15240" s="69">
        <v>2253</v>
      </c>
      <c r="G15240" s="69" t="s">
        <v>1948</v>
      </c>
    </row>
    <row r="15241" spans="1:7" ht="14.4">
      <c r="A15241" s="27" t="str">
        <f>VLOOKUP(C15241,'user list'!A:B,2,0)</f>
        <v>Admin</v>
      </c>
      <c r="B15241" s="172">
        <v>45821.168900462966</v>
      </c>
      <c r="C15241" s="69" t="s">
        <v>186</v>
      </c>
      <c r="D15241" s="69" t="s">
        <v>1937</v>
      </c>
      <c r="E15241" s="69" t="s">
        <v>2797</v>
      </c>
      <c r="F15241" s="69">
        <v>2253</v>
      </c>
      <c r="G15241" s="69" t="s">
        <v>1948</v>
      </c>
    </row>
    <row r="15242" spans="1:7" ht="14.4">
      <c r="A15242" s="27" t="str">
        <f>VLOOKUP(C15242,'user list'!A:B,2,0)</f>
        <v>OCM</v>
      </c>
      <c r="B15242" s="172">
        <v>45821.168981481482</v>
      </c>
      <c r="C15242" s="69" t="s">
        <v>230</v>
      </c>
      <c r="D15242" s="69" t="s">
        <v>1937</v>
      </c>
      <c r="E15242" s="69" t="s">
        <v>2797</v>
      </c>
      <c r="F15242" s="69">
        <v>2253</v>
      </c>
      <c r="G15242" s="69" t="s">
        <v>1939</v>
      </c>
    </row>
    <row r="15243" spans="1:7" ht="14.4">
      <c r="A15243" s="27" t="str">
        <f>VLOOKUP(C15243,'user list'!A:B,2,0)</f>
        <v>OCM</v>
      </c>
      <c r="B15243" s="172">
        <v>45821.169085648151</v>
      </c>
      <c r="C15243" s="69" t="s">
        <v>230</v>
      </c>
      <c r="D15243" s="69" t="s">
        <v>1937</v>
      </c>
      <c r="E15243" s="69" t="s">
        <v>2062</v>
      </c>
      <c r="F15243" s="69">
        <v>2251</v>
      </c>
      <c r="G15243" s="69" t="s">
        <v>1939</v>
      </c>
    </row>
    <row r="15244" spans="1:7" ht="14.4">
      <c r="A15244" s="27" t="str">
        <f>VLOOKUP(C15244,'user list'!A:B,2,0)</f>
        <v>OCM</v>
      </c>
      <c r="B15244" s="172">
        <v>45821.169108796297</v>
      </c>
      <c r="C15244" s="69" t="s">
        <v>230</v>
      </c>
      <c r="D15244" s="69" t="s">
        <v>1937</v>
      </c>
      <c r="E15244" s="69" t="s">
        <v>1976</v>
      </c>
      <c r="F15244" s="69">
        <v>2252</v>
      </c>
      <c r="G15244" s="69" t="s">
        <v>1939</v>
      </c>
    </row>
    <row r="15245" spans="1:7" ht="14.4">
      <c r="A15245" s="27" t="str">
        <f>VLOOKUP(C15245,'user list'!A:B,2,0)</f>
        <v>OCM</v>
      </c>
      <c r="B15245" s="172">
        <v>45821.169166666667</v>
      </c>
      <c r="C15245" s="69" t="s">
        <v>230</v>
      </c>
      <c r="D15245" s="69" t="s">
        <v>1937</v>
      </c>
      <c r="E15245" s="69" t="s">
        <v>2062</v>
      </c>
      <c r="F15245" s="69">
        <v>2250</v>
      </c>
      <c r="G15245" s="69" t="s">
        <v>1939</v>
      </c>
    </row>
    <row r="15246" spans="1:7" ht="14.4">
      <c r="A15246" s="27" t="str">
        <f>VLOOKUP(C15246,'user list'!A:B,2,0)</f>
        <v>Admin</v>
      </c>
      <c r="B15246" s="172">
        <v>45821.171759259261</v>
      </c>
      <c r="C15246" s="69" t="s">
        <v>186</v>
      </c>
      <c r="D15246" s="69" t="s">
        <v>1937</v>
      </c>
      <c r="E15246" s="69" t="s">
        <v>2062</v>
      </c>
      <c r="F15246" s="69">
        <v>2250</v>
      </c>
      <c r="G15246" s="69" t="s">
        <v>1948</v>
      </c>
    </row>
    <row r="15247" spans="1:7" ht="14.4">
      <c r="A15247" s="27" t="str">
        <f>VLOOKUP(C15247,'user list'!A:B,2,0)</f>
        <v>Admin</v>
      </c>
      <c r="B15247" s="172">
        <v>45821.177546296298</v>
      </c>
      <c r="C15247" s="69" t="s">
        <v>186</v>
      </c>
      <c r="D15247" s="69" t="s">
        <v>1937</v>
      </c>
      <c r="E15247" s="69" t="s">
        <v>2062</v>
      </c>
      <c r="F15247" s="69">
        <v>2251</v>
      </c>
      <c r="G15247" s="69" t="s">
        <v>1963</v>
      </c>
    </row>
    <row r="15248" spans="1:7" ht="14.4">
      <c r="A15248" s="27" t="str">
        <f>VLOOKUP(C15248,'user list'!A:B,2,0)</f>
        <v>Admin</v>
      </c>
      <c r="B15248" s="172">
        <v>45821.177546296298</v>
      </c>
      <c r="C15248" s="69" t="s">
        <v>186</v>
      </c>
      <c r="D15248" s="69" t="s">
        <v>1937</v>
      </c>
      <c r="E15248" s="69" t="s">
        <v>2062</v>
      </c>
      <c r="F15248" s="69">
        <v>2250</v>
      </c>
      <c r="G15248" s="69" t="s">
        <v>1963</v>
      </c>
    </row>
    <row r="15249" spans="1:7" ht="14.4">
      <c r="A15249" s="27" t="str">
        <f>VLOOKUP(C15249,'user list'!A:B,2,0)</f>
        <v>Admin</v>
      </c>
      <c r="B15249" s="172">
        <v>45821.177546296298</v>
      </c>
      <c r="C15249" s="69" t="s">
        <v>186</v>
      </c>
      <c r="D15249" s="69" t="s">
        <v>1937</v>
      </c>
      <c r="E15249" s="69" t="s">
        <v>2797</v>
      </c>
      <c r="F15249" s="69">
        <v>2253</v>
      </c>
      <c r="G15249" s="69" t="s">
        <v>1963</v>
      </c>
    </row>
    <row r="15250" spans="1:7" ht="14.4">
      <c r="A15250" s="27" t="str">
        <f>VLOOKUP(C15250,'user list'!A:B,2,0)</f>
        <v>OCM</v>
      </c>
      <c r="B15250" s="172">
        <v>45821.178414351853</v>
      </c>
      <c r="C15250" s="69" t="s">
        <v>230</v>
      </c>
      <c r="D15250" s="69" t="s">
        <v>1937</v>
      </c>
      <c r="E15250" s="69" t="s">
        <v>1977</v>
      </c>
      <c r="F15250" s="69">
        <v>2254</v>
      </c>
      <c r="G15250" s="69" t="s">
        <v>2440</v>
      </c>
    </row>
    <row r="15251" spans="1:7" ht="14.4">
      <c r="A15251" s="27" t="str">
        <f>VLOOKUP(C15251,'user list'!A:B,2,0)</f>
        <v>Admin</v>
      </c>
      <c r="B15251" s="172">
        <v>45821.178425925929</v>
      </c>
      <c r="C15251" s="69" t="s">
        <v>186</v>
      </c>
      <c r="D15251" s="69" t="s">
        <v>1937</v>
      </c>
      <c r="E15251" s="69" t="s">
        <v>1977</v>
      </c>
      <c r="F15251" s="69">
        <v>2254</v>
      </c>
      <c r="G15251" s="69" t="s">
        <v>1948</v>
      </c>
    </row>
    <row r="15252" spans="1:7" ht="14.4">
      <c r="A15252" s="27" t="str">
        <f>VLOOKUP(C15252,'user list'!A:B,2,0)</f>
        <v>Admin</v>
      </c>
      <c r="B15252" s="172">
        <v>45821.178425925929</v>
      </c>
      <c r="C15252" s="69" t="s">
        <v>186</v>
      </c>
      <c r="D15252" s="69" t="s">
        <v>1937</v>
      </c>
      <c r="E15252" s="69" t="s">
        <v>1977</v>
      </c>
      <c r="F15252" s="69">
        <v>2254</v>
      </c>
      <c r="G15252" s="69" t="s">
        <v>1947</v>
      </c>
    </row>
    <row r="15253" spans="1:7" ht="14.4">
      <c r="A15253" s="27" t="str">
        <f>VLOOKUP(C15253,'user list'!A:B,2,0)</f>
        <v>Admin</v>
      </c>
      <c r="B15253" s="172">
        <v>45821.178425925929</v>
      </c>
      <c r="C15253" s="69" t="s">
        <v>186</v>
      </c>
      <c r="D15253" s="69" t="s">
        <v>1937</v>
      </c>
      <c r="E15253" s="69" t="s">
        <v>1977</v>
      </c>
      <c r="F15253" s="69">
        <v>2254</v>
      </c>
      <c r="G15253" s="69" t="s">
        <v>1948</v>
      </c>
    </row>
    <row r="15254" spans="1:7" ht="14.4">
      <c r="A15254" s="27" t="str">
        <f>VLOOKUP(C15254,'user list'!A:B,2,0)</f>
        <v>Admin</v>
      </c>
      <c r="B15254" s="172">
        <v>45821.178425925929</v>
      </c>
      <c r="C15254" s="69" t="s">
        <v>186</v>
      </c>
      <c r="D15254" s="69" t="s">
        <v>1937</v>
      </c>
      <c r="E15254" s="69" t="s">
        <v>1977</v>
      </c>
      <c r="F15254" s="69">
        <v>2254</v>
      </c>
      <c r="G15254" s="69" t="s">
        <v>1948</v>
      </c>
    </row>
    <row r="15255" spans="1:7" ht="14.4">
      <c r="A15255" s="27" t="str">
        <f>VLOOKUP(C15255,'user list'!A:B,2,0)</f>
        <v>OCM</v>
      </c>
      <c r="B15255" s="172">
        <v>45821.178483796299</v>
      </c>
      <c r="C15255" s="69" t="s">
        <v>230</v>
      </c>
      <c r="D15255" s="69" t="s">
        <v>1937</v>
      </c>
      <c r="E15255" s="69" t="s">
        <v>1977</v>
      </c>
      <c r="F15255" s="69">
        <v>2254</v>
      </c>
      <c r="G15255" s="69" t="s">
        <v>1939</v>
      </c>
    </row>
    <row r="15256" spans="1:7" ht="14.4">
      <c r="A15256" s="27" t="str">
        <f>VLOOKUP(C15256,'user list'!A:B,2,0)</f>
        <v>OCM</v>
      </c>
      <c r="B15256" s="172">
        <v>45821.178483796299</v>
      </c>
      <c r="C15256" s="69" t="s">
        <v>230</v>
      </c>
      <c r="D15256" s="69" t="s">
        <v>1937</v>
      </c>
      <c r="E15256" s="69" t="s">
        <v>1977</v>
      </c>
      <c r="F15256" s="69">
        <v>2254</v>
      </c>
      <c r="G15256" s="69" t="s">
        <v>1939</v>
      </c>
    </row>
    <row r="15257" spans="1:7" ht="14.4">
      <c r="A15257" s="27" t="str">
        <f>VLOOKUP(C15257,'user list'!A:B,2,0)</f>
        <v>OCM</v>
      </c>
      <c r="B15257" s="172">
        <v>45821.178761574076</v>
      </c>
      <c r="C15257" s="69" t="s">
        <v>230</v>
      </c>
      <c r="D15257" s="69" t="s">
        <v>1937</v>
      </c>
      <c r="E15257" s="69" t="s">
        <v>1977</v>
      </c>
      <c r="F15257" s="69">
        <v>2254</v>
      </c>
      <c r="G15257" s="69" t="s">
        <v>1947</v>
      </c>
    </row>
    <row r="15258" spans="1:7" ht="14.4">
      <c r="A15258" s="27" t="str">
        <f>VLOOKUP(C15258,'user list'!A:B,2,0)</f>
        <v>OCM</v>
      </c>
      <c r="B15258" s="172">
        <v>45821.178761574076</v>
      </c>
      <c r="C15258" s="69" t="s">
        <v>230</v>
      </c>
      <c r="D15258" s="69" t="s">
        <v>1937</v>
      </c>
      <c r="E15258" s="69" t="s">
        <v>1977</v>
      </c>
      <c r="F15258" s="69">
        <v>2254</v>
      </c>
      <c r="G15258" s="69" t="s">
        <v>1948</v>
      </c>
    </row>
    <row r="15259" spans="1:7" ht="14.4">
      <c r="A15259" s="27" t="str">
        <f>VLOOKUP(C15259,'user list'!A:B,2,0)</f>
        <v>Admin</v>
      </c>
      <c r="B15259" s="172">
        <v>45821.178761574076</v>
      </c>
      <c r="C15259" s="69" t="s">
        <v>186</v>
      </c>
      <c r="D15259" s="69" t="s">
        <v>1937</v>
      </c>
      <c r="E15259" s="69" t="s">
        <v>1977</v>
      </c>
      <c r="F15259" s="69">
        <v>2254</v>
      </c>
      <c r="G15259" s="69" t="s">
        <v>1948</v>
      </c>
    </row>
    <row r="15260" spans="1:7" ht="14.4">
      <c r="A15260" s="27" t="str">
        <f>VLOOKUP(C15260,'user list'!A:B,2,0)</f>
        <v>Admin</v>
      </c>
      <c r="B15260" s="172">
        <v>45821.178877314815</v>
      </c>
      <c r="C15260" s="69" t="s">
        <v>186</v>
      </c>
      <c r="D15260" s="69" t="s">
        <v>1937</v>
      </c>
      <c r="E15260" s="69" t="s">
        <v>1977</v>
      </c>
      <c r="F15260" s="69">
        <v>2254</v>
      </c>
      <c r="G15260" s="69" t="s">
        <v>1939</v>
      </c>
    </row>
    <row r="15261" spans="1:7" ht="14.4">
      <c r="A15261" s="27" t="str">
        <f>VLOOKUP(C15261,'user list'!A:B,2,0)</f>
        <v>Admin</v>
      </c>
      <c r="B15261" s="172">
        <v>45821.17895833333</v>
      </c>
      <c r="C15261" s="69" t="s">
        <v>186</v>
      </c>
      <c r="D15261" s="69" t="s">
        <v>1937</v>
      </c>
      <c r="E15261" s="69" t="s">
        <v>1977</v>
      </c>
      <c r="F15261" s="69">
        <v>2254</v>
      </c>
      <c r="G15261" s="69" t="s">
        <v>1947</v>
      </c>
    </row>
    <row r="15262" spans="1:7" ht="14.4">
      <c r="A15262" s="27" t="str">
        <f>VLOOKUP(C15262,'user list'!A:B,2,0)</f>
        <v>Admin</v>
      </c>
      <c r="B15262" s="172">
        <v>45821.17895833333</v>
      </c>
      <c r="C15262" s="69" t="s">
        <v>186</v>
      </c>
      <c r="D15262" s="69" t="s">
        <v>1937</v>
      </c>
      <c r="E15262" s="69" t="s">
        <v>1977</v>
      </c>
      <c r="F15262" s="69">
        <v>2254</v>
      </c>
      <c r="G15262" s="69" t="s">
        <v>1948</v>
      </c>
    </row>
    <row r="15263" spans="1:7" ht="14.4">
      <c r="A15263" s="27" t="str">
        <f>VLOOKUP(C15263,'user list'!A:B,2,0)</f>
        <v>Admin</v>
      </c>
      <c r="B15263" s="172">
        <v>45821.17895833333</v>
      </c>
      <c r="C15263" s="69" t="s">
        <v>186</v>
      </c>
      <c r="D15263" s="69" t="s">
        <v>1937</v>
      </c>
      <c r="E15263" s="69" t="s">
        <v>1977</v>
      </c>
      <c r="F15263" s="69">
        <v>2254</v>
      </c>
      <c r="G15263" s="69" t="s">
        <v>1939</v>
      </c>
    </row>
    <row r="15264" spans="1:7" ht="14.4">
      <c r="A15264" s="27" t="str">
        <f>VLOOKUP(C15264,'user list'!A:B,2,0)</f>
        <v>Admin</v>
      </c>
      <c r="B15264" s="172">
        <v>45821.17895833333</v>
      </c>
      <c r="C15264" s="69" t="s">
        <v>186</v>
      </c>
      <c r="D15264" s="69" t="s">
        <v>1937</v>
      </c>
      <c r="E15264" s="69" t="s">
        <v>1977</v>
      </c>
      <c r="F15264" s="69">
        <v>2254</v>
      </c>
      <c r="G15264" s="69" t="s">
        <v>1948</v>
      </c>
    </row>
    <row r="15265" spans="1:7" ht="14.4">
      <c r="A15265" s="27" t="str">
        <f>VLOOKUP(C15265,'user list'!A:B,2,0)</f>
        <v>Admin</v>
      </c>
      <c r="B15265" s="172">
        <v>45821.1796412037</v>
      </c>
      <c r="C15265" s="69" t="s">
        <v>186</v>
      </c>
      <c r="D15265" s="69" t="s">
        <v>1937</v>
      </c>
      <c r="E15265" s="69" t="s">
        <v>1976</v>
      </c>
      <c r="F15265" s="69">
        <v>2252</v>
      </c>
      <c r="G15265" s="69" t="s">
        <v>1963</v>
      </c>
    </row>
    <row r="15266" spans="1:7" ht="14.4">
      <c r="A15266" s="27" t="str">
        <f>VLOOKUP(C15266,'user list'!A:B,2,0)</f>
        <v>Admin</v>
      </c>
      <c r="B15266" s="172">
        <v>45821.179803240739</v>
      </c>
      <c r="C15266" s="69" t="s">
        <v>186</v>
      </c>
      <c r="D15266" s="69" t="s">
        <v>1937</v>
      </c>
      <c r="E15266" s="69" t="s">
        <v>1976</v>
      </c>
      <c r="F15266" s="69">
        <v>2249</v>
      </c>
      <c r="G15266" s="69" t="s">
        <v>1963</v>
      </c>
    </row>
    <row r="15267" spans="1:7" ht="14.4">
      <c r="A15267" s="27" t="str">
        <f>VLOOKUP(C15267,'user list'!A:B,2,0)</f>
        <v>OCM</v>
      </c>
      <c r="B15267" s="172">
        <v>45821.180324074077</v>
      </c>
      <c r="C15267" s="69" t="s">
        <v>230</v>
      </c>
      <c r="D15267" s="69" t="s">
        <v>1937</v>
      </c>
      <c r="E15267" s="69" t="s">
        <v>2062</v>
      </c>
      <c r="F15267" s="69">
        <v>2255</v>
      </c>
      <c r="G15267" s="69" t="s">
        <v>2440</v>
      </c>
    </row>
    <row r="15268" spans="1:7" ht="14.4">
      <c r="A15268" s="27" t="str">
        <f>VLOOKUP(C15268,'user list'!A:B,2,0)</f>
        <v>Admin</v>
      </c>
      <c r="B15268" s="172">
        <v>45821.180324074077</v>
      </c>
      <c r="C15268" s="69" t="s">
        <v>186</v>
      </c>
      <c r="D15268" s="69" t="s">
        <v>1937</v>
      </c>
      <c r="E15268" s="69" t="s">
        <v>1976</v>
      </c>
      <c r="F15268" s="69">
        <v>2256</v>
      </c>
      <c r="G15268" s="69" t="s">
        <v>2440</v>
      </c>
    </row>
    <row r="15269" spans="1:7" ht="14.4">
      <c r="A15269" s="27" t="str">
        <f>VLOOKUP(C15269,'user list'!A:B,2,0)</f>
        <v>Admin</v>
      </c>
      <c r="B15269" s="172">
        <v>45821.180324074077</v>
      </c>
      <c r="C15269" s="69" t="s">
        <v>186</v>
      </c>
      <c r="D15269" s="69" t="s">
        <v>1937</v>
      </c>
      <c r="E15269" s="69" t="s">
        <v>2062</v>
      </c>
      <c r="F15269" s="69">
        <v>2255</v>
      </c>
      <c r="G15269" s="69" t="s">
        <v>1948</v>
      </c>
    </row>
    <row r="15270" spans="1:7" ht="14.4">
      <c r="A15270" s="27" t="str">
        <f>VLOOKUP(C15270,'user list'!A:B,2,0)</f>
        <v>Admin</v>
      </c>
      <c r="B15270" s="172">
        <v>45821.180324074077</v>
      </c>
      <c r="C15270" s="69" t="s">
        <v>186</v>
      </c>
      <c r="D15270" s="69" t="s">
        <v>1937</v>
      </c>
      <c r="E15270" s="69" t="s">
        <v>2062</v>
      </c>
      <c r="F15270" s="69">
        <v>2255</v>
      </c>
      <c r="G15270" s="69" t="s">
        <v>1948</v>
      </c>
    </row>
    <row r="15271" spans="1:7" ht="14.4">
      <c r="A15271" s="27" t="str">
        <f>VLOOKUP(C15271,'user list'!A:B,2,0)</f>
        <v>Admin</v>
      </c>
      <c r="B15271" s="172">
        <v>45821.180324074077</v>
      </c>
      <c r="C15271" s="69" t="s">
        <v>186</v>
      </c>
      <c r="D15271" s="69" t="s">
        <v>1937</v>
      </c>
      <c r="E15271" s="69" t="s">
        <v>1976</v>
      </c>
      <c r="F15271" s="69">
        <v>2256</v>
      </c>
      <c r="G15271" s="69" t="s">
        <v>1948</v>
      </c>
    </row>
    <row r="15272" spans="1:7" ht="14.4">
      <c r="A15272" s="27" t="str">
        <f>VLOOKUP(C15272,'user list'!A:B,2,0)</f>
        <v>Admin</v>
      </c>
      <c r="B15272" s="172">
        <v>45821.180324074077</v>
      </c>
      <c r="C15272" s="69" t="s">
        <v>186</v>
      </c>
      <c r="D15272" s="69" t="s">
        <v>1937</v>
      </c>
      <c r="E15272" s="69" t="s">
        <v>1977</v>
      </c>
      <c r="F15272" s="69">
        <v>2254</v>
      </c>
      <c r="G15272" s="69" t="s">
        <v>1948</v>
      </c>
    </row>
    <row r="15273" spans="1:7" ht="14.4">
      <c r="A15273" s="27" t="str">
        <f>VLOOKUP(C15273,'user list'!A:B,2,0)</f>
        <v>Admin</v>
      </c>
      <c r="B15273" s="172">
        <v>45821.180324074077</v>
      </c>
      <c r="C15273" s="69" t="s">
        <v>186</v>
      </c>
      <c r="D15273" s="69" t="s">
        <v>1937</v>
      </c>
      <c r="E15273" s="69" t="s">
        <v>2062</v>
      </c>
      <c r="F15273" s="69">
        <v>2255</v>
      </c>
      <c r="G15273" s="69" t="s">
        <v>1948</v>
      </c>
    </row>
    <row r="15274" spans="1:7" ht="14.4">
      <c r="A15274" s="27" t="str">
        <f>VLOOKUP(C15274,'user list'!A:B,2,0)</f>
        <v>Admin</v>
      </c>
      <c r="B15274" s="172">
        <v>45821.180324074077</v>
      </c>
      <c r="C15274" s="69" t="s">
        <v>186</v>
      </c>
      <c r="D15274" s="69" t="s">
        <v>1937</v>
      </c>
      <c r="E15274" s="69" t="s">
        <v>2062</v>
      </c>
      <c r="F15274" s="69">
        <v>2255</v>
      </c>
      <c r="G15274" s="69" t="s">
        <v>1947</v>
      </c>
    </row>
    <row r="15275" spans="1:7" ht="14.4">
      <c r="A15275" s="27" t="str">
        <f>VLOOKUP(C15275,'user list'!A:B,2,0)</f>
        <v>Admin</v>
      </c>
      <c r="B15275" s="172">
        <v>45821.180324074077</v>
      </c>
      <c r="C15275" s="69" t="s">
        <v>186</v>
      </c>
      <c r="D15275" s="69" t="s">
        <v>1937</v>
      </c>
      <c r="E15275" s="69" t="s">
        <v>1977</v>
      </c>
      <c r="F15275" s="69">
        <v>2254</v>
      </c>
      <c r="G15275" s="69" t="s">
        <v>1947</v>
      </c>
    </row>
    <row r="15276" spans="1:7" ht="14.4">
      <c r="A15276" s="27" t="str">
        <f>VLOOKUP(C15276,'user list'!A:B,2,0)</f>
        <v>Admin</v>
      </c>
      <c r="B15276" s="172">
        <v>45821.180324074077</v>
      </c>
      <c r="C15276" s="69" t="s">
        <v>186</v>
      </c>
      <c r="D15276" s="69" t="s">
        <v>1937</v>
      </c>
      <c r="E15276" s="69" t="s">
        <v>1977</v>
      </c>
      <c r="F15276" s="69">
        <v>2254</v>
      </c>
      <c r="G15276" s="69" t="s">
        <v>1948</v>
      </c>
    </row>
    <row r="15277" spans="1:7" ht="14.4">
      <c r="A15277" s="27" t="str">
        <f>VLOOKUP(C15277,'user list'!A:B,2,0)</f>
        <v>Admin</v>
      </c>
      <c r="B15277" s="172">
        <v>45821.180324074077</v>
      </c>
      <c r="C15277" s="69" t="s">
        <v>186</v>
      </c>
      <c r="D15277" s="69" t="s">
        <v>1937</v>
      </c>
      <c r="E15277" s="69" t="s">
        <v>2062</v>
      </c>
      <c r="F15277" s="69">
        <v>2255</v>
      </c>
      <c r="G15277" s="69" t="s">
        <v>1948</v>
      </c>
    </row>
    <row r="15278" spans="1:7" ht="14.4">
      <c r="A15278" s="27" t="str">
        <f>VLOOKUP(C15278,'user list'!A:B,2,0)</f>
        <v>Admin</v>
      </c>
      <c r="B15278" s="172">
        <v>45821.180347222224</v>
      </c>
      <c r="C15278" s="69" t="s">
        <v>186</v>
      </c>
      <c r="D15278" s="69" t="s">
        <v>1937</v>
      </c>
      <c r="E15278" s="69" t="s">
        <v>1976</v>
      </c>
      <c r="F15278" s="69">
        <v>2256</v>
      </c>
      <c r="G15278" s="69" t="s">
        <v>2796</v>
      </c>
    </row>
    <row r="15279" spans="1:7" ht="14.4">
      <c r="A15279" s="27" t="str">
        <f>VLOOKUP(C15279,'user list'!A:B,2,0)</f>
        <v>Admin</v>
      </c>
      <c r="B15279" s="172">
        <v>45821.180347222224</v>
      </c>
      <c r="C15279" s="69" t="s">
        <v>186</v>
      </c>
      <c r="D15279" s="69" t="s">
        <v>1937</v>
      </c>
      <c r="E15279" s="69" t="s">
        <v>1976</v>
      </c>
      <c r="F15279" s="69">
        <v>2256</v>
      </c>
      <c r="G15279" s="69" t="s">
        <v>1948</v>
      </c>
    </row>
    <row r="15280" spans="1:7" ht="14.4">
      <c r="A15280" s="27" t="str">
        <f>VLOOKUP(C15280,'user list'!A:B,2,0)</f>
        <v>OCM</v>
      </c>
      <c r="B15280" s="172">
        <v>45821.180497685185</v>
      </c>
      <c r="C15280" s="69" t="s">
        <v>230</v>
      </c>
      <c r="D15280" s="69" t="s">
        <v>1937</v>
      </c>
      <c r="E15280" s="69" t="s">
        <v>1976</v>
      </c>
      <c r="F15280" s="69">
        <v>2256</v>
      </c>
      <c r="G15280" s="69" t="s">
        <v>1939</v>
      </c>
    </row>
    <row r="15281" spans="1:7" ht="14.4">
      <c r="A15281" s="27" t="str">
        <f>VLOOKUP(C15281,'user list'!A:B,2,0)</f>
        <v>Admin</v>
      </c>
      <c r="B15281" s="172">
        <v>45821.180671296293</v>
      </c>
      <c r="C15281" s="69" t="s">
        <v>186</v>
      </c>
      <c r="D15281" s="69" t="s">
        <v>1937</v>
      </c>
      <c r="E15281" s="69" t="s">
        <v>1976</v>
      </c>
      <c r="F15281" s="69">
        <v>2256</v>
      </c>
      <c r="G15281" s="69" t="s">
        <v>1939</v>
      </c>
    </row>
    <row r="15282" spans="1:7" ht="14.4">
      <c r="A15282" s="27" t="str">
        <f>VLOOKUP(C15282,'user list'!A:B,2,0)</f>
        <v>Admin</v>
      </c>
      <c r="B15282" s="172">
        <v>45821.18068287037</v>
      </c>
      <c r="C15282" s="69" t="s">
        <v>186</v>
      </c>
      <c r="D15282" s="69" t="s">
        <v>1937</v>
      </c>
      <c r="E15282" s="69" t="s">
        <v>1976</v>
      </c>
      <c r="F15282" s="69">
        <v>2256</v>
      </c>
      <c r="G15282" s="69" t="s">
        <v>1939</v>
      </c>
    </row>
    <row r="15283" spans="1:7" ht="14.4">
      <c r="A15283" s="27" t="str">
        <f>VLOOKUP(C15283,'user list'!A:B,2,0)</f>
        <v>Admin</v>
      </c>
      <c r="B15283" s="172">
        <v>45821.180960648147</v>
      </c>
      <c r="C15283" s="69" t="s">
        <v>186</v>
      </c>
      <c r="D15283" s="69" t="s">
        <v>1937</v>
      </c>
      <c r="E15283" s="69" t="s">
        <v>1976</v>
      </c>
      <c r="F15283" s="69">
        <v>2256</v>
      </c>
      <c r="G15283" s="69" t="s">
        <v>2796</v>
      </c>
    </row>
    <row r="15284" spans="1:7" ht="14.4">
      <c r="A15284" s="27" t="str">
        <f>VLOOKUP(C15284,'user list'!A:B,2,0)</f>
        <v>Admin</v>
      </c>
      <c r="B15284" s="172">
        <v>45821.180960648147</v>
      </c>
      <c r="C15284" s="69" t="s">
        <v>186</v>
      </c>
      <c r="D15284" s="69" t="s">
        <v>1937</v>
      </c>
      <c r="E15284" s="69" t="s">
        <v>1976</v>
      </c>
      <c r="F15284" s="69">
        <v>2256</v>
      </c>
      <c r="G15284" s="69" t="s">
        <v>1948</v>
      </c>
    </row>
    <row r="15285" spans="1:7" ht="14.4">
      <c r="A15285" s="27" t="str">
        <f>VLOOKUP(C15285,'user list'!A:B,2,0)</f>
        <v>Admin</v>
      </c>
      <c r="B15285" s="172">
        <v>45821.180972222224</v>
      </c>
      <c r="C15285" s="69" t="s">
        <v>186</v>
      </c>
      <c r="D15285" s="69" t="s">
        <v>1937</v>
      </c>
      <c r="E15285" s="69" t="s">
        <v>1976</v>
      </c>
      <c r="F15285" s="69">
        <v>2256</v>
      </c>
      <c r="G15285" s="69" t="s">
        <v>1939</v>
      </c>
    </row>
    <row r="15286" spans="1:7" ht="14.4">
      <c r="A15286" s="27" t="str">
        <f>VLOOKUP(C15286,'user list'!A:B,2,0)</f>
        <v>Admin</v>
      </c>
      <c r="B15286" s="172">
        <v>45821.181319444448</v>
      </c>
      <c r="C15286" s="69" t="s">
        <v>186</v>
      </c>
      <c r="D15286" s="69" t="s">
        <v>1937</v>
      </c>
      <c r="E15286" s="69" t="s">
        <v>1976</v>
      </c>
      <c r="F15286" s="69">
        <v>2256</v>
      </c>
      <c r="G15286" s="69" t="s">
        <v>1939</v>
      </c>
    </row>
    <row r="15287" spans="1:7" ht="14.4">
      <c r="A15287" s="27" t="str">
        <f>VLOOKUP(C15287,'user list'!A:B,2,0)</f>
        <v>Admin</v>
      </c>
      <c r="B15287" s="172">
        <v>45821.181585648148</v>
      </c>
      <c r="C15287" s="69" t="s">
        <v>186</v>
      </c>
      <c r="D15287" s="69" t="s">
        <v>1937</v>
      </c>
      <c r="E15287" s="69" t="s">
        <v>1976</v>
      </c>
      <c r="F15287" s="69">
        <v>2256</v>
      </c>
      <c r="G15287" s="69" t="s">
        <v>1948</v>
      </c>
    </row>
    <row r="15288" spans="1:7" ht="14.4">
      <c r="A15288" s="27" t="str">
        <f>VLOOKUP(C15288,'user list'!A:B,2,0)</f>
        <v>Admin</v>
      </c>
      <c r="B15288" s="172">
        <v>45821.181875000002</v>
      </c>
      <c r="C15288" s="69" t="s">
        <v>186</v>
      </c>
      <c r="D15288" s="69" t="s">
        <v>1937</v>
      </c>
      <c r="E15288" s="69" t="s">
        <v>2062</v>
      </c>
      <c r="F15288" s="69">
        <v>2255</v>
      </c>
      <c r="G15288" s="69" t="s">
        <v>1947</v>
      </c>
    </row>
    <row r="15289" spans="1:7" ht="14.4">
      <c r="A15289" s="27" t="str">
        <f>VLOOKUP(C15289,'user list'!A:B,2,0)</f>
        <v>Admin</v>
      </c>
      <c r="B15289" s="172">
        <v>45821.181875000002</v>
      </c>
      <c r="C15289" s="69" t="s">
        <v>186</v>
      </c>
      <c r="D15289" s="69" t="s">
        <v>1937</v>
      </c>
      <c r="E15289" s="69" t="s">
        <v>2062</v>
      </c>
      <c r="F15289" s="69">
        <v>2255</v>
      </c>
      <c r="G15289" s="69" t="s">
        <v>1948</v>
      </c>
    </row>
    <row r="15290" spans="1:7" ht="14.4">
      <c r="A15290" s="27" t="str">
        <f>VLOOKUP(C15290,'user list'!A:B,2,0)</f>
        <v>Admin</v>
      </c>
      <c r="B15290" s="172">
        <v>45821.181875000002</v>
      </c>
      <c r="C15290" s="69" t="s">
        <v>186</v>
      </c>
      <c r="D15290" s="69" t="s">
        <v>1937</v>
      </c>
      <c r="E15290" s="69" t="s">
        <v>1977</v>
      </c>
      <c r="F15290" s="69">
        <v>2254</v>
      </c>
      <c r="G15290" s="69" t="s">
        <v>1948</v>
      </c>
    </row>
    <row r="15291" spans="1:7" ht="14.4">
      <c r="A15291" s="27" t="str">
        <f>VLOOKUP(C15291,'user list'!A:B,2,0)</f>
        <v>OCM</v>
      </c>
      <c r="B15291" s="172">
        <v>45821.18246527778</v>
      </c>
      <c r="C15291" s="69" t="s">
        <v>230</v>
      </c>
      <c r="D15291" s="69" t="s">
        <v>1937</v>
      </c>
      <c r="E15291" s="69" t="s">
        <v>2062</v>
      </c>
      <c r="F15291" s="69">
        <v>2257</v>
      </c>
      <c r="G15291" s="69" t="s">
        <v>2440</v>
      </c>
    </row>
    <row r="15292" spans="1:7" ht="14.4">
      <c r="A15292" s="27" t="str">
        <f>VLOOKUP(C15292,'user list'!A:B,2,0)</f>
        <v>Admin</v>
      </c>
      <c r="B15292" s="172">
        <v>45821.18246527778</v>
      </c>
      <c r="C15292" s="69" t="s">
        <v>186</v>
      </c>
      <c r="D15292" s="69" t="s">
        <v>1937</v>
      </c>
      <c r="E15292" s="69" t="s">
        <v>2062</v>
      </c>
      <c r="F15292" s="69">
        <v>2257</v>
      </c>
      <c r="G15292" s="69" t="s">
        <v>1948</v>
      </c>
    </row>
    <row r="15293" spans="1:7" ht="14.4">
      <c r="A15293" s="27" t="str">
        <f>VLOOKUP(C15293,'user list'!A:B,2,0)</f>
        <v>Admin</v>
      </c>
      <c r="B15293" s="172">
        <v>45821.18246527778</v>
      </c>
      <c r="C15293" s="69" t="s">
        <v>186</v>
      </c>
      <c r="D15293" s="69" t="s">
        <v>1937</v>
      </c>
      <c r="E15293" s="69" t="s">
        <v>2062</v>
      </c>
      <c r="F15293" s="69">
        <v>2257</v>
      </c>
      <c r="G15293" s="69" t="s">
        <v>2513</v>
      </c>
    </row>
    <row r="15294" spans="1:7" ht="14.4">
      <c r="A15294" s="27" t="str">
        <f>VLOOKUP(C15294,'user list'!A:B,2,0)</f>
        <v>Admin</v>
      </c>
      <c r="B15294" s="172">
        <v>45821.18246527778</v>
      </c>
      <c r="C15294" s="69" t="s">
        <v>186</v>
      </c>
      <c r="D15294" s="69" t="s">
        <v>1937</v>
      </c>
      <c r="E15294" s="69" t="s">
        <v>2062</v>
      </c>
      <c r="F15294" s="69">
        <v>2257</v>
      </c>
      <c r="G15294" s="69" t="s">
        <v>1948</v>
      </c>
    </row>
    <row r="15295" spans="1:7" ht="14.4">
      <c r="A15295" s="27" t="str">
        <f>VLOOKUP(C15295,'user list'!A:B,2,0)</f>
        <v>Admin</v>
      </c>
      <c r="B15295" s="172">
        <v>45821.18246527778</v>
      </c>
      <c r="C15295" s="69" t="s">
        <v>186</v>
      </c>
      <c r="D15295" s="69" t="s">
        <v>1937</v>
      </c>
      <c r="E15295" s="69" t="s">
        <v>2062</v>
      </c>
      <c r="F15295" s="69">
        <v>2257</v>
      </c>
      <c r="G15295" s="69" t="s">
        <v>1948</v>
      </c>
    </row>
    <row r="15296" spans="1:7" ht="14.4">
      <c r="A15296" s="27" t="str">
        <f>VLOOKUP(C15296,'user list'!A:B,2,0)</f>
        <v>Admin</v>
      </c>
      <c r="B15296" s="172">
        <v>45821.18246527778</v>
      </c>
      <c r="C15296" s="69" t="s">
        <v>186</v>
      </c>
      <c r="D15296" s="69" t="s">
        <v>1937</v>
      </c>
      <c r="E15296" s="69" t="s">
        <v>2062</v>
      </c>
      <c r="F15296" s="69">
        <v>2257</v>
      </c>
      <c r="G15296" s="69" t="s">
        <v>1947</v>
      </c>
    </row>
    <row r="15297" spans="1:7" ht="14.4">
      <c r="A15297" s="27" t="str">
        <f>VLOOKUP(C15297,'user list'!A:B,2,0)</f>
        <v>Admin</v>
      </c>
      <c r="B15297" s="172">
        <v>45821.18246527778</v>
      </c>
      <c r="C15297" s="69" t="s">
        <v>186</v>
      </c>
      <c r="D15297" s="69" t="s">
        <v>1937</v>
      </c>
      <c r="E15297" s="69" t="s">
        <v>1977</v>
      </c>
      <c r="F15297" s="69">
        <v>2254</v>
      </c>
      <c r="G15297" s="69" t="s">
        <v>1947</v>
      </c>
    </row>
    <row r="15298" spans="1:7" ht="14.4">
      <c r="A15298" s="27" t="str">
        <f>VLOOKUP(C15298,'user list'!A:B,2,0)</f>
        <v>Admin</v>
      </c>
      <c r="B15298" s="172">
        <v>45821.18246527778</v>
      </c>
      <c r="C15298" s="69" t="s">
        <v>186</v>
      </c>
      <c r="D15298" s="69" t="s">
        <v>1937</v>
      </c>
      <c r="E15298" s="69" t="s">
        <v>1977</v>
      </c>
      <c r="F15298" s="69">
        <v>2254</v>
      </c>
      <c r="G15298" s="69" t="s">
        <v>1948</v>
      </c>
    </row>
    <row r="15299" spans="1:7" ht="14.4">
      <c r="A15299" s="27" t="str">
        <f>VLOOKUP(C15299,'user list'!A:B,2,0)</f>
        <v>Admin</v>
      </c>
      <c r="B15299" s="172">
        <v>45821.18246527778</v>
      </c>
      <c r="C15299" s="69" t="s">
        <v>186</v>
      </c>
      <c r="D15299" s="69" t="s">
        <v>1937</v>
      </c>
      <c r="E15299" s="69" t="s">
        <v>2062</v>
      </c>
      <c r="F15299" s="69">
        <v>2257</v>
      </c>
      <c r="G15299" s="69" t="s">
        <v>1948</v>
      </c>
    </row>
    <row r="15300" spans="1:7" ht="14.4">
      <c r="A15300" s="27" t="str">
        <f>VLOOKUP(C15300,'user list'!A:B,2,0)</f>
        <v>Admin</v>
      </c>
      <c r="B15300" s="172">
        <v>45821.182476851849</v>
      </c>
      <c r="C15300" s="69" t="s">
        <v>186</v>
      </c>
      <c r="D15300" s="69" t="s">
        <v>1937</v>
      </c>
      <c r="E15300" s="69" t="s">
        <v>2062</v>
      </c>
      <c r="F15300" s="69">
        <v>2257</v>
      </c>
      <c r="G15300" s="69" t="s">
        <v>1947</v>
      </c>
    </row>
    <row r="15301" spans="1:7" ht="14.4">
      <c r="A15301" s="27" t="str">
        <f>VLOOKUP(C15301,'user list'!A:B,2,0)</f>
        <v>Admin</v>
      </c>
      <c r="B15301" s="172">
        <v>45821.182476851849</v>
      </c>
      <c r="C15301" s="69" t="s">
        <v>186</v>
      </c>
      <c r="D15301" s="69" t="s">
        <v>1937</v>
      </c>
      <c r="E15301" s="69" t="s">
        <v>2062</v>
      </c>
      <c r="F15301" s="69">
        <v>2257</v>
      </c>
      <c r="G15301" s="69" t="s">
        <v>1948</v>
      </c>
    </row>
    <row r="15302" spans="1:7" ht="14.4">
      <c r="A15302" s="27" t="str">
        <f>VLOOKUP(C15302,'user list'!A:B,2,0)</f>
        <v>Admin</v>
      </c>
      <c r="B15302" s="172">
        <v>45821.182476851849</v>
      </c>
      <c r="C15302" s="69" t="s">
        <v>186</v>
      </c>
      <c r="D15302" s="69" t="s">
        <v>1937</v>
      </c>
      <c r="E15302" s="69" t="s">
        <v>2062</v>
      </c>
      <c r="F15302" s="69">
        <v>2255</v>
      </c>
      <c r="G15302" s="69" t="s">
        <v>1948</v>
      </c>
    </row>
    <row r="15303" spans="1:7" ht="14.4">
      <c r="A15303" s="27" t="str">
        <f>VLOOKUP(C15303,'user list'!A:B,2,0)</f>
        <v>Admin</v>
      </c>
      <c r="B15303" s="172">
        <v>45821.182476851849</v>
      </c>
      <c r="C15303" s="69" t="s">
        <v>186</v>
      </c>
      <c r="D15303" s="69" t="s">
        <v>1937</v>
      </c>
      <c r="E15303" s="69" t="s">
        <v>1977</v>
      </c>
      <c r="F15303" s="69">
        <v>2254</v>
      </c>
      <c r="G15303" s="69" t="s">
        <v>1948</v>
      </c>
    </row>
    <row r="15304" spans="1:7" ht="14.4">
      <c r="A15304" s="27" t="str">
        <f>VLOOKUP(C15304,'user list'!A:B,2,0)</f>
        <v>OCM</v>
      </c>
      <c r="B15304" s="172">
        <v>45821.182569444441</v>
      </c>
      <c r="C15304" s="69" t="s">
        <v>230</v>
      </c>
      <c r="D15304" s="69" t="s">
        <v>1937</v>
      </c>
      <c r="E15304" s="69" t="s">
        <v>2062</v>
      </c>
      <c r="F15304" s="69">
        <v>2257</v>
      </c>
      <c r="G15304" s="69" t="s">
        <v>1939</v>
      </c>
    </row>
    <row r="15305" spans="1:7" ht="14.4">
      <c r="A15305" s="27" t="str">
        <f>VLOOKUP(C15305,'user list'!A:B,2,0)</f>
        <v>OCM</v>
      </c>
      <c r="B15305" s="172">
        <v>45821.182604166665</v>
      </c>
      <c r="C15305" s="69" t="s">
        <v>230</v>
      </c>
      <c r="D15305" s="69" t="s">
        <v>1937</v>
      </c>
      <c r="E15305" s="69" t="s">
        <v>2062</v>
      </c>
      <c r="F15305" s="69">
        <v>2255</v>
      </c>
      <c r="G15305" s="69" t="s">
        <v>1939</v>
      </c>
    </row>
    <row r="15306" spans="1:7" ht="14.4">
      <c r="A15306" s="27" t="str">
        <f>VLOOKUP(C15306,'user list'!A:B,2,0)</f>
        <v>OCM</v>
      </c>
      <c r="B15306" s="172">
        <v>45821.182627314818</v>
      </c>
      <c r="C15306" s="69" t="s">
        <v>230</v>
      </c>
      <c r="D15306" s="69" t="s">
        <v>1937</v>
      </c>
      <c r="E15306" s="69" t="s">
        <v>1977</v>
      </c>
      <c r="F15306" s="69">
        <v>2254</v>
      </c>
      <c r="G15306" s="69" t="s">
        <v>1939</v>
      </c>
    </row>
    <row r="15307" spans="1:7" ht="14.4">
      <c r="A15307" s="27" t="str">
        <f>VLOOKUP(C15307,'user list'!A:B,2,0)</f>
        <v>OCM</v>
      </c>
      <c r="B15307" s="172">
        <v>45821.182789351849</v>
      </c>
      <c r="C15307" s="69" t="s">
        <v>230</v>
      </c>
      <c r="D15307" s="69" t="s">
        <v>1937</v>
      </c>
      <c r="E15307" s="69" t="s">
        <v>1976</v>
      </c>
      <c r="F15307" s="69">
        <v>2256</v>
      </c>
      <c r="G15307" s="69" t="s">
        <v>1939</v>
      </c>
    </row>
    <row r="15308" spans="1:7" ht="14.4">
      <c r="A15308" s="27" t="str">
        <f>VLOOKUP(C15308,'user list'!A:B,2,0)</f>
        <v>Admin</v>
      </c>
      <c r="B15308" s="172">
        <v>45821.18341435185</v>
      </c>
      <c r="C15308" s="69" t="s">
        <v>186</v>
      </c>
      <c r="D15308" s="69" t="s">
        <v>1937</v>
      </c>
      <c r="E15308" s="69" t="s">
        <v>2798</v>
      </c>
      <c r="F15308" s="69">
        <v>397</v>
      </c>
      <c r="G15308" s="69" t="s">
        <v>1939</v>
      </c>
    </row>
    <row r="15309" spans="1:7" ht="14.4">
      <c r="A15309" s="27" t="str">
        <f>VLOOKUP(C15309,'user list'!A:B,2,0)</f>
        <v>Admin</v>
      </c>
      <c r="B15309" s="172">
        <v>45821.184027777781</v>
      </c>
      <c r="C15309" s="69" t="s">
        <v>186</v>
      </c>
      <c r="D15309" s="69" t="s">
        <v>1937</v>
      </c>
      <c r="E15309" s="69" t="s">
        <v>2062</v>
      </c>
      <c r="F15309" s="69">
        <v>2257</v>
      </c>
      <c r="G15309" s="69" t="s">
        <v>1963</v>
      </c>
    </row>
    <row r="15310" spans="1:7" ht="14.4">
      <c r="A15310" s="27" t="str">
        <f>VLOOKUP(C15310,'user list'!A:B,2,0)</f>
        <v>Admin</v>
      </c>
      <c r="B15310" s="172">
        <v>45821.184027777781</v>
      </c>
      <c r="C15310" s="69" t="s">
        <v>186</v>
      </c>
      <c r="D15310" s="69" t="s">
        <v>1937</v>
      </c>
      <c r="E15310" s="69" t="s">
        <v>1977</v>
      </c>
      <c r="F15310" s="69">
        <v>2254</v>
      </c>
      <c r="G15310" s="69" t="s">
        <v>1963</v>
      </c>
    </row>
    <row r="15311" spans="1:7" ht="14.4">
      <c r="A15311" s="27" t="str">
        <f>VLOOKUP(C15311,'user list'!A:B,2,0)</f>
        <v>Admin</v>
      </c>
      <c r="B15311" s="172">
        <v>45821.184027777781</v>
      </c>
      <c r="C15311" s="69" t="s">
        <v>186</v>
      </c>
      <c r="D15311" s="69" t="s">
        <v>1937</v>
      </c>
      <c r="E15311" s="69" t="s">
        <v>2062</v>
      </c>
      <c r="F15311" s="69">
        <v>2255</v>
      </c>
      <c r="G15311" s="69" t="s">
        <v>1963</v>
      </c>
    </row>
    <row r="15312" spans="1:7" ht="14.4">
      <c r="A15312" s="27" t="str">
        <f>VLOOKUP(C15312,'user list'!A:B,2,0)</f>
        <v>Admin</v>
      </c>
      <c r="B15312" s="172">
        <v>45821.184490740743</v>
      </c>
      <c r="C15312" s="69" t="s">
        <v>186</v>
      </c>
      <c r="D15312" s="69" t="s">
        <v>1937</v>
      </c>
      <c r="E15312" s="69" t="s">
        <v>1976</v>
      </c>
      <c r="F15312" s="69">
        <v>2256</v>
      </c>
      <c r="G15312" s="69" t="s">
        <v>1963</v>
      </c>
    </row>
    <row r="15313" spans="1:7" ht="14.4">
      <c r="A15313" s="27" t="str">
        <f>VLOOKUP(C15313,'user list'!A:B,2,0)</f>
        <v>Admin</v>
      </c>
      <c r="B15313" s="172">
        <v>45821.185115740744</v>
      </c>
      <c r="C15313" s="69" t="s">
        <v>186</v>
      </c>
      <c r="D15313" s="69" t="s">
        <v>1937</v>
      </c>
      <c r="E15313" s="69" t="s">
        <v>2062</v>
      </c>
      <c r="F15313" s="69">
        <v>2257</v>
      </c>
      <c r="G15313" s="69" t="s">
        <v>2799</v>
      </c>
    </row>
    <row r="15314" spans="1:7" ht="14.4">
      <c r="A15314" s="27" t="str">
        <f>VLOOKUP(C15314,'user list'!A:B,2,0)</f>
        <v>OCM</v>
      </c>
      <c r="B15314" s="172">
        <v>45821.185358796298</v>
      </c>
      <c r="C15314" s="69" t="s">
        <v>230</v>
      </c>
      <c r="D15314" s="69" t="s">
        <v>1937</v>
      </c>
      <c r="E15314" s="69" t="s">
        <v>2062</v>
      </c>
      <c r="F15314" s="69">
        <v>2257</v>
      </c>
      <c r="G15314" s="69" t="s">
        <v>1939</v>
      </c>
    </row>
    <row r="15315" spans="1:7" ht="14.4">
      <c r="A15315" s="27" t="str">
        <f>VLOOKUP(C15315,'user list'!A:B,2,0)</f>
        <v>OCM</v>
      </c>
      <c r="B15315" s="172">
        <v>45821.18545138889</v>
      </c>
      <c r="C15315" s="69" t="s">
        <v>230</v>
      </c>
      <c r="D15315" s="69" t="s">
        <v>1937</v>
      </c>
      <c r="E15315" s="69" t="s">
        <v>2062</v>
      </c>
      <c r="F15315" s="69">
        <v>2257</v>
      </c>
      <c r="G15315" s="69" t="s">
        <v>1947</v>
      </c>
    </row>
    <row r="15316" spans="1:7" ht="14.4">
      <c r="A15316" s="27" t="str">
        <f>VLOOKUP(C15316,'user list'!A:B,2,0)</f>
        <v>OCM</v>
      </c>
      <c r="B15316" s="172">
        <v>45821.18545138889</v>
      </c>
      <c r="C15316" s="69" t="s">
        <v>230</v>
      </c>
      <c r="D15316" s="69" t="s">
        <v>1937</v>
      </c>
      <c r="E15316" s="69" t="s">
        <v>2062</v>
      </c>
      <c r="F15316" s="69">
        <v>2257</v>
      </c>
      <c r="G15316" s="69" t="s">
        <v>1948</v>
      </c>
    </row>
    <row r="15317" spans="1:7" ht="14.4">
      <c r="A15317" s="27" t="str">
        <f>VLOOKUP(C15317,'user list'!A:B,2,0)</f>
        <v>OCM</v>
      </c>
      <c r="B15317" s="172">
        <v>45821.18545138889</v>
      </c>
      <c r="C15317" s="69" t="s">
        <v>230</v>
      </c>
      <c r="D15317" s="69" t="s">
        <v>1937</v>
      </c>
      <c r="E15317" s="69" t="s">
        <v>2062</v>
      </c>
      <c r="F15317" s="69">
        <v>2257</v>
      </c>
      <c r="G15317" s="69" t="s">
        <v>1939</v>
      </c>
    </row>
    <row r="15318" spans="1:7" ht="14.4">
      <c r="A15318" s="27" t="str">
        <f>VLOOKUP(C15318,'user list'!A:B,2,0)</f>
        <v>Admin</v>
      </c>
      <c r="B15318" s="172">
        <v>45821.186932870369</v>
      </c>
      <c r="C15318" s="69" t="s">
        <v>186</v>
      </c>
      <c r="D15318" s="69" t="s">
        <v>1937</v>
      </c>
      <c r="E15318" s="69" t="s">
        <v>2062</v>
      </c>
      <c r="F15318" s="69">
        <v>2257</v>
      </c>
      <c r="G15318" s="69" t="s">
        <v>1939</v>
      </c>
    </row>
    <row r="15319" spans="1:7" ht="14.4">
      <c r="A15319" s="27" t="str">
        <f>VLOOKUP(C15319,'user list'!A:B,2,0)</f>
        <v>Admin</v>
      </c>
      <c r="B15319" s="172">
        <v>45821.187083333331</v>
      </c>
      <c r="C15319" s="69" t="s">
        <v>186</v>
      </c>
      <c r="D15319" s="69" t="s">
        <v>1937</v>
      </c>
      <c r="E15319" s="69" t="s">
        <v>2062</v>
      </c>
      <c r="F15319" s="69">
        <v>2257</v>
      </c>
      <c r="G15319" s="69" t="s">
        <v>1947</v>
      </c>
    </row>
    <row r="15320" spans="1:7" ht="14.4">
      <c r="A15320" s="27" t="str">
        <f>VLOOKUP(C15320,'user list'!A:B,2,0)</f>
        <v>Admin</v>
      </c>
      <c r="B15320" s="172">
        <v>45821.187083333331</v>
      </c>
      <c r="C15320" s="69" t="s">
        <v>186</v>
      </c>
      <c r="D15320" s="69" t="s">
        <v>1937</v>
      </c>
      <c r="E15320" s="69" t="s">
        <v>2062</v>
      </c>
      <c r="F15320" s="69">
        <v>2257</v>
      </c>
      <c r="G15320" s="69" t="s">
        <v>1948</v>
      </c>
    </row>
    <row r="15321" spans="1:7" ht="14.4">
      <c r="A15321" s="27" t="str">
        <f>VLOOKUP(C15321,'user list'!A:B,2,0)</f>
        <v>Admin</v>
      </c>
      <c r="B15321" s="172">
        <v>45821.187083333331</v>
      </c>
      <c r="C15321" s="69" t="s">
        <v>186</v>
      </c>
      <c r="D15321" s="69" t="s">
        <v>1937</v>
      </c>
      <c r="E15321" s="69" t="s">
        <v>2062</v>
      </c>
      <c r="F15321" s="69">
        <v>2257</v>
      </c>
      <c r="G15321" s="69" t="s">
        <v>1939</v>
      </c>
    </row>
    <row r="15322" spans="1:7" ht="14.4">
      <c r="A15322" s="27" t="str">
        <f>VLOOKUP(C15322,'user list'!A:B,2,0)</f>
        <v>ASC</v>
      </c>
      <c r="B15322" s="172">
        <v>45821.187534722223</v>
      </c>
      <c r="C15322" s="69" t="s">
        <v>286</v>
      </c>
      <c r="D15322" s="69" t="s">
        <v>1937</v>
      </c>
      <c r="E15322" s="69" t="s">
        <v>2062</v>
      </c>
      <c r="F15322" s="69">
        <v>2257</v>
      </c>
      <c r="G15322" s="69" t="s">
        <v>1939</v>
      </c>
    </row>
    <row r="15323" spans="1:7" ht="14.4">
      <c r="A15323" s="27" t="str">
        <f>VLOOKUP(C15323,'user list'!A:B,2,0)</f>
        <v>ASC</v>
      </c>
      <c r="B15323" s="172">
        <v>45821.187615740739</v>
      </c>
      <c r="C15323" s="69" t="s">
        <v>286</v>
      </c>
      <c r="D15323" s="69" t="s">
        <v>1937</v>
      </c>
      <c r="E15323" s="69" t="s">
        <v>2062</v>
      </c>
      <c r="F15323" s="69">
        <v>2257</v>
      </c>
      <c r="G15323" s="69" t="s">
        <v>1947</v>
      </c>
    </row>
    <row r="15324" spans="1:7" ht="14.4">
      <c r="A15324" s="27" t="str">
        <f>VLOOKUP(C15324,'user list'!A:B,2,0)</f>
        <v>ASC</v>
      </c>
      <c r="B15324" s="172">
        <v>45821.187615740739</v>
      </c>
      <c r="C15324" s="69" t="s">
        <v>286</v>
      </c>
      <c r="D15324" s="69" t="s">
        <v>1937</v>
      </c>
      <c r="E15324" s="69" t="s">
        <v>2062</v>
      </c>
      <c r="F15324" s="69">
        <v>2257</v>
      </c>
      <c r="G15324" s="69" t="s">
        <v>1948</v>
      </c>
    </row>
    <row r="15325" spans="1:7" ht="14.4">
      <c r="A15325" s="27" t="str">
        <f>VLOOKUP(C15325,'user list'!A:B,2,0)</f>
        <v>ASC</v>
      </c>
      <c r="B15325" s="172">
        <v>45821.187615740739</v>
      </c>
      <c r="C15325" s="69" t="s">
        <v>286</v>
      </c>
      <c r="D15325" s="69" t="s">
        <v>1937</v>
      </c>
      <c r="E15325" s="69" t="s">
        <v>2062</v>
      </c>
      <c r="F15325" s="69">
        <v>2257</v>
      </c>
      <c r="G15325" s="69" t="s">
        <v>1939</v>
      </c>
    </row>
    <row r="15326" spans="1:7" ht="14.4">
      <c r="A15326" s="27" t="str">
        <f>VLOOKUP(C15326,'user list'!A:B,2,0)</f>
        <v>Admin</v>
      </c>
      <c r="B15326" s="172">
        <v>45821.187615740739</v>
      </c>
      <c r="C15326" s="69" t="s">
        <v>186</v>
      </c>
      <c r="D15326" s="69" t="s">
        <v>1937</v>
      </c>
      <c r="E15326" s="69" t="s">
        <v>2062</v>
      </c>
      <c r="F15326" s="69">
        <v>2257</v>
      </c>
      <c r="G15326" s="69" t="s">
        <v>1948</v>
      </c>
    </row>
    <row r="15327" spans="1:7" ht="14.4">
      <c r="A15327" s="27" t="str">
        <f>VLOOKUP(C15327,'user list'!A:B,2,0)</f>
        <v>Admin</v>
      </c>
      <c r="B15327" s="172">
        <v>45821.187615740739</v>
      </c>
      <c r="C15327" s="69" t="s">
        <v>186</v>
      </c>
      <c r="D15327" s="69" t="s">
        <v>1937</v>
      </c>
      <c r="E15327" s="69" t="s">
        <v>2062</v>
      </c>
      <c r="F15327" s="69">
        <v>2257</v>
      </c>
      <c r="G15327" s="69" t="s">
        <v>1947</v>
      </c>
    </row>
    <row r="15328" spans="1:7" ht="14.4">
      <c r="A15328" s="27" t="str">
        <f>VLOOKUP(C15328,'user list'!A:B,2,0)</f>
        <v>Admin</v>
      </c>
      <c r="B15328" s="172">
        <v>45821.187627314815</v>
      </c>
      <c r="C15328" s="69" t="s">
        <v>186</v>
      </c>
      <c r="D15328" s="69" t="s">
        <v>1937</v>
      </c>
      <c r="E15328" s="69" t="s">
        <v>2062</v>
      </c>
      <c r="F15328" s="69">
        <v>2257</v>
      </c>
      <c r="G15328" s="69" t="s">
        <v>1948</v>
      </c>
    </row>
    <row r="15329" spans="1:7" ht="14.4">
      <c r="A15329" s="27" t="str">
        <f>VLOOKUP(C15329,'user list'!A:B,2,0)</f>
        <v>ASC</v>
      </c>
      <c r="B15329" s="172">
        <v>45821.187650462962</v>
      </c>
      <c r="C15329" s="69" t="s">
        <v>286</v>
      </c>
      <c r="D15329" s="69" t="s">
        <v>1937</v>
      </c>
      <c r="E15329" s="69" t="s">
        <v>2697</v>
      </c>
      <c r="F15329" s="69">
        <v>2146</v>
      </c>
      <c r="G15329" s="69" t="s">
        <v>1939</v>
      </c>
    </row>
    <row r="15330" spans="1:7" ht="14.4">
      <c r="A15330" s="27" t="str">
        <f>VLOOKUP(C15330,'user list'!A:B,2,0)</f>
        <v>ASC</v>
      </c>
      <c r="B15330" s="172">
        <v>45821.194097222222</v>
      </c>
      <c r="C15330" s="69" t="s">
        <v>286</v>
      </c>
      <c r="D15330" s="69" t="s">
        <v>1937</v>
      </c>
      <c r="E15330" s="69" t="s">
        <v>2062</v>
      </c>
      <c r="F15330" s="69">
        <v>2257</v>
      </c>
      <c r="G15330" s="69" t="s">
        <v>1939</v>
      </c>
    </row>
    <row r="15331" spans="1:7" ht="14.4">
      <c r="A15331" s="27" t="str">
        <f>VLOOKUP(C15331,'user list'!A:B,2,0)</f>
        <v>OCM</v>
      </c>
      <c r="B15331" s="172">
        <v>45821.194201388891</v>
      </c>
      <c r="C15331" s="69" t="s">
        <v>230</v>
      </c>
      <c r="D15331" s="69" t="s">
        <v>1937</v>
      </c>
      <c r="E15331" s="69" t="s">
        <v>2062</v>
      </c>
      <c r="F15331" s="69">
        <v>2257</v>
      </c>
      <c r="G15331" s="69" t="s">
        <v>1939</v>
      </c>
    </row>
    <row r="15332" spans="1:7" ht="14.4">
      <c r="A15332" s="27" t="str">
        <f>VLOOKUP(C15332,'user list'!A:B,2,0)</f>
        <v>OCM</v>
      </c>
      <c r="B15332" s="172">
        <v>45821.194432870368</v>
      </c>
      <c r="C15332" s="69" t="s">
        <v>230</v>
      </c>
      <c r="D15332" s="69" t="s">
        <v>1937</v>
      </c>
      <c r="E15332" s="69" t="s">
        <v>2062</v>
      </c>
      <c r="F15332" s="69">
        <v>2257</v>
      </c>
      <c r="G15332" s="69" t="s">
        <v>1947</v>
      </c>
    </row>
    <row r="15333" spans="1:7" ht="14.4">
      <c r="A15333" s="27" t="str">
        <f>VLOOKUP(C15333,'user list'!A:B,2,0)</f>
        <v>OCM</v>
      </c>
      <c r="B15333" s="172">
        <v>45821.194432870368</v>
      </c>
      <c r="C15333" s="69" t="s">
        <v>230</v>
      </c>
      <c r="D15333" s="69" t="s">
        <v>1937</v>
      </c>
      <c r="E15333" s="69" t="s">
        <v>2062</v>
      </c>
      <c r="F15333" s="69">
        <v>2257</v>
      </c>
      <c r="G15333" s="69" t="s">
        <v>1948</v>
      </c>
    </row>
    <row r="15334" spans="1:7" ht="14.4">
      <c r="A15334" s="27" t="str">
        <f>VLOOKUP(C15334,'user list'!A:B,2,0)</f>
        <v>OCM</v>
      </c>
      <c r="B15334" s="172">
        <v>45821.194432870368</v>
      </c>
      <c r="C15334" s="69" t="s">
        <v>230</v>
      </c>
      <c r="D15334" s="69" t="s">
        <v>1937</v>
      </c>
      <c r="E15334" s="69" t="s">
        <v>2062</v>
      </c>
      <c r="F15334" s="69">
        <v>2257</v>
      </c>
      <c r="G15334" s="69" t="s">
        <v>1939</v>
      </c>
    </row>
    <row r="15335" spans="1:7" ht="14.4">
      <c r="A15335" s="27" t="str">
        <f>VLOOKUP(C15335,'user list'!A:B,2,0)</f>
        <v>OCA</v>
      </c>
      <c r="B15335" s="172">
        <v>45821.194814814815</v>
      </c>
      <c r="C15335" s="69" t="s">
        <v>224</v>
      </c>
      <c r="D15335" s="69" t="s">
        <v>1937</v>
      </c>
      <c r="E15335" s="69" t="s">
        <v>2062</v>
      </c>
      <c r="F15335" s="69">
        <v>2257</v>
      </c>
      <c r="G15335" s="69" t="s">
        <v>1939</v>
      </c>
    </row>
    <row r="15336" spans="1:7" ht="14.4">
      <c r="A15336" s="27" t="str">
        <f>VLOOKUP(C15336,'user list'!A:B,2,0)</f>
        <v>Admin</v>
      </c>
      <c r="B15336" s="172">
        <v>45821.194826388892</v>
      </c>
      <c r="C15336" s="69" t="s">
        <v>186</v>
      </c>
      <c r="D15336" s="69" t="s">
        <v>1937</v>
      </c>
      <c r="E15336" s="69" t="s">
        <v>2062</v>
      </c>
      <c r="F15336" s="69">
        <v>2257</v>
      </c>
      <c r="G15336" s="69" t="s">
        <v>1948</v>
      </c>
    </row>
    <row r="15337" spans="1:7" ht="14.4">
      <c r="A15337" s="27" t="str">
        <f>VLOOKUP(C15337,'user list'!A:B,2,0)</f>
        <v>OCA</v>
      </c>
      <c r="B15337" s="172">
        <v>45821.194895833331</v>
      </c>
      <c r="C15337" s="69" t="s">
        <v>224</v>
      </c>
      <c r="D15337" s="69" t="s">
        <v>1937</v>
      </c>
      <c r="E15337" s="69" t="s">
        <v>2062</v>
      </c>
      <c r="F15337" s="69">
        <v>2257</v>
      </c>
      <c r="G15337" s="69" t="s">
        <v>1947</v>
      </c>
    </row>
    <row r="15338" spans="1:7" ht="14.4">
      <c r="A15338" s="27" t="str">
        <f>VLOOKUP(C15338,'user list'!A:B,2,0)</f>
        <v>OCA</v>
      </c>
      <c r="B15338" s="172">
        <v>45821.194895833331</v>
      </c>
      <c r="C15338" s="69" t="s">
        <v>224</v>
      </c>
      <c r="D15338" s="69" t="s">
        <v>1937</v>
      </c>
      <c r="E15338" s="69" t="s">
        <v>2062</v>
      </c>
      <c r="F15338" s="69">
        <v>2257</v>
      </c>
      <c r="G15338" s="69" t="s">
        <v>1948</v>
      </c>
    </row>
    <row r="15339" spans="1:7" ht="14.4">
      <c r="A15339" s="27" t="str">
        <f>VLOOKUP(C15339,'user list'!A:B,2,0)</f>
        <v>OCA</v>
      </c>
      <c r="B15339" s="172">
        <v>45821.194895833331</v>
      </c>
      <c r="C15339" s="69" t="s">
        <v>224</v>
      </c>
      <c r="D15339" s="69" t="s">
        <v>1937</v>
      </c>
      <c r="E15339" s="69" t="s">
        <v>2062</v>
      </c>
      <c r="F15339" s="69">
        <v>2257</v>
      </c>
      <c r="G15339" s="69" t="s">
        <v>1939</v>
      </c>
    </row>
    <row r="15340" spans="1:7" ht="14.4">
      <c r="A15340" s="27" t="str">
        <f>VLOOKUP(C15340,'user list'!A:B,2,0)</f>
        <v>Admin</v>
      </c>
      <c r="B15340" s="172">
        <v>45821.194895833331</v>
      </c>
      <c r="C15340" s="69" t="s">
        <v>186</v>
      </c>
      <c r="D15340" s="69" t="s">
        <v>1937</v>
      </c>
      <c r="E15340" s="69" t="s">
        <v>2062</v>
      </c>
      <c r="F15340" s="69">
        <v>2257</v>
      </c>
      <c r="G15340" s="69" t="s">
        <v>1948</v>
      </c>
    </row>
    <row r="15341" spans="1:7" ht="14.4">
      <c r="A15341" s="27" t="str">
        <f>VLOOKUP(C15341,'user list'!A:B,2,0)</f>
        <v>Admin</v>
      </c>
      <c r="B15341" s="172">
        <v>45821.194907407407</v>
      </c>
      <c r="C15341" s="69" t="s">
        <v>186</v>
      </c>
      <c r="D15341" s="69" t="s">
        <v>1937</v>
      </c>
      <c r="E15341" s="69" t="s">
        <v>2062</v>
      </c>
      <c r="F15341" s="69">
        <v>2257</v>
      </c>
      <c r="G15341" s="69" t="s">
        <v>1947</v>
      </c>
    </row>
    <row r="15342" spans="1:7" ht="14.4">
      <c r="A15342" s="27" t="str">
        <f>VLOOKUP(C15342,'user list'!A:B,2,0)</f>
        <v>Admin</v>
      </c>
      <c r="B15342" s="172">
        <v>45821.194907407407</v>
      </c>
      <c r="C15342" s="69" t="s">
        <v>186</v>
      </c>
      <c r="D15342" s="69" t="s">
        <v>1937</v>
      </c>
      <c r="E15342" s="69" t="s">
        <v>2062</v>
      </c>
      <c r="F15342" s="69">
        <v>2257</v>
      </c>
      <c r="G15342" s="69" t="s">
        <v>1948</v>
      </c>
    </row>
    <row r="15343" spans="1:7" ht="14.4">
      <c r="A15343" s="27" t="str">
        <f>VLOOKUP(C15343,'user list'!A:B,2,0)</f>
        <v>OCM</v>
      </c>
      <c r="B15343" s="172">
        <v>45821.195034722223</v>
      </c>
      <c r="C15343" s="69" t="s">
        <v>230</v>
      </c>
      <c r="D15343" s="69" t="s">
        <v>1937</v>
      </c>
      <c r="E15343" s="69" t="s">
        <v>2062</v>
      </c>
      <c r="F15343" s="69">
        <v>2257</v>
      </c>
      <c r="G15343" s="69" t="s">
        <v>1939</v>
      </c>
    </row>
    <row r="15344" spans="1:7" ht="14.4">
      <c r="A15344" s="27" t="str">
        <f>VLOOKUP(C15344,'user list'!A:B,2,0)</f>
        <v>OCM</v>
      </c>
      <c r="B15344" s="172">
        <v>45821.195208333331</v>
      </c>
      <c r="C15344" s="69" t="s">
        <v>230</v>
      </c>
      <c r="D15344" s="69" t="s">
        <v>1937</v>
      </c>
      <c r="E15344" s="69" t="s">
        <v>2062</v>
      </c>
      <c r="F15344" s="69">
        <v>2257</v>
      </c>
      <c r="G15344" s="69" t="s">
        <v>1947</v>
      </c>
    </row>
    <row r="15345" spans="1:7" ht="14.4">
      <c r="A15345" s="27" t="str">
        <f>VLOOKUP(C15345,'user list'!A:B,2,0)</f>
        <v>OCM</v>
      </c>
      <c r="B15345" s="172">
        <v>45821.195208333331</v>
      </c>
      <c r="C15345" s="69" t="s">
        <v>230</v>
      </c>
      <c r="D15345" s="69" t="s">
        <v>1937</v>
      </c>
      <c r="E15345" s="69" t="s">
        <v>2062</v>
      </c>
      <c r="F15345" s="69">
        <v>2257</v>
      </c>
      <c r="G15345" s="69" t="s">
        <v>1948</v>
      </c>
    </row>
    <row r="15346" spans="1:7" ht="14.4">
      <c r="A15346" s="27" t="str">
        <f>VLOOKUP(C15346,'user list'!A:B,2,0)</f>
        <v>OCM</v>
      </c>
      <c r="B15346" s="172">
        <v>45821.195208333331</v>
      </c>
      <c r="C15346" s="69" t="s">
        <v>230</v>
      </c>
      <c r="D15346" s="69" t="s">
        <v>1937</v>
      </c>
      <c r="E15346" s="69" t="s">
        <v>2062</v>
      </c>
      <c r="F15346" s="69">
        <v>2257</v>
      </c>
      <c r="G15346" s="69" t="s">
        <v>1939</v>
      </c>
    </row>
    <row r="15347" spans="1:7" ht="14.4">
      <c r="A15347" s="27" t="str">
        <f>VLOOKUP(C15347,'user list'!A:B,2,0)</f>
        <v>OCA</v>
      </c>
      <c r="B15347" s="172">
        <v>45821.195416666669</v>
      </c>
      <c r="C15347" s="69" t="s">
        <v>224</v>
      </c>
      <c r="D15347" s="69" t="s">
        <v>1937</v>
      </c>
      <c r="E15347" s="69" t="s">
        <v>2062</v>
      </c>
      <c r="F15347" s="69">
        <v>2257</v>
      </c>
      <c r="G15347" s="69" t="s">
        <v>1939</v>
      </c>
    </row>
    <row r="15348" spans="1:7" ht="14.4">
      <c r="A15348" s="27" t="str">
        <f>VLOOKUP(C15348,'user list'!A:B,2,0)</f>
        <v>Admin</v>
      </c>
      <c r="B15348" s="172">
        <v>45821.19604166667</v>
      </c>
      <c r="C15348" s="69" t="s">
        <v>186</v>
      </c>
      <c r="D15348" s="69" t="s">
        <v>1937</v>
      </c>
      <c r="E15348" s="69" t="s">
        <v>2062</v>
      </c>
      <c r="F15348" s="69">
        <v>2257</v>
      </c>
      <c r="G15348" s="69" t="s">
        <v>1939</v>
      </c>
    </row>
    <row r="15349" spans="1:7" ht="14.4">
      <c r="A15349" s="27" t="str">
        <f>VLOOKUP(C15349,'user list'!A:B,2,0)</f>
        <v>Admin</v>
      </c>
      <c r="B15349" s="172">
        <v>45821.197118055556</v>
      </c>
      <c r="C15349" s="69" t="s">
        <v>186</v>
      </c>
      <c r="D15349" s="69" t="s">
        <v>2644</v>
      </c>
      <c r="E15349" s="69" t="s">
        <v>2794</v>
      </c>
      <c r="F15349" s="69"/>
      <c r="G15349" s="69" t="s">
        <v>2488</v>
      </c>
    </row>
    <row r="15350" spans="1:7" ht="14.4">
      <c r="A15350" s="27" t="str">
        <f>VLOOKUP(C15350,'user list'!A:B,2,0)</f>
        <v>Admin</v>
      </c>
      <c r="B15350" s="172">
        <v>45821.198773148149</v>
      </c>
      <c r="C15350" s="69" t="s">
        <v>186</v>
      </c>
      <c r="D15350" s="69" t="s">
        <v>2644</v>
      </c>
      <c r="E15350" s="69" t="s">
        <v>2795</v>
      </c>
      <c r="F15350" s="69"/>
      <c r="G15350" s="69" t="s">
        <v>2488</v>
      </c>
    </row>
    <row r="15351" spans="1:7" ht="14.4">
      <c r="A15351" s="27" t="str">
        <f>VLOOKUP(C15351,'user list'!A:B,2,0)</f>
        <v>Admin</v>
      </c>
      <c r="B15351" s="172">
        <v>45821.200266203705</v>
      </c>
      <c r="C15351" s="69" t="s">
        <v>186</v>
      </c>
      <c r="D15351" s="69" t="s">
        <v>2644</v>
      </c>
      <c r="E15351" s="69" t="s">
        <v>2795</v>
      </c>
      <c r="F15351" s="69"/>
      <c r="G15351" s="69" t="s">
        <v>2488</v>
      </c>
    </row>
    <row r="15352" spans="1:7" ht="14.4">
      <c r="A15352" s="27" t="str">
        <f>VLOOKUP(C15352,'user list'!A:B,2,0)</f>
        <v>OCA</v>
      </c>
      <c r="B15352" s="172">
        <v>45821.200868055559</v>
      </c>
      <c r="C15352" s="69" t="s">
        <v>224</v>
      </c>
      <c r="D15352" s="69" t="s">
        <v>1937</v>
      </c>
      <c r="E15352" s="69" t="s">
        <v>2062</v>
      </c>
      <c r="F15352" s="69">
        <v>2257</v>
      </c>
      <c r="G15352" s="69" t="s">
        <v>1939</v>
      </c>
    </row>
    <row r="15353" spans="1:7" ht="14.4">
      <c r="A15353" s="27" t="str">
        <f>VLOOKUP(C15353,'user list'!A:B,2,0)</f>
        <v>Admin</v>
      </c>
      <c r="B15353" s="172">
        <v>45821.202187499999</v>
      </c>
      <c r="C15353" s="69" t="s">
        <v>186</v>
      </c>
      <c r="D15353" s="69" t="s">
        <v>1937</v>
      </c>
      <c r="E15353" s="69" t="s">
        <v>2062</v>
      </c>
      <c r="F15353" s="69">
        <v>2257</v>
      </c>
      <c r="G15353" s="69" t="s">
        <v>1948</v>
      </c>
    </row>
    <row r="15354" spans="1:7" ht="14.4">
      <c r="A15354" s="27" t="str">
        <f>VLOOKUP(C15354,'user list'!A:B,2,0)</f>
        <v>Admin</v>
      </c>
      <c r="B15354" s="172">
        <v>45821.203356481485</v>
      </c>
      <c r="C15354" s="69" t="s">
        <v>186</v>
      </c>
      <c r="D15354" s="69" t="s">
        <v>2644</v>
      </c>
      <c r="E15354" s="69" t="s">
        <v>2795</v>
      </c>
      <c r="F15354" s="69"/>
      <c r="G15354" s="69" t="s">
        <v>2488</v>
      </c>
    </row>
    <row r="15355" spans="1:7" ht="14.4">
      <c r="A15355" s="27" t="str">
        <f>VLOOKUP(C15355,'user list'!A:B,2,0)</f>
        <v>OCM</v>
      </c>
      <c r="B15355" s="172">
        <v>45821.203449074077</v>
      </c>
      <c r="C15355" s="69" t="s">
        <v>230</v>
      </c>
      <c r="D15355" s="69" t="s">
        <v>1937</v>
      </c>
      <c r="E15355" s="69" t="s">
        <v>2772</v>
      </c>
      <c r="F15355" s="69">
        <v>2224</v>
      </c>
      <c r="G15355" s="69" t="s">
        <v>1939</v>
      </c>
    </row>
    <row r="15356" spans="1:7" ht="14.4">
      <c r="A15356" s="27" t="str">
        <f>VLOOKUP(C15356,'user list'!A:B,2,0)</f>
        <v>OCA</v>
      </c>
      <c r="B15356" s="172">
        <v>45821.203576388885</v>
      </c>
      <c r="C15356" s="69" t="s">
        <v>224</v>
      </c>
      <c r="D15356" s="69" t="s">
        <v>1937</v>
      </c>
      <c r="E15356" s="69" t="s">
        <v>2062</v>
      </c>
      <c r="F15356" s="69">
        <v>2257</v>
      </c>
      <c r="G15356" s="69" t="s">
        <v>1939</v>
      </c>
    </row>
    <row r="15357" spans="1:7" ht="14.4">
      <c r="A15357" s="27" t="str">
        <f>VLOOKUP(C15357,'user list'!A:B,2,0)</f>
        <v>Admin</v>
      </c>
      <c r="B15357" s="172">
        <v>45821.204687500001</v>
      </c>
      <c r="C15357" s="69" t="s">
        <v>186</v>
      </c>
      <c r="D15357" s="69" t="s">
        <v>2644</v>
      </c>
      <c r="E15357" s="69" t="s">
        <v>2795</v>
      </c>
      <c r="F15357" s="69"/>
      <c r="G15357" s="69" t="s">
        <v>2488</v>
      </c>
    </row>
    <row r="15358" spans="1:7" ht="14.4">
      <c r="A15358" s="27" t="str">
        <f>VLOOKUP(C15358,'user list'!A:B,2,0)</f>
        <v>Admin</v>
      </c>
      <c r="B15358" s="172">
        <v>45821.205706018518</v>
      </c>
      <c r="C15358" s="69" t="s">
        <v>186</v>
      </c>
      <c r="D15358" s="69" t="s">
        <v>2644</v>
      </c>
      <c r="E15358" s="69" t="s">
        <v>2795</v>
      </c>
      <c r="F15358" s="69"/>
      <c r="G15358" s="69" t="s">
        <v>2488</v>
      </c>
    </row>
    <row r="15359" spans="1:7" ht="14.4">
      <c r="A15359" s="27" t="str">
        <f>VLOOKUP(C15359,'user list'!A:B,2,0)</f>
        <v>OCA</v>
      </c>
      <c r="B15359" s="172">
        <v>45821.206597222219</v>
      </c>
      <c r="C15359" s="69" t="s">
        <v>224</v>
      </c>
      <c r="D15359" s="69" t="s">
        <v>1937</v>
      </c>
      <c r="E15359" s="69" t="s">
        <v>2062</v>
      </c>
      <c r="F15359" s="69">
        <v>2257</v>
      </c>
      <c r="G15359" s="69" t="s">
        <v>1939</v>
      </c>
    </row>
    <row r="15360" spans="1:7" ht="14.4">
      <c r="A15360" s="27" t="str">
        <f>VLOOKUP(C15360,'user list'!A:B,2,0)</f>
        <v>OCM</v>
      </c>
      <c r="B15360" s="172">
        <v>45821.209236111114</v>
      </c>
      <c r="C15360" s="69" t="s">
        <v>230</v>
      </c>
      <c r="D15360" s="69" t="s">
        <v>1937</v>
      </c>
      <c r="E15360" s="69" t="s">
        <v>1977</v>
      </c>
      <c r="F15360" s="69">
        <v>2258</v>
      </c>
      <c r="G15360" s="69" t="s">
        <v>2440</v>
      </c>
    </row>
    <row r="15361" spans="1:7" ht="14.4">
      <c r="A15361" s="27" t="str">
        <f>VLOOKUP(C15361,'user list'!A:B,2,0)</f>
        <v>Admin</v>
      </c>
      <c r="B15361" s="172">
        <v>45821.20925925926</v>
      </c>
      <c r="C15361" s="69" t="s">
        <v>186</v>
      </c>
      <c r="D15361" s="69" t="s">
        <v>1937</v>
      </c>
      <c r="E15361" s="69" t="s">
        <v>2062</v>
      </c>
      <c r="F15361" s="69">
        <v>2257</v>
      </c>
      <c r="G15361" s="69" t="s">
        <v>1948</v>
      </c>
    </row>
    <row r="15362" spans="1:7" ht="14.4">
      <c r="A15362" s="27" t="str">
        <f>VLOOKUP(C15362,'user list'!A:B,2,0)</f>
        <v>Admin</v>
      </c>
      <c r="B15362" s="172">
        <v>45821.20925925926</v>
      </c>
      <c r="C15362" s="69" t="s">
        <v>186</v>
      </c>
      <c r="D15362" s="69" t="s">
        <v>1937</v>
      </c>
      <c r="E15362" s="69" t="s">
        <v>1977</v>
      </c>
      <c r="F15362" s="69">
        <v>2258</v>
      </c>
      <c r="G15362" s="69" t="s">
        <v>1948</v>
      </c>
    </row>
    <row r="15363" spans="1:7" ht="14.4">
      <c r="A15363" s="27" t="str">
        <f>VLOOKUP(C15363,'user list'!A:B,2,0)</f>
        <v>OCM</v>
      </c>
      <c r="B15363" s="172">
        <v>45821.209305555552</v>
      </c>
      <c r="C15363" s="69" t="s">
        <v>230</v>
      </c>
      <c r="D15363" s="69" t="s">
        <v>1937</v>
      </c>
      <c r="E15363" s="69" t="s">
        <v>1977</v>
      </c>
      <c r="F15363" s="69">
        <v>2258</v>
      </c>
      <c r="G15363" s="69" t="s">
        <v>1939</v>
      </c>
    </row>
    <row r="15364" spans="1:7" ht="14.4">
      <c r="A15364" s="27" t="str">
        <f>VLOOKUP(C15364,'user list'!A:B,2,0)</f>
        <v>OCM</v>
      </c>
      <c r="B15364" s="172">
        <v>45821.209317129629</v>
      </c>
      <c r="C15364" s="69" t="s">
        <v>230</v>
      </c>
      <c r="D15364" s="69" t="s">
        <v>1937</v>
      </c>
      <c r="E15364" s="69" t="s">
        <v>1977</v>
      </c>
      <c r="F15364" s="69">
        <v>2258</v>
      </c>
      <c r="G15364" s="69" t="s">
        <v>1939</v>
      </c>
    </row>
    <row r="15365" spans="1:7" ht="14.4">
      <c r="A15365" s="27" t="str">
        <f>VLOOKUP(C15365,'user list'!A:B,2,0)</f>
        <v>OCM</v>
      </c>
      <c r="B15365" s="172">
        <v>45821.209409722222</v>
      </c>
      <c r="C15365" s="69" t="s">
        <v>230</v>
      </c>
      <c r="D15365" s="69" t="s">
        <v>1937</v>
      </c>
      <c r="E15365" s="69" t="s">
        <v>1977</v>
      </c>
      <c r="F15365" s="69">
        <v>2258</v>
      </c>
      <c r="G15365" s="69" t="s">
        <v>1947</v>
      </c>
    </row>
    <row r="15366" spans="1:7" ht="14.4">
      <c r="A15366" s="27" t="str">
        <f>VLOOKUP(C15366,'user list'!A:B,2,0)</f>
        <v>OCM</v>
      </c>
      <c r="B15366" s="172">
        <v>45821.209409722222</v>
      </c>
      <c r="C15366" s="69" t="s">
        <v>230</v>
      </c>
      <c r="D15366" s="69" t="s">
        <v>1937</v>
      </c>
      <c r="E15366" s="69" t="s">
        <v>1977</v>
      </c>
      <c r="F15366" s="69">
        <v>2258</v>
      </c>
      <c r="G15366" s="69" t="s">
        <v>1948</v>
      </c>
    </row>
    <row r="15367" spans="1:7" ht="14.4">
      <c r="A15367" s="27" t="str">
        <f>VLOOKUP(C15367,'user list'!A:B,2,0)</f>
        <v>Admin</v>
      </c>
      <c r="B15367" s="172">
        <v>45821.209444444445</v>
      </c>
      <c r="C15367" s="69" t="s">
        <v>186</v>
      </c>
      <c r="D15367" s="69" t="s">
        <v>1937</v>
      </c>
      <c r="E15367" s="69" t="s">
        <v>2062</v>
      </c>
      <c r="F15367" s="69">
        <v>2257</v>
      </c>
      <c r="G15367" s="69" t="s">
        <v>1948</v>
      </c>
    </row>
    <row r="15368" spans="1:7" ht="14.4">
      <c r="A15368" s="27" t="str">
        <f>VLOOKUP(C15368,'user list'!A:B,2,0)</f>
        <v>Admin</v>
      </c>
      <c r="B15368" s="172">
        <v>45821.209444444445</v>
      </c>
      <c r="C15368" s="69" t="s">
        <v>186</v>
      </c>
      <c r="D15368" s="69" t="s">
        <v>1937</v>
      </c>
      <c r="E15368" s="69" t="s">
        <v>1977</v>
      </c>
      <c r="F15368" s="69">
        <v>2258</v>
      </c>
      <c r="G15368" s="69" t="s">
        <v>1948</v>
      </c>
    </row>
    <row r="15369" spans="1:7" ht="14.4">
      <c r="A15369" s="27" t="str">
        <f>VLOOKUP(C15369,'user list'!A:B,2,0)</f>
        <v>Admin</v>
      </c>
      <c r="B15369" s="172">
        <v>45821.209456018521</v>
      </c>
      <c r="C15369" s="69" t="s">
        <v>186</v>
      </c>
      <c r="D15369" s="69" t="s">
        <v>1937</v>
      </c>
      <c r="E15369" s="69" t="s">
        <v>1977</v>
      </c>
      <c r="F15369" s="69">
        <v>2258</v>
      </c>
      <c r="G15369" s="69" t="s">
        <v>1947</v>
      </c>
    </row>
    <row r="15370" spans="1:7" ht="14.4">
      <c r="A15370" s="27" t="str">
        <f>VLOOKUP(C15370,'user list'!A:B,2,0)</f>
        <v>Admin</v>
      </c>
      <c r="B15370" s="172">
        <v>45821.209456018521</v>
      </c>
      <c r="C15370" s="69" t="s">
        <v>186</v>
      </c>
      <c r="D15370" s="69" t="s">
        <v>1937</v>
      </c>
      <c r="E15370" s="69" t="s">
        <v>1977</v>
      </c>
      <c r="F15370" s="69">
        <v>2258</v>
      </c>
      <c r="G15370" s="69" t="s">
        <v>1948</v>
      </c>
    </row>
    <row r="15371" spans="1:7" ht="14.4">
      <c r="A15371" s="27" t="str">
        <f>VLOOKUP(C15371,'user list'!A:B,2,0)</f>
        <v>Admin</v>
      </c>
      <c r="B15371" s="172">
        <v>45821.209456018521</v>
      </c>
      <c r="C15371" s="69" t="s">
        <v>186</v>
      </c>
      <c r="D15371" s="69" t="s">
        <v>1937</v>
      </c>
      <c r="E15371" s="69" t="s">
        <v>1977</v>
      </c>
      <c r="F15371" s="69">
        <v>2258</v>
      </c>
      <c r="G15371" s="69" t="s">
        <v>1948</v>
      </c>
    </row>
    <row r="15372" spans="1:7" ht="14.4">
      <c r="A15372" s="27" t="str">
        <f>VLOOKUP(C15372,'user list'!A:B,2,0)</f>
        <v>OCM</v>
      </c>
      <c r="B15372" s="172">
        <v>45821.209837962961</v>
      </c>
      <c r="C15372" s="69" t="s">
        <v>230</v>
      </c>
      <c r="D15372" s="69" t="s">
        <v>1937</v>
      </c>
      <c r="E15372" s="69" t="s">
        <v>1977</v>
      </c>
      <c r="F15372" s="69">
        <v>2258</v>
      </c>
      <c r="G15372" s="69" t="s">
        <v>1939</v>
      </c>
    </row>
    <row r="15373" spans="1:7" ht="14.4">
      <c r="A15373" s="27" t="str">
        <f>VLOOKUP(C15373,'user list'!A:B,2,0)</f>
        <v>OCM</v>
      </c>
      <c r="B15373" s="172">
        <v>45821.209837962961</v>
      </c>
      <c r="C15373" s="69" t="s">
        <v>230</v>
      </c>
      <c r="D15373" s="69" t="s">
        <v>1937</v>
      </c>
      <c r="E15373" s="69" t="s">
        <v>1977</v>
      </c>
      <c r="F15373" s="69">
        <v>2258</v>
      </c>
      <c r="G15373" s="69" t="s">
        <v>1939</v>
      </c>
    </row>
    <row r="15374" spans="1:7" ht="14.4">
      <c r="A15374" s="27" t="str">
        <f>VLOOKUP(C15374,'user list'!A:B,2,0)</f>
        <v>Admin</v>
      </c>
      <c r="B15374" s="172">
        <v>45821.210266203707</v>
      </c>
      <c r="C15374" s="69" t="s">
        <v>186</v>
      </c>
      <c r="D15374" s="69" t="s">
        <v>1937</v>
      </c>
      <c r="E15374" s="69" t="s">
        <v>1977</v>
      </c>
      <c r="F15374" s="69">
        <v>2258</v>
      </c>
      <c r="G15374" s="69" t="s">
        <v>1963</v>
      </c>
    </row>
    <row r="15375" spans="1:7" ht="14.4">
      <c r="A15375" s="27" t="str">
        <f>VLOOKUP(C15375,'user list'!A:B,2,0)</f>
        <v>Admin</v>
      </c>
      <c r="B15375" s="172">
        <v>45821.210335648146</v>
      </c>
      <c r="C15375" s="69" t="s">
        <v>186</v>
      </c>
      <c r="D15375" s="69" t="s">
        <v>1937</v>
      </c>
      <c r="E15375" s="69" t="s">
        <v>2062</v>
      </c>
      <c r="F15375" s="69">
        <v>2257</v>
      </c>
      <c r="G15375" s="69" t="s">
        <v>1963</v>
      </c>
    </row>
    <row r="15376" spans="1:7" ht="14.4">
      <c r="A15376" s="27" t="str">
        <f>VLOOKUP(C15376,'user list'!A:B,2,0)</f>
        <v>QCPL</v>
      </c>
      <c r="B15376" s="172">
        <v>45821.270821759259</v>
      </c>
      <c r="C15376" s="69" t="s">
        <v>268</v>
      </c>
      <c r="D15376" s="69" t="s">
        <v>1937</v>
      </c>
      <c r="E15376" s="69" t="s">
        <v>2678</v>
      </c>
      <c r="F15376" s="69">
        <v>2097</v>
      </c>
      <c r="G15376" s="69" t="s">
        <v>1939</v>
      </c>
    </row>
    <row r="15377" spans="1:7" ht="14.4">
      <c r="A15377" s="27" t="str">
        <f>VLOOKUP(C15377,'user list'!A:B,2,0)</f>
        <v>QCPL</v>
      </c>
      <c r="B15377" s="172">
        <v>45821.270937499998</v>
      </c>
      <c r="C15377" s="69" t="s">
        <v>268</v>
      </c>
      <c r="D15377" s="69" t="s">
        <v>1937</v>
      </c>
      <c r="E15377" s="69" t="s">
        <v>2683</v>
      </c>
      <c r="F15377" s="69">
        <v>2095</v>
      </c>
      <c r="G15377" s="69" t="s">
        <v>1939</v>
      </c>
    </row>
    <row r="15378" spans="1:7" ht="14.4">
      <c r="A15378" s="27" t="str">
        <f>VLOOKUP(C15378,'user list'!A:B,2,0)</f>
        <v>QCPL</v>
      </c>
      <c r="B15378" s="172">
        <v>45821.271006944444</v>
      </c>
      <c r="C15378" s="69" t="s">
        <v>268</v>
      </c>
      <c r="D15378" s="69" t="s">
        <v>1937</v>
      </c>
      <c r="E15378" s="69" t="s">
        <v>2682</v>
      </c>
      <c r="F15378" s="69">
        <v>2094</v>
      </c>
      <c r="G15378" s="69" t="s">
        <v>1939</v>
      </c>
    </row>
    <row r="15379" spans="1:7" ht="14.4">
      <c r="A15379" s="27" t="str">
        <f>VLOOKUP(C15379,'user list'!A:B,2,0)</f>
        <v>QCPL</v>
      </c>
      <c r="B15379" s="172">
        <v>45821.271064814813</v>
      </c>
      <c r="C15379" s="69" t="s">
        <v>268</v>
      </c>
      <c r="D15379" s="69" t="s">
        <v>1937</v>
      </c>
      <c r="E15379" s="69" t="s">
        <v>2680</v>
      </c>
      <c r="F15379" s="69">
        <v>2092</v>
      </c>
      <c r="G15379" s="69" t="s">
        <v>1939</v>
      </c>
    </row>
    <row r="15380" spans="1:7" ht="14.4">
      <c r="A15380" s="27" t="str">
        <f>VLOOKUP(C15380,'user list'!A:B,2,0)</f>
        <v>QCPL</v>
      </c>
      <c r="B15380" s="172">
        <v>45821.271122685182</v>
      </c>
      <c r="C15380" s="69" t="s">
        <v>268</v>
      </c>
      <c r="D15380" s="69" t="s">
        <v>1937</v>
      </c>
      <c r="E15380" s="69" t="s">
        <v>2608</v>
      </c>
      <c r="F15380" s="69">
        <v>1996</v>
      </c>
      <c r="G15380" s="69" t="s">
        <v>1939</v>
      </c>
    </row>
    <row r="15381" spans="1:7" ht="14.4">
      <c r="A15381" s="27" t="str">
        <f>VLOOKUP(C15381,'user list'!A:B,2,0)</f>
        <v>QCPL</v>
      </c>
      <c r="B15381" s="172">
        <v>45821.271168981482</v>
      </c>
      <c r="C15381" s="69" t="s">
        <v>268</v>
      </c>
      <c r="D15381" s="69" t="s">
        <v>1937</v>
      </c>
      <c r="E15381" s="69" t="s">
        <v>2674</v>
      </c>
      <c r="F15381" s="69">
        <v>2086</v>
      </c>
      <c r="G15381" s="69" t="s">
        <v>1939</v>
      </c>
    </row>
    <row r="15382" spans="1:7" ht="14.4">
      <c r="A15382" s="27" t="str">
        <f>VLOOKUP(C15382,'user list'!A:B,2,0)</f>
        <v>QCPL</v>
      </c>
      <c r="B15382" s="172">
        <v>45821.271238425928</v>
      </c>
      <c r="C15382" s="69" t="s">
        <v>268</v>
      </c>
      <c r="D15382" s="69" t="s">
        <v>1937</v>
      </c>
      <c r="E15382" s="69" t="s">
        <v>2675</v>
      </c>
      <c r="F15382" s="69">
        <v>2087</v>
      </c>
      <c r="G15382" s="69" t="s">
        <v>1939</v>
      </c>
    </row>
    <row r="15383" spans="1:7" ht="14.4">
      <c r="A15383" s="27" t="str">
        <f>VLOOKUP(C15383,'user list'!A:B,2,0)</f>
        <v>QCPL</v>
      </c>
      <c r="B15383" s="172">
        <v>45821.272418981483</v>
      </c>
      <c r="C15383" s="69" t="s">
        <v>268</v>
      </c>
      <c r="D15383" s="69" t="s">
        <v>1937</v>
      </c>
      <c r="E15383" s="69" t="s">
        <v>2678</v>
      </c>
      <c r="F15383" s="69">
        <v>2097</v>
      </c>
      <c r="G15383" s="69" t="s">
        <v>1939</v>
      </c>
    </row>
    <row r="15384" spans="1:7" ht="14.4">
      <c r="A15384" s="27" t="str">
        <f>VLOOKUP(C15384,'user list'!A:B,2,0)</f>
        <v>QCPL</v>
      </c>
      <c r="B15384" s="172">
        <v>45821.272847222222</v>
      </c>
      <c r="C15384" s="69" t="s">
        <v>268</v>
      </c>
      <c r="D15384" s="69" t="s">
        <v>1937</v>
      </c>
      <c r="E15384" s="69" t="s">
        <v>2683</v>
      </c>
      <c r="F15384" s="69">
        <v>2095</v>
      </c>
      <c r="G15384" s="69" t="s">
        <v>1939</v>
      </c>
    </row>
    <row r="15385" spans="1:7" ht="14.4">
      <c r="A15385" s="27" t="str">
        <f>VLOOKUP(C15385,'user list'!A:B,2,0)</f>
        <v>QCPL</v>
      </c>
      <c r="B15385" s="172">
        <v>45821.272870370369</v>
      </c>
      <c r="C15385" s="69" t="s">
        <v>268</v>
      </c>
      <c r="D15385" s="69" t="s">
        <v>1937</v>
      </c>
      <c r="E15385" s="69" t="s">
        <v>2682</v>
      </c>
      <c r="F15385" s="69">
        <v>2094</v>
      </c>
      <c r="G15385" s="69" t="s">
        <v>1939</v>
      </c>
    </row>
    <row r="15386" spans="1:7" ht="14.4">
      <c r="A15386" s="27" t="str">
        <f>VLOOKUP(C15386,'user list'!A:B,2,0)</f>
        <v>QCPL</v>
      </c>
      <c r="B15386" s="172">
        <v>45821.272893518515</v>
      </c>
      <c r="C15386" s="69" t="s">
        <v>268</v>
      </c>
      <c r="D15386" s="69" t="s">
        <v>1937</v>
      </c>
      <c r="E15386" s="69" t="s">
        <v>2679</v>
      </c>
      <c r="F15386" s="69">
        <v>2091</v>
      </c>
      <c r="G15386" s="69" t="s">
        <v>1939</v>
      </c>
    </row>
    <row r="15387" spans="1:7" ht="14.4">
      <c r="A15387" s="27" t="str">
        <f>VLOOKUP(C15387,'user list'!A:B,2,0)</f>
        <v>QCPL</v>
      </c>
      <c r="B15387" s="172">
        <v>45821.272928240738</v>
      </c>
      <c r="C15387" s="69" t="s">
        <v>268</v>
      </c>
      <c r="D15387" s="69" t="s">
        <v>1937</v>
      </c>
      <c r="E15387" s="69" t="s">
        <v>2678</v>
      </c>
      <c r="F15387" s="69">
        <v>2097</v>
      </c>
      <c r="G15387" s="69" t="s">
        <v>1939</v>
      </c>
    </row>
    <row r="15388" spans="1:7" ht="14.4">
      <c r="A15388" s="27" t="str">
        <f>VLOOKUP(C15388,'user list'!A:B,2,0)</f>
        <v>QCPL</v>
      </c>
      <c r="B15388" s="172">
        <v>45821.272974537038</v>
      </c>
      <c r="C15388" s="69" t="s">
        <v>268</v>
      </c>
      <c r="D15388" s="69" t="s">
        <v>1937</v>
      </c>
      <c r="E15388" s="69" t="s">
        <v>2674</v>
      </c>
      <c r="F15388" s="69">
        <v>2086</v>
      </c>
      <c r="G15388" s="69" t="s">
        <v>1939</v>
      </c>
    </row>
    <row r="15389" spans="1:7" ht="14.4">
      <c r="A15389" s="27" t="str">
        <f>VLOOKUP(C15389,'user list'!A:B,2,0)</f>
        <v>QCPL</v>
      </c>
      <c r="B15389" s="172">
        <v>45821.272997685184</v>
      </c>
      <c r="C15389" s="69" t="s">
        <v>268</v>
      </c>
      <c r="D15389" s="69" t="s">
        <v>1937</v>
      </c>
      <c r="E15389" s="69" t="s">
        <v>2675</v>
      </c>
      <c r="F15389" s="69">
        <v>2087</v>
      </c>
      <c r="G15389" s="69" t="s">
        <v>1939</v>
      </c>
    </row>
    <row r="15390" spans="1:7" ht="14.4">
      <c r="A15390" s="27" t="str">
        <f>VLOOKUP(C15390,'user list'!A:B,2,0)</f>
        <v>QCPL</v>
      </c>
      <c r="B15390" s="172">
        <v>45821.273032407407</v>
      </c>
      <c r="C15390" s="69" t="s">
        <v>268</v>
      </c>
      <c r="D15390" s="69" t="s">
        <v>1937</v>
      </c>
      <c r="E15390" s="69" t="s">
        <v>2676</v>
      </c>
      <c r="F15390" s="69">
        <v>2088</v>
      </c>
      <c r="G15390" s="69" t="s">
        <v>1939</v>
      </c>
    </row>
    <row r="15391" spans="1:7" ht="14.4">
      <c r="A15391" s="27" t="str">
        <f>VLOOKUP(C15391,'user list'!A:B,2,0)</f>
        <v>QCPL</v>
      </c>
      <c r="B15391" s="172">
        <v>45821.273078703707</v>
      </c>
      <c r="C15391" s="69" t="s">
        <v>268</v>
      </c>
      <c r="D15391" s="69" t="s">
        <v>1937</v>
      </c>
      <c r="E15391" s="69" t="s">
        <v>2679</v>
      </c>
      <c r="F15391" s="69">
        <v>2091</v>
      </c>
      <c r="G15391" s="69" t="s">
        <v>1939</v>
      </c>
    </row>
    <row r="15392" spans="1:7" ht="14.4">
      <c r="A15392" s="27" t="str">
        <f>VLOOKUP(C15392,'user list'!A:B,2,0)</f>
        <v>QCPL</v>
      </c>
      <c r="B15392" s="172">
        <v>45821.273113425923</v>
      </c>
      <c r="C15392" s="69" t="s">
        <v>268</v>
      </c>
      <c r="D15392" s="69" t="s">
        <v>1937</v>
      </c>
      <c r="E15392" s="69" t="s">
        <v>2680</v>
      </c>
      <c r="F15392" s="69">
        <v>2092</v>
      </c>
      <c r="G15392" s="69" t="s">
        <v>1939</v>
      </c>
    </row>
    <row r="15393" spans="1:7" ht="14.4">
      <c r="A15393" s="27" t="str">
        <f>VLOOKUP(C15393,'user list'!A:B,2,0)</f>
        <v>QCPL</v>
      </c>
      <c r="B15393" s="172">
        <v>45821.2731712963</v>
      </c>
      <c r="C15393" s="69" t="s">
        <v>268</v>
      </c>
      <c r="D15393" s="69" t="s">
        <v>1937</v>
      </c>
      <c r="E15393" s="69" t="s">
        <v>2682</v>
      </c>
      <c r="F15393" s="69">
        <v>2094</v>
      </c>
      <c r="G15393" s="69" t="s">
        <v>1939</v>
      </c>
    </row>
    <row r="15394" spans="1:7" ht="14.4">
      <c r="A15394" s="27" t="str">
        <f>VLOOKUP(C15394,'user list'!A:B,2,0)</f>
        <v>QCPL</v>
      </c>
      <c r="B15394" s="172">
        <v>45821.273229166669</v>
      </c>
      <c r="C15394" s="69" t="s">
        <v>268</v>
      </c>
      <c r="D15394" s="69" t="s">
        <v>1937</v>
      </c>
      <c r="E15394" s="69" t="s">
        <v>2683</v>
      </c>
      <c r="F15394" s="69">
        <v>2095</v>
      </c>
      <c r="G15394" s="69" t="s">
        <v>1939</v>
      </c>
    </row>
    <row r="15395" spans="1:7" ht="14.4">
      <c r="A15395" s="27" t="str">
        <f>VLOOKUP(C15395,'user list'!A:B,2,0)</f>
        <v>QCPL</v>
      </c>
      <c r="B15395" s="172">
        <v>45821.273287037038</v>
      </c>
      <c r="C15395" s="69" t="s">
        <v>268</v>
      </c>
      <c r="D15395" s="69" t="s">
        <v>1937</v>
      </c>
      <c r="E15395" s="69" t="s">
        <v>2608</v>
      </c>
      <c r="F15395" s="69">
        <v>1996</v>
      </c>
      <c r="G15395" s="69" t="s">
        <v>1939</v>
      </c>
    </row>
    <row r="15396" spans="1:7" ht="14.4">
      <c r="A15396" s="27" t="str">
        <f>VLOOKUP(C15396,'user list'!A:B,2,0)</f>
        <v>QCPL</v>
      </c>
      <c r="B15396" s="172">
        <v>45821.273333333331</v>
      </c>
      <c r="C15396" s="69" t="s">
        <v>268</v>
      </c>
      <c r="D15396" s="69" t="s">
        <v>1937</v>
      </c>
      <c r="E15396" s="69" t="s">
        <v>2674</v>
      </c>
      <c r="F15396" s="69">
        <v>2086</v>
      </c>
      <c r="G15396" s="69" t="s">
        <v>1939</v>
      </c>
    </row>
    <row r="15397" spans="1:7" ht="14.4">
      <c r="A15397" s="27" t="str">
        <f>VLOOKUP(C15397,'user list'!A:B,2,0)</f>
        <v>QCPL</v>
      </c>
      <c r="B15397" s="172">
        <v>45821.273368055554</v>
      </c>
      <c r="C15397" s="69" t="s">
        <v>268</v>
      </c>
      <c r="D15397" s="69" t="s">
        <v>1937</v>
      </c>
      <c r="E15397" s="69" t="s">
        <v>2675</v>
      </c>
      <c r="F15397" s="69">
        <v>2087</v>
      </c>
      <c r="G15397" s="69" t="s">
        <v>1939</v>
      </c>
    </row>
    <row r="15398" spans="1:7" ht="14.4">
      <c r="A15398" s="27" t="str">
        <f>VLOOKUP(C15398,'user list'!A:B,2,0)</f>
        <v>QCPL</v>
      </c>
      <c r="B15398" s="172">
        <v>45821.273402777777</v>
      </c>
      <c r="C15398" s="69" t="s">
        <v>268</v>
      </c>
      <c r="D15398" s="69" t="s">
        <v>1937</v>
      </c>
      <c r="E15398" s="69" t="s">
        <v>2676</v>
      </c>
      <c r="F15398" s="69">
        <v>2088</v>
      </c>
      <c r="G15398" s="69" t="s">
        <v>1939</v>
      </c>
    </row>
    <row r="15399" spans="1:7" ht="14.4">
      <c r="A15399" s="27" t="str">
        <f>VLOOKUP(C15399,'user list'!A:B,2,0)</f>
        <v>QCPL</v>
      </c>
      <c r="B15399" s="172">
        <v>45821.2734375</v>
      </c>
      <c r="C15399" s="69" t="s">
        <v>268</v>
      </c>
      <c r="D15399" s="69" t="s">
        <v>1937</v>
      </c>
      <c r="E15399" s="69" t="s">
        <v>2679</v>
      </c>
      <c r="F15399" s="69">
        <v>2091</v>
      </c>
      <c r="G15399" s="69" t="s">
        <v>1939</v>
      </c>
    </row>
    <row r="15400" spans="1:7" ht="14.4">
      <c r="A15400" s="27" t="str">
        <f>VLOOKUP(C15400,'user list'!A:B,2,0)</f>
        <v>QCPL</v>
      </c>
      <c r="B15400" s="172">
        <v>45821.273495370369</v>
      </c>
      <c r="C15400" s="69" t="s">
        <v>268</v>
      </c>
      <c r="D15400" s="69" t="s">
        <v>1937</v>
      </c>
      <c r="E15400" s="69" t="s">
        <v>2680</v>
      </c>
      <c r="F15400" s="69">
        <v>2092</v>
      </c>
      <c r="G15400" s="69" t="s">
        <v>1939</v>
      </c>
    </row>
    <row r="15401" spans="1:7" ht="14.4">
      <c r="A15401" s="27" t="str">
        <f>VLOOKUP(C15401,'user list'!A:B,2,0)</f>
        <v>QCPL</v>
      </c>
      <c r="B15401" s="172">
        <v>45821.273553240739</v>
      </c>
      <c r="C15401" s="69" t="s">
        <v>268</v>
      </c>
      <c r="D15401" s="69" t="s">
        <v>1937</v>
      </c>
      <c r="E15401" s="69" t="s">
        <v>2682</v>
      </c>
      <c r="F15401" s="69">
        <v>2094</v>
      </c>
      <c r="G15401" s="69" t="s">
        <v>1939</v>
      </c>
    </row>
    <row r="15402" spans="1:7" ht="14.4">
      <c r="A15402" s="27" t="str">
        <f>VLOOKUP(C15402,'user list'!A:B,2,0)</f>
        <v>QCPL</v>
      </c>
      <c r="B15402" s="172">
        <v>45821.273576388892</v>
      </c>
      <c r="C15402" s="69" t="s">
        <v>268</v>
      </c>
      <c r="D15402" s="69" t="s">
        <v>1937</v>
      </c>
      <c r="E15402" s="69" t="s">
        <v>2683</v>
      </c>
      <c r="F15402" s="69">
        <v>2095</v>
      </c>
      <c r="G15402" s="69" t="s">
        <v>1939</v>
      </c>
    </row>
    <row r="15403" spans="1:7" ht="14.4">
      <c r="A15403" s="27" t="str">
        <f>VLOOKUP(C15403,'user list'!A:B,2,0)</f>
        <v>QCPL</v>
      </c>
      <c r="B15403" s="172">
        <v>45821.273611111108</v>
      </c>
      <c r="C15403" s="69" t="s">
        <v>268</v>
      </c>
      <c r="D15403" s="69" t="s">
        <v>1937</v>
      </c>
      <c r="E15403" s="69" t="s">
        <v>2678</v>
      </c>
      <c r="F15403" s="69">
        <v>2097</v>
      </c>
      <c r="G15403" s="69" t="s">
        <v>1939</v>
      </c>
    </row>
    <row r="15404" spans="1:7" ht="14.4">
      <c r="A15404" s="27" t="str">
        <f>VLOOKUP(C15404,'user list'!A:B,2,0)</f>
        <v>QCPL</v>
      </c>
      <c r="B15404" s="172">
        <v>45821.274062500001</v>
      </c>
      <c r="C15404" s="69" t="s">
        <v>268</v>
      </c>
      <c r="D15404" s="69" t="s">
        <v>1937</v>
      </c>
      <c r="E15404" s="69" t="s">
        <v>2677</v>
      </c>
      <c r="F15404" s="69">
        <v>2089</v>
      </c>
      <c r="G15404" s="69" t="s">
        <v>1939</v>
      </c>
    </row>
    <row r="15405" spans="1:7" ht="14.4">
      <c r="A15405" s="27" t="str">
        <f>VLOOKUP(C15405,'user list'!A:B,2,0)</f>
        <v>QCPL</v>
      </c>
      <c r="B15405" s="172">
        <v>45821.27480324074</v>
      </c>
      <c r="C15405" s="69" t="s">
        <v>268</v>
      </c>
      <c r="D15405" s="69" t="s">
        <v>1937</v>
      </c>
      <c r="E15405" s="69" t="s">
        <v>2677</v>
      </c>
      <c r="F15405" s="69">
        <v>2089</v>
      </c>
      <c r="G15405" s="69" t="s">
        <v>1939</v>
      </c>
    </row>
    <row r="15406" spans="1:7" ht="14.4">
      <c r="A15406" s="27" t="str">
        <f>VLOOKUP(C15406,'user list'!A:B,2,0)</f>
        <v>QCPL</v>
      </c>
      <c r="B15406" s="172">
        <v>45821.274872685186</v>
      </c>
      <c r="C15406" s="69" t="s">
        <v>268</v>
      </c>
      <c r="D15406" s="69" t="s">
        <v>1937</v>
      </c>
      <c r="E15406" s="69" t="s">
        <v>2677</v>
      </c>
      <c r="F15406" s="69">
        <v>2089</v>
      </c>
      <c r="G15406" s="69" t="s">
        <v>1939</v>
      </c>
    </row>
    <row r="15407" spans="1:7" ht="14.4">
      <c r="A15407" s="27" t="str">
        <f>VLOOKUP(C15407,'user list'!A:B,2,0)</f>
        <v>QCPL</v>
      </c>
      <c r="B15407" s="172">
        <v>45821.27547453704</v>
      </c>
      <c r="C15407" s="69" t="s">
        <v>268</v>
      </c>
      <c r="D15407" s="69" t="s">
        <v>1937</v>
      </c>
      <c r="E15407" s="69" t="s">
        <v>2677</v>
      </c>
      <c r="F15407" s="69">
        <v>2089</v>
      </c>
      <c r="G15407" s="69" t="s">
        <v>1949</v>
      </c>
    </row>
    <row r="15408" spans="1:7" ht="14.4">
      <c r="A15408" s="27" t="str">
        <f>VLOOKUP(C15408,'user list'!A:B,2,0)</f>
        <v>QCPL</v>
      </c>
      <c r="B15408" s="172">
        <v>45821.276967592596</v>
      </c>
      <c r="C15408" s="69" t="s">
        <v>268</v>
      </c>
      <c r="D15408" s="69" t="s">
        <v>1937</v>
      </c>
      <c r="E15408" s="69">
        <v>2259</v>
      </c>
      <c r="F15408" s="69">
        <v>2259</v>
      </c>
      <c r="G15408" s="69" t="s">
        <v>2440</v>
      </c>
    </row>
    <row r="15409" spans="1:7" ht="14.4">
      <c r="A15409" s="27" t="str">
        <f>VLOOKUP(C15409,'user list'!A:B,2,0)</f>
        <v>Admin</v>
      </c>
      <c r="B15409" s="172">
        <v>45821.276979166665</v>
      </c>
      <c r="C15409" s="69" t="s">
        <v>186</v>
      </c>
      <c r="D15409" s="69" t="s">
        <v>1937</v>
      </c>
      <c r="E15409" s="69">
        <v>2259</v>
      </c>
      <c r="F15409" s="69">
        <v>2259</v>
      </c>
      <c r="G15409" s="69" t="s">
        <v>1948</v>
      </c>
    </row>
    <row r="15410" spans="1:7" ht="14.4">
      <c r="A15410" s="27" t="str">
        <f>VLOOKUP(C15410,'user list'!A:B,2,0)</f>
        <v>Admin</v>
      </c>
      <c r="B15410" s="172">
        <v>45821.276979166665</v>
      </c>
      <c r="C15410" s="69" t="s">
        <v>186</v>
      </c>
      <c r="D15410" s="69" t="s">
        <v>1937</v>
      </c>
      <c r="E15410" s="69">
        <v>2259</v>
      </c>
      <c r="F15410" s="69">
        <v>2259</v>
      </c>
      <c r="G15410" s="69" t="s">
        <v>1948</v>
      </c>
    </row>
    <row r="15411" spans="1:7" ht="14.4">
      <c r="A15411" s="27" t="str">
        <f>VLOOKUP(C15411,'user list'!A:B,2,0)</f>
        <v>Admin</v>
      </c>
      <c r="B15411" s="172">
        <v>45821.276990740742</v>
      </c>
      <c r="C15411" s="69" t="s">
        <v>186</v>
      </c>
      <c r="D15411" s="69" t="s">
        <v>1937</v>
      </c>
      <c r="E15411" s="69">
        <v>2259</v>
      </c>
      <c r="F15411" s="69">
        <v>2259</v>
      </c>
      <c r="G15411" s="69" t="s">
        <v>1948</v>
      </c>
    </row>
    <row r="15412" spans="1:7" ht="14.4">
      <c r="A15412" s="27" t="str">
        <f>VLOOKUP(C15412,'user list'!A:B,2,0)</f>
        <v>QCPL</v>
      </c>
      <c r="B15412" s="172">
        <v>45821.27753472222</v>
      </c>
      <c r="C15412" s="69" t="s">
        <v>268</v>
      </c>
      <c r="D15412" s="69" t="s">
        <v>1937</v>
      </c>
      <c r="E15412" s="69" t="s">
        <v>2788</v>
      </c>
      <c r="F15412" s="69">
        <v>2242</v>
      </c>
      <c r="G15412" s="69" t="s">
        <v>1939</v>
      </c>
    </row>
    <row r="15413" spans="1:7" ht="14.4">
      <c r="A15413" s="27" t="str">
        <f>VLOOKUP(C15413,'user list'!A:B,2,0)</f>
        <v>QCPL</v>
      </c>
      <c r="B15413" s="172">
        <v>45821.277766203704</v>
      </c>
      <c r="C15413" s="69" t="s">
        <v>268</v>
      </c>
      <c r="D15413" s="69" t="s">
        <v>1937</v>
      </c>
      <c r="E15413" s="69" t="s">
        <v>2788</v>
      </c>
      <c r="F15413" s="69">
        <v>2242</v>
      </c>
      <c r="G15413" s="69" t="s">
        <v>1947</v>
      </c>
    </row>
    <row r="15414" spans="1:7" ht="14.4">
      <c r="A15414" s="27" t="str">
        <f>VLOOKUP(C15414,'user list'!A:B,2,0)</f>
        <v>QCPL</v>
      </c>
      <c r="B15414" s="172">
        <v>45821.277766203704</v>
      </c>
      <c r="C15414" s="69" t="s">
        <v>268</v>
      </c>
      <c r="D15414" s="69" t="s">
        <v>1937</v>
      </c>
      <c r="E15414" s="69" t="s">
        <v>2788</v>
      </c>
      <c r="F15414" s="69">
        <v>2242</v>
      </c>
      <c r="G15414" s="69" t="s">
        <v>1948</v>
      </c>
    </row>
    <row r="15415" spans="1:7" ht="14.4">
      <c r="A15415" s="27" t="str">
        <f>VLOOKUP(C15415,'user list'!A:B,2,0)</f>
        <v>QCPL</v>
      </c>
      <c r="B15415" s="172">
        <v>45821.277766203704</v>
      </c>
      <c r="C15415" s="69" t="s">
        <v>268</v>
      </c>
      <c r="D15415" s="69" t="s">
        <v>1937</v>
      </c>
      <c r="E15415" s="69" t="s">
        <v>2788</v>
      </c>
      <c r="F15415" s="69">
        <v>2242</v>
      </c>
      <c r="G15415" s="69" t="s">
        <v>1939</v>
      </c>
    </row>
    <row r="15416" spans="1:7" ht="14.4">
      <c r="A15416" s="27" t="str">
        <f>VLOOKUP(C15416,'user list'!A:B,2,0)</f>
        <v>Admin</v>
      </c>
      <c r="B15416" s="172">
        <v>45821.277766203704</v>
      </c>
      <c r="C15416" s="69" t="s">
        <v>186</v>
      </c>
      <c r="D15416" s="69" t="s">
        <v>1937</v>
      </c>
      <c r="E15416" s="69" t="s">
        <v>2788</v>
      </c>
      <c r="F15416" s="69">
        <v>2242</v>
      </c>
      <c r="G15416" s="69" t="s">
        <v>1948</v>
      </c>
    </row>
    <row r="15417" spans="1:7" ht="14.4">
      <c r="A15417" s="27" t="str">
        <f>VLOOKUP(C15417,'user list'!A:B,2,0)</f>
        <v>QCPL</v>
      </c>
      <c r="B15417" s="172">
        <v>45821.278113425928</v>
      </c>
      <c r="C15417" s="69" t="s">
        <v>268</v>
      </c>
      <c r="D15417" s="69" t="s">
        <v>1937</v>
      </c>
      <c r="E15417" s="69" t="s">
        <v>2788</v>
      </c>
      <c r="F15417" s="69">
        <v>2242</v>
      </c>
      <c r="G15417" s="69" t="s">
        <v>1939</v>
      </c>
    </row>
    <row r="15418" spans="1:7" ht="14.4">
      <c r="A15418" s="27" t="str">
        <f>VLOOKUP(C15418,'user list'!A:B,2,0)</f>
        <v>QCPL</v>
      </c>
      <c r="B15418" s="172">
        <v>45821.278344907405</v>
      </c>
      <c r="C15418" s="69" t="s">
        <v>268</v>
      </c>
      <c r="D15418" s="69" t="s">
        <v>1937</v>
      </c>
      <c r="E15418" s="69" t="s">
        <v>2788</v>
      </c>
      <c r="F15418" s="69">
        <v>2242</v>
      </c>
      <c r="G15418" s="69" t="s">
        <v>1949</v>
      </c>
    </row>
    <row r="15419" spans="1:7" ht="14.4">
      <c r="A15419" s="27" t="str">
        <f>VLOOKUP(C15419,'user list'!A:B,2,0)</f>
        <v>OSSP</v>
      </c>
      <c r="B15419" s="172">
        <v>45821.321261574078</v>
      </c>
      <c r="C15419" s="69" t="s">
        <v>255</v>
      </c>
      <c r="D15419" s="69" t="s">
        <v>1937</v>
      </c>
      <c r="E15419" s="69">
        <v>123123</v>
      </c>
      <c r="F15419" s="69">
        <v>1943</v>
      </c>
      <c r="G15419" s="69" t="s">
        <v>1939</v>
      </c>
    </row>
    <row r="15420" spans="1:7" ht="14.4">
      <c r="A15420" s="27" t="str">
        <f>VLOOKUP(C15420,'user list'!A:B,2,0)</f>
        <v>OSSP</v>
      </c>
      <c r="B15420" s="172">
        <v>45821.321273148147</v>
      </c>
      <c r="C15420" s="69" t="s">
        <v>255</v>
      </c>
      <c r="D15420" s="69" t="s">
        <v>1937</v>
      </c>
      <c r="E15420" s="69" t="s">
        <v>2556</v>
      </c>
      <c r="F15420" s="69">
        <v>1944</v>
      </c>
      <c r="G15420" s="69" t="s">
        <v>1939</v>
      </c>
    </row>
    <row r="15421" spans="1:7" ht="14.4">
      <c r="A15421" s="27" t="str">
        <f>VLOOKUP(C15421,'user list'!A:B,2,0)</f>
        <v>DOE</v>
      </c>
      <c r="B15421" s="172">
        <v>45821.351597222223</v>
      </c>
      <c r="C15421" s="69" t="s">
        <v>212</v>
      </c>
      <c r="D15421" s="69" t="s">
        <v>1937</v>
      </c>
      <c r="E15421" s="69" t="s">
        <v>1974</v>
      </c>
      <c r="F15421" s="69">
        <v>2218</v>
      </c>
      <c r="G15421" s="69" t="s">
        <v>1939</v>
      </c>
    </row>
    <row r="15422" spans="1:7" ht="14.4">
      <c r="A15422" s="27" t="str">
        <f>VLOOKUP(C15422,'user list'!A:B,2,0)</f>
        <v>SSDD</v>
      </c>
      <c r="B15422" s="172">
        <v>45821.360833333332</v>
      </c>
      <c r="C15422" s="69" t="s">
        <v>273</v>
      </c>
      <c r="D15422" s="69" t="s">
        <v>1937</v>
      </c>
      <c r="E15422" s="69">
        <v>13062025</v>
      </c>
      <c r="F15422" s="69">
        <v>2260</v>
      </c>
      <c r="G15422" s="69" t="s">
        <v>2440</v>
      </c>
    </row>
    <row r="15423" spans="1:7" ht="14.4">
      <c r="A15423" s="27" t="str">
        <f>VLOOKUP(C15423,'user list'!A:B,2,0)</f>
        <v>Admin</v>
      </c>
      <c r="B15423" s="172">
        <v>45821.360844907409</v>
      </c>
      <c r="C15423" s="69" t="s">
        <v>186</v>
      </c>
      <c r="D15423" s="69" t="s">
        <v>1937</v>
      </c>
      <c r="E15423" s="69">
        <v>13062025</v>
      </c>
      <c r="F15423" s="69">
        <v>2260</v>
      </c>
      <c r="G15423" s="69" t="s">
        <v>1948</v>
      </c>
    </row>
    <row r="15424" spans="1:7" ht="14.4">
      <c r="A15424" s="27" t="str">
        <f>VLOOKUP(C15424,'user list'!A:B,2,0)</f>
        <v>Admin</v>
      </c>
      <c r="B15424" s="172">
        <v>45821.360856481479</v>
      </c>
      <c r="C15424" s="69" t="s">
        <v>186</v>
      </c>
      <c r="D15424" s="69" t="s">
        <v>1937</v>
      </c>
      <c r="E15424" s="69">
        <v>13062025</v>
      </c>
      <c r="F15424" s="69">
        <v>2260</v>
      </c>
      <c r="G15424" s="69" t="s">
        <v>1948</v>
      </c>
    </row>
    <row r="15425" spans="1:7" ht="14.4">
      <c r="A15425" s="27" t="str">
        <f>VLOOKUP(C15425,'user list'!A:B,2,0)</f>
        <v>Admin</v>
      </c>
      <c r="B15425" s="172">
        <v>45821.360856481479</v>
      </c>
      <c r="C15425" s="69" t="s">
        <v>186</v>
      </c>
      <c r="D15425" s="69" t="s">
        <v>1937</v>
      </c>
      <c r="E15425" s="69">
        <v>13062025</v>
      </c>
      <c r="F15425" s="69">
        <v>2260</v>
      </c>
      <c r="G15425" s="69" t="s">
        <v>1948</v>
      </c>
    </row>
    <row r="15426" spans="1:7" ht="14.4">
      <c r="A15426" s="27" t="str">
        <f>VLOOKUP(C15426,'user list'!A:B,2,0)</f>
        <v>Admin</v>
      </c>
      <c r="B15426" s="172">
        <v>45821.360856481479</v>
      </c>
      <c r="C15426" s="69" t="s">
        <v>186</v>
      </c>
      <c r="D15426" s="69" t="s">
        <v>1937</v>
      </c>
      <c r="E15426" s="69">
        <v>13062025</v>
      </c>
      <c r="F15426" s="69">
        <v>2260</v>
      </c>
      <c r="G15426" s="69" t="s">
        <v>1947</v>
      </c>
    </row>
    <row r="15427" spans="1:7" ht="14.4">
      <c r="A15427" s="27" t="str">
        <f>VLOOKUP(C15427,'user list'!A:B,2,0)</f>
        <v>CGSD</v>
      </c>
      <c r="B15427" s="172">
        <v>45821.361192129632</v>
      </c>
      <c r="C15427" s="69" t="s">
        <v>200</v>
      </c>
      <c r="D15427" s="69" t="s">
        <v>1937</v>
      </c>
      <c r="E15427" s="69" t="s">
        <v>2787</v>
      </c>
      <c r="F15427" s="69">
        <v>2241</v>
      </c>
      <c r="G15427" s="69" t="s">
        <v>1939</v>
      </c>
    </row>
    <row r="15428" spans="1:7" ht="14.4">
      <c r="A15428" s="27" t="str">
        <f>VLOOKUP(C15428,'user list'!A:B,2,0)</f>
        <v>CGSD</v>
      </c>
      <c r="B15428" s="172">
        <v>45821.361238425925</v>
      </c>
      <c r="C15428" s="69" t="s">
        <v>200</v>
      </c>
      <c r="D15428" s="69" t="s">
        <v>1937</v>
      </c>
      <c r="E15428" s="69" t="s">
        <v>2778</v>
      </c>
      <c r="F15428" s="69">
        <v>2230</v>
      </c>
      <c r="G15428" s="69" t="s">
        <v>1939</v>
      </c>
    </row>
    <row r="15429" spans="1:7" ht="14.4">
      <c r="A15429" s="27" t="str">
        <f>VLOOKUP(C15429,'user list'!A:B,2,0)</f>
        <v>CGSD</v>
      </c>
      <c r="B15429" s="172">
        <v>45821.361377314817</v>
      </c>
      <c r="C15429" s="69" t="s">
        <v>200</v>
      </c>
      <c r="D15429" s="69" t="s">
        <v>1937</v>
      </c>
      <c r="E15429" s="69" t="s">
        <v>1991</v>
      </c>
      <c r="F15429" s="69">
        <v>2194</v>
      </c>
      <c r="G15429" s="69" t="s">
        <v>1939</v>
      </c>
    </row>
    <row r="15430" spans="1:7" ht="14.4">
      <c r="A15430" s="27" t="str">
        <f>VLOOKUP(C15430,'user list'!A:B,2,0)</f>
        <v>CGSD</v>
      </c>
      <c r="B15430" s="172">
        <v>45821.361481481479</v>
      </c>
      <c r="C15430" s="69" t="s">
        <v>200</v>
      </c>
      <c r="D15430" s="69" t="s">
        <v>1937</v>
      </c>
      <c r="E15430" s="69" t="s">
        <v>1989</v>
      </c>
      <c r="F15430" s="69">
        <v>2199</v>
      </c>
      <c r="G15430" s="69" t="s">
        <v>1939</v>
      </c>
    </row>
    <row r="15431" spans="1:7" ht="14.4">
      <c r="A15431" s="27" t="str">
        <f>VLOOKUP(C15431,'user list'!A:B,2,0)</f>
        <v>CGSD</v>
      </c>
      <c r="B15431" s="172">
        <v>45821.361608796295</v>
      </c>
      <c r="C15431" s="69" t="s">
        <v>200</v>
      </c>
      <c r="D15431" s="69" t="s">
        <v>1937</v>
      </c>
      <c r="E15431" s="69" t="s">
        <v>1974</v>
      </c>
      <c r="F15431" s="69">
        <v>2218</v>
      </c>
      <c r="G15431" s="69" t="s">
        <v>1939</v>
      </c>
    </row>
    <row r="15432" spans="1:7" ht="14.4">
      <c r="A15432" s="27" t="str">
        <f>VLOOKUP(C15432,'user list'!A:B,2,0)</f>
        <v>CGSD</v>
      </c>
      <c r="B15432" s="172">
        <v>45821.362256944441</v>
      </c>
      <c r="C15432" s="69" t="s">
        <v>200</v>
      </c>
      <c r="D15432" s="69" t="s">
        <v>1937</v>
      </c>
      <c r="E15432" s="69" t="s">
        <v>2475</v>
      </c>
      <c r="F15432" s="69">
        <v>1789</v>
      </c>
      <c r="G15432" s="69" t="s">
        <v>1939</v>
      </c>
    </row>
    <row r="15433" spans="1:7" ht="14.4">
      <c r="A15433" s="27" t="str">
        <f>VLOOKUP(C15433,'user list'!A:B,2,0)</f>
        <v>CGSD</v>
      </c>
      <c r="B15433" s="172">
        <v>45821.362361111111</v>
      </c>
      <c r="C15433" s="69" t="s">
        <v>200</v>
      </c>
      <c r="D15433" s="69" t="s">
        <v>1937</v>
      </c>
      <c r="E15433" s="69" t="s">
        <v>2478</v>
      </c>
      <c r="F15433" s="69">
        <v>1792</v>
      </c>
      <c r="G15433" s="69" t="s">
        <v>1939</v>
      </c>
    </row>
    <row r="15434" spans="1:7" ht="14.4">
      <c r="A15434" s="27" t="str">
        <f>VLOOKUP(C15434,'user list'!A:B,2,0)</f>
        <v>CGSD</v>
      </c>
      <c r="B15434" s="172">
        <v>45821.362430555557</v>
      </c>
      <c r="C15434" s="69" t="s">
        <v>200</v>
      </c>
      <c r="D15434" s="69" t="s">
        <v>1937</v>
      </c>
      <c r="E15434" s="69" t="s">
        <v>2479</v>
      </c>
      <c r="F15434" s="69">
        <v>1794</v>
      </c>
      <c r="G15434" s="69" t="s">
        <v>1939</v>
      </c>
    </row>
    <row r="15435" spans="1:7" ht="14.4">
      <c r="A15435" s="27" t="str">
        <f>VLOOKUP(C15435,'user list'!A:B,2,0)</f>
        <v>LEDIPO</v>
      </c>
      <c r="B15435" s="172">
        <v>45821.362812500003</v>
      </c>
      <c r="C15435" s="69" t="s">
        <v>222</v>
      </c>
      <c r="D15435" s="69" t="s">
        <v>1937</v>
      </c>
      <c r="E15435" s="69" t="s">
        <v>2790</v>
      </c>
      <c r="F15435" s="69">
        <v>2244</v>
      </c>
      <c r="G15435" s="69" t="s">
        <v>1939</v>
      </c>
    </row>
    <row r="15436" spans="1:7" ht="14.4">
      <c r="A15436" s="27" t="str">
        <f>VLOOKUP(C15436,'user list'!A:B,2,0)</f>
        <v>LEDIPO</v>
      </c>
      <c r="B15436" s="172">
        <v>45821.362870370373</v>
      </c>
      <c r="C15436" s="69" t="s">
        <v>222</v>
      </c>
      <c r="D15436" s="69" t="s">
        <v>1937</v>
      </c>
      <c r="E15436" s="69" t="s">
        <v>2789</v>
      </c>
      <c r="F15436" s="69">
        <v>2243</v>
      </c>
      <c r="G15436" s="69" t="s">
        <v>1939</v>
      </c>
    </row>
    <row r="15437" spans="1:7" ht="14.4">
      <c r="A15437" s="27" t="str">
        <f>VLOOKUP(C15437,'user list'!A:B,2,0)</f>
        <v>LEDIPO</v>
      </c>
      <c r="B15437" s="172">
        <v>45821.362939814811</v>
      </c>
      <c r="C15437" s="69" t="s">
        <v>222</v>
      </c>
      <c r="D15437" s="69" t="s">
        <v>1937</v>
      </c>
      <c r="E15437" s="69" t="s">
        <v>2788</v>
      </c>
      <c r="F15437" s="69">
        <v>2242</v>
      </c>
      <c r="G15437" s="69" t="s">
        <v>1939</v>
      </c>
    </row>
    <row r="15438" spans="1:7" ht="14.4">
      <c r="A15438" s="27" t="str">
        <f>VLOOKUP(C15438,'user list'!A:B,2,0)</f>
        <v>LEDIPO</v>
      </c>
      <c r="B15438" s="172">
        <v>45821.363171296296</v>
      </c>
      <c r="C15438" s="69" t="s">
        <v>222</v>
      </c>
      <c r="D15438" s="69" t="s">
        <v>1937</v>
      </c>
      <c r="E15438" s="69" t="s">
        <v>2696</v>
      </c>
      <c r="F15438" s="69">
        <v>2025</v>
      </c>
      <c r="G15438" s="69">
        <v>2137</v>
      </c>
    </row>
    <row r="15439" spans="1:7" ht="14.4">
      <c r="A15439" s="27" t="str">
        <f>VLOOKUP(C15439,'user list'!A:B,2,0)</f>
        <v>LEDIPO</v>
      </c>
      <c r="B15439" s="172">
        <v>45821.363298611112</v>
      </c>
      <c r="C15439" s="69" t="s">
        <v>222</v>
      </c>
      <c r="D15439" s="69" t="s">
        <v>1937</v>
      </c>
      <c r="E15439" s="69" t="s">
        <v>2695</v>
      </c>
      <c r="F15439" s="69">
        <v>2136</v>
      </c>
      <c r="G15439" s="69" t="s">
        <v>1939</v>
      </c>
    </row>
    <row r="15440" spans="1:7" ht="14.4">
      <c r="A15440" s="27" t="str">
        <f>VLOOKUP(C15440,'user list'!A:B,2,0)</f>
        <v>LEDIPO</v>
      </c>
      <c r="B15440" s="172">
        <v>45821.363333333335</v>
      </c>
      <c r="C15440" s="69" t="s">
        <v>222</v>
      </c>
      <c r="D15440" s="69" t="s">
        <v>1937</v>
      </c>
      <c r="E15440" s="69" t="s">
        <v>2693</v>
      </c>
      <c r="F15440" s="69">
        <v>2128</v>
      </c>
      <c r="G15440" s="69" t="s">
        <v>1939</v>
      </c>
    </row>
    <row r="15441" spans="1:7" ht="14.4">
      <c r="A15441" s="27" t="str">
        <f>VLOOKUP(C15441,'user list'!A:B,2,0)</f>
        <v>DOE</v>
      </c>
      <c r="B15441" s="172">
        <v>45821.376400462963</v>
      </c>
      <c r="C15441" s="69" t="s">
        <v>212</v>
      </c>
      <c r="D15441" s="69" t="s">
        <v>1937</v>
      </c>
      <c r="E15441" s="69" t="s">
        <v>2800</v>
      </c>
      <c r="F15441" s="69">
        <v>2261</v>
      </c>
      <c r="G15441" s="69" t="s">
        <v>2440</v>
      </c>
    </row>
    <row r="15442" spans="1:7" ht="14.4">
      <c r="A15442" s="27" t="str">
        <f>VLOOKUP(C15442,'user list'!A:B,2,0)</f>
        <v>Admin</v>
      </c>
      <c r="B15442" s="172">
        <v>45821.37641203704</v>
      </c>
      <c r="C15442" s="69" t="s">
        <v>186</v>
      </c>
      <c r="D15442" s="69" t="s">
        <v>1937</v>
      </c>
      <c r="E15442" s="69" t="s">
        <v>2800</v>
      </c>
      <c r="F15442" s="69">
        <v>2261</v>
      </c>
      <c r="G15442" s="69" t="s">
        <v>1948</v>
      </c>
    </row>
    <row r="15443" spans="1:7" ht="14.4">
      <c r="A15443" s="27" t="str">
        <f>VLOOKUP(C15443,'user list'!A:B,2,0)</f>
        <v>Admin</v>
      </c>
      <c r="B15443" s="172">
        <v>45821.37641203704</v>
      </c>
      <c r="C15443" s="69" t="s">
        <v>186</v>
      </c>
      <c r="D15443" s="69" t="s">
        <v>1937</v>
      </c>
      <c r="E15443" s="69" t="s">
        <v>2800</v>
      </c>
      <c r="F15443" s="69">
        <v>2261</v>
      </c>
      <c r="G15443" s="69" t="s">
        <v>1948</v>
      </c>
    </row>
    <row r="15444" spans="1:7" ht="14.4">
      <c r="A15444" s="27" t="str">
        <f>VLOOKUP(C15444,'user list'!A:B,2,0)</f>
        <v>Admin</v>
      </c>
      <c r="B15444" s="172">
        <v>45821.376423611109</v>
      </c>
      <c r="C15444" s="69" t="s">
        <v>186</v>
      </c>
      <c r="D15444" s="69" t="s">
        <v>1937</v>
      </c>
      <c r="E15444" s="69" t="s">
        <v>2800</v>
      </c>
      <c r="F15444" s="69">
        <v>2261</v>
      </c>
      <c r="G15444" s="69" t="s">
        <v>1948</v>
      </c>
    </row>
    <row r="15445" spans="1:7" ht="14.4">
      <c r="A15445" s="27" t="str">
        <f>VLOOKUP(C15445,'user list'!A:B,2,0)</f>
        <v>Admin</v>
      </c>
      <c r="B15445" s="172">
        <v>45821.376423611109</v>
      </c>
      <c r="C15445" s="69" t="s">
        <v>186</v>
      </c>
      <c r="D15445" s="69" t="s">
        <v>1937</v>
      </c>
      <c r="E15445" s="69" t="s">
        <v>2800</v>
      </c>
      <c r="F15445" s="69">
        <v>2261</v>
      </c>
      <c r="G15445" s="69" t="s">
        <v>1947</v>
      </c>
    </row>
    <row r="15446" spans="1:7" ht="14.4">
      <c r="A15446" s="27" t="str">
        <f>VLOOKUP(C15446,'user list'!A:B,2,0)</f>
        <v>DOE</v>
      </c>
      <c r="B15446" s="172">
        <v>45821.376736111109</v>
      </c>
      <c r="C15446" s="69" t="s">
        <v>212</v>
      </c>
      <c r="D15446" s="69" t="s">
        <v>1937</v>
      </c>
      <c r="E15446" s="69" t="s">
        <v>2800</v>
      </c>
      <c r="F15446" s="69">
        <v>2261</v>
      </c>
      <c r="G15446" s="69" t="s">
        <v>1939</v>
      </c>
    </row>
    <row r="15447" spans="1:7" ht="14.4">
      <c r="A15447" s="27" t="str">
        <f>VLOOKUP(C15447,'user list'!A:B,2,0)</f>
        <v>QCYDO</v>
      </c>
      <c r="B15447" s="172">
        <v>45821.377013888887</v>
      </c>
      <c r="C15447" s="69" t="s">
        <v>270</v>
      </c>
      <c r="D15447" s="69" t="s">
        <v>1937</v>
      </c>
      <c r="E15447" s="69" t="s">
        <v>2718</v>
      </c>
      <c r="F15447" s="69">
        <v>2172</v>
      </c>
      <c r="G15447" s="69" t="s">
        <v>1939</v>
      </c>
    </row>
    <row r="15448" spans="1:7" ht="14.4">
      <c r="A15448" s="27" t="str">
        <f>VLOOKUP(C15448,'user list'!A:B,2,0)</f>
        <v>QCYDO</v>
      </c>
      <c r="B15448" s="172">
        <v>45821.37703703704</v>
      </c>
      <c r="C15448" s="69" t="s">
        <v>270</v>
      </c>
      <c r="D15448" s="69" t="s">
        <v>1937</v>
      </c>
      <c r="E15448" s="69" t="s">
        <v>2721</v>
      </c>
      <c r="F15448" s="69">
        <v>2173</v>
      </c>
      <c r="G15448" s="69" t="s">
        <v>1939</v>
      </c>
    </row>
    <row r="15449" spans="1:7" ht="14.4">
      <c r="A15449" s="27" t="str">
        <f>VLOOKUP(C15449,'user list'!A:B,2,0)</f>
        <v>QCYDO</v>
      </c>
      <c r="B15449" s="172">
        <v>45821.37704861111</v>
      </c>
      <c r="C15449" s="69" t="s">
        <v>270</v>
      </c>
      <c r="D15449" s="69" t="s">
        <v>1937</v>
      </c>
      <c r="E15449" s="69" t="s">
        <v>875</v>
      </c>
      <c r="F15449" s="69">
        <v>2175</v>
      </c>
      <c r="G15449" s="69" t="s">
        <v>1939</v>
      </c>
    </row>
    <row r="15450" spans="1:7" ht="14.4">
      <c r="A15450" s="27" t="str">
        <f>VLOOKUP(C15450,'user list'!A:B,2,0)</f>
        <v>QCYDO</v>
      </c>
      <c r="B15450" s="172">
        <v>45821.377071759256</v>
      </c>
      <c r="C15450" s="69" t="s">
        <v>270</v>
      </c>
      <c r="D15450" s="69" t="s">
        <v>1937</v>
      </c>
      <c r="E15450" s="69" t="s">
        <v>870</v>
      </c>
      <c r="F15450" s="69">
        <v>2177</v>
      </c>
      <c r="G15450" s="69" t="s">
        <v>1939</v>
      </c>
    </row>
    <row r="15451" spans="1:7" ht="14.4">
      <c r="A15451" s="27" t="str">
        <f>VLOOKUP(C15451,'user list'!A:B,2,0)</f>
        <v>QCYDO</v>
      </c>
      <c r="B15451" s="172">
        <v>45821.37709490741</v>
      </c>
      <c r="C15451" s="69" t="s">
        <v>270</v>
      </c>
      <c r="D15451" s="69" t="s">
        <v>1937</v>
      </c>
      <c r="E15451" s="69" t="s">
        <v>2725</v>
      </c>
      <c r="F15451" s="69">
        <v>2178</v>
      </c>
      <c r="G15451" s="69" t="s">
        <v>1939</v>
      </c>
    </row>
    <row r="15452" spans="1:7" ht="14.4">
      <c r="A15452" s="27" t="str">
        <f>VLOOKUP(C15452,'user list'!A:B,2,0)</f>
        <v>QCYDO</v>
      </c>
      <c r="B15452" s="172">
        <v>45821.377164351848</v>
      </c>
      <c r="C15452" s="69" t="s">
        <v>270</v>
      </c>
      <c r="D15452" s="69" t="s">
        <v>1937</v>
      </c>
      <c r="E15452" s="69" t="s">
        <v>2726</v>
      </c>
      <c r="F15452" s="69">
        <v>2179</v>
      </c>
      <c r="G15452" s="69" t="s">
        <v>1939</v>
      </c>
    </row>
    <row r="15453" spans="1:7" ht="14.4">
      <c r="A15453" s="27" t="str">
        <f>VLOOKUP(C15453,'user list'!A:B,2,0)</f>
        <v>QCYDO</v>
      </c>
      <c r="B15453" s="172">
        <v>45821.377222222225</v>
      </c>
      <c r="C15453" s="69" t="s">
        <v>270</v>
      </c>
      <c r="D15453" s="69" t="s">
        <v>1937</v>
      </c>
      <c r="E15453" s="69" t="s">
        <v>1574</v>
      </c>
      <c r="F15453" s="69">
        <v>2180</v>
      </c>
      <c r="G15453" s="69" t="s">
        <v>1939</v>
      </c>
    </row>
    <row r="15454" spans="1:7" ht="14.4">
      <c r="A15454" s="27" t="str">
        <f>VLOOKUP(C15454,'user list'!A:B,2,0)</f>
        <v>QCYDO</v>
      </c>
      <c r="B15454" s="172">
        <v>45821.377291666664</v>
      </c>
      <c r="C15454" s="69" t="s">
        <v>270</v>
      </c>
      <c r="D15454" s="69" t="s">
        <v>1937</v>
      </c>
      <c r="E15454" s="69" t="s">
        <v>1571</v>
      </c>
      <c r="F15454" s="69">
        <v>2181</v>
      </c>
      <c r="G15454" s="69" t="s">
        <v>1939</v>
      </c>
    </row>
    <row r="15455" spans="1:7" ht="14.4">
      <c r="A15455" s="27" t="str">
        <f>VLOOKUP(C15455,'user list'!A:B,2,0)</f>
        <v>QCYDO</v>
      </c>
      <c r="B15455" s="172">
        <v>45821.377337962964</v>
      </c>
      <c r="C15455" s="69" t="s">
        <v>270</v>
      </c>
      <c r="D15455" s="69" t="s">
        <v>1937</v>
      </c>
      <c r="E15455" s="69" t="s">
        <v>1574</v>
      </c>
      <c r="F15455" s="69">
        <v>2180</v>
      </c>
      <c r="G15455" s="69" t="s">
        <v>1939</v>
      </c>
    </row>
    <row r="15456" spans="1:7" ht="14.4">
      <c r="A15456" s="27" t="str">
        <f>VLOOKUP(C15456,'user list'!A:B,2,0)</f>
        <v>QCYDO</v>
      </c>
      <c r="B15456" s="172">
        <v>45821.377384259256</v>
      </c>
      <c r="C15456" s="69" t="s">
        <v>270</v>
      </c>
      <c r="D15456" s="69" t="s">
        <v>1937</v>
      </c>
      <c r="E15456" s="69" t="s">
        <v>1571</v>
      </c>
      <c r="F15456" s="69">
        <v>2181</v>
      </c>
      <c r="G15456" s="69" t="s">
        <v>1939</v>
      </c>
    </row>
    <row r="15457" spans="1:7" ht="14.4">
      <c r="A15457" s="27" t="str">
        <f>VLOOKUP(C15457,'user list'!A:B,2,0)</f>
        <v>QCYDO</v>
      </c>
      <c r="B15457" s="172">
        <v>45821.37740740741</v>
      </c>
      <c r="C15457" s="69" t="s">
        <v>270</v>
      </c>
      <c r="D15457" s="69" t="s">
        <v>1937</v>
      </c>
      <c r="E15457" s="69" t="s">
        <v>1567</v>
      </c>
      <c r="F15457" s="69">
        <v>2188</v>
      </c>
      <c r="G15457" s="69" t="s">
        <v>1939</v>
      </c>
    </row>
    <row r="15458" spans="1:7" ht="14.4">
      <c r="A15458" s="27" t="str">
        <f>VLOOKUP(C15458,'user list'!A:B,2,0)</f>
        <v>QCYDO</v>
      </c>
      <c r="B15458" s="172">
        <v>45821.377442129633</v>
      </c>
      <c r="C15458" s="69" t="s">
        <v>270</v>
      </c>
      <c r="D15458" s="69" t="s">
        <v>1937</v>
      </c>
      <c r="E15458" s="69" t="s">
        <v>1565</v>
      </c>
      <c r="F15458" s="69">
        <v>2189</v>
      </c>
      <c r="G15458" s="69" t="s">
        <v>1939</v>
      </c>
    </row>
    <row r="15459" spans="1:7" ht="14.4">
      <c r="A15459" s="27" t="str">
        <f>VLOOKUP(C15459,'user list'!A:B,2,0)</f>
        <v>QCYDO</v>
      </c>
      <c r="B15459" s="172">
        <v>45821.377453703702</v>
      </c>
      <c r="C15459" s="69" t="s">
        <v>270</v>
      </c>
      <c r="D15459" s="69" t="s">
        <v>1937</v>
      </c>
      <c r="E15459" s="69" t="s">
        <v>1567</v>
      </c>
      <c r="F15459" s="69">
        <v>2188</v>
      </c>
      <c r="G15459" s="69" t="s">
        <v>1939</v>
      </c>
    </row>
    <row r="15460" spans="1:7" ht="14.4">
      <c r="A15460" s="27" t="str">
        <f>VLOOKUP(C15460,'user list'!A:B,2,0)</f>
        <v>QCYDO</v>
      </c>
      <c r="B15460" s="172">
        <v>45821.377546296295</v>
      </c>
      <c r="C15460" s="69" t="s">
        <v>270</v>
      </c>
      <c r="D15460" s="69" t="s">
        <v>1937</v>
      </c>
      <c r="E15460" s="69" t="s">
        <v>1565</v>
      </c>
      <c r="F15460" s="69">
        <v>2189</v>
      </c>
      <c r="G15460" s="69" t="s">
        <v>1939</v>
      </c>
    </row>
    <row r="15461" spans="1:7" ht="14.4">
      <c r="A15461" s="27" t="str">
        <f>VLOOKUP(C15461,'user list'!A:B,2,0)</f>
        <v>CAD</v>
      </c>
      <c r="B15461" s="172">
        <v>45821.381481481483</v>
      </c>
      <c r="C15461" s="69" t="s">
        <v>196</v>
      </c>
      <c r="D15461" s="69" t="s">
        <v>1937</v>
      </c>
      <c r="E15461" s="69" t="s">
        <v>2761</v>
      </c>
      <c r="F15461" s="69">
        <v>2206</v>
      </c>
      <c r="G15461" s="69" t="s">
        <v>1939</v>
      </c>
    </row>
    <row r="15462" spans="1:7" ht="14.4">
      <c r="A15462" s="27" t="str">
        <f>VLOOKUP(C15462,'user list'!A:B,2,0)</f>
        <v>CAD</v>
      </c>
      <c r="B15462" s="172">
        <v>45821.381574074076</v>
      </c>
      <c r="C15462" s="69" t="s">
        <v>196</v>
      </c>
      <c r="D15462" s="69" t="s">
        <v>1937</v>
      </c>
      <c r="E15462" s="69" t="s">
        <v>2048</v>
      </c>
      <c r="F15462" s="69">
        <v>2220</v>
      </c>
      <c r="G15462" s="69" t="s">
        <v>1939</v>
      </c>
    </row>
    <row r="15463" spans="1:7" ht="14.4">
      <c r="A15463" s="27" t="str">
        <f>VLOOKUP(C15463,'user list'!A:B,2,0)</f>
        <v>CAD</v>
      </c>
      <c r="B15463" s="172">
        <v>45821.381666666668</v>
      </c>
      <c r="C15463" s="69" t="s">
        <v>196</v>
      </c>
      <c r="D15463" s="69" t="s">
        <v>1937</v>
      </c>
      <c r="E15463" s="69" t="s">
        <v>2787</v>
      </c>
      <c r="F15463" s="69">
        <v>2241</v>
      </c>
      <c r="G15463" s="69" t="s">
        <v>1939</v>
      </c>
    </row>
    <row r="15464" spans="1:7" ht="14.4">
      <c r="A15464" s="27" t="str">
        <f>VLOOKUP(C15464,'user list'!A:B,2,0)</f>
        <v>DOE</v>
      </c>
      <c r="B15464" s="172">
        <v>45821.381747685184</v>
      </c>
      <c r="C15464" s="69" t="s">
        <v>212</v>
      </c>
      <c r="D15464" s="69" t="s">
        <v>1937</v>
      </c>
      <c r="E15464" s="69" t="s">
        <v>2801</v>
      </c>
      <c r="F15464" s="69">
        <v>2262</v>
      </c>
      <c r="G15464" s="69" t="s">
        <v>2440</v>
      </c>
    </row>
    <row r="15465" spans="1:7" ht="14.4">
      <c r="A15465" s="27" t="str">
        <f>VLOOKUP(C15465,'user list'!A:B,2,0)</f>
        <v>Admin</v>
      </c>
      <c r="B15465" s="172">
        <v>45821.381747685184</v>
      </c>
      <c r="C15465" s="69" t="s">
        <v>186</v>
      </c>
      <c r="D15465" s="69" t="s">
        <v>1937</v>
      </c>
      <c r="E15465" s="69" t="s">
        <v>2801</v>
      </c>
      <c r="F15465" s="69">
        <v>2262</v>
      </c>
      <c r="G15465" s="69" t="s">
        <v>1948</v>
      </c>
    </row>
    <row r="15466" spans="1:7" ht="14.4">
      <c r="A15466" s="27" t="str">
        <f>VLOOKUP(C15466,'user list'!A:B,2,0)</f>
        <v>Admin</v>
      </c>
      <c r="B15466" s="172">
        <v>45821.381747685184</v>
      </c>
      <c r="C15466" s="69" t="s">
        <v>186</v>
      </c>
      <c r="D15466" s="69" t="s">
        <v>1937</v>
      </c>
      <c r="E15466" s="69" t="s">
        <v>2801</v>
      </c>
      <c r="F15466" s="69">
        <v>2262</v>
      </c>
      <c r="G15466" s="69" t="s">
        <v>1948</v>
      </c>
    </row>
    <row r="15467" spans="1:7" ht="14.4">
      <c r="A15467" s="27" t="str">
        <f>VLOOKUP(C15467,'user list'!A:B,2,0)</f>
        <v>Admin</v>
      </c>
      <c r="B15467" s="172">
        <v>45821.38175925926</v>
      </c>
      <c r="C15467" s="69" t="s">
        <v>186</v>
      </c>
      <c r="D15467" s="69" t="s">
        <v>1937</v>
      </c>
      <c r="E15467" s="69" t="s">
        <v>2801</v>
      </c>
      <c r="F15467" s="69">
        <v>2262</v>
      </c>
      <c r="G15467" s="69" t="s">
        <v>1948</v>
      </c>
    </row>
    <row r="15468" spans="1:7" ht="14.4">
      <c r="A15468" s="27" t="str">
        <f>VLOOKUP(C15468,'user list'!A:B,2,0)</f>
        <v>Admin</v>
      </c>
      <c r="B15468" s="172">
        <v>45821.38175925926</v>
      </c>
      <c r="C15468" s="69" t="s">
        <v>186</v>
      </c>
      <c r="D15468" s="69" t="s">
        <v>1937</v>
      </c>
      <c r="E15468" s="69" t="s">
        <v>2801</v>
      </c>
      <c r="F15468" s="69">
        <v>2262</v>
      </c>
      <c r="G15468" s="69" t="s">
        <v>1947</v>
      </c>
    </row>
    <row r="15469" spans="1:7" ht="14.4">
      <c r="A15469" s="27" t="str">
        <f>VLOOKUP(C15469,'user list'!A:B,2,0)</f>
        <v>CAD</v>
      </c>
      <c r="B15469" s="172">
        <v>45821.381782407407</v>
      </c>
      <c r="C15469" s="69" t="s">
        <v>196</v>
      </c>
      <c r="D15469" s="69" t="s">
        <v>1937</v>
      </c>
      <c r="E15469" s="69" t="s">
        <v>2761</v>
      </c>
      <c r="F15469" s="69">
        <v>2206</v>
      </c>
      <c r="G15469" s="69" t="s">
        <v>1939</v>
      </c>
    </row>
    <row r="15470" spans="1:7" ht="14.4">
      <c r="A15470" s="27" t="str">
        <f>VLOOKUP(C15470,'user list'!A:B,2,0)</f>
        <v>DOE</v>
      </c>
      <c r="B15470" s="172">
        <v>45821.381828703707</v>
      </c>
      <c r="C15470" s="69" t="s">
        <v>212</v>
      </c>
      <c r="D15470" s="69" t="s">
        <v>1937</v>
      </c>
      <c r="E15470" s="69" t="s">
        <v>2801</v>
      </c>
      <c r="F15470" s="69">
        <v>2262</v>
      </c>
      <c r="G15470" s="69" t="s">
        <v>1939</v>
      </c>
    </row>
    <row r="15471" spans="1:7" ht="14.4">
      <c r="A15471" s="27" t="str">
        <f>VLOOKUP(C15471,'user list'!A:B,2,0)</f>
        <v>CAD</v>
      </c>
      <c r="B15471" s="172">
        <v>45821.381898148145</v>
      </c>
      <c r="C15471" s="69" t="s">
        <v>196</v>
      </c>
      <c r="D15471" s="69" t="s">
        <v>1937</v>
      </c>
      <c r="E15471" s="69" t="s">
        <v>2761</v>
      </c>
      <c r="F15471" s="69">
        <v>2206</v>
      </c>
      <c r="G15471" s="69" t="s">
        <v>2441</v>
      </c>
    </row>
    <row r="15472" spans="1:7" ht="14.4">
      <c r="A15472" s="27" t="str">
        <f>VLOOKUP(C15472,'user list'!A:B,2,0)</f>
        <v>CAD</v>
      </c>
      <c r="B15472" s="172">
        <v>45821.381979166668</v>
      </c>
      <c r="C15472" s="69" t="s">
        <v>196</v>
      </c>
      <c r="D15472" s="69" t="s">
        <v>1937</v>
      </c>
      <c r="E15472" s="69" t="s">
        <v>2761</v>
      </c>
      <c r="F15472" s="69">
        <v>2206</v>
      </c>
      <c r="G15472" s="69" t="s">
        <v>1947</v>
      </c>
    </row>
    <row r="15473" spans="1:7" ht="14.4">
      <c r="A15473" s="27" t="str">
        <f>VLOOKUP(C15473,'user list'!A:B,2,0)</f>
        <v>CAD</v>
      </c>
      <c r="B15473" s="172">
        <v>45821.381979166668</v>
      </c>
      <c r="C15473" s="69" t="s">
        <v>196</v>
      </c>
      <c r="D15473" s="69" t="s">
        <v>1937</v>
      </c>
      <c r="E15473" s="69" t="s">
        <v>2761</v>
      </c>
      <c r="F15473" s="69">
        <v>2206</v>
      </c>
      <c r="G15473" s="69" t="s">
        <v>1948</v>
      </c>
    </row>
    <row r="15474" spans="1:7" ht="14.4">
      <c r="A15474" s="27" t="str">
        <f>VLOOKUP(C15474,'user list'!A:B,2,0)</f>
        <v>CAD</v>
      </c>
      <c r="B15474" s="172">
        <v>45821.381979166668</v>
      </c>
      <c r="C15474" s="69" t="s">
        <v>196</v>
      </c>
      <c r="D15474" s="69" t="s">
        <v>1937</v>
      </c>
      <c r="E15474" s="69" t="s">
        <v>2761</v>
      </c>
      <c r="F15474" s="69">
        <v>2206</v>
      </c>
      <c r="G15474" s="69" t="s">
        <v>1939</v>
      </c>
    </row>
    <row r="15475" spans="1:7" ht="14.4">
      <c r="A15475" s="27" t="str">
        <f>VLOOKUP(C15475,'user list'!A:B,2,0)</f>
        <v>Admin</v>
      </c>
      <c r="B15475" s="172">
        <v>45821.381990740738</v>
      </c>
      <c r="C15475" s="69" t="s">
        <v>186</v>
      </c>
      <c r="D15475" s="69" t="s">
        <v>1937</v>
      </c>
      <c r="E15475" s="69" t="s">
        <v>2761</v>
      </c>
      <c r="F15475" s="69">
        <v>2206</v>
      </c>
      <c r="G15475" s="69" t="s">
        <v>1948</v>
      </c>
    </row>
    <row r="15476" spans="1:7" ht="14.4">
      <c r="A15476" s="27" t="str">
        <f>VLOOKUP(C15476,'user list'!A:B,2,0)</f>
        <v>CAD</v>
      </c>
      <c r="B15476" s="172">
        <v>45821.382071759261</v>
      </c>
      <c r="C15476" s="69" t="s">
        <v>196</v>
      </c>
      <c r="D15476" s="69" t="s">
        <v>1937</v>
      </c>
      <c r="E15476" s="69" t="s">
        <v>2048</v>
      </c>
      <c r="F15476" s="69">
        <v>2220</v>
      </c>
      <c r="G15476" s="69" t="s">
        <v>1939</v>
      </c>
    </row>
    <row r="15477" spans="1:7" ht="14.4">
      <c r="A15477" s="27" t="str">
        <f>VLOOKUP(C15477,'user list'!A:B,2,0)</f>
        <v>CAD</v>
      </c>
      <c r="B15477" s="172">
        <v>45821.382106481484</v>
      </c>
      <c r="C15477" s="69" t="s">
        <v>196</v>
      </c>
      <c r="D15477" s="69" t="s">
        <v>1937</v>
      </c>
      <c r="E15477" s="69" t="s">
        <v>2787</v>
      </c>
      <c r="F15477" s="69">
        <v>2241</v>
      </c>
      <c r="G15477" s="69" t="s">
        <v>1939</v>
      </c>
    </row>
    <row r="15478" spans="1:7" ht="14.4">
      <c r="A15478" s="27" t="str">
        <f>VLOOKUP(C15478,'user list'!A:B,2,0)</f>
        <v>DOE</v>
      </c>
      <c r="B15478" s="172">
        <v>45821.385127314818</v>
      </c>
      <c r="C15478" s="69" t="s">
        <v>212</v>
      </c>
      <c r="D15478" s="69" t="s">
        <v>1937</v>
      </c>
      <c r="E15478" s="69" t="s">
        <v>2802</v>
      </c>
      <c r="F15478" s="69">
        <v>2263</v>
      </c>
      <c r="G15478" s="69" t="s">
        <v>2440</v>
      </c>
    </row>
    <row r="15479" spans="1:7" ht="14.4">
      <c r="A15479" s="27" t="str">
        <f>VLOOKUP(C15479,'user list'!A:B,2,0)</f>
        <v>Admin</v>
      </c>
      <c r="B15479" s="172">
        <v>45821.385127314818</v>
      </c>
      <c r="C15479" s="69" t="s">
        <v>186</v>
      </c>
      <c r="D15479" s="69" t="s">
        <v>1937</v>
      </c>
      <c r="E15479" s="69" t="s">
        <v>2802</v>
      </c>
      <c r="F15479" s="69">
        <v>2263</v>
      </c>
      <c r="G15479" s="69" t="s">
        <v>1948</v>
      </c>
    </row>
    <row r="15480" spans="1:7" ht="14.4">
      <c r="A15480" s="27" t="str">
        <f>VLOOKUP(C15480,'user list'!A:B,2,0)</f>
        <v>Admin</v>
      </c>
      <c r="B15480" s="172">
        <v>45821.385127314818</v>
      </c>
      <c r="C15480" s="69" t="s">
        <v>186</v>
      </c>
      <c r="D15480" s="69" t="s">
        <v>1937</v>
      </c>
      <c r="E15480" s="69" t="s">
        <v>2802</v>
      </c>
      <c r="F15480" s="69">
        <v>2263</v>
      </c>
      <c r="G15480" s="69" t="s">
        <v>1948</v>
      </c>
    </row>
    <row r="15481" spans="1:7" ht="14.4">
      <c r="A15481" s="27" t="str">
        <f>VLOOKUP(C15481,'user list'!A:B,2,0)</f>
        <v>Admin</v>
      </c>
      <c r="B15481" s="172">
        <v>45821.385127314818</v>
      </c>
      <c r="C15481" s="69" t="s">
        <v>186</v>
      </c>
      <c r="D15481" s="69" t="s">
        <v>1937</v>
      </c>
      <c r="E15481" s="69" t="s">
        <v>2802</v>
      </c>
      <c r="F15481" s="69">
        <v>2263</v>
      </c>
      <c r="G15481" s="69" t="s">
        <v>1948</v>
      </c>
    </row>
    <row r="15482" spans="1:7" ht="14.4">
      <c r="A15482" s="27" t="str">
        <f>VLOOKUP(C15482,'user list'!A:B,2,0)</f>
        <v>Admin</v>
      </c>
      <c r="B15482" s="172">
        <v>45821.385127314818</v>
      </c>
      <c r="C15482" s="69" t="s">
        <v>186</v>
      </c>
      <c r="D15482" s="69" t="s">
        <v>1937</v>
      </c>
      <c r="E15482" s="69" t="s">
        <v>2802</v>
      </c>
      <c r="F15482" s="69">
        <v>2263</v>
      </c>
      <c r="G15482" s="69" t="s">
        <v>1947</v>
      </c>
    </row>
    <row r="15483" spans="1:7" ht="14.4">
      <c r="A15483" s="27" t="str">
        <f>VLOOKUP(C15483,'user list'!A:B,2,0)</f>
        <v>DOE</v>
      </c>
      <c r="B15483" s="172">
        <v>45821.385196759256</v>
      </c>
      <c r="C15483" s="69" t="s">
        <v>212</v>
      </c>
      <c r="D15483" s="69" t="s">
        <v>1937</v>
      </c>
      <c r="E15483" s="69" t="s">
        <v>2802</v>
      </c>
      <c r="F15483" s="69">
        <v>2263</v>
      </c>
      <c r="G15483" s="69" t="s">
        <v>1939</v>
      </c>
    </row>
    <row r="15484" spans="1:7" ht="14.4">
      <c r="A15484" s="27" t="str">
        <f>VLOOKUP(C15484,'user list'!A:B,2,0)</f>
        <v>OCM</v>
      </c>
      <c r="B15484" s="172">
        <v>45821.385636574072</v>
      </c>
      <c r="C15484" s="69" t="s">
        <v>230</v>
      </c>
      <c r="D15484" s="69" t="s">
        <v>1937</v>
      </c>
      <c r="E15484" s="69" t="s">
        <v>2694</v>
      </c>
      <c r="F15484" s="69">
        <v>2130</v>
      </c>
      <c r="G15484" s="69" t="s">
        <v>1939</v>
      </c>
    </row>
    <row r="15485" spans="1:7" ht="14.4">
      <c r="A15485" s="27" t="str">
        <f>VLOOKUP(C15485,'user list'!A:B,2,0)</f>
        <v>SSDD</v>
      </c>
      <c r="B15485" s="172">
        <v>45821.385659722226</v>
      </c>
      <c r="C15485" s="69" t="s">
        <v>273</v>
      </c>
      <c r="D15485" s="69" t="s">
        <v>1937</v>
      </c>
      <c r="E15485" s="69">
        <v>13062025</v>
      </c>
      <c r="F15485" s="69">
        <v>2260</v>
      </c>
      <c r="G15485" s="69" t="s">
        <v>1939</v>
      </c>
    </row>
    <row r="15486" spans="1:7" ht="14.4">
      <c r="A15486" s="27" t="str">
        <f>VLOOKUP(C15486,'user list'!A:B,2,0)</f>
        <v>CTO</v>
      </c>
      <c r="B15486" s="172">
        <v>45821.387280092589</v>
      </c>
      <c r="C15486" s="69" t="s">
        <v>207</v>
      </c>
      <c r="D15486" s="69" t="s">
        <v>1937</v>
      </c>
      <c r="E15486" s="69" t="s">
        <v>2470</v>
      </c>
      <c r="F15486" s="69">
        <v>1781</v>
      </c>
      <c r="G15486" s="69" t="s">
        <v>1939</v>
      </c>
    </row>
    <row r="15487" spans="1:7" ht="14.4">
      <c r="A15487" s="27" t="str">
        <f>VLOOKUP(C15487,'user list'!A:B,2,0)</f>
        <v>CTO</v>
      </c>
      <c r="B15487" s="172">
        <v>45821.388703703706</v>
      </c>
      <c r="C15487" s="69" t="s">
        <v>207</v>
      </c>
      <c r="D15487" s="69" t="s">
        <v>1937</v>
      </c>
      <c r="E15487" s="69" t="s">
        <v>2606</v>
      </c>
      <c r="F15487" s="69">
        <v>1993</v>
      </c>
      <c r="G15487" s="69" t="s">
        <v>1939</v>
      </c>
    </row>
    <row r="15488" spans="1:7" ht="14.4">
      <c r="A15488" s="27" t="str">
        <f>VLOOKUP(C15488,'user list'!A:B,2,0)</f>
        <v>OCM</v>
      </c>
      <c r="B15488" s="172">
        <v>45821.391365740739</v>
      </c>
      <c r="C15488" s="69" t="s">
        <v>242</v>
      </c>
      <c r="D15488" s="69" t="s">
        <v>1937</v>
      </c>
      <c r="E15488" s="69" t="s">
        <v>1974</v>
      </c>
      <c r="F15488" s="69">
        <v>2264</v>
      </c>
      <c r="G15488" s="69" t="s">
        <v>2440</v>
      </c>
    </row>
    <row r="15489" spans="1:7" ht="14.4">
      <c r="A15489" s="27" t="str">
        <f>VLOOKUP(C15489,'user list'!A:B,2,0)</f>
        <v>Admin</v>
      </c>
      <c r="B15489" s="172">
        <v>45821.391377314816</v>
      </c>
      <c r="C15489" s="69" t="s">
        <v>186</v>
      </c>
      <c r="D15489" s="69" t="s">
        <v>1937</v>
      </c>
      <c r="E15489" s="69" t="s">
        <v>1974</v>
      </c>
      <c r="F15489" s="69">
        <v>2264</v>
      </c>
      <c r="G15489" s="69" t="s">
        <v>1948</v>
      </c>
    </row>
    <row r="15490" spans="1:7" ht="14.4">
      <c r="A15490" s="27" t="str">
        <f>VLOOKUP(C15490,'user list'!A:B,2,0)</f>
        <v>Admin</v>
      </c>
      <c r="B15490" s="172">
        <v>45821.391377314816</v>
      </c>
      <c r="C15490" s="69" t="s">
        <v>186</v>
      </c>
      <c r="D15490" s="69" t="s">
        <v>1937</v>
      </c>
      <c r="E15490" s="69" t="s">
        <v>1974</v>
      </c>
      <c r="F15490" s="69">
        <v>2264</v>
      </c>
      <c r="G15490" s="69" t="s">
        <v>1947</v>
      </c>
    </row>
    <row r="15491" spans="1:7" ht="14.4">
      <c r="A15491" s="27" t="str">
        <f>VLOOKUP(C15491,'user list'!A:B,2,0)</f>
        <v>Admin</v>
      </c>
      <c r="B15491" s="172">
        <v>45821.391377314816</v>
      </c>
      <c r="C15491" s="69" t="s">
        <v>186</v>
      </c>
      <c r="D15491" s="69" t="s">
        <v>1937</v>
      </c>
      <c r="E15491" s="69" t="s">
        <v>1974</v>
      </c>
      <c r="F15491" s="69">
        <v>2264</v>
      </c>
      <c r="G15491" s="69" t="s">
        <v>1948</v>
      </c>
    </row>
    <row r="15492" spans="1:7" ht="14.4">
      <c r="A15492" s="27" t="str">
        <f>VLOOKUP(C15492,'user list'!A:B,2,0)</f>
        <v>Admin</v>
      </c>
      <c r="B15492" s="172">
        <v>45821.391377314816</v>
      </c>
      <c r="C15492" s="69" t="s">
        <v>186</v>
      </c>
      <c r="D15492" s="69" t="s">
        <v>1937</v>
      </c>
      <c r="E15492" s="69" t="s">
        <v>1974</v>
      </c>
      <c r="F15492" s="69">
        <v>2264</v>
      </c>
      <c r="G15492" s="69" t="s">
        <v>1948</v>
      </c>
    </row>
    <row r="15493" spans="1:7" ht="14.4">
      <c r="A15493" s="27" t="str">
        <f>VLOOKUP(C15493,'user list'!A:B,2,0)</f>
        <v>DOE</v>
      </c>
      <c r="B15493" s="172">
        <v>45821.394861111112</v>
      </c>
      <c r="C15493" s="69" t="s">
        <v>212</v>
      </c>
      <c r="D15493" s="69" t="s">
        <v>1937</v>
      </c>
      <c r="E15493" s="69" t="s">
        <v>1974</v>
      </c>
      <c r="F15493" s="69">
        <v>2218</v>
      </c>
      <c r="G15493" s="69" t="s">
        <v>1939</v>
      </c>
    </row>
    <row r="15494" spans="1:7" ht="14.4">
      <c r="A15494" s="27" t="str">
        <f>VLOOKUP(C15494,'user list'!A:B,2,0)</f>
        <v>DOE</v>
      </c>
      <c r="B15494" s="172">
        <v>45821.397523148145</v>
      </c>
      <c r="C15494" s="69" t="s">
        <v>212</v>
      </c>
      <c r="D15494" s="69" t="s">
        <v>1937</v>
      </c>
      <c r="E15494" s="69" t="s">
        <v>2803</v>
      </c>
      <c r="F15494" s="69">
        <v>2265</v>
      </c>
      <c r="G15494" s="69" t="s">
        <v>2440</v>
      </c>
    </row>
    <row r="15495" spans="1:7" ht="14.4">
      <c r="A15495" s="27" t="str">
        <f>VLOOKUP(C15495,'user list'!A:B,2,0)</f>
        <v>Admin</v>
      </c>
      <c r="B15495" s="172">
        <v>45821.397523148145</v>
      </c>
      <c r="C15495" s="69" t="s">
        <v>186</v>
      </c>
      <c r="D15495" s="69" t="s">
        <v>1937</v>
      </c>
      <c r="E15495" s="69" t="s">
        <v>2803</v>
      </c>
      <c r="F15495" s="69">
        <v>2265</v>
      </c>
      <c r="G15495" s="69" t="s">
        <v>1948</v>
      </c>
    </row>
    <row r="15496" spans="1:7" ht="14.4">
      <c r="A15496" s="27" t="str">
        <f>VLOOKUP(C15496,'user list'!A:B,2,0)</f>
        <v>Admin</v>
      </c>
      <c r="B15496" s="172">
        <v>45821.397523148145</v>
      </c>
      <c r="C15496" s="69" t="s">
        <v>186</v>
      </c>
      <c r="D15496" s="69" t="s">
        <v>1937</v>
      </c>
      <c r="E15496" s="69" t="s">
        <v>2803</v>
      </c>
      <c r="F15496" s="69">
        <v>2265</v>
      </c>
      <c r="G15496" s="69" t="s">
        <v>1948</v>
      </c>
    </row>
    <row r="15497" spans="1:7" ht="14.4">
      <c r="A15497" s="27" t="str">
        <f>VLOOKUP(C15497,'user list'!A:B,2,0)</f>
        <v>Admin</v>
      </c>
      <c r="B15497" s="172">
        <v>45821.397523148145</v>
      </c>
      <c r="C15497" s="69" t="s">
        <v>186</v>
      </c>
      <c r="D15497" s="69" t="s">
        <v>1937</v>
      </c>
      <c r="E15497" s="69" t="s">
        <v>2803</v>
      </c>
      <c r="F15497" s="69">
        <v>2265</v>
      </c>
      <c r="G15497" s="69" t="s">
        <v>1948</v>
      </c>
    </row>
    <row r="15498" spans="1:7" ht="14.4">
      <c r="A15498" s="27" t="str">
        <f>VLOOKUP(C15498,'user list'!A:B,2,0)</f>
        <v>Admin</v>
      </c>
      <c r="B15498" s="172">
        <v>45821.397523148145</v>
      </c>
      <c r="C15498" s="69" t="s">
        <v>186</v>
      </c>
      <c r="D15498" s="69" t="s">
        <v>1937</v>
      </c>
      <c r="E15498" s="69" t="s">
        <v>2803</v>
      </c>
      <c r="F15498" s="69">
        <v>2265</v>
      </c>
      <c r="G15498" s="69" t="s">
        <v>1947</v>
      </c>
    </row>
    <row r="15499" spans="1:7" ht="14.4">
      <c r="A15499" s="27" t="str">
        <f>VLOOKUP(C15499,'user list'!A:B,2,0)</f>
        <v>OCA</v>
      </c>
      <c r="B15499" s="172">
        <v>45821.397581018522</v>
      </c>
      <c r="C15499" s="69" t="s">
        <v>227</v>
      </c>
      <c r="D15499" s="69" t="s">
        <v>1937</v>
      </c>
      <c r="E15499" s="69" t="s">
        <v>2587</v>
      </c>
      <c r="F15499" s="69">
        <v>1965</v>
      </c>
      <c r="G15499" s="69" t="s">
        <v>1939</v>
      </c>
    </row>
    <row r="15500" spans="1:7" ht="14.4">
      <c r="A15500" s="27" t="str">
        <f>VLOOKUP(C15500,'user list'!A:B,2,0)</f>
        <v>DOE</v>
      </c>
      <c r="B15500" s="172">
        <v>45821.397615740738</v>
      </c>
      <c r="C15500" s="69" t="s">
        <v>212</v>
      </c>
      <c r="D15500" s="69" t="s">
        <v>1937</v>
      </c>
      <c r="E15500" s="69" t="s">
        <v>2803</v>
      </c>
      <c r="F15500" s="69">
        <v>2265</v>
      </c>
      <c r="G15500" s="69" t="s">
        <v>1939</v>
      </c>
    </row>
    <row r="15501" spans="1:7" ht="14.4">
      <c r="A15501" s="27" t="str">
        <f>VLOOKUP(C15501,'user list'!A:B,2,0)</f>
        <v>Admin</v>
      </c>
      <c r="B15501" s="172">
        <v>45821.398680555554</v>
      </c>
      <c r="C15501" s="69" t="s">
        <v>186</v>
      </c>
      <c r="D15501" s="69" t="s">
        <v>1937</v>
      </c>
      <c r="E15501" s="69" t="s">
        <v>1974</v>
      </c>
      <c r="F15501" s="69">
        <v>2264</v>
      </c>
      <c r="G15501" s="69" t="s">
        <v>1948</v>
      </c>
    </row>
    <row r="15502" spans="1:7" ht="14.4">
      <c r="A15502" s="27" t="str">
        <f>VLOOKUP(C15502,'user list'!A:B,2,0)</f>
        <v>OCA</v>
      </c>
      <c r="B15502" s="172">
        <v>45821.400613425925</v>
      </c>
      <c r="C15502" s="69" t="s">
        <v>227</v>
      </c>
      <c r="D15502" s="69" t="s">
        <v>1937</v>
      </c>
      <c r="E15502" s="69" t="s">
        <v>2586</v>
      </c>
      <c r="F15502" s="69">
        <v>1964</v>
      </c>
      <c r="G15502" s="69" t="s">
        <v>1939</v>
      </c>
    </row>
    <row r="15503" spans="1:7" ht="14.4">
      <c r="A15503" s="27" t="str">
        <f>VLOOKUP(C15503,'user list'!A:B,2,0)</f>
        <v>OCA</v>
      </c>
      <c r="B15503" s="172">
        <v>45821.400775462964</v>
      </c>
      <c r="C15503" s="69" t="s">
        <v>227</v>
      </c>
      <c r="D15503" s="69" t="s">
        <v>1937</v>
      </c>
      <c r="E15503" s="69" t="s">
        <v>2586</v>
      </c>
      <c r="F15503" s="69">
        <v>1964</v>
      </c>
      <c r="G15503" s="69" t="s">
        <v>1947</v>
      </c>
    </row>
    <row r="15504" spans="1:7" ht="14.4">
      <c r="A15504" s="27" t="str">
        <f>VLOOKUP(C15504,'user list'!A:B,2,0)</f>
        <v>OCA</v>
      </c>
      <c r="B15504" s="172">
        <v>45821.400775462964</v>
      </c>
      <c r="C15504" s="69" t="s">
        <v>227</v>
      </c>
      <c r="D15504" s="69" t="s">
        <v>1937</v>
      </c>
      <c r="E15504" s="69" t="s">
        <v>2586</v>
      </c>
      <c r="F15504" s="69">
        <v>1964</v>
      </c>
      <c r="G15504" s="69" t="s">
        <v>1948</v>
      </c>
    </row>
    <row r="15505" spans="1:7" ht="14.4">
      <c r="A15505" s="27" t="str">
        <f>VLOOKUP(C15505,'user list'!A:B,2,0)</f>
        <v>OCA</v>
      </c>
      <c r="B15505" s="172">
        <v>45821.400833333333</v>
      </c>
      <c r="C15505" s="69" t="s">
        <v>227</v>
      </c>
      <c r="D15505" s="69" t="s">
        <v>1937</v>
      </c>
      <c r="E15505" s="69" t="s">
        <v>2586</v>
      </c>
      <c r="F15505" s="69">
        <v>1964</v>
      </c>
      <c r="G15505" s="69" t="s">
        <v>1939</v>
      </c>
    </row>
    <row r="15506" spans="1:7" ht="14.4">
      <c r="A15506" s="27" t="str">
        <f>VLOOKUP(C15506,'user list'!A:B,2,0)</f>
        <v>OCA</v>
      </c>
      <c r="B15506" s="172">
        <v>45821.400879629633</v>
      </c>
      <c r="C15506" s="69" t="s">
        <v>227</v>
      </c>
      <c r="D15506" s="69" t="s">
        <v>1937</v>
      </c>
      <c r="E15506" s="69" t="s">
        <v>2574</v>
      </c>
      <c r="F15506" s="69">
        <v>1941</v>
      </c>
      <c r="G15506" s="69" t="s">
        <v>1939</v>
      </c>
    </row>
    <row r="15507" spans="1:7" ht="14.4">
      <c r="A15507" s="27" t="str">
        <f>VLOOKUP(C15507,'user list'!A:B,2,0)</f>
        <v>OCA</v>
      </c>
      <c r="B15507" s="172">
        <v>45821.401979166665</v>
      </c>
      <c r="C15507" s="69" t="s">
        <v>227</v>
      </c>
      <c r="D15507" s="69" t="s">
        <v>1937</v>
      </c>
      <c r="E15507" s="69" t="s">
        <v>2574</v>
      </c>
      <c r="F15507" s="69">
        <v>1941</v>
      </c>
      <c r="G15507" s="69" t="s">
        <v>1947</v>
      </c>
    </row>
    <row r="15508" spans="1:7" ht="14.4">
      <c r="A15508" s="27" t="str">
        <f>VLOOKUP(C15508,'user list'!A:B,2,0)</f>
        <v>OCA</v>
      </c>
      <c r="B15508" s="172">
        <v>45821.401979166665</v>
      </c>
      <c r="C15508" s="69" t="s">
        <v>227</v>
      </c>
      <c r="D15508" s="69" t="s">
        <v>1937</v>
      </c>
      <c r="E15508" s="69" t="s">
        <v>2574</v>
      </c>
      <c r="F15508" s="69">
        <v>1941</v>
      </c>
      <c r="G15508" s="69" t="s">
        <v>1948</v>
      </c>
    </row>
    <row r="15509" spans="1:7" ht="14.4">
      <c r="A15509" s="27" t="str">
        <f>VLOOKUP(C15509,'user list'!A:B,2,0)</f>
        <v>OCA</v>
      </c>
      <c r="B15509" s="172">
        <v>45821.402037037034</v>
      </c>
      <c r="C15509" s="69" t="s">
        <v>227</v>
      </c>
      <c r="D15509" s="69" t="s">
        <v>1937</v>
      </c>
      <c r="E15509" s="69" t="s">
        <v>2574</v>
      </c>
      <c r="F15509" s="69">
        <v>1941</v>
      </c>
      <c r="G15509" s="69" t="s">
        <v>1939</v>
      </c>
    </row>
    <row r="15510" spans="1:7" ht="14.4">
      <c r="A15510" s="27" t="str">
        <f>VLOOKUP(C15510,'user list'!A:B,2,0)</f>
        <v>OCA</v>
      </c>
      <c r="B15510" s="172">
        <v>45821.402129629627</v>
      </c>
      <c r="C15510" s="69" t="s">
        <v>227</v>
      </c>
      <c r="D15510" s="69" t="s">
        <v>1937</v>
      </c>
      <c r="E15510" s="69" t="s">
        <v>2047</v>
      </c>
      <c r="F15510" s="69">
        <v>1937</v>
      </c>
      <c r="G15510" s="69" t="s">
        <v>1939</v>
      </c>
    </row>
    <row r="15511" spans="1:7" ht="14.4">
      <c r="A15511" s="27" t="str">
        <f>VLOOKUP(C15511,'user list'!A:B,2,0)</f>
        <v>Admin</v>
      </c>
      <c r="B15511" s="172">
        <v>45821.402199074073</v>
      </c>
      <c r="C15511" s="69" t="s">
        <v>186</v>
      </c>
      <c r="D15511" s="69" t="s">
        <v>1937</v>
      </c>
      <c r="E15511" s="69" t="s">
        <v>2586</v>
      </c>
      <c r="F15511" s="69">
        <v>1964</v>
      </c>
      <c r="G15511" s="69" t="s">
        <v>1948</v>
      </c>
    </row>
    <row r="15512" spans="1:7" ht="14.4">
      <c r="A15512" s="27" t="str">
        <f>VLOOKUP(C15512,'user list'!A:B,2,0)</f>
        <v>DOE</v>
      </c>
      <c r="B15512" s="172">
        <v>45821.402361111112</v>
      </c>
      <c r="C15512" s="69" t="s">
        <v>212</v>
      </c>
      <c r="D15512" s="69" t="s">
        <v>1937</v>
      </c>
      <c r="E15512" s="69" t="s">
        <v>2804</v>
      </c>
      <c r="F15512" s="69">
        <v>2266</v>
      </c>
      <c r="G15512" s="69" t="s">
        <v>2440</v>
      </c>
    </row>
    <row r="15513" spans="1:7" ht="14.4">
      <c r="A15513" s="27" t="str">
        <f>VLOOKUP(C15513,'user list'!A:B,2,0)</f>
        <v>Admin</v>
      </c>
      <c r="B15513" s="172">
        <v>45821.402372685188</v>
      </c>
      <c r="C15513" s="69" t="s">
        <v>186</v>
      </c>
      <c r="D15513" s="69" t="s">
        <v>1937</v>
      </c>
      <c r="E15513" s="69" t="s">
        <v>2804</v>
      </c>
      <c r="F15513" s="69">
        <v>2266</v>
      </c>
      <c r="G15513" s="69" t="s">
        <v>1948</v>
      </c>
    </row>
    <row r="15514" spans="1:7" ht="14.4">
      <c r="A15514" s="27" t="str">
        <f>VLOOKUP(C15514,'user list'!A:B,2,0)</f>
        <v>Admin</v>
      </c>
      <c r="B15514" s="172">
        <v>45821.402372685188</v>
      </c>
      <c r="C15514" s="69" t="s">
        <v>186</v>
      </c>
      <c r="D15514" s="69" t="s">
        <v>1937</v>
      </c>
      <c r="E15514" s="69" t="s">
        <v>2804</v>
      </c>
      <c r="F15514" s="69">
        <v>2266</v>
      </c>
      <c r="G15514" s="69" t="s">
        <v>1948</v>
      </c>
    </row>
    <row r="15515" spans="1:7" ht="14.4">
      <c r="A15515" s="27" t="str">
        <f>VLOOKUP(C15515,'user list'!A:B,2,0)</f>
        <v>Admin</v>
      </c>
      <c r="B15515" s="172">
        <v>45821.402372685188</v>
      </c>
      <c r="C15515" s="69" t="s">
        <v>186</v>
      </c>
      <c r="D15515" s="69" t="s">
        <v>1937</v>
      </c>
      <c r="E15515" s="69" t="s">
        <v>2804</v>
      </c>
      <c r="F15515" s="69">
        <v>2266</v>
      </c>
      <c r="G15515" s="69" t="s">
        <v>1948</v>
      </c>
    </row>
    <row r="15516" spans="1:7" ht="14.4">
      <c r="A15516" s="27" t="str">
        <f>VLOOKUP(C15516,'user list'!A:B,2,0)</f>
        <v>Admin</v>
      </c>
      <c r="B15516" s="172">
        <v>45821.402372685188</v>
      </c>
      <c r="C15516" s="69" t="s">
        <v>186</v>
      </c>
      <c r="D15516" s="69" t="s">
        <v>1937</v>
      </c>
      <c r="E15516" s="69" t="s">
        <v>2804</v>
      </c>
      <c r="F15516" s="69">
        <v>2266</v>
      </c>
      <c r="G15516" s="69" t="s">
        <v>1947</v>
      </c>
    </row>
    <row r="15517" spans="1:7" ht="14.4">
      <c r="A15517" s="27" t="str">
        <f>VLOOKUP(C15517,'user list'!A:B,2,0)</f>
        <v>DOE</v>
      </c>
      <c r="B15517" s="172">
        <v>45821.402442129627</v>
      </c>
      <c r="C15517" s="69" t="s">
        <v>212</v>
      </c>
      <c r="D15517" s="69" t="s">
        <v>1937</v>
      </c>
      <c r="E15517" s="69" t="s">
        <v>2804</v>
      </c>
      <c r="F15517" s="69">
        <v>2266</v>
      </c>
      <c r="G15517" s="69" t="s">
        <v>1939</v>
      </c>
    </row>
    <row r="15518" spans="1:7" ht="14.4">
      <c r="A15518" s="27" t="str">
        <f>VLOOKUP(C15518,'user list'!A:B,2,0)</f>
        <v>Admin</v>
      </c>
      <c r="B15518" s="172">
        <v>45821.403611111113</v>
      </c>
      <c r="C15518" s="69" t="s">
        <v>186</v>
      </c>
      <c r="D15518" s="69" t="s">
        <v>1937</v>
      </c>
      <c r="E15518" s="69" t="s">
        <v>2574</v>
      </c>
      <c r="F15518" s="69">
        <v>1941</v>
      </c>
      <c r="G15518" s="69" t="s">
        <v>1948</v>
      </c>
    </row>
    <row r="15519" spans="1:7" ht="14.4">
      <c r="A15519" s="27" t="str">
        <f>VLOOKUP(C15519,'user list'!A:B,2,0)</f>
        <v>OCA</v>
      </c>
      <c r="B15519" s="172">
        <v>45821.403622685182</v>
      </c>
      <c r="C15519" s="69" t="s">
        <v>227</v>
      </c>
      <c r="D15519" s="69" t="s">
        <v>1937</v>
      </c>
      <c r="E15519" s="69" t="s">
        <v>2047</v>
      </c>
      <c r="F15519" s="69">
        <v>1937</v>
      </c>
      <c r="G15519" s="69" t="s">
        <v>1947</v>
      </c>
    </row>
    <row r="15520" spans="1:7" ht="14.4">
      <c r="A15520" s="27" t="str">
        <f>VLOOKUP(C15520,'user list'!A:B,2,0)</f>
        <v>OCA</v>
      </c>
      <c r="B15520" s="172">
        <v>45821.403622685182</v>
      </c>
      <c r="C15520" s="69" t="s">
        <v>227</v>
      </c>
      <c r="D15520" s="69" t="s">
        <v>1937</v>
      </c>
      <c r="E15520" s="69" t="s">
        <v>2047</v>
      </c>
      <c r="F15520" s="69">
        <v>1937</v>
      </c>
      <c r="G15520" s="69" t="s">
        <v>1948</v>
      </c>
    </row>
    <row r="15521" spans="1:7" ht="14.4">
      <c r="A15521" s="27" t="str">
        <f>VLOOKUP(C15521,'user list'!A:B,2,0)</f>
        <v>OCA</v>
      </c>
      <c r="B15521" s="172">
        <v>45821.403634259259</v>
      </c>
      <c r="C15521" s="69" t="s">
        <v>227</v>
      </c>
      <c r="D15521" s="69" t="s">
        <v>1937</v>
      </c>
      <c r="E15521" s="69" t="s">
        <v>2047</v>
      </c>
      <c r="F15521" s="69">
        <v>1937</v>
      </c>
      <c r="G15521" s="69" t="s">
        <v>1939</v>
      </c>
    </row>
    <row r="15522" spans="1:7" ht="14.4">
      <c r="A15522" s="27" t="str">
        <f>VLOOKUP(C15522,'user list'!A:B,2,0)</f>
        <v>OCA</v>
      </c>
      <c r="B15522" s="172">
        <v>45821.403807870367</v>
      </c>
      <c r="C15522" s="69" t="s">
        <v>227</v>
      </c>
      <c r="D15522" s="69" t="s">
        <v>1937</v>
      </c>
      <c r="E15522" s="69" t="s">
        <v>2047</v>
      </c>
      <c r="F15522" s="69">
        <v>1917</v>
      </c>
      <c r="G15522" s="69" t="s">
        <v>1947</v>
      </c>
    </row>
    <row r="15523" spans="1:7" ht="14.4">
      <c r="A15523" s="27" t="str">
        <f>VLOOKUP(C15523,'user list'!A:B,2,0)</f>
        <v>OCA</v>
      </c>
      <c r="B15523" s="172">
        <v>45821.403807870367</v>
      </c>
      <c r="C15523" s="69" t="s">
        <v>227</v>
      </c>
      <c r="D15523" s="69" t="s">
        <v>1937</v>
      </c>
      <c r="E15523" s="69" t="s">
        <v>2047</v>
      </c>
      <c r="F15523" s="69">
        <v>1917</v>
      </c>
      <c r="G15523" s="69" t="s">
        <v>1948</v>
      </c>
    </row>
    <row r="15524" spans="1:7" ht="14.4">
      <c r="A15524" s="27" t="str">
        <f>VLOOKUP(C15524,'user list'!A:B,2,0)</f>
        <v>OCA</v>
      </c>
      <c r="B15524" s="172">
        <v>45821.403819444444</v>
      </c>
      <c r="C15524" s="69" t="s">
        <v>227</v>
      </c>
      <c r="D15524" s="69" t="s">
        <v>1937</v>
      </c>
      <c r="E15524" s="69" t="s">
        <v>2047</v>
      </c>
      <c r="F15524" s="69">
        <v>1917</v>
      </c>
      <c r="G15524" s="69" t="s">
        <v>1939</v>
      </c>
    </row>
    <row r="15525" spans="1:7" ht="14.4">
      <c r="A15525" s="27" t="str">
        <f>VLOOKUP(C15525,'user list'!A:B,2,0)</f>
        <v>OCA</v>
      </c>
      <c r="B15525" s="172">
        <v>45821.403993055559</v>
      </c>
      <c r="C15525" s="69" t="s">
        <v>227</v>
      </c>
      <c r="D15525" s="69" t="s">
        <v>1937</v>
      </c>
      <c r="E15525" s="69" t="s">
        <v>2784</v>
      </c>
      <c r="F15525" s="69">
        <v>2236</v>
      </c>
      <c r="G15525" s="69" t="s">
        <v>1939</v>
      </c>
    </row>
    <row r="15526" spans="1:7" ht="14.4">
      <c r="A15526" s="27" t="str">
        <f>VLOOKUP(C15526,'user list'!A:B,2,0)</f>
        <v>DOE</v>
      </c>
      <c r="B15526" s="172">
        <v>45821.404918981483</v>
      </c>
      <c r="C15526" s="69" t="s">
        <v>212</v>
      </c>
      <c r="D15526" s="69" t="s">
        <v>1937</v>
      </c>
      <c r="E15526" s="69" t="s">
        <v>2805</v>
      </c>
      <c r="F15526" s="69">
        <v>2267</v>
      </c>
      <c r="G15526" s="69" t="s">
        <v>2440</v>
      </c>
    </row>
    <row r="15527" spans="1:7" ht="14.4">
      <c r="A15527" s="27" t="str">
        <f>VLOOKUP(C15527,'user list'!A:B,2,0)</f>
        <v>Admin</v>
      </c>
      <c r="B15527" s="172">
        <v>45821.404918981483</v>
      </c>
      <c r="C15527" s="69" t="s">
        <v>186</v>
      </c>
      <c r="D15527" s="69" t="s">
        <v>1937</v>
      </c>
      <c r="E15527" s="69" t="s">
        <v>2805</v>
      </c>
      <c r="F15527" s="69">
        <v>2267</v>
      </c>
      <c r="G15527" s="69" t="s">
        <v>1948</v>
      </c>
    </row>
    <row r="15528" spans="1:7" ht="14.4">
      <c r="A15528" s="27" t="str">
        <f>VLOOKUP(C15528,'user list'!A:B,2,0)</f>
        <v>Admin</v>
      </c>
      <c r="B15528" s="172">
        <v>45821.404918981483</v>
      </c>
      <c r="C15528" s="69" t="s">
        <v>186</v>
      </c>
      <c r="D15528" s="69" t="s">
        <v>1937</v>
      </c>
      <c r="E15528" s="69" t="s">
        <v>2805</v>
      </c>
      <c r="F15528" s="69">
        <v>2267</v>
      </c>
      <c r="G15528" s="69" t="s">
        <v>1948</v>
      </c>
    </row>
    <row r="15529" spans="1:7" ht="14.4">
      <c r="A15529" s="27" t="str">
        <f>VLOOKUP(C15529,'user list'!A:B,2,0)</f>
        <v>Admin</v>
      </c>
      <c r="B15529" s="172">
        <v>45821.404930555553</v>
      </c>
      <c r="C15529" s="69" t="s">
        <v>186</v>
      </c>
      <c r="D15529" s="69" t="s">
        <v>1937</v>
      </c>
      <c r="E15529" s="69" t="s">
        <v>2805</v>
      </c>
      <c r="F15529" s="69">
        <v>2267</v>
      </c>
      <c r="G15529" s="69" t="s">
        <v>1948</v>
      </c>
    </row>
    <row r="15530" spans="1:7" ht="14.4">
      <c r="A15530" s="27" t="str">
        <f>VLOOKUP(C15530,'user list'!A:B,2,0)</f>
        <v>Admin</v>
      </c>
      <c r="B15530" s="172">
        <v>45821.404930555553</v>
      </c>
      <c r="C15530" s="69" t="s">
        <v>186</v>
      </c>
      <c r="D15530" s="69" t="s">
        <v>1937</v>
      </c>
      <c r="E15530" s="69" t="s">
        <v>2805</v>
      </c>
      <c r="F15530" s="69">
        <v>2267</v>
      </c>
      <c r="G15530" s="69" t="s">
        <v>1947</v>
      </c>
    </row>
    <row r="15531" spans="1:7" ht="14.4">
      <c r="A15531" s="27" t="str">
        <f>VLOOKUP(C15531,'user list'!A:B,2,0)</f>
        <v>DOE</v>
      </c>
      <c r="B15531" s="172">
        <v>45821.404976851853</v>
      </c>
      <c r="C15531" s="69" t="s">
        <v>212</v>
      </c>
      <c r="D15531" s="69" t="s">
        <v>1937</v>
      </c>
      <c r="E15531" s="69" t="s">
        <v>2805</v>
      </c>
      <c r="F15531" s="69">
        <v>2267</v>
      </c>
      <c r="G15531" s="69" t="s">
        <v>1939</v>
      </c>
    </row>
    <row r="15532" spans="1:7" ht="14.4">
      <c r="A15532" s="27" t="str">
        <f>VLOOKUP(C15532,'user list'!A:B,2,0)</f>
        <v>Admin</v>
      </c>
      <c r="B15532" s="172">
        <v>45821.405023148145</v>
      </c>
      <c r="C15532" s="69" t="s">
        <v>186</v>
      </c>
      <c r="D15532" s="69" t="s">
        <v>1937</v>
      </c>
      <c r="E15532" s="69" t="s">
        <v>2047</v>
      </c>
      <c r="F15532" s="69">
        <v>1937</v>
      </c>
      <c r="G15532" s="69" t="s">
        <v>1948</v>
      </c>
    </row>
    <row r="15533" spans="1:7" ht="14.4">
      <c r="A15533" s="27" t="str">
        <f>VLOOKUP(C15533,'user list'!A:B,2,0)</f>
        <v>Admin</v>
      </c>
      <c r="B15533" s="172">
        <v>45821.405381944445</v>
      </c>
      <c r="C15533" s="69" t="s">
        <v>186</v>
      </c>
      <c r="D15533" s="69" t="s">
        <v>1937</v>
      </c>
      <c r="E15533" s="69" t="s">
        <v>2047</v>
      </c>
      <c r="F15533" s="69">
        <v>1917</v>
      </c>
      <c r="G15533" s="69" t="s">
        <v>1948</v>
      </c>
    </row>
    <row r="15534" spans="1:7" ht="14.4">
      <c r="A15534" s="27" t="str">
        <f>VLOOKUP(C15534,'user list'!A:B,2,0)</f>
        <v>DPOS</v>
      </c>
      <c r="B15534" s="172">
        <v>45821.408182870371</v>
      </c>
      <c r="C15534" s="69" t="s">
        <v>213</v>
      </c>
      <c r="D15534" s="69" t="s">
        <v>1937</v>
      </c>
      <c r="E15534" s="69">
        <v>2259</v>
      </c>
      <c r="F15534" s="69">
        <v>2259</v>
      </c>
      <c r="G15534" s="69" t="s">
        <v>1939</v>
      </c>
    </row>
    <row r="15535" spans="1:7" ht="14.4">
      <c r="A15535" s="27" t="str">
        <f>VLOOKUP(C15535,'user list'!A:B,2,0)</f>
        <v>DPOS</v>
      </c>
      <c r="B15535" s="172">
        <v>45821.408182870371</v>
      </c>
      <c r="C15535" s="69" t="s">
        <v>213</v>
      </c>
      <c r="D15535" s="69" t="s">
        <v>1937</v>
      </c>
      <c r="E15535" s="69">
        <v>2259</v>
      </c>
      <c r="F15535" s="69">
        <v>2259</v>
      </c>
      <c r="G15535" s="69" t="s">
        <v>1939</v>
      </c>
    </row>
    <row r="15536" spans="1:7" ht="14.4">
      <c r="A15536" s="27" t="str">
        <f>VLOOKUP(C15536,'user list'!A:B,2,0)</f>
        <v>DPOS</v>
      </c>
      <c r="B15536" s="172">
        <v>45821.40834490741</v>
      </c>
      <c r="C15536" s="69" t="s">
        <v>213</v>
      </c>
      <c r="D15536" s="69" t="s">
        <v>1937</v>
      </c>
      <c r="E15536" s="69">
        <v>2259</v>
      </c>
      <c r="F15536" s="69">
        <v>2259</v>
      </c>
      <c r="G15536" s="69" t="s">
        <v>1939</v>
      </c>
    </row>
    <row r="15537" spans="1:7" ht="14.4">
      <c r="A15537" s="27" t="str">
        <f>VLOOKUP(C15537,'user list'!A:B,2,0)</f>
        <v>DPOS</v>
      </c>
      <c r="B15537" s="172">
        <v>45821.40834490741</v>
      </c>
      <c r="C15537" s="69" t="s">
        <v>213</v>
      </c>
      <c r="D15537" s="69" t="s">
        <v>1937</v>
      </c>
      <c r="E15537" s="69">
        <v>2259</v>
      </c>
      <c r="F15537" s="69">
        <v>2259</v>
      </c>
      <c r="G15537" s="69" t="s">
        <v>1939</v>
      </c>
    </row>
    <row r="15538" spans="1:7" ht="14.4">
      <c r="A15538" s="27" t="str">
        <f>VLOOKUP(C15538,'user list'!A:B,2,0)</f>
        <v>DPOS</v>
      </c>
      <c r="B15538" s="172">
        <v>45821.408518518518</v>
      </c>
      <c r="C15538" s="69" t="s">
        <v>213</v>
      </c>
      <c r="D15538" s="69" t="s">
        <v>1937</v>
      </c>
      <c r="E15538" s="69" t="s">
        <v>2697</v>
      </c>
      <c r="F15538" s="69">
        <v>2138</v>
      </c>
      <c r="G15538" s="69" t="s">
        <v>1939</v>
      </c>
    </row>
    <row r="15539" spans="1:7" ht="14.4">
      <c r="A15539" s="27" t="str">
        <f>VLOOKUP(C15539,'user list'!A:B,2,0)</f>
        <v>DPOS</v>
      </c>
      <c r="B15539" s="172">
        <v>45821.40902777778</v>
      </c>
      <c r="C15539" s="69" t="s">
        <v>213</v>
      </c>
      <c r="D15539" s="69" t="s">
        <v>1937</v>
      </c>
      <c r="E15539" s="69" t="s">
        <v>2697</v>
      </c>
      <c r="F15539" s="69">
        <v>2138</v>
      </c>
      <c r="G15539" s="69" t="s">
        <v>2441</v>
      </c>
    </row>
    <row r="15540" spans="1:7" ht="14.4">
      <c r="A15540" s="27" t="str">
        <f>VLOOKUP(C15540,'user list'!A:B,2,0)</f>
        <v>DOE</v>
      </c>
      <c r="B15540" s="172">
        <v>45821.409224537034</v>
      </c>
      <c r="C15540" s="69" t="s">
        <v>212</v>
      </c>
      <c r="D15540" s="69" t="s">
        <v>1937</v>
      </c>
      <c r="E15540" s="69" t="s">
        <v>2806</v>
      </c>
      <c r="F15540" s="69">
        <v>2268</v>
      </c>
      <c r="G15540" s="69" t="s">
        <v>2440</v>
      </c>
    </row>
    <row r="15541" spans="1:7" ht="14.4">
      <c r="A15541" s="27" t="str">
        <f>VLOOKUP(C15541,'user list'!A:B,2,0)</f>
        <v>Admin</v>
      </c>
      <c r="B15541" s="172">
        <v>45821.409224537034</v>
      </c>
      <c r="C15541" s="69" t="s">
        <v>186</v>
      </c>
      <c r="D15541" s="69" t="s">
        <v>1937</v>
      </c>
      <c r="E15541" s="69" t="s">
        <v>2806</v>
      </c>
      <c r="F15541" s="69">
        <v>2268</v>
      </c>
      <c r="G15541" s="69" t="s">
        <v>1948</v>
      </c>
    </row>
    <row r="15542" spans="1:7" ht="14.4">
      <c r="A15542" s="27" t="str">
        <f>VLOOKUP(C15542,'user list'!A:B,2,0)</f>
        <v>Admin</v>
      </c>
      <c r="B15542" s="172">
        <v>45821.409224537034</v>
      </c>
      <c r="C15542" s="69" t="s">
        <v>186</v>
      </c>
      <c r="D15542" s="69" t="s">
        <v>1937</v>
      </c>
      <c r="E15542" s="69" t="s">
        <v>2806</v>
      </c>
      <c r="F15542" s="69">
        <v>2268</v>
      </c>
      <c r="G15542" s="69" t="s">
        <v>1948</v>
      </c>
    </row>
    <row r="15543" spans="1:7" ht="14.4">
      <c r="A15543" s="27" t="str">
        <f>VLOOKUP(C15543,'user list'!A:B,2,0)</f>
        <v>Admin</v>
      </c>
      <c r="B15543" s="172">
        <v>45821.409224537034</v>
      </c>
      <c r="C15543" s="69" t="s">
        <v>186</v>
      </c>
      <c r="D15543" s="69" t="s">
        <v>1937</v>
      </c>
      <c r="E15543" s="69" t="s">
        <v>2806</v>
      </c>
      <c r="F15543" s="69">
        <v>2268</v>
      </c>
      <c r="G15543" s="69" t="s">
        <v>1948</v>
      </c>
    </row>
    <row r="15544" spans="1:7" ht="14.4">
      <c r="A15544" s="27" t="str">
        <f>VLOOKUP(C15544,'user list'!A:B,2,0)</f>
        <v>Admin</v>
      </c>
      <c r="B15544" s="172">
        <v>45821.409236111111</v>
      </c>
      <c r="C15544" s="69" t="s">
        <v>186</v>
      </c>
      <c r="D15544" s="69" t="s">
        <v>1937</v>
      </c>
      <c r="E15544" s="69" t="s">
        <v>2806</v>
      </c>
      <c r="F15544" s="69">
        <v>2268</v>
      </c>
      <c r="G15544" s="69" t="s">
        <v>1947</v>
      </c>
    </row>
    <row r="15545" spans="1:7" ht="14.4">
      <c r="A15545" s="27" t="str">
        <f>VLOOKUP(C15545,'user list'!A:B,2,0)</f>
        <v>DOE</v>
      </c>
      <c r="B15545" s="172">
        <v>45821.409282407411</v>
      </c>
      <c r="C15545" s="69" t="s">
        <v>212</v>
      </c>
      <c r="D15545" s="69" t="s">
        <v>1937</v>
      </c>
      <c r="E15545" s="69" t="s">
        <v>2806</v>
      </c>
      <c r="F15545" s="69">
        <v>2268</v>
      </c>
      <c r="G15545" s="69" t="s">
        <v>1939</v>
      </c>
    </row>
    <row r="15546" spans="1:7" ht="14.4">
      <c r="A15546" s="27" t="str">
        <f>VLOOKUP(C15546,'user list'!A:B,2,0)</f>
        <v>DPOS</v>
      </c>
      <c r="B15546" s="172">
        <v>45821.409560185188</v>
      </c>
      <c r="C15546" s="69" t="s">
        <v>213</v>
      </c>
      <c r="D15546" s="69" t="s">
        <v>1937</v>
      </c>
      <c r="E15546" s="69" t="s">
        <v>2697</v>
      </c>
      <c r="F15546" s="69">
        <v>2138</v>
      </c>
      <c r="G15546" s="69" t="s">
        <v>1947</v>
      </c>
    </row>
    <row r="15547" spans="1:7" ht="14.4">
      <c r="A15547" s="27" t="str">
        <f>VLOOKUP(C15547,'user list'!A:B,2,0)</f>
        <v>DPOS</v>
      </c>
      <c r="B15547" s="172">
        <v>45821.409560185188</v>
      </c>
      <c r="C15547" s="69" t="s">
        <v>213</v>
      </c>
      <c r="D15547" s="69" t="s">
        <v>1937</v>
      </c>
      <c r="E15547" s="69" t="s">
        <v>2697</v>
      </c>
      <c r="F15547" s="69">
        <v>2138</v>
      </c>
      <c r="G15547" s="69" t="s">
        <v>1948</v>
      </c>
    </row>
    <row r="15548" spans="1:7" ht="14.4">
      <c r="A15548" s="27" t="str">
        <f>VLOOKUP(C15548,'user list'!A:B,2,0)</f>
        <v>DPOS</v>
      </c>
      <c r="B15548" s="172">
        <v>45821.409560185188</v>
      </c>
      <c r="C15548" s="69" t="s">
        <v>213</v>
      </c>
      <c r="D15548" s="69" t="s">
        <v>1937</v>
      </c>
      <c r="E15548" s="69" t="s">
        <v>2697</v>
      </c>
      <c r="F15548" s="69">
        <v>2138</v>
      </c>
      <c r="G15548" s="69" t="s">
        <v>1939</v>
      </c>
    </row>
    <row r="15549" spans="1:7" ht="14.4">
      <c r="A15549" s="27" t="str">
        <f>VLOOKUP(C15549,'user list'!A:B,2,0)</f>
        <v>Admin</v>
      </c>
      <c r="B15549" s="172">
        <v>45821.409560185188</v>
      </c>
      <c r="C15549" s="69" t="s">
        <v>186</v>
      </c>
      <c r="D15549" s="69" t="s">
        <v>1937</v>
      </c>
      <c r="E15549" s="69" t="s">
        <v>2697</v>
      </c>
      <c r="F15549" s="69">
        <v>2138</v>
      </c>
      <c r="G15549" s="69" t="s">
        <v>1948</v>
      </c>
    </row>
    <row r="15550" spans="1:7" ht="14.4">
      <c r="A15550" s="27" t="str">
        <f>VLOOKUP(C15550,'user list'!A:B,2,0)</f>
        <v>DPOS</v>
      </c>
      <c r="B15550" s="172">
        <v>45821.409641203703</v>
      </c>
      <c r="C15550" s="69" t="s">
        <v>213</v>
      </c>
      <c r="D15550" s="69" t="s">
        <v>1937</v>
      </c>
      <c r="E15550" s="69" t="s">
        <v>2697</v>
      </c>
      <c r="F15550" s="69">
        <v>2146</v>
      </c>
      <c r="G15550" s="69" t="s">
        <v>1939</v>
      </c>
    </row>
    <row r="15551" spans="1:7" ht="14.4">
      <c r="A15551" s="27" t="str">
        <f>VLOOKUP(C15551,'user list'!A:B,2,0)</f>
        <v>DPOS</v>
      </c>
      <c r="B15551" s="172">
        <v>45821.409907407404</v>
      </c>
      <c r="C15551" s="69" t="s">
        <v>213</v>
      </c>
      <c r="D15551" s="69" t="s">
        <v>1937</v>
      </c>
      <c r="E15551" s="69" t="s">
        <v>2697</v>
      </c>
      <c r="F15551" s="69">
        <v>2146</v>
      </c>
      <c r="G15551" s="69" t="s">
        <v>1947</v>
      </c>
    </row>
    <row r="15552" spans="1:7" ht="14.4">
      <c r="A15552" s="27" t="str">
        <f>VLOOKUP(C15552,'user list'!A:B,2,0)</f>
        <v>DPOS</v>
      </c>
      <c r="B15552" s="172">
        <v>45821.409907407404</v>
      </c>
      <c r="C15552" s="69" t="s">
        <v>213</v>
      </c>
      <c r="D15552" s="69" t="s">
        <v>1937</v>
      </c>
      <c r="E15552" s="69" t="s">
        <v>2697</v>
      </c>
      <c r="F15552" s="69">
        <v>2146</v>
      </c>
      <c r="G15552" s="69" t="s">
        <v>1948</v>
      </c>
    </row>
    <row r="15553" spans="1:7" ht="14.4">
      <c r="A15553" s="27" t="str">
        <f>VLOOKUP(C15553,'user list'!A:B,2,0)</f>
        <v>Admin</v>
      </c>
      <c r="B15553" s="172">
        <v>45821.409907407404</v>
      </c>
      <c r="C15553" s="69" t="s">
        <v>186</v>
      </c>
      <c r="D15553" s="69" t="s">
        <v>1937</v>
      </c>
      <c r="E15553" s="69" t="s">
        <v>2697</v>
      </c>
      <c r="F15553" s="69">
        <v>2146</v>
      </c>
      <c r="G15553" s="69" t="s">
        <v>1948</v>
      </c>
    </row>
    <row r="15554" spans="1:7" ht="14.4">
      <c r="A15554" s="27" t="str">
        <f>VLOOKUP(C15554,'user list'!A:B,2,0)</f>
        <v>DPOS</v>
      </c>
      <c r="B15554" s="172">
        <v>45821.409907407404</v>
      </c>
      <c r="C15554" s="69" t="s">
        <v>213</v>
      </c>
      <c r="D15554" s="69" t="s">
        <v>1937</v>
      </c>
      <c r="E15554" s="69" t="s">
        <v>2697</v>
      </c>
      <c r="F15554" s="69">
        <v>2146</v>
      </c>
      <c r="G15554" s="69" t="s">
        <v>1939</v>
      </c>
    </row>
    <row r="15555" spans="1:7" ht="14.4">
      <c r="A15555" s="27" t="str">
        <f>VLOOKUP(C15555,'user list'!A:B,2,0)</f>
        <v>DPOS</v>
      </c>
      <c r="B15555" s="172">
        <v>45821.409942129627</v>
      </c>
      <c r="C15555" s="69" t="s">
        <v>213</v>
      </c>
      <c r="D15555" s="69" t="s">
        <v>1937</v>
      </c>
      <c r="E15555" s="69">
        <v>2259</v>
      </c>
      <c r="F15555" s="69">
        <v>2259</v>
      </c>
      <c r="G15555" s="69" t="s">
        <v>1939</v>
      </c>
    </row>
    <row r="15556" spans="1:7" ht="14.4">
      <c r="A15556" s="27" t="str">
        <f>VLOOKUP(C15556,'user list'!A:B,2,0)</f>
        <v>DPOS</v>
      </c>
      <c r="B15556" s="172">
        <v>45821.409942129627</v>
      </c>
      <c r="C15556" s="69" t="s">
        <v>213</v>
      </c>
      <c r="D15556" s="69" t="s">
        <v>1937</v>
      </c>
      <c r="E15556" s="69">
        <v>2259</v>
      </c>
      <c r="F15556" s="69">
        <v>2259</v>
      </c>
      <c r="G15556" s="69" t="s">
        <v>1939</v>
      </c>
    </row>
    <row r="15557" spans="1:7" ht="14.4">
      <c r="A15557" s="27" t="str">
        <f>VLOOKUP(C15557,'user list'!A:B,2,0)</f>
        <v>DPOS</v>
      </c>
      <c r="B15557" s="172">
        <v>45821.41</v>
      </c>
      <c r="C15557" s="69" t="s">
        <v>213</v>
      </c>
      <c r="D15557" s="69" t="s">
        <v>1937</v>
      </c>
      <c r="E15557" s="69" t="s">
        <v>2602</v>
      </c>
      <c r="F15557" s="69">
        <v>1977</v>
      </c>
      <c r="G15557" s="69" t="s">
        <v>1939</v>
      </c>
    </row>
    <row r="15558" spans="1:7" ht="14.4">
      <c r="A15558" s="27" t="str">
        <f>VLOOKUP(C15558,'user list'!A:B,2,0)</f>
        <v>OCM</v>
      </c>
      <c r="B15558" s="172">
        <v>45821.410185185188</v>
      </c>
      <c r="C15558" s="69" t="s">
        <v>235</v>
      </c>
      <c r="D15558" s="69" t="s">
        <v>1937</v>
      </c>
      <c r="E15558" s="69" t="s">
        <v>1974</v>
      </c>
      <c r="F15558" s="69">
        <v>2264</v>
      </c>
      <c r="G15558" s="69" t="s">
        <v>1939</v>
      </c>
    </row>
    <row r="15559" spans="1:7" ht="14.4">
      <c r="A15559" s="27" t="str">
        <f>VLOOKUP(C15559,'user list'!A:B,2,0)</f>
        <v>OCM</v>
      </c>
      <c r="B15559" s="172">
        <v>45821.410196759258</v>
      </c>
      <c r="C15559" s="69" t="s">
        <v>235</v>
      </c>
      <c r="D15559" s="69" t="s">
        <v>1937</v>
      </c>
      <c r="E15559" s="69" t="s">
        <v>1974</v>
      </c>
      <c r="F15559" s="69">
        <v>2264</v>
      </c>
      <c r="G15559" s="69" t="s">
        <v>1939</v>
      </c>
    </row>
    <row r="15560" spans="1:7" ht="14.4">
      <c r="A15560" s="27" t="str">
        <f>VLOOKUP(C15560,'user list'!A:B,2,0)</f>
        <v>OCM</v>
      </c>
      <c r="B15560" s="172">
        <v>45821.410636574074</v>
      </c>
      <c r="C15560" s="69" t="s">
        <v>235</v>
      </c>
      <c r="D15560" s="69" t="s">
        <v>1937</v>
      </c>
      <c r="E15560" s="69" t="s">
        <v>1974</v>
      </c>
      <c r="F15560" s="69">
        <v>2264</v>
      </c>
      <c r="G15560" s="69" t="s">
        <v>1947</v>
      </c>
    </row>
    <row r="15561" spans="1:7" ht="14.4">
      <c r="A15561" s="27" t="str">
        <f>VLOOKUP(C15561,'user list'!A:B,2,0)</f>
        <v>OCM</v>
      </c>
      <c r="B15561" s="172">
        <v>45821.410636574074</v>
      </c>
      <c r="C15561" s="69" t="s">
        <v>235</v>
      </c>
      <c r="D15561" s="69" t="s">
        <v>1937</v>
      </c>
      <c r="E15561" s="69" t="s">
        <v>1974</v>
      </c>
      <c r="F15561" s="69">
        <v>2264</v>
      </c>
      <c r="G15561" s="69" t="s">
        <v>1948</v>
      </c>
    </row>
    <row r="15562" spans="1:7" ht="14.4">
      <c r="A15562" s="27" t="str">
        <f>VLOOKUP(C15562,'user list'!A:B,2,0)</f>
        <v>DPOS</v>
      </c>
      <c r="B15562" s="172">
        <v>45821.411053240743</v>
      </c>
      <c r="C15562" s="69" t="s">
        <v>213</v>
      </c>
      <c r="D15562" s="69" t="s">
        <v>1937</v>
      </c>
      <c r="E15562" s="69">
        <v>2259</v>
      </c>
      <c r="F15562" s="69">
        <v>2259</v>
      </c>
      <c r="G15562" s="69" t="s">
        <v>1939</v>
      </c>
    </row>
    <row r="15563" spans="1:7" ht="14.4">
      <c r="A15563" s="27" t="str">
        <f>VLOOKUP(C15563,'user list'!A:B,2,0)</f>
        <v>DPOS</v>
      </c>
      <c r="B15563" s="172">
        <v>45821.411053240743</v>
      </c>
      <c r="C15563" s="69" t="s">
        <v>213</v>
      </c>
      <c r="D15563" s="69" t="s">
        <v>1937</v>
      </c>
      <c r="E15563" s="69">
        <v>2259</v>
      </c>
      <c r="F15563" s="69">
        <v>2259</v>
      </c>
      <c r="G15563" s="69" t="s">
        <v>1939</v>
      </c>
    </row>
    <row r="15564" spans="1:7" ht="14.4">
      <c r="A15564" s="27" t="str">
        <f>VLOOKUP(C15564,'user list'!A:B,2,0)</f>
        <v>SPORTS</v>
      </c>
      <c r="B15564" s="172">
        <v>45821.411238425928</v>
      </c>
      <c r="C15564" s="69" t="s">
        <v>272</v>
      </c>
      <c r="D15564" s="69" t="s">
        <v>1937</v>
      </c>
      <c r="E15564" s="69" t="s">
        <v>2784</v>
      </c>
      <c r="F15564" s="69">
        <v>2236</v>
      </c>
      <c r="G15564" s="69" t="s">
        <v>1939</v>
      </c>
    </row>
    <row r="15565" spans="1:7" ht="14.4">
      <c r="A15565" s="27" t="str">
        <f>VLOOKUP(C15565,'user list'!A:B,2,0)</f>
        <v>DPOS</v>
      </c>
      <c r="B15565" s="172">
        <v>45821.411354166667</v>
      </c>
      <c r="C15565" s="69" t="s">
        <v>213</v>
      </c>
      <c r="D15565" s="69" t="s">
        <v>1937</v>
      </c>
      <c r="E15565" s="69" t="s">
        <v>2551</v>
      </c>
      <c r="F15565" s="69">
        <v>1909</v>
      </c>
      <c r="G15565" s="69" t="s">
        <v>1939</v>
      </c>
    </row>
    <row r="15566" spans="1:7" ht="14.4">
      <c r="A15566" s="27" t="str">
        <f>VLOOKUP(C15566,'user list'!A:B,2,0)</f>
        <v>CBD</v>
      </c>
      <c r="B15566" s="172">
        <v>45821.411493055559</v>
      </c>
      <c r="C15566" s="69" t="s">
        <v>197</v>
      </c>
      <c r="D15566" s="69" t="s">
        <v>1937</v>
      </c>
      <c r="E15566" s="69" t="s">
        <v>2784</v>
      </c>
      <c r="F15566" s="69">
        <v>2236</v>
      </c>
      <c r="G15566" s="69" t="s">
        <v>1939</v>
      </c>
    </row>
    <row r="15567" spans="1:7" ht="14.4">
      <c r="A15567" s="27" t="str">
        <f>VLOOKUP(C15567,'user list'!A:B,2,0)</f>
        <v>CTO</v>
      </c>
      <c r="B15567" s="172">
        <v>45821.411712962959</v>
      </c>
      <c r="C15567" s="69" t="s">
        <v>207</v>
      </c>
      <c r="D15567" s="69" t="s">
        <v>1937</v>
      </c>
      <c r="E15567" s="69" t="s">
        <v>2470</v>
      </c>
      <c r="F15567" s="69">
        <v>1781</v>
      </c>
      <c r="G15567" s="69" t="s">
        <v>1939</v>
      </c>
    </row>
    <row r="15568" spans="1:7" ht="14.4">
      <c r="A15568" s="27" t="str">
        <f>VLOOKUP(C15568,'user list'!A:B,2,0)</f>
        <v>OCA</v>
      </c>
      <c r="B15568" s="172">
        <v>45821.411770833336</v>
      </c>
      <c r="C15568" s="69" t="s">
        <v>227</v>
      </c>
      <c r="D15568" s="69" t="s">
        <v>1937</v>
      </c>
      <c r="E15568" s="69" t="s">
        <v>2784</v>
      </c>
      <c r="F15568" s="69">
        <v>2236</v>
      </c>
      <c r="G15568" s="69" t="s">
        <v>1947</v>
      </c>
    </row>
    <row r="15569" spans="1:7" ht="14.4">
      <c r="A15569" s="27" t="str">
        <f>VLOOKUP(C15569,'user list'!A:B,2,0)</f>
        <v>OCA</v>
      </c>
      <c r="B15569" s="172">
        <v>45821.411770833336</v>
      </c>
      <c r="C15569" s="69" t="s">
        <v>227</v>
      </c>
      <c r="D15569" s="69" t="s">
        <v>1937</v>
      </c>
      <c r="E15569" s="69" t="s">
        <v>2784</v>
      </c>
      <c r="F15569" s="69">
        <v>2236</v>
      </c>
      <c r="G15569" s="69" t="s">
        <v>1948</v>
      </c>
    </row>
    <row r="15570" spans="1:7" ht="14.4">
      <c r="A15570" s="27" t="str">
        <f>VLOOKUP(C15570,'user list'!A:B,2,0)</f>
        <v>Admin</v>
      </c>
      <c r="B15570" s="172">
        <v>45821.411770833336</v>
      </c>
      <c r="C15570" s="69" t="s">
        <v>186</v>
      </c>
      <c r="D15570" s="69" t="s">
        <v>1937</v>
      </c>
      <c r="E15570" s="69" t="s">
        <v>2784</v>
      </c>
      <c r="F15570" s="69">
        <v>2236</v>
      </c>
      <c r="G15570" s="69" t="s">
        <v>1948</v>
      </c>
    </row>
    <row r="15571" spans="1:7" ht="14.4">
      <c r="A15571" s="27" t="str">
        <f>VLOOKUP(C15571,'user list'!A:B,2,0)</f>
        <v>OCA</v>
      </c>
      <c r="B15571" s="172">
        <v>45821.411770833336</v>
      </c>
      <c r="C15571" s="69" t="s">
        <v>227</v>
      </c>
      <c r="D15571" s="69" t="s">
        <v>1937</v>
      </c>
      <c r="E15571" s="69" t="s">
        <v>2784</v>
      </c>
      <c r="F15571" s="69">
        <v>2236</v>
      </c>
      <c r="G15571" s="69" t="s">
        <v>1939</v>
      </c>
    </row>
    <row r="15572" spans="1:7" ht="14.4">
      <c r="A15572" s="27" t="str">
        <f>VLOOKUP(C15572,'user list'!A:B,2,0)</f>
        <v>Admin</v>
      </c>
      <c r="B15572" s="172">
        <v>45821.412037037036</v>
      </c>
      <c r="C15572" s="69" t="s">
        <v>186</v>
      </c>
      <c r="D15572" s="69" t="s">
        <v>1937</v>
      </c>
      <c r="E15572" s="69" t="s">
        <v>1974</v>
      </c>
      <c r="F15572" s="69">
        <v>2264</v>
      </c>
      <c r="G15572" s="69" t="s">
        <v>1948</v>
      </c>
    </row>
    <row r="15573" spans="1:7" ht="14.4">
      <c r="A15573" s="27" t="str">
        <f>VLOOKUP(C15573,'user list'!A:B,2,0)</f>
        <v>PDAD</v>
      </c>
      <c r="B15573" s="172">
        <v>45821.412048611113</v>
      </c>
      <c r="C15573" s="69" t="s">
        <v>257</v>
      </c>
      <c r="D15573" s="69" t="s">
        <v>1937</v>
      </c>
      <c r="E15573" s="69" t="s">
        <v>2784</v>
      </c>
      <c r="F15573" s="69">
        <v>2236</v>
      </c>
      <c r="G15573" s="69" t="s">
        <v>1939</v>
      </c>
    </row>
    <row r="15574" spans="1:7" ht="14.4">
      <c r="A15574" s="27" t="str">
        <f>VLOOKUP(C15574,'user list'!A:B,2,0)</f>
        <v>DOE</v>
      </c>
      <c r="B15574" s="172">
        <v>45821.412268518521</v>
      </c>
      <c r="C15574" s="69" t="s">
        <v>212</v>
      </c>
      <c r="D15574" s="69" t="s">
        <v>1937</v>
      </c>
      <c r="E15574" s="69" t="s">
        <v>2807</v>
      </c>
      <c r="F15574" s="69">
        <v>2269</v>
      </c>
      <c r="G15574" s="69" t="s">
        <v>2440</v>
      </c>
    </row>
    <row r="15575" spans="1:7" ht="14.4">
      <c r="A15575" s="27" t="str">
        <f>VLOOKUP(C15575,'user list'!A:B,2,0)</f>
        <v>Admin</v>
      </c>
      <c r="B15575" s="172">
        <v>45821.412268518521</v>
      </c>
      <c r="C15575" s="69" t="s">
        <v>186</v>
      </c>
      <c r="D15575" s="69" t="s">
        <v>1937</v>
      </c>
      <c r="E15575" s="69" t="s">
        <v>2807</v>
      </c>
      <c r="F15575" s="69">
        <v>2269</v>
      </c>
      <c r="G15575" s="69" t="s">
        <v>1948</v>
      </c>
    </row>
    <row r="15576" spans="1:7" ht="14.4">
      <c r="A15576" s="27" t="str">
        <f>VLOOKUP(C15576,'user list'!A:B,2,0)</f>
        <v>Admin</v>
      </c>
      <c r="B15576" s="172">
        <v>45821.412268518521</v>
      </c>
      <c r="C15576" s="69" t="s">
        <v>186</v>
      </c>
      <c r="D15576" s="69" t="s">
        <v>1937</v>
      </c>
      <c r="E15576" s="69" t="s">
        <v>2807</v>
      </c>
      <c r="F15576" s="69">
        <v>2269</v>
      </c>
      <c r="G15576" s="69" t="s">
        <v>1948</v>
      </c>
    </row>
    <row r="15577" spans="1:7" ht="14.4">
      <c r="A15577" s="27" t="str">
        <f>VLOOKUP(C15577,'user list'!A:B,2,0)</f>
        <v>Admin</v>
      </c>
      <c r="B15577" s="172">
        <v>45821.412268518521</v>
      </c>
      <c r="C15577" s="69" t="s">
        <v>186</v>
      </c>
      <c r="D15577" s="69" t="s">
        <v>1937</v>
      </c>
      <c r="E15577" s="69" t="s">
        <v>2807</v>
      </c>
      <c r="F15577" s="69">
        <v>2269</v>
      </c>
      <c r="G15577" s="69" t="s">
        <v>1948</v>
      </c>
    </row>
    <row r="15578" spans="1:7" ht="14.4">
      <c r="A15578" s="27" t="str">
        <f>VLOOKUP(C15578,'user list'!A:B,2,0)</f>
        <v>Admin</v>
      </c>
      <c r="B15578" s="172">
        <v>45821.412268518521</v>
      </c>
      <c r="C15578" s="69" t="s">
        <v>186</v>
      </c>
      <c r="D15578" s="69" t="s">
        <v>1937</v>
      </c>
      <c r="E15578" s="69" t="s">
        <v>2807</v>
      </c>
      <c r="F15578" s="69">
        <v>2269</v>
      </c>
      <c r="G15578" s="69" t="s">
        <v>1947</v>
      </c>
    </row>
    <row r="15579" spans="1:7" ht="14.4">
      <c r="A15579" s="27" t="str">
        <f>VLOOKUP(C15579,'user list'!A:B,2,0)</f>
        <v>DOE</v>
      </c>
      <c r="B15579" s="172">
        <v>45821.412326388891</v>
      </c>
      <c r="C15579" s="69" t="s">
        <v>212</v>
      </c>
      <c r="D15579" s="69" t="s">
        <v>1937</v>
      </c>
      <c r="E15579" s="69" t="s">
        <v>2807</v>
      </c>
      <c r="F15579" s="69">
        <v>2269</v>
      </c>
      <c r="G15579" s="69" t="s">
        <v>1939</v>
      </c>
    </row>
    <row r="15580" spans="1:7" ht="14.4">
      <c r="A15580" s="27" t="str">
        <f>VLOOKUP(C15580,'user list'!A:B,2,0)</f>
        <v>PDAD</v>
      </c>
      <c r="B15580" s="172">
        <v>45821.41238425926</v>
      </c>
      <c r="C15580" s="69" t="s">
        <v>257</v>
      </c>
      <c r="D15580" s="69" t="s">
        <v>1937</v>
      </c>
      <c r="E15580" s="69" t="s">
        <v>2784</v>
      </c>
      <c r="F15580" s="69">
        <v>2236</v>
      </c>
      <c r="G15580" s="69" t="s">
        <v>1947</v>
      </c>
    </row>
    <row r="15581" spans="1:7" ht="14.4">
      <c r="A15581" s="27" t="str">
        <f>VLOOKUP(C15581,'user list'!A:B,2,0)</f>
        <v>PDAD</v>
      </c>
      <c r="B15581" s="172">
        <v>45821.41238425926</v>
      </c>
      <c r="C15581" s="69" t="s">
        <v>257</v>
      </c>
      <c r="D15581" s="69" t="s">
        <v>1937</v>
      </c>
      <c r="E15581" s="69" t="s">
        <v>2784</v>
      </c>
      <c r="F15581" s="69">
        <v>2236</v>
      </c>
      <c r="G15581" s="69" t="s">
        <v>1948</v>
      </c>
    </row>
    <row r="15582" spans="1:7" ht="14.4">
      <c r="A15582" s="27" t="str">
        <f>VLOOKUP(C15582,'user list'!A:B,2,0)</f>
        <v>PDAD</v>
      </c>
      <c r="B15582" s="172">
        <v>45821.41238425926</v>
      </c>
      <c r="C15582" s="69" t="s">
        <v>257</v>
      </c>
      <c r="D15582" s="69" t="s">
        <v>1937</v>
      </c>
      <c r="E15582" s="69" t="s">
        <v>2784</v>
      </c>
      <c r="F15582" s="69">
        <v>2236</v>
      </c>
      <c r="G15582" s="69" t="s">
        <v>1939</v>
      </c>
    </row>
    <row r="15583" spans="1:7" ht="14.4">
      <c r="A15583" s="27" t="str">
        <f>VLOOKUP(C15583,'user list'!A:B,2,0)</f>
        <v>Admin</v>
      </c>
      <c r="B15583" s="172">
        <v>45821.41238425926</v>
      </c>
      <c r="C15583" s="69" t="s">
        <v>186</v>
      </c>
      <c r="D15583" s="69" t="s">
        <v>1937</v>
      </c>
      <c r="E15583" s="69" t="s">
        <v>2784</v>
      </c>
      <c r="F15583" s="69">
        <v>2236</v>
      </c>
      <c r="G15583" s="69" t="s">
        <v>1948</v>
      </c>
    </row>
    <row r="15584" spans="1:7" ht="14.4">
      <c r="A15584" s="27" t="str">
        <f>VLOOKUP(C15584,'user list'!A:B,2,0)</f>
        <v>BPLD</v>
      </c>
      <c r="B15584" s="172">
        <v>45821.412453703706</v>
      </c>
      <c r="C15584" s="69" t="s">
        <v>194</v>
      </c>
      <c r="D15584" s="69" t="s">
        <v>1937</v>
      </c>
      <c r="E15584" s="69" t="s">
        <v>2784</v>
      </c>
      <c r="F15584" s="69">
        <v>2236</v>
      </c>
      <c r="G15584" s="69" t="s">
        <v>1939</v>
      </c>
    </row>
    <row r="15585" spans="1:7" ht="14.4">
      <c r="A15585" s="27" t="str">
        <f>VLOOKUP(C15585,'user list'!A:B,2,0)</f>
        <v>CGSD</v>
      </c>
      <c r="B15585" s="172">
        <v>45821.412534722222</v>
      </c>
      <c r="C15585" s="69" t="s">
        <v>200</v>
      </c>
      <c r="D15585" s="69" t="s">
        <v>1937</v>
      </c>
      <c r="E15585" s="69" t="s">
        <v>1974</v>
      </c>
      <c r="F15585" s="69">
        <v>2218</v>
      </c>
      <c r="G15585" s="69" t="s">
        <v>1947</v>
      </c>
    </row>
    <row r="15586" spans="1:7" ht="14.4">
      <c r="A15586" s="27" t="str">
        <f>VLOOKUP(C15586,'user list'!A:B,2,0)</f>
        <v>CGSD</v>
      </c>
      <c r="B15586" s="172">
        <v>45821.412534722222</v>
      </c>
      <c r="C15586" s="69" t="s">
        <v>200</v>
      </c>
      <c r="D15586" s="69" t="s">
        <v>1937</v>
      </c>
      <c r="E15586" s="69" t="s">
        <v>1974</v>
      </c>
      <c r="F15586" s="69">
        <v>2218</v>
      </c>
      <c r="G15586" s="69" t="s">
        <v>1948</v>
      </c>
    </row>
    <row r="15587" spans="1:7" ht="14.4">
      <c r="A15587" s="27" t="str">
        <f>VLOOKUP(C15587,'user list'!A:B,2,0)</f>
        <v>CGSD</v>
      </c>
      <c r="B15587" s="172">
        <v>45821.412534722222</v>
      </c>
      <c r="C15587" s="69" t="s">
        <v>200</v>
      </c>
      <c r="D15587" s="69" t="s">
        <v>1937</v>
      </c>
      <c r="E15587" s="69" t="s">
        <v>1974</v>
      </c>
      <c r="F15587" s="69">
        <v>2218</v>
      </c>
      <c r="G15587" s="69" t="s">
        <v>1939</v>
      </c>
    </row>
    <row r="15588" spans="1:7" ht="14.4">
      <c r="A15588" s="27" t="str">
        <f>VLOOKUP(C15588,'user list'!A:B,2,0)</f>
        <v>Admin</v>
      </c>
      <c r="B15588" s="172">
        <v>45821.412534722222</v>
      </c>
      <c r="C15588" s="69" t="s">
        <v>186</v>
      </c>
      <c r="D15588" s="69" t="s">
        <v>1937</v>
      </c>
      <c r="E15588" s="69" t="s">
        <v>1974</v>
      </c>
      <c r="F15588" s="69">
        <v>2218</v>
      </c>
      <c r="G15588" s="69" t="s">
        <v>1948</v>
      </c>
    </row>
    <row r="15589" spans="1:7" ht="14.4">
      <c r="A15589" s="27" t="str">
        <f>VLOOKUP(C15589,'user list'!A:B,2,0)</f>
        <v>PDAD</v>
      </c>
      <c r="B15589" s="172">
        <v>45821.412546296298</v>
      </c>
      <c r="C15589" s="69" t="s">
        <v>257</v>
      </c>
      <c r="D15589" s="69" t="s">
        <v>1937</v>
      </c>
      <c r="E15589" s="69" t="s">
        <v>2784</v>
      </c>
      <c r="F15589" s="69">
        <v>2236</v>
      </c>
      <c r="G15589" s="69" t="s">
        <v>1949</v>
      </c>
    </row>
    <row r="15590" spans="1:7" ht="14.4">
      <c r="A15590" s="27" t="str">
        <f>VLOOKUP(C15590,'user list'!A:B,2,0)</f>
        <v>SSDD</v>
      </c>
      <c r="B15590" s="172">
        <v>45821.412766203706</v>
      </c>
      <c r="C15590" s="69" t="s">
        <v>273</v>
      </c>
      <c r="D15590" s="69" t="s">
        <v>1937</v>
      </c>
      <c r="E15590" s="69" t="s">
        <v>2623</v>
      </c>
      <c r="F15590" s="69">
        <v>2163</v>
      </c>
      <c r="G15590" s="69" t="s">
        <v>1939</v>
      </c>
    </row>
    <row r="15591" spans="1:7" ht="14.4">
      <c r="A15591" s="27" t="str">
        <f>VLOOKUP(C15591,'user list'!A:B,2,0)</f>
        <v>BPLD</v>
      </c>
      <c r="B15591" s="172">
        <v>45821.412789351853</v>
      </c>
      <c r="C15591" s="69" t="s">
        <v>194</v>
      </c>
      <c r="D15591" s="69" t="s">
        <v>1937</v>
      </c>
      <c r="E15591" s="69" t="s">
        <v>2784</v>
      </c>
      <c r="F15591" s="69">
        <v>2236</v>
      </c>
      <c r="G15591" s="69" t="s">
        <v>1947</v>
      </c>
    </row>
    <row r="15592" spans="1:7" ht="14.4">
      <c r="A15592" s="27" t="str">
        <f>VLOOKUP(C15592,'user list'!A:B,2,0)</f>
        <v>BPLD</v>
      </c>
      <c r="B15592" s="172">
        <v>45821.412789351853</v>
      </c>
      <c r="C15592" s="69" t="s">
        <v>194</v>
      </c>
      <c r="D15592" s="69" t="s">
        <v>1937</v>
      </c>
      <c r="E15592" s="69" t="s">
        <v>2784</v>
      </c>
      <c r="F15592" s="69">
        <v>2236</v>
      </c>
      <c r="G15592" s="69" t="s">
        <v>1948</v>
      </c>
    </row>
    <row r="15593" spans="1:7" ht="14.4">
      <c r="A15593" s="27" t="str">
        <f>VLOOKUP(C15593,'user list'!A:B,2,0)</f>
        <v>BPLD</v>
      </c>
      <c r="B15593" s="172">
        <v>45821.412789351853</v>
      </c>
      <c r="C15593" s="69" t="s">
        <v>194</v>
      </c>
      <c r="D15593" s="69" t="s">
        <v>1937</v>
      </c>
      <c r="E15593" s="69" t="s">
        <v>2784</v>
      </c>
      <c r="F15593" s="69">
        <v>2236</v>
      </c>
      <c r="G15593" s="69" t="s">
        <v>1939</v>
      </c>
    </row>
    <row r="15594" spans="1:7" ht="14.4">
      <c r="A15594" s="27" t="str">
        <f>VLOOKUP(C15594,'user list'!A:B,2,0)</f>
        <v>Admin</v>
      </c>
      <c r="B15594" s="172">
        <v>45821.412789351853</v>
      </c>
      <c r="C15594" s="69" t="s">
        <v>186</v>
      </c>
      <c r="D15594" s="69" t="s">
        <v>1937</v>
      </c>
      <c r="E15594" s="69" t="s">
        <v>2784</v>
      </c>
      <c r="F15594" s="69">
        <v>2236</v>
      </c>
      <c r="G15594" s="69" t="s">
        <v>1948</v>
      </c>
    </row>
    <row r="15595" spans="1:7" ht="14.4">
      <c r="A15595" s="27" t="str">
        <f>VLOOKUP(C15595,'user list'!A:B,2,0)</f>
        <v>OCA</v>
      </c>
      <c r="B15595" s="172">
        <v>45821.412824074076</v>
      </c>
      <c r="C15595" s="69" t="s">
        <v>227</v>
      </c>
      <c r="D15595" s="69" t="s">
        <v>1937</v>
      </c>
      <c r="E15595" s="69" t="s">
        <v>2049</v>
      </c>
      <c r="F15595" s="69">
        <v>1796</v>
      </c>
      <c r="G15595" s="69" t="s">
        <v>1939</v>
      </c>
    </row>
    <row r="15596" spans="1:7" ht="14.4">
      <c r="A15596" s="27" t="str">
        <f>VLOOKUP(C15596,'user list'!A:B,2,0)</f>
        <v>BPLD</v>
      </c>
      <c r="B15596" s="172">
        <v>45821.412893518522</v>
      </c>
      <c r="C15596" s="69" t="s">
        <v>194</v>
      </c>
      <c r="D15596" s="69" t="s">
        <v>1937</v>
      </c>
      <c r="E15596" s="69" t="s">
        <v>2784</v>
      </c>
      <c r="F15596" s="69">
        <v>2236</v>
      </c>
      <c r="G15596" s="69" t="s">
        <v>1949</v>
      </c>
    </row>
    <row r="15597" spans="1:7" ht="14.4">
      <c r="A15597" s="27" t="str">
        <f>VLOOKUP(C15597,'user list'!A:B,2,0)</f>
        <v>CGSD</v>
      </c>
      <c r="B15597" s="172">
        <v>45821.412916666668</v>
      </c>
      <c r="C15597" s="69" t="s">
        <v>200</v>
      </c>
      <c r="D15597" s="69" t="s">
        <v>1937</v>
      </c>
      <c r="E15597" s="69" t="s">
        <v>1991</v>
      </c>
      <c r="F15597" s="69">
        <v>2194</v>
      </c>
      <c r="G15597" s="69" t="s">
        <v>1947</v>
      </c>
    </row>
    <row r="15598" spans="1:7" ht="14.4">
      <c r="A15598" s="27" t="str">
        <f>VLOOKUP(C15598,'user list'!A:B,2,0)</f>
        <v>CGSD</v>
      </c>
      <c r="B15598" s="172">
        <v>45821.412916666668</v>
      </c>
      <c r="C15598" s="69" t="s">
        <v>200</v>
      </c>
      <c r="D15598" s="69" t="s">
        <v>1937</v>
      </c>
      <c r="E15598" s="69" t="s">
        <v>1991</v>
      </c>
      <c r="F15598" s="69">
        <v>2194</v>
      </c>
      <c r="G15598" s="69" t="s">
        <v>1948</v>
      </c>
    </row>
    <row r="15599" spans="1:7" ht="14.4">
      <c r="A15599" s="27" t="str">
        <f>VLOOKUP(C15599,'user list'!A:B,2,0)</f>
        <v>CGSD</v>
      </c>
      <c r="B15599" s="172">
        <v>45821.412916666668</v>
      </c>
      <c r="C15599" s="69" t="s">
        <v>200</v>
      </c>
      <c r="D15599" s="69" t="s">
        <v>1937</v>
      </c>
      <c r="E15599" s="69" t="s">
        <v>1991</v>
      </c>
      <c r="F15599" s="69">
        <v>2194</v>
      </c>
      <c r="G15599" s="69" t="s">
        <v>1939</v>
      </c>
    </row>
    <row r="15600" spans="1:7" ht="14.4">
      <c r="A15600" s="27" t="str">
        <f>VLOOKUP(C15600,'user list'!A:B,2,0)</f>
        <v>Admin</v>
      </c>
      <c r="B15600" s="172">
        <v>45821.412916666668</v>
      </c>
      <c r="C15600" s="69" t="s">
        <v>186</v>
      </c>
      <c r="D15600" s="69" t="s">
        <v>1937</v>
      </c>
      <c r="E15600" s="69" t="s">
        <v>1991</v>
      </c>
      <c r="F15600" s="69">
        <v>2194</v>
      </c>
      <c r="G15600" s="69" t="s">
        <v>1948</v>
      </c>
    </row>
    <row r="15601" spans="1:7" ht="14.4">
      <c r="A15601" s="27" t="str">
        <f>VLOOKUP(C15601,'user list'!A:B,2,0)</f>
        <v>CGSD</v>
      </c>
      <c r="B15601" s="172">
        <v>45821.41306712963</v>
      </c>
      <c r="C15601" s="69" t="s">
        <v>200</v>
      </c>
      <c r="D15601" s="69" t="s">
        <v>1937</v>
      </c>
      <c r="E15601" s="69" t="s">
        <v>2778</v>
      </c>
      <c r="F15601" s="69">
        <v>2230</v>
      </c>
      <c r="G15601" s="69" t="s">
        <v>1947</v>
      </c>
    </row>
    <row r="15602" spans="1:7" ht="14.4">
      <c r="A15602" s="27" t="str">
        <f>VLOOKUP(C15602,'user list'!A:B,2,0)</f>
        <v>CGSD</v>
      </c>
      <c r="B15602" s="172">
        <v>45821.41306712963</v>
      </c>
      <c r="C15602" s="69" t="s">
        <v>200</v>
      </c>
      <c r="D15602" s="69" t="s">
        <v>1937</v>
      </c>
      <c r="E15602" s="69" t="s">
        <v>2778</v>
      </c>
      <c r="F15602" s="69">
        <v>2230</v>
      </c>
      <c r="G15602" s="69" t="s">
        <v>1948</v>
      </c>
    </row>
    <row r="15603" spans="1:7" ht="14.4">
      <c r="A15603" s="27" t="str">
        <f>VLOOKUP(C15603,'user list'!A:B,2,0)</f>
        <v>CGSD</v>
      </c>
      <c r="B15603" s="172">
        <v>45821.41306712963</v>
      </c>
      <c r="C15603" s="69" t="s">
        <v>200</v>
      </c>
      <c r="D15603" s="69" t="s">
        <v>1937</v>
      </c>
      <c r="E15603" s="69" t="s">
        <v>2778</v>
      </c>
      <c r="F15603" s="69">
        <v>2230</v>
      </c>
      <c r="G15603" s="69" t="s">
        <v>1939</v>
      </c>
    </row>
    <row r="15604" spans="1:7" ht="14.4">
      <c r="A15604" s="27" t="str">
        <f>VLOOKUP(C15604,'user list'!A:B,2,0)</f>
        <v>Admin</v>
      </c>
      <c r="B15604" s="172">
        <v>45821.41306712963</v>
      </c>
      <c r="C15604" s="69" t="s">
        <v>186</v>
      </c>
      <c r="D15604" s="69" t="s">
        <v>1937</v>
      </c>
      <c r="E15604" s="69" t="s">
        <v>2778</v>
      </c>
      <c r="F15604" s="69">
        <v>2230</v>
      </c>
      <c r="G15604" s="69" t="s">
        <v>1948</v>
      </c>
    </row>
    <row r="15605" spans="1:7" ht="14.4">
      <c r="A15605" s="27" t="str">
        <f>VLOOKUP(C15605,'user list'!A:B,2,0)</f>
        <v>PDAD</v>
      </c>
      <c r="B15605" s="172">
        <v>45821.413275462961</v>
      </c>
      <c r="C15605" s="69" t="s">
        <v>257</v>
      </c>
      <c r="D15605" s="69" t="s">
        <v>1937</v>
      </c>
      <c r="E15605" s="69" t="s">
        <v>2784</v>
      </c>
      <c r="F15605" s="69">
        <v>2236</v>
      </c>
      <c r="G15605" s="69" t="s">
        <v>1939</v>
      </c>
    </row>
    <row r="15606" spans="1:7" ht="14.4">
      <c r="A15606" s="27" t="str">
        <f>VLOOKUP(C15606,'user list'!A:B,2,0)</f>
        <v>CGSD</v>
      </c>
      <c r="B15606" s="172">
        <v>45821.413460648146</v>
      </c>
      <c r="C15606" s="69" t="s">
        <v>200</v>
      </c>
      <c r="D15606" s="69" t="s">
        <v>1937</v>
      </c>
      <c r="E15606" s="69" t="s">
        <v>2784</v>
      </c>
      <c r="F15606" s="69">
        <v>2236</v>
      </c>
      <c r="G15606" s="69" t="s">
        <v>1939</v>
      </c>
    </row>
    <row r="15607" spans="1:7" ht="14.4">
      <c r="A15607" s="27" t="str">
        <f>VLOOKUP(C15607,'user list'!A:B,2,0)</f>
        <v>PLEB</v>
      </c>
      <c r="B15607" s="172">
        <v>45821.413495370369</v>
      </c>
      <c r="C15607" s="69" t="s">
        <v>260</v>
      </c>
      <c r="D15607" s="69" t="s">
        <v>1937</v>
      </c>
      <c r="E15607" s="69" t="s">
        <v>2784</v>
      </c>
      <c r="F15607" s="69">
        <v>2236</v>
      </c>
      <c r="G15607" s="69" t="s">
        <v>1939</v>
      </c>
    </row>
    <row r="15608" spans="1:7" ht="14.4">
      <c r="A15608" s="27" t="str">
        <f>VLOOKUP(C15608,'user list'!A:B,2,0)</f>
        <v>CGSD</v>
      </c>
      <c r="B15608" s="172">
        <v>45821.413668981484</v>
      </c>
      <c r="C15608" s="69" t="s">
        <v>200</v>
      </c>
      <c r="D15608" s="69" t="s">
        <v>1937</v>
      </c>
      <c r="E15608" s="69" t="s">
        <v>2784</v>
      </c>
      <c r="F15608" s="69">
        <v>2236</v>
      </c>
      <c r="G15608" s="69" t="s">
        <v>1947</v>
      </c>
    </row>
    <row r="15609" spans="1:7" ht="14.4">
      <c r="A15609" s="27" t="str">
        <f>VLOOKUP(C15609,'user list'!A:B,2,0)</f>
        <v>CGSD</v>
      </c>
      <c r="B15609" s="172">
        <v>45821.413668981484</v>
      </c>
      <c r="C15609" s="69" t="s">
        <v>200</v>
      </c>
      <c r="D15609" s="69" t="s">
        <v>1937</v>
      </c>
      <c r="E15609" s="69" t="s">
        <v>2784</v>
      </c>
      <c r="F15609" s="69">
        <v>2236</v>
      </c>
      <c r="G15609" s="69" t="s">
        <v>1948</v>
      </c>
    </row>
    <row r="15610" spans="1:7" ht="14.4">
      <c r="A15610" s="27" t="str">
        <f>VLOOKUP(C15610,'user list'!A:B,2,0)</f>
        <v>CGSD</v>
      </c>
      <c r="B15610" s="172">
        <v>45821.413668981484</v>
      </c>
      <c r="C15610" s="69" t="s">
        <v>200</v>
      </c>
      <c r="D15610" s="69" t="s">
        <v>1937</v>
      </c>
      <c r="E15610" s="69" t="s">
        <v>2784</v>
      </c>
      <c r="F15610" s="69">
        <v>2236</v>
      </c>
      <c r="G15610" s="69" t="s">
        <v>1939</v>
      </c>
    </row>
    <row r="15611" spans="1:7" ht="14.4">
      <c r="A15611" s="27" t="str">
        <f>VLOOKUP(C15611,'user list'!A:B,2,0)</f>
        <v>Admin</v>
      </c>
      <c r="B15611" s="172">
        <v>45821.413668981484</v>
      </c>
      <c r="C15611" s="69" t="s">
        <v>186</v>
      </c>
      <c r="D15611" s="69" t="s">
        <v>1937</v>
      </c>
      <c r="E15611" s="69" t="s">
        <v>2784</v>
      </c>
      <c r="F15611" s="69">
        <v>2236</v>
      </c>
      <c r="G15611" s="69" t="s">
        <v>1948</v>
      </c>
    </row>
    <row r="15612" spans="1:7" ht="14.4">
      <c r="A15612" s="27" t="str">
        <f>VLOOKUP(C15612,'user list'!A:B,2,0)</f>
        <v>CGSD</v>
      </c>
      <c r="B15612" s="172">
        <v>45821.413900462961</v>
      </c>
      <c r="C15612" s="69" t="s">
        <v>200</v>
      </c>
      <c r="D15612" s="69" t="s">
        <v>1937</v>
      </c>
      <c r="E15612" s="69" t="s">
        <v>2787</v>
      </c>
      <c r="F15612" s="69">
        <v>2241</v>
      </c>
      <c r="G15612" s="69" t="s">
        <v>1947</v>
      </c>
    </row>
    <row r="15613" spans="1:7" ht="14.4">
      <c r="A15613" s="27" t="str">
        <f>VLOOKUP(C15613,'user list'!A:B,2,0)</f>
        <v>CGSD</v>
      </c>
      <c r="B15613" s="172">
        <v>45821.413900462961</v>
      </c>
      <c r="C15613" s="69" t="s">
        <v>200</v>
      </c>
      <c r="D15613" s="69" t="s">
        <v>1937</v>
      </c>
      <c r="E15613" s="69" t="s">
        <v>2787</v>
      </c>
      <c r="F15613" s="69">
        <v>2241</v>
      </c>
      <c r="G15613" s="69" t="s">
        <v>1948</v>
      </c>
    </row>
    <row r="15614" spans="1:7" ht="14.4">
      <c r="A15614" s="27" t="str">
        <f>VLOOKUP(C15614,'user list'!A:B,2,0)</f>
        <v>CGSD</v>
      </c>
      <c r="B15614" s="172">
        <v>45821.413912037038</v>
      </c>
      <c r="C15614" s="69" t="s">
        <v>200</v>
      </c>
      <c r="D15614" s="69" t="s">
        <v>1937</v>
      </c>
      <c r="E15614" s="69" t="s">
        <v>2787</v>
      </c>
      <c r="F15614" s="69">
        <v>2241</v>
      </c>
      <c r="G15614" s="69" t="s">
        <v>1939</v>
      </c>
    </row>
    <row r="15615" spans="1:7" ht="14.4">
      <c r="A15615" s="27" t="str">
        <f>VLOOKUP(C15615,'user list'!A:B,2,0)</f>
        <v>Admin</v>
      </c>
      <c r="B15615" s="172">
        <v>45821.413912037038</v>
      </c>
      <c r="C15615" s="69" t="s">
        <v>186</v>
      </c>
      <c r="D15615" s="69" t="s">
        <v>1937</v>
      </c>
      <c r="E15615" s="69" t="s">
        <v>2787</v>
      </c>
      <c r="F15615" s="69">
        <v>2241</v>
      </c>
      <c r="G15615" s="69" t="s">
        <v>1948</v>
      </c>
    </row>
    <row r="15616" spans="1:7" ht="14.4">
      <c r="A15616" s="27" t="str">
        <f>VLOOKUP(C15616,'user list'!A:B,2,0)</f>
        <v>CGSD</v>
      </c>
      <c r="B15616" s="172">
        <v>45821.413923611108</v>
      </c>
      <c r="C15616" s="69" t="s">
        <v>200</v>
      </c>
      <c r="D15616" s="69" t="s">
        <v>1937</v>
      </c>
      <c r="E15616" s="69" t="s">
        <v>2800</v>
      </c>
      <c r="F15616" s="69">
        <v>2261</v>
      </c>
      <c r="G15616" s="69" t="s">
        <v>1939</v>
      </c>
    </row>
    <row r="15617" spans="1:7" ht="14.4">
      <c r="A15617" s="27" t="str">
        <f>VLOOKUP(C15617,'user list'!A:B,2,0)</f>
        <v>PAISD</v>
      </c>
      <c r="B15617" s="172">
        <v>45821.413969907408</v>
      </c>
      <c r="C15617" s="69" t="s">
        <v>256</v>
      </c>
      <c r="D15617" s="69" t="s">
        <v>1937</v>
      </c>
      <c r="E15617" s="69" t="s">
        <v>2784</v>
      </c>
      <c r="F15617" s="69">
        <v>2236</v>
      </c>
      <c r="G15617" s="69" t="s">
        <v>1939</v>
      </c>
    </row>
    <row r="15618" spans="1:7" ht="14.4">
      <c r="A15618" s="27" t="str">
        <f>VLOOKUP(C15618,'user list'!A:B,2,0)</f>
        <v>CGSD</v>
      </c>
      <c r="B15618" s="172">
        <v>45821.414039351854</v>
      </c>
      <c r="C15618" s="69" t="s">
        <v>200</v>
      </c>
      <c r="D15618" s="69" t="s">
        <v>1937</v>
      </c>
      <c r="E15618" s="69" t="s">
        <v>2800</v>
      </c>
      <c r="F15618" s="69">
        <v>2261</v>
      </c>
      <c r="G15618" s="69" t="s">
        <v>1947</v>
      </c>
    </row>
    <row r="15619" spans="1:7" ht="14.4">
      <c r="A15619" s="27" t="str">
        <f>VLOOKUP(C15619,'user list'!A:B,2,0)</f>
        <v>CGSD</v>
      </c>
      <c r="B15619" s="172">
        <v>45821.414039351854</v>
      </c>
      <c r="C15619" s="69" t="s">
        <v>200</v>
      </c>
      <c r="D15619" s="69" t="s">
        <v>1937</v>
      </c>
      <c r="E15619" s="69" t="s">
        <v>2800</v>
      </c>
      <c r="F15619" s="69">
        <v>2261</v>
      </c>
      <c r="G15619" s="69" t="s">
        <v>1948</v>
      </c>
    </row>
    <row r="15620" spans="1:7" ht="14.4">
      <c r="A15620" s="27" t="str">
        <f>VLOOKUP(C15620,'user list'!A:B,2,0)</f>
        <v>CGSD</v>
      </c>
      <c r="B15620" s="172">
        <v>45821.414039351854</v>
      </c>
      <c r="C15620" s="69" t="s">
        <v>200</v>
      </c>
      <c r="D15620" s="69" t="s">
        <v>1937</v>
      </c>
      <c r="E15620" s="69" t="s">
        <v>2800</v>
      </c>
      <c r="F15620" s="69">
        <v>2261</v>
      </c>
      <c r="G15620" s="69" t="s">
        <v>1939</v>
      </c>
    </row>
    <row r="15621" spans="1:7" ht="14.4">
      <c r="A15621" s="27" t="str">
        <f>VLOOKUP(C15621,'user list'!A:B,2,0)</f>
        <v>Admin</v>
      </c>
      <c r="B15621" s="172">
        <v>45821.414039351854</v>
      </c>
      <c r="C15621" s="69" t="s">
        <v>186</v>
      </c>
      <c r="D15621" s="69" t="s">
        <v>1937</v>
      </c>
      <c r="E15621" s="69" t="s">
        <v>2800</v>
      </c>
      <c r="F15621" s="69">
        <v>2261</v>
      </c>
      <c r="G15621" s="69" t="s">
        <v>1948</v>
      </c>
    </row>
    <row r="15622" spans="1:7" ht="14.4">
      <c r="A15622" s="27" t="str">
        <f>VLOOKUP(C15622,'user list'!A:B,2,0)</f>
        <v>CGSD</v>
      </c>
      <c r="B15622" s="172">
        <v>45821.4140625</v>
      </c>
      <c r="C15622" s="69" t="s">
        <v>200</v>
      </c>
      <c r="D15622" s="69" t="s">
        <v>1937</v>
      </c>
      <c r="E15622" s="69" t="s">
        <v>2802</v>
      </c>
      <c r="F15622" s="69">
        <v>2263</v>
      </c>
      <c r="G15622" s="69" t="s">
        <v>1939</v>
      </c>
    </row>
    <row r="15623" spans="1:7" ht="14.4">
      <c r="A15623" s="27" t="str">
        <f>VLOOKUP(C15623,'user list'!A:B,2,0)</f>
        <v>CGSD</v>
      </c>
      <c r="B15623" s="172">
        <v>45821.414143518516</v>
      </c>
      <c r="C15623" s="69" t="s">
        <v>200</v>
      </c>
      <c r="D15623" s="69" t="s">
        <v>1937</v>
      </c>
      <c r="E15623" s="69" t="s">
        <v>2802</v>
      </c>
      <c r="F15623" s="69">
        <v>2263</v>
      </c>
      <c r="G15623" s="69" t="s">
        <v>1947</v>
      </c>
    </row>
    <row r="15624" spans="1:7" ht="14.4">
      <c r="A15624" s="27" t="str">
        <f>VLOOKUP(C15624,'user list'!A:B,2,0)</f>
        <v>CGSD</v>
      </c>
      <c r="B15624" s="172">
        <v>45821.414143518516</v>
      </c>
      <c r="C15624" s="69" t="s">
        <v>200</v>
      </c>
      <c r="D15624" s="69" t="s">
        <v>1937</v>
      </c>
      <c r="E15624" s="69" t="s">
        <v>2802</v>
      </c>
      <c r="F15624" s="69">
        <v>2263</v>
      </c>
      <c r="G15624" s="69" t="s">
        <v>1948</v>
      </c>
    </row>
    <row r="15625" spans="1:7" ht="14.4">
      <c r="A15625" s="27" t="str">
        <f>VLOOKUP(C15625,'user list'!A:B,2,0)</f>
        <v>CGSD</v>
      </c>
      <c r="B15625" s="172">
        <v>45821.414143518516</v>
      </c>
      <c r="C15625" s="69" t="s">
        <v>200</v>
      </c>
      <c r="D15625" s="69" t="s">
        <v>1937</v>
      </c>
      <c r="E15625" s="69" t="s">
        <v>2802</v>
      </c>
      <c r="F15625" s="69">
        <v>2263</v>
      </c>
      <c r="G15625" s="69" t="s">
        <v>1939</v>
      </c>
    </row>
    <row r="15626" spans="1:7" ht="14.4">
      <c r="A15626" s="27" t="str">
        <f>VLOOKUP(C15626,'user list'!A:B,2,0)</f>
        <v>Admin</v>
      </c>
      <c r="B15626" s="172">
        <v>45821.414143518516</v>
      </c>
      <c r="C15626" s="69" t="s">
        <v>186</v>
      </c>
      <c r="D15626" s="69" t="s">
        <v>1937</v>
      </c>
      <c r="E15626" s="69" t="s">
        <v>2802</v>
      </c>
      <c r="F15626" s="69">
        <v>2263</v>
      </c>
      <c r="G15626" s="69" t="s">
        <v>1948</v>
      </c>
    </row>
    <row r="15627" spans="1:7" ht="14.4">
      <c r="A15627" s="27" t="str">
        <f>VLOOKUP(C15627,'user list'!A:B,2,0)</f>
        <v>PAISD</v>
      </c>
      <c r="B15627" s="172">
        <v>45821.414398148147</v>
      </c>
      <c r="C15627" s="69" t="s">
        <v>256</v>
      </c>
      <c r="D15627" s="69" t="s">
        <v>1937</v>
      </c>
      <c r="E15627" s="69" t="s">
        <v>2784</v>
      </c>
      <c r="F15627" s="69">
        <v>2236</v>
      </c>
      <c r="G15627" s="69" t="s">
        <v>1947</v>
      </c>
    </row>
    <row r="15628" spans="1:7" ht="14.4">
      <c r="A15628" s="27" t="str">
        <f>VLOOKUP(C15628,'user list'!A:B,2,0)</f>
        <v>PAISD</v>
      </c>
      <c r="B15628" s="172">
        <v>45821.414398148147</v>
      </c>
      <c r="C15628" s="69" t="s">
        <v>256</v>
      </c>
      <c r="D15628" s="69" t="s">
        <v>1937</v>
      </c>
      <c r="E15628" s="69" t="s">
        <v>2784</v>
      </c>
      <c r="F15628" s="69">
        <v>2236</v>
      </c>
      <c r="G15628" s="69" t="s">
        <v>1948</v>
      </c>
    </row>
    <row r="15629" spans="1:7" ht="14.4">
      <c r="A15629" s="27" t="str">
        <f>VLOOKUP(C15629,'user list'!A:B,2,0)</f>
        <v>PAISD</v>
      </c>
      <c r="B15629" s="172">
        <v>45821.414398148147</v>
      </c>
      <c r="C15629" s="69" t="s">
        <v>256</v>
      </c>
      <c r="D15629" s="69" t="s">
        <v>1937</v>
      </c>
      <c r="E15629" s="69" t="s">
        <v>2784</v>
      </c>
      <c r="F15629" s="69">
        <v>2236</v>
      </c>
      <c r="G15629" s="69" t="s">
        <v>1939</v>
      </c>
    </row>
    <row r="15630" spans="1:7" ht="14.4">
      <c r="A15630" s="27" t="str">
        <f>VLOOKUP(C15630,'user list'!A:B,2,0)</f>
        <v>Admin</v>
      </c>
      <c r="B15630" s="172">
        <v>45821.414398148147</v>
      </c>
      <c r="C15630" s="69" t="s">
        <v>186</v>
      </c>
      <c r="D15630" s="69" t="s">
        <v>1937</v>
      </c>
      <c r="E15630" s="69" t="s">
        <v>2784</v>
      </c>
      <c r="F15630" s="69">
        <v>2236</v>
      </c>
      <c r="G15630" s="69" t="s">
        <v>1948</v>
      </c>
    </row>
    <row r="15631" spans="1:7" ht="14.4">
      <c r="A15631" s="27" t="str">
        <f>VLOOKUP(C15631,'user list'!A:B,2,0)</f>
        <v>PAISD</v>
      </c>
      <c r="B15631" s="172">
        <v>45821.414537037039</v>
      </c>
      <c r="C15631" s="69" t="s">
        <v>256</v>
      </c>
      <c r="D15631" s="69" t="s">
        <v>1937</v>
      </c>
      <c r="E15631" s="69" t="s">
        <v>2784</v>
      </c>
      <c r="F15631" s="69">
        <v>2236</v>
      </c>
      <c r="G15631" s="69" t="s">
        <v>1939</v>
      </c>
    </row>
    <row r="15632" spans="1:7" ht="14.4">
      <c r="A15632" s="27" t="str">
        <f>VLOOKUP(C15632,'user list'!A:B,2,0)</f>
        <v>PAISD</v>
      </c>
      <c r="B15632" s="172">
        <v>45821.414687500001</v>
      </c>
      <c r="C15632" s="69" t="s">
        <v>256</v>
      </c>
      <c r="D15632" s="69" t="s">
        <v>1937</v>
      </c>
      <c r="E15632" s="69" t="s">
        <v>2784</v>
      </c>
      <c r="F15632" s="69">
        <v>2236</v>
      </c>
      <c r="G15632" s="69" t="s">
        <v>1949</v>
      </c>
    </row>
    <row r="15633" spans="1:7" ht="14.4">
      <c r="A15633" s="27" t="str">
        <f>VLOOKUP(C15633,'user list'!A:B,2,0)</f>
        <v>OCA</v>
      </c>
      <c r="B15633" s="172">
        <v>45821.416284722225</v>
      </c>
      <c r="C15633" s="69" t="s">
        <v>227</v>
      </c>
      <c r="D15633" s="69" t="s">
        <v>1937</v>
      </c>
      <c r="E15633" s="69" t="s">
        <v>2586</v>
      </c>
      <c r="F15633" s="69">
        <v>1964</v>
      </c>
      <c r="G15633" s="69" t="s">
        <v>1939</v>
      </c>
    </row>
    <row r="15634" spans="1:7" ht="14.4">
      <c r="A15634" s="27" t="str">
        <f>VLOOKUP(C15634,'user list'!A:B,2,0)</f>
        <v>DPOS</v>
      </c>
      <c r="B15634" s="172">
        <v>45821.417187500003</v>
      </c>
      <c r="C15634" s="69" t="s">
        <v>213</v>
      </c>
      <c r="D15634" s="69" t="s">
        <v>1937</v>
      </c>
      <c r="E15634" s="69">
        <v>2259</v>
      </c>
      <c r="F15634" s="69">
        <v>2259</v>
      </c>
      <c r="G15634" s="69" t="s">
        <v>1939</v>
      </c>
    </row>
    <row r="15635" spans="1:7" ht="14.4">
      <c r="A15635" s="27" t="str">
        <f>VLOOKUP(C15635,'user list'!A:B,2,0)</f>
        <v>DPOS</v>
      </c>
      <c r="B15635" s="172">
        <v>45821.417187500003</v>
      </c>
      <c r="C15635" s="69" t="s">
        <v>213</v>
      </c>
      <c r="D15635" s="69" t="s">
        <v>1937</v>
      </c>
      <c r="E15635" s="69">
        <v>2259</v>
      </c>
      <c r="F15635" s="69">
        <v>2259</v>
      </c>
      <c r="G15635" s="69" t="s">
        <v>1939</v>
      </c>
    </row>
    <row r="15636" spans="1:7" ht="14.4">
      <c r="A15636" s="27" t="str">
        <f>VLOOKUP(C15636,'user list'!A:B,2,0)</f>
        <v>DPOS</v>
      </c>
      <c r="B15636" s="172">
        <v>45821.417326388888</v>
      </c>
      <c r="C15636" s="69" t="s">
        <v>213</v>
      </c>
      <c r="D15636" s="69" t="s">
        <v>1937</v>
      </c>
      <c r="E15636" s="69">
        <v>2259</v>
      </c>
      <c r="F15636" s="69">
        <v>2259</v>
      </c>
      <c r="G15636" s="69" t="s">
        <v>1939</v>
      </c>
    </row>
    <row r="15637" spans="1:7" ht="14.4">
      <c r="A15637" s="27" t="str">
        <f>VLOOKUP(C15637,'user list'!A:B,2,0)</f>
        <v>DPOS</v>
      </c>
      <c r="B15637" s="172">
        <v>45821.417326388888</v>
      </c>
      <c r="C15637" s="69" t="s">
        <v>213</v>
      </c>
      <c r="D15637" s="69" t="s">
        <v>1937</v>
      </c>
      <c r="E15637" s="69">
        <v>2259</v>
      </c>
      <c r="F15637" s="69">
        <v>2259</v>
      </c>
      <c r="G15637" s="69" t="s">
        <v>1939</v>
      </c>
    </row>
    <row r="15638" spans="1:7" ht="14.4">
      <c r="A15638" s="27" t="str">
        <f>VLOOKUP(C15638,'user list'!A:B,2,0)</f>
        <v>OCM</v>
      </c>
      <c r="B15638" s="172">
        <v>45821.417442129627</v>
      </c>
      <c r="C15638" s="69" t="s">
        <v>230</v>
      </c>
      <c r="D15638" s="69" t="s">
        <v>1937</v>
      </c>
      <c r="E15638" s="69" t="s">
        <v>1974</v>
      </c>
      <c r="F15638" s="69">
        <v>2270</v>
      </c>
      <c r="G15638" s="69" t="s">
        <v>2440</v>
      </c>
    </row>
    <row r="15639" spans="1:7" ht="14.4">
      <c r="A15639" s="27" t="str">
        <f>VLOOKUP(C15639,'user list'!A:B,2,0)</f>
        <v>Admin</v>
      </c>
      <c r="B15639" s="172">
        <v>45821.417453703703</v>
      </c>
      <c r="C15639" s="69" t="s">
        <v>186</v>
      </c>
      <c r="D15639" s="69" t="s">
        <v>1937</v>
      </c>
      <c r="E15639" s="69" t="s">
        <v>1974</v>
      </c>
      <c r="F15639" s="69">
        <v>2270</v>
      </c>
      <c r="G15639" s="69" t="s">
        <v>1948</v>
      </c>
    </row>
    <row r="15640" spans="1:7" ht="14.4">
      <c r="A15640" s="27" t="str">
        <f>VLOOKUP(C15640,'user list'!A:B,2,0)</f>
        <v>Admin</v>
      </c>
      <c r="B15640" s="172">
        <v>45821.417453703703</v>
      </c>
      <c r="C15640" s="69" t="s">
        <v>186</v>
      </c>
      <c r="D15640" s="69" t="s">
        <v>1937</v>
      </c>
      <c r="E15640" s="69" t="s">
        <v>1974</v>
      </c>
      <c r="F15640" s="69">
        <v>2270</v>
      </c>
      <c r="G15640" s="69" t="s">
        <v>1947</v>
      </c>
    </row>
    <row r="15641" spans="1:7" ht="14.4">
      <c r="A15641" s="27" t="str">
        <f>VLOOKUP(C15641,'user list'!A:B,2,0)</f>
        <v>Admin</v>
      </c>
      <c r="B15641" s="172">
        <v>45821.417453703703</v>
      </c>
      <c r="C15641" s="69" t="s">
        <v>186</v>
      </c>
      <c r="D15641" s="69" t="s">
        <v>1937</v>
      </c>
      <c r="E15641" s="69" t="s">
        <v>1974</v>
      </c>
      <c r="F15641" s="69">
        <v>2270</v>
      </c>
      <c r="G15641" s="69" t="s">
        <v>1948</v>
      </c>
    </row>
    <row r="15642" spans="1:7" ht="14.4">
      <c r="A15642" s="27" t="str">
        <f>VLOOKUP(C15642,'user list'!A:B,2,0)</f>
        <v>DPOS</v>
      </c>
      <c r="B15642" s="172">
        <v>45821.417453703703</v>
      </c>
      <c r="C15642" s="69" t="s">
        <v>213</v>
      </c>
      <c r="D15642" s="69" t="s">
        <v>1937</v>
      </c>
      <c r="E15642" s="69" t="s">
        <v>2784</v>
      </c>
      <c r="F15642" s="69">
        <v>2236</v>
      </c>
      <c r="G15642" s="69" t="s">
        <v>1939</v>
      </c>
    </row>
    <row r="15643" spans="1:7" ht="14.4">
      <c r="A15643" s="27" t="str">
        <f>VLOOKUP(C15643,'user list'!A:B,2,0)</f>
        <v>Admin</v>
      </c>
      <c r="B15643" s="172">
        <v>45821.417453703703</v>
      </c>
      <c r="C15643" s="69" t="s">
        <v>186</v>
      </c>
      <c r="D15643" s="69" t="s">
        <v>1937</v>
      </c>
      <c r="E15643" s="69" t="s">
        <v>1974</v>
      </c>
      <c r="F15643" s="69">
        <v>2270</v>
      </c>
      <c r="G15643" s="69" t="s">
        <v>1948</v>
      </c>
    </row>
    <row r="15644" spans="1:7" ht="14.4">
      <c r="A15644" s="27" t="str">
        <f>VLOOKUP(C15644,'user list'!A:B,2,0)</f>
        <v>HCDRD</v>
      </c>
      <c r="B15644" s="172">
        <v>45821.417650462965</v>
      </c>
      <c r="C15644" s="69" t="s">
        <v>216</v>
      </c>
      <c r="D15644" s="69" t="s">
        <v>1937</v>
      </c>
      <c r="E15644" s="69" t="s">
        <v>2784</v>
      </c>
      <c r="F15644" s="69">
        <v>2236</v>
      </c>
      <c r="G15644" s="69" t="s">
        <v>1939</v>
      </c>
    </row>
    <row r="15645" spans="1:7" ht="14.4">
      <c r="A15645" s="27" t="str">
        <f>VLOOKUP(C15645,'user list'!A:B,2,0)</f>
        <v>OCAs</v>
      </c>
      <c r="B15645" s="172">
        <v>45821.417974537035</v>
      </c>
      <c r="C15645" s="69" t="s">
        <v>279</v>
      </c>
      <c r="D15645" s="69" t="s">
        <v>1937</v>
      </c>
      <c r="E15645" s="69" t="s">
        <v>2784</v>
      </c>
      <c r="F15645" s="69">
        <v>2236</v>
      </c>
      <c r="G15645" s="69" t="s">
        <v>1939</v>
      </c>
    </row>
    <row r="15646" spans="1:7" ht="14.4">
      <c r="A15646" s="27" t="str">
        <f>VLOOKUP(C15646,'user list'!A:B,2,0)</f>
        <v>OCM</v>
      </c>
      <c r="B15646" s="172">
        <v>45821.418344907404</v>
      </c>
      <c r="C15646" s="69" t="s">
        <v>230</v>
      </c>
      <c r="D15646" s="69" t="s">
        <v>1937</v>
      </c>
      <c r="E15646" s="69" t="s">
        <v>1991</v>
      </c>
      <c r="F15646" s="69">
        <v>2271</v>
      </c>
      <c r="G15646" s="69" t="s">
        <v>2440</v>
      </c>
    </row>
    <row r="15647" spans="1:7" ht="14.4">
      <c r="A15647" s="27" t="str">
        <f>VLOOKUP(C15647,'user list'!A:B,2,0)</f>
        <v>Admin</v>
      </c>
      <c r="B15647" s="172">
        <v>45821.418344907404</v>
      </c>
      <c r="C15647" s="69" t="s">
        <v>186</v>
      </c>
      <c r="D15647" s="69" t="s">
        <v>1937</v>
      </c>
      <c r="E15647" s="69" t="s">
        <v>1991</v>
      </c>
      <c r="F15647" s="69">
        <v>2271</v>
      </c>
      <c r="G15647" s="69" t="s">
        <v>1948</v>
      </c>
    </row>
    <row r="15648" spans="1:7" ht="14.4">
      <c r="A15648" s="27" t="str">
        <f>VLOOKUP(C15648,'user list'!A:B,2,0)</f>
        <v>Admin</v>
      </c>
      <c r="B15648" s="172">
        <v>45821.418344907404</v>
      </c>
      <c r="C15648" s="69" t="s">
        <v>186</v>
      </c>
      <c r="D15648" s="69" t="s">
        <v>1937</v>
      </c>
      <c r="E15648" s="69" t="s">
        <v>1991</v>
      </c>
      <c r="F15648" s="69">
        <v>2271</v>
      </c>
      <c r="G15648" s="69" t="s">
        <v>1947</v>
      </c>
    </row>
    <row r="15649" spans="1:7" ht="14.4">
      <c r="A15649" s="27" t="str">
        <f>VLOOKUP(C15649,'user list'!A:B,2,0)</f>
        <v>Admin</v>
      </c>
      <c r="B15649" s="172">
        <v>45821.418344907404</v>
      </c>
      <c r="C15649" s="69" t="s">
        <v>186</v>
      </c>
      <c r="D15649" s="69" t="s">
        <v>1937</v>
      </c>
      <c r="E15649" s="69" t="s">
        <v>1991</v>
      </c>
      <c r="F15649" s="69">
        <v>2271</v>
      </c>
      <c r="G15649" s="69" t="s">
        <v>1948</v>
      </c>
    </row>
    <row r="15650" spans="1:7" ht="14.4">
      <c r="A15650" s="27" t="str">
        <f>VLOOKUP(C15650,'user list'!A:B,2,0)</f>
        <v>Admin</v>
      </c>
      <c r="B15650" s="172">
        <v>45821.418344907404</v>
      </c>
      <c r="C15650" s="69" t="s">
        <v>186</v>
      </c>
      <c r="D15650" s="69" t="s">
        <v>1937</v>
      </c>
      <c r="E15650" s="69" t="s">
        <v>1991</v>
      </c>
      <c r="F15650" s="69">
        <v>2271</v>
      </c>
      <c r="G15650" s="69" t="s">
        <v>1948</v>
      </c>
    </row>
    <row r="15651" spans="1:7" ht="14.4">
      <c r="A15651" s="27" t="str">
        <f>VLOOKUP(C15651,'user list'!A:B,2,0)</f>
        <v>DPOS</v>
      </c>
      <c r="B15651" s="172">
        <v>45821.418414351851</v>
      </c>
      <c r="C15651" s="69" t="s">
        <v>213</v>
      </c>
      <c r="D15651" s="69" t="s">
        <v>1937</v>
      </c>
      <c r="E15651" s="69">
        <v>2259</v>
      </c>
      <c r="F15651" s="69">
        <v>2259</v>
      </c>
      <c r="G15651" s="69" t="s">
        <v>1939</v>
      </c>
    </row>
    <row r="15652" spans="1:7" ht="14.4">
      <c r="A15652" s="27" t="str">
        <f>VLOOKUP(C15652,'user list'!A:B,2,0)</f>
        <v>DPOS</v>
      </c>
      <c r="B15652" s="172">
        <v>45821.418414351851</v>
      </c>
      <c r="C15652" s="69" t="s">
        <v>213</v>
      </c>
      <c r="D15652" s="69" t="s">
        <v>1937</v>
      </c>
      <c r="E15652" s="69">
        <v>2259</v>
      </c>
      <c r="F15652" s="69">
        <v>2259</v>
      </c>
      <c r="G15652" s="69" t="s">
        <v>1939</v>
      </c>
    </row>
    <row r="15653" spans="1:7" ht="14.4">
      <c r="A15653" s="27" t="str">
        <f>VLOOKUP(C15653,'user list'!A:B,2,0)</f>
        <v>DPOS</v>
      </c>
      <c r="B15653" s="172">
        <v>45821.418506944443</v>
      </c>
      <c r="C15653" s="69" t="s">
        <v>213</v>
      </c>
      <c r="D15653" s="69" t="s">
        <v>1937</v>
      </c>
      <c r="E15653" s="69" t="s">
        <v>2784</v>
      </c>
      <c r="F15653" s="69">
        <v>2236</v>
      </c>
      <c r="G15653" s="69" t="s">
        <v>1939</v>
      </c>
    </row>
    <row r="15654" spans="1:7" ht="14.4">
      <c r="A15654" s="27" t="str">
        <f>VLOOKUP(C15654,'user list'!A:B,2,0)</f>
        <v>IAS</v>
      </c>
      <c r="B15654" s="172">
        <v>45821.41878472222</v>
      </c>
      <c r="C15654" s="69" t="s">
        <v>218</v>
      </c>
      <c r="D15654" s="69" t="s">
        <v>1937</v>
      </c>
      <c r="E15654" s="69" t="s">
        <v>2784</v>
      </c>
      <c r="F15654" s="69">
        <v>2236</v>
      </c>
      <c r="G15654" s="69" t="s">
        <v>1939</v>
      </c>
    </row>
    <row r="15655" spans="1:7" ht="14.4">
      <c r="A15655" s="27" t="str">
        <f>VLOOKUP(C15655,'user list'!A:B,2,0)</f>
        <v>HCDRD</v>
      </c>
      <c r="B15655" s="172">
        <v>45821.419062499997</v>
      </c>
      <c r="C15655" s="69" t="s">
        <v>216</v>
      </c>
      <c r="D15655" s="69" t="s">
        <v>1937</v>
      </c>
      <c r="E15655" s="69" t="s">
        <v>2784</v>
      </c>
      <c r="F15655" s="69">
        <v>2236</v>
      </c>
      <c r="G15655" s="69" t="s">
        <v>1949</v>
      </c>
    </row>
    <row r="15656" spans="1:7" ht="14.4">
      <c r="A15656" s="27" t="str">
        <f>VLOOKUP(C15656,'user list'!A:B,2,0)</f>
        <v>DOE</v>
      </c>
      <c r="B15656" s="172">
        <v>45821.419305555559</v>
      </c>
      <c r="C15656" s="69" t="s">
        <v>212</v>
      </c>
      <c r="D15656" s="69" t="s">
        <v>1937</v>
      </c>
      <c r="E15656" s="69" t="s">
        <v>2808</v>
      </c>
      <c r="F15656" s="69">
        <v>2272</v>
      </c>
      <c r="G15656" s="69" t="s">
        <v>2440</v>
      </c>
    </row>
    <row r="15657" spans="1:7" ht="14.4">
      <c r="A15657" s="27" t="str">
        <f>VLOOKUP(C15657,'user list'!A:B,2,0)</f>
        <v>Admin</v>
      </c>
      <c r="B15657" s="172">
        <v>45821.419305555559</v>
      </c>
      <c r="C15657" s="69" t="s">
        <v>186</v>
      </c>
      <c r="D15657" s="69" t="s">
        <v>1937</v>
      </c>
      <c r="E15657" s="69" t="s">
        <v>2808</v>
      </c>
      <c r="F15657" s="69">
        <v>2272</v>
      </c>
      <c r="G15657" s="69" t="s">
        <v>1948</v>
      </c>
    </row>
    <row r="15658" spans="1:7" ht="14.4">
      <c r="A15658" s="27" t="str">
        <f>VLOOKUP(C15658,'user list'!A:B,2,0)</f>
        <v>Admin</v>
      </c>
      <c r="B15658" s="172">
        <v>45821.419305555559</v>
      </c>
      <c r="C15658" s="69" t="s">
        <v>186</v>
      </c>
      <c r="D15658" s="69" t="s">
        <v>1937</v>
      </c>
      <c r="E15658" s="69" t="s">
        <v>2808</v>
      </c>
      <c r="F15658" s="69">
        <v>2272</v>
      </c>
      <c r="G15658" s="69" t="s">
        <v>1948</v>
      </c>
    </row>
    <row r="15659" spans="1:7" ht="14.4">
      <c r="A15659" s="27" t="str">
        <f>VLOOKUP(C15659,'user list'!A:B,2,0)</f>
        <v>Admin</v>
      </c>
      <c r="B15659" s="172">
        <v>45821.419317129628</v>
      </c>
      <c r="C15659" s="69" t="s">
        <v>186</v>
      </c>
      <c r="D15659" s="69" t="s">
        <v>1937</v>
      </c>
      <c r="E15659" s="69" t="s">
        <v>2808</v>
      </c>
      <c r="F15659" s="69">
        <v>2272</v>
      </c>
      <c r="G15659" s="69" t="s">
        <v>1948</v>
      </c>
    </row>
    <row r="15660" spans="1:7" ht="14.4">
      <c r="A15660" s="27" t="str">
        <f>VLOOKUP(C15660,'user list'!A:B,2,0)</f>
        <v>Admin</v>
      </c>
      <c r="B15660" s="172">
        <v>45821.419317129628</v>
      </c>
      <c r="C15660" s="69" t="s">
        <v>186</v>
      </c>
      <c r="D15660" s="69" t="s">
        <v>1937</v>
      </c>
      <c r="E15660" s="69" t="s">
        <v>2808</v>
      </c>
      <c r="F15660" s="69">
        <v>2272</v>
      </c>
      <c r="G15660" s="69" t="s">
        <v>1947</v>
      </c>
    </row>
    <row r="15661" spans="1:7" ht="14.4">
      <c r="A15661" s="27" t="str">
        <f>VLOOKUP(C15661,'user list'!A:B,2,0)</f>
        <v>DOE</v>
      </c>
      <c r="B15661" s="172">
        <v>45821.419363425928</v>
      </c>
      <c r="C15661" s="69" t="s">
        <v>212</v>
      </c>
      <c r="D15661" s="69" t="s">
        <v>1937</v>
      </c>
      <c r="E15661" s="69" t="s">
        <v>2808</v>
      </c>
      <c r="F15661" s="69">
        <v>2272</v>
      </c>
      <c r="G15661" s="69" t="s">
        <v>1939</v>
      </c>
    </row>
    <row r="15662" spans="1:7" ht="14.4">
      <c r="A15662" s="27" t="str">
        <f>VLOOKUP(C15662,'user list'!A:B,2,0)</f>
        <v>DPOS</v>
      </c>
      <c r="B15662" s="172">
        <v>45821.419363425928</v>
      </c>
      <c r="C15662" s="69" t="s">
        <v>213</v>
      </c>
      <c r="D15662" s="69" t="s">
        <v>1937</v>
      </c>
      <c r="E15662" s="69" t="s">
        <v>2602</v>
      </c>
      <c r="F15662" s="69">
        <v>1977</v>
      </c>
      <c r="G15662" s="69" t="s">
        <v>1939</v>
      </c>
    </row>
    <row r="15663" spans="1:7" ht="14.4">
      <c r="A15663" s="27" t="str">
        <f>VLOOKUP(C15663,'user list'!A:B,2,0)</f>
        <v>HCDRD</v>
      </c>
      <c r="B15663" s="172">
        <v>45821.419421296298</v>
      </c>
      <c r="C15663" s="69" t="s">
        <v>216</v>
      </c>
      <c r="D15663" s="69" t="s">
        <v>1937</v>
      </c>
      <c r="E15663" s="69" t="s">
        <v>2784</v>
      </c>
      <c r="F15663" s="69">
        <v>2236</v>
      </c>
      <c r="G15663" s="69" t="s">
        <v>1947</v>
      </c>
    </row>
    <row r="15664" spans="1:7" ht="14.4">
      <c r="A15664" s="27" t="str">
        <f>VLOOKUP(C15664,'user list'!A:B,2,0)</f>
        <v>HCDRD</v>
      </c>
      <c r="B15664" s="172">
        <v>45821.419421296298</v>
      </c>
      <c r="C15664" s="69" t="s">
        <v>216</v>
      </c>
      <c r="D15664" s="69" t="s">
        <v>1937</v>
      </c>
      <c r="E15664" s="69" t="s">
        <v>2784</v>
      </c>
      <c r="F15664" s="69">
        <v>2236</v>
      </c>
      <c r="G15664" s="69" t="s">
        <v>1948</v>
      </c>
    </row>
    <row r="15665" spans="1:7" ht="14.4">
      <c r="A15665" s="27" t="str">
        <f>VLOOKUP(C15665,'user list'!A:B,2,0)</f>
        <v>HCDRD</v>
      </c>
      <c r="B15665" s="172">
        <v>45821.419421296298</v>
      </c>
      <c r="C15665" s="69" t="s">
        <v>216</v>
      </c>
      <c r="D15665" s="69" t="s">
        <v>1937</v>
      </c>
      <c r="E15665" s="69" t="s">
        <v>2784</v>
      </c>
      <c r="F15665" s="69">
        <v>2236</v>
      </c>
      <c r="G15665" s="69" t="s">
        <v>1939</v>
      </c>
    </row>
    <row r="15666" spans="1:7" ht="14.4">
      <c r="A15666" s="27" t="str">
        <f>VLOOKUP(C15666,'user list'!A:B,2,0)</f>
        <v>Admin</v>
      </c>
      <c r="B15666" s="172">
        <v>45821.419432870367</v>
      </c>
      <c r="C15666" s="69" t="s">
        <v>186</v>
      </c>
      <c r="D15666" s="69" t="s">
        <v>1937</v>
      </c>
      <c r="E15666" s="69" t="s">
        <v>2784</v>
      </c>
      <c r="F15666" s="69">
        <v>2236</v>
      </c>
      <c r="G15666" s="69" t="s">
        <v>1948</v>
      </c>
    </row>
    <row r="15667" spans="1:7" ht="14.4">
      <c r="A15667" s="27" t="str">
        <f>VLOOKUP(C15667,'user list'!A:B,2,0)</f>
        <v>DPOS</v>
      </c>
      <c r="B15667" s="172">
        <v>45821.419560185182</v>
      </c>
      <c r="C15667" s="69" t="s">
        <v>213</v>
      </c>
      <c r="D15667" s="69" t="s">
        <v>1937</v>
      </c>
      <c r="E15667" s="69">
        <v>2259</v>
      </c>
      <c r="F15667" s="69">
        <v>2259</v>
      </c>
      <c r="G15667" s="69" t="s">
        <v>1939</v>
      </c>
    </row>
    <row r="15668" spans="1:7" ht="14.4">
      <c r="A15668" s="27" t="str">
        <f>VLOOKUP(C15668,'user list'!A:B,2,0)</f>
        <v>DPOS</v>
      </c>
      <c r="B15668" s="172">
        <v>45821.419560185182</v>
      </c>
      <c r="C15668" s="69" t="s">
        <v>213</v>
      </c>
      <c r="D15668" s="69" t="s">
        <v>1937</v>
      </c>
      <c r="E15668" s="69">
        <v>2259</v>
      </c>
      <c r="F15668" s="69">
        <v>2259</v>
      </c>
      <c r="G15668" s="69" t="s">
        <v>1939</v>
      </c>
    </row>
    <row r="15669" spans="1:7" ht="14.4">
      <c r="A15669" s="27" t="str">
        <f>VLOOKUP(C15669,'user list'!A:B,2,0)</f>
        <v>IAS</v>
      </c>
      <c r="B15669" s="172">
        <v>45821.420034722221</v>
      </c>
      <c r="C15669" s="69" t="s">
        <v>218</v>
      </c>
      <c r="D15669" s="69" t="s">
        <v>1937</v>
      </c>
      <c r="E15669" s="69" t="s">
        <v>2784</v>
      </c>
      <c r="F15669" s="69">
        <v>2236</v>
      </c>
      <c r="G15669" s="69" t="s">
        <v>1947</v>
      </c>
    </row>
    <row r="15670" spans="1:7" ht="14.4">
      <c r="A15670" s="27" t="str">
        <f>VLOOKUP(C15670,'user list'!A:B,2,0)</f>
        <v>IAS</v>
      </c>
      <c r="B15670" s="172">
        <v>45821.420034722221</v>
      </c>
      <c r="C15670" s="69" t="s">
        <v>218</v>
      </c>
      <c r="D15670" s="69" t="s">
        <v>1937</v>
      </c>
      <c r="E15670" s="69" t="s">
        <v>2784</v>
      </c>
      <c r="F15670" s="69">
        <v>2236</v>
      </c>
      <c r="G15670" s="69" t="s">
        <v>1948</v>
      </c>
    </row>
    <row r="15671" spans="1:7" ht="14.4">
      <c r="A15671" s="27" t="str">
        <f>VLOOKUP(C15671,'user list'!A:B,2,0)</f>
        <v>IAS</v>
      </c>
      <c r="B15671" s="172">
        <v>45821.420034722221</v>
      </c>
      <c r="C15671" s="69" t="s">
        <v>218</v>
      </c>
      <c r="D15671" s="69" t="s">
        <v>1937</v>
      </c>
      <c r="E15671" s="69" t="s">
        <v>2784</v>
      </c>
      <c r="F15671" s="69">
        <v>2236</v>
      </c>
      <c r="G15671" s="69" t="s">
        <v>1939</v>
      </c>
    </row>
    <row r="15672" spans="1:7" ht="14.4">
      <c r="A15672" s="27" t="str">
        <f>VLOOKUP(C15672,'user list'!A:B,2,0)</f>
        <v>Admin</v>
      </c>
      <c r="B15672" s="172">
        <v>45821.420034722221</v>
      </c>
      <c r="C15672" s="69" t="s">
        <v>186</v>
      </c>
      <c r="D15672" s="69" t="s">
        <v>1937</v>
      </c>
      <c r="E15672" s="69" t="s">
        <v>2784</v>
      </c>
      <c r="F15672" s="69">
        <v>2236</v>
      </c>
      <c r="G15672" s="69" t="s">
        <v>1948</v>
      </c>
    </row>
    <row r="15673" spans="1:7" ht="14.4">
      <c r="A15673" s="27" t="str">
        <f>VLOOKUP(C15673,'user list'!A:B,2,0)</f>
        <v>OCAs</v>
      </c>
      <c r="B15673" s="172">
        <v>45821.420613425929</v>
      </c>
      <c r="C15673" s="69" t="s">
        <v>279</v>
      </c>
      <c r="D15673" s="69" t="s">
        <v>1937</v>
      </c>
      <c r="E15673" s="69" t="s">
        <v>2809</v>
      </c>
      <c r="F15673" s="69">
        <v>2273</v>
      </c>
      <c r="G15673" s="69" t="s">
        <v>2440</v>
      </c>
    </row>
    <row r="15674" spans="1:7" ht="14.4">
      <c r="A15674" s="27" t="str">
        <f>VLOOKUP(C15674,'user list'!A:B,2,0)</f>
        <v>Admin</v>
      </c>
      <c r="B15674" s="172">
        <v>45821.420613425929</v>
      </c>
      <c r="C15674" s="69" t="s">
        <v>186</v>
      </c>
      <c r="D15674" s="69" t="s">
        <v>1937</v>
      </c>
      <c r="E15674" s="69" t="s">
        <v>2809</v>
      </c>
      <c r="F15674" s="69">
        <v>2273</v>
      </c>
      <c r="G15674" s="69" t="s">
        <v>1948</v>
      </c>
    </row>
    <row r="15675" spans="1:7" ht="14.4">
      <c r="A15675" s="27" t="str">
        <f>VLOOKUP(C15675,'user list'!A:B,2,0)</f>
        <v>Admin</v>
      </c>
      <c r="B15675" s="172">
        <v>45821.420613425929</v>
      </c>
      <c r="C15675" s="69" t="s">
        <v>186</v>
      </c>
      <c r="D15675" s="69" t="s">
        <v>1937</v>
      </c>
      <c r="E15675" s="69" t="s">
        <v>2809</v>
      </c>
      <c r="F15675" s="69">
        <v>2273</v>
      </c>
      <c r="G15675" s="69" t="s">
        <v>1948</v>
      </c>
    </row>
    <row r="15676" spans="1:7" ht="14.4">
      <c r="A15676" s="27" t="str">
        <f>VLOOKUP(C15676,'user list'!A:B,2,0)</f>
        <v>Admin</v>
      </c>
      <c r="B15676" s="172">
        <v>45821.420613425929</v>
      </c>
      <c r="C15676" s="69" t="s">
        <v>186</v>
      </c>
      <c r="D15676" s="69" t="s">
        <v>1937</v>
      </c>
      <c r="E15676" s="69" t="s">
        <v>2809</v>
      </c>
      <c r="F15676" s="69">
        <v>2273</v>
      </c>
      <c r="G15676" s="69" t="s">
        <v>1948</v>
      </c>
    </row>
    <row r="15677" spans="1:7" ht="14.4">
      <c r="A15677" s="27" t="str">
        <f>VLOOKUP(C15677,'user list'!A:B,2,0)</f>
        <v>Admin</v>
      </c>
      <c r="B15677" s="172">
        <v>45821.420613425929</v>
      </c>
      <c r="C15677" s="69" t="s">
        <v>186</v>
      </c>
      <c r="D15677" s="69" t="s">
        <v>1937</v>
      </c>
      <c r="E15677" s="69" t="s">
        <v>2809</v>
      </c>
      <c r="F15677" s="69">
        <v>2273</v>
      </c>
      <c r="G15677" s="69" t="s">
        <v>1947</v>
      </c>
    </row>
    <row r="15678" spans="1:7" ht="14.4">
      <c r="A15678" s="27" t="str">
        <f>VLOOKUP(C15678,'user list'!A:B,2,0)</f>
        <v>DOE</v>
      </c>
      <c r="B15678" s="172">
        <v>45821.420810185184</v>
      </c>
      <c r="C15678" s="69" t="s">
        <v>212</v>
      </c>
      <c r="D15678" s="69" t="s">
        <v>1937</v>
      </c>
      <c r="E15678" s="69" t="s">
        <v>2784</v>
      </c>
      <c r="F15678" s="69">
        <v>2236</v>
      </c>
      <c r="G15678" s="69" t="s">
        <v>1939</v>
      </c>
    </row>
    <row r="15679" spans="1:7" ht="14.4">
      <c r="A15679" s="27" t="str">
        <f>VLOOKUP(C15679,'user list'!A:B,2,0)</f>
        <v>DOE</v>
      </c>
      <c r="B15679" s="172">
        <v>45821.421041666668</v>
      </c>
      <c r="C15679" s="69" t="s">
        <v>212</v>
      </c>
      <c r="D15679" s="69" t="s">
        <v>1937</v>
      </c>
      <c r="E15679" s="69" t="s">
        <v>2784</v>
      </c>
      <c r="F15679" s="69">
        <v>2236</v>
      </c>
      <c r="G15679" s="69" t="s">
        <v>1947</v>
      </c>
    </row>
    <row r="15680" spans="1:7" ht="14.4">
      <c r="A15680" s="27" t="str">
        <f>VLOOKUP(C15680,'user list'!A:B,2,0)</f>
        <v>DOE</v>
      </c>
      <c r="B15680" s="172">
        <v>45821.421041666668</v>
      </c>
      <c r="C15680" s="69" t="s">
        <v>212</v>
      </c>
      <c r="D15680" s="69" t="s">
        <v>1937</v>
      </c>
      <c r="E15680" s="69" t="s">
        <v>2784</v>
      </c>
      <c r="F15680" s="69">
        <v>2236</v>
      </c>
      <c r="G15680" s="69" t="s">
        <v>1948</v>
      </c>
    </row>
    <row r="15681" spans="1:7" ht="14.4">
      <c r="A15681" s="27" t="str">
        <f>VLOOKUP(C15681,'user list'!A:B,2,0)</f>
        <v>DOE</v>
      </c>
      <c r="B15681" s="172">
        <v>45821.421041666668</v>
      </c>
      <c r="C15681" s="69" t="s">
        <v>212</v>
      </c>
      <c r="D15681" s="69" t="s">
        <v>1937</v>
      </c>
      <c r="E15681" s="69" t="s">
        <v>2784</v>
      </c>
      <c r="F15681" s="69">
        <v>2236</v>
      </c>
      <c r="G15681" s="69" t="s">
        <v>1939</v>
      </c>
    </row>
    <row r="15682" spans="1:7" ht="14.4">
      <c r="A15682" s="27" t="str">
        <f>VLOOKUP(C15682,'user list'!A:B,2,0)</f>
        <v>Admin</v>
      </c>
      <c r="B15682" s="172">
        <v>45821.421041666668</v>
      </c>
      <c r="C15682" s="69" t="s">
        <v>186</v>
      </c>
      <c r="D15682" s="69" t="s">
        <v>1937</v>
      </c>
      <c r="E15682" s="69" t="s">
        <v>2784</v>
      </c>
      <c r="F15682" s="69">
        <v>2236</v>
      </c>
      <c r="G15682" s="69" t="s">
        <v>1948</v>
      </c>
    </row>
    <row r="15683" spans="1:7" ht="14.4">
      <c r="A15683" s="27" t="str">
        <f>VLOOKUP(C15683,'user list'!A:B,2,0)</f>
        <v>DOE</v>
      </c>
      <c r="B15683" s="172">
        <v>45821.421157407407</v>
      </c>
      <c r="C15683" s="69" t="s">
        <v>212</v>
      </c>
      <c r="D15683" s="69" t="s">
        <v>1937</v>
      </c>
      <c r="E15683" s="69" t="s">
        <v>2784</v>
      </c>
      <c r="F15683" s="69">
        <v>2236</v>
      </c>
      <c r="G15683" s="69" t="s">
        <v>1949</v>
      </c>
    </row>
    <row r="15684" spans="1:7" ht="14.4">
      <c r="A15684" s="27" t="str">
        <f>VLOOKUP(C15684,'user list'!A:B,2,0)</f>
        <v>OCAs</v>
      </c>
      <c r="B15684" s="172">
        <v>45821.421203703707</v>
      </c>
      <c r="C15684" s="69" t="s">
        <v>279</v>
      </c>
      <c r="D15684" s="69" t="s">
        <v>1937</v>
      </c>
      <c r="E15684" s="69" t="s">
        <v>2810</v>
      </c>
      <c r="F15684" s="69">
        <v>2274</v>
      </c>
      <c r="G15684" s="69" t="s">
        <v>2440</v>
      </c>
    </row>
    <row r="15685" spans="1:7" ht="14.4">
      <c r="A15685" s="27" t="str">
        <f>VLOOKUP(C15685,'user list'!A:B,2,0)</f>
        <v>Admin</v>
      </c>
      <c r="B15685" s="172">
        <v>45821.421203703707</v>
      </c>
      <c r="C15685" s="69" t="s">
        <v>186</v>
      </c>
      <c r="D15685" s="69" t="s">
        <v>1937</v>
      </c>
      <c r="E15685" s="69" t="s">
        <v>2810</v>
      </c>
      <c r="F15685" s="69">
        <v>2274</v>
      </c>
      <c r="G15685" s="69" t="s">
        <v>1948</v>
      </c>
    </row>
    <row r="15686" spans="1:7" ht="14.4">
      <c r="A15686" s="27" t="str">
        <f>VLOOKUP(C15686,'user list'!A:B,2,0)</f>
        <v>Admin</v>
      </c>
      <c r="B15686" s="172">
        <v>45821.421203703707</v>
      </c>
      <c r="C15686" s="69" t="s">
        <v>186</v>
      </c>
      <c r="D15686" s="69" t="s">
        <v>1937</v>
      </c>
      <c r="E15686" s="69" t="s">
        <v>2810</v>
      </c>
      <c r="F15686" s="69">
        <v>2274</v>
      </c>
      <c r="G15686" s="69" t="s">
        <v>1948</v>
      </c>
    </row>
    <row r="15687" spans="1:7" ht="14.4">
      <c r="A15687" s="27" t="str">
        <f>VLOOKUP(C15687,'user list'!A:B,2,0)</f>
        <v>Admin</v>
      </c>
      <c r="B15687" s="172">
        <v>45821.421203703707</v>
      </c>
      <c r="C15687" s="69" t="s">
        <v>186</v>
      </c>
      <c r="D15687" s="69" t="s">
        <v>1937</v>
      </c>
      <c r="E15687" s="69" t="s">
        <v>2810</v>
      </c>
      <c r="F15687" s="69">
        <v>2274</v>
      </c>
      <c r="G15687" s="69" t="s">
        <v>1948</v>
      </c>
    </row>
    <row r="15688" spans="1:7" ht="14.4">
      <c r="A15688" s="27" t="str">
        <f>VLOOKUP(C15688,'user list'!A:B,2,0)</f>
        <v>Admin</v>
      </c>
      <c r="B15688" s="172">
        <v>45821.421203703707</v>
      </c>
      <c r="C15688" s="69" t="s">
        <v>186</v>
      </c>
      <c r="D15688" s="69" t="s">
        <v>1937</v>
      </c>
      <c r="E15688" s="69" t="s">
        <v>2810</v>
      </c>
      <c r="F15688" s="69">
        <v>2274</v>
      </c>
      <c r="G15688" s="69" t="s">
        <v>1947</v>
      </c>
    </row>
    <row r="15689" spans="1:7" ht="14.4">
      <c r="A15689" s="27" t="str">
        <f>VLOOKUP(C15689,'user list'!A:B,2,0)</f>
        <v>OCAs</v>
      </c>
      <c r="B15689" s="172">
        <v>45821.421273148146</v>
      </c>
      <c r="C15689" s="69" t="s">
        <v>279</v>
      </c>
      <c r="D15689" s="69" t="s">
        <v>1937</v>
      </c>
      <c r="E15689" s="69" t="s">
        <v>2810</v>
      </c>
      <c r="F15689" s="69">
        <v>2274</v>
      </c>
      <c r="G15689" s="69" t="s">
        <v>1939</v>
      </c>
    </row>
    <row r="15690" spans="1:7" ht="14.4">
      <c r="A15690" s="27" t="str">
        <f>VLOOKUP(C15690,'user list'!A:B,2,0)</f>
        <v>OCAs</v>
      </c>
      <c r="B15690" s="172">
        <v>45821.421886574077</v>
      </c>
      <c r="C15690" s="69" t="s">
        <v>279</v>
      </c>
      <c r="D15690" s="69" t="s">
        <v>1937</v>
      </c>
      <c r="E15690" s="69" t="s">
        <v>2809</v>
      </c>
      <c r="F15690" s="69">
        <v>2273</v>
      </c>
      <c r="G15690" s="69" t="s">
        <v>1939</v>
      </c>
    </row>
    <row r="15691" spans="1:7" ht="14.4">
      <c r="A15691" s="27" t="str">
        <f>VLOOKUP(C15691,'user list'!A:B,2,0)</f>
        <v>OCM</v>
      </c>
      <c r="B15691" s="172">
        <v>45821.422592592593</v>
      </c>
      <c r="C15691" s="69" t="s">
        <v>242</v>
      </c>
      <c r="D15691" s="69" t="s">
        <v>1937</v>
      </c>
      <c r="E15691" s="69" t="s">
        <v>2039</v>
      </c>
      <c r="F15691" s="69">
        <v>2275</v>
      </c>
      <c r="G15691" s="69" t="s">
        <v>2440</v>
      </c>
    </row>
    <row r="15692" spans="1:7" ht="14.4">
      <c r="A15692" s="27" t="str">
        <f>VLOOKUP(C15692,'user list'!A:B,2,0)</f>
        <v>Admin</v>
      </c>
      <c r="B15692" s="172">
        <v>45821.422592592593</v>
      </c>
      <c r="C15692" s="69" t="s">
        <v>186</v>
      </c>
      <c r="D15692" s="69" t="s">
        <v>1937</v>
      </c>
      <c r="E15692" s="69" t="s">
        <v>2039</v>
      </c>
      <c r="F15692" s="69">
        <v>2275</v>
      </c>
      <c r="G15692" s="69" t="s">
        <v>1948</v>
      </c>
    </row>
    <row r="15693" spans="1:7" ht="14.4">
      <c r="A15693" s="27" t="str">
        <f>VLOOKUP(C15693,'user list'!A:B,2,0)</f>
        <v>Admin</v>
      </c>
      <c r="B15693" s="172">
        <v>45821.422592592593</v>
      </c>
      <c r="C15693" s="69" t="s">
        <v>186</v>
      </c>
      <c r="D15693" s="69" t="s">
        <v>1937</v>
      </c>
      <c r="E15693" s="69" t="s">
        <v>2039</v>
      </c>
      <c r="F15693" s="69">
        <v>2275</v>
      </c>
      <c r="G15693" s="69" t="s">
        <v>1947</v>
      </c>
    </row>
    <row r="15694" spans="1:7" ht="14.4">
      <c r="A15694" s="27" t="str">
        <f>VLOOKUP(C15694,'user list'!A:B,2,0)</f>
        <v>Admin</v>
      </c>
      <c r="B15694" s="172">
        <v>45821.422592592593</v>
      </c>
      <c r="C15694" s="69" t="s">
        <v>186</v>
      </c>
      <c r="D15694" s="69" t="s">
        <v>1937</v>
      </c>
      <c r="E15694" s="69" t="s">
        <v>2039</v>
      </c>
      <c r="F15694" s="69">
        <v>2275</v>
      </c>
      <c r="G15694" s="69" t="s">
        <v>1948</v>
      </c>
    </row>
    <row r="15695" spans="1:7" ht="14.4">
      <c r="A15695" s="27" t="str">
        <f>VLOOKUP(C15695,'user list'!A:B,2,0)</f>
        <v>Admin</v>
      </c>
      <c r="B15695" s="172">
        <v>45821.422592592593</v>
      </c>
      <c r="C15695" s="69" t="s">
        <v>186</v>
      </c>
      <c r="D15695" s="69" t="s">
        <v>1937</v>
      </c>
      <c r="E15695" s="69" t="s">
        <v>2039</v>
      </c>
      <c r="F15695" s="69">
        <v>2275</v>
      </c>
      <c r="G15695" s="69" t="s">
        <v>1948</v>
      </c>
    </row>
    <row r="15696" spans="1:7" ht="14.4">
      <c r="A15696" s="27" t="str">
        <f>VLOOKUP(C15696,'user list'!A:B,2,0)</f>
        <v>CTO</v>
      </c>
      <c r="B15696" s="172">
        <v>45821.424155092594</v>
      </c>
      <c r="C15696" s="69" t="s">
        <v>207</v>
      </c>
      <c r="D15696" s="69" t="s">
        <v>1937</v>
      </c>
      <c r="E15696" s="69">
        <v>2276</v>
      </c>
      <c r="F15696" s="69">
        <v>2276</v>
      </c>
      <c r="G15696" s="69" t="s">
        <v>2440</v>
      </c>
    </row>
    <row r="15697" spans="1:7" ht="14.4">
      <c r="A15697" s="27" t="str">
        <f>VLOOKUP(C15697,'user list'!A:B,2,0)</f>
        <v>Admin</v>
      </c>
      <c r="B15697" s="172">
        <v>45821.424155092594</v>
      </c>
      <c r="C15697" s="69" t="s">
        <v>186</v>
      </c>
      <c r="D15697" s="69" t="s">
        <v>1937</v>
      </c>
      <c r="E15697" s="69">
        <v>2276</v>
      </c>
      <c r="F15697" s="69">
        <v>2276</v>
      </c>
      <c r="G15697" s="69" t="s">
        <v>1948</v>
      </c>
    </row>
    <row r="15698" spans="1:7" ht="14.4">
      <c r="A15698" s="27" t="str">
        <f>VLOOKUP(C15698,'user list'!A:B,2,0)</f>
        <v>Admin</v>
      </c>
      <c r="B15698" s="172">
        <v>45821.424155092594</v>
      </c>
      <c r="C15698" s="69" t="s">
        <v>186</v>
      </c>
      <c r="D15698" s="69" t="s">
        <v>1937</v>
      </c>
      <c r="E15698" s="69">
        <v>2276</v>
      </c>
      <c r="F15698" s="69">
        <v>2276</v>
      </c>
      <c r="G15698" s="69" t="s">
        <v>1948</v>
      </c>
    </row>
    <row r="15699" spans="1:7" ht="14.4">
      <c r="A15699" s="27" t="str">
        <f>VLOOKUP(C15699,'user list'!A:B,2,0)</f>
        <v>CTO</v>
      </c>
      <c r="B15699" s="172">
        <v>45821.424421296295</v>
      </c>
      <c r="C15699" s="69" t="s">
        <v>207</v>
      </c>
      <c r="D15699" s="69" t="s">
        <v>1937</v>
      </c>
      <c r="E15699" s="69" t="s">
        <v>2470</v>
      </c>
      <c r="F15699" s="69">
        <v>1781</v>
      </c>
      <c r="G15699" s="69" t="s">
        <v>1939</v>
      </c>
    </row>
    <row r="15700" spans="1:7" ht="14.4">
      <c r="A15700" s="27" t="str">
        <f>VLOOKUP(C15700,'user list'!A:B,2,0)</f>
        <v>DSQC</v>
      </c>
      <c r="B15700" s="172">
        <v>45821.424444444441</v>
      </c>
      <c r="C15700" s="69" t="s">
        <v>214</v>
      </c>
      <c r="D15700" s="69" t="s">
        <v>1937</v>
      </c>
      <c r="E15700" s="69" t="s">
        <v>2784</v>
      </c>
      <c r="F15700" s="69">
        <v>2236</v>
      </c>
      <c r="G15700" s="69" t="s">
        <v>1939</v>
      </c>
    </row>
    <row r="15701" spans="1:7" ht="14.4">
      <c r="A15701" s="27" t="str">
        <f>VLOOKUP(C15701,'user list'!A:B,2,0)</f>
        <v>Admin</v>
      </c>
      <c r="B15701" s="172">
        <v>45821.424699074072</v>
      </c>
      <c r="C15701" s="69" t="s">
        <v>186</v>
      </c>
      <c r="D15701" s="69" t="s">
        <v>1937</v>
      </c>
      <c r="E15701" s="69" t="s">
        <v>1974</v>
      </c>
      <c r="F15701" s="69">
        <v>2270</v>
      </c>
      <c r="G15701" s="69" t="s">
        <v>1948</v>
      </c>
    </row>
    <row r="15702" spans="1:7" ht="14.4">
      <c r="A15702" s="27" t="str">
        <f>VLOOKUP(C15702,'user list'!A:B,2,0)</f>
        <v>Admin</v>
      </c>
      <c r="B15702" s="172">
        <v>45821.425405092596</v>
      </c>
      <c r="C15702" s="69" t="s">
        <v>186</v>
      </c>
      <c r="D15702" s="69" t="s">
        <v>1937</v>
      </c>
      <c r="E15702" s="69" t="s">
        <v>1991</v>
      </c>
      <c r="F15702" s="69">
        <v>2271</v>
      </c>
      <c r="G15702" s="69" t="s">
        <v>1948</v>
      </c>
    </row>
    <row r="15703" spans="1:7" ht="14.4">
      <c r="A15703" s="27" t="str">
        <f>VLOOKUP(C15703,'user list'!A:B,2,0)</f>
        <v>DSQC</v>
      </c>
      <c r="B15703" s="172">
        <v>45821.425462962965</v>
      </c>
      <c r="C15703" s="69" t="s">
        <v>214</v>
      </c>
      <c r="D15703" s="69" t="s">
        <v>1937</v>
      </c>
      <c r="E15703" s="69" t="s">
        <v>2784</v>
      </c>
      <c r="F15703" s="69">
        <v>2236</v>
      </c>
      <c r="G15703" s="69" t="s">
        <v>1947</v>
      </c>
    </row>
    <row r="15704" spans="1:7" ht="14.4">
      <c r="A15704" s="27" t="str">
        <f>VLOOKUP(C15704,'user list'!A:B,2,0)</f>
        <v>DSQC</v>
      </c>
      <c r="B15704" s="172">
        <v>45821.425462962965</v>
      </c>
      <c r="C15704" s="69" t="s">
        <v>214</v>
      </c>
      <c r="D15704" s="69" t="s">
        <v>1937</v>
      </c>
      <c r="E15704" s="69" t="s">
        <v>2784</v>
      </c>
      <c r="F15704" s="69">
        <v>2236</v>
      </c>
      <c r="G15704" s="69" t="s">
        <v>1948</v>
      </c>
    </row>
    <row r="15705" spans="1:7" ht="14.4">
      <c r="A15705" s="27" t="str">
        <f>VLOOKUP(C15705,'user list'!A:B,2,0)</f>
        <v>DSQC</v>
      </c>
      <c r="B15705" s="172">
        <v>45821.425462962965</v>
      </c>
      <c r="C15705" s="69" t="s">
        <v>214</v>
      </c>
      <c r="D15705" s="69" t="s">
        <v>1937</v>
      </c>
      <c r="E15705" s="69" t="s">
        <v>2784</v>
      </c>
      <c r="F15705" s="69">
        <v>2236</v>
      </c>
      <c r="G15705" s="69" t="s">
        <v>1939</v>
      </c>
    </row>
    <row r="15706" spans="1:7" ht="14.4">
      <c r="A15706" s="27" t="str">
        <f>VLOOKUP(C15706,'user list'!A:B,2,0)</f>
        <v>Admin</v>
      </c>
      <c r="B15706" s="172">
        <v>45821.425462962965</v>
      </c>
      <c r="C15706" s="69" t="s">
        <v>186</v>
      </c>
      <c r="D15706" s="69" t="s">
        <v>1937</v>
      </c>
      <c r="E15706" s="69" t="s">
        <v>2784</v>
      </c>
      <c r="F15706" s="69">
        <v>2236</v>
      </c>
      <c r="G15706" s="69" t="s">
        <v>1948</v>
      </c>
    </row>
    <row r="15707" spans="1:7" ht="14.4">
      <c r="A15707" s="27" t="str">
        <f>VLOOKUP(C15707,'user list'!A:B,2,0)</f>
        <v>Admin</v>
      </c>
      <c r="B15707" s="172">
        <v>45821.425740740742</v>
      </c>
      <c r="C15707" s="69" t="s">
        <v>186</v>
      </c>
      <c r="D15707" s="69" t="s">
        <v>1937</v>
      </c>
      <c r="E15707" s="69" t="s">
        <v>2784</v>
      </c>
      <c r="F15707" s="69">
        <v>2236</v>
      </c>
      <c r="G15707" s="69" t="s">
        <v>1939</v>
      </c>
    </row>
    <row r="15708" spans="1:7" ht="14.4">
      <c r="A15708" s="27" t="str">
        <f>VLOOKUP(C15708,'user list'!A:B,2,0)</f>
        <v>CTO</v>
      </c>
      <c r="B15708" s="172">
        <v>45821.425740740742</v>
      </c>
      <c r="C15708" s="69" t="s">
        <v>207</v>
      </c>
      <c r="D15708" s="69" t="s">
        <v>1937</v>
      </c>
      <c r="E15708" s="69">
        <v>2276</v>
      </c>
      <c r="F15708" s="69">
        <v>2276</v>
      </c>
      <c r="G15708" s="69" t="s">
        <v>1939</v>
      </c>
    </row>
    <row r="15709" spans="1:7" ht="14.4">
      <c r="A15709" s="27" t="str">
        <f>VLOOKUP(C15709,'user list'!A:B,2,0)</f>
        <v>DSQC</v>
      </c>
      <c r="B15709" s="172">
        <v>45821.426134259258</v>
      </c>
      <c r="C15709" s="69" t="s">
        <v>214</v>
      </c>
      <c r="D15709" s="69" t="s">
        <v>1937</v>
      </c>
      <c r="E15709" s="69" t="s">
        <v>1960</v>
      </c>
      <c r="F15709" s="69">
        <v>347</v>
      </c>
      <c r="G15709" s="69" t="s">
        <v>1939</v>
      </c>
    </row>
    <row r="15710" spans="1:7" ht="14.4">
      <c r="A15710" s="27" t="str">
        <f>VLOOKUP(C15710,'user list'!A:B,2,0)</f>
        <v>DPOS</v>
      </c>
      <c r="B15710" s="172">
        <v>45821.426261574074</v>
      </c>
      <c r="C15710" s="69" t="s">
        <v>213</v>
      </c>
      <c r="D15710" s="69" t="s">
        <v>1937</v>
      </c>
      <c r="E15710" s="69" t="s">
        <v>2784</v>
      </c>
      <c r="F15710" s="69">
        <v>2236</v>
      </c>
      <c r="G15710" s="69" t="s">
        <v>1939</v>
      </c>
    </row>
    <row r="15711" spans="1:7" ht="14.4">
      <c r="A15711" s="27" t="str">
        <f>VLOOKUP(C15711,'user list'!A:B,2,0)</f>
        <v>OCM</v>
      </c>
      <c r="B15711" s="172">
        <v>45821.42633101852</v>
      </c>
      <c r="C15711" s="69" t="s">
        <v>242</v>
      </c>
      <c r="D15711" s="69" t="s">
        <v>1937</v>
      </c>
      <c r="E15711" s="69" t="s">
        <v>2047</v>
      </c>
      <c r="F15711" s="69">
        <v>2277</v>
      </c>
      <c r="G15711" s="69" t="s">
        <v>2440</v>
      </c>
    </row>
    <row r="15712" spans="1:7" ht="14.4">
      <c r="A15712" s="27" t="str">
        <f>VLOOKUP(C15712,'user list'!A:B,2,0)</f>
        <v>Admin</v>
      </c>
      <c r="B15712" s="172">
        <v>45821.42633101852</v>
      </c>
      <c r="C15712" s="69" t="s">
        <v>186</v>
      </c>
      <c r="D15712" s="69" t="s">
        <v>1937</v>
      </c>
      <c r="E15712" s="69" t="s">
        <v>2047</v>
      </c>
      <c r="F15712" s="69">
        <v>2277</v>
      </c>
      <c r="G15712" s="69" t="s">
        <v>1948</v>
      </c>
    </row>
    <row r="15713" spans="1:7" ht="14.4">
      <c r="A15713" s="27" t="str">
        <f>VLOOKUP(C15713,'user list'!A:B,2,0)</f>
        <v>Admin</v>
      </c>
      <c r="B15713" s="172">
        <v>45821.42633101852</v>
      </c>
      <c r="C15713" s="69" t="s">
        <v>186</v>
      </c>
      <c r="D15713" s="69" t="s">
        <v>1937</v>
      </c>
      <c r="E15713" s="69" t="s">
        <v>2047</v>
      </c>
      <c r="F15713" s="69">
        <v>2277</v>
      </c>
      <c r="G15713" s="69" t="s">
        <v>1947</v>
      </c>
    </row>
    <row r="15714" spans="1:7" ht="14.4">
      <c r="A15714" s="27" t="str">
        <f>VLOOKUP(C15714,'user list'!A:B,2,0)</f>
        <v>Admin</v>
      </c>
      <c r="B15714" s="172">
        <v>45821.42633101852</v>
      </c>
      <c r="C15714" s="69" t="s">
        <v>186</v>
      </c>
      <c r="D15714" s="69" t="s">
        <v>1937</v>
      </c>
      <c r="E15714" s="69" t="s">
        <v>2047</v>
      </c>
      <c r="F15714" s="69">
        <v>2277</v>
      </c>
      <c r="G15714" s="69" t="s">
        <v>1948</v>
      </c>
    </row>
    <row r="15715" spans="1:7" ht="14.4">
      <c r="A15715" s="27" t="str">
        <f>VLOOKUP(C15715,'user list'!A:B,2,0)</f>
        <v>Admin</v>
      </c>
      <c r="B15715" s="172">
        <v>45821.426342592589</v>
      </c>
      <c r="C15715" s="69" t="s">
        <v>186</v>
      </c>
      <c r="D15715" s="69" t="s">
        <v>1937</v>
      </c>
      <c r="E15715" s="69" t="s">
        <v>2047</v>
      </c>
      <c r="F15715" s="69">
        <v>2277</v>
      </c>
      <c r="G15715" s="69" t="s">
        <v>1948</v>
      </c>
    </row>
    <row r="15716" spans="1:7" ht="14.4">
      <c r="A15716" s="27" t="str">
        <f>VLOOKUP(C15716,'user list'!A:B,2,0)</f>
        <v>DPOS</v>
      </c>
      <c r="B15716" s="172">
        <v>45821.426539351851</v>
      </c>
      <c r="C15716" s="69" t="s">
        <v>213</v>
      </c>
      <c r="D15716" s="69" t="s">
        <v>1937</v>
      </c>
      <c r="E15716" s="69" t="s">
        <v>2784</v>
      </c>
      <c r="F15716" s="69">
        <v>2236</v>
      </c>
      <c r="G15716" s="69" t="s">
        <v>1947</v>
      </c>
    </row>
    <row r="15717" spans="1:7" ht="14.4">
      <c r="A15717" s="27" t="str">
        <f>VLOOKUP(C15717,'user list'!A:B,2,0)</f>
        <v>DPOS</v>
      </c>
      <c r="B15717" s="172">
        <v>45821.426539351851</v>
      </c>
      <c r="C15717" s="69" t="s">
        <v>213</v>
      </c>
      <c r="D15717" s="69" t="s">
        <v>1937</v>
      </c>
      <c r="E15717" s="69" t="s">
        <v>2784</v>
      </c>
      <c r="F15717" s="69">
        <v>2236</v>
      </c>
      <c r="G15717" s="69" t="s">
        <v>1948</v>
      </c>
    </row>
    <row r="15718" spans="1:7" ht="14.4">
      <c r="A15718" s="27" t="str">
        <f>VLOOKUP(C15718,'user list'!A:B,2,0)</f>
        <v>DPOS</v>
      </c>
      <c r="B15718" s="172">
        <v>45821.426539351851</v>
      </c>
      <c r="C15718" s="69" t="s">
        <v>213</v>
      </c>
      <c r="D15718" s="69" t="s">
        <v>1937</v>
      </c>
      <c r="E15718" s="69" t="s">
        <v>2784</v>
      </c>
      <c r="F15718" s="69">
        <v>2236</v>
      </c>
      <c r="G15718" s="69" t="s">
        <v>1939</v>
      </c>
    </row>
    <row r="15719" spans="1:7" ht="14.4">
      <c r="A15719" s="27" t="str">
        <f>VLOOKUP(C15719,'user list'!A:B,2,0)</f>
        <v>Admin</v>
      </c>
      <c r="B15719" s="172">
        <v>45821.426539351851</v>
      </c>
      <c r="C15719" s="69" t="s">
        <v>186</v>
      </c>
      <c r="D15719" s="69" t="s">
        <v>1937</v>
      </c>
      <c r="E15719" s="69" t="s">
        <v>2784</v>
      </c>
      <c r="F15719" s="69">
        <v>2236</v>
      </c>
      <c r="G15719" s="69" t="s">
        <v>1948</v>
      </c>
    </row>
    <row r="15720" spans="1:7" ht="14.4">
      <c r="A15720" s="27" t="str">
        <f>VLOOKUP(C15720,'user list'!A:B,2,0)</f>
        <v>DPOS</v>
      </c>
      <c r="B15720" s="172">
        <v>45821.427152777775</v>
      </c>
      <c r="C15720" s="69" t="s">
        <v>213</v>
      </c>
      <c r="D15720" s="69" t="s">
        <v>1937</v>
      </c>
      <c r="E15720" s="69" t="s">
        <v>2784</v>
      </c>
      <c r="F15720" s="69">
        <v>2236</v>
      </c>
      <c r="G15720" s="69" t="s">
        <v>1939</v>
      </c>
    </row>
    <row r="15721" spans="1:7" ht="14.4">
      <c r="A15721" s="27" t="str">
        <f>VLOOKUP(C15721,'user list'!A:B,2,0)</f>
        <v>DPOS</v>
      </c>
      <c r="B15721" s="172">
        <v>45821.427349537036</v>
      </c>
      <c r="C15721" s="69" t="s">
        <v>213</v>
      </c>
      <c r="D15721" s="69" t="s">
        <v>1937</v>
      </c>
      <c r="E15721" s="69" t="s">
        <v>2784</v>
      </c>
      <c r="F15721" s="69">
        <v>2236</v>
      </c>
      <c r="G15721" s="69" t="s">
        <v>2441</v>
      </c>
    </row>
    <row r="15722" spans="1:7" ht="14.4">
      <c r="A15722" s="27" t="str">
        <f>VLOOKUP(C15722,'user list'!A:B,2,0)</f>
        <v>OCM</v>
      </c>
      <c r="B15722" s="172">
        <v>45821.427858796298</v>
      </c>
      <c r="C15722" s="69" t="s">
        <v>230</v>
      </c>
      <c r="D15722" s="69" t="s">
        <v>1937</v>
      </c>
      <c r="E15722" s="69" t="s">
        <v>2039</v>
      </c>
      <c r="F15722" s="69">
        <v>2278</v>
      </c>
      <c r="G15722" s="69" t="s">
        <v>2440</v>
      </c>
    </row>
    <row r="15723" spans="1:7" ht="14.4">
      <c r="A15723" s="27" t="str">
        <f>VLOOKUP(C15723,'user list'!A:B,2,0)</f>
        <v>Admin</v>
      </c>
      <c r="B15723" s="172">
        <v>45821.427858796298</v>
      </c>
      <c r="C15723" s="69" t="s">
        <v>186</v>
      </c>
      <c r="D15723" s="69" t="s">
        <v>1937</v>
      </c>
      <c r="E15723" s="69" t="s">
        <v>2039</v>
      </c>
      <c r="F15723" s="69">
        <v>2278</v>
      </c>
      <c r="G15723" s="69" t="s">
        <v>1948</v>
      </c>
    </row>
    <row r="15724" spans="1:7" ht="14.4">
      <c r="A15724" s="27" t="str">
        <f>VLOOKUP(C15724,'user list'!A:B,2,0)</f>
        <v>Admin</v>
      </c>
      <c r="B15724" s="172">
        <v>45821.427858796298</v>
      </c>
      <c r="C15724" s="69" t="s">
        <v>186</v>
      </c>
      <c r="D15724" s="69" t="s">
        <v>1937</v>
      </c>
      <c r="E15724" s="69" t="s">
        <v>2039</v>
      </c>
      <c r="F15724" s="69">
        <v>2278</v>
      </c>
      <c r="G15724" s="69" t="s">
        <v>1947</v>
      </c>
    </row>
    <row r="15725" spans="1:7" ht="14.4">
      <c r="A15725" s="27" t="str">
        <f>VLOOKUP(C15725,'user list'!A:B,2,0)</f>
        <v>Admin</v>
      </c>
      <c r="B15725" s="172">
        <v>45821.427870370368</v>
      </c>
      <c r="C15725" s="69" t="s">
        <v>186</v>
      </c>
      <c r="D15725" s="69" t="s">
        <v>1937</v>
      </c>
      <c r="E15725" s="69" t="s">
        <v>2039</v>
      </c>
      <c r="F15725" s="69">
        <v>2278</v>
      </c>
      <c r="G15725" s="69" t="s">
        <v>1948</v>
      </c>
    </row>
    <row r="15726" spans="1:7" ht="14.4">
      <c r="A15726" s="27" t="str">
        <f>VLOOKUP(C15726,'user list'!A:B,2,0)</f>
        <v>Admin</v>
      </c>
      <c r="B15726" s="172">
        <v>45821.427870370368</v>
      </c>
      <c r="C15726" s="69" t="s">
        <v>186</v>
      </c>
      <c r="D15726" s="69" t="s">
        <v>1937</v>
      </c>
      <c r="E15726" s="69" t="s">
        <v>2039</v>
      </c>
      <c r="F15726" s="69">
        <v>2278</v>
      </c>
      <c r="G15726" s="69" t="s">
        <v>1948</v>
      </c>
    </row>
    <row r="15727" spans="1:7" ht="14.4">
      <c r="A15727" s="27" t="str">
        <f>VLOOKUP(C15727,'user list'!A:B,2,0)</f>
        <v>Admin</v>
      </c>
      <c r="B15727" s="172">
        <v>45821.428020833337</v>
      </c>
      <c r="C15727" s="69" t="s">
        <v>186</v>
      </c>
      <c r="D15727" s="69" t="s">
        <v>1937</v>
      </c>
      <c r="E15727" s="69" t="s">
        <v>2784</v>
      </c>
      <c r="F15727" s="69">
        <v>2236</v>
      </c>
      <c r="G15727" s="69" t="s">
        <v>1939</v>
      </c>
    </row>
    <row r="15728" spans="1:7" ht="14.4">
      <c r="A15728" s="27" t="str">
        <f>VLOOKUP(C15728,'user list'!A:B,2,0)</f>
        <v>CTO</v>
      </c>
      <c r="B15728" s="172">
        <v>45821.428738425922</v>
      </c>
      <c r="C15728" s="69" t="s">
        <v>207</v>
      </c>
      <c r="D15728" s="69" t="s">
        <v>1937</v>
      </c>
      <c r="E15728" s="69">
        <v>2276</v>
      </c>
      <c r="F15728" s="69">
        <v>2276</v>
      </c>
      <c r="G15728" s="69" t="s">
        <v>1939</v>
      </c>
    </row>
    <row r="15729" spans="1:7" ht="14.4">
      <c r="A15729" s="27" t="str">
        <f>VLOOKUP(C15729,'user list'!A:B,2,0)</f>
        <v>CTO</v>
      </c>
      <c r="B15729" s="172">
        <v>45821.428738425922</v>
      </c>
      <c r="C15729" s="69" t="s">
        <v>207</v>
      </c>
      <c r="D15729" s="69" t="s">
        <v>1937</v>
      </c>
      <c r="E15729" s="69">
        <v>2276</v>
      </c>
      <c r="F15729" s="69">
        <v>2276</v>
      </c>
      <c r="G15729" s="69" t="s">
        <v>1939</v>
      </c>
    </row>
    <row r="15730" spans="1:7" ht="14.4">
      <c r="A15730" s="27" t="str">
        <f>VLOOKUP(C15730,'user list'!A:B,2,0)</f>
        <v>CTO</v>
      </c>
      <c r="B15730" s="172">
        <v>45821.42895833333</v>
      </c>
      <c r="C15730" s="69" t="s">
        <v>207</v>
      </c>
      <c r="D15730" s="69" t="s">
        <v>1937</v>
      </c>
      <c r="E15730" s="69">
        <v>2276</v>
      </c>
      <c r="F15730" s="69">
        <v>2276</v>
      </c>
      <c r="G15730" s="69" t="s">
        <v>1939</v>
      </c>
    </row>
    <row r="15731" spans="1:7" ht="14.4">
      <c r="A15731" s="27" t="str">
        <f>VLOOKUP(C15731,'user list'!A:B,2,0)</f>
        <v>CTO</v>
      </c>
      <c r="B15731" s="172">
        <v>45821.42895833333</v>
      </c>
      <c r="C15731" s="69" t="s">
        <v>207</v>
      </c>
      <c r="D15731" s="69" t="s">
        <v>1937</v>
      </c>
      <c r="E15731" s="69">
        <v>2276</v>
      </c>
      <c r="F15731" s="69">
        <v>2276</v>
      </c>
      <c r="G15731" s="69" t="s">
        <v>1939</v>
      </c>
    </row>
    <row r="15732" spans="1:7" ht="14.4">
      <c r="A15732" s="27" t="str">
        <f>VLOOKUP(C15732,'user list'!A:B,2,0)</f>
        <v>Admin</v>
      </c>
      <c r="B15732" s="172">
        <v>45821.429606481484</v>
      </c>
      <c r="C15732" s="69" t="s">
        <v>186</v>
      </c>
      <c r="D15732" s="69" t="s">
        <v>1937</v>
      </c>
      <c r="E15732" s="69" t="s">
        <v>2039</v>
      </c>
      <c r="F15732" s="69">
        <v>2275</v>
      </c>
      <c r="G15732" s="69" t="s">
        <v>1948</v>
      </c>
    </row>
    <row r="15733" spans="1:7" ht="14.4">
      <c r="A15733" s="27" t="str">
        <f>VLOOKUP(C15733,'user list'!A:B,2,0)</f>
        <v>CCRD</v>
      </c>
      <c r="B15733" s="172">
        <v>45821.430763888886</v>
      </c>
      <c r="C15733" s="69" t="s">
        <v>282</v>
      </c>
      <c r="D15733" s="69" t="s">
        <v>1937</v>
      </c>
      <c r="E15733" s="69" t="s">
        <v>2784</v>
      </c>
      <c r="F15733" s="69">
        <v>2236</v>
      </c>
      <c r="G15733" s="69" t="s">
        <v>1939</v>
      </c>
    </row>
    <row r="15734" spans="1:7" ht="14.4">
      <c r="A15734" s="27" t="str">
        <f>VLOOKUP(C15734,'user list'!A:B,2,0)</f>
        <v>CTO</v>
      </c>
      <c r="B15734" s="172">
        <v>45821.431250000001</v>
      </c>
      <c r="C15734" s="69" t="s">
        <v>207</v>
      </c>
      <c r="D15734" s="69" t="s">
        <v>1937</v>
      </c>
      <c r="E15734" s="69" t="s">
        <v>2811</v>
      </c>
      <c r="F15734" s="69">
        <v>2279</v>
      </c>
      <c r="G15734" s="69" t="s">
        <v>2440</v>
      </c>
    </row>
    <row r="15735" spans="1:7" ht="14.4">
      <c r="A15735" s="27" t="str">
        <f>VLOOKUP(C15735,'user list'!A:B,2,0)</f>
        <v>Admin</v>
      </c>
      <c r="B15735" s="172">
        <v>45821.431261574071</v>
      </c>
      <c r="C15735" s="69" t="s">
        <v>186</v>
      </c>
      <c r="D15735" s="69" t="s">
        <v>1937</v>
      </c>
      <c r="E15735" s="69" t="s">
        <v>2811</v>
      </c>
      <c r="F15735" s="69">
        <v>2279</v>
      </c>
      <c r="G15735" s="69" t="s">
        <v>1948</v>
      </c>
    </row>
    <row r="15736" spans="1:7" ht="14.4">
      <c r="A15736" s="27" t="str">
        <f>VLOOKUP(C15736,'user list'!A:B,2,0)</f>
        <v>Admin</v>
      </c>
      <c r="B15736" s="172">
        <v>45821.431261574071</v>
      </c>
      <c r="C15736" s="69" t="s">
        <v>186</v>
      </c>
      <c r="D15736" s="69" t="s">
        <v>1937</v>
      </c>
      <c r="E15736" s="69" t="s">
        <v>2811</v>
      </c>
      <c r="F15736" s="69">
        <v>2279</v>
      </c>
      <c r="G15736" s="69" t="s">
        <v>1948</v>
      </c>
    </row>
    <row r="15737" spans="1:7" ht="14.4">
      <c r="A15737" s="27" t="str">
        <f>VLOOKUP(C15737,'user list'!A:B,2,0)</f>
        <v>Admin</v>
      </c>
      <c r="B15737" s="172">
        <v>45821.431261574071</v>
      </c>
      <c r="C15737" s="69" t="s">
        <v>186</v>
      </c>
      <c r="D15737" s="69" t="s">
        <v>1937</v>
      </c>
      <c r="E15737" s="69" t="s">
        <v>2811</v>
      </c>
      <c r="F15737" s="69">
        <v>2279</v>
      </c>
      <c r="G15737" s="69" t="s">
        <v>1948</v>
      </c>
    </row>
    <row r="15738" spans="1:7" ht="14.4">
      <c r="A15738" s="27" t="str">
        <f>VLOOKUP(C15738,'user list'!A:B,2,0)</f>
        <v>Admin</v>
      </c>
      <c r="B15738" s="172">
        <v>45821.431261574071</v>
      </c>
      <c r="C15738" s="69" t="s">
        <v>186</v>
      </c>
      <c r="D15738" s="69" t="s">
        <v>1937</v>
      </c>
      <c r="E15738" s="69" t="s">
        <v>2811</v>
      </c>
      <c r="F15738" s="69">
        <v>2279</v>
      </c>
      <c r="G15738" s="69" t="s">
        <v>1947</v>
      </c>
    </row>
    <row r="15739" spans="1:7" ht="14.4">
      <c r="A15739" s="27" t="str">
        <f>VLOOKUP(C15739,'user list'!A:B,2,0)</f>
        <v>CTO</v>
      </c>
      <c r="B15739" s="172">
        <v>45821.432245370372</v>
      </c>
      <c r="C15739" s="69" t="s">
        <v>207</v>
      </c>
      <c r="D15739" s="69" t="s">
        <v>1937</v>
      </c>
      <c r="E15739" s="69" t="s">
        <v>2811</v>
      </c>
      <c r="F15739" s="69">
        <v>2279</v>
      </c>
      <c r="G15739" s="69" t="s">
        <v>1939</v>
      </c>
    </row>
    <row r="15740" spans="1:7" ht="14.4">
      <c r="A15740" s="27" t="str">
        <f>VLOOKUP(C15740,'user list'!A:B,2,0)</f>
        <v>SPORTS</v>
      </c>
      <c r="B15740" s="172">
        <v>45821.432280092595</v>
      </c>
      <c r="C15740" s="69" t="s">
        <v>272</v>
      </c>
      <c r="D15740" s="69" t="s">
        <v>1937</v>
      </c>
      <c r="E15740" s="69" t="s">
        <v>2784</v>
      </c>
      <c r="F15740" s="69">
        <v>2236</v>
      </c>
      <c r="G15740" s="69" t="s">
        <v>1939</v>
      </c>
    </row>
    <row r="15741" spans="1:7" ht="14.4">
      <c r="A15741" s="27" t="str">
        <f>VLOOKUP(C15741,'user list'!A:B,2,0)</f>
        <v>Admin</v>
      </c>
      <c r="B15741" s="172">
        <v>45821.433483796296</v>
      </c>
      <c r="C15741" s="69" t="s">
        <v>186</v>
      </c>
      <c r="D15741" s="69" t="s">
        <v>1937</v>
      </c>
      <c r="E15741" s="69" t="s">
        <v>2047</v>
      </c>
      <c r="F15741" s="69">
        <v>2277</v>
      </c>
      <c r="G15741" s="69" t="s">
        <v>1948</v>
      </c>
    </row>
    <row r="15742" spans="1:7" ht="14.4">
      <c r="A15742" s="27" t="str">
        <f>VLOOKUP(C15742,'user list'!A:B,2,0)</f>
        <v>OCAs</v>
      </c>
      <c r="B15742" s="172">
        <v>45821.433969907404</v>
      </c>
      <c r="C15742" s="69" t="s">
        <v>279</v>
      </c>
      <c r="D15742" s="69" t="s">
        <v>1937</v>
      </c>
      <c r="E15742" s="69" t="s">
        <v>2784</v>
      </c>
      <c r="F15742" s="69">
        <v>2236</v>
      </c>
      <c r="G15742" s="69" t="s">
        <v>1939</v>
      </c>
    </row>
    <row r="15743" spans="1:7" ht="14.4">
      <c r="A15743" s="27" t="str">
        <f>VLOOKUP(C15743,'user list'!A:B,2,0)</f>
        <v>DOE</v>
      </c>
      <c r="B15743" s="172">
        <v>45821.434733796297</v>
      </c>
      <c r="C15743" s="69" t="s">
        <v>212</v>
      </c>
      <c r="D15743" s="69" t="s">
        <v>1937</v>
      </c>
      <c r="E15743" s="69" t="s">
        <v>2812</v>
      </c>
      <c r="F15743" s="69">
        <v>2280</v>
      </c>
      <c r="G15743" s="69" t="s">
        <v>2440</v>
      </c>
    </row>
    <row r="15744" spans="1:7" ht="14.4">
      <c r="A15744" s="27" t="str">
        <f>VLOOKUP(C15744,'user list'!A:B,2,0)</f>
        <v>Admin</v>
      </c>
      <c r="B15744" s="172">
        <v>45821.434733796297</v>
      </c>
      <c r="C15744" s="69" t="s">
        <v>186</v>
      </c>
      <c r="D15744" s="69" t="s">
        <v>1937</v>
      </c>
      <c r="E15744" s="69" t="s">
        <v>2812</v>
      </c>
      <c r="F15744" s="69">
        <v>2280</v>
      </c>
      <c r="G15744" s="69" t="s">
        <v>1948</v>
      </c>
    </row>
    <row r="15745" spans="1:7" ht="14.4">
      <c r="A15745" s="27" t="str">
        <f>VLOOKUP(C15745,'user list'!A:B,2,0)</f>
        <v>Admin</v>
      </c>
      <c r="B15745" s="172">
        <v>45821.434733796297</v>
      </c>
      <c r="C15745" s="69" t="s">
        <v>186</v>
      </c>
      <c r="D15745" s="69" t="s">
        <v>1937</v>
      </c>
      <c r="E15745" s="69" t="s">
        <v>2812</v>
      </c>
      <c r="F15745" s="69">
        <v>2280</v>
      </c>
      <c r="G15745" s="69" t="s">
        <v>1948</v>
      </c>
    </row>
    <row r="15746" spans="1:7" ht="14.4">
      <c r="A15746" s="27" t="str">
        <f>VLOOKUP(C15746,'user list'!A:B,2,0)</f>
        <v>Admin</v>
      </c>
      <c r="B15746" s="172">
        <v>45821.434733796297</v>
      </c>
      <c r="C15746" s="69" t="s">
        <v>186</v>
      </c>
      <c r="D15746" s="69" t="s">
        <v>1937</v>
      </c>
      <c r="E15746" s="69" t="s">
        <v>2812</v>
      </c>
      <c r="F15746" s="69">
        <v>2280</v>
      </c>
      <c r="G15746" s="69" t="s">
        <v>1948</v>
      </c>
    </row>
    <row r="15747" spans="1:7" ht="14.4">
      <c r="A15747" s="27" t="str">
        <f>VLOOKUP(C15747,'user list'!A:B,2,0)</f>
        <v>Admin</v>
      </c>
      <c r="B15747" s="172">
        <v>45821.434733796297</v>
      </c>
      <c r="C15747" s="69" t="s">
        <v>186</v>
      </c>
      <c r="D15747" s="69" t="s">
        <v>1937</v>
      </c>
      <c r="E15747" s="69" t="s">
        <v>2812</v>
      </c>
      <c r="F15747" s="69">
        <v>2280</v>
      </c>
      <c r="G15747" s="69" t="s">
        <v>1947</v>
      </c>
    </row>
    <row r="15748" spans="1:7" ht="14.4">
      <c r="A15748" s="27" t="str">
        <f>VLOOKUP(C15748,'user list'!A:B,2,0)</f>
        <v>DOE</v>
      </c>
      <c r="B15748" s="172">
        <v>45821.43482638889</v>
      </c>
      <c r="C15748" s="69" t="s">
        <v>212</v>
      </c>
      <c r="D15748" s="69" t="s">
        <v>1937</v>
      </c>
      <c r="E15748" s="69" t="s">
        <v>2812</v>
      </c>
      <c r="F15748" s="69">
        <v>2280</v>
      </c>
      <c r="G15748" s="69" t="s">
        <v>1939</v>
      </c>
    </row>
    <row r="15749" spans="1:7" ht="14.4">
      <c r="A15749" s="27" t="str">
        <f>VLOOKUP(C15749,'user list'!A:B,2,0)</f>
        <v>Admin</v>
      </c>
      <c r="B15749" s="172">
        <v>45821.434895833336</v>
      </c>
      <c r="C15749" s="69" t="s">
        <v>186</v>
      </c>
      <c r="D15749" s="69" t="s">
        <v>1937</v>
      </c>
      <c r="E15749" s="69" t="s">
        <v>2039</v>
      </c>
      <c r="F15749" s="69">
        <v>2278</v>
      </c>
      <c r="G15749" s="69" t="s">
        <v>1948</v>
      </c>
    </row>
    <row r="15750" spans="1:7" ht="14.4">
      <c r="A15750" s="27" t="str">
        <f>VLOOKUP(C15750,'user list'!A:B,2,0)</f>
        <v>CCRD</v>
      </c>
      <c r="B15750" s="172">
        <v>45821.435011574074</v>
      </c>
      <c r="C15750" s="69" t="s">
        <v>282</v>
      </c>
      <c r="D15750" s="69" t="s">
        <v>1937</v>
      </c>
      <c r="E15750" s="69" t="s">
        <v>2784</v>
      </c>
      <c r="F15750" s="69">
        <v>2236</v>
      </c>
      <c r="G15750" s="69" t="s">
        <v>1939</v>
      </c>
    </row>
    <row r="15751" spans="1:7" ht="14.4">
      <c r="A15751" s="27" t="str">
        <f>VLOOKUP(C15751,'user list'!A:B,2,0)</f>
        <v>DOE</v>
      </c>
      <c r="B15751" s="172">
        <v>45821.435428240744</v>
      </c>
      <c r="C15751" s="69" t="s">
        <v>212</v>
      </c>
      <c r="D15751" s="69" t="s">
        <v>1937</v>
      </c>
      <c r="E15751" s="69" t="s">
        <v>2808</v>
      </c>
      <c r="F15751" s="69">
        <v>2272</v>
      </c>
      <c r="G15751" s="69" t="s">
        <v>1939</v>
      </c>
    </row>
    <row r="15752" spans="1:7" ht="14.4">
      <c r="A15752" s="27" t="str">
        <f>VLOOKUP(C15752,'user list'!A:B,2,0)</f>
        <v>DOE</v>
      </c>
      <c r="B15752" s="172">
        <v>45821.43546296296</v>
      </c>
      <c r="C15752" s="69" t="s">
        <v>212</v>
      </c>
      <c r="D15752" s="69" t="s">
        <v>1937</v>
      </c>
      <c r="E15752" s="69" t="s">
        <v>2807</v>
      </c>
      <c r="F15752" s="69">
        <v>2269</v>
      </c>
      <c r="G15752" s="69" t="s">
        <v>1939</v>
      </c>
    </row>
    <row r="15753" spans="1:7" ht="14.4">
      <c r="A15753" s="27" t="str">
        <f>VLOOKUP(C15753,'user list'!A:B,2,0)</f>
        <v>DOE</v>
      </c>
      <c r="B15753" s="172">
        <v>45821.435486111113</v>
      </c>
      <c r="C15753" s="69" t="s">
        <v>212</v>
      </c>
      <c r="D15753" s="69" t="s">
        <v>1937</v>
      </c>
      <c r="E15753" s="69" t="s">
        <v>2806</v>
      </c>
      <c r="F15753" s="69">
        <v>2268</v>
      </c>
      <c r="G15753" s="69" t="s">
        <v>1939</v>
      </c>
    </row>
    <row r="15754" spans="1:7" ht="14.4">
      <c r="A15754" s="27" t="str">
        <f>VLOOKUP(C15754,'user list'!A:B,2,0)</f>
        <v>DOE</v>
      </c>
      <c r="B15754" s="172">
        <v>45821.43550925926</v>
      </c>
      <c r="C15754" s="69" t="s">
        <v>212</v>
      </c>
      <c r="D15754" s="69" t="s">
        <v>1937</v>
      </c>
      <c r="E15754" s="69" t="s">
        <v>2805</v>
      </c>
      <c r="F15754" s="69">
        <v>2267</v>
      </c>
      <c r="G15754" s="69" t="s">
        <v>1939</v>
      </c>
    </row>
    <row r="15755" spans="1:7" ht="14.4">
      <c r="A15755" s="27" t="str">
        <f>VLOOKUP(C15755,'user list'!A:B,2,0)</f>
        <v>DOE</v>
      </c>
      <c r="B15755" s="172">
        <v>45821.435543981483</v>
      </c>
      <c r="C15755" s="69" t="s">
        <v>212</v>
      </c>
      <c r="D15755" s="69" t="s">
        <v>1937</v>
      </c>
      <c r="E15755" s="69" t="s">
        <v>2787</v>
      </c>
      <c r="F15755" s="69">
        <v>2241</v>
      </c>
      <c r="G15755" s="69" t="s">
        <v>1939</v>
      </c>
    </row>
    <row r="15756" spans="1:7" ht="14.4">
      <c r="A15756" s="27" t="str">
        <f>VLOOKUP(C15756,'user list'!A:B,2,0)</f>
        <v>DOE</v>
      </c>
      <c r="B15756" s="172">
        <v>45821.435578703706</v>
      </c>
      <c r="C15756" s="69" t="s">
        <v>212</v>
      </c>
      <c r="D15756" s="69" t="s">
        <v>1937</v>
      </c>
      <c r="E15756" s="69" t="s">
        <v>2786</v>
      </c>
      <c r="F15756" s="69">
        <v>2240</v>
      </c>
      <c r="G15756" s="69" t="s">
        <v>1939</v>
      </c>
    </row>
    <row r="15757" spans="1:7" ht="14.4">
      <c r="A15757" s="27" t="str">
        <f>VLOOKUP(C15757,'user list'!A:B,2,0)</f>
        <v>DOE</v>
      </c>
      <c r="B15757" s="172">
        <v>45821.435682870368</v>
      </c>
      <c r="C15757" s="69" t="s">
        <v>212</v>
      </c>
      <c r="D15757" s="69" t="s">
        <v>1937</v>
      </c>
      <c r="E15757" s="69" t="s">
        <v>2785</v>
      </c>
      <c r="F15757" s="69">
        <v>2237</v>
      </c>
      <c r="G15757" s="69" t="s">
        <v>1939</v>
      </c>
    </row>
    <row r="15758" spans="1:7" ht="14.4">
      <c r="A15758" s="27" t="str">
        <f>VLOOKUP(C15758,'user list'!A:B,2,0)</f>
        <v>DOE</v>
      </c>
      <c r="B15758" s="172">
        <v>45821.435729166667</v>
      </c>
      <c r="C15758" s="69" t="s">
        <v>212</v>
      </c>
      <c r="D15758" s="69" t="s">
        <v>1937</v>
      </c>
      <c r="E15758" s="69" t="s">
        <v>2768</v>
      </c>
      <c r="F15758" s="69">
        <v>2214</v>
      </c>
      <c r="G15758" s="69" t="s">
        <v>1939</v>
      </c>
    </row>
    <row r="15759" spans="1:7" ht="14.4">
      <c r="A15759" s="27" t="str">
        <f>VLOOKUP(C15759,'user list'!A:B,2,0)</f>
        <v>DOE</v>
      </c>
      <c r="B15759" s="172">
        <v>45821.435787037037</v>
      </c>
      <c r="C15759" s="69" t="s">
        <v>212</v>
      </c>
      <c r="D15759" s="69" t="s">
        <v>1937</v>
      </c>
      <c r="E15759" s="69" t="s">
        <v>2767</v>
      </c>
      <c r="F15759" s="69">
        <v>2213</v>
      </c>
      <c r="G15759" s="69" t="s">
        <v>1939</v>
      </c>
    </row>
    <row r="15760" spans="1:7" ht="14.4">
      <c r="A15760" s="27" t="str">
        <f>VLOOKUP(C15760,'user list'!A:B,2,0)</f>
        <v>DOE</v>
      </c>
      <c r="B15760" s="172">
        <v>45821.43582175926</v>
      </c>
      <c r="C15760" s="69" t="s">
        <v>212</v>
      </c>
      <c r="D15760" s="69" t="s">
        <v>1937</v>
      </c>
      <c r="E15760" s="69" t="s">
        <v>2766</v>
      </c>
      <c r="F15760" s="69">
        <v>2212</v>
      </c>
      <c r="G15760" s="69" t="s">
        <v>1939</v>
      </c>
    </row>
    <row r="15761" spans="1:7" ht="14.4">
      <c r="A15761" s="27" t="str">
        <f>VLOOKUP(C15761,'user list'!A:B,2,0)</f>
        <v>DOE</v>
      </c>
      <c r="B15761" s="172">
        <v>45821.435856481483</v>
      </c>
      <c r="C15761" s="69" t="s">
        <v>212</v>
      </c>
      <c r="D15761" s="69" t="s">
        <v>1937</v>
      </c>
      <c r="E15761" s="69" t="s">
        <v>2765</v>
      </c>
      <c r="F15761" s="69">
        <v>2211</v>
      </c>
      <c r="G15761" s="69" t="s">
        <v>1939</v>
      </c>
    </row>
    <row r="15762" spans="1:7" ht="14.4">
      <c r="A15762" s="27" t="str">
        <f>VLOOKUP(C15762,'user list'!A:B,2,0)</f>
        <v>DOE</v>
      </c>
      <c r="B15762" s="172">
        <v>45821.435879629629</v>
      </c>
      <c r="C15762" s="69" t="s">
        <v>212</v>
      </c>
      <c r="D15762" s="69" t="s">
        <v>1937</v>
      </c>
      <c r="E15762" s="69" t="s">
        <v>2764</v>
      </c>
      <c r="F15762" s="69">
        <v>2210</v>
      </c>
      <c r="G15762" s="69" t="s">
        <v>1939</v>
      </c>
    </row>
    <row r="15763" spans="1:7" ht="14.4">
      <c r="A15763" s="27" t="str">
        <f>VLOOKUP(C15763,'user list'!A:B,2,0)</f>
        <v>DOE</v>
      </c>
      <c r="B15763" s="172">
        <v>45821.435914351852</v>
      </c>
      <c r="C15763" s="69" t="s">
        <v>212</v>
      </c>
      <c r="D15763" s="69" t="s">
        <v>1937</v>
      </c>
      <c r="E15763" s="69" t="s">
        <v>2763</v>
      </c>
      <c r="F15763" s="69">
        <v>2209</v>
      </c>
      <c r="G15763" s="69" t="s">
        <v>1939</v>
      </c>
    </row>
    <row r="15764" spans="1:7" ht="14.4">
      <c r="A15764" s="27" t="str">
        <f>VLOOKUP(C15764,'user list'!A:B,2,0)</f>
        <v>DOE</v>
      </c>
      <c r="B15764" s="172">
        <v>45821.435949074075</v>
      </c>
      <c r="C15764" s="69" t="s">
        <v>212</v>
      </c>
      <c r="D15764" s="69" t="s">
        <v>1937</v>
      </c>
      <c r="E15764" s="69" t="s">
        <v>2762</v>
      </c>
      <c r="F15764" s="69">
        <v>2207</v>
      </c>
      <c r="G15764" s="69" t="s">
        <v>1939</v>
      </c>
    </row>
    <row r="15765" spans="1:7" ht="14.4">
      <c r="A15765" s="27" t="str">
        <f>VLOOKUP(C15765,'user list'!A:B,2,0)</f>
        <v>DOE</v>
      </c>
      <c r="B15765" s="172">
        <v>45821.435995370368</v>
      </c>
      <c r="C15765" s="69" t="s">
        <v>212</v>
      </c>
      <c r="D15765" s="69" t="s">
        <v>1937</v>
      </c>
      <c r="E15765" s="69" t="s">
        <v>2761</v>
      </c>
      <c r="F15765" s="69">
        <v>2206</v>
      </c>
      <c r="G15765" s="69" t="s">
        <v>1939</v>
      </c>
    </row>
    <row r="15766" spans="1:7" ht="14.4">
      <c r="A15766" s="27" t="str">
        <f>VLOOKUP(C15766,'user list'!A:B,2,0)</f>
        <v>OCM</v>
      </c>
      <c r="B15766" s="172">
        <v>45821.436307870368</v>
      </c>
      <c r="C15766" s="69" t="s">
        <v>242</v>
      </c>
      <c r="D15766" s="69" t="s">
        <v>1937</v>
      </c>
      <c r="E15766" s="69" t="s">
        <v>2001</v>
      </c>
      <c r="F15766" s="69">
        <v>2281</v>
      </c>
      <c r="G15766" s="69" t="s">
        <v>2440</v>
      </c>
    </row>
    <row r="15767" spans="1:7" ht="14.4">
      <c r="A15767" s="27" t="str">
        <f>VLOOKUP(C15767,'user list'!A:B,2,0)</f>
        <v>Admin</v>
      </c>
      <c r="B15767" s="172">
        <v>45821.436307870368</v>
      </c>
      <c r="C15767" s="69" t="s">
        <v>186</v>
      </c>
      <c r="D15767" s="69" t="s">
        <v>1937</v>
      </c>
      <c r="E15767" s="69" t="s">
        <v>2001</v>
      </c>
      <c r="F15767" s="69">
        <v>2281</v>
      </c>
      <c r="G15767" s="69" t="s">
        <v>1948</v>
      </c>
    </row>
    <row r="15768" spans="1:7" ht="14.4">
      <c r="A15768" s="27" t="str">
        <f>VLOOKUP(C15768,'user list'!A:B,2,0)</f>
        <v>Admin</v>
      </c>
      <c r="B15768" s="172">
        <v>45821.436319444445</v>
      </c>
      <c r="C15768" s="69" t="s">
        <v>186</v>
      </c>
      <c r="D15768" s="69" t="s">
        <v>1937</v>
      </c>
      <c r="E15768" s="69" t="s">
        <v>2001</v>
      </c>
      <c r="F15768" s="69">
        <v>2281</v>
      </c>
      <c r="G15768" s="69" t="s">
        <v>1947</v>
      </c>
    </row>
    <row r="15769" spans="1:7" ht="14.4">
      <c r="A15769" s="27" t="str">
        <f>VLOOKUP(C15769,'user list'!A:B,2,0)</f>
        <v>Admin</v>
      </c>
      <c r="B15769" s="172">
        <v>45821.436319444445</v>
      </c>
      <c r="C15769" s="69" t="s">
        <v>186</v>
      </c>
      <c r="D15769" s="69" t="s">
        <v>1937</v>
      </c>
      <c r="E15769" s="69" t="s">
        <v>2001</v>
      </c>
      <c r="F15769" s="69">
        <v>2281</v>
      </c>
      <c r="G15769" s="69" t="s">
        <v>1948</v>
      </c>
    </row>
    <row r="15770" spans="1:7" ht="14.4">
      <c r="A15770" s="27" t="str">
        <f>VLOOKUP(C15770,'user list'!A:B,2,0)</f>
        <v>Admin</v>
      </c>
      <c r="B15770" s="172">
        <v>45821.436319444445</v>
      </c>
      <c r="C15770" s="69" t="s">
        <v>186</v>
      </c>
      <c r="D15770" s="69" t="s">
        <v>1937</v>
      </c>
      <c r="E15770" s="69" t="s">
        <v>2001</v>
      </c>
      <c r="F15770" s="69">
        <v>2281</v>
      </c>
      <c r="G15770" s="69" t="s">
        <v>1948</v>
      </c>
    </row>
    <row r="15771" spans="1:7" ht="14.4">
      <c r="A15771" s="27" t="str">
        <f>VLOOKUP(C15771,'user list'!A:B,2,0)</f>
        <v>CTO</v>
      </c>
      <c r="B15771" s="172">
        <v>45821.436979166669</v>
      </c>
      <c r="C15771" s="69" t="s">
        <v>207</v>
      </c>
      <c r="D15771" s="69" t="s">
        <v>1937</v>
      </c>
      <c r="E15771" s="69">
        <v>2276</v>
      </c>
      <c r="F15771" s="69">
        <v>2276</v>
      </c>
      <c r="G15771" s="69" t="s">
        <v>1939</v>
      </c>
    </row>
    <row r="15772" spans="1:7" ht="14.4">
      <c r="A15772" s="27" t="str">
        <f>VLOOKUP(C15772,'user list'!A:B,2,0)</f>
        <v>CTO</v>
      </c>
      <c r="B15772" s="172">
        <v>45821.437083333331</v>
      </c>
      <c r="C15772" s="69" t="s">
        <v>207</v>
      </c>
      <c r="D15772" s="69" t="s">
        <v>1937</v>
      </c>
      <c r="E15772" s="69" t="s">
        <v>2578</v>
      </c>
      <c r="F15772" s="69">
        <v>1949</v>
      </c>
      <c r="G15772" s="69" t="s">
        <v>1939</v>
      </c>
    </row>
    <row r="15773" spans="1:7" ht="14.4">
      <c r="A15773" s="27" t="str">
        <f>VLOOKUP(C15773,'user list'!A:B,2,0)</f>
        <v>CTO</v>
      </c>
      <c r="B15773" s="172">
        <v>45821.43712962963</v>
      </c>
      <c r="C15773" s="69" t="s">
        <v>207</v>
      </c>
      <c r="D15773" s="69" t="s">
        <v>1937</v>
      </c>
      <c r="E15773" s="69" t="s">
        <v>2784</v>
      </c>
      <c r="F15773" s="69">
        <v>2236</v>
      </c>
      <c r="G15773" s="69" t="s">
        <v>1939</v>
      </c>
    </row>
    <row r="15774" spans="1:7" ht="14.4">
      <c r="A15774" s="27" t="str">
        <f>VLOOKUP(C15774,'user list'!A:B,2,0)</f>
        <v>CTO</v>
      </c>
      <c r="B15774" s="172">
        <v>45821.438761574071</v>
      </c>
      <c r="C15774" s="69" t="s">
        <v>207</v>
      </c>
      <c r="D15774" s="69" t="s">
        <v>1937</v>
      </c>
      <c r="E15774" s="69" t="s">
        <v>2784</v>
      </c>
      <c r="F15774" s="69">
        <v>2236</v>
      </c>
      <c r="G15774" s="69" t="s">
        <v>1947</v>
      </c>
    </row>
    <row r="15775" spans="1:7" ht="14.4">
      <c r="A15775" s="27" t="str">
        <f>VLOOKUP(C15775,'user list'!A:B,2,0)</f>
        <v>CTO</v>
      </c>
      <c r="B15775" s="172">
        <v>45821.438761574071</v>
      </c>
      <c r="C15775" s="69" t="s">
        <v>207</v>
      </c>
      <c r="D15775" s="69" t="s">
        <v>1937</v>
      </c>
      <c r="E15775" s="69" t="s">
        <v>2784</v>
      </c>
      <c r="F15775" s="69">
        <v>2236</v>
      </c>
      <c r="G15775" s="69" t="s">
        <v>1948</v>
      </c>
    </row>
    <row r="15776" spans="1:7" ht="14.4">
      <c r="A15776" s="27" t="str">
        <f>VLOOKUP(C15776,'user list'!A:B,2,0)</f>
        <v>CTO</v>
      </c>
      <c r="B15776" s="172">
        <v>45821.438761574071</v>
      </c>
      <c r="C15776" s="69" t="s">
        <v>207</v>
      </c>
      <c r="D15776" s="69" t="s">
        <v>1937</v>
      </c>
      <c r="E15776" s="69" t="s">
        <v>2784</v>
      </c>
      <c r="F15776" s="69">
        <v>2236</v>
      </c>
      <c r="G15776" s="69" t="s">
        <v>1939</v>
      </c>
    </row>
    <row r="15777" spans="1:7" ht="14.4">
      <c r="A15777" s="27" t="str">
        <f>VLOOKUP(C15777,'user list'!A:B,2,0)</f>
        <v>Admin</v>
      </c>
      <c r="B15777" s="172">
        <v>45821.438761574071</v>
      </c>
      <c r="C15777" s="69" t="s">
        <v>186</v>
      </c>
      <c r="D15777" s="69" t="s">
        <v>1937</v>
      </c>
      <c r="E15777" s="69" t="s">
        <v>2784</v>
      </c>
      <c r="F15777" s="69">
        <v>2236</v>
      </c>
      <c r="G15777" s="69" t="s">
        <v>1948</v>
      </c>
    </row>
    <row r="15778" spans="1:7" ht="14.4">
      <c r="A15778" s="27" t="str">
        <f>VLOOKUP(C15778,'user list'!A:B,2,0)</f>
        <v>CTO</v>
      </c>
      <c r="B15778" s="172">
        <v>45821.439027777778</v>
      </c>
      <c r="C15778" s="69" t="s">
        <v>207</v>
      </c>
      <c r="D15778" s="69" t="s">
        <v>1937</v>
      </c>
      <c r="E15778" s="69" t="s">
        <v>2578</v>
      </c>
      <c r="F15778" s="69">
        <v>1949</v>
      </c>
      <c r="G15778" s="69" t="s">
        <v>2441</v>
      </c>
    </row>
    <row r="15779" spans="1:7" ht="14.4">
      <c r="A15779" s="27" t="str">
        <f>VLOOKUP(C15779,'user list'!A:B,2,0)</f>
        <v>CTO</v>
      </c>
      <c r="B15779" s="172">
        <v>45821.439212962963</v>
      </c>
      <c r="C15779" s="69" t="s">
        <v>207</v>
      </c>
      <c r="D15779" s="69" t="s">
        <v>1937</v>
      </c>
      <c r="E15779" s="69" t="s">
        <v>2578</v>
      </c>
      <c r="F15779" s="69">
        <v>1949</v>
      </c>
      <c r="G15779" s="69" t="s">
        <v>1939</v>
      </c>
    </row>
    <row r="15780" spans="1:7" ht="14.4">
      <c r="A15780" s="27" t="str">
        <f>VLOOKUP(C15780,'user list'!A:B,2,0)</f>
        <v>CTO</v>
      </c>
      <c r="B15780" s="172">
        <v>45821.43949074074</v>
      </c>
      <c r="C15780" s="69" t="s">
        <v>207</v>
      </c>
      <c r="D15780" s="69" t="s">
        <v>1937</v>
      </c>
      <c r="E15780" s="69" t="s">
        <v>2470</v>
      </c>
      <c r="F15780" s="69">
        <v>1781</v>
      </c>
      <c r="G15780" s="69" t="s">
        <v>1939</v>
      </c>
    </row>
    <row r="15781" spans="1:7" ht="14.4">
      <c r="A15781" s="27" t="str">
        <f>VLOOKUP(C15781,'user list'!A:B,2,0)</f>
        <v>CTO</v>
      </c>
      <c r="B15781" s="172">
        <v>45821.439710648148</v>
      </c>
      <c r="C15781" s="69" t="s">
        <v>207</v>
      </c>
      <c r="D15781" s="69" t="s">
        <v>1937</v>
      </c>
      <c r="E15781" s="69" t="s">
        <v>2578</v>
      </c>
      <c r="F15781" s="69">
        <v>1949</v>
      </c>
      <c r="G15781" s="69" t="s">
        <v>1939</v>
      </c>
    </row>
    <row r="15782" spans="1:7" ht="14.4">
      <c r="A15782" s="27" t="str">
        <f>VLOOKUP(C15782,'user list'!A:B,2,0)</f>
        <v>OCM</v>
      </c>
      <c r="B15782" s="172">
        <v>45821.440243055556</v>
      </c>
      <c r="C15782" s="69" t="s">
        <v>242</v>
      </c>
      <c r="D15782" s="69" t="s">
        <v>1937</v>
      </c>
      <c r="E15782" s="69" t="s">
        <v>1989</v>
      </c>
      <c r="F15782" s="69">
        <v>2282</v>
      </c>
      <c r="G15782" s="69" t="s">
        <v>2440</v>
      </c>
    </row>
    <row r="15783" spans="1:7" ht="14.4">
      <c r="A15783" s="27" t="str">
        <f>VLOOKUP(C15783,'user list'!A:B,2,0)</f>
        <v>Admin</v>
      </c>
      <c r="B15783" s="172">
        <v>45821.440243055556</v>
      </c>
      <c r="C15783" s="69" t="s">
        <v>186</v>
      </c>
      <c r="D15783" s="69" t="s">
        <v>1937</v>
      </c>
      <c r="E15783" s="69" t="s">
        <v>1989</v>
      </c>
      <c r="F15783" s="69">
        <v>2282</v>
      </c>
      <c r="G15783" s="69" t="s">
        <v>1948</v>
      </c>
    </row>
    <row r="15784" spans="1:7" ht="14.4">
      <c r="A15784" s="27" t="str">
        <f>VLOOKUP(C15784,'user list'!A:B,2,0)</f>
        <v>Admin</v>
      </c>
      <c r="B15784" s="172">
        <v>45821.440243055556</v>
      </c>
      <c r="C15784" s="69" t="s">
        <v>186</v>
      </c>
      <c r="D15784" s="69" t="s">
        <v>1937</v>
      </c>
      <c r="E15784" s="69" t="s">
        <v>1989</v>
      </c>
      <c r="F15784" s="69">
        <v>2282</v>
      </c>
      <c r="G15784" s="69" t="s">
        <v>1947</v>
      </c>
    </row>
    <row r="15785" spans="1:7" ht="14.4">
      <c r="A15785" s="27" t="str">
        <f>VLOOKUP(C15785,'user list'!A:B,2,0)</f>
        <v>Admin</v>
      </c>
      <c r="B15785" s="172">
        <v>45821.440243055556</v>
      </c>
      <c r="C15785" s="69" t="s">
        <v>186</v>
      </c>
      <c r="D15785" s="69" t="s">
        <v>1937</v>
      </c>
      <c r="E15785" s="69" t="s">
        <v>1989</v>
      </c>
      <c r="F15785" s="69">
        <v>2282</v>
      </c>
      <c r="G15785" s="69" t="s">
        <v>1948</v>
      </c>
    </row>
    <row r="15786" spans="1:7" ht="14.4">
      <c r="A15786" s="27" t="str">
        <f>VLOOKUP(C15786,'user list'!A:B,2,0)</f>
        <v>Admin</v>
      </c>
      <c r="B15786" s="172">
        <v>45821.440243055556</v>
      </c>
      <c r="C15786" s="69" t="s">
        <v>186</v>
      </c>
      <c r="D15786" s="69" t="s">
        <v>1937</v>
      </c>
      <c r="E15786" s="69" t="s">
        <v>1989</v>
      </c>
      <c r="F15786" s="69">
        <v>2282</v>
      </c>
      <c r="G15786" s="69" t="s">
        <v>1948</v>
      </c>
    </row>
    <row r="15787" spans="1:7" ht="14.4">
      <c r="A15787" s="27" t="str">
        <f>VLOOKUP(C15787,'user list'!A:B,2,0)</f>
        <v>PAISD</v>
      </c>
      <c r="B15787" s="172">
        <v>45821.440763888888</v>
      </c>
      <c r="C15787" s="69" t="s">
        <v>256</v>
      </c>
      <c r="D15787" s="69" t="s">
        <v>1937</v>
      </c>
      <c r="E15787" s="69" t="s">
        <v>2697</v>
      </c>
      <c r="F15787" s="69">
        <v>2146</v>
      </c>
      <c r="G15787" s="69" t="s">
        <v>1939</v>
      </c>
    </row>
    <row r="15788" spans="1:7" ht="14.4">
      <c r="A15788" s="27" t="str">
        <f>VLOOKUP(C15788,'user list'!A:B,2,0)</f>
        <v>CTO</v>
      </c>
      <c r="B15788" s="172">
        <v>45821.44085648148</v>
      </c>
      <c r="C15788" s="69" t="s">
        <v>207</v>
      </c>
      <c r="D15788" s="69" t="s">
        <v>1937</v>
      </c>
      <c r="E15788" s="69" t="s">
        <v>2784</v>
      </c>
      <c r="F15788" s="69">
        <v>2236</v>
      </c>
      <c r="G15788" s="69" t="s">
        <v>1939</v>
      </c>
    </row>
    <row r="15789" spans="1:7" ht="14.4">
      <c r="A15789" s="27" t="str">
        <f>VLOOKUP(C15789,'user list'!A:B,2,0)</f>
        <v>CTO</v>
      </c>
      <c r="B15789" s="172">
        <v>45821.440937500003</v>
      </c>
      <c r="C15789" s="69" t="s">
        <v>207</v>
      </c>
      <c r="D15789" s="69" t="s">
        <v>1937</v>
      </c>
      <c r="E15789" s="69" t="s">
        <v>2784</v>
      </c>
      <c r="F15789" s="69">
        <v>2236</v>
      </c>
      <c r="G15789" s="69" t="s">
        <v>2441</v>
      </c>
    </row>
    <row r="15790" spans="1:7" ht="14.4">
      <c r="A15790" s="27" t="str">
        <f>VLOOKUP(C15790,'user list'!A:B,2,0)</f>
        <v>OCM</v>
      </c>
      <c r="B15790" s="172">
        <v>45821.442037037035</v>
      </c>
      <c r="C15790" s="69" t="s">
        <v>242</v>
      </c>
      <c r="D15790" s="69" t="s">
        <v>1937</v>
      </c>
      <c r="E15790" s="69" t="s">
        <v>2029</v>
      </c>
      <c r="F15790" s="69">
        <v>2283</v>
      </c>
      <c r="G15790" s="69" t="s">
        <v>2440</v>
      </c>
    </row>
    <row r="15791" spans="1:7" ht="14.4">
      <c r="A15791" s="27" t="str">
        <f>VLOOKUP(C15791,'user list'!A:B,2,0)</f>
        <v>Admin</v>
      </c>
      <c r="B15791" s="172">
        <v>45821.442037037035</v>
      </c>
      <c r="C15791" s="69" t="s">
        <v>186</v>
      </c>
      <c r="D15791" s="69" t="s">
        <v>1937</v>
      </c>
      <c r="E15791" s="69" t="s">
        <v>2029</v>
      </c>
      <c r="F15791" s="69">
        <v>2283</v>
      </c>
      <c r="G15791" s="69" t="s">
        <v>1948</v>
      </c>
    </row>
    <row r="15792" spans="1:7" ht="14.4">
      <c r="A15792" s="27" t="str">
        <f>VLOOKUP(C15792,'user list'!A:B,2,0)</f>
        <v>Admin</v>
      </c>
      <c r="B15792" s="172">
        <v>45821.442037037035</v>
      </c>
      <c r="C15792" s="69" t="s">
        <v>186</v>
      </c>
      <c r="D15792" s="69" t="s">
        <v>1937</v>
      </c>
      <c r="E15792" s="69" t="s">
        <v>2029</v>
      </c>
      <c r="F15792" s="69">
        <v>2283</v>
      </c>
      <c r="G15792" s="69" t="s">
        <v>1947</v>
      </c>
    </row>
    <row r="15793" spans="1:7" ht="14.4">
      <c r="A15793" s="27" t="str">
        <f>VLOOKUP(C15793,'user list'!A:B,2,0)</f>
        <v>Admin</v>
      </c>
      <c r="B15793" s="172">
        <v>45821.442048611112</v>
      </c>
      <c r="C15793" s="69" t="s">
        <v>186</v>
      </c>
      <c r="D15793" s="69" t="s">
        <v>1937</v>
      </c>
      <c r="E15793" s="69" t="s">
        <v>2029</v>
      </c>
      <c r="F15793" s="69">
        <v>2283</v>
      </c>
      <c r="G15793" s="69" t="s">
        <v>1948</v>
      </c>
    </row>
    <row r="15794" spans="1:7" ht="14.4">
      <c r="A15794" s="27" t="str">
        <f>VLOOKUP(C15794,'user list'!A:B,2,0)</f>
        <v>Admin</v>
      </c>
      <c r="B15794" s="172">
        <v>45821.442048611112</v>
      </c>
      <c r="C15794" s="69" t="s">
        <v>186</v>
      </c>
      <c r="D15794" s="69" t="s">
        <v>1937</v>
      </c>
      <c r="E15794" s="69" t="s">
        <v>2029</v>
      </c>
      <c r="F15794" s="69">
        <v>2283</v>
      </c>
      <c r="G15794" s="69" t="s">
        <v>1948</v>
      </c>
    </row>
    <row r="15795" spans="1:7" ht="14.4">
      <c r="A15795" s="27" t="str">
        <f>VLOOKUP(C15795,'user list'!A:B,2,0)</f>
        <v>Admin</v>
      </c>
      <c r="B15795" s="172">
        <v>45821.44332175926</v>
      </c>
      <c r="C15795" s="69" t="s">
        <v>186</v>
      </c>
      <c r="D15795" s="69" t="s">
        <v>1937</v>
      </c>
      <c r="E15795" s="69" t="s">
        <v>2001</v>
      </c>
      <c r="F15795" s="69">
        <v>2281</v>
      </c>
      <c r="G15795" s="69" t="s">
        <v>1948</v>
      </c>
    </row>
    <row r="15796" spans="1:7" ht="14.4">
      <c r="A15796" s="27" t="str">
        <f>VLOOKUP(C15796,'user list'!A:B,2,0)</f>
        <v>SPORTS</v>
      </c>
      <c r="B15796" s="172">
        <v>45821.443692129629</v>
      </c>
      <c r="C15796" s="69" t="s">
        <v>272</v>
      </c>
      <c r="D15796" s="69" t="s">
        <v>1937</v>
      </c>
      <c r="E15796" s="69" t="s">
        <v>2784</v>
      </c>
      <c r="F15796" s="69">
        <v>2236</v>
      </c>
      <c r="G15796" s="69" t="s">
        <v>2441</v>
      </c>
    </row>
    <row r="15797" spans="1:7" ht="14.4">
      <c r="A15797" s="27" t="str">
        <f>VLOOKUP(C15797,'user list'!A:B,2,0)</f>
        <v>Admin</v>
      </c>
      <c r="B15797" s="172">
        <v>45821.447557870371</v>
      </c>
      <c r="C15797" s="69" t="s">
        <v>186</v>
      </c>
      <c r="D15797" s="69" t="s">
        <v>1937</v>
      </c>
      <c r="E15797" s="69" t="s">
        <v>1989</v>
      </c>
      <c r="F15797" s="69">
        <v>2282</v>
      </c>
      <c r="G15797" s="69" t="s">
        <v>1948</v>
      </c>
    </row>
    <row r="15798" spans="1:7" ht="14.4">
      <c r="A15798" s="27" t="str">
        <f>VLOOKUP(C15798,'user list'!A:B,2,0)</f>
        <v>Admin</v>
      </c>
      <c r="B15798" s="172">
        <v>45821.449328703704</v>
      </c>
      <c r="C15798" s="69" t="s">
        <v>186</v>
      </c>
      <c r="D15798" s="69" t="s">
        <v>1937</v>
      </c>
      <c r="E15798" s="69" t="s">
        <v>2029</v>
      </c>
      <c r="F15798" s="69">
        <v>2283</v>
      </c>
      <c r="G15798" s="69" t="s">
        <v>1948</v>
      </c>
    </row>
    <row r="15799" spans="1:7" ht="14.4">
      <c r="A15799" s="27" t="str">
        <f>VLOOKUP(C15799,'user list'!A:B,2,0)</f>
        <v>OCM</v>
      </c>
      <c r="B15799" s="172">
        <v>45821.451724537037</v>
      </c>
      <c r="C15799" s="69" t="s">
        <v>242</v>
      </c>
      <c r="D15799" s="69" t="s">
        <v>1937</v>
      </c>
      <c r="E15799" s="69" t="s">
        <v>2048</v>
      </c>
      <c r="F15799" s="69">
        <v>2284</v>
      </c>
      <c r="G15799" s="69" t="s">
        <v>2440</v>
      </c>
    </row>
    <row r="15800" spans="1:7" ht="14.4">
      <c r="A15800" s="27" t="str">
        <f>VLOOKUP(C15800,'user list'!A:B,2,0)</f>
        <v>Admin</v>
      </c>
      <c r="B15800" s="172">
        <v>45821.451736111114</v>
      </c>
      <c r="C15800" s="69" t="s">
        <v>186</v>
      </c>
      <c r="D15800" s="69" t="s">
        <v>1937</v>
      </c>
      <c r="E15800" s="69" t="s">
        <v>2048</v>
      </c>
      <c r="F15800" s="69">
        <v>2284</v>
      </c>
      <c r="G15800" s="69" t="s">
        <v>1948</v>
      </c>
    </row>
    <row r="15801" spans="1:7" ht="14.4">
      <c r="A15801" s="27" t="str">
        <f>VLOOKUP(C15801,'user list'!A:B,2,0)</f>
        <v>Admin</v>
      </c>
      <c r="B15801" s="172">
        <v>45821.451736111114</v>
      </c>
      <c r="C15801" s="69" t="s">
        <v>186</v>
      </c>
      <c r="D15801" s="69" t="s">
        <v>1937</v>
      </c>
      <c r="E15801" s="69" t="s">
        <v>2048</v>
      </c>
      <c r="F15801" s="69">
        <v>2284</v>
      </c>
      <c r="G15801" s="69" t="s">
        <v>1947</v>
      </c>
    </row>
    <row r="15802" spans="1:7" ht="14.4">
      <c r="A15802" s="27" t="str">
        <f>VLOOKUP(C15802,'user list'!A:B,2,0)</f>
        <v>Admin</v>
      </c>
      <c r="B15802" s="172">
        <v>45821.451736111114</v>
      </c>
      <c r="C15802" s="69" t="s">
        <v>186</v>
      </c>
      <c r="D15802" s="69" t="s">
        <v>1937</v>
      </c>
      <c r="E15802" s="69" t="s">
        <v>2048</v>
      </c>
      <c r="F15802" s="69">
        <v>2284</v>
      </c>
      <c r="G15802" s="69" t="s">
        <v>1948</v>
      </c>
    </row>
    <row r="15803" spans="1:7" ht="14.4">
      <c r="A15803" s="27" t="str">
        <f>VLOOKUP(C15803,'user list'!A:B,2,0)</f>
        <v>Admin</v>
      </c>
      <c r="B15803" s="172">
        <v>45821.451736111114</v>
      </c>
      <c r="C15803" s="69" t="s">
        <v>186</v>
      </c>
      <c r="D15803" s="69" t="s">
        <v>1937</v>
      </c>
      <c r="E15803" s="69" t="s">
        <v>2048</v>
      </c>
      <c r="F15803" s="69">
        <v>2284</v>
      </c>
      <c r="G15803" s="69" t="s">
        <v>1948</v>
      </c>
    </row>
    <row r="15804" spans="1:7" ht="14.4">
      <c r="A15804" s="27" t="str">
        <f>VLOOKUP(C15804,'user list'!A:B,2,0)</f>
        <v>DOE</v>
      </c>
      <c r="B15804" s="172">
        <v>45821.451944444445</v>
      </c>
      <c r="C15804" s="69" t="s">
        <v>212</v>
      </c>
      <c r="D15804" s="69" t="s">
        <v>1937</v>
      </c>
      <c r="E15804" s="69" t="s">
        <v>2479</v>
      </c>
      <c r="F15804" s="69">
        <v>1794</v>
      </c>
      <c r="G15804" s="69" t="s">
        <v>1939</v>
      </c>
    </row>
    <row r="15805" spans="1:7" ht="14.4">
      <c r="A15805" s="27" t="str">
        <f>VLOOKUP(C15805,'user list'!A:B,2,0)</f>
        <v>DOE</v>
      </c>
      <c r="B15805" s="172">
        <v>45821.452037037037</v>
      </c>
      <c r="C15805" s="69" t="s">
        <v>212</v>
      </c>
      <c r="D15805" s="69" t="s">
        <v>1937</v>
      </c>
      <c r="E15805" s="69" t="s">
        <v>2471</v>
      </c>
      <c r="F15805" s="69">
        <v>1782</v>
      </c>
      <c r="G15805" s="69" t="s">
        <v>1939</v>
      </c>
    </row>
    <row r="15806" spans="1:7" ht="14.4">
      <c r="A15806" s="27" t="str">
        <f>VLOOKUP(C15806,'user list'!A:B,2,0)</f>
        <v>DOE</v>
      </c>
      <c r="B15806" s="172">
        <v>45821.45207175926</v>
      </c>
      <c r="C15806" s="69" t="s">
        <v>212</v>
      </c>
      <c r="D15806" s="69" t="s">
        <v>1937</v>
      </c>
      <c r="E15806" s="69" t="s">
        <v>2465</v>
      </c>
      <c r="F15806" s="69">
        <v>1767</v>
      </c>
      <c r="G15806" s="69" t="s">
        <v>1939</v>
      </c>
    </row>
    <row r="15807" spans="1:7" ht="14.4">
      <c r="A15807" s="27" t="str">
        <f>VLOOKUP(C15807,'user list'!A:B,2,0)</f>
        <v>DOE</v>
      </c>
      <c r="B15807" s="172">
        <v>45821.452094907407</v>
      </c>
      <c r="C15807" s="69" t="s">
        <v>212</v>
      </c>
      <c r="D15807" s="69" t="s">
        <v>1937</v>
      </c>
      <c r="E15807" s="69" t="s">
        <v>2035</v>
      </c>
      <c r="F15807" s="69">
        <v>1763</v>
      </c>
      <c r="G15807" s="69" t="s">
        <v>1939</v>
      </c>
    </row>
    <row r="15808" spans="1:7" ht="14.4">
      <c r="A15808" s="27" t="str">
        <f>VLOOKUP(C15808,'user list'!A:B,2,0)</f>
        <v>DOE</v>
      </c>
      <c r="B15808" s="172">
        <v>45821.45212962963</v>
      </c>
      <c r="C15808" s="69" t="s">
        <v>212</v>
      </c>
      <c r="D15808" s="69" t="s">
        <v>1937</v>
      </c>
      <c r="E15808" s="69" t="s">
        <v>2001</v>
      </c>
      <c r="F15808" s="69">
        <v>1762</v>
      </c>
      <c r="G15808" s="69" t="s">
        <v>1939</v>
      </c>
    </row>
    <row r="15809" spans="1:7" ht="14.4">
      <c r="A15809" s="27" t="str">
        <f>VLOOKUP(C15809,'user list'!A:B,2,0)</f>
        <v>DOE</v>
      </c>
      <c r="B15809" s="172">
        <v>45821.452187499999</v>
      </c>
      <c r="C15809" s="69" t="s">
        <v>212</v>
      </c>
      <c r="D15809" s="69" t="s">
        <v>1937</v>
      </c>
      <c r="E15809" s="69" t="s">
        <v>2450</v>
      </c>
      <c r="F15809" s="69">
        <v>1740</v>
      </c>
      <c r="G15809" s="69" t="s">
        <v>1939</v>
      </c>
    </row>
    <row r="15810" spans="1:7" ht="14.4">
      <c r="A15810" s="27" t="str">
        <f>VLOOKUP(C15810,'user list'!A:B,2,0)</f>
        <v>DOE</v>
      </c>
      <c r="B15810" s="172">
        <v>45821.452222222222</v>
      </c>
      <c r="C15810" s="69" t="s">
        <v>212</v>
      </c>
      <c r="D15810" s="69" t="s">
        <v>1937</v>
      </c>
      <c r="E15810" s="69" t="s">
        <v>1991</v>
      </c>
      <c r="F15810" s="69">
        <v>1734</v>
      </c>
      <c r="G15810" s="69" t="s">
        <v>1939</v>
      </c>
    </row>
    <row r="15811" spans="1:7" ht="14.4">
      <c r="A15811" s="27" t="str">
        <f>VLOOKUP(C15811,'user list'!A:B,2,0)</f>
        <v>DOE</v>
      </c>
      <c r="B15811" s="172">
        <v>45821.452256944445</v>
      </c>
      <c r="C15811" s="69" t="s">
        <v>212</v>
      </c>
      <c r="D15811" s="69" t="s">
        <v>1937</v>
      </c>
      <c r="E15811" s="69" t="s">
        <v>2445</v>
      </c>
      <c r="F15811" s="69">
        <v>1731</v>
      </c>
      <c r="G15811" s="69" t="s">
        <v>1939</v>
      </c>
    </row>
    <row r="15812" spans="1:7" ht="14.4">
      <c r="A15812" s="27" t="str">
        <f>VLOOKUP(C15812,'user list'!A:B,2,0)</f>
        <v>OCM</v>
      </c>
      <c r="B15812" s="172">
        <v>45821.453032407408</v>
      </c>
      <c r="C15812" s="69" t="s">
        <v>232</v>
      </c>
      <c r="D15812" s="69" t="s">
        <v>1937</v>
      </c>
      <c r="E15812" s="69" t="s">
        <v>1974</v>
      </c>
      <c r="F15812" s="69">
        <v>2264</v>
      </c>
      <c r="G15812" s="69" t="s">
        <v>1939</v>
      </c>
    </row>
    <row r="15813" spans="1:7" ht="14.4">
      <c r="A15813" s="27" t="str">
        <f>VLOOKUP(C15813,'user list'!A:B,2,0)</f>
        <v>OCM</v>
      </c>
      <c r="B15813" s="172">
        <v>45821.453182870369</v>
      </c>
      <c r="C15813" s="69" t="s">
        <v>232</v>
      </c>
      <c r="D15813" s="69" t="s">
        <v>1937</v>
      </c>
      <c r="E15813" s="69" t="s">
        <v>1974</v>
      </c>
      <c r="F15813" s="69">
        <v>2264</v>
      </c>
      <c r="G15813" s="69" t="s">
        <v>1947</v>
      </c>
    </row>
    <row r="15814" spans="1:7" ht="14.4">
      <c r="A15814" s="27" t="str">
        <f>VLOOKUP(C15814,'user list'!A:B,2,0)</f>
        <v>OCM</v>
      </c>
      <c r="B15814" s="172">
        <v>45821.453182870369</v>
      </c>
      <c r="C15814" s="69" t="s">
        <v>232</v>
      </c>
      <c r="D15814" s="69" t="s">
        <v>1937</v>
      </c>
      <c r="E15814" s="69" t="s">
        <v>1974</v>
      </c>
      <c r="F15814" s="69">
        <v>2264</v>
      </c>
      <c r="G15814" s="69" t="s">
        <v>1948</v>
      </c>
    </row>
    <row r="15815" spans="1:7" ht="14.4">
      <c r="A15815" s="27" t="str">
        <f>VLOOKUP(C15815,'user list'!A:B,2,0)</f>
        <v>OCM</v>
      </c>
      <c r="B15815" s="172">
        <v>45821.453182870369</v>
      </c>
      <c r="C15815" s="69" t="s">
        <v>232</v>
      </c>
      <c r="D15815" s="69" t="s">
        <v>1937</v>
      </c>
      <c r="E15815" s="69" t="s">
        <v>1974</v>
      </c>
      <c r="F15815" s="69">
        <v>2264</v>
      </c>
      <c r="G15815" s="69" t="s">
        <v>1939</v>
      </c>
    </row>
    <row r="15816" spans="1:7" ht="14.4">
      <c r="A15816" s="27" t="str">
        <f>VLOOKUP(C15816,'user list'!A:B,2,0)</f>
        <v>Admin</v>
      </c>
      <c r="B15816" s="172">
        <v>45821.453182870369</v>
      </c>
      <c r="C15816" s="69" t="s">
        <v>186</v>
      </c>
      <c r="D15816" s="69" t="s">
        <v>1937</v>
      </c>
      <c r="E15816" s="69" t="s">
        <v>1974</v>
      </c>
      <c r="F15816" s="69">
        <v>2264</v>
      </c>
      <c r="G15816" s="69" t="s">
        <v>1948</v>
      </c>
    </row>
    <row r="15817" spans="1:7" ht="14.4">
      <c r="A15817" s="27" t="str">
        <f>VLOOKUP(C15817,'user list'!A:B,2,0)</f>
        <v>OCM</v>
      </c>
      <c r="B15817" s="172">
        <v>45821.453229166669</v>
      </c>
      <c r="C15817" s="69" t="s">
        <v>232</v>
      </c>
      <c r="D15817" s="69" t="s">
        <v>1937</v>
      </c>
      <c r="E15817" s="69" t="s">
        <v>1974</v>
      </c>
      <c r="F15817" s="69">
        <v>2191</v>
      </c>
      <c r="G15817" s="69" t="s">
        <v>1939</v>
      </c>
    </row>
    <row r="15818" spans="1:7" ht="14.4">
      <c r="A15818" s="27" t="str">
        <f>VLOOKUP(C15818,'user list'!A:B,2,0)</f>
        <v>OCM</v>
      </c>
      <c r="B15818" s="172">
        <v>45821.453645833331</v>
      </c>
      <c r="C15818" s="69" t="s">
        <v>232</v>
      </c>
      <c r="D15818" s="69" t="s">
        <v>1937</v>
      </c>
      <c r="E15818" s="69" t="s">
        <v>1974</v>
      </c>
      <c r="F15818" s="69">
        <v>2191</v>
      </c>
      <c r="G15818" s="69" t="s">
        <v>1947</v>
      </c>
    </row>
    <row r="15819" spans="1:7" ht="14.4">
      <c r="A15819" s="27" t="str">
        <f>VLOOKUP(C15819,'user list'!A:B,2,0)</f>
        <v>OCM</v>
      </c>
      <c r="B15819" s="172">
        <v>45821.453645833331</v>
      </c>
      <c r="C15819" s="69" t="s">
        <v>232</v>
      </c>
      <c r="D15819" s="69" t="s">
        <v>1937</v>
      </c>
      <c r="E15819" s="69" t="s">
        <v>1974</v>
      </c>
      <c r="F15819" s="69">
        <v>2191</v>
      </c>
      <c r="G15819" s="69" t="s">
        <v>1948</v>
      </c>
    </row>
    <row r="15820" spans="1:7" ht="14.4">
      <c r="A15820" s="27" t="str">
        <f>VLOOKUP(C15820,'user list'!A:B,2,0)</f>
        <v>OCM</v>
      </c>
      <c r="B15820" s="172">
        <v>45821.453645833331</v>
      </c>
      <c r="C15820" s="69" t="s">
        <v>232</v>
      </c>
      <c r="D15820" s="69" t="s">
        <v>1937</v>
      </c>
      <c r="E15820" s="69" t="s">
        <v>1974</v>
      </c>
      <c r="F15820" s="69">
        <v>2191</v>
      </c>
      <c r="G15820" s="69" t="s">
        <v>1939</v>
      </c>
    </row>
    <row r="15821" spans="1:7" ht="14.4">
      <c r="A15821" s="27" t="str">
        <f>VLOOKUP(C15821,'user list'!A:B,2,0)</f>
        <v>Admin</v>
      </c>
      <c r="B15821" s="172">
        <v>45821.453645833331</v>
      </c>
      <c r="C15821" s="69" t="s">
        <v>186</v>
      </c>
      <c r="D15821" s="69" t="s">
        <v>1937</v>
      </c>
      <c r="E15821" s="69" t="s">
        <v>1974</v>
      </c>
      <c r="F15821" s="69">
        <v>2191</v>
      </c>
      <c r="G15821" s="69" t="s">
        <v>1948</v>
      </c>
    </row>
    <row r="15822" spans="1:7" ht="14.4">
      <c r="A15822" s="27" t="str">
        <f>VLOOKUP(C15822,'user list'!A:B,2,0)</f>
        <v>PLEB</v>
      </c>
      <c r="B15822" s="172">
        <v>45821.454756944448</v>
      </c>
      <c r="C15822" s="69" t="s">
        <v>260</v>
      </c>
      <c r="D15822" s="69" t="s">
        <v>1937</v>
      </c>
      <c r="E15822" s="69" t="s">
        <v>2784</v>
      </c>
      <c r="F15822" s="69">
        <v>2236</v>
      </c>
      <c r="G15822" s="69" t="s">
        <v>1939</v>
      </c>
    </row>
    <row r="15823" spans="1:7" ht="14.4">
      <c r="A15823" s="27" t="str">
        <f>VLOOKUP(C15823,'user list'!A:B,2,0)</f>
        <v>OCAs</v>
      </c>
      <c r="B15823" s="172">
        <v>45821.458726851852</v>
      </c>
      <c r="C15823" s="69" t="s">
        <v>279</v>
      </c>
      <c r="D15823" s="69" t="s">
        <v>1937</v>
      </c>
      <c r="E15823" s="69" t="s">
        <v>2784</v>
      </c>
      <c r="F15823" s="69">
        <v>2236</v>
      </c>
      <c r="G15823" s="69" t="s">
        <v>1939</v>
      </c>
    </row>
    <row r="15824" spans="1:7" ht="14.4">
      <c r="A15824" s="27" t="str">
        <f>VLOOKUP(C15824,'user list'!A:B,2,0)</f>
        <v>Admin</v>
      </c>
      <c r="B15824" s="172">
        <v>45821.45884259259</v>
      </c>
      <c r="C15824" s="69" t="s">
        <v>186</v>
      </c>
      <c r="D15824" s="69" t="s">
        <v>1937</v>
      </c>
      <c r="E15824" s="69" t="s">
        <v>2048</v>
      </c>
      <c r="F15824" s="69">
        <v>2284</v>
      </c>
      <c r="G15824" s="69" t="s">
        <v>1948</v>
      </c>
    </row>
    <row r="15825" spans="1:7" ht="14.4">
      <c r="A15825" s="27" t="str">
        <f>VLOOKUP(C15825,'user list'!A:B,2,0)</f>
        <v>OCM</v>
      </c>
      <c r="B15825" s="172">
        <v>45821.460486111115</v>
      </c>
      <c r="C15825" s="69" t="s">
        <v>235</v>
      </c>
      <c r="D15825" s="69" t="s">
        <v>1937</v>
      </c>
      <c r="E15825" s="69" t="s">
        <v>2047</v>
      </c>
      <c r="F15825" s="69">
        <v>2277</v>
      </c>
      <c r="G15825" s="69" t="s">
        <v>1939</v>
      </c>
    </row>
    <row r="15826" spans="1:7" ht="14.4">
      <c r="A15826" s="27" t="str">
        <f>VLOOKUP(C15826,'user list'!A:B,2,0)</f>
        <v>OCM</v>
      </c>
      <c r="B15826" s="172">
        <v>45821.460509259261</v>
      </c>
      <c r="C15826" s="69" t="s">
        <v>235</v>
      </c>
      <c r="D15826" s="69" t="s">
        <v>1937</v>
      </c>
      <c r="E15826" s="69" t="s">
        <v>2047</v>
      </c>
      <c r="F15826" s="69">
        <v>2277</v>
      </c>
      <c r="G15826" s="69" t="s">
        <v>1939</v>
      </c>
    </row>
    <row r="15827" spans="1:7" ht="14.4">
      <c r="A15827" s="27" t="str">
        <f>VLOOKUP(C15827,'user list'!A:B,2,0)</f>
        <v>OCM</v>
      </c>
      <c r="B15827" s="172">
        <v>45821.460601851853</v>
      </c>
      <c r="C15827" s="69" t="s">
        <v>235</v>
      </c>
      <c r="D15827" s="69" t="s">
        <v>1937</v>
      </c>
      <c r="E15827" s="69" t="s">
        <v>1989</v>
      </c>
      <c r="F15827" s="69">
        <v>2282</v>
      </c>
      <c r="G15827" s="69" t="s">
        <v>1939</v>
      </c>
    </row>
    <row r="15828" spans="1:7" ht="14.4">
      <c r="A15828" s="27" t="str">
        <f>VLOOKUP(C15828,'user list'!A:B,2,0)</f>
        <v>OCM</v>
      </c>
      <c r="B15828" s="172">
        <v>45821.460601851853</v>
      </c>
      <c r="C15828" s="69" t="s">
        <v>235</v>
      </c>
      <c r="D15828" s="69" t="s">
        <v>1937</v>
      </c>
      <c r="E15828" s="69" t="s">
        <v>1989</v>
      </c>
      <c r="F15828" s="69">
        <v>2282</v>
      </c>
      <c r="G15828" s="69" t="s">
        <v>1939</v>
      </c>
    </row>
    <row r="15829" spans="1:7" ht="14.4">
      <c r="A15829" s="27" t="str">
        <f>VLOOKUP(C15829,'user list'!A:B,2,0)</f>
        <v>OCM</v>
      </c>
      <c r="B15829" s="172">
        <v>45821.460625</v>
      </c>
      <c r="C15829" s="69" t="s">
        <v>235</v>
      </c>
      <c r="D15829" s="69" t="s">
        <v>1937</v>
      </c>
      <c r="E15829" s="69" t="s">
        <v>2001</v>
      </c>
      <c r="F15829" s="69">
        <v>2281</v>
      </c>
      <c r="G15829" s="69" t="s">
        <v>1939</v>
      </c>
    </row>
    <row r="15830" spans="1:7" ht="14.4">
      <c r="A15830" s="27" t="str">
        <f>VLOOKUP(C15830,'user list'!A:B,2,0)</f>
        <v>OCM</v>
      </c>
      <c r="B15830" s="172">
        <v>45821.460625</v>
      </c>
      <c r="C15830" s="69" t="s">
        <v>235</v>
      </c>
      <c r="D15830" s="69" t="s">
        <v>1937</v>
      </c>
      <c r="E15830" s="69" t="s">
        <v>2001</v>
      </c>
      <c r="F15830" s="69">
        <v>2281</v>
      </c>
      <c r="G15830" s="69" t="s">
        <v>1939</v>
      </c>
    </row>
    <row r="15831" spans="1:7" ht="14.4">
      <c r="A15831" s="27" t="str">
        <f>VLOOKUP(C15831,'user list'!A:B,2,0)</f>
        <v>OCM</v>
      </c>
      <c r="B15831" s="172">
        <v>45821.460763888892</v>
      </c>
      <c r="C15831" s="69" t="s">
        <v>235</v>
      </c>
      <c r="D15831" s="69" t="s">
        <v>1937</v>
      </c>
      <c r="E15831" s="69" t="s">
        <v>2039</v>
      </c>
      <c r="F15831" s="69">
        <v>2278</v>
      </c>
      <c r="G15831" s="69" t="s">
        <v>1939</v>
      </c>
    </row>
    <row r="15832" spans="1:7" ht="14.4">
      <c r="A15832" s="27" t="str">
        <f>VLOOKUP(C15832,'user list'!A:B,2,0)</f>
        <v>OCM</v>
      </c>
      <c r="B15832" s="172">
        <v>45821.460763888892</v>
      </c>
      <c r="C15832" s="69" t="s">
        <v>235</v>
      </c>
      <c r="D15832" s="69" t="s">
        <v>1937</v>
      </c>
      <c r="E15832" s="69" t="s">
        <v>2039</v>
      </c>
      <c r="F15832" s="69">
        <v>2278</v>
      </c>
      <c r="G15832" s="69" t="s">
        <v>1939</v>
      </c>
    </row>
    <row r="15833" spans="1:7" ht="14.4">
      <c r="A15833" s="27" t="str">
        <f>VLOOKUP(C15833,'user list'!A:B,2,0)</f>
        <v>OCAs</v>
      </c>
      <c r="B15833" s="172">
        <v>45821.460787037038</v>
      </c>
      <c r="C15833" s="69" t="s">
        <v>279</v>
      </c>
      <c r="D15833" s="69" t="s">
        <v>1937</v>
      </c>
      <c r="E15833" s="69" t="s">
        <v>2567</v>
      </c>
      <c r="F15833" s="69">
        <v>1931</v>
      </c>
      <c r="G15833" s="69" t="s">
        <v>1939</v>
      </c>
    </row>
    <row r="15834" spans="1:7" ht="14.4">
      <c r="A15834" s="27" t="str">
        <f>VLOOKUP(C15834,'user list'!A:B,2,0)</f>
        <v>OCM</v>
      </c>
      <c r="B15834" s="172">
        <v>45821.460844907408</v>
      </c>
      <c r="C15834" s="69" t="s">
        <v>235</v>
      </c>
      <c r="D15834" s="69" t="s">
        <v>1937</v>
      </c>
      <c r="E15834" s="69" t="s">
        <v>2048</v>
      </c>
      <c r="F15834" s="69">
        <v>2284</v>
      </c>
      <c r="G15834" s="69" t="s">
        <v>1939</v>
      </c>
    </row>
    <row r="15835" spans="1:7" ht="14.4">
      <c r="A15835" s="27" t="str">
        <f>VLOOKUP(C15835,'user list'!A:B,2,0)</f>
        <v>OCM</v>
      </c>
      <c r="B15835" s="172">
        <v>45821.460844907408</v>
      </c>
      <c r="C15835" s="69" t="s">
        <v>235</v>
      </c>
      <c r="D15835" s="69" t="s">
        <v>1937</v>
      </c>
      <c r="E15835" s="69" t="s">
        <v>2048</v>
      </c>
      <c r="F15835" s="69">
        <v>2284</v>
      </c>
      <c r="G15835" s="69" t="s">
        <v>1939</v>
      </c>
    </row>
    <row r="15836" spans="1:7" ht="14.4">
      <c r="A15836" s="27" t="str">
        <f>VLOOKUP(C15836,'user list'!A:B,2,0)</f>
        <v>OCAs</v>
      </c>
      <c r="B15836" s="172">
        <v>45821.460856481484</v>
      </c>
      <c r="C15836" s="69" t="s">
        <v>279</v>
      </c>
      <c r="D15836" s="69" t="s">
        <v>1937</v>
      </c>
      <c r="E15836" s="69" t="s">
        <v>2568</v>
      </c>
      <c r="F15836" s="69">
        <v>1932</v>
      </c>
      <c r="G15836" s="69" t="s">
        <v>1939</v>
      </c>
    </row>
    <row r="15837" spans="1:7" ht="14.4">
      <c r="A15837" s="27" t="str">
        <f>VLOOKUP(C15837,'user list'!A:B,2,0)</f>
        <v>OCAs</v>
      </c>
      <c r="B15837" s="172">
        <v>45821.460868055554</v>
      </c>
      <c r="C15837" s="69" t="s">
        <v>279</v>
      </c>
      <c r="D15837" s="69" t="s">
        <v>1937</v>
      </c>
      <c r="E15837" s="69" t="s">
        <v>2567</v>
      </c>
      <c r="F15837" s="69">
        <v>1931</v>
      </c>
      <c r="G15837" s="69" t="s">
        <v>1939</v>
      </c>
    </row>
    <row r="15838" spans="1:7" ht="14.4">
      <c r="A15838" s="27" t="str">
        <f>VLOOKUP(C15838,'user list'!A:B,2,0)</f>
        <v>OCM</v>
      </c>
      <c r="B15838" s="172">
        <v>45821.460925925923</v>
      </c>
      <c r="C15838" s="69" t="s">
        <v>235</v>
      </c>
      <c r="D15838" s="69" t="s">
        <v>1937</v>
      </c>
      <c r="E15838" s="69" t="s">
        <v>1991</v>
      </c>
      <c r="F15838" s="69">
        <v>2271</v>
      </c>
      <c r="G15838" s="69" t="s">
        <v>1939</v>
      </c>
    </row>
    <row r="15839" spans="1:7" ht="14.4">
      <c r="A15839" s="27" t="str">
        <f>VLOOKUP(C15839,'user list'!A:B,2,0)</f>
        <v>OCM</v>
      </c>
      <c r="B15839" s="172">
        <v>45821.460925925923</v>
      </c>
      <c r="C15839" s="69" t="s">
        <v>235</v>
      </c>
      <c r="D15839" s="69" t="s">
        <v>1937</v>
      </c>
      <c r="E15839" s="69" t="s">
        <v>1991</v>
      </c>
      <c r="F15839" s="69">
        <v>2271</v>
      </c>
      <c r="G15839" s="69" t="s">
        <v>1939</v>
      </c>
    </row>
    <row r="15840" spans="1:7" ht="14.4">
      <c r="A15840" s="27" t="str">
        <f>VLOOKUP(C15840,'user list'!A:B,2,0)</f>
        <v>OCAs</v>
      </c>
      <c r="B15840" s="172">
        <v>45821.460995370369</v>
      </c>
      <c r="C15840" s="69" t="s">
        <v>279</v>
      </c>
      <c r="D15840" s="69" t="s">
        <v>1937</v>
      </c>
      <c r="E15840" s="69" t="s">
        <v>2568</v>
      </c>
      <c r="F15840" s="69">
        <v>1932</v>
      </c>
      <c r="G15840" s="69" t="s">
        <v>1939</v>
      </c>
    </row>
    <row r="15841" spans="1:7" ht="14.4">
      <c r="A15841" s="27" t="str">
        <f>VLOOKUP(C15841,'user list'!A:B,2,0)</f>
        <v>OCAs</v>
      </c>
      <c r="B15841" s="172">
        <v>45821.461006944446</v>
      </c>
      <c r="C15841" s="69" t="s">
        <v>279</v>
      </c>
      <c r="D15841" s="69" t="s">
        <v>1937</v>
      </c>
      <c r="E15841" s="69" t="s">
        <v>2567</v>
      </c>
      <c r="F15841" s="69">
        <v>1931</v>
      </c>
      <c r="G15841" s="69" t="s">
        <v>1939</v>
      </c>
    </row>
    <row r="15842" spans="1:7" ht="14.4">
      <c r="A15842" s="27" t="str">
        <f>VLOOKUP(C15842,'user list'!A:B,2,0)</f>
        <v>OCAs</v>
      </c>
      <c r="B15842" s="172">
        <v>45821.461215277777</v>
      </c>
      <c r="C15842" s="69" t="s">
        <v>279</v>
      </c>
      <c r="D15842" s="69" t="s">
        <v>1937</v>
      </c>
      <c r="E15842" s="69" t="s">
        <v>2567</v>
      </c>
      <c r="F15842" s="69">
        <v>1931</v>
      </c>
      <c r="G15842" s="69" t="s">
        <v>1947</v>
      </c>
    </row>
    <row r="15843" spans="1:7" ht="14.4">
      <c r="A15843" s="27" t="str">
        <f>VLOOKUP(C15843,'user list'!A:B,2,0)</f>
        <v>OCAs</v>
      </c>
      <c r="B15843" s="172">
        <v>45821.461215277777</v>
      </c>
      <c r="C15843" s="69" t="s">
        <v>279</v>
      </c>
      <c r="D15843" s="69" t="s">
        <v>1937</v>
      </c>
      <c r="E15843" s="69" t="s">
        <v>2567</v>
      </c>
      <c r="F15843" s="69">
        <v>1931</v>
      </c>
      <c r="G15843" s="69" t="s">
        <v>1948</v>
      </c>
    </row>
    <row r="15844" spans="1:7" ht="14.4">
      <c r="A15844" s="27" t="str">
        <f>VLOOKUP(C15844,'user list'!A:B,2,0)</f>
        <v>OCAs</v>
      </c>
      <c r="B15844" s="172">
        <v>45821.461215277777</v>
      </c>
      <c r="C15844" s="69" t="s">
        <v>279</v>
      </c>
      <c r="D15844" s="69" t="s">
        <v>1937</v>
      </c>
      <c r="E15844" s="69" t="s">
        <v>2567</v>
      </c>
      <c r="F15844" s="69">
        <v>1931</v>
      </c>
      <c r="G15844" s="69" t="s">
        <v>1939</v>
      </c>
    </row>
    <row r="15845" spans="1:7" ht="14.4">
      <c r="A15845" s="27" t="str">
        <f>VLOOKUP(C15845,'user list'!A:B,2,0)</f>
        <v>OCAs</v>
      </c>
      <c r="B15845" s="172">
        <v>45821.461261574077</v>
      </c>
      <c r="C15845" s="69" t="s">
        <v>279</v>
      </c>
      <c r="D15845" s="69" t="s">
        <v>1937</v>
      </c>
      <c r="E15845" s="69" t="s">
        <v>2567</v>
      </c>
      <c r="F15845" s="69">
        <v>1931</v>
      </c>
      <c r="G15845" s="69" t="s">
        <v>1939</v>
      </c>
    </row>
    <row r="15846" spans="1:7" ht="14.4">
      <c r="A15846" s="27" t="str">
        <f>VLOOKUP(C15846,'user list'!A:B,2,0)</f>
        <v>OCAs</v>
      </c>
      <c r="B15846" s="172">
        <v>45821.461354166669</v>
      </c>
      <c r="C15846" s="69" t="s">
        <v>279</v>
      </c>
      <c r="D15846" s="69" t="s">
        <v>1937</v>
      </c>
      <c r="E15846" s="69" t="s">
        <v>2567</v>
      </c>
      <c r="F15846" s="69">
        <v>1931</v>
      </c>
      <c r="G15846" s="69" t="s">
        <v>1939</v>
      </c>
    </row>
    <row r="15847" spans="1:7" ht="14.4">
      <c r="A15847" s="27" t="str">
        <f>VLOOKUP(C15847,'user list'!A:B,2,0)</f>
        <v>OCAs</v>
      </c>
      <c r="B15847" s="172">
        <v>45821.461365740739</v>
      </c>
      <c r="C15847" s="69" t="s">
        <v>279</v>
      </c>
      <c r="D15847" s="69" t="s">
        <v>1937</v>
      </c>
      <c r="E15847" s="69" t="s">
        <v>2517</v>
      </c>
      <c r="F15847" s="69">
        <v>1860</v>
      </c>
      <c r="G15847" s="69" t="s">
        <v>1939</v>
      </c>
    </row>
    <row r="15848" spans="1:7" ht="14.4">
      <c r="A15848" s="27" t="str">
        <f>VLOOKUP(C15848,'user list'!A:B,2,0)</f>
        <v>OCAs</v>
      </c>
      <c r="B15848" s="172">
        <v>45821.461481481485</v>
      </c>
      <c r="C15848" s="69" t="s">
        <v>279</v>
      </c>
      <c r="D15848" s="69" t="s">
        <v>1937</v>
      </c>
      <c r="E15848" s="69" t="s">
        <v>2519</v>
      </c>
      <c r="F15848" s="69">
        <v>1861</v>
      </c>
      <c r="G15848" s="69" t="s">
        <v>1939</v>
      </c>
    </row>
    <row r="15849" spans="1:7" ht="14.4">
      <c r="A15849" s="27" t="str">
        <f>VLOOKUP(C15849,'user list'!A:B,2,0)</f>
        <v>OCAs</v>
      </c>
      <c r="B15849" s="172">
        <v>45821.461504629631</v>
      </c>
      <c r="C15849" s="69" t="s">
        <v>279</v>
      </c>
      <c r="D15849" s="69" t="s">
        <v>1937</v>
      </c>
      <c r="E15849" s="69" t="s">
        <v>2532</v>
      </c>
      <c r="F15849" s="69">
        <v>1875</v>
      </c>
      <c r="G15849" s="69" t="s">
        <v>1939</v>
      </c>
    </row>
    <row r="15850" spans="1:7" ht="14.4">
      <c r="A15850" s="27" t="str">
        <f>VLOOKUP(C15850,'user list'!A:B,2,0)</f>
        <v>OCAs</v>
      </c>
      <c r="B15850" s="172">
        <v>45821.461527777778</v>
      </c>
      <c r="C15850" s="69" t="s">
        <v>279</v>
      </c>
      <c r="D15850" s="69" t="s">
        <v>1937</v>
      </c>
      <c r="E15850" s="69" t="s">
        <v>2568</v>
      </c>
      <c r="F15850" s="69">
        <v>1932</v>
      </c>
      <c r="G15850" s="69" t="s">
        <v>1939</v>
      </c>
    </row>
    <row r="15851" spans="1:7" ht="14.4">
      <c r="A15851" s="27" t="str">
        <f>VLOOKUP(C15851,'user list'!A:B,2,0)</f>
        <v>OCAs</v>
      </c>
      <c r="B15851" s="172">
        <v>45821.461550925924</v>
      </c>
      <c r="C15851" s="69" t="s">
        <v>279</v>
      </c>
      <c r="D15851" s="69" t="s">
        <v>1937</v>
      </c>
      <c r="E15851" s="69" t="s">
        <v>2569</v>
      </c>
      <c r="F15851" s="69">
        <v>1933</v>
      </c>
      <c r="G15851" s="69" t="s">
        <v>1939</v>
      </c>
    </row>
    <row r="15852" spans="1:7" ht="14.4">
      <c r="A15852" s="27" t="str">
        <f>VLOOKUP(C15852,'user list'!A:B,2,0)</f>
        <v>OCAs</v>
      </c>
      <c r="B15852" s="172">
        <v>45821.461562500001</v>
      </c>
      <c r="C15852" s="69" t="s">
        <v>279</v>
      </c>
      <c r="D15852" s="69" t="s">
        <v>1937</v>
      </c>
      <c r="E15852" s="69" t="s">
        <v>2570</v>
      </c>
      <c r="F15852" s="69">
        <v>1934</v>
      </c>
      <c r="G15852" s="69" t="s">
        <v>1939</v>
      </c>
    </row>
    <row r="15853" spans="1:7" ht="14.4">
      <c r="A15853" s="27" t="str">
        <f>VLOOKUP(C15853,'user list'!A:B,2,0)</f>
        <v>OCAs</v>
      </c>
      <c r="B15853" s="172">
        <v>45821.461585648147</v>
      </c>
      <c r="C15853" s="69" t="s">
        <v>279</v>
      </c>
      <c r="D15853" s="69" t="s">
        <v>1937</v>
      </c>
      <c r="E15853" s="69" t="s">
        <v>2698</v>
      </c>
      <c r="F15853" s="69">
        <v>2139</v>
      </c>
      <c r="G15853" s="69" t="s">
        <v>1939</v>
      </c>
    </row>
    <row r="15854" spans="1:7" ht="14.4">
      <c r="A15854" s="27" t="str">
        <f>VLOOKUP(C15854,'user list'!A:B,2,0)</f>
        <v>OCAs</v>
      </c>
      <c r="B15854" s="172">
        <v>45821.461597222224</v>
      </c>
      <c r="C15854" s="69" t="s">
        <v>279</v>
      </c>
      <c r="D15854" s="69" t="s">
        <v>1937</v>
      </c>
      <c r="E15854" s="69" t="s">
        <v>2699</v>
      </c>
      <c r="F15854" s="69">
        <v>2140</v>
      </c>
      <c r="G15854" s="69" t="s">
        <v>1939</v>
      </c>
    </row>
    <row r="15855" spans="1:7" ht="14.4">
      <c r="A15855" s="27" t="str">
        <f>VLOOKUP(C15855,'user list'!A:B,2,0)</f>
        <v>OCAs</v>
      </c>
      <c r="B15855" s="172">
        <v>45821.461608796293</v>
      </c>
      <c r="C15855" s="69" t="s">
        <v>279</v>
      </c>
      <c r="D15855" s="69" t="s">
        <v>1937</v>
      </c>
      <c r="E15855" s="69" t="s">
        <v>2700</v>
      </c>
      <c r="F15855" s="69">
        <v>2141</v>
      </c>
      <c r="G15855" s="69" t="s">
        <v>1939</v>
      </c>
    </row>
    <row r="15856" spans="1:7" ht="14.4">
      <c r="A15856" s="27" t="str">
        <f>VLOOKUP(C15856,'user list'!A:B,2,0)</f>
        <v>OCAs</v>
      </c>
      <c r="B15856" s="172">
        <v>45821.461631944447</v>
      </c>
      <c r="C15856" s="69" t="s">
        <v>279</v>
      </c>
      <c r="D15856" s="69" t="s">
        <v>1937</v>
      </c>
      <c r="E15856" s="69" t="s">
        <v>2701</v>
      </c>
      <c r="F15856" s="69">
        <v>2142</v>
      </c>
      <c r="G15856" s="69" t="s">
        <v>1939</v>
      </c>
    </row>
    <row r="15857" spans="1:7" ht="14.4">
      <c r="A15857" s="27" t="str">
        <f>VLOOKUP(C15857,'user list'!A:B,2,0)</f>
        <v>OCAs</v>
      </c>
      <c r="B15857" s="172">
        <v>45821.461678240739</v>
      </c>
      <c r="C15857" s="69" t="s">
        <v>279</v>
      </c>
      <c r="D15857" s="69" t="s">
        <v>1937</v>
      </c>
      <c r="E15857" s="69" t="s">
        <v>2702</v>
      </c>
      <c r="F15857" s="69">
        <v>2143</v>
      </c>
      <c r="G15857" s="69" t="s">
        <v>1939</v>
      </c>
    </row>
    <row r="15858" spans="1:7" ht="14.4">
      <c r="A15858" s="27" t="str">
        <f>VLOOKUP(C15858,'user list'!A:B,2,0)</f>
        <v>OCAs</v>
      </c>
      <c r="B15858" s="172">
        <v>45821.461701388886</v>
      </c>
      <c r="C15858" s="69" t="s">
        <v>279</v>
      </c>
      <c r="D15858" s="69" t="s">
        <v>1937</v>
      </c>
      <c r="E15858" s="69" t="s">
        <v>2703</v>
      </c>
      <c r="F15858" s="69">
        <v>2148</v>
      </c>
      <c r="G15858" s="69" t="s">
        <v>1939</v>
      </c>
    </row>
    <row r="15859" spans="1:7" ht="14.4">
      <c r="A15859" s="27" t="str">
        <f>VLOOKUP(C15859,'user list'!A:B,2,0)</f>
        <v>OCAs</v>
      </c>
      <c r="B15859" s="172">
        <v>45821.461712962962</v>
      </c>
      <c r="C15859" s="69" t="s">
        <v>279</v>
      </c>
      <c r="D15859" s="69" t="s">
        <v>1937</v>
      </c>
      <c r="E15859" s="69" t="s">
        <v>2704</v>
      </c>
      <c r="F15859" s="69">
        <v>2149</v>
      </c>
      <c r="G15859" s="69" t="s">
        <v>1939</v>
      </c>
    </row>
    <row r="15860" spans="1:7" ht="14.4">
      <c r="A15860" s="27" t="str">
        <f>VLOOKUP(C15860,'user list'!A:B,2,0)</f>
        <v>OCAs</v>
      </c>
      <c r="B15860" s="172">
        <v>45821.461724537039</v>
      </c>
      <c r="C15860" s="69" t="s">
        <v>279</v>
      </c>
      <c r="D15860" s="69" t="s">
        <v>1937</v>
      </c>
      <c r="E15860" s="69" t="s">
        <v>2705</v>
      </c>
      <c r="F15860" s="69">
        <v>2150</v>
      </c>
      <c r="G15860" s="69" t="s">
        <v>1939</v>
      </c>
    </row>
    <row r="15861" spans="1:7" ht="14.4">
      <c r="A15861" s="27" t="str">
        <f>VLOOKUP(C15861,'user list'!A:B,2,0)</f>
        <v>OCAs</v>
      </c>
      <c r="B15861" s="172">
        <v>45821.461759259262</v>
      </c>
      <c r="C15861" s="69" t="s">
        <v>279</v>
      </c>
      <c r="D15861" s="69" t="s">
        <v>1937</v>
      </c>
      <c r="E15861" s="69" t="s">
        <v>2706</v>
      </c>
      <c r="F15861" s="69">
        <v>2151</v>
      </c>
      <c r="G15861" s="69" t="s">
        <v>1939</v>
      </c>
    </row>
    <row r="15862" spans="1:7" ht="14.4">
      <c r="A15862" s="27" t="str">
        <f>VLOOKUP(C15862,'user list'!A:B,2,0)</f>
        <v>OCAs</v>
      </c>
      <c r="B15862" s="172">
        <v>45821.461770833332</v>
      </c>
      <c r="C15862" s="69" t="s">
        <v>279</v>
      </c>
      <c r="D15862" s="69" t="s">
        <v>1937</v>
      </c>
      <c r="E15862" s="69" t="s">
        <v>2707</v>
      </c>
      <c r="F15862" s="69">
        <v>2152</v>
      </c>
      <c r="G15862" s="69" t="s">
        <v>1939</v>
      </c>
    </row>
    <row r="15863" spans="1:7" ht="14.4">
      <c r="A15863" s="27" t="str">
        <f>VLOOKUP(C15863,'user list'!A:B,2,0)</f>
        <v>OCAs</v>
      </c>
      <c r="B15863" s="172">
        <v>45821.461793981478</v>
      </c>
      <c r="C15863" s="69" t="s">
        <v>279</v>
      </c>
      <c r="D15863" s="69" t="s">
        <v>1937</v>
      </c>
      <c r="E15863" s="69" t="s">
        <v>2727</v>
      </c>
      <c r="F15863" s="69">
        <v>2182</v>
      </c>
      <c r="G15863" s="69" t="s">
        <v>1939</v>
      </c>
    </row>
    <row r="15864" spans="1:7" ht="14.4">
      <c r="A15864" s="27" t="str">
        <f>VLOOKUP(C15864,'user list'!A:B,2,0)</f>
        <v>OCAs</v>
      </c>
      <c r="B15864" s="172">
        <v>45821.461805555555</v>
      </c>
      <c r="C15864" s="69" t="s">
        <v>279</v>
      </c>
      <c r="D15864" s="69" t="s">
        <v>1937</v>
      </c>
      <c r="E15864" s="69" t="s">
        <v>2781</v>
      </c>
      <c r="F15864" s="69">
        <v>2233</v>
      </c>
      <c r="G15864" s="69" t="s">
        <v>1939</v>
      </c>
    </row>
    <row r="15865" spans="1:7" ht="14.4">
      <c r="A15865" s="27" t="str">
        <f>VLOOKUP(C15865,'user list'!A:B,2,0)</f>
        <v>OCAs</v>
      </c>
      <c r="B15865" s="172">
        <v>45821.461840277778</v>
      </c>
      <c r="C15865" s="69" t="s">
        <v>279</v>
      </c>
      <c r="D15865" s="69" t="s">
        <v>1937</v>
      </c>
      <c r="E15865" s="69" t="s">
        <v>2809</v>
      </c>
      <c r="F15865" s="69">
        <v>2273</v>
      </c>
      <c r="G15865" s="69" t="s">
        <v>1939</v>
      </c>
    </row>
    <row r="15866" spans="1:7" ht="14.4">
      <c r="A15866" s="27" t="str">
        <f>VLOOKUP(C15866,'user list'!A:B,2,0)</f>
        <v>OCAs</v>
      </c>
      <c r="B15866" s="172">
        <v>45821.461863425924</v>
      </c>
      <c r="C15866" s="69" t="s">
        <v>279</v>
      </c>
      <c r="D15866" s="69" t="s">
        <v>1937</v>
      </c>
      <c r="E15866" s="69" t="s">
        <v>2810</v>
      </c>
      <c r="F15866" s="69">
        <v>2274</v>
      </c>
      <c r="G15866" s="69" t="s">
        <v>1939</v>
      </c>
    </row>
    <row r="15867" spans="1:7" ht="14.4">
      <c r="A15867" s="27" t="str">
        <f>VLOOKUP(C15867,'user list'!A:B,2,0)</f>
        <v>OCAs</v>
      </c>
      <c r="B15867" s="172">
        <v>45821.461909722224</v>
      </c>
      <c r="C15867" s="69" t="s">
        <v>279</v>
      </c>
      <c r="D15867" s="69" t="s">
        <v>1937</v>
      </c>
      <c r="E15867" s="69" t="s">
        <v>2784</v>
      </c>
      <c r="F15867" s="69">
        <v>2236</v>
      </c>
      <c r="G15867" s="69" t="s">
        <v>1939</v>
      </c>
    </row>
    <row r="15868" spans="1:7" ht="14.4">
      <c r="A15868" s="27" t="str">
        <f>VLOOKUP(C15868,'user list'!A:B,2,0)</f>
        <v>OCM</v>
      </c>
      <c r="B15868" s="172">
        <v>45821.462256944447</v>
      </c>
      <c r="C15868" s="69" t="s">
        <v>235</v>
      </c>
      <c r="D15868" s="69" t="s">
        <v>1937</v>
      </c>
      <c r="E15868" s="69" t="s">
        <v>1991</v>
      </c>
      <c r="F15868" s="69">
        <v>2271</v>
      </c>
      <c r="G15868" s="69" t="s">
        <v>1947</v>
      </c>
    </row>
    <row r="15869" spans="1:7" ht="14.4">
      <c r="A15869" s="27" t="str">
        <f>VLOOKUP(C15869,'user list'!A:B,2,0)</f>
        <v>OCM</v>
      </c>
      <c r="B15869" s="172">
        <v>45821.462256944447</v>
      </c>
      <c r="C15869" s="69" t="s">
        <v>235</v>
      </c>
      <c r="D15869" s="69" t="s">
        <v>1937</v>
      </c>
      <c r="E15869" s="69" t="s">
        <v>1991</v>
      </c>
      <c r="F15869" s="69">
        <v>2271</v>
      </c>
      <c r="G15869" s="69" t="s">
        <v>1948</v>
      </c>
    </row>
    <row r="15870" spans="1:7" ht="14.4">
      <c r="A15870" s="27" t="str">
        <f>VLOOKUP(C15870,'user list'!A:B,2,0)</f>
        <v>Admin</v>
      </c>
      <c r="B15870" s="172">
        <v>45821.462256944447</v>
      </c>
      <c r="C15870" s="69" t="s">
        <v>186</v>
      </c>
      <c r="D15870" s="69" t="s">
        <v>1937</v>
      </c>
      <c r="E15870" s="69" t="s">
        <v>1991</v>
      </c>
      <c r="F15870" s="69">
        <v>2271</v>
      </c>
      <c r="G15870" s="69" t="s">
        <v>1948</v>
      </c>
    </row>
    <row r="15871" spans="1:7" ht="14.4">
      <c r="A15871" s="27" t="str">
        <f>VLOOKUP(C15871,'user list'!A:B,2,0)</f>
        <v>OCM</v>
      </c>
      <c r="B15871" s="172">
        <v>45821.462337962963</v>
      </c>
      <c r="C15871" s="69" t="s">
        <v>235</v>
      </c>
      <c r="D15871" s="69" t="s">
        <v>1937</v>
      </c>
      <c r="E15871" s="69" t="s">
        <v>2029</v>
      </c>
      <c r="F15871" s="69">
        <v>2283</v>
      </c>
      <c r="G15871" s="69" t="s">
        <v>1939</v>
      </c>
    </row>
    <row r="15872" spans="1:7" ht="14.4">
      <c r="A15872" s="27" t="str">
        <f>VLOOKUP(C15872,'user list'!A:B,2,0)</f>
        <v>OCM</v>
      </c>
      <c r="B15872" s="172">
        <v>45821.462337962963</v>
      </c>
      <c r="C15872" s="69" t="s">
        <v>235</v>
      </c>
      <c r="D15872" s="69" t="s">
        <v>1937</v>
      </c>
      <c r="E15872" s="69" t="s">
        <v>2029</v>
      </c>
      <c r="F15872" s="69">
        <v>2283</v>
      </c>
      <c r="G15872" s="69" t="s">
        <v>1939</v>
      </c>
    </row>
    <row r="15873" spans="1:7" ht="14.4">
      <c r="A15873" s="27" t="str">
        <f>VLOOKUP(C15873,'user list'!A:B,2,0)</f>
        <v>OCM</v>
      </c>
      <c r="B15873" s="172">
        <v>45821.462372685186</v>
      </c>
      <c r="C15873" s="69" t="s">
        <v>235</v>
      </c>
      <c r="D15873" s="69" t="s">
        <v>1937</v>
      </c>
      <c r="E15873" s="69" t="s">
        <v>1974</v>
      </c>
      <c r="F15873" s="69">
        <v>2270</v>
      </c>
      <c r="G15873" s="69" t="s">
        <v>1939</v>
      </c>
    </row>
    <row r="15874" spans="1:7" ht="14.4">
      <c r="A15874" s="27" t="str">
        <f>VLOOKUP(C15874,'user list'!A:B,2,0)</f>
        <v>OCM</v>
      </c>
      <c r="B15874" s="172">
        <v>45821.462372685186</v>
      </c>
      <c r="C15874" s="69" t="s">
        <v>235</v>
      </c>
      <c r="D15874" s="69" t="s">
        <v>1937</v>
      </c>
      <c r="E15874" s="69" t="s">
        <v>1974</v>
      </c>
      <c r="F15874" s="69">
        <v>2270</v>
      </c>
      <c r="G15874" s="69" t="s">
        <v>1939</v>
      </c>
    </row>
    <row r="15875" spans="1:7" ht="14.4">
      <c r="A15875" s="27" t="str">
        <f>VLOOKUP(C15875,'user list'!A:B,2,0)</f>
        <v>OCAs</v>
      </c>
      <c r="B15875" s="172">
        <v>45821.462395833332</v>
      </c>
      <c r="C15875" s="69" t="s">
        <v>279</v>
      </c>
      <c r="D15875" s="69" t="s">
        <v>1937</v>
      </c>
      <c r="E15875" s="69" t="s">
        <v>2784</v>
      </c>
      <c r="F15875" s="69">
        <v>2236</v>
      </c>
      <c r="G15875" s="69" t="s">
        <v>1947</v>
      </c>
    </row>
    <row r="15876" spans="1:7" ht="14.4">
      <c r="A15876" s="27" t="str">
        <f>VLOOKUP(C15876,'user list'!A:B,2,0)</f>
        <v>OCAs</v>
      </c>
      <c r="B15876" s="172">
        <v>45821.462395833332</v>
      </c>
      <c r="C15876" s="69" t="s">
        <v>279</v>
      </c>
      <c r="D15876" s="69" t="s">
        <v>1937</v>
      </c>
      <c r="E15876" s="69" t="s">
        <v>2784</v>
      </c>
      <c r="F15876" s="69">
        <v>2236</v>
      </c>
      <c r="G15876" s="69" t="s">
        <v>1939</v>
      </c>
    </row>
    <row r="15877" spans="1:7" ht="14.4">
      <c r="A15877" s="27" t="str">
        <f>VLOOKUP(C15877,'user list'!A:B,2,0)</f>
        <v>OCAs</v>
      </c>
      <c r="B15877" s="172">
        <v>45821.462569444448</v>
      </c>
      <c r="C15877" s="69" t="s">
        <v>279</v>
      </c>
      <c r="D15877" s="69" t="s">
        <v>1937</v>
      </c>
      <c r="E15877" s="69" t="s">
        <v>2784</v>
      </c>
      <c r="F15877" s="69">
        <v>2236</v>
      </c>
      <c r="G15877" s="69" t="s">
        <v>1939</v>
      </c>
    </row>
    <row r="15878" spans="1:7" ht="14.4">
      <c r="A15878" s="27" t="str">
        <f>VLOOKUP(C15878,'user list'!A:B,2,0)</f>
        <v>PLEB</v>
      </c>
      <c r="B15878" s="172">
        <v>45821.463125000002</v>
      </c>
      <c r="C15878" s="69" t="s">
        <v>260</v>
      </c>
      <c r="D15878" s="69" t="s">
        <v>1937</v>
      </c>
      <c r="E15878" s="69" t="s">
        <v>2784</v>
      </c>
      <c r="F15878" s="69">
        <v>2236</v>
      </c>
      <c r="G15878" s="69" t="s">
        <v>1939</v>
      </c>
    </row>
    <row r="15879" spans="1:7" ht="14.4">
      <c r="A15879" s="27" t="str">
        <f>VLOOKUP(C15879,'user list'!A:B,2,0)</f>
        <v>OCM</v>
      </c>
      <c r="B15879" s="172">
        <v>45821.465173611112</v>
      </c>
      <c r="C15879" s="69" t="s">
        <v>235</v>
      </c>
      <c r="D15879" s="69" t="s">
        <v>1937</v>
      </c>
      <c r="E15879" s="69" t="s">
        <v>1974</v>
      </c>
      <c r="F15879" s="69">
        <v>2270</v>
      </c>
      <c r="G15879" s="69" t="s">
        <v>1947</v>
      </c>
    </row>
    <row r="15880" spans="1:7" ht="14.4">
      <c r="A15880" s="27" t="str">
        <f>VLOOKUP(C15880,'user list'!A:B,2,0)</f>
        <v>OCM</v>
      </c>
      <c r="B15880" s="172">
        <v>45821.465173611112</v>
      </c>
      <c r="C15880" s="69" t="s">
        <v>235</v>
      </c>
      <c r="D15880" s="69" t="s">
        <v>1937</v>
      </c>
      <c r="E15880" s="69" t="s">
        <v>1974</v>
      </c>
      <c r="F15880" s="69">
        <v>2270</v>
      </c>
      <c r="G15880" s="69" t="s">
        <v>1948</v>
      </c>
    </row>
    <row r="15881" spans="1:7" ht="14.4">
      <c r="A15881" s="27" t="str">
        <f>VLOOKUP(C15881,'user list'!A:B,2,0)</f>
        <v>Admin</v>
      </c>
      <c r="B15881" s="172">
        <v>45821.465173611112</v>
      </c>
      <c r="C15881" s="69" t="s">
        <v>186</v>
      </c>
      <c r="D15881" s="69" t="s">
        <v>1937</v>
      </c>
      <c r="E15881" s="69" t="s">
        <v>1974</v>
      </c>
      <c r="F15881" s="69">
        <v>2270</v>
      </c>
      <c r="G15881" s="69" t="s">
        <v>1948</v>
      </c>
    </row>
    <row r="15882" spans="1:7" ht="14.4">
      <c r="A15882" s="27" t="str">
        <f>VLOOKUP(C15882,'user list'!A:B,2,0)</f>
        <v>DOE</v>
      </c>
      <c r="B15882" s="172">
        <v>45821.465810185182</v>
      </c>
      <c r="C15882" s="69" t="s">
        <v>212</v>
      </c>
      <c r="D15882" s="69" t="s">
        <v>1937</v>
      </c>
      <c r="E15882" s="69" t="s">
        <v>1974</v>
      </c>
      <c r="F15882" s="69">
        <v>2218</v>
      </c>
      <c r="G15882" s="69" t="s">
        <v>1939</v>
      </c>
    </row>
    <row r="15883" spans="1:7" ht="14.4">
      <c r="A15883" s="27" t="str">
        <f>VLOOKUP(C15883,'user list'!A:B,2,0)</f>
        <v>QCYDO</v>
      </c>
      <c r="B15883" s="172">
        <v>45821.466412037036</v>
      </c>
      <c r="C15883" s="69" t="s">
        <v>270</v>
      </c>
      <c r="D15883" s="69" t="s">
        <v>1937</v>
      </c>
      <c r="E15883" s="69" t="s">
        <v>2784</v>
      </c>
      <c r="F15883" s="69">
        <v>2236</v>
      </c>
      <c r="G15883" s="69" t="s">
        <v>1939</v>
      </c>
    </row>
    <row r="15884" spans="1:7" ht="14.4">
      <c r="A15884" s="27" t="str">
        <f>VLOOKUP(C15884,'user list'!A:B,2,0)</f>
        <v>PLEB</v>
      </c>
      <c r="B15884" s="172">
        <v>45821.466423611113</v>
      </c>
      <c r="C15884" s="69" t="s">
        <v>260</v>
      </c>
      <c r="D15884" s="69" t="s">
        <v>1937</v>
      </c>
      <c r="E15884" s="69" t="s">
        <v>2784</v>
      </c>
      <c r="F15884" s="69">
        <v>2236</v>
      </c>
      <c r="G15884" s="69" t="s">
        <v>1947</v>
      </c>
    </row>
    <row r="15885" spans="1:7" ht="14.4">
      <c r="A15885" s="27" t="str">
        <f>VLOOKUP(C15885,'user list'!A:B,2,0)</f>
        <v>PLEB</v>
      </c>
      <c r="B15885" s="172">
        <v>45821.466423611113</v>
      </c>
      <c r="C15885" s="69" t="s">
        <v>260</v>
      </c>
      <c r="D15885" s="69" t="s">
        <v>1937</v>
      </c>
      <c r="E15885" s="69" t="s">
        <v>2784</v>
      </c>
      <c r="F15885" s="69">
        <v>2236</v>
      </c>
      <c r="G15885" s="69" t="s">
        <v>1948</v>
      </c>
    </row>
    <row r="15886" spans="1:7" ht="14.4">
      <c r="A15886" s="27" t="str">
        <f>VLOOKUP(C15886,'user list'!A:B,2,0)</f>
        <v>PLEB</v>
      </c>
      <c r="B15886" s="172">
        <v>45821.466435185182</v>
      </c>
      <c r="C15886" s="69" t="s">
        <v>260</v>
      </c>
      <c r="D15886" s="69" t="s">
        <v>1937</v>
      </c>
      <c r="E15886" s="69" t="s">
        <v>2784</v>
      </c>
      <c r="F15886" s="69">
        <v>2236</v>
      </c>
      <c r="G15886" s="69" t="s">
        <v>1939</v>
      </c>
    </row>
    <row r="15887" spans="1:7" ht="14.4">
      <c r="A15887" s="27" t="str">
        <f>VLOOKUP(C15887,'user list'!A:B,2,0)</f>
        <v>Admin</v>
      </c>
      <c r="B15887" s="172">
        <v>45821.466435185182</v>
      </c>
      <c r="C15887" s="69" t="s">
        <v>186</v>
      </c>
      <c r="D15887" s="69" t="s">
        <v>1937</v>
      </c>
      <c r="E15887" s="69" t="s">
        <v>2784</v>
      </c>
      <c r="F15887" s="69">
        <v>2236</v>
      </c>
      <c r="G15887" s="69" t="s">
        <v>1948</v>
      </c>
    </row>
    <row r="15888" spans="1:7" ht="14.4">
      <c r="A15888" s="27" t="str">
        <f>VLOOKUP(C15888,'user list'!A:B,2,0)</f>
        <v>QCYDO</v>
      </c>
      <c r="B15888" s="172">
        <v>45821.467847222222</v>
      </c>
      <c r="C15888" s="69" t="s">
        <v>270</v>
      </c>
      <c r="D15888" s="69" t="s">
        <v>1937</v>
      </c>
      <c r="E15888" s="69" t="s">
        <v>2784</v>
      </c>
      <c r="F15888" s="69">
        <v>2236</v>
      </c>
      <c r="G15888" s="69" t="s">
        <v>1947</v>
      </c>
    </row>
    <row r="15889" spans="1:7" ht="14.4">
      <c r="A15889" s="27" t="str">
        <f>VLOOKUP(C15889,'user list'!A:B,2,0)</f>
        <v>QCYDO</v>
      </c>
      <c r="B15889" s="172">
        <v>45821.467847222222</v>
      </c>
      <c r="C15889" s="69" t="s">
        <v>270</v>
      </c>
      <c r="D15889" s="69" t="s">
        <v>1937</v>
      </c>
      <c r="E15889" s="69" t="s">
        <v>2784</v>
      </c>
      <c r="F15889" s="69">
        <v>2236</v>
      </c>
      <c r="G15889" s="69" t="s">
        <v>1948</v>
      </c>
    </row>
    <row r="15890" spans="1:7" ht="14.4">
      <c r="A15890" s="27" t="str">
        <f>VLOOKUP(C15890,'user list'!A:B,2,0)</f>
        <v>QCYDO</v>
      </c>
      <c r="B15890" s="172">
        <v>45821.467847222222</v>
      </c>
      <c r="C15890" s="69" t="s">
        <v>270</v>
      </c>
      <c r="D15890" s="69" t="s">
        <v>1937</v>
      </c>
      <c r="E15890" s="69" t="s">
        <v>2784</v>
      </c>
      <c r="F15890" s="69">
        <v>2236</v>
      </c>
      <c r="G15890" s="69" t="s">
        <v>1939</v>
      </c>
    </row>
    <row r="15891" spans="1:7" ht="14.4">
      <c r="A15891" s="27" t="str">
        <f>VLOOKUP(C15891,'user list'!A:B,2,0)</f>
        <v>Admin</v>
      </c>
      <c r="B15891" s="172">
        <v>45821.467847222222</v>
      </c>
      <c r="C15891" s="69" t="s">
        <v>186</v>
      </c>
      <c r="D15891" s="69" t="s">
        <v>1937</v>
      </c>
      <c r="E15891" s="69" t="s">
        <v>2784</v>
      </c>
      <c r="F15891" s="69">
        <v>2236</v>
      </c>
      <c r="G15891" s="69" t="s">
        <v>1948</v>
      </c>
    </row>
    <row r="15892" spans="1:7" ht="14.4">
      <c r="A15892" s="27" t="str">
        <f>VLOOKUP(C15892,'user list'!A:B,2,0)</f>
        <v>QCYDO</v>
      </c>
      <c r="B15892" s="172">
        <v>45821.468287037038</v>
      </c>
      <c r="C15892" s="69" t="s">
        <v>270</v>
      </c>
      <c r="D15892" s="69" t="s">
        <v>1937</v>
      </c>
      <c r="E15892" s="69" t="s">
        <v>2784</v>
      </c>
      <c r="F15892" s="69">
        <v>2236</v>
      </c>
      <c r="G15892" s="69" t="s">
        <v>1949</v>
      </c>
    </row>
    <row r="15893" spans="1:7" ht="14.4">
      <c r="A15893" s="27" t="str">
        <f>VLOOKUP(C15893,'user list'!A:B,2,0)</f>
        <v>DOE</v>
      </c>
      <c r="B15893" s="172">
        <v>45821.470810185187</v>
      </c>
      <c r="C15893" s="69" t="s">
        <v>212</v>
      </c>
      <c r="D15893" s="69" t="s">
        <v>1937</v>
      </c>
      <c r="E15893" s="69" t="s">
        <v>2555</v>
      </c>
      <c r="F15893" s="69">
        <v>1915</v>
      </c>
      <c r="G15893" s="69" t="s">
        <v>1939</v>
      </c>
    </row>
    <row r="15894" spans="1:7" ht="14.4">
      <c r="A15894" s="27" t="str">
        <f>VLOOKUP(C15894,'user list'!A:B,2,0)</f>
        <v>DOE</v>
      </c>
      <c r="B15894" s="172">
        <v>45821.470925925925</v>
      </c>
      <c r="C15894" s="69" t="s">
        <v>212</v>
      </c>
      <c r="D15894" s="69" t="s">
        <v>1937</v>
      </c>
      <c r="E15894" s="69" t="s">
        <v>2659</v>
      </c>
      <c r="F15894" s="69">
        <v>2068</v>
      </c>
      <c r="G15894" s="69" t="s">
        <v>1939</v>
      </c>
    </row>
    <row r="15895" spans="1:7" ht="14.4">
      <c r="A15895" s="27" t="str">
        <f>VLOOKUP(C15895,'user list'!A:B,2,0)</f>
        <v>DOE</v>
      </c>
      <c r="B15895" s="172">
        <v>45821.470983796295</v>
      </c>
      <c r="C15895" s="69" t="s">
        <v>212</v>
      </c>
      <c r="D15895" s="69" t="s">
        <v>1937</v>
      </c>
      <c r="E15895" s="69" t="s">
        <v>2642</v>
      </c>
      <c r="F15895" s="69">
        <v>2051</v>
      </c>
      <c r="G15895" s="69" t="s">
        <v>1939</v>
      </c>
    </row>
    <row r="15896" spans="1:7" ht="14.4">
      <c r="A15896" s="27" t="str">
        <f>VLOOKUP(C15896,'user list'!A:B,2,0)</f>
        <v>QCYDO</v>
      </c>
      <c r="B15896" s="172">
        <v>45821.472060185188</v>
      </c>
      <c r="C15896" s="69" t="s">
        <v>270</v>
      </c>
      <c r="D15896" s="69" t="s">
        <v>1937</v>
      </c>
      <c r="E15896" s="69" t="s">
        <v>2476</v>
      </c>
      <c r="F15896" s="69">
        <v>1790</v>
      </c>
      <c r="G15896" s="69" t="s">
        <v>1939</v>
      </c>
    </row>
    <row r="15897" spans="1:7" ht="14.4">
      <c r="A15897" s="27" t="str">
        <f>VLOOKUP(C15897,'user list'!A:B,2,0)</f>
        <v>QCYDO</v>
      </c>
      <c r="B15897" s="172">
        <v>45821.472256944442</v>
      </c>
      <c r="C15897" s="69" t="s">
        <v>270</v>
      </c>
      <c r="D15897" s="69" t="s">
        <v>1937</v>
      </c>
      <c r="E15897" s="69" t="s">
        <v>2474</v>
      </c>
      <c r="F15897" s="69">
        <v>1788</v>
      </c>
      <c r="G15897" s="69" t="s">
        <v>1939</v>
      </c>
    </row>
    <row r="15898" spans="1:7" ht="14.4">
      <c r="A15898" s="27" t="str">
        <f>VLOOKUP(C15898,'user list'!A:B,2,0)</f>
        <v>QCYDO</v>
      </c>
      <c r="B15898" s="172">
        <v>45821.472280092596</v>
      </c>
      <c r="C15898" s="69" t="s">
        <v>270</v>
      </c>
      <c r="D15898" s="69" t="s">
        <v>1937</v>
      </c>
      <c r="E15898" s="69" t="s">
        <v>43</v>
      </c>
      <c r="F15898" s="69">
        <v>1784</v>
      </c>
      <c r="G15898" s="69" t="s">
        <v>1939</v>
      </c>
    </row>
    <row r="15899" spans="1:7" ht="14.4">
      <c r="A15899" s="27" t="str">
        <f>VLOOKUP(C15899,'user list'!A:B,2,0)</f>
        <v>QCYDO</v>
      </c>
      <c r="B15899" s="172">
        <v>45821.472418981481</v>
      </c>
      <c r="C15899" s="69" t="s">
        <v>270</v>
      </c>
      <c r="D15899" s="69" t="s">
        <v>1937</v>
      </c>
      <c r="E15899" s="69" t="s">
        <v>2474</v>
      </c>
      <c r="F15899" s="69">
        <v>1788</v>
      </c>
      <c r="G15899" s="69" t="s">
        <v>1939</v>
      </c>
    </row>
    <row r="15900" spans="1:7" ht="14.4">
      <c r="A15900" s="27" t="str">
        <f>VLOOKUP(C15900,'user list'!A:B,2,0)</f>
        <v>QCYDO</v>
      </c>
      <c r="B15900" s="172">
        <v>45821.47247685185</v>
      </c>
      <c r="C15900" s="69" t="s">
        <v>270</v>
      </c>
      <c r="D15900" s="69" t="s">
        <v>1937</v>
      </c>
      <c r="E15900" s="69" t="s">
        <v>43</v>
      </c>
      <c r="F15900" s="69">
        <v>1784</v>
      </c>
      <c r="G15900" s="69" t="s">
        <v>1939</v>
      </c>
    </row>
    <row r="15901" spans="1:7" ht="14.4">
      <c r="A15901" s="27" t="str">
        <f>VLOOKUP(C15901,'user list'!A:B,2,0)</f>
        <v>QCYDO</v>
      </c>
      <c r="B15901" s="172">
        <v>45821.47252314815</v>
      </c>
      <c r="C15901" s="69" t="s">
        <v>270</v>
      </c>
      <c r="D15901" s="69" t="s">
        <v>1937</v>
      </c>
      <c r="E15901" s="69" t="s">
        <v>43</v>
      </c>
      <c r="F15901" s="69">
        <v>1783</v>
      </c>
      <c r="G15901" s="69" t="s">
        <v>1939</v>
      </c>
    </row>
    <row r="15902" spans="1:7" ht="14.4">
      <c r="A15902" s="27" t="str">
        <f>VLOOKUP(C15902,'user list'!A:B,2,0)</f>
        <v>QCYDO</v>
      </c>
      <c r="B15902" s="172">
        <v>45821.472581018519</v>
      </c>
      <c r="C15902" s="69" t="s">
        <v>270</v>
      </c>
      <c r="D15902" s="69" t="s">
        <v>1937</v>
      </c>
      <c r="E15902" s="69" t="s">
        <v>1380</v>
      </c>
      <c r="F15902" s="69">
        <v>1779</v>
      </c>
      <c r="G15902" s="69" t="s">
        <v>1939</v>
      </c>
    </row>
    <row r="15903" spans="1:7" ht="14.4">
      <c r="A15903" s="27" t="str">
        <f>VLOOKUP(C15903,'user list'!A:B,2,0)</f>
        <v>QCYDO</v>
      </c>
      <c r="B15903" s="172">
        <v>45821.472615740742</v>
      </c>
      <c r="C15903" s="69" t="s">
        <v>270</v>
      </c>
      <c r="D15903" s="69" t="s">
        <v>1937</v>
      </c>
      <c r="E15903" s="69" t="s">
        <v>2468</v>
      </c>
      <c r="F15903" s="69">
        <v>1778</v>
      </c>
      <c r="G15903" s="69" t="s">
        <v>1939</v>
      </c>
    </row>
    <row r="15904" spans="1:7" ht="14.4">
      <c r="A15904" s="27" t="str">
        <f>VLOOKUP(C15904,'user list'!A:B,2,0)</f>
        <v>QCYDO</v>
      </c>
      <c r="B15904" s="172">
        <v>45821.472650462965</v>
      </c>
      <c r="C15904" s="69" t="s">
        <v>270</v>
      </c>
      <c r="D15904" s="69" t="s">
        <v>1937</v>
      </c>
      <c r="E15904" s="69" t="s">
        <v>1960</v>
      </c>
      <c r="F15904" s="69">
        <v>347</v>
      </c>
      <c r="G15904" s="69" t="s">
        <v>1939</v>
      </c>
    </row>
    <row r="15905" spans="1:7" ht="14.4">
      <c r="A15905" s="27" t="str">
        <f>VLOOKUP(C15905,'user list'!A:B,2,0)</f>
        <v>QCYDO</v>
      </c>
      <c r="B15905" s="172">
        <v>45821.47284722222</v>
      </c>
      <c r="C15905" s="69" t="s">
        <v>270</v>
      </c>
      <c r="D15905" s="69" t="s">
        <v>1937</v>
      </c>
      <c r="E15905" s="69" t="s">
        <v>2578</v>
      </c>
      <c r="F15905" s="69">
        <v>1949</v>
      </c>
      <c r="G15905" s="69" t="s">
        <v>1939</v>
      </c>
    </row>
    <row r="15906" spans="1:7" ht="14.4">
      <c r="A15906" s="27" t="str">
        <f>VLOOKUP(C15906,'user list'!A:B,2,0)</f>
        <v>QCYDO</v>
      </c>
      <c r="B15906" s="172">
        <v>45821.473067129627</v>
      </c>
      <c r="C15906" s="69" t="s">
        <v>270</v>
      </c>
      <c r="D15906" s="69" t="s">
        <v>1937</v>
      </c>
      <c r="E15906" s="69" t="s">
        <v>1960</v>
      </c>
      <c r="F15906" s="69">
        <v>347</v>
      </c>
      <c r="G15906" s="69" t="s">
        <v>1939</v>
      </c>
    </row>
    <row r="15907" spans="1:7" ht="14.4">
      <c r="A15907" s="27" t="str">
        <f>VLOOKUP(C15907,'user list'!A:B,2,0)</f>
        <v>QCYDO</v>
      </c>
      <c r="B15907" s="172">
        <v>45821.473101851851</v>
      </c>
      <c r="C15907" s="69" t="s">
        <v>270</v>
      </c>
      <c r="D15907" s="69" t="s">
        <v>1937</v>
      </c>
      <c r="E15907" s="69" t="s">
        <v>2468</v>
      </c>
      <c r="F15907" s="69">
        <v>1778</v>
      </c>
      <c r="G15907" s="69" t="s">
        <v>1939</v>
      </c>
    </row>
    <row r="15908" spans="1:7" ht="14.4">
      <c r="A15908" s="27" t="str">
        <f>VLOOKUP(C15908,'user list'!A:B,2,0)</f>
        <v>BCRD</v>
      </c>
      <c r="B15908" s="172">
        <v>45821.477106481485</v>
      </c>
      <c r="C15908" s="69" t="s">
        <v>192</v>
      </c>
      <c r="D15908" s="69" t="s">
        <v>1937</v>
      </c>
      <c r="E15908" s="69" t="s">
        <v>2784</v>
      </c>
      <c r="F15908" s="69">
        <v>2236</v>
      </c>
      <c r="G15908" s="69" t="s">
        <v>1939</v>
      </c>
    </row>
    <row r="15909" spans="1:7" ht="14.4">
      <c r="A15909" s="27" t="str">
        <f>VLOOKUP(C15909,'user list'!A:B,2,0)</f>
        <v>BCRD</v>
      </c>
      <c r="B15909" s="172">
        <v>45821.477418981478</v>
      </c>
      <c r="C15909" s="69" t="s">
        <v>192</v>
      </c>
      <c r="D15909" s="69" t="s">
        <v>1937</v>
      </c>
      <c r="E15909" s="69" t="s">
        <v>2784</v>
      </c>
      <c r="F15909" s="69">
        <v>2236</v>
      </c>
      <c r="G15909" s="69" t="s">
        <v>1947</v>
      </c>
    </row>
    <row r="15910" spans="1:7" ht="14.4">
      <c r="A15910" s="27" t="str">
        <f>VLOOKUP(C15910,'user list'!A:B,2,0)</f>
        <v>BCRD</v>
      </c>
      <c r="B15910" s="172">
        <v>45821.477418981478</v>
      </c>
      <c r="C15910" s="69" t="s">
        <v>192</v>
      </c>
      <c r="D15910" s="69" t="s">
        <v>1937</v>
      </c>
      <c r="E15910" s="69" t="s">
        <v>2784</v>
      </c>
      <c r="F15910" s="69">
        <v>2236</v>
      </c>
      <c r="G15910" s="69" t="s">
        <v>1948</v>
      </c>
    </row>
    <row r="15911" spans="1:7" ht="14.4">
      <c r="A15911" s="27" t="str">
        <f>VLOOKUP(C15911,'user list'!A:B,2,0)</f>
        <v>BCRD</v>
      </c>
      <c r="B15911" s="172">
        <v>45821.477418981478</v>
      </c>
      <c r="C15911" s="69" t="s">
        <v>192</v>
      </c>
      <c r="D15911" s="69" t="s">
        <v>1937</v>
      </c>
      <c r="E15911" s="69" t="s">
        <v>2784</v>
      </c>
      <c r="F15911" s="69">
        <v>2236</v>
      </c>
      <c r="G15911" s="69" t="s">
        <v>1939</v>
      </c>
    </row>
    <row r="15912" spans="1:7" ht="14.4">
      <c r="A15912" s="27" t="str">
        <f>VLOOKUP(C15912,'user list'!A:B,2,0)</f>
        <v>Admin</v>
      </c>
      <c r="B15912" s="172">
        <v>45821.477430555555</v>
      </c>
      <c r="C15912" s="69" t="s">
        <v>186</v>
      </c>
      <c r="D15912" s="69" t="s">
        <v>1937</v>
      </c>
      <c r="E15912" s="69" t="s">
        <v>2784</v>
      </c>
      <c r="F15912" s="69">
        <v>2236</v>
      </c>
      <c r="G15912" s="69" t="s">
        <v>1948</v>
      </c>
    </row>
    <row r="15913" spans="1:7" ht="14.4">
      <c r="A15913" s="27" t="str">
        <f>VLOOKUP(C15913,'user list'!A:B,2,0)</f>
        <v>OCM</v>
      </c>
      <c r="B15913" s="172">
        <v>45821.479398148149</v>
      </c>
      <c r="C15913" s="69" t="s">
        <v>235</v>
      </c>
      <c r="D15913" s="69" t="s">
        <v>1937</v>
      </c>
      <c r="E15913" s="69" t="s">
        <v>2039</v>
      </c>
      <c r="F15913" s="69">
        <v>2275</v>
      </c>
      <c r="G15913" s="69" t="s">
        <v>1939</v>
      </c>
    </row>
    <row r="15914" spans="1:7" ht="14.4">
      <c r="A15914" s="27" t="str">
        <f>VLOOKUP(C15914,'user list'!A:B,2,0)</f>
        <v>OCM</v>
      </c>
      <c r="B15914" s="172">
        <v>45821.479398148149</v>
      </c>
      <c r="C15914" s="69" t="s">
        <v>235</v>
      </c>
      <c r="D15914" s="69" t="s">
        <v>1937</v>
      </c>
      <c r="E15914" s="69" t="s">
        <v>2039</v>
      </c>
      <c r="F15914" s="69">
        <v>2275</v>
      </c>
      <c r="G15914" s="69" t="s">
        <v>1939</v>
      </c>
    </row>
    <row r="15915" spans="1:7" ht="14.4">
      <c r="A15915" s="27" t="str">
        <f>VLOOKUP(C15915,'user list'!A:B,2,0)</f>
        <v>DOE</v>
      </c>
      <c r="B15915" s="172">
        <v>45821.47997685185</v>
      </c>
      <c r="C15915" s="69" t="s">
        <v>212</v>
      </c>
      <c r="D15915" s="69" t="s">
        <v>1937</v>
      </c>
      <c r="E15915" s="69" t="s">
        <v>2813</v>
      </c>
      <c r="F15915" s="69">
        <v>2285</v>
      </c>
      <c r="G15915" s="69" t="s">
        <v>2440</v>
      </c>
    </row>
    <row r="15916" spans="1:7" ht="14.4">
      <c r="A15916" s="27" t="str">
        <f>VLOOKUP(C15916,'user list'!A:B,2,0)</f>
        <v>Admin</v>
      </c>
      <c r="B15916" s="172">
        <v>45821.479988425926</v>
      </c>
      <c r="C15916" s="69" t="s">
        <v>186</v>
      </c>
      <c r="D15916" s="69" t="s">
        <v>1937</v>
      </c>
      <c r="E15916" s="69" t="s">
        <v>2813</v>
      </c>
      <c r="F15916" s="69">
        <v>2285</v>
      </c>
      <c r="G15916" s="69" t="s">
        <v>1948</v>
      </c>
    </row>
    <row r="15917" spans="1:7" ht="14.4">
      <c r="A15917" s="27" t="str">
        <f>VLOOKUP(C15917,'user list'!A:B,2,0)</f>
        <v>Admin</v>
      </c>
      <c r="B15917" s="172">
        <v>45821.479988425926</v>
      </c>
      <c r="C15917" s="69" t="s">
        <v>186</v>
      </c>
      <c r="D15917" s="69" t="s">
        <v>1937</v>
      </c>
      <c r="E15917" s="69" t="s">
        <v>2813</v>
      </c>
      <c r="F15917" s="69">
        <v>2285</v>
      </c>
      <c r="G15917" s="69" t="s">
        <v>1948</v>
      </c>
    </row>
    <row r="15918" spans="1:7" ht="14.4">
      <c r="A15918" s="27" t="str">
        <f>VLOOKUP(C15918,'user list'!A:B,2,0)</f>
        <v>Admin</v>
      </c>
      <c r="B15918" s="172">
        <v>45821.479988425926</v>
      </c>
      <c r="C15918" s="69" t="s">
        <v>186</v>
      </c>
      <c r="D15918" s="69" t="s">
        <v>1937</v>
      </c>
      <c r="E15918" s="69" t="s">
        <v>2813</v>
      </c>
      <c r="F15918" s="69">
        <v>2285</v>
      </c>
      <c r="G15918" s="69" t="s">
        <v>1948</v>
      </c>
    </row>
    <row r="15919" spans="1:7" ht="14.4">
      <c r="A15919" s="27" t="str">
        <f>VLOOKUP(C15919,'user list'!A:B,2,0)</f>
        <v>Admin</v>
      </c>
      <c r="B15919" s="172">
        <v>45821.479988425926</v>
      </c>
      <c r="C15919" s="69" t="s">
        <v>186</v>
      </c>
      <c r="D15919" s="69" t="s">
        <v>1937</v>
      </c>
      <c r="E15919" s="69" t="s">
        <v>2813</v>
      </c>
      <c r="F15919" s="69">
        <v>2285</v>
      </c>
      <c r="G15919" s="69" t="s">
        <v>1947</v>
      </c>
    </row>
    <row r="15920" spans="1:7" ht="14.4">
      <c r="A15920" s="27" t="str">
        <f>VLOOKUP(C15920,'user list'!A:B,2,0)</f>
        <v>OCM</v>
      </c>
      <c r="B15920" s="172">
        <v>45821.480567129627</v>
      </c>
      <c r="C15920" s="69" t="s">
        <v>235</v>
      </c>
      <c r="D15920" s="69" t="s">
        <v>1937</v>
      </c>
      <c r="E15920" s="69" t="s">
        <v>2048</v>
      </c>
      <c r="F15920" s="69">
        <v>2284</v>
      </c>
      <c r="G15920" s="69" t="s">
        <v>1947</v>
      </c>
    </row>
    <row r="15921" spans="1:7" ht="14.4">
      <c r="A15921" s="27" t="str">
        <f>VLOOKUP(C15921,'user list'!A:B,2,0)</f>
        <v>OCM</v>
      </c>
      <c r="B15921" s="172">
        <v>45821.480567129627</v>
      </c>
      <c r="C15921" s="69" t="s">
        <v>235</v>
      </c>
      <c r="D15921" s="69" t="s">
        <v>1937</v>
      </c>
      <c r="E15921" s="69" t="s">
        <v>2048</v>
      </c>
      <c r="F15921" s="69">
        <v>2284</v>
      </c>
      <c r="G15921" s="69" t="s">
        <v>1948</v>
      </c>
    </row>
    <row r="15922" spans="1:7" ht="14.4">
      <c r="A15922" s="27" t="str">
        <f>VLOOKUP(C15922,'user list'!A:B,2,0)</f>
        <v>Admin</v>
      </c>
      <c r="B15922" s="172">
        <v>45821.480567129627</v>
      </c>
      <c r="C15922" s="69" t="s">
        <v>186</v>
      </c>
      <c r="D15922" s="69" t="s">
        <v>1937</v>
      </c>
      <c r="E15922" s="69" t="s">
        <v>2048</v>
      </c>
      <c r="F15922" s="69">
        <v>2284</v>
      </c>
      <c r="G15922" s="69" t="s">
        <v>1948</v>
      </c>
    </row>
    <row r="15923" spans="1:7" ht="14.4">
      <c r="A15923" s="27" t="str">
        <f>VLOOKUP(C15923,'user list'!A:B,2,0)</f>
        <v>DOE</v>
      </c>
      <c r="B15923" s="172">
        <v>45821.483715277776</v>
      </c>
      <c r="C15923" s="69" t="s">
        <v>212</v>
      </c>
      <c r="D15923" s="69" t="s">
        <v>1937</v>
      </c>
      <c r="E15923" s="69" t="s">
        <v>2814</v>
      </c>
      <c r="F15923" s="69">
        <v>2286</v>
      </c>
      <c r="G15923" s="69" t="s">
        <v>2440</v>
      </c>
    </row>
    <row r="15924" spans="1:7" ht="14.4">
      <c r="A15924" s="27" t="str">
        <f>VLOOKUP(C15924,'user list'!A:B,2,0)</f>
        <v>Admin</v>
      </c>
      <c r="B15924" s="172">
        <v>45821.483715277776</v>
      </c>
      <c r="C15924" s="69" t="s">
        <v>186</v>
      </c>
      <c r="D15924" s="69" t="s">
        <v>1937</v>
      </c>
      <c r="E15924" s="69" t="s">
        <v>2814</v>
      </c>
      <c r="F15924" s="69">
        <v>2286</v>
      </c>
      <c r="G15924" s="69" t="s">
        <v>1948</v>
      </c>
    </row>
    <row r="15925" spans="1:7" ht="14.4">
      <c r="A15925" s="27" t="str">
        <f>VLOOKUP(C15925,'user list'!A:B,2,0)</f>
        <v>Admin</v>
      </c>
      <c r="B15925" s="172">
        <v>45821.483715277776</v>
      </c>
      <c r="C15925" s="69" t="s">
        <v>186</v>
      </c>
      <c r="D15925" s="69" t="s">
        <v>1937</v>
      </c>
      <c r="E15925" s="69" t="s">
        <v>2814</v>
      </c>
      <c r="F15925" s="69">
        <v>2286</v>
      </c>
      <c r="G15925" s="69" t="s">
        <v>1948</v>
      </c>
    </row>
    <row r="15926" spans="1:7" ht="14.4">
      <c r="A15926" s="27" t="str">
        <f>VLOOKUP(C15926,'user list'!A:B,2,0)</f>
        <v>Admin</v>
      </c>
      <c r="B15926" s="172">
        <v>45821.483715277776</v>
      </c>
      <c r="C15926" s="69" t="s">
        <v>186</v>
      </c>
      <c r="D15926" s="69" t="s">
        <v>1937</v>
      </c>
      <c r="E15926" s="69" t="s">
        <v>2814</v>
      </c>
      <c r="F15926" s="69">
        <v>2286</v>
      </c>
      <c r="G15926" s="69" t="s">
        <v>1948</v>
      </c>
    </row>
    <row r="15927" spans="1:7" ht="14.4">
      <c r="A15927" s="27" t="str">
        <f>VLOOKUP(C15927,'user list'!A:B,2,0)</f>
        <v>Admin</v>
      </c>
      <c r="B15927" s="172">
        <v>45821.483726851853</v>
      </c>
      <c r="C15927" s="69" t="s">
        <v>186</v>
      </c>
      <c r="D15927" s="69" t="s">
        <v>1937</v>
      </c>
      <c r="E15927" s="69" t="s">
        <v>2814</v>
      </c>
      <c r="F15927" s="69">
        <v>2286</v>
      </c>
      <c r="G15927" s="69" t="s">
        <v>1947</v>
      </c>
    </row>
    <row r="15928" spans="1:7" ht="14.4">
      <c r="A15928" s="27" t="str">
        <f>VLOOKUP(C15928,'user list'!A:B,2,0)</f>
        <v>DOE</v>
      </c>
      <c r="B15928" s="172">
        <v>45821.486655092594</v>
      </c>
      <c r="C15928" s="69" t="s">
        <v>212</v>
      </c>
      <c r="D15928" s="69" t="s">
        <v>1937</v>
      </c>
      <c r="E15928" s="69" t="s">
        <v>2815</v>
      </c>
      <c r="F15928" s="69">
        <v>2287</v>
      </c>
      <c r="G15928" s="69" t="s">
        <v>2440</v>
      </c>
    </row>
    <row r="15929" spans="1:7" ht="14.4">
      <c r="A15929" s="27" t="str">
        <f>VLOOKUP(C15929,'user list'!A:B,2,0)</f>
        <v>Admin</v>
      </c>
      <c r="B15929" s="172">
        <v>45821.486666666664</v>
      </c>
      <c r="C15929" s="69" t="s">
        <v>186</v>
      </c>
      <c r="D15929" s="69" t="s">
        <v>1937</v>
      </c>
      <c r="E15929" s="69" t="s">
        <v>2815</v>
      </c>
      <c r="F15929" s="69">
        <v>2287</v>
      </c>
      <c r="G15929" s="69" t="s">
        <v>1948</v>
      </c>
    </row>
    <row r="15930" spans="1:7" ht="14.4">
      <c r="A15930" s="27" t="str">
        <f>VLOOKUP(C15930,'user list'!A:B,2,0)</f>
        <v>Admin</v>
      </c>
      <c r="B15930" s="172">
        <v>45821.486666666664</v>
      </c>
      <c r="C15930" s="69" t="s">
        <v>186</v>
      </c>
      <c r="D15930" s="69" t="s">
        <v>1937</v>
      </c>
      <c r="E15930" s="69" t="s">
        <v>2815</v>
      </c>
      <c r="F15930" s="69">
        <v>2287</v>
      </c>
      <c r="G15930" s="69" t="s">
        <v>1948</v>
      </c>
    </row>
    <row r="15931" spans="1:7" ht="14.4">
      <c r="A15931" s="27" t="str">
        <f>VLOOKUP(C15931,'user list'!A:B,2,0)</f>
        <v>Admin</v>
      </c>
      <c r="B15931" s="172">
        <v>45821.486666666664</v>
      </c>
      <c r="C15931" s="69" t="s">
        <v>186</v>
      </c>
      <c r="D15931" s="69" t="s">
        <v>1937</v>
      </c>
      <c r="E15931" s="69" t="s">
        <v>2815</v>
      </c>
      <c r="F15931" s="69">
        <v>2287</v>
      </c>
      <c r="G15931" s="69" t="s">
        <v>1948</v>
      </c>
    </row>
    <row r="15932" spans="1:7" ht="14.4">
      <c r="A15932" s="27" t="str">
        <f>VLOOKUP(C15932,'user list'!A:B,2,0)</f>
        <v>Admin</v>
      </c>
      <c r="B15932" s="172">
        <v>45821.486666666664</v>
      </c>
      <c r="C15932" s="69" t="s">
        <v>186</v>
      </c>
      <c r="D15932" s="69" t="s">
        <v>1937</v>
      </c>
      <c r="E15932" s="69" t="s">
        <v>2815</v>
      </c>
      <c r="F15932" s="69">
        <v>2287</v>
      </c>
      <c r="G15932" s="69" t="s">
        <v>1947</v>
      </c>
    </row>
    <row r="15933" spans="1:7" ht="14.4">
      <c r="A15933" s="27" t="str">
        <f>VLOOKUP(C15933,'user list'!A:B,2,0)</f>
        <v>OCM</v>
      </c>
      <c r="B15933" s="172">
        <v>45821.491562499999</v>
      </c>
      <c r="C15933" s="69" t="s">
        <v>230</v>
      </c>
      <c r="D15933" s="69" t="s">
        <v>1937</v>
      </c>
      <c r="E15933" s="69" t="s">
        <v>2047</v>
      </c>
      <c r="F15933" s="69">
        <v>2288</v>
      </c>
      <c r="G15933" s="69" t="s">
        <v>2440</v>
      </c>
    </row>
    <row r="15934" spans="1:7" ht="14.4">
      <c r="A15934" s="27" t="str">
        <f>VLOOKUP(C15934,'user list'!A:B,2,0)</f>
        <v>Admin</v>
      </c>
      <c r="B15934" s="172">
        <v>45821.491574074076</v>
      </c>
      <c r="C15934" s="69" t="s">
        <v>186</v>
      </c>
      <c r="D15934" s="69" t="s">
        <v>1937</v>
      </c>
      <c r="E15934" s="69" t="s">
        <v>2047</v>
      </c>
      <c r="F15934" s="69">
        <v>2288</v>
      </c>
      <c r="G15934" s="69" t="s">
        <v>1948</v>
      </c>
    </row>
    <row r="15935" spans="1:7" ht="14.4">
      <c r="A15935" s="27" t="str">
        <f>VLOOKUP(C15935,'user list'!A:B,2,0)</f>
        <v>Admin</v>
      </c>
      <c r="B15935" s="172">
        <v>45821.491574074076</v>
      </c>
      <c r="C15935" s="69" t="s">
        <v>186</v>
      </c>
      <c r="D15935" s="69" t="s">
        <v>1937</v>
      </c>
      <c r="E15935" s="69" t="s">
        <v>2047</v>
      </c>
      <c r="F15935" s="69">
        <v>2288</v>
      </c>
      <c r="G15935" s="69" t="s">
        <v>1947</v>
      </c>
    </row>
    <row r="15936" spans="1:7" ht="14.4">
      <c r="A15936" s="27" t="str">
        <f>VLOOKUP(C15936,'user list'!A:B,2,0)</f>
        <v>Admin</v>
      </c>
      <c r="B15936" s="172">
        <v>45821.491574074076</v>
      </c>
      <c r="C15936" s="69" t="s">
        <v>186</v>
      </c>
      <c r="D15936" s="69" t="s">
        <v>1937</v>
      </c>
      <c r="E15936" s="69" t="s">
        <v>2047</v>
      </c>
      <c r="F15936" s="69">
        <v>2288</v>
      </c>
      <c r="G15936" s="69" t="s">
        <v>1948</v>
      </c>
    </row>
    <row r="15937" spans="1:7" ht="14.4">
      <c r="A15937" s="27" t="str">
        <f>VLOOKUP(C15937,'user list'!A:B,2,0)</f>
        <v>Admin</v>
      </c>
      <c r="B15937" s="172">
        <v>45821.491574074076</v>
      </c>
      <c r="C15937" s="69" t="s">
        <v>186</v>
      </c>
      <c r="D15937" s="69" t="s">
        <v>1937</v>
      </c>
      <c r="E15937" s="69" t="s">
        <v>2047</v>
      </c>
      <c r="F15937" s="69">
        <v>2288</v>
      </c>
      <c r="G15937" s="69" t="s">
        <v>1948</v>
      </c>
    </row>
    <row r="15938" spans="1:7" ht="14.4">
      <c r="A15938" s="27" t="str">
        <f>VLOOKUP(C15938,'user list'!A:B,2,0)</f>
        <v>QCYDO</v>
      </c>
      <c r="B15938" s="172">
        <v>45821.491851851853</v>
      </c>
      <c r="C15938" s="69" t="s">
        <v>270</v>
      </c>
      <c r="D15938" s="69" t="s">
        <v>1937</v>
      </c>
      <c r="E15938" s="69" t="s">
        <v>43</v>
      </c>
      <c r="F15938" s="69">
        <v>1785</v>
      </c>
      <c r="G15938" s="69" t="s">
        <v>1939</v>
      </c>
    </row>
    <row r="15939" spans="1:7" ht="14.4">
      <c r="A15939" s="27" t="str">
        <f>VLOOKUP(C15939,'user list'!A:B,2,0)</f>
        <v>DOE</v>
      </c>
      <c r="B15939" s="172">
        <v>45821.493217592593</v>
      </c>
      <c r="C15939" s="69" t="s">
        <v>212</v>
      </c>
      <c r="D15939" s="69" t="s">
        <v>1937</v>
      </c>
      <c r="E15939" s="69" t="s">
        <v>2816</v>
      </c>
      <c r="F15939" s="69">
        <v>2289</v>
      </c>
      <c r="G15939" s="69" t="s">
        <v>2440</v>
      </c>
    </row>
    <row r="15940" spans="1:7" ht="14.4">
      <c r="A15940" s="27" t="str">
        <f>VLOOKUP(C15940,'user list'!A:B,2,0)</f>
        <v>Admin</v>
      </c>
      <c r="B15940" s="172">
        <v>45821.493217592593</v>
      </c>
      <c r="C15940" s="69" t="s">
        <v>186</v>
      </c>
      <c r="D15940" s="69" t="s">
        <v>1937</v>
      </c>
      <c r="E15940" s="69" t="s">
        <v>2816</v>
      </c>
      <c r="F15940" s="69">
        <v>2289</v>
      </c>
      <c r="G15940" s="69" t="s">
        <v>1948</v>
      </c>
    </row>
    <row r="15941" spans="1:7" ht="14.4">
      <c r="A15941" s="27" t="str">
        <f>VLOOKUP(C15941,'user list'!A:B,2,0)</f>
        <v>Admin</v>
      </c>
      <c r="B15941" s="172">
        <v>45821.493217592593</v>
      </c>
      <c r="C15941" s="69" t="s">
        <v>186</v>
      </c>
      <c r="D15941" s="69" t="s">
        <v>1937</v>
      </c>
      <c r="E15941" s="69" t="s">
        <v>2816</v>
      </c>
      <c r="F15941" s="69">
        <v>2289</v>
      </c>
      <c r="G15941" s="69" t="s">
        <v>1948</v>
      </c>
    </row>
    <row r="15942" spans="1:7" ht="14.4">
      <c r="A15942" s="27" t="str">
        <f>VLOOKUP(C15942,'user list'!A:B,2,0)</f>
        <v>Admin</v>
      </c>
      <c r="B15942" s="172">
        <v>45821.493217592593</v>
      </c>
      <c r="C15942" s="69" t="s">
        <v>186</v>
      </c>
      <c r="D15942" s="69" t="s">
        <v>1937</v>
      </c>
      <c r="E15942" s="69" t="s">
        <v>2816</v>
      </c>
      <c r="F15942" s="69">
        <v>2289</v>
      </c>
      <c r="G15942" s="69" t="s">
        <v>1948</v>
      </c>
    </row>
    <row r="15943" spans="1:7" ht="14.4">
      <c r="A15943" s="27" t="str">
        <f>VLOOKUP(C15943,'user list'!A:B,2,0)</f>
        <v>Admin</v>
      </c>
      <c r="B15943" s="172">
        <v>45821.493217592593</v>
      </c>
      <c r="C15943" s="69" t="s">
        <v>186</v>
      </c>
      <c r="D15943" s="69" t="s">
        <v>1937</v>
      </c>
      <c r="E15943" s="69" t="s">
        <v>2816</v>
      </c>
      <c r="F15943" s="69">
        <v>2289</v>
      </c>
      <c r="G15943" s="69" t="s">
        <v>1947</v>
      </c>
    </row>
    <row r="15944" spans="1:7" ht="14.4">
      <c r="A15944" s="27" t="str">
        <f>VLOOKUP(C15944,'user list'!A:B,2,0)</f>
        <v>QCYDO</v>
      </c>
      <c r="B15944" s="172">
        <v>45821.494016203702</v>
      </c>
      <c r="C15944" s="69" t="s">
        <v>270</v>
      </c>
      <c r="D15944" s="69" t="s">
        <v>1937</v>
      </c>
      <c r="E15944" s="69" t="s">
        <v>1380</v>
      </c>
      <c r="F15944" s="69">
        <v>1779</v>
      </c>
      <c r="G15944" s="69" t="s">
        <v>1939</v>
      </c>
    </row>
    <row r="15945" spans="1:7" ht="14.4">
      <c r="A15945" s="27" t="str">
        <f>VLOOKUP(C15945,'user list'!A:B,2,0)</f>
        <v>QCYDO</v>
      </c>
      <c r="B15945" s="172">
        <v>45821.495486111111</v>
      </c>
      <c r="C15945" s="69" t="s">
        <v>270</v>
      </c>
      <c r="D15945" s="69" t="s">
        <v>1937</v>
      </c>
      <c r="E15945" s="69" t="s">
        <v>2474</v>
      </c>
      <c r="F15945" s="69">
        <v>1788</v>
      </c>
      <c r="G15945" s="69" t="s">
        <v>1939</v>
      </c>
    </row>
    <row r="15946" spans="1:7" ht="14.4">
      <c r="A15946" s="27" t="str">
        <f>VLOOKUP(C15946,'user list'!A:B,2,0)</f>
        <v>LEDIPO</v>
      </c>
      <c r="B15946" s="172">
        <v>45821.496122685188</v>
      </c>
      <c r="C15946" s="69" t="s">
        <v>222</v>
      </c>
      <c r="D15946" s="69" t="s">
        <v>1937</v>
      </c>
      <c r="E15946" s="69" t="s">
        <v>2784</v>
      </c>
      <c r="F15946" s="69">
        <v>2236</v>
      </c>
      <c r="G15946" s="69" t="s">
        <v>1939</v>
      </c>
    </row>
    <row r="15947" spans="1:7" ht="14.4">
      <c r="A15947" s="27" t="str">
        <f>VLOOKUP(C15947,'user list'!A:B,2,0)</f>
        <v>LEDIPO</v>
      </c>
      <c r="B15947" s="172">
        <v>45821.496886574074</v>
      </c>
      <c r="C15947" s="69" t="s">
        <v>222</v>
      </c>
      <c r="D15947" s="69" t="s">
        <v>1937</v>
      </c>
      <c r="E15947" s="69" t="s">
        <v>2577</v>
      </c>
      <c r="F15947" s="69">
        <v>1946</v>
      </c>
      <c r="G15947" s="69" t="s">
        <v>1939</v>
      </c>
    </row>
    <row r="15948" spans="1:7" ht="14.4">
      <c r="A15948" s="27" t="str">
        <f>VLOOKUP(C15948,'user list'!A:B,2,0)</f>
        <v>LEDIPO</v>
      </c>
      <c r="B15948" s="172">
        <v>45821.497812499998</v>
      </c>
      <c r="C15948" s="69" t="s">
        <v>222</v>
      </c>
      <c r="D15948" s="69" t="s">
        <v>1937</v>
      </c>
      <c r="E15948" s="69" t="s">
        <v>2556</v>
      </c>
      <c r="F15948" s="69">
        <v>1944</v>
      </c>
      <c r="G15948" s="69" t="s">
        <v>1939</v>
      </c>
    </row>
    <row r="15949" spans="1:7" ht="14.4">
      <c r="A15949" s="27" t="str">
        <f>VLOOKUP(C15949,'user list'!A:B,2,0)</f>
        <v>LEDIPO</v>
      </c>
      <c r="B15949" s="172">
        <v>45821.497997685183</v>
      </c>
      <c r="C15949" s="69" t="s">
        <v>222</v>
      </c>
      <c r="D15949" s="69" t="s">
        <v>1937</v>
      </c>
      <c r="E15949" s="69" t="s">
        <v>2784</v>
      </c>
      <c r="F15949" s="69">
        <v>2236</v>
      </c>
      <c r="G15949" s="69" t="s">
        <v>1939</v>
      </c>
    </row>
    <row r="15950" spans="1:7" ht="14.4">
      <c r="A15950" s="27" t="str">
        <f>VLOOKUP(C15950,'user list'!A:B,2,0)</f>
        <v>LEDIPO</v>
      </c>
      <c r="B15950" s="172">
        <v>45821.498449074075</v>
      </c>
      <c r="C15950" s="69" t="s">
        <v>222</v>
      </c>
      <c r="D15950" s="69" t="s">
        <v>1937</v>
      </c>
      <c r="E15950" s="69" t="s">
        <v>2784</v>
      </c>
      <c r="F15950" s="69">
        <v>2236</v>
      </c>
      <c r="G15950" s="69" t="s">
        <v>1947</v>
      </c>
    </row>
    <row r="15951" spans="1:7" ht="14.4">
      <c r="A15951" s="27" t="str">
        <f>VLOOKUP(C15951,'user list'!A:B,2,0)</f>
        <v>LEDIPO</v>
      </c>
      <c r="B15951" s="172">
        <v>45821.498449074075</v>
      </c>
      <c r="C15951" s="69" t="s">
        <v>222</v>
      </c>
      <c r="D15951" s="69" t="s">
        <v>1937</v>
      </c>
      <c r="E15951" s="69" t="s">
        <v>2784</v>
      </c>
      <c r="F15951" s="69">
        <v>2236</v>
      </c>
      <c r="G15951" s="69" t="s">
        <v>1948</v>
      </c>
    </row>
    <row r="15952" spans="1:7" ht="14.4">
      <c r="A15952" s="27" t="str">
        <f>VLOOKUP(C15952,'user list'!A:B,2,0)</f>
        <v>LEDIPO</v>
      </c>
      <c r="B15952" s="172">
        <v>45821.498449074075</v>
      </c>
      <c r="C15952" s="69" t="s">
        <v>222</v>
      </c>
      <c r="D15952" s="69" t="s">
        <v>1937</v>
      </c>
      <c r="E15952" s="69" t="s">
        <v>2784</v>
      </c>
      <c r="F15952" s="69">
        <v>2236</v>
      </c>
      <c r="G15952" s="69" t="s">
        <v>1939</v>
      </c>
    </row>
    <row r="15953" spans="1:7" ht="14.4">
      <c r="A15953" s="27" t="str">
        <f>VLOOKUP(C15953,'user list'!A:B,2,0)</f>
        <v>Admin</v>
      </c>
      <c r="B15953" s="172">
        <v>45821.498692129629</v>
      </c>
      <c r="C15953" s="69" t="s">
        <v>186</v>
      </c>
      <c r="D15953" s="69" t="s">
        <v>1937</v>
      </c>
      <c r="E15953" s="69" t="s">
        <v>2047</v>
      </c>
      <c r="F15953" s="69">
        <v>2288</v>
      </c>
      <c r="G15953" s="69" t="s">
        <v>1948</v>
      </c>
    </row>
    <row r="15954" spans="1:7" ht="14.4">
      <c r="A15954" s="27" t="str">
        <f>VLOOKUP(C15954,'user list'!A:B,2,0)</f>
        <v>LEDIPO</v>
      </c>
      <c r="B15954" s="172">
        <v>45821.498773148145</v>
      </c>
      <c r="C15954" s="69" t="s">
        <v>222</v>
      </c>
      <c r="D15954" s="69" t="s">
        <v>1937</v>
      </c>
      <c r="E15954" s="69" t="s">
        <v>2784</v>
      </c>
      <c r="F15954" s="69">
        <v>2236</v>
      </c>
      <c r="G15954" s="69" t="s">
        <v>2441</v>
      </c>
    </row>
    <row r="15955" spans="1:7" ht="14.4">
      <c r="A15955" s="27" t="str">
        <f>VLOOKUP(C15955,'user list'!A:B,2,0)</f>
        <v>QCPL</v>
      </c>
      <c r="B15955" s="172">
        <v>45821.498888888891</v>
      </c>
      <c r="C15955" s="69" t="s">
        <v>268</v>
      </c>
      <c r="D15955" s="69" t="s">
        <v>1937</v>
      </c>
      <c r="E15955" s="69">
        <v>2259</v>
      </c>
      <c r="F15955" s="69">
        <v>2259</v>
      </c>
      <c r="G15955" s="69" t="s">
        <v>1939</v>
      </c>
    </row>
    <row r="15956" spans="1:7" ht="14.4">
      <c r="A15956" s="27" t="str">
        <f>VLOOKUP(C15956,'user list'!A:B,2,0)</f>
        <v>QCPL</v>
      </c>
      <c r="B15956" s="172">
        <v>45821.498900462961</v>
      </c>
      <c r="C15956" s="69" t="s">
        <v>268</v>
      </c>
      <c r="D15956" s="69" t="s">
        <v>1937</v>
      </c>
      <c r="E15956" s="69">
        <v>2259</v>
      </c>
      <c r="F15956" s="69">
        <v>2259</v>
      </c>
      <c r="G15956" s="69" t="s">
        <v>1939</v>
      </c>
    </row>
    <row r="15957" spans="1:7" ht="14.4">
      <c r="A15957" s="27" t="str">
        <f>VLOOKUP(C15957,'user list'!A:B,2,0)</f>
        <v>QCPL</v>
      </c>
      <c r="B15957" s="172">
        <v>45821.49894675926</v>
      </c>
      <c r="C15957" s="69" t="s">
        <v>268</v>
      </c>
      <c r="D15957" s="69" t="s">
        <v>1937</v>
      </c>
      <c r="E15957" s="69">
        <v>2259</v>
      </c>
      <c r="F15957" s="69">
        <v>2259</v>
      </c>
      <c r="G15957" s="69" t="s">
        <v>1939</v>
      </c>
    </row>
    <row r="15958" spans="1:7" ht="14.4">
      <c r="A15958" s="27" t="str">
        <f>VLOOKUP(C15958,'user list'!A:B,2,0)</f>
        <v>QCPL</v>
      </c>
      <c r="B15958" s="172">
        <v>45821.49894675926</v>
      </c>
      <c r="C15958" s="69" t="s">
        <v>268</v>
      </c>
      <c r="D15958" s="69" t="s">
        <v>1937</v>
      </c>
      <c r="E15958" s="69">
        <v>2259</v>
      </c>
      <c r="F15958" s="69">
        <v>2259</v>
      </c>
      <c r="G15958" s="69" t="s">
        <v>1939</v>
      </c>
    </row>
    <row r="15959" spans="1:7" ht="14.4">
      <c r="A15959" s="27" t="str">
        <f>VLOOKUP(C15959,'user list'!A:B,2,0)</f>
        <v>QCPL</v>
      </c>
      <c r="B15959" s="172">
        <v>45821.499108796299</v>
      </c>
      <c r="C15959" s="69" t="s">
        <v>268</v>
      </c>
      <c r="D15959" s="69" t="s">
        <v>1937</v>
      </c>
      <c r="E15959" s="69">
        <v>2259</v>
      </c>
      <c r="F15959" s="69">
        <v>2259</v>
      </c>
      <c r="G15959" s="69" t="s">
        <v>1939</v>
      </c>
    </row>
    <row r="15960" spans="1:7" ht="14.4">
      <c r="A15960" s="27" t="str">
        <f>VLOOKUP(C15960,'user list'!A:B,2,0)</f>
        <v>QCPL</v>
      </c>
      <c r="B15960" s="172">
        <v>45821.499108796299</v>
      </c>
      <c r="C15960" s="69" t="s">
        <v>268</v>
      </c>
      <c r="D15960" s="69" t="s">
        <v>1937</v>
      </c>
      <c r="E15960" s="69">
        <v>2259</v>
      </c>
      <c r="F15960" s="69">
        <v>2259</v>
      </c>
      <c r="G15960" s="69" t="s">
        <v>1939</v>
      </c>
    </row>
    <row r="15961" spans="1:7" ht="14.4">
      <c r="A15961" s="27" t="str">
        <f>VLOOKUP(C15961,'user list'!A:B,2,0)</f>
        <v>QCPL</v>
      </c>
      <c r="B15961" s="172">
        <v>45821.499155092592</v>
      </c>
      <c r="C15961" s="69" t="s">
        <v>268</v>
      </c>
      <c r="D15961" s="69" t="s">
        <v>1937</v>
      </c>
      <c r="E15961" s="69">
        <v>2259</v>
      </c>
      <c r="F15961" s="69">
        <v>2259</v>
      </c>
      <c r="G15961" s="69" t="s">
        <v>1939</v>
      </c>
    </row>
    <row r="15962" spans="1:7" ht="14.4">
      <c r="A15962" s="27" t="str">
        <f>VLOOKUP(C15962,'user list'!A:B,2,0)</f>
        <v>QCPL</v>
      </c>
      <c r="B15962" s="172">
        <v>45821.499155092592</v>
      </c>
      <c r="C15962" s="69" t="s">
        <v>268</v>
      </c>
      <c r="D15962" s="69" t="s">
        <v>1937</v>
      </c>
      <c r="E15962" s="69">
        <v>2259</v>
      </c>
      <c r="F15962" s="69">
        <v>2259</v>
      </c>
      <c r="G15962" s="69" t="s">
        <v>1939</v>
      </c>
    </row>
    <row r="15963" spans="1:7" ht="14.4">
      <c r="A15963" s="27" t="str">
        <f>VLOOKUP(C15963,'user list'!A:B,2,0)</f>
        <v>QCPL</v>
      </c>
      <c r="B15963" s="172">
        <v>45821.500081018516</v>
      </c>
      <c r="C15963" s="69" t="s">
        <v>268</v>
      </c>
      <c r="D15963" s="69" t="s">
        <v>1937</v>
      </c>
      <c r="E15963" s="69" t="s">
        <v>2677</v>
      </c>
      <c r="F15963" s="69">
        <v>2290</v>
      </c>
      <c r="G15963" s="69" t="s">
        <v>2440</v>
      </c>
    </row>
    <row r="15964" spans="1:7" ht="14.4">
      <c r="A15964" s="27" t="str">
        <f>VLOOKUP(C15964,'user list'!A:B,2,0)</f>
        <v>Admin</v>
      </c>
      <c r="B15964" s="172">
        <v>45821.500081018516</v>
      </c>
      <c r="C15964" s="69" t="s">
        <v>186</v>
      </c>
      <c r="D15964" s="69" t="s">
        <v>1937</v>
      </c>
      <c r="E15964" s="69" t="s">
        <v>2677</v>
      </c>
      <c r="F15964" s="69">
        <v>2290</v>
      </c>
      <c r="G15964" s="69" t="s">
        <v>1948</v>
      </c>
    </row>
    <row r="15965" spans="1:7" ht="14.4">
      <c r="A15965" s="27" t="str">
        <f>VLOOKUP(C15965,'user list'!A:B,2,0)</f>
        <v>Admin</v>
      </c>
      <c r="B15965" s="172">
        <v>45821.500092592592</v>
      </c>
      <c r="C15965" s="69" t="s">
        <v>186</v>
      </c>
      <c r="D15965" s="69" t="s">
        <v>1937</v>
      </c>
      <c r="E15965" s="69" t="s">
        <v>2677</v>
      </c>
      <c r="F15965" s="69">
        <v>2290</v>
      </c>
      <c r="G15965" s="69" t="s">
        <v>1948</v>
      </c>
    </row>
    <row r="15966" spans="1:7" ht="14.4">
      <c r="A15966" s="27" t="str">
        <f>VLOOKUP(C15966,'user list'!A:B,2,0)</f>
        <v>Admin</v>
      </c>
      <c r="B15966" s="172">
        <v>45821.500092592592</v>
      </c>
      <c r="C15966" s="69" t="s">
        <v>186</v>
      </c>
      <c r="D15966" s="69" t="s">
        <v>1937</v>
      </c>
      <c r="E15966" s="69" t="s">
        <v>2677</v>
      </c>
      <c r="F15966" s="69">
        <v>2290</v>
      </c>
      <c r="G15966" s="69" t="s">
        <v>1948</v>
      </c>
    </row>
    <row r="15967" spans="1:7" ht="14.4">
      <c r="A15967" s="27" t="str">
        <f>VLOOKUP(C15967,'user list'!A:B,2,0)</f>
        <v>Admin</v>
      </c>
      <c r="B15967" s="172">
        <v>45821.500092592592</v>
      </c>
      <c r="C15967" s="69" t="s">
        <v>186</v>
      </c>
      <c r="D15967" s="69" t="s">
        <v>1937</v>
      </c>
      <c r="E15967" s="69" t="s">
        <v>2677</v>
      </c>
      <c r="F15967" s="69">
        <v>2290</v>
      </c>
      <c r="G15967" s="69" t="s">
        <v>1947</v>
      </c>
    </row>
    <row r="15968" spans="1:7" ht="14.4">
      <c r="A15968" s="27" t="str">
        <f>VLOOKUP(C15968,'user list'!A:B,2,0)</f>
        <v>Admin</v>
      </c>
      <c r="B15968" s="172">
        <v>45821.500092592592</v>
      </c>
      <c r="C15968" s="69" t="s">
        <v>186</v>
      </c>
      <c r="D15968" s="69" t="s">
        <v>1937</v>
      </c>
      <c r="E15968" s="69" t="s">
        <v>2784</v>
      </c>
      <c r="F15968" s="69">
        <v>2236</v>
      </c>
      <c r="G15968" s="69" t="s">
        <v>1948</v>
      </c>
    </row>
    <row r="15969" spans="1:7" ht="14.4">
      <c r="A15969" s="27" t="str">
        <f>VLOOKUP(C15969,'user list'!A:B,2,0)</f>
        <v>QCPL</v>
      </c>
      <c r="B15969" s="172">
        <v>45821.500138888892</v>
      </c>
      <c r="C15969" s="69" t="s">
        <v>268</v>
      </c>
      <c r="D15969" s="69" t="s">
        <v>1937</v>
      </c>
      <c r="E15969" s="69" t="s">
        <v>2677</v>
      </c>
      <c r="F15969" s="69">
        <v>2290</v>
      </c>
      <c r="G15969" s="69" t="s">
        <v>1939</v>
      </c>
    </row>
    <row r="15970" spans="1:7" ht="14.4">
      <c r="A15970" s="27" t="str">
        <f>VLOOKUP(C15970,'user list'!A:B,2,0)</f>
        <v>LEDIPO</v>
      </c>
      <c r="B15970" s="172">
        <v>45821.500462962962</v>
      </c>
      <c r="C15970" s="69" t="s">
        <v>222</v>
      </c>
      <c r="D15970" s="69" t="s">
        <v>1937</v>
      </c>
      <c r="E15970" s="69" t="s">
        <v>2784</v>
      </c>
      <c r="F15970" s="69">
        <v>2236</v>
      </c>
      <c r="G15970" s="69" t="s">
        <v>2441</v>
      </c>
    </row>
    <row r="15971" spans="1:7" ht="14.4">
      <c r="A15971" s="27" t="str">
        <f>VLOOKUP(C15971,'user list'!A:B,2,0)</f>
        <v>ADAAC</v>
      </c>
      <c r="B15971" s="172">
        <v>45821.500937500001</v>
      </c>
      <c r="C15971" s="69" t="s">
        <v>190</v>
      </c>
      <c r="D15971" s="69" t="s">
        <v>1937</v>
      </c>
      <c r="E15971" s="69" t="s">
        <v>2784</v>
      </c>
      <c r="F15971" s="69">
        <v>2236</v>
      </c>
      <c r="G15971" s="69" t="s">
        <v>1939</v>
      </c>
    </row>
    <row r="15972" spans="1:7" ht="14.4">
      <c r="A15972" s="27" t="str">
        <f>VLOOKUP(C15972,'user list'!A:B,2,0)</f>
        <v>ADAAC</v>
      </c>
      <c r="B15972" s="172">
        <v>45821.50440972222</v>
      </c>
      <c r="C15972" s="69" t="s">
        <v>190</v>
      </c>
      <c r="D15972" s="69" t="s">
        <v>1937</v>
      </c>
      <c r="E15972" s="69" t="s">
        <v>2784</v>
      </c>
      <c r="F15972" s="69">
        <v>2236</v>
      </c>
      <c r="G15972" s="69" t="s">
        <v>1947</v>
      </c>
    </row>
    <row r="15973" spans="1:7" ht="14.4">
      <c r="A15973" s="27" t="str">
        <f>VLOOKUP(C15973,'user list'!A:B,2,0)</f>
        <v>ADAAC</v>
      </c>
      <c r="B15973" s="172">
        <v>45821.50440972222</v>
      </c>
      <c r="C15973" s="69" t="s">
        <v>190</v>
      </c>
      <c r="D15973" s="69" t="s">
        <v>1937</v>
      </c>
      <c r="E15973" s="69" t="s">
        <v>2784</v>
      </c>
      <c r="F15973" s="69">
        <v>2236</v>
      </c>
      <c r="G15973" s="69" t="s">
        <v>1948</v>
      </c>
    </row>
    <row r="15974" spans="1:7" ht="14.4">
      <c r="A15974" s="27" t="str">
        <f>VLOOKUP(C15974,'user list'!A:B,2,0)</f>
        <v>ADAAC</v>
      </c>
      <c r="B15974" s="172">
        <v>45821.50440972222</v>
      </c>
      <c r="C15974" s="69" t="s">
        <v>190</v>
      </c>
      <c r="D15974" s="69" t="s">
        <v>1937</v>
      </c>
      <c r="E15974" s="69" t="s">
        <v>2784</v>
      </c>
      <c r="F15974" s="69">
        <v>2236</v>
      </c>
      <c r="G15974" s="69" t="s">
        <v>1939</v>
      </c>
    </row>
    <row r="15975" spans="1:7" ht="14.4">
      <c r="A15975" s="27" t="str">
        <f>VLOOKUP(C15975,'user list'!A:B,2,0)</f>
        <v>Admin</v>
      </c>
      <c r="B15975" s="172">
        <v>45821.504421296297</v>
      </c>
      <c r="C15975" s="69" t="s">
        <v>186</v>
      </c>
      <c r="D15975" s="69" t="s">
        <v>1937</v>
      </c>
      <c r="E15975" s="69" t="s">
        <v>2784</v>
      </c>
      <c r="F15975" s="69">
        <v>2236</v>
      </c>
      <c r="G15975" s="69" t="s">
        <v>1948</v>
      </c>
    </row>
    <row r="15976" spans="1:7" ht="14.4">
      <c r="A15976" s="27" t="str">
        <f>VLOOKUP(C15976,'user list'!A:B,2,0)</f>
        <v>HCDRD</v>
      </c>
      <c r="B15976" s="172">
        <v>45821.506030092591</v>
      </c>
      <c r="C15976" s="69" t="s">
        <v>216</v>
      </c>
      <c r="D15976" s="69" t="s">
        <v>1937</v>
      </c>
      <c r="E15976" s="69" t="s">
        <v>2809</v>
      </c>
      <c r="F15976" s="69">
        <v>2273</v>
      </c>
      <c r="G15976" s="69" t="s">
        <v>1939</v>
      </c>
    </row>
    <row r="15977" spans="1:7" ht="14.4">
      <c r="A15977" s="27" t="str">
        <f>VLOOKUP(C15977,'user list'!A:B,2,0)</f>
        <v>HCDRD</v>
      </c>
      <c r="B15977" s="172">
        <v>45821.50681712963</v>
      </c>
      <c r="C15977" s="69" t="s">
        <v>216</v>
      </c>
      <c r="D15977" s="69" t="s">
        <v>1937</v>
      </c>
      <c r="E15977" s="69" t="s">
        <v>2810</v>
      </c>
      <c r="F15977" s="69">
        <v>2274</v>
      </c>
      <c r="G15977" s="69" t="s">
        <v>1939</v>
      </c>
    </row>
    <row r="15978" spans="1:7" ht="14.4">
      <c r="A15978" s="27" t="str">
        <f>VLOOKUP(C15978,'user list'!A:B,2,0)</f>
        <v>CTO</v>
      </c>
      <c r="B15978" s="172">
        <v>45821.509236111109</v>
      </c>
      <c r="C15978" s="69" t="s">
        <v>207</v>
      </c>
      <c r="D15978" s="69" t="s">
        <v>1937</v>
      </c>
      <c r="E15978" s="69" t="s">
        <v>2811</v>
      </c>
      <c r="F15978" s="69">
        <v>2279</v>
      </c>
      <c r="G15978" s="69" t="s">
        <v>1939</v>
      </c>
    </row>
    <row r="15979" spans="1:7" ht="14.4">
      <c r="A15979" s="27" t="str">
        <f>VLOOKUP(C15979,'user list'!A:B,2,0)</f>
        <v>LEDIPO</v>
      </c>
      <c r="B15979" s="172">
        <v>45821.511238425926</v>
      </c>
      <c r="C15979" s="69" t="s">
        <v>222</v>
      </c>
      <c r="D15979" s="69" t="s">
        <v>1937</v>
      </c>
      <c r="E15979" s="69" t="s">
        <v>2696</v>
      </c>
      <c r="F15979" s="69">
        <v>2025</v>
      </c>
      <c r="G15979" s="69">
        <v>2137</v>
      </c>
    </row>
    <row r="15980" spans="1:7" ht="14.4">
      <c r="A15980" s="27" t="str">
        <f>VLOOKUP(C15980,'user list'!A:B,2,0)</f>
        <v>LEDIPO</v>
      </c>
      <c r="B15980" s="172">
        <v>45821.511655092596</v>
      </c>
      <c r="C15980" s="69" t="s">
        <v>222</v>
      </c>
      <c r="D15980" s="69" t="s">
        <v>1937</v>
      </c>
      <c r="E15980" s="69" t="s">
        <v>2577</v>
      </c>
      <c r="F15980" s="69">
        <v>1946</v>
      </c>
      <c r="G15980" s="69" t="s">
        <v>1939</v>
      </c>
    </row>
    <row r="15981" spans="1:7" ht="14.4">
      <c r="A15981" s="27" t="str">
        <f>VLOOKUP(C15981,'user list'!A:B,2,0)</f>
        <v>LEDIPO</v>
      </c>
      <c r="B15981" s="172">
        <v>45821.511944444443</v>
      </c>
      <c r="C15981" s="69" t="s">
        <v>222</v>
      </c>
      <c r="D15981" s="69" t="s">
        <v>1937</v>
      </c>
      <c r="E15981" s="69" t="s">
        <v>2790</v>
      </c>
      <c r="F15981" s="69">
        <v>2244</v>
      </c>
      <c r="G15981" s="69" t="s">
        <v>1939</v>
      </c>
    </row>
    <row r="15982" spans="1:7" ht="14.4">
      <c r="A15982" s="27" t="str">
        <f>VLOOKUP(C15982,'user list'!A:B,2,0)</f>
        <v>OSSP</v>
      </c>
      <c r="B15982" s="172">
        <v>45821.5156712963</v>
      </c>
      <c r="C15982" s="69" t="s">
        <v>255</v>
      </c>
      <c r="D15982" s="69" t="s">
        <v>1937</v>
      </c>
      <c r="E15982" s="69" t="s">
        <v>2784</v>
      </c>
      <c r="F15982" s="69">
        <v>2236</v>
      </c>
      <c r="G15982" s="69" t="s">
        <v>1939</v>
      </c>
    </row>
    <row r="15983" spans="1:7" ht="14.4">
      <c r="A15983" s="27" t="str">
        <f>VLOOKUP(C15983,'user list'!A:B,2,0)</f>
        <v>OCM</v>
      </c>
      <c r="B15983" s="172">
        <v>45821.51902777778</v>
      </c>
      <c r="C15983" s="69" t="s">
        <v>242</v>
      </c>
      <c r="D15983" s="69" t="s">
        <v>1937</v>
      </c>
      <c r="E15983" s="69" t="s">
        <v>2042</v>
      </c>
      <c r="F15983" s="69">
        <v>2291</v>
      </c>
      <c r="G15983" s="69" t="s">
        <v>2440</v>
      </c>
    </row>
    <row r="15984" spans="1:7" ht="14.4">
      <c r="A15984" s="27" t="str">
        <f>VLOOKUP(C15984,'user list'!A:B,2,0)</f>
        <v>Admin</v>
      </c>
      <c r="B15984" s="172">
        <v>45821.51903935185</v>
      </c>
      <c r="C15984" s="69" t="s">
        <v>186</v>
      </c>
      <c r="D15984" s="69" t="s">
        <v>1937</v>
      </c>
      <c r="E15984" s="69" t="s">
        <v>2042</v>
      </c>
      <c r="F15984" s="69">
        <v>2291</v>
      </c>
      <c r="G15984" s="69" t="s">
        <v>1948</v>
      </c>
    </row>
    <row r="15985" spans="1:7" ht="14.4">
      <c r="A15985" s="27" t="str">
        <f>VLOOKUP(C15985,'user list'!A:B,2,0)</f>
        <v>Admin</v>
      </c>
      <c r="B15985" s="172">
        <v>45821.519050925926</v>
      </c>
      <c r="C15985" s="69" t="s">
        <v>186</v>
      </c>
      <c r="D15985" s="69" t="s">
        <v>1937</v>
      </c>
      <c r="E15985" s="69" t="s">
        <v>2042</v>
      </c>
      <c r="F15985" s="69">
        <v>2291</v>
      </c>
      <c r="G15985" s="69" t="s">
        <v>1947</v>
      </c>
    </row>
    <row r="15986" spans="1:7" ht="14.4">
      <c r="A15986" s="27" t="str">
        <f>VLOOKUP(C15986,'user list'!A:B,2,0)</f>
        <v>Admin</v>
      </c>
      <c r="B15986" s="172">
        <v>45821.519050925926</v>
      </c>
      <c r="C15986" s="69" t="s">
        <v>186</v>
      </c>
      <c r="D15986" s="69" t="s">
        <v>1937</v>
      </c>
      <c r="E15986" s="69" t="s">
        <v>2042</v>
      </c>
      <c r="F15986" s="69">
        <v>2291</v>
      </c>
      <c r="G15986" s="69" t="s">
        <v>1948</v>
      </c>
    </row>
    <row r="15987" spans="1:7" ht="14.4">
      <c r="A15987" s="27" t="str">
        <f>VLOOKUP(C15987,'user list'!A:B,2,0)</f>
        <v>Admin</v>
      </c>
      <c r="B15987" s="172">
        <v>45821.519050925926</v>
      </c>
      <c r="C15987" s="69" t="s">
        <v>186</v>
      </c>
      <c r="D15987" s="69" t="s">
        <v>1937</v>
      </c>
      <c r="E15987" s="69" t="s">
        <v>2042</v>
      </c>
      <c r="F15987" s="69">
        <v>2291</v>
      </c>
      <c r="G15987" s="69" t="s">
        <v>1948</v>
      </c>
    </row>
    <row r="15988" spans="1:7" ht="14.4">
      <c r="A15988" s="27" t="str">
        <f>VLOOKUP(C15988,'user list'!A:B,2,0)</f>
        <v>QCPL</v>
      </c>
      <c r="B15988" s="172">
        <v>45821.519409722219</v>
      </c>
      <c r="C15988" s="69" t="s">
        <v>268</v>
      </c>
      <c r="D15988" s="69" t="s">
        <v>1937</v>
      </c>
      <c r="E15988" s="69" t="s">
        <v>2677</v>
      </c>
      <c r="F15988" s="69">
        <v>2290</v>
      </c>
      <c r="G15988" s="69" t="s">
        <v>1939</v>
      </c>
    </row>
    <row r="15989" spans="1:7" ht="14.4">
      <c r="A15989" s="27" t="str">
        <f>VLOOKUP(C15989,'user list'!A:B,2,0)</f>
        <v>QCPL</v>
      </c>
      <c r="B15989" s="172">
        <v>45821.519606481481</v>
      </c>
      <c r="C15989" s="69" t="s">
        <v>268</v>
      </c>
      <c r="D15989" s="69" t="s">
        <v>1937</v>
      </c>
      <c r="E15989" s="69">
        <v>2259</v>
      </c>
      <c r="F15989" s="69">
        <v>2259</v>
      </c>
      <c r="G15989" s="69" t="s">
        <v>1939</v>
      </c>
    </row>
    <row r="15990" spans="1:7" ht="14.4">
      <c r="A15990" s="27" t="str">
        <f>VLOOKUP(C15990,'user list'!A:B,2,0)</f>
        <v>QCPL</v>
      </c>
      <c r="B15990" s="172">
        <v>45821.51972222222</v>
      </c>
      <c r="C15990" s="69" t="s">
        <v>268</v>
      </c>
      <c r="D15990" s="69" t="s">
        <v>1937</v>
      </c>
      <c r="E15990" s="69">
        <v>2259</v>
      </c>
      <c r="F15990" s="69">
        <v>2259</v>
      </c>
      <c r="G15990" s="69" t="s">
        <v>1939</v>
      </c>
    </row>
    <row r="15991" spans="1:7" ht="14.4">
      <c r="A15991" s="27" t="str">
        <f>VLOOKUP(C15991,'user list'!A:B,2,0)</f>
        <v>QCPL</v>
      </c>
      <c r="B15991" s="172">
        <v>45821.519814814812</v>
      </c>
      <c r="C15991" s="69" t="s">
        <v>268</v>
      </c>
      <c r="D15991" s="69" t="s">
        <v>1937</v>
      </c>
      <c r="E15991" s="69">
        <v>2259</v>
      </c>
      <c r="F15991" s="69">
        <v>2259</v>
      </c>
      <c r="G15991" s="69" t="s">
        <v>1939</v>
      </c>
    </row>
    <row r="15992" spans="1:7" ht="14.4">
      <c r="A15992" s="27" t="str">
        <f>VLOOKUP(C15992,'user list'!A:B,2,0)</f>
        <v>QCPL</v>
      </c>
      <c r="B15992" s="172">
        <v>45821.519872685189</v>
      </c>
      <c r="C15992" s="69" t="s">
        <v>268</v>
      </c>
      <c r="D15992" s="69" t="s">
        <v>1937</v>
      </c>
      <c r="E15992" s="69">
        <v>2259</v>
      </c>
      <c r="F15992" s="69">
        <v>2259</v>
      </c>
      <c r="G15992" s="69" t="s">
        <v>1939</v>
      </c>
    </row>
    <row r="15993" spans="1:7" ht="14.4">
      <c r="A15993" s="27" t="str">
        <f>VLOOKUP(C15993,'user list'!A:B,2,0)</f>
        <v>QCPL</v>
      </c>
      <c r="B15993" s="172">
        <v>45821.519872685189</v>
      </c>
      <c r="C15993" s="69" t="s">
        <v>268</v>
      </c>
      <c r="D15993" s="69" t="s">
        <v>1937</v>
      </c>
      <c r="E15993" s="69" t="s">
        <v>2677</v>
      </c>
      <c r="F15993" s="69">
        <v>2290</v>
      </c>
      <c r="G15993" s="69" t="s">
        <v>1939</v>
      </c>
    </row>
    <row r="15994" spans="1:7" ht="14.4">
      <c r="A15994" s="27" t="str">
        <f>VLOOKUP(C15994,'user list'!A:B,2,0)</f>
        <v>OSSP</v>
      </c>
      <c r="B15994" s="172">
        <v>45821.520057870373</v>
      </c>
      <c r="C15994" s="69" t="s">
        <v>255</v>
      </c>
      <c r="D15994" s="69" t="s">
        <v>1937</v>
      </c>
      <c r="E15994" s="69" t="s">
        <v>2784</v>
      </c>
      <c r="F15994" s="69">
        <v>2236</v>
      </c>
      <c r="G15994" s="69" t="s">
        <v>1947</v>
      </c>
    </row>
    <row r="15995" spans="1:7" ht="14.4">
      <c r="A15995" s="27" t="str">
        <f>VLOOKUP(C15995,'user list'!A:B,2,0)</f>
        <v>OSSP</v>
      </c>
      <c r="B15995" s="172">
        <v>45821.520057870373</v>
      </c>
      <c r="C15995" s="69" t="s">
        <v>255</v>
      </c>
      <c r="D15995" s="69" t="s">
        <v>1937</v>
      </c>
      <c r="E15995" s="69" t="s">
        <v>2784</v>
      </c>
      <c r="F15995" s="69">
        <v>2236</v>
      </c>
      <c r="G15995" s="69" t="s">
        <v>1948</v>
      </c>
    </row>
    <row r="15996" spans="1:7" ht="14.4">
      <c r="A15996" s="27" t="str">
        <f>VLOOKUP(C15996,'user list'!A:B,2,0)</f>
        <v>OSSP</v>
      </c>
      <c r="B15996" s="172">
        <v>45821.520115740743</v>
      </c>
      <c r="C15996" s="69" t="s">
        <v>255</v>
      </c>
      <c r="D15996" s="69" t="s">
        <v>1937</v>
      </c>
      <c r="E15996" s="69" t="s">
        <v>2784</v>
      </c>
      <c r="F15996" s="69">
        <v>2236</v>
      </c>
      <c r="G15996" s="69" t="s">
        <v>1939</v>
      </c>
    </row>
    <row r="15997" spans="1:7" ht="14.4">
      <c r="A15997" s="27" t="str">
        <f>VLOOKUP(C15997,'user list'!A:B,2,0)</f>
        <v>OSSP</v>
      </c>
      <c r="B15997" s="172">
        <v>45821.52076388889</v>
      </c>
      <c r="C15997" s="69" t="s">
        <v>255</v>
      </c>
      <c r="D15997" s="69" t="s">
        <v>1937</v>
      </c>
      <c r="E15997" s="69" t="s">
        <v>2784</v>
      </c>
      <c r="F15997" s="69">
        <v>2236</v>
      </c>
      <c r="G15997" s="69" t="s">
        <v>2441</v>
      </c>
    </row>
    <row r="15998" spans="1:7" ht="14.4">
      <c r="A15998" s="27" t="str">
        <f>VLOOKUP(C15998,'user list'!A:B,2,0)</f>
        <v>OSSP</v>
      </c>
      <c r="B15998" s="172">
        <v>45821.520902777775</v>
      </c>
      <c r="C15998" s="69" t="s">
        <v>255</v>
      </c>
      <c r="D15998" s="69" t="s">
        <v>1937</v>
      </c>
      <c r="E15998" s="69" t="s">
        <v>2784</v>
      </c>
      <c r="F15998" s="69">
        <v>2236</v>
      </c>
      <c r="G15998" s="69" t="s">
        <v>1949</v>
      </c>
    </row>
    <row r="15999" spans="1:7" ht="14.4">
      <c r="A15999" s="27" t="str">
        <f>VLOOKUP(C15999,'user list'!A:B,2,0)</f>
        <v>Admin</v>
      </c>
      <c r="B15999" s="172">
        <v>45821.521608796298</v>
      </c>
      <c r="C15999" s="69" t="s">
        <v>186</v>
      </c>
      <c r="D15999" s="69" t="s">
        <v>1937</v>
      </c>
      <c r="E15999" s="69" t="s">
        <v>2784</v>
      </c>
      <c r="F15999" s="69">
        <v>2236</v>
      </c>
      <c r="G15999" s="69" t="s">
        <v>1948</v>
      </c>
    </row>
    <row r="16000" spans="1:7" ht="14.4">
      <c r="A16000" s="27" t="str">
        <f>VLOOKUP(C16000,'user list'!A:B,2,0)</f>
        <v>DOE</v>
      </c>
      <c r="B16000" s="172">
        <v>45821.523055555554</v>
      </c>
      <c r="C16000" s="69" t="s">
        <v>212</v>
      </c>
      <c r="D16000" s="69" t="s">
        <v>1937</v>
      </c>
      <c r="E16000" s="69" t="s">
        <v>2816</v>
      </c>
      <c r="F16000" s="69">
        <v>2289</v>
      </c>
      <c r="G16000" s="69" t="s">
        <v>1939</v>
      </c>
    </row>
    <row r="16001" spans="1:7" ht="14.4">
      <c r="A16001" s="27" t="str">
        <f>VLOOKUP(C16001,'user list'!A:B,2,0)</f>
        <v>DOE</v>
      </c>
      <c r="B16001" s="172">
        <v>45821.523101851853</v>
      </c>
      <c r="C16001" s="69" t="s">
        <v>212</v>
      </c>
      <c r="D16001" s="69" t="s">
        <v>1937</v>
      </c>
      <c r="E16001" s="69" t="s">
        <v>2806</v>
      </c>
      <c r="F16001" s="69">
        <v>2268</v>
      </c>
      <c r="G16001" s="69" t="s">
        <v>1939</v>
      </c>
    </row>
    <row r="16002" spans="1:7" ht="14.4">
      <c r="A16002" s="27" t="str">
        <f>VLOOKUP(C16002,'user list'!A:B,2,0)</f>
        <v>DOE</v>
      </c>
      <c r="B16002" s="172">
        <v>45821.523148148146</v>
      </c>
      <c r="C16002" s="69" t="s">
        <v>212</v>
      </c>
      <c r="D16002" s="69" t="s">
        <v>1937</v>
      </c>
      <c r="E16002" s="69" t="s">
        <v>2805</v>
      </c>
      <c r="F16002" s="69">
        <v>2267</v>
      </c>
      <c r="G16002" s="69" t="s">
        <v>1939</v>
      </c>
    </row>
    <row r="16003" spans="1:7" ht="14.4">
      <c r="A16003" s="27" t="str">
        <f>VLOOKUP(C16003,'user list'!A:B,2,0)</f>
        <v>DOE</v>
      </c>
      <c r="B16003" s="172">
        <v>45821.523182870369</v>
      </c>
      <c r="C16003" s="69" t="s">
        <v>212</v>
      </c>
      <c r="D16003" s="69" t="s">
        <v>1937</v>
      </c>
      <c r="E16003" s="69" t="s">
        <v>2804</v>
      </c>
      <c r="F16003" s="69">
        <v>2266</v>
      </c>
      <c r="G16003" s="69" t="s">
        <v>1939</v>
      </c>
    </row>
    <row r="16004" spans="1:7" ht="14.4">
      <c r="A16004" s="27" t="str">
        <f>VLOOKUP(C16004,'user list'!A:B,2,0)</f>
        <v>DOE</v>
      </c>
      <c r="B16004" s="172">
        <v>45821.523217592592</v>
      </c>
      <c r="C16004" s="69" t="s">
        <v>212</v>
      </c>
      <c r="D16004" s="69" t="s">
        <v>1937</v>
      </c>
      <c r="E16004" s="69" t="s">
        <v>2803</v>
      </c>
      <c r="F16004" s="69">
        <v>2265</v>
      </c>
      <c r="G16004" s="69" t="s">
        <v>1939</v>
      </c>
    </row>
    <row r="16005" spans="1:7" ht="14.4">
      <c r="A16005" s="27" t="str">
        <f>VLOOKUP(C16005,'user list'!A:B,2,0)</f>
        <v>DOE</v>
      </c>
      <c r="B16005" s="172">
        <v>45821.523252314815</v>
      </c>
      <c r="C16005" s="69" t="s">
        <v>212</v>
      </c>
      <c r="D16005" s="69" t="s">
        <v>1937</v>
      </c>
      <c r="E16005" s="69" t="s">
        <v>2802</v>
      </c>
      <c r="F16005" s="69">
        <v>2263</v>
      </c>
      <c r="G16005" s="69" t="s">
        <v>1939</v>
      </c>
    </row>
    <row r="16006" spans="1:7" ht="14.4">
      <c r="A16006" s="27" t="str">
        <f>VLOOKUP(C16006,'user list'!A:B,2,0)</f>
        <v>DOE</v>
      </c>
      <c r="B16006" s="172">
        <v>45821.523310185185</v>
      </c>
      <c r="C16006" s="69" t="s">
        <v>212</v>
      </c>
      <c r="D16006" s="69" t="s">
        <v>1937</v>
      </c>
      <c r="E16006" s="69" t="s">
        <v>2801</v>
      </c>
      <c r="F16006" s="69">
        <v>2262</v>
      </c>
      <c r="G16006" s="69" t="s">
        <v>1939</v>
      </c>
    </row>
    <row r="16007" spans="1:7" ht="14.4">
      <c r="A16007" s="27" t="str">
        <f>VLOOKUP(C16007,'user list'!A:B,2,0)</f>
        <v>Admin</v>
      </c>
      <c r="B16007" s="172">
        <v>45821.526192129626</v>
      </c>
      <c r="C16007" s="69" t="s">
        <v>186</v>
      </c>
      <c r="D16007" s="69" t="s">
        <v>1937</v>
      </c>
      <c r="E16007" s="69" t="s">
        <v>2042</v>
      </c>
      <c r="F16007" s="69">
        <v>2291</v>
      </c>
      <c r="G16007" s="69" t="s">
        <v>1948</v>
      </c>
    </row>
    <row r="16008" spans="1:7" ht="14.4">
      <c r="A16008" s="27" t="str">
        <f>VLOOKUP(C16008,'user list'!A:B,2,0)</f>
        <v>OCAs</v>
      </c>
      <c r="B16008" s="172">
        <v>45821.530057870368</v>
      </c>
      <c r="C16008" s="69" t="s">
        <v>279</v>
      </c>
      <c r="D16008" s="69" t="s">
        <v>1937</v>
      </c>
      <c r="E16008" s="69" t="s">
        <v>2817</v>
      </c>
      <c r="F16008" s="69">
        <v>2292</v>
      </c>
      <c r="G16008" s="69" t="s">
        <v>2440</v>
      </c>
    </row>
    <row r="16009" spans="1:7" ht="14.4">
      <c r="A16009" s="27" t="str">
        <f>VLOOKUP(C16009,'user list'!A:B,2,0)</f>
        <v>Admin</v>
      </c>
      <c r="B16009" s="172">
        <v>45821.530057870368</v>
      </c>
      <c r="C16009" s="69" t="s">
        <v>186</v>
      </c>
      <c r="D16009" s="69" t="s">
        <v>1937</v>
      </c>
      <c r="E16009" s="69" t="s">
        <v>2817</v>
      </c>
      <c r="F16009" s="69">
        <v>2292</v>
      </c>
      <c r="G16009" s="69" t="s">
        <v>1948</v>
      </c>
    </row>
    <row r="16010" spans="1:7" ht="14.4">
      <c r="A16010" s="27" t="str">
        <f>VLOOKUP(C16010,'user list'!A:B,2,0)</f>
        <v>Admin</v>
      </c>
      <c r="B16010" s="172">
        <v>45821.530057870368</v>
      </c>
      <c r="C16010" s="69" t="s">
        <v>186</v>
      </c>
      <c r="D16010" s="69" t="s">
        <v>1937</v>
      </c>
      <c r="E16010" s="69" t="s">
        <v>2817</v>
      </c>
      <c r="F16010" s="69">
        <v>2292</v>
      </c>
      <c r="G16010" s="69" t="s">
        <v>1948</v>
      </c>
    </row>
    <row r="16011" spans="1:7" ht="14.4">
      <c r="A16011" s="27" t="str">
        <f>VLOOKUP(C16011,'user list'!A:B,2,0)</f>
        <v>Admin</v>
      </c>
      <c r="B16011" s="172">
        <v>45821.530069444445</v>
      </c>
      <c r="C16011" s="69" t="s">
        <v>186</v>
      </c>
      <c r="D16011" s="69" t="s">
        <v>1937</v>
      </c>
      <c r="E16011" s="69" t="s">
        <v>2817</v>
      </c>
      <c r="F16011" s="69">
        <v>2292</v>
      </c>
      <c r="G16011" s="69" t="s">
        <v>1948</v>
      </c>
    </row>
    <row r="16012" spans="1:7" ht="14.4">
      <c r="A16012" s="27" t="str">
        <f>VLOOKUP(C16012,'user list'!A:B,2,0)</f>
        <v>Admin</v>
      </c>
      <c r="B16012" s="172">
        <v>45821.530069444445</v>
      </c>
      <c r="C16012" s="69" t="s">
        <v>186</v>
      </c>
      <c r="D16012" s="69" t="s">
        <v>1937</v>
      </c>
      <c r="E16012" s="69" t="s">
        <v>2817</v>
      </c>
      <c r="F16012" s="69">
        <v>2292</v>
      </c>
      <c r="G16012" s="69" t="s">
        <v>1947</v>
      </c>
    </row>
    <row r="16013" spans="1:7" ht="14.4">
      <c r="A16013" s="27" t="str">
        <f>VLOOKUP(C16013,'user list'!A:B,2,0)</f>
        <v>TFCOPRISS</v>
      </c>
      <c r="B16013" s="172">
        <v>45821.530706018515</v>
      </c>
      <c r="C16013" s="69" t="s">
        <v>274</v>
      </c>
      <c r="D16013" s="69" t="s">
        <v>1937</v>
      </c>
      <c r="E16013" s="69" t="s">
        <v>2784</v>
      </c>
      <c r="F16013" s="69">
        <v>2236</v>
      </c>
      <c r="G16013" s="69" t="s">
        <v>1939</v>
      </c>
    </row>
    <row r="16014" spans="1:7" ht="14.4">
      <c r="A16014" s="27" t="str">
        <f>VLOOKUP(C16014,'user list'!A:B,2,0)</f>
        <v>TFCOPRISS</v>
      </c>
      <c r="B16014" s="172">
        <v>45821.531099537038</v>
      </c>
      <c r="C16014" s="69" t="s">
        <v>274</v>
      </c>
      <c r="D16014" s="69" t="s">
        <v>1937</v>
      </c>
      <c r="E16014" s="69" t="s">
        <v>2784</v>
      </c>
      <c r="F16014" s="69">
        <v>2236</v>
      </c>
      <c r="G16014" s="69" t="s">
        <v>1947</v>
      </c>
    </row>
    <row r="16015" spans="1:7" ht="14.4">
      <c r="A16015" s="27" t="str">
        <f>VLOOKUP(C16015,'user list'!A:B,2,0)</f>
        <v>TFCOPRISS</v>
      </c>
      <c r="B16015" s="172">
        <v>45821.531099537038</v>
      </c>
      <c r="C16015" s="69" t="s">
        <v>274</v>
      </c>
      <c r="D16015" s="69" t="s">
        <v>1937</v>
      </c>
      <c r="E16015" s="69" t="s">
        <v>2784</v>
      </c>
      <c r="F16015" s="69">
        <v>2236</v>
      </c>
      <c r="G16015" s="69" t="s">
        <v>1948</v>
      </c>
    </row>
    <row r="16016" spans="1:7" ht="14.4">
      <c r="A16016" s="27" t="str">
        <f>VLOOKUP(C16016,'user list'!A:B,2,0)</f>
        <v>TFCOPRISS</v>
      </c>
      <c r="B16016" s="172">
        <v>45821.531099537038</v>
      </c>
      <c r="C16016" s="69" t="s">
        <v>274</v>
      </c>
      <c r="D16016" s="69" t="s">
        <v>1937</v>
      </c>
      <c r="E16016" s="69" t="s">
        <v>2784</v>
      </c>
      <c r="F16016" s="69">
        <v>2236</v>
      </c>
      <c r="G16016" s="69" t="s">
        <v>1939</v>
      </c>
    </row>
    <row r="16017" spans="1:7" ht="14.4">
      <c r="A16017" s="27" t="str">
        <f>VLOOKUP(C16017,'user list'!A:B,2,0)</f>
        <v>TFCOPRISS</v>
      </c>
      <c r="B16017" s="172">
        <v>45821.531342592592</v>
      </c>
      <c r="C16017" s="69" t="s">
        <v>274</v>
      </c>
      <c r="D16017" s="69" t="s">
        <v>1937</v>
      </c>
      <c r="E16017" s="69" t="s">
        <v>2784</v>
      </c>
      <c r="F16017" s="69">
        <v>2236</v>
      </c>
      <c r="G16017" s="69" t="s">
        <v>1949</v>
      </c>
    </row>
    <row r="16018" spans="1:7" ht="14.4">
      <c r="A16018" s="27" t="str">
        <f>VLOOKUP(C16018,'user list'!A:B,2,0)</f>
        <v>TFCOPRISS</v>
      </c>
      <c r="B16018" s="172">
        <v>45821.531944444447</v>
      </c>
      <c r="C16018" s="69" t="s">
        <v>274</v>
      </c>
      <c r="D16018" s="69" t="s">
        <v>1937</v>
      </c>
      <c r="E16018" s="69" t="s">
        <v>2784</v>
      </c>
      <c r="F16018" s="69">
        <v>2236</v>
      </c>
      <c r="G16018" s="69" t="s">
        <v>1949</v>
      </c>
    </row>
    <row r="16019" spans="1:7" ht="14.4">
      <c r="A16019" s="27" t="str">
        <f>VLOOKUP(C16019,'user list'!A:B,2,0)</f>
        <v>CTO</v>
      </c>
      <c r="B16019" s="172">
        <v>45821.532314814816</v>
      </c>
      <c r="C16019" s="69" t="s">
        <v>207</v>
      </c>
      <c r="D16019" s="69" t="s">
        <v>1937</v>
      </c>
      <c r="E16019" s="69" t="s">
        <v>2811</v>
      </c>
      <c r="F16019" s="69">
        <v>2279</v>
      </c>
      <c r="G16019" s="69" t="s">
        <v>1939</v>
      </c>
    </row>
    <row r="16020" spans="1:7" ht="14.4">
      <c r="A16020" s="27" t="str">
        <f>VLOOKUP(C16020,'user list'!A:B,2,0)</f>
        <v>CTO</v>
      </c>
      <c r="B16020" s="172">
        <v>45821.532453703701</v>
      </c>
      <c r="C16020" s="69" t="s">
        <v>207</v>
      </c>
      <c r="D16020" s="69" t="s">
        <v>1937</v>
      </c>
      <c r="E16020" s="69">
        <v>2276</v>
      </c>
      <c r="F16020" s="69">
        <v>2276</v>
      </c>
      <c r="G16020" s="69" t="s">
        <v>1939</v>
      </c>
    </row>
    <row r="16021" spans="1:7" ht="14.4">
      <c r="A16021" s="27" t="str">
        <f>VLOOKUP(C16021,'user list'!A:B,2,0)</f>
        <v>CTO</v>
      </c>
      <c r="B16021" s="172">
        <v>45821.532453703701</v>
      </c>
      <c r="C16021" s="69" t="s">
        <v>207</v>
      </c>
      <c r="D16021" s="69" t="s">
        <v>1937</v>
      </c>
      <c r="E16021" s="69">
        <v>2276</v>
      </c>
      <c r="F16021" s="69">
        <v>2276</v>
      </c>
      <c r="G16021" s="69" t="s">
        <v>1939</v>
      </c>
    </row>
    <row r="16022" spans="1:7" ht="14.4">
      <c r="A16022" s="27" t="str">
        <f>VLOOKUP(C16022,'user list'!A:B,2,0)</f>
        <v>CTO</v>
      </c>
      <c r="B16022" s="172">
        <v>45821.532453703701</v>
      </c>
      <c r="C16022" s="69" t="s">
        <v>207</v>
      </c>
      <c r="D16022" s="69" t="s">
        <v>1937</v>
      </c>
      <c r="E16022" s="69">
        <v>2276</v>
      </c>
      <c r="F16022" s="69">
        <v>2276</v>
      </c>
      <c r="G16022" s="69" t="s">
        <v>1939</v>
      </c>
    </row>
    <row r="16023" spans="1:7" ht="14.4">
      <c r="A16023" s="27" t="str">
        <f>VLOOKUP(C16023,'user list'!A:B,2,0)</f>
        <v>Admin</v>
      </c>
      <c r="B16023" s="172">
        <v>45821.532534722224</v>
      </c>
      <c r="C16023" s="69" t="s">
        <v>186</v>
      </c>
      <c r="D16023" s="69" t="s">
        <v>1937</v>
      </c>
      <c r="E16023" s="69" t="s">
        <v>2784</v>
      </c>
      <c r="F16023" s="69">
        <v>2236</v>
      </c>
      <c r="G16023" s="69" t="s">
        <v>1948</v>
      </c>
    </row>
    <row r="16024" spans="1:7" ht="14.4">
      <c r="A16024" s="27" t="str">
        <f>VLOOKUP(C16024,'user list'!A:B,2,0)</f>
        <v>QCDRRMO</v>
      </c>
      <c r="B16024" s="172">
        <v>45821.534467592595</v>
      </c>
      <c r="C16024" s="69" t="s">
        <v>265</v>
      </c>
      <c r="D16024" s="69" t="s">
        <v>1937</v>
      </c>
      <c r="E16024" s="69" t="s">
        <v>1636</v>
      </c>
      <c r="F16024" s="69">
        <v>1879</v>
      </c>
      <c r="G16024" s="69" t="s">
        <v>1939</v>
      </c>
    </row>
    <row r="16025" spans="1:7" ht="14.4">
      <c r="A16025" s="27" t="str">
        <f>VLOOKUP(C16025,'user list'!A:B,2,0)</f>
        <v>QCPL</v>
      </c>
      <c r="B16025" s="172">
        <v>45821.534791666665</v>
      </c>
      <c r="C16025" s="69" t="s">
        <v>268</v>
      </c>
      <c r="D16025" s="69" t="s">
        <v>1937</v>
      </c>
      <c r="E16025" s="69" t="s">
        <v>2677</v>
      </c>
      <c r="F16025" s="69">
        <v>2290</v>
      </c>
      <c r="G16025" s="69" t="s">
        <v>1939</v>
      </c>
    </row>
    <row r="16026" spans="1:7" ht="14.4">
      <c r="A16026" s="27" t="str">
        <f>VLOOKUP(C16026,'user list'!A:B,2,0)</f>
        <v>QCDRRMO</v>
      </c>
      <c r="B16026" s="172">
        <v>45821.534861111111</v>
      </c>
      <c r="C16026" s="69" t="s">
        <v>265</v>
      </c>
      <c r="D16026" s="69" t="s">
        <v>1937</v>
      </c>
      <c r="E16026" s="69" t="s">
        <v>2697</v>
      </c>
      <c r="F16026" s="69">
        <v>2138</v>
      </c>
      <c r="G16026" s="69" t="s">
        <v>1939</v>
      </c>
    </row>
    <row r="16027" spans="1:7" ht="14.4">
      <c r="A16027" s="27" t="str">
        <f>VLOOKUP(C16027,'user list'!A:B,2,0)</f>
        <v>QCDRRMO</v>
      </c>
      <c r="B16027" s="172">
        <v>45821.534895833334</v>
      </c>
      <c r="C16027" s="69" t="s">
        <v>265</v>
      </c>
      <c r="D16027" s="69" t="s">
        <v>1937</v>
      </c>
      <c r="E16027" s="69" t="s">
        <v>2002</v>
      </c>
      <c r="F16027" s="69">
        <v>1957</v>
      </c>
      <c r="G16027" s="69" t="s">
        <v>1939</v>
      </c>
    </row>
    <row r="16028" spans="1:7" ht="14.4">
      <c r="A16028" s="27" t="str">
        <f>VLOOKUP(C16028,'user list'!A:B,2,0)</f>
        <v>QCDRRMO</v>
      </c>
      <c r="B16028" s="172">
        <v>45821.535474537035</v>
      </c>
      <c r="C16028" s="69" t="s">
        <v>265</v>
      </c>
      <c r="D16028" s="69" t="s">
        <v>1937</v>
      </c>
      <c r="E16028" s="69" t="s">
        <v>2002</v>
      </c>
      <c r="F16028" s="69">
        <v>1957</v>
      </c>
      <c r="G16028" s="69" t="s">
        <v>1939</v>
      </c>
    </row>
    <row r="16029" spans="1:7" ht="14.4">
      <c r="A16029" s="27" t="str">
        <f>VLOOKUP(C16029,'user list'!A:B,2,0)</f>
        <v>QCDRRMO</v>
      </c>
      <c r="B16029" s="172">
        <v>45821.535787037035</v>
      </c>
      <c r="C16029" s="69" t="s">
        <v>265</v>
      </c>
      <c r="D16029" s="69" t="s">
        <v>1937</v>
      </c>
      <c r="E16029" s="69" t="s">
        <v>2784</v>
      </c>
      <c r="F16029" s="69">
        <v>2236</v>
      </c>
      <c r="G16029" s="69" t="s">
        <v>1939</v>
      </c>
    </row>
    <row r="16030" spans="1:7" ht="14.4">
      <c r="A16030" s="27" t="str">
        <f>VLOOKUP(C16030,'user list'!A:B,2,0)</f>
        <v>TFCOPRISS</v>
      </c>
      <c r="B16030" s="172">
        <v>45821.536226851851</v>
      </c>
      <c r="C16030" s="69" t="s">
        <v>274</v>
      </c>
      <c r="D16030" s="69" t="s">
        <v>1937</v>
      </c>
      <c r="E16030" s="69" t="s">
        <v>2784</v>
      </c>
      <c r="F16030" s="69">
        <v>2236</v>
      </c>
      <c r="G16030" s="69" t="s">
        <v>1949</v>
      </c>
    </row>
    <row r="16031" spans="1:7" ht="14.4">
      <c r="A16031" s="27" t="str">
        <f>VLOOKUP(C16031,'user list'!A:B,2,0)</f>
        <v>QCDRRMO</v>
      </c>
      <c r="B16031" s="172">
        <v>45821.536319444444</v>
      </c>
      <c r="C16031" s="69" t="s">
        <v>265</v>
      </c>
      <c r="D16031" s="69" t="s">
        <v>1937</v>
      </c>
      <c r="E16031" s="69" t="s">
        <v>2784</v>
      </c>
      <c r="F16031" s="69">
        <v>2236</v>
      </c>
      <c r="G16031" s="69" t="s">
        <v>1947</v>
      </c>
    </row>
    <row r="16032" spans="1:7" ht="14.4">
      <c r="A16032" s="27" t="str">
        <f>VLOOKUP(C16032,'user list'!A:B,2,0)</f>
        <v>QCDRRMO</v>
      </c>
      <c r="B16032" s="172">
        <v>45821.536319444444</v>
      </c>
      <c r="C16032" s="69" t="s">
        <v>265</v>
      </c>
      <c r="D16032" s="69" t="s">
        <v>1937</v>
      </c>
      <c r="E16032" s="69" t="s">
        <v>2784</v>
      </c>
      <c r="F16032" s="69">
        <v>2236</v>
      </c>
      <c r="G16032" s="69" t="s">
        <v>1948</v>
      </c>
    </row>
    <row r="16033" spans="1:7" ht="14.4">
      <c r="A16033" s="27" t="str">
        <f>VLOOKUP(C16033,'user list'!A:B,2,0)</f>
        <v>QCDRRMO</v>
      </c>
      <c r="B16033" s="172">
        <v>45821.536319444444</v>
      </c>
      <c r="C16033" s="69" t="s">
        <v>265</v>
      </c>
      <c r="D16033" s="69" t="s">
        <v>1937</v>
      </c>
      <c r="E16033" s="69" t="s">
        <v>2784</v>
      </c>
      <c r="F16033" s="69">
        <v>2236</v>
      </c>
      <c r="G16033" s="69" t="s">
        <v>1939</v>
      </c>
    </row>
    <row r="16034" spans="1:7" ht="14.4">
      <c r="A16034" s="27" t="str">
        <f>VLOOKUP(C16034,'user list'!A:B,2,0)</f>
        <v>Admin</v>
      </c>
      <c r="B16034" s="172">
        <v>45821.536319444444</v>
      </c>
      <c r="C16034" s="69" t="s">
        <v>186</v>
      </c>
      <c r="D16034" s="69" t="s">
        <v>1937</v>
      </c>
      <c r="E16034" s="69" t="s">
        <v>2784</v>
      </c>
      <c r="F16034" s="69">
        <v>2236</v>
      </c>
      <c r="G16034" s="69" t="s">
        <v>1948</v>
      </c>
    </row>
    <row r="16035" spans="1:7" ht="14.4">
      <c r="A16035" s="27" t="str">
        <f>VLOOKUP(C16035,'user list'!A:B,2,0)</f>
        <v>OCM</v>
      </c>
      <c r="B16035" s="172">
        <v>45821.536620370367</v>
      </c>
      <c r="C16035" s="69" t="s">
        <v>242</v>
      </c>
      <c r="D16035" s="69" t="s">
        <v>1937</v>
      </c>
      <c r="E16035" s="69" t="s">
        <v>2041</v>
      </c>
      <c r="F16035" s="69">
        <v>2293</v>
      </c>
      <c r="G16035" s="69" t="s">
        <v>2440</v>
      </c>
    </row>
    <row r="16036" spans="1:7" ht="14.4">
      <c r="A16036" s="27" t="str">
        <f>VLOOKUP(C16036,'user list'!A:B,2,0)</f>
        <v>Admin</v>
      </c>
      <c r="B16036" s="172">
        <v>45821.536631944444</v>
      </c>
      <c r="C16036" s="69" t="s">
        <v>186</v>
      </c>
      <c r="D16036" s="69" t="s">
        <v>1937</v>
      </c>
      <c r="E16036" s="69" t="s">
        <v>2041</v>
      </c>
      <c r="F16036" s="69">
        <v>2293</v>
      </c>
      <c r="G16036" s="69" t="s">
        <v>1948</v>
      </c>
    </row>
    <row r="16037" spans="1:7" ht="14.4">
      <c r="A16037" s="27" t="str">
        <f>VLOOKUP(C16037,'user list'!A:B,2,0)</f>
        <v>Admin</v>
      </c>
      <c r="B16037" s="172">
        <v>45821.536631944444</v>
      </c>
      <c r="C16037" s="69" t="s">
        <v>186</v>
      </c>
      <c r="D16037" s="69" t="s">
        <v>1937</v>
      </c>
      <c r="E16037" s="69" t="s">
        <v>2041</v>
      </c>
      <c r="F16037" s="69">
        <v>2293</v>
      </c>
      <c r="G16037" s="69" t="s">
        <v>1947</v>
      </c>
    </row>
    <row r="16038" spans="1:7" ht="14.4">
      <c r="A16038" s="27" t="str">
        <f>VLOOKUP(C16038,'user list'!A:B,2,0)</f>
        <v>Admin</v>
      </c>
      <c r="B16038" s="172">
        <v>45821.536631944444</v>
      </c>
      <c r="C16038" s="69" t="s">
        <v>186</v>
      </c>
      <c r="D16038" s="69" t="s">
        <v>1937</v>
      </c>
      <c r="E16038" s="69" t="s">
        <v>2041</v>
      </c>
      <c r="F16038" s="69">
        <v>2293</v>
      </c>
      <c r="G16038" s="69" t="s">
        <v>1948</v>
      </c>
    </row>
    <row r="16039" spans="1:7" ht="14.4">
      <c r="A16039" s="27" t="str">
        <f>VLOOKUP(C16039,'user list'!A:B,2,0)</f>
        <v>Admin</v>
      </c>
      <c r="B16039" s="172">
        <v>45821.536631944444</v>
      </c>
      <c r="C16039" s="69" t="s">
        <v>186</v>
      </c>
      <c r="D16039" s="69" t="s">
        <v>1937</v>
      </c>
      <c r="E16039" s="69" t="s">
        <v>2041</v>
      </c>
      <c r="F16039" s="69">
        <v>2293</v>
      </c>
      <c r="G16039" s="69" t="s">
        <v>1948</v>
      </c>
    </row>
    <row r="16040" spans="1:7" ht="14.4">
      <c r="A16040" s="27" t="str">
        <f>VLOOKUP(C16040,'user list'!A:B,2,0)</f>
        <v>OCM</v>
      </c>
      <c r="B16040" s="172">
        <v>45821.537916666668</v>
      </c>
      <c r="C16040" s="69" t="s">
        <v>242</v>
      </c>
      <c r="D16040" s="69" t="s">
        <v>1937</v>
      </c>
      <c r="E16040" s="69" t="s">
        <v>2041</v>
      </c>
      <c r="F16040" s="69">
        <v>2293</v>
      </c>
      <c r="G16040" s="69" t="s">
        <v>1939</v>
      </c>
    </row>
    <row r="16041" spans="1:7" ht="14.4">
      <c r="A16041" s="27" t="str">
        <f>VLOOKUP(C16041,'user list'!A:B,2,0)</f>
        <v>TFCOPRISS</v>
      </c>
      <c r="B16041" s="172">
        <v>45821.5390162037</v>
      </c>
      <c r="C16041" s="69" t="s">
        <v>274</v>
      </c>
      <c r="D16041" s="69" t="s">
        <v>1937</v>
      </c>
      <c r="E16041" s="69" t="s">
        <v>2784</v>
      </c>
      <c r="F16041" s="69">
        <v>2236</v>
      </c>
      <c r="G16041" s="69" t="s">
        <v>2441</v>
      </c>
    </row>
    <row r="16042" spans="1:7" ht="14.4">
      <c r="A16042" s="27" t="str">
        <f>VLOOKUP(C16042,'user list'!A:B,2,0)</f>
        <v>DOE</v>
      </c>
      <c r="B16042" s="172">
        <v>45821.540891203702</v>
      </c>
      <c r="C16042" s="69" t="s">
        <v>212</v>
      </c>
      <c r="D16042" s="69" t="s">
        <v>1937</v>
      </c>
      <c r="E16042" s="69" t="s">
        <v>2816</v>
      </c>
      <c r="F16042" s="69">
        <v>2289</v>
      </c>
      <c r="G16042" s="69" t="s">
        <v>1939</v>
      </c>
    </row>
    <row r="16043" spans="1:7" ht="14.4">
      <c r="A16043" s="27" t="str">
        <f>VLOOKUP(C16043,'user list'!A:B,2,0)</f>
        <v>DOE</v>
      </c>
      <c r="B16043" s="172">
        <v>45821.540925925925</v>
      </c>
      <c r="C16043" s="69" t="s">
        <v>212</v>
      </c>
      <c r="D16043" s="69" t="s">
        <v>1937</v>
      </c>
      <c r="E16043" s="69" t="s">
        <v>2806</v>
      </c>
      <c r="F16043" s="69">
        <v>2268</v>
      </c>
      <c r="G16043" s="69" t="s">
        <v>1939</v>
      </c>
    </row>
    <row r="16044" spans="1:7" ht="14.4">
      <c r="A16044" s="27" t="str">
        <f>VLOOKUP(C16044,'user list'!A:B,2,0)</f>
        <v>DOE</v>
      </c>
      <c r="B16044" s="172">
        <v>45821.541284722225</v>
      </c>
      <c r="C16044" s="69" t="s">
        <v>212</v>
      </c>
      <c r="D16044" s="69" t="s">
        <v>1937</v>
      </c>
      <c r="E16044" s="69" t="s">
        <v>2786</v>
      </c>
      <c r="F16044" s="69">
        <v>2240</v>
      </c>
      <c r="G16044" s="69" t="s">
        <v>1939</v>
      </c>
    </row>
    <row r="16045" spans="1:7" ht="14.4">
      <c r="A16045" s="27" t="str">
        <f>VLOOKUP(C16045,'user list'!A:B,2,0)</f>
        <v>DOE</v>
      </c>
      <c r="B16045" s="172">
        <v>45821.541400462964</v>
      </c>
      <c r="C16045" s="69" t="s">
        <v>212</v>
      </c>
      <c r="D16045" s="69" t="s">
        <v>1937</v>
      </c>
      <c r="E16045" s="69" t="s">
        <v>2785</v>
      </c>
      <c r="F16045" s="69">
        <v>2237</v>
      </c>
      <c r="G16045" s="69" t="s">
        <v>1939</v>
      </c>
    </row>
    <row r="16046" spans="1:7" ht="14.4">
      <c r="A16046" s="27" t="str">
        <f>VLOOKUP(C16046,'user list'!A:B,2,0)</f>
        <v>DOE</v>
      </c>
      <c r="B16046" s="172">
        <v>45821.541458333333</v>
      </c>
      <c r="C16046" s="69" t="s">
        <v>212</v>
      </c>
      <c r="D16046" s="69" t="s">
        <v>1937</v>
      </c>
      <c r="E16046" s="69" t="s">
        <v>2768</v>
      </c>
      <c r="F16046" s="69">
        <v>2214</v>
      </c>
      <c r="G16046" s="69" t="s">
        <v>1939</v>
      </c>
    </row>
    <row r="16047" spans="1:7" ht="14.4">
      <c r="A16047" s="27" t="str">
        <f>VLOOKUP(C16047,'user list'!A:B,2,0)</f>
        <v>DOE</v>
      </c>
      <c r="B16047" s="172">
        <v>45821.541539351849</v>
      </c>
      <c r="C16047" s="69" t="s">
        <v>212</v>
      </c>
      <c r="D16047" s="69" t="s">
        <v>1937</v>
      </c>
      <c r="E16047" s="69" t="s">
        <v>2763</v>
      </c>
      <c r="F16047" s="69">
        <v>2209</v>
      </c>
      <c r="G16047" s="69" t="s">
        <v>1939</v>
      </c>
    </row>
    <row r="16048" spans="1:7" ht="14.4">
      <c r="A16048" s="27" t="str">
        <f>VLOOKUP(C16048,'user list'!A:B,2,0)</f>
        <v>DOE</v>
      </c>
      <c r="B16048" s="172">
        <v>45821.541875000003</v>
      </c>
      <c r="C16048" s="69" t="s">
        <v>212</v>
      </c>
      <c r="D16048" s="69" t="s">
        <v>1937</v>
      </c>
      <c r="E16048" s="69" t="s">
        <v>2762</v>
      </c>
      <c r="F16048" s="69">
        <v>2207</v>
      </c>
      <c r="G16048" s="69" t="s">
        <v>1939</v>
      </c>
    </row>
    <row r="16049" spans="1:7" ht="14.4">
      <c r="A16049" s="27" t="str">
        <f>VLOOKUP(C16049,'user list'!A:B,2,0)</f>
        <v>OCAs</v>
      </c>
      <c r="B16049" s="172">
        <v>45821.541886574072</v>
      </c>
      <c r="C16049" s="69" t="s">
        <v>279</v>
      </c>
      <c r="D16049" s="69" t="s">
        <v>1937</v>
      </c>
      <c r="E16049" s="69" t="s">
        <v>2817</v>
      </c>
      <c r="F16049" s="69">
        <v>2292</v>
      </c>
      <c r="G16049" s="69" t="s">
        <v>1939</v>
      </c>
    </row>
    <row r="16050" spans="1:7" ht="14.4">
      <c r="A16050" s="27" t="str">
        <f>VLOOKUP(C16050,'user list'!A:B,2,0)</f>
        <v>DOE</v>
      </c>
      <c r="B16050" s="172">
        <v>45821.541990740741</v>
      </c>
      <c r="C16050" s="69" t="s">
        <v>212</v>
      </c>
      <c r="D16050" s="69" t="s">
        <v>1937</v>
      </c>
      <c r="E16050" s="69" t="s">
        <v>2761</v>
      </c>
      <c r="F16050" s="69">
        <v>2206</v>
      </c>
      <c r="G16050" s="69" t="s">
        <v>1939</v>
      </c>
    </row>
    <row r="16051" spans="1:7" ht="14.4">
      <c r="A16051" s="27" t="str">
        <f>VLOOKUP(C16051,'user list'!A:B,2,0)</f>
        <v>DOE</v>
      </c>
      <c r="B16051" s="172">
        <v>45821.542094907411</v>
      </c>
      <c r="C16051" s="69" t="s">
        <v>212</v>
      </c>
      <c r="D16051" s="69" t="s">
        <v>1937</v>
      </c>
      <c r="E16051" s="69" t="s">
        <v>2759</v>
      </c>
      <c r="F16051" s="69">
        <v>2204</v>
      </c>
      <c r="G16051" s="69" t="s">
        <v>1939</v>
      </c>
    </row>
    <row r="16052" spans="1:7" ht="14.4">
      <c r="A16052" s="27" t="str">
        <f>VLOOKUP(C16052,'user list'!A:B,2,0)</f>
        <v>OCM</v>
      </c>
      <c r="B16052" s="172">
        <v>45821.54210648148</v>
      </c>
      <c r="C16052" s="69" t="s">
        <v>242</v>
      </c>
      <c r="D16052" s="69" t="s">
        <v>1937</v>
      </c>
      <c r="E16052" s="69" t="s">
        <v>2481</v>
      </c>
      <c r="F16052" s="69">
        <v>2294</v>
      </c>
      <c r="G16052" s="69" t="s">
        <v>2440</v>
      </c>
    </row>
    <row r="16053" spans="1:7" ht="14.4">
      <c r="A16053" s="27" t="str">
        <f>VLOOKUP(C16053,'user list'!A:B,2,0)</f>
        <v>Admin</v>
      </c>
      <c r="B16053" s="172">
        <v>45821.542118055557</v>
      </c>
      <c r="C16053" s="69" t="s">
        <v>186</v>
      </c>
      <c r="D16053" s="69" t="s">
        <v>1937</v>
      </c>
      <c r="E16053" s="69" t="s">
        <v>2481</v>
      </c>
      <c r="F16053" s="69">
        <v>2294</v>
      </c>
      <c r="G16053" s="69" t="s">
        <v>1948</v>
      </c>
    </row>
    <row r="16054" spans="1:7" ht="14.4">
      <c r="A16054" s="27" t="str">
        <f>VLOOKUP(C16054,'user list'!A:B,2,0)</f>
        <v>Admin</v>
      </c>
      <c r="B16054" s="172">
        <v>45821.542118055557</v>
      </c>
      <c r="C16054" s="69" t="s">
        <v>186</v>
      </c>
      <c r="D16054" s="69" t="s">
        <v>1937</v>
      </c>
      <c r="E16054" s="69" t="s">
        <v>2481</v>
      </c>
      <c r="F16054" s="69">
        <v>2294</v>
      </c>
      <c r="G16054" s="69" t="s">
        <v>1947</v>
      </c>
    </row>
    <row r="16055" spans="1:7" ht="14.4">
      <c r="A16055" s="27" t="str">
        <f>VLOOKUP(C16055,'user list'!A:B,2,0)</f>
        <v>Admin</v>
      </c>
      <c r="B16055" s="172">
        <v>45821.542118055557</v>
      </c>
      <c r="C16055" s="69" t="s">
        <v>186</v>
      </c>
      <c r="D16055" s="69" t="s">
        <v>1937</v>
      </c>
      <c r="E16055" s="69" t="s">
        <v>2481</v>
      </c>
      <c r="F16055" s="69">
        <v>2294</v>
      </c>
      <c r="G16055" s="69" t="s">
        <v>1948</v>
      </c>
    </row>
    <row r="16056" spans="1:7" ht="14.4">
      <c r="A16056" s="27" t="str">
        <f>VLOOKUP(C16056,'user list'!A:B,2,0)</f>
        <v>Admin</v>
      </c>
      <c r="B16056" s="172">
        <v>45821.542118055557</v>
      </c>
      <c r="C16056" s="69" t="s">
        <v>186</v>
      </c>
      <c r="D16056" s="69" t="s">
        <v>1937</v>
      </c>
      <c r="E16056" s="69" t="s">
        <v>2481</v>
      </c>
      <c r="F16056" s="69">
        <v>2294</v>
      </c>
      <c r="G16056" s="69" t="s">
        <v>1948</v>
      </c>
    </row>
    <row r="16057" spans="1:7" ht="14.4">
      <c r="A16057" s="27" t="str">
        <f>VLOOKUP(C16057,'user list'!A:B,2,0)</f>
        <v>QCDRRMO</v>
      </c>
      <c r="B16057" s="172">
        <v>45821.54246527778</v>
      </c>
      <c r="C16057" s="69" t="s">
        <v>265</v>
      </c>
      <c r="D16057" s="69" t="s">
        <v>1937</v>
      </c>
      <c r="E16057" s="69" t="s">
        <v>2710</v>
      </c>
      <c r="F16057" s="69">
        <v>2157</v>
      </c>
      <c r="G16057" s="69" t="s">
        <v>1939</v>
      </c>
    </row>
    <row r="16058" spans="1:7" ht="14.4">
      <c r="A16058" s="27" t="str">
        <f>VLOOKUP(C16058,'user list'!A:B,2,0)</f>
        <v>QCDRRMO</v>
      </c>
      <c r="B16058" s="172">
        <v>45821.543263888889</v>
      </c>
      <c r="C16058" s="69" t="s">
        <v>265</v>
      </c>
      <c r="D16058" s="69" t="s">
        <v>1937</v>
      </c>
      <c r="E16058" s="69" t="s">
        <v>2710</v>
      </c>
      <c r="F16058" s="69">
        <v>2157</v>
      </c>
      <c r="G16058" s="69" t="s">
        <v>1947</v>
      </c>
    </row>
    <row r="16059" spans="1:7" ht="14.4">
      <c r="A16059" s="27" t="str">
        <f>VLOOKUP(C16059,'user list'!A:B,2,0)</f>
        <v>QCDRRMO</v>
      </c>
      <c r="B16059" s="172">
        <v>45821.543263888889</v>
      </c>
      <c r="C16059" s="69" t="s">
        <v>265</v>
      </c>
      <c r="D16059" s="69" t="s">
        <v>1937</v>
      </c>
      <c r="E16059" s="69" t="s">
        <v>2710</v>
      </c>
      <c r="F16059" s="69">
        <v>2157</v>
      </c>
      <c r="G16059" s="69" t="s">
        <v>1948</v>
      </c>
    </row>
    <row r="16060" spans="1:7" ht="14.4">
      <c r="A16060" s="27" t="str">
        <f>VLOOKUP(C16060,'user list'!A:B,2,0)</f>
        <v>QCDRRMO</v>
      </c>
      <c r="B16060" s="172">
        <v>45821.543275462966</v>
      </c>
      <c r="C16060" s="69" t="s">
        <v>265</v>
      </c>
      <c r="D16060" s="69" t="s">
        <v>1937</v>
      </c>
      <c r="E16060" s="69" t="s">
        <v>2710</v>
      </c>
      <c r="F16060" s="69">
        <v>2157</v>
      </c>
      <c r="G16060" s="69" t="s">
        <v>1939</v>
      </c>
    </row>
    <row r="16061" spans="1:7" ht="14.4">
      <c r="A16061" s="27" t="str">
        <f>VLOOKUP(C16061,'user list'!A:B,2,0)</f>
        <v>Admin</v>
      </c>
      <c r="B16061" s="172">
        <v>45821.543275462966</v>
      </c>
      <c r="C16061" s="69" t="s">
        <v>186</v>
      </c>
      <c r="D16061" s="69" t="s">
        <v>1937</v>
      </c>
      <c r="E16061" s="69" t="s">
        <v>2710</v>
      </c>
      <c r="F16061" s="69">
        <v>2157</v>
      </c>
      <c r="G16061" s="69" t="s">
        <v>1948</v>
      </c>
    </row>
    <row r="16062" spans="1:7" ht="14.4">
      <c r="A16062" s="27" t="str">
        <f>VLOOKUP(C16062,'user list'!A:B,2,0)</f>
        <v>QCDRRMO</v>
      </c>
      <c r="B16062" s="172">
        <v>45821.543414351851</v>
      </c>
      <c r="C16062" s="69" t="s">
        <v>265</v>
      </c>
      <c r="D16062" s="69" t="s">
        <v>1937</v>
      </c>
      <c r="E16062" s="69" t="s">
        <v>2697</v>
      </c>
      <c r="F16062" s="69">
        <v>2146</v>
      </c>
      <c r="G16062" s="69" t="s">
        <v>1939</v>
      </c>
    </row>
    <row r="16063" spans="1:7" ht="14.4">
      <c r="A16063" s="27" t="str">
        <f>VLOOKUP(C16063,'user list'!A:B,2,0)</f>
        <v>Admin</v>
      </c>
      <c r="B16063" s="172">
        <v>45821.543819444443</v>
      </c>
      <c r="C16063" s="69" t="s">
        <v>186</v>
      </c>
      <c r="D16063" s="69" t="s">
        <v>1937</v>
      </c>
      <c r="E16063" s="69" t="s">
        <v>2041</v>
      </c>
      <c r="F16063" s="69">
        <v>2293</v>
      </c>
      <c r="G16063" s="69" t="s">
        <v>1948</v>
      </c>
    </row>
    <row r="16064" spans="1:7" ht="14.4">
      <c r="A16064" s="27" t="str">
        <f>VLOOKUP(C16064,'user list'!A:B,2,0)</f>
        <v>QCDRRMO</v>
      </c>
      <c r="B16064" s="172">
        <v>45821.54409722222</v>
      </c>
      <c r="C16064" s="69" t="s">
        <v>265</v>
      </c>
      <c r="D16064" s="69" t="s">
        <v>1937</v>
      </c>
      <c r="E16064" s="69" t="s">
        <v>2697</v>
      </c>
      <c r="F16064" s="69">
        <v>2146</v>
      </c>
      <c r="G16064" s="69" t="s">
        <v>1947</v>
      </c>
    </row>
    <row r="16065" spans="1:7" ht="14.4">
      <c r="A16065" s="27" t="str">
        <f>VLOOKUP(C16065,'user list'!A:B,2,0)</f>
        <v>QCDRRMO</v>
      </c>
      <c r="B16065" s="172">
        <v>45821.54409722222</v>
      </c>
      <c r="C16065" s="69" t="s">
        <v>265</v>
      </c>
      <c r="D16065" s="69" t="s">
        <v>1937</v>
      </c>
      <c r="E16065" s="69" t="s">
        <v>2697</v>
      </c>
      <c r="F16065" s="69">
        <v>2146</v>
      </c>
      <c r="G16065" s="69" t="s">
        <v>1948</v>
      </c>
    </row>
    <row r="16066" spans="1:7" ht="14.4">
      <c r="A16066" s="27" t="str">
        <f>VLOOKUP(C16066,'user list'!A:B,2,0)</f>
        <v>Admin</v>
      </c>
      <c r="B16066" s="172">
        <v>45821.54409722222</v>
      </c>
      <c r="C16066" s="69" t="s">
        <v>186</v>
      </c>
      <c r="D16066" s="69" t="s">
        <v>1937</v>
      </c>
      <c r="E16066" s="69" t="s">
        <v>2697</v>
      </c>
      <c r="F16066" s="69">
        <v>2146</v>
      </c>
      <c r="G16066" s="69" t="s">
        <v>1948</v>
      </c>
    </row>
    <row r="16067" spans="1:7" ht="14.4">
      <c r="A16067" s="27" t="str">
        <f>VLOOKUP(C16067,'user list'!A:B,2,0)</f>
        <v>QCDRRMO</v>
      </c>
      <c r="B16067" s="172">
        <v>45821.54409722222</v>
      </c>
      <c r="C16067" s="69" t="s">
        <v>265</v>
      </c>
      <c r="D16067" s="69" t="s">
        <v>1937</v>
      </c>
      <c r="E16067" s="69" t="s">
        <v>2697</v>
      </c>
      <c r="F16067" s="69">
        <v>2146</v>
      </c>
      <c r="G16067" s="69" t="s">
        <v>1939</v>
      </c>
    </row>
    <row r="16068" spans="1:7" ht="14.4">
      <c r="A16068" s="27" t="str">
        <f>VLOOKUP(C16068,'user list'!A:B,2,0)</f>
        <v>QCDRRMO</v>
      </c>
      <c r="B16068" s="172">
        <v>45821.544305555559</v>
      </c>
      <c r="C16068" s="69" t="s">
        <v>265</v>
      </c>
      <c r="D16068" s="69" t="s">
        <v>1937</v>
      </c>
      <c r="E16068" s="69" t="s">
        <v>2697</v>
      </c>
      <c r="F16068" s="69">
        <v>2138</v>
      </c>
      <c r="G16068" s="69" t="s">
        <v>1939</v>
      </c>
    </row>
    <row r="16069" spans="1:7" ht="14.4">
      <c r="A16069" s="27" t="str">
        <f>VLOOKUP(C16069,'user list'!A:B,2,0)</f>
        <v>QCDRRMO</v>
      </c>
      <c r="B16069" s="172">
        <v>45821.54478009259</v>
      </c>
      <c r="C16069" s="69" t="s">
        <v>265</v>
      </c>
      <c r="D16069" s="69" t="s">
        <v>1937</v>
      </c>
      <c r="E16069" s="69" t="s">
        <v>2697</v>
      </c>
      <c r="F16069" s="69">
        <v>2138</v>
      </c>
      <c r="G16069" s="69" t="s">
        <v>1947</v>
      </c>
    </row>
    <row r="16070" spans="1:7" ht="14.4">
      <c r="A16070" s="27" t="str">
        <f>VLOOKUP(C16070,'user list'!A:B,2,0)</f>
        <v>QCDRRMO</v>
      </c>
      <c r="B16070" s="172">
        <v>45821.54478009259</v>
      </c>
      <c r="C16070" s="69" t="s">
        <v>265</v>
      </c>
      <c r="D16070" s="69" t="s">
        <v>1937</v>
      </c>
      <c r="E16070" s="69" t="s">
        <v>2697</v>
      </c>
      <c r="F16070" s="69">
        <v>2138</v>
      </c>
      <c r="G16070" s="69" t="s">
        <v>1948</v>
      </c>
    </row>
    <row r="16071" spans="1:7" ht="14.4">
      <c r="A16071" s="27" t="str">
        <f>VLOOKUP(C16071,'user list'!A:B,2,0)</f>
        <v>QCDRRMO</v>
      </c>
      <c r="B16071" s="172">
        <v>45821.54478009259</v>
      </c>
      <c r="C16071" s="69" t="s">
        <v>265</v>
      </c>
      <c r="D16071" s="69" t="s">
        <v>1937</v>
      </c>
      <c r="E16071" s="69" t="s">
        <v>2697</v>
      </c>
      <c r="F16071" s="69">
        <v>2138</v>
      </c>
      <c r="G16071" s="69" t="s">
        <v>1939</v>
      </c>
    </row>
    <row r="16072" spans="1:7" ht="14.4">
      <c r="A16072" s="27" t="str">
        <f>VLOOKUP(C16072,'user list'!A:B,2,0)</f>
        <v>Admin</v>
      </c>
      <c r="B16072" s="172">
        <v>45821.54478009259</v>
      </c>
      <c r="C16072" s="69" t="s">
        <v>186</v>
      </c>
      <c r="D16072" s="69" t="s">
        <v>1937</v>
      </c>
      <c r="E16072" s="69" t="s">
        <v>2697</v>
      </c>
      <c r="F16072" s="69">
        <v>2138</v>
      </c>
      <c r="G16072" s="69" t="s">
        <v>1948</v>
      </c>
    </row>
    <row r="16073" spans="1:7" ht="14.4">
      <c r="A16073" s="27" t="str">
        <f>VLOOKUP(C16073,'user list'!A:B,2,0)</f>
        <v>QCDRRMO</v>
      </c>
      <c r="B16073" s="172">
        <v>45821.545243055552</v>
      </c>
      <c r="C16073" s="69" t="s">
        <v>265</v>
      </c>
      <c r="D16073" s="69" t="s">
        <v>1937</v>
      </c>
      <c r="E16073" s="69" t="s">
        <v>2002</v>
      </c>
      <c r="F16073" s="69">
        <v>1957</v>
      </c>
      <c r="G16073" s="69" t="s">
        <v>1939</v>
      </c>
    </row>
    <row r="16074" spans="1:7" ht="14.4">
      <c r="A16074" s="27" t="str">
        <f>VLOOKUP(C16074,'user list'!A:B,2,0)</f>
        <v>OCAs</v>
      </c>
      <c r="B16074" s="172">
        <v>45821.546111111114</v>
      </c>
      <c r="C16074" s="69" t="s">
        <v>279</v>
      </c>
      <c r="D16074" s="69" t="s">
        <v>1937</v>
      </c>
      <c r="E16074" s="69" t="s">
        <v>2781</v>
      </c>
      <c r="F16074" s="69">
        <v>2233</v>
      </c>
      <c r="G16074" s="69" t="s">
        <v>1939</v>
      </c>
    </row>
    <row r="16075" spans="1:7" ht="14.4">
      <c r="A16075" s="27" t="str">
        <f>VLOOKUP(C16075,'user list'!A:B,2,0)</f>
        <v>QCDRRMO</v>
      </c>
      <c r="B16075" s="172">
        <v>45821.546481481484</v>
      </c>
      <c r="C16075" s="69" t="s">
        <v>265</v>
      </c>
      <c r="D16075" s="69" t="s">
        <v>1937</v>
      </c>
      <c r="E16075" s="69" t="s">
        <v>2615</v>
      </c>
      <c r="F16075" s="69" t="s">
        <v>2616</v>
      </c>
      <c r="G16075" s="69" t="s">
        <v>2617</v>
      </c>
    </row>
    <row r="16076" spans="1:7" ht="14.4">
      <c r="A16076" s="27" t="str">
        <f>VLOOKUP(C16076,'user list'!A:B,2,0)</f>
        <v>Admin</v>
      </c>
      <c r="B16076" s="172">
        <v>45821.549467592595</v>
      </c>
      <c r="C16076" s="69" t="s">
        <v>186</v>
      </c>
      <c r="D16076" s="69" t="s">
        <v>1937</v>
      </c>
      <c r="E16076" s="69" t="s">
        <v>2481</v>
      </c>
      <c r="F16076" s="69">
        <v>2294</v>
      </c>
      <c r="G16076" s="69" t="s">
        <v>1948</v>
      </c>
    </row>
    <row r="16077" spans="1:7" ht="14.4">
      <c r="A16077" s="27" t="str">
        <f>VLOOKUP(C16077,'user list'!A:B,2,0)</f>
        <v>SSDD</v>
      </c>
      <c r="B16077" s="172">
        <v>45821.551099537035</v>
      </c>
      <c r="C16077" s="69" t="s">
        <v>273</v>
      </c>
      <c r="D16077" s="69" t="s">
        <v>1937</v>
      </c>
      <c r="E16077" s="69">
        <v>13062025</v>
      </c>
      <c r="F16077" s="69">
        <v>2295</v>
      </c>
      <c r="G16077" s="69" t="s">
        <v>2440</v>
      </c>
    </row>
    <row r="16078" spans="1:7" ht="14.4">
      <c r="A16078" s="27" t="str">
        <f>VLOOKUP(C16078,'user list'!A:B,2,0)</f>
        <v>Admin</v>
      </c>
      <c r="B16078" s="172">
        <v>45821.551099537035</v>
      </c>
      <c r="C16078" s="69" t="s">
        <v>186</v>
      </c>
      <c r="D16078" s="69" t="s">
        <v>1937</v>
      </c>
      <c r="E16078" s="69">
        <v>13062025</v>
      </c>
      <c r="F16078" s="69">
        <v>2295</v>
      </c>
      <c r="G16078" s="69" t="s">
        <v>1948</v>
      </c>
    </row>
    <row r="16079" spans="1:7" ht="14.4">
      <c r="A16079" s="27" t="str">
        <f>VLOOKUP(C16079,'user list'!A:B,2,0)</f>
        <v>Admin</v>
      </c>
      <c r="B16079" s="172">
        <v>45821.551099537035</v>
      </c>
      <c r="C16079" s="69" t="s">
        <v>186</v>
      </c>
      <c r="D16079" s="69" t="s">
        <v>1937</v>
      </c>
      <c r="E16079" s="69">
        <v>13062025</v>
      </c>
      <c r="F16079" s="69">
        <v>2295</v>
      </c>
      <c r="G16079" s="69" t="s">
        <v>1948</v>
      </c>
    </row>
    <row r="16080" spans="1:7" ht="14.4">
      <c r="A16080" s="27" t="str">
        <f>VLOOKUP(C16080,'user list'!A:B,2,0)</f>
        <v>Admin</v>
      </c>
      <c r="B16080" s="172">
        <v>45821.551111111112</v>
      </c>
      <c r="C16080" s="69" t="s">
        <v>186</v>
      </c>
      <c r="D16080" s="69" t="s">
        <v>1937</v>
      </c>
      <c r="E16080" s="69">
        <v>13062025</v>
      </c>
      <c r="F16080" s="69">
        <v>2295</v>
      </c>
      <c r="G16080" s="69" t="s">
        <v>1948</v>
      </c>
    </row>
    <row r="16081" spans="1:7" ht="14.4">
      <c r="A16081" s="27" t="str">
        <f>VLOOKUP(C16081,'user list'!A:B,2,0)</f>
        <v>Admin</v>
      </c>
      <c r="B16081" s="172">
        <v>45821.551111111112</v>
      </c>
      <c r="C16081" s="69" t="s">
        <v>186</v>
      </c>
      <c r="D16081" s="69" t="s">
        <v>1937</v>
      </c>
      <c r="E16081" s="69">
        <v>13062025</v>
      </c>
      <c r="F16081" s="69">
        <v>2295</v>
      </c>
      <c r="G16081" s="69" t="s">
        <v>1947</v>
      </c>
    </row>
    <row r="16082" spans="1:7" ht="14.4">
      <c r="A16082" s="27" t="str">
        <f>VLOOKUP(C16082,'user list'!A:B,2,0)</f>
        <v>SSDD</v>
      </c>
      <c r="B16082" s="172">
        <v>45821.551261574074</v>
      </c>
      <c r="C16082" s="69" t="s">
        <v>273</v>
      </c>
      <c r="D16082" s="69" t="s">
        <v>1937</v>
      </c>
      <c r="E16082" s="69">
        <v>13062025</v>
      </c>
      <c r="F16082" s="69">
        <v>2295</v>
      </c>
      <c r="G16082" s="69" t="s">
        <v>1939</v>
      </c>
    </row>
    <row r="16083" spans="1:7" ht="14.4">
      <c r="A16083" s="27" t="str">
        <f>VLOOKUP(C16083,'user list'!A:B,2,0)</f>
        <v>SSDD</v>
      </c>
      <c r="B16083" s="172">
        <v>45821.551631944443</v>
      </c>
      <c r="C16083" s="69" t="s">
        <v>273</v>
      </c>
      <c r="D16083" s="69" t="s">
        <v>1937</v>
      </c>
      <c r="E16083" s="69" t="s">
        <v>2784</v>
      </c>
      <c r="F16083" s="69">
        <v>2236</v>
      </c>
      <c r="G16083" s="69" t="s">
        <v>1939</v>
      </c>
    </row>
    <row r="16084" spans="1:7" ht="14.4">
      <c r="A16084" s="27" t="str">
        <f>VLOOKUP(C16084,'user list'!A:B,2,0)</f>
        <v>SSDD</v>
      </c>
      <c r="B16084" s="172">
        <v>45821.551932870374</v>
      </c>
      <c r="C16084" s="69" t="s">
        <v>273</v>
      </c>
      <c r="D16084" s="69" t="s">
        <v>1937</v>
      </c>
      <c r="E16084" s="69" t="s">
        <v>2784</v>
      </c>
      <c r="F16084" s="69">
        <v>2236</v>
      </c>
      <c r="G16084" s="69" t="s">
        <v>1947</v>
      </c>
    </row>
    <row r="16085" spans="1:7" ht="14.4">
      <c r="A16085" s="27" t="str">
        <f>VLOOKUP(C16085,'user list'!A:B,2,0)</f>
        <v>SSDD</v>
      </c>
      <c r="B16085" s="172">
        <v>45821.551932870374</v>
      </c>
      <c r="C16085" s="69" t="s">
        <v>273</v>
      </c>
      <c r="D16085" s="69" t="s">
        <v>1937</v>
      </c>
      <c r="E16085" s="69" t="s">
        <v>2784</v>
      </c>
      <c r="F16085" s="69">
        <v>2236</v>
      </c>
      <c r="G16085" s="69" t="s">
        <v>1948</v>
      </c>
    </row>
    <row r="16086" spans="1:7" ht="14.4">
      <c r="A16086" s="27" t="str">
        <f>VLOOKUP(C16086,'user list'!A:B,2,0)</f>
        <v>SSDD</v>
      </c>
      <c r="B16086" s="172">
        <v>45821.551932870374</v>
      </c>
      <c r="C16086" s="69" t="s">
        <v>273</v>
      </c>
      <c r="D16086" s="69" t="s">
        <v>1937</v>
      </c>
      <c r="E16086" s="69" t="s">
        <v>2784</v>
      </c>
      <c r="F16086" s="69">
        <v>2236</v>
      </c>
      <c r="G16086" s="69" t="s">
        <v>1939</v>
      </c>
    </row>
    <row r="16087" spans="1:7" ht="14.4">
      <c r="A16087" s="27" t="str">
        <f>VLOOKUP(C16087,'user list'!A:B,2,0)</f>
        <v>Admin</v>
      </c>
      <c r="B16087" s="172">
        <v>45821.551932870374</v>
      </c>
      <c r="C16087" s="69" t="s">
        <v>186</v>
      </c>
      <c r="D16087" s="69" t="s">
        <v>1937</v>
      </c>
      <c r="E16087" s="69" t="s">
        <v>2784</v>
      </c>
      <c r="F16087" s="69">
        <v>2236</v>
      </c>
      <c r="G16087" s="69" t="s">
        <v>1948</v>
      </c>
    </row>
    <row r="16088" spans="1:7" ht="14.4">
      <c r="A16088" s="27" t="str">
        <f>VLOOKUP(C16088,'user list'!A:B,2,0)</f>
        <v>DOE</v>
      </c>
      <c r="B16088" s="172">
        <v>45821.55263888889</v>
      </c>
      <c r="C16088" s="69" t="s">
        <v>212</v>
      </c>
      <c r="D16088" s="69" t="s">
        <v>1937</v>
      </c>
      <c r="E16088" s="69" t="s">
        <v>1974</v>
      </c>
      <c r="F16088" s="69">
        <v>2218</v>
      </c>
      <c r="G16088" s="69" t="s">
        <v>1939</v>
      </c>
    </row>
    <row r="16089" spans="1:7" ht="14.4">
      <c r="A16089" s="27" t="str">
        <f>VLOOKUP(C16089,'user list'!A:B,2,0)</f>
        <v>OCM</v>
      </c>
      <c r="B16089" s="172">
        <v>45821.555034722223</v>
      </c>
      <c r="C16089" s="69" t="s">
        <v>232</v>
      </c>
      <c r="D16089" s="69" t="s">
        <v>1937</v>
      </c>
      <c r="E16089" s="69" t="s">
        <v>1974</v>
      </c>
      <c r="F16089" s="69">
        <v>2270</v>
      </c>
      <c r="G16089" s="69" t="s">
        <v>1939</v>
      </c>
    </row>
    <row r="16090" spans="1:7" ht="14.4">
      <c r="A16090" s="27" t="str">
        <f>VLOOKUP(C16090,'user list'!A:B,2,0)</f>
        <v>OCM</v>
      </c>
      <c r="B16090" s="172">
        <v>45821.555173611108</v>
      </c>
      <c r="C16090" s="69" t="s">
        <v>232</v>
      </c>
      <c r="D16090" s="69" t="s">
        <v>1937</v>
      </c>
      <c r="E16090" s="69" t="s">
        <v>1974</v>
      </c>
      <c r="F16090" s="69">
        <v>2270</v>
      </c>
      <c r="G16090" s="69" t="s">
        <v>1947</v>
      </c>
    </row>
    <row r="16091" spans="1:7" ht="14.4">
      <c r="A16091" s="27" t="str">
        <f>VLOOKUP(C16091,'user list'!A:B,2,0)</f>
        <v>OCM</v>
      </c>
      <c r="B16091" s="172">
        <v>45821.555173611108</v>
      </c>
      <c r="C16091" s="69" t="s">
        <v>232</v>
      </c>
      <c r="D16091" s="69" t="s">
        <v>1937</v>
      </c>
      <c r="E16091" s="69" t="s">
        <v>1974</v>
      </c>
      <c r="F16091" s="69">
        <v>2270</v>
      </c>
      <c r="G16091" s="69" t="s">
        <v>1948</v>
      </c>
    </row>
    <row r="16092" spans="1:7" ht="14.4">
      <c r="A16092" s="27" t="str">
        <f>VLOOKUP(C16092,'user list'!A:B,2,0)</f>
        <v>OCM</v>
      </c>
      <c r="B16092" s="172">
        <v>45821.555173611108</v>
      </c>
      <c r="C16092" s="69" t="s">
        <v>232</v>
      </c>
      <c r="D16092" s="69" t="s">
        <v>1937</v>
      </c>
      <c r="E16092" s="69" t="s">
        <v>1974</v>
      </c>
      <c r="F16092" s="69">
        <v>2270</v>
      </c>
      <c r="G16092" s="69" t="s">
        <v>1939</v>
      </c>
    </row>
    <row r="16093" spans="1:7" ht="14.4">
      <c r="A16093" s="27" t="str">
        <f>VLOOKUP(C16093,'user list'!A:B,2,0)</f>
        <v>Admin</v>
      </c>
      <c r="B16093" s="172">
        <v>45821.555173611108</v>
      </c>
      <c r="C16093" s="69" t="s">
        <v>186</v>
      </c>
      <c r="D16093" s="69" t="s">
        <v>1937</v>
      </c>
      <c r="E16093" s="69" t="s">
        <v>1974</v>
      </c>
      <c r="F16093" s="69">
        <v>2270</v>
      </c>
      <c r="G16093" s="69" t="s">
        <v>1948</v>
      </c>
    </row>
    <row r="16094" spans="1:7" ht="14.4">
      <c r="A16094" s="27" t="str">
        <f>VLOOKUP(C16094,'user list'!A:B,2,0)</f>
        <v>OCM</v>
      </c>
      <c r="B16094" s="172">
        <v>45821.555219907408</v>
      </c>
      <c r="C16094" s="69" t="s">
        <v>232</v>
      </c>
      <c r="D16094" s="69" t="s">
        <v>1937</v>
      </c>
      <c r="E16094" s="69" t="s">
        <v>1991</v>
      </c>
      <c r="F16094" s="69">
        <v>2271</v>
      </c>
      <c r="G16094" s="69" t="s">
        <v>1939</v>
      </c>
    </row>
    <row r="16095" spans="1:7" ht="14.4">
      <c r="A16095" s="27" t="str">
        <f>VLOOKUP(C16095,'user list'!A:B,2,0)</f>
        <v>OCM</v>
      </c>
      <c r="B16095" s="172">
        <v>45821.555335648147</v>
      </c>
      <c r="C16095" s="69" t="s">
        <v>232</v>
      </c>
      <c r="D16095" s="69" t="s">
        <v>1937</v>
      </c>
      <c r="E16095" s="69" t="s">
        <v>1991</v>
      </c>
      <c r="F16095" s="69">
        <v>2271</v>
      </c>
      <c r="G16095" s="69" t="s">
        <v>1947</v>
      </c>
    </row>
    <row r="16096" spans="1:7" ht="14.4">
      <c r="A16096" s="27" t="str">
        <f>VLOOKUP(C16096,'user list'!A:B,2,0)</f>
        <v>OCM</v>
      </c>
      <c r="B16096" s="172">
        <v>45821.555335648147</v>
      </c>
      <c r="C16096" s="69" t="s">
        <v>232</v>
      </c>
      <c r="D16096" s="69" t="s">
        <v>1937</v>
      </c>
      <c r="E16096" s="69" t="s">
        <v>1991</v>
      </c>
      <c r="F16096" s="69">
        <v>2271</v>
      </c>
      <c r="G16096" s="69" t="s">
        <v>1948</v>
      </c>
    </row>
    <row r="16097" spans="1:7" ht="14.4">
      <c r="A16097" s="27" t="str">
        <f>VLOOKUP(C16097,'user list'!A:B,2,0)</f>
        <v>OCM</v>
      </c>
      <c r="B16097" s="172">
        <v>45821.555335648147</v>
      </c>
      <c r="C16097" s="69" t="s">
        <v>232</v>
      </c>
      <c r="D16097" s="69" t="s">
        <v>1937</v>
      </c>
      <c r="E16097" s="69" t="s">
        <v>1991</v>
      </c>
      <c r="F16097" s="69">
        <v>2271</v>
      </c>
      <c r="G16097" s="69" t="s">
        <v>1939</v>
      </c>
    </row>
    <row r="16098" spans="1:7" ht="14.4">
      <c r="A16098" s="27" t="str">
        <f>VLOOKUP(C16098,'user list'!A:B,2,0)</f>
        <v>Admin</v>
      </c>
      <c r="B16098" s="172">
        <v>45821.555335648147</v>
      </c>
      <c r="C16098" s="69" t="s">
        <v>186</v>
      </c>
      <c r="D16098" s="69" t="s">
        <v>1937</v>
      </c>
      <c r="E16098" s="69" t="s">
        <v>1991</v>
      </c>
      <c r="F16098" s="69">
        <v>2271</v>
      </c>
      <c r="G16098" s="69" t="s">
        <v>1948</v>
      </c>
    </row>
    <row r="16099" spans="1:7" ht="14.4">
      <c r="A16099" s="27" t="str">
        <f>VLOOKUP(C16099,'user list'!A:B,2,0)</f>
        <v>OCM</v>
      </c>
      <c r="B16099" s="172">
        <v>45821.556250000001</v>
      </c>
      <c r="C16099" s="69" t="s">
        <v>232</v>
      </c>
      <c r="D16099" s="69" t="s">
        <v>1937</v>
      </c>
      <c r="E16099" s="69" t="s">
        <v>2039</v>
      </c>
      <c r="F16099" s="69">
        <v>2275</v>
      </c>
      <c r="G16099" s="69" t="s">
        <v>1939</v>
      </c>
    </row>
    <row r="16100" spans="1:7" ht="14.4">
      <c r="A16100" s="27" t="str">
        <f>VLOOKUP(C16100,'user list'!A:B,2,0)</f>
        <v>CCRD</v>
      </c>
      <c r="B16100" s="172">
        <v>45821.556284722225</v>
      </c>
      <c r="C16100" s="69" t="s">
        <v>282</v>
      </c>
      <c r="D16100" s="69" t="s">
        <v>1937</v>
      </c>
      <c r="E16100" s="69" t="s">
        <v>2784</v>
      </c>
      <c r="F16100" s="69">
        <v>2236</v>
      </c>
      <c r="G16100" s="69" t="s">
        <v>1939</v>
      </c>
    </row>
    <row r="16101" spans="1:7" ht="14.4">
      <c r="A16101" s="27" t="str">
        <f>VLOOKUP(C16101,'user list'!A:B,2,0)</f>
        <v>OCM</v>
      </c>
      <c r="B16101" s="172">
        <v>45821.556388888886</v>
      </c>
      <c r="C16101" s="69" t="s">
        <v>232</v>
      </c>
      <c r="D16101" s="69" t="s">
        <v>1937</v>
      </c>
      <c r="E16101" s="69" t="s">
        <v>2039</v>
      </c>
      <c r="F16101" s="69">
        <v>2275</v>
      </c>
      <c r="G16101" s="69" t="s">
        <v>1947</v>
      </c>
    </row>
    <row r="16102" spans="1:7" ht="14.4">
      <c r="A16102" s="27" t="str">
        <f>VLOOKUP(C16102,'user list'!A:B,2,0)</f>
        <v>OCM</v>
      </c>
      <c r="B16102" s="172">
        <v>45821.556388888886</v>
      </c>
      <c r="C16102" s="69" t="s">
        <v>232</v>
      </c>
      <c r="D16102" s="69" t="s">
        <v>1937</v>
      </c>
      <c r="E16102" s="69" t="s">
        <v>2039</v>
      </c>
      <c r="F16102" s="69">
        <v>2275</v>
      </c>
      <c r="G16102" s="69" t="s">
        <v>1948</v>
      </c>
    </row>
    <row r="16103" spans="1:7" ht="14.4">
      <c r="A16103" s="27" t="str">
        <f>VLOOKUP(C16103,'user list'!A:B,2,0)</f>
        <v>OCM</v>
      </c>
      <c r="B16103" s="172">
        <v>45821.556388888886</v>
      </c>
      <c r="C16103" s="69" t="s">
        <v>232</v>
      </c>
      <c r="D16103" s="69" t="s">
        <v>1937</v>
      </c>
      <c r="E16103" s="69" t="s">
        <v>2039</v>
      </c>
      <c r="F16103" s="69">
        <v>2275</v>
      </c>
      <c r="G16103" s="69" t="s">
        <v>1939</v>
      </c>
    </row>
    <row r="16104" spans="1:7" ht="14.4">
      <c r="A16104" s="27" t="str">
        <f>VLOOKUP(C16104,'user list'!A:B,2,0)</f>
        <v>Admin</v>
      </c>
      <c r="B16104" s="172">
        <v>45821.556388888886</v>
      </c>
      <c r="C16104" s="69" t="s">
        <v>186</v>
      </c>
      <c r="D16104" s="69" t="s">
        <v>1937</v>
      </c>
      <c r="E16104" s="69" t="s">
        <v>2039</v>
      </c>
      <c r="F16104" s="69">
        <v>2275</v>
      </c>
      <c r="G16104" s="69" t="s">
        <v>1948</v>
      </c>
    </row>
    <row r="16105" spans="1:7" ht="14.4">
      <c r="A16105" s="27" t="str">
        <f>VLOOKUP(C16105,'user list'!A:B,2,0)</f>
        <v>OCM</v>
      </c>
      <c r="B16105" s="172">
        <v>45821.556851851848</v>
      </c>
      <c r="C16105" s="69" t="s">
        <v>232</v>
      </c>
      <c r="D16105" s="69" t="s">
        <v>1937</v>
      </c>
      <c r="E16105" s="69" t="s">
        <v>2039</v>
      </c>
      <c r="F16105" s="69">
        <v>2275</v>
      </c>
      <c r="G16105" s="69" t="s">
        <v>1939</v>
      </c>
    </row>
    <row r="16106" spans="1:7" ht="14.4">
      <c r="A16106" s="27" t="str">
        <f>VLOOKUP(C16106,'user list'!A:B,2,0)</f>
        <v>CCRD</v>
      </c>
      <c r="B16106" s="172">
        <v>45821.557546296295</v>
      </c>
      <c r="C16106" s="69" t="s">
        <v>282</v>
      </c>
      <c r="D16106" s="69" t="s">
        <v>1937</v>
      </c>
      <c r="E16106" s="69" t="s">
        <v>2784</v>
      </c>
      <c r="F16106" s="69">
        <v>2236</v>
      </c>
      <c r="G16106" s="69" t="s">
        <v>1949</v>
      </c>
    </row>
    <row r="16107" spans="1:7" ht="14.4">
      <c r="A16107" s="27" t="str">
        <f>VLOOKUP(C16107,'user list'!A:B,2,0)</f>
        <v>CCRD</v>
      </c>
      <c r="B16107" s="172">
        <v>45821.55809027778</v>
      </c>
      <c r="C16107" s="69" t="s">
        <v>282</v>
      </c>
      <c r="D16107" s="69" t="s">
        <v>1937</v>
      </c>
      <c r="E16107" s="69" t="s">
        <v>2784</v>
      </c>
      <c r="F16107" s="69">
        <v>2236</v>
      </c>
      <c r="G16107" s="69" t="s">
        <v>1947</v>
      </c>
    </row>
    <row r="16108" spans="1:7" ht="14.4">
      <c r="A16108" s="27" t="str">
        <f>VLOOKUP(C16108,'user list'!A:B,2,0)</f>
        <v>CCRD</v>
      </c>
      <c r="B16108" s="172">
        <v>45821.55809027778</v>
      </c>
      <c r="C16108" s="69" t="s">
        <v>282</v>
      </c>
      <c r="D16108" s="69" t="s">
        <v>1937</v>
      </c>
      <c r="E16108" s="69" t="s">
        <v>2784</v>
      </c>
      <c r="F16108" s="69">
        <v>2236</v>
      </c>
      <c r="G16108" s="69" t="s">
        <v>1948</v>
      </c>
    </row>
    <row r="16109" spans="1:7" ht="14.4">
      <c r="A16109" s="27" t="str">
        <f>VLOOKUP(C16109,'user list'!A:B,2,0)</f>
        <v>CCRD</v>
      </c>
      <c r="B16109" s="172">
        <v>45821.55809027778</v>
      </c>
      <c r="C16109" s="69" t="s">
        <v>282</v>
      </c>
      <c r="D16109" s="69" t="s">
        <v>1937</v>
      </c>
      <c r="E16109" s="69" t="s">
        <v>2784</v>
      </c>
      <c r="F16109" s="69">
        <v>2236</v>
      </c>
      <c r="G16109" s="69" t="s">
        <v>1939</v>
      </c>
    </row>
    <row r="16110" spans="1:7" ht="14.4">
      <c r="A16110" s="27" t="str">
        <f>VLOOKUP(C16110,'user list'!A:B,2,0)</f>
        <v>Admin</v>
      </c>
      <c r="B16110" s="172">
        <v>45821.55809027778</v>
      </c>
      <c r="C16110" s="69" t="s">
        <v>186</v>
      </c>
      <c r="D16110" s="69" t="s">
        <v>1937</v>
      </c>
      <c r="E16110" s="69" t="s">
        <v>2784</v>
      </c>
      <c r="F16110" s="69">
        <v>2236</v>
      </c>
      <c r="G16110" s="69" t="s">
        <v>1948</v>
      </c>
    </row>
    <row r="16111" spans="1:7" ht="14.4">
      <c r="A16111" s="27" t="str">
        <f>VLOOKUP(C16111,'user list'!A:B,2,0)</f>
        <v>SSDD</v>
      </c>
      <c r="B16111" s="172">
        <v>45821.55877314815</v>
      </c>
      <c r="C16111" s="69" t="s">
        <v>273</v>
      </c>
      <c r="D16111" s="69" t="s">
        <v>1937</v>
      </c>
      <c r="E16111" s="69" t="s">
        <v>2615</v>
      </c>
      <c r="F16111" s="69" t="s">
        <v>2616</v>
      </c>
      <c r="G16111" s="69" t="s">
        <v>2617</v>
      </c>
    </row>
    <row r="16112" spans="1:7" ht="14.4">
      <c r="A16112" s="27" t="str">
        <f>VLOOKUP(C16112,'user list'!A:B,2,0)</f>
        <v>CCRD</v>
      </c>
      <c r="B16112" s="172">
        <v>45821.558912037035</v>
      </c>
      <c r="C16112" s="69" t="s">
        <v>282</v>
      </c>
      <c r="D16112" s="69" t="s">
        <v>1937</v>
      </c>
      <c r="E16112" s="69" t="s">
        <v>2577</v>
      </c>
      <c r="F16112" s="69">
        <v>1946</v>
      </c>
      <c r="G16112" s="69" t="s">
        <v>1939</v>
      </c>
    </row>
    <row r="16113" spans="1:7" ht="14.4">
      <c r="A16113" s="27" t="str">
        <f>VLOOKUP(C16113,'user list'!A:B,2,0)</f>
        <v>CCRD</v>
      </c>
      <c r="B16113" s="172">
        <v>45821.558958333335</v>
      </c>
      <c r="C16113" s="69" t="s">
        <v>282</v>
      </c>
      <c r="D16113" s="69" t="s">
        <v>1937</v>
      </c>
      <c r="E16113" s="69" t="s">
        <v>2784</v>
      </c>
      <c r="F16113" s="69">
        <v>2236</v>
      </c>
      <c r="G16113" s="69" t="s">
        <v>1939</v>
      </c>
    </row>
    <row r="16114" spans="1:7" ht="14.4">
      <c r="A16114" s="27" t="str">
        <f>VLOOKUP(C16114,'user list'!A:B,2,0)</f>
        <v>SSDD</v>
      </c>
      <c r="B16114" s="172">
        <v>45821.558969907404</v>
      </c>
      <c r="C16114" s="69" t="s">
        <v>273</v>
      </c>
      <c r="D16114" s="69" t="s">
        <v>1937</v>
      </c>
      <c r="E16114" s="69" t="s">
        <v>2784</v>
      </c>
      <c r="F16114" s="69">
        <v>2236</v>
      </c>
      <c r="G16114" s="69" t="s">
        <v>1939</v>
      </c>
    </row>
    <row r="16115" spans="1:7" ht="14.4">
      <c r="A16115" s="27" t="str">
        <f>VLOOKUP(C16115,'user list'!A:B,2,0)</f>
        <v>SSDD</v>
      </c>
      <c r="B16115" s="172">
        <v>45821.558981481481</v>
      </c>
      <c r="C16115" s="69" t="s">
        <v>273</v>
      </c>
      <c r="D16115" s="69" t="s">
        <v>1937</v>
      </c>
      <c r="E16115" s="69" t="s">
        <v>2784</v>
      </c>
      <c r="F16115" s="69">
        <v>2236</v>
      </c>
      <c r="G16115" s="69" t="s">
        <v>2441</v>
      </c>
    </row>
    <row r="16116" spans="1:7" ht="14.4">
      <c r="A16116" s="27" t="str">
        <f>VLOOKUP(C16116,'user list'!A:B,2,0)</f>
        <v>CCRD</v>
      </c>
      <c r="B16116" s="172">
        <v>45821.559062499997</v>
      </c>
      <c r="C16116" s="69" t="s">
        <v>282</v>
      </c>
      <c r="D16116" s="69" t="s">
        <v>1937</v>
      </c>
      <c r="E16116" s="69" t="s">
        <v>2784</v>
      </c>
      <c r="F16116" s="69">
        <v>2236</v>
      </c>
      <c r="G16116" s="69" t="s">
        <v>1949</v>
      </c>
    </row>
    <row r="16117" spans="1:7" ht="14.4">
      <c r="A16117" s="27" t="str">
        <f>VLOOKUP(C16117,'user list'!A:B,2,0)</f>
        <v>OCM</v>
      </c>
      <c r="B16117" s="172">
        <v>45821.559930555559</v>
      </c>
      <c r="C16117" s="69" t="s">
        <v>231</v>
      </c>
      <c r="D16117" s="69" t="s">
        <v>1937</v>
      </c>
      <c r="E16117" s="69" t="s">
        <v>2047</v>
      </c>
      <c r="F16117" s="69">
        <v>2277</v>
      </c>
      <c r="G16117" s="69" t="s">
        <v>1939</v>
      </c>
    </row>
    <row r="16118" spans="1:7" ht="14.4">
      <c r="A16118" s="27" t="str">
        <f>VLOOKUP(C16118,'user list'!A:B,2,0)</f>
        <v>OCM</v>
      </c>
      <c r="B16118" s="172">
        <v>45821.559976851851</v>
      </c>
      <c r="C16118" s="69" t="s">
        <v>231</v>
      </c>
      <c r="D16118" s="69" t="s">
        <v>1937</v>
      </c>
      <c r="E16118" s="69" t="s">
        <v>2047</v>
      </c>
      <c r="F16118" s="69">
        <v>2277</v>
      </c>
      <c r="G16118" s="69" t="s">
        <v>1939</v>
      </c>
    </row>
    <row r="16119" spans="1:7" ht="14.4">
      <c r="A16119" s="27" t="str">
        <f>VLOOKUP(C16119,'user list'!A:B,2,0)</f>
        <v>SSDD</v>
      </c>
      <c r="B16119" s="172">
        <v>45821.560613425929</v>
      </c>
      <c r="C16119" s="69" t="s">
        <v>273</v>
      </c>
      <c r="D16119" s="69" t="s">
        <v>1937</v>
      </c>
      <c r="E16119" s="69" t="s">
        <v>2784</v>
      </c>
      <c r="F16119" s="69">
        <v>2236</v>
      </c>
      <c r="G16119" s="69" t="s">
        <v>1949</v>
      </c>
    </row>
    <row r="16120" spans="1:7" ht="14.4">
      <c r="A16120" s="27" t="str">
        <f>VLOOKUP(C16120,'user list'!A:B,2,0)</f>
        <v>OCM</v>
      </c>
      <c r="B16120" s="172">
        <v>45821.560636574075</v>
      </c>
      <c r="C16120" s="69" t="s">
        <v>231</v>
      </c>
      <c r="D16120" s="69" t="s">
        <v>1937</v>
      </c>
      <c r="E16120" s="69" t="s">
        <v>2047</v>
      </c>
      <c r="F16120" s="69">
        <v>2277</v>
      </c>
      <c r="G16120" s="69" t="s">
        <v>1947</v>
      </c>
    </row>
    <row r="16121" spans="1:7" ht="14.4">
      <c r="A16121" s="27" t="str">
        <f>VLOOKUP(C16121,'user list'!A:B,2,0)</f>
        <v>OCM</v>
      </c>
      <c r="B16121" s="172">
        <v>45821.560636574075</v>
      </c>
      <c r="C16121" s="69" t="s">
        <v>231</v>
      </c>
      <c r="D16121" s="69" t="s">
        <v>1937</v>
      </c>
      <c r="E16121" s="69" t="s">
        <v>2047</v>
      </c>
      <c r="F16121" s="69">
        <v>2277</v>
      </c>
      <c r="G16121" s="69" t="s">
        <v>1948</v>
      </c>
    </row>
    <row r="16122" spans="1:7" ht="14.4">
      <c r="A16122" s="27" t="str">
        <f>VLOOKUP(C16122,'user list'!A:B,2,0)</f>
        <v>OCM</v>
      </c>
      <c r="B16122" s="172">
        <v>45821.560636574075</v>
      </c>
      <c r="C16122" s="69" t="s">
        <v>231</v>
      </c>
      <c r="D16122" s="69" t="s">
        <v>1937</v>
      </c>
      <c r="E16122" s="69" t="s">
        <v>1989</v>
      </c>
      <c r="F16122" s="69">
        <v>2282</v>
      </c>
      <c r="G16122" s="69" t="s">
        <v>1939</v>
      </c>
    </row>
    <row r="16123" spans="1:7" ht="14.4">
      <c r="A16123" s="27" t="str">
        <f>VLOOKUP(C16123,'user list'!A:B,2,0)</f>
        <v>Admin</v>
      </c>
      <c r="B16123" s="172">
        <v>45821.560636574075</v>
      </c>
      <c r="C16123" s="69" t="s">
        <v>186</v>
      </c>
      <c r="D16123" s="69" t="s">
        <v>1937</v>
      </c>
      <c r="E16123" s="69" t="s">
        <v>2047</v>
      </c>
      <c r="F16123" s="69">
        <v>2277</v>
      </c>
      <c r="G16123" s="69" t="s">
        <v>1948</v>
      </c>
    </row>
    <row r="16124" spans="1:7" ht="14.4">
      <c r="A16124" s="27" t="str">
        <f>VLOOKUP(C16124,'user list'!A:B,2,0)</f>
        <v>OCM</v>
      </c>
      <c r="B16124" s="172">
        <v>45821.560648148145</v>
      </c>
      <c r="C16124" s="69" t="s">
        <v>231</v>
      </c>
      <c r="D16124" s="69" t="s">
        <v>1937</v>
      </c>
      <c r="E16124" s="69" t="s">
        <v>1989</v>
      </c>
      <c r="F16124" s="69">
        <v>2282</v>
      </c>
      <c r="G16124" s="69" t="s">
        <v>1939</v>
      </c>
    </row>
    <row r="16125" spans="1:7" ht="14.4">
      <c r="A16125" s="27" t="str">
        <f>VLOOKUP(C16125,'user list'!A:B,2,0)</f>
        <v>OCM</v>
      </c>
      <c r="B16125" s="172">
        <v>45821.560659722221</v>
      </c>
      <c r="C16125" s="69" t="s">
        <v>231</v>
      </c>
      <c r="D16125" s="69" t="s">
        <v>1937</v>
      </c>
      <c r="E16125" s="69" t="s">
        <v>2001</v>
      </c>
      <c r="F16125" s="69">
        <v>2281</v>
      </c>
      <c r="G16125" s="69" t="s">
        <v>1939</v>
      </c>
    </row>
    <row r="16126" spans="1:7" ht="14.4">
      <c r="A16126" s="27" t="str">
        <f>VLOOKUP(C16126,'user list'!A:B,2,0)</f>
        <v>OCM</v>
      </c>
      <c r="B16126" s="172">
        <v>45821.560659722221</v>
      </c>
      <c r="C16126" s="69" t="s">
        <v>231</v>
      </c>
      <c r="D16126" s="69" t="s">
        <v>1937</v>
      </c>
      <c r="E16126" s="69" t="s">
        <v>2001</v>
      </c>
      <c r="F16126" s="69">
        <v>2281</v>
      </c>
      <c r="G16126" s="69" t="s">
        <v>1939</v>
      </c>
    </row>
    <row r="16127" spans="1:7" ht="14.4">
      <c r="A16127" s="27" t="str">
        <f>VLOOKUP(C16127,'user list'!A:B,2,0)</f>
        <v>SSDD</v>
      </c>
      <c r="B16127" s="172">
        <v>45821.560891203706</v>
      </c>
      <c r="C16127" s="69" t="s">
        <v>273</v>
      </c>
      <c r="D16127" s="69" t="s">
        <v>1937</v>
      </c>
      <c r="E16127" s="69" t="s">
        <v>2784</v>
      </c>
      <c r="F16127" s="69">
        <v>2236</v>
      </c>
      <c r="G16127" s="69" t="s">
        <v>1939</v>
      </c>
    </row>
    <row r="16128" spans="1:7" ht="14.4">
      <c r="A16128" s="27" t="str">
        <f>VLOOKUP(C16128,'user list'!A:B,2,0)</f>
        <v>CCRD</v>
      </c>
      <c r="B16128" s="172">
        <v>45821.560995370368</v>
      </c>
      <c r="C16128" s="69" t="s">
        <v>282</v>
      </c>
      <c r="D16128" s="69" t="s">
        <v>1937</v>
      </c>
      <c r="E16128" s="69" t="s">
        <v>2784</v>
      </c>
      <c r="F16128" s="69">
        <v>2236</v>
      </c>
      <c r="G16128" s="69" t="s">
        <v>1949</v>
      </c>
    </row>
    <row r="16129" spans="1:7" ht="14.4">
      <c r="A16129" s="27" t="str">
        <f>VLOOKUP(C16129,'user list'!A:B,2,0)</f>
        <v>CCRD</v>
      </c>
      <c r="B16129" s="172">
        <v>45821.5622337963</v>
      </c>
      <c r="C16129" s="69" t="s">
        <v>282</v>
      </c>
      <c r="D16129" s="69" t="s">
        <v>1937</v>
      </c>
      <c r="E16129" s="69" t="s">
        <v>2577</v>
      </c>
      <c r="F16129" s="69">
        <v>1946</v>
      </c>
      <c r="G16129" s="69" t="s">
        <v>1939</v>
      </c>
    </row>
    <row r="16130" spans="1:7" ht="14.4">
      <c r="A16130" s="27" t="str">
        <f>VLOOKUP(C16130,'user list'!A:B,2,0)</f>
        <v>OCAs</v>
      </c>
      <c r="B16130" s="172">
        <v>45821.5625</v>
      </c>
      <c r="C16130" s="69" t="s">
        <v>279</v>
      </c>
      <c r="D16130" s="69" t="s">
        <v>1937</v>
      </c>
      <c r="E16130" s="69" t="s">
        <v>2818</v>
      </c>
      <c r="F16130" s="69">
        <v>2296</v>
      </c>
      <c r="G16130" s="69" t="s">
        <v>2440</v>
      </c>
    </row>
    <row r="16131" spans="1:7" ht="14.4">
      <c r="A16131" s="27" t="str">
        <f>VLOOKUP(C16131,'user list'!A:B,2,0)</f>
        <v>Admin</v>
      </c>
      <c r="B16131" s="172">
        <v>45821.5625</v>
      </c>
      <c r="C16131" s="69" t="s">
        <v>186</v>
      </c>
      <c r="D16131" s="69" t="s">
        <v>1937</v>
      </c>
      <c r="E16131" s="69" t="s">
        <v>2818</v>
      </c>
      <c r="F16131" s="69">
        <v>2296</v>
      </c>
      <c r="G16131" s="69" t="s">
        <v>1948</v>
      </c>
    </row>
    <row r="16132" spans="1:7" ht="14.4">
      <c r="A16132" s="27" t="str">
        <f>VLOOKUP(C16132,'user list'!A:B,2,0)</f>
        <v>Admin</v>
      </c>
      <c r="B16132" s="172">
        <v>45821.5625</v>
      </c>
      <c r="C16132" s="69" t="s">
        <v>186</v>
      </c>
      <c r="D16132" s="69" t="s">
        <v>1937</v>
      </c>
      <c r="E16132" s="69" t="s">
        <v>2818</v>
      </c>
      <c r="F16132" s="69">
        <v>2296</v>
      </c>
      <c r="G16132" s="69" t="s">
        <v>1948</v>
      </c>
    </row>
    <row r="16133" spans="1:7" ht="14.4">
      <c r="A16133" s="27" t="str">
        <f>VLOOKUP(C16133,'user list'!A:B,2,0)</f>
        <v>Admin</v>
      </c>
      <c r="B16133" s="172">
        <v>45821.562511574077</v>
      </c>
      <c r="C16133" s="69" t="s">
        <v>186</v>
      </c>
      <c r="D16133" s="69" t="s">
        <v>1937</v>
      </c>
      <c r="E16133" s="69" t="s">
        <v>2818</v>
      </c>
      <c r="F16133" s="69">
        <v>2296</v>
      </c>
      <c r="G16133" s="69" t="s">
        <v>1948</v>
      </c>
    </row>
    <row r="16134" spans="1:7" ht="14.4">
      <c r="A16134" s="27" t="str">
        <f>VLOOKUP(C16134,'user list'!A:B,2,0)</f>
        <v>Admin</v>
      </c>
      <c r="B16134" s="172">
        <v>45821.562511574077</v>
      </c>
      <c r="C16134" s="69" t="s">
        <v>186</v>
      </c>
      <c r="D16134" s="69" t="s">
        <v>1937</v>
      </c>
      <c r="E16134" s="69" t="s">
        <v>2818</v>
      </c>
      <c r="F16134" s="69">
        <v>2296</v>
      </c>
      <c r="G16134" s="69" t="s">
        <v>1947</v>
      </c>
    </row>
    <row r="16135" spans="1:7" ht="14.4">
      <c r="A16135" s="27" t="str">
        <f>VLOOKUP(C16135,'user list'!A:B,2,0)</f>
        <v>OCAs</v>
      </c>
      <c r="B16135" s="172">
        <v>45821.562592592592</v>
      </c>
      <c r="C16135" s="69" t="s">
        <v>279</v>
      </c>
      <c r="D16135" s="69" t="s">
        <v>1937</v>
      </c>
      <c r="E16135" s="69" t="s">
        <v>2818</v>
      </c>
      <c r="F16135" s="69">
        <v>2296</v>
      </c>
      <c r="G16135" s="69" t="s">
        <v>1939</v>
      </c>
    </row>
    <row r="16136" spans="1:7" ht="14.4">
      <c r="A16136" s="27" t="str">
        <f>VLOOKUP(C16136,'user list'!A:B,2,0)</f>
        <v>OCAs</v>
      </c>
      <c r="B16136" s="172">
        <v>45821.562604166669</v>
      </c>
      <c r="C16136" s="69" t="s">
        <v>279</v>
      </c>
      <c r="D16136" s="69" t="s">
        <v>1937</v>
      </c>
      <c r="E16136" s="69" t="s">
        <v>2817</v>
      </c>
      <c r="F16136" s="69">
        <v>2292</v>
      </c>
      <c r="G16136" s="69" t="s">
        <v>1939</v>
      </c>
    </row>
    <row r="16137" spans="1:7" ht="14.4">
      <c r="A16137" s="27" t="str">
        <f>VLOOKUP(C16137,'user list'!A:B,2,0)</f>
        <v>OCAs</v>
      </c>
      <c r="B16137" s="172">
        <v>45821.562615740739</v>
      </c>
      <c r="C16137" s="69" t="s">
        <v>279</v>
      </c>
      <c r="D16137" s="69" t="s">
        <v>1937</v>
      </c>
      <c r="E16137" s="69" t="s">
        <v>2818</v>
      </c>
      <c r="F16137" s="69">
        <v>2296</v>
      </c>
      <c r="G16137" s="69" t="s">
        <v>1939</v>
      </c>
    </row>
    <row r="16138" spans="1:7" ht="14.4">
      <c r="A16138" s="27" t="str">
        <f>VLOOKUP(C16138,'user list'!A:B,2,0)</f>
        <v>OCM</v>
      </c>
      <c r="B16138" s="172">
        <v>45821.563240740739</v>
      </c>
      <c r="C16138" s="69" t="s">
        <v>231</v>
      </c>
      <c r="D16138" s="69" t="s">
        <v>1937</v>
      </c>
      <c r="E16138" s="69" t="s">
        <v>2001</v>
      </c>
      <c r="F16138" s="69">
        <v>2281</v>
      </c>
      <c r="G16138" s="69" t="s">
        <v>1947</v>
      </c>
    </row>
    <row r="16139" spans="1:7" ht="14.4">
      <c r="A16139" s="27" t="str">
        <f>VLOOKUP(C16139,'user list'!A:B,2,0)</f>
        <v>OCM</v>
      </c>
      <c r="B16139" s="172">
        <v>45821.563240740739</v>
      </c>
      <c r="C16139" s="69" t="s">
        <v>231</v>
      </c>
      <c r="D16139" s="69" t="s">
        <v>1937</v>
      </c>
      <c r="E16139" s="69" t="s">
        <v>2001</v>
      </c>
      <c r="F16139" s="69">
        <v>2281</v>
      </c>
      <c r="G16139" s="69" t="s">
        <v>1948</v>
      </c>
    </row>
    <row r="16140" spans="1:7" ht="14.4">
      <c r="A16140" s="27" t="str">
        <f>VLOOKUP(C16140,'user list'!A:B,2,0)</f>
        <v>OCM</v>
      </c>
      <c r="B16140" s="172">
        <v>45821.563240740739</v>
      </c>
      <c r="C16140" s="69" t="s">
        <v>231</v>
      </c>
      <c r="D16140" s="69" t="s">
        <v>1937</v>
      </c>
      <c r="E16140" s="69" t="s">
        <v>2039</v>
      </c>
      <c r="F16140" s="69">
        <v>2275</v>
      </c>
      <c r="G16140" s="69" t="s">
        <v>1939</v>
      </c>
    </row>
    <row r="16141" spans="1:7" ht="14.4">
      <c r="A16141" s="27" t="str">
        <f>VLOOKUP(C16141,'user list'!A:B,2,0)</f>
        <v>Admin</v>
      </c>
      <c r="B16141" s="172">
        <v>45821.563240740739</v>
      </c>
      <c r="C16141" s="69" t="s">
        <v>186</v>
      </c>
      <c r="D16141" s="69" t="s">
        <v>1937</v>
      </c>
      <c r="E16141" s="69" t="s">
        <v>2001</v>
      </c>
      <c r="F16141" s="69">
        <v>2281</v>
      </c>
      <c r="G16141" s="69" t="s">
        <v>1948</v>
      </c>
    </row>
    <row r="16142" spans="1:7" ht="14.4">
      <c r="A16142" s="27" t="str">
        <f>VLOOKUP(C16142,'user list'!A:B,2,0)</f>
        <v>OCM</v>
      </c>
      <c r="B16142" s="172">
        <v>45821.563240740739</v>
      </c>
      <c r="C16142" s="69" t="s">
        <v>231</v>
      </c>
      <c r="D16142" s="69" t="s">
        <v>1937</v>
      </c>
      <c r="E16142" s="69" t="s">
        <v>2039</v>
      </c>
      <c r="F16142" s="69">
        <v>2275</v>
      </c>
      <c r="G16142" s="69" t="s">
        <v>1939</v>
      </c>
    </row>
    <row r="16143" spans="1:7" ht="14.4">
      <c r="A16143" s="27" t="str">
        <f>VLOOKUP(C16143,'user list'!A:B,2,0)</f>
        <v>OCM</v>
      </c>
      <c r="B16143" s="172">
        <v>45821.563680555555</v>
      </c>
      <c r="C16143" s="69" t="s">
        <v>231</v>
      </c>
      <c r="D16143" s="69" t="s">
        <v>1937</v>
      </c>
      <c r="E16143" s="69" t="s">
        <v>2039</v>
      </c>
      <c r="F16143" s="69">
        <v>2275</v>
      </c>
      <c r="G16143" s="69" t="s">
        <v>1947</v>
      </c>
    </row>
    <row r="16144" spans="1:7" ht="14.4">
      <c r="A16144" s="27" t="str">
        <f>VLOOKUP(C16144,'user list'!A:B,2,0)</f>
        <v>OCM</v>
      </c>
      <c r="B16144" s="172">
        <v>45821.563680555555</v>
      </c>
      <c r="C16144" s="69" t="s">
        <v>231</v>
      </c>
      <c r="D16144" s="69" t="s">
        <v>1937</v>
      </c>
      <c r="E16144" s="69" t="s">
        <v>2039</v>
      </c>
      <c r="F16144" s="69">
        <v>2275</v>
      </c>
      <c r="G16144" s="69" t="s">
        <v>1948</v>
      </c>
    </row>
    <row r="16145" spans="1:7" ht="14.4">
      <c r="A16145" s="27" t="str">
        <f>VLOOKUP(C16145,'user list'!A:B,2,0)</f>
        <v>OCM</v>
      </c>
      <c r="B16145" s="172">
        <v>45821.563680555555</v>
      </c>
      <c r="C16145" s="69" t="s">
        <v>231</v>
      </c>
      <c r="D16145" s="69" t="s">
        <v>1937</v>
      </c>
      <c r="E16145" s="69" t="s">
        <v>2042</v>
      </c>
      <c r="F16145" s="69">
        <v>2291</v>
      </c>
      <c r="G16145" s="69" t="s">
        <v>1939</v>
      </c>
    </row>
    <row r="16146" spans="1:7" ht="14.4">
      <c r="A16146" s="27" t="str">
        <f>VLOOKUP(C16146,'user list'!A:B,2,0)</f>
        <v>Admin</v>
      </c>
      <c r="B16146" s="172">
        <v>45821.563680555555</v>
      </c>
      <c r="C16146" s="69" t="s">
        <v>186</v>
      </c>
      <c r="D16146" s="69" t="s">
        <v>1937</v>
      </c>
      <c r="E16146" s="69" t="s">
        <v>2039</v>
      </c>
      <c r="F16146" s="69">
        <v>2275</v>
      </c>
      <c r="G16146" s="69" t="s">
        <v>1948</v>
      </c>
    </row>
    <row r="16147" spans="1:7" ht="14.4">
      <c r="A16147" s="27" t="str">
        <f>VLOOKUP(C16147,'user list'!A:B,2,0)</f>
        <v>OCM</v>
      </c>
      <c r="B16147" s="172">
        <v>45821.563680555555</v>
      </c>
      <c r="C16147" s="69" t="s">
        <v>231</v>
      </c>
      <c r="D16147" s="69" t="s">
        <v>1937</v>
      </c>
      <c r="E16147" s="69" t="s">
        <v>2042</v>
      </c>
      <c r="F16147" s="69">
        <v>2291</v>
      </c>
      <c r="G16147" s="69" t="s">
        <v>1939</v>
      </c>
    </row>
    <row r="16148" spans="1:7" ht="14.4">
      <c r="A16148" s="27" t="str">
        <f>VLOOKUP(C16148,'user list'!A:B,2,0)</f>
        <v>OCM</v>
      </c>
      <c r="B16148" s="172">
        <v>45821.564629629633</v>
      </c>
      <c r="C16148" s="69" t="s">
        <v>231</v>
      </c>
      <c r="D16148" s="69" t="s">
        <v>1937</v>
      </c>
      <c r="E16148" s="69" t="s">
        <v>2042</v>
      </c>
      <c r="F16148" s="69">
        <v>2291</v>
      </c>
      <c r="G16148" s="69" t="s">
        <v>1947</v>
      </c>
    </row>
    <row r="16149" spans="1:7" ht="14.4">
      <c r="A16149" s="27" t="str">
        <f>VLOOKUP(C16149,'user list'!A:B,2,0)</f>
        <v>OCM</v>
      </c>
      <c r="B16149" s="172">
        <v>45821.564629629633</v>
      </c>
      <c r="C16149" s="69" t="s">
        <v>231</v>
      </c>
      <c r="D16149" s="69" t="s">
        <v>1937</v>
      </c>
      <c r="E16149" s="69" t="s">
        <v>2042</v>
      </c>
      <c r="F16149" s="69">
        <v>2291</v>
      </c>
      <c r="G16149" s="69" t="s">
        <v>1948</v>
      </c>
    </row>
    <row r="16150" spans="1:7" ht="14.4">
      <c r="A16150" s="27" t="str">
        <f>VLOOKUP(C16150,'user list'!A:B,2,0)</f>
        <v>OCM</v>
      </c>
      <c r="B16150" s="172">
        <v>45821.564629629633</v>
      </c>
      <c r="C16150" s="69" t="s">
        <v>231</v>
      </c>
      <c r="D16150" s="69" t="s">
        <v>1937</v>
      </c>
      <c r="E16150" s="69" t="s">
        <v>2481</v>
      </c>
      <c r="F16150" s="69">
        <v>2294</v>
      </c>
      <c r="G16150" s="69" t="s">
        <v>1939</v>
      </c>
    </row>
    <row r="16151" spans="1:7" ht="14.4">
      <c r="A16151" s="27" t="str">
        <f>VLOOKUP(C16151,'user list'!A:B,2,0)</f>
        <v>Admin</v>
      </c>
      <c r="B16151" s="172">
        <v>45821.564629629633</v>
      </c>
      <c r="C16151" s="69" t="s">
        <v>186</v>
      </c>
      <c r="D16151" s="69" t="s">
        <v>1937</v>
      </c>
      <c r="E16151" s="69" t="s">
        <v>2042</v>
      </c>
      <c r="F16151" s="69">
        <v>2291</v>
      </c>
      <c r="G16151" s="69" t="s">
        <v>1948</v>
      </c>
    </row>
    <row r="16152" spans="1:7" ht="14.4">
      <c r="A16152" s="27" t="str">
        <f>VLOOKUP(C16152,'user list'!A:B,2,0)</f>
        <v>OCM</v>
      </c>
      <c r="B16152" s="172">
        <v>45821.564629629633</v>
      </c>
      <c r="C16152" s="69" t="s">
        <v>231</v>
      </c>
      <c r="D16152" s="69" t="s">
        <v>1937</v>
      </c>
      <c r="E16152" s="69" t="s">
        <v>2481</v>
      </c>
      <c r="F16152" s="69">
        <v>2294</v>
      </c>
      <c r="G16152" s="69" t="s">
        <v>1939</v>
      </c>
    </row>
    <row r="16153" spans="1:7" ht="14.4">
      <c r="A16153" s="27" t="str">
        <f>VLOOKUP(C16153,'user list'!A:B,2,0)</f>
        <v>OCAs</v>
      </c>
      <c r="B16153" s="172">
        <v>45821.566134259258</v>
      </c>
      <c r="C16153" s="69" t="s">
        <v>279</v>
      </c>
      <c r="D16153" s="69" t="s">
        <v>1937</v>
      </c>
      <c r="E16153" s="69" t="s">
        <v>2817</v>
      </c>
      <c r="F16153" s="69">
        <v>2292</v>
      </c>
      <c r="G16153" s="69" t="s">
        <v>1939</v>
      </c>
    </row>
    <row r="16154" spans="1:7" ht="14.4">
      <c r="A16154" s="27" t="str">
        <f>VLOOKUP(C16154,'user list'!A:B,2,0)</f>
        <v>OCAs</v>
      </c>
      <c r="B16154" s="172">
        <v>45821.566145833334</v>
      </c>
      <c r="C16154" s="69" t="s">
        <v>279</v>
      </c>
      <c r="D16154" s="69" t="s">
        <v>1937</v>
      </c>
      <c r="E16154" s="69" t="s">
        <v>2818</v>
      </c>
      <c r="F16154" s="69">
        <v>2296</v>
      </c>
      <c r="G16154" s="69" t="s">
        <v>1939</v>
      </c>
    </row>
    <row r="16155" spans="1:7" ht="14.4">
      <c r="A16155" s="27" t="str">
        <f>VLOOKUP(C16155,'user list'!A:B,2,0)</f>
        <v>OCAs</v>
      </c>
      <c r="B16155" s="172">
        <v>45821.566157407404</v>
      </c>
      <c r="C16155" s="69" t="s">
        <v>279</v>
      </c>
      <c r="D16155" s="69" t="s">
        <v>1937</v>
      </c>
      <c r="E16155" s="69" t="s">
        <v>2817</v>
      </c>
      <c r="F16155" s="69">
        <v>2292</v>
      </c>
      <c r="G16155" s="69" t="s">
        <v>1939</v>
      </c>
    </row>
    <row r="16156" spans="1:7" ht="14.4">
      <c r="A16156" s="27" t="str">
        <f>VLOOKUP(C16156,'user list'!A:B,2,0)</f>
        <v>OCAs</v>
      </c>
      <c r="B16156" s="172">
        <v>45821.566168981481</v>
      </c>
      <c r="C16156" s="69" t="s">
        <v>279</v>
      </c>
      <c r="D16156" s="69" t="s">
        <v>1937</v>
      </c>
      <c r="E16156" s="69" t="s">
        <v>2818</v>
      </c>
      <c r="F16156" s="69">
        <v>2296</v>
      </c>
      <c r="G16156" s="69" t="s">
        <v>1939</v>
      </c>
    </row>
    <row r="16157" spans="1:7" ht="14.4">
      <c r="A16157" s="27" t="str">
        <f>VLOOKUP(C16157,'user list'!A:B,2,0)</f>
        <v>OCAs</v>
      </c>
      <c r="B16157" s="172">
        <v>45821.566701388889</v>
      </c>
      <c r="C16157" s="69" t="s">
        <v>279</v>
      </c>
      <c r="D16157" s="69" t="s">
        <v>1937</v>
      </c>
      <c r="E16157" s="69" t="s">
        <v>2817</v>
      </c>
      <c r="F16157" s="69">
        <v>2292</v>
      </c>
      <c r="G16157" s="69" t="s">
        <v>1939</v>
      </c>
    </row>
    <row r="16158" spans="1:7" ht="14.4">
      <c r="A16158" s="27" t="str">
        <f>VLOOKUP(C16158,'user list'!A:B,2,0)</f>
        <v>OCAs</v>
      </c>
      <c r="B16158" s="172">
        <v>45821.566712962966</v>
      </c>
      <c r="C16158" s="69" t="s">
        <v>279</v>
      </c>
      <c r="D16158" s="69" t="s">
        <v>1937</v>
      </c>
      <c r="E16158" s="69" t="s">
        <v>2818</v>
      </c>
      <c r="F16158" s="69">
        <v>2296</v>
      </c>
      <c r="G16158" s="69" t="s">
        <v>1939</v>
      </c>
    </row>
    <row r="16159" spans="1:7" ht="14.4">
      <c r="A16159" s="27" t="str">
        <f>VLOOKUP(C16159,'user list'!A:B,2,0)</f>
        <v>OCAs</v>
      </c>
      <c r="B16159" s="172">
        <v>45821.566724537035</v>
      </c>
      <c r="C16159" s="69" t="s">
        <v>279</v>
      </c>
      <c r="D16159" s="69" t="s">
        <v>1937</v>
      </c>
      <c r="E16159" s="69" t="s">
        <v>2818</v>
      </c>
      <c r="F16159" s="69">
        <v>2296</v>
      </c>
      <c r="G16159" s="69" t="s">
        <v>1939</v>
      </c>
    </row>
    <row r="16160" spans="1:7" ht="14.4">
      <c r="A16160" s="27" t="str">
        <f>VLOOKUP(C16160,'user list'!A:B,2,0)</f>
        <v>OCAs</v>
      </c>
      <c r="B16160" s="172">
        <v>45821.567453703705</v>
      </c>
      <c r="C16160" s="69" t="s">
        <v>279</v>
      </c>
      <c r="D16160" s="69" t="s">
        <v>1937</v>
      </c>
      <c r="E16160" s="69" t="s">
        <v>2818</v>
      </c>
      <c r="F16160" s="69">
        <v>2296</v>
      </c>
      <c r="G16160" s="69" t="s">
        <v>1939</v>
      </c>
    </row>
    <row r="16161" spans="1:7" ht="14.4">
      <c r="A16161" s="27" t="str">
        <f>VLOOKUP(C16161,'user list'!A:B,2,0)</f>
        <v>OCAs</v>
      </c>
      <c r="B16161" s="172">
        <v>45821.567465277774</v>
      </c>
      <c r="C16161" s="69" t="s">
        <v>279</v>
      </c>
      <c r="D16161" s="69" t="s">
        <v>1937</v>
      </c>
      <c r="E16161" s="69" t="s">
        <v>2817</v>
      </c>
      <c r="F16161" s="69">
        <v>2292</v>
      </c>
      <c r="G16161" s="69" t="s">
        <v>1939</v>
      </c>
    </row>
    <row r="16162" spans="1:7" ht="14.4">
      <c r="A16162" s="27" t="str">
        <f>VLOOKUP(C16162,'user list'!A:B,2,0)</f>
        <v>OCAs</v>
      </c>
      <c r="B16162" s="172">
        <v>45821.56753472222</v>
      </c>
      <c r="C16162" s="69" t="s">
        <v>279</v>
      </c>
      <c r="D16162" s="69" t="s">
        <v>1937</v>
      </c>
      <c r="E16162" s="69" t="s">
        <v>2818</v>
      </c>
      <c r="F16162" s="69">
        <v>2296</v>
      </c>
      <c r="G16162" s="69" t="s">
        <v>1939</v>
      </c>
    </row>
    <row r="16163" spans="1:7" ht="14.4">
      <c r="A16163" s="27" t="str">
        <f>VLOOKUP(C16163,'user list'!A:B,2,0)</f>
        <v>DPOS</v>
      </c>
      <c r="B16163" s="172">
        <v>45821.567685185182</v>
      </c>
      <c r="C16163" s="69" t="s">
        <v>213</v>
      </c>
      <c r="D16163" s="69" t="s">
        <v>1937</v>
      </c>
      <c r="E16163" s="69" t="s">
        <v>2677</v>
      </c>
      <c r="F16163" s="69">
        <v>2290</v>
      </c>
      <c r="G16163" s="69" t="s">
        <v>1939</v>
      </c>
    </row>
    <row r="16164" spans="1:7" ht="14.4">
      <c r="A16164" s="27" t="str">
        <f>VLOOKUP(C16164,'user list'!A:B,2,0)</f>
        <v>DSQC</v>
      </c>
      <c r="B16164" s="172">
        <v>45821.567812499998</v>
      </c>
      <c r="C16164" s="69" t="s">
        <v>214</v>
      </c>
      <c r="D16164" s="69" t="s">
        <v>1937</v>
      </c>
      <c r="E16164" s="69" t="s">
        <v>1989</v>
      </c>
      <c r="F16164" s="69">
        <v>1798</v>
      </c>
      <c r="G16164" s="69" t="s">
        <v>1939</v>
      </c>
    </row>
    <row r="16165" spans="1:7" ht="14.4">
      <c r="A16165" s="27" t="str">
        <f>VLOOKUP(C16165,'user list'!A:B,2,0)</f>
        <v>DPOS</v>
      </c>
      <c r="B16165" s="172">
        <v>45821.56790509259</v>
      </c>
      <c r="C16165" s="69" t="s">
        <v>213</v>
      </c>
      <c r="D16165" s="69" t="s">
        <v>1937</v>
      </c>
      <c r="E16165" s="69" t="s">
        <v>2602</v>
      </c>
      <c r="F16165" s="69">
        <v>1977</v>
      </c>
      <c r="G16165" s="69" t="s">
        <v>1939</v>
      </c>
    </row>
    <row r="16166" spans="1:7" ht="14.4">
      <c r="A16166" s="27" t="str">
        <f>VLOOKUP(C16166,'user list'!A:B,2,0)</f>
        <v>DPOS</v>
      </c>
      <c r="B16166" s="172">
        <v>45821.567962962959</v>
      </c>
      <c r="C16166" s="69" t="s">
        <v>213</v>
      </c>
      <c r="D16166" s="69" t="s">
        <v>1937</v>
      </c>
      <c r="E16166" s="69">
        <v>2259</v>
      </c>
      <c r="F16166" s="69">
        <v>2259</v>
      </c>
      <c r="G16166" s="69" t="s">
        <v>1939</v>
      </c>
    </row>
    <row r="16167" spans="1:7" ht="14.4">
      <c r="A16167" s="27" t="str">
        <f>VLOOKUP(C16167,'user list'!A:B,2,0)</f>
        <v>DPOS</v>
      </c>
      <c r="B16167" s="172">
        <v>45821.567962962959</v>
      </c>
      <c r="C16167" s="69" t="s">
        <v>213</v>
      </c>
      <c r="D16167" s="69" t="s">
        <v>1937</v>
      </c>
      <c r="E16167" s="69">
        <v>2259</v>
      </c>
      <c r="F16167" s="69">
        <v>2259</v>
      </c>
      <c r="G16167" s="69" t="s">
        <v>1939</v>
      </c>
    </row>
    <row r="16168" spans="1:7" ht="14.4">
      <c r="A16168" s="27" t="str">
        <f>VLOOKUP(C16168,'user list'!A:B,2,0)</f>
        <v>DSQC</v>
      </c>
      <c r="B16168" s="172">
        <v>45821.568090277775</v>
      </c>
      <c r="C16168" s="69" t="s">
        <v>214</v>
      </c>
      <c r="D16168" s="69" t="s">
        <v>1937</v>
      </c>
      <c r="E16168" s="69" t="s">
        <v>1960</v>
      </c>
      <c r="F16168" s="69">
        <v>347</v>
      </c>
      <c r="G16168" s="69" t="s">
        <v>1939</v>
      </c>
    </row>
    <row r="16169" spans="1:7" ht="14.4">
      <c r="A16169" s="27" t="str">
        <f>VLOOKUP(C16169,'user list'!A:B,2,0)</f>
        <v>OCM</v>
      </c>
      <c r="B16169" s="172">
        <v>45821.568680555552</v>
      </c>
      <c r="C16169" s="69" t="s">
        <v>232</v>
      </c>
      <c r="D16169" s="69" t="s">
        <v>1937</v>
      </c>
      <c r="E16169" s="69" t="s">
        <v>2048</v>
      </c>
      <c r="F16169" s="69">
        <v>2284</v>
      </c>
      <c r="G16169" s="69" t="s">
        <v>1939</v>
      </c>
    </row>
    <row r="16170" spans="1:7" ht="14.4">
      <c r="A16170" s="27" t="str">
        <f>VLOOKUP(C16170,'user list'!A:B,2,0)</f>
        <v>OCM</v>
      </c>
      <c r="B16170" s="172">
        <v>45821.568773148145</v>
      </c>
      <c r="C16170" s="69" t="s">
        <v>232</v>
      </c>
      <c r="D16170" s="69" t="s">
        <v>1937</v>
      </c>
      <c r="E16170" s="69" t="s">
        <v>2048</v>
      </c>
      <c r="F16170" s="69">
        <v>2284</v>
      </c>
      <c r="G16170" s="69" t="s">
        <v>1947</v>
      </c>
    </row>
    <row r="16171" spans="1:7" ht="14.4">
      <c r="A16171" s="27" t="str">
        <f>VLOOKUP(C16171,'user list'!A:B,2,0)</f>
        <v>OCM</v>
      </c>
      <c r="B16171" s="172">
        <v>45821.568773148145</v>
      </c>
      <c r="C16171" s="69" t="s">
        <v>232</v>
      </c>
      <c r="D16171" s="69" t="s">
        <v>1937</v>
      </c>
      <c r="E16171" s="69" t="s">
        <v>2048</v>
      </c>
      <c r="F16171" s="69">
        <v>2284</v>
      </c>
      <c r="G16171" s="69" t="s">
        <v>1948</v>
      </c>
    </row>
    <row r="16172" spans="1:7" ht="14.4">
      <c r="A16172" s="27" t="str">
        <f>VLOOKUP(C16172,'user list'!A:B,2,0)</f>
        <v>OCM</v>
      </c>
      <c r="B16172" s="172">
        <v>45821.568773148145</v>
      </c>
      <c r="C16172" s="69" t="s">
        <v>232</v>
      </c>
      <c r="D16172" s="69" t="s">
        <v>1937</v>
      </c>
      <c r="E16172" s="69" t="s">
        <v>2048</v>
      </c>
      <c r="F16172" s="69">
        <v>2284</v>
      </c>
      <c r="G16172" s="69" t="s">
        <v>1939</v>
      </c>
    </row>
    <row r="16173" spans="1:7" ht="14.4">
      <c r="A16173" s="27" t="str">
        <f>VLOOKUP(C16173,'user list'!A:B,2,0)</f>
        <v>Admin</v>
      </c>
      <c r="B16173" s="172">
        <v>45821.568784722222</v>
      </c>
      <c r="C16173" s="69" t="s">
        <v>186</v>
      </c>
      <c r="D16173" s="69" t="s">
        <v>1937</v>
      </c>
      <c r="E16173" s="69" t="s">
        <v>2048</v>
      </c>
      <c r="F16173" s="69">
        <v>2284</v>
      </c>
      <c r="G16173" s="69" t="s">
        <v>1948</v>
      </c>
    </row>
    <row r="16174" spans="1:7" ht="14.4">
      <c r="A16174" s="27" t="str">
        <f>VLOOKUP(C16174,'user list'!A:B,2,0)</f>
        <v>DOE</v>
      </c>
      <c r="B16174" s="172">
        <v>45821.569027777776</v>
      </c>
      <c r="C16174" s="69" t="s">
        <v>212</v>
      </c>
      <c r="D16174" s="69" t="s">
        <v>1937</v>
      </c>
      <c r="E16174" s="69" t="s">
        <v>2819</v>
      </c>
      <c r="F16174" s="69">
        <v>2297</v>
      </c>
      <c r="G16174" s="69" t="s">
        <v>2440</v>
      </c>
    </row>
    <row r="16175" spans="1:7" ht="14.4">
      <c r="A16175" s="27" t="str">
        <f>VLOOKUP(C16175,'user list'!A:B,2,0)</f>
        <v>Admin</v>
      </c>
      <c r="B16175" s="172">
        <v>45821.569027777776</v>
      </c>
      <c r="C16175" s="69" t="s">
        <v>186</v>
      </c>
      <c r="D16175" s="69" t="s">
        <v>1937</v>
      </c>
      <c r="E16175" s="69" t="s">
        <v>2819</v>
      </c>
      <c r="F16175" s="69">
        <v>2297</v>
      </c>
      <c r="G16175" s="69" t="s">
        <v>1948</v>
      </c>
    </row>
    <row r="16176" spans="1:7" ht="14.4">
      <c r="A16176" s="27" t="str">
        <f>VLOOKUP(C16176,'user list'!A:B,2,0)</f>
        <v>Admin</v>
      </c>
      <c r="B16176" s="172">
        <v>45821.569039351853</v>
      </c>
      <c r="C16176" s="69" t="s">
        <v>186</v>
      </c>
      <c r="D16176" s="69" t="s">
        <v>1937</v>
      </c>
      <c r="E16176" s="69" t="s">
        <v>2819</v>
      </c>
      <c r="F16176" s="69">
        <v>2297</v>
      </c>
      <c r="G16176" s="69" t="s">
        <v>1948</v>
      </c>
    </row>
    <row r="16177" spans="1:7" ht="14.4">
      <c r="A16177" s="27" t="str">
        <f>VLOOKUP(C16177,'user list'!A:B,2,0)</f>
        <v>Admin</v>
      </c>
      <c r="B16177" s="172">
        <v>45821.569039351853</v>
      </c>
      <c r="C16177" s="69" t="s">
        <v>186</v>
      </c>
      <c r="D16177" s="69" t="s">
        <v>1937</v>
      </c>
      <c r="E16177" s="69" t="s">
        <v>2819</v>
      </c>
      <c r="F16177" s="69">
        <v>2297</v>
      </c>
      <c r="G16177" s="69" t="s">
        <v>1948</v>
      </c>
    </row>
    <row r="16178" spans="1:7" ht="14.4">
      <c r="A16178" s="27" t="str">
        <f>VLOOKUP(C16178,'user list'!A:B,2,0)</f>
        <v>Admin</v>
      </c>
      <c r="B16178" s="172">
        <v>45821.569039351853</v>
      </c>
      <c r="C16178" s="69" t="s">
        <v>186</v>
      </c>
      <c r="D16178" s="69" t="s">
        <v>1937</v>
      </c>
      <c r="E16178" s="69" t="s">
        <v>2819</v>
      </c>
      <c r="F16178" s="69">
        <v>2297</v>
      </c>
      <c r="G16178" s="69" t="s">
        <v>1947</v>
      </c>
    </row>
    <row r="16179" spans="1:7" ht="14.4">
      <c r="A16179" s="27" t="str">
        <f>VLOOKUP(C16179,'user list'!A:B,2,0)</f>
        <v>OCAs</v>
      </c>
      <c r="B16179" s="172">
        <v>45821.569490740738</v>
      </c>
      <c r="C16179" s="69" t="s">
        <v>279</v>
      </c>
      <c r="D16179" s="69" t="s">
        <v>1937</v>
      </c>
      <c r="E16179" s="69" t="s">
        <v>2817</v>
      </c>
      <c r="F16179" s="69">
        <v>2292</v>
      </c>
      <c r="G16179" s="69" t="s">
        <v>1939</v>
      </c>
    </row>
    <row r="16180" spans="1:7" ht="14.4">
      <c r="A16180" s="27" t="str">
        <f>VLOOKUP(C16180,'user list'!A:B,2,0)</f>
        <v>DSQC</v>
      </c>
      <c r="B16180" s="172">
        <v>45821.570162037038</v>
      </c>
      <c r="C16180" s="69" t="s">
        <v>214</v>
      </c>
      <c r="D16180" s="69" t="s">
        <v>1937</v>
      </c>
      <c r="E16180" s="69" t="s">
        <v>1989</v>
      </c>
      <c r="F16180" s="69">
        <v>1798</v>
      </c>
      <c r="G16180" s="69" t="s">
        <v>1939</v>
      </c>
    </row>
    <row r="16181" spans="1:7" ht="14.4">
      <c r="A16181" s="27" t="str">
        <f>VLOOKUP(C16181,'user list'!A:B,2,0)</f>
        <v>OCAs</v>
      </c>
      <c r="B16181" s="172">
        <v>45821.571817129632</v>
      </c>
      <c r="C16181" s="69" t="s">
        <v>279</v>
      </c>
      <c r="D16181" s="69" t="s">
        <v>1937</v>
      </c>
      <c r="E16181" s="69" t="s">
        <v>2818</v>
      </c>
      <c r="F16181" s="69">
        <v>2296</v>
      </c>
      <c r="G16181" s="69" t="s">
        <v>1939</v>
      </c>
    </row>
    <row r="16182" spans="1:7" ht="14.4">
      <c r="A16182" s="27" t="str">
        <f>VLOOKUP(C16182,'user list'!A:B,2,0)</f>
        <v>OCAs</v>
      </c>
      <c r="B16182" s="172">
        <v>45821.571851851855</v>
      </c>
      <c r="C16182" s="69" t="s">
        <v>279</v>
      </c>
      <c r="D16182" s="69" t="s">
        <v>1937</v>
      </c>
      <c r="E16182" s="69" t="s">
        <v>2817</v>
      </c>
      <c r="F16182" s="69">
        <v>2292</v>
      </c>
      <c r="G16182" s="69" t="s">
        <v>1939</v>
      </c>
    </row>
    <row r="16183" spans="1:7" ht="14.4">
      <c r="A16183" s="27" t="str">
        <f>VLOOKUP(C16183,'user list'!A:B,2,0)</f>
        <v>OCAs</v>
      </c>
      <c r="B16183" s="172">
        <v>45821.571898148148</v>
      </c>
      <c r="C16183" s="69" t="s">
        <v>279</v>
      </c>
      <c r="D16183" s="69" t="s">
        <v>1937</v>
      </c>
      <c r="E16183" s="69" t="s">
        <v>2784</v>
      </c>
      <c r="F16183" s="69">
        <v>2236</v>
      </c>
      <c r="G16183" s="69" t="s">
        <v>1939</v>
      </c>
    </row>
    <row r="16184" spans="1:7" ht="14.4">
      <c r="A16184" s="27" t="str">
        <f>VLOOKUP(C16184,'user list'!A:B,2,0)</f>
        <v>DOE</v>
      </c>
      <c r="B16184" s="172">
        <v>45821.572222222225</v>
      </c>
      <c r="C16184" s="69" t="s">
        <v>212</v>
      </c>
      <c r="D16184" s="69" t="s">
        <v>1937</v>
      </c>
      <c r="E16184" s="69" t="s">
        <v>2820</v>
      </c>
      <c r="F16184" s="69">
        <v>2298</v>
      </c>
      <c r="G16184" s="69" t="s">
        <v>2440</v>
      </c>
    </row>
    <row r="16185" spans="1:7" ht="14.4">
      <c r="A16185" s="27" t="str">
        <f>VLOOKUP(C16185,'user list'!A:B,2,0)</f>
        <v>Admin</v>
      </c>
      <c r="B16185" s="172">
        <v>45821.572222222225</v>
      </c>
      <c r="C16185" s="69" t="s">
        <v>186</v>
      </c>
      <c r="D16185" s="69" t="s">
        <v>1937</v>
      </c>
      <c r="E16185" s="69" t="s">
        <v>2820</v>
      </c>
      <c r="F16185" s="69">
        <v>2298</v>
      </c>
      <c r="G16185" s="69" t="s">
        <v>1948</v>
      </c>
    </row>
    <row r="16186" spans="1:7" ht="14.4">
      <c r="A16186" s="27" t="str">
        <f>VLOOKUP(C16186,'user list'!A:B,2,0)</f>
        <v>Admin</v>
      </c>
      <c r="B16186" s="172">
        <v>45821.572222222225</v>
      </c>
      <c r="C16186" s="69" t="s">
        <v>186</v>
      </c>
      <c r="D16186" s="69" t="s">
        <v>1937</v>
      </c>
      <c r="E16186" s="69" t="s">
        <v>2820</v>
      </c>
      <c r="F16186" s="69">
        <v>2298</v>
      </c>
      <c r="G16186" s="69" t="s">
        <v>1948</v>
      </c>
    </row>
    <row r="16187" spans="1:7" ht="14.4">
      <c r="A16187" s="27" t="str">
        <f>VLOOKUP(C16187,'user list'!A:B,2,0)</f>
        <v>Admin</v>
      </c>
      <c r="B16187" s="172">
        <v>45821.572222222225</v>
      </c>
      <c r="C16187" s="69" t="s">
        <v>186</v>
      </c>
      <c r="D16187" s="69" t="s">
        <v>1937</v>
      </c>
      <c r="E16187" s="69" t="s">
        <v>2820</v>
      </c>
      <c r="F16187" s="69">
        <v>2298</v>
      </c>
      <c r="G16187" s="69" t="s">
        <v>1948</v>
      </c>
    </row>
    <row r="16188" spans="1:7" ht="14.4">
      <c r="A16188" s="27" t="str">
        <f>VLOOKUP(C16188,'user list'!A:B,2,0)</f>
        <v>Admin</v>
      </c>
      <c r="B16188" s="172">
        <v>45821.572222222225</v>
      </c>
      <c r="C16188" s="69" t="s">
        <v>186</v>
      </c>
      <c r="D16188" s="69" t="s">
        <v>1937</v>
      </c>
      <c r="E16188" s="69" t="s">
        <v>2820</v>
      </c>
      <c r="F16188" s="69">
        <v>2298</v>
      </c>
      <c r="G16188" s="69" t="s">
        <v>1947</v>
      </c>
    </row>
    <row r="16189" spans="1:7" ht="14.4">
      <c r="A16189" s="27" t="str">
        <f>VLOOKUP(C16189,'user list'!A:B,2,0)</f>
        <v>OCM</v>
      </c>
      <c r="B16189" s="172">
        <v>45821.57234953704</v>
      </c>
      <c r="C16189" s="69" t="s">
        <v>232</v>
      </c>
      <c r="D16189" s="69" t="s">
        <v>1937</v>
      </c>
      <c r="E16189" s="69" t="s">
        <v>2686</v>
      </c>
      <c r="F16189" s="69">
        <v>2108</v>
      </c>
      <c r="G16189" s="69" t="s">
        <v>1939</v>
      </c>
    </row>
    <row r="16190" spans="1:7" ht="14.4">
      <c r="A16190" s="27" t="str">
        <f>VLOOKUP(C16190,'user list'!A:B,2,0)</f>
        <v>OCM</v>
      </c>
      <c r="B16190" s="172">
        <v>45821.573009259257</v>
      </c>
      <c r="C16190" s="69" t="s">
        <v>232</v>
      </c>
      <c r="D16190" s="69" t="s">
        <v>1937</v>
      </c>
      <c r="E16190" s="69" t="s">
        <v>2686</v>
      </c>
      <c r="F16190" s="69">
        <v>2108</v>
      </c>
      <c r="G16190" s="69" t="s">
        <v>1947</v>
      </c>
    </row>
    <row r="16191" spans="1:7" ht="14.4">
      <c r="A16191" s="27" t="str">
        <f>VLOOKUP(C16191,'user list'!A:B,2,0)</f>
        <v>OCM</v>
      </c>
      <c r="B16191" s="172">
        <v>45821.573009259257</v>
      </c>
      <c r="C16191" s="69" t="s">
        <v>232</v>
      </c>
      <c r="D16191" s="69" t="s">
        <v>1937</v>
      </c>
      <c r="E16191" s="69" t="s">
        <v>2686</v>
      </c>
      <c r="F16191" s="69">
        <v>2108</v>
      </c>
      <c r="G16191" s="69" t="s">
        <v>1948</v>
      </c>
    </row>
    <row r="16192" spans="1:7" ht="14.4">
      <c r="A16192" s="27" t="str">
        <f>VLOOKUP(C16192,'user list'!A:B,2,0)</f>
        <v>OCM</v>
      </c>
      <c r="B16192" s="172">
        <v>45821.573009259257</v>
      </c>
      <c r="C16192" s="69" t="s">
        <v>232</v>
      </c>
      <c r="D16192" s="69" t="s">
        <v>1937</v>
      </c>
      <c r="E16192" s="69" t="s">
        <v>2686</v>
      </c>
      <c r="F16192" s="69">
        <v>2108</v>
      </c>
      <c r="G16192" s="69" t="s">
        <v>1939</v>
      </c>
    </row>
    <row r="16193" spans="1:7" ht="14.4">
      <c r="A16193" s="27" t="str">
        <f>VLOOKUP(C16193,'user list'!A:B,2,0)</f>
        <v>Admin</v>
      </c>
      <c r="B16193" s="172">
        <v>45821.573009259257</v>
      </c>
      <c r="C16193" s="69" t="s">
        <v>186</v>
      </c>
      <c r="D16193" s="69" t="s">
        <v>1937</v>
      </c>
      <c r="E16193" s="69" t="s">
        <v>2686</v>
      </c>
      <c r="F16193" s="69">
        <v>2108</v>
      </c>
      <c r="G16193" s="69" t="s">
        <v>1948</v>
      </c>
    </row>
    <row r="16194" spans="1:7" ht="14.4">
      <c r="A16194" s="27" t="str">
        <f>VLOOKUP(C16194,'user list'!A:B,2,0)</f>
        <v>Admin</v>
      </c>
      <c r="B16194" s="172">
        <v>45821.573009259257</v>
      </c>
      <c r="C16194" s="69" t="s">
        <v>186</v>
      </c>
      <c r="D16194" s="69" t="s">
        <v>1937</v>
      </c>
      <c r="E16194" s="69" t="s">
        <v>2686</v>
      </c>
      <c r="F16194" s="69">
        <v>2108</v>
      </c>
      <c r="G16194" s="69" t="s">
        <v>1948</v>
      </c>
    </row>
    <row r="16195" spans="1:7" ht="14.4">
      <c r="A16195" s="27" t="str">
        <f>VLOOKUP(C16195,'user list'!A:B,2,0)</f>
        <v>OCM</v>
      </c>
      <c r="B16195" s="172">
        <v>45821.573483796295</v>
      </c>
      <c r="C16195" s="69" t="s">
        <v>232</v>
      </c>
      <c r="D16195" s="69" t="s">
        <v>1937</v>
      </c>
      <c r="E16195" s="69" t="s">
        <v>2817</v>
      </c>
      <c r="F16195" s="69">
        <v>2292</v>
      </c>
      <c r="G16195" s="69" t="s">
        <v>1939</v>
      </c>
    </row>
    <row r="16196" spans="1:7" ht="14.4">
      <c r="A16196" s="27" t="str">
        <f>VLOOKUP(C16196,'user list'!A:B,2,0)</f>
        <v>OCM</v>
      </c>
      <c r="B16196" s="172">
        <v>45821.573692129627</v>
      </c>
      <c r="C16196" s="69" t="s">
        <v>232</v>
      </c>
      <c r="D16196" s="69" t="s">
        <v>1937</v>
      </c>
      <c r="E16196" s="69" t="s">
        <v>2817</v>
      </c>
      <c r="F16196" s="69">
        <v>2292</v>
      </c>
      <c r="G16196" s="69" t="s">
        <v>1939</v>
      </c>
    </row>
    <row r="16197" spans="1:7" ht="14.4">
      <c r="A16197" s="27" t="str">
        <f>VLOOKUP(C16197,'user list'!A:B,2,0)</f>
        <v>OCM</v>
      </c>
      <c r="B16197" s="172">
        <v>45821.57439814815</v>
      </c>
      <c r="C16197" s="69" t="s">
        <v>232</v>
      </c>
      <c r="D16197" s="69" t="s">
        <v>1937</v>
      </c>
      <c r="E16197" s="69" t="s">
        <v>2817</v>
      </c>
      <c r="F16197" s="69">
        <v>2292</v>
      </c>
      <c r="G16197" s="69" t="s">
        <v>1947</v>
      </c>
    </row>
    <row r="16198" spans="1:7" ht="14.4">
      <c r="A16198" s="27" t="str">
        <f>VLOOKUP(C16198,'user list'!A:B,2,0)</f>
        <v>OCM</v>
      </c>
      <c r="B16198" s="172">
        <v>45821.57439814815</v>
      </c>
      <c r="C16198" s="69" t="s">
        <v>232</v>
      </c>
      <c r="D16198" s="69" t="s">
        <v>1937</v>
      </c>
      <c r="E16198" s="69" t="s">
        <v>2817</v>
      </c>
      <c r="F16198" s="69">
        <v>2292</v>
      </c>
      <c r="G16198" s="69" t="s">
        <v>1948</v>
      </c>
    </row>
    <row r="16199" spans="1:7" ht="14.4">
      <c r="A16199" s="27" t="str">
        <f>VLOOKUP(C16199,'user list'!A:B,2,0)</f>
        <v>OCM</v>
      </c>
      <c r="B16199" s="172">
        <v>45821.57439814815</v>
      </c>
      <c r="C16199" s="69" t="s">
        <v>232</v>
      </c>
      <c r="D16199" s="69" t="s">
        <v>1937</v>
      </c>
      <c r="E16199" s="69" t="s">
        <v>2817</v>
      </c>
      <c r="F16199" s="69">
        <v>2292</v>
      </c>
      <c r="G16199" s="69" t="s">
        <v>1939</v>
      </c>
    </row>
    <row r="16200" spans="1:7" ht="14.4">
      <c r="A16200" s="27" t="str">
        <f>VLOOKUP(C16200,'user list'!A:B,2,0)</f>
        <v>Admin</v>
      </c>
      <c r="B16200" s="172">
        <v>45821.57439814815</v>
      </c>
      <c r="C16200" s="69" t="s">
        <v>186</v>
      </c>
      <c r="D16200" s="69" t="s">
        <v>1937</v>
      </c>
      <c r="E16200" s="69" t="s">
        <v>2817</v>
      </c>
      <c r="F16200" s="69">
        <v>2292</v>
      </c>
      <c r="G16200" s="69" t="s">
        <v>1948</v>
      </c>
    </row>
    <row r="16201" spans="1:7" ht="14.4">
      <c r="A16201" s="27" t="str">
        <f>VLOOKUP(C16201,'user list'!A:B,2,0)</f>
        <v>Admin</v>
      </c>
      <c r="B16201" s="172">
        <v>45821.57439814815</v>
      </c>
      <c r="C16201" s="69" t="s">
        <v>186</v>
      </c>
      <c r="D16201" s="69" t="s">
        <v>1937</v>
      </c>
      <c r="E16201" s="69" t="s">
        <v>2817</v>
      </c>
      <c r="F16201" s="69">
        <v>2292</v>
      </c>
      <c r="G16201" s="69" t="s">
        <v>1948</v>
      </c>
    </row>
    <row r="16202" spans="1:7" ht="14.4">
      <c r="A16202" s="27" t="str">
        <f>VLOOKUP(C16202,'user list'!A:B,2,0)</f>
        <v>OCM</v>
      </c>
      <c r="B16202" s="172">
        <v>45821.574467592596</v>
      </c>
      <c r="C16202" s="69" t="s">
        <v>232</v>
      </c>
      <c r="D16202" s="69" t="s">
        <v>1937</v>
      </c>
      <c r="E16202" s="69" t="s">
        <v>2818</v>
      </c>
      <c r="F16202" s="69">
        <v>2296</v>
      </c>
      <c r="G16202" s="69" t="s">
        <v>1939</v>
      </c>
    </row>
    <row r="16203" spans="1:7" ht="14.4">
      <c r="A16203" s="27" t="str">
        <f>VLOOKUP(C16203,'user list'!A:B,2,0)</f>
        <v>OCAs</v>
      </c>
      <c r="B16203" s="172">
        <v>45821.574560185189</v>
      </c>
      <c r="C16203" s="69" t="s">
        <v>279</v>
      </c>
      <c r="D16203" s="69" t="s">
        <v>1937</v>
      </c>
      <c r="E16203" s="69" t="s">
        <v>2784</v>
      </c>
      <c r="F16203" s="69">
        <v>2236</v>
      </c>
      <c r="G16203" s="69" t="s">
        <v>1939</v>
      </c>
    </row>
    <row r="16204" spans="1:7" ht="14.4">
      <c r="A16204" s="27" t="str">
        <f>VLOOKUP(C16204,'user list'!A:B,2,0)</f>
        <v>OCAs</v>
      </c>
      <c r="B16204" s="172">
        <v>45821.574641203704</v>
      </c>
      <c r="C16204" s="69" t="s">
        <v>279</v>
      </c>
      <c r="D16204" s="69" t="s">
        <v>1937</v>
      </c>
      <c r="E16204" s="69" t="s">
        <v>2784</v>
      </c>
      <c r="F16204" s="69">
        <v>2236</v>
      </c>
      <c r="G16204" s="69" t="s">
        <v>1939</v>
      </c>
    </row>
    <row r="16205" spans="1:7" ht="14.4">
      <c r="A16205" s="27" t="str">
        <f>VLOOKUP(C16205,'user list'!A:B,2,0)</f>
        <v>DOE</v>
      </c>
      <c r="B16205" s="172">
        <v>45821.576261574075</v>
      </c>
      <c r="C16205" s="69" t="s">
        <v>212</v>
      </c>
      <c r="D16205" s="69" t="s">
        <v>1937</v>
      </c>
      <c r="E16205" s="69" t="s">
        <v>2821</v>
      </c>
      <c r="F16205" s="69">
        <v>2299</v>
      </c>
      <c r="G16205" s="69" t="s">
        <v>2440</v>
      </c>
    </row>
    <row r="16206" spans="1:7" ht="14.4">
      <c r="A16206" s="27" t="str">
        <f>VLOOKUP(C16206,'user list'!A:B,2,0)</f>
        <v>Admin</v>
      </c>
      <c r="B16206" s="172">
        <v>45821.576273148145</v>
      </c>
      <c r="C16206" s="69" t="s">
        <v>186</v>
      </c>
      <c r="D16206" s="69" t="s">
        <v>1937</v>
      </c>
      <c r="E16206" s="69" t="s">
        <v>2821</v>
      </c>
      <c r="F16206" s="69">
        <v>2299</v>
      </c>
      <c r="G16206" s="69" t="s">
        <v>1948</v>
      </c>
    </row>
    <row r="16207" spans="1:7" ht="14.4">
      <c r="A16207" s="27" t="str">
        <f>VLOOKUP(C16207,'user list'!A:B,2,0)</f>
        <v>Admin</v>
      </c>
      <c r="B16207" s="172">
        <v>45821.576273148145</v>
      </c>
      <c r="C16207" s="69" t="s">
        <v>186</v>
      </c>
      <c r="D16207" s="69" t="s">
        <v>1937</v>
      </c>
      <c r="E16207" s="69" t="s">
        <v>2821</v>
      </c>
      <c r="F16207" s="69">
        <v>2299</v>
      </c>
      <c r="G16207" s="69" t="s">
        <v>1948</v>
      </c>
    </row>
    <row r="16208" spans="1:7" ht="14.4">
      <c r="A16208" s="27" t="str">
        <f>VLOOKUP(C16208,'user list'!A:B,2,0)</f>
        <v>Admin</v>
      </c>
      <c r="B16208" s="172">
        <v>45821.576273148145</v>
      </c>
      <c r="C16208" s="69" t="s">
        <v>186</v>
      </c>
      <c r="D16208" s="69" t="s">
        <v>1937</v>
      </c>
      <c r="E16208" s="69" t="s">
        <v>2821</v>
      </c>
      <c r="F16208" s="69">
        <v>2299</v>
      </c>
      <c r="G16208" s="69" t="s">
        <v>1948</v>
      </c>
    </row>
    <row r="16209" spans="1:7" ht="14.4">
      <c r="A16209" s="27" t="str">
        <f>VLOOKUP(C16209,'user list'!A:B,2,0)</f>
        <v>Admin</v>
      </c>
      <c r="B16209" s="172">
        <v>45821.576273148145</v>
      </c>
      <c r="C16209" s="69" t="s">
        <v>186</v>
      </c>
      <c r="D16209" s="69" t="s">
        <v>1937</v>
      </c>
      <c r="E16209" s="69" t="s">
        <v>2821</v>
      </c>
      <c r="F16209" s="69">
        <v>2299</v>
      </c>
      <c r="G16209" s="69" t="s">
        <v>1947</v>
      </c>
    </row>
    <row r="16210" spans="1:7" ht="14.4">
      <c r="A16210" s="27" t="str">
        <f>VLOOKUP(C16210,'user list'!A:B,2,0)</f>
        <v>DOE</v>
      </c>
      <c r="B16210" s="172">
        <v>45821.579930555556</v>
      </c>
      <c r="C16210" s="69" t="s">
        <v>212</v>
      </c>
      <c r="D16210" s="69" t="s">
        <v>1937</v>
      </c>
      <c r="E16210" s="69" t="s">
        <v>2822</v>
      </c>
      <c r="F16210" s="69">
        <v>2300</v>
      </c>
      <c r="G16210" s="69" t="s">
        <v>2440</v>
      </c>
    </row>
    <row r="16211" spans="1:7" ht="14.4">
      <c r="A16211" s="27" t="str">
        <f>VLOOKUP(C16211,'user list'!A:B,2,0)</f>
        <v>Admin</v>
      </c>
      <c r="B16211" s="172">
        <v>45821.579930555556</v>
      </c>
      <c r="C16211" s="69" t="s">
        <v>186</v>
      </c>
      <c r="D16211" s="69" t="s">
        <v>1937</v>
      </c>
      <c r="E16211" s="69" t="s">
        <v>2822</v>
      </c>
      <c r="F16211" s="69">
        <v>2300</v>
      </c>
      <c r="G16211" s="69" t="s">
        <v>1948</v>
      </c>
    </row>
    <row r="16212" spans="1:7" ht="14.4">
      <c r="A16212" s="27" t="str">
        <f>VLOOKUP(C16212,'user list'!A:B,2,0)</f>
        <v>Admin</v>
      </c>
      <c r="B16212" s="172">
        <v>45821.579930555556</v>
      </c>
      <c r="C16212" s="69" t="s">
        <v>186</v>
      </c>
      <c r="D16212" s="69" t="s">
        <v>1937</v>
      </c>
      <c r="E16212" s="69" t="s">
        <v>2822</v>
      </c>
      <c r="F16212" s="69">
        <v>2300</v>
      </c>
      <c r="G16212" s="69" t="s">
        <v>1948</v>
      </c>
    </row>
    <row r="16213" spans="1:7" ht="14.4">
      <c r="A16213" s="27" t="str">
        <f>VLOOKUP(C16213,'user list'!A:B,2,0)</f>
        <v>Admin</v>
      </c>
      <c r="B16213" s="172">
        <v>45821.579930555556</v>
      </c>
      <c r="C16213" s="69" t="s">
        <v>186</v>
      </c>
      <c r="D16213" s="69" t="s">
        <v>1937</v>
      </c>
      <c r="E16213" s="69" t="s">
        <v>2822</v>
      </c>
      <c r="F16213" s="69">
        <v>2300</v>
      </c>
      <c r="G16213" s="69" t="s">
        <v>1948</v>
      </c>
    </row>
    <row r="16214" spans="1:7" ht="14.4">
      <c r="A16214" s="27" t="str">
        <f>VLOOKUP(C16214,'user list'!A:B,2,0)</f>
        <v>Admin</v>
      </c>
      <c r="B16214" s="172">
        <v>45821.579930555556</v>
      </c>
      <c r="C16214" s="69" t="s">
        <v>186</v>
      </c>
      <c r="D16214" s="69" t="s">
        <v>1937</v>
      </c>
      <c r="E16214" s="69" t="s">
        <v>2822</v>
      </c>
      <c r="F16214" s="69">
        <v>2300</v>
      </c>
      <c r="G16214" s="69" t="s">
        <v>1947</v>
      </c>
    </row>
    <row r="16215" spans="1:7" ht="14.4">
      <c r="A16215" s="27" t="str">
        <f>VLOOKUP(C16215,'user list'!A:B,2,0)</f>
        <v>DOE</v>
      </c>
      <c r="B16215" s="172">
        <v>45821.583298611113</v>
      </c>
      <c r="C16215" s="69" t="s">
        <v>212</v>
      </c>
      <c r="D16215" s="69" t="s">
        <v>1937</v>
      </c>
      <c r="E16215" s="69" t="s">
        <v>2823</v>
      </c>
      <c r="F16215" s="69">
        <v>2301</v>
      </c>
      <c r="G16215" s="69" t="s">
        <v>2440</v>
      </c>
    </row>
    <row r="16216" spans="1:7" ht="14.4">
      <c r="A16216" s="27" t="str">
        <f>VLOOKUP(C16216,'user list'!A:B,2,0)</f>
        <v>Admin</v>
      </c>
      <c r="B16216" s="172">
        <v>45821.583298611113</v>
      </c>
      <c r="C16216" s="69" t="s">
        <v>186</v>
      </c>
      <c r="D16216" s="69" t="s">
        <v>1937</v>
      </c>
      <c r="E16216" s="69" t="s">
        <v>2823</v>
      </c>
      <c r="F16216" s="69">
        <v>2301</v>
      </c>
      <c r="G16216" s="69" t="s">
        <v>1948</v>
      </c>
    </row>
    <row r="16217" spans="1:7" ht="14.4">
      <c r="A16217" s="27" t="str">
        <f>VLOOKUP(C16217,'user list'!A:B,2,0)</f>
        <v>Admin</v>
      </c>
      <c r="B16217" s="172">
        <v>45821.583298611113</v>
      </c>
      <c r="C16217" s="69" t="s">
        <v>186</v>
      </c>
      <c r="D16217" s="69" t="s">
        <v>1937</v>
      </c>
      <c r="E16217" s="69" t="s">
        <v>2823</v>
      </c>
      <c r="F16217" s="69">
        <v>2301</v>
      </c>
      <c r="G16217" s="69" t="s">
        <v>1948</v>
      </c>
    </row>
    <row r="16218" spans="1:7" ht="14.4">
      <c r="A16218" s="27" t="str">
        <f>VLOOKUP(C16218,'user list'!A:B,2,0)</f>
        <v>Admin</v>
      </c>
      <c r="B16218" s="172">
        <v>45821.583298611113</v>
      </c>
      <c r="C16218" s="69" t="s">
        <v>186</v>
      </c>
      <c r="D16218" s="69" t="s">
        <v>1937</v>
      </c>
      <c r="E16218" s="69" t="s">
        <v>2823</v>
      </c>
      <c r="F16218" s="69">
        <v>2301</v>
      </c>
      <c r="G16218" s="69" t="s">
        <v>1948</v>
      </c>
    </row>
    <row r="16219" spans="1:7" ht="14.4">
      <c r="A16219" s="27" t="str">
        <f>VLOOKUP(C16219,'user list'!A:B,2,0)</f>
        <v>Admin</v>
      </c>
      <c r="B16219" s="172">
        <v>45821.583298611113</v>
      </c>
      <c r="C16219" s="69" t="s">
        <v>186</v>
      </c>
      <c r="D16219" s="69" t="s">
        <v>1937</v>
      </c>
      <c r="E16219" s="69" t="s">
        <v>2823</v>
      </c>
      <c r="F16219" s="69">
        <v>2301</v>
      </c>
      <c r="G16219" s="69" t="s">
        <v>1947</v>
      </c>
    </row>
    <row r="16220" spans="1:7" ht="14.4">
      <c r="A16220" s="27" t="str">
        <f>VLOOKUP(C16220,'user list'!A:B,2,0)</f>
        <v>OCAs</v>
      </c>
      <c r="B16220" s="172">
        <v>45821.584710648145</v>
      </c>
      <c r="C16220" s="69" t="s">
        <v>279</v>
      </c>
      <c r="D16220" s="69" t="s">
        <v>1937</v>
      </c>
      <c r="E16220" s="69" t="s">
        <v>2824</v>
      </c>
      <c r="F16220" s="69">
        <v>2302</v>
      </c>
      <c r="G16220" s="69" t="s">
        <v>2440</v>
      </c>
    </row>
    <row r="16221" spans="1:7" ht="14.4">
      <c r="A16221" s="27" t="str">
        <f>VLOOKUP(C16221,'user list'!A:B,2,0)</f>
        <v>Admin</v>
      </c>
      <c r="B16221" s="172">
        <v>45821.584710648145</v>
      </c>
      <c r="C16221" s="69" t="s">
        <v>186</v>
      </c>
      <c r="D16221" s="69" t="s">
        <v>1937</v>
      </c>
      <c r="E16221" s="69" t="s">
        <v>2824</v>
      </c>
      <c r="F16221" s="69">
        <v>2302</v>
      </c>
      <c r="G16221" s="69" t="s">
        <v>1948</v>
      </c>
    </row>
    <row r="16222" spans="1:7" ht="14.4">
      <c r="A16222" s="27" t="str">
        <f>VLOOKUP(C16222,'user list'!A:B,2,0)</f>
        <v>Admin</v>
      </c>
      <c r="B16222" s="172">
        <v>45821.584710648145</v>
      </c>
      <c r="C16222" s="69" t="s">
        <v>186</v>
      </c>
      <c r="D16222" s="69" t="s">
        <v>1937</v>
      </c>
      <c r="E16222" s="69" t="s">
        <v>2824</v>
      </c>
      <c r="F16222" s="69">
        <v>2302</v>
      </c>
      <c r="G16222" s="69" t="s">
        <v>1948</v>
      </c>
    </row>
    <row r="16223" spans="1:7" ht="14.4">
      <c r="A16223" s="27" t="str">
        <f>VLOOKUP(C16223,'user list'!A:B,2,0)</f>
        <v>Admin</v>
      </c>
      <c r="B16223" s="172">
        <v>45821.584710648145</v>
      </c>
      <c r="C16223" s="69" t="s">
        <v>186</v>
      </c>
      <c r="D16223" s="69" t="s">
        <v>1937</v>
      </c>
      <c r="E16223" s="69" t="s">
        <v>2824</v>
      </c>
      <c r="F16223" s="69">
        <v>2302</v>
      </c>
      <c r="G16223" s="69" t="s">
        <v>1948</v>
      </c>
    </row>
    <row r="16224" spans="1:7" ht="14.4">
      <c r="A16224" s="27" t="str">
        <f>VLOOKUP(C16224,'user list'!A:B,2,0)</f>
        <v>Admin</v>
      </c>
      <c r="B16224" s="172">
        <v>45821.584710648145</v>
      </c>
      <c r="C16224" s="69" t="s">
        <v>186</v>
      </c>
      <c r="D16224" s="69" t="s">
        <v>1937</v>
      </c>
      <c r="E16224" s="69" t="s">
        <v>2824</v>
      </c>
      <c r="F16224" s="69">
        <v>2302</v>
      </c>
      <c r="G16224" s="69" t="s">
        <v>1947</v>
      </c>
    </row>
    <row r="16225" spans="1:7" ht="14.4">
      <c r="A16225" s="27" t="str">
        <f>VLOOKUP(C16225,'user list'!A:B,2,0)</f>
        <v>OCAs</v>
      </c>
      <c r="B16225" s="172">
        <v>45821.586018518516</v>
      </c>
      <c r="C16225" s="69" t="s">
        <v>279</v>
      </c>
      <c r="D16225" s="69" t="s">
        <v>1937</v>
      </c>
      <c r="E16225" s="69" t="s">
        <v>2825</v>
      </c>
      <c r="F16225" s="69">
        <v>2303</v>
      </c>
      <c r="G16225" s="69" t="s">
        <v>2440</v>
      </c>
    </row>
    <row r="16226" spans="1:7" ht="14.4">
      <c r="A16226" s="27" t="str">
        <f>VLOOKUP(C16226,'user list'!A:B,2,0)</f>
        <v>Admin</v>
      </c>
      <c r="B16226" s="172">
        <v>45821.586018518516</v>
      </c>
      <c r="C16226" s="69" t="s">
        <v>186</v>
      </c>
      <c r="D16226" s="69" t="s">
        <v>1937</v>
      </c>
      <c r="E16226" s="69" t="s">
        <v>2825</v>
      </c>
      <c r="F16226" s="69">
        <v>2303</v>
      </c>
      <c r="G16226" s="69" t="s">
        <v>1948</v>
      </c>
    </row>
    <row r="16227" spans="1:7" ht="14.4">
      <c r="A16227" s="27" t="str">
        <f>VLOOKUP(C16227,'user list'!A:B,2,0)</f>
        <v>Admin</v>
      </c>
      <c r="B16227" s="172">
        <v>45821.586018518516</v>
      </c>
      <c r="C16227" s="69" t="s">
        <v>186</v>
      </c>
      <c r="D16227" s="69" t="s">
        <v>1937</v>
      </c>
      <c r="E16227" s="69" t="s">
        <v>2825</v>
      </c>
      <c r="F16227" s="69">
        <v>2303</v>
      </c>
      <c r="G16227" s="69" t="s">
        <v>1948</v>
      </c>
    </row>
    <row r="16228" spans="1:7" ht="14.4">
      <c r="A16228" s="27" t="str">
        <f>VLOOKUP(C16228,'user list'!A:B,2,0)</f>
        <v>Admin</v>
      </c>
      <c r="B16228" s="172">
        <v>45821.586018518516</v>
      </c>
      <c r="C16228" s="69" t="s">
        <v>186</v>
      </c>
      <c r="D16228" s="69" t="s">
        <v>1937</v>
      </c>
      <c r="E16228" s="69" t="s">
        <v>2825</v>
      </c>
      <c r="F16228" s="69">
        <v>2303</v>
      </c>
      <c r="G16228" s="69" t="s">
        <v>1948</v>
      </c>
    </row>
    <row r="16229" spans="1:7" ht="14.4">
      <c r="A16229" s="27" t="str">
        <f>VLOOKUP(C16229,'user list'!A:B,2,0)</f>
        <v>Admin</v>
      </c>
      <c r="B16229" s="172">
        <v>45821.586030092592</v>
      </c>
      <c r="C16229" s="69" t="s">
        <v>186</v>
      </c>
      <c r="D16229" s="69" t="s">
        <v>1937</v>
      </c>
      <c r="E16229" s="69" t="s">
        <v>2825</v>
      </c>
      <c r="F16229" s="69">
        <v>2303</v>
      </c>
      <c r="G16229" s="69" t="s">
        <v>1947</v>
      </c>
    </row>
    <row r="16230" spans="1:7" ht="14.4">
      <c r="A16230" s="27" t="str">
        <f>VLOOKUP(C16230,'user list'!A:B,2,0)</f>
        <v>OCAs</v>
      </c>
      <c r="B16230" s="172">
        <v>45821.587268518517</v>
      </c>
      <c r="C16230" s="69" t="s">
        <v>279</v>
      </c>
      <c r="D16230" s="69" t="s">
        <v>1937</v>
      </c>
      <c r="E16230" s="69" t="s">
        <v>2826</v>
      </c>
      <c r="F16230" s="69">
        <v>2304</v>
      </c>
      <c r="G16230" s="69" t="s">
        <v>2440</v>
      </c>
    </row>
    <row r="16231" spans="1:7" ht="14.4">
      <c r="A16231" s="27" t="str">
        <f>VLOOKUP(C16231,'user list'!A:B,2,0)</f>
        <v>Admin</v>
      </c>
      <c r="B16231" s="172">
        <v>45821.587268518517</v>
      </c>
      <c r="C16231" s="69" t="s">
        <v>186</v>
      </c>
      <c r="D16231" s="69" t="s">
        <v>1937</v>
      </c>
      <c r="E16231" s="69" t="s">
        <v>2826</v>
      </c>
      <c r="F16231" s="69">
        <v>2304</v>
      </c>
      <c r="G16231" s="69" t="s">
        <v>1948</v>
      </c>
    </row>
    <row r="16232" spans="1:7" ht="14.4">
      <c r="A16232" s="27" t="str">
        <f>VLOOKUP(C16232,'user list'!A:B,2,0)</f>
        <v>Admin</v>
      </c>
      <c r="B16232" s="172">
        <v>45821.587268518517</v>
      </c>
      <c r="C16232" s="69" t="s">
        <v>186</v>
      </c>
      <c r="D16232" s="69" t="s">
        <v>1937</v>
      </c>
      <c r="E16232" s="69" t="s">
        <v>2826</v>
      </c>
      <c r="F16232" s="69">
        <v>2304</v>
      </c>
      <c r="G16232" s="69" t="s">
        <v>1948</v>
      </c>
    </row>
    <row r="16233" spans="1:7" ht="14.4">
      <c r="A16233" s="27" t="str">
        <f>VLOOKUP(C16233,'user list'!A:B,2,0)</f>
        <v>Admin</v>
      </c>
      <c r="B16233" s="172">
        <v>45821.587280092594</v>
      </c>
      <c r="C16233" s="69" t="s">
        <v>186</v>
      </c>
      <c r="D16233" s="69" t="s">
        <v>1937</v>
      </c>
      <c r="E16233" s="69" t="s">
        <v>2826</v>
      </c>
      <c r="F16233" s="69">
        <v>2304</v>
      </c>
      <c r="G16233" s="69" t="s">
        <v>1948</v>
      </c>
    </row>
    <row r="16234" spans="1:7" ht="14.4">
      <c r="A16234" s="27" t="str">
        <f>VLOOKUP(C16234,'user list'!A:B,2,0)</f>
        <v>Admin</v>
      </c>
      <c r="B16234" s="172">
        <v>45821.587280092594</v>
      </c>
      <c r="C16234" s="69" t="s">
        <v>186</v>
      </c>
      <c r="D16234" s="69" t="s">
        <v>1937</v>
      </c>
      <c r="E16234" s="69" t="s">
        <v>2826</v>
      </c>
      <c r="F16234" s="69">
        <v>2304</v>
      </c>
      <c r="G16234" s="69" t="s">
        <v>1947</v>
      </c>
    </row>
    <row r="16235" spans="1:7" ht="14.4">
      <c r="A16235" s="27" t="str">
        <f>VLOOKUP(C16235,'user list'!A:B,2,0)</f>
        <v>DOE</v>
      </c>
      <c r="B16235" s="172">
        <v>45821.58761574074</v>
      </c>
      <c r="C16235" s="69" t="s">
        <v>212</v>
      </c>
      <c r="D16235" s="69" t="s">
        <v>1937</v>
      </c>
      <c r="E16235" s="69" t="s">
        <v>2827</v>
      </c>
      <c r="F16235" s="69">
        <v>2305</v>
      </c>
      <c r="G16235" s="69" t="s">
        <v>2440</v>
      </c>
    </row>
    <row r="16236" spans="1:7" ht="14.4">
      <c r="A16236" s="27" t="str">
        <f>VLOOKUP(C16236,'user list'!A:B,2,0)</f>
        <v>Admin</v>
      </c>
      <c r="B16236" s="172">
        <v>45821.58761574074</v>
      </c>
      <c r="C16236" s="69" t="s">
        <v>186</v>
      </c>
      <c r="D16236" s="69" t="s">
        <v>1937</v>
      </c>
      <c r="E16236" s="69" t="s">
        <v>2827</v>
      </c>
      <c r="F16236" s="69">
        <v>2305</v>
      </c>
      <c r="G16236" s="69" t="s">
        <v>1948</v>
      </c>
    </row>
    <row r="16237" spans="1:7" ht="14.4">
      <c r="A16237" s="27" t="str">
        <f>VLOOKUP(C16237,'user list'!A:B,2,0)</f>
        <v>Admin</v>
      </c>
      <c r="B16237" s="172">
        <v>45821.58761574074</v>
      </c>
      <c r="C16237" s="69" t="s">
        <v>186</v>
      </c>
      <c r="D16237" s="69" t="s">
        <v>1937</v>
      </c>
      <c r="E16237" s="69" t="s">
        <v>2827</v>
      </c>
      <c r="F16237" s="69">
        <v>2305</v>
      </c>
      <c r="G16237" s="69" t="s">
        <v>1948</v>
      </c>
    </row>
    <row r="16238" spans="1:7" ht="14.4">
      <c r="A16238" s="27" t="str">
        <f>VLOOKUP(C16238,'user list'!A:B,2,0)</f>
        <v>Admin</v>
      </c>
      <c r="B16238" s="172">
        <v>45821.58761574074</v>
      </c>
      <c r="C16238" s="69" t="s">
        <v>186</v>
      </c>
      <c r="D16238" s="69" t="s">
        <v>1937</v>
      </c>
      <c r="E16238" s="69" t="s">
        <v>2827</v>
      </c>
      <c r="F16238" s="69">
        <v>2305</v>
      </c>
      <c r="G16238" s="69" t="s">
        <v>1948</v>
      </c>
    </row>
    <row r="16239" spans="1:7" ht="14.4">
      <c r="A16239" s="27" t="str">
        <f>VLOOKUP(C16239,'user list'!A:B,2,0)</f>
        <v>Admin</v>
      </c>
      <c r="B16239" s="172">
        <v>45821.587627314817</v>
      </c>
      <c r="C16239" s="69" t="s">
        <v>186</v>
      </c>
      <c r="D16239" s="69" t="s">
        <v>1937</v>
      </c>
      <c r="E16239" s="69" t="s">
        <v>2827</v>
      </c>
      <c r="F16239" s="69">
        <v>2305</v>
      </c>
      <c r="G16239" s="69" t="s">
        <v>1947</v>
      </c>
    </row>
    <row r="16240" spans="1:7" ht="14.4">
      <c r="A16240" s="27" t="str">
        <f>VLOOKUP(C16240,'user list'!A:B,2,0)</f>
        <v>DOE</v>
      </c>
      <c r="B16240" s="172">
        <v>45821.587685185186</v>
      </c>
      <c r="C16240" s="69" t="s">
        <v>212</v>
      </c>
      <c r="D16240" s="69" t="s">
        <v>1937</v>
      </c>
      <c r="E16240" s="69" t="s">
        <v>2827</v>
      </c>
      <c r="F16240" s="69">
        <v>2305</v>
      </c>
      <c r="G16240" s="69" t="s">
        <v>1939</v>
      </c>
    </row>
    <row r="16241" spans="1:7" ht="14.4">
      <c r="A16241" s="27" t="str">
        <f>VLOOKUP(C16241,'user list'!A:B,2,0)</f>
        <v>CVD</v>
      </c>
      <c r="B16241" s="172">
        <v>45821.588101851848</v>
      </c>
      <c r="C16241" s="69" t="s">
        <v>208</v>
      </c>
      <c r="D16241" s="69" t="s">
        <v>1937</v>
      </c>
      <c r="E16241" s="69" t="s">
        <v>2784</v>
      </c>
      <c r="F16241" s="69">
        <v>2236</v>
      </c>
      <c r="G16241" s="69" t="s">
        <v>1939</v>
      </c>
    </row>
    <row r="16242" spans="1:7" ht="14.4">
      <c r="A16242" s="27" t="str">
        <f>VLOOKUP(C16242,'user list'!A:B,2,0)</f>
        <v>QCPL</v>
      </c>
      <c r="B16242" s="172">
        <v>45821.588194444441</v>
      </c>
      <c r="C16242" s="69" t="s">
        <v>268</v>
      </c>
      <c r="D16242" s="69" t="s">
        <v>1937</v>
      </c>
      <c r="E16242" s="69" t="s">
        <v>2784</v>
      </c>
      <c r="F16242" s="69">
        <v>2236</v>
      </c>
      <c r="G16242" s="69" t="s">
        <v>1939</v>
      </c>
    </row>
    <row r="16243" spans="1:7" ht="14.4">
      <c r="A16243" s="27" t="str">
        <f>VLOOKUP(C16243,'user list'!A:B,2,0)</f>
        <v>OCAs</v>
      </c>
      <c r="B16243" s="172">
        <v>45821.588310185187</v>
      </c>
      <c r="C16243" s="69" t="s">
        <v>279</v>
      </c>
      <c r="D16243" s="69" t="s">
        <v>1937</v>
      </c>
      <c r="E16243" s="69" t="s">
        <v>2828</v>
      </c>
      <c r="F16243" s="69">
        <v>2306</v>
      </c>
      <c r="G16243" s="69" t="s">
        <v>2440</v>
      </c>
    </row>
    <row r="16244" spans="1:7" ht="14.4">
      <c r="A16244" s="27" t="str">
        <f>VLOOKUP(C16244,'user list'!A:B,2,0)</f>
        <v>Admin</v>
      </c>
      <c r="B16244" s="172">
        <v>45821.588310185187</v>
      </c>
      <c r="C16244" s="69" t="s">
        <v>186</v>
      </c>
      <c r="D16244" s="69" t="s">
        <v>1937</v>
      </c>
      <c r="E16244" s="69" t="s">
        <v>2828</v>
      </c>
      <c r="F16244" s="69">
        <v>2306</v>
      </c>
      <c r="G16244" s="69" t="s">
        <v>1948</v>
      </c>
    </row>
    <row r="16245" spans="1:7" ht="14.4">
      <c r="A16245" s="27" t="str">
        <f>VLOOKUP(C16245,'user list'!A:B,2,0)</f>
        <v>Admin</v>
      </c>
      <c r="B16245" s="172">
        <v>45821.588310185187</v>
      </c>
      <c r="C16245" s="69" t="s">
        <v>186</v>
      </c>
      <c r="D16245" s="69" t="s">
        <v>1937</v>
      </c>
      <c r="E16245" s="69" t="s">
        <v>2828</v>
      </c>
      <c r="F16245" s="69">
        <v>2306</v>
      </c>
      <c r="G16245" s="69" t="s">
        <v>1948</v>
      </c>
    </row>
    <row r="16246" spans="1:7" ht="14.4">
      <c r="A16246" s="27" t="str">
        <f>VLOOKUP(C16246,'user list'!A:B,2,0)</f>
        <v>Admin</v>
      </c>
      <c r="B16246" s="172">
        <v>45821.588321759256</v>
      </c>
      <c r="C16246" s="69" t="s">
        <v>186</v>
      </c>
      <c r="D16246" s="69" t="s">
        <v>1937</v>
      </c>
      <c r="E16246" s="69" t="s">
        <v>2828</v>
      </c>
      <c r="F16246" s="69">
        <v>2306</v>
      </c>
      <c r="G16246" s="69" t="s">
        <v>1948</v>
      </c>
    </row>
    <row r="16247" spans="1:7" ht="14.4">
      <c r="A16247" s="27" t="str">
        <f>VLOOKUP(C16247,'user list'!A:B,2,0)</f>
        <v>Admin</v>
      </c>
      <c r="B16247" s="172">
        <v>45821.588321759256</v>
      </c>
      <c r="C16247" s="69" t="s">
        <v>186</v>
      </c>
      <c r="D16247" s="69" t="s">
        <v>1937</v>
      </c>
      <c r="E16247" s="69" t="s">
        <v>2828</v>
      </c>
      <c r="F16247" s="69">
        <v>2306</v>
      </c>
      <c r="G16247" s="69" t="s">
        <v>1947</v>
      </c>
    </row>
    <row r="16248" spans="1:7" ht="14.4">
      <c r="A16248" s="27" t="str">
        <f>VLOOKUP(C16248,'user list'!A:B,2,0)</f>
        <v>QCPL</v>
      </c>
      <c r="B16248" s="172">
        <v>45821.588923611111</v>
      </c>
      <c r="C16248" s="69" t="s">
        <v>268</v>
      </c>
      <c r="D16248" s="69" t="s">
        <v>1937</v>
      </c>
      <c r="E16248" s="69" t="s">
        <v>2784</v>
      </c>
      <c r="F16248" s="69">
        <v>2236</v>
      </c>
      <c r="G16248" s="69" t="s">
        <v>1947</v>
      </c>
    </row>
    <row r="16249" spans="1:7" ht="14.4">
      <c r="A16249" s="27" t="str">
        <f>VLOOKUP(C16249,'user list'!A:B,2,0)</f>
        <v>QCPL</v>
      </c>
      <c r="B16249" s="172">
        <v>45821.588923611111</v>
      </c>
      <c r="C16249" s="69" t="s">
        <v>268</v>
      </c>
      <c r="D16249" s="69" t="s">
        <v>1937</v>
      </c>
      <c r="E16249" s="69" t="s">
        <v>2784</v>
      </c>
      <c r="F16249" s="69">
        <v>2236</v>
      </c>
      <c r="G16249" s="69" t="s">
        <v>1948</v>
      </c>
    </row>
    <row r="16250" spans="1:7" ht="14.4">
      <c r="A16250" s="27" t="str">
        <f>VLOOKUP(C16250,'user list'!A:B,2,0)</f>
        <v>QCPL</v>
      </c>
      <c r="B16250" s="172">
        <v>45821.588923611111</v>
      </c>
      <c r="C16250" s="69" t="s">
        <v>268</v>
      </c>
      <c r="D16250" s="69" t="s">
        <v>1937</v>
      </c>
      <c r="E16250" s="69" t="s">
        <v>2784</v>
      </c>
      <c r="F16250" s="69">
        <v>2236</v>
      </c>
      <c r="G16250" s="69" t="s">
        <v>1939</v>
      </c>
    </row>
    <row r="16251" spans="1:7" ht="14.4">
      <c r="A16251" s="27" t="str">
        <f>VLOOKUP(C16251,'user list'!A:B,2,0)</f>
        <v>Admin</v>
      </c>
      <c r="B16251" s="172">
        <v>45821.588923611111</v>
      </c>
      <c r="C16251" s="69" t="s">
        <v>186</v>
      </c>
      <c r="D16251" s="69" t="s">
        <v>1937</v>
      </c>
      <c r="E16251" s="69" t="s">
        <v>2784</v>
      </c>
      <c r="F16251" s="69">
        <v>2236</v>
      </c>
      <c r="G16251" s="69" t="s">
        <v>1948</v>
      </c>
    </row>
    <row r="16252" spans="1:7" ht="14.4">
      <c r="A16252" s="27" t="str">
        <f>VLOOKUP(C16252,'user list'!A:B,2,0)</f>
        <v>OCAs</v>
      </c>
      <c r="B16252" s="172">
        <v>45821.589247685188</v>
      </c>
      <c r="C16252" s="69" t="s">
        <v>279</v>
      </c>
      <c r="D16252" s="69" t="s">
        <v>1937</v>
      </c>
      <c r="E16252" s="69" t="s">
        <v>2829</v>
      </c>
      <c r="F16252" s="69">
        <v>2307</v>
      </c>
      <c r="G16252" s="69" t="s">
        <v>2440</v>
      </c>
    </row>
    <row r="16253" spans="1:7" ht="14.4">
      <c r="A16253" s="27" t="str">
        <f>VLOOKUP(C16253,'user list'!A:B,2,0)</f>
        <v>Admin</v>
      </c>
      <c r="B16253" s="172">
        <v>45821.589247685188</v>
      </c>
      <c r="C16253" s="69" t="s">
        <v>186</v>
      </c>
      <c r="D16253" s="69" t="s">
        <v>1937</v>
      </c>
      <c r="E16253" s="69" t="s">
        <v>2829</v>
      </c>
      <c r="F16253" s="69">
        <v>2307</v>
      </c>
      <c r="G16253" s="69" t="s">
        <v>1948</v>
      </c>
    </row>
    <row r="16254" spans="1:7" ht="14.4">
      <c r="A16254" s="27" t="str">
        <f>VLOOKUP(C16254,'user list'!A:B,2,0)</f>
        <v>Admin</v>
      </c>
      <c r="B16254" s="172">
        <v>45821.589247685188</v>
      </c>
      <c r="C16254" s="69" t="s">
        <v>186</v>
      </c>
      <c r="D16254" s="69" t="s">
        <v>1937</v>
      </c>
      <c r="E16254" s="69" t="s">
        <v>2829</v>
      </c>
      <c r="F16254" s="69">
        <v>2307</v>
      </c>
      <c r="G16254" s="69" t="s">
        <v>1948</v>
      </c>
    </row>
    <row r="16255" spans="1:7" ht="14.4">
      <c r="A16255" s="27" t="str">
        <f>VLOOKUP(C16255,'user list'!A:B,2,0)</f>
        <v>Admin</v>
      </c>
      <c r="B16255" s="172">
        <v>45821.589247685188</v>
      </c>
      <c r="C16255" s="69" t="s">
        <v>186</v>
      </c>
      <c r="D16255" s="69" t="s">
        <v>1937</v>
      </c>
      <c r="E16255" s="69" t="s">
        <v>2829</v>
      </c>
      <c r="F16255" s="69">
        <v>2307</v>
      </c>
      <c r="G16255" s="69" t="s">
        <v>1948</v>
      </c>
    </row>
    <row r="16256" spans="1:7" ht="14.4">
      <c r="A16256" s="27" t="str">
        <f>VLOOKUP(C16256,'user list'!A:B,2,0)</f>
        <v>Admin</v>
      </c>
      <c r="B16256" s="172">
        <v>45821.589247685188</v>
      </c>
      <c r="C16256" s="69" t="s">
        <v>186</v>
      </c>
      <c r="D16256" s="69" t="s">
        <v>1937</v>
      </c>
      <c r="E16256" s="69" t="s">
        <v>2829</v>
      </c>
      <c r="F16256" s="69">
        <v>2307</v>
      </c>
      <c r="G16256" s="69" t="s">
        <v>1947</v>
      </c>
    </row>
    <row r="16257" spans="1:7" ht="14.4">
      <c r="A16257" s="27" t="str">
        <f>VLOOKUP(C16257,'user list'!A:B,2,0)</f>
        <v>CVD</v>
      </c>
      <c r="B16257" s="172">
        <v>45821.589571759258</v>
      </c>
      <c r="C16257" s="69" t="s">
        <v>208</v>
      </c>
      <c r="D16257" s="69" t="s">
        <v>1937</v>
      </c>
      <c r="E16257" s="69" t="s">
        <v>2784</v>
      </c>
      <c r="F16257" s="69">
        <v>2236</v>
      </c>
      <c r="G16257" s="69" t="s">
        <v>2441</v>
      </c>
    </row>
    <row r="16258" spans="1:7" ht="14.4">
      <c r="A16258" s="27" t="str">
        <f>VLOOKUP(C16258,'user list'!A:B,2,0)</f>
        <v>QCPL</v>
      </c>
      <c r="B16258" s="172">
        <v>45821.589629629627</v>
      </c>
      <c r="C16258" s="69" t="s">
        <v>268</v>
      </c>
      <c r="D16258" s="69" t="s">
        <v>1937</v>
      </c>
      <c r="E16258" s="69" t="s">
        <v>2784</v>
      </c>
      <c r="F16258" s="69">
        <v>2236</v>
      </c>
      <c r="G16258" s="69" t="s">
        <v>1939</v>
      </c>
    </row>
    <row r="16259" spans="1:7" ht="14.4">
      <c r="A16259" s="27" t="str">
        <f>VLOOKUP(C16259,'user list'!A:B,2,0)</f>
        <v>QCPL</v>
      </c>
      <c r="B16259" s="172">
        <v>45821.589780092596</v>
      </c>
      <c r="C16259" s="69" t="s">
        <v>268</v>
      </c>
      <c r="D16259" s="69" t="s">
        <v>1937</v>
      </c>
      <c r="E16259" s="69" t="s">
        <v>2784</v>
      </c>
      <c r="F16259" s="69">
        <v>2236</v>
      </c>
      <c r="G16259" s="69" t="s">
        <v>1949</v>
      </c>
    </row>
    <row r="16260" spans="1:7" ht="14.4">
      <c r="A16260" s="27" t="str">
        <f>VLOOKUP(C16260,'user list'!A:B,2,0)</f>
        <v>DOE</v>
      </c>
      <c r="B16260" s="172">
        <v>45821.589907407404</v>
      </c>
      <c r="C16260" s="69" t="s">
        <v>212</v>
      </c>
      <c r="D16260" s="69" t="s">
        <v>1937</v>
      </c>
      <c r="E16260" s="69" t="s">
        <v>2830</v>
      </c>
      <c r="F16260" s="69">
        <v>2308</v>
      </c>
      <c r="G16260" s="69" t="s">
        <v>2440</v>
      </c>
    </row>
    <row r="16261" spans="1:7" ht="14.4">
      <c r="A16261" s="27" t="str">
        <f>VLOOKUP(C16261,'user list'!A:B,2,0)</f>
        <v>Admin</v>
      </c>
      <c r="B16261" s="172">
        <v>45821.589907407404</v>
      </c>
      <c r="C16261" s="69" t="s">
        <v>186</v>
      </c>
      <c r="D16261" s="69" t="s">
        <v>1937</v>
      </c>
      <c r="E16261" s="69" t="s">
        <v>2830</v>
      </c>
      <c r="F16261" s="69">
        <v>2308</v>
      </c>
      <c r="G16261" s="69" t="s">
        <v>1948</v>
      </c>
    </row>
    <row r="16262" spans="1:7" ht="14.4">
      <c r="A16262" s="27" t="str">
        <f>VLOOKUP(C16262,'user list'!A:B,2,0)</f>
        <v>Admin</v>
      </c>
      <c r="B16262" s="172">
        <v>45821.589907407404</v>
      </c>
      <c r="C16262" s="69" t="s">
        <v>186</v>
      </c>
      <c r="D16262" s="69" t="s">
        <v>1937</v>
      </c>
      <c r="E16262" s="69" t="s">
        <v>2830</v>
      </c>
      <c r="F16262" s="69">
        <v>2308</v>
      </c>
      <c r="G16262" s="69" t="s">
        <v>1948</v>
      </c>
    </row>
    <row r="16263" spans="1:7" ht="14.4">
      <c r="A16263" s="27" t="str">
        <f>VLOOKUP(C16263,'user list'!A:B,2,0)</f>
        <v>Admin</v>
      </c>
      <c r="B16263" s="172">
        <v>45821.589907407404</v>
      </c>
      <c r="C16263" s="69" t="s">
        <v>186</v>
      </c>
      <c r="D16263" s="69" t="s">
        <v>1937</v>
      </c>
      <c r="E16263" s="69" t="s">
        <v>2830</v>
      </c>
      <c r="F16263" s="69">
        <v>2308</v>
      </c>
      <c r="G16263" s="69" t="s">
        <v>1948</v>
      </c>
    </row>
    <row r="16264" spans="1:7" ht="14.4">
      <c r="A16264" s="27" t="str">
        <f>VLOOKUP(C16264,'user list'!A:B,2,0)</f>
        <v>Admin</v>
      </c>
      <c r="B16264" s="172">
        <v>45821.589907407404</v>
      </c>
      <c r="C16264" s="69" t="s">
        <v>186</v>
      </c>
      <c r="D16264" s="69" t="s">
        <v>1937</v>
      </c>
      <c r="E16264" s="69" t="s">
        <v>2830</v>
      </c>
      <c r="F16264" s="69">
        <v>2308</v>
      </c>
      <c r="G16264" s="69" t="s">
        <v>1947</v>
      </c>
    </row>
    <row r="16265" spans="1:7" ht="14.4">
      <c r="A16265" s="27" t="str">
        <f>VLOOKUP(C16265,'user list'!A:B,2,0)</f>
        <v>CVD</v>
      </c>
      <c r="B16265" s="172">
        <v>45821.590011574073</v>
      </c>
      <c r="C16265" s="69" t="s">
        <v>208</v>
      </c>
      <c r="D16265" s="69" t="s">
        <v>1937</v>
      </c>
      <c r="E16265" s="69" t="s">
        <v>2784</v>
      </c>
      <c r="F16265" s="69">
        <v>2236</v>
      </c>
      <c r="G16265" s="69" t="s">
        <v>1947</v>
      </c>
    </row>
    <row r="16266" spans="1:7" ht="14.4">
      <c r="A16266" s="27" t="str">
        <f>VLOOKUP(C16266,'user list'!A:B,2,0)</f>
        <v>CVD</v>
      </c>
      <c r="B16266" s="172">
        <v>45821.590011574073</v>
      </c>
      <c r="C16266" s="69" t="s">
        <v>208</v>
      </c>
      <c r="D16266" s="69" t="s">
        <v>1937</v>
      </c>
      <c r="E16266" s="69" t="s">
        <v>2784</v>
      </c>
      <c r="F16266" s="69">
        <v>2236</v>
      </c>
      <c r="G16266" s="69" t="s">
        <v>1948</v>
      </c>
    </row>
    <row r="16267" spans="1:7" ht="14.4">
      <c r="A16267" s="27" t="str">
        <f>VLOOKUP(C16267,'user list'!A:B,2,0)</f>
        <v>CVD</v>
      </c>
      <c r="B16267" s="172">
        <v>45821.590011574073</v>
      </c>
      <c r="C16267" s="69" t="s">
        <v>208</v>
      </c>
      <c r="D16267" s="69" t="s">
        <v>1937</v>
      </c>
      <c r="E16267" s="69" t="s">
        <v>2784</v>
      </c>
      <c r="F16267" s="69">
        <v>2236</v>
      </c>
      <c r="G16267" s="69" t="s">
        <v>1939</v>
      </c>
    </row>
    <row r="16268" spans="1:7" ht="14.4">
      <c r="A16268" s="27" t="str">
        <f>VLOOKUP(C16268,'user list'!A:B,2,0)</f>
        <v>Admin</v>
      </c>
      <c r="B16268" s="172">
        <v>45821.590011574073</v>
      </c>
      <c r="C16268" s="69" t="s">
        <v>186</v>
      </c>
      <c r="D16268" s="69" t="s">
        <v>1937</v>
      </c>
      <c r="E16268" s="69" t="s">
        <v>2784</v>
      </c>
      <c r="F16268" s="69">
        <v>2236</v>
      </c>
      <c r="G16268" s="69" t="s">
        <v>1948</v>
      </c>
    </row>
    <row r="16269" spans="1:7" ht="14.4">
      <c r="A16269" s="27" t="str">
        <f>VLOOKUP(C16269,'user list'!A:B,2,0)</f>
        <v>OCAs</v>
      </c>
      <c r="B16269" s="172">
        <v>45821.590671296297</v>
      </c>
      <c r="C16269" s="69" t="s">
        <v>279</v>
      </c>
      <c r="D16269" s="69" t="s">
        <v>1937</v>
      </c>
      <c r="E16269" s="69" t="s">
        <v>2831</v>
      </c>
      <c r="F16269" s="69">
        <v>2309</v>
      </c>
      <c r="G16269" s="69" t="s">
        <v>2440</v>
      </c>
    </row>
    <row r="16270" spans="1:7" ht="14.4">
      <c r="A16270" s="27" t="str">
        <f>VLOOKUP(C16270,'user list'!A:B,2,0)</f>
        <v>Admin</v>
      </c>
      <c r="B16270" s="172">
        <v>45821.590682870374</v>
      </c>
      <c r="C16270" s="69" t="s">
        <v>186</v>
      </c>
      <c r="D16270" s="69" t="s">
        <v>1937</v>
      </c>
      <c r="E16270" s="69" t="s">
        <v>2831</v>
      </c>
      <c r="F16270" s="69">
        <v>2309</v>
      </c>
      <c r="G16270" s="69" t="s">
        <v>1948</v>
      </c>
    </row>
    <row r="16271" spans="1:7" ht="14.4">
      <c r="A16271" s="27" t="str">
        <f>VLOOKUP(C16271,'user list'!A:B,2,0)</f>
        <v>Admin</v>
      </c>
      <c r="B16271" s="172">
        <v>45821.590682870374</v>
      </c>
      <c r="C16271" s="69" t="s">
        <v>186</v>
      </c>
      <c r="D16271" s="69" t="s">
        <v>1937</v>
      </c>
      <c r="E16271" s="69" t="s">
        <v>2831</v>
      </c>
      <c r="F16271" s="69">
        <v>2309</v>
      </c>
      <c r="G16271" s="69" t="s">
        <v>1948</v>
      </c>
    </row>
    <row r="16272" spans="1:7" ht="14.4">
      <c r="A16272" s="27" t="str">
        <f>VLOOKUP(C16272,'user list'!A:B,2,0)</f>
        <v>Admin</v>
      </c>
      <c r="B16272" s="172">
        <v>45821.590682870374</v>
      </c>
      <c r="C16272" s="69" t="s">
        <v>186</v>
      </c>
      <c r="D16272" s="69" t="s">
        <v>1937</v>
      </c>
      <c r="E16272" s="69" t="s">
        <v>2831</v>
      </c>
      <c r="F16272" s="69">
        <v>2309</v>
      </c>
      <c r="G16272" s="69" t="s">
        <v>1948</v>
      </c>
    </row>
    <row r="16273" spans="1:7" ht="14.4">
      <c r="A16273" s="27" t="str">
        <f>VLOOKUP(C16273,'user list'!A:B,2,0)</f>
        <v>Admin</v>
      </c>
      <c r="B16273" s="172">
        <v>45821.590682870374</v>
      </c>
      <c r="C16273" s="69" t="s">
        <v>186</v>
      </c>
      <c r="D16273" s="69" t="s">
        <v>1937</v>
      </c>
      <c r="E16273" s="69" t="s">
        <v>2831</v>
      </c>
      <c r="F16273" s="69">
        <v>2309</v>
      </c>
      <c r="G16273" s="69" t="s">
        <v>1947</v>
      </c>
    </row>
    <row r="16274" spans="1:7" ht="14.4">
      <c r="A16274" s="27" t="str">
        <f>VLOOKUP(C16274,'user list'!A:B,2,0)</f>
        <v>OCAs</v>
      </c>
      <c r="B16274" s="172">
        <v>45821.591249999998</v>
      </c>
      <c r="C16274" s="69" t="s">
        <v>279</v>
      </c>
      <c r="D16274" s="69" t="s">
        <v>1937</v>
      </c>
      <c r="E16274" s="69" t="s">
        <v>2567</v>
      </c>
      <c r="F16274" s="69">
        <v>1931</v>
      </c>
      <c r="G16274" s="69" t="s">
        <v>1939</v>
      </c>
    </row>
    <row r="16275" spans="1:7" ht="14.4">
      <c r="A16275" s="27" t="str">
        <f>VLOOKUP(C16275,'user list'!A:B,2,0)</f>
        <v>OCAs</v>
      </c>
      <c r="B16275" s="172">
        <v>45821.591319444444</v>
      </c>
      <c r="C16275" s="69" t="s">
        <v>279</v>
      </c>
      <c r="D16275" s="69" t="s">
        <v>1937</v>
      </c>
      <c r="E16275" s="69" t="s">
        <v>2831</v>
      </c>
      <c r="F16275" s="69">
        <v>2309</v>
      </c>
      <c r="G16275" s="69" t="s">
        <v>1939</v>
      </c>
    </row>
    <row r="16276" spans="1:7" ht="14.4">
      <c r="A16276" s="27" t="str">
        <f>VLOOKUP(C16276,'user list'!A:B,2,0)</f>
        <v>OCAs</v>
      </c>
      <c r="B16276" s="172">
        <v>45821.591354166667</v>
      </c>
      <c r="C16276" s="69" t="s">
        <v>279</v>
      </c>
      <c r="D16276" s="69" t="s">
        <v>1937</v>
      </c>
      <c r="E16276" s="69" t="s">
        <v>2829</v>
      </c>
      <c r="F16276" s="69">
        <v>2307</v>
      </c>
      <c r="G16276" s="69" t="s">
        <v>1939</v>
      </c>
    </row>
    <row r="16277" spans="1:7" ht="14.4">
      <c r="A16277" s="27" t="str">
        <f>VLOOKUP(C16277,'user list'!A:B,2,0)</f>
        <v>OCAs</v>
      </c>
      <c r="B16277" s="172">
        <v>45821.591400462959</v>
      </c>
      <c r="C16277" s="69" t="s">
        <v>279</v>
      </c>
      <c r="D16277" s="69" t="s">
        <v>1937</v>
      </c>
      <c r="E16277" s="69" t="s">
        <v>2831</v>
      </c>
      <c r="F16277" s="69">
        <v>2309</v>
      </c>
      <c r="G16277" s="69" t="s">
        <v>1939</v>
      </c>
    </row>
    <row r="16278" spans="1:7" ht="14.4">
      <c r="A16278" s="27" t="str">
        <f>VLOOKUP(C16278,'user list'!A:B,2,0)</f>
        <v>OCM</v>
      </c>
      <c r="B16278" s="172">
        <v>45821.592199074075</v>
      </c>
      <c r="C16278" s="69" t="s">
        <v>242</v>
      </c>
      <c r="D16278" s="69" t="s">
        <v>1937</v>
      </c>
      <c r="E16278" s="69" t="s">
        <v>2473</v>
      </c>
      <c r="F16278" s="69">
        <v>2310</v>
      </c>
      <c r="G16278" s="69" t="s">
        <v>2440</v>
      </c>
    </row>
    <row r="16279" spans="1:7" ht="14.4">
      <c r="A16279" s="27" t="str">
        <f>VLOOKUP(C16279,'user list'!A:B,2,0)</f>
        <v>Admin</v>
      </c>
      <c r="B16279" s="172">
        <v>45821.592199074075</v>
      </c>
      <c r="C16279" s="69" t="s">
        <v>186</v>
      </c>
      <c r="D16279" s="69" t="s">
        <v>1937</v>
      </c>
      <c r="E16279" s="69" t="s">
        <v>2473</v>
      </c>
      <c r="F16279" s="69">
        <v>2310</v>
      </c>
      <c r="G16279" s="69" t="s">
        <v>1948</v>
      </c>
    </row>
    <row r="16280" spans="1:7" ht="14.4">
      <c r="A16280" s="27" t="str">
        <f>VLOOKUP(C16280,'user list'!A:B,2,0)</f>
        <v>Admin</v>
      </c>
      <c r="B16280" s="172">
        <v>45821.592199074075</v>
      </c>
      <c r="C16280" s="69" t="s">
        <v>186</v>
      </c>
      <c r="D16280" s="69" t="s">
        <v>1937</v>
      </c>
      <c r="E16280" s="69" t="s">
        <v>2473</v>
      </c>
      <c r="F16280" s="69">
        <v>2310</v>
      </c>
      <c r="G16280" s="69" t="s">
        <v>1947</v>
      </c>
    </row>
    <row r="16281" spans="1:7" ht="14.4">
      <c r="A16281" s="27" t="str">
        <f>VLOOKUP(C16281,'user list'!A:B,2,0)</f>
        <v>Admin</v>
      </c>
      <c r="B16281" s="172">
        <v>45821.592199074075</v>
      </c>
      <c r="C16281" s="69" t="s">
        <v>186</v>
      </c>
      <c r="D16281" s="69" t="s">
        <v>1937</v>
      </c>
      <c r="E16281" s="69" t="s">
        <v>2473</v>
      </c>
      <c r="F16281" s="69">
        <v>2310</v>
      </c>
      <c r="G16281" s="69" t="s">
        <v>1948</v>
      </c>
    </row>
    <row r="16282" spans="1:7" ht="14.4">
      <c r="A16282" s="27" t="str">
        <f>VLOOKUP(C16282,'user list'!A:B,2,0)</f>
        <v>Admin</v>
      </c>
      <c r="B16282" s="172">
        <v>45821.592210648145</v>
      </c>
      <c r="C16282" s="69" t="s">
        <v>186</v>
      </c>
      <c r="D16282" s="69" t="s">
        <v>1937</v>
      </c>
      <c r="E16282" s="69" t="s">
        <v>2473</v>
      </c>
      <c r="F16282" s="69">
        <v>2310</v>
      </c>
      <c r="G16282" s="69" t="s">
        <v>1948</v>
      </c>
    </row>
    <row r="16283" spans="1:7" ht="14.4">
      <c r="A16283" s="27" t="str">
        <f>VLOOKUP(C16283,'user list'!A:B,2,0)</f>
        <v>QCPL</v>
      </c>
      <c r="B16283" s="172">
        <v>45821.59270833333</v>
      </c>
      <c r="C16283" s="69" t="s">
        <v>268</v>
      </c>
      <c r="D16283" s="69" t="s">
        <v>1937</v>
      </c>
      <c r="E16283" s="69" t="s">
        <v>2577</v>
      </c>
      <c r="F16283" s="69">
        <v>1946</v>
      </c>
      <c r="G16283" s="69" t="s">
        <v>1939</v>
      </c>
    </row>
    <row r="16284" spans="1:7" ht="14.4">
      <c r="A16284" s="27" t="str">
        <f>VLOOKUP(C16284,'user list'!A:B,2,0)</f>
        <v>OCM</v>
      </c>
      <c r="B16284" s="172">
        <v>45821.59270833333</v>
      </c>
      <c r="C16284" s="69" t="s">
        <v>231</v>
      </c>
      <c r="D16284" s="69" t="s">
        <v>1937</v>
      </c>
      <c r="E16284" s="69" t="s">
        <v>2473</v>
      </c>
      <c r="F16284" s="69">
        <v>2310</v>
      </c>
      <c r="G16284" s="69" t="s">
        <v>1939</v>
      </c>
    </row>
    <row r="16285" spans="1:7" ht="14.4">
      <c r="A16285" s="27" t="str">
        <f>VLOOKUP(C16285,'user list'!A:B,2,0)</f>
        <v>OCM</v>
      </c>
      <c r="B16285" s="172">
        <v>45821.592719907407</v>
      </c>
      <c r="C16285" s="69" t="s">
        <v>231</v>
      </c>
      <c r="D16285" s="69" t="s">
        <v>1937</v>
      </c>
      <c r="E16285" s="69" t="s">
        <v>2473</v>
      </c>
      <c r="F16285" s="69">
        <v>2310</v>
      </c>
      <c r="G16285" s="69" t="s">
        <v>1939</v>
      </c>
    </row>
    <row r="16286" spans="1:7" ht="14.4">
      <c r="A16286" s="27" t="str">
        <f>VLOOKUP(C16286,'user list'!A:B,2,0)</f>
        <v>OCM</v>
      </c>
      <c r="B16286" s="172">
        <v>45821.592893518522</v>
      </c>
      <c r="C16286" s="69" t="s">
        <v>231</v>
      </c>
      <c r="D16286" s="69" t="s">
        <v>1937</v>
      </c>
      <c r="E16286" s="69" t="s">
        <v>2481</v>
      </c>
      <c r="F16286" s="69">
        <v>2294</v>
      </c>
      <c r="G16286" s="69" t="s">
        <v>1939</v>
      </c>
    </row>
    <row r="16287" spans="1:7" ht="14.4">
      <c r="A16287" s="27" t="str">
        <f>VLOOKUP(C16287,'user list'!A:B,2,0)</f>
        <v>OCM</v>
      </c>
      <c r="B16287" s="172">
        <v>45821.592893518522</v>
      </c>
      <c r="C16287" s="69" t="s">
        <v>231</v>
      </c>
      <c r="D16287" s="69" t="s">
        <v>1937</v>
      </c>
      <c r="E16287" s="69" t="s">
        <v>2481</v>
      </c>
      <c r="F16287" s="69">
        <v>2294</v>
      </c>
      <c r="G16287" s="69" t="s">
        <v>1939</v>
      </c>
    </row>
    <row r="16288" spans="1:7" ht="14.4">
      <c r="A16288" s="27" t="str">
        <f>VLOOKUP(C16288,'user list'!A:B,2,0)</f>
        <v>OCM</v>
      </c>
      <c r="B16288" s="172">
        <v>45821.593981481485</v>
      </c>
      <c r="C16288" s="69" t="s">
        <v>231</v>
      </c>
      <c r="D16288" s="69" t="s">
        <v>1937</v>
      </c>
      <c r="E16288" s="69" t="s">
        <v>2047</v>
      </c>
      <c r="F16288" s="69">
        <v>2288</v>
      </c>
      <c r="G16288" s="69" t="s">
        <v>1939</v>
      </c>
    </row>
    <row r="16289" spans="1:7" ht="14.4">
      <c r="A16289" s="27" t="str">
        <f>VLOOKUP(C16289,'user list'!A:B,2,0)</f>
        <v>OCM</v>
      </c>
      <c r="B16289" s="172">
        <v>45821.593981481485</v>
      </c>
      <c r="C16289" s="69" t="s">
        <v>231</v>
      </c>
      <c r="D16289" s="69" t="s">
        <v>1937</v>
      </c>
      <c r="E16289" s="69" t="s">
        <v>2047</v>
      </c>
      <c r="F16289" s="69">
        <v>2288</v>
      </c>
      <c r="G16289" s="69" t="s">
        <v>1939</v>
      </c>
    </row>
    <row r="16290" spans="1:7" ht="14.4">
      <c r="A16290" s="27" t="str">
        <f>VLOOKUP(C16290,'user list'!A:B,2,0)</f>
        <v>QCPL</v>
      </c>
      <c r="B16290" s="172">
        <v>45821.593993055554</v>
      </c>
      <c r="C16290" s="69" t="s">
        <v>268</v>
      </c>
      <c r="D16290" s="69" t="s">
        <v>1937</v>
      </c>
      <c r="E16290" s="69" t="s">
        <v>2577</v>
      </c>
      <c r="F16290" s="69">
        <v>1946</v>
      </c>
      <c r="G16290" s="69" t="s">
        <v>1949</v>
      </c>
    </row>
    <row r="16291" spans="1:7" ht="14.4">
      <c r="A16291" s="27" t="str">
        <f>VLOOKUP(C16291,'user list'!A:B,2,0)</f>
        <v>OCM</v>
      </c>
      <c r="B16291" s="172">
        <v>45821.594074074077</v>
      </c>
      <c r="C16291" s="69" t="s">
        <v>231</v>
      </c>
      <c r="D16291" s="69" t="s">
        <v>1937</v>
      </c>
      <c r="E16291" s="69" t="s">
        <v>1989</v>
      </c>
      <c r="F16291" s="69">
        <v>2282</v>
      </c>
      <c r="G16291" s="69" t="s">
        <v>1939</v>
      </c>
    </row>
    <row r="16292" spans="1:7" ht="14.4">
      <c r="A16292" s="27" t="str">
        <f>VLOOKUP(C16292,'user list'!A:B,2,0)</f>
        <v>OCM</v>
      </c>
      <c r="B16292" s="172">
        <v>45821.594085648147</v>
      </c>
      <c r="C16292" s="69" t="s">
        <v>231</v>
      </c>
      <c r="D16292" s="69" t="s">
        <v>1937</v>
      </c>
      <c r="E16292" s="69" t="s">
        <v>1989</v>
      </c>
      <c r="F16292" s="69">
        <v>2282</v>
      </c>
      <c r="G16292" s="69" t="s">
        <v>1939</v>
      </c>
    </row>
    <row r="16293" spans="1:7" ht="14.4">
      <c r="A16293" s="27" t="str">
        <f>VLOOKUP(C16293,'user list'!A:B,2,0)</f>
        <v>DOE</v>
      </c>
      <c r="B16293" s="172">
        <v>45821.594155092593</v>
      </c>
      <c r="C16293" s="69" t="s">
        <v>212</v>
      </c>
      <c r="D16293" s="69" t="s">
        <v>1937</v>
      </c>
      <c r="E16293" s="69" t="s">
        <v>2832</v>
      </c>
      <c r="F16293" s="69">
        <v>2311</v>
      </c>
      <c r="G16293" s="69" t="s">
        <v>2440</v>
      </c>
    </row>
    <row r="16294" spans="1:7" ht="14.4">
      <c r="A16294" s="27" t="str">
        <f>VLOOKUP(C16294,'user list'!A:B,2,0)</f>
        <v>Admin</v>
      </c>
      <c r="B16294" s="172">
        <v>45821.594155092593</v>
      </c>
      <c r="C16294" s="69" t="s">
        <v>186</v>
      </c>
      <c r="D16294" s="69" t="s">
        <v>1937</v>
      </c>
      <c r="E16294" s="69" t="s">
        <v>2832</v>
      </c>
      <c r="F16294" s="69">
        <v>2311</v>
      </c>
      <c r="G16294" s="69" t="s">
        <v>1948</v>
      </c>
    </row>
    <row r="16295" spans="1:7" ht="14.4">
      <c r="A16295" s="27" t="str">
        <f>VLOOKUP(C16295,'user list'!A:B,2,0)</f>
        <v>Admin</v>
      </c>
      <c r="B16295" s="172">
        <v>45821.594155092593</v>
      </c>
      <c r="C16295" s="69" t="s">
        <v>186</v>
      </c>
      <c r="D16295" s="69" t="s">
        <v>1937</v>
      </c>
      <c r="E16295" s="69" t="s">
        <v>2832</v>
      </c>
      <c r="F16295" s="69">
        <v>2311</v>
      </c>
      <c r="G16295" s="69" t="s">
        <v>1948</v>
      </c>
    </row>
    <row r="16296" spans="1:7" ht="14.4">
      <c r="A16296" s="27" t="str">
        <f>VLOOKUP(C16296,'user list'!A:B,2,0)</f>
        <v>Admin</v>
      </c>
      <c r="B16296" s="172">
        <v>45821.594166666669</v>
      </c>
      <c r="C16296" s="69" t="s">
        <v>186</v>
      </c>
      <c r="D16296" s="69" t="s">
        <v>1937</v>
      </c>
      <c r="E16296" s="69" t="s">
        <v>2832</v>
      </c>
      <c r="F16296" s="69">
        <v>2311</v>
      </c>
      <c r="G16296" s="69" t="s">
        <v>1948</v>
      </c>
    </row>
    <row r="16297" spans="1:7" ht="14.4">
      <c r="A16297" s="27" t="str">
        <f>VLOOKUP(C16297,'user list'!A:B,2,0)</f>
        <v>Admin</v>
      </c>
      <c r="B16297" s="172">
        <v>45821.594166666669</v>
      </c>
      <c r="C16297" s="69" t="s">
        <v>186</v>
      </c>
      <c r="D16297" s="69" t="s">
        <v>1937</v>
      </c>
      <c r="E16297" s="69" t="s">
        <v>2832</v>
      </c>
      <c r="F16297" s="69">
        <v>2311</v>
      </c>
      <c r="G16297" s="69" t="s">
        <v>1947</v>
      </c>
    </row>
    <row r="16298" spans="1:7" ht="14.4">
      <c r="A16298" s="27" t="str">
        <f>VLOOKUP(C16298,'user list'!A:B,2,0)</f>
        <v>DOE</v>
      </c>
      <c r="B16298" s="172">
        <v>45821.594259259262</v>
      </c>
      <c r="C16298" s="69" t="s">
        <v>212</v>
      </c>
      <c r="D16298" s="69" t="s">
        <v>1937</v>
      </c>
      <c r="E16298" s="69" t="s">
        <v>2832</v>
      </c>
      <c r="F16298" s="69">
        <v>2311</v>
      </c>
      <c r="G16298" s="69" t="s">
        <v>1939</v>
      </c>
    </row>
    <row r="16299" spans="1:7" ht="14.4">
      <c r="A16299" s="27" t="str">
        <f>VLOOKUP(C16299,'user list'!A:B,2,0)</f>
        <v>QCYDO</v>
      </c>
      <c r="B16299" s="172">
        <v>45821.595891203702</v>
      </c>
      <c r="C16299" s="69" t="s">
        <v>270</v>
      </c>
      <c r="D16299" s="69" t="s">
        <v>1937</v>
      </c>
      <c r="E16299" s="69" t="s">
        <v>1380</v>
      </c>
      <c r="F16299" s="69">
        <v>1779</v>
      </c>
      <c r="G16299" s="69" t="s">
        <v>1939</v>
      </c>
    </row>
    <row r="16300" spans="1:7" ht="14.4">
      <c r="A16300" s="27" t="str">
        <f>VLOOKUP(C16300,'user list'!A:B,2,0)</f>
        <v>OCM</v>
      </c>
      <c r="B16300" s="172">
        <v>45821.595902777779</v>
      </c>
      <c r="C16300" s="69" t="s">
        <v>240</v>
      </c>
      <c r="D16300" s="69" t="s">
        <v>1937</v>
      </c>
      <c r="E16300" s="69" t="s">
        <v>2686</v>
      </c>
      <c r="F16300" s="69">
        <v>2108</v>
      </c>
      <c r="G16300" s="69" t="s">
        <v>1939</v>
      </c>
    </row>
    <row r="16301" spans="1:7" ht="14.4">
      <c r="A16301" s="27" t="str">
        <f>VLOOKUP(C16301,'user list'!A:B,2,0)</f>
        <v>OCM</v>
      </c>
      <c r="B16301" s="172">
        <v>45821.595902777779</v>
      </c>
      <c r="C16301" s="69" t="s">
        <v>240</v>
      </c>
      <c r="D16301" s="69" t="s">
        <v>1937</v>
      </c>
      <c r="E16301" s="69" t="s">
        <v>2686</v>
      </c>
      <c r="F16301" s="69">
        <v>2108</v>
      </c>
      <c r="G16301" s="69" t="s">
        <v>1939</v>
      </c>
    </row>
    <row r="16302" spans="1:7" ht="14.4">
      <c r="A16302" s="27" t="str">
        <f>VLOOKUP(C16302,'user list'!A:B,2,0)</f>
        <v>QCYDO</v>
      </c>
      <c r="B16302" s="172">
        <v>45821.59611111111</v>
      </c>
      <c r="C16302" s="69" t="s">
        <v>270</v>
      </c>
      <c r="D16302" s="69" t="s">
        <v>1937</v>
      </c>
      <c r="E16302" s="69" t="s">
        <v>2474</v>
      </c>
      <c r="F16302" s="69">
        <v>1788</v>
      </c>
      <c r="G16302" s="69" t="s">
        <v>1939</v>
      </c>
    </row>
    <row r="16303" spans="1:7" ht="14.4">
      <c r="A16303" s="27" t="str">
        <f>VLOOKUP(C16303,'user list'!A:B,2,0)</f>
        <v>OCM</v>
      </c>
      <c r="B16303" s="172">
        <v>45821.597442129627</v>
      </c>
      <c r="C16303" s="69" t="s">
        <v>231</v>
      </c>
      <c r="D16303" s="69" t="s">
        <v>1937</v>
      </c>
      <c r="E16303" s="69" t="s">
        <v>2029</v>
      </c>
      <c r="F16303" s="69">
        <v>2283</v>
      </c>
      <c r="G16303" s="69" t="s">
        <v>1939</v>
      </c>
    </row>
    <row r="16304" spans="1:7" ht="14.4">
      <c r="A16304" s="27" t="str">
        <f>VLOOKUP(C16304,'user list'!A:B,2,0)</f>
        <v>OCM</v>
      </c>
      <c r="B16304" s="172">
        <v>45821.597453703704</v>
      </c>
      <c r="C16304" s="69" t="s">
        <v>231</v>
      </c>
      <c r="D16304" s="69" t="s">
        <v>1937</v>
      </c>
      <c r="E16304" s="69" t="s">
        <v>2029</v>
      </c>
      <c r="F16304" s="69">
        <v>2283</v>
      </c>
      <c r="G16304" s="69" t="s">
        <v>1939</v>
      </c>
    </row>
    <row r="16305" spans="1:7" ht="14.4">
      <c r="A16305" s="27" t="str">
        <f>VLOOKUP(C16305,'user list'!A:B,2,0)</f>
        <v>QCYDO</v>
      </c>
      <c r="B16305" s="172">
        <v>45821.597511574073</v>
      </c>
      <c r="C16305" s="69" t="s">
        <v>270</v>
      </c>
      <c r="D16305" s="69" t="s">
        <v>1937</v>
      </c>
      <c r="E16305" s="69" t="s">
        <v>1380</v>
      </c>
      <c r="F16305" s="69">
        <v>1779</v>
      </c>
      <c r="G16305" s="69" t="s">
        <v>1939</v>
      </c>
    </row>
    <row r="16306" spans="1:7" ht="14.4">
      <c r="A16306" s="27" t="str">
        <f>VLOOKUP(C16306,'user list'!A:B,2,0)</f>
        <v>QCYDO</v>
      </c>
      <c r="B16306" s="172">
        <v>45821.597604166665</v>
      </c>
      <c r="C16306" s="69" t="s">
        <v>270</v>
      </c>
      <c r="D16306" s="69" t="s">
        <v>1937</v>
      </c>
      <c r="E16306" s="69" t="s">
        <v>2468</v>
      </c>
      <c r="F16306" s="69">
        <v>1778</v>
      </c>
      <c r="G16306" s="69" t="s">
        <v>1939</v>
      </c>
    </row>
    <row r="16307" spans="1:7" ht="14.4">
      <c r="A16307" s="27" t="str">
        <f>VLOOKUP(C16307,'user list'!A:B,2,0)</f>
        <v>OCM</v>
      </c>
      <c r="B16307" s="172">
        <v>45821.598564814813</v>
      </c>
      <c r="C16307" s="69" t="s">
        <v>231</v>
      </c>
      <c r="D16307" s="69" t="s">
        <v>1937</v>
      </c>
      <c r="E16307" s="69" t="s">
        <v>2029</v>
      </c>
      <c r="F16307" s="69">
        <v>2283</v>
      </c>
      <c r="G16307" s="69" t="s">
        <v>1947</v>
      </c>
    </row>
    <row r="16308" spans="1:7" ht="14.4">
      <c r="A16308" s="27" t="str">
        <f>VLOOKUP(C16308,'user list'!A:B,2,0)</f>
        <v>OCM</v>
      </c>
      <c r="B16308" s="172">
        <v>45821.598564814813</v>
      </c>
      <c r="C16308" s="69" t="s">
        <v>231</v>
      </c>
      <c r="D16308" s="69" t="s">
        <v>1937</v>
      </c>
      <c r="E16308" s="69" t="s">
        <v>2029</v>
      </c>
      <c r="F16308" s="69">
        <v>2283</v>
      </c>
      <c r="G16308" s="69" t="s">
        <v>1948</v>
      </c>
    </row>
    <row r="16309" spans="1:7" ht="14.4">
      <c r="A16309" s="27" t="str">
        <f>VLOOKUP(C16309,'user list'!A:B,2,0)</f>
        <v>Admin</v>
      </c>
      <c r="B16309" s="172">
        <v>45821.598576388889</v>
      </c>
      <c r="C16309" s="69" t="s">
        <v>186</v>
      </c>
      <c r="D16309" s="69" t="s">
        <v>1937</v>
      </c>
      <c r="E16309" s="69" t="s">
        <v>2029</v>
      </c>
      <c r="F16309" s="69">
        <v>2283</v>
      </c>
      <c r="G16309" s="69" t="s">
        <v>1948</v>
      </c>
    </row>
    <row r="16310" spans="1:7" ht="14.4">
      <c r="A16310" s="27" t="str">
        <f>VLOOKUP(C16310,'user list'!A:B,2,0)</f>
        <v>QCYDO</v>
      </c>
      <c r="B16310" s="172">
        <v>45821.598645833335</v>
      </c>
      <c r="C16310" s="69" t="s">
        <v>270</v>
      </c>
      <c r="D16310" s="69" t="s">
        <v>1937</v>
      </c>
      <c r="E16310" s="69" t="s">
        <v>2476</v>
      </c>
      <c r="F16310" s="69">
        <v>1790</v>
      </c>
      <c r="G16310" s="69" t="s">
        <v>1939</v>
      </c>
    </row>
    <row r="16311" spans="1:7" ht="14.4">
      <c r="A16311" s="27" t="str">
        <f>VLOOKUP(C16311,'user list'!A:B,2,0)</f>
        <v>QCPL</v>
      </c>
      <c r="B16311" s="172">
        <v>45821.598668981482</v>
      </c>
      <c r="C16311" s="69" t="s">
        <v>268</v>
      </c>
      <c r="D16311" s="69" t="s">
        <v>1937</v>
      </c>
      <c r="E16311" s="69" t="s">
        <v>2577</v>
      </c>
      <c r="F16311" s="69">
        <v>1946</v>
      </c>
      <c r="G16311" s="69" t="s">
        <v>1947</v>
      </c>
    </row>
    <row r="16312" spans="1:7" ht="14.4">
      <c r="A16312" s="27" t="str">
        <f>VLOOKUP(C16312,'user list'!A:B,2,0)</f>
        <v>QCPL</v>
      </c>
      <c r="B16312" s="172">
        <v>45821.598668981482</v>
      </c>
      <c r="C16312" s="69" t="s">
        <v>268</v>
      </c>
      <c r="D16312" s="69" t="s">
        <v>1937</v>
      </c>
      <c r="E16312" s="69" t="s">
        <v>2577</v>
      </c>
      <c r="F16312" s="69">
        <v>1946</v>
      </c>
      <c r="G16312" s="69" t="s">
        <v>1948</v>
      </c>
    </row>
    <row r="16313" spans="1:7" ht="14.4">
      <c r="A16313" s="27" t="str">
        <f>VLOOKUP(C16313,'user list'!A:B,2,0)</f>
        <v>QCPL</v>
      </c>
      <c r="B16313" s="172">
        <v>45821.598668981482</v>
      </c>
      <c r="C16313" s="69" t="s">
        <v>268</v>
      </c>
      <c r="D16313" s="69" t="s">
        <v>1937</v>
      </c>
      <c r="E16313" s="69" t="s">
        <v>2577</v>
      </c>
      <c r="F16313" s="69">
        <v>1946</v>
      </c>
      <c r="G16313" s="69" t="s">
        <v>1939</v>
      </c>
    </row>
    <row r="16314" spans="1:7" ht="14.4">
      <c r="A16314" s="27" t="str">
        <f>VLOOKUP(C16314,'user list'!A:B,2,0)</f>
        <v>Admin</v>
      </c>
      <c r="B16314" s="172">
        <v>45821.598680555559</v>
      </c>
      <c r="C16314" s="69" t="s">
        <v>186</v>
      </c>
      <c r="D16314" s="69" t="s">
        <v>1937</v>
      </c>
      <c r="E16314" s="69" t="s">
        <v>2577</v>
      </c>
      <c r="F16314" s="69">
        <v>1946</v>
      </c>
      <c r="G16314" s="69" t="s">
        <v>1948</v>
      </c>
    </row>
    <row r="16315" spans="1:7" ht="14.4">
      <c r="A16315" s="27" t="str">
        <f>VLOOKUP(C16315,'user list'!A:B,2,0)</f>
        <v>QCPL</v>
      </c>
      <c r="B16315" s="172">
        <v>45821.59884259259</v>
      </c>
      <c r="C16315" s="69" t="s">
        <v>268</v>
      </c>
      <c r="D16315" s="69" t="s">
        <v>1937</v>
      </c>
      <c r="E16315" s="69" t="s">
        <v>2677</v>
      </c>
      <c r="F16315" s="69">
        <v>2290</v>
      </c>
      <c r="G16315" s="69" t="s">
        <v>1939</v>
      </c>
    </row>
    <row r="16316" spans="1:7" ht="14.4">
      <c r="A16316" s="27" t="str">
        <f>VLOOKUP(C16316,'user list'!A:B,2,0)</f>
        <v>QCPL</v>
      </c>
      <c r="B16316" s="172">
        <v>45821.59888888889</v>
      </c>
      <c r="C16316" s="69" t="s">
        <v>268</v>
      </c>
      <c r="D16316" s="69" t="s">
        <v>1937</v>
      </c>
      <c r="E16316" s="69">
        <v>2259</v>
      </c>
      <c r="F16316" s="69">
        <v>2259</v>
      </c>
      <c r="G16316" s="69" t="s">
        <v>1939</v>
      </c>
    </row>
    <row r="16317" spans="1:7" ht="14.4">
      <c r="A16317" s="27" t="str">
        <f>VLOOKUP(C16317,'user list'!A:B,2,0)</f>
        <v>QCPL</v>
      </c>
      <c r="B16317" s="172">
        <v>45821.59888888889</v>
      </c>
      <c r="C16317" s="69" t="s">
        <v>268</v>
      </c>
      <c r="D16317" s="69" t="s">
        <v>1937</v>
      </c>
      <c r="E16317" s="69">
        <v>2259</v>
      </c>
      <c r="F16317" s="69">
        <v>2259</v>
      </c>
      <c r="G16317" s="69" t="s">
        <v>1939</v>
      </c>
    </row>
    <row r="16318" spans="1:7" ht="14.4">
      <c r="A16318" s="27" t="str">
        <f>VLOOKUP(C16318,'user list'!A:B,2,0)</f>
        <v>OCM</v>
      </c>
      <c r="B16318" s="172">
        <v>45821.599027777775</v>
      </c>
      <c r="C16318" s="69" t="s">
        <v>235</v>
      </c>
      <c r="D16318" s="69" t="s">
        <v>1937</v>
      </c>
      <c r="E16318" s="69" t="s">
        <v>2817</v>
      </c>
      <c r="F16318" s="69">
        <v>2292</v>
      </c>
      <c r="G16318" s="69" t="s">
        <v>1939</v>
      </c>
    </row>
    <row r="16319" spans="1:7" ht="14.4">
      <c r="A16319" s="27" t="str">
        <f>VLOOKUP(C16319,'user list'!A:B,2,0)</f>
        <v>OCM</v>
      </c>
      <c r="B16319" s="172">
        <v>45821.599039351851</v>
      </c>
      <c r="C16319" s="69" t="s">
        <v>235</v>
      </c>
      <c r="D16319" s="69" t="s">
        <v>1937</v>
      </c>
      <c r="E16319" s="69" t="s">
        <v>2817</v>
      </c>
      <c r="F16319" s="69">
        <v>2292</v>
      </c>
      <c r="G16319" s="69" t="s">
        <v>1939</v>
      </c>
    </row>
    <row r="16320" spans="1:7" ht="14.4">
      <c r="A16320" s="27" t="str">
        <f>VLOOKUP(C16320,'user list'!A:B,2,0)</f>
        <v>OCM</v>
      </c>
      <c r="B16320" s="172">
        <v>45821.599120370367</v>
      </c>
      <c r="C16320" s="69" t="s">
        <v>235</v>
      </c>
      <c r="D16320" s="69" t="s">
        <v>1937</v>
      </c>
      <c r="E16320" s="69" t="s">
        <v>2686</v>
      </c>
      <c r="F16320" s="69">
        <v>2108</v>
      </c>
      <c r="G16320" s="69" t="s">
        <v>1939</v>
      </c>
    </row>
    <row r="16321" spans="1:7" ht="14.4">
      <c r="A16321" s="27" t="str">
        <f>VLOOKUP(C16321,'user list'!A:B,2,0)</f>
        <v>OCM</v>
      </c>
      <c r="B16321" s="172">
        <v>45821.599131944444</v>
      </c>
      <c r="C16321" s="69" t="s">
        <v>235</v>
      </c>
      <c r="D16321" s="69" t="s">
        <v>1937</v>
      </c>
      <c r="E16321" s="69" t="s">
        <v>2686</v>
      </c>
      <c r="F16321" s="69">
        <v>2108</v>
      </c>
      <c r="G16321" s="69" t="s">
        <v>1939</v>
      </c>
    </row>
    <row r="16322" spans="1:7" ht="14.4">
      <c r="A16322" s="27" t="str">
        <f>VLOOKUP(C16322,'user list'!A:B,2,0)</f>
        <v>Admin</v>
      </c>
      <c r="B16322" s="172">
        <v>45821.59952546296</v>
      </c>
      <c r="C16322" s="69" t="s">
        <v>186</v>
      </c>
      <c r="D16322" s="69" t="s">
        <v>1937</v>
      </c>
      <c r="E16322" s="69" t="s">
        <v>2473</v>
      </c>
      <c r="F16322" s="69">
        <v>2310</v>
      </c>
      <c r="G16322" s="69" t="s">
        <v>1948</v>
      </c>
    </row>
    <row r="16323" spans="1:7" ht="14.4">
      <c r="A16323" s="27" t="str">
        <f>VLOOKUP(C16323,'user list'!A:B,2,0)</f>
        <v>OCM</v>
      </c>
      <c r="B16323" s="172">
        <v>45821.599606481483</v>
      </c>
      <c r="C16323" s="69" t="s">
        <v>240</v>
      </c>
      <c r="D16323" s="69" t="s">
        <v>1937</v>
      </c>
      <c r="E16323" s="69" t="s">
        <v>1989</v>
      </c>
      <c r="F16323" s="69">
        <v>2282</v>
      </c>
      <c r="G16323" s="69" t="s">
        <v>1939</v>
      </c>
    </row>
    <row r="16324" spans="1:7" ht="14.4">
      <c r="A16324" s="27" t="str">
        <f>VLOOKUP(C16324,'user list'!A:B,2,0)</f>
        <v>OCM</v>
      </c>
      <c r="B16324" s="172">
        <v>45821.599606481483</v>
      </c>
      <c r="C16324" s="69" t="s">
        <v>240</v>
      </c>
      <c r="D16324" s="69" t="s">
        <v>1937</v>
      </c>
      <c r="E16324" s="69" t="s">
        <v>1989</v>
      </c>
      <c r="F16324" s="69">
        <v>2282</v>
      </c>
      <c r="G16324" s="69" t="s">
        <v>1939</v>
      </c>
    </row>
    <row r="16325" spans="1:7" ht="14.4">
      <c r="A16325" s="27" t="str">
        <f>VLOOKUP(C16325,'user list'!A:B,2,0)</f>
        <v>QCYDO</v>
      </c>
      <c r="B16325" s="172">
        <v>45821.599675925929</v>
      </c>
      <c r="C16325" s="69" t="s">
        <v>270</v>
      </c>
      <c r="D16325" s="69" t="s">
        <v>1937</v>
      </c>
      <c r="E16325" s="69" t="s">
        <v>2466</v>
      </c>
      <c r="F16325" s="69">
        <v>1769</v>
      </c>
      <c r="G16325" s="69" t="s">
        <v>1939</v>
      </c>
    </row>
    <row r="16326" spans="1:7" ht="14.4">
      <c r="A16326" s="27" t="str">
        <f>VLOOKUP(C16326,'user list'!A:B,2,0)</f>
        <v>OCM</v>
      </c>
      <c r="B16326" s="172">
        <v>45821.599756944444</v>
      </c>
      <c r="C16326" s="69" t="s">
        <v>235</v>
      </c>
      <c r="D16326" s="69" t="s">
        <v>1937</v>
      </c>
      <c r="E16326" s="69" t="s">
        <v>2686</v>
      </c>
      <c r="F16326" s="69">
        <v>2108</v>
      </c>
      <c r="G16326" s="69" t="s">
        <v>1947</v>
      </c>
    </row>
    <row r="16327" spans="1:7" ht="14.4">
      <c r="A16327" s="27" t="str">
        <f>VLOOKUP(C16327,'user list'!A:B,2,0)</f>
        <v>OCM</v>
      </c>
      <c r="B16327" s="172">
        <v>45821.599756944444</v>
      </c>
      <c r="C16327" s="69" t="s">
        <v>235</v>
      </c>
      <c r="D16327" s="69" t="s">
        <v>1937</v>
      </c>
      <c r="E16327" s="69" t="s">
        <v>2686</v>
      </c>
      <c r="F16327" s="69">
        <v>2108</v>
      </c>
      <c r="G16327" s="69" t="s">
        <v>1948</v>
      </c>
    </row>
    <row r="16328" spans="1:7" ht="14.4">
      <c r="A16328" s="27" t="str">
        <f>VLOOKUP(C16328,'user list'!A:B,2,0)</f>
        <v>Admin</v>
      </c>
      <c r="B16328" s="172">
        <v>45821.599756944444</v>
      </c>
      <c r="C16328" s="69" t="s">
        <v>186</v>
      </c>
      <c r="D16328" s="69" t="s">
        <v>1937</v>
      </c>
      <c r="E16328" s="69" t="s">
        <v>2686</v>
      </c>
      <c r="F16328" s="69">
        <v>2108</v>
      </c>
      <c r="G16328" s="69" t="s">
        <v>1948</v>
      </c>
    </row>
    <row r="16329" spans="1:7" ht="14.4">
      <c r="A16329" s="27" t="str">
        <f>VLOOKUP(C16329,'user list'!A:B,2,0)</f>
        <v>OCM</v>
      </c>
      <c r="B16329" s="172">
        <v>45821.59983796296</v>
      </c>
      <c r="C16329" s="69" t="s">
        <v>240</v>
      </c>
      <c r="D16329" s="69" t="s">
        <v>1937</v>
      </c>
      <c r="E16329" s="69" t="s">
        <v>2047</v>
      </c>
      <c r="F16329" s="69">
        <v>2288</v>
      </c>
      <c r="G16329" s="69" t="s">
        <v>1939</v>
      </c>
    </row>
    <row r="16330" spans="1:7" ht="14.4">
      <c r="A16330" s="27" t="str">
        <f>VLOOKUP(C16330,'user list'!A:B,2,0)</f>
        <v>OCM</v>
      </c>
      <c r="B16330" s="172">
        <v>45821.599849537037</v>
      </c>
      <c r="C16330" s="69" t="s">
        <v>240</v>
      </c>
      <c r="D16330" s="69" t="s">
        <v>1937</v>
      </c>
      <c r="E16330" s="69" t="s">
        <v>2047</v>
      </c>
      <c r="F16330" s="69">
        <v>2288</v>
      </c>
      <c r="G16330" s="69" t="s">
        <v>1939</v>
      </c>
    </row>
    <row r="16331" spans="1:7" ht="14.4">
      <c r="A16331" s="27" t="str">
        <f>VLOOKUP(C16331,'user list'!A:B,2,0)</f>
        <v>OCM</v>
      </c>
      <c r="B16331" s="172">
        <v>45821.600104166668</v>
      </c>
      <c r="C16331" s="69" t="s">
        <v>242</v>
      </c>
      <c r="D16331" s="69" t="s">
        <v>1937</v>
      </c>
      <c r="E16331" s="69" t="s">
        <v>2049</v>
      </c>
      <c r="F16331" s="69">
        <v>2312</v>
      </c>
      <c r="G16331" s="69" t="s">
        <v>2440</v>
      </c>
    </row>
    <row r="16332" spans="1:7" ht="14.4">
      <c r="A16332" s="27" t="str">
        <f>VLOOKUP(C16332,'user list'!A:B,2,0)</f>
        <v>Admin</v>
      </c>
      <c r="B16332" s="172">
        <v>45821.600104166668</v>
      </c>
      <c r="C16332" s="69" t="s">
        <v>186</v>
      </c>
      <c r="D16332" s="69" t="s">
        <v>1937</v>
      </c>
      <c r="E16332" s="69" t="s">
        <v>2049</v>
      </c>
      <c r="F16332" s="69">
        <v>2312</v>
      </c>
      <c r="G16332" s="69" t="s">
        <v>1948</v>
      </c>
    </row>
    <row r="16333" spans="1:7" ht="14.4">
      <c r="A16333" s="27" t="str">
        <f>VLOOKUP(C16333,'user list'!A:B,2,0)</f>
        <v>Admin</v>
      </c>
      <c r="B16333" s="172">
        <v>45821.600115740737</v>
      </c>
      <c r="C16333" s="69" t="s">
        <v>186</v>
      </c>
      <c r="D16333" s="69" t="s">
        <v>1937</v>
      </c>
      <c r="E16333" s="69" t="s">
        <v>2049</v>
      </c>
      <c r="F16333" s="69">
        <v>2312</v>
      </c>
      <c r="G16333" s="69" t="s">
        <v>1947</v>
      </c>
    </row>
    <row r="16334" spans="1:7" ht="14.4">
      <c r="A16334" s="27" t="str">
        <f>VLOOKUP(C16334,'user list'!A:B,2,0)</f>
        <v>Admin</v>
      </c>
      <c r="B16334" s="172">
        <v>45821.600115740737</v>
      </c>
      <c r="C16334" s="69" t="s">
        <v>186</v>
      </c>
      <c r="D16334" s="69" t="s">
        <v>1937</v>
      </c>
      <c r="E16334" s="69" t="s">
        <v>2049</v>
      </c>
      <c r="F16334" s="69">
        <v>2312</v>
      </c>
      <c r="G16334" s="69" t="s">
        <v>1948</v>
      </c>
    </row>
    <row r="16335" spans="1:7" ht="14.4">
      <c r="A16335" s="27" t="str">
        <f>VLOOKUP(C16335,'user list'!A:B,2,0)</f>
        <v>Admin</v>
      </c>
      <c r="B16335" s="172">
        <v>45821.600115740737</v>
      </c>
      <c r="C16335" s="69" t="s">
        <v>186</v>
      </c>
      <c r="D16335" s="69" t="s">
        <v>1937</v>
      </c>
      <c r="E16335" s="69" t="s">
        <v>2049</v>
      </c>
      <c r="F16335" s="69">
        <v>2312</v>
      </c>
      <c r="G16335" s="69" t="s">
        <v>1948</v>
      </c>
    </row>
    <row r="16336" spans="1:7" ht="14.4">
      <c r="A16336" s="27" t="str">
        <f>VLOOKUP(C16336,'user list'!A:B,2,0)</f>
        <v>OCM</v>
      </c>
      <c r="B16336" s="172">
        <v>45821.600636574076</v>
      </c>
      <c r="C16336" s="69" t="s">
        <v>232</v>
      </c>
      <c r="D16336" s="69" t="s">
        <v>1937</v>
      </c>
      <c r="E16336" s="69" t="s">
        <v>2029</v>
      </c>
      <c r="F16336" s="69">
        <v>2283</v>
      </c>
      <c r="G16336" s="69" t="s">
        <v>1939</v>
      </c>
    </row>
    <row r="16337" spans="1:7" ht="14.4">
      <c r="A16337" s="27" t="str">
        <f>VLOOKUP(C16337,'user list'!A:B,2,0)</f>
        <v>OCM</v>
      </c>
      <c r="B16337" s="172">
        <v>45821.600740740738</v>
      </c>
      <c r="C16337" s="69" t="s">
        <v>232</v>
      </c>
      <c r="D16337" s="69" t="s">
        <v>1937</v>
      </c>
      <c r="E16337" s="69" t="s">
        <v>2029</v>
      </c>
      <c r="F16337" s="69">
        <v>2283</v>
      </c>
      <c r="G16337" s="69" t="s">
        <v>1947</v>
      </c>
    </row>
    <row r="16338" spans="1:7" ht="14.4">
      <c r="A16338" s="27" t="str">
        <f>VLOOKUP(C16338,'user list'!A:B,2,0)</f>
        <v>OCM</v>
      </c>
      <c r="B16338" s="172">
        <v>45821.600740740738</v>
      </c>
      <c r="C16338" s="69" t="s">
        <v>232</v>
      </c>
      <c r="D16338" s="69" t="s">
        <v>1937</v>
      </c>
      <c r="E16338" s="69" t="s">
        <v>2029</v>
      </c>
      <c r="F16338" s="69">
        <v>2283</v>
      </c>
      <c r="G16338" s="69" t="s">
        <v>1948</v>
      </c>
    </row>
    <row r="16339" spans="1:7" ht="14.4">
      <c r="A16339" s="27" t="str">
        <f>VLOOKUP(C16339,'user list'!A:B,2,0)</f>
        <v>OCM</v>
      </c>
      <c r="B16339" s="172">
        <v>45821.600740740738</v>
      </c>
      <c r="C16339" s="69" t="s">
        <v>232</v>
      </c>
      <c r="D16339" s="69" t="s">
        <v>1937</v>
      </c>
      <c r="E16339" s="69" t="s">
        <v>2029</v>
      </c>
      <c r="F16339" s="69">
        <v>2283</v>
      </c>
      <c r="G16339" s="69" t="s">
        <v>1939</v>
      </c>
    </row>
    <row r="16340" spans="1:7" ht="14.4">
      <c r="A16340" s="27" t="str">
        <f>VLOOKUP(C16340,'user list'!A:B,2,0)</f>
        <v>Admin</v>
      </c>
      <c r="B16340" s="172">
        <v>45821.600740740738</v>
      </c>
      <c r="C16340" s="69" t="s">
        <v>186</v>
      </c>
      <c r="D16340" s="69" t="s">
        <v>1937</v>
      </c>
      <c r="E16340" s="69" t="s">
        <v>2029</v>
      </c>
      <c r="F16340" s="69">
        <v>2283</v>
      </c>
      <c r="G16340" s="69" t="s">
        <v>1948</v>
      </c>
    </row>
    <row r="16341" spans="1:7" ht="14.4">
      <c r="A16341" s="27" t="str">
        <f>VLOOKUP(C16341,'user list'!A:B,2,0)</f>
        <v>OCM</v>
      </c>
      <c r="B16341" s="172">
        <v>45821.600914351853</v>
      </c>
      <c r="C16341" s="69" t="s">
        <v>235</v>
      </c>
      <c r="D16341" s="69" t="s">
        <v>1937</v>
      </c>
      <c r="E16341" s="69" t="s">
        <v>2817</v>
      </c>
      <c r="F16341" s="69">
        <v>2292</v>
      </c>
      <c r="G16341" s="69" t="s">
        <v>1947</v>
      </c>
    </row>
    <row r="16342" spans="1:7" ht="14.4">
      <c r="A16342" s="27" t="str">
        <f>VLOOKUP(C16342,'user list'!A:B,2,0)</f>
        <v>OCM</v>
      </c>
      <c r="B16342" s="172">
        <v>45821.600914351853</v>
      </c>
      <c r="C16342" s="69" t="s">
        <v>235</v>
      </c>
      <c r="D16342" s="69" t="s">
        <v>1937</v>
      </c>
      <c r="E16342" s="69" t="s">
        <v>2817</v>
      </c>
      <c r="F16342" s="69">
        <v>2292</v>
      </c>
      <c r="G16342" s="69" t="s">
        <v>1948</v>
      </c>
    </row>
    <row r="16343" spans="1:7" ht="14.4">
      <c r="A16343" s="27" t="str">
        <f>VLOOKUP(C16343,'user list'!A:B,2,0)</f>
        <v>Admin</v>
      </c>
      <c r="B16343" s="172">
        <v>45821.600914351853</v>
      </c>
      <c r="C16343" s="69" t="s">
        <v>186</v>
      </c>
      <c r="D16343" s="69" t="s">
        <v>1937</v>
      </c>
      <c r="E16343" s="69" t="s">
        <v>2817</v>
      </c>
      <c r="F16343" s="69">
        <v>2292</v>
      </c>
      <c r="G16343" s="69" t="s">
        <v>1948</v>
      </c>
    </row>
    <row r="16344" spans="1:7" ht="14.4">
      <c r="A16344" s="27" t="str">
        <f>VLOOKUP(C16344,'user list'!A:B,2,0)</f>
        <v>OCM</v>
      </c>
      <c r="B16344" s="172">
        <v>45821.600972222222</v>
      </c>
      <c r="C16344" s="69" t="s">
        <v>235</v>
      </c>
      <c r="D16344" s="69" t="s">
        <v>1937</v>
      </c>
      <c r="E16344" s="69" t="s">
        <v>2041</v>
      </c>
      <c r="F16344" s="69">
        <v>2293</v>
      </c>
      <c r="G16344" s="69" t="s">
        <v>1939</v>
      </c>
    </row>
    <row r="16345" spans="1:7" ht="14.4">
      <c r="A16345" s="27" t="str">
        <f>VLOOKUP(C16345,'user list'!A:B,2,0)</f>
        <v>OCM</v>
      </c>
      <c r="B16345" s="172">
        <v>45821.600972222222</v>
      </c>
      <c r="C16345" s="69" t="s">
        <v>235</v>
      </c>
      <c r="D16345" s="69" t="s">
        <v>1937</v>
      </c>
      <c r="E16345" s="69" t="s">
        <v>2041</v>
      </c>
      <c r="F16345" s="69">
        <v>2293</v>
      </c>
      <c r="G16345" s="69" t="s">
        <v>1939</v>
      </c>
    </row>
    <row r="16346" spans="1:7" ht="14.4">
      <c r="A16346" s="27" t="str">
        <f>VLOOKUP(C16346,'user list'!A:B,2,0)</f>
        <v>OCM</v>
      </c>
      <c r="B16346" s="172">
        <v>45821.600983796299</v>
      </c>
      <c r="C16346" s="69" t="s">
        <v>232</v>
      </c>
      <c r="D16346" s="69" t="s">
        <v>1937</v>
      </c>
      <c r="E16346" s="69" t="s">
        <v>2686</v>
      </c>
      <c r="F16346" s="69">
        <v>2108</v>
      </c>
      <c r="G16346" s="69" t="s">
        <v>1939</v>
      </c>
    </row>
    <row r="16347" spans="1:7" ht="14.4">
      <c r="A16347" s="27" t="str">
        <f>VLOOKUP(C16347,'user list'!A:B,2,0)</f>
        <v>OCM</v>
      </c>
      <c r="B16347" s="172">
        <v>45821.601053240738</v>
      </c>
      <c r="C16347" s="69" t="s">
        <v>240</v>
      </c>
      <c r="D16347" s="69" t="s">
        <v>1937</v>
      </c>
      <c r="E16347" s="69" t="s">
        <v>2049</v>
      </c>
      <c r="F16347" s="69">
        <v>2312</v>
      </c>
      <c r="G16347" s="69" t="s">
        <v>1939</v>
      </c>
    </row>
    <row r="16348" spans="1:7" ht="14.4">
      <c r="A16348" s="27" t="str">
        <f>VLOOKUP(C16348,'user list'!A:B,2,0)</f>
        <v>OCM</v>
      </c>
      <c r="B16348" s="172">
        <v>45821.601064814815</v>
      </c>
      <c r="C16348" s="69" t="s">
        <v>240</v>
      </c>
      <c r="D16348" s="69" t="s">
        <v>1937</v>
      </c>
      <c r="E16348" s="69" t="s">
        <v>2049</v>
      </c>
      <c r="F16348" s="69">
        <v>2312</v>
      </c>
      <c r="G16348" s="69" t="s">
        <v>1939</v>
      </c>
    </row>
    <row r="16349" spans="1:7" ht="14.4">
      <c r="A16349" s="27" t="str">
        <f>VLOOKUP(C16349,'user list'!A:B,2,0)</f>
        <v>OCM</v>
      </c>
      <c r="B16349" s="172">
        <v>45821.601458333331</v>
      </c>
      <c r="C16349" s="69" t="s">
        <v>232</v>
      </c>
      <c r="D16349" s="69" t="s">
        <v>1937</v>
      </c>
      <c r="E16349" s="69" t="s">
        <v>2686</v>
      </c>
      <c r="F16349" s="69">
        <v>2108</v>
      </c>
      <c r="G16349" s="69" t="s">
        <v>1947</v>
      </c>
    </row>
    <row r="16350" spans="1:7" ht="14.4">
      <c r="A16350" s="27" t="str">
        <f>VLOOKUP(C16350,'user list'!A:B,2,0)</f>
        <v>OCM</v>
      </c>
      <c r="B16350" s="172">
        <v>45821.601458333331</v>
      </c>
      <c r="C16350" s="69" t="s">
        <v>232</v>
      </c>
      <c r="D16350" s="69" t="s">
        <v>1937</v>
      </c>
      <c r="E16350" s="69" t="s">
        <v>2686</v>
      </c>
      <c r="F16350" s="69">
        <v>2108</v>
      </c>
      <c r="G16350" s="69" t="s">
        <v>1948</v>
      </c>
    </row>
    <row r="16351" spans="1:7" ht="14.4">
      <c r="A16351" s="27" t="str">
        <f>VLOOKUP(C16351,'user list'!A:B,2,0)</f>
        <v>OCM</v>
      </c>
      <c r="B16351" s="172">
        <v>45821.601458333331</v>
      </c>
      <c r="C16351" s="69" t="s">
        <v>232</v>
      </c>
      <c r="D16351" s="69" t="s">
        <v>1937</v>
      </c>
      <c r="E16351" s="69" t="s">
        <v>2686</v>
      </c>
      <c r="F16351" s="69">
        <v>2108</v>
      </c>
      <c r="G16351" s="69" t="s">
        <v>1939</v>
      </c>
    </row>
    <row r="16352" spans="1:7" ht="14.4">
      <c r="A16352" s="27" t="str">
        <f>VLOOKUP(C16352,'user list'!A:B,2,0)</f>
        <v>Admin</v>
      </c>
      <c r="B16352" s="172">
        <v>45821.601458333331</v>
      </c>
      <c r="C16352" s="69" t="s">
        <v>186</v>
      </c>
      <c r="D16352" s="69" t="s">
        <v>1937</v>
      </c>
      <c r="E16352" s="69" t="s">
        <v>2686</v>
      </c>
      <c r="F16352" s="69">
        <v>2108</v>
      </c>
      <c r="G16352" s="69" t="s">
        <v>1948</v>
      </c>
    </row>
    <row r="16353" spans="1:7" ht="14.4">
      <c r="A16353" s="27" t="str">
        <f>VLOOKUP(C16353,'user list'!A:B,2,0)</f>
        <v>OCM</v>
      </c>
      <c r="B16353" s="172">
        <v>45821.601493055554</v>
      </c>
      <c r="C16353" s="69" t="s">
        <v>235</v>
      </c>
      <c r="D16353" s="69" t="s">
        <v>1937</v>
      </c>
      <c r="E16353" s="69" t="s">
        <v>2473</v>
      </c>
      <c r="F16353" s="69">
        <v>2310</v>
      </c>
      <c r="G16353" s="69" t="s">
        <v>1939</v>
      </c>
    </row>
    <row r="16354" spans="1:7" ht="14.4">
      <c r="A16354" s="27" t="str">
        <f>VLOOKUP(C16354,'user list'!A:B,2,0)</f>
        <v>OCM</v>
      </c>
      <c r="B16354" s="172">
        <v>45821.601504629631</v>
      </c>
      <c r="C16354" s="69" t="s">
        <v>235</v>
      </c>
      <c r="D16354" s="69" t="s">
        <v>1937</v>
      </c>
      <c r="E16354" s="69" t="s">
        <v>2473</v>
      </c>
      <c r="F16354" s="69">
        <v>2310</v>
      </c>
      <c r="G16354" s="69" t="s">
        <v>1939</v>
      </c>
    </row>
    <row r="16355" spans="1:7" ht="14.4">
      <c r="A16355" s="27" t="str">
        <f>VLOOKUP(C16355,'user list'!A:B,2,0)</f>
        <v>OCM</v>
      </c>
      <c r="B16355" s="172">
        <v>45821.6015162037</v>
      </c>
      <c r="C16355" s="69" t="s">
        <v>232</v>
      </c>
      <c r="D16355" s="69" t="s">
        <v>1937</v>
      </c>
      <c r="E16355" s="69" t="s">
        <v>2817</v>
      </c>
      <c r="F16355" s="69">
        <v>2292</v>
      </c>
      <c r="G16355" s="69" t="s">
        <v>1939</v>
      </c>
    </row>
    <row r="16356" spans="1:7" ht="14.4">
      <c r="A16356" s="27" t="str">
        <f>VLOOKUP(C16356,'user list'!A:B,2,0)</f>
        <v>OCM</v>
      </c>
      <c r="B16356" s="172">
        <v>45821.601539351854</v>
      </c>
      <c r="C16356" s="69" t="s">
        <v>235</v>
      </c>
      <c r="D16356" s="69" t="s">
        <v>1937</v>
      </c>
      <c r="E16356" s="69" t="s">
        <v>1989</v>
      </c>
      <c r="F16356" s="69">
        <v>2282</v>
      </c>
      <c r="G16356" s="69" t="s">
        <v>1939</v>
      </c>
    </row>
    <row r="16357" spans="1:7" ht="14.4">
      <c r="A16357" s="27" t="str">
        <f>VLOOKUP(C16357,'user list'!A:B,2,0)</f>
        <v>OCM</v>
      </c>
      <c r="B16357" s="172">
        <v>45821.601539351854</v>
      </c>
      <c r="C16357" s="69" t="s">
        <v>235</v>
      </c>
      <c r="D16357" s="69" t="s">
        <v>1937</v>
      </c>
      <c r="E16357" s="69" t="s">
        <v>1989</v>
      </c>
      <c r="F16357" s="69">
        <v>2282</v>
      </c>
      <c r="G16357" s="69" t="s">
        <v>1939</v>
      </c>
    </row>
    <row r="16358" spans="1:7" ht="14.4">
      <c r="A16358" s="27" t="str">
        <f>VLOOKUP(C16358,'user list'!A:B,2,0)</f>
        <v>OCM</v>
      </c>
      <c r="B16358" s="172">
        <v>45821.601759259262</v>
      </c>
      <c r="C16358" s="69" t="s">
        <v>235</v>
      </c>
      <c r="D16358" s="69" t="s">
        <v>1937</v>
      </c>
      <c r="E16358" s="69" t="s">
        <v>2481</v>
      </c>
      <c r="F16358" s="69">
        <v>2294</v>
      </c>
      <c r="G16358" s="69" t="s">
        <v>1939</v>
      </c>
    </row>
    <row r="16359" spans="1:7" ht="14.4">
      <c r="A16359" s="27" t="str">
        <f>VLOOKUP(C16359,'user list'!A:B,2,0)</f>
        <v>OCM</v>
      </c>
      <c r="B16359" s="172">
        <v>45821.601770833331</v>
      </c>
      <c r="C16359" s="69" t="s">
        <v>235</v>
      </c>
      <c r="D16359" s="69" t="s">
        <v>1937</v>
      </c>
      <c r="E16359" s="69" t="s">
        <v>2481</v>
      </c>
      <c r="F16359" s="69">
        <v>2294</v>
      </c>
      <c r="G16359" s="69" t="s">
        <v>1939</v>
      </c>
    </row>
    <row r="16360" spans="1:7" ht="14.4">
      <c r="A16360" s="27" t="str">
        <f>VLOOKUP(C16360,'user list'!A:B,2,0)</f>
        <v>OCM</v>
      </c>
      <c r="B16360" s="172">
        <v>45821.601863425924</v>
      </c>
      <c r="C16360" s="69" t="s">
        <v>232</v>
      </c>
      <c r="D16360" s="69" t="s">
        <v>1937</v>
      </c>
      <c r="E16360" s="69" t="s">
        <v>2817</v>
      </c>
      <c r="F16360" s="69">
        <v>2292</v>
      </c>
      <c r="G16360" s="69" t="s">
        <v>1947</v>
      </c>
    </row>
    <row r="16361" spans="1:7" ht="14.4">
      <c r="A16361" s="27" t="str">
        <f>VLOOKUP(C16361,'user list'!A:B,2,0)</f>
        <v>OCM</v>
      </c>
      <c r="B16361" s="172">
        <v>45821.601863425924</v>
      </c>
      <c r="C16361" s="69" t="s">
        <v>232</v>
      </c>
      <c r="D16361" s="69" t="s">
        <v>1937</v>
      </c>
      <c r="E16361" s="69" t="s">
        <v>2817</v>
      </c>
      <c r="F16361" s="69">
        <v>2292</v>
      </c>
      <c r="G16361" s="69" t="s">
        <v>1948</v>
      </c>
    </row>
    <row r="16362" spans="1:7" ht="14.4">
      <c r="A16362" s="27" t="str">
        <f>VLOOKUP(C16362,'user list'!A:B,2,0)</f>
        <v>OCM</v>
      </c>
      <c r="B16362" s="172">
        <v>45821.601863425924</v>
      </c>
      <c r="C16362" s="69" t="s">
        <v>232</v>
      </c>
      <c r="D16362" s="69" t="s">
        <v>1937</v>
      </c>
      <c r="E16362" s="69" t="s">
        <v>2817</v>
      </c>
      <c r="F16362" s="69">
        <v>2292</v>
      </c>
      <c r="G16362" s="69" t="s">
        <v>1939</v>
      </c>
    </row>
    <row r="16363" spans="1:7" ht="14.4">
      <c r="A16363" s="27" t="str">
        <f>VLOOKUP(C16363,'user list'!A:B,2,0)</f>
        <v>Admin</v>
      </c>
      <c r="B16363" s="172">
        <v>45821.601863425924</v>
      </c>
      <c r="C16363" s="69" t="s">
        <v>186</v>
      </c>
      <c r="D16363" s="69" t="s">
        <v>1937</v>
      </c>
      <c r="E16363" s="69" t="s">
        <v>2817</v>
      </c>
      <c r="F16363" s="69">
        <v>2292</v>
      </c>
      <c r="G16363" s="69" t="s">
        <v>1948</v>
      </c>
    </row>
    <row r="16364" spans="1:7" ht="14.4">
      <c r="A16364" s="27" t="str">
        <f>VLOOKUP(C16364,'user list'!A:B,2,0)</f>
        <v>OCM</v>
      </c>
      <c r="B16364" s="172">
        <v>45821.602337962962</v>
      </c>
      <c r="C16364" s="69" t="s">
        <v>235</v>
      </c>
      <c r="D16364" s="69" t="s">
        <v>1937</v>
      </c>
      <c r="E16364" s="69" t="s">
        <v>2481</v>
      </c>
      <c r="F16364" s="69">
        <v>2294</v>
      </c>
      <c r="G16364" s="69" t="s">
        <v>1947</v>
      </c>
    </row>
    <row r="16365" spans="1:7" ht="14.4">
      <c r="A16365" s="27" t="str">
        <f>VLOOKUP(C16365,'user list'!A:B,2,0)</f>
        <v>OCM</v>
      </c>
      <c r="B16365" s="172">
        <v>45821.602337962962</v>
      </c>
      <c r="C16365" s="69" t="s">
        <v>235</v>
      </c>
      <c r="D16365" s="69" t="s">
        <v>1937</v>
      </c>
      <c r="E16365" s="69" t="s">
        <v>2481</v>
      </c>
      <c r="F16365" s="69">
        <v>2294</v>
      </c>
      <c r="G16365" s="69" t="s">
        <v>1948</v>
      </c>
    </row>
    <row r="16366" spans="1:7" ht="14.4">
      <c r="A16366" s="27" t="str">
        <f>VLOOKUP(C16366,'user list'!A:B,2,0)</f>
        <v>OCM</v>
      </c>
      <c r="B16366" s="172">
        <v>45821.602337962962</v>
      </c>
      <c r="C16366" s="69" t="s">
        <v>235</v>
      </c>
      <c r="D16366" s="69" t="s">
        <v>1937</v>
      </c>
      <c r="E16366" s="69" t="s">
        <v>2049</v>
      </c>
      <c r="F16366" s="69">
        <v>2312</v>
      </c>
      <c r="G16366" s="69" t="s">
        <v>1939</v>
      </c>
    </row>
    <row r="16367" spans="1:7" ht="14.4">
      <c r="A16367" s="27" t="str">
        <f>VLOOKUP(C16367,'user list'!A:B,2,0)</f>
        <v>Admin</v>
      </c>
      <c r="B16367" s="172">
        <v>45821.602349537039</v>
      </c>
      <c r="C16367" s="69" t="s">
        <v>186</v>
      </c>
      <c r="D16367" s="69" t="s">
        <v>1937</v>
      </c>
      <c r="E16367" s="69" t="s">
        <v>2481</v>
      </c>
      <c r="F16367" s="69">
        <v>2294</v>
      </c>
      <c r="G16367" s="69" t="s">
        <v>1948</v>
      </c>
    </row>
    <row r="16368" spans="1:7" ht="14.4">
      <c r="A16368" s="27" t="str">
        <f>VLOOKUP(C16368,'user list'!A:B,2,0)</f>
        <v>OCM</v>
      </c>
      <c r="B16368" s="172">
        <v>45821.602349537039</v>
      </c>
      <c r="C16368" s="69" t="s">
        <v>235</v>
      </c>
      <c r="D16368" s="69" t="s">
        <v>1937</v>
      </c>
      <c r="E16368" s="69" t="s">
        <v>2049</v>
      </c>
      <c r="F16368" s="69">
        <v>2312</v>
      </c>
      <c r="G16368" s="69" t="s">
        <v>1939</v>
      </c>
    </row>
    <row r="16369" spans="1:7" ht="14.4">
      <c r="A16369" s="27" t="str">
        <f>VLOOKUP(C16369,'user list'!A:B,2,0)</f>
        <v>DOE</v>
      </c>
      <c r="B16369" s="172">
        <v>45821.602673611109</v>
      </c>
      <c r="C16369" s="69" t="s">
        <v>212</v>
      </c>
      <c r="D16369" s="69" t="s">
        <v>1937</v>
      </c>
      <c r="E16369" s="69" t="s">
        <v>2833</v>
      </c>
      <c r="F16369" s="69">
        <v>2313</v>
      </c>
      <c r="G16369" s="69" t="s">
        <v>2440</v>
      </c>
    </row>
    <row r="16370" spans="1:7" ht="14.4">
      <c r="A16370" s="27" t="str">
        <f>VLOOKUP(C16370,'user list'!A:B,2,0)</f>
        <v>Admin</v>
      </c>
      <c r="B16370" s="172">
        <v>45821.602685185186</v>
      </c>
      <c r="C16370" s="69" t="s">
        <v>186</v>
      </c>
      <c r="D16370" s="69" t="s">
        <v>1937</v>
      </c>
      <c r="E16370" s="69" t="s">
        <v>2833</v>
      </c>
      <c r="F16370" s="69">
        <v>2313</v>
      </c>
      <c r="G16370" s="69" t="s">
        <v>1948</v>
      </c>
    </row>
    <row r="16371" spans="1:7" ht="14.4">
      <c r="A16371" s="27" t="str">
        <f>VLOOKUP(C16371,'user list'!A:B,2,0)</f>
        <v>Admin</v>
      </c>
      <c r="B16371" s="172">
        <v>45821.602685185186</v>
      </c>
      <c r="C16371" s="69" t="s">
        <v>186</v>
      </c>
      <c r="D16371" s="69" t="s">
        <v>1937</v>
      </c>
      <c r="E16371" s="69" t="s">
        <v>2833</v>
      </c>
      <c r="F16371" s="69">
        <v>2313</v>
      </c>
      <c r="G16371" s="69" t="s">
        <v>1948</v>
      </c>
    </row>
    <row r="16372" spans="1:7" ht="14.4">
      <c r="A16372" s="27" t="str">
        <f>VLOOKUP(C16372,'user list'!A:B,2,0)</f>
        <v>Admin</v>
      </c>
      <c r="B16372" s="172">
        <v>45821.602685185186</v>
      </c>
      <c r="C16372" s="69" t="s">
        <v>186</v>
      </c>
      <c r="D16372" s="69" t="s">
        <v>1937</v>
      </c>
      <c r="E16372" s="69" t="s">
        <v>2833</v>
      </c>
      <c r="F16372" s="69">
        <v>2313</v>
      </c>
      <c r="G16372" s="69" t="s">
        <v>1948</v>
      </c>
    </row>
    <row r="16373" spans="1:7" ht="14.4">
      <c r="A16373" s="27" t="str">
        <f>VLOOKUP(C16373,'user list'!A:B,2,0)</f>
        <v>Admin</v>
      </c>
      <c r="B16373" s="172">
        <v>45821.602685185186</v>
      </c>
      <c r="C16373" s="69" t="s">
        <v>186</v>
      </c>
      <c r="D16373" s="69" t="s">
        <v>1937</v>
      </c>
      <c r="E16373" s="69" t="s">
        <v>2833</v>
      </c>
      <c r="F16373" s="69">
        <v>2313</v>
      </c>
      <c r="G16373" s="69" t="s">
        <v>1947</v>
      </c>
    </row>
    <row r="16374" spans="1:7" ht="14.4">
      <c r="A16374" s="27" t="str">
        <f>VLOOKUP(C16374,'user list'!A:B,2,0)</f>
        <v>QCYDO</v>
      </c>
      <c r="B16374" s="172">
        <v>45821.604525462964</v>
      </c>
      <c r="C16374" s="69" t="s">
        <v>270</v>
      </c>
      <c r="D16374" s="69" t="s">
        <v>1937</v>
      </c>
      <c r="E16374" s="69" t="s">
        <v>2466</v>
      </c>
      <c r="F16374" s="69">
        <v>1769</v>
      </c>
      <c r="G16374" s="69" t="s">
        <v>1939</v>
      </c>
    </row>
    <row r="16375" spans="1:7" ht="14.4">
      <c r="A16375" s="27" t="str">
        <f>VLOOKUP(C16375,'user list'!A:B,2,0)</f>
        <v>QCYDO</v>
      </c>
      <c r="B16375" s="172">
        <v>45821.604664351849</v>
      </c>
      <c r="C16375" s="69" t="s">
        <v>270</v>
      </c>
      <c r="D16375" s="69" t="s">
        <v>1937</v>
      </c>
      <c r="E16375" s="69" t="s">
        <v>2476</v>
      </c>
      <c r="F16375" s="69">
        <v>1790</v>
      </c>
      <c r="G16375" s="69" t="s">
        <v>1939</v>
      </c>
    </row>
    <row r="16376" spans="1:7" ht="14.4">
      <c r="A16376" s="27" t="str">
        <f>VLOOKUP(C16376,'user list'!A:B,2,0)</f>
        <v>QCYDO</v>
      </c>
      <c r="B16376" s="172">
        <v>45821.604687500003</v>
      </c>
      <c r="C16376" s="69" t="s">
        <v>270</v>
      </c>
      <c r="D16376" s="69" t="s">
        <v>1937</v>
      </c>
      <c r="E16376" s="69" t="s">
        <v>2466</v>
      </c>
      <c r="F16376" s="69">
        <v>1769</v>
      </c>
      <c r="G16376" s="69" t="s">
        <v>1939</v>
      </c>
    </row>
    <row r="16377" spans="1:7" ht="14.4">
      <c r="A16377" s="27" t="str">
        <f>VLOOKUP(C16377,'user list'!A:B,2,0)</f>
        <v>QCYDO</v>
      </c>
      <c r="B16377" s="172">
        <v>45821.604699074072</v>
      </c>
      <c r="C16377" s="69" t="s">
        <v>270</v>
      </c>
      <c r="D16377" s="69" t="s">
        <v>1937</v>
      </c>
      <c r="E16377" s="69" t="s">
        <v>43</v>
      </c>
      <c r="F16377" s="69">
        <v>1783</v>
      </c>
      <c r="G16377" s="69" t="s">
        <v>1939</v>
      </c>
    </row>
    <row r="16378" spans="1:7" ht="14.4">
      <c r="A16378" s="27" t="str">
        <f>VLOOKUP(C16378,'user list'!A:B,2,0)</f>
        <v>HCDRD</v>
      </c>
      <c r="B16378" s="172">
        <v>45821.60533564815</v>
      </c>
      <c r="C16378" s="69" t="s">
        <v>216</v>
      </c>
      <c r="D16378" s="69" t="s">
        <v>1937</v>
      </c>
      <c r="E16378" s="69" t="s">
        <v>2825</v>
      </c>
      <c r="F16378" s="69">
        <v>2303</v>
      </c>
      <c r="G16378" s="69" t="s">
        <v>1939</v>
      </c>
    </row>
    <row r="16379" spans="1:7" ht="14.4">
      <c r="A16379" s="27" t="str">
        <f>VLOOKUP(C16379,'user list'!A:B,2,0)</f>
        <v>OCM</v>
      </c>
      <c r="B16379" s="172">
        <v>45821.605717592596</v>
      </c>
      <c r="C16379" s="69" t="s">
        <v>240</v>
      </c>
      <c r="D16379" s="69" t="s">
        <v>1937</v>
      </c>
      <c r="E16379" s="69" t="s">
        <v>2049</v>
      </c>
      <c r="F16379" s="69">
        <v>2312</v>
      </c>
      <c r="G16379" s="69" t="s">
        <v>1947</v>
      </c>
    </row>
    <row r="16380" spans="1:7" ht="14.4">
      <c r="A16380" s="27" t="str">
        <f>VLOOKUP(C16380,'user list'!A:B,2,0)</f>
        <v>OCM</v>
      </c>
      <c r="B16380" s="172">
        <v>45821.605717592596</v>
      </c>
      <c r="C16380" s="69" t="s">
        <v>240</v>
      </c>
      <c r="D16380" s="69" t="s">
        <v>1937</v>
      </c>
      <c r="E16380" s="69" t="s">
        <v>2049</v>
      </c>
      <c r="F16380" s="69">
        <v>2312</v>
      </c>
      <c r="G16380" s="69" t="s">
        <v>1948</v>
      </c>
    </row>
    <row r="16381" spans="1:7" ht="14.4">
      <c r="A16381" s="27" t="str">
        <f>VLOOKUP(C16381,'user list'!A:B,2,0)</f>
        <v>OCM</v>
      </c>
      <c r="B16381" s="172">
        <v>45821.605717592596</v>
      </c>
      <c r="C16381" s="69" t="s">
        <v>235</v>
      </c>
      <c r="D16381" s="69" t="s">
        <v>1937</v>
      </c>
      <c r="E16381" s="69" t="s">
        <v>2049</v>
      </c>
      <c r="F16381" s="69">
        <v>2312</v>
      </c>
      <c r="G16381" s="69" t="s">
        <v>1939</v>
      </c>
    </row>
    <row r="16382" spans="1:7" ht="14.4">
      <c r="A16382" s="27" t="str">
        <f>VLOOKUP(C16382,'user list'!A:B,2,0)</f>
        <v>OCM</v>
      </c>
      <c r="B16382" s="172">
        <v>45821.605717592596</v>
      </c>
      <c r="C16382" s="69" t="s">
        <v>235</v>
      </c>
      <c r="D16382" s="69" t="s">
        <v>1937</v>
      </c>
      <c r="E16382" s="69" t="s">
        <v>2047</v>
      </c>
      <c r="F16382" s="69">
        <v>2288</v>
      </c>
      <c r="G16382" s="69" t="s">
        <v>1939</v>
      </c>
    </row>
    <row r="16383" spans="1:7" ht="14.4">
      <c r="A16383" s="27" t="str">
        <f>VLOOKUP(C16383,'user list'!A:B,2,0)</f>
        <v>OCM</v>
      </c>
      <c r="B16383" s="172">
        <v>45821.605717592596</v>
      </c>
      <c r="C16383" s="69" t="s">
        <v>235</v>
      </c>
      <c r="D16383" s="69" t="s">
        <v>1937</v>
      </c>
      <c r="E16383" s="69" t="s">
        <v>2047</v>
      </c>
      <c r="F16383" s="69">
        <v>2288</v>
      </c>
      <c r="G16383" s="69" t="s">
        <v>1939</v>
      </c>
    </row>
    <row r="16384" spans="1:7" ht="14.4">
      <c r="A16384" s="27" t="str">
        <f>VLOOKUP(C16384,'user list'!A:B,2,0)</f>
        <v>Admin</v>
      </c>
      <c r="B16384" s="172">
        <v>45821.605729166666</v>
      </c>
      <c r="C16384" s="69" t="s">
        <v>186</v>
      </c>
      <c r="D16384" s="69" t="s">
        <v>1937</v>
      </c>
      <c r="E16384" s="69" t="s">
        <v>2049</v>
      </c>
      <c r="F16384" s="69">
        <v>2312</v>
      </c>
      <c r="G16384" s="69" t="s">
        <v>1948</v>
      </c>
    </row>
    <row r="16385" spans="1:7" ht="14.4">
      <c r="A16385" s="27" t="str">
        <f>VLOOKUP(C16385,'user list'!A:B,2,0)</f>
        <v>CTO</v>
      </c>
      <c r="B16385" s="172">
        <v>45821.606562499997</v>
      </c>
      <c r="C16385" s="69" t="s">
        <v>207</v>
      </c>
      <c r="D16385" s="69" t="s">
        <v>1937</v>
      </c>
      <c r="E16385" s="69" t="s">
        <v>2578</v>
      </c>
      <c r="F16385" s="69">
        <v>1949</v>
      </c>
      <c r="G16385" s="69" t="s">
        <v>1939</v>
      </c>
    </row>
    <row r="16386" spans="1:7" ht="14.4">
      <c r="A16386" s="27" t="str">
        <f>VLOOKUP(C16386,'user list'!A:B,2,0)</f>
        <v>CTO</v>
      </c>
      <c r="B16386" s="172">
        <v>45821.606770833336</v>
      </c>
      <c r="C16386" s="69" t="s">
        <v>207</v>
      </c>
      <c r="D16386" s="69" t="s">
        <v>1937</v>
      </c>
      <c r="E16386" s="69" t="s">
        <v>2578</v>
      </c>
      <c r="F16386" s="69">
        <v>1949</v>
      </c>
      <c r="G16386" s="69" t="s">
        <v>1939</v>
      </c>
    </row>
    <row r="16387" spans="1:7" ht="14.4">
      <c r="A16387" s="27" t="str">
        <f>VLOOKUP(C16387,'user list'!A:B,2,0)</f>
        <v>Admin</v>
      </c>
      <c r="B16387" s="172">
        <v>45821.607291666667</v>
      </c>
      <c r="C16387" s="69" t="s">
        <v>186</v>
      </c>
      <c r="D16387" s="69" t="s">
        <v>1937</v>
      </c>
      <c r="E16387" s="69" t="s">
        <v>2049</v>
      </c>
      <c r="F16387" s="69">
        <v>2312</v>
      </c>
      <c r="G16387" s="69" t="s">
        <v>1948</v>
      </c>
    </row>
    <row r="16388" spans="1:7" ht="14.4">
      <c r="A16388" s="27" t="str">
        <f>VLOOKUP(C16388,'user list'!A:B,2,0)</f>
        <v>QCYDO</v>
      </c>
      <c r="B16388" s="172">
        <v>45821.607523148145</v>
      </c>
      <c r="C16388" s="69" t="s">
        <v>270</v>
      </c>
      <c r="D16388" s="69" t="s">
        <v>1937</v>
      </c>
      <c r="E16388" s="69" t="s">
        <v>43</v>
      </c>
      <c r="F16388" s="69">
        <v>1784</v>
      </c>
      <c r="G16388" s="69" t="s">
        <v>1939</v>
      </c>
    </row>
    <row r="16389" spans="1:7" ht="14.4">
      <c r="A16389" s="27" t="str">
        <f>VLOOKUP(C16389,'user list'!A:B,2,0)</f>
        <v>OCM</v>
      </c>
      <c r="B16389" s="172">
        <v>45821.608020833337</v>
      </c>
      <c r="C16389" s="69" t="s">
        <v>240</v>
      </c>
      <c r="D16389" s="69" t="s">
        <v>1937</v>
      </c>
      <c r="E16389" s="69" t="s">
        <v>2047</v>
      </c>
      <c r="F16389" s="69">
        <v>2288</v>
      </c>
      <c r="G16389" s="69" t="s">
        <v>1947</v>
      </c>
    </row>
    <row r="16390" spans="1:7" ht="14.4">
      <c r="A16390" s="27" t="str">
        <f>VLOOKUP(C16390,'user list'!A:B,2,0)</f>
        <v>OCM</v>
      </c>
      <c r="B16390" s="172">
        <v>45821.608020833337</v>
      </c>
      <c r="C16390" s="69" t="s">
        <v>240</v>
      </c>
      <c r="D16390" s="69" t="s">
        <v>1937</v>
      </c>
      <c r="E16390" s="69" t="s">
        <v>2047</v>
      </c>
      <c r="F16390" s="69">
        <v>2288</v>
      </c>
      <c r="G16390" s="69" t="s">
        <v>1948</v>
      </c>
    </row>
    <row r="16391" spans="1:7" ht="14.4">
      <c r="A16391" s="27" t="str">
        <f>VLOOKUP(C16391,'user list'!A:B,2,0)</f>
        <v>OCM</v>
      </c>
      <c r="B16391" s="172">
        <v>45821.608020833337</v>
      </c>
      <c r="C16391" s="69" t="s">
        <v>240</v>
      </c>
      <c r="D16391" s="69" t="s">
        <v>1937</v>
      </c>
      <c r="E16391" s="69" t="s">
        <v>2041</v>
      </c>
      <c r="F16391" s="69">
        <v>2293</v>
      </c>
      <c r="G16391" s="69" t="s">
        <v>1939</v>
      </c>
    </row>
    <row r="16392" spans="1:7" ht="14.4">
      <c r="A16392" s="27" t="str">
        <f>VLOOKUP(C16392,'user list'!A:B,2,0)</f>
        <v>Admin</v>
      </c>
      <c r="B16392" s="172">
        <v>45821.608020833337</v>
      </c>
      <c r="C16392" s="69" t="s">
        <v>186</v>
      </c>
      <c r="D16392" s="69" t="s">
        <v>1937</v>
      </c>
      <c r="E16392" s="69" t="s">
        <v>2047</v>
      </c>
      <c r="F16392" s="69">
        <v>2288</v>
      </c>
      <c r="G16392" s="69" t="s">
        <v>1948</v>
      </c>
    </row>
    <row r="16393" spans="1:7" ht="14.4">
      <c r="A16393" s="27" t="str">
        <f>VLOOKUP(C16393,'user list'!A:B,2,0)</f>
        <v>OCM</v>
      </c>
      <c r="B16393" s="172">
        <v>45821.608020833337</v>
      </c>
      <c r="C16393" s="69" t="s">
        <v>240</v>
      </c>
      <c r="D16393" s="69" t="s">
        <v>1937</v>
      </c>
      <c r="E16393" s="69" t="s">
        <v>2041</v>
      </c>
      <c r="F16393" s="69">
        <v>2293</v>
      </c>
      <c r="G16393" s="69" t="s">
        <v>1939</v>
      </c>
    </row>
    <row r="16394" spans="1:7" ht="14.4">
      <c r="A16394" s="27" t="str">
        <f>VLOOKUP(C16394,'user list'!A:B,2,0)</f>
        <v>HCDRD</v>
      </c>
      <c r="B16394" s="172">
        <v>45821.608726851853</v>
      </c>
      <c r="C16394" s="69" t="s">
        <v>216</v>
      </c>
      <c r="D16394" s="69" t="s">
        <v>1937</v>
      </c>
      <c r="E16394" s="69" t="s">
        <v>2825</v>
      </c>
      <c r="F16394" s="69">
        <v>2303</v>
      </c>
      <c r="G16394" s="69" t="s">
        <v>1947</v>
      </c>
    </row>
    <row r="16395" spans="1:7" ht="14.4">
      <c r="A16395" s="27" t="str">
        <f>VLOOKUP(C16395,'user list'!A:B,2,0)</f>
        <v>HCDRD</v>
      </c>
      <c r="B16395" s="172">
        <v>45821.608726851853</v>
      </c>
      <c r="C16395" s="69" t="s">
        <v>216</v>
      </c>
      <c r="D16395" s="69" t="s">
        <v>1937</v>
      </c>
      <c r="E16395" s="69" t="s">
        <v>2825</v>
      </c>
      <c r="F16395" s="69">
        <v>2303</v>
      </c>
      <c r="G16395" s="69" t="s">
        <v>1948</v>
      </c>
    </row>
    <row r="16396" spans="1:7" ht="14.4">
      <c r="A16396" s="27" t="str">
        <f>VLOOKUP(C16396,'user list'!A:B,2,0)</f>
        <v>HCDRD</v>
      </c>
      <c r="B16396" s="172">
        <v>45821.608726851853</v>
      </c>
      <c r="C16396" s="69" t="s">
        <v>216</v>
      </c>
      <c r="D16396" s="69" t="s">
        <v>1937</v>
      </c>
      <c r="E16396" s="69" t="s">
        <v>2825</v>
      </c>
      <c r="F16396" s="69">
        <v>2303</v>
      </c>
      <c r="G16396" s="69" t="s">
        <v>1939</v>
      </c>
    </row>
    <row r="16397" spans="1:7" ht="14.4">
      <c r="A16397" s="27" t="str">
        <f>VLOOKUP(C16397,'user list'!A:B,2,0)</f>
        <v>Admin</v>
      </c>
      <c r="B16397" s="172">
        <v>45821.608726851853</v>
      </c>
      <c r="C16397" s="69" t="s">
        <v>186</v>
      </c>
      <c r="D16397" s="69" t="s">
        <v>1937</v>
      </c>
      <c r="E16397" s="69" t="s">
        <v>2825</v>
      </c>
      <c r="F16397" s="69">
        <v>2303</v>
      </c>
      <c r="G16397" s="69" t="s">
        <v>1948</v>
      </c>
    </row>
    <row r="16398" spans="1:7" ht="14.4">
      <c r="A16398" s="27" t="str">
        <f>VLOOKUP(C16398,'user list'!A:B,2,0)</f>
        <v>HCDRD</v>
      </c>
      <c r="B16398" s="172">
        <v>45821.608796296299</v>
      </c>
      <c r="C16398" s="69" t="s">
        <v>216</v>
      </c>
      <c r="D16398" s="69" t="s">
        <v>1937</v>
      </c>
      <c r="E16398" s="69" t="s">
        <v>2809</v>
      </c>
      <c r="F16398" s="69">
        <v>2273</v>
      </c>
      <c r="G16398" s="69" t="s">
        <v>1947</v>
      </c>
    </row>
    <row r="16399" spans="1:7" ht="14.4">
      <c r="A16399" s="27" t="str">
        <f>VLOOKUP(C16399,'user list'!A:B,2,0)</f>
        <v>HCDRD</v>
      </c>
      <c r="B16399" s="172">
        <v>45821.608796296299</v>
      </c>
      <c r="C16399" s="69" t="s">
        <v>216</v>
      </c>
      <c r="D16399" s="69" t="s">
        <v>1937</v>
      </c>
      <c r="E16399" s="69" t="s">
        <v>2809</v>
      </c>
      <c r="F16399" s="69">
        <v>2273</v>
      </c>
      <c r="G16399" s="69" t="s">
        <v>1948</v>
      </c>
    </row>
    <row r="16400" spans="1:7" ht="14.4">
      <c r="A16400" s="27" t="str">
        <f>VLOOKUP(C16400,'user list'!A:B,2,0)</f>
        <v>HCDRD</v>
      </c>
      <c r="B16400" s="172">
        <v>45821.608796296299</v>
      </c>
      <c r="C16400" s="69" t="s">
        <v>216</v>
      </c>
      <c r="D16400" s="69" t="s">
        <v>1937</v>
      </c>
      <c r="E16400" s="69" t="s">
        <v>2809</v>
      </c>
      <c r="F16400" s="69">
        <v>2273</v>
      </c>
      <c r="G16400" s="69" t="s">
        <v>1939</v>
      </c>
    </row>
    <row r="16401" spans="1:7" ht="14.4">
      <c r="A16401" s="27" t="str">
        <f>VLOOKUP(C16401,'user list'!A:B,2,0)</f>
        <v>Admin</v>
      </c>
      <c r="B16401" s="172">
        <v>45821.608796296299</v>
      </c>
      <c r="C16401" s="69" t="s">
        <v>186</v>
      </c>
      <c r="D16401" s="69" t="s">
        <v>1937</v>
      </c>
      <c r="E16401" s="69" t="s">
        <v>2809</v>
      </c>
      <c r="F16401" s="69">
        <v>2273</v>
      </c>
      <c r="G16401" s="69" t="s">
        <v>1948</v>
      </c>
    </row>
    <row r="16402" spans="1:7" ht="14.4">
      <c r="A16402" s="27" t="str">
        <f>VLOOKUP(C16402,'user list'!A:B,2,0)</f>
        <v>HCDRD</v>
      </c>
      <c r="B16402" s="172">
        <v>45821.608865740738</v>
      </c>
      <c r="C16402" s="69" t="s">
        <v>216</v>
      </c>
      <c r="D16402" s="69" t="s">
        <v>1937</v>
      </c>
      <c r="E16402" s="69" t="s">
        <v>2810</v>
      </c>
      <c r="F16402" s="69">
        <v>2274</v>
      </c>
      <c r="G16402" s="69" t="s">
        <v>1947</v>
      </c>
    </row>
    <row r="16403" spans="1:7" ht="14.4">
      <c r="A16403" s="27" t="str">
        <f>VLOOKUP(C16403,'user list'!A:B,2,0)</f>
        <v>HCDRD</v>
      </c>
      <c r="B16403" s="172">
        <v>45821.608865740738</v>
      </c>
      <c r="C16403" s="69" t="s">
        <v>216</v>
      </c>
      <c r="D16403" s="69" t="s">
        <v>1937</v>
      </c>
      <c r="E16403" s="69" t="s">
        <v>2810</v>
      </c>
      <c r="F16403" s="69">
        <v>2274</v>
      </c>
      <c r="G16403" s="69" t="s">
        <v>1948</v>
      </c>
    </row>
    <row r="16404" spans="1:7" ht="14.4">
      <c r="A16404" s="27" t="str">
        <f>VLOOKUP(C16404,'user list'!A:B,2,0)</f>
        <v>HCDRD</v>
      </c>
      <c r="B16404" s="172">
        <v>45821.608865740738</v>
      </c>
      <c r="C16404" s="69" t="s">
        <v>216</v>
      </c>
      <c r="D16404" s="69" t="s">
        <v>1937</v>
      </c>
      <c r="E16404" s="69" t="s">
        <v>2810</v>
      </c>
      <c r="F16404" s="69">
        <v>2274</v>
      </c>
      <c r="G16404" s="69" t="s">
        <v>1939</v>
      </c>
    </row>
    <row r="16405" spans="1:7" ht="14.4">
      <c r="A16405" s="27" t="str">
        <f>VLOOKUP(C16405,'user list'!A:B,2,0)</f>
        <v>Admin</v>
      </c>
      <c r="B16405" s="172">
        <v>45821.608865740738</v>
      </c>
      <c r="C16405" s="69" t="s">
        <v>186</v>
      </c>
      <c r="D16405" s="69" t="s">
        <v>1937</v>
      </c>
      <c r="E16405" s="69" t="s">
        <v>2810</v>
      </c>
      <c r="F16405" s="69">
        <v>2274</v>
      </c>
      <c r="G16405" s="69" t="s">
        <v>1948</v>
      </c>
    </row>
    <row r="16406" spans="1:7" ht="14.4">
      <c r="A16406" s="27" t="str">
        <f>VLOOKUP(C16406,'user list'!A:B,2,0)</f>
        <v>HCDRD</v>
      </c>
      <c r="B16406" s="172">
        <v>45821.608900462961</v>
      </c>
      <c r="C16406" s="69" t="s">
        <v>216</v>
      </c>
      <c r="D16406" s="69" t="s">
        <v>1937</v>
      </c>
      <c r="E16406" s="69" t="s">
        <v>2809</v>
      </c>
      <c r="F16406" s="69">
        <v>2273</v>
      </c>
      <c r="G16406" s="69" t="s">
        <v>1939</v>
      </c>
    </row>
    <row r="16407" spans="1:7" ht="14.4">
      <c r="A16407" s="27" t="str">
        <f>VLOOKUP(C16407,'user list'!A:B,2,0)</f>
        <v>HCDRD</v>
      </c>
      <c r="B16407" s="172">
        <v>45821.608969907407</v>
      </c>
      <c r="C16407" s="69" t="s">
        <v>216</v>
      </c>
      <c r="D16407" s="69" t="s">
        <v>1937</v>
      </c>
      <c r="E16407" s="69" t="s">
        <v>2810</v>
      </c>
      <c r="F16407" s="69">
        <v>2274</v>
      </c>
      <c r="G16407" s="69" t="s">
        <v>1939</v>
      </c>
    </row>
    <row r="16408" spans="1:7" ht="14.4">
      <c r="A16408" s="27" t="str">
        <f>VLOOKUP(C16408,'user list'!A:B,2,0)</f>
        <v>HCDRD</v>
      </c>
      <c r="B16408" s="172">
        <v>45821.609016203707</v>
      </c>
      <c r="C16408" s="69" t="s">
        <v>216</v>
      </c>
      <c r="D16408" s="69" t="s">
        <v>1937</v>
      </c>
      <c r="E16408" s="69" t="s">
        <v>2825</v>
      </c>
      <c r="F16408" s="69">
        <v>2303</v>
      </c>
      <c r="G16408" s="69" t="s">
        <v>1939</v>
      </c>
    </row>
    <row r="16409" spans="1:7" ht="14.4">
      <c r="A16409" s="27" t="str">
        <f>VLOOKUP(C16409,'user list'!A:B,2,0)</f>
        <v>DOE</v>
      </c>
      <c r="B16409" s="172">
        <v>45821.609097222223</v>
      </c>
      <c r="C16409" s="69" t="s">
        <v>212</v>
      </c>
      <c r="D16409" s="69" t="s">
        <v>1937</v>
      </c>
      <c r="E16409" s="69" t="s">
        <v>2834</v>
      </c>
      <c r="F16409" s="69">
        <v>2314</v>
      </c>
      <c r="G16409" s="69" t="s">
        <v>2440</v>
      </c>
    </row>
    <row r="16410" spans="1:7" ht="14.4">
      <c r="A16410" s="27" t="str">
        <f>VLOOKUP(C16410,'user list'!A:B,2,0)</f>
        <v>Admin</v>
      </c>
      <c r="B16410" s="172">
        <v>45821.6091087963</v>
      </c>
      <c r="C16410" s="69" t="s">
        <v>186</v>
      </c>
      <c r="D16410" s="69" t="s">
        <v>1937</v>
      </c>
      <c r="E16410" s="69" t="s">
        <v>2834</v>
      </c>
      <c r="F16410" s="69">
        <v>2314</v>
      </c>
      <c r="G16410" s="69" t="s">
        <v>1948</v>
      </c>
    </row>
    <row r="16411" spans="1:7" ht="14.4">
      <c r="A16411" s="27" t="str">
        <f>VLOOKUP(C16411,'user list'!A:B,2,0)</f>
        <v>Admin</v>
      </c>
      <c r="B16411" s="172">
        <v>45821.6091087963</v>
      </c>
      <c r="C16411" s="69" t="s">
        <v>186</v>
      </c>
      <c r="D16411" s="69" t="s">
        <v>1937</v>
      </c>
      <c r="E16411" s="69" t="s">
        <v>2834</v>
      </c>
      <c r="F16411" s="69">
        <v>2314</v>
      </c>
      <c r="G16411" s="69" t="s">
        <v>1948</v>
      </c>
    </row>
    <row r="16412" spans="1:7" ht="14.4">
      <c r="A16412" s="27" t="str">
        <f>VLOOKUP(C16412,'user list'!A:B,2,0)</f>
        <v>Admin</v>
      </c>
      <c r="B16412" s="172">
        <v>45821.6091087963</v>
      </c>
      <c r="C16412" s="69" t="s">
        <v>186</v>
      </c>
      <c r="D16412" s="69" t="s">
        <v>1937</v>
      </c>
      <c r="E16412" s="69" t="s">
        <v>2834</v>
      </c>
      <c r="F16412" s="69">
        <v>2314</v>
      </c>
      <c r="G16412" s="69" t="s">
        <v>1948</v>
      </c>
    </row>
    <row r="16413" spans="1:7" ht="14.4">
      <c r="A16413" s="27" t="str">
        <f>VLOOKUP(C16413,'user list'!A:B,2,0)</f>
        <v>Admin</v>
      </c>
      <c r="B16413" s="172">
        <v>45821.6091087963</v>
      </c>
      <c r="C16413" s="69" t="s">
        <v>186</v>
      </c>
      <c r="D16413" s="69" t="s">
        <v>1937</v>
      </c>
      <c r="E16413" s="69" t="s">
        <v>2834</v>
      </c>
      <c r="F16413" s="69">
        <v>2314</v>
      </c>
      <c r="G16413" s="69" t="s">
        <v>1947</v>
      </c>
    </row>
    <row r="16414" spans="1:7" ht="14.4">
      <c r="A16414" s="27" t="str">
        <f>VLOOKUP(C16414,'user list'!A:B,2,0)</f>
        <v>QCYDO</v>
      </c>
      <c r="B16414" s="172">
        <v>45821.609131944446</v>
      </c>
      <c r="C16414" s="69" t="s">
        <v>270</v>
      </c>
      <c r="D16414" s="69" t="s">
        <v>1937</v>
      </c>
      <c r="E16414" s="69" t="s">
        <v>43</v>
      </c>
      <c r="F16414" s="69">
        <v>1785</v>
      </c>
      <c r="G16414" s="69" t="s">
        <v>1939</v>
      </c>
    </row>
    <row r="16415" spans="1:7" ht="14.4">
      <c r="A16415" s="27" t="str">
        <f>VLOOKUP(C16415,'user list'!A:B,2,0)</f>
        <v>OCAs</v>
      </c>
      <c r="B16415" s="172">
        <v>45821.609143518515</v>
      </c>
      <c r="C16415" s="69" t="s">
        <v>279</v>
      </c>
      <c r="D16415" s="69" t="s">
        <v>1937</v>
      </c>
      <c r="E16415" s="69" t="s">
        <v>2784</v>
      </c>
      <c r="F16415" s="69">
        <v>2236</v>
      </c>
      <c r="G16415" s="69" t="s">
        <v>1939</v>
      </c>
    </row>
    <row r="16416" spans="1:7" ht="14.4">
      <c r="A16416" s="27" t="str">
        <f>VLOOKUP(C16416,'user list'!A:B,2,0)</f>
        <v>OCM</v>
      </c>
      <c r="B16416" s="172">
        <v>45821.609247685185</v>
      </c>
      <c r="C16416" s="69" t="s">
        <v>240</v>
      </c>
      <c r="D16416" s="69" t="s">
        <v>1937</v>
      </c>
      <c r="E16416" s="69" t="s">
        <v>2041</v>
      </c>
      <c r="F16416" s="69">
        <v>2293</v>
      </c>
      <c r="G16416" s="69" t="s">
        <v>1947</v>
      </c>
    </row>
    <row r="16417" spans="1:7" ht="14.4">
      <c r="A16417" s="27" t="str">
        <f>VLOOKUP(C16417,'user list'!A:B,2,0)</f>
        <v>OCM</v>
      </c>
      <c r="B16417" s="172">
        <v>45821.609247685185</v>
      </c>
      <c r="C16417" s="69" t="s">
        <v>240</v>
      </c>
      <c r="D16417" s="69" t="s">
        <v>1937</v>
      </c>
      <c r="E16417" s="69" t="s">
        <v>2041</v>
      </c>
      <c r="F16417" s="69">
        <v>2293</v>
      </c>
      <c r="G16417" s="69" t="s">
        <v>1948</v>
      </c>
    </row>
    <row r="16418" spans="1:7" ht="14.4">
      <c r="A16418" s="27" t="str">
        <f>VLOOKUP(C16418,'user list'!A:B,2,0)</f>
        <v>OCM</v>
      </c>
      <c r="B16418" s="172">
        <v>45821.609247685185</v>
      </c>
      <c r="C16418" s="69" t="s">
        <v>240</v>
      </c>
      <c r="D16418" s="69" t="s">
        <v>1937</v>
      </c>
      <c r="E16418" s="69" t="s">
        <v>2473</v>
      </c>
      <c r="F16418" s="69">
        <v>2310</v>
      </c>
      <c r="G16418" s="69" t="s">
        <v>1939</v>
      </c>
    </row>
    <row r="16419" spans="1:7" ht="14.4">
      <c r="A16419" s="27" t="str">
        <f>VLOOKUP(C16419,'user list'!A:B,2,0)</f>
        <v>Admin</v>
      </c>
      <c r="B16419" s="172">
        <v>45821.609247685185</v>
      </c>
      <c r="C16419" s="69" t="s">
        <v>186</v>
      </c>
      <c r="D16419" s="69" t="s">
        <v>1937</v>
      </c>
      <c r="E16419" s="69" t="s">
        <v>2041</v>
      </c>
      <c r="F16419" s="69">
        <v>2293</v>
      </c>
      <c r="G16419" s="69" t="s">
        <v>1948</v>
      </c>
    </row>
    <row r="16420" spans="1:7" ht="14.4">
      <c r="A16420" s="27" t="str">
        <f>VLOOKUP(C16420,'user list'!A:B,2,0)</f>
        <v>OCM</v>
      </c>
      <c r="B16420" s="172">
        <v>45821.609247685185</v>
      </c>
      <c r="C16420" s="69" t="s">
        <v>240</v>
      </c>
      <c r="D16420" s="69" t="s">
        <v>1937</v>
      </c>
      <c r="E16420" s="69" t="s">
        <v>2473</v>
      </c>
      <c r="F16420" s="69">
        <v>2310</v>
      </c>
      <c r="G16420" s="69" t="s">
        <v>1939</v>
      </c>
    </row>
    <row r="16421" spans="1:7" ht="14.4">
      <c r="A16421" s="27" t="str">
        <f>VLOOKUP(C16421,'user list'!A:B,2,0)</f>
        <v>OCAs</v>
      </c>
      <c r="B16421" s="172">
        <v>45821.609363425923</v>
      </c>
      <c r="C16421" s="69" t="s">
        <v>279</v>
      </c>
      <c r="D16421" s="69" t="s">
        <v>1937</v>
      </c>
      <c r="E16421" s="69" t="s">
        <v>2825</v>
      </c>
      <c r="F16421" s="69">
        <v>2303</v>
      </c>
      <c r="G16421" s="69" t="s">
        <v>1939</v>
      </c>
    </row>
    <row r="16422" spans="1:7" ht="14.4">
      <c r="A16422" s="27" t="str">
        <f>VLOOKUP(C16422,'user list'!A:B,2,0)</f>
        <v>OCAs</v>
      </c>
      <c r="B16422" s="172">
        <v>45821.6096875</v>
      </c>
      <c r="C16422" s="69" t="s">
        <v>279</v>
      </c>
      <c r="D16422" s="69" t="s">
        <v>1937</v>
      </c>
      <c r="E16422" s="69" t="s">
        <v>2809</v>
      </c>
      <c r="F16422" s="69">
        <v>2273</v>
      </c>
      <c r="G16422" s="69" t="s">
        <v>1939</v>
      </c>
    </row>
    <row r="16423" spans="1:7" ht="14.4">
      <c r="A16423" s="27" t="str">
        <f>VLOOKUP(C16423,'user list'!A:B,2,0)</f>
        <v>OCAs</v>
      </c>
      <c r="B16423" s="172">
        <v>45821.609710648147</v>
      </c>
      <c r="C16423" s="69" t="s">
        <v>279</v>
      </c>
      <c r="D16423" s="69" t="s">
        <v>1937</v>
      </c>
      <c r="E16423" s="69" t="s">
        <v>2810</v>
      </c>
      <c r="F16423" s="69">
        <v>2274</v>
      </c>
      <c r="G16423" s="69" t="s">
        <v>1939</v>
      </c>
    </row>
    <row r="16424" spans="1:7" ht="14.4">
      <c r="A16424" s="27" t="str">
        <f>VLOOKUP(C16424,'user list'!A:B,2,0)</f>
        <v>OCAs</v>
      </c>
      <c r="B16424" s="172">
        <v>45821.609756944446</v>
      </c>
      <c r="C16424" s="69" t="s">
        <v>279</v>
      </c>
      <c r="D16424" s="69" t="s">
        <v>1937</v>
      </c>
      <c r="E16424" s="69" t="s">
        <v>2809</v>
      </c>
      <c r="F16424" s="69">
        <v>2273</v>
      </c>
      <c r="G16424" s="69" t="s">
        <v>1939</v>
      </c>
    </row>
    <row r="16425" spans="1:7" ht="14.4">
      <c r="A16425" s="27" t="str">
        <f>VLOOKUP(C16425,'user list'!A:B,2,0)</f>
        <v>QCYDO</v>
      </c>
      <c r="B16425" s="172">
        <v>45821.609780092593</v>
      </c>
      <c r="C16425" s="69" t="s">
        <v>270</v>
      </c>
      <c r="D16425" s="69" t="s">
        <v>1937</v>
      </c>
      <c r="E16425" s="69" t="s">
        <v>1317</v>
      </c>
      <c r="F16425" s="69">
        <v>1824</v>
      </c>
      <c r="G16425" s="69" t="s">
        <v>1939</v>
      </c>
    </row>
    <row r="16426" spans="1:7" ht="14.4">
      <c r="A16426" s="27" t="str">
        <f>VLOOKUP(C16426,'user list'!A:B,2,0)</f>
        <v>OCAs</v>
      </c>
      <c r="B16426" s="172">
        <v>45821.609780092593</v>
      </c>
      <c r="C16426" s="69" t="s">
        <v>279</v>
      </c>
      <c r="D16426" s="69" t="s">
        <v>1937</v>
      </c>
      <c r="E16426" s="69" t="s">
        <v>2810</v>
      </c>
      <c r="F16426" s="69">
        <v>2274</v>
      </c>
      <c r="G16426" s="69" t="s">
        <v>1939</v>
      </c>
    </row>
    <row r="16427" spans="1:7" ht="14.4">
      <c r="A16427" s="27" t="str">
        <f>VLOOKUP(C16427,'user list'!A:B,2,0)</f>
        <v>OCAs</v>
      </c>
      <c r="B16427" s="172">
        <v>45821.609826388885</v>
      </c>
      <c r="C16427" s="69" t="s">
        <v>279</v>
      </c>
      <c r="D16427" s="69" t="s">
        <v>1937</v>
      </c>
      <c r="E16427" s="69" t="s">
        <v>2825</v>
      </c>
      <c r="F16427" s="69">
        <v>2303</v>
      </c>
      <c r="G16427" s="69" t="s">
        <v>1939</v>
      </c>
    </row>
    <row r="16428" spans="1:7" ht="14.4">
      <c r="A16428" s="27" t="str">
        <f>VLOOKUP(C16428,'user list'!A:B,2,0)</f>
        <v>OCAs</v>
      </c>
      <c r="B16428" s="172">
        <v>45821.609965277778</v>
      </c>
      <c r="C16428" s="69" t="s">
        <v>279</v>
      </c>
      <c r="D16428" s="69" t="s">
        <v>1937</v>
      </c>
      <c r="E16428" s="69" t="s">
        <v>2831</v>
      </c>
      <c r="F16428" s="69">
        <v>2309</v>
      </c>
      <c r="G16428" s="69" t="s">
        <v>1939</v>
      </c>
    </row>
    <row r="16429" spans="1:7" ht="14.4">
      <c r="A16429" s="27" t="str">
        <f>VLOOKUP(C16429,'user list'!A:B,2,0)</f>
        <v>OCAs</v>
      </c>
      <c r="B16429" s="172">
        <v>45821.610173611109</v>
      </c>
      <c r="C16429" s="69" t="s">
        <v>279</v>
      </c>
      <c r="D16429" s="69" t="s">
        <v>1937</v>
      </c>
      <c r="E16429" s="69" t="s">
        <v>2784</v>
      </c>
      <c r="F16429" s="69">
        <v>2236</v>
      </c>
      <c r="G16429" s="69" t="s">
        <v>1939</v>
      </c>
    </row>
    <row r="16430" spans="1:7" ht="14.4">
      <c r="A16430" s="27" t="str">
        <f>VLOOKUP(C16430,'user list'!A:B,2,0)</f>
        <v>QCYDO</v>
      </c>
      <c r="B16430" s="172">
        <v>45821.61041666667</v>
      </c>
      <c r="C16430" s="69" t="s">
        <v>270</v>
      </c>
      <c r="D16430" s="69" t="s">
        <v>1937</v>
      </c>
      <c r="E16430" s="69" t="s">
        <v>1567</v>
      </c>
      <c r="F16430" s="69">
        <v>2188</v>
      </c>
      <c r="G16430" s="69" t="s">
        <v>1939</v>
      </c>
    </row>
    <row r="16431" spans="1:7" ht="14.4">
      <c r="A16431" s="27" t="str">
        <f>VLOOKUP(C16431,'user list'!A:B,2,0)</f>
        <v>QCYDO</v>
      </c>
      <c r="B16431" s="172">
        <v>45821.610509259262</v>
      </c>
      <c r="C16431" s="69" t="s">
        <v>270</v>
      </c>
      <c r="D16431" s="69" t="s">
        <v>1937</v>
      </c>
      <c r="E16431" s="69" t="s">
        <v>1567</v>
      </c>
      <c r="F16431" s="69">
        <v>2188</v>
      </c>
      <c r="G16431" s="69" t="s">
        <v>1939</v>
      </c>
    </row>
    <row r="16432" spans="1:7" ht="14.4">
      <c r="A16432" s="27" t="str">
        <f>VLOOKUP(C16432,'user list'!A:B,2,0)</f>
        <v>OCM</v>
      </c>
      <c r="B16432" s="172">
        <v>45821.611111111109</v>
      </c>
      <c r="C16432" s="69" t="s">
        <v>240</v>
      </c>
      <c r="D16432" s="69" t="s">
        <v>1937</v>
      </c>
      <c r="E16432" s="69" t="s">
        <v>2473</v>
      </c>
      <c r="F16432" s="69">
        <v>2310</v>
      </c>
      <c r="G16432" s="69" t="s">
        <v>1947</v>
      </c>
    </row>
    <row r="16433" spans="1:7" ht="14.4">
      <c r="A16433" s="27" t="str">
        <f>VLOOKUP(C16433,'user list'!A:B,2,0)</f>
        <v>OCM</v>
      </c>
      <c r="B16433" s="172">
        <v>45821.611111111109</v>
      </c>
      <c r="C16433" s="69" t="s">
        <v>240</v>
      </c>
      <c r="D16433" s="69" t="s">
        <v>1937</v>
      </c>
      <c r="E16433" s="69" t="s">
        <v>2473</v>
      </c>
      <c r="F16433" s="69">
        <v>2310</v>
      </c>
      <c r="G16433" s="69" t="s">
        <v>1948</v>
      </c>
    </row>
    <row r="16434" spans="1:7" ht="14.4">
      <c r="A16434" s="27" t="str">
        <f>VLOOKUP(C16434,'user list'!A:B,2,0)</f>
        <v>OCM</v>
      </c>
      <c r="B16434" s="172">
        <v>45821.611122685186</v>
      </c>
      <c r="C16434" s="69" t="s">
        <v>240</v>
      </c>
      <c r="D16434" s="69" t="s">
        <v>1937</v>
      </c>
      <c r="E16434" s="69" t="s">
        <v>2039</v>
      </c>
      <c r="F16434" s="69">
        <v>2278</v>
      </c>
      <c r="G16434" s="69" t="s">
        <v>1939</v>
      </c>
    </row>
    <row r="16435" spans="1:7" ht="14.4">
      <c r="A16435" s="27" t="str">
        <f>VLOOKUP(C16435,'user list'!A:B,2,0)</f>
        <v>Admin</v>
      </c>
      <c r="B16435" s="172">
        <v>45821.611122685186</v>
      </c>
      <c r="C16435" s="69" t="s">
        <v>186</v>
      </c>
      <c r="D16435" s="69" t="s">
        <v>1937</v>
      </c>
      <c r="E16435" s="69" t="s">
        <v>2473</v>
      </c>
      <c r="F16435" s="69">
        <v>2310</v>
      </c>
      <c r="G16435" s="69" t="s">
        <v>1948</v>
      </c>
    </row>
    <row r="16436" spans="1:7" ht="14.4">
      <c r="A16436" s="27" t="str">
        <f>VLOOKUP(C16436,'user list'!A:B,2,0)</f>
        <v>OCM</v>
      </c>
      <c r="B16436" s="172">
        <v>45821.611122685186</v>
      </c>
      <c r="C16436" s="69" t="s">
        <v>240</v>
      </c>
      <c r="D16436" s="69" t="s">
        <v>1937</v>
      </c>
      <c r="E16436" s="69" t="s">
        <v>2039</v>
      </c>
      <c r="F16436" s="69">
        <v>2278</v>
      </c>
      <c r="G16436" s="69" t="s">
        <v>1939</v>
      </c>
    </row>
    <row r="16437" spans="1:7" ht="14.4">
      <c r="A16437" s="27" t="str">
        <f>VLOOKUP(C16437,'user list'!A:B,2,0)</f>
        <v>QCYDO</v>
      </c>
      <c r="B16437" s="172">
        <v>45821.611157407409</v>
      </c>
      <c r="C16437" s="69" t="s">
        <v>270</v>
      </c>
      <c r="D16437" s="69" t="s">
        <v>1937</v>
      </c>
      <c r="E16437" s="69" t="s">
        <v>2578</v>
      </c>
      <c r="F16437" s="69">
        <v>1949</v>
      </c>
      <c r="G16437" s="69" t="s">
        <v>1939</v>
      </c>
    </row>
    <row r="16438" spans="1:7" ht="14.4">
      <c r="A16438" s="27" t="str">
        <f>VLOOKUP(C16438,'user list'!A:B,2,0)</f>
        <v>QCYDO</v>
      </c>
      <c r="B16438" s="172">
        <v>45821.612291666665</v>
      </c>
      <c r="C16438" s="69" t="s">
        <v>270</v>
      </c>
      <c r="D16438" s="69" t="s">
        <v>1937</v>
      </c>
      <c r="E16438" s="69" t="s">
        <v>2580</v>
      </c>
      <c r="F16438" s="69">
        <v>1951</v>
      </c>
      <c r="G16438" s="69" t="s">
        <v>1939</v>
      </c>
    </row>
    <row r="16439" spans="1:7" ht="14.4">
      <c r="A16439" s="27" t="str">
        <f>VLOOKUP(C16439,'user list'!A:B,2,0)</f>
        <v>QCYDO</v>
      </c>
      <c r="B16439" s="172">
        <v>45821.612916666665</v>
      </c>
      <c r="C16439" s="69" t="s">
        <v>270</v>
      </c>
      <c r="D16439" s="69" t="s">
        <v>1937</v>
      </c>
      <c r="E16439" s="69" t="s">
        <v>1013</v>
      </c>
      <c r="F16439" s="69">
        <v>2069</v>
      </c>
      <c r="G16439" s="69" t="s">
        <v>1939</v>
      </c>
    </row>
    <row r="16440" spans="1:7" ht="14.4">
      <c r="A16440" s="27" t="str">
        <f>VLOOKUP(C16440,'user list'!A:B,2,0)</f>
        <v>QCPL</v>
      </c>
      <c r="B16440" s="172">
        <v>45821.612962962965</v>
      </c>
      <c r="C16440" s="69" t="s">
        <v>268</v>
      </c>
      <c r="D16440" s="69" t="s">
        <v>1937</v>
      </c>
      <c r="E16440" s="69" t="s">
        <v>2677</v>
      </c>
      <c r="F16440" s="69">
        <v>2290</v>
      </c>
      <c r="G16440" s="69" t="s">
        <v>1939</v>
      </c>
    </row>
    <row r="16441" spans="1:7" ht="14.4">
      <c r="A16441" s="27" t="str">
        <f>VLOOKUP(C16441,'user list'!A:B,2,0)</f>
        <v>QCYDO</v>
      </c>
      <c r="B16441" s="172">
        <v>45821.613379629627</v>
      </c>
      <c r="C16441" s="69" t="s">
        <v>270</v>
      </c>
      <c r="D16441" s="69" t="s">
        <v>1937</v>
      </c>
      <c r="E16441" s="69" t="s">
        <v>884</v>
      </c>
      <c r="F16441" s="69">
        <v>2170</v>
      </c>
      <c r="G16441" s="69" t="s">
        <v>1939</v>
      </c>
    </row>
    <row r="16442" spans="1:7" ht="14.4">
      <c r="A16442" s="27" t="str">
        <f>VLOOKUP(C16442,'user list'!A:B,2,0)</f>
        <v>QCYDO</v>
      </c>
      <c r="B16442" s="172">
        <v>45821.614074074074</v>
      </c>
      <c r="C16442" s="69" t="s">
        <v>270</v>
      </c>
      <c r="D16442" s="69" t="s">
        <v>1937</v>
      </c>
      <c r="E16442" s="69" t="s">
        <v>882</v>
      </c>
      <c r="F16442" s="69">
        <v>2171</v>
      </c>
      <c r="G16442" s="69" t="s">
        <v>1939</v>
      </c>
    </row>
    <row r="16443" spans="1:7" ht="14.4">
      <c r="A16443" s="27" t="str">
        <f>VLOOKUP(C16443,'user list'!A:B,2,0)</f>
        <v>DOE</v>
      </c>
      <c r="B16443" s="172">
        <v>45821.614120370374</v>
      </c>
      <c r="C16443" s="69" t="s">
        <v>212</v>
      </c>
      <c r="D16443" s="69" t="s">
        <v>1937</v>
      </c>
      <c r="E16443" s="69" t="s">
        <v>2835</v>
      </c>
      <c r="F16443" s="69">
        <v>2315</v>
      </c>
      <c r="G16443" s="69" t="s">
        <v>2440</v>
      </c>
    </row>
    <row r="16444" spans="1:7" ht="14.4">
      <c r="A16444" s="27" t="str">
        <f>VLOOKUP(C16444,'user list'!A:B,2,0)</f>
        <v>Admin</v>
      </c>
      <c r="B16444" s="172">
        <v>45821.614120370374</v>
      </c>
      <c r="C16444" s="69" t="s">
        <v>186</v>
      </c>
      <c r="D16444" s="69" t="s">
        <v>1937</v>
      </c>
      <c r="E16444" s="69" t="s">
        <v>2835</v>
      </c>
      <c r="F16444" s="69">
        <v>2315</v>
      </c>
      <c r="G16444" s="69" t="s">
        <v>1948</v>
      </c>
    </row>
    <row r="16445" spans="1:7" ht="14.4">
      <c r="A16445" s="27" t="str">
        <f>VLOOKUP(C16445,'user list'!A:B,2,0)</f>
        <v>Admin</v>
      </c>
      <c r="B16445" s="172">
        <v>45821.614131944443</v>
      </c>
      <c r="C16445" s="69" t="s">
        <v>186</v>
      </c>
      <c r="D16445" s="69" t="s">
        <v>1937</v>
      </c>
      <c r="E16445" s="69" t="s">
        <v>2814</v>
      </c>
      <c r="F16445" s="69">
        <v>2286</v>
      </c>
      <c r="G16445" s="69" t="s">
        <v>1948</v>
      </c>
    </row>
    <row r="16446" spans="1:7" ht="14.4">
      <c r="A16446" s="27" t="str">
        <f>VLOOKUP(C16446,'user list'!A:B,2,0)</f>
        <v>Admin</v>
      </c>
      <c r="B16446" s="172">
        <v>45821.614131944443</v>
      </c>
      <c r="C16446" s="69" t="s">
        <v>186</v>
      </c>
      <c r="D16446" s="69" t="s">
        <v>1937</v>
      </c>
      <c r="E16446" s="69" t="s">
        <v>2835</v>
      </c>
      <c r="F16446" s="69">
        <v>2315</v>
      </c>
      <c r="G16446" s="69" t="s">
        <v>1948</v>
      </c>
    </row>
    <row r="16447" spans="1:7" ht="14.4">
      <c r="A16447" s="27" t="str">
        <f>VLOOKUP(C16447,'user list'!A:B,2,0)</f>
        <v>QCYDO</v>
      </c>
      <c r="B16447" s="172">
        <v>45821.614907407406</v>
      </c>
      <c r="C16447" s="69" t="s">
        <v>270</v>
      </c>
      <c r="D16447" s="69" t="s">
        <v>1937</v>
      </c>
      <c r="E16447" s="69" t="s">
        <v>2718</v>
      </c>
      <c r="F16447" s="69">
        <v>2172</v>
      </c>
      <c r="G16447" s="69" t="s">
        <v>1939</v>
      </c>
    </row>
    <row r="16448" spans="1:7" ht="14.4">
      <c r="A16448" s="27" t="str">
        <f>VLOOKUP(C16448,'user list'!A:B,2,0)</f>
        <v>QCYDO</v>
      </c>
      <c r="B16448" s="172">
        <v>45821.61582175926</v>
      </c>
      <c r="C16448" s="69" t="s">
        <v>270</v>
      </c>
      <c r="D16448" s="69" t="s">
        <v>1937</v>
      </c>
      <c r="E16448" s="69" t="s">
        <v>2721</v>
      </c>
      <c r="F16448" s="69">
        <v>2173</v>
      </c>
      <c r="G16448" s="69" t="s">
        <v>1939</v>
      </c>
    </row>
    <row r="16449" spans="1:7" ht="14.4">
      <c r="A16449" s="27" t="str">
        <f>VLOOKUP(C16449,'user list'!A:B,2,0)</f>
        <v>QCYDO</v>
      </c>
      <c r="B16449" s="172">
        <v>45821.615914351853</v>
      </c>
      <c r="C16449" s="69" t="s">
        <v>270</v>
      </c>
      <c r="D16449" s="69" t="s">
        <v>1937</v>
      </c>
      <c r="E16449" s="69" t="s">
        <v>2718</v>
      </c>
      <c r="F16449" s="69">
        <v>2172</v>
      </c>
      <c r="G16449" s="69" t="s">
        <v>1939</v>
      </c>
    </row>
    <row r="16450" spans="1:7" ht="14.4">
      <c r="A16450" s="27" t="str">
        <f>VLOOKUP(C16450,'user list'!A:B,2,0)</f>
        <v>QCYDO</v>
      </c>
      <c r="B16450" s="172">
        <v>45821.616331018522</v>
      </c>
      <c r="C16450" s="69" t="s">
        <v>270</v>
      </c>
      <c r="D16450" s="69" t="s">
        <v>1937</v>
      </c>
      <c r="E16450" s="69" t="s">
        <v>2721</v>
      </c>
      <c r="F16450" s="69">
        <v>2173</v>
      </c>
      <c r="G16450" s="69" t="s">
        <v>1939</v>
      </c>
    </row>
    <row r="16451" spans="1:7" ht="14.4">
      <c r="A16451" s="27" t="str">
        <f>VLOOKUP(C16451,'user list'!A:B,2,0)</f>
        <v>QCYDO</v>
      </c>
      <c r="B16451" s="172">
        <v>45821.616377314815</v>
      </c>
      <c r="C16451" s="69" t="s">
        <v>270</v>
      </c>
      <c r="D16451" s="69" t="s">
        <v>1937</v>
      </c>
      <c r="E16451" s="69" t="s">
        <v>875</v>
      </c>
      <c r="F16451" s="69">
        <v>2175</v>
      </c>
      <c r="G16451" s="69" t="s">
        <v>1939</v>
      </c>
    </row>
    <row r="16452" spans="1:7" ht="14.4">
      <c r="A16452" s="27" t="str">
        <f>VLOOKUP(C16452,'user list'!A:B,2,0)</f>
        <v>QCYDO</v>
      </c>
      <c r="B16452" s="172">
        <v>45821.616782407407</v>
      </c>
      <c r="C16452" s="69" t="s">
        <v>270</v>
      </c>
      <c r="D16452" s="69" t="s">
        <v>1937</v>
      </c>
      <c r="E16452" s="69" t="s">
        <v>870</v>
      </c>
      <c r="F16452" s="69">
        <v>2177</v>
      </c>
      <c r="G16452" s="69" t="s">
        <v>1939</v>
      </c>
    </row>
    <row r="16453" spans="1:7" ht="14.4">
      <c r="A16453" s="27" t="str">
        <f>VLOOKUP(C16453,'user list'!A:B,2,0)</f>
        <v>DOE</v>
      </c>
      <c r="B16453" s="172">
        <v>45821.617314814815</v>
      </c>
      <c r="C16453" s="69" t="s">
        <v>212</v>
      </c>
      <c r="D16453" s="69" t="s">
        <v>1937</v>
      </c>
      <c r="E16453" s="69" t="s">
        <v>2836</v>
      </c>
      <c r="F16453" s="69">
        <v>2316</v>
      </c>
      <c r="G16453" s="69" t="s">
        <v>2440</v>
      </c>
    </row>
    <row r="16454" spans="1:7" ht="14.4">
      <c r="A16454" s="27" t="str">
        <f>VLOOKUP(C16454,'user list'!A:B,2,0)</f>
        <v>Admin</v>
      </c>
      <c r="B16454" s="172">
        <v>45821.617326388892</v>
      </c>
      <c r="C16454" s="69" t="s">
        <v>186</v>
      </c>
      <c r="D16454" s="69" t="s">
        <v>1937</v>
      </c>
      <c r="E16454" s="69" t="s">
        <v>2836</v>
      </c>
      <c r="F16454" s="69">
        <v>2316</v>
      </c>
      <c r="G16454" s="69" t="s">
        <v>1948</v>
      </c>
    </row>
    <row r="16455" spans="1:7" ht="14.4">
      <c r="A16455" s="27" t="str">
        <f>VLOOKUP(C16455,'user list'!A:B,2,0)</f>
        <v>Admin</v>
      </c>
      <c r="B16455" s="172">
        <v>45821.617326388892</v>
      </c>
      <c r="C16455" s="69" t="s">
        <v>186</v>
      </c>
      <c r="D16455" s="69" t="s">
        <v>1937</v>
      </c>
      <c r="E16455" s="69" t="s">
        <v>2836</v>
      </c>
      <c r="F16455" s="69">
        <v>2316</v>
      </c>
      <c r="G16455" s="69" t="s">
        <v>1948</v>
      </c>
    </row>
    <row r="16456" spans="1:7" ht="14.4">
      <c r="A16456" s="27" t="str">
        <f>VLOOKUP(C16456,'user list'!A:B,2,0)</f>
        <v>Admin</v>
      </c>
      <c r="B16456" s="172">
        <v>45821.617326388892</v>
      </c>
      <c r="C16456" s="69" t="s">
        <v>186</v>
      </c>
      <c r="D16456" s="69" t="s">
        <v>1937</v>
      </c>
      <c r="E16456" s="69" t="s">
        <v>2836</v>
      </c>
      <c r="F16456" s="69">
        <v>2316</v>
      </c>
      <c r="G16456" s="69" t="s">
        <v>1948</v>
      </c>
    </row>
    <row r="16457" spans="1:7" ht="14.4">
      <c r="A16457" s="27" t="str">
        <f>VLOOKUP(C16457,'user list'!A:B,2,0)</f>
        <v>Admin</v>
      </c>
      <c r="B16457" s="172">
        <v>45821.617326388892</v>
      </c>
      <c r="C16457" s="69" t="s">
        <v>186</v>
      </c>
      <c r="D16457" s="69" t="s">
        <v>1937</v>
      </c>
      <c r="E16457" s="69" t="s">
        <v>2836</v>
      </c>
      <c r="F16457" s="69">
        <v>2316</v>
      </c>
      <c r="G16457" s="69" t="s">
        <v>1947</v>
      </c>
    </row>
    <row r="16458" spans="1:7" ht="14.4">
      <c r="A16458" s="27" t="str">
        <f>VLOOKUP(C16458,'user list'!A:B,2,0)</f>
        <v>QCYDO</v>
      </c>
      <c r="B16458" s="172">
        <v>45821.617488425924</v>
      </c>
      <c r="C16458" s="69" t="s">
        <v>270</v>
      </c>
      <c r="D16458" s="69" t="s">
        <v>1937</v>
      </c>
      <c r="E16458" s="69" t="s">
        <v>2725</v>
      </c>
      <c r="F16458" s="69">
        <v>2178</v>
      </c>
      <c r="G16458" s="69" t="s">
        <v>1939</v>
      </c>
    </row>
    <row r="16459" spans="1:7" ht="14.4">
      <c r="A16459" s="27" t="str">
        <f>VLOOKUP(C16459,'user list'!A:B,2,0)</f>
        <v>QCYDO</v>
      </c>
      <c r="B16459" s="172">
        <v>45821.617951388886</v>
      </c>
      <c r="C16459" s="69" t="s">
        <v>270</v>
      </c>
      <c r="D16459" s="69" t="s">
        <v>1937</v>
      </c>
      <c r="E16459" s="69" t="s">
        <v>2726</v>
      </c>
      <c r="F16459" s="69">
        <v>2179</v>
      </c>
      <c r="G16459" s="69" t="s">
        <v>1939</v>
      </c>
    </row>
    <row r="16460" spans="1:7" ht="14.4">
      <c r="A16460" s="27" t="str">
        <f>VLOOKUP(C16460,'user list'!A:B,2,0)</f>
        <v>QCYDO</v>
      </c>
      <c r="B16460" s="172">
        <v>45821.618368055555</v>
      </c>
      <c r="C16460" s="69" t="s">
        <v>270</v>
      </c>
      <c r="D16460" s="69" t="s">
        <v>1937</v>
      </c>
      <c r="E16460" s="69" t="s">
        <v>1574</v>
      </c>
      <c r="F16460" s="69">
        <v>2180</v>
      </c>
      <c r="G16460" s="69" t="s">
        <v>1939</v>
      </c>
    </row>
    <row r="16461" spans="1:7" ht="14.4">
      <c r="A16461" s="27" t="str">
        <f>VLOOKUP(C16461,'user list'!A:B,2,0)</f>
        <v>QCYDO</v>
      </c>
      <c r="B16461" s="172">
        <v>45821.61922453704</v>
      </c>
      <c r="C16461" s="69" t="s">
        <v>270</v>
      </c>
      <c r="D16461" s="69" t="s">
        <v>1937</v>
      </c>
      <c r="E16461" s="69" t="s">
        <v>1571</v>
      </c>
      <c r="F16461" s="69">
        <v>2181</v>
      </c>
      <c r="G16461" s="69" t="s">
        <v>1939</v>
      </c>
    </row>
    <row r="16462" spans="1:7" ht="14.4">
      <c r="A16462" s="27" t="str">
        <f>VLOOKUP(C16462,'user list'!A:B,2,0)</f>
        <v>QCYDO</v>
      </c>
      <c r="B16462" s="172">
        <v>45821.619571759256</v>
      </c>
      <c r="C16462" s="69" t="s">
        <v>270</v>
      </c>
      <c r="D16462" s="69" t="s">
        <v>1937</v>
      </c>
      <c r="E16462" s="69" t="s">
        <v>1565</v>
      </c>
      <c r="F16462" s="69">
        <v>2189</v>
      </c>
      <c r="G16462" s="69" t="s">
        <v>1939</v>
      </c>
    </row>
    <row r="16463" spans="1:7" ht="14.4">
      <c r="A16463" s="27" t="str">
        <f>VLOOKUP(C16463,'user list'!A:B,2,0)</f>
        <v>DOE</v>
      </c>
      <c r="B16463" s="172">
        <v>45821.61986111111</v>
      </c>
      <c r="C16463" s="69" t="s">
        <v>212</v>
      </c>
      <c r="D16463" s="69" t="s">
        <v>1937</v>
      </c>
      <c r="E16463" s="69" t="s">
        <v>2837</v>
      </c>
      <c r="F16463" s="69">
        <v>2317</v>
      </c>
      <c r="G16463" s="69" t="s">
        <v>2440</v>
      </c>
    </row>
    <row r="16464" spans="1:7" ht="14.4">
      <c r="A16464" s="27" t="str">
        <f>VLOOKUP(C16464,'user list'!A:B,2,0)</f>
        <v>Admin</v>
      </c>
      <c r="B16464" s="172">
        <v>45821.61986111111</v>
      </c>
      <c r="C16464" s="69" t="s">
        <v>186</v>
      </c>
      <c r="D16464" s="69" t="s">
        <v>1937</v>
      </c>
      <c r="E16464" s="69" t="s">
        <v>2837</v>
      </c>
      <c r="F16464" s="69">
        <v>2317</v>
      </c>
      <c r="G16464" s="69" t="s">
        <v>1948</v>
      </c>
    </row>
    <row r="16465" spans="1:7" ht="14.4">
      <c r="A16465" s="27" t="str">
        <f>VLOOKUP(C16465,'user list'!A:B,2,0)</f>
        <v>Admin</v>
      </c>
      <c r="B16465" s="172">
        <v>45821.61986111111</v>
      </c>
      <c r="C16465" s="69" t="s">
        <v>186</v>
      </c>
      <c r="D16465" s="69" t="s">
        <v>1937</v>
      </c>
      <c r="E16465" s="69" t="s">
        <v>2837</v>
      </c>
      <c r="F16465" s="69">
        <v>2317</v>
      </c>
      <c r="G16465" s="69" t="s">
        <v>1948</v>
      </c>
    </row>
    <row r="16466" spans="1:7" ht="14.4">
      <c r="A16466" s="27" t="str">
        <f>VLOOKUP(C16466,'user list'!A:B,2,0)</f>
        <v>Admin</v>
      </c>
      <c r="B16466" s="172">
        <v>45821.619872685187</v>
      </c>
      <c r="C16466" s="69" t="s">
        <v>186</v>
      </c>
      <c r="D16466" s="69" t="s">
        <v>1937</v>
      </c>
      <c r="E16466" s="69" t="s">
        <v>2837</v>
      </c>
      <c r="F16466" s="69">
        <v>2317</v>
      </c>
      <c r="G16466" s="69" t="s">
        <v>1948</v>
      </c>
    </row>
    <row r="16467" spans="1:7" ht="14.4">
      <c r="A16467" s="27" t="str">
        <f>VLOOKUP(C16467,'user list'!A:B,2,0)</f>
        <v>Admin</v>
      </c>
      <c r="B16467" s="172">
        <v>45821.619872685187</v>
      </c>
      <c r="C16467" s="69" t="s">
        <v>186</v>
      </c>
      <c r="D16467" s="69" t="s">
        <v>1937</v>
      </c>
      <c r="E16467" s="69" t="s">
        <v>2837</v>
      </c>
      <c r="F16467" s="69">
        <v>2317</v>
      </c>
      <c r="G16467" s="69" t="s">
        <v>1947</v>
      </c>
    </row>
    <row r="16468" spans="1:7" ht="14.4">
      <c r="A16468" s="27" t="str">
        <f>VLOOKUP(C16468,'user list'!A:B,2,0)</f>
        <v>DOE</v>
      </c>
      <c r="B16468" s="172">
        <v>45821.627627314818</v>
      </c>
      <c r="C16468" s="69" t="s">
        <v>212</v>
      </c>
      <c r="D16468" s="69" t="s">
        <v>1937</v>
      </c>
      <c r="E16468" s="69" t="s">
        <v>2838</v>
      </c>
      <c r="F16468" s="69">
        <v>2318</v>
      </c>
      <c r="G16468" s="69" t="s">
        <v>2440</v>
      </c>
    </row>
    <row r="16469" spans="1:7" ht="14.4">
      <c r="A16469" s="27" t="str">
        <f>VLOOKUP(C16469,'user list'!A:B,2,0)</f>
        <v>Admin</v>
      </c>
      <c r="B16469" s="172">
        <v>45821.627638888887</v>
      </c>
      <c r="C16469" s="69" t="s">
        <v>186</v>
      </c>
      <c r="D16469" s="69" t="s">
        <v>1937</v>
      </c>
      <c r="E16469" s="69" t="s">
        <v>2838</v>
      </c>
      <c r="F16469" s="69">
        <v>2318</v>
      </c>
      <c r="G16469" s="69" t="s">
        <v>1948</v>
      </c>
    </row>
    <row r="16470" spans="1:7" ht="14.4">
      <c r="A16470" s="27" t="str">
        <f>VLOOKUP(C16470,'user list'!A:B,2,0)</f>
        <v>Admin</v>
      </c>
      <c r="B16470" s="172">
        <v>45821.627638888887</v>
      </c>
      <c r="C16470" s="69" t="s">
        <v>186</v>
      </c>
      <c r="D16470" s="69" t="s">
        <v>1937</v>
      </c>
      <c r="E16470" s="69" t="s">
        <v>2838</v>
      </c>
      <c r="F16470" s="69">
        <v>2318</v>
      </c>
      <c r="G16470" s="69" t="s">
        <v>1948</v>
      </c>
    </row>
    <row r="16471" spans="1:7" ht="14.4">
      <c r="A16471" s="27" t="str">
        <f>VLOOKUP(C16471,'user list'!A:B,2,0)</f>
        <v>Admin</v>
      </c>
      <c r="B16471" s="172">
        <v>45821.627650462964</v>
      </c>
      <c r="C16471" s="69" t="s">
        <v>186</v>
      </c>
      <c r="D16471" s="69" t="s">
        <v>1937</v>
      </c>
      <c r="E16471" s="69" t="s">
        <v>2838</v>
      </c>
      <c r="F16471" s="69">
        <v>2318</v>
      </c>
      <c r="G16471" s="69" t="s">
        <v>1948</v>
      </c>
    </row>
    <row r="16472" spans="1:7" ht="14.4">
      <c r="A16472" s="27" t="str">
        <f>VLOOKUP(C16472,'user list'!A:B,2,0)</f>
        <v>Admin</v>
      </c>
      <c r="B16472" s="172">
        <v>45821.627650462964</v>
      </c>
      <c r="C16472" s="69" t="s">
        <v>186</v>
      </c>
      <c r="D16472" s="69" t="s">
        <v>1937</v>
      </c>
      <c r="E16472" s="69" t="s">
        <v>2838</v>
      </c>
      <c r="F16472" s="69">
        <v>2318</v>
      </c>
      <c r="G16472" s="69" t="s">
        <v>1947</v>
      </c>
    </row>
    <row r="16473" spans="1:7" ht="14.4">
      <c r="A16473" s="27" t="str">
        <f>VLOOKUP(C16473,'user list'!A:B,2,0)</f>
        <v>LEDIPO</v>
      </c>
      <c r="B16473" s="172">
        <v>45821.627754629626</v>
      </c>
      <c r="C16473" s="69" t="s">
        <v>222</v>
      </c>
      <c r="D16473" s="69" t="s">
        <v>1937</v>
      </c>
      <c r="E16473" s="69" t="s">
        <v>2697</v>
      </c>
      <c r="F16473" s="69">
        <v>2146</v>
      </c>
      <c r="G16473" s="69" t="s">
        <v>1939</v>
      </c>
    </row>
    <row r="16474" spans="1:7" ht="14.4">
      <c r="A16474" s="27" t="str">
        <f>VLOOKUP(C16474,'user list'!A:B,2,0)</f>
        <v>OCAs</v>
      </c>
      <c r="B16474" s="172">
        <v>45821.627766203703</v>
      </c>
      <c r="C16474" s="69" t="s">
        <v>279</v>
      </c>
      <c r="D16474" s="69" t="s">
        <v>1937</v>
      </c>
      <c r="E16474" s="69" t="s">
        <v>2818</v>
      </c>
      <c r="F16474" s="69">
        <v>2296</v>
      </c>
      <c r="G16474" s="69" t="s">
        <v>1939</v>
      </c>
    </row>
    <row r="16475" spans="1:7" ht="14.4">
      <c r="A16475" s="27" t="str">
        <f>VLOOKUP(C16475,'user list'!A:B,2,0)</f>
        <v>OCAs</v>
      </c>
      <c r="B16475" s="172">
        <v>45821.627905092595</v>
      </c>
      <c r="C16475" s="69" t="s">
        <v>279</v>
      </c>
      <c r="D16475" s="69" t="s">
        <v>1937</v>
      </c>
      <c r="E16475" s="69" t="s">
        <v>2826</v>
      </c>
      <c r="F16475" s="69">
        <v>2304</v>
      </c>
      <c r="G16475" s="69" t="s">
        <v>1939</v>
      </c>
    </row>
    <row r="16476" spans="1:7" ht="14.4">
      <c r="A16476" s="27" t="str">
        <f>VLOOKUP(C16476,'user list'!A:B,2,0)</f>
        <v>LEDIPO</v>
      </c>
      <c r="B16476" s="172">
        <v>45821.628067129626</v>
      </c>
      <c r="C16476" s="69" t="s">
        <v>222</v>
      </c>
      <c r="D16476" s="69" t="s">
        <v>1937</v>
      </c>
      <c r="E16476" s="69" t="s">
        <v>2697</v>
      </c>
      <c r="F16476" s="69">
        <v>2138</v>
      </c>
      <c r="G16476" s="69" t="s">
        <v>1939</v>
      </c>
    </row>
    <row r="16477" spans="1:7" ht="14.4">
      <c r="A16477" s="27" t="str">
        <f>VLOOKUP(C16477,'user list'!A:B,2,0)</f>
        <v>OCAs</v>
      </c>
      <c r="B16477" s="172">
        <v>45821.628263888888</v>
      </c>
      <c r="C16477" s="69" t="s">
        <v>279</v>
      </c>
      <c r="D16477" s="69" t="s">
        <v>1937</v>
      </c>
      <c r="E16477" s="69" t="s">
        <v>2829</v>
      </c>
      <c r="F16477" s="69">
        <v>2307</v>
      </c>
      <c r="G16477" s="69" t="s">
        <v>1939</v>
      </c>
    </row>
    <row r="16478" spans="1:7" ht="14.4">
      <c r="A16478" s="27" t="str">
        <f>VLOOKUP(C16478,'user list'!A:B,2,0)</f>
        <v>LEDIPO</v>
      </c>
      <c r="B16478" s="172">
        <v>45821.628263888888</v>
      </c>
      <c r="C16478" s="69" t="s">
        <v>222</v>
      </c>
      <c r="D16478" s="69" t="s">
        <v>1937</v>
      </c>
      <c r="E16478" s="69" t="s">
        <v>2697</v>
      </c>
      <c r="F16478" s="69">
        <v>2138</v>
      </c>
      <c r="G16478" s="69" t="s">
        <v>1939</v>
      </c>
    </row>
    <row r="16479" spans="1:7" ht="14.4">
      <c r="A16479" s="27" t="str">
        <f>VLOOKUP(C16479,'user list'!A:B,2,0)</f>
        <v>OCAs</v>
      </c>
      <c r="B16479" s="172">
        <v>45821.628692129627</v>
      </c>
      <c r="C16479" s="69" t="s">
        <v>279</v>
      </c>
      <c r="D16479" s="69" t="s">
        <v>1937</v>
      </c>
      <c r="E16479" s="69" t="s">
        <v>2826</v>
      </c>
      <c r="F16479" s="69">
        <v>2304</v>
      </c>
      <c r="G16479" s="69" t="s">
        <v>1939</v>
      </c>
    </row>
    <row r="16480" spans="1:7" ht="14.4">
      <c r="A16480" s="27" t="str">
        <f>VLOOKUP(C16480,'user list'!A:B,2,0)</f>
        <v>OCAs</v>
      </c>
      <c r="B16480" s="172">
        <v>45821.62872685185</v>
      </c>
      <c r="C16480" s="69" t="s">
        <v>279</v>
      </c>
      <c r="D16480" s="69" t="s">
        <v>1937</v>
      </c>
      <c r="E16480" s="69" t="s">
        <v>2831</v>
      </c>
      <c r="F16480" s="69">
        <v>2309</v>
      </c>
      <c r="G16480" s="69" t="s">
        <v>1939</v>
      </c>
    </row>
    <row r="16481" spans="1:7" ht="14.4">
      <c r="A16481" s="27" t="str">
        <f>VLOOKUP(C16481,'user list'!A:B,2,0)</f>
        <v>OCAs</v>
      </c>
      <c r="B16481" s="172">
        <v>45821.628935185188</v>
      </c>
      <c r="C16481" s="69" t="s">
        <v>279</v>
      </c>
      <c r="D16481" s="69" t="s">
        <v>1937</v>
      </c>
      <c r="E16481" s="69" t="s">
        <v>2824</v>
      </c>
      <c r="F16481" s="69">
        <v>2302</v>
      </c>
      <c r="G16481" s="69" t="s">
        <v>1939</v>
      </c>
    </row>
    <row r="16482" spans="1:7" ht="14.4">
      <c r="A16482" s="27" t="str">
        <f>VLOOKUP(C16482,'user list'!A:B,2,0)</f>
        <v>OCAs</v>
      </c>
      <c r="B16482" s="172">
        <v>45821.629490740743</v>
      </c>
      <c r="C16482" s="69" t="s">
        <v>279</v>
      </c>
      <c r="D16482" s="69" t="s">
        <v>1937</v>
      </c>
      <c r="E16482" s="69" t="s">
        <v>2828</v>
      </c>
      <c r="F16482" s="69">
        <v>2306</v>
      </c>
      <c r="G16482" s="69" t="s">
        <v>1939</v>
      </c>
    </row>
    <row r="16483" spans="1:7" ht="14.4">
      <c r="A16483" s="27" t="str">
        <f>VLOOKUP(C16483,'user list'!A:B,2,0)</f>
        <v>OCAs</v>
      </c>
      <c r="B16483" s="172">
        <v>45821.629745370374</v>
      </c>
      <c r="C16483" s="69" t="s">
        <v>279</v>
      </c>
      <c r="D16483" s="69" t="s">
        <v>1937</v>
      </c>
      <c r="E16483" s="69" t="s">
        <v>2825</v>
      </c>
      <c r="F16483" s="69">
        <v>2303</v>
      </c>
      <c r="G16483" s="69" t="s">
        <v>1939</v>
      </c>
    </row>
    <row r="16484" spans="1:7" ht="14.4">
      <c r="A16484" s="27" t="str">
        <f>VLOOKUP(C16484,'user list'!A:B,2,0)</f>
        <v>DOE</v>
      </c>
      <c r="B16484" s="172">
        <v>45821.632847222223</v>
      </c>
      <c r="C16484" s="69" t="s">
        <v>212</v>
      </c>
      <c r="D16484" s="69" t="s">
        <v>1937</v>
      </c>
      <c r="E16484" s="69" t="s">
        <v>2839</v>
      </c>
      <c r="F16484" s="69">
        <v>2319</v>
      </c>
      <c r="G16484" s="69" t="s">
        <v>2440</v>
      </c>
    </row>
    <row r="16485" spans="1:7" ht="14.4">
      <c r="A16485" s="27" t="str">
        <f>VLOOKUP(C16485,'user list'!A:B,2,0)</f>
        <v>Admin</v>
      </c>
      <c r="B16485" s="172">
        <v>45821.632847222223</v>
      </c>
      <c r="C16485" s="69" t="s">
        <v>186</v>
      </c>
      <c r="D16485" s="69" t="s">
        <v>1937</v>
      </c>
      <c r="E16485" s="69" t="s">
        <v>2839</v>
      </c>
      <c r="F16485" s="69">
        <v>2319</v>
      </c>
      <c r="G16485" s="69" t="s">
        <v>1948</v>
      </c>
    </row>
    <row r="16486" spans="1:7" ht="14.4">
      <c r="A16486" s="27" t="str">
        <f>VLOOKUP(C16486,'user list'!A:B,2,0)</f>
        <v>Admin</v>
      </c>
      <c r="B16486" s="172">
        <v>45821.6328587963</v>
      </c>
      <c r="C16486" s="69" t="s">
        <v>186</v>
      </c>
      <c r="D16486" s="69" t="s">
        <v>1937</v>
      </c>
      <c r="E16486" s="69" t="s">
        <v>2839</v>
      </c>
      <c r="F16486" s="69">
        <v>2319</v>
      </c>
      <c r="G16486" s="69" t="s">
        <v>1948</v>
      </c>
    </row>
    <row r="16487" spans="1:7" ht="14.4">
      <c r="A16487" s="27" t="str">
        <f>VLOOKUP(C16487,'user list'!A:B,2,0)</f>
        <v>Admin</v>
      </c>
      <c r="B16487" s="172">
        <v>45821.6328587963</v>
      </c>
      <c r="C16487" s="69" t="s">
        <v>186</v>
      </c>
      <c r="D16487" s="69" t="s">
        <v>1937</v>
      </c>
      <c r="E16487" s="69" t="s">
        <v>2839</v>
      </c>
      <c r="F16487" s="69">
        <v>2319</v>
      </c>
      <c r="G16487" s="69" t="s">
        <v>1948</v>
      </c>
    </row>
    <row r="16488" spans="1:7" ht="14.4">
      <c r="A16488" s="27" t="str">
        <f>VLOOKUP(C16488,'user list'!A:B,2,0)</f>
        <v>Admin</v>
      </c>
      <c r="B16488" s="172">
        <v>45821.6328587963</v>
      </c>
      <c r="C16488" s="69" t="s">
        <v>186</v>
      </c>
      <c r="D16488" s="69" t="s">
        <v>1937</v>
      </c>
      <c r="E16488" s="69" t="s">
        <v>2839</v>
      </c>
      <c r="F16488" s="69">
        <v>2319</v>
      </c>
      <c r="G16488" s="69" t="s">
        <v>1947</v>
      </c>
    </row>
    <row r="16489" spans="1:7" ht="14.4">
      <c r="A16489" s="27" t="str">
        <f>VLOOKUP(C16489,'user list'!A:B,2,0)</f>
        <v>DOE</v>
      </c>
      <c r="B16489" s="172">
        <v>45821.634004629632</v>
      </c>
      <c r="C16489" s="69" t="s">
        <v>212</v>
      </c>
      <c r="D16489" s="69" t="s">
        <v>1937</v>
      </c>
      <c r="E16489" s="69" t="s">
        <v>2835</v>
      </c>
      <c r="F16489" s="69">
        <v>2315</v>
      </c>
      <c r="G16489" s="69" t="s">
        <v>1939</v>
      </c>
    </row>
    <row r="16490" spans="1:7" ht="14.4">
      <c r="A16490" s="27" t="str">
        <f>VLOOKUP(C16490,'user list'!A:B,2,0)</f>
        <v>DOE</v>
      </c>
      <c r="B16490" s="172">
        <v>45821.634386574071</v>
      </c>
      <c r="C16490" s="69" t="s">
        <v>212</v>
      </c>
      <c r="D16490" s="69" t="s">
        <v>1937</v>
      </c>
      <c r="E16490" s="69" t="s">
        <v>2787</v>
      </c>
      <c r="F16490" s="69">
        <v>2241</v>
      </c>
      <c r="G16490" s="69" t="s">
        <v>1939</v>
      </c>
    </row>
    <row r="16491" spans="1:7" ht="14.4">
      <c r="A16491" s="27" t="str">
        <f>VLOOKUP(C16491,'user list'!A:B,2,0)</f>
        <v>CAD</v>
      </c>
      <c r="B16491" s="172">
        <v>45821.636956018519</v>
      </c>
      <c r="C16491" s="69" t="s">
        <v>196</v>
      </c>
      <c r="D16491" s="69" t="s">
        <v>1937</v>
      </c>
      <c r="E16491" s="69" t="s">
        <v>2784</v>
      </c>
      <c r="F16491" s="69">
        <v>2236</v>
      </c>
      <c r="G16491" s="69" t="s">
        <v>1939</v>
      </c>
    </row>
    <row r="16492" spans="1:7" ht="14.4">
      <c r="A16492" s="27" t="str">
        <f>VLOOKUP(C16492,'user list'!A:B,2,0)</f>
        <v>OCM</v>
      </c>
      <c r="B16492" s="172">
        <v>45821.637488425928</v>
      </c>
      <c r="C16492" s="69" t="s">
        <v>230</v>
      </c>
      <c r="D16492" s="69" t="s">
        <v>1937</v>
      </c>
      <c r="E16492" s="69" t="s">
        <v>2002</v>
      </c>
      <c r="F16492" s="69">
        <v>2320</v>
      </c>
      <c r="G16492" s="69" t="s">
        <v>2440</v>
      </c>
    </row>
    <row r="16493" spans="1:7" ht="14.4">
      <c r="A16493" s="27" t="str">
        <f>VLOOKUP(C16493,'user list'!A:B,2,0)</f>
        <v>Admin</v>
      </c>
      <c r="B16493" s="172">
        <v>45821.637499999997</v>
      </c>
      <c r="C16493" s="69" t="s">
        <v>186</v>
      </c>
      <c r="D16493" s="69" t="s">
        <v>1937</v>
      </c>
      <c r="E16493" s="69" t="s">
        <v>2002</v>
      </c>
      <c r="F16493" s="69">
        <v>2320</v>
      </c>
      <c r="G16493" s="69" t="s">
        <v>1948</v>
      </c>
    </row>
    <row r="16494" spans="1:7" ht="14.4">
      <c r="A16494" s="27" t="str">
        <f>VLOOKUP(C16494,'user list'!A:B,2,0)</f>
        <v>Admin</v>
      </c>
      <c r="B16494" s="172">
        <v>45821.637499999997</v>
      </c>
      <c r="C16494" s="69" t="s">
        <v>186</v>
      </c>
      <c r="D16494" s="69" t="s">
        <v>1937</v>
      </c>
      <c r="E16494" s="69" t="s">
        <v>2002</v>
      </c>
      <c r="F16494" s="69">
        <v>2320</v>
      </c>
      <c r="G16494" s="69" t="s">
        <v>1947</v>
      </c>
    </row>
    <row r="16495" spans="1:7" ht="14.4">
      <c r="A16495" s="27" t="str">
        <f>VLOOKUP(C16495,'user list'!A:B,2,0)</f>
        <v>Admin</v>
      </c>
      <c r="B16495" s="172">
        <v>45821.637499999997</v>
      </c>
      <c r="C16495" s="69" t="s">
        <v>186</v>
      </c>
      <c r="D16495" s="69" t="s">
        <v>1937</v>
      </c>
      <c r="E16495" s="69" t="s">
        <v>2002</v>
      </c>
      <c r="F16495" s="69">
        <v>2320</v>
      </c>
      <c r="G16495" s="69" t="s">
        <v>1948</v>
      </c>
    </row>
    <row r="16496" spans="1:7" ht="14.4">
      <c r="A16496" s="27" t="str">
        <f>VLOOKUP(C16496,'user list'!A:B,2,0)</f>
        <v>Admin</v>
      </c>
      <c r="B16496" s="172">
        <v>45821.637499999997</v>
      </c>
      <c r="C16496" s="69" t="s">
        <v>186</v>
      </c>
      <c r="D16496" s="69" t="s">
        <v>1937</v>
      </c>
      <c r="E16496" s="69" t="s">
        <v>2002</v>
      </c>
      <c r="F16496" s="69">
        <v>2320</v>
      </c>
      <c r="G16496" s="69" t="s">
        <v>1948</v>
      </c>
    </row>
    <row r="16497" spans="1:7" ht="14.4">
      <c r="A16497" s="27" t="str">
        <f>VLOOKUP(C16497,'user list'!A:B,2,0)</f>
        <v>CAD</v>
      </c>
      <c r="B16497" s="172">
        <v>45821.637511574074</v>
      </c>
      <c r="C16497" s="69" t="s">
        <v>196</v>
      </c>
      <c r="D16497" s="69" t="s">
        <v>1937</v>
      </c>
      <c r="E16497" s="69" t="s">
        <v>2784</v>
      </c>
      <c r="F16497" s="69">
        <v>2236</v>
      </c>
      <c r="G16497" s="69" t="s">
        <v>2441</v>
      </c>
    </row>
    <row r="16498" spans="1:7" ht="14.4">
      <c r="A16498" s="27" t="str">
        <f>VLOOKUP(C16498,'user list'!A:B,2,0)</f>
        <v>CAD</v>
      </c>
      <c r="B16498" s="172">
        <v>45821.637939814813</v>
      </c>
      <c r="C16498" s="69" t="s">
        <v>196</v>
      </c>
      <c r="D16498" s="69" t="s">
        <v>1937</v>
      </c>
      <c r="E16498" s="69" t="s">
        <v>2784</v>
      </c>
      <c r="F16498" s="69">
        <v>2236</v>
      </c>
      <c r="G16498" s="69" t="s">
        <v>1947</v>
      </c>
    </row>
    <row r="16499" spans="1:7" ht="14.4">
      <c r="A16499" s="27" t="str">
        <f>VLOOKUP(C16499,'user list'!A:B,2,0)</f>
        <v>CAD</v>
      </c>
      <c r="B16499" s="172">
        <v>45821.637939814813</v>
      </c>
      <c r="C16499" s="69" t="s">
        <v>196</v>
      </c>
      <c r="D16499" s="69" t="s">
        <v>1937</v>
      </c>
      <c r="E16499" s="69" t="s">
        <v>2784</v>
      </c>
      <c r="F16499" s="69">
        <v>2236</v>
      </c>
      <c r="G16499" s="69" t="s">
        <v>1948</v>
      </c>
    </row>
    <row r="16500" spans="1:7" ht="14.4">
      <c r="A16500" s="27" t="str">
        <f>VLOOKUP(C16500,'user list'!A:B,2,0)</f>
        <v>CAD</v>
      </c>
      <c r="B16500" s="172">
        <v>45821.637939814813</v>
      </c>
      <c r="C16500" s="69" t="s">
        <v>196</v>
      </c>
      <c r="D16500" s="69" t="s">
        <v>1937</v>
      </c>
      <c r="E16500" s="69" t="s">
        <v>2784</v>
      </c>
      <c r="F16500" s="69">
        <v>2236</v>
      </c>
      <c r="G16500" s="69" t="s">
        <v>1939</v>
      </c>
    </row>
    <row r="16501" spans="1:7" ht="14.4">
      <c r="A16501" s="27" t="str">
        <f>VLOOKUP(C16501,'user list'!A:B,2,0)</f>
        <v>Admin</v>
      </c>
      <c r="B16501" s="172">
        <v>45821.637939814813</v>
      </c>
      <c r="C16501" s="69" t="s">
        <v>186</v>
      </c>
      <c r="D16501" s="69" t="s">
        <v>1937</v>
      </c>
      <c r="E16501" s="69" t="s">
        <v>2784</v>
      </c>
      <c r="F16501" s="69">
        <v>2236</v>
      </c>
      <c r="G16501" s="69" t="s">
        <v>1948</v>
      </c>
    </row>
    <row r="16502" spans="1:7" ht="14.4">
      <c r="A16502" s="27" t="str">
        <f>VLOOKUP(C16502,'user list'!A:B,2,0)</f>
        <v>CAD</v>
      </c>
      <c r="B16502" s="172">
        <v>45821.637986111113</v>
      </c>
      <c r="C16502" s="69" t="s">
        <v>196</v>
      </c>
      <c r="D16502" s="69" t="s">
        <v>1937</v>
      </c>
      <c r="E16502" s="69" t="s">
        <v>2787</v>
      </c>
      <c r="F16502" s="69">
        <v>2241</v>
      </c>
      <c r="G16502" s="69" t="s">
        <v>1939</v>
      </c>
    </row>
    <row r="16503" spans="1:7" ht="14.4">
      <c r="A16503" s="27" t="str">
        <f>VLOOKUP(C16503,'user list'!A:B,2,0)</f>
        <v>OCM</v>
      </c>
      <c r="B16503" s="172">
        <v>45821.638958333337</v>
      </c>
      <c r="C16503" s="69" t="s">
        <v>230</v>
      </c>
      <c r="D16503" s="69" t="s">
        <v>1937</v>
      </c>
      <c r="E16503" s="69" t="s">
        <v>2001</v>
      </c>
      <c r="F16503" s="69">
        <v>2321</v>
      </c>
      <c r="G16503" s="69" t="s">
        <v>2440</v>
      </c>
    </row>
    <row r="16504" spans="1:7" ht="14.4">
      <c r="A16504" s="27" t="str">
        <f>VLOOKUP(C16504,'user list'!A:B,2,0)</f>
        <v>Admin</v>
      </c>
      <c r="B16504" s="172">
        <v>45821.638958333337</v>
      </c>
      <c r="C16504" s="69" t="s">
        <v>186</v>
      </c>
      <c r="D16504" s="69" t="s">
        <v>1937</v>
      </c>
      <c r="E16504" s="69" t="s">
        <v>2001</v>
      </c>
      <c r="F16504" s="69">
        <v>2321</v>
      </c>
      <c r="G16504" s="69" t="s">
        <v>1948</v>
      </c>
    </row>
    <row r="16505" spans="1:7" ht="14.4">
      <c r="A16505" s="27" t="str">
        <f>VLOOKUP(C16505,'user list'!A:B,2,0)</f>
        <v>Admin</v>
      </c>
      <c r="B16505" s="172">
        <v>45821.638958333337</v>
      </c>
      <c r="C16505" s="69" t="s">
        <v>186</v>
      </c>
      <c r="D16505" s="69" t="s">
        <v>1937</v>
      </c>
      <c r="E16505" s="69" t="s">
        <v>2001</v>
      </c>
      <c r="F16505" s="69">
        <v>2321</v>
      </c>
      <c r="G16505" s="69" t="s">
        <v>1947</v>
      </c>
    </row>
    <row r="16506" spans="1:7" ht="14.4">
      <c r="A16506" s="27" t="str">
        <f>VLOOKUP(C16506,'user list'!A:B,2,0)</f>
        <v>Admin</v>
      </c>
      <c r="B16506" s="172">
        <v>45821.638958333337</v>
      </c>
      <c r="C16506" s="69" t="s">
        <v>186</v>
      </c>
      <c r="D16506" s="69" t="s">
        <v>1937</v>
      </c>
      <c r="E16506" s="69" t="s">
        <v>2001</v>
      </c>
      <c r="F16506" s="69">
        <v>2321</v>
      </c>
      <c r="G16506" s="69" t="s">
        <v>1948</v>
      </c>
    </row>
    <row r="16507" spans="1:7" ht="14.4">
      <c r="A16507" s="27" t="str">
        <f>VLOOKUP(C16507,'user list'!A:B,2,0)</f>
        <v>Admin</v>
      </c>
      <c r="B16507" s="172">
        <v>45821.638958333337</v>
      </c>
      <c r="C16507" s="69" t="s">
        <v>186</v>
      </c>
      <c r="D16507" s="69" t="s">
        <v>1937</v>
      </c>
      <c r="E16507" s="69" t="s">
        <v>2001</v>
      </c>
      <c r="F16507" s="69">
        <v>2321</v>
      </c>
      <c r="G16507" s="69" t="s">
        <v>1948</v>
      </c>
    </row>
    <row r="16508" spans="1:7" ht="14.4">
      <c r="A16508" s="27" t="str">
        <f>VLOOKUP(C16508,'user list'!A:B,2,0)</f>
        <v>OCAs</v>
      </c>
      <c r="B16508" s="172">
        <v>45821.639652777776</v>
      </c>
      <c r="C16508" s="69" t="s">
        <v>279</v>
      </c>
      <c r="D16508" s="69" t="s">
        <v>1937</v>
      </c>
      <c r="E16508" s="69" t="s">
        <v>2810</v>
      </c>
      <c r="F16508" s="69">
        <v>2274</v>
      </c>
      <c r="G16508" s="69" t="s">
        <v>1939</v>
      </c>
    </row>
    <row r="16509" spans="1:7" ht="14.4">
      <c r="A16509" s="27" t="str">
        <f>VLOOKUP(C16509,'user list'!A:B,2,0)</f>
        <v>OCAs</v>
      </c>
      <c r="B16509" s="172">
        <v>45821.639699074076</v>
      </c>
      <c r="C16509" s="69" t="s">
        <v>279</v>
      </c>
      <c r="D16509" s="69" t="s">
        <v>1937</v>
      </c>
      <c r="E16509" s="69" t="s">
        <v>2818</v>
      </c>
      <c r="F16509" s="69">
        <v>2296</v>
      </c>
      <c r="G16509" s="69" t="s">
        <v>1939</v>
      </c>
    </row>
    <row r="16510" spans="1:7" ht="14.4">
      <c r="A16510" s="27" t="str">
        <f>VLOOKUP(C16510,'user list'!A:B,2,0)</f>
        <v>OCAs</v>
      </c>
      <c r="B16510" s="172">
        <v>45821.639756944445</v>
      </c>
      <c r="C16510" s="69" t="s">
        <v>279</v>
      </c>
      <c r="D16510" s="69" t="s">
        <v>1937</v>
      </c>
      <c r="E16510" s="69" t="s">
        <v>2824</v>
      </c>
      <c r="F16510" s="69">
        <v>2302</v>
      </c>
      <c r="G16510" s="69" t="s">
        <v>1939</v>
      </c>
    </row>
    <row r="16511" spans="1:7" ht="14.4">
      <c r="A16511" s="27" t="str">
        <f>VLOOKUP(C16511,'user list'!A:B,2,0)</f>
        <v>OCAs</v>
      </c>
      <c r="B16511" s="172">
        <v>45821.639780092592</v>
      </c>
      <c r="C16511" s="69" t="s">
        <v>279</v>
      </c>
      <c r="D16511" s="69" t="s">
        <v>1937</v>
      </c>
      <c r="E16511" s="69" t="s">
        <v>2825</v>
      </c>
      <c r="F16511" s="69">
        <v>2303</v>
      </c>
      <c r="G16511" s="69" t="s">
        <v>1939</v>
      </c>
    </row>
    <row r="16512" spans="1:7" ht="14.4">
      <c r="A16512" s="27" t="str">
        <f>VLOOKUP(C16512,'user list'!A:B,2,0)</f>
        <v>OCAs</v>
      </c>
      <c r="B16512" s="172">
        <v>45821.639907407407</v>
      </c>
      <c r="C16512" s="69" t="s">
        <v>279</v>
      </c>
      <c r="D16512" s="69" t="s">
        <v>1937</v>
      </c>
      <c r="E16512" s="69" t="s">
        <v>2826</v>
      </c>
      <c r="F16512" s="69">
        <v>2304</v>
      </c>
      <c r="G16512" s="69" t="s">
        <v>1939</v>
      </c>
    </row>
    <row r="16513" spans="1:7" ht="14.4">
      <c r="A16513" s="27" t="str">
        <f>VLOOKUP(C16513,'user list'!A:B,2,0)</f>
        <v>OCAs</v>
      </c>
      <c r="B16513" s="172">
        <v>45821.639918981484</v>
      </c>
      <c r="C16513" s="69" t="s">
        <v>279</v>
      </c>
      <c r="D16513" s="69" t="s">
        <v>1937</v>
      </c>
      <c r="E16513" s="69" t="s">
        <v>2828</v>
      </c>
      <c r="F16513" s="69">
        <v>2306</v>
      </c>
      <c r="G16513" s="69" t="s">
        <v>1939</v>
      </c>
    </row>
    <row r="16514" spans="1:7" ht="14.4">
      <c r="A16514" s="27" t="str">
        <f>VLOOKUP(C16514,'user list'!A:B,2,0)</f>
        <v>OCAs</v>
      </c>
      <c r="B16514" s="172">
        <v>45821.63994212963</v>
      </c>
      <c r="C16514" s="69" t="s">
        <v>279</v>
      </c>
      <c r="D16514" s="69" t="s">
        <v>1937</v>
      </c>
      <c r="E16514" s="69" t="s">
        <v>2829</v>
      </c>
      <c r="F16514" s="69">
        <v>2307</v>
      </c>
      <c r="G16514" s="69" t="s">
        <v>1939</v>
      </c>
    </row>
    <row r="16515" spans="1:7" ht="14.4">
      <c r="A16515" s="27" t="str">
        <f>VLOOKUP(C16515,'user list'!A:B,2,0)</f>
        <v>DOE</v>
      </c>
      <c r="B16515" s="172">
        <v>45821.642256944448</v>
      </c>
      <c r="C16515" s="69" t="s">
        <v>212</v>
      </c>
      <c r="D16515" s="69" t="s">
        <v>1937</v>
      </c>
      <c r="E16515" s="69" t="s">
        <v>2835</v>
      </c>
      <c r="F16515" s="69">
        <v>2315</v>
      </c>
      <c r="G16515" s="69" t="s">
        <v>1939</v>
      </c>
    </row>
    <row r="16516" spans="1:7" ht="14.4">
      <c r="A16516" s="27" t="str">
        <f>VLOOKUP(C16516,'user list'!A:B,2,0)</f>
        <v>DPOS</v>
      </c>
      <c r="B16516" s="172">
        <v>45821.643194444441</v>
      </c>
      <c r="C16516" s="69" t="s">
        <v>213</v>
      </c>
      <c r="D16516" s="69" t="s">
        <v>1937</v>
      </c>
      <c r="E16516" s="69">
        <v>2259</v>
      </c>
      <c r="F16516" s="69">
        <v>2259</v>
      </c>
      <c r="G16516" s="69" t="s">
        <v>1939</v>
      </c>
    </row>
    <row r="16517" spans="1:7" ht="14.4">
      <c r="A16517" s="27" t="str">
        <f>VLOOKUP(C16517,'user list'!A:B,2,0)</f>
        <v>DPOS</v>
      </c>
      <c r="B16517" s="172">
        <v>45821.643194444441</v>
      </c>
      <c r="C16517" s="69" t="s">
        <v>213</v>
      </c>
      <c r="D16517" s="69" t="s">
        <v>1937</v>
      </c>
      <c r="E16517" s="69">
        <v>2259</v>
      </c>
      <c r="F16517" s="69">
        <v>2259</v>
      </c>
      <c r="G16517" s="69" t="s">
        <v>1939</v>
      </c>
    </row>
    <row r="16518" spans="1:7" ht="14.4">
      <c r="A16518" s="27" t="str">
        <f>VLOOKUP(C16518,'user list'!A:B,2,0)</f>
        <v>DPOS</v>
      </c>
      <c r="B16518" s="172">
        <v>45821.643229166664</v>
      </c>
      <c r="C16518" s="69" t="s">
        <v>213</v>
      </c>
      <c r="D16518" s="69" t="s">
        <v>1937</v>
      </c>
      <c r="E16518" s="69" t="s">
        <v>2839</v>
      </c>
      <c r="F16518" s="69">
        <v>2319</v>
      </c>
      <c r="G16518" s="69" t="s">
        <v>1939</v>
      </c>
    </row>
    <row r="16519" spans="1:7" ht="14.4">
      <c r="A16519" s="27" t="str">
        <f>VLOOKUP(C16519,'user list'!A:B,2,0)</f>
        <v>DPOS</v>
      </c>
      <c r="B16519" s="172">
        <v>45821.643333333333</v>
      </c>
      <c r="C16519" s="69" t="s">
        <v>213</v>
      </c>
      <c r="D16519" s="69" t="s">
        <v>1937</v>
      </c>
      <c r="E16519" s="69" t="s">
        <v>2677</v>
      </c>
      <c r="F16519" s="69">
        <v>2290</v>
      </c>
      <c r="G16519" s="69" t="s">
        <v>1939</v>
      </c>
    </row>
    <row r="16520" spans="1:7" ht="14.4">
      <c r="A16520" s="27" t="str">
        <f>VLOOKUP(C16520,'user list'!A:B,2,0)</f>
        <v>DPOS</v>
      </c>
      <c r="B16520" s="172">
        <v>45821.643368055556</v>
      </c>
      <c r="C16520" s="69" t="s">
        <v>213</v>
      </c>
      <c r="D16520" s="69" t="s">
        <v>1937</v>
      </c>
      <c r="E16520" s="69" t="s">
        <v>2602</v>
      </c>
      <c r="F16520" s="69">
        <v>1977</v>
      </c>
      <c r="G16520" s="69" t="s">
        <v>1939</v>
      </c>
    </row>
    <row r="16521" spans="1:7" ht="14.4">
      <c r="A16521" s="27" t="str">
        <f>VLOOKUP(C16521,'user list'!A:B,2,0)</f>
        <v>DPOS</v>
      </c>
      <c r="B16521" s="172">
        <v>45821.64340277778</v>
      </c>
      <c r="C16521" s="69" t="s">
        <v>213</v>
      </c>
      <c r="D16521" s="69" t="s">
        <v>1937</v>
      </c>
      <c r="E16521" s="69" t="s">
        <v>2677</v>
      </c>
      <c r="F16521" s="69">
        <v>2290</v>
      </c>
      <c r="G16521" s="69" t="s">
        <v>1939</v>
      </c>
    </row>
    <row r="16522" spans="1:7" ht="14.4">
      <c r="A16522" s="27" t="str">
        <f>VLOOKUP(C16522,'user list'!A:B,2,0)</f>
        <v>DPOS</v>
      </c>
      <c r="B16522" s="172">
        <v>45821.643634259257</v>
      </c>
      <c r="C16522" s="69" t="s">
        <v>213</v>
      </c>
      <c r="D16522" s="69" t="s">
        <v>1937</v>
      </c>
      <c r="E16522" s="69" t="s">
        <v>2839</v>
      </c>
      <c r="F16522" s="69">
        <v>2319</v>
      </c>
      <c r="G16522" s="69" t="s">
        <v>1939</v>
      </c>
    </row>
    <row r="16523" spans="1:7" ht="14.4">
      <c r="A16523" s="27" t="str">
        <f>VLOOKUP(C16523,'user list'!A:B,2,0)</f>
        <v>DPOS</v>
      </c>
      <c r="B16523" s="172">
        <v>45821.643923611111</v>
      </c>
      <c r="C16523" s="69" t="s">
        <v>213</v>
      </c>
      <c r="D16523" s="69" t="s">
        <v>1937</v>
      </c>
      <c r="E16523" s="69" t="s">
        <v>2839</v>
      </c>
      <c r="F16523" s="69">
        <v>2319</v>
      </c>
      <c r="G16523" s="69" t="s">
        <v>2441</v>
      </c>
    </row>
    <row r="16524" spans="1:7" ht="14.4">
      <c r="A16524" s="27" t="str">
        <f>VLOOKUP(C16524,'user list'!A:B,2,0)</f>
        <v>DPOS</v>
      </c>
      <c r="B16524" s="172">
        <v>45821.643993055557</v>
      </c>
      <c r="C16524" s="69" t="s">
        <v>213</v>
      </c>
      <c r="D16524" s="69" t="s">
        <v>1937</v>
      </c>
      <c r="E16524" s="69">
        <v>2259</v>
      </c>
      <c r="F16524" s="69">
        <v>2259</v>
      </c>
      <c r="G16524" s="69" t="s">
        <v>1939</v>
      </c>
    </row>
    <row r="16525" spans="1:7" ht="14.4">
      <c r="A16525" s="27" t="str">
        <f>VLOOKUP(C16525,'user list'!A:B,2,0)</f>
        <v>DPOS</v>
      </c>
      <c r="B16525" s="172">
        <v>45821.643993055557</v>
      </c>
      <c r="C16525" s="69" t="s">
        <v>213</v>
      </c>
      <c r="D16525" s="69" t="s">
        <v>1937</v>
      </c>
      <c r="E16525" s="69">
        <v>2259</v>
      </c>
      <c r="F16525" s="69">
        <v>2259</v>
      </c>
      <c r="G16525" s="69" t="s">
        <v>1939</v>
      </c>
    </row>
    <row r="16526" spans="1:7" ht="14.4">
      <c r="A16526" s="27" t="str">
        <f>VLOOKUP(C16526,'user list'!A:B,2,0)</f>
        <v>DPOS</v>
      </c>
      <c r="B16526" s="172">
        <v>45821.64402777778</v>
      </c>
      <c r="C16526" s="69" t="s">
        <v>213</v>
      </c>
      <c r="D16526" s="69" t="s">
        <v>1937</v>
      </c>
      <c r="E16526" s="69" t="s">
        <v>2677</v>
      </c>
      <c r="F16526" s="69">
        <v>2290</v>
      </c>
      <c r="G16526" s="69" t="s">
        <v>1939</v>
      </c>
    </row>
    <row r="16527" spans="1:7" ht="14.4">
      <c r="A16527" s="27" t="str">
        <f>VLOOKUP(C16527,'user list'!A:B,2,0)</f>
        <v>DPOS</v>
      </c>
      <c r="B16527" s="172">
        <v>45821.644143518519</v>
      </c>
      <c r="C16527" s="69" t="s">
        <v>213</v>
      </c>
      <c r="D16527" s="69" t="s">
        <v>1937</v>
      </c>
      <c r="E16527" s="69" t="s">
        <v>2677</v>
      </c>
      <c r="F16527" s="69">
        <v>2290</v>
      </c>
      <c r="G16527" s="69" t="s">
        <v>2441</v>
      </c>
    </row>
    <row r="16528" spans="1:7" ht="14.4">
      <c r="A16528" s="27" t="str">
        <f>VLOOKUP(C16528,'user list'!A:B,2,0)</f>
        <v>DPOS</v>
      </c>
      <c r="B16528" s="172">
        <v>45821.644178240742</v>
      </c>
      <c r="C16528" s="69" t="s">
        <v>213</v>
      </c>
      <c r="D16528" s="69" t="s">
        <v>1937</v>
      </c>
      <c r="E16528" s="69">
        <v>2259</v>
      </c>
      <c r="F16528" s="69">
        <v>2259</v>
      </c>
      <c r="G16528" s="69" t="s">
        <v>1939</v>
      </c>
    </row>
    <row r="16529" spans="1:7" ht="14.4">
      <c r="A16529" s="27" t="str">
        <f>VLOOKUP(C16529,'user list'!A:B,2,0)</f>
        <v>DPOS</v>
      </c>
      <c r="B16529" s="172">
        <v>45821.644178240742</v>
      </c>
      <c r="C16529" s="69" t="s">
        <v>213</v>
      </c>
      <c r="D16529" s="69" t="s">
        <v>1937</v>
      </c>
      <c r="E16529" s="69">
        <v>2259</v>
      </c>
      <c r="F16529" s="69">
        <v>2259</v>
      </c>
      <c r="G16529" s="69" t="s">
        <v>1939</v>
      </c>
    </row>
    <row r="16530" spans="1:7" ht="14.4">
      <c r="A16530" s="27" t="str">
        <f>VLOOKUP(C16530,'user list'!A:B,2,0)</f>
        <v>Admin</v>
      </c>
      <c r="B16530" s="172">
        <v>45821.64466435185</v>
      </c>
      <c r="C16530" s="69" t="s">
        <v>186</v>
      </c>
      <c r="D16530" s="69" t="s">
        <v>1937</v>
      </c>
      <c r="E16530" s="69" t="s">
        <v>2002</v>
      </c>
      <c r="F16530" s="69">
        <v>2320</v>
      </c>
      <c r="G16530" s="69" t="s">
        <v>1948</v>
      </c>
    </row>
    <row r="16531" spans="1:7" ht="14.4">
      <c r="A16531" s="27" t="str">
        <f>VLOOKUP(C16531,'user list'!A:B,2,0)</f>
        <v>DOE</v>
      </c>
      <c r="B16531" s="172">
        <v>45821.644872685189</v>
      </c>
      <c r="C16531" s="69" t="s">
        <v>212</v>
      </c>
      <c r="D16531" s="69" t="s">
        <v>1937</v>
      </c>
      <c r="E16531" s="69" t="s">
        <v>2835</v>
      </c>
      <c r="F16531" s="69">
        <v>2315</v>
      </c>
      <c r="G16531" s="69" t="s">
        <v>1939</v>
      </c>
    </row>
    <row r="16532" spans="1:7" ht="14.4">
      <c r="A16532" s="27" t="str">
        <f>VLOOKUP(C16532,'user list'!A:B,2,0)</f>
        <v>DOE</v>
      </c>
      <c r="B16532" s="172">
        <v>45821.644884259258</v>
      </c>
      <c r="C16532" s="69" t="s">
        <v>212</v>
      </c>
      <c r="D16532" s="69" t="s">
        <v>1937</v>
      </c>
      <c r="E16532" s="69" t="s">
        <v>2835</v>
      </c>
      <c r="F16532" s="69">
        <v>2315</v>
      </c>
      <c r="G16532" s="69" t="s">
        <v>1939</v>
      </c>
    </row>
    <row r="16533" spans="1:7" ht="14.4">
      <c r="A16533" s="27" t="str">
        <f>VLOOKUP(C16533,'user list'!A:B,2,0)</f>
        <v>DPOS</v>
      </c>
      <c r="B16533" s="172">
        <v>45821.644965277781</v>
      </c>
      <c r="C16533" s="69" t="s">
        <v>213</v>
      </c>
      <c r="D16533" s="69" t="s">
        <v>1937</v>
      </c>
      <c r="E16533" s="69" t="s">
        <v>2839</v>
      </c>
      <c r="F16533" s="69">
        <v>2319</v>
      </c>
      <c r="G16533" s="69" t="s">
        <v>1939</v>
      </c>
    </row>
    <row r="16534" spans="1:7" ht="14.4">
      <c r="A16534" s="27" t="str">
        <f>VLOOKUP(C16534,'user list'!A:B,2,0)</f>
        <v>DPOS</v>
      </c>
      <c r="B16534" s="172">
        <v>45821.644976851851</v>
      </c>
      <c r="C16534" s="69" t="s">
        <v>213</v>
      </c>
      <c r="D16534" s="69" t="s">
        <v>1937</v>
      </c>
      <c r="E16534" s="69">
        <v>2259</v>
      </c>
      <c r="F16534" s="69">
        <v>2259</v>
      </c>
      <c r="G16534" s="69" t="s">
        <v>1939</v>
      </c>
    </row>
    <row r="16535" spans="1:7" ht="14.4">
      <c r="A16535" s="27" t="str">
        <f>VLOOKUP(C16535,'user list'!A:B,2,0)</f>
        <v>DPOS</v>
      </c>
      <c r="B16535" s="172">
        <v>45821.644976851851</v>
      </c>
      <c r="C16535" s="69" t="s">
        <v>213</v>
      </c>
      <c r="D16535" s="69" t="s">
        <v>1937</v>
      </c>
      <c r="E16535" s="69">
        <v>2259</v>
      </c>
      <c r="F16535" s="69">
        <v>2259</v>
      </c>
      <c r="G16535" s="69" t="s">
        <v>1939</v>
      </c>
    </row>
    <row r="16536" spans="1:7" ht="14.4">
      <c r="A16536" s="27" t="str">
        <f>VLOOKUP(C16536,'user list'!A:B,2,0)</f>
        <v>DPOS</v>
      </c>
      <c r="B16536" s="172">
        <v>45821.645011574074</v>
      </c>
      <c r="C16536" s="69" t="s">
        <v>213</v>
      </c>
      <c r="D16536" s="69" t="s">
        <v>1937</v>
      </c>
      <c r="E16536" s="69" t="s">
        <v>2602</v>
      </c>
      <c r="F16536" s="69">
        <v>1977</v>
      </c>
      <c r="G16536" s="69" t="s">
        <v>1939</v>
      </c>
    </row>
    <row r="16537" spans="1:7" ht="14.4">
      <c r="A16537" s="27" t="str">
        <f>VLOOKUP(C16537,'user list'!A:B,2,0)</f>
        <v>DPOS</v>
      </c>
      <c r="B16537" s="172">
        <v>45821.64503472222</v>
      </c>
      <c r="C16537" s="69" t="s">
        <v>213</v>
      </c>
      <c r="D16537" s="69" t="s">
        <v>1937</v>
      </c>
      <c r="E16537" s="69" t="s">
        <v>2677</v>
      </c>
      <c r="F16537" s="69">
        <v>2290</v>
      </c>
      <c r="G16537" s="69" t="s">
        <v>1939</v>
      </c>
    </row>
    <row r="16538" spans="1:7" ht="14.4">
      <c r="A16538" s="27" t="str">
        <f>VLOOKUP(C16538,'user list'!A:B,2,0)</f>
        <v>DPOS</v>
      </c>
      <c r="B16538" s="172">
        <v>45821.645173611112</v>
      </c>
      <c r="C16538" s="69" t="s">
        <v>213</v>
      </c>
      <c r="D16538" s="69" t="s">
        <v>1937</v>
      </c>
      <c r="E16538" s="69" t="s">
        <v>2677</v>
      </c>
      <c r="F16538" s="69">
        <v>2290</v>
      </c>
      <c r="G16538" s="69" t="s">
        <v>1947</v>
      </c>
    </row>
    <row r="16539" spans="1:7" ht="14.4">
      <c r="A16539" s="27" t="str">
        <f>VLOOKUP(C16539,'user list'!A:B,2,0)</f>
        <v>DPOS</v>
      </c>
      <c r="B16539" s="172">
        <v>45821.645173611112</v>
      </c>
      <c r="C16539" s="69" t="s">
        <v>213</v>
      </c>
      <c r="D16539" s="69" t="s">
        <v>1937</v>
      </c>
      <c r="E16539" s="69" t="s">
        <v>2677</v>
      </c>
      <c r="F16539" s="69">
        <v>2290</v>
      </c>
      <c r="G16539" s="69" t="s">
        <v>1948</v>
      </c>
    </row>
    <row r="16540" spans="1:7" ht="14.4">
      <c r="A16540" s="27" t="str">
        <f>VLOOKUP(C16540,'user list'!A:B,2,0)</f>
        <v>DPOS</v>
      </c>
      <c r="B16540" s="172">
        <v>45821.645173611112</v>
      </c>
      <c r="C16540" s="69" t="s">
        <v>213</v>
      </c>
      <c r="D16540" s="69" t="s">
        <v>1937</v>
      </c>
      <c r="E16540" s="69" t="s">
        <v>2677</v>
      </c>
      <c r="F16540" s="69">
        <v>2290</v>
      </c>
      <c r="G16540" s="69" t="s">
        <v>1939</v>
      </c>
    </row>
    <row r="16541" spans="1:7" ht="14.4">
      <c r="A16541" s="27" t="str">
        <f>VLOOKUP(C16541,'user list'!A:B,2,0)</f>
        <v>Admin</v>
      </c>
      <c r="B16541" s="172">
        <v>45821.645173611112</v>
      </c>
      <c r="C16541" s="69" t="s">
        <v>186</v>
      </c>
      <c r="D16541" s="69" t="s">
        <v>1937</v>
      </c>
      <c r="E16541" s="69" t="s">
        <v>2677</v>
      </c>
      <c r="F16541" s="69">
        <v>2290</v>
      </c>
      <c r="G16541" s="69" t="s">
        <v>1948</v>
      </c>
    </row>
    <row r="16542" spans="1:7" ht="14.4">
      <c r="A16542" s="27" t="str">
        <f>VLOOKUP(C16542,'user list'!A:B,2,0)</f>
        <v>DOE</v>
      </c>
      <c r="B16542" s="172">
        <v>45821.645289351851</v>
      </c>
      <c r="C16542" s="69" t="s">
        <v>212</v>
      </c>
      <c r="D16542" s="69" t="s">
        <v>1937</v>
      </c>
      <c r="E16542" s="69" t="s">
        <v>2814</v>
      </c>
      <c r="F16542" s="69">
        <v>2286</v>
      </c>
      <c r="G16542" s="69" t="s">
        <v>1948</v>
      </c>
    </row>
    <row r="16543" spans="1:7" ht="14.4">
      <c r="A16543" s="27" t="str">
        <f>VLOOKUP(C16543,'user list'!A:B,2,0)</f>
        <v>DOE</v>
      </c>
      <c r="B16543" s="172">
        <v>45821.645289351851</v>
      </c>
      <c r="C16543" s="69" t="s">
        <v>212</v>
      </c>
      <c r="D16543" s="69" t="s">
        <v>1937</v>
      </c>
      <c r="E16543" s="69" t="s">
        <v>2835</v>
      </c>
      <c r="F16543" s="69">
        <v>2315</v>
      </c>
      <c r="G16543" s="69" t="s">
        <v>1947</v>
      </c>
    </row>
    <row r="16544" spans="1:7" ht="14.4">
      <c r="A16544" s="27" t="str">
        <f>VLOOKUP(C16544,'user list'!A:B,2,0)</f>
        <v>DOE</v>
      </c>
      <c r="B16544" s="172">
        <v>45821.645289351851</v>
      </c>
      <c r="C16544" s="69" t="s">
        <v>212</v>
      </c>
      <c r="D16544" s="69" t="s">
        <v>1937</v>
      </c>
      <c r="E16544" s="69" t="s">
        <v>2835</v>
      </c>
      <c r="F16544" s="69">
        <v>2315</v>
      </c>
      <c r="G16544" s="69" t="s">
        <v>1948</v>
      </c>
    </row>
    <row r="16545" spans="1:7" ht="14.4">
      <c r="A16545" s="27" t="str">
        <f>VLOOKUP(C16545,'user list'!A:B,2,0)</f>
        <v>Admin</v>
      </c>
      <c r="B16545" s="172">
        <v>45821.645335648151</v>
      </c>
      <c r="C16545" s="69" t="s">
        <v>186</v>
      </c>
      <c r="D16545" s="69" t="s">
        <v>1937</v>
      </c>
      <c r="E16545" s="69" t="s">
        <v>2835</v>
      </c>
      <c r="F16545" s="69">
        <v>2315</v>
      </c>
      <c r="G16545" s="69" t="s">
        <v>1948</v>
      </c>
    </row>
    <row r="16546" spans="1:7" ht="14.4">
      <c r="A16546" s="27" t="str">
        <f>VLOOKUP(C16546,'user list'!A:B,2,0)</f>
        <v>Admin</v>
      </c>
      <c r="B16546" s="172">
        <v>45821.645335648151</v>
      </c>
      <c r="C16546" s="69" t="s">
        <v>186</v>
      </c>
      <c r="D16546" s="69" t="s">
        <v>1937</v>
      </c>
      <c r="E16546" s="69" t="s">
        <v>2814</v>
      </c>
      <c r="F16546" s="69">
        <v>2286</v>
      </c>
      <c r="G16546" s="69" t="s">
        <v>1947</v>
      </c>
    </row>
    <row r="16547" spans="1:7" ht="14.4">
      <c r="A16547" s="27" t="str">
        <f>VLOOKUP(C16547,'user list'!A:B,2,0)</f>
        <v>Admin</v>
      </c>
      <c r="B16547" s="172">
        <v>45821.645335648151</v>
      </c>
      <c r="C16547" s="69" t="s">
        <v>186</v>
      </c>
      <c r="D16547" s="69" t="s">
        <v>1937</v>
      </c>
      <c r="E16547" s="69" t="s">
        <v>2814</v>
      </c>
      <c r="F16547" s="69">
        <v>2286</v>
      </c>
      <c r="G16547" s="69" t="s">
        <v>1948</v>
      </c>
    </row>
    <row r="16548" spans="1:7" ht="14.4">
      <c r="A16548" s="27" t="str">
        <f>VLOOKUP(C16548,'user list'!A:B,2,0)</f>
        <v>DPOS</v>
      </c>
      <c r="B16548" s="172">
        <v>45821.645416666666</v>
      </c>
      <c r="C16548" s="69" t="s">
        <v>213</v>
      </c>
      <c r="D16548" s="69" t="s">
        <v>1937</v>
      </c>
      <c r="E16548" s="69" t="s">
        <v>2839</v>
      </c>
      <c r="F16548" s="69">
        <v>2319</v>
      </c>
      <c r="G16548" s="69" t="s">
        <v>1939</v>
      </c>
    </row>
    <row r="16549" spans="1:7" ht="14.4">
      <c r="A16549" s="27" t="str">
        <f>VLOOKUP(C16549,'user list'!A:B,2,0)</f>
        <v>DPOS</v>
      </c>
      <c r="B16549" s="172">
        <v>45821.645474537036</v>
      </c>
      <c r="C16549" s="69" t="s">
        <v>213</v>
      </c>
      <c r="D16549" s="69" t="s">
        <v>1937</v>
      </c>
      <c r="E16549" s="69">
        <v>2259</v>
      </c>
      <c r="F16549" s="69">
        <v>2259</v>
      </c>
      <c r="G16549" s="69" t="s">
        <v>1939</v>
      </c>
    </row>
    <row r="16550" spans="1:7" ht="14.4">
      <c r="A16550" s="27" t="str">
        <f>VLOOKUP(C16550,'user list'!A:B,2,0)</f>
        <v>DPOS</v>
      </c>
      <c r="B16550" s="172">
        <v>45821.645474537036</v>
      </c>
      <c r="C16550" s="69" t="s">
        <v>213</v>
      </c>
      <c r="D16550" s="69" t="s">
        <v>1937</v>
      </c>
      <c r="E16550" s="69">
        <v>2259</v>
      </c>
      <c r="F16550" s="69">
        <v>2259</v>
      </c>
      <c r="G16550" s="69" t="s">
        <v>1939</v>
      </c>
    </row>
    <row r="16551" spans="1:7" ht="14.4">
      <c r="A16551" s="27" t="str">
        <f>VLOOKUP(C16551,'user list'!A:B,2,0)</f>
        <v>DPOS</v>
      </c>
      <c r="B16551" s="172">
        <v>45821.645509259259</v>
      </c>
      <c r="C16551" s="69" t="s">
        <v>213</v>
      </c>
      <c r="D16551" s="69" t="s">
        <v>1937</v>
      </c>
      <c r="E16551" s="69" t="s">
        <v>2839</v>
      </c>
      <c r="F16551" s="69">
        <v>2319</v>
      </c>
      <c r="G16551" s="69" t="s">
        <v>1939</v>
      </c>
    </row>
    <row r="16552" spans="1:7" ht="14.4">
      <c r="A16552" s="27" t="str">
        <f>VLOOKUP(C16552,'user list'!A:B,2,0)</f>
        <v>DPOS</v>
      </c>
      <c r="B16552" s="172">
        <v>45821.645555555559</v>
      </c>
      <c r="C16552" s="69" t="s">
        <v>213</v>
      </c>
      <c r="D16552" s="69" t="s">
        <v>1937</v>
      </c>
      <c r="E16552" s="69" t="s">
        <v>2839</v>
      </c>
      <c r="F16552" s="69">
        <v>2319</v>
      </c>
      <c r="G16552" s="69" t="s">
        <v>1947</v>
      </c>
    </row>
    <row r="16553" spans="1:7" ht="14.4">
      <c r="A16553" s="27" t="str">
        <f>VLOOKUP(C16553,'user list'!A:B,2,0)</f>
        <v>DPOS</v>
      </c>
      <c r="B16553" s="172">
        <v>45821.645555555559</v>
      </c>
      <c r="C16553" s="69" t="s">
        <v>213</v>
      </c>
      <c r="D16553" s="69" t="s">
        <v>1937</v>
      </c>
      <c r="E16553" s="69" t="s">
        <v>2839</v>
      </c>
      <c r="F16553" s="69">
        <v>2319</v>
      </c>
      <c r="G16553" s="69" t="s">
        <v>1948</v>
      </c>
    </row>
    <row r="16554" spans="1:7" ht="14.4">
      <c r="A16554" s="27" t="str">
        <f>VLOOKUP(C16554,'user list'!A:B,2,0)</f>
        <v>DPOS</v>
      </c>
      <c r="B16554" s="172">
        <v>45821.645555555559</v>
      </c>
      <c r="C16554" s="69" t="s">
        <v>213</v>
      </c>
      <c r="D16554" s="69" t="s">
        <v>1937</v>
      </c>
      <c r="E16554" s="69" t="s">
        <v>2839</v>
      </c>
      <c r="F16554" s="69">
        <v>2319</v>
      </c>
      <c r="G16554" s="69" t="s">
        <v>1939</v>
      </c>
    </row>
    <row r="16555" spans="1:7" ht="14.4">
      <c r="A16555" s="27" t="str">
        <f>VLOOKUP(C16555,'user list'!A:B,2,0)</f>
        <v>Admin</v>
      </c>
      <c r="B16555" s="172">
        <v>45821.645555555559</v>
      </c>
      <c r="C16555" s="69" t="s">
        <v>186</v>
      </c>
      <c r="D16555" s="69" t="s">
        <v>1937</v>
      </c>
      <c r="E16555" s="69" t="s">
        <v>2839</v>
      </c>
      <c r="F16555" s="69">
        <v>2319</v>
      </c>
      <c r="G16555" s="69" t="s">
        <v>1948</v>
      </c>
    </row>
    <row r="16556" spans="1:7" ht="14.4">
      <c r="A16556" s="27" t="str">
        <f>VLOOKUP(C16556,'user list'!A:B,2,0)</f>
        <v>DPOS</v>
      </c>
      <c r="B16556" s="172">
        <v>45821.645775462966</v>
      </c>
      <c r="C16556" s="69" t="s">
        <v>213</v>
      </c>
      <c r="D16556" s="69" t="s">
        <v>1937</v>
      </c>
      <c r="E16556" s="69" t="s">
        <v>2602</v>
      </c>
      <c r="F16556" s="69">
        <v>1977</v>
      </c>
      <c r="G16556" s="69" t="s">
        <v>1939</v>
      </c>
    </row>
    <row r="16557" spans="1:7" ht="14.4">
      <c r="A16557" s="27" t="str">
        <f>VLOOKUP(C16557,'user list'!A:B,2,0)</f>
        <v>DPOS</v>
      </c>
      <c r="B16557" s="172">
        <v>45821.645821759259</v>
      </c>
      <c r="C16557" s="69" t="s">
        <v>213</v>
      </c>
      <c r="D16557" s="69" t="s">
        <v>1937</v>
      </c>
      <c r="E16557" s="69">
        <v>2259</v>
      </c>
      <c r="F16557" s="69">
        <v>2259</v>
      </c>
      <c r="G16557" s="69" t="s">
        <v>1939</v>
      </c>
    </row>
    <row r="16558" spans="1:7" ht="14.4">
      <c r="A16558" s="27" t="str">
        <f>VLOOKUP(C16558,'user list'!A:B,2,0)</f>
        <v>DPOS</v>
      </c>
      <c r="B16558" s="172">
        <v>45821.645821759259</v>
      </c>
      <c r="C16558" s="69" t="s">
        <v>213</v>
      </c>
      <c r="D16558" s="69" t="s">
        <v>1937</v>
      </c>
      <c r="E16558" s="69">
        <v>2259</v>
      </c>
      <c r="F16558" s="69">
        <v>2259</v>
      </c>
      <c r="G16558" s="69" t="s">
        <v>1939</v>
      </c>
    </row>
    <row r="16559" spans="1:7" ht="14.4">
      <c r="A16559" s="27" t="str">
        <f>VLOOKUP(C16559,'user list'!A:B,2,0)</f>
        <v>Admin</v>
      </c>
      <c r="B16559" s="172">
        <v>45821.645949074074</v>
      </c>
      <c r="C16559" s="69" t="s">
        <v>186</v>
      </c>
      <c r="D16559" s="69" t="s">
        <v>1937</v>
      </c>
      <c r="E16559" s="69" t="s">
        <v>2041</v>
      </c>
      <c r="F16559" s="69">
        <v>2293</v>
      </c>
      <c r="G16559" s="69" t="s">
        <v>1963</v>
      </c>
    </row>
    <row r="16560" spans="1:7" ht="14.4">
      <c r="A16560" s="27" t="str">
        <f>VLOOKUP(C16560,'user list'!A:B,2,0)</f>
        <v>Admin</v>
      </c>
      <c r="B16560" s="172">
        <v>45821.646064814813</v>
      </c>
      <c r="C16560" s="69" t="s">
        <v>186</v>
      </c>
      <c r="D16560" s="69" t="s">
        <v>1937</v>
      </c>
      <c r="E16560" s="69" t="s">
        <v>2001</v>
      </c>
      <c r="F16560" s="69">
        <v>2321</v>
      </c>
      <c r="G16560" s="69" t="s">
        <v>1948</v>
      </c>
    </row>
    <row r="16561" spans="1:7" ht="14.4">
      <c r="A16561" s="27" t="str">
        <f>VLOOKUP(C16561,'user list'!A:B,2,0)</f>
        <v>Admin</v>
      </c>
      <c r="B16561" s="172">
        <v>45821.646516203706</v>
      </c>
      <c r="C16561" s="69" t="s">
        <v>186</v>
      </c>
      <c r="D16561" s="69" t="s">
        <v>1937</v>
      </c>
      <c r="E16561" s="69" t="s">
        <v>1989</v>
      </c>
      <c r="F16561" s="69">
        <v>2282</v>
      </c>
      <c r="G16561" s="69" t="s">
        <v>1939</v>
      </c>
    </row>
    <row r="16562" spans="1:7" ht="14.4">
      <c r="A16562" s="27" t="str">
        <f>VLOOKUP(C16562,'user list'!A:B,2,0)</f>
        <v>Admin</v>
      </c>
      <c r="B16562" s="172">
        <v>45821.646620370368</v>
      </c>
      <c r="C16562" s="69" t="s">
        <v>186</v>
      </c>
      <c r="D16562" s="69" t="s">
        <v>1937</v>
      </c>
      <c r="E16562" s="69" t="s">
        <v>2041</v>
      </c>
      <c r="F16562" s="69">
        <v>2293</v>
      </c>
      <c r="G16562" s="69" t="s">
        <v>1939</v>
      </c>
    </row>
    <row r="16563" spans="1:7" ht="14.4">
      <c r="A16563" s="27" t="str">
        <f>VLOOKUP(C16563,'user list'!A:B,2,0)</f>
        <v>OCM</v>
      </c>
      <c r="B16563" s="172">
        <v>45821.647627314815</v>
      </c>
      <c r="C16563" s="69" t="s">
        <v>235</v>
      </c>
      <c r="D16563" s="69" t="s">
        <v>1937</v>
      </c>
      <c r="E16563" s="69" t="s">
        <v>2002</v>
      </c>
      <c r="F16563" s="69">
        <v>2320</v>
      </c>
      <c r="G16563" s="69" t="s">
        <v>1939</v>
      </c>
    </row>
    <row r="16564" spans="1:7" ht="14.4">
      <c r="A16564" s="27" t="str">
        <f>VLOOKUP(C16564,'user list'!A:B,2,0)</f>
        <v>OCM</v>
      </c>
      <c r="B16564" s="172">
        <v>45821.647627314815</v>
      </c>
      <c r="C16564" s="69" t="s">
        <v>235</v>
      </c>
      <c r="D16564" s="69" t="s">
        <v>1937</v>
      </c>
      <c r="E16564" s="69" t="s">
        <v>2002</v>
      </c>
      <c r="F16564" s="69">
        <v>2320</v>
      </c>
      <c r="G16564" s="69" t="s">
        <v>1939</v>
      </c>
    </row>
    <row r="16565" spans="1:7" ht="14.4">
      <c r="A16565" s="27" t="str">
        <f>VLOOKUP(C16565,'user list'!A:B,2,0)</f>
        <v>OCM</v>
      </c>
      <c r="B16565" s="172">
        <v>45821.649027777778</v>
      </c>
      <c r="C16565" s="69" t="s">
        <v>235</v>
      </c>
      <c r="D16565" s="69" t="s">
        <v>1937</v>
      </c>
      <c r="E16565" s="69" t="s">
        <v>2002</v>
      </c>
      <c r="F16565" s="69">
        <v>2320</v>
      </c>
      <c r="G16565" s="69" t="s">
        <v>1947</v>
      </c>
    </row>
    <row r="16566" spans="1:7" ht="14.4">
      <c r="A16566" s="27" t="str">
        <f>VLOOKUP(C16566,'user list'!A:B,2,0)</f>
        <v>OCM</v>
      </c>
      <c r="B16566" s="172">
        <v>45821.649027777778</v>
      </c>
      <c r="C16566" s="69" t="s">
        <v>235</v>
      </c>
      <c r="D16566" s="69" t="s">
        <v>1937</v>
      </c>
      <c r="E16566" s="69" t="s">
        <v>2002</v>
      </c>
      <c r="F16566" s="69">
        <v>2320</v>
      </c>
      <c r="G16566" s="69" t="s">
        <v>1948</v>
      </c>
    </row>
    <row r="16567" spans="1:7" ht="14.4">
      <c r="A16567" s="27" t="str">
        <f>VLOOKUP(C16567,'user list'!A:B,2,0)</f>
        <v>Admin</v>
      </c>
      <c r="B16567" s="172">
        <v>45821.649039351854</v>
      </c>
      <c r="C16567" s="69" t="s">
        <v>186</v>
      </c>
      <c r="D16567" s="69" t="s">
        <v>1937</v>
      </c>
      <c r="E16567" s="69" t="s">
        <v>2002</v>
      </c>
      <c r="F16567" s="69">
        <v>2320</v>
      </c>
      <c r="G16567" s="69" t="s">
        <v>1948</v>
      </c>
    </row>
    <row r="16568" spans="1:7" ht="14.4">
      <c r="A16568" s="27" t="str">
        <f>VLOOKUP(C16568,'user list'!A:B,2,0)</f>
        <v>OCM</v>
      </c>
      <c r="B16568" s="172">
        <v>45821.649108796293</v>
      </c>
      <c r="C16568" s="69" t="s">
        <v>235</v>
      </c>
      <c r="D16568" s="69" t="s">
        <v>1937</v>
      </c>
      <c r="E16568" s="69" t="s">
        <v>2001</v>
      </c>
      <c r="F16568" s="69">
        <v>2321</v>
      </c>
      <c r="G16568" s="69" t="s">
        <v>1939</v>
      </c>
    </row>
    <row r="16569" spans="1:7" ht="14.4">
      <c r="A16569" s="27" t="str">
        <f>VLOOKUP(C16569,'user list'!A:B,2,0)</f>
        <v>OCM</v>
      </c>
      <c r="B16569" s="172">
        <v>45821.649108796293</v>
      </c>
      <c r="C16569" s="69" t="s">
        <v>235</v>
      </c>
      <c r="D16569" s="69" t="s">
        <v>1937</v>
      </c>
      <c r="E16569" s="69" t="s">
        <v>2001</v>
      </c>
      <c r="F16569" s="69">
        <v>2321</v>
      </c>
      <c r="G16569" s="69" t="s">
        <v>1939</v>
      </c>
    </row>
    <row r="16570" spans="1:7" ht="14.4">
      <c r="A16570" s="27" t="str">
        <f>VLOOKUP(C16570,'user list'!A:B,2,0)</f>
        <v>OCM</v>
      </c>
      <c r="B16570" s="172">
        <v>45821.649560185186</v>
      </c>
      <c r="C16570" s="69" t="s">
        <v>235</v>
      </c>
      <c r="D16570" s="69" t="s">
        <v>1937</v>
      </c>
      <c r="E16570" s="69" t="s">
        <v>2001</v>
      </c>
      <c r="F16570" s="69">
        <v>2321</v>
      </c>
      <c r="G16570" s="69" t="s">
        <v>1947</v>
      </c>
    </row>
    <row r="16571" spans="1:7" ht="14.4">
      <c r="A16571" s="27" t="str">
        <f>VLOOKUP(C16571,'user list'!A:B,2,0)</f>
        <v>OCM</v>
      </c>
      <c r="B16571" s="172">
        <v>45821.649560185186</v>
      </c>
      <c r="C16571" s="69" t="s">
        <v>235</v>
      </c>
      <c r="D16571" s="69" t="s">
        <v>1937</v>
      </c>
      <c r="E16571" s="69" t="s">
        <v>2001</v>
      </c>
      <c r="F16571" s="69">
        <v>2321</v>
      </c>
      <c r="G16571" s="69" t="s">
        <v>1948</v>
      </c>
    </row>
    <row r="16572" spans="1:7" ht="14.4">
      <c r="A16572" s="27" t="str">
        <f>VLOOKUP(C16572,'user list'!A:B,2,0)</f>
        <v>Admin</v>
      </c>
      <c r="B16572" s="172">
        <v>45821.649560185186</v>
      </c>
      <c r="C16572" s="69" t="s">
        <v>186</v>
      </c>
      <c r="D16572" s="69" t="s">
        <v>1937</v>
      </c>
      <c r="E16572" s="69" t="s">
        <v>2001</v>
      </c>
      <c r="F16572" s="69">
        <v>2321</v>
      </c>
      <c r="G16572" s="69" t="s">
        <v>1948</v>
      </c>
    </row>
    <row r="16573" spans="1:7" ht="14.4">
      <c r="A16573" s="27" t="str">
        <f>VLOOKUP(C16573,'user list'!A:B,2,0)</f>
        <v>OCA</v>
      </c>
      <c r="B16573" s="172">
        <v>45821.650451388887</v>
      </c>
      <c r="C16573" s="69" t="s">
        <v>227</v>
      </c>
      <c r="D16573" s="69" t="s">
        <v>1937</v>
      </c>
      <c r="E16573" s="69" t="s">
        <v>2769</v>
      </c>
      <c r="F16573" s="69">
        <v>2217</v>
      </c>
      <c r="G16573" s="69" t="s">
        <v>1939</v>
      </c>
    </row>
    <row r="16574" spans="1:7" ht="14.4">
      <c r="A16574" s="27" t="str">
        <f>VLOOKUP(C16574,'user list'!A:B,2,0)</f>
        <v>OCA</v>
      </c>
      <c r="B16574" s="172">
        <v>45821.650671296295</v>
      </c>
      <c r="C16574" s="69" t="s">
        <v>227</v>
      </c>
      <c r="D16574" s="69" t="s">
        <v>1937</v>
      </c>
      <c r="E16574" s="69" t="s">
        <v>1974</v>
      </c>
      <c r="F16574" s="69">
        <v>2218</v>
      </c>
      <c r="G16574" s="69" t="s">
        <v>1939</v>
      </c>
    </row>
    <row r="16575" spans="1:7" ht="14.4">
      <c r="A16575" s="27" t="str">
        <f>VLOOKUP(C16575,'user list'!A:B,2,0)</f>
        <v>OCA</v>
      </c>
      <c r="B16575" s="172">
        <v>45821.652268518519</v>
      </c>
      <c r="C16575" s="69" t="s">
        <v>227</v>
      </c>
      <c r="D16575" s="69" t="s">
        <v>1937</v>
      </c>
      <c r="E16575" s="69" t="s">
        <v>2651</v>
      </c>
      <c r="F16575" s="69">
        <v>2064</v>
      </c>
      <c r="G16575" s="69" t="s">
        <v>1939</v>
      </c>
    </row>
    <row r="16576" spans="1:7" ht="14.4">
      <c r="A16576" s="27" t="str">
        <f>VLOOKUP(C16576,'user list'!A:B,2,0)</f>
        <v>OCA</v>
      </c>
      <c r="B16576" s="172">
        <v>45821.652442129627</v>
      </c>
      <c r="C16576" s="69" t="s">
        <v>227</v>
      </c>
      <c r="D16576" s="69" t="s">
        <v>1937</v>
      </c>
      <c r="E16576" s="69" t="s">
        <v>2651</v>
      </c>
      <c r="F16576" s="69">
        <v>2064</v>
      </c>
      <c r="G16576" s="69" t="s">
        <v>1947</v>
      </c>
    </row>
    <row r="16577" spans="1:7" ht="14.4">
      <c r="A16577" s="27" t="str">
        <f>VLOOKUP(C16577,'user list'!A:B,2,0)</f>
        <v>OCA</v>
      </c>
      <c r="B16577" s="172">
        <v>45821.652442129627</v>
      </c>
      <c r="C16577" s="69" t="s">
        <v>227</v>
      </c>
      <c r="D16577" s="69" t="s">
        <v>1937</v>
      </c>
      <c r="E16577" s="69" t="s">
        <v>2651</v>
      </c>
      <c r="F16577" s="69">
        <v>2064</v>
      </c>
      <c r="G16577" s="69" t="s">
        <v>1948</v>
      </c>
    </row>
    <row r="16578" spans="1:7" ht="14.4">
      <c r="A16578" s="27" t="str">
        <f>VLOOKUP(C16578,'user list'!A:B,2,0)</f>
        <v>OCA</v>
      </c>
      <c r="B16578" s="172">
        <v>45821.652442129627</v>
      </c>
      <c r="C16578" s="69" t="s">
        <v>227</v>
      </c>
      <c r="D16578" s="69" t="s">
        <v>1937</v>
      </c>
      <c r="E16578" s="69" t="s">
        <v>2651</v>
      </c>
      <c r="F16578" s="69">
        <v>2064</v>
      </c>
      <c r="G16578" s="69" t="s">
        <v>1939</v>
      </c>
    </row>
    <row r="16579" spans="1:7" ht="14.4">
      <c r="A16579" s="27" t="str">
        <f>VLOOKUP(C16579,'user list'!A:B,2,0)</f>
        <v>Admin</v>
      </c>
      <c r="B16579" s="172">
        <v>45821.652442129627</v>
      </c>
      <c r="C16579" s="69" t="s">
        <v>186</v>
      </c>
      <c r="D16579" s="69" t="s">
        <v>1937</v>
      </c>
      <c r="E16579" s="69" t="s">
        <v>2651</v>
      </c>
      <c r="F16579" s="69">
        <v>2064</v>
      </c>
      <c r="G16579" s="69" t="s">
        <v>1948</v>
      </c>
    </row>
    <row r="16580" spans="1:7" ht="14.4">
      <c r="A16580" s="27" t="str">
        <f>VLOOKUP(C16580,'user list'!A:B,2,0)</f>
        <v>DOE</v>
      </c>
      <c r="B16580" s="172">
        <v>45821.65284722222</v>
      </c>
      <c r="C16580" s="69" t="s">
        <v>212</v>
      </c>
      <c r="D16580" s="69" t="s">
        <v>1937</v>
      </c>
      <c r="E16580" s="69" t="s">
        <v>2839</v>
      </c>
      <c r="F16580" s="69">
        <v>2319</v>
      </c>
      <c r="G16580" s="69" t="s">
        <v>1939</v>
      </c>
    </row>
    <row r="16581" spans="1:7" ht="14.4">
      <c r="A16581" s="27" t="str">
        <f>VLOOKUP(C16581,'user list'!A:B,2,0)</f>
        <v>DOE</v>
      </c>
      <c r="B16581" s="172">
        <v>45821.652905092589</v>
      </c>
      <c r="C16581" s="69" t="s">
        <v>212</v>
      </c>
      <c r="D16581" s="69" t="s">
        <v>1937</v>
      </c>
      <c r="E16581" s="69" t="s">
        <v>2838</v>
      </c>
      <c r="F16581" s="69">
        <v>2318</v>
      </c>
      <c r="G16581" s="69" t="s">
        <v>1939</v>
      </c>
    </row>
    <row r="16582" spans="1:7" ht="14.4">
      <c r="A16582" s="27" t="str">
        <f>VLOOKUP(C16582,'user list'!A:B,2,0)</f>
        <v>OCA</v>
      </c>
      <c r="B16582" s="172">
        <v>45821.652905092589</v>
      </c>
      <c r="C16582" s="69" t="s">
        <v>227</v>
      </c>
      <c r="D16582" s="69" t="s">
        <v>1937</v>
      </c>
      <c r="E16582" s="69" t="s">
        <v>2651</v>
      </c>
      <c r="F16582" s="69">
        <v>2064</v>
      </c>
      <c r="G16582" s="69" t="s">
        <v>1939</v>
      </c>
    </row>
    <row r="16583" spans="1:7" ht="14.4">
      <c r="A16583" s="27" t="str">
        <f>VLOOKUP(C16583,'user list'!A:B,2,0)</f>
        <v>DOE</v>
      </c>
      <c r="B16583" s="172">
        <v>45821.652951388889</v>
      </c>
      <c r="C16583" s="69" t="s">
        <v>212</v>
      </c>
      <c r="D16583" s="69" t="s">
        <v>1937</v>
      </c>
      <c r="E16583" s="69" t="s">
        <v>2837</v>
      </c>
      <c r="F16583" s="69">
        <v>2317</v>
      </c>
      <c r="G16583" s="69" t="s">
        <v>1939</v>
      </c>
    </row>
    <row r="16584" spans="1:7" ht="14.4">
      <c r="A16584" s="27" t="str">
        <f>VLOOKUP(C16584,'user list'!A:B,2,0)</f>
        <v>DOE</v>
      </c>
      <c r="B16584" s="172">
        <v>45821.653043981481</v>
      </c>
      <c r="C16584" s="69" t="s">
        <v>212</v>
      </c>
      <c r="D16584" s="69" t="s">
        <v>1937</v>
      </c>
      <c r="E16584" s="69" t="s">
        <v>2836</v>
      </c>
      <c r="F16584" s="69">
        <v>2316</v>
      </c>
      <c r="G16584" s="69" t="s">
        <v>1939</v>
      </c>
    </row>
    <row r="16585" spans="1:7" ht="14.4">
      <c r="A16585" s="27" t="str">
        <f>VLOOKUP(C16585,'user list'!A:B,2,0)</f>
        <v>DOE</v>
      </c>
      <c r="B16585" s="172">
        <v>45821.653078703705</v>
      </c>
      <c r="C16585" s="69" t="s">
        <v>212</v>
      </c>
      <c r="D16585" s="69" t="s">
        <v>1937</v>
      </c>
      <c r="E16585" s="69" t="s">
        <v>2834</v>
      </c>
      <c r="F16585" s="69">
        <v>2314</v>
      </c>
      <c r="G16585" s="69" t="s">
        <v>1939</v>
      </c>
    </row>
    <row r="16586" spans="1:7" ht="14.4">
      <c r="A16586" s="27" t="str">
        <f>VLOOKUP(C16586,'user list'!A:B,2,0)</f>
        <v>DOE</v>
      </c>
      <c r="B16586" s="172">
        <v>45821.653136574074</v>
      </c>
      <c r="C16586" s="69" t="s">
        <v>212</v>
      </c>
      <c r="D16586" s="69" t="s">
        <v>1937</v>
      </c>
      <c r="E16586" s="69" t="s">
        <v>2833</v>
      </c>
      <c r="F16586" s="69">
        <v>2313</v>
      </c>
      <c r="G16586" s="69" t="s">
        <v>1939</v>
      </c>
    </row>
    <row r="16587" spans="1:7" ht="14.4">
      <c r="A16587" s="27" t="str">
        <f>VLOOKUP(C16587,'user list'!A:B,2,0)</f>
        <v>DOE</v>
      </c>
      <c r="B16587" s="172">
        <v>45821.653182870374</v>
      </c>
      <c r="C16587" s="69" t="s">
        <v>212</v>
      </c>
      <c r="D16587" s="69" t="s">
        <v>1937</v>
      </c>
      <c r="E16587" s="69" t="s">
        <v>2832</v>
      </c>
      <c r="F16587" s="69">
        <v>2311</v>
      </c>
      <c r="G16587" s="69" t="s">
        <v>1939</v>
      </c>
    </row>
    <row r="16588" spans="1:7" ht="14.4">
      <c r="A16588" s="27" t="str">
        <f>VLOOKUP(C16588,'user list'!A:B,2,0)</f>
        <v>DOE</v>
      </c>
      <c r="B16588" s="172">
        <v>45821.653240740743</v>
      </c>
      <c r="C16588" s="69" t="s">
        <v>212</v>
      </c>
      <c r="D16588" s="69" t="s">
        <v>1937</v>
      </c>
      <c r="E16588" s="69" t="s">
        <v>2830</v>
      </c>
      <c r="F16588" s="69">
        <v>2308</v>
      </c>
      <c r="G16588" s="69" t="s">
        <v>1939</v>
      </c>
    </row>
    <row r="16589" spans="1:7" ht="14.4">
      <c r="A16589" s="27" t="str">
        <f>VLOOKUP(C16589,'user list'!A:B,2,0)</f>
        <v>DOE</v>
      </c>
      <c r="B16589" s="172">
        <v>45821.653275462966</v>
      </c>
      <c r="C16589" s="69" t="s">
        <v>212</v>
      </c>
      <c r="D16589" s="69" t="s">
        <v>1937</v>
      </c>
      <c r="E16589" s="69" t="s">
        <v>2827</v>
      </c>
      <c r="F16589" s="69">
        <v>2305</v>
      </c>
      <c r="G16589" s="69" t="s">
        <v>1939</v>
      </c>
    </row>
    <row r="16590" spans="1:7" ht="14.4">
      <c r="A16590" s="27" t="str">
        <f>VLOOKUP(C16590,'user list'!A:B,2,0)</f>
        <v>DOE</v>
      </c>
      <c r="B16590" s="172">
        <v>45821.653321759259</v>
      </c>
      <c r="C16590" s="69" t="s">
        <v>212</v>
      </c>
      <c r="D16590" s="69" t="s">
        <v>1937</v>
      </c>
      <c r="E16590" s="69" t="s">
        <v>2823</v>
      </c>
      <c r="F16590" s="69">
        <v>2301</v>
      </c>
      <c r="G16590" s="69" t="s">
        <v>1939</v>
      </c>
    </row>
    <row r="16591" spans="1:7" ht="14.4">
      <c r="A16591" s="27" t="str">
        <f>VLOOKUP(C16591,'user list'!A:B,2,0)</f>
        <v>DOE</v>
      </c>
      <c r="B16591" s="172">
        <v>45821.653483796297</v>
      </c>
      <c r="C16591" s="69" t="s">
        <v>212</v>
      </c>
      <c r="D16591" s="69" t="s">
        <v>1937</v>
      </c>
      <c r="E16591" s="69" t="s">
        <v>2822</v>
      </c>
      <c r="F16591" s="69">
        <v>2300</v>
      </c>
      <c r="G16591" s="69" t="s">
        <v>1939</v>
      </c>
    </row>
    <row r="16592" spans="1:7" ht="14.4">
      <c r="A16592" s="27" t="str">
        <f>VLOOKUP(C16592,'user list'!A:B,2,0)</f>
        <v>DOE</v>
      </c>
      <c r="B16592" s="172">
        <v>45821.65351851852</v>
      </c>
      <c r="C16592" s="69" t="s">
        <v>212</v>
      </c>
      <c r="D16592" s="69" t="s">
        <v>1937</v>
      </c>
      <c r="E16592" s="69" t="s">
        <v>2821</v>
      </c>
      <c r="F16592" s="69">
        <v>2299</v>
      </c>
      <c r="G16592" s="69" t="s">
        <v>1939</v>
      </c>
    </row>
    <row r="16593" spans="1:7" ht="14.4">
      <c r="A16593" s="27" t="str">
        <f>VLOOKUP(C16593,'user list'!A:B,2,0)</f>
        <v>DOE</v>
      </c>
      <c r="B16593" s="172">
        <v>45821.653564814813</v>
      </c>
      <c r="C16593" s="69" t="s">
        <v>212</v>
      </c>
      <c r="D16593" s="69" t="s">
        <v>1937</v>
      </c>
      <c r="E16593" s="69" t="s">
        <v>2820</v>
      </c>
      <c r="F16593" s="69">
        <v>2298</v>
      </c>
      <c r="G16593" s="69" t="s">
        <v>1939</v>
      </c>
    </row>
    <row r="16594" spans="1:7" ht="14.4">
      <c r="A16594" s="27" t="str">
        <f>VLOOKUP(C16594,'user list'!A:B,2,0)</f>
        <v>DOE</v>
      </c>
      <c r="B16594" s="172">
        <v>45821.653587962966</v>
      </c>
      <c r="C16594" s="69" t="s">
        <v>212</v>
      </c>
      <c r="D16594" s="69" t="s">
        <v>1937</v>
      </c>
      <c r="E16594" s="69" t="s">
        <v>2819</v>
      </c>
      <c r="F16594" s="69">
        <v>2297</v>
      </c>
      <c r="G16594" s="69" t="s">
        <v>1939</v>
      </c>
    </row>
    <row r="16595" spans="1:7" ht="14.4">
      <c r="A16595" s="27" t="str">
        <f>VLOOKUP(C16595,'user list'!A:B,2,0)</f>
        <v>OCM</v>
      </c>
      <c r="B16595" s="172">
        <v>45821.653854166667</v>
      </c>
      <c r="C16595" s="69" t="s">
        <v>230</v>
      </c>
      <c r="D16595" s="69" t="s">
        <v>1937</v>
      </c>
      <c r="E16595" s="69" t="s">
        <v>1989</v>
      </c>
      <c r="F16595" s="69">
        <v>2322</v>
      </c>
      <c r="G16595" s="69" t="s">
        <v>2440</v>
      </c>
    </row>
    <row r="16596" spans="1:7" ht="14.4">
      <c r="A16596" s="27" t="str">
        <f>VLOOKUP(C16596,'user list'!A:B,2,0)</f>
        <v>Admin</v>
      </c>
      <c r="B16596" s="172">
        <v>45821.653865740744</v>
      </c>
      <c r="C16596" s="69" t="s">
        <v>186</v>
      </c>
      <c r="D16596" s="69" t="s">
        <v>1937</v>
      </c>
      <c r="E16596" s="69" t="s">
        <v>1989</v>
      </c>
      <c r="F16596" s="69">
        <v>2322</v>
      </c>
      <c r="G16596" s="69" t="s">
        <v>1948</v>
      </c>
    </row>
    <row r="16597" spans="1:7" ht="14.4">
      <c r="A16597" s="27" t="str">
        <f>VLOOKUP(C16597,'user list'!A:B,2,0)</f>
        <v>Admin</v>
      </c>
      <c r="B16597" s="172">
        <v>45821.653865740744</v>
      </c>
      <c r="C16597" s="69" t="s">
        <v>186</v>
      </c>
      <c r="D16597" s="69" t="s">
        <v>1937</v>
      </c>
      <c r="E16597" s="69" t="s">
        <v>1989</v>
      </c>
      <c r="F16597" s="69">
        <v>2322</v>
      </c>
      <c r="G16597" s="69" t="s">
        <v>1947</v>
      </c>
    </row>
    <row r="16598" spans="1:7" ht="14.4">
      <c r="A16598" s="27" t="str">
        <f>VLOOKUP(C16598,'user list'!A:B,2,0)</f>
        <v>Admin</v>
      </c>
      <c r="B16598" s="172">
        <v>45821.653865740744</v>
      </c>
      <c r="C16598" s="69" t="s">
        <v>186</v>
      </c>
      <c r="D16598" s="69" t="s">
        <v>1937</v>
      </c>
      <c r="E16598" s="69" t="s">
        <v>1989</v>
      </c>
      <c r="F16598" s="69">
        <v>2322</v>
      </c>
      <c r="G16598" s="69" t="s">
        <v>1948</v>
      </c>
    </row>
    <row r="16599" spans="1:7" ht="14.4">
      <c r="A16599" s="27" t="str">
        <f>VLOOKUP(C16599,'user list'!A:B,2,0)</f>
        <v>Admin</v>
      </c>
      <c r="B16599" s="172">
        <v>45821.653865740744</v>
      </c>
      <c r="C16599" s="69" t="s">
        <v>186</v>
      </c>
      <c r="D16599" s="69" t="s">
        <v>1937</v>
      </c>
      <c r="E16599" s="69" t="s">
        <v>1989</v>
      </c>
      <c r="F16599" s="69">
        <v>2322</v>
      </c>
      <c r="G16599" s="69" t="s">
        <v>1948</v>
      </c>
    </row>
    <row r="16600" spans="1:7" ht="14.4">
      <c r="A16600" s="27" t="str">
        <f>VLOOKUP(C16600,'user list'!A:B,2,0)</f>
        <v>DOE</v>
      </c>
      <c r="B16600" s="172">
        <v>45821.653923611113</v>
      </c>
      <c r="C16600" s="69" t="s">
        <v>212</v>
      </c>
      <c r="D16600" s="69" t="s">
        <v>1937</v>
      </c>
      <c r="E16600" s="69" t="s">
        <v>2816</v>
      </c>
      <c r="F16600" s="69">
        <v>2289</v>
      </c>
      <c r="G16600" s="69" t="s">
        <v>1939</v>
      </c>
    </row>
    <row r="16601" spans="1:7" ht="14.4">
      <c r="A16601" s="27" t="str">
        <f>VLOOKUP(C16601,'user list'!A:B,2,0)</f>
        <v>DOE</v>
      </c>
      <c r="B16601" s="172">
        <v>45821.653969907406</v>
      </c>
      <c r="C16601" s="69" t="s">
        <v>212</v>
      </c>
      <c r="D16601" s="69" t="s">
        <v>1937</v>
      </c>
      <c r="E16601" s="69" t="s">
        <v>2815</v>
      </c>
      <c r="F16601" s="69">
        <v>2287</v>
      </c>
      <c r="G16601" s="69" t="s">
        <v>1939</v>
      </c>
    </row>
    <row r="16602" spans="1:7" ht="14.4">
      <c r="A16602" s="27" t="str">
        <f>VLOOKUP(C16602,'user list'!A:B,2,0)</f>
        <v>DOE</v>
      </c>
      <c r="B16602" s="172">
        <v>45821.653993055559</v>
      </c>
      <c r="C16602" s="69" t="s">
        <v>212</v>
      </c>
      <c r="D16602" s="69" t="s">
        <v>1937</v>
      </c>
      <c r="E16602" s="69" t="s">
        <v>2813</v>
      </c>
      <c r="F16602" s="69">
        <v>2285</v>
      </c>
      <c r="G16602" s="69" t="s">
        <v>1939</v>
      </c>
    </row>
    <row r="16603" spans="1:7" ht="14.4">
      <c r="A16603" s="27" t="str">
        <f>VLOOKUP(C16603,'user list'!A:B,2,0)</f>
        <v>DOE</v>
      </c>
      <c r="B16603" s="172">
        <v>45821.654039351852</v>
      </c>
      <c r="C16603" s="69" t="s">
        <v>212</v>
      </c>
      <c r="D16603" s="69" t="s">
        <v>1937</v>
      </c>
      <c r="E16603" s="69" t="s">
        <v>2812</v>
      </c>
      <c r="F16603" s="69">
        <v>2280</v>
      </c>
      <c r="G16603" s="69" t="s">
        <v>1939</v>
      </c>
    </row>
    <row r="16604" spans="1:7" ht="14.4">
      <c r="A16604" s="27" t="str">
        <f>VLOOKUP(C16604,'user list'!A:B,2,0)</f>
        <v>DOE</v>
      </c>
      <c r="B16604" s="172">
        <v>45821.654097222221</v>
      </c>
      <c r="C16604" s="69" t="s">
        <v>212</v>
      </c>
      <c r="D16604" s="69" t="s">
        <v>1937</v>
      </c>
      <c r="E16604" s="69" t="s">
        <v>2808</v>
      </c>
      <c r="F16604" s="69">
        <v>2272</v>
      </c>
      <c r="G16604" s="69" t="s">
        <v>1939</v>
      </c>
    </row>
    <row r="16605" spans="1:7" ht="14.4">
      <c r="A16605" s="27" t="str">
        <f>VLOOKUP(C16605,'user list'!A:B,2,0)</f>
        <v>DOE</v>
      </c>
      <c r="B16605" s="172">
        <v>45821.654189814813</v>
      </c>
      <c r="C16605" s="69" t="s">
        <v>212</v>
      </c>
      <c r="D16605" s="69" t="s">
        <v>1937</v>
      </c>
      <c r="E16605" s="69" t="s">
        <v>2807</v>
      </c>
      <c r="F16605" s="69">
        <v>2269</v>
      </c>
      <c r="G16605" s="69" t="s">
        <v>1939</v>
      </c>
    </row>
    <row r="16606" spans="1:7" ht="14.4">
      <c r="A16606" s="27" t="str">
        <f>VLOOKUP(C16606,'user list'!A:B,2,0)</f>
        <v>DOE</v>
      </c>
      <c r="B16606" s="172">
        <v>45821.654270833336</v>
      </c>
      <c r="C16606" s="69" t="s">
        <v>212</v>
      </c>
      <c r="D16606" s="69" t="s">
        <v>1937</v>
      </c>
      <c r="E16606" s="69" t="s">
        <v>2806</v>
      </c>
      <c r="F16606" s="69">
        <v>2268</v>
      </c>
      <c r="G16606" s="69" t="s">
        <v>1939</v>
      </c>
    </row>
    <row r="16607" spans="1:7" ht="14.4">
      <c r="A16607" s="27" t="str">
        <f>VLOOKUP(C16607,'user list'!A:B,2,0)</f>
        <v>DOE</v>
      </c>
      <c r="B16607" s="172">
        <v>45821.654340277775</v>
      </c>
      <c r="C16607" s="69" t="s">
        <v>212</v>
      </c>
      <c r="D16607" s="69" t="s">
        <v>1937</v>
      </c>
      <c r="E16607" s="69" t="s">
        <v>2805</v>
      </c>
      <c r="F16607" s="69">
        <v>2267</v>
      </c>
      <c r="G16607" s="69" t="s">
        <v>1939</v>
      </c>
    </row>
    <row r="16608" spans="1:7" ht="14.4">
      <c r="A16608" s="27" t="str">
        <f>VLOOKUP(C16608,'user list'!A:B,2,0)</f>
        <v>DOE</v>
      </c>
      <c r="B16608" s="172">
        <v>45821.654386574075</v>
      </c>
      <c r="C16608" s="69" t="s">
        <v>212</v>
      </c>
      <c r="D16608" s="69" t="s">
        <v>1937</v>
      </c>
      <c r="E16608" s="69" t="s">
        <v>2804</v>
      </c>
      <c r="F16608" s="69">
        <v>2266</v>
      </c>
      <c r="G16608" s="69" t="s">
        <v>1939</v>
      </c>
    </row>
    <row r="16609" spans="1:7" ht="14.4">
      <c r="A16609" s="27" t="str">
        <f>VLOOKUP(C16609,'user list'!A:B,2,0)</f>
        <v>DOE</v>
      </c>
      <c r="B16609" s="172">
        <v>45821.654479166667</v>
      </c>
      <c r="C16609" s="69" t="s">
        <v>212</v>
      </c>
      <c r="D16609" s="69" t="s">
        <v>1937</v>
      </c>
      <c r="E16609" s="69" t="s">
        <v>2803</v>
      </c>
      <c r="F16609" s="69">
        <v>2265</v>
      </c>
      <c r="G16609" s="69" t="s">
        <v>1939</v>
      </c>
    </row>
    <row r="16610" spans="1:7" ht="14.4">
      <c r="A16610" s="27" t="str">
        <f>VLOOKUP(C16610,'user list'!A:B,2,0)</f>
        <v>DOE</v>
      </c>
      <c r="B16610" s="172">
        <v>45821.65452546296</v>
      </c>
      <c r="C16610" s="69" t="s">
        <v>212</v>
      </c>
      <c r="D16610" s="69" t="s">
        <v>1937</v>
      </c>
      <c r="E16610" s="69" t="s">
        <v>2802</v>
      </c>
      <c r="F16610" s="69">
        <v>2263</v>
      </c>
      <c r="G16610" s="69" t="s">
        <v>1939</v>
      </c>
    </row>
    <row r="16611" spans="1:7" ht="14.4">
      <c r="A16611" s="27" t="str">
        <f>VLOOKUP(C16611,'user list'!A:B,2,0)</f>
        <v>CAD</v>
      </c>
      <c r="B16611" s="172">
        <v>45821.659467592595</v>
      </c>
      <c r="C16611" s="69" t="s">
        <v>196</v>
      </c>
      <c r="D16611" s="69" t="s">
        <v>1937</v>
      </c>
      <c r="E16611" s="69" t="s">
        <v>2048</v>
      </c>
      <c r="F16611" s="69">
        <v>2220</v>
      </c>
      <c r="G16611" s="69" t="s">
        <v>1939</v>
      </c>
    </row>
    <row r="16612" spans="1:7" ht="14.4">
      <c r="A16612" s="27" t="str">
        <f>VLOOKUP(C16612,'user list'!A:B,2,0)</f>
        <v>OCM</v>
      </c>
      <c r="B16612" s="172">
        <v>45821.66002314815</v>
      </c>
      <c r="C16612" s="69" t="s">
        <v>230</v>
      </c>
      <c r="D16612" s="69" t="s">
        <v>1937</v>
      </c>
      <c r="E16612" s="69" t="s">
        <v>2029</v>
      </c>
      <c r="F16612" s="69">
        <v>2323</v>
      </c>
      <c r="G16612" s="69" t="s">
        <v>2440</v>
      </c>
    </row>
    <row r="16613" spans="1:7" ht="14.4">
      <c r="A16613" s="27" t="str">
        <f>VLOOKUP(C16613,'user list'!A:B,2,0)</f>
        <v>Admin</v>
      </c>
      <c r="B16613" s="172">
        <v>45821.660034722219</v>
      </c>
      <c r="C16613" s="69" t="s">
        <v>186</v>
      </c>
      <c r="D16613" s="69" t="s">
        <v>1937</v>
      </c>
      <c r="E16613" s="69" t="s">
        <v>2029</v>
      </c>
      <c r="F16613" s="69">
        <v>2323</v>
      </c>
      <c r="G16613" s="69" t="s">
        <v>1948</v>
      </c>
    </row>
    <row r="16614" spans="1:7" ht="14.4">
      <c r="A16614" s="27" t="str">
        <f>VLOOKUP(C16614,'user list'!A:B,2,0)</f>
        <v>Admin</v>
      </c>
      <c r="B16614" s="172">
        <v>45821.660034722219</v>
      </c>
      <c r="C16614" s="69" t="s">
        <v>186</v>
      </c>
      <c r="D16614" s="69" t="s">
        <v>1937</v>
      </c>
      <c r="E16614" s="69" t="s">
        <v>2029</v>
      </c>
      <c r="F16614" s="69">
        <v>2323</v>
      </c>
      <c r="G16614" s="69" t="s">
        <v>1947</v>
      </c>
    </row>
    <row r="16615" spans="1:7" ht="14.4">
      <c r="A16615" s="27" t="str">
        <f>VLOOKUP(C16615,'user list'!A:B,2,0)</f>
        <v>Admin</v>
      </c>
      <c r="B16615" s="172">
        <v>45821.660034722219</v>
      </c>
      <c r="C16615" s="69" t="s">
        <v>186</v>
      </c>
      <c r="D16615" s="69" t="s">
        <v>1937</v>
      </c>
      <c r="E16615" s="69" t="s">
        <v>2029</v>
      </c>
      <c r="F16615" s="69">
        <v>2323</v>
      </c>
      <c r="G16615" s="69" t="s">
        <v>1948</v>
      </c>
    </row>
    <row r="16616" spans="1:7" ht="14.4">
      <c r="A16616" s="27" t="str">
        <f>VLOOKUP(C16616,'user list'!A:B,2,0)</f>
        <v>Admin</v>
      </c>
      <c r="B16616" s="172">
        <v>45821.660034722219</v>
      </c>
      <c r="C16616" s="69" t="s">
        <v>186</v>
      </c>
      <c r="D16616" s="69" t="s">
        <v>1937</v>
      </c>
      <c r="E16616" s="69" t="s">
        <v>2029</v>
      </c>
      <c r="F16616" s="69">
        <v>2323</v>
      </c>
      <c r="G16616" s="69" t="s">
        <v>1948</v>
      </c>
    </row>
    <row r="16617" spans="1:7" ht="14.4">
      <c r="A16617" s="27" t="str">
        <f>VLOOKUP(C16617,'user list'!A:B,2,0)</f>
        <v>Admin</v>
      </c>
      <c r="B16617" s="172">
        <v>45821.661180555559</v>
      </c>
      <c r="C16617" s="69" t="s">
        <v>186</v>
      </c>
      <c r="D16617" s="69" t="s">
        <v>1937</v>
      </c>
      <c r="E16617" s="69" t="s">
        <v>1989</v>
      </c>
      <c r="F16617" s="69">
        <v>2322</v>
      </c>
      <c r="G16617" s="69" t="s">
        <v>1948</v>
      </c>
    </row>
    <row r="16618" spans="1:7" ht="14.4">
      <c r="A16618" s="27" t="str">
        <f>VLOOKUP(C16618,'user list'!A:B,2,0)</f>
        <v>CAD</v>
      </c>
      <c r="B16618" s="172">
        <v>45821.662638888891</v>
      </c>
      <c r="C16618" s="69" t="s">
        <v>196</v>
      </c>
      <c r="D16618" s="69" t="s">
        <v>1937</v>
      </c>
      <c r="E16618" s="69" t="s">
        <v>2787</v>
      </c>
      <c r="F16618" s="69">
        <v>2241</v>
      </c>
      <c r="G16618" s="69" t="s">
        <v>1939</v>
      </c>
    </row>
    <row r="16619" spans="1:7" ht="14.4">
      <c r="A16619" s="27" t="str">
        <f>VLOOKUP(C16619,'user list'!A:B,2,0)</f>
        <v>CAD</v>
      </c>
      <c r="B16619" s="172">
        <v>45821.663182870368</v>
      </c>
      <c r="C16619" s="69" t="s">
        <v>196</v>
      </c>
      <c r="D16619" s="69" t="s">
        <v>1937</v>
      </c>
      <c r="E16619" s="69" t="s">
        <v>2048</v>
      </c>
      <c r="F16619" s="69">
        <v>2220</v>
      </c>
      <c r="G16619" s="69" t="s">
        <v>1939</v>
      </c>
    </row>
    <row r="16620" spans="1:7" ht="14.4">
      <c r="A16620" s="27" t="str">
        <f>VLOOKUP(C16620,'user list'!A:B,2,0)</f>
        <v>CAD</v>
      </c>
      <c r="B16620" s="172">
        <v>45821.663229166668</v>
      </c>
      <c r="C16620" s="69" t="s">
        <v>196</v>
      </c>
      <c r="D16620" s="69" t="s">
        <v>1937</v>
      </c>
      <c r="E16620" s="69" t="s">
        <v>2787</v>
      </c>
      <c r="F16620" s="69">
        <v>2241</v>
      </c>
      <c r="G16620" s="69" t="s">
        <v>1939</v>
      </c>
    </row>
    <row r="16621" spans="1:7" ht="14.4">
      <c r="A16621" s="27" t="str">
        <f>VLOOKUP(C16621,'user list'!A:B,2,0)</f>
        <v>CAD</v>
      </c>
      <c r="B16621" s="172">
        <v>45821.663425925923</v>
      </c>
      <c r="C16621" s="69" t="s">
        <v>196</v>
      </c>
      <c r="D16621" s="69" t="s">
        <v>1937</v>
      </c>
      <c r="E16621" s="69" t="s">
        <v>2807</v>
      </c>
      <c r="F16621" s="69">
        <v>2269</v>
      </c>
      <c r="G16621" s="69" t="s">
        <v>1939</v>
      </c>
    </row>
    <row r="16622" spans="1:7" ht="14.4">
      <c r="A16622" s="27" t="str">
        <f>VLOOKUP(C16622,'user list'!A:B,2,0)</f>
        <v>CAD</v>
      </c>
      <c r="B16622" s="172">
        <v>45821.663472222222</v>
      </c>
      <c r="C16622" s="69" t="s">
        <v>196</v>
      </c>
      <c r="D16622" s="69" t="s">
        <v>1937</v>
      </c>
      <c r="E16622" s="69" t="s">
        <v>2048</v>
      </c>
      <c r="F16622" s="69">
        <v>2220</v>
      </c>
      <c r="G16622" s="69" t="s">
        <v>1939</v>
      </c>
    </row>
    <row r="16623" spans="1:7" ht="14.4">
      <c r="A16623" s="27" t="str">
        <f>VLOOKUP(C16623,'user list'!A:B,2,0)</f>
        <v>CAD</v>
      </c>
      <c r="B16623" s="172">
        <v>45821.663773148146</v>
      </c>
      <c r="C16623" s="69" t="s">
        <v>196</v>
      </c>
      <c r="D16623" s="69" t="s">
        <v>1937</v>
      </c>
      <c r="E16623" s="69" t="s">
        <v>2048</v>
      </c>
      <c r="F16623" s="69">
        <v>2220</v>
      </c>
      <c r="G16623" s="69" t="s">
        <v>2441</v>
      </c>
    </row>
    <row r="16624" spans="1:7" ht="14.4">
      <c r="A16624" s="27" t="str">
        <f>VLOOKUP(C16624,'user list'!A:B,2,0)</f>
        <v>DBO</v>
      </c>
      <c r="B16624" s="172">
        <v>45821.663935185185</v>
      </c>
      <c r="C16624" s="69" t="s">
        <v>209</v>
      </c>
      <c r="D16624" s="69" t="s">
        <v>1937</v>
      </c>
      <c r="E16624" s="69" t="s">
        <v>2784</v>
      </c>
      <c r="F16624" s="69">
        <v>2236</v>
      </c>
      <c r="G16624" s="69" t="s">
        <v>1939</v>
      </c>
    </row>
    <row r="16625" spans="1:7" ht="14.4">
      <c r="A16625" s="27" t="str">
        <f>VLOOKUP(C16625,'user list'!A:B,2,0)</f>
        <v>CAD</v>
      </c>
      <c r="B16625" s="172">
        <v>45821.664004629631</v>
      </c>
      <c r="C16625" s="69" t="s">
        <v>196</v>
      </c>
      <c r="D16625" s="69" t="s">
        <v>1937</v>
      </c>
      <c r="E16625" s="69" t="s">
        <v>2048</v>
      </c>
      <c r="F16625" s="69">
        <v>2220</v>
      </c>
      <c r="G16625" s="69" t="s">
        <v>1947</v>
      </c>
    </row>
    <row r="16626" spans="1:7" ht="14.4">
      <c r="A16626" s="27" t="str">
        <f>VLOOKUP(C16626,'user list'!A:B,2,0)</f>
        <v>CAD</v>
      </c>
      <c r="B16626" s="172">
        <v>45821.664004629631</v>
      </c>
      <c r="C16626" s="69" t="s">
        <v>196</v>
      </c>
      <c r="D16626" s="69" t="s">
        <v>1937</v>
      </c>
      <c r="E16626" s="69" t="s">
        <v>2048</v>
      </c>
      <c r="F16626" s="69">
        <v>2220</v>
      </c>
      <c r="G16626" s="69" t="s">
        <v>1948</v>
      </c>
    </row>
    <row r="16627" spans="1:7" ht="14.4">
      <c r="A16627" s="27" t="str">
        <f>VLOOKUP(C16627,'user list'!A:B,2,0)</f>
        <v>CAD</v>
      </c>
      <c r="B16627" s="172">
        <v>45821.664004629631</v>
      </c>
      <c r="C16627" s="69" t="s">
        <v>196</v>
      </c>
      <c r="D16627" s="69" t="s">
        <v>1937</v>
      </c>
      <c r="E16627" s="69" t="s">
        <v>2048</v>
      </c>
      <c r="F16627" s="69">
        <v>2220</v>
      </c>
      <c r="G16627" s="69" t="s">
        <v>1939</v>
      </c>
    </row>
    <row r="16628" spans="1:7" ht="14.4">
      <c r="A16628" s="27" t="str">
        <f>VLOOKUP(C16628,'user list'!A:B,2,0)</f>
        <v>Admin</v>
      </c>
      <c r="B16628" s="172">
        <v>45821.664004629631</v>
      </c>
      <c r="C16628" s="69" t="s">
        <v>186</v>
      </c>
      <c r="D16628" s="69" t="s">
        <v>1937</v>
      </c>
      <c r="E16628" s="69" t="s">
        <v>2048</v>
      </c>
      <c r="F16628" s="69">
        <v>2220</v>
      </c>
      <c r="G16628" s="69" t="s">
        <v>1948</v>
      </c>
    </row>
    <row r="16629" spans="1:7" ht="14.4">
      <c r="A16629" s="27" t="str">
        <f>VLOOKUP(C16629,'user list'!A:B,2,0)</f>
        <v>CAD</v>
      </c>
      <c r="B16629" s="172">
        <v>45821.6640625</v>
      </c>
      <c r="C16629" s="69" t="s">
        <v>196</v>
      </c>
      <c r="D16629" s="69" t="s">
        <v>1937</v>
      </c>
      <c r="E16629" s="69" t="s">
        <v>2787</v>
      </c>
      <c r="F16629" s="69">
        <v>2241</v>
      </c>
      <c r="G16629" s="69" t="s">
        <v>1939</v>
      </c>
    </row>
    <row r="16630" spans="1:7" ht="14.4">
      <c r="A16630" s="27" t="str">
        <f>VLOOKUP(C16630,'user list'!A:B,2,0)</f>
        <v>DBO</v>
      </c>
      <c r="B16630" s="172">
        <v>45821.664224537039</v>
      </c>
      <c r="C16630" s="69" t="s">
        <v>209</v>
      </c>
      <c r="D16630" s="69" t="s">
        <v>1937</v>
      </c>
      <c r="E16630" s="69" t="s">
        <v>2784</v>
      </c>
      <c r="F16630" s="69">
        <v>2236</v>
      </c>
      <c r="G16630" s="69" t="s">
        <v>1947</v>
      </c>
    </row>
    <row r="16631" spans="1:7" ht="14.4">
      <c r="A16631" s="27" t="str">
        <f>VLOOKUP(C16631,'user list'!A:B,2,0)</f>
        <v>DBO</v>
      </c>
      <c r="B16631" s="172">
        <v>45821.664224537039</v>
      </c>
      <c r="C16631" s="69" t="s">
        <v>209</v>
      </c>
      <c r="D16631" s="69" t="s">
        <v>1937</v>
      </c>
      <c r="E16631" s="69" t="s">
        <v>2784</v>
      </c>
      <c r="F16631" s="69">
        <v>2236</v>
      </c>
      <c r="G16631" s="69" t="s">
        <v>1948</v>
      </c>
    </row>
    <row r="16632" spans="1:7" ht="14.4">
      <c r="A16632" s="27" t="str">
        <f>VLOOKUP(C16632,'user list'!A:B,2,0)</f>
        <v>DBO</v>
      </c>
      <c r="B16632" s="172">
        <v>45821.664224537039</v>
      </c>
      <c r="C16632" s="69" t="s">
        <v>209</v>
      </c>
      <c r="D16632" s="69" t="s">
        <v>1937</v>
      </c>
      <c r="E16632" s="69" t="s">
        <v>2784</v>
      </c>
      <c r="F16632" s="69">
        <v>2236</v>
      </c>
      <c r="G16632" s="69" t="s">
        <v>1939</v>
      </c>
    </row>
    <row r="16633" spans="1:7" ht="14.4">
      <c r="A16633" s="27" t="str">
        <f>VLOOKUP(C16633,'user list'!A:B,2,0)</f>
        <v>Admin</v>
      </c>
      <c r="B16633" s="172">
        <v>45821.664224537039</v>
      </c>
      <c r="C16633" s="69" t="s">
        <v>186</v>
      </c>
      <c r="D16633" s="69" t="s">
        <v>1937</v>
      </c>
      <c r="E16633" s="69" t="s">
        <v>2784</v>
      </c>
      <c r="F16633" s="69">
        <v>2236</v>
      </c>
      <c r="G16633" s="69" t="s">
        <v>1948</v>
      </c>
    </row>
    <row r="16634" spans="1:7" ht="14.4">
      <c r="A16634" s="27" t="str">
        <f>VLOOKUP(C16634,'user list'!A:B,2,0)</f>
        <v>DBO</v>
      </c>
      <c r="B16634" s="172">
        <v>45821.664409722223</v>
      </c>
      <c r="C16634" s="69" t="s">
        <v>209</v>
      </c>
      <c r="D16634" s="69" t="s">
        <v>1937</v>
      </c>
      <c r="E16634" s="69" t="s">
        <v>2784</v>
      </c>
      <c r="F16634" s="69">
        <v>2236</v>
      </c>
      <c r="G16634" s="69" t="s">
        <v>1949</v>
      </c>
    </row>
    <row r="16635" spans="1:7" ht="14.4">
      <c r="A16635" s="27" t="str">
        <f>VLOOKUP(C16635,'user list'!A:B,2,0)</f>
        <v>Admin</v>
      </c>
      <c r="B16635" s="172">
        <v>45821.66715277778</v>
      </c>
      <c r="C16635" s="69" t="s">
        <v>186</v>
      </c>
      <c r="D16635" s="69" t="s">
        <v>1937</v>
      </c>
      <c r="E16635" s="69" t="s">
        <v>2029</v>
      </c>
      <c r="F16635" s="69">
        <v>2323</v>
      </c>
      <c r="G16635" s="69" t="s">
        <v>1948</v>
      </c>
    </row>
    <row r="16636" spans="1:7" ht="14.4">
      <c r="A16636" s="27" t="str">
        <f>VLOOKUP(C16636,'user list'!A:B,2,0)</f>
        <v>CAD</v>
      </c>
      <c r="B16636" s="172">
        <v>45821.667986111112</v>
      </c>
      <c r="C16636" s="69" t="s">
        <v>196</v>
      </c>
      <c r="D16636" s="69" t="s">
        <v>1937</v>
      </c>
      <c r="E16636" s="69" t="s">
        <v>2821</v>
      </c>
      <c r="F16636" s="69">
        <v>2299</v>
      </c>
      <c r="G16636" s="69" t="s">
        <v>1939</v>
      </c>
    </row>
    <row r="16637" spans="1:7" ht="14.4">
      <c r="A16637" s="27" t="str">
        <f>VLOOKUP(C16637,'user list'!A:B,2,0)</f>
        <v>CAD</v>
      </c>
      <c r="B16637" s="172">
        <v>45821.669236111113</v>
      </c>
      <c r="C16637" s="69" t="s">
        <v>196</v>
      </c>
      <c r="D16637" s="69" t="s">
        <v>1937</v>
      </c>
      <c r="E16637" s="69" t="s">
        <v>2816</v>
      </c>
      <c r="F16637" s="69">
        <v>2289</v>
      </c>
      <c r="G16637" s="69" t="s">
        <v>1939</v>
      </c>
    </row>
    <row r="16638" spans="1:7" ht="14.4">
      <c r="A16638" s="27" t="str">
        <f>VLOOKUP(C16638,'user list'!A:B,2,0)</f>
        <v>DOE</v>
      </c>
      <c r="B16638" s="172">
        <v>45821.669965277775</v>
      </c>
      <c r="C16638" s="69" t="s">
        <v>212</v>
      </c>
      <c r="D16638" s="69" t="s">
        <v>1937</v>
      </c>
      <c r="E16638" s="69" t="s">
        <v>1974</v>
      </c>
      <c r="F16638" s="69">
        <v>2218</v>
      </c>
      <c r="G16638" s="69" t="s">
        <v>1939</v>
      </c>
    </row>
    <row r="16639" spans="1:7" ht="14.4">
      <c r="A16639" s="27" t="str">
        <f>VLOOKUP(C16639,'user list'!A:B,2,0)</f>
        <v>DOE</v>
      </c>
      <c r="B16639" s="172">
        <v>45821.670185185183</v>
      </c>
      <c r="C16639" s="69" t="s">
        <v>212</v>
      </c>
      <c r="D16639" s="69" t="s">
        <v>1937</v>
      </c>
      <c r="E16639" s="69" t="s">
        <v>2839</v>
      </c>
      <c r="F16639" s="69">
        <v>2319</v>
      </c>
      <c r="G16639" s="69" t="s">
        <v>1939</v>
      </c>
    </row>
    <row r="16640" spans="1:7" ht="14.4">
      <c r="A16640" s="27" t="str">
        <f>VLOOKUP(C16640,'user list'!A:B,2,0)</f>
        <v>DOE</v>
      </c>
      <c r="B16640" s="172">
        <v>45821.670231481483</v>
      </c>
      <c r="C16640" s="69" t="s">
        <v>212</v>
      </c>
      <c r="D16640" s="69" t="s">
        <v>1937</v>
      </c>
      <c r="E16640" s="69" t="s">
        <v>2838</v>
      </c>
      <c r="F16640" s="69">
        <v>2318</v>
      </c>
      <c r="G16640" s="69" t="s">
        <v>1939</v>
      </c>
    </row>
    <row r="16641" spans="1:7" ht="14.4">
      <c r="A16641" s="27" t="str">
        <f>VLOOKUP(C16641,'user list'!A:B,2,0)</f>
        <v>CAD</v>
      </c>
      <c r="B16641" s="172">
        <v>45821.670381944445</v>
      </c>
      <c r="C16641" s="69" t="s">
        <v>196</v>
      </c>
      <c r="D16641" s="69" t="s">
        <v>1937</v>
      </c>
      <c r="E16641" s="69" t="s">
        <v>2821</v>
      </c>
      <c r="F16641" s="69">
        <v>2299</v>
      </c>
      <c r="G16641" s="69" t="s">
        <v>1939</v>
      </c>
    </row>
    <row r="16642" spans="1:7" ht="14.4">
      <c r="A16642" s="27" t="str">
        <f>VLOOKUP(C16642,'user list'!A:B,2,0)</f>
        <v>CAD</v>
      </c>
      <c r="B16642" s="172">
        <v>45821.670740740738</v>
      </c>
      <c r="C16642" s="69" t="s">
        <v>196</v>
      </c>
      <c r="D16642" s="69" t="s">
        <v>1937</v>
      </c>
      <c r="E16642" s="69" t="s">
        <v>2816</v>
      </c>
      <c r="F16642" s="69">
        <v>2289</v>
      </c>
      <c r="G16642" s="69" t="s">
        <v>1939</v>
      </c>
    </row>
    <row r="16643" spans="1:7" ht="14.4">
      <c r="A16643" s="27" t="str">
        <f>VLOOKUP(C16643,'user list'!A:B,2,0)</f>
        <v>CAD</v>
      </c>
      <c r="B16643" s="172">
        <v>45821.671851851854</v>
      </c>
      <c r="C16643" s="69" t="s">
        <v>196</v>
      </c>
      <c r="D16643" s="69" t="s">
        <v>1937</v>
      </c>
      <c r="E16643" s="69" t="s">
        <v>2816</v>
      </c>
      <c r="F16643" s="69">
        <v>2289</v>
      </c>
      <c r="G16643" s="69" t="s">
        <v>2441</v>
      </c>
    </row>
    <row r="16644" spans="1:7" ht="14.4">
      <c r="A16644" s="27" t="str">
        <f>VLOOKUP(C16644,'user list'!A:B,2,0)</f>
        <v>CGSD</v>
      </c>
      <c r="B16644" s="172">
        <v>45821.673576388886</v>
      </c>
      <c r="C16644" s="69" t="s">
        <v>200</v>
      </c>
      <c r="D16644" s="69" t="s">
        <v>1937</v>
      </c>
      <c r="E16644" s="69" t="s">
        <v>2800</v>
      </c>
      <c r="F16644" s="69">
        <v>2261</v>
      </c>
      <c r="G16644" s="69" t="s">
        <v>1939</v>
      </c>
    </row>
    <row r="16645" spans="1:7" ht="14.4">
      <c r="A16645" s="27" t="str">
        <f>VLOOKUP(C16645,'user list'!A:B,2,0)</f>
        <v>CGSD</v>
      </c>
      <c r="B16645" s="172">
        <v>45821.673750000002</v>
      </c>
      <c r="C16645" s="69" t="s">
        <v>200</v>
      </c>
      <c r="D16645" s="69" t="s">
        <v>1937</v>
      </c>
      <c r="E16645" s="69" t="s">
        <v>2834</v>
      </c>
      <c r="F16645" s="69">
        <v>2314</v>
      </c>
      <c r="G16645" s="69" t="s">
        <v>1939</v>
      </c>
    </row>
    <row r="16646" spans="1:7" ht="14.4">
      <c r="A16646" s="27" t="str">
        <f>VLOOKUP(C16646,'user list'!A:B,2,0)</f>
        <v>OCM</v>
      </c>
      <c r="B16646" s="172">
        <v>45821.673819444448</v>
      </c>
      <c r="C16646" s="69" t="s">
        <v>232</v>
      </c>
      <c r="D16646" s="69" t="s">
        <v>1937</v>
      </c>
      <c r="E16646" s="69" t="s">
        <v>2001</v>
      </c>
      <c r="F16646" s="69">
        <v>2321</v>
      </c>
      <c r="G16646" s="69" t="s">
        <v>1939</v>
      </c>
    </row>
    <row r="16647" spans="1:7" ht="14.4">
      <c r="A16647" s="27" t="str">
        <f>VLOOKUP(C16647,'user list'!A:B,2,0)</f>
        <v>CGSD</v>
      </c>
      <c r="B16647" s="172">
        <v>45821.673854166664</v>
      </c>
      <c r="C16647" s="69" t="s">
        <v>200</v>
      </c>
      <c r="D16647" s="69" t="s">
        <v>1937</v>
      </c>
      <c r="E16647" s="69" t="s">
        <v>2834</v>
      </c>
      <c r="F16647" s="69">
        <v>2314</v>
      </c>
      <c r="G16647" s="69" t="s">
        <v>1947</v>
      </c>
    </row>
    <row r="16648" spans="1:7" ht="14.4">
      <c r="A16648" s="27" t="str">
        <f>VLOOKUP(C16648,'user list'!A:B,2,0)</f>
        <v>CGSD</v>
      </c>
      <c r="B16648" s="172">
        <v>45821.673854166664</v>
      </c>
      <c r="C16648" s="69" t="s">
        <v>200</v>
      </c>
      <c r="D16648" s="69" t="s">
        <v>1937</v>
      </c>
      <c r="E16648" s="69" t="s">
        <v>2834</v>
      </c>
      <c r="F16648" s="69">
        <v>2314</v>
      </c>
      <c r="G16648" s="69" t="s">
        <v>1948</v>
      </c>
    </row>
    <row r="16649" spans="1:7" ht="14.4">
      <c r="A16649" s="27" t="str">
        <f>VLOOKUP(C16649,'user list'!A:B,2,0)</f>
        <v>CGSD</v>
      </c>
      <c r="B16649" s="172">
        <v>45821.673854166664</v>
      </c>
      <c r="C16649" s="69" t="s">
        <v>200</v>
      </c>
      <c r="D16649" s="69" t="s">
        <v>1937</v>
      </c>
      <c r="E16649" s="69" t="s">
        <v>2834</v>
      </c>
      <c r="F16649" s="69">
        <v>2314</v>
      </c>
      <c r="G16649" s="69" t="s">
        <v>1939</v>
      </c>
    </row>
    <row r="16650" spans="1:7" ht="14.4">
      <c r="A16650" s="27" t="str">
        <f>VLOOKUP(C16650,'user list'!A:B,2,0)</f>
        <v>Admin</v>
      </c>
      <c r="B16650" s="172">
        <v>45821.673854166664</v>
      </c>
      <c r="C16650" s="69" t="s">
        <v>186</v>
      </c>
      <c r="D16650" s="69" t="s">
        <v>1937</v>
      </c>
      <c r="E16650" s="69" t="s">
        <v>2834</v>
      </c>
      <c r="F16650" s="69">
        <v>2314</v>
      </c>
      <c r="G16650" s="69" t="s">
        <v>1948</v>
      </c>
    </row>
    <row r="16651" spans="1:7" ht="14.4">
      <c r="A16651" s="27" t="str">
        <f>VLOOKUP(C16651,'user list'!A:B,2,0)</f>
        <v>OCAs</v>
      </c>
      <c r="B16651" s="172">
        <v>45821.673877314817</v>
      </c>
      <c r="C16651" s="69" t="s">
        <v>279</v>
      </c>
      <c r="D16651" s="69" t="s">
        <v>1937</v>
      </c>
      <c r="E16651" s="69" t="s">
        <v>2784</v>
      </c>
      <c r="F16651" s="69">
        <v>2236</v>
      </c>
      <c r="G16651" s="69" t="s">
        <v>1939</v>
      </c>
    </row>
    <row r="16652" spans="1:7" ht="14.4">
      <c r="A16652" s="27" t="str">
        <f>VLOOKUP(C16652,'user list'!A:B,2,0)</f>
        <v>CGSD</v>
      </c>
      <c r="B16652" s="172">
        <v>45821.673877314817</v>
      </c>
      <c r="C16652" s="69" t="s">
        <v>200</v>
      </c>
      <c r="D16652" s="69" t="s">
        <v>1937</v>
      </c>
      <c r="E16652" s="69">
        <v>13062025</v>
      </c>
      <c r="F16652" s="69">
        <v>2295</v>
      </c>
      <c r="G16652" s="69" t="s">
        <v>1939</v>
      </c>
    </row>
    <row r="16653" spans="1:7" ht="14.4">
      <c r="A16653" s="27" t="str">
        <f>VLOOKUP(C16653,'user list'!A:B,2,0)</f>
        <v>OCM</v>
      </c>
      <c r="B16653" s="172">
        <v>45821.67396990741</v>
      </c>
      <c r="C16653" s="69" t="s">
        <v>232</v>
      </c>
      <c r="D16653" s="69" t="s">
        <v>1937</v>
      </c>
      <c r="E16653" s="69" t="s">
        <v>2001</v>
      </c>
      <c r="F16653" s="69">
        <v>2321</v>
      </c>
      <c r="G16653" s="69" t="s">
        <v>1947</v>
      </c>
    </row>
    <row r="16654" spans="1:7" ht="14.4">
      <c r="A16654" s="27" t="str">
        <f>VLOOKUP(C16654,'user list'!A:B,2,0)</f>
        <v>OCM</v>
      </c>
      <c r="B16654" s="172">
        <v>45821.67396990741</v>
      </c>
      <c r="C16654" s="69" t="s">
        <v>232</v>
      </c>
      <c r="D16654" s="69" t="s">
        <v>1937</v>
      </c>
      <c r="E16654" s="69" t="s">
        <v>2001</v>
      </c>
      <c r="F16654" s="69">
        <v>2321</v>
      </c>
      <c r="G16654" s="69" t="s">
        <v>1948</v>
      </c>
    </row>
    <row r="16655" spans="1:7" ht="14.4">
      <c r="A16655" s="27" t="str">
        <f>VLOOKUP(C16655,'user list'!A:B,2,0)</f>
        <v>OCM</v>
      </c>
      <c r="B16655" s="172">
        <v>45821.67396990741</v>
      </c>
      <c r="C16655" s="69" t="s">
        <v>232</v>
      </c>
      <c r="D16655" s="69" t="s">
        <v>1937</v>
      </c>
      <c r="E16655" s="69" t="s">
        <v>2001</v>
      </c>
      <c r="F16655" s="69">
        <v>2321</v>
      </c>
      <c r="G16655" s="69" t="s">
        <v>1939</v>
      </c>
    </row>
    <row r="16656" spans="1:7" ht="14.4">
      <c r="A16656" s="27" t="str">
        <f>VLOOKUP(C16656,'user list'!A:B,2,0)</f>
        <v>Admin</v>
      </c>
      <c r="B16656" s="172">
        <v>45821.673981481479</v>
      </c>
      <c r="C16656" s="69" t="s">
        <v>186</v>
      </c>
      <c r="D16656" s="69" t="s">
        <v>1937</v>
      </c>
      <c r="E16656" s="69" t="s">
        <v>2001</v>
      </c>
      <c r="F16656" s="69">
        <v>2321</v>
      </c>
      <c r="G16656" s="69" t="s">
        <v>1948</v>
      </c>
    </row>
    <row r="16657" spans="1:7" ht="14.4">
      <c r="A16657" s="27" t="str">
        <f>VLOOKUP(C16657,'user list'!A:B,2,0)</f>
        <v>CGSD</v>
      </c>
      <c r="B16657" s="172">
        <v>45821.674016203702</v>
      </c>
      <c r="C16657" s="69" t="s">
        <v>200</v>
      </c>
      <c r="D16657" s="69" t="s">
        <v>1937</v>
      </c>
      <c r="E16657" s="69">
        <v>13062025</v>
      </c>
      <c r="F16657" s="69">
        <v>2295</v>
      </c>
      <c r="G16657" s="69" t="s">
        <v>1947</v>
      </c>
    </row>
    <row r="16658" spans="1:7" ht="14.4">
      <c r="A16658" s="27" t="str">
        <f>VLOOKUP(C16658,'user list'!A:B,2,0)</f>
        <v>CGSD</v>
      </c>
      <c r="B16658" s="172">
        <v>45821.674016203702</v>
      </c>
      <c r="C16658" s="69" t="s">
        <v>200</v>
      </c>
      <c r="D16658" s="69" t="s">
        <v>1937</v>
      </c>
      <c r="E16658" s="69">
        <v>13062025</v>
      </c>
      <c r="F16658" s="69">
        <v>2295</v>
      </c>
      <c r="G16658" s="69" t="s">
        <v>1948</v>
      </c>
    </row>
    <row r="16659" spans="1:7" ht="14.4">
      <c r="A16659" s="27" t="str">
        <f>VLOOKUP(C16659,'user list'!A:B,2,0)</f>
        <v>CGSD</v>
      </c>
      <c r="B16659" s="172">
        <v>45821.674016203702</v>
      </c>
      <c r="C16659" s="69" t="s">
        <v>200</v>
      </c>
      <c r="D16659" s="69" t="s">
        <v>1937</v>
      </c>
      <c r="E16659" s="69">
        <v>13062025</v>
      </c>
      <c r="F16659" s="69">
        <v>2295</v>
      </c>
      <c r="G16659" s="69" t="s">
        <v>1939</v>
      </c>
    </row>
    <row r="16660" spans="1:7" ht="14.4">
      <c r="A16660" s="27" t="str">
        <f>VLOOKUP(C16660,'user list'!A:B,2,0)</f>
        <v>Admin</v>
      </c>
      <c r="B16660" s="172">
        <v>45821.674016203702</v>
      </c>
      <c r="C16660" s="69" t="s">
        <v>186</v>
      </c>
      <c r="D16660" s="69" t="s">
        <v>1937</v>
      </c>
      <c r="E16660" s="69">
        <v>13062025</v>
      </c>
      <c r="F16660" s="69">
        <v>2295</v>
      </c>
      <c r="G16660" s="69" t="s">
        <v>1948</v>
      </c>
    </row>
    <row r="16661" spans="1:7" ht="14.4">
      <c r="A16661" s="27" t="str">
        <f>VLOOKUP(C16661,'user list'!A:B,2,0)</f>
        <v>OCM</v>
      </c>
      <c r="B16661" s="172">
        <v>45821.674027777779</v>
      </c>
      <c r="C16661" s="69" t="s">
        <v>232</v>
      </c>
      <c r="D16661" s="69" t="s">
        <v>1937</v>
      </c>
      <c r="E16661" s="69" t="s">
        <v>2049</v>
      </c>
      <c r="F16661" s="69">
        <v>2312</v>
      </c>
      <c r="G16661" s="69" t="s">
        <v>1939</v>
      </c>
    </row>
    <row r="16662" spans="1:7" ht="14.4">
      <c r="A16662" s="27" t="str">
        <f>VLOOKUP(C16662,'user list'!A:B,2,0)</f>
        <v>OCAs</v>
      </c>
      <c r="B16662" s="172">
        <v>45821.674085648148</v>
      </c>
      <c r="C16662" s="69" t="s">
        <v>279</v>
      </c>
      <c r="D16662" s="69" t="s">
        <v>1937</v>
      </c>
      <c r="E16662" s="69" t="s">
        <v>2784</v>
      </c>
      <c r="F16662" s="69">
        <v>2236</v>
      </c>
      <c r="G16662" s="69" t="s">
        <v>1947</v>
      </c>
    </row>
    <row r="16663" spans="1:7" ht="14.4">
      <c r="A16663" s="27" t="str">
        <f>VLOOKUP(C16663,'user list'!A:B,2,0)</f>
        <v>OCAs</v>
      </c>
      <c r="B16663" s="172">
        <v>45821.674085648148</v>
      </c>
      <c r="C16663" s="69" t="s">
        <v>279</v>
      </c>
      <c r="D16663" s="69" t="s">
        <v>1937</v>
      </c>
      <c r="E16663" s="69" t="s">
        <v>2784</v>
      </c>
      <c r="F16663" s="69">
        <v>2236</v>
      </c>
      <c r="G16663" s="69" t="s">
        <v>1948</v>
      </c>
    </row>
    <row r="16664" spans="1:7" ht="14.4">
      <c r="A16664" s="27" t="str">
        <f>VLOOKUP(C16664,'user list'!A:B,2,0)</f>
        <v>OCAs</v>
      </c>
      <c r="B16664" s="172">
        <v>45821.674085648148</v>
      </c>
      <c r="C16664" s="69" t="s">
        <v>279</v>
      </c>
      <c r="D16664" s="69" t="s">
        <v>1937</v>
      </c>
      <c r="E16664" s="69" t="s">
        <v>2784</v>
      </c>
      <c r="F16664" s="69">
        <v>2236</v>
      </c>
      <c r="G16664" s="69" t="s">
        <v>1939</v>
      </c>
    </row>
    <row r="16665" spans="1:7" ht="14.4">
      <c r="A16665" s="27" t="str">
        <f>VLOOKUP(C16665,'user list'!A:B,2,0)</f>
        <v>Admin</v>
      </c>
      <c r="B16665" s="172">
        <v>45821.674085648148</v>
      </c>
      <c r="C16665" s="69" t="s">
        <v>186</v>
      </c>
      <c r="D16665" s="69" t="s">
        <v>1937</v>
      </c>
      <c r="E16665" s="69" t="s">
        <v>2784</v>
      </c>
      <c r="F16665" s="69">
        <v>2236</v>
      </c>
      <c r="G16665" s="69" t="s">
        <v>1948</v>
      </c>
    </row>
    <row r="16666" spans="1:7" ht="14.4">
      <c r="A16666" s="27" t="str">
        <f>VLOOKUP(C16666,'user list'!A:B,2,0)</f>
        <v>CGSD</v>
      </c>
      <c r="B16666" s="172">
        <v>45821.674108796295</v>
      </c>
      <c r="C16666" s="69" t="s">
        <v>200</v>
      </c>
      <c r="D16666" s="69" t="s">
        <v>1937</v>
      </c>
      <c r="E16666" s="69" t="s">
        <v>2833</v>
      </c>
      <c r="F16666" s="69">
        <v>2313</v>
      </c>
      <c r="G16666" s="69" t="s">
        <v>1939</v>
      </c>
    </row>
    <row r="16667" spans="1:7" ht="14.4">
      <c r="A16667" s="27" t="str">
        <f>VLOOKUP(C16667,'user list'!A:B,2,0)</f>
        <v>OCM</v>
      </c>
      <c r="B16667" s="172">
        <v>45821.674131944441</v>
      </c>
      <c r="C16667" s="69" t="s">
        <v>232</v>
      </c>
      <c r="D16667" s="69" t="s">
        <v>1937</v>
      </c>
      <c r="E16667" s="69" t="s">
        <v>2049</v>
      </c>
      <c r="F16667" s="69">
        <v>2312</v>
      </c>
      <c r="G16667" s="69" t="s">
        <v>1947</v>
      </c>
    </row>
    <row r="16668" spans="1:7" ht="14.4">
      <c r="A16668" s="27" t="str">
        <f>VLOOKUP(C16668,'user list'!A:B,2,0)</f>
        <v>OCM</v>
      </c>
      <c r="B16668" s="172">
        <v>45821.674131944441</v>
      </c>
      <c r="C16668" s="69" t="s">
        <v>232</v>
      </c>
      <c r="D16668" s="69" t="s">
        <v>1937</v>
      </c>
      <c r="E16668" s="69" t="s">
        <v>2049</v>
      </c>
      <c r="F16668" s="69">
        <v>2312</v>
      </c>
      <c r="G16668" s="69" t="s">
        <v>1948</v>
      </c>
    </row>
    <row r="16669" spans="1:7" ht="14.4">
      <c r="A16669" s="27" t="str">
        <f>VLOOKUP(C16669,'user list'!A:B,2,0)</f>
        <v>OCM</v>
      </c>
      <c r="B16669" s="172">
        <v>45821.674131944441</v>
      </c>
      <c r="C16669" s="69" t="s">
        <v>232</v>
      </c>
      <c r="D16669" s="69" t="s">
        <v>1937</v>
      </c>
      <c r="E16669" s="69" t="s">
        <v>2049</v>
      </c>
      <c r="F16669" s="69">
        <v>2312</v>
      </c>
      <c r="G16669" s="69" t="s">
        <v>1939</v>
      </c>
    </row>
    <row r="16670" spans="1:7" ht="14.4">
      <c r="A16670" s="27" t="str">
        <f>VLOOKUP(C16670,'user list'!A:B,2,0)</f>
        <v>Admin</v>
      </c>
      <c r="B16670" s="172">
        <v>45821.674131944441</v>
      </c>
      <c r="C16670" s="69" t="s">
        <v>186</v>
      </c>
      <c r="D16670" s="69" t="s">
        <v>1937</v>
      </c>
      <c r="E16670" s="69" t="s">
        <v>2049</v>
      </c>
      <c r="F16670" s="69">
        <v>2312</v>
      </c>
      <c r="G16670" s="69" t="s">
        <v>1948</v>
      </c>
    </row>
    <row r="16671" spans="1:7" ht="14.4">
      <c r="A16671" s="27" t="str">
        <f>VLOOKUP(C16671,'user list'!A:B,2,0)</f>
        <v>CGSD</v>
      </c>
      <c r="B16671" s="172">
        <v>45821.674155092594</v>
      </c>
      <c r="C16671" s="69" t="s">
        <v>200</v>
      </c>
      <c r="D16671" s="69" t="s">
        <v>1937</v>
      </c>
      <c r="E16671" s="69" t="s">
        <v>2833</v>
      </c>
      <c r="F16671" s="69">
        <v>2313</v>
      </c>
      <c r="G16671" s="69" t="s">
        <v>1947</v>
      </c>
    </row>
    <row r="16672" spans="1:7" ht="14.4">
      <c r="A16672" s="27" t="str">
        <f>VLOOKUP(C16672,'user list'!A:B,2,0)</f>
        <v>CGSD</v>
      </c>
      <c r="B16672" s="172">
        <v>45821.674155092594</v>
      </c>
      <c r="C16672" s="69" t="s">
        <v>200</v>
      </c>
      <c r="D16672" s="69" t="s">
        <v>1937</v>
      </c>
      <c r="E16672" s="69" t="s">
        <v>2833</v>
      </c>
      <c r="F16672" s="69">
        <v>2313</v>
      </c>
      <c r="G16672" s="69" t="s">
        <v>1948</v>
      </c>
    </row>
    <row r="16673" spans="1:7" ht="14.4">
      <c r="A16673" s="27" t="str">
        <f>VLOOKUP(C16673,'user list'!A:B,2,0)</f>
        <v>CGSD</v>
      </c>
      <c r="B16673" s="172">
        <v>45821.674155092594</v>
      </c>
      <c r="C16673" s="69" t="s">
        <v>200</v>
      </c>
      <c r="D16673" s="69" t="s">
        <v>1937</v>
      </c>
      <c r="E16673" s="69" t="s">
        <v>2833</v>
      </c>
      <c r="F16673" s="69">
        <v>2313</v>
      </c>
      <c r="G16673" s="69" t="s">
        <v>1939</v>
      </c>
    </row>
    <row r="16674" spans="1:7" ht="14.4">
      <c r="A16674" s="27" t="str">
        <f>VLOOKUP(C16674,'user list'!A:B,2,0)</f>
        <v>Admin</v>
      </c>
      <c r="B16674" s="172">
        <v>45821.674155092594</v>
      </c>
      <c r="C16674" s="69" t="s">
        <v>186</v>
      </c>
      <c r="D16674" s="69" t="s">
        <v>1937</v>
      </c>
      <c r="E16674" s="69" t="s">
        <v>2833</v>
      </c>
      <c r="F16674" s="69">
        <v>2313</v>
      </c>
      <c r="G16674" s="69" t="s">
        <v>1948</v>
      </c>
    </row>
    <row r="16675" spans="1:7" ht="14.4">
      <c r="A16675" s="27" t="str">
        <f>VLOOKUP(C16675,'user list'!A:B,2,0)</f>
        <v>OCM</v>
      </c>
      <c r="B16675" s="172">
        <v>45821.674537037034</v>
      </c>
      <c r="C16675" s="69" t="s">
        <v>232</v>
      </c>
      <c r="D16675" s="69" t="s">
        <v>1937</v>
      </c>
      <c r="E16675" s="69" t="s">
        <v>2002</v>
      </c>
      <c r="F16675" s="69">
        <v>2320</v>
      </c>
      <c r="G16675" s="69" t="s">
        <v>1939</v>
      </c>
    </row>
    <row r="16676" spans="1:7" ht="14.4">
      <c r="A16676" s="27" t="str">
        <f>VLOOKUP(C16676,'user list'!A:B,2,0)</f>
        <v>OCM</v>
      </c>
      <c r="B16676" s="172">
        <v>45821.674641203703</v>
      </c>
      <c r="C16676" s="69" t="s">
        <v>232</v>
      </c>
      <c r="D16676" s="69" t="s">
        <v>1937</v>
      </c>
      <c r="E16676" s="69" t="s">
        <v>2002</v>
      </c>
      <c r="F16676" s="69">
        <v>2320</v>
      </c>
      <c r="G16676" s="69" t="s">
        <v>1947</v>
      </c>
    </row>
    <row r="16677" spans="1:7" ht="14.4">
      <c r="A16677" s="27" t="str">
        <f>VLOOKUP(C16677,'user list'!A:B,2,0)</f>
        <v>OCM</v>
      </c>
      <c r="B16677" s="172">
        <v>45821.674641203703</v>
      </c>
      <c r="C16677" s="69" t="s">
        <v>232</v>
      </c>
      <c r="D16677" s="69" t="s">
        <v>1937</v>
      </c>
      <c r="E16677" s="69" t="s">
        <v>2002</v>
      </c>
      <c r="F16677" s="69">
        <v>2320</v>
      </c>
      <c r="G16677" s="69" t="s">
        <v>1948</v>
      </c>
    </row>
    <row r="16678" spans="1:7" ht="14.4">
      <c r="A16678" s="27" t="str">
        <f>VLOOKUP(C16678,'user list'!A:B,2,0)</f>
        <v>OCM</v>
      </c>
      <c r="B16678" s="172">
        <v>45821.674641203703</v>
      </c>
      <c r="C16678" s="69" t="s">
        <v>232</v>
      </c>
      <c r="D16678" s="69" t="s">
        <v>1937</v>
      </c>
      <c r="E16678" s="69" t="s">
        <v>2002</v>
      </c>
      <c r="F16678" s="69">
        <v>2320</v>
      </c>
      <c r="G16678" s="69" t="s">
        <v>1939</v>
      </c>
    </row>
    <row r="16679" spans="1:7" ht="14.4">
      <c r="A16679" s="27" t="str">
        <f>VLOOKUP(C16679,'user list'!A:B,2,0)</f>
        <v>Admin</v>
      </c>
      <c r="B16679" s="172">
        <v>45821.674641203703</v>
      </c>
      <c r="C16679" s="69" t="s">
        <v>186</v>
      </c>
      <c r="D16679" s="69" t="s">
        <v>1937</v>
      </c>
      <c r="E16679" s="69" t="s">
        <v>2002</v>
      </c>
      <c r="F16679" s="69">
        <v>2320</v>
      </c>
      <c r="G16679" s="69" t="s">
        <v>1948</v>
      </c>
    </row>
    <row r="16680" spans="1:7" ht="14.4">
      <c r="A16680" s="27" t="str">
        <f>VLOOKUP(C16680,'user list'!A:B,2,0)</f>
        <v>CAD</v>
      </c>
      <c r="B16680" s="172">
        <v>45821.675393518519</v>
      </c>
      <c r="C16680" s="69" t="s">
        <v>196</v>
      </c>
      <c r="D16680" s="69" t="s">
        <v>1937</v>
      </c>
      <c r="E16680" s="69" t="s">
        <v>2815</v>
      </c>
      <c r="F16680" s="69">
        <v>2287</v>
      </c>
      <c r="G16680" s="69" t="s">
        <v>2441</v>
      </c>
    </row>
    <row r="16681" spans="1:7" ht="14.4">
      <c r="A16681" s="27" t="str">
        <f>VLOOKUP(C16681,'user list'!A:B,2,0)</f>
        <v>CAD</v>
      </c>
      <c r="B16681" s="172">
        <v>45821.675439814811</v>
      </c>
      <c r="C16681" s="69" t="s">
        <v>196</v>
      </c>
      <c r="D16681" s="69" t="s">
        <v>1937</v>
      </c>
      <c r="E16681" s="69" t="s">
        <v>2814</v>
      </c>
      <c r="F16681" s="69">
        <v>2286</v>
      </c>
      <c r="G16681" s="69" t="s">
        <v>2441</v>
      </c>
    </row>
    <row r="16682" spans="1:7" ht="14.4">
      <c r="A16682" s="27" t="str">
        <f>VLOOKUP(C16682,'user list'!A:B,2,0)</f>
        <v>CAD</v>
      </c>
      <c r="B16682" s="172">
        <v>45821.675486111111</v>
      </c>
      <c r="C16682" s="69" t="s">
        <v>196</v>
      </c>
      <c r="D16682" s="69" t="s">
        <v>1937</v>
      </c>
      <c r="E16682" s="69" t="s">
        <v>2813</v>
      </c>
      <c r="F16682" s="69">
        <v>2285</v>
      </c>
      <c r="G16682" s="69" t="s">
        <v>2441</v>
      </c>
    </row>
    <row r="16683" spans="1:7" ht="14.4">
      <c r="A16683" s="27" t="str">
        <f>VLOOKUP(C16683,'user list'!A:B,2,0)</f>
        <v>CAD</v>
      </c>
      <c r="B16683" s="172">
        <v>45821.675532407404</v>
      </c>
      <c r="C16683" s="69" t="s">
        <v>196</v>
      </c>
      <c r="D16683" s="69" t="s">
        <v>1937</v>
      </c>
      <c r="E16683" s="69" t="s">
        <v>2812</v>
      </c>
      <c r="F16683" s="69">
        <v>2280</v>
      </c>
      <c r="G16683" s="69" t="s">
        <v>2441</v>
      </c>
    </row>
    <row r="16684" spans="1:7" ht="14.4">
      <c r="A16684" s="27" t="str">
        <f>VLOOKUP(C16684,'user list'!A:B,2,0)</f>
        <v>CAD</v>
      </c>
      <c r="B16684" s="172">
        <v>45821.67559027778</v>
      </c>
      <c r="C16684" s="69" t="s">
        <v>196</v>
      </c>
      <c r="D16684" s="69" t="s">
        <v>1937</v>
      </c>
      <c r="E16684" s="69" t="s">
        <v>2807</v>
      </c>
      <c r="F16684" s="69">
        <v>2269</v>
      </c>
      <c r="G16684" s="69" t="s">
        <v>2441</v>
      </c>
    </row>
    <row r="16685" spans="1:7" ht="14.4">
      <c r="A16685" s="27" t="str">
        <f>VLOOKUP(C16685,'user list'!A:B,2,0)</f>
        <v>CAD</v>
      </c>
      <c r="B16685" s="172">
        <v>45821.675636574073</v>
      </c>
      <c r="C16685" s="69" t="s">
        <v>196</v>
      </c>
      <c r="D16685" s="69" t="s">
        <v>1937</v>
      </c>
      <c r="E16685" s="69" t="s">
        <v>2787</v>
      </c>
      <c r="F16685" s="69">
        <v>2241</v>
      </c>
      <c r="G16685" s="69" t="s">
        <v>2441</v>
      </c>
    </row>
    <row r="16686" spans="1:7" ht="14.4">
      <c r="A16686" s="27" t="str">
        <f>VLOOKUP(C16686,'user list'!A:B,2,0)</f>
        <v>CAD</v>
      </c>
      <c r="B16686" s="172">
        <v>45821.676412037035</v>
      </c>
      <c r="C16686" s="69" t="s">
        <v>196</v>
      </c>
      <c r="D16686" s="69" t="s">
        <v>1937</v>
      </c>
      <c r="E16686" s="69" t="s">
        <v>2787</v>
      </c>
      <c r="F16686" s="69">
        <v>2241</v>
      </c>
      <c r="G16686" s="69" t="s">
        <v>1939</v>
      </c>
    </row>
    <row r="16687" spans="1:7" ht="14.4">
      <c r="A16687" s="27" t="str">
        <f>VLOOKUP(C16687,'user list'!A:B,2,0)</f>
        <v>OCM</v>
      </c>
      <c r="B16687" s="172">
        <v>45821.677152777775</v>
      </c>
      <c r="C16687" s="69" t="s">
        <v>232</v>
      </c>
      <c r="D16687" s="69" t="s">
        <v>1937</v>
      </c>
      <c r="E16687" s="69" t="s">
        <v>2473</v>
      </c>
      <c r="F16687" s="69">
        <v>2310</v>
      </c>
      <c r="G16687" s="69" t="s">
        <v>1939</v>
      </c>
    </row>
    <row r="16688" spans="1:7" ht="14.4">
      <c r="A16688" s="27" t="str">
        <f>VLOOKUP(C16688,'user list'!A:B,2,0)</f>
        <v>OCM</v>
      </c>
      <c r="B16688" s="172">
        <v>45821.677245370367</v>
      </c>
      <c r="C16688" s="69" t="s">
        <v>232</v>
      </c>
      <c r="D16688" s="69" t="s">
        <v>1937</v>
      </c>
      <c r="E16688" s="69" t="s">
        <v>2473</v>
      </c>
      <c r="F16688" s="69">
        <v>2310</v>
      </c>
      <c r="G16688" s="69" t="s">
        <v>1947</v>
      </c>
    </row>
    <row r="16689" spans="1:7" ht="14.4">
      <c r="A16689" s="27" t="str">
        <f>VLOOKUP(C16689,'user list'!A:B,2,0)</f>
        <v>OCM</v>
      </c>
      <c r="B16689" s="172">
        <v>45821.677245370367</v>
      </c>
      <c r="C16689" s="69" t="s">
        <v>232</v>
      </c>
      <c r="D16689" s="69" t="s">
        <v>1937</v>
      </c>
      <c r="E16689" s="69" t="s">
        <v>2473</v>
      </c>
      <c r="F16689" s="69">
        <v>2310</v>
      </c>
      <c r="G16689" s="69" t="s">
        <v>1948</v>
      </c>
    </row>
    <row r="16690" spans="1:7" ht="14.4">
      <c r="A16690" s="27" t="str">
        <f>VLOOKUP(C16690,'user list'!A:B,2,0)</f>
        <v>OCM</v>
      </c>
      <c r="B16690" s="172">
        <v>45821.677245370367</v>
      </c>
      <c r="C16690" s="69" t="s">
        <v>232</v>
      </c>
      <c r="D16690" s="69" t="s">
        <v>1937</v>
      </c>
      <c r="E16690" s="69" t="s">
        <v>2473</v>
      </c>
      <c r="F16690" s="69">
        <v>2310</v>
      </c>
      <c r="G16690" s="69" t="s">
        <v>1939</v>
      </c>
    </row>
    <row r="16691" spans="1:7" ht="14.4">
      <c r="A16691" s="27" t="str">
        <f>VLOOKUP(C16691,'user list'!A:B,2,0)</f>
        <v>Admin</v>
      </c>
      <c r="B16691" s="172">
        <v>45821.677245370367</v>
      </c>
      <c r="C16691" s="69" t="s">
        <v>186</v>
      </c>
      <c r="D16691" s="69" t="s">
        <v>1937</v>
      </c>
      <c r="E16691" s="69" t="s">
        <v>2473</v>
      </c>
      <c r="F16691" s="69">
        <v>2310</v>
      </c>
      <c r="G16691" s="69" t="s">
        <v>1948</v>
      </c>
    </row>
    <row r="16692" spans="1:7" ht="14.4">
      <c r="A16692" s="27" t="str">
        <f>VLOOKUP(C16692,'user list'!A:B,2,0)</f>
        <v>OCM</v>
      </c>
      <c r="B16692" s="172">
        <v>45821.680451388886</v>
      </c>
      <c r="C16692" s="69" t="s">
        <v>236</v>
      </c>
      <c r="D16692" s="69" t="s">
        <v>1937</v>
      </c>
      <c r="E16692" s="69" t="s">
        <v>3039</v>
      </c>
      <c r="F16692" s="69">
        <v>2324</v>
      </c>
      <c r="G16692" s="69" t="s">
        <v>2440</v>
      </c>
    </row>
    <row r="16693" spans="1:7" ht="14.4">
      <c r="A16693" s="27" t="str">
        <f>VLOOKUP(C16693,'user list'!A:B,2,0)</f>
        <v>Admin</v>
      </c>
      <c r="B16693" s="172">
        <v>45821.680462962962</v>
      </c>
      <c r="C16693" s="69" t="s">
        <v>186</v>
      </c>
      <c r="D16693" s="69" t="s">
        <v>1937</v>
      </c>
      <c r="E16693" s="69" t="s">
        <v>3039</v>
      </c>
      <c r="F16693" s="69">
        <v>2324</v>
      </c>
      <c r="G16693" s="69" t="s">
        <v>1948</v>
      </c>
    </row>
    <row r="16694" spans="1:7" ht="14.4">
      <c r="A16694" s="27" t="str">
        <f>VLOOKUP(C16694,'user list'!A:B,2,0)</f>
        <v>Admin</v>
      </c>
      <c r="B16694" s="172">
        <v>45821.680462962962</v>
      </c>
      <c r="C16694" s="69" t="s">
        <v>186</v>
      </c>
      <c r="D16694" s="69" t="s">
        <v>1937</v>
      </c>
      <c r="E16694" s="69" t="s">
        <v>3039</v>
      </c>
      <c r="F16694" s="69">
        <v>2324</v>
      </c>
      <c r="G16694" s="69" t="s">
        <v>1948</v>
      </c>
    </row>
    <row r="16695" spans="1:7" ht="14.4">
      <c r="A16695" s="27" t="str">
        <f>VLOOKUP(C16695,'user list'!A:B,2,0)</f>
        <v>Admin</v>
      </c>
      <c r="B16695" s="172">
        <v>45821.680462962962</v>
      </c>
      <c r="C16695" s="69" t="s">
        <v>186</v>
      </c>
      <c r="D16695" s="69" t="s">
        <v>1937</v>
      </c>
      <c r="E16695" s="69" t="s">
        <v>3039</v>
      </c>
      <c r="F16695" s="69">
        <v>2324</v>
      </c>
      <c r="G16695" s="69" t="s">
        <v>2513</v>
      </c>
    </row>
    <row r="16696" spans="1:7" ht="14.4">
      <c r="A16696" s="27" t="str">
        <f>VLOOKUP(C16696,'user list'!A:B,2,0)</f>
        <v>Admin</v>
      </c>
      <c r="B16696" s="172">
        <v>45821.680462962962</v>
      </c>
      <c r="C16696" s="69" t="s">
        <v>186</v>
      </c>
      <c r="D16696" s="69" t="s">
        <v>1937</v>
      </c>
      <c r="E16696" s="69" t="s">
        <v>3039</v>
      </c>
      <c r="F16696" s="69">
        <v>2324</v>
      </c>
      <c r="G16696" s="69" t="s">
        <v>1948</v>
      </c>
    </row>
    <row r="16697" spans="1:7" ht="14.4">
      <c r="A16697" s="27" t="str">
        <f>VLOOKUP(C16697,'user list'!A:B,2,0)</f>
        <v>Admin</v>
      </c>
      <c r="B16697" s="172">
        <v>45821.680462962962</v>
      </c>
      <c r="C16697" s="69" t="s">
        <v>186</v>
      </c>
      <c r="D16697" s="69" t="s">
        <v>1937</v>
      </c>
      <c r="E16697" s="69" t="s">
        <v>2047</v>
      </c>
      <c r="F16697" s="69">
        <v>2158</v>
      </c>
      <c r="G16697" s="69" t="s">
        <v>1948</v>
      </c>
    </row>
    <row r="16698" spans="1:7" ht="14.4">
      <c r="A16698" s="27" t="str">
        <f>VLOOKUP(C16698,'user list'!A:B,2,0)</f>
        <v>Admin</v>
      </c>
      <c r="B16698" s="172">
        <v>45821.680462962962</v>
      </c>
      <c r="C16698" s="69" t="s">
        <v>186</v>
      </c>
      <c r="D16698" s="69" t="s">
        <v>1937</v>
      </c>
      <c r="E16698" s="69" t="s">
        <v>3039</v>
      </c>
      <c r="F16698" s="69">
        <v>2324</v>
      </c>
      <c r="G16698" s="69" t="s">
        <v>1948</v>
      </c>
    </row>
    <row r="16699" spans="1:7" ht="14.4">
      <c r="A16699" s="27" t="str">
        <f>VLOOKUP(C16699,'user list'!A:B,2,0)</f>
        <v>Admin</v>
      </c>
      <c r="B16699" s="172">
        <v>45821.680462962962</v>
      </c>
      <c r="C16699" s="69" t="s">
        <v>186</v>
      </c>
      <c r="D16699" s="69" t="s">
        <v>1937</v>
      </c>
      <c r="E16699" s="69" t="s">
        <v>3039</v>
      </c>
      <c r="F16699" s="69">
        <v>2324</v>
      </c>
      <c r="G16699" s="69" t="s">
        <v>1947</v>
      </c>
    </row>
    <row r="16700" spans="1:7" ht="14.4">
      <c r="A16700" s="27" t="str">
        <f>VLOOKUP(C16700,'user list'!A:B,2,0)</f>
        <v>Admin</v>
      </c>
      <c r="B16700" s="172">
        <v>45821.680462962962</v>
      </c>
      <c r="C16700" s="69" t="s">
        <v>186</v>
      </c>
      <c r="D16700" s="69" t="s">
        <v>1937</v>
      </c>
      <c r="E16700" s="69" t="s">
        <v>2047</v>
      </c>
      <c r="F16700" s="69">
        <v>2158</v>
      </c>
      <c r="G16700" s="69" t="s">
        <v>1947</v>
      </c>
    </row>
    <row r="16701" spans="1:7" ht="14.4">
      <c r="A16701" s="27" t="str">
        <f>VLOOKUP(C16701,'user list'!A:B,2,0)</f>
        <v>Admin</v>
      </c>
      <c r="B16701" s="172">
        <v>45821.680462962962</v>
      </c>
      <c r="C16701" s="69" t="s">
        <v>186</v>
      </c>
      <c r="D16701" s="69" t="s">
        <v>1937</v>
      </c>
      <c r="E16701" s="69" t="s">
        <v>3039</v>
      </c>
      <c r="F16701" s="69">
        <v>2324</v>
      </c>
      <c r="G16701" s="69" t="s">
        <v>1947</v>
      </c>
    </row>
    <row r="16702" spans="1:7" ht="14.4">
      <c r="A16702" s="27" t="str">
        <f>VLOOKUP(C16702,'user list'!A:B,2,0)</f>
        <v>Admin</v>
      </c>
      <c r="B16702" s="172">
        <v>45821.680462962962</v>
      </c>
      <c r="C16702" s="69" t="s">
        <v>186</v>
      </c>
      <c r="D16702" s="69" t="s">
        <v>1937</v>
      </c>
      <c r="E16702" s="69" t="s">
        <v>2047</v>
      </c>
      <c r="F16702" s="69">
        <v>2158</v>
      </c>
      <c r="G16702" s="69" t="s">
        <v>1948</v>
      </c>
    </row>
    <row r="16703" spans="1:7" ht="14.4">
      <c r="A16703" s="27" t="str">
        <f>VLOOKUP(C16703,'user list'!A:B,2,0)</f>
        <v>Admin</v>
      </c>
      <c r="B16703" s="172">
        <v>45821.680462962962</v>
      </c>
      <c r="C16703" s="69" t="s">
        <v>186</v>
      </c>
      <c r="D16703" s="69" t="s">
        <v>1937</v>
      </c>
      <c r="E16703" s="69" t="s">
        <v>3039</v>
      </c>
      <c r="F16703" s="69">
        <v>2324</v>
      </c>
      <c r="G16703" s="69" t="s">
        <v>1948</v>
      </c>
    </row>
    <row r="16704" spans="1:7" ht="14.4">
      <c r="A16704" s="27" t="str">
        <f>VLOOKUP(C16704,'user list'!A:B,2,0)</f>
        <v>Admin</v>
      </c>
      <c r="B16704" s="172">
        <v>45821.680462962962</v>
      </c>
      <c r="C16704" s="69" t="s">
        <v>186</v>
      </c>
      <c r="D16704" s="69" t="s">
        <v>1937</v>
      </c>
      <c r="E16704" s="69" t="s">
        <v>3039</v>
      </c>
      <c r="F16704" s="69">
        <v>2324</v>
      </c>
      <c r="G16704" s="69" t="s">
        <v>1948</v>
      </c>
    </row>
    <row r="16705" spans="1:7" ht="14.4">
      <c r="A16705" s="27" t="str">
        <f>VLOOKUP(C16705,'user list'!A:B,2,0)</f>
        <v>Admin</v>
      </c>
      <c r="B16705" s="172">
        <v>45821.680462962962</v>
      </c>
      <c r="C16705" s="69" t="s">
        <v>186</v>
      </c>
      <c r="D16705" s="69" t="s">
        <v>1937</v>
      </c>
      <c r="E16705" s="69" t="s">
        <v>2047</v>
      </c>
      <c r="F16705" s="69">
        <v>2158</v>
      </c>
      <c r="G16705" s="69" t="s">
        <v>1948</v>
      </c>
    </row>
    <row r="16706" spans="1:7" ht="14.4">
      <c r="A16706" s="27" t="str">
        <f>VLOOKUP(C16706,'user list'!A:B,2,0)</f>
        <v>OCM</v>
      </c>
      <c r="B16706" s="172">
        <v>45821.681296296294</v>
      </c>
      <c r="C16706" s="69" t="s">
        <v>236</v>
      </c>
      <c r="D16706" s="69" t="s">
        <v>1937</v>
      </c>
      <c r="E16706" s="69" t="s">
        <v>3040</v>
      </c>
      <c r="F16706" s="69">
        <v>2325</v>
      </c>
      <c r="G16706" s="69" t="s">
        <v>2440</v>
      </c>
    </row>
    <row r="16707" spans="1:7" ht="14.4">
      <c r="A16707" s="27" t="str">
        <f>VLOOKUP(C16707,'user list'!A:B,2,0)</f>
        <v>Admin</v>
      </c>
      <c r="B16707" s="172">
        <v>45821.681307870371</v>
      </c>
      <c r="C16707" s="69" t="s">
        <v>186</v>
      </c>
      <c r="D16707" s="69" t="s">
        <v>1937</v>
      </c>
      <c r="E16707" s="69" t="s">
        <v>3040</v>
      </c>
      <c r="F16707" s="69">
        <v>2325</v>
      </c>
      <c r="G16707" s="69" t="s">
        <v>2513</v>
      </c>
    </row>
    <row r="16708" spans="1:7" ht="14.4">
      <c r="A16708" s="27" t="str">
        <f>VLOOKUP(C16708,'user list'!A:B,2,0)</f>
        <v>Admin</v>
      </c>
      <c r="B16708" s="172">
        <v>45821.681307870371</v>
      </c>
      <c r="C16708" s="69" t="s">
        <v>186</v>
      </c>
      <c r="D16708" s="69" t="s">
        <v>1937</v>
      </c>
      <c r="E16708" s="69" t="s">
        <v>3040</v>
      </c>
      <c r="F16708" s="69">
        <v>2325</v>
      </c>
      <c r="G16708" s="69" t="s">
        <v>1948</v>
      </c>
    </row>
    <row r="16709" spans="1:7" ht="14.4">
      <c r="A16709" s="27" t="str">
        <f>VLOOKUP(C16709,'user list'!A:B,2,0)</f>
        <v>Admin</v>
      </c>
      <c r="B16709" s="172">
        <v>45821.681307870371</v>
      </c>
      <c r="C16709" s="69" t="s">
        <v>186</v>
      </c>
      <c r="D16709" s="69" t="s">
        <v>1937</v>
      </c>
      <c r="E16709" s="69" t="s">
        <v>3040</v>
      </c>
      <c r="F16709" s="69">
        <v>2325</v>
      </c>
      <c r="G16709" s="69" t="s">
        <v>1948</v>
      </c>
    </row>
    <row r="16710" spans="1:7" ht="14.4">
      <c r="A16710" s="27" t="str">
        <f>VLOOKUP(C16710,'user list'!A:B,2,0)</f>
        <v>Admin</v>
      </c>
      <c r="B16710" s="172">
        <v>45821.681307870371</v>
      </c>
      <c r="C16710" s="69" t="s">
        <v>186</v>
      </c>
      <c r="D16710" s="69" t="s">
        <v>1937</v>
      </c>
      <c r="E16710" s="69" t="s">
        <v>3040</v>
      </c>
      <c r="F16710" s="69">
        <v>2325</v>
      </c>
      <c r="G16710" s="69" t="s">
        <v>1948</v>
      </c>
    </row>
    <row r="16711" spans="1:7" ht="14.4">
      <c r="A16711" s="27" t="str">
        <f>VLOOKUP(C16711,'user list'!A:B,2,0)</f>
        <v>Admin</v>
      </c>
      <c r="B16711" s="172">
        <v>45821.681307870371</v>
      </c>
      <c r="C16711" s="69" t="s">
        <v>186</v>
      </c>
      <c r="D16711" s="69" t="s">
        <v>1937</v>
      </c>
      <c r="E16711" s="69" t="s">
        <v>2481</v>
      </c>
      <c r="F16711" s="69">
        <v>2186</v>
      </c>
      <c r="G16711" s="69" t="s">
        <v>1948</v>
      </c>
    </row>
    <row r="16712" spans="1:7" ht="14.4">
      <c r="A16712" s="27" t="str">
        <f>VLOOKUP(C16712,'user list'!A:B,2,0)</f>
        <v>Admin</v>
      </c>
      <c r="B16712" s="172">
        <v>45821.681307870371</v>
      </c>
      <c r="C16712" s="69" t="s">
        <v>186</v>
      </c>
      <c r="D16712" s="69" t="s">
        <v>1937</v>
      </c>
      <c r="E16712" s="69" t="s">
        <v>3040</v>
      </c>
      <c r="F16712" s="69">
        <v>2325</v>
      </c>
      <c r="G16712" s="69" t="s">
        <v>1948</v>
      </c>
    </row>
    <row r="16713" spans="1:7" ht="14.4">
      <c r="A16713" s="27" t="str">
        <f>VLOOKUP(C16713,'user list'!A:B,2,0)</f>
        <v>Admin</v>
      </c>
      <c r="B16713" s="172">
        <v>45821.681307870371</v>
      </c>
      <c r="C16713" s="69" t="s">
        <v>186</v>
      </c>
      <c r="D16713" s="69" t="s">
        <v>1937</v>
      </c>
      <c r="E16713" s="69" t="s">
        <v>3040</v>
      </c>
      <c r="F16713" s="69">
        <v>2325</v>
      </c>
      <c r="G16713" s="69" t="s">
        <v>1947</v>
      </c>
    </row>
    <row r="16714" spans="1:7" ht="14.4">
      <c r="A16714" s="27" t="str">
        <f>VLOOKUP(C16714,'user list'!A:B,2,0)</f>
        <v>Admin</v>
      </c>
      <c r="B16714" s="172">
        <v>45821.681307870371</v>
      </c>
      <c r="C16714" s="69" t="s">
        <v>186</v>
      </c>
      <c r="D16714" s="69" t="s">
        <v>1937</v>
      </c>
      <c r="E16714" s="69" t="s">
        <v>2481</v>
      </c>
      <c r="F16714" s="69">
        <v>2186</v>
      </c>
      <c r="G16714" s="69" t="s">
        <v>1947</v>
      </c>
    </row>
    <row r="16715" spans="1:7" ht="14.4">
      <c r="A16715" s="27" t="str">
        <f>VLOOKUP(C16715,'user list'!A:B,2,0)</f>
        <v>Admin</v>
      </c>
      <c r="B16715" s="172">
        <v>45821.681307870371</v>
      </c>
      <c r="C16715" s="69" t="s">
        <v>186</v>
      </c>
      <c r="D16715" s="69" t="s">
        <v>1937</v>
      </c>
      <c r="E16715" s="69" t="s">
        <v>2481</v>
      </c>
      <c r="F16715" s="69">
        <v>2186</v>
      </c>
      <c r="G16715" s="69" t="s">
        <v>1948</v>
      </c>
    </row>
    <row r="16716" spans="1:7" ht="14.4">
      <c r="A16716" s="27" t="str">
        <f>VLOOKUP(C16716,'user list'!A:B,2,0)</f>
        <v>Admin</v>
      </c>
      <c r="B16716" s="172">
        <v>45821.681307870371</v>
      </c>
      <c r="C16716" s="69" t="s">
        <v>186</v>
      </c>
      <c r="D16716" s="69" t="s">
        <v>1937</v>
      </c>
      <c r="E16716" s="69" t="s">
        <v>3040</v>
      </c>
      <c r="F16716" s="69">
        <v>2325</v>
      </c>
      <c r="G16716" s="69" t="s">
        <v>1948</v>
      </c>
    </row>
    <row r="16717" spans="1:7" ht="14.4">
      <c r="A16717" s="27" t="str">
        <f>VLOOKUP(C16717,'user list'!A:B,2,0)</f>
        <v>Admin</v>
      </c>
      <c r="B16717" s="172">
        <v>45821.681307870371</v>
      </c>
      <c r="C16717" s="69" t="s">
        <v>186</v>
      </c>
      <c r="D16717" s="69" t="s">
        <v>1937</v>
      </c>
      <c r="E16717" s="69" t="s">
        <v>3040</v>
      </c>
      <c r="F16717" s="69">
        <v>2325</v>
      </c>
      <c r="G16717" s="69" t="s">
        <v>1947</v>
      </c>
    </row>
    <row r="16718" spans="1:7" ht="14.4">
      <c r="A16718" s="27" t="str">
        <f>VLOOKUP(C16718,'user list'!A:B,2,0)</f>
        <v>Admin</v>
      </c>
      <c r="B16718" s="172">
        <v>45821.681307870371</v>
      </c>
      <c r="C16718" s="69" t="s">
        <v>186</v>
      </c>
      <c r="D16718" s="69" t="s">
        <v>1937</v>
      </c>
      <c r="E16718" s="69" t="s">
        <v>3040</v>
      </c>
      <c r="F16718" s="69">
        <v>2325</v>
      </c>
      <c r="G16718" s="69" t="s">
        <v>1948</v>
      </c>
    </row>
    <row r="16719" spans="1:7" ht="14.4">
      <c r="A16719" s="27" t="str">
        <f>VLOOKUP(C16719,'user list'!A:B,2,0)</f>
        <v>Admin</v>
      </c>
      <c r="B16719" s="172">
        <v>45821.681307870371</v>
      </c>
      <c r="C16719" s="69" t="s">
        <v>186</v>
      </c>
      <c r="D16719" s="69" t="s">
        <v>1937</v>
      </c>
      <c r="E16719" s="69" t="s">
        <v>2481</v>
      </c>
      <c r="F16719" s="69">
        <v>2186</v>
      </c>
      <c r="G16719" s="69" t="s">
        <v>1948</v>
      </c>
    </row>
    <row r="16720" spans="1:7" ht="14.4">
      <c r="A16720" s="27" t="str">
        <f>VLOOKUP(C16720,'user list'!A:B,2,0)</f>
        <v>OCM</v>
      </c>
      <c r="B16720" s="172">
        <v>45821.681840277779</v>
      </c>
      <c r="C16720" s="69" t="s">
        <v>232</v>
      </c>
      <c r="D16720" s="69" t="s">
        <v>1937</v>
      </c>
      <c r="E16720" s="69" t="s">
        <v>2621</v>
      </c>
      <c r="F16720" s="69">
        <v>2026</v>
      </c>
      <c r="G16720" s="69" t="s">
        <v>1939</v>
      </c>
    </row>
    <row r="16721" spans="1:7" ht="14.4">
      <c r="A16721" s="27" t="str">
        <f>VLOOKUP(C16721,'user list'!A:B,2,0)</f>
        <v>OCM</v>
      </c>
      <c r="B16721" s="172">
        <v>45821.682743055557</v>
      </c>
      <c r="C16721" s="69" t="s">
        <v>236</v>
      </c>
      <c r="D16721" s="69" t="s">
        <v>1937</v>
      </c>
      <c r="E16721" s="69" t="s">
        <v>3041</v>
      </c>
      <c r="F16721" s="69">
        <v>2326</v>
      </c>
      <c r="G16721" s="69" t="s">
        <v>2440</v>
      </c>
    </row>
    <row r="16722" spans="1:7" ht="14.4">
      <c r="A16722" s="27" t="str">
        <f>VLOOKUP(C16722,'user list'!A:B,2,0)</f>
        <v>Admin</v>
      </c>
      <c r="B16722" s="172">
        <v>45821.682743055557</v>
      </c>
      <c r="C16722" s="69" t="s">
        <v>186</v>
      </c>
      <c r="D16722" s="69" t="s">
        <v>1937</v>
      </c>
      <c r="E16722" s="69" t="s">
        <v>3041</v>
      </c>
      <c r="F16722" s="69">
        <v>2326</v>
      </c>
      <c r="G16722" s="69" t="s">
        <v>2513</v>
      </c>
    </row>
    <row r="16723" spans="1:7" ht="14.4">
      <c r="A16723" s="27" t="str">
        <f>VLOOKUP(C16723,'user list'!A:B,2,0)</f>
        <v>Admin</v>
      </c>
      <c r="B16723" s="172">
        <v>45821.682743055557</v>
      </c>
      <c r="C16723" s="69" t="s">
        <v>186</v>
      </c>
      <c r="D16723" s="69" t="s">
        <v>1937</v>
      </c>
      <c r="E16723" s="69" t="s">
        <v>3041</v>
      </c>
      <c r="F16723" s="69">
        <v>2326</v>
      </c>
      <c r="G16723" s="69" t="s">
        <v>1948</v>
      </c>
    </row>
    <row r="16724" spans="1:7" ht="14.4">
      <c r="A16724" s="27" t="str">
        <f>VLOOKUP(C16724,'user list'!A:B,2,0)</f>
        <v>Admin</v>
      </c>
      <c r="B16724" s="172">
        <v>45821.682743055557</v>
      </c>
      <c r="C16724" s="69" t="s">
        <v>186</v>
      </c>
      <c r="D16724" s="69" t="s">
        <v>1937</v>
      </c>
      <c r="E16724" s="69" t="s">
        <v>3041</v>
      </c>
      <c r="F16724" s="69">
        <v>2326</v>
      </c>
      <c r="G16724" s="69" t="s">
        <v>1948</v>
      </c>
    </row>
    <row r="16725" spans="1:7" ht="14.4">
      <c r="A16725" s="27" t="str">
        <f>VLOOKUP(C16725,'user list'!A:B,2,0)</f>
        <v>Admin</v>
      </c>
      <c r="B16725" s="172">
        <v>45821.682743055557</v>
      </c>
      <c r="C16725" s="69" t="s">
        <v>186</v>
      </c>
      <c r="D16725" s="69" t="s">
        <v>1937</v>
      </c>
      <c r="E16725" s="69" t="s">
        <v>3041</v>
      </c>
      <c r="F16725" s="69">
        <v>2326</v>
      </c>
      <c r="G16725" s="69" t="s">
        <v>1948</v>
      </c>
    </row>
    <row r="16726" spans="1:7" ht="14.4">
      <c r="A16726" s="27" t="str">
        <f>VLOOKUP(C16726,'user list'!A:B,2,0)</f>
        <v>Admin</v>
      </c>
      <c r="B16726" s="172">
        <v>45821.682743055557</v>
      </c>
      <c r="C16726" s="69" t="s">
        <v>186</v>
      </c>
      <c r="D16726" s="69" t="s">
        <v>1937</v>
      </c>
      <c r="E16726" s="69" t="s">
        <v>2041</v>
      </c>
      <c r="F16726" s="69">
        <v>2164</v>
      </c>
      <c r="G16726" s="69" t="s">
        <v>1948</v>
      </c>
    </row>
    <row r="16727" spans="1:7" ht="14.4">
      <c r="A16727" s="27" t="str">
        <f>VLOOKUP(C16727,'user list'!A:B,2,0)</f>
        <v>Admin</v>
      </c>
      <c r="B16727" s="172">
        <v>45821.682743055557</v>
      </c>
      <c r="C16727" s="69" t="s">
        <v>186</v>
      </c>
      <c r="D16727" s="69" t="s">
        <v>1937</v>
      </c>
      <c r="E16727" s="69" t="s">
        <v>3041</v>
      </c>
      <c r="F16727" s="69">
        <v>2326</v>
      </c>
      <c r="G16727" s="69" t="s">
        <v>1948</v>
      </c>
    </row>
    <row r="16728" spans="1:7" ht="14.4">
      <c r="A16728" s="27" t="str">
        <f>VLOOKUP(C16728,'user list'!A:B,2,0)</f>
        <v>Admin</v>
      </c>
      <c r="B16728" s="172">
        <v>45821.682743055557</v>
      </c>
      <c r="C16728" s="69" t="s">
        <v>186</v>
      </c>
      <c r="D16728" s="69" t="s">
        <v>1937</v>
      </c>
      <c r="E16728" s="69" t="s">
        <v>3041</v>
      </c>
      <c r="F16728" s="69">
        <v>2326</v>
      </c>
      <c r="G16728" s="69" t="s">
        <v>1947</v>
      </c>
    </row>
    <row r="16729" spans="1:7" ht="14.4">
      <c r="A16729" s="27" t="str">
        <f>VLOOKUP(C16729,'user list'!A:B,2,0)</f>
        <v>Admin</v>
      </c>
      <c r="B16729" s="172">
        <v>45821.682743055557</v>
      </c>
      <c r="C16729" s="69" t="s">
        <v>186</v>
      </c>
      <c r="D16729" s="69" t="s">
        <v>1937</v>
      </c>
      <c r="E16729" s="69" t="s">
        <v>2041</v>
      </c>
      <c r="F16729" s="69">
        <v>2164</v>
      </c>
      <c r="G16729" s="69" t="s">
        <v>1947</v>
      </c>
    </row>
    <row r="16730" spans="1:7" ht="14.4">
      <c r="A16730" s="27" t="str">
        <f>VLOOKUP(C16730,'user list'!A:B,2,0)</f>
        <v>Admin</v>
      </c>
      <c r="B16730" s="172">
        <v>45821.682743055557</v>
      </c>
      <c r="C16730" s="69" t="s">
        <v>186</v>
      </c>
      <c r="D16730" s="69" t="s">
        <v>1937</v>
      </c>
      <c r="E16730" s="69" t="s">
        <v>2041</v>
      </c>
      <c r="F16730" s="69">
        <v>2164</v>
      </c>
      <c r="G16730" s="69" t="s">
        <v>1948</v>
      </c>
    </row>
    <row r="16731" spans="1:7" ht="14.4">
      <c r="A16731" s="27" t="str">
        <f>VLOOKUP(C16731,'user list'!A:B,2,0)</f>
        <v>Admin</v>
      </c>
      <c r="B16731" s="172">
        <v>45821.682743055557</v>
      </c>
      <c r="C16731" s="69" t="s">
        <v>186</v>
      </c>
      <c r="D16731" s="69" t="s">
        <v>1937</v>
      </c>
      <c r="E16731" s="69" t="s">
        <v>3041</v>
      </c>
      <c r="F16731" s="69">
        <v>2326</v>
      </c>
      <c r="G16731" s="69" t="s">
        <v>1948</v>
      </c>
    </row>
    <row r="16732" spans="1:7" ht="14.4">
      <c r="A16732" s="27" t="str">
        <f>VLOOKUP(C16732,'user list'!A:B,2,0)</f>
        <v>Admin</v>
      </c>
      <c r="B16732" s="172">
        <v>45821.682743055557</v>
      </c>
      <c r="C16732" s="69" t="s">
        <v>186</v>
      </c>
      <c r="D16732" s="69" t="s">
        <v>1937</v>
      </c>
      <c r="E16732" s="69" t="s">
        <v>3041</v>
      </c>
      <c r="F16732" s="69">
        <v>2326</v>
      </c>
      <c r="G16732" s="69" t="s">
        <v>1947</v>
      </c>
    </row>
    <row r="16733" spans="1:7" ht="14.4">
      <c r="A16733" s="27" t="str">
        <f>VLOOKUP(C16733,'user list'!A:B,2,0)</f>
        <v>Admin</v>
      </c>
      <c r="B16733" s="172">
        <v>45821.682743055557</v>
      </c>
      <c r="C16733" s="69" t="s">
        <v>186</v>
      </c>
      <c r="D16733" s="69" t="s">
        <v>1937</v>
      </c>
      <c r="E16733" s="69" t="s">
        <v>3041</v>
      </c>
      <c r="F16733" s="69">
        <v>2326</v>
      </c>
      <c r="G16733" s="69" t="s">
        <v>1948</v>
      </c>
    </row>
    <row r="16734" spans="1:7" ht="14.4">
      <c r="A16734" s="27" t="str">
        <f>VLOOKUP(C16734,'user list'!A:B,2,0)</f>
        <v>Admin</v>
      </c>
      <c r="B16734" s="172">
        <v>45821.682754629626</v>
      </c>
      <c r="C16734" s="69" t="s">
        <v>186</v>
      </c>
      <c r="D16734" s="69" t="s">
        <v>1937</v>
      </c>
      <c r="E16734" s="69" t="s">
        <v>2041</v>
      </c>
      <c r="F16734" s="69">
        <v>2164</v>
      </c>
      <c r="G16734" s="69" t="s">
        <v>1948</v>
      </c>
    </row>
    <row r="16735" spans="1:7" ht="14.4">
      <c r="A16735" s="27" t="str">
        <f>VLOOKUP(C16735,'user list'!A:B,2,0)</f>
        <v>OCM</v>
      </c>
      <c r="B16735" s="172">
        <v>45821.683310185188</v>
      </c>
      <c r="C16735" s="69" t="s">
        <v>236</v>
      </c>
      <c r="D16735" s="69" t="s">
        <v>1937</v>
      </c>
      <c r="E16735" s="69" t="s">
        <v>3042</v>
      </c>
      <c r="F16735" s="69">
        <v>2327</v>
      </c>
      <c r="G16735" s="69" t="s">
        <v>2440</v>
      </c>
    </row>
    <row r="16736" spans="1:7" ht="14.4">
      <c r="A16736" s="27" t="str">
        <f>VLOOKUP(C16736,'user list'!A:B,2,0)</f>
        <v>Admin</v>
      </c>
      <c r="B16736" s="172">
        <v>45821.683310185188</v>
      </c>
      <c r="C16736" s="69" t="s">
        <v>186</v>
      </c>
      <c r="D16736" s="69" t="s">
        <v>1937</v>
      </c>
      <c r="E16736" s="69" t="s">
        <v>3042</v>
      </c>
      <c r="F16736" s="69">
        <v>2327</v>
      </c>
      <c r="G16736" s="69" t="s">
        <v>1948</v>
      </c>
    </row>
    <row r="16737" spans="1:7" ht="14.4">
      <c r="A16737" s="27" t="str">
        <f>VLOOKUP(C16737,'user list'!A:B,2,0)</f>
        <v>Admin</v>
      </c>
      <c r="B16737" s="172">
        <v>45821.683310185188</v>
      </c>
      <c r="C16737" s="69" t="s">
        <v>186</v>
      </c>
      <c r="D16737" s="69" t="s">
        <v>1937</v>
      </c>
      <c r="E16737" s="69" t="s">
        <v>3042</v>
      </c>
      <c r="F16737" s="69">
        <v>2327</v>
      </c>
      <c r="G16737" s="69" t="s">
        <v>1948</v>
      </c>
    </row>
    <row r="16738" spans="1:7" ht="14.4">
      <c r="A16738" s="27" t="str">
        <f>VLOOKUP(C16738,'user list'!A:B,2,0)</f>
        <v>Admin</v>
      </c>
      <c r="B16738" s="172">
        <v>45821.683310185188</v>
      </c>
      <c r="C16738" s="69" t="s">
        <v>186</v>
      </c>
      <c r="D16738" s="69" t="s">
        <v>1937</v>
      </c>
      <c r="E16738" s="69" t="s">
        <v>3042</v>
      </c>
      <c r="F16738" s="69">
        <v>2327</v>
      </c>
      <c r="G16738" s="69" t="s">
        <v>1948</v>
      </c>
    </row>
    <row r="16739" spans="1:7" ht="14.4">
      <c r="A16739" s="27" t="str">
        <f>VLOOKUP(C16739,'user list'!A:B,2,0)</f>
        <v>Admin</v>
      </c>
      <c r="B16739" s="172">
        <v>45821.683310185188</v>
      </c>
      <c r="C16739" s="69" t="s">
        <v>186</v>
      </c>
      <c r="D16739" s="69" t="s">
        <v>1937</v>
      </c>
      <c r="E16739" s="69" t="s">
        <v>3042</v>
      </c>
      <c r="F16739" s="69">
        <v>2327</v>
      </c>
      <c r="G16739" s="69" t="s">
        <v>2513</v>
      </c>
    </row>
    <row r="16740" spans="1:7" ht="14.4">
      <c r="A16740" s="27" t="str">
        <f>VLOOKUP(C16740,'user list'!A:B,2,0)</f>
        <v>Admin</v>
      </c>
      <c r="B16740" s="172">
        <v>45821.683310185188</v>
      </c>
      <c r="C16740" s="69" t="s">
        <v>186</v>
      </c>
      <c r="D16740" s="69" t="s">
        <v>1937</v>
      </c>
      <c r="E16740" s="69" t="s">
        <v>2039</v>
      </c>
      <c r="F16740" s="69">
        <v>2156</v>
      </c>
      <c r="G16740" s="69" t="s">
        <v>1948</v>
      </c>
    </row>
    <row r="16741" spans="1:7" ht="14.4">
      <c r="A16741" s="27" t="str">
        <f>VLOOKUP(C16741,'user list'!A:B,2,0)</f>
        <v>Admin</v>
      </c>
      <c r="B16741" s="172">
        <v>45821.683310185188</v>
      </c>
      <c r="C16741" s="69" t="s">
        <v>186</v>
      </c>
      <c r="D16741" s="69" t="s">
        <v>1937</v>
      </c>
      <c r="E16741" s="69" t="s">
        <v>3042</v>
      </c>
      <c r="F16741" s="69">
        <v>2327</v>
      </c>
      <c r="G16741" s="69" t="s">
        <v>1948</v>
      </c>
    </row>
    <row r="16742" spans="1:7" ht="14.4">
      <c r="A16742" s="27" t="str">
        <f>VLOOKUP(C16742,'user list'!A:B,2,0)</f>
        <v>Admin</v>
      </c>
      <c r="B16742" s="172">
        <v>45821.683310185188</v>
      </c>
      <c r="C16742" s="69" t="s">
        <v>186</v>
      </c>
      <c r="D16742" s="69" t="s">
        <v>1937</v>
      </c>
      <c r="E16742" s="69" t="s">
        <v>3042</v>
      </c>
      <c r="F16742" s="69">
        <v>2327</v>
      </c>
      <c r="G16742" s="69" t="s">
        <v>1947</v>
      </c>
    </row>
    <row r="16743" spans="1:7" ht="14.4">
      <c r="A16743" s="27" t="str">
        <f>VLOOKUP(C16743,'user list'!A:B,2,0)</f>
        <v>Admin</v>
      </c>
      <c r="B16743" s="172">
        <v>45821.683310185188</v>
      </c>
      <c r="C16743" s="69" t="s">
        <v>186</v>
      </c>
      <c r="D16743" s="69" t="s">
        <v>1937</v>
      </c>
      <c r="E16743" s="69" t="s">
        <v>2039</v>
      </c>
      <c r="F16743" s="69">
        <v>2156</v>
      </c>
      <c r="G16743" s="69" t="s">
        <v>1947</v>
      </c>
    </row>
    <row r="16744" spans="1:7" ht="14.4">
      <c r="A16744" s="27" t="str">
        <f>VLOOKUP(C16744,'user list'!A:B,2,0)</f>
        <v>Admin</v>
      </c>
      <c r="B16744" s="172">
        <v>45821.683310185188</v>
      </c>
      <c r="C16744" s="69" t="s">
        <v>186</v>
      </c>
      <c r="D16744" s="69" t="s">
        <v>1937</v>
      </c>
      <c r="E16744" s="69" t="s">
        <v>2039</v>
      </c>
      <c r="F16744" s="69">
        <v>2156</v>
      </c>
      <c r="G16744" s="69" t="s">
        <v>1948</v>
      </c>
    </row>
    <row r="16745" spans="1:7" ht="14.4">
      <c r="A16745" s="27" t="str">
        <f>VLOOKUP(C16745,'user list'!A:B,2,0)</f>
        <v>Admin</v>
      </c>
      <c r="B16745" s="172">
        <v>45821.683310185188</v>
      </c>
      <c r="C16745" s="69" t="s">
        <v>186</v>
      </c>
      <c r="D16745" s="69" t="s">
        <v>1937</v>
      </c>
      <c r="E16745" s="69" t="s">
        <v>3042</v>
      </c>
      <c r="F16745" s="69">
        <v>2327</v>
      </c>
      <c r="G16745" s="69" t="s">
        <v>1948</v>
      </c>
    </row>
    <row r="16746" spans="1:7" ht="14.4">
      <c r="A16746" s="27" t="str">
        <f>VLOOKUP(C16746,'user list'!A:B,2,0)</f>
        <v>Admin</v>
      </c>
      <c r="B16746" s="172">
        <v>45821.68472222222</v>
      </c>
      <c r="C16746" s="69" t="s">
        <v>186</v>
      </c>
      <c r="D16746" s="69" t="s">
        <v>1937</v>
      </c>
      <c r="E16746" s="69" t="s">
        <v>3042</v>
      </c>
      <c r="F16746" s="69">
        <v>2327</v>
      </c>
      <c r="G16746" s="69" t="s">
        <v>1947</v>
      </c>
    </row>
    <row r="16747" spans="1:7" ht="14.4">
      <c r="A16747" s="27" t="str">
        <f>VLOOKUP(C16747,'user list'!A:B,2,0)</f>
        <v>Admin</v>
      </c>
      <c r="B16747" s="172">
        <v>45821.68472222222</v>
      </c>
      <c r="C16747" s="69" t="s">
        <v>186</v>
      </c>
      <c r="D16747" s="69" t="s">
        <v>1937</v>
      </c>
      <c r="E16747" s="69" t="s">
        <v>3042</v>
      </c>
      <c r="F16747" s="69">
        <v>2327</v>
      </c>
      <c r="G16747" s="69" t="s">
        <v>1948</v>
      </c>
    </row>
    <row r="16748" spans="1:7" ht="14.4">
      <c r="A16748" s="27" t="str">
        <f>VLOOKUP(C16748,'user list'!A:B,2,0)</f>
        <v>Admin</v>
      </c>
      <c r="B16748" s="172">
        <v>45821.68472222222</v>
      </c>
      <c r="C16748" s="69" t="s">
        <v>186</v>
      </c>
      <c r="D16748" s="69" t="s">
        <v>1937</v>
      </c>
      <c r="E16748" s="69" t="s">
        <v>2039</v>
      </c>
      <c r="F16748" s="69">
        <v>2156</v>
      </c>
      <c r="G16748" s="69" t="s">
        <v>1948</v>
      </c>
    </row>
    <row r="16749" spans="1:7" ht="14.4">
      <c r="A16749" s="27" t="str">
        <f>VLOOKUP(C16749,'user list'!A:B,2,0)</f>
        <v>OCM</v>
      </c>
      <c r="B16749" s="172">
        <v>45821.688564814816</v>
      </c>
      <c r="C16749" s="69" t="s">
        <v>235</v>
      </c>
      <c r="D16749" s="69" t="s">
        <v>1937</v>
      </c>
      <c r="E16749" s="69" t="s">
        <v>2029</v>
      </c>
      <c r="F16749" s="69">
        <v>2323</v>
      </c>
      <c r="G16749" s="69" t="s">
        <v>1939</v>
      </c>
    </row>
    <row r="16750" spans="1:7" ht="14.4">
      <c r="A16750" s="27" t="str">
        <f>VLOOKUP(C16750,'user list'!A:B,2,0)</f>
        <v>OCM</v>
      </c>
      <c r="B16750" s="172">
        <v>45821.688564814816</v>
      </c>
      <c r="C16750" s="69" t="s">
        <v>235</v>
      </c>
      <c r="D16750" s="69" t="s">
        <v>1937</v>
      </c>
      <c r="E16750" s="69" t="s">
        <v>2029</v>
      </c>
      <c r="F16750" s="69">
        <v>2323</v>
      </c>
      <c r="G16750" s="69" t="s">
        <v>1939</v>
      </c>
    </row>
    <row r="16751" spans="1:7" ht="14.4">
      <c r="A16751" s="27" t="str">
        <f>VLOOKUP(C16751,'user list'!A:B,2,0)</f>
        <v>OCM</v>
      </c>
      <c r="B16751" s="172">
        <v>45821.689062500001</v>
      </c>
      <c r="C16751" s="69" t="s">
        <v>235</v>
      </c>
      <c r="D16751" s="69" t="s">
        <v>1937</v>
      </c>
      <c r="E16751" s="69" t="s">
        <v>2029</v>
      </c>
      <c r="F16751" s="69">
        <v>2323</v>
      </c>
      <c r="G16751" s="69" t="s">
        <v>1947</v>
      </c>
    </row>
    <row r="16752" spans="1:7" ht="14.4">
      <c r="A16752" s="27" t="str">
        <f>VLOOKUP(C16752,'user list'!A:B,2,0)</f>
        <v>OCM</v>
      </c>
      <c r="B16752" s="172">
        <v>45821.689062500001</v>
      </c>
      <c r="C16752" s="69" t="s">
        <v>235</v>
      </c>
      <c r="D16752" s="69" t="s">
        <v>1937</v>
      </c>
      <c r="E16752" s="69" t="s">
        <v>2029</v>
      </c>
      <c r="F16752" s="69">
        <v>2323</v>
      </c>
      <c r="G16752" s="69" t="s">
        <v>1948</v>
      </c>
    </row>
    <row r="16753" spans="1:7" ht="14.4">
      <c r="A16753" s="27" t="str">
        <f>VLOOKUP(C16753,'user list'!A:B,2,0)</f>
        <v>Admin</v>
      </c>
      <c r="B16753" s="172">
        <v>45821.689074074071</v>
      </c>
      <c r="C16753" s="69" t="s">
        <v>186</v>
      </c>
      <c r="D16753" s="69" t="s">
        <v>1937</v>
      </c>
      <c r="E16753" s="69" t="s">
        <v>2029</v>
      </c>
      <c r="F16753" s="69">
        <v>2323</v>
      </c>
      <c r="G16753" s="69" t="s">
        <v>1948</v>
      </c>
    </row>
    <row r="16754" spans="1:7" ht="14.4">
      <c r="A16754" s="27" t="str">
        <f>VLOOKUP(C16754,'user list'!A:B,2,0)</f>
        <v>OCM</v>
      </c>
      <c r="B16754" s="172">
        <v>45821.690370370372</v>
      </c>
      <c r="C16754" s="69" t="s">
        <v>235</v>
      </c>
      <c r="D16754" s="69" t="s">
        <v>1937</v>
      </c>
      <c r="E16754" s="69" t="s">
        <v>1989</v>
      </c>
      <c r="F16754" s="69">
        <v>2322</v>
      </c>
      <c r="G16754" s="69" t="s">
        <v>1939</v>
      </c>
    </row>
    <row r="16755" spans="1:7" ht="14.4">
      <c r="A16755" s="27" t="str">
        <f>VLOOKUP(C16755,'user list'!A:B,2,0)</f>
        <v>OCM</v>
      </c>
      <c r="B16755" s="172">
        <v>45821.690370370372</v>
      </c>
      <c r="C16755" s="69" t="s">
        <v>235</v>
      </c>
      <c r="D16755" s="69" t="s">
        <v>1937</v>
      </c>
      <c r="E16755" s="69" t="s">
        <v>1989</v>
      </c>
      <c r="F16755" s="69">
        <v>2322</v>
      </c>
      <c r="G16755" s="69" t="s">
        <v>1939</v>
      </c>
    </row>
    <row r="16756" spans="1:7" ht="14.4">
      <c r="A16756" s="27" t="str">
        <f>VLOOKUP(C16756,'user list'!A:B,2,0)</f>
        <v>OCM</v>
      </c>
      <c r="B16756" s="172">
        <v>45821.690844907411</v>
      </c>
      <c r="C16756" s="69" t="s">
        <v>235</v>
      </c>
      <c r="D16756" s="69" t="s">
        <v>1937</v>
      </c>
      <c r="E16756" s="69" t="s">
        <v>1989</v>
      </c>
      <c r="F16756" s="69">
        <v>2322</v>
      </c>
      <c r="G16756" s="69" t="s">
        <v>1947</v>
      </c>
    </row>
    <row r="16757" spans="1:7" ht="14.4">
      <c r="A16757" s="27" t="str">
        <f>VLOOKUP(C16757,'user list'!A:B,2,0)</f>
        <v>OCM</v>
      </c>
      <c r="B16757" s="172">
        <v>45821.690844907411</v>
      </c>
      <c r="C16757" s="69" t="s">
        <v>235</v>
      </c>
      <c r="D16757" s="69" t="s">
        <v>1937</v>
      </c>
      <c r="E16757" s="69" t="s">
        <v>1989</v>
      </c>
      <c r="F16757" s="69">
        <v>2322</v>
      </c>
      <c r="G16757" s="69" t="s">
        <v>1948</v>
      </c>
    </row>
    <row r="16758" spans="1:7" ht="14.4">
      <c r="A16758" s="27" t="str">
        <f>VLOOKUP(C16758,'user list'!A:B,2,0)</f>
        <v>Admin</v>
      </c>
      <c r="B16758" s="172">
        <v>45821.690844907411</v>
      </c>
      <c r="C16758" s="69" t="s">
        <v>186</v>
      </c>
      <c r="D16758" s="69" t="s">
        <v>1937</v>
      </c>
      <c r="E16758" s="69" t="s">
        <v>1989</v>
      </c>
      <c r="F16758" s="69">
        <v>2322</v>
      </c>
      <c r="G16758" s="69" t="s">
        <v>1948</v>
      </c>
    </row>
    <row r="16759" spans="1:7" ht="14.4">
      <c r="A16759" s="27" t="str">
        <f>VLOOKUP(C16759,'user list'!A:B,2,0)</f>
        <v>PDAO</v>
      </c>
      <c r="B16759" s="172">
        <v>45821.700462962966</v>
      </c>
      <c r="C16759" s="69" t="s">
        <v>258</v>
      </c>
      <c r="D16759" s="69" t="s">
        <v>1937</v>
      </c>
      <c r="E16759" s="69" t="s">
        <v>2824</v>
      </c>
      <c r="F16759" s="69">
        <v>2302</v>
      </c>
      <c r="G16759" s="69" t="s">
        <v>1939</v>
      </c>
    </row>
    <row r="16760" spans="1:7" ht="14.4">
      <c r="A16760" s="27" t="str">
        <f>VLOOKUP(C16760,'user list'!A:B,2,0)</f>
        <v>PDAO</v>
      </c>
      <c r="B16760" s="172">
        <v>45821.700543981482</v>
      </c>
      <c r="C16760" s="69" t="s">
        <v>258</v>
      </c>
      <c r="D16760" s="69" t="s">
        <v>1937</v>
      </c>
      <c r="E16760" s="69" t="s">
        <v>2824</v>
      </c>
      <c r="F16760" s="69">
        <v>2302</v>
      </c>
      <c r="G16760" s="69" t="s">
        <v>1947</v>
      </c>
    </row>
    <row r="16761" spans="1:7" ht="14.4">
      <c r="A16761" s="27" t="str">
        <f>VLOOKUP(C16761,'user list'!A:B,2,0)</f>
        <v>PDAO</v>
      </c>
      <c r="B16761" s="172">
        <v>45821.700543981482</v>
      </c>
      <c r="C16761" s="69" t="s">
        <v>258</v>
      </c>
      <c r="D16761" s="69" t="s">
        <v>1937</v>
      </c>
      <c r="E16761" s="69" t="s">
        <v>2824</v>
      </c>
      <c r="F16761" s="69">
        <v>2302</v>
      </c>
      <c r="G16761" s="69" t="s">
        <v>1948</v>
      </c>
    </row>
    <row r="16762" spans="1:7" ht="14.4">
      <c r="A16762" s="27" t="str">
        <f>VLOOKUP(C16762,'user list'!A:B,2,0)</f>
        <v>PDAO</v>
      </c>
      <c r="B16762" s="172">
        <v>45821.700543981482</v>
      </c>
      <c r="C16762" s="69" t="s">
        <v>258</v>
      </c>
      <c r="D16762" s="69" t="s">
        <v>1937</v>
      </c>
      <c r="E16762" s="69" t="s">
        <v>2824</v>
      </c>
      <c r="F16762" s="69">
        <v>2302</v>
      </c>
      <c r="G16762" s="69" t="s">
        <v>1939</v>
      </c>
    </row>
    <row r="16763" spans="1:7" ht="14.4">
      <c r="A16763" s="27" t="str">
        <f>VLOOKUP(C16763,'user list'!A:B,2,0)</f>
        <v>Admin</v>
      </c>
      <c r="B16763" s="172">
        <v>45821.700555555559</v>
      </c>
      <c r="C16763" s="69" t="s">
        <v>186</v>
      </c>
      <c r="D16763" s="69" t="s">
        <v>1937</v>
      </c>
      <c r="E16763" s="69" t="s">
        <v>2824</v>
      </c>
      <c r="F16763" s="69">
        <v>2302</v>
      </c>
      <c r="G16763" s="69" t="s">
        <v>1948</v>
      </c>
    </row>
    <row r="16764" spans="1:7" ht="14.4">
      <c r="A16764" s="27" t="str">
        <f>VLOOKUP(C16764,'user list'!A:B,2,0)</f>
        <v>PESO</v>
      </c>
      <c r="B16764" s="172">
        <v>45821.701423611114</v>
      </c>
      <c r="C16764" s="69" t="s">
        <v>259</v>
      </c>
      <c r="D16764" s="69" t="s">
        <v>1937</v>
      </c>
      <c r="E16764" s="69" t="s">
        <v>2784</v>
      </c>
      <c r="F16764" s="69">
        <v>2236</v>
      </c>
      <c r="G16764" s="69" t="s">
        <v>1939</v>
      </c>
    </row>
    <row r="16765" spans="1:7" ht="14.4">
      <c r="A16765" s="27" t="str">
        <f>VLOOKUP(C16765,'user list'!A:B,2,0)</f>
        <v>PESO</v>
      </c>
      <c r="B16765" s="172">
        <v>45821.701527777775</v>
      </c>
      <c r="C16765" s="69" t="s">
        <v>259</v>
      </c>
      <c r="D16765" s="69" t="s">
        <v>1937</v>
      </c>
      <c r="E16765" s="69" t="s">
        <v>2784</v>
      </c>
      <c r="F16765" s="69">
        <v>2236</v>
      </c>
      <c r="G16765" s="69" t="s">
        <v>1947</v>
      </c>
    </row>
    <row r="16766" spans="1:7" ht="14.4">
      <c r="A16766" s="27" t="str">
        <f>VLOOKUP(C16766,'user list'!A:B,2,0)</f>
        <v>PESO</v>
      </c>
      <c r="B16766" s="172">
        <v>45821.701527777775</v>
      </c>
      <c r="C16766" s="69" t="s">
        <v>259</v>
      </c>
      <c r="D16766" s="69" t="s">
        <v>1937</v>
      </c>
      <c r="E16766" s="69" t="s">
        <v>2784</v>
      </c>
      <c r="F16766" s="69">
        <v>2236</v>
      </c>
      <c r="G16766" s="69" t="s">
        <v>1948</v>
      </c>
    </row>
    <row r="16767" spans="1:7" ht="14.4">
      <c r="A16767" s="27" t="str">
        <f>VLOOKUP(C16767,'user list'!A:B,2,0)</f>
        <v>PESO</v>
      </c>
      <c r="B16767" s="172">
        <v>45821.701527777775</v>
      </c>
      <c r="C16767" s="69" t="s">
        <v>259</v>
      </c>
      <c r="D16767" s="69" t="s">
        <v>1937</v>
      </c>
      <c r="E16767" s="69" t="s">
        <v>2784</v>
      </c>
      <c r="F16767" s="69">
        <v>2236</v>
      </c>
      <c r="G16767" s="69" t="s">
        <v>1939</v>
      </c>
    </row>
    <row r="16768" spans="1:7" ht="14.4">
      <c r="A16768" s="27" t="str">
        <f>VLOOKUP(C16768,'user list'!A:B,2,0)</f>
        <v>Admin</v>
      </c>
      <c r="B16768" s="172">
        <v>45821.701527777775</v>
      </c>
      <c r="C16768" s="69" t="s">
        <v>186</v>
      </c>
      <c r="D16768" s="69" t="s">
        <v>1937</v>
      </c>
      <c r="E16768" s="69" t="s">
        <v>2784</v>
      </c>
      <c r="F16768" s="69">
        <v>2236</v>
      </c>
      <c r="G16768" s="69" t="s">
        <v>1948</v>
      </c>
    </row>
    <row r="16769" spans="1:7" ht="14.4">
      <c r="A16769" s="27" t="str">
        <f>VLOOKUP(C16769,'user list'!A:B,2,0)</f>
        <v>PESO</v>
      </c>
      <c r="B16769" s="172">
        <v>45821.701724537037</v>
      </c>
      <c r="C16769" s="69" t="s">
        <v>259</v>
      </c>
      <c r="D16769" s="69" t="s">
        <v>1937</v>
      </c>
      <c r="E16769" s="69" t="s">
        <v>2784</v>
      </c>
      <c r="F16769" s="69">
        <v>2236</v>
      </c>
      <c r="G16769" s="69" t="s">
        <v>1939</v>
      </c>
    </row>
    <row r="16770" spans="1:7" ht="14.4">
      <c r="A16770" s="27" t="str">
        <f>VLOOKUP(C16770,'user list'!A:B,2,0)</f>
        <v>OCM</v>
      </c>
      <c r="B16770" s="172">
        <v>45821.702372685184</v>
      </c>
      <c r="C16770" s="69" t="s">
        <v>232</v>
      </c>
      <c r="D16770" s="69" t="s">
        <v>1937</v>
      </c>
      <c r="E16770" s="69" t="s">
        <v>2029</v>
      </c>
      <c r="F16770" s="69">
        <v>2323</v>
      </c>
      <c r="G16770" s="69" t="s">
        <v>1939</v>
      </c>
    </row>
    <row r="16771" spans="1:7" ht="14.4">
      <c r="A16771" s="27" t="str">
        <f>VLOOKUP(C16771,'user list'!A:B,2,0)</f>
        <v>OCM</v>
      </c>
      <c r="B16771" s="172">
        <v>45821.702465277776</v>
      </c>
      <c r="C16771" s="69" t="s">
        <v>232</v>
      </c>
      <c r="D16771" s="69" t="s">
        <v>1937</v>
      </c>
      <c r="E16771" s="69" t="s">
        <v>2029</v>
      </c>
      <c r="F16771" s="69">
        <v>2323</v>
      </c>
      <c r="G16771" s="69" t="s">
        <v>1947</v>
      </c>
    </row>
    <row r="16772" spans="1:7" ht="14.4">
      <c r="A16772" s="27" t="str">
        <f>VLOOKUP(C16772,'user list'!A:B,2,0)</f>
        <v>OCM</v>
      </c>
      <c r="B16772" s="172">
        <v>45821.702465277776</v>
      </c>
      <c r="C16772" s="69" t="s">
        <v>232</v>
      </c>
      <c r="D16772" s="69" t="s">
        <v>1937</v>
      </c>
      <c r="E16772" s="69" t="s">
        <v>2029</v>
      </c>
      <c r="F16772" s="69">
        <v>2323</v>
      </c>
      <c r="G16772" s="69" t="s">
        <v>1948</v>
      </c>
    </row>
    <row r="16773" spans="1:7" ht="14.4">
      <c r="A16773" s="27" t="str">
        <f>VLOOKUP(C16773,'user list'!A:B,2,0)</f>
        <v>OCM</v>
      </c>
      <c r="B16773" s="172">
        <v>45821.702465277776</v>
      </c>
      <c r="C16773" s="69" t="s">
        <v>232</v>
      </c>
      <c r="D16773" s="69" t="s">
        <v>1937</v>
      </c>
      <c r="E16773" s="69" t="s">
        <v>2029</v>
      </c>
      <c r="F16773" s="69">
        <v>2323</v>
      </c>
      <c r="G16773" s="69" t="s">
        <v>1939</v>
      </c>
    </row>
    <row r="16774" spans="1:7" ht="14.4">
      <c r="A16774" s="27" t="str">
        <f>VLOOKUP(C16774,'user list'!A:B,2,0)</f>
        <v>Admin</v>
      </c>
      <c r="B16774" s="172">
        <v>45821.702465277776</v>
      </c>
      <c r="C16774" s="69" t="s">
        <v>186</v>
      </c>
      <c r="D16774" s="69" t="s">
        <v>1937</v>
      </c>
      <c r="E16774" s="69" t="s">
        <v>2029</v>
      </c>
      <c r="F16774" s="69">
        <v>2323</v>
      </c>
      <c r="G16774" s="69" t="s">
        <v>1948</v>
      </c>
    </row>
    <row r="16775" spans="1:7" ht="14.4">
      <c r="A16775" s="27" t="str">
        <f>VLOOKUP(C16775,'user list'!A:B,2,0)</f>
        <v>CAD</v>
      </c>
      <c r="B16775" s="172">
        <v>45821.703229166669</v>
      </c>
      <c r="C16775" s="69" t="s">
        <v>196</v>
      </c>
      <c r="D16775" s="69" t="s">
        <v>1937</v>
      </c>
      <c r="E16775" s="69" t="s">
        <v>2821</v>
      </c>
      <c r="F16775" s="69">
        <v>2299</v>
      </c>
      <c r="G16775" s="69" t="s">
        <v>1939</v>
      </c>
    </row>
    <row r="16776" spans="1:7" ht="14.4">
      <c r="A16776" s="27" t="str">
        <f>VLOOKUP(C16776,'user list'!A:B,2,0)</f>
        <v>CAD</v>
      </c>
      <c r="B16776" s="172">
        <v>45821.704386574071</v>
      </c>
      <c r="C16776" s="69" t="s">
        <v>196</v>
      </c>
      <c r="D16776" s="69" t="s">
        <v>1937</v>
      </c>
      <c r="E16776" s="69" t="s">
        <v>2821</v>
      </c>
      <c r="F16776" s="69">
        <v>2299</v>
      </c>
      <c r="G16776" s="69" t="s">
        <v>1939</v>
      </c>
    </row>
    <row r="16777" spans="1:7" ht="14.4">
      <c r="A16777" s="27" t="str">
        <f>VLOOKUP(C16777,'user list'!A:B,2,0)</f>
        <v>CAD</v>
      </c>
      <c r="B16777" s="172">
        <v>45821.705277777779</v>
      </c>
      <c r="C16777" s="69" t="s">
        <v>196</v>
      </c>
      <c r="D16777" s="69" t="s">
        <v>1937</v>
      </c>
      <c r="E16777" s="69" t="s">
        <v>2807</v>
      </c>
      <c r="F16777" s="69">
        <v>2269</v>
      </c>
      <c r="G16777" s="69" t="s">
        <v>1939</v>
      </c>
    </row>
    <row r="16778" spans="1:7" ht="14.4">
      <c r="A16778" s="27" t="str">
        <f>VLOOKUP(C16778,'user list'!A:B,2,0)</f>
        <v>CAD</v>
      </c>
      <c r="B16778" s="172">
        <v>45821.706446759257</v>
      </c>
      <c r="C16778" s="69" t="s">
        <v>196</v>
      </c>
      <c r="D16778" s="69" t="s">
        <v>1937</v>
      </c>
      <c r="E16778" s="69" t="s">
        <v>2813</v>
      </c>
      <c r="F16778" s="69">
        <v>2285</v>
      </c>
      <c r="G16778" s="69" t="s">
        <v>1939</v>
      </c>
    </row>
    <row r="16779" spans="1:7" ht="14.4">
      <c r="A16779" s="27" t="str">
        <f>VLOOKUP(C16779,'user list'!A:B,2,0)</f>
        <v>PDAO</v>
      </c>
      <c r="B16779" s="172">
        <v>45821.707303240742</v>
      </c>
      <c r="C16779" s="69" t="s">
        <v>258</v>
      </c>
      <c r="D16779" s="69" t="s">
        <v>1937</v>
      </c>
      <c r="E16779" s="69" t="s">
        <v>2824</v>
      </c>
      <c r="F16779" s="69">
        <v>2302</v>
      </c>
      <c r="G16779" s="69" t="s">
        <v>1939</v>
      </c>
    </row>
    <row r="16780" spans="1:7" ht="14.4">
      <c r="A16780" s="27" t="str">
        <f>VLOOKUP(C16780,'user list'!A:B,2,0)</f>
        <v>OCM</v>
      </c>
      <c r="B16780" s="172">
        <v>45821.708680555559</v>
      </c>
      <c r="C16780" s="69" t="s">
        <v>232</v>
      </c>
      <c r="D16780" s="69" t="s">
        <v>1937</v>
      </c>
      <c r="E16780" s="69" t="s">
        <v>1989</v>
      </c>
      <c r="F16780" s="69">
        <v>2322</v>
      </c>
      <c r="G16780" s="69" t="s">
        <v>1939</v>
      </c>
    </row>
    <row r="16781" spans="1:7" ht="14.4">
      <c r="A16781" s="27" t="str">
        <f>VLOOKUP(C16781,'user list'!A:B,2,0)</f>
        <v>OCM</v>
      </c>
      <c r="B16781" s="172">
        <v>45821.708773148152</v>
      </c>
      <c r="C16781" s="69" t="s">
        <v>232</v>
      </c>
      <c r="D16781" s="69" t="s">
        <v>1937</v>
      </c>
      <c r="E16781" s="69" t="s">
        <v>1989</v>
      </c>
      <c r="F16781" s="69">
        <v>2322</v>
      </c>
      <c r="G16781" s="69" t="s">
        <v>1947</v>
      </c>
    </row>
    <row r="16782" spans="1:7" ht="14.4">
      <c r="A16782" s="27" t="str">
        <f>VLOOKUP(C16782,'user list'!A:B,2,0)</f>
        <v>OCM</v>
      </c>
      <c r="B16782" s="172">
        <v>45821.708773148152</v>
      </c>
      <c r="C16782" s="69" t="s">
        <v>232</v>
      </c>
      <c r="D16782" s="69" t="s">
        <v>1937</v>
      </c>
      <c r="E16782" s="69" t="s">
        <v>1989</v>
      </c>
      <c r="F16782" s="69">
        <v>2322</v>
      </c>
      <c r="G16782" s="69" t="s">
        <v>1948</v>
      </c>
    </row>
    <row r="16783" spans="1:7" ht="14.4">
      <c r="A16783" s="27" t="str">
        <f>VLOOKUP(C16783,'user list'!A:B,2,0)</f>
        <v>OCM</v>
      </c>
      <c r="B16783" s="172">
        <v>45821.708773148152</v>
      </c>
      <c r="C16783" s="69" t="s">
        <v>232</v>
      </c>
      <c r="D16783" s="69" t="s">
        <v>1937</v>
      </c>
      <c r="E16783" s="69" t="s">
        <v>1989</v>
      </c>
      <c r="F16783" s="69">
        <v>2322</v>
      </c>
      <c r="G16783" s="69" t="s">
        <v>1939</v>
      </c>
    </row>
    <row r="16784" spans="1:7" ht="14.4">
      <c r="A16784" s="27" t="str">
        <f>VLOOKUP(C16784,'user list'!A:B,2,0)</f>
        <v>Admin</v>
      </c>
      <c r="B16784" s="172">
        <v>45821.708784722221</v>
      </c>
      <c r="C16784" s="69" t="s">
        <v>186</v>
      </c>
      <c r="D16784" s="69" t="s">
        <v>1937</v>
      </c>
      <c r="E16784" s="69" t="s">
        <v>1989</v>
      </c>
      <c r="F16784" s="69">
        <v>2322</v>
      </c>
      <c r="G16784" s="69" t="s">
        <v>1948</v>
      </c>
    </row>
    <row r="16785" spans="1:7" ht="14.4">
      <c r="A16785" s="27" t="str">
        <f>VLOOKUP(C16785,'user list'!A:B,2,0)</f>
        <v>OCM</v>
      </c>
      <c r="B16785" s="172">
        <v>45821.717094907406</v>
      </c>
      <c r="C16785" s="69" t="s">
        <v>232</v>
      </c>
      <c r="D16785" s="69" t="s">
        <v>1937</v>
      </c>
      <c r="E16785" s="69" t="s">
        <v>2001</v>
      </c>
      <c r="F16785" s="69">
        <v>2281</v>
      </c>
      <c r="G16785" s="69" t="s">
        <v>1939</v>
      </c>
    </row>
    <row r="16786" spans="1:7" ht="14.4">
      <c r="A16786" s="27" t="str">
        <f>VLOOKUP(C16786,'user list'!A:B,2,0)</f>
        <v>OCM</v>
      </c>
      <c r="B16786" s="172">
        <v>45821.717256944445</v>
      </c>
      <c r="C16786" s="69" t="s">
        <v>232</v>
      </c>
      <c r="D16786" s="69" t="s">
        <v>1937</v>
      </c>
      <c r="E16786" s="69" t="s">
        <v>2047</v>
      </c>
      <c r="F16786" s="69">
        <v>2288</v>
      </c>
      <c r="G16786" s="69" t="s">
        <v>1939</v>
      </c>
    </row>
    <row r="16787" spans="1:7" ht="14.4">
      <c r="A16787" s="27" t="str">
        <f>VLOOKUP(C16787,'user list'!A:B,2,0)</f>
        <v>OCM</v>
      </c>
      <c r="B16787" s="172">
        <v>45821.717488425929</v>
      </c>
      <c r="C16787" s="69" t="s">
        <v>232</v>
      </c>
      <c r="D16787" s="69" t="s">
        <v>1937</v>
      </c>
      <c r="E16787" s="69" t="s">
        <v>2047</v>
      </c>
      <c r="F16787" s="69">
        <v>2288</v>
      </c>
      <c r="G16787" s="69" t="s">
        <v>1947</v>
      </c>
    </row>
    <row r="16788" spans="1:7" ht="14.4">
      <c r="A16788" s="27" t="str">
        <f>VLOOKUP(C16788,'user list'!A:B,2,0)</f>
        <v>OCM</v>
      </c>
      <c r="B16788" s="172">
        <v>45821.717488425929</v>
      </c>
      <c r="C16788" s="69" t="s">
        <v>232</v>
      </c>
      <c r="D16788" s="69" t="s">
        <v>1937</v>
      </c>
      <c r="E16788" s="69" t="s">
        <v>2047</v>
      </c>
      <c r="F16788" s="69">
        <v>2288</v>
      </c>
      <c r="G16788" s="69" t="s">
        <v>1948</v>
      </c>
    </row>
    <row r="16789" spans="1:7" ht="14.4">
      <c r="A16789" s="27" t="str">
        <f>VLOOKUP(C16789,'user list'!A:B,2,0)</f>
        <v>OCM</v>
      </c>
      <c r="B16789" s="172">
        <v>45821.717488425929</v>
      </c>
      <c r="C16789" s="69" t="s">
        <v>232</v>
      </c>
      <c r="D16789" s="69" t="s">
        <v>1937</v>
      </c>
      <c r="E16789" s="69" t="s">
        <v>2047</v>
      </c>
      <c r="F16789" s="69">
        <v>2288</v>
      </c>
      <c r="G16789" s="69" t="s">
        <v>1939</v>
      </c>
    </row>
    <row r="16790" spans="1:7" ht="14.4">
      <c r="A16790" s="27" t="str">
        <f>VLOOKUP(C16790,'user list'!A:B,2,0)</f>
        <v>Admin</v>
      </c>
      <c r="B16790" s="172">
        <v>45821.717499999999</v>
      </c>
      <c r="C16790" s="69" t="s">
        <v>186</v>
      </c>
      <c r="D16790" s="69" t="s">
        <v>1937</v>
      </c>
      <c r="E16790" s="69" t="s">
        <v>2047</v>
      </c>
      <c r="F16790" s="69">
        <v>2288</v>
      </c>
      <c r="G16790" s="69" t="s">
        <v>1948</v>
      </c>
    </row>
    <row r="16791" spans="1:7" ht="14.4">
      <c r="A16791" s="27" t="str">
        <f>VLOOKUP(C16791,'user list'!A:B,2,0)</f>
        <v>OCM</v>
      </c>
      <c r="B16791" s="172">
        <v>45821.717534722222</v>
      </c>
      <c r="C16791" s="69" t="s">
        <v>232</v>
      </c>
      <c r="D16791" s="69" t="s">
        <v>1937</v>
      </c>
      <c r="E16791" s="69" t="s">
        <v>2042</v>
      </c>
      <c r="F16791" s="69">
        <v>2291</v>
      </c>
      <c r="G16791" s="69" t="s">
        <v>1939</v>
      </c>
    </row>
    <row r="16792" spans="1:7" ht="14.4">
      <c r="A16792" s="27" t="str">
        <f>VLOOKUP(C16792,'user list'!A:B,2,0)</f>
        <v>OCM</v>
      </c>
      <c r="B16792" s="172">
        <v>45821.717650462961</v>
      </c>
      <c r="C16792" s="69" t="s">
        <v>232</v>
      </c>
      <c r="D16792" s="69" t="s">
        <v>1937</v>
      </c>
      <c r="E16792" s="69" t="s">
        <v>2042</v>
      </c>
      <c r="F16792" s="69">
        <v>2291</v>
      </c>
      <c r="G16792" s="69" t="s">
        <v>1947</v>
      </c>
    </row>
    <row r="16793" spans="1:7" ht="14.4">
      <c r="A16793" s="27" t="str">
        <f>VLOOKUP(C16793,'user list'!A:B,2,0)</f>
        <v>OCM</v>
      </c>
      <c r="B16793" s="172">
        <v>45821.717650462961</v>
      </c>
      <c r="C16793" s="69" t="s">
        <v>232</v>
      </c>
      <c r="D16793" s="69" t="s">
        <v>1937</v>
      </c>
      <c r="E16793" s="69" t="s">
        <v>2042</v>
      </c>
      <c r="F16793" s="69">
        <v>2291</v>
      </c>
      <c r="G16793" s="69" t="s">
        <v>1948</v>
      </c>
    </row>
    <row r="16794" spans="1:7" ht="14.4">
      <c r="A16794" s="27" t="str">
        <f>VLOOKUP(C16794,'user list'!A:B,2,0)</f>
        <v>OCM</v>
      </c>
      <c r="B16794" s="172">
        <v>45821.717650462961</v>
      </c>
      <c r="C16794" s="69" t="s">
        <v>232</v>
      </c>
      <c r="D16794" s="69" t="s">
        <v>1937</v>
      </c>
      <c r="E16794" s="69" t="s">
        <v>2042</v>
      </c>
      <c r="F16794" s="69">
        <v>2291</v>
      </c>
      <c r="G16794" s="69" t="s">
        <v>1939</v>
      </c>
    </row>
    <row r="16795" spans="1:7" ht="14.4">
      <c r="A16795" s="27" t="str">
        <f>VLOOKUP(C16795,'user list'!A:B,2,0)</f>
        <v>Admin</v>
      </c>
      <c r="B16795" s="172">
        <v>45821.717650462961</v>
      </c>
      <c r="C16795" s="69" t="s">
        <v>186</v>
      </c>
      <c r="D16795" s="69" t="s">
        <v>1937</v>
      </c>
      <c r="E16795" s="69" t="s">
        <v>2042</v>
      </c>
      <c r="F16795" s="69">
        <v>2291</v>
      </c>
      <c r="G16795" s="69" t="s">
        <v>1948</v>
      </c>
    </row>
    <row r="16796" spans="1:7" ht="14.4">
      <c r="A16796" s="27" t="str">
        <f>VLOOKUP(C16796,'user list'!A:B,2,0)</f>
        <v>OCM</v>
      </c>
      <c r="B16796" s="172">
        <v>45821.717673611114</v>
      </c>
      <c r="C16796" s="69" t="s">
        <v>232</v>
      </c>
      <c r="D16796" s="69" t="s">
        <v>1937</v>
      </c>
      <c r="E16796" s="69" t="s">
        <v>2001</v>
      </c>
      <c r="F16796" s="69">
        <v>2281</v>
      </c>
      <c r="G16796" s="69" t="s">
        <v>1939</v>
      </c>
    </row>
    <row r="16797" spans="1:7" ht="14.4">
      <c r="A16797" s="27" t="str">
        <f>VLOOKUP(C16797,'user list'!A:B,2,0)</f>
        <v>OCM</v>
      </c>
      <c r="B16797" s="172">
        <v>45821.717812499999</v>
      </c>
      <c r="C16797" s="69" t="s">
        <v>232</v>
      </c>
      <c r="D16797" s="69" t="s">
        <v>1937</v>
      </c>
      <c r="E16797" s="69" t="s">
        <v>2001</v>
      </c>
      <c r="F16797" s="69">
        <v>2281</v>
      </c>
      <c r="G16797" s="69" t="s">
        <v>1947</v>
      </c>
    </row>
    <row r="16798" spans="1:7" ht="14.4">
      <c r="A16798" s="27" t="str">
        <f>VLOOKUP(C16798,'user list'!A:B,2,0)</f>
        <v>OCM</v>
      </c>
      <c r="B16798" s="172">
        <v>45821.717812499999</v>
      </c>
      <c r="C16798" s="69" t="s">
        <v>232</v>
      </c>
      <c r="D16798" s="69" t="s">
        <v>1937</v>
      </c>
      <c r="E16798" s="69" t="s">
        <v>2001</v>
      </c>
      <c r="F16798" s="69">
        <v>2281</v>
      </c>
      <c r="G16798" s="69" t="s">
        <v>1948</v>
      </c>
    </row>
    <row r="16799" spans="1:7" ht="14.4">
      <c r="A16799" s="27" t="str">
        <f>VLOOKUP(C16799,'user list'!A:B,2,0)</f>
        <v>OCM</v>
      </c>
      <c r="B16799" s="172">
        <v>45821.717812499999</v>
      </c>
      <c r="C16799" s="69" t="s">
        <v>232</v>
      </c>
      <c r="D16799" s="69" t="s">
        <v>1937</v>
      </c>
      <c r="E16799" s="69" t="s">
        <v>2001</v>
      </c>
      <c r="F16799" s="69">
        <v>2281</v>
      </c>
      <c r="G16799" s="69" t="s">
        <v>1939</v>
      </c>
    </row>
    <row r="16800" spans="1:7" ht="14.4">
      <c r="A16800" s="27" t="str">
        <f>VLOOKUP(C16800,'user list'!A:B,2,0)</f>
        <v>Admin</v>
      </c>
      <c r="B16800" s="172">
        <v>45821.717812499999</v>
      </c>
      <c r="C16800" s="69" t="s">
        <v>186</v>
      </c>
      <c r="D16800" s="69" t="s">
        <v>1937</v>
      </c>
      <c r="E16800" s="69" t="s">
        <v>2001</v>
      </c>
      <c r="F16800" s="69">
        <v>2281</v>
      </c>
      <c r="G16800" s="69" t="s">
        <v>1948</v>
      </c>
    </row>
    <row r="16801" spans="1:7" ht="14.4">
      <c r="A16801" s="27" t="str">
        <f>VLOOKUP(C16801,'user list'!A:B,2,0)</f>
        <v>OCM</v>
      </c>
      <c r="B16801" s="172">
        <v>45821.717824074076</v>
      </c>
      <c r="C16801" s="69" t="s">
        <v>232</v>
      </c>
      <c r="D16801" s="69" t="s">
        <v>1937</v>
      </c>
      <c r="E16801" s="69" t="s">
        <v>2047</v>
      </c>
      <c r="F16801" s="69">
        <v>2277</v>
      </c>
      <c r="G16801" s="69" t="s">
        <v>1939</v>
      </c>
    </row>
    <row r="16802" spans="1:7" ht="14.4">
      <c r="A16802" s="27" t="str">
        <f>VLOOKUP(C16802,'user list'!A:B,2,0)</f>
        <v>OCM</v>
      </c>
      <c r="B16802" s="172">
        <v>45821.718055555553</v>
      </c>
      <c r="C16802" s="69" t="s">
        <v>232</v>
      </c>
      <c r="D16802" s="69" t="s">
        <v>1937</v>
      </c>
      <c r="E16802" s="69" t="s">
        <v>2047</v>
      </c>
      <c r="F16802" s="69">
        <v>2277</v>
      </c>
      <c r="G16802" s="69" t="s">
        <v>1947</v>
      </c>
    </row>
    <row r="16803" spans="1:7" ht="14.4">
      <c r="A16803" s="27" t="str">
        <f>VLOOKUP(C16803,'user list'!A:B,2,0)</f>
        <v>OCM</v>
      </c>
      <c r="B16803" s="172">
        <v>45821.718055555553</v>
      </c>
      <c r="C16803" s="69" t="s">
        <v>232</v>
      </c>
      <c r="D16803" s="69" t="s">
        <v>1937</v>
      </c>
      <c r="E16803" s="69" t="s">
        <v>2047</v>
      </c>
      <c r="F16803" s="69">
        <v>2277</v>
      </c>
      <c r="G16803" s="69" t="s">
        <v>1948</v>
      </c>
    </row>
    <row r="16804" spans="1:7" ht="14.4">
      <c r="A16804" s="27" t="str">
        <f>VLOOKUP(C16804,'user list'!A:B,2,0)</f>
        <v>OCM</v>
      </c>
      <c r="B16804" s="172">
        <v>45821.718055555553</v>
      </c>
      <c r="C16804" s="69" t="s">
        <v>232</v>
      </c>
      <c r="D16804" s="69" t="s">
        <v>1937</v>
      </c>
      <c r="E16804" s="69" t="s">
        <v>2047</v>
      </c>
      <c r="F16804" s="69">
        <v>2277</v>
      </c>
      <c r="G16804" s="69" t="s">
        <v>1939</v>
      </c>
    </row>
    <row r="16805" spans="1:7" ht="14.4">
      <c r="A16805" s="27" t="str">
        <f>VLOOKUP(C16805,'user list'!A:B,2,0)</f>
        <v>Admin</v>
      </c>
      <c r="B16805" s="172">
        <v>45821.718055555553</v>
      </c>
      <c r="C16805" s="69" t="s">
        <v>186</v>
      </c>
      <c r="D16805" s="69" t="s">
        <v>1937</v>
      </c>
      <c r="E16805" s="69" t="s">
        <v>2047</v>
      </c>
      <c r="F16805" s="69">
        <v>2277</v>
      </c>
      <c r="G16805" s="69" t="s">
        <v>1948</v>
      </c>
    </row>
    <row r="16806" spans="1:7" ht="14.4">
      <c r="A16806" s="27" t="str">
        <f>VLOOKUP(C16806,'user list'!A:B,2,0)</f>
        <v>OCA</v>
      </c>
      <c r="B16806" s="172">
        <v>45821.726111111115</v>
      </c>
      <c r="C16806" s="69" t="s">
        <v>227</v>
      </c>
      <c r="D16806" s="69" t="s">
        <v>1937</v>
      </c>
      <c r="E16806" s="69" t="s">
        <v>1974</v>
      </c>
      <c r="F16806" s="69">
        <v>2218</v>
      </c>
      <c r="G16806" s="69" t="s">
        <v>1947</v>
      </c>
    </row>
    <row r="16807" spans="1:7" ht="14.4">
      <c r="A16807" s="27" t="str">
        <f>VLOOKUP(C16807,'user list'!A:B,2,0)</f>
        <v>OCA</v>
      </c>
      <c r="B16807" s="172">
        <v>45821.726111111115</v>
      </c>
      <c r="C16807" s="69" t="s">
        <v>227</v>
      </c>
      <c r="D16807" s="69" t="s">
        <v>1937</v>
      </c>
      <c r="E16807" s="69" t="s">
        <v>1974</v>
      </c>
      <c r="F16807" s="69">
        <v>2218</v>
      </c>
      <c r="G16807" s="69" t="s">
        <v>1948</v>
      </c>
    </row>
    <row r="16808" spans="1:7" ht="14.4">
      <c r="A16808" s="27" t="str">
        <f>VLOOKUP(C16808,'user list'!A:B,2,0)</f>
        <v>OCA</v>
      </c>
      <c r="B16808" s="172">
        <v>45821.726111111115</v>
      </c>
      <c r="C16808" s="69" t="s">
        <v>227</v>
      </c>
      <c r="D16808" s="69" t="s">
        <v>1937</v>
      </c>
      <c r="E16808" s="69" t="s">
        <v>1974</v>
      </c>
      <c r="F16808" s="69">
        <v>2218</v>
      </c>
      <c r="G16808" s="69" t="s">
        <v>1939</v>
      </c>
    </row>
    <row r="16809" spans="1:7" ht="14.4">
      <c r="A16809" s="27" t="str">
        <f>VLOOKUP(C16809,'user list'!A:B,2,0)</f>
        <v>Admin</v>
      </c>
      <c r="B16809" s="172">
        <v>45821.726122685184</v>
      </c>
      <c r="C16809" s="69" t="s">
        <v>186</v>
      </c>
      <c r="D16809" s="69" t="s">
        <v>1937</v>
      </c>
      <c r="E16809" s="69" t="s">
        <v>1974</v>
      </c>
      <c r="F16809" s="69">
        <v>2218</v>
      </c>
      <c r="G16809" s="69" t="s">
        <v>1948</v>
      </c>
    </row>
    <row r="16810" spans="1:7" ht="14.4">
      <c r="A16810" s="27" t="str">
        <f>VLOOKUP(C16810,'user list'!A:B,2,0)</f>
        <v>OCA</v>
      </c>
      <c r="B16810" s="172">
        <v>45821.733263888891</v>
      </c>
      <c r="C16810" s="69" t="s">
        <v>227</v>
      </c>
      <c r="D16810" s="69" t="s">
        <v>1937</v>
      </c>
      <c r="E16810" s="69" t="s">
        <v>1567</v>
      </c>
      <c r="F16810" s="69">
        <v>2188</v>
      </c>
      <c r="G16810" s="69" t="s">
        <v>1939</v>
      </c>
    </row>
    <row r="16811" spans="1:7" ht="14.4">
      <c r="A16811" s="27" t="str">
        <f>VLOOKUP(C16811,'user list'!A:B,2,0)</f>
        <v>OCA</v>
      </c>
      <c r="B16811" s="172">
        <v>45821.734085648146</v>
      </c>
      <c r="C16811" s="69" t="s">
        <v>227</v>
      </c>
      <c r="D16811" s="69" t="s">
        <v>1937</v>
      </c>
      <c r="E16811" s="69" t="s">
        <v>2711</v>
      </c>
      <c r="F16811" s="69">
        <v>2159</v>
      </c>
      <c r="G16811" s="69" t="s">
        <v>1939</v>
      </c>
    </row>
    <row r="16812" spans="1:7" ht="14.4">
      <c r="A16812" s="27" t="str">
        <f>VLOOKUP(C16812,'user list'!A:B,2,0)</f>
        <v>OCA</v>
      </c>
      <c r="B16812" s="172">
        <v>45821.734629629631</v>
      </c>
      <c r="C16812" s="69" t="s">
        <v>227</v>
      </c>
      <c r="D16812" s="69" t="s">
        <v>1937</v>
      </c>
      <c r="E16812" s="69" t="s">
        <v>2697</v>
      </c>
      <c r="F16812" s="69">
        <v>2146</v>
      </c>
      <c r="G16812" s="69" t="s">
        <v>1939</v>
      </c>
    </row>
    <row r="16813" spans="1:7" ht="14.4">
      <c r="A16813" s="27" t="str">
        <f>VLOOKUP(C16813,'user list'!A:B,2,0)</f>
        <v>OCA</v>
      </c>
      <c r="B16813" s="172">
        <v>45821.735543981478</v>
      </c>
      <c r="C16813" s="69" t="s">
        <v>227</v>
      </c>
      <c r="D16813" s="69" t="s">
        <v>1937</v>
      </c>
      <c r="E16813" s="69" t="s">
        <v>2697</v>
      </c>
      <c r="F16813" s="69">
        <v>2146</v>
      </c>
      <c r="G16813" s="69" t="s">
        <v>1939</v>
      </c>
    </row>
    <row r="16814" spans="1:7" ht="14.4">
      <c r="A16814" s="27" t="str">
        <f>VLOOKUP(C16814,'user list'!A:B,2,0)</f>
        <v>OCA</v>
      </c>
      <c r="B16814" s="172">
        <v>45821.735613425924</v>
      </c>
      <c r="C16814" s="69" t="s">
        <v>227</v>
      </c>
      <c r="D16814" s="69" t="s">
        <v>1937</v>
      </c>
      <c r="E16814" s="69" t="s">
        <v>2697</v>
      </c>
      <c r="F16814" s="69">
        <v>2146</v>
      </c>
      <c r="G16814" s="69" t="s">
        <v>1939</v>
      </c>
    </row>
    <row r="16815" spans="1:7" ht="14.4">
      <c r="A16815" s="27" t="str">
        <f>VLOOKUP(C16815,'user list'!A:B,2,0)</f>
        <v>OCA</v>
      </c>
      <c r="B16815" s="172">
        <v>45821.735625000001</v>
      </c>
      <c r="C16815" s="69" t="s">
        <v>227</v>
      </c>
      <c r="D16815" s="69" t="s">
        <v>1937</v>
      </c>
      <c r="E16815" s="69" t="s">
        <v>2697</v>
      </c>
      <c r="F16815" s="69">
        <v>2146</v>
      </c>
      <c r="G16815" s="69" t="s">
        <v>2573</v>
      </c>
    </row>
    <row r="16816" spans="1:7" ht="14.4">
      <c r="A16816" s="27" t="str">
        <f>VLOOKUP(C16816,'user list'!A:B,2,0)</f>
        <v>OCA</v>
      </c>
      <c r="B16816" s="172">
        <v>45821.736388888887</v>
      </c>
      <c r="C16816" s="69" t="s">
        <v>227</v>
      </c>
      <c r="D16816" s="69" t="s">
        <v>1937</v>
      </c>
      <c r="E16816" s="69" t="s">
        <v>2697</v>
      </c>
      <c r="F16816" s="69">
        <v>2146</v>
      </c>
      <c r="G16816" s="69" t="s">
        <v>2441</v>
      </c>
    </row>
    <row r="16817" spans="1:7" ht="14.4">
      <c r="A16817" s="27" t="str">
        <f>VLOOKUP(C16817,'user list'!A:B,2,0)</f>
        <v>OCA</v>
      </c>
      <c r="B16817" s="172">
        <v>45821.737013888887</v>
      </c>
      <c r="C16817" s="69" t="s">
        <v>227</v>
      </c>
      <c r="D16817" s="69" t="s">
        <v>1937</v>
      </c>
      <c r="E16817" s="69" t="s">
        <v>2697</v>
      </c>
      <c r="F16817" s="69">
        <v>2146</v>
      </c>
      <c r="G16817" s="69" t="s">
        <v>1947</v>
      </c>
    </row>
    <row r="16818" spans="1:7" ht="14.4">
      <c r="A16818" s="27" t="str">
        <f>VLOOKUP(C16818,'user list'!A:B,2,0)</f>
        <v>OCA</v>
      </c>
      <c r="B16818" s="172">
        <v>45821.737013888887</v>
      </c>
      <c r="C16818" s="69" t="s">
        <v>227</v>
      </c>
      <c r="D16818" s="69" t="s">
        <v>1937</v>
      </c>
      <c r="E16818" s="69" t="s">
        <v>2697</v>
      </c>
      <c r="F16818" s="69">
        <v>2146</v>
      </c>
      <c r="G16818" s="69" t="s">
        <v>1948</v>
      </c>
    </row>
    <row r="16819" spans="1:7" ht="14.4">
      <c r="A16819" s="27" t="str">
        <f>VLOOKUP(C16819,'user list'!A:B,2,0)</f>
        <v>OCA</v>
      </c>
      <c r="B16819" s="172">
        <v>45821.737025462964</v>
      </c>
      <c r="C16819" s="69" t="s">
        <v>227</v>
      </c>
      <c r="D16819" s="69" t="s">
        <v>1937</v>
      </c>
      <c r="E16819" s="69" t="s">
        <v>2697</v>
      </c>
      <c r="F16819" s="69">
        <v>2146</v>
      </c>
      <c r="G16819" s="69" t="s">
        <v>1939</v>
      </c>
    </row>
    <row r="16820" spans="1:7" ht="14.4">
      <c r="A16820" s="27" t="str">
        <f>VLOOKUP(C16820,'user list'!A:B,2,0)</f>
        <v>Admin</v>
      </c>
      <c r="B16820" s="172">
        <v>45821.737037037034</v>
      </c>
      <c r="C16820" s="69" t="s">
        <v>186</v>
      </c>
      <c r="D16820" s="69" t="s">
        <v>1937</v>
      </c>
      <c r="E16820" s="69" t="s">
        <v>2697</v>
      </c>
      <c r="F16820" s="69">
        <v>2146</v>
      </c>
      <c r="G16820" s="69" t="s">
        <v>1948</v>
      </c>
    </row>
    <row r="16821" spans="1:7" ht="14.4">
      <c r="A16821" s="27" t="str">
        <f>VLOOKUP(C16821,'user list'!A:B,2,0)</f>
        <v>OCA</v>
      </c>
      <c r="B16821" s="172">
        <v>45821.738043981481</v>
      </c>
      <c r="C16821" s="69" t="s">
        <v>227</v>
      </c>
      <c r="D16821" s="69" t="s">
        <v>1937</v>
      </c>
      <c r="E16821" s="69" t="s">
        <v>2697</v>
      </c>
      <c r="F16821" s="69">
        <v>2138</v>
      </c>
      <c r="G16821" s="69" t="s">
        <v>1939</v>
      </c>
    </row>
    <row r="16822" spans="1:7" ht="14.4">
      <c r="A16822" s="27" t="str">
        <f>VLOOKUP(C16822,'user list'!A:B,2,0)</f>
        <v>OCA</v>
      </c>
      <c r="B16822" s="172">
        <v>45821.738113425927</v>
      </c>
      <c r="C16822" s="69" t="s">
        <v>227</v>
      </c>
      <c r="D16822" s="69" t="s">
        <v>1937</v>
      </c>
      <c r="E16822" s="69" t="s">
        <v>2687</v>
      </c>
      <c r="F16822" s="69">
        <v>2109</v>
      </c>
      <c r="G16822" s="69" t="s">
        <v>1939</v>
      </c>
    </row>
    <row r="16823" spans="1:7" ht="14.4">
      <c r="A16823" s="27" t="str">
        <f>VLOOKUP(C16823,'user list'!A:B,2,0)</f>
        <v>OCA</v>
      </c>
      <c r="B16823" s="172">
        <v>45821.738391203704</v>
      </c>
      <c r="C16823" s="69" t="s">
        <v>227</v>
      </c>
      <c r="D16823" s="69" t="s">
        <v>1937</v>
      </c>
      <c r="E16823" s="69" t="s">
        <v>2589</v>
      </c>
      <c r="F16823" s="69">
        <v>1969</v>
      </c>
      <c r="G16823" s="69" t="s">
        <v>1939</v>
      </c>
    </row>
    <row r="16824" spans="1:7" ht="14.4">
      <c r="A16824" s="27" t="str">
        <f>VLOOKUP(C16824,'user list'!A:B,2,0)</f>
        <v>OCA</v>
      </c>
      <c r="B16824" s="172">
        <v>45821.738449074073</v>
      </c>
      <c r="C16824" s="69" t="s">
        <v>227</v>
      </c>
      <c r="D16824" s="69" t="s">
        <v>1937</v>
      </c>
      <c r="E16824" s="69" t="s">
        <v>2602</v>
      </c>
      <c r="F16824" s="69">
        <v>1977</v>
      </c>
      <c r="G16824" s="69" t="s">
        <v>1939</v>
      </c>
    </row>
    <row r="16825" spans="1:7" ht="14.4">
      <c r="A16825" s="27" t="str">
        <f>VLOOKUP(C16825,'user list'!A:B,2,0)</f>
        <v>OCA</v>
      </c>
      <c r="B16825" s="172">
        <v>45821.740474537037</v>
      </c>
      <c r="C16825" s="69" t="s">
        <v>227</v>
      </c>
      <c r="D16825" s="69" t="s">
        <v>1937</v>
      </c>
      <c r="E16825" s="69" t="s">
        <v>2603</v>
      </c>
      <c r="F16825" s="69">
        <v>1978</v>
      </c>
      <c r="G16825" s="69" t="s">
        <v>1939</v>
      </c>
    </row>
    <row r="16826" spans="1:7" ht="14.4">
      <c r="A16826" s="27" t="str">
        <f>VLOOKUP(C16826,'user list'!A:B,2,0)</f>
        <v>OCA</v>
      </c>
      <c r="B16826" s="172">
        <v>45821.740497685183</v>
      </c>
      <c r="C16826" s="69" t="s">
        <v>227</v>
      </c>
      <c r="D16826" s="69" t="s">
        <v>1937</v>
      </c>
      <c r="E16826" s="69" t="s">
        <v>2047</v>
      </c>
      <c r="F16826" s="69">
        <v>1983</v>
      </c>
      <c r="G16826" s="69" t="s">
        <v>1939</v>
      </c>
    </row>
    <row r="16827" spans="1:7" ht="14.4">
      <c r="A16827" s="27" t="str">
        <f>VLOOKUP(C16827,'user list'!A:B,2,0)</f>
        <v>ITDD</v>
      </c>
      <c r="B16827" s="172">
        <v>45821.767268518517</v>
      </c>
      <c r="C16827" s="69" t="s">
        <v>219</v>
      </c>
      <c r="D16827" s="69" t="s">
        <v>1937</v>
      </c>
      <c r="E16827" s="69" t="s">
        <v>2829</v>
      </c>
      <c r="F16827" s="69">
        <v>2307</v>
      </c>
      <c r="G16827" s="69" t="s">
        <v>1939</v>
      </c>
    </row>
    <row r="16828" spans="1:7" ht="14.4">
      <c r="A16828" s="27" t="str">
        <f>VLOOKUP(C16828,'user list'!A:B,2,0)</f>
        <v>ITDD</v>
      </c>
      <c r="B16828" s="172">
        <v>45821.767442129632</v>
      </c>
      <c r="C16828" s="69" t="s">
        <v>219</v>
      </c>
      <c r="D16828" s="69" t="s">
        <v>1937</v>
      </c>
      <c r="E16828" s="69" t="s">
        <v>2829</v>
      </c>
      <c r="F16828" s="69">
        <v>2307</v>
      </c>
      <c r="G16828" s="69" t="s">
        <v>1947</v>
      </c>
    </row>
    <row r="16829" spans="1:7" ht="14.4">
      <c r="A16829" s="27" t="str">
        <f>VLOOKUP(C16829,'user list'!A:B,2,0)</f>
        <v>ITDD</v>
      </c>
      <c r="B16829" s="172">
        <v>45821.767442129632</v>
      </c>
      <c r="C16829" s="69" t="s">
        <v>219</v>
      </c>
      <c r="D16829" s="69" t="s">
        <v>1937</v>
      </c>
      <c r="E16829" s="69" t="s">
        <v>2829</v>
      </c>
      <c r="F16829" s="69">
        <v>2307</v>
      </c>
      <c r="G16829" s="69" t="s">
        <v>1948</v>
      </c>
    </row>
    <row r="16830" spans="1:7" ht="14.4">
      <c r="A16830" s="27" t="str">
        <f>VLOOKUP(C16830,'user list'!A:B,2,0)</f>
        <v>ITDD</v>
      </c>
      <c r="B16830" s="172">
        <v>45821.767442129632</v>
      </c>
      <c r="C16830" s="69" t="s">
        <v>219</v>
      </c>
      <c r="D16830" s="69" t="s">
        <v>1937</v>
      </c>
      <c r="E16830" s="69" t="s">
        <v>2829</v>
      </c>
      <c r="F16830" s="69">
        <v>2307</v>
      </c>
      <c r="G16830" s="69" t="s">
        <v>1939</v>
      </c>
    </row>
    <row r="16831" spans="1:7" ht="14.4">
      <c r="A16831" s="27" t="str">
        <f>VLOOKUP(C16831,'user list'!A:B,2,0)</f>
        <v>Admin</v>
      </c>
      <c r="B16831" s="172">
        <v>45821.767465277779</v>
      </c>
      <c r="C16831" s="69" t="s">
        <v>186</v>
      </c>
      <c r="D16831" s="69" t="s">
        <v>1937</v>
      </c>
      <c r="E16831" s="69" t="s">
        <v>2829</v>
      </c>
      <c r="F16831" s="69">
        <v>2307</v>
      </c>
      <c r="G16831" s="69" t="s">
        <v>1948</v>
      </c>
    </row>
    <row r="16832" spans="1:7" ht="14.4">
      <c r="A16832" s="27" t="str">
        <f>VLOOKUP(C16832,'user list'!A:B,2,0)</f>
        <v>ITDD</v>
      </c>
      <c r="B16832" s="172">
        <v>45821.767511574071</v>
      </c>
      <c r="C16832" s="69" t="s">
        <v>219</v>
      </c>
      <c r="D16832" s="69" t="s">
        <v>1937</v>
      </c>
      <c r="E16832" s="69">
        <v>13062025</v>
      </c>
      <c r="F16832" s="69">
        <v>2260</v>
      </c>
      <c r="G16832" s="69" t="s">
        <v>1939</v>
      </c>
    </row>
    <row r="16833" spans="1:7" ht="14.4">
      <c r="A16833" s="27" t="str">
        <f>VLOOKUP(C16833,'user list'!A:B,2,0)</f>
        <v>ITDD</v>
      </c>
      <c r="B16833" s="172">
        <v>45821.767569444448</v>
      </c>
      <c r="C16833" s="69" t="s">
        <v>219</v>
      </c>
      <c r="D16833" s="69" t="s">
        <v>1937</v>
      </c>
      <c r="E16833" s="69">
        <v>13062025</v>
      </c>
      <c r="F16833" s="69">
        <v>2260</v>
      </c>
      <c r="G16833" s="69" t="s">
        <v>1947</v>
      </c>
    </row>
    <row r="16834" spans="1:7" ht="14.4">
      <c r="A16834" s="27" t="str">
        <f>VLOOKUP(C16834,'user list'!A:B,2,0)</f>
        <v>ITDD</v>
      </c>
      <c r="B16834" s="172">
        <v>45821.767569444448</v>
      </c>
      <c r="C16834" s="69" t="s">
        <v>219</v>
      </c>
      <c r="D16834" s="69" t="s">
        <v>1937</v>
      </c>
      <c r="E16834" s="69">
        <v>13062025</v>
      </c>
      <c r="F16834" s="69">
        <v>2260</v>
      </c>
      <c r="G16834" s="69" t="s">
        <v>1948</v>
      </c>
    </row>
    <row r="16835" spans="1:7" ht="14.4">
      <c r="A16835" s="27" t="str">
        <f>VLOOKUP(C16835,'user list'!A:B,2,0)</f>
        <v>ITDD</v>
      </c>
      <c r="B16835" s="172">
        <v>45821.767569444448</v>
      </c>
      <c r="C16835" s="69" t="s">
        <v>219</v>
      </c>
      <c r="D16835" s="69" t="s">
        <v>1937</v>
      </c>
      <c r="E16835" s="69">
        <v>13062025</v>
      </c>
      <c r="F16835" s="69">
        <v>2260</v>
      </c>
      <c r="G16835" s="69" t="s">
        <v>1939</v>
      </c>
    </row>
    <row r="16836" spans="1:7" ht="14.4">
      <c r="A16836" s="27" t="str">
        <f>VLOOKUP(C16836,'user list'!A:B,2,0)</f>
        <v>Admin</v>
      </c>
      <c r="B16836" s="172">
        <v>45821.767569444448</v>
      </c>
      <c r="C16836" s="69" t="s">
        <v>186</v>
      </c>
      <c r="D16836" s="69" t="s">
        <v>1937</v>
      </c>
      <c r="E16836" s="69">
        <v>13062025</v>
      </c>
      <c r="F16836" s="69">
        <v>2260</v>
      </c>
      <c r="G16836" s="69" t="s">
        <v>1948</v>
      </c>
    </row>
    <row r="16837" spans="1:7" ht="14.4">
      <c r="A16837" s="27" t="str">
        <f>VLOOKUP(C16837,'user list'!A:B,2,0)</f>
        <v>ITDD</v>
      </c>
      <c r="B16837" s="172">
        <v>45821.767604166664</v>
      </c>
      <c r="C16837" s="69" t="s">
        <v>219</v>
      </c>
      <c r="D16837" s="69" t="s">
        <v>1937</v>
      </c>
      <c r="E16837" s="69" t="s">
        <v>2784</v>
      </c>
      <c r="F16837" s="69">
        <v>2236</v>
      </c>
      <c r="G16837" s="69" t="s">
        <v>1939</v>
      </c>
    </row>
    <row r="16838" spans="1:7" ht="14.4">
      <c r="A16838" s="27" t="str">
        <f>VLOOKUP(C16838,'user list'!A:B,2,0)</f>
        <v>ITDD</v>
      </c>
      <c r="B16838" s="172">
        <v>45821.767696759256</v>
      </c>
      <c r="C16838" s="69" t="s">
        <v>219</v>
      </c>
      <c r="D16838" s="69" t="s">
        <v>1937</v>
      </c>
      <c r="E16838" s="69" t="s">
        <v>2784</v>
      </c>
      <c r="F16838" s="69">
        <v>2236</v>
      </c>
      <c r="G16838" s="69" t="s">
        <v>1947</v>
      </c>
    </row>
    <row r="16839" spans="1:7" ht="14.4">
      <c r="A16839" s="27" t="str">
        <f>VLOOKUP(C16839,'user list'!A:B,2,0)</f>
        <v>ITDD</v>
      </c>
      <c r="B16839" s="172">
        <v>45821.767696759256</v>
      </c>
      <c r="C16839" s="69" t="s">
        <v>219</v>
      </c>
      <c r="D16839" s="69" t="s">
        <v>1937</v>
      </c>
      <c r="E16839" s="69" t="s">
        <v>2784</v>
      </c>
      <c r="F16839" s="69">
        <v>2236</v>
      </c>
      <c r="G16839" s="69" t="s">
        <v>1948</v>
      </c>
    </row>
    <row r="16840" spans="1:7" ht="14.4">
      <c r="A16840" s="27" t="str">
        <f>VLOOKUP(C16840,'user list'!A:B,2,0)</f>
        <v>ITDD</v>
      </c>
      <c r="B16840" s="172">
        <v>45821.767696759256</v>
      </c>
      <c r="C16840" s="69" t="s">
        <v>219</v>
      </c>
      <c r="D16840" s="69" t="s">
        <v>1937</v>
      </c>
      <c r="E16840" s="69" t="s">
        <v>2784</v>
      </c>
      <c r="F16840" s="69">
        <v>2236</v>
      </c>
      <c r="G16840" s="69" t="s">
        <v>1939</v>
      </c>
    </row>
    <row r="16841" spans="1:7" ht="14.4">
      <c r="A16841" s="27" t="str">
        <f>VLOOKUP(C16841,'user list'!A:B,2,0)</f>
        <v>Admin</v>
      </c>
      <c r="B16841" s="172">
        <v>45821.767708333333</v>
      </c>
      <c r="C16841" s="69" t="s">
        <v>186</v>
      </c>
      <c r="D16841" s="69" t="s">
        <v>1937</v>
      </c>
      <c r="E16841" s="69" t="s">
        <v>2784</v>
      </c>
      <c r="F16841" s="69">
        <v>2236</v>
      </c>
      <c r="G16841" s="69" t="s">
        <v>1948</v>
      </c>
    </row>
    <row r="16842" spans="1:7" ht="14.4">
      <c r="A16842" s="27" t="str">
        <f>VLOOKUP(C16842,'user list'!A:B,2,0)</f>
        <v>ITDD</v>
      </c>
      <c r="B16842" s="172">
        <v>45821.767766203702</v>
      </c>
      <c r="C16842" s="69" t="s">
        <v>219</v>
      </c>
      <c r="D16842" s="69" t="s">
        <v>1937</v>
      </c>
      <c r="E16842" s="69" t="s">
        <v>2042</v>
      </c>
      <c r="F16842" s="69">
        <v>2221</v>
      </c>
      <c r="G16842" s="69" t="s">
        <v>1939</v>
      </c>
    </row>
    <row r="16843" spans="1:7" ht="14.4">
      <c r="A16843" s="27" t="str">
        <f>VLOOKUP(C16843,'user list'!A:B,2,0)</f>
        <v>ITDD</v>
      </c>
      <c r="B16843" s="172">
        <v>45821.767870370371</v>
      </c>
      <c r="C16843" s="69" t="s">
        <v>219</v>
      </c>
      <c r="D16843" s="69" t="s">
        <v>1937</v>
      </c>
      <c r="E16843" s="69" t="s">
        <v>2048</v>
      </c>
      <c r="F16843" s="69">
        <v>2220</v>
      </c>
      <c r="G16843" s="69" t="s">
        <v>1939</v>
      </c>
    </row>
    <row r="16844" spans="1:7" ht="14.4">
      <c r="A16844" s="27" t="str">
        <f>VLOOKUP(C16844,'user list'!A:B,2,0)</f>
        <v>ITDD</v>
      </c>
      <c r="B16844" s="172">
        <v>45821.767951388887</v>
      </c>
      <c r="C16844" s="69" t="s">
        <v>219</v>
      </c>
      <c r="D16844" s="69" t="s">
        <v>1937</v>
      </c>
      <c r="E16844" s="69" t="s">
        <v>2029</v>
      </c>
      <c r="F16844" s="69">
        <v>2208</v>
      </c>
      <c r="G16844" s="69" t="s">
        <v>1939</v>
      </c>
    </row>
    <row r="16845" spans="1:7" ht="14.4">
      <c r="A16845" s="27" t="str">
        <f>VLOOKUP(C16845,'user list'!A:B,2,0)</f>
        <v>ITDD</v>
      </c>
      <c r="B16845" s="172">
        <v>45821.768055555556</v>
      </c>
      <c r="C16845" s="69" t="s">
        <v>219</v>
      </c>
      <c r="D16845" s="69" t="s">
        <v>1937</v>
      </c>
      <c r="E16845" s="69" t="s">
        <v>2829</v>
      </c>
      <c r="F16845" s="69">
        <v>2307</v>
      </c>
      <c r="G16845" s="69" t="s">
        <v>1939</v>
      </c>
    </row>
    <row r="16846" spans="1:7" ht="14.4">
      <c r="A16846" s="27" t="str">
        <f>VLOOKUP(C16846,'user list'!A:B,2,0)</f>
        <v>ITDD</v>
      </c>
      <c r="B16846" s="172">
        <v>45821.768067129633</v>
      </c>
      <c r="C16846" s="69" t="s">
        <v>219</v>
      </c>
      <c r="D16846" s="69" t="s">
        <v>1937</v>
      </c>
      <c r="E16846" s="69">
        <v>13062025</v>
      </c>
      <c r="F16846" s="69">
        <v>2260</v>
      </c>
      <c r="G16846" s="69" t="s">
        <v>1939</v>
      </c>
    </row>
    <row r="16847" spans="1:7" ht="14.4">
      <c r="A16847" s="27" t="str">
        <f>VLOOKUP(C16847,'user list'!A:B,2,0)</f>
        <v>CGSD</v>
      </c>
      <c r="B16847" s="172">
        <v>45822.449525462966</v>
      </c>
      <c r="C16847" s="69" t="s">
        <v>200</v>
      </c>
      <c r="D16847" s="69" t="s">
        <v>1937</v>
      </c>
      <c r="E16847" s="69" t="s">
        <v>1989</v>
      </c>
      <c r="F16847" s="69">
        <v>2199</v>
      </c>
      <c r="G16847" s="69" t="s">
        <v>1947</v>
      </c>
    </row>
    <row r="16848" spans="1:7" ht="14.4">
      <c r="A16848" s="27" t="str">
        <f>VLOOKUP(C16848,'user list'!A:B,2,0)</f>
        <v>CGSD</v>
      </c>
      <c r="B16848" s="172">
        <v>45822.449525462966</v>
      </c>
      <c r="C16848" s="69" t="s">
        <v>200</v>
      </c>
      <c r="D16848" s="69" t="s">
        <v>1937</v>
      </c>
      <c r="E16848" s="69" t="s">
        <v>1989</v>
      </c>
      <c r="F16848" s="69">
        <v>2199</v>
      </c>
      <c r="G16848" s="69" t="s">
        <v>1948</v>
      </c>
    </row>
    <row r="16849" spans="1:7" ht="14.4">
      <c r="A16849" s="27" t="str">
        <f>VLOOKUP(C16849,'user list'!A:B,2,0)</f>
        <v>CGSD</v>
      </c>
      <c r="B16849" s="172">
        <v>45822.449537037035</v>
      </c>
      <c r="C16849" s="69" t="s">
        <v>200</v>
      </c>
      <c r="D16849" s="69" t="s">
        <v>1937</v>
      </c>
      <c r="E16849" s="69" t="s">
        <v>1989</v>
      </c>
      <c r="F16849" s="69">
        <v>2199</v>
      </c>
      <c r="G16849" s="69" t="s">
        <v>1939</v>
      </c>
    </row>
    <row r="16850" spans="1:7" ht="14.4">
      <c r="A16850" s="27" t="str">
        <f>VLOOKUP(C16850,'user list'!A:B,2,0)</f>
        <v>Admin</v>
      </c>
      <c r="B16850" s="172">
        <v>45822.449548611112</v>
      </c>
      <c r="C16850" s="69" t="s">
        <v>186</v>
      </c>
      <c r="D16850" s="69" t="s">
        <v>1937</v>
      </c>
      <c r="E16850" s="69" t="s">
        <v>1989</v>
      </c>
      <c r="F16850" s="69">
        <v>2199</v>
      </c>
      <c r="G16850" s="69" t="s">
        <v>1948</v>
      </c>
    </row>
    <row r="16851" spans="1:7" ht="14.4">
      <c r="A16851" s="27" t="str">
        <f>VLOOKUP(C16851,'user list'!A:B,2,0)</f>
        <v>CGSD</v>
      </c>
      <c r="B16851" s="172">
        <v>45822.450810185182</v>
      </c>
      <c r="C16851" s="69" t="s">
        <v>200</v>
      </c>
      <c r="D16851" s="69" t="s">
        <v>1937</v>
      </c>
      <c r="E16851" s="69" t="s">
        <v>2834</v>
      </c>
      <c r="F16851" s="69">
        <v>2314</v>
      </c>
      <c r="G16851" s="69" t="s">
        <v>1939</v>
      </c>
    </row>
    <row r="16852" spans="1:7" ht="14.4">
      <c r="A16852" s="27" t="str">
        <f>VLOOKUP(C16852,'user list'!A:B,2,0)</f>
        <v>CGSD</v>
      </c>
      <c r="B16852" s="172">
        <v>45822.451354166667</v>
      </c>
      <c r="C16852" s="69" t="s">
        <v>200</v>
      </c>
      <c r="D16852" s="69" t="s">
        <v>1937</v>
      </c>
      <c r="E16852" s="69" t="s">
        <v>2833</v>
      </c>
      <c r="F16852" s="69">
        <v>2313</v>
      </c>
      <c r="G16852" s="69" t="s">
        <v>1939</v>
      </c>
    </row>
    <row r="16853" spans="1:7" ht="14.4">
      <c r="A16853" s="27" t="str">
        <f>VLOOKUP(C16853,'user list'!A:B,2,0)</f>
        <v>CGSD</v>
      </c>
      <c r="B16853" s="172">
        <v>45822.451724537037</v>
      </c>
      <c r="C16853" s="69" t="s">
        <v>200</v>
      </c>
      <c r="D16853" s="69" t="s">
        <v>1937</v>
      </c>
      <c r="E16853" s="69">
        <v>13062025</v>
      </c>
      <c r="F16853" s="69">
        <v>2295</v>
      </c>
      <c r="G16853" s="69" t="s">
        <v>1939</v>
      </c>
    </row>
    <row r="16854" spans="1:7" ht="14.4">
      <c r="A16854" s="27" t="str">
        <f>VLOOKUP(C16854,'user list'!A:B,2,0)</f>
        <v>CGSD</v>
      </c>
      <c r="B16854" s="172">
        <v>45822.45175925926</v>
      </c>
      <c r="C16854" s="69" t="s">
        <v>200</v>
      </c>
      <c r="D16854" s="69" t="s">
        <v>1937</v>
      </c>
      <c r="E16854" s="69" t="s">
        <v>2802</v>
      </c>
      <c r="F16854" s="69">
        <v>2263</v>
      </c>
      <c r="G16854" s="69" t="s">
        <v>1939</v>
      </c>
    </row>
    <row r="16855" spans="1:7" ht="14.4">
      <c r="A16855" s="27" t="str">
        <f>VLOOKUP(C16855,'user list'!A:B,2,0)</f>
        <v>CAD</v>
      </c>
      <c r="B16855" s="172">
        <v>45822.552835648145</v>
      </c>
      <c r="C16855" s="69" t="s">
        <v>196</v>
      </c>
      <c r="D16855" s="69" t="s">
        <v>1937</v>
      </c>
      <c r="E16855" s="69" t="s">
        <v>2787</v>
      </c>
      <c r="F16855" s="69">
        <v>2241</v>
      </c>
      <c r="G16855" s="69" t="s">
        <v>2441</v>
      </c>
    </row>
    <row r="16856" spans="1:7" ht="14.4">
      <c r="A16856" s="27" t="str">
        <f>VLOOKUP(C16856,'user list'!A:B,2,0)</f>
        <v>CAD</v>
      </c>
      <c r="B16856" s="172">
        <v>45822.552858796298</v>
      </c>
      <c r="C16856" s="69" t="s">
        <v>196</v>
      </c>
      <c r="D16856" s="69" t="s">
        <v>1937</v>
      </c>
      <c r="E16856" s="69" t="s">
        <v>2807</v>
      </c>
      <c r="F16856" s="69">
        <v>2269</v>
      </c>
      <c r="G16856" s="69" t="s">
        <v>2441</v>
      </c>
    </row>
    <row r="16857" spans="1:7" ht="14.4">
      <c r="A16857" s="27" t="str">
        <f>VLOOKUP(C16857,'user list'!A:B,2,0)</f>
        <v>CAD</v>
      </c>
      <c r="B16857" s="172">
        <v>45822.552905092591</v>
      </c>
      <c r="C16857" s="69" t="s">
        <v>196</v>
      </c>
      <c r="D16857" s="69" t="s">
        <v>1937</v>
      </c>
      <c r="E16857" s="69" t="s">
        <v>2812</v>
      </c>
      <c r="F16857" s="69">
        <v>2280</v>
      </c>
      <c r="G16857" s="69" t="s">
        <v>2441</v>
      </c>
    </row>
    <row r="16858" spans="1:7" ht="14.4">
      <c r="A16858" s="27" t="str">
        <f>VLOOKUP(C16858,'user list'!A:B,2,0)</f>
        <v>CAD</v>
      </c>
      <c r="B16858" s="172">
        <v>45822.552951388891</v>
      </c>
      <c r="C16858" s="69" t="s">
        <v>196</v>
      </c>
      <c r="D16858" s="69" t="s">
        <v>1937</v>
      </c>
      <c r="E16858" s="69" t="s">
        <v>2813</v>
      </c>
      <c r="F16858" s="69">
        <v>2285</v>
      </c>
      <c r="G16858" s="69" t="s">
        <v>2441</v>
      </c>
    </row>
    <row r="16859" spans="1:7" ht="14.4">
      <c r="A16859" s="27" t="str">
        <f>VLOOKUP(C16859,'user list'!A:B,2,0)</f>
        <v>CAD</v>
      </c>
      <c r="B16859" s="172">
        <v>45822.552986111114</v>
      </c>
      <c r="C16859" s="69" t="s">
        <v>196</v>
      </c>
      <c r="D16859" s="69" t="s">
        <v>1937</v>
      </c>
      <c r="E16859" s="69" t="s">
        <v>2814</v>
      </c>
      <c r="F16859" s="69">
        <v>2286</v>
      </c>
      <c r="G16859" s="69" t="s">
        <v>2441</v>
      </c>
    </row>
    <row r="16860" spans="1:7" ht="14.4">
      <c r="A16860" s="27" t="str">
        <f>VLOOKUP(C16860,'user list'!A:B,2,0)</f>
        <v>CAD</v>
      </c>
      <c r="B16860" s="172">
        <v>45822.553032407406</v>
      </c>
      <c r="C16860" s="69" t="s">
        <v>196</v>
      </c>
      <c r="D16860" s="69" t="s">
        <v>1937</v>
      </c>
      <c r="E16860" s="69" t="s">
        <v>2815</v>
      </c>
      <c r="F16860" s="69">
        <v>2287</v>
      </c>
      <c r="G16860" s="69" t="s">
        <v>2441</v>
      </c>
    </row>
    <row r="16861" spans="1:7" ht="14.4">
      <c r="A16861" s="27" t="str">
        <f>VLOOKUP(C16861,'user list'!A:B,2,0)</f>
        <v>CAD</v>
      </c>
      <c r="B16861" s="172">
        <v>45822.553067129629</v>
      </c>
      <c r="C16861" s="69" t="s">
        <v>196</v>
      </c>
      <c r="D16861" s="69" t="s">
        <v>1937</v>
      </c>
      <c r="E16861" s="69" t="s">
        <v>2816</v>
      </c>
      <c r="F16861" s="69">
        <v>2289</v>
      </c>
      <c r="G16861" s="69" t="s">
        <v>2441</v>
      </c>
    </row>
    <row r="16862" spans="1:7" ht="14.4">
      <c r="A16862" s="27" t="str">
        <f>VLOOKUP(C16862,'user list'!A:B,2,0)</f>
        <v>CAD</v>
      </c>
      <c r="B16862" s="172">
        <v>45822.553101851852</v>
      </c>
      <c r="C16862" s="69" t="s">
        <v>196</v>
      </c>
      <c r="D16862" s="69" t="s">
        <v>1937</v>
      </c>
      <c r="E16862" s="69" t="s">
        <v>2821</v>
      </c>
      <c r="F16862" s="69">
        <v>2299</v>
      </c>
      <c r="G16862" s="69" t="s">
        <v>2441</v>
      </c>
    </row>
    <row r="16863" spans="1:7" ht="14.4">
      <c r="A16863" s="27" t="str">
        <f>VLOOKUP(C16863,'user list'!A:B,2,0)</f>
        <v>CAD</v>
      </c>
      <c r="B16863" s="172">
        <v>45822.55678240741</v>
      </c>
      <c r="C16863" s="69" t="s">
        <v>196</v>
      </c>
      <c r="D16863" s="69" t="s">
        <v>1937</v>
      </c>
      <c r="E16863" s="69" t="s">
        <v>2821</v>
      </c>
      <c r="F16863" s="69">
        <v>2299</v>
      </c>
      <c r="G16863" s="69" t="s">
        <v>2441</v>
      </c>
    </row>
    <row r="16864" spans="1:7" ht="14.4">
      <c r="A16864" s="27" t="str">
        <f>VLOOKUP(C16864,'user list'!A:B,2,0)</f>
        <v>CAD</v>
      </c>
      <c r="B16864" s="172">
        <v>45822.556828703702</v>
      </c>
      <c r="C16864" s="69" t="s">
        <v>196</v>
      </c>
      <c r="D16864" s="69" t="s">
        <v>1937</v>
      </c>
      <c r="E16864" s="69" t="s">
        <v>2816</v>
      </c>
      <c r="F16864" s="69">
        <v>2289</v>
      </c>
      <c r="G16864" s="69" t="s">
        <v>2441</v>
      </c>
    </row>
    <row r="16865" spans="1:7" ht="14.4">
      <c r="A16865" s="27" t="str">
        <f>VLOOKUP(C16865,'user list'!A:B,2,0)</f>
        <v>CAD</v>
      </c>
      <c r="B16865" s="172">
        <v>45822.556863425925</v>
      </c>
      <c r="C16865" s="69" t="s">
        <v>196</v>
      </c>
      <c r="D16865" s="69" t="s">
        <v>1937</v>
      </c>
      <c r="E16865" s="69" t="s">
        <v>2815</v>
      </c>
      <c r="F16865" s="69">
        <v>2287</v>
      </c>
      <c r="G16865" s="69" t="s">
        <v>2441</v>
      </c>
    </row>
    <row r="16866" spans="1:7" ht="14.4">
      <c r="A16866" s="27" t="str">
        <f>VLOOKUP(C16866,'user list'!A:B,2,0)</f>
        <v>CAD</v>
      </c>
      <c r="B16866" s="172">
        <v>45822.556921296295</v>
      </c>
      <c r="C16866" s="69" t="s">
        <v>196</v>
      </c>
      <c r="D16866" s="69" t="s">
        <v>1937</v>
      </c>
      <c r="E16866" s="69" t="s">
        <v>2814</v>
      </c>
      <c r="F16866" s="69">
        <v>2286</v>
      </c>
      <c r="G16866" s="69" t="s">
        <v>2441</v>
      </c>
    </row>
    <row r="16867" spans="1:7" ht="14.4">
      <c r="A16867" s="27" t="str">
        <f>VLOOKUP(C16867,'user list'!A:B,2,0)</f>
        <v>CAD</v>
      </c>
      <c r="B16867" s="172">
        <v>45822.556956018518</v>
      </c>
      <c r="C16867" s="69" t="s">
        <v>196</v>
      </c>
      <c r="D16867" s="69" t="s">
        <v>1937</v>
      </c>
      <c r="E16867" s="69" t="s">
        <v>2813</v>
      </c>
      <c r="F16867" s="69">
        <v>2285</v>
      </c>
      <c r="G16867" s="69" t="s">
        <v>2441</v>
      </c>
    </row>
    <row r="16868" spans="1:7" ht="14.4">
      <c r="A16868" s="27" t="str">
        <f>VLOOKUP(C16868,'user list'!A:B,2,0)</f>
        <v>CAD</v>
      </c>
      <c r="B16868" s="172">
        <v>45822.556990740741</v>
      </c>
      <c r="C16868" s="69" t="s">
        <v>196</v>
      </c>
      <c r="D16868" s="69" t="s">
        <v>1937</v>
      </c>
      <c r="E16868" s="69" t="s">
        <v>2812</v>
      </c>
      <c r="F16868" s="69">
        <v>2280</v>
      </c>
      <c r="G16868" s="69" t="s">
        <v>2441</v>
      </c>
    </row>
    <row r="16869" spans="1:7" ht="14.4">
      <c r="A16869" s="27" t="str">
        <f>VLOOKUP(C16869,'user list'!A:B,2,0)</f>
        <v>CAD</v>
      </c>
      <c r="B16869" s="172">
        <v>45822.557037037041</v>
      </c>
      <c r="C16869" s="69" t="s">
        <v>196</v>
      </c>
      <c r="D16869" s="69" t="s">
        <v>1937</v>
      </c>
      <c r="E16869" s="69" t="s">
        <v>2807</v>
      </c>
      <c r="F16869" s="69">
        <v>2269</v>
      </c>
      <c r="G16869" s="69" t="s">
        <v>2441</v>
      </c>
    </row>
    <row r="16870" spans="1:7" ht="14.4">
      <c r="A16870" s="27" t="str">
        <f>VLOOKUP(C16870,'user list'!A:B,2,0)</f>
        <v>CAD</v>
      </c>
      <c r="B16870" s="172">
        <v>45822.557083333333</v>
      </c>
      <c r="C16870" s="69" t="s">
        <v>196</v>
      </c>
      <c r="D16870" s="69" t="s">
        <v>1937</v>
      </c>
      <c r="E16870" s="69" t="s">
        <v>2787</v>
      </c>
      <c r="F16870" s="69">
        <v>2241</v>
      </c>
      <c r="G16870" s="69" t="s">
        <v>2441</v>
      </c>
    </row>
    <row r="16871" spans="1:7" ht="14.4">
      <c r="A16871" s="27" t="str">
        <f>VLOOKUP(C16871,'user list'!A:B,2,0)</f>
        <v>CAD</v>
      </c>
      <c r="B16871" s="172">
        <v>45822.557268518518</v>
      </c>
      <c r="C16871" s="69" t="s">
        <v>196</v>
      </c>
      <c r="D16871" s="69" t="s">
        <v>1937</v>
      </c>
      <c r="E16871" s="69" t="s">
        <v>2787</v>
      </c>
      <c r="F16871" s="69">
        <v>2241</v>
      </c>
      <c r="G16871" s="69" t="s">
        <v>1939</v>
      </c>
    </row>
    <row r="16872" spans="1:7" ht="14.4">
      <c r="A16872" s="27" t="str">
        <f>VLOOKUP(C16872,'user list'!A:B,2,0)</f>
        <v>CAD</v>
      </c>
      <c r="B16872" s="172">
        <v>45822.565752314818</v>
      </c>
      <c r="C16872" s="69" t="s">
        <v>196</v>
      </c>
      <c r="D16872" s="69" t="s">
        <v>1937</v>
      </c>
      <c r="E16872" s="69" t="s">
        <v>2787</v>
      </c>
      <c r="F16872" s="69">
        <v>2241</v>
      </c>
      <c r="G16872" s="69" t="s">
        <v>2441</v>
      </c>
    </row>
    <row r="16873" spans="1:7" ht="14.4">
      <c r="A16873" s="27" t="str">
        <f>VLOOKUP(C16873,'user list'!A:B,2,0)</f>
        <v>CAD</v>
      </c>
      <c r="B16873" s="172">
        <v>45822.565949074073</v>
      </c>
      <c r="C16873" s="69" t="s">
        <v>196</v>
      </c>
      <c r="D16873" s="69" t="s">
        <v>1937</v>
      </c>
      <c r="E16873" s="69" t="s">
        <v>2787</v>
      </c>
      <c r="F16873" s="69">
        <v>2241</v>
      </c>
      <c r="G16873" s="69" t="s">
        <v>2441</v>
      </c>
    </row>
    <row r="16874" spans="1:7" ht="14.4">
      <c r="A16874" s="27" t="str">
        <f>VLOOKUP(C16874,'user list'!A:B,2,0)</f>
        <v>CAD</v>
      </c>
      <c r="B16874" s="172">
        <v>45822.565995370373</v>
      </c>
      <c r="C16874" s="69" t="s">
        <v>196</v>
      </c>
      <c r="D16874" s="69" t="s">
        <v>1937</v>
      </c>
      <c r="E16874" s="69" t="s">
        <v>2807</v>
      </c>
      <c r="F16874" s="69">
        <v>2269</v>
      </c>
      <c r="G16874" s="69" t="s">
        <v>2441</v>
      </c>
    </row>
    <row r="16875" spans="1:7" ht="14.4">
      <c r="A16875" s="27" t="str">
        <f>VLOOKUP(C16875,'user list'!A:B,2,0)</f>
        <v>CAD</v>
      </c>
      <c r="B16875" s="172">
        <v>45822.566030092596</v>
      </c>
      <c r="C16875" s="69" t="s">
        <v>196</v>
      </c>
      <c r="D16875" s="69" t="s">
        <v>1937</v>
      </c>
      <c r="E16875" s="69" t="s">
        <v>2812</v>
      </c>
      <c r="F16875" s="69">
        <v>2280</v>
      </c>
      <c r="G16875" s="69" t="s">
        <v>2441</v>
      </c>
    </row>
    <row r="16876" spans="1:7" ht="14.4">
      <c r="A16876" s="27" t="str">
        <f>VLOOKUP(C16876,'user list'!A:B,2,0)</f>
        <v>CAD</v>
      </c>
      <c r="B16876" s="172">
        <v>45822.566064814811</v>
      </c>
      <c r="C16876" s="69" t="s">
        <v>196</v>
      </c>
      <c r="D16876" s="69" t="s">
        <v>1937</v>
      </c>
      <c r="E16876" s="69" t="s">
        <v>2813</v>
      </c>
      <c r="F16876" s="69">
        <v>2285</v>
      </c>
      <c r="G16876" s="69" t="s">
        <v>2441</v>
      </c>
    </row>
    <row r="16877" spans="1:7" ht="14.4">
      <c r="A16877" s="27" t="str">
        <f>VLOOKUP(C16877,'user list'!A:B,2,0)</f>
        <v>CAD</v>
      </c>
      <c r="B16877" s="172">
        <v>45822.566111111111</v>
      </c>
      <c r="C16877" s="69" t="s">
        <v>196</v>
      </c>
      <c r="D16877" s="69" t="s">
        <v>1937</v>
      </c>
      <c r="E16877" s="69" t="s">
        <v>2814</v>
      </c>
      <c r="F16877" s="69">
        <v>2286</v>
      </c>
      <c r="G16877" s="69" t="s">
        <v>2441</v>
      </c>
    </row>
    <row r="16878" spans="1:7" ht="14.4">
      <c r="A16878" s="27" t="str">
        <f>VLOOKUP(C16878,'user list'!A:B,2,0)</f>
        <v>CAD</v>
      </c>
      <c r="B16878" s="172">
        <v>45822.566168981481</v>
      </c>
      <c r="C16878" s="69" t="s">
        <v>196</v>
      </c>
      <c r="D16878" s="69" t="s">
        <v>1937</v>
      </c>
      <c r="E16878" s="69" t="s">
        <v>2815</v>
      </c>
      <c r="F16878" s="69">
        <v>2287</v>
      </c>
      <c r="G16878" s="69" t="s">
        <v>2441</v>
      </c>
    </row>
    <row r="16879" spans="1:7" ht="14.4">
      <c r="A16879" s="27" t="str">
        <f>VLOOKUP(C16879,'user list'!A:B,2,0)</f>
        <v>CAD</v>
      </c>
      <c r="B16879" s="172">
        <v>45822.566203703704</v>
      </c>
      <c r="C16879" s="69" t="s">
        <v>196</v>
      </c>
      <c r="D16879" s="69" t="s">
        <v>1937</v>
      </c>
      <c r="E16879" s="69" t="s">
        <v>2816</v>
      </c>
      <c r="F16879" s="69">
        <v>2289</v>
      </c>
      <c r="G16879" s="69" t="s">
        <v>2441</v>
      </c>
    </row>
    <row r="16880" spans="1:7" ht="14.4">
      <c r="A16880" s="27" t="str">
        <f>VLOOKUP(C16880,'user list'!A:B,2,0)</f>
        <v>CAD</v>
      </c>
      <c r="B16880" s="172">
        <v>45822.566250000003</v>
      </c>
      <c r="C16880" s="69" t="s">
        <v>196</v>
      </c>
      <c r="D16880" s="69" t="s">
        <v>1937</v>
      </c>
      <c r="E16880" s="69" t="s">
        <v>2821</v>
      </c>
      <c r="F16880" s="69">
        <v>2299</v>
      </c>
      <c r="G16880" s="69" t="s">
        <v>2441</v>
      </c>
    </row>
    <row r="16881" spans="1:7" ht="14.4">
      <c r="A16881" s="27" t="str">
        <f>VLOOKUP(C16881,'user list'!A:B,2,0)</f>
        <v>CAD</v>
      </c>
      <c r="B16881" s="172">
        <v>45822.570729166669</v>
      </c>
      <c r="C16881" s="69" t="s">
        <v>196</v>
      </c>
      <c r="D16881" s="69" t="s">
        <v>1937</v>
      </c>
      <c r="E16881" s="69" t="s">
        <v>2787</v>
      </c>
      <c r="F16881" s="69">
        <v>2241</v>
      </c>
      <c r="G16881" s="69" t="s">
        <v>1939</v>
      </c>
    </row>
    <row r="16882" spans="1:7" ht="14.4">
      <c r="A16882" s="27" t="str">
        <f>VLOOKUP(C16882,'user list'!A:B,2,0)</f>
        <v>CAD</v>
      </c>
      <c r="B16882" s="172">
        <v>45822.571550925924</v>
      </c>
      <c r="C16882" s="69" t="s">
        <v>196</v>
      </c>
      <c r="D16882" s="69" t="s">
        <v>1937</v>
      </c>
      <c r="E16882" s="69" t="s">
        <v>2787</v>
      </c>
      <c r="F16882" s="69">
        <v>2241</v>
      </c>
      <c r="G16882" s="69" t="s">
        <v>1939</v>
      </c>
    </row>
    <row r="16883" spans="1:7" ht="14.4">
      <c r="A16883" s="27" t="str">
        <f>VLOOKUP(C16883,'user list'!A:B,2,0)</f>
        <v>CAD</v>
      </c>
      <c r="B16883" s="172">
        <v>45822.571608796294</v>
      </c>
      <c r="C16883" s="69" t="s">
        <v>196</v>
      </c>
      <c r="D16883" s="69" t="s">
        <v>1937</v>
      </c>
      <c r="E16883" s="69" t="s">
        <v>2787</v>
      </c>
      <c r="F16883" s="69">
        <v>2241</v>
      </c>
      <c r="G16883" s="69" t="s">
        <v>2441</v>
      </c>
    </row>
    <row r="16884" spans="1:7" ht="14.4">
      <c r="A16884" s="27" t="str">
        <f>VLOOKUP(C16884,'user list'!A:B,2,0)</f>
        <v>CAD</v>
      </c>
      <c r="B16884" s="172">
        <v>45822.577557870369</v>
      </c>
      <c r="C16884" s="69" t="s">
        <v>196</v>
      </c>
      <c r="D16884" s="69" t="s">
        <v>1937</v>
      </c>
      <c r="E16884" s="69" t="s">
        <v>2807</v>
      </c>
      <c r="F16884" s="69">
        <v>2269</v>
      </c>
      <c r="G16884" s="69" t="s">
        <v>1939</v>
      </c>
    </row>
    <row r="16885" spans="1:7" ht="14.4">
      <c r="A16885" s="27" t="str">
        <f>VLOOKUP(C16885,'user list'!A:B,2,0)</f>
        <v>CAD</v>
      </c>
      <c r="B16885" s="172">
        <v>45822.577731481484</v>
      </c>
      <c r="C16885" s="69" t="s">
        <v>196</v>
      </c>
      <c r="D16885" s="69" t="s">
        <v>1937</v>
      </c>
      <c r="E16885" s="69" t="s">
        <v>2812</v>
      </c>
      <c r="F16885" s="69">
        <v>2280</v>
      </c>
      <c r="G16885" s="69" t="s">
        <v>1939</v>
      </c>
    </row>
    <row r="16886" spans="1:7" ht="14.4">
      <c r="A16886" s="27" t="str">
        <f>VLOOKUP(C16886,'user list'!A:B,2,0)</f>
        <v>CAD</v>
      </c>
      <c r="B16886" s="172">
        <v>45822.5778587963</v>
      </c>
      <c r="C16886" s="69" t="s">
        <v>196</v>
      </c>
      <c r="D16886" s="69" t="s">
        <v>1937</v>
      </c>
      <c r="E16886" s="69" t="s">
        <v>2813</v>
      </c>
      <c r="F16886" s="69">
        <v>2285</v>
      </c>
      <c r="G16886" s="69" t="s">
        <v>1939</v>
      </c>
    </row>
    <row r="16887" spans="1:7" ht="14.4">
      <c r="A16887" s="27" t="str">
        <f>VLOOKUP(C16887,'user list'!A:B,2,0)</f>
        <v>CAD</v>
      </c>
      <c r="B16887" s="172">
        <v>45822.577939814815</v>
      </c>
      <c r="C16887" s="69" t="s">
        <v>196</v>
      </c>
      <c r="D16887" s="69" t="s">
        <v>1937</v>
      </c>
      <c r="E16887" s="69" t="s">
        <v>2814</v>
      </c>
      <c r="F16887" s="69">
        <v>2286</v>
      </c>
      <c r="G16887" s="69" t="s">
        <v>1939</v>
      </c>
    </row>
    <row r="16888" spans="1:7" ht="14.4">
      <c r="A16888" s="27" t="str">
        <f>VLOOKUP(C16888,'user list'!A:B,2,0)</f>
        <v>CAD</v>
      </c>
      <c r="B16888" s="172">
        <v>45822.577986111108</v>
      </c>
      <c r="C16888" s="69" t="s">
        <v>196</v>
      </c>
      <c r="D16888" s="69" t="s">
        <v>1937</v>
      </c>
      <c r="E16888" s="69" t="s">
        <v>2815</v>
      </c>
      <c r="F16888" s="69">
        <v>2287</v>
      </c>
      <c r="G16888" s="69" t="s">
        <v>1939</v>
      </c>
    </row>
    <row r="16889" spans="1:7" ht="14.4">
      <c r="A16889" s="27" t="str">
        <f>VLOOKUP(C16889,'user list'!A:B,2,0)</f>
        <v>CAD</v>
      </c>
      <c r="B16889" s="172">
        <v>45822.578055555554</v>
      </c>
      <c r="C16889" s="69" t="s">
        <v>196</v>
      </c>
      <c r="D16889" s="69" t="s">
        <v>1937</v>
      </c>
      <c r="E16889" s="69" t="s">
        <v>2813</v>
      </c>
      <c r="F16889" s="69">
        <v>2285</v>
      </c>
      <c r="G16889" s="69" t="s">
        <v>1939</v>
      </c>
    </row>
    <row r="16890" spans="1:7" ht="14.4">
      <c r="A16890" s="27" t="str">
        <f>VLOOKUP(C16890,'user list'!A:B,2,0)</f>
        <v>CAD</v>
      </c>
      <c r="B16890" s="172">
        <v>45822.5780787037</v>
      </c>
      <c r="C16890" s="69" t="s">
        <v>196</v>
      </c>
      <c r="D16890" s="69" t="s">
        <v>1937</v>
      </c>
      <c r="E16890" s="69" t="s">
        <v>2814</v>
      </c>
      <c r="F16890" s="69">
        <v>2286</v>
      </c>
      <c r="G16890" s="69" t="s">
        <v>1939</v>
      </c>
    </row>
    <row r="16891" spans="1:7" ht="14.4">
      <c r="A16891" s="27" t="str">
        <f>VLOOKUP(C16891,'user list'!A:B,2,0)</f>
        <v>CAD</v>
      </c>
      <c r="B16891" s="172">
        <v>45822.578125</v>
      </c>
      <c r="C16891" s="69" t="s">
        <v>196</v>
      </c>
      <c r="D16891" s="69" t="s">
        <v>1937</v>
      </c>
      <c r="E16891" s="69" t="s">
        <v>2815</v>
      </c>
      <c r="F16891" s="69">
        <v>2287</v>
      </c>
      <c r="G16891" s="69" t="s">
        <v>1939</v>
      </c>
    </row>
    <row r="16892" spans="1:7" ht="14.4">
      <c r="A16892" s="27" t="str">
        <f>VLOOKUP(C16892,'user list'!A:B,2,0)</f>
        <v>CAD</v>
      </c>
      <c r="B16892" s="172">
        <v>45822.578229166669</v>
      </c>
      <c r="C16892" s="69" t="s">
        <v>196</v>
      </c>
      <c r="D16892" s="69" t="s">
        <v>1937</v>
      </c>
      <c r="E16892" s="69" t="s">
        <v>2816</v>
      </c>
      <c r="F16892" s="69">
        <v>2289</v>
      </c>
      <c r="G16892" s="69" t="s">
        <v>1939</v>
      </c>
    </row>
    <row r="16893" spans="1:7" ht="14.4">
      <c r="A16893" s="27" t="str">
        <f>VLOOKUP(C16893,'user list'!A:B,2,0)</f>
        <v>CAD</v>
      </c>
      <c r="B16893" s="172">
        <v>45822.578449074077</v>
      </c>
      <c r="C16893" s="69" t="s">
        <v>196</v>
      </c>
      <c r="D16893" s="69" t="s">
        <v>1937</v>
      </c>
      <c r="E16893" s="69" t="s">
        <v>2821</v>
      </c>
      <c r="F16893" s="69">
        <v>2299</v>
      </c>
      <c r="G16893" s="69" t="s">
        <v>1939</v>
      </c>
    </row>
    <row r="16894" spans="1:7" ht="14.4">
      <c r="A16894" s="27" t="str">
        <f>VLOOKUP(C16894,'user list'!A:B,2,0)</f>
        <v>CAD</v>
      </c>
      <c r="B16894" s="172">
        <v>45822.579664351855</v>
      </c>
      <c r="C16894" s="69" t="s">
        <v>196</v>
      </c>
      <c r="D16894" s="69" t="s">
        <v>1937</v>
      </c>
      <c r="E16894" s="69" t="s">
        <v>2813</v>
      </c>
      <c r="F16894" s="69">
        <v>2285</v>
      </c>
      <c r="G16894" s="69" t="s">
        <v>1939</v>
      </c>
    </row>
    <row r="16895" spans="1:7" ht="14.4">
      <c r="A16895" s="27" t="str">
        <f>VLOOKUP(C16895,'user list'!A:B,2,0)</f>
        <v>CAD</v>
      </c>
      <c r="B16895" s="172">
        <v>45822.579710648148</v>
      </c>
      <c r="C16895" s="69" t="s">
        <v>196</v>
      </c>
      <c r="D16895" s="69" t="s">
        <v>1937</v>
      </c>
      <c r="E16895" s="69" t="s">
        <v>2814</v>
      </c>
      <c r="F16895" s="69">
        <v>2286</v>
      </c>
      <c r="G16895" s="69" t="s">
        <v>1939</v>
      </c>
    </row>
    <row r="16896" spans="1:7" ht="14.4">
      <c r="A16896" s="27" t="str">
        <f>VLOOKUP(C16896,'user list'!A:B,2,0)</f>
        <v>CAD</v>
      </c>
      <c r="B16896" s="172">
        <v>45822.579722222225</v>
      </c>
      <c r="C16896" s="69" t="s">
        <v>196</v>
      </c>
      <c r="D16896" s="69" t="s">
        <v>1937</v>
      </c>
      <c r="E16896" s="69" t="s">
        <v>2815</v>
      </c>
      <c r="F16896" s="69">
        <v>2287</v>
      </c>
      <c r="G16896" s="69" t="s">
        <v>1939</v>
      </c>
    </row>
    <row r="16897" spans="1:7" ht="14.4">
      <c r="A16897" s="27" t="str">
        <f>VLOOKUP(C16897,'user list'!A:B,2,0)</f>
        <v>CAD</v>
      </c>
      <c r="B16897" s="172">
        <v>45822.579768518517</v>
      </c>
      <c r="C16897" s="69" t="s">
        <v>196</v>
      </c>
      <c r="D16897" s="69" t="s">
        <v>1937</v>
      </c>
      <c r="E16897" s="69" t="s">
        <v>2816</v>
      </c>
      <c r="F16897" s="69">
        <v>2289</v>
      </c>
      <c r="G16897" s="69" t="s">
        <v>1939</v>
      </c>
    </row>
    <row r="16898" spans="1:7" ht="14.4">
      <c r="A16898" s="27" t="str">
        <f>VLOOKUP(C16898,'user list'!A:B,2,0)</f>
        <v>CAD</v>
      </c>
      <c r="B16898" s="172">
        <v>45822.580335648148</v>
      </c>
      <c r="C16898" s="69" t="s">
        <v>196</v>
      </c>
      <c r="D16898" s="69" t="s">
        <v>1937</v>
      </c>
      <c r="E16898" s="69" t="s">
        <v>2813</v>
      </c>
      <c r="F16898" s="69">
        <v>2285</v>
      </c>
      <c r="G16898" s="69" t="s">
        <v>1939</v>
      </c>
    </row>
    <row r="16899" spans="1:7" ht="14.4">
      <c r="A16899" s="27" t="str">
        <f>VLOOKUP(C16899,'user list'!A:B,2,0)</f>
        <v>CAD</v>
      </c>
      <c r="B16899" s="172">
        <v>45822.58085648148</v>
      </c>
      <c r="C16899" s="69" t="s">
        <v>196</v>
      </c>
      <c r="D16899" s="69" t="s">
        <v>1937</v>
      </c>
      <c r="E16899" s="69" t="s">
        <v>2814</v>
      </c>
      <c r="F16899" s="69">
        <v>2286</v>
      </c>
      <c r="G16899" s="69" t="s">
        <v>1939</v>
      </c>
    </row>
    <row r="16900" spans="1:7" ht="14.4">
      <c r="A16900" s="27" t="str">
        <f>VLOOKUP(C16900,'user list'!A:B,2,0)</f>
        <v>CAD</v>
      </c>
      <c r="B16900" s="172">
        <v>45822.581006944441</v>
      </c>
      <c r="C16900" s="69" t="s">
        <v>196</v>
      </c>
      <c r="D16900" s="69" t="s">
        <v>1937</v>
      </c>
      <c r="E16900" s="69" t="s">
        <v>2813</v>
      </c>
      <c r="F16900" s="69">
        <v>2285</v>
      </c>
      <c r="G16900" s="69" t="s">
        <v>1939</v>
      </c>
    </row>
    <row r="16901" spans="1:7" ht="14.4">
      <c r="A16901" s="27" t="str">
        <f>VLOOKUP(C16901,'user list'!A:B,2,0)</f>
        <v>CAD</v>
      </c>
      <c r="B16901" s="172">
        <v>45822.581238425926</v>
      </c>
      <c r="C16901" s="69" t="s">
        <v>196</v>
      </c>
      <c r="D16901" s="69" t="s">
        <v>1937</v>
      </c>
      <c r="E16901" s="69" t="s">
        <v>2816</v>
      </c>
      <c r="F16901" s="69">
        <v>2289</v>
      </c>
      <c r="G16901" s="69" t="s">
        <v>1939</v>
      </c>
    </row>
    <row r="16902" spans="1:7" ht="14.4">
      <c r="A16902" s="27" t="str">
        <f>VLOOKUP(C16902,'user list'!A:B,2,0)</f>
        <v>CAD</v>
      </c>
      <c r="B16902" s="172">
        <v>45822.6096875</v>
      </c>
      <c r="C16902" s="69" t="s">
        <v>196</v>
      </c>
      <c r="D16902" s="69" t="s">
        <v>1937</v>
      </c>
      <c r="E16902" s="69" t="s">
        <v>2787</v>
      </c>
      <c r="F16902" s="69">
        <v>2241</v>
      </c>
      <c r="G16902" s="69" t="s">
        <v>1939</v>
      </c>
    </row>
    <row r="16903" spans="1:7" ht="14.4">
      <c r="A16903" s="27" t="str">
        <f>VLOOKUP(C16903,'user list'!A:B,2,0)</f>
        <v>CAD</v>
      </c>
      <c r="B16903" s="172">
        <v>45822.610717592594</v>
      </c>
      <c r="C16903" s="69" t="s">
        <v>196</v>
      </c>
      <c r="D16903" s="69" t="s">
        <v>1937</v>
      </c>
      <c r="E16903" s="69" t="s">
        <v>2787</v>
      </c>
      <c r="F16903" s="69">
        <v>2241</v>
      </c>
      <c r="G16903" s="69" t="s">
        <v>1947</v>
      </c>
    </row>
    <row r="16904" spans="1:7" ht="14.4">
      <c r="A16904" s="27" t="str">
        <f>VLOOKUP(C16904,'user list'!A:B,2,0)</f>
        <v>CAD</v>
      </c>
      <c r="B16904" s="172">
        <v>45822.610717592594</v>
      </c>
      <c r="C16904" s="69" t="s">
        <v>196</v>
      </c>
      <c r="D16904" s="69" t="s">
        <v>1937</v>
      </c>
      <c r="E16904" s="69" t="s">
        <v>2787</v>
      </c>
      <c r="F16904" s="69">
        <v>2241</v>
      </c>
      <c r="G16904" s="69" t="s">
        <v>1948</v>
      </c>
    </row>
    <row r="16905" spans="1:7" ht="14.4">
      <c r="A16905" s="27" t="str">
        <f>VLOOKUP(C16905,'user list'!A:B,2,0)</f>
        <v>CAD</v>
      </c>
      <c r="B16905" s="172">
        <v>45822.610717592594</v>
      </c>
      <c r="C16905" s="69" t="s">
        <v>196</v>
      </c>
      <c r="D16905" s="69" t="s">
        <v>1937</v>
      </c>
      <c r="E16905" s="69" t="s">
        <v>2787</v>
      </c>
      <c r="F16905" s="69">
        <v>2241</v>
      </c>
      <c r="G16905" s="69" t="s">
        <v>1939</v>
      </c>
    </row>
    <row r="16906" spans="1:7" ht="14.4">
      <c r="A16906" s="27" t="str">
        <f>VLOOKUP(C16906,'user list'!A:B,2,0)</f>
        <v>Admin</v>
      </c>
      <c r="B16906" s="172">
        <v>45822.61074074074</v>
      </c>
      <c r="C16906" s="69" t="s">
        <v>186</v>
      </c>
      <c r="D16906" s="69" t="s">
        <v>1937</v>
      </c>
      <c r="E16906" s="69" t="s">
        <v>2787</v>
      </c>
      <c r="F16906" s="69">
        <v>2241</v>
      </c>
      <c r="G16906" s="69" t="s">
        <v>1948</v>
      </c>
    </row>
    <row r="16907" spans="1:7" ht="14.4">
      <c r="A16907" s="27" t="str">
        <f>VLOOKUP(C16907,'user list'!A:B,2,0)</f>
        <v>CAD</v>
      </c>
      <c r="B16907" s="172">
        <v>45822.61078703704</v>
      </c>
      <c r="C16907" s="69" t="s">
        <v>196</v>
      </c>
      <c r="D16907" s="69" t="s">
        <v>1937</v>
      </c>
      <c r="E16907" s="69" t="s">
        <v>2807</v>
      </c>
      <c r="F16907" s="69">
        <v>2269</v>
      </c>
      <c r="G16907" s="69" t="s">
        <v>1939</v>
      </c>
    </row>
    <row r="16908" spans="1:7" ht="14.4">
      <c r="A16908" s="27" t="str">
        <f>VLOOKUP(C16908,'user list'!A:B,2,0)</f>
        <v>CAD</v>
      </c>
      <c r="B16908" s="172">
        <v>45822.610949074071</v>
      </c>
      <c r="C16908" s="69" t="s">
        <v>196</v>
      </c>
      <c r="D16908" s="69" t="s">
        <v>1937</v>
      </c>
      <c r="E16908" s="69" t="s">
        <v>2807</v>
      </c>
      <c r="F16908" s="69">
        <v>2269</v>
      </c>
      <c r="G16908" s="69" t="s">
        <v>1947</v>
      </c>
    </row>
    <row r="16909" spans="1:7" ht="14.4">
      <c r="A16909" s="27" t="str">
        <f>VLOOKUP(C16909,'user list'!A:B,2,0)</f>
        <v>CAD</v>
      </c>
      <c r="B16909" s="172">
        <v>45822.610949074071</v>
      </c>
      <c r="C16909" s="69" t="s">
        <v>196</v>
      </c>
      <c r="D16909" s="69" t="s">
        <v>1937</v>
      </c>
      <c r="E16909" s="69" t="s">
        <v>2807</v>
      </c>
      <c r="F16909" s="69">
        <v>2269</v>
      </c>
      <c r="G16909" s="69" t="s">
        <v>1948</v>
      </c>
    </row>
    <row r="16910" spans="1:7" ht="14.4">
      <c r="A16910" s="27" t="str">
        <f>VLOOKUP(C16910,'user list'!A:B,2,0)</f>
        <v>CAD</v>
      </c>
      <c r="B16910" s="172">
        <v>45822.610960648148</v>
      </c>
      <c r="C16910" s="69" t="s">
        <v>196</v>
      </c>
      <c r="D16910" s="69" t="s">
        <v>1937</v>
      </c>
      <c r="E16910" s="69" t="s">
        <v>2807</v>
      </c>
      <c r="F16910" s="69">
        <v>2269</v>
      </c>
      <c r="G16910" s="69" t="s">
        <v>1939</v>
      </c>
    </row>
    <row r="16911" spans="1:7" ht="14.4">
      <c r="A16911" s="27" t="str">
        <f>VLOOKUP(C16911,'user list'!A:B,2,0)</f>
        <v>Admin</v>
      </c>
      <c r="B16911" s="172">
        <v>45822.610960648148</v>
      </c>
      <c r="C16911" s="69" t="s">
        <v>186</v>
      </c>
      <c r="D16911" s="69" t="s">
        <v>1937</v>
      </c>
      <c r="E16911" s="69" t="s">
        <v>2807</v>
      </c>
      <c r="F16911" s="69">
        <v>2269</v>
      </c>
      <c r="G16911" s="69" t="s">
        <v>1948</v>
      </c>
    </row>
    <row r="16912" spans="1:7" ht="14.4">
      <c r="A16912" s="27" t="str">
        <f>VLOOKUP(C16912,'user list'!A:B,2,0)</f>
        <v>CAD</v>
      </c>
      <c r="B16912" s="172">
        <v>45822.610983796294</v>
      </c>
      <c r="C16912" s="69" t="s">
        <v>196</v>
      </c>
      <c r="D16912" s="69" t="s">
        <v>1937</v>
      </c>
      <c r="E16912" s="69" t="s">
        <v>2812</v>
      </c>
      <c r="F16912" s="69">
        <v>2280</v>
      </c>
      <c r="G16912" s="69" t="s">
        <v>1939</v>
      </c>
    </row>
    <row r="16913" spans="1:7" ht="14.4">
      <c r="A16913" s="27" t="str">
        <f>VLOOKUP(C16913,'user list'!A:B,2,0)</f>
        <v>CAD</v>
      </c>
      <c r="B16913" s="172">
        <v>45822.611041666663</v>
      </c>
      <c r="C16913" s="69" t="s">
        <v>196</v>
      </c>
      <c r="D16913" s="69" t="s">
        <v>1937</v>
      </c>
      <c r="E16913" s="69" t="s">
        <v>2813</v>
      </c>
      <c r="F16913" s="69">
        <v>2285</v>
      </c>
      <c r="G16913" s="69" t="s">
        <v>1939</v>
      </c>
    </row>
    <row r="16914" spans="1:7" ht="14.4">
      <c r="A16914" s="27" t="str">
        <f>VLOOKUP(C16914,'user list'!A:B,2,0)</f>
        <v>CAD</v>
      </c>
      <c r="B16914" s="172">
        <v>45822.611076388886</v>
      </c>
      <c r="C16914" s="69" t="s">
        <v>196</v>
      </c>
      <c r="D16914" s="69" t="s">
        <v>1937</v>
      </c>
      <c r="E16914" s="69" t="s">
        <v>2814</v>
      </c>
      <c r="F16914" s="69">
        <v>2286</v>
      </c>
      <c r="G16914" s="69" t="s">
        <v>1939</v>
      </c>
    </row>
    <row r="16915" spans="1:7" ht="14.4">
      <c r="A16915" s="27" t="str">
        <f>VLOOKUP(C16915,'user list'!A:B,2,0)</f>
        <v>CAD</v>
      </c>
      <c r="B16915" s="172">
        <v>45822.61109953704</v>
      </c>
      <c r="C16915" s="69" t="s">
        <v>196</v>
      </c>
      <c r="D16915" s="69" t="s">
        <v>1937</v>
      </c>
      <c r="E16915" s="69" t="s">
        <v>2815</v>
      </c>
      <c r="F16915" s="69">
        <v>2287</v>
      </c>
      <c r="G16915" s="69" t="s">
        <v>1939</v>
      </c>
    </row>
    <row r="16916" spans="1:7" ht="14.4">
      <c r="A16916" s="27" t="str">
        <f>VLOOKUP(C16916,'user list'!A:B,2,0)</f>
        <v>CAD</v>
      </c>
      <c r="B16916" s="172">
        <v>45822.611145833333</v>
      </c>
      <c r="C16916" s="69" t="s">
        <v>196</v>
      </c>
      <c r="D16916" s="69" t="s">
        <v>1937</v>
      </c>
      <c r="E16916" s="69" t="s">
        <v>2816</v>
      </c>
      <c r="F16916" s="69">
        <v>2289</v>
      </c>
      <c r="G16916" s="69" t="s">
        <v>1939</v>
      </c>
    </row>
    <row r="16917" spans="1:7" ht="14.4">
      <c r="A16917" s="27" t="str">
        <f>VLOOKUP(C16917,'user list'!A:B,2,0)</f>
        <v>CAD</v>
      </c>
      <c r="B16917" s="172">
        <v>45822.611539351848</v>
      </c>
      <c r="C16917" s="69" t="s">
        <v>196</v>
      </c>
      <c r="D16917" s="69" t="s">
        <v>1937</v>
      </c>
      <c r="E16917" s="69" t="s">
        <v>2821</v>
      </c>
      <c r="F16917" s="69">
        <v>2299</v>
      </c>
      <c r="G16917" s="69" t="s">
        <v>1939</v>
      </c>
    </row>
    <row r="16918" spans="1:7" ht="14.4">
      <c r="A16918" s="27" t="str">
        <f>VLOOKUP(C16918,'user list'!A:B,2,0)</f>
        <v>CAD</v>
      </c>
      <c r="B16918" s="172">
        <v>45822.611678240741</v>
      </c>
      <c r="C16918" s="69" t="s">
        <v>196</v>
      </c>
      <c r="D16918" s="69" t="s">
        <v>1937</v>
      </c>
      <c r="E16918" s="69" t="s">
        <v>2821</v>
      </c>
      <c r="F16918" s="69">
        <v>2299</v>
      </c>
      <c r="G16918" s="69" t="s">
        <v>1947</v>
      </c>
    </row>
    <row r="16919" spans="1:7" ht="14.4">
      <c r="A16919" s="27" t="str">
        <f>VLOOKUP(C16919,'user list'!A:B,2,0)</f>
        <v>CAD</v>
      </c>
      <c r="B16919" s="172">
        <v>45822.611678240741</v>
      </c>
      <c r="C16919" s="69" t="s">
        <v>196</v>
      </c>
      <c r="D16919" s="69" t="s">
        <v>1937</v>
      </c>
      <c r="E16919" s="69" t="s">
        <v>2821</v>
      </c>
      <c r="F16919" s="69">
        <v>2299</v>
      </c>
      <c r="G16919" s="69" t="s">
        <v>1948</v>
      </c>
    </row>
    <row r="16920" spans="1:7" ht="14.4">
      <c r="A16920" s="27" t="str">
        <f>VLOOKUP(C16920,'user list'!A:B,2,0)</f>
        <v>CAD</v>
      </c>
      <c r="B16920" s="172">
        <v>45822.611678240741</v>
      </c>
      <c r="C16920" s="69" t="s">
        <v>196</v>
      </c>
      <c r="D16920" s="69" t="s">
        <v>1937</v>
      </c>
      <c r="E16920" s="69" t="s">
        <v>2821</v>
      </c>
      <c r="F16920" s="69">
        <v>2299</v>
      </c>
      <c r="G16920" s="69" t="s">
        <v>1939</v>
      </c>
    </row>
    <row r="16921" spans="1:7" ht="14.4">
      <c r="A16921" s="27" t="str">
        <f>VLOOKUP(C16921,'user list'!A:B,2,0)</f>
        <v>Admin</v>
      </c>
      <c r="B16921" s="172">
        <v>45822.611678240741</v>
      </c>
      <c r="C16921" s="69" t="s">
        <v>186</v>
      </c>
      <c r="D16921" s="69" t="s">
        <v>1937</v>
      </c>
      <c r="E16921" s="69" t="s">
        <v>2821</v>
      </c>
      <c r="F16921" s="69">
        <v>2299</v>
      </c>
      <c r="G16921" s="69" t="s">
        <v>1948</v>
      </c>
    </row>
    <row r="16922" spans="1:7" ht="14.4">
      <c r="A16922" s="27" t="str">
        <f>VLOOKUP(C16922,'user list'!A:B,2,0)</f>
        <v>CAD</v>
      </c>
      <c r="B16922" s="172">
        <v>45822.611805555556</v>
      </c>
      <c r="C16922" s="69" t="s">
        <v>196</v>
      </c>
      <c r="D16922" s="69" t="s">
        <v>1937</v>
      </c>
      <c r="E16922" s="69" t="s">
        <v>2812</v>
      </c>
      <c r="F16922" s="69">
        <v>2280</v>
      </c>
      <c r="G16922" s="69" t="s">
        <v>1939</v>
      </c>
    </row>
    <row r="16923" spans="1:7" ht="14.4">
      <c r="A16923" s="27" t="str">
        <f>VLOOKUP(C16923,'user list'!A:B,2,0)</f>
        <v>CAD</v>
      </c>
      <c r="B16923" s="172">
        <v>45822.611967592595</v>
      </c>
      <c r="C16923" s="69" t="s">
        <v>196</v>
      </c>
      <c r="D16923" s="69" t="s">
        <v>1937</v>
      </c>
      <c r="E16923" s="69" t="s">
        <v>2469</v>
      </c>
      <c r="F16923" s="69">
        <v>1780</v>
      </c>
      <c r="G16923" s="69" t="s">
        <v>1939</v>
      </c>
    </row>
    <row r="16924" spans="1:7" ht="14.4">
      <c r="A16924" s="27" t="str">
        <f>VLOOKUP(C16924,'user list'!A:B,2,0)</f>
        <v>CAD</v>
      </c>
      <c r="B16924" s="172">
        <v>45822.612037037034</v>
      </c>
      <c r="C16924" s="69" t="s">
        <v>196</v>
      </c>
      <c r="D16924" s="69" t="s">
        <v>1937</v>
      </c>
      <c r="E16924" s="69" t="s">
        <v>2472</v>
      </c>
      <c r="F16924" s="69">
        <v>1786</v>
      </c>
      <c r="G16924" s="69" t="s">
        <v>1939</v>
      </c>
    </row>
    <row r="16925" spans="1:7" ht="14.4">
      <c r="A16925" s="27" t="str">
        <f>VLOOKUP(C16925,'user list'!A:B,2,0)</f>
        <v>QCPL</v>
      </c>
      <c r="B16925" s="172">
        <v>45824.260775462964</v>
      </c>
      <c r="C16925" s="69" t="s">
        <v>268</v>
      </c>
      <c r="D16925" s="69" t="s">
        <v>1937</v>
      </c>
      <c r="E16925" s="69" t="s">
        <v>2677</v>
      </c>
      <c r="F16925" s="69">
        <v>2290</v>
      </c>
      <c r="G16925" s="69" t="s">
        <v>1939</v>
      </c>
    </row>
    <row r="16926" spans="1:7" ht="14.4">
      <c r="A16926" s="27" t="str">
        <f>VLOOKUP(C16926,'user list'!A:B,2,0)</f>
        <v>QCPL</v>
      </c>
      <c r="B16926" s="172">
        <v>45824.26122685185</v>
      </c>
      <c r="C16926" s="69" t="s">
        <v>268</v>
      </c>
      <c r="D16926" s="69" t="s">
        <v>1937</v>
      </c>
      <c r="E16926" s="69" t="s">
        <v>2571</v>
      </c>
      <c r="F16926" s="69">
        <v>1936</v>
      </c>
      <c r="G16926" s="69" t="s">
        <v>1939</v>
      </c>
    </row>
    <row r="16927" spans="1:7" ht="14.4">
      <c r="A16927" s="27" t="str">
        <f>VLOOKUP(C16927,'user list'!A:B,2,0)</f>
        <v>QCPL</v>
      </c>
      <c r="B16927" s="172">
        <v>45824.261574074073</v>
      </c>
      <c r="C16927" s="69" t="s">
        <v>268</v>
      </c>
      <c r="D16927" s="69" t="s">
        <v>1937</v>
      </c>
      <c r="E16927" s="69" t="s">
        <v>2534</v>
      </c>
      <c r="F16927" s="69">
        <v>1881</v>
      </c>
      <c r="G16927" s="69" t="s">
        <v>1939</v>
      </c>
    </row>
    <row r="16928" spans="1:7" ht="14.4">
      <c r="A16928" s="27" t="str">
        <f>VLOOKUP(C16928,'user list'!A:B,2,0)</f>
        <v>QCPL</v>
      </c>
      <c r="B16928" s="172">
        <v>45824.262557870374</v>
      </c>
      <c r="C16928" s="69" t="s">
        <v>268</v>
      </c>
      <c r="D16928" s="69" t="s">
        <v>1937</v>
      </c>
      <c r="E16928" s="69" t="s">
        <v>2483</v>
      </c>
      <c r="F16928" s="69">
        <v>1805</v>
      </c>
      <c r="G16928" s="69" t="s">
        <v>1939</v>
      </c>
    </row>
    <row r="16929" spans="1:7" ht="14.4">
      <c r="A16929" s="27" t="str">
        <f>VLOOKUP(C16929,'user list'!A:B,2,0)</f>
        <v>BPLD</v>
      </c>
      <c r="B16929" s="172">
        <v>45824.298773148148</v>
      </c>
      <c r="C16929" s="69" t="s">
        <v>194</v>
      </c>
      <c r="D16929" s="69" t="s">
        <v>1937</v>
      </c>
      <c r="E16929" s="69" t="s">
        <v>2633</v>
      </c>
      <c r="F16929" s="69">
        <v>2040</v>
      </c>
      <c r="G16929" s="69" t="s">
        <v>1939</v>
      </c>
    </row>
    <row r="16930" spans="1:7" ht="14.4">
      <c r="A16930" s="27" t="str">
        <f>VLOOKUP(C16930,'user list'!A:B,2,0)</f>
        <v>BPLD</v>
      </c>
      <c r="B16930" s="172">
        <v>45824.299398148149</v>
      </c>
      <c r="C16930" s="69" t="s">
        <v>194</v>
      </c>
      <c r="D16930" s="69" t="s">
        <v>1937</v>
      </c>
      <c r="E16930" s="69" t="s">
        <v>2633</v>
      </c>
      <c r="F16930" s="69">
        <v>2040</v>
      </c>
      <c r="G16930" s="69" t="s">
        <v>1949</v>
      </c>
    </row>
    <row r="16931" spans="1:7" ht="14.4">
      <c r="A16931" s="27" t="str">
        <f>VLOOKUP(C16931,'user list'!A:B,2,0)</f>
        <v>DOE</v>
      </c>
      <c r="B16931" s="172">
        <v>45824.309317129628</v>
      </c>
      <c r="C16931" s="69" t="s">
        <v>212</v>
      </c>
      <c r="D16931" s="69" t="s">
        <v>1937</v>
      </c>
      <c r="E16931" s="69" t="s">
        <v>2839</v>
      </c>
      <c r="F16931" s="69">
        <v>2319</v>
      </c>
      <c r="G16931" s="69" t="s">
        <v>1939</v>
      </c>
    </row>
    <row r="16932" spans="1:7" ht="14.4">
      <c r="A16932" s="27" t="str">
        <f>VLOOKUP(C16932,'user list'!A:B,2,0)</f>
        <v>DOE</v>
      </c>
      <c r="B16932" s="172">
        <v>45824.30940972222</v>
      </c>
      <c r="C16932" s="69" t="s">
        <v>212</v>
      </c>
      <c r="D16932" s="69" t="s">
        <v>1937</v>
      </c>
      <c r="E16932" s="69" t="s">
        <v>2836</v>
      </c>
      <c r="F16932" s="69">
        <v>2316</v>
      </c>
      <c r="G16932" s="69" t="s">
        <v>1939</v>
      </c>
    </row>
    <row r="16933" spans="1:7" ht="14.4">
      <c r="A16933" s="27" t="str">
        <f>VLOOKUP(C16933,'user list'!A:B,2,0)</f>
        <v>DOE</v>
      </c>
      <c r="B16933" s="172">
        <v>45824.310150462959</v>
      </c>
      <c r="C16933" s="69" t="s">
        <v>212</v>
      </c>
      <c r="D16933" s="69" t="s">
        <v>1937</v>
      </c>
      <c r="E16933" s="69" t="s">
        <v>2836</v>
      </c>
      <c r="F16933" s="69">
        <v>2316</v>
      </c>
      <c r="G16933" s="69" t="s">
        <v>1947</v>
      </c>
    </row>
    <row r="16934" spans="1:7" ht="14.4">
      <c r="A16934" s="27" t="str">
        <f>VLOOKUP(C16934,'user list'!A:B,2,0)</f>
        <v>DOE</v>
      </c>
      <c r="B16934" s="172">
        <v>45824.310150462959</v>
      </c>
      <c r="C16934" s="69" t="s">
        <v>212</v>
      </c>
      <c r="D16934" s="69" t="s">
        <v>1937</v>
      </c>
      <c r="E16934" s="69" t="s">
        <v>2836</v>
      </c>
      <c r="F16934" s="69">
        <v>2316</v>
      </c>
      <c r="G16934" s="69" t="s">
        <v>1948</v>
      </c>
    </row>
    <row r="16935" spans="1:7" ht="14.4">
      <c r="A16935" s="27" t="str">
        <f>VLOOKUP(C16935,'user list'!A:B,2,0)</f>
        <v>DOE</v>
      </c>
      <c r="B16935" s="172">
        <v>45824.310162037036</v>
      </c>
      <c r="C16935" s="69" t="s">
        <v>212</v>
      </c>
      <c r="D16935" s="69" t="s">
        <v>1937</v>
      </c>
      <c r="E16935" s="69" t="s">
        <v>2836</v>
      </c>
      <c r="F16935" s="69">
        <v>2316</v>
      </c>
      <c r="G16935" s="69" t="s">
        <v>1939</v>
      </c>
    </row>
    <row r="16936" spans="1:7" ht="14.4">
      <c r="A16936" s="27" t="str">
        <f>VLOOKUP(C16936,'user list'!A:B,2,0)</f>
        <v>DOE</v>
      </c>
      <c r="B16936" s="172">
        <v>45824.310324074075</v>
      </c>
      <c r="C16936" s="69" t="s">
        <v>212</v>
      </c>
      <c r="D16936" s="69" t="s">
        <v>1937</v>
      </c>
      <c r="E16936" s="69" t="s">
        <v>2837</v>
      </c>
      <c r="F16936" s="69">
        <v>2317</v>
      </c>
      <c r="G16936" s="69" t="s">
        <v>1939</v>
      </c>
    </row>
    <row r="16937" spans="1:7" ht="14.4">
      <c r="A16937" s="27" t="str">
        <f>VLOOKUP(C16937,'user list'!A:B,2,0)</f>
        <v>DOE</v>
      </c>
      <c r="B16937" s="172">
        <v>45824.31177083333</v>
      </c>
      <c r="C16937" s="69" t="s">
        <v>212</v>
      </c>
      <c r="D16937" s="69" t="s">
        <v>1937</v>
      </c>
      <c r="E16937" s="69" t="s">
        <v>2837</v>
      </c>
      <c r="F16937" s="69">
        <v>2317</v>
      </c>
      <c r="G16937" s="69" t="s">
        <v>1947</v>
      </c>
    </row>
    <row r="16938" spans="1:7" ht="14.4">
      <c r="A16938" s="27" t="str">
        <f>VLOOKUP(C16938,'user list'!A:B,2,0)</f>
        <v>DOE</v>
      </c>
      <c r="B16938" s="172">
        <v>45824.31177083333</v>
      </c>
      <c r="C16938" s="69" t="s">
        <v>212</v>
      </c>
      <c r="D16938" s="69" t="s">
        <v>1937</v>
      </c>
      <c r="E16938" s="69" t="s">
        <v>2837</v>
      </c>
      <c r="F16938" s="69">
        <v>2317</v>
      </c>
      <c r="G16938" s="69" t="s">
        <v>1948</v>
      </c>
    </row>
    <row r="16939" spans="1:7" ht="14.4">
      <c r="A16939" s="27" t="str">
        <f>VLOOKUP(C16939,'user list'!A:B,2,0)</f>
        <v>DOE</v>
      </c>
      <c r="B16939" s="172">
        <v>45824.31177083333</v>
      </c>
      <c r="C16939" s="69" t="s">
        <v>212</v>
      </c>
      <c r="D16939" s="69" t="s">
        <v>1937</v>
      </c>
      <c r="E16939" s="69" t="s">
        <v>2837</v>
      </c>
      <c r="F16939" s="69">
        <v>2317</v>
      </c>
      <c r="G16939" s="69" t="s">
        <v>1939</v>
      </c>
    </row>
    <row r="16940" spans="1:7" ht="14.4">
      <c r="A16940" s="27" t="str">
        <f>VLOOKUP(C16940,'user list'!A:B,2,0)</f>
        <v>DOE</v>
      </c>
      <c r="B16940" s="172">
        <v>45824.311840277776</v>
      </c>
      <c r="C16940" s="69" t="s">
        <v>212</v>
      </c>
      <c r="D16940" s="69" t="s">
        <v>1937</v>
      </c>
      <c r="E16940" s="69" t="s">
        <v>2832</v>
      </c>
      <c r="F16940" s="69">
        <v>2311</v>
      </c>
      <c r="G16940" s="69" t="s">
        <v>1939</v>
      </c>
    </row>
    <row r="16941" spans="1:7" ht="14.4">
      <c r="A16941" s="27" t="str">
        <f>VLOOKUP(C16941,'user list'!A:B,2,0)</f>
        <v>DOE</v>
      </c>
      <c r="B16941" s="172">
        <v>45824.311921296299</v>
      </c>
      <c r="C16941" s="69" t="s">
        <v>212</v>
      </c>
      <c r="D16941" s="69" t="s">
        <v>1937</v>
      </c>
      <c r="E16941" s="69" t="s">
        <v>2830</v>
      </c>
      <c r="F16941" s="69">
        <v>2308</v>
      </c>
      <c r="G16941" s="69" t="s">
        <v>1939</v>
      </c>
    </row>
    <row r="16942" spans="1:7" ht="14.4">
      <c r="A16942" s="27" t="str">
        <f>VLOOKUP(C16942,'user list'!A:B,2,0)</f>
        <v>DOE</v>
      </c>
      <c r="B16942" s="172">
        <v>45824.311979166669</v>
      </c>
      <c r="C16942" s="69" t="s">
        <v>212</v>
      </c>
      <c r="D16942" s="69" t="s">
        <v>1937</v>
      </c>
      <c r="E16942" s="69" t="s">
        <v>2827</v>
      </c>
      <c r="F16942" s="69">
        <v>2305</v>
      </c>
      <c r="G16942" s="69" t="s">
        <v>1939</v>
      </c>
    </row>
    <row r="16943" spans="1:7" ht="14.4">
      <c r="A16943" s="27" t="str">
        <f>VLOOKUP(C16943,'user list'!A:B,2,0)</f>
        <v>DOE</v>
      </c>
      <c r="B16943" s="172">
        <v>45824.312071759261</v>
      </c>
      <c r="C16943" s="69" t="s">
        <v>212</v>
      </c>
      <c r="D16943" s="69" t="s">
        <v>1937</v>
      </c>
      <c r="E16943" s="69" t="s">
        <v>2823</v>
      </c>
      <c r="F16943" s="69">
        <v>2301</v>
      </c>
      <c r="G16943" s="69" t="s">
        <v>1939</v>
      </c>
    </row>
    <row r="16944" spans="1:7" ht="14.4">
      <c r="A16944" s="27" t="str">
        <f>VLOOKUP(C16944,'user list'!A:B,2,0)</f>
        <v>DOE</v>
      </c>
      <c r="B16944" s="172">
        <v>45824.312141203707</v>
      </c>
      <c r="C16944" s="69" t="s">
        <v>212</v>
      </c>
      <c r="D16944" s="69" t="s">
        <v>1937</v>
      </c>
      <c r="E16944" s="69" t="s">
        <v>2822</v>
      </c>
      <c r="F16944" s="69">
        <v>2300</v>
      </c>
      <c r="G16944" s="69" t="s">
        <v>1939</v>
      </c>
    </row>
    <row r="16945" spans="1:7" ht="14.4">
      <c r="A16945" s="27" t="str">
        <f>VLOOKUP(C16945,'user list'!A:B,2,0)</f>
        <v>DOE</v>
      </c>
      <c r="B16945" s="172">
        <v>45824.312210648146</v>
      </c>
      <c r="C16945" s="69" t="s">
        <v>212</v>
      </c>
      <c r="D16945" s="69" t="s">
        <v>1937</v>
      </c>
      <c r="E16945" s="69" t="s">
        <v>2821</v>
      </c>
      <c r="F16945" s="69">
        <v>2299</v>
      </c>
      <c r="G16945" s="69" t="s">
        <v>1939</v>
      </c>
    </row>
    <row r="16946" spans="1:7" ht="14.4">
      <c r="A16946" s="27" t="str">
        <f>VLOOKUP(C16946,'user list'!A:B,2,0)</f>
        <v>DOE</v>
      </c>
      <c r="B16946" s="172">
        <v>45824.312361111108</v>
      </c>
      <c r="C16946" s="69" t="s">
        <v>212</v>
      </c>
      <c r="D16946" s="69" t="s">
        <v>1937</v>
      </c>
      <c r="E16946" s="69" t="s">
        <v>2816</v>
      </c>
      <c r="F16946" s="69">
        <v>2289</v>
      </c>
      <c r="G16946" s="69" t="s">
        <v>1939</v>
      </c>
    </row>
    <row r="16947" spans="1:7" ht="14.4">
      <c r="A16947" s="27" t="str">
        <f>VLOOKUP(C16947,'user list'!A:B,2,0)</f>
        <v>DOE</v>
      </c>
      <c r="B16947" s="172">
        <v>45824.312800925924</v>
      </c>
      <c r="C16947" s="69" t="s">
        <v>212</v>
      </c>
      <c r="D16947" s="69" t="s">
        <v>1937</v>
      </c>
      <c r="E16947" s="69" t="s">
        <v>2816</v>
      </c>
      <c r="F16947" s="69">
        <v>2289</v>
      </c>
      <c r="G16947" s="69" t="s">
        <v>1947</v>
      </c>
    </row>
    <row r="16948" spans="1:7" ht="14.4">
      <c r="A16948" s="27" t="str">
        <f>VLOOKUP(C16948,'user list'!A:B,2,0)</f>
        <v>DOE</v>
      </c>
      <c r="B16948" s="172">
        <v>45824.312800925924</v>
      </c>
      <c r="C16948" s="69" t="s">
        <v>212</v>
      </c>
      <c r="D16948" s="69" t="s">
        <v>1937</v>
      </c>
      <c r="E16948" s="69" t="s">
        <v>2816</v>
      </c>
      <c r="F16948" s="69">
        <v>2289</v>
      </c>
      <c r="G16948" s="69" t="s">
        <v>1948</v>
      </c>
    </row>
    <row r="16949" spans="1:7" ht="14.4">
      <c r="A16949" s="27" t="str">
        <f>VLOOKUP(C16949,'user list'!A:B,2,0)</f>
        <v>DOE</v>
      </c>
      <c r="B16949" s="172">
        <v>45824.312800925924</v>
      </c>
      <c r="C16949" s="69" t="s">
        <v>212</v>
      </c>
      <c r="D16949" s="69" t="s">
        <v>1937</v>
      </c>
      <c r="E16949" s="69" t="s">
        <v>2816</v>
      </c>
      <c r="F16949" s="69">
        <v>2289</v>
      </c>
      <c r="G16949" s="69" t="s">
        <v>1939</v>
      </c>
    </row>
    <row r="16950" spans="1:7" ht="14.4">
      <c r="A16950" s="27" t="str">
        <f>VLOOKUP(C16950,'user list'!A:B,2,0)</f>
        <v>DOE</v>
      </c>
      <c r="B16950" s="172">
        <v>45824.312847222223</v>
      </c>
      <c r="C16950" s="69" t="s">
        <v>212</v>
      </c>
      <c r="D16950" s="69" t="s">
        <v>1937</v>
      </c>
      <c r="E16950" s="69" t="s">
        <v>2815</v>
      </c>
      <c r="F16950" s="69">
        <v>2287</v>
      </c>
      <c r="G16950" s="69" t="s">
        <v>1939</v>
      </c>
    </row>
    <row r="16951" spans="1:7" ht="14.4">
      <c r="A16951" s="27" t="str">
        <f>VLOOKUP(C16951,'user list'!A:B,2,0)</f>
        <v>DOE</v>
      </c>
      <c r="B16951" s="172">
        <v>45824.312962962962</v>
      </c>
      <c r="C16951" s="69" t="s">
        <v>212</v>
      </c>
      <c r="D16951" s="69" t="s">
        <v>1937</v>
      </c>
      <c r="E16951" s="69" t="s">
        <v>2813</v>
      </c>
      <c r="F16951" s="69">
        <v>2285</v>
      </c>
      <c r="G16951" s="69" t="s">
        <v>1939</v>
      </c>
    </row>
    <row r="16952" spans="1:7" ht="14.4">
      <c r="A16952" s="27" t="str">
        <f>VLOOKUP(C16952,'user list'!A:B,2,0)</f>
        <v>DOE</v>
      </c>
      <c r="B16952" s="172">
        <v>45824.313287037039</v>
      </c>
      <c r="C16952" s="69" t="s">
        <v>212</v>
      </c>
      <c r="D16952" s="69" t="s">
        <v>1937</v>
      </c>
      <c r="E16952" s="69" t="s">
        <v>2813</v>
      </c>
      <c r="F16952" s="69">
        <v>2285</v>
      </c>
      <c r="G16952" s="69" t="s">
        <v>1947</v>
      </c>
    </row>
    <row r="16953" spans="1:7" ht="14.4">
      <c r="A16953" s="27" t="str">
        <f>VLOOKUP(C16953,'user list'!A:B,2,0)</f>
        <v>DOE</v>
      </c>
      <c r="B16953" s="172">
        <v>45824.313287037039</v>
      </c>
      <c r="C16953" s="69" t="s">
        <v>212</v>
      </c>
      <c r="D16953" s="69" t="s">
        <v>1937</v>
      </c>
      <c r="E16953" s="69" t="s">
        <v>2813</v>
      </c>
      <c r="F16953" s="69">
        <v>2285</v>
      </c>
      <c r="G16953" s="69" t="s">
        <v>1948</v>
      </c>
    </row>
    <row r="16954" spans="1:7" ht="14.4">
      <c r="A16954" s="27" t="str">
        <f>VLOOKUP(C16954,'user list'!A:B,2,0)</f>
        <v>DOE</v>
      </c>
      <c r="B16954" s="172">
        <v>45824.313287037039</v>
      </c>
      <c r="C16954" s="69" t="s">
        <v>212</v>
      </c>
      <c r="D16954" s="69" t="s">
        <v>1937</v>
      </c>
      <c r="E16954" s="69" t="s">
        <v>2813</v>
      </c>
      <c r="F16954" s="69">
        <v>2285</v>
      </c>
      <c r="G16954" s="69" t="s">
        <v>1939</v>
      </c>
    </row>
    <row r="16955" spans="1:7" ht="14.4">
      <c r="A16955" s="27" t="str">
        <f>VLOOKUP(C16955,'user list'!A:B,2,0)</f>
        <v>DOE</v>
      </c>
      <c r="B16955" s="172">
        <v>45824.318645833337</v>
      </c>
      <c r="C16955" s="69" t="s">
        <v>212</v>
      </c>
      <c r="D16955" s="69" t="s">
        <v>1937</v>
      </c>
      <c r="E16955" s="69" t="s">
        <v>2835</v>
      </c>
      <c r="F16955" s="69">
        <v>2328</v>
      </c>
      <c r="G16955" s="69" t="s">
        <v>2440</v>
      </c>
    </row>
    <row r="16956" spans="1:7" ht="14.4">
      <c r="A16956" s="27" t="str">
        <f>VLOOKUP(C16956,'user list'!A:B,2,0)</f>
        <v>Admin</v>
      </c>
      <c r="B16956" s="172">
        <v>45824.318668981483</v>
      </c>
      <c r="C16956" s="69" t="s">
        <v>186</v>
      </c>
      <c r="D16956" s="69" t="s">
        <v>1937</v>
      </c>
      <c r="E16956" s="69" t="s">
        <v>2835</v>
      </c>
      <c r="F16956" s="69">
        <v>2328</v>
      </c>
      <c r="G16956" s="69" t="s">
        <v>1948</v>
      </c>
    </row>
    <row r="16957" spans="1:7" ht="14.4">
      <c r="A16957" s="27" t="str">
        <f>VLOOKUP(C16957,'user list'!A:B,2,0)</f>
        <v>Admin</v>
      </c>
      <c r="B16957" s="172">
        <v>45824.318668981483</v>
      </c>
      <c r="C16957" s="69" t="s">
        <v>186</v>
      </c>
      <c r="D16957" s="69" t="s">
        <v>1937</v>
      </c>
      <c r="E16957" s="69" t="s">
        <v>2835</v>
      </c>
      <c r="F16957" s="69">
        <v>2328</v>
      </c>
      <c r="G16957" s="69" t="s">
        <v>1948</v>
      </c>
    </row>
    <row r="16958" spans="1:7" ht="14.4">
      <c r="A16958" s="27" t="str">
        <f>VLOOKUP(C16958,'user list'!A:B,2,0)</f>
        <v>Admin</v>
      </c>
      <c r="B16958" s="172">
        <v>45824.318668981483</v>
      </c>
      <c r="C16958" s="69" t="s">
        <v>186</v>
      </c>
      <c r="D16958" s="69" t="s">
        <v>1937</v>
      </c>
      <c r="E16958" s="69" t="s">
        <v>2835</v>
      </c>
      <c r="F16958" s="69">
        <v>2328</v>
      </c>
      <c r="G16958" s="69" t="s">
        <v>1948</v>
      </c>
    </row>
    <row r="16959" spans="1:7" ht="14.4">
      <c r="A16959" s="27" t="str">
        <f>VLOOKUP(C16959,'user list'!A:B,2,0)</f>
        <v>Admin</v>
      </c>
      <c r="B16959" s="172">
        <v>45824.318668981483</v>
      </c>
      <c r="C16959" s="69" t="s">
        <v>186</v>
      </c>
      <c r="D16959" s="69" t="s">
        <v>1937</v>
      </c>
      <c r="E16959" s="69" t="s">
        <v>2835</v>
      </c>
      <c r="F16959" s="69">
        <v>2328</v>
      </c>
      <c r="G16959" s="69" t="s">
        <v>1947</v>
      </c>
    </row>
    <row r="16960" spans="1:7" ht="14.4">
      <c r="A16960" s="27" t="str">
        <f>VLOOKUP(C16960,'user list'!A:B,2,0)</f>
        <v>DOE</v>
      </c>
      <c r="B16960" s="172">
        <v>45824.32172453704</v>
      </c>
      <c r="C16960" s="69" t="s">
        <v>212</v>
      </c>
      <c r="D16960" s="69" t="s">
        <v>1937</v>
      </c>
      <c r="E16960" s="69" t="s">
        <v>2836</v>
      </c>
      <c r="F16960" s="69">
        <v>2329</v>
      </c>
      <c r="G16960" s="69" t="s">
        <v>2440</v>
      </c>
    </row>
    <row r="16961" spans="1:7" ht="14.4">
      <c r="A16961" s="27" t="str">
        <f>VLOOKUP(C16961,'user list'!A:B,2,0)</f>
        <v>Admin</v>
      </c>
      <c r="B16961" s="172">
        <v>45824.32172453704</v>
      </c>
      <c r="C16961" s="69" t="s">
        <v>186</v>
      </c>
      <c r="D16961" s="69" t="s">
        <v>1937</v>
      </c>
      <c r="E16961" s="69" t="s">
        <v>2836</v>
      </c>
      <c r="F16961" s="69">
        <v>2329</v>
      </c>
      <c r="G16961" s="69" t="s">
        <v>1948</v>
      </c>
    </row>
    <row r="16962" spans="1:7" ht="14.4">
      <c r="A16962" s="27" t="str">
        <f>VLOOKUP(C16962,'user list'!A:B,2,0)</f>
        <v>Admin</v>
      </c>
      <c r="B16962" s="172">
        <v>45824.32172453704</v>
      </c>
      <c r="C16962" s="69" t="s">
        <v>186</v>
      </c>
      <c r="D16962" s="69" t="s">
        <v>1937</v>
      </c>
      <c r="E16962" s="69" t="s">
        <v>2836</v>
      </c>
      <c r="F16962" s="69">
        <v>2329</v>
      </c>
      <c r="G16962" s="69" t="s">
        <v>1948</v>
      </c>
    </row>
    <row r="16963" spans="1:7" ht="14.4">
      <c r="A16963" s="27" t="str">
        <f>VLOOKUP(C16963,'user list'!A:B,2,0)</f>
        <v>Admin</v>
      </c>
      <c r="B16963" s="172">
        <v>45824.32172453704</v>
      </c>
      <c r="C16963" s="69" t="s">
        <v>186</v>
      </c>
      <c r="D16963" s="69" t="s">
        <v>1937</v>
      </c>
      <c r="E16963" s="69" t="s">
        <v>2836</v>
      </c>
      <c r="F16963" s="69">
        <v>2329</v>
      </c>
      <c r="G16963" s="69" t="s">
        <v>1948</v>
      </c>
    </row>
    <row r="16964" spans="1:7" ht="14.4">
      <c r="A16964" s="27" t="str">
        <f>VLOOKUP(C16964,'user list'!A:B,2,0)</f>
        <v>Admin</v>
      </c>
      <c r="B16964" s="172">
        <v>45824.32172453704</v>
      </c>
      <c r="C16964" s="69" t="s">
        <v>186</v>
      </c>
      <c r="D16964" s="69" t="s">
        <v>1937</v>
      </c>
      <c r="E16964" s="69" t="s">
        <v>2836</v>
      </c>
      <c r="F16964" s="69">
        <v>2329</v>
      </c>
      <c r="G16964" s="69" t="s">
        <v>1947</v>
      </c>
    </row>
    <row r="16965" spans="1:7" ht="14.4">
      <c r="A16965" s="27" t="str">
        <f>VLOOKUP(C16965,'user list'!A:B,2,0)</f>
        <v>DOE</v>
      </c>
      <c r="B16965" s="172">
        <v>45824.325208333335</v>
      </c>
      <c r="C16965" s="69" t="s">
        <v>212</v>
      </c>
      <c r="D16965" s="69" t="s">
        <v>1937</v>
      </c>
      <c r="E16965" s="69" t="s">
        <v>3043</v>
      </c>
      <c r="F16965" s="69">
        <v>2330</v>
      </c>
      <c r="G16965" s="69" t="s">
        <v>2440</v>
      </c>
    </row>
    <row r="16966" spans="1:7" ht="14.4">
      <c r="A16966" s="27" t="str">
        <f>VLOOKUP(C16966,'user list'!A:B,2,0)</f>
        <v>Admin</v>
      </c>
      <c r="B16966" s="172">
        <v>45824.325208333335</v>
      </c>
      <c r="C16966" s="69" t="s">
        <v>186</v>
      </c>
      <c r="D16966" s="69" t="s">
        <v>1937</v>
      </c>
      <c r="E16966" s="69" t="s">
        <v>3043</v>
      </c>
      <c r="F16966" s="69">
        <v>2330</v>
      </c>
      <c r="G16966" s="69" t="s">
        <v>1948</v>
      </c>
    </row>
    <row r="16967" spans="1:7" ht="14.4">
      <c r="A16967" s="27" t="str">
        <f>VLOOKUP(C16967,'user list'!A:B,2,0)</f>
        <v>Admin</v>
      </c>
      <c r="B16967" s="172">
        <v>45824.325208333335</v>
      </c>
      <c r="C16967" s="69" t="s">
        <v>186</v>
      </c>
      <c r="D16967" s="69" t="s">
        <v>1937</v>
      </c>
      <c r="E16967" s="69" t="s">
        <v>3043</v>
      </c>
      <c r="F16967" s="69">
        <v>2330</v>
      </c>
      <c r="G16967" s="69" t="s">
        <v>1948</v>
      </c>
    </row>
    <row r="16968" spans="1:7" ht="14.4">
      <c r="A16968" s="27" t="str">
        <f>VLOOKUP(C16968,'user list'!A:B,2,0)</f>
        <v>Admin</v>
      </c>
      <c r="B16968" s="172">
        <v>45824.325219907405</v>
      </c>
      <c r="C16968" s="69" t="s">
        <v>186</v>
      </c>
      <c r="D16968" s="69" t="s">
        <v>1937</v>
      </c>
      <c r="E16968" s="69" t="s">
        <v>3043</v>
      </c>
      <c r="F16968" s="69">
        <v>2330</v>
      </c>
      <c r="G16968" s="69" t="s">
        <v>1948</v>
      </c>
    </row>
    <row r="16969" spans="1:7" ht="14.4">
      <c r="A16969" s="27" t="str">
        <f>VLOOKUP(C16969,'user list'!A:B,2,0)</f>
        <v>Admin</v>
      </c>
      <c r="B16969" s="172">
        <v>45824.325219907405</v>
      </c>
      <c r="C16969" s="69" t="s">
        <v>186</v>
      </c>
      <c r="D16969" s="69" t="s">
        <v>1937</v>
      </c>
      <c r="E16969" s="69" t="s">
        <v>3043</v>
      </c>
      <c r="F16969" s="69">
        <v>2330</v>
      </c>
      <c r="G16969" s="69" t="s">
        <v>1947</v>
      </c>
    </row>
    <row r="16970" spans="1:7" ht="14.4">
      <c r="A16970" s="27" t="str">
        <f>VLOOKUP(C16970,'user list'!A:B,2,0)</f>
        <v>DOE</v>
      </c>
      <c r="B16970" s="172">
        <v>45824.359027777777</v>
      </c>
      <c r="C16970" s="69" t="s">
        <v>212</v>
      </c>
      <c r="D16970" s="69" t="s">
        <v>1937</v>
      </c>
      <c r="E16970" s="69" t="s">
        <v>2517</v>
      </c>
      <c r="F16970" s="69">
        <v>1860</v>
      </c>
      <c r="G16970" s="69" t="s">
        <v>1939</v>
      </c>
    </row>
    <row r="16971" spans="1:7" ht="14.4">
      <c r="A16971" s="27" t="str">
        <f>VLOOKUP(C16971,'user list'!A:B,2,0)</f>
        <v>DOE</v>
      </c>
      <c r="B16971" s="172">
        <v>45824.359178240738</v>
      </c>
      <c r="C16971" s="69" t="s">
        <v>212</v>
      </c>
      <c r="D16971" s="69" t="s">
        <v>1937</v>
      </c>
      <c r="E16971" s="69" t="s">
        <v>2584</v>
      </c>
      <c r="F16971" s="69">
        <v>1960</v>
      </c>
      <c r="G16971" s="69" t="s">
        <v>1939</v>
      </c>
    </row>
    <row r="16972" spans="1:7" ht="14.4">
      <c r="A16972" s="27" t="str">
        <f>VLOOKUP(C16972,'user list'!A:B,2,0)</f>
        <v>DOE</v>
      </c>
      <c r="B16972" s="172">
        <v>45824.3593287037</v>
      </c>
      <c r="C16972" s="69" t="s">
        <v>212</v>
      </c>
      <c r="D16972" s="69" t="s">
        <v>1937</v>
      </c>
      <c r="E16972" s="69" t="s">
        <v>2583</v>
      </c>
      <c r="F16972" s="69">
        <v>1954</v>
      </c>
      <c r="G16972" s="69" t="s">
        <v>1939</v>
      </c>
    </row>
    <row r="16973" spans="1:7" ht="14.4">
      <c r="A16973" s="27" t="str">
        <f>VLOOKUP(C16973,'user list'!A:B,2,0)</f>
        <v>DOE</v>
      </c>
      <c r="B16973" s="172">
        <v>45824.359479166669</v>
      </c>
      <c r="C16973" s="69" t="s">
        <v>212</v>
      </c>
      <c r="D16973" s="69" t="s">
        <v>1937</v>
      </c>
      <c r="E16973" s="69" t="s">
        <v>2583</v>
      </c>
      <c r="F16973" s="69">
        <v>1954</v>
      </c>
      <c r="G16973" s="69" t="s">
        <v>1939</v>
      </c>
    </row>
    <row r="16974" spans="1:7" ht="14.4">
      <c r="A16974" s="27" t="str">
        <f>VLOOKUP(C16974,'user list'!A:B,2,0)</f>
        <v>DOE</v>
      </c>
      <c r="B16974" s="172">
        <v>45824.359722222223</v>
      </c>
      <c r="C16974" s="69" t="s">
        <v>212</v>
      </c>
      <c r="D16974" s="69" t="s">
        <v>1937</v>
      </c>
      <c r="E16974" s="69" t="s">
        <v>2581</v>
      </c>
      <c r="F16974" s="69">
        <v>1952</v>
      </c>
      <c r="G16974" s="69" t="s">
        <v>1939</v>
      </c>
    </row>
    <row r="16975" spans="1:7" ht="14.4">
      <c r="A16975" s="27" t="str">
        <f>VLOOKUP(C16975,'user list'!A:B,2,0)</f>
        <v>OCA</v>
      </c>
      <c r="B16975" s="172">
        <v>45824.359733796293</v>
      </c>
      <c r="C16975" s="69" t="s">
        <v>227</v>
      </c>
      <c r="D16975" s="69" t="s">
        <v>1937</v>
      </c>
      <c r="E16975" s="69" t="s">
        <v>2444</v>
      </c>
      <c r="F16975" s="69">
        <v>1741</v>
      </c>
      <c r="G16975" s="69" t="s">
        <v>1939</v>
      </c>
    </row>
    <row r="16976" spans="1:7" ht="14.4">
      <c r="A16976" s="27" t="str">
        <f>VLOOKUP(C16976,'user list'!A:B,2,0)</f>
        <v>OCA</v>
      </c>
      <c r="B16976" s="172">
        <v>45824.359768518516</v>
      </c>
      <c r="C16976" s="69" t="s">
        <v>227</v>
      </c>
      <c r="D16976" s="69" t="s">
        <v>1937</v>
      </c>
      <c r="E16976" s="69" t="s">
        <v>2444</v>
      </c>
      <c r="F16976" s="69">
        <v>1730</v>
      </c>
      <c r="G16976" s="69" t="s">
        <v>1939</v>
      </c>
    </row>
    <row r="16977" spans="1:7" ht="14.4">
      <c r="A16977" s="27" t="str">
        <f>VLOOKUP(C16977,'user list'!A:B,2,0)</f>
        <v>DOE</v>
      </c>
      <c r="B16977" s="172">
        <v>45824.359837962962</v>
      </c>
      <c r="C16977" s="69" t="s">
        <v>212</v>
      </c>
      <c r="D16977" s="69" t="s">
        <v>1937</v>
      </c>
      <c r="E16977" s="69" t="s">
        <v>2576</v>
      </c>
      <c r="F16977" s="69">
        <v>1945</v>
      </c>
      <c r="G16977" s="69" t="s">
        <v>1939</v>
      </c>
    </row>
    <row r="16978" spans="1:7" ht="14.4">
      <c r="A16978" s="27" t="str">
        <f>VLOOKUP(C16978,'user list'!A:B,2,0)</f>
        <v>OCA</v>
      </c>
      <c r="B16978" s="172">
        <v>45824.359837962962</v>
      </c>
      <c r="C16978" s="69" t="s">
        <v>227</v>
      </c>
      <c r="D16978" s="69" t="s">
        <v>1937</v>
      </c>
      <c r="E16978" s="69" t="s">
        <v>2047</v>
      </c>
      <c r="F16978" s="69">
        <v>1735</v>
      </c>
      <c r="G16978" s="69" t="s">
        <v>1939</v>
      </c>
    </row>
    <row r="16979" spans="1:7" ht="14.4">
      <c r="A16979" s="27" t="str">
        <f>VLOOKUP(C16979,'user list'!A:B,2,0)</f>
        <v>DOE</v>
      </c>
      <c r="B16979" s="172">
        <v>45824.359918981485</v>
      </c>
      <c r="C16979" s="69" t="s">
        <v>212</v>
      </c>
      <c r="D16979" s="69" t="s">
        <v>1937</v>
      </c>
      <c r="E16979" s="69" t="s">
        <v>2557</v>
      </c>
      <c r="F16979" s="69">
        <v>1918</v>
      </c>
      <c r="G16979" s="69" t="s">
        <v>1939</v>
      </c>
    </row>
    <row r="16980" spans="1:7" ht="14.4">
      <c r="A16980" s="27" t="str">
        <f>VLOOKUP(C16980,'user list'!A:B,2,0)</f>
        <v>DOE</v>
      </c>
      <c r="B16980" s="172">
        <v>45824.360196759262</v>
      </c>
      <c r="C16980" s="69" t="s">
        <v>212</v>
      </c>
      <c r="D16980" s="69" t="s">
        <v>1937</v>
      </c>
      <c r="E16980" s="69" t="s">
        <v>2555</v>
      </c>
      <c r="F16980" s="69">
        <v>1915</v>
      </c>
      <c r="G16980" s="69" t="s">
        <v>1939</v>
      </c>
    </row>
    <row r="16981" spans="1:7" ht="14.4">
      <c r="A16981" s="27" t="str">
        <f>VLOOKUP(C16981,'user list'!A:B,2,0)</f>
        <v>DOE</v>
      </c>
      <c r="B16981" s="172">
        <v>45824.360277777778</v>
      </c>
      <c r="C16981" s="69" t="s">
        <v>212</v>
      </c>
      <c r="D16981" s="69" t="s">
        <v>1937</v>
      </c>
      <c r="E16981" s="69" t="s">
        <v>2554</v>
      </c>
      <c r="F16981" s="69">
        <v>1913</v>
      </c>
      <c r="G16981" s="69" t="s">
        <v>1939</v>
      </c>
    </row>
    <row r="16982" spans="1:7" ht="14.4">
      <c r="A16982" s="27" t="str">
        <f>VLOOKUP(C16982,'user list'!A:B,2,0)</f>
        <v>DOE</v>
      </c>
      <c r="B16982" s="172">
        <v>45824.360324074078</v>
      </c>
      <c r="C16982" s="69" t="s">
        <v>212</v>
      </c>
      <c r="D16982" s="69" t="s">
        <v>1937</v>
      </c>
      <c r="E16982" s="69" t="s">
        <v>2553</v>
      </c>
      <c r="F16982" s="69">
        <v>1912</v>
      </c>
      <c r="G16982" s="69" t="s">
        <v>1939</v>
      </c>
    </row>
    <row r="16983" spans="1:7" ht="14.4">
      <c r="A16983" s="27" t="str">
        <f>VLOOKUP(C16983,'user list'!A:B,2,0)</f>
        <v>DOE</v>
      </c>
      <c r="B16983" s="172">
        <v>45824.360381944447</v>
      </c>
      <c r="C16983" s="69" t="s">
        <v>212</v>
      </c>
      <c r="D16983" s="69" t="s">
        <v>1937</v>
      </c>
      <c r="E16983" s="69" t="s">
        <v>2552</v>
      </c>
      <c r="F16983" s="69">
        <v>1910</v>
      </c>
      <c r="G16983" s="69" t="s">
        <v>1939</v>
      </c>
    </row>
    <row r="16984" spans="1:7" ht="14.4">
      <c r="A16984" s="27" t="str">
        <f>VLOOKUP(C16984,'user list'!A:B,2,0)</f>
        <v>DOE</v>
      </c>
      <c r="B16984" s="172">
        <v>45824.360486111109</v>
      </c>
      <c r="C16984" s="69" t="s">
        <v>212</v>
      </c>
      <c r="D16984" s="69" t="s">
        <v>1937</v>
      </c>
      <c r="E16984" s="69" t="s">
        <v>2549</v>
      </c>
      <c r="F16984" s="69">
        <v>1906</v>
      </c>
      <c r="G16984" s="69" t="s">
        <v>1939</v>
      </c>
    </row>
    <row r="16985" spans="1:7" ht="14.4">
      <c r="A16985" s="27" t="str">
        <f>VLOOKUP(C16985,'user list'!A:B,2,0)</f>
        <v>DOE</v>
      </c>
      <c r="B16985" s="172">
        <v>45824.360543981478</v>
      </c>
      <c r="C16985" s="69" t="s">
        <v>212</v>
      </c>
      <c r="D16985" s="69" t="s">
        <v>1937</v>
      </c>
      <c r="E16985" s="69" t="s">
        <v>2548</v>
      </c>
      <c r="F16985" s="69">
        <v>1905</v>
      </c>
      <c r="G16985" s="69" t="s">
        <v>1939</v>
      </c>
    </row>
    <row r="16986" spans="1:7" ht="14.4">
      <c r="A16986" s="27" t="str">
        <f>VLOOKUP(C16986,'user list'!A:B,2,0)</f>
        <v>DOE</v>
      </c>
      <c r="B16986" s="172">
        <v>45824.360625000001</v>
      </c>
      <c r="C16986" s="69" t="s">
        <v>212</v>
      </c>
      <c r="D16986" s="69" t="s">
        <v>1937</v>
      </c>
      <c r="E16986" s="69" t="s">
        <v>2547</v>
      </c>
      <c r="F16986" s="69">
        <v>1902</v>
      </c>
      <c r="G16986" s="69" t="s">
        <v>1939</v>
      </c>
    </row>
    <row r="16987" spans="1:7" ht="14.4">
      <c r="A16987" s="27" t="str">
        <f>VLOOKUP(C16987,'user list'!A:B,2,0)</f>
        <v>DOE</v>
      </c>
      <c r="B16987" s="172">
        <v>45824.360671296294</v>
      </c>
      <c r="C16987" s="69" t="s">
        <v>212</v>
      </c>
      <c r="D16987" s="69" t="s">
        <v>1937</v>
      </c>
      <c r="E16987" s="69" t="s">
        <v>2546</v>
      </c>
      <c r="F16987" s="69">
        <v>1900</v>
      </c>
      <c r="G16987" s="69" t="s">
        <v>1939</v>
      </c>
    </row>
    <row r="16988" spans="1:7" ht="14.4">
      <c r="A16988" s="27" t="str">
        <f>VLOOKUP(C16988,'user list'!A:B,2,0)</f>
        <v>DOE</v>
      </c>
      <c r="B16988" s="172">
        <v>45824.360706018517</v>
      </c>
      <c r="C16988" s="69" t="s">
        <v>212</v>
      </c>
      <c r="D16988" s="69" t="s">
        <v>1937</v>
      </c>
      <c r="E16988" s="69" t="s">
        <v>2545</v>
      </c>
      <c r="F16988" s="69">
        <v>1899</v>
      </c>
      <c r="G16988" s="69" t="s">
        <v>1939</v>
      </c>
    </row>
    <row r="16989" spans="1:7" ht="14.4">
      <c r="A16989" s="27" t="str">
        <f>VLOOKUP(C16989,'user list'!A:B,2,0)</f>
        <v>DOE</v>
      </c>
      <c r="B16989" s="172">
        <v>45824.360729166663</v>
      </c>
      <c r="C16989" s="69" t="s">
        <v>212</v>
      </c>
      <c r="D16989" s="69" t="s">
        <v>1937</v>
      </c>
      <c r="E16989" s="69" t="s">
        <v>2544</v>
      </c>
      <c r="F16989" s="69">
        <v>1898</v>
      </c>
      <c r="G16989" s="69" t="s">
        <v>1939</v>
      </c>
    </row>
    <row r="16990" spans="1:7" ht="14.4">
      <c r="A16990" s="27" t="str">
        <f>VLOOKUP(C16990,'user list'!A:B,2,0)</f>
        <v>DOE</v>
      </c>
      <c r="B16990" s="172">
        <v>45824.360763888886</v>
      </c>
      <c r="C16990" s="69" t="s">
        <v>212</v>
      </c>
      <c r="D16990" s="69" t="s">
        <v>1937</v>
      </c>
      <c r="E16990" s="69" t="s">
        <v>2543</v>
      </c>
      <c r="F16990" s="69">
        <v>1897</v>
      </c>
      <c r="G16990" s="69" t="s">
        <v>1939</v>
      </c>
    </row>
    <row r="16991" spans="1:7" ht="14.4">
      <c r="A16991" s="27" t="str">
        <f>VLOOKUP(C16991,'user list'!A:B,2,0)</f>
        <v>DOE</v>
      </c>
      <c r="B16991" s="172">
        <v>45824.360833333332</v>
      </c>
      <c r="C16991" s="69" t="s">
        <v>212</v>
      </c>
      <c r="D16991" s="69" t="s">
        <v>1937</v>
      </c>
      <c r="E16991" s="69" t="s">
        <v>1207</v>
      </c>
      <c r="F16991" s="69">
        <v>1895</v>
      </c>
      <c r="G16991" s="69" t="s">
        <v>1939</v>
      </c>
    </row>
    <row r="16992" spans="1:7" ht="14.4">
      <c r="A16992" s="27" t="str">
        <f>VLOOKUP(C16992,'user list'!A:B,2,0)</f>
        <v>DOE</v>
      </c>
      <c r="B16992" s="172">
        <v>45824.360891203702</v>
      </c>
      <c r="C16992" s="69" t="s">
        <v>212</v>
      </c>
      <c r="D16992" s="69" t="s">
        <v>1937</v>
      </c>
      <c r="E16992" s="69" t="s">
        <v>2540</v>
      </c>
      <c r="F16992" s="69">
        <v>1889</v>
      </c>
      <c r="G16992" s="69" t="s">
        <v>1939</v>
      </c>
    </row>
    <row r="16993" spans="1:7" ht="14.4">
      <c r="A16993" s="27" t="str">
        <f>VLOOKUP(C16993,'user list'!A:B,2,0)</f>
        <v>DOE</v>
      </c>
      <c r="B16993" s="172">
        <v>45824.361064814817</v>
      </c>
      <c r="C16993" s="69" t="s">
        <v>212</v>
      </c>
      <c r="D16993" s="69" t="s">
        <v>1937</v>
      </c>
      <c r="E16993" s="69" t="s">
        <v>2534</v>
      </c>
      <c r="F16993" s="69">
        <v>1881</v>
      </c>
      <c r="G16993" s="69" t="s">
        <v>1939</v>
      </c>
    </row>
    <row r="16994" spans="1:7" ht="14.4">
      <c r="A16994" s="27" t="str">
        <f>VLOOKUP(C16994,'user list'!A:B,2,0)</f>
        <v>DOE</v>
      </c>
      <c r="B16994" s="172">
        <v>45824.361134259256</v>
      </c>
      <c r="C16994" s="69" t="s">
        <v>212</v>
      </c>
      <c r="D16994" s="69" t="s">
        <v>1937</v>
      </c>
      <c r="E16994" s="69" t="s">
        <v>2525</v>
      </c>
      <c r="F16994" s="69">
        <v>1867</v>
      </c>
      <c r="G16994" s="69" t="s">
        <v>1939</v>
      </c>
    </row>
    <row r="16995" spans="1:7" ht="14.4">
      <c r="A16995" s="27" t="str">
        <f>VLOOKUP(C16995,'user list'!A:B,2,0)</f>
        <v>CREMCO</v>
      </c>
      <c r="B16995" s="172">
        <v>45824.362280092595</v>
      </c>
      <c r="C16995" s="69" t="s">
        <v>206</v>
      </c>
      <c r="D16995" s="69" t="s">
        <v>1937</v>
      </c>
      <c r="E16995" s="69" t="s">
        <v>2784</v>
      </c>
      <c r="F16995" s="69">
        <v>2236</v>
      </c>
      <c r="G16995" s="69" t="s">
        <v>1939</v>
      </c>
    </row>
    <row r="16996" spans="1:7" ht="14.4">
      <c r="A16996" s="27" t="str">
        <f>VLOOKUP(C16996,'user list'!A:B,2,0)</f>
        <v>CREMCO</v>
      </c>
      <c r="B16996" s="172">
        <v>45824.363078703704</v>
      </c>
      <c r="C16996" s="69" t="s">
        <v>206</v>
      </c>
      <c r="D16996" s="69" t="s">
        <v>1937</v>
      </c>
      <c r="E16996" s="69" t="s">
        <v>2784</v>
      </c>
      <c r="F16996" s="69">
        <v>2236</v>
      </c>
      <c r="G16996" s="69" t="s">
        <v>1947</v>
      </c>
    </row>
    <row r="16997" spans="1:7" ht="14.4">
      <c r="A16997" s="27" t="str">
        <f>VLOOKUP(C16997,'user list'!A:B,2,0)</f>
        <v>CREMCO</v>
      </c>
      <c r="B16997" s="172">
        <v>45824.363078703704</v>
      </c>
      <c r="C16997" s="69" t="s">
        <v>206</v>
      </c>
      <c r="D16997" s="69" t="s">
        <v>1937</v>
      </c>
      <c r="E16997" s="69" t="s">
        <v>2784</v>
      </c>
      <c r="F16997" s="69">
        <v>2236</v>
      </c>
      <c r="G16997" s="69" t="s">
        <v>1948</v>
      </c>
    </row>
    <row r="16998" spans="1:7" ht="14.4">
      <c r="A16998" s="27" t="str">
        <f>VLOOKUP(C16998,'user list'!A:B,2,0)</f>
        <v>CREMCO</v>
      </c>
      <c r="B16998" s="172">
        <v>45824.363078703704</v>
      </c>
      <c r="C16998" s="69" t="s">
        <v>206</v>
      </c>
      <c r="D16998" s="69" t="s">
        <v>1937</v>
      </c>
      <c r="E16998" s="69" t="s">
        <v>2784</v>
      </c>
      <c r="F16998" s="69">
        <v>2236</v>
      </c>
      <c r="G16998" s="69" t="s">
        <v>1939</v>
      </c>
    </row>
    <row r="16999" spans="1:7" ht="14.4">
      <c r="A16999" s="27" t="str">
        <f>VLOOKUP(C16999,'user list'!A:B,2,0)</f>
        <v>Admin</v>
      </c>
      <c r="B16999" s="172">
        <v>45824.36309027778</v>
      </c>
      <c r="C16999" s="69" t="s">
        <v>186</v>
      </c>
      <c r="D16999" s="69" t="s">
        <v>1937</v>
      </c>
      <c r="E16999" s="69" t="s">
        <v>2784</v>
      </c>
      <c r="F16999" s="69">
        <v>2236</v>
      </c>
      <c r="G16999" s="69" t="s">
        <v>1948</v>
      </c>
    </row>
    <row r="17000" spans="1:7" ht="14.4">
      <c r="A17000" s="27" t="str">
        <f>VLOOKUP(C17000,'user list'!A:B,2,0)</f>
        <v>CREMCO</v>
      </c>
      <c r="B17000" s="172">
        <v>45824.363819444443</v>
      </c>
      <c r="C17000" s="69" t="s">
        <v>206</v>
      </c>
      <c r="D17000" s="69" t="s">
        <v>1937</v>
      </c>
      <c r="E17000" s="69" t="s">
        <v>1427</v>
      </c>
      <c r="F17000" s="69">
        <v>1732</v>
      </c>
      <c r="G17000" s="69" t="s">
        <v>1939</v>
      </c>
    </row>
    <row r="17001" spans="1:7" ht="14.4">
      <c r="A17001" s="27" t="str">
        <f>VLOOKUP(C17001,'user list'!A:B,2,0)</f>
        <v>CREMCO</v>
      </c>
      <c r="B17001" s="172">
        <v>45824.363993055558</v>
      </c>
      <c r="C17001" s="69" t="s">
        <v>206</v>
      </c>
      <c r="D17001" s="69" t="s">
        <v>1937</v>
      </c>
      <c r="E17001" s="69" t="s">
        <v>1427</v>
      </c>
      <c r="F17001" s="69">
        <v>1732</v>
      </c>
      <c r="G17001" s="69" t="s">
        <v>1939</v>
      </c>
    </row>
    <row r="17002" spans="1:7" ht="14.4">
      <c r="A17002" s="27" t="str">
        <f>VLOOKUP(C17002,'user list'!A:B,2,0)</f>
        <v>CREMCO</v>
      </c>
      <c r="B17002" s="172">
        <v>45824.364004629628</v>
      </c>
      <c r="C17002" s="69" t="s">
        <v>206</v>
      </c>
      <c r="D17002" s="69" t="s">
        <v>1937</v>
      </c>
      <c r="E17002" s="69" t="s">
        <v>1387</v>
      </c>
      <c r="F17002" s="69">
        <v>1770</v>
      </c>
      <c r="G17002" s="69" t="s">
        <v>1939</v>
      </c>
    </row>
    <row r="17003" spans="1:7" ht="14.4">
      <c r="A17003" s="27" t="str">
        <f>VLOOKUP(C17003,'user list'!A:B,2,0)</f>
        <v>CREMCO</v>
      </c>
      <c r="B17003" s="172">
        <v>45824.364027777781</v>
      </c>
      <c r="C17003" s="69" t="s">
        <v>206</v>
      </c>
      <c r="D17003" s="69" t="s">
        <v>1937</v>
      </c>
      <c r="E17003" s="69">
        <v>1771</v>
      </c>
      <c r="F17003" s="69">
        <v>1771</v>
      </c>
      <c r="G17003" s="69" t="s">
        <v>1939</v>
      </c>
    </row>
    <row r="17004" spans="1:7" ht="14.4">
      <c r="A17004" s="27" t="str">
        <f>VLOOKUP(C17004,'user list'!A:B,2,0)</f>
        <v>CREMCO</v>
      </c>
      <c r="B17004" s="172">
        <v>45824.364027777781</v>
      </c>
      <c r="C17004" s="69" t="s">
        <v>206</v>
      </c>
      <c r="D17004" s="69" t="s">
        <v>1937</v>
      </c>
      <c r="E17004" s="69">
        <v>1771</v>
      </c>
      <c r="F17004" s="69">
        <v>1771</v>
      </c>
      <c r="G17004" s="69" t="s">
        <v>1939</v>
      </c>
    </row>
    <row r="17005" spans="1:7" ht="14.4">
      <c r="A17005" s="27" t="str">
        <f>VLOOKUP(C17005,'user list'!A:B,2,0)</f>
        <v>CREMCO</v>
      </c>
      <c r="B17005" s="172">
        <v>45824.364074074074</v>
      </c>
      <c r="C17005" s="69" t="s">
        <v>206</v>
      </c>
      <c r="D17005" s="69" t="s">
        <v>1937</v>
      </c>
      <c r="E17005" s="69" t="s">
        <v>1656</v>
      </c>
      <c r="F17005" s="69">
        <v>1774</v>
      </c>
      <c r="G17005" s="69" t="s">
        <v>1939</v>
      </c>
    </row>
    <row r="17006" spans="1:7" ht="14.4">
      <c r="A17006" s="27" t="str">
        <f>VLOOKUP(C17006,'user list'!A:B,2,0)</f>
        <v>CREMCO</v>
      </c>
      <c r="B17006" s="172">
        <v>45824.364189814813</v>
      </c>
      <c r="C17006" s="69" t="s">
        <v>206</v>
      </c>
      <c r="D17006" s="69" t="s">
        <v>1937</v>
      </c>
      <c r="E17006" s="69" t="s">
        <v>1253</v>
      </c>
      <c r="F17006" s="69">
        <v>1864</v>
      </c>
      <c r="G17006" s="69" t="s">
        <v>1939</v>
      </c>
    </row>
    <row r="17007" spans="1:7" ht="14.4">
      <c r="A17007" s="27" t="str">
        <f>VLOOKUP(C17007,'user list'!A:B,2,0)</f>
        <v>CREMCO</v>
      </c>
      <c r="B17007" s="172">
        <v>45824.364212962966</v>
      </c>
      <c r="C17007" s="69" t="s">
        <v>206</v>
      </c>
      <c r="D17007" s="69" t="s">
        <v>1937</v>
      </c>
      <c r="E17007" s="69" t="s">
        <v>1635</v>
      </c>
      <c r="F17007" s="69">
        <v>1882</v>
      </c>
      <c r="G17007" s="69" t="s">
        <v>1939</v>
      </c>
    </row>
    <row r="17008" spans="1:7" ht="14.4">
      <c r="A17008" s="27" t="str">
        <f>VLOOKUP(C17008,'user list'!A:B,2,0)</f>
        <v>CREMCO</v>
      </c>
      <c r="B17008" s="172">
        <v>45824.364224537036</v>
      </c>
      <c r="C17008" s="69" t="s">
        <v>206</v>
      </c>
      <c r="D17008" s="69" t="s">
        <v>1937</v>
      </c>
      <c r="E17008" s="69" t="s">
        <v>1632</v>
      </c>
      <c r="F17008" s="69">
        <v>1894</v>
      </c>
      <c r="G17008" s="69" t="s">
        <v>1939</v>
      </c>
    </row>
    <row r="17009" spans="1:7" ht="14.4">
      <c r="A17009" s="27" t="str">
        <f>VLOOKUP(C17009,'user list'!A:B,2,0)</f>
        <v>CREMCO</v>
      </c>
      <c r="B17009" s="172">
        <v>45824.364247685182</v>
      </c>
      <c r="C17009" s="69" t="s">
        <v>206</v>
      </c>
      <c r="D17009" s="69" t="s">
        <v>1937</v>
      </c>
      <c r="E17009" s="69" t="s">
        <v>1034</v>
      </c>
      <c r="F17009" s="69">
        <v>2057</v>
      </c>
      <c r="G17009" s="69" t="s">
        <v>1939</v>
      </c>
    </row>
    <row r="17010" spans="1:7" ht="14.4">
      <c r="A17010" s="27" t="str">
        <f>VLOOKUP(C17010,'user list'!A:B,2,0)</f>
        <v>CREMCO</v>
      </c>
      <c r="B17010" s="172">
        <v>45824.364270833335</v>
      </c>
      <c r="C17010" s="69" t="s">
        <v>206</v>
      </c>
      <c r="D17010" s="69" t="s">
        <v>1937</v>
      </c>
      <c r="E17010" s="69" t="s">
        <v>1031</v>
      </c>
      <c r="F17010" s="69">
        <v>2060</v>
      </c>
      <c r="G17010" s="69" t="s">
        <v>1939</v>
      </c>
    </row>
    <row r="17011" spans="1:7" ht="14.4">
      <c r="A17011" s="27" t="str">
        <f>VLOOKUP(C17011,'user list'!A:B,2,0)</f>
        <v>CREMCO</v>
      </c>
      <c r="B17011" s="172">
        <v>45824.364305555559</v>
      </c>
      <c r="C17011" s="69" t="s">
        <v>206</v>
      </c>
      <c r="D17011" s="69" t="s">
        <v>1937</v>
      </c>
      <c r="E17011" s="69" t="s">
        <v>1632</v>
      </c>
      <c r="F17011" s="69">
        <v>1894</v>
      </c>
      <c r="G17011" s="69" t="s">
        <v>1939</v>
      </c>
    </row>
    <row r="17012" spans="1:7" ht="14.4">
      <c r="A17012" s="27" t="str">
        <f>VLOOKUP(C17012,'user list'!A:B,2,0)</f>
        <v>CREMCO</v>
      </c>
      <c r="B17012" s="172">
        <v>45824.364340277774</v>
      </c>
      <c r="C17012" s="69" t="s">
        <v>206</v>
      </c>
      <c r="D17012" s="69" t="s">
        <v>1937</v>
      </c>
      <c r="E17012" s="69" t="s">
        <v>1597</v>
      </c>
      <c r="F17012" s="69">
        <v>2085</v>
      </c>
      <c r="G17012" s="69" t="s">
        <v>1939</v>
      </c>
    </row>
    <row r="17013" spans="1:7" ht="14.4">
      <c r="A17013" s="27" t="str">
        <f>VLOOKUP(C17013,'user list'!A:B,2,0)</f>
        <v>CREMCO</v>
      </c>
      <c r="B17013" s="172">
        <v>45824.364386574074</v>
      </c>
      <c r="C17013" s="69" t="s">
        <v>206</v>
      </c>
      <c r="D17013" s="69" t="s">
        <v>1937</v>
      </c>
      <c r="E17013" s="69">
        <v>1771</v>
      </c>
      <c r="F17013" s="69">
        <v>1771</v>
      </c>
      <c r="G17013" s="69" t="s">
        <v>1939</v>
      </c>
    </row>
    <row r="17014" spans="1:7" ht="14.4">
      <c r="A17014" s="27" t="str">
        <f>VLOOKUP(C17014,'user list'!A:B,2,0)</f>
        <v>CREMCO</v>
      </c>
      <c r="B17014" s="172">
        <v>45824.364386574074</v>
      </c>
      <c r="C17014" s="69" t="s">
        <v>206</v>
      </c>
      <c r="D17014" s="69" t="s">
        <v>1937</v>
      </c>
      <c r="E17014" s="69">
        <v>1771</v>
      </c>
      <c r="F17014" s="69">
        <v>1771</v>
      </c>
      <c r="G17014" s="69" t="s">
        <v>1939</v>
      </c>
    </row>
    <row r="17015" spans="1:7" ht="14.4">
      <c r="A17015" s="27" t="str">
        <f>VLOOKUP(C17015,'user list'!A:B,2,0)</f>
        <v>CREMCO</v>
      </c>
      <c r="B17015" s="172">
        <v>45824.364814814813</v>
      </c>
      <c r="C17015" s="69" t="s">
        <v>206</v>
      </c>
      <c r="D17015" s="69" t="s">
        <v>1937</v>
      </c>
      <c r="E17015" s="69" t="s">
        <v>1632</v>
      </c>
      <c r="F17015" s="69">
        <v>1894</v>
      </c>
      <c r="G17015" s="69" t="s">
        <v>1939</v>
      </c>
    </row>
    <row r="17016" spans="1:7" ht="14.4">
      <c r="A17016" s="27" t="str">
        <f>VLOOKUP(C17016,'user list'!A:B,2,0)</f>
        <v>CREMCO</v>
      </c>
      <c r="B17016" s="172">
        <v>45824.364872685182</v>
      </c>
      <c r="C17016" s="69" t="s">
        <v>206</v>
      </c>
      <c r="D17016" s="69" t="s">
        <v>1937</v>
      </c>
      <c r="E17016" s="69" t="s">
        <v>1635</v>
      </c>
      <c r="F17016" s="69">
        <v>1882</v>
      </c>
      <c r="G17016" s="69" t="s">
        <v>1939</v>
      </c>
    </row>
    <row r="17017" spans="1:7" ht="14.4">
      <c r="A17017" s="27" t="str">
        <f>VLOOKUP(C17017,'user list'!A:B,2,0)</f>
        <v>CREMCO</v>
      </c>
      <c r="B17017" s="172">
        <v>45824.364942129629</v>
      </c>
      <c r="C17017" s="69" t="s">
        <v>206</v>
      </c>
      <c r="D17017" s="69" t="s">
        <v>1937</v>
      </c>
      <c r="E17017" s="69" t="s">
        <v>2534</v>
      </c>
      <c r="F17017" s="69">
        <v>1881</v>
      </c>
      <c r="G17017" s="69" t="s">
        <v>1939</v>
      </c>
    </row>
    <row r="17018" spans="1:7" ht="14.4">
      <c r="A17018" s="27" t="str">
        <f>VLOOKUP(C17018,'user list'!A:B,2,0)</f>
        <v>CREMCO</v>
      </c>
      <c r="B17018" s="172">
        <v>45824.364999999998</v>
      </c>
      <c r="C17018" s="69" t="s">
        <v>206</v>
      </c>
      <c r="D17018" s="69" t="s">
        <v>1937</v>
      </c>
      <c r="E17018" s="69" t="s">
        <v>1253</v>
      </c>
      <c r="F17018" s="69">
        <v>1864</v>
      </c>
      <c r="G17018" s="69" t="s">
        <v>1939</v>
      </c>
    </row>
    <row r="17019" spans="1:7" ht="14.4">
      <c r="A17019" s="27" t="str">
        <f>VLOOKUP(C17019,'user list'!A:B,2,0)</f>
        <v>CREMCO</v>
      </c>
      <c r="B17019" s="172">
        <v>45824.365057870367</v>
      </c>
      <c r="C17019" s="69" t="s">
        <v>206</v>
      </c>
      <c r="D17019" s="69" t="s">
        <v>1937</v>
      </c>
      <c r="E17019" s="69" t="s">
        <v>2483</v>
      </c>
      <c r="F17019" s="69">
        <v>1805</v>
      </c>
      <c r="G17019" s="69" t="s">
        <v>1939</v>
      </c>
    </row>
    <row r="17020" spans="1:7" ht="14.4">
      <c r="A17020" s="27" t="str">
        <f>VLOOKUP(C17020,'user list'!A:B,2,0)</f>
        <v>CREMCO</v>
      </c>
      <c r="B17020" s="172">
        <v>45824.365081018521</v>
      </c>
      <c r="C17020" s="69" t="s">
        <v>206</v>
      </c>
      <c r="D17020" s="69" t="s">
        <v>1937</v>
      </c>
      <c r="E17020" s="69" t="s">
        <v>2470</v>
      </c>
      <c r="F17020" s="69">
        <v>1781</v>
      </c>
      <c r="G17020" s="69" t="s">
        <v>1939</v>
      </c>
    </row>
    <row r="17021" spans="1:7" ht="14.4">
      <c r="A17021" s="27" t="str">
        <f>VLOOKUP(C17021,'user list'!A:B,2,0)</f>
        <v>CREMCO</v>
      </c>
      <c r="B17021" s="172">
        <v>45824.36509259259</v>
      </c>
      <c r="C17021" s="69" t="s">
        <v>206</v>
      </c>
      <c r="D17021" s="69" t="s">
        <v>1937</v>
      </c>
      <c r="E17021" s="69" t="s">
        <v>2483</v>
      </c>
      <c r="F17021" s="69">
        <v>1805</v>
      </c>
      <c r="G17021" s="69" t="s">
        <v>1939</v>
      </c>
    </row>
    <row r="17022" spans="1:7" ht="14.4">
      <c r="A17022" s="27" t="str">
        <f>VLOOKUP(C17022,'user list'!A:B,2,0)</f>
        <v>CREMCO</v>
      </c>
      <c r="B17022" s="172">
        <v>45824.365300925929</v>
      </c>
      <c r="C17022" s="69" t="s">
        <v>206</v>
      </c>
      <c r="D17022" s="69" t="s">
        <v>1937</v>
      </c>
      <c r="E17022" s="69" t="s">
        <v>2470</v>
      </c>
      <c r="F17022" s="69">
        <v>1781</v>
      </c>
      <c r="G17022" s="69" t="s">
        <v>1939</v>
      </c>
    </row>
    <row r="17023" spans="1:7" ht="14.4">
      <c r="A17023" s="27" t="str">
        <f>VLOOKUP(C17023,'user list'!A:B,2,0)</f>
        <v>CREMCO</v>
      </c>
      <c r="B17023" s="172">
        <v>45824.365312499998</v>
      </c>
      <c r="C17023" s="69" t="s">
        <v>206</v>
      </c>
      <c r="D17023" s="69" t="s">
        <v>1937</v>
      </c>
      <c r="E17023" s="69" t="s">
        <v>2483</v>
      </c>
      <c r="F17023" s="69">
        <v>1805</v>
      </c>
      <c r="G17023" s="69" t="s">
        <v>1939</v>
      </c>
    </row>
    <row r="17024" spans="1:7" ht="14.4">
      <c r="A17024" s="27" t="str">
        <f>VLOOKUP(C17024,'user list'!A:B,2,0)</f>
        <v>CREMCO</v>
      </c>
      <c r="B17024" s="172">
        <v>45824.365358796298</v>
      </c>
      <c r="C17024" s="69" t="s">
        <v>206</v>
      </c>
      <c r="D17024" s="69" t="s">
        <v>1937</v>
      </c>
      <c r="E17024" s="69" t="s">
        <v>2483</v>
      </c>
      <c r="F17024" s="69">
        <v>1805</v>
      </c>
      <c r="G17024" s="69" t="s">
        <v>1947</v>
      </c>
    </row>
    <row r="17025" spans="1:7" ht="14.4">
      <c r="A17025" s="27" t="str">
        <f>VLOOKUP(C17025,'user list'!A:B,2,0)</f>
        <v>CREMCO</v>
      </c>
      <c r="B17025" s="172">
        <v>45824.365358796298</v>
      </c>
      <c r="C17025" s="69" t="s">
        <v>206</v>
      </c>
      <c r="D17025" s="69" t="s">
        <v>1937</v>
      </c>
      <c r="E17025" s="69" t="s">
        <v>2483</v>
      </c>
      <c r="F17025" s="69">
        <v>1805</v>
      </c>
      <c r="G17025" s="69" t="s">
        <v>1948</v>
      </c>
    </row>
    <row r="17026" spans="1:7" ht="14.4">
      <c r="A17026" s="27" t="str">
        <f>VLOOKUP(C17026,'user list'!A:B,2,0)</f>
        <v>CREMCO</v>
      </c>
      <c r="B17026" s="172">
        <v>45824.365370370368</v>
      </c>
      <c r="C17026" s="69" t="s">
        <v>206</v>
      </c>
      <c r="D17026" s="69" t="s">
        <v>1937</v>
      </c>
      <c r="E17026" s="69" t="s">
        <v>2483</v>
      </c>
      <c r="F17026" s="69">
        <v>1805</v>
      </c>
      <c r="G17026" s="69" t="s">
        <v>1939</v>
      </c>
    </row>
    <row r="17027" spans="1:7" ht="14.4">
      <c r="A17027" s="27" t="str">
        <f>VLOOKUP(C17027,'user list'!A:B,2,0)</f>
        <v>Admin</v>
      </c>
      <c r="B17027" s="172">
        <v>45824.365370370368</v>
      </c>
      <c r="C17027" s="69" t="s">
        <v>186</v>
      </c>
      <c r="D17027" s="69" t="s">
        <v>1937</v>
      </c>
      <c r="E17027" s="69" t="s">
        <v>2483</v>
      </c>
      <c r="F17027" s="69">
        <v>1805</v>
      </c>
      <c r="G17027" s="69" t="s">
        <v>1948</v>
      </c>
    </row>
    <row r="17028" spans="1:7" ht="14.4">
      <c r="A17028" s="27" t="str">
        <f>VLOOKUP(C17028,'user list'!A:B,2,0)</f>
        <v>Admin</v>
      </c>
      <c r="B17028" s="172">
        <v>45824.365370370368</v>
      </c>
      <c r="C17028" s="69" t="s">
        <v>186</v>
      </c>
      <c r="D17028" s="69" t="s">
        <v>1937</v>
      </c>
      <c r="E17028" s="69" t="s">
        <v>2483</v>
      </c>
      <c r="F17028" s="69">
        <v>1805</v>
      </c>
      <c r="G17028" s="69" t="s">
        <v>1947</v>
      </c>
    </row>
    <row r="17029" spans="1:7" ht="14.4">
      <c r="A17029" s="27" t="str">
        <f>VLOOKUP(C17029,'user list'!A:B,2,0)</f>
        <v>Admin</v>
      </c>
      <c r="B17029" s="172">
        <v>45824.365370370368</v>
      </c>
      <c r="C17029" s="69" t="s">
        <v>186</v>
      </c>
      <c r="D17029" s="69" t="s">
        <v>1937</v>
      </c>
      <c r="E17029" s="69" t="s">
        <v>2483</v>
      </c>
      <c r="F17029" s="69">
        <v>1805</v>
      </c>
      <c r="G17029" s="69" t="s">
        <v>1948</v>
      </c>
    </row>
    <row r="17030" spans="1:7" ht="14.4">
      <c r="A17030" s="27" t="str">
        <f>VLOOKUP(C17030,'user list'!A:B,2,0)</f>
        <v>CREMCO</v>
      </c>
      <c r="B17030" s="172">
        <v>45824.365381944444</v>
      </c>
      <c r="C17030" s="69" t="s">
        <v>206</v>
      </c>
      <c r="D17030" s="69" t="s">
        <v>1937</v>
      </c>
      <c r="E17030" s="69" t="s">
        <v>2470</v>
      </c>
      <c r="F17030" s="69">
        <v>1781</v>
      </c>
      <c r="G17030" s="69" t="s">
        <v>1939</v>
      </c>
    </row>
    <row r="17031" spans="1:7" ht="14.4">
      <c r="A17031" s="27" t="str">
        <f>VLOOKUP(C17031,'user list'!A:B,2,0)</f>
        <v>CREMCO</v>
      </c>
      <c r="B17031" s="172">
        <v>45824.365474537037</v>
      </c>
      <c r="C17031" s="69" t="s">
        <v>206</v>
      </c>
      <c r="D17031" s="69" t="s">
        <v>1937</v>
      </c>
      <c r="E17031" s="69" t="s">
        <v>1656</v>
      </c>
      <c r="F17031" s="69">
        <v>1774</v>
      </c>
      <c r="G17031" s="69" t="s">
        <v>1939</v>
      </c>
    </row>
    <row r="17032" spans="1:7" ht="14.4">
      <c r="A17032" s="27" t="str">
        <f>VLOOKUP(C17032,'user list'!A:B,2,0)</f>
        <v>CREMCO</v>
      </c>
      <c r="B17032" s="172">
        <v>45824.36550925926</v>
      </c>
      <c r="C17032" s="69" t="s">
        <v>206</v>
      </c>
      <c r="D17032" s="69" t="s">
        <v>1937</v>
      </c>
      <c r="E17032" s="69" t="s">
        <v>1384</v>
      </c>
      <c r="F17032" s="69">
        <v>1773</v>
      </c>
      <c r="G17032" s="69" t="s">
        <v>1939</v>
      </c>
    </row>
    <row r="17033" spans="1:7" ht="14.4">
      <c r="A17033" s="27" t="str">
        <f>VLOOKUP(C17033,'user list'!A:B,2,0)</f>
        <v>CREMCO</v>
      </c>
      <c r="B17033" s="172">
        <v>45824.365624999999</v>
      </c>
      <c r="C17033" s="69" t="s">
        <v>206</v>
      </c>
      <c r="D17033" s="69" t="s">
        <v>1937</v>
      </c>
      <c r="E17033" s="69" t="s">
        <v>1387</v>
      </c>
      <c r="F17033" s="69">
        <v>1770</v>
      </c>
      <c r="G17033" s="69" t="s">
        <v>1939</v>
      </c>
    </row>
    <row r="17034" spans="1:7" ht="14.4">
      <c r="A17034" s="27" t="str">
        <f>VLOOKUP(C17034,'user list'!A:B,2,0)</f>
        <v>CREMCO</v>
      </c>
      <c r="B17034" s="172">
        <v>45824.365636574075</v>
      </c>
      <c r="C17034" s="69" t="s">
        <v>206</v>
      </c>
      <c r="D17034" s="69" t="s">
        <v>1937</v>
      </c>
      <c r="E17034" s="69" t="s">
        <v>1427</v>
      </c>
      <c r="F17034" s="69">
        <v>1732</v>
      </c>
      <c r="G17034" s="69" t="s">
        <v>1939</v>
      </c>
    </row>
    <row r="17035" spans="1:7" ht="14.4">
      <c r="A17035" s="27" t="str">
        <f>VLOOKUP(C17035,'user list'!A:B,2,0)</f>
        <v>CREMCO</v>
      </c>
      <c r="B17035" s="172">
        <v>45824.365648148145</v>
      </c>
      <c r="C17035" s="69" t="s">
        <v>206</v>
      </c>
      <c r="D17035" s="69" t="s">
        <v>1937</v>
      </c>
      <c r="E17035" s="69" t="s">
        <v>1960</v>
      </c>
      <c r="F17035" s="69">
        <v>347</v>
      </c>
      <c r="G17035" s="69" t="s">
        <v>1939</v>
      </c>
    </row>
    <row r="17036" spans="1:7" ht="14.4">
      <c r="A17036" s="27" t="str">
        <f>VLOOKUP(C17036,'user list'!A:B,2,0)</f>
        <v>CREMCO</v>
      </c>
      <c r="B17036" s="172">
        <v>45824.365879629629</v>
      </c>
      <c r="C17036" s="69" t="s">
        <v>206</v>
      </c>
      <c r="D17036" s="69" t="s">
        <v>1937</v>
      </c>
      <c r="E17036" s="69" t="s">
        <v>1597</v>
      </c>
      <c r="F17036" s="69">
        <v>2085</v>
      </c>
      <c r="G17036" s="69" t="s">
        <v>1939</v>
      </c>
    </row>
    <row r="17037" spans="1:7" ht="14.4">
      <c r="A17037" s="27" t="str">
        <f>VLOOKUP(C17037,'user list'!A:B,2,0)</f>
        <v>DOE</v>
      </c>
      <c r="B17037" s="172">
        <v>45824.36755787037</v>
      </c>
      <c r="C17037" s="69" t="s">
        <v>212</v>
      </c>
      <c r="D17037" s="69" t="s">
        <v>1937</v>
      </c>
      <c r="E17037" s="69" t="s">
        <v>2517</v>
      </c>
      <c r="F17037" s="69">
        <v>1860</v>
      </c>
      <c r="G17037" s="69" t="s">
        <v>1939</v>
      </c>
    </row>
    <row r="17038" spans="1:7" ht="14.4">
      <c r="A17038" s="27" t="str">
        <f>VLOOKUP(C17038,'user list'!A:B,2,0)</f>
        <v>DOE</v>
      </c>
      <c r="B17038" s="172">
        <v>45824.367615740739</v>
      </c>
      <c r="C17038" s="69" t="s">
        <v>212</v>
      </c>
      <c r="D17038" s="69" t="s">
        <v>1937</v>
      </c>
      <c r="E17038" s="69" t="s">
        <v>2510</v>
      </c>
      <c r="F17038" s="69">
        <v>1855</v>
      </c>
      <c r="G17038" s="69" t="s">
        <v>1939</v>
      </c>
    </row>
    <row r="17039" spans="1:7" ht="14.4">
      <c r="A17039" s="27" t="str">
        <f>VLOOKUP(C17039,'user list'!A:B,2,0)</f>
        <v>DOE</v>
      </c>
      <c r="B17039" s="172">
        <v>45824.367754629631</v>
      </c>
      <c r="C17039" s="69" t="s">
        <v>212</v>
      </c>
      <c r="D17039" s="69" t="s">
        <v>1937</v>
      </c>
      <c r="E17039" s="69" t="s">
        <v>2509</v>
      </c>
      <c r="F17039" s="69">
        <v>1854</v>
      </c>
      <c r="G17039" s="69" t="s">
        <v>1939</v>
      </c>
    </row>
    <row r="17040" spans="1:7" ht="14.4">
      <c r="A17040" s="27" t="str">
        <f>VLOOKUP(C17040,'user list'!A:B,2,0)</f>
        <v>DOE</v>
      </c>
      <c r="B17040" s="172">
        <v>45824.367847222224</v>
      </c>
      <c r="C17040" s="69" t="s">
        <v>212</v>
      </c>
      <c r="D17040" s="69" t="s">
        <v>1937</v>
      </c>
      <c r="E17040" s="69" t="s">
        <v>2503</v>
      </c>
      <c r="F17040" s="69" t="s">
        <v>2504</v>
      </c>
      <c r="G17040" s="69">
        <v>1847</v>
      </c>
    </row>
    <row r="17041" spans="1:7" ht="14.4">
      <c r="A17041" s="27" t="str">
        <f>VLOOKUP(C17041,'user list'!A:B,2,0)</f>
        <v>CBD</v>
      </c>
      <c r="B17041" s="172">
        <v>45824.376782407409</v>
      </c>
      <c r="C17041" s="69" t="s">
        <v>197</v>
      </c>
      <c r="D17041" s="69" t="s">
        <v>1937</v>
      </c>
      <c r="E17041" s="69" t="s">
        <v>2822</v>
      </c>
      <c r="F17041" s="69">
        <v>2300</v>
      </c>
      <c r="G17041" s="69" t="s">
        <v>1939</v>
      </c>
    </row>
    <row r="17042" spans="1:7" ht="14.4">
      <c r="A17042" s="27" t="str">
        <f>VLOOKUP(C17042,'user list'!A:B,2,0)</f>
        <v>CBD</v>
      </c>
      <c r="B17042" s="172">
        <v>45824.376828703702</v>
      </c>
      <c r="C17042" s="69" t="s">
        <v>197</v>
      </c>
      <c r="D17042" s="69" t="s">
        <v>1937</v>
      </c>
      <c r="E17042" s="69" t="s">
        <v>2823</v>
      </c>
      <c r="F17042" s="69">
        <v>2301</v>
      </c>
      <c r="G17042" s="69" t="s">
        <v>1939</v>
      </c>
    </row>
    <row r="17043" spans="1:7" ht="14.4">
      <c r="A17043" s="27" t="str">
        <f>VLOOKUP(C17043,'user list'!A:B,2,0)</f>
        <v>CBD</v>
      </c>
      <c r="B17043" s="172">
        <v>45824.376875000002</v>
      </c>
      <c r="C17043" s="69" t="s">
        <v>197</v>
      </c>
      <c r="D17043" s="69" t="s">
        <v>1937</v>
      </c>
      <c r="E17043" s="69" t="s">
        <v>3043</v>
      </c>
      <c r="F17043" s="69">
        <v>2330</v>
      </c>
      <c r="G17043" s="69" t="s">
        <v>1939</v>
      </c>
    </row>
    <row r="17044" spans="1:7" ht="14.4">
      <c r="A17044" s="27" t="str">
        <f>VLOOKUP(C17044,'user list'!A:B,2,0)</f>
        <v>CBD</v>
      </c>
      <c r="B17044" s="172">
        <v>45824.376898148148</v>
      </c>
      <c r="C17044" s="69" t="s">
        <v>197</v>
      </c>
      <c r="D17044" s="69" t="s">
        <v>1937</v>
      </c>
      <c r="E17044" s="69" t="s">
        <v>2836</v>
      </c>
      <c r="F17044" s="69">
        <v>2329</v>
      </c>
      <c r="G17044" s="69" t="s">
        <v>1939</v>
      </c>
    </row>
    <row r="17045" spans="1:7" ht="14.4">
      <c r="A17045" s="27" t="str">
        <f>VLOOKUP(C17045,'user list'!A:B,2,0)</f>
        <v>CBD</v>
      </c>
      <c r="B17045" s="172">
        <v>45824.376921296294</v>
      </c>
      <c r="C17045" s="69" t="s">
        <v>197</v>
      </c>
      <c r="D17045" s="69" t="s">
        <v>1937</v>
      </c>
      <c r="E17045" s="69" t="s">
        <v>2835</v>
      </c>
      <c r="F17045" s="69">
        <v>2328</v>
      </c>
      <c r="G17045" s="69" t="s">
        <v>1939</v>
      </c>
    </row>
    <row r="17046" spans="1:7" ht="14.4">
      <c r="A17046" s="27" t="str">
        <f>VLOOKUP(C17046,'user list'!A:B,2,0)</f>
        <v>CPDD</v>
      </c>
      <c r="B17046" s="172">
        <v>45824.378796296296</v>
      </c>
      <c r="C17046" s="69" t="s">
        <v>205</v>
      </c>
      <c r="D17046" s="69" t="s">
        <v>1937</v>
      </c>
      <c r="E17046" s="69" t="s">
        <v>2784</v>
      </c>
      <c r="F17046" s="69">
        <v>2236</v>
      </c>
      <c r="G17046" s="69" t="s">
        <v>1939</v>
      </c>
    </row>
    <row r="17047" spans="1:7" ht="14.4">
      <c r="A17047" s="27" t="str">
        <f>VLOOKUP(C17047,'user list'!A:B,2,0)</f>
        <v>CPDD</v>
      </c>
      <c r="B17047" s="172">
        <v>45824.378946759258</v>
      </c>
      <c r="C17047" s="69" t="s">
        <v>205</v>
      </c>
      <c r="D17047" s="69" t="s">
        <v>1937</v>
      </c>
      <c r="E17047" s="69" t="s">
        <v>2825</v>
      </c>
      <c r="F17047" s="69">
        <v>2303</v>
      </c>
      <c r="G17047" s="69" t="s">
        <v>1939</v>
      </c>
    </row>
    <row r="17048" spans="1:7" ht="14.4">
      <c r="A17048" s="27" t="str">
        <f>VLOOKUP(C17048,'user list'!A:B,2,0)</f>
        <v>CPDD</v>
      </c>
      <c r="B17048" s="172">
        <v>45824.379027777781</v>
      </c>
      <c r="C17048" s="69" t="s">
        <v>205</v>
      </c>
      <c r="D17048" s="69" t="s">
        <v>1937</v>
      </c>
      <c r="E17048" s="69" t="s">
        <v>2831</v>
      </c>
      <c r="F17048" s="69">
        <v>2309</v>
      </c>
      <c r="G17048" s="69" t="s">
        <v>1939</v>
      </c>
    </row>
    <row r="17049" spans="1:7" ht="14.4">
      <c r="A17049" s="27" t="str">
        <f>VLOOKUP(C17049,'user list'!A:B,2,0)</f>
        <v>SBCDPO</v>
      </c>
      <c r="B17049" s="172">
        <v>45824.379791666666</v>
      </c>
      <c r="C17049" s="69" t="s">
        <v>271</v>
      </c>
      <c r="D17049" s="69" t="s">
        <v>1937</v>
      </c>
      <c r="E17049" s="69" t="s">
        <v>1636</v>
      </c>
      <c r="F17049" s="69">
        <v>1883</v>
      </c>
      <c r="G17049" s="69" t="s">
        <v>1939</v>
      </c>
    </row>
    <row r="17050" spans="1:7" ht="14.4">
      <c r="A17050" s="27" t="str">
        <f>VLOOKUP(C17050,'user list'!A:B,2,0)</f>
        <v>SBCDPO</v>
      </c>
      <c r="B17050" s="172">
        <v>45824.379907407405</v>
      </c>
      <c r="C17050" s="69" t="s">
        <v>271</v>
      </c>
      <c r="D17050" s="69" t="s">
        <v>1937</v>
      </c>
      <c r="E17050" s="69" t="s">
        <v>1636</v>
      </c>
      <c r="F17050" s="69">
        <v>1883</v>
      </c>
      <c r="G17050" s="69" t="s">
        <v>1947</v>
      </c>
    </row>
    <row r="17051" spans="1:7" ht="14.4">
      <c r="A17051" s="27" t="str">
        <f>VLOOKUP(C17051,'user list'!A:B,2,0)</f>
        <v>SBCDPO</v>
      </c>
      <c r="B17051" s="172">
        <v>45824.379907407405</v>
      </c>
      <c r="C17051" s="69" t="s">
        <v>271</v>
      </c>
      <c r="D17051" s="69" t="s">
        <v>1937</v>
      </c>
      <c r="E17051" s="69" t="s">
        <v>1636</v>
      </c>
      <c r="F17051" s="69">
        <v>1883</v>
      </c>
      <c r="G17051" s="69" t="s">
        <v>1948</v>
      </c>
    </row>
    <row r="17052" spans="1:7" ht="14.4">
      <c r="A17052" s="27" t="str">
        <f>VLOOKUP(C17052,'user list'!A:B,2,0)</f>
        <v>SBCDPO</v>
      </c>
      <c r="B17052" s="172">
        <v>45824.379907407405</v>
      </c>
      <c r="C17052" s="69" t="s">
        <v>271</v>
      </c>
      <c r="D17052" s="69" t="s">
        <v>1937</v>
      </c>
      <c r="E17052" s="69" t="s">
        <v>1636</v>
      </c>
      <c r="F17052" s="69">
        <v>1883</v>
      </c>
      <c r="G17052" s="69" t="s">
        <v>1939</v>
      </c>
    </row>
    <row r="17053" spans="1:7" ht="14.4">
      <c r="A17053" s="27" t="str">
        <f>VLOOKUP(C17053,'user list'!A:B,2,0)</f>
        <v>Admin</v>
      </c>
      <c r="B17053" s="172">
        <v>45824.379918981482</v>
      </c>
      <c r="C17053" s="69" t="s">
        <v>186</v>
      </c>
      <c r="D17053" s="69" t="s">
        <v>1937</v>
      </c>
      <c r="E17053" s="69" t="s">
        <v>1636</v>
      </c>
      <c r="F17053" s="69">
        <v>1883</v>
      </c>
      <c r="G17053" s="69" t="s">
        <v>1948</v>
      </c>
    </row>
    <row r="17054" spans="1:7" ht="14.4">
      <c r="A17054" s="27" t="str">
        <f>VLOOKUP(C17054,'user list'!A:B,2,0)</f>
        <v>SBCDPO</v>
      </c>
      <c r="B17054" s="172">
        <v>45824.38</v>
      </c>
      <c r="C17054" s="69" t="s">
        <v>271</v>
      </c>
      <c r="D17054" s="69" t="s">
        <v>1937</v>
      </c>
      <c r="E17054" s="69" t="s">
        <v>2697</v>
      </c>
      <c r="F17054" s="69">
        <v>2138</v>
      </c>
      <c r="G17054" s="69" t="s">
        <v>1939</v>
      </c>
    </row>
    <row r="17055" spans="1:7" ht="14.4">
      <c r="A17055" s="27" t="str">
        <f>VLOOKUP(C17055,'user list'!A:B,2,0)</f>
        <v>SBCDPO</v>
      </c>
      <c r="B17055" s="172">
        <v>45824.380057870374</v>
      </c>
      <c r="C17055" s="69" t="s">
        <v>271</v>
      </c>
      <c r="D17055" s="69" t="s">
        <v>1937</v>
      </c>
      <c r="E17055" s="69" t="s">
        <v>2697</v>
      </c>
      <c r="F17055" s="69">
        <v>2138</v>
      </c>
      <c r="G17055" s="69" t="s">
        <v>1947</v>
      </c>
    </row>
    <row r="17056" spans="1:7" ht="14.4">
      <c r="A17056" s="27" t="str">
        <f>VLOOKUP(C17056,'user list'!A:B,2,0)</f>
        <v>SBCDPO</v>
      </c>
      <c r="B17056" s="172">
        <v>45824.380057870374</v>
      </c>
      <c r="C17056" s="69" t="s">
        <v>271</v>
      </c>
      <c r="D17056" s="69" t="s">
        <v>1937</v>
      </c>
      <c r="E17056" s="69" t="s">
        <v>2697</v>
      </c>
      <c r="F17056" s="69">
        <v>2138</v>
      </c>
      <c r="G17056" s="69" t="s">
        <v>1948</v>
      </c>
    </row>
    <row r="17057" spans="1:7" ht="14.4">
      <c r="A17057" s="27" t="str">
        <f>VLOOKUP(C17057,'user list'!A:B,2,0)</f>
        <v>SBCDPO</v>
      </c>
      <c r="B17057" s="172">
        <v>45824.380057870374</v>
      </c>
      <c r="C17057" s="69" t="s">
        <v>271</v>
      </c>
      <c r="D17057" s="69" t="s">
        <v>1937</v>
      </c>
      <c r="E17057" s="69" t="s">
        <v>2697</v>
      </c>
      <c r="F17057" s="69">
        <v>2138</v>
      </c>
      <c r="G17057" s="69" t="s">
        <v>1939</v>
      </c>
    </row>
    <row r="17058" spans="1:7" ht="14.4">
      <c r="A17058" s="27" t="str">
        <f>VLOOKUP(C17058,'user list'!A:B,2,0)</f>
        <v>Admin</v>
      </c>
      <c r="B17058" s="172">
        <v>45824.380057870374</v>
      </c>
      <c r="C17058" s="69" t="s">
        <v>186</v>
      </c>
      <c r="D17058" s="69" t="s">
        <v>1937</v>
      </c>
      <c r="E17058" s="69" t="s">
        <v>2697</v>
      </c>
      <c r="F17058" s="69">
        <v>2138</v>
      </c>
      <c r="G17058" s="69" t="s">
        <v>1948</v>
      </c>
    </row>
    <row r="17059" spans="1:7" ht="14.4">
      <c r="A17059" s="27" t="str">
        <f>VLOOKUP(C17059,'user list'!A:B,2,0)</f>
        <v>SBCDPO</v>
      </c>
      <c r="B17059" s="172">
        <v>45824.38009259259</v>
      </c>
      <c r="C17059" s="69" t="s">
        <v>271</v>
      </c>
      <c r="D17059" s="69" t="s">
        <v>1937</v>
      </c>
      <c r="E17059" s="69" t="s">
        <v>2697</v>
      </c>
      <c r="F17059" s="69">
        <v>2146</v>
      </c>
      <c r="G17059" s="69" t="s">
        <v>1939</v>
      </c>
    </row>
    <row r="17060" spans="1:7" ht="14.4">
      <c r="A17060" s="27" t="str">
        <f>VLOOKUP(C17060,'user list'!A:B,2,0)</f>
        <v>SBCDPO</v>
      </c>
      <c r="B17060" s="172">
        <v>45824.38013888889</v>
      </c>
      <c r="C17060" s="69" t="s">
        <v>271</v>
      </c>
      <c r="D17060" s="69" t="s">
        <v>1937</v>
      </c>
      <c r="E17060" s="69" t="s">
        <v>2697</v>
      </c>
      <c r="F17060" s="69">
        <v>2146</v>
      </c>
      <c r="G17060" s="69" t="s">
        <v>1947</v>
      </c>
    </row>
    <row r="17061" spans="1:7" ht="14.4">
      <c r="A17061" s="27" t="str">
        <f>VLOOKUP(C17061,'user list'!A:B,2,0)</f>
        <v>SBCDPO</v>
      </c>
      <c r="B17061" s="172">
        <v>45824.38013888889</v>
      </c>
      <c r="C17061" s="69" t="s">
        <v>271</v>
      </c>
      <c r="D17061" s="69" t="s">
        <v>1937</v>
      </c>
      <c r="E17061" s="69" t="s">
        <v>2697</v>
      </c>
      <c r="F17061" s="69">
        <v>2146</v>
      </c>
      <c r="G17061" s="69" t="s">
        <v>1948</v>
      </c>
    </row>
    <row r="17062" spans="1:7" ht="14.4">
      <c r="A17062" s="27" t="str">
        <f>VLOOKUP(C17062,'user list'!A:B,2,0)</f>
        <v>SBCDPO</v>
      </c>
      <c r="B17062" s="172">
        <v>45824.38013888889</v>
      </c>
      <c r="C17062" s="69" t="s">
        <v>271</v>
      </c>
      <c r="D17062" s="69" t="s">
        <v>1937</v>
      </c>
      <c r="E17062" s="69" t="s">
        <v>2697</v>
      </c>
      <c r="F17062" s="69">
        <v>2146</v>
      </c>
      <c r="G17062" s="69" t="s">
        <v>1939</v>
      </c>
    </row>
    <row r="17063" spans="1:7" ht="14.4">
      <c r="A17063" s="27" t="str">
        <f>VLOOKUP(C17063,'user list'!A:B,2,0)</f>
        <v>Admin</v>
      </c>
      <c r="B17063" s="172">
        <v>45824.38013888889</v>
      </c>
      <c r="C17063" s="69" t="s">
        <v>186</v>
      </c>
      <c r="D17063" s="69" t="s">
        <v>1937</v>
      </c>
      <c r="E17063" s="69" t="s">
        <v>2697</v>
      </c>
      <c r="F17063" s="69">
        <v>2146</v>
      </c>
      <c r="G17063" s="69" t="s">
        <v>1948</v>
      </c>
    </row>
    <row r="17064" spans="1:7" ht="14.4">
      <c r="A17064" s="27" t="str">
        <f>VLOOKUP(C17064,'user list'!A:B,2,0)</f>
        <v>SBCDPO</v>
      </c>
      <c r="B17064" s="172">
        <v>45824.380162037036</v>
      </c>
      <c r="C17064" s="69" t="s">
        <v>271</v>
      </c>
      <c r="D17064" s="69" t="s">
        <v>1937</v>
      </c>
      <c r="E17064" s="69" t="s">
        <v>2463</v>
      </c>
      <c r="F17064" s="69">
        <v>1760</v>
      </c>
      <c r="G17064" s="69" t="s">
        <v>1939</v>
      </c>
    </row>
    <row r="17065" spans="1:7" ht="14.4">
      <c r="A17065" s="27" t="str">
        <f>VLOOKUP(C17065,'user list'!A:B,2,0)</f>
        <v>SBCDPO</v>
      </c>
      <c r="B17065" s="172">
        <v>45824.380208333336</v>
      </c>
      <c r="C17065" s="69" t="s">
        <v>271</v>
      </c>
      <c r="D17065" s="69" t="s">
        <v>1937</v>
      </c>
      <c r="E17065" s="69" t="s">
        <v>2463</v>
      </c>
      <c r="F17065" s="69">
        <v>1760</v>
      </c>
      <c r="G17065" s="69" t="s">
        <v>1947</v>
      </c>
    </row>
    <row r="17066" spans="1:7" ht="14.4">
      <c r="A17066" s="27" t="str">
        <f>VLOOKUP(C17066,'user list'!A:B,2,0)</f>
        <v>SBCDPO</v>
      </c>
      <c r="B17066" s="172">
        <v>45824.380208333336</v>
      </c>
      <c r="C17066" s="69" t="s">
        <v>271</v>
      </c>
      <c r="D17066" s="69" t="s">
        <v>1937</v>
      </c>
      <c r="E17066" s="69" t="s">
        <v>2463</v>
      </c>
      <c r="F17066" s="69">
        <v>1760</v>
      </c>
      <c r="G17066" s="69" t="s">
        <v>1948</v>
      </c>
    </row>
    <row r="17067" spans="1:7" ht="14.4">
      <c r="A17067" s="27" t="str">
        <f>VLOOKUP(C17067,'user list'!A:B,2,0)</f>
        <v>SBCDPO</v>
      </c>
      <c r="B17067" s="172">
        <v>45824.380208333336</v>
      </c>
      <c r="C17067" s="69" t="s">
        <v>271</v>
      </c>
      <c r="D17067" s="69" t="s">
        <v>1937</v>
      </c>
      <c r="E17067" s="69" t="s">
        <v>2463</v>
      </c>
      <c r="F17067" s="69">
        <v>1760</v>
      </c>
      <c r="G17067" s="69" t="s">
        <v>1939</v>
      </c>
    </row>
    <row r="17068" spans="1:7" ht="14.4">
      <c r="A17068" s="27" t="str">
        <f>VLOOKUP(C17068,'user list'!A:B,2,0)</f>
        <v>Admin</v>
      </c>
      <c r="B17068" s="172">
        <v>45824.380219907405</v>
      </c>
      <c r="C17068" s="69" t="s">
        <v>186</v>
      </c>
      <c r="D17068" s="69" t="s">
        <v>1937</v>
      </c>
      <c r="E17068" s="69" t="s">
        <v>2463</v>
      </c>
      <c r="F17068" s="69">
        <v>1760</v>
      </c>
      <c r="G17068" s="69" t="s">
        <v>1948</v>
      </c>
    </row>
    <row r="17069" spans="1:7" ht="14.4">
      <c r="A17069" s="27" t="str">
        <f>VLOOKUP(C17069,'user list'!A:B,2,0)</f>
        <v>SBCDPO</v>
      </c>
      <c r="B17069" s="172">
        <v>45824.380266203705</v>
      </c>
      <c r="C17069" s="69" t="s">
        <v>271</v>
      </c>
      <c r="D17069" s="69" t="s">
        <v>1937</v>
      </c>
      <c r="E17069" s="69" t="s">
        <v>2556</v>
      </c>
      <c r="F17069" s="69">
        <v>1916</v>
      </c>
      <c r="G17069" s="69" t="s">
        <v>1939</v>
      </c>
    </row>
    <row r="17070" spans="1:7" ht="14.4">
      <c r="A17070" s="27" t="str">
        <f>VLOOKUP(C17070,'user list'!A:B,2,0)</f>
        <v>SBCDPO</v>
      </c>
      <c r="B17070" s="172">
        <v>45824.380335648151</v>
      </c>
      <c r="C17070" s="69" t="s">
        <v>271</v>
      </c>
      <c r="D17070" s="69" t="s">
        <v>1937</v>
      </c>
      <c r="E17070" s="69" t="s">
        <v>2556</v>
      </c>
      <c r="F17070" s="69">
        <v>1916</v>
      </c>
      <c r="G17070" s="69" t="s">
        <v>1947</v>
      </c>
    </row>
    <row r="17071" spans="1:7" ht="14.4">
      <c r="A17071" s="27" t="str">
        <f>VLOOKUP(C17071,'user list'!A:B,2,0)</f>
        <v>SBCDPO</v>
      </c>
      <c r="B17071" s="172">
        <v>45824.380335648151</v>
      </c>
      <c r="C17071" s="69" t="s">
        <v>271</v>
      </c>
      <c r="D17071" s="69" t="s">
        <v>1937</v>
      </c>
      <c r="E17071" s="69" t="s">
        <v>2556</v>
      </c>
      <c r="F17071" s="69">
        <v>1916</v>
      </c>
      <c r="G17071" s="69" t="s">
        <v>1948</v>
      </c>
    </row>
    <row r="17072" spans="1:7" ht="14.4">
      <c r="A17072" s="27" t="str">
        <f>VLOOKUP(C17072,'user list'!A:B,2,0)</f>
        <v>SBCDPO</v>
      </c>
      <c r="B17072" s="172">
        <v>45824.380335648151</v>
      </c>
      <c r="C17072" s="69" t="s">
        <v>271</v>
      </c>
      <c r="D17072" s="69" t="s">
        <v>1937</v>
      </c>
      <c r="E17072" s="69" t="s">
        <v>2556</v>
      </c>
      <c r="F17072" s="69">
        <v>1916</v>
      </c>
      <c r="G17072" s="69" t="s">
        <v>1939</v>
      </c>
    </row>
    <row r="17073" spans="1:7" ht="14.4">
      <c r="A17073" s="27" t="str">
        <f>VLOOKUP(C17073,'user list'!A:B,2,0)</f>
        <v>Admin</v>
      </c>
      <c r="B17073" s="172">
        <v>45824.380335648151</v>
      </c>
      <c r="C17073" s="69" t="s">
        <v>186</v>
      </c>
      <c r="D17073" s="69" t="s">
        <v>1937</v>
      </c>
      <c r="E17073" s="69" t="s">
        <v>2556</v>
      </c>
      <c r="F17073" s="69">
        <v>1916</v>
      </c>
      <c r="G17073" s="69" t="s">
        <v>1948</v>
      </c>
    </row>
    <row r="17074" spans="1:7" ht="14.4">
      <c r="A17074" s="27" t="str">
        <f>VLOOKUP(C17074,'user list'!A:B,2,0)</f>
        <v>SBCDPO</v>
      </c>
      <c r="B17074" s="172">
        <v>45824.380381944444</v>
      </c>
      <c r="C17074" s="69" t="s">
        <v>271</v>
      </c>
      <c r="D17074" s="69" t="s">
        <v>1937</v>
      </c>
      <c r="E17074" s="69" t="s">
        <v>2577</v>
      </c>
      <c r="F17074" s="69">
        <v>1946</v>
      </c>
      <c r="G17074" s="69" t="s">
        <v>1939</v>
      </c>
    </row>
    <row r="17075" spans="1:7" ht="14.4">
      <c r="A17075" s="27" t="str">
        <f>VLOOKUP(C17075,'user list'!A:B,2,0)</f>
        <v>SBCDPO</v>
      </c>
      <c r="B17075" s="172">
        <v>45824.380428240744</v>
      </c>
      <c r="C17075" s="69" t="s">
        <v>271</v>
      </c>
      <c r="D17075" s="69" t="s">
        <v>1937</v>
      </c>
      <c r="E17075" s="69" t="s">
        <v>2577</v>
      </c>
      <c r="F17075" s="69">
        <v>1946</v>
      </c>
      <c r="G17075" s="69" t="s">
        <v>1947</v>
      </c>
    </row>
    <row r="17076" spans="1:7" ht="14.4">
      <c r="A17076" s="27" t="str">
        <f>VLOOKUP(C17076,'user list'!A:B,2,0)</f>
        <v>SBCDPO</v>
      </c>
      <c r="B17076" s="172">
        <v>45824.380428240744</v>
      </c>
      <c r="C17076" s="69" t="s">
        <v>271</v>
      </c>
      <c r="D17076" s="69" t="s">
        <v>1937</v>
      </c>
      <c r="E17076" s="69" t="s">
        <v>2577</v>
      </c>
      <c r="F17076" s="69">
        <v>1946</v>
      </c>
      <c r="G17076" s="69" t="s">
        <v>1948</v>
      </c>
    </row>
    <row r="17077" spans="1:7" ht="14.4">
      <c r="A17077" s="27" t="str">
        <f>VLOOKUP(C17077,'user list'!A:B,2,0)</f>
        <v>SBCDPO</v>
      </c>
      <c r="B17077" s="172">
        <v>45824.380428240744</v>
      </c>
      <c r="C17077" s="69" t="s">
        <v>271</v>
      </c>
      <c r="D17077" s="69" t="s">
        <v>1937</v>
      </c>
      <c r="E17077" s="69" t="s">
        <v>2577</v>
      </c>
      <c r="F17077" s="69">
        <v>1946</v>
      </c>
      <c r="G17077" s="69" t="s">
        <v>1939</v>
      </c>
    </row>
    <row r="17078" spans="1:7" ht="14.4">
      <c r="A17078" s="27" t="str">
        <f>VLOOKUP(C17078,'user list'!A:B,2,0)</f>
        <v>Admin</v>
      </c>
      <c r="B17078" s="172">
        <v>45824.380428240744</v>
      </c>
      <c r="C17078" s="69" t="s">
        <v>186</v>
      </c>
      <c r="D17078" s="69" t="s">
        <v>1937</v>
      </c>
      <c r="E17078" s="69" t="s">
        <v>2577</v>
      </c>
      <c r="F17078" s="69">
        <v>1946</v>
      </c>
      <c r="G17078" s="69" t="s">
        <v>1948</v>
      </c>
    </row>
    <row r="17079" spans="1:7" ht="14.4">
      <c r="A17079" s="27" t="str">
        <f>VLOOKUP(C17079,'user list'!A:B,2,0)</f>
        <v>SBCDPO</v>
      </c>
      <c r="B17079" s="172">
        <v>45824.380439814813</v>
      </c>
      <c r="C17079" s="69" t="s">
        <v>271</v>
      </c>
      <c r="D17079" s="69" t="s">
        <v>1937</v>
      </c>
      <c r="E17079" s="69" t="s">
        <v>2784</v>
      </c>
      <c r="F17079" s="69">
        <v>2236</v>
      </c>
      <c r="G17079" s="69" t="s">
        <v>1939</v>
      </c>
    </row>
    <row r="17080" spans="1:7" ht="14.4">
      <c r="A17080" s="27" t="str">
        <f>VLOOKUP(C17080,'user list'!A:B,2,0)</f>
        <v>SBCDPO</v>
      </c>
      <c r="B17080" s="172">
        <v>45824.380509259259</v>
      </c>
      <c r="C17080" s="69" t="s">
        <v>271</v>
      </c>
      <c r="D17080" s="69" t="s">
        <v>1937</v>
      </c>
      <c r="E17080" s="69" t="s">
        <v>2784</v>
      </c>
      <c r="F17080" s="69">
        <v>2236</v>
      </c>
      <c r="G17080" s="69" t="s">
        <v>1947</v>
      </c>
    </row>
    <row r="17081" spans="1:7" ht="14.4">
      <c r="A17081" s="27" t="str">
        <f>VLOOKUP(C17081,'user list'!A:B,2,0)</f>
        <v>SBCDPO</v>
      </c>
      <c r="B17081" s="172">
        <v>45824.380509259259</v>
      </c>
      <c r="C17081" s="69" t="s">
        <v>271</v>
      </c>
      <c r="D17081" s="69" t="s">
        <v>1937</v>
      </c>
      <c r="E17081" s="69" t="s">
        <v>2784</v>
      </c>
      <c r="F17081" s="69">
        <v>2236</v>
      </c>
      <c r="G17081" s="69" t="s">
        <v>1948</v>
      </c>
    </row>
    <row r="17082" spans="1:7" ht="14.4">
      <c r="A17082" s="27" t="str">
        <f>VLOOKUP(C17082,'user list'!A:B,2,0)</f>
        <v>SBCDPO</v>
      </c>
      <c r="B17082" s="172">
        <v>45824.380509259259</v>
      </c>
      <c r="C17082" s="69" t="s">
        <v>271</v>
      </c>
      <c r="D17082" s="69" t="s">
        <v>1937</v>
      </c>
      <c r="E17082" s="69" t="s">
        <v>2784</v>
      </c>
      <c r="F17082" s="69">
        <v>2236</v>
      </c>
      <c r="G17082" s="69" t="s">
        <v>1939</v>
      </c>
    </row>
    <row r="17083" spans="1:7" ht="14.4">
      <c r="A17083" s="27" t="str">
        <f>VLOOKUP(C17083,'user list'!A:B,2,0)</f>
        <v>Admin</v>
      </c>
      <c r="B17083" s="172">
        <v>45824.380509259259</v>
      </c>
      <c r="C17083" s="69" t="s">
        <v>186</v>
      </c>
      <c r="D17083" s="69" t="s">
        <v>1937</v>
      </c>
      <c r="E17083" s="69" t="s">
        <v>2784</v>
      </c>
      <c r="F17083" s="69">
        <v>2236</v>
      </c>
      <c r="G17083" s="69" t="s">
        <v>1948</v>
      </c>
    </row>
    <row r="17084" spans="1:7" ht="14.4">
      <c r="A17084" s="27" t="str">
        <f>VLOOKUP(C17084,'user list'!A:B,2,0)</f>
        <v>OCA</v>
      </c>
      <c r="B17084" s="172">
        <v>45824.383634259262</v>
      </c>
      <c r="C17084" s="69" t="s">
        <v>224</v>
      </c>
      <c r="D17084" s="69" t="s">
        <v>1937</v>
      </c>
      <c r="E17084" s="69" t="s">
        <v>2697</v>
      </c>
      <c r="F17084" s="69">
        <v>2138</v>
      </c>
      <c r="G17084" s="69" t="s">
        <v>1939</v>
      </c>
    </row>
    <row r="17085" spans="1:7" ht="14.4">
      <c r="A17085" s="27" t="str">
        <f>VLOOKUP(C17085,'user list'!A:B,2,0)</f>
        <v>MDAD</v>
      </c>
      <c r="B17085" s="172">
        <v>45824.383969907409</v>
      </c>
      <c r="C17085" s="69" t="s">
        <v>223</v>
      </c>
      <c r="D17085" s="69" t="s">
        <v>1937</v>
      </c>
      <c r="E17085" s="69" t="s">
        <v>1974</v>
      </c>
      <c r="F17085" s="69">
        <v>2331</v>
      </c>
      <c r="G17085" s="69" t="s">
        <v>2440</v>
      </c>
    </row>
    <row r="17086" spans="1:7" ht="14.4">
      <c r="A17086" s="27" t="str">
        <f>VLOOKUP(C17086,'user list'!A:B,2,0)</f>
        <v>Admin</v>
      </c>
      <c r="B17086" s="172">
        <v>45824.383969907409</v>
      </c>
      <c r="C17086" s="69" t="s">
        <v>186</v>
      </c>
      <c r="D17086" s="69" t="s">
        <v>1937</v>
      </c>
      <c r="E17086" s="69" t="s">
        <v>1974</v>
      </c>
      <c r="F17086" s="69">
        <v>2331</v>
      </c>
      <c r="G17086" s="69" t="s">
        <v>1948</v>
      </c>
    </row>
    <row r="17087" spans="1:7" ht="14.4">
      <c r="A17087" s="27" t="str">
        <f>VLOOKUP(C17087,'user list'!A:B,2,0)</f>
        <v>Admin</v>
      </c>
      <c r="B17087" s="172">
        <v>45824.383969907409</v>
      </c>
      <c r="C17087" s="69" t="s">
        <v>186</v>
      </c>
      <c r="D17087" s="69" t="s">
        <v>1937</v>
      </c>
      <c r="E17087" s="69" t="s">
        <v>1974</v>
      </c>
      <c r="F17087" s="69">
        <v>2331</v>
      </c>
      <c r="G17087" s="69" t="s">
        <v>1948</v>
      </c>
    </row>
    <row r="17088" spans="1:7" ht="14.4">
      <c r="A17088" s="27" t="str">
        <f>VLOOKUP(C17088,'user list'!A:B,2,0)</f>
        <v>Admin</v>
      </c>
      <c r="B17088" s="172">
        <v>45824.383969907409</v>
      </c>
      <c r="C17088" s="69" t="s">
        <v>186</v>
      </c>
      <c r="D17088" s="69" t="s">
        <v>1937</v>
      </c>
      <c r="E17088" s="69" t="s">
        <v>1974</v>
      </c>
      <c r="F17088" s="69">
        <v>2331</v>
      </c>
      <c r="G17088" s="69" t="s">
        <v>1948</v>
      </c>
    </row>
    <row r="17089" spans="1:7" ht="14.4">
      <c r="A17089" s="27" t="str">
        <f>VLOOKUP(C17089,'user list'!A:B,2,0)</f>
        <v>Admin</v>
      </c>
      <c r="B17089" s="172">
        <v>45824.383969907409</v>
      </c>
      <c r="C17089" s="69" t="s">
        <v>186</v>
      </c>
      <c r="D17089" s="69" t="s">
        <v>1937</v>
      </c>
      <c r="E17089" s="69" t="s">
        <v>1974</v>
      </c>
      <c r="F17089" s="69">
        <v>2331</v>
      </c>
      <c r="G17089" s="69" t="s">
        <v>1947</v>
      </c>
    </row>
    <row r="17090" spans="1:7" ht="14.4">
      <c r="A17090" s="27" t="str">
        <f>VLOOKUP(C17090,'user list'!A:B,2,0)</f>
        <v>MDAD</v>
      </c>
      <c r="B17090" s="172">
        <v>45824.384386574071</v>
      </c>
      <c r="C17090" s="69" t="s">
        <v>223</v>
      </c>
      <c r="D17090" s="69" t="s">
        <v>1937</v>
      </c>
      <c r="E17090" s="69" t="s">
        <v>2691</v>
      </c>
      <c r="F17090" s="69">
        <v>2120</v>
      </c>
      <c r="G17090" s="69" t="s">
        <v>1939</v>
      </c>
    </row>
    <row r="17091" spans="1:7" ht="14.4">
      <c r="A17091" s="27" t="str">
        <f>VLOOKUP(C17091,'user list'!A:B,2,0)</f>
        <v>Admin</v>
      </c>
      <c r="B17091" s="172">
        <v>45824.385046296295</v>
      </c>
      <c r="C17091" s="69" t="s">
        <v>186</v>
      </c>
      <c r="D17091" s="69" t="s">
        <v>1937</v>
      </c>
      <c r="E17091" s="69" t="s">
        <v>3042</v>
      </c>
      <c r="F17091" s="69">
        <v>2327</v>
      </c>
      <c r="G17091" s="69" t="s">
        <v>1939</v>
      </c>
    </row>
    <row r="17092" spans="1:7" ht="14.4">
      <c r="A17092" s="27" t="str">
        <f>VLOOKUP(C17092,'user list'!A:B,2,0)</f>
        <v>Admin</v>
      </c>
      <c r="B17092" s="172">
        <v>45824.385069444441</v>
      </c>
      <c r="C17092" s="69" t="s">
        <v>186</v>
      </c>
      <c r="D17092" s="69" t="s">
        <v>1937</v>
      </c>
      <c r="E17092" s="69" t="s">
        <v>3041</v>
      </c>
      <c r="F17092" s="69">
        <v>2326</v>
      </c>
      <c r="G17092" s="69" t="s">
        <v>1939</v>
      </c>
    </row>
    <row r="17093" spans="1:7" ht="14.4">
      <c r="A17093" s="27" t="str">
        <f>VLOOKUP(C17093,'user list'!A:B,2,0)</f>
        <v>Admin</v>
      </c>
      <c r="B17093" s="172">
        <v>45824.385104166664</v>
      </c>
      <c r="C17093" s="69" t="s">
        <v>186</v>
      </c>
      <c r="D17093" s="69" t="s">
        <v>1937</v>
      </c>
      <c r="E17093" s="69" t="s">
        <v>3040</v>
      </c>
      <c r="F17093" s="69">
        <v>2325</v>
      </c>
      <c r="G17093" s="69" t="s">
        <v>1939</v>
      </c>
    </row>
    <row r="17094" spans="1:7" ht="14.4">
      <c r="A17094" s="27" t="str">
        <f>VLOOKUP(C17094,'user list'!A:B,2,0)</f>
        <v>Admin</v>
      </c>
      <c r="B17094" s="172">
        <v>45824.385127314818</v>
      </c>
      <c r="C17094" s="69" t="s">
        <v>186</v>
      </c>
      <c r="D17094" s="69" t="s">
        <v>1937</v>
      </c>
      <c r="E17094" s="69" t="s">
        <v>3039</v>
      </c>
      <c r="F17094" s="69">
        <v>2324</v>
      </c>
      <c r="G17094" s="69" t="s">
        <v>1939</v>
      </c>
    </row>
    <row r="17095" spans="1:7" ht="14.4">
      <c r="A17095" s="27" t="str">
        <f>VLOOKUP(C17095,'user list'!A:B,2,0)</f>
        <v>Admin</v>
      </c>
      <c r="B17095" s="172">
        <v>45824.385162037041</v>
      </c>
      <c r="C17095" s="69" t="s">
        <v>186</v>
      </c>
      <c r="D17095" s="69" t="s">
        <v>1937</v>
      </c>
      <c r="E17095" s="69" t="s">
        <v>2835</v>
      </c>
      <c r="F17095" s="69">
        <v>2328</v>
      </c>
      <c r="G17095" s="69" t="s">
        <v>1939</v>
      </c>
    </row>
    <row r="17096" spans="1:7" ht="14.4">
      <c r="A17096" s="27" t="str">
        <f>VLOOKUP(C17096,'user list'!A:B,2,0)</f>
        <v>OCA</v>
      </c>
      <c r="B17096" s="172">
        <v>45824.385289351849</v>
      </c>
      <c r="C17096" s="69" t="s">
        <v>224</v>
      </c>
      <c r="D17096" s="69" t="s">
        <v>1937</v>
      </c>
      <c r="E17096" s="69" t="s">
        <v>1974</v>
      </c>
      <c r="F17096" s="69">
        <v>2331</v>
      </c>
      <c r="G17096" s="69" t="s">
        <v>1939</v>
      </c>
    </row>
    <row r="17097" spans="1:7" ht="14.4">
      <c r="A17097" s="27" t="str">
        <f>VLOOKUP(C17097,'user list'!A:B,2,0)</f>
        <v>OCA</v>
      </c>
      <c r="B17097" s="172">
        <v>45824.385497685187</v>
      </c>
      <c r="C17097" s="69" t="s">
        <v>224</v>
      </c>
      <c r="D17097" s="69" t="s">
        <v>1937</v>
      </c>
      <c r="E17097" s="69" t="s">
        <v>2589</v>
      </c>
      <c r="F17097" s="69">
        <v>1969</v>
      </c>
      <c r="G17097" s="69" t="s">
        <v>1939</v>
      </c>
    </row>
    <row r="17098" spans="1:7" ht="14.4">
      <c r="A17098" s="27" t="str">
        <f>VLOOKUP(C17098,'user list'!A:B,2,0)</f>
        <v>MDAD</v>
      </c>
      <c r="B17098" s="172">
        <v>45824.38554398148</v>
      </c>
      <c r="C17098" s="69" t="s">
        <v>223</v>
      </c>
      <c r="D17098" s="69" t="s">
        <v>1937</v>
      </c>
      <c r="E17098" s="69" t="s">
        <v>1974</v>
      </c>
      <c r="F17098" s="69">
        <v>2331</v>
      </c>
      <c r="G17098" s="69" t="s">
        <v>1939</v>
      </c>
    </row>
    <row r="17099" spans="1:7" ht="14.4">
      <c r="A17099" s="27" t="str">
        <f>VLOOKUP(C17099,'user list'!A:B,2,0)</f>
        <v>OCA</v>
      </c>
      <c r="B17099" s="172">
        <v>45824.385578703703</v>
      </c>
      <c r="C17099" s="69" t="s">
        <v>224</v>
      </c>
      <c r="D17099" s="69" t="s">
        <v>1937</v>
      </c>
      <c r="E17099" s="69" t="s">
        <v>2684</v>
      </c>
      <c r="F17099" s="69">
        <v>2096</v>
      </c>
      <c r="G17099" s="69" t="s">
        <v>1939</v>
      </c>
    </row>
    <row r="17100" spans="1:7" ht="14.4">
      <c r="A17100" s="27" t="str">
        <f>VLOOKUP(C17100,'user list'!A:B,2,0)</f>
        <v>OCA</v>
      </c>
      <c r="B17100" s="172">
        <v>45824.385613425926</v>
      </c>
      <c r="C17100" s="69" t="s">
        <v>224</v>
      </c>
      <c r="D17100" s="69" t="s">
        <v>1937</v>
      </c>
      <c r="E17100" s="69" t="s">
        <v>2769</v>
      </c>
      <c r="F17100" s="69">
        <v>2217</v>
      </c>
      <c r="G17100" s="69" t="s">
        <v>1939</v>
      </c>
    </row>
    <row r="17101" spans="1:7" ht="14.4">
      <c r="A17101" s="27" t="str">
        <f>VLOOKUP(C17101,'user list'!A:B,2,0)</f>
        <v>OCA</v>
      </c>
      <c r="B17101" s="172">
        <v>45824.385740740741</v>
      </c>
      <c r="C17101" s="69" t="s">
        <v>224</v>
      </c>
      <c r="D17101" s="69" t="s">
        <v>1937</v>
      </c>
      <c r="E17101" s="69" t="s">
        <v>2590</v>
      </c>
      <c r="F17101" s="69">
        <v>1970</v>
      </c>
      <c r="G17101" s="69" t="s">
        <v>1939</v>
      </c>
    </row>
    <row r="17102" spans="1:7" ht="14.4">
      <c r="A17102" s="27" t="str">
        <f>VLOOKUP(C17102,'user list'!A:B,2,0)</f>
        <v>OCA</v>
      </c>
      <c r="B17102" s="172">
        <v>45824.385752314818</v>
      </c>
      <c r="C17102" s="69" t="s">
        <v>224</v>
      </c>
      <c r="D17102" s="69" t="s">
        <v>1937</v>
      </c>
      <c r="E17102" s="69" t="s">
        <v>2591</v>
      </c>
      <c r="F17102" s="69">
        <v>1971</v>
      </c>
      <c r="G17102" s="69" t="s">
        <v>1939</v>
      </c>
    </row>
    <row r="17103" spans="1:7" ht="14.4">
      <c r="A17103" s="27" t="str">
        <f>VLOOKUP(C17103,'user list'!A:B,2,0)</f>
        <v>MDAD</v>
      </c>
      <c r="B17103" s="172">
        <v>45824.386203703703</v>
      </c>
      <c r="C17103" s="69" t="s">
        <v>223</v>
      </c>
      <c r="D17103" s="69" t="s">
        <v>1937</v>
      </c>
      <c r="E17103" s="69" t="s">
        <v>1974</v>
      </c>
      <c r="F17103" s="69">
        <v>2331</v>
      </c>
      <c r="G17103" s="69" t="s">
        <v>1949</v>
      </c>
    </row>
    <row r="17104" spans="1:7" ht="14.4">
      <c r="A17104" s="27" t="str">
        <f>VLOOKUP(C17104,'user list'!A:B,2,0)</f>
        <v>MDAD</v>
      </c>
      <c r="B17104" s="172">
        <v>45824.38921296296</v>
      </c>
      <c r="C17104" s="69" t="s">
        <v>223</v>
      </c>
      <c r="D17104" s="69" t="s">
        <v>1937</v>
      </c>
      <c r="E17104" s="69" t="s">
        <v>1991</v>
      </c>
      <c r="F17104" s="69">
        <v>2332</v>
      </c>
      <c r="G17104" s="69" t="s">
        <v>2440</v>
      </c>
    </row>
    <row r="17105" spans="1:7" ht="14.4">
      <c r="A17105" s="27" t="str">
        <f>VLOOKUP(C17105,'user list'!A:B,2,0)</f>
        <v>Admin</v>
      </c>
      <c r="B17105" s="172">
        <v>45824.38921296296</v>
      </c>
      <c r="C17105" s="69" t="s">
        <v>186</v>
      </c>
      <c r="D17105" s="69" t="s">
        <v>1937</v>
      </c>
      <c r="E17105" s="69" t="s">
        <v>1991</v>
      </c>
      <c r="F17105" s="69">
        <v>2332</v>
      </c>
      <c r="G17105" s="69" t="s">
        <v>1948</v>
      </c>
    </row>
    <row r="17106" spans="1:7" ht="14.4">
      <c r="A17106" s="27" t="str">
        <f>VLOOKUP(C17106,'user list'!A:B,2,0)</f>
        <v>Admin</v>
      </c>
      <c r="B17106" s="172">
        <v>45824.38921296296</v>
      </c>
      <c r="C17106" s="69" t="s">
        <v>186</v>
      </c>
      <c r="D17106" s="69" t="s">
        <v>1937</v>
      </c>
      <c r="E17106" s="69" t="s">
        <v>1991</v>
      </c>
      <c r="F17106" s="69">
        <v>2332</v>
      </c>
      <c r="G17106" s="69" t="s">
        <v>1948</v>
      </c>
    </row>
    <row r="17107" spans="1:7" ht="14.4">
      <c r="A17107" s="27" t="str">
        <f>VLOOKUP(C17107,'user list'!A:B,2,0)</f>
        <v>Admin</v>
      </c>
      <c r="B17107" s="172">
        <v>45824.38921296296</v>
      </c>
      <c r="C17107" s="69" t="s">
        <v>186</v>
      </c>
      <c r="D17107" s="69" t="s">
        <v>1937</v>
      </c>
      <c r="E17107" s="69" t="s">
        <v>1991</v>
      </c>
      <c r="F17107" s="69">
        <v>2332</v>
      </c>
      <c r="G17107" s="69" t="s">
        <v>1948</v>
      </c>
    </row>
    <row r="17108" spans="1:7" ht="14.4">
      <c r="A17108" s="27" t="str">
        <f>VLOOKUP(C17108,'user list'!A:B,2,0)</f>
        <v>Admin</v>
      </c>
      <c r="B17108" s="172">
        <v>45824.389224537037</v>
      </c>
      <c r="C17108" s="69" t="s">
        <v>186</v>
      </c>
      <c r="D17108" s="69" t="s">
        <v>1937</v>
      </c>
      <c r="E17108" s="69" t="s">
        <v>1991</v>
      </c>
      <c r="F17108" s="69">
        <v>2332</v>
      </c>
      <c r="G17108" s="69" t="s">
        <v>1947</v>
      </c>
    </row>
    <row r="17109" spans="1:7" ht="14.4">
      <c r="A17109" s="27" t="str">
        <f>VLOOKUP(C17109,'user list'!A:B,2,0)</f>
        <v>MDAD</v>
      </c>
      <c r="B17109" s="172">
        <v>45824.389282407406</v>
      </c>
      <c r="C17109" s="69" t="s">
        <v>223</v>
      </c>
      <c r="D17109" s="69" t="s">
        <v>1937</v>
      </c>
      <c r="E17109" s="69" t="s">
        <v>1991</v>
      </c>
      <c r="F17109" s="69">
        <v>2332</v>
      </c>
      <c r="G17109" s="69" t="s">
        <v>1939</v>
      </c>
    </row>
    <row r="17110" spans="1:7" ht="14.4">
      <c r="A17110" s="27" t="str">
        <f>VLOOKUP(C17110,'user list'!A:B,2,0)</f>
        <v>IAS</v>
      </c>
      <c r="B17110" s="172">
        <v>45824.389374999999</v>
      </c>
      <c r="C17110" s="69" t="s">
        <v>218</v>
      </c>
      <c r="D17110" s="69" t="s">
        <v>1937</v>
      </c>
      <c r="E17110" s="69" t="s">
        <v>1974</v>
      </c>
      <c r="F17110" s="69">
        <v>2331</v>
      </c>
      <c r="G17110" s="69" t="s">
        <v>1939</v>
      </c>
    </row>
    <row r="17111" spans="1:7" ht="14.4">
      <c r="A17111" s="27" t="str">
        <f>VLOOKUP(C17111,'user list'!A:B,2,0)</f>
        <v>ITDD</v>
      </c>
      <c r="B17111" s="172">
        <v>45824.389849537038</v>
      </c>
      <c r="C17111" s="69" t="s">
        <v>219</v>
      </c>
      <c r="D17111" s="69" t="s">
        <v>1937</v>
      </c>
      <c r="E17111" s="69" t="s">
        <v>1991</v>
      </c>
      <c r="F17111" s="69">
        <v>2332</v>
      </c>
      <c r="G17111" s="69" t="s">
        <v>1939</v>
      </c>
    </row>
    <row r="17112" spans="1:7" ht="14.4">
      <c r="A17112" s="27" t="str">
        <f>VLOOKUP(C17112,'user list'!A:B,2,0)</f>
        <v>ITDD</v>
      </c>
      <c r="B17112" s="172">
        <v>45824.389976851853</v>
      </c>
      <c r="C17112" s="69" t="s">
        <v>219</v>
      </c>
      <c r="D17112" s="69" t="s">
        <v>1937</v>
      </c>
      <c r="E17112" s="69" t="s">
        <v>1991</v>
      </c>
      <c r="F17112" s="69">
        <v>2332</v>
      </c>
      <c r="G17112" s="69" t="s">
        <v>1947</v>
      </c>
    </row>
    <row r="17113" spans="1:7" ht="14.4">
      <c r="A17113" s="27" t="str">
        <f>VLOOKUP(C17113,'user list'!A:B,2,0)</f>
        <v>ITDD</v>
      </c>
      <c r="B17113" s="172">
        <v>45824.389976851853</v>
      </c>
      <c r="C17113" s="69" t="s">
        <v>219</v>
      </c>
      <c r="D17113" s="69" t="s">
        <v>1937</v>
      </c>
      <c r="E17113" s="69" t="s">
        <v>1991</v>
      </c>
      <c r="F17113" s="69">
        <v>2332</v>
      </c>
      <c r="G17113" s="69" t="s">
        <v>1948</v>
      </c>
    </row>
    <row r="17114" spans="1:7" ht="14.4">
      <c r="A17114" s="27" t="str">
        <f>VLOOKUP(C17114,'user list'!A:B,2,0)</f>
        <v>ITDD</v>
      </c>
      <c r="B17114" s="172">
        <v>45824.389976851853</v>
      </c>
      <c r="C17114" s="69" t="s">
        <v>219</v>
      </c>
      <c r="D17114" s="69" t="s">
        <v>1937</v>
      </c>
      <c r="E17114" s="69" t="s">
        <v>1991</v>
      </c>
      <c r="F17114" s="69">
        <v>2332</v>
      </c>
      <c r="G17114" s="69" t="s">
        <v>1939</v>
      </c>
    </row>
    <row r="17115" spans="1:7" ht="14.4">
      <c r="A17115" s="27" t="str">
        <f>VLOOKUP(C17115,'user list'!A:B,2,0)</f>
        <v>Admin</v>
      </c>
      <c r="B17115" s="172">
        <v>45824.389976851853</v>
      </c>
      <c r="C17115" s="69" t="s">
        <v>186</v>
      </c>
      <c r="D17115" s="69" t="s">
        <v>1937</v>
      </c>
      <c r="E17115" s="69" t="s">
        <v>1991</v>
      </c>
      <c r="F17115" s="69">
        <v>2332</v>
      </c>
      <c r="G17115" s="69" t="s">
        <v>1948</v>
      </c>
    </row>
    <row r="17116" spans="1:7" ht="14.4">
      <c r="A17116" s="27" t="str">
        <f>VLOOKUP(C17116,'user list'!A:B,2,0)</f>
        <v>ITDD</v>
      </c>
      <c r="B17116" s="172">
        <v>45824.390034722222</v>
      </c>
      <c r="C17116" s="69" t="s">
        <v>219</v>
      </c>
      <c r="D17116" s="69" t="s">
        <v>1937</v>
      </c>
      <c r="E17116" s="69" t="s">
        <v>1991</v>
      </c>
      <c r="F17116" s="69">
        <v>2332</v>
      </c>
      <c r="G17116" s="69" t="s">
        <v>1949</v>
      </c>
    </row>
    <row r="17117" spans="1:7" ht="14.4">
      <c r="A17117" s="27" t="str">
        <f>VLOOKUP(C17117,'user list'!A:B,2,0)</f>
        <v>ITDD</v>
      </c>
      <c r="B17117" s="172">
        <v>45824.390277777777</v>
      </c>
      <c r="C17117" s="69" t="s">
        <v>219</v>
      </c>
      <c r="D17117" s="69" t="s">
        <v>1937</v>
      </c>
      <c r="E17117" s="69" t="s">
        <v>1991</v>
      </c>
      <c r="F17117" s="69">
        <v>2332</v>
      </c>
      <c r="G17117" s="69" t="s">
        <v>1939</v>
      </c>
    </row>
    <row r="17118" spans="1:7" ht="14.4">
      <c r="A17118" s="27" t="str">
        <f>VLOOKUP(C17118,'user list'!A:B,2,0)</f>
        <v>ITDD</v>
      </c>
      <c r="B17118" s="172">
        <v>45824.390347222223</v>
      </c>
      <c r="C17118" s="69" t="s">
        <v>219</v>
      </c>
      <c r="D17118" s="69" t="s">
        <v>1937</v>
      </c>
      <c r="E17118" s="69" t="s">
        <v>2697</v>
      </c>
      <c r="F17118" s="69">
        <v>2146</v>
      </c>
      <c r="G17118" s="69" t="s">
        <v>1939</v>
      </c>
    </row>
    <row r="17119" spans="1:7" ht="14.4">
      <c r="A17119" s="27" t="str">
        <f>VLOOKUP(C17119,'user list'!A:B,2,0)</f>
        <v>ITDD</v>
      </c>
      <c r="B17119" s="172">
        <v>45824.390393518515</v>
      </c>
      <c r="C17119" s="69" t="s">
        <v>219</v>
      </c>
      <c r="D17119" s="69" t="s">
        <v>1937</v>
      </c>
      <c r="E17119" s="69" t="s">
        <v>2697</v>
      </c>
      <c r="F17119" s="69">
        <v>2138</v>
      </c>
      <c r="G17119" s="69" t="s">
        <v>1939</v>
      </c>
    </row>
    <row r="17120" spans="1:7" ht="14.4">
      <c r="A17120" s="27" t="str">
        <f>VLOOKUP(C17120,'user list'!A:B,2,0)</f>
        <v>Admin</v>
      </c>
      <c r="B17120" s="172">
        <v>45824.390706018516</v>
      </c>
      <c r="C17120" s="69" t="s">
        <v>186</v>
      </c>
      <c r="D17120" s="69" t="s">
        <v>2486</v>
      </c>
      <c r="E17120" s="69" t="s">
        <v>2729</v>
      </c>
      <c r="F17120" s="69"/>
      <c r="G17120" s="69" t="s">
        <v>2488</v>
      </c>
    </row>
    <row r="17121" spans="1:7" ht="14.4">
      <c r="A17121" s="27" t="str">
        <f>VLOOKUP(C17121,'user list'!A:B,2,0)</f>
        <v>Admin</v>
      </c>
      <c r="B17121" s="172">
        <v>45824.390706018516</v>
      </c>
      <c r="C17121" s="69" t="s">
        <v>186</v>
      </c>
      <c r="D17121" s="69" t="s">
        <v>2486</v>
      </c>
      <c r="E17121" s="69" t="s">
        <v>2731</v>
      </c>
      <c r="F17121" s="69"/>
      <c r="G17121" s="69" t="s">
        <v>2488</v>
      </c>
    </row>
    <row r="17122" spans="1:7" ht="14.4">
      <c r="A17122" s="27" t="str">
        <f>VLOOKUP(C17122,'user list'!A:B,2,0)</f>
        <v>Admin</v>
      </c>
      <c r="B17122" s="172">
        <v>45824.390706018516</v>
      </c>
      <c r="C17122" s="69" t="s">
        <v>186</v>
      </c>
      <c r="D17122" s="69" t="s">
        <v>2486</v>
      </c>
      <c r="E17122" s="69" t="s">
        <v>2732</v>
      </c>
      <c r="F17122" s="69"/>
      <c r="G17122" s="69" t="s">
        <v>2488</v>
      </c>
    </row>
    <row r="17123" spans="1:7" ht="14.4">
      <c r="A17123" s="27" t="str">
        <f>VLOOKUP(C17123,'user list'!A:B,2,0)</f>
        <v>Admin</v>
      </c>
      <c r="B17123" s="172">
        <v>45824.390717592592</v>
      </c>
      <c r="C17123" s="69" t="s">
        <v>186</v>
      </c>
      <c r="D17123" s="69" t="s">
        <v>2486</v>
      </c>
      <c r="E17123" s="69" t="s">
        <v>2733</v>
      </c>
      <c r="F17123" s="69"/>
      <c r="G17123" s="69" t="s">
        <v>2488</v>
      </c>
    </row>
    <row r="17124" spans="1:7" ht="14.4">
      <c r="A17124" s="27" t="str">
        <f>VLOOKUP(C17124,'user list'!A:B,2,0)</f>
        <v>Admin</v>
      </c>
      <c r="B17124" s="172">
        <v>45824.390717592592</v>
      </c>
      <c r="C17124" s="69" t="s">
        <v>186</v>
      </c>
      <c r="D17124" s="69" t="s">
        <v>2486</v>
      </c>
      <c r="E17124" s="69" t="s">
        <v>2734</v>
      </c>
      <c r="F17124" s="69"/>
      <c r="G17124" s="69" t="s">
        <v>2488</v>
      </c>
    </row>
    <row r="17125" spans="1:7" ht="14.4">
      <c r="A17125" s="27" t="str">
        <f>VLOOKUP(C17125,'user list'!A:B,2,0)</f>
        <v>Admin</v>
      </c>
      <c r="B17125" s="172">
        <v>45824.390717592592</v>
      </c>
      <c r="C17125" s="69" t="s">
        <v>186</v>
      </c>
      <c r="D17125" s="69" t="s">
        <v>2486</v>
      </c>
      <c r="E17125" s="69" t="s">
        <v>2735</v>
      </c>
      <c r="F17125" s="69"/>
      <c r="G17125" s="69" t="s">
        <v>2488</v>
      </c>
    </row>
    <row r="17126" spans="1:7" ht="14.4">
      <c r="A17126" s="27" t="str">
        <f>VLOOKUP(C17126,'user list'!A:B,2,0)</f>
        <v>Admin</v>
      </c>
      <c r="B17126" s="172">
        <v>45824.390717592592</v>
      </c>
      <c r="C17126" s="69" t="s">
        <v>186</v>
      </c>
      <c r="D17126" s="69" t="s">
        <v>2486</v>
      </c>
      <c r="E17126" s="69" t="s">
        <v>2736</v>
      </c>
      <c r="F17126" s="69"/>
      <c r="G17126" s="69" t="s">
        <v>2488</v>
      </c>
    </row>
    <row r="17127" spans="1:7" ht="14.4">
      <c r="A17127" s="27" t="str">
        <f>VLOOKUP(C17127,'user list'!A:B,2,0)</f>
        <v>Admin</v>
      </c>
      <c r="B17127" s="172">
        <v>45824.390717592592</v>
      </c>
      <c r="C17127" s="69" t="s">
        <v>186</v>
      </c>
      <c r="D17127" s="69" t="s">
        <v>2486</v>
      </c>
      <c r="E17127" s="69" t="s">
        <v>2737</v>
      </c>
      <c r="F17127" s="69"/>
      <c r="G17127" s="69" t="s">
        <v>2488</v>
      </c>
    </row>
    <row r="17128" spans="1:7" ht="14.4">
      <c r="A17128" s="27" t="str">
        <f>VLOOKUP(C17128,'user list'!A:B,2,0)</f>
        <v>Admin</v>
      </c>
      <c r="B17128" s="172">
        <v>45824.390729166669</v>
      </c>
      <c r="C17128" s="69" t="s">
        <v>186</v>
      </c>
      <c r="D17128" s="69" t="s">
        <v>2486</v>
      </c>
      <c r="E17128" s="69" t="s">
        <v>2738</v>
      </c>
      <c r="F17128" s="69"/>
      <c r="G17128" s="69" t="s">
        <v>2488</v>
      </c>
    </row>
    <row r="17129" spans="1:7" ht="14.4">
      <c r="A17129" s="27" t="str">
        <f>VLOOKUP(C17129,'user list'!A:B,2,0)</f>
        <v>Admin</v>
      </c>
      <c r="B17129" s="172">
        <v>45824.390729166669</v>
      </c>
      <c r="C17129" s="69" t="s">
        <v>186</v>
      </c>
      <c r="D17129" s="69" t="s">
        <v>2486</v>
      </c>
      <c r="E17129" s="69" t="s">
        <v>2739</v>
      </c>
      <c r="F17129" s="69"/>
      <c r="G17129" s="69" t="s">
        <v>2488</v>
      </c>
    </row>
    <row r="17130" spans="1:7" ht="14.4">
      <c r="A17130" s="27" t="str">
        <f>VLOOKUP(C17130,'user list'!A:B,2,0)</f>
        <v>Admin</v>
      </c>
      <c r="B17130" s="172">
        <v>45824.390729166669</v>
      </c>
      <c r="C17130" s="69" t="s">
        <v>186</v>
      </c>
      <c r="D17130" s="69" t="s">
        <v>2486</v>
      </c>
      <c r="E17130" s="69" t="s">
        <v>2740</v>
      </c>
      <c r="F17130" s="69"/>
      <c r="G17130" s="69" t="s">
        <v>2488</v>
      </c>
    </row>
    <row r="17131" spans="1:7" ht="14.4">
      <c r="A17131" s="27" t="str">
        <f>VLOOKUP(C17131,'user list'!A:B,2,0)</f>
        <v>Admin</v>
      </c>
      <c r="B17131" s="172">
        <v>45824.390729166669</v>
      </c>
      <c r="C17131" s="69" t="s">
        <v>186</v>
      </c>
      <c r="D17131" s="69" t="s">
        <v>2486</v>
      </c>
      <c r="E17131" s="69" t="s">
        <v>2741</v>
      </c>
      <c r="F17131" s="69"/>
      <c r="G17131" s="69" t="s">
        <v>2488</v>
      </c>
    </row>
    <row r="17132" spans="1:7" ht="14.4">
      <c r="A17132" s="27" t="str">
        <f>VLOOKUP(C17132,'user list'!A:B,2,0)</f>
        <v>Admin</v>
      </c>
      <c r="B17132" s="172">
        <v>45824.390729166669</v>
      </c>
      <c r="C17132" s="69" t="s">
        <v>186</v>
      </c>
      <c r="D17132" s="69" t="s">
        <v>2486</v>
      </c>
      <c r="E17132" s="69" t="s">
        <v>2742</v>
      </c>
      <c r="F17132" s="69"/>
      <c r="G17132" s="69" t="s">
        <v>2488</v>
      </c>
    </row>
    <row r="17133" spans="1:7" ht="14.4">
      <c r="A17133" s="27" t="str">
        <f>VLOOKUP(C17133,'user list'!A:B,2,0)</f>
        <v>Admin</v>
      </c>
      <c r="B17133" s="172">
        <v>45824.390729166669</v>
      </c>
      <c r="C17133" s="69" t="s">
        <v>186</v>
      </c>
      <c r="D17133" s="69" t="s">
        <v>2486</v>
      </c>
      <c r="E17133" s="69" t="s">
        <v>2743</v>
      </c>
      <c r="F17133" s="69"/>
      <c r="G17133" s="69" t="s">
        <v>2488</v>
      </c>
    </row>
    <row r="17134" spans="1:7" ht="14.4">
      <c r="A17134" s="27" t="str">
        <f>VLOOKUP(C17134,'user list'!A:B,2,0)</f>
        <v>Admin</v>
      </c>
      <c r="B17134" s="172">
        <v>45824.390740740739</v>
      </c>
      <c r="C17134" s="69" t="s">
        <v>186</v>
      </c>
      <c r="D17134" s="69" t="s">
        <v>2486</v>
      </c>
      <c r="E17134" s="69" t="s">
        <v>2744</v>
      </c>
      <c r="F17134" s="69"/>
      <c r="G17134" s="69" t="s">
        <v>2488</v>
      </c>
    </row>
    <row r="17135" spans="1:7" ht="14.4">
      <c r="A17135" s="27" t="str">
        <f>VLOOKUP(C17135,'user list'!A:B,2,0)</f>
        <v>Admin</v>
      </c>
      <c r="B17135" s="172">
        <v>45824.390740740739</v>
      </c>
      <c r="C17135" s="69" t="s">
        <v>186</v>
      </c>
      <c r="D17135" s="69" t="s">
        <v>2486</v>
      </c>
      <c r="E17135" s="69" t="s">
        <v>2745</v>
      </c>
      <c r="F17135" s="69"/>
      <c r="G17135" s="69" t="s">
        <v>2488</v>
      </c>
    </row>
    <row r="17136" spans="1:7" ht="14.4">
      <c r="A17136" s="27" t="str">
        <f>VLOOKUP(C17136,'user list'!A:B,2,0)</f>
        <v>Admin</v>
      </c>
      <c r="B17136" s="172">
        <v>45824.390740740739</v>
      </c>
      <c r="C17136" s="69" t="s">
        <v>186</v>
      </c>
      <c r="D17136" s="69" t="s">
        <v>2486</v>
      </c>
      <c r="E17136" s="69" t="s">
        <v>2746</v>
      </c>
      <c r="F17136" s="69"/>
      <c r="G17136" s="69" t="s">
        <v>2488</v>
      </c>
    </row>
    <row r="17137" spans="1:7" ht="14.4">
      <c r="A17137" s="27" t="str">
        <f>VLOOKUP(C17137,'user list'!A:B,2,0)</f>
        <v>Admin</v>
      </c>
      <c r="B17137" s="172">
        <v>45824.390740740739</v>
      </c>
      <c r="C17137" s="69" t="s">
        <v>186</v>
      </c>
      <c r="D17137" s="69" t="s">
        <v>2486</v>
      </c>
      <c r="E17137" s="69" t="s">
        <v>2747</v>
      </c>
      <c r="F17137" s="69"/>
      <c r="G17137" s="69" t="s">
        <v>2488</v>
      </c>
    </row>
    <row r="17138" spans="1:7" ht="14.4">
      <c r="A17138" s="27" t="str">
        <f>VLOOKUP(C17138,'user list'!A:B,2,0)</f>
        <v>Admin</v>
      </c>
      <c r="B17138" s="172">
        <v>45824.390740740739</v>
      </c>
      <c r="C17138" s="69" t="s">
        <v>186</v>
      </c>
      <c r="D17138" s="69" t="s">
        <v>2486</v>
      </c>
      <c r="E17138" s="69" t="s">
        <v>2748</v>
      </c>
      <c r="F17138" s="69"/>
      <c r="G17138" s="69" t="s">
        <v>2488</v>
      </c>
    </row>
    <row r="17139" spans="1:7" ht="14.4">
      <c r="A17139" s="27" t="str">
        <f>VLOOKUP(C17139,'user list'!A:B,2,0)</f>
        <v>Admin</v>
      </c>
      <c r="B17139" s="172">
        <v>45824.390740740739</v>
      </c>
      <c r="C17139" s="69" t="s">
        <v>186</v>
      </c>
      <c r="D17139" s="69" t="s">
        <v>2486</v>
      </c>
      <c r="E17139" s="69" t="s">
        <v>2749</v>
      </c>
      <c r="F17139" s="69"/>
      <c r="G17139" s="69" t="s">
        <v>2488</v>
      </c>
    </row>
    <row r="17140" spans="1:7" ht="14.4">
      <c r="A17140" s="27" t="str">
        <f>VLOOKUP(C17140,'user list'!A:B,2,0)</f>
        <v>Admin</v>
      </c>
      <c r="B17140" s="172">
        <v>45824.390752314815</v>
      </c>
      <c r="C17140" s="69" t="s">
        <v>186</v>
      </c>
      <c r="D17140" s="69" t="s">
        <v>2486</v>
      </c>
      <c r="E17140" s="69" t="s">
        <v>2750</v>
      </c>
      <c r="F17140" s="69"/>
      <c r="G17140" s="69" t="s">
        <v>2488</v>
      </c>
    </row>
    <row r="17141" spans="1:7" ht="14.4">
      <c r="A17141" s="27" t="str">
        <f>VLOOKUP(C17141,'user list'!A:B,2,0)</f>
        <v>Admin</v>
      </c>
      <c r="B17141" s="172">
        <v>45824.390752314815</v>
      </c>
      <c r="C17141" s="69" t="s">
        <v>186</v>
      </c>
      <c r="D17141" s="69" t="s">
        <v>2486</v>
      </c>
      <c r="E17141" s="69" t="s">
        <v>2751</v>
      </c>
      <c r="F17141" s="69"/>
      <c r="G17141" s="69" t="s">
        <v>2488</v>
      </c>
    </row>
    <row r="17142" spans="1:7" ht="14.4">
      <c r="A17142" s="27" t="str">
        <f>VLOOKUP(C17142,'user list'!A:B,2,0)</f>
        <v>Admin</v>
      </c>
      <c r="B17142" s="172">
        <v>45824.390752314815</v>
      </c>
      <c r="C17142" s="69" t="s">
        <v>186</v>
      </c>
      <c r="D17142" s="69" t="s">
        <v>2486</v>
      </c>
      <c r="E17142" s="69" t="s">
        <v>2752</v>
      </c>
      <c r="F17142" s="69"/>
      <c r="G17142" s="69" t="s">
        <v>2488</v>
      </c>
    </row>
    <row r="17143" spans="1:7" ht="14.4">
      <c r="A17143" s="27" t="str">
        <f>VLOOKUP(C17143,'user list'!A:B,2,0)</f>
        <v>Admin</v>
      </c>
      <c r="B17143" s="172">
        <v>45824.390752314815</v>
      </c>
      <c r="C17143" s="69" t="s">
        <v>186</v>
      </c>
      <c r="D17143" s="69" t="s">
        <v>2486</v>
      </c>
      <c r="E17143" s="69" t="s">
        <v>2754</v>
      </c>
      <c r="F17143" s="69"/>
      <c r="G17143" s="69" t="s">
        <v>2488</v>
      </c>
    </row>
    <row r="17144" spans="1:7" ht="14.4">
      <c r="A17144" s="27" t="str">
        <f>VLOOKUP(C17144,'user list'!A:B,2,0)</f>
        <v>Admin</v>
      </c>
      <c r="B17144" s="172">
        <v>45824.390752314815</v>
      </c>
      <c r="C17144" s="69" t="s">
        <v>186</v>
      </c>
      <c r="D17144" s="69" t="s">
        <v>2486</v>
      </c>
      <c r="E17144" s="69" t="s">
        <v>2729</v>
      </c>
      <c r="F17144" s="69"/>
      <c r="G17144" s="69" t="s">
        <v>2488</v>
      </c>
    </row>
    <row r="17145" spans="1:7" ht="14.4">
      <c r="A17145" s="27" t="str">
        <f>VLOOKUP(C17145,'user list'!A:B,2,0)</f>
        <v>Admin</v>
      </c>
      <c r="B17145" s="172">
        <v>45824.390763888892</v>
      </c>
      <c r="C17145" s="69" t="s">
        <v>186</v>
      </c>
      <c r="D17145" s="69" t="s">
        <v>2486</v>
      </c>
      <c r="E17145" s="69" t="s">
        <v>2731</v>
      </c>
      <c r="F17145" s="69"/>
      <c r="G17145" s="69" t="s">
        <v>2488</v>
      </c>
    </row>
    <row r="17146" spans="1:7" ht="14.4">
      <c r="A17146" s="27" t="str">
        <f>VLOOKUP(C17146,'user list'!A:B,2,0)</f>
        <v>Admin</v>
      </c>
      <c r="B17146" s="172">
        <v>45824.390763888892</v>
      </c>
      <c r="C17146" s="69" t="s">
        <v>186</v>
      </c>
      <c r="D17146" s="69" t="s">
        <v>2486</v>
      </c>
      <c r="E17146" s="69" t="s">
        <v>2732</v>
      </c>
      <c r="F17146" s="69"/>
      <c r="G17146" s="69" t="s">
        <v>2488</v>
      </c>
    </row>
    <row r="17147" spans="1:7" ht="14.4">
      <c r="A17147" s="27" t="str">
        <f>VLOOKUP(C17147,'user list'!A:B,2,0)</f>
        <v>Admin</v>
      </c>
      <c r="B17147" s="172">
        <v>45824.390763888892</v>
      </c>
      <c r="C17147" s="69" t="s">
        <v>186</v>
      </c>
      <c r="D17147" s="69" t="s">
        <v>2486</v>
      </c>
      <c r="E17147" s="69" t="s">
        <v>2733</v>
      </c>
      <c r="F17147" s="69"/>
      <c r="G17147" s="69" t="s">
        <v>2488</v>
      </c>
    </row>
    <row r="17148" spans="1:7" ht="14.4">
      <c r="A17148" s="27" t="str">
        <f>VLOOKUP(C17148,'user list'!A:B,2,0)</f>
        <v>Admin</v>
      </c>
      <c r="B17148" s="172">
        <v>45824.390763888892</v>
      </c>
      <c r="C17148" s="69" t="s">
        <v>186</v>
      </c>
      <c r="D17148" s="69" t="s">
        <v>2486</v>
      </c>
      <c r="E17148" s="69" t="s">
        <v>2734</v>
      </c>
      <c r="F17148" s="69"/>
      <c r="G17148" s="69" t="s">
        <v>2488</v>
      </c>
    </row>
    <row r="17149" spans="1:7" ht="14.4">
      <c r="A17149" s="27" t="str">
        <f>VLOOKUP(C17149,'user list'!A:B,2,0)</f>
        <v>Admin</v>
      </c>
      <c r="B17149" s="172">
        <v>45824.390763888892</v>
      </c>
      <c r="C17149" s="69" t="s">
        <v>186</v>
      </c>
      <c r="D17149" s="69" t="s">
        <v>2486</v>
      </c>
      <c r="E17149" s="69" t="s">
        <v>2735</v>
      </c>
      <c r="F17149" s="69"/>
      <c r="G17149" s="69" t="s">
        <v>2488</v>
      </c>
    </row>
    <row r="17150" spans="1:7" ht="14.4">
      <c r="A17150" s="27" t="str">
        <f>VLOOKUP(C17150,'user list'!A:B,2,0)</f>
        <v>Admin</v>
      </c>
      <c r="B17150" s="172">
        <v>45824.390775462962</v>
      </c>
      <c r="C17150" s="69" t="s">
        <v>186</v>
      </c>
      <c r="D17150" s="69" t="s">
        <v>2486</v>
      </c>
      <c r="E17150" s="69" t="s">
        <v>2736</v>
      </c>
      <c r="F17150" s="69"/>
      <c r="G17150" s="69" t="s">
        <v>2488</v>
      </c>
    </row>
    <row r="17151" spans="1:7" ht="14.4">
      <c r="A17151" s="27" t="str">
        <f>VLOOKUP(C17151,'user list'!A:B,2,0)</f>
        <v>Admin</v>
      </c>
      <c r="B17151" s="172">
        <v>45824.390775462962</v>
      </c>
      <c r="C17151" s="69" t="s">
        <v>186</v>
      </c>
      <c r="D17151" s="69" t="s">
        <v>2486</v>
      </c>
      <c r="E17151" s="69" t="s">
        <v>2737</v>
      </c>
      <c r="F17151" s="69"/>
      <c r="G17151" s="69" t="s">
        <v>2488</v>
      </c>
    </row>
    <row r="17152" spans="1:7" ht="14.4">
      <c r="A17152" s="27" t="str">
        <f>VLOOKUP(C17152,'user list'!A:B,2,0)</f>
        <v>ITDD</v>
      </c>
      <c r="B17152" s="172">
        <v>45824.390775462962</v>
      </c>
      <c r="C17152" s="69" t="s">
        <v>219</v>
      </c>
      <c r="D17152" s="69" t="s">
        <v>1937</v>
      </c>
      <c r="E17152" s="69" t="s">
        <v>2784</v>
      </c>
      <c r="F17152" s="69">
        <v>2236</v>
      </c>
      <c r="G17152" s="69" t="s">
        <v>1939</v>
      </c>
    </row>
    <row r="17153" spans="1:7" ht="14.4">
      <c r="A17153" s="27" t="str">
        <f>VLOOKUP(C17153,'user list'!A:B,2,0)</f>
        <v>Admin</v>
      </c>
      <c r="B17153" s="172">
        <v>45824.390775462962</v>
      </c>
      <c r="C17153" s="69" t="s">
        <v>186</v>
      </c>
      <c r="D17153" s="69" t="s">
        <v>2486</v>
      </c>
      <c r="E17153" s="69" t="s">
        <v>2738</v>
      </c>
      <c r="F17153" s="69"/>
      <c r="G17153" s="69" t="s">
        <v>2488</v>
      </c>
    </row>
    <row r="17154" spans="1:7" ht="14.4">
      <c r="A17154" s="27" t="str">
        <f>VLOOKUP(C17154,'user list'!A:B,2,0)</f>
        <v>Admin</v>
      </c>
      <c r="B17154" s="172">
        <v>45824.390775462962</v>
      </c>
      <c r="C17154" s="69" t="s">
        <v>186</v>
      </c>
      <c r="D17154" s="69" t="s">
        <v>2486</v>
      </c>
      <c r="E17154" s="69" t="s">
        <v>2739</v>
      </c>
      <c r="F17154" s="69"/>
      <c r="G17154" s="69" t="s">
        <v>2488</v>
      </c>
    </row>
    <row r="17155" spans="1:7" ht="14.4">
      <c r="A17155" s="27" t="str">
        <f>VLOOKUP(C17155,'user list'!A:B,2,0)</f>
        <v>Admin</v>
      </c>
      <c r="B17155" s="172">
        <v>45824.390775462962</v>
      </c>
      <c r="C17155" s="69" t="s">
        <v>186</v>
      </c>
      <c r="D17155" s="69" t="s">
        <v>2486</v>
      </c>
      <c r="E17155" s="69" t="s">
        <v>2740</v>
      </c>
      <c r="F17155" s="69"/>
      <c r="G17155" s="69" t="s">
        <v>2488</v>
      </c>
    </row>
    <row r="17156" spans="1:7" ht="14.4">
      <c r="A17156" s="27" t="str">
        <f>VLOOKUP(C17156,'user list'!A:B,2,0)</f>
        <v>Admin</v>
      </c>
      <c r="B17156" s="172">
        <v>45824.390787037039</v>
      </c>
      <c r="C17156" s="69" t="s">
        <v>186</v>
      </c>
      <c r="D17156" s="69" t="s">
        <v>2486</v>
      </c>
      <c r="E17156" s="69" t="s">
        <v>2741</v>
      </c>
      <c r="F17156" s="69"/>
      <c r="G17156" s="69" t="s">
        <v>2488</v>
      </c>
    </row>
    <row r="17157" spans="1:7" ht="14.4">
      <c r="A17157" s="27" t="str">
        <f>VLOOKUP(C17157,'user list'!A:B,2,0)</f>
        <v>Admin</v>
      </c>
      <c r="B17157" s="172">
        <v>45824.390787037039</v>
      </c>
      <c r="C17157" s="69" t="s">
        <v>186</v>
      </c>
      <c r="D17157" s="69" t="s">
        <v>2486</v>
      </c>
      <c r="E17157" s="69" t="s">
        <v>2742</v>
      </c>
      <c r="F17157" s="69"/>
      <c r="G17157" s="69" t="s">
        <v>2488</v>
      </c>
    </row>
    <row r="17158" spans="1:7" ht="14.4">
      <c r="A17158" s="27" t="str">
        <f>VLOOKUP(C17158,'user list'!A:B,2,0)</f>
        <v>Admin</v>
      </c>
      <c r="B17158" s="172">
        <v>45824.390787037039</v>
      </c>
      <c r="C17158" s="69" t="s">
        <v>186</v>
      </c>
      <c r="D17158" s="69" t="s">
        <v>2486</v>
      </c>
      <c r="E17158" s="69" t="s">
        <v>2743</v>
      </c>
      <c r="F17158" s="69"/>
      <c r="G17158" s="69" t="s">
        <v>2488</v>
      </c>
    </row>
    <row r="17159" spans="1:7" ht="14.4">
      <c r="A17159" s="27" t="str">
        <f>VLOOKUP(C17159,'user list'!A:B,2,0)</f>
        <v>Admin</v>
      </c>
      <c r="B17159" s="172">
        <v>45824.390787037039</v>
      </c>
      <c r="C17159" s="69" t="s">
        <v>186</v>
      </c>
      <c r="D17159" s="69" t="s">
        <v>2486</v>
      </c>
      <c r="E17159" s="69" t="s">
        <v>2744</v>
      </c>
      <c r="F17159" s="69"/>
      <c r="G17159" s="69" t="s">
        <v>2488</v>
      </c>
    </row>
    <row r="17160" spans="1:7" ht="14.4">
      <c r="A17160" s="27" t="str">
        <f>VLOOKUP(C17160,'user list'!A:B,2,0)</f>
        <v>Admin</v>
      </c>
      <c r="B17160" s="172">
        <v>45824.390798611108</v>
      </c>
      <c r="C17160" s="69" t="s">
        <v>186</v>
      </c>
      <c r="D17160" s="69" t="s">
        <v>2486</v>
      </c>
      <c r="E17160" s="69" t="s">
        <v>2745</v>
      </c>
      <c r="F17160" s="69"/>
      <c r="G17160" s="69" t="s">
        <v>2488</v>
      </c>
    </row>
    <row r="17161" spans="1:7" ht="14.4">
      <c r="A17161" s="27" t="str">
        <f>VLOOKUP(C17161,'user list'!A:B,2,0)</f>
        <v>Admin</v>
      </c>
      <c r="B17161" s="172">
        <v>45824.390798611108</v>
      </c>
      <c r="C17161" s="69" t="s">
        <v>186</v>
      </c>
      <c r="D17161" s="69" t="s">
        <v>2486</v>
      </c>
      <c r="E17161" s="69" t="s">
        <v>2746</v>
      </c>
      <c r="F17161" s="69"/>
      <c r="G17161" s="69" t="s">
        <v>2488</v>
      </c>
    </row>
    <row r="17162" spans="1:7" ht="14.4">
      <c r="A17162" s="27" t="str">
        <f>VLOOKUP(C17162,'user list'!A:B,2,0)</f>
        <v>Admin</v>
      </c>
      <c r="B17162" s="172">
        <v>45824.390798611108</v>
      </c>
      <c r="C17162" s="69" t="s">
        <v>186</v>
      </c>
      <c r="D17162" s="69" t="s">
        <v>2486</v>
      </c>
      <c r="E17162" s="69" t="s">
        <v>2747</v>
      </c>
      <c r="F17162" s="69"/>
      <c r="G17162" s="69" t="s">
        <v>2488</v>
      </c>
    </row>
    <row r="17163" spans="1:7" ht="14.4">
      <c r="A17163" s="27" t="str">
        <f>VLOOKUP(C17163,'user list'!A:B,2,0)</f>
        <v>Admin</v>
      </c>
      <c r="B17163" s="172">
        <v>45824.390798611108</v>
      </c>
      <c r="C17163" s="69" t="s">
        <v>186</v>
      </c>
      <c r="D17163" s="69" t="s">
        <v>2486</v>
      </c>
      <c r="E17163" s="69" t="s">
        <v>2748</v>
      </c>
      <c r="F17163" s="69"/>
      <c r="G17163" s="69" t="s">
        <v>2488</v>
      </c>
    </row>
    <row r="17164" spans="1:7" ht="14.4">
      <c r="A17164" s="27" t="str">
        <f>VLOOKUP(C17164,'user list'!A:B,2,0)</f>
        <v>Admin</v>
      </c>
      <c r="B17164" s="172">
        <v>45824.390798611108</v>
      </c>
      <c r="C17164" s="69" t="s">
        <v>186</v>
      </c>
      <c r="D17164" s="69" t="s">
        <v>2486</v>
      </c>
      <c r="E17164" s="69" t="s">
        <v>2749</v>
      </c>
      <c r="F17164" s="69"/>
      <c r="G17164" s="69" t="s">
        <v>2488</v>
      </c>
    </row>
    <row r="17165" spans="1:7" ht="14.4">
      <c r="A17165" s="27" t="str">
        <f>VLOOKUP(C17165,'user list'!A:B,2,0)</f>
        <v>Admin</v>
      </c>
      <c r="B17165" s="172">
        <v>45824.390810185185</v>
      </c>
      <c r="C17165" s="69" t="s">
        <v>186</v>
      </c>
      <c r="D17165" s="69" t="s">
        <v>2486</v>
      </c>
      <c r="E17165" s="69" t="s">
        <v>2750</v>
      </c>
      <c r="F17165" s="69"/>
      <c r="G17165" s="69" t="s">
        <v>2488</v>
      </c>
    </row>
    <row r="17166" spans="1:7" ht="14.4">
      <c r="A17166" s="27" t="str">
        <f>VLOOKUP(C17166,'user list'!A:B,2,0)</f>
        <v>Admin</v>
      </c>
      <c r="B17166" s="172">
        <v>45824.390810185185</v>
      </c>
      <c r="C17166" s="69" t="s">
        <v>186</v>
      </c>
      <c r="D17166" s="69" t="s">
        <v>2486</v>
      </c>
      <c r="E17166" s="69" t="s">
        <v>2751</v>
      </c>
      <c r="F17166" s="69"/>
      <c r="G17166" s="69" t="s">
        <v>2488</v>
      </c>
    </row>
    <row r="17167" spans="1:7" ht="14.4">
      <c r="A17167" s="27" t="str">
        <f>VLOOKUP(C17167,'user list'!A:B,2,0)</f>
        <v>Admin</v>
      </c>
      <c r="B17167" s="172">
        <v>45824.390810185185</v>
      </c>
      <c r="C17167" s="69" t="s">
        <v>186</v>
      </c>
      <c r="D17167" s="69" t="s">
        <v>2486</v>
      </c>
      <c r="E17167" s="69" t="s">
        <v>2752</v>
      </c>
      <c r="F17167" s="69"/>
      <c r="G17167" s="69" t="s">
        <v>2488</v>
      </c>
    </row>
    <row r="17168" spans="1:7" ht="14.4">
      <c r="A17168" s="27" t="str">
        <f>VLOOKUP(C17168,'user list'!A:B,2,0)</f>
        <v>Admin</v>
      </c>
      <c r="B17168" s="172">
        <v>45824.390810185185</v>
      </c>
      <c r="C17168" s="69" t="s">
        <v>186</v>
      </c>
      <c r="D17168" s="69" t="s">
        <v>2486</v>
      </c>
      <c r="E17168" s="69" t="s">
        <v>2754</v>
      </c>
      <c r="F17168" s="69"/>
      <c r="G17168" s="69" t="s">
        <v>2488</v>
      </c>
    </row>
    <row r="17169" spans="1:7" ht="14.4">
      <c r="A17169" s="27" t="str">
        <f>VLOOKUP(C17169,'user list'!A:B,2,0)</f>
        <v>IAS</v>
      </c>
      <c r="B17169" s="172">
        <v>45824.391180555554</v>
      </c>
      <c r="C17169" s="69" t="s">
        <v>218</v>
      </c>
      <c r="D17169" s="69" t="s">
        <v>1937</v>
      </c>
      <c r="E17169" s="69" t="s">
        <v>1974</v>
      </c>
      <c r="F17169" s="69">
        <v>2331</v>
      </c>
      <c r="G17169" s="69" t="s">
        <v>1947</v>
      </c>
    </row>
    <row r="17170" spans="1:7" ht="14.4">
      <c r="A17170" s="27" t="str">
        <f>VLOOKUP(C17170,'user list'!A:B,2,0)</f>
        <v>IAS</v>
      </c>
      <c r="B17170" s="172">
        <v>45824.391180555554</v>
      </c>
      <c r="C17170" s="69" t="s">
        <v>218</v>
      </c>
      <c r="D17170" s="69" t="s">
        <v>1937</v>
      </c>
      <c r="E17170" s="69" t="s">
        <v>1974</v>
      </c>
      <c r="F17170" s="69">
        <v>2331</v>
      </c>
      <c r="G17170" s="69" t="s">
        <v>1948</v>
      </c>
    </row>
    <row r="17171" spans="1:7" ht="14.4">
      <c r="A17171" s="27" t="str">
        <f>VLOOKUP(C17171,'user list'!A:B,2,0)</f>
        <v>IAS</v>
      </c>
      <c r="B17171" s="172">
        <v>45824.391192129631</v>
      </c>
      <c r="C17171" s="69" t="s">
        <v>218</v>
      </c>
      <c r="D17171" s="69" t="s">
        <v>1937</v>
      </c>
      <c r="E17171" s="69" t="s">
        <v>1974</v>
      </c>
      <c r="F17171" s="69">
        <v>2331</v>
      </c>
      <c r="G17171" s="69" t="s">
        <v>1939</v>
      </c>
    </row>
    <row r="17172" spans="1:7" ht="14.4">
      <c r="A17172" s="27" t="str">
        <f>VLOOKUP(C17172,'user list'!A:B,2,0)</f>
        <v>Admin</v>
      </c>
      <c r="B17172" s="172">
        <v>45824.391203703701</v>
      </c>
      <c r="C17172" s="69" t="s">
        <v>186</v>
      </c>
      <c r="D17172" s="69" t="s">
        <v>1937</v>
      </c>
      <c r="E17172" s="69" t="s">
        <v>1974</v>
      </c>
      <c r="F17172" s="69">
        <v>2331</v>
      </c>
      <c r="G17172" s="69" t="s">
        <v>1948</v>
      </c>
    </row>
    <row r="17173" spans="1:7" ht="14.4">
      <c r="A17173" s="27" t="str">
        <f>VLOOKUP(C17173,'user list'!A:B,2,0)</f>
        <v>DOE</v>
      </c>
      <c r="B17173" s="172">
        <v>45824.392118055555</v>
      </c>
      <c r="C17173" s="69" t="s">
        <v>212</v>
      </c>
      <c r="D17173" s="69" t="s">
        <v>1937</v>
      </c>
      <c r="E17173" s="69" t="s">
        <v>1974</v>
      </c>
      <c r="F17173" s="69">
        <v>2331</v>
      </c>
      <c r="G17173" s="69" t="s">
        <v>1939</v>
      </c>
    </row>
    <row r="17174" spans="1:7" ht="14.4">
      <c r="A17174" s="27" t="str">
        <f>VLOOKUP(C17174,'user list'!A:B,2,0)</f>
        <v>DOE</v>
      </c>
      <c r="B17174" s="172">
        <v>45824.392407407409</v>
      </c>
      <c r="C17174" s="69" t="s">
        <v>212</v>
      </c>
      <c r="D17174" s="69" t="s">
        <v>1937</v>
      </c>
      <c r="E17174" s="69" t="s">
        <v>1974</v>
      </c>
      <c r="F17174" s="69">
        <v>2331</v>
      </c>
      <c r="G17174" s="69" t="s">
        <v>1947</v>
      </c>
    </row>
    <row r="17175" spans="1:7" ht="14.4">
      <c r="A17175" s="27" t="str">
        <f>VLOOKUP(C17175,'user list'!A:B,2,0)</f>
        <v>DOE</v>
      </c>
      <c r="B17175" s="172">
        <v>45824.392407407409</v>
      </c>
      <c r="C17175" s="69" t="s">
        <v>212</v>
      </c>
      <c r="D17175" s="69" t="s">
        <v>1937</v>
      </c>
      <c r="E17175" s="69" t="s">
        <v>1974</v>
      </c>
      <c r="F17175" s="69">
        <v>2331</v>
      </c>
      <c r="G17175" s="69" t="s">
        <v>1948</v>
      </c>
    </row>
    <row r="17176" spans="1:7" ht="14.4">
      <c r="A17176" s="27" t="str">
        <f>VLOOKUP(C17176,'user list'!A:B,2,0)</f>
        <v>DOE</v>
      </c>
      <c r="B17176" s="172">
        <v>45824.392407407409</v>
      </c>
      <c r="C17176" s="69" t="s">
        <v>212</v>
      </c>
      <c r="D17176" s="69" t="s">
        <v>1937</v>
      </c>
      <c r="E17176" s="69" t="s">
        <v>1974</v>
      </c>
      <c r="F17176" s="69">
        <v>2331</v>
      </c>
      <c r="G17176" s="69" t="s">
        <v>1939</v>
      </c>
    </row>
    <row r="17177" spans="1:7" ht="14.4">
      <c r="A17177" s="27" t="str">
        <f>VLOOKUP(C17177,'user list'!A:B,2,0)</f>
        <v>Admin</v>
      </c>
      <c r="B17177" s="172">
        <v>45824.392407407409</v>
      </c>
      <c r="C17177" s="69" t="s">
        <v>186</v>
      </c>
      <c r="D17177" s="69" t="s">
        <v>1937</v>
      </c>
      <c r="E17177" s="69" t="s">
        <v>1974</v>
      </c>
      <c r="F17177" s="69">
        <v>2331</v>
      </c>
      <c r="G17177" s="69" t="s">
        <v>1948</v>
      </c>
    </row>
    <row r="17178" spans="1:7" ht="14.4">
      <c r="A17178" s="27" t="str">
        <f>VLOOKUP(C17178,'user list'!A:B,2,0)</f>
        <v>DOE</v>
      </c>
      <c r="B17178" s="172">
        <v>45824.392488425925</v>
      </c>
      <c r="C17178" s="69" t="s">
        <v>212</v>
      </c>
      <c r="D17178" s="69" t="s">
        <v>1937</v>
      </c>
      <c r="E17178" s="69" t="s">
        <v>1974</v>
      </c>
      <c r="F17178" s="69">
        <v>2331</v>
      </c>
      <c r="G17178" s="69" t="s">
        <v>1949</v>
      </c>
    </row>
    <row r="17179" spans="1:7" ht="14.4">
      <c r="A17179" s="27" t="str">
        <f>VLOOKUP(C17179,'user list'!A:B,2,0)</f>
        <v>DOE</v>
      </c>
      <c r="B17179" s="172">
        <v>45824.392743055556</v>
      </c>
      <c r="C17179" s="69" t="s">
        <v>212</v>
      </c>
      <c r="D17179" s="69" t="s">
        <v>1937</v>
      </c>
      <c r="E17179" s="69" t="s">
        <v>1974</v>
      </c>
      <c r="F17179" s="69">
        <v>2331</v>
      </c>
      <c r="G17179" s="69" t="s">
        <v>1939</v>
      </c>
    </row>
    <row r="17180" spans="1:7" ht="14.4">
      <c r="A17180" s="27" t="str">
        <f>VLOOKUP(C17180,'user list'!A:B,2,0)</f>
        <v>Admin</v>
      </c>
      <c r="B17180" s="172">
        <v>45824.393252314818</v>
      </c>
      <c r="C17180" s="69" t="s">
        <v>186</v>
      </c>
      <c r="D17180" s="69" t="s">
        <v>1937</v>
      </c>
      <c r="E17180" s="69" t="s">
        <v>3043</v>
      </c>
      <c r="F17180" s="69">
        <v>2330</v>
      </c>
      <c r="G17180" s="69" t="s">
        <v>1939</v>
      </c>
    </row>
    <row r="17181" spans="1:7" ht="14.4">
      <c r="A17181" s="27" t="str">
        <f>VLOOKUP(C17181,'user list'!A:B,2,0)</f>
        <v>Admin</v>
      </c>
      <c r="B17181" s="172">
        <v>45824.39329861111</v>
      </c>
      <c r="C17181" s="69" t="s">
        <v>186</v>
      </c>
      <c r="D17181" s="69" t="s">
        <v>1937</v>
      </c>
      <c r="E17181" s="69" t="s">
        <v>2029</v>
      </c>
      <c r="F17181" s="69">
        <v>2323</v>
      </c>
      <c r="G17181" s="69" t="s">
        <v>1939</v>
      </c>
    </row>
    <row r="17182" spans="1:7" ht="14.4">
      <c r="A17182" s="27" t="str">
        <f>VLOOKUP(C17182,'user list'!A:B,2,0)</f>
        <v>Admin</v>
      </c>
      <c r="B17182" s="172">
        <v>45824.393761574072</v>
      </c>
      <c r="C17182" s="69" t="s">
        <v>186</v>
      </c>
      <c r="D17182" s="69" t="s">
        <v>1937</v>
      </c>
      <c r="E17182" s="69" t="s">
        <v>3040</v>
      </c>
      <c r="F17182" s="69">
        <v>2325</v>
      </c>
      <c r="G17182" s="69" t="s">
        <v>1939</v>
      </c>
    </row>
    <row r="17183" spans="1:7" ht="14.4">
      <c r="A17183" s="27" t="str">
        <f>VLOOKUP(C17183,'user list'!A:B,2,0)</f>
        <v>Admin</v>
      </c>
      <c r="B17183" s="172">
        <v>45824.393819444442</v>
      </c>
      <c r="C17183" s="69" t="s">
        <v>186</v>
      </c>
      <c r="D17183" s="69" t="s">
        <v>1937</v>
      </c>
      <c r="E17183" s="69" t="s">
        <v>2047</v>
      </c>
      <c r="F17183" s="69">
        <v>2239</v>
      </c>
      <c r="G17183" s="69" t="s">
        <v>1939</v>
      </c>
    </row>
    <row r="17184" spans="1:7" ht="14.4">
      <c r="A17184" s="27" t="str">
        <f>VLOOKUP(C17184,'user list'!A:B,2,0)</f>
        <v>Admin</v>
      </c>
      <c r="B17184" s="172">
        <v>45824.394513888888</v>
      </c>
      <c r="C17184" s="69" t="s">
        <v>186</v>
      </c>
      <c r="D17184" s="69" t="s">
        <v>1937</v>
      </c>
      <c r="E17184" s="69" t="s">
        <v>1991</v>
      </c>
      <c r="F17184" s="69">
        <v>2332</v>
      </c>
      <c r="G17184" s="69" t="s">
        <v>1939</v>
      </c>
    </row>
    <row r="17185" spans="1:7" ht="14.4">
      <c r="A17185" s="27" t="str">
        <f>VLOOKUP(C17185,'user list'!A:B,2,0)</f>
        <v>Admin</v>
      </c>
      <c r="B17185" s="172">
        <v>45824.394571759258</v>
      </c>
      <c r="C17185" s="69" t="s">
        <v>186</v>
      </c>
      <c r="D17185" s="69" t="s">
        <v>1937</v>
      </c>
      <c r="E17185" s="69" t="s">
        <v>1974</v>
      </c>
      <c r="F17185" s="69">
        <v>2331</v>
      </c>
      <c r="G17185" s="69" t="s">
        <v>1939</v>
      </c>
    </row>
    <row r="17186" spans="1:7" ht="14.4">
      <c r="A17186" s="27" t="str">
        <f>VLOOKUP(C17186,'user list'!A:B,2,0)</f>
        <v>Admin</v>
      </c>
      <c r="B17186" s="172">
        <v>45824.39466435185</v>
      </c>
      <c r="C17186" s="69" t="s">
        <v>186</v>
      </c>
      <c r="D17186" s="69" t="s">
        <v>1937</v>
      </c>
      <c r="E17186" s="69" t="s">
        <v>2836</v>
      </c>
      <c r="F17186" s="69">
        <v>2329</v>
      </c>
      <c r="G17186" s="69" t="s">
        <v>1939</v>
      </c>
    </row>
    <row r="17187" spans="1:7" ht="14.4">
      <c r="A17187" s="27" t="str">
        <f>VLOOKUP(C17187,'user list'!A:B,2,0)</f>
        <v>Admin</v>
      </c>
      <c r="B17187" s="172">
        <v>45824.394953703704</v>
      </c>
      <c r="C17187" s="69" t="s">
        <v>186</v>
      </c>
      <c r="D17187" s="69" t="s">
        <v>1937</v>
      </c>
      <c r="E17187" s="69" t="s">
        <v>3039</v>
      </c>
      <c r="F17187" s="69">
        <v>2324</v>
      </c>
      <c r="G17187" s="69" t="s">
        <v>1939</v>
      </c>
    </row>
    <row r="17188" spans="1:7" ht="14.4">
      <c r="A17188" s="27" t="str">
        <f>VLOOKUP(C17188,'user list'!A:B,2,0)</f>
        <v>Admin</v>
      </c>
      <c r="B17188" s="172">
        <v>45824.395833333336</v>
      </c>
      <c r="C17188" s="69" t="s">
        <v>186</v>
      </c>
      <c r="D17188" s="69" t="s">
        <v>1937</v>
      </c>
      <c r="E17188" s="69" t="s">
        <v>2047</v>
      </c>
      <c r="F17188" s="69">
        <v>2158</v>
      </c>
      <c r="G17188" s="69" t="s">
        <v>1939</v>
      </c>
    </row>
    <row r="17189" spans="1:7" ht="14.4">
      <c r="A17189" s="27" t="str">
        <f>VLOOKUP(C17189,'user list'!A:B,2,0)</f>
        <v>IAS</v>
      </c>
      <c r="B17189" s="172">
        <v>45824.395868055559</v>
      </c>
      <c r="C17189" s="69" t="s">
        <v>218</v>
      </c>
      <c r="D17189" s="69" t="s">
        <v>1937</v>
      </c>
      <c r="E17189" s="69" t="s">
        <v>3044</v>
      </c>
      <c r="F17189" s="69">
        <v>2333</v>
      </c>
      <c r="G17189" s="69" t="s">
        <v>2440</v>
      </c>
    </row>
    <row r="17190" spans="1:7" ht="14.4">
      <c r="A17190" s="27" t="str">
        <f>VLOOKUP(C17190,'user list'!A:B,2,0)</f>
        <v>Admin</v>
      </c>
      <c r="B17190" s="172">
        <v>45824.395868055559</v>
      </c>
      <c r="C17190" s="69" t="s">
        <v>186</v>
      </c>
      <c r="D17190" s="69" t="s">
        <v>1937</v>
      </c>
      <c r="E17190" s="69" t="s">
        <v>3044</v>
      </c>
      <c r="F17190" s="69">
        <v>2333</v>
      </c>
      <c r="G17190" s="69" t="s">
        <v>1948</v>
      </c>
    </row>
    <row r="17191" spans="1:7" ht="14.4">
      <c r="A17191" s="27" t="str">
        <f>VLOOKUP(C17191,'user list'!A:B,2,0)</f>
        <v>Admin</v>
      </c>
      <c r="B17191" s="172">
        <v>45824.395868055559</v>
      </c>
      <c r="C17191" s="69" t="s">
        <v>186</v>
      </c>
      <c r="D17191" s="69" t="s">
        <v>1937</v>
      </c>
      <c r="E17191" s="69" t="s">
        <v>3044</v>
      </c>
      <c r="F17191" s="69">
        <v>2333</v>
      </c>
      <c r="G17191" s="69" t="s">
        <v>1948</v>
      </c>
    </row>
    <row r="17192" spans="1:7" ht="14.4">
      <c r="A17192" s="27" t="str">
        <f>VLOOKUP(C17192,'user list'!A:B,2,0)</f>
        <v>Admin</v>
      </c>
      <c r="B17192" s="172">
        <v>45824.395868055559</v>
      </c>
      <c r="C17192" s="69" t="s">
        <v>186</v>
      </c>
      <c r="D17192" s="69" t="s">
        <v>1937</v>
      </c>
      <c r="E17192" s="69" t="s">
        <v>3044</v>
      </c>
      <c r="F17192" s="69">
        <v>2333</v>
      </c>
      <c r="G17192" s="69" t="s">
        <v>1948</v>
      </c>
    </row>
    <row r="17193" spans="1:7" ht="14.4">
      <c r="A17193" s="27" t="str">
        <f>VLOOKUP(C17193,'user list'!A:B,2,0)</f>
        <v>Admin</v>
      </c>
      <c r="B17193" s="172">
        <v>45824.395868055559</v>
      </c>
      <c r="C17193" s="69" t="s">
        <v>186</v>
      </c>
      <c r="D17193" s="69" t="s">
        <v>1937</v>
      </c>
      <c r="E17193" s="69" t="s">
        <v>3044</v>
      </c>
      <c r="F17193" s="69">
        <v>2333</v>
      </c>
      <c r="G17193" s="69" t="s">
        <v>1947</v>
      </c>
    </row>
    <row r="17194" spans="1:7" ht="14.4">
      <c r="A17194" s="27" t="str">
        <f>VLOOKUP(C17194,'user list'!A:B,2,0)</f>
        <v>OSSP</v>
      </c>
      <c r="B17194" s="172">
        <v>45824.396215277775</v>
      </c>
      <c r="C17194" s="69" t="s">
        <v>255</v>
      </c>
      <c r="D17194" s="69" t="s">
        <v>1937</v>
      </c>
      <c r="E17194" s="69" t="s">
        <v>2556</v>
      </c>
      <c r="F17194" s="69">
        <v>1944</v>
      </c>
      <c r="G17194" s="69" t="s">
        <v>1939</v>
      </c>
    </row>
    <row r="17195" spans="1:7" ht="14.4">
      <c r="A17195" s="27" t="str">
        <f>VLOOKUP(C17195,'user list'!A:B,2,0)</f>
        <v>Admin</v>
      </c>
      <c r="B17195" s="172">
        <v>45824.396319444444</v>
      </c>
      <c r="C17195" s="69" t="s">
        <v>186</v>
      </c>
      <c r="D17195" s="69" t="s">
        <v>1937</v>
      </c>
      <c r="E17195" s="69" t="s">
        <v>2047</v>
      </c>
      <c r="F17195" s="69">
        <v>2158</v>
      </c>
      <c r="G17195" s="69" t="s">
        <v>1939</v>
      </c>
    </row>
    <row r="17196" spans="1:7" ht="14.4">
      <c r="A17196" s="27" t="str">
        <f>VLOOKUP(C17196,'user list'!A:B,2,0)</f>
        <v>Admin</v>
      </c>
      <c r="B17196" s="172">
        <v>45824.39671296296</v>
      </c>
      <c r="C17196" s="69" t="s">
        <v>186</v>
      </c>
      <c r="D17196" s="69" t="s">
        <v>1937</v>
      </c>
      <c r="E17196" s="69" t="s">
        <v>3039</v>
      </c>
      <c r="F17196" s="69">
        <v>2324</v>
      </c>
      <c r="G17196" s="69" t="s">
        <v>1939</v>
      </c>
    </row>
    <row r="17197" spans="1:7" ht="14.4">
      <c r="A17197" s="27" t="str">
        <f>VLOOKUP(C17197,'user list'!A:B,2,0)</f>
        <v>Admin</v>
      </c>
      <c r="B17197" s="172">
        <v>45824.396736111114</v>
      </c>
      <c r="C17197" s="69" t="s">
        <v>186</v>
      </c>
      <c r="D17197" s="69" t="s">
        <v>1937</v>
      </c>
      <c r="E17197" s="69">
        <v>2276</v>
      </c>
      <c r="F17197" s="69">
        <v>2276</v>
      </c>
      <c r="G17197" s="69" t="s">
        <v>1939</v>
      </c>
    </row>
    <row r="17198" spans="1:7" ht="14.4">
      <c r="A17198" s="27" t="str">
        <f>VLOOKUP(C17198,'user list'!A:B,2,0)</f>
        <v>Admin</v>
      </c>
      <c r="B17198" s="172">
        <v>45824.396736111114</v>
      </c>
      <c r="C17198" s="69" t="s">
        <v>186</v>
      </c>
      <c r="D17198" s="69" t="s">
        <v>1937</v>
      </c>
      <c r="E17198" s="69">
        <v>2276</v>
      </c>
      <c r="F17198" s="69">
        <v>2276</v>
      </c>
      <c r="G17198" s="69" t="s">
        <v>1939</v>
      </c>
    </row>
    <row r="17199" spans="1:7" ht="14.4">
      <c r="A17199" s="27" t="str">
        <f>VLOOKUP(C17199,'user list'!A:B,2,0)</f>
        <v>Admin</v>
      </c>
      <c r="B17199" s="172">
        <v>45824.396817129629</v>
      </c>
      <c r="C17199" s="69" t="s">
        <v>186</v>
      </c>
      <c r="D17199" s="69" t="s">
        <v>1937</v>
      </c>
      <c r="E17199" s="69" t="s">
        <v>2047</v>
      </c>
      <c r="F17199" s="69">
        <v>2158</v>
      </c>
      <c r="G17199" s="69" t="s">
        <v>1939</v>
      </c>
    </row>
    <row r="17200" spans="1:7" ht="14.4">
      <c r="A17200" s="27" t="str">
        <f>VLOOKUP(C17200,'user list'!A:B,2,0)</f>
        <v>Admin</v>
      </c>
      <c r="B17200" s="172">
        <v>45824.397465277776</v>
      </c>
      <c r="C17200" s="69" t="s">
        <v>186</v>
      </c>
      <c r="D17200" s="69" t="s">
        <v>1937</v>
      </c>
      <c r="E17200" s="69" t="s">
        <v>3039</v>
      </c>
      <c r="F17200" s="69">
        <v>2324</v>
      </c>
      <c r="G17200" s="69" t="s">
        <v>1939</v>
      </c>
    </row>
    <row r="17201" spans="1:7" ht="14.4">
      <c r="A17201" s="27" t="str">
        <f>VLOOKUP(C17201,'user list'!A:B,2,0)</f>
        <v>Admin</v>
      </c>
      <c r="B17201" s="172">
        <v>45824.397499999999</v>
      </c>
      <c r="C17201" s="69" t="s">
        <v>186</v>
      </c>
      <c r="D17201" s="69" t="s">
        <v>1937</v>
      </c>
      <c r="E17201" s="69" t="s">
        <v>3043</v>
      </c>
      <c r="F17201" s="69">
        <v>2330</v>
      </c>
      <c r="G17201" s="69" t="s">
        <v>1939</v>
      </c>
    </row>
    <row r="17202" spans="1:7" ht="14.4">
      <c r="A17202" s="27" t="str">
        <f>VLOOKUP(C17202,'user list'!A:B,2,0)</f>
        <v>Admin</v>
      </c>
      <c r="B17202" s="172">
        <v>45824.397638888891</v>
      </c>
      <c r="C17202" s="69" t="s">
        <v>186</v>
      </c>
      <c r="D17202" s="69" t="s">
        <v>1937</v>
      </c>
      <c r="E17202" s="69" t="s">
        <v>1976</v>
      </c>
      <c r="F17202" s="69">
        <v>2246</v>
      </c>
      <c r="G17202" s="69" t="s">
        <v>1939</v>
      </c>
    </row>
    <row r="17203" spans="1:7" ht="14.4">
      <c r="A17203" s="27" t="str">
        <f>VLOOKUP(C17203,'user list'!A:B,2,0)</f>
        <v>Admin</v>
      </c>
      <c r="B17203" s="172">
        <v>45824.397673611114</v>
      </c>
      <c r="C17203" s="69" t="s">
        <v>186</v>
      </c>
      <c r="D17203" s="69" t="s">
        <v>1937</v>
      </c>
      <c r="E17203" s="69" t="s">
        <v>2462</v>
      </c>
      <c r="F17203" s="69">
        <v>1757</v>
      </c>
      <c r="G17203" s="69" t="s">
        <v>1939</v>
      </c>
    </row>
    <row r="17204" spans="1:7" ht="14.4">
      <c r="A17204" s="27" t="str">
        <f>VLOOKUP(C17204,'user list'!A:B,2,0)</f>
        <v>Admin</v>
      </c>
      <c r="B17204" s="172">
        <v>45824.397847222222</v>
      </c>
      <c r="C17204" s="69" t="s">
        <v>186</v>
      </c>
      <c r="D17204" s="69" t="s">
        <v>1937</v>
      </c>
      <c r="E17204" s="69" t="s">
        <v>3039</v>
      </c>
      <c r="F17204" s="69">
        <v>2324</v>
      </c>
      <c r="G17204" s="69" t="s">
        <v>1939</v>
      </c>
    </row>
    <row r="17205" spans="1:7" ht="14.4">
      <c r="A17205" s="27" t="str">
        <f>VLOOKUP(C17205,'user list'!A:B,2,0)</f>
        <v>Admin</v>
      </c>
      <c r="B17205" s="172">
        <v>45824.397870370369</v>
      </c>
      <c r="C17205" s="69" t="s">
        <v>186</v>
      </c>
      <c r="D17205" s="69" t="s">
        <v>1937</v>
      </c>
      <c r="E17205" s="69" t="s">
        <v>2039</v>
      </c>
      <c r="F17205" s="69">
        <v>2156</v>
      </c>
      <c r="G17205" s="69" t="s">
        <v>1939</v>
      </c>
    </row>
    <row r="17206" spans="1:7" ht="14.4">
      <c r="A17206" s="27" t="str">
        <f>VLOOKUP(C17206,'user list'!A:B,2,0)</f>
        <v>Admin</v>
      </c>
      <c r="B17206" s="172">
        <v>45824.397974537038</v>
      </c>
      <c r="C17206" s="69" t="s">
        <v>186</v>
      </c>
      <c r="D17206" s="69" t="s">
        <v>1937</v>
      </c>
      <c r="E17206" s="69" t="s">
        <v>1976</v>
      </c>
      <c r="F17206" s="69">
        <v>2246</v>
      </c>
      <c r="G17206" s="69" t="s">
        <v>1939</v>
      </c>
    </row>
    <row r="17207" spans="1:7" ht="14.4">
      <c r="A17207" s="27" t="str">
        <f>VLOOKUP(C17207,'user list'!A:B,2,0)</f>
        <v>Admin</v>
      </c>
      <c r="B17207" s="172">
        <v>45824.397997685184</v>
      </c>
      <c r="C17207" s="69" t="s">
        <v>186</v>
      </c>
      <c r="D17207" s="69" t="s">
        <v>1937</v>
      </c>
      <c r="E17207" s="69" t="s">
        <v>3039</v>
      </c>
      <c r="F17207" s="69">
        <v>2324</v>
      </c>
      <c r="G17207" s="69" t="s">
        <v>1939</v>
      </c>
    </row>
    <row r="17208" spans="1:7" ht="14.4">
      <c r="A17208" s="27" t="str">
        <f>VLOOKUP(C17208,'user list'!A:B,2,0)</f>
        <v>Admin</v>
      </c>
      <c r="B17208" s="172">
        <v>45824.398113425923</v>
      </c>
      <c r="C17208" s="69" t="s">
        <v>186</v>
      </c>
      <c r="D17208" s="69" t="s">
        <v>1937</v>
      </c>
      <c r="E17208" s="69" t="s">
        <v>3039</v>
      </c>
      <c r="F17208" s="69">
        <v>2324</v>
      </c>
      <c r="G17208" s="69" t="s">
        <v>1939</v>
      </c>
    </row>
    <row r="17209" spans="1:7" ht="14.4">
      <c r="A17209" s="27" t="str">
        <f>VLOOKUP(C17209,'user list'!A:B,2,0)</f>
        <v>Admin</v>
      </c>
      <c r="B17209" s="172">
        <v>45824.398125</v>
      </c>
      <c r="C17209" s="69" t="s">
        <v>186</v>
      </c>
      <c r="D17209" s="69" t="s">
        <v>1937</v>
      </c>
      <c r="E17209" s="69" t="s">
        <v>2029</v>
      </c>
      <c r="F17209" s="69">
        <v>2323</v>
      </c>
      <c r="G17209" s="69" t="s">
        <v>1939</v>
      </c>
    </row>
    <row r="17210" spans="1:7" ht="14.4">
      <c r="A17210" s="27" t="str">
        <f>VLOOKUP(C17210,'user list'!A:B,2,0)</f>
        <v>Admin</v>
      </c>
      <c r="B17210" s="172">
        <v>45824.398148148146</v>
      </c>
      <c r="C17210" s="69" t="s">
        <v>186</v>
      </c>
      <c r="D17210" s="69" t="s">
        <v>1937</v>
      </c>
      <c r="E17210" s="69" t="s">
        <v>2001</v>
      </c>
      <c r="F17210" s="69">
        <v>2321</v>
      </c>
      <c r="G17210" s="69" t="s">
        <v>1939</v>
      </c>
    </row>
    <row r="17211" spans="1:7" ht="14.4">
      <c r="A17211" s="27" t="str">
        <f>VLOOKUP(C17211,'user list'!A:B,2,0)</f>
        <v>Admin</v>
      </c>
      <c r="B17211" s="172">
        <v>45824.398252314815</v>
      </c>
      <c r="C17211" s="69" t="s">
        <v>186</v>
      </c>
      <c r="D17211" s="69" t="s">
        <v>1937</v>
      </c>
      <c r="E17211" s="69" t="s">
        <v>2047</v>
      </c>
      <c r="F17211" s="69">
        <v>2158</v>
      </c>
      <c r="G17211" s="69" t="s">
        <v>1939</v>
      </c>
    </row>
    <row r="17212" spans="1:7" ht="14.4">
      <c r="A17212" s="27" t="str">
        <f>VLOOKUP(C17212,'user list'!A:B,2,0)</f>
        <v>Admin</v>
      </c>
      <c r="B17212" s="172">
        <v>45824.398344907408</v>
      </c>
      <c r="C17212" s="69" t="s">
        <v>186</v>
      </c>
      <c r="D17212" s="69" t="s">
        <v>1937</v>
      </c>
      <c r="E17212" s="69" t="s">
        <v>2002</v>
      </c>
      <c r="F17212" s="69">
        <v>2320</v>
      </c>
      <c r="G17212" s="69" t="s">
        <v>1939</v>
      </c>
    </row>
    <row r="17213" spans="1:7" ht="14.4">
      <c r="A17213" s="27" t="str">
        <f>VLOOKUP(C17213,'user list'!A:B,2,0)</f>
        <v>Admin</v>
      </c>
      <c r="B17213" s="172">
        <v>45824.3984837963</v>
      </c>
      <c r="C17213" s="69" t="s">
        <v>186</v>
      </c>
      <c r="D17213" s="69" t="s">
        <v>1937</v>
      </c>
      <c r="E17213" s="69" t="s">
        <v>2047</v>
      </c>
      <c r="F17213" s="69">
        <v>2158</v>
      </c>
      <c r="G17213" s="69" t="s">
        <v>1939</v>
      </c>
    </row>
    <row r="17214" spans="1:7" ht="14.4">
      <c r="A17214" s="27" t="str">
        <f>VLOOKUP(C17214,'user list'!A:B,2,0)</f>
        <v>IAS</v>
      </c>
      <c r="B17214" s="172">
        <v>45824.399178240739</v>
      </c>
      <c r="C17214" s="69" t="s">
        <v>218</v>
      </c>
      <c r="D17214" s="69" t="s">
        <v>1937</v>
      </c>
      <c r="E17214" s="69" t="s">
        <v>1974</v>
      </c>
      <c r="F17214" s="69">
        <v>2331</v>
      </c>
      <c r="G17214" s="69" t="s">
        <v>1939</v>
      </c>
    </row>
    <row r="17215" spans="1:7" ht="14.4">
      <c r="A17215" s="27" t="str">
        <f>VLOOKUP(C17215,'user list'!A:B,2,0)</f>
        <v>IAS</v>
      </c>
      <c r="B17215" s="172">
        <v>45824.399930555555</v>
      </c>
      <c r="C17215" s="69" t="s">
        <v>218</v>
      </c>
      <c r="D17215" s="69" t="s">
        <v>1937</v>
      </c>
      <c r="E17215" s="69" t="s">
        <v>1974</v>
      </c>
      <c r="F17215" s="69">
        <v>2331</v>
      </c>
      <c r="G17215" s="69" t="s">
        <v>2441</v>
      </c>
    </row>
    <row r="17216" spans="1:7" ht="14.4">
      <c r="A17216" s="27" t="str">
        <f>VLOOKUP(C17216,'user list'!A:B,2,0)</f>
        <v>IAS</v>
      </c>
      <c r="B17216" s="172">
        <v>45824.40053240741</v>
      </c>
      <c r="C17216" s="69" t="s">
        <v>218</v>
      </c>
      <c r="D17216" s="69" t="s">
        <v>1937</v>
      </c>
      <c r="E17216" s="69" t="s">
        <v>1974</v>
      </c>
      <c r="F17216" s="69">
        <v>2331</v>
      </c>
      <c r="G17216" s="69" t="s">
        <v>2441</v>
      </c>
    </row>
    <row r="17217" spans="1:7" ht="14.4">
      <c r="A17217" s="27" t="str">
        <f>VLOOKUP(C17217,'user list'!A:B,2,0)</f>
        <v>DOE</v>
      </c>
      <c r="B17217" s="172">
        <v>45824.403680555559</v>
      </c>
      <c r="C17217" s="69" t="s">
        <v>212</v>
      </c>
      <c r="D17217" s="69" t="s">
        <v>1937</v>
      </c>
      <c r="E17217" s="69" t="s">
        <v>3045</v>
      </c>
      <c r="F17217" s="69">
        <v>2334</v>
      </c>
      <c r="G17217" s="69" t="s">
        <v>2440</v>
      </c>
    </row>
    <row r="17218" spans="1:7" ht="14.4">
      <c r="A17218" s="27" t="str">
        <f>VLOOKUP(C17218,'user list'!A:B,2,0)</f>
        <v>Admin</v>
      </c>
      <c r="B17218" s="172">
        <v>45824.403692129628</v>
      </c>
      <c r="C17218" s="69" t="s">
        <v>186</v>
      </c>
      <c r="D17218" s="69" t="s">
        <v>1937</v>
      </c>
      <c r="E17218" s="69" t="s">
        <v>3045</v>
      </c>
      <c r="F17218" s="69">
        <v>2334</v>
      </c>
      <c r="G17218" s="69" t="s">
        <v>1948</v>
      </c>
    </row>
    <row r="17219" spans="1:7" ht="14.4">
      <c r="A17219" s="27" t="str">
        <f>VLOOKUP(C17219,'user list'!A:B,2,0)</f>
        <v>Admin</v>
      </c>
      <c r="B17219" s="172">
        <v>45824.403692129628</v>
      </c>
      <c r="C17219" s="69" t="s">
        <v>186</v>
      </c>
      <c r="D17219" s="69" t="s">
        <v>1937</v>
      </c>
      <c r="E17219" s="69" t="s">
        <v>3045</v>
      </c>
      <c r="F17219" s="69">
        <v>2334</v>
      </c>
      <c r="G17219" s="69" t="s">
        <v>1948</v>
      </c>
    </row>
    <row r="17220" spans="1:7" ht="14.4">
      <c r="A17220" s="27" t="str">
        <f>VLOOKUP(C17220,'user list'!A:B,2,0)</f>
        <v>Admin</v>
      </c>
      <c r="B17220" s="172">
        <v>45824.403692129628</v>
      </c>
      <c r="C17220" s="69" t="s">
        <v>186</v>
      </c>
      <c r="D17220" s="69" t="s">
        <v>1937</v>
      </c>
      <c r="E17220" s="69" t="s">
        <v>3045</v>
      </c>
      <c r="F17220" s="69">
        <v>2334</v>
      </c>
      <c r="G17220" s="69" t="s">
        <v>1948</v>
      </c>
    </row>
    <row r="17221" spans="1:7" ht="14.4">
      <c r="A17221" s="27" t="str">
        <f>VLOOKUP(C17221,'user list'!A:B,2,0)</f>
        <v>Admin</v>
      </c>
      <c r="B17221" s="172">
        <v>45824.403692129628</v>
      </c>
      <c r="C17221" s="69" t="s">
        <v>186</v>
      </c>
      <c r="D17221" s="69" t="s">
        <v>1937</v>
      </c>
      <c r="E17221" s="69" t="s">
        <v>3045</v>
      </c>
      <c r="F17221" s="69">
        <v>2334</v>
      </c>
      <c r="G17221" s="69" t="s">
        <v>1947</v>
      </c>
    </row>
    <row r="17222" spans="1:7" ht="14.4">
      <c r="A17222" s="27" t="str">
        <f>VLOOKUP(C17222,'user list'!A:B,2,0)</f>
        <v>SSDD</v>
      </c>
      <c r="B17222" s="172">
        <v>45824.40519675926</v>
      </c>
      <c r="C17222" s="69" t="s">
        <v>273</v>
      </c>
      <c r="D17222" s="69" t="s">
        <v>1937</v>
      </c>
      <c r="E17222" s="69" t="s">
        <v>1991</v>
      </c>
      <c r="F17222" s="69">
        <v>1832</v>
      </c>
      <c r="G17222" s="69" t="s">
        <v>1939</v>
      </c>
    </row>
    <row r="17223" spans="1:7" ht="14.4">
      <c r="A17223" s="27" t="str">
        <f>VLOOKUP(C17223,'user list'!A:B,2,0)</f>
        <v>SSDD</v>
      </c>
      <c r="B17223" s="172">
        <v>45824.405219907407</v>
      </c>
      <c r="C17223" s="69" t="s">
        <v>273</v>
      </c>
      <c r="D17223" s="69" t="s">
        <v>1937</v>
      </c>
      <c r="E17223" s="69" t="s">
        <v>1991</v>
      </c>
      <c r="F17223" s="69">
        <v>1832</v>
      </c>
      <c r="G17223" s="69" t="s">
        <v>1939</v>
      </c>
    </row>
    <row r="17224" spans="1:7" ht="14.4">
      <c r="A17224" s="27" t="str">
        <f>VLOOKUP(C17224,'user list'!A:B,2,0)</f>
        <v>SSDD</v>
      </c>
      <c r="B17224" s="172">
        <v>45824.405312499999</v>
      </c>
      <c r="C17224" s="69" t="s">
        <v>273</v>
      </c>
      <c r="D17224" s="69" t="s">
        <v>1937</v>
      </c>
      <c r="E17224" s="69" t="s">
        <v>2534</v>
      </c>
      <c r="F17224" s="69">
        <v>1881</v>
      </c>
      <c r="G17224" s="69" t="s">
        <v>1939</v>
      </c>
    </row>
    <row r="17225" spans="1:7" ht="14.4">
      <c r="A17225" s="27" t="str">
        <f>VLOOKUP(C17225,'user list'!A:B,2,0)</f>
        <v>SSDD</v>
      </c>
      <c r="B17225" s="172">
        <v>45824.405381944445</v>
      </c>
      <c r="C17225" s="69" t="s">
        <v>273</v>
      </c>
      <c r="D17225" s="69" t="s">
        <v>1937</v>
      </c>
      <c r="E17225" s="69" t="s">
        <v>2555</v>
      </c>
      <c r="F17225" s="69">
        <v>1915</v>
      </c>
      <c r="G17225" s="69" t="s">
        <v>1939</v>
      </c>
    </row>
    <row r="17226" spans="1:7" ht="14.4">
      <c r="A17226" s="27" t="str">
        <f>VLOOKUP(C17226,'user list'!A:B,2,0)</f>
        <v>OCA</v>
      </c>
      <c r="B17226" s="172">
        <v>45824.405474537038</v>
      </c>
      <c r="C17226" s="69" t="s">
        <v>224</v>
      </c>
      <c r="D17226" s="69" t="s">
        <v>1937</v>
      </c>
      <c r="E17226" s="69" t="s">
        <v>1974</v>
      </c>
      <c r="F17226" s="69">
        <v>2331</v>
      </c>
      <c r="G17226" s="69" t="s">
        <v>1939</v>
      </c>
    </row>
    <row r="17227" spans="1:7" ht="14.4">
      <c r="A17227" s="27" t="str">
        <f>VLOOKUP(C17227,'user list'!A:B,2,0)</f>
        <v>OCA</v>
      </c>
      <c r="B17227" s="172">
        <v>45824.40552083333</v>
      </c>
      <c r="C17227" s="69" t="s">
        <v>224</v>
      </c>
      <c r="D17227" s="69" t="s">
        <v>1937</v>
      </c>
      <c r="E17227" s="69" t="s">
        <v>2763</v>
      </c>
      <c r="F17227" s="69">
        <v>2209</v>
      </c>
      <c r="G17227" s="69" t="s">
        <v>1939</v>
      </c>
    </row>
    <row r="17228" spans="1:7" ht="14.4">
      <c r="A17228" s="27" t="str">
        <f>VLOOKUP(C17228,'user list'!A:B,2,0)</f>
        <v>OCA</v>
      </c>
      <c r="B17228" s="172">
        <v>45824.406863425924</v>
      </c>
      <c r="C17228" s="69" t="s">
        <v>227</v>
      </c>
      <c r="D17228" s="69" t="s">
        <v>1937</v>
      </c>
      <c r="E17228" s="69" t="s">
        <v>2047</v>
      </c>
      <c r="F17228" s="69">
        <v>1983</v>
      </c>
      <c r="G17228" s="69" t="s">
        <v>1939</v>
      </c>
    </row>
    <row r="17229" spans="1:7" ht="14.4">
      <c r="A17229" s="27" t="str">
        <f>VLOOKUP(C17229,'user list'!A:B,2,0)</f>
        <v>OCA</v>
      </c>
      <c r="B17229" s="172">
        <v>45824.406944444447</v>
      </c>
      <c r="C17229" s="69" t="s">
        <v>227</v>
      </c>
      <c r="D17229" s="69" t="s">
        <v>1937</v>
      </c>
      <c r="E17229" s="69" t="s">
        <v>2047</v>
      </c>
      <c r="F17229" s="69">
        <v>1983</v>
      </c>
      <c r="G17229" s="69" t="s">
        <v>1939</v>
      </c>
    </row>
    <row r="17230" spans="1:7" ht="14.4">
      <c r="A17230" s="27" t="str">
        <f>VLOOKUP(C17230,'user list'!A:B,2,0)</f>
        <v>OCA</v>
      </c>
      <c r="B17230" s="172">
        <v>45824.406956018516</v>
      </c>
      <c r="C17230" s="69" t="s">
        <v>227</v>
      </c>
      <c r="D17230" s="69" t="s">
        <v>1937</v>
      </c>
      <c r="E17230" s="69" t="s">
        <v>2047</v>
      </c>
      <c r="F17230" s="69">
        <v>1983</v>
      </c>
      <c r="G17230" s="69" t="s">
        <v>2573</v>
      </c>
    </row>
    <row r="17231" spans="1:7" ht="14.4">
      <c r="A17231" s="27" t="str">
        <f>VLOOKUP(C17231,'user list'!A:B,2,0)</f>
        <v>OCA</v>
      </c>
      <c r="B17231" s="172">
        <v>45824.407488425924</v>
      </c>
      <c r="C17231" s="69" t="s">
        <v>227</v>
      </c>
      <c r="D17231" s="69" t="s">
        <v>1937</v>
      </c>
      <c r="E17231" s="69" t="s">
        <v>2047</v>
      </c>
      <c r="F17231" s="69">
        <v>1983</v>
      </c>
      <c r="G17231" s="69" t="s">
        <v>1939</v>
      </c>
    </row>
    <row r="17232" spans="1:7" ht="14.4">
      <c r="A17232" s="27" t="str">
        <f>VLOOKUP(C17232,'user list'!A:B,2,0)</f>
        <v>OCA</v>
      </c>
      <c r="B17232" s="172">
        <v>45824.407488425924</v>
      </c>
      <c r="C17232" s="69" t="s">
        <v>227</v>
      </c>
      <c r="D17232" s="69" t="s">
        <v>1937</v>
      </c>
      <c r="E17232" s="69" t="s">
        <v>2047</v>
      </c>
      <c r="F17232" s="69">
        <v>1983</v>
      </c>
      <c r="G17232" s="69" t="s">
        <v>2573</v>
      </c>
    </row>
    <row r="17233" spans="1:7" ht="14.4">
      <c r="A17233" s="27" t="str">
        <f>VLOOKUP(C17233,'user list'!A:B,2,0)</f>
        <v>OCA</v>
      </c>
      <c r="B17233" s="172">
        <v>45824.407766203702</v>
      </c>
      <c r="C17233" s="69" t="s">
        <v>227</v>
      </c>
      <c r="D17233" s="69" t="s">
        <v>1937</v>
      </c>
      <c r="E17233" s="69" t="s">
        <v>2047</v>
      </c>
      <c r="F17233" s="69">
        <v>1983</v>
      </c>
      <c r="G17233" s="69" t="s">
        <v>1947</v>
      </c>
    </row>
    <row r="17234" spans="1:7" ht="14.4">
      <c r="A17234" s="27" t="str">
        <f>VLOOKUP(C17234,'user list'!A:B,2,0)</f>
        <v>OCA</v>
      </c>
      <c r="B17234" s="172">
        <v>45824.407766203702</v>
      </c>
      <c r="C17234" s="69" t="s">
        <v>227</v>
      </c>
      <c r="D17234" s="69" t="s">
        <v>1937</v>
      </c>
      <c r="E17234" s="69" t="s">
        <v>2047</v>
      </c>
      <c r="F17234" s="69">
        <v>1983</v>
      </c>
      <c r="G17234" s="69" t="s">
        <v>1948</v>
      </c>
    </row>
    <row r="17235" spans="1:7" ht="14.4">
      <c r="A17235" s="27" t="str">
        <f>VLOOKUP(C17235,'user list'!A:B,2,0)</f>
        <v>OCA</v>
      </c>
      <c r="B17235" s="172">
        <v>45824.407766203702</v>
      </c>
      <c r="C17235" s="69" t="s">
        <v>227</v>
      </c>
      <c r="D17235" s="69" t="s">
        <v>1937</v>
      </c>
      <c r="E17235" s="69" t="s">
        <v>2047</v>
      </c>
      <c r="F17235" s="69">
        <v>1983</v>
      </c>
      <c r="G17235" s="69" t="s">
        <v>1939</v>
      </c>
    </row>
    <row r="17236" spans="1:7" ht="14.4">
      <c r="A17236" s="27" t="str">
        <f>VLOOKUP(C17236,'user list'!A:B,2,0)</f>
        <v>Admin</v>
      </c>
      <c r="B17236" s="172">
        <v>45824.407766203702</v>
      </c>
      <c r="C17236" s="69" t="s">
        <v>186</v>
      </c>
      <c r="D17236" s="69" t="s">
        <v>1937</v>
      </c>
      <c r="E17236" s="69" t="s">
        <v>2047</v>
      </c>
      <c r="F17236" s="69">
        <v>1983</v>
      </c>
      <c r="G17236" s="69" t="s">
        <v>1948</v>
      </c>
    </row>
    <row r="17237" spans="1:7" ht="14.4">
      <c r="A17237" s="27" t="str">
        <f>VLOOKUP(C17237,'user list'!A:B,2,0)</f>
        <v>OCA</v>
      </c>
      <c r="B17237" s="172">
        <v>45824.407847222225</v>
      </c>
      <c r="C17237" s="69" t="s">
        <v>227</v>
      </c>
      <c r="D17237" s="69" t="s">
        <v>1937</v>
      </c>
      <c r="E17237" s="69" t="s">
        <v>2047</v>
      </c>
      <c r="F17237" s="69">
        <v>1983</v>
      </c>
      <c r="G17237" s="69" t="s">
        <v>2441</v>
      </c>
    </row>
    <row r="17238" spans="1:7" ht="14.4">
      <c r="A17238" s="27" t="str">
        <f>VLOOKUP(C17238,'user list'!A:B,2,0)</f>
        <v>Admin</v>
      </c>
      <c r="B17238" s="172">
        <v>45824.409270833334</v>
      </c>
      <c r="C17238" s="69" t="s">
        <v>186</v>
      </c>
      <c r="D17238" s="69" t="s">
        <v>2486</v>
      </c>
      <c r="E17238" s="69" t="s">
        <v>3046</v>
      </c>
      <c r="F17238" s="69"/>
      <c r="G17238" s="69" t="s">
        <v>2491</v>
      </c>
    </row>
    <row r="17239" spans="1:7" ht="14.4">
      <c r="A17239" s="27" t="str">
        <f>VLOOKUP(C17239,'user list'!A:B,2,0)</f>
        <v>Admin</v>
      </c>
      <c r="B17239" s="172">
        <v>45824.409270833334</v>
      </c>
      <c r="C17239" s="69" t="s">
        <v>186</v>
      </c>
      <c r="D17239" s="69" t="s">
        <v>2486</v>
      </c>
      <c r="E17239" s="69" t="s">
        <v>3046</v>
      </c>
      <c r="F17239" s="69"/>
      <c r="G17239" s="69" t="s">
        <v>2488</v>
      </c>
    </row>
    <row r="17240" spans="1:7" ht="14.4">
      <c r="A17240" s="27" t="str">
        <f>VLOOKUP(C17240,'user list'!A:B,2,0)</f>
        <v>Admin</v>
      </c>
      <c r="B17240" s="172">
        <v>45824.409270833334</v>
      </c>
      <c r="C17240" s="69" t="s">
        <v>186</v>
      </c>
      <c r="D17240" s="69" t="s">
        <v>2486</v>
      </c>
      <c r="E17240" s="69" t="s">
        <v>3046</v>
      </c>
      <c r="F17240" s="69"/>
      <c r="G17240" s="69" t="s">
        <v>2488</v>
      </c>
    </row>
    <row r="17241" spans="1:7" ht="14.4">
      <c r="A17241" s="27" t="str">
        <f>VLOOKUP(C17241,'user list'!A:B,2,0)</f>
        <v>Admin</v>
      </c>
      <c r="B17241" s="172">
        <v>45824.409282407411</v>
      </c>
      <c r="C17241" s="69" t="s">
        <v>186</v>
      </c>
      <c r="D17241" s="69" t="s">
        <v>2486</v>
      </c>
      <c r="E17241" s="69" t="s">
        <v>3046</v>
      </c>
      <c r="F17241" s="69"/>
      <c r="G17241" s="69" t="s">
        <v>2488</v>
      </c>
    </row>
    <row r="17242" spans="1:7" ht="14.4">
      <c r="A17242" s="27" t="str">
        <f>VLOOKUP(C17242,'user list'!A:B,2,0)</f>
        <v>OCA</v>
      </c>
      <c r="B17242" s="172">
        <v>45824.409525462965</v>
      </c>
      <c r="C17242" s="69" t="s">
        <v>224</v>
      </c>
      <c r="D17242" s="69" t="s">
        <v>1937</v>
      </c>
      <c r="E17242" s="69" t="s">
        <v>2784</v>
      </c>
      <c r="F17242" s="69">
        <v>2236</v>
      </c>
      <c r="G17242" s="69" t="s">
        <v>1939</v>
      </c>
    </row>
    <row r="17243" spans="1:7" ht="14.4">
      <c r="A17243" s="27" t="str">
        <f>VLOOKUP(C17243,'user list'!A:B,2,0)</f>
        <v>OCA</v>
      </c>
      <c r="B17243" s="172">
        <v>45824.40966435185</v>
      </c>
      <c r="C17243" s="69" t="s">
        <v>224</v>
      </c>
      <c r="D17243" s="69" t="s">
        <v>1937</v>
      </c>
      <c r="E17243" s="69" t="s">
        <v>1974</v>
      </c>
      <c r="F17243" s="69">
        <v>2218</v>
      </c>
      <c r="G17243" s="69" t="s">
        <v>1939</v>
      </c>
    </row>
    <row r="17244" spans="1:7" ht="14.4">
      <c r="A17244" s="27" t="str">
        <f>VLOOKUP(C17244,'user list'!A:B,2,0)</f>
        <v>OCA</v>
      </c>
      <c r="B17244" s="172">
        <v>45824.409710648149</v>
      </c>
      <c r="C17244" s="69" t="s">
        <v>224</v>
      </c>
      <c r="D17244" s="69" t="s">
        <v>1937</v>
      </c>
      <c r="E17244" s="69" t="s">
        <v>2651</v>
      </c>
      <c r="F17244" s="69">
        <v>2064</v>
      </c>
      <c r="G17244" s="69" t="s">
        <v>1939</v>
      </c>
    </row>
    <row r="17245" spans="1:7" ht="14.4">
      <c r="A17245" s="27" t="str">
        <f>VLOOKUP(C17245,'user list'!A:B,2,0)</f>
        <v>OCA</v>
      </c>
      <c r="B17245" s="172">
        <v>45824.409768518519</v>
      </c>
      <c r="C17245" s="69" t="s">
        <v>224</v>
      </c>
      <c r="D17245" s="69" t="s">
        <v>1937</v>
      </c>
      <c r="E17245" s="69" t="s">
        <v>2641</v>
      </c>
      <c r="F17245" s="69">
        <v>2049</v>
      </c>
      <c r="G17245" s="69" t="s">
        <v>1939</v>
      </c>
    </row>
    <row r="17246" spans="1:7" ht="14.4">
      <c r="A17246" s="27" t="str">
        <f>VLOOKUP(C17246,'user list'!A:B,2,0)</f>
        <v>OCA</v>
      </c>
      <c r="B17246" s="172">
        <v>45824.410590277781</v>
      </c>
      <c r="C17246" s="69" t="s">
        <v>224</v>
      </c>
      <c r="D17246" s="69" t="s">
        <v>1937</v>
      </c>
      <c r="E17246" s="69" t="s">
        <v>2501</v>
      </c>
      <c r="F17246" s="69">
        <v>1841</v>
      </c>
      <c r="G17246" s="69" t="s">
        <v>1939</v>
      </c>
    </row>
    <row r="17247" spans="1:7" ht="14.4">
      <c r="A17247" s="27" t="str">
        <f>VLOOKUP(C17247,'user list'!A:B,2,0)</f>
        <v>OCA</v>
      </c>
      <c r="B17247" s="172">
        <v>45824.410949074074</v>
      </c>
      <c r="C17247" s="69" t="s">
        <v>224</v>
      </c>
      <c r="D17247" s="69" t="s">
        <v>1937</v>
      </c>
      <c r="E17247" s="69" t="s">
        <v>2047</v>
      </c>
      <c r="F17247" s="69">
        <v>1983</v>
      </c>
      <c r="G17247" s="69" t="s">
        <v>1939</v>
      </c>
    </row>
    <row r="17248" spans="1:7" ht="14.4">
      <c r="A17248" s="27" t="str">
        <f>VLOOKUP(C17248,'user list'!A:B,2,0)</f>
        <v>DOE</v>
      </c>
      <c r="B17248" s="172">
        <v>45824.412129629629</v>
      </c>
      <c r="C17248" s="69" t="s">
        <v>212</v>
      </c>
      <c r="D17248" s="69" t="s">
        <v>1937</v>
      </c>
      <c r="E17248" s="69" t="s">
        <v>3047</v>
      </c>
      <c r="F17248" s="69">
        <v>2335</v>
      </c>
      <c r="G17248" s="69" t="s">
        <v>2440</v>
      </c>
    </row>
    <row r="17249" spans="1:7" ht="14.4">
      <c r="A17249" s="27" t="str">
        <f>VLOOKUP(C17249,'user list'!A:B,2,0)</f>
        <v>Admin</v>
      </c>
      <c r="B17249" s="172">
        <v>45824.412141203706</v>
      </c>
      <c r="C17249" s="69" t="s">
        <v>186</v>
      </c>
      <c r="D17249" s="69" t="s">
        <v>1937</v>
      </c>
      <c r="E17249" s="69" t="s">
        <v>3047</v>
      </c>
      <c r="F17249" s="69">
        <v>2335</v>
      </c>
      <c r="G17249" s="69" t="s">
        <v>1948</v>
      </c>
    </row>
    <row r="17250" spans="1:7" ht="14.4">
      <c r="A17250" s="27" t="str">
        <f>VLOOKUP(C17250,'user list'!A:B,2,0)</f>
        <v>Admin</v>
      </c>
      <c r="B17250" s="172">
        <v>45824.412141203706</v>
      </c>
      <c r="C17250" s="69" t="s">
        <v>186</v>
      </c>
      <c r="D17250" s="69" t="s">
        <v>1937</v>
      </c>
      <c r="E17250" s="69" t="s">
        <v>3047</v>
      </c>
      <c r="F17250" s="69">
        <v>2335</v>
      </c>
      <c r="G17250" s="69" t="s">
        <v>1948</v>
      </c>
    </row>
    <row r="17251" spans="1:7" ht="14.4">
      <c r="A17251" s="27" t="str">
        <f>VLOOKUP(C17251,'user list'!A:B,2,0)</f>
        <v>Admin</v>
      </c>
      <c r="B17251" s="172">
        <v>45824.412141203706</v>
      </c>
      <c r="C17251" s="69" t="s">
        <v>186</v>
      </c>
      <c r="D17251" s="69" t="s">
        <v>1937</v>
      </c>
      <c r="E17251" s="69" t="s">
        <v>3047</v>
      </c>
      <c r="F17251" s="69">
        <v>2335</v>
      </c>
      <c r="G17251" s="69" t="s">
        <v>1948</v>
      </c>
    </row>
    <row r="17252" spans="1:7" ht="14.4">
      <c r="A17252" s="27" t="str">
        <f>VLOOKUP(C17252,'user list'!A:B,2,0)</f>
        <v>Admin</v>
      </c>
      <c r="B17252" s="172">
        <v>45824.412141203706</v>
      </c>
      <c r="C17252" s="69" t="s">
        <v>186</v>
      </c>
      <c r="D17252" s="69" t="s">
        <v>1937</v>
      </c>
      <c r="E17252" s="69" t="s">
        <v>3047</v>
      </c>
      <c r="F17252" s="69">
        <v>2335</v>
      </c>
      <c r="G17252" s="69" t="s">
        <v>1947</v>
      </c>
    </row>
    <row r="17253" spans="1:7" ht="14.4">
      <c r="A17253" s="27" t="str">
        <f>VLOOKUP(C17253,'user list'!A:B,2,0)</f>
        <v>OCA</v>
      </c>
      <c r="B17253" s="172">
        <v>45824.413182870368</v>
      </c>
      <c r="C17253" s="69" t="s">
        <v>227</v>
      </c>
      <c r="D17253" s="69" t="s">
        <v>1937</v>
      </c>
      <c r="E17253" s="69" t="s">
        <v>1974</v>
      </c>
      <c r="F17253" s="69">
        <v>2331</v>
      </c>
      <c r="G17253" s="69" t="s">
        <v>1939</v>
      </c>
    </row>
    <row r="17254" spans="1:7" ht="14.4">
      <c r="A17254" s="27" t="str">
        <f>VLOOKUP(C17254,'user list'!A:B,2,0)</f>
        <v>OCA</v>
      </c>
      <c r="B17254" s="172">
        <v>45824.413402777776</v>
      </c>
      <c r="C17254" s="69" t="s">
        <v>227</v>
      </c>
      <c r="D17254" s="69" t="s">
        <v>1937</v>
      </c>
      <c r="E17254" s="69" t="s">
        <v>1974</v>
      </c>
      <c r="F17254" s="69">
        <v>2331</v>
      </c>
      <c r="G17254" s="69" t="s">
        <v>1947</v>
      </c>
    </row>
    <row r="17255" spans="1:7" ht="14.4">
      <c r="A17255" s="27" t="str">
        <f>VLOOKUP(C17255,'user list'!A:B,2,0)</f>
        <v>OCA</v>
      </c>
      <c r="B17255" s="172">
        <v>45824.413402777776</v>
      </c>
      <c r="C17255" s="69" t="s">
        <v>227</v>
      </c>
      <c r="D17255" s="69" t="s">
        <v>1937</v>
      </c>
      <c r="E17255" s="69" t="s">
        <v>1974</v>
      </c>
      <c r="F17255" s="69">
        <v>2331</v>
      </c>
      <c r="G17255" s="69" t="s">
        <v>1948</v>
      </c>
    </row>
    <row r="17256" spans="1:7" ht="14.4">
      <c r="A17256" s="27" t="str">
        <f>VLOOKUP(C17256,'user list'!A:B,2,0)</f>
        <v>OCA</v>
      </c>
      <c r="B17256" s="172">
        <v>45824.413414351853</v>
      </c>
      <c r="C17256" s="69" t="s">
        <v>227</v>
      </c>
      <c r="D17256" s="69" t="s">
        <v>1937</v>
      </c>
      <c r="E17256" s="69" t="s">
        <v>1974</v>
      </c>
      <c r="F17256" s="69">
        <v>2331</v>
      </c>
      <c r="G17256" s="69" t="s">
        <v>1939</v>
      </c>
    </row>
    <row r="17257" spans="1:7" ht="14.4">
      <c r="A17257" s="27" t="str">
        <f>VLOOKUP(C17257,'user list'!A:B,2,0)</f>
        <v>OCA</v>
      </c>
      <c r="B17257" s="172">
        <v>45824.414317129631</v>
      </c>
      <c r="C17257" s="69" t="s">
        <v>227</v>
      </c>
      <c r="D17257" s="69" t="s">
        <v>1937</v>
      </c>
      <c r="E17257" s="69" t="s">
        <v>2697</v>
      </c>
      <c r="F17257" s="69">
        <v>2138</v>
      </c>
      <c r="G17257" s="69" t="s">
        <v>1939</v>
      </c>
    </row>
    <row r="17258" spans="1:7" ht="14.4">
      <c r="A17258" s="27" t="str">
        <f>VLOOKUP(C17258,'user list'!A:B,2,0)</f>
        <v>OCA</v>
      </c>
      <c r="B17258" s="172">
        <v>45824.414548611108</v>
      </c>
      <c r="C17258" s="69" t="s">
        <v>224</v>
      </c>
      <c r="D17258" s="69" t="s">
        <v>1937</v>
      </c>
      <c r="E17258" s="69" t="s">
        <v>2697</v>
      </c>
      <c r="F17258" s="69">
        <v>2146</v>
      </c>
      <c r="G17258" s="69" t="s">
        <v>1939</v>
      </c>
    </row>
    <row r="17259" spans="1:7" ht="14.4">
      <c r="A17259" s="27" t="str">
        <f>VLOOKUP(C17259,'user list'!A:B,2,0)</f>
        <v>OCA</v>
      </c>
      <c r="B17259" s="172">
        <v>45824.414594907408</v>
      </c>
      <c r="C17259" s="69" t="s">
        <v>224</v>
      </c>
      <c r="D17259" s="69" t="s">
        <v>1937</v>
      </c>
      <c r="E17259" s="69" t="s">
        <v>2610</v>
      </c>
      <c r="F17259" s="69">
        <v>2000</v>
      </c>
      <c r="G17259" s="69" t="s">
        <v>1939</v>
      </c>
    </row>
    <row r="17260" spans="1:7" ht="14.4">
      <c r="A17260" s="27" t="str">
        <f>VLOOKUP(C17260,'user list'!A:B,2,0)</f>
        <v>OCA</v>
      </c>
      <c r="B17260" s="172">
        <v>45824.414606481485</v>
      </c>
      <c r="C17260" s="69" t="s">
        <v>227</v>
      </c>
      <c r="D17260" s="69" t="s">
        <v>1937</v>
      </c>
      <c r="E17260" s="69" t="s">
        <v>2697</v>
      </c>
      <c r="F17260" s="69">
        <v>2138</v>
      </c>
      <c r="G17260" s="69" t="s">
        <v>1947</v>
      </c>
    </row>
    <row r="17261" spans="1:7" ht="14.4">
      <c r="A17261" s="27" t="str">
        <f>VLOOKUP(C17261,'user list'!A:B,2,0)</f>
        <v>OCA</v>
      </c>
      <c r="B17261" s="172">
        <v>45824.414606481485</v>
      </c>
      <c r="C17261" s="69" t="s">
        <v>227</v>
      </c>
      <c r="D17261" s="69" t="s">
        <v>1937</v>
      </c>
      <c r="E17261" s="69" t="s">
        <v>2697</v>
      </c>
      <c r="F17261" s="69">
        <v>2138</v>
      </c>
      <c r="G17261" s="69" t="s">
        <v>1948</v>
      </c>
    </row>
    <row r="17262" spans="1:7" ht="14.4">
      <c r="A17262" s="27" t="str">
        <f>VLOOKUP(C17262,'user list'!A:B,2,0)</f>
        <v>Admin</v>
      </c>
      <c r="B17262" s="172">
        <v>45824.414618055554</v>
      </c>
      <c r="C17262" s="69" t="s">
        <v>186</v>
      </c>
      <c r="D17262" s="69" t="s">
        <v>1937</v>
      </c>
      <c r="E17262" s="69" t="s">
        <v>2697</v>
      </c>
      <c r="F17262" s="69">
        <v>2138</v>
      </c>
      <c r="G17262" s="69" t="s">
        <v>1948</v>
      </c>
    </row>
    <row r="17263" spans="1:7" ht="14.4">
      <c r="A17263" s="27" t="str">
        <f>VLOOKUP(C17263,'user list'!A:B,2,0)</f>
        <v>OCA</v>
      </c>
      <c r="B17263" s="172">
        <v>45824.414618055554</v>
      </c>
      <c r="C17263" s="69" t="s">
        <v>227</v>
      </c>
      <c r="D17263" s="69" t="s">
        <v>1937</v>
      </c>
      <c r="E17263" s="69" t="s">
        <v>2697</v>
      </c>
      <c r="F17263" s="69">
        <v>2138</v>
      </c>
      <c r="G17263" s="69" t="s">
        <v>1939</v>
      </c>
    </row>
    <row r="17264" spans="1:7" ht="14.4">
      <c r="A17264" s="27" t="str">
        <f>VLOOKUP(C17264,'user list'!A:B,2,0)</f>
        <v>OCA</v>
      </c>
      <c r="B17264" s="172">
        <v>45824.414895833332</v>
      </c>
      <c r="C17264" s="69" t="s">
        <v>224</v>
      </c>
      <c r="D17264" s="69" t="s">
        <v>1937</v>
      </c>
      <c r="E17264" s="69" t="s">
        <v>2711</v>
      </c>
      <c r="F17264" s="69">
        <v>2159</v>
      </c>
      <c r="G17264" s="69" t="s">
        <v>1939</v>
      </c>
    </row>
    <row r="17265" spans="1:7" ht="14.4">
      <c r="A17265" s="27" t="str">
        <f>VLOOKUP(C17265,'user list'!A:B,2,0)</f>
        <v>Admin</v>
      </c>
      <c r="B17265" s="172">
        <v>45824.414953703701</v>
      </c>
      <c r="C17265" s="69" t="s">
        <v>186</v>
      </c>
      <c r="D17265" s="69" t="s">
        <v>1937</v>
      </c>
      <c r="E17265" s="69" t="s">
        <v>1974</v>
      </c>
      <c r="F17265" s="69">
        <v>2331</v>
      </c>
      <c r="G17265" s="69" t="s">
        <v>1948</v>
      </c>
    </row>
    <row r="17266" spans="1:7" ht="14.4">
      <c r="A17266" s="27" t="str">
        <f>VLOOKUP(C17266,'user list'!A:B,2,0)</f>
        <v>OCA</v>
      </c>
      <c r="B17266" s="172">
        <v>45824.415011574078</v>
      </c>
      <c r="C17266" s="69" t="s">
        <v>224</v>
      </c>
      <c r="D17266" s="69" t="s">
        <v>1937</v>
      </c>
      <c r="E17266" s="69" t="s">
        <v>1974</v>
      </c>
      <c r="F17266" s="69">
        <v>2331</v>
      </c>
      <c r="G17266" s="69" t="s">
        <v>1939</v>
      </c>
    </row>
    <row r="17267" spans="1:7" ht="14.4">
      <c r="A17267" s="27" t="str">
        <f>VLOOKUP(C17267,'user list'!A:B,2,0)</f>
        <v>DBO</v>
      </c>
      <c r="B17267" s="172">
        <v>45824.415439814817</v>
      </c>
      <c r="C17267" s="69" t="s">
        <v>209</v>
      </c>
      <c r="D17267" s="69" t="s">
        <v>1937</v>
      </c>
      <c r="E17267" s="69" t="s">
        <v>2784</v>
      </c>
      <c r="F17267" s="69">
        <v>2236</v>
      </c>
      <c r="G17267" s="69" t="s">
        <v>1939</v>
      </c>
    </row>
    <row r="17268" spans="1:7" ht="14.4">
      <c r="A17268" s="27" t="str">
        <f>VLOOKUP(C17268,'user list'!A:B,2,0)</f>
        <v>OCA</v>
      </c>
      <c r="B17268" s="172">
        <v>45824.415486111109</v>
      </c>
      <c r="C17268" s="69" t="s">
        <v>224</v>
      </c>
      <c r="D17268" s="69" t="s">
        <v>1937</v>
      </c>
      <c r="E17268" s="69" t="s">
        <v>1974</v>
      </c>
      <c r="F17268" s="69">
        <v>2331</v>
      </c>
      <c r="G17268" s="69" t="s">
        <v>1939</v>
      </c>
    </row>
    <row r="17269" spans="1:7" ht="14.4">
      <c r="A17269" s="27" t="str">
        <f>VLOOKUP(C17269,'user list'!A:B,2,0)</f>
        <v>OCA</v>
      </c>
      <c r="B17269" s="172">
        <v>45824.415520833332</v>
      </c>
      <c r="C17269" s="69" t="s">
        <v>227</v>
      </c>
      <c r="D17269" s="69" t="s">
        <v>1937</v>
      </c>
      <c r="E17269" s="69" t="s">
        <v>2602</v>
      </c>
      <c r="F17269" s="69">
        <v>1977</v>
      </c>
      <c r="G17269" s="69" t="s">
        <v>1947</v>
      </c>
    </row>
    <row r="17270" spans="1:7" ht="14.4">
      <c r="A17270" s="27" t="str">
        <f>VLOOKUP(C17270,'user list'!A:B,2,0)</f>
        <v>OCA</v>
      </c>
      <c r="B17270" s="172">
        <v>45824.415520833332</v>
      </c>
      <c r="C17270" s="69" t="s">
        <v>227</v>
      </c>
      <c r="D17270" s="69" t="s">
        <v>1937</v>
      </c>
      <c r="E17270" s="69" t="s">
        <v>2602</v>
      </c>
      <c r="F17270" s="69">
        <v>1977</v>
      </c>
      <c r="G17270" s="69" t="s">
        <v>1948</v>
      </c>
    </row>
    <row r="17271" spans="1:7" ht="14.4">
      <c r="A17271" s="27" t="str">
        <f>VLOOKUP(C17271,'user list'!A:B,2,0)</f>
        <v>OCA</v>
      </c>
      <c r="B17271" s="172">
        <v>45824.415520833332</v>
      </c>
      <c r="C17271" s="69" t="s">
        <v>227</v>
      </c>
      <c r="D17271" s="69" t="s">
        <v>1937</v>
      </c>
      <c r="E17271" s="69" t="s">
        <v>2602</v>
      </c>
      <c r="F17271" s="69">
        <v>1977</v>
      </c>
      <c r="G17271" s="69" t="s">
        <v>1939</v>
      </c>
    </row>
    <row r="17272" spans="1:7" ht="14.4">
      <c r="A17272" s="27" t="str">
        <f>VLOOKUP(C17272,'user list'!A:B,2,0)</f>
        <v>CTO</v>
      </c>
      <c r="B17272" s="172">
        <v>45824.415613425925</v>
      </c>
      <c r="C17272" s="69" t="s">
        <v>207</v>
      </c>
      <c r="D17272" s="69" t="s">
        <v>1937</v>
      </c>
      <c r="E17272" s="69" t="s">
        <v>2578</v>
      </c>
      <c r="F17272" s="69">
        <v>1949</v>
      </c>
      <c r="G17272" s="69" t="s">
        <v>1939</v>
      </c>
    </row>
    <row r="17273" spans="1:7" ht="14.4">
      <c r="A17273" s="27" t="str">
        <f>VLOOKUP(C17273,'user list'!A:B,2,0)</f>
        <v>CTO</v>
      </c>
      <c r="B17273" s="172">
        <v>45824.415717592594</v>
      </c>
      <c r="C17273" s="69" t="s">
        <v>207</v>
      </c>
      <c r="D17273" s="69" t="s">
        <v>1937</v>
      </c>
      <c r="E17273" s="69">
        <v>2276</v>
      </c>
      <c r="F17273" s="69">
        <v>2276</v>
      </c>
      <c r="G17273" s="69" t="s">
        <v>1939</v>
      </c>
    </row>
    <row r="17274" spans="1:7" ht="14.4">
      <c r="A17274" s="27" t="str">
        <f>VLOOKUP(C17274,'user list'!A:B,2,0)</f>
        <v>OCA</v>
      </c>
      <c r="B17274" s="172">
        <v>45824.415810185186</v>
      </c>
      <c r="C17274" s="69" t="s">
        <v>227</v>
      </c>
      <c r="D17274" s="69" t="s">
        <v>1937</v>
      </c>
      <c r="E17274" s="69" t="s">
        <v>1974</v>
      </c>
      <c r="F17274" s="69">
        <v>2331</v>
      </c>
      <c r="G17274" s="69" t="s">
        <v>1939</v>
      </c>
    </row>
    <row r="17275" spans="1:7" ht="14.4">
      <c r="A17275" s="27" t="str">
        <f>VLOOKUP(C17275,'user list'!A:B,2,0)</f>
        <v>CTO</v>
      </c>
      <c r="B17275" s="172">
        <v>45824.415833333333</v>
      </c>
      <c r="C17275" s="69" t="s">
        <v>207</v>
      </c>
      <c r="D17275" s="69" t="s">
        <v>1937</v>
      </c>
      <c r="E17275" s="69">
        <v>2276</v>
      </c>
      <c r="F17275" s="69">
        <v>2276</v>
      </c>
      <c r="G17275" s="69" t="s">
        <v>1939</v>
      </c>
    </row>
    <row r="17276" spans="1:7" ht="14.4">
      <c r="A17276" s="27" t="str">
        <f>VLOOKUP(C17276,'user list'!A:B,2,0)</f>
        <v>CTO</v>
      </c>
      <c r="B17276" s="172">
        <v>45824.415833333333</v>
      </c>
      <c r="C17276" s="69" t="s">
        <v>207</v>
      </c>
      <c r="D17276" s="69" t="s">
        <v>1937</v>
      </c>
      <c r="E17276" s="69">
        <v>2276</v>
      </c>
      <c r="F17276" s="69">
        <v>2276</v>
      </c>
      <c r="G17276" s="69" t="s">
        <v>1939</v>
      </c>
    </row>
    <row r="17277" spans="1:7" ht="14.4">
      <c r="A17277" s="27" t="str">
        <f>VLOOKUP(C17277,'user list'!A:B,2,0)</f>
        <v>CTO</v>
      </c>
      <c r="B17277" s="172">
        <v>45824.415844907409</v>
      </c>
      <c r="C17277" s="69" t="s">
        <v>207</v>
      </c>
      <c r="D17277" s="69" t="s">
        <v>1937</v>
      </c>
      <c r="E17277" s="69">
        <v>2276</v>
      </c>
      <c r="F17277" s="69">
        <v>2276</v>
      </c>
      <c r="G17277" s="69" t="s">
        <v>1939</v>
      </c>
    </row>
    <row r="17278" spans="1:7" ht="14.4">
      <c r="A17278" s="27" t="str">
        <f>VLOOKUP(C17278,'user list'!A:B,2,0)</f>
        <v>DSQC</v>
      </c>
      <c r="B17278" s="172">
        <v>45824.416481481479</v>
      </c>
      <c r="C17278" s="69" t="s">
        <v>214</v>
      </c>
      <c r="D17278" s="69" t="s">
        <v>1937</v>
      </c>
      <c r="E17278" s="69">
        <v>20250312090004</v>
      </c>
      <c r="F17278" s="69">
        <v>1821</v>
      </c>
      <c r="G17278" s="69" t="s">
        <v>1939</v>
      </c>
    </row>
    <row r="17279" spans="1:7" ht="14.4">
      <c r="A17279" s="27" t="str">
        <f>VLOOKUP(C17279,'user list'!A:B,2,0)</f>
        <v>OCM</v>
      </c>
      <c r="B17279" s="172">
        <v>45824.416493055556</v>
      </c>
      <c r="C17279" s="69" t="s">
        <v>230</v>
      </c>
      <c r="D17279" s="69" t="s">
        <v>1937</v>
      </c>
      <c r="E17279" s="69" t="s">
        <v>1989</v>
      </c>
      <c r="F17279" s="69">
        <v>2282</v>
      </c>
      <c r="G17279" s="69" t="s">
        <v>1939</v>
      </c>
    </row>
    <row r="17280" spans="1:7" ht="14.4">
      <c r="A17280" s="27" t="str">
        <f>VLOOKUP(C17280,'user list'!A:B,2,0)</f>
        <v>DSQC</v>
      </c>
      <c r="B17280" s="172">
        <v>45824.416608796295</v>
      </c>
      <c r="C17280" s="69" t="s">
        <v>214</v>
      </c>
      <c r="D17280" s="69" t="s">
        <v>1937</v>
      </c>
      <c r="E17280" s="69" t="s">
        <v>1960</v>
      </c>
      <c r="F17280" s="69">
        <v>347</v>
      </c>
      <c r="G17280" s="69" t="s">
        <v>1939</v>
      </c>
    </row>
    <row r="17281" spans="1:7" ht="14.4">
      <c r="A17281" s="27" t="str">
        <f>VLOOKUP(C17281,'user list'!A:B,2,0)</f>
        <v>DSQC</v>
      </c>
      <c r="B17281" s="172">
        <v>45824.41673611111</v>
      </c>
      <c r="C17281" s="69" t="s">
        <v>214</v>
      </c>
      <c r="D17281" s="69" t="s">
        <v>1937</v>
      </c>
      <c r="E17281" s="69" t="s">
        <v>2444</v>
      </c>
      <c r="F17281" s="69">
        <v>1730</v>
      </c>
      <c r="G17281" s="69" t="s">
        <v>1939</v>
      </c>
    </row>
    <row r="17282" spans="1:7" ht="14.4">
      <c r="A17282" s="27" t="str">
        <f>VLOOKUP(C17282,'user list'!A:B,2,0)</f>
        <v>DSQC</v>
      </c>
      <c r="B17282" s="172">
        <v>45824.416944444441</v>
      </c>
      <c r="C17282" s="69" t="s">
        <v>214</v>
      </c>
      <c r="D17282" s="69" t="s">
        <v>1937</v>
      </c>
      <c r="E17282" s="69" t="s">
        <v>2444</v>
      </c>
      <c r="F17282" s="69">
        <v>1730</v>
      </c>
      <c r="G17282" s="69" t="s">
        <v>1947</v>
      </c>
    </row>
    <row r="17283" spans="1:7" ht="14.4">
      <c r="A17283" s="27" t="str">
        <f>VLOOKUP(C17283,'user list'!A:B,2,0)</f>
        <v>DSQC</v>
      </c>
      <c r="B17283" s="172">
        <v>45824.416944444441</v>
      </c>
      <c r="C17283" s="69" t="s">
        <v>214</v>
      </c>
      <c r="D17283" s="69" t="s">
        <v>1937</v>
      </c>
      <c r="E17283" s="69" t="s">
        <v>2444</v>
      </c>
      <c r="F17283" s="69">
        <v>1730</v>
      </c>
      <c r="G17283" s="69" t="s">
        <v>1948</v>
      </c>
    </row>
    <row r="17284" spans="1:7" ht="14.4">
      <c r="A17284" s="27" t="str">
        <f>VLOOKUP(C17284,'user list'!A:B,2,0)</f>
        <v>DSQC</v>
      </c>
      <c r="B17284" s="172">
        <v>45824.416944444441</v>
      </c>
      <c r="C17284" s="69" t="s">
        <v>214</v>
      </c>
      <c r="D17284" s="69" t="s">
        <v>1937</v>
      </c>
      <c r="E17284" s="69" t="s">
        <v>2444</v>
      </c>
      <c r="F17284" s="69">
        <v>1730</v>
      </c>
      <c r="G17284" s="69" t="s">
        <v>1939</v>
      </c>
    </row>
    <row r="17285" spans="1:7" ht="14.4">
      <c r="A17285" s="27" t="str">
        <f>VLOOKUP(C17285,'user list'!A:B,2,0)</f>
        <v>Admin</v>
      </c>
      <c r="B17285" s="172">
        <v>45824.416944444441</v>
      </c>
      <c r="C17285" s="69" t="s">
        <v>186</v>
      </c>
      <c r="D17285" s="69" t="s">
        <v>1937</v>
      </c>
      <c r="E17285" s="69" t="s">
        <v>2444</v>
      </c>
      <c r="F17285" s="69">
        <v>1730</v>
      </c>
      <c r="G17285" s="69" t="s">
        <v>1948</v>
      </c>
    </row>
    <row r="17286" spans="1:7" ht="14.4">
      <c r="A17286" s="27" t="str">
        <f>VLOOKUP(C17286,'user list'!A:B,2,0)</f>
        <v>Admin</v>
      </c>
      <c r="B17286" s="172">
        <v>45824.416956018518</v>
      </c>
      <c r="C17286" s="69" t="s">
        <v>186</v>
      </c>
      <c r="D17286" s="69" t="s">
        <v>1937</v>
      </c>
      <c r="E17286" s="69" t="s">
        <v>2444</v>
      </c>
      <c r="F17286" s="69">
        <v>1730</v>
      </c>
      <c r="G17286" s="69" t="s">
        <v>1947</v>
      </c>
    </row>
    <row r="17287" spans="1:7" ht="14.4">
      <c r="A17287" s="27" t="str">
        <f>VLOOKUP(C17287,'user list'!A:B,2,0)</f>
        <v>Admin</v>
      </c>
      <c r="B17287" s="172">
        <v>45824.416956018518</v>
      </c>
      <c r="C17287" s="69" t="s">
        <v>186</v>
      </c>
      <c r="D17287" s="69" t="s">
        <v>1937</v>
      </c>
      <c r="E17287" s="69" t="s">
        <v>2444</v>
      </c>
      <c r="F17287" s="69">
        <v>1730</v>
      </c>
      <c r="G17287" s="69" t="s">
        <v>1948</v>
      </c>
    </row>
    <row r="17288" spans="1:7" ht="14.4">
      <c r="A17288" s="27" t="str">
        <f>VLOOKUP(C17288,'user list'!A:B,2,0)</f>
        <v>Admin</v>
      </c>
      <c r="B17288" s="172">
        <v>45824.416956018518</v>
      </c>
      <c r="C17288" s="69" t="s">
        <v>186</v>
      </c>
      <c r="D17288" s="69" t="s">
        <v>1937</v>
      </c>
      <c r="E17288" s="69" t="s">
        <v>2444</v>
      </c>
      <c r="F17288" s="69">
        <v>1730</v>
      </c>
      <c r="G17288" s="69" t="s">
        <v>1948</v>
      </c>
    </row>
    <row r="17289" spans="1:7" ht="14.4">
      <c r="A17289" s="27" t="str">
        <f>VLOOKUP(C17289,'user list'!A:B,2,0)</f>
        <v>DSQC</v>
      </c>
      <c r="B17289" s="172">
        <v>45824.417013888888</v>
      </c>
      <c r="C17289" s="69" t="s">
        <v>214</v>
      </c>
      <c r="D17289" s="69" t="s">
        <v>1937</v>
      </c>
      <c r="E17289" s="69" t="s">
        <v>1989</v>
      </c>
      <c r="F17289" s="69">
        <v>1798</v>
      </c>
      <c r="G17289" s="69" t="s">
        <v>1939</v>
      </c>
    </row>
    <row r="17290" spans="1:7" ht="14.4">
      <c r="A17290" s="27" t="str">
        <f>VLOOKUP(C17290,'user list'!A:B,2,0)</f>
        <v>Admin</v>
      </c>
      <c r="B17290" s="172">
        <v>45824.417071759257</v>
      </c>
      <c r="C17290" s="69" t="s">
        <v>186</v>
      </c>
      <c r="D17290" s="69" t="s">
        <v>1937</v>
      </c>
      <c r="E17290" s="69" t="s">
        <v>2602</v>
      </c>
      <c r="F17290" s="69">
        <v>1977</v>
      </c>
      <c r="G17290" s="69" t="s">
        <v>1948</v>
      </c>
    </row>
    <row r="17291" spans="1:7" ht="14.4">
      <c r="A17291" s="27" t="str">
        <f>VLOOKUP(C17291,'user list'!A:B,2,0)</f>
        <v>DSQC</v>
      </c>
      <c r="B17291" s="172">
        <v>45824.417094907411</v>
      </c>
      <c r="C17291" s="69" t="s">
        <v>214</v>
      </c>
      <c r="D17291" s="69" t="s">
        <v>1937</v>
      </c>
      <c r="E17291" s="69" t="s">
        <v>2534</v>
      </c>
      <c r="F17291" s="69">
        <v>1881</v>
      </c>
      <c r="G17291" s="69" t="s">
        <v>1939</v>
      </c>
    </row>
    <row r="17292" spans="1:7" ht="14.4">
      <c r="A17292" s="27" t="str">
        <f>VLOOKUP(C17292,'user list'!A:B,2,0)</f>
        <v>QCPL</v>
      </c>
      <c r="B17292" s="172">
        <v>45824.417754629627</v>
      </c>
      <c r="C17292" s="69" t="s">
        <v>268</v>
      </c>
      <c r="D17292" s="69" t="s">
        <v>1937</v>
      </c>
      <c r="E17292" s="69" t="s">
        <v>2675</v>
      </c>
      <c r="F17292" s="69">
        <v>2087</v>
      </c>
      <c r="G17292" s="69" t="s">
        <v>1939</v>
      </c>
    </row>
    <row r="17293" spans="1:7" ht="14.4">
      <c r="A17293" s="27" t="str">
        <f>VLOOKUP(C17293,'user list'!A:B,2,0)</f>
        <v>QCPL</v>
      </c>
      <c r="B17293" s="172">
        <v>45824.418055555558</v>
      </c>
      <c r="C17293" s="69" t="s">
        <v>268</v>
      </c>
      <c r="D17293" s="69" t="s">
        <v>1937</v>
      </c>
      <c r="E17293" s="69" t="s">
        <v>2674</v>
      </c>
      <c r="F17293" s="69">
        <v>2086</v>
      </c>
      <c r="G17293" s="69" t="s">
        <v>1939</v>
      </c>
    </row>
    <row r="17294" spans="1:7" ht="14.4">
      <c r="A17294" s="27" t="str">
        <f>VLOOKUP(C17294,'user list'!A:B,2,0)</f>
        <v>DBO</v>
      </c>
      <c r="B17294" s="172">
        <v>45824.41815972222</v>
      </c>
      <c r="C17294" s="69" t="s">
        <v>209</v>
      </c>
      <c r="D17294" s="69" t="s">
        <v>1937</v>
      </c>
      <c r="E17294" s="69" t="s">
        <v>2784</v>
      </c>
      <c r="F17294" s="69">
        <v>2236</v>
      </c>
      <c r="G17294" s="69" t="s">
        <v>1939</v>
      </c>
    </row>
    <row r="17295" spans="1:7" ht="14.4">
      <c r="A17295" s="27" t="str">
        <f>VLOOKUP(C17295,'user list'!A:B,2,0)</f>
        <v>QCPL</v>
      </c>
      <c r="B17295" s="172">
        <v>45824.418206018519</v>
      </c>
      <c r="C17295" s="69" t="s">
        <v>268</v>
      </c>
      <c r="D17295" s="69" t="s">
        <v>1937</v>
      </c>
      <c r="E17295" s="69" t="s">
        <v>2571</v>
      </c>
      <c r="F17295" s="69">
        <v>1936</v>
      </c>
      <c r="G17295" s="69" t="s">
        <v>1939</v>
      </c>
    </row>
    <row r="17296" spans="1:7" ht="14.4">
      <c r="A17296" s="27" t="str">
        <f>VLOOKUP(C17296,'user list'!A:B,2,0)</f>
        <v>QCPL</v>
      </c>
      <c r="B17296" s="172">
        <v>45824.418240740742</v>
      </c>
      <c r="C17296" s="69" t="s">
        <v>268</v>
      </c>
      <c r="D17296" s="69" t="s">
        <v>1937</v>
      </c>
      <c r="E17296" s="69" t="s">
        <v>2534</v>
      </c>
      <c r="F17296" s="69">
        <v>1881</v>
      </c>
      <c r="G17296" s="69" t="s">
        <v>1939</v>
      </c>
    </row>
    <row r="17297" spans="1:7" ht="14.4">
      <c r="A17297" s="27" t="str">
        <f>VLOOKUP(C17297,'user list'!A:B,2,0)</f>
        <v>CTO</v>
      </c>
      <c r="B17297" s="172">
        <v>45824.418379629627</v>
      </c>
      <c r="C17297" s="69" t="s">
        <v>207</v>
      </c>
      <c r="D17297" s="69" t="s">
        <v>1937</v>
      </c>
      <c r="E17297" s="69" t="s">
        <v>2578</v>
      </c>
      <c r="F17297" s="69">
        <v>1949</v>
      </c>
      <c r="G17297" s="69" t="s">
        <v>1939</v>
      </c>
    </row>
    <row r="17298" spans="1:7" ht="14.4">
      <c r="A17298" s="27" t="str">
        <f>VLOOKUP(C17298,'user list'!A:B,2,0)</f>
        <v>CTO</v>
      </c>
      <c r="B17298" s="172">
        <v>45824.41851851852</v>
      </c>
      <c r="C17298" s="69" t="s">
        <v>207</v>
      </c>
      <c r="D17298" s="69" t="s">
        <v>1937</v>
      </c>
      <c r="E17298" s="69" t="s">
        <v>2811</v>
      </c>
      <c r="F17298" s="69">
        <v>2279</v>
      </c>
      <c r="G17298" s="69" t="s">
        <v>1939</v>
      </c>
    </row>
    <row r="17299" spans="1:7" ht="14.4">
      <c r="A17299" s="27" t="str">
        <f>VLOOKUP(C17299,'user list'!A:B,2,0)</f>
        <v>CTO</v>
      </c>
      <c r="B17299" s="172">
        <v>45824.419120370374</v>
      </c>
      <c r="C17299" s="69" t="s">
        <v>207</v>
      </c>
      <c r="D17299" s="69" t="s">
        <v>1937</v>
      </c>
      <c r="E17299" s="69" t="s">
        <v>2578</v>
      </c>
      <c r="F17299" s="69">
        <v>1949</v>
      </c>
      <c r="G17299" s="69" t="s">
        <v>1939</v>
      </c>
    </row>
    <row r="17300" spans="1:7" ht="14.4">
      <c r="A17300" s="27" t="str">
        <f>VLOOKUP(C17300,'user list'!A:B,2,0)</f>
        <v>DSQC</v>
      </c>
      <c r="B17300" s="172">
        <v>45824.419270833336</v>
      </c>
      <c r="C17300" s="69" t="s">
        <v>214</v>
      </c>
      <c r="D17300" s="69" t="s">
        <v>1937</v>
      </c>
      <c r="E17300" s="69" t="s">
        <v>2534</v>
      </c>
      <c r="F17300" s="69">
        <v>1881</v>
      </c>
      <c r="G17300" s="69" t="s">
        <v>1939</v>
      </c>
    </row>
    <row r="17301" spans="1:7" ht="14.4">
      <c r="A17301" s="27" t="str">
        <f>VLOOKUP(C17301,'user list'!A:B,2,0)</f>
        <v>DSQC</v>
      </c>
      <c r="B17301" s="172">
        <v>45824.419560185182</v>
      </c>
      <c r="C17301" s="69" t="s">
        <v>214</v>
      </c>
      <c r="D17301" s="69" t="s">
        <v>1937</v>
      </c>
      <c r="E17301" s="69" t="s">
        <v>2534</v>
      </c>
      <c r="F17301" s="69">
        <v>1881</v>
      </c>
      <c r="G17301" s="69" t="s">
        <v>1947</v>
      </c>
    </row>
    <row r="17302" spans="1:7" ht="14.4">
      <c r="A17302" s="27" t="str">
        <f>VLOOKUP(C17302,'user list'!A:B,2,0)</f>
        <v>DSQC</v>
      </c>
      <c r="B17302" s="172">
        <v>45824.419560185182</v>
      </c>
      <c r="C17302" s="69" t="s">
        <v>214</v>
      </c>
      <c r="D17302" s="69" t="s">
        <v>1937</v>
      </c>
      <c r="E17302" s="69" t="s">
        <v>2534</v>
      </c>
      <c r="F17302" s="69">
        <v>1881</v>
      </c>
      <c r="G17302" s="69" t="s">
        <v>1948</v>
      </c>
    </row>
    <row r="17303" spans="1:7" ht="14.4">
      <c r="A17303" s="27" t="str">
        <f>VLOOKUP(C17303,'user list'!A:B,2,0)</f>
        <v>DSQC</v>
      </c>
      <c r="B17303" s="172">
        <v>45824.419560185182</v>
      </c>
      <c r="C17303" s="69" t="s">
        <v>214</v>
      </c>
      <c r="D17303" s="69" t="s">
        <v>1937</v>
      </c>
      <c r="E17303" s="69" t="s">
        <v>2534</v>
      </c>
      <c r="F17303" s="69">
        <v>1881</v>
      </c>
      <c r="G17303" s="69" t="s">
        <v>1939</v>
      </c>
    </row>
    <row r="17304" spans="1:7" ht="14.4">
      <c r="A17304" s="27" t="str">
        <f>VLOOKUP(C17304,'user list'!A:B,2,0)</f>
        <v>Admin</v>
      </c>
      <c r="B17304" s="172">
        <v>45824.419560185182</v>
      </c>
      <c r="C17304" s="69" t="s">
        <v>186</v>
      </c>
      <c r="D17304" s="69" t="s">
        <v>1937</v>
      </c>
      <c r="E17304" s="69" t="s">
        <v>2534</v>
      </c>
      <c r="F17304" s="69">
        <v>1881</v>
      </c>
      <c r="G17304" s="69" t="s">
        <v>1948</v>
      </c>
    </row>
    <row r="17305" spans="1:7" ht="14.4">
      <c r="A17305" s="27" t="str">
        <f>VLOOKUP(C17305,'user list'!A:B,2,0)</f>
        <v>DSQC</v>
      </c>
      <c r="B17305" s="172">
        <v>45824.419583333336</v>
      </c>
      <c r="C17305" s="69" t="s">
        <v>214</v>
      </c>
      <c r="D17305" s="69" t="s">
        <v>1937</v>
      </c>
      <c r="E17305" s="69" t="s">
        <v>1989</v>
      </c>
      <c r="F17305" s="69">
        <v>1798</v>
      </c>
      <c r="G17305" s="69" t="s">
        <v>1939</v>
      </c>
    </row>
    <row r="17306" spans="1:7" ht="14.4">
      <c r="A17306" s="27" t="str">
        <f>VLOOKUP(C17306,'user list'!A:B,2,0)</f>
        <v>DSQC</v>
      </c>
      <c r="B17306" s="172">
        <v>45824.419687499998</v>
      </c>
      <c r="C17306" s="69" t="s">
        <v>214</v>
      </c>
      <c r="D17306" s="69" t="s">
        <v>1937</v>
      </c>
      <c r="E17306" s="69" t="s">
        <v>1989</v>
      </c>
      <c r="F17306" s="69">
        <v>1798</v>
      </c>
      <c r="G17306" s="69" t="s">
        <v>1939</v>
      </c>
    </row>
    <row r="17307" spans="1:7" ht="14.4">
      <c r="A17307" s="27" t="str">
        <f>VLOOKUP(C17307,'user list'!A:B,2,0)</f>
        <v>ADAAC</v>
      </c>
      <c r="B17307" s="172">
        <v>45824.420069444444</v>
      </c>
      <c r="C17307" s="69" t="s">
        <v>190</v>
      </c>
      <c r="D17307" s="69" t="s">
        <v>1937</v>
      </c>
      <c r="E17307" s="69" t="s">
        <v>2534</v>
      </c>
      <c r="F17307" s="69">
        <v>1881</v>
      </c>
      <c r="G17307" s="69" t="s">
        <v>1939</v>
      </c>
    </row>
    <row r="17308" spans="1:7" ht="14.4">
      <c r="A17308" s="27" t="str">
        <f>VLOOKUP(C17308,'user list'!A:B,2,0)</f>
        <v>CHD</v>
      </c>
      <c r="B17308" s="172">
        <v>45824.420069444444</v>
      </c>
      <c r="C17308" s="69" t="s">
        <v>203</v>
      </c>
      <c r="D17308" s="69" t="s">
        <v>1937</v>
      </c>
      <c r="E17308" s="69" t="s">
        <v>2784</v>
      </c>
      <c r="F17308" s="69">
        <v>2236</v>
      </c>
      <c r="G17308" s="69" t="s">
        <v>1939</v>
      </c>
    </row>
    <row r="17309" spans="1:7" ht="14.4">
      <c r="A17309" s="27" t="str">
        <f>VLOOKUP(C17309,'user list'!A:B,2,0)</f>
        <v>ADAAC</v>
      </c>
      <c r="B17309" s="172">
        <v>45824.420347222222</v>
      </c>
      <c r="C17309" s="69" t="s">
        <v>190</v>
      </c>
      <c r="D17309" s="69" t="s">
        <v>1937</v>
      </c>
      <c r="E17309" s="69" t="s">
        <v>2534</v>
      </c>
      <c r="F17309" s="69">
        <v>1881</v>
      </c>
      <c r="G17309" s="69" t="s">
        <v>1947</v>
      </c>
    </row>
    <row r="17310" spans="1:7" ht="14.4">
      <c r="A17310" s="27" t="str">
        <f>VLOOKUP(C17310,'user list'!A:B,2,0)</f>
        <v>ADAAC</v>
      </c>
      <c r="B17310" s="172">
        <v>45824.420347222222</v>
      </c>
      <c r="C17310" s="69" t="s">
        <v>190</v>
      </c>
      <c r="D17310" s="69" t="s">
        <v>1937</v>
      </c>
      <c r="E17310" s="69" t="s">
        <v>2534</v>
      </c>
      <c r="F17310" s="69">
        <v>1881</v>
      </c>
      <c r="G17310" s="69" t="s">
        <v>1948</v>
      </c>
    </row>
    <row r="17311" spans="1:7" ht="14.4">
      <c r="A17311" s="27" t="str">
        <f>VLOOKUP(C17311,'user list'!A:B,2,0)</f>
        <v>ADAAC</v>
      </c>
      <c r="B17311" s="172">
        <v>45824.420347222222</v>
      </c>
      <c r="C17311" s="69" t="s">
        <v>190</v>
      </c>
      <c r="D17311" s="69" t="s">
        <v>1937</v>
      </c>
      <c r="E17311" s="69" t="s">
        <v>2534</v>
      </c>
      <c r="F17311" s="69">
        <v>1881</v>
      </c>
      <c r="G17311" s="69" t="s">
        <v>1939</v>
      </c>
    </row>
    <row r="17312" spans="1:7" ht="14.4">
      <c r="A17312" s="27" t="str">
        <f>VLOOKUP(C17312,'user list'!A:B,2,0)</f>
        <v>Admin</v>
      </c>
      <c r="B17312" s="172">
        <v>45824.420347222222</v>
      </c>
      <c r="C17312" s="69" t="s">
        <v>186</v>
      </c>
      <c r="D17312" s="69" t="s">
        <v>1937</v>
      </c>
      <c r="E17312" s="69" t="s">
        <v>2534</v>
      </c>
      <c r="F17312" s="69">
        <v>1881</v>
      </c>
      <c r="G17312" s="69" t="s">
        <v>1948</v>
      </c>
    </row>
    <row r="17313" spans="1:7" ht="14.4">
      <c r="A17313" s="27" t="str">
        <f>VLOOKUP(C17313,'user list'!A:B,2,0)</f>
        <v>CHD</v>
      </c>
      <c r="B17313" s="172">
        <v>45824.420439814814</v>
      </c>
      <c r="C17313" s="69" t="s">
        <v>203</v>
      </c>
      <c r="D17313" s="69" t="s">
        <v>1937</v>
      </c>
      <c r="E17313" s="69" t="s">
        <v>2784</v>
      </c>
      <c r="F17313" s="69">
        <v>2236</v>
      </c>
      <c r="G17313" s="69" t="s">
        <v>1939</v>
      </c>
    </row>
    <row r="17314" spans="1:7" ht="14.4">
      <c r="A17314" s="27" t="str">
        <f>VLOOKUP(C17314,'user list'!A:B,2,0)</f>
        <v>CHD</v>
      </c>
      <c r="B17314" s="172">
        <v>45824.42050925926</v>
      </c>
      <c r="C17314" s="69" t="s">
        <v>203</v>
      </c>
      <c r="D17314" s="69" t="s">
        <v>1937</v>
      </c>
      <c r="E17314" s="69" t="s">
        <v>2784</v>
      </c>
      <c r="F17314" s="69">
        <v>2236</v>
      </c>
      <c r="G17314" s="69" t="s">
        <v>1939</v>
      </c>
    </row>
    <row r="17315" spans="1:7" ht="14.4">
      <c r="A17315" s="27" t="str">
        <f>VLOOKUP(C17315,'user list'!A:B,2,0)</f>
        <v>CTO</v>
      </c>
      <c r="B17315" s="172">
        <v>45824.420636574076</v>
      </c>
      <c r="C17315" s="69" t="s">
        <v>207</v>
      </c>
      <c r="D17315" s="69" t="s">
        <v>1937</v>
      </c>
      <c r="E17315" s="69">
        <v>2276</v>
      </c>
      <c r="F17315" s="69">
        <v>2276</v>
      </c>
      <c r="G17315" s="69" t="s">
        <v>1939</v>
      </c>
    </row>
    <row r="17316" spans="1:7" ht="14.4">
      <c r="A17316" s="27" t="str">
        <f>VLOOKUP(C17316,'user list'!A:B,2,0)</f>
        <v>CTO</v>
      </c>
      <c r="B17316" s="172">
        <v>45824.420636574076</v>
      </c>
      <c r="C17316" s="69" t="s">
        <v>207</v>
      </c>
      <c r="D17316" s="69" t="s">
        <v>1937</v>
      </c>
      <c r="E17316" s="69">
        <v>2276</v>
      </c>
      <c r="F17316" s="69">
        <v>2276</v>
      </c>
      <c r="G17316" s="69" t="s">
        <v>1939</v>
      </c>
    </row>
    <row r="17317" spans="1:7" ht="14.4">
      <c r="A17317" s="27" t="str">
        <f>VLOOKUP(C17317,'user list'!A:B,2,0)</f>
        <v>CTO</v>
      </c>
      <c r="B17317" s="172">
        <v>45824.420636574076</v>
      </c>
      <c r="C17317" s="69" t="s">
        <v>207</v>
      </c>
      <c r="D17317" s="69" t="s">
        <v>1937</v>
      </c>
      <c r="E17317" s="69">
        <v>2276</v>
      </c>
      <c r="F17317" s="69">
        <v>2276</v>
      </c>
      <c r="G17317" s="69" t="s">
        <v>1939</v>
      </c>
    </row>
    <row r="17318" spans="1:7" ht="14.4">
      <c r="A17318" s="27" t="str">
        <f>VLOOKUP(C17318,'user list'!A:B,2,0)</f>
        <v>CTO</v>
      </c>
      <c r="B17318" s="172">
        <v>45824.420636574076</v>
      </c>
      <c r="C17318" s="69" t="s">
        <v>207</v>
      </c>
      <c r="D17318" s="69" t="s">
        <v>1937</v>
      </c>
      <c r="E17318" s="69">
        <v>2276</v>
      </c>
      <c r="F17318" s="69">
        <v>2276</v>
      </c>
      <c r="G17318" s="69" t="s">
        <v>1939</v>
      </c>
    </row>
    <row r="17319" spans="1:7" ht="14.4">
      <c r="A17319" s="27" t="str">
        <f>VLOOKUP(C17319,'user list'!A:B,2,0)</f>
        <v>CTO</v>
      </c>
      <c r="B17319" s="172">
        <v>45824.420636574076</v>
      </c>
      <c r="C17319" s="69" t="s">
        <v>207</v>
      </c>
      <c r="D17319" s="69" t="s">
        <v>1937</v>
      </c>
      <c r="E17319" s="69">
        <v>2276</v>
      </c>
      <c r="F17319" s="69">
        <v>2276</v>
      </c>
      <c r="G17319" s="69" t="s">
        <v>1939</v>
      </c>
    </row>
    <row r="17320" spans="1:7" ht="14.4">
      <c r="A17320" s="27" t="str">
        <f>VLOOKUP(C17320,'user list'!A:B,2,0)</f>
        <v>CHD</v>
      </c>
      <c r="B17320" s="172">
        <v>45824.422465277778</v>
      </c>
      <c r="C17320" s="69" t="s">
        <v>203</v>
      </c>
      <c r="D17320" s="69" t="s">
        <v>1937</v>
      </c>
      <c r="E17320" s="69" t="s">
        <v>2784</v>
      </c>
      <c r="F17320" s="69">
        <v>2236</v>
      </c>
      <c r="G17320" s="69" t="s">
        <v>1939</v>
      </c>
    </row>
    <row r="17321" spans="1:7" ht="14.4">
      <c r="A17321" s="27" t="str">
        <f>VLOOKUP(C17321,'user list'!A:B,2,0)</f>
        <v>BPLD</v>
      </c>
      <c r="B17321" s="172">
        <v>45824.422719907408</v>
      </c>
      <c r="C17321" s="69" t="s">
        <v>194</v>
      </c>
      <c r="D17321" s="69" t="s">
        <v>1937</v>
      </c>
      <c r="E17321" s="69" t="s">
        <v>2534</v>
      </c>
      <c r="F17321" s="69">
        <v>1881</v>
      </c>
      <c r="G17321" s="69" t="s">
        <v>1939</v>
      </c>
    </row>
    <row r="17322" spans="1:7" ht="14.4">
      <c r="A17322" s="27" t="str">
        <f>VLOOKUP(C17322,'user list'!A:B,2,0)</f>
        <v>CHD</v>
      </c>
      <c r="B17322" s="172">
        <v>45824.422731481478</v>
      </c>
      <c r="C17322" s="69" t="s">
        <v>203</v>
      </c>
      <c r="D17322" s="69" t="s">
        <v>1937</v>
      </c>
      <c r="E17322" s="69" t="s">
        <v>2784</v>
      </c>
      <c r="F17322" s="69">
        <v>2236</v>
      </c>
      <c r="G17322" s="69" t="s">
        <v>1949</v>
      </c>
    </row>
    <row r="17323" spans="1:7" ht="14.4">
      <c r="A17323" s="27" t="str">
        <f>VLOOKUP(C17323,'user list'!A:B,2,0)</f>
        <v>OCM</v>
      </c>
      <c r="B17323" s="172">
        <v>45824.423425925925</v>
      </c>
      <c r="C17323" s="69" t="s">
        <v>230</v>
      </c>
      <c r="D17323" s="69" t="s">
        <v>1937</v>
      </c>
      <c r="E17323" s="69" t="s">
        <v>1989</v>
      </c>
      <c r="F17323" s="69">
        <v>2282</v>
      </c>
      <c r="G17323" s="69" t="s">
        <v>1939</v>
      </c>
    </row>
    <row r="17324" spans="1:7" ht="14.4">
      <c r="A17324" s="27" t="str">
        <f>VLOOKUP(C17324,'user list'!A:B,2,0)</f>
        <v>Admin</v>
      </c>
      <c r="B17324" s="172">
        <v>45824.423819444448</v>
      </c>
      <c r="C17324" s="69" t="s">
        <v>186</v>
      </c>
      <c r="D17324" s="69" t="s">
        <v>1937</v>
      </c>
      <c r="E17324" s="69" t="s">
        <v>1989</v>
      </c>
      <c r="F17324" s="69">
        <v>2282</v>
      </c>
      <c r="G17324" s="69" t="s">
        <v>1963</v>
      </c>
    </row>
    <row r="17325" spans="1:7" ht="14.4">
      <c r="A17325" s="27" t="str">
        <f>VLOOKUP(C17325,'user list'!A:B,2,0)</f>
        <v>Admin</v>
      </c>
      <c r="B17325" s="172">
        <v>45824.424120370371</v>
      </c>
      <c r="C17325" s="69" t="s">
        <v>186</v>
      </c>
      <c r="D17325" s="69" t="s">
        <v>1937</v>
      </c>
      <c r="E17325" s="69" t="s">
        <v>2444</v>
      </c>
      <c r="F17325" s="69">
        <v>1730</v>
      </c>
      <c r="G17325" s="69" t="s">
        <v>1948</v>
      </c>
    </row>
    <row r="17326" spans="1:7" ht="14.4">
      <c r="A17326" s="27" t="str">
        <f>VLOOKUP(C17326,'user list'!A:B,2,0)</f>
        <v>QCYDO</v>
      </c>
      <c r="B17326" s="172">
        <v>45824.424351851849</v>
      </c>
      <c r="C17326" s="69" t="s">
        <v>270</v>
      </c>
      <c r="D17326" s="69" t="s">
        <v>1937</v>
      </c>
      <c r="E17326" s="69" t="s">
        <v>2578</v>
      </c>
      <c r="F17326" s="69">
        <v>1949</v>
      </c>
      <c r="G17326" s="69" t="s">
        <v>1939</v>
      </c>
    </row>
    <row r="17327" spans="1:7" ht="14.4">
      <c r="A17327" s="27" t="str">
        <f>VLOOKUP(C17327,'user list'!A:B,2,0)</f>
        <v>ADAAC</v>
      </c>
      <c r="B17327" s="172">
        <v>45824.424479166664</v>
      </c>
      <c r="C17327" s="69" t="s">
        <v>190</v>
      </c>
      <c r="D17327" s="69" t="s">
        <v>1937</v>
      </c>
      <c r="E17327" s="69" t="s">
        <v>2577</v>
      </c>
      <c r="F17327" s="69">
        <v>1946</v>
      </c>
      <c r="G17327" s="69" t="s">
        <v>1939</v>
      </c>
    </row>
    <row r="17328" spans="1:7" ht="14.4">
      <c r="A17328" s="27" t="str">
        <f>VLOOKUP(C17328,'user list'!A:B,2,0)</f>
        <v>QCYDO</v>
      </c>
      <c r="B17328" s="172">
        <v>45824.424502314818</v>
      </c>
      <c r="C17328" s="69" t="s">
        <v>270</v>
      </c>
      <c r="D17328" s="69" t="s">
        <v>1937</v>
      </c>
      <c r="E17328" s="69" t="s">
        <v>1567</v>
      </c>
      <c r="F17328" s="69">
        <v>2188</v>
      </c>
      <c r="G17328" s="69" t="s">
        <v>1939</v>
      </c>
    </row>
    <row r="17329" spans="1:7" ht="14.4">
      <c r="A17329" s="27" t="str">
        <f>VLOOKUP(C17329,'user list'!A:B,2,0)</f>
        <v>CTO</v>
      </c>
      <c r="B17329" s="172">
        <v>45824.424687500003</v>
      </c>
      <c r="C17329" s="69" t="s">
        <v>207</v>
      </c>
      <c r="D17329" s="69" t="s">
        <v>1937</v>
      </c>
      <c r="E17329" s="69">
        <v>2276</v>
      </c>
      <c r="F17329" s="69">
        <v>2276</v>
      </c>
      <c r="G17329" s="69" t="s">
        <v>1939</v>
      </c>
    </row>
    <row r="17330" spans="1:7" ht="14.4">
      <c r="A17330" s="27" t="str">
        <f>VLOOKUP(C17330,'user list'!A:B,2,0)</f>
        <v>QCYDO</v>
      </c>
      <c r="B17330" s="172">
        <v>45824.424872685187</v>
      </c>
      <c r="C17330" s="69" t="s">
        <v>270</v>
      </c>
      <c r="D17330" s="69" t="s">
        <v>1937</v>
      </c>
      <c r="E17330" s="69" t="s">
        <v>1567</v>
      </c>
      <c r="F17330" s="69">
        <v>2188</v>
      </c>
      <c r="G17330" s="69" t="s">
        <v>1939</v>
      </c>
    </row>
    <row r="17331" spans="1:7" ht="14.4">
      <c r="A17331" s="27" t="str">
        <f>VLOOKUP(C17331,'user list'!A:B,2,0)</f>
        <v>CTO</v>
      </c>
      <c r="B17331" s="172">
        <v>45824.424976851849</v>
      </c>
      <c r="C17331" s="69" t="s">
        <v>207</v>
      </c>
      <c r="D17331" s="69" t="s">
        <v>1937</v>
      </c>
      <c r="E17331" s="69" t="s">
        <v>2811</v>
      </c>
      <c r="F17331" s="69">
        <v>2279</v>
      </c>
      <c r="G17331" s="69" t="s">
        <v>1939</v>
      </c>
    </row>
    <row r="17332" spans="1:7" ht="14.4">
      <c r="A17332" s="27" t="str">
        <f>VLOOKUP(C17332,'user list'!A:B,2,0)</f>
        <v>QCYDO</v>
      </c>
      <c r="B17332" s="172">
        <v>45824.425011574072</v>
      </c>
      <c r="C17332" s="69" t="s">
        <v>270</v>
      </c>
      <c r="D17332" s="69" t="s">
        <v>1937</v>
      </c>
      <c r="E17332" s="69" t="s">
        <v>2580</v>
      </c>
      <c r="F17332" s="69">
        <v>1951</v>
      </c>
      <c r="G17332" s="69" t="s">
        <v>1939</v>
      </c>
    </row>
    <row r="17333" spans="1:7" ht="14.4">
      <c r="A17333" s="27" t="str">
        <f>VLOOKUP(C17333,'user list'!A:B,2,0)</f>
        <v>QCYDO</v>
      </c>
      <c r="B17333" s="172">
        <v>45824.425046296295</v>
      </c>
      <c r="C17333" s="69" t="s">
        <v>270</v>
      </c>
      <c r="D17333" s="69" t="s">
        <v>1937</v>
      </c>
      <c r="E17333" s="69" t="s">
        <v>2579</v>
      </c>
      <c r="F17333" s="69">
        <v>1950</v>
      </c>
      <c r="G17333" s="69" t="s">
        <v>1939</v>
      </c>
    </row>
    <row r="17334" spans="1:7" ht="14.4">
      <c r="A17334" s="27" t="str">
        <f>VLOOKUP(C17334,'user list'!A:B,2,0)</f>
        <v>QCYDO</v>
      </c>
      <c r="B17334" s="172">
        <v>45824.425057870372</v>
      </c>
      <c r="C17334" s="69" t="s">
        <v>270</v>
      </c>
      <c r="D17334" s="69" t="s">
        <v>1937</v>
      </c>
      <c r="E17334" s="69" t="s">
        <v>2578</v>
      </c>
      <c r="F17334" s="69">
        <v>1949</v>
      </c>
      <c r="G17334" s="69" t="s">
        <v>1939</v>
      </c>
    </row>
    <row r="17335" spans="1:7" ht="14.4">
      <c r="A17335" s="27" t="str">
        <f>VLOOKUP(C17335,'user list'!A:B,2,0)</f>
        <v>DOE</v>
      </c>
      <c r="B17335" s="172">
        <v>45824.425185185188</v>
      </c>
      <c r="C17335" s="69" t="s">
        <v>212</v>
      </c>
      <c r="D17335" s="69" t="s">
        <v>1937</v>
      </c>
      <c r="E17335" s="69" t="s">
        <v>3048</v>
      </c>
      <c r="F17335" s="69">
        <v>2336</v>
      </c>
      <c r="G17335" s="69" t="s">
        <v>2440</v>
      </c>
    </row>
    <row r="17336" spans="1:7" ht="14.4">
      <c r="A17336" s="27" t="str">
        <f>VLOOKUP(C17336,'user list'!A:B,2,0)</f>
        <v>Admin</v>
      </c>
      <c r="B17336" s="172">
        <v>45824.425196759257</v>
      </c>
      <c r="C17336" s="69" t="s">
        <v>186</v>
      </c>
      <c r="D17336" s="69" t="s">
        <v>1937</v>
      </c>
      <c r="E17336" s="69" t="s">
        <v>3048</v>
      </c>
      <c r="F17336" s="69">
        <v>2336</v>
      </c>
      <c r="G17336" s="69" t="s">
        <v>1948</v>
      </c>
    </row>
    <row r="17337" spans="1:7" ht="14.4">
      <c r="A17337" s="27" t="str">
        <f>VLOOKUP(C17337,'user list'!A:B,2,0)</f>
        <v>Admin</v>
      </c>
      <c r="B17337" s="172">
        <v>45824.425196759257</v>
      </c>
      <c r="C17337" s="69" t="s">
        <v>186</v>
      </c>
      <c r="D17337" s="69" t="s">
        <v>1937</v>
      </c>
      <c r="E17337" s="69" t="s">
        <v>3048</v>
      </c>
      <c r="F17337" s="69">
        <v>2336</v>
      </c>
      <c r="G17337" s="69" t="s">
        <v>1948</v>
      </c>
    </row>
    <row r="17338" spans="1:7" ht="14.4">
      <c r="A17338" s="27" t="str">
        <f>VLOOKUP(C17338,'user list'!A:B,2,0)</f>
        <v>Admin</v>
      </c>
      <c r="B17338" s="172">
        <v>45824.425196759257</v>
      </c>
      <c r="C17338" s="69" t="s">
        <v>186</v>
      </c>
      <c r="D17338" s="69" t="s">
        <v>1937</v>
      </c>
      <c r="E17338" s="69" t="s">
        <v>3048</v>
      </c>
      <c r="F17338" s="69">
        <v>2336</v>
      </c>
      <c r="G17338" s="69" t="s">
        <v>1948</v>
      </c>
    </row>
    <row r="17339" spans="1:7" ht="14.4">
      <c r="A17339" s="27" t="str">
        <f>VLOOKUP(C17339,'user list'!A:B,2,0)</f>
        <v>Admin</v>
      </c>
      <c r="B17339" s="172">
        <v>45824.425196759257</v>
      </c>
      <c r="C17339" s="69" t="s">
        <v>186</v>
      </c>
      <c r="D17339" s="69" t="s">
        <v>1937</v>
      </c>
      <c r="E17339" s="69" t="s">
        <v>3048</v>
      </c>
      <c r="F17339" s="69">
        <v>2336</v>
      </c>
      <c r="G17339" s="69" t="s">
        <v>1947</v>
      </c>
    </row>
    <row r="17340" spans="1:7" ht="14.4">
      <c r="A17340" s="27" t="str">
        <f>VLOOKUP(C17340,'user list'!A:B,2,0)</f>
        <v>BPLD</v>
      </c>
      <c r="B17340" s="172">
        <v>45824.425613425927</v>
      </c>
      <c r="C17340" s="69" t="s">
        <v>194</v>
      </c>
      <c r="D17340" s="69" t="s">
        <v>1937</v>
      </c>
      <c r="E17340" s="69" t="s">
        <v>2534</v>
      </c>
      <c r="F17340" s="69">
        <v>1881</v>
      </c>
      <c r="G17340" s="69" t="s">
        <v>1947</v>
      </c>
    </row>
    <row r="17341" spans="1:7" ht="14.4">
      <c r="A17341" s="27" t="str">
        <f>VLOOKUP(C17341,'user list'!A:B,2,0)</f>
        <v>BPLD</v>
      </c>
      <c r="B17341" s="172">
        <v>45824.425613425927</v>
      </c>
      <c r="C17341" s="69" t="s">
        <v>194</v>
      </c>
      <c r="D17341" s="69" t="s">
        <v>1937</v>
      </c>
      <c r="E17341" s="69" t="s">
        <v>2534</v>
      </c>
      <c r="F17341" s="69">
        <v>1881</v>
      </c>
      <c r="G17341" s="69" t="s">
        <v>1948</v>
      </c>
    </row>
    <row r="17342" spans="1:7" ht="14.4">
      <c r="A17342" s="27" t="str">
        <f>VLOOKUP(C17342,'user list'!A:B,2,0)</f>
        <v>BPLD</v>
      </c>
      <c r="B17342" s="172">
        <v>45824.425613425927</v>
      </c>
      <c r="C17342" s="69" t="s">
        <v>194</v>
      </c>
      <c r="D17342" s="69" t="s">
        <v>1937</v>
      </c>
      <c r="E17342" s="69" t="s">
        <v>2534</v>
      </c>
      <c r="F17342" s="69">
        <v>1881</v>
      </c>
      <c r="G17342" s="69" t="s">
        <v>1939</v>
      </c>
    </row>
    <row r="17343" spans="1:7" ht="14.4">
      <c r="A17343" s="27" t="str">
        <f>VLOOKUP(C17343,'user list'!A:B,2,0)</f>
        <v>Admin</v>
      </c>
      <c r="B17343" s="172">
        <v>45824.425625000003</v>
      </c>
      <c r="C17343" s="69" t="s">
        <v>186</v>
      </c>
      <c r="D17343" s="69" t="s">
        <v>1937</v>
      </c>
      <c r="E17343" s="69" t="s">
        <v>2534</v>
      </c>
      <c r="F17343" s="69">
        <v>1881</v>
      </c>
      <c r="G17343" s="69" t="s">
        <v>1948</v>
      </c>
    </row>
    <row r="17344" spans="1:7" ht="14.4">
      <c r="A17344" s="27" t="str">
        <f>VLOOKUP(C17344,'user list'!A:B,2,0)</f>
        <v>CTO</v>
      </c>
      <c r="B17344" s="172">
        <v>45824.426087962966</v>
      </c>
      <c r="C17344" s="69" t="s">
        <v>207</v>
      </c>
      <c r="D17344" s="69" t="s">
        <v>1937</v>
      </c>
      <c r="E17344" s="69" t="s">
        <v>2578</v>
      </c>
      <c r="F17344" s="69">
        <v>1949</v>
      </c>
      <c r="G17344" s="69" t="s">
        <v>1939</v>
      </c>
    </row>
    <row r="17345" spans="1:7" ht="14.4">
      <c r="A17345" s="27" t="str">
        <f>VLOOKUP(C17345,'user list'!A:B,2,0)</f>
        <v>Admin</v>
      </c>
      <c r="B17345" s="172">
        <v>45824.426574074074</v>
      </c>
      <c r="C17345" s="69" t="s">
        <v>186</v>
      </c>
      <c r="D17345" s="69" t="s">
        <v>1937</v>
      </c>
      <c r="E17345" s="69" t="s">
        <v>2048</v>
      </c>
      <c r="F17345" s="69">
        <v>2284</v>
      </c>
      <c r="G17345" s="69" t="s">
        <v>1939</v>
      </c>
    </row>
    <row r="17346" spans="1:7" ht="14.4">
      <c r="A17346" s="27" t="str">
        <f>VLOOKUP(C17346,'user list'!A:B,2,0)</f>
        <v>ITDD</v>
      </c>
      <c r="B17346" s="172">
        <v>45824.426898148151</v>
      </c>
      <c r="C17346" s="69" t="s">
        <v>219</v>
      </c>
      <c r="D17346" s="69" t="s">
        <v>1937</v>
      </c>
      <c r="E17346" s="69" t="s">
        <v>2769</v>
      </c>
      <c r="F17346" s="69">
        <v>2217</v>
      </c>
      <c r="G17346" s="69" t="s">
        <v>1949</v>
      </c>
    </row>
    <row r="17347" spans="1:7" ht="14.4">
      <c r="A17347" s="27" t="str">
        <f>VLOOKUP(C17347,'user list'!A:B,2,0)</f>
        <v>Admin</v>
      </c>
      <c r="B17347" s="172">
        <v>45824.427222222221</v>
      </c>
      <c r="C17347" s="69" t="s">
        <v>186</v>
      </c>
      <c r="D17347" s="69" t="s">
        <v>1937</v>
      </c>
      <c r="E17347" s="69" t="s">
        <v>2039</v>
      </c>
      <c r="F17347" s="69">
        <v>2275</v>
      </c>
      <c r="G17347" s="69" t="s">
        <v>1939</v>
      </c>
    </row>
    <row r="17348" spans="1:7" ht="14.4">
      <c r="A17348" s="27" t="str">
        <f>VLOOKUP(C17348,'user list'!A:B,2,0)</f>
        <v>Admin</v>
      </c>
      <c r="B17348" s="172">
        <v>45824.427476851852</v>
      </c>
      <c r="C17348" s="69" t="s">
        <v>186</v>
      </c>
      <c r="D17348" s="69" t="s">
        <v>1937</v>
      </c>
      <c r="E17348" s="69" t="s">
        <v>2039</v>
      </c>
      <c r="F17348" s="69">
        <v>2275</v>
      </c>
      <c r="G17348" s="69" t="s">
        <v>1939</v>
      </c>
    </row>
    <row r="17349" spans="1:7" ht="14.4">
      <c r="A17349" s="27" t="str">
        <f>VLOOKUP(C17349,'user list'!A:B,2,0)</f>
        <v>CHD</v>
      </c>
      <c r="B17349" s="172">
        <v>45824.428229166668</v>
      </c>
      <c r="C17349" s="69" t="s">
        <v>203</v>
      </c>
      <c r="D17349" s="69" t="s">
        <v>1937</v>
      </c>
      <c r="E17349" s="69" t="s">
        <v>2784</v>
      </c>
      <c r="F17349" s="69">
        <v>2236</v>
      </c>
      <c r="G17349" s="69" t="s">
        <v>1949</v>
      </c>
    </row>
    <row r="17350" spans="1:7" ht="14.4">
      <c r="A17350" s="27" t="str">
        <f>VLOOKUP(C17350,'user list'!A:B,2,0)</f>
        <v>SPORTS</v>
      </c>
      <c r="B17350" s="172">
        <v>45824.428449074076</v>
      </c>
      <c r="C17350" s="69" t="s">
        <v>272</v>
      </c>
      <c r="D17350" s="69" t="s">
        <v>1937</v>
      </c>
      <c r="E17350" s="69" t="s">
        <v>2784</v>
      </c>
      <c r="F17350" s="69">
        <v>2236</v>
      </c>
      <c r="G17350" s="69" t="s">
        <v>1939</v>
      </c>
    </row>
    <row r="17351" spans="1:7" ht="14.4">
      <c r="A17351" s="27" t="str">
        <f>VLOOKUP(C17351,'user list'!A:B,2,0)</f>
        <v>CTO</v>
      </c>
      <c r="B17351" s="172">
        <v>45824.42863425926</v>
      </c>
      <c r="C17351" s="69" t="s">
        <v>207</v>
      </c>
      <c r="D17351" s="69" t="s">
        <v>1937</v>
      </c>
      <c r="E17351" s="69" t="s">
        <v>2811</v>
      </c>
      <c r="F17351" s="69">
        <v>2337</v>
      </c>
      <c r="G17351" s="69" t="s">
        <v>2440</v>
      </c>
    </row>
    <row r="17352" spans="1:7" ht="14.4">
      <c r="A17352" s="27" t="str">
        <f>VLOOKUP(C17352,'user list'!A:B,2,0)</f>
        <v>Admin</v>
      </c>
      <c r="B17352" s="172">
        <v>45824.42864583333</v>
      </c>
      <c r="C17352" s="69" t="s">
        <v>186</v>
      </c>
      <c r="D17352" s="69" t="s">
        <v>1937</v>
      </c>
      <c r="E17352" s="69" t="s">
        <v>2811</v>
      </c>
      <c r="F17352" s="69">
        <v>2337</v>
      </c>
      <c r="G17352" s="69" t="s">
        <v>1948</v>
      </c>
    </row>
    <row r="17353" spans="1:7" ht="14.4">
      <c r="A17353" s="27" t="str">
        <f>VLOOKUP(C17353,'user list'!A:B,2,0)</f>
        <v>Admin</v>
      </c>
      <c r="B17353" s="172">
        <v>45824.42864583333</v>
      </c>
      <c r="C17353" s="69" t="s">
        <v>186</v>
      </c>
      <c r="D17353" s="69" t="s">
        <v>1937</v>
      </c>
      <c r="E17353" s="69" t="s">
        <v>2811</v>
      </c>
      <c r="F17353" s="69">
        <v>2337</v>
      </c>
      <c r="G17353" s="69" t="s">
        <v>1948</v>
      </c>
    </row>
    <row r="17354" spans="1:7" ht="14.4">
      <c r="A17354" s="27" t="str">
        <f>VLOOKUP(C17354,'user list'!A:B,2,0)</f>
        <v>Admin</v>
      </c>
      <c r="B17354" s="172">
        <v>45824.42864583333</v>
      </c>
      <c r="C17354" s="69" t="s">
        <v>186</v>
      </c>
      <c r="D17354" s="69" t="s">
        <v>1937</v>
      </c>
      <c r="E17354" s="69" t="s">
        <v>2811</v>
      </c>
      <c r="F17354" s="69">
        <v>2337</v>
      </c>
      <c r="G17354" s="69" t="s">
        <v>1948</v>
      </c>
    </row>
    <row r="17355" spans="1:7" ht="14.4">
      <c r="A17355" s="27" t="str">
        <f>VLOOKUP(C17355,'user list'!A:B,2,0)</f>
        <v>Admin</v>
      </c>
      <c r="B17355" s="172">
        <v>45824.42864583333</v>
      </c>
      <c r="C17355" s="69" t="s">
        <v>186</v>
      </c>
      <c r="D17355" s="69" t="s">
        <v>1937</v>
      </c>
      <c r="E17355" s="69" t="s">
        <v>2811</v>
      </c>
      <c r="F17355" s="69">
        <v>2337</v>
      </c>
      <c r="G17355" s="69" t="s">
        <v>1947</v>
      </c>
    </row>
    <row r="17356" spans="1:7" ht="14.4">
      <c r="A17356" s="27" t="str">
        <f>VLOOKUP(C17356,'user list'!A:B,2,0)</f>
        <v>CTO</v>
      </c>
      <c r="B17356" s="172">
        <v>45824.428784722222</v>
      </c>
      <c r="C17356" s="69" t="s">
        <v>207</v>
      </c>
      <c r="D17356" s="69" t="s">
        <v>1937</v>
      </c>
      <c r="E17356" s="69">
        <v>2276</v>
      </c>
      <c r="F17356" s="69">
        <v>2276</v>
      </c>
      <c r="G17356" s="69" t="s">
        <v>1939</v>
      </c>
    </row>
    <row r="17357" spans="1:7" ht="14.4">
      <c r="A17357" s="27" t="str">
        <f>VLOOKUP(C17357,'user list'!A:B,2,0)</f>
        <v>CTO</v>
      </c>
      <c r="B17357" s="172">
        <v>45824.428784722222</v>
      </c>
      <c r="C17357" s="69" t="s">
        <v>207</v>
      </c>
      <c r="D17357" s="69" t="s">
        <v>1937</v>
      </c>
      <c r="E17357" s="69">
        <v>2276</v>
      </c>
      <c r="F17357" s="69">
        <v>2276</v>
      </c>
      <c r="G17357" s="69" t="s">
        <v>1939</v>
      </c>
    </row>
    <row r="17358" spans="1:7" ht="14.4">
      <c r="A17358" s="27" t="str">
        <f>VLOOKUP(C17358,'user list'!A:B,2,0)</f>
        <v>CHD</v>
      </c>
      <c r="B17358" s="172">
        <v>45824.428969907407</v>
      </c>
      <c r="C17358" s="69" t="s">
        <v>203</v>
      </c>
      <c r="D17358" s="69" t="s">
        <v>1937</v>
      </c>
      <c r="E17358" s="69" t="s">
        <v>2784</v>
      </c>
      <c r="F17358" s="69">
        <v>2236</v>
      </c>
      <c r="G17358" s="69" t="s">
        <v>1947</v>
      </c>
    </row>
    <row r="17359" spans="1:7" ht="14.4">
      <c r="A17359" s="27" t="str">
        <f>VLOOKUP(C17359,'user list'!A:B,2,0)</f>
        <v>CHD</v>
      </c>
      <c r="B17359" s="172">
        <v>45824.428969907407</v>
      </c>
      <c r="C17359" s="69" t="s">
        <v>203</v>
      </c>
      <c r="D17359" s="69" t="s">
        <v>1937</v>
      </c>
      <c r="E17359" s="69" t="s">
        <v>2784</v>
      </c>
      <c r="F17359" s="69">
        <v>2236</v>
      </c>
      <c r="G17359" s="69" t="s">
        <v>1948</v>
      </c>
    </row>
    <row r="17360" spans="1:7" ht="14.4">
      <c r="A17360" s="27" t="str">
        <f>VLOOKUP(C17360,'user list'!A:B,2,0)</f>
        <v>CHD</v>
      </c>
      <c r="B17360" s="172">
        <v>45824.428969907407</v>
      </c>
      <c r="C17360" s="69" t="s">
        <v>203</v>
      </c>
      <c r="D17360" s="69" t="s">
        <v>1937</v>
      </c>
      <c r="E17360" s="69" t="s">
        <v>2784</v>
      </c>
      <c r="F17360" s="69">
        <v>2236</v>
      </c>
      <c r="G17360" s="69" t="s">
        <v>1939</v>
      </c>
    </row>
    <row r="17361" spans="1:7" ht="14.4">
      <c r="A17361" s="27" t="str">
        <f>VLOOKUP(C17361,'user list'!A:B,2,0)</f>
        <v>Admin</v>
      </c>
      <c r="B17361" s="172">
        <v>45824.428969907407</v>
      </c>
      <c r="C17361" s="69" t="s">
        <v>186</v>
      </c>
      <c r="D17361" s="69" t="s">
        <v>1937</v>
      </c>
      <c r="E17361" s="69" t="s">
        <v>2784</v>
      </c>
      <c r="F17361" s="69">
        <v>2236</v>
      </c>
      <c r="G17361" s="69" t="s">
        <v>1948</v>
      </c>
    </row>
    <row r="17362" spans="1:7" ht="14.4">
      <c r="A17362" s="27" t="str">
        <f>VLOOKUP(C17362,'user list'!A:B,2,0)</f>
        <v>CHD</v>
      </c>
      <c r="B17362" s="172">
        <v>45824.429050925923</v>
      </c>
      <c r="C17362" s="69" t="s">
        <v>203</v>
      </c>
      <c r="D17362" s="69" t="s">
        <v>1937</v>
      </c>
      <c r="E17362" s="69" t="s">
        <v>2808</v>
      </c>
      <c r="F17362" s="69">
        <v>2272</v>
      </c>
      <c r="G17362" s="69" t="s">
        <v>1939</v>
      </c>
    </row>
    <row r="17363" spans="1:7" ht="14.4">
      <c r="A17363" s="27" t="str">
        <f>VLOOKUP(C17363,'user list'!A:B,2,0)</f>
        <v>CTO</v>
      </c>
      <c r="B17363" s="172">
        <v>45824.429166666669</v>
      </c>
      <c r="C17363" s="69" t="s">
        <v>207</v>
      </c>
      <c r="D17363" s="69" t="s">
        <v>1937</v>
      </c>
      <c r="E17363" s="69">
        <v>2276</v>
      </c>
      <c r="F17363" s="69">
        <v>2276</v>
      </c>
      <c r="G17363" s="69" t="s">
        <v>1939</v>
      </c>
    </row>
    <row r="17364" spans="1:7" ht="14.4">
      <c r="A17364" s="27" t="str">
        <f>VLOOKUP(C17364,'user list'!A:B,2,0)</f>
        <v>CTO</v>
      </c>
      <c r="B17364" s="172">
        <v>45824.429166666669</v>
      </c>
      <c r="C17364" s="69" t="s">
        <v>207</v>
      </c>
      <c r="D17364" s="69" t="s">
        <v>1937</v>
      </c>
      <c r="E17364" s="69">
        <v>2276</v>
      </c>
      <c r="F17364" s="69">
        <v>2276</v>
      </c>
      <c r="G17364" s="69" t="s">
        <v>1939</v>
      </c>
    </row>
    <row r="17365" spans="1:7" ht="14.4">
      <c r="A17365" s="27" t="str">
        <f>VLOOKUP(C17365,'user list'!A:B,2,0)</f>
        <v>Admin</v>
      </c>
      <c r="B17365" s="172">
        <v>45824.429236111115</v>
      </c>
      <c r="C17365" s="69" t="s">
        <v>186</v>
      </c>
      <c r="D17365" s="69" t="s">
        <v>1937</v>
      </c>
      <c r="E17365" s="69" t="s">
        <v>2039</v>
      </c>
      <c r="F17365" s="69">
        <v>2275</v>
      </c>
      <c r="G17365" s="69" t="s">
        <v>1939</v>
      </c>
    </row>
    <row r="17366" spans="1:7" ht="14.4">
      <c r="A17366" s="27" t="str">
        <f>VLOOKUP(C17366,'user list'!A:B,2,0)</f>
        <v>DOE</v>
      </c>
      <c r="B17366" s="172">
        <v>45824.429328703707</v>
      </c>
      <c r="C17366" s="69" t="s">
        <v>212</v>
      </c>
      <c r="D17366" s="69" t="s">
        <v>1937</v>
      </c>
      <c r="E17366" s="69" t="s">
        <v>1974</v>
      </c>
      <c r="F17366" s="69">
        <v>2331</v>
      </c>
      <c r="G17366" s="69" t="s">
        <v>1939</v>
      </c>
    </row>
    <row r="17367" spans="1:7" ht="14.4">
      <c r="A17367" s="27" t="str">
        <f>VLOOKUP(C17367,'user list'!A:B,2,0)</f>
        <v>CTO</v>
      </c>
      <c r="B17367" s="172">
        <v>45824.429386574076</v>
      </c>
      <c r="C17367" s="69" t="s">
        <v>207</v>
      </c>
      <c r="D17367" s="69" t="s">
        <v>1937</v>
      </c>
      <c r="E17367" s="69" t="s">
        <v>2578</v>
      </c>
      <c r="F17367" s="69">
        <v>1949</v>
      </c>
      <c r="G17367" s="69" t="s">
        <v>1939</v>
      </c>
    </row>
    <row r="17368" spans="1:7" ht="14.4">
      <c r="A17368" s="27" t="str">
        <f>VLOOKUP(C17368,'user list'!A:B,2,0)</f>
        <v>Admin</v>
      </c>
      <c r="B17368" s="172">
        <v>45824.429409722223</v>
      </c>
      <c r="C17368" s="69" t="s">
        <v>186</v>
      </c>
      <c r="D17368" s="69" t="s">
        <v>1937</v>
      </c>
      <c r="E17368" s="69" t="s">
        <v>2039</v>
      </c>
      <c r="F17368" s="69">
        <v>2275</v>
      </c>
      <c r="G17368" s="69" t="s">
        <v>1939</v>
      </c>
    </row>
    <row r="17369" spans="1:7" ht="14.4">
      <c r="A17369" s="27" t="str">
        <f>VLOOKUP(C17369,'user list'!A:B,2,0)</f>
        <v>CTO</v>
      </c>
      <c r="B17369" s="172">
        <v>45824.429537037038</v>
      </c>
      <c r="C17369" s="69" t="s">
        <v>207</v>
      </c>
      <c r="D17369" s="69" t="s">
        <v>1937</v>
      </c>
      <c r="E17369" s="69">
        <v>2276</v>
      </c>
      <c r="F17369" s="69">
        <v>2276</v>
      </c>
      <c r="G17369" s="69" t="s">
        <v>1939</v>
      </c>
    </row>
    <row r="17370" spans="1:7" ht="14.4">
      <c r="A17370" s="27" t="str">
        <f>VLOOKUP(C17370,'user list'!A:B,2,0)</f>
        <v>CTO</v>
      </c>
      <c r="B17370" s="172">
        <v>45824.429537037038</v>
      </c>
      <c r="C17370" s="69" t="s">
        <v>207</v>
      </c>
      <c r="D17370" s="69" t="s">
        <v>1937</v>
      </c>
      <c r="E17370" s="69">
        <v>2276</v>
      </c>
      <c r="F17370" s="69">
        <v>2276</v>
      </c>
      <c r="G17370" s="69" t="s">
        <v>1939</v>
      </c>
    </row>
    <row r="17371" spans="1:7" ht="14.4">
      <c r="A17371" s="27" t="str">
        <f>VLOOKUP(C17371,'user list'!A:B,2,0)</f>
        <v>CTO</v>
      </c>
      <c r="B17371" s="172">
        <v>45824.429537037038</v>
      </c>
      <c r="C17371" s="69" t="s">
        <v>207</v>
      </c>
      <c r="D17371" s="69" t="s">
        <v>1937</v>
      </c>
      <c r="E17371" s="69">
        <v>2276</v>
      </c>
      <c r="F17371" s="69">
        <v>2276</v>
      </c>
      <c r="G17371" s="69" t="s">
        <v>1939</v>
      </c>
    </row>
    <row r="17372" spans="1:7" ht="14.4">
      <c r="A17372" s="27" t="str">
        <f>VLOOKUP(C17372,'user list'!A:B,2,0)</f>
        <v>ADAAC</v>
      </c>
      <c r="B17372" s="172">
        <v>45824.43005787037</v>
      </c>
      <c r="C17372" s="69" t="s">
        <v>190</v>
      </c>
      <c r="D17372" s="69" t="s">
        <v>1937</v>
      </c>
      <c r="E17372" s="69" t="s">
        <v>3049</v>
      </c>
      <c r="F17372" s="69">
        <v>2338</v>
      </c>
      <c r="G17372" s="69" t="s">
        <v>2440</v>
      </c>
    </row>
    <row r="17373" spans="1:7" ht="14.4">
      <c r="A17373" s="27" t="str">
        <f>VLOOKUP(C17373,'user list'!A:B,2,0)</f>
        <v>Admin</v>
      </c>
      <c r="B17373" s="172">
        <v>45824.43005787037</v>
      </c>
      <c r="C17373" s="69" t="s">
        <v>186</v>
      </c>
      <c r="D17373" s="69" t="s">
        <v>1937</v>
      </c>
      <c r="E17373" s="69" t="s">
        <v>3049</v>
      </c>
      <c r="F17373" s="69">
        <v>2338</v>
      </c>
      <c r="G17373" s="69" t="s">
        <v>1948</v>
      </c>
    </row>
    <row r="17374" spans="1:7" ht="14.4">
      <c r="A17374" s="27" t="str">
        <f>VLOOKUP(C17374,'user list'!A:B,2,0)</f>
        <v>Admin</v>
      </c>
      <c r="B17374" s="172">
        <v>45824.43005787037</v>
      </c>
      <c r="C17374" s="69" t="s">
        <v>186</v>
      </c>
      <c r="D17374" s="69" t="s">
        <v>1937</v>
      </c>
      <c r="E17374" s="69" t="s">
        <v>3049</v>
      </c>
      <c r="F17374" s="69">
        <v>2338</v>
      </c>
      <c r="G17374" s="69" t="s">
        <v>1948</v>
      </c>
    </row>
    <row r="17375" spans="1:7" ht="14.4">
      <c r="A17375" s="27" t="str">
        <f>VLOOKUP(C17375,'user list'!A:B,2,0)</f>
        <v>Admin</v>
      </c>
      <c r="B17375" s="172">
        <v>45824.43005787037</v>
      </c>
      <c r="C17375" s="69" t="s">
        <v>186</v>
      </c>
      <c r="D17375" s="69" t="s">
        <v>1937</v>
      </c>
      <c r="E17375" s="69" t="s">
        <v>3049</v>
      </c>
      <c r="F17375" s="69">
        <v>2338</v>
      </c>
      <c r="G17375" s="69" t="s">
        <v>1948</v>
      </c>
    </row>
    <row r="17376" spans="1:7" ht="14.4">
      <c r="A17376" s="27" t="str">
        <f>VLOOKUP(C17376,'user list'!A:B,2,0)</f>
        <v>Admin</v>
      </c>
      <c r="B17376" s="172">
        <v>45824.43005787037</v>
      </c>
      <c r="C17376" s="69" t="s">
        <v>186</v>
      </c>
      <c r="D17376" s="69" t="s">
        <v>1937</v>
      </c>
      <c r="E17376" s="69" t="s">
        <v>3049</v>
      </c>
      <c r="F17376" s="69">
        <v>2338</v>
      </c>
      <c r="G17376" s="69" t="s">
        <v>1947</v>
      </c>
    </row>
    <row r="17377" spans="1:7" ht="14.4">
      <c r="A17377" s="27" t="str">
        <f>VLOOKUP(C17377,'user list'!A:B,2,0)</f>
        <v>Admin</v>
      </c>
      <c r="B17377" s="172">
        <v>45824.430162037039</v>
      </c>
      <c r="C17377" s="69" t="s">
        <v>186</v>
      </c>
      <c r="D17377" s="69" t="s">
        <v>1937</v>
      </c>
      <c r="E17377" s="69" t="s">
        <v>2001</v>
      </c>
      <c r="F17377" s="69">
        <v>1772</v>
      </c>
      <c r="G17377" s="69" t="s">
        <v>1939</v>
      </c>
    </row>
    <row r="17378" spans="1:7" ht="14.4">
      <c r="A17378" s="27" t="str">
        <f>VLOOKUP(C17378,'user list'!A:B,2,0)</f>
        <v>CTO</v>
      </c>
      <c r="B17378" s="172">
        <v>45824.430474537039</v>
      </c>
      <c r="C17378" s="69" t="s">
        <v>207</v>
      </c>
      <c r="D17378" s="69" t="s">
        <v>1937</v>
      </c>
      <c r="E17378" s="69" t="s">
        <v>2578</v>
      </c>
      <c r="F17378" s="69">
        <v>1949</v>
      </c>
      <c r="G17378" s="69" t="s">
        <v>1939</v>
      </c>
    </row>
    <row r="17379" spans="1:7" ht="14.4">
      <c r="A17379" s="27" t="str">
        <f>VLOOKUP(C17379,'user list'!A:B,2,0)</f>
        <v>CTO</v>
      </c>
      <c r="B17379" s="172">
        <v>45824.430555555555</v>
      </c>
      <c r="C17379" s="69" t="s">
        <v>207</v>
      </c>
      <c r="D17379" s="69" t="s">
        <v>1937</v>
      </c>
      <c r="E17379" s="69">
        <v>2276</v>
      </c>
      <c r="F17379" s="69">
        <v>2276</v>
      </c>
      <c r="G17379" s="69" t="s">
        <v>1939</v>
      </c>
    </row>
    <row r="17380" spans="1:7" ht="14.4">
      <c r="A17380" s="27" t="str">
        <f>VLOOKUP(C17380,'user list'!A:B,2,0)</f>
        <v>CTO</v>
      </c>
      <c r="B17380" s="172">
        <v>45824.430717592593</v>
      </c>
      <c r="C17380" s="69" t="s">
        <v>207</v>
      </c>
      <c r="D17380" s="69" t="s">
        <v>1937</v>
      </c>
      <c r="E17380" s="69">
        <v>2276</v>
      </c>
      <c r="F17380" s="69">
        <v>2276</v>
      </c>
      <c r="G17380" s="69" t="s">
        <v>1939</v>
      </c>
    </row>
    <row r="17381" spans="1:7" ht="14.4">
      <c r="A17381" s="27" t="str">
        <f>VLOOKUP(C17381,'user list'!A:B,2,0)</f>
        <v>CTO</v>
      </c>
      <c r="B17381" s="172">
        <v>45824.43072916667</v>
      </c>
      <c r="C17381" s="69" t="s">
        <v>207</v>
      </c>
      <c r="D17381" s="69" t="s">
        <v>1937</v>
      </c>
      <c r="E17381" s="69">
        <v>2276</v>
      </c>
      <c r="F17381" s="69">
        <v>2276</v>
      </c>
      <c r="G17381" s="69" t="s">
        <v>1939</v>
      </c>
    </row>
    <row r="17382" spans="1:7" ht="14.4">
      <c r="A17382" s="27" t="str">
        <f>VLOOKUP(C17382,'user list'!A:B,2,0)</f>
        <v>CTO</v>
      </c>
      <c r="B17382" s="172">
        <v>45824.43072916667</v>
      </c>
      <c r="C17382" s="69" t="s">
        <v>207</v>
      </c>
      <c r="D17382" s="69" t="s">
        <v>1937</v>
      </c>
      <c r="E17382" s="69">
        <v>2276</v>
      </c>
      <c r="F17382" s="69">
        <v>2276</v>
      </c>
      <c r="G17382" s="69" t="s">
        <v>1939</v>
      </c>
    </row>
    <row r="17383" spans="1:7" ht="14.4">
      <c r="A17383" s="27" t="str">
        <f>VLOOKUP(C17383,'user list'!A:B,2,0)</f>
        <v>CTO</v>
      </c>
      <c r="B17383" s="172">
        <v>45824.430810185186</v>
      </c>
      <c r="C17383" s="69" t="s">
        <v>207</v>
      </c>
      <c r="D17383" s="69" t="s">
        <v>1937</v>
      </c>
      <c r="E17383" s="69">
        <v>2276</v>
      </c>
      <c r="F17383" s="69">
        <v>2276</v>
      </c>
      <c r="G17383" s="69" t="s">
        <v>1939</v>
      </c>
    </row>
    <row r="17384" spans="1:7" ht="14.4">
      <c r="A17384" s="27" t="str">
        <f>VLOOKUP(C17384,'user list'!A:B,2,0)</f>
        <v>CTO</v>
      </c>
      <c r="B17384" s="172">
        <v>45824.430810185186</v>
      </c>
      <c r="C17384" s="69" t="s">
        <v>207</v>
      </c>
      <c r="D17384" s="69" t="s">
        <v>1937</v>
      </c>
      <c r="E17384" s="69">
        <v>2276</v>
      </c>
      <c r="F17384" s="69">
        <v>2276</v>
      </c>
      <c r="G17384" s="69" t="s">
        <v>1939</v>
      </c>
    </row>
    <row r="17385" spans="1:7" ht="14.4">
      <c r="A17385" s="27" t="str">
        <f>VLOOKUP(C17385,'user list'!A:B,2,0)</f>
        <v>CTO</v>
      </c>
      <c r="B17385" s="172">
        <v>45824.432685185187</v>
      </c>
      <c r="C17385" s="69" t="s">
        <v>207</v>
      </c>
      <c r="D17385" s="69" t="s">
        <v>1937</v>
      </c>
      <c r="E17385" s="69" t="s">
        <v>2811</v>
      </c>
      <c r="F17385" s="69">
        <v>2337</v>
      </c>
      <c r="G17385" s="69" t="s">
        <v>1939</v>
      </c>
    </row>
    <row r="17386" spans="1:7" ht="14.4">
      <c r="A17386" s="27" t="str">
        <f>VLOOKUP(C17386,'user list'!A:B,2,0)</f>
        <v>CTO</v>
      </c>
      <c r="B17386" s="172">
        <v>45824.43273148148</v>
      </c>
      <c r="C17386" s="69" t="s">
        <v>207</v>
      </c>
      <c r="D17386" s="69" t="s">
        <v>1937</v>
      </c>
      <c r="E17386" s="69" t="s">
        <v>2811</v>
      </c>
      <c r="F17386" s="69">
        <v>2279</v>
      </c>
      <c r="G17386" s="69" t="s">
        <v>1939</v>
      </c>
    </row>
    <row r="17387" spans="1:7" ht="14.4">
      <c r="A17387" s="27" t="str">
        <f>VLOOKUP(C17387,'user list'!A:B,2,0)</f>
        <v>DOE</v>
      </c>
      <c r="B17387" s="172">
        <v>45824.432951388888</v>
      </c>
      <c r="C17387" s="69" t="s">
        <v>212</v>
      </c>
      <c r="D17387" s="69" t="s">
        <v>1937</v>
      </c>
      <c r="E17387" s="69" t="s">
        <v>1974</v>
      </c>
      <c r="F17387" s="69">
        <v>2218</v>
      </c>
      <c r="G17387" s="69" t="s">
        <v>1939</v>
      </c>
    </row>
    <row r="17388" spans="1:7" ht="14.4">
      <c r="A17388" s="27" t="str">
        <f>VLOOKUP(C17388,'user list'!A:B,2,0)</f>
        <v>CTO</v>
      </c>
      <c r="B17388" s="172">
        <v>45824.432962962965</v>
      </c>
      <c r="C17388" s="69" t="s">
        <v>207</v>
      </c>
      <c r="D17388" s="69" t="s">
        <v>1937</v>
      </c>
      <c r="E17388" s="69">
        <v>2276</v>
      </c>
      <c r="F17388" s="69">
        <v>2276</v>
      </c>
      <c r="G17388" s="69" t="s">
        <v>1939</v>
      </c>
    </row>
    <row r="17389" spans="1:7" ht="14.4">
      <c r="A17389" s="27" t="str">
        <f>VLOOKUP(C17389,'user list'!A:B,2,0)</f>
        <v>CTO</v>
      </c>
      <c r="B17389" s="172">
        <v>45824.432962962965</v>
      </c>
      <c r="C17389" s="69" t="s">
        <v>207</v>
      </c>
      <c r="D17389" s="69" t="s">
        <v>1937</v>
      </c>
      <c r="E17389" s="69">
        <v>2276</v>
      </c>
      <c r="F17389" s="69">
        <v>2276</v>
      </c>
      <c r="G17389" s="69" t="s">
        <v>1939</v>
      </c>
    </row>
    <row r="17390" spans="1:7" ht="14.4">
      <c r="A17390" s="27" t="str">
        <f>VLOOKUP(C17390,'user list'!A:B,2,0)</f>
        <v>DOE</v>
      </c>
      <c r="B17390" s="172">
        <v>45824.433298611111</v>
      </c>
      <c r="C17390" s="69" t="s">
        <v>212</v>
      </c>
      <c r="D17390" s="69" t="s">
        <v>1937</v>
      </c>
      <c r="E17390" s="69" t="s">
        <v>1974</v>
      </c>
      <c r="F17390" s="69">
        <v>2218</v>
      </c>
      <c r="G17390" s="69" t="s">
        <v>1939</v>
      </c>
    </row>
    <row r="17391" spans="1:7" ht="14.4">
      <c r="A17391" s="27" t="str">
        <f>VLOOKUP(C17391,'user list'!A:B,2,0)</f>
        <v>CTO</v>
      </c>
      <c r="B17391" s="172">
        <v>45824.434675925928</v>
      </c>
      <c r="C17391" s="69" t="s">
        <v>207</v>
      </c>
      <c r="D17391" s="69" t="s">
        <v>1937</v>
      </c>
      <c r="E17391" s="69">
        <v>2276</v>
      </c>
      <c r="F17391" s="69">
        <v>2276</v>
      </c>
      <c r="G17391" s="69" t="s">
        <v>1939</v>
      </c>
    </row>
    <row r="17392" spans="1:7" ht="14.4">
      <c r="A17392" s="27" t="str">
        <f>VLOOKUP(C17392,'user list'!A:B,2,0)</f>
        <v>CTO</v>
      </c>
      <c r="B17392" s="172">
        <v>45824.434675925928</v>
      </c>
      <c r="C17392" s="69" t="s">
        <v>207</v>
      </c>
      <c r="D17392" s="69" t="s">
        <v>1937</v>
      </c>
      <c r="E17392" s="69">
        <v>2276</v>
      </c>
      <c r="F17392" s="69">
        <v>2276</v>
      </c>
      <c r="G17392" s="69" t="s">
        <v>1939</v>
      </c>
    </row>
    <row r="17393" spans="1:7" ht="14.4">
      <c r="A17393" s="27" t="str">
        <f>VLOOKUP(C17393,'user list'!A:B,2,0)</f>
        <v>CTO</v>
      </c>
      <c r="B17393" s="172">
        <v>45824.434791666667</v>
      </c>
      <c r="C17393" s="69" t="s">
        <v>207</v>
      </c>
      <c r="D17393" s="69" t="s">
        <v>1937</v>
      </c>
      <c r="E17393" s="69">
        <v>2276</v>
      </c>
      <c r="F17393" s="69">
        <v>2276</v>
      </c>
      <c r="G17393" s="69" t="s">
        <v>1939</v>
      </c>
    </row>
    <row r="17394" spans="1:7" ht="14.4">
      <c r="A17394" s="27" t="str">
        <f>VLOOKUP(C17394,'user list'!A:B,2,0)</f>
        <v>CTO</v>
      </c>
      <c r="B17394" s="172">
        <v>45824.43482638889</v>
      </c>
      <c r="C17394" s="69" t="s">
        <v>207</v>
      </c>
      <c r="D17394" s="69" t="s">
        <v>1937</v>
      </c>
      <c r="E17394" s="69">
        <v>2276</v>
      </c>
      <c r="F17394" s="69">
        <v>2276</v>
      </c>
      <c r="G17394" s="69" t="s">
        <v>1939</v>
      </c>
    </row>
    <row r="17395" spans="1:7" ht="14.4">
      <c r="A17395" s="27" t="str">
        <f>VLOOKUP(C17395,'user list'!A:B,2,0)</f>
        <v>CTO</v>
      </c>
      <c r="B17395" s="172">
        <v>45824.43482638889</v>
      </c>
      <c r="C17395" s="69" t="s">
        <v>207</v>
      </c>
      <c r="D17395" s="69" t="s">
        <v>1937</v>
      </c>
      <c r="E17395" s="69">
        <v>2276</v>
      </c>
      <c r="F17395" s="69">
        <v>2276</v>
      </c>
      <c r="G17395" s="69" t="s">
        <v>1939</v>
      </c>
    </row>
    <row r="17396" spans="1:7" ht="14.4">
      <c r="A17396" s="27" t="str">
        <f>VLOOKUP(C17396,'user list'!A:B,2,0)</f>
        <v>CTO</v>
      </c>
      <c r="B17396" s="172">
        <v>45824.435532407406</v>
      </c>
      <c r="C17396" s="69" t="s">
        <v>207</v>
      </c>
      <c r="D17396" s="69" t="s">
        <v>1937</v>
      </c>
      <c r="E17396" s="69">
        <v>2276</v>
      </c>
      <c r="F17396" s="69">
        <v>2276</v>
      </c>
      <c r="G17396" s="69" t="s">
        <v>1939</v>
      </c>
    </row>
    <row r="17397" spans="1:7" ht="14.4">
      <c r="A17397" s="27" t="str">
        <f>VLOOKUP(C17397,'user list'!A:B,2,0)</f>
        <v>CTO</v>
      </c>
      <c r="B17397" s="172">
        <v>45824.435532407406</v>
      </c>
      <c r="C17397" s="69" t="s">
        <v>207</v>
      </c>
      <c r="D17397" s="69" t="s">
        <v>1937</v>
      </c>
      <c r="E17397" s="69">
        <v>2276</v>
      </c>
      <c r="F17397" s="69">
        <v>2276</v>
      </c>
      <c r="G17397" s="69" t="s">
        <v>1939</v>
      </c>
    </row>
    <row r="17398" spans="1:7" ht="14.4">
      <c r="A17398" s="27" t="str">
        <f>VLOOKUP(C17398,'user list'!A:B,2,0)</f>
        <v>Admin</v>
      </c>
      <c r="B17398" s="172">
        <v>45824.435648148145</v>
      </c>
      <c r="C17398" s="69" t="s">
        <v>186</v>
      </c>
      <c r="D17398" s="69" t="s">
        <v>1937</v>
      </c>
      <c r="E17398" s="69" t="s">
        <v>2811</v>
      </c>
      <c r="F17398" s="69">
        <v>2337</v>
      </c>
      <c r="G17398" s="69" t="s">
        <v>1939</v>
      </c>
    </row>
    <row r="17399" spans="1:7" ht="14.4">
      <c r="A17399" s="27" t="str">
        <f>VLOOKUP(C17399,'user list'!A:B,2,0)</f>
        <v>Admin</v>
      </c>
      <c r="B17399" s="172">
        <v>45824.435706018521</v>
      </c>
      <c r="C17399" s="69" t="s">
        <v>186</v>
      </c>
      <c r="D17399" s="69" t="s">
        <v>1937</v>
      </c>
      <c r="E17399" s="69" t="s">
        <v>3049</v>
      </c>
      <c r="F17399" s="69">
        <v>2338</v>
      </c>
      <c r="G17399" s="69" t="s">
        <v>1939</v>
      </c>
    </row>
    <row r="17400" spans="1:7" ht="14.4">
      <c r="A17400" s="27" t="str">
        <f>VLOOKUP(C17400,'user list'!A:B,2,0)</f>
        <v>Admin</v>
      </c>
      <c r="B17400" s="172">
        <v>45824.435937499999</v>
      </c>
      <c r="C17400" s="69" t="s">
        <v>186</v>
      </c>
      <c r="D17400" s="69" t="s">
        <v>1937</v>
      </c>
      <c r="E17400" s="69" t="s">
        <v>3048</v>
      </c>
      <c r="F17400" s="69">
        <v>2336</v>
      </c>
      <c r="G17400" s="69" t="s">
        <v>1939</v>
      </c>
    </row>
    <row r="17401" spans="1:7" ht="14.4">
      <c r="A17401" s="27" t="str">
        <f>VLOOKUP(C17401,'user list'!A:B,2,0)</f>
        <v>CTO</v>
      </c>
      <c r="B17401" s="172">
        <v>45824.437384259261</v>
      </c>
      <c r="C17401" s="69" t="s">
        <v>207</v>
      </c>
      <c r="D17401" s="69" t="s">
        <v>1937</v>
      </c>
      <c r="E17401" s="69">
        <v>2276</v>
      </c>
      <c r="F17401" s="69">
        <v>2276</v>
      </c>
      <c r="G17401" s="69" t="s">
        <v>1939</v>
      </c>
    </row>
    <row r="17402" spans="1:7" ht="14.4">
      <c r="A17402" s="27" t="str">
        <f>VLOOKUP(C17402,'user list'!A:B,2,0)</f>
        <v>CTO</v>
      </c>
      <c r="B17402" s="172">
        <v>45824.437384259261</v>
      </c>
      <c r="C17402" s="69" t="s">
        <v>207</v>
      </c>
      <c r="D17402" s="69" t="s">
        <v>1937</v>
      </c>
      <c r="E17402" s="69">
        <v>2276</v>
      </c>
      <c r="F17402" s="69">
        <v>2276</v>
      </c>
      <c r="G17402" s="69" t="s">
        <v>1939</v>
      </c>
    </row>
    <row r="17403" spans="1:7" ht="14.4">
      <c r="A17403" s="27" t="str">
        <f>VLOOKUP(C17403,'user list'!A:B,2,0)</f>
        <v>CTO</v>
      </c>
      <c r="B17403" s="172">
        <v>45824.437442129631</v>
      </c>
      <c r="C17403" s="69" t="s">
        <v>207</v>
      </c>
      <c r="D17403" s="69" t="s">
        <v>1937</v>
      </c>
      <c r="E17403" s="69" t="s">
        <v>2811</v>
      </c>
      <c r="F17403" s="69">
        <v>2279</v>
      </c>
      <c r="G17403" s="69" t="s">
        <v>1939</v>
      </c>
    </row>
    <row r="17404" spans="1:7" ht="14.4">
      <c r="A17404" s="27" t="str">
        <f>VLOOKUP(C17404,'user list'!A:B,2,0)</f>
        <v>CTO</v>
      </c>
      <c r="B17404" s="172">
        <v>45824.437488425923</v>
      </c>
      <c r="C17404" s="69" t="s">
        <v>207</v>
      </c>
      <c r="D17404" s="69" t="s">
        <v>1937</v>
      </c>
      <c r="E17404" s="69" t="s">
        <v>2001</v>
      </c>
      <c r="F17404" s="69">
        <v>2198</v>
      </c>
      <c r="G17404" s="69" t="s">
        <v>1939</v>
      </c>
    </row>
    <row r="17405" spans="1:7" ht="14.4">
      <c r="A17405" s="27" t="str">
        <f>VLOOKUP(C17405,'user list'!A:B,2,0)</f>
        <v>CTO</v>
      </c>
      <c r="B17405" s="172">
        <v>45824.4375</v>
      </c>
      <c r="C17405" s="69" t="s">
        <v>207</v>
      </c>
      <c r="D17405" s="69" t="s">
        <v>1937</v>
      </c>
      <c r="E17405" s="69" t="s">
        <v>2811</v>
      </c>
      <c r="F17405" s="69">
        <v>2337</v>
      </c>
      <c r="G17405" s="69" t="s">
        <v>1939</v>
      </c>
    </row>
    <row r="17406" spans="1:7" ht="14.4">
      <c r="A17406" s="27" t="str">
        <f>VLOOKUP(C17406,'user list'!A:B,2,0)</f>
        <v>DOE</v>
      </c>
      <c r="B17406" s="172">
        <v>45824.438287037039</v>
      </c>
      <c r="C17406" s="69" t="s">
        <v>212</v>
      </c>
      <c r="D17406" s="69" t="s">
        <v>1937</v>
      </c>
      <c r="E17406" s="69" t="s">
        <v>3048</v>
      </c>
      <c r="F17406" s="69">
        <v>2336</v>
      </c>
      <c r="G17406" s="69" t="s">
        <v>1939</v>
      </c>
    </row>
    <row r="17407" spans="1:7" ht="14.4">
      <c r="A17407" s="27" t="str">
        <f>VLOOKUP(C17407,'user list'!A:B,2,0)</f>
        <v>DOE</v>
      </c>
      <c r="B17407" s="172">
        <v>45824.438321759262</v>
      </c>
      <c r="C17407" s="69" t="s">
        <v>212</v>
      </c>
      <c r="D17407" s="69" t="s">
        <v>1937</v>
      </c>
      <c r="E17407" s="69" t="s">
        <v>3047</v>
      </c>
      <c r="F17407" s="69">
        <v>2335</v>
      </c>
      <c r="G17407" s="69" t="s">
        <v>1939</v>
      </c>
    </row>
    <row r="17408" spans="1:7" ht="14.4">
      <c r="A17408" s="27" t="str">
        <f>VLOOKUP(C17408,'user list'!A:B,2,0)</f>
        <v>DOE</v>
      </c>
      <c r="B17408" s="172">
        <v>45824.438356481478</v>
      </c>
      <c r="C17408" s="69" t="s">
        <v>212</v>
      </c>
      <c r="D17408" s="69" t="s">
        <v>1937</v>
      </c>
      <c r="E17408" s="69" t="s">
        <v>3045</v>
      </c>
      <c r="F17408" s="69">
        <v>2334</v>
      </c>
      <c r="G17408" s="69" t="s">
        <v>1939</v>
      </c>
    </row>
    <row r="17409" spans="1:7" ht="14.4">
      <c r="A17409" s="27" t="str">
        <f>VLOOKUP(C17409,'user list'!A:B,2,0)</f>
        <v>DOE</v>
      </c>
      <c r="B17409" s="172">
        <v>45824.438379629632</v>
      </c>
      <c r="C17409" s="69" t="s">
        <v>212</v>
      </c>
      <c r="D17409" s="69" t="s">
        <v>1937</v>
      </c>
      <c r="E17409" s="69" t="s">
        <v>3043</v>
      </c>
      <c r="F17409" s="69">
        <v>2330</v>
      </c>
      <c r="G17409" s="69" t="s">
        <v>1939</v>
      </c>
    </row>
    <row r="17410" spans="1:7" ht="14.4">
      <c r="A17410" s="27" t="str">
        <f>VLOOKUP(C17410,'user list'!A:B,2,0)</f>
        <v>DOE</v>
      </c>
      <c r="B17410" s="172">
        <v>45824.438425925924</v>
      </c>
      <c r="C17410" s="69" t="s">
        <v>212</v>
      </c>
      <c r="D17410" s="69" t="s">
        <v>1937</v>
      </c>
      <c r="E17410" s="69" t="s">
        <v>2836</v>
      </c>
      <c r="F17410" s="69">
        <v>2329</v>
      </c>
      <c r="G17410" s="69" t="s">
        <v>1939</v>
      </c>
    </row>
    <row r="17411" spans="1:7" ht="14.4">
      <c r="A17411" s="27" t="str">
        <f>VLOOKUP(C17411,'user list'!A:B,2,0)</f>
        <v>DOE</v>
      </c>
      <c r="B17411" s="172">
        <v>45824.438483796293</v>
      </c>
      <c r="C17411" s="69" t="s">
        <v>212</v>
      </c>
      <c r="D17411" s="69" t="s">
        <v>1937</v>
      </c>
      <c r="E17411" s="69" t="s">
        <v>2839</v>
      </c>
      <c r="F17411" s="69">
        <v>2319</v>
      </c>
      <c r="G17411" s="69" t="s">
        <v>1939</v>
      </c>
    </row>
    <row r="17412" spans="1:7" ht="14.4">
      <c r="A17412" s="27" t="str">
        <f>VLOOKUP(C17412,'user list'!A:B,2,0)</f>
        <v>DOE</v>
      </c>
      <c r="B17412" s="172">
        <v>45824.43854166667</v>
      </c>
      <c r="C17412" s="69" t="s">
        <v>212</v>
      </c>
      <c r="D17412" s="69" t="s">
        <v>1937</v>
      </c>
      <c r="E17412" s="69" t="s">
        <v>2838</v>
      </c>
      <c r="F17412" s="69">
        <v>2318</v>
      </c>
      <c r="G17412" s="69" t="s">
        <v>1939</v>
      </c>
    </row>
    <row r="17413" spans="1:7" ht="14.4">
      <c r="A17413" s="27" t="str">
        <f>VLOOKUP(C17413,'user list'!A:B,2,0)</f>
        <v>SBCDPO</v>
      </c>
      <c r="B17413" s="172">
        <v>45824.438819444447</v>
      </c>
      <c r="C17413" s="69" t="s">
        <v>271</v>
      </c>
      <c r="D17413" s="69" t="s">
        <v>1937</v>
      </c>
      <c r="E17413" s="69" t="s">
        <v>2534</v>
      </c>
      <c r="F17413" s="69">
        <v>1881</v>
      </c>
      <c r="G17413" s="69" t="s">
        <v>1939</v>
      </c>
    </row>
    <row r="17414" spans="1:7" ht="14.4">
      <c r="A17414" s="27" t="str">
        <f>VLOOKUP(C17414,'user list'!A:B,2,0)</f>
        <v>CTO</v>
      </c>
      <c r="B17414" s="172">
        <v>45824.439351851855</v>
      </c>
      <c r="C17414" s="69" t="s">
        <v>207</v>
      </c>
      <c r="D17414" s="69" t="s">
        <v>1937</v>
      </c>
      <c r="E17414" s="69">
        <v>2276</v>
      </c>
      <c r="F17414" s="69">
        <v>2276</v>
      </c>
      <c r="G17414" s="69" t="s">
        <v>1939</v>
      </c>
    </row>
    <row r="17415" spans="1:7" ht="14.4">
      <c r="A17415" s="27" t="str">
        <f>VLOOKUP(C17415,'user list'!A:B,2,0)</f>
        <v>CTO</v>
      </c>
      <c r="B17415" s="172">
        <v>45824.439363425925</v>
      </c>
      <c r="C17415" s="69" t="s">
        <v>207</v>
      </c>
      <c r="D17415" s="69" t="s">
        <v>1937</v>
      </c>
      <c r="E17415" s="69">
        <v>2276</v>
      </c>
      <c r="F17415" s="69">
        <v>2276</v>
      </c>
      <c r="G17415" s="69" t="s">
        <v>1939</v>
      </c>
    </row>
    <row r="17416" spans="1:7" ht="14.4">
      <c r="A17416" s="27" t="str">
        <f>VLOOKUP(C17416,'user list'!A:B,2,0)</f>
        <v>CTO</v>
      </c>
      <c r="B17416" s="172">
        <v>45824.439479166664</v>
      </c>
      <c r="C17416" s="69" t="s">
        <v>207</v>
      </c>
      <c r="D17416" s="69" t="s">
        <v>1937</v>
      </c>
      <c r="E17416" s="69">
        <v>2276</v>
      </c>
      <c r="F17416" s="69">
        <v>2276</v>
      </c>
      <c r="G17416" s="69" t="s">
        <v>1939</v>
      </c>
    </row>
    <row r="17417" spans="1:7" ht="14.4">
      <c r="A17417" s="27" t="str">
        <f>VLOOKUP(C17417,'user list'!A:B,2,0)</f>
        <v>CTO</v>
      </c>
      <c r="B17417" s="172">
        <v>45824.439479166664</v>
      </c>
      <c r="C17417" s="69" t="s">
        <v>207</v>
      </c>
      <c r="D17417" s="69" t="s">
        <v>1937</v>
      </c>
      <c r="E17417" s="69">
        <v>2276</v>
      </c>
      <c r="F17417" s="69">
        <v>2276</v>
      </c>
      <c r="G17417" s="69" t="s">
        <v>1939</v>
      </c>
    </row>
    <row r="17418" spans="1:7" ht="14.4">
      <c r="A17418" s="27" t="str">
        <f>VLOOKUP(C17418,'user list'!A:B,2,0)</f>
        <v>Admin</v>
      </c>
      <c r="B17418" s="172">
        <v>45824.439722222225</v>
      </c>
      <c r="C17418" s="69" t="s">
        <v>186</v>
      </c>
      <c r="D17418" s="69" t="s">
        <v>1937</v>
      </c>
      <c r="E17418" s="69" t="s">
        <v>2582</v>
      </c>
      <c r="F17418" s="69">
        <v>1953</v>
      </c>
      <c r="G17418" s="69" t="s">
        <v>1939</v>
      </c>
    </row>
    <row r="17419" spans="1:7" ht="14.4">
      <c r="A17419" s="27" t="str">
        <f>VLOOKUP(C17419,'user list'!A:B,2,0)</f>
        <v>Admin</v>
      </c>
      <c r="B17419" s="172">
        <v>45824.439745370371</v>
      </c>
      <c r="C17419" s="69" t="s">
        <v>186</v>
      </c>
      <c r="D17419" s="69" t="s">
        <v>1937</v>
      </c>
      <c r="E17419" s="69" t="s">
        <v>1989</v>
      </c>
      <c r="F17419" s="69">
        <v>1809</v>
      </c>
      <c r="G17419" s="69" t="s">
        <v>1939</v>
      </c>
    </row>
    <row r="17420" spans="1:7" ht="14.4">
      <c r="A17420" s="27" t="str">
        <f>VLOOKUP(C17420,'user list'!A:B,2,0)</f>
        <v>CTO</v>
      </c>
      <c r="B17420" s="172">
        <v>45824.440115740741</v>
      </c>
      <c r="C17420" s="69" t="s">
        <v>207</v>
      </c>
      <c r="D17420" s="69" t="s">
        <v>1937</v>
      </c>
      <c r="E17420" s="69">
        <v>2276</v>
      </c>
      <c r="F17420" s="69">
        <v>2276</v>
      </c>
      <c r="G17420" s="69" t="s">
        <v>1939</v>
      </c>
    </row>
    <row r="17421" spans="1:7" ht="14.4">
      <c r="A17421" s="27" t="str">
        <f>VLOOKUP(C17421,'user list'!A:B,2,0)</f>
        <v>CTO</v>
      </c>
      <c r="B17421" s="172">
        <v>45824.440115740741</v>
      </c>
      <c r="C17421" s="69" t="s">
        <v>207</v>
      </c>
      <c r="D17421" s="69" t="s">
        <v>1937</v>
      </c>
      <c r="E17421" s="69">
        <v>2276</v>
      </c>
      <c r="F17421" s="69">
        <v>2276</v>
      </c>
      <c r="G17421" s="69" t="s">
        <v>1939</v>
      </c>
    </row>
    <row r="17422" spans="1:7" ht="14.4">
      <c r="A17422" s="27" t="str">
        <f>VLOOKUP(C17422,'user list'!A:B,2,0)</f>
        <v>CTO</v>
      </c>
      <c r="B17422" s="172">
        <v>45824.440335648149</v>
      </c>
      <c r="C17422" s="69" t="s">
        <v>207</v>
      </c>
      <c r="D17422" s="69" t="s">
        <v>1937</v>
      </c>
      <c r="E17422" s="69">
        <v>2276</v>
      </c>
      <c r="F17422" s="69">
        <v>2276</v>
      </c>
      <c r="G17422" s="69" t="s">
        <v>1939</v>
      </c>
    </row>
    <row r="17423" spans="1:7" ht="14.4">
      <c r="A17423" s="27" t="str">
        <f>VLOOKUP(C17423,'user list'!A:B,2,0)</f>
        <v>CTO</v>
      </c>
      <c r="B17423" s="172">
        <v>45824.440335648149</v>
      </c>
      <c r="C17423" s="69" t="s">
        <v>207</v>
      </c>
      <c r="D17423" s="69" t="s">
        <v>1937</v>
      </c>
      <c r="E17423" s="69">
        <v>2276</v>
      </c>
      <c r="F17423" s="69">
        <v>2276</v>
      </c>
      <c r="G17423" s="69" t="s">
        <v>1939</v>
      </c>
    </row>
    <row r="17424" spans="1:7" ht="14.4">
      <c r="A17424" s="27" t="str">
        <f>VLOOKUP(C17424,'user list'!A:B,2,0)</f>
        <v>CTO</v>
      </c>
      <c r="B17424" s="172">
        <v>45824.440335648149</v>
      </c>
      <c r="C17424" s="69" t="s">
        <v>207</v>
      </c>
      <c r="D17424" s="69" t="s">
        <v>1937</v>
      </c>
      <c r="E17424" s="69">
        <v>2276</v>
      </c>
      <c r="F17424" s="69">
        <v>2276</v>
      </c>
      <c r="G17424" s="69" t="s">
        <v>1939</v>
      </c>
    </row>
    <row r="17425" spans="1:7" ht="14.4">
      <c r="A17425" s="27" t="str">
        <f>VLOOKUP(C17425,'user list'!A:B,2,0)</f>
        <v>SBCDPO</v>
      </c>
      <c r="B17425" s="172">
        <v>45824.440347222226</v>
      </c>
      <c r="C17425" s="69" t="s">
        <v>271</v>
      </c>
      <c r="D17425" s="69" t="s">
        <v>1937</v>
      </c>
      <c r="E17425" s="69" t="s">
        <v>2534</v>
      </c>
      <c r="F17425" s="69">
        <v>1881</v>
      </c>
      <c r="G17425" s="69" t="s">
        <v>1939</v>
      </c>
    </row>
    <row r="17426" spans="1:7" ht="14.4">
      <c r="A17426" s="27" t="str">
        <f>VLOOKUP(C17426,'user list'!A:B,2,0)</f>
        <v>Admin</v>
      </c>
      <c r="B17426" s="172">
        <v>45824.440497685187</v>
      </c>
      <c r="C17426" s="69" t="s">
        <v>186</v>
      </c>
      <c r="D17426" s="69" t="s">
        <v>1937</v>
      </c>
      <c r="E17426" s="69" t="s">
        <v>1989</v>
      </c>
      <c r="F17426" s="69">
        <v>1809</v>
      </c>
      <c r="G17426" s="69" t="s">
        <v>1939</v>
      </c>
    </row>
    <row r="17427" spans="1:7" ht="14.4">
      <c r="A17427" s="27" t="str">
        <f>VLOOKUP(C17427,'user list'!A:B,2,0)</f>
        <v>CTO</v>
      </c>
      <c r="B17427" s="172">
        <v>45824.440509259257</v>
      </c>
      <c r="C17427" s="69" t="s">
        <v>207</v>
      </c>
      <c r="D17427" s="69" t="s">
        <v>1937</v>
      </c>
      <c r="E17427" s="69">
        <v>2276</v>
      </c>
      <c r="F17427" s="69">
        <v>2276</v>
      </c>
      <c r="G17427" s="69" t="s">
        <v>1939</v>
      </c>
    </row>
    <row r="17428" spans="1:7" ht="14.4">
      <c r="A17428" s="27" t="str">
        <f>VLOOKUP(C17428,'user list'!A:B,2,0)</f>
        <v>CTO</v>
      </c>
      <c r="B17428" s="172">
        <v>45824.440509259257</v>
      </c>
      <c r="C17428" s="69" t="s">
        <v>207</v>
      </c>
      <c r="D17428" s="69" t="s">
        <v>1937</v>
      </c>
      <c r="E17428" s="69">
        <v>2276</v>
      </c>
      <c r="F17428" s="69">
        <v>2276</v>
      </c>
      <c r="G17428" s="69" t="s">
        <v>1939</v>
      </c>
    </row>
    <row r="17429" spans="1:7" ht="14.4">
      <c r="A17429" s="27" t="str">
        <f>VLOOKUP(C17429,'user list'!A:B,2,0)</f>
        <v>CTO</v>
      </c>
      <c r="B17429" s="172">
        <v>45824.440821759257</v>
      </c>
      <c r="C17429" s="69" t="s">
        <v>207</v>
      </c>
      <c r="D17429" s="69" t="s">
        <v>1937</v>
      </c>
      <c r="E17429" s="69">
        <v>2276</v>
      </c>
      <c r="F17429" s="69">
        <v>2276</v>
      </c>
      <c r="G17429" s="69" t="s">
        <v>1939</v>
      </c>
    </row>
    <row r="17430" spans="1:7" ht="14.4">
      <c r="A17430" s="27" t="str">
        <f>VLOOKUP(C17430,'user list'!A:B,2,0)</f>
        <v>CTO</v>
      </c>
      <c r="B17430" s="172">
        <v>45824.440821759257</v>
      </c>
      <c r="C17430" s="69" t="s">
        <v>207</v>
      </c>
      <c r="D17430" s="69" t="s">
        <v>1937</v>
      </c>
      <c r="E17430" s="69">
        <v>2276</v>
      </c>
      <c r="F17430" s="69">
        <v>2276</v>
      </c>
      <c r="G17430" s="69" t="s">
        <v>1939</v>
      </c>
    </row>
    <row r="17431" spans="1:7" ht="14.4">
      <c r="A17431" s="27" t="str">
        <f>VLOOKUP(C17431,'user list'!A:B,2,0)</f>
        <v>CTO</v>
      </c>
      <c r="B17431" s="172">
        <v>45824.440821759257</v>
      </c>
      <c r="C17431" s="69" t="s">
        <v>207</v>
      </c>
      <c r="D17431" s="69" t="s">
        <v>1937</v>
      </c>
      <c r="E17431" s="69">
        <v>2276</v>
      </c>
      <c r="F17431" s="69">
        <v>2276</v>
      </c>
      <c r="G17431" s="69" t="s">
        <v>1939</v>
      </c>
    </row>
    <row r="17432" spans="1:7" ht="14.4">
      <c r="A17432" s="27" t="str">
        <f>VLOOKUP(C17432,'user list'!A:B,2,0)</f>
        <v>CTO</v>
      </c>
      <c r="B17432" s="172">
        <v>45824.441157407404</v>
      </c>
      <c r="C17432" s="69" t="s">
        <v>207</v>
      </c>
      <c r="D17432" s="69" t="s">
        <v>1937</v>
      </c>
      <c r="E17432" s="69">
        <v>2276</v>
      </c>
      <c r="F17432" s="69">
        <v>2276</v>
      </c>
      <c r="G17432" s="69" t="s">
        <v>1948</v>
      </c>
    </row>
    <row r="17433" spans="1:7" ht="14.4">
      <c r="A17433" s="27" t="str">
        <f>VLOOKUP(C17433,'user list'!A:B,2,0)</f>
        <v>CTO</v>
      </c>
      <c r="B17433" s="172">
        <v>45824.441203703704</v>
      </c>
      <c r="C17433" s="69" t="s">
        <v>207</v>
      </c>
      <c r="D17433" s="69" t="s">
        <v>1937</v>
      </c>
      <c r="E17433" s="69">
        <v>2276</v>
      </c>
      <c r="F17433" s="69">
        <v>2276</v>
      </c>
      <c r="G17433" s="69" t="s">
        <v>1939</v>
      </c>
    </row>
    <row r="17434" spans="1:7" ht="14.4">
      <c r="A17434" s="27" t="str">
        <f>VLOOKUP(C17434,'user list'!A:B,2,0)</f>
        <v>CTO</v>
      </c>
      <c r="B17434" s="172">
        <v>45824.441203703704</v>
      </c>
      <c r="C17434" s="69" t="s">
        <v>207</v>
      </c>
      <c r="D17434" s="69" t="s">
        <v>1937</v>
      </c>
      <c r="E17434" s="69">
        <v>2276</v>
      </c>
      <c r="F17434" s="69">
        <v>2276</v>
      </c>
      <c r="G17434" s="69" t="s">
        <v>1939</v>
      </c>
    </row>
    <row r="17435" spans="1:7" ht="14.4">
      <c r="A17435" s="27" t="str">
        <f>VLOOKUP(C17435,'user list'!A:B,2,0)</f>
        <v>SPORTS</v>
      </c>
      <c r="B17435" s="172">
        <v>45824.442025462966</v>
      </c>
      <c r="C17435" s="69" t="s">
        <v>272</v>
      </c>
      <c r="D17435" s="69" t="s">
        <v>1937</v>
      </c>
      <c r="E17435" s="69">
        <v>2339</v>
      </c>
      <c r="F17435" s="69">
        <v>2339</v>
      </c>
      <c r="G17435" s="69" t="s">
        <v>2440</v>
      </c>
    </row>
    <row r="17436" spans="1:7" ht="14.4">
      <c r="A17436" s="27" t="str">
        <f>VLOOKUP(C17436,'user list'!A:B,2,0)</f>
        <v>Admin</v>
      </c>
      <c r="B17436" s="172">
        <v>45824.442037037035</v>
      </c>
      <c r="C17436" s="69" t="s">
        <v>186</v>
      </c>
      <c r="D17436" s="69" t="s">
        <v>1937</v>
      </c>
      <c r="E17436" s="69">
        <v>2339</v>
      </c>
      <c r="F17436" s="69">
        <v>2339</v>
      </c>
      <c r="G17436" s="69" t="s">
        <v>1948</v>
      </c>
    </row>
    <row r="17437" spans="1:7" ht="14.4">
      <c r="A17437" s="27" t="str">
        <f>VLOOKUP(C17437,'user list'!A:B,2,0)</f>
        <v>Admin</v>
      </c>
      <c r="B17437" s="172">
        <v>45824.442037037035</v>
      </c>
      <c r="C17437" s="69" t="s">
        <v>186</v>
      </c>
      <c r="D17437" s="69" t="s">
        <v>1937</v>
      </c>
      <c r="E17437" s="69">
        <v>2339</v>
      </c>
      <c r="F17437" s="69">
        <v>2339</v>
      </c>
      <c r="G17437" s="69" t="s">
        <v>1948</v>
      </c>
    </row>
    <row r="17438" spans="1:7" ht="14.4">
      <c r="A17438" s="27" t="str">
        <f>VLOOKUP(C17438,'user list'!A:B,2,0)</f>
        <v>TTMD</v>
      </c>
      <c r="B17438" s="172">
        <v>45824.442280092589</v>
      </c>
      <c r="C17438" s="69" t="s">
        <v>278</v>
      </c>
      <c r="D17438" s="69" t="s">
        <v>1937</v>
      </c>
      <c r="E17438" s="69" t="s">
        <v>2784</v>
      </c>
      <c r="F17438" s="69">
        <v>2236</v>
      </c>
      <c r="G17438" s="69" t="s">
        <v>1939</v>
      </c>
    </row>
    <row r="17439" spans="1:7" ht="14.4">
      <c r="A17439" s="27" t="str">
        <f>VLOOKUP(C17439,'user list'!A:B,2,0)</f>
        <v>CTO</v>
      </c>
      <c r="B17439" s="172">
        <v>45824.442291666666</v>
      </c>
      <c r="C17439" s="69" t="s">
        <v>207</v>
      </c>
      <c r="D17439" s="69" t="s">
        <v>1937</v>
      </c>
      <c r="E17439" s="69">
        <v>2276</v>
      </c>
      <c r="F17439" s="69">
        <v>2276</v>
      </c>
      <c r="G17439" s="69" t="s">
        <v>1939</v>
      </c>
    </row>
    <row r="17440" spans="1:7" ht="14.4">
      <c r="A17440" s="27" t="str">
        <f>VLOOKUP(C17440,'user list'!A:B,2,0)</f>
        <v>CTO</v>
      </c>
      <c r="B17440" s="172">
        <v>45824.442303240743</v>
      </c>
      <c r="C17440" s="69" t="s">
        <v>207</v>
      </c>
      <c r="D17440" s="69" t="s">
        <v>1937</v>
      </c>
      <c r="E17440" s="69">
        <v>2276</v>
      </c>
      <c r="F17440" s="69">
        <v>2276</v>
      </c>
      <c r="G17440" s="69" t="s">
        <v>1939</v>
      </c>
    </row>
    <row r="17441" spans="1:7" ht="14.4">
      <c r="A17441" s="27" t="str">
        <f>VLOOKUP(C17441,'user list'!A:B,2,0)</f>
        <v>CTO</v>
      </c>
      <c r="B17441" s="172">
        <v>45824.442303240743</v>
      </c>
      <c r="C17441" s="69" t="s">
        <v>207</v>
      </c>
      <c r="D17441" s="69" t="s">
        <v>1937</v>
      </c>
      <c r="E17441" s="69">
        <v>2276</v>
      </c>
      <c r="F17441" s="69">
        <v>2276</v>
      </c>
      <c r="G17441" s="69" t="s">
        <v>1939</v>
      </c>
    </row>
    <row r="17442" spans="1:7" ht="14.4">
      <c r="A17442" s="27" t="str">
        <f>VLOOKUP(C17442,'user list'!A:B,2,0)</f>
        <v>TTMD</v>
      </c>
      <c r="B17442" s="172">
        <v>45824.442523148151</v>
      </c>
      <c r="C17442" s="69" t="s">
        <v>278</v>
      </c>
      <c r="D17442" s="69" t="s">
        <v>1937</v>
      </c>
      <c r="E17442" s="69" t="s">
        <v>2784</v>
      </c>
      <c r="F17442" s="69">
        <v>2236</v>
      </c>
      <c r="G17442" s="69" t="s">
        <v>1947</v>
      </c>
    </row>
    <row r="17443" spans="1:7" ht="14.4">
      <c r="A17443" s="27" t="str">
        <f>VLOOKUP(C17443,'user list'!A:B,2,0)</f>
        <v>TTMD</v>
      </c>
      <c r="B17443" s="172">
        <v>45824.442523148151</v>
      </c>
      <c r="C17443" s="69" t="s">
        <v>278</v>
      </c>
      <c r="D17443" s="69" t="s">
        <v>1937</v>
      </c>
      <c r="E17443" s="69" t="s">
        <v>2784</v>
      </c>
      <c r="F17443" s="69">
        <v>2236</v>
      </c>
      <c r="G17443" s="69" t="s">
        <v>1948</v>
      </c>
    </row>
    <row r="17444" spans="1:7" ht="14.4">
      <c r="A17444" s="27" t="str">
        <f>VLOOKUP(C17444,'user list'!A:B,2,0)</f>
        <v>TTMD</v>
      </c>
      <c r="B17444" s="172">
        <v>45824.44253472222</v>
      </c>
      <c r="C17444" s="69" t="s">
        <v>278</v>
      </c>
      <c r="D17444" s="69" t="s">
        <v>1937</v>
      </c>
      <c r="E17444" s="69" t="s">
        <v>2784</v>
      </c>
      <c r="F17444" s="69">
        <v>2236</v>
      </c>
      <c r="G17444" s="69" t="s">
        <v>1939</v>
      </c>
    </row>
    <row r="17445" spans="1:7" ht="14.4">
      <c r="A17445" s="27" t="str">
        <f>VLOOKUP(C17445,'user list'!A:B,2,0)</f>
        <v>Admin</v>
      </c>
      <c r="B17445" s="172">
        <v>45824.44253472222</v>
      </c>
      <c r="C17445" s="69" t="s">
        <v>186</v>
      </c>
      <c r="D17445" s="69" t="s">
        <v>1937</v>
      </c>
      <c r="E17445" s="69" t="s">
        <v>2784</v>
      </c>
      <c r="F17445" s="69">
        <v>2236</v>
      </c>
      <c r="G17445" s="69" t="s">
        <v>1948</v>
      </c>
    </row>
    <row r="17446" spans="1:7" ht="14.4">
      <c r="A17446" s="27" t="str">
        <f>VLOOKUP(C17446,'user list'!A:B,2,0)</f>
        <v>TTMD</v>
      </c>
      <c r="B17446" s="172">
        <v>45824.442615740743</v>
      </c>
      <c r="C17446" s="69" t="s">
        <v>278</v>
      </c>
      <c r="D17446" s="69" t="s">
        <v>1937</v>
      </c>
      <c r="E17446" s="69" t="s">
        <v>2534</v>
      </c>
      <c r="F17446" s="69">
        <v>1881</v>
      </c>
      <c r="G17446" s="69" t="s">
        <v>1939</v>
      </c>
    </row>
    <row r="17447" spans="1:7" ht="14.4">
      <c r="A17447" s="27" t="str">
        <f>VLOOKUP(C17447,'user list'!A:B,2,0)</f>
        <v>SPORTS</v>
      </c>
      <c r="B17447" s="172">
        <v>45824.442696759259</v>
      </c>
      <c r="C17447" s="69" t="s">
        <v>272</v>
      </c>
      <c r="D17447" s="69" t="s">
        <v>1937</v>
      </c>
      <c r="E17447" s="69" t="s">
        <v>2784</v>
      </c>
      <c r="F17447" s="69">
        <v>2340</v>
      </c>
      <c r="G17447" s="69" t="s">
        <v>2440</v>
      </c>
    </row>
    <row r="17448" spans="1:7" ht="14.4">
      <c r="A17448" s="27" t="str">
        <f>VLOOKUP(C17448,'user list'!A:B,2,0)</f>
        <v>Admin</v>
      </c>
      <c r="B17448" s="172">
        <v>45824.442696759259</v>
      </c>
      <c r="C17448" s="69" t="s">
        <v>186</v>
      </c>
      <c r="D17448" s="69" t="s">
        <v>1937</v>
      </c>
      <c r="E17448" s="69" t="s">
        <v>2784</v>
      </c>
      <c r="F17448" s="69">
        <v>2340</v>
      </c>
      <c r="G17448" s="69" t="s">
        <v>1948</v>
      </c>
    </row>
    <row r="17449" spans="1:7" ht="14.4">
      <c r="A17449" s="27" t="str">
        <f>VLOOKUP(C17449,'user list'!A:B,2,0)</f>
        <v>Admin</v>
      </c>
      <c r="B17449" s="172">
        <v>45824.442708333336</v>
      </c>
      <c r="C17449" s="69" t="s">
        <v>186</v>
      </c>
      <c r="D17449" s="69" t="s">
        <v>1937</v>
      </c>
      <c r="E17449" s="69" t="s">
        <v>2784</v>
      </c>
      <c r="F17449" s="69">
        <v>2340</v>
      </c>
      <c r="G17449" s="69" t="s">
        <v>1948</v>
      </c>
    </row>
    <row r="17450" spans="1:7" ht="14.4">
      <c r="A17450" s="27" t="str">
        <f>VLOOKUP(C17450,'user list'!A:B,2,0)</f>
        <v>TTMD</v>
      </c>
      <c r="B17450" s="172">
        <v>45824.442881944444</v>
      </c>
      <c r="C17450" s="69" t="s">
        <v>278</v>
      </c>
      <c r="D17450" s="69" t="s">
        <v>1937</v>
      </c>
      <c r="E17450" s="69" t="s">
        <v>2534</v>
      </c>
      <c r="F17450" s="69">
        <v>1881</v>
      </c>
      <c r="G17450" s="69" t="s">
        <v>1947</v>
      </c>
    </row>
    <row r="17451" spans="1:7" ht="14.4">
      <c r="A17451" s="27" t="str">
        <f>VLOOKUP(C17451,'user list'!A:B,2,0)</f>
        <v>TTMD</v>
      </c>
      <c r="B17451" s="172">
        <v>45824.442881944444</v>
      </c>
      <c r="C17451" s="69" t="s">
        <v>278</v>
      </c>
      <c r="D17451" s="69" t="s">
        <v>1937</v>
      </c>
      <c r="E17451" s="69" t="s">
        <v>2534</v>
      </c>
      <c r="F17451" s="69">
        <v>1881</v>
      </c>
      <c r="G17451" s="69" t="s">
        <v>1948</v>
      </c>
    </row>
    <row r="17452" spans="1:7" ht="14.4">
      <c r="A17452" s="27" t="str">
        <f>VLOOKUP(C17452,'user list'!A:B,2,0)</f>
        <v>TTMD</v>
      </c>
      <c r="B17452" s="172">
        <v>45824.442881944444</v>
      </c>
      <c r="C17452" s="69" t="s">
        <v>278</v>
      </c>
      <c r="D17452" s="69" t="s">
        <v>1937</v>
      </c>
      <c r="E17452" s="69" t="s">
        <v>2534</v>
      </c>
      <c r="F17452" s="69">
        <v>1881</v>
      </c>
      <c r="G17452" s="69" t="s">
        <v>1939</v>
      </c>
    </row>
    <row r="17453" spans="1:7" ht="14.4">
      <c r="A17453" s="27" t="str">
        <f>VLOOKUP(C17453,'user list'!A:B,2,0)</f>
        <v>Admin</v>
      </c>
      <c r="B17453" s="172">
        <v>45824.442881944444</v>
      </c>
      <c r="C17453" s="69" t="s">
        <v>186</v>
      </c>
      <c r="D17453" s="69" t="s">
        <v>1937</v>
      </c>
      <c r="E17453" s="69" t="s">
        <v>2534</v>
      </c>
      <c r="F17453" s="69">
        <v>1881</v>
      </c>
      <c r="G17453" s="69" t="s">
        <v>1948</v>
      </c>
    </row>
    <row r="17454" spans="1:7" ht="14.4">
      <c r="A17454" s="27" t="str">
        <f>VLOOKUP(C17454,'user list'!A:B,2,0)</f>
        <v>TTMD</v>
      </c>
      <c r="B17454" s="172">
        <v>45824.443043981482</v>
      </c>
      <c r="C17454" s="69" t="s">
        <v>278</v>
      </c>
      <c r="D17454" s="69" t="s">
        <v>1937</v>
      </c>
      <c r="E17454" s="69">
        <v>2339</v>
      </c>
      <c r="F17454" s="69">
        <v>2339</v>
      </c>
      <c r="G17454" s="69" t="s">
        <v>1939</v>
      </c>
    </row>
    <row r="17455" spans="1:7" ht="14.4">
      <c r="A17455" s="27" t="str">
        <f>VLOOKUP(C17455,'user list'!A:B,2,0)</f>
        <v>TTMD</v>
      </c>
      <c r="B17455" s="172">
        <v>45824.443043981482</v>
      </c>
      <c r="C17455" s="69" t="s">
        <v>278</v>
      </c>
      <c r="D17455" s="69" t="s">
        <v>1937</v>
      </c>
      <c r="E17455" s="69">
        <v>2339</v>
      </c>
      <c r="F17455" s="69">
        <v>2339</v>
      </c>
      <c r="G17455" s="69" t="s">
        <v>1939</v>
      </c>
    </row>
    <row r="17456" spans="1:7" ht="14.4">
      <c r="A17456" s="27" t="str">
        <f>VLOOKUP(C17456,'user list'!A:B,2,0)</f>
        <v>SPORTS</v>
      </c>
      <c r="B17456" s="172">
        <v>45824.443078703705</v>
      </c>
      <c r="C17456" s="69" t="s">
        <v>272</v>
      </c>
      <c r="D17456" s="69" t="s">
        <v>1937</v>
      </c>
      <c r="E17456" s="69" t="s">
        <v>2784</v>
      </c>
      <c r="F17456" s="69">
        <v>2340</v>
      </c>
      <c r="G17456" s="69" t="s">
        <v>1939</v>
      </c>
    </row>
    <row r="17457" spans="1:7" ht="14.4">
      <c r="A17457" s="27" t="str">
        <f>VLOOKUP(C17457,'user list'!A:B,2,0)</f>
        <v>TTMD</v>
      </c>
      <c r="B17457" s="172">
        <v>45824.443124999998</v>
      </c>
      <c r="C17457" s="69" t="s">
        <v>278</v>
      </c>
      <c r="D17457" s="69" t="s">
        <v>1937</v>
      </c>
      <c r="E17457" s="69">
        <v>2339</v>
      </c>
      <c r="F17457" s="69">
        <v>2339</v>
      </c>
      <c r="G17457" s="69" t="s">
        <v>1939</v>
      </c>
    </row>
    <row r="17458" spans="1:7" ht="14.4">
      <c r="A17458" s="27" t="str">
        <f>VLOOKUP(C17458,'user list'!A:B,2,0)</f>
        <v>TTMD</v>
      </c>
      <c r="B17458" s="172">
        <v>45824.443124999998</v>
      </c>
      <c r="C17458" s="69" t="s">
        <v>278</v>
      </c>
      <c r="D17458" s="69" t="s">
        <v>1937</v>
      </c>
      <c r="E17458" s="69">
        <v>2339</v>
      </c>
      <c r="F17458" s="69">
        <v>2339</v>
      </c>
      <c r="G17458" s="69" t="s">
        <v>1939</v>
      </c>
    </row>
    <row r="17459" spans="1:7" ht="14.4">
      <c r="A17459" s="27" t="str">
        <f>VLOOKUP(C17459,'user list'!A:B,2,0)</f>
        <v>TTMD</v>
      </c>
      <c r="B17459" s="172">
        <v>45824.443287037036</v>
      </c>
      <c r="C17459" s="69" t="s">
        <v>278</v>
      </c>
      <c r="D17459" s="69" t="s">
        <v>1937</v>
      </c>
      <c r="E17459" s="69" t="s">
        <v>2577</v>
      </c>
      <c r="F17459" s="69">
        <v>1946</v>
      </c>
      <c r="G17459" s="69" t="s">
        <v>1939</v>
      </c>
    </row>
    <row r="17460" spans="1:7" ht="14.4">
      <c r="A17460" s="27" t="str">
        <f>VLOOKUP(C17460,'user list'!A:B,2,0)</f>
        <v>TTMD</v>
      </c>
      <c r="B17460" s="172">
        <v>45824.443379629629</v>
      </c>
      <c r="C17460" s="69" t="s">
        <v>278</v>
      </c>
      <c r="D17460" s="69" t="s">
        <v>1937</v>
      </c>
      <c r="E17460" s="69" t="s">
        <v>2577</v>
      </c>
      <c r="F17460" s="69">
        <v>1946</v>
      </c>
      <c r="G17460" s="69" t="s">
        <v>1949</v>
      </c>
    </row>
    <row r="17461" spans="1:7" ht="14.4">
      <c r="A17461" s="27" t="str">
        <f>VLOOKUP(C17461,'user list'!A:B,2,0)</f>
        <v>CTO</v>
      </c>
      <c r="B17461" s="172">
        <v>45824.443495370368</v>
      </c>
      <c r="C17461" s="69" t="s">
        <v>207</v>
      </c>
      <c r="D17461" s="69" t="s">
        <v>1937</v>
      </c>
      <c r="E17461" s="69" t="s">
        <v>2811</v>
      </c>
      <c r="F17461" s="69">
        <v>2337</v>
      </c>
      <c r="G17461" s="69" t="s">
        <v>1939</v>
      </c>
    </row>
    <row r="17462" spans="1:7" ht="14.4">
      <c r="A17462" s="27" t="str">
        <f>VLOOKUP(C17462,'user list'!A:B,2,0)</f>
        <v>Admin</v>
      </c>
      <c r="B17462" s="172">
        <v>45824.443495370368</v>
      </c>
      <c r="C17462" s="69" t="s">
        <v>186</v>
      </c>
      <c r="D17462" s="69" t="s">
        <v>1937</v>
      </c>
      <c r="E17462" s="69" t="s">
        <v>1989</v>
      </c>
      <c r="F17462" s="69">
        <v>2282</v>
      </c>
      <c r="G17462" s="69" t="s">
        <v>1939</v>
      </c>
    </row>
    <row r="17463" spans="1:7" ht="14.4">
      <c r="A17463" s="27" t="str">
        <f>VLOOKUP(C17463,'user list'!A:B,2,0)</f>
        <v>Admin</v>
      </c>
      <c r="B17463" s="172">
        <v>45824.443981481483</v>
      </c>
      <c r="C17463" s="69" t="s">
        <v>186</v>
      </c>
      <c r="D17463" s="69" t="s">
        <v>1937</v>
      </c>
      <c r="E17463" s="69" t="s">
        <v>2041</v>
      </c>
      <c r="F17463" s="69">
        <v>2293</v>
      </c>
      <c r="G17463" s="69" t="s">
        <v>1939</v>
      </c>
    </row>
    <row r="17464" spans="1:7" ht="14.4">
      <c r="A17464" s="27" t="str">
        <f>VLOOKUP(C17464,'user list'!A:B,2,0)</f>
        <v>Admin</v>
      </c>
      <c r="B17464" s="172">
        <v>45824.444050925929</v>
      </c>
      <c r="C17464" s="69" t="s">
        <v>186</v>
      </c>
      <c r="D17464" s="69" t="s">
        <v>1937</v>
      </c>
      <c r="E17464" s="69" t="s">
        <v>2041</v>
      </c>
      <c r="F17464" s="69">
        <v>2293</v>
      </c>
      <c r="G17464" s="69" t="s">
        <v>1939</v>
      </c>
    </row>
    <row r="17465" spans="1:7" ht="14.4">
      <c r="A17465" s="27" t="str">
        <f>VLOOKUP(C17465,'user list'!A:B,2,0)</f>
        <v>CTO</v>
      </c>
      <c r="B17465" s="172">
        <v>45824.44427083333</v>
      </c>
      <c r="C17465" s="69" t="s">
        <v>207</v>
      </c>
      <c r="D17465" s="69" t="s">
        <v>1937</v>
      </c>
      <c r="E17465" s="69">
        <v>2276</v>
      </c>
      <c r="F17465" s="69">
        <v>2276</v>
      </c>
      <c r="G17465" s="69" t="s">
        <v>1939</v>
      </c>
    </row>
    <row r="17466" spans="1:7" ht="14.4">
      <c r="A17466" s="27" t="str">
        <f>VLOOKUP(C17466,'user list'!A:B,2,0)</f>
        <v>CTO</v>
      </c>
      <c r="B17466" s="172">
        <v>45824.44427083333</v>
      </c>
      <c r="C17466" s="69" t="s">
        <v>207</v>
      </c>
      <c r="D17466" s="69" t="s">
        <v>1937</v>
      </c>
      <c r="E17466" s="69">
        <v>2276</v>
      </c>
      <c r="F17466" s="69">
        <v>2276</v>
      </c>
      <c r="G17466" s="69" t="s">
        <v>1939</v>
      </c>
    </row>
    <row r="17467" spans="1:7" ht="14.4">
      <c r="A17467" s="27" t="str">
        <f>VLOOKUP(C17467,'user list'!A:B,2,0)</f>
        <v>CTO</v>
      </c>
      <c r="B17467" s="172">
        <v>45824.444699074076</v>
      </c>
      <c r="C17467" s="69" t="s">
        <v>207</v>
      </c>
      <c r="D17467" s="69" t="s">
        <v>1937</v>
      </c>
      <c r="E17467" s="69">
        <v>2276</v>
      </c>
      <c r="F17467" s="69">
        <v>2276</v>
      </c>
      <c r="G17467" s="69" t="s">
        <v>1939</v>
      </c>
    </row>
    <row r="17468" spans="1:7" ht="14.4">
      <c r="A17468" s="27" t="str">
        <f>VLOOKUP(C17468,'user list'!A:B,2,0)</f>
        <v>CTO</v>
      </c>
      <c r="B17468" s="172">
        <v>45824.446770833332</v>
      </c>
      <c r="C17468" s="69" t="s">
        <v>207</v>
      </c>
      <c r="D17468" s="69" t="s">
        <v>1937</v>
      </c>
      <c r="E17468" s="69">
        <v>2276</v>
      </c>
      <c r="F17468" s="69">
        <v>2276</v>
      </c>
      <c r="G17468" s="69" t="s">
        <v>1939</v>
      </c>
    </row>
    <row r="17469" spans="1:7" ht="14.4">
      <c r="A17469" s="27" t="str">
        <f>VLOOKUP(C17469,'user list'!A:B,2,0)</f>
        <v>CTO</v>
      </c>
      <c r="B17469" s="172">
        <v>45824.446770833332</v>
      </c>
      <c r="C17469" s="69" t="s">
        <v>207</v>
      </c>
      <c r="D17469" s="69" t="s">
        <v>1937</v>
      </c>
      <c r="E17469" s="69">
        <v>2276</v>
      </c>
      <c r="F17469" s="69">
        <v>2276</v>
      </c>
      <c r="G17469" s="69" t="s">
        <v>1939</v>
      </c>
    </row>
    <row r="17470" spans="1:7" ht="14.4">
      <c r="A17470" s="27" t="str">
        <f>VLOOKUP(C17470,'user list'!A:B,2,0)</f>
        <v>TTMD</v>
      </c>
      <c r="B17470" s="172">
        <v>45824.446886574071</v>
      </c>
      <c r="C17470" s="69" t="s">
        <v>278</v>
      </c>
      <c r="D17470" s="69" t="s">
        <v>1937</v>
      </c>
      <c r="E17470" s="69" t="s">
        <v>2540</v>
      </c>
      <c r="F17470" s="69">
        <v>1889</v>
      </c>
      <c r="G17470" s="69" t="s">
        <v>1939</v>
      </c>
    </row>
    <row r="17471" spans="1:7" ht="14.4">
      <c r="A17471" s="27" t="str">
        <f>VLOOKUP(C17471,'user list'!A:B,2,0)</f>
        <v>Admin</v>
      </c>
      <c r="B17471" s="172">
        <v>45824.447060185186</v>
      </c>
      <c r="C17471" s="69" t="s">
        <v>186</v>
      </c>
      <c r="D17471" s="69" t="s">
        <v>1937</v>
      </c>
      <c r="E17471" s="69" t="s">
        <v>1989</v>
      </c>
      <c r="F17471" s="69">
        <v>1809</v>
      </c>
      <c r="G17471" s="69" t="s">
        <v>1939</v>
      </c>
    </row>
    <row r="17472" spans="1:7" ht="14.4">
      <c r="A17472" s="27" t="str">
        <f>VLOOKUP(C17472,'user list'!A:B,2,0)</f>
        <v>Admin</v>
      </c>
      <c r="B17472" s="172">
        <v>45824.447106481479</v>
      </c>
      <c r="C17472" s="69" t="s">
        <v>186</v>
      </c>
      <c r="D17472" s="69" t="s">
        <v>1937</v>
      </c>
      <c r="E17472" s="69" t="s">
        <v>1989</v>
      </c>
      <c r="F17472" s="69">
        <v>1809</v>
      </c>
      <c r="G17472" s="69" t="s">
        <v>1939</v>
      </c>
    </row>
    <row r="17473" spans="1:7" ht="14.4">
      <c r="A17473" s="27" t="str">
        <f>VLOOKUP(C17473,'user list'!A:B,2,0)</f>
        <v>Admin</v>
      </c>
      <c r="B17473" s="172">
        <v>45824.447418981479</v>
      </c>
      <c r="C17473" s="69" t="s">
        <v>186</v>
      </c>
      <c r="D17473" s="69" t="s">
        <v>1937</v>
      </c>
      <c r="E17473" s="69">
        <v>2259</v>
      </c>
      <c r="F17473" s="69">
        <v>2259</v>
      </c>
      <c r="G17473" s="69" t="s">
        <v>1939</v>
      </c>
    </row>
    <row r="17474" spans="1:7" ht="14.4">
      <c r="A17474" s="27" t="str">
        <f>VLOOKUP(C17474,'user list'!A:B,2,0)</f>
        <v>Admin</v>
      </c>
      <c r="B17474" s="172">
        <v>45824.447418981479</v>
      </c>
      <c r="C17474" s="69" t="s">
        <v>186</v>
      </c>
      <c r="D17474" s="69" t="s">
        <v>1937</v>
      </c>
      <c r="E17474" s="69">
        <v>2259</v>
      </c>
      <c r="F17474" s="69">
        <v>2259</v>
      </c>
      <c r="G17474" s="69" t="s">
        <v>1939</v>
      </c>
    </row>
    <row r="17475" spans="1:7" ht="14.4">
      <c r="A17475" s="27" t="str">
        <f>VLOOKUP(C17475,'user list'!A:B,2,0)</f>
        <v>Admin</v>
      </c>
      <c r="B17475" s="172">
        <v>45824.447534722225</v>
      </c>
      <c r="C17475" s="69" t="s">
        <v>186</v>
      </c>
      <c r="D17475" s="69" t="s">
        <v>1937</v>
      </c>
      <c r="E17475" s="69">
        <v>319</v>
      </c>
      <c r="F17475" s="69">
        <v>319</v>
      </c>
      <c r="G17475" s="69" t="s">
        <v>1963</v>
      </c>
    </row>
    <row r="17476" spans="1:7" ht="14.4">
      <c r="A17476" s="27" t="str">
        <f>VLOOKUP(C17476,'user list'!A:B,2,0)</f>
        <v>TTMD</v>
      </c>
      <c r="B17476" s="172">
        <v>45824.447581018518</v>
      </c>
      <c r="C17476" s="69" t="s">
        <v>278</v>
      </c>
      <c r="D17476" s="69" t="s">
        <v>1937</v>
      </c>
      <c r="E17476" s="69" t="s">
        <v>2772</v>
      </c>
      <c r="F17476" s="69">
        <v>2224</v>
      </c>
      <c r="G17476" s="69" t="s">
        <v>1939</v>
      </c>
    </row>
    <row r="17477" spans="1:7" ht="14.4">
      <c r="A17477" s="27" t="str">
        <f>VLOOKUP(C17477,'user list'!A:B,2,0)</f>
        <v>TTMD</v>
      </c>
      <c r="B17477" s="172">
        <v>45824.447685185187</v>
      </c>
      <c r="C17477" s="69" t="s">
        <v>278</v>
      </c>
      <c r="D17477" s="69" t="s">
        <v>1937</v>
      </c>
      <c r="E17477" s="69" t="s">
        <v>2772</v>
      </c>
      <c r="F17477" s="69">
        <v>2224</v>
      </c>
      <c r="G17477" s="69" t="s">
        <v>1939</v>
      </c>
    </row>
    <row r="17478" spans="1:7" ht="14.4">
      <c r="A17478" s="27" t="str">
        <f>VLOOKUP(C17478,'user list'!A:B,2,0)</f>
        <v>Admin</v>
      </c>
      <c r="B17478" s="172">
        <v>45824.447743055556</v>
      </c>
      <c r="C17478" s="69" t="s">
        <v>186</v>
      </c>
      <c r="D17478" s="69" t="s">
        <v>1937</v>
      </c>
      <c r="E17478" s="69">
        <v>2339</v>
      </c>
      <c r="F17478" s="69">
        <v>2339</v>
      </c>
      <c r="G17478" s="69" t="s">
        <v>1963</v>
      </c>
    </row>
    <row r="17479" spans="1:7" ht="14.4">
      <c r="A17479" s="27" t="str">
        <f>VLOOKUP(C17479,'user list'!A:B,2,0)</f>
        <v>CTO</v>
      </c>
      <c r="B17479" s="172">
        <v>45824.448437500003</v>
      </c>
      <c r="C17479" s="69" t="s">
        <v>207</v>
      </c>
      <c r="D17479" s="69" t="s">
        <v>1937</v>
      </c>
      <c r="E17479" s="69">
        <v>2276</v>
      </c>
      <c r="F17479" s="69">
        <v>2276</v>
      </c>
      <c r="G17479" s="69" t="s">
        <v>1939</v>
      </c>
    </row>
    <row r="17480" spans="1:7" ht="14.4">
      <c r="A17480" s="27" t="str">
        <f>VLOOKUP(C17480,'user list'!A:B,2,0)</f>
        <v>Admin</v>
      </c>
      <c r="B17480" s="172">
        <v>45824.448449074072</v>
      </c>
      <c r="C17480" s="69" t="s">
        <v>186</v>
      </c>
      <c r="D17480" s="69" t="s">
        <v>1937</v>
      </c>
      <c r="E17480" s="69" t="s">
        <v>2042</v>
      </c>
      <c r="F17480" s="69">
        <v>1810</v>
      </c>
      <c r="G17480" s="69" t="s">
        <v>1939</v>
      </c>
    </row>
    <row r="17481" spans="1:7" ht="14.4">
      <c r="A17481" s="27" t="str">
        <f>VLOOKUP(C17481,'user list'!A:B,2,0)</f>
        <v>CTO</v>
      </c>
      <c r="B17481" s="172">
        <v>45824.448483796295</v>
      </c>
      <c r="C17481" s="69" t="s">
        <v>207</v>
      </c>
      <c r="D17481" s="69" t="s">
        <v>1937</v>
      </c>
      <c r="E17481" s="69">
        <v>2276</v>
      </c>
      <c r="F17481" s="69">
        <v>2276</v>
      </c>
      <c r="G17481" s="69" t="s">
        <v>1939</v>
      </c>
    </row>
    <row r="17482" spans="1:7" ht="14.4">
      <c r="A17482" s="27" t="str">
        <f>VLOOKUP(C17482,'user list'!A:B,2,0)</f>
        <v>CTO</v>
      </c>
      <c r="B17482" s="172">
        <v>45824.448634259257</v>
      </c>
      <c r="C17482" s="69" t="s">
        <v>207</v>
      </c>
      <c r="D17482" s="69" t="s">
        <v>1937</v>
      </c>
      <c r="E17482" s="69">
        <v>2276</v>
      </c>
      <c r="F17482" s="69">
        <v>2276</v>
      </c>
      <c r="G17482" s="69" t="s">
        <v>1939</v>
      </c>
    </row>
    <row r="17483" spans="1:7" ht="14.4">
      <c r="A17483" s="27" t="str">
        <f>VLOOKUP(C17483,'user list'!A:B,2,0)</f>
        <v>PROC</v>
      </c>
      <c r="B17483" s="172">
        <v>45824.448958333334</v>
      </c>
      <c r="C17483" s="69" t="s">
        <v>261</v>
      </c>
      <c r="D17483" s="69" t="s">
        <v>1937</v>
      </c>
      <c r="E17483" s="69" t="s">
        <v>2039</v>
      </c>
      <c r="F17483" s="69">
        <v>1955</v>
      </c>
      <c r="G17483" s="69" t="s">
        <v>1939</v>
      </c>
    </row>
    <row r="17484" spans="1:7" ht="14.4">
      <c r="A17484" s="27" t="str">
        <f>VLOOKUP(C17484,'user list'!A:B,2,0)</f>
        <v>PROC</v>
      </c>
      <c r="B17484" s="172">
        <v>45824.44902777778</v>
      </c>
      <c r="C17484" s="69" t="s">
        <v>261</v>
      </c>
      <c r="D17484" s="69" t="s">
        <v>1937</v>
      </c>
      <c r="E17484" s="69" t="s">
        <v>2047</v>
      </c>
      <c r="F17484" s="69">
        <v>1956</v>
      </c>
      <c r="G17484" s="69" t="s">
        <v>1939</v>
      </c>
    </row>
    <row r="17485" spans="1:7" ht="14.4">
      <c r="A17485" s="27" t="str">
        <f>VLOOKUP(C17485,'user list'!A:B,2,0)</f>
        <v>PROC</v>
      </c>
      <c r="B17485" s="172">
        <v>45824.449131944442</v>
      </c>
      <c r="C17485" s="69" t="s">
        <v>261</v>
      </c>
      <c r="D17485" s="69" t="s">
        <v>1937</v>
      </c>
      <c r="E17485" s="69" t="s">
        <v>1974</v>
      </c>
      <c r="F17485" s="69">
        <v>2216</v>
      </c>
      <c r="G17485" s="69" t="s">
        <v>1939</v>
      </c>
    </row>
    <row r="17486" spans="1:7" ht="14.4">
      <c r="A17486" s="27" t="str">
        <f>VLOOKUP(C17486,'user list'!A:B,2,0)</f>
        <v>PROC</v>
      </c>
      <c r="B17486" s="172">
        <v>45824.449293981481</v>
      </c>
      <c r="C17486" s="69" t="s">
        <v>261</v>
      </c>
      <c r="D17486" s="69" t="s">
        <v>1937</v>
      </c>
      <c r="E17486" s="69" t="s">
        <v>1974</v>
      </c>
      <c r="F17486" s="69">
        <v>2216</v>
      </c>
      <c r="G17486" s="69" t="s">
        <v>1947</v>
      </c>
    </row>
    <row r="17487" spans="1:7" ht="14.4">
      <c r="A17487" s="27" t="str">
        <f>VLOOKUP(C17487,'user list'!A:B,2,0)</f>
        <v>PROC</v>
      </c>
      <c r="B17487" s="172">
        <v>45824.449293981481</v>
      </c>
      <c r="C17487" s="69" t="s">
        <v>261</v>
      </c>
      <c r="D17487" s="69" t="s">
        <v>1937</v>
      </c>
      <c r="E17487" s="69" t="s">
        <v>1974</v>
      </c>
      <c r="F17487" s="69">
        <v>2216</v>
      </c>
      <c r="G17487" s="69" t="s">
        <v>1948</v>
      </c>
    </row>
    <row r="17488" spans="1:7" ht="14.4">
      <c r="A17488" s="27" t="str">
        <f>VLOOKUP(C17488,'user list'!A:B,2,0)</f>
        <v>PROC</v>
      </c>
      <c r="B17488" s="172">
        <v>45824.449293981481</v>
      </c>
      <c r="C17488" s="69" t="s">
        <v>261</v>
      </c>
      <c r="D17488" s="69" t="s">
        <v>1937</v>
      </c>
      <c r="E17488" s="69" t="s">
        <v>1974</v>
      </c>
      <c r="F17488" s="69">
        <v>2216</v>
      </c>
      <c r="G17488" s="69" t="s">
        <v>1939</v>
      </c>
    </row>
    <row r="17489" spans="1:7" ht="14.4">
      <c r="A17489" s="27" t="str">
        <f>VLOOKUP(C17489,'user list'!A:B,2,0)</f>
        <v>Admin</v>
      </c>
      <c r="B17489" s="172">
        <v>45824.449305555558</v>
      </c>
      <c r="C17489" s="69" t="s">
        <v>186</v>
      </c>
      <c r="D17489" s="69" t="s">
        <v>1937</v>
      </c>
      <c r="E17489" s="69" t="s">
        <v>1974</v>
      </c>
      <c r="F17489" s="69">
        <v>2216</v>
      </c>
      <c r="G17489" s="69" t="s">
        <v>1948</v>
      </c>
    </row>
    <row r="17490" spans="1:7" ht="14.4">
      <c r="A17490" s="27" t="str">
        <f>VLOOKUP(C17490,'user list'!A:B,2,0)</f>
        <v>CTO</v>
      </c>
      <c r="B17490" s="172">
        <v>45824.449548611112</v>
      </c>
      <c r="C17490" s="69" t="s">
        <v>207</v>
      </c>
      <c r="D17490" s="69" t="s">
        <v>1937</v>
      </c>
      <c r="E17490" s="69">
        <v>2276</v>
      </c>
      <c r="F17490" s="69">
        <v>2276</v>
      </c>
      <c r="G17490" s="69" t="s">
        <v>1939</v>
      </c>
    </row>
    <row r="17491" spans="1:7" ht="14.4">
      <c r="A17491" s="27" t="str">
        <f>VLOOKUP(C17491,'user list'!A:B,2,0)</f>
        <v>CTO</v>
      </c>
      <c r="B17491" s="172">
        <v>45824.449548611112</v>
      </c>
      <c r="C17491" s="69" t="s">
        <v>207</v>
      </c>
      <c r="D17491" s="69" t="s">
        <v>1937</v>
      </c>
      <c r="E17491" s="69">
        <v>2276</v>
      </c>
      <c r="F17491" s="69">
        <v>2276</v>
      </c>
      <c r="G17491" s="69" t="s">
        <v>1939</v>
      </c>
    </row>
    <row r="17492" spans="1:7" ht="14.4">
      <c r="A17492" s="27" t="str">
        <f>VLOOKUP(C17492,'user list'!A:B,2,0)</f>
        <v>PROC</v>
      </c>
      <c r="B17492" s="172">
        <v>45824.449699074074</v>
      </c>
      <c r="C17492" s="69" t="s">
        <v>261</v>
      </c>
      <c r="D17492" s="69" t="s">
        <v>1937</v>
      </c>
      <c r="E17492" s="69" t="s">
        <v>2784</v>
      </c>
      <c r="F17492" s="69">
        <v>2236</v>
      </c>
      <c r="G17492" s="69" t="s">
        <v>1939</v>
      </c>
    </row>
    <row r="17493" spans="1:7" ht="14.4">
      <c r="A17493" s="27" t="str">
        <f>VLOOKUP(C17493,'user list'!A:B,2,0)</f>
        <v>PROC</v>
      </c>
      <c r="B17493" s="172">
        <v>45824.449861111112</v>
      </c>
      <c r="C17493" s="69" t="s">
        <v>261</v>
      </c>
      <c r="D17493" s="69" t="s">
        <v>1937</v>
      </c>
      <c r="E17493" s="69" t="s">
        <v>2784</v>
      </c>
      <c r="F17493" s="69">
        <v>2236</v>
      </c>
      <c r="G17493" s="69" t="s">
        <v>1947</v>
      </c>
    </row>
    <row r="17494" spans="1:7" ht="14.4">
      <c r="A17494" s="27" t="str">
        <f>VLOOKUP(C17494,'user list'!A:B,2,0)</f>
        <v>PROC</v>
      </c>
      <c r="B17494" s="172">
        <v>45824.449861111112</v>
      </c>
      <c r="C17494" s="69" t="s">
        <v>261</v>
      </c>
      <c r="D17494" s="69" t="s">
        <v>1937</v>
      </c>
      <c r="E17494" s="69" t="s">
        <v>2784</v>
      </c>
      <c r="F17494" s="69">
        <v>2236</v>
      </c>
      <c r="G17494" s="69" t="s">
        <v>1948</v>
      </c>
    </row>
    <row r="17495" spans="1:7" ht="14.4">
      <c r="A17495" s="27" t="str">
        <f>VLOOKUP(C17495,'user list'!A:B,2,0)</f>
        <v>Admin</v>
      </c>
      <c r="B17495" s="172">
        <v>45824.449872685182</v>
      </c>
      <c r="C17495" s="69" t="s">
        <v>186</v>
      </c>
      <c r="D17495" s="69" t="s">
        <v>1937</v>
      </c>
      <c r="E17495" s="69" t="s">
        <v>2784</v>
      </c>
      <c r="F17495" s="69">
        <v>2236</v>
      </c>
      <c r="G17495" s="69" t="s">
        <v>1948</v>
      </c>
    </row>
    <row r="17496" spans="1:7" ht="14.4">
      <c r="A17496" s="27" t="str">
        <f>VLOOKUP(C17496,'user list'!A:B,2,0)</f>
        <v>PROC</v>
      </c>
      <c r="B17496" s="172">
        <v>45824.449872685182</v>
      </c>
      <c r="C17496" s="69" t="s">
        <v>261</v>
      </c>
      <c r="D17496" s="69" t="s">
        <v>1937</v>
      </c>
      <c r="E17496" s="69" t="s">
        <v>2784</v>
      </c>
      <c r="F17496" s="69">
        <v>2236</v>
      </c>
      <c r="G17496" s="69" t="s">
        <v>1939</v>
      </c>
    </row>
    <row r="17497" spans="1:7" ht="14.4">
      <c r="A17497" s="27" t="str">
        <f>VLOOKUP(C17497,'user list'!A:B,2,0)</f>
        <v>CTO</v>
      </c>
      <c r="B17497" s="172">
        <v>45824.449942129628</v>
      </c>
      <c r="C17497" s="69" t="s">
        <v>207</v>
      </c>
      <c r="D17497" s="69" t="s">
        <v>1937</v>
      </c>
      <c r="E17497" s="69">
        <v>2276</v>
      </c>
      <c r="F17497" s="69">
        <v>2276</v>
      </c>
      <c r="G17497" s="69" t="s">
        <v>1939</v>
      </c>
    </row>
    <row r="17498" spans="1:7" ht="14.4">
      <c r="A17498" s="27" t="str">
        <f>VLOOKUP(C17498,'user list'!A:B,2,0)</f>
        <v>Admin</v>
      </c>
      <c r="B17498" s="172">
        <v>45824.450798611113</v>
      </c>
      <c r="C17498" s="69" t="s">
        <v>186</v>
      </c>
      <c r="D17498" s="69" t="s">
        <v>1937</v>
      </c>
      <c r="E17498" s="69" t="s">
        <v>2039</v>
      </c>
      <c r="F17498" s="69">
        <v>2275</v>
      </c>
      <c r="G17498" s="69" t="s">
        <v>1939</v>
      </c>
    </row>
    <row r="17499" spans="1:7" ht="14.4">
      <c r="A17499" s="27" t="str">
        <f>VLOOKUP(C17499,'user list'!A:B,2,0)</f>
        <v>CTO</v>
      </c>
      <c r="B17499" s="172">
        <v>45824.451238425929</v>
      </c>
      <c r="C17499" s="69" t="s">
        <v>207</v>
      </c>
      <c r="D17499" s="69" t="s">
        <v>1937</v>
      </c>
      <c r="E17499" s="69">
        <v>2276</v>
      </c>
      <c r="F17499" s="69">
        <v>2276</v>
      </c>
      <c r="G17499" s="69" t="s">
        <v>1939</v>
      </c>
    </row>
    <row r="17500" spans="1:7" ht="14.4">
      <c r="A17500" s="27" t="str">
        <f>VLOOKUP(C17500,'user list'!A:B,2,0)</f>
        <v>CTO</v>
      </c>
      <c r="B17500" s="172">
        <v>45824.451342592591</v>
      </c>
      <c r="C17500" s="69" t="s">
        <v>207</v>
      </c>
      <c r="D17500" s="69" t="s">
        <v>1937</v>
      </c>
      <c r="E17500" s="69">
        <v>2276</v>
      </c>
      <c r="F17500" s="69">
        <v>2276</v>
      </c>
      <c r="G17500" s="69" t="s">
        <v>1939</v>
      </c>
    </row>
    <row r="17501" spans="1:7" ht="14.4">
      <c r="A17501" s="27" t="str">
        <f>VLOOKUP(C17501,'user list'!A:B,2,0)</f>
        <v>QCEAU</v>
      </c>
      <c r="B17501" s="172">
        <v>45824.455451388887</v>
      </c>
      <c r="C17501" s="69" t="s">
        <v>266</v>
      </c>
      <c r="D17501" s="69" t="s">
        <v>1937</v>
      </c>
      <c r="E17501" s="69" t="s">
        <v>2605</v>
      </c>
      <c r="F17501" s="69">
        <v>2024</v>
      </c>
      <c r="G17501" s="69" t="s">
        <v>1939</v>
      </c>
    </row>
    <row r="17502" spans="1:7" ht="14.4">
      <c r="A17502" s="27" t="str">
        <f>VLOOKUP(C17502,'user list'!A:B,2,0)</f>
        <v>QCEAU</v>
      </c>
      <c r="B17502" s="172">
        <v>45824.455497685187</v>
      </c>
      <c r="C17502" s="69" t="s">
        <v>266</v>
      </c>
      <c r="D17502" s="69" t="s">
        <v>1937</v>
      </c>
      <c r="E17502" s="69" t="s">
        <v>2605</v>
      </c>
      <c r="F17502" s="69">
        <v>2024</v>
      </c>
      <c r="G17502" s="69" t="s">
        <v>1939</v>
      </c>
    </row>
    <row r="17503" spans="1:7" ht="14.4">
      <c r="A17503" s="27" t="str">
        <f>VLOOKUP(C17503,'user list'!A:B,2,0)</f>
        <v>QCEAU</v>
      </c>
      <c r="B17503" s="172">
        <v>45824.456006944441</v>
      </c>
      <c r="C17503" s="69" t="s">
        <v>266</v>
      </c>
      <c r="D17503" s="69" t="s">
        <v>1937</v>
      </c>
      <c r="E17503" s="69" t="s">
        <v>2619</v>
      </c>
      <c r="F17503" s="69">
        <v>2022</v>
      </c>
      <c r="G17503" s="69" t="s">
        <v>1939</v>
      </c>
    </row>
    <row r="17504" spans="1:7" ht="14.4">
      <c r="A17504" s="27" t="str">
        <f>VLOOKUP(C17504,'user list'!A:B,2,0)</f>
        <v>QCEAU</v>
      </c>
      <c r="B17504" s="172">
        <v>45824.45616898148</v>
      </c>
      <c r="C17504" s="69" t="s">
        <v>266</v>
      </c>
      <c r="D17504" s="69" t="s">
        <v>1937</v>
      </c>
      <c r="E17504" s="69" t="s">
        <v>2618</v>
      </c>
      <c r="F17504" s="69">
        <v>2020</v>
      </c>
      <c r="G17504" s="69" t="s">
        <v>1939</v>
      </c>
    </row>
    <row r="17505" spans="1:7" ht="14.4">
      <c r="A17505" s="27" t="str">
        <f>VLOOKUP(C17505,'user list'!A:B,2,0)</f>
        <v>QCEAU</v>
      </c>
      <c r="B17505" s="172">
        <v>45824.456446759257</v>
      </c>
      <c r="C17505" s="69" t="s">
        <v>266</v>
      </c>
      <c r="D17505" s="69" t="s">
        <v>1937</v>
      </c>
      <c r="E17505" s="69" t="s">
        <v>2605</v>
      </c>
      <c r="F17505" s="69">
        <v>1991</v>
      </c>
      <c r="G17505" s="69" t="s">
        <v>1939</v>
      </c>
    </row>
    <row r="17506" spans="1:7" ht="14.4">
      <c r="A17506" s="27" t="str">
        <f>VLOOKUP(C17506,'user list'!A:B,2,0)</f>
        <v>QCEAU</v>
      </c>
      <c r="B17506" s="172">
        <v>45824.45652777778</v>
      </c>
      <c r="C17506" s="69" t="s">
        <v>266</v>
      </c>
      <c r="D17506" s="69" t="s">
        <v>1937</v>
      </c>
      <c r="E17506" s="69" t="s">
        <v>2461</v>
      </c>
      <c r="F17506" s="69">
        <v>1756</v>
      </c>
      <c r="G17506" s="69" t="s">
        <v>1939</v>
      </c>
    </row>
    <row r="17507" spans="1:7" ht="14.4">
      <c r="A17507" s="27" t="str">
        <f>VLOOKUP(C17507,'user list'!A:B,2,0)</f>
        <v>QCEAU</v>
      </c>
      <c r="B17507" s="172">
        <v>45824.456712962965</v>
      </c>
      <c r="C17507" s="69" t="s">
        <v>266</v>
      </c>
      <c r="D17507" s="69" t="s">
        <v>1937</v>
      </c>
      <c r="E17507" s="69" t="s">
        <v>2460</v>
      </c>
      <c r="F17507" s="69">
        <v>1755</v>
      </c>
      <c r="G17507" s="69" t="s">
        <v>1939</v>
      </c>
    </row>
    <row r="17508" spans="1:7" ht="14.4">
      <c r="A17508" s="27" t="str">
        <f>VLOOKUP(C17508,'user list'!A:B,2,0)</f>
        <v>QCEAU</v>
      </c>
      <c r="B17508" s="172">
        <v>45824.45689814815</v>
      </c>
      <c r="C17508" s="69" t="s">
        <v>266</v>
      </c>
      <c r="D17508" s="69" t="s">
        <v>1937</v>
      </c>
      <c r="E17508" s="69" t="s">
        <v>2459</v>
      </c>
      <c r="F17508" s="69">
        <v>1754</v>
      </c>
      <c r="G17508" s="69" t="s">
        <v>1939</v>
      </c>
    </row>
    <row r="17509" spans="1:7" ht="14.4">
      <c r="A17509" s="27" t="str">
        <f>VLOOKUP(C17509,'user list'!A:B,2,0)</f>
        <v>QCEAU</v>
      </c>
      <c r="B17509" s="172">
        <v>45824.457175925927</v>
      </c>
      <c r="C17509" s="69" t="s">
        <v>266</v>
      </c>
      <c r="D17509" s="69" t="s">
        <v>1937</v>
      </c>
      <c r="E17509" s="69" t="s">
        <v>2458</v>
      </c>
      <c r="F17509" s="69">
        <v>1753</v>
      </c>
      <c r="G17509" s="69" t="s">
        <v>1939</v>
      </c>
    </row>
    <row r="17510" spans="1:7" ht="14.4">
      <c r="A17510" s="27" t="str">
        <f>VLOOKUP(C17510,'user list'!A:B,2,0)</f>
        <v>QCEAU</v>
      </c>
      <c r="B17510" s="172">
        <v>45824.457245370373</v>
      </c>
      <c r="C17510" s="69" t="s">
        <v>266</v>
      </c>
      <c r="D17510" s="69" t="s">
        <v>1937</v>
      </c>
      <c r="E17510" s="69" t="s">
        <v>2456</v>
      </c>
      <c r="F17510" s="69">
        <v>1751</v>
      </c>
      <c r="G17510" s="69" t="s">
        <v>1939</v>
      </c>
    </row>
    <row r="17511" spans="1:7" ht="14.4">
      <c r="A17511" s="27" t="str">
        <f>VLOOKUP(C17511,'user list'!A:B,2,0)</f>
        <v>QCEAU</v>
      </c>
      <c r="B17511" s="172">
        <v>45824.457407407404</v>
      </c>
      <c r="C17511" s="69" t="s">
        <v>266</v>
      </c>
      <c r="D17511" s="69" t="s">
        <v>1937</v>
      </c>
      <c r="E17511" s="69" t="s">
        <v>2455</v>
      </c>
      <c r="F17511" s="69">
        <v>1746</v>
      </c>
      <c r="G17511" s="69" t="s">
        <v>1939</v>
      </c>
    </row>
    <row r="17512" spans="1:7" ht="14.4">
      <c r="A17512" s="27" t="str">
        <f>VLOOKUP(C17512,'user list'!A:B,2,0)</f>
        <v>QCEAU</v>
      </c>
      <c r="B17512" s="172">
        <v>45824.457499999997</v>
      </c>
      <c r="C17512" s="69" t="s">
        <v>266</v>
      </c>
      <c r="D17512" s="69" t="s">
        <v>1937</v>
      </c>
      <c r="E17512" s="69" t="s">
        <v>2451</v>
      </c>
      <c r="F17512" s="69">
        <v>1742</v>
      </c>
      <c r="G17512" s="69" t="s">
        <v>1939</v>
      </c>
    </row>
    <row r="17513" spans="1:7" ht="14.4">
      <c r="A17513" s="27" t="str">
        <f>VLOOKUP(C17513,'user list'!A:B,2,0)</f>
        <v>QCEAU</v>
      </c>
      <c r="B17513" s="172">
        <v>45824.457800925928</v>
      </c>
      <c r="C17513" s="69" t="s">
        <v>266</v>
      </c>
      <c r="D17513" s="69" t="s">
        <v>1937</v>
      </c>
      <c r="E17513" s="69" t="s">
        <v>2534</v>
      </c>
      <c r="F17513" s="69">
        <v>1881</v>
      </c>
      <c r="G17513" s="69" t="s">
        <v>1939</v>
      </c>
    </row>
    <row r="17514" spans="1:7" ht="14.4">
      <c r="A17514" s="27" t="str">
        <f>VLOOKUP(C17514,'user list'!A:B,2,0)</f>
        <v>SBCDPO</v>
      </c>
      <c r="B17514" s="172">
        <v>45824.458043981482</v>
      </c>
      <c r="C17514" s="69" t="s">
        <v>271</v>
      </c>
      <c r="D17514" s="69" t="s">
        <v>1937</v>
      </c>
      <c r="E17514" s="69" t="s">
        <v>810</v>
      </c>
      <c r="F17514" s="69">
        <v>2341</v>
      </c>
      <c r="G17514" s="69" t="s">
        <v>2440</v>
      </c>
    </row>
    <row r="17515" spans="1:7" ht="14.4">
      <c r="A17515" s="27" t="str">
        <f>VLOOKUP(C17515,'user list'!A:B,2,0)</f>
        <v>Admin</v>
      </c>
      <c r="B17515" s="172">
        <v>45824.458055555559</v>
      </c>
      <c r="C17515" s="69" t="s">
        <v>186</v>
      </c>
      <c r="D17515" s="69" t="s">
        <v>1937</v>
      </c>
      <c r="E17515" s="69" t="s">
        <v>810</v>
      </c>
      <c r="F17515" s="69">
        <v>2341</v>
      </c>
      <c r="G17515" s="69" t="s">
        <v>1948</v>
      </c>
    </row>
    <row r="17516" spans="1:7" ht="14.4">
      <c r="A17516" s="27" t="str">
        <f>VLOOKUP(C17516,'user list'!A:B,2,0)</f>
        <v>Admin</v>
      </c>
      <c r="B17516" s="172">
        <v>45824.458067129628</v>
      </c>
      <c r="C17516" s="69" t="s">
        <v>186</v>
      </c>
      <c r="D17516" s="69" t="s">
        <v>1937</v>
      </c>
      <c r="E17516" s="69" t="s">
        <v>810</v>
      </c>
      <c r="F17516" s="69">
        <v>2341</v>
      </c>
      <c r="G17516" s="69" t="s">
        <v>1948</v>
      </c>
    </row>
    <row r="17517" spans="1:7" ht="14.4">
      <c r="A17517" s="27" t="str">
        <f>VLOOKUP(C17517,'user list'!A:B,2,0)</f>
        <v>Admin</v>
      </c>
      <c r="B17517" s="172">
        <v>45824.458067129628</v>
      </c>
      <c r="C17517" s="69" t="s">
        <v>186</v>
      </c>
      <c r="D17517" s="69" t="s">
        <v>1937</v>
      </c>
      <c r="E17517" s="69" t="s">
        <v>810</v>
      </c>
      <c r="F17517" s="69">
        <v>2341</v>
      </c>
      <c r="G17517" s="69" t="s">
        <v>1948</v>
      </c>
    </row>
    <row r="17518" spans="1:7" ht="14.4">
      <c r="A17518" s="27" t="str">
        <f>VLOOKUP(C17518,'user list'!A:B,2,0)</f>
        <v>Admin</v>
      </c>
      <c r="B17518" s="172">
        <v>45824.458067129628</v>
      </c>
      <c r="C17518" s="69" t="s">
        <v>186</v>
      </c>
      <c r="D17518" s="69" t="s">
        <v>1937</v>
      </c>
      <c r="E17518" s="69" t="s">
        <v>810</v>
      </c>
      <c r="F17518" s="69">
        <v>2341</v>
      </c>
      <c r="G17518" s="69" t="s">
        <v>1947</v>
      </c>
    </row>
    <row r="17519" spans="1:7" ht="14.4">
      <c r="A17519" s="27" t="str">
        <f>VLOOKUP(C17519,'user list'!A:B,2,0)</f>
        <v>QCEAU</v>
      </c>
      <c r="B17519" s="172">
        <v>45824.458356481482</v>
      </c>
      <c r="C17519" s="69" t="s">
        <v>266</v>
      </c>
      <c r="D17519" s="69" t="s">
        <v>1937</v>
      </c>
      <c r="E17519" s="69" t="s">
        <v>2534</v>
      </c>
      <c r="F17519" s="69">
        <v>1881</v>
      </c>
      <c r="G17519" s="69" t="s">
        <v>1947</v>
      </c>
    </row>
    <row r="17520" spans="1:7" ht="14.4">
      <c r="A17520" s="27" t="str">
        <f>VLOOKUP(C17520,'user list'!A:B,2,0)</f>
        <v>QCEAU</v>
      </c>
      <c r="B17520" s="172">
        <v>45824.458356481482</v>
      </c>
      <c r="C17520" s="69" t="s">
        <v>266</v>
      </c>
      <c r="D17520" s="69" t="s">
        <v>1937</v>
      </c>
      <c r="E17520" s="69" t="s">
        <v>2534</v>
      </c>
      <c r="F17520" s="69">
        <v>1881</v>
      </c>
      <c r="G17520" s="69" t="s">
        <v>1948</v>
      </c>
    </row>
    <row r="17521" spans="1:7" ht="14.4">
      <c r="A17521" s="27" t="str">
        <f>VLOOKUP(C17521,'user list'!A:B,2,0)</f>
        <v>QCEAU</v>
      </c>
      <c r="B17521" s="172">
        <v>45824.458356481482</v>
      </c>
      <c r="C17521" s="69" t="s">
        <v>266</v>
      </c>
      <c r="D17521" s="69" t="s">
        <v>1937</v>
      </c>
      <c r="E17521" s="69" t="s">
        <v>2534</v>
      </c>
      <c r="F17521" s="69">
        <v>1881</v>
      </c>
      <c r="G17521" s="69" t="s">
        <v>1939</v>
      </c>
    </row>
    <row r="17522" spans="1:7" ht="14.4">
      <c r="A17522" s="27" t="str">
        <f>VLOOKUP(C17522,'user list'!A:B,2,0)</f>
        <v>Admin</v>
      </c>
      <c r="B17522" s="172">
        <v>45824.458356481482</v>
      </c>
      <c r="C17522" s="69" t="s">
        <v>186</v>
      </c>
      <c r="D17522" s="69" t="s">
        <v>1937</v>
      </c>
      <c r="E17522" s="69" t="s">
        <v>2534</v>
      </c>
      <c r="F17522" s="69">
        <v>1881</v>
      </c>
      <c r="G17522" s="69" t="s">
        <v>1948</v>
      </c>
    </row>
    <row r="17523" spans="1:7" ht="14.4">
      <c r="A17523" s="27" t="str">
        <f>VLOOKUP(C17523,'user list'!A:B,2,0)</f>
        <v>SBCDPO</v>
      </c>
      <c r="B17523" s="172">
        <v>45824.458564814813</v>
      </c>
      <c r="C17523" s="69" t="s">
        <v>271</v>
      </c>
      <c r="D17523" s="69" t="s">
        <v>1937</v>
      </c>
      <c r="E17523" s="69" t="s">
        <v>810</v>
      </c>
      <c r="F17523" s="69">
        <v>2341</v>
      </c>
      <c r="G17523" s="69" t="s">
        <v>1939</v>
      </c>
    </row>
    <row r="17524" spans="1:7" ht="14.4">
      <c r="A17524" s="27" t="str">
        <f>VLOOKUP(C17524,'user list'!A:B,2,0)</f>
        <v>SBCDPO</v>
      </c>
      <c r="B17524" s="172">
        <v>45824.45888888889</v>
      </c>
      <c r="C17524" s="69" t="s">
        <v>271</v>
      </c>
      <c r="D17524" s="69" t="s">
        <v>1937</v>
      </c>
      <c r="E17524" s="69" t="s">
        <v>810</v>
      </c>
      <c r="F17524" s="69">
        <v>2341</v>
      </c>
      <c r="G17524" s="69" t="s">
        <v>2441</v>
      </c>
    </row>
    <row r="17525" spans="1:7" ht="14.4">
      <c r="A17525" s="27" t="str">
        <f>VLOOKUP(C17525,'user list'!A:B,2,0)</f>
        <v>HCDRD</v>
      </c>
      <c r="B17525" s="172">
        <v>45824.459398148145</v>
      </c>
      <c r="C17525" s="69" t="s">
        <v>216</v>
      </c>
      <c r="D17525" s="69" t="s">
        <v>1937</v>
      </c>
      <c r="E17525" s="69" t="s">
        <v>2534</v>
      </c>
      <c r="F17525" s="69">
        <v>1881</v>
      </c>
      <c r="G17525" s="69" t="s">
        <v>1939</v>
      </c>
    </row>
    <row r="17526" spans="1:7" ht="14.4">
      <c r="A17526" s="27" t="str">
        <f>VLOOKUP(C17526,'user list'!A:B,2,0)</f>
        <v>SBCDPO</v>
      </c>
      <c r="B17526" s="172">
        <v>45824.459675925929</v>
      </c>
      <c r="C17526" s="69" t="s">
        <v>271</v>
      </c>
      <c r="D17526" s="69" t="s">
        <v>1937</v>
      </c>
      <c r="E17526" s="69" t="s">
        <v>810</v>
      </c>
      <c r="F17526" s="69">
        <v>2341</v>
      </c>
      <c r="G17526" s="69" t="s">
        <v>1939</v>
      </c>
    </row>
    <row r="17527" spans="1:7" ht="14.4">
      <c r="A17527" s="27" t="str">
        <f>VLOOKUP(C17527,'user list'!A:B,2,0)</f>
        <v>SBCDPO</v>
      </c>
      <c r="B17527" s="172">
        <v>45824.459675925929</v>
      </c>
      <c r="C17527" s="69" t="s">
        <v>271</v>
      </c>
      <c r="D17527" s="69" t="s">
        <v>1937</v>
      </c>
      <c r="E17527" s="69" t="s">
        <v>810</v>
      </c>
      <c r="F17527" s="69">
        <v>2341</v>
      </c>
      <c r="G17527" s="69" t="s">
        <v>1939</v>
      </c>
    </row>
    <row r="17528" spans="1:7" ht="14.4">
      <c r="A17528" s="27" t="str">
        <f>VLOOKUP(C17528,'user list'!A:B,2,0)</f>
        <v>QCEAU</v>
      </c>
      <c r="B17528" s="172">
        <v>45824.459756944445</v>
      </c>
      <c r="C17528" s="69" t="s">
        <v>266</v>
      </c>
      <c r="D17528" s="69" t="s">
        <v>1937</v>
      </c>
      <c r="E17528" s="69" t="s">
        <v>2784</v>
      </c>
      <c r="F17528" s="69">
        <v>2236</v>
      </c>
      <c r="G17528" s="69" t="s">
        <v>1939</v>
      </c>
    </row>
    <row r="17529" spans="1:7" ht="14.4">
      <c r="A17529" s="27" t="str">
        <f>VLOOKUP(C17529,'user list'!A:B,2,0)</f>
        <v>QCEAU</v>
      </c>
      <c r="B17529" s="172">
        <v>45824.460069444445</v>
      </c>
      <c r="C17529" s="69" t="s">
        <v>266</v>
      </c>
      <c r="D17529" s="69" t="s">
        <v>1937</v>
      </c>
      <c r="E17529" s="69" t="s">
        <v>2784</v>
      </c>
      <c r="F17529" s="69">
        <v>2236</v>
      </c>
      <c r="G17529" s="69" t="s">
        <v>1947</v>
      </c>
    </row>
    <row r="17530" spans="1:7" ht="14.4">
      <c r="A17530" s="27" t="str">
        <f>VLOOKUP(C17530,'user list'!A:B,2,0)</f>
        <v>QCEAU</v>
      </c>
      <c r="B17530" s="172">
        <v>45824.460069444445</v>
      </c>
      <c r="C17530" s="69" t="s">
        <v>266</v>
      </c>
      <c r="D17530" s="69" t="s">
        <v>1937</v>
      </c>
      <c r="E17530" s="69" t="s">
        <v>2784</v>
      </c>
      <c r="F17530" s="69">
        <v>2236</v>
      </c>
      <c r="G17530" s="69" t="s">
        <v>1948</v>
      </c>
    </row>
    <row r="17531" spans="1:7" ht="14.4">
      <c r="A17531" s="27" t="str">
        <f>VLOOKUP(C17531,'user list'!A:B,2,0)</f>
        <v>QCEAU</v>
      </c>
      <c r="B17531" s="172">
        <v>45824.460069444445</v>
      </c>
      <c r="C17531" s="69" t="s">
        <v>266</v>
      </c>
      <c r="D17531" s="69" t="s">
        <v>1937</v>
      </c>
      <c r="E17531" s="69" t="s">
        <v>2784</v>
      </c>
      <c r="F17531" s="69">
        <v>2236</v>
      </c>
      <c r="G17531" s="69" t="s">
        <v>1939</v>
      </c>
    </row>
    <row r="17532" spans="1:7" ht="14.4">
      <c r="A17532" s="27" t="str">
        <f>VLOOKUP(C17532,'user list'!A:B,2,0)</f>
        <v>Admin</v>
      </c>
      <c r="B17532" s="172">
        <v>45824.460069444445</v>
      </c>
      <c r="C17532" s="69" t="s">
        <v>186</v>
      </c>
      <c r="D17532" s="69" t="s">
        <v>1937</v>
      </c>
      <c r="E17532" s="69" t="s">
        <v>2784</v>
      </c>
      <c r="F17532" s="69">
        <v>2236</v>
      </c>
      <c r="G17532" s="69" t="s">
        <v>1948</v>
      </c>
    </row>
    <row r="17533" spans="1:7" ht="14.4">
      <c r="A17533" s="27" t="str">
        <f>VLOOKUP(C17533,'user list'!A:B,2,0)</f>
        <v>QCEAU</v>
      </c>
      <c r="B17533" s="172">
        <v>45824.460150462961</v>
      </c>
      <c r="C17533" s="69" t="s">
        <v>266</v>
      </c>
      <c r="D17533" s="69" t="s">
        <v>1937</v>
      </c>
      <c r="E17533" s="69" t="s">
        <v>2697</v>
      </c>
      <c r="F17533" s="69">
        <v>2146</v>
      </c>
      <c r="G17533" s="69" t="s">
        <v>1939</v>
      </c>
    </row>
    <row r="17534" spans="1:7" ht="14.4">
      <c r="A17534" s="27" t="str">
        <f>VLOOKUP(C17534,'user list'!A:B,2,0)</f>
        <v>SBCDPO</v>
      </c>
      <c r="B17534" s="172">
        <v>45824.46020833333</v>
      </c>
      <c r="C17534" s="69" t="s">
        <v>271</v>
      </c>
      <c r="D17534" s="69" t="s">
        <v>1937</v>
      </c>
      <c r="E17534" s="69" t="s">
        <v>810</v>
      </c>
      <c r="F17534" s="69">
        <v>2341</v>
      </c>
      <c r="G17534" s="69" t="s">
        <v>1947</v>
      </c>
    </row>
    <row r="17535" spans="1:7" ht="14.4">
      <c r="A17535" s="27" t="str">
        <f>VLOOKUP(C17535,'user list'!A:B,2,0)</f>
        <v>SBCDPO</v>
      </c>
      <c r="B17535" s="172">
        <v>45824.46020833333</v>
      </c>
      <c r="C17535" s="69" t="s">
        <v>271</v>
      </c>
      <c r="D17535" s="69" t="s">
        <v>1937</v>
      </c>
      <c r="E17535" s="69" t="s">
        <v>810</v>
      </c>
      <c r="F17535" s="69">
        <v>2341</v>
      </c>
      <c r="G17535" s="69" t="s">
        <v>1948</v>
      </c>
    </row>
    <row r="17536" spans="1:7" ht="14.4">
      <c r="A17536" s="27" t="str">
        <f>VLOOKUP(C17536,'user list'!A:B,2,0)</f>
        <v>SBCDPO</v>
      </c>
      <c r="B17536" s="172">
        <v>45824.46020833333</v>
      </c>
      <c r="C17536" s="69" t="s">
        <v>271</v>
      </c>
      <c r="D17536" s="69" t="s">
        <v>1937</v>
      </c>
      <c r="E17536" s="69" t="s">
        <v>810</v>
      </c>
      <c r="F17536" s="69">
        <v>2341</v>
      </c>
      <c r="G17536" s="69" t="s">
        <v>1939</v>
      </c>
    </row>
    <row r="17537" spans="1:7" ht="14.4">
      <c r="A17537" s="27" t="str">
        <f>VLOOKUP(C17537,'user list'!A:B,2,0)</f>
        <v>SBCDPO</v>
      </c>
      <c r="B17537" s="172">
        <v>45824.46020833333</v>
      </c>
      <c r="C17537" s="69" t="s">
        <v>271</v>
      </c>
      <c r="D17537" s="69" t="s">
        <v>1937</v>
      </c>
      <c r="E17537" s="69" t="s">
        <v>810</v>
      </c>
      <c r="F17537" s="69">
        <v>2341</v>
      </c>
      <c r="G17537" s="69" t="s">
        <v>1939</v>
      </c>
    </row>
    <row r="17538" spans="1:7" ht="14.4">
      <c r="A17538" s="27" t="str">
        <f>VLOOKUP(C17538,'user list'!A:B,2,0)</f>
        <v>Admin</v>
      </c>
      <c r="B17538" s="172">
        <v>45824.46020833333</v>
      </c>
      <c r="C17538" s="69" t="s">
        <v>186</v>
      </c>
      <c r="D17538" s="69" t="s">
        <v>1937</v>
      </c>
      <c r="E17538" s="69" t="s">
        <v>810</v>
      </c>
      <c r="F17538" s="69">
        <v>2341</v>
      </c>
      <c r="G17538" s="69" t="s">
        <v>1948</v>
      </c>
    </row>
    <row r="17539" spans="1:7" ht="14.4">
      <c r="A17539" s="27" t="str">
        <f>VLOOKUP(C17539,'user list'!A:B,2,0)</f>
        <v>ITDD</v>
      </c>
      <c r="B17539" s="172">
        <v>45824.46020833333</v>
      </c>
      <c r="C17539" s="69" t="s">
        <v>219</v>
      </c>
      <c r="D17539" s="69" t="s">
        <v>1937</v>
      </c>
      <c r="E17539" s="69" t="s">
        <v>2600</v>
      </c>
      <c r="F17539" s="69">
        <v>1975</v>
      </c>
      <c r="G17539" s="69" t="s">
        <v>1939</v>
      </c>
    </row>
    <row r="17540" spans="1:7" ht="14.4">
      <c r="A17540" s="27" t="str">
        <f>VLOOKUP(C17540,'user list'!A:B,2,0)</f>
        <v>HCDRD</v>
      </c>
      <c r="B17540" s="172">
        <v>45824.460578703707</v>
      </c>
      <c r="C17540" s="69" t="s">
        <v>216</v>
      </c>
      <c r="D17540" s="69" t="s">
        <v>1937</v>
      </c>
      <c r="E17540" s="69" t="s">
        <v>2534</v>
      </c>
      <c r="F17540" s="69">
        <v>1881</v>
      </c>
      <c r="G17540" s="69" t="s">
        <v>1947</v>
      </c>
    </row>
    <row r="17541" spans="1:7" ht="14.4">
      <c r="A17541" s="27" t="str">
        <f>VLOOKUP(C17541,'user list'!A:B,2,0)</f>
        <v>HCDRD</v>
      </c>
      <c r="B17541" s="172">
        <v>45824.460578703707</v>
      </c>
      <c r="C17541" s="69" t="s">
        <v>216</v>
      </c>
      <c r="D17541" s="69" t="s">
        <v>1937</v>
      </c>
      <c r="E17541" s="69" t="s">
        <v>2534</v>
      </c>
      <c r="F17541" s="69">
        <v>1881</v>
      </c>
      <c r="G17541" s="69" t="s">
        <v>1948</v>
      </c>
    </row>
    <row r="17542" spans="1:7" ht="14.4">
      <c r="A17542" s="27" t="str">
        <f>VLOOKUP(C17542,'user list'!A:B,2,0)</f>
        <v>HCDRD</v>
      </c>
      <c r="B17542" s="172">
        <v>45824.460578703707</v>
      </c>
      <c r="C17542" s="69" t="s">
        <v>216</v>
      </c>
      <c r="D17542" s="69" t="s">
        <v>1937</v>
      </c>
      <c r="E17542" s="69" t="s">
        <v>2534</v>
      </c>
      <c r="F17542" s="69">
        <v>1881</v>
      </c>
      <c r="G17542" s="69" t="s">
        <v>1939</v>
      </c>
    </row>
    <row r="17543" spans="1:7" ht="14.4">
      <c r="A17543" s="27" t="str">
        <f>VLOOKUP(C17543,'user list'!A:B,2,0)</f>
        <v>Admin</v>
      </c>
      <c r="B17543" s="172">
        <v>45824.460578703707</v>
      </c>
      <c r="C17543" s="69" t="s">
        <v>186</v>
      </c>
      <c r="D17543" s="69" t="s">
        <v>1937</v>
      </c>
      <c r="E17543" s="69" t="s">
        <v>2534</v>
      </c>
      <c r="F17543" s="69">
        <v>1881</v>
      </c>
      <c r="G17543" s="69" t="s">
        <v>1948</v>
      </c>
    </row>
    <row r="17544" spans="1:7" ht="14.4">
      <c r="A17544" s="27" t="str">
        <f>VLOOKUP(C17544,'user list'!A:B,2,0)</f>
        <v>QCEAU</v>
      </c>
      <c r="B17544" s="172">
        <v>45824.461435185185</v>
      </c>
      <c r="C17544" s="69" t="s">
        <v>266</v>
      </c>
      <c r="D17544" s="69" t="s">
        <v>1937</v>
      </c>
      <c r="E17544" s="69" t="s">
        <v>2697</v>
      </c>
      <c r="F17544" s="69">
        <v>2146</v>
      </c>
      <c r="G17544" s="69" t="s">
        <v>1947</v>
      </c>
    </row>
    <row r="17545" spans="1:7" ht="14.4">
      <c r="A17545" s="27" t="str">
        <f>VLOOKUP(C17545,'user list'!A:B,2,0)</f>
        <v>QCEAU</v>
      </c>
      <c r="B17545" s="172">
        <v>45824.461435185185</v>
      </c>
      <c r="C17545" s="69" t="s">
        <v>266</v>
      </c>
      <c r="D17545" s="69" t="s">
        <v>1937</v>
      </c>
      <c r="E17545" s="69" t="s">
        <v>2697</v>
      </c>
      <c r="F17545" s="69">
        <v>2146</v>
      </c>
      <c r="G17545" s="69" t="s">
        <v>1948</v>
      </c>
    </row>
    <row r="17546" spans="1:7" ht="14.4">
      <c r="A17546" s="27" t="str">
        <f>VLOOKUP(C17546,'user list'!A:B,2,0)</f>
        <v>QCEAU</v>
      </c>
      <c r="B17546" s="172">
        <v>45824.461435185185</v>
      </c>
      <c r="C17546" s="69" t="s">
        <v>266</v>
      </c>
      <c r="D17546" s="69" t="s">
        <v>1937</v>
      </c>
      <c r="E17546" s="69" t="s">
        <v>2697</v>
      </c>
      <c r="F17546" s="69">
        <v>2146</v>
      </c>
      <c r="G17546" s="69" t="s">
        <v>1939</v>
      </c>
    </row>
    <row r="17547" spans="1:7" ht="14.4">
      <c r="A17547" s="27" t="str">
        <f>VLOOKUP(C17547,'user list'!A:B,2,0)</f>
        <v>Admin</v>
      </c>
      <c r="B17547" s="172">
        <v>45824.461446759262</v>
      </c>
      <c r="C17547" s="69" t="s">
        <v>186</v>
      </c>
      <c r="D17547" s="69" t="s">
        <v>1937</v>
      </c>
      <c r="E17547" s="69" t="s">
        <v>2697</v>
      </c>
      <c r="F17547" s="69">
        <v>2146</v>
      </c>
      <c r="G17547" s="69" t="s">
        <v>1948</v>
      </c>
    </row>
    <row r="17548" spans="1:7" ht="14.4">
      <c r="A17548" s="27" t="str">
        <f>VLOOKUP(C17548,'user list'!A:B,2,0)</f>
        <v>QCEAU</v>
      </c>
      <c r="B17548" s="172">
        <v>45824.461493055554</v>
      </c>
      <c r="C17548" s="69" t="s">
        <v>266</v>
      </c>
      <c r="D17548" s="69" t="s">
        <v>1937</v>
      </c>
      <c r="E17548" s="69" t="s">
        <v>2697</v>
      </c>
      <c r="F17548" s="69">
        <v>2138</v>
      </c>
      <c r="G17548" s="69" t="s">
        <v>1939</v>
      </c>
    </row>
    <row r="17549" spans="1:7" ht="14.4">
      <c r="A17549" s="27" t="str">
        <f>VLOOKUP(C17549,'user list'!A:B,2,0)</f>
        <v>QCEAU</v>
      </c>
      <c r="B17549" s="172">
        <v>45824.461828703701</v>
      </c>
      <c r="C17549" s="69" t="s">
        <v>266</v>
      </c>
      <c r="D17549" s="69" t="s">
        <v>1937</v>
      </c>
      <c r="E17549" s="69" t="s">
        <v>2697</v>
      </c>
      <c r="F17549" s="69">
        <v>2138</v>
      </c>
      <c r="G17549" s="69" t="s">
        <v>1947</v>
      </c>
    </row>
    <row r="17550" spans="1:7" ht="14.4">
      <c r="A17550" s="27" t="str">
        <f>VLOOKUP(C17550,'user list'!A:B,2,0)</f>
        <v>QCEAU</v>
      </c>
      <c r="B17550" s="172">
        <v>45824.461828703701</v>
      </c>
      <c r="C17550" s="69" t="s">
        <v>266</v>
      </c>
      <c r="D17550" s="69" t="s">
        <v>1937</v>
      </c>
      <c r="E17550" s="69" t="s">
        <v>2697</v>
      </c>
      <c r="F17550" s="69">
        <v>2138</v>
      </c>
      <c r="G17550" s="69" t="s">
        <v>1948</v>
      </c>
    </row>
    <row r="17551" spans="1:7" ht="14.4">
      <c r="A17551" s="27" t="str">
        <f>VLOOKUP(C17551,'user list'!A:B,2,0)</f>
        <v>Admin</v>
      </c>
      <c r="B17551" s="172">
        <v>45824.461828703701</v>
      </c>
      <c r="C17551" s="69" t="s">
        <v>186</v>
      </c>
      <c r="D17551" s="69" t="s">
        <v>1937</v>
      </c>
      <c r="E17551" s="69" t="s">
        <v>2697</v>
      </c>
      <c r="F17551" s="69">
        <v>2138</v>
      </c>
      <c r="G17551" s="69" t="s">
        <v>1948</v>
      </c>
    </row>
    <row r="17552" spans="1:7" ht="14.4">
      <c r="A17552" s="27" t="str">
        <f>VLOOKUP(C17552,'user list'!A:B,2,0)</f>
        <v>QCEAU</v>
      </c>
      <c r="B17552" s="172">
        <v>45824.461828703701</v>
      </c>
      <c r="C17552" s="69" t="s">
        <v>266</v>
      </c>
      <c r="D17552" s="69" t="s">
        <v>1937</v>
      </c>
      <c r="E17552" s="69" t="s">
        <v>2697</v>
      </c>
      <c r="F17552" s="69">
        <v>2138</v>
      </c>
      <c r="G17552" s="69" t="s">
        <v>1939</v>
      </c>
    </row>
    <row r="17553" spans="1:7" ht="14.4">
      <c r="A17553" s="27" t="str">
        <f>VLOOKUP(C17553,'user list'!A:B,2,0)</f>
        <v>QCEAU</v>
      </c>
      <c r="B17553" s="172">
        <v>45824.46230324074</v>
      </c>
      <c r="C17553" s="69" t="s">
        <v>266</v>
      </c>
      <c r="D17553" s="69" t="s">
        <v>1937</v>
      </c>
      <c r="E17553" s="69" t="s">
        <v>2455</v>
      </c>
      <c r="F17553" s="69">
        <v>1746</v>
      </c>
      <c r="G17553" s="69" t="s">
        <v>1939</v>
      </c>
    </row>
    <row r="17554" spans="1:7" ht="14.4">
      <c r="A17554" s="27" t="str">
        <f>VLOOKUP(C17554,'user list'!A:B,2,0)</f>
        <v>OCM</v>
      </c>
      <c r="B17554" s="172">
        <v>45824.463206018518</v>
      </c>
      <c r="C17554" s="69" t="s">
        <v>230</v>
      </c>
      <c r="D17554" s="69" t="s">
        <v>1937</v>
      </c>
      <c r="E17554" s="69" t="s">
        <v>1974</v>
      </c>
      <c r="F17554" s="69">
        <v>2342</v>
      </c>
      <c r="G17554" s="69" t="s">
        <v>2440</v>
      </c>
    </row>
    <row r="17555" spans="1:7" ht="14.4">
      <c r="A17555" s="27" t="str">
        <f>VLOOKUP(C17555,'user list'!A:B,2,0)</f>
        <v>Admin</v>
      </c>
      <c r="B17555" s="172">
        <v>45824.463206018518</v>
      </c>
      <c r="C17555" s="69" t="s">
        <v>186</v>
      </c>
      <c r="D17555" s="69" t="s">
        <v>1937</v>
      </c>
      <c r="E17555" s="69" t="s">
        <v>1974</v>
      </c>
      <c r="F17555" s="69">
        <v>2342</v>
      </c>
      <c r="G17555" s="69" t="s">
        <v>1948</v>
      </c>
    </row>
    <row r="17556" spans="1:7" ht="14.4">
      <c r="A17556" s="27" t="str">
        <f>VLOOKUP(C17556,'user list'!A:B,2,0)</f>
        <v>Admin</v>
      </c>
      <c r="B17556" s="172">
        <v>45824.463217592594</v>
      </c>
      <c r="C17556" s="69" t="s">
        <v>186</v>
      </c>
      <c r="D17556" s="69" t="s">
        <v>1937</v>
      </c>
      <c r="E17556" s="69" t="s">
        <v>1974</v>
      </c>
      <c r="F17556" s="69">
        <v>2342</v>
      </c>
      <c r="G17556" s="69" t="s">
        <v>1947</v>
      </c>
    </row>
    <row r="17557" spans="1:7" ht="14.4">
      <c r="A17557" s="27" t="str">
        <f>VLOOKUP(C17557,'user list'!A:B,2,0)</f>
        <v>Admin</v>
      </c>
      <c r="B17557" s="172">
        <v>45824.463217592594</v>
      </c>
      <c r="C17557" s="69" t="s">
        <v>186</v>
      </c>
      <c r="D17557" s="69" t="s">
        <v>1937</v>
      </c>
      <c r="E17557" s="69" t="s">
        <v>1974</v>
      </c>
      <c r="F17557" s="69">
        <v>2342</v>
      </c>
      <c r="G17557" s="69" t="s">
        <v>1948</v>
      </c>
    </row>
    <row r="17558" spans="1:7" ht="14.4">
      <c r="A17558" s="27" t="str">
        <f>VLOOKUP(C17558,'user list'!A:B,2,0)</f>
        <v>Admin</v>
      </c>
      <c r="B17558" s="172">
        <v>45824.463217592594</v>
      </c>
      <c r="C17558" s="69" t="s">
        <v>186</v>
      </c>
      <c r="D17558" s="69" t="s">
        <v>1937</v>
      </c>
      <c r="E17558" s="69" t="s">
        <v>1974</v>
      </c>
      <c r="F17558" s="69">
        <v>2342</v>
      </c>
      <c r="G17558" s="69" t="s">
        <v>1948</v>
      </c>
    </row>
    <row r="17559" spans="1:7" ht="14.4">
      <c r="A17559" s="27" t="str">
        <f>VLOOKUP(C17559,'user list'!A:B,2,0)</f>
        <v>SBCDPO</v>
      </c>
      <c r="B17559" s="172">
        <v>45824.464432870373</v>
      </c>
      <c r="C17559" s="69" t="s">
        <v>271</v>
      </c>
      <c r="D17559" s="69" t="s">
        <v>1937</v>
      </c>
      <c r="E17559" s="69" t="s">
        <v>810</v>
      </c>
      <c r="F17559" s="69">
        <v>2341</v>
      </c>
      <c r="G17559" s="69" t="s">
        <v>1939</v>
      </c>
    </row>
    <row r="17560" spans="1:7" ht="14.4">
      <c r="A17560" s="27" t="str">
        <f>VLOOKUP(C17560,'user list'!A:B,2,0)</f>
        <v>SBCDPO</v>
      </c>
      <c r="B17560" s="172">
        <v>45824.464456018519</v>
      </c>
      <c r="C17560" s="69" t="s">
        <v>271</v>
      </c>
      <c r="D17560" s="69" t="s">
        <v>1937</v>
      </c>
      <c r="E17560" s="69" t="s">
        <v>810</v>
      </c>
      <c r="F17560" s="69">
        <v>2341</v>
      </c>
      <c r="G17560" s="69" t="s">
        <v>1939</v>
      </c>
    </row>
    <row r="17561" spans="1:7" ht="14.4">
      <c r="A17561" s="27" t="str">
        <f>VLOOKUP(C17561,'user list'!A:B,2,0)</f>
        <v>CTO</v>
      </c>
      <c r="B17561" s="172">
        <v>45824.466319444444</v>
      </c>
      <c r="C17561" s="69" t="s">
        <v>207</v>
      </c>
      <c r="D17561" s="69" t="s">
        <v>1937</v>
      </c>
      <c r="E17561" s="69">
        <v>2276</v>
      </c>
      <c r="F17561" s="69">
        <v>2276</v>
      </c>
      <c r="G17561" s="69" t="s">
        <v>1939</v>
      </c>
    </row>
    <row r="17562" spans="1:7" ht="14.4">
      <c r="A17562" s="27" t="str">
        <f>VLOOKUP(C17562,'user list'!A:B,2,0)</f>
        <v>CTO</v>
      </c>
      <c r="B17562" s="172">
        <v>45824.46638888889</v>
      </c>
      <c r="C17562" s="69" t="s">
        <v>207</v>
      </c>
      <c r="D17562" s="69" t="s">
        <v>1937</v>
      </c>
      <c r="E17562" s="69">
        <v>2276</v>
      </c>
      <c r="F17562" s="69">
        <v>2276</v>
      </c>
      <c r="G17562" s="69" t="s">
        <v>1939</v>
      </c>
    </row>
    <row r="17563" spans="1:7" ht="14.4">
      <c r="A17563" s="27" t="str">
        <f>VLOOKUP(C17563,'user list'!A:B,2,0)</f>
        <v>CTO</v>
      </c>
      <c r="B17563" s="172">
        <v>45824.46638888889</v>
      </c>
      <c r="C17563" s="69" t="s">
        <v>207</v>
      </c>
      <c r="D17563" s="69" t="s">
        <v>1937</v>
      </c>
      <c r="E17563" s="69">
        <v>2276</v>
      </c>
      <c r="F17563" s="69">
        <v>2276</v>
      </c>
      <c r="G17563" s="69" t="s">
        <v>1939</v>
      </c>
    </row>
    <row r="17564" spans="1:7" ht="14.4">
      <c r="A17564" s="27" t="str">
        <f>VLOOKUP(C17564,'user list'!A:B,2,0)</f>
        <v>OCM</v>
      </c>
      <c r="B17564" s="172">
        <v>45824.466990740744</v>
      </c>
      <c r="C17564" s="69" t="s">
        <v>232</v>
      </c>
      <c r="D17564" s="69" t="s">
        <v>1937</v>
      </c>
      <c r="E17564" s="69" t="s">
        <v>2029</v>
      </c>
      <c r="F17564" s="69">
        <v>2323</v>
      </c>
      <c r="G17564" s="69" t="s">
        <v>1939</v>
      </c>
    </row>
    <row r="17565" spans="1:7" ht="14.4">
      <c r="A17565" s="27" t="str">
        <f>VLOOKUP(C17565,'user list'!A:B,2,0)</f>
        <v>OCM</v>
      </c>
      <c r="B17565" s="172">
        <v>45824.467013888891</v>
      </c>
      <c r="C17565" s="69" t="s">
        <v>232</v>
      </c>
      <c r="D17565" s="69" t="s">
        <v>1937</v>
      </c>
      <c r="E17565" s="69" t="s">
        <v>1989</v>
      </c>
      <c r="F17565" s="69">
        <v>2322</v>
      </c>
      <c r="G17565" s="69" t="s">
        <v>1939</v>
      </c>
    </row>
    <row r="17566" spans="1:7" ht="14.4">
      <c r="A17566" s="27" t="str">
        <f>VLOOKUP(C17566,'user list'!A:B,2,0)</f>
        <v>OCM</v>
      </c>
      <c r="B17566" s="172">
        <v>45824.467233796298</v>
      </c>
      <c r="C17566" s="69" t="s">
        <v>232</v>
      </c>
      <c r="D17566" s="69" t="s">
        <v>1937</v>
      </c>
      <c r="E17566" s="69" t="s">
        <v>1974</v>
      </c>
      <c r="F17566" s="69">
        <v>2342</v>
      </c>
      <c r="G17566" s="69" t="s">
        <v>1939</v>
      </c>
    </row>
    <row r="17567" spans="1:7" ht="14.4">
      <c r="A17567" s="27" t="str">
        <f>VLOOKUP(C17567,'user list'!A:B,2,0)</f>
        <v>SBCDPO</v>
      </c>
      <c r="B17567" s="172">
        <v>45824.468564814815</v>
      </c>
      <c r="C17567" s="69" t="s">
        <v>271</v>
      </c>
      <c r="D17567" s="69" t="s">
        <v>1937</v>
      </c>
      <c r="E17567" s="69" t="s">
        <v>2534</v>
      </c>
      <c r="F17567" s="69">
        <v>1881</v>
      </c>
      <c r="G17567" s="69" t="s">
        <v>1939</v>
      </c>
    </row>
    <row r="17568" spans="1:7" ht="14.4">
      <c r="A17568" s="27" t="str">
        <f>VLOOKUP(C17568,'user list'!A:B,2,0)</f>
        <v>SBCDPO</v>
      </c>
      <c r="B17568" s="172">
        <v>45824.468645833331</v>
      </c>
      <c r="C17568" s="69" t="s">
        <v>271</v>
      </c>
      <c r="D17568" s="69" t="s">
        <v>1937</v>
      </c>
      <c r="E17568" s="69" t="s">
        <v>2534</v>
      </c>
      <c r="F17568" s="69">
        <v>1881</v>
      </c>
      <c r="G17568" s="69" t="s">
        <v>1947</v>
      </c>
    </row>
    <row r="17569" spans="1:7" ht="14.4">
      <c r="A17569" s="27" t="str">
        <f>VLOOKUP(C17569,'user list'!A:B,2,0)</f>
        <v>SBCDPO</v>
      </c>
      <c r="B17569" s="172">
        <v>45824.468645833331</v>
      </c>
      <c r="C17569" s="69" t="s">
        <v>271</v>
      </c>
      <c r="D17569" s="69" t="s">
        <v>1937</v>
      </c>
      <c r="E17569" s="69" t="s">
        <v>2534</v>
      </c>
      <c r="F17569" s="69">
        <v>1881</v>
      </c>
      <c r="G17569" s="69" t="s">
        <v>1948</v>
      </c>
    </row>
    <row r="17570" spans="1:7" ht="14.4">
      <c r="A17570" s="27" t="str">
        <f>VLOOKUP(C17570,'user list'!A:B,2,0)</f>
        <v>SBCDPO</v>
      </c>
      <c r="B17570" s="172">
        <v>45824.468645833331</v>
      </c>
      <c r="C17570" s="69" t="s">
        <v>271</v>
      </c>
      <c r="D17570" s="69" t="s">
        <v>1937</v>
      </c>
      <c r="E17570" s="69" t="s">
        <v>2534</v>
      </c>
      <c r="F17570" s="69">
        <v>1881</v>
      </c>
      <c r="G17570" s="69" t="s">
        <v>1939</v>
      </c>
    </row>
    <row r="17571" spans="1:7" ht="14.4">
      <c r="A17571" s="27" t="str">
        <f>VLOOKUP(C17571,'user list'!A:B,2,0)</f>
        <v>Admin</v>
      </c>
      <c r="B17571" s="172">
        <v>45824.468645833331</v>
      </c>
      <c r="C17571" s="69" t="s">
        <v>186</v>
      </c>
      <c r="D17571" s="69" t="s">
        <v>1937</v>
      </c>
      <c r="E17571" s="69" t="s">
        <v>2534</v>
      </c>
      <c r="F17571" s="69">
        <v>1881</v>
      </c>
      <c r="G17571" s="69" t="s">
        <v>1948</v>
      </c>
    </row>
    <row r="17572" spans="1:7" ht="14.4">
      <c r="A17572" s="27" t="str">
        <f>VLOOKUP(C17572,'user list'!A:B,2,0)</f>
        <v>SBCDPO</v>
      </c>
      <c r="B17572" s="172">
        <v>45824.468946759262</v>
      </c>
      <c r="C17572" s="69" t="s">
        <v>271</v>
      </c>
      <c r="D17572" s="69" t="s">
        <v>1937</v>
      </c>
      <c r="E17572" s="69" t="s">
        <v>810</v>
      </c>
      <c r="F17572" s="69">
        <v>2341</v>
      </c>
      <c r="G17572" s="69" t="s">
        <v>1939</v>
      </c>
    </row>
    <row r="17573" spans="1:7" ht="14.4">
      <c r="A17573" s="27" t="str">
        <f>VLOOKUP(C17573,'user list'!A:B,2,0)</f>
        <v>SBCDPO</v>
      </c>
      <c r="B17573" s="172">
        <v>45824.469050925924</v>
      </c>
      <c r="C17573" s="69" t="s">
        <v>271</v>
      </c>
      <c r="D17573" s="69" t="s">
        <v>1937</v>
      </c>
      <c r="E17573" s="69" t="s">
        <v>2784</v>
      </c>
      <c r="F17573" s="69">
        <v>2236</v>
      </c>
      <c r="G17573" s="69" t="s">
        <v>1939</v>
      </c>
    </row>
    <row r="17574" spans="1:7" ht="14.4">
      <c r="A17574" s="27" t="str">
        <f>VLOOKUP(C17574,'user list'!A:B,2,0)</f>
        <v>Admin</v>
      </c>
      <c r="B17574" s="172">
        <v>45824.470347222225</v>
      </c>
      <c r="C17574" s="69" t="s">
        <v>186</v>
      </c>
      <c r="D17574" s="69" t="s">
        <v>1937</v>
      </c>
      <c r="E17574" s="69" t="s">
        <v>1974</v>
      </c>
      <c r="F17574" s="69">
        <v>2342</v>
      </c>
      <c r="G17574" s="69" t="s">
        <v>1948</v>
      </c>
    </row>
    <row r="17575" spans="1:7" ht="14.4">
      <c r="A17575" s="27" t="str">
        <f>VLOOKUP(C17575,'user list'!A:B,2,0)</f>
        <v>CAD</v>
      </c>
      <c r="B17575" s="172">
        <v>45824.472824074073</v>
      </c>
      <c r="C17575" s="69" t="s">
        <v>196</v>
      </c>
      <c r="D17575" s="69" t="s">
        <v>1937</v>
      </c>
      <c r="E17575" s="69" t="s">
        <v>3048</v>
      </c>
      <c r="F17575" s="69">
        <v>2336</v>
      </c>
      <c r="G17575" s="69" t="s">
        <v>1939</v>
      </c>
    </row>
    <row r="17576" spans="1:7" ht="14.4">
      <c r="A17576" s="27" t="str">
        <f>VLOOKUP(C17576,'user list'!A:B,2,0)</f>
        <v>CAD</v>
      </c>
      <c r="B17576" s="172">
        <v>45824.472997685189</v>
      </c>
      <c r="C17576" s="69" t="s">
        <v>196</v>
      </c>
      <c r="D17576" s="69" t="s">
        <v>1937</v>
      </c>
      <c r="E17576" s="69" t="s">
        <v>3048</v>
      </c>
      <c r="F17576" s="69">
        <v>2336</v>
      </c>
      <c r="G17576" s="69" t="s">
        <v>2441</v>
      </c>
    </row>
    <row r="17577" spans="1:7" ht="14.4">
      <c r="A17577" s="27" t="str">
        <f>VLOOKUP(C17577,'user list'!A:B,2,0)</f>
        <v>SBCDPO</v>
      </c>
      <c r="B17577" s="172">
        <v>45824.473726851851</v>
      </c>
      <c r="C17577" s="69" t="s">
        <v>271</v>
      </c>
      <c r="D17577" s="69" t="s">
        <v>1937</v>
      </c>
      <c r="E17577" s="69" t="s">
        <v>3050</v>
      </c>
      <c r="F17577" s="69">
        <v>2343</v>
      </c>
      <c r="G17577" s="69" t="s">
        <v>2440</v>
      </c>
    </row>
    <row r="17578" spans="1:7" ht="14.4">
      <c r="A17578" s="27" t="str">
        <f>VLOOKUP(C17578,'user list'!A:B,2,0)</f>
        <v>Admin</v>
      </c>
      <c r="B17578" s="172">
        <v>45824.473738425928</v>
      </c>
      <c r="C17578" s="69" t="s">
        <v>186</v>
      </c>
      <c r="D17578" s="69" t="s">
        <v>1937</v>
      </c>
      <c r="E17578" s="69" t="s">
        <v>3050</v>
      </c>
      <c r="F17578" s="69">
        <v>2343</v>
      </c>
      <c r="G17578" s="69" t="s">
        <v>1948</v>
      </c>
    </row>
    <row r="17579" spans="1:7" ht="14.4">
      <c r="A17579" s="27" t="str">
        <f>VLOOKUP(C17579,'user list'!A:B,2,0)</f>
        <v>Admin</v>
      </c>
      <c r="B17579" s="172">
        <v>45824.473738425928</v>
      </c>
      <c r="C17579" s="69" t="s">
        <v>186</v>
      </c>
      <c r="D17579" s="69" t="s">
        <v>1937</v>
      </c>
      <c r="E17579" s="69" t="s">
        <v>3050</v>
      </c>
      <c r="F17579" s="69">
        <v>2343</v>
      </c>
      <c r="G17579" s="69" t="s">
        <v>1948</v>
      </c>
    </row>
    <row r="17580" spans="1:7" ht="14.4">
      <c r="A17580" s="27" t="str">
        <f>VLOOKUP(C17580,'user list'!A:B,2,0)</f>
        <v>Admin</v>
      </c>
      <c r="B17580" s="172">
        <v>45824.473738425928</v>
      </c>
      <c r="C17580" s="69" t="s">
        <v>186</v>
      </c>
      <c r="D17580" s="69" t="s">
        <v>1937</v>
      </c>
      <c r="E17580" s="69" t="s">
        <v>3050</v>
      </c>
      <c r="F17580" s="69">
        <v>2343</v>
      </c>
      <c r="G17580" s="69" t="s">
        <v>1948</v>
      </c>
    </row>
    <row r="17581" spans="1:7" ht="14.4">
      <c r="A17581" s="27" t="str">
        <f>VLOOKUP(C17581,'user list'!A:B,2,0)</f>
        <v>Admin</v>
      </c>
      <c r="B17581" s="172">
        <v>45824.473738425928</v>
      </c>
      <c r="C17581" s="69" t="s">
        <v>186</v>
      </c>
      <c r="D17581" s="69" t="s">
        <v>1937</v>
      </c>
      <c r="E17581" s="69" t="s">
        <v>3050</v>
      </c>
      <c r="F17581" s="69">
        <v>2343</v>
      </c>
      <c r="G17581" s="69" t="s">
        <v>1947</v>
      </c>
    </row>
    <row r="17582" spans="1:7" ht="14.4">
      <c r="A17582" s="27" t="str">
        <f>VLOOKUP(C17582,'user list'!A:B,2,0)</f>
        <v>CAD</v>
      </c>
      <c r="B17582" s="172">
        <v>45824.473946759259</v>
      </c>
      <c r="C17582" s="69" t="s">
        <v>196</v>
      </c>
      <c r="D17582" s="69" t="s">
        <v>1937</v>
      </c>
      <c r="E17582" s="69">
        <v>1</v>
      </c>
      <c r="F17582" s="69">
        <v>1736</v>
      </c>
      <c r="G17582" s="69" t="s">
        <v>1939</v>
      </c>
    </row>
    <row r="17583" spans="1:7" ht="14.4">
      <c r="A17583" s="27" t="str">
        <f>VLOOKUP(C17583,'user list'!A:B,2,0)</f>
        <v>CAD</v>
      </c>
      <c r="B17583" s="172">
        <v>45824.474178240744</v>
      </c>
      <c r="C17583" s="69" t="s">
        <v>196</v>
      </c>
      <c r="D17583" s="69" t="s">
        <v>1937</v>
      </c>
      <c r="E17583" s="69" t="s">
        <v>3048</v>
      </c>
      <c r="F17583" s="69">
        <v>2336</v>
      </c>
      <c r="G17583" s="69" t="s">
        <v>1939</v>
      </c>
    </row>
    <row r="17584" spans="1:7" ht="14.4">
      <c r="A17584" s="27" t="str">
        <f>VLOOKUP(C17584,'user list'!A:B,2,0)</f>
        <v>SBCDPO</v>
      </c>
      <c r="B17584" s="172">
        <v>45824.475011574075</v>
      </c>
      <c r="C17584" s="69" t="s">
        <v>271</v>
      </c>
      <c r="D17584" s="69" t="s">
        <v>1937</v>
      </c>
      <c r="E17584" s="69" t="s">
        <v>3050</v>
      </c>
      <c r="F17584" s="69">
        <v>2343</v>
      </c>
      <c r="G17584" s="69" t="s">
        <v>1939</v>
      </c>
    </row>
    <row r="17585" spans="1:7" ht="14.4">
      <c r="A17585" s="27" t="str">
        <f>VLOOKUP(C17585,'user list'!A:B,2,0)</f>
        <v>SBCDPO</v>
      </c>
      <c r="B17585" s="172">
        <v>45824.475590277776</v>
      </c>
      <c r="C17585" s="69" t="s">
        <v>271</v>
      </c>
      <c r="D17585" s="69" t="s">
        <v>1937</v>
      </c>
      <c r="E17585" s="69" t="s">
        <v>3050</v>
      </c>
      <c r="F17585" s="69">
        <v>2343</v>
      </c>
      <c r="G17585" s="69" t="s">
        <v>1947</v>
      </c>
    </row>
    <row r="17586" spans="1:7" ht="14.4">
      <c r="A17586" s="27" t="str">
        <f>VLOOKUP(C17586,'user list'!A:B,2,0)</f>
        <v>SBCDPO</v>
      </c>
      <c r="B17586" s="172">
        <v>45824.475590277776</v>
      </c>
      <c r="C17586" s="69" t="s">
        <v>271</v>
      </c>
      <c r="D17586" s="69" t="s">
        <v>1937</v>
      </c>
      <c r="E17586" s="69" t="s">
        <v>3050</v>
      </c>
      <c r="F17586" s="69">
        <v>2343</v>
      </c>
      <c r="G17586" s="69" t="s">
        <v>1948</v>
      </c>
    </row>
    <row r="17587" spans="1:7" ht="14.4">
      <c r="A17587" s="27" t="str">
        <f>VLOOKUP(C17587,'user list'!A:B,2,0)</f>
        <v>SBCDPO</v>
      </c>
      <c r="B17587" s="172">
        <v>45824.475590277776</v>
      </c>
      <c r="C17587" s="69" t="s">
        <v>271</v>
      </c>
      <c r="D17587" s="69" t="s">
        <v>1937</v>
      </c>
      <c r="E17587" s="69" t="s">
        <v>3050</v>
      </c>
      <c r="F17587" s="69">
        <v>2343</v>
      </c>
      <c r="G17587" s="69" t="s">
        <v>1939</v>
      </c>
    </row>
    <row r="17588" spans="1:7" ht="14.4">
      <c r="A17588" s="27" t="str">
        <f>VLOOKUP(C17588,'user list'!A:B,2,0)</f>
        <v>Admin</v>
      </c>
      <c r="B17588" s="172">
        <v>45824.475590277776</v>
      </c>
      <c r="C17588" s="69" t="s">
        <v>186</v>
      </c>
      <c r="D17588" s="69" t="s">
        <v>1937</v>
      </c>
      <c r="E17588" s="69" t="s">
        <v>3050</v>
      </c>
      <c r="F17588" s="69">
        <v>2343</v>
      </c>
      <c r="G17588" s="69" t="s">
        <v>1948</v>
      </c>
    </row>
    <row r="17589" spans="1:7" ht="14.4">
      <c r="A17589" s="27" t="str">
        <f>VLOOKUP(C17589,'user list'!A:B,2,0)</f>
        <v>SBCDPO</v>
      </c>
      <c r="B17589" s="172">
        <v>45824.475659722222</v>
      </c>
      <c r="C17589" s="69" t="s">
        <v>271</v>
      </c>
      <c r="D17589" s="69" t="s">
        <v>1937</v>
      </c>
      <c r="E17589" s="69" t="s">
        <v>3050</v>
      </c>
      <c r="F17589" s="69">
        <v>2343</v>
      </c>
      <c r="G17589" s="69" t="s">
        <v>1939</v>
      </c>
    </row>
    <row r="17590" spans="1:7" ht="14.4">
      <c r="A17590" s="27" t="str">
        <f>VLOOKUP(C17590,'user list'!A:B,2,0)</f>
        <v>TTMD</v>
      </c>
      <c r="B17590" s="172">
        <v>45824.476898148147</v>
      </c>
      <c r="C17590" s="69" t="s">
        <v>278</v>
      </c>
      <c r="D17590" s="69" t="s">
        <v>1937</v>
      </c>
      <c r="E17590" s="69" t="s">
        <v>2577</v>
      </c>
      <c r="F17590" s="69">
        <v>1946</v>
      </c>
      <c r="G17590" s="69" t="s">
        <v>1939</v>
      </c>
    </row>
    <row r="17591" spans="1:7" ht="14.4">
      <c r="A17591" s="27" t="str">
        <f>VLOOKUP(C17591,'user list'!A:B,2,0)</f>
        <v>TTMD</v>
      </c>
      <c r="B17591" s="172">
        <v>45824.477106481485</v>
      </c>
      <c r="C17591" s="69" t="s">
        <v>278</v>
      </c>
      <c r="D17591" s="69" t="s">
        <v>1937</v>
      </c>
      <c r="E17591" s="69" t="s">
        <v>2534</v>
      </c>
      <c r="F17591" s="69">
        <v>1881</v>
      </c>
      <c r="G17591" s="69" t="s">
        <v>1939</v>
      </c>
    </row>
    <row r="17592" spans="1:7" ht="14.4">
      <c r="A17592" s="27" t="str">
        <f>VLOOKUP(C17592,'user list'!A:B,2,0)</f>
        <v>TTMD</v>
      </c>
      <c r="B17592" s="172">
        <v>45824.477222222224</v>
      </c>
      <c r="C17592" s="69" t="s">
        <v>278</v>
      </c>
      <c r="D17592" s="69" t="s">
        <v>1937</v>
      </c>
      <c r="E17592" s="69" t="s">
        <v>2483</v>
      </c>
      <c r="F17592" s="69">
        <v>1805</v>
      </c>
      <c r="G17592" s="69" t="s">
        <v>1939</v>
      </c>
    </row>
    <row r="17593" spans="1:7" ht="14.4">
      <c r="A17593" s="27" t="str">
        <f>VLOOKUP(C17593,'user list'!A:B,2,0)</f>
        <v>TTMD</v>
      </c>
      <c r="B17593" s="172">
        <v>45824.477326388886</v>
      </c>
      <c r="C17593" s="69" t="s">
        <v>278</v>
      </c>
      <c r="D17593" s="69" t="s">
        <v>1937</v>
      </c>
      <c r="E17593" s="69" t="s">
        <v>1636</v>
      </c>
      <c r="F17593" s="69">
        <v>1883</v>
      </c>
      <c r="G17593" s="69" t="s">
        <v>1939</v>
      </c>
    </row>
    <row r="17594" spans="1:7" ht="14.4">
      <c r="A17594" s="27" t="str">
        <f>VLOOKUP(C17594,'user list'!A:B,2,0)</f>
        <v>TTMD</v>
      </c>
      <c r="B17594" s="172">
        <v>45824.477361111109</v>
      </c>
      <c r="C17594" s="69" t="s">
        <v>278</v>
      </c>
      <c r="D17594" s="69" t="s">
        <v>1937</v>
      </c>
      <c r="E17594" s="69" t="s">
        <v>2483</v>
      </c>
      <c r="F17594" s="69">
        <v>1805</v>
      </c>
      <c r="G17594" s="69" t="s">
        <v>1939</v>
      </c>
    </row>
    <row r="17595" spans="1:7" ht="14.4">
      <c r="A17595" s="27" t="str">
        <f>VLOOKUP(C17595,'user list'!A:B,2,0)</f>
        <v>DOE</v>
      </c>
      <c r="B17595" s="172">
        <v>45824.479583333334</v>
      </c>
      <c r="C17595" s="69" t="s">
        <v>212</v>
      </c>
      <c r="D17595" s="69" t="s">
        <v>1937</v>
      </c>
      <c r="E17595" s="69" t="s">
        <v>3048</v>
      </c>
      <c r="F17595" s="69">
        <v>2336</v>
      </c>
      <c r="G17595" s="69" t="s">
        <v>1939</v>
      </c>
    </row>
    <row r="17596" spans="1:7" ht="14.4">
      <c r="A17596" s="27" t="str">
        <f>VLOOKUP(C17596,'user list'!A:B,2,0)</f>
        <v>DOE</v>
      </c>
      <c r="B17596" s="172">
        <v>45824.479629629626</v>
      </c>
      <c r="C17596" s="69" t="s">
        <v>212</v>
      </c>
      <c r="D17596" s="69" t="s">
        <v>1937</v>
      </c>
      <c r="E17596" s="69" t="s">
        <v>3047</v>
      </c>
      <c r="F17596" s="69">
        <v>2335</v>
      </c>
      <c r="G17596" s="69" t="s">
        <v>1939</v>
      </c>
    </row>
    <row r="17597" spans="1:7" ht="14.4">
      <c r="A17597" s="27" t="str">
        <f>VLOOKUP(C17597,'user list'!A:B,2,0)</f>
        <v>DOE</v>
      </c>
      <c r="B17597" s="172">
        <v>45824.479675925926</v>
      </c>
      <c r="C17597" s="69" t="s">
        <v>212</v>
      </c>
      <c r="D17597" s="69" t="s">
        <v>1937</v>
      </c>
      <c r="E17597" s="69" t="s">
        <v>3048</v>
      </c>
      <c r="F17597" s="69">
        <v>2336</v>
      </c>
      <c r="G17597" s="69" t="s">
        <v>1939</v>
      </c>
    </row>
    <row r="17598" spans="1:7" ht="14.4">
      <c r="A17598" s="27" t="str">
        <f>VLOOKUP(C17598,'user list'!A:B,2,0)</f>
        <v>DOE</v>
      </c>
      <c r="B17598" s="172">
        <v>45824.479745370372</v>
      </c>
      <c r="C17598" s="69" t="s">
        <v>212</v>
      </c>
      <c r="D17598" s="69" t="s">
        <v>1937</v>
      </c>
      <c r="E17598" s="69" t="s">
        <v>3043</v>
      </c>
      <c r="F17598" s="69">
        <v>2330</v>
      </c>
      <c r="G17598" s="69" t="s">
        <v>1939</v>
      </c>
    </row>
    <row r="17599" spans="1:7" ht="14.4">
      <c r="A17599" s="27" t="str">
        <f>VLOOKUP(C17599,'user list'!A:B,2,0)</f>
        <v>DOE</v>
      </c>
      <c r="B17599" s="172">
        <v>45824.479780092595</v>
      </c>
      <c r="C17599" s="69" t="s">
        <v>212</v>
      </c>
      <c r="D17599" s="69" t="s">
        <v>1937</v>
      </c>
      <c r="E17599" s="69" t="s">
        <v>3048</v>
      </c>
      <c r="F17599" s="69">
        <v>2336</v>
      </c>
      <c r="G17599" s="69" t="s">
        <v>1939</v>
      </c>
    </row>
    <row r="17600" spans="1:7" ht="14.4">
      <c r="A17600" s="27" t="str">
        <f>VLOOKUP(C17600,'user list'!A:B,2,0)</f>
        <v>SBCDPO</v>
      </c>
      <c r="B17600" s="172">
        <v>45824.480844907404</v>
      </c>
      <c r="C17600" s="69" t="s">
        <v>271</v>
      </c>
      <c r="D17600" s="69" t="s">
        <v>1937</v>
      </c>
      <c r="E17600" s="69" t="s">
        <v>3050</v>
      </c>
      <c r="F17600" s="69">
        <v>2343</v>
      </c>
      <c r="G17600" s="69" t="s">
        <v>1939</v>
      </c>
    </row>
    <row r="17601" spans="1:7" ht="14.4">
      <c r="A17601" s="27" t="str">
        <f>VLOOKUP(C17601,'user list'!A:B,2,0)</f>
        <v>SBCDPO</v>
      </c>
      <c r="B17601" s="172">
        <v>45824.48097222222</v>
      </c>
      <c r="C17601" s="69" t="s">
        <v>271</v>
      </c>
      <c r="D17601" s="69" t="s">
        <v>1937</v>
      </c>
      <c r="E17601" s="69" t="s">
        <v>3050</v>
      </c>
      <c r="F17601" s="69">
        <v>2343</v>
      </c>
      <c r="G17601" s="69" t="s">
        <v>2441</v>
      </c>
    </row>
    <row r="17602" spans="1:7" ht="14.4">
      <c r="A17602" s="27" t="str">
        <f>VLOOKUP(C17602,'user list'!A:B,2,0)</f>
        <v>OCM</v>
      </c>
      <c r="B17602" s="172">
        <v>45824.482094907406</v>
      </c>
      <c r="C17602" s="69" t="s">
        <v>236</v>
      </c>
      <c r="D17602" s="69" t="s">
        <v>1937</v>
      </c>
      <c r="E17602" s="69" t="s">
        <v>3051</v>
      </c>
      <c r="F17602" s="69">
        <v>2344</v>
      </c>
      <c r="G17602" s="69" t="s">
        <v>2440</v>
      </c>
    </row>
    <row r="17603" spans="1:7" ht="14.4">
      <c r="A17603" s="27" t="str">
        <f>VLOOKUP(C17603,'user list'!A:B,2,0)</f>
        <v>Admin</v>
      </c>
      <c r="B17603" s="172">
        <v>45824.482106481482</v>
      </c>
      <c r="C17603" s="69" t="s">
        <v>186</v>
      </c>
      <c r="D17603" s="69" t="s">
        <v>1937</v>
      </c>
      <c r="E17603" s="69" t="s">
        <v>3051</v>
      </c>
      <c r="F17603" s="69">
        <v>2344</v>
      </c>
      <c r="G17603" s="69" t="s">
        <v>1948</v>
      </c>
    </row>
    <row r="17604" spans="1:7" ht="14.4">
      <c r="A17604" s="27" t="str">
        <f>VLOOKUP(C17604,'user list'!A:B,2,0)</f>
        <v>Admin</v>
      </c>
      <c r="B17604" s="172">
        <v>45824.482106481482</v>
      </c>
      <c r="C17604" s="69" t="s">
        <v>186</v>
      </c>
      <c r="D17604" s="69" t="s">
        <v>1937</v>
      </c>
      <c r="E17604" s="69" t="s">
        <v>3051</v>
      </c>
      <c r="F17604" s="69">
        <v>2344</v>
      </c>
      <c r="G17604" s="69" t="s">
        <v>1948</v>
      </c>
    </row>
    <row r="17605" spans="1:7" ht="14.4">
      <c r="A17605" s="27" t="str">
        <f>VLOOKUP(C17605,'user list'!A:B,2,0)</f>
        <v>Admin</v>
      </c>
      <c r="B17605" s="172">
        <v>45824.482106481482</v>
      </c>
      <c r="C17605" s="69" t="s">
        <v>186</v>
      </c>
      <c r="D17605" s="69" t="s">
        <v>1937</v>
      </c>
      <c r="E17605" s="69" t="s">
        <v>3051</v>
      </c>
      <c r="F17605" s="69">
        <v>2344</v>
      </c>
      <c r="G17605" s="69" t="s">
        <v>1948</v>
      </c>
    </row>
    <row r="17606" spans="1:7" ht="14.4">
      <c r="A17606" s="27" t="str">
        <f>VLOOKUP(C17606,'user list'!A:B,2,0)</f>
        <v>Admin</v>
      </c>
      <c r="B17606" s="172">
        <v>45824.482106481482</v>
      </c>
      <c r="C17606" s="69" t="s">
        <v>186</v>
      </c>
      <c r="D17606" s="69" t="s">
        <v>1937</v>
      </c>
      <c r="E17606" s="69" t="s">
        <v>2049</v>
      </c>
      <c r="F17606" s="69">
        <v>2012</v>
      </c>
      <c r="G17606" s="69" t="s">
        <v>1948</v>
      </c>
    </row>
    <row r="17607" spans="1:7" ht="14.4">
      <c r="A17607" s="27" t="str">
        <f>VLOOKUP(C17607,'user list'!A:B,2,0)</f>
        <v>Admin</v>
      </c>
      <c r="B17607" s="172">
        <v>45824.482118055559</v>
      </c>
      <c r="C17607" s="69" t="s">
        <v>186</v>
      </c>
      <c r="D17607" s="69" t="s">
        <v>1937</v>
      </c>
      <c r="E17607" s="69" t="s">
        <v>3051</v>
      </c>
      <c r="F17607" s="69">
        <v>2344</v>
      </c>
      <c r="G17607" s="69" t="s">
        <v>2513</v>
      </c>
    </row>
    <row r="17608" spans="1:7" ht="14.4">
      <c r="A17608" s="27" t="str">
        <f>VLOOKUP(C17608,'user list'!A:B,2,0)</f>
        <v>Admin</v>
      </c>
      <c r="B17608" s="172">
        <v>45824.482118055559</v>
      </c>
      <c r="C17608" s="69" t="s">
        <v>186</v>
      </c>
      <c r="D17608" s="69" t="s">
        <v>1937</v>
      </c>
      <c r="E17608" s="69" t="s">
        <v>3051</v>
      </c>
      <c r="F17608" s="69">
        <v>2344</v>
      </c>
      <c r="G17608" s="69" t="s">
        <v>1948</v>
      </c>
    </row>
    <row r="17609" spans="1:7" ht="14.4">
      <c r="A17609" s="27" t="str">
        <f>VLOOKUP(C17609,'user list'!A:B,2,0)</f>
        <v>Admin</v>
      </c>
      <c r="B17609" s="172">
        <v>45824.482118055559</v>
      </c>
      <c r="C17609" s="69" t="s">
        <v>186</v>
      </c>
      <c r="D17609" s="69" t="s">
        <v>1937</v>
      </c>
      <c r="E17609" s="69" t="s">
        <v>3051</v>
      </c>
      <c r="F17609" s="69">
        <v>2344</v>
      </c>
      <c r="G17609" s="69" t="s">
        <v>1947</v>
      </c>
    </row>
    <row r="17610" spans="1:7" ht="14.4">
      <c r="A17610" s="27" t="str">
        <f>VLOOKUP(C17610,'user list'!A:B,2,0)</f>
        <v>Admin</v>
      </c>
      <c r="B17610" s="172">
        <v>45824.482118055559</v>
      </c>
      <c r="C17610" s="69" t="s">
        <v>186</v>
      </c>
      <c r="D17610" s="69" t="s">
        <v>1937</v>
      </c>
      <c r="E17610" s="69" t="s">
        <v>3051</v>
      </c>
      <c r="F17610" s="69">
        <v>2344</v>
      </c>
      <c r="G17610" s="69" t="s">
        <v>1947</v>
      </c>
    </row>
    <row r="17611" spans="1:7" ht="14.4">
      <c r="A17611" s="27" t="str">
        <f>VLOOKUP(C17611,'user list'!A:B,2,0)</f>
        <v>Admin</v>
      </c>
      <c r="B17611" s="172">
        <v>45824.482118055559</v>
      </c>
      <c r="C17611" s="69" t="s">
        <v>186</v>
      </c>
      <c r="D17611" s="69" t="s">
        <v>1937</v>
      </c>
      <c r="E17611" s="69" t="s">
        <v>2049</v>
      </c>
      <c r="F17611" s="69">
        <v>2012</v>
      </c>
      <c r="G17611" s="69" t="s">
        <v>1947</v>
      </c>
    </row>
    <row r="17612" spans="1:7" ht="14.4">
      <c r="A17612" s="27" t="str">
        <f>VLOOKUP(C17612,'user list'!A:B,2,0)</f>
        <v>Admin</v>
      </c>
      <c r="B17612" s="172">
        <v>45824.482118055559</v>
      </c>
      <c r="C17612" s="69" t="s">
        <v>186</v>
      </c>
      <c r="D17612" s="69" t="s">
        <v>1937</v>
      </c>
      <c r="E17612" s="69" t="s">
        <v>3051</v>
      </c>
      <c r="F17612" s="69">
        <v>2344</v>
      </c>
      <c r="G17612" s="69" t="s">
        <v>1948</v>
      </c>
    </row>
    <row r="17613" spans="1:7" ht="14.4">
      <c r="A17613" s="27" t="str">
        <f>VLOOKUP(C17613,'user list'!A:B,2,0)</f>
        <v>Admin</v>
      </c>
      <c r="B17613" s="172">
        <v>45824.482118055559</v>
      </c>
      <c r="C17613" s="69" t="s">
        <v>186</v>
      </c>
      <c r="D17613" s="69" t="s">
        <v>1937</v>
      </c>
      <c r="E17613" s="69" t="s">
        <v>2049</v>
      </c>
      <c r="F17613" s="69">
        <v>2012</v>
      </c>
      <c r="G17613" s="69" t="s">
        <v>1948</v>
      </c>
    </row>
    <row r="17614" spans="1:7" ht="14.4">
      <c r="A17614" s="27" t="str">
        <f>VLOOKUP(C17614,'user list'!A:B,2,0)</f>
        <v>Admin</v>
      </c>
      <c r="B17614" s="172">
        <v>45824.482118055559</v>
      </c>
      <c r="C17614" s="69" t="s">
        <v>186</v>
      </c>
      <c r="D17614" s="69" t="s">
        <v>1937</v>
      </c>
      <c r="E17614" s="69" t="s">
        <v>2049</v>
      </c>
      <c r="F17614" s="69">
        <v>2012</v>
      </c>
      <c r="G17614" s="69" t="s">
        <v>1948</v>
      </c>
    </row>
    <row r="17615" spans="1:7" ht="14.4">
      <c r="A17615" s="27" t="str">
        <f>VLOOKUP(C17615,'user list'!A:B,2,0)</f>
        <v>Admin</v>
      </c>
      <c r="B17615" s="172">
        <v>45824.482118055559</v>
      </c>
      <c r="C17615" s="69" t="s">
        <v>186</v>
      </c>
      <c r="D17615" s="69" t="s">
        <v>1937</v>
      </c>
      <c r="E17615" s="69" t="s">
        <v>3051</v>
      </c>
      <c r="F17615" s="69">
        <v>2344</v>
      </c>
      <c r="G17615" s="69" t="s">
        <v>1948</v>
      </c>
    </row>
    <row r="17616" spans="1:7" ht="14.4">
      <c r="A17616" s="27" t="str">
        <f>VLOOKUP(C17616,'user list'!A:B,2,0)</f>
        <v>Admin</v>
      </c>
      <c r="B17616" s="172">
        <v>45824.482129629629</v>
      </c>
      <c r="C17616" s="69" t="s">
        <v>186</v>
      </c>
      <c r="D17616" s="69" t="s">
        <v>1937</v>
      </c>
      <c r="E17616" s="69" t="s">
        <v>3051</v>
      </c>
      <c r="F17616" s="69">
        <v>2344</v>
      </c>
      <c r="G17616" s="69" t="s">
        <v>1948</v>
      </c>
    </row>
    <row r="17617" spans="1:7" ht="14.4">
      <c r="A17617" s="27" t="str">
        <f>VLOOKUP(C17617,'user list'!A:B,2,0)</f>
        <v>Admin</v>
      </c>
      <c r="B17617" s="172">
        <v>45824.482129629629</v>
      </c>
      <c r="C17617" s="69" t="s">
        <v>186</v>
      </c>
      <c r="D17617" s="69" t="s">
        <v>1937</v>
      </c>
      <c r="E17617" s="69" t="s">
        <v>3051</v>
      </c>
      <c r="F17617" s="69">
        <v>2344</v>
      </c>
      <c r="G17617" s="69" t="s">
        <v>1948</v>
      </c>
    </row>
    <row r="17618" spans="1:7" ht="14.4">
      <c r="A17618" s="27" t="str">
        <f>VLOOKUP(C17618,'user list'!A:B,2,0)</f>
        <v>OCM</v>
      </c>
      <c r="B17618" s="172">
        <v>45824.482685185183</v>
      </c>
      <c r="C17618" s="69" t="s">
        <v>236</v>
      </c>
      <c r="D17618" s="69" t="s">
        <v>1937</v>
      </c>
      <c r="E17618" s="69" t="s">
        <v>3052</v>
      </c>
      <c r="F17618" s="69">
        <v>2345</v>
      </c>
      <c r="G17618" s="69" t="s">
        <v>2440</v>
      </c>
    </row>
    <row r="17619" spans="1:7" ht="14.4">
      <c r="A17619" s="27" t="str">
        <f>VLOOKUP(C17619,'user list'!A:B,2,0)</f>
        <v>Admin</v>
      </c>
      <c r="B17619" s="172">
        <v>45824.482685185183</v>
      </c>
      <c r="C17619" s="69" t="s">
        <v>186</v>
      </c>
      <c r="D17619" s="69" t="s">
        <v>1937</v>
      </c>
      <c r="E17619" s="69" t="s">
        <v>3052</v>
      </c>
      <c r="F17619" s="69">
        <v>2345</v>
      </c>
      <c r="G17619" s="69" t="s">
        <v>1948</v>
      </c>
    </row>
    <row r="17620" spans="1:7" ht="14.4">
      <c r="A17620" s="27" t="str">
        <f>VLOOKUP(C17620,'user list'!A:B,2,0)</f>
        <v>Admin</v>
      </c>
      <c r="B17620" s="172">
        <v>45824.482685185183</v>
      </c>
      <c r="C17620" s="69" t="s">
        <v>186</v>
      </c>
      <c r="D17620" s="69" t="s">
        <v>1937</v>
      </c>
      <c r="E17620" s="69" t="s">
        <v>3052</v>
      </c>
      <c r="F17620" s="69">
        <v>2345</v>
      </c>
      <c r="G17620" s="69" t="s">
        <v>1948</v>
      </c>
    </row>
    <row r="17621" spans="1:7" ht="14.4">
      <c r="A17621" s="27" t="str">
        <f>VLOOKUP(C17621,'user list'!A:B,2,0)</f>
        <v>Admin</v>
      </c>
      <c r="B17621" s="172">
        <v>45824.482685185183</v>
      </c>
      <c r="C17621" s="69" t="s">
        <v>186</v>
      </c>
      <c r="D17621" s="69" t="s">
        <v>1937</v>
      </c>
      <c r="E17621" s="69" t="s">
        <v>3052</v>
      </c>
      <c r="F17621" s="69">
        <v>2345</v>
      </c>
      <c r="G17621" s="69" t="s">
        <v>2513</v>
      </c>
    </row>
    <row r="17622" spans="1:7" ht="14.4">
      <c r="A17622" s="27" t="str">
        <f>VLOOKUP(C17622,'user list'!A:B,2,0)</f>
        <v>Admin</v>
      </c>
      <c r="B17622" s="172">
        <v>45824.482685185183</v>
      </c>
      <c r="C17622" s="69" t="s">
        <v>186</v>
      </c>
      <c r="D17622" s="69" t="s">
        <v>1937</v>
      </c>
      <c r="E17622" s="69" t="s">
        <v>3052</v>
      </c>
      <c r="F17622" s="69">
        <v>2345</v>
      </c>
      <c r="G17622" s="69" t="s">
        <v>1948</v>
      </c>
    </row>
    <row r="17623" spans="1:7" ht="14.4">
      <c r="A17623" s="27" t="str">
        <f>VLOOKUP(C17623,'user list'!A:B,2,0)</f>
        <v>Admin</v>
      </c>
      <c r="B17623" s="172">
        <v>45824.482685185183</v>
      </c>
      <c r="C17623" s="69" t="s">
        <v>186</v>
      </c>
      <c r="D17623" s="69" t="s">
        <v>1937</v>
      </c>
      <c r="E17623" s="69" t="s">
        <v>1974</v>
      </c>
      <c r="F17623" s="69">
        <v>2191</v>
      </c>
      <c r="G17623" s="69" t="s">
        <v>1948</v>
      </c>
    </row>
    <row r="17624" spans="1:7" ht="14.4">
      <c r="A17624" s="27" t="str">
        <f>VLOOKUP(C17624,'user list'!A:B,2,0)</f>
        <v>Admin</v>
      </c>
      <c r="B17624" s="172">
        <v>45824.482685185183</v>
      </c>
      <c r="C17624" s="69" t="s">
        <v>186</v>
      </c>
      <c r="D17624" s="69" t="s">
        <v>1937</v>
      </c>
      <c r="E17624" s="69" t="s">
        <v>3052</v>
      </c>
      <c r="F17624" s="69">
        <v>2345</v>
      </c>
      <c r="G17624" s="69" t="s">
        <v>1948</v>
      </c>
    </row>
    <row r="17625" spans="1:7" ht="14.4">
      <c r="A17625" s="27" t="str">
        <f>VLOOKUP(C17625,'user list'!A:B,2,0)</f>
        <v>Admin</v>
      </c>
      <c r="B17625" s="172">
        <v>45824.482685185183</v>
      </c>
      <c r="C17625" s="69" t="s">
        <v>186</v>
      </c>
      <c r="D17625" s="69" t="s">
        <v>1937</v>
      </c>
      <c r="E17625" s="69" t="s">
        <v>3052</v>
      </c>
      <c r="F17625" s="69">
        <v>2345</v>
      </c>
      <c r="G17625" s="69" t="s">
        <v>1947</v>
      </c>
    </row>
    <row r="17626" spans="1:7" ht="14.4">
      <c r="A17626" s="27" t="str">
        <f>VLOOKUP(C17626,'user list'!A:B,2,0)</f>
        <v>Admin</v>
      </c>
      <c r="B17626" s="172">
        <v>45824.482685185183</v>
      </c>
      <c r="C17626" s="69" t="s">
        <v>186</v>
      </c>
      <c r="D17626" s="69" t="s">
        <v>1937</v>
      </c>
      <c r="E17626" s="69" t="s">
        <v>1974</v>
      </c>
      <c r="F17626" s="69">
        <v>2191</v>
      </c>
      <c r="G17626" s="69" t="s">
        <v>1947</v>
      </c>
    </row>
    <row r="17627" spans="1:7" ht="14.4">
      <c r="A17627" s="27" t="str">
        <f>VLOOKUP(C17627,'user list'!A:B,2,0)</f>
        <v>Admin</v>
      </c>
      <c r="B17627" s="172">
        <v>45824.482685185183</v>
      </c>
      <c r="C17627" s="69" t="s">
        <v>186</v>
      </c>
      <c r="D17627" s="69" t="s">
        <v>1937</v>
      </c>
      <c r="E17627" s="69" t="s">
        <v>3052</v>
      </c>
      <c r="F17627" s="69">
        <v>2345</v>
      </c>
      <c r="G17627" s="69" t="s">
        <v>1947</v>
      </c>
    </row>
    <row r="17628" spans="1:7" ht="14.4">
      <c r="A17628" s="27" t="str">
        <f>VLOOKUP(C17628,'user list'!A:B,2,0)</f>
        <v>Admin</v>
      </c>
      <c r="B17628" s="172">
        <v>45824.482685185183</v>
      </c>
      <c r="C17628" s="69" t="s">
        <v>186</v>
      </c>
      <c r="D17628" s="69" t="s">
        <v>1937</v>
      </c>
      <c r="E17628" s="69" t="s">
        <v>1974</v>
      </c>
      <c r="F17628" s="69">
        <v>2191</v>
      </c>
      <c r="G17628" s="69" t="s">
        <v>1948</v>
      </c>
    </row>
    <row r="17629" spans="1:7" ht="14.4">
      <c r="A17629" s="27" t="str">
        <f>VLOOKUP(C17629,'user list'!A:B,2,0)</f>
        <v>Admin</v>
      </c>
      <c r="B17629" s="172">
        <v>45824.48269675926</v>
      </c>
      <c r="C17629" s="69" t="s">
        <v>186</v>
      </c>
      <c r="D17629" s="69" t="s">
        <v>1937</v>
      </c>
      <c r="E17629" s="69" t="s">
        <v>3052</v>
      </c>
      <c r="F17629" s="69">
        <v>2345</v>
      </c>
      <c r="G17629" s="69" t="s">
        <v>1948</v>
      </c>
    </row>
    <row r="17630" spans="1:7" ht="14.4">
      <c r="A17630" s="27" t="str">
        <f>VLOOKUP(C17630,'user list'!A:B,2,0)</f>
        <v>Admin</v>
      </c>
      <c r="B17630" s="172">
        <v>45824.48269675926</v>
      </c>
      <c r="C17630" s="69" t="s">
        <v>186</v>
      </c>
      <c r="D17630" s="69" t="s">
        <v>1937</v>
      </c>
      <c r="E17630" s="69" t="s">
        <v>3052</v>
      </c>
      <c r="F17630" s="69">
        <v>2345</v>
      </c>
      <c r="G17630" s="69" t="s">
        <v>1948</v>
      </c>
    </row>
    <row r="17631" spans="1:7" ht="14.4">
      <c r="A17631" s="27" t="str">
        <f>VLOOKUP(C17631,'user list'!A:B,2,0)</f>
        <v>Admin</v>
      </c>
      <c r="B17631" s="172">
        <v>45824.48269675926</v>
      </c>
      <c r="C17631" s="69" t="s">
        <v>186</v>
      </c>
      <c r="D17631" s="69" t="s">
        <v>1937</v>
      </c>
      <c r="E17631" s="69" t="s">
        <v>1974</v>
      </c>
      <c r="F17631" s="69">
        <v>2191</v>
      </c>
      <c r="G17631" s="69" t="s">
        <v>1948</v>
      </c>
    </row>
    <row r="17632" spans="1:7" ht="14.4">
      <c r="A17632" s="27" t="str">
        <f>VLOOKUP(C17632,'user list'!A:B,2,0)</f>
        <v>Admin</v>
      </c>
      <c r="B17632" s="172">
        <v>45824.48269675926</v>
      </c>
      <c r="C17632" s="69" t="s">
        <v>186</v>
      </c>
      <c r="D17632" s="69" t="s">
        <v>1937</v>
      </c>
      <c r="E17632" s="69" t="s">
        <v>3052</v>
      </c>
      <c r="F17632" s="69">
        <v>2345</v>
      </c>
      <c r="G17632" s="69" t="s">
        <v>1948</v>
      </c>
    </row>
    <row r="17633" spans="1:7" ht="14.4">
      <c r="A17633" s="27" t="str">
        <f>VLOOKUP(C17633,'user list'!A:B,2,0)</f>
        <v>Admin</v>
      </c>
      <c r="B17633" s="172">
        <v>45824.48269675926</v>
      </c>
      <c r="C17633" s="69" t="s">
        <v>186</v>
      </c>
      <c r="D17633" s="69" t="s">
        <v>1937</v>
      </c>
      <c r="E17633" s="69" t="s">
        <v>3052</v>
      </c>
      <c r="F17633" s="69">
        <v>2345</v>
      </c>
      <c r="G17633" s="69" t="s">
        <v>1948</v>
      </c>
    </row>
    <row r="17634" spans="1:7" ht="14.4">
      <c r="A17634" s="27" t="str">
        <f>VLOOKUP(C17634,'user list'!A:B,2,0)</f>
        <v>CHD</v>
      </c>
      <c r="B17634" s="172">
        <v>45824.483252314814</v>
      </c>
      <c r="C17634" s="69" t="s">
        <v>203</v>
      </c>
      <c r="D17634" s="69" t="s">
        <v>1937</v>
      </c>
      <c r="E17634" s="69" t="s">
        <v>2784</v>
      </c>
      <c r="F17634" s="69">
        <v>2236</v>
      </c>
      <c r="G17634" s="69" t="s">
        <v>1939</v>
      </c>
    </row>
    <row r="17635" spans="1:7" ht="14.4">
      <c r="A17635" s="27" t="str">
        <f>VLOOKUP(C17635,'user list'!A:B,2,0)</f>
        <v>OCM</v>
      </c>
      <c r="B17635" s="172">
        <v>45824.483402777776</v>
      </c>
      <c r="C17635" s="69" t="s">
        <v>236</v>
      </c>
      <c r="D17635" s="69" t="s">
        <v>1937</v>
      </c>
      <c r="E17635" s="69" t="s">
        <v>3053</v>
      </c>
      <c r="F17635" s="69">
        <v>2346</v>
      </c>
      <c r="G17635" s="69" t="s">
        <v>2440</v>
      </c>
    </row>
    <row r="17636" spans="1:7" ht="14.4">
      <c r="A17636" s="27" t="str">
        <f>VLOOKUP(C17636,'user list'!A:B,2,0)</f>
        <v>Admin</v>
      </c>
      <c r="B17636" s="172">
        <v>45824.483402777776</v>
      </c>
      <c r="C17636" s="69" t="s">
        <v>186</v>
      </c>
      <c r="D17636" s="69" t="s">
        <v>1937</v>
      </c>
      <c r="E17636" s="69" t="s">
        <v>3053</v>
      </c>
      <c r="F17636" s="69">
        <v>2346</v>
      </c>
      <c r="G17636" s="69" t="s">
        <v>1948</v>
      </c>
    </row>
    <row r="17637" spans="1:7" ht="14.4">
      <c r="A17637" s="27" t="str">
        <f>VLOOKUP(C17637,'user list'!A:B,2,0)</f>
        <v>Admin</v>
      </c>
      <c r="B17637" s="172">
        <v>45824.483402777776</v>
      </c>
      <c r="C17637" s="69" t="s">
        <v>186</v>
      </c>
      <c r="D17637" s="69" t="s">
        <v>1937</v>
      </c>
      <c r="E17637" s="69" t="s">
        <v>3053</v>
      </c>
      <c r="F17637" s="69">
        <v>2346</v>
      </c>
      <c r="G17637" s="69" t="s">
        <v>1948</v>
      </c>
    </row>
    <row r="17638" spans="1:7" ht="14.4">
      <c r="A17638" s="27" t="str">
        <f>VLOOKUP(C17638,'user list'!A:B,2,0)</f>
        <v>Admin</v>
      </c>
      <c r="B17638" s="172">
        <v>45824.483402777776</v>
      </c>
      <c r="C17638" s="69" t="s">
        <v>186</v>
      </c>
      <c r="D17638" s="69" t="s">
        <v>1937</v>
      </c>
      <c r="E17638" s="69" t="s">
        <v>3053</v>
      </c>
      <c r="F17638" s="69">
        <v>2346</v>
      </c>
      <c r="G17638" s="69" t="s">
        <v>2513</v>
      </c>
    </row>
    <row r="17639" spans="1:7" ht="14.4">
      <c r="A17639" s="27" t="str">
        <f>VLOOKUP(C17639,'user list'!A:B,2,0)</f>
        <v>Admin</v>
      </c>
      <c r="B17639" s="172">
        <v>45824.483402777776</v>
      </c>
      <c r="C17639" s="69" t="s">
        <v>186</v>
      </c>
      <c r="D17639" s="69" t="s">
        <v>1937</v>
      </c>
      <c r="E17639" s="69" t="s">
        <v>3053</v>
      </c>
      <c r="F17639" s="69">
        <v>2346</v>
      </c>
      <c r="G17639" s="69" t="s">
        <v>1948</v>
      </c>
    </row>
    <row r="17640" spans="1:7" ht="14.4">
      <c r="A17640" s="27" t="str">
        <f>VLOOKUP(C17640,'user list'!A:B,2,0)</f>
        <v>Admin</v>
      </c>
      <c r="B17640" s="172">
        <v>45824.483402777776</v>
      </c>
      <c r="C17640" s="69" t="s">
        <v>186</v>
      </c>
      <c r="D17640" s="69" t="s">
        <v>1937</v>
      </c>
      <c r="E17640" s="69" t="s">
        <v>2039</v>
      </c>
      <c r="F17640" s="69">
        <v>2238</v>
      </c>
      <c r="G17640" s="69" t="s">
        <v>1948</v>
      </c>
    </row>
    <row r="17641" spans="1:7" ht="14.4">
      <c r="A17641" s="27" t="str">
        <f>VLOOKUP(C17641,'user list'!A:B,2,0)</f>
        <v>Admin</v>
      </c>
      <c r="B17641" s="172">
        <v>45824.483402777776</v>
      </c>
      <c r="C17641" s="69" t="s">
        <v>186</v>
      </c>
      <c r="D17641" s="69" t="s">
        <v>1937</v>
      </c>
      <c r="E17641" s="69" t="s">
        <v>3053</v>
      </c>
      <c r="F17641" s="69">
        <v>2346</v>
      </c>
      <c r="G17641" s="69" t="s">
        <v>1948</v>
      </c>
    </row>
    <row r="17642" spans="1:7" ht="14.4">
      <c r="A17642" s="27" t="str">
        <f>VLOOKUP(C17642,'user list'!A:B,2,0)</f>
        <v>Admin</v>
      </c>
      <c r="B17642" s="172">
        <v>45824.483402777776</v>
      </c>
      <c r="C17642" s="69" t="s">
        <v>186</v>
      </c>
      <c r="D17642" s="69" t="s">
        <v>1937</v>
      </c>
      <c r="E17642" s="69" t="s">
        <v>3053</v>
      </c>
      <c r="F17642" s="69">
        <v>2346</v>
      </c>
      <c r="G17642" s="69" t="s">
        <v>1947</v>
      </c>
    </row>
    <row r="17643" spans="1:7" ht="14.4">
      <c r="A17643" s="27" t="str">
        <f>VLOOKUP(C17643,'user list'!A:B,2,0)</f>
        <v>Admin</v>
      </c>
      <c r="B17643" s="172">
        <v>45824.483402777776</v>
      </c>
      <c r="C17643" s="69" t="s">
        <v>186</v>
      </c>
      <c r="D17643" s="69" t="s">
        <v>1937</v>
      </c>
      <c r="E17643" s="69" t="s">
        <v>2039</v>
      </c>
      <c r="F17643" s="69">
        <v>2238</v>
      </c>
      <c r="G17643" s="69" t="s">
        <v>1947</v>
      </c>
    </row>
    <row r="17644" spans="1:7" ht="14.4">
      <c r="A17644" s="27" t="str">
        <f>VLOOKUP(C17644,'user list'!A:B,2,0)</f>
        <v>Admin</v>
      </c>
      <c r="B17644" s="172">
        <v>45824.483402777776</v>
      </c>
      <c r="C17644" s="69" t="s">
        <v>186</v>
      </c>
      <c r="D17644" s="69" t="s">
        <v>1937</v>
      </c>
      <c r="E17644" s="69" t="s">
        <v>2039</v>
      </c>
      <c r="F17644" s="69">
        <v>2238</v>
      </c>
      <c r="G17644" s="69" t="s">
        <v>1948</v>
      </c>
    </row>
    <row r="17645" spans="1:7" ht="14.4">
      <c r="A17645" s="27" t="str">
        <f>VLOOKUP(C17645,'user list'!A:B,2,0)</f>
        <v>Admin</v>
      </c>
      <c r="B17645" s="172">
        <v>45824.483402777776</v>
      </c>
      <c r="C17645" s="69" t="s">
        <v>186</v>
      </c>
      <c r="D17645" s="69" t="s">
        <v>1937</v>
      </c>
      <c r="E17645" s="69" t="s">
        <v>3053</v>
      </c>
      <c r="F17645" s="69">
        <v>2346</v>
      </c>
      <c r="G17645" s="69" t="s">
        <v>1947</v>
      </c>
    </row>
    <row r="17646" spans="1:7" ht="14.4">
      <c r="A17646" s="27" t="str">
        <f>VLOOKUP(C17646,'user list'!A:B,2,0)</f>
        <v>Admin</v>
      </c>
      <c r="B17646" s="172">
        <v>45824.483402777776</v>
      </c>
      <c r="C17646" s="69" t="s">
        <v>186</v>
      </c>
      <c r="D17646" s="69" t="s">
        <v>1937</v>
      </c>
      <c r="E17646" s="69" t="s">
        <v>3053</v>
      </c>
      <c r="F17646" s="69">
        <v>2346</v>
      </c>
      <c r="G17646" s="69" t="s">
        <v>1948</v>
      </c>
    </row>
    <row r="17647" spans="1:7" ht="14.4">
      <c r="A17647" s="27" t="str">
        <f>VLOOKUP(C17647,'user list'!A:B,2,0)</f>
        <v>Admin</v>
      </c>
      <c r="B17647" s="172">
        <v>45824.483402777776</v>
      </c>
      <c r="C17647" s="69" t="s">
        <v>186</v>
      </c>
      <c r="D17647" s="69" t="s">
        <v>1937</v>
      </c>
      <c r="E17647" s="69" t="s">
        <v>3053</v>
      </c>
      <c r="F17647" s="69">
        <v>2346</v>
      </c>
      <c r="G17647" s="69" t="s">
        <v>1948</v>
      </c>
    </row>
    <row r="17648" spans="1:7" ht="14.4">
      <c r="A17648" s="27" t="str">
        <f>VLOOKUP(C17648,'user list'!A:B,2,0)</f>
        <v>Admin</v>
      </c>
      <c r="B17648" s="172">
        <v>45824.483402777776</v>
      </c>
      <c r="C17648" s="69" t="s">
        <v>186</v>
      </c>
      <c r="D17648" s="69" t="s">
        <v>1937</v>
      </c>
      <c r="E17648" s="69" t="s">
        <v>2039</v>
      </c>
      <c r="F17648" s="69">
        <v>2238</v>
      </c>
      <c r="G17648" s="69" t="s">
        <v>1948</v>
      </c>
    </row>
    <row r="17649" spans="1:7" ht="14.4">
      <c r="A17649" s="27" t="str">
        <f>VLOOKUP(C17649,'user list'!A:B,2,0)</f>
        <v>OCM</v>
      </c>
      <c r="B17649" s="172">
        <v>45824.484710648147</v>
      </c>
      <c r="C17649" s="69" t="s">
        <v>236</v>
      </c>
      <c r="D17649" s="69" t="s">
        <v>1937</v>
      </c>
      <c r="E17649" s="69" t="s">
        <v>3054</v>
      </c>
      <c r="F17649" s="69">
        <v>2347</v>
      </c>
      <c r="G17649" s="69" t="s">
        <v>2440</v>
      </c>
    </row>
    <row r="17650" spans="1:7" ht="14.4">
      <c r="A17650" s="27" t="str">
        <f>VLOOKUP(C17650,'user list'!A:B,2,0)</f>
        <v>Admin</v>
      </c>
      <c r="B17650" s="172">
        <v>45824.484710648147</v>
      </c>
      <c r="C17650" s="69" t="s">
        <v>186</v>
      </c>
      <c r="D17650" s="69" t="s">
        <v>1937</v>
      </c>
      <c r="E17650" s="69" t="s">
        <v>3054</v>
      </c>
      <c r="F17650" s="69">
        <v>2347</v>
      </c>
      <c r="G17650" s="69" t="s">
        <v>1948</v>
      </c>
    </row>
    <row r="17651" spans="1:7" ht="14.4">
      <c r="A17651" s="27" t="str">
        <f>VLOOKUP(C17651,'user list'!A:B,2,0)</f>
        <v>Admin</v>
      </c>
      <c r="B17651" s="172">
        <v>45824.484710648147</v>
      </c>
      <c r="C17651" s="69" t="s">
        <v>186</v>
      </c>
      <c r="D17651" s="69" t="s">
        <v>1937</v>
      </c>
      <c r="E17651" s="69" t="s">
        <v>3054</v>
      </c>
      <c r="F17651" s="69">
        <v>2347</v>
      </c>
      <c r="G17651" s="69" t="s">
        <v>2513</v>
      </c>
    </row>
    <row r="17652" spans="1:7" ht="14.4">
      <c r="A17652" s="27" t="str">
        <f>VLOOKUP(C17652,'user list'!A:B,2,0)</f>
        <v>Admin</v>
      </c>
      <c r="B17652" s="172">
        <v>45824.484710648147</v>
      </c>
      <c r="C17652" s="69" t="s">
        <v>186</v>
      </c>
      <c r="D17652" s="69" t="s">
        <v>1937</v>
      </c>
      <c r="E17652" s="69" t="s">
        <v>3054</v>
      </c>
      <c r="F17652" s="69">
        <v>2347</v>
      </c>
      <c r="G17652" s="69" t="s">
        <v>1948</v>
      </c>
    </row>
    <row r="17653" spans="1:7" ht="14.4">
      <c r="A17653" s="27" t="str">
        <f>VLOOKUP(C17653,'user list'!A:B,2,0)</f>
        <v>Admin</v>
      </c>
      <c r="B17653" s="172">
        <v>45824.484710648147</v>
      </c>
      <c r="C17653" s="69" t="s">
        <v>186</v>
      </c>
      <c r="D17653" s="69" t="s">
        <v>1937</v>
      </c>
      <c r="E17653" s="69" t="s">
        <v>2039</v>
      </c>
      <c r="F17653" s="69">
        <v>1997</v>
      </c>
      <c r="G17653" s="69" t="s">
        <v>1948</v>
      </c>
    </row>
    <row r="17654" spans="1:7" ht="14.4">
      <c r="A17654" s="27" t="str">
        <f>VLOOKUP(C17654,'user list'!A:B,2,0)</f>
        <v>Admin</v>
      </c>
      <c r="B17654" s="172">
        <v>45824.484710648147</v>
      </c>
      <c r="C17654" s="69" t="s">
        <v>186</v>
      </c>
      <c r="D17654" s="69" t="s">
        <v>1937</v>
      </c>
      <c r="E17654" s="69" t="s">
        <v>3054</v>
      </c>
      <c r="F17654" s="69">
        <v>2347</v>
      </c>
      <c r="G17654" s="69" t="s">
        <v>1948</v>
      </c>
    </row>
    <row r="17655" spans="1:7" ht="14.4">
      <c r="A17655" s="27" t="str">
        <f>VLOOKUP(C17655,'user list'!A:B,2,0)</f>
        <v>Admin</v>
      </c>
      <c r="B17655" s="172">
        <v>45824.484710648147</v>
      </c>
      <c r="C17655" s="69" t="s">
        <v>186</v>
      </c>
      <c r="D17655" s="69" t="s">
        <v>1937</v>
      </c>
      <c r="E17655" s="69" t="s">
        <v>3054</v>
      </c>
      <c r="F17655" s="69">
        <v>2347</v>
      </c>
      <c r="G17655" s="69" t="s">
        <v>1948</v>
      </c>
    </row>
    <row r="17656" spans="1:7" ht="14.4">
      <c r="A17656" s="27" t="str">
        <f>VLOOKUP(C17656,'user list'!A:B,2,0)</f>
        <v>Admin</v>
      </c>
      <c r="B17656" s="172">
        <v>45824.484710648147</v>
      </c>
      <c r="C17656" s="69" t="s">
        <v>186</v>
      </c>
      <c r="D17656" s="69" t="s">
        <v>1937</v>
      </c>
      <c r="E17656" s="69" t="s">
        <v>3054</v>
      </c>
      <c r="F17656" s="69">
        <v>2347</v>
      </c>
      <c r="G17656" s="69" t="s">
        <v>1947</v>
      </c>
    </row>
    <row r="17657" spans="1:7" ht="14.4">
      <c r="A17657" s="27" t="str">
        <f>VLOOKUP(C17657,'user list'!A:B,2,0)</f>
        <v>Admin</v>
      </c>
      <c r="B17657" s="172">
        <v>45824.484710648147</v>
      </c>
      <c r="C17657" s="69" t="s">
        <v>186</v>
      </c>
      <c r="D17657" s="69" t="s">
        <v>1937</v>
      </c>
      <c r="E17657" s="69" t="s">
        <v>3054</v>
      </c>
      <c r="F17657" s="69">
        <v>2347</v>
      </c>
      <c r="G17657" s="69" t="s">
        <v>1947</v>
      </c>
    </row>
    <row r="17658" spans="1:7" ht="14.4">
      <c r="A17658" s="27" t="str">
        <f>VLOOKUP(C17658,'user list'!A:B,2,0)</f>
        <v>Admin</v>
      </c>
      <c r="B17658" s="172">
        <v>45824.484710648147</v>
      </c>
      <c r="C17658" s="69" t="s">
        <v>186</v>
      </c>
      <c r="D17658" s="69" t="s">
        <v>1937</v>
      </c>
      <c r="E17658" s="69" t="s">
        <v>2039</v>
      </c>
      <c r="F17658" s="69">
        <v>1997</v>
      </c>
      <c r="G17658" s="69" t="s">
        <v>1947</v>
      </c>
    </row>
    <row r="17659" spans="1:7" ht="14.4">
      <c r="A17659" s="27" t="str">
        <f>VLOOKUP(C17659,'user list'!A:B,2,0)</f>
        <v>Admin</v>
      </c>
      <c r="B17659" s="172">
        <v>45824.484710648147</v>
      </c>
      <c r="C17659" s="69" t="s">
        <v>186</v>
      </c>
      <c r="D17659" s="69" t="s">
        <v>1937</v>
      </c>
      <c r="E17659" s="69" t="s">
        <v>3054</v>
      </c>
      <c r="F17659" s="69">
        <v>2347</v>
      </c>
      <c r="G17659" s="69" t="s">
        <v>1948</v>
      </c>
    </row>
    <row r="17660" spans="1:7" ht="14.4">
      <c r="A17660" s="27" t="str">
        <f>VLOOKUP(C17660,'user list'!A:B,2,0)</f>
        <v>Admin</v>
      </c>
      <c r="B17660" s="172">
        <v>45824.484710648147</v>
      </c>
      <c r="C17660" s="69" t="s">
        <v>186</v>
      </c>
      <c r="D17660" s="69" t="s">
        <v>1937</v>
      </c>
      <c r="E17660" s="69" t="s">
        <v>2039</v>
      </c>
      <c r="F17660" s="69">
        <v>1997</v>
      </c>
      <c r="G17660" s="69" t="s">
        <v>1948</v>
      </c>
    </row>
    <row r="17661" spans="1:7" ht="14.4">
      <c r="A17661" s="27" t="str">
        <f>VLOOKUP(C17661,'user list'!A:B,2,0)</f>
        <v>Admin</v>
      </c>
      <c r="B17661" s="172">
        <v>45824.484710648147</v>
      </c>
      <c r="C17661" s="69" t="s">
        <v>186</v>
      </c>
      <c r="D17661" s="69" t="s">
        <v>1937</v>
      </c>
      <c r="E17661" s="69" t="s">
        <v>3054</v>
      </c>
      <c r="F17661" s="69">
        <v>2347</v>
      </c>
      <c r="G17661" s="69" t="s">
        <v>1948</v>
      </c>
    </row>
    <row r="17662" spans="1:7" ht="14.4">
      <c r="A17662" s="27" t="str">
        <f>VLOOKUP(C17662,'user list'!A:B,2,0)</f>
        <v>Admin</v>
      </c>
      <c r="B17662" s="172">
        <v>45824.484710648147</v>
      </c>
      <c r="C17662" s="69" t="s">
        <v>186</v>
      </c>
      <c r="D17662" s="69" t="s">
        <v>1937</v>
      </c>
      <c r="E17662" s="69" t="s">
        <v>2039</v>
      </c>
      <c r="F17662" s="69">
        <v>1997</v>
      </c>
      <c r="G17662" s="69" t="s">
        <v>1948</v>
      </c>
    </row>
    <row r="17663" spans="1:7" ht="14.4">
      <c r="A17663" s="27" t="str">
        <f>VLOOKUP(C17663,'user list'!A:B,2,0)</f>
        <v>Admin</v>
      </c>
      <c r="B17663" s="172">
        <v>45824.484722222223</v>
      </c>
      <c r="C17663" s="69" t="s">
        <v>186</v>
      </c>
      <c r="D17663" s="69" t="s">
        <v>1937</v>
      </c>
      <c r="E17663" s="69" t="s">
        <v>3054</v>
      </c>
      <c r="F17663" s="69">
        <v>2347</v>
      </c>
      <c r="G17663" s="69" t="s">
        <v>1948</v>
      </c>
    </row>
    <row r="17664" spans="1:7" ht="14.4">
      <c r="A17664" s="27" t="str">
        <f>VLOOKUP(C17664,'user list'!A:B,2,0)</f>
        <v>Admin</v>
      </c>
      <c r="B17664" s="172">
        <v>45824.484722222223</v>
      </c>
      <c r="C17664" s="69" t="s">
        <v>186</v>
      </c>
      <c r="D17664" s="69" t="s">
        <v>1937</v>
      </c>
      <c r="E17664" s="69" t="s">
        <v>3054</v>
      </c>
      <c r="F17664" s="69">
        <v>2347</v>
      </c>
      <c r="G17664" s="69" t="s">
        <v>1948</v>
      </c>
    </row>
    <row r="17665" spans="1:7" ht="14.4">
      <c r="A17665" s="27" t="str">
        <f>VLOOKUP(C17665,'user list'!A:B,2,0)</f>
        <v>OCM</v>
      </c>
      <c r="B17665" s="172">
        <v>45824.485844907409</v>
      </c>
      <c r="C17665" s="69" t="s">
        <v>236</v>
      </c>
      <c r="D17665" s="69" t="s">
        <v>1937</v>
      </c>
      <c r="E17665" s="69" t="s">
        <v>3055</v>
      </c>
      <c r="F17665" s="69">
        <v>2348</v>
      </c>
      <c r="G17665" s="69" t="s">
        <v>2440</v>
      </c>
    </row>
    <row r="17666" spans="1:7" ht="14.4">
      <c r="A17666" s="27" t="str">
        <f>VLOOKUP(C17666,'user list'!A:B,2,0)</f>
        <v>Admin</v>
      </c>
      <c r="B17666" s="172">
        <v>45824.485856481479</v>
      </c>
      <c r="C17666" s="69" t="s">
        <v>186</v>
      </c>
      <c r="D17666" s="69" t="s">
        <v>1937</v>
      </c>
      <c r="E17666" s="69" t="s">
        <v>3055</v>
      </c>
      <c r="F17666" s="69">
        <v>2348</v>
      </c>
      <c r="G17666" s="69" t="s">
        <v>1948</v>
      </c>
    </row>
    <row r="17667" spans="1:7" ht="14.4">
      <c r="A17667" s="27" t="str">
        <f>VLOOKUP(C17667,'user list'!A:B,2,0)</f>
        <v>Admin</v>
      </c>
      <c r="B17667" s="172">
        <v>45824.485856481479</v>
      </c>
      <c r="C17667" s="69" t="s">
        <v>186</v>
      </c>
      <c r="D17667" s="69" t="s">
        <v>1937</v>
      </c>
      <c r="E17667" s="69" t="s">
        <v>3055</v>
      </c>
      <c r="F17667" s="69">
        <v>2348</v>
      </c>
      <c r="G17667" s="69" t="s">
        <v>1948</v>
      </c>
    </row>
    <row r="17668" spans="1:7" ht="14.4">
      <c r="A17668" s="27" t="str">
        <f>VLOOKUP(C17668,'user list'!A:B,2,0)</f>
        <v>Admin</v>
      </c>
      <c r="B17668" s="172">
        <v>45824.485856481479</v>
      </c>
      <c r="C17668" s="69" t="s">
        <v>186</v>
      </c>
      <c r="D17668" s="69" t="s">
        <v>1937</v>
      </c>
      <c r="E17668" s="69" t="s">
        <v>3055</v>
      </c>
      <c r="F17668" s="69">
        <v>2348</v>
      </c>
      <c r="G17668" s="69" t="s">
        <v>2513</v>
      </c>
    </row>
    <row r="17669" spans="1:7" ht="14.4">
      <c r="A17669" s="27" t="str">
        <f>VLOOKUP(C17669,'user list'!A:B,2,0)</f>
        <v>Admin</v>
      </c>
      <c r="B17669" s="172">
        <v>45824.485856481479</v>
      </c>
      <c r="C17669" s="69" t="s">
        <v>186</v>
      </c>
      <c r="D17669" s="69" t="s">
        <v>1937</v>
      </c>
      <c r="E17669" s="69" t="s">
        <v>3055</v>
      </c>
      <c r="F17669" s="69">
        <v>2348</v>
      </c>
      <c r="G17669" s="69" t="s">
        <v>1948</v>
      </c>
    </row>
    <row r="17670" spans="1:7" ht="14.4">
      <c r="A17670" s="27" t="str">
        <f>VLOOKUP(C17670,'user list'!A:B,2,0)</f>
        <v>Admin</v>
      </c>
      <c r="B17670" s="172">
        <v>45824.485856481479</v>
      </c>
      <c r="C17670" s="69" t="s">
        <v>186</v>
      </c>
      <c r="D17670" s="69" t="s">
        <v>1937</v>
      </c>
      <c r="E17670" s="69" t="s">
        <v>2039</v>
      </c>
      <c r="F17670" s="69">
        <v>2187</v>
      </c>
      <c r="G17670" s="69" t="s">
        <v>1948</v>
      </c>
    </row>
    <row r="17671" spans="1:7" ht="14.4">
      <c r="A17671" s="27" t="str">
        <f>VLOOKUP(C17671,'user list'!A:B,2,0)</f>
        <v>Admin</v>
      </c>
      <c r="B17671" s="172">
        <v>45824.485856481479</v>
      </c>
      <c r="C17671" s="69" t="s">
        <v>186</v>
      </c>
      <c r="D17671" s="69" t="s">
        <v>1937</v>
      </c>
      <c r="E17671" s="69" t="s">
        <v>3055</v>
      </c>
      <c r="F17671" s="69">
        <v>2348</v>
      </c>
      <c r="G17671" s="69" t="s">
        <v>1948</v>
      </c>
    </row>
    <row r="17672" spans="1:7" ht="14.4">
      <c r="A17672" s="27" t="str">
        <f>VLOOKUP(C17672,'user list'!A:B,2,0)</f>
        <v>Admin</v>
      </c>
      <c r="B17672" s="172">
        <v>45824.485856481479</v>
      </c>
      <c r="C17672" s="69" t="s">
        <v>186</v>
      </c>
      <c r="D17672" s="69" t="s">
        <v>1937</v>
      </c>
      <c r="E17672" s="69" t="s">
        <v>3055</v>
      </c>
      <c r="F17672" s="69">
        <v>2348</v>
      </c>
      <c r="G17672" s="69" t="s">
        <v>1947</v>
      </c>
    </row>
    <row r="17673" spans="1:7" ht="14.4">
      <c r="A17673" s="27" t="str">
        <f>VLOOKUP(C17673,'user list'!A:B,2,0)</f>
        <v>Admin</v>
      </c>
      <c r="B17673" s="172">
        <v>45824.485856481479</v>
      </c>
      <c r="C17673" s="69" t="s">
        <v>186</v>
      </c>
      <c r="D17673" s="69" t="s">
        <v>1937</v>
      </c>
      <c r="E17673" s="69" t="s">
        <v>2039</v>
      </c>
      <c r="F17673" s="69">
        <v>2187</v>
      </c>
      <c r="G17673" s="69" t="s">
        <v>1947</v>
      </c>
    </row>
    <row r="17674" spans="1:7" ht="14.4">
      <c r="A17674" s="27" t="str">
        <f>VLOOKUP(C17674,'user list'!A:B,2,0)</f>
        <v>Admin</v>
      </c>
      <c r="B17674" s="172">
        <v>45824.485856481479</v>
      </c>
      <c r="C17674" s="69" t="s">
        <v>186</v>
      </c>
      <c r="D17674" s="69" t="s">
        <v>1937</v>
      </c>
      <c r="E17674" s="69" t="s">
        <v>2039</v>
      </c>
      <c r="F17674" s="69">
        <v>2187</v>
      </c>
      <c r="G17674" s="69" t="s">
        <v>1948</v>
      </c>
    </row>
    <row r="17675" spans="1:7" ht="14.4">
      <c r="A17675" s="27" t="str">
        <f>VLOOKUP(C17675,'user list'!A:B,2,0)</f>
        <v>Admin</v>
      </c>
      <c r="B17675" s="172">
        <v>45824.485856481479</v>
      </c>
      <c r="C17675" s="69" t="s">
        <v>186</v>
      </c>
      <c r="D17675" s="69" t="s">
        <v>1937</v>
      </c>
      <c r="E17675" s="69" t="s">
        <v>3055</v>
      </c>
      <c r="F17675" s="69">
        <v>2348</v>
      </c>
      <c r="G17675" s="69" t="s">
        <v>1948</v>
      </c>
    </row>
    <row r="17676" spans="1:7" ht="14.4">
      <c r="A17676" s="27" t="str">
        <f>VLOOKUP(C17676,'user list'!A:B,2,0)</f>
        <v>Admin</v>
      </c>
      <c r="B17676" s="172">
        <v>45824.485856481479</v>
      </c>
      <c r="C17676" s="69" t="s">
        <v>186</v>
      </c>
      <c r="D17676" s="69" t="s">
        <v>1937</v>
      </c>
      <c r="E17676" s="69" t="s">
        <v>3055</v>
      </c>
      <c r="F17676" s="69">
        <v>2348</v>
      </c>
      <c r="G17676" s="69" t="s">
        <v>1947</v>
      </c>
    </row>
    <row r="17677" spans="1:7" ht="14.4">
      <c r="A17677" s="27" t="str">
        <f>VLOOKUP(C17677,'user list'!A:B,2,0)</f>
        <v>Admin</v>
      </c>
      <c r="B17677" s="172">
        <v>45824.485856481479</v>
      </c>
      <c r="C17677" s="69" t="s">
        <v>186</v>
      </c>
      <c r="D17677" s="69" t="s">
        <v>1937</v>
      </c>
      <c r="E17677" s="69" t="s">
        <v>3055</v>
      </c>
      <c r="F17677" s="69">
        <v>2348</v>
      </c>
      <c r="G17677" s="69" t="s">
        <v>1948</v>
      </c>
    </row>
    <row r="17678" spans="1:7" ht="14.4">
      <c r="A17678" s="27" t="str">
        <f>VLOOKUP(C17678,'user list'!A:B,2,0)</f>
        <v>Admin</v>
      </c>
      <c r="B17678" s="172">
        <v>45824.485856481479</v>
      </c>
      <c r="C17678" s="69" t="s">
        <v>186</v>
      </c>
      <c r="D17678" s="69" t="s">
        <v>1937</v>
      </c>
      <c r="E17678" s="69" t="s">
        <v>2039</v>
      </c>
      <c r="F17678" s="69">
        <v>2187</v>
      </c>
      <c r="G17678" s="69" t="s">
        <v>1948</v>
      </c>
    </row>
    <row r="17679" spans="1:7" ht="14.4">
      <c r="A17679" s="27" t="str">
        <f>VLOOKUP(C17679,'user list'!A:B,2,0)</f>
        <v>OCM</v>
      </c>
      <c r="B17679" s="172">
        <v>45824.48678240741</v>
      </c>
      <c r="C17679" s="69" t="s">
        <v>236</v>
      </c>
      <c r="D17679" s="69" t="s">
        <v>1937</v>
      </c>
      <c r="E17679" s="69" t="s">
        <v>2001</v>
      </c>
      <c r="F17679" s="69">
        <v>2281</v>
      </c>
      <c r="G17679" s="69" t="s">
        <v>1939</v>
      </c>
    </row>
    <row r="17680" spans="1:7" ht="14.4">
      <c r="A17680" s="27" t="str">
        <f>VLOOKUP(C17680,'user list'!A:B,2,0)</f>
        <v>OCM</v>
      </c>
      <c r="B17680" s="172">
        <v>45824.486805555556</v>
      </c>
      <c r="C17680" s="69" t="s">
        <v>236</v>
      </c>
      <c r="D17680" s="69" t="s">
        <v>1937</v>
      </c>
      <c r="E17680" s="69" t="s">
        <v>1974</v>
      </c>
      <c r="F17680" s="69">
        <v>2264</v>
      </c>
      <c r="G17680" s="69" t="s">
        <v>1939</v>
      </c>
    </row>
    <row r="17681" spans="1:7" ht="14.4">
      <c r="A17681" s="27" t="str">
        <f>VLOOKUP(C17681,'user list'!A:B,2,0)</f>
        <v>OCM</v>
      </c>
      <c r="B17681" s="172">
        <v>45824.486863425926</v>
      </c>
      <c r="C17681" s="69" t="s">
        <v>236</v>
      </c>
      <c r="D17681" s="69" t="s">
        <v>1937</v>
      </c>
      <c r="E17681" s="69" t="s">
        <v>2029</v>
      </c>
      <c r="F17681" s="69">
        <v>2323</v>
      </c>
      <c r="G17681" s="69" t="s">
        <v>1939</v>
      </c>
    </row>
    <row r="17682" spans="1:7" ht="14.4">
      <c r="A17682" s="27" t="str">
        <f>VLOOKUP(C17682,'user list'!A:B,2,0)</f>
        <v>SBCDPO</v>
      </c>
      <c r="B17682" s="172">
        <v>45824.490208333336</v>
      </c>
      <c r="C17682" s="69" t="s">
        <v>271</v>
      </c>
      <c r="D17682" s="69" t="s">
        <v>1937</v>
      </c>
      <c r="E17682" s="69" t="s">
        <v>3050</v>
      </c>
      <c r="F17682" s="69">
        <v>2343</v>
      </c>
      <c r="G17682" s="69" t="s">
        <v>1939</v>
      </c>
    </row>
    <row r="17683" spans="1:7" ht="14.4">
      <c r="A17683" s="27" t="str">
        <f>VLOOKUP(C17683,'user list'!A:B,2,0)</f>
        <v>SBCDPO</v>
      </c>
      <c r="B17683" s="172">
        <v>45824.490208333336</v>
      </c>
      <c r="C17683" s="69" t="s">
        <v>271</v>
      </c>
      <c r="D17683" s="69" t="s">
        <v>1937</v>
      </c>
      <c r="E17683" s="69" t="s">
        <v>3050</v>
      </c>
      <c r="F17683" s="69">
        <v>2343</v>
      </c>
      <c r="G17683" s="69" t="s">
        <v>1939</v>
      </c>
    </row>
    <row r="17684" spans="1:7" ht="14.4">
      <c r="A17684" s="27" t="str">
        <f>VLOOKUP(C17684,'user list'!A:B,2,0)</f>
        <v>CHD</v>
      </c>
      <c r="B17684" s="172">
        <v>45824.490601851852</v>
      </c>
      <c r="C17684" s="69" t="s">
        <v>203</v>
      </c>
      <c r="D17684" s="69" t="s">
        <v>1937</v>
      </c>
      <c r="E17684" s="69" t="s">
        <v>2784</v>
      </c>
      <c r="F17684" s="69">
        <v>2340</v>
      </c>
      <c r="G17684" s="69" t="s">
        <v>1939</v>
      </c>
    </row>
    <row r="17685" spans="1:7" ht="14.4">
      <c r="A17685" s="27" t="str">
        <f>VLOOKUP(C17685,'user list'!A:B,2,0)</f>
        <v>CHD</v>
      </c>
      <c r="B17685" s="172">
        <v>45824.491006944445</v>
      </c>
      <c r="C17685" s="69" t="s">
        <v>203</v>
      </c>
      <c r="D17685" s="69" t="s">
        <v>1937</v>
      </c>
      <c r="E17685" s="69" t="s">
        <v>2808</v>
      </c>
      <c r="F17685" s="69">
        <v>2272</v>
      </c>
      <c r="G17685" s="69" t="s">
        <v>1939</v>
      </c>
    </row>
    <row r="17686" spans="1:7" ht="14.4">
      <c r="A17686" s="27" t="str">
        <f>VLOOKUP(C17686,'user list'!A:B,2,0)</f>
        <v>OCM</v>
      </c>
      <c r="B17686" s="172">
        <v>45824.491018518522</v>
      </c>
      <c r="C17686" s="69" t="s">
        <v>236</v>
      </c>
      <c r="D17686" s="69" t="s">
        <v>1937</v>
      </c>
      <c r="E17686" s="69" t="s">
        <v>1991</v>
      </c>
      <c r="F17686" s="69">
        <v>1903</v>
      </c>
      <c r="G17686" s="69" t="s">
        <v>1939</v>
      </c>
    </row>
    <row r="17687" spans="1:7" ht="14.4">
      <c r="A17687" s="27" t="str">
        <f>VLOOKUP(C17687,'user list'!A:B,2,0)</f>
        <v>CHD</v>
      </c>
      <c r="B17687" s="172">
        <v>45824.49114583333</v>
      </c>
      <c r="C17687" s="69" t="s">
        <v>203</v>
      </c>
      <c r="D17687" s="69" t="s">
        <v>1937</v>
      </c>
      <c r="E17687" s="69" t="s">
        <v>2808</v>
      </c>
      <c r="F17687" s="69">
        <v>2272</v>
      </c>
      <c r="G17687" s="69" t="s">
        <v>1949</v>
      </c>
    </row>
    <row r="17688" spans="1:7" ht="14.4">
      <c r="A17688" s="27" t="str">
        <f>VLOOKUP(C17688,'user list'!A:B,2,0)</f>
        <v>CHD</v>
      </c>
      <c r="B17688" s="172">
        <v>45824.491331018522</v>
      </c>
      <c r="C17688" s="69" t="s">
        <v>203</v>
      </c>
      <c r="D17688" s="69" t="s">
        <v>1937</v>
      </c>
      <c r="E17688" s="69" t="s">
        <v>2808</v>
      </c>
      <c r="F17688" s="69">
        <v>2272</v>
      </c>
      <c r="G17688" s="69" t="s">
        <v>1947</v>
      </c>
    </row>
    <row r="17689" spans="1:7" ht="14.4">
      <c r="A17689" s="27" t="str">
        <f>VLOOKUP(C17689,'user list'!A:B,2,0)</f>
        <v>CHD</v>
      </c>
      <c r="B17689" s="172">
        <v>45824.491331018522</v>
      </c>
      <c r="C17689" s="69" t="s">
        <v>203</v>
      </c>
      <c r="D17689" s="69" t="s">
        <v>1937</v>
      </c>
      <c r="E17689" s="69" t="s">
        <v>2808</v>
      </c>
      <c r="F17689" s="69">
        <v>2272</v>
      </c>
      <c r="G17689" s="69" t="s">
        <v>1948</v>
      </c>
    </row>
    <row r="17690" spans="1:7" ht="14.4">
      <c r="A17690" s="27" t="str">
        <f>VLOOKUP(C17690,'user list'!A:B,2,0)</f>
        <v>CHD</v>
      </c>
      <c r="B17690" s="172">
        <v>45824.491342592592</v>
      </c>
      <c r="C17690" s="69" t="s">
        <v>203</v>
      </c>
      <c r="D17690" s="69" t="s">
        <v>1937</v>
      </c>
      <c r="E17690" s="69" t="s">
        <v>2808</v>
      </c>
      <c r="F17690" s="69">
        <v>2272</v>
      </c>
      <c r="G17690" s="69" t="s">
        <v>1939</v>
      </c>
    </row>
    <row r="17691" spans="1:7" ht="14.4">
      <c r="A17691" s="27" t="str">
        <f>VLOOKUP(C17691,'user list'!A:B,2,0)</f>
        <v>Admin</v>
      </c>
      <c r="B17691" s="172">
        <v>45824.491342592592</v>
      </c>
      <c r="C17691" s="69" t="s">
        <v>186</v>
      </c>
      <c r="D17691" s="69" t="s">
        <v>1937</v>
      </c>
      <c r="E17691" s="69" t="s">
        <v>2808</v>
      </c>
      <c r="F17691" s="69">
        <v>2272</v>
      </c>
      <c r="G17691" s="69" t="s">
        <v>1948</v>
      </c>
    </row>
    <row r="17692" spans="1:7" ht="14.4">
      <c r="A17692" s="27" t="str">
        <f>VLOOKUP(C17692,'user list'!A:B,2,0)</f>
        <v>CHD</v>
      </c>
      <c r="B17692" s="172">
        <v>45824.49145833333</v>
      </c>
      <c r="C17692" s="69" t="s">
        <v>203</v>
      </c>
      <c r="D17692" s="69" t="s">
        <v>1937</v>
      </c>
      <c r="E17692" s="69" t="s">
        <v>2808</v>
      </c>
      <c r="F17692" s="69">
        <v>2272</v>
      </c>
      <c r="G17692" s="69" t="s">
        <v>1949</v>
      </c>
    </row>
    <row r="17693" spans="1:7" ht="14.4">
      <c r="A17693" s="27" t="str">
        <f>VLOOKUP(C17693,'user list'!A:B,2,0)</f>
        <v>OCM</v>
      </c>
      <c r="B17693" s="172">
        <v>45824.491516203707</v>
      </c>
      <c r="C17693" s="69" t="s">
        <v>236</v>
      </c>
      <c r="D17693" s="69" t="s">
        <v>1937</v>
      </c>
      <c r="E17693" s="69" t="s">
        <v>2042</v>
      </c>
      <c r="F17693" s="69">
        <v>2291</v>
      </c>
      <c r="G17693" s="69" t="s">
        <v>1939</v>
      </c>
    </row>
    <row r="17694" spans="1:7" ht="14.4">
      <c r="A17694" s="27" t="str">
        <f>VLOOKUP(C17694,'user list'!A:B,2,0)</f>
        <v>OCM</v>
      </c>
      <c r="B17694" s="172">
        <v>45824.491666666669</v>
      </c>
      <c r="C17694" s="69" t="s">
        <v>236</v>
      </c>
      <c r="D17694" s="69" t="s">
        <v>1937</v>
      </c>
      <c r="E17694" s="69" t="s">
        <v>2473</v>
      </c>
      <c r="F17694" s="69">
        <v>2310</v>
      </c>
      <c r="G17694" s="69" t="s">
        <v>1939</v>
      </c>
    </row>
    <row r="17695" spans="1:7" ht="14.4">
      <c r="A17695" s="27" t="str">
        <f>VLOOKUP(C17695,'user list'!A:B,2,0)</f>
        <v>DBO</v>
      </c>
      <c r="B17695" s="172">
        <v>45824.500937500001</v>
      </c>
      <c r="C17695" s="69" t="s">
        <v>209</v>
      </c>
      <c r="D17695" s="69" t="s">
        <v>1937</v>
      </c>
      <c r="E17695" s="69" t="s">
        <v>2784</v>
      </c>
      <c r="F17695" s="69">
        <v>2340</v>
      </c>
      <c r="G17695" s="69" t="s">
        <v>1939</v>
      </c>
    </row>
    <row r="17696" spans="1:7" ht="14.4">
      <c r="A17696" s="27" t="str">
        <f>VLOOKUP(C17696,'user list'!A:B,2,0)</f>
        <v>DBO</v>
      </c>
      <c r="B17696" s="172">
        <v>45824.501030092593</v>
      </c>
      <c r="C17696" s="69" t="s">
        <v>209</v>
      </c>
      <c r="D17696" s="69" t="s">
        <v>1937</v>
      </c>
      <c r="E17696" s="69" t="s">
        <v>2784</v>
      </c>
      <c r="F17696" s="69">
        <v>2236</v>
      </c>
      <c r="G17696" s="69" t="s">
        <v>1939</v>
      </c>
    </row>
    <row r="17697" spans="1:7" ht="14.4">
      <c r="A17697" s="27" t="str">
        <f>VLOOKUP(C17697,'user list'!A:B,2,0)</f>
        <v>DBO</v>
      </c>
      <c r="B17697" s="172">
        <v>45824.501076388886</v>
      </c>
      <c r="C17697" s="69" t="s">
        <v>209</v>
      </c>
      <c r="D17697" s="69" t="s">
        <v>1937</v>
      </c>
      <c r="E17697" s="69" t="s">
        <v>2784</v>
      </c>
      <c r="F17697" s="69">
        <v>2340</v>
      </c>
      <c r="G17697" s="69" t="s">
        <v>1939</v>
      </c>
    </row>
    <row r="17698" spans="1:7" ht="14.4">
      <c r="A17698" s="27" t="str">
        <f>VLOOKUP(C17698,'user list'!A:B,2,0)</f>
        <v>DBO</v>
      </c>
      <c r="B17698" s="172">
        <v>45824.501099537039</v>
      </c>
      <c r="C17698" s="69" t="s">
        <v>209</v>
      </c>
      <c r="D17698" s="69" t="s">
        <v>1937</v>
      </c>
      <c r="E17698" s="69" t="s">
        <v>2784</v>
      </c>
      <c r="F17698" s="69">
        <v>2236</v>
      </c>
      <c r="G17698" s="69" t="s">
        <v>1939</v>
      </c>
    </row>
    <row r="17699" spans="1:7" ht="14.4">
      <c r="A17699" s="27" t="str">
        <f>VLOOKUP(C17699,'user list'!A:B,2,0)</f>
        <v>DOE</v>
      </c>
      <c r="B17699" s="172">
        <v>45824.50508101852</v>
      </c>
      <c r="C17699" s="69" t="s">
        <v>212</v>
      </c>
      <c r="D17699" s="69" t="s">
        <v>1937</v>
      </c>
      <c r="E17699" s="69" t="s">
        <v>2691</v>
      </c>
      <c r="F17699" s="69">
        <v>2120</v>
      </c>
      <c r="G17699" s="69" t="s">
        <v>1939</v>
      </c>
    </row>
    <row r="17700" spans="1:7" ht="14.4">
      <c r="A17700" s="27" t="str">
        <f>VLOOKUP(C17700,'user list'!A:B,2,0)</f>
        <v>DOE</v>
      </c>
      <c r="B17700" s="172">
        <v>45824.505196759259</v>
      </c>
      <c r="C17700" s="69" t="s">
        <v>212</v>
      </c>
      <c r="D17700" s="69" t="s">
        <v>1937</v>
      </c>
      <c r="E17700" s="69" t="s">
        <v>2659</v>
      </c>
      <c r="F17700" s="69">
        <v>2068</v>
      </c>
      <c r="G17700" s="69" t="s">
        <v>1939</v>
      </c>
    </row>
    <row r="17701" spans="1:7" ht="14.4">
      <c r="A17701" s="27" t="str">
        <f>VLOOKUP(C17701,'user list'!A:B,2,0)</f>
        <v>DOE</v>
      </c>
      <c r="B17701" s="172">
        <v>45824.505243055559</v>
      </c>
      <c r="C17701" s="69" t="s">
        <v>212</v>
      </c>
      <c r="D17701" s="69" t="s">
        <v>1937</v>
      </c>
      <c r="E17701" s="69" t="s">
        <v>2632</v>
      </c>
      <c r="F17701" s="69">
        <v>2038</v>
      </c>
      <c r="G17701" s="69" t="s">
        <v>1939</v>
      </c>
    </row>
    <row r="17702" spans="1:7" ht="14.4">
      <c r="A17702" s="27" t="str">
        <f>VLOOKUP(C17702,'user list'!A:B,2,0)</f>
        <v>DOE</v>
      </c>
      <c r="B17702" s="172">
        <v>45824.505347222221</v>
      </c>
      <c r="C17702" s="69" t="s">
        <v>212</v>
      </c>
      <c r="D17702" s="69" t="s">
        <v>1937</v>
      </c>
      <c r="E17702" s="69" t="s">
        <v>2631</v>
      </c>
      <c r="F17702" s="69">
        <v>2037</v>
      </c>
      <c r="G17702" s="69" t="s">
        <v>1939</v>
      </c>
    </row>
    <row r="17703" spans="1:7" ht="14.4">
      <c r="A17703" s="27" t="str">
        <f>VLOOKUP(C17703,'user list'!A:B,2,0)</f>
        <v>OCM</v>
      </c>
      <c r="B17703" s="172">
        <v>45824.509895833333</v>
      </c>
      <c r="C17703" s="69" t="s">
        <v>240</v>
      </c>
      <c r="D17703" s="69" t="s">
        <v>1937</v>
      </c>
      <c r="E17703" s="69" t="s">
        <v>1974</v>
      </c>
      <c r="F17703" s="69">
        <v>2342</v>
      </c>
      <c r="G17703" s="69" t="s">
        <v>1939</v>
      </c>
    </row>
    <row r="17704" spans="1:7" ht="14.4">
      <c r="A17704" s="27" t="str">
        <f>VLOOKUP(C17704,'user list'!A:B,2,0)</f>
        <v>OCM</v>
      </c>
      <c r="B17704" s="172">
        <v>45824.509895833333</v>
      </c>
      <c r="C17704" s="69" t="s">
        <v>240</v>
      </c>
      <c r="D17704" s="69" t="s">
        <v>1937</v>
      </c>
      <c r="E17704" s="69" t="s">
        <v>1974</v>
      </c>
      <c r="F17704" s="69">
        <v>2342</v>
      </c>
      <c r="G17704" s="69" t="s">
        <v>1939</v>
      </c>
    </row>
    <row r="17705" spans="1:7" ht="14.4">
      <c r="A17705" s="27" t="str">
        <f>VLOOKUP(C17705,'user list'!A:B,2,0)</f>
        <v>OCM</v>
      </c>
      <c r="B17705" s="172">
        <v>45824.512326388889</v>
      </c>
      <c r="C17705" s="69" t="s">
        <v>240</v>
      </c>
      <c r="D17705" s="69" t="s">
        <v>1937</v>
      </c>
      <c r="E17705" s="69" t="s">
        <v>1974</v>
      </c>
      <c r="F17705" s="69">
        <v>2342</v>
      </c>
      <c r="G17705" s="69" t="s">
        <v>1947</v>
      </c>
    </row>
    <row r="17706" spans="1:7" ht="14.4">
      <c r="A17706" s="27" t="str">
        <f>VLOOKUP(C17706,'user list'!A:B,2,0)</f>
        <v>OCM</v>
      </c>
      <c r="B17706" s="172">
        <v>45824.512326388889</v>
      </c>
      <c r="C17706" s="69" t="s">
        <v>240</v>
      </c>
      <c r="D17706" s="69" t="s">
        <v>1937</v>
      </c>
      <c r="E17706" s="69" t="s">
        <v>1974</v>
      </c>
      <c r="F17706" s="69">
        <v>2342</v>
      </c>
      <c r="G17706" s="69" t="s">
        <v>1948</v>
      </c>
    </row>
    <row r="17707" spans="1:7" ht="14.4">
      <c r="A17707" s="27" t="str">
        <f>VLOOKUP(C17707,'user list'!A:B,2,0)</f>
        <v>OCM</v>
      </c>
      <c r="B17707" s="172">
        <v>45824.512326388889</v>
      </c>
      <c r="C17707" s="69" t="s">
        <v>240</v>
      </c>
      <c r="D17707" s="69" t="s">
        <v>1937</v>
      </c>
      <c r="E17707" s="69" t="s">
        <v>2444</v>
      </c>
      <c r="F17707" s="69">
        <v>1730</v>
      </c>
      <c r="G17707" s="69" t="s">
        <v>1939</v>
      </c>
    </row>
    <row r="17708" spans="1:7" ht="14.4">
      <c r="A17708" s="27" t="str">
        <f>VLOOKUP(C17708,'user list'!A:B,2,0)</f>
        <v>OCM</v>
      </c>
      <c r="B17708" s="172">
        <v>45824.512337962966</v>
      </c>
      <c r="C17708" s="69" t="s">
        <v>240</v>
      </c>
      <c r="D17708" s="69" t="s">
        <v>1937</v>
      </c>
      <c r="E17708" s="69" t="s">
        <v>2444</v>
      </c>
      <c r="F17708" s="69">
        <v>1730</v>
      </c>
      <c r="G17708" s="69" t="s">
        <v>1939</v>
      </c>
    </row>
    <row r="17709" spans="1:7" ht="14.4">
      <c r="A17709" s="27" t="str">
        <f>VLOOKUP(C17709,'user list'!A:B,2,0)</f>
        <v>Admin</v>
      </c>
      <c r="B17709" s="172">
        <v>45824.512349537035</v>
      </c>
      <c r="C17709" s="69" t="s">
        <v>186</v>
      </c>
      <c r="D17709" s="69" t="s">
        <v>1937</v>
      </c>
      <c r="E17709" s="69" t="s">
        <v>1974</v>
      </c>
      <c r="F17709" s="69">
        <v>2342</v>
      </c>
      <c r="G17709" s="69" t="s">
        <v>1948</v>
      </c>
    </row>
    <row r="17710" spans="1:7" ht="14.4">
      <c r="A17710" s="27" t="str">
        <f>VLOOKUP(C17710,'user list'!A:B,2,0)</f>
        <v>SSDD</v>
      </c>
      <c r="B17710" s="172">
        <v>45824.515844907408</v>
      </c>
      <c r="C17710" s="69" t="s">
        <v>273</v>
      </c>
      <c r="D17710" s="69" t="s">
        <v>1937</v>
      </c>
      <c r="E17710" s="69" t="s">
        <v>2555</v>
      </c>
      <c r="F17710" s="69">
        <v>1915</v>
      </c>
      <c r="G17710" s="69" t="s">
        <v>1939</v>
      </c>
    </row>
    <row r="17711" spans="1:7" ht="14.4">
      <c r="A17711" s="27" t="str">
        <f>VLOOKUP(C17711,'user list'!A:B,2,0)</f>
        <v>SSDD</v>
      </c>
      <c r="B17711" s="172">
        <v>45824.5158912037</v>
      </c>
      <c r="C17711" s="69" t="s">
        <v>273</v>
      </c>
      <c r="D17711" s="69" t="s">
        <v>1937</v>
      </c>
      <c r="E17711" s="69" t="s">
        <v>1991</v>
      </c>
      <c r="F17711" s="69">
        <v>1832</v>
      </c>
      <c r="G17711" s="69" t="s">
        <v>1939</v>
      </c>
    </row>
    <row r="17712" spans="1:7" ht="14.4">
      <c r="A17712" s="27" t="str">
        <f>VLOOKUP(C17712,'user list'!A:B,2,0)</f>
        <v>OCA</v>
      </c>
      <c r="B17712" s="172">
        <v>45824.525370370371</v>
      </c>
      <c r="C17712" s="69" t="s">
        <v>227</v>
      </c>
      <c r="D17712" s="69" t="s">
        <v>1937</v>
      </c>
      <c r="E17712" s="69" t="s">
        <v>2442</v>
      </c>
      <c r="F17712" s="69">
        <v>1728</v>
      </c>
      <c r="G17712" s="69" t="s">
        <v>1949</v>
      </c>
    </row>
    <row r="17713" spans="1:7" ht="14.4">
      <c r="A17713" s="27" t="str">
        <f>VLOOKUP(C17713,'user list'!A:B,2,0)</f>
        <v>OCA</v>
      </c>
      <c r="B17713" s="172">
        <v>45824.525706018518</v>
      </c>
      <c r="C17713" s="69" t="s">
        <v>227</v>
      </c>
      <c r="D17713" s="69" t="s">
        <v>1937</v>
      </c>
      <c r="E17713" s="69" t="s">
        <v>2443</v>
      </c>
      <c r="F17713" s="69">
        <v>1729</v>
      </c>
      <c r="G17713" s="69" t="s">
        <v>1949</v>
      </c>
    </row>
    <row r="17714" spans="1:7" ht="14.4">
      <c r="A17714" s="27" t="str">
        <f>VLOOKUP(C17714,'user list'!A:B,2,0)</f>
        <v>OCA</v>
      </c>
      <c r="B17714" s="172">
        <v>45824.525775462964</v>
      </c>
      <c r="C17714" s="69" t="s">
        <v>227</v>
      </c>
      <c r="D17714" s="69" t="s">
        <v>1937</v>
      </c>
      <c r="E17714" s="69" t="s">
        <v>2444</v>
      </c>
      <c r="F17714" s="69">
        <v>1730</v>
      </c>
      <c r="G17714" s="69" t="s">
        <v>1939</v>
      </c>
    </row>
    <row r="17715" spans="1:7" ht="14.4">
      <c r="A17715" s="27" t="str">
        <f>VLOOKUP(C17715,'user list'!A:B,2,0)</f>
        <v>OCA</v>
      </c>
      <c r="B17715" s="172">
        <v>45824.525925925926</v>
      </c>
      <c r="C17715" s="69" t="s">
        <v>227</v>
      </c>
      <c r="D17715" s="69" t="s">
        <v>1937</v>
      </c>
      <c r="E17715" s="69" t="s">
        <v>2444</v>
      </c>
      <c r="F17715" s="69">
        <v>1730</v>
      </c>
      <c r="G17715" s="69" t="s">
        <v>1949</v>
      </c>
    </row>
    <row r="17716" spans="1:7" ht="14.4">
      <c r="A17716" s="27" t="str">
        <f>VLOOKUP(C17716,'user list'!A:B,2,0)</f>
        <v>OCA</v>
      </c>
      <c r="B17716" s="172">
        <v>45824.526296296295</v>
      </c>
      <c r="C17716" s="69" t="s">
        <v>227</v>
      </c>
      <c r="D17716" s="69" t="s">
        <v>1937</v>
      </c>
      <c r="E17716" s="69" t="s">
        <v>2444</v>
      </c>
      <c r="F17716" s="69">
        <v>1741</v>
      </c>
      <c r="G17716" s="69" t="s">
        <v>1949</v>
      </c>
    </row>
    <row r="17717" spans="1:7" ht="14.4">
      <c r="A17717" s="27" t="str">
        <f>VLOOKUP(C17717,'user list'!A:B,2,0)</f>
        <v>OCM</v>
      </c>
      <c r="B17717" s="172">
        <v>45824.528171296297</v>
      </c>
      <c r="C17717" s="69" t="s">
        <v>230</v>
      </c>
      <c r="D17717" s="69" t="s">
        <v>1937</v>
      </c>
      <c r="E17717" s="69" t="s">
        <v>1991</v>
      </c>
      <c r="F17717" s="69">
        <v>2349</v>
      </c>
      <c r="G17717" s="69" t="s">
        <v>2440</v>
      </c>
    </row>
    <row r="17718" spans="1:7" ht="14.4">
      <c r="A17718" s="27" t="str">
        <f>VLOOKUP(C17718,'user list'!A:B,2,0)</f>
        <v>Admin</v>
      </c>
      <c r="B17718" s="172">
        <v>45824.528182870374</v>
      </c>
      <c r="C17718" s="69" t="s">
        <v>186</v>
      </c>
      <c r="D17718" s="69" t="s">
        <v>1937</v>
      </c>
      <c r="E17718" s="69" t="s">
        <v>1991</v>
      </c>
      <c r="F17718" s="69">
        <v>2349</v>
      </c>
      <c r="G17718" s="69" t="s">
        <v>1948</v>
      </c>
    </row>
    <row r="17719" spans="1:7" ht="14.4">
      <c r="A17719" s="27" t="str">
        <f>VLOOKUP(C17719,'user list'!A:B,2,0)</f>
        <v>Admin</v>
      </c>
      <c r="B17719" s="172">
        <v>45824.528182870374</v>
      </c>
      <c r="C17719" s="69" t="s">
        <v>186</v>
      </c>
      <c r="D17719" s="69" t="s">
        <v>1937</v>
      </c>
      <c r="E17719" s="69" t="s">
        <v>1991</v>
      </c>
      <c r="F17719" s="69">
        <v>2349</v>
      </c>
      <c r="G17719" s="69" t="s">
        <v>1947</v>
      </c>
    </row>
    <row r="17720" spans="1:7" ht="14.4">
      <c r="A17720" s="27" t="str">
        <f>VLOOKUP(C17720,'user list'!A:B,2,0)</f>
        <v>Admin</v>
      </c>
      <c r="B17720" s="172">
        <v>45824.528182870374</v>
      </c>
      <c r="C17720" s="69" t="s">
        <v>186</v>
      </c>
      <c r="D17720" s="69" t="s">
        <v>1937</v>
      </c>
      <c r="E17720" s="69" t="s">
        <v>1991</v>
      </c>
      <c r="F17720" s="69">
        <v>2349</v>
      </c>
      <c r="G17720" s="69" t="s">
        <v>1948</v>
      </c>
    </row>
    <row r="17721" spans="1:7" ht="14.4">
      <c r="A17721" s="27" t="str">
        <f>VLOOKUP(C17721,'user list'!A:B,2,0)</f>
        <v>Admin</v>
      </c>
      <c r="B17721" s="172">
        <v>45824.528182870374</v>
      </c>
      <c r="C17721" s="69" t="s">
        <v>186</v>
      </c>
      <c r="D17721" s="69" t="s">
        <v>1937</v>
      </c>
      <c r="E17721" s="69" t="s">
        <v>1991</v>
      </c>
      <c r="F17721" s="69">
        <v>2349</v>
      </c>
      <c r="G17721" s="69" t="s">
        <v>1948</v>
      </c>
    </row>
    <row r="17722" spans="1:7" ht="14.4">
      <c r="A17722" s="27" t="str">
        <f>VLOOKUP(C17722,'user list'!A:B,2,0)</f>
        <v>QCDRRMO</v>
      </c>
      <c r="B17722" s="172">
        <v>45824.530648148146</v>
      </c>
      <c r="C17722" s="69" t="s">
        <v>265</v>
      </c>
      <c r="D17722" s="69" t="s">
        <v>1937</v>
      </c>
      <c r="E17722" s="69" t="s">
        <v>1636</v>
      </c>
      <c r="F17722" s="69">
        <v>1879</v>
      </c>
      <c r="G17722" s="69" t="s">
        <v>1939</v>
      </c>
    </row>
    <row r="17723" spans="1:7" ht="14.4">
      <c r="A17723" s="27" t="str">
        <f>VLOOKUP(C17723,'user list'!A:B,2,0)</f>
        <v>QCDRRMO</v>
      </c>
      <c r="B17723" s="172">
        <v>45824.530752314815</v>
      </c>
      <c r="C17723" s="69" t="s">
        <v>265</v>
      </c>
      <c r="D17723" s="69" t="s">
        <v>1937</v>
      </c>
      <c r="E17723" s="69" t="s">
        <v>2475</v>
      </c>
      <c r="F17723" s="69">
        <v>1789</v>
      </c>
      <c r="G17723" s="69" t="s">
        <v>1939</v>
      </c>
    </row>
    <row r="17724" spans="1:7" ht="14.4">
      <c r="A17724" s="27" t="str">
        <f>VLOOKUP(C17724,'user list'!A:B,2,0)</f>
        <v>OCM</v>
      </c>
      <c r="B17724" s="172">
        <v>45824.532037037039</v>
      </c>
      <c r="C17724" s="69" t="s">
        <v>230</v>
      </c>
      <c r="D17724" s="69" t="s">
        <v>1937</v>
      </c>
      <c r="E17724" s="69" t="s">
        <v>2039</v>
      </c>
      <c r="F17724" s="69">
        <v>2350</v>
      </c>
      <c r="G17724" s="69" t="s">
        <v>2440</v>
      </c>
    </row>
    <row r="17725" spans="1:7" ht="14.4">
      <c r="A17725" s="27" t="str">
        <f>VLOOKUP(C17725,'user list'!A:B,2,0)</f>
        <v>Admin</v>
      </c>
      <c r="B17725" s="172">
        <v>45824.532048611109</v>
      </c>
      <c r="C17725" s="69" t="s">
        <v>186</v>
      </c>
      <c r="D17725" s="69" t="s">
        <v>1937</v>
      </c>
      <c r="E17725" s="69" t="s">
        <v>2039</v>
      </c>
      <c r="F17725" s="69">
        <v>2350</v>
      </c>
      <c r="G17725" s="69" t="s">
        <v>1948</v>
      </c>
    </row>
    <row r="17726" spans="1:7" ht="14.4">
      <c r="A17726" s="27" t="str">
        <f>VLOOKUP(C17726,'user list'!A:B,2,0)</f>
        <v>Admin</v>
      </c>
      <c r="B17726" s="172">
        <v>45824.532048611109</v>
      </c>
      <c r="C17726" s="69" t="s">
        <v>186</v>
      </c>
      <c r="D17726" s="69" t="s">
        <v>1937</v>
      </c>
      <c r="E17726" s="69" t="s">
        <v>2039</v>
      </c>
      <c r="F17726" s="69">
        <v>2350</v>
      </c>
      <c r="G17726" s="69" t="s">
        <v>1947</v>
      </c>
    </row>
    <row r="17727" spans="1:7" ht="14.4">
      <c r="A17727" s="27" t="str">
        <f>VLOOKUP(C17727,'user list'!A:B,2,0)</f>
        <v>Admin</v>
      </c>
      <c r="B17727" s="172">
        <v>45824.532048611109</v>
      </c>
      <c r="C17727" s="69" t="s">
        <v>186</v>
      </c>
      <c r="D17727" s="69" t="s">
        <v>1937</v>
      </c>
      <c r="E17727" s="69" t="s">
        <v>2039</v>
      </c>
      <c r="F17727" s="69">
        <v>2350</v>
      </c>
      <c r="G17727" s="69" t="s">
        <v>1948</v>
      </c>
    </row>
    <row r="17728" spans="1:7" ht="14.4">
      <c r="A17728" s="27" t="str">
        <f>VLOOKUP(C17728,'user list'!A:B,2,0)</f>
        <v>Admin</v>
      </c>
      <c r="B17728" s="172">
        <v>45824.532048611109</v>
      </c>
      <c r="C17728" s="69" t="s">
        <v>186</v>
      </c>
      <c r="D17728" s="69" t="s">
        <v>1937</v>
      </c>
      <c r="E17728" s="69" t="s">
        <v>2039</v>
      </c>
      <c r="F17728" s="69">
        <v>2350</v>
      </c>
      <c r="G17728" s="69" t="s">
        <v>1948</v>
      </c>
    </row>
    <row r="17729" spans="1:7" ht="14.4">
      <c r="A17729" s="27" t="str">
        <f>VLOOKUP(C17729,'user list'!A:B,2,0)</f>
        <v>QCDRRMO</v>
      </c>
      <c r="B17729" s="172">
        <v>45824.533437500002</v>
      </c>
      <c r="C17729" s="69" t="s">
        <v>265</v>
      </c>
      <c r="D17729" s="69" t="s">
        <v>1937</v>
      </c>
      <c r="E17729" s="69" t="s">
        <v>2462</v>
      </c>
      <c r="F17729" s="69">
        <v>1759</v>
      </c>
      <c r="G17729" s="69" t="s">
        <v>1939</v>
      </c>
    </row>
    <row r="17730" spans="1:7" ht="14.4">
      <c r="A17730" s="27" t="str">
        <f>VLOOKUP(C17730,'user list'!A:B,2,0)</f>
        <v>QCDRRMO</v>
      </c>
      <c r="B17730" s="172">
        <v>45824.534722222219</v>
      </c>
      <c r="C17730" s="69" t="s">
        <v>265</v>
      </c>
      <c r="D17730" s="69" t="s">
        <v>1937</v>
      </c>
      <c r="E17730" s="69" t="s">
        <v>2002</v>
      </c>
      <c r="F17730" s="69">
        <v>1957</v>
      </c>
      <c r="G17730" s="69" t="s">
        <v>1939</v>
      </c>
    </row>
    <row r="17731" spans="1:7" ht="14.4">
      <c r="A17731" s="27" t="str">
        <f>VLOOKUP(C17731,'user list'!A:B,2,0)</f>
        <v>QCDRRMO</v>
      </c>
      <c r="B17731" s="172">
        <v>45824.53502314815</v>
      </c>
      <c r="C17731" s="69" t="s">
        <v>265</v>
      </c>
      <c r="D17731" s="69" t="s">
        <v>1937</v>
      </c>
      <c r="E17731" s="69" t="s">
        <v>2002</v>
      </c>
      <c r="F17731" s="69">
        <v>1957</v>
      </c>
      <c r="G17731" s="69" t="s">
        <v>1939</v>
      </c>
    </row>
    <row r="17732" spans="1:7" ht="14.4">
      <c r="A17732" s="27" t="str">
        <f>VLOOKUP(C17732,'user list'!A:B,2,0)</f>
        <v>Admin</v>
      </c>
      <c r="B17732" s="172">
        <v>45824.535567129627</v>
      </c>
      <c r="C17732" s="69" t="s">
        <v>186</v>
      </c>
      <c r="D17732" s="69" t="s">
        <v>1937</v>
      </c>
      <c r="E17732" s="69" t="s">
        <v>1991</v>
      </c>
      <c r="F17732" s="69">
        <v>2349</v>
      </c>
      <c r="G17732" s="69" t="s">
        <v>1948</v>
      </c>
    </row>
    <row r="17733" spans="1:7" ht="14.4">
      <c r="A17733" s="27" t="str">
        <f>VLOOKUP(C17733,'user list'!A:B,2,0)</f>
        <v>Admin</v>
      </c>
      <c r="B17733" s="172">
        <v>45824.539097222223</v>
      </c>
      <c r="C17733" s="69" t="s">
        <v>186</v>
      </c>
      <c r="D17733" s="69" t="s">
        <v>1937</v>
      </c>
      <c r="E17733" s="69" t="s">
        <v>2039</v>
      </c>
      <c r="F17733" s="69">
        <v>2350</v>
      </c>
      <c r="G17733" s="69" t="s">
        <v>1948</v>
      </c>
    </row>
    <row r="17734" spans="1:7" ht="14.4">
      <c r="A17734" s="27" t="str">
        <f>VLOOKUP(C17734,'user list'!A:B,2,0)</f>
        <v>QCEAU</v>
      </c>
      <c r="B17734" s="172">
        <v>45824.539826388886</v>
      </c>
      <c r="C17734" s="69" t="s">
        <v>266</v>
      </c>
      <c r="D17734" s="69" t="s">
        <v>1937</v>
      </c>
      <c r="E17734" s="69" t="s">
        <v>2455</v>
      </c>
      <c r="F17734" s="69">
        <v>1746</v>
      </c>
      <c r="G17734" s="69" t="s">
        <v>1939</v>
      </c>
    </row>
    <row r="17735" spans="1:7" ht="14.4">
      <c r="A17735" s="27" t="str">
        <f>VLOOKUP(C17735,'user list'!A:B,2,0)</f>
        <v>Admin</v>
      </c>
      <c r="B17735" s="172">
        <v>45824.540312500001</v>
      </c>
      <c r="C17735" s="69" t="s">
        <v>186</v>
      </c>
      <c r="D17735" s="69" t="s">
        <v>2486</v>
      </c>
      <c r="E17735" s="69" t="s">
        <v>2646</v>
      </c>
      <c r="F17735" s="69"/>
      <c r="G17735" s="69" t="s">
        <v>2488</v>
      </c>
    </row>
    <row r="17736" spans="1:7" ht="14.4">
      <c r="A17736" s="27" t="str">
        <f>VLOOKUP(C17736,'user list'!A:B,2,0)</f>
        <v>Admin</v>
      </c>
      <c r="B17736" s="172">
        <v>45824.540324074071</v>
      </c>
      <c r="C17736" s="69" t="s">
        <v>186</v>
      </c>
      <c r="D17736" s="69" t="s">
        <v>2486</v>
      </c>
      <c r="E17736" s="69" t="s">
        <v>3056</v>
      </c>
      <c r="F17736" s="69"/>
      <c r="G17736" s="69" t="s">
        <v>2491</v>
      </c>
    </row>
    <row r="17737" spans="1:7" ht="14.4">
      <c r="A17737" s="27" t="str">
        <f>VLOOKUP(C17737,'user list'!A:B,2,0)</f>
        <v>Admin</v>
      </c>
      <c r="B17737" s="172">
        <v>45824.540324074071</v>
      </c>
      <c r="C17737" s="69" t="s">
        <v>186</v>
      </c>
      <c r="D17737" s="69" t="s">
        <v>2486</v>
      </c>
      <c r="E17737" s="69" t="s">
        <v>3056</v>
      </c>
      <c r="F17737" s="69"/>
      <c r="G17737" s="69" t="s">
        <v>2488</v>
      </c>
    </row>
    <row r="17738" spans="1:7" ht="14.4">
      <c r="A17738" s="27" t="str">
        <f>VLOOKUP(C17738,'user list'!A:B,2,0)</f>
        <v>Admin</v>
      </c>
      <c r="B17738" s="172">
        <v>45824.540324074071</v>
      </c>
      <c r="C17738" s="69" t="s">
        <v>186</v>
      </c>
      <c r="D17738" s="69" t="s">
        <v>2486</v>
      </c>
      <c r="E17738" s="69" t="s">
        <v>3056</v>
      </c>
      <c r="F17738" s="69"/>
      <c r="G17738" s="69" t="s">
        <v>2488</v>
      </c>
    </row>
    <row r="17739" spans="1:7" ht="14.4">
      <c r="A17739" s="27" t="str">
        <f>VLOOKUP(C17739,'user list'!A:B,2,0)</f>
        <v>Admin</v>
      </c>
      <c r="B17739" s="172">
        <v>45824.540335648147</v>
      </c>
      <c r="C17739" s="69" t="s">
        <v>186</v>
      </c>
      <c r="D17739" s="69" t="s">
        <v>2486</v>
      </c>
      <c r="E17739" s="69" t="s">
        <v>3056</v>
      </c>
      <c r="F17739" s="69"/>
      <c r="G17739" s="69" t="s">
        <v>2488</v>
      </c>
    </row>
    <row r="17740" spans="1:7" ht="14.4">
      <c r="A17740" s="27" t="str">
        <f>VLOOKUP(C17740,'user list'!A:B,2,0)</f>
        <v>Admin</v>
      </c>
      <c r="B17740" s="172">
        <v>45824.540520833332</v>
      </c>
      <c r="C17740" s="69" t="s">
        <v>186</v>
      </c>
      <c r="D17740" s="69" t="s">
        <v>2486</v>
      </c>
      <c r="E17740" s="69" t="s">
        <v>2646</v>
      </c>
      <c r="F17740" s="69"/>
      <c r="G17740" s="69" t="s">
        <v>2488</v>
      </c>
    </row>
    <row r="17741" spans="1:7" ht="14.4">
      <c r="A17741" s="27" t="str">
        <f>VLOOKUP(C17741,'user list'!A:B,2,0)</f>
        <v>Admin</v>
      </c>
      <c r="B17741" s="172">
        <v>45824.540879629632</v>
      </c>
      <c r="C17741" s="69" t="s">
        <v>186</v>
      </c>
      <c r="D17741" s="69" t="s">
        <v>2486</v>
      </c>
      <c r="E17741" s="69" t="s">
        <v>2646</v>
      </c>
      <c r="F17741" s="69"/>
      <c r="G17741" s="69" t="s">
        <v>2488</v>
      </c>
    </row>
    <row r="17742" spans="1:7" ht="14.4">
      <c r="A17742" s="27" t="str">
        <f>VLOOKUP(C17742,'user list'!A:B,2,0)</f>
        <v>Admin</v>
      </c>
      <c r="B17742" s="172">
        <v>45824.541446759256</v>
      </c>
      <c r="C17742" s="69" t="s">
        <v>186</v>
      </c>
      <c r="D17742" s="69" t="s">
        <v>1937</v>
      </c>
      <c r="E17742" s="69" t="s">
        <v>2481</v>
      </c>
      <c r="F17742" s="69">
        <v>2294</v>
      </c>
      <c r="G17742" s="69" t="s">
        <v>1939</v>
      </c>
    </row>
    <row r="17743" spans="1:7" ht="14.4">
      <c r="A17743" s="27" t="str">
        <f>VLOOKUP(C17743,'user list'!A:B,2,0)</f>
        <v>Admin</v>
      </c>
      <c r="B17743" s="172">
        <v>45824.543043981481</v>
      </c>
      <c r="C17743" s="69" t="s">
        <v>186</v>
      </c>
      <c r="D17743" s="69" t="s">
        <v>2486</v>
      </c>
      <c r="E17743" s="69" t="s">
        <v>2646</v>
      </c>
      <c r="F17743" s="69"/>
      <c r="G17743" s="69" t="s">
        <v>2488</v>
      </c>
    </row>
    <row r="17744" spans="1:7" ht="14.4">
      <c r="A17744" s="27" t="str">
        <f>VLOOKUP(C17744,'user list'!A:B,2,0)</f>
        <v>Admin</v>
      </c>
      <c r="B17744" s="172">
        <v>45824.543391203704</v>
      </c>
      <c r="C17744" s="69" t="s">
        <v>186</v>
      </c>
      <c r="D17744" s="69" t="s">
        <v>2486</v>
      </c>
      <c r="E17744" s="69" t="s">
        <v>2646</v>
      </c>
      <c r="F17744" s="69"/>
      <c r="G17744" s="69" t="s">
        <v>2488</v>
      </c>
    </row>
    <row r="17745" spans="1:7" ht="14.4">
      <c r="A17745" s="27" t="str">
        <f>VLOOKUP(C17745,'user list'!A:B,2,0)</f>
        <v>Admin</v>
      </c>
      <c r="B17745" s="172">
        <v>45824.544456018521</v>
      </c>
      <c r="C17745" s="69" t="s">
        <v>186</v>
      </c>
      <c r="D17745" s="69" t="s">
        <v>2486</v>
      </c>
      <c r="E17745" s="69" t="s">
        <v>2646</v>
      </c>
      <c r="F17745" s="69"/>
      <c r="G17745" s="69" t="s">
        <v>2488</v>
      </c>
    </row>
    <row r="17746" spans="1:7" ht="14.4">
      <c r="A17746" s="27" t="str">
        <f>VLOOKUP(C17746,'user list'!A:B,2,0)</f>
        <v>PLEB</v>
      </c>
      <c r="B17746" s="172">
        <v>45824.544560185182</v>
      </c>
      <c r="C17746" s="69" t="s">
        <v>260</v>
      </c>
      <c r="D17746" s="69" t="s">
        <v>1937</v>
      </c>
      <c r="E17746" s="69">
        <v>2168</v>
      </c>
      <c r="F17746" s="69">
        <v>2168</v>
      </c>
      <c r="G17746" s="69" t="s">
        <v>1939</v>
      </c>
    </row>
    <row r="17747" spans="1:7" ht="14.4">
      <c r="A17747" s="27" t="str">
        <f>VLOOKUP(C17747,'user list'!A:B,2,0)</f>
        <v>PLEB</v>
      </c>
      <c r="B17747" s="172">
        <v>45824.544571759259</v>
      </c>
      <c r="C17747" s="69" t="s">
        <v>260</v>
      </c>
      <c r="D17747" s="69" t="s">
        <v>1937</v>
      </c>
      <c r="E17747" s="69">
        <v>2168</v>
      </c>
      <c r="F17747" s="69">
        <v>2168</v>
      </c>
      <c r="G17747" s="69" t="s">
        <v>1939</v>
      </c>
    </row>
    <row r="17748" spans="1:7" ht="14.4">
      <c r="A17748" s="27" t="str">
        <f>VLOOKUP(C17748,'user list'!A:B,2,0)</f>
        <v>Admin</v>
      </c>
      <c r="B17748" s="172">
        <v>45824.544629629629</v>
      </c>
      <c r="C17748" s="69" t="s">
        <v>186</v>
      </c>
      <c r="D17748" s="69" t="s">
        <v>2486</v>
      </c>
      <c r="E17748" s="69" t="s">
        <v>2646</v>
      </c>
      <c r="F17748" s="69"/>
      <c r="G17748" s="69" t="s">
        <v>2488</v>
      </c>
    </row>
    <row r="17749" spans="1:7" ht="14.4">
      <c r="A17749" s="27" t="str">
        <f>VLOOKUP(C17749,'user list'!A:B,2,0)</f>
        <v>ITDD</v>
      </c>
      <c r="B17749" s="172">
        <v>45824.544942129629</v>
      </c>
      <c r="C17749" s="69" t="s">
        <v>219</v>
      </c>
      <c r="D17749" s="69" t="s">
        <v>1937</v>
      </c>
      <c r="E17749" s="69" t="s">
        <v>2784</v>
      </c>
      <c r="F17749" s="69">
        <v>2340</v>
      </c>
      <c r="G17749" s="69" t="s">
        <v>1939</v>
      </c>
    </row>
    <row r="17750" spans="1:7" ht="14.4">
      <c r="A17750" s="27" t="str">
        <f>VLOOKUP(C17750,'user list'!A:B,2,0)</f>
        <v>Admin</v>
      </c>
      <c r="B17750" s="172">
        <v>45824.545081018521</v>
      </c>
      <c r="C17750" s="69" t="s">
        <v>186</v>
      </c>
      <c r="D17750" s="69" t="s">
        <v>2486</v>
      </c>
      <c r="E17750" s="69" t="s">
        <v>2646</v>
      </c>
      <c r="F17750" s="69"/>
      <c r="G17750" s="69" t="s">
        <v>2488</v>
      </c>
    </row>
    <row r="17751" spans="1:7" ht="14.4">
      <c r="A17751" s="27" t="str">
        <f>VLOOKUP(C17751,'user list'!A:B,2,0)</f>
        <v>Admin</v>
      </c>
      <c r="B17751" s="172">
        <v>45824.545358796298</v>
      </c>
      <c r="C17751" s="69" t="s">
        <v>186</v>
      </c>
      <c r="D17751" s="69" t="s">
        <v>2486</v>
      </c>
      <c r="E17751" s="69" t="s">
        <v>2646</v>
      </c>
      <c r="F17751" s="69"/>
      <c r="G17751" s="69" t="s">
        <v>2488</v>
      </c>
    </row>
    <row r="17752" spans="1:7" ht="14.4">
      <c r="A17752" s="27" t="str">
        <f>VLOOKUP(C17752,'user list'!A:B,2,0)</f>
        <v>ITDD</v>
      </c>
      <c r="B17752" s="172">
        <v>45824.545787037037</v>
      </c>
      <c r="C17752" s="69" t="s">
        <v>219</v>
      </c>
      <c r="D17752" s="69" t="s">
        <v>1937</v>
      </c>
      <c r="E17752" s="69" t="s">
        <v>2784</v>
      </c>
      <c r="F17752" s="69">
        <v>2236</v>
      </c>
      <c r="G17752" s="69" t="s">
        <v>1939</v>
      </c>
    </row>
    <row r="17753" spans="1:7" ht="14.4">
      <c r="A17753" s="27" t="str">
        <f>VLOOKUP(C17753,'user list'!A:B,2,0)</f>
        <v>ITDD</v>
      </c>
      <c r="B17753" s="172">
        <v>45824.545925925922</v>
      </c>
      <c r="C17753" s="69" t="s">
        <v>219</v>
      </c>
      <c r="D17753" s="69" t="s">
        <v>1937</v>
      </c>
      <c r="E17753" s="69" t="s">
        <v>2784</v>
      </c>
      <c r="F17753" s="69">
        <v>2340</v>
      </c>
      <c r="G17753" s="69" t="s">
        <v>1947</v>
      </c>
    </row>
    <row r="17754" spans="1:7" ht="14.4">
      <c r="A17754" s="27" t="str">
        <f>VLOOKUP(C17754,'user list'!A:B,2,0)</f>
        <v>ITDD</v>
      </c>
      <c r="B17754" s="172">
        <v>45824.545925925922</v>
      </c>
      <c r="C17754" s="69" t="s">
        <v>219</v>
      </c>
      <c r="D17754" s="69" t="s">
        <v>1937</v>
      </c>
      <c r="E17754" s="69" t="s">
        <v>2784</v>
      </c>
      <c r="F17754" s="69">
        <v>2340</v>
      </c>
      <c r="G17754" s="69" t="s">
        <v>1948</v>
      </c>
    </row>
    <row r="17755" spans="1:7" ht="14.4">
      <c r="A17755" s="27" t="str">
        <f>VLOOKUP(C17755,'user list'!A:B,2,0)</f>
        <v>ITDD</v>
      </c>
      <c r="B17755" s="172">
        <v>45824.545937499999</v>
      </c>
      <c r="C17755" s="69" t="s">
        <v>219</v>
      </c>
      <c r="D17755" s="69" t="s">
        <v>1937</v>
      </c>
      <c r="E17755" s="69" t="s">
        <v>2784</v>
      </c>
      <c r="F17755" s="69">
        <v>2340</v>
      </c>
      <c r="G17755" s="69" t="s">
        <v>1939</v>
      </c>
    </row>
    <row r="17756" spans="1:7" ht="14.4">
      <c r="A17756" s="27" t="str">
        <f>VLOOKUP(C17756,'user list'!A:B,2,0)</f>
        <v>Admin</v>
      </c>
      <c r="B17756" s="172">
        <v>45824.545949074076</v>
      </c>
      <c r="C17756" s="69" t="s">
        <v>186</v>
      </c>
      <c r="D17756" s="69" t="s">
        <v>1937</v>
      </c>
      <c r="E17756" s="69" t="s">
        <v>2784</v>
      </c>
      <c r="F17756" s="69">
        <v>2340</v>
      </c>
      <c r="G17756" s="69" t="s">
        <v>1948</v>
      </c>
    </row>
    <row r="17757" spans="1:7" ht="14.4">
      <c r="A17757" s="27" t="str">
        <f>VLOOKUP(C17757,'user list'!A:B,2,0)</f>
        <v>QCEAU</v>
      </c>
      <c r="B17757" s="172">
        <v>45824.546134259261</v>
      </c>
      <c r="C17757" s="69" t="s">
        <v>266</v>
      </c>
      <c r="D17757" s="69" t="s">
        <v>1937</v>
      </c>
      <c r="E17757" s="69" t="s">
        <v>3057</v>
      </c>
      <c r="F17757" s="69">
        <v>2351</v>
      </c>
      <c r="G17757" s="69" t="s">
        <v>2440</v>
      </c>
    </row>
    <row r="17758" spans="1:7" ht="14.4">
      <c r="A17758" s="27" t="str">
        <f>VLOOKUP(C17758,'user list'!A:B,2,0)</f>
        <v>Admin</v>
      </c>
      <c r="B17758" s="172">
        <v>45824.546134259261</v>
      </c>
      <c r="C17758" s="69" t="s">
        <v>186</v>
      </c>
      <c r="D17758" s="69" t="s">
        <v>1937</v>
      </c>
      <c r="E17758" s="69" t="s">
        <v>3057</v>
      </c>
      <c r="F17758" s="69">
        <v>2351</v>
      </c>
      <c r="G17758" s="69" t="s">
        <v>1948</v>
      </c>
    </row>
    <row r="17759" spans="1:7" ht="14.4">
      <c r="A17759" s="27" t="str">
        <f>VLOOKUP(C17759,'user list'!A:B,2,0)</f>
        <v>Admin</v>
      </c>
      <c r="B17759" s="172">
        <v>45824.54614583333</v>
      </c>
      <c r="C17759" s="69" t="s">
        <v>186</v>
      </c>
      <c r="D17759" s="69" t="s">
        <v>1937</v>
      </c>
      <c r="E17759" s="69" t="s">
        <v>3057</v>
      </c>
      <c r="F17759" s="69">
        <v>2351</v>
      </c>
      <c r="G17759" s="69" t="s">
        <v>1948</v>
      </c>
    </row>
    <row r="17760" spans="1:7" ht="14.4">
      <c r="A17760" s="27" t="str">
        <f>VLOOKUP(C17760,'user list'!A:B,2,0)</f>
        <v>Admin</v>
      </c>
      <c r="B17760" s="172">
        <v>45824.54614583333</v>
      </c>
      <c r="C17760" s="69" t="s">
        <v>186</v>
      </c>
      <c r="D17760" s="69" t="s">
        <v>1937</v>
      </c>
      <c r="E17760" s="69" t="s">
        <v>3057</v>
      </c>
      <c r="F17760" s="69">
        <v>2351</v>
      </c>
      <c r="G17760" s="69" t="s">
        <v>1948</v>
      </c>
    </row>
    <row r="17761" spans="1:7" ht="14.4">
      <c r="A17761" s="27" t="str">
        <f>VLOOKUP(C17761,'user list'!A:B,2,0)</f>
        <v>Admin</v>
      </c>
      <c r="B17761" s="172">
        <v>45824.54614583333</v>
      </c>
      <c r="C17761" s="69" t="s">
        <v>186</v>
      </c>
      <c r="D17761" s="69" t="s">
        <v>1937</v>
      </c>
      <c r="E17761" s="69" t="s">
        <v>3057</v>
      </c>
      <c r="F17761" s="69">
        <v>2351</v>
      </c>
      <c r="G17761" s="69" t="s">
        <v>1947</v>
      </c>
    </row>
    <row r="17762" spans="1:7" ht="14.4">
      <c r="A17762" s="27" t="str">
        <f>VLOOKUP(C17762,'user list'!A:B,2,0)</f>
        <v>QCEAU</v>
      </c>
      <c r="B17762" s="172">
        <v>45824.546331018515</v>
      </c>
      <c r="C17762" s="69" t="s">
        <v>266</v>
      </c>
      <c r="D17762" s="69" t="s">
        <v>1937</v>
      </c>
      <c r="E17762" s="69" t="s">
        <v>3057</v>
      </c>
      <c r="F17762" s="69">
        <v>2351</v>
      </c>
      <c r="G17762" s="69" t="s">
        <v>1939</v>
      </c>
    </row>
    <row r="17763" spans="1:7" ht="14.4">
      <c r="A17763" s="27" t="str">
        <f>VLOOKUP(C17763,'user list'!A:B,2,0)</f>
        <v>DOE</v>
      </c>
      <c r="B17763" s="172">
        <v>45824.546863425923</v>
      </c>
      <c r="C17763" s="69" t="s">
        <v>212</v>
      </c>
      <c r="D17763" s="69" t="s">
        <v>1937</v>
      </c>
      <c r="E17763" s="69" t="s">
        <v>2784</v>
      </c>
      <c r="F17763" s="69">
        <v>2340</v>
      </c>
      <c r="G17763" s="69" t="s">
        <v>1939</v>
      </c>
    </row>
    <row r="17764" spans="1:7" ht="14.4">
      <c r="A17764" s="27" t="str">
        <f>VLOOKUP(C17764,'user list'!A:B,2,0)</f>
        <v>BPLD</v>
      </c>
      <c r="B17764" s="172">
        <v>45824.546979166669</v>
      </c>
      <c r="C17764" s="69" t="s">
        <v>194</v>
      </c>
      <c r="D17764" s="69" t="s">
        <v>1937</v>
      </c>
      <c r="E17764" s="69" t="s">
        <v>2784</v>
      </c>
      <c r="F17764" s="69">
        <v>2340</v>
      </c>
      <c r="G17764" s="69" t="s">
        <v>1939</v>
      </c>
    </row>
    <row r="17765" spans="1:7" ht="14.4">
      <c r="A17765" s="27" t="str">
        <f>VLOOKUP(C17765,'user list'!A:B,2,0)</f>
        <v>DOE</v>
      </c>
      <c r="B17765" s="172">
        <v>45824.547060185185</v>
      </c>
      <c r="C17765" s="69" t="s">
        <v>212</v>
      </c>
      <c r="D17765" s="69" t="s">
        <v>1937</v>
      </c>
      <c r="E17765" s="69" t="s">
        <v>2784</v>
      </c>
      <c r="F17765" s="69">
        <v>2340</v>
      </c>
      <c r="G17765" s="69" t="s">
        <v>1947</v>
      </c>
    </row>
    <row r="17766" spans="1:7" ht="14.4">
      <c r="A17766" s="27" t="str">
        <f>VLOOKUP(C17766,'user list'!A:B,2,0)</f>
        <v>DOE</v>
      </c>
      <c r="B17766" s="172">
        <v>45824.547060185185</v>
      </c>
      <c r="C17766" s="69" t="s">
        <v>212</v>
      </c>
      <c r="D17766" s="69" t="s">
        <v>1937</v>
      </c>
      <c r="E17766" s="69" t="s">
        <v>2784</v>
      </c>
      <c r="F17766" s="69">
        <v>2340</v>
      </c>
      <c r="G17766" s="69" t="s">
        <v>1948</v>
      </c>
    </row>
    <row r="17767" spans="1:7" ht="14.4">
      <c r="A17767" s="27" t="str">
        <f>VLOOKUP(C17767,'user list'!A:B,2,0)</f>
        <v>DOE</v>
      </c>
      <c r="B17767" s="172">
        <v>45824.547060185185</v>
      </c>
      <c r="C17767" s="69" t="s">
        <v>212</v>
      </c>
      <c r="D17767" s="69" t="s">
        <v>1937</v>
      </c>
      <c r="E17767" s="69" t="s">
        <v>2784</v>
      </c>
      <c r="F17767" s="69">
        <v>2340</v>
      </c>
      <c r="G17767" s="69" t="s">
        <v>1939</v>
      </c>
    </row>
    <row r="17768" spans="1:7" ht="14.4">
      <c r="A17768" s="27" t="str">
        <f>VLOOKUP(C17768,'user list'!A:B,2,0)</f>
        <v>Admin</v>
      </c>
      <c r="B17768" s="172">
        <v>45824.547060185185</v>
      </c>
      <c r="C17768" s="69" t="s">
        <v>186</v>
      </c>
      <c r="D17768" s="69" t="s">
        <v>1937</v>
      </c>
      <c r="E17768" s="69" t="s">
        <v>2784</v>
      </c>
      <c r="F17768" s="69">
        <v>2340</v>
      </c>
      <c r="G17768" s="69" t="s">
        <v>1948</v>
      </c>
    </row>
    <row r="17769" spans="1:7" ht="14.4">
      <c r="A17769" s="27" t="str">
        <f>VLOOKUP(C17769,'user list'!A:B,2,0)</f>
        <v>BPLD</v>
      </c>
      <c r="B17769" s="172">
        <v>45824.547164351854</v>
      </c>
      <c r="C17769" s="69" t="s">
        <v>194</v>
      </c>
      <c r="D17769" s="69" t="s">
        <v>1937</v>
      </c>
      <c r="E17769" s="69" t="s">
        <v>2784</v>
      </c>
      <c r="F17769" s="69">
        <v>2340</v>
      </c>
      <c r="G17769" s="69" t="s">
        <v>1947</v>
      </c>
    </row>
    <row r="17770" spans="1:7" ht="14.4">
      <c r="A17770" s="27" t="str">
        <f>VLOOKUP(C17770,'user list'!A:B,2,0)</f>
        <v>BPLD</v>
      </c>
      <c r="B17770" s="172">
        <v>45824.547164351854</v>
      </c>
      <c r="C17770" s="69" t="s">
        <v>194</v>
      </c>
      <c r="D17770" s="69" t="s">
        <v>1937</v>
      </c>
      <c r="E17770" s="69" t="s">
        <v>2784</v>
      </c>
      <c r="F17770" s="69">
        <v>2340</v>
      </c>
      <c r="G17770" s="69" t="s">
        <v>1948</v>
      </c>
    </row>
    <row r="17771" spans="1:7" ht="14.4">
      <c r="A17771" s="27" t="str">
        <f>VLOOKUP(C17771,'user list'!A:B,2,0)</f>
        <v>Admin</v>
      </c>
      <c r="B17771" s="172">
        <v>45824.547175925924</v>
      </c>
      <c r="C17771" s="69" t="s">
        <v>186</v>
      </c>
      <c r="D17771" s="69" t="s">
        <v>1937</v>
      </c>
      <c r="E17771" s="69" t="s">
        <v>2784</v>
      </c>
      <c r="F17771" s="69">
        <v>2340</v>
      </c>
      <c r="G17771" s="69" t="s">
        <v>1948</v>
      </c>
    </row>
    <row r="17772" spans="1:7" ht="14.4">
      <c r="A17772" s="27" t="str">
        <f>VLOOKUP(C17772,'user list'!A:B,2,0)</f>
        <v>BPLD</v>
      </c>
      <c r="B17772" s="172">
        <v>45824.547175925924</v>
      </c>
      <c r="C17772" s="69" t="s">
        <v>194</v>
      </c>
      <c r="D17772" s="69" t="s">
        <v>1937</v>
      </c>
      <c r="E17772" s="69" t="s">
        <v>2784</v>
      </c>
      <c r="F17772" s="69">
        <v>2340</v>
      </c>
      <c r="G17772" s="69" t="s">
        <v>1939</v>
      </c>
    </row>
    <row r="17773" spans="1:7" ht="14.4">
      <c r="A17773" s="27" t="str">
        <f>VLOOKUP(C17773,'user list'!A:B,2,0)</f>
        <v>DOE</v>
      </c>
      <c r="B17773" s="172">
        <v>45824.54724537037</v>
      </c>
      <c r="C17773" s="69" t="s">
        <v>212</v>
      </c>
      <c r="D17773" s="69" t="s">
        <v>1937</v>
      </c>
      <c r="E17773" s="69" t="s">
        <v>2784</v>
      </c>
      <c r="F17773" s="69">
        <v>2340</v>
      </c>
      <c r="G17773" s="69" t="s">
        <v>1949</v>
      </c>
    </row>
    <row r="17774" spans="1:7" ht="14.4">
      <c r="A17774" s="27" t="str">
        <f>VLOOKUP(C17774,'user list'!A:B,2,0)</f>
        <v>BPLD</v>
      </c>
      <c r="B17774" s="172">
        <v>45824.547280092593</v>
      </c>
      <c r="C17774" s="69" t="s">
        <v>194</v>
      </c>
      <c r="D17774" s="69" t="s">
        <v>1937</v>
      </c>
      <c r="E17774" s="69" t="s">
        <v>2784</v>
      </c>
      <c r="F17774" s="69">
        <v>2340</v>
      </c>
      <c r="G17774" s="69" t="s">
        <v>1949</v>
      </c>
    </row>
    <row r="17775" spans="1:7" ht="14.4">
      <c r="A17775" s="27" t="str">
        <f>VLOOKUP(C17775,'user list'!A:B,2,0)</f>
        <v>Admin</v>
      </c>
      <c r="B17775" s="172">
        <v>45824.547719907408</v>
      </c>
      <c r="C17775" s="69" t="s">
        <v>186</v>
      </c>
      <c r="D17775" s="69" t="s">
        <v>2486</v>
      </c>
      <c r="E17775" s="69" t="s">
        <v>2646</v>
      </c>
      <c r="F17775" s="69"/>
      <c r="G17775" s="69" t="s">
        <v>2488</v>
      </c>
    </row>
    <row r="17776" spans="1:7" ht="14.4">
      <c r="A17776" s="27" t="str">
        <f>VLOOKUP(C17776,'user list'!A:B,2,0)</f>
        <v>QCEAU</v>
      </c>
      <c r="B17776" s="172">
        <v>45824.548738425925</v>
      </c>
      <c r="C17776" s="69" t="s">
        <v>266</v>
      </c>
      <c r="D17776" s="69" t="s">
        <v>1937</v>
      </c>
      <c r="E17776" s="69" t="s">
        <v>2784</v>
      </c>
      <c r="F17776" s="69">
        <v>2340</v>
      </c>
      <c r="G17776" s="69" t="s">
        <v>1939</v>
      </c>
    </row>
    <row r="17777" spans="1:7" ht="14.4">
      <c r="A17777" s="27" t="str">
        <f>VLOOKUP(C17777,'user list'!A:B,2,0)</f>
        <v>QCEAU</v>
      </c>
      <c r="B17777" s="172">
        <v>45824.548888888887</v>
      </c>
      <c r="C17777" s="69" t="s">
        <v>266</v>
      </c>
      <c r="D17777" s="69" t="s">
        <v>1937</v>
      </c>
      <c r="E17777" s="69" t="s">
        <v>2784</v>
      </c>
      <c r="F17777" s="69">
        <v>2340</v>
      </c>
      <c r="G17777" s="69" t="s">
        <v>1947</v>
      </c>
    </row>
    <row r="17778" spans="1:7" ht="14.4">
      <c r="A17778" s="27" t="str">
        <f>VLOOKUP(C17778,'user list'!A:B,2,0)</f>
        <v>QCEAU</v>
      </c>
      <c r="B17778" s="172">
        <v>45824.548888888887</v>
      </c>
      <c r="C17778" s="69" t="s">
        <v>266</v>
      </c>
      <c r="D17778" s="69" t="s">
        <v>1937</v>
      </c>
      <c r="E17778" s="69" t="s">
        <v>2784</v>
      </c>
      <c r="F17778" s="69">
        <v>2340</v>
      </c>
      <c r="G17778" s="69" t="s">
        <v>1948</v>
      </c>
    </row>
    <row r="17779" spans="1:7" ht="14.4">
      <c r="A17779" s="27" t="str">
        <f>VLOOKUP(C17779,'user list'!A:B,2,0)</f>
        <v>QCEAU</v>
      </c>
      <c r="B17779" s="172">
        <v>45824.548888888887</v>
      </c>
      <c r="C17779" s="69" t="s">
        <v>266</v>
      </c>
      <c r="D17779" s="69" t="s">
        <v>1937</v>
      </c>
      <c r="E17779" s="69" t="s">
        <v>2784</v>
      </c>
      <c r="F17779" s="69">
        <v>2340</v>
      </c>
      <c r="G17779" s="69" t="s">
        <v>1939</v>
      </c>
    </row>
    <row r="17780" spans="1:7" ht="14.4">
      <c r="A17780" s="27" t="str">
        <f>VLOOKUP(C17780,'user list'!A:B,2,0)</f>
        <v>Admin</v>
      </c>
      <c r="B17780" s="172">
        <v>45824.548900462964</v>
      </c>
      <c r="C17780" s="69" t="s">
        <v>186</v>
      </c>
      <c r="D17780" s="69" t="s">
        <v>1937</v>
      </c>
      <c r="E17780" s="69" t="s">
        <v>2784</v>
      </c>
      <c r="F17780" s="69">
        <v>2340</v>
      </c>
      <c r="G17780" s="69" t="s">
        <v>1948</v>
      </c>
    </row>
    <row r="17781" spans="1:7" ht="14.4">
      <c r="A17781" s="27" t="str">
        <f>VLOOKUP(C17781,'user list'!A:B,2,0)</f>
        <v>QCEAU</v>
      </c>
      <c r="B17781" s="172">
        <v>45824.548981481479</v>
      </c>
      <c r="C17781" s="69" t="s">
        <v>266</v>
      </c>
      <c r="D17781" s="69" t="s">
        <v>1937</v>
      </c>
      <c r="E17781" s="69" t="s">
        <v>2784</v>
      </c>
      <c r="F17781" s="69">
        <v>2340</v>
      </c>
      <c r="G17781" s="69" t="s">
        <v>1939</v>
      </c>
    </row>
    <row r="17782" spans="1:7" ht="14.4">
      <c r="A17782" s="27" t="str">
        <f>VLOOKUP(C17782,'user list'!A:B,2,0)</f>
        <v>Admin</v>
      </c>
      <c r="B17782" s="172">
        <v>45824.549930555557</v>
      </c>
      <c r="C17782" s="69" t="s">
        <v>186</v>
      </c>
      <c r="D17782" s="69" t="s">
        <v>2486</v>
      </c>
      <c r="E17782" s="69" t="s">
        <v>2646</v>
      </c>
      <c r="F17782" s="69"/>
      <c r="G17782" s="69" t="s">
        <v>2488</v>
      </c>
    </row>
    <row r="17783" spans="1:7" ht="14.4">
      <c r="A17783" s="27" t="str">
        <f>VLOOKUP(C17783,'user list'!A:B,2,0)</f>
        <v>CVD</v>
      </c>
      <c r="B17783" s="172">
        <v>45824.550335648149</v>
      </c>
      <c r="C17783" s="69" t="s">
        <v>208</v>
      </c>
      <c r="D17783" s="69" t="s">
        <v>1937</v>
      </c>
      <c r="E17783" s="69" t="s">
        <v>2784</v>
      </c>
      <c r="F17783" s="69">
        <v>2340</v>
      </c>
      <c r="G17783" s="69" t="s">
        <v>1939</v>
      </c>
    </row>
    <row r="17784" spans="1:7" ht="14.4">
      <c r="A17784" s="27" t="str">
        <f>VLOOKUP(C17784,'user list'!A:B,2,0)</f>
        <v>OCM</v>
      </c>
      <c r="B17784" s="172">
        <v>45824.550462962965</v>
      </c>
      <c r="C17784" s="69" t="s">
        <v>232</v>
      </c>
      <c r="D17784" s="69" t="s">
        <v>1937</v>
      </c>
      <c r="E17784" s="69" t="s">
        <v>1974</v>
      </c>
      <c r="F17784" s="69">
        <v>1839</v>
      </c>
      <c r="G17784" s="69" t="s">
        <v>1939</v>
      </c>
    </row>
    <row r="17785" spans="1:7" ht="14.4">
      <c r="A17785" s="27" t="str">
        <f>VLOOKUP(C17785,'user list'!A:B,2,0)</f>
        <v>OCM</v>
      </c>
      <c r="B17785" s="172">
        <v>45824.550925925927</v>
      </c>
      <c r="C17785" s="69" t="s">
        <v>232</v>
      </c>
      <c r="D17785" s="69" t="s">
        <v>1937</v>
      </c>
      <c r="E17785" s="69" t="s">
        <v>2047</v>
      </c>
      <c r="F17785" s="69">
        <v>1768</v>
      </c>
      <c r="G17785" s="69" t="s">
        <v>1939</v>
      </c>
    </row>
    <row r="17786" spans="1:7" ht="14.4">
      <c r="A17786" s="27" t="str">
        <f>VLOOKUP(C17786,'user list'!A:B,2,0)</f>
        <v>CTO</v>
      </c>
      <c r="B17786" s="172">
        <v>45824.550925925927</v>
      </c>
      <c r="C17786" s="69" t="s">
        <v>207</v>
      </c>
      <c r="D17786" s="69" t="s">
        <v>1937</v>
      </c>
      <c r="E17786" s="69" t="s">
        <v>3058</v>
      </c>
      <c r="F17786" s="69">
        <v>2352</v>
      </c>
      <c r="G17786" s="69" t="s">
        <v>2440</v>
      </c>
    </row>
    <row r="17787" spans="1:7" ht="14.4">
      <c r="A17787" s="27" t="str">
        <f>VLOOKUP(C17787,'user list'!A:B,2,0)</f>
        <v>Admin</v>
      </c>
      <c r="B17787" s="172">
        <v>45824.550937499997</v>
      </c>
      <c r="C17787" s="69" t="s">
        <v>186</v>
      </c>
      <c r="D17787" s="69" t="s">
        <v>1937</v>
      </c>
      <c r="E17787" s="69" t="s">
        <v>3058</v>
      </c>
      <c r="F17787" s="69">
        <v>2352</v>
      </c>
      <c r="G17787" s="69" t="s">
        <v>1948</v>
      </c>
    </row>
    <row r="17788" spans="1:7" ht="14.4">
      <c r="A17788" s="27" t="str">
        <f>VLOOKUP(C17788,'user list'!A:B,2,0)</f>
        <v>Admin</v>
      </c>
      <c r="B17788" s="172">
        <v>45824.550937499997</v>
      </c>
      <c r="C17788" s="69" t="s">
        <v>186</v>
      </c>
      <c r="D17788" s="69" t="s">
        <v>1937</v>
      </c>
      <c r="E17788" s="69" t="s">
        <v>3058</v>
      </c>
      <c r="F17788" s="69">
        <v>2352</v>
      </c>
      <c r="G17788" s="69" t="s">
        <v>1948</v>
      </c>
    </row>
    <row r="17789" spans="1:7" ht="14.4">
      <c r="A17789" s="27" t="str">
        <f>VLOOKUP(C17789,'user list'!A:B,2,0)</f>
        <v>Admin</v>
      </c>
      <c r="B17789" s="172">
        <v>45824.550937499997</v>
      </c>
      <c r="C17789" s="69" t="s">
        <v>186</v>
      </c>
      <c r="D17789" s="69" t="s">
        <v>1937</v>
      </c>
      <c r="E17789" s="69" t="s">
        <v>3058</v>
      </c>
      <c r="F17789" s="69">
        <v>2352</v>
      </c>
      <c r="G17789" s="69" t="s">
        <v>1948</v>
      </c>
    </row>
    <row r="17790" spans="1:7" ht="14.4">
      <c r="A17790" s="27" t="str">
        <f>VLOOKUP(C17790,'user list'!A:B,2,0)</f>
        <v>Admin</v>
      </c>
      <c r="B17790" s="172">
        <v>45824.550937499997</v>
      </c>
      <c r="C17790" s="69" t="s">
        <v>186</v>
      </c>
      <c r="D17790" s="69" t="s">
        <v>1937</v>
      </c>
      <c r="E17790" s="69" t="s">
        <v>3058</v>
      </c>
      <c r="F17790" s="69">
        <v>2352</v>
      </c>
      <c r="G17790" s="69" t="s">
        <v>1947</v>
      </c>
    </row>
    <row r="17791" spans="1:7" ht="14.4">
      <c r="A17791" s="27" t="str">
        <f>VLOOKUP(C17791,'user list'!A:B,2,0)</f>
        <v>CTO</v>
      </c>
      <c r="B17791" s="172">
        <v>45824.551030092596</v>
      </c>
      <c r="C17791" s="69" t="s">
        <v>207</v>
      </c>
      <c r="D17791" s="69" t="s">
        <v>1937</v>
      </c>
      <c r="E17791" s="69" t="s">
        <v>3058</v>
      </c>
      <c r="F17791" s="69">
        <v>2352</v>
      </c>
      <c r="G17791" s="69" t="s">
        <v>1939</v>
      </c>
    </row>
    <row r="17792" spans="1:7" ht="14.4">
      <c r="A17792" s="27" t="str">
        <f>VLOOKUP(C17792,'user list'!A:B,2,0)</f>
        <v>CAD</v>
      </c>
      <c r="B17792" s="172">
        <v>45824.55128472222</v>
      </c>
      <c r="C17792" s="69" t="s">
        <v>196</v>
      </c>
      <c r="D17792" s="69" t="s">
        <v>1937</v>
      </c>
      <c r="E17792" s="69" t="s">
        <v>2784</v>
      </c>
      <c r="F17792" s="69">
        <v>2340</v>
      </c>
      <c r="G17792" s="69" t="s">
        <v>1939</v>
      </c>
    </row>
    <row r="17793" spans="1:7" ht="14.4">
      <c r="A17793" s="27" t="str">
        <f>VLOOKUP(C17793,'user list'!A:B,2,0)</f>
        <v>Admin</v>
      </c>
      <c r="B17793" s="172">
        <v>45824.551412037035</v>
      </c>
      <c r="C17793" s="69" t="s">
        <v>186</v>
      </c>
      <c r="D17793" s="69" t="s">
        <v>2486</v>
      </c>
      <c r="E17793" s="69" t="s">
        <v>2646</v>
      </c>
      <c r="F17793" s="69"/>
      <c r="G17793" s="69" t="s">
        <v>2488</v>
      </c>
    </row>
    <row r="17794" spans="1:7" ht="14.4">
      <c r="A17794" s="27" t="str">
        <f>VLOOKUP(C17794,'user list'!A:B,2,0)</f>
        <v>PAISD</v>
      </c>
      <c r="B17794" s="172">
        <v>45824.551527777781</v>
      </c>
      <c r="C17794" s="69" t="s">
        <v>256</v>
      </c>
      <c r="D17794" s="69" t="s">
        <v>1937</v>
      </c>
      <c r="E17794" s="69" t="s">
        <v>2784</v>
      </c>
      <c r="F17794" s="69">
        <v>2340</v>
      </c>
      <c r="G17794" s="69" t="s">
        <v>1939</v>
      </c>
    </row>
    <row r="17795" spans="1:7" ht="14.4">
      <c r="A17795" s="27" t="str">
        <f>VLOOKUP(C17795,'user list'!A:B,2,0)</f>
        <v>Admin</v>
      </c>
      <c r="B17795" s="172">
        <v>45824.551631944443</v>
      </c>
      <c r="C17795" s="69" t="s">
        <v>186</v>
      </c>
      <c r="D17795" s="69" t="s">
        <v>1937</v>
      </c>
      <c r="E17795" s="69" t="s">
        <v>2483</v>
      </c>
      <c r="F17795" s="69">
        <v>1805</v>
      </c>
      <c r="G17795" s="69" t="s">
        <v>1939</v>
      </c>
    </row>
    <row r="17796" spans="1:7" ht="14.4">
      <c r="A17796" s="27" t="str">
        <f>VLOOKUP(C17796,'user list'!A:B,2,0)</f>
        <v>CVD</v>
      </c>
      <c r="B17796" s="172">
        <v>45824.551666666666</v>
      </c>
      <c r="C17796" s="69" t="s">
        <v>208</v>
      </c>
      <c r="D17796" s="69" t="s">
        <v>1937</v>
      </c>
      <c r="E17796" s="69" t="s">
        <v>2784</v>
      </c>
      <c r="F17796" s="69">
        <v>2340</v>
      </c>
      <c r="G17796" s="69" t="s">
        <v>1939</v>
      </c>
    </row>
    <row r="17797" spans="1:7" ht="14.4">
      <c r="A17797" s="27" t="str">
        <f>VLOOKUP(C17797,'user list'!A:B,2,0)</f>
        <v>Admin</v>
      </c>
      <c r="B17797" s="172">
        <v>45824.55195601852</v>
      </c>
      <c r="C17797" s="69" t="s">
        <v>186</v>
      </c>
      <c r="D17797" s="69" t="s">
        <v>1937</v>
      </c>
      <c r="E17797" s="69" t="s">
        <v>2444</v>
      </c>
      <c r="F17797" s="69">
        <v>1741</v>
      </c>
      <c r="G17797" s="69" t="s">
        <v>1939</v>
      </c>
    </row>
    <row r="17798" spans="1:7" ht="14.4">
      <c r="A17798" s="27" t="str">
        <f>VLOOKUP(C17798,'user list'!A:B,2,0)</f>
        <v>Admin</v>
      </c>
      <c r="B17798" s="172">
        <v>45824.552928240744</v>
      </c>
      <c r="C17798" s="69" t="s">
        <v>186</v>
      </c>
      <c r="D17798" s="69" t="s">
        <v>2486</v>
      </c>
      <c r="E17798" s="69" t="s">
        <v>2646</v>
      </c>
      <c r="F17798" s="69"/>
      <c r="G17798" s="69" t="s">
        <v>2488</v>
      </c>
    </row>
    <row r="17799" spans="1:7" ht="14.4">
      <c r="A17799" s="27" t="str">
        <f>VLOOKUP(C17799,'user list'!A:B,2,0)</f>
        <v>PAISD</v>
      </c>
      <c r="B17799" s="172">
        <v>45824.553067129629</v>
      </c>
      <c r="C17799" s="69" t="s">
        <v>256</v>
      </c>
      <c r="D17799" s="69" t="s">
        <v>1937</v>
      </c>
      <c r="E17799" s="69" t="s">
        <v>2784</v>
      </c>
      <c r="F17799" s="69">
        <v>2340</v>
      </c>
      <c r="G17799" s="69" t="s">
        <v>1947</v>
      </c>
    </row>
    <row r="17800" spans="1:7" ht="14.4">
      <c r="A17800" s="27" t="str">
        <f>VLOOKUP(C17800,'user list'!A:B,2,0)</f>
        <v>PAISD</v>
      </c>
      <c r="B17800" s="172">
        <v>45824.553067129629</v>
      </c>
      <c r="C17800" s="69" t="s">
        <v>256</v>
      </c>
      <c r="D17800" s="69" t="s">
        <v>1937</v>
      </c>
      <c r="E17800" s="69" t="s">
        <v>2784</v>
      </c>
      <c r="F17800" s="69">
        <v>2340</v>
      </c>
      <c r="G17800" s="69" t="s">
        <v>1948</v>
      </c>
    </row>
    <row r="17801" spans="1:7" ht="14.4">
      <c r="A17801" s="27" t="str">
        <f>VLOOKUP(C17801,'user list'!A:B,2,0)</f>
        <v>PAISD</v>
      </c>
      <c r="B17801" s="172">
        <v>45824.553078703706</v>
      </c>
      <c r="C17801" s="69" t="s">
        <v>256</v>
      </c>
      <c r="D17801" s="69" t="s">
        <v>1937</v>
      </c>
      <c r="E17801" s="69" t="s">
        <v>2784</v>
      </c>
      <c r="F17801" s="69">
        <v>2340</v>
      </c>
      <c r="G17801" s="69" t="s">
        <v>1939</v>
      </c>
    </row>
    <row r="17802" spans="1:7" ht="14.4">
      <c r="A17802" s="27" t="str">
        <f>VLOOKUP(C17802,'user list'!A:B,2,0)</f>
        <v>Admin</v>
      </c>
      <c r="B17802" s="172">
        <v>45824.553078703706</v>
      </c>
      <c r="C17802" s="69" t="s">
        <v>186</v>
      </c>
      <c r="D17802" s="69" t="s">
        <v>1937</v>
      </c>
      <c r="E17802" s="69" t="s">
        <v>2784</v>
      </c>
      <c r="F17802" s="69">
        <v>2340</v>
      </c>
      <c r="G17802" s="69" t="s">
        <v>1948</v>
      </c>
    </row>
    <row r="17803" spans="1:7" ht="14.4">
      <c r="A17803" s="27" t="str">
        <f>VLOOKUP(C17803,'user list'!A:B,2,0)</f>
        <v>CVD</v>
      </c>
      <c r="B17803" s="172">
        <v>45824.553356481483</v>
      </c>
      <c r="C17803" s="69" t="s">
        <v>208</v>
      </c>
      <c r="D17803" s="69" t="s">
        <v>1937</v>
      </c>
      <c r="E17803" s="69" t="s">
        <v>2784</v>
      </c>
      <c r="F17803" s="69">
        <v>2340</v>
      </c>
      <c r="G17803" s="69" t="s">
        <v>1939</v>
      </c>
    </row>
    <row r="17804" spans="1:7" ht="14.4">
      <c r="A17804" s="27" t="str">
        <f>VLOOKUP(C17804,'user list'!A:B,2,0)</f>
        <v>Admin</v>
      </c>
      <c r="B17804" s="172">
        <v>45824.553784722222</v>
      </c>
      <c r="C17804" s="69" t="s">
        <v>186</v>
      </c>
      <c r="D17804" s="69" t="s">
        <v>2486</v>
      </c>
      <c r="E17804" s="69" t="s">
        <v>2646</v>
      </c>
      <c r="F17804" s="69"/>
      <c r="G17804" s="69" t="s">
        <v>2488</v>
      </c>
    </row>
    <row r="17805" spans="1:7" ht="14.4">
      <c r="A17805" s="27" t="str">
        <f>VLOOKUP(C17805,'user list'!A:B,2,0)</f>
        <v>Admin</v>
      </c>
      <c r="B17805" s="172">
        <v>45824.553900462961</v>
      </c>
      <c r="C17805" s="69" t="s">
        <v>186</v>
      </c>
      <c r="D17805" s="69" t="s">
        <v>1937</v>
      </c>
      <c r="E17805" s="69" t="s">
        <v>2039</v>
      </c>
      <c r="F17805" s="69">
        <v>2278</v>
      </c>
      <c r="G17805" s="69" t="s">
        <v>1939</v>
      </c>
    </row>
    <row r="17806" spans="1:7" ht="14.4">
      <c r="A17806" s="27" t="str">
        <f>VLOOKUP(C17806,'user list'!A:B,2,0)</f>
        <v>OCM</v>
      </c>
      <c r="B17806" s="172">
        <v>45824.554016203707</v>
      </c>
      <c r="C17806" s="69" t="s">
        <v>232</v>
      </c>
      <c r="D17806" s="69" t="s">
        <v>1937</v>
      </c>
      <c r="E17806" s="69" t="s">
        <v>2444</v>
      </c>
      <c r="F17806" s="69">
        <v>1730</v>
      </c>
      <c r="G17806" s="69" t="s">
        <v>1939</v>
      </c>
    </row>
    <row r="17807" spans="1:7" ht="14.4">
      <c r="A17807" s="27" t="str">
        <f>VLOOKUP(C17807,'user list'!A:B,2,0)</f>
        <v>OCM</v>
      </c>
      <c r="B17807" s="172">
        <v>45824.554039351853</v>
      </c>
      <c r="C17807" s="69" t="s">
        <v>232</v>
      </c>
      <c r="D17807" s="69" t="s">
        <v>1937</v>
      </c>
      <c r="E17807" s="69" t="s">
        <v>2483</v>
      </c>
      <c r="F17807" s="69">
        <v>1805</v>
      </c>
      <c r="G17807" s="69" t="s">
        <v>1939</v>
      </c>
    </row>
    <row r="17808" spans="1:7" ht="14.4">
      <c r="A17808" s="27" t="str">
        <f>VLOOKUP(C17808,'user list'!A:B,2,0)</f>
        <v>CCRD</v>
      </c>
      <c r="B17808" s="172">
        <v>45824.554131944446</v>
      </c>
      <c r="C17808" s="69" t="s">
        <v>198</v>
      </c>
      <c r="D17808" s="69" t="s">
        <v>1937</v>
      </c>
      <c r="E17808" s="69" t="s">
        <v>2784</v>
      </c>
      <c r="F17808" s="69">
        <v>2340</v>
      </c>
      <c r="G17808" s="69" t="s">
        <v>1939</v>
      </c>
    </row>
    <row r="17809" spans="1:7" ht="14.4">
      <c r="A17809" s="27" t="str">
        <f>VLOOKUP(C17809,'user list'!A:B,2,0)</f>
        <v>OCM</v>
      </c>
      <c r="B17809" s="172">
        <v>45824.554166666669</v>
      </c>
      <c r="C17809" s="69" t="s">
        <v>232</v>
      </c>
      <c r="D17809" s="69" t="s">
        <v>1937</v>
      </c>
      <c r="E17809" s="69" t="s">
        <v>2039</v>
      </c>
      <c r="F17809" s="69">
        <v>2278</v>
      </c>
      <c r="G17809" s="69" t="s">
        <v>1939</v>
      </c>
    </row>
    <row r="17810" spans="1:7" ht="14.4">
      <c r="A17810" s="27" t="str">
        <f>VLOOKUP(C17810,'user list'!A:B,2,0)</f>
        <v>OCM</v>
      </c>
      <c r="B17810" s="172">
        <v>45824.554201388892</v>
      </c>
      <c r="C17810" s="69" t="s">
        <v>232</v>
      </c>
      <c r="D17810" s="69" t="s">
        <v>1937</v>
      </c>
      <c r="E17810" s="69" t="s">
        <v>2039</v>
      </c>
      <c r="F17810" s="69">
        <v>2350</v>
      </c>
      <c r="G17810" s="69" t="s">
        <v>1939</v>
      </c>
    </row>
    <row r="17811" spans="1:7" ht="14.4">
      <c r="A17811" s="27" t="str">
        <f>VLOOKUP(C17811,'user list'!A:B,2,0)</f>
        <v>OCM</v>
      </c>
      <c r="B17811" s="172">
        <v>45824.554259259261</v>
      </c>
      <c r="C17811" s="69" t="s">
        <v>232</v>
      </c>
      <c r="D17811" s="69" t="s">
        <v>1937</v>
      </c>
      <c r="E17811" s="69" t="s">
        <v>1991</v>
      </c>
      <c r="F17811" s="69">
        <v>2349</v>
      </c>
      <c r="G17811" s="69" t="s">
        <v>1939</v>
      </c>
    </row>
    <row r="17812" spans="1:7" ht="14.4">
      <c r="A17812" s="27" t="str">
        <f>VLOOKUP(C17812,'user list'!A:B,2,0)</f>
        <v>Admin</v>
      </c>
      <c r="B17812" s="172">
        <v>45824.554745370369</v>
      </c>
      <c r="C17812" s="69" t="s">
        <v>186</v>
      </c>
      <c r="D17812" s="69" t="s">
        <v>2486</v>
      </c>
      <c r="E17812" s="69" t="s">
        <v>2646</v>
      </c>
      <c r="F17812" s="69"/>
      <c r="G17812" s="69" t="s">
        <v>2488</v>
      </c>
    </row>
    <row r="17813" spans="1:7" ht="14.4">
      <c r="A17813" s="27" t="str">
        <f>VLOOKUP(C17813,'user list'!A:B,2,0)</f>
        <v>OCM</v>
      </c>
      <c r="B17813" s="172">
        <v>45824.55505787037</v>
      </c>
      <c r="C17813" s="69" t="s">
        <v>232</v>
      </c>
      <c r="D17813" s="69" t="s">
        <v>1937</v>
      </c>
      <c r="E17813" s="69" t="s">
        <v>2444</v>
      </c>
      <c r="F17813" s="69">
        <v>1741</v>
      </c>
      <c r="G17813" s="69" t="s">
        <v>1939</v>
      </c>
    </row>
    <row r="17814" spans="1:7" ht="14.4">
      <c r="A17814" s="27" t="str">
        <f>VLOOKUP(C17814,'user list'!A:B,2,0)</f>
        <v>OCM</v>
      </c>
      <c r="B17814" s="172">
        <v>45824.555069444446</v>
      </c>
      <c r="C17814" s="69" t="s">
        <v>232</v>
      </c>
      <c r="D17814" s="69" t="s">
        <v>1937</v>
      </c>
      <c r="E17814" s="69" t="s">
        <v>2625</v>
      </c>
      <c r="F17814" s="69">
        <v>2030</v>
      </c>
      <c r="G17814" s="69" t="s">
        <v>1939</v>
      </c>
    </row>
    <row r="17815" spans="1:7" ht="14.4">
      <c r="A17815" s="27" t="str">
        <f>VLOOKUP(C17815,'user list'!A:B,2,0)</f>
        <v>OCM</v>
      </c>
      <c r="B17815" s="172">
        <v>45824.555081018516</v>
      </c>
      <c r="C17815" s="69" t="s">
        <v>232</v>
      </c>
      <c r="D17815" s="69" t="s">
        <v>1937</v>
      </c>
      <c r="E17815" s="69" t="s">
        <v>2626</v>
      </c>
      <c r="F17815" s="69">
        <v>2031</v>
      </c>
      <c r="G17815" s="69" t="s">
        <v>1939</v>
      </c>
    </row>
    <row r="17816" spans="1:7" ht="14.4">
      <c r="A17816" s="27" t="str">
        <f>VLOOKUP(C17816,'user list'!A:B,2,0)</f>
        <v>OCM</v>
      </c>
      <c r="B17816" s="172">
        <v>45824.555081018516</v>
      </c>
      <c r="C17816" s="69" t="s">
        <v>232</v>
      </c>
      <c r="D17816" s="69" t="s">
        <v>1937</v>
      </c>
      <c r="E17816" s="69" t="s">
        <v>2623</v>
      </c>
      <c r="F17816" s="69">
        <v>2028</v>
      </c>
      <c r="G17816" s="69" t="s">
        <v>1939</v>
      </c>
    </row>
    <row r="17817" spans="1:7" ht="14.4">
      <c r="A17817" s="27" t="str">
        <f>VLOOKUP(C17817,'user list'!A:B,2,0)</f>
        <v>OCM</v>
      </c>
      <c r="B17817" s="172">
        <v>45824.555104166669</v>
      </c>
      <c r="C17817" s="69" t="s">
        <v>232</v>
      </c>
      <c r="D17817" s="69" t="s">
        <v>1937</v>
      </c>
      <c r="E17817" s="69" t="s">
        <v>2002</v>
      </c>
      <c r="F17817" s="69">
        <v>2001</v>
      </c>
      <c r="G17817" s="69" t="s">
        <v>1939</v>
      </c>
    </row>
    <row r="17818" spans="1:7" ht="14.4">
      <c r="A17818" s="27" t="str">
        <f>VLOOKUP(C17818,'user list'!A:B,2,0)</f>
        <v>OCA</v>
      </c>
      <c r="B17818" s="172">
        <v>45824.556122685186</v>
      </c>
      <c r="C17818" s="69" t="s">
        <v>228</v>
      </c>
      <c r="D17818" s="69" t="s">
        <v>1937</v>
      </c>
      <c r="E17818" s="69" t="s">
        <v>3059</v>
      </c>
      <c r="F17818" s="69">
        <v>2353</v>
      </c>
      <c r="G17818" s="69" t="s">
        <v>2440</v>
      </c>
    </row>
    <row r="17819" spans="1:7" ht="14.4">
      <c r="A17819" s="27" t="str">
        <f>VLOOKUP(C17819,'user list'!A:B,2,0)</f>
        <v>Admin</v>
      </c>
      <c r="B17819" s="172">
        <v>45824.556134259263</v>
      </c>
      <c r="C17819" s="69" t="s">
        <v>186</v>
      </c>
      <c r="D17819" s="69" t="s">
        <v>1937</v>
      </c>
      <c r="E17819" s="69" t="s">
        <v>3059</v>
      </c>
      <c r="F17819" s="69">
        <v>2353</v>
      </c>
      <c r="G17819" s="69" t="s">
        <v>1948</v>
      </c>
    </row>
    <row r="17820" spans="1:7" ht="14.4">
      <c r="A17820" s="27" t="str">
        <f>VLOOKUP(C17820,'user list'!A:B,2,0)</f>
        <v>Admin</v>
      </c>
      <c r="B17820" s="172">
        <v>45824.556134259263</v>
      </c>
      <c r="C17820" s="69" t="s">
        <v>186</v>
      </c>
      <c r="D17820" s="69" t="s">
        <v>1937</v>
      </c>
      <c r="E17820" s="69" t="s">
        <v>3059</v>
      </c>
      <c r="F17820" s="69">
        <v>2353</v>
      </c>
      <c r="G17820" s="69" t="s">
        <v>1948</v>
      </c>
    </row>
    <row r="17821" spans="1:7" ht="14.4">
      <c r="A17821" s="27" t="str">
        <f>VLOOKUP(C17821,'user list'!A:B,2,0)</f>
        <v>Admin</v>
      </c>
      <c r="B17821" s="172">
        <v>45824.556134259263</v>
      </c>
      <c r="C17821" s="69" t="s">
        <v>186</v>
      </c>
      <c r="D17821" s="69" t="s">
        <v>1937</v>
      </c>
      <c r="E17821" s="69" t="s">
        <v>3059</v>
      </c>
      <c r="F17821" s="69">
        <v>2353</v>
      </c>
      <c r="G17821" s="69" t="s">
        <v>1948</v>
      </c>
    </row>
    <row r="17822" spans="1:7" ht="14.4">
      <c r="A17822" s="27" t="str">
        <f>VLOOKUP(C17822,'user list'!A:B,2,0)</f>
        <v>Admin</v>
      </c>
      <c r="B17822" s="172">
        <v>45824.556134259263</v>
      </c>
      <c r="C17822" s="69" t="s">
        <v>186</v>
      </c>
      <c r="D17822" s="69" t="s">
        <v>1937</v>
      </c>
      <c r="E17822" s="69" t="s">
        <v>3059</v>
      </c>
      <c r="F17822" s="69">
        <v>2353</v>
      </c>
      <c r="G17822" s="69" t="s">
        <v>1947</v>
      </c>
    </row>
    <row r="17823" spans="1:7" ht="14.4">
      <c r="A17823" s="27" t="str">
        <f>VLOOKUP(C17823,'user list'!A:B,2,0)</f>
        <v>CTO</v>
      </c>
      <c r="B17823" s="172">
        <v>45824.556203703702</v>
      </c>
      <c r="C17823" s="69" t="s">
        <v>207</v>
      </c>
      <c r="D17823" s="69" t="s">
        <v>1937</v>
      </c>
      <c r="E17823" s="69" t="s">
        <v>2462</v>
      </c>
      <c r="F17823" s="69">
        <v>1759</v>
      </c>
      <c r="G17823" s="69" t="s">
        <v>1939</v>
      </c>
    </row>
    <row r="17824" spans="1:7" ht="14.4">
      <c r="A17824" s="27" t="str">
        <f>VLOOKUP(C17824,'user list'!A:B,2,0)</f>
        <v>CHD</v>
      </c>
      <c r="B17824" s="172">
        <v>45824.556215277778</v>
      </c>
      <c r="C17824" s="69" t="s">
        <v>203</v>
      </c>
      <c r="D17824" s="69" t="s">
        <v>1937</v>
      </c>
      <c r="E17824" s="69" t="s">
        <v>2784</v>
      </c>
      <c r="F17824" s="69">
        <v>2340</v>
      </c>
      <c r="G17824" s="69" t="s">
        <v>1939</v>
      </c>
    </row>
    <row r="17825" spans="1:7" ht="14.4">
      <c r="A17825" s="27" t="str">
        <f>VLOOKUP(C17825,'user list'!A:B,2,0)</f>
        <v>CTO</v>
      </c>
      <c r="B17825" s="172">
        <v>45824.556215277778</v>
      </c>
      <c r="C17825" s="69" t="s">
        <v>207</v>
      </c>
      <c r="D17825" s="69" t="s">
        <v>1937</v>
      </c>
      <c r="E17825" s="69" t="s">
        <v>2470</v>
      </c>
      <c r="F17825" s="69">
        <v>1781</v>
      </c>
      <c r="G17825" s="69" t="s">
        <v>1939</v>
      </c>
    </row>
    <row r="17826" spans="1:7" ht="14.4">
      <c r="A17826" s="27" t="str">
        <f>VLOOKUP(C17826,'user list'!A:B,2,0)</f>
        <v>CTO</v>
      </c>
      <c r="B17826" s="172">
        <v>45824.556226851855</v>
      </c>
      <c r="C17826" s="69" t="s">
        <v>207</v>
      </c>
      <c r="D17826" s="69" t="s">
        <v>1937</v>
      </c>
      <c r="E17826" s="69" t="s">
        <v>2457</v>
      </c>
      <c r="F17826" s="69">
        <v>1752</v>
      </c>
      <c r="G17826" s="69" t="s">
        <v>1939</v>
      </c>
    </row>
    <row r="17827" spans="1:7" ht="14.4">
      <c r="A17827" s="27" t="str">
        <f>VLOOKUP(C17827,'user list'!A:B,2,0)</f>
        <v>CTO</v>
      </c>
      <c r="B17827" s="172">
        <v>45824.556331018517</v>
      </c>
      <c r="C17827" s="69" t="s">
        <v>207</v>
      </c>
      <c r="D17827" s="69" t="s">
        <v>1937</v>
      </c>
      <c r="E17827" s="69" t="s">
        <v>2574</v>
      </c>
      <c r="F17827" s="69">
        <v>1941</v>
      </c>
      <c r="G17827" s="69" t="s">
        <v>1939</v>
      </c>
    </row>
    <row r="17828" spans="1:7" ht="14.4">
      <c r="A17828" s="27" t="str">
        <f>VLOOKUP(C17828,'user list'!A:B,2,0)</f>
        <v>CTO</v>
      </c>
      <c r="B17828" s="172">
        <v>45824.556342592594</v>
      </c>
      <c r="C17828" s="69" t="s">
        <v>207</v>
      </c>
      <c r="D17828" s="69" t="s">
        <v>1937</v>
      </c>
      <c r="E17828" s="69" t="s">
        <v>3058</v>
      </c>
      <c r="F17828" s="69">
        <v>2352</v>
      </c>
      <c r="G17828" s="69" t="s">
        <v>1939</v>
      </c>
    </row>
    <row r="17829" spans="1:7" ht="14.4">
      <c r="A17829" s="27" t="str">
        <f>VLOOKUP(C17829,'user list'!A:B,2,0)</f>
        <v>CTO</v>
      </c>
      <c r="B17829" s="172">
        <v>45824.556377314817</v>
      </c>
      <c r="C17829" s="69" t="s">
        <v>207</v>
      </c>
      <c r="D17829" s="69" t="s">
        <v>1937</v>
      </c>
      <c r="E17829" s="69" t="s">
        <v>2609</v>
      </c>
      <c r="F17829" s="69">
        <v>1998</v>
      </c>
      <c r="G17829" s="69" t="s">
        <v>1939</v>
      </c>
    </row>
    <row r="17830" spans="1:7" ht="14.4">
      <c r="A17830" s="27" t="str">
        <f>VLOOKUP(C17830,'user list'!A:B,2,0)</f>
        <v>CTO</v>
      </c>
      <c r="B17830" s="172">
        <v>45824.556388888886</v>
      </c>
      <c r="C17830" s="69" t="s">
        <v>207</v>
      </c>
      <c r="D17830" s="69" t="s">
        <v>1937</v>
      </c>
      <c r="E17830" s="69" t="s">
        <v>2811</v>
      </c>
      <c r="F17830" s="69">
        <v>2337</v>
      </c>
      <c r="G17830" s="69" t="s">
        <v>1939</v>
      </c>
    </row>
    <row r="17831" spans="1:7" ht="14.4">
      <c r="A17831" s="27" t="str">
        <f>VLOOKUP(C17831,'user list'!A:B,2,0)</f>
        <v>CHD</v>
      </c>
      <c r="B17831" s="172">
        <v>45824.556388888886</v>
      </c>
      <c r="C17831" s="69" t="s">
        <v>203</v>
      </c>
      <c r="D17831" s="69" t="s">
        <v>1937</v>
      </c>
      <c r="E17831" s="69" t="s">
        <v>2039</v>
      </c>
      <c r="F17831" s="69">
        <v>1851</v>
      </c>
      <c r="G17831" s="69" t="s">
        <v>1939</v>
      </c>
    </row>
    <row r="17832" spans="1:7" ht="14.4">
      <c r="A17832" s="27" t="str">
        <f>VLOOKUP(C17832,'user list'!A:B,2,0)</f>
        <v>LEDIPO</v>
      </c>
      <c r="B17832" s="172">
        <v>45824.556550925925</v>
      </c>
      <c r="C17832" s="69" t="s">
        <v>222</v>
      </c>
      <c r="D17832" s="69" t="s">
        <v>1937</v>
      </c>
      <c r="E17832" s="69" t="s">
        <v>2784</v>
      </c>
      <c r="F17832" s="69">
        <v>2340</v>
      </c>
      <c r="G17832" s="69" t="s">
        <v>1939</v>
      </c>
    </row>
    <row r="17833" spans="1:7" ht="14.4">
      <c r="A17833" s="27" t="str">
        <f>VLOOKUP(C17833,'user list'!A:B,2,0)</f>
        <v>OCAs</v>
      </c>
      <c r="B17833" s="172">
        <v>45824.556956018518</v>
      </c>
      <c r="C17833" s="69" t="s">
        <v>279</v>
      </c>
      <c r="D17833" s="69" t="s">
        <v>1937</v>
      </c>
      <c r="E17833" s="69" t="s">
        <v>2784</v>
      </c>
      <c r="F17833" s="69">
        <v>2340</v>
      </c>
      <c r="G17833" s="69" t="s">
        <v>1939</v>
      </c>
    </row>
    <row r="17834" spans="1:7" ht="14.4">
      <c r="A17834" s="27" t="str">
        <f>VLOOKUP(C17834,'user list'!A:B,2,0)</f>
        <v>CHD</v>
      </c>
      <c r="B17834" s="172">
        <v>45824.556979166664</v>
      </c>
      <c r="C17834" s="69" t="s">
        <v>203</v>
      </c>
      <c r="D17834" s="69" t="s">
        <v>1937</v>
      </c>
      <c r="E17834" s="69" t="s">
        <v>2784</v>
      </c>
      <c r="F17834" s="69">
        <v>2340</v>
      </c>
      <c r="G17834" s="69" t="s">
        <v>1939</v>
      </c>
    </row>
    <row r="17835" spans="1:7" ht="14.4">
      <c r="A17835" s="27" t="str">
        <f>VLOOKUP(C17835,'user list'!A:B,2,0)</f>
        <v>OCAs</v>
      </c>
      <c r="B17835" s="172">
        <v>45824.557118055556</v>
      </c>
      <c r="C17835" s="69" t="s">
        <v>279</v>
      </c>
      <c r="D17835" s="69" t="s">
        <v>1937</v>
      </c>
      <c r="E17835" s="69" t="s">
        <v>2784</v>
      </c>
      <c r="F17835" s="69">
        <v>2340</v>
      </c>
      <c r="G17835" s="69" t="s">
        <v>1939</v>
      </c>
    </row>
    <row r="17836" spans="1:7" ht="14.4">
      <c r="A17836" s="27" t="str">
        <f>VLOOKUP(C17836,'user list'!A:B,2,0)</f>
        <v>OCAs</v>
      </c>
      <c r="B17836" s="172">
        <v>45824.557268518518</v>
      </c>
      <c r="C17836" s="69" t="s">
        <v>279</v>
      </c>
      <c r="D17836" s="69" t="s">
        <v>1937</v>
      </c>
      <c r="E17836" s="69" t="s">
        <v>2784</v>
      </c>
      <c r="F17836" s="69">
        <v>2236</v>
      </c>
      <c r="G17836" s="69" t="s">
        <v>1939</v>
      </c>
    </row>
    <row r="17837" spans="1:7" ht="14.4">
      <c r="A17837" s="27" t="str">
        <f>VLOOKUP(C17837,'user list'!A:B,2,0)</f>
        <v>OCAs</v>
      </c>
      <c r="B17837" s="172">
        <v>45824.557280092595</v>
      </c>
      <c r="C17837" s="69" t="s">
        <v>279</v>
      </c>
      <c r="D17837" s="69" t="s">
        <v>1937</v>
      </c>
      <c r="E17837" s="69" t="s">
        <v>2784</v>
      </c>
      <c r="F17837" s="69">
        <v>2340</v>
      </c>
      <c r="G17837" s="69" t="s">
        <v>1939</v>
      </c>
    </row>
    <row r="17838" spans="1:7" ht="14.4">
      <c r="A17838" s="27" t="str">
        <f>VLOOKUP(C17838,'user list'!A:B,2,0)</f>
        <v>OCAs</v>
      </c>
      <c r="B17838" s="172">
        <v>45824.557291666664</v>
      </c>
      <c r="C17838" s="69" t="s">
        <v>279</v>
      </c>
      <c r="D17838" s="69" t="s">
        <v>1937</v>
      </c>
      <c r="E17838" s="69" t="s">
        <v>2784</v>
      </c>
      <c r="F17838" s="69">
        <v>2236</v>
      </c>
      <c r="G17838" s="69" t="s">
        <v>1939</v>
      </c>
    </row>
    <row r="17839" spans="1:7" ht="14.4">
      <c r="A17839" s="27" t="str">
        <f>VLOOKUP(C17839,'user list'!A:B,2,0)</f>
        <v>OCAs</v>
      </c>
      <c r="B17839" s="172">
        <v>45824.557303240741</v>
      </c>
      <c r="C17839" s="69" t="s">
        <v>279</v>
      </c>
      <c r="D17839" s="69" t="s">
        <v>1937</v>
      </c>
      <c r="E17839" s="69" t="s">
        <v>2784</v>
      </c>
      <c r="F17839" s="69">
        <v>2340</v>
      </c>
      <c r="G17839" s="69" t="s">
        <v>1939</v>
      </c>
    </row>
    <row r="17840" spans="1:7" ht="14.4">
      <c r="A17840" s="27" t="str">
        <f>VLOOKUP(C17840,'user list'!A:B,2,0)</f>
        <v>OCAs</v>
      </c>
      <c r="B17840" s="172">
        <v>45824.557326388887</v>
      </c>
      <c r="C17840" s="69" t="s">
        <v>279</v>
      </c>
      <c r="D17840" s="69" t="s">
        <v>1937</v>
      </c>
      <c r="E17840" s="69" t="s">
        <v>2784</v>
      </c>
      <c r="F17840" s="69">
        <v>2236</v>
      </c>
      <c r="G17840" s="69" t="s">
        <v>1939</v>
      </c>
    </row>
    <row r="17841" spans="1:7" ht="14.4">
      <c r="A17841" s="27" t="str">
        <f>VLOOKUP(C17841,'user list'!A:B,2,0)</f>
        <v>OCAs</v>
      </c>
      <c r="B17841" s="172">
        <v>45824.557337962964</v>
      </c>
      <c r="C17841" s="69" t="s">
        <v>279</v>
      </c>
      <c r="D17841" s="69" t="s">
        <v>1937</v>
      </c>
      <c r="E17841" s="69" t="s">
        <v>2784</v>
      </c>
      <c r="F17841" s="69">
        <v>2340</v>
      </c>
      <c r="G17841" s="69" t="s">
        <v>1939</v>
      </c>
    </row>
    <row r="17842" spans="1:7" ht="14.4">
      <c r="A17842" s="27" t="str">
        <f>VLOOKUP(C17842,'user list'!A:B,2,0)</f>
        <v>OCAs</v>
      </c>
      <c r="B17842" s="172">
        <v>45824.557337962964</v>
      </c>
      <c r="C17842" s="69" t="s">
        <v>279</v>
      </c>
      <c r="D17842" s="69" t="s">
        <v>1937</v>
      </c>
      <c r="E17842" s="69" t="s">
        <v>2784</v>
      </c>
      <c r="F17842" s="69">
        <v>2236</v>
      </c>
      <c r="G17842" s="69" t="s">
        <v>1939</v>
      </c>
    </row>
    <row r="17843" spans="1:7" ht="14.4">
      <c r="A17843" s="27" t="str">
        <f>VLOOKUP(C17843,'user list'!A:B,2,0)</f>
        <v>OCAs</v>
      </c>
      <c r="B17843" s="172">
        <v>45824.557349537034</v>
      </c>
      <c r="C17843" s="69" t="s">
        <v>279</v>
      </c>
      <c r="D17843" s="69" t="s">
        <v>1937</v>
      </c>
      <c r="E17843" s="69" t="s">
        <v>2784</v>
      </c>
      <c r="F17843" s="69">
        <v>2340</v>
      </c>
      <c r="G17843" s="69" t="s">
        <v>1939</v>
      </c>
    </row>
    <row r="17844" spans="1:7" ht="14.4">
      <c r="A17844" s="27" t="str">
        <f>VLOOKUP(C17844,'user list'!A:B,2,0)</f>
        <v>OCAs</v>
      </c>
      <c r="B17844" s="172">
        <v>45824.55736111111</v>
      </c>
      <c r="C17844" s="69" t="s">
        <v>279</v>
      </c>
      <c r="D17844" s="69" t="s">
        <v>1937</v>
      </c>
      <c r="E17844" s="69" t="s">
        <v>2784</v>
      </c>
      <c r="F17844" s="69">
        <v>2236</v>
      </c>
      <c r="G17844" s="69" t="s">
        <v>1939</v>
      </c>
    </row>
    <row r="17845" spans="1:7" ht="14.4">
      <c r="A17845" s="27" t="str">
        <f>VLOOKUP(C17845,'user list'!A:B,2,0)</f>
        <v>OCAs</v>
      </c>
      <c r="B17845" s="172">
        <v>45824.557372685187</v>
      </c>
      <c r="C17845" s="69" t="s">
        <v>279</v>
      </c>
      <c r="D17845" s="69" t="s">
        <v>1937</v>
      </c>
      <c r="E17845" s="69" t="s">
        <v>2784</v>
      </c>
      <c r="F17845" s="69">
        <v>2340</v>
      </c>
      <c r="G17845" s="69" t="s">
        <v>1939</v>
      </c>
    </row>
    <row r="17846" spans="1:7" ht="14.4">
      <c r="A17846" s="27" t="str">
        <f>VLOOKUP(C17846,'user list'!A:B,2,0)</f>
        <v>OCAs</v>
      </c>
      <c r="B17846" s="172">
        <v>45824.557384259257</v>
      </c>
      <c r="C17846" s="69" t="s">
        <v>279</v>
      </c>
      <c r="D17846" s="69" t="s">
        <v>1937</v>
      </c>
      <c r="E17846" s="69" t="s">
        <v>2784</v>
      </c>
      <c r="F17846" s="69">
        <v>2236</v>
      </c>
      <c r="G17846" s="69" t="s">
        <v>1939</v>
      </c>
    </row>
    <row r="17847" spans="1:7" ht="14.4">
      <c r="A17847" s="27" t="str">
        <f>VLOOKUP(C17847,'user list'!A:B,2,0)</f>
        <v>OCAs</v>
      </c>
      <c r="B17847" s="172">
        <v>45824.557384259257</v>
      </c>
      <c r="C17847" s="69" t="s">
        <v>279</v>
      </c>
      <c r="D17847" s="69" t="s">
        <v>1937</v>
      </c>
      <c r="E17847" s="69" t="s">
        <v>2784</v>
      </c>
      <c r="F17847" s="69">
        <v>2340</v>
      </c>
      <c r="G17847" s="69" t="s">
        <v>1939</v>
      </c>
    </row>
    <row r="17848" spans="1:7" ht="14.4">
      <c r="A17848" s="27" t="str">
        <f>VLOOKUP(C17848,'user list'!A:B,2,0)</f>
        <v>OCAs</v>
      </c>
      <c r="B17848" s="172">
        <v>45824.55740740741</v>
      </c>
      <c r="C17848" s="69" t="s">
        <v>279</v>
      </c>
      <c r="D17848" s="69" t="s">
        <v>1937</v>
      </c>
      <c r="E17848" s="69" t="s">
        <v>2784</v>
      </c>
      <c r="F17848" s="69">
        <v>2236</v>
      </c>
      <c r="G17848" s="69" t="s">
        <v>1939</v>
      </c>
    </row>
    <row r="17849" spans="1:7" ht="14.4">
      <c r="A17849" s="27" t="str">
        <f>VLOOKUP(C17849,'user list'!A:B,2,0)</f>
        <v>OCAs</v>
      </c>
      <c r="B17849" s="172">
        <v>45824.55741898148</v>
      </c>
      <c r="C17849" s="69" t="s">
        <v>279</v>
      </c>
      <c r="D17849" s="69" t="s">
        <v>1937</v>
      </c>
      <c r="E17849" s="69" t="s">
        <v>2784</v>
      </c>
      <c r="F17849" s="69">
        <v>2340</v>
      </c>
      <c r="G17849" s="69" t="s">
        <v>1939</v>
      </c>
    </row>
    <row r="17850" spans="1:7" ht="14.4">
      <c r="A17850" s="27" t="str">
        <f>VLOOKUP(C17850,'user list'!A:B,2,0)</f>
        <v>OCAs</v>
      </c>
      <c r="B17850" s="172">
        <v>45824.557430555556</v>
      </c>
      <c r="C17850" s="69" t="s">
        <v>279</v>
      </c>
      <c r="D17850" s="69" t="s">
        <v>1937</v>
      </c>
      <c r="E17850" s="69" t="s">
        <v>2784</v>
      </c>
      <c r="F17850" s="69">
        <v>2236</v>
      </c>
      <c r="G17850" s="69" t="s">
        <v>1939</v>
      </c>
    </row>
    <row r="17851" spans="1:7" ht="14.4">
      <c r="A17851" s="27" t="str">
        <f>VLOOKUP(C17851,'user list'!A:B,2,0)</f>
        <v>CCESD</v>
      </c>
      <c r="B17851" s="172">
        <v>45824.557430555556</v>
      </c>
      <c r="C17851" s="69" t="s">
        <v>284</v>
      </c>
      <c r="D17851" s="69" t="s">
        <v>1937</v>
      </c>
      <c r="E17851" s="69" t="s">
        <v>3060</v>
      </c>
      <c r="F17851" s="69">
        <v>2354</v>
      </c>
      <c r="G17851" s="69" t="s">
        <v>2440</v>
      </c>
    </row>
    <row r="17852" spans="1:7" ht="14.4">
      <c r="A17852" s="27" t="str">
        <f>VLOOKUP(C17852,'user list'!A:B,2,0)</f>
        <v>Admin</v>
      </c>
      <c r="B17852" s="172">
        <v>45824.557430555556</v>
      </c>
      <c r="C17852" s="69" t="s">
        <v>186</v>
      </c>
      <c r="D17852" s="69" t="s">
        <v>1937</v>
      </c>
      <c r="E17852" s="69" t="s">
        <v>3060</v>
      </c>
      <c r="F17852" s="69">
        <v>2354</v>
      </c>
      <c r="G17852" s="69" t="s">
        <v>1948</v>
      </c>
    </row>
    <row r="17853" spans="1:7" ht="14.4">
      <c r="A17853" s="27" t="str">
        <f>VLOOKUP(C17853,'user list'!A:B,2,0)</f>
        <v>Admin</v>
      </c>
      <c r="B17853" s="172">
        <v>45824.557430555556</v>
      </c>
      <c r="C17853" s="69" t="s">
        <v>186</v>
      </c>
      <c r="D17853" s="69" t="s">
        <v>1937</v>
      </c>
      <c r="E17853" s="69" t="s">
        <v>3060</v>
      </c>
      <c r="F17853" s="69">
        <v>2354</v>
      </c>
      <c r="G17853" s="69" t="s">
        <v>1948</v>
      </c>
    </row>
    <row r="17854" spans="1:7" ht="14.4">
      <c r="A17854" s="27" t="str">
        <f>VLOOKUP(C17854,'user list'!A:B,2,0)</f>
        <v>Admin</v>
      </c>
      <c r="B17854" s="172">
        <v>45824.557430555556</v>
      </c>
      <c r="C17854" s="69" t="s">
        <v>186</v>
      </c>
      <c r="D17854" s="69" t="s">
        <v>1937</v>
      </c>
      <c r="E17854" s="69" t="s">
        <v>3060</v>
      </c>
      <c r="F17854" s="69">
        <v>2354</v>
      </c>
      <c r="G17854" s="69" t="s">
        <v>1948</v>
      </c>
    </row>
    <row r="17855" spans="1:7" ht="14.4">
      <c r="A17855" s="27" t="str">
        <f>VLOOKUP(C17855,'user list'!A:B,2,0)</f>
        <v>Admin</v>
      </c>
      <c r="B17855" s="172">
        <v>45824.557430555556</v>
      </c>
      <c r="C17855" s="69" t="s">
        <v>186</v>
      </c>
      <c r="D17855" s="69" t="s">
        <v>1937</v>
      </c>
      <c r="E17855" s="69" t="s">
        <v>3060</v>
      </c>
      <c r="F17855" s="69">
        <v>2354</v>
      </c>
      <c r="G17855" s="69" t="s">
        <v>1947</v>
      </c>
    </row>
    <row r="17856" spans="1:7" ht="14.4">
      <c r="A17856" s="27" t="str">
        <f>VLOOKUP(C17856,'user list'!A:B,2,0)</f>
        <v>OCAs</v>
      </c>
      <c r="B17856" s="172">
        <v>45824.557442129626</v>
      </c>
      <c r="C17856" s="69" t="s">
        <v>279</v>
      </c>
      <c r="D17856" s="69" t="s">
        <v>1937</v>
      </c>
      <c r="E17856" s="69" t="s">
        <v>2784</v>
      </c>
      <c r="F17856" s="69">
        <v>2340</v>
      </c>
      <c r="G17856" s="69" t="s">
        <v>1939</v>
      </c>
    </row>
    <row r="17857" spans="1:7" ht="14.4">
      <c r="A17857" s="27" t="str">
        <f>VLOOKUP(C17857,'user list'!A:B,2,0)</f>
        <v>OCAs</v>
      </c>
      <c r="B17857" s="172">
        <v>45824.557453703703</v>
      </c>
      <c r="C17857" s="69" t="s">
        <v>279</v>
      </c>
      <c r="D17857" s="69" t="s">
        <v>1937</v>
      </c>
      <c r="E17857" s="69" t="s">
        <v>2784</v>
      </c>
      <c r="F17857" s="69">
        <v>2236</v>
      </c>
      <c r="G17857" s="69" t="s">
        <v>1939</v>
      </c>
    </row>
    <row r="17858" spans="1:7" ht="14.4">
      <c r="A17858" s="27" t="str">
        <f>VLOOKUP(C17858,'user list'!A:B,2,0)</f>
        <v>OCA</v>
      </c>
      <c r="B17858" s="172">
        <v>45824.557500000003</v>
      </c>
      <c r="C17858" s="69" t="s">
        <v>228</v>
      </c>
      <c r="D17858" s="69" t="s">
        <v>1937</v>
      </c>
      <c r="E17858" s="69" t="s">
        <v>3059</v>
      </c>
      <c r="F17858" s="69">
        <v>2353</v>
      </c>
      <c r="G17858" s="69" t="s">
        <v>1939</v>
      </c>
    </row>
    <row r="17859" spans="1:7" ht="14.4">
      <c r="A17859" s="27" t="str">
        <f>VLOOKUP(C17859,'user list'!A:B,2,0)</f>
        <v>LEDIPO</v>
      </c>
      <c r="B17859" s="172">
        <v>45824.557557870372</v>
      </c>
      <c r="C17859" s="69" t="s">
        <v>222</v>
      </c>
      <c r="D17859" s="69" t="s">
        <v>1937</v>
      </c>
      <c r="E17859" s="69" t="s">
        <v>3060</v>
      </c>
      <c r="F17859" s="69">
        <v>2354</v>
      </c>
      <c r="G17859" s="69" t="s">
        <v>1939</v>
      </c>
    </row>
    <row r="17860" spans="1:7" ht="14.4">
      <c r="A17860" s="27" t="str">
        <f>VLOOKUP(C17860,'user list'!A:B,2,0)</f>
        <v>OCAs</v>
      </c>
      <c r="B17860" s="172">
        <v>45824.557557870372</v>
      </c>
      <c r="C17860" s="69" t="s">
        <v>279</v>
      </c>
      <c r="D17860" s="69" t="s">
        <v>1937</v>
      </c>
      <c r="E17860" s="69" t="s">
        <v>2784</v>
      </c>
      <c r="F17860" s="69">
        <v>2340</v>
      </c>
      <c r="G17860" s="69" t="s">
        <v>1939</v>
      </c>
    </row>
    <row r="17861" spans="1:7" ht="14.4">
      <c r="A17861" s="27" t="str">
        <f>VLOOKUP(C17861,'user list'!A:B,2,0)</f>
        <v>DOE</v>
      </c>
      <c r="B17861" s="172">
        <v>45824.557569444441</v>
      </c>
      <c r="C17861" s="69" t="s">
        <v>212</v>
      </c>
      <c r="D17861" s="69" t="s">
        <v>1937</v>
      </c>
      <c r="E17861" s="69" t="s">
        <v>3060</v>
      </c>
      <c r="F17861" s="69">
        <v>2354</v>
      </c>
      <c r="G17861" s="69" t="s">
        <v>1939</v>
      </c>
    </row>
    <row r="17862" spans="1:7" ht="14.4">
      <c r="A17862" s="27" t="str">
        <f>VLOOKUP(C17862,'user list'!A:B,2,0)</f>
        <v>OCAs</v>
      </c>
      <c r="B17862" s="172">
        <v>45824.557719907411</v>
      </c>
      <c r="C17862" s="69" t="s">
        <v>279</v>
      </c>
      <c r="D17862" s="69" t="s">
        <v>1937</v>
      </c>
      <c r="E17862" s="69" t="s">
        <v>2784</v>
      </c>
      <c r="F17862" s="69">
        <v>2340</v>
      </c>
      <c r="G17862" s="69" t="s">
        <v>1939</v>
      </c>
    </row>
    <row r="17863" spans="1:7" ht="14.4">
      <c r="A17863" s="27" t="str">
        <f>VLOOKUP(C17863,'user list'!A:B,2,0)</f>
        <v>DOE</v>
      </c>
      <c r="B17863" s="172">
        <v>45824.557754629626</v>
      </c>
      <c r="C17863" s="69" t="s">
        <v>212</v>
      </c>
      <c r="D17863" s="69" t="s">
        <v>1937</v>
      </c>
      <c r="E17863" s="69" t="s">
        <v>3060</v>
      </c>
      <c r="F17863" s="69">
        <v>2354</v>
      </c>
      <c r="G17863" s="69" t="s">
        <v>1947</v>
      </c>
    </row>
    <row r="17864" spans="1:7" ht="14.4">
      <c r="A17864" s="27" t="str">
        <f>VLOOKUP(C17864,'user list'!A:B,2,0)</f>
        <v>DOE</v>
      </c>
      <c r="B17864" s="172">
        <v>45824.557754629626</v>
      </c>
      <c r="C17864" s="69" t="s">
        <v>212</v>
      </c>
      <c r="D17864" s="69" t="s">
        <v>1937</v>
      </c>
      <c r="E17864" s="69" t="s">
        <v>3060</v>
      </c>
      <c r="F17864" s="69">
        <v>2354</v>
      </c>
      <c r="G17864" s="69" t="s">
        <v>1948</v>
      </c>
    </row>
    <row r="17865" spans="1:7" ht="14.4">
      <c r="A17865" s="27" t="str">
        <f>VLOOKUP(C17865,'user list'!A:B,2,0)</f>
        <v>DOE</v>
      </c>
      <c r="B17865" s="172">
        <v>45824.557754629626</v>
      </c>
      <c r="C17865" s="69" t="s">
        <v>212</v>
      </c>
      <c r="D17865" s="69" t="s">
        <v>1937</v>
      </c>
      <c r="E17865" s="69" t="s">
        <v>3060</v>
      </c>
      <c r="F17865" s="69">
        <v>2354</v>
      </c>
      <c r="G17865" s="69" t="s">
        <v>1939</v>
      </c>
    </row>
    <row r="17866" spans="1:7" ht="14.4">
      <c r="A17866" s="27" t="str">
        <f>VLOOKUP(C17866,'user list'!A:B,2,0)</f>
        <v>Admin</v>
      </c>
      <c r="B17866" s="172">
        <v>45824.557766203703</v>
      </c>
      <c r="C17866" s="69" t="s">
        <v>186</v>
      </c>
      <c r="D17866" s="69" t="s">
        <v>1937</v>
      </c>
      <c r="E17866" s="69" t="s">
        <v>3060</v>
      </c>
      <c r="F17866" s="69">
        <v>2354</v>
      </c>
      <c r="G17866" s="69" t="s">
        <v>1948</v>
      </c>
    </row>
    <row r="17867" spans="1:7" ht="14.4">
      <c r="A17867" s="27" t="str">
        <f>VLOOKUP(C17867,'user list'!A:B,2,0)</f>
        <v>DOE</v>
      </c>
      <c r="B17867" s="172">
        <v>45824.557870370372</v>
      </c>
      <c r="C17867" s="69" t="s">
        <v>212</v>
      </c>
      <c r="D17867" s="69" t="s">
        <v>1937</v>
      </c>
      <c r="E17867" s="69" t="s">
        <v>3060</v>
      </c>
      <c r="F17867" s="69">
        <v>2354</v>
      </c>
      <c r="G17867" s="69" t="s">
        <v>1949</v>
      </c>
    </row>
    <row r="17868" spans="1:7" ht="14.4">
      <c r="A17868" s="27" t="str">
        <f>VLOOKUP(C17868,'user list'!A:B,2,0)</f>
        <v>OCAs</v>
      </c>
      <c r="B17868" s="172">
        <v>45824.559016203704</v>
      </c>
      <c r="C17868" s="69" t="s">
        <v>279</v>
      </c>
      <c r="D17868" s="69" t="s">
        <v>1937</v>
      </c>
      <c r="E17868" s="69" t="s">
        <v>3060</v>
      </c>
      <c r="F17868" s="69">
        <v>2354</v>
      </c>
      <c r="G17868" s="69" t="s">
        <v>1939</v>
      </c>
    </row>
    <row r="17869" spans="1:7" ht="14.4">
      <c r="A17869" s="27" t="str">
        <f>VLOOKUP(C17869,'user list'!A:B,2,0)</f>
        <v>CCESD</v>
      </c>
      <c r="B17869" s="172">
        <v>45824.55914351852</v>
      </c>
      <c r="C17869" s="69" t="s">
        <v>284</v>
      </c>
      <c r="D17869" s="69" t="s">
        <v>1937</v>
      </c>
      <c r="E17869" s="69" t="s">
        <v>3060</v>
      </c>
      <c r="F17869" s="69">
        <v>2354</v>
      </c>
      <c r="G17869" s="69" t="s">
        <v>1939</v>
      </c>
    </row>
    <row r="17870" spans="1:7" ht="14.4">
      <c r="A17870" s="27" t="str">
        <f>VLOOKUP(C17870,'user list'!A:B,2,0)</f>
        <v>OCAs</v>
      </c>
      <c r="B17870" s="172">
        <v>45824.559166666666</v>
      </c>
      <c r="C17870" s="69" t="s">
        <v>279</v>
      </c>
      <c r="D17870" s="69" t="s">
        <v>1937</v>
      </c>
      <c r="E17870" s="69" t="s">
        <v>3060</v>
      </c>
      <c r="F17870" s="69">
        <v>2354</v>
      </c>
      <c r="G17870" s="69" t="s">
        <v>1947</v>
      </c>
    </row>
    <row r="17871" spans="1:7" ht="14.4">
      <c r="A17871" s="27" t="str">
        <f>VLOOKUP(C17871,'user list'!A:B,2,0)</f>
        <v>OCAs</v>
      </c>
      <c r="B17871" s="172">
        <v>45824.559166666666</v>
      </c>
      <c r="C17871" s="69" t="s">
        <v>279</v>
      </c>
      <c r="D17871" s="69" t="s">
        <v>1937</v>
      </c>
      <c r="E17871" s="69" t="s">
        <v>3060</v>
      </c>
      <c r="F17871" s="69">
        <v>2354</v>
      </c>
      <c r="G17871" s="69" t="s">
        <v>1948</v>
      </c>
    </row>
    <row r="17872" spans="1:7" ht="14.4">
      <c r="A17872" s="27" t="str">
        <f>VLOOKUP(C17872,'user list'!A:B,2,0)</f>
        <v>OCAs</v>
      </c>
      <c r="B17872" s="172">
        <v>45824.559166666666</v>
      </c>
      <c r="C17872" s="69" t="s">
        <v>279</v>
      </c>
      <c r="D17872" s="69" t="s">
        <v>1937</v>
      </c>
      <c r="E17872" s="69" t="s">
        <v>3060</v>
      </c>
      <c r="F17872" s="69">
        <v>2354</v>
      </c>
      <c r="G17872" s="69" t="s">
        <v>1939</v>
      </c>
    </row>
    <row r="17873" spans="1:7" ht="14.4">
      <c r="A17873" s="27" t="str">
        <f>VLOOKUP(C17873,'user list'!A:B,2,0)</f>
        <v>Admin</v>
      </c>
      <c r="B17873" s="172">
        <v>45824.559166666666</v>
      </c>
      <c r="C17873" s="69" t="s">
        <v>186</v>
      </c>
      <c r="D17873" s="69" t="s">
        <v>1937</v>
      </c>
      <c r="E17873" s="69" t="s">
        <v>3060</v>
      </c>
      <c r="F17873" s="69">
        <v>2354</v>
      </c>
      <c r="G17873" s="69" t="s">
        <v>1948</v>
      </c>
    </row>
    <row r="17874" spans="1:7" ht="14.4">
      <c r="A17874" s="27" t="str">
        <f>VLOOKUP(C17874,'user list'!A:B,2,0)</f>
        <v>OCAs</v>
      </c>
      <c r="B17874" s="172">
        <v>45824.559259259258</v>
      </c>
      <c r="C17874" s="69" t="s">
        <v>279</v>
      </c>
      <c r="D17874" s="69" t="s">
        <v>1937</v>
      </c>
      <c r="E17874" s="69" t="s">
        <v>2784</v>
      </c>
      <c r="F17874" s="69">
        <v>2340</v>
      </c>
      <c r="G17874" s="69" t="s">
        <v>1939</v>
      </c>
    </row>
    <row r="17875" spans="1:7" ht="14.4">
      <c r="A17875" s="27" t="str">
        <f>VLOOKUP(C17875,'user list'!A:B,2,0)</f>
        <v>MDAD</v>
      </c>
      <c r="B17875" s="172">
        <v>45824.560729166667</v>
      </c>
      <c r="C17875" s="69" t="s">
        <v>223</v>
      </c>
      <c r="D17875" s="69" t="s">
        <v>1937</v>
      </c>
      <c r="E17875" s="69" t="s">
        <v>1974</v>
      </c>
      <c r="F17875" s="69">
        <v>2355</v>
      </c>
      <c r="G17875" s="69" t="s">
        <v>2440</v>
      </c>
    </row>
    <row r="17876" spans="1:7" ht="14.4">
      <c r="A17876" s="27" t="str">
        <f>VLOOKUP(C17876,'user list'!A:B,2,0)</f>
        <v>Admin</v>
      </c>
      <c r="B17876" s="172">
        <v>45824.560729166667</v>
      </c>
      <c r="C17876" s="69" t="s">
        <v>186</v>
      </c>
      <c r="D17876" s="69" t="s">
        <v>1937</v>
      </c>
      <c r="E17876" s="69" t="s">
        <v>1974</v>
      </c>
      <c r="F17876" s="69">
        <v>2355</v>
      </c>
      <c r="G17876" s="69" t="s">
        <v>1948</v>
      </c>
    </row>
    <row r="17877" spans="1:7" ht="14.4">
      <c r="A17877" s="27" t="str">
        <f>VLOOKUP(C17877,'user list'!A:B,2,0)</f>
        <v>Admin</v>
      </c>
      <c r="B17877" s="172">
        <v>45824.560729166667</v>
      </c>
      <c r="C17877" s="69" t="s">
        <v>186</v>
      </c>
      <c r="D17877" s="69" t="s">
        <v>1937</v>
      </c>
      <c r="E17877" s="69" t="s">
        <v>1974</v>
      </c>
      <c r="F17877" s="69">
        <v>2355</v>
      </c>
      <c r="G17877" s="69" t="s">
        <v>1948</v>
      </c>
    </row>
    <row r="17878" spans="1:7" ht="14.4">
      <c r="A17878" s="27" t="str">
        <f>VLOOKUP(C17878,'user list'!A:B,2,0)</f>
        <v>Admin</v>
      </c>
      <c r="B17878" s="172">
        <v>45824.560729166667</v>
      </c>
      <c r="C17878" s="69" t="s">
        <v>186</v>
      </c>
      <c r="D17878" s="69" t="s">
        <v>1937</v>
      </c>
      <c r="E17878" s="69" t="s">
        <v>1974</v>
      </c>
      <c r="F17878" s="69">
        <v>2355</v>
      </c>
      <c r="G17878" s="69" t="s">
        <v>1948</v>
      </c>
    </row>
    <row r="17879" spans="1:7" ht="14.4">
      <c r="A17879" s="27" t="str">
        <f>VLOOKUP(C17879,'user list'!A:B,2,0)</f>
        <v>Admin</v>
      </c>
      <c r="B17879" s="172">
        <v>45824.560729166667</v>
      </c>
      <c r="C17879" s="69" t="s">
        <v>186</v>
      </c>
      <c r="D17879" s="69" t="s">
        <v>1937</v>
      </c>
      <c r="E17879" s="69" t="s">
        <v>1974</v>
      </c>
      <c r="F17879" s="69">
        <v>2355</v>
      </c>
      <c r="G17879" s="69" t="s">
        <v>1947</v>
      </c>
    </row>
    <row r="17880" spans="1:7" ht="14.4">
      <c r="A17880" s="27" t="str">
        <f>VLOOKUP(C17880,'user list'!A:B,2,0)</f>
        <v>MDAD</v>
      </c>
      <c r="B17880" s="172">
        <v>45824.560833333337</v>
      </c>
      <c r="C17880" s="69" t="s">
        <v>223</v>
      </c>
      <c r="D17880" s="69" t="s">
        <v>1937</v>
      </c>
      <c r="E17880" s="69" t="s">
        <v>2784</v>
      </c>
      <c r="F17880" s="69">
        <v>2340</v>
      </c>
      <c r="G17880" s="69" t="s">
        <v>1939</v>
      </c>
    </row>
    <row r="17881" spans="1:7" ht="14.4">
      <c r="A17881" s="27" t="str">
        <f>VLOOKUP(C17881,'user list'!A:B,2,0)</f>
        <v>BPLD</v>
      </c>
      <c r="B17881" s="172">
        <v>45824.561342592591</v>
      </c>
      <c r="C17881" s="69" t="s">
        <v>194</v>
      </c>
      <c r="D17881" s="69" t="s">
        <v>1937</v>
      </c>
      <c r="E17881" s="69" t="s">
        <v>3060</v>
      </c>
      <c r="F17881" s="69">
        <v>2354</v>
      </c>
      <c r="G17881" s="69" t="s">
        <v>1939</v>
      </c>
    </row>
    <row r="17882" spans="1:7" ht="14.4">
      <c r="A17882" s="27" t="str">
        <f>VLOOKUP(C17882,'user list'!A:B,2,0)</f>
        <v>MDAD</v>
      </c>
      <c r="B17882" s="172">
        <v>45824.561423611114</v>
      </c>
      <c r="C17882" s="69" t="s">
        <v>223</v>
      </c>
      <c r="D17882" s="69" t="s">
        <v>1937</v>
      </c>
      <c r="E17882" s="69" t="s">
        <v>2784</v>
      </c>
      <c r="F17882" s="69">
        <v>2340</v>
      </c>
      <c r="G17882" s="69" t="s">
        <v>1947</v>
      </c>
    </row>
    <row r="17883" spans="1:7" ht="14.4">
      <c r="A17883" s="27" t="str">
        <f>VLOOKUP(C17883,'user list'!A:B,2,0)</f>
        <v>MDAD</v>
      </c>
      <c r="B17883" s="172">
        <v>45824.561423611114</v>
      </c>
      <c r="C17883" s="69" t="s">
        <v>223</v>
      </c>
      <c r="D17883" s="69" t="s">
        <v>1937</v>
      </c>
      <c r="E17883" s="69" t="s">
        <v>2784</v>
      </c>
      <c r="F17883" s="69">
        <v>2340</v>
      </c>
      <c r="G17883" s="69" t="s">
        <v>1948</v>
      </c>
    </row>
    <row r="17884" spans="1:7" ht="14.4">
      <c r="A17884" s="27" t="str">
        <f>VLOOKUP(C17884,'user list'!A:B,2,0)</f>
        <v>MDAD</v>
      </c>
      <c r="B17884" s="172">
        <v>45824.561423611114</v>
      </c>
      <c r="C17884" s="69" t="s">
        <v>223</v>
      </c>
      <c r="D17884" s="69" t="s">
        <v>1937</v>
      </c>
      <c r="E17884" s="69" t="s">
        <v>2784</v>
      </c>
      <c r="F17884" s="69">
        <v>2340</v>
      </c>
      <c r="G17884" s="69" t="s">
        <v>1939</v>
      </c>
    </row>
    <row r="17885" spans="1:7" ht="14.4">
      <c r="A17885" s="27" t="str">
        <f>VLOOKUP(C17885,'user list'!A:B,2,0)</f>
        <v>Admin</v>
      </c>
      <c r="B17885" s="172">
        <v>45824.561423611114</v>
      </c>
      <c r="C17885" s="69" t="s">
        <v>186</v>
      </c>
      <c r="D17885" s="69" t="s">
        <v>1937</v>
      </c>
      <c r="E17885" s="69" t="s">
        <v>2784</v>
      </c>
      <c r="F17885" s="69">
        <v>2340</v>
      </c>
      <c r="G17885" s="69" t="s">
        <v>1948</v>
      </c>
    </row>
    <row r="17886" spans="1:7" ht="14.4">
      <c r="A17886" s="27" t="str">
        <f>VLOOKUP(C17886,'user list'!A:B,2,0)</f>
        <v>BPLD</v>
      </c>
      <c r="B17886" s="172">
        <v>45824.561608796299</v>
      </c>
      <c r="C17886" s="69" t="s">
        <v>194</v>
      </c>
      <c r="D17886" s="69" t="s">
        <v>1937</v>
      </c>
      <c r="E17886" s="69" t="s">
        <v>3060</v>
      </c>
      <c r="F17886" s="69">
        <v>2354</v>
      </c>
      <c r="G17886" s="69" t="s">
        <v>1947</v>
      </c>
    </row>
    <row r="17887" spans="1:7" ht="14.4">
      <c r="A17887" s="27" t="str">
        <f>VLOOKUP(C17887,'user list'!A:B,2,0)</f>
        <v>BPLD</v>
      </c>
      <c r="B17887" s="172">
        <v>45824.561608796299</v>
      </c>
      <c r="C17887" s="69" t="s">
        <v>194</v>
      </c>
      <c r="D17887" s="69" t="s">
        <v>1937</v>
      </c>
      <c r="E17887" s="69" t="s">
        <v>3060</v>
      </c>
      <c r="F17887" s="69">
        <v>2354</v>
      </c>
      <c r="G17887" s="69" t="s">
        <v>1948</v>
      </c>
    </row>
    <row r="17888" spans="1:7" ht="14.4">
      <c r="A17888" s="27" t="str">
        <f>VLOOKUP(C17888,'user list'!A:B,2,0)</f>
        <v>Admin</v>
      </c>
      <c r="B17888" s="172">
        <v>45824.561608796299</v>
      </c>
      <c r="C17888" s="69" t="s">
        <v>186</v>
      </c>
      <c r="D17888" s="69" t="s">
        <v>1937</v>
      </c>
      <c r="E17888" s="69" t="s">
        <v>3060</v>
      </c>
      <c r="F17888" s="69">
        <v>2354</v>
      </c>
      <c r="G17888" s="69" t="s">
        <v>1948</v>
      </c>
    </row>
    <row r="17889" spans="1:7" ht="14.4">
      <c r="A17889" s="27" t="str">
        <f>VLOOKUP(C17889,'user list'!A:B,2,0)</f>
        <v>BPLD</v>
      </c>
      <c r="B17889" s="172">
        <v>45824.561608796299</v>
      </c>
      <c r="C17889" s="69" t="s">
        <v>194</v>
      </c>
      <c r="D17889" s="69" t="s">
        <v>1937</v>
      </c>
      <c r="E17889" s="69" t="s">
        <v>3060</v>
      </c>
      <c r="F17889" s="69">
        <v>2354</v>
      </c>
      <c r="G17889" s="69" t="s">
        <v>1939</v>
      </c>
    </row>
    <row r="17890" spans="1:7" ht="14.4">
      <c r="A17890" s="27" t="str">
        <f>VLOOKUP(C17890,'user list'!A:B,2,0)</f>
        <v>MDAD</v>
      </c>
      <c r="B17890" s="172">
        <v>45824.561620370368</v>
      </c>
      <c r="C17890" s="69" t="s">
        <v>223</v>
      </c>
      <c r="D17890" s="69" t="s">
        <v>1937</v>
      </c>
      <c r="E17890" s="69" t="s">
        <v>2784</v>
      </c>
      <c r="F17890" s="69">
        <v>2236</v>
      </c>
      <c r="G17890" s="69" t="s">
        <v>1939</v>
      </c>
    </row>
    <row r="17891" spans="1:7" ht="14.4">
      <c r="A17891" s="27" t="str">
        <f>VLOOKUP(C17891,'user list'!A:B,2,0)</f>
        <v>BPLD</v>
      </c>
      <c r="B17891" s="172">
        <v>45824.561678240738</v>
      </c>
      <c r="C17891" s="69" t="s">
        <v>194</v>
      </c>
      <c r="D17891" s="69" t="s">
        <v>1937</v>
      </c>
      <c r="E17891" s="69" t="s">
        <v>3060</v>
      </c>
      <c r="F17891" s="69">
        <v>2354</v>
      </c>
      <c r="G17891" s="69" t="s">
        <v>1949</v>
      </c>
    </row>
    <row r="17892" spans="1:7" ht="14.4">
      <c r="A17892" s="27" t="str">
        <f>VLOOKUP(C17892,'user list'!A:B,2,0)</f>
        <v>MDAD</v>
      </c>
      <c r="B17892" s="172">
        <v>45824.561736111114</v>
      </c>
      <c r="C17892" s="69" t="s">
        <v>223</v>
      </c>
      <c r="D17892" s="69" t="s">
        <v>1937</v>
      </c>
      <c r="E17892" s="69" t="s">
        <v>2784</v>
      </c>
      <c r="F17892" s="69">
        <v>2236</v>
      </c>
      <c r="G17892" s="69" t="s">
        <v>1947</v>
      </c>
    </row>
    <row r="17893" spans="1:7" ht="14.4">
      <c r="A17893" s="27" t="str">
        <f>VLOOKUP(C17893,'user list'!A:B,2,0)</f>
        <v>MDAD</v>
      </c>
      <c r="B17893" s="172">
        <v>45824.561747685184</v>
      </c>
      <c r="C17893" s="69" t="s">
        <v>223</v>
      </c>
      <c r="D17893" s="69" t="s">
        <v>1937</v>
      </c>
      <c r="E17893" s="69" t="s">
        <v>2784</v>
      </c>
      <c r="F17893" s="69">
        <v>2236</v>
      </c>
      <c r="G17893" s="69" t="s">
        <v>1948</v>
      </c>
    </row>
    <row r="17894" spans="1:7" ht="14.4">
      <c r="A17894" s="27" t="str">
        <f>VLOOKUP(C17894,'user list'!A:B,2,0)</f>
        <v>MDAD</v>
      </c>
      <c r="B17894" s="172">
        <v>45824.561747685184</v>
      </c>
      <c r="C17894" s="69" t="s">
        <v>223</v>
      </c>
      <c r="D17894" s="69" t="s">
        <v>1937</v>
      </c>
      <c r="E17894" s="69" t="s">
        <v>2784</v>
      </c>
      <c r="F17894" s="69">
        <v>2236</v>
      </c>
      <c r="G17894" s="69" t="s">
        <v>1939</v>
      </c>
    </row>
    <row r="17895" spans="1:7" ht="14.4">
      <c r="A17895" s="27" t="str">
        <f>VLOOKUP(C17895,'user list'!A:B,2,0)</f>
        <v>Admin</v>
      </c>
      <c r="B17895" s="172">
        <v>45824.561747685184</v>
      </c>
      <c r="C17895" s="69" t="s">
        <v>186</v>
      </c>
      <c r="D17895" s="69" t="s">
        <v>1937</v>
      </c>
      <c r="E17895" s="69" t="s">
        <v>2784</v>
      </c>
      <c r="F17895" s="69">
        <v>2236</v>
      </c>
      <c r="G17895" s="69" t="s">
        <v>1948</v>
      </c>
    </row>
    <row r="17896" spans="1:7" ht="14.4">
      <c r="A17896" s="27" t="str">
        <f>VLOOKUP(C17896,'user list'!A:B,2,0)</f>
        <v>MDAD</v>
      </c>
      <c r="B17896" s="172">
        <v>45824.561793981484</v>
      </c>
      <c r="C17896" s="69" t="s">
        <v>223</v>
      </c>
      <c r="D17896" s="69" t="s">
        <v>1937</v>
      </c>
      <c r="E17896" s="69" t="s">
        <v>3060</v>
      </c>
      <c r="F17896" s="69">
        <v>2354</v>
      </c>
      <c r="G17896" s="69" t="s">
        <v>1939</v>
      </c>
    </row>
    <row r="17897" spans="1:7" ht="14.4">
      <c r="A17897" s="27" t="str">
        <f>VLOOKUP(C17897,'user list'!A:B,2,0)</f>
        <v>LEDIPO</v>
      </c>
      <c r="B17897" s="172">
        <v>45824.561840277776</v>
      </c>
      <c r="C17897" s="69" t="s">
        <v>222</v>
      </c>
      <c r="D17897" s="69" t="s">
        <v>1937</v>
      </c>
      <c r="E17897" s="69" t="s">
        <v>3060</v>
      </c>
      <c r="F17897" s="69">
        <v>2354</v>
      </c>
      <c r="G17897" s="69" t="s">
        <v>1947</v>
      </c>
    </row>
    <row r="17898" spans="1:7" ht="14.4">
      <c r="A17898" s="27" t="str">
        <f>VLOOKUP(C17898,'user list'!A:B,2,0)</f>
        <v>LEDIPO</v>
      </c>
      <c r="B17898" s="172">
        <v>45824.561840277776</v>
      </c>
      <c r="C17898" s="69" t="s">
        <v>222</v>
      </c>
      <c r="D17898" s="69" t="s">
        <v>1937</v>
      </c>
      <c r="E17898" s="69" t="s">
        <v>3060</v>
      </c>
      <c r="F17898" s="69">
        <v>2354</v>
      </c>
      <c r="G17898" s="69" t="s">
        <v>1948</v>
      </c>
    </row>
    <row r="17899" spans="1:7" ht="14.4">
      <c r="A17899" s="27" t="str">
        <f>VLOOKUP(C17899,'user list'!A:B,2,0)</f>
        <v>LEDIPO</v>
      </c>
      <c r="B17899" s="172">
        <v>45824.561851851853</v>
      </c>
      <c r="C17899" s="69" t="s">
        <v>222</v>
      </c>
      <c r="D17899" s="69" t="s">
        <v>1937</v>
      </c>
      <c r="E17899" s="69" t="s">
        <v>3060</v>
      </c>
      <c r="F17899" s="69">
        <v>2354</v>
      </c>
      <c r="G17899" s="69" t="s">
        <v>1939</v>
      </c>
    </row>
    <row r="17900" spans="1:7" ht="14.4">
      <c r="A17900" s="27" t="str">
        <f>VLOOKUP(C17900,'user list'!A:B,2,0)</f>
        <v>MDAD</v>
      </c>
      <c r="B17900" s="172">
        <v>45824.561932870369</v>
      </c>
      <c r="C17900" s="69" t="s">
        <v>223</v>
      </c>
      <c r="D17900" s="69" t="s">
        <v>1937</v>
      </c>
      <c r="E17900" s="69" t="s">
        <v>3060</v>
      </c>
      <c r="F17900" s="69">
        <v>2354</v>
      </c>
      <c r="G17900" s="69" t="s">
        <v>1947</v>
      </c>
    </row>
    <row r="17901" spans="1:7" ht="14.4">
      <c r="A17901" s="27" t="str">
        <f>VLOOKUP(C17901,'user list'!A:B,2,0)</f>
        <v>MDAD</v>
      </c>
      <c r="B17901" s="172">
        <v>45824.561932870369</v>
      </c>
      <c r="C17901" s="69" t="s">
        <v>223</v>
      </c>
      <c r="D17901" s="69" t="s">
        <v>1937</v>
      </c>
      <c r="E17901" s="69" t="s">
        <v>3060</v>
      </c>
      <c r="F17901" s="69">
        <v>2354</v>
      </c>
      <c r="G17901" s="69" t="s">
        <v>1948</v>
      </c>
    </row>
    <row r="17902" spans="1:7" ht="14.4">
      <c r="A17902" s="27" t="str">
        <f>VLOOKUP(C17902,'user list'!A:B,2,0)</f>
        <v>MDAD</v>
      </c>
      <c r="B17902" s="172">
        <v>45824.561932870369</v>
      </c>
      <c r="C17902" s="69" t="s">
        <v>223</v>
      </c>
      <c r="D17902" s="69" t="s">
        <v>1937</v>
      </c>
      <c r="E17902" s="69" t="s">
        <v>3060</v>
      </c>
      <c r="F17902" s="69">
        <v>2354</v>
      </c>
      <c r="G17902" s="69" t="s">
        <v>1939</v>
      </c>
    </row>
    <row r="17903" spans="1:7" ht="14.4">
      <c r="A17903" s="27" t="str">
        <f>VLOOKUP(C17903,'user list'!A:B,2,0)</f>
        <v>MDAD</v>
      </c>
      <c r="B17903" s="172">
        <v>45824.562048611115</v>
      </c>
      <c r="C17903" s="69" t="s">
        <v>223</v>
      </c>
      <c r="D17903" s="69" t="s">
        <v>1937</v>
      </c>
      <c r="E17903" s="69" t="s">
        <v>2691</v>
      </c>
      <c r="F17903" s="69">
        <v>2120</v>
      </c>
      <c r="G17903" s="69" t="s">
        <v>1939</v>
      </c>
    </row>
    <row r="17904" spans="1:7" ht="14.4">
      <c r="A17904" s="27" t="str">
        <f>VLOOKUP(C17904,'user list'!A:B,2,0)</f>
        <v>LEDIPO</v>
      </c>
      <c r="B17904" s="172">
        <v>45824.562210648146</v>
      </c>
      <c r="C17904" s="69" t="s">
        <v>222</v>
      </c>
      <c r="D17904" s="69" t="s">
        <v>1937</v>
      </c>
      <c r="E17904" s="69" t="s">
        <v>2784</v>
      </c>
      <c r="F17904" s="69">
        <v>2340</v>
      </c>
      <c r="G17904" s="69" t="s">
        <v>2441</v>
      </c>
    </row>
    <row r="17905" spans="1:7" ht="14.4">
      <c r="A17905" s="27" t="str">
        <f>VLOOKUP(C17905,'user list'!A:B,2,0)</f>
        <v>MDAD</v>
      </c>
      <c r="B17905" s="172">
        <v>45824.562210648146</v>
      </c>
      <c r="C17905" s="69" t="s">
        <v>223</v>
      </c>
      <c r="D17905" s="69" t="s">
        <v>1937</v>
      </c>
      <c r="E17905" s="69" t="s">
        <v>1974</v>
      </c>
      <c r="F17905" s="69">
        <v>2216</v>
      </c>
      <c r="G17905" s="69" t="s">
        <v>1939</v>
      </c>
    </row>
    <row r="17906" spans="1:7" ht="14.4">
      <c r="A17906" s="27" t="str">
        <f>VLOOKUP(C17906,'user list'!A:B,2,0)</f>
        <v>MDAD</v>
      </c>
      <c r="B17906" s="172">
        <v>45824.562291666669</v>
      </c>
      <c r="C17906" s="69" t="s">
        <v>223</v>
      </c>
      <c r="D17906" s="69" t="s">
        <v>1937</v>
      </c>
      <c r="E17906" s="69" t="s">
        <v>2534</v>
      </c>
      <c r="F17906" s="69">
        <v>1881</v>
      </c>
      <c r="G17906" s="69" t="s">
        <v>1939</v>
      </c>
    </row>
    <row r="17907" spans="1:7" ht="14.4">
      <c r="A17907" s="27" t="str">
        <f>VLOOKUP(C17907,'user list'!A:B,2,0)</f>
        <v>MDAD</v>
      </c>
      <c r="B17907" s="172">
        <v>45824.562511574077</v>
      </c>
      <c r="C17907" s="69" t="s">
        <v>223</v>
      </c>
      <c r="D17907" s="69" t="s">
        <v>1937</v>
      </c>
      <c r="E17907" s="69" t="s">
        <v>2534</v>
      </c>
      <c r="F17907" s="69">
        <v>1881</v>
      </c>
      <c r="G17907" s="69" t="s">
        <v>1939</v>
      </c>
    </row>
    <row r="17908" spans="1:7" ht="14.4">
      <c r="A17908" s="27" t="str">
        <f>VLOOKUP(C17908,'user list'!A:B,2,0)</f>
        <v>MDAD</v>
      </c>
      <c r="B17908" s="172">
        <v>45824.562534722223</v>
      </c>
      <c r="C17908" s="69" t="s">
        <v>223</v>
      </c>
      <c r="D17908" s="69" t="s">
        <v>1937</v>
      </c>
      <c r="E17908" s="69" t="s">
        <v>1974</v>
      </c>
      <c r="F17908" s="69">
        <v>2355</v>
      </c>
      <c r="G17908" s="69" t="s">
        <v>1939</v>
      </c>
    </row>
    <row r="17909" spans="1:7" ht="14.4">
      <c r="A17909" s="27" t="str">
        <f>VLOOKUP(C17909,'user list'!A:B,2,0)</f>
        <v>MDAD</v>
      </c>
      <c r="B17909" s="172">
        <v>45824.562638888892</v>
      </c>
      <c r="C17909" s="69" t="s">
        <v>223</v>
      </c>
      <c r="D17909" s="69" t="s">
        <v>1937</v>
      </c>
      <c r="E17909" s="69" t="s">
        <v>1974</v>
      </c>
      <c r="F17909" s="69">
        <v>2355</v>
      </c>
      <c r="G17909" s="69" t="s">
        <v>1949</v>
      </c>
    </row>
    <row r="17910" spans="1:7" ht="14.4">
      <c r="A17910" s="27" t="str">
        <f>VLOOKUP(C17910,'user list'!A:B,2,0)</f>
        <v>Admin</v>
      </c>
      <c r="B17910" s="172">
        <v>45824.563414351855</v>
      </c>
      <c r="C17910" s="69" t="s">
        <v>186</v>
      </c>
      <c r="D17910" s="69" t="s">
        <v>1937</v>
      </c>
      <c r="E17910" s="69" t="s">
        <v>3060</v>
      </c>
      <c r="F17910" s="69">
        <v>2354</v>
      </c>
      <c r="G17910" s="69" t="s">
        <v>1948</v>
      </c>
    </row>
    <row r="17911" spans="1:7" ht="14.4">
      <c r="A17911" s="27" t="str">
        <f>VLOOKUP(C17911,'user list'!A:B,2,0)</f>
        <v>LEDIPO</v>
      </c>
      <c r="B17911" s="172">
        <v>45824.563888888886</v>
      </c>
      <c r="C17911" s="69" t="s">
        <v>222</v>
      </c>
      <c r="D17911" s="69" t="s">
        <v>1937</v>
      </c>
      <c r="E17911" s="69" t="s">
        <v>3060</v>
      </c>
      <c r="F17911" s="69">
        <v>2354</v>
      </c>
      <c r="G17911" s="69" t="s">
        <v>2441</v>
      </c>
    </row>
    <row r="17912" spans="1:7" ht="14.4">
      <c r="A17912" s="27" t="str">
        <f>VLOOKUP(C17912,'user list'!A:B,2,0)</f>
        <v>CCESD</v>
      </c>
      <c r="B17912" s="172">
        <v>45824.564849537041</v>
      </c>
      <c r="C17912" s="69" t="s">
        <v>284</v>
      </c>
      <c r="D17912" s="69" t="s">
        <v>1937</v>
      </c>
      <c r="E17912" s="69" t="s">
        <v>3060</v>
      </c>
      <c r="F17912" s="69">
        <v>2354</v>
      </c>
      <c r="G17912" s="69" t="s">
        <v>1939</v>
      </c>
    </row>
    <row r="17913" spans="1:7" ht="14.4">
      <c r="A17913" s="27" t="str">
        <f>VLOOKUP(C17913,'user list'!A:B,2,0)</f>
        <v>CCESD</v>
      </c>
      <c r="B17913" s="172">
        <v>45824.565428240741</v>
      </c>
      <c r="C17913" s="69" t="s">
        <v>284</v>
      </c>
      <c r="D17913" s="69" t="s">
        <v>1937</v>
      </c>
      <c r="E17913" s="69" t="s">
        <v>3060</v>
      </c>
      <c r="F17913" s="69">
        <v>2354</v>
      </c>
      <c r="G17913" s="69" t="s">
        <v>1939</v>
      </c>
    </row>
    <row r="17914" spans="1:7" ht="14.4">
      <c r="A17914" s="27" t="str">
        <f>VLOOKUP(C17914,'user list'!A:B,2,0)</f>
        <v>MDAD</v>
      </c>
      <c r="B17914" s="172">
        <v>45824.565775462965</v>
      </c>
      <c r="C17914" s="69" t="s">
        <v>223</v>
      </c>
      <c r="D17914" s="69" t="s">
        <v>1937</v>
      </c>
      <c r="E17914" s="69" t="s">
        <v>1991</v>
      </c>
      <c r="F17914" s="69">
        <v>2356</v>
      </c>
      <c r="G17914" s="69" t="s">
        <v>2440</v>
      </c>
    </row>
    <row r="17915" spans="1:7" ht="14.4">
      <c r="A17915" s="27" t="str">
        <f>VLOOKUP(C17915,'user list'!A:B,2,0)</f>
        <v>Admin</v>
      </c>
      <c r="B17915" s="172">
        <v>45824.565775462965</v>
      </c>
      <c r="C17915" s="69" t="s">
        <v>186</v>
      </c>
      <c r="D17915" s="69" t="s">
        <v>1937</v>
      </c>
      <c r="E17915" s="69" t="s">
        <v>1991</v>
      </c>
      <c r="F17915" s="69">
        <v>2356</v>
      </c>
      <c r="G17915" s="69" t="s">
        <v>1948</v>
      </c>
    </row>
    <row r="17916" spans="1:7" ht="14.4">
      <c r="A17916" s="27" t="str">
        <f>VLOOKUP(C17916,'user list'!A:B,2,0)</f>
        <v>Admin</v>
      </c>
      <c r="B17916" s="172">
        <v>45824.565775462965</v>
      </c>
      <c r="C17916" s="69" t="s">
        <v>186</v>
      </c>
      <c r="D17916" s="69" t="s">
        <v>1937</v>
      </c>
      <c r="E17916" s="69" t="s">
        <v>1991</v>
      </c>
      <c r="F17916" s="69">
        <v>2356</v>
      </c>
      <c r="G17916" s="69" t="s">
        <v>1948</v>
      </c>
    </row>
    <row r="17917" spans="1:7" ht="14.4">
      <c r="A17917" s="27" t="str">
        <f>VLOOKUP(C17917,'user list'!A:B,2,0)</f>
        <v>Admin</v>
      </c>
      <c r="B17917" s="172">
        <v>45824.565787037034</v>
      </c>
      <c r="C17917" s="69" t="s">
        <v>186</v>
      </c>
      <c r="D17917" s="69" t="s">
        <v>1937</v>
      </c>
      <c r="E17917" s="69" t="s">
        <v>1991</v>
      </c>
      <c r="F17917" s="69">
        <v>2356</v>
      </c>
      <c r="G17917" s="69" t="s">
        <v>1948</v>
      </c>
    </row>
    <row r="17918" spans="1:7" ht="14.4">
      <c r="A17918" s="27" t="str">
        <f>VLOOKUP(C17918,'user list'!A:B,2,0)</f>
        <v>Admin</v>
      </c>
      <c r="B17918" s="172">
        <v>45824.565787037034</v>
      </c>
      <c r="C17918" s="69" t="s">
        <v>186</v>
      </c>
      <c r="D17918" s="69" t="s">
        <v>1937</v>
      </c>
      <c r="E17918" s="69" t="s">
        <v>1991</v>
      </c>
      <c r="F17918" s="69">
        <v>2356</v>
      </c>
      <c r="G17918" s="69" t="s">
        <v>1947</v>
      </c>
    </row>
    <row r="17919" spans="1:7" ht="14.4">
      <c r="A17919" s="27" t="str">
        <f>VLOOKUP(C17919,'user list'!A:B,2,0)</f>
        <v>MDAD</v>
      </c>
      <c r="B17919" s="172">
        <v>45824.565960648149</v>
      </c>
      <c r="C17919" s="69" t="s">
        <v>223</v>
      </c>
      <c r="D17919" s="69" t="s">
        <v>1937</v>
      </c>
      <c r="E17919" s="69" t="s">
        <v>1991</v>
      </c>
      <c r="F17919" s="69">
        <v>2356</v>
      </c>
      <c r="G17919" s="69" t="s">
        <v>1939</v>
      </c>
    </row>
    <row r="17920" spans="1:7" ht="14.4">
      <c r="A17920" s="27" t="str">
        <f>VLOOKUP(C17920,'user list'!A:B,2,0)</f>
        <v>OCA</v>
      </c>
      <c r="B17920" s="172">
        <v>45824.566018518519</v>
      </c>
      <c r="C17920" s="69" t="s">
        <v>228</v>
      </c>
      <c r="D17920" s="69" t="s">
        <v>1937</v>
      </c>
      <c r="E17920" s="69" t="s">
        <v>3059</v>
      </c>
      <c r="F17920" s="69">
        <v>2353</v>
      </c>
      <c r="G17920" s="69" t="s">
        <v>1947</v>
      </c>
    </row>
    <row r="17921" spans="1:7" ht="14.4">
      <c r="A17921" s="27" t="str">
        <f>VLOOKUP(C17921,'user list'!A:B,2,0)</f>
        <v>OCA</v>
      </c>
      <c r="B17921" s="172">
        <v>45824.566018518519</v>
      </c>
      <c r="C17921" s="69" t="s">
        <v>228</v>
      </c>
      <c r="D17921" s="69" t="s">
        <v>1937</v>
      </c>
      <c r="E17921" s="69" t="s">
        <v>3059</v>
      </c>
      <c r="F17921" s="69">
        <v>2353</v>
      </c>
      <c r="G17921" s="69" t="s">
        <v>1948</v>
      </c>
    </row>
    <row r="17922" spans="1:7" ht="14.4">
      <c r="A17922" s="27" t="str">
        <f>VLOOKUP(C17922,'user list'!A:B,2,0)</f>
        <v>OCA</v>
      </c>
      <c r="B17922" s="172">
        <v>45824.566018518519</v>
      </c>
      <c r="C17922" s="69" t="s">
        <v>228</v>
      </c>
      <c r="D17922" s="69" t="s">
        <v>1937</v>
      </c>
      <c r="E17922" s="69" t="s">
        <v>3059</v>
      </c>
      <c r="F17922" s="69">
        <v>2353</v>
      </c>
      <c r="G17922" s="69" t="s">
        <v>1939</v>
      </c>
    </row>
    <row r="17923" spans="1:7" ht="14.4">
      <c r="A17923" s="27" t="str">
        <f>VLOOKUP(C17923,'user list'!A:B,2,0)</f>
        <v>OCM</v>
      </c>
      <c r="B17923" s="172">
        <v>45824.566365740742</v>
      </c>
      <c r="C17923" s="69" t="s">
        <v>232</v>
      </c>
      <c r="D17923" s="69" t="s">
        <v>1937</v>
      </c>
      <c r="E17923" s="69" t="s">
        <v>1974</v>
      </c>
      <c r="F17923" s="69">
        <v>2342</v>
      </c>
      <c r="G17923" s="69" t="s">
        <v>1939</v>
      </c>
    </row>
    <row r="17924" spans="1:7" ht="14.4">
      <c r="A17924" s="27" t="str">
        <f>VLOOKUP(C17924,'user list'!A:B,2,0)</f>
        <v>OCM</v>
      </c>
      <c r="B17924" s="172">
        <v>45824.566724537035</v>
      </c>
      <c r="C17924" s="69" t="s">
        <v>232</v>
      </c>
      <c r="D17924" s="69" t="s">
        <v>1937</v>
      </c>
      <c r="E17924" s="69" t="s">
        <v>1974</v>
      </c>
      <c r="F17924" s="69">
        <v>2342</v>
      </c>
      <c r="G17924" s="69" t="s">
        <v>1947</v>
      </c>
    </row>
    <row r="17925" spans="1:7" ht="14.4">
      <c r="A17925" s="27" t="str">
        <f>VLOOKUP(C17925,'user list'!A:B,2,0)</f>
        <v>OCM</v>
      </c>
      <c r="B17925" s="172">
        <v>45824.566724537035</v>
      </c>
      <c r="C17925" s="69" t="s">
        <v>232</v>
      </c>
      <c r="D17925" s="69" t="s">
        <v>1937</v>
      </c>
      <c r="E17925" s="69" t="s">
        <v>1974</v>
      </c>
      <c r="F17925" s="69">
        <v>2342</v>
      </c>
      <c r="G17925" s="69" t="s">
        <v>1948</v>
      </c>
    </row>
    <row r="17926" spans="1:7" ht="14.4">
      <c r="A17926" s="27" t="str">
        <f>VLOOKUP(C17926,'user list'!A:B,2,0)</f>
        <v>OCM</v>
      </c>
      <c r="B17926" s="172">
        <v>45824.566724537035</v>
      </c>
      <c r="C17926" s="69" t="s">
        <v>232</v>
      </c>
      <c r="D17926" s="69" t="s">
        <v>1937</v>
      </c>
      <c r="E17926" s="69" t="s">
        <v>1974</v>
      </c>
      <c r="F17926" s="69">
        <v>2342</v>
      </c>
      <c r="G17926" s="69" t="s">
        <v>1939</v>
      </c>
    </row>
    <row r="17927" spans="1:7" ht="14.4">
      <c r="A17927" s="27" t="str">
        <f>VLOOKUP(C17927,'user list'!A:B,2,0)</f>
        <v>Admin</v>
      </c>
      <c r="B17927" s="172">
        <v>45824.566724537035</v>
      </c>
      <c r="C17927" s="69" t="s">
        <v>186</v>
      </c>
      <c r="D17927" s="69" t="s">
        <v>1937</v>
      </c>
      <c r="E17927" s="69" t="s">
        <v>1974</v>
      </c>
      <c r="F17927" s="69">
        <v>2342</v>
      </c>
      <c r="G17927" s="69" t="s">
        <v>1948</v>
      </c>
    </row>
    <row r="17928" spans="1:7" ht="14.4">
      <c r="A17928" s="27" t="str">
        <f>VLOOKUP(C17928,'user list'!A:B,2,0)</f>
        <v>OCM</v>
      </c>
      <c r="B17928" s="172">
        <v>45824.56753472222</v>
      </c>
      <c r="C17928" s="69" t="s">
        <v>230</v>
      </c>
      <c r="D17928" s="69" t="s">
        <v>1937</v>
      </c>
      <c r="E17928" s="69" t="s">
        <v>2047</v>
      </c>
      <c r="F17928" s="69">
        <v>2357</v>
      </c>
      <c r="G17928" s="69" t="s">
        <v>2440</v>
      </c>
    </row>
    <row r="17929" spans="1:7" ht="14.4">
      <c r="A17929" s="27" t="str">
        <f>VLOOKUP(C17929,'user list'!A:B,2,0)</f>
        <v>Admin</v>
      </c>
      <c r="B17929" s="172">
        <v>45824.567546296297</v>
      </c>
      <c r="C17929" s="69" t="s">
        <v>186</v>
      </c>
      <c r="D17929" s="69" t="s">
        <v>1937</v>
      </c>
      <c r="E17929" s="69" t="s">
        <v>2047</v>
      </c>
      <c r="F17929" s="69">
        <v>2357</v>
      </c>
      <c r="G17929" s="69" t="s">
        <v>1948</v>
      </c>
    </row>
    <row r="17930" spans="1:7" ht="14.4">
      <c r="A17930" s="27" t="str">
        <f>VLOOKUP(C17930,'user list'!A:B,2,0)</f>
        <v>Admin</v>
      </c>
      <c r="B17930" s="172">
        <v>45824.567546296297</v>
      </c>
      <c r="C17930" s="69" t="s">
        <v>186</v>
      </c>
      <c r="D17930" s="69" t="s">
        <v>1937</v>
      </c>
      <c r="E17930" s="69" t="s">
        <v>2047</v>
      </c>
      <c r="F17930" s="69">
        <v>2357</v>
      </c>
      <c r="G17930" s="69" t="s">
        <v>1947</v>
      </c>
    </row>
    <row r="17931" spans="1:7" ht="14.4">
      <c r="A17931" s="27" t="str">
        <f>VLOOKUP(C17931,'user list'!A:B,2,0)</f>
        <v>Admin</v>
      </c>
      <c r="B17931" s="172">
        <v>45824.567546296297</v>
      </c>
      <c r="C17931" s="69" t="s">
        <v>186</v>
      </c>
      <c r="D17931" s="69" t="s">
        <v>1937</v>
      </c>
      <c r="E17931" s="69" t="s">
        <v>2047</v>
      </c>
      <c r="F17931" s="69">
        <v>2357</v>
      </c>
      <c r="G17931" s="69" t="s">
        <v>1948</v>
      </c>
    </row>
    <row r="17932" spans="1:7" ht="14.4">
      <c r="A17932" s="27" t="str">
        <f>VLOOKUP(C17932,'user list'!A:B,2,0)</f>
        <v>Admin</v>
      </c>
      <c r="B17932" s="172">
        <v>45824.567546296297</v>
      </c>
      <c r="C17932" s="69" t="s">
        <v>186</v>
      </c>
      <c r="D17932" s="69" t="s">
        <v>1937</v>
      </c>
      <c r="E17932" s="69" t="s">
        <v>2047</v>
      </c>
      <c r="F17932" s="69">
        <v>2357</v>
      </c>
      <c r="G17932" s="69" t="s">
        <v>1948</v>
      </c>
    </row>
    <row r="17933" spans="1:7" ht="14.4">
      <c r="A17933" s="27" t="str">
        <f>VLOOKUP(C17933,'user list'!A:B,2,0)</f>
        <v>MDAD</v>
      </c>
      <c r="B17933" s="172">
        <v>45824.569594907407</v>
      </c>
      <c r="C17933" s="69" t="s">
        <v>223</v>
      </c>
      <c r="D17933" s="69" t="s">
        <v>1937</v>
      </c>
      <c r="E17933" s="69" t="s">
        <v>2039</v>
      </c>
      <c r="F17933" s="69">
        <v>2358</v>
      </c>
      <c r="G17933" s="69" t="s">
        <v>2440</v>
      </c>
    </row>
    <row r="17934" spans="1:7" ht="14.4">
      <c r="A17934" s="27" t="str">
        <f>VLOOKUP(C17934,'user list'!A:B,2,0)</f>
        <v>Admin</v>
      </c>
      <c r="B17934" s="172">
        <v>45824.569594907407</v>
      </c>
      <c r="C17934" s="69" t="s">
        <v>186</v>
      </c>
      <c r="D17934" s="69" t="s">
        <v>1937</v>
      </c>
      <c r="E17934" s="69" t="s">
        <v>2039</v>
      </c>
      <c r="F17934" s="69">
        <v>2358</v>
      </c>
      <c r="G17934" s="69" t="s">
        <v>1948</v>
      </c>
    </row>
    <row r="17935" spans="1:7" ht="14.4">
      <c r="A17935" s="27" t="str">
        <f>VLOOKUP(C17935,'user list'!A:B,2,0)</f>
        <v>Admin</v>
      </c>
      <c r="B17935" s="172">
        <v>45824.569594907407</v>
      </c>
      <c r="C17935" s="69" t="s">
        <v>186</v>
      </c>
      <c r="D17935" s="69" t="s">
        <v>1937</v>
      </c>
      <c r="E17935" s="69" t="s">
        <v>2039</v>
      </c>
      <c r="F17935" s="69">
        <v>2358</v>
      </c>
      <c r="G17935" s="69" t="s">
        <v>1948</v>
      </c>
    </row>
    <row r="17936" spans="1:7" ht="14.4">
      <c r="A17936" s="27" t="str">
        <f>VLOOKUP(C17936,'user list'!A:B,2,0)</f>
        <v>Admin</v>
      </c>
      <c r="B17936" s="172">
        <v>45824.569594907407</v>
      </c>
      <c r="C17936" s="69" t="s">
        <v>186</v>
      </c>
      <c r="D17936" s="69" t="s">
        <v>1937</v>
      </c>
      <c r="E17936" s="69" t="s">
        <v>2039</v>
      </c>
      <c r="F17936" s="69">
        <v>2358</v>
      </c>
      <c r="G17936" s="69" t="s">
        <v>1948</v>
      </c>
    </row>
    <row r="17937" spans="1:7" ht="14.4">
      <c r="A17937" s="27" t="str">
        <f>VLOOKUP(C17937,'user list'!A:B,2,0)</f>
        <v>Admin</v>
      </c>
      <c r="B17937" s="172">
        <v>45824.569594907407</v>
      </c>
      <c r="C17937" s="69" t="s">
        <v>186</v>
      </c>
      <c r="D17937" s="69" t="s">
        <v>1937</v>
      </c>
      <c r="E17937" s="69" t="s">
        <v>2039</v>
      </c>
      <c r="F17937" s="69">
        <v>2358</v>
      </c>
      <c r="G17937" s="69" t="s">
        <v>1947</v>
      </c>
    </row>
    <row r="17938" spans="1:7" ht="14.4">
      <c r="A17938" s="27" t="str">
        <f>VLOOKUP(C17938,'user list'!A:B,2,0)</f>
        <v>OCM</v>
      </c>
      <c r="B17938" s="172">
        <v>45824.569907407407</v>
      </c>
      <c r="C17938" s="69" t="s">
        <v>230</v>
      </c>
      <c r="D17938" s="69" t="s">
        <v>1937</v>
      </c>
      <c r="E17938" s="69" t="s">
        <v>2002</v>
      </c>
      <c r="F17938" s="69">
        <v>2359</v>
      </c>
      <c r="G17938" s="69" t="s">
        <v>2440</v>
      </c>
    </row>
    <row r="17939" spans="1:7" ht="14.4">
      <c r="A17939" s="27" t="str">
        <f>VLOOKUP(C17939,'user list'!A:B,2,0)</f>
        <v>Admin</v>
      </c>
      <c r="B17939" s="172">
        <v>45824.569907407407</v>
      </c>
      <c r="C17939" s="69" t="s">
        <v>186</v>
      </c>
      <c r="D17939" s="69" t="s">
        <v>1937</v>
      </c>
      <c r="E17939" s="69" t="s">
        <v>2002</v>
      </c>
      <c r="F17939" s="69">
        <v>2359</v>
      </c>
      <c r="G17939" s="69" t="s">
        <v>1948</v>
      </c>
    </row>
    <row r="17940" spans="1:7" ht="14.4">
      <c r="A17940" s="27" t="str">
        <f>VLOOKUP(C17940,'user list'!A:B,2,0)</f>
        <v>Admin</v>
      </c>
      <c r="B17940" s="172">
        <v>45824.569907407407</v>
      </c>
      <c r="C17940" s="69" t="s">
        <v>186</v>
      </c>
      <c r="D17940" s="69" t="s">
        <v>1937</v>
      </c>
      <c r="E17940" s="69" t="s">
        <v>2002</v>
      </c>
      <c r="F17940" s="69">
        <v>2359</v>
      </c>
      <c r="G17940" s="69" t="s">
        <v>1947</v>
      </c>
    </row>
    <row r="17941" spans="1:7" ht="14.4">
      <c r="A17941" s="27" t="str">
        <f>VLOOKUP(C17941,'user list'!A:B,2,0)</f>
        <v>Admin</v>
      </c>
      <c r="B17941" s="172">
        <v>45824.569907407407</v>
      </c>
      <c r="C17941" s="69" t="s">
        <v>186</v>
      </c>
      <c r="D17941" s="69" t="s">
        <v>1937</v>
      </c>
      <c r="E17941" s="69" t="s">
        <v>2002</v>
      </c>
      <c r="F17941" s="69">
        <v>2359</v>
      </c>
      <c r="G17941" s="69" t="s">
        <v>1948</v>
      </c>
    </row>
    <row r="17942" spans="1:7" ht="14.4">
      <c r="A17942" s="27" t="str">
        <f>VLOOKUP(C17942,'user list'!A:B,2,0)</f>
        <v>Admin</v>
      </c>
      <c r="B17942" s="172">
        <v>45824.569907407407</v>
      </c>
      <c r="C17942" s="69" t="s">
        <v>186</v>
      </c>
      <c r="D17942" s="69" t="s">
        <v>1937</v>
      </c>
      <c r="E17942" s="69" t="s">
        <v>2002</v>
      </c>
      <c r="F17942" s="69">
        <v>2359</v>
      </c>
      <c r="G17942" s="69" t="s">
        <v>1948</v>
      </c>
    </row>
    <row r="17943" spans="1:7" ht="14.4">
      <c r="A17943" s="27" t="str">
        <f>VLOOKUP(C17943,'user list'!A:B,2,0)</f>
        <v>CCESD</v>
      </c>
      <c r="B17943" s="172">
        <v>45824.570289351854</v>
      </c>
      <c r="C17943" s="69" t="s">
        <v>284</v>
      </c>
      <c r="D17943" s="69" t="s">
        <v>1937</v>
      </c>
      <c r="E17943" s="69" t="s">
        <v>3060</v>
      </c>
      <c r="F17943" s="69">
        <v>2354</v>
      </c>
      <c r="G17943" s="69" t="s">
        <v>1939</v>
      </c>
    </row>
    <row r="17944" spans="1:7" ht="14.4">
      <c r="A17944" s="27" t="str">
        <f>VLOOKUP(C17944,'user list'!A:B,2,0)</f>
        <v>OCA</v>
      </c>
      <c r="B17944" s="172">
        <v>45824.571446759262</v>
      </c>
      <c r="C17944" s="69" t="s">
        <v>228</v>
      </c>
      <c r="D17944" s="69" t="s">
        <v>1937</v>
      </c>
      <c r="E17944" s="69" t="s">
        <v>3061</v>
      </c>
      <c r="F17944" s="69">
        <v>2360</v>
      </c>
      <c r="G17944" s="69" t="s">
        <v>2440</v>
      </c>
    </row>
    <row r="17945" spans="1:7" ht="14.4">
      <c r="A17945" s="27" t="str">
        <f>VLOOKUP(C17945,'user list'!A:B,2,0)</f>
        <v>Admin</v>
      </c>
      <c r="B17945" s="172">
        <v>45824.571446759262</v>
      </c>
      <c r="C17945" s="69" t="s">
        <v>186</v>
      </c>
      <c r="D17945" s="69" t="s">
        <v>1937</v>
      </c>
      <c r="E17945" s="69" t="s">
        <v>3061</v>
      </c>
      <c r="F17945" s="69">
        <v>2360</v>
      </c>
      <c r="G17945" s="69" t="s">
        <v>1948</v>
      </c>
    </row>
    <row r="17946" spans="1:7" ht="14.4">
      <c r="A17946" s="27" t="str">
        <f>VLOOKUP(C17946,'user list'!A:B,2,0)</f>
        <v>Admin</v>
      </c>
      <c r="B17946" s="172">
        <v>45824.571446759262</v>
      </c>
      <c r="C17946" s="69" t="s">
        <v>186</v>
      </c>
      <c r="D17946" s="69" t="s">
        <v>1937</v>
      </c>
      <c r="E17946" s="69" t="s">
        <v>3061</v>
      </c>
      <c r="F17946" s="69">
        <v>2360</v>
      </c>
      <c r="G17946" s="69" t="s">
        <v>1948</v>
      </c>
    </row>
    <row r="17947" spans="1:7" ht="14.4">
      <c r="A17947" s="27" t="str">
        <f>VLOOKUP(C17947,'user list'!A:B,2,0)</f>
        <v>Admin</v>
      </c>
      <c r="B17947" s="172">
        <v>45824.571458333332</v>
      </c>
      <c r="C17947" s="69" t="s">
        <v>186</v>
      </c>
      <c r="D17947" s="69" t="s">
        <v>1937</v>
      </c>
      <c r="E17947" s="69" t="s">
        <v>3061</v>
      </c>
      <c r="F17947" s="69">
        <v>2360</v>
      </c>
      <c r="G17947" s="69" t="s">
        <v>1948</v>
      </c>
    </row>
    <row r="17948" spans="1:7" ht="14.4">
      <c r="A17948" s="27" t="str">
        <f>VLOOKUP(C17948,'user list'!A:B,2,0)</f>
        <v>Admin</v>
      </c>
      <c r="B17948" s="172">
        <v>45824.571458333332</v>
      </c>
      <c r="C17948" s="69" t="s">
        <v>186</v>
      </c>
      <c r="D17948" s="69" t="s">
        <v>1937</v>
      </c>
      <c r="E17948" s="69" t="s">
        <v>3061</v>
      </c>
      <c r="F17948" s="69">
        <v>2360</v>
      </c>
      <c r="G17948" s="69" t="s">
        <v>1947</v>
      </c>
    </row>
    <row r="17949" spans="1:7" ht="14.4">
      <c r="A17949" s="27" t="str">
        <f>VLOOKUP(C17949,'user list'!A:B,2,0)</f>
        <v>DOE</v>
      </c>
      <c r="B17949" s="172">
        <v>45824.571550925924</v>
      </c>
      <c r="C17949" s="69" t="s">
        <v>212</v>
      </c>
      <c r="D17949" s="69" t="s">
        <v>1937</v>
      </c>
      <c r="E17949" s="69" t="s">
        <v>3061</v>
      </c>
      <c r="F17949" s="69">
        <v>2360</v>
      </c>
      <c r="G17949" s="69" t="s">
        <v>1939</v>
      </c>
    </row>
    <row r="17950" spans="1:7" ht="14.4">
      <c r="A17950" s="27" t="str">
        <f>VLOOKUP(C17950,'user list'!A:B,2,0)</f>
        <v>DOE</v>
      </c>
      <c r="B17950" s="172">
        <v>45824.571712962963</v>
      </c>
      <c r="C17950" s="69" t="s">
        <v>212</v>
      </c>
      <c r="D17950" s="69" t="s">
        <v>1937</v>
      </c>
      <c r="E17950" s="69" t="s">
        <v>3061</v>
      </c>
      <c r="F17950" s="69">
        <v>2360</v>
      </c>
      <c r="G17950" s="69" t="s">
        <v>1947</v>
      </c>
    </row>
    <row r="17951" spans="1:7" ht="14.4">
      <c r="A17951" s="27" t="str">
        <f>VLOOKUP(C17951,'user list'!A:B,2,0)</f>
        <v>DOE</v>
      </c>
      <c r="B17951" s="172">
        <v>45824.571712962963</v>
      </c>
      <c r="C17951" s="69" t="s">
        <v>212</v>
      </c>
      <c r="D17951" s="69" t="s">
        <v>1937</v>
      </c>
      <c r="E17951" s="69" t="s">
        <v>3061</v>
      </c>
      <c r="F17951" s="69">
        <v>2360</v>
      </c>
      <c r="G17951" s="69" t="s">
        <v>1948</v>
      </c>
    </row>
    <row r="17952" spans="1:7" ht="14.4">
      <c r="A17952" s="27" t="str">
        <f>VLOOKUP(C17952,'user list'!A:B,2,0)</f>
        <v>DOE</v>
      </c>
      <c r="B17952" s="172">
        <v>45824.571712962963</v>
      </c>
      <c r="C17952" s="69" t="s">
        <v>212</v>
      </c>
      <c r="D17952" s="69" t="s">
        <v>1937</v>
      </c>
      <c r="E17952" s="69" t="s">
        <v>3061</v>
      </c>
      <c r="F17952" s="69">
        <v>2360</v>
      </c>
      <c r="G17952" s="69" t="s">
        <v>1939</v>
      </c>
    </row>
    <row r="17953" spans="1:7" ht="14.4">
      <c r="A17953" s="27" t="str">
        <f>VLOOKUP(C17953,'user list'!A:B,2,0)</f>
        <v>Admin</v>
      </c>
      <c r="B17953" s="172">
        <v>45824.57172453704</v>
      </c>
      <c r="C17953" s="69" t="s">
        <v>186</v>
      </c>
      <c r="D17953" s="69" t="s">
        <v>1937</v>
      </c>
      <c r="E17953" s="69" t="s">
        <v>3061</v>
      </c>
      <c r="F17953" s="69">
        <v>2360</v>
      </c>
      <c r="G17953" s="69" t="s">
        <v>1948</v>
      </c>
    </row>
    <row r="17954" spans="1:7" ht="14.4">
      <c r="A17954" s="27" t="str">
        <f>VLOOKUP(C17954,'user list'!A:B,2,0)</f>
        <v>DOE</v>
      </c>
      <c r="B17954" s="172">
        <v>45824.571770833332</v>
      </c>
      <c r="C17954" s="69" t="s">
        <v>212</v>
      </c>
      <c r="D17954" s="69" t="s">
        <v>1937</v>
      </c>
      <c r="E17954" s="69" t="s">
        <v>3061</v>
      </c>
      <c r="F17954" s="69">
        <v>2360</v>
      </c>
      <c r="G17954" s="69" t="s">
        <v>1949</v>
      </c>
    </row>
    <row r="17955" spans="1:7" ht="14.4">
      <c r="A17955" s="27" t="str">
        <f>VLOOKUP(C17955,'user list'!A:B,2,0)</f>
        <v>OCA</v>
      </c>
      <c r="B17955" s="172">
        <v>45824.572083333333</v>
      </c>
      <c r="C17955" s="69" t="s">
        <v>228</v>
      </c>
      <c r="D17955" s="69" t="s">
        <v>1937</v>
      </c>
      <c r="E17955" s="69" t="s">
        <v>3061</v>
      </c>
      <c r="F17955" s="69">
        <v>2360</v>
      </c>
      <c r="G17955" s="69" t="s">
        <v>1939</v>
      </c>
    </row>
    <row r="17956" spans="1:7" ht="14.4">
      <c r="A17956" s="27" t="str">
        <f>VLOOKUP(C17956,'user list'!A:B,2,0)</f>
        <v>MDAD</v>
      </c>
      <c r="B17956" s="172">
        <v>45824.572534722225</v>
      </c>
      <c r="C17956" s="69" t="s">
        <v>223</v>
      </c>
      <c r="D17956" s="69" t="s">
        <v>1937</v>
      </c>
      <c r="E17956" s="69" t="s">
        <v>2047</v>
      </c>
      <c r="F17956" s="69">
        <v>2361</v>
      </c>
      <c r="G17956" s="69" t="s">
        <v>2440</v>
      </c>
    </row>
    <row r="17957" spans="1:7" ht="14.4">
      <c r="A17957" s="27" t="str">
        <f>VLOOKUP(C17957,'user list'!A:B,2,0)</f>
        <v>Admin</v>
      </c>
      <c r="B17957" s="172">
        <v>45824.572534722225</v>
      </c>
      <c r="C17957" s="69" t="s">
        <v>186</v>
      </c>
      <c r="D17957" s="69" t="s">
        <v>1937</v>
      </c>
      <c r="E17957" s="69" t="s">
        <v>2047</v>
      </c>
      <c r="F17957" s="69">
        <v>2361</v>
      </c>
      <c r="G17957" s="69" t="s">
        <v>1948</v>
      </c>
    </row>
    <row r="17958" spans="1:7" ht="14.4">
      <c r="A17958" s="27" t="str">
        <f>VLOOKUP(C17958,'user list'!A:B,2,0)</f>
        <v>Admin</v>
      </c>
      <c r="B17958" s="172">
        <v>45824.572546296295</v>
      </c>
      <c r="C17958" s="69" t="s">
        <v>186</v>
      </c>
      <c r="D17958" s="69" t="s">
        <v>1937</v>
      </c>
      <c r="E17958" s="69" t="s">
        <v>2047</v>
      </c>
      <c r="F17958" s="69">
        <v>2361</v>
      </c>
      <c r="G17958" s="69" t="s">
        <v>1948</v>
      </c>
    </row>
    <row r="17959" spans="1:7" ht="14.4">
      <c r="A17959" s="27" t="str">
        <f>VLOOKUP(C17959,'user list'!A:B,2,0)</f>
        <v>Admin</v>
      </c>
      <c r="B17959" s="172">
        <v>45824.572546296295</v>
      </c>
      <c r="C17959" s="69" t="s">
        <v>186</v>
      </c>
      <c r="D17959" s="69" t="s">
        <v>1937</v>
      </c>
      <c r="E17959" s="69" t="s">
        <v>2047</v>
      </c>
      <c r="F17959" s="69">
        <v>2361</v>
      </c>
      <c r="G17959" s="69" t="s">
        <v>1948</v>
      </c>
    </row>
    <row r="17960" spans="1:7" ht="14.4">
      <c r="A17960" s="27" t="str">
        <f>VLOOKUP(C17960,'user list'!A:B,2,0)</f>
        <v>Admin</v>
      </c>
      <c r="B17960" s="172">
        <v>45824.572546296295</v>
      </c>
      <c r="C17960" s="69" t="s">
        <v>186</v>
      </c>
      <c r="D17960" s="69" t="s">
        <v>1937</v>
      </c>
      <c r="E17960" s="69" t="s">
        <v>2047</v>
      </c>
      <c r="F17960" s="69">
        <v>2361</v>
      </c>
      <c r="G17960" s="69" t="s">
        <v>1947</v>
      </c>
    </row>
    <row r="17961" spans="1:7" ht="14.4">
      <c r="A17961" s="27" t="str">
        <f>VLOOKUP(C17961,'user list'!A:B,2,0)</f>
        <v>BPLD</v>
      </c>
      <c r="B17961" s="172">
        <v>45824.57271990741</v>
      </c>
      <c r="C17961" s="69" t="s">
        <v>194</v>
      </c>
      <c r="D17961" s="69" t="s">
        <v>1937</v>
      </c>
      <c r="E17961" s="69" t="s">
        <v>3061</v>
      </c>
      <c r="F17961" s="69">
        <v>2360</v>
      </c>
      <c r="G17961" s="69" t="s">
        <v>1939</v>
      </c>
    </row>
    <row r="17962" spans="1:7" ht="14.4">
      <c r="A17962" s="27" t="str">
        <f>VLOOKUP(C17962,'user list'!A:B,2,0)</f>
        <v>MDAD</v>
      </c>
      <c r="B17962" s="172">
        <v>45824.572766203702</v>
      </c>
      <c r="C17962" s="69" t="s">
        <v>223</v>
      </c>
      <c r="D17962" s="69" t="s">
        <v>1937</v>
      </c>
      <c r="E17962" s="69" t="s">
        <v>2039</v>
      </c>
      <c r="F17962" s="69">
        <v>2358</v>
      </c>
      <c r="G17962" s="69" t="s">
        <v>1939</v>
      </c>
    </row>
    <row r="17963" spans="1:7" ht="14.4">
      <c r="A17963" s="27" t="str">
        <f>VLOOKUP(C17963,'user list'!A:B,2,0)</f>
        <v>BPLD</v>
      </c>
      <c r="B17963" s="172">
        <v>45824.572939814818</v>
      </c>
      <c r="C17963" s="69" t="s">
        <v>194</v>
      </c>
      <c r="D17963" s="69" t="s">
        <v>1937</v>
      </c>
      <c r="E17963" s="69" t="s">
        <v>3061</v>
      </c>
      <c r="F17963" s="69">
        <v>2360</v>
      </c>
      <c r="G17963" s="69" t="s">
        <v>1947</v>
      </c>
    </row>
    <row r="17964" spans="1:7" ht="14.4">
      <c r="A17964" s="27" t="str">
        <f>VLOOKUP(C17964,'user list'!A:B,2,0)</f>
        <v>BPLD</v>
      </c>
      <c r="B17964" s="172">
        <v>45824.572939814818</v>
      </c>
      <c r="C17964" s="69" t="s">
        <v>194</v>
      </c>
      <c r="D17964" s="69" t="s">
        <v>1937</v>
      </c>
      <c r="E17964" s="69" t="s">
        <v>3061</v>
      </c>
      <c r="F17964" s="69">
        <v>2360</v>
      </c>
      <c r="G17964" s="69" t="s">
        <v>1948</v>
      </c>
    </row>
    <row r="17965" spans="1:7" ht="14.4">
      <c r="A17965" s="27" t="str">
        <f>VLOOKUP(C17965,'user list'!A:B,2,0)</f>
        <v>Admin</v>
      </c>
      <c r="B17965" s="172">
        <v>45824.572951388887</v>
      </c>
      <c r="C17965" s="69" t="s">
        <v>186</v>
      </c>
      <c r="D17965" s="69" t="s">
        <v>1937</v>
      </c>
      <c r="E17965" s="69" t="s">
        <v>3061</v>
      </c>
      <c r="F17965" s="69">
        <v>2360</v>
      </c>
      <c r="G17965" s="69" t="s">
        <v>1948</v>
      </c>
    </row>
    <row r="17966" spans="1:7" ht="14.4">
      <c r="A17966" s="27" t="str">
        <f>VLOOKUP(C17966,'user list'!A:B,2,0)</f>
        <v>BPLD</v>
      </c>
      <c r="B17966" s="172">
        <v>45824.572951388887</v>
      </c>
      <c r="C17966" s="69" t="s">
        <v>194</v>
      </c>
      <c r="D17966" s="69" t="s">
        <v>1937</v>
      </c>
      <c r="E17966" s="69" t="s">
        <v>3061</v>
      </c>
      <c r="F17966" s="69">
        <v>2360</v>
      </c>
      <c r="G17966" s="69" t="s">
        <v>1939</v>
      </c>
    </row>
    <row r="17967" spans="1:7" ht="14.4">
      <c r="A17967" s="27" t="str">
        <f>VLOOKUP(C17967,'user list'!A:B,2,0)</f>
        <v>MDAD</v>
      </c>
      <c r="B17967" s="172">
        <v>45824.57298611111</v>
      </c>
      <c r="C17967" s="69" t="s">
        <v>223</v>
      </c>
      <c r="D17967" s="69" t="s">
        <v>1937</v>
      </c>
      <c r="E17967" s="69" t="s">
        <v>2047</v>
      </c>
      <c r="F17967" s="69">
        <v>2361</v>
      </c>
      <c r="G17967" s="69" t="s">
        <v>1939</v>
      </c>
    </row>
    <row r="17968" spans="1:7" ht="14.4">
      <c r="A17968" s="27" t="str">
        <f>VLOOKUP(C17968,'user list'!A:B,2,0)</f>
        <v>BPLD</v>
      </c>
      <c r="B17968" s="172">
        <v>45824.573020833333</v>
      </c>
      <c r="C17968" s="69" t="s">
        <v>194</v>
      </c>
      <c r="D17968" s="69" t="s">
        <v>1937</v>
      </c>
      <c r="E17968" s="69" t="s">
        <v>3061</v>
      </c>
      <c r="F17968" s="69">
        <v>2360</v>
      </c>
      <c r="G17968" s="69" t="s">
        <v>1949</v>
      </c>
    </row>
    <row r="17969" spans="1:7" ht="14.4">
      <c r="A17969" s="27" t="str">
        <f>VLOOKUP(C17969,'user list'!A:B,2,0)</f>
        <v>CHD</v>
      </c>
      <c r="B17969" s="172">
        <v>45824.574236111112</v>
      </c>
      <c r="C17969" s="69" t="s">
        <v>203</v>
      </c>
      <c r="D17969" s="69" t="s">
        <v>1937</v>
      </c>
      <c r="E17969" s="69" t="s">
        <v>2615</v>
      </c>
      <c r="F17969" s="69" t="s">
        <v>2616</v>
      </c>
      <c r="G17969" s="69" t="s">
        <v>2617</v>
      </c>
    </row>
    <row r="17970" spans="1:7" ht="14.4">
      <c r="A17970" s="27" t="str">
        <f>VLOOKUP(C17970,'user list'!A:B,2,0)</f>
        <v>CHD</v>
      </c>
      <c r="B17970" s="172">
        <v>45824.574328703704</v>
      </c>
      <c r="C17970" s="69" t="s">
        <v>203</v>
      </c>
      <c r="D17970" s="69" t="s">
        <v>1937</v>
      </c>
      <c r="E17970" s="69" t="s">
        <v>1636</v>
      </c>
      <c r="F17970" s="69">
        <v>1883</v>
      </c>
      <c r="G17970" s="69" t="s">
        <v>1939</v>
      </c>
    </row>
    <row r="17971" spans="1:7" ht="14.4">
      <c r="A17971" s="27" t="str">
        <f>VLOOKUP(C17971,'user list'!A:B,2,0)</f>
        <v>CHD</v>
      </c>
      <c r="B17971" s="172">
        <v>45824.57440972222</v>
      </c>
      <c r="C17971" s="69" t="s">
        <v>203</v>
      </c>
      <c r="D17971" s="69" t="s">
        <v>1937</v>
      </c>
      <c r="E17971" s="69" t="s">
        <v>3060</v>
      </c>
      <c r="F17971" s="69">
        <v>2354</v>
      </c>
      <c r="G17971" s="69" t="s">
        <v>1939</v>
      </c>
    </row>
    <row r="17972" spans="1:7" ht="14.4">
      <c r="A17972" s="27" t="str">
        <f>VLOOKUP(C17972,'user list'!A:B,2,0)</f>
        <v>Admin</v>
      </c>
      <c r="B17972" s="172">
        <v>45824.574687499997</v>
      </c>
      <c r="C17972" s="69" t="s">
        <v>186</v>
      </c>
      <c r="D17972" s="69" t="s">
        <v>1937</v>
      </c>
      <c r="E17972" s="69" t="s">
        <v>2047</v>
      </c>
      <c r="F17972" s="69">
        <v>2357</v>
      </c>
      <c r="G17972" s="69" t="s">
        <v>1948</v>
      </c>
    </row>
    <row r="17973" spans="1:7" ht="14.4">
      <c r="A17973" s="27" t="str">
        <f>VLOOKUP(C17973,'user list'!A:B,2,0)</f>
        <v>CHD</v>
      </c>
      <c r="B17973" s="172">
        <v>45824.574745370373</v>
      </c>
      <c r="C17973" s="69" t="s">
        <v>203</v>
      </c>
      <c r="D17973" s="69" t="s">
        <v>1937</v>
      </c>
      <c r="E17973" s="69" t="s">
        <v>3060</v>
      </c>
      <c r="F17973" s="69">
        <v>2354</v>
      </c>
      <c r="G17973" s="69" t="s">
        <v>1947</v>
      </c>
    </row>
    <row r="17974" spans="1:7" ht="14.4">
      <c r="A17974" s="27" t="str">
        <f>VLOOKUP(C17974,'user list'!A:B,2,0)</f>
        <v>CHD</v>
      </c>
      <c r="B17974" s="172">
        <v>45824.574745370373</v>
      </c>
      <c r="C17974" s="69" t="s">
        <v>203</v>
      </c>
      <c r="D17974" s="69" t="s">
        <v>1937</v>
      </c>
      <c r="E17974" s="69" t="s">
        <v>3060</v>
      </c>
      <c r="F17974" s="69">
        <v>2354</v>
      </c>
      <c r="G17974" s="69" t="s">
        <v>1948</v>
      </c>
    </row>
    <row r="17975" spans="1:7" ht="14.4">
      <c r="A17975" s="27" t="str">
        <f>VLOOKUP(C17975,'user list'!A:B,2,0)</f>
        <v>CHD</v>
      </c>
      <c r="B17975" s="172">
        <v>45824.574745370373</v>
      </c>
      <c r="C17975" s="69" t="s">
        <v>203</v>
      </c>
      <c r="D17975" s="69" t="s">
        <v>1937</v>
      </c>
      <c r="E17975" s="69" t="s">
        <v>3060</v>
      </c>
      <c r="F17975" s="69">
        <v>2354</v>
      </c>
      <c r="G17975" s="69" t="s">
        <v>1939</v>
      </c>
    </row>
    <row r="17976" spans="1:7" ht="14.4">
      <c r="A17976" s="27" t="str">
        <f>VLOOKUP(C17976,'user list'!A:B,2,0)</f>
        <v>Admin</v>
      </c>
      <c r="B17976" s="172">
        <v>45824.574745370373</v>
      </c>
      <c r="C17976" s="69" t="s">
        <v>186</v>
      </c>
      <c r="D17976" s="69" t="s">
        <v>1937</v>
      </c>
      <c r="E17976" s="69" t="s">
        <v>3060</v>
      </c>
      <c r="F17976" s="69">
        <v>2354</v>
      </c>
      <c r="G17976" s="69" t="s">
        <v>1948</v>
      </c>
    </row>
    <row r="17977" spans="1:7" ht="14.4">
      <c r="A17977" s="27" t="str">
        <f>VLOOKUP(C17977,'user list'!A:B,2,0)</f>
        <v>CBD</v>
      </c>
      <c r="B17977" s="172">
        <v>45824.574976851851</v>
      </c>
      <c r="C17977" s="69" t="s">
        <v>197</v>
      </c>
      <c r="D17977" s="69" t="s">
        <v>1937</v>
      </c>
      <c r="E17977" s="69" t="s">
        <v>3061</v>
      </c>
      <c r="F17977" s="69">
        <v>2360</v>
      </c>
      <c r="G17977" s="69" t="s">
        <v>1939</v>
      </c>
    </row>
    <row r="17978" spans="1:7" ht="14.4">
      <c r="A17978" s="27" t="str">
        <f>VLOOKUP(C17978,'user list'!A:B,2,0)</f>
        <v>CHD</v>
      </c>
      <c r="B17978" s="172">
        <v>45824.575138888889</v>
      </c>
      <c r="C17978" s="69" t="s">
        <v>203</v>
      </c>
      <c r="D17978" s="69" t="s">
        <v>1937</v>
      </c>
      <c r="E17978" s="69" t="s">
        <v>3060</v>
      </c>
      <c r="F17978" s="69">
        <v>2354</v>
      </c>
      <c r="G17978" s="69" t="s">
        <v>1949</v>
      </c>
    </row>
    <row r="17979" spans="1:7" ht="14.4">
      <c r="A17979" s="27" t="str">
        <f>VLOOKUP(C17979,'user list'!A:B,2,0)</f>
        <v>OCA</v>
      </c>
      <c r="B17979" s="172">
        <v>45824.575231481482</v>
      </c>
      <c r="C17979" s="69" t="s">
        <v>228</v>
      </c>
      <c r="D17979" s="69" t="s">
        <v>1937</v>
      </c>
      <c r="E17979" s="69" t="s">
        <v>3061</v>
      </c>
      <c r="F17979" s="69">
        <v>2360</v>
      </c>
      <c r="G17979" s="69" t="s">
        <v>1947</v>
      </c>
    </row>
    <row r="17980" spans="1:7" ht="14.4">
      <c r="A17980" s="27" t="str">
        <f>VLOOKUP(C17980,'user list'!A:B,2,0)</f>
        <v>OCA</v>
      </c>
      <c r="B17980" s="172">
        <v>45824.575231481482</v>
      </c>
      <c r="C17980" s="69" t="s">
        <v>228</v>
      </c>
      <c r="D17980" s="69" t="s">
        <v>1937</v>
      </c>
      <c r="E17980" s="69" t="s">
        <v>3061</v>
      </c>
      <c r="F17980" s="69">
        <v>2360</v>
      </c>
      <c r="G17980" s="69" t="s">
        <v>1948</v>
      </c>
    </row>
    <row r="17981" spans="1:7" ht="14.4">
      <c r="A17981" s="27" t="str">
        <f>VLOOKUP(C17981,'user list'!A:B,2,0)</f>
        <v>OCA</v>
      </c>
      <c r="B17981" s="172">
        <v>45824.575231481482</v>
      </c>
      <c r="C17981" s="69" t="s">
        <v>228</v>
      </c>
      <c r="D17981" s="69" t="s">
        <v>1937</v>
      </c>
      <c r="E17981" s="69" t="s">
        <v>3061</v>
      </c>
      <c r="F17981" s="69">
        <v>2360</v>
      </c>
      <c r="G17981" s="69" t="s">
        <v>1939</v>
      </c>
    </row>
    <row r="17982" spans="1:7" ht="14.4">
      <c r="A17982" s="27" t="str">
        <f>VLOOKUP(C17982,'user list'!A:B,2,0)</f>
        <v>CBD</v>
      </c>
      <c r="B17982" s="172">
        <v>45824.575439814813</v>
      </c>
      <c r="C17982" s="69" t="s">
        <v>197</v>
      </c>
      <c r="D17982" s="69" t="s">
        <v>1937</v>
      </c>
      <c r="E17982" s="69" t="s">
        <v>3061</v>
      </c>
      <c r="F17982" s="69">
        <v>2360</v>
      </c>
      <c r="G17982" s="69" t="s">
        <v>1947</v>
      </c>
    </row>
    <row r="17983" spans="1:7" ht="14.4">
      <c r="A17983" s="27" t="str">
        <f>VLOOKUP(C17983,'user list'!A:B,2,0)</f>
        <v>CBD</v>
      </c>
      <c r="B17983" s="172">
        <v>45824.575439814813</v>
      </c>
      <c r="C17983" s="69" t="s">
        <v>197</v>
      </c>
      <c r="D17983" s="69" t="s">
        <v>1937</v>
      </c>
      <c r="E17983" s="69" t="s">
        <v>3061</v>
      </c>
      <c r="F17983" s="69">
        <v>2360</v>
      </c>
      <c r="G17983" s="69" t="s">
        <v>1948</v>
      </c>
    </row>
    <row r="17984" spans="1:7" ht="14.4">
      <c r="A17984" s="27" t="str">
        <f>VLOOKUP(C17984,'user list'!A:B,2,0)</f>
        <v>CBD</v>
      </c>
      <c r="B17984" s="172">
        <v>45824.575439814813</v>
      </c>
      <c r="C17984" s="69" t="s">
        <v>197</v>
      </c>
      <c r="D17984" s="69" t="s">
        <v>1937</v>
      </c>
      <c r="E17984" s="69" t="s">
        <v>3061</v>
      </c>
      <c r="F17984" s="69">
        <v>2360</v>
      </c>
      <c r="G17984" s="69" t="s">
        <v>1939</v>
      </c>
    </row>
    <row r="17985" spans="1:7" ht="14.4">
      <c r="A17985" s="27" t="str">
        <f>VLOOKUP(C17985,'user list'!A:B,2,0)</f>
        <v>Admin</v>
      </c>
      <c r="B17985" s="172">
        <v>45824.575439814813</v>
      </c>
      <c r="C17985" s="69" t="s">
        <v>186</v>
      </c>
      <c r="D17985" s="69" t="s">
        <v>1937</v>
      </c>
      <c r="E17985" s="69" t="s">
        <v>3061</v>
      </c>
      <c r="F17985" s="69">
        <v>2360</v>
      </c>
      <c r="G17985" s="69" t="s">
        <v>1948</v>
      </c>
    </row>
    <row r="17986" spans="1:7" ht="14.4">
      <c r="A17986" s="27" t="str">
        <f>VLOOKUP(C17986,'user list'!A:B,2,0)</f>
        <v>CBD</v>
      </c>
      <c r="B17986" s="172">
        <v>45824.575497685182</v>
      </c>
      <c r="C17986" s="69" t="s">
        <v>197</v>
      </c>
      <c r="D17986" s="69" t="s">
        <v>1937</v>
      </c>
      <c r="E17986" s="69" t="s">
        <v>3061</v>
      </c>
      <c r="F17986" s="69">
        <v>2360</v>
      </c>
      <c r="G17986" s="69" t="s">
        <v>2441</v>
      </c>
    </row>
    <row r="17987" spans="1:7" ht="14.4">
      <c r="A17987" s="27" t="str">
        <f>VLOOKUP(C17987,'user list'!A:B,2,0)</f>
        <v>CHD</v>
      </c>
      <c r="B17987" s="172">
        <v>45824.575671296298</v>
      </c>
      <c r="C17987" s="69" t="s">
        <v>203</v>
      </c>
      <c r="D17987" s="69" t="s">
        <v>1937</v>
      </c>
      <c r="E17987" s="69" t="s">
        <v>3061</v>
      </c>
      <c r="F17987" s="69">
        <v>2360</v>
      </c>
      <c r="G17987" s="69" t="s">
        <v>1939</v>
      </c>
    </row>
    <row r="17988" spans="1:7" ht="14.4">
      <c r="A17988" s="27" t="str">
        <f>VLOOKUP(C17988,'user list'!A:B,2,0)</f>
        <v>OCA</v>
      </c>
      <c r="B17988" s="172">
        <v>45824.575775462959</v>
      </c>
      <c r="C17988" s="69" t="s">
        <v>228</v>
      </c>
      <c r="D17988" s="69" t="s">
        <v>1937</v>
      </c>
      <c r="E17988" s="69" t="s">
        <v>3061</v>
      </c>
      <c r="F17988" s="69">
        <v>2360</v>
      </c>
      <c r="G17988" s="69" t="s">
        <v>1939</v>
      </c>
    </row>
    <row r="17989" spans="1:7" ht="14.4">
      <c r="A17989" s="27" t="str">
        <f>VLOOKUP(C17989,'user list'!A:B,2,0)</f>
        <v>OCM</v>
      </c>
      <c r="B17989" s="172">
        <v>45824.576423611114</v>
      </c>
      <c r="C17989" s="69" t="s">
        <v>230</v>
      </c>
      <c r="D17989" s="69" t="s">
        <v>1937</v>
      </c>
      <c r="E17989" s="69" t="s">
        <v>2001</v>
      </c>
      <c r="F17989" s="69">
        <v>2362</v>
      </c>
      <c r="G17989" s="69" t="s">
        <v>2440</v>
      </c>
    </row>
    <row r="17990" spans="1:7" ht="14.4">
      <c r="A17990" s="27" t="str">
        <f>VLOOKUP(C17990,'user list'!A:B,2,0)</f>
        <v>Admin</v>
      </c>
      <c r="B17990" s="172">
        <v>45824.576423611114</v>
      </c>
      <c r="C17990" s="69" t="s">
        <v>186</v>
      </c>
      <c r="D17990" s="69" t="s">
        <v>1937</v>
      </c>
      <c r="E17990" s="69" t="s">
        <v>2001</v>
      </c>
      <c r="F17990" s="69">
        <v>2362</v>
      </c>
      <c r="G17990" s="69" t="s">
        <v>1948</v>
      </c>
    </row>
    <row r="17991" spans="1:7" ht="14.4">
      <c r="A17991" s="27" t="str">
        <f>VLOOKUP(C17991,'user list'!A:B,2,0)</f>
        <v>Admin</v>
      </c>
      <c r="B17991" s="172">
        <v>45824.576435185183</v>
      </c>
      <c r="C17991" s="69" t="s">
        <v>186</v>
      </c>
      <c r="D17991" s="69" t="s">
        <v>1937</v>
      </c>
      <c r="E17991" s="69" t="s">
        <v>2001</v>
      </c>
      <c r="F17991" s="69">
        <v>2362</v>
      </c>
      <c r="G17991" s="69" t="s">
        <v>1947</v>
      </c>
    </row>
    <row r="17992" spans="1:7" ht="14.4">
      <c r="A17992" s="27" t="str">
        <f>VLOOKUP(C17992,'user list'!A:B,2,0)</f>
        <v>Admin</v>
      </c>
      <c r="B17992" s="172">
        <v>45824.576435185183</v>
      </c>
      <c r="C17992" s="69" t="s">
        <v>186</v>
      </c>
      <c r="D17992" s="69" t="s">
        <v>1937</v>
      </c>
      <c r="E17992" s="69" t="s">
        <v>2001</v>
      </c>
      <c r="F17992" s="69">
        <v>2362</v>
      </c>
      <c r="G17992" s="69" t="s">
        <v>1948</v>
      </c>
    </row>
    <row r="17993" spans="1:7" ht="14.4">
      <c r="A17993" s="27" t="str">
        <f>VLOOKUP(C17993,'user list'!A:B,2,0)</f>
        <v>Admin</v>
      </c>
      <c r="B17993" s="172">
        <v>45824.576435185183</v>
      </c>
      <c r="C17993" s="69" t="s">
        <v>186</v>
      </c>
      <c r="D17993" s="69" t="s">
        <v>1937</v>
      </c>
      <c r="E17993" s="69" t="s">
        <v>2001</v>
      </c>
      <c r="F17993" s="69">
        <v>2362</v>
      </c>
      <c r="G17993" s="69" t="s">
        <v>1948</v>
      </c>
    </row>
    <row r="17994" spans="1:7" ht="14.4">
      <c r="A17994" s="27" t="str">
        <f>VLOOKUP(C17994,'user list'!A:B,2,0)</f>
        <v>CHD</v>
      </c>
      <c r="B17994" s="172">
        <v>45824.576689814814</v>
      </c>
      <c r="C17994" s="69" t="s">
        <v>203</v>
      </c>
      <c r="D17994" s="69" t="s">
        <v>1937</v>
      </c>
      <c r="E17994" s="69" t="s">
        <v>3061</v>
      </c>
      <c r="F17994" s="69">
        <v>2360</v>
      </c>
      <c r="G17994" s="69" t="s">
        <v>1947</v>
      </c>
    </row>
    <row r="17995" spans="1:7" ht="14.4">
      <c r="A17995" s="27" t="str">
        <f>VLOOKUP(C17995,'user list'!A:B,2,0)</f>
        <v>CHD</v>
      </c>
      <c r="B17995" s="172">
        <v>45824.576689814814</v>
      </c>
      <c r="C17995" s="69" t="s">
        <v>203</v>
      </c>
      <c r="D17995" s="69" t="s">
        <v>1937</v>
      </c>
      <c r="E17995" s="69" t="s">
        <v>3061</v>
      </c>
      <c r="F17995" s="69">
        <v>2360</v>
      </c>
      <c r="G17995" s="69" t="s">
        <v>1948</v>
      </c>
    </row>
    <row r="17996" spans="1:7" ht="14.4">
      <c r="A17996" s="27" t="str">
        <f>VLOOKUP(C17996,'user list'!A:B,2,0)</f>
        <v>CHD</v>
      </c>
      <c r="B17996" s="172">
        <v>45824.576689814814</v>
      </c>
      <c r="C17996" s="69" t="s">
        <v>203</v>
      </c>
      <c r="D17996" s="69" t="s">
        <v>1937</v>
      </c>
      <c r="E17996" s="69" t="s">
        <v>3061</v>
      </c>
      <c r="F17996" s="69">
        <v>2360</v>
      </c>
      <c r="G17996" s="69" t="s">
        <v>1939</v>
      </c>
    </row>
    <row r="17997" spans="1:7" ht="14.4">
      <c r="A17997" s="27" t="str">
        <f>VLOOKUP(C17997,'user list'!A:B,2,0)</f>
        <v>CHD</v>
      </c>
      <c r="B17997" s="172">
        <v>45824.576863425929</v>
      </c>
      <c r="C17997" s="69" t="s">
        <v>203</v>
      </c>
      <c r="D17997" s="69" t="s">
        <v>1937</v>
      </c>
      <c r="E17997" s="69" t="s">
        <v>3061</v>
      </c>
      <c r="F17997" s="69">
        <v>2360</v>
      </c>
      <c r="G17997" s="69" t="s">
        <v>1939</v>
      </c>
    </row>
    <row r="17998" spans="1:7" ht="14.4">
      <c r="A17998" s="27" t="str">
        <f>VLOOKUP(C17998,'user list'!A:B,2,0)</f>
        <v>CHD</v>
      </c>
      <c r="B17998" s="172">
        <v>45824.57712962963</v>
      </c>
      <c r="C17998" s="69" t="s">
        <v>203</v>
      </c>
      <c r="D17998" s="69" t="s">
        <v>1937</v>
      </c>
      <c r="E17998" s="69" t="s">
        <v>3060</v>
      </c>
      <c r="F17998" s="69">
        <v>2354</v>
      </c>
      <c r="G17998" s="69" t="s">
        <v>1939</v>
      </c>
    </row>
    <row r="17999" spans="1:7" ht="14.4">
      <c r="A17999" s="27" t="str">
        <f>VLOOKUP(C17999,'user list'!A:B,2,0)</f>
        <v>Admin</v>
      </c>
      <c r="B17999" s="172">
        <v>45824.577152777776</v>
      </c>
      <c r="C17999" s="69" t="s">
        <v>186</v>
      </c>
      <c r="D17999" s="69" t="s">
        <v>1937</v>
      </c>
      <c r="E17999" s="69" t="s">
        <v>2002</v>
      </c>
      <c r="F17999" s="69">
        <v>2359</v>
      </c>
      <c r="G17999" s="69" t="s">
        <v>1948</v>
      </c>
    </row>
    <row r="18000" spans="1:7" ht="14.4">
      <c r="A18000" s="27" t="str">
        <f>VLOOKUP(C18000,'user list'!A:B,2,0)</f>
        <v>DOE</v>
      </c>
      <c r="B18000" s="172">
        <v>45824.577557870369</v>
      </c>
      <c r="C18000" s="69" t="s">
        <v>212</v>
      </c>
      <c r="D18000" s="69" t="s">
        <v>1937</v>
      </c>
      <c r="E18000" s="69" t="s">
        <v>3048</v>
      </c>
      <c r="F18000" s="69">
        <v>2336</v>
      </c>
      <c r="G18000" s="69" t="s">
        <v>1939</v>
      </c>
    </row>
    <row r="18001" spans="1:7" ht="14.4">
      <c r="A18001" s="27" t="str">
        <f>VLOOKUP(C18001,'user list'!A:B,2,0)</f>
        <v>DOE</v>
      </c>
      <c r="B18001" s="172">
        <v>45824.577592592592</v>
      </c>
      <c r="C18001" s="69" t="s">
        <v>212</v>
      </c>
      <c r="D18001" s="69" t="s">
        <v>1937</v>
      </c>
      <c r="E18001" s="69" t="s">
        <v>3047</v>
      </c>
      <c r="F18001" s="69">
        <v>2335</v>
      </c>
      <c r="G18001" s="69" t="s">
        <v>1939</v>
      </c>
    </row>
    <row r="18002" spans="1:7" ht="14.4">
      <c r="A18002" s="27" t="str">
        <f>VLOOKUP(C18002,'user list'!A:B,2,0)</f>
        <v>DOE</v>
      </c>
      <c r="B18002" s="172">
        <v>45824.577627314815</v>
      </c>
      <c r="C18002" s="69" t="s">
        <v>212</v>
      </c>
      <c r="D18002" s="69" t="s">
        <v>1937</v>
      </c>
      <c r="E18002" s="69" t="s">
        <v>3045</v>
      </c>
      <c r="F18002" s="69">
        <v>2334</v>
      </c>
      <c r="G18002" s="69" t="s">
        <v>1939</v>
      </c>
    </row>
    <row r="18003" spans="1:7" ht="14.4">
      <c r="A18003" s="27" t="str">
        <f>VLOOKUP(C18003,'user list'!A:B,2,0)</f>
        <v>DOE</v>
      </c>
      <c r="B18003" s="172">
        <v>45824.577662037038</v>
      </c>
      <c r="C18003" s="69" t="s">
        <v>212</v>
      </c>
      <c r="D18003" s="69" t="s">
        <v>1937</v>
      </c>
      <c r="E18003" s="69" t="s">
        <v>3043</v>
      </c>
      <c r="F18003" s="69">
        <v>2330</v>
      </c>
      <c r="G18003" s="69" t="s">
        <v>1939</v>
      </c>
    </row>
    <row r="18004" spans="1:7" ht="14.4">
      <c r="A18004" s="27" t="str">
        <f>VLOOKUP(C18004,'user list'!A:B,2,0)</f>
        <v>DOE</v>
      </c>
      <c r="B18004" s="172">
        <v>45824.577685185184</v>
      </c>
      <c r="C18004" s="69" t="s">
        <v>212</v>
      </c>
      <c r="D18004" s="69" t="s">
        <v>1937</v>
      </c>
      <c r="E18004" s="69" t="s">
        <v>2836</v>
      </c>
      <c r="F18004" s="69">
        <v>2329</v>
      </c>
      <c r="G18004" s="69" t="s">
        <v>1939</v>
      </c>
    </row>
    <row r="18005" spans="1:7" ht="14.4">
      <c r="A18005" s="27" t="str">
        <f>VLOOKUP(C18005,'user list'!A:B,2,0)</f>
        <v>DOE</v>
      </c>
      <c r="B18005" s="172">
        <v>45824.577708333331</v>
      </c>
      <c r="C18005" s="69" t="s">
        <v>212</v>
      </c>
      <c r="D18005" s="69" t="s">
        <v>1937</v>
      </c>
      <c r="E18005" s="69" t="s">
        <v>2835</v>
      </c>
      <c r="F18005" s="69">
        <v>2328</v>
      </c>
      <c r="G18005" s="69" t="s">
        <v>1939</v>
      </c>
    </row>
    <row r="18006" spans="1:7" ht="14.4">
      <c r="A18006" s="27" t="str">
        <f>VLOOKUP(C18006,'user list'!A:B,2,0)</f>
        <v>DOE</v>
      </c>
      <c r="B18006" s="172">
        <v>45824.577743055554</v>
      </c>
      <c r="C18006" s="69" t="s">
        <v>212</v>
      </c>
      <c r="D18006" s="69" t="s">
        <v>1937</v>
      </c>
      <c r="E18006" s="69" t="s">
        <v>2839</v>
      </c>
      <c r="F18006" s="69">
        <v>2319</v>
      </c>
      <c r="G18006" s="69" t="s">
        <v>1939</v>
      </c>
    </row>
    <row r="18007" spans="1:7" ht="14.4">
      <c r="A18007" s="27" t="str">
        <f>VLOOKUP(C18007,'user list'!A:B,2,0)</f>
        <v>DOE</v>
      </c>
      <c r="B18007" s="172">
        <v>45824.577777777777</v>
      </c>
      <c r="C18007" s="69" t="s">
        <v>212</v>
      </c>
      <c r="D18007" s="69" t="s">
        <v>1937</v>
      </c>
      <c r="E18007" s="69" t="s">
        <v>2838</v>
      </c>
      <c r="F18007" s="69">
        <v>2318</v>
      </c>
      <c r="G18007" s="69" t="s">
        <v>1939</v>
      </c>
    </row>
    <row r="18008" spans="1:7" ht="14.4">
      <c r="A18008" s="27" t="str">
        <f>VLOOKUP(C18008,'user list'!A:B,2,0)</f>
        <v>CTO</v>
      </c>
      <c r="B18008" s="172">
        <v>45824.5780787037</v>
      </c>
      <c r="C18008" s="69" t="s">
        <v>207</v>
      </c>
      <c r="D18008" s="69" t="s">
        <v>1937</v>
      </c>
      <c r="E18008" s="69" t="s">
        <v>3058</v>
      </c>
      <c r="F18008" s="69">
        <v>2352</v>
      </c>
      <c r="G18008" s="69" t="s">
        <v>1939</v>
      </c>
    </row>
    <row r="18009" spans="1:7" ht="14.4">
      <c r="A18009" s="27" t="str">
        <f>VLOOKUP(C18009,'user list'!A:B,2,0)</f>
        <v>Admin</v>
      </c>
      <c r="B18009" s="172">
        <v>45824.578217592592</v>
      </c>
      <c r="C18009" s="69" t="s">
        <v>186</v>
      </c>
      <c r="D18009" s="69" t="s">
        <v>1937</v>
      </c>
      <c r="E18009" s="69" t="s">
        <v>3061</v>
      </c>
      <c r="F18009" s="69">
        <v>2360</v>
      </c>
      <c r="G18009" s="69" t="s">
        <v>1948</v>
      </c>
    </row>
    <row r="18010" spans="1:7" ht="14.4">
      <c r="A18010" s="27" t="str">
        <f>VLOOKUP(C18010,'user list'!A:B,2,0)</f>
        <v>DOE</v>
      </c>
      <c r="B18010" s="172">
        <v>45824.579895833333</v>
      </c>
      <c r="C18010" s="69" t="s">
        <v>212</v>
      </c>
      <c r="D18010" s="69" t="s">
        <v>1937</v>
      </c>
      <c r="E18010" s="69" t="s">
        <v>3061</v>
      </c>
      <c r="F18010" s="69">
        <v>2360</v>
      </c>
      <c r="G18010" s="69" t="s">
        <v>1939</v>
      </c>
    </row>
    <row r="18011" spans="1:7" ht="14.4">
      <c r="A18011" s="27" t="str">
        <f>VLOOKUP(C18011,'user list'!A:B,2,0)</f>
        <v>DOE</v>
      </c>
      <c r="B18011" s="172">
        <v>45824.579930555556</v>
      </c>
      <c r="C18011" s="69" t="s">
        <v>212</v>
      </c>
      <c r="D18011" s="69" t="s">
        <v>1937</v>
      </c>
      <c r="E18011" s="69" t="s">
        <v>3060</v>
      </c>
      <c r="F18011" s="69">
        <v>2354</v>
      </c>
      <c r="G18011" s="69" t="s">
        <v>1939</v>
      </c>
    </row>
    <row r="18012" spans="1:7" ht="14.4">
      <c r="A18012" s="27" t="str">
        <f>VLOOKUP(C18012,'user list'!A:B,2,0)</f>
        <v>CHD</v>
      </c>
      <c r="B18012" s="172">
        <v>45824.579976851855</v>
      </c>
      <c r="C18012" s="69" t="s">
        <v>203</v>
      </c>
      <c r="D18012" s="69" t="s">
        <v>1937</v>
      </c>
      <c r="E18012" s="69" t="s">
        <v>2784</v>
      </c>
      <c r="F18012" s="69">
        <v>2340</v>
      </c>
      <c r="G18012" s="69" t="s">
        <v>1939</v>
      </c>
    </row>
    <row r="18013" spans="1:7" ht="14.4">
      <c r="A18013" s="27" t="str">
        <f>VLOOKUP(C18013,'user list'!A:B,2,0)</f>
        <v>DOE</v>
      </c>
      <c r="B18013" s="172">
        <v>45824.579988425925</v>
      </c>
      <c r="C18013" s="69" t="s">
        <v>212</v>
      </c>
      <c r="D18013" s="69" t="s">
        <v>1937</v>
      </c>
      <c r="E18013" s="69" t="s">
        <v>2784</v>
      </c>
      <c r="F18013" s="69">
        <v>2340</v>
      </c>
      <c r="G18013" s="69" t="s">
        <v>1939</v>
      </c>
    </row>
    <row r="18014" spans="1:7" ht="14.4">
      <c r="A18014" s="27" t="str">
        <f>VLOOKUP(C18014,'user list'!A:B,2,0)</f>
        <v>DOE</v>
      </c>
      <c r="B18014" s="172">
        <v>45824.580023148148</v>
      </c>
      <c r="C18014" s="69" t="s">
        <v>212</v>
      </c>
      <c r="D18014" s="69" t="s">
        <v>1937</v>
      </c>
      <c r="E18014" s="69" t="s">
        <v>1974</v>
      </c>
      <c r="F18014" s="69">
        <v>2331</v>
      </c>
      <c r="G18014" s="69" t="s">
        <v>1939</v>
      </c>
    </row>
    <row r="18015" spans="1:7" ht="14.4">
      <c r="A18015" s="27" t="str">
        <f>VLOOKUP(C18015,'user list'!A:B,2,0)</f>
        <v>CTO</v>
      </c>
      <c r="B18015" s="172">
        <v>45824.580416666664</v>
      </c>
      <c r="C18015" s="69" t="s">
        <v>207</v>
      </c>
      <c r="D18015" s="69" t="s">
        <v>1937</v>
      </c>
      <c r="E18015" s="69" t="s">
        <v>2578</v>
      </c>
      <c r="F18015" s="69">
        <v>1949</v>
      </c>
      <c r="G18015" s="69" t="s">
        <v>1939</v>
      </c>
    </row>
    <row r="18016" spans="1:7" ht="14.4">
      <c r="A18016" s="27" t="str">
        <f>VLOOKUP(C18016,'user list'!A:B,2,0)</f>
        <v>CTO</v>
      </c>
      <c r="B18016" s="172">
        <v>45824.580439814818</v>
      </c>
      <c r="C18016" s="69" t="s">
        <v>207</v>
      </c>
      <c r="D18016" s="69" t="s">
        <v>1937</v>
      </c>
      <c r="E18016" s="69" t="s">
        <v>2784</v>
      </c>
      <c r="F18016" s="69">
        <v>2340</v>
      </c>
      <c r="G18016" s="69" t="s">
        <v>1939</v>
      </c>
    </row>
    <row r="18017" spans="1:7" ht="14.4">
      <c r="A18017" s="27" t="str">
        <f>VLOOKUP(C18017,'user list'!A:B,2,0)</f>
        <v>CHD</v>
      </c>
      <c r="B18017" s="172">
        <v>45824.580555555556</v>
      </c>
      <c r="C18017" s="69" t="s">
        <v>203</v>
      </c>
      <c r="D18017" s="69" t="s">
        <v>1937</v>
      </c>
      <c r="E18017" s="69" t="s">
        <v>2784</v>
      </c>
      <c r="F18017" s="69">
        <v>2236</v>
      </c>
      <c r="G18017" s="69" t="s">
        <v>1939</v>
      </c>
    </row>
    <row r="18018" spans="1:7" ht="14.4">
      <c r="A18018" s="27" t="str">
        <f>VLOOKUP(C18018,'user list'!A:B,2,0)</f>
        <v>CHD</v>
      </c>
      <c r="B18018" s="172">
        <v>45824.580740740741</v>
      </c>
      <c r="C18018" s="69" t="s">
        <v>203</v>
      </c>
      <c r="D18018" s="69" t="s">
        <v>1937</v>
      </c>
      <c r="E18018" s="69" t="s">
        <v>2784</v>
      </c>
      <c r="F18018" s="69">
        <v>2340</v>
      </c>
      <c r="G18018" s="69" t="s">
        <v>1939</v>
      </c>
    </row>
    <row r="18019" spans="1:7" ht="14.4">
      <c r="A18019" s="27" t="str">
        <f>VLOOKUP(C18019,'user list'!A:B,2,0)</f>
        <v>CTO</v>
      </c>
      <c r="B18019" s="172">
        <v>45824.581157407411</v>
      </c>
      <c r="C18019" s="69" t="s">
        <v>207</v>
      </c>
      <c r="D18019" s="69" t="s">
        <v>1937</v>
      </c>
      <c r="E18019" s="69" t="s">
        <v>2784</v>
      </c>
      <c r="F18019" s="69">
        <v>2340</v>
      </c>
      <c r="G18019" s="69" t="s">
        <v>1947</v>
      </c>
    </row>
    <row r="18020" spans="1:7" ht="14.4">
      <c r="A18020" s="27" t="str">
        <f>VLOOKUP(C18020,'user list'!A:B,2,0)</f>
        <v>CTO</v>
      </c>
      <c r="B18020" s="172">
        <v>45824.581157407411</v>
      </c>
      <c r="C18020" s="69" t="s">
        <v>207</v>
      </c>
      <c r="D18020" s="69" t="s">
        <v>1937</v>
      </c>
      <c r="E18020" s="69" t="s">
        <v>2784</v>
      </c>
      <c r="F18020" s="69">
        <v>2340</v>
      </c>
      <c r="G18020" s="69" t="s">
        <v>1948</v>
      </c>
    </row>
    <row r="18021" spans="1:7" ht="14.4">
      <c r="A18021" s="27" t="str">
        <f>VLOOKUP(C18021,'user list'!A:B,2,0)</f>
        <v>CTO</v>
      </c>
      <c r="B18021" s="172">
        <v>45824.581157407411</v>
      </c>
      <c r="C18021" s="69" t="s">
        <v>207</v>
      </c>
      <c r="D18021" s="69" t="s">
        <v>1937</v>
      </c>
      <c r="E18021" s="69" t="s">
        <v>2784</v>
      </c>
      <c r="F18021" s="69">
        <v>2340</v>
      </c>
      <c r="G18021" s="69" t="s">
        <v>1939</v>
      </c>
    </row>
    <row r="18022" spans="1:7" ht="14.4">
      <c r="A18022" s="27" t="str">
        <f>VLOOKUP(C18022,'user list'!A:B,2,0)</f>
        <v>Admin</v>
      </c>
      <c r="B18022" s="172">
        <v>45824.581157407411</v>
      </c>
      <c r="C18022" s="69" t="s">
        <v>186</v>
      </c>
      <c r="D18022" s="69" t="s">
        <v>1937</v>
      </c>
      <c r="E18022" s="69" t="s">
        <v>2784</v>
      </c>
      <c r="F18022" s="69">
        <v>2340</v>
      </c>
      <c r="G18022" s="69" t="s">
        <v>1948</v>
      </c>
    </row>
    <row r="18023" spans="1:7" ht="14.4">
      <c r="A18023" s="27" t="str">
        <f>VLOOKUP(C18023,'user list'!A:B,2,0)</f>
        <v>CTO</v>
      </c>
      <c r="B18023" s="172">
        <v>45824.581354166665</v>
      </c>
      <c r="C18023" s="69" t="s">
        <v>207</v>
      </c>
      <c r="D18023" s="69" t="s">
        <v>1937</v>
      </c>
      <c r="E18023" s="69" t="s">
        <v>2784</v>
      </c>
      <c r="F18023" s="69">
        <v>2340</v>
      </c>
      <c r="G18023" s="69" t="s">
        <v>1939</v>
      </c>
    </row>
    <row r="18024" spans="1:7" ht="14.4">
      <c r="A18024" s="27" t="str">
        <f>VLOOKUP(C18024,'user list'!A:B,2,0)</f>
        <v>CTO</v>
      </c>
      <c r="B18024" s="172">
        <v>45824.582453703704</v>
      </c>
      <c r="C18024" s="69" t="s">
        <v>207</v>
      </c>
      <c r="D18024" s="69" t="s">
        <v>1937</v>
      </c>
      <c r="E18024" s="69" t="s">
        <v>2029</v>
      </c>
      <c r="F18024" s="69">
        <v>2208</v>
      </c>
      <c r="G18024" s="69" t="s">
        <v>1939</v>
      </c>
    </row>
    <row r="18025" spans="1:7" ht="14.4">
      <c r="A18025" s="27" t="str">
        <f>VLOOKUP(C18025,'user list'!A:B,2,0)</f>
        <v>CTO</v>
      </c>
      <c r="B18025" s="172">
        <v>45824.582569444443</v>
      </c>
      <c r="C18025" s="69" t="s">
        <v>207</v>
      </c>
      <c r="D18025" s="69" t="s">
        <v>1937</v>
      </c>
      <c r="E18025" s="69" t="s">
        <v>3061</v>
      </c>
      <c r="F18025" s="69">
        <v>2360</v>
      </c>
      <c r="G18025" s="69" t="s">
        <v>1939</v>
      </c>
    </row>
    <row r="18026" spans="1:7" ht="14.4">
      <c r="A18026" s="27" t="str">
        <f>VLOOKUP(C18026,'user list'!A:B,2,0)</f>
        <v>CTO</v>
      </c>
      <c r="B18026" s="172">
        <v>45824.582743055558</v>
      </c>
      <c r="C18026" s="69" t="s">
        <v>207</v>
      </c>
      <c r="D18026" s="69" t="s">
        <v>1937</v>
      </c>
      <c r="E18026" s="69" t="s">
        <v>3061</v>
      </c>
      <c r="F18026" s="69">
        <v>2360</v>
      </c>
      <c r="G18026" s="69" t="s">
        <v>1947</v>
      </c>
    </row>
    <row r="18027" spans="1:7" ht="14.4">
      <c r="A18027" s="27" t="str">
        <f>VLOOKUP(C18027,'user list'!A:B,2,0)</f>
        <v>CTO</v>
      </c>
      <c r="B18027" s="172">
        <v>45824.582743055558</v>
      </c>
      <c r="C18027" s="69" t="s">
        <v>207</v>
      </c>
      <c r="D18027" s="69" t="s">
        <v>1937</v>
      </c>
      <c r="E18027" s="69" t="s">
        <v>3061</v>
      </c>
      <c r="F18027" s="69">
        <v>2360</v>
      </c>
      <c r="G18027" s="69" t="s">
        <v>1948</v>
      </c>
    </row>
    <row r="18028" spans="1:7" ht="14.4">
      <c r="A18028" s="27" t="str">
        <f>VLOOKUP(C18028,'user list'!A:B,2,0)</f>
        <v>CTO</v>
      </c>
      <c r="B18028" s="172">
        <v>45824.582743055558</v>
      </c>
      <c r="C18028" s="69" t="s">
        <v>207</v>
      </c>
      <c r="D18028" s="69" t="s">
        <v>1937</v>
      </c>
      <c r="E18028" s="69" t="s">
        <v>3061</v>
      </c>
      <c r="F18028" s="69">
        <v>2360</v>
      </c>
      <c r="G18028" s="69" t="s">
        <v>1939</v>
      </c>
    </row>
    <row r="18029" spans="1:7" ht="14.4">
      <c r="A18029" s="27" t="str">
        <f>VLOOKUP(C18029,'user list'!A:B,2,0)</f>
        <v>Admin</v>
      </c>
      <c r="B18029" s="172">
        <v>45824.582743055558</v>
      </c>
      <c r="C18029" s="69" t="s">
        <v>186</v>
      </c>
      <c r="D18029" s="69" t="s">
        <v>1937</v>
      </c>
      <c r="E18029" s="69" t="s">
        <v>3061</v>
      </c>
      <c r="F18029" s="69">
        <v>2360</v>
      </c>
      <c r="G18029" s="69" t="s">
        <v>1948</v>
      </c>
    </row>
    <row r="18030" spans="1:7" ht="14.4">
      <c r="A18030" s="27" t="str">
        <f>VLOOKUP(C18030,'user list'!A:B,2,0)</f>
        <v>CTO</v>
      </c>
      <c r="B18030" s="172">
        <v>45824.582800925928</v>
      </c>
      <c r="C18030" s="69" t="s">
        <v>207</v>
      </c>
      <c r="D18030" s="69" t="s">
        <v>1937</v>
      </c>
      <c r="E18030" s="69" t="s">
        <v>3058</v>
      </c>
      <c r="F18030" s="69">
        <v>2352</v>
      </c>
      <c r="G18030" s="69" t="s">
        <v>1939</v>
      </c>
    </row>
    <row r="18031" spans="1:7" ht="14.4">
      <c r="A18031" s="27" t="str">
        <f>VLOOKUP(C18031,'user list'!A:B,2,0)</f>
        <v>CTO</v>
      </c>
      <c r="B18031" s="172">
        <v>45824.582916666666</v>
      </c>
      <c r="C18031" s="69" t="s">
        <v>207</v>
      </c>
      <c r="D18031" s="69" t="s">
        <v>1937</v>
      </c>
      <c r="E18031" s="69" t="s">
        <v>2001</v>
      </c>
      <c r="F18031" s="69">
        <v>2198</v>
      </c>
      <c r="G18031" s="69" t="s">
        <v>1939</v>
      </c>
    </row>
    <row r="18032" spans="1:7" ht="14.4">
      <c r="A18032" s="27" t="str">
        <f>VLOOKUP(C18032,'user list'!A:B,2,0)</f>
        <v>SBCDPO</v>
      </c>
      <c r="B18032" s="172">
        <v>45824.583032407405</v>
      </c>
      <c r="C18032" s="69" t="s">
        <v>271</v>
      </c>
      <c r="D18032" s="69" t="s">
        <v>1937</v>
      </c>
      <c r="E18032" s="69" t="s">
        <v>3062</v>
      </c>
      <c r="F18032" s="69">
        <v>2363</v>
      </c>
      <c r="G18032" s="69" t="s">
        <v>2440</v>
      </c>
    </row>
    <row r="18033" spans="1:7" ht="14.4">
      <c r="A18033" s="27" t="str">
        <f>VLOOKUP(C18033,'user list'!A:B,2,0)</f>
        <v>Admin</v>
      </c>
      <c r="B18033" s="172">
        <v>45824.583032407405</v>
      </c>
      <c r="C18033" s="69" t="s">
        <v>186</v>
      </c>
      <c r="D18033" s="69" t="s">
        <v>1937</v>
      </c>
      <c r="E18033" s="69" t="s">
        <v>3062</v>
      </c>
      <c r="F18033" s="69">
        <v>2363</v>
      </c>
      <c r="G18033" s="69" t="s">
        <v>1948</v>
      </c>
    </row>
    <row r="18034" spans="1:7" ht="14.4">
      <c r="A18034" s="27" t="str">
        <f>VLOOKUP(C18034,'user list'!A:B,2,0)</f>
        <v>Admin</v>
      </c>
      <c r="B18034" s="172">
        <v>45824.583032407405</v>
      </c>
      <c r="C18034" s="69" t="s">
        <v>186</v>
      </c>
      <c r="D18034" s="69" t="s">
        <v>1937</v>
      </c>
      <c r="E18034" s="69" t="s">
        <v>3062</v>
      </c>
      <c r="F18034" s="69">
        <v>2363</v>
      </c>
      <c r="G18034" s="69" t="s">
        <v>1948</v>
      </c>
    </row>
    <row r="18035" spans="1:7" ht="14.4">
      <c r="A18035" s="27" t="str">
        <f>VLOOKUP(C18035,'user list'!A:B,2,0)</f>
        <v>Admin</v>
      </c>
      <c r="B18035" s="172">
        <v>45824.583043981482</v>
      </c>
      <c r="C18035" s="69" t="s">
        <v>186</v>
      </c>
      <c r="D18035" s="69" t="s">
        <v>1937</v>
      </c>
      <c r="E18035" s="69" t="s">
        <v>3062</v>
      </c>
      <c r="F18035" s="69">
        <v>2363</v>
      </c>
      <c r="G18035" s="69" t="s">
        <v>1948</v>
      </c>
    </row>
    <row r="18036" spans="1:7" ht="14.4">
      <c r="A18036" s="27" t="str">
        <f>VLOOKUP(C18036,'user list'!A:B,2,0)</f>
        <v>Admin</v>
      </c>
      <c r="B18036" s="172">
        <v>45824.583043981482</v>
      </c>
      <c r="C18036" s="69" t="s">
        <v>186</v>
      </c>
      <c r="D18036" s="69" t="s">
        <v>1937</v>
      </c>
      <c r="E18036" s="69" t="s">
        <v>3062</v>
      </c>
      <c r="F18036" s="69">
        <v>2363</v>
      </c>
      <c r="G18036" s="69" t="s">
        <v>1947</v>
      </c>
    </row>
    <row r="18037" spans="1:7" ht="14.4">
      <c r="A18037" s="27" t="str">
        <f>VLOOKUP(C18037,'user list'!A:B,2,0)</f>
        <v>CTO</v>
      </c>
      <c r="B18037" s="172">
        <v>45824.583101851851</v>
      </c>
      <c r="C18037" s="69" t="s">
        <v>207</v>
      </c>
      <c r="D18037" s="69" t="s">
        <v>1937</v>
      </c>
      <c r="E18037" s="69" t="s">
        <v>2784</v>
      </c>
      <c r="F18037" s="69">
        <v>2340</v>
      </c>
      <c r="G18037" s="69" t="s">
        <v>1939</v>
      </c>
    </row>
    <row r="18038" spans="1:7" ht="14.4">
      <c r="A18038" s="27" t="str">
        <f>VLOOKUP(C18038,'user list'!A:B,2,0)</f>
        <v>CTO</v>
      </c>
      <c r="B18038" s="172">
        <v>45824.58315972222</v>
      </c>
      <c r="C18038" s="69" t="s">
        <v>207</v>
      </c>
      <c r="D18038" s="69" t="s">
        <v>1937</v>
      </c>
      <c r="E18038" s="69" t="s">
        <v>3061</v>
      </c>
      <c r="F18038" s="69">
        <v>2360</v>
      </c>
      <c r="G18038" s="69" t="s">
        <v>1939</v>
      </c>
    </row>
    <row r="18039" spans="1:7" ht="14.4">
      <c r="A18039" s="27" t="str">
        <f>VLOOKUP(C18039,'user list'!A:B,2,0)</f>
        <v>SBCDPO</v>
      </c>
      <c r="B18039" s="172">
        <v>45824.583182870374</v>
      </c>
      <c r="C18039" s="69" t="s">
        <v>271</v>
      </c>
      <c r="D18039" s="69" t="s">
        <v>1937</v>
      </c>
      <c r="E18039" s="69" t="s">
        <v>3060</v>
      </c>
      <c r="F18039" s="69">
        <v>2354</v>
      </c>
      <c r="G18039" s="69" t="s">
        <v>1939</v>
      </c>
    </row>
    <row r="18040" spans="1:7" ht="14.4">
      <c r="A18040" s="27" t="str">
        <f>VLOOKUP(C18040,'user list'!A:B,2,0)</f>
        <v>CTO</v>
      </c>
      <c r="B18040" s="172">
        <v>45824.583194444444</v>
      </c>
      <c r="C18040" s="69" t="s">
        <v>207</v>
      </c>
      <c r="D18040" s="69" t="s">
        <v>1937</v>
      </c>
      <c r="E18040" s="69" t="s">
        <v>2784</v>
      </c>
      <c r="F18040" s="69">
        <v>2340</v>
      </c>
      <c r="G18040" s="69" t="s">
        <v>1939</v>
      </c>
    </row>
    <row r="18041" spans="1:7" ht="14.4">
      <c r="A18041" s="27" t="str">
        <f>VLOOKUP(C18041,'user list'!A:B,2,0)</f>
        <v>SBCDPO</v>
      </c>
      <c r="B18041" s="172">
        <v>45824.583333333336</v>
      </c>
      <c r="C18041" s="69" t="s">
        <v>271</v>
      </c>
      <c r="D18041" s="69" t="s">
        <v>1937</v>
      </c>
      <c r="E18041" s="69" t="s">
        <v>3060</v>
      </c>
      <c r="F18041" s="69">
        <v>2354</v>
      </c>
      <c r="G18041" s="69" t="s">
        <v>1947</v>
      </c>
    </row>
    <row r="18042" spans="1:7" ht="14.4">
      <c r="A18042" s="27" t="str">
        <f>VLOOKUP(C18042,'user list'!A:B,2,0)</f>
        <v>SBCDPO</v>
      </c>
      <c r="B18042" s="172">
        <v>45824.583333333336</v>
      </c>
      <c r="C18042" s="69" t="s">
        <v>271</v>
      </c>
      <c r="D18042" s="69" t="s">
        <v>1937</v>
      </c>
      <c r="E18042" s="69" t="s">
        <v>3060</v>
      </c>
      <c r="F18042" s="69">
        <v>2354</v>
      </c>
      <c r="G18042" s="69" t="s">
        <v>1948</v>
      </c>
    </row>
    <row r="18043" spans="1:7" ht="14.4">
      <c r="A18043" s="27" t="str">
        <f>VLOOKUP(C18043,'user list'!A:B,2,0)</f>
        <v>SBCDPO</v>
      </c>
      <c r="B18043" s="172">
        <v>45824.583333333336</v>
      </c>
      <c r="C18043" s="69" t="s">
        <v>271</v>
      </c>
      <c r="D18043" s="69" t="s">
        <v>1937</v>
      </c>
      <c r="E18043" s="69" t="s">
        <v>3060</v>
      </c>
      <c r="F18043" s="69">
        <v>2354</v>
      </c>
      <c r="G18043" s="69" t="s">
        <v>1939</v>
      </c>
    </row>
    <row r="18044" spans="1:7" ht="14.4">
      <c r="A18044" s="27" t="str">
        <f>VLOOKUP(C18044,'user list'!A:B,2,0)</f>
        <v>Admin</v>
      </c>
      <c r="B18044" s="172">
        <v>45824.583333333336</v>
      </c>
      <c r="C18044" s="69" t="s">
        <v>186</v>
      </c>
      <c r="D18044" s="69" t="s">
        <v>1937</v>
      </c>
      <c r="E18044" s="69" t="s">
        <v>3060</v>
      </c>
      <c r="F18044" s="69">
        <v>2354</v>
      </c>
      <c r="G18044" s="69" t="s">
        <v>1948</v>
      </c>
    </row>
    <row r="18045" spans="1:7" ht="14.4">
      <c r="A18045" s="27" t="str">
        <f>VLOOKUP(C18045,'user list'!A:B,2,0)</f>
        <v>SBCDPO</v>
      </c>
      <c r="B18045" s="172">
        <v>45824.583495370367</v>
      </c>
      <c r="C18045" s="69" t="s">
        <v>271</v>
      </c>
      <c r="D18045" s="69" t="s">
        <v>1937</v>
      </c>
      <c r="E18045" s="69" t="s">
        <v>2784</v>
      </c>
      <c r="F18045" s="69">
        <v>2340</v>
      </c>
      <c r="G18045" s="69" t="s">
        <v>1939</v>
      </c>
    </row>
    <row r="18046" spans="1:7" ht="14.4">
      <c r="A18046" s="27" t="str">
        <f>VLOOKUP(C18046,'user list'!A:B,2,0)</f>
        <v>Admin</v>
      </c>
      <c r="B18046" s="172">
        <v>45824.583495370367</v>
      </c>
      <c r="C18046" s="69" t="s">
        <v>186</v>
      </c>
      <c r="D18046" s="69" t="s">
        <v>1937</v>
      </c>
      <c r="E18046" s="69" t="s">
        <v>2001</v>
      </c>
      <c r="F18046" s="69">
        <v>2362</v>
      </c>
      <c r="G18046" s="69" t="s">
        <v>1948</v>
      </c>
    </row>
    <row r="18047" spans="1:7" ht="14.4">
      <c r="A18047" s="27" t="str">
        <f>VLOOKUP(C18047,'user list'!A:B,2,0)</f>
        <v>CTO</v>
      </c>
      <c r="B18047" s="172">
        <v>45824.583622685182</v>
      </c>
      <c r="C18047" s="69" t="s">
        <v>207</v>
      </c>
      <c r="D18047" s="69" t="s">
        <v>1937</v>
      </c>
      <c r="E18047" s="69" t="s">
        <v>2439</v>
      </c>
      <c r="F18047" s="69">
        <v>1444</v>
      </c>
      <c r="G18047" s="69" t="s">
        <v>1939</v>
      </c>
    </row>
    <row r="18048" spans="1:7" ht="14.4">
      <c r="A18048" s="27" t="str">
        <f>VLOOKUP(C18048,'user list'!A:B,2,0)</f>
        <v>SBCDPO</v>
      </c>
      <c r="B18048" s="172">
        <v>45824.583773148152</v>
      </c>
      <c r="C18048" s="69" t="s">
        <v>271</v>
      </c>
      <c r="D18048" s="69" t="s">
        <v>1937</v>
      </c>
      <c r="E18048" s="69" t="s">
        <v>2784</v>
      </c>
      <c r="F18048" s="69">
        <v>2340</v>
      </c>
      <c r="G18048" s="69" t="s">
        <v>1939</v>
      </c>
    </row>
    <row r="18049" spans="1:7" ht="14.4">
      <c r="A18049" s="27" t="str">
        <f>VLOOKUP(C18049,'user list'!A:B,2,0)</f>
        <v>CTO</v>
      </c>
      <c r="B18049" s="172">
        <v>45824.583854166667</v>
      </c>
      <c r="C18049" s="69" t="s">
        <v>207</v>
      </c>
      <c r="D18049" s="69" t="s">
        <v>1937</v>
      </c>
      <c r="E18049" s="69" t="s">
        <v>2784</v>
      </c>
      <c r="F18049" s="69">
        <v>2340</v>
      </c>
      <c r="G18049" s="69" t="s">
        <v>1939</v>
      </c>
    </row>
    <row r="18050" spans="1:7" ht="14.4">
      <c r="A18050" s="27" t="str">
        <f>VLOOKUP(C18050,'user list'!A:B,2,0)</f>
        <v>CTO</v>
      </c>
      <c r="B18050" s="172">
        <v>45824.583877314813</v>
      </c>
      <c r="C18050" s="69" t="s">
        <v>207</v>
      </c>
      <c r="D18050" s="69" t="s">
        <v>1937</v>
      </c>
      <c r="E18050" s="69" t="s">
        <v>2784</v>
      </c>
      <c r="F18050" s="69">
        <v>2340</v>
      </c>
      <c r="G18050" s="69" t="s">
        <v>2441</v>
      </c>
    </row>
    <row r="18051" spans="1:7" ht="14.4">
      <c r="A18051" s="27" t="str">
        <f>VLOOKUP(C18051,'user list'!A:B,2,0)</f>
        <v>SBCDPO</v>
      </c>
      <c r="B18051" s="172">
        <v>45824.583969907406</v>
      </c>
      <c r="C18051" s="69" t="s">
        <v>271</v>
      </c>
      <c r="D18051" s="69" t="s">
        <v>1937</v>
      </c>
      <c r="E18051" s="69" t="s">
        <v>2784</v>
      </c>
      <c r="F18051" s="69">
        <v>2340</v>
      </c>
      <c r="G18051" s="69" t="s">
        <v>1947</v>
      </c>
    </row>
    <row r="18052" spans="1:7" ht="14.4">
      <c r="A18052" s="27" t="str">
        <f>VLOOKUP(C18052,'user list'!A:B,2,0)</f>
        <v>SBCDPO</v>
      </c>
      <c r="B18052" s="172">
        <v>45824.583969907406</v>
      </c>
      <c r="C18052" s="69" t="s">
        <v>271</v>
      </c>
      <c r="D18052" s="69" t="s">
        <v>1937</v>
      </c>
      <c r="E18052" s="69" t="s">
        <v>2784</v>
      </c>
      <c r="F18052" s="69">
        <v>2340</v>
      </c>
      <c r="G18052" s="69" t="s">
        <v>1948</v>
      </c>
    </row>
    <row r="18053" spans="1:7" ht="14.4">
      <c r="A18053" s="27" t="str">
        <f>VLOOKUP(C18053,'user list'!A:B,2,0)</f>
        <v>SBCDPO</v>
      </c>
      <c r="B18053" s="172">
        <v>45824.583969907406</v>
      </c>
      <c r="C18053" s="69" t="s">
        <v>271</v>
      </c>
      <c r="D18053" s="69" t="s">
        <v>1937</v>
      </c>
      <c r="E18053" s="69" t="s">
        <v>2784</v>
      </c>
      <c r="F18053" s="69">
        <v>2340</v>
      </c>
      <c r="G18053" s="69" t="s">
        <v>1939</v>
      </c>
    </row>
    <row r="18054" spans="1:7" ht="14.4">
      <c r="A18054" s="27" t="str">
        <f>VLOOKUP(C18054,'user list'!A:B,2,0)</f>
        <v>Admin</v>
      </c>
      <c r="B18054" s="172">
        <v>45824.583969907406</v>
      </c>
      <c r="C18054" s="69" t="s">
        <v>186</v>
      </c>
      <c r="D18054" s="69" t="s">
        <v>1937</v>
      </c>
      <c r="E18054" s="69" t="s">
        <v>2784</v>
      </c>
      <c r="F18054" s="69">
        <v>2340</v>
      </c>
      <c r="G18054" s="69" t="s">
        <v>1948</v>
      </c>
    </row>
    <row r="18055" spans="1:7" ht="14.4">
      <c r="A18055" s="27" t="str">
        <f>VLOOKUP(C18055,'user list'!A:B,2,0)</f>
        <v>SBCDPO</v>
      </c>
      <c r="B18055" s="172">
        <v>45824.584004629629</v>
      </c>
      <c r="C18055" s="69" t="s">
        <v>271</v>
      </c>
      <c r="D18055" s="69" t="s">
        <v>1937</v>
      </c>
      <c r="E18055" s="69" t="s">
        <v>3061</v>
      </c>
      <c r="F18055" s="69">
        <v>2360</v>
      </c>
      <c r="G18055" s="69" t="s">
        <v>1939</v>
      </c>
    </row>
    <row r="18056" spans="1:7" ht="14.4">
      <c r="A18056" s="27" t="str">
        <f>VLOOKUP(C18056,'user list'!A:B,2,0)</f>
        <v>SBCDPO</v>
      </c>
      <c r="B18056" s="172">
        <v>45824.584317129629</v>
      </c>
      <c r="C18056" s="69" t="s">
        <v>271</v>
      </c>
      <c r="D18056" s="69" t="s">
        <v>1937</v>
      </c>
      <c r="E18056" s="69" t="s">
        <v>3061</v>
      </c>
      <c r="F18056" s="69">
        <v>2360</v>
      </c>
      <c r="G18056" s="69" t="s">
        <v>1947</v>
      </c>
    </row>
    <row r="18057" spans="1:7" ht="14.4">
      <c r="A18057" s="27" t="str">
        <f>VLOOKUP(C18057,'user list'!A:B,2,0)</f>
        <v>SBCDPO</v>
      </c>
      <c r="B18057" s="172">
        <v>45824.584317129629</v>
      </c>
      <c r="C18057" s="69" t="s">
        <v>271</v>
      </c>
      <c r="D18057" s="69" t="s">
        <v>1937</v>
      </c>
      <c r="E18057" s="69" t="s">
        <v>3061</v>
      </c>
      <c r="F18057" s="69">
        <v>2360</v>
      </c>
      <c r="G18057" s="69" t="s">
        <v>1948</v>
      </c>
    </row>
    <row r="18058" spans="1:7" ht="14.4">
      <c r="A18058" s="27" t="str">
        <f>VLOOKUP(C18058,'user list'!A:B,2,0)</f>
        <v>SBCDPO</v>
      </c>
      <c r="B18058" s="172">
        <v>45824.584317129629</v>
      </c>
      <c r="C18058" s="69" t="s">
        <v>271</v>
      </c>
      <c r="D18058" s="69" t="s">
        <v>1937</v>
      </c>
      <c r="E18058" s="69" t="s">
        <v>3061</v>
      </c>
      <c r="F18058" s="69">
        <v>2360</v>
      </c>
      <c r="G18058" s="69" t="s">
        <v>1939</v>
      </c>
    </row>
    <row r="18059" spans="1:7" ht="14.4">
      <c r="A18059" s="27" t="str">
        <f>VLOOKUP(C18059,'user list'!A:B,2,0)</f>
        <v>Admin</v>
      </c>
      <c r="B18059" s="172">
        <v>45824.584317129629</v>
      </c>
      <c r="C18059" s="69" t="s">
        <v>186</v>
      </c>
      <c r="D18059" s="69" t="s">
        <v>1937</v>
      </c>
      <c r="E18059" s="69" t="s">
        <v>3061</v>
      </c>
      <c r="F18059" s="69">
        <v>2360</v>
      </c>
      <c r="G18059" s="69" t="s">
        <v>1948</v>
      </c>
    </row>
    <row r="18060" spans="1:7" ht="14.4">
      <c r="A18060" s="27" t="str">
        <f>VLOOKUP(C18060,'user list'!A:B,2,0)</f>
        <v>CTO</v>
      </c>
      <c r="B18060" s="172">
        <v>45824.585081018522</v>
      </c>
      <c r="C18060" s="69" t="s">
        <v>207</v>
      </c>
      <c r="D18060" s="69" t="s">
        <v>1937</v>
      </c>
      <c r="E18060" s="69" t="s">
        <v>2578</v>
      </c>
      <c r="F18060" s="69">
        <v>1949</v>
      </c>
      <c r="G18060" s="69" t="s">
        <v>1939</v>
      </c>
    </row>
    <row r="18061" spans="1:7" ht="14.4">
      <c r="A18061" s="27" t="str">
        <f>VLOOKUP(C18061,'user list'!A:B,2,0)</f>
        <v>CTO</v>
      </c>
      <c r="B18061" s="172">
        <v>45824.585104166668</v>
      </c>
      <c r="C18061" s="69" t="s">
        <v>207</v>
      </c>
      <c r="D18061" s="69" t="s">
        <v>1937</v>
      </c>
      <c r="E18061" s="69" t="s">
        <v>3060</v>
      </c>
      <c r="F18061" s="69">
        <v>2354</v>
      </c>
      <c r="G18061" s="69" t="s">
        <v>1939</v>
      </c>
    </row>
    <row r="18062" spans="1:7" ht="14.4">
      <c r="A18062" s="27" t="str">
        <f>VLOOKUP(C18062,'user list'!A:B,2,0)</f>
        <v>CTO</v>
      </c>
      <c r="B18062" s="172">
        <v>45824.585243055553</v>
      </c>
      <c r="C18062" s="69" t="s">
        <v>207</v>
      </c>
      <c r="D18062" s="69" t="s">
        <v>1937</v>
      </c>
      <c r="E18062" s="69" t="s">
        <v>3060</v>
      </c>
      <c r="F18062" s="69">
        <v>2354</v>
      </c>
      <c r="G18062" s="69" t="s">
        <v>1947</v>
      </c>
    </row>
    <row r="18063" spans="1:7" ht="14.4">
      <c r="A18063" s="27" t="str">
        <f>VLOOKUP(C18063,'user list'!A:B,2,0)</f>
        <v>CTO</v>
      </c>
      <c r="B18063" s="172">
        <v>45824.585243055553</v>
      </c>
      <c r="C18063" s="69" t="s">
        <v>207</v>
      </c>
      <c r="D18063" s="69" t="s">
        <v>1937</v>
      </c>
      <c r="E18063" s="69" t="s">
        <v>3060</v>
      </c>
      <c r="F18063" s="69">
        <v>2354</v>
      </c>
      <c r="G18063" s="69" t="s">
        <v>1948</v>
      </c>
    </row>
    <row r="18064" spans="1:7" ht="14.4">
      <c r="A18064" s="27" t="str">
        <f>VLOOKUP(C18064,'user list'!A:B,2,0)</f>
        <v>CTO</v>
      </c>
      <c r="B18064" s="172">
        <v>45824.58525462963</v>
      </c>
      <c r="C18064" s="69" t="s">
        <v>207</v>
      </c>
      <c r="D18064" s="69" t="s">
        <v>1937</v>
      </c>
      <c r="E18064" s="69" t="s">
        <v>3060</v>
      </c>
      <c r="F18064" s="69">
        <v>2354</v>
      </c>
      <c r="G18064" s="69" t="s">
        <v>1939</v>
      </c>
    </row>
    <row r="18065" spans="1:7" ht="14.4">
      <c r="A18065" s="27" t="str">
        <f>VLOOKUP(C18065,'user list'!A:B,2,0)</f>
        <v>Admin</v>
      </c>
      <c r="B18065" s="172">
        <v>45824.58525462963</v>
      </c>
      <c r="C18065" s="69" t="s">
        <v>186</v>
      </c>
      <c r="D18065" s="69" t="s">
        <v>1937</v>
      </c>
      <c r="E18065" s="69" t="s">
        <v>3060</v>
      </c>
      <c r="F18065" s="69">
        <v>2354</v>
      </c>
      <c r="G18065" s="69" t="s">
        <v>1948</v>
      </c>
    </row>
    <row r="18066" spans="1:7" ht="14.4">
      <c r="A18066" s="27" t="str">
        <f>VLOOKUP(C18066,'user list'!A:B,2,0)</f>
        <v>SBCDPO</v>
      </c>
      <c r="B18066" s="172">
        <v>45824.585555555554</v>
      </c>
      <c r="C18066" s="69" t="s">
        <v>271</v>
      </c>
      <c r="D18066" s="69" t="s">
        <v>1937</v>
      </c>
      <c r="E18066" s="69" t="s">
        <v>3062</v>
      </c>
      <c r="F18066" s="69">
        <v>2363</v>
      </c>
      <c r="G18066" s="69" t="s">
        <v>1939</v>
      </c>
    </row>
    <row r="18067" spans="1:7" ht="14.4">
      <c r="A18067" s="27" t="str">
        <f>VLOOKUP(C18067,'user list'!A:B,2,0)</f>
        <v>SBCDPO</v>
      </c>
      <c r="B18067" s="172">
        <v>45824.585636574076</v>
      </c>
      <c r="C18067" s="69" t="s">
        <v>271</v>
      </c>
      <c r="D18067" s="69" t="s">
        <v>1937</v>
      </c>
      <c r="E18067" s="69" t="s">
        <v>3060</v>
      </c>
      <c r="F18067" s="69">
        <v>2354</v>
      </c>
      <c r="G18067" s="69" t="s">
        <v>1939</v>
      </c>
    </row>
    <row r="18068" spans="1:7" ht="14.4">
      <c r="A18068" s="27" t="str">
        <f>VLOOKUP(C18068,'user list'!A:B,2,0)</f>
        <v>CTO</v>
      </c>
      <c r="B18068" s="172">
        <v>45824.585648148146</v>
      </c>
      <c r="C18068" s="69" t="s">
        <v>207</v>
      </c>
      <c r="D18068" s="69" t="s">
        <v>1937</v>
      </c>
      <c r="E18068" s="69" t="s">
        <v>3060</v>
      </c>
      <c r="F18068" s="69">
        <v>2354</v>
      </c>
      <c r="G18068" s="69" t="s">
        <v>1939</v>
      </c>
    </row>
    <row r="18069" spans="1:7" ht="14.4">
      <c r="A18069" s="27" t="str">
        <f>VLOOKUP(C18069,'user list'!A:B,2,0)</f>
        <v>CTO</v>
      </c>
      <c r="B18069" s="172">
        <v>45824.585659722223</v>
      </c>
      <c r="C18069" s="69" t="s">
        <v>207</v>
      </c>
      <c r="D18069" s="69" t="s">
        <v>1937</v>
      </c>
      <c r="E18069" s="69" t="s">
        <v>3060</v>
      </c>
      <c r="F18069" s="69">
        <v>2354</v>
      </c>
      <c r="G18069" s="69" t="s">
        <v>2441</v>
      </c>
    </row>
    <row r="18070" spans="1:7" ht="14.4">
      <c r="A18070" s="27" t="str">
        <f>VLOOKUP(C18070,'user list'!A:B,2,0)</f>
        <v>SBCDPO</v>
      </c>
      <c r="B18070" s="172">
        <v>45824.585682870369</v>
      </c>
      <c r="C18070" s="69" t="s">
        <v>271</v>
      </c>
      <c r="D18070" s="69" t="s">
        <v>1937</v>
      </c>
      <c r="E18070" s="69" t="s">
        <v>3062</v>
      </c>
      <c r="F18070" s="69">
        <v>2363</v>
      </c>
      <c r="G18070" s="69" t="s">
        <v>1939</v>
      </c>
    </row>
    <row r="18071" spans="1:7" ht="14.4">
      <c r="A18071" s="27" t="str">
        <f>VLOOKUP(C18071,'user list'!A:B,2,0)</f>
        <v>CTO</v>
      </c>
      <c r="B18071" s="172">
        <v>45824.586736111109</v>
      </c>
      <c r="C18071" s="69" t="s">
        <v>207</v>
      </c>
      <c r="D18071" s="69" t="s">
        <v>1937</v>
      </c>
      <c r="E18071" s="69" t="s">
        <v>2578</v>
      </c>
      <c r="F18071" s="69">
        <v>1949</v>
      </c>
      <c r="G18071" s="69" t="s">
        <v>1939</v>
      </c>
    </row>
    <row r="18072" spans="1:7" ht="14.4">
      <c r="A18072" s="27" t="str">
        <f>VLOOKUP(C18072,'user list'!A:B,2,0)</f>
        <v>LEDIPO</v>
      </c>
      <c r="B18072" s="172">
        <v>45824.589062500003</v>
      </c>
      <c r="C18072" s="69" t="s">
        <v>222</v>
      </c>
      <c r="D18072" s="69" t="s">
        <v>1937</v>
      </c>
      <c r="E18072" s="69" t="s">
        <v>3061</v>
      </c>
      <c r="F18072" s="69">
        <v>2360</v>
      </c>
      <c r="G18072" s="69" t="s">
        <v>1939</v>
      </c>
    </row>
    <row r="18073" spans="1:7" ht="14.4">
      <c r="A18073" s="27" t="str">
        <f>VLOOKUP(C18073,'user list'!A:B,2,0)</f>
        <v>CTO</v>
      </c>
      <c r="B18073" s="172">
        <v>45824.589421296296</v>
      </c>
      <c r="C18073" s="69" t="s">
        <v>207</v>
      </c>
      <c r="D18073" s="69" t="s">
        <v>1937</v>
      </c>
      <c r="E18073" s="69" t="s">
        <v>3060</v>
      </c>
      <c r="F18073" s="69">
        <v>2354</v>
      </c>
      <c r="G18073" s="69" t="s">
        <v>1939</v>
      </c>
    </row>
    <row r="18074" spans="1:7" ht="14.4">
      <c r="A18074" s="27" t="str">
        <f>VLOOKUP(C18074,'user list'!A:B,2,0)</f>
        <v>LEDIPO</v>
      </c>
      <c r="B18074" s="172">
        <v>45824.59275462963</v>
      </c>
      <c r="C18074" s="69" t="s">
        <v>222</v>
      </c>
      <c r="D18074" s="69" t="s">
        <v>1937</v>
      </c>
      <c r="E18074" s="69" t="s">
        <v>3061</v>
      </c>
      <c r="F18074" s="69">
        <v>2360</v>
      </c>
      <c r="G18074" s="69" t="s">
        <v>2441</v>
      </c>
    </row>
    <row r="18075" spans="1:7" ht="14.4">
      <c r="A18075" s="27" t="str">
        <f>VLOOKUP(C18075,'user list'!A:B,2,0)</f>
        <v>SBCDPO</v>
      </c>
      <c r="B18075" s="172">
        <v>45824.592905092592</v>
      </c>
      <c r="C18075" s="69" t="s">
        <v>271</v>
      </c>
      <c r="D18075" s="69" t="s">
        <v>1937</v>
      </c>
      <c r="E18075" s="69" t="s">
        <v>3060</v>
      </c>
      <c r="F18075" s="69">
        <v>2354</v>
      </c>
      <c r="G18075" s="69" t="s">
        <v>1939</v>
      </c>
    </row>
    <row r="18076" spans="1:7" ht="14.4">
      <c r="A18076" s="27" t="str">
        <f>VLOOKUP(C18076,'user list'!A:B,2,0)</f>
        <v>SBCDPO</v>
      </c>
      <c r="B18076" s="172">
        <v>45824.593113425923</v>
      </c>
      <c r="C18076" s="69" t="s">
        <v>271</v>
      </c>
      <c r="D18076" s="69" t="s">
        <v>1937</v>
      </c>
      <c r="E18076" s="69" t="s">
        <v>3062</v>
      </c>
      <c r="F18076" s="69">
        <v>2363</v>
      </c>
      <c r="G18076" s="69" t="s">
        <v>1939</v>
      </c>
    </row>
    <row r="18077" spans="1:7" ht="14.4">
      <c r="A18077" s="27" t="str">
        <f>VLOOKUP(C18077,'user list'!A:B,2,0)</f>
        <v>LEDIPO</v>
      </c>
      <c r="B18077" s="172">
        <v>45824.593194444446</v>
      </c>
      <c r="C18077" s="69" t="s">
        <v>222</v>
      </c>
      <c r="D18077" s="69" t="s">
        <v>1937</v>
      </c>
      <c r="E18077" s="69" t="s">
        <v>3061</v>
      </c>
      <c r="F18077" s="69">
        <v>2360</v>
      </c>
      <c r="G18077" s="69" t="s">
        <v>1947</v>
      </c>
    </row>
    <row r="18078" spans="1:7" ht="14.4">
      <c r="A18078" s="27" t="str">
        <f>VLOOKUP(C18078,'user list'!A:B,2,0)</f>
        <v>LEDIPO</v>
      </c>
      <c r="B18078" s="172">
        <v>45824.593194444446</v>
      </c>
      <c r="C18078" s="69" t="s">
        <v>222</v>
      </c>
      <c r="D18078" s="69" t="s">
        <v>1937</v>
      </c>
      <c r="E18078" s="69" t="s">
        <v>3061</v>
      </c>
      <c r="F18078" s="69">
        <v>2360</v>
      </c>
      <c r="G18078" s="69" t="s">
        <v>1948</v>
      </c>
    </row>
    <row r="18079" spans="1:7" ht="14.4">
      <c r="A18079" s="27" t="str">
        <f>VLOOKUP(C18079,'user list'!A:B,2,0)</f>
        <v>LEDIPO</v>
      </c>
      <c r="B18079" s="172">
        <v>45824.593194444446</v>
      </c>
      <c r="C18079" s="69" t="s">
        <v>222</v>
      </c>
      <c r="D18079" s="69" t="s">
        <v>1937</v>
      </c>
      <c r="E18079" s="69" t="s">
        <v>3061</v>
      </c>
      <c r="F18079" s="69">
        <v>2360</v>
      </c>
      <c r="G18079" s="69" t="s">
        <v>1939</v>
      </c>
    </row>
    <row r="18080" spans="1:7" ht="14.4">
      <c r="A18080" s="27" t="str">
        <f>VLOOKUP(C18080,'user list'!A:B,2,0)</f>
        <v>Admin</v>
      </c>
      <c r="B18080" s="172">
        <v>45824.593206018515</v>
      </c>
      <c r="C18080" s="69" t="s">
        <v>186</v>
      </c>
      <c r="D18080" s="69" t="s">
        <v>1937</v>
      </c>
      <c r="E18080" s="69" t="s">
        <v>3061</v>
      </c>
      <c r="F18080" s="69">
        <v>2360</v>
      </c>
      <c r="G18080" s="69" t="s">
        <v>1948</v>
      </c>
    </row>
    <row r="18081" spans="1:7" ht="14.4">
      <c r="A18081" s="27" t="str">
        <f>VLOOKUP(C18081,'user list'!A:B,2,0)</f>
        <v>SBCDPO</v>
      </c>
      <c r="B18081" s="172">
        <v>45824.593229166669</v>
      </c>
      <c r="C18081" s="69" t="s">
        <v>271</v>
      </c>
      <c r="D18081" s="69" t="s">
        <v>1937</v>
      </c>
      <c r="E18081" s="69" t="s">
        <v>3062</v>
      </c>
      <c r="F18081" s="69">
        <v>2363</v>
      </c>
      <c r="G18081" s="69" t="s">
        <v>1939</v>
      </c>
    </row>
    <row r="18082" spans="1:7" ht="14.4">
      <c r="A18082" s="27" t="str">
        <f>VLOOKUP(C18082,'user list'!A:B,2,0)</f>
        <v>LEDIPO</v>
      </c>
      <c r="B18082" s="172">
        <v>45824.593333333331</v>
      </c>
      <c r="C18082" s="69" t="s">
        <v>222</v>
      </c>
      <c r="D18082" s="69" t="s">
        <v>1937</v>
      </c>
      <c r="E18082" s="69" t="s">
        <v>2784</v>
      </c>
      <c r="F18082" s="69">
        <v>2340</v>
      </c>
      <c r="G18082" s="69" t="s">
        <v>1939</v>
      </c>
    </row>
    <row r="18083" spans="1:7" ht="14.4">
      <c r="A18083" s="27" t="str">
        <f>VLOOKUP(C18083,'user list'!A:B,2,0)</f>
        <v>SBCDPO</v>
      </c>
      <c r="B18083" s="172">
        <v>45824.593634259261</v>
      </c>
      <c r="C18083" s="69" t="s">
        <v>271</v>
      </c>
      <c r="D18083" s="69" t="s">
        <v>1937</v>
      </c>
      <c r="E18083" s="69" t="s">
        <v>3060</v>
      </c>
      <c r="F18083" s="69">
        <v>2354</v>
      </c>
      <c r="G18083" s="69" t="s">
        <v>1939</v>
      </c>
    </row>
    <row r="18084" spans="1:7" ht="14.4">
      <c r="A18084" s="27" t="str">
        <f>VLOOKUP(C18084,'user list'!A:B,2,0)</f>
        <v>SBCDPO</v>
      </c>
      <c r="B18084" s="172">
        <v>45824.594328703701</v>
      </c>
      <c r="C18084" s="69" t="s">
        <v>271</v>
      </c>
      <c r="D18084" s="69" t="s">
        <v>1937</v>
      </c>
      <c r="E18084" s="69" t="s">
        <v>2784</v>
      </c>
      <c r="F18084" s="69">
        <v>2340</v>
      </c>
      <c r="G18084" s="69" t="s">
        <v>1939</v>
      </c>
    </row>
    <row r="18085" spans="1:7" ht="14.4">
      <c r="A18085" s="27" t="str">
        <f>VLOOKUP(C18085,'user list'!A:B,2,0)</f>
        <v>SBCDPO</v>
      </c>
      <c r="B18085" s="172">
        <v>45824.594583333332</v>
      </c>
      <c r="C18085" s="69" t="s">
        <v>271</v>
      </c>
      <c r="D18085" s="69" t="s">
        <v>1937</v>
      </c>
      <c r="E18085" s="69" t="s">
        <v>2784</v>
      </c>
      <c r="F18085" s="69">
        <v>2236</v>
      </c>
      <c r="G18085" s="69" t="s">
        <v>1939</v>
      </c>
    </row>
    <row r="18086" spans="1:7" ht="14.4">
      <c r="A18086" s="27" t="str">
        <f>VLOOKUP(C18086,'user list'!A:B,2,0)</f>
        <v>Admin</v>
      </c>
      <c r="B18086" s="172">
        <v>45824.595057870371</v>
      </c>
      <c r="C18086" s="69" t="s">
        <v>186</v>
      </c>
      <c r="D18086" s="69" t="s">
        <v>1937</v>
      </c>
      <c r="E18086" s="69" t="s">
        <v>1567</v>
      </c>
      <c r="F18086" s="69">
        <v>2188</v>
      </c>
      <c r="G18086" s="69" t="s">
        <v>1939</v>
      </c>
    </row>
    <row r="18087" spans="1:7" ht="14.4">
      <c r="A18087" s="27" t="str">
        <f>VLOOKUP(C18087,'user list'!A:B,2,0)</f>
        <v>DOE</v>
      </c>
      <c r="B18087" s="172">
        <v>45824.595081018517</v>
      </c>
      <c r="C18087" s="69" t="s">
        <v>212</v>
      </c>
      <c r="D18087" s="69" t="s">
        <v>1937</v>
      </c>
      <c r="E18087" s="69" t="s">
        <v>2759</v>
      </c>
      <c r="F18087" s="69">
        <v>2204</v>
      </c>
      <c r="G18087" s="69" t="s">
        <v>1939</v>
      </c>
    </row>
    <row r="18088" spans="1:7" ht="14.4">
      <c r="A18088" s="27" t="str">
        <f>VLOOKUP(C18088,'user list'!A:B,2,0)</f>
        <v>Admin</v>
      </c>
      <c r="B18088" s="172">
        <v>45824.595104166663</v>
      </c>
      <c r="C18088" s="69" t="s">
        <v>186</v>
      </c>
      <c r="D18088" s="69" t="s">
        <v>1937</v>
      </c>
      <c r="E18088" s="69" t="s">
        <v>2582</v>
      </c>
      <c r="F18088" s="69">
        <v>1953</v>
      </c>
      <c r="G18088" s="69" t="s">
        <v>1939</v>
      </c>
    </row>
    <row r="18089" spans="1:7" ht="14.4">
      <c r="A18089" s="27" t="str">
        <f>VLOOKUP(C18089,'user list'!A:B,2,0)</f>
        <v>DOE</v>
      </c>
      <c r="B18089" s="172">
        <v>45824.59511574074</v>
      </c>
      <c r="C18089" s="69" t="s">
        <v>212</v>
      </c>
      <c r="D18089" s="69" t="s">
        <v>1937</v>
      </c>
      <c r="E18089" s="69" t="s">
        <v>2761</v>
      </c>
      <c r="F18089" s="69">
        <v>2206</v>
      </c>
      <c r="G18089" s="69" t="s">
        <v>1939</v>
      </c>
    </row>
    <row r="18090" spans="1:7" ht="14.4">
      <c r="A18090" s="27" t="str">
        <f>VLOOKUP(C18090,'user list'!A:B,2,0)</f>
        <v>Admin</v>
      </c>
      <c r="B18090" s="172">
        <v>45824.595138888886</v>
      </c>
      <c r="C18090" s="69" t="s">
        <v>186</v>
      </c>
      <c r="D18090" s="69" t="s">
        <v>1937</v>
      </c>
      <c r="E18090" s="69" t="s">
        <v>1989</v>
      </c>
      <c r="F18090" s="69">
        <v>1809</v>
      </c>
      <c r="G18090" s="69" t="s">
        <v>1939</v>
      </c>
    </row>
    <row r="18091" spans="1:7" ht="14.4">
      <c r="A18091" s="27" t="str">
        <f>VLOOKUP(C18091,'user list'!A:B,2,0)</f>
        <v>DOE</v>
      </c>
      <c r="B18091" s="172">
        <v>45824.59516203704</v>
      </c>
      <c r="C18091" s="69" t="s">
        <v>212</v>
      </c>
      <c r="D18091" s="69" t="s">
        <v>1937</v>
      </c>
      <c r="E18091" s="69" t="s">
        <v>2762</v>
      </c>
      <c r="F18091" s="69">
        <v>2207</v>
      </c>
      <c r="G18091" s="69" t="s">
        <v>1939</v>
      </c>
    </row>
    <row r="18092" spans="1:7" ht="14.4">
      <c r="A18092" s="27" t="str">
        <f>VLOOKUP(C18092,'user list'!A:B,2,0)</f>
        <v>DOE</v>
      </c>
      <c r="B18092" s="172">
        <v>45824.595254629632</v>
      </c>
      <c r="C18092" s="69" t="s">
        <v>212</v>
      </c>
      <c r="D18092" s="69" t="s">
        <v>1937</v>
      </c>
      <c r="E18092" s="69" t="s">
        <v>2763</v>
      </c>
      <c r="F18092" s="69">
        <v>2209</v>
      </c>
      <c r="G18092" s="69" t="s">
        <v>1939</v>
      </c>
    </row>
    <row r="18093" spans="1:7" ht="14.4">
      <c r="A18093" s="27" t="str">
        <f>VLOOKUP(C18093,'user list'!A:B,2,0)</f>
        <v>DOE</v>
      </c>
      <c r="B18093" s="172">
        <v>45824.595300925925</v>
      </c>
      <c r="C18093" s="69" t="s">
        <v>212</v>
      </c>
      <c r="D18093" s="69" t="s">
        <v>1937</v>
      </c>
      <c r="E18093" s="69" t="s">
        <v>2764</v>
      </c>
      <c r="F18093" s="69">
        <v>2210</v>
      </c>
      <c r="G18093" s="69" t="s">
        <v>1939</v>
      </c>
    </row>
    <row r="18094" spans="1:7" ht="14.4">
      <c r="A18094" s="27" t="str">
        <f>VLOOKUP(C18094,'user list'!A:B,2,0)</f>
        <v>DOE</v>
      </c>
      <c r="B18094" s="172">
        <v>45824.595347222225</v>
      </c>
      <c r="C18094" s="69" t="s">
        <v>212</v>
      </c>
      <c r="D18094" s="69" t="s">
        <v>1937</v>
      </c>
      <c r="E18094" s="69" t="s">
        <v>2765</v>
      </c>
      <c r="F18094" s="69">
        <v>2211</v>
      </c>
      <c r="G18094" s="69" t="s">
        <v>1939</v>
      </c>
    </row>
    <row r="18095" spans="1:7" ht="14.4">
      <c r="A18095" s="27" t="str">
        <f>VLOOKUP(C18095,'user list'!A:B,2,0)</f>
        <v>DOE</v>
      </c>
      <c r="B18095" s="172">
        <v>45824.595393518517</v>
      </c>
      <c r="C18095" s="69" t="s">
        <v>212</v>
      </c>
      <c r="D18095" s="69" t="s">
        <v>1937</v>
      </c>
      <c r="E18095" s="69" t="s">
        <v>2766</v>
      </c>
      <c r="F18095" s="69">
        <v>2212</v>
      </c>
      <c r="G18095" s="69" t="s">
        <v>1939</v>
      </c>
    </row>
    <row r="18096" spans="1:7" ht="14.4">
      <c r="A18096" s="27" t="str">
        <f>VLOOKUP(C18096,'user list'!A:B,2,0)</f>
        <v>DOE</v>
      </c>
      <c r="B18096" s="172">
        <v>45824.59542824074</v>
      </c>
      <c r="C18096" s="69" t="s">
        <v>212</v>
      </c>
      <c r="D18096" s="69" t="s">
        <v>1937</v>
      </c>
      <c r="E18096" s="69" t="s">
        <v>2767</v>
      </c>
      <c r="F18096" s="69">
        <v>2213</v>
      </c>
      <c r="G18096" s="69" t="s">
        <v>1939</v>
      </c>
    </row>
    <row r="18097" spans="1:7" ht="14.4">
      <c r="A18097" s="27" t="str">
        <f>VLOOKUP(C18097,'user list'!A:B,2,0)</f>
        <v>DOE</v>
      </c>
      <c r="B18097" s="172">
        <v>45824.595462962963</v>
      </c>
      <c r="C18097" s="69" t="s">
        <v>212</v>
      </c>
      <c r="D18097" s="69" t="s">
        <v>1937</v>
      </c>
      <c r="E18097" s="69" t="s">
        <v>2768</v>
      </c>
      <c r="F18097" s="69">
        <v>2214</v>
      </c>
      <c r="G18097" s="69" t="s">
        <v>1939</v>
      </c>
    </row>
    <row r="18098" spans="1:7" ht="14.4">
      <c r="A18098" s="27" t="str">
        <f>VLOOKUP(C18098,'user list'!A:B,2,0)</f>
        <v>DOE</v>
      </c>
      <c r="B18098" s="172">
        <v>45824.595509259256</v>
      </c>
      <c r="C18098" s="69" t="s">
        <v>212</v>
      </c>
      <c r="D18098" s="69" t="s">
        <v>1937</v>
      </c>
      <c r="E18098" s="69" t="s">
        <v>2785</v>
      </c>
      <c r="F18098" s="69">
        <v>2237</v>
      </c>
      <c r="G18098" s="69" t="s">
        <v>1939</v>
      </c>
    </row>
    <row r="18099" spans="1:7" ht="14.4">
      <c r="A18099" s="27" t="str">
        <f>VLOOKUP(C18099,'user list'!A:B,2,0)</f>
        <v>DOE</v>
      </c>
      <c r="B18099" s="172">
        <v>45824.595555555556</v>
      </c>
      <c r="C18099" s="69" t="s">
        <v>212</v>
      </c>
      <c r="D18099" s="69" t="s">
        <v>1937</v>
      </c>
      <c r="E18099" s="69" t="s">
        <v>2786</v>
      </c>
      <c r="F18099" s="69">
        <v>2240</v>
      </c>
      <c r="G18099" s="69" t="s">
        <v>1939</v>
      </c>
    </row>
    <row r="18100" spans="1:7" ht="14.4">
      <c r="A18100" s="27" t="str">
        <f>VLOOKUP(C18100,'user list'!A:B,2,0)</f>
        <v>DOE</v>
      </c>
      <c r="B18100" s="172">
        <v>45824.595613425925</v>
      </c>
      <c r="C18100" s="69" t="s">
        <v>212</v>
      </c>
      <c r="D18100" s="69" t="s">
        <v>1937</v>
      </c>
      <c r="E18100" s="69" t="s">
        <v>2787</v>
      </c>
      <c r="F18100" s="69">
        <v>2241</v>
      </c>
      <c r="G18100" s="69" t="s">
        <v>1939</v>
      </c>
    </row>
    <row r="18101" spans="1:7" ht="14.4">
      <c r="A18101" s="27" t="str">
        <f>VLOOKUP(C18101,'user list'!A:B,2,0)</f>
        <v>PAISD</v>
      </c>
      <c r="B18101" s="172">
        <v>45824.596759259257</v>
      </c>
      <c r="C18101" s="69" t="s">
        <v>256</v>
      </c>
      <c r="D18101" s="69" t="s">
        <v>1937</v>
      </c>
      <c r="E18101" s="69" t="s">
        <v>3061</v>
      </c>
      <c r="F18101" s="69">
        <v>2360</v>
      </c>
      <c r="G18101" s="69" t="s">
        <v>1939</v>
      </c>
    </row>
    <row r="18102" spans="1:7" ht="14.4">
      <c r="A18102" s="27" t="str">
        <f>VLOOKUP(C18102,'user list'!A:B,2,0)</f>
        <v>PAISD</v>
      </c>
      <c r="B18102" s="172">
        <v>45824.596851851849</v>
      </c>
      <c r="C18102" s="69" t="s">
        <v>256</v>
      </c>
      <c r="D18102" s="69" t="s">
        <v>1937</v>
      </c>
      <c r="E18102" s="69" t="s">
        <v>3061</v>
      </c>
      <c r="F18102" s="69">
        <v>2360</v>
      </c>
      <c r="G18102" s="69" t="s">
        <v>1947</v>
      </c>
    </row>
    <row r="18103" spans="1:7" ht="14.4">
      <c r="A18103" s="27" t="str">
        <f>VLOOKUP(C18103,'user list'!A:B,2,0)</f>
        <v>PAISD</v>
      </c>
      <c r="B18103" s="172">
        <v>45824.596851851849</v>
      </c>
      <c r="C18103" s="69" t="s">
        <v>256</v>
      </c>
      <c r="D18103" s="69" t="s">
        <v>1937</v>
      </c>
      <c r="E18103" s="69" t="s">
        <v>3061</v>
      </c>
      <c r="F18103" s="69">
        <v>2360</v>
      </c>
      <c r="G18103" s="69" t="s">
        <v>1948</v>
      </c>
    </row>
    <row r="18104" spans="1:7" ht="14.4">
      <c r="A18104" s="27" t="str">
        <f>VLOOKUP(C18104,'user list'!A:B,2,0)</f>
        <v>PAISD</v>
      </c>
      <c r="B18104" s="172">
        <v>45824.596863425926</v>
      </c>
      <c r="C18104" s="69" t="s">
        <v>256</v>
      </c>
      <c r="D18104" s="69" t="s">
        <v>1937</v>
      </c>
      <c r="E18104" s="69" t="s">
        <v>3061</v>
      </c>
      <c r="F18104" s="69">
        <v>2360</v>
      </c>
      <c r="G18104" s="69" t="s">
        <v>1939</v>
      </c>
    </row>
    <row r="18105" spans="1:7" ht="14.4">
      <c r="A18105" s="27" t="str">
        <f>VLOOKUP(C18105,'user list'!A:B,2,0)</f>
        <v>Admin</v>
      </c>
      <c r="B18105" s="172">
        <v>45824.596863425926</v>
      </c>
      <c r="C18105" s="69" t="s">
        <v>186</v>
      </c>
      <c r="D18105" s="69" t="s">
        <v>1937</v>
      </c>
      <c r="E18105" s="69" t="s">
        <v>3061</v>
      </c>
      <c r="F18105" s="69">
        <v>2360</v>
      </c>
      <c r="G18105" s="69" t="s">
        <v>1948</v>
      </c>
    </row>
    <row r="18106" spans="1:7" ht="14.4">
      <c r="A18106" s="27" t="str">
        <f>VLOOKUP(C18106,'user list'!A:B,2,0)</f>
        <v>PAISD</v>
      </c>
      <c r="B18106" s="172">
        <v>45824.596886574072</v>
      </c>
      <c r="C18106" s="69" t="s">
        <v>256</v>
      </c>
      <c r="D18106" s="69" t="s">
        <v>1937</v>
      </c>
      <c r="E18106" s="69" t="s">
        <v>3060</v>
      </c>
      <c r="F18106" s="69">
        <v>2354</v>
      </c>
      <c r="G18106" s="69" t="s">
        <v>1939</v>
      </c>
    </row>
    <row r="18107" spans="1:7" ht="14.4">
      <c r="A18107" s="27" t="str">
        <f>VLOOKUP(C18107,'user list'!A:B,2,0)</f>
        <v>PAISD</v>
      </c>
      <c r="B18107" s="172">
        <v>45824.597048611111</v>
      </c>
      <c r="C18107" s="69" t="s">
        <v>256</v>
      </c>
      <c r="D18107" s="69" t="s">
        <v>1937</v>
      </c>
      <c r="E18107" s="69" t="s">
        <v>3060</v>
      </c>
      <c r="F18107" s="69">
        <v>2354</v>
      </c>
      <c r="G18107" s="69" t="s">
        <v>1947</v>
      </c>
    </row>
    <row r="18108" spans="1:7" ht="14.4">
      <c r="A18108" s="27" t="str">
        <f>VLOOKUP(C18108,'user list'!A:B,2,0)</f>
        <v>PAISD</v>
      </c>
      <c r="B18108" s="172">
        <v>45824.597048611111</v>
      </c>
      <c r="C18108" s="69" t="s">
        <v>256</v>
      </c>
      <c r="D18108" s="69" t="s">
        <v>1937</v>
      </c>
      <c r="E18108" s="69" t="s">
        <v>3060</v>
      </c>
      <c r="F18108" s="69">
        <v>2354</v>
      </c>
      <c r="G18108" s="69" t="s">
        <v>1948</v>
      </c>
    </row>
    <row r="18109" spans="1:7" ht="14.4">
      <c r="A18109" s="27" t="str">
        <f>VLOOKUP(C18109,'user list'!A:B,2,0)</f>
        <v>PAISD</v>
      </c>
      <c r="B18109" s="172">
        <v>45824.597048611111</v>
      </c>
      <c r="C18109" s="69" t="s">
        <v>256</v>
      </c>
      <c r="D18109" s="69" t="s">
        <v>1937</v>
      </c>
      <c r="E18109" s="69" t="s">
        <v>3060</v>
      </c>
      <c r="F18109" s="69">
        <v>2354</v>
      </c>
      <c r="G18109" s="69" t="s">
        <v>1939</v>
      </c>
    </row>
    <row r="18110" spans="1:7" ht="14.4">
      <c r="A18110" s="27" t="str">
        <f>VLOOKUP(C18110,'user list'!A:B,2,0)</f>
        <v>Admin</v>
      </c>
      <c r="B18110" s="172">
        <v>45824.597048611111</v>
      </c>
      <c r="C18110" s="69" t="s">
        <v>186</v>
      </c>
      <c r="D18110" s="69" t="s">
        <v>1937</v>
      </c>
      <c r="E18110" s="69" t="s">
        <v>3060</v>
      </c>
      <c r="F18110" s="69">
        <v>2354</v>
      </c>
      <c r="G18110" s="69" t="s">
        <v>1948</v>
      </c>
    </row>
    <row r="18111" spans="1:7" ht="14.4">
      <c r="A18111" s="27" t="str">
        <f>VLOOKUP(C18111,'user list'!A:B,2,0)</f>
        <v>PDAD</v>
      </c>
      <c r="B18111" s="172">
        <v>45824.597141203703</v>
      </c>
      <c r="C18111" s="69" t="s">
        <v>257</v>
      </c>
      <c r="D18111" s="69" t="s">
        <v>1937</v>
      </c>
      <c r="E18111" s="69" t="s">
        <v>2784</v>
      </c>
      <c r="F18111" s="69">
        <v>2340</v>
      </c>
      <c r="G18111" s="69" t="s">
        <v>1939</v>
      </c>
    </row>
    <row r="18112" spans="1:7" ht="14.4">
      <c r="A18112" s="27" t="str">
        <f>VLOOKUP(C18112,'user list'!A:B,2,0)</f>
        <v>Admin</v>
      </c>
      <c r="B18112" s="172">
        <v>45824.597430555557</v>
      </c>
      <c r="C18112" s="69" t="s">
        <v>186</v>
      </c>
      <c r="D18112" s="69" t="s">
        <v>1937</v>
      </c>
      <c r="E18112" s="69" t="s">
        <v>2048</v>
      </c>
      <c r="F18112" s="69">
        <v>2284</v>
      </c>
      <c r="G18112" s="69" t="s">
        <v>1939</v>
      </c>
    </row>
    <row r="18113" spans="1:7" ht="14.4">
      <c r="A18113" s="27" t="str">
        <f>VLOOKUP(C18113,'user list'!A:B,2,0)</f>
        <v>Admin</v>
      </c>
      <c r="B18113" s="172">
        <v>45824.597951388889</v>
      </c>
      <c r="C18113" s="69" t="s">
        <v>186</v>
      </c>
      <c r="D18113" s="69" t="s">
        <v>1937</v>
      </c>
      <c r="E18113" s="69" t="s">
        <v>2763</v>
      </c>
      <c r="F18113" s="69">
        <v>2209</v>
      </c>
      <c r="G18113" s="69" t="s">
        <v>1939</v>
      </c>
    </row>
    <row r="18114" spans="1:7" ht="14.4">
      <c r="A18114" s="27" t="str">
        <f>VLOOKUP(C18114,'user list'!A:B,2,0)</f>
        <v>Admin</v>
      </c>
      <c r="B18114" s="172">
        <v>45824.598263888889</v>
      </c>
      <c r="C18114" s="69" t="s">
        <v>186</v>
      </c>
      <c r="D18114" s="69" t="s">
        <v>1937</v>
      </c>
      <c r="E18114" s="69" t="s">
        <v>2042</v>
      </c>
      <c r="F18114" s="69">
        <v>2291</v>
      </c>
      <c r="G18114" s="69" t="s">
        <v>1939</v>
      </c>
    </row>
    <row r="18115" spans="1:7" ht="14.4">
      <c r="A18115" s="27" t="str">
        <f>VLOOKUP(C18115,'user list'!A:B,2,0)</f>
        <v>ADAAC</v>
      </c>
      <c r="B18115" s="172">
        <v>45824.598634259259</v>
      </c>
      <c r="C18115" s="69" t="s">
        <v>190</v>
      </c>
      <c r="D18115" s="69" t="s">
        <v>1937</v>
      </c>
      <c r="E18115" s="69" t="s">
        <v>3061</v>
      </c>
      <c r="F18115" s="69">
        <v>2360</v>
      </c>
      <c r="G18115" s="69" t="s">
        <v>1939</v>
      </c>
    </row>
    <row r="18116" spans="1:7" ht="14.4">
      <c r="A18116" s="27" t="str">
        <f>VLOOKUP(C18116,'user list'!A:B,2,0)</f>
        <v>OCM</v>
      </c>
      <c r="B18116" s="172">
        <v>45824.59883101852</v>
      </c>
      <c r="C18116" s="69" t="s">
        <v>232</v>
      </c>
      <c r="D18116" s="69" t="s">
        <v>1937</v>
      </c>
      <c r="E18116" s="69" t="s">
        <v>2481</v>
      </c>
      <c r="F18116" s="69">
        <v>2294</v>
      </c>
      <c r="G18116" s="69" t="s">
        <v>1939</v>
      </c>
    </row>
    <row r="18117" spans="1:7" ht="14.4">
      <c r="A18117" s="27" t="str">
        <f>VLOOKUP(C18117,'user list'!A:B,2,0)</f>
        <v>PDAD</v>
      </c>
      <c r="B18117" s="172">
        <v>45824.59915509259</v>
      </c>
      <c r="C18117" s="69" t="s">
        <v>257</v>
      </c>
      <c r="D18117" s="69" t="s">
        <v>1937</v>
      </c>
      <c r="E18117" s="69" t="s">
        <v>3059</v>
      </c>
      <c r="F18117" s="69">
        <v>2353</v>
      </c>
      <c r="G18117" s="69" t="s">
        <v>1939</v>
      </c>
    </row>
    <row r="18118" spans="1:7" ht="14.4">
      <c r="A18118" s="27" t="str">
        <f>VLOOKUP(C18118,'user list'!A:B,2,0)</f>
        <v>Admin</v>
      </c>
      <c r="B18118" s="172">
        <v>45824.599606481483</v>
      </c>
      <c r="C18118" s="69" t="s">
        <v>186</v>
      </c>
      <c r="D18118" s="69" t="s">
        <v>1937</v>
      </c>
      <c r="E18118" s="69" t="s">
        <v>2530</v>
      </c>
      <c r="F18118" s="69">
        <v>1872</v>
      </c>
      <c r="G18118" s="69" t="s">
        <v>1939</v>
      </c>
    </row>
    <row r="18119" spans="1:7" ht="14.4">
      <c r="A18119" s="27" t="str">
        <f>VLOOKUP(C18119,'user list'!A:B,2,0)</f>
        <v>Admin</v>
      </c>
      <c r="B18119" s="172">
        <v>45824.599918981483</v>
      </c>
      <c r="C18119" s="69" t="s">
        <v>186</v>
      </c>
      <c r="D18119" s="69" t="s">
        <v>1937</v>
      </c>
      <c r="E18119" s="69">
        <v>2276</v>
      </c>
      <c r="F18119" s="69">
        <v>2276</v>
      </c>
      <c r="G18119" s="69" t="s">
        <v>1939</v>
      </c>
    </row>
    <row r="18120" spans="1:7" ht="14.4">
      <c r="A18120" s="27" t="str">
        <f>VLOOKUP(C18120,'user list'!A:B,2,0)</f>
        <v>Admin</v>
      </c>
      <c r="B18120" s="172">
        <v>45824.599918981483</v>
      </c>
      <c r="C18120" s="69" t="s">
        <v>186</v>
      </c>
      <c r="D18120" s="69" t="s">
        <v>1937</v>
      </c>
      <c r="E18120" s="69">
        <v>2276</v>
      </c>
      <c r="F18120" s="69">
        <v>2276</v>
      </c>
      <c r="G18120" s="69" t="s">
        <v>1939</v>
      </c>
    </row>
    <row r="18121" spans="1:7" ht="14.4">
      <c r="A18121" s="27" t="str">
        <f>VLOOKUP(C18121,'user list'!A:B,2,0)</f>
        <v>OSSP</v>
      </c>
      <c r="B18121" s="172">
        <v>45824.600046296298</v>
      </c>
      <c r="C18121" s="69" t="s">
        <v>255</v>
      </c>
      <c r="D18121" s="69" t="s">
        <v>1937</v>
      </c>
      <c r="E18121" s="69" t="s">
        <v>3061</v>
      </c>
      <c r="F18121" s="69">
        <v>2360</v>
      </c>
      <c r="G18121" s="69" t="s">
        <v>1939</v>
      </c>
    </row>
    <row r="18122" spans="1:7" ht="14.4">
      <c r="A18122" s="27" t="str">
        <f>VLOOKUP(C18122,'user list'!A:B,2,0)</f>
        <v>PDAD</v>
      </c>
      <c r="B18122" s="172">
        <v>45824.600335648145</v>
      </c>
      <c r="C18122" s="69" t="s">
        <v>257</v>
      </c>
      <c r="D18122" s="69" t="s">
        <v>1937</v>
      </c>
      <c r="E18122" s="69" t="s">
        <v>3059</v>
      </c>
      <c r="F18122" s="69">
        <v>2353</v>
      </c>
      <c r="G18122" s="69" t="s">
        <v>1947</v>
      </c>
    </row>
    <row r="18123" spans="1:7" ht="14.4">
      <c r="A18123" s="27" t="str">
        <f>VLOOKUP(C18123,'user list'!A:B,2,0)</f>
        <v>PDAD</v>
      </c>
      <c r="B18123" s="172">
        <v>45824.600335648145</v>
      </c>
      <c r="C18123" s="69" t="s">
        <v>257</v>
      </c>
      <c r="D18123" s="69" t="s">
        <v>1937</v>
      </c>
      <c r="E18123" s="69" t="s">
        <v>3059</v>
      </c>
      <c r="F18123" s="69">
        <v>2353</v>
      </c>
      <c r="G18123" s="69" t="s">
        <v>1948</v>
      </c>
    </row>
    <row r="18124" spans="1:7" ht="14.4">
      <c r="A18124" s="27" t="str">
        <f>VLOOKUP(C18124,'user list'!A:B,2,0)</f>
        <v>PDAD</v>
      </c>
      <c r="B18124" s="172">
        <v>45824.600335648145</v>
      </c>
      <c r="C18124" s="69" t="s">
        <v>257</v>
      </c>
      <c r="D18124" s="69" t="s">
        <v>1937</v>
      </c>
      <c r="E18124" s="69" t="s">
        <v>3059</v>
      </c>
      <c r="F18124" s="69">
        <v>2353</v>
      </c>
      <c r="G18124" s="69" t="s">
        <v>1939</v>
      </c>
    </row>
    <row r="18125" spans="1:7" ht="14.4">
      <c r="A18125" s="27" t="str">
        <f>VLOOKUP(C18125,'user list'!A:B,2,0)</f>
        <v>Admin</v>
      </c>
      <c r="B18125" s="172">
        <v>45824.600347222222</v>
      </c>
      <c r="C18125" s="69" t="s">
        <v>186</v>
      </c>
      <c r="D18125" s="69" t="s">
        <v>1937</v>
      </c>
      <c r="E18125" s="69" t="s">
        <v>3059</v>
      </c>
      <c r="F18125" s="69">
        <v>2353</v>
      </c>
      <c r="G18125" s="69" t="s">
        <v>1948</v>
      </c>
    </row>
    <row r="18126" spans="1:7" ht="14.4">
      <c r="A18126" s="27" t="str">
        <f>VLOOKUP(C18126,'user list'!A:B,2,0)</f>
        <v>PDAD</v>
      </c>
      <c r="B18126" s="172">
        <v>45824.600439814814</v>
      </c>
      <c r="C18126" s="69" t="s">
        <v>257</v>
      </c>
      <c r="D18126" s="69" t="s">
        <v>1937</v>
      </c>
      <c r="E18126" s="69" t="s">
        <v>3059</v>
      </c>
      <c r="F18126" s="69">
        <v>2353</v>
      </c>
      <c r="G18126" s="69" t="s">
        <v>1949</v>
      </c>
    </row>
    <row r="18127" spans="1:7" ht="14.4">
      <c r="A18127" s="27" t="str">
        <f>VLOOKUP(C18127,'user list'!A:B,2,0)</f>
        <v>PDAD</v>
      </c>
      <c r="B18127" s="172">
        <v>45824.600671296299</v>
      </c>
      <c r="C18127" s="69" t="s">
        <v>257</v>
      </c>
      <c r="D18127" s="69" t="s">
        <v>1937</v>
      </c>
      <c r="E18127" s="69" t="s">
        <v>3060</v>
      </c>
      <c r="F18127" s="69">
        <v>2354</v>
      </c>
      <c r="G18127" s="69" t="s">
        <v>1939</v>
      </c>
    </row>
    <row r="18128" spans="1:7" ht="14.4">
      <c r="A18128" s="27" t="str">
        <f>VLOOKUP(C18128,'user list'!A:B,2,0)</f>
        <v>OSSP</v>
      </c>
      <c r="B18128" s="172">
        <v>45824.601157407407</v>
      </c>
      <c r="C18128" s="69" t="s">
        <v>255</v>
      </c>
      <c r="D18128" s="69" t="s">
        <v>1937</v>
      </c>
      <c r="E18128" s="69" t="s">
        <v>3061</v>
      </c>
      <c r="F18128" s="69">
        <v>2360</v>
      </c>
      <c r="G18128" s="69" t="s">
        <v>1947</v>
      </c>
    </row>
    <row r="18129" spans="1:7" ht="14.4">
      <c r="A18129" s="27" t="str">
        <f>VLOOKUP(C18129,'user list'!A:B,2,0)</f>
        <v>OSSP</v>
      </c>
      <c r="B18129" s="172">
        <v>45824.601157407407</v>
      </c>
      <c r="C18129" s="69" t="s">
        <v>255</v>
      </c>
      <c r="D18129" s="69" t="s">
        <v>1937</v>
      </c>
      <c r="E18129" s="69" t="s">
        <v>3061</v>
      </c>
      <c r="F18129" s="69">
        <v>2360</v>
      </c>
      <c r="G18129" s="69" t="s">
        <v>1948</v>
      </c>
    </row>
    <row r="18130" spans="1:7" ht="14.4">
      <c r="A18130" s="27" t="str">
        <f>VLOOKUP(C18130,'user list'!A:B,2,0)</f>
        <v>OSSP</v>
      </c>
      <c r="B18130" s="172">
        <v>45824.601168981484</v>
      </c>
      <c r="C18130" s="69" t="s">
        <v>255</v>
      </c>
      <c r="D18130" s="69" t="s">
        <v>1937</v>
      </c>
      <c r="E18130" s="69" t="s">
        <v>3061</v>
      </c>
      <c r="F18130" s="69">
        <v>2360</v>
      </c>
      <c r="G18130" s="69" t="s">
        <v>1939</v>
      </c>
    </row>
    <row r="18131" spans="1:7" ht="14.4">
      <c r="A18131" s="27" t="str">
        <f>VLOOKUP(C18131,'user list'!A:B,2,0)</f>
        <v>Admin</v>
      </c>
      <c r="B18131" s="172">
        <v>45824.601168981484</v>
      </c>
      <c r="C18131" s="69" t="s">
        <v>186</v>
      </c>
      <c r="D18131" s="69" t="s">
        <v>1937</v>
      </c>
      <c r="E18131" s="69" t="s">
        <v>3061</v>
      </c>
      <c r="F18131" s="69">
        <v>2360</v>
      </c>
      <c r="G18131" s="69" t="s">
        <v>1948</v>
      </c>
    </row>
    <row r="18132" spans="1:7" ht="14.4">
      <c r="A18132" s="27" t="str">
        <f>VLOOKUP(C18132,'user list'!A:B,2,0)</f>
        <v>OSSP</v>
      </c>
      <c r="B18132" s="172">
        <v>45824.601284722223</v>
      </c>
      <c r="C18132" s="69" t="s">
        <v>255</v>
      </c>
      <c r="D18132" s="69" t="s">
        <v>1937</v>
      </c>
      <c r="E18132" s="69" t="s">
        <v>2784</v>
      </c>
      <c r="F18132" s="69">
        <v>2340</v>
      </c>
      <c r="G18132" s="69" t="s">
        <v>1939</v>
      </c>
    </row>
    <row r="18133" spans="1:7" ht="14.4">
      <c r="A18133" s="27" t="str">
        <f>VLOOKUP(C18133,'user list'!A:B,2,0)</f>
        <v>OSSP</v>
      </c>
      <c r="B18133" s="172">
        <v>45824.601423611108</v>
      </c>
      <c r="C18133" s="69" t="s">
        <v>255</v>
      </c>
      <c r="D18133" s="69" t="s">
        <v>1937</v>
      </c>
      <c r="E18133" s="69" t="s">
        <v>2784</v>
      </c>
      <c r="F18133" s="69">
        <v>2340</v>
      </c>
      <c r="G18133" s="69" t="s">
        <v>1947</v>
      </c>
    </row>
    <row r="18134" spans="1:7" ht="14.4">
      <c r="A18134" s="27" t="str">
        <f>VLOOKUP(C18134,'user list'!A:B,2,0)</f>
        <v>OSSP</v>
      </c>
      <c r="B18134" s="172">
        <v>45824.601423611108</v>
      </c>
      <c r="C18134" s="69" t="s">
        <v>255</v>
      </c>
      <c r="D18134" s="69" t="s">
        <v>1937</v>
      </c>
      <c r="E18134" s="69" t="s">
        <v>2784</v>
      </c>
      <c r="F18134" s="69">
        <v>2340</v>
      </c>
      <c r="G18134" s="69" t="s">
        <v>1948</v>
      </c>
    </row>
    <row r="18135" spans="1:7" ht="14.4">
      <c r="A18135" s="27" t="str">
        <f>VLOOKUP(C18135,'user list'!A:B,2,0)</f>
        <v>OSSP</v>
      </c>
      <c r="B18135" s="172">
        <v>45824.601435185185</v>
      </c>
      <c r="C18135" s="69" t="s">
        <v>255</v>
      </c>
      <c r="D18135" s="69" t="s">
        <v>1937</v>
      </c>
      <c r="E18135" s="69" t="s">
        <v>2784</v>
      </c>
      <c r="F18135" s="69">
        <v>2340</v>
      </c>
      <c r="G18135" s="69" t="s">
        <v>1939</v>
      </c>
    </row>
    <row r="18136" spans="1:7" ht="14.4">
      <c r="A18136" s="27" t="str">
        <f>VLOOKUP(C18136,'user list'!A:B,2,0)</f>
        <v>Admin</v>
      </c>
      <c r="B18136" s="172">
        <v>45824.601435185185</v>
      </c>
      <c r="C18136" s="69" t="s">
        <v>186</v>
      </c>
      <c r="D18136" s="69" t="s">
        <v>1937</v>
      </c>
      <c r="E18136" s="69" t="s">
        <v>2784</v>
      </c>
      <c r="F18136" s="69">
        <v>2340</v>
      </c>
      <c r="G18136" s="69" t="s">
        <v>1948</v>
      </c>
    </row>
    <row r="18137" spans="1:7" ht="14.4">
      <c r="A18137" s="27" t="str">
        <f>VLOOKUP(C18137,'user list'!A:B,2,0)</f>
        <v>ADAAC</v>
      </c>
      <c r="B18137" s="172">
        <v>45824.601493055554</v>
      </c>
      <c r="C18137" s="69" t="s">
        <v>190</v>
      </c>
      <c r="D18137" s="69" t="s">
        <v>1937</v>
      </c>
      <c r="E18137" s="69" t="s">
        <v>3061</v>
      </c>
      <c r="F18137" s="69">
        <v>2360</v>
      </c>
      <c r="G18137" s="69" t="s">
        <v>1949</v>
      </c>
    </row>
    <row r="18138" spans="1:7" ht="14.4">
      <c r="A18138" s="27" t="str">
        <f>VLOOKUP(C18138,'user list'!A:B,2,0)</f>
        <v>OSSP</v>
      </c>
      <c r="B18138" s="172">
        <v>45824.601504629631</v>
      </c>
      <c r="C18138" s="69" t="s">
        <v>255</v>
      </c>
      <c r="D18138" s="69" t="s">
        <v>1937</v>
      </c>
      <c r="E18138" s="69" t="s">
        <v>3060</v>
      </c>
      <c r="F18138" s="69">
        <v>2354</v>
      </c>
      <c r="G18138" s="69" t="s">
        <v>1939</v>
      </c>
    </row>
    <row r="18139" spans="1:7" ht="14.4">
      <c r="A18139" s="27" t="str">
        <f>VLOOKUP(C18139,'user list'!A:B,2,0)</f>
        <v>OSSP</v>
      </c>
      <c r="B18139" s="172">
        <v>45824.601793981485</v>
      </c>
      <c r="C18139" s="69" t="s">
        <v>255</v>
      </c>
      <c r="D18139" s="69" t="s">
        <v>1937</v>
      </c>
      <c r="E18139" s="69" t="s">
        <v>3060</v>
      </c>
      <c r="F18139" s="69">
        <v>2354</v>
      </c>
      <c r="G18139" s="69" t="s">
        <v>1939</v>
      </c>
    </row>
    <row r="18140" spans="1:7" ht="14.4">
      <c r="A18140" s="27" t="str">
        <f>VLOOKUP(C18140,'user list'!A:B,2,0)</f>
        <v>OSSP</v>
      </c>
      <c r="B18140" s="172">
        <v>45824.601793981485</v>
      </c>
      <c r="C18140" s="69" t="s">
        <v>255</v>
      </c>
      <c r="D18140" s="69" t="s">
        <v>1937</v>
      </c>
      <c r="E18140" s="69" t="s">
        <v>3060</v>
      </c>
      <c r="F18140" s="69">
        <v>2354</v>
      </c>
      <c r="G18140" s="69" t="s">
        <v>1939</v>
      </c>
    </row>
    <row r="18141" spans="1:7" ht="14.4">
      <c r="A18141" s="27" t="str">
        <f>VLOOKUP(C18141,'user list'!A:B,2,0)</f>
        <v>OSSP</v>
      </c>
      <c r="B18141" s="172">
        <v>45824.601805555554</v>
      </c>
      <c r="C18141" s="69" t="s">
        <v>255</v>
      </c>
      <c r="D18141" s="69" t="s">
        <v>1937</v>
      </c>
      <c r="E18141" s="69" t="s">
        <v>3060</v>
      </c>
      <c r="F18141" s="69">
        <v>2354</v>
      </c>
      <c r="G18141" s="69" t="s">
        <v>1939</v>
      </c>
    </row>
    <row r="18142" spans="1:7" ht="14.4">
      <c r="A18142" s="27" t="str">
        <f>VLOOKUP(C18142,'user list'!A:B,2,0)</f>
        <v>OSSP</v>
      </c>
      <c r="B18142" s="172">
        <v>45824.601886574077</v>
      </c>
      <c r="C18142" s="69" t="s">
        <v>255</v>
      </c>
      <c r="D18142" s="69" t="s">
        <v>1937</v>
      </c>
      <c r="E18142" s="69" t="s">
        <v>3060</v>
      </c>
      <c r="F18142" s="69">
        <v>2354</v>
      </c>
      <c r="G18142" s="69" t="s">
        <v>1949</v>
      </c>
    </row>
    <row r="18143" spans="1:7" ht="14.4">
      <c r="A18143" s="27" t="str">
        <f>VLOOKUP(C18143,'user list'!A:B,2,0)</f>
        <v>Admin</v>
      </c>
      <c r="B18143" s="172">
        <v>45824.602662037039</v>
      </c>
      <c r="C18143" s="69" t="s">
        <v>186</v>
      </c>
      <c r="D18143" s="69" t="s">
        <v>1937</v>
      </c>
      <c r="E18143" s="69">
        <v>20250312090004</v>
      </c>
      <c r="F18143" s="69">
        <v>1821</v>
      </c>
      <c r="G18143" s="69" t="s">
        <v>1939</v>
      </c>
    </row>
    <row r="18144" spans="1:7" ht="14.4">
      <c r="A18144" s="27" t="str">
        <f>VLOOKUP(C18144,'user list'!A:B,2,0)</f>
        <v>OCM</v>
      </c>
      <c r="B18144" s="172">
        <v>45824.602766203701</v>
      </c>
      <c r="C18144" s="69" t="s">
        <v>235</v>
      </c>
      <c r="D18144" s="69" t="s">
        <v>1937</v>
      </c>
      <c r="E18144" s="69" t="s">
        <v>2047</v>
      </c>
      <c r="F18144" s="69">
        <v>2357</v>
      </c>
      <c r="G18144" s="69" t="s">
        <v>1939</v>
      </c>
    </row>
    <row r="18145" spans="1:7" ht="14.4">
      <c r="A18145" s="27" t="str">
        <f>VLOOKUP(C18145,'user list'!A:B,2,0)</f>
        <v>OCM</v>
      </c>
      <c r="B18145" s="172">
        <v>45824.602800925924</v>
      </c>
      <c r="C18145" s="69" t="s">
        <v>235</v>
      </c>
      <c r="D18145" s="69" t="s">
        <v>1937</v>
      </c>
      <c r="E18145" s="69" t="s">
        <v>2047</v>
      </c>
      <c r="F18145" s="69">
        <v>2357</v>
      </c>
      <c r="G18145" s="69" t="s">
        <v>1939</v>
      </c>
    </row>
    <row r="18146" spans="1:7" ht="14.4">
      <c r="A18146" s="27" t="str">
        <f>VLOOKUP(C18146,'user list'!A:B,2,0)</f>
        <v>OSSP</v>
      </c>
      <c r="B18146" s="172">
        <v>45824.602847222224</v>
      </c>
      <c r="C18146" s="69" t="s">
        <v>255</v>
      </c>
      <c r="D18146" s="69" t="s">
        <v>1937</v>
      </c>
      <c r="E18146" s="69" t="s">
        <v>3060</v>
      </c>
      <c r="F18146" s="69">
        <v>2354</v>
      </c>
      <c r="G18146" s="69" t="s">
        <v>1939</v>
      </c>
    </row>
    <row r="18147" spans="1:7" ht="14.4">
      <c r="A18147" s="27" t="str">
        <f>VLOOKUP(C18147,'user list'!A:B,2,0)</f>
        <v>OSSP</v>
      </c>
      <c r="B18147" s="172">
        <v>45824.60292824074</v>
      </c>
      <c r="C18147" s="69" t="s">
        <v>255</v>
      </c>
      <c r="D18147" s="69" t="s">
        <v>1937</v>
      </c>
      <c r="E18147" s="69" t="s">
        <v>3060</v>
      </c>
      <c r="F18147" s="69">
        <v>2354</v>
      </c>
      <c r="G18147" s="69" t="s">
        <v>1947</v>
      </c>
    </row>
    <row r="18148" spans="1:7" ht="14.4">
      <c r="A18148" s="27" t="str">
        <f>VLOOKUP(C18148,'user list'!A:B,2,0)</f>
        <v>OSSP</v>
      </c>
      <c r="B18148" s="172">
        <v>45824.60292824074</v>
      </c>
      <c r="C18148" s="69" t="s">
        <v>255</v>
      </c>
      <c r="D18148" s="69" t="s">
        <v>1937</v>
      </c>
      <c r="E18148" s="69" t="s">
        <v>3060</v>
      </c>
      <c r="F18148" s="69">
        <v>2354</v>
      </c>
      <c r="G18148" s="69" t="s">
        <v>1948</v>
      </c>
    </row>
    <row r="18149" spans="1:7" ht="14.4">
      <c r="A18149" s="27" t="str">
        <f>VLOOKUP(C18149,'user list'!A:B,2,0)</f>
        <v>OSSP</v>
      </c>
      <c r="B18149" s="172">
        <v>45824.60292824074</v>
      </c>
      <c r="C18149" s="69" t="s">
        <v>255</v>
      </c>
      <c r="D18149" s="69" t="s">
        <v>1937</v>
      </c>
      <c r="E18149" s="69" t="s">
        <v>3060</v>
      </c>
      <c r="F18149" s="69">
        <v>2354</v>
      </c>
      <c r="G18149" s="69" t="s">
        <v>1939</v>
      </c>
    </row>
    <row r="18150" spans="1:7" ht="14.4">
      <c r="A18150" s="27" t="str">
        <f>VLOOKUP(C18150,'user list'!A:B,2,0)</f>
        <v>Admin</v>
      </c>
      <c r="B18150" s="172">
        <v>45824.602939814817</v>
      </c>
      <c r="C18150" s="69" t="s">
        <v>186</v>
      </c>
      <c r="D18150" s="69" t="s">
        <v>1937</v>
      </c>
      <c r="E18150" s="69" t="s">
        <v>3060</v>
      </c>
      <c r="F18150" s="69">
        <v>2354</v>
      </c>
      <c r="G18150" s="69" t="s">
        <v>1948</v>
      </c>
    </row>
    <row r="18151" spans="1:7" ht="14.4">
      <c r="A18151" s="27" t="str">
        <f>VLOOKUP(C18151,'user list'!A:B,2,0)</f>
        <v>Admin</v>
      </c>
      <c r="B18151" s="172">
        <v>45824.602951388886</v>
      </c>
      <c r="C18151" s="69" t="s">
        <v>186</v>
      </c>
      <c r="D18151" s="69" t="s">
        <v>1937</v>
      </c>
      <c r="E18151" s="69" t="s">
        <v>2784</v>
      </c>
      <c r="F18151" s="69">
        <v>2236</v>
      </c>
      <c r="G18151" s="69" t="s">
        <v>1939</v>
      </c>
    </row>
    <row r="18152" spans="1:7" ht="14.4">
      <c r="A18152" s="27" t="str">
        <f>VLOOKUP(C18152,'user list'!A:B,2,0)</f>
        <v>Admin</v>
      </c>
      <c r="B18152" s="172">
        <v>45824.602951388886</v>
      </c>
      <c r="C18152" s="69" t="s">
        <v>186</v>
      </c>
      <c r="D18152" s="69" t="s">
        <v>1937</v>
      </c>
      <c r="E18152" s="69" t="s">
        <v>2784</v>
      </c>
      <c r="F18152" s="69">
        <v>2236</v>
      </c>
      <c r="G18152" s="69" t="s">
        <v>1939</v>
      </c>
    </row>
    <row r="18153" spans="1:7" ht="14.4">
      <c r="A18153" s="27" t="str">
        <f>VLOOKUP(C18153,'user list'!A:B,2,0)</f>
        <v>ADAAC</v>
      </c>
      <c r="B18153" s="172">
        <v>45824.60297453704</v>
      </c>
      <c r="C18153" s="69" t="s">
        <v>190</v>
      </c>
      <c r="D18153" s="69" t="s">
        <v>1937</v>
      </c>
      <c r="E18153" s="69" t="s">
        <v>3061</v>
      </c>
      <c r="F18153" s="69">
        <v>2360</v>
      </c>
      <c r="G18153" s="69" t="s">
        <v>1947</v>
      </c>
    </row>
    <row r="18154" spans="1:7" ht="14.4">
      <c r="A18154" s="27" t="str">
        <f>VLOOKUP(C18154,'user list'!A:B,2,0)</f>
        <v>ADAAC</v>
      </c>
      <c r="B18154" s="172">
        <v>45824.60297453704</v>
      </c>
      <c r="C18154" s="69" t="s">
        <v>190</v>
      </c>
      <c r="D18154" s="69" t="s">
        <v>1937</v>
      </c>
      <c r="E18154" s="69" t="s">
        <v>3061</v>
      </c>
      <c r="F18154" s="69">
        <v>2360</v>
      </c>
      <c r="G18154" s="69" t="s">
        <v>1948</v>
      </c>
    </row>
    <row r="18155" spans="1:7" ht="14.4">
      <c r="A18155" s="27" t="str">
        <f>VLOOKUP(C18155,'user list'!A:B,2,0)</f>
        <v>ADAAC</v>
      </c>
      <c r="B18155" s="172">
        <v>45824.60297453704</v>
      </c>
      <c r="C18155" s="69" t="s">
        <v>190</v>
      </c>
      <c r="D18155" s="69" t="s">
        <v>1937</v>
      </c>
      <c r="E18155" s="69" t="s">
        <v>3061</v>
      </c>
      <c r="F18155" s="69">
        <v>2360</v>
      </c>
      <c r="G18155" s="69" t="s">
        <v>1939</v>
      </c>
    </row>
    <row r="18156" spans="1:7" ht="14.4">
      <c r="A18156" s="27" t="str">
        <f>VLOOKUP(C18156,'user list'!A:B,2,0)</f>
        <v>Admin</v>
      </c>
      <c r="B18156" s="172">
        <v>45824.60297453704</v>
      </c>
      <c r="C18156" s="69" t="s">
        <v>186</v>
      </c>
      <c r="D18156" s="69" t="s">
        <v>1937</v>
      </c>
      <c r="E18156" s="69" t="s">
        <v>3061</v>
      </c>
      <c r="F18156" s="69">
        <v>2360</v>
      </c>
      <c r="G18156" s="69" t="s">
        <v>1948</v>
      </c>
    </row>
    <row r="18157" spans="1:7" ht="14.4">
      <c r="A18157" s="27" t="str">
        <f>VLOOKUP(C18157,'user list'!A:B,2,0)</f>
        <v>ADAAC</v>
      </c>
      <c r="B18157" s="172">
        <v>45824.603043981479</v>
      </c>
      <c r="C18157" s="69" t="s">
        <v>190</v>
      </c>
      <c r="D18157" s="69" t="s">
        <v>1937</v>
      </c>
      <c r="E18157" s="69" t="s">
        <v>3060</v>
      </c>
      <c r="F18157" s="69">
        <v>2354</v>
      </c>
      <c r="G18157" s="69" t="s">
        <v>1939</v>
      </c>
    </row>
    <row r="18158" spans="1:7" ht="14.4">
      <c r="A18158" s="27" t="str">
        <f>VLOOKUP(C18158,'user list'!A:B,2,0)</f>
        <v>OCM</v>
      </c>
      <c r="B18158" s="172">
        <v>45824.604120370372</v>
      </c>
      <c r="C18158" s="69" t="s">
        <v>235</v>
      </c>
      <c r="D18158" s="69" t="s">
        <v>1937</v>
      </c>
      <c r="E18158" s="69" t="s">
        <v>2047</v>
      </c>
      <c r="F18158" s="69">
        <v>2357</v>
      </c>
      <c r="G18158" s="69" t="s">
        <v>1947</v>
      </c>
    </row>
    <row r="18159" spans="1:7" ht="14.4">
      <c r="A18159" s="27" t="str">
        <f>VLOOKUP(C18159,'user list'!A:B,2,0)</f>
        <v>OCM</v>
      </c>
      <c r="B18159" s="172">
        <v>45824.604120370372</v>
      </c>
      <c r="C18159" s="69" t="s">
        <v>235</v>
      </c>
      <c r="D18159" s="69" t="s">
        <v>1937</v>
      </c>
      <c r="E18159" s="69" t="s">
        <v>2047</v>
      </c>
      <c r="F18159" s="69">
        <v>2357</v>
      </c>
      <c r="G18159" s="69" t="s">
        <v>1948</v>
      </c>
    </row>
    <row r="18160" spans="1:7" ht="14.4">
      <c r="A18160" s="27" t="str">
        <f>VLOOKUP(C18160,'user list'!A:B,2,0)</f>
        <v>OCM</v>
      </c>
      <c r="B18160" s="172">
        <v>45824.604131944441</v>
      </c>
      <c r="C18160" s="69" t="s">
        <v>235</v>
      </c>
      <c r="D18160" s="69" t="s">
        <v>1937</v>
      </c>
      <c r="E18160" s="69" t="s">
        <v>2444</v>
      </c>
      <c r="F18160" s="69">
        <v>1730</v>
      </c>
      <c r="G18160" s="69" t="s">
        <v>1939</v>
      </c>
    </row>
    <row r="18161" spans="1:7" ht="14.4">
      <c r="A18161" s="27" t="str">
        <f>VLOOKUP(C18161,'user list'!A:B,2,0)</f>
        <v>Admin</v>
      </c>
      <c r="B18161" s="172">
        <v>45824.604131944441</v>
      </c>
      <c r="C18161" s="69" t="s">
        <v>186</v>
      </c>
      <c r="D18161" s="69" t="s">
        <v>1937</v>
      </c>
      <c r="E18161" s="69" t="s">
        <v>2047</v>
      </c>
      <c r="F18161" s="69">
        <v>2357</v>
      </c>
      <c r="G18161" s="69" t="s">
        <v>1948</v>
      </c>
    </row>
    <row r="18162" spans="1:7" ht="14.4">
      <c r="A18162" s="27" t="str">
        <f>VLOOKUP(C18162,'user list'!A:B,2,0)</f>
        <v>OCM</v>
      </c>
      <c r="B18162" s="172">
        <v>45824.604131944441</v>
      </c>
      <c r="C18162" s="69" t="s">
        <v>235</v>
      </c>
      <c r="D18162" s="69" t="s">
        <v>1937</v>
      </c>
      <c r="E18162" s="69" t="s">
        <v>2444</v>
      </c>
      <c r="F18162" s="69">
        <v>1730</v>
      </c>
      <c r="G18162" s="69" t="s">
        <v>1939</v>
      </c>
    </row>
    <row r="18163" spans="1:7" ht="14.4">
      <c r="A18163" s="27" t="str">
        <f>VLOOKUP(C18163,'user list'!A:B,2,0)</f>
        <v>OCM</v>
      </c>
      <c r="B18163" s="172">
        <v>45824.604490740741</v>
      </c>
      <c r="C18163" s="69" t="s">
        <v>235</v>
      </c>
      <c r="D18163" s="69" t="s">
        <v>1937</v>
      </c>
      <c r="E18163" s="69" t="s">
        <v>2444</v>
      </c>
      <c r="F18163" s="69">
        <v>1730</v>
      </c>
      <c r="G18163" s="69" t="s">
        <v>1947</v>
      </c>
    </row>
    <row r="18164" spans="1:7" ht="14.4">
      <c r="A18164" s="27" t="str">
        <f>VLOOKUP(C18164,'user list'!A:B,2,0)</f>
        <v>OCM</v>
      </c>
      <c r="B18164" s="172">
        <v>45824.604490740741</v>
      </c>
      <c r="C18164" s="69" t="s">
        <v>235</v>
      </c>
      <c r="D18164" s="69" t="s">
        <v>1937</v>
      </c>
      <c r="E18164" s="69" t="s">
        <v>2444</v>
      </c>
      <c r="F18164" s="69">
        <v>1730</v>
      </c>
      <c r="G18164" s="69" t="s">
        <v>1948</v>
      </c>
    </row>
    <row r="18165" spans="1:7" ht="14.4">
      <c r="A18165" s="27" t="str">
        <f>VLOOKUP(C18165,'user list'!A:B,2,0)</f>
        <v>OCM</v>
      </c>
      <c r="B18165" s="172">
        <v>45824.604490740741</v>
      </c>
      <c r="C18165" s="69" t="s">
        <v>235</v>
      </c>
      <c r="D18165" s="69" t="s">
        <v>1937</v>
      </c>
      <c r="E18165" s="69" t="s">
        <v>2039</v>
      </c>
      <c r="F18165" s="69">
        <v>2350</v>
      </c>
      <c r="G18165" s="69" t="s">
        <v>1939</v>
      </c>
    </row>
    <row r="18166" spans="1:7" ht="14.4">
      <c r="A18166" s="27" t="str">
        <f>VLOOKUP(C18166,'user list'!A:B,2,0)</f>
        <v>Admin</v>
      </c>
      <c r="B18166" s="172">
        <v>45824.604490740741</v>
      </c>
      <c r="C18166" s="69" t="s">
        <v>186</v>
      </c>
      <c r="D18166" s="69" t="s">
        <v>1937</v>
      </c>
      <c r="E18166" s="69" t="s">
        <v>2444</v>
      </c>
      <c r="F18166" s="69">
        <v>1730</v>
      </c>
      <c r="G18166" s="69" t="s">
        <v>1948</v>
      </c>
    </row>
    <row r="18167" spans="1:7" ht="14.4">
      <c r="A18167" s="27" t="str">
        <f>VLOOKUP(C18167,'user list'!A:B,2,0)</f>
        <v>OCM</v>
      </c>
      <c r="B18167" s="172">
        <v>45824.604490740741</v>
      </c>
      <c r="C18167" s="69" t="s">
        <v>235</v>
      </c>
      <c r="D18167" s="69" t="s">
        <v>1937</v>
      </c>
      <c r="E18167" s="69" t="s">
        <v>2039</v>
      </c>
      <c r="F18167" s="69">
        <v>2350</v>
      </c>
      <c r="G18167" s="69" t="s">
        <v>1939</v>
      </c>
    </row>
    <row r="18168" spans="1:7" ht="14.4">
      <c r="A18168" s="27" t="str">
        <f>VLOOKUP(C18168,'user list'!A:B,2,0)</f>
        <v>OCM</v>
      </c>
      <c r="B18168" s="172">
        <v>45824.605081018519</v>
      </c>
      <c r="C18168" s="69" t="s">
        <v>235</v>
      </c>
      <c r="D18168" s="69" t="s">
        <v>1937</v>
      </c>
      <c r="E18168" s="69" t="s">
        <v>2039</v>
      </c>
      <c r="F18168" s="69">
        <v>2350</v>
      </c>
      <c r="G18168" s="69" t="s">
        <v>1947</v>
      </c>
    </row>
    <row r="18169" spans="1:7" ht="14.4">
      <c r="A18169" s="27" t="str">
        <f>VLOOKUP(C18169,'user list'!A:B,2,0)</f>
        <v>OCM</v>
      </c>
      <c r="B18169" s="172">
        <v>45824.605081018519</v>
      </c>
      <c r="C18169" s="69" t="s">
        <v>235</v>
      </c>
      <c r="D18169" s="69" t="s">
        <v>1937</v>
      </c>
      <c r="E18169" s="69" t="s">
        <v>2039</v>
      </c>
      <c r="F18169" s="69">
        <v>2350</v>
      </c>
      <c r="G18169" s="69" t="s">
        <v>1948</v>
      </c>
    </row>
    <row r="18170" spans="1:7" ht="14.4">
      <c r="A18170" s="27" t="str">
        <f>VLOOKUP(C18170,'user list'!A:B,2,0)</f>
        <v>OCM</v>
      </c>
      <c r="B18170" s="172">
        <v>45824.605092592596</v>
      </c>
      <c r="C18170" s="69" t="s">
        <v>235</v>
      </c>
      <c r="D18170" s="69" t="s">
        <v>1937</v>
      </c>
      <c r="E18170" s="69" t="s">
        <v>2001</v>
      </c>
      <c r="F18170" s="69">
        <v>2362</v>
      </c>
      <c r="G18170" s="69" t="s">
        <v>1939</v>
      </c>
    </row>
    <row r="18171" spans="1:7" ht="14.4">
      <c r="A18171" s="27" t="str">
        <f>VLOOKUP(C18171,'user list'!A:B,2,0)</f>
        <v>Admin</v>
      </c>
      <c r="B18171" s="172">
        <v>45824.605092592596</v>
      </c>
      <c r="C18171" s="69" t="s">
        <v>186</v>
      </c>
      <c r="D18171" s="69" t="s">
        <v>1937</v>
      </c>
      <c r="E18171" s="69" t="s">
        <v>2039</v>
      </c>
      <c r="F18171" s="69">
        <v>2350</v>
      </c>
      <c r="G18171" s="69" t="s">
        <v>1948</v>
      </c>
    </row>
    <row r="18172" spans="1:7" ht="14.4">
      <c r="A18172" s="27" t="str">
        <f>VLOOKUP(C18172,'user list'!A:B,2,0)</f>
        <v>OCM</v>
      </c>
      <c r="B18172" s="172">
        <v>45824.605092592596</v>
      </c>
      <c r="C18172" s="69" t="s">
        <v>235</v>
      </c>
      <c r="D18172" s="69" t="s">
        <v>1937</v>
      </c>
      <c r="E18172" s="69" t="s">
        <v>2001</v>
      </c>
      <c r="F18172" s="69">
        <v>2362</v>
      </c>
      <c r="G18172" s="69" t="s">
        <v>1939</v>
      </c>
    </row>
    <row r="18173" spans="1:7" ht="14.4">
      <c r="A18173" s="27" t="str">
        <f>VLOOKUP(C18173,'user list'!A:B,2,0)</f>
        <v>Admin</v>
      </c>
      <c r="B18173" s="172">
        <v>45824.605798611112</v>
      </c>
      <c r="C18173" s="69" t="s">
        <v>186</v>
      </c>
      <c r="D18173" s="69" t="s">
        <v>1937</v>
      </c>
      <c r="E18173" s="69" t="s">
        <v>2039</v>
      </c>
      <c r="F18173" s="69">
        <v>2275</v>
      </c>
      <c r="G18173" s="69" t="s">
        <v>1939</v>
      </c>
    </row>
    <row r="18174" spans="1:7" ht="14.4">
      <c r="A18174" s="27" t="str">
        <f>VLOOKUP(C18174,'user list'!A:B,2,0)</f>
        <v>OCM</v>
      </c>
      <c r="B18174" s="172">
        <v>45824.605821759258</v>
      </c>
      <c r="C18174" s="69" t="s">
        <v>235</v>
      </c>
      <c r="D18174" s="69" t="s">
        <v>1937</v>
      </c>
      <c r="E18174" s="69" t="s">
        <v>2001</v>
      </c>
      <c r="F18174" s="69">
        <v>2362</v>
      </c>
      <c r="G18174" s="69" t="s">
        <v>1947</v>
      </c>
    </row>
    <row r="18175" spans="1:7" ht="14.4">
      <c r="A18175" s="27" t="str">
        <f>VLOOKUP(C18175,'user list'!A:B,2,0)</f>
        <v>OCM</v>
      </c>
      <c r="B18175" s="172">
        <v>45824.605821759258</v>
      </c>
      <c r="C18175" s="69" t="s">
        <v>235</v>
      </c>
      <c r="D18175" s="69" t="s">
        <v>1937</v>
      </c>
      <c r="E18175" s="69" t="s">
        <v>2001</v>
      </c>
      <c r="F18175" s="69">
        <v>2362</v>
      </c>
      <c r="G18175" s="69" t="s">
        <v>1948</v>
      </c>
    </row>
    <row r="18176" spans="1:7" ht="14.4">
      <c r="A18176" s="27" t="str">
        <f>VLOOKUP(C18176,'user list'!A:B,2,0)</f>
        <v>OCM</v>
      </c>
      <c r="B18176" s="172">
        <v>45824.605821759258</v>
      </c>
      <c r="C18176" s="69" t="s">
        <v>235</v>
      </c>
      <c r="D18176" s="69" t="s">
        <v>1937</v>
      </c>
      <c r="E18176" s="69" t="s">
        <v>2002</v>
      </c>
      <c r="F18176" s="69">
        <v>2359</v>
      </c>
      <c r="G18176" s="69" t="s">
        <v>1939</v>
      </c>
    </row>
    <row r="18177" spans="1:7" ht="14.4">
      <c r="A18177" s="27" t="str">
        <f>VLOOKUP(C18177,'user list'!A:B,2,0)</f>
        <v>Admin</v>
      </c>
      <c r="B18177" s="172">
        <v>45824.605821759258</v>
      </c>
      <c r="C18177" s="69" t="s">
        <v>186</v>
      </c>
      <c r="D18177" s="69" t="s">
        <v>1937</v>
      </c>
      <c r="E18177" s="69" t="s">
        <v>2001</v>
      </c>
      <c r="F18177" s="69">
        <v>2362</v>
      </c>
      <c r="G18177" s="69" t="s">
        <v>1948</v>
      </c>
    </row>
    <row r="18178" spans="1:7" ht="14.4">
      <c r="A18178" s="27" t="str">
        <f>VLOOKUP(C18178,'user list'!A:B,2,0)</f>
        <v>OCM</v>
      </c>
      <c r="B18178" s="172">
        <v>45824.605821759258</v>
      </c>
      <c r="C18178" s="69" t="s">
        <v>235</v>
      </c>
      <c r="D18178" s="69" t="s">
        <v>1937</v>
      </c>
      <c r="E18178" s="69" t="s">
        <v>2002</v>
      </c>
      <c r="F18178" s="69">
        <v>2359</v>
      </c>
      <c r="G18178" s="69" t="s">
        <v>1939</v>
      </c>
    </row>
    <row r="18179" spans="1:7" ht="14.4">
      <c r="A18179" s="27" t="str">
        <f>VLOOKUP(C18179,'user list'!A:B,2,0)</f>
        <v>ADAAC</v>
      </c>
      <c r="B18179" s="172">
        <v>45824.606006944443</v>
      </c>
      <c r="C18179" s="69" t="s">
        <v>190</v>
      </c>
      <c r="D18179" s="69" t="s">
        <v>1937</v>
      </c>
      <c r="E18179" s="69" t="s">
        <v>3060</v>
      </c>
      <c r="F18179" s="69">
        <v>2354</v>
      </c>
      <c r="G18179" s="69" t="s">
        <v>1949</v>
      </c>
    </row>
    <row r="18180" spans="1:7" ht="14.4">
      <c r="A18180" s="27" t="str">
        <f>VLOOKUP(C18180,'user list'!A:B,2,0)</f>
        <v>SBCDPO</v>
      </c>
      <c r="B18180" s="172">
        <v>45824.606030092589</v>
      </c>
      <c r="C18180" s="69" t="s">
        <v>271</v>
      </c>
      <c r="D18180" s="69" t="s">
        <v>1937</v>
      </c>
      <c r="E18180" s="69" t="s">
        <v>3063</v>
      </c>
      <c r="F18180" s="69">
        <v>2364</v>
      </c>
      <c r="G18180" s="69" t="s">
        <v>2440</v>
      </c>
    </row>
    <row r="18181" spans="1:7" ht="14.4">
      <c r="A18181" s="27" t="str">
        <f>VLOOKUP(C18181,'user list'!A:B,2,0)</f>
        <v>Admin</v>
      </c>
      <c r="B18181" s="172">
        <v>45824.606030092589</v>
      </c>
      <c r="C18181" s="69" t="s">
        <v>186</v>
      </c>
      <c r="D18181" s="69" t="s">
        <v>1937</v>
      </c>
      <c r="E18181" s="69" t="s">
        <v>3063</v>
      </c>
      <c r="F18181" s="69">
        <v>2364</v>
      </c>
      <c r="G18181" s="69" t="s">
        <v>1948</v>
      </c>
    </row>
    <row r="18182" spans="1:7" ht="14.4">
      <c r="A18182" s="27" t="str">
        <f>VLOOKUP(C18182,'user list'!A:B,2,0)</f>
        <v>Admin</v>
      </c>
      <c r="B18182" s="172">
        <v>45824.606030092589</v>
      </c>
      <c r="C18182" s="69" t="s">
        <v>186</v>
      </c>
      <c r="D18182" s="69" t="s">
        <v>1937</v>
      </c>
      <c r="E18182" s="69" t="s">
        <v>3063</v>
      </c>
      <c r="F18182" s="69">
        <v>2364</v>
      </c>
      <c r="G18182" s="69" t="s">
        <v>1948</v>
      </c>
    </row>
    <row r="18183" spans="1:7" ht="14.4">
      <c r="A18183" s="27" t="str">
        <f>VLOOKUP(C18183,'user list'!A:B,2,0)</f>
        <v>Admin</v>
      </c>
      <c r="B18183" s="172">
        <v>45824.606030092589</v>
      </c>
      <c r="C18183" s="69" t="s">
        <v>186</v>
      </c>
      <c r="D18183" s="69" t="s">
        <v>1937</v>
      </c>
      <c r="E18183" s="69" t="s">
        <v>3063</v>
      </c>
      <c r="F18183" s="69">
        <v>2364</v>
      </c>
      <c r="G18183" s="69" t="s">
        <v>1947</v>
      </c>
    </row>
    <row r="18184" spans="1:7" ht="14.4">
      <c r="A18184" s="27" t="str">
        <f>VLOOKUP(C18184,'user list'!A:B,2,0)</f>
        <v>OCM</v>
      </c>
      <c r="B18184" s="172">
        <v>45824.606168981481</v>
      </c>
      <c r="C18184" s="69" t="s">
        <v>235</v>
      </c>
      <c r="D18184" s="69" t="s">
        <v>1937</v>
      </c>
      <c r="E18184" s="69" t="s">
        <v>2002</v>
      </c>
      <c r="F18184" s="69">
        <v>2359</v>
      </c>
      <c r="G18184" s="69" t="s">
        <v>1947</v>
      </c>
    </row>
    <row r="18185" spans="1:7" ht="14.4">
      <c r="A18185" s="27" t="str">
        <f>VLOOKUP(C18185,'user list'!A:B,2,0)</f>
        <v>OCM</v>
      </c>
      <c r="B18185" s="172">
        <v>45824.606168981481</v>
      </c>
      <c r="C18185" s="69" t="s">
        <v>235</v>
      </c>
      <c r="D18185" s="69" t="s">
        <v>1937</v>
      </c>
      <c r="E18185" s="69" t="s">
        <v>2002</v>
      </c>
      <c r="F18185" s="69">
        <v>2359</v>
      </c>
      <c r="G18185" s="69" t="s">
        <v>1948</v>
      </c>
    </row>
    <row r="18186" spans="1:7" ht="14.4">
      <c r="A18186" s="27" t="str">
        <f>VLOOKUP(C18186,'user list'!A:B,2,0)</f>
        <v>Admin</v>
      </c>
      <c r="B18186" s="172">
        <v>45824.606168981481</v>
      </c>
      <c r="C18186" s="69" t="s">
        <v>186</v>
      </c>
      <c r="D18186" s="69" t="s">
        <v>1937</v>
      </c>
      <c r="E18186" s="69" t="s">
        <v>2002</v>
      </c>
      <c r="F18186" s="69">
        <v>2359</v>
      </c>
      <c r="G18186" s="69" t="s">
        <v>1948</v>
      </c>
    </row>
    <row r="18187" spans="1:7" ht="14.4">
      <c r="A18187" s="27" t="str">
        <f>VLOOKUP(C18187,'user list'!A:B,2,0)</f>
        <v>SBCDPO</v>
      </c>
      <c r="B18187" s="172">
        <v>45824.606388888889</v>
      </c>
      <c r="C18187" s="69" t="s">
        <v>271</v>
      </c>
      <c r="D18187" s="69" t="s">
        <v>1937</v>
      </c>
      <c r="E18187" s="69" t="s">
        <v>3063</v>
      </c>
      <c r="F18187" s="69">
        <v>2364</v>
      </c>
      <c r="G18187" s="69" t="s">
        <v>1939</v>
      </c>
    </row>
    <row r="18188" spans="1:7" ht="14.4">
      <c r="A18188" s="27" t="str">
        <f>VLOOKUP(C18188,'user list'!A:B,2,0)</f>
        <v>SBCDPO</v>
      </c>
      <c r="B18188" s="172">
        <v>45824.606516203705</v>
      </c>
      <c r="C18188" s="69" t="s">
        <v>271</v>
      </c>
      <c r="D18188" s="69" t="s">
        <v>1937</v>
      </c>
      <c r="E18188" s="69" t="s">
        <v>3063</v>
      </c>
      <c r="F18188" s="69">
        <v>2364</v>
      </c>
      <c r="G18188" s="69" t="s">
        <v>1947</v>
      </c>
    </row>
    <row r="18189" spans="1:7" ht="14.4">
      <c r="A18189" s="27" t="str">
        <f>VLOOKUP(C18189,'user list'!A:B,2,0)</f>
        <v>SBCDPO</v>
      </c>
      <c r="B18189" s="172">
        <v>45824.606516203705</v>
      </c>
      <c r="C18189" s="69" t="s">
        <v>271</v>
      </c>
      <c r="D18189" s="69" t="s">
        <v>1937</v>
      </c>
      <c r="E18189" s="69" t="s">
        <v>3063</v>
      </c>
      <c r="F18189" s="69">
        <v>2364</v>
      </c>
      <c r="G18189" s="69" t="s">
        <v>1948</v>
      </c>
    </row>
    <row r="18190" spans="1:7" ht="14.4">
      <c r="A18190" s="27" t="str">
        <f>VLOOKUP(C18190,'user list'!A:B,2,0)</f>
        <v>SBCDPO</v>
      </c>
      <c r="B18190" s="172">
        <v>45824.606527777774</v>
      </c>
      <c r="C18190" s="69" t="s">
        <v>271</v>
      </c>
      <c r="D18190" s="69" t="s">
        <v>1937</v>
      </c>
      <c r="E18190" s="69" t="s">
        <v>3063</v>
      </c>
      <c r="F18190" s="69">
        <v>2364</v>
      </c>
      <c r="G18190" s="69" t="s">
        <v>1939</v>
      </c>
    </row>
    <row r="18191" spans="1:7" ht="14.4">
      <c r="A18191" s="27" t="str">
        <f>VLOOKUP(C18191,'user list'!A:B,2,0)</f>
        <v>Admin</v>
      </c>
      <c r="B18191" s="172">
        <v>45824.606527777774</v>
      </c>
      <c r="C18191" s="69" t="s">
        <v>186</v>
      </c>
      <c r="D18191" s="69" t="s">
        <v>1937</v>
      </c>
      <c r="E18191" s="69" t="s">
        <v>3063</v>
      </c>
      <c r="F18191" s="69">
        <v>2364</v>
      </c>
      <c r="G18191" s="69" t="s">
        <v>1948</v>
      </c>
    </row>
    <row r="18192" spans="1:7" ht="14.4">
      <c r="A18192" s="27" t="str">
        <f>VLOOKUP(C18192,'user list'!A:B,2,0)</f>
        <v>SBCDPO</v>
      </c>
      <c r="B18192" s="172">
        <v>45824.606724537036</v>
      </c>
      <c r="C18192" s="69" t="s">
        <v>271</v>
      </c>
      <c r="D18192" s="69" t="s">
        <v>1937</v>
      </c>
      <c r="E18192" s="69" t="s">
        <v>3063</v>
      </c>
      <c r="F18192" s="69">
        <v>2364</v>
      </c>
      <c r="G18192" s="69" t="s">
        <v>1939</v>
      </c>
    </row>
    <row r="18193" spans="1:7" ht="14.4">
      <c r="A18193" s="27" t="str">
        <f>VLOOKUP(C18193,'user list'!A:B,2,0)</f>
        <v>SBCDPO</v>
      </c>
      <c r="B18193" s="172">
        <v>45824.606724537036</v>
      </c>
      <c r="C18193" s="69" t="s">
        <v>271</v>
      </c>
      <c r="D18193" s="69" t="s">
        <v>1937</v>
      </c>
      <c r="E18193" s="69" t="s">
        <v>3063</v>
      </c>
      <c r="F18193" s="69">
        <v>2364</v>
      </c>
      <c r="G18193" s="69" t="s">
        <v>1939</v>
      </c>
    </row>
    <row r="18194" spans="1:7" ht="14.4">
      <c r="A18194" s="27" t="str">
        <f>VLOOKUP(C18194,'user list'!A:B,2,0)</f>
        <v>OCM</v>
      </c>
      <c r="B18194" s="172">
        <v>45824.607094907406</v>
      </c>
      <c r="C18194" s="69" t="s">
        <v>235</v>
      </c>
      <c r="D18194" s="69" t="s">
        <v>1937</v>
      </c>
      <c r="E18194" s="69" t="s">
        <v>2039</v>
      </c>
      <c r="F18194" s="69">
        <v>2278</v>
      </c>
      <c r="G18194" s="69" t="s">
        <v>1947</v>
      </c>
    </row>
    <row r="18195" spans="1:7" ht="14.4">
      <c r="A18195" s="27" t="str">
        <f>VLOOKUP(C18195,'user list'!A:B,2,0)</f>
        <v>OCM</v>
      </c>
      <c r="B18195" s="172">
        <v>45824.607094907406</v>
      </c>
      <c r="C18195" s="69" t="s">
        <v>235</v>
      </c>
      <c r="D18195" s="69" t="s">
        <v>1937</v>
      </c>
      <c r="E18195" s="69" t="s">
        <v>2039</v>
      </c>
      <c r="F18195" s="69">
        <v>2278</v>
      </c>
      <c r="G18195" s="69" t="s">
        <v>1948</v>
      </c>
    </row>
    <row r="18196" spans="1:7" ht="14.4">
      <c r="A18196" s="27" t="str">
        <f>VLOOKUP(C18196,'user list'!A:B,2,0)</f>
        <v>OCM</v>
      </c>
      <c r="B18196" s="172">
        <v>45824.607094907406</v>
      </c>
      <c r="C18196" s="69" t="s">
        <v>235</v>
      </c>
      <c r="D18196" s="69" t="s">
        <v>1937</v>
      </c>
      <c r="E18196" s="69" t="s">
        <v>1991</v>
      </c>
      <c r="F18196" s="69">
        <v>2349</v>
      </c>
      <c r="G18196" s="69" t="s">
        <v>1939</v>
      </c>
    </row>
    <row r="18197" spans="1:7" ht="14.4">
      <c r="A18197" s="27" t="str">
        <f>VLOOKUP(C18197,'user list'!A:B,2,0)</f>
        <v>Admin</v>
      </c>
      <c r="B18197" s="172">
        <v>45824.607094907406</v>
      </c>
      <c r="C18197" s="69" t="s">
        <v>186</v>
      </c>
      <c r="D18197" s="69" t="s">
        <v>1937</v>
      </c>
      <c r="E18197" s="69" t="s">
        <v>2039</v>
      </c>
      <c r="F18197" s="69">
        <v>2278</v>
      </c>
      <c r="G18197" s="69" t="s">
        <v>1948</v>
      </c>
    </row>
    <row r="18198" spans="1:7" ht="14.4">
      <c r="A18198" s="27" t="str">
        <f>VLOOKUP(C18198,'user list'!A:B,2,0)</f>
        <v>OCM</v>
      </c>
      <c r="B18198" s="172">
        <v>45824.607094907406</v>
      </c>
      <c r="C18198" s="69" t="s">
        <v>235</v>
      </c>
      <c r="D18198" s="69" t="s">
        <v>1937</v>
      </c>
      <c r="E18198" s="69" t="s">
        <v>1991</v>
      </c>
      <c r="F18198" s="69">
        <v>2349</v>
      </c>
      <c r="G18198" s="69" t="s">
        <v>1939</v>
      </c>
    </row>
    <row r="18199" spans="1:7" ht="14.4">
      <c r="A18199" s="27" t="str">
        <f>VLOOKUP(C18199,'user list'!A:B,2,0)</f>
        <v>LEDIPO</v>
      </c>
      <c r="B18199" s="172">
        <v>45824.607164351852</v>
      </c>
      <c r="C18199" s="69" t="s">
        <v>222</v>
      </c>
      <c r="D18199" s="69" t="s">
        <v>1937</v>
      </c>
      <c r="E18199" s="69" t="s">
        <v>2784</v>
      </c>
      <c r="F18199" s="69">
        <v>2340</v>
      </c>
      <c r="G18199" s="69" t="s">
        <v>1939</v>
      </c>
    </row>
    <row r="18200" spans="1:7" ht="14.4">
      <c r="A18200" s="27" t="str">
        <f>VLOOKUP(C18200,'user list'!A:B,2,0)</f>
        <v>SBCDPO</v>
      </c>
      <c r="B18200" s="172">
        <v>45824.607245370367</v>
      </c>
      <c r="C18200" s="69" t="s">
        <v>271</v>
      </c>
      <c r="D18200" s="69" t="s">
        <v>1937</v>
      </c>
      <c r="E18200" s="69" t="s">
        <v>3063</v>
      </c>
      <c r="F18200" s="69">
        <v>2365</v>
      </c>
      <c r="G18200" s="69" t="s">
        <v>2440</v>
      </c>
    </row>
    <row r="18201" spans="1:7" ht="14.4">
      <c r="A18201" s="27" t="str">
        <f>VLOOKUP(C18201,'user list'!A:B,2,0)</f>
        <v>SBCDPO</v>
      </c>
      <c r="B18201" s="172">
        <v>45824.607245370367</v>
      </c>
      <c r="C18201" s="69" t="s">
        <v>271</v>
      </c>
      <c r="D18201" s="69" t="s">
        <v>1937</v>
      </c>
      <c r="E18201" s="69" t="s">
        <v>3063</v>
      </c>
      <c r="F18201" s="69">
        <v>2364</v>
      </c>
      <c r="G18201" s="69" t="s">
        <v>2441</v>
      </c>
    </row>
    <row r="18202" spans="1:7" ht="14.4">
      <c r="A18202" s="27" t="str">
        <f>VLOOKUP(C18202,'user list'!A:B,2,0)</f>
        <v>Admin</v>
      </c>
      <c r="B18202" s="172">
        <v>45824.607245370367</v>
      </c>
      <c r="C18202" s="69" t="s">
        <v>186</v>
      </c>
      <c r="D18202" s="69" t="s">
        <v>1937</v>
      </c>
      <c r="E18202" s="69" t="s">
        <v>3063</v>
      </c>
      <c r="F18202" s="69">
        <v>2364</v>
      </c>
      <c r="G18202" s="69" t="s">
        <v>1948</v>
      </c>
    </row>
    <row r="18203" spans="1:7" ht="14.4">
      <c r="A18203" s="27" t="str">
        <f>VLOOKUP(C18203,'user list'!A:B,2,0)</f>
        <v>Admin</v>
      </c>
      <c r="B18203" s="172">
        <v>45824.607245370367</v>
      </c>
      <c r="C18203" s="69" t="s">
        <v>186</v>
      </c>
      <c r="D18203" s="69" t="s">
        <v>1937</v>
      </c>
      <c r="E18203" s="69" t="s">
        <v>3063</v>
      </c>
      <c r="F18203" s="69">
        <v>2365</v>
      </c>
      <c r="G18203" s="69" t="s">
        <v>1948</v>
      </c>
    </row>
    <row r="18204" spans="1:7" ht="14.4">
      <c r="A18204" s="27" t="str">
        <f>VLOOKUP(C18204,'user list'!A:B,2,0)</f>
        <v>LEDIPO</v>
      </c>
      <c r="B18204" s="172">
        <v>45824.607314814813</v>
      </c>
      <c r="C18204" s="69" t="s">
        <v>222</v>
      </c>
      <c r="D18204" s="69" t="s">
        <v>1937</v>
      </c>
      <c r="E18204" s="69" t="s">
        <v>2556</v>
      </c>
      <c r="F18204" s="69">
        <v>1944</v>
      </c>
      <c r="G18204" s="69" t="s">
        <v>1939</v>
      </c>
    </row>
    <row r="18205" spans="1:7" ht="14.4">
      <c r="A18205" s="27" t="str">
        <f>VLOOKUP(C18205,'user list'!A:B,2,0)</f>
        <v>LEDIPO</v>
      </c>
      <c r="B18205" s="172">
        <v>45824.607476851852</v>
      </c>
      <c r="C18205" s="69" t="s">
        <v>222</v>
      </c>
      <c r="D18205" s="69" t="s">
        <v>1937</v>
      </c>
      <c r="E18205" s="69" t="s">
        <v>3060</v>
      </c>
      <c r="F18205" s="69">
        <v>2354</v>
      </c>
      <c r="G18205" s="69" t="s">
        <v>1939</v>
      </c>
    </row>
    <row r="18206" spans="1:7" ht="14.4">
      <c r="A18206" s="27" t="str">
        <f>VLOOKUP(C18206,'user list'!A:B,2,0)</f>
        <v>ITDD</v>
      </c>
      <c r="B18206" s="172">
        <v>45824.607673611114</v>
      </c>
      <c r="C18206" s="69" t="s">
        <v>219</v>
      </c>
      <c r="D18206" s="69" t="s">
        <v>1937</v>
      </c>
      <c r="E18206" s="69" t="s">
        <v>3058</v>
      </c>
      <c r="F18206" s="69">
        <v>2352</v>
      </c>
      <c r="G18206" s="69" t="s">
        <v>1939</v>
      </c>
    </row>
    <row r="18207" spans="1:7" ht="14.4">
      <c r="A18207" s="27" t="str">
        <f>VLOOKUP(C18207,'user list'!A:B,2,0)</f>
        <v>LEDIPO</v>
      </c>
      <c r="B18207" s="172">
        <v>45824.607766203706</v>
      </c>
      <c r="C18207" s="69" t="s">
        <v>222</v>
      </c>
      <c r="D18207" s="69" t="s">
        <v>1937</v>
      </c>
      <c r="E18207" s="69" t="s">
        <v>3061</v>
      </c>
      <c r="F18207" s="69">
        <v>2360</v>
      </c>
      <c r="G18207" s="69" t="s">
        <v>1939</v>
      </c>
    </row>
    <row r="18208" spans="1:7" ht="14.4">
      <c r="A18208" s="27" t="str">
        <f>VLOOKUP(C18208,'user list'!A:B,2,0)</f>
        <v>SBCDPO</v>
      </c>
      <c r="B18208" s="172">
        <v>45824.607870370368</v>
      </c>
      <c r="C18208" s="69" t="s">
        <v>271</v>
      </c>
      <c r="D18208" s="69" t="s">
        <v>1937</v>
      </c>
      <c r="E18208" s="69" t="s">
        <v>3063</v>
      </c>
      <c r="F18208" s="69">
        <v>2365</v>
      </c>
      <c r="G18208" s="69" t="s">
        <v>1939</v>
      </c>
    </row>
    <row r="18209" spans="1:7" ht="14.4">
      <c r="A18209" s="27" t="str">
        <f>VLOOKUP(C18209,'user list'!A:B,2,0)</f>
        <v>SBCDPO</v>
      </c>
      <c r="B18209" s="172">
        <v>45824.607916666668</v>
      </c>
      <c r="C18209" s="69" t="s">
        <v>271</v>
      </c>
      <c r="D18209" s="69" t="s">
        <v>1937</v>
      </c>
      <c r="E18209" s="69" t="s">
        <v>3063</v>
      </c>
      <c r="F18209" s="69">
        <v>2365</v>
      </c>
      <c r="G18209" s="69" t="s">
        <v>1939</v>
      </c>
    </row>
    <row r="18210" spans="1:7" ht="14.4">
      <c r="A18210" s="27" t="str">
        <f>VLOOKUP(C18210,'user list'!A:B,2,0)</f>
        <v>ITDD</v>
      </c>
      <c r="B18210" s="172">
        <v>45824.607939814814</v>
      </c>
      <c r="C18210" s="69" t="s">
        <v>219</v>
      </c>
      <c r="D18210" s="69" t="s">
        <v>1937</v>
      </c>
      <c r="E18210" s="69" t="s">
        <v>3058</v>
      </c>
      <c r="F18210" s="69">
        <v>2352</v>
      </c>
      <c r="G18210" s="69" t="s">
        <v>1949</v>
      </c>
    </row>
    <row r="18211" spans="1:7" ht="14.4">
      <c r="A18211" s="27" t="str">
        <f>VLOOKUP(C18211,'user list'!A:B,2,0)</f>
        <v>SBCDPO</v>
      </c>
      <c r="B18211" s="172">
        <v>45824.60800925926</v>
      </c>
      <c r="C18211" s="69" t="s">
        <v>271</v>
      </c>
      <c r="D18211" s="69" t="s">
        <v>1937</v>
      </c>
      <c r="E18211" s="69" t="s">
        <v>3063</v>
      </c>
      <c r="F18211" s="69">
        <v>2364</v>
      </c>
      <c r="G18211" s="69" t="s">
        <v>1948</v>
      </c>
    </row>
    <row r="18212" spans="1:7" ht="14.4">
      <c r="A18212" s="27" t="str">
        <f>VLOOKUP(C18212,'user list'!A:B,2,0)</f>
        <v>SBCDPO</v>
      </c>
      <c r="B18212" s="172">
        <v>45824.60800925926</v>
      </c>
      <c r="C18212" s="69" t="s">
        <v>271</v>
      </c>
      <c r="D18212" s="69" t="s">
        <v>1937</v>
      </c>
      <c r="E18212" s="69" t="s">
        <v>3063</v>
      </c>
      <c r="F18212" s="69">
        <v>2365</v>
      </c>
      <c r="G18212" s="69" t="s">
        <v>1947</v>
      </c>
    </row>
    <row r="18213" spans="1:7" ht="14.4">
      <c r="A18213" s="27" t="str">
        <f>VLOOKUP(C18213,'user list'!A:B,2,0)</f>
        <v>SBCDPO</v>
      </c>
      <c r="B18213" s="172">
        <v>45824.60800925926</v>
      </c>
      <c r="C18213" s="69" t="s">
        <v>271</v>
      </c>
      <c r="D18213" s="69" t="s">
        <v>1937</v>
      </c>
      <c r="E18213" s="69" t="s">
        <v>3063</v>
      </c>
      <c r="F18213" s="69">
        <v>2365</v>
      </c>
      <c r="G18213" s="69" t="s">
        <v>1948</v>
      </c>
    </row>
    <row r="18214" spans="1:7" ht="14.4">
      <c r="A18214" s="27" t="str">
        <f>VLOOKUP(C18214,'user list'!A:B,2,0)</f>
        <v>LEDIPO</v>
      </c>
      <c r="B18214" s="172">
        <v>45824.608020833337</v>
      </c>
      <c r="C18214" s="69" t="s">
        <v>222</v>
      </c>
      <c r="D18214" s="69" t="s">
        <v>1937</v>
      </c>
      <c r="E18214" s="69" t="s">
        <v>2550</v>
      </c>
      <c r="F18214" s="69">
        <v>1908</v>
      </c>
      <c r="G18214" s="69" t="s">
        <v>1939</v>
      </c>
    </row>
    <row r="18215" spans="1:7" ht="14.4">
      <c r="A18215" s="27" t="str">
        <f>VLOOKUP(C18215,'user list'!A:B,2,0)</f>
        <v>ITDD</v>
      </c>
      <c r="B18215" s="172">
        <v>45824.608032407406</v>
      </c>
      <c r="C18215" s="69" t="s">
        <v>219</v>
      </c>
      <c r="D18215" s="69" t="s">
        <v>1937</v>
      </c>
      <c r="E18215" s="69" t="s">
        <v>3058</v>
      </c>
      <c r="F18215" s="69">
        <v>2352</v>
      </c>
      <c r="G18215" s="69" t="s">
        <v>1947</v>
      </c>
    </row>
    <row r="18216" spans="1:7" ht="14.4">
      <c r="A18216" s="27" t="str">
        <f>VLOOKUP(C18216,'user list'!A:B,2,0)</f>
        <v>ITDD</v>
      </c>
      <c r="B18216" s="172">
        <v>45824.608032407406</v>
      </c>
      <c r="C18216" s="69" t="s">
        <v>219</v>
      </c>
      <c r="D18216" s="69" t="s">
        <v>1937</v>
      </c>
      <c r="E18216" s="69" t="s">
        <v>3058</v>
      </c>
      <c r="F18216" s="69">
        <v>2352</v>
      </c>
      <c r="G18216" s="69" t="s">
        <v>1948</v>
      </c>
    </row>
    <row r="18217" spans="1:7" ht="14.4">
      <c r="A18217" s="27" t="str">
        <f>VLOOKUP(C18217,'user list'!A:B,2,0)</f>
        <v>ITDD</v>
      </c>
      <c r="B18217" s="172">
        <v>45824.608032407406</v>
      </c>
      <c r="C18217" s="69" t="s">
        <v>219</v>
      </c>
      <c r="D18217" s="69" t="s">
        <v>1937</v>
      </c>
      <c r="E18217" s="69" t="s">
        <v>3058</v>
      </c>
      <c r="F18217" s="69">
        <v>2352</v>
      </c>
      <c r="G18217" s="69" t="s">
        <v>1939</v>
      </c>
    </row>
    <row r="18218" spans="1:7" ht="14.4">
      <c r="A18218" s="27" t="str">
        <f>VLOOKUP(C18218,'user list'!A:B,2,0)</f>
        <v>Admin</v>
      </c>
      <c r="B18218" s="172">
        <v>45824.608032407406</v>
      </c>
      <c r="C18218" s="69" t="s">
        <v>186</v>
      </c>
      <c r="D18218" s="69" t="s">
        <v>1937</v>
      </c>
      <c r="E18218" s="69" t="s">
        <v>3058</v>
      </c>
      <c r="F18218" s="69">
        <v>2352</v>
      </c>
      <c r="G18218" s="69" t="s">
        <v>1948</v>
      </c>
    </row>
    <row r="18219" spans="1:7" ht="14.4">
      <c r="A18219" s="27" t="str">
        <f>VLOOKUP(C18219,'user list'!A:B,2,0)</f>
        <v>Admin</v>
      </c>
      <c r="B18219" s="172">
        <v>45824.608055555553</v>
      </c>
      <c r="C18219" s="69" t="s">
        <v>186</v>
      </c>
      <c r="D18219" s="69" t="s">
        <v>1937</v>
      </c>
      <c r="E18219" s="69" t="s">
        <v>3063</v>
      </c>
      <c r="F18219" s="69">
        <v>2365</v>
      </c>
      <c r="G18219" s="69" t="s">
        <v>1948</v>
      </c>
    </row>
    <row r="18220" spans="1:7" ht="14.4">
      <c r="A18220" s="27" t="str">
        <f>VLOOKUP(C18220,'user list'!A:B,2,0)</f>
        <v>Admin</v>
      </c>
      <c r="B18220" s="172">
        <v>45824.608055555553</v>
      </c>
      <c r="C18220" s="69" t="s">
        <v>186</v>
      </c>
      <c r="D18220" s="69" t="s">
        <v>1937</v>
      </c>
      <c r="E18220" s="69" t="s">
        <v>3063</v>
      </c>
      <c r="F18220" s="69">
        <v>2364</v>
      </c>
      <c r="G18220" s="69" t="s">
        <v>1947</v>
      </c>
    </row>
    <row r="18221" spans="1:7" ht="14.4">
      <c r="A18221" s="27" t="str">
        <f>VLOOKUP(C18221,'user list'!A:B,2,0)</f>
        <v>Admin</v>
      </c>
      <c r="B18221" s="172">
        <v>45824.608055555553</v>
      </c>
      <c r="C18221" s="69" t="s">
        <v>186</v>
      </c>
      <c r="D18221" s="69" t="s">
        <v>1937</v>
      </c>
      <c r="E18221" s="69" t="s">
        <v>3063</v>
      </c>
      <c r="F18221" s="69">
        <v>2364</v>
      </c>
      <c r="G18221" s="69" t="s">
        <v>1948</v>
      </c>
    </row>
    <row r="18222" spans="1:7" ht="14.4">
      <c r="A18222" s="27" t="str">
        <f>VLOOKUP(C18222,'user list'!A:B,2,0)</f>
        <v>ITDD</v>
      </c>
      <c r="B18222" s="172">
        <v>45824.608101851853</v>
      </c>
      <c r="C18222" s="69" t="s">
        <v>219</v>
      </c>
      <c r="D18222" s="69" t="s">
        <v>1937</v>
      </c>
      <c r="E18222" s="69" t="s">
        <v>3058</v>
      </c>
      <c r="F18222" s="69">
        <v>2352</v>
      </c>
      <c r="G18222" s="69" t="s">
        <v>1949</v>
      </c>
    </row>
    <row r="18223" spans="1:7" ht="14.4">
      <c r="A18223" s="27" t="str">
        <f>VLOOKUP(C18223,'user list'!A:B,2,0)</f>
        <v>LEDIPO</v>
      </c>
      <c r="B18223" s="172">
        <v>45824.608136574076</v>
      </c>
      <c r="C18223" s="69" t="s">
        <v>222</v>
      </c>
      <c r="D18223" s="69" t="s">
        <v>1937</v>
      </c>
      <c r="E18223" s="69" t="s">
        <v>2520</v>
      </c>
      <c r="F18223" s="69">
        <v>1862</v>
      </c>
      <c r="G18223" s="69" t="s">
        <v>1939</v>
      </c>
    </row>
    <row r="18224" spans="1:7" ht="14.4">
      <c r="A18224" s="27" t="str">
        <f>VLOOKUP(C18224,'user list'!A:B,2,0)</f>
        <v>LEDIPO</v>
      </c>
      <c r="B18224" s="172">
        <v>45824.608171296299</v>
      </c>
      <c r="C18224" s="69" t="s">
        <v>222</v>
      </c>
      <c r="D18224" s="69" t="s">
        <v>1937</v>
      </c>
      <c r="E18224" s="69" t="s">
        <v>2550</v>
      </c>
      <c r="F18224" s="69">
        <v>1908</v>
      </c>
      <c r="G18224" s="69" t="s">
        <v>1939</v>
      </c>
    </row>
    <row r="18225" spans="1:7" ht="14.4">
      <c r="A18225" s="27" t="str">
        <f>VLOOKUP(C18225,'user list'!A:B,2,0)</f>
        <v>LEDIPO</v>
      </c>
      <c r="B18225" s="172">
        <v>45824.608229166668</v>
      </c>
      <c r="C18225" s="69" t="s">
        <v>222</v>
      </c>
      <c r="D18225" s="69" t="s">
        <v>1937</v>
      </c>
      <c r="E18225" s="69" t="s">
        <v>2607</v>
      </c>
      <c r="F18225" s="69">
        <v>1995</v>
      </c>
      <c r="G18225" s="69" t="s">
        <v>1939</v>
      </c>
    </row>
    <row r="18226" spans="1:7" ht="14.4">
      <c r="A18226" s="27" t="str">
        <f>VLOOKUP(C18226,'user list'!A:B,2,0)</f>
        <v>LEDIPO</v>
      </c>
      <c r="B18226" s="172">
        <v>45824.608310185184</v>
      </c>
      <c r="C18226" s="69" t="s">
        <v>222</v>
      </c>
      <c r="D18226" s="69" t="s">
        <v>1937</v>
      </c>
      <c r="E18226" s="69" t="s">
        <v>2610</v>
      </c>
      <c r="F18226" s="69">
        <v>2000</v>
      </c>
      <c r="G18226" s="69" t="s">
        <v>1939</v>
      </c>
    </row>
    <row r="18227" spans="1:7" ht="14.4">
      <c r="A18227" s="27" t="str">
        <f>VLOOKUP(C18227,'user list'!A:B,2,0)</f>
        <v>OCM</v>
      </c>
      <c r="B18227" s="172">
        <v>45824.608495370368</v>
      </c>
      <c r="C18227" s="69" t="s">
        <v>235</v>
      </c>
      <c r="D18227" s="69" t="s">
        <v>1937</v>
      </c>
      <c r="E18227" s="69" t="s">
        <v>1991</v>
      </c>
      <c r="F18227" s="69">
        <v>2349</v>
      </c>
      <c r="G18227" s="69" t="s">
        <v>1947</v>
      </c>
    </row>
    <row r="18228" spans="1:7" ht="14.4">
      <c r="A18228" s="27" t="str">
        <f>VLOOKUP(C18228,'user list'!A:B,2,0)</f>
        <v>OCM</v>
      </c>
      <c r="B18228" s="172">
        <v>45824.608495370368</v>
      </c>
      <c r="C18228" s="69" t="s">
        <v>235</v>
      </c>
      <c r="D18228" s="69" t="s">
        <v>1937</v>
      </c>
      <c r="E18228" s="69" t="s">
        <v>1991</v>
      </c>
      <c r="F18228" s="69">
        <v>2349</v>
      </c>
      <c r="G18228" s="69" t="s">
        <v>1948</v>
      </c>
    </row>
    <row r="18229" spans="1:7" ht="14.4">
      <c r="A18229" s="27" t="str">
        <f>VLOOKUP(C18229,'user list'!A:B,2,0)</f>
        <v>Admin</v>
      </c>
      <c r="B18229" s="172">
        <v>45824.608495370368</v>
      </c>
      <c r="C18229" s="69" t="s">
        <v>186</v>
      </c>
      <c r="D18229" s="69" t="s">
        <v>1937</v>
      </c>
      <c r="E18229" s="69" t="s">
        <v>1991</v>
      </c>
      <c r="F18229" s="69">
        <v>2349</v>
      </c>
      <c r="G18229" s="69" t="s">
        <v>1948</v>
      </c>
    </row>
    <row r="18230" spans="1:7" ht="14.4">
      <c r="A18230" s="27" t="str">
        <f>VLOOKUP(C18230,'user list'!A:B,2,0)</f>
        <v>LEDIPO</v>
      </c>
      <c r="B18230" s="172">
        <v>45824.608518518522</v>
      </c>
      <c r="C18230" s="69" t="s">
        <v>222</v>
      </c>
      <c r="D18230" s="69" t="s">
        <v>1937</v>
      </c>
      <c r="E18230" s="69" t="s">
        <v>2650</v>
      </c>
      <c r="F18230" s="69">
        <v>2063</v>
      </c>
      <c r="G18230" s="69" t="s">
        <v>1939</v>
      </c>
    </row>
    <row r="18231" spans="1:7" ht="14.4">
      <c r="A18231" s="27" t="str">
        <f>VLOOKUP(C18231,'user list'!A:B,2,0)</f>
        <v>LEDIPO</v>
      </c>
      <c r="B18231" s="172">
        <v>45824.608599537038</v>
      </c>
      <c r="C18231" s="69" t="s">
        <v>222</v>
      </c>
      <c r="D18231" s="69" t="s">
        <v>1937</v>
      </c>
      <c r="E18231" s="69" t="s">
        <v>2651</v>
      </c>
      <c r="F18231" s="69">
        <v>2064</v>
      </c>
      <c r="G18231" s="69" t="s">
        <v>1939</v>
      </c>
    </row>
    <row r="18232" spans="1:7" ht="14.4">
      <c r="A18232" s="27" t="str">
        <f>VLOOKUP(C18232,'user list'!A:B,2,0)</f>
        <v>LEDIPO</v>
      </c>
      <c r="B18232" s="172">
        <v>45824.608726851853</v>
      </c>
      <c r="C18232" s="69" t="s">
        <v>222</v>
      </c>
      <c r="D18232" s="69" t="s">
        <v>1937</v>
      </c>
      <c r="E18232" s="69" t="s">
        <v>2693</v>
      </c>
      <c r="F18232" s="69">
        <v>2128</v>
      </c>
      <c r="G18232" s="69" t="s">
        <v>1939</v>
      </c>
    </row>
    <row r="18233" spans="1:7" ht="14.4">
      <c r="A18233" s="27" t="str">
        <f>VLOOKUP(C18233,'user list'!A:B,2,0)</f>
        <v>ITDD</v>
      </c>
      <c r="B18233" s="172">
        <v>45824.608738425923</v>
      </c>
      <c r="C18233" s="69" t="s">
        <v>219</v>
      </c>
      <c r="D18233" s="69" t="s">
        <v>1937</v>
      </c>
      <c r="E18233" s="69" t="s">
        <v>3058</v>
      </c>
      <c r="F18233" s="69">
        <v>2352</v>
      </c>
      <c r="G18233" s="69" t="s">
        <v>1949</v>
      </c>
    </row>
    <row r="18234" spans="1:7" ht="14.4">
      <c r="A18234" s="27" t="str">
        <f>VLOOKUP(C18234,'user list'!A:B,2,0)</f>
        <v>LEDIPO</v>
      </c>
      <c r="B18234" s="172">
        <v>45824.608819444446</v>
      </c>
      <c r="C18234" s="69" t="s">
        <v>222</v>
      </c>
      <c r="D18234" s="69" t="s">
        <v>1937</v>
      </c>
      <c r="E18234" s="69" t="s">
        <v>2695</v>
      </c>
      <c r="F18234" s="69">
        <v>2136</v>
      </c>
      <c r="G18234" s="69" t="s">
        <v>1939</v>
      </c>
    </row>
    <row r="18235" spans="1:7" ht="14.4">
      <c r="A18235" s="27" t="str">
        <f>VLOOKUP(C18235,'user list'!A:B,2,0)</f>
        <v>LEDIPO</v>
      </c>
      <c r="B18235" s="172">
        <v>45824.609178240738</v>
      </c>
      <c r="C18235" s="69" t="s">
        <v>222</v>
      </c>
      <c r="D18235" s="69" t="s">
        <v>1937</v>
      </c>
      <c r="E18235" s="69" t="s">
        <v>2696</v>
      </c>
      <c r="F18235" s="69">
        <v>2025</v>
      </c>
      <c r="G18235" s="69">
        <v>2137</v>
      </c>
    </row>
    <row r="18236" spans="1:7" ht="14.4">
      <c r="A18236" s="27" t="str">
        <f>VLOOKUP(C18236,'user list'!A:B,2,0)</f>
        <v>LEDIPO</v>
      </c>
      <c r="B18236" s="172">
        <v>45824.609236111108</v>
      </c>
      <c r="C18236" s="69" t="s">
        <v>222</v>
      </c>
      <c r="D18236" s="69" t="s">
        <v>1937</v>
      </c>
      <c r="E18236" s="69" t="s">
        <v>2788</v>
      </c>
      <c r="F18236" s="69">
        <v>2242</v>
      </c>
      <c r="G18236" s="69" t="s">
        <v>1939</v>
      </c>
    </row>
    <row r="18237" spans="1:7" ht="14.4">
      <c r="A18237" s="27" t="str">
        <f>VLOOKUP(C18237,'user list'!A:B,2,0)</f>
        <v>CVD</v>
      </c>
      <c r="B18237" s="172">
        <v>45824.609270833331</v>
      </c>
      <c r="C18237" s="69" t="s">
        <v>208</v>
      </c>
      <c r="D18237" s="69" t="s">
        <v>1937</v>
      </c>
      <c r="E18237" s="69" t="s">
        <v>3060</v>
      </c>
      <c r="F18237" s="69">
        <v>2354</v>
      </c>
      <c r="G18237" s="69" t="s">
        <v>1939</v>
      </c>
    </row>
    <row r="18238" spans="1:7" ht="14.4">
      <c r="A18238" s="27" t="str">
        <f>VLOOKUP(C18238,'user list'!A:B,2,0)</f>
        <v>LEDIPO</v>
      </c>
      <c r="B18238" s="172">
        <v>45824.609479166669</v>
      </c>
      <c r="C18238" s="69" t="s">
        <v>222</v>
      </c>
      <c r="D18238" s="69" t="s">
        <v>1937</v>
      </c>
      <c r="E18238" s="69" t="s">
        <v>2789</v>
      </c>
      <c r="F18238" s="69">
        <v>2243</v>
      </c>
      <c r="G18238" s="69" t="s">
        <v>1939</v>
      </c>
    </row>
    <row r="18239" spans="1:7" ht="14.4">
      <c r="A18239" s="27" t="str">
        <f>VLOOKUP(C18239,'user list'!A:B,2,0)</f>
        <v>ADAAC</v>
      </c>
      <c r="B18239" s="172">
        <v>45824.609537037039</v>
      </c>
      <c r="C18239" s="69" t="s">
        <v>190</v>
      </c>
      <c r="D18239" s="69" t="s">
        <v>1937</v>
      </c>
      <c r="E18239" s="69" t="s">
        <v>3060</v>
      </c>
      <c r="F18239" s="69">
        <v>2354</v>
      </c>
      <c r="G18239" s="69" t="s">
        <v>1947</v>
      </c>
    </row>
    <row r="18240" spans="1:7" ht="14.4">
      <c r="A18240" s="27" t="str">
        <f>VLOOKUP(C18240,'user list'!A:B,2,0)</f>
        <v>ADAAC</v>
      </c>
      <c r="B18240" s="172">
        <v>45824.609537037039</v>
      </c>
      <c r="C18240" s="69" t="s">
        <v>190</v>
      </c>
      <c r="D18240" s="69" t="s">
        <v>1937</v>
      </c>
      <c r="E18240" s="69" t="s">
        <v>3060</v>
      </c>
      <c r="F18240" s="69">
        <v>2354</v>
      </c>
      <c r="G18240" s="69" t="s">
        <v>1948</v>
      </c>
    </row>
    <row r="18241" spans="1:7" ht="14.4">
      <c r="A18241" s="27" t="str">
        <f>VLOOKUP(C18241,'user list'!A:B,2,0)</f>
        <v>ADAAC</v>
      </c>
      <c r="B18241" s="172">
        <v>45824.609537037039</v>
      </c>
      <c r="C18241" s="69" t="s">
        <v>190</v>
      </c>
      <c r="D18241" s="69" t="s">
        <v>1937</v>
      </c>
      <c r="E18241" s="69" t="s">
        <v>3060</v>
      </c>
      <c r="F18241" s="69">
        <v>2354</v>
      </c>
      <c r="G18241" s="69" t="s">
        <v>1939</v>
      </c>
    </row>
    <row r="18242" spans="1:7" ht="14.4">
      <c r="A18242" s="27" t="str">
        <f>VLOOKUP(C18242,'user list'!A:B,2,0)</f>
        <v>Admin</v>
      </c>
      <c r="B18242" s="172">
        <v>45824.609537037039</v>
      </c>
      <c r="C18242" s="69" t="s">
        <v>186</v>
      </c>
      <c r="D18242" s="69" t="s">
        <v>1937</v>
      </c>
      <c r="E18242" s="69" t="s">
        <v>3060</v>
      </c>
      <c r="F18242" s="69">
        <v>2354</v>
      </c>
      <c r="G18242" s="69" t="s">
        <v>1948</v>
      </c>
    </row>
    <row r="18243" spans="1:7" ht="14.4">
      <c r="A18243" s="27" t="str">
        <f>VLOOKUP(C18243,'user list'!A:B,2,0)</f>
        <v>PDAD</v>
      </c>
      <c r="B18243" s="172">
        <v>45824.609618055554</v>
      </c>
      <c r="C18243" s="69" t="s">
        <v>257</v>
      </c>
      <c r="D18243" s="69" t="s">
        <v>1937</v>
      </c>
      <c r="E18243" s="69" t="s">
        <v>3061</v>
      </c>
      <c r="F18243" s="69">
        <v>2360</v>
      </c>
      <c r="G18243" s="69" t="s">
        <v>1939</v>
      </c>
    </row>
    <row r="18244" spans="1:7" ht="14.4">
      <c r="A18244" s="27" t="str">
        <f>VLOOKUP(C18244,'user list'!A:B,2,0)</f>
        <v>ADAAC</v>
      </c>
      <c r="B18244" s="172">
        <v>45824.609652777777</v>
      </c>
      <c r="C18244" s="69" t="s">
        <v>190</v>
      </c>
      <c r="D18244" s="69" t="s">
        <v>1937</v>
      </c>
      <c r="E18244" s="69" t="s">
        <v>2784</v>
      </c>
      <c r="F18244" s="69">
        <v>2340</v>
      </c>
      <c r="G18244" s="69" t="s">
        <v>1939</v>
      </c>
    </row>
    <row r="18245" spans="1:7" ht="14.4">
      <c r="A18245" s="27" t="str">
        <f>VLOOKUP(C18245,'user list'!A:B,2,0)</f>
        <v>LEDIPO</v>
      </c>
      <c r="B18245" s="172">
        <v>45824.609675925924</v>
      </c>
      <c r="C18245" s="69" t="s">
        <v>222</v>
      </c>
      <c r="D18245" s="69" t="s">
        <v>1937</v>
      </c>
      <c r="E18245" s="69" t="s">
        <v>2607</v>
      </c>
      <c r="F18245" s="69">
        <v>1995</v>
      </c>
      <c r="G18245" s="69" t="s">
        <v>1939</v>
      </c>
    </row>
    <row r="18246" spans="1:7" ht="14.4">
      <c r="A18246" s="27" t="str">
        <f>VLOOKUP(C18246,'user list'!A:B,2,0)</f>
        <v>LEDIPO</v>
      </c>
      <c r="B18246" s="172">
        <v>45824.609733796293</v>
      </c>
      <c r="C18246" s="69" t="s">
        <v>222</v>
      </c>
      <c r="D18246" s="69" t="s">
        <v>1937</v>
      </c>
      <c r="E18246" s="69" t="s">
        <v>2695</v>
      </c>
      <c r="F18246" s="69">
        <v>2136</v>
      </c>
      <c r="G18246" s="69" t="s">
        <v>1939</v>
      </c>
    </row>
    <row r="18247" spans="1:7" ht="14.4">
      <c r="A18247" s="27" t="str">
        <f>VLOOKUP(C18247,'user list'!A:B,2,0)</f>
        <v>CVD</v>
      </c>
      <c r="B18247" s="172">
        <v>45824.609768518516</v>
      </c>
      <c r="C18247" s="69" t="s">
        <v>208</v>
      </c>
      <c r="D18247" s="69" t="s">
        <v>1937</v>
      </c>
      <c r="E18247" s="69" t="s">
        <v>3060</v>
      </c>
      <c r="F18247" s="69">
        <v>2354</v>
      </c>
      <c r="G18247" s="69" t="s">
        <v>1947</v>
      </c>
    </row>
    <row r="18248" spans="1:7" ht="14.4">
      <c r="A18248" s="27" t="str">
        <f>VLOOKUP(C18248,'user list'!A:B,2,0)</f>
        <v>CVD</v>
      </c>
      <c r="B18248" s="172">
        <v>45824.609768518516</v>
      </c>
      <c r="C18248" s="69" t="s">
        <v>208</v>
      </c>
      <c r="D18248" s="69" t="s">
        <v>1937</v>
      </c>
      <c r="E18248" s="69" t="s">
        <v>3060</v>
      </c>
      <c r="F18248" s="69">
        <v>2354</v>
      </c>
      <c r="G18248" s="69" t="s">
        <v>1948</v>
      </c>
    </row>
    <row r="18249" spans="1:7" ht="14.4">
      <c r="A18249" s="27" t="str">
        <f>VLOOKUP(C18249,'user list'!A:B,2,0)</f>
        <v>CVD</v>
      </c>
      <c r="B18249" s="172">
        <v>45824.609768518516</v>
      </c>
      <c r="C18249" s="69" t="s">
        <v>208</v>
      </c>
      <c r="D18249" s="69" t="s">
        <v>1937</v>
      </c>
      <c r="E18249" s="69" t="s">
        <v>3060</v>
      </c>
      <c r="F18249" s="69">
        <v>2354</v>
      </c>
      <c r="G18249" s="69" t="s">
        <v>1939</v>
      </c>
    </row>
    <row r="18250" spans="1:7" ht="14.4">
      <c r="A18250" s="27" t="str">
        <f>VLOOKUP(C18250,'user list'!A:B,2,0)</f>
        <v>Admin</v>
      </c>
      <c r="B18250" s="172">
        <v>45824.609768518516</v>
      </c>
      <c r="C18250" s="69" t="s">
        <v>186</v>
      </c>
      <c r="D18250" s="69" t="s">
        <v>1937</v>
      </c>
      <c r="E18250" s="69" t="s">
        <v>3060</v>
      </c>
      <c r="F18250" s="69">
        <v>2354</v>
      </c>
      <c r="G18250" s="69" t="s">
        <v>1948</v>
      </c>
    </row>
    <row r="18251" spans="1:7" ht="14.4">
      <c r="A18251" s="27" t="str">
        <f>VLOOKUP(C18251,'user list'!A:B,2,0)</f>
        <v>LEDIPO</v>
      </c>
      <c r="B18251" s="172">
        <v>45824.609884259262</v>
      </c>
      <c r="C18251" s="69" t="s">
        <v>222</v>
      </c>
      <c r="D18251" s="69" t="s">
        <v>1937</v>
      </c>
      <c r="E18251" s="69" t="s">
        <v>2521</v>
      </c>
      <c r="F18251" s="69">
        <v>1863</v>
      </c>
      <c r="G18251" s="69" t="s">
        <v>1939</v>
      </c>
    </row>
    <row r="18252" spans="1:7" ht="14.4">
      <c r="A18252" s="27" t="str">
        <f>VLOOKUP(C18252,'user list'!A:B,2,0)</f>
        <v>PDAD</v>
      </c>
      <c r="B18252" s="172">
        <v>45824.609884259262</v>
      </c>
      <c r="C18252" s="69" t="s">
        <v>257</v>
      </c>
      <c r="D18252" s="69" t="s">
        <v>1937</v>
      </c>
      <c r="E18252" s="69" t="s">
        <v>3061</v>
      </c>
      <c r="F18252" s="69">
        <v>2360</v>
      </c>
      <c r="G18252" s="69" t="s">
        <v>1947</v>
      </c>
    </row>
    <row r="18253" spans="1:7" ht="14.4">
      <c r="A18253" s="27" t="str">
        <f>VLOOKUP(C18253,'user list'!A:B,2,0)</f>
        <v>PDAD</v>
      </c>
      <c r="B18253" s="172">
        <v>45824.609884259262</v>
      </c>
      <c r="C18253" s="69" t="s">
        <v>257</v>
      </c>
      <c r="D18253" s="69" t="s">
        <v>1937</v>
      </c>
      <c r="E18253" s="69" t="s">
        <v>3061</v>
      </c>
      <c r="F18253" s="69">
        <v>2360</v>
      </c>
      <c r="G18253" s="69" t="s">
        <v>1948</v>
      </c>
    </row>
    <row r="18254" spans="1:7" ht="14.4">
      <c r="A18254" s="27" t="str">
        <f>VLOOKUP(C18254,'user list'!A:B,2,0)</f>
        <v>PDAD</v>
      </c>
      <c r="B18254" s="172">
        <v>45824.609884259262</v>
      </c>
      <c r="C18254" s="69" t="s">
        <v>257</v>
      </c>
      <c r="D18254" s="69" t="s">
        <v>1937</v>
      </c>
      <c r="E18254" s="69" t="s">
        <v>3061</v>
      </c>
      <c r="F18254" s="69">
        <v>2360</v>
      </c>
      <c r="G18254" s="69" t="s">
        <v>1939</v>
      </c>
    </row>
    <row r="18255" spans="1:7" ht="14.4">
      <c r="A18255" s="27" t="str">
        <f>VLOOKUP(C18255,'user list'!A:B,2,0)</f>
        <v>Admin</v>
      </c>
      <c r="B18255" s="172">
        <v>45824.609884259262</v>
      </c>
      <c r="C18255" s="69" t="s">
        <v>186</v>
      </c>
      <c r="D18255" s="69" t="s">
        <v>1937</v>
      </c>
      <c r="E18255" s="69" t="s">
        <v>3061</v>
      </c>
      <c r="F18255" s="69">
        <v>2360</v>
      </c>
      <c r="G18255" s="69" t="s">
        <v>1948</v>
      </c>
    </row>
    <row r="18256" spans="1:7" ht="14.4">
      <c r="A18256" s="27" t="str">
        <f>VLOOKUP(C18256,'user list'!A:B,2,0)</f>
        <v>CVD</v>
      </c>
      <c r="B18256" s="172">
        <v>45824.609918981485</v>
      </c>
      <c r="C18256" s="69" t="s">
        <v>208</v>
      </c>
      <c r="D18256" s="69" t="s">
        <v>1937</v>
      </c>
      <c r="E18256" s="69" t="s">
        <v>3061</v>
      </c>
      <c r="F18256" s="69">
        <v>2360</v>
      </c>
      <c r="G18256" s="69" t="s">
        <v>1949</v>
      </c>
    </row>
    <row r="18257" spans="1:7" ht="14.4">
      <c r="A18257" s="27" t="str">
        <f>VLOOKUP(C18257,'user list'!A:B,2,0)</f>
        <v>ADAAC</v>
      </c>
      <c r="B18257" s="172">
        <v>45824.609930555554</v>
      </c>
      <c r="C18257" s="69" t="s">
        <v>190</v>
      </c>
      <c r="D18257" s="69" t="s">
        <v>1937</v>
      </c>
      <c r="E18257" s="69" t="s">
        <v>2784</v>
      </c>
      <c r="F18257" s="69">
        <v>2340</v>
      </c>
      <c r="G18257" s="69" t="s">
        <v>1949</v>
      </c>
    </row>
    <row r="18258" spans="1:7" ht="14.4">
      <c r="A18258" s="27" t="str">
        <f>VLOOKUP(C18258,'user list'!A:B,2,0)</f>
        <v>LEDIPO</v>
      </c>
      <c r="B18258" s="172">
        <v>45824.609942129631</v>
      </c>
      <c r="C18258" s="69" t="s">
        <v>222</v>
      </c>
      <c r="D18258" s="69" t="s">
        <v>1937</v>
      </c>
      <c r="E18258" s="69" t="s">
        <v>2520</v>
      </c>
      <c r="F18258" s="69">
        <v>1862</v>
      </c>
      <c r="G18258" s="69" t="s">
        <v>1939</v>
      </c>
    </row>
    <row r="18259" spans="1:7" ht="14.4">
      <c r="A18259" s="27" t="str">
        <f>VLOOKUP(C18259,'user list'!A:B,2,0)</f>
        <v>PDAD</v>
      </c>
      <c r="B18259" s="172">
        <v>45824.609965277778</v>
      </c>
      <c r="C18259" s="69" t="s">
        <v>257</v>
      </c>
      <c r="D18259" s="69" t="s">
        <v>1937</v>
      </c>
      <c r="E18259" s="69" t="s">
        <v>3061</v>
      </c>
      <c r="F18259" s="69">
        <v>2360</v>
      </c>
      <c r="G18259" s="69" t="s">
        <v>1949</v>
      </c>
    </row>
    <row r="18260" spans="1:7" ht="14.4">
      <c r="A18260" s="27" t="str">
        <f>VLOOKUP(C18260,'user list'!A:B,2,0)</f>
        <v>LEDIPO</v>
      </c>
      <c r="B18260" s="172">
        <v>45824.609976851854</v>
      </c>
      <c r="C18260" s="69" t="s">
        <v>222</v>
      </c>
      <c r="D18260" s="69" t="s">
        <v>1937</v>
      </c>
      <c r="E18260" s="69" t="s">
        <v>2498</v>
      </c>
      <c r="F18260" s="69">
        <v>1827</v>
      </c>
      <c r="G18260" s="69" t="s">
        <v>1939</v>
      </c>
    </row>
    <row r="18261" spans="1:7" ht="14.4">
      <c r="A18261" s="27" t="str">
        <f>VLOOKUP(C18261,'user list'!A:B,2,0)</f>
        <v>PDAD</v>
      </c>
      <c r="B18261" s="172">
        <v>45824.610046296293</v>
      </c>
      <c r="C18261" s="69" t="s">
        <v>257</v>
      </c>
      <c r="D18261" s="69" t="s">
        <v>1937</v>
      </c>
      <c r="E18261" s="69" t="s">
        <v>3060</v>
      </c>
      <c r="F18261" s="69">
        <v>2354</v>
      </c>
      <c r="G18261" s="69" t="s">
        <v>1939</v>
      </c>
    </row>
    <row r="18262" spans="1:7" ht="14.4">
      <c r="A18262" s="27" t="str">
        <f>VLOOKUP(C18262,'user list'!A:B,2,0)</f>
        <v>PDAD</v>
      </c>
      <c r="B18262" s="172">
        <v>45824.610173611109</v>
      </c>
      <c r="C18262" s="69" t="s">
        <v>257</v>
      </c>
      <c r="D18262" s="69" t="s">
        <v>1937</v>
      </c>
      <c r="E18262" s="69" t="s">
        <v>3060</v>
      </c>
      <c r="F18262" s="69">
        <v>2354</v>
      </c>
      <c r="G18262" s="69" t="s">
        <v>1947</v>
      </c>
    </row>
    <row r="18263" spans="1:7" ht="14.4">
      <c r="A18263" s="27" t="str">
        <f>VLOOKUP(C18263,'user list'!A:B,2,0)</f>
        <v>PDAD</v>
      </c>
      <c r="B18263" s="172">
        <v>45824.610173611109</v>
      </c>
      <c r="C18263" s="69" t="s">
        <v>257</v>
      </c>
      <c r="D18263" s="69" t="s">
        <v>1937</v>
      </c>
      <c r="E18263" s="69" t="s">
        <v>3060</v>
      </c>
      <c r="F18263" s="69">
        <v>2354</v>
      </c>
      <c r="G18263" s="69" t="s">
        <v>1948</v>
      </c>
    </row>
    <row r="18264" spans="1:7" ht="14.4">
      <c r="A18264" s="27" t="str">
        <f>VLOOKUP(C18264,'user list'!A:B,2,0)</f>
        <v>PDAD</v>
      </c>
      <c r="B18264" s="172">
        <v>45824.610173611109</v>
      </c>
      <c r="C18264" s="69" t="s">
        <v>257</v>
      </c>
      <c r="D18264" s="69" t="s">
        <v>1937</v>
      </c>
      <c r="E18264" s="69" t="s">
        <v>3060</v>
      </c>
      <c r="F18264" s="69">
        <v>2354</v>
      </c>
      <c r="G18264" s="69" t="s">
        <v>1939</v>
      </c>
    </row>
    <row r="18265" spans="1:7" ht="14.4">
      <c r="A18265" s="27" t="str">
        <f>VLOOKUP(C18265,'user list'!A:B,2,0)</f>
        <v>Admin</v>
      </c>
      <c r="B18265" s="172">
        <v>45824.610173611109</v>
      </c>
      <c r="C18265" s="69" t="s">
        <v>186</v>
      </c>
      <c r="D18265" s="69" t="s">
        <v>1937</v>
      </c>
      <c r="E18265" s="69" t="s">
        <v>3060</v>
      </c>
      <c r="F18265" s="69">
        <v>2354</v>
      </c>
      <c r="G18265" s="69" t="s">
        <v>1948</v>
      </c>
    </row>
    <row r="18266" spans="1:7" ht="14.4">
      <c r="A18266" s="27" t="str">
        <f>VLOOKUP(C18266,'user list'!A:B,2,0)</f>
        <v>PDAD</v>
      </c>
      <c r="B18266" s="172">
        <v>45824.610231481478</v>
      </c>
      <c r="C18266" s="69" t="s">
        <v>257</v>
      </c>
      <c r="D18266" s="69" t="s">
        <v>1937</v>
      </c>
      <c r="E18266" s="69" t="s">
        <v>3060</v>
      </c>
      <c r="F18266" s="69">
        <v>2354</v>
      </c>
      <c r="G18266" s="69" t="s">
        <v>1949</v>
      </c>
    </row>
    <row r="18267" spans="1:7" ht="14.4">
      <c r="A18267" s="27" t="str">
        <f>VLOOKUP(C18267,'user list'!A:B,2,0)</f>
        <v>PDAD</v>
      </c>
      <c r="B18267" s="172">
        <v>45824.610289351855</v>
      </c>
      <c r="C18267" s="69" t="s">
        <v>257</v>
      </c>
      <c r="D18267" s="69" t="s">
        <v>1937</v>
      </c>
      <c r="E18267" s="69" t="s">
        <v>2784</v>
      </c>
      <c r="F18267" s="69">
        <v>2340</v>
      </c>
      <c r="G18267" s="69" t="s">
        <v>1939</v>
      </c>
    </row>
    <row r="18268" spans="1:7" ht="14.4">
      <c r="A18268" s="27" t="str">
        <f>VLOOKUP(C18268,'user list'!A:B,2,0)</f>
        <v>PDAD</v>
      </c>
      <c r="B18268" s="172">
        <v>45824.610393518517</v>
      </c>
      <c r="C18268" s="69" t="s">
        <v>257</v>
      </c>
      <c r="D18268" s="69" t="s">
        <v>1937</v>
      </c>
      <c r="E18268" s="69" t="s">
        <v>2784</v>
      </c>
      <c r="F18268" s="69">
        <v>2340</v>
      </c>
      <c r="G18268" s="69" t="s">
        <v>1947</v>
      </c>
    </row>
    <row r="18269" spans="1:7" ht="14.4">
      <c r="A18269" s="27" t="str">
        <f>VLOOKUP(C18269,'user list'!A:B,2,0)</f>
        <v>PDAD</v>
      </c>
      <c r="B18269" s="172">
        <v>45824.610393518517</v>
      </c>
      <c r="C18269" s="69" t="s">
        <v>257</v>
      </c>
      <c r="D18269" s="69" t="s">
        <v>1937</v>
      </c>
      <c r="E18269" s="69" t="s">
        <v>2784</v>
      </c>
      <c r="F18269" s="69">
        <v>2340</v>
      </c>
      <c r="G18269" s="69" t="s">
        <v>1948</v>
      </c>
    </row>
    <row r="18270" spans="1:7" ht="14.4">
      <c r="A18270" s="27" t="str">
        <f>VLOOKUP(C18270,'user list'!A:B,2,0)</f>
        <v>PDAD</v>
      </c>
      <c r="B18270" s="172">
        <v>45824.610393518517</v>
      </c>
      <c r="C18270" s="69" t="s">
        <v>257</v>
      </c>
      <c r="D18270" s="69" t="s">
        <v>1937</v>
      </c>
      <c r="E18270" s="69" t="s">
        <v>2784</v>
      </c>
      <c r="F18270" s="69">
        <v>2340</v>
      </c>
      <c r="G18270" s="69" t="s">
        <v>1939</v>
      </c>
    </row>
    <row r="18271" spans="1:7" ht="14.4">
      <c r="A18271" s="27" t="str">
        <f>VLOOKUP(C18271,'user list'!A:B,2,0)</f>
        <v>Admin</v>
      </c>
      <c r="B18271" s="172">
        <v>45824.610393518517</v>
      </c>
      <c r="C18271" s="69" t="s">
        <v>186</v>
      </c>
      <c r="D18271" s="69" t="s">
        <v>1937</v>
      </c>
      <c r="E18271" s="69" t="s">
        <v>2784</v>
      </c>
      <c r="F18271" s="69">
        <v>2340</v>
      </c>
      <c r="G18271" s="69" t="s">
        <v>1948</v>
      </c>
    </row>
    <row r="18272" spans="1:7" ht="14.4">
      <c r="A18272" s="27" t="str">
        <f>VLOOKUP(C18272,'user list'!A:B,2,0)</f>
        <v>PDAD</v>
      </c>
      <c r="B18272" s="172">
        <v>45824.610462962963</v>
      </c>
      <c r="C18272" s="69" t="s">
        <v>257</v>
      </c>
      <c r="D18272" s="69" t="s">
        <v>1937</v>
      </c>
      <c r="E18272" s="69" t="s">
        <v>2784</v>
      </c>
      <c r="F18272" s="69">
        <v>2340</v>
      </c>
      <c r="G18272" s="69" t="s">
        <v>1949</v>
      </c>
    </row>
    <row r="18273" spans="1:7" ht="14.4">
      <c r="A18273" s="27" t="str">
        <f>VLOOKUP(C18273,'user list'!A:B,2,0)</f>
        <v>SSDD</v>
      </c>
      <c r="B18273" s="172">
        <v>45824.611006944448</v>
      </c>
      <c r="C18273" s="69" t="s">
        <v>273</v>
      </c>
      <c r="D18273" s="69" t="s">
        <v>1937</v>
      </c>
      <c r="E18273" s="69" t="s">
        <v>2784</v>
      </c>
      <c r="F18273" s="69">
        <v>2340</v>
      </c>
      <c r="G18273" s="69" t="s">
        <v>1939</v>
      </c>
    </row>
    <row r="18274" spans="1:7" ht="14.4">
      <c r="A18274" s="27" t="str">
        <f>VLOOKUP(C18274,'user list'!A:B,2,0)</f>
        <v>CVD</v>
      </c>
      <c r="B18274" s="172">
        <v>45824.611076388886</v>
      </c>
      <c r="C18274" s="69" t="s">
        <v>208</v>
      </c>
      <c r="D18274" s="69" t="s">
        <v>1937</v>
      </c>
      <c r="E18274" s="69" t="s">
        <v>3060</v>
      </c>
      <c r="F18274" s="69">
        <v>2354</v>
      </c>
      <c r="G18274" s="69" t="s">
        <v>1947</v>
      </c>
    </row>
    <row r="18275" spans="1:7" ht="14.4">
      <c r="A18275" s="27" t="str">
        <f>VLOOKUP(C18275,'user list'!A:B,2,0)</f>
        <v>CVD</v>
      </c>
      <c r="B18275" s="172">
        <v>45824.611076388886</v>
      </c>
      <c r="C18275" s="69" t="s">
        <v>208</v>
      </c>
      <c r="D18275" s="69" t="s">
        <v>1937</v>
      </c>
      <c r="E18275" s="69" t="s">
        <v>3060</v>
      </c>
      <c r="F18275" s="69">
        <v>2354</v>
      </c>
      <c r="G18275" s="69" t="s">
        <v>1948</v>
      </c>
    </row>
    <row r="18276" spans="1:7" ht="14.4">
      <c r="A18276" s="27" t="str">
        <f>VLOOKUP(C18276,'user list'!A:B,2,0)</f>
        <v>CVD</v>
      </c>
      <c r="B18276" s="172">
        <v>45824.611076388886</v>
      </c>
      <c r="C18276" s="69" t="s">
        <v>208</v>
      </c>
      <c r="D18276" s="69" t="s">
        <v>1937</v>
      </c>
      <c r="E18276" s="69" t="s">
        <v>3060</v>
      </c>
      <c r="F18276" s="69">
        <v>2354</v>
      </c>
      <c r="G18276" s="69" t="s">
        <v>1939</v>
      </c>
    </row>
    <row r="18277" spans="1:7" ht="14.4">
      <c r="A18277" s="27" t="str">
        <f>VLOOKUP(C18277,'user list'!A:B,2,0)</f>
        <v>Admin</v>
      </c>
      <c r="B18277" s="172">
        <v>45824.611076388886</v>
      </c>
      <c r="C18277" s="69" t="s">
        <v>186</v>
      </c>
      <c r="D18277" s="69" t="s">
        <v>1937</v>
      </c>
      <c r="E18277" s="69" t="s">
        <v>3060</v>
      </c>
      <c r="F18277" s="69">
        <v>2354</v>
      </c>
      <c r="G18277" s="69" t="s">
        <v>1948</v>
      </c>
    </row>
    <row r="18278" spans="1:7" ht="14.4">
      <c r="A18278" s="27" t="str">
        <f>VLOOKUP(C18278,'user list'!A:B,2,0)</f>
        <v>ADAAC</v>
      </c>
      <c r="B18278" s="172">
        <v>45824.61109953704</v>
      </c>
      <c r="C18278" s="69" t="s">
        <v>190</v>
      </c>
      <c r="D18278" s="69" t="s">
        <v>1937</v>
      </c>
      <c r="E18278" s="69" t="s">
        <v>2784</v>
      </c>
      <c r="F18278" s="69">
        <v>2340</v>
      </c>
      <c r="G18278" s="69" t="s">
        <v>1947</v>
      </c>
    </row>
    <row r="18279" spans="1:7" ht="14.4">
      <c r="A18279" s="27" t="str">
        <f>VLOOKUP(C18279,'user list'!A:B,2,0)</f>
        <v>ADAAC</v>
      </c>
      <c r="B18279" s="172">
        <v>45824.61109953704</v>
      </c>
      <c r="C18279" s="69" t="s">
        <v>190</v>
      </c>
      <c r="D18279" s="69" t="s">
        <v>1937</v>
      </c>
      <c r="E18279" s="69" t="s">
        <v>2784</v>
      </c>
      <c r="F18279" s="69">
        <v>2340</v>
      </c>
      <c r="G18279" s="69" t="s">
        <v>1948</v>
      </c>
    </row>
    <row r="18280" spans="1:7" ht="14.4">
      <c r="A18280" s="27" t="str">
        <f>VLOOKUP(C18280,'user list'!A:B,2,0)</f>
        <v>ADAAC</v>
      </c>
      <c r="B18280" s="172">
        <v>45824.61109953704</v>
      </c>
      <c r="C18280" s="69" t="s">
        <v>190</v>
      </c>
      <c r="D18280" s="69" t="s">
        <v>1937</v>
      </c>
      <c r="E18280" s="69" t="s">
        <v>2784</v>
      </c>
      <c r="F18280" s="69">
        <v>2340</v>
      </c>
      <c r="G18280" s="69" t="s">
        <v>1939</v>
      </c>
    </row>
    <row r="18281" spans="1:7" ht="14.4">
      <c r="A18281" s="27" t="str">
        <f>VLOOKUP(C18281,'user list'!A:B,2,0)</f>
        <v>Admin</v>
      </c>
      <c r="B18281" s="172">
        <v>45824.61109953704</v>
      </c>
      <c r="C18281" s="69" t="s">
        <v>186</v>
      </c>
      <c r="D18281" s="69" t="s">
        <v>1937</v>
      </c>
      <c r="E18281" s="69" t="s">
        <v>2784</v>
      </c>
      <c r="F18281" s="69">
        <v>2340</v>
      </c>
      <c r="G18281" s="69" t="s">
        <v>1948</v>
      </c>
    </row>
    <row r="18282" spans="1:7" ht="14.4">
      <c r="A18282" s="27" t="str">
        <f>VLOOKUP(C18282,'user list'!A:B,2,0)</f>
        <v>CVD</v>
      </c>
      <c r="B18282" s="172">
        <v>45824.611122685186</v>
      </c>
      <c r="C18282" s="69" t="s">
        <v>208</v>
      </c>
      <c r="D18282" s="69" t="s">
        <v>1937</v>
      </c>
      <c r="E18282" s="69" t="s">
        <v>2784</v>
      </c>
      <c r="F18282" s="69">
        <v>2340</v>
      </c>
      <c r="G18282" s="69" t="s">
        <v>1939</v>
      </c>
    </row>
    <row r="18283" spans="1:7" ht="14.4">
      <c r="A18283" s="27" t="str">
        <f>VLOOKUP(C18283,'user list'!A:B,2,0)</f>
        <v>CVD</v>
      </c>
      <c r="B18283" s="172">
        <v>45824.611273148148</v>
      </c>
      <c r="C18283" s="69" t="s">
        <v>208</v>
      </c>
      <c r="D18283" s="69" t="s">
        <v>1937</v>
      </c>
      <c r="E18283" s="69" t="s">
        <v>2784</v>
      </c>
      <c r="F18283" s="69">
        <v>2340</v>
      </c>
      <c r="G18283" s="69" t="s">
        <v>1947</v>
      </c>
    </row>
    <row r="18284" spans="1:7" ht="14.4">
      <c r="A18284" s="27" t="str">
        <f>VLOOKUP(C18284,'user list'!A:B,2,0)</f>
        <v>CVD</v>
      </c>
      <c r="B18284" s="172">
        <v>45824.611273148148</v>
      </c>
      <c r="C18284" s="69" t="s">
        <v>208</v>
      </c>
      <c r="D18284" s="69" t="s">
        <v>1937</v>
      </c>
      <c r="E18284" s="69" t="s">
        <v>2784</v>
      </c>
      <c r="F18284" s="69">
        <v>2340</v>
      </c>
      <c r="G18284" s="69" t="s">
        <v>1948</v>
      </c>
    </row>
    <row r="18285" spans="1:7" ht="14.4">
      <c r="A18285" s="27" t="str">
        <f>VLOOKUP(C18285,'user list'!A:B,2,0)</f>
        <v>CVD</v>
      </c>
      <c r="B18285" s="172">
        <v>45824.611273148148</v>
      </c>
      <c r="C18285" s="69" t="s">
        <v>208</v>
      </c>
      <c r="D18285" s="69" t="s">
        <v>1937</v>
      </c>
      <c r="E18285" s="69" t="s">
        <v>2784</v>
      </c>
      <c r="F18285" s="69">
        <v>2340</v>
      </c>
      <c r="G18285" s="69" t="s">
        <v>1939</v>
      </c>
    </row>
    <row r="18286" spans="1:7" ht="14.4">
      <c r="A18286" s="27" t="str">
        <f>VLOOKUP(C18286,'user list'!A:B,2,0)</f>
        <v>Admin</v>
      </c>
      <c r="B18286" s="172">
        <v>45824.611273148148</v>
      </c>
      <c r="C18286" s="69" t="s">
        <v>186</v>
      </c>
      <c r="D18286" s="69" t="s">
        <v>1937</v>
      </c>
      <c r="E18286" s="69" t="s">
        <v>2784</v>
      </c>
      <c r="F18286" s="69">
        <v>2340</v>
      </c>
      <c r="G18286" s="69" t="s">
        <v>1948</v>
      </c>
    </row>
    <row r="18287" spans="1:7" ht="14.4">
      <c r="A18287" s="27" t="str">
        <f>VLOOKUP(C18287,'user list'!A:B,2,0)</f>
        <v>CVD</v>
      </c>
      <c r="B18287" s="172">
        <v>45824.61136574074</v>
      </c>
      <c r="C18287" s="69" t="s">
        <v>208</v>
      </c>
      <c r="D18287" s="69" t="s">
        <v>1937</v>
      </c>
      <c r="E18287" s="69" t="s">
        <v>3060</v>
      </c>
      <c r="F18287" s="69">
        <v>2354</v>
      </c>
      <c r="G18287" s="69" t="s">
        <v>1939</v>
      </c>
    </row>
    <row r="18288" spans="1:7" ht="14.4">
      <c r="A18288" s="27" t="str">
        <f>VLOOKUP(C18288,'user list'!A:B,2,0)</f>
        <v>CVD</v>
      </c>
      <c r="B18288" s="172">
        <v>45824.611643518518</v>
      </c>
      <c r="C18288" s="69" t="s">
        <v>208</v>
      </c>
      <c r="D18288" s="69" t="s">
        <v>1937</v>
      </c>
      <c r="E18288" s="69" t="s">
        <v>3060</v>
      </c>
      <c r="F18288" s="69">
        <v>2354</v>
      </c>
      <c r="G18288" s="69" t="s">
        <v>1949</v>
      </c>
    </row>
    <row r="18289" spans="1:7" ht="14.4">
      <c r="A18289" s="27" t="str">
        <f>VLOOKUP(C18289,'user list'!A:B,2,0)</f>
        <v>SSDD</v>
      </c>
      <c r="B18289" s="172">
        <v>45824.611805555556</v>
      </c>
      <c r="C18289" s="69" t="s">
        <v>273</v>
      </c>
      <c r="D18289" s="69" t="s">
        <v>1937</v>
      </c>
      <c r="E18289" s="69" t="s">
        <v>2784</v>
      </c>
      <c r="F18289" s="69">
        <v>2340</v>
      </c>
      <c r="G18289" s="69" t="s">
        <v>1939</v>
      </c>
    </row>
    <row r="18290" spans="1:7" ht="14.4">
      <c r="A18290" s="27" t="str">
        <f>VLOOKUP(C18290,'user list'!A:B,2,0)</f>
        <v>PDAD</v>
      </c>
      <c r="B18290" s="172">
        <v>45824.612442129626</v>
      </c>
      <c r="C18290" s="69" t="s">
        <v>257</v>
      </c>
      <c r="D18290" s="69" t="s">
        <v>1937</v>
      </c>
      <c r="E18290" s="69" t="s">
        <v>3059</v>
      </c>
      <c r="F18290" s="69">
        <v>2353</v>
      </c>
      <c r="G18290" s="69" t="s">
        <v>1939</v>
      </c>
    </row>
    <row r="18291" spans="1:7" ht="14.4">
      <c r="A18291" s="27" t="str">
        <f>VLOOKUP(C18291,'user list'!A:B,2,0)</f>
        <v>SSDD</v>
      </c>
      <c r="B18291" s="172">
        <v>45824.613206018519</v>
      </c>
      <c r="C18291" s="69" t="s">
        <v>273</v>
      </c>
      <c r="D18291" s="69" t="s">
        <v>1937</v>
      </c>
      <c r="E18291" s="69" t="s">
        <v>2784</v>
      </c>
      <c r="F18291" s="69">
        <v>2340</v>
      </c>
      <c r="G18291" s="69" t="s">
        <v>1947</v>
      </c>
    </row>
    <row r="18292" spans="1:7" ht="14.4">
      <c r="A18292" s="27" t="str">
        <f>VLOOKUP(C18292,'user list'!A:B,2,0)</f>
        <v>SSDD</v>
      </c>
      <c r="B18292" s="172">
        <v>45824.613206018519</v>
      </c>
      <c r="C18292" s="69" t="s">
        <v>273</v>
      </c>
      <c r="D18292" s="69" t="s">
        <v>1937</v>
      </c>
      <c r="E18292" s="69" t="s">
        <v>2784</v>
      </c>
      <c r="F18292" s="69">
        <v>2340</v>
      </c>
      <c r="G18292" s="69" t="s">
        <v>1948</v>
      </c>
    </row>
    <row r="18293" spans="1:7" ht="14.4">
      <c r="A18293" s="27" t="str">
        <f>VLOOKUP(C18293,'user list'!A:B,2,0)</f>
        <v>SSDD</v>
      </c>
      <c r="B18293" s="172">
        <v>45824.613206018519</v>
      </c>
      <c r="C18293" s="69" t="s">
        <v>273</v>
      </c>
      <c r="D18293" s="69" t="s">
        <v>1937</v>
      </c>
      <c r="E18293" s="69" t="s">
        <v>2784</v>
      </c>
      <c r="F18293" s="69">
        <v>2340</v>
      </c>
      <c r="G18293" s="69" t="s">
        <v>1939</v>
      </c>
    </row>
    <row r="18294" spans="1:7" ht="14.4">
      <c r="A18294" s="27" t="str">
        <f>VLOOKUP(C18294,'user list'!A:B,2,0)</f>
        <v>Admin</v>
      </c>
      <c r="B18294" s="172">
        <v>45824.613217592596</v>
      </c>
      <c r="C18294" s="69" t="s">
        <v>186</v>
      </c>
      <c r="D18294" s="69" t="s">
        <v>1937</v>
      </c>
      <c r="E18294" s="69" t="s">
        <v>2784</v>
      </c>
      <c r="F18294" s="69">
        <v>2340</v>
      </c>
      <c r="G18294" s="69" t="s">
        <v>1948</v>
      </c>
    </row>
    <row r="18295" spans="1:7" ht="14.4">
      <c r="A18295" s="27" t="str">
        <f>VLOOKUP(C18295,'user list'!A:B,2,0)</f>
        <v>SSDD</v>
      </c>
      <c r="B18295" s="172">
        <v>45824.613391203704</v>
      </c>
      <c r="C18295" s="69" t="s">
        <v>273</v>
      </c>
      <c r="D18295" s="69" t="s">
        <v>1937</v>
      </c>
      <c r="E18295" s="69" t="s">
        <v>2784</v>
      </c>
      <c r="F18295" s="69">
        <v>2340</v>
      </c>
      <c r="G18295" s="69" t="s">
        <v>1939</v>
      </c>
    </row>
    <row r="18296" spans="1:7" ht="14.4">
      <c r="A18296" s="27" t="str">
        <f>VLOOKUP(C18296,'user list'!A:B,2,0)</f>
        <v>SSDD</v>
      </c>
      <c r="B18296" s="172">
        <v>45824.613518518519</v>
      </c>
      <c r="C18296" s="69" t="s">
        <v>273</v>
      </c>
      <c r="D18296" s="69" t="s">
        <v>1937</v>
      </c>
      <c r="E18296" s="69" t="s">
        <v>3060</v>
      </c>
      <c r="F18296" s="69">
        <v>2354</v>
      </c>
      <c r="G18296" s="69" t="s">
        <v>1939</v>
      </c>
    </row>
    <row r="18297" spans="1:7" ht="14.4">
      <c r="A18297" s="27" t="str">
        <f>VLOOKUP(C18297,'user list'!A:B,2,0)</f>
        <v>SSDD</v>
      </c>
      <c r="B18297" s="172">
        <v>45824.614016203705</v>
      </c>
      <c r="C18297" s="69" t="s">
        <v>273</v>
      </c>
      <c r="D18297" s="69" t="s">
        <v>1937</v>
      </c>
      <c r="E18297" s="69" t="s">
        <v>3060</v>
      </c>
      <c r="F18297" s="69">
        <v>2354</v>
      </c>
      <c r="G18297" s="69" t="s">
        <v>2441</v>
      </c>
    </row>
    <row r="18298" spans="1:7" ht="14.4">
      <c r="A18298" s="27" t="str">
        <f>VLOOKUP(C18298,'user list'!A:B,2,0)</f>
        <v>SSDD</v>
      </c>
      <c r="B18298" s="172">
        <v>45824.61440972222</v>
      </c>
      <c r="C18298" s="69" t="s">
        <v>273</v>
      </c>
      <c r="D18298" s="69" t="s">
        <v>1937</v>
      </c>
      <c r="E18298" s="69" t="s">
        <v>3060</v>
      </c>
      <c r="F18298" s="69">
        <v>2354</v>
      </c>
      <c r="G18298" s="69" t="s">
        <v>1947</v>
      </c>
    </row>
    <row r="18299" spans="1:7" ht="14.4">
      <c r="A18299" s="27" t="str">
        <f>VLOOKUP(C18299,'user list'!A:B,2,0)</f>
        <v>SSDD</v>
      </c>
      <c r="B18299" s="172">
        <v>45824.61440972222</v>
      </c>
      <c r="C18299" s="69" t="s">
        <v>273</v>
      </c>
      <c r="D18299" s="69" t="s">
        <v>1937</v>
      </c>
      <c r="E18299" s="69" t="s">
        <v>3060</v>
      </c>
      <c r="F18299" s="69">
        <v>2354</v>
      </c>
      <c r="G18299" s="69" t="s">
        <v>1948</v>
      </c>
    </row>
    <row r="18300" spans="1:7" ht="14.4">
      <c r="A18300" s="27" t="str">
        <f>VLOOKUP(C18300,'user list'!A:B,2,0)</f>
        <v>SSDD</v>
      </c>
      <c r="B18300" s="172">
        <v>45824.61440972222</v>
      </c>
      <c r="C18300" s="69" t="s">
        <v>273</v>
      </c>
      <c r="D18300" s="69" t="s">
        <v>1937</v>
      </c>
      <c r="E18300" s="69" t="s">
        <v>3060</v>
      </c>
      <c r="F18300" s="69">
        <v>2354</v>
      </c>
      <c r="G18300" s="69" t="s">
        <v>1939</v>
      </c>
    </row>
    <row r="18301" spans="1:7" ht="14.4">
      <c r="A18301" s="27" t="str">
        <f>VLOOKUP(C18301,'user list'!A:B,2,0)</f>
        <v>Admin</v>
      </c>
      <c r="B18301" s="172">
        <v>45824.61440972222</v>
      </c>
      <c r="C18301" s="69" t="s">
        <v>186</v>
      </c>
      <c r="D18301" s="69" t="s">
        <v>1937</v>
      </c>
      <c r="E18301" s="69" t="s">
        <v>3060</v>
      </c>
      <c r="F18301" s="69">
        <v>2354</v>
      </c>
      <c r="G18301" s="69" t="s">
        <v>1948</v>
      </c>
    </row>
    <row r="18302" spans="1:7" ht="14.4">
      <c r="A18302" s="27" t="str">
        <f>VLOOKUP(C18302,'user list'!A:B,2,0)</f>
        <v>SSDD</v>
      </c>
      <c r="B18302" s="172">
        <v>45824.614687499998</v>
      </c>
      <c r="C18302" s="69" t="s">
        <v>273</v>
      </c>
      <c r="D18302" s="69" t="s">
        <v>1937</v>
      </c>
      <c r="E18302" s="69" t="s">
        <v>3061</v>
      </c>
      <c r="F18302" s="69">
        <v>2360</v>
      </c>
      <c r="G18302" s="69" t="s">
        <v>1939</v>
      </c>
    </row>
    <row r="18303" spans="1:7" ht="14.4">
      <c r="A18303" s="27" t="str">
        <f>VLOOKUP(C18303,'user list'!A:B,2,0)</f>
        <v>DOE</v>
      </c>
      <c r="B18303" s="172">
        <v>45824.614895833336</v>
      </c>
      <c r="C18303" s="69" t="s">
        <v>212</v>
      </c>
      <c r="D18303" s="69" t="s">
        <v>1937</v>
      </c>
      <c r="E18303" s="69" t="s">
        <v>3064</v>
      </c>
      <c r="F18303" s="69">
        <v>2366</v>
      </c>
      <c r="G18303" s="69" t="s">
        <v>2440</v>
      </c>
    </row>
    <row r="18304" spans="1:7" ht="14.4">
      <c r="A18304" s="27" t="str">
        <f>VLOOKUP(C18304,'user list'!A:B,2,0)</f>
        <v>Admin</v>
      </c>
      <c r="B18304" s="172">
        <v>45824.614895833336</v>
      </c>
      <c r="C18304" s="69" t="s">
        <v>186</v>
      </c>
      <c r="D18304" s="69" t="s">
        <v>1937</v>
      </c>
      <c r="E18304" s="69" t="s">
        <v>3064</v>
      </c>
      <c r="F18304" s="69">
        <v>2366</v>
      </c>
      <c r="G18304" s="69" t="s">
        <v>1948</v>
      </c>
    </row>
    <row r="18305" spans="1:7" ht="14.4">
      <c r="A18305" s="27" t="str">
        <f>VLOOKUP(C18305,'user list'!A:B,2,0)</f>
        <v>Admin</v>
      </c>
      <c r="B18305" s="172">
        <v>45824.614907407406</v>
      </c>
      <c r="C18305" s="69" t="s">
        <v>186</v>
      </c>
      <c r="D18305" s="69" t="s">
        <v>1937</v>
      </c>
      <c r="E18305" s="69" t="s">
        <v>3064</v>
      </c>
      <c r="F18305" s="69">
        <v>2366</v>
      </c>
      <c r="G18305" s="69" t="s">
        <v>1948</v>
      </c>
    </row>
    <row r="18306" spans="1:7" ht="14.4">
      <c r="A18306" s="27" t="str">
        <f>VLOOKUP(C18306,'user list'!A:B,2,0)</f>
        <v>Admin</v>
      </c>
      <c r="B18306" s="172">
        <v>45824.614907407406</v>
      </c>
      <c r="C18306" s="69" t="s">
        <v>186</v>
      </c>
      <c r="D18306" s="69" t="s">
        <v>1937</v>
      </c>
      <c r="E18306" s="69" t="s">
        <v>3064</v>
      </c>
      <c r="F18306" s="69">
        <v>2366</v>
      </c>
      <c r="G18306" s="69" t="s">
        <v>1948</v>
      </c>
    </row>
    <row r="18307" spans="1:7" ht="14.4">
      <c r="A18307" s="27" t="str">
        <f>VLOOKUP(C18307,'user list'!A:B,2,0)</f>
        <v>Admin</v>
      </c>
      <c r="B18307" s="172">
        <v>45824.614907407406</v>
      </c>
      <c r="C18307" s="69" t="s">
        <v>186</v>
      </c>
      <c r="D18307" s="69" t="s">
        <v>1937</v>
      </c>
      <c r="E18307" s="69" t="s">
        <v>3064</v>
      </c>
      <c r="F18307" s="69">
        <v>2366</v>
      </c>
      <c r="G18307" s="69" t="s">
        <v>1947</v>
      </c>
    </row>
    <row r="18308" spans="1:7" ht="14.4">
      <c r="A18308" s="27" t="str">
        <f>VLOOKUP(C18308,'user list'!A:B,2,0)</f>
        <v>SSDD</v>
      </c>
      <c r="B18308" s="172">
        <v>45824.614988425928</v>
      </c>
      <c r="C18308" s="69" t="s">
        <v>273</v>
      </c>
      <c r="D18308" s="69" t="s">
        <v>1937</v>
      </c>
      <c r="E18308" s="69" t="s">
        <v>3061</v>
      </c>
      <c r="F18308" s="69">
        <v>2360</v>
      </c>
      <c r="G18308" s="69" t="s">
        <v>1947</v>
      </c>
    </row>
    <row r="18309" spans="1:7" ht="14.4">
      <c r="A18309" s="27" t="str">
        <f>VLOOKUP(C18309,'user list'!A:B,2,0)</f>
        <v>SSDD</v>
      </c>
      <c r="B18309" s="172">
        <v>45824.614988425928</v>
      </c>
      <c r="C18309" s="69" t="s">
        <v>273</v>
      </c>
      <c r="D18309" s="69" t="s">
        <v>1937</v>
      </c>
      <c r="E18309" s="69" t="s">
        <v>3061</v>
      </c>
      <c r="F18309" s="69">
        <v>2360</v>
      </c>
      <c r="G18309" s="69" t="s">
        <v>1948</v>
      </c>
    </row>
    <row r="18310" spans="1:7" ht="14.4">
      <c r="A18310" s="27" t="str">
        <f>VLOOKUP(C18310,'user list'!A:B,2,0)</f>
        <v>SSDD</v>
      </c>
      <c r="B18310" s="172">
        <v>45824.614988425928</v>
      </c>
      <c r="C18310" s="69" t="s">
        <v>273</v>
      </c>
      <c r="D18310" s="69" t="s">
        <v>1937</v>
      </c>
      <c r="E18310" s="69" t="s">
        <v>3061</v>
      </c>
      <c r="F18310" s="69">
        <v>2360</v>
      </c>
      <c r="G18310" s="69" t="s">
        <v>1939</v>
      </c>
    </row>
    <row r="18311" spans="1:7" ht="14.4">
      <c r="A18311" s="27" t="str">
        <f>VLOOKUP(C18311,'user list'!A:B,2,0)</f>
        <v>Admin</v>
      </c>
      <c r="B18311" s="172">
        <v>45824.614988425928</v>
      </c>
      <c r="C18311" s="69" t="s">
        <v>186</v>
      </c>
      <c r="D18311" s="69" t="s">
        <v>1937</v>
      </c>
      <c r="E18311" s="69" t="s">
        <v>3061</v>
      </c>
      <c r="F18311" s="69">
        <v>2360</v>
      </c>
      <c r="G18311" s="69" t="s">
        <v>1948</v>
      </c>
    </row>
    <row r="18312" spans="1:7" ht="14.4">
      <c r="A18312" s="27" t="str">
        <f>VLOOKUP(C18312,'user list'!A:B,2,0)</f>
        <v>ITDD</v>
      </c>
      <c r="B18312" s="172">
        <v>45824.615162037036</v>
      </c>
      <c r="C18312" s="69" t="s">
        <v>219</v>
      </c>
      <c r="D18312" s="69" t="s">
        <v>1937</v>
      </c>
      <c r="E18312" s="69" t="s">
        <v>3060</v>
      </c>
      <c r="F18312" s="69">
        <v>2354</v>
      </c>
      <c r="G18312" s="69" t="s">
        <v>1939</v>
      </c>
    </row>
    <row r="18313" spans="1:7" ht="14.4">
      <c r="A18313" s="27" t="str">
        <f>VLOOKUP(C18313,'user list'!A:B,2,0)</f>
        <v>ITDD</v>
      </c>
      <c r="B18313" s="172">
        <v>45824.615439814814</v>
      </c>
      <c r="C18313" s="69" t="s">
        <v>219</v>
      </c>
      <c r="D18313" s="69" t="s">
        <v>1937</v>
      </c>
      <c r="E18313" s="69" t="s">
        <v>3060</v>
      </c>
      <c r="F18313" s="69">
        <v>2354</v>
      </c>
      <c r="G18313" s="69" t="s">
        <v>1947</v>
      </c>
    </row>
    <row r="18314" spans="1:7" ht="14.4">
      <c r="A18314" s="27" t="str">
        <f>VLOOKUP(C18314,'user list'!A:B,2,0)</f>
        <v>ITDD</v>
      </c>
      <c r="B18314" s="172">
        <v>45824.615439814814</v>
      </c>
      <c r="C18314" s="69" t="s">
        <v>219</v>
      </c>
      <c r="D18314" s="69" t="s">
        <v>1937</v>
      </c>
      <c r="E18314" s="69" t="s">
        <v>3060</v>
      </c>
      <c r="F18314" s="69">
        <v>2354</v>
      </c>
      <c r="G18314" s="69" t="s">
        <v>1948</v>
      </c>
    </row>
    <row r="18315" spans="1:7" ht="14.4">
      <c r="A18315" s="27" t="str">
        <f>VLOOKUP(C18315,'user list'!A:B,2,0)</f>
        <v>ITDD</v>
      </c>
      <c r="B18315" s="172">
        <v>45824.615439814814</v>
      </c>
      <c r="C18315" s="69" t="s">
        <v>219</v>
      </c>
      <c r="D18315" s="69" t="s">
        <v>1937</v>
      </c>
      <c r="E18315" s="69" t="s">
        <v>3060</v>
      </c>
      <c r="F18315" s="69">
        <v>2354</v>
      </c>
      <c r="G18315" s="69" t="s">
        <v>1939</v>
      </c>
    </row>
    <row r="18316" spans="1:7" ht="14.4">
      <c r="A18316" s="27" t="str">
        <f>VLOOKUP(C18316,'user list'!A:B,2,0)</f>
        <v>Admin</v>
      </c>
      <c r="B18316" s="172">
        <v>45824.615451388891</v>
      </c>
      <c r="C18316" s="69" t="s">
        <v>186</v>
      </c>
      <c r="D18316" s="69" t="s">
        <v>1937</v>
      </c>
      <c r="E18316" s="69" t="s">
        <v>3060</v>
      </c>
      <c r="F18316" s="69">
        <v>2354</v>
      </c>
      <c r="G18316" s="69" t="s">
        <v>1948</v>
      </c>
    </row>
    <row r="18317" spans="1:7" ht="14.4">
      <c r="A18317" s="27" t="str">
        <f>VLOOKUP(C18317,'user list'!A:B,2,0)</f>
        <v>ITDD</v>
      </c>
      <c r="B18317" s="172">
        <v>45824.61546296296</v>
      </c>
      <c r="C18317" s="69" t="s">
        <v>219</v>
      </c>
      <c r="D18317" s="69" t="s">
        <v>1937</v>
      </c>
      <c r="E18317" s="69" t="s">
        <v>3058</v>
      </c>
      <c r="F18317" s="69">
        <v>2352</v>
      </c>
      <c r="G18317" s="69" t="s">
        <v>1939</v>
      </c>
    </row>
    <row r="18318" spans="1:7" ht="14.4">
      <c r="A18318" s="27" t="str">
        <f>VLOOKUP(C18318,'user list'!A:B,2,0)</f>
        <v>ITDD</v>
      </c>
      <c r="B18318" s="172">
        <v>45824.615497685183</v>
      </c>
      <c r="C18318" s="69" t="s">
        <v>219</v>
      </c>
      <c r="D18318" s="69" t="s">
        <v>1937</v>
      </c>
      <c r="E18318" s="69" t="s">
        <v>2784</v>
      </c>
      <c r="F18318" s="69">
        <v>2340</v>
      </c>
      <c r="G18318" s="69" t="s">
        <v>1939</v>
      </c>
    </row>
    <row r="18319" spans="1:7" ht="14.4">
      <c r="A18319" s="27" t="str">
        <f>VLOOKUP(C18319,'user list'!A:B,2,0)</f>
        <v>ITDD</v>
      </c>
      <c r="B18319" s="172">
        <v>45824.61550925926</v>
      </c>
      <c r="C18319" s="69" t="s">
        <v>219</v>
      </c>
      <c r="D18319" s="69" t="s">
        <v>1937</v>
      </c>
      <c r="E18319" s="69" t="s">
        <v>3061</v>
      </c>
      <c r="F18319" s="69">
        <v>2360</v>
      </c>
      <c r="G18319" s="69" t="s">
        <v>1939</v>
      </c>
    </row>
    <row r="18320" spans="1:7" ht="14.4">
      <c r="A18320" s="27" t="str">
        <f>VLOOKUP(C18320,'user list'!A:B,2,0)</f>
        <v>SSDD</v>
      </c>
      <c r="B18320" s="172">
        <v>45824.615532407406</v>
      </c>
      <c r="C18320" s="69" t="s">
        <v>273</v>
      </c>
      <c r="D18320" s="69" t="s">
        <v>1937</v>
      </c>
      <c r="E18320" s="69" t="s">
        <v>2784</v>
      </c>
      <c r="F18320" s="69">
        <v>2340</v>
      </c>
      <c r="G18320" s="69" t="s">
        <v>1939</v>
      </c>
    </row>
    <row r="18321" spans="1:7" ht="14.4">
      <c r="A18321" s="27" t="str">
        <f>VLOOKUP(C18321,'user list'!A:B,2,0)</f>
        <v>ITDD</v>
      </c>
      <c r="B18321" s="172">
        <v>45824.615659722222</v>
      </c>
      <c r="C18321" s="69" t="s">
        <v>219</v>
      </c>
      <c r="D18321" s="69" t="s">
        <v>1937</v>
      </c>
      <c r="E18321" s="69" t="s">
        <v>3061</v>
      </c>
      <c r="F18321" s="69">
        <v>2360</v>
      </c>
      <c r="G18321" s="69" t="s">
        <v>1947</v>
      </c>
    </row>
    <row r="18322" spans="1:7" ht="14.4">
      <c r="A18322" s="27" t="str">
        <f>VLOOKUP(C18322,'user list'!A:B,2,0)</f>
        <v>ITDD</v>
      </c>
      <c r="B18322" s="172">
        <v>45824.615659722222</v>
      </c>
      <c r="C18322" s="69" t="s">
        <v>219</v>
      </c>
      <c r="D18322" s="69" t="s">
        <v>1937</v>
      </c>
      <c r="E18322" s="69" t="s">
        <v>3061</v>
      </c>
      <c r="F18322" s="69">
        <v>2360</v>
      </c>
      <c r="G18322" s="69" t="s">
        <v>1948</v>
      </c>
    </row>
    <row r="18323" spans="1:7" ht="14.4">
      <c r="A18323" s="27" t="str">
        <f>VLOOKUP(C18323,'user list'!A:B,2,0)</f>
        <v>ITDD</v>
      </c>
      <c r="B18323" s="172">
        <v>45824.615659722222</v>
      </c>
      <c r="C18323" s="69" t="s">
        <v>219</v>
      </c>
      <c r="D18323" s="69" t="s">
        <v>1937</v>
      </c>
      <c r="E18323" s="69" t="s">
        <v>3061</v>
      </c>
      <c r="F18323" s="69">
        <v>2360</v>
      </c>
      <c r="G18323" s="69" t="s">
        <v>1939</v>
      </c>
    </row>
    <row r="18324" spans="1:7" ht="14.4">
      <c r="A18324" s="27" t="str">
        <f>VLOOKUP(C18324,'user list'!A:B,2,0)</f>
        <v>Admin</v>
      </c>
      <c r="B18324" s="172">
        <v>45824.615671296298</v>
      </c>
      <c r="C18324" s="69" t="s">
        <v>186</v>
      </c>
      <c r="D18324" s="69" t="s">
        <v>1937</v>
      </c>
      <c r="E18324" s="69" t="s">
        <v>3061</v>
      </c>
      <c r="F18324" s="69">
        <v>2360</v>
      </c>
      <c r="G18324" s="69" t="s">
        <v>1948</v>
      </c>
    </row>
    <row r="18325" spans="1:7" ht="14.4">
      <c r="A18325" s="27" t="str">
        <f>VLOOKUP(C18325,'user list'!A:B,2,0)</f>
        <v>CBD</v>
      </c>
      <c r="B18325" s="172">
        <v>45824.616400462961</v>
      </c>
      <c r="C18325" s="69" t="s">
        <v>197</v>
      </c>
      <c r="D18325" s="69" t="s">
        <v>1937</v>
      </c>
      <c r="E18325" s="69" t="s">
        <v>3064</v>
      </c>
      <c r="F18325" s="69">
        <v>2366</v>
      </c>
      <c r="G18325" s="69" t="s">
        <v>1939</v>
      </c>
    </row>
    <row r="18326" spans="1:7" ht="14.4">
      <c r="A18326" s="27" t="str">
        <f>VLOOKUP(C18326,'user list'!A:B,2,0)</f>
        <v>CBD</v>
      </c>
      <c r="B18326" s="172">
        <v>45824.616423611114</v>
      </c>
      <c r="C18326" s="69" t="s">
        <v>197</v>
      </c>
      <c r="D18326" s="69" t="s">
        <v>1937</v>
      </c>
      <c r="E18326" s="69" t="s">
        <v>3060</v>
      </c>
      <c r="F18326" s="69">
        <v>2354</v>
      </c>
      <c r="G18326" s="69" t="s">
        <v>1939</v>
      </c>
    </row>
    <row r="18327" spans="1:7" ht="14.4">
      <c r="A18327" s="27" t="str">
        <f>VLOOKUP(C18327,'user list'!A:B,2,0)</f>
        <v>OCM</v>
      </c>
      <c r="B18327" s="172">
        <v>45824.616423611114</v>
      </c>
      <c r="C18327" s="69" t="s">
        <v>232</v>
      </c>
      <c r="D18327" s="69" t="s">
        <v>1937</v>
      </c>
      <c r="E18327" s="69" t="s">
        <v>2626</v>
      </c>
      <c r="F18327" s="69">
        <v>2031</v>
      </c>
      <c r="G18327" s="69" t="s">
        <v>1939</v>
      </c>
    </row>
    <row r="18328" spans="1:7" ht="14.4">
      <c r="A18328" s="27" t="str">
        <f>VLOOKUP(C18328,'user list'!A:B,2,0)</f>
        <v>OCM</v>
      </c>
      <c r="B18328" s="172">
        <v>45824.616631944446</v>
      </c>
      <c r="C18328" s="69" t="s">
        <v>232</v>
      </c>
      <c r="D18328" s="69" t="s">
        <v>1937</v>
      </c>
      <c r="E18328" s="69" t="s">
        <v>2002</v>
      </c>
      <c r="F18328" s="69">
        <v>2001</v>
      </c>
      <c r="G18328" s="69" t="s">
        <v>1939</v>
      </c>
    </row>
    <row r="18329" spans="1:7" ht="14.4">
      <c r="A18329" s="27" t="str">
        <f>VLOOKUP(C18329,'user list'!A:B,2,0)</f>
        <v>OCM</v>
      </c>
      <c r="B18329" s="172">
        <v>45824.616666666669</v>
      </c>
      <c r="C18329" s="69" t="s">
        <v>232</v>
      </c>
      <c r="D18329" s="69" t="s">
        <v>1937</v>
      </c>
      <c r="E18329" s="69" t="s">
        <v>1989</v>
      </c>
      <c r="F18329" s="69">
        <v>2005</v>
      </c>
      <c r="G18329" s="69" t="s">
        <v>1939</v>
      </c>
    </row>
    <row r="18330" spans="1:7" ht="14.4">
      <c r="A18330" s="27" t="str">
        <f>VLOOKUP(C18330,'user list'!A:B,2,0)</f>
        <v>OCM</v>
      </c>
      <c r="B18330" s="172">
        <v>45824.616689814815</v>
      </c>
      <c r="C18330" s="69" t="s">
        <v>232</v>
      </c>
      <c r="D18330" s="69" t="s">
        <v>1937</v>
      </c>
      <c r="E18330" s="69" t="s">
        <v>2048</v>
      </c>
      <c r="F18330" s="69">
        <v>2008</v>
      </c>
      <c r="G18330" s="69" t="s">
        <v>1939</v>
      </c>
    </row>
    <row r="18331" spans="1:7" ht="14.4">
      <c r="A18331" s="27" t="str">
        <f>VLOOKUP(C18331,'user list'!A:B,2,0)</f>
        <v>SSDD</v>
      </c>
      <c r="B18331" s="172">
        <v>45824.616701388892</v>
      </c>
      <c r="C18331" s="69" t="s">
        <v>273</v>
      </c>
      <c r="D18331" s="69" t="s">
        <v>1937</v>
      </c>
      <c r="E18331" s="69" t="s">
        <v>2784</v>
      </c>
      <c r="F18331" s="69">
        <v>2340</v>
      </c>
      <c r="G18331" s="69" t="s">
        <v>1939</v>
      </c>
    </row>
    <row r="18332" spans="1:7" ht="14.4">
      <c r="A18332" s="27" t="str">
        <f>VLOOKUP(C18332,'user list'!A:B,2,0)</f>
        <v>OCM</v>
      </c>
      <c r="B18332" s="172">
        <v>45824.616712962961</v>
      </c>
      <c r="C18332" s="69" t="s">
        <v>232</v>
      </c>
      <c r="D18332" s="69" t="s">
        <v>1937</v>
      </c>
      <c r="E18332" s="69" t="s">
        <v>2041</v>
      </c>
      <c r="F18332" s="69">
        <v>2010</v>
      </c>
      <c r="G18332" s="69" t="s">
        <v>1939</v>
      </c>
    </row>
    <row r="18333" spans="1:7" ht="14.4">
      <c r="A18333" s="27" t="str">
        <f>VLOOKUP(C18333,'user list'!A:B,2,0)</f>
        <v>OCM</v>
      </c>
      <c r="B18333" s="172">
        <v>45824.616805555554</v>
      </c>
      <c r="C18333" s="69" t="s">
        <v>232</v>
      </c>
      <c r="D18333" s="69" t="s">
        <v>1937</v>
      </c>
      <c r="E18333" s="69" t="s">
        <v>2623</v>
      </c>
      <c r="F18333" s="69">
        <v>2028</v>
      </c>
      <c r="G18333" s="69" t="s">
        <v>1939</v>
      </c>
    </row>
    <row r="18334" spans="1:7" ht="14.4">
      <c r="A18334" s="27" t="str">
        <f>VLOOKUP(C18334,'user list'!A:B,2,0)</f>
        <v>SSDD</v>
      </c>
      <c r="B18334" s="172">
        <v>45824.616875</v>
      </c>
      <c r="C18334" s="69" t="s">
        <v>273</v>
      </c>
      <c r="D18334" s="69" t="s">
        <v>1937</v>
      </c>
      <c r="E18334" s="69" t="s">
        <v>2784</v>
      </c>
      <c r="F18334" s="69">
        <v>2236</v>
      </c>
      <c r="G18334" s="69" t="s">
        <v>1939</v>
      </c>
    </row>
    <row r="18335" spans="1:7" ht="14.4">
      <c r="A18335" s="27" t="str">
        <f>VLOOKUP(C18335,'user list'!A:B,2,0)</f>
        <v>CBD</v>
      </c>
      <c r="B18335" s="172">
        <v>45824.616886574076</v>
      </c>
      <c r="C18335" s="69" t="s">
        <v>197</v>
      </c>
      <c r="D18335" s="69" t="s">
        <v>1937</v>
      </c>
      <c r="E18335" s="69" t="s">
        <v>3060</v>
      </c>
      <c r="F18335" s="69">
        <v>2354</v>
      </c>
      <c r="G18335" s="69" t="s">
        <v>1939</v>
      </c>
    </row>
    <row r="18336" spans="1:7" ht="14.4">
      <c r="A18336" s="27" t="str">
        <f>VLOOKUP(C18336,'user list'!A:B,2,0)</f>
        <v>OCM</v>
      </c>
      <c r="B18336" s="172">
        <v>45824.616979166669</v>
      </c>
      <c r="C18336" s="69" t="s">
        <v>232</v>
      </c>
      <c r="D18336" s="69" t="s">
        <v>1937</v>
      </c>
      <c r="E18336" s="69" t="s">
        <v>2481</v>
      </c>
      <c r="F18336" s="69">
        <v>2294</v>
      </c>
      <c r="G18336" s="69" t="s">
        <v>1939</v>
      </c>
    </row>
    <row r="18337" spans="1:7" ht="14.4">
      <c r="A18337" s="27" t="str">
        <f>VLOOKUP(C18337,'user list'!A:B,2,0)</f>
        <v>CBD</v>
      </c>
      <c r="B18337" s="172">
        <v>45824.617060185185</v>
      </c>
      <c r="C18337" s="69" t="s">
        <v>197</v>
      </c>
      <c r="D18337" s="69" t="s">
        <v>1937</v>
      </c>
      <c r="E18337" s="69" t="s">
        <v>3060</v>
      </c>
      <c r="F18337" s="69">
        <v>2354</v>
      </c>
      <c r="G18337" s="69" t="s">
        <v>2441</v>
      </c>
    </row>
    <row r="18338" spans="1:7" ht="14.4">
      <c r="A18338" s="27" t="str">
        <f>VLOOKUP(C18338,'user list'!A:B,2,0)</f>
        <v>OCA</v>
      </c>
      <c r="B18338" s="172">
        <v>45824.617152777777</v>
      </c>
      <c r="C18338" s="69" t="s">
        <v>228</v>
      </c>
      <c r="D18338" s="69" t="s">
        <v>1937</v>
      </c>
      <c r="E18338" s="69" t="s">
        <v>3065</v>
      </c>
      <c r="F18338" s="69">
        <v>2367</v>
      </c>
      <c r="G18338" s="69" t="s">
        <v>2440</v>
      </c>
    </row>
    <row r="18339" spans="1:7" ht="14.4">
      <c r="A18339" s="27" t="str">
        <f>VLOOKUP(C18339,'user list'!A:B,2,0)</f>
        <v>Admin</v>
      </c>
      <c r="B18339" s="172">
        <v>45824.617152777777</v>
      </c>
      <c r="C18339" s="69" t="s">
        <v>186</v>
      </c>
      <c r="D18339" s="69" t="s">
        <v>1937</v>
      </c>
      <c r="E18339" s="69" t="s">
        <v>3065</v>
      </c>
      <c r="F18339" s="69">
        <v>2367</v>
      </c>
      <c r="G18339" s="69" t="s">
        <v>1948</v>
      </c>
    </row>
    <row r="18340" spans="1:7" ht="14.4">
      <c r="A18340" s="27" t="str">
        <f>VLOOKUP(C18340,'user list'!A:B,2,0)</f>
        <v>Admin</v>
      </c>
      <c r="B18340" s="172">
        <v>45824.617152777777</v>
      </c>
      <c r="C18340" s="69" t="s">
        <v>186</v>
      </c>
      <c r="D18340" s="69" t="s">
        <v>1937</v>
      </c>
      <c r="E18340" s="69" t="s">
        <v>3065</v>
      </c>
      <c r="F18340" s="69">
        <v>2367</v>
      </c>
      <c r="G18340" s="69" t="s">
        <v>1948</v>
      </c>
    </row>
    <row r="18341" spans="1:7" ht="14.4">
      <c r="A18341" s="27" t="str">
        <f>VLOOKUP(C18341,'user list'!A:B,2,0)</f>
        <v>Admin</v>
      </c>
      <c r="B18341" s="172">
        <v>45824.617164351854</v>
      </c>
      <c r="C18341" s="69" t="s">
        <v>186</v>
      </c>
      <c r="D18341" s="69" t="s">
        <v>1937</v>
      </c>
      <c r="E18341" s="69" t="s">
        <v>3065</v>
      </c>
      <c r="F18341" s="69">
        <v>2367</v>
      </c>
      <c r="G18341" s="69" t="s">
        <v>1948</v>
      </c>
    </row>
    <row r="18342" spans="1:7" ht="14.4">
      <c r="A18342" s="27" t="str">
        <f>VLOOKUP(C18342,'user list'!A:B,2,0)</f>
        <v>Admin</v>
      </c>
      <c r="B18342" s="172">
        <v>45824.617164351854</v>
      </c>
      <c r="C18342" s="69" t="s">
        <v>186</v>
      </c>
      <c r="D18342" s="69" t="s">
        <v>1937</v>
      </c>
      <c r="E18342" s="69" t="s">
        <v>3065</v>
      </c>
      <c r="F18342" s="69">
        <v>2367</v>
      </c>
      <c r="G18342" s="69" t="s">
        <v>1947</v>
      </c>
    </row>
    <row r="18343" spans="1:7" ht="14.4">
      <c r="A18343" s="27" t="str">
        <f>VLOOKUP(C18343,'user list'!A:B,2,0)</f>
        <v>SSDD</v>
      </c>
      <c r="B18343" s="172">
        <v>45824.617361111108</v>
      </c>
      <c r="C18343" s="69" t="s">
        <v>273</v>
      </c>
      <c r="D18343" s="69" t="s">
        <v>1937</v>
      </c>
      <c r="E18343" s="69" t="s">
        <v>2784</v>
      </c>
      <c r="F18343" s="69">
        <v>2340</v>
      </c>
      <c r="G18343" s="69" t="s">
        <v>1939</v>
      </c>
    </row>
    <row r="18344" spans="1:7" ht="14.4">
      <c r="A18344" s="27" t="str">
        <f>VLOOKUP(C18344,'user list'!A:B,2,0)</f>
        <v>OCM</v>
      </c>
      <c r="B18344" s="172">
        <v>45824.617384259262</v>
      </c>
      <c r="C18344" s="69" t="s">
        <v>232</v>
      </c>
      <c r="D18344" s="69" t="s">
        <v>1937</v>
      </c>
      <c r="E18344" s="69" t="s">
        <v>2625</v>
      </c>
      <c r="F18344" s="69">
        <v>2030</v>
      </c>
      <c r="G18344" s="69" t="s">
        <v>1939</v>
      </c>
    </row>
    <row r="18345" spans="1:7" ht="14.4">
      <c r="A18345" s="27" t="str">
        <f>VLOOKUP(C18345,'user list'!A:B,2,0)</f>
        <v>OCM</v>
      </c>
      <c r="B18345" s="172">
        <v>45824.617418981485</v>
      </c>
      <c r="C18345" s="69" t="s">
        <v>232</v>
      </c>
      <c r="D18345" s="69" t="s">
        <v>1937</v>
      </c>
      <c r="E18345" s="69" t="s">
        <v>2624</v>
      </c>
      <c r="F18345" s="69">
        <v>2029</v>
      </c>
      <c r="G18345" s="69" t="s">
        <v>1939</v>
      </c>
    </row>
    <row r="18346" spans="1:7" ht="14.4">
      <c r="A18346" s="27" t="str">
        <f>VLOOKUP(C18346,'user list'!A:B,2,0)</f>
        <v>CBD</v>
      </c>
      <c r="B18346" s="172">
        <v>45824.617523148147</v>
      </c>
      <c r="C18346" s="69" t="s">
        <v>197</v>
      </c>
      <c r="D18346" s="69" t="s">
        <v>1937</v>
      </c>
      <c r="E18346" s="69" t="s">
        <v>3061</v>
      </c>
      <c r="F18346" s="69">
        <v>2360</v>
      </c>
      <c r="G18346" s="69" t="s">
        <v>1939</v>
      </c>
    </row>
    <row r="18347" spans="1:7" ht="14.4">
      <c r="A18347" s="27" t="str">
        <f>VLOOKUP(C18347,'user list'!A:B,2,0)</f>
        <v>OCA</v>
      </c>
      <c r="B18347" s="172">
        <v>45824.617881944447</v>
      </c>
      <c r="C18347" s="69" t="s">
        <v>228</v>
      </c>
      <c r="D18347" s="69" t="s">
        <v>1937</v>
      </c>
      <c r="E18347" s="69" t="s">
        <v>3065</v>
      </c>
      <c r="F18347" s="69">
        <v>2367</v>
      </c>
      <c r="G18347" s="69" t="s">
        <v>1939</v>
      </c>
    </row>
    <row r="18348" spans="1:7" ht="14.4">
      <c r="A18348" s="27" t="str">
        <f>VLOOKUP(C18348,'user list'!A:B,2,0)</f>
        <v>SSDD</v>
      </c>
      <c r="B18348" s="172">
        <v>45824.617997685185</v>
      </c>
      <c r="C18348" s="69" t="s">
        <v>273</v>
      </c>
      <c r="D18348" s="69" t="s">
        <v>1937</v>
      </c>
      <c r="E18348" s="69" t="s">
        <v>3060</v>
      </c>
      <c r="F18348" s="69">
        <v>2354</v>
      </c>
      <c r="G18348" s="69" t="s">
        <v>1939</v>
      </c>
    </row>
    <row r="18349" spans="1:7" ht="14.4">
      <c r="A18349" s="27" t="str">
        <f>VLOOKUP(C18349,'user list'!A:B,2,0)</f>
        <v>SBCDPO</v>
      </c>
      <c r="B18349" s="172">
        <v>45824.618437500001</v>
      </c>
      <c r="C18349" s="69" t="s">
        <v>271</v>
      </c>
      <c r="D18349" s="69" t="s">
        <v>1937</v>
      </c>
      <c r="E18349" s="69" t="s">
        <v>3066</v>
      </c>
      <c r="F18349" s="69">
        <v>2368</v>
      </c>
      <c r="G18349" s="69" t="s">
        <v>2440</v>
      </c>
    </row>
    <row r="18350" spans="1:7" ht="14.4">
      <c r="A18350" s="27" t="str">
        <f>VLOOKUP(C18350,'user list'!A:B,2,0)</f>
        <v>Admin</v>
      </c>
      <c r="B18350" s="172">
        <v>45824.618437500001</v>
      </c>
      <c r="C18350" s="69" t="s">
        <v>186</v>
      </c>
      <c r="D18350" s="69" t="s">
        <v>1937</v>
      </c>
      <c r="E18350" s="69" t="s">
        <v>3066</v>
      </c>
      <c r="F18350" s="69">
        <v>2368</v>
      </c>
      <c r="G18350" s="69" t="s">
        <v>1948</v>
      </c>
    </row>
    <row r="18351" spans="1:7" ht="14.4">
      <c r="A18351" s="27" t="str">
        <f>VLOOKUP(C18351,'user list'!A:B,2,0)</f>
        <v>Admin</v>
      </c>
      <c r="B18351" s="172">
        <v>45824.618437500001</v>
      </c>
      <c r="C18351" s="69" t="s">
        <v>186</v>
      </c>
      <c r="D18351" s="69" t="s">
        <v>1937</v>
      </c>
      <c r="E18351" s="69" t="s">
        <v>3066</v>
      </c>
      <c r="F18351" s="69">
        <v>2368</v>
      </c>
      <c r="G18351" s="69" t="s">
        <v>1948</v>
      </c>
    </row>
    <row r="18352" spans="1:7" ht="14.4">
      <c r="A18352" s="27" t="str">
        <f>VLOOKUP(C18352,'user list'!A:B,2,0)</f>
        <v>Admin</v>
      </c>
      <c r="B18352" s="172">
        <v>45824.618437500001</v>
      </c>
      <c r="C18352" s="69" t="s">
        <v>186</v>
      </c>
      <c r="D18352" s="69" t="s">
        <v>1937</v>
      </c>
      <c r="E18352" s="69" t="s">
        <v>3066</v>
      </c>
      <c r="F18352" s="69">
        <v>2368</v>
      </c>
      <c r="G18352" s="69" t="s">
        <v>1948</v>
      </c>
    </row>
    <row r="18353" spans="1:7" ht="14.4">
      <c r="A18353" s="27" t="str">
        <f>VLOOKUP(C18353,'user list'!A:B,2,0)</f>
        <v>Admin</v>
      </c>
      <c r="B18353" s="172">
        <v>45824.618437500001</v>
      </c>
      <c r="C18353" s="69" t="s">
        <v>186</v>
      </c>
      <c r="D18353" s="69" t="s">
        <v>1937</v>
      </c>
      <c r="E18353" s="69" t="s">
        <v>3066</v>
      </c>
      <c r="F18353" s="69">
        <v>2368</v>
      </c>
      <c r="G18353" s="69" t="s">
        <v>1947</v>
      </c>
    </row>
    <row r="18354" spans="1:7" ht="14.4">
      <c r="A18354" s="27" t="str">
        <f>VLOOKUP(C18354,'user list'!A:B,2,0)</f>
        <v>OCA</v>
      </c>
      <c r="B18354" s="172">
        <v>45824.618668981479</v>
      </c>
      <c r="C18354" s="69" t="s">
        <v>228</v>
      </c>
      <c r="D18354" s="69" t="s">
        <v>1937</v>
      </c>
      <c r="E18354" s="69" t="s">
        <v>3065</v>
      </c>
      <c r="F18354" s="69">
        <v>2367</v>
      </c>
      <c r="G18354" s="69" t="s">
        <v>1947</v>
      </c>
    </row>
    <row r="18355" spans="1:7" ht="14.4">
      <c r="A18355" s="27" t="str">
        <f>VLOOKUP(C18355,'user list'!A:B,2,0)</f>
        <v>OCA</v>
      </c>
      <c r="B18355" s="172">
        <v>45824.618668981479</v>
      </c>
      <c r="C18355" s="69" t="s">
        <v>228</v>
      </c>
      <c r="D18355" s="69" t="s">
        <v>1937</v>
      </c>
      <c r="E18355" s="69" t="s">
        <v>3065</v>
      </c>
      <c r="F18355" s="69">
        <v>2367</v>
      </c>
      <c r="G18355" s="69" t="s">
        <v>1948</v>
      </c>
    </row>
    <row r="18356" spans="1:7" ht="14.4">
      <c r="A18356" s="27" t="str">
        <f>VLOOKUP(C18356,'user list'!A:B,2,0)</f>
        <v>OCA</v>
      </c>
      <c r="B18356" s="172">
        <v>45824.618668981479</v>
      </c>
      <c r="C18356" s="69" t="s">
        <v>228</v>
      </c>
      <c r="D18356" s="69" t="s">
        <v>1937</v>
      </c>
      <c r="E18356" s="69" t="s">
        <v>3065</v>
      </c>
      <c r="F18356" s="69">
        <v>2367</v>
      </c>
      <c r="G18356" s="69" t="s">
        <v>1939</v>
      </c>
    </row>
    <row r="18357" spans="1:7" ht="14.4">
      <c r="A18357" s="27" t="str">
        <f>VLOOKUP(C18357,'user list'!A:B,2,0)</f>
        <v>DOE</v>
      </c>
      <c r="B18357" s="172">
        <v>45824.618923611109</v>
      </c>
      <c r="C18357" s="69" t="s">
        <v>212</v>
      </c>
      <c r="D18357" s="69" t="s">
        <v>1937</v>
      </c>
      <c r="E18357" s="69" t="s">
        <v>3067</v>
      </c>
      <c r="F18357" s="69">
        <v>2369</v>
      </c>
      <c r="G18357" s="69" t="s">
        <v>2440</v>
      </c>
    </row>
    <row r="18358" spans="1:7" ht="14.4">
      <c r="A18358" s="27" t="str">
        <f>VLOOKUP(C18358,'user list'!A:B,2,0)</f>
        <v>Admin</v>
      </c>
      <c r="B18358" s="172">
        <v>45824.618923611109</v>
      </c>
      <c r="C18358" s="69" t="s">
        <v>186</v>
      </c>
      <c r="D18358" s="69" t="s">
        <v>1937</v>
      </c>
      <c r="E18358" s="69" t="s">
        <v>3067</v>
      </c>
      <c r="F18358" s="69">
        <v>2369</v>
      </c>
      <c r="G18358" s="69" t="s">
        <v>1948</v>
      </c>
    </row>
    <row r="18359" spans="1:7" ht="14.4">
      <c r="A18359" s="27" t="str">
        <f>VLOOKUP(C18359,'user list'!A:B,2,0)</f>
        <v>Admin</v>
      </c>
      <c r="B18359" s="172">
        <v>45824.618935185186</v>
      </c>
      <c r="C18359" s="69" t="s">
        <v>186</v>
      </c>
      <c r="D18359" s="69" t="s">
        <v>1937</v>
      </c>
      <c r="E18359" s="69" t="s">
        <v>3067</v>
      </c>
      <c r="F18359" s="69">
        <v>2369</v>
      </c>
      <c r="G18359" s="69" t="s">
        <v>1948</v>
      </c>
    </row>
    <row r="18360" spans="1:7" ht="14.4">
      <c r="A18360" s="27" t="str">
        <f>VLOOKUP(C18360,'user list'!A:B,2,0)</f>
        <v>Admin</v>
      </c>
      <c r="B18360" s="172">
        <v>45824.618935185186</v>
      </c>
      <c r="C18360" s="69" t="s">
        <v>186</v>
      </c>
      <c r="D18360" s="69" t="s">
        <v>1937</v>
      </c>
      <c r="E18360" s="69" t="s">
        <v>3067</v>
      </c>
      <c r="F18360" s="69">
        <v>2369</v>
      </c>
      <c r="G18360" s="69" t="s">
        <v>1948</v>
      </c>
    </row>
    <row r="18361" spans="1:7" ht="14.4">
      <c r="A18361" s="27" t="str">
        <f>VLOOKUP(C18361,'user list'!A:B,2,0)</f>
        <v>Admin</v>
      </c>
      <c r="B18361" s="172">
        <v>45824.618935185186</v>
      </c>
      <c r="C18361" s="69" t="s">
        <v>186</v>
      </c>
      <c r="D18361" s="69" t="s">
        <v>1937</v>
      </c>
      <c r="E18361" s="69" t="s">
        <v>3067</v>
      </c>
      <c r="F18361" s="69">
        <v>2369</v>
      </c>
      <c r="G18361" s="69" t="s">
        <v>1947</v>
      </c>
    </row>
    <row r="18362" spans="1:7" ht="14.4">
      <c r="A18362" s="27" t="str">
        <f>VLOOKUP(C18362,'user list'!A:B,2,0)</f>
        <v>TTMD</v>
      </c>
      <c r="B18362" s="172">
        <v>45824.619675925926</v>
      </c>
      <c r="C18362" s="69" t="s">
        <v>278</v>
      </c>
      <c r="D18362" s="69" t="s">
        <v>1937</v>
      </c>
      <c r="E18362" s="69" t="s">
        <v>2697</v>
      </c>
      <c r="F18362" s="69">
        <v>2138</v>
      </c>
      <c r="G18362" s="69" t="s">
        <v>1939</v>
      </c>
    </row>
    <row r="18363" spans="1:7" ht="14.4">
      <c r="A18363" s="27" t="str">
        <f>VLOOKUP(C18363,'user list'!A:B,2,0)</f>
        <v>TTMD</v>
      </c>
      <c r="B18363" s="172">
        <v>45824.619942129626</v>
      </c>
      <c r="C18363" s="69" t="s">
        <v>278</v>
      </c>
      <c r="D18363" s="69" t="s">
        <v>1937</v>
      </c>
      <c r="E18363" s="69" t="s">
        <v>2697</v>
      </c>
      <c r="F18363" s="69">
        <v>2138</v>
      </c>
      <c r="G18363" s="69" t="s">
        <v>1939</v>
      </c>
    </row>
    <row r="18364" spans="1:7" ht="14.4">
      <c r="A18364" s="27" t="str">
        <f>VLOOKUP(C18364,'user list'!A:B,2,0)</f>
        <v>DOE</v>
      </c>
      <c r="B18364" s="172">
        <v>45824.620162037034</v>
      </c>
      <c r="C18364" s="69" t="s">
        <v>212</v>
      </c>
      <c r="D18364" s="69" t="s">
        <v>1937</v>
      </c>
      <c r="E18364" s="69" t="s">
        <v>3065</v>
      </c>
      <c r="F18364" s="69">
        <v>2367</v>
      </c>
      <c r="G18364" s="69" t="s">
        <v>1939</v>
      </c>
    </row>
    <row r="18365" spans="1:7" ht="14.4">
      <c r="A18365" s="27" t="str">
        <f>VLOOKUP(C18365,'user list'!A:B,2,0)</f>
        <v>DOE</v>
      </c>
      <c r="B18365" s="172">
        <v>45824.620335648149</v>
      </c>
      <c r="C18365" s="69" t="s">
        <v>212</v>
      </c>
      <c r="D18365" s="69" t="s">
        <v>1937</v>
      </c>
      <c r="E18365" s="69" t="s">
        <v>3065</v>
      </c>
      <c r="F18365" s="69">
        <v>2367</v>
      </c>
      <c r="G18365" s="69" t="s">
        <v>1947</v>
      </c>
    </row>
    <row r="18366" spans="1:7" ht="14.4">
      <c r="A18366" s="27" t="str">
        <f>VLOOKUP(C18366,'user list'!A:B,2,0)</f>
        <v>DOE</v>
      </c>
      <c r="B18366" s="172">
        <v>45824.620335648149</v>
      </c>
      <c r="C18366" s="69" t="s">
        <v>212</v>
      </c>
      <c r="D18366" s="69" t="s">
        <v>1937</v>
      </c>
      <c r="E18366" s="69" t="s">
        <v>3065</v>
      </c>
      <c r="F18366" s="69">
        <v>2367</v>
      </c>
      <c r="G18366" s="69" t="s">
        <v>1948</v>
      </c>
    </row>
    <row r="18367" spans="1:7" ht="14.4">
      <c r="A18367" s="27" t="str">
        <f>VLOOKUP(C18367,'user list'!A:B,2,0)</f>
        <v>DOE</v>
      </c>
      <c r="B18367" s="172">
        <v>45824.620335648149</v>
      </c>
      <c r="C18367" s="69" t="s">
        <v>212</v>
      </c>
      <c r="D18367" s="69" t="s">
        <v>1937</v>
      </c>
      <c r="E18367" s="69" t="s">
        <v>3065</v>
      </c>
      <c r="F18367" s="69">
        <v>2367</v>
      </c>
      <c r="G18367" s="69" t="s">
        <v>1939</v>
      </c>
    </row>
    <row r="18368" spans="1:7" ht="14.4">
      <c r="A18368" s="27" t="str">
        <f>VLOOKUP(C18368,'user list'!A:B,2,0)</f>
        <v>Admin</v>
      </c>
      <c r="B18368" s="172">
        <v>45824.620347222219</v>
      </c>
      <c r="C18368" s="69" t="s">
        <v>186</v>
      </c>
      <c r="D18368" s="69" t="s">
        <v>1937</v>
      </c>
      <c r="E18368" s="69" t="s">
        <v>3065</v>
      </c>
      <c r="F18368" s="69">
        <v>2367</v>
      </c>
      <c r="G18368" s="69" t="s">
        <v>1948</v>
      </c>
    </row>
    <row r="18369" spans="1:7" ht="14.4">
      <c r="A18369" s="27" t="str">
        <f>VLOOKUP(C18369,'user list'!A:B,2,0)</f>
        <v>DOE</v>
      </c>
      <c r="B18369" s="172">
        <v>45824.620405092595</v>
      </c>
      <c r="C18369" s="69" t="s">
        <v>212</v>
      </c>
      <c r="D18369" s="69" t="s">
        <v>1937</v>
      </c>
      <c r="E18369" s="69" t="s">
        <v>3065</v>
      </c>
      <c r="F18369" s="69">
        <v>2367</v>
      </c>
      <c r="G18369" s="69" t="s">
        <v>1949</v>
      </c>
    </row>
    <row r="18370" spans="1:7" ht="14.4">
      <c r="A18370" s="27" t="str">
        <f>VLOOKUP(C18370,'user list'!A:B,2,0)</f>
        <v>TTMD</v>
      </c>
      <c r="B18370" s="172">
        <v>45824.621145833335</v>
      </c>
      <c r="C18370" s="69" t="s">
        <v>278</v>
      </c>
      <c r="D18370" s="69" t="s">
        <v>1937</v>
      </c>
      <c r="E18370" s="69" t="s">
        <v>3068</v>
      </c>
      <c r="F18370" s="69">
        <v>2370</v>
      </c>
      <c r="G18370" s="69" t="s">
        <v>2440</v>
      </c>
    </row>
    <row r="18371" spans="1:7" ht="14.4">
      <c r="A18371" s="27" t="str">
        <f>VLOOKUP(C18371,'user list'!A:B,2,0)</f>
        <v>Admin</v>
      </c>
      <c r="B18371" s="172">
        <v>45824.621145833335</v>
      </c>
      <c r="C18371" s="69" t="s">
        <v>186</v>
      </c>
      <c r="D18371" s="69" t="s">
        <v>1937</v>
      </c>
      <c r="E18371" s="69" t="s">
        <v>3068</v>
      </c>
      <c r="F18371" s="69">
        <v>2370</v>
      </c>
      <c r="G18371" s="69" t="s">
        <v>1948</v>
      </c>
    </row>
    <row r="18372" spans="1:7" ht="14.4">
      <c r="A18372" s="27" t="str">
        <f>VLOOKUP(C18372,'user list'!A:B,2,0)</f>
        <v>Admin</v>
      </c>
      <c r="B18372" s="172">
        <v>45824.621145833335</v>
      </c>
      <c r="C18372" s="69" t="s">
        <v>186</v>
      </c>
      <c r="D18372" s="69" t="s">
        <v>1937</v>
      </c>
      <c r="E18372" s="69" t="s">
        <v>3068</v>
      </c>
      <c r="F18372" s="69">
        <v>2370</v>
      </c>
      <c r="G18372" s="69" t="s">
        <v>1948</v>
      </c>
    </row>
    <row r="18373" spans="1:7" ht="14.4">
      <c r="A18373" s="27" t="str">
        <f>VLOOKUP(C18373,'user list'!A:B,2,0)</f>
        <v>Admin</v>
      </c>
      <c r="B18373" s="172">
        <v>45824.621145833335</v>
      </c>
      <c r="C18373" s="69" t="s">
        <v>186</v>
      </c>
      <c r="D18373" s="69" t="s">
        <v>1937</v>
      </c>
      <c r="E18373" s="69" t="s">
        <v>2697</v>
      </c>
      <c r="F18373" s="69">
        <v>2146</v>
      </c>
      <c r="G18373" s="69" t="s">
        <v>1948</v>
      </c>
    </row>
    <row r="18374" spans="1:7" ht="14.4">
      <c r="A18374" s="27" t="str">
        <f>VLOOKUP(C18374,'user list'!A:B,2,0)</f>
        <v>Admin</v>
      </c>
      <c r="B18374" s="172">
        <v>45824.621145833335</v>
      </c>
      <c r="C18374" s="69" t="s">
        <v>186</v>
      </c>
      <c r="D18374" s="69" t="s">
        <v>1937</v>
      </c>
      <c r="E18374" s="69" t="s">
        <v>3068</v>
      </c>
      <c r="F18374" s="69">
        <v>2370</v>
      </c>
      <c r="G18374" s="69" t="s">
        <v>1948</v>
      </c>
    </row>
    <row r="18375" spans="1:7" ht="14.4">
      <c r="A18375" s="27" t="str">
        <f>VLOOKUP(C18375,'user list'!A:B,2,0)</f>
        <v>Admin</v>
      </c>
      <c r="B18375" s="172">
        <v>45824.621157407404</v>
      </c>
      <c r="C18375" s="69" t="s">
        <v>186</v>
      </c>
      <c r="D18375" s="69" t="s">
        <v>1937</v>
      </c>
      <c r="E18375" s="69" t="s">
        <v>3068</v>
      </c>
      <c r="F18375" s="69">
        <v>2370</v>
      </c>
      <c r="G18375" s="69" t="s">
        <v>1947</v>
      </c>
    </row>
    <row r="18376" spans="1:7" ht="14.4">
      <c r="A18376" s="27" t="str">
        <f>VLOOKUP(C18376,'user list'!A:B,2,0)</f>
        <v>Admin</v>
      </c>
      <c r="B18376" s="172">
        <v>45824.621157407404</v>
      </c>
      <c r="C18376" s="69" t="s">
        <v>186</v>
      </c>
      <c r="D18376" s="69" t="s">
        <v>1937</v>
      </c>
      <c r="E18376" s="69" t="s">
        <v>2697</v>
      </c>
      <c r="F18376" s="69">
        <v>2146</v>
      </c>
      <c r="G18376" s="69" t="s">
        <v>1947</v>
      </c>
    </row>
    <row r="18377" spans="1:7" ht="14.4">
      <c r="A18377" s="27" t="str">
        <f>VLOOKUP(C18377,'user list'!A:B,2,0)</f>
        <v>Admin</v>
      </c>
      <c r="B18377" s="172">
        <v>45824.621157407404</v>
      </c>
      <c r="C18377" s="69" t="s">
        <v>186</v>
      </c>
      <c r="D18377" s="69" t="s">
        <v>1937</v>
      </c>
      <c r="E18377" s="69" t="s">
        <v>2697</v>
      </c>
      <c r="F18377" s="69">
        <v>2146</v>
      </c>
      <c r="G18377" s="69" t="s">
        <v>1948</v>
      </c>
    </row>
    <row r="18378" spans="1:7" ht="14.4">
      <c r="A18378" s="27" t="str">
        <f>VLOOKUP(C18378,'user list'!A:B,2,0)</f>
        <v>SBCDPO</v>
      </c>
      <c r="B18378" s="172">
        <v>45824.623622685183</v>
      </c>
      <c r="C18378" s="69" t="s">
        <v>271</v>
      </c>
      <c r="D18378" s="69" t="s">
        <v>1937</v>
      </c>
      <c r="E18378" s="69" t="s">
        <v>3066</v>
      </c>
      <c r="F18378" s="69">
        <v>2368</v>
      </c>
      <c r="G18378" s="69" t="s">
        <v>1939</v>
      </c>
    </row>
    <row r="18379" spans="1:7" ht="14.4">
      <c r="A18379" s="27" t="str">
        <f>VLOOKUP(C18379,'user list'!A:B,2,0)</f>
        <v>SBCDPO</v>
      </c>
      <c r="B18379" s="172">
        <v>45824.623784722222</v>
      </c>
      <c r="C18379" s="69" t="s">
        <v>271</v>
      </c>
      <c r="D18379" s="69" t="s">
        <v>1937</v>
      </c>
      <c r="E18379" s="69" t="s">
        <v>3066</v>
      </c>
      <c r="F18379" s="69">
        <v>2368</v>
      </c>
      <c r="G18379" s="69" t="s">
        <v>1939</v>
      </c>
    </row>
    <row r="18380" spans="1:7" ht="14.4">
      <c r="A18380" s="27" t="str">
        <f>VLOOKUP(C18380,'user list'!A:B,2,0)</f>
        <v>SBCDPO</v>
      </c>
      <c r="B18380" s="172">
        <v>45824.624039351853</v>
      </c>
      <c r="C18380" s="69" t="s">
        <v>271</v>
      </c>
      <c r="D18380" s="69" t="s">
        <v>1937</v>
      </c>
      <c r="E18380" s="69" t="s">
        <v>3066</v>
      </c>
      <c r="F18380" s="69">
        <v>2368</v>
      </c>
      <c r="G18380" s="69" t="s">
        <v>1939</v>
      </c>
    </row>
    <row r="18381" spans="1:7" ht="14.4">
      <c r="A18381" s="27" t="str">
        <f>VLOOKUP(C18381,'user list'!A:B,2,0)</f>
        <v>SBCDPO</v>
      </c>
      <c r="B18381" s="172">
        <v>45824.624039351853</v>
      </c>
      <c r="C18381" s="69" t="s">
        <v>271</v>
      </c>
      <c r="D18381" s="69" t="s">
        <v>1937</v>
      </c>
      <c r="E18381" s="69" t="s">
        <v>3066</v>
      </c>
      <c r="F18381" s="69">
        <v>2368</v>
      </c>
      <c r="G18381" s="69" t="s">
        <v>1939</v>
      </c>
    </row>
    <row r="18382" spans="1:7" ht="14.4">
      <c r="A18382" s="27" t="str">
        <f>VLOOKUP(C18382,'user list'!A:B,2,0)</f>
        <v>SBCDPO</v>
      </c>
      <c r="B18382" s="172">
        <v>45824.624537037038</v>
      </c>
      <c r="C18382" s="69" t="s">
        <v>271</v>
      </c>
      <c r="D18382" s="69" t="s">
        <v>1937</v>
      </c>
      <c r="E18382" s="69" t="s">
        <v>3066</v>
      </c>
      <c r="F18382" s="69">
        <v>2371</v>
      </c>
      <c r="G18382" s="69" t="s">
        <v>2440</v>
      </c>
    </row>
    <row r="18383" spans="1:7" ht="14.4">
      <c r="A18383" s="27" t="str">
        <f>VLOOKUP(C18383,'user list'!A:B,2,0)</f>
        <v>SBCDPO</v>
      </c>
      <c r="B18383" s="172">
        <v>45824.624548611115</v>
      </c>
      <c r="C18383" s="69" t="s">
        <v>271</v>
      </c>
      <c r="D18383" s="69" t="s">
        <v>1937</v>
      </c>
      <c r="E18383" s="69" t="s">
        <v>3066</v>
      </c>
      <c r="F18383" s="69">
        <v>2368</v>
      </c>
      <c r="G18383" s="69" t="s">
        <v>2441</v>
      </c>
    </row>
    <row r="18384" spans="1:7" ht="14.4">
      <c r="A18384" s="27" t="str">
        <f>VLOOKUP(C18384,'user list'!A:B,2,0)</f>
        <v>Admin</v>
      </c>
      <c r="B18384" s="172">
        <v>45824.624548611115</v>
      </c>
      <c r="C18384" s="69" t="s">
        <v>186</v>
      </c>
      <c r="D18384" s="69" t="s">
        <v>1937</v>
      </c>
      <c r="E18384" s="69" t="s">
        <v>3066</v>
      </c>
      <c r="F18384" s="69">
        <v>2371</v>
      </c>
      <c r="G18384" s="69" t="s">
        <v>1948</v>
      </c>
    </row>
    <row r="18385" spans="1:7" ht="14.4">
      <c r="A18385" s="27" t="str">
        <f>VLOOKUP(C18385,'user list'!A:B,2,0)</f>
        <v>Admin</v>
      </c>
      <c r="B18385" s="172">
        <v>45824.624548611115</v>
      </c>
      <c r="C18385" s="69" t="s">
        <v>186</v>
      </c>
      <c r="D18385" s="69" t="s">
        <v>1937</v>
      </c>
      <c r="E18385" s="69" t="s">
        <v>3066</v>
      </c>
      <c r="F18385" s="69">
        <v>2368</v>
      </c>
      <c r="G18385" s="69" t="s">
        <v>1948</v>
      </c>
    </row>
    <row r="18386" spans="1:7" ht="14.4">
      <c r="A18386" s="27" t="str">
        <f>VLOOKUP(C18386,'user list'!A:B,2,0)</f>
        <v>Admin</v>
      </c>
      <c r="B18386" s="172">
        <v>45824.624548611115</v>
      </c>
      <c r="C18386" s="69" t="s">
        <v>186</v>
      </c>
      <c r="D18386" s="69" t="s">
        <v>1937</v>
      </c>
      <c r="E18386" s="69" t="s">
        <v>3066</v>
      </c>
      <c r="F18386" s="69">
        <v>2371</v>
      </c>
      <c r="G18386" s="69" t="s">
        <v>1948</v>
      </c>
    </row>
    <row r="18387" spans="1:7" ht="14.4">
      <c r="A18387" s="27" t="str">
        <f>VLOOKUP(C18387,'user list'!A:B,2,0)</f>
        <v>SBCDPO</v>
      </c>
      <c r="B18387" s="172">
        <v>45824.624675925923</v>
      </c>
      <c r="C18387" s="69" t="s">
        <v>271</v>
      </c>
      <c r="D18387" s="69" t="s">
        <v>1937</v>
      </c>
      <c r="E18387" s="69" t="s">
        <v>3066</v>
      </c>
      <c r="F18387" s="69">
        <v>2371</v>
      </c>
      <c r="G18387" s="69" t="s">
        <v>1939</v>
      </c>
    </row>
    <row r="18388" spans="1:7" ht="14.4">
      <c r="A18388" s="27" t="str">
        <f>VLOOKUP(C18388,'user list'!A:B,2,0)</f>
        <v>SBCDPO</v>
      </c>
      <c r="B18388" s="172">
        <v>45824.624675925923</v>
      </c>
      <c r="C18388" s="69" t="s">
        <v>271</v>
      </c>
      <c r="D18388" s="69" t="s">
        <v>1937</v>
      </c>
      <c r="E18388" s="69" t="s">
        <v>3066</v>
      </c>
      <c r="F18388" s="69">
        <v>2371</v>
      </c>
      <c r="G18388" s="69" t="s">
        <v>1939</v>
      </c>
    </row>
    <row r="18389" spans="1:7" ht="14.4">
      <c r="A18389" s="27" t="str">
        <f>VLOOKUP(C18389,'user list'!A:B,2,0)</f>
        <v>CTO</v>
      </c>
      <c r="B18389" s="172">
        <v>45824.6249537037</v>
      </c>
      <c r="C18389" s="69" t="s">
        <v>207</v>
      </c>
      <c r="D18389" s="69" t="s">
        <v>1937</v>
      </c>
      <c r="E18389" s="69" t="s">
        <v>3069</v>
      </c>
      <c r="F18389" s="69">
        <v>2372</v>
      </c>
      <c r="G18389" s="69" t="s">
        <v>2440</v>
      </c>
    </row>
    <row r="18390" spans="1:7" ht="14.4">
      <c r="A18390" s="27" t="str">
        <f>VLOOKUP(C18390,'user list'!A:B,2,0)</f>
        <v>Admin</v>
      </c>
      <c r="B18390" s="172">
        <v>45824.624965277777</v>
      </c>
      <c r="C18390" s="69" t="s">
        <v>186</v>
      </c>
      <c r="D18390" s="69" t="s">
        <v>1937</v>
      </c>
      <c r="E18390" s="69" t="s">
        <v>3069</v>
      </c>
      <c r="F18390" s="69">
        <v>2372</v>
      </c>
      <c r="G18390" s="69" t="s">
        <v>1948</v>
      </c>
    </row>
    <row r="18391" spans="1:7" ht="14.4">
      <c r="A18391" s="27" t="str">
        <f>VLOOKUP(C18391,'user list'!A:B,2,0)</f>
        <v>Admin</v>
      </c>
      <c r="B18391" s="172">
        <v>45824.624965277777</v>
      </c>
      <c r="C18391" s="69" t="s">
        <v>186</v>
      </c>
      <c r="D18391" s="69" t="s">
        <v>1937</v>
      </c>
      <c r="E18391" s="69" t="s">
        <v>3069</v>
      </c>
      <c r="F18391" s="69">
        <v>2372</v>
      </c>
      <c r="G18391" s="69" t="s">
        <v>1948</v>
      </c>
    </row>
    <row r="18392" spans="1:7" ht="14.4">
      <c r="A18392" s="27" t="str">
        <f>VLOOKUP(C18392,'user list'!A:B,2,0)</f>
        <v>Admin</v>
      </c>
      <c r="B18392" s="172">
        <v>45824.624965277777</v>
      </c>
      <c r="C18392" s="69" t="s">
        <v>186</v>
      </c>
      <c r="D18392" s="69" t="s">
        <v>1937</v>
      </c>
      <c r="E18392" s="69" t="s">
        <v>3069</v>
      </c>
      <c r="F18392" s="69">
        <v>2372</v>
      </c>
      <c r="G18392" s="69" t="s">
        <v>1948</v>
      </c>
    </row>
    <row r="18393" spans="1:7" ht="14.4">
      <c r="A18393" s="27" t="str">
        <f>VLOOKUP(C18393,'user list'!A:B,2,0)</f>
        <v>Admin</v>
      </c>
      <c r="B18393" s="172">
        <v>45824.624965277777</v>
      </c>
      <c r="C18393" s="69" t="s">
        <v>186</v>
      </c>
      <c r="D18393" s="69" t="s">
        <v>1937</v>
      </c>
      <c r="E18393" s="69" t="s">
        <v>3069</v>
      </c>
      <c r="F18393" s="69">
        <v>2372</v>
      </c>
      <c r="G18393" s="69" t="s">
        <v>1947</v>
      </c>
    </row>
    <row r="18394" spans="1:7" ht="14.4">
      <c r="A18394" s="27" t="str">
        <f>VLOOKUP(C18394,'user list'!A:B,2,0)</f>
        <v>SBCDPO</v>
      </c>
      <c r="B18394" s="172">
        <v>45824.625</v>
      </c>
      <c r="C18394" s="69" t="s">
        <v>271</v>
      </c>
      <c r="D18394" s="69" t="s">
        <v>1937</v>
      </c>
      <c r="E18394" s="69" t="s">
        <v>3066</v>
      </c>
      <c r="F18394" s="69">
        <v>2371</v>
      </c>
      <c r="G18394" s="69" t="s">
        <v>1939</v>
      </c>
    </row>
    <row r="18395" spans="1:7" ht="14.4">
      <c r="A18395" s="27" t="str">
        <f>VLOOKUP(C18395,'user list'!A:B,2,0)</f>
        <v>SBCDPO</v>
      </c>
      <c r="B18395" s="172">
        <v>45824.625034722223</v>
      </c>
      <c r="C18395" s="69" t="s">
        <v>271</v>
      </c>
      <c r="D18395" s="69" t="s">
        <v>1937</v>
      </c>
      <c r="E18395" s="69" t="s">
        <v>3066</v>
      </c>
      <c r="F18395" s="69">
        <v>2368</v>
      </c>
      <c r="G18395" s="69" t="s">
        <v>1948</v>
      </c>
    </row>
    <row r="18396" spans="1:7" ht="14.4">
      <c r="A18396" s="27" t="str">
        <f>VLOOKUP(C18396,'user list'!A:B,2,0)</f>
        <v>SBCDPO</v>
      </c>
      <c r="B18396" s="172">
        <v>45824.6250462963</v>
      </c>
      <c r="C18396" s="69" t="s">
        <v>271</v>
      </c>
      <c r="D18396" s="69" t="s">
        <v>1937</v>
      </c>
      <c r="E18396" s="69" t="s">
        <v>3066</v>
      </c>
      <c r="F18396" s="69">
        <v>2371</v>
      </c>
      <c r="G18396" s="69" t="s">
        <v>1947</v>
      </c>
    </row>
    <row r="18397" spans="1:7" ht="14.4">
      <c r="A18397" s="27" t="str">
        <f>VLOOKUP(C18397,'user list'!A:B,2,0)</f>
        <v>SBCDPO</v>
      </c>
      <c r="B18397" s="172">
        <v>45824.6250462963</v>
      </c>
      <c r="C18397" s="69" t="s">
        <v>271</v>
      </c>
      <c r="D18397" s="69" t="s">
        <v>1937</v>
      </c>
      <c r="E18397" s="69" t="s">
        <v>3066</v>
      </c>
      <c r="F18397" s="69">
        <v>2371</v>
      </c>
      <c r="G18397" s="69" t="s">
        <v>1948</v>
      </c>
    </row>
    <row r="18398" spans="1:7" ht="14.4">
      <c r="A18398" s="27" t="str">
        <f>VLOOKUP(C18398,'user list'!A:B,2,0)</f>
        <v>Admin</v>
      </c>
      <c r="B18398" s="172">
        <v>45824.625081018516</v>
      </c>
      <c r="C18398" s="69" t="s">
        <v>186</v>
      </c>
      <c r="D18398" s="69" t="s">
        <v>1937</v>
      </c>
      <c r="E18398" s="69" t="s">
        <v>3066</v>
      </c>
      <c r="F18398" s="69">
        <v>2371</v>
      </c>
      <c r="G18398" s="69" t="s">
        <v>1948</v>
      </c>
    </row>
    <row r="18399" spans="1:7" ht="14.4">
      <c r="A18399" s="27" t="str">
        <f>VLOOKUP(C18399,'user list'!A:B,2,0)</f>
        <v>Admin</v>
      </c>
      <c r="B18399" s="172">
        <v>45824.625081018516</v>
      </c>
      <c r="C18399" s="69" t="s">
        <v>186</v>
      </c>
      <c r="D18399" s="69" t="s">
        <v>1937</v>
      </c>
      <c r="E18399" s="69" t="s">
        <v>810</v>
      </c>
      <c r="F18399" s="69">
        <v>2341</v>
      </c>
      <c r="G18399" s="69" t="s">
        <v>1939</v>
      </c>
    </row>
    <row r="18400" spans="1:7" ht="14.4">
      <c r="A18400" s="27" t="str">
        <f>VLOOKUP(C18400,'user list'!A:B,2,0)</f>
        <v>Admin</v>
      </c>
      <c r="B18400" s="172">
        <v>45824.625092592592</v>
      </c>
      <c r="C18400" s="69" t="s">
        <v>186</v>
      </c>
      <c r="D18400" s="69" t="s">
        <v>1937</v>
      </c>
      <c r="E18400" s="69" t="s">
        <v>3066</v>
      </c>
      <c r="F18400" s="69">
        <v>2368</v>
      </c>
      <c r="G18400" s="69" t="s">
        <v>1947</v>
      </c>
    </row>
    <row r="18401" spans="1:7" ht="14.4">
      <c r="A18401" s="27" t="str">
        <f>VLOOKUP(C18401,'user list'!A:B,2,0)</f>
        <v>Admin</v>
      </c>
      <c r="B18401" s="172">
        <v>45824.625092592592</v>
      </c>
      <c r="C18401" s="69" t="s">
        <v>186</v>
      </c>
      <c r="D18401" s="69" t="s">
        <v>1937</v>
      </c>
      <c r="E18401" s="69" t="s">
        <v>3066</v>
      </c>
      <c r="F18401" s="69">
        <v>2368</v>
      </c>
      <c r="G18401" s="69" t="s">
        <v>1948</v>
      </c>
    </row>
    <row r="18402" spans="1:7" ht="14.4">
      <c r="A18402" s="27" t="str">
        <f>VLOOKUP(C18402,'user list'!A:B,2,0)</f>
        <v>Admin</v>
      </c>
      <c r="B18402" s="172">
        <v>45824.625127314815</v>
      </c>
      <c r="C18402" s="69" t="s">
        <v>186</v>
      </c>
      <c r="D18402" s="69" t="s">
        <v>1937</v>
      </c>
      <c r="E18402" s="69" t="s">
        <v>2784</v>
      </c>
      <c r="F18402" s="69">
        <v>2340</v>
      </c>
      <c r="G18402" s="69" t="s">
        <v>1939</v>
      </c>
    </row>
    <row r="18403" spans="1:7" ht="14.4">
      <c r="A18403" s="27" t="str">
        <f>VLOOKUP(C18403,'user list'!A:B,2,0)</f>
        <v>CTO</v>
      </c>
      <c r="B18403" s="172">
        <v>45824.625162037039</v>
      </c>
      <c r="C18403" s="69" t="s">
        <v>207</v>
      </c>
      <c r="D18403" s="69" t="s">
        <v>1937</v>
      </c>
      <c r="E18403" s="69" t="s">
        <v>3069</v>
      </c>
      <c r="F18403" s="69">
        <v>2372</v>
      </c>
      <c r="G18403" s="69" t="s">
        <v>1939</v>
      </c>
    </row>
    <row r="18404" spans="1:7" ht="14.4">
      <c r="A18404" s="27" t="str">
        <f>VLOOKUP(C18404,'user list'!A:B,2,0)</f>
        <v>CTO</v>
      </c>
      <c r="B18404" s="172">
        <v>45824.625960648147</v>
      </c>
      <c r="C18404" s="69" t="s">
        <v>207</v>
      </c>
      <c r="D18404" s="69" t="s">
        <v>1937</v>
      </c>
      <c r="E18404" s="69" t="s">
        <v>3058</v>
      </c>
      <c r="F18404" s="69">
        <v>2352</v>
      </c>
      <c r="G18404" s="69" t="s">
        <v>1939</v>
      </c>
    </row>
    <row r="18405" spans="1:7" ht="14.4">
      <c r="A18405" s="27" t="str">
        <f>VLOOKUP(C18405,'user list'!A:B,2,0)</f>
        <v>CTO</v>
      </c>
      <c r="B18405" s="172">
        <v>45824.626226851855</v>
      </c>
      <c r="C18405" s="69" t="s">
        <v>207</v>
      </c>
      <c r="D18405" s="69" t="s">
        <v>1937</v>
      </c>
      <c r="E18405" s="69" t="s">
        <v>3058</v>
      </c>
      <c r="F18405" s="69">
        <v>2352</v>
      </c>
      <c r="G18405" s="69" t="s">
        <v>1939</v>
      </c>
    </row>
    <row r="18406" spans="1:7" ht="14.4">
      <c r="A18406" s="27" t="str">
        <f>VLOOKUP(C18406,'user list'!A:B,2,0)</f>
        <v>CTO</v>
      </c>
      <c r="B18406" s="172">
        <v>45824.626273148147</v>
      </c>
      <c r="C18406" s="69" t="s">
        <v>207</v>
      </c>
      <c r="D18406" s="69" t="s">
        <v>1937</v>
      </c>
      <c r="E18406" s="69" t="s">
        <v>3058</v>
      </c>
      <c r="F18406" s="69">
        <v>2352</v>
      </c>
      <c r="G18406" s="69" t="s">
        <v>2441</v>
      </c>
    </row>
    <row r="18407" spans="1:7" ht="14.4">
      <c r="A18407" s="27" t="str">
        <f>VLOOKUP(C18407,'user list'!A:B,2,0)</f>
        <v>Admin</v>
      </c>
      <c r="B18407" s="172">
        <v>45824.626574074071</v>
      </c>
      <c r="C18407" s="69" t="s">
        <v>186</v>
      </c>
      <c r="D18407" s="69" t="s">
        <v>1937</v>
      </c>
      <c r="E18407" s="69" t="s">
        <v>2784</v>
      </c>
      <c r="F18407" s="69">
        <v>2236</v>
      </c>
      <c r="G18407" s="69" t="s">
        <v>1939</v>
      </c>
    </row>
    <row r="18408" spans="1:7" ht="14.4">
      <c r="A18408" s="27" t="str">
        <f>VLOOKUP(C18408,'user list'!A:B,2,0)</f>
        <v>Admin</v>
      </c>
      <c r="B18408" s="172">
        <v>45824.626597222225</v>
      </c>
      <c r="C18408" s="69" t="s">
        <v>186</v>
      </c>
      <c r="D18408" s="69" t="s">
        <v>1937</v>
      </c>
      <c r="E18408" s="69" t="s">
        <v>2784</v>
      </c>
      <c r="F18408" s="69">
        <v>2236</v>
      </c>
      <c r="G18408" s="69" t="s">
        <v>1939</v>
      </c>
    </row>
    <row r="18409" spans="1:7" ht="14.4">
      <c r="A18409" s="27" t="str">
        <f>VLOOKUP(C18409,'user list'!A:B,2,0)</f>
        <v>Admin</v>
      </c>
      <c r="B18409" s="172">
        <v>45824.626689814817</v>
      </c>
      <c r="C18409" s="69" t="s">
        <v>186</v>
      </c>
      <c r="D18409" s="69" t="s">
        <v>1937</v>
      </c>
      <c r="E18409" s="69" t="s">
        <v>2784</v>
      </c>
      <c r="F18409" s="69">
        <v>2340</v>
      </c>
      <c r="G18409" s="69" t="s">
        <v>1939</v>
      </c>
    </row>
    <row r="18410" spans="1:7" ht="14.4">
      <c r="A18410" s="27" t="str">
        <f>VLOOKUP(C18410,'user list'!A:B,2,0)</f>
        <v>Admin</v>
      </c>
      <c r="B18410" s="172">
        <v>45824.62672453704</v>
      </c>
      <c r="C18410" s="69" t="s">
        <v>186</v>
      </c>
      <c r="D18410" s="69" t="s">
        <v>1937</v>
      </c>
      <c r="E18410" s="69" t="s">
        <v>2784</v>
      </c>
      <c r="F18410" s="69">
        <v>2340</v>
      </c>
      <c r="G18410" s="69" t="s">
        <v>1939</v>
      </c>
    </row>
    <row r="18411" spans="1:7" ht="14.4">
      <c r="A18411" s="27" t="str">
        <f>VLOOKUP(C18411,'user list'!A:B,2,0)</f>
        <v>Admin</v>
      </c>
      <c r="B18411" s="172">
        <v>45824.626793981479</v>
      </c>
      <c r="C18411" s="69" t="s">
        <v>186</v>
      </c>
      <c r="D18411" s="69" t="s">
        <v>1937</v>
      </c>
      <c r="E18411" s="69" t="s">
        <v>810</v>
      </c>
      <c r="F18411" s="69">
        <v>2341</v>
      </c>
      <c r="G18411" s="69" t="s">
        <v>1939</v>
      </c>
    </row>
    <row r="18412" spans="1:7" ht="14.4">
      <c r="A18412" s="27" t="str">
        <f>VLOOKUP(C18412,'user list'!A:B,2,0)</f>
        <v>Admin</v>
      </c>
      <c r="B18412" s="172">
        <v>45824.626805555556</v>
      </c>
      <c r="C18412" s="69" t="s">
        <v>186</v>
      </c>
      <c r="D18412" s="69" t="s">
        <v>1937</v>
      </c>
      <c r="E18412" s="69" t="s">
        <v>2784</v>
      </c>
      <c r="F18412" s="69">
        <v>2340</v>
      </c>
      <c r="G18412" s="69" t="s">
        <v>1939</v>
      </c>
    </row>
    <row r="18413" spans="1:7" ht="14.4">
      <c r="A18413" s="27" t="str">
        <f>VLOOKUP(C18413,'user list'!A:B,2,0)</f>
        <v>Admin</v>
      </c>
      <c r="B18413" s="172">
        <v>45824.626828703702</v>
      </c>
      <c r="C18413" s="69" t="s">
        <v>186</v>
      </c>
      <c r="D18413" s="69" t="s">
        <v>1937</v>
      </c>
      <c r="E18413" s="69" t="s">
        <v>2784</v>
      </c>
      <c r="F18413" s="69">
        <v>2236</v>
      </c>
      <c r="G18413" s="69" t="s">
        <v>1939</v>
      </c>
    </row>
    <row r="18414" spans="1:7" ht="14.4">
      <c r="A18414" s="27" t="str">
        <f>VLOOKUP(C18414,'user list'!A:B,2,0)</f>
        <v>Admin</v>
      </c>
      <c r="B18414" s="172">
        <v>45824.626863425925</v>
      </c>
      <c r="C18414" s="69" t="s">
        <v>186</v>
      </c>
      <c r="D18414" s="69" t="s">
        <v>1937</v>
      </c>
      <c r="E18414" s="69" t="s">
        <v>2784</v>
      </c>
      <c r="F18414" s="69">
        <v>2340</v>
      </c>
      <c r="G18414" s="69" t="s">
        <v>1939</v>
      </c>
    </row>
    <row r="18415" spans="1:7" ht="14.4">
      <c r="A18415" s="27" t="str">
        <f>VLOOKUP(C18415,'user list'!A:B,2,0)</f>
        <v>Admin</v>
      </c>
      <c r="B18415" s="172">
        <v>45824.627314814818</v>
      </c>
      <c r="C18415" s="69" t="s">
        <v>186</v>
      </c>
      <c r="D18415" s="69" t="s">
        <v>1937</v>
      </c>
      <c r="E18415" s="69" t="s">
        <v>810</v>
      </c>
      <c r="F18415" s="69">
        <v>2341</v>
      </c>
      <c r="G18415" s="69" t="s">
        <v>1939</v>
      </c>
    </row>
    <row r="18416" spans="1:7" ht="14.4">
      <c r="A18416" s="27" t="str">
        <f>VLOOKUP(C18416,'user list'!A:B,2,0)</f>
        <v>CTO</v>
      </c>
      <c r="B18416" s="172">
        <v>45824.628206018519</v>
      </c>
      <c r="C18416" s="69" t="s">
        <v>207</v>
      </c>
      <c r="D18416" s="69" t="s">
        <v>1937</v>
      </c>
      <c r="E18416" s="69" t="s">
        <v>2784</v>
      </c>
      <c r="F18416" s="69">
        <v>2340</v>
      </c>
      <c r="G18416" s="69" t="s">
        <v>1939</v>
      </c>
    </row>
    <row r="18417" spans="1:7" ht="14.4">
      <c r="A18417" s="27" t="str">
        <f>VLOOKUP(C18417,'user list'!A:B,2,0)</f>
        <v>SSDD</v>
      </c>
      <c r="B18417" s="172">
        <v>45824.628263888888</v>
      </c>
      <c r="C18417" s="69" t="s">
        <v>273</v>
      </c>
      <c r="D18417" s="69" t="s">
        <v>1937</v>
      </c>
      <c r="E18417" s="69" t="s">
        <v>2784</v>
      </c>
      <c r="F18417" s="69">
        <v>2340</v>
      </c>
      <c r="G18417" s="69" t="s">
        <v>1939</v>
      </c>
    </row>
    <row r="18418" spans="1:7" ht="14.4">
      <c r="A18418" s="27" t="str">
        <f>VLOOKUP(C18418,'user list'!A:B,2,0)</f>
        <v>CTO</v>
      </c>
      <c r="B18418" s="172">
        <v>45824.628495370373</v>
      </c>
      <c r="C18418" s="69" t="s">
        <v>207</v>
      </c>
      <c r="D18418" s="69" t="s">
        <v>1937</v>
      </c>
      <c r="E18418" s="69" t="s">
        <v>3060</v>
      </c>
      <c r="F18418" s="69">
        <v>2354</v>
      </c>
      <c r="G18418" s="69" t="s">
        <v>1939</v>
      </c>
    </row>
    <row r="18419" spans="1:7" ht="14.4">
      <c r="A18419" s="27" t="str">
        <f>VLOOKUP(C18419,'user list'!A:B,2,0)</f>
        <v>CHD</v>
      </c>
      <c r="B18419" s="172">
        <v>45824.628599537034</v>
      </c>
      <c r="C18419" s="69" t="s">
        <v>203</v>
      </c>
      <c r="D18419" s="69" t="s">
        <v>1937</v>
      </c>
      <c r="E18419" s="69" t="s">
        <v>2808</v>
      </c>
      <c r="F18419" s="69">
        <v>2272</v>
      </c>
      <c r="G18419" s="69" t="s">
        <v>1939</v>
      </c>
    </row>
    <row r="18420" spans="1:7" ht="14.4">
      <c r="A18420" s="27" t="str">
        <f>VLOOKUP(C18420,'user list'!A:B,2,0)</f>
        <v>OCM</v>
      </c>
      <c r="B18420" s="172">
        <v>45824.629236111112</v>
      </c>
      <c r="C18420" s="69" t="s">
        <v>232</v>
      </c>
      <c r="D18420" s="69" t="s">
        <v>1937</v>
      </c>
      <c r="E18420" s="69" t="s">
        <v>2444</v>
      </c>
      <c r="F18420" s="69">
        <v>1730</v>
      </c>
      <c r="G18420" s="69" t="s">
        <v>1939</v>
      </c>
    </row>
    <row r="18421" spans="1:7" ht="14.4">
      <c r="A18421" s="27" t="str">
        <f>VLOOKUP(C18421,'user list'!A:B,2,0)</f>
        <v>SSDD</v>
      </c>
      <c r="B18421" s="172">
        <v>45824.629479166666</v>
      </c>
      <c r="C18421" s="69" t="s">
        <v>273</v>
      </c>
      <c r="D18421" s="69" t="s">
        <v>1937</v>
      </c>
      <c r="E18421" s="69" t="s">
        <v>2784</v>
      </c>
      <c r="F18421" s="69">
        <v>2340</v>
      </c>
      <c r="G18421" s="69" t="s">
        <v>2441</v>
      </c>
    </row>
    <row r="18422" spans="1:7" ht="14.4">
      <c r="A18422" s="27" t="str">
        <f>VLOOKUP(C18422,'user list'!A:B,2,0)</f>
        <v>DOE</v>
      </c>
      <c r="B18422" s="172">
        <v>45824.630254629628</v>
      </c>
      <c r="C18422" s="69" t="s">
        <v>212</v>
      </c>
      <c r="D18422" s="69" t="s">
        <v>1937</v>
      </c>
      <c r="E18422" s="69" t="s">
        <v>3061</v>
      </c>
      <c r="F18422" s="69">
        <v>2360</v>
      </c>
      <c r="G18422" s="69" t="s">
        <v>1939</v>
      </c>
    </row>
    <row r="18423" spans="1:7" ht="14.4">
      <c r="A18423" s="27" t="str">
        <f>VLOOKUP(C18423,'user list'!A:B,2,0)</f>
        <v>SSDD</v>
      </c>
      <c r="B18423" s="172">
        <v>45824.630277777775</v>
      </c>
      <c r="C18423" s="69" t="s">
        <v>273</v>
      </c>
      <c r="D18423" s="69" t="s">
        <v>1937</v>
      </c>
      <c r="E18423" s="69" t="s">
        <v>3060</v>
      </c>
      <c r="F18423" s="69">
        <v>2354</v>
      </c>
      <c r="G18423" s="69" t="s">
        <v>1939</v>
      </c>
    </row>
    <row r="18424" spans="1:7" ht="14.4">
      <c r="A18424" s="27" t="str">
        <f>VLOOKUP(C18424,'user list'!A:B,2,0)</f>
        <v>CVD</v>
      </c>
      <c r="B18424" s="172">
        <v>45824.63113425926</v>
      </c>
      <c r="C18424" s="69" t="s">
        <v>208</v>
      </c>
      <c r="D18424" s="69" t="s">
        <v>1937</v>
      </c>
      <c r="E18424" s="69" t="s">
        <v>3061</v>
      </c>
      <c r="F18424" s="69">
        <v>2360</v>
      </c>
      <c r="G18424" s="69" t="s">
        <v>2441</v>
      </c>
    </row>
    <row r="18425" spans="1:7" ht="14.4">
      <c r="A18425" s="27" t="str">
        <f>VLOOKUP(C18425,'user list'!A:B,2,0)</f>
        <v>SSDD</v>
      </c>
      <c r="B18425" s="172">
        <v>45824.631261574075</v>
      </c>
      <c r="C18425" s="69" t="s">
        <v>273</v>
      </c>
      <c r="D18425" s="69" t="s">
        <v>1937</v>
      </c>
      <c r="E18425" s="69" t="s">
        <v>3060</v>
      </c>
      <c r="F18425" s="69">
        <v>2354</v>
      </c>
      <c r="G18425" s="69" t="s">
        <v>2441</v>
      </c>
    </row>
    <row r="18426" spans="1:7" ht="14.4">
      <c r="A18426" s="27" t="str">
        <f>VLOOKUP(C18426,'user list'!A:B,2,0)</f>
        <v>CVD</v>
      </c>
      <c r="B18426" s="172">
        <v>45824.631412037037</v>
      </c>
      <c r="C18426" s="69" t="s">
        <v>208</v>
      </c>
      <c r="D18426" s="69" t="s">
        <v>1937</v>
      </c>
      <c r="E18426" s="69" t="s">
        <v>2784</v>
      </c>
      <c r="F18426" s="69">
        <v>2340</v>
      </c>
      <c r="G18426" s="69" t="s">
        <v>2441</v>
      </c>
    </row>
    <row r="18427" spans="1:7" ht="14.4">
      <c r="A18427" s="27" t="str">
        <f>VLOOKUP(C18427,'user list'!A:B,2,0)</f>
        <v>CVD</v>
      </c>
      <c r="B18427" s="172">
        <v>45824.631504629629</v>
      </c>
      <c r="C18427" s="69" t="s">
        <v>208</v>
      </c>
      <c r="D18427" s="69" t="s">
        <v>1937</v>
      </c>
      <c r="E18427" s="69" t="s">
        <v>3060</v>
      </c>
      <c r="F18427" s="69">
        <v>2354</v>
      </c>
      <c r="G18427" s="69" t="s">
        <v>2441</v>
      </c>
    </row>
    <row r="18428" spans="1:7" ht="14.4">
      <c r="A18428" s="27" t="str">
        <f>VLOOKUP(C18428,'user list'!A:B,2,0)</f>
        <v>CVD</v>
      </c>
      <c r="B18428" s="172">
        <v>45824.631793981483</v>
      </c>
      <c r="C18428" s="69" t="s">
        <v>208</v>
      </c>
      <c r="D18428" s="69" t="s">
        <v>1937</v>
      </c>
      <c r="E18428" s="69" t="s">
        <v>3060</v>
      </c>
      <c r="F18428" s="69">
        <v>2354</v>
      </c>
      <c r="G18428" s="69" t="s">
        <v>1939</v>
      </c>
    </row>
    <row r="18429" spans="1:7" ht="14.4">
      <c r="A18429" s="27" t="str">
        <f>VLOOKUP(C18429,'user list'!A:B,2,0)</f>
        <v>CVD</v>
      </c>
      <c r="B18429" s="172">
        <v>45824.631851851853</v>
      </c>
      <c r="C18429" s="69" t="s">
        <v>208</v>
      </c>
      <c r="D18429" s="69" t="s">
        <v>1937</v>
      </c>
      <c r="E18429" s="69" t="s">
        <v>2784</v>
      </c>
      <c r="F18429" s="69">
        <v>2340</v>
      </c>
      <c r="G18429" s="69" t="s">
        <v>1939</v>
      </c>
    </row>
    <row r="18430" spans="1:7" ht="14.4">
      <c r="A18430" s="27" t="str">
        <f>VLOOKUP(C18430,'user list'!A:B,2,0)</f>
        <v>Admin</v>
      </c>
      <c r="B18430" s="172">
        <v>45824.631921296299</v>
      </c>
      <c r="C18430" s="69" t="s">
        <v>186</v>
      </c>
      <c r="D18430" s="69" t="s">
        <v>1937</v>
      </c>
      <c r="E18430" s="69" t="s">
        <v>2481</v>
      </c>
      <c r="F18430" s="69">
        <v>2294</v>
      </c>
      <c r="G18430" s="69" t="s">
        <v>1939</v>
      </c>
    </row>
    <row r="18431" spans="1:7" ht="14.4">
      <c r="A18431" s="27" t="str">
        <f>VLOOKUP(C18431,'user list'!A:B,2,0)</f>
        <v>ITDD</v>
      </c>
      <c r="B18431" s="172">
        <v>45824.632268518515</v>
      </c>
      <c r="C18431" s="69" t="s">
        <v>219</v>
      </c>
      <c r="D18431" s="69" t="s">
        <v>1937</v>
      </c>
      <c r="E18431" s="69" t="s">
        <v>3069</v>
      </c>
      <c r="F18431" s="69">
        <v>2372</v>
      </c>
      <c r="G18431" s="69" t="s">
        <v>1939</v>
      </c>
    </row>
    <row r="18432" spans="1:7" ht="14.4">
      <c r="A18432" s="27" t="str">
        <f>VLOOKUP(C18432,'user list'!A:B,2,0)</f>
        <v>SPORTS</v>
      </c>
      <c r="B18432" s="172">
        <v>45824.632395833331</v>
      </c>
      <c r="C18432" s="69" t="s">
        <v>272</v>
      </c>
      <c r="D18432" s="69" t="s">
        <v>1937</v>
      </c>
      <c r="E18432" s="69" t="s">
        <v>3061</v>
      </c>
      <c r="F18432" s="69">
        <v>2360</v>
      </c>
      <c r="G18432" s="69" t="s">
        <v>1939</v>
      </c>
    </row>
    <row r="18433" spans="1:7" ht="14.4">
      <c r="A18433" s="27" t="str">
        <f>VLOOKUP(C18433,'user list'!A:B,2,0)</f>
        <v>DOE</v>
      </c>
      <c r="B18433" s="172">
        <v>45824.632696759261</v>
      </c>
      <c r="C18433" s="69" t="s">
        <v>212</v>
      </c>
      <c r="D18433" s="69" t="s">
        <v>1937</v>
      </c>
      <c r="E18433" s="69" t="s">
        <v>3070</v>
      </c>
      <c r="F18433" s="69">
        <v>2373</v>
      </c>
      <c r="G18433" s="69" t="s">
        <v>2440</v>
      </c>
    </row>
    <row r="18434" spans="1:7" ht="14.4">
      <c r="A18434" s="27" t="str">
        <f>VLOOKUP(C18434,'user list'!A:B,2,0)</f>
        <v>Admin</v>
      </c>
      <c r="B18434" s="172">
        <v>45824.632708333331</v>
      </c>
      <c r="C18434" s="69" t="s">
        <v>186</v>
      </c>
      <c r="D18434" s="69" t="s">
        <v>1937</v>
      </c>
      <c r="E18434" s="69" t="s">
        <v>3070</v>
      </c>
      <c r="F18434" s="69">
        <v>2373</v>
      </c>
      <c r="G18434" s="69" t="s">
        <v>1948</v>
      </c>
    </row>
    <row r="18435" spans="1:7" ht="14.4">
      <c r="A18435" s="27" t="str">
        <f>VLOOKUP(C18435,'user list'!A:B,2,0)</f>
        <v>Admin</v>
      </c>
      <c r="B18435" s="172">
        <v>45824.632708333331</v>
      </c>
      <c r="C18435" s="69" t="s">
        <v>186</v>
      </c>
      <c r="D18435" s="69" t="s">
        <v>1937</v>
      </c>
      <c r="E18435" s="69" t="s">
        <v>3070</v>
      </c>
      <c r="F18435" s="69">
        <v>2373</v>
      </c>
      <c r="G18435" s="69" t="s">
        <v>1948</v>
      </c>
    </row>
    <row r="18436" spans="1:7" ht="14.4">
      <c r="A18436" s="27" t="str">
        <f>VLOOKUP(C18436,'user list'!A:B,2,0)</f>
        <v>Admin</v>
      </c>
      <c r="B18436" s="172">
        <v>45824.632708333331</v>
      </c>
      <c r="C18436" s="69" t="s">
        <v>186</v>
      </c>
      <c r="D18436" s="69" t="s">
        <v>1937</v>
      </c>
      <c r="E18436" s="69" t="s">
        <v>3070</v>
      </c>
      <c r="F18436" s="69">
        <v>2373</v>
      </c>
      <c r="G18436" s="69" t="s">
        <v>1948</v>
      </c>
    </row>
    <row r="18437" spans="1:7" ht="14.4">
      <c r="A18437" s="27" t="str">
        <f>VLOOKUP(C18437,'user list'!A:B,2,0)</f>
        <v>Admin</v>
      </c>
      <c r="B18437" s="172">
        <v>45824.632719907408</v>
      </c>
      <c r="C18437" s="69" t="s">
        <v>186</v>
      </c>
      <c r="D18437" s="69" t="s">
        <v>1937</v>
      </c>
      <c r="E18437" s="69" t="s">
        <v>3070</v>
      </c>
      <c r="F18437" s="69">
        <v>2373</v>
      </c>
      <c r="G18437" s="69" t="s">
        <v>1947</v>
      </c>
    </row>
    <row r="18438" spans="1:7" ht="14.4">
      <c r="A18438" s="27" t="str">
        <f>VLOOKUP(C18438,'user list'!A:B,2,0)</f>
        <v>SPORTS</v>
      </c>
      <c r="B18438" s="172">
        <v>45824.6328125</v>
      </c>
      <c r="C18438" s="69" t="s">
        <v>272</v>
      </c>
      <c r="D18438" s="69" t="s">
        <v>1937</v>
      </c>
      <c r="E18438" s="69" t="s">
        <v>3061</v>
      </c>
      <c r="F18438" s="69">
        <v>2360</v>
      </c>
      <c r="G18438" s="69" t="s">
        <v>1947</v>
      </c>
    </row>
    <row r="18439" spans="1:7" ht="14.4">
      <c r="A18439" s="27" t="str">
        <f>VLOOKUP(C18439,'user list'!A:B,2,0)</f>
        <v>SPORTS</v>
      </c>
      <c r="B18439" s="172">
        <v>45824.6328125</v>
      </c>
      <c r="C18439" s="69" t="s">
        <v>272</v>
      </c>
      <c r="D18439" s="69" t="s">
        <v>1937</v>
      </c>
      <c r="E18439" s="69" t="s">
        <v>3061</v>
      </c>
      <c r="F18439" s="69">
        <v>2360</v>
      </c>
      <c r="G18439" s="69" t="s">
        <v>1948</v>
      </c>
    </row>
    <row r="18440" spans="1:7" ht="14.4">
      <c r="A18440" s="27" t="str">
        <f>VLOOKUP(C18440,'user list'!A:B,2,0)</f>
        <v>SPORTS</v>
      </c>
      <c r="B18440" s="172">
        <v>45824.6328125</v>
      </c>
      <c r="C18440" s="69" t="s">
        <v>272</v>
      </c>
      <c r="D18440" s="69" t="s">
        <v>1937</v>
      </c>
      <c r="E18440" s="69" t="s">
        <v>3061</v>
      </c>
      <c r="F18440" s="69">
        <v>2360</v>
      </c>
      <c r="G18440" s="69" t="s">
        <v>1939</v>
      </c>
    </row>
    <row r="18441" spans="1:7" ht="14.4">
      <c r="A18441" s="27" t="str">
        <f>VLOOKUP(C18441,'user list'!A:B,2,0)</f>
        <v>Admin</v>
      </c>
      <c r="B18441" s="172">
        <v>45824.6328125</v>
      </c>
      <c r="C18441" s="69" t="s">
        <v>186</v>
      </c>
      <c r="D18441" s="69" t="s">
        <v>1937</v>
      </c>
      <c r="E18441" s="69" t="s">
        <v>3061</v>
      </c>
      <c r="F18441" s="69">
        <v>2360</v>
      </c>
      <c r="G18441" s="69" t="s">
        <v>1948</v>
      </c>
    </row>
    <row r="18442" spans="1:7" ht="14.4">
      <c r="A18442" s="27" t="str">
        <f>VLOOKUP(C18442,'user list'!A:B,2,0)</f>
        <v>SPORTS</v>
      </c>
      <c r="B18442" s="172">
        <v>45824.6330787037</v>
      </c>
      <c r="C18442" s="69" t="s">
        <v>272</v>
      </c>
      <c r="D18442" s="69" t="s">
        <v>1937</v>
      </c>
      <c r="E18442" s="69" t="s">
        <v>3061</v>
      </c>
      <c r="F18442" s="69">
        <v>2360</v>
      </c>
      <c r="G18442" s="69" t="s">
        <v>2441</v>
      </c>
    </row>
    <row r="18443" spans="1:7" ht="14.4">
      <c r="A18443" s="27" t="str">
        <f>VLOOKUP(C18443,'user list'!A:B,2,0)</f>
        <v>SSDD</v>
      </c>
      <c r="B18443" s="172">
        <v>45824.633194444446</v>
      </c>
      <c r="C18443" s="69" t="s">
        <v>273</v>
      </c>
      <c r="D18443" s="69" t="s">
        <v>1937</v>
      </c>
      <c r="E18443" s="69" t="s">
        <v>3061</v>
      </c>
      <c r="F18443" s="69">
        <v>2360</v>
      </c>
      <c r="G18443" s="69" t="s">
        <v>1939</v>
      </c>
    </row>
    <row r="18444" spans="1:7" ht="14.4">
      <c r="A18444" s="27" t="str">
        <f>VLOOKUP(C18444,'user list'!A:B,2,0)</f>
        <v>QCEAU</v>
      </c>
      <c r="B18444" s="172">
        <v>45824.633483796293</v>
      </c>
      <c r="C18444" s="69" t="s">
        <v>266</v>
      </c>
      <c r="D18444" s="69" t="s">
        <v>1937</v>
      </c>
      <c r="E18444" s="69" t="s">
        <v>2784</v>
      </c>
      <c r="F18444" s="69">
        <v>2340</v>
      </c>
      <c r="G18444" s="69" t="s">
        <v>1939</v>
      </c>
    </row>
    <row r="18445" spans="1:7" ht="14.4">
      <c r="A18445" s="27" t="str">
        <f>VLOOKUP(C18445,'user list'!A:B,2,0)</f>
        <v>QCEAU</v>
      </c>
      <c r="B18445" s="172">
        <v>45824.633668981478</v>
      </c>
      <c r="C18445" s="69" t="s">
        <v>266</v>
      </c>
      <c r="D18445" s="69" t="s">
        <v>1937</v>
      </c>
      <c r="E18445" s="69" t="s">
        <v>3061</v>
      </c>
      <c r="F18445" s="69">
        <v>2360</v>
      </c>
      <c r="G18445" s="69" t="s">
        <v>1939</v>
      </c>
    </row>
    <row r="18446" spans="1:7" ht="14.4">
      <c r="A18446" s="27" t="str">
        <f>VLOOKUP(C18446,'user list'!A:B,2,0)</f>
        <v>SPORTS</v>
      </c>
      <c r="B18446" s="172">
        <v>45824.633935185186</v>
      </c>
      <c r="C18446" s="69" t="s">
        <v>272</v>
      </c>
      <c r="D18446" s="69" t="s">
        <v>1937</v>
      </c>
      <c r="E18446" s="69" t="s">
        <v>3060</v>
      </c>
      <c r="F18446" s="69">
        <v>2354</v>
      </c>
      <c r="G18446" s="69" t="s">
        <v>1939</v>
      </c>
    </row>
    <row r="18447" spans="1:7" ht="14.4">
      <c r="A18447" s="27" t="str">
        <f>VLOOKUP(C18447,'user list'!A:B,2,0)</f>
        <v>ITDD</v>
      </c>
      <c r="B18447" s="172">
        <v>45824.634085648147</v>
      </c>
      <c r="C18447" s="69" t="s">
        <v>219</v>
      </c>
      <c r="D18447" s="69" t="s">
        <v>1937</v>
      </c>
      <c r="E18447" s="69" t="s">
        <v>3069</v>
      </c>
      <c r="F18447" s="69">
        <v>2372</v>
      </c>
      <c r="G18447" s="69" t="s">
        <v>1947</v>
      </c>
    </row>
    <row r="18448" spans="1:7" ht="14.4">
      <c r="A18448" s="27" t="str">
        <f>VLOOKUP(C18448,'user list'!A:B,2,0)</f>
        <v>ITDD</v>
      </c>
      <c r="B18448" s="172">
        <v>45824.634085648147</v>
      </c>
      <c r="C18448" s="69" t="s">
        <v>219</v>
      </c>
      <c r="D18448" s="69" t="s">
        <v>1937</v>
      </c>
      <c r="E18448" s="69" t="s">
        <v>3069</v>
      </c>
      <c r="F18448" s="69">
        <v>2372</v>
      </c>
      <c r="G18448" s="69" t="s">
        <v>1948</v>
      </c>
    </row>
    <row r="18449" spans="1:7" ht="14.4">
      <c r="A18449" s="27" t="str">
        <f>VLOOKUP(C18449,'user list'!A:B,2,0)</f>
        <v>ITDD</v>
      </c>
      <c r="B18449" s="172">
        <v>45824.634097222224</v>
      </c>
      <c r="C18449" s="69" t="s">
        <v>219</v>
      </c>
      <c r="D18449" s="69" t="s">
        <v>1937</v>
      </c>
      <c r="E18449" s="69" t="s">
        <v>3069</v>
      </c>
      <c r="F18449" s="69">
        <v>2372</v>
      </c>
      <c r="G18449" s="69" t="s">
        <v>1939</v>
      </c>
    </row>
    <row r="18450" spans="1:7" ht="14.4">
      <c r="A18450" s="27" t="str">
        <f>VLOOKUP(C18450,'user list'!A:B,2,0)</f>
        <v>Admin</v>
      </c>
      <c r="B18450" s="172">
        <v>45824.634097222224</v>
      </c>
      <c r="C18450" s="69" t="s">
        <v>186</v>
      </c>
      <c r="D18450" s="69" t="s">
        <v>1937</v>
      </c>
      <c r="E18450" s="69" t="s">
        <v>3069</v>
      </c>
      <c r="F18450" s="69">
        <v>2372</v>
      </c>
      <c r="G18450" s="69" t="s">
        <v>1948</v>
      </c>
    </row>
    <row r="18451" spans="1:7" ht="14.4">
      <c r="A18451" s="27" t="str">
        <f>VLOOKUP(C18451,'user list'!A:B,2,0)</f>
        <v>SPORTS</v>
      </c>
      <c r="B18451" s="172">
        <v>45824.634120370371</v>
      </c>
      <c r="C18451" s="69" t="s">
        <v>272</v>
      </c>
      <c r="D18451" s="69" t="s">
        <v>1937</v>
      </c>
      <c r="E18451" s="69" t="s">
        <v>3060</v>
      </c>
      <c r="F18451" s="69">
        <v>2354</v>
      </c>
      <c r="G18451" s="69" t="s">
        <v>1947</v>
      </c>
    </row>
    <row r="18452" spans="1:7" ht="14.4">
      <c r="A18452" s="27" t="str">
        <f>VLOOKUP(C18452,'user list'!A:B,2,0)</f>
        <v>SPORTS</v>
      </c>
      <c r="B18452" s="172">
        <v>45824.634120370371</v>
      </c>
      <c r="C18452" s="69" t="s">
        <v>272</v>
      </c>
      <c r="D18452" s="69" t="s">
        <v>1937</v>
      </c>
      <c r="E18452" s="69" t="s">
        <v>3060</v>
      </c>
      <c r="F18452" s="69">
        <v>2354</v>
      </c>
      <c r="G18452" s="69" t="s">
        <v>1948</v>
      </c>
    </row>
    <row r="18453" spans="1:7" ht="14.4">
      <c r="A18453" s="27" t="str">
        <f>VLOOKUP(C18453,'user list'!A:B,2,0)</f>
        <v>SPORTS</v>
      </c>
      <c r="B18453" s="172">
        <v>45824.634120370371</v>
      </c>
      <c r="C18453" s="69" t="s">
        <v>272</v>
      </c>
      <c r="D18453" s="69" t="s">
        <v>1937</v>
      </c>
      <c r="E18453" s="69" t="s">
        <v>3060</v>
      </c>
      <c r="F18453" s="69">
        <v>2354</v>
      </c>
      <c r="G18453" s="69" t="s">
        <v>1939</v>
      </c>
    </row>
    <row r="18454" spans="1:7" ht="14.4">
      <c r="A18454" s="27" t="str">
        <f>VLOOKUP(C18454,'user list'!A:B,2,0)</f>
        <v>Admin</v>
      </c>
      <c r="B18454" s="172">
        <v>45824.634120370371</v>
      </c>
      <c r="C18454" s="69" t="s">
        <v>186</v>
      </c>
      <c r="D18454" s="69" t="s">
        <v>1937</v>
      </c>
      <c r="E18454" s="69" t="s">
        <v>3060</v>
      </c>
      <c r="F18454" s="69">
        <v>2354</v>
      </c>
      <c r="G18454" s="69" t="s">
        <v>1948</v>
      </c>
    </row>
    <row r="18455" spans="1:7" ht="14.4">
      <c r="A18455" s="27" t="str">
        <f>VLOOKUP(C18455,'user list'!A:B,2,0)</f>
        <v>QCEAU</v>
      </c>
      <c r="B18455" s="172">
        <v>45824.634143518517</v>
      </c>
      <c r="C18455" s="69" t="s">
        <v>266</v>
      </c>
      <c r="D18455" s="69" t="s">
        <v>1937</v>
      </c>
      <c r="E18455" s="69" t="s">
        <v>3061</v>
      </c>
      <c r="F18455" s="69">
        <v>2360</v>
      </c>
      <c r="G18455" s="69" t="s">
        <v>1947</v>
      </c>
    </row>
    <row r="18456" spans="1:7" ht="14.4">
      <c r="A18456" s="27" t="str">
        <f>VLOOKUP(C18456,'user list'!A:B,2,0)</f>
        <v>QCEAU</v>
      </c>
      <c r="B18456" s="172">
        <v>45824.634143518517</v>
      </c>
      <c r="C18456" s="69" t="s">
        <v>266</v>
      </c>
      <c r="D18456" s="69" t="s">
        <v>1937</v>
      </c>
      <c r="E18456" s="69" t="s">
        <v>3061</v>
      </c>
      <c r="F18456" s="69">
        <v>2360</v>
      </c>
      <c r="G18456" s="69" t="s">
        <v>1948</v>
      </c>
    </row>
    <row r="18457" spans="1:7" ht="14.4">
      <c r="A18457" s="27" t="str">
        <f>VLOOKUP(C18457,'user list'!A:B,2,0)</f>
        <v>QCEAU</v>
      </c>
      <c r="B18457" s="172">
        <v>45824.634143518517</v>
      </c>
      <c r="C18457" s="69" t="s">
        <v>266</v>
      </c>
      <c r="D18457" s="69" t="s">
        <v>1937</v>
      </c>
      <c r="E18457" s="69" t="s">
        <v>3061</v>
      </c>
      <c r="F18457" s="69">
        <v>2360</v>
      </c>
      <c r="G18457" s="69" t="s">
        <v>1939</v>
      </c>
    </row>
    <row r="18458" spans="1:7" ht="14.4">
      <c r="A18458" s="27" t="str">
        <f>VLOOKUP(C18458,'user list'!A:B,2,0)</f>
        <v>Admin</v>
      </c>
      <c r="B18458" s="172">
        <v>45824.634143518517</v>
      </c>
      <c r="C18458" s="69" t="s">
        <v>186</v>
      </c>
      <c r="D18458" s="69" t="s">
        <v>1937</v>
      </c>
      <c r="E18458" s="69" t="s">
        <v>3061</v>
      </c>
      <c r="F18458" s="69">
        <v>2360</v>
      </c>
      <c r="G18458" s="69" t="s">
        <v>1948</v>
      </c>
    </row>
    <row r="18459" spans="1:7" ht="14.4">
      <c r="A18459" s="27" t="str">
        <f>VLOOKUP(C18459,'user list'!A:B,2,0)</f>
        <v>ITDD</v>
      </c>
      <c r="B18459" s="172">
        <v>45824.634166666663</v>
      </c>
      <c r="C18459" s="69" t="s">
        <v>219</v>
      </c>
      <c r="D18459" s="69" t="s">
        <v>1937</v>
      </c>
      <c r="E18459" s="69" t="s">
        <v>3061</v>
      </c>
      <c r="F18459" s="69">
        <v>2360</v>
      </c>
      <c r="G18459" s="69" t="s">
        <v>1939</v>
      </c>
    </row>
    <row r="18460" spans="1:7" ht="14.4">
      <c r="A18460" s="27" t="str">
        <f>VLOOKUP(C18460,'user list'!A:B,2,0)</f>
        <v>QCEAU</v>
      </c>
      <c r="B18460" s="172">
        <v>45824.634201388886</v>
      </c>
      <c r="C18460" s="69" t="s">
        <v>266</v>
      </c>
      <c r="D18460" s="69" t="s">
        <v>1937</v>
      </c>
      <c r="E18460" s="69" t="s">
        <v>3060</v>
      </c>
      <c r="F18460" s="69">
        <v>2354</v>
      </c>
      <c r="G18460" s="69" t="s">
        <v>1939</v>
      </c>
    </row>
    <row r="18461" spans="1:7" ht="14.4">
      <c r="A18461" s="27" t="str">
        <f>VLOOKUP(C18461,'user list'!A:B,2,0)</f>
        <v>QCEAU</v>
      </c>
      <c r="B18461" s="172">
        <v>45824.634340277778</v>
      </c>
      <c r="C18461" s="69" t="s">
        <v>266</v>
      </c>
      <c r="D18461" s="69" t="s">
        <v>1937</v>
      </c>
      <c r="E18461" s="69" t="s">
        <v>3060</v>
      </c>
      <c r="F18461" s="69">
        <v>2354</v>
      </c>
      <c r="G18461" s="69" t="s">
        <v>1947</v>
      </c>
    </row>
    <row r="18462" spans="1:7" ht="14.4">
      <c r="A18462" s="27" t="str">
        <f>VLOOKUP(C18462,'user list'!A:B,2,0)</f>
        <v>QCEAU</v>
      </c>
      <c r="B18462" s="172">
        <v>45824.634340277778</v>
      </c>
      <c r="C18462" s="69" t="s">
        <v>266</v>
      </c>
      <c r="D18462" s="69" t="s">
        <v>1937</v>
      </c>
      <c r="E18462" s="69" t="s">
        <v>3060</v>
      </c>
      <c r="F18462" s="69">
        <v>2354</v>
      </c>
      <c r="G18462" s="69" t="s">
        <v>1948</v>
      </c>
    </row>
    <row r="18463" spans="1:7" ht="14.4">
      <c r="A18463" s="27" t="str">
        <f>VLOOKUP(C18463,'user list'!A:B,2,0)</f>
        <v>QCEAU</v>
      </c>
      <c r="B18463" s="172">
        <v>45824.634340277778</v>
      </c>
      <c r="C18463" s="69" t="s">
        <v>266</v>
      </c>
      <c r="D18463" s="69" t="s">
        <v>1937</v>
      </c>
      <c r="E18463" s="69" t="s">
        <v>3060</v>
      </c>
      <c r="F18463" s="69">
        <v>2354</v>
      </c>
      <c r="G18463" s="69" t="s">
        <v>1939</v>
      </c>
    </row>
    <row r="18464" spans="1:7" ht="14.4">
      <c r="A18464" s="27" t="str">
        <f>VLOOKUP(C18464,'user list'!A:B,2,0)</f>
        <v>Admin</v>
      </c>
      <c r="B18464" s="172">
        <v>45824.634340277778</v>
      </c>
      <c r="C18464" s="69" t="s">
        <v>186</v>
      </c>
      <c r="D18464" s="69" t="s">
        <v>1937</v>
      </c>
      <c r="E18464" s="69" t="s">
        <v>3060</v>
      </c>
      <c r="F18464" s="69">
        <v>2354</v>
      </c>
      <c r="G18464" s="69" t="s">
        <v>1948</v>
      </c>
    </row>
    <row r="18465" spans="1:7" ht="14.4">
      <c r="A18465" s="27" t="str">
        <f>VLOOKUP(C18465,'user list'!A:B,2,0)</f>
        <v>QCEAU</v>
      </c>
      <c r="B18465" s="172">
        <v>45824.63449074074</v>
      </c>
      <c r="C18465" s="69" t="s">
        <v>266</v>
      </c>
      <c r="D18465" s="69" t="s">
        <v>1937</v>
      </c>
      <c r="E18465" s="69" t="s">
        <v>3057</v>
      </c>
      <c r="F18465" s="69">
        <v>2351</v>
      </c>
      <c r="G18465" s="69" t="s">
        <v>1939</v>
      </c>
    </row>
    <row r="18466" spans="1:7" ht="14.4">
      <c r="A18466" s="27" t="str">
        <f>VLOOKUP(C18466,'user list'!A:B,2,0)</f>
        <v>LEDIPO</v>
      </c>
      <c r="B18466" s="172">
        <v>45824.635347222225</v>
      </c>
      <c r="C18466" s="69" t="s">
        <v>222</v>
      </c>
      <c r="D18466" s="69" t="s">
        <v>1937</v>
      </c>
      <c r="E18466" s="69" t="s">
        <v>3061</v>
      </c>
      <c r="F18466" s="69">
        <v>2360</v>
      </c>
      <c r="G18466" s="69" t="s">
        <v>1939</v>
      </c>
    </row>
    <row r="18467" spans="1:7" ht="14.4">
      <c r="A18467" s="27" t="str">
        <f>VLOOKUP(C18467,'user list'!A:B,2,0)</f>
        <v>SPORTS</v>
      </c>
      <c r="B18467" s="172">
        <v>45824.635358796295</v>
      </c>
      <c r="C18467" s="69" t="s">
        <v>272</v>
      </c>
      <c r="D18467" s="69" t="s">
        <v>1937</v>
      </c>
      <c r="E18467" s="69" t="s">
        <v>2784</v>
      </c>
      <c r="F18467" s="69">
        <v>2340</v>
      </c>
      <c r="G18467" s="69" t="s">
        <v>1939</v>
      </c>
    </row>
    <row r="18468" spans="1:7" ht="14.4">
      <c r="A18468" s="27" t="str">
        <f>VLOOKUP(C18468,'user list'!A:B,2,0)</f>
        <v>SPORTS</v>
      </c>
      <c r="B18468" s="172">
        <v>45824.635625000003</v>
      </c>
      <c r="C18468" s="69" t="s">
        <v>272</v>
      </c>
      <c r="D18468" s="69" t="s">
        <v>1937</v>
      </c>
      <c r="E18468" s="69" t="s">
        <v>2784</v>
      </c>
      <c r="F18468" s="69">
        <v>2236</v>
      </c>
      <c r="G18468" s="69" t="s">
        <v>1939</v>
      </c>
    </row>
    <row r="18469" spans="1:7" ht="14.4">
      <c r="A18469" s="27" t="str">
        <f>VLOOKUP(C18469,'user list'!A:B,2,0)</f>
        <v>OCAs</v>
      </c>
      <c r="B18469" s="172">
        <v>45824.63690972222</v>
      </c>
      <c r="C18469" s="69" t="s">
        <v>279</v>
      </c>
      <c r="D18469" s="69" t="s">
        <v>1937</v>
      </c>
      <c r="E18469" s="69" t="s">
        <v>3061</v>
      </c>
      <c r="F18469" s="69">
        <v>2360</v>
      </c>
      <c r="G18469" s="69" t="s">
        <v>1939</v>
      </c>
    </row>
    <row r="18470" spans="1:7" ht="14.4">
      <c r="A18470" s="27" t="str">
        <f>VLOOKUP(C18470,'user list'!A:B,2,0)</f>
        <v>OCAs</v>
      </c>
      <c r="B18470" s="172">
        <v>45824.636944444443</v>
      </c>
      <c r="C18470" s="69" t="s">
        <v>279</v>
      </c>
      <c r="D18470" s="69" t="s">
        <v>1937</v>
      </c>
      <c r="E18470" s="69" t="s">
        <v>3061</v>
      </c>
      <c r="F18470" s="69">
        <v>2360</v>
      </c>
      <c r="G18470" s="69" t="s">
        <v>1939</v>
      </c>
    </row>
    <row r="18471" spans="1:7" ht="14.4">
      <c r="A18471" s="27" t="str">
        <f>VLOOKUP(C18471,'user list'!A:B,2,0)</f>
        <v>SSDD</v>
      </c>
      <c r="B18471" s="172">
        <v>45824.636990740742</v>
      </c>
      <c r="C18471" s="69" t="s">
        <v>273</v>
      </c>
      <c r="D18471" s="69" t="s">
        <v>1937</v>
      </c>
      <c r="E18471" s="69" t="s">
        <v>3061</v>
      </c>
      <c r="F18471" s="69">
        <v>2360</v>
      </c>
      <c r="G18471" s="69" t="s">
        <v>2441</v>
      </c>
    </row>
    <row r="18472" spans="1:7" ht="14.4">
      <c r="A18472" s="27" t="str">
        <f>VLOOKUP(C18472,'user list'!A:B,2,0)</f>
        <v>QCEAU</v>
      </c>
      <c r="B18472" s="172">
        <v>45824.637083333335</v>
      </c>
      <c r="C18472" s="69" t="s">
        <v>266</v>
      </c>
      <c r="D18472" s="69" t="s">
        <v>1937</v>
      </c>
      <c r="E18472" s="69" t="s">
        <v>3060</v>
      </c>
      <c r="F18472" s="69">
        <v>2354</v>
      </c>
      <c r="G18472" s="69" t="s">
        <v>1939</v>
      </c>
    </row>
    <row r="18473" spans="1:7" ht="14.4">
      <c r="A18473" s="27" t="str">
        <f>VLOOKUP(C18473,'user list'!A:B,2,0)</f>
        <v>SSDD</v>
      </c>
      <c r="B18473" s="172">
        <v>45824.637083333335</v>
      </c>
      <c r="C18473" s="69" t="s">
        <v>273</v>
      </c>
      <c r="D18473" s="69" t="s">
        <v>1937</v>
      </c>
      <c r="E18473" s="69" t="s">
        <v>3061</v>
      </c>
      <c r="F18473" s="69">
        <v>2360</v>
      </c>
      <c r="G18473" s="69" t="s">
        <v>2441</v>
      </c>
    </row>
    <row r="18474" spans="1:7" ht="14.4">
      <c r="A18474" s="27" t="str">
        <f>VLOOKUP(C18474,'user list'!A:B,2,0)</f>
        <v>QCEAU</v>
      </c>
      <c r="B18474" s="172">
        <v>45824.637152777781</v>
      </c>
      <c r="C18474" s="69" t="s">
        <v>266</v>
      </c>
      <c r="D18474" s="69" t="s">
        <v>1937</v>
      </c>
      <c r="E18474" s="69" t="s">
        <v>3061</v>
      </c>
      <c r="F18474" s="69">
        <v>2360</v>
      </c>
      <c r="G18474" s="69" t="s">
        <v>1939</v>
      </c>
    </row>
    <row r="18475" spans="1:7" ht="14.4">
      <c r="A18475" s="27" t="str">
        <f>VLOOKUP(C18475,'user list'!A:B,2,0)</f>
        <v>SSDD</v>
      </c>
      <c r="B18475" s="172">
        <v>45824.637199074074</v>
      </c>
      <c r="C18475" s="69" t="s">
        <v>273</v>
      </c>
      <c r="D18475" s="69" t="s">
        <v>1937</v>
      </c>
      <c r="E18475" s="69" t="s">
        <v>3061</v>
      </c>
      <c r="F18475" s="69">
        <v>2360</v>
      </c>
      <c r="G18475" s="69" t="s">
        <v>2441</v>
      </c>
    </row>
    <row r="18476" spans="1:7" ht="14.4">
      <c r="A18476" s="27" t="str">
        <f>VLOOKUP(C18476,'user list'!A:B,2,0)</f>
        <v>QCEAU</v>
      </c>
      <c r="B18476" s="172">
        <v>45824.637199074074</v>
      </c>
      <c r="C18476" s="69" t="s">
        <v>266</v>
      </c>
      <c r="D18476" s="69" t="s">
        <v>1937</v>
      </c>
      <c r="E18476" s="69" t="s">
        <v>2784</v>
      </c>
      <c r="F18476" s="69">
        <v>2340</v>
      </c>
      <c r="G18476" s="69" t="s">
        <v>1939</v>
      </c>
    </row>
    <row r="18477" spans="1:7" ht="14.4">
      <c r="A18477" s="27" t="str">
        <f>VLOOKUP(C18477,'user list'!A:B,2,0)</f>
        <v>QCYDO</v>
      </c>
      <c r="B18477" s="172">
        <v>45824.63726851852</v>
      </c>
      <c r="C18477" s="69" t="s">
        <v>270</v>
      </c>
      <c r="D18477" s="69" t="s">
        <v>1937</v>
      </c>
      <c r="E18477" s="69" t="s">
        <v>3061</v>
      </c>
      <c r="F18477" s="69">
        <v>2360</v>
      </c>
      <c r="G18477" s="69" t="s">
        <v>1939</v>
      </c>
    </row>
    <row r="18478" spans="1:7" ht="14.4">
      <c r="A18478" s="27" t="str">
        <f>VLOOKUP(C18478,'user list'!A:B,2,0)</f>
        <v>QCYDO</v>
      </c>
      <c r="B18478" s="172">
        <v>45824.637372685182</v>
      </c>
      <c r="C18478" s="69" t="s">
        <v>270</v>
      </c>
      <c r="D18478" s="69" t="s">
        <v>1937</v>
      </c>
      <c r="E18478" s="69" t="s">
        <v>3061</v>
      </c>
      <c r="F18478" s="69">
        <v>2360</v>
      </c>
      <c r="G18478" s="69" t="s">
        <v>1947</v>
      </c>
    </row>
    <row r="18479" spans="1:7" ht="14.4">
      <c r="A18479" s="27" t="str">
        <f>VLOOKUP(C18479,'user list'!A:B,2,0)</f>
        <v>QCYDO</v>
      </c>
      <c r="B18479" s="172">
        <v>45824.637372685182</v>
      </c>
      <c r="C18479" s="69" t="s">
        <v>270</v>
      </c>
      <c r="D18479" s="69" t="s">
        <v>1937</v>
      </c>
      <c r="E18479" s="69" t="s">
        <v>3061</v>
      </c>
      <c r="F18479" s="69">
        <v>2360</v>
      </c>
      <c r="G18479" s="69" t="s">
        <v>1948</v>
      </c>
    </row>
    <row r="18480" spans="1:7" ht="14.4">
      <c r="A18480" s="27" t="str">
        <f>VLOOKUP(C18480,'user list'!A:B,2,0)</f>
        <v>QCYDO</v>
      </c>
      <c r="B18480" s="172">
        <v>45824.637372685182</v>
      </c>
      <c r="C18480" s="69" t="s">
        <v>270</v>
      </c>
      <c r="D18480" s="69" t="s">
        <v>1937</v>
      </c>
      <c r="E18480" s="69" t="s">
        <v>3061</v>
      </c>
      <c r="F18480" s="69">
        <v>2360</v>
      </c>
      <c r="G18480" s="69" t="s">
        <v>1939</v>
      </c>
    </row>
    <row r="18481" spans="1:7" ht="14.4">
      <c r="A18481" s="27" t="str">
        <f>VLOOKUP(C18481,'user list'!A:B,2,0)</f>
        <v>Admin</v>
      </c>
      <c r="B18481" s="172">
        <v>45824.637372685182</v>
      </c>
      <c r="C18481" s="69" t="s">
        <v>186</v>
      </c>
      <c r="D18481" s="69" t="s">
        <v>1937</v>
      </c>
      <c r="E18481" s="69" t="s">
        <v>3061</v>
      </c>
      <c r="F18481" s="69">
        <v>2360</v>
      </c>
      <c r="G18481" s="69" t="s">
        <v>1948</v>
      </c>
    </row>
    <row r="18482" spans="1:7" ht="14.4">
      <c r="A18482" s="27" t="str">
        <f>VLOOKUP(C18482,'user list'!A:B,2,0)</f>
        <v>DOE</v>
      </c>
      <c r="B18482" s="172">
        <v>45824.637465277781</v>
      </c>
      <c r="C18482" s="69" t="s">
        <v>212</v>
      </c>
      <c r="D18482" s="69" t="s">
        <v>1937</v>
      </c>
      <c r="E18482" s="69" t="s">
        <v>3071</v>
      </c>
      <c r="F18482" s="69">
        <v>2374</v>
      </c>
      <c r="G18482" s="69" t="s">
        <v>2440</v>
      </c>
    </row>
    <row r="18483" spans="1:7" ht="14.4">
      <c r="A18483" s="27" t="str">
        <f>VLOOKUP(C18483,'user list'!A:B,2,0)</f>
        <v>QCYDO</v>
      </c>
      <c r="B18483" s="172">
        <v>45824.637465277781</v>
      </c>
      <c r="C18483" s="69" t="s">
        <v>270</v>
      </c>
      <c r="D18483" s="69" t="s">
        <v>1937</v>
      </c>
      <c r="E18483" s="69" t="s">
        <v>3061</v>
      </c>
      <c r="F18483" s="69">
        <v>2360</v>
      </c>
      <c r="G18483" s="69" t="s">
        <v>1949</v>
      </c>
    </row>
    <row r="18484" spans="1:7" ht="14.4">
      <c r="A18484" s="27" t="str">
        <f>VLOOKUP(C18484,'user list'!A:B,2,0)</f>
        <v>Admin</v>
      </c>
      <c r="B18484" s="172">
        <v>45824.637465277781</v>
      </c>
      <c r="C18484" s="69" t="s">
        <v>186</v>
      </c>
      <c r="D18484" s="69" t="s">
        <v>1937</v>
      </c>
      <c r="E18484" s="69" t="s">
        <v>3071</v>
      </c>
      <c r="F18484" s="69">
        <v>2374</v>
      </c>
      <c r="G18484" s="69" t="s">
        <v>1948</v>
      </c>
    </row>
    <row r="18485" spans="1:7" ht="14.4">
      <c r="A18485" s="27" t="str">
        <f>VLOOKUP(C18485,'user list'!A:B,2,0)</f>
        <v>Admin</v>
      </c>
      <c r="B18485" s="172">
        <v>45824.637465277781</v>
      </c>
      <c r="C18485" s="69" t="s">
        <v>186</v>
      </c>
      <c r="D18485" s="69" t="s">
        <v>1937</v>
      </c>
      <c r="E18485" s="69" t="s">
        <v>3071</v>
      </c>
      <c r="F18485" s="69">
        <v>2374</v>
      </c>
      <c r="G18485" s="69" t="s">
        <v>1948</v>
      </c>
    </row>
    <row r="18486" spans="1:7" ht="14.4">
      <c r="A18486" s="27" t="str">
        <f>VLOOKUP(C18486,'user list'!A:B,2,0)</f>
        <v>Admin</v>
      </c>
      <c r="B18486" s="172">
        <v>45824.637476851851</v>
      </c>
      <c r="C18486" s="69" t="s">
        <v>186</v>
      </c>
      <c r="D18486" s="69" t="s">
        <v>1937</v>
      </c>
      <c r="E18486" s="69" t="s">
        <v>3071</v>
      </c>
      <c r="F18486" s="69">
        <v>2374</v>
      </c>
      <c r="G18486" s="69" t="s">
        <v>1948</v>
      </c>
    </row>
    <row r="18487" spans="1:7" ht="14.4">
      <c r="A18487" s="27" t="str">
        <f>VLOOKUP(C18487,'user list'!A:B,2,0)</f>
        <v>Admin</v>
      </c>
      <c r="B18487" s="172">
        <v>45824.637476851851</v>
      </c>
      <c r="C18487" s="69" t="s">
        <v>186</v>
      </c>
      <c r="D18487" s="69" t="s">
        <v>1937</v>
      </c>
      <c r="E18487" s="69" t="s">
        <v>3071</v>
      </c>
      <c r="F18487" s="69">
        <v>2374</v>
      </c>
      <c r="G18487" s="69" t="s">
        <v>1947</v>
      </c>
    </row>
    <row r="18488" spans="1:7" ht="14.4">
      <c r="A18488" s="27" t="str">
        <f>VLOOKUP(C18488,'user list'!A:B,2,0)</f>
        <v>SSDD</v>
      </c>
      <c r="B18488" s="172">
        <v>45824.63753472222</v>
      </c>
      <c r="C18488" s="69" t="s">
        <v>273</v>
      </c>
      <c r="D18488" s="69" t="s">
        <v>1937</v>
      </c>
      <c r="E18488" s="69" t="s">
        <v>2555</v>
      </c>
      <c r="F18488" s="69">
        <v>1915</v>
      </c>
      <c r="G18488" s="69" t="s">
        <v>1939</v>
      </c>
    </row>
    <row r="18489" spans="1:7" ht="14.4">
      <c r="A18489" s="27" t="str">
        <f>VLOOKUP(C18489,'user list'!A:B,2,0)</f>
        <v>QCYDO</v>
      </c>
      <c r="B18489" s="172">
        <v>45824.637592592589</v>
      </c>
      <c r="C18489" s="69" t="s">
        <v>270</v>
      </c>
      <c r="D18489" s="69" t="s">
        <v>1937</v>
      </c>
      <c r="E18489" s="69" t="s">
        <v>3060</v>
      </c>
      <c r="F18489" s="69">
        <v>2354</v>
      </c>
      <c r="G18489" s="69" t="s">
        <v>1939</v>
      </c>
    </row>
    <row r="18490" spans="1:7" ht="14.4">
      <c r="A18490" s="27" t="str">
        <f>VLOOKUP(C18490,'user list'!A:B,2,0)</f>
        <v>SSDD</v>
      </c>
      <c r="B18490" s="172">
        <v>45824.637592592589</v>
      </c>
      <c r="C18490" s="69" t="s">
        <v>273</v>
      </c>
      <c r="D18490" s="69" t="s">
        <v>1937</v>
      </c>
      <c r="E18490" s="69" t="s">
        <v>1991</v>
      </c>
      <c r="F18490" s="69">
        <v>1832</v>
      </c>
      <c r="G18490" s="69" t="s">
        <v>1939</v>
      </c>
    </row>
    <row r="18491" spans="1:7" ht="14.4">
      <c r="A18491" s="27" t="str">
        <f>VLOOKUP(C18491,'user list'!A:B,2,0)</f>
        <v>QCYDO</v>
      </c>
      <c r="B18491" s="172">
        <v>45824.637731481482</v>
      </c>
      <c r="C18491" s="69" t="s">
        <v>270</v>
      </c>
      <c r="D18491" s="69" t="s">
        <v>1937</v>
      </c>
      <c r="E18491" s="69" t="s">
        <v>3060</v>
      </c>
      <c r="F18491" s="69">
        <v>2354</v>
      </c>
      <c r="G18491" s="69" t="s">
        <v>1947</v>
      </c>
    </row>
    <row r="18492" spans="1:7" ht="14.4">
      <c r="A18492" s="27" t="str">
        <f>VLOOKUP(C18492,'user list'!A:B,2,0)</f>
        <v>QCYDO</v>
      </c>
      <c r="B18492" s="172">
        <v>45824.637731481482</v>
      </c>
      <c r="C18492" s="69" t="s">
        <v>270</v>
      </c>
      <c r="D18492" s="69" t="s">
        <v>1937</v>
      </c>
      <c r="E18492" s="69" t="s">
        <v>3060</v>
      </c>
      <c r="F18492" s="69">
        <v>2354</v>
      </c>
      <c r="G18492" s="69" t="s">
        <v>1948</v>
      </c>
    </row>
    <row r="18493" spans="1:7" ht="14.4">
      <c r="A18493" s="27" t="str">
        <f>VLOOKUP(C18493,'user list'!A:B,2,0)</f>
        <v>QCYDO</v>
      </c>
      <c r="B18493" s="172">
        <v>45824.637731481482</v>
      </c>
      <c r="C18493" s="69" t="s">
        <v>270</v>
      </c>
      <c r="D18493" s="69" t="s">
        <v>1937</v>
      </c>
      <c r="E18493" s="69" t="s">
        <v>3060</v>
      </c>
      <c r="F18493" s="69">
        <v>2354</v>
      </c>
      <c r="G18493" s="69" t="s">
        <v>1939</v>
      </c>
    </row>
    <row r="18494" spans="1:7" ht="14.4">
      <c r="A18494" s="27" t="str">
        <f>VLOOKUP(C18494,'user list'!A:B,2,0)</f>
        <v>Admin</v>
      </c>
      <c r="B18494" s="172">
        <v>45824.637731481482</v>
      </c>
      <c r="C18494" s="69" t="s">
        <v>186</v>
      </c>
      <c r="D18494" s="69" t="s">
        <v>1937</v>
      </c>
      <c r="E18494" s="69" t="s">
        <v>3060</v>
      </c>
      <c r="F18494" s="69">
        <v>2354</v>
      </c>
      <c r="G18494" s="69" t="s">
        <v>1948</v>
      </c>
    </row>
    <row r="18495" spans="1:7" ht="14.4">
      <c r="A18495" s="27" t="str">
        <f>VLOOKUP(C18495,'user list'!A:B,2,0)</f>
        <v>QCYDO</v>
      </c>
      <c r="B18495" s="172">
        <v>45824.637789351851</v>
      </c>
      <c r="C18495" s="69" t="s">
        <v>270</v>
      </c>
      <c r="D18495" s="69" t="s">
        <v>1937</v>
      </c>
      <c r="E18495" s="69" t="s">
        <v>3057</v>
      </c>
      <c r="F18495" s="69">
        <v>2351</v>
      </c>
      <c r="G18495" s="69" t="s">
        <v>1939</v>
      </c>
    </row>
    <row r="18496" spans="1:7" ht="14.4">
      <c r="A18496" s="27" t="str">
        <f>VLOOKUP(C18496,'user list'!A:B,2,0)</f>
        <v>QCYDO</v>
      </c>
      <c r="B18496" s="172">
        <v>45824.637870370374</v>
      </c>
      <c r="C18496" s="69" t="s">
        <v>270</v>
      </c>
      <c r="D18496" s="69" t="s">
        <v>1937</v>
      </c>
      <c r="E18496" s="69" t="s">
        <v>3057</v>
      </c>
      <c r="F18496" s="69">
        <v>2351</v>
      </c>
      <c r="G18496" s="69" t="s">
        <v>1947</v>
      </c>
    </row>
    <row r="18497" spans="1:7" ht="14.4">
      <c r="A18497" s="27" t="str">
        <f>VLOOKUP(C18497,'user list'!A:B,2,0)</f>
        <v>QCYDO</v>
      </c>
      <c r="B18497" s="172">
        <v>45824.637870370374</v>
      </c>
      <c r="C18497" s="69" t="s">
        <v>270</v>
      </c>
      <c r="D18497" s="69" t="s">
        <v>1937</v>
      </c>
      <c r="E18497" s="69" t="s">
        <v>3057</v>
      </c>
      <c r="F18497" s="69">
        <v>2351</v>
      </c>
      <c r="G18497" s="69" t="s">
        <v>1948</v>
      </c>
    </row>
    <row r="18498" spans="1:7" ht="14.4">
      <c r="A18498" s="27" t="str">
        <f>VLOOKUP(C18498,'user list'!A:B,2,0)</f>
        <v>QCYDO</v>
      </c>
      <c r="B18498" s="172">
        <v>45824.637870370374</v>
      </c>
      <c r="C18498" s="69" t="s">
        <v>270</v>
      </c>
      <c r="D18498" s="69" t="s">
        <v>1937</v>
      </c>
      <c r="E18498" s="69" t="s">
        <v>3057</v>
      </c>
      <c r="F18498" s="69">
        <v>2351</v>
      </c>
      <c r="G18498" s="69" t="s">
        <v>1939</v>
      </c>
    </row>
    <row r="18499" spans="1:7" ht="14.4">
      <c r="A18499" s="27" t="str">
        <f>VLOOKUP(C18499,'user list'!A:B,2,0)</f>
        <v>Admin</v>
      </c>
      <c r="B18499" s="172">
        <v>45824.637870370374</v>
      </c>
      <c r="C18499" s="69" t="s">
        <v>186</v>
      </c>
      <c r="D18499" s="69" t="s">
        <v>1937</v>
      </c>
      <c r="E18499" s="69" t="s">
        <v>3057</v>
      </c>
      <c r="F18499" s="69">
        <v>2351</v>
      </c>
      <c r="G18499" s="69" t="s">
        <v>1948</v>
      </c>
    </row>
    <row r="18500" spans="1:7" ht="14.4">
      <c r="A18500" s="27" t="str">
        <f>VLOOKUP(C18500,'user list'!A:B,2,0)</f>
        <v>QCYDO</v>
      </c>
      <c r="B18500" s="172">
        <v>45824.63789351852</v>
      </c>
      <c r="C18500" s="69" t="s">
        <v>270</v>
      </c>
      <c r="D18500" s="69" t="s">
        <v>1937</v>
      </c>
      <c r="E18500" s="69" t="s">
        <v>2784</v>
      </c>
      <c r="F18500" s="69">
        <v>2340</v>
      </c>
      <c r="G18500" s="69" t="s">
        <v>1939</v>
      </c>
    </row>
    <row r="18501" spans="1:7" ht="14.4">
      <c r="A18501" s="27" t="str">
        <f>VLOOKUP(C18501,'user list'!A:B,2,0)</f>
        <v>QCYDO</v>
      </c>
      <c r="B18501" s="172">
        <v>45824.638194444444</v>
      </c>
      <c r="C18501" s="69" t="s">
        <v>270</v>
      </c>
      <c r="D18501" s="69" t="s">
        <v>1937</v>
      </c>
      <c r="E18501" s="69" t="s">
        <v>2784</v>
      </c>
      <c r="F18501" s="69">
        <v>2340</v>
      </c>
      <c r="G18501" s="69" t="s">
        <v>1947</v>
      </c>
    </row>
    <row r="18502" spans="1:7" ht="14.4">
      <c r="A18502" s="27" t="str">
        <f>VLOOKUP(C18502,'user list'!A:B,2,0)</f>
        <v>QCYDO</v>
      </c>
      <c r="B18502" s="172">
        <v>45824.638194444444</v>
      </c>
      <c r="C18502" s="69" t="s">
        <v>270</v>
      </c>
      <c r="D18502" s="69" t="s">
        <v>1937</v>
      </c>
      <c r="E18502" s="69" t="s">
        <v>2784</v>
      </c>
      <c r="F18502" s="69">
        <v>2340</v>
      </c>
      <c r="G18502" s="69" t="s">
        <v>1948</v>
      </c>
    </row>
    <row r="18503" spans="1:7" ht="14.4">
      <c r="A18503" s="27" t="str">
        <f>VLOOKUP(C18503,'user list'!A:B,2,0)</f>
        <v>QCYDO</v>
      </c>
      <c r="B18503" s="172">
        <v>45824.638194444444</v>
      </c>
      <c r="C18503" s="69" t="s">
        <v>270</v>
      </c>
      <c r="D18503" s="69" t="s">
        <v>1937</v>
      </c>
      <c r="E18503" s="69" t="s">
        <v>2784</v>
      </c>
      <c r="F18503" s="69">
        <v>2340</v>
      </c>
      <c r="G18503" s="69" t="s">
        <v>1939</v>
      </c>
    </row>
    <row r="18504" spans="1:7" ht="14.4">
      <c r="A18504" s="27" t="str">
        <f>VLOOKUP(C18504,'user list'!A:B,2,0)</f>
        <v>Admin</v>
      </c>
      <c r="B18504" s="172">
        <v>45824.638194444444</v>
      </c>
      <c r="C18504" s="69" t="s">
        <v>186</v>
      </c>
      <c r="D18504" s="69" t="s">
        <v>1937</v>
      </c>
      <c r="E18504" s="69" t="s">
        <v>2784</v>
      </c>
      <c r="F18504" s="69">
        <v>2340</v>
      </c>
      <c r="G18504" s="69" t="s">
        <v>1948</v>
      </c>
    </row>
    <row r="18505" spans="1:7" ht="14.4">
      <c r="A18505" s="27" t="str">
        <f>VLOOKUP(C18505,'user list'!A:B,2,0)</f>
        <v>QCYDO</v>
      </c>
      <c r="B18505" s="172">
        <v>45824.638310185182</v>
      </c>
      <c r="C18505" s="69" t="s">
        <v>270</v>
      </c>
      <c r="D18505" s="69" t="s">
        <v>1937</v>
      </c>
      <c r="E18505" s="69" t="s">
        <v>3061</v>
      </c>
      <c r="F18505" s="69">
        <v>2360</v>
      </c>
      <c r="G18505" s="69" t="s">
        <v>1949</v>
      </c>
    </row>
    <row r="18506" spans="1:7" ht="14.4">
      <c r="A18506" s="27" t="str">
        <f>VLOOKUP(C18506,'user list'!A:B,2,0)</f>
        <v>QCYDO</v>
      </c>
      <c r="B18506" s="172">
        <v>45824.638437499998</v>
      </c>
      <c r="C18506" s="69" t="s">
        <v>270</v>
      </c>
      <c r="D18506" s="69" t="s">
        <v>1937</v>
      </c>
      <c r="E18506" s="69" t="s">
        <v>2784</v>
      </c>
      <c r="F18506" s="69">
        <v>2340</v>
      </c>
      <c r="G18506" s="69" t="s">
        <v>1939</v>
      </c>
    </row>
    <row r="18507" spans="1:7" ht="14.4">
      <c r="A18507" s="27" t="str">
        <f>VLOOKUP(C18507,'user list'!A:B,2,0)</f>
        <v>QCYDO</v>
      </c>
      <c r="B18507" s="172">
        <v>45824.638506944444</v>
      </c>
      <c r="C18507" s="69" t="s">
        <v>270</v>
      </c>
      <c r="D18507" s="69" t="s">
        <v>1937</v>
      </c>
      <c r="E18507" s="69" t="s">
        <v>3057</v>
      </c>
      <c r="F18507" s="69">
        <v>2351</v>
      </c>
      <c r="G18507" s="69" t="s">
        <v>1949</v>
      </c>
    </row>
    <row r="18508" spans="1:7" ht="14.4">
      <c r="A18508" s="27" t="str">
        <f>VLOOKUP(C18508,'user list'!A:B,2,0)</f>
        <v>QCYDO</v>
      </c>
      <c r="B18508" s="172">
        <v>45824.638703703706</v>
      </c>
      <c r="C18508" s="69" t="s">
        <v>270</v>
      </c>
      <c r="D18508" s="69" t="s">
        <v>1937</v>
      </c>
      <c r="E18508" s="69" t="s">
        <v>3060</v>
      </c>
      <c r="F18508" s="69">
        <v>2354</v>
      </c>
      <c r="G18508" s="69" t="s">
        <v>1949</v>
      </c>
    </row>
    <row r="18509" spans="1:7" ht="14.4">
      <c r="A18509" s="27" t="str">
        <f>VLOOKUP(C18509,'user list'!A:B,2,0)</f>
        <v>QCYDO</v>
      </c>
      <c r="B18509" s="172">
        <v>45824.639004629629</v>
      </c>
      <c r="C18509" s="69" t="s">
        <v>270</v>
      </c>
      <c r="D18509" s="69" t="s">
        <v>1937</v>
      </c>
      <c r="E18509" s="69" t="s">
        <v>2784</v>
      </c>
      <c r="F18509" s="69">
        <v>2340</v>
      </c>
      <c r="G18509" s="69" t="s">
        <v>1939</v>
      </c>
    </row>
    <row r="18510" spans="1:7" ht="14.4">
      <c r="A18510" s="27" t="str">
        <f>VLOOKUP(C18510,'user list'!A:B,2,0)</f>
        <v>QCYDO</v>
      </c>
      <c r="B18510" s="172">
        <v>45824.639039351852</v>
      </c>
      <c r="C18510" s="69" t="s">
        <v>270</v>
      </c>
      <c r="D18510" s="69" t="s">
        <v>1937</v>
      </c>
      <c r="E18510" s="69" t="s">
        <v>3057</v>
      </c>
      <c r="F18510" s="69">
        <v>2351</v>
      </c>
      <c r="G18510" s="69" t="s">
        <v>1939</v>
      </c>
    </row>
    <row r="18511" spans="1:7" ht="14.4">
      <c r="A18511" s="27" t="str">
        <f>VLOOKUP(C18511,'user list'!A:B,2,0)</f>
        <v>QCYDO</v>
      </c>
      <c r="B18511" s="172">
        <v>45824.639074074075</v>
      </c>
      <c r="C18511" s="69" t="s">
        <v>270</v>
      </c>
      <c r="D18511" s="69" t="s">
        <v>1937</v>
      </c>
      <c r="E18511" s="69" t="s">
        <v>3060</v>
      </c>
      <c r="F18511" s="69">
        <v>2354</v>
      </c>
      <c r="G18511" s="69" t="s">
        <v>1939</v>
      </c>
    </row>
    <row r="18512" spans="1:7" ht="14.4">
      <c r="A18512" s="27" t="str">
        <f>VLOOKUP(C18512,'user list'!A:B,2,0)</f>
        <v>QCYDO</v>
      </c>
      <c r="B18512" s="172">
        <v>45824.639143518521</v>
      </c>
      <c r="C18512" s="69" t="s">
        <v>270</v>
      </c>
      <c r="D18512" s="69" t="s">
        <v>1937</v>
      </c>
      <c r="E18512" s="69" t="s">
        <v>3060</v>
      </c>
      <c r="F18512" s="69">
        <v>2354</v>
      </c>
      <c r="G18512" s="69" t="s">
        <v>1949</v>
      </c>
    </row>
    <row r="18513" spans="1:7" ht="14.4">
      <c r="A18513" s="27" t="str">
        <f>VLOOKUP(C18513,'user list'!A:B,2,0)</f>
        <v>QCYDO</v>
      </c>
      <c r="B18513" s="172">
        <v>45824.640162037038</v>
      </c>
      <c r="C18513" s="69" t="s">
        <v>270</v>
      </c>
      <c r="D18513" s="69" t="s">
        <v>1937</v>
      </c>
      <c r="E18513" s="69" t="s">
        <v>2784</v>
      </c>
      <c r="F18513" s="69">
        <v>2340</v>
      </c>
      <c r="G18513" s="69" t="s">
        <v>1949</v>
      </c>
    </row>
    <row r="18514" spans="1:7" ht="14.4">
      <c r="A18514" s="27" t="str">
        <f>VLOOKUP(C18514,'user list'!A:B,2,0)</f>
        <v>OCAs</v>
      </c>
      <c r="B18514" s="172">
        <v>45824.640856481485</v>
      </c>
      <c r="C18514" s="69" t="s">
        <v>279</v>
      </c>
      <c r="D18514" s="69" t="s">
        <v>1937</v>
      </c>
      <c r="E18514" s="69" t="s">
        <v>3327</v>
      </c>
      <c r="F18514" s="69">
        <v>2375</v>
      </c>
      <c r="G18514" s="69" t="s">
        <v>2440</v>
      </c>
    </row>
    <row r="18515" spans="1:7" ht="14.4">
      <c r="A18515" s="27" t="str">
        <f>VLOOKUP(C18515,'user list'!A:B,2,0)</f>
        <v>Admin</v>
      </c>
      <c r="B18515" s="172">
        <v>45824.640856481485</v>
      </c>
      <c r="C18515" s="69" t="s">
        <v>186</v>
      </c>
      <c r="D18515" s="69" t="s">
        <v>1937</v>
      </c>
      <c r="E18515" s="69" t="s">
        <v>3327</v>
      </c>
      <c r="F18515" s="69">
        <v>2375</v>
      </c>
      <c r="G18515" s="69" t="s">
        <v>1948</v>
      </c>
    </row>
    <row r="18516" spans="1:7" ht="14.4">
      <c r="A18516" s="27" t="str">
        <f>VLOOKUP(C18516,'user list'!A:B,2,0)</f>
        <v>Admin</v>
      </c>
      <c r="B18516" s="172">
        <v>45824.640856481485</v>
      </c>
      <c r="C18516" s="69" t="s">
        <v>186</v>
      </c>
      <c r="D18516" s="69" t="s">
        <v>1937</v>
      </c>
      <c r="E18516" s="69" t="s">
        <v>3327</v>
      </c>
      <c r="F18516" s="69">
        <v>2375</v>
      </c>
      <c r="G18516" s="69" t="s">
        <v>1948</v>
      </c>
    </row>
    <row r="18517" spans="1:7" ht="14.4">
      <c r="A18517" s="27" t="str">
        <f>VLOOKUP(C18517,'user list'!A:B,2,0)</f>
        <v>Admin</v>
      </c>
      <c r="B18517" s="172">
        <v>45824.640856481485</v>
      </c>
      <c r="C18517" s="69" t="s">
        <v>186</v>
      </c>
      <c r="D18517" s="69" t="s">
        <v>1937</v>
      </c>
      <c r="E18517" s="69" t="s">
        <v>3327</v>
      </c>
      <c r="F18517" s="69">
        <v>2375</v>
      </c>
      <c r="G18517" s="69" t="s">
        <v>1948</v>
      </c>
    </row>
    <row r="18518" spans="1:7" ht="14.4">
      <c r="A18518" s="27" t="str">
        <f>VLOOKUP(C18518,'user list'!A:B,2,0)</f>
        <v>Admin</v>
      </c>
      <c r="B18518" s="172">
        <v>45824.640856481485</v>
      </c>
      <c r="C18518" s="69" t="s">
        <v>186</v>
      </c>
      <c r="D18518" s="69" t="s">
        <v>1937</v>
      </c>
      <c r="E18518" s="69" t="s">
        <v>3327</v>
      </c>
      <c r="F18518" s="69">
        <v>2375</v>
      </c>
      <c r="G18518" s="69" t="s">
        <v>1947</v>
      </c>
    </row>
    <row r="18519" spans="1:7" ht="14.4">
      <c r="A18519" s="27" t="str">
        <f>VLOOKUP(C18519,'user list'!A:B,2,0)</f>
        <v>OCAs</v>
      </c>
      <c r="B18519" s="172">
        <v>45824.64130787037</v>
      </c>
      <c r="C18519" s="69" t="s">
        <v>279</v>
      </c>
      <c r="D18519" s="69" t="s">
        <v>1937</v>
      </c>
      <c r="E18519" s="69" t="s">
        <v>3328</v>
      </c>
      <c r="F18519" s="69">
        <v>2376</v>
      </c>
      <c r="G18519" s="69" t="s">
        <v>2440</v>
      </c>
    </row>
    <row r="18520" spans="1:7" ht="14.4">
      <c r="A18520" s="27" t="str">
        <f>VLOOKUP(C18520,'user list'!A:B,2,0)</f>
        <v>Admin</v>
      </c>
      <c r="B18520" s="172">
        <v>45824.64130787037</v>
      </c>
      <c r="C18520" s="69" t="s">
        <v>186</v>
      </c>
      <c r="D18520" s="69" t="s">
        <v>1937</v>
      </c>
      <c r="E18520" s="69" t="s">
        <v>3328</v>
      </c>
      <c r="F18520" s="69">
        <v>2376</v>
      </c>
      <c r="G18520" s="69" t="s">
        <v>1948</v>
      </c>
    </row>
    <row r="18521" spans="1:7" ht="14.4">
      <c r="A18521" s="27" t="str">
        <f>VLOOKUP(C18521,'user list'!A:B,2,0)</f>
        <v>Admin</v>
      </c>
      <c r="B18521" s="172">
        <v>45824.641319444447</v>
      </c>
      <c r="C18521" s="69" t="s">
        <v>186</v>
      </c>
      <c r="D18521" s="69" t="s">
        <v>1937</v>
      </c>
      <c r="E18521" s="69" t="s">
        <v>3328</v>
      </c>
      <c r="F18521" s="69">
        <v>2376</v>
      </c>
      <c r="G18521" s="69" t="s">
        <v>1948</v>
      </c>
    </row>
    <row r="18522" spans="1:7" ht="14.4">
      <c r="A18522" s="27" t="str">
        <f>VLOOKUP(C18522,'user list'!A:B,2,0)</f>
        <v>Admin</v>
      </c>
      <c r="B18522" s="172">
        <v>45824.641319444447</v>
      </c>
      <c r="C18522" s="69" t="s">
        <v>186</v>
      </c>
      <c r="D18522" s="69" t="s">
        <v>1937</v>
      </c>
      <c r="E18522" s="69" t="s">
        <v>3328</v>
      </c>
      <c r="F18522" s="69">
        <v>2376</v>
      </c>
      <c r="G18522" s="69" t="s">
        <v>1948</v>
      </c>
    </row>
    <row r="18523" spans="1:7" ht="14.4">
      <c r="A18523" s="27" t="str">
        <f>VLOOKUP(C18523,'user list'!A:B,2,0)</f>
        <v>Admin</v>
      </c>
      <c r="B18523" s="172">
        <v>45824.641319444447</v>
      </c>
      <c r="C18523" s="69" t="s">
        <v>186</v>
      </c>
      <c r="D18523" s="69" t="s">
        <v>1937</v>
      </c>
      <c r="E18523" s="69" t="s">
        <v>3328</v>
      </c>
      <c r="F18523" s="69">
        <v>2376</v>
      </c>
      <c r="G18523" s="69" t="s">
        <v>1947</v>
      </c>
    </row>
    <row r="18524" spans="1:7" ht="14.4">
      <c r="A18524" s="27" t="str">
        <f>VLOOKUP(C18524,'user list'!A:B,2,0)</f>
        <v>DOE</v>
      </c>
      <c r="B18524" s="172">
        <v>45824.641365740739</v>
      </c>
      <c r="C18524" s="69" t="s">
        <v>212</v>
      </c>
      <c r="D18524" s="69" t="s">
        <v>1937</v>
      </c>
      <c r="E18524" s="69" t="s">
        <v>3329</v>
      </c>
      <c r="F18524" s="69">
        <v>2377</v>
      </c>
      <c r="G18524" s="69" t="s">
        <v>2440</v>
      </c>
    </row>
    <row r="18525" spans="1:7" ht="14.4">
      <c r="A18525" s="27" t="str">
        <f>VLOOKUP(C18525,'user list'!A:B,2,0)</f>
        <v>Admin</v>
      </c>
      <c r="B18525" s="172">
        <v>45824.641365740739</v>
      </c>
      <c r="C18525" s="69" t="s">
        <v>186</v>
      </c>
      <c r="D18525" s="69" t="s">
        <v>1937</v>
      </c>
      <c r="E18525" s="69" t="s">
        <v>3329</v>
      </c>
      <c r="F18525" s="69">
        <v>2377</v>
      </c>
      <c r="G18525" s="69" t="s">
        <v>1948</v>
      </c>
    </row>
    <row r="18526" spans="1:7" ht="14.4">
      <c r="A18526" s="27" t="str">
        <f>VLOOKUP(C18526,'user list'!A:B,2,0)</f>
        <v>Admin</v>
      </c>
      <c r="B18526" s="172">
        <v>45824.641365740739</v>
      </c>
      <c r="C18526" s="69" t="s">
        <v>186</v>
      </c>
      <c r="D18526" s="69" t="s">
        <v>1937</v>
      </c>
      <c r="E18526" s="69" t="s">
        <v>3329</v>
      </c>
      <c r="F18526" s="69">
        <v>2377</v>
      </c>
      <c r="G18526" s="69" t="s">
        <v>1948</v>
      </c>
    </row>
    <row r="18527" spans="1:7" ht="14.4">
      <c r="A18527" s="27" t="str">
        <f>VLOOKUP(C18527,'user list'!A:B,2,0)</f>
        <v>Admin</v>
      </c>
      <c r="B18527" s="172">
        <v>45824.641377314816</v>
      </c>
      <c r="C18527" s="69" t="s">
        <v>186</v>
      </c>
      <c r="D18527" s="69" t="s">
        <v>1937</v>
      </c>
      <c r="E18527" s="69" t="s">
        <v>3329</v>
      </c>
      <c r="F18527" s="69">
        <v>2377</v>
      </c>
      <c r="G18527" s="69" t="s">
        <v>1948</v>
      </c>
    </row>
    <row r="18528" spans="1:7" ht="14.4">
      <c r="A18528" s="27" t="str">
        <f>VLOOKUP(C18528,'user list'!A:B,2,0)</f>
        <v>Admin</v>
      </c>
      <c r="B18528" s="172">
        <v>45824.641377314816</v>
      </c>
      <c r="C18528" s="69" t="s">
        <v>186</v>
      </c>
      <c r="D18528" s="69" t="s">
        <v>1937</v>
      </c>
      <c r="E18528" s="69" t="s">
        <v>3329</v>
      </c>
      <c r="F18528" s="69">
        <v>2377</v>
      </c>
      <c r="G18528" s="69" t="s">
        <v>1947</v>
      </c>
    </row>
    <row r="18529" spans="1:7" ht="14.4">
      <c r="A18529" s="27" t="str">
        <f>VLOOKUP(C18529,'user list'!A:B,2,0)</f>
        <v>HCDRD</v>
      </c>
      <c r="B18529" s="172">
        <v>45824.641388888886</v>
      </c>
      <c r="C18529" s="69" t="s">
        <v>216</v>
      </c>
      <c r="D18529" s="69" t="s">
        <v>1937</v>
      </c>
      <c r="E18529" s="69" t="s">
        <v>3061</v>
      </c>
      <c r="F18529" s="69">
        <v>2360</v>
      </c>
      <c r="G18529" s="69" t="s">
        <v>1939</v>
      </c>
    </row>
    <row r="18530" spans="1:7" ht="14.4">
      <c r="A18530" s="27" t="str">
        <f>VLOOKUP(C18530,'user list'!A:B,2,0)</f>
        <v>HCDRD</v>
      </c>
      <c r="B18530" s="172">
        <v>45824.641493055555</v>
      </c>
      <c r="C18530" s="69" t="s">
        <v>216</v>
      </c>
      <c r="D18530" s="69" t="s">
        <v>1937</v>
      </c>
      <c r="E18530" s="69" t="s">
        <v>3061</v>
      </c>
      <c r="F18530" s="69">
        <v>2360</v>
      </c>
      <c r="G18530" s="69" t="s">
        <v>1947</v>
      </c>
    </row>
    <row r="18531" spans="1:7" ht="14.4">
      <c r="A18531" s="27" t="str">
        <f>VLOOKUP(C18531,'user list'!A:B,2,0)</f>
        <v>HCDRD</v>
      </c>
      <c r="B18531" s="172">
        <v>45824.641493055555</v>
      </c>
      <c r="C18531" s="69" t="s">
        <v>216</v>
      </c>
      <c r="D18531" s="69" t="s">
        <v>1937</v>
      </c>
      <c r="E18531" s="69" t="s">
        <v>3061</v>
      </c>
      <c r="F18531" s="69">
        <v>2360</v>
      </c>
      <c r="G18531" s="69" t="s">
        <v>1948</v>
      </c>
    </row>
    <row r="18532" spans="1:7" ht="14.4">
      <c r="A18532" s="27" t="str">
        <f>VLOOKUP(C18532,'user list'!A:B,2,0)</f>
        <v>HCDRD</v>
      </c>
      <c r="B18532" s="172">
        <v>45824.641504629632</v>
      </c>
      <c r="C18532" s="69" t="s">
        <v>216</v>
      </c>
      <c r="D18532" s="69" t="s">
        <v>1937</v>
      </c>
      <c r="E18532" s="69" t="s">
        <v>3061</v>
      </c>
      <c r="F18532" s="69">
        <v>2360</v>
      </c>
      <c r="G18532" s="69" t="s">
        <v>1939</v>
      </c>
    </row>
    <row r="18533" spans="1:7" ht="14.4">
      <c r="A18533" s="27" t="str">
        <f>VLOOKUP(C18533,'user list'!A:B,2,0)</f>
        <v>Admin</v>
      </c>
      <c r="B18533" s="172">
        <v>45824.641504629632</v>
      </c>
      <c r="C18533" s="69" t="s">
        <v>186</v>
      </c>
      <c r="D18533" s="69" t="s">
        <v>1937</v>
      </c>
      <c r="E18533" s="69" t="s">
        <v>3061</v>
      </c>
      <c r="F18533" s="69">
        <v>2360</v>
      </c>
      <c r="G18533" s="69" t="s">
        <v>1948</v>
      </c>
    </row>
    <row r="18534" spans="1:7" ht="14.4">
      <c r="A18534" s="27" t="str">
        <f>VLOOKUP(C18534,'user list'!A:B,2,0)</f>
        <v>HCDRD</v>
      </c>
      <c r="B18534" s="172">
        <v>45824.641527777778</v>
      </c>
      <c r="C18534" s="69" t="s">
        <v>216</v>
      </c>
      <c r="D18534" s="69" t="s">
        <v>1937</v>
      </c>
      <c r="E18534" s="69" t="s">
        <v>3060</v>
      </c>
      <c r="F18534" s="69">
        <v>2354</v>
      </c>
      <c r="G18534" s="69" t="s">
        <v>1939</v>
      </c>
    </row>
    <row r="18535" spans="1:7" ht="14.4">
      <c r="A18535" s="27" t="str">
        <f>VLOOKUP(C18535,'user list'!A:B,2,0)</f>
        <v>HCDRD</v>
      </c>
      <c r="B18535" s="172">
        <v>45824.641608796293</v>
      </c>
      <c r="C18535" s="69" t="s">
        <v>216</v>
      </c>
      <c r="D18535" s="69" t="s">
        <v>1937</v>
      </c>
      <c r="E18535" s="69" t="s">
        <v>3060</v>
      </c>
      <c r="F18535" s="69">
        <v>2354</v>
      </c>
      <c r="G18535" s="69" t="s">
        <v>1947</v>
      </c>
    </row>
    <row r="18536" spans="1:7" ht="14.4">
      <c r="A18536" s="27" t="str">
        <f>VLOOKUP(C18536,'user list'!A:B,2,0)</f>
        <v>HCDRD</v>
      </c>
      <c r="B18536" s="172">
        <v>45824.641608796293</v>
      </c>
      <c r="C18536" s="69" t="s">
        <v>216</v>
      </c>
      <c r="D18536" s="69" t="s">
        <v>1937</v>
      </c>
      <c r="E18536" s="69" t="s">
        <v>3060</v>
      </c>
      <c r="F18536" s="69">
        <v>2354</v>
      </c>
      <c r="G18536" s="69" t="s">
        <v>1948</v>
      </c>
    </row>
    <row r="18537" spans="1:7" ht="14.4">
      <c r="A18537" s="27" t="str">
        <f>VLOOKUP(C18537,'user list'!A:B,2,0)</f>
        <v>HCDRD</v>
      </c>
      <c r="B18537" s="172">
        <v>45824.641608796293</v>
      </c>
      <c r="C18537" s="69" t="s">
        <v>216</v>
      </c>
      <c r="D18537" s="69" t="s">
        <v>1937</v>
      </c>
      <c r="E18537" s="69" t="s">
        <v>3060</v>
      </c>
      <c r="F18537" s="69">
        <v>2354</v>
      </c>
      <c r="G18537" s="69" t="s">
        <v>1939</v>
      </c>
    </row>
    <row r="18538" spans="1:7" ht="14.4">
      <c r="A18538" s="27" t="str">
        <f>VLOOKUP(C18538,'user list'!A:B,2,0)</f>
        <v>Admin</v>
      </c>
      <c r="B18538" s="172">
        <v>45824.641608796293</v>
      </c>
      <c r="C18538" s="69" t="s">
        <v>186</v>
      </c>
      <c r="D18538" s="69" t="s">
        <v>1937</v>
      </c>
      <c r="E18538" s="69" t="s">
        <v>3060</v>
      </c>
      <c r="F18538" s="69">
        <v>2354</v>
      </c>
      <c r="G18538" s="69" t="s">
        <v>1948</v>
      </c>
    </row>
    <row r="18539" spans="1:7" ht="14.4">
      <c r="A18539" s="27" t="str">
        <f>VLOOKUP(C18539,'user list'!A:B,2,0)</f>
        <v>HCDRD</v>
      </c>
      <c r="B18539" s="172">
        <v>45824.641631944447</v>
      </c>
      <c r="C18539" s="69" t="s">
        <v>216</v>
      </c>
      <c r="D18539" s="69" t="s">
        <v>1937</v>
      </c>
      <c r="E18539" s="69" t="s">
        <v>2784</v>
      </c>
      <c r="F18539" s="69">
        <v>2340</v>
      </c>
      <c r="G18539" s="69" t="s">
        <v>1939</v>
      </c>
    </row>
    <row r="18540" spans="1:7" ht="14.4">
      <c r="A18540" s="27" t="str">
        <f>VLOOKUP(C18540,'user list'!A:B,2,0)</f>
        <v>PAISD</v>
      </c>
      <c r="B18540" s="172">
        <v>45824.642175925925</v>
      </c>
      <c r="C18540" s="69" t="s">
        <v>256</v>
      </c>
      <c r="D18540" s="69" t="s">
        <v>1937</v>
      </c>
      <c r="E18540" s="69" t="s">
        <v>3065</v>
      </c>
      <c r="F18540" s="69">
        <v>2367</v>
      </c>
      <c r="G18540" s="69" t="s">
        <v>1939</v>
      </c>
    </row>
    <row r="18541" spans="1:7" ht="14.4">
      <c r="A18541" s="27" t="str">
        <f>VLOOKUP(C18541,'user list'!A:B,2,0)</f>
        <v>HCDRD</v>
      </c>
      <c r="B18541" s="172">
        <v>45824.642314814817</v>
      </c>
      <c r="C18541" s="69" t="s">
        <v>216</v>
      </c>
      <c r="D18541" s="69" t="s">
        <v>1937</v>
      </c>
      <c r="E18541" s="69" t="s">
        <v>2784</v>
      </c>
      <c r="F18541" s="69">
        <v>2340</v>
      </c>
      <c r="G18541" s="69" t="s">
        <v>1947</v>
      </c>
    </row>
    <row r="18542" spans="1:7" ht="14.4">
      <c r="A18542" s="27" t="str">
        <f>VLOOKUP(C18542,'user list'!A:B,2,0)</f>
        <v>HCDRD</v>
      </c>
      <c r="B18542" s="172">
        <v>45824.642314814817</v>
      </c>
      <c r="C18542" s="69" t="s">
        <v>216</v>
      </c>
      <c r="D18542" s="69" t="s">
        <v>1937</v>
      </c>
      <c r="E18542" s="69" t="s">
        <v>2784</v>
      </c>
      <c r="F18542" s="69">
        <v>2340</v>
      </c>
      <c r="G18542" s="69" t="s">
        <v>1948</v>
      </c>
    </row>
    <row r="18543" spans="1:7" ht="14.4">
      <c r="A18543" s="27" t="str">
        <f>VLOOKUP(C18543,'user list'!A:B,2,0)</f>
        <v>HCDRD</v>
      </c>
      <c r="B18543" s="172">
        <v>45824.642326388886</v>
      </c>
      <c r="C18543" s="69" t="s">
        <v>216</v>
      </c>
      <c r="D18543" s="69" t="s">
        <v>1937</v>
      </c>
      <c r="E18543" s="69" t="s">
        <v>2784</v>
      </c>
      <c r="F18543" s="69">
        <v>2340</v>
      </c>
      <c r="G18543" s="69" t="s">
        <v>1939</v>
      </c>
    </row>
    <row r="18544" spans="1:7" ht="14.4">
      <c r="A18544" s="27" t="str">
        <f>VLOOKUP(C18544,'user list'!A:B,2,0)</f>
        <v>Admin</v>
      </c>
      <c r="B18544" s="172">
        <v>45824.642326388886</v>
      </c>
      <c r="C18544" s="69" t="s">
        <v>186</v>
      </c>
      <c r="D18544" s="69" t="s">
        <v>1937</v>
      </c>
      <c r="E18544" s="69" t="s">
        <v>2784</v>
      </c>
      <c r="F18544" s="69">
        <v>2340</v>
      </c>
      <c r="G18544" s="69" t="s">
        <v>1948</v>
      </c>
    </row>
    <row r="18545" spans="1:7" ht="14.4">
      <c r="A18545" s="27" t="str">
        <f>VLOOKUP(C18545,'user list'!A:B,2,0)</f>
        <v>PAISD</v>
      </c>
      <c r="B18545" s="172">
        <v>45824.642743055556</v>
      </c>
      <c r="C18545" s="69" t="s">
        <v>256</v>
      </c>
      <c r="D18545" s="69" t="s">
        <v>1937</v>
      </c>
      <c r="E18545" s="69" t="s">
        <v>3065</v>
      </c>
      <c r="F18545" s="69">
        <v>2367</v>
      </c>
      <c r="G18545" s="69" t="s">
        <v>1947</v>
      </c>
    </row>
    <row r="18546" spans="1:7" ht="14.4">
      <c r="A18546" s="27" t="str">
        <f>VLOOKUP(C18546,'user list'!A:B,2,0)</f>
        <v>PAISD</v>
      </c>
      <c r="B18546" s="172">
        <v>45824.642743055556</v>
      </c>
      <c r="C18546" s="69" t="s">
        <v>256</v>
      </c>
      <c r="D18546" s="69" t="s">
        <v>1937</v>
      </c>
      <c r="E18546" s="69" t="s">
        <v>3065</v>
      </c>
      <c r="F18546" s="69">
        <v>2367</v>
      </c>
      <c r="G18546" s="69" t="s">
        <v>1948</v>
      </c>
    </row>
    <row r="18547" spans="1:7" ht="14.4">
      <c r="A18547" s="27" t="str">
        <f>VLOOKUP(C18547,'user list'!A:B,2,0)</f>
        <v>PAISD</v>
      </c>
      <c r="B18547" s="172">
        <v>45824.642743055556</v>
      </c>
      <c r="C18547" s="69" t="s">
        <v>256</v>
      </c>
      <c r="D18547" s="69" t="s">
        <v>1937</v>
      </c>
      <c r="E18547" s="69" t="s">
        <v>3065</v>
      </c>
      <c r="F18547" s="69">
        <v>2367</v>
      </c>
      <c r="G18547" s="69" t="s">
        <v>1939</v>
      </c>
    </row>
    <row r="18548" spans="1:7" ht="14.4">
      <c r="A18548" s="27" t="str">
        <f>VLOOKUP(C18548,'user list'!A:B,2,0)</f>
        <v>Admin</v>
      </c>
      <c r="B18548" s="172">
        <v>45824.642743055556</v>
      </c>
      <c r="C18548" s="69" t="s">
        <v>186</v>
      </c>
      <c r="D18548" s="69" t="s">
        <v>1937</v>
      </c>
      <c r="E18548" s="69" t="s">
        <v>3065</v>
      </c>
      <c r="F18548" s="69">
        <v>2367</v>
      </c>
      <c r="G18548" s="69" t="s">
        <v>1948</v>
      </c>
    </row>
    <row r="18549" spans="1:7" ht="14.4">
      <c r="A18549" s="27" t="str">
        <f>VLOOKUP(C18549,'user list'!A:B,2,0)</f>
        <v>PAISD</v>
      </c>
      <c r="B18549" s="172">
        <v>45824.642812500002</v>
      </c>
      <c r="C18549" s="69" t="s">
        <v>256</v>
      </c>
      <c r="D18549" s="69" t="s">
        <v>1937</v>
      </c>
      <c r="E18549" s="69" t="s">
        <v>3065</v>
      </c>
      <c r="F18549" s="69">
        <v>2367</v>
      </c>
      <c r="G18549" s="69" t="s">
        <v>1939</v>
      </c>
    </row>
    <row r="18550" spans="1:7" ht="14.4">
      <c r="A18550" s="27" t="str">
        <f>VLOOKUP(C18550,'user list'!A:B,2,0)</f>
        <v>PAISD</v>
      </c>
      <c r="B18550" s="172">
        <v>45824.642916666664</v>
      </c>
      <c r="C18550" s="69" t="s">
        <v>256</v>
      </c>
      <c r="D18550" s="69" t="s">
        <v>1937</v>
      </c>
      <c r="E18550" s="69" t="s">
        <v>3065</v>
      </c>
      <c r="F18550" s="69">
        <v>2367</v>
      </c>
      <c r="G18550" s="69" t="s">
        <v>1949</v>
      </c>
    </row>
    <row r="18551" spans="1:7" ht="14.4">
      <c r="A18551" s="27" t="str">
        <f>VLOOKUP(C18551,'user list'!A:B,2,0)</f>
        <v>DOE</v>
      </c>
      <c r="B18551" s="172">
        <v>45824.643460648149</v>
      </c>
      <c r="C18551" s="69" t="s">
        <v>212</v>
      </c>
      <c r="D18551" s="69" t="s">
        <v>1937</v>
      </c>
      <c r="E18551" s="69" t="s">
        <v>3329</v>
      </c>
      <c r="F18551" s="69">
        <v>2377</v>
      </c>
      <c r="G18551" s="69" t="s">
        <v>1939</v>
      </c>
    </row>
    <row r="18552" spans="1:7" ht="14.4">
      <c r="A18552" s="27" t="str">
        <f>VLOOKUP(C18552,'user list'!A:B,2,0)</f>
        <v>SSDD</v>
      </c>
      <c r="B18552" s="172">
        <v>45824.644131944442</v>
      </c>
      <c r="C18552" s="69" t="s">
        <v>273</v>
      </c>
      <c r="D18552" s="69" t="s">
        <v>1937</v>
      </c>
      <c r="E18552" s="69" t="s">
        <v>3061</v>
      </c>
      <c r="F18552" s="69">
        <v>2360</v>
      </c>
      <c r="G18552" s="69" t="s">
        <v>1939</v>
      </c>
    </row>
    <row r="18553" spans="1:7" ht="14.4">
      <c r="A18553" s="27" t="str">
        <f>VLOOKUP(C18553,'user list'!A:B,2,0)</f>
        <v>Admin</v>
      </c>
      <c r="B18553" s="172">
        <v>45824.644259259258</v>
      </c>
      <c r="C18553" s="69" t="s">
        <v>186</v>
      </c>
      <c r="D18553" s="69" t="s">
        <v>1937</v>
      </c>
      <c r="E18553" s="69" t="s">
        <v>3070</v>
      </c>
      <c r="F18553" s="69">
        <v>2373</v>
      </c>
      <c r="G18553" s="69" t="s">
        <v>1939</v>
      </c>
    </row>
    <row r="18554" spans="1:7" ht="14.4">
      <c r="A18554" s="27" t="str">
        <f>VLOOKUP(C18554,'user list'!A:B,2,0)</f>
        <v>OCM</v>
      </c>
      <c r="B18554" s="172">
        <v>45824.645543981482</v>
      </c>
      <c r="C18554" s="69" t="s">
        <v>230</v>
      </c>
      <c r="D18554" s="69" t="s">
        <v>1937</v>
      </c>
      <c r="E18554" s="69" t="s">
        <v>2035</v>
      </c>
      <c r="F18554" s="69">
        <v>2378</v>
      </c>
      <c r="G18554" s="69" t="s">
        <v>2440</v>
      </c>
    </row>
    <row r="18555" spans="1:7" ht="14.4">
      <c r="A18555" s="27" t="str">
        <f>VLOOKUP(C18555,'user list'!A:B,2,0)</f>
        <v>Admin</v>
      </c>
      <c r="B18555" s="172">
        <v>45824.645555555559</v>
      </c>
      <c r="C18555" s="69" t="s">
        <v>186</v>
      </c>
      <c r="D18555" s="69" t="s">
        <v>1937</v>
      </c>
      <c r="E18555" s="69" t="s">
        <v>2035</v>
      </c>
      <c r="F18555" s="69">
        <v>2378</v>
      </c>
      <c r="G18555" s="69" t="s">
        <v>1948</v>
      </c>
    </row>
    <row r="18556" spans="1:7" ht="14.4">
      <c r="A18556" s="27" t="str">
        <f>VLOOKUP(C18556,'user list'!A:B,2,0)</f>
        <v>Admin</v>
      </c>
      <c r="B18556" s="172">
        <v>45824.645555555559</v>
      </c>
      <c r="C18556" s="69" t="s">
        <v>186</v>
      </c>
      <c r="D18556" s="69" t="s">
        <v>1937</v>
      </c>
      <c r="E18556" s="69" t="s">
        <v>2035</v>
      </c>
      <c r="F18556" s="69">
        <v>2378</v>
      </c>
      <c r="G18556" s="69" t="s">
        <v>1947</v>
      </c>
    </row>
    <row r="18557" spans="1:7" ht="14.4">
      <c r="A18557" s="27" t="str">
        <f>VLOOKUP(C18557,'user list'!A:B,2,0)</f>
        <v>Admin</v>
      </c>
      <c r="B18557" s="172">
        <v>45824.645555555559</v>
      </c>
      <c r="C18557" s="69" t="s">
        <v>186</v>
      </c>
      <c r="D18557" s="69" t="s">
        <v>1937</v>
      </c>
      <c r="E18557" s="69" t="s">
        <v>2035</v>
      </c>
      <c r="F18557" s="69">
        <v>2378</v>
      </c>
      <c r="G18557" s="69" t="s">
        <v>1948</v>
      </c>
    </row>
    <row r="18558" spans="1:7" ht="14.4">
      <c r="A18558" s="27" t="str">
        <f>VLOOKUP(C18558,'user list'!A:B,2,0)</f>
        <v>Admin</v>
      </c>
      <c r="B18558" s="172">
        <v>45824.645555555559</v>
      </c>
      <c r="C18558" s="69" t="s">
        <v>186</v>
      </c>
      <c r="D18558" s="69" t="s">
        <v>1937</v>
      </c>
      <c r="E18558" s="69" t="s">
        <v>2035</v>
      </c>
      <c r="F18558" s="69">
        <v>2378</v>
      </c>
      <c r="G18558" s="69" t="s">
        <v>1948</v>
      </c>
    </row>
    <row r="18559" spans="1:7" ht="14.4">
      <c r="A18559" s="27" t="str">
        <f>VLOOKUP(C18559,'user list'!A:B,2,0)</f>
        <v>DOE</v>
      </c>
      <c r="B18559" s="172">
        <v>45824.64571759259</v>
      </c>
      <c r="C18559" s="69" t="s">
        <v>212</v>
      </c>
      <c r="D18559" s="69" t="s">
        <v>1937</v>
      </c>
      <c r="E18559" s="69" t="s">
        <v>3330</v>
      </c>
      <c r="F18559" s="69">
        <v>2379</v>
      </c>
      <c r="G18559" s="69" t="s">
        <v>2440</v>
      </c>
    </row>
    <row r="18560" spans="1:7" ht="14.4">
      <c r="A18560" s="27" t="str">
        <f>VLOOKUP(C18560,'user list'!A:B,2,0)</f>
        <v>Admin</v>
      </c>
      <c r="B18560" s="172">
        <v>45824.64571759259</v>
      </c>
      <c r="C18560" s="69" t="s">
        <v>186</v>
      </c>
      <c r="D18560" s="69" t="s">
        <v>1937</v>
      </c>
      <c r="E18560" s="69" t="s">
        <v>3330</v>
      </c>
      <c r="F18560" s="69">
        <v>2379</v>
      </c>
      <c r="G18560" s="69" t="s">
        <v>1948</v>
      </c>
    </row>
    <row r="18561" spans="1:7" ht="14.4">
      <c r="A18561" s="27" t="str">
        <f>VLOOKUP(C18561,'user list'!A:B,2,0)</f>
        <v>Admin</v>
      </c>
      <c r="B18561" s="172">
        <v>45824.64571759259</v>
      </c>
      <c r="C18561" s="69" t="s">
        <v>186</v>
      </c>
      <c r="D18561" s="69" t="s">
        <v>1937</v>
      </c>
      <c r="E18561" s="69" t="s">
        <v>3330</v>
      </c>
      <c r="F18561" s="69">
        <v>2379</v>
      </c>
      <c r="G18561" s="69" t="s">
        <v>1948</v>
      </c>
    </row>
    <row r="18562" spans="1:7" ht="14.4">
      <c r="A18562" s="27" t="str">
        <f>VLOOKUP(C18562,'user list'!A:B,2,0)</f>
        <v>Admin</v>
      </c>
      <c r="B18562" s="172">
        <v>45824.64571759259</v>
      </c>
      <c r="C18562" s="69" t="s">
        <v>186</v>
      </c>
      <c r="D18562" s="69" t="s">
        <v>1937</v>
      </c>
      <c r="E18562" s="69" t="s">
        <v>3330</v>
      </c>
      <c r="F18562" s="69">
        <v>2379</v>
      </c>
      <c r="G18562" s="69" t="s">
        <v>1948</v>
      </c>
    </row>
    <row r="18563" spans="1:7" ht="14.4">
      <c r="A18563" s="27" t="str">
        <f>VLOOKUP(C18563,'user list'!A:B,2,0)</f>
        <v>Admin</v>
      </c>
      <c r="B18563" s="172">
        <v>45824.64571759259</v>
      </c>
      <c r="C18563" s="69" t="s">
        <v>186</v>
      </c>
      <c r="D18563" s="69" t="s">
        <v>1937</v>
      </c>
      <c r="E18563" s="69" t="s">
        <v>3330</v>
      </c>
      <c r="F18563" s="69">
        <v>2379</v>
      </c>
      <c r="G18563" s="69" t="s">
        <v>1947</v>
      </c>
    </row>
    <row r="18564" spans="1:7" ht="14.4">
      <c r="A18564" s="27" t="str">
        <f>VLOOKUP(C18564,'user list'!A:B,2,0)</f>
        <v>CCESD</v>
      </c>
      <c r="B18564" s="172">
        <v>45824.645925925928</v>
      </c>
      <c r="C18564" s="69" t="s">
        <v>284</v>
      </c>
      <c r="D18564" s="69" t="s">
        <v>1937</v>
      </c>
      <c r="E18564" s="69" t="s">
        <v>3060</v>
      </c>
      <c r="F18564" s="69">
        <v>2354</v>
      </c>
      <c r="G18564" s="69" t="s">
        <v>1939</v>
      </c>
    </row>
    <row r="18565" spans="1:7" ht="14.4">
      <c r="A18565" s="27" t="str">
        <f>VLOOKUP(C18565,'user list'!A:B,2,0)</f>
        <v>OCAs</v>
      </c>
      <c r="B18565" s="172">
        <v>45824.64675925926</v>
      </c>
      <c r="C18565" s="69" t="s">
        <v>279</v>
      </c>
      <c r="D18565" s="69" t="s">
        <v>1937</v>
      </c>
      <c r="E18565" s="69" t="s">
        <v>3331</v>
      </c>
      <c r="F18565" s="69">
        <v>2380</v>
      </c>
      <c r="G18565" s="69" t="s">
        <v>2440</v>
      </c>
    </row>
    <row r="18566" spans="1:7" ht="14.4">
      <c r="A18566" s="27" t="str">
        <f>VLOOKUP(C18566,'user list'!A:B,2,0)</f>
        <v>Admin</v>
      </c>
      <c r="B18566" s="172">
        <v>45824.64675925926</v>
      </c>
      <c r="C18566" s="69" t="s">
        <v>186</v>
      </c>
      <c r="D18566" s="69" t="s">
        <v>1937</v>
      </c>
      <c r="E18566" s="69" t="s">
        <v>3331</v>
      </c>
      <c r="F18566" s="69">
        <v>2380</v>
      </c>
      <c r="G18566" s="69" t="s">
        <v>1948</v>
      </c>
    </row>
    <row r="18567" spans="1:7" ht="14.4">
      <c r="A18567" s="27" t="str">
        <f>VLOOKUP(C18567,'user list'!A:B,2,0)</f>
        <v>Admin</v>
      </c>
      <c r="B18567" s="172">
        <v>45824.64675925926</v>
      </c>
      <c r="C18567" s="69" t="s">
        <v>186</v>
      </c>
      <c r="D18567" s="69" t="s">
        <v>1937</v>
      </c>
      <c r="E18567" s="69" t="s">
        <v>3331</v>
      </c>
      <c r="F18567" s="69">
        <v>2380</v>
      </c>
      <c r="G18567" s="69" t="s">
        <v>1948</v>
      </c>
    </row>
    <row r="18568" spans="1:7" ht="14.4">
      <c r="A18568" s="27" t="str">
        <f>VLOOKUP(C18568,'user list'!A:B,2,0)</f>
        <v>Admin</v>
      </c>
      <c r="B18568" s="172">
        <v>45824.646770833337</v>
      </c>
      <c r="C18568" s="69" t="s">
        <v>186</v>
      </c>
      <c r="D18568" s="69" t="s">
        <v>1937</v>
      </c>
      <c r="E18568" s="69" t="s">
        <v>3331</v>
      </c>
      <c r="F18568" s="69">
        <v>2380</v>
      </c>
      <c r="G18568" s="69" t="s">
        <v>1948</v>
      </c>
    </row>
    <row r="18569" spans="1:7" ht="14.4">
      <c r="A18569" s="27" t="str">
        <f>VLOOKUP(C18569,'user list'!A:B,2,0)</f>
        <v>Admin</v>
      </c>
      <c r="B18569" s="172">
        <v>45824.646770833337</v>
      </c>
      <c r="C18569" s="69" t="s">
        <v>186</v>
      </c>
      <c r="D18569" s="69" t="s">
        <v>1937</v>
      </c>
      <c r="E18569" s="69" t="s">
        <v>3331</v>
      </c>
      <c r="F18569" s="69">
        <v>2380</v>
      </c>
      <c r="G18569" s="69" t="s">
        <v>1947</v>
      </c>
    </row>
    <row r="18570" spans="1:7" ht="14.4">
      <c r="A18570" s="27" t="str">
        <f>VLOOKUP(C18570,'user list'!A:B,2,0)</f>
        <v>OCAs</v>
      </c>
      <c r="B18570" s="172">
        <v>45824.647280092591</v>
      </c>
      <c r="C18570" s="69" t="s">
        <v>279</v>
      </c>
      <c r="D18570" s="69" t="s">
        <v>1937</v>
      </c>
      <c r="E18570" s="69" t="s">
        <v>3332</v>
      </c>
      <c r="F18570" s="69">
        <v>2381</v>
      </c>
      <c r="G18570" s="69" t="s">
        <v>2440</v>
      </c>
    </row>
    <row r="18571" spans="1:7" ht="14.4">
      <c r="A18571" s="27" t="str">
        <f>VLOOKUP(C18571,'user list'!A:B,2,0)</f>
        <v>Admin</v>
      </c>
      <c r="B18571" s="172">
        <v>45824.647280092591</v>
      </c>
      <c r="C18571" s="69" t="s">
        <v>186</v>
      </c>
      <c r="D18571" s="69" t="s">
        <v>1937</v>
      </c>
      <c r="E18571" s="69" t="s">
        <v>3332</v>
      </c>
      <c r="F18571" s="69">
        <v>2381</v>
      </c>
      <c r="G18571" s="69" t="s">
        <v>1948</v>
      </c>
    </row>
    <row r="18572" spans="1:7" ht="14.4">
      <c r="A18572" s="27" t="str">
        <f>VLOOKUP(C18572,'user list'!A:B,2,0)</f>
        <v>Admin</v>
      </c>
      <c r="B18572" s="172">
        <v>45824.647280092591</v>
      </c>
      <c r="C18572" s="69" t="s">
        <v>186</v>
      </c>
      <c r="D18572" s="69" t="s">
        <v>1937</v>
      </c>
      <c r="E18572" s="69" t="s">
        <v>3332</v>
      </c>
      <c r="F18572" s="69">
        <v>2381</v>
      </c>
      <c r="G18572" s="69" t="s">
        <v>1948</v>
      </c>
    </row>
    <row r="18573" spans="1:7" ht="14.4">
      <c r="A18573" s="27" t="str">
        <f>VLOOKUP(C18573,'user list'!A:B,2,0)</f>
        <v>Admin</v>
      </c>
      <c r="B18573" s="172">
        <v>45824.647280092591</v>
      </c>
      <c r="C18573" s="69" t="s">
        <v>186</v>
      </c>
      <c r="D18573" s="69" t="s">
        <v>1937</v>
      </c>
      <c r="E18573" s="69" t="s">
        <v>3332</v>
      </c>
      <c r="F18573" s="69">
        <v>2381</v>
      </c>
      <c r="G18573" s="69" t="s">
        <v>1948</v>
      </c>
    </row>
    <row r="18574" spans="1:7" ht="14.4">
      <c r="A18574" s="27" t="str">
        <f>VLOOKUP(C18574,'user list'!A:B,2,0)</f>
        <v>Admin</v>
      </c>
      <c r="B18574" s="172">
        <v>45824.647280092591</v>
      </c>
      <c r="C18574" s="69" t="s">
        <v>186</v>
      </c>
      <c r="D18574" s="69" t="s">
        <v>1937</v>
      </c>
      <c r="E18574" s="69" t="s">
        <v>3332</v>
      </c>
      <c r="F18574" s="69">
        <v>2381</v>
      </c>
      <c r="G18574" s="69" t="s">
        <v>1947</v>
      </c>
    </row>
    <row r="18575" spans="1:7" ht="14.4">
      <c r="A18575" s="27" t="str">
        <f>VLOOKUP(C18575,'user list'!A:B,2,0)</f>
        <v>OCAs</v>
      </c>
      <c r="B18575" s="172">
        <v>45824.647326388891</v>
      </c>
      <c r="C18575" s="69" t="s">
        <v>279</v>
      </c>
      <c r="D18575" s="69" t="s">
        <v>1937</v>
      </c>
      <c r="E18575" s="69" t="s">
        <v>3332</v>
      </c>
      <c r="F18575" s="69">
        <v>2381</v>
      </c>
      <c r="G18575" s="69" t="s">
        <v>1939</v>
      </c>
    </row>
    <row r="18576" spans="1:7" ht="14.4">
      <c r="A18576" s="27" t="str">
        <f>VLOOKUP(C18576,'user list'!A:B,2,0)</f>
        <v>SSDD</v>
      </c>
      <c r="B18576" s="172">
        <v>45824.64744212963</v>
      </c>
      <c r="C18576" s="69" t="s">
        <v>273</v>
      </c>
      <c r="D18576" s="69" t="s">
        <v>1937</v>
      </c>
      <c r="E18576" s="69">
        <v>16062025</v>
      </c>
      <c r="F18576" s="69">
        <v>2382</v>
      </c>
      <c r="G18576" s="69" t="s">
        <v>2440</v>
      </c>
    </row>
    <row r="18577" spans="1:7" ht="14.4">
      <c r="A18577" s="27" t="str">
        <f>VLOOKUP(C18577,'user list'!A:B,2,0)</f>
        <v>Admin</v>
      </c>
      <c r="B18577" s="172">
        <v>45824.64744212963</v>
      </c>
      <c r="C18577" s="69" t="s">
        <v>186</v>
      </c>
      <c r="D18577" s="69" t="s">
        <v>1937</v>
      </c>
      <c r="E18577" s="69">
        <v>16062025</v>
      </c>
      <c r="F18577" s="69">
        <v>2382</v>
      </c>
      <c r="G18577" s="69" t="s">
        <v>1948</v>
      </c>
    </row>
    <row r="18578" spans="1:7" ht="14.4">
      <c r="A18578" s="27" t="str">
        <f>VLOOKUP(C18578,'user list'!A:B,2,0)</f>
        <v>Admin</v>
      </c>
      <c r="B18578" s="172">
        <v>45824.64744212963</v>
      </c>
      <c r="C18578" s="69" t="s">
        <v>186</v>
      </c>
      <c r="D18578" s="69" t="s">
        <v>1937</v>
      </c>
      <c r="E18578" s="69">
        <v>16062025</v>
      </c>
      <c r="F18578" s="69">
        <v>2382</v>
      </c>
      <c r="G18578" s="69" t="s">
        <v>1948</v>
      </c>
    </row>
    <row r="18579" spans="1:7" ht="14.4">
      <c r="A18579" s="27" t="str">
        <f>VLOOKUP(C18579,'user list'!A:B,2,0)</f>
        <v>Admin</v>
      </c>
      <c r="B18579" s="172">
        <v>45824.64744212963</v>
      </c>
      <c r="C18579" s="69" t="s">
        <v>186</v>
      </c>
      <c r="D18579" s="69" t="s">
        <v>1937</v>
      </c>
      <c r="E18579" s="69">
        <v>16062025</v>
      </c>
      <c r="F18579" s="69">
        <v>2382</v>
      </c>
      <c r="G18579" s="69" t="s">
        <v>1948</v>
      </c>
    </row>
    <row r="18580" spans="1:7" ht="14.4">
      <c r="A18580" s="27" t="str">
        <f>VLOOKUP(C18580,'user list'!A:B,2,0)</f>
        <v>Admin</v>
      </c>
      <c r="B18580" s="172">
        <v>45824.64744212963</v>
      </c>
      <c r="C18580" s="69" t="s">
        <v>186</v>
      </c>
      <c r="D18580" s="69" t="s">
        <v>1937</v>
      </c>
      <c r="E18580" s="69">
        <v>16062025</v>
      </c>
      <c r="F18580" s="69">
        <v>2382</v>
      </c>
      <c r="G18580" s="69" t="s">
        <v>1947</v>
      </c>
    </row>
    <row r="18581" spans="1:7" ht="14.4">
      <c r="A18581" s="27" t="str">
        <f>VLOOKUP(C18581,'user list'!A:B,2,0)</f>
        <v>OCAs</v>
      </c>
      <c r="B18581" s="172">
        <v>45824.648055555554</v>
      </c>
      <c r="C18581" s="69" t="s">
        <v>279</v>
      </c>
      <c r="D18581" s="69" t="s">
        <v>1937</v>
      </c>
      <c r="E18581" s="69" t="s">
        <v>3061</v>
      </c>
      <c r="F18581" s="69">
        <v>2360</v>
      </c>
      <c r="G18581" s="69" t="s">
        <v>1939</v>
      </c>
    </row>
    <row r="18582" spans="1:7" ht="14.4">
      <c r="A18582" s="27" t="str">
        <f>VLOOKUP(C18582,'user list'!A:B,2,0)</f>
        <v>OCAs</v>
      </c>
      <c r="B18582" s="172">
        <v>45824.648078703707</v>
      </c>
      <c r="C18582" s="69" t="s">
        <v>279</v>
      </c>
      <c r="D18582" s="69" t="s">
        <v>1937</v>
      </c>
      <c r="E18582" s="69" t="s">
        <v>2784</v>
      </c>
      <c r="F18582" s="69">
        <v>2340</v>
      </c>
      <c r="G18582" s="69" t="s">
        <v>1939</v>
      </c>
    </row>
    <row r="18583" spans="1:7" ht="14.4">
      <c r="A18583" s="27" t="str">
        <f>VLOOKUP(C18583,'user list'!A:B,2,0)</f>
        <v>OCAs</v>
      </c>
      <c r="B18583" s="172">
        <v>45824.648148148146</v>
      </c>
      <c r="C18583" s="69" t="s">
        <v>279</v>
      </c>
      <c r="D18583" s="69" t="s">
        <v>1937</v>
      </c>
      <c r="E18583" s="69" t="s">
        <v>2784</v>
      </c>
      <c r="F18583" s="69">
        <v>2340</v>
      </c>
      <c r="G18583" s="69" t="s">
        <v>1939</v>
      </c>
    </row>
    <row r="18584" spans="1:7" ht="14.4">
      <c r="A18584" s="27" t="str">
        <f>VLOOKUP(C18584,'user list'!A:B,2,0)</f>
        <v>OCAs</v>
      </c>
      <c r="B18584" s="172">
        <v>45824.648252314815</v>
      </c>
      <c r="C18584" s="69" t="s">
        <v>279</v>
      </c>
      <c r="D18584" s="69" t="s">
        <v>1937</v>
      </c>
      <c r="E18584" s="69" t="s">
        <v>2784</v>
      </c>
      <c r="F18584" s="69">
        <v>2340</v>
      </c>
      <c r="G18584" s="69" t="s">
        <v>1947</v>
      </c>
    </row>
    <row r="18585" spans="1:7" ht="14.4">
      <c r="A18585" s="27" t="str">
        <f>VLOOKUP(C18585,'user list'!A:B,2,0)</f>
        <v>OCAs</v>
      </c>
      <c r="B18585" s="172">
        <v>45824.648252314815</v>
      </c>
      <c r="C18585" s="69" t="s">
        <v>279</v>
      </c>
      <c r="D18585" s="69" t="s">
        <v>1937</v>
      </c>
      <c r="E18585" s="69" t="s">
        <v>2784</v>
      </c>
      <c r="F18585" s="69">
        <v>2340</v>
      </c>
      <c r="G18585" s="69" t="s">
        <v>1948</v>
      </c>
    </row>
    <row r="18586" spans="1:7" ht="14.4">
      <c r="A18586" s="27" t="str">
        <f>VLOOKUP(C18586,'user list'!A:B,2,0)</f>
        <v>OCAs</v>
      </c>
      <c r="B18586" s="172">
        <v>45824.648252314815</v>
      </c>
      <c r="C18586" s="69" t="s">
        <v>279</v>
      </c>
      <c r="D18586" s="69" t="s">
        <v>1937</v>
      </c>
      <c r="E18586" s="69" t="s">
        <v>2784</v>
      </c>
      <c r="F18586" s="69">
        <v>2340</v>
      </c>
      <c r="G18586" s="69" t="s">
        <v>1939</v>
      </c>
    </row>
    <row r="18587" spans="1:7" ht="14.4">
      <c r="A18587" s="27" t="str">
        <f>VLOOKUP(C18587,'user list'!A:B,2,0)</f>
        <v>Admin</v>
      </c>
      <c r="B18587" s="172">
        <v>45824.648252314815</v>
      </c>
      <c r="C18587" s="69" t="s">
        <v>186</v>
      </c>
      <c r="D18587" s="69" t="s">
        <v>1937</v>
      </c>
      <c r="E18587" s="69" t="s">
        <v>2784</v>
      </c>
      <c r="F18587" s="69">
        <v>2340</v>
      </c>
      <c r="G18587" s="69" t="s">
        <v>1948</v>
      </c>
    </row>
    <row r="18588" spans="1:7" ht="14.4">
      <c r="A18588" s="27" t="str">
        <f>VLOOKUP(C18588,'user list'!A:B,2,0)</f>
        <v>OCAs</v>
      </c>
      <c r="B18588" s="172">
        <v>45824.648275462961</v>
      </c>
      <c r="C18588" s="69" t="s">
        <v>279</v>
      </c>
      <c r="D18588" s="69" t="s">
        <v>1937</v>
      </c>
      <c r="E18588" s="69" t="s">
        <v>3061</v>
      </c>
      <c r="F18588" s="69">
        <v>2360</v>
      </c>
      <c r="G18588" s="69" t="s">
        <v>1939</v>
      </c>
    </row>
    <row r="18589" spans="1:7" ht="14.4">
      <c r="A18589" s="27" t="str">
        <f>VLOOKUP(C18589,'user list'!A:B,2,0)</f>
        <v>CTO</v>
      </c>
      <c r="B18589" s="172">
        <v>45824.648912037039</v>
      </c>
      <c r="C18589" s="69" t="s">
        <v>207</v>
      </c>
      <c r="D18589" s="69" t="s">
        <v>1937</v>
      </c>
      <c r="E18589" s="69" t="s">
        <v>3069</v>
      </c>
      <c r="F18589" s="69">
        <v>2372</v>
      </c>
      <c r="G18589" s="69" t="s">
        <v>1939</v>
      </c>
    </row>
    <row r="18590" spans="1:7" ht="14.4">
      <c r="A18590" s="27" t="str">
        <f>VLOOKUP(C18590,'user list'!A:B,2,0)</f>
        <v>CVD</v>
      </c>
      <c r="B18590" s="172">
        <v>45824.648958333331</v>
      </c>
      <c r="C18590" s="69" t="s">
        <v>208</v>
      </c>
      <c r="D18590" s="69" t="s">
        <v>1937</v>
      </c>
      <c r="E18590" s="69" t="s">
        <v>3061</v>
      </c>
      <c r="F18590" s="69">
        <v>2360</v>
      </c>
      <c r="G18590" s="69" t="s">
        <v>1939</v>
      </c>
    </row>
    <row r="18591" spans="1:7" ht="14.4">
      <c r="A18591" s="27" t="str">
        <f>VLOOKUP(C18591,'user list'!A:B,2,0)</f>
        <v>CTO</v>
      </c>
      <c r="B18591" s="172">
        <v>45824.649085648147</v>
      </c>
      <c r="C18591" s="69" t="s">
        <v>207</v>
      </c>
      <c r="D18591" s="69" t="s">
        <v>1937</v>
      </c>
      <c r="E18591" s="69" t="s">
        <v>3069</v>
      </c>
      <c r="F18591" s="69">
        <v>2372</v>
      </c>
      <c r="G18591" s="69" t="s">
        <v>1939</v>
      </c>
    </row>
    <row r="18592" spans="1:7" ht="14.4">
      <c r="A18592" s="27" t="str">
        <f>VLOOKUP(C18592,'user list'!A:B,2,0)</f>
        <v>CTO</v>
      </c>
      <c r="B18592" s="172">
        <v>45824.649108796293</v>
      </c>
      <c r="C18592" s="69" t="s">
        <v>207</v>
      </c>
      <c r="D18592" s="69" t="s">
        <v>1937</v>
      </c>
      <c r="E18592" s="69" t="s">
        <v>3069</v>
      </c>
      <c r="F18592" s="69">
        <v>2372</v>
      </c>
      <c r="G18592" s="69" t="s">
        <v>2441</v>
      </c>
    </row>
    <row r="18593" spans="1:7" ht="14.4">
      <c r="A18593" s="27" t="str">
        <f>VLOOKUP(C18593,'user list'!A:B,2,0)</f>
        <v>CVD</v>
      </c>
      <c r="B18593" s="172">
        <v>45824.649351851855</v>
      </c>
      <c r="C18593" s="69" t="s">
        <v>208</v>
      </c>
      <c r="D18593" s="69" t="s">
        <v>1937</v>
      </c>
      <c r="E18593" s="69" t="s">
        <v>3061</v>
      </c>
      <c r="F18593" s="69">
        <v>2360</v>
      </c>
      <c r="G18593" s="69" t="s">
        <v>1947</v>
      </c>
    </row>
    <row r="18594" spans="1:7" ht="14.4">
      <c r="A18594" s="27" t="str">
        <f>VLOOKUP(C18594,'user list'!A:B,2,0)</f>
        <v>CVD</v>
      </c>
      <c r="B18594" s="172">
        <v>45824.649351851855</v>
      </c>
      <c r="C18594" s="69" t="s">
        <v>208</v>
      </c>
      <c r="D18594" s="69" t="s">
        <v>1937</v>
      </c>
      <c r="E18594" s="69" t="s">
        <v>3061</v>
      </c>
      <c r="F18594" s="69">
        <v>2360</v>
      </c>
      <c r="G18594" s="69" t="s">
        <v>1948</v>
      </c>
    </row>
    <row r="18595" spans="1:7" ht="14.4">
      <c r="A18595" s="27" t="str">
        <f>VLOOKUP(C18595,'user list'!A:B,2,0)</f>
        <v>CVD</v>
      </c>
      <c r="B18595" s="172">
        <v>45824.649351851855</v>
      </c>
      <c r="C18595" s="69" t="s">
        <v>208</v>
      </c>
      <c r="D18595" s="69" t="s">
        <v>1937</v>
      </c>
      <c r="E18595" s="69" t="s">
        <v>3061</v>
      </c>
      <c r="F18595" s="69">
        <v>2360</v>
      </c>
      <c r="G18595" s="69" t="s">
        <v>1939</v>
      </c>
    </row>
    <row r="18596" spans="1:7" ht="14.4">
      <c r="A18596" s="27" t="str">
        <f>VLOOKUP(C18596,'user list'!A:B,2,0)</f>
        <v>Admin</v>
      </c>
      <c r="B18596" s="172">
        <v>45824.649351851855</v>
      </c>
      <c r="C18596" s="69" t="s">
        <v>186</v>
      </c>
      <c r="D18596" s="69" t="s">
        <v>1937</v>
      </c>
      <c r="E18596" s="69" t="s">
        <v>3061</v>
      </c>
      <c r="F18596" s="69">
        <v>2360</v>
      </c>
      <c r="G18596" s="69" t="s">
        <v>1948</v>
      </c>
    </row>
    <row r="18597" spans="1:7" ht="14.4">
      <c r="A18597" s="27" t="str">
        <f>VLOOKUP(C18597,'user list'!A:B,2,0)</f>
        <v>CVD</v>
      </c>
      <c r="B18597" s="172">
        <v>45824.649513888886</v>
      </c>
      <c r="C18597" s="69" t="s">
        <v>208</v>
      </c>
      <c r="D18597" s="69" t="s">
        <v>1937</v>
      </c>
      <c r="E18597" s="69" t="s">
        <v>3060</v>
      </c>
      <c r="F18597" s="69">
        <v>2354</v>
      </c>
      <c r="G18597" s="69" t="s">
        <v>1939</v>
      </c>
    </row>
    <row r="18598" spans="1:7" ht="14.4">
      <c r="A18598" s="27" t="str">
        <f>VLOOKUP(C18598,'user list'!A:B,2,0)</f>
        <v>CVD</v>
      </c>
      <c r="B18598" s="172">
        <v>45824.649560185186</v>
      </c>
      <c r="C18598" s="69" t="s">
        <v>208</v>
      </c>
      <c r="D18598" s="69" t="s">
        <v>1937</v>
      </c>
      <c r="E18598" s="69" t="s">
        <v>2784</v>
      </c>
      <c r="F18598" s="69">
        <v>2340</v>
      </c>
      <c r="G18598" s="69" t="s">
        <v>1939</v>
      </c>
    </row>
    <row r="18599" spans="1:7" ht="14.4">
      <c r="A18599" s="27" t="str">
        <f>VLOOKUP(C18599,'user list'!A:B,2,0)</f>
        <v>BPLD</v>
      </c>
      <c r="B18599" s="172">
        <v>45824.649826388886</v>
      </c>
      <c r="C18599" s="69" t="s">
        <v>194</v>
      </c>
      <c r="D18599" s="69" t="s">
        <v>1937</v>
      </c>
      <c r="E18599" s="69" t="s">
        <v>3332</v>
      </c>
      <c r="F18599" s="69">
        <v>2381</v>
      </c>
      <c r="G18599" s="69" t="s">
        <v>1939</v>
      </c>
    </row>
    <row r="18600" spans="1:7" ht="14.4">
      <c r="A18600" s="27" t="str">
        <f>VLOOKUP(C18600,'user list'!A:B,2,0)</f>
        <v>BPLD</v>
      </c>
      <c r="B18600" s="172">
        <v>45824.650057870371</v>
      </c>
      <c r="C18600" s="69" t="s">
        <v>194</v>
      </c>
      <c r="D18600" s="69" t="s">
        <v>1937</v>
      </c>
      <c r="E18600" s="69" t="s">
        <v>3332</v>
      </c>
      <c r="F18600" s="69">
        <v>2381</v>
      </c>
      <c r="G18600" s="69" t="s">
        <v>1947</v>
      </c>
    </row>
    <row r="18601" spans="1:7" ht="14.4">
      <c r="A18601" s="27" t="str">
        <f>VLOOKUP(C18601,'user list'!A:B,2,0)</f>
        <v>BPLD</v>
      </c>
      <c r="B18601" s="172">
        <v>45824.650057870371</v>
      </c>
      <c r="C18601" s="69" t="s">
        <v>194</v>
      </c>
      <c r="D18601" s="69" t="s">
        <v>1937</v>
      </c>
      <c r="E18601" s="69" t="s">
        <v>3332</v>
      </c>
      <c r="F18601" s="69">
        <v>2381</v>
      </c>
      <c r="G18601" s="69" t="s">
        <v>1948</v>
      </c>
    </row>
    <row r="18602" spans="1:7" ht="14.4">
      <c r="A18602" s="27" t="str">
        <f>VLOOKUP(C18602,'user list'!A:B,2,0)</f>
        <v>Admin</v>
      </c>
      <c r="B18602" s="172">
        <v>45824.650057870371</v>
      </c>
      <c r="C18602" s="69" t="s">
        <v>186</v>
      </c>
      <c r="D18602" s="69" t="s">
        <v>1937</v>
      </c>
      <c r="E18602" s="69" t="s">
        <v>3332</v>
      </c>
      <c r="F18602" s="69">
        <v>2381</v>
      </c>
      <c r="G18602" s="69" t="s">
        <v>1948</v>
      </c>
    </row>
    <row r="18603" spans="1:7" ht="14.4">
      <c r="A18603" s="27" t="str">
        <f>VLOOKUP(C18603,'user list'!A:B,2,0)</f>
        <v>BPLD</v>
      </c>
      <c r="B18603" s="172">
        <v>45824.650057870371</v>
      </c>
      <c r="C18603" s="69" t="s">
        <v>194</v>
      </c>
      <c r="D18603" s="69" t="s">
        <v>1937</v>
      </c>
      <c r="E18603" s="69" t="s">
        <v>3332</v>
      </c>
      <c r="F18603" s="69">
        <v>2381</v>
      </c>
      <c r="G18603" s="69" t="s">
        <v>1939</v>
      </c>
    </row>
    <row r="18604" spans="1:7" ht="14.4">
      <c r="A18604" s="27" t="str">
        <f>VLOOKUP(C18604,'user list'!A:B,2,0)</f>
        <v>BPLD</v>
      </c>
      <c r="B18604" s="172">
        <v>45824.65011574074</v>
      </c>
      <c r="C18604" s="69" t="s">
        <v>194</v>
      </c>
      <c r="D18604" s="69" t="s">
        <v>1937</v>
      </c>
      <c r="E18604" s="69" t="s">
        <v>3332</v>
      </c>
      <c r="F18604" s="69">
        <v>2381</v>
      </c>
      <c r="G18604" s="69" t="s">
        <v>1949</v>
      </c>
    </row>
    <row r="18605" spans="1:7" ht="14.4">
      <c r="A18605" s="27" t="str">
        <f>VLOOKUP(C18605,'user list'!A:B,2,0)</f>
        <v>DOE</v>
      </c>
      <c r="B18605" s="172">
        <v>45824.650462962964</v>
      </c>
      <c r="C18605" s="69" t="s">
        <v>212</v>
      </c>
      <c r="D18605" s="69" t="s">
        <v>1937</v>
      </c>
      <c r="E18605" s="69" t="s">
        <v>3333</v>
      </c>
      <c r="F18605" s="69">
        <v>2383</v>
      </c>
      <c r="G18605" s="69" t="s">
        <v>2440</v>
      </c>
    </row>
    <row r="18606" spans="1:7" ht="14.4">
      <c r="A18606" s="27" t="str">
        <f>VLOOKUP(C18606,'user list'!A:B,2,0)</f>
        <v>Admin</v>
      </c>
      <c r="B18606" s="172">
        <v>45824.65047453704</v>
      </c>
      <c r="C18606" s="69" t="s">
        <v>186</v>
      </c>
      <c r="D18606" s="69" t="s">
        <v>1937</v>
      </c>
      <c r="E18606" s="69" t="s">
        <v>3333</v>
      </c>
      <c r="F18606" s="69">
        <v>2383</v>
      </c>
      <c r="G18606" s="69" t="s">
        <v>1948</v>
      </c>
    </row>
    <row r="18607" spans="1:7" ht="14.4">
      <c r="A18607" s="27" t="str">
        <f>VLOOKUP(C18607,'user list'!A:B,2,0)</f>
        <v>Admin</v>
      </c>
      <c r="B18607" s="172">
        <v>45824.65047453704</v>
      </c>
      <c r="C18607" s="69" t="s">
        <v>186</v>
      </c>
      <c r="D18607" s="69" t="s">
        <v>1937</v>
      </c>
      <c r="E18607" s="69" t="s">
        <v>3333</v>
      </c>
      <c r="F18607" s="69">
        <v>2383</v>
      </c>
      <c r="G18607" s="69" t="s">
        <v>1948</v>
      </c>
    </row>
    <row r="18608" spans="1:7" ht="14.4">
      <c r="A18608" s="27" t="str">
        <f>VLOOKUP(C18608,'user list'!A:B,2,0)</f>
        <v>Admin</v>
      </c>
      <c r="B18608" s="172">
        <v>45824.65047453704</v>
      </c>
      <c r="C18608" s="69" t="s">
        <v>186</v>
      </c>
      <c r="D18608" s="69" t="s">
        <v>1937</v>
      </c>
      <c r="E18608" s="69" t="s">
        <v>3333</v>
      </c>
      <c r="F18608" s="69">
        <v>2383</v>
      </c>
      <c r="G18608" s="69" t="s">
        <v>1948</v>
      </c>
    </row>
    <row r="18609" spans="1:7" ht="14.4">
      <c r="A18609" s="27" t="str">
        <f>VLOOKUP(C18609,'user list'!A:B,2,0)</f>
        <v>Admin</v>
      </c>
      <c r="B18609" s="172">
        <v>45824.65047453704</v>
      </c>
      <c r="C18609" s="69" t="s">
        <v>186</v>
      </c>
      <c r="D18609" s="69" t="s">
        <v>1937</v>
      </c>
      <c r="E18609" s="69" t="s">
        <v>3333</v>
      </c>
      <c r="F18609" s="69">
        <v>2383</v>
      </c>
      <c r="G18609" s="69" t="s">
        <v>1947</v>
      </c>
    </row>
    <row r="18610" spans="1:7" ht="14.4">
      <c r="A18610" s="27" t="str">
        <f>VLOOKUP(C18610,'user list'!A:B,2,0)</f>
        <v>Admin</v>
      </c>
      <c r="B18610" s="172">
        <v>45824.650949074072</v>
      </c>
      <c r="C18610" s="69" t="s">
        <v>186</v>
      </c>
      <c r="D18610" s="69" t="s">
        <v>1937</v>
      </c>
      <c r="E18610" s="69" t="s">
        <v>2784</v>
      </c>
      <c r="F18610" s="69">
        <v>2340</v>
      </c>
      <c r="G18610" s="69" t="s">
        <v>1939</v>
      </c>
    </row>
    <row r="18611" spans="1:7" ht="14.4">
      <c r="A18611" s="27" t="str">
        <f>VLOOKUP(C18611,'user list'!A:B,2,0)</f>
        <v>Admin</v>
      </c>
      <c r="B18611" s="172">
        <v>45824.651099537034</v>
      </c>
      <c r="C18611" s="69" t="s">
        <v>186</v>
      </c>
      <c r="D18611" s="69" t="s">
        <v>1937</v>
      </c>
      <c r="E18611" s="69" t="s">
        <v>3333</v>
      </c>
      <c r="F18611" s="69">
        <v>2383</v>
      </c>
      <c r="G18611" s="69" t="s">
        <v>1939</v>
      </c>
    </row>
    <row r="18612" spans="1:7" ht="14.4">
      <c r="A18612" s="27" t="str">
        <f>VLOOKUP(C18612,'user list'!A:B,2,0)</f>
        <v>Admin</v>
      </c>
      <c r="B18612" s="172">
        <v>45824.651122685187</v>
      </c>
      <c r="C18612" s="69" t="s">
        <v>186</v>
      </c>
      <c r="D18612" s="69" t="s">
        <v>1937</v>
      </c>
      <c r="E18612" s="69" t="s">
        <v>3066</v>
      </c>
      <c r="F18612" s="69">
        <v>2371</v>
      </c>
      <c r="G18612" s="69" t="s">
        <v>1939</v>
      </c>
    </row>
    <row r="18613" spans="1:7" ht="14.4">
      <c r="A18613" s="27" t="str">
        <f>VLOOKUP(C18613,'user list'!A:B,2,0)</f>
        <v>Admin</v>
      </c>
      <c r="B18613" s="172">
        <v>45824.651122685187</v>
      </c>
      <c r="C18613" s="69" t="s">
        <v>186</v>
      </c>
      <c r="D18613" s="69" t="s">
        <v>1937</v>
      </c>
      <c r="E18613" s="69" t="s">
        <v>3068</v>
      </c>
      <c r="F18613" s="69">
        <v>2370</v>
      </c>
      <c r="G18613" s="69" t="s">
        <v>1939</v>
      </c>
    </row>
    <row r="18614" spans="1:7" ht="14.4">
      <c r="A18614" s="27" t="str">
        <f>VLOOKUP(C18614,'user list'!A:B,2,0)</f>
        <v>Admin</v>
      </c>
      <c r="B18614" s="172">
        <v>45824.651412037034</v>
      </c>
      <c r="C18614" s="69" t="s">
        <v>186</v>
      </c>
      <c r="D18614" s="69" t="s">
        <v>1937</v>
      </c>
      <c r="E18614" s="69" t="s">
        <v>3068</v>
      </c>
      <c r="F18614" s="69">
        <v>2370</v>
      </c>
      <c r="G18614" s="69" t="s">
        <v>1939</v>
      </c>
    </row>
    <row r="18615" spans="1:7" ht="14.4">
      <c r="A18615" s="27" t="str">
        <f>VLOOKUP(C18615,'user list'!A:B,2,0)</f>
        <v>CGSD</v>
      </c>
      <c r="B18615" s="172">
        <v>45824.65179398148</v>
      </c>
      <c r="C18615" s="69" t="s">
        <v>200</v>
      </c>
      <c r="D18615" s="69" t="s">
        <v>1937</v>
      </c>
      <c r="E18615" s="69">
        <v>16062025</v>
      </c>
      <c r="F18615" s="69">
        <v>2382</v>
      </c>
      <c r="G18615" s="69" t="s">
        <v>1939</v>
      </c>
    </row>
    <row r="18616" spans="1:7" ht="14.4">
      <c r="A18616" s="27" t="str">
        <f>VLOOKUP(C18616,'user list'!A:B,2,0)</f>
        <v>SSDD</v>
      </c>
      <c r="B18616" s="172">
        <v>45824.651863425926</v>
      </c>
      <c r="C18616" s="69" t="s">
        <v>273</v>
      </c>
      <c r="D18616" s="69" t="s">
        <v>1937</v>
      </c>
      <c r="E18616" s="69">
        <v>16062025</v>
      </c>
      <c r="F18616" s="69">
        <v>2382</v>
      </c>
      <c r="G18616" s="69" t="s">
        <v>1939</v>
      </c>
    </row>
    <row r="18617" spans="1:7" ht="14.4">
      <c r="A18617" s="27" t="str">
        <f>VLOOKUP(C18617,'user list'!A:B,2,0)</f>
        <v>DOE</v>
      </c>
      <c r="B18617" s="172">
        <v>45824.652395833335</v>
      </c>
      <c r="C18617" s="69" t="s">
        <v>212</v>
      </c>
      <c r="D18617" s="69" t="s">
        <v>1937</v>
      </c>
      <c r="E18617" s="69" t="s">
        <v>3334</v>
      </c>
      <c r="F18617" s="69">
        <v>2384</v>
      </c>
      <c r="G18617" s="69" t="s">
        <v>2440</v>
      </c>
    </row>
    <row r="18618" spans="1:7" ht="14.4">
      <c r="A18618" s="27" t="str">
        <f>VLOOKUP(C18618,'user list'!A:B,2,0)</f>
        <v>Admin</v>
      </c>
      <c r="B18618" s="172">
        <v>45824.652407407404</v>
      </c>
      <c r="C18618" s="69" t="s">
        <v>186</v>
      </c>
      <c r="D18618" s="69" t="s">
        <v>1937</v>
      </c>
      <c r="E18618" s="69" t="s">
        <v>3334</v>
      </c>
      <c r="F18618" s="69">
        <v>2384</v>
      </c>
      <c r="G18618" s="69" t="s">
        <v>1948</v>
      </c>
    </row>
    <row r="18619" spans="1:7" ht="14.4">
      <c r="A18619" s="27" t="str">
        <f>VLOOKUP(C18619,'user list'!A:B,2,0)</f>
        <v>Admin</v>
      </c>
      <c r="B18619" s="172">
        <v>45824.652407407404</v>
      </c>
      <c r="C18619" s="69" t="s">
        <v>186</v>
      </c>
      <c r="D18619" s="69" t="s">
        <v>1937</v>
      </c>
      <c r="E18619" s="69" t="s">
        <v>3334</v>
      </c>
      <c r="F18619" s="69">
        <v>2384</v>
      </c>
      <c r="G18619" s="69" t="s">
        <v>1948</v>
      </c>
    </row>
    <row r="18620" spans="1:7" ht="14.4">
      <c r="A18620" s="27" t="str">
        <f>VLOOKUP(C18620,'user list'!A:B,2,0)</f>
        <v>Admin</v>
      </c>
      <c r="B18620" s="172">
        <v>45824.652407407404</v>
      </c>
      <c r="C18620" s="69" t="s">
        <v>186</v>
      </c>
      <c r="D18620" s="69" t="s">
        <v>1937</v>
      </c>
      <c r="E18620" s="69" t="s">
        <v>3334</v>
      </c>
      <c r="F18620" s="69">
        <v>2384</v>
      </c>
      <c r="G18620" s="69" t="s">
        <v>1948</v>
      </c>
    </row>
    <row r="18621" spans="1:7" ht="14.4">
      <c r="A18621" s="27" t="str">
        <f>VLOOKUP(C18621,'user list'!A:B,2,0)</f>
        <v>Admin</v>
      </c>
      <c r="B18621" s="172">
        <v>45824.652407407404</v>
      </c>
      <c r="C18621" s="69" t="s">
        <v>186</v>
      </c>
      <c r="D18621" s="69" t="s">
        <v>1937</v>
      </c>
      <c r="E18621" s="69" t="s">
        <v>3334</v>
      </c>
      <c r="F18621" s="69">
        <v>2384</v>
      </c>
      <c r="G18621" s="69" t="s">
        <v>1947</v>
      </c>
    </row>
    <row r="18622" spans="1:7" ht="14.4">
      <c r="A18622" s="27" t="str">
        <f>VLOOKUP(C18622,'user list'!A:B,2,0)</f>
        <v>Admin</v>
      </c>
      <c r="B18622" s="172">
        <v>45824.652604166666</v>
      </c>
      <c r="C18622" s="69" t="s">
        <v>186</v>
      </c>
      <c r="D18622" s="69" t="s">
        <v>1937</v>
      </c>
      <c r="E18622" s="69" t="s">
        <v>2035</v>
      </c>
      <c r="F18622" s="69">
        <v>2378</v>
      </c>
      <c r="G18622" s="69" t="s">
        <v>1948</v>
      </c>
    </row>
    <row r="18623" spans="1:7" ht="14.4">
      <c r="A18623" s="27" t="str">
        <f>VLOOKUP(C18623,'user list'!A:B,2,0)</f>
        <v>CCESD</v>
      </c>
      <c r="B18623" s="172">
        <v>45824.65284722222</v>
      </c>
      <c r="C18623" s="69" t="s">
        <v>284</v>
      </c>
      <c r="D18623" s="69" t="s">
        <v>1937</v>
      </c>
      <c r="E18623" s="69" t="s">
        <v>3060</v>
      </c>
      <c r="F18623" s="69">
        <v>2354</v>
      </c>
      <c r="G18623" s="69" t="s">
        <v>1939</v>
      </c>
    </row>
    <row r="18624" spans="1:7" ht="14.4">
      <c r="A18624" s="27" t="str">
        <f>VLOOKUP(C18624,'user list'!A:B,2,0)</f>
        <v>MDAD</v>
      </c>
      <c r="B18624" s="172">
        <v>45824.652928240743</v>
      </c>
      <c r="C18624" s="69" t="s">
        <v>223</v>
      </c>
      <c r="D18624" s="69" t="s">
        <v>1937</v>
      </c>
      <c r="E18624" s="69" t="s">
        <v>3060</v>
      </c>
      <c r="F18624" s="69">
        <v>2354</v>
      </c>
      <c r="G18624" s="69" t="s">
        <v>1939</v>
      </c>
    </row>
    <row r="18625" spans="1:7" ht="14.4">
      <c r="A18625" s="27" t="str">
        <f>VLOOKUP(C18625,'user list'!A:B,2,0)</f>
        <v>MDAD</v>
      </c>
      <c r="B18625" s="172">
        <v>45824.653078703705</v>
      </c>
      <c r="C18625" s="69" t="s">
        <v>223</v>
      </c>
      <c r="D18625" s="69" t="s">
        <v>1937</v>
      </c>
      <c r="E18625" s="69" t="s">
        <v>2577</v>
      </c>
      <c r="F18625" s="69">
        <v>1946</v>
      </c>
      <c r="G18625" s="69" t="s">
        <v>1939</v>
      </c>
    </row>
    <row r="18626" spans="1:7" ht="14.4">
      <c r="A18626" s="27" t="str">
        <f>VLOOKUP(C18626,'user list'!A:B,2,0)</f>
        <v>MDAD</v>
      </c>
      <c r="B18626" s="172">
        <v>45824.653194444443</v>
      </c>
      <c r="C18626" s="69" t="s">
        <v>223</v>
      </c>
      <c r="D18626" s="69" t="s">
        <v>1937</v>
      </c>
      <c r="E18626" s="69" t="s">
        <v>2691</v>
      </c>
      <c r="F18626" s="69">
        <v>2120</v>
      </c>
      <c r="G18626" s="69" t="s">
        <v>1939</v>
      </c>
    </row>
    <row r="18627" spans="1:7" ht="14.4">
      <c r="A18627" s="27" t="str">
        <f>VLOOKUP(C18627,'user list'!A:B,2,0)</f>
        <v>MDAD</v>
      </c>
      <c r="B18627" s="172">
        <v>45824.653379629628</v>
      </c>
      <c r="C18627" s="69" t="s">
        <v>223</v>
      </c>
      <c r="D18627" s="69" t="s">
        <v>1937</v>
      </c>
      <c r="E18627" s="69" t="s">
        <v>2001</v>
      </c>
      <c r="F18627" s="69">
        <v>2102</v>
      </c>
      <c r="G18627" s="69" t="s">
        <v>1939</v>
      </c>
    </row>
    <row r="18628" spans="1:7" ht="14.4">
      <c r="A18628" s="27" t="str">
        <f>VLOOKUP(C18628,'user list'!A:B,2,0)</f>
        <v>MDAD</v>
      </c>
      <c r="B18628" s="172">
        <v>45824.653993055559</v>
      </c>
      <c r="C18628" s="69" t="s">
        <v>223</v>
      </c>
      <c r="D18628" s="69" t="s">
        <v>1937</v>
      </c>
      <c r="E18628" s="69" t="s">
        <v>2697</v>
      </c>
      <c r="F18628" s="69">
        <v>2138</v>
      </c>
      <c r="G18628" s="69" t="s">
        <v>1939</v>
      </c>
    </row>
    <row r="18629" spans="1:7" ht="14.4">
      <c r="A18629" s="27" t="str">
        <f>VLOOKUP(C18629,'user list'!A:B,2,0)</f>
        <v>CGSD</v>
      </c>
      <c r="B18629" s="172">
        <v>45824.654062499998</v>
      </c>
      <c r="C18629" s="69" t="s">
        <v>200</v>
      </c>
      <c r="D18629" s="69" t="s">
        <v>1937</v>
      </c>
      <c r="E18629" s="69" t="s">
        <v>3049</v>
      </c>
      <c r="F18629" s="69">
        <v>2338</v>
      </c>
      <c r="G18629" s="69" t="s">
        <v>1939</v>
      </c>
    </row>
    <row r="18630" spans="1:7" ht="14.4">
      <c r="A18630" s="27" t="str">
        <f>VLOOKUP(C18630,'user list'!A:B,2,0)</f>
        <v>ITDD</v>
      </c>
      <c r="B18630" s="172">
        <v>45824.654074074075</v>
      </c>
      <c r="C18630" s="69" t="s">
        <v>219</v>
      </c>
      <c r="D18630" s="69" t="s">
        <v>1937</v>
      </c>
      <c r="E18630" s="69" t="s">
        <v>3061</v>
      </c>
      <c r="F18630" s="69">
        <v>2360</v>
      </c>
      <c r="G18630" s="69" t="s">
        <v>1939</v>
      </c>
    </row>
    <row r="18631" spans="1:7" ht="14.4">
      <c r="A18631" s="27" t="str">
        <f>VLOOKUP(C18631,'user list'!A:B,2,0)</f>
        <v>CGSD</v>
      </c>
      <c r="B18631" s="172">
        <v>45824.654456018521</v>
      </c>
      <c r="C18631" s="69" t="s">
        <v>200</v>
      </c>
      <c r="D18631" s="69" t="s">
        <v>1937</v>
      </c>
      <c r="E18631" s="69" t="s">
        <v>2784</v>
      </c>
      <c r="F18631" s="69">
        <v>2340</v>
      </c>
      <c r="G18631" s="69" t="s">
        <v>1939</v>
      </c>
    </row>
    <row r="18632" spans="1:7" ht="14.4">
      <c r="A18632" s="27" t="str">
        <f>VLOOKUP(C18632,'user list'!A:B,2,0)</f>
        <v>CGSD</v>
      </c>
      <c r="B18632" s="172">
        <v>45824.65488425926</v>
      </c>
      <c r="C18632" s="69" t="s">
        <v>200</v>
      </c>
      <c r="D18632" s="69" t="s">
        <v>1937</v>
      </c>
      <c r="E18632" s="69" t="s">
        <v>2784</v>
      </c>
      <c r="F18632" s="69">
        <v>2340</v>
      </c>
      <c r="G18632" s="69" t="s">
        <v>1947</v>
      </c>
    </row>
    <row r="18633" spans="1:7" ht="14.4">
      <c r="A18633" s="27" t="str">
        <f>VLOOKUP(C18633,'user list'!A:B,2,0)</f>
        <v>CGSD</v>
      </c>
      <c r="B18633" s="172">
        <v>45824.65488425926</v>
      </c>
      <c r="C18633" s="69" t="s">
        <v>200</v>
      </c>
      <c r="D18633" s="69" t="s">
        <v>1937</v>
      </c>
      <c r="E18633" s="69" t="s">
        <v>2784</v>
      </c>
      <c r="F18633" s="69">
        <v>2340</v>
      </c>
      <c r="G18633" s="69" t="s">
        <v>1948</v>
      </c>
    </row>
    <row r="18634" spans="1:7" ht="14.4">
      <c r="A18634" s="27" t="str">
        <f>VLOOKUP(C18634,'user list'!A:B,2,0)</f>
        <v>CGSD</v>
      </c>
      <c r="B18634" s="172">
        <v>45824.65488425926</v>
      </c>
      <c r="C18634" s="69" t="s">
        <v>200</v>
      </c>
      <c r="D18634" s="69" t="s">
        <v>1937</v>
      </c>
      <c r="E18634" s="69" t="s">
        <v>2784</v>
      </c>
      <c r="F18634" s="69">
        <v>2340</v>
      </c>
      <c r="G18634" s="69" t="s">
        <v>1939</v>
      </c>
    </row>
    <row r="18635" spans="1:7" ht="14.4">
      <c r="A18635" s="27" t="str">
        <f>VLOOKUP(C18635,'user list'!A:B,2,0)</f>
        <v>Admin</v>
      </c>
      <c r="B18635" s="172">
        <v>45824.65488425926</v>
      </c>
      <c r="C18635" s="69" t="s">
        <v>186</v>
      </c>
      <c r="D18635" s="69" t="s">
        <v>1937</v>
      </c>
      <c r="E18635" s="69" t="s">
        <v>2784</v>
      </c>
      <c r="F18635" s="69">
        <v>2340</v>
      </c>
      <c r="G18635" s="69" t="s">
        <v>1948</v>
      </c>
    </row>
    <row r="18636" spans="1:7" ht="14.4">
      <c r="A18636" s="27" t="str">
        <f>VLOOKUP(C18636,'user list'!A:B,2,0)</f>
        <v>CGSD</v>
      </c>
      <c r="B18636" s="172">
        <v>45824.654918981483</v>
      </c>
      <c r="C18636" s="69" t="s">
        <v>200</v>
      </c>
      <c r="D18636" s="69" t="s">
        <v>1937</v>
      </c>
      <c r="E18636" s="69" t="s">
        <v>3060</v>
      </c>
      <c r="F18636" s="69">
        <v>2354</v>
      </c>
      <c r="G18636" s="69" t="s">
        <v>1939</v>
      </c>
    </row>
    <row r="18637" spans="1:7" ht="14.4">
      <c r="A18637" s="27" t="str">
        <f>VLOOKUP(C18637,'user list'!A:B,2,0)</f>
        <v>Admin</v>
      </c>
      <c r="B18637" s="172">
        <v>45824.655243055553</v>
      </c>
      <c r="C18637" s="69" t="s">
        <v>186</v>
      </c>
      <c r="D18637" s="69" t="s">
        <v>2592</v>
      </c>
      <c r="E18637" s="69" t="s">
        <v>2594</v>
      </c>
      <c r="F18637" s="69"/>
      <c r="G18637" s="69" t="s">
        <v>2488</v>
      </c>
    </row>
    <row r="18638" spans="1:7" ht="14.4">
      <c r="A18638" s="27" t="str">
        <f>VLOOKUP(C18638,'user list'!A:B,2,0)</f>
        <v>MDAD</v>
      </c>
      <c r="B18638" s="172">
        <v>45824.655405092592</v>
      </c>
      <c r="C18638" s="69" t="s">
        <v>223</v>
      </c>
      <c r="D18638" s="69" t="s">
        <v>1937</v>
      </c>
      <c r="E18638" s="69" t="s">
        <v>2697</v>
      </c>
      <c r="F18638" s="69">
        <v>2138</v>
      </c>
      <c r="G18638" s="69" t="s">
        <v>1947</v>
      </c>
    </row>
    <row r="18639" spans="1:7" ht="14.4">
      <c r="A18639" s="27" t="str">
        <f>VLOOKUP(C18639,'user list'!A:B,2,0)</f>
        <v>MDAD</v>
      </c>
      <c r="B18639" s="172">
        <v>45824.655405092592</v>
      </c>
      <c r="C18639" s="69" t="s">
        <v>223</v>
      </c>
      <c r="D18639" s="69" t="s">
        <v>1937</v>
      </c>
      <c r="E18639" s="69" t="s">
        <v>2697</v>
      </c>
      <c r="F18639" s="69">
        <v>2138</v>
      </c>
      <c r="G18639" s="69" t="s">
        <v>1948</v>
      </c>
    </row>
    <row r="18640" spans="1:7" ht="14.4">
      <c r="A18640" s="27" t="str">
        <f>VLOOKUP(C18640,'user list'!A:B,2,0)</f>
        <v>MDAD</v>
      </c>
      <c r="B18640" s="172">
        <v>45824.655405092592</v>
      </c>
      <c r="C18640" s="69" t="s">
        <v>223</v>
      </c>
      <c r="D18640" s="69" t="s">
        <v>1937</v>
      </c>
      <c r="E18640" s="69" t="s">
        <v>2697</v>
      </c>
      <c r="F18640" s="69">
        <v>2138</v>
      </c>
      <c r="G18640" s="69" t="s">
        <v>1939</v>
      </c>
    </row>
    <row r="18641" spans="1:7" ht="14.4">
      <c r="A18641" s="27" t="str">
        <f>VLOOKUP(C18641,'user list'!A:B,2,0)</f>
        <v>Admin</v>
      </c>
      <c r="B18641" s="172">
        <v>45824.655416666668</v>
      </c>
      <c r="C18641" s="69" t="s">
        <v>186</v>
      </c>
      <c r="D18641" s="69" t="s">
        <v>1937</v>
      </c>
      <c r="E18641" s="69" t="s">
        <v>2697</v>
      </c>
      <c r="F18641" s="69">
        <v>2138</v>
      </c>
      <c r="G18641" s="69" t="s">
        <v>1948</v>
      </c>
    </row>
    <row r="18642" spans="1:7" ht="14.4">
      <c r="A18642" s="27" t="str">
        <f>VLOOKUP(C18642,'user list'!A:B,2,0)</f>
        <v>CGSD</v>
      </c>
      <c r="B18642" s="172">
        <v>45824.655474537038</v>
      </c>
      <c r="C18642" s="69" t="s">
        <v>200</v>
      </c>
      <c r="D18642" s="69" t="s">
        <v>1937</v>
      </c>
      <c r="E18642" s="69" t="s">
        <v>3060</v>
      </c>
      <c r="F18642" s="69">
        <v>2354</v>
      </c>
      <c r="G18642" s="69" t="s">
        <v>1947</v>
      </c>
    </row>
    <row r="18643" spans="1:7" ht="14.4">
      <c r="A18643" s="27" t="str">
        <f>VLOOKUP(C18643,'user list'!A:B,2,0)</f>
        <v>CGSD</v>
      </c>
      <c r="B18643" s="172">
        <v>45824.655474537038</v>
      </c>
      <c r="C18643" s="69" t="s">
        <v>200</v>
      </c>
      <c r="D18643" s="69" t="s">
        <v>1937</v>
      </c>
      <c r="E18643" s="69" t="s">
        <v>3060</v>
      </c>
      <c r="F18643" s="69">
        <v>2354</v>
      </c>
      <c r="G18643" s="69" t="s">
        <v>1948</v>
      </c>
    </row>
    <row r="18644" spans="1:7" ht="14.4">
      <c r="A18644" s="27" t="str">
        <f>VLOOKUP(C18644,'user list'!A:B,2,0)</f>
        <v>CGSD</v>
      </c>
      <c r="B18644" s="172">
        <v>45824.655474537038</v>
      </c>
      <c r="C18644" s="69" t="s">
        <v>200</v>
      </c>
      <c r="D18644" s="69" t="s">
        <v>1937</v>
      </c>
      <c r="E18644" s="69" t="s">
        <v>3060</v>
      </c>
      <c r="F18644" s="69">
        <v>2354</v>
      </c>
      <c r="G18644" s="69" t="s">
        <v>1939</v>
      </c>
    </row>
    <row r="18645" spans="1:7" ht="14.4">
      <c r="A18645" s="27" t="str">
        <f>VLOOKUP(C18645,'user list'!A:B,2,0)</f>
        <v>Admin</v>
      </c>
      <c r="B18645" s="172">
        <v>45824.655474537038</v>
      </c>
      <c r="C18645" s="69" t="s">
        <v>186</v>
      </c>
      <c r="D18645" s="69" t="s">
        <v>1937</v>
      </c>
      <c r="E18645" s="69" t="s">
        <v>3060</v>
      </c>
      <c r="F18645" s="69">
        <v>2354</v>
      </c>
      <c r="G18645" s="69" t="s">
        <v>1948</v>
      </c>
    </row>
    <row r="18646" spans="1:7" ht="14.4">
      <c r="A18646" s="27" t="str">
        <f>VLOOKUP(C18646,'user list'!A:B,2,0)</f>
        <v>CGSD</v>
      </c>
      <c r="B18646" s="172">
        <v>45824.655497685184</v>
      </c>
      <c r="C18646" s="69" t="s">
        <v>200</v>
      </c>
      <c r="D18646" s="69" t="s">
        <v>1937</v>
      </c>
      <c r="E18646" s="69" t="s">
        <v>3061</v>
      </c>
      <c r="F18646" s="69">
        <v>2360</v>
      </c>
      <c r="G18646" s="69" t="s">
        <v>1939</v>
      </c>
    </row>
    <row r="18647" spans="1:7" ht="14.4">
      <c r="A18647" s="27" t="str">
        <f>VLOOKUP(C18647,'user list'!A:B,2,0)</f>
        <v>MDAD</v>
      </c>
      <c r="B18647" s="172">
        <v>45824.65556712963</v>
      </c>
      <c r="C18647" s="69" t="s">
        <v>223</v>
      </c>
      <c r="D18647" s="69" t="s">
        <v>1937</v>
      </c>
      <c r="E18647" s="69" t="s">
        <v>3061</v>
      </c>
      <c r="F18647" s="69">
        <v>2360</v>
      </c>
      <c r="G18647" s="69" t="s">
        <v>1939</v>
      </c>
    </row>
    <row r="18648" spans="1:7" ht="14.4">
      <c r="A18648" s="27" t="str">
        <f>VLOOKUP(C18648,'user list'!A:B,2,0)</f>
        <v>CGSD</v>
      </c>
      <c r="B18648" s="172">
        <v>45824.655624999999</v>
      </c>
      <c r="C18648" s="69" t="s">
        <v>200</v>
      </c>
      <c r="D18648" s="69" t="s">
        <v>1937</v>
      </c>
      <c r="E18648" s="69" t="s">
        <v>3061</v>
      </c>
      <c r="F18648" s="69">
        <v>2360</v>
      </c>
      <c r="G18648" s="69" t="s">
        <v>1947</v>
      </c>
    </row>
    <row r="18649" spans="1:7" ht="14.4">
      <c r="A18649" s="27" t="str">
        <f>VLOOKUP(C18649,'user list'!A:B,2,0)</f>
        <v>CGSD</v>
      </c>
      <c r="B18649" s="172">
        <v>45824.655624999999</v>
      </c>
      <c r="C18649" s="69" t="s">
        <v>200</v>
      </c>
      <c r="D18649" s="69" t="s">
        <v>1937</v>
      </c>
      <c r="E18649" s="69" t="s">
        <v>3061</v>
      </c>
      <c r="F18649" s="69">
        <v>2360</v>
      </c>
      <c r="G18649" s="69" t="s">
        <v>1948</v>
      </c>
    </row>
    <row r="18650" spans="1:7" ht="14.4">
      <c r="A18650" s="27" t="str">
        <f>VLOOKUP(C18650,'user list'!A:B,2,0)</f>
        <v>CGSD</v>
      </c>
      <c r="B18650" s="172">
        <v>45824.655624999999</v>
      </c>
      <c r="C18650" s="69" t="s">
        <v>200</v>
      </c>
      <c r="D18650" s="69" t="s">
        <v>1937</v>
      </c>
      <c r="E18650" s="69" t="s">
        <v>3061</v>
      </c>
      <c r="F18650" s="69">
        <v>2360</v>
      </c>
      <c r="G18650" s="69" t="s">
        <v>1939</v>
      </c>
    </row>
    <row r="18651" spans="1:7" ht="14.4">
      <c r="A18651" s="27" t="str">
        <f>VLOOKUP(C18651,'user list'!A:B,2,0)</f>
        <v>Admin</v>
      </c>
      <c r="B18651" s="172">
        <v>45824.655624999999</v>
      </c>
      <c r="C18651" s="69" t="s">
        <v>186</v>
      </c>
      <c r="D18651" s="69" t="s">
        <v>1937</v>
      </c>
      <c r="E18651" s="69" t="s">
        <v>3061</v>
      </c>
      <c r="F18651" s="69">
        <v>2360</v>
      </c>
      <c r="G18651" s="69" t="s">
        <v>1948</v>
      </c>
    </row>
    <row r="18652" spans="1:7" ht="14.4">
      <c r="A18652" s="27" t="str">
        <f>VLOOKUP(C18652,'user list'!A:B,2,0)</f>
        <v>CGSD</v>
      </c>
      <c r="B18652" s="172">
        <v>45824.655648148146</v>
      </c>
      <c r="C18652" s="69" t="s">
        <v>200</v>
      </c>
      <c r="D18652" s="69" t="s">
        <v>1937</v>
      </c>
      <c r="E18652" s="69" t="s">
        <v>3067</v>
      </c>
      <c r="F18652" s="69">
        <v>2369</v>
      </c>
      <c r="G18652" s="69" t="s">
        <v>1939</v>
      </c>
    </row>
    <row r="18653" spans="1:7" ht="14.4">
      <c r="A18653" s="27" t="str">
        <f>VLOOKUP(C18653,'user list'!A:B,2,0)</f>
        <v>Admin</v>
      </c>
      <c r="B18653" s="172">
        <v>45824.655995370369</v>
      </c>
      <c r="C18653" s="69" t="s">
        <v>186</v>
      </c>
      <c r="D18653" s="69" t="s">
        <v>1937</v>
      </c>
      <c r="E18653" s="69" t="s">
        <v>3068</v>
      </c>
      <c r="F18653" s="69">
        <v>2370</v>
      </c>
      <c r="G18653" s="69" t="s">
        <v>1948</v>
      </c>
    </row>
    <row r="18654" spans="1:7" ht="14.4">
      <c r="A18654" s="27" t="str">
        <f>VLOOKUP(C18654,'user list'!A:B,2,0)</f>
        <v>CGSD</v>
      </c>
      <c r="B18654" s="172">
        <v>45824.656018518515</v>
      </c>
      <c r="C18654" s="69" t="s">
        <v>200</v>
      </c>
      <c r="D18654" s="69" t="s">
        <v>1937</v>
      </c>
      <c r="E18654" s="69" t="s">
        <v>3070</v>
      </c>
      <c r="F18654" s="69">
        <v>2373</v>
      </c>
      <c r="G18654" s="69" t="s">
        <v>1939</v>
      </c>
    </row>
    <row r="18655" spans="1:7" ht="14.4">
      <c r="A18655" s="27" t="str">
        <f>VLOOKUP(C18655,'user list'!A:B,2,0)</f>
        <v>Admin</v>
      </c>
      <c r="B18655" s="172">
        <v>45824.656041666669</v>
      </c>
      <c r="C18655" s="69" t="s">
        <v>186</v>
      </c>
      <c r="D18655" s="69" t="s">
        <v>1937</v>
      </c>
      <c r="E18655" s="69" t="s">
        <v>3068</v>
      </c>
      <c r="F18655" s="69">
        <v>2370</v>
      </c>
      <c r="G18655" s="69" t="s">
        <v>1939</v>
      </c>
    </row>
    <row r="18656" spans="1:7" ht="14.4">
      <c r="A18656" s="27" t="str">
        <f>VLOOKUP(C18656,'user list'!A:B,2,0)</f>
        <v>CGSD</v>
      </c>
      <c r="B18656" s="172">
        <v>45824.656053240738</v>
      </c>
      <c r="C18656" s="69" t="s">
        <v>200</v>
      </c>
      <c r="D18656" s="69" t="s">
        <v>1937</v>
      </c>
      <c r="E18656" s="69" t="s">
        <v>3329</v>
      </c>
      <c r="F18656" s="69">
        <v>2377</v>
      </c>
      <c r="G18656" s="69" t="s">
        <v>1939</v>
      </c>
    </row>
    <row r="18657" spans="1:7" ht="14.4">
      <c r="A18657" s="27" t="str">
        <f>VLOOKUP(C18657,'user list'!A:B,2,0)</f>
        <v>MDAD</v>
      </c>
      <c r="B18657" s="172">
        <v>45824.656099537038</v>
      </c>
      <c r="C18657" s="69" t="s">
        <v>223</v>
      </c>
      <c r="D18657" s="69" t="s">
        <v>1937</v>
      </c>
      <c r="E18657" s="69" t="s">
        <v>3061</v>
      </c>
      <c r="F18657" s="69">
        <v>2360</v>
      </c>
      <c r="G18657" s="69" t="s">
        <v>1947</v>
      </c>
    </row>
    <row r="18658" spans="1:7" ht="14.4">
      <c r="A18658" s="27" t="str">
        <f>VLOOKUP(C18658,'user list'!A:B,2,0)</f>
        <v>MDAD</v>
      </c>
      <c r="B18658" s="172">
        <v>45824.656099537038</v>
      </c>
      <c r="C18658" s="69" t="s">
        <v>223</v>
      </c>
      <c r="D18658" s="69" t="s">
        <v>1937</v>
      </c>
      <c r="E18658" s="69" t="s">
        <v>3061</v>
      </c>
      <c r="F18658" s="69">
        <v>2360</v>
      </c>
      <c r="G18658" s="69" t="s">
        <v>1948</v>
      </c>
    </row>
    <row r="18659" spans="1:7" ht="14.4">
      <c r="A18659" s="27" t="str">
        <f>VLOOKUP(C18659,'user list'!A:B,2,0)</f>
        <v>MDAD</v>
      </c>
      <c r="B18659" s="172">
        <v>45824.656099537038</v>
      </c>
      <c r="C18659" s="69" t="s">
        <v>223</v>
      </c>
      <c r="D18659" s="69" t="s">
        <v>1937</v>
      </c>
      <c r="E18659" s="69" t="s">
        <v>3061</v>
      </c>
      <c r="F18659" s="69">
        <v>2360</v>
      </c>
      <c r="G18659" s="69" t="s">
        <v>1939</v>
      </c>
    </row>
    <row r="18660" spans="1:7" ht="14.4">
      <c r="A18660" s="27" t="str">
        <f>VLOOKUP(C18660,'user list'!A:B,2,0)</f>
        <v>Admin</v>
      </c>
      <c r="B18660" s="172">
        <v>45824.656099537038</v>
      </c>
      <c r="C18660" s="69" t="s">
        <v>186</v>
      </c>
      <c r="D18660" s="69" t="s">
        <v>1937</v>
      </c>
      <c r="E18660" s="69" t="s">
        <v>3061</v>
      </c>
      <c r="F18660" s="69">
        <v>2360</v>
      </c>
      <c r="G18660" s="69" t="s">
        <v>1948</v>
      </c>
    </row>
    <row r="18661" spans="1:7" ht="14.4">
      <c r="A18661" s="27" t="str">
        <f>VLOOKUP(C18661,'user list'!A:B,2,0)</f>
        <v>Admin</v>
      </c>
      <c r="B18661" s="172">
        <v>45824.656134259261</v>
      </c>
      <c r="C18661" s="69" t="s">
        <v>186</v>
      </c>
      <c r="D18661" s="69" t="s">
        <v>1937</v>
      </c>
      <c r="E18661" s="69" t="s">
        <v>3068</v>
      </c>
      <c r="F18661" s="69">
        <v>2370</v>
      </c>
      <c r="G18661" s="69" t="s">
        <v>1939</v>
      </c>
    </row>
    <row r="18662" spans="1:7" ht="14.4">
      <c r="A18662" s="27" t="str">
        <f>VLOOKUP(C18662,'user list'!A:B,2,0)</f>
        <v>MDAD</v>
      </c>
      <c r="B18662" s="172">
        <v>45824.656215277777</v>
      </c>
      <c r="C18662" s="69" t="s">
        <v>223</v>
      </c>
      <c r="D18662" s="69" t="s">
        <v>1937</v>
      </c>
      <c r="E18662" s="69" t="s">
        <v>2633</v>
      </c>
      <c r="F18662" s="69">
        <v>2040</v>
      </c>
      <c r="G18662" s="69" t="s">
        <v>1939</v>
      </c>
    </row>
    <row r="18663" spans="1:7" ht="14.4">
      <c r="A18663" s="27" t="str">
        <f>VLOOKUP(C18663,'user list'!A:B,2,0)</f>
        <v>CGSD</v>
      </c>
      <c r="B18663" s="172">
        <v>45824.656319444446</v>
      </c>
      <c r="C18663" s="69" t="s">
        <v>200</v>
      </c>
      <c r="D18663" s="69" t="s">
        <v>1937</v>
      </c>
      <c r="E18663" s="69" t="s">
        <v>3334</v>
      </c>
      <c r="F18663" s="69">
        <v>2384</v>
      </c>
      <c r="G18663" s="69" t="s">
        <v>1939</v>
      </c>
    </row>
    <row r="18664" spans="1:7" ht="14.4">
      <c r="A18664" s="27" t="str">
        <f>VLOOKUP(C18664,'user list'!A:B,2,0)</f>
        <v>CGSD</v>
      </c>
      <c r="B18664" s="172">
        <v>45824.656689814816</v>
      </c>
      <c r="C18664" s="69" t="s">
        <v>200</v>
      </c>
      <c r="D18664" s="69" t="s">
        <v>1937</v>
      </c>
      <c r="E18664" s="69" t="s">
        <v>3070</v>
      </c>
      <c r="F18664" s="69">
        <v>2373</v>
      </c>
      <c r="G18664" s="69" t="s">
        <v>1947</v>
      </c>
    </row>
    <row r="18665" spans="1:7" ht="14.4">
      <c r="A18665" s="27" t="str">
        <f>VLOOKUP(C18665,'user list'!A:B,2,0)</f>
        <v>CGSD</v>
      </c>
      <c r="B18665" s="172">
        <v>45824.656689814816</v>
      </c>
      <c r="C18665" s="69" t="s">
        <v>200</v>
      </c>
      <c r="D18665" s="69" t="s">
        <v>1937</v>
      </c>
      <c r="E18665" s="69" t="s">
        <v>3070</v>
      </c>
      <c r="F18665" s="69">
        <v>2373</v>
      </c>
      <c r="G18665" s="69" t="s">
        <v>1948</v>
      </c>
    </row>
    <row r="18666" spans="1:7" ht="14.4">
      <c r="A18666" s="27" t="str">
        <f>VLOOKUP(C18666,'user list'!A:B,2,0)</f>
        <v>CGSD</v>
      </c>
      <c r="B18666" s="172">
        <v>45824.656701388885</v>
      </c>
      <c r="C18666" s="69" t="s">
        <v>200</v>
      </c>
      <c r="D18666" s="69" t="s">
        <v>1937</v>
      </c>
      <c r="E18666" s="69" t="s">
        <v>3070</v>
      </c>
      <c r="F18666" s="69">
        <v>2373</v>
      </c>
      <c r="G18666" s="69" t="s">
        <v>1939</v>
      </c>
    </row>
    <row r="18667" spans="1:7" ht="14.4">
      <c r="A18667" s="27" t="str">
        <f>VLOOKUP(C18667,'user list'!A:B,2,0)</f>
        <v>Admin</v>
      </c>
      <c r="B18667" s="172">
        <v>45824.656701388885</v>
      </c>
      <c r="C18667" s="69" t="s">
        <v>186</v>
      </c>
      <c r="D18667" s="69" t="s">
        <v>1937</v>
      </c>
      <c r="E18667" s="69" t="s">
        <v>3070</v>
      </c>
      <c r="F18667" s="69">
        <v>2373</v>
      </c>
      <c r="G18667" s="69" t="s">
        <v>1948</v>
      </c>
    </row>
    <row r="18668" spans="1:7" ht="14.4">
      <c r="A18668" s="27" t="str">
        <f>VLOOKUP(C18668,'user list'!A:B,2,0)</f>
        <v>DOE</v>
      </c>
      <c r="B18668" s="172">
        <v>45824.656990740739</v>
      </c>
      <c r="C18668" s="69" t="s">
        <v>212</v>
      </c>
      <c r="D18668" s="69" t="s">
        <v>1937</v>
      </c>
      <c r="E18668" s="69" t="s">
        <v>3335</v>
      </c>
      <c r="F18668" s="69">
        <v>2385</v>
      </c>
      <c r="G18668" s="69" t="s">
        <v>2440</v>
      </c>
    </row>
    <row r="18669" spans="1:7" ht="14.4">
      <c r="A18669" s="27" t="str">
        <f>VLOOKUP(C18669,'user list'!A:B,2,0)</f>
        <v>Admin</v>
      </c>
      <c r="B18669" s="172">
        <v>45824.656990740739</v>
      </c>
      <c r="C18669" s="69" t="s">
        <v>186</v>
      </c>
      <c r="D18669" s="69" t="s">
        <v>1937</v>
      </c>
      <c r="E18669" s="69" t="s">
        <v>3335</v>
      </c>
      <c r="F18669" s="69">
        <v>2385</v>
      </c>
      <c r="G18669" s="69" t="s">
        <v>1948</v>
      </c>
    </row>
    <row r="18670" spans="1:7" ht="14.4">
      <c r="A18670" s="27" t="str">
        <f>VLOOKUP(C18670,'user list'!A:B,2,0)</f>
        <v>Admin</v>
      </c>
      <c r="B18670" s="172">
        <v>45824.656990740739</v>
      </c>
      <c r="C18670" s="69" t="s">
        <v>186</v>
      </c>
      <c r="D18670" s="69" t="s">
        <v>1937</v>
      </c>
      <c r="E18670" s="69" t="s">
        <v>3335</v>
      </c>
      <c r="F18670" s="69">
        <v>2385</v>
      </c>
      <c r="G18670" s="69" t="s">
        <v>1948</v>
      </c>
    </row>
    <row r="18671" spans="1:7" ht="14.4">
      <c r="A18671" s="27" t="str">
        <f>VLOOKUP(C18671,'user list'!A:B,2,0)</f>
        <v>Admin</v>
      </c>
      <c r="B18671" s="172">
        <v>45824.656990740739</v>
      </c>
      <c r="C18671" s="69" t="s">
        <v>186</v>
      </c>
      <c r="D18671" s="69" t="s">
        <v>1937</v>
      </c>
      <c r="E18671" s="69" t="s">
        <v>3335</v>
      </c>
      <c r="F18671" s="69">
        <v>2385</v>
      </c>
      <c r="G18671" s="69" t="s">
        <v>1948</v>
      </c>
    </row>
    <row r="18672" spans="1:7" ht="14.4">
      <c r="A18672" s="27" t="str">
        <f>VLOOKUP(C18672,'user list'!A:B,2,0)</f>
        <v>Admin</v>
      </c>
      <c r="B18672" s="172">
        <v>45824.656990740739</v>
      </c>
      <c r="C18672" s="69" t="s">
        <v>186</v>
      </c>
      <c r="D18672" s="69" t="s">
        <v>1937</v>
      </c>
      <c r="E18672" s="69" t="s">
        <v>3335</v>
      </c>
      <c r="F18672" s="69">
        <v>2385</v>
      </c>
      <c r="G18672" s="69" t="s">
        <v>1947</v>
      </c>
    </row>
    <row r="18673" spans="1:7" ht="14.4">
      <c r="A18673" s="27" t="str">
        <f>VLOOKUP(C18673,'user list'!A:B,2,0)</f>
        <v>CPDD</v>
      </c>
      <c r="B18673" s="172">
        <v>45824.657731481479</v>
      </c>
      <c r="C18673" s="69" t="s">
        <v>205</v>
      </c>
      <c r="D18673" s="69" t="s">
        <v>1937</v>
      </c>
      <c r="E18673" s="69" t="s">
        <v>2534</v>
      </c>
      <c r="F18673" s="69">
        <v>1881</v>
      </c>
      <c r="G18673" s="69" t="s">
        <v>1939</v>
      </c>
    </row>
    <row r="18674" spans="1:7" ht="14.4">
      <c r="A18674" s="27" t="str">
        <f>VLOOKUP(C18674,'user list'!A:B,2,0)</f>
        <v>CPDD</v>
      </c>
      <c r="B18674" s="172">
        <v>45824.657962962963</v>
      </c>
      <c r="C18674" s="69" t="s">
        <v>205</v>
      </c>
      <c r="D18674" s="69" t="s">
        <v>1937</v>
      </c>
      <c r="E18674" s="69" t="s">
        <v>2029</v>
      </c>
      <c r="F18674" s="69">
        <v>2208</v>
      </c>
      <c r="G18674" s="69" t="s">
        <v>1947</v>
      </c>
    </row>
    <row r="18675" spans="1:7" ht="14.4">
      <c r="A18675" s="27" t="str">
        <f>VLOOKUP(C18675,'user list'!A:B,2,0)</f>
        <v>CPDD</v>
      </c>
      <c r="B18675" s="172">
        <v>45824.657962962963</v>
      </c>
      <c r="C18675" s="69" t="s">
        <v>205</v>
      </c>
      <c r="D18675" s="69" t="s">
        <v>1937</v>
      </c>
      <c r="E18675" s="69" t="s">
        <v>2029</v>
      </c>
      <c r="F18675" s="69">
        <v>2208</v>
      </c>
      <c r="G18675" s="69" t="s">
        <v>1948</v>
      </c>
    </row>
    <row r="18676" spans="1:7" ht="14.4">
      <c r="A18676" s="27" t="str">
        <f>VLOOKUP(C18676,'user list'!A:B,2,0)</f>
        <v>CPDD</v>
      </c>
      <c r="B18676" s="172">
        <v>45824.657962962963</v>
      </c>
      <c r="C18676" s="69" t="s">
        <v>205</v>
      </c>
      <c r="D18676" s="69" t="s">
        <v>1937</v>
      </c>
      <c r="E18676" s="69" t="s">
        <v>2029</v>
      </c>
      <c r="F18676" s="69">
        <v>2208</v>
      </c>
      <c r="G18676" s="69" t="s">
        <v>1939</v>
      </c>
    </row>
    <row r="18677" spans="1:7" ht="14.4">
      <c r="A18677" s="27" t="str">
        <f>VLOOKUP(C18677,'user list'!A:B,2,0)</f>
        <v>Admin</v>
      </c>
      <c r="B18677" s="172">
        <v>45824.657962962963</v>
      </c>
      <c r="C18677" s="69" t="s">
        <v>186</v>
      </c>
      <c r="D18677" s="69" t="s">
        <v>1937</v>
      </c>
      <c r="E18677" s="69" t="s">
        <v>2029</v>
      </c>
      <c r="F18677" s="69">
        <v>2208</v>
      </c>
      <c r="G18677" s="69" t="s">
        <v>1948</v>
      </c>
    </row>
    <row r="18678" spans="1:7" ht="14.4">
      <c r="A18678" s="27" t="str">
        <f>VLOOKUP(C18678,'user list'!A:B,2,0)</f>
        <v>CPDD</v>
      </c>
      <c r="B18678" s="172">
        <v>45824.658182870371</v>
      </c>
      <c r="C18678" s="69" t="s">
        <v>205</v>
      </c>
      <c r="D18678" s="69" t="s">
        <v>1937</v>
      </c>
      <c r="E18678" s="69" t="s">
        <v>2825</v>
      </c>
      <c r="F18678" s="69">
        <v>2303</v>
      </c>
      <c r="G18678" s="69" t="s">
        <v>1947</v>
      </c>
    </row>
    <row r="18679" spans="1:7" ht="14.4">
      <c r="A18679" s="27" t="str">
        <f>VLOOKUP(C18679,'user list'!A:B,2,0)</f>
        <v>CPDD</v>
      </c>
      <c r="B18679" s="172">
        <v>45824.658182870371</v>
      </c>
      <c r="C18679" s="69" t="s">
        <v>205</v>
      </c>
      <c r="D18679" s="69" t="s">
        <v>1937</v>
      </c>
      <c r="E18679" s="69" t="s">
        <v>2825</v>
      </c>
      <c r="F18679" s="69">
        <v>2303</v>
      </c>
      <c r="G18679" s="69" t="s">
        <v>1948</v>
      </c>
    </row>
    <row r="18680" spans="1:7" ht="14.4">
      <c r="A18680" s="27" t="str">
        <f>VLOOKUP(C18680,'user list'!A:B,2,0)</f>
        <v>CPDD</v>
      </c>
      <c r="B18680" s="172">
        <v>45824.658182870371</v>
      </c>
      <c r="C18680" s="69" t="s">
        <v>205</v>
      </c>
      <c r="D18680" s="69" t="s">
        <v>1937</v>
      </c>
      <c r="E18680" s="69" t="s">
        <v>2825</v>
      </c>
      <c r="F18680" s="69">
        <v>2303</v>
      </c>
      <c r="G18680" s="69" t="s">
        <v>1939</v>
      </c>
    </row>
    <row r="18681" spans="1:7" ht="14.4">
      <c r="A18681" s="27" t="str">
        <f>VLOOKUP(C18681,'user list'!A:B,2,0)</f>
        <v>Admin</v>
      </c>
      <c r="B18681" s="172">
        <v>45824.658194444448</v>
      </c>
      <c r="C18681" s="69" t="s">
        <v>186</v>
      </c>
      <c r="D18681" s="69" t="s">
        <v>1937</v>
      </c>
      <c r="E18681" s="69" t="s">
        <v>2825</v>
      </c>
      <c r="F18681" s="69">
        <v>2303</v>
      </c>
      <c r="G18681" s="69" t="s">
        <v>1948</v>
      </c>
    </row>
    <row r="18682" spans="1:7" ht="14.4">
      <c r="A18682" s="27" t="str">
        <f>VLOOKUP(C18682,'user list'!A:B,2,0)</f>
        <v>CPDD</v>
      </c>
      <c r="B18682" s="172">
        <v>45824.65829861111</v>
      </c>
      <c r="C18682" s="69" t="s">
        <v>205</v>
      </c>
      <c r="D18682" s="69" t="s">
        <v>1937</v>
      </c>
      <c r="E18682" s="69" t="s">
        <v>2784</v>
      </c>
      <c r="F18682" s="69">
        <v>2340</v>
      </c>
      <c r="G18682" s="69" t="s">
        <v>1939</v>
      </c>
    </row>
    <row r="18683" spans="1:7" ht="14.4">
      <c r="A18683" s="27" t="str">
        <f>VLOOKUP(C18683,'user list'!A:B,2,0)</f>
        <v>CPDD</v>
      </c>
      <c r="B18683" s="172">
        <v>45824.658425925925</v>
      </c>
      <c r="C18683" s="69" t="s">
        <v>205</v>
      </c>
      <c r="D18683" s="69" t="s">
        <v>1937</v>
      </c>
      <c r="E18683" s="69" t="s">
        <v>3060</v>
      </c>
      <c r="F18683" s="69">
        <v>2354</v>
      </c>
      <c r="G18683" s="69" t="s">
        <v>1939</v>
      </c>
    </row>
    <row r="18684" spans="1:7" ht="14.4">
      <c r="A18684" s="27" t="str">
        <f>VLOOKUP(C18684,'user list'!A:B,2,0)</f>
        <v>CPDD</v>
      </c>
      <c r="B18684" s="172">
        <v>45824.658506944441</v>
      </c>
      <c r="C18684" s="69" t="s">
        <v>205</v>
      </c>
      <c r="D18684" s="69" t="s">
        <v>1937</v>
      </c>
      <c r="E18684" s="69" t="s">
        <v>3060</v>
      </c>
      <c r="F18684" s="69">
        <v>2354</v>
      </c>
      <c r="G18684" s="69" t="s">
        <v>1947</v>
      </c>
    </row>
    <row r="18685" spans="1:7" ht="14.4">
      <c r="A18685" s="27" t="str">
        <f>VLOOKUP(C18685,'user list'!A:B,2,0)</f>
        <v>CPDD</v>
      </c>
      <c r="B18685" s="172">
        <v>45824.658506944441</v>
      </c>
      <c r="C18685" s="69" t="s">
        <v>205</v>
      </c>
      <c r="D18685" s="69" t="s">
        <v>1937</v>
      </c>
      <c r="E18685" s="69" t="s">
        <v>3060</v>
      </c>
      <c r="F18685" s="69">
        <v>2354</v>
      </c>
      <c r="G18685" s="69" t="s">
        <v>1948</v>
      </c>
    </row>
    <row r="18686" spans="1:7" ht="14.4">
      <c r="A18686" s="27" t="str">
        <f>VLOOKUP(C18686,'user list'!A:B,2,0)</f>
        <v>CPDD</v>
      </c>
      <c r="B18686" s="172">
        <v>45824.658506944441</v>
      </c>
      <c r="C18686" s="69" t="s">
        <v>205</v>
      </c>
      <c r="D18686" s="69" t="s">
        <v>1937</v>
      </c>
      <c r="E18686" s="69" t="s">
        <v>3060</v>
      </c>
      <c r="F18686" s="69">
        <v>2354</v>
      </c>
      <c r="G18686" s="69" t="s">
        <v>1939</v>
      </c>
    </row>
    <row r="18687" spans="1:7" ht="14.4">
      <c r="A18687" s="27" t="str">
        <f>VLOOKUP(C18687,'user list'!A:B,2,0)</f>
        <v>Admin</v>
      </c>
      <c r="B18687" s="172">
        <v>45824.658506944441</v>
      </c>
      <c r="C18687" s="69" t="s">
        <v>186</v>
      </c>
      <c r="D18687" s="69" t="s">
        <v>1937</v>
      </c>
      <c r="E18687" s="69" t="s">
        <v>3060</v>
      </c>
      <c r="F18687" s="69">
        <v>2354</v>
      </c>
      <c r="G18687" s="69" t="s">
        <v>1948</v>
      </c>
    </row>
    <row r="18688" spans="1:7" ht="14.4">
      <c r="A18688" s="27" t="str">
        <f>VLOOKUP(C18688,'user list'!A:B,2,0)</f>
        <v>CPDD</v>
      </c>
      <c r="B18688" s="172">
        <v>45824.658541666664</v>
      </c>
      <c r="C18688" s="69" t="s">
        <v>205</v>
      </c>
      <c r="D18688" s="69" t="s">
        <v>1937</v>
      </c>
      <c r="E18688" s="69" t="s">
        <v>3061</v>
      </c>
      <c r="F18688" s="69">
        <v>2360</v>
      </c>
      <c r="G18688" s="69" t="s">
        <v>1939</v>
      </c>
    </row>
    <row r="18689" spans="1:7" ht="14.4">
      <c r="A18689" s="27" t="str">
        <f>VLOOKUP(C18689,'user list'!A:B,2,0)</f>
        <v>CPDD</v>
      </c>
      <c r="B18689" s="172">
        <v>45824.658668981479</v>
      </c>
      <c r="C18689" s="69" t="s">
        <v>205</v>
      </c>
      <c r="D18689" s="69" t="s">
        <v>1937</v>
      </c>
      <c r="E18689" s="69" t="s">
        <v>3061</v>
      </c>
      <c r="F18689" s="69">
        <v>2360</v>
      </c>
      <c r="G18689" s="69" t="s">
        <v>1947</v>
      </c>
    </row>
    <row r="18690" spans="1:7" ht="14.4">
      <c r="A18690" s="27" t="str">
        <f>VLOOKUP(C18690,'user list'!A:B,2,0)</f>
        <v>CPDD</v>
      </c>
      <c r="B18690" s="172">
        <v>45824.658668981479</v>
      </c>
      <c r="C18690" s="69" t="s">
        <v>205</v>
      </c>
      <c r="D18690" s="69" t="s">
        <v>1937</v>
      </c>
      <c r="E18690" s="69" t="s">
        <v>3061</v>
      </c>
      <c r="F18690" s="69">
        <v>2360</v>
      </c>
      <c r="G18690" s="69" t="s">
        <v>1948</v>
      </c>
    </row>
    <row r="18691" spans="1:7" ht="14.4">
      <c r="A18691" s="27" t="str">
        <f>VLOOKUP(C18691,'user list'!A:B,2,0)</f>
        <v>CPDD</v>
      </c>
      <c r="B18691" s="172">
        <v>45824.658668981479</v>
      </c>
      <c r="C18691" s="69" t="s">
        <v>205</v>
      </c>
      <c r="D18691" s="69" t="s">
        <v>1937</v>
      </c>
      <c r="E18691" s="69" t="s">
        <v>3061</v>
      </c>
      <c r="F18691" s="69">
        <v>2360</v>
      </c>
      <c r="G18691" s="69" t="s">
        <v>1939</v>
      </c>
    </row>
    <row r="18692" spans="1:7" ht="14.4">
      <c r="A18692" s="27" t="str">
        <f>VLOOKUP(C18692,'user list'!A:B,2,0)</f>
        <v>Admin</v>
      </c>
      <c r="B18692" s="172">
        <v>45824.658680555556</v>
      </c>
      <c r="C18692" s="69" t="s">
        <v>186</v>
      </c>
      <c r="D18692" s="69" t="s">
        <v>1937</v>
      </c>
      <c r="E18692" s="69" t="s">
        <v>3061</v>
      </c>
      <c r="F18692" s="69">
        <v>2360</v>
      </c>
      <c r="G18692" s="69" t="s">
        <v>1948</v>
      </c>
    </row>
    <row r="18693" spans="1:7" ht="14.4">
      <c r="A18693" s="27" t="str">
        <f>VLOOKUP(C18693,'user list'!A:B,2,0)</f>
        <v>PESO</v>
      </c>
      <c r="B18693" s="172">
        <v>45824.658958333333</v>
      </c>
      <c r="C18693" s="69" t="s">
        <v>259</v>
      </c>
      <c r="D18693" s="69" t="s">
        <v>1937</v>
      </c>
      <c r="E18693" s="69" t="s">
        <v>3060</v>
      </c>
      <c r="F18693" s="69">
        <v>2354</v>
      </c>
      <c r="G18693" s="69" t="s">
        <v>1939</v>
      </c>
    </row>
    <row r="18694" spans="1:7" ht="14.4">
      <c r="A18694" s="27" t="str">
        <f>VLOOKUP(C18694,'user list'!A:B,2,0)</f>
        <v>PESO</v>
      </c>
      <c r="B18694" s="172">
        <v>45824.659259259257</v>
      </c>
      <c r="C18694" s="69" t="s">
        <v>259</v>
      </c>
      <c r="D18694" s="69" t="s">
        <v>1937</v>
      </c>
      <c r="E18694" s="69" t="s">
        <v>3061</v>
      </c>
      <c r="F18694" s="69">
        <v>2360</v>
      </c>
      <c r="G18694" s="69" t="s">
        <v>1939</v>
      </c>
    </row>
    <row r="18695" spans="1:7" ht="14.4">
      <c r="A18695" s="27" t="str">
        <f>VLOOKUP(C18695,'user list'!A:B,2,0)</f>
        <v>PESO</v>
      </c>
      <c r="B18695" s="172">
        <v>45824.659421296295</v>
      </c>
      <c r="C18695" s="69" t="s">
        <v>259</v>
      </c>
      <c r="D18695" s="69" t="s">
        <v>1937</v>
      </c>
      <c r="E18695" s="69" t="s">
        <v>3060</v>
      </c>
      <c r="F18695" s="69">
        <v>2354</v>
      </c>
      <c r="G18695" s="69" t="s">
        <v>1939</v>
      </c>
    </row>
    <row r="18696" spans="1:7" ht="14.4">
      <c r="A18696" s="27" t="str">
        <f>VLOOKUP(C18696,'user list'!A:B,2,0)</f>
        <v>PESO</v>
      </c>
      <c r="B18696" s="172">
        <v>45824.659456018519</v>
      </c>
      <c r="C18696" s="69" t="s">
        <v>259</v>
      </c>
      <c r="D18696" s="69" t="s">
        <v>1937</v>
      </c>
      <c r="E18696" s="69" t="s">
        <v>2534</v>
      </c>
      <c r="F18696" s="69">
        <v>1881</v>
      </c>
      <c r="G18696" s="69" t="s">
        <v>1939</v>
      </c>
    </row>
    <row r="18697" spans="1:7" ht="14.4">
      <c r="A18697" s="27" t="str">
        <f>VLOOKUP(C18697,'user list'!A:B,2,0)</f>
        <v>QCYDO</v>
      </c>
      <c r="B18697" s="172">
        <v>45824.659479166665</v>
      </c>
      <c r="C18697" s="69" t="s">
        <v>270</v>
      </c>
      <c r="D18697" s="69" t="s">
        <v>1937</v>
      </c>
      <c r="E18697" s="69" t="s">
        <v>2718</v>
      </c>
      <c r="F18697" s="69">
        <v>2172</v>
      </c>
      <c r="G18697" s="69" t="s">
        <v>1939</v>
      </c>
    </row>
    <row r="18698" spans="1:7" ht="14.4">
      <c r="A18698" s="27" t="str">
        <f>VLOOKUP(C18698,'user list'!A:B,2,0)</f>
        <v>OCAs</v>
      </c>
      <c r="B18698" s="172">
        <v>45824.65965277778</v>
      </c>
      <c r="C18698" s="69" t="s">
        <v>279</v>
      </c>
      <c r="D18698" s="69" t="s">
        <v>1937</v>
      </c>
      <c r="E18698" s="69" t="s">
        <v>3061</v>
      </c>
      <c r="F18698" s="69">
        <v>2360</v>
      </c>
      <c r="G18698" s="69" t="s">
        <v>1939</v>
      </c>
    </row>
    <row r="18699" spans="1:7" ht="14.4">
      <c r="A18699" s="27" t="str">
        <f>VLOOKUP(C18699,'user list'!A:B,2,0)</f>
        <v>OCAs</v>
      </c>
      <c r="B18699" s="172">
        <v>45824.65966435185</v>
      </c>
      <c r="C18699" s="69" t="s">
        <v>279</v>
      </c>
      <c r="D18699" s="69" t="s">
        <v>1937</v>
      </c>
      <c r="E18699" s="69" t="s">
        <v>3061</v>
      </c>
      <c r="F18699" s="69">
        <v>2360</v>
      </c>
      <c r="G18699" s="69" t="s">
        <v>1939</v>
      </c>
    </row>
    <row r="18700" spans="1:7" ht="14.4">
      <c r="A18700" s="27" t="str">
        <f>VLOOKUP(C18700,'user list'!A:B,2,0)</f>
        <v>OCAs</v>
      </c>
      <c r="B18700" s="172">
        <v>45824.659780092596</v>
      </c>
      <c r="C18700" s="69" t="s">
        <v>279</v>
      </c>
      <c r="D18700" s="69" t="s">
        <v>1937</v>
      </c>
      <c r="E18700" s="69" t="s">
        <v>3061</v>
      </c>
      <c r="F18700" s="69">
        <v>2360</v>
      </c>
      <c r="G18700" s="69" t="s">
        <v>1949</v>
      </c>
    </row>
    <row r="18701" spans="1:7" ht="14.4">
      <c r="A18701" s="27" t="str">
        <f>VLOOKUP(C18701,'user list'!A:B,2,0)</f>
        <v>PESO</v>
      </c>
      <c r="B18701" s="172">
        <v>45824.659814814811</v>
      </c>
      <c r="C18701" s="69" t="s">
        <v>259</v>
      </c>
      <c r="D18701" s="69" t="s">
        <v>1937</v>
      </c>
      <c r="E18701" s="69" t="s">
        <v>2534</v>
      </c>
      <c r="F18701" s="69">
        <v>1881</v>
      </c>
      <c r="G18701" s="69" t="s">
        <v>1947</v>
      </c>
    </row>
    <row r="18702" spans="1:7" ht="14.4">
      <c r="A18702" s="27" t="str">
        <f>VLOOKUP(C18702,'user list'!A:B,2,0)</f>
        <v>PESO</v>
      </c>
      <c r="B18702" s="172">
        <v>45824.659814814811</v>
      </c>
      <c r="C18702" s="69" t="s">
        <v>259</v>
      </c>
      <c r="D18702" s="69" t="s">
        <v>1937</v>
      </c>
      <c r="E18702" s="69" t="s">
        <v>2534</v>
      </c>
      <c r="F18702" s="69">
        <v>1881</v>
      </c>
      <c r="G18702" s="69" t="s">
        <v>1948</v>
      </c>
    </row>
    <row r="18703" spans="1:7" ht="14.4">
      <c r="A18703" s="27" t="str">
        <f>VLOOKUP(C18703,'user list'!A:B,2,0)</f>
        <v>PESO</v>
      </c>
      <c r="B18703" s="172">
        <v>45824.659814814811</v>
      </c>
      <c r="C18703" s="69" t="s">
        <v>259</v>
      </c>
      <c r="D18703" s="69" t="s">
        <v>1937</v>
      </c>
      <c r="E18703" s="69" t="s">
        <v>2534</v>
      </c>
      <c r="F18703" s="69">
        <v>1881</v>
      </c>
      <c r="G18703" s="69" t="s">
        <v>1939</v>
      </c>
    </row>
    <row r="18704" spans="1:7" ht="14.4">
      <c r="A18704" s="27" t="str">
        <f>VLOOKUP(C18704,'user list'!A:B,2,0)</f>
        <v>Admin</v>
      </c>
      <c r="B18704" s="172">
        <v>45824.659814814811</v>
      </c>
      <c r="C18704" s="69" t="s">
        <v>186</v>
      </c>
      <c r="D18704" s="69" t="s">
        <v>1937</v>
      </c>
      <c r="E18704" s="69" t="s">
        <v>2534</v>
      </c>
      <c r="F18704" s="69">
        <v>1881</v>
      </c>
      <c r="G18704" s="69" t="s">
        <v>1948</v>
      </c>
    </row>
    <row r="18705" spans="1:7" ht="14.4">
      <c r="A18705" s="27" t="str">
        <f>VLOOKUP(C18705,'user list'!A:B,2,0)</f>
        <v>PESO</v>
      </c>
      <c r="B18705" s="172">
        <v>45824.659849537034</v>
      </c>
      <c r="C18705" s="69" t="s">
        <v>259</v>
      </c>
      <c r="D18705" s="69" t="s">
        <v>1937</v>
      </c>
      <c r="E18705" s="69" t="s">
        <v>3060</v>
      </c>
      <c r="F18705" s="69">
        <v>2354</v>
      </c>
      <c r="G18705" s="69" t="s">
        <v>1939</v>
      </c>
    </row>
    <row r="18706" spans="1:7" ht="14.4">
      <c r="A18706" s="27" t="str">
        <f>VLOOKUP(C18706,'user list'!A:B,2,0)</f>
        <v>PESO</v>
      </c>
      <c r="B18706" s="172">
        <v>45824.660069444442</v>
      </c>
      <c r="C18706" s="69" t="s">
        <v>259</v>
      </c>
      <c r="D18706" s="69" t="s">
        <v>1937</v>
      </c>
      <c r="E18706" s="69" t="s">
        <v>3060</v>
      </c>
      <c r="F18706" s="69">
        <v>2354</v>
      </c>
      <c r="G18706" s="69" t="s">
        <v>1947</v>
      </c>
    </row>
    <row r="18707" spans="1:7" ht="14.4">
      <c r="A18707" s="27" t="str">
        <f>VLOOKUP(C18707,'user list'!A:B,2,0)</f>
        <v>PESO</v>
      </c>
      <c r="B18707" s="172">
        <v>45824.660069444442</v>
      </c>
      <c r="C18707" s="69" t="s">
        <v>259</v>
      </c>
      <c r="D18707" s="69" t="s">
        <v>1937</v>
      </c>
      <c r="E18707" s="69" t="s">
        <v>3060</v>
      </c>
      <c r="F18707" s="69">
        <v>2354</v>
      </c>
      <c r="G18707" s="69" t="s">
        <v>1948</v>
      </c>
    </row>
    <row r="18708" spans="1:7" ht="14.4">
      <c r="A18708" s="27" t="str">
        <f>VLOOKUP(C18708,'user list'!A:B,2,0)</f>
        <v>PESO</v>
      </c>
      <c r="B18708" s="172">
        <v>45824.660069444442</v>
      </c>
      <c r="C18708" s="69" t="s">
        <v>259</v>
      </c>
      <c r="D18708" s="69" t="s">
        <v>1937</v>
      </c>
      <c r="E18708" s="69" t="s">
        <v>3060</v>
      </c>
      <c r="F18708" s="69">
        <v>2354</v>
      </c>
      <c r="G18708" s="69" t="s">
        <v>1939</v>
      </c>
    </row>
    <row r="18709" spans="1:7" ht="14.4">
      <c r="A18709" s="27" t="str">
        <f>VLOOKUP(C18709,'user list'!A:B,2,0)</f>
        <v>Admin</v>
      </c>
      <c r="B18709" s="172">
        <v>45824.660081018519</v>
      </c>
      <c r="C18709" s="69" t="s">
        <v>186</v>
      </c>
      <c r="D18709" s="69" t="s">
        <v>1937</v>
      </c>
      <c r="E18709" s="69" t="s">
        <v>3060</v>
      </c>
      <c r="F18709" s="69">
        <v>2354</v>
      </c>
      <c r="G18709" s="69" t="s">
        <v>1948</v>
      </c>
    </row>
    <row r="18710" spans="1:7" ht="14.4">
      <c r="A18710" s="27" t="str">
        <f>VLOOKUP(C18710,'user list'!A:B,2,0)</f>
        <v>PESO</v>
      </c>
      <c r="B18710" s="172">
        <v>45824.660127314812</v>
      </c>
      <c r="C18710" s="69" t="s">
        <v>259</v>
      </c>
      <c r="D18710" s="69" t="s">
        <v>1937</v>
      </c>
      <c r="E18710" s="69" t="s">
        <v>3061</v>
      </c>
      <c r="F18710" s="69">
        <v>2360</v>
      </c>
      <c r="G18710" s="69" t="s">
        <v>1939</v>
      </c>
    </row>
    <row r="18711" spans="1:7" ht="14.4">
      <c r="A18711" s="27" t="str">
        <f>VLOOKUP(C18711,'user list'!A:B,2,0)</f>
        <v>OCM</v>
      </c>
      <c r="B18711" s="172">
        <v>45824.660196759258</v>
      </c>
      <c r="C18711" s="69" t="s">
        <v>232</v>
      </c>
      <c r="D18711" s="69" t="s">
        <v>1937</v>
      </c>
      <c r="E18711" s="69" t="s">
        <v>1991</v>
      </c>
      <c r="F18711" s="69">
        <v>2349</v>
      </c>
      <c r="G18711" s="69" t="s">
        <v>1939</v>
      </c>
    </row>
    <row r="18712" spans="1:7" ht="14.4">
      <c r="A18712" s="27" t="str">
        <f>VLOOKUP(C18712,'user list'!A:B,2,0)</f>
        <v>PESO</v>
      </c>
      <c r="B18712" s="172">
        <v>45824.660370370373</v>
      </c>
      <c r="C18712" s="69" t="s">
        <v>259</v>
      </c>
      <c r="D18712" s="69" t="s">
        <v>1937</v>
      </c>
      <c r="E18712" s="69" t="s">
        <v>3061</v>
      </c>
      <c r="F18712" s="69">
        <v>2360</v>
      </c>
      <c r="G18712" s="69" t="s">
        <v>1947</v>
      </c>
    </row>
    <row r="18713" spans="1:7" ht="14.4">
      <c r="A18713" s="27" t="str">
        <f>VLOOKUP(C18713,'user list'!A:B,2,0)</f>
        <v>PESO</v>
      </c>
      <c r="B18713" s="172">
        <v>45824.660370370373</v>
      </c>
      <c r="C18713" s="69" t="s">
        <v>259</v>
      </c>
      <c r="D18713" s="69" t="s">
        <v>1937</v>
      </c>
      <c r="E18713" s="69" t="s">
        <v>3061</v>
      </c>
      <c r="F18713" s="69">
        <v>2360</v>
      </c>
      <c r="G18713" s="69" t="s">
        <v>1948</v>
      </c>
    </row>
    <row r="18714" spans="1:7" ht="14.4">
      <c r="A18714" s="27" t="str">
        <f>VLOOKUP(C18714,'user list'!A:B,2,0)</f>
        <v>PESO</v>
      </c>
      <c r="B18714" s="172">
        <v>45824.660370370373</v>
      </c>
      <c r="C18714" s="69" t="s">
        <v>259</v>
      </c>
      <c r="D18714" s="69" t="s">
        <v>1937</v>
      </c>
      <c r="E18714" s="69" t="s">
        <v>3061</v>
      </c>
      <c r="F18714" s="69">
        <v>2360</v>
      </c>
      <c r="G18714" s="69" t="s">
        <v>1939</v>
      </c>
    </row>
    <row r="18715" spans="1:7" ht="14.4">
      <c r="A18715" s="27" t="str">
        <f>VLOOKUP(C18715,'user list'!A:B,2,0)</f>
        <v>Admin</v>
      </c>
      <c r="B18715" s="172">
        <v>45824.660370370373</v>
      </c>
      <c r="C18715" s="69" t="s">
        <v>186</v>
      </c>
      <c r="D18715" s="69" t="s">
        <v>1937</v>
      </c>
      <c r="E18715" s="69" t="s">
        <v>3061</v>
      </c>
      <c r="F18715" s="69">
        <v>2360</v>
      </c>
      <c r="G18715" s="69" t="s">
        <v>1948</v>
      </c>
    </row>
    <row r="18716" spans="1:7" ht="14.4">
      <c r="A18716" s="27" t="str">
        <f>VLOOKUP(C18716,'user list'!A:B,2,0)</f>
        <v>PESO</v>
      </c>
      <c r="B18716" s="172">
        <v>45824.660381944443</v>
      </c>
      <c r="C18716" s="69" t="s">
        <v>259</v>
      </c>
      <c r="D18716" s="69" t="s">
        <v>1937</v>
      </c>
      <c r="E18716" s="69" t="s">
        <v>2784</v>
      </c>
      <c r="F18716" s="69">
        <v>2340</v>
      </c>
      <c r="G18716" s="69" t="s">
        <v>1939</v>
      </c>
    </row>
    <row r="18717" spans="1:7" ht="14.4">
      <c r="A18717" s="27" t="str">
        <f>VLOOKUP(C18717,'user list'!A:B,2,0)</f>
        <v>OCM</v>
      </c>
      <c r="B18717" s="172">
        <v>45824.660393518519</v>
      </c>
      <c r="C18717" s="69" t="s">
        <v>232</v>
      </c>
      <c r="D18717" s="69" t="s">
        <v>1937</v>
      </c>
      <c r="E18717" s="69" t="s">
        <v>1991</v>
      </c>
      <c r="F18717" s="69">
        <v>2349</v>
      </c>
      <c r="G18717" s="69" t="s">
        <v>1947</v>
      </c>
    </row>
    <row r="18718" spans="1:7" ht="14.4">
      <c r="A18718" s="27" t="str">
        <f>VLOOKUP(C18718,'user list'!A:B,2,0)</f>
        <v>OCM</v>
      </c>
      <c r="B18718" s="172">
        <v>45824.660393518519</v>
      </c>
      <c r="C18718" s="69" t="s">
        <v>232</v>
      </c>
      <c r="D18718" s="69" t="s">
        <v>1937</v>
      </c>
      <c r="E18718" s="69" t="s">
        <v>1991</v>
      </c>
      <c r="F18718" s="69">
        <v>2349</v>
      </c>
      <c r="G18718" s="69" t="s">
        <v>1948</v>
      </c>
    </row>
    <row r="18719" spans="1:7" ht="14.4">
      <c r="A18719" s="27" t="str">
        <f>VLOOKUP(C18719,'user list'!A:B,2,0)</f>
        <v>OCM</v>
      </c>
      <c r="B18719" s="172">
        <v>45824.660393518519</v>
      </c>
      <c r="C18719" s="69" t="s">
        <v>232</v>
      </c>
      <c r="D18719" s="69" t="s">
        <v>1937</v>
      </c>
      <c r="E18719" s="69" t="s">
        <v>1991</v>
      </c>
      <c r="F18719" s="69">
        <v>2349</v>
      </c>
      <c r="G18719" s="69" t="s">
        <v>1939</v>
      </c>
    </row>
    <row r="18720" spans="1:7" ht="14.4">
      <c r="A18720" s="27" t="str">
        <f>VLOOKUP(C18720,'user list'!A:B,2,0)</f>
        <v>Admin</v>
      </c>
      <c r="B18720" s="172">
        <v>45824.660393518519</v>
      </c>
      <c r="C18720" s="69" t="s">
        <v>186</v>
      </c>
      <c r="D18720" s="69" t="s">
        <v>1937</v>
      </c>
      <c r="E18720" s="69" t="s">
        <v>1991</v>
      </c>
      <c r="F18720" s="69">
        <v>2349</v>
      </c>
      <c r="G18720" s="69" t="s">
        <v>1948</v>
      </c>
    </row>
    <row r="18721" spans="1:7" ht="14.4">
      <c r="A18721" s="27" t="str">
        <f>VLOOKUP(C18721,'user list'!A:B,2,0)</f>
        <v>PESO</v>
      </c>
      <c r="B18721" s="172">
        <v>45824.660775462966</v>
      </c>
      <c r="C18721" s="69" t="s">
        <v>259</v>
      </c>
      <c r="D18721" s="69" t="s">
        <v>1937</v>
      </c>
      <c r="E18721" s="69" t="s">
        <v>2784</v>
      </c>
      <c r="F18721" s="69">
        <v>2340</v>
      </c>
      <c r="G18721" s="69" t="s">
        <v>1947</v>
      </c>
    </row>
    <row r="18722" spans="1:7" ht="14.4">
      <c r="A18722" s="27" t="str">
        <f>VLOOKUP(C18722,'user list'!A:B,2,0)</f>
        <v>PESO</v>
      </c>
      <c r="B18722" s="172">
        <v>45824.660775462966</v>
      </c>
      <c r="C18722" s="69" t="s">
        <v>259</v>
      </c>
      <c r="D18722" s="69" t="s">
        <v>1937</v>
      </c>
      <c r="E18722" s="69" t="s">
        <v>2784</v>
      </c>
      <c r="F18722" s="69">
        <v>2340</v>
      </c>
      <c r="G18722" s="69" t="s">
        <v>1948</v>
      </c>
    </row>
    <row r="18723" spans="1:7" ht="14.4">
      <c r="A18723" s="27" t="str">
        <f>VLOOKUP(C18723,'user list'!A:B,2,0)</f>
        <v>PESO</v>
      </c>
      <c r="B18723" s="172">
        <v>45824.660775462966</v>
      </c>
      <c r="C18723" s="69" t="s">
        <v>259</v>
      </c>
      <c r="D18723" s="69" t="s">
        <v>1937</v>
      </c>
      <c r="E18723" s="69" t="s">
        <v>2784</v>
      </c>
      <c r="F18723" s="69">
        <v>2340</v>
      </c>
      <c r="G18723" s="69" t="s">
        <v>1939</v>
      </c>
    </row>
    <row r="18724" spans="1:7" ht="14.4">
      <c r="A18724" s="27" t="str">
        <f>VLOOKUP(C18724,'user list'!A:B,2,0)</f>
        <v>Admin</v>
      </c>
      <c r="B18724" s="172">
        <v>45824.660775462966</v>
      </c>
      <c r="C18724" s="69" t="s">
        <v>186</v>
      </c>
      <c r="D18724" s="69" t="s">
        <v>1937</v>
      </c>
      <c r="E18724" s="69" t="s">
        <v>2784</v>
      </c>
      <c r="F18724" s="69">
        <v>2340</v>
      </c>
      <c r="G18724" s="69" t="s">
        <v>1948</v>
      </c>
    </row>
    <row r="18725" spans="1:7" ht="14.4">
      <c r="A18725" s="27" t="str">
        <f>VLOOKUP(C18725,'user list'!A:B,2,0)</f>
        <v>OCAs</v>
      </c>
      <c r="B18725" s="172">
        <v>45824.661180555559</v>
      </c>
      <c r="C18725" s="69" t="s">
        <v>279</v>
      </c>
      <c r="D18725" s="69" t="s">
        <v>1937</v>
      </c>
      <c r="E18725" s="69" t="s">
        <v>3061</v>
      </c>
      <c r="F18725" s="69">
        <v>2360</v>
      </c>
      <c r="G18725" s="69" t="s">
        <v>1939</v>
      </c>
    </row>
    <row r="18726" spans="1:7" ht="14.4">
      <c r="A18726" s="27" t="str">
        <f>VLOOKUP(C18726,'user list'!A:B,2,0)</f>
        <v>OCM</v>
      </c>
      <c r="B18726" s="172">
        <v>45824.661226851851</v>
      </c>
      <c r="C18726" s="69" t="s">
        <v>232</v>
      </c>
      <c r="D18726" s="69" t="s">
        <v>1937</v>
      </c>
      <c r="E18726" s="69" t="s">
        <v>2047</v>
      </c>
      <c r="F18726" s="69">
        <v>2357</v>
      </c>
      <c r="G18726" s="69" t="s">
        <v>1939</v>
      </c>
    </row>
    <row r="18727" spans="1:7" ht="14.4">
      <c r="A18727" s="27" t="str">
        <f>VLOOKUP(C18727,'user list'!A:B,2,0)</f>
        <v>OCM</v>
      </c>
      <c r="B18727" s="172">
        <v>45824.66133101852</v>
      </c>
      <c r="C18727" s="69" t="s">
        <v>232</v>
      </c>
      <c r="D18727" s="69" t="s">
        <v>1937</v>
      </c>
      <c r="E18727" s="69" t="s">
        <v>2047</v>
      </c>
      <c r="F18727" s="69">
        <v>2357</v>
      </c>
      <c r="G18727" s="69" t="s">
        <v>1947</v>
      </c>
    </row>
    <row r="18728" spans="1:7" ht="14.4">
      <c r="A18728" s="27" t="str">
        <f>VLOOKUP(C18728,'user list'!A:B,2,0)</f>
        <v>OCM</v>
      </c>
      <c r="B18728" s="172">
        <v>45824.66133101852</v>
      </c>
      <c r="C18728" s="69" t="s">
        <v>232</v>
      </c>
      <c r="D18728" s="69" t="s">
        <v>1937</v>
      </c>
      <c r="E18728" s="69" t="s">
        <v>2047</v>
      </c>
      <c r="F18728" s="69">
        <v>2357</v>
      </c>
      <c r="G18728" s="69" t="s">
        <v>1948</v>
      </c>
    </row>
    <row r="18729" spans="1:7" ht="14.4">
      <c r="A18729" s="27" t="str">
        <f>VLOOKUP(C18729,'user list'!A:B,2,0)</f>
        <v>OCM</v>
      </c>
      <c r="B18729" s="172">
        <v>45824.66133101852</v>
      </c>
      <c r="C18729" s="69" t="s">
        <v>232</v>
      </c>
      <c r="D18729" s="69" t="s">
        <v>1937</v>
      </c>
      <c r="E18729" s="69" t="s">
        <v>2047</v>
      </c>
      <c r="F18729" s="69">
        <v>2357</v>
      </c>
      <c r="G18729" s="69" t="s">
        <v>1939</v>
      </c>
    </row>
    <row r="18730" spans="1:7" ht="14.4">
      <c r="A18730" s="27" t="str">
        <f>VLOOKUP(C18730,'user list'!A:B,2,0)</f>
        <v>Admin</v>
      </c>
      <c r="B18730" s="172">
        <v>45824.66133101852</v>
      </c>
      <c r="C18730" s="69" t="s">
        <v>186</v>
      </c>
      <c r="D18730" s="69" t="s">
        <v>1937</v>
      </c>
      <c r="E18730" s="69" t="s">
        <v>2047</v>
      </c>
      <c r="F18730" s="69">
        <v>2357</v>
      </c>
      <c r="G18730" s="69" t="s">
        <v>1948</v>
      </c>
    </row>
    <row r="18731" spans="1:7" ht="14.4">
      <c r="A18731" s="27" t="str">
        <f>VLOOKUP(C18731,'user list'!A:B,2,0)</f>
        <v>DOE</v>
      </c>
      <c r="B18731" s="172">
        <v>45824.661828703705</v>
      </c>
      <c r="C18731" s="69" t="s">
        <v>212</v>
      </c>
      <c r="D18731" s="69" t="s">
        <v>1937</v>
      </c>
      <c r="E18731" s="69" t="s">
        <v>3335</v>
      </c>
      <c r="F18731" s="69">
        <v>2385</v>
      </c>
      <c r="G18731" s="69" t="s">
        <v>1939</v>
      </c>
    </row>
    <row r="18732" spans="1:7" ht="14.4">
      <c r="A18732" s="27" t="str">
        <f>VLOOKUP(C18732,'user list'!A:B,2,0)</f>
        <v>OCM</v>
      </c>
      <c r="B18732" s="172">
        <v>45824.661886574075</v>
      </c>
      <c r="C18732" s="69" t="s">
        <v>232</v>
      </c>
      <c r="D18732" s="69" t="s">
        <v>1937</v>
      </c>
      <c r="E18732" s="69" t="s">
        <v>2039</v>
      </c>
      <c r="F18732" s="69">
        <v>2350</v>
      </c>
      <c r="G18732" s="69" t="s">
        <v>1939</v>
      </c>
    </row>
    <row r="18733" spans="1:7" ht="14.4">
      <c r="A18733" s="27" t="str">
        <f>VLOOKUP(C18733,'user list'!A:B,2,0)</f>
        <v>OCM</v>
      </c>
      <c r="B18733" s="172">
        <v>45824.662002314813</v>
      </c>
      <c r="C18733" s="69" t="s">
        <v>232</v>
      </c>
      <c r="D18733" s="69" t="s">
        <v>1937</v>
      </c>
      <c r="E18733" s="69" t="s">
        <v>2039</v>
      </c>
      <c r="F18733" s="69">
        <v>2350</v>
      </c>
      <c r="G18733" s="69" t="s">
        <v>1947</v>
      </c>
    </row>
    <row r="18734" spans="1:7" ht="14.4">
      <c r="A18734" s="27" t="str">
        <f>VLOOKUP(C18734,'user list'!A:B,2,0)</f>
        <v>OCM</v>
      </c>
      <c r="B18734" s="172">
        <v>45824.662002314813</v>
      </c>
      <c r="C18734" s="69" t="s">
        <v>232</v>
      </c>
      <c r="D18734" s="69" t="s">
        <v>1937</v>
      </c>
      <c r="E18734" s="69" t="s">
        <v>2039</v>
      </c>
      <c r="F18734" s="69">
        <v>2350</v>
      </c>
      <c r="G18734" s="69" t="s">
        <v>1948</v>
      </c>
    </row>
    <row r="18735" spans="1:7" ht="14.4">
      <c r="A18735" s="27" t="str">
        <f>VLOOKUP(C18735,'user list'!A:B,2,0)</f>
        <v>OCM</v>
      </c>
      <c r="B18735" s="172">
        <v>45824.66201388889</v>
      </c>
      <c r="C18735" s="69" t="s">
        <v>232</v>
      </c>
      <c r="D18735" s="69" t="s">
        <v>1937</v>
      </c>
      <c r="E18735" s="69" t="s">
        <v>2039</v>
      </c>
      <c r="F18735" s="69">
        <v>2350</v>
      </c>
      <c r="G18735" s="69" t="s">
        <v>1939</v>
      </c>
    </row>
    <row r="18736" spans="1:7" ht="14.4">
      <c r="A18736" s="27" t="str">
        <f>VLOOKUP(C18736,'user list'!A:B,2,0)</f>
        <v>Admin</v>
      </c>
      <c r="B18736" s="172">
        <v>45824.66201388889</v>
      </c>
      <c r="C18736" s="69" t="s">
        <v>186</v>
      </c>
      <c r="D18736" s="69" t="s">
        <v>1937</v>
      </c>
      <c r="E18736" s="69" t="s">
        <v>2039</v>
      </c>
      <c r="F18736" s="69">
        <v>2350</v>
      </c>
      <c r="G18736" s="69" t="s">
        <v>1948</v>
      </c>
    </row>
    <row r="18737" spans="1:7" ht="14.4">
      <c r="A18737" s="27" t="str">
        <f>VLOOKUP(C18737,'user list'!A:B,2,0)</f>
        <v>OCM</v>
      </c>
      <c r="B18737" s="172">
        <v>45824.662280092591</v>
      </c>
      <c r="C18737" s="69" t="s">
        <v>232</v>
      </c>
      <c r="D18737" s="69" t="s">
        <v>1937</v>
      </c>
      <c r="E18737" s="69" t="s">
        <v>2002</v>
      </c>
      <c r="F18737" s="69">
        <v>2359</v>
      </c>
      <c r="G18737" s="69" t="s">
        <v>1939</v>
      </c>
    </row>
    <row r="18738" spans="1:7" ht="14.4">
      <c r="A18738" s="27" t="str">
        <f>VLOOKUP(C18738,'user list'!A:B,2,0)</f>
        <v>OCM</v>
      </c>
      <c r="B18738" s="172">
        <v>45824.66238425926</v>
      </c>
      <c r="C18738" s="69" t="s">
        <v>232</v>
      </c>
      <c r="D18738" s="69" t="s">
        <v>1937</v>
      </c>
      <c r="E18738" s="69" t="s">
        <v>2002</v>
      </c>
      <c r="F18738" s="69">
        <v>2359</v>
      </c>
      <c r="G18738" s="69" t="s">
        <v>1947</v>
      </c>
    </row>
    <row r="18739" spans="1:7" ht="14.4">
      <c r="A18739" s="27" t="str">
        <f>VLOOKUP(C18739,'user list'!A:B,2,0)</f>
        <v>OCM</v>
      </c>
      <c r="B18739" s="172">
        <v>45824.66238425926</v>
      </c>
      <c r="C18739" s="69" t="s">
        <v>232</v>
      </c>
      <c r="D18739" s="69" t="s">
        <v>1937</v>
      </c>
      <c r="E18739" s="69" t="s">
        <v>2002</v>
      </c>
      <c r="F18739" s="69">
        <v>2359</v>
      </c>
      <c r="G18739" s="69" t="s">
        <v>1948</v>
      </c>
    </row>
    <row r="18740" spans="1:7" ht="14.4">
      <c r="A18740" s="27" t="str">
        <f>VLOOKUP(C18740,'user list'!A:B,2,0)</f>
        <v>OCM</v>
      </c>
      <c r="B18740" s="172">
        <v>45824.66238425926</v>
      </c>
      <c r="C18740" s="69" t="s">
        <v>232</v>
      </c>
      <c r="D18740" s="69" t="s">
        <v>1937</v>
      </c>
      <c r="E18740" s="69" t="s">
        <v>2002</v>
      </c>
      <c r="F18740" s="69">
        <v>2359</v>
      </c>
      <c r="G18740" s="69" t="s">
        <v>1939</v>
      </c>
    </row>
    <row r="18741" spans="1:7" ht="14.4">
      <c r="A18741" s="27" t="str">
        <f>VLOOKUP(C18741,'user list'!A:B,2,0)</f>
        <v>Admin</v>
      </c>
      <c r="B18741" s="172">
        <v>45824.662395833337</v>
      </c>
      <c r="C18741" s="69" t="s">
        <v>186</v>
      </c>
      <c r="D18741" s="69" t="s">
        <v>1937</v>
      </c>
      <c r="E18741" s="69" t="s">
        <v>2002</v>
      </c>
      <c r="F18741" s="69">
        <v>2359</v>
      </c>
      <c r="G18741" s="69" t="s">
        <v>1948</v>
      </c>
    </row>
    <row r="18742" spans="1:7" ht="14.4">
      <c r="A18742" s="27" t="str">
        <f>VLOOKUP(C18742,'user list'!A:B,2,0)</f>
        <v>CCESD</v>
      </c>
      <c r="B18742" s="172">
        <v>45824.662581018521</v>
      </c>
      <c r="C18742" s="69" t="s">
        <v>284</v>
      </c>
      <c r="D18742" s="69" t="s">
        <v>1937</v>
      </c>
      <c r="E18742" s="69" t="s">
        <v>3060</v>
      </c>
      <c r="F18742" s="69">
        <v>2354</v>
      </c>
      <c r="G18742" s="69" t="s">
        <v>1939</v>
      </c>
    </row>
    <row r="18743" spans="1:7" ht="14.4">
      <c r="A18743" s="27" t="str">
        <f>VLOOKUP(C18743,'user list'!A:B,2,0)</f>
        <v>OCAs</v>
      </c>
      <c r="B18743" s="172">
        <v>45824.662685185183</v>
      </c>
      <c r="C18743" s="69" t="s">
        <v>279</v>
      </c>
      <c r="D18743" s="69" t="s">
        <v>1937</v>
      </c>
      <c r="E18743" s="69" t="s">
        <v>3061</v>
      </c>
      <c r="F18743" s="69">
        <v>2360</v>
      </c>
      <c r="G18743" s="69" t="s">
        <v>1947</v>
      </c>
    </row>
    <row r="18744" spans="1:7" ht="14.4">
      <c r="A18744" s="27" t="str">
        <f>VLOOKUP(C18744,'user list'!A:B,2,0)</f>
        <v>OCAs</v>
      </c>
      <c r="B18744" s="172">
        <v>45824.662685185183</v>
      </c>
      <c r="C18744" s="69" t="s">
        <v>279</v>
      </c>
      <c r="D18744" s="69" t="s">
        <v>1937</v>
      </c>
      <c r="E18744" s="69" t="s">
        <v>3061</v>
      </c>
      <c r="F18744" s="69">
        <v>2360</v>
      </c>
      <c r="G18744" s="69" t="s">
        <v>1948</v>
      </c>
    </row>
    <row r="18745" spans="1:7" ht="14.4">
      <c r="A18745" s="27" t="str">
        <f>VLOOKUP(C18745,'user list'!A:B,2,0)</f>
        <v>OCAs</v>
      </c>
      <c r="B18745" s="172">
        <v>45824.662685185183</v>
      </c>
      <c r="C18745" s="69" t="s">
        <v>279</v>
      </c>
      <c r="D18745" s="69" t="s">
        <v>1937</v>
      </c>
      <c r="E18745" s="69" t="s">
        <v>3061</v>
      </c>
      <c r="F18745" s="69">
        <v>2360</v>
      </c>
      <c r="G18745" s="69" t="s">
        <v>1939</v>
      </c>
    </row>
    <row r="18746" spans="1:7" ht="14.4">
      <c r="A18746" s="27" t="str">
        <f>VLOOKUP(C18746,'user list'!A:B,2,0)</f>
        <v>Admin</v>
      </c>
      <c r="B18746" s="172">
        <v>45824.662685185183</v>
      </c>
      <c r="C18746" s="69" t="s">
        <v>186</v>
      </c>
      <c r="D18746" s="69" t="s">
        <v>1937</v>
      </c>
      <c r="E18746" s="69" t="s">
        <v>3061</v>
      </c>
      <c r="F18746" s="69">
        <v>2360</v>
      </c>
      <c r="G18746" s="69" t="s">
        <v>1948</v>
      </c>
    </row>
    <row r="18747" spans="1:7" ht="14.4">
      <c r="A18747" s="27" t="str">
        <f>VLOOKUP(C18747,'user list'!A:B,2,0)</f>
        <v>OCAs</v>
      </c>
      <c r="B18747" s="172">
        <v>45824.662800925929</v>
      </c>
      <c r="C18747" s="69" t="s">
        <v>279</v>
      </c>
      <c r="D18747" s="69" t="s">
        <v>1937</v>
      </c>
      <c r="E18747" s="69" t="s">
        <v>3332</v>
      </c>
      <c r="F18747" s="69">
        <v>2381</v>
      </c>
      <c r="G18747" s="69" t="s">
        <v>1939</v>
      </c>
    </row>
    <row r="18748" spans="1:7" ht="14.4">
      <c r="A18748" s="27" t="str">
        <f>VLOOKUP(C18748,'user list'!A:B,2,0)</f>
        <v>OCAs</v>
      </c>
      <c r="B18748" s="172">
        <v>45824.662824074076</v>
      </c>
      <c r="C18748" s="69" t="s">
        <v>279</v>
      </c>
      <c r="D18748" s="69" t="s">
        <v>1937</v>
      </c>
      <c r="E18748" s="69" t="s">
        <v>3331</v>
      </c>
      <c r="F18748" s="69">
        <v>2380</v>
      </c>
      <c r="G18748" s="69" t="s">
        <v>1939</v>
      </c>
    </row>
    <row r="18749" spans="1:7" ht="14.4">
      <c r="A18749" s="27" t="str">
        <f>VLOOKUP(C18749,'user list'!A:B,2,0)</f>
        <v>OCAs</v>
      </c>
      <c r="B18749" s="172">
        <v>45824.662835648145</v>
      </c>
      <c r="C18749" s="69" t="s">
        <v>279</v>
      </c>
      <c r="D18749" s="69" t="s">
        <v>1937</v>
      </c>
      <c r="E18749" s="69" t="s">
        <v>3328</v>
      </c>
      <c r="F18749" s="69">
        <v>2376</v>
      </c>
      <c r="G18749" s="69" t="s">
        <v>1939</v>
      </c>
    </row>
    <row r="18750" spans="1:7" ht="14.4">
      <c r="A18750" s="27" t="str">
        <f>VLOOKUP(C18750,'user list'!A:B,2,0)</f>
        <v>OCAs</v>
      </c>
      <c r="B18750" s="172">
        <v>45824.662870370368</v>
      </c>
      <c r="C18750" s="69" t="s">
        <v>279</v>
      </c>
      <c r="D18750" s="69" t="s">
        <v>1937</v>
      </c>
      <c r="E18750" s="69" t="s">
        <v>3332</v>
      </c>
      <c r="F18750" s="69">
        <v>2381</v>
      </c>
      <c r="G18750" s="69" t="s">
        <v>1939</v>
      </c>
    </row>
    <row r="18751" spans="1:7" ht="14.4">
      <c r="A18751" s="27" t="str">
        <f>VLOOKUP(C18751,'user list'!A:B,2,0)</f>
        <v>OCAs</v>
      </c>
      <c r="B18751" s="172">
        <v>45824.662881944445</v>
      </c>
      <c r="C18751" s="69" t="s">
        <v>279</v>
      </c>
      <c r="D18751" s="69" t="s">
        <v>1937</v>
      </c>
      <c r="E18751" s="69" t="s">
        <v>3327</v>
      </c>
      <c r="F18751" s="69">
        <v>2375</v>
      </c>
      <c r="G18751" s="69" t="s">
        <v>1939</v>
      </c>
    </row>
    <row r="18752" spans="1:7" ht="14.4">
      <c r="A18752" s="27" t="str">
        <f>VLOOKUP(C18752,'user list'!A:B,2,0)</f>
        <v>OCAs</v>
      </c>
      <c r="B18752" s="172">
        <v>45824.662905092591</v>
      </c>
      <c r="C18752" s="69" t="s">
        <v>279</v>
      </c>
      <c r="D18752" s="69" t="s">
        <v>1937</v>
      </c>
      <c r="E18752" s="69" t="s">
        <v>2831</v>
      </c>
      <c r="F18752" s="69">
        <v>2309</v>
      </c>
      <c r="G18752" s="69" t="s">
        <v>1939</v>
      </c>
    </row>
    <row r="18753" spans="1:7" ht="14.4">
      <c r="A18753" s="27" t="str">
        <f>VLOOKUP(C18753,'user list'!A:B,2,0)</f>
        <v>OCAs</v>
      </c>
      <c r="B18753" s="172">
        <v>45824.662916666668</v>
      </c>
      <c r="C18753" s="69" t="s">
        <v>279</v>
      </c>
      <c r="D18753" s="69" t="s">
        <v>1937</v>
      </c>
      <c r="E18753" s="69" t="s">
        <v>3332</v>
      </c>
      <c r="F18753" s="69">
        <v>2381</v>
      </c>
      <c r="G18753" s="69" t="s">
        <v>1939</v>
      </c>
    </row>
    <row r="18754" spans="1:7" ht="14.4">
      <c r="A18754" s="27" t="str">
        <f>VLOOKUP(C18754,'user list'!A:B,2,0)</f>
        <v>OCM</v>
      </c>
      <c r="B18754" s="172">
        <v>45824.663171296299</v>
      </c>
      <c r="C18754" s="69" t="s">
        <v>242</v>
      </c>
      <c r="D18754" s="69" t="s">
        <v>1937</v>
      </c>
      <c r="E18754" s="69" t="s">
        <v>1974</v>
      </c>
      <c r="F18754" s="69">
        <v>2386</v>
      </c>
      <c r="G18754" s="69" t="s">
        <v>2440</v>
      </c>
    </row>
    <row r="18755" spans="1:7" ht="14.4">
      <c r="A18755" s="27" t="str">
        <f>VLOOKUP(C18755,'user list'!A:B,2,0)</f>
        <v>Admin</v>
      </c>
      <c r="B18755" s="172">
        <v>45824.663171296299</v>
      </c>
      <c r="C18755" s="69" t="s">
        <v>186</v>
      </c>
      <c r="D18755" s="69" t="s">
        <v>1937</v>
      </c>
      <c r="E18755" s="69" t="s">
        <v>1974</v>
      </c>
      <c r="F18755" s="69">
        <v>2386</v>
      </c>
      <c r="G18755" s="69" t="s">
        <v>1948</v>
      </c>
    </row>
    <row r="18756" spans="1:7" ht="14.4">
      <c r="A18756" s="27" t="str">
        <f>VLOOKUP(C18756,'user list'!A:B,2,0)</f>
        <v>Admin</v>
      </c>
      <c r="B18756" s="172">
        <v>45824.663171296299</v>
      </c>
      <c r="C18756" s="69" t="s">
        <v>186</v>
      </c>
      <c r="D18756" s="69" t="s">
        <v>1937</v>
      </c>
      <c r="E18756" s="69" t="s">
        <v>1974</v>
      </c>
      <c r="F18756" s="69">
        <v>2386</v>
      </c>
      <c r="G18756" s="69" t="s">
        <v>1947</v>
      </c>
    </row>
    <row r="18757" spans="1:7" ht="14.4">
      <c r="A18757" s="27" t="str">
        <f>VLOOKUP(C18757,'user list'!A:B,2,0)</f>
        <v>Admin</v>
      </c>
      <c r="B18757" s="172">
        <v>45824.663171296299</v>
      </c>
      <c r="C18757" s="69" t="s">
        <v>186</v>
      </c>
      <c r="D18757" s="69" t="s">
        <v>1937</v>
      </c>
      <c r="E18757" s="69" t="s">
        <v>1974</v>
      </c>
      <c r="F18757" s="69">
        <v>2386</v>
      </c>
      <c r="G18757" s="69" t="s">
        <v>1948</v>
      </c>
    </row>
    <row r="18758" spans="1:7" ht="14.4">
      <c r="A18758" s="27" t="str">
        <f>VLOOKUP(C18758,'user list'!A:B,2,0)</f>
        <v>Admin</v>
      </c>
      <c r="B18758" s="172">
        <v>45824.663182870368</v>
      </c>
      <c r="C18758" s="69" t="s">
        <v>186</v>
      </c>
      <c r="D18758" s="69" t="s">
        <v>1937</v>
      </c>
      <c r="E18758" s="69" t="s">
        <v>1974</v>
      </c>
      <c r="F18758" s="69">
        <v>2386</v>
      </c>
      <c r="G18758" s="69" t="s">
        <v>1948</v>
      </c>
    </row>
    <row r="18759" spans="1:7" ht="14.4">
      <c r="A18759" s="27" t="str">
        <f>VLOOKUP(C18759,'user list'!A:B,2,0)</f>
        <v>QCYDO</v>
      </c>
      <c r="B18759" s="172">
        <v>45824.663969907408</v>
      </c>
      <c r="C18759" s="69" t="s">
        <v>270</v>
      </c>
      <c r="D18759" s="69" t="s">
        <v>1937</v>
      </c>
      <c r="E18759" s="69" t="s">
        <v>3336</v>
      </c>
      <c r="F18759" s="69">
        <v>2387</v>
      </c>
      <c r="G18759" s="69" t="s">
        <v>2440</v>
      </c>
    </row>
    <row r="18760" spans="1:7" ht="14.4">
      <c r="A18760" s="27" t="str">
        <f>VLOOKUP(C18760,'user list'!A:B,2,0)</f>
        <v>Admin</v>
      </c>
      <c r="B18760" s="172">
        <v>45824.663969907408</v>
      </c>
      <c r="C18760" s="69" t="s">
        <v>186</v>
      </c>
      <c r="D18760" s="69" t="s">
        <v>1937</v>
      </c>
      <c r="E18760" s="69" t="s">
        <v>3336</v>
      </c>
      <c r="F18760" s="69">
        <v>2387</v>
      </c>
      <c r="G18760" s="69" t="s">
        <v>1948</v>
      </c>
    </row>
    <row r="18761" spans="1:7" ht="14.4">
      <c r="A18761" s="27" t="str">
        <f>VLOOKUP(C18761,'user list'!A:B,2,0)</f>
        <v>Admin</v>
      </c>
      <c r="B18761" s="172">
        <v>45824.663969907408</v>
      </c>
      <c r="C18761" s="69" t="s">
        <v>186</v>
      </c>
      <c r="D18761" s="69" t="s">
        <v>1937</v>
      </c>
      <c r="E18761" s="69" t="s">
        <v>3336</v>
      </c>
      <c r="F18761" s="69">
        <v>2387</v>
      </c>
      <c r="G18761" s="69" t="s">
        <v>1948</v>
      </c>
    </row>
    <row r="18762" spans="1:7" ht="14.4">
      <c r="A18762" s="27" t="str">
        <f>VLOOKUP(C18762,'user list'!A:B,2,0)</f>
        <v>Admin</v>
      </c>
      <c r="B18762" s="172">
        <v>45824.663969907408</v>
      </c>
      <c r="C18762" s="69" t="s">
        <v>186</v>
      </c>
      <c r="D18762" s="69" t="s">
        <v>1937</v>
      </c>
      <c r="E18762" s="69" t="s">
        <v>3336</v>
      </c>
      <c r="F18762" s="69">
        <v>2387</v>
      </c>
      <c r="G18762" s="69" t="s">
        <v>1948</v>
      </c>
    </row>
    <row r="18763" spans="1:7" ht="14.4">
      <c r="A18763" s="27" t="str">
        <f>VLOOKUP(C18763,'user list'!A:B,2,0)</f>
        <v>Admin</v>
      </c>
      <c r="B18763" s="172">
        <v>45824.663969907408</v>
      </c>
      <c r="C18763" s="69" t="s">
        <v>186</v>
      </c>
      <c r="D18763" s="69" t="s">
        <v>1937</v>
      </c>
      <c r="E18763" s="69" t="s">
        <v>3336</v>
      </c>
      <c r="F18763" s="69">
        <v>2387</v>
      </c>
      <c r="G18763" s="69" t="s">
        <v>1947</v>
      </c>
    </row>
    <row r="18764" spans="1:7" ht="14.4">
      <c r="A18764" s="27" t="str">
        <f>VLOOKUP(C18764,'user list'!A:B,2,0)</f>
        <v>DOE</v>
      </c>
      <c r="B18764" s="172">
        <v>45824.665231481478</v>
      </c>
      <c r="C18764" s="69" t="s">
        <v>212</v>
      </c>
      <c r="D18764" s="69" t="s">
        <v>1937</v>
      </c>
      <c r="E18764" s="69" t="s">
        <v>3337</v>
      </c>
      <c r="F18764" s="69">
        <v>2388</v>
      </c>
      <c r="G18764" s="69" t="s">
        <v>2440</v>
      </c>
    </row>
    <row r="18765" spans="1:7" ht="14.4">
      <c r="A18765" s="27" t="str">
        <f>VLOOKUP(C18765,'user list'!A:B,2,0)</f>
        <v>Admin</v>
      </c>
      <c r="B18765" s="172">
        <v>45824.665231481478</v>
      </c>
      <c r="C18765" s="69" t="s">
        <v>186</v>
      </c>
      <c r="D18765" s="69" t="s">
        <v>1937</v>
      </c>
      <c r="E18765" s="69" t="s">
        <v>3337</v>
      </c>
      <c r="F18765" s="69">
        <v>2388</v>
      </c>
      <c r="G18765" s="69" t="s">
        <v>1948</v>
      </c>
    </row>
    <row r="18766" spans="1:7" ht="14.4">
      <c r="A18766" s="27" t="str">
        <f>VLOOKUP(C18766,'user list'!A:B,2,0)</f>
        <v>Admin</v>
      </c>
      <c r="B18766" s="172">
        <v>45824.665231481478</v>
      </c>
      <c r="C18766" s="69" t="s">
        <v>186</v>
      </c>
      <c r="D18766" s="69" t="s">
        <v>1937</v>
      </c>
      <c r="E18766" s="69" t="s">
        <v>3337</v>
      </c>
      <c r="F18766" s="69">
        <v>2388</v>
      </c>
      <c r="G18766" s="69" t="s">
        <v>1948</v>
      </c>
    </row>
    <row r="18767" spans="1:7" ht="14.4">
      <c r="A18767" s="27" t="str">
        <f>VLOOKUP(C18767,'user list'!A:B,2,0)</f>
        <v>Admin</v>
      </c>
      <c r="B18767" s="172">
        <v>45824.665243055555</v>
      </c>
      <c r="C18767" s="69" t="s">
        <v>186</v>
      </c>
      <c r="D18767" s="69" t="s">
        <v>1937</v>
      </c>
      <c r="E18767" s="69" t="s">
        <v>3337</v>
      </c>
      <c r="F18767" s="69">
        <v>2388</v>
      </c>
      <c r="G18767" s="69" t="s">
        <v>1948</v>
      </c>
    </row>
    <row r="18768" spans="1:7" ht="14.4">
      <c r="A18768" s="27" t="str">
        <f>VLOOKUP(C18768,'user list'!A:B,2,0)</f>
        <v>Admin</v>
      </c>
      <c r="B18768" s="172">
        <v>45824.665243055555</v>
      </c>
      <c r="C18768" s="69" t="s">
        <v>186</v>
      </c>
      <c r="D18768" s="69" t="s">
        <v>1937</v>
      </c>
      <c r="E18768" s="69" t="s">
        <v>3337</v>
      </c>
      <c r="F18768" s="69">
        <v>2388</v>
      </c>
      <c r="G18768" s="69" t="s">
        <v>1947</v>
      </c>
    </row>
    <row r="18769" spans="1:7" ht="14.4">
      <c r="A18769" s="27" t="str">
        <f>VLOOKUP(C18769,'user list'!A:B,2,0)</f>
        <v>Admin</v>
      </c>
      <c r="B18769" s="172">
        <v>45824.670231481483</v>
      </c>
      <c r="C18769" s="69" t="s">
        <v>186</v>
      </c>
      <c r="D18769" s="69" t="s">
        <v>1937</v>
      </c>
      <c r="E18769" s="69" t="s">
        <v>1974</v>
      </c>
      <c r="F18769" s="69">
        <v>2386</v>
      </c>
      <c r="G18769" s="69" t="s">
        <v>1948</v>
      </c>
    </row>
    <row r="18770" spans="1:7" ht="14.4">
      <c r="A18770" s="27" t="str">
        <f>VLOOKUP(C18770,'user list'!A:B,2,0)</f>
        <v>CBD</v>
      </c>
      <c r="B18770" s="172">
        <v>45824.671099537038</v>
      </c>
      <c r="C18770" s="69" t="s">
        <v>197</v>
      </c>
      <c r="D18770" s="69" t="s">
        <v>1937</v>
      </c>
      <c r="E18770" s="69" t="s">
        <v>3336</v>
      </c>
      <c r="F18770" s="69">
        <v>2387</v>
      </c>
      <c r="G18770" s="69" t="s">
        <v>1939</v>
      </c>
    </row>
    <row r="18771" spans="1:7" ht="14.4">
      <c r="A18771" s="27" t="str">
        <f>VLOOKUP(C18771,'user list'!A:B,2,0)</f>
        <v>CBD</v>
      </c>
      <c r="B18771" s="172">
        <v>45824.67114583333</v>
      </c>
      <c r="C18771" s="69" t="s">
        <v>197</v>
      </c>
      <c r="D18771" s="69" t="s">
        <v>1937</v>
      </c>
      <c r="E18771" s="69" t="s">
        <v>3064</v>
      </c>
      <c r="F18771" s="69">
        <v>2366</v>
      </c>
      <c r="G18771" s="69" t="s">
        <v>1939</v>
      </c>
    </row>
    <row r="18772" spans="1:7" ht="14.4">
      <c r="A18772" s="27" t="str">
        <f>VLOOKUP(C18772,'user list'!A:B,2,0)</f>
        <v>CBD</v>
      </c>
      <c r="B18772" s="172">
        <v>45824.671168981484</v>
      </c>
      <c r="C18772" s="69" t="s">
        <v>197</v>
      </c>
      <c r="D18772" s="69" t="s">
        <v>1937</v>
      </c>
      <c r="E18772" s="69" t="s">
        <v>3061</v>
      </c>
      <c r="F18772" s="69">
        <v>2360</v>
      </c>
      <c r="G18772" s="69" t="s">
        <v>1939</v>
      </c>
    </row>
    <row r="18773" spans="1:7" ht="14.4">
      <c r="A18773" s="27" t="str">
        <f>VLOOKUP(C18773,'user list'!A:B,2,0)</f>
        <v>DOE</v>
      </c>
      <c r="B18773" s="172">
        <v>45824.671469907407</v>
      </c>
      <c r="C18773" s="69" t="s">
        <v>212</v>
      </c>
      <c r="D18773" s="69" t="s">
        <v>1937</v>
      </c>
      <c r="E18773" s="69" t="s">
        <v>3338</v>
      </c>
      <c r="F18773" s="69">
        <v>2389</v>
      </c>
      <c r="G18773" s="69" t="s">
        <v>2440</v>
      </c>
    </row>
    <row r="18774" spans="1:7" ht="14.4">
      <c r="A18774" s="27" t="str">
        <f>VLOOKUP(C18774,'user list'!A:B,2,0)</f>
        <v>Admin</v>
      </c>
      <c r="B18774" s="172">
        <v>45824.671469907407</v>
      </c>
      <c r="C18774" s="69" t="s">
        <v>186</v>
      </c>
      <c r="D18774" s="69" t="s">
        <v>1937</v>
      </c>
      <c r="E18774" s="69" t="s">
        <v>3338</v>
      </c>
      <c r="F18774" s="69">
        <v>2389</v>
      </c>
      <c r="G18774" s="69" t="s">
        <v>1948</v>
      </c>
    </row>
    <row r="18775" spans="1:7" ht="14.4">
      <c r="A18775" s="27" t="str">
        <f>VLOOKUP(C18775,'user list'!A:B,2,0)</f>
        <v>Admin</v>
      </c>
      <c r="B18775" s="172">
        <v>45824.671469907407</v>
      </c>
      <c r="C18775" s="69" t="s">
        <v>186</v>
      </c>
      <c r="D18775" s="69" t="s">
        <v>1937</v>
      </c>
      <c r="E18775" s="69" t="s">
        <v>3338</v>
      </c>
      <c r="F18775" s="69">
        <v>2389</v>
      </c>
      <c r="G18775" s="69" t="s">
        <v>1948</v>
      </c>
    </row>
    <row r="18776" spans="1:7" ht="14.4">
      <c r="A18776" s="27" t="str">
        <f>VLOOKUP(C18776,'user list'!A:B,2,0)</f>
        <v>Admin</v>
      </c>
      <c r="B18776" s="172">
        <v>45824.671469907407</v>
      </c>
      <c r="C18776" s="69" t="s">
        <v>186</v>
      </c>
      <c r="D18776" s="69" t="s">
        <v>1937</v>
      </c>
      <c r="E18776" s="69" t="s">
        <v>3338</v>
      </c>
      <c r="F18776" s="69">
        <v>2389</v>
      </c>
      <c r="G18776" s="69" t="s">
        <v>1948</v>
      </c>
    </row>
    <row r="18777" spans="1:7" ht="14.4">
      <c r="A18777" s="27" t="str">
        <f>VLOOKUP(C18777,'user list'!A:B,2,0)</f>
        <v>Admin</v>
      </c>
      <c r="B18777" s="172">
        <v>45824.671469907407</v>
      </c>
      <c r="C18777" s="69" t="s">
        <v>186</v>
      </c>
      <c r="D18777" s="69" t="s">
        <v>1937</v>
      </c>
      <c r="E18777" s="69" t="s">
        <v>3338</v>
      </c>
      <c r="F18777" s="69">
        <v>2389</v>
      </c>
      <c r="G18777" s="69" t="s">
        <v>1947</v>
      </c>
    </row>
    <row r="18778" spans="1:7" ht="14.4">
      <c r="A18778" s="27" t="str">
        <f>VLOOKUP(C18778,'user list'!A:B,2,0)</f>
        <v>CTO</v>
      </c>
      <c r="B18778" s="172">
        <v>45824.67324074074</v>
      </c>
      <c r="C18778" s="69" t="s">
        <v>207</v>
      </c>
      <c r="D18778" s="69" t="s">
        <v>1937</v>
      </c>
      <c r="E18778" s="69" t="s">
        <v>3060</v>
      </c>
      <c r="F18778" s="69">
        <v>2354</v>
      </c>
      <c r="G18778" s="69" t="s">
        <v>1939</v>
      </c>
    </row>
    <row r="18779" spans="1:7" ht="14.4">
      <c r="A18779" s="27" t="str">
        <f>VLOOKUP(C18779,'user list'!A:B,2,0)</f>
        <v>OCM</v>
      </c>
      <c r="B18779" s="172">
        <v>45824.675717592596</v>
      </c>
      <c r="C18779" s="69" t="s">
        <v>235</v>
      </c>
      <c r="D18779" s="69" t="s">
        <v>1937</v>
      </c>
      <c r="E18779" s="69" t="s">
        <v>1974</v>
      </c>
      <c r="F18779" s="69">
        <v>2386</v>
      </c>
      <c r="G18779" s="69" t="s">
        <v>1939</v>
      </c>
    </row>
    <row r="18780" spans="1:7" ht="14.4">
      <c r="A18780" s="27" t="str">
        <f>VLOOKUP(C18780,'user list'!A:B,2,0)</f>
        <v>OCM</v>
      </c>
      <c r="B18780" s="172">
        <v>45824.675717592596</v>
      </c>
      <c r="C18780" s="69" t="s">
        <v>235</v>
      </c>
      <c r="D18780" s="69" t="s">
        <v>1937</v>
      </c>
      <c r="E18780" s="69" t="s">
        <v>1974</v>
      </c>
      <c r="F18780" s="69">
        <v>2386</v>
      </c>
      <c r="G18780" s="69" t="s">
        <v>1939</v>
      </c>
    </row>
    <row r="18781" spans="1:7" ht="14.4">
      <c r="A18781" s="27" t="str">
        <f>VLOOKUP(C18781,'user list'!A:B,2,0)</f>
        <v>OCM</v>
      </c>
      <c r="B18781" s="172">
        <v>45824.67769675926</v>
      </c>
      <c r="C18781" s="69" t="s">
        <v>235</v>
      </c>
      <c r="D18781" s="69" t="s">
        <v>1937</v>
      </c>
      <c r="E18781" s="69" t="s">
        <v>1974</v>
      </c>
      <c r="F18781" s="69">
        <v>2386</v>
      </c>
      <c r="G18781" s="69" t="s">
        <v>1947</v>
      </c>
    </row>
    <row r="18782" spans="1:7" ht="14.4">
      <c r="A18782" s="27" t="str">
        <f>VLOOKUP(C18782,'user list'!A:B,2,0)</f>
        <v>OCM</v>
      </c>
      <c r="B18782" s="172">
        <v>45824.67769675926</v>
      </c>
      <c r="C18782" s="69" t="s">
        <v>235</v>
      </c>
      <c r="D18782" s="69" t="s">
        <v>1937</v>
      </c>
      <c r="E18782" s="69" t="s">
        <v>1974</v>
      </c>
      <c r="F18782" s="69">
        <v>2386</v>
      </c>
      <c r="G18782" s="69" t="s">
        <v>1948</v>
      </c>
    </row>
    <row r="18783" spans="1:7" ht="14.4">
      <c r="A18783" s="27" t="str">
        <f>VLOOKUP(C18783,'user list'!A:B,2,0)</f>
        <v>OCM</v>
      </c>
      <c r="B18783" s="172">
        <v>45824.67769675926</v>
      </c>
      <c r="C18783" s="69" t="s">
        <v>235</v>
      </c>
      <c r="D18783" s="69" t="s">
        <v>1937</v>
      </c>
      <c r="E18783" s="69" t="s">
        <v>2035</v>
      </c>
      <c r="F18783" s="69">
        <v>2378</v>
      </c>
      <c r="G18783" s="69" t="s">
        <v>1939</v>
      </c>
    </row>
    <row r="18784" spans="1:7" ht="14.4">
      <c r="A18784" s="27" t="str">
        <f>VLOOKUP(C18784,'user list'!A:B,2,0)</f>
        <v>OCM</v>
      </c>
      <c r="B18784" s="172">
        <v>45824.67769675926</v>
      </c>
      <c r="C18784" s="69" t="s">
        <v>235</v>
      </c>
      <c r="D18784" s="69" t="s">
        <v>1937</v>
      </c>
      <c r="E18784" s="69" t="s">
        <v>2035</v>
      </c>
      <c r="F18784" s="69">
        <v>2378</v>
      </c>
      <c r="G18784" s="69" t="s">
        <v>1939</v>
      </c>
    </row>
    <row r="18785" spans="1:7" ht="14.4">
      <c r="A18785" s="27" t="str">
        <f>VLOOKUP(C18785,'user list'!A:B,2,0)</f>
        <v>Admin</v>
      </c>
      <c r="B18785" s="172">
        <v>45824.67769675926</v>
      </c>
      <c r="C18785" s="69" t="s">
        <v>186</v>
      </c>
      <c r="D18785" s="69" t="s">
        <v>1937</v>
      </c>
      <c r="E18785" s="69" t="s">
        <v>1974</v>
      </c>
      <c r="F18785" s="69">
        <v>2386</v>
      </c>
      <c r="G18785" s="69" t="s">
        <v>1948</v>
      </c>
    </row>
    <row r="18786" spans="1:7" ht="14.4">
      <c r="A18786" s="27" t="str">
        <f>VLOOKUP(C18786,'user list'!A:B,2,0)</f>
        <v>DOE</v>
      </c>
      <c r="B18786" s="172">
        <v>45824.678090277775</v>
      </c>
      <c r="C18786" s="69" t="s">
        <v>212</v>
      </c>
      <c r="D18786" s="69" t="s">
        <v>1937</v>
      </c>
      <c r="E18786" s="69" t="s">
        <v>3339</v>
      </c>
      <c r="F18786" s="69">
        <v>2390</v>
      </c>
      <c r="G18786" s="69" t="s">
        <v>2440</v>
      </c>
    </row>
    <row r="18787" spans="1:7" ht="14.4">
      <c r="A18787" s="27" t="str">
        <f>VLOOKUP(C18787,'user list'!A:B,2,0)</f>
        <v>Admin</v>
      </c>
      <c r="B18787" s="172">
        <v>45824.678090277775</v>
      </c>
      <c r="C18787" s="69" t="s">
        <v>186</v>
      </c>
      <c r="D18787" s="69" t="s">
        <v>1937</v>
      </c>
      <c r="E18787" s="69" t="s">
        <v>3339</v>
      </c>
      <c r="F18787" s="69">
        <v>2390</v>
      </c>
      <c r="G18787" s="69" t="s">
        <v>1948</v>
      </c>
    </row>
    <row r="18788" spans="1:7" ht="14.4">
      <c r="A18788" s="27" t="str">
        <f>VLOOKUP(C18788,'user list'!A:B,2,0)</f>
        <v>Admin</v>
      </c>
      <c r="B18788" s="172">
        <v>45824.678090277775</v>
      </c>
      <c r="C18788" s="69" t="s">
        <v>186</v>
      </c>
      <c r="D18788" s="69" t="s">
        <v>1937</v>
      </c>
      <c r="E18788" s="69" t="s">
        <v>3339</v>
      </c>
      <c r="F18788" s="69">
        <v>2390</v>
      </c>
      <c r="G18788" s="69" t="s">
        <v>1948</v>
      </c>
    </row>
    <row r="18789" spans="1:7" ht="14.4">
      <c r="A18789" s="27" t="str">
        <f>VLOOKUP(C18789,'user list'!A:B,2,0)</f>
        <v>Admin</v>
      </c>
      <c r="B18789" s="172">
        <v>45824.678101851852</v>
      </c>
      <c r="C18789" s="69" t="s">
        <v>186</v>
      </c>
      <c r="D18789" s="69" t="s">
        <v>1937</v>
      </c>
      <c r="E18789" s="69" t="s">
        <v>3339</v>
      </c>
      <c r="F18789" s="69">
        <v>2390</v>
      </c>
      <c r="G18789" s="69" t="s">
        <v>1948</v>
      </c>
    </row>
    <row r="18790" spans="1:7" ht="14.4">
      <c r="A18790" s="27" t="str">
        <f>VLOOKUP(C18790,'user list'!A:B,2,0)</f>
        <v>Admin</v>
      </c>
      <c r="B18790" s="172">
        <v>45824.678101851852</v>
      </c>
      <c r="C18790" s="69" t="s">
        <v>186</v>
      </c>
      <c r="D18790" s="69" t="s">
        <v>1937</v>
      </c>
      <c r="E18790" s="69" t="s">
        <v>3339</v>
      </c>
      <c r="F18790" s="69">
        <v>2390</v>
      </c>
      <c r="G18790" s="69" t="s">
        <v>1947</v>
      </c>
    </row>
    <row r="18791" spans="1:7" ht="14.4">
      <c r="A18791" s="27" t="str">
        <f>VLOOKUP(C18791,'user list'!A:B,2,0)</f>
        <v>OCM</v>
      </c>
      <c r="B18791" s="172">
        <v>45824.678148148145</v>
      </c>
      <c r="C18791" s="69" t="s">
        <v>235</v>
      </c>
      <c r="D18791" s="69" t="s">
        <v>1937</v>
      </c>
      <c r="E18791" s="69" t="s">
        <v>2035</v>
      </c>
      <c r="F18791" s="69">
        <v>2378</v>
      </c>
      <c r="G18791" s="69" t="s">
        <v>1947</v>
      </c>
    </row>
    <row r="18792" spans="1:7" ht="14.4">
      <c r="A18792" s="27" t="str">
        <f>VLOOKUP(C18792,'user list'!A:B,2,0)</f>
        <v>OCM</v>
      </c>
      <c r="B18792" s="172">
        <v>45824.678148148145</v>
      </c>
      <c r="C18792" s="69" t="s">
        <v>235</v>
      </c>
      <c r="D18792" s="69" t="s">
        <v>1937</v>
      </c>
      <c r="E18792" s="69" t="s">
        <v>2035</v>
      </c>
      <c r="F18792" s="69">
        <v>2378</v>
      </c>
      <c r="G18792" s="69" t="s">
        <v>1948</v>
      </c>
    </row>
    <row r="18793" spans="1:7" ht="14.4">
      <c r="A18793" s="27" t="str">
        <f>VLOOKUP(C18793,'user list'!A:B,2,0)</f>
        <v>Admin</v>
      </c>
      <c r="B18793" s="172">
        <v>45824.678148148145</v>
      </c>
      <c r="C18793" s="69" t="s">
        <v>186</v>
      </c>
      <c r="D18793" s="69" t="s">
        <v>1937</v>
      </c>
      <c r="E18793" s="69" t="s">
        <v>2035</v>
      </c>
      <c r="F18793" s="69">
        <v>2378</v>
      </c>
      <c r="G18793" s="69" t="s">
        <v>1948</v>
      </c>
    </row>
    <row r="18794" spans="1:7" ht="14.4">
      <c r="A18794" s="27" t="str">
        <f>VLOOKUP(C18794,'user list'!A:B,2,0)</f>
        <v>ITDD</v>
      </c>
      <c r="B18794" s="172">
        <v>45824.679016203707</v>
      </c>
      <c r="C18794" s="69" t="s">
        <v>219</v>
      </c>
      <c r="D18794" s="69" t="s">
        <v>1937</v>
      </c>
      <c r="E18794" s="69" t="s">
        <v>2229</v>
      </c>
      <c r="F18794" s="69">
        <v>1069</v>
      </c>
      <c r="G18794" s="69" t="s">
        <v>1939</v>
      </c>
    </row>
    <row r="18795" spans="1:7" ht="14.4">
      <c r="A18795" s="27" t="str">
        <f>VLOOKUP(C18795,'user list'!A:B,2,0)</f>
        <v>ITDD</v>
      </c>
      <c r="B18795" s="172">
        <v>45824.679074074076</v>
      </c>
      <c r="C18795" s="69" t="s">
        <v>219</v>
      </c>
      <c r="D18795" s="69" t="s">
        <v>1937</v>
      </c>
      <c r="E18795" s="69" t="s">
        <v>1974</v>
      </c>
      <c r="F18795" s="69">
        <v>2155</v>
      </c>
      <c r="G18795" s="69" t="s">
        <v>1939</v>
      </c>
    </row>
    <row r="18796" spans="1:7" ht="14.4">
      <c r="A18796" s="27" t="str">
        <f>VLOOKUP(C18796,'user list'!A:B,2,0)</f>
        <v>ITDD</v>
      </c>
      <c r="B18796" s="172">
        <v>45824.679120370369</v>
      </c>
      <c r="C18796" s="69" t="s">
        <v>219</v>
      </c>
      <c r="D18796" s="69" t="s">
        <v>1937</v>
      </c>
      <c r="E18796" s="69" t="s">
        <v>1991</v>
      </c>
      <c r="F18796" s="69">
        <v>2052</v>
      </c>
      <c r="G18796" s="69" t="s">
        <v>1939</v>
      </c>
    </row>
    <row r="18797" spans="1:7" ht="14.4">
      <c r="A18797" s="27" t="str">
        <f>VLOOKUP(C18797,'user list'!A:B,2,0)</f>
        <v>ITDD</v>
      </c>
      <c r="B18797" s="172">
        <v>45824.679155092592</v>
      </c>
      <c r="C18797" s="69" t="s">
        <v>219</v>
      </c>
      <c r="D18797" s="69" t="s">
        <v>1937</v>
      </c>
      <c r="E18797" s="69" t="s">
        <v>2048</v>
      </c>
      <c r="F18797" s="69">
        <v>1992</v>
      </c>
      <c r="G18797" s="69" t="s">
        <v>1939</v>
      </c>
    </row>
    <row r="18798" spans="1:7" ht="14.4">
      <c r="A18798" s="27" t="str">
        <f>VLOOKUP(C18798,'user list'!A:B,2,0)</f>
        <v>ITDD</v>
      </c>
      <c r="B18798" s="172">
        <v>45824.679224537038</v>
      </c>
      <c r="C18798" s="69" t="s">
        <v>219</v>
      </c>
      <c r="D18798" s="69" t="s">
        <v>1937</v>
      </c>
      <c r="E18798" s="69" t="s">
        <v>2039</v>
      </c>
      <c r="F18798" s="69">
        <v>1985</v>
      </c>
      <c r="G18798" s="69" t="s">
        <v>1939</v>
      </c>
    </row>
    <row r="18799" spans="1:7" ht="14.4">
      <c r="A18799" s="27" t="str">
        <f>VLOOKUP(C18799,'user list'!A:B,2,0)</f>
        <v>ITDD</v>
      </c>
      <c r="B18799" s="172">
        <v>45824.679259259261</v>
      </c>
      <c r="C18799" s="69" t="s">
        <v>219</v>
      </c>
      <c r="D18799" s="69" t="s">
        <v>1937</v>
      </c>
      <c r="E18799" s="69" t="s">
        <v>1974</v>
      </c>
      <c r="F18799" s="69">
        <v>1968</v>
      </c>
      <c r="G18799" s="69" t="s">
        <v>1939</v>
      </c>
    </row>
    <row r="18800" spans="1:7" ht="14.4">
      <c r="A18800" s="27" t="str">
        <f>VLOOKUP(C18800,'user list'!A:B,2,0)</f>
        <v>ITDD</v>
      </c>
      <c r="B18800" s="172">
        <v>45824.679409722223</v>
      </c>
      <c r="C18800" s="69" t="s">
        <v>219</v>
      </c>
      <c r="D18800" s="69" t="s">
        <v>1937</v>
      </c>
      <c r="E18800" s="69" t="s">
        <v>2697</v>
      </c>
      <c r="F18800" s="69">
        <v>2146</v>
      </c>
      <c r="G18800" s="69" t="s">
        <v>1939</v>
      </c>
    </row>
    <row r="18801" spans="1:7" ht="14.4">
      <c r="A18801" s="27" t="str">
        <f>VLOOKUP(C18801,'user list'!A:B,2,0)</f>
        <v>DOE</v>
      </c>
      <c r="B18801" s="172">
        <v>45824.681608796294</v>
      </c>
      <c r="C18801" s="69" t="s">
        <v>212</v>
      </c>
      <c r="D18801" s="69" t="s">
        <v>1937</v>
      </c>
      <c r="E18801" s="69" t="s">
        <v>3340</v>
      </c>
      <c r="F18801" s="69">
        <v>2391</v>
      </c>
      <c r="G18801" s="69" t="s">
        <v>2440</v>
      </c>
    </row>
    <row r="18802" spans="1:7" ht="14.4">
      <c r="A18802" s="27" t="str">
        <f>VLOOKUP(C18802,'user list'!A:B,2,0)</f>
        <v>Admin</v>
      </c>
      <c r="B18802" s="172">
        <v>45824.681608796294</v>
      </c>
      <c r="C18802" s="69" t="s">
        <v>186</v>
      </c>
      <c r="D18802" s="69" t="s">
        <v>1937</v>
      </c>
      <c r="E18802" s="69" t="s">
        <v>3340</v>
      </c>
      <c r="F18802" s="69">
        <v>2391</v>
      </c>
      <c r="G18802" s="69" t="s">
        <v>1948</v>
      </c>
    </row>
    <row r="18803" spans="1:7" ht="14.4">
      <c r="A18803" s="27" t="str">
        <f>VLOOKUP(C18803,'user list'!A:B,2,0)</f>
        <v>Admin</v>
      </c>
      <c r="B18803" s="172">
        <v>45824.681608796294</v>
      </c>
      <c r="C18803" s="69" t="s">
        <v>186</v>
      </c>
      <c r="D18803" s="69" t="s">
        <v>1937</v>
      </c>
      <c r="E18803" s="69" t="s">
        <v>3340</v>
      </c>
      <c r="F18803" s="69">
        <v>2391</v>
      </c>
      <c r="G18803" s="69" t="s">
        <v>1948</v>
      </c>
    </row>
    <row r="18804" spans="1:7" ht="14.4">
      <c r="A18804" s="27" t="str">
        <f>VLOOKUP(C18804,'user list'!A:B,2,0)</f>
        <v>Admin</v>
      </c>
      <c r="B18804" s="172">
        <v>45824.681620370371</v>
      </c>
      <c r="C18804" s="69" t="s">
        <v>186</v>
      </c>
      <c r="D18804" s="69" t="s">
        <v>1937</v>
      </c>
      <c r="E18804" s="69" t="s">
        <v>3340</v>
      </c>
      <c r="F18804" s="69">
        <v>2391</v>
      </c>
      <c r="G18804" s="69" t="s">
        <v>1948</v>
      </c>
    </row>
    <row r="18805" spans="1:7" ht="14.4">
      <c r="A18805" s="27" t="str">
        <f>VLOOKUP(C18805,'user list'!A:B,2,0)</f>
        <v>Admin</v>
      </c>
      <c r="B18805" s="172">
        <v>45824.681620370371</v>
      </c>
      <c r="C18805" s="69" t="s">
        <v>186</v>
      </c>
      <c r="D18805" s="69" t="s">
        <v>1937</v>
      </c>
      <c r="E18805" s="69" t="s">
        <v>3340</v>
      </c>
      <c r="F18805" s="69">
        <v>2391</v>
      </c>
      <c r="G18805" s="69" t="s">
        <v>1947</v>
      </c>
    </row>
    <row r="18806" spans="1:7" ht="14.4">
      <c r="A18806" s="27" t="str">
        <f>VLOOKUP(C18806,'user list'!A:B,2,0)</f>
        <v>CLD</v>
      </c>
      <c r="B18806" s="172">
        <v>45824.681828703702</v>
      </c>
      <c r="C18806" s="69" t="s">
        <v>204</v>
      </c>
      <c r="D18806" s="69" t="s">
        <v>1937</v>
      </c>
      <c r="E18806" s="69" t="s">
        <v>2529</v>
      </c>
      <c r="F18806" s="69">
        <v>1871</v>
      </c>
      <c r="G18806" s="69" t="s">
        <v>1939</v>
      </c>
    </row>
    <row r="18807" spans="1:7" ht="14.4">
      <c r="A18807" s="27" t="str">
        <f>VLOOKUP(C18807,'user list'!A:B,2,0)</f>
        <v>CLD</v>
      </c>
      <c r="B18807" s="172">
        <v>45824.681921296295</v>
      </c>
      <c r="C18807" s="69" t="s">
        <v>204</v>
      </c>
      <c r="D18807" s="69" t="s">
        <v>1937</v>
      </c>
      <c r="E18807" s="69" t="s">
        <v>2527</v>
      </c>
      <c r="F18807" s="69">
        <v>1869</v>
      </c>
      <c r="G18807" s="69" t="s">
        <v>1939</v>
      </c>
    </row>
    <row r="18808" spans="1:7" ht="14.4">
      <c r="A18808" s="27" t="str">
        <f>VLOOKUP(C18808,'user list'!A:B,2,0)</f>
        <v>CLD</v>
      </c>
      <c r="B18808" s="172">
        <v>45824.682696759257</v>
      </c>
      <c r="C18808" s="69" t="s">
        <v>204</v>
      </c>
      <c r="D18808" s="69" t="s">
        <v>1937</v>
      </c>
      <c r="E18808" s="69" t="s">
        <v>2534</v>
      </c>
      <c r="F18808" s="69">
        <v>1881</v>
      </c>
      <c r="G18808" s="69" t="s">
        <v>1939</v>
      </c>
    </row>
    <row r="18809" spans="1:7" ht="14.4">
      <c r="A18809" s="27" t="str">
        <f>VLOOKUP(C18809,'user list'!A:B,2,0)</f>
        <v>CLD</v>
      </c>
      <c r="B18809" s="172">
        <v>45824.682939814818</v>
      </c>
      <c r="C18809" s="69" t="s">
        <v>204</v>
      </c>
      <c r="D18809" s="69" t="s">
        <v>1937</v>
      </c>
      <c r="E18809" s="69" t="s">
        <v>2534</v>
      </c>
      <c r="F18809" s="69">
        <v>1881</v>
      </c>
      <c r="G18809" s="69" t="s">
        <v>1947</v>
      </c>
    </row>
    <row r="18810" spans="1:7" ht="14.4">
      <c r="A18810" s="27" t="str">
        <f>VLOOKUP(C18810,'user list'!A:B,2,0)</f>
        <v>CLD</v>
      </c>
      <c r="B18810" s="172">
        <v>45824.682939814818</v>
      </c>
      <c r="C18810" s="69" t="s">
        <v>204</v>
      </c>
      <c r="D18810" s="69" t="s">
        <v>1937</v>
      </c>
      <c r="E18810" s="69" t="s">
        <v>2534</v>
      </c>
      <c r="F18810" s="69">
        <v>1881</v>
      </c>
      <c r="G18810" s="69" t="s">
        <v>1948</v>
      </c>
    </row>
    <row r="18811" spans="1:7" ht="14.4">
      <c r="A18811" s="27" t="str">
        <f>VLOOKUP(C18811,'user list'!A:B,2,0)</f>
        <v>CLD</v>
      </c>
      <c r="B18811" s="172">
        <v>45824.682939814818</v>
      </c>
      <c r="C18811" s="69" t="s">
        <v>204</v>
      </c>
      <c r="D18811" s="69" t="s">
        <v>1937</v>
      </c>
      <c r="E18811" s="69" t="s">
        <v>2534</v>
      </c>
      <c r="F18811" s="69">
        <v>1881</v>
      </c>
      <c r="G18811" s="69" t="s">
        <v>1939</v>
      </c>
    </row>
    <row r="18812" spans="1:7" ht="14.4">
      <c r="A18812" s="27" t="str">
        <f>VLOOKUP(C18812,'user list'!A:B,2,0)</f>
        <v>Admin</v>
      </c>
      <c r="B18812" s="172">
        <v>45824.682951388888</v>
      </c>
      <c r="C18812" s="69" t="s">
        <v>186</v>
      </c>
      <c r="D18812" s="69" t="s">
        <v>1937</v>
      </c>
      <c r="E18812" s="69" t="s">
        <v>2534</v>
      </c>
      <c r="F18812" s="69">
        <v>1881</v>
      </c>
      <c r="G18812" s="69" t="s">
        <v>1948</v>
      </c>
    </row>
    <row r="18813" spans="1:7" ht="14.4">
      <c r="A18813" s="27" t="str">
        <f>VLOOKUP(C18813,'user list'!A:B,2,0)</f>
        <v>CLD</v>
      </c>
      <c r="B18813" s="172">
        <v>45824.682997685188</v>
      </c>
      <c r="C18813" s="69" t="s">
        <v>204</v>
      </c>
      <c r="D18813" s="69" t="s">
        <v>1937</v>
      </c>
      <c r="E18813" s="69" t="s">
        <v>2790</v>
      </c>
      <c r="F18813" s="69">
        <v>2244</v>
      </c>
      <c r="G18813" s="69" t="s">
        <v>1939</v>
      </c>
    </row>
    <row r="18814" spans="1:7" ht="14.4">
      <c r="A18814" s="27" t="str">
        <f>VLOOKUP(C18814,'user list'!A:B,2,0)</f>
        <v>DOE</v>
      </c>
      <c r="B18814" s="172">
        <v>45824.683668981481</v>
      </c>
      <c r="C18814" s="69" t="s">
        <v>212</v>
      </c>
      <c r="D18814" s="69" t="s">
        <v>1937</v>
      </c>
      <c r="E18814" s="69" t="s">
        <v>3341</v>
      </c>
      <c r="F18814" s="69">
        <v>2392</v>
      </c>
      <c r="G18814" s="69" t="s">
        <v>2440</v>
      </c>
    </row>
    <row r="18815" spans="1:7" ht="14.4">
      <c r="A18815" s="27" t="str">
        <f>VLOOKUP(C18815,'user list'!A:B,2,0)</f>
        <v>Admin</v>
      </c>
      <c r="B18815" s="172">
        <v>45824.683668981481</v>
      </c>
      <c r="C18815" s="69" t="s">
        <v>186</v>
      </c>
      <c r="D18815" s="69" t="s">
        <v>1937</v>
      </c>
      <c r="E18815" s="69" t="s">
        <v>3341</v>
      </c>
      <c r="F18815" s="69">
        <v>2392</v>
      </c>
      <c r="G18815" s="69" t="s">
        <v>1948</v>
      </c>
    </row>
    <row r="18816" spans="1:7" ht="14.4">
      <c r="A18816" s="27" t="str">
        <f>VLOOKUP(C18816,'user list'!A:B,2,0)</f>
        <v>Admin</v>
      </c>
      <c r="B18816" s="172">
        <v>45824.683668981481</v>
      </c>
      <c r="C18816" s="69" t="s">
        <v>186</v>
      </c>
      <c r="D18816" s="69" t="s">
        <v>1937</v>
      </c>
      <c r="E18816" s="69" t="s">
        <v>3341</v>
      </c>
      <c r="F18816" s="69">
        <v>2392</v>
      </c>
      <c r="G18816" s="69" t="s">
        <v>1948</v>
      </c>
    </row>
    <row r="18817" spans="1:7" ht="14.4">
      <c r="A18817" s="27" t="str">
        <f>VLOOKUP(C18817,'user list'!A:B,2,0)</f>
        <v>Admin</v>
      </c>
      <c r="B18817" s="172">
        <v>45824.683668981481</v>
      </c>
      <c r="C18817" s="69" t="s">
        <v>186</v>
      </c>
      <c r="D18817" s="69" t="s">
        <v>1937</v>
      </c>
      <c r="E18817" s="69" t="s">
        <v>3341</v>
      </c>
      <c r="F18817" s="69">
        <v>2392</v>
      </c>
      <c r="G18817" s="69" t="s">
        <v>1948</v>
      </c>
    </row>
    <row r="18818" spans="1:7" ht="14.4">
      <c r="A18818" s="27" t="str">
        <f>VLOOKUP(C18818,'user list'!A:B,2,0)</f>
        <v>Admin</v>
      </c>
      <c r="B18818" s="172">
        <v>45824.683668981481</v>
      </c>
      <c r="C18818" s="69" t="s">
        <v>186</v>
      </c>
      <c r="D18818" s="69" t="s">
        <v>1937</v>
      </c>
      <c r="E18818" s="69" t="s">
        <v>3341</v>
      </c>
      <c r="F18818" s="69">
        <v>2392</v>
      </c>
      <c r="G18818" s="69" t="s">
        <v>1947</v>
      </c>
    </row>
    <row r="18819" spans="1:7" ht="14.4">
      <c r="A18819" s="27" t="str">
        <f>VLOOKUP(C18819,'user list'!A:B,2,0)</f>
        <v>OCAs</v>
      </c>
      <c r="B18819" s="172">
        <v>45824.684062499997</v>
      </c>
      <c r="C18819" s="69" t="s">
        <v>279</v>
      </c>
      <c r="D18819" s="69" t="s">
        <v>1937</v>
      </c>
      <c r="E18819" s="69" t="s">
        <v>2784</v>
      </c>
      <c r="F18819" s="69">
        <v>2340</v>
      </c>
      <c r="G18819" s="69" t="s">
        <v>1939</v>
      </c>
    </row>
    <row r="18820" spans="1:7" ht="14.4">
      <c r="A18820" s="27" t="str">
        <f>VLOOKUP(C18820,'user list'!A:B,2,0)</f>
        <v>OCAs</v>
      </c>
      <c r="B18820" s="172">
        <v>45824.684074074074</v>
      </c>
      <c r="C18820" s="69" t="s">
        <v>279</v>
      </c>
      <c r="D18820" s="69" t="s">
        <v>1937</v>
      </c>
      <c r="E18820" s="69" t="s">
        <v>2784</v>
      </c>
      <c r="F18820" s="69">
        <v>2340</v>
      </c>
      <c r="G18820" s="69" t="s">
        <v>1939</v>
      </c>
    </row>
    <row r="18821" spans="1:7" ht="14.4">
      <c r="A18821" s="27" t="str">
        <f>VLOOKUP(C18821,'user list'!A:B,2,0)</f>
        <v>OCAs</v>
      </c>
      <c r="B18821" s="172">
        <v>45824.684120370373</v>
      </c>
      <c r="C18821" s="69" t="s">
        <v>279</v>
      </c>
      <c r="D18821" s="69" t="s">
        <v>1937</v>
      </c>
      <c r="E18821" s="69" t="s">
        <v>3060</v>
      </c>
      <c r="F18821" s="69">
        <v>2354</v>
      </c>
      <c r="G18821" s="69" t="s">
        <v>1939</v>
      </c>
    </row>
    <row r="18822" spans="1:7" ht="14.4">
      <c r="A18822" s="27" t="str">
        <f>VLOOKUP(C18822,'user list'!A:B,2,0)</f>
        <v>CLD</v>
      </c>
      <c r="B18822" s="172">
        <v>45824.684618055559</v>
      </c>
      <c r="C18822" s="69" t="s">
        <v>204</v>
      </c>
      <c r="D18822" s="69" t="s">
        <v>1937</v>
      </c>
      <c r="E18822" s="69" t="s">
        <v>2790</v>
      </c>
      <c r="F18822" s="69">
        <v>2244</v>
      </c>
      <c r="G18822" s="69" t="s">
        <v>1947</v>
      </c>
    </row>
    <row r="18823" spans="1:7" ht="14.4">
      <c r="A18823" s="27" t="str">
        <f>VLOOKUP(C18823,'user list'!A:B,2,0)</f>
        <v>CLD</v>
      </c>
      <c r="B18823" s="172">
        <v>45824.684618055559</v>
      </c>
      <c r="C18823" s="69" t="s">
        <v>204</v>
      </c>
      <c r="D18823" s="69" t="s">
        <v>1937</v>
      </c>
      <c r="E18823" s="69" t="s">
        <v>2790</v>
      </c>
      <c r="F18823" s="69">
        <v>2244</v>
      </c>
      <c r="G18823" s="69" t="s">
        <v>1948</v>
      </c>
    </row>
    <row r="18824" spans="1:7" ht="14.4">
      <c r="A18824" s="27" t="str">
        <f>VLOOKUP(C18824,'user list'!A:B,2,0)</f>
        <v>CLD</v>
      </c>
      <c r="B18824" s="172">
        <v>45824.684618055559</v>
      </c>
      <c r="C18824" s="69" t="s">
        <v>204</v>
      </c>
      <c r="D18824" s="69" t="s">
        <v>1937</v>
      </c>
      <c r="E18824" s="69" t="s">
        <v>2790</v>
      </c>
      <c r="F18824" s="69">
        <v>2244</v>
      </c>
      <c r="G18824" s="69" t="s">
        <v>1939</v>
      </c>
    </row>
    <row r="18825" spans="1:7" ht="14.4">
      <c r="A18825" s="27" t="str">
        <f>VLOOKUP(C18825,'user list'!A:B,2,0)</f>
        <v>Admin</v>
      </c>
      <c r="B18825" s="172">
        <v>45824.684618055559</v>
      </c>
      <c r="C18825" s="69" t="s">
        <v>186</v>
      </c>
      <c r="D18825" s="69" t="s">
        <v>1937</v>
      </c>
      <c r="E18825" s="69" t="s">
        <v>2790</v>
      </c>
      <c r="F18825" s="69">
        <v>2244</v>
      </c>
      <c r="G18825" s="69" t="s">
        <v>1948</v>
      </c>
    </row>
    <row r="18826" spans="1:7" ht="14.4">
      <c r="A18826" s="27" t="str">
        <f>VLOOKUP(C18826,'user list'!A:B,2,0)</f>
        <v>CLD</v>
      </c>
      <c r="B18826" s="172">
        <v>45824.684675925928</v>
      </c>
      <c r="C18826" s="69" t="s">
        <v>204</v>
      </c>
      <c r="D18826" s="69" t="s">
        <v>1937</v>
      </c>
      <c r="E18826" s="69" t="s">
        <v>2784</v>
      </c>
      <c r="F18826" s="69">
        <v>2236</v>
      </c>
      <c r="G18826" s="69" t="s">
        <v>1939</v>
      </c>
    </row>
    <row r="18827" spans="1:7" ht="14.4">
      <c r="A18827" s="27" t="str">
        <f>VLOOKUP(C18827,'user list'!A:B,2,0)</f>
        <v>CLD</v>
      </c>
      <c r="B18827" s="172">
        <v>45824.68476851852</v>
      </c>
      <c r="C18827" s="69" t="s">
        <v>204</v>
      </c>
      <c r="D18827" s="69" t="s">
        <v>1937</v>
      </c>
      <c r="E18827" s="69" t="s">
        <v>2784</v>
      </c>
      <c r="F18827" s="69">
        <v>2236</v>
      </c>
      <c r="G18827" s="69" t="s">
        <v>1947</v>
      </c>
    </row>
    <row r="18828" spans="1:7" ht="14.4">
      <c r="A18828" s="27" t="str">
        <f>VLOOKUP(C18828,'user list'!A:B,2,0)</f>
        <v>CLD</v>
      </c>
      <c r="B18828" s="172">
        <v>45824.68476851852</v>
      </c>
      <c r="C18828" s="69" t="s">
        <v>204</v>
      </c>
      <c r="D18828" s="69" t="s">
        <v>1937</v>
      </c>
      <c r="E18828" s="69" t="s">
        <v>2784</v>
      </c>
      <c r="F18828" s="69">
        <v>2236</v>
      </c>
      <c r="G18828" s="69" t="s">
        <v>1948</v>
      </c>
    </row>
    <row r="18829" spans="1:7" ht="14.4">
      <c r="A18829" s="27" t="str">
        <f>VLOOKUP(C18829,'user list'!A:B,2,0)</f>
        <v>CLD</v>
      </c>
      <c r="B18829" s="172">
        <v>45824.68476851852</v>
      </c>
      <c r="C18829" s="69" t="s">
        <v>204</v>
      </c>
      <c r="D18829" s="69" t="s">
        <v>1937</v>
      </c>
      <c r="E18829" s="69" t="s">
        <v>2784</v>
      </c>
      <c r="F18829" s="69">
        <v>2236</v>
      </c>
      <c r="G18829" s="69" t="s">
        <v>1939</v>
      </c>
    </row>
    <row r="18830" spans="1:7" ht="14.4">
      <c r="A18830" s="27" t="str">
        <f>VLOOKUP(C18830,'user list'!A:B,2,0)</f>
        <v>Admin</v>
      </c>
      <c r="B18830" s="172">
        <v>45824.68476851852</v>
      </c>
      <c r="C18830" s="69" t="s">
        <v>186</v>
      </c>
      <c r="D18830" s="69" t="s">
        <v>1937</v>
      </c>
      <c r="E18830" s="69" t="s">
        <v>2784</v>
      </c>
      <c r="F18830" s="69">
        <v>2236</v>
      </c>
      <c r="G18830" s="69" t="s">
        <v>1948</v>
      </c>
    </row>
    <row r="18831" spans="1:7" ht="14.4">
      <c r="A18831" s="27" t="str">
        <f>VLOOKUP(C18831,'user list'!A:B,2,0)</f>
        <v>CLD</v>
      </c>
      <c r="B18831" s="172">
        <v>45824.684814814813</v>
      </c>
      <c r="C18831" s="69" t="s">
        <v>204</v>
      </c>
      <c r="D18831" s="69" t="s">
        <v>1937</v>
      </c>
      <c r="E18831" s="69" t="s">
        <v>2828</v>
      </c>
      <c r="F18831" s="69">
        <v>2306</v>
      </c>
      <c r="G18831" s="69" t="s">
        <v>1939</v>
      </c>
    </row>
    <row r="18832" spans="1:7" ht="14.4">
      <c r="A18832" s="27" t="str">
        <f>VLOOKUP(C18832,'user list'!A:B,2,0)</f>
        <v>CLD</v>
      </c>
      <c r="B18832" s="172">
        <v>45824.685243055559</v>
      </c>
      <c r="C18832" s="69" t="s">
        <v>204</v>
      </c>
      <c r="D18832" s="69" t="s">
        <v>1937</v>
      </c>
      <c r="E18832" s="69" t="s">
        <v>2784</v>
      </c>
      <c r="F18832" s="69">
        <v>2340</v>
      </c>
      <c r="G18832" s="69" t="s">
        <v>1939</v>
      </c>
    </row>
    <row r="18833" spans="1:7" ht="14.4">
      <c r="A18833" s="27" t="str">
        <f>VLOOKUP(C18833,'user list'!A:B,2,0)</f>
        <v>CLD</v>
      </c>
      <c r="B18833" s="172">
        <v>45824.685347222221</v>
      </c>
      <c r="C18833" s="69" t="s">
        <v>204</v>
      </c>
      <c r="D18833" s="69" t="s">
        <v>1937</v>
      </c>
      <c r="E18833" s="69" t="s">
        <v>2784</v>
      </c>
      <c r="F18833" s="69">
        <v>2340</v>
      </c>
      <c r="G18833" s="69" t="s">
        <v>1947</v>
      </c>
    </row>
    <row r="18834" spans="1:7" ht="14.4">
      <c r="A18834" s="27" t="str">
        <f>VLOOKUP(C18834,'user list'!A:B,2,0)</f>
        <v>CLD</v>
      </c>
      <c r="B18834" s="172">
        <v>45824.685347222221</v>
      </c>
      <c r="C18834" s="69" t="s">
        <v>204</v>
      </c>
      <c r="D18834" s="69" t="s">
        <v>1937</v>
      </c>
      <c r="E18834" s="69" t="s">
        <v>2784</v>
      </c>
      <c r="F18834" s="69">
        <v>2340</v>
      </c>
      <c r="G18834" s="69" t="s">
        <v>1948</v>
      </c>
    </row>
    <row r="18835" spans="1:7" ht="14.4">
      <c r="A18835" s="27" t="str">
        <f>VLOOKUP(C18835,'user list'!A:B,2,0)</f>
        <v>CLD</v>
      </c>
      <c r="B18835" s="172">
        <v>45824.685347222221</v>
      </c>
      <c r="C18835" s="69" t="s">
        <v>204</v>
      </c>
      <c r="D18835" s="69" t="s">
        <v>1937</v>
      </c>
      <c r="E18835" s="69" t="s">
        <v>2784</v>
      </c>
      <c r="F18835" s="69">
        <v>2340</v>
      </c>
      <c r="G18835" s="69" t="s">
        <v>1939</v>
      </c>
    </row>
    <row r="18836" spans="1:7" ht="14.4">
      <c r="A18836" s="27" t="str">
        <f>VLOOKUP(C18836,'user list'!A:B,2,0)</f>
        <v>Admin</v>
      </c>
      <c r="B18836" s="172">
        <v>45824.685347222221</v>
      </c>
      <c r="C18836" s="69" t="s">
        <v>186</v>
      </c>
      <c r="D18836" s="69" t="s">
        <v>1937</v>
      </c>
      <c r="E18836" s="69" t="s">
        <v>2784</v>
      </c>
      <c r="F18836" s="69">
        <v>2340</v>
      </c>
      <c r="G18836" s="69" t="s">
        <v>1948</v>
      </c>
    </row>
    <row r="18837" spans="1:7" ht="14.4">
      <c r="A18837" s="27" t="str">
        <f>VLOOKUP(C18837,'user list'!A:B,2,0)</f>
        <v>CLD</v>
      </c>
      <c r="B18837" s="172">
        <v>45824.685428240744</v>
      </c>
      <c r="C18837" s="69" t="s">
        <v>204</v>
      </c>
      <c r="D18837" s="69" t="s">
        <v>1937</v>
      </c>
      <c r="E18837" s="69" t="s">
        <v>3060</v>
      </c>
      <c r="F18837" s="69">
        <v>2354</v>
      </c>
      <c r="G18837" s="69" t="s">
        <v>1939</v>
      </c>
    </row>
    <row r="18838" spans="1:7" ht="14.4">
      <c r="A18838" s="27" t="str">
        <f>VLOOKUP(C18838,'user list'!A:B,2,0)</f>
        <v>CLD</v>
      </c>
      <c r="B18838" s="172">
        <v>45824.685555555552</v>
      </c>
      <c r="C18838" s="69" t="s">
        <v>204</v>
      </c>
      <c r="D18838" s="69" t="s">
        <v>1937</v>
      </c>
      <c r="E18838" s="69" t="s">
        <v>3060</v>
      </c>
      <c r="F18838" s="69">
        <v>2354</v>
      </c>
      <c r="G18838" s="69" t="s">
        <v>1947</v>
      </c>
    </row>
    <row r="18839" spans="1:7" ht="14.4">
      <c r="A18839" s="27" t="str">
        <f>VLOOKUP(C18839,'user list'!A:B,2,0)</f>
        <v>CLD</v>
      </c>
      <c r="B18839" s="172">
        <v>45824.685555555552</v>
      </c>
      <c r="C18839" s="69" t="s">
        <v>204</v>
      </c>
      <c r="D18839" s="69" t="s">
        <v>1937</v>
      </c>
      <c r="E18839" s="69" t="s">
        <v>3060</v>
      </c>
      <c r="F18839" s="69">
        <v>2354</v>
      </c>
      <c r="G18839" s="69" t="s">
        <v>1948</v>
      </c>
    </row>
    <row r="18840" spans="1:7" ht="14.4">
      <c r="A18840" s="27" t="str">
        <f>VLOOKUP(C18840,'user list'!A:B,2,0)</f>
        <v>CLD</v>
      </c>
      <c r="B18840" s="172">
        <v>45824.685555555552</v>
      </c>
      <c r="C18840" s="69" t="s">
        <v>204</v>
      </c>
      <c r="D18840" s="69" t="s">
        <v>1937</v>
      </c>
      <c r="E18840" s="69" t="s">
        <v>3060</v>
      </c>
      <c r="F18840" s="69">
        <v>2354</v>
      </c>
      <c r="G18840" s="69" t="s">
        <v>1939</v>
      </c>
    </row>
    <row r="18841" spans="1:7" ht="14.4">
      <c r="A18841" s="27" t="str">
        <f>VLOOKUP(C18841,'user list'!A:B,2,0)</f>
        <v>Admin</v>
      </c>
      <c r="B18841" s="172">
        <v>45824.685555555552</v>
      </c>
      <c r="C18841" s="69" t="s">
        <v>186</v>
      </c>
      <c r="D18841" s="69" t="s">
        <v>1937</v>
      </c>
      <c r="E18841" s="69" t="s">
        <v>3060</v>
      </c>
      <c r="F18841" s="69">
        <v>2354</v>
      </c>
      <c r="G18841" s="69" t="s">
        <v>1948</v>
      </c>
    </row>
    <row r="18842" spans="1:7" ht="14.4">
      <c r="A18842" s="27" t="str">
        <f>VLOOKUP(C18842,'user list'!A:B,2,0)</f>
        <v>CLD</v>
      </c>
      <c r="B18842" s="172">
        <v>45824.685613425929</v>
      </c>
      <c r="C18842" s="69" t="s">
        <v>204</v>
      </c>
      <c r="D18842" s="69" t="s">
        <v>1937</v>
      </c>
      <c r="E18842" s="69" t="s">
        <v>3061</v>
      </c>
      <c r="F18842" s="69">
        <v>2360</v>
      </c>
      <c r="G18842" s="69" t="s">
        <v>1939</v>
      </c>
    </row>
    <row r="18843" spans="1:7" ht="14.4">
      <c r="A18843" s="27" t="str">
        <f>VLOOKUP(C18843,'user list'!A:B,2,0)</f>
        <v>QCYDO</v>
      </c>
      <c r="B18843" s="172">
        <v>45824.685636574075</v>
      </c>
      <c r="C18843" s="69" t="s">
        <v>270</v>
      </c>
      <c r="D18843" s="69" t="s">
        <v>1937</v>
      </c>
      <c r="E18843" s="69" t="s">
        <v>3336</v>
      </c>
      <c r="F18843" s="69">
        <v>2387</v>
      </c>
      <c r="G18843" s="69" t="s">
        <v>1939</v>
      </c>
    </row>
    <row r="18844" spans="1:7" ht="14.4">
      <c r="A18844" s="27" t="str">
        <f>VLOOKUP(C18844,'user list'!A:B,2,0)</f>
        <v>CLD</v>
      </c>
      <c r="B18844" s="172">
        <v>45824.685717592591</v>
      </c>
      <c r="C18844" s="69" t="s">
        <v>204</v>
      </c>
      <c r="D18844" s="69" t="s">
        <v>1937</v>
      </c>
      <c r="E18844" s="69" t="s">
        <v>3331</v>
      </c>
      <c r="F18844" s="69">
        <v>2380</v>
      </c>
      <c r="G18844" s="69" t="s">
        <v>1939</v>
      </c>
    </row>
    <row r="18845" spans="1:7" ht="14.4">
      <c r="A18845" s="27" t="str">
        <f>VLOOKUP(C18845,'user list'!A:B,2,0)</f>
        <v>SSDD</v>
      </c>
      <c r="B18845" s="172">
        <v>45824.686053240737</v>
      </c>
      <c r="C18845" s="69" t="s">
        <v>273</v>
      </c>
      <c r="D18845" s="69" t="s">
        <v>1937</v>
      </c>
      <c r="E18845" s="69" t="s">
        <v>3061</v>
      </c>
      <c r="F18845" s="69">
        <v>2360</v>
      </c>
      <c r="G18845" s="69" t="s">
        <v>1939</v>
      </c>
    </row>
    <row r="18846" spans="1:7" ht="14.4">
      <c r="A18846" s="27" t="str">
        <f>VLOOKUP(C18846,'user list'!A:B,2,0)</f>
        <v>SSDD</v>
      </c>
      <c r="B18846" s="172">
        <v>45824.686099537037</v>
      </c>
      <c r="C18846" s="69" t="s">
        <v>273</v>
      </c>
      <c r="D18846" s="69" t="s">
        <v>1937</v>
      </c>
      <c r="E18846" s="69" t="s">
        <v>3060</v>
      </c>
      <c r="F18846" s="69">
        <v>2354</v>
      </c>
      <c r="G18846" s="69" t="s">
        <v>1939</v>
      </c>
    </row>
    <row r="18847" spans="1:7" ht="14.4">
      <c r="A18847" s="27" t="str">
        <f>VLOOKUP(C18847,'user list'!A:B,2,0)</f>
        <v>SSDD</v>
      </c>
      <c r="B18847" s="172">
        <v>45824.686249999999</v>
      </c>
      <c r="C18847" s="69" t="s">
        <v>273</v>
      </c>
      <c r="D18847" s="69" t="s">
        <v>1937</v>
      </c>
      <c r="E18847" s="69" t="s">
        <v>2784</v>
      </c>
      <c r="F18847" s="69">
        <v>2340</v>
      </c>
      <c r="G18847" s="69" t="s">
        <v>1939</v>
      </c>
    </row>
    <row r="18848" spans="1:7" ht="14.4">
      <c r="A18848" s="27" t="str">
        <f>VLOOKUP(C18848,'user list'!A:B,2,0)</f>
        <v>CLD</v>
      </c>
      <c r="B18848" s="172">
        <v>45824.686412037037</v>
      </c>
      <c r="C18848" s="69" t="s">
        <v>204</v>
      </c>
      <c r="D18848" s="69" t="s">
        <v>1937</v>
      </c>
      <c r="E18848" s="69" t="s">
        <v>3061</v>
      </c>
      <c r="F18848" s="69">
        <v>2360</v>
      </c>
      <c r="G18848" s="69" t="s">
        <v>1947</v>
      </c>
    </row>
    <row r="18849" spans="1:7" ht="14.4">
      <c r="A18849" s="27" t="str">
        <f>VLOOKUP(C18849,'user list'!A:B,2,0)</f>
        <v>CLD</v>
      </c>
      <c r="B18849" s="172">
        <v>45824.686412037037</v>
      </c>
      <c r="C18849" s="69" t="s">
        <v>204</v>
      </c>
      <c r="D18849" s="69" t="s">
        <v>1937</v>
      </c>
      <c r="E18849" s="69" t="s">
        <v>3061</v>
      </c>
      <c r="F18849" s="69">
        <v>2360</v>
      </c>
      <c r="G18849" s="69" t="s">
        <v>1948</v>
      </c>
    </row>
    <row r="18850" spans="1:7" ht="14.4">
      <c r="A18850" s="27" t="str">
        <f>VLOOKUP(C18850,'user list'!A:B,2,0)</f>
        <v>CLD</v>
      </c>
      <c r="B18850" s="172">
        <v>45824.686412037037</v>
      </c>
      <c r="C18850" s="69" t="s">
        <v>204</v>
      </c>
      <c r="D18850" s="69" t="s">
        <v>1937</v>
      </c>
      <c r="E18850" s="69" t="s">
        <v>3061</v>
      </c>
      <c r="F18850" s="69">
        <v>2360</v>
      </c>
      <c r="G18850" s="69" t="s">
        <v>1939</v>
      </c>
    </row>
    <row r="18851" spans="1:7" ht="14.4">
      <c r="A18851" s="27" t="str">
        <f>VLOOKUP(C18851,'user list'!A:B,2,0)</f>
        <v>Admin</v>
      </c>
      <c r="B18851" s="172">
        <v>45824.686412037037</v>
      </c>
      <c r="C18851" s="69" t="s">
        <v>186</v>
      </c>
      <c r="D18851" s="69" t="s">
        <v>1937</v>
      </c>
      <c r="E18851" s="69" t="s">
        <v>3061</v>
      </c>
      <c r="F18851" s="69">
        <v>2360</v>
      </c>
      <c r="G18851" s="69" t="s">
        <v>1948</v>
      </c>
    </row>
    <row r="18852" spans="1:7" ht="14.4">
      <c r="A18852" s="27" t="str">
        <f>VLOOKUP(C18852,'user list'!A:B,2,0)</f>
        <v>QCBAS</v>
      </c>
      <c r="B18852" s="172">
        <v>45824.687569444446</v>
      </c>
      <c r="C18852" s="69" t="s">
        <v>263</v>
      </c>
      <c r="D18852" s="69" t="s">
        <v>1937</v>
      </c>
      <c r="E18852" s="69" t="s">
        <v>2534</v>
      </c>
      <c r="F18852" s="69">
        <v>1881</v>
      </c>
      <c r="G18852" s="69" t="s">
        <v>1939</v>
      </c>
    </row>
    <row r="18853" spans="1:7" ht="14.4">
      <c r="A18853" s="27" t="str">
        <f>VLOOKUP(C18853,'user list'!A:B,2,0)</f>
        <v>QCBAS</v>
      </c>
      <c r="B18853" s="172">
        <v>45824.688750000001</v>
      </c>
      <c r="C18853" s="69" t="s">
        <v>263</v>
      </c>
      <c r="D18853" s="69" t="s">
        <v>1937</v>
      </c>
      <c r="E18853" s="69" t="s">
        <v>2463</v>
      </c>
      <c r="F18853" s="69">
        <v>1760</v>
      </c>
      <c r="G18853" s="69" t="s">
        <v>1939</v>
      </c>
    </row>
    <row r="18854" spans="1:7" ht="14.4">
      <c r="A18854" s="27" t="str">
        <f>VLOOKUP(C18854,'user list'!A:B,2,0)</f>
        <v>QCBAS</v>
      </c>
      <c r="B18854" s="172">
        <v>45824.688796296294</v>
      </c>
      <c r="C18854" s="69" t="s">
        <v>263</v>
      </c>
      <c r="D18854" s="69" t="s">
        <v>1937</v>
      </c>
      <c r="E18854" s="69" t="s">
        <v>2556</v>
      </c>
      <c r="F18854" s="69">
        <v>1916</v>
      </c>
      <c r="G18854" s="69" t="s">
        <v>1939</v>
      </c>
    </row>
    <row r="18855" spans="1:7" ht="14.4">
      <c r="A18855" s="27" t="str">
        <f>VLOOKUP(C18855,'user list'!A:B,2,0)</f>
        <v>QCBAS</v>
      </c>
      <c r="B18855" s="172">
        <v>45824.689166666663</v>
      </c>
      <c r="C18855" s="69" t="s">
        <v>263</v>
      </c>
      <c r="D18855" s="69" t="s">
        <v>1937</v>
      </c>
      <c r="E18855" s="69" t="s">
        <v>3061</v>
      </c>
      <c r="F18855" s="69">
        <v>2360</v>
      </c>
      <c r="G18855" s="69" t="s">
        <v>1939</v>
      </c>
    </row>
    <row r="18856" spans="1:7" ht="14.4">
      <c r="A18856" s="27" t="str">
        <f>VLOOKUP(C18856,'user list'!A:B,2,0)</f>
        <v>QCBAS</v>
      </c>
      <c r="B18856" s="172">
        <v>45824.68922453704</v>
      </c>
      <c r="C18856" s="69" t="s">
        <v>263</v>
      </c>
      <c r="D18856" s="69" t="s">
        <v>1937</v>
      </c>
      <c r="E18856" s="69" t="s">
        <v>3060</v>
      </c>
      <c r="F18856" s="69">
        <v>2354</v>
      </c>
      <c r="G18856" s="69" t="s">
        <v>1939</v>
      </c>
    </row>
    <row r="18857" spans="1:7" ht="14.4">
      <c r="A18857" s="27" t="str">
        <f>VLOOKUP(C18857,'user list'!A:B,2,0)</f>
        <v>QCBAS</v>
      </c>
      <c r="B18857" s="172">
        <v>45824.689386574071</v>
      </c>
      <c r="C18857" s="69" t="s">
        <v>263</v>
      </c>
      <c r="D18857" s="69" t="s">
        <v>1937</v>
      </c>
      <c r="E18857" s="69" t="s">
        <v>2784</v>
      </c>
      <c r="F18857" s="69">
        <v>2340</v>
      </c>
      <c r="G18857" s="69" t="s">
        <v>1939</v>
      </c>
    </row>
    <row r="18858" spans="1:7" ht="14.4">
      <c r="A18858" s="27" t="str">
        <f>VLOOKUP(C18858,'user list'!A:B,2,0)</f>
        <v>DOE</v>
      </c>
      <c r="B18858" s="172">
        <v>45824.689652777779</v>
      </c>
      <c r="C18858" s="69" t="s">
        <v>212</v>
      </c>
      <c r="D18858" s="69" t="s">
        <v>1937</v>
      </c>
      <c r="E18858" s="69" t="s">
        <v>2548</v>
      </c>
      <c r="F18858" s="69">
        <v>1905</v>
      </c>
      <c r="G18858" s="69" t="s">
        <v>1939</v>
      </c>
    </row>
    <row r="18859" spans="1:7" ht="14.4">
      <c r="A18859" s="27" t="str">
        <f>VLOOKUP(C18859,'user list'!A:B,2,0)</f>
        <v>DOE</v>
      </c>
      <c r="B18859" s="172">
        <v>45824.689780092594</v>
      </c>
      <c r="C18859" s="69" t="s">
        <v>212</v>
      </c>
      <c r="D18859" s="69" t="s">
        <v>1937</v>
      </c>
      <c r="E18859" s="69" t="s">
        <v>2547</v>
      </c>
      <c r="F18859" s="69">
        <v>1902</v>
      </c>
      <c r="G18859" s="69" t="s">
        <v>1939</v>
      </c>
    </row>
    <row r="18860" spans="1:7" ht="14.4">
      <c r="A18860" s="27" t="str">
        <f>VLOOKUP(C18860,'user list'!A:B,2,0)</f>
        <v>DOE</v>
      </c>
      <c r="B18860" s="172">
        <v>45824.689849537041</v>
      </c>
      <c r="C18860" s="69" t="s">
        <v>212</v>
      </c>
      <c r="D18860" s="69" t="s">
        <v>1937</v>
      </c>
      <c r="E18860" s="69" t="s">
        <v>2546</v>
      </c>
      <c r="F18860" s="69">
        <v>1900</v>
      </c>
      <c r="G18860" s="69" t="s">
        <v>1939</v>
      </c>
    </row>
    <row r="18861" spans="1:7" ht="14.4">
      <c r="A18861" s="27" t="str">
        <f>VLOOKUP(C18861,'user list'!A:B,2,0)</f>
        <v>OCAs</v>
      </c>
      <c r="B18861" s="172">
        <v>45824.689895833333</v>
      </c>
      <c r="C18861" s="69" t="s">
        <v>279</v>
      </c>
      <c r="D18861" s="69" t="s">
        <v>1937</v>
      </c>
      <c r="E18861" s="69" t="s">
        <v>3342</v>
      </c>
      <c r="F18861" s="69">
        <v>2393</v>
      </c>
      <c r="G18861" s="69" t="s">
        <v>2440</v>
      </c>
    </row>
    <row r="18862" spans="1:7" ht="14.4">
      <c r="A18862" s="27" t="str">
        <f>VLOOKUP(C18862,'user list'!A:B,2,0)</f>
        <v>Admin</v>
      </c>
      <c r="B18862" s="172">
        <v>45824.68990740741</v>
      </c>
      <c r="C18862" s="69" t="s">
        <v>186</v>
      </c>
      <c r="D18862" s="69" t="s">
        <v>1937</v>
      </c>
      <c r="E18862" s="69" t="s">
        <v>3342</v>
      </c>
      <c r="F18862" s="69">
        <v>2393</v>
      </c>
      <c r="G18862" s="69" t="s">
        <v>1948</v>
      </c>
    </row>
    <row r="18863" spans="1:7" ht="14.4">
      <c r="A18863" s="27" t="str">
        <f>VLOOKUP(C18863,'user list'!A:B,2,0)</f>
        <v>Admin</v>
      </c>
      <c r="B18863" s="172">
        <v>45824.68990740741</v>
      </c>
      <c r="C18863" s="69" t="s">
        <v>186</v>
      </c>
      <c r="D18863" s="69" t="s">
        <v>1937</v>
      </c>
      <c r="E18863" s="69" t="s">
        <v>3342</v>
      </c>
      <c r="F18863" s="69">
        <v>2393</v>
      </c>
      <c r="G18863" s="69" t="s">
        <v>1948</v>
      </c>
    </row>
    <row r="18864" spans="1:7" ht="14.4">
      <c r="A18864" s="27" t="str">
        <f>VLOOKUP(C18864,'user list'!A:B,2,0)</f>
        <v>Admin</v>
      </c>
      <c r="B18864" s="172">
        <v>45824.68990740741</v>
      </c>
      <c r="C18864" s="69" t="s">
        <v>186</v>
      </c>
      <c r="D18864" s="69" t="s">
        <v>1937</v>
      </c>
      <c r="E18864" s="69" t="s">
        <v>3342</v>
      </c>
      <c r="F18864" s="69">
        <v>2393</v>
      </c>
      <c r="G18864" s="69" t="s">
        <v>1948</v>
      </c>
    </row>
    <row r="18865" spans="1:7" ht="14.4">
      <c r="A18865" s="27" t="str">
        <f>VLOOKUP(C18865,'user list'!A:B,2,0)</f>
        <v>Admin</v>
      </c>
      <c r="B18865" s="172">
        <v>45824.68990740741</v>
      </c>
      <c r="C18865" s="69" t="s">
        <v>186</v>
      </c>
      <c r="D18865" s="69" t="s">
        <v>1937</v>
      </c>
      <c r="E18865" s="69" t="s">
        <v>3342</v>
      </c>
      <c r="F18865" s="69">
        <v>2393</v>
      </c>
      <c r="G18865" s="69" t="s">
        <v>1947</v>
      </c>
    </row>
    <row r="18866" spans="1:7" ht="14.4">
      <c r="A18866" s="27" t="str">
        <f>VLOOKUP(C18866,'user list'!A:B,2,0)</f>
        <v>OCAs</v>
      </c>
      <c r="B18866" s="172">
        <v>45824.690034722225</v>
      </c>
      <c r="C18866" s="69" t="s">
        <v>279</v>
      </c>
      <c r="D18866" s="69" t="s">
        <v>1937</v>
      </c>
      <c r="E18866" s="69" t="s">
        <v>3332</v>
      </c>
      <c r="F18866" s="69">
        <v>2381</v>
      </c>
      <c r="G18866" s="69" t="s">
        <v>1939</v>
      </c>
    </row>
    <row r="18867" spans="1:7" ht="14.4">
      <c r="A18867" s="27" t="str">
        <f>VLOOKUP(C18867,'user list'!A:B,2,0)</f>
        <v>OCAs</v>
      </c>
      <c r="B18867" s="172">
        <v>45824.690081018518</v>
      </c>
      <c r="C18867" s="69" t="s">
        <v>279</v>
      </c>
      <c r="D18867" s="69" t="s">
        <v>1937</v>
      </c>
      <c r="E18867" s="69" t="s">
        <v>3331</v>
      </c>
      <c r="F18867" s="69">
        <v>2380</v>
      </c>
      <c r="G18867" s="69" t="s">
        <v>1939</v>
      </c>
    </row>
    <row r="18868" spans="1:7" ht="14.4">
      <c r="A18868" s="27" t="str">
        <f>VLOOKUP(C18868,'user list'!A:B,2,0)</f>
        <v>OCAs</v>
      </c>
      <c r="B18868" s="172">
        <v>45824.690092592595</v>
      </c>
      <c r="C18868" s="69" t="s">
        <v>279</v>
      </c>
      <c r="D18868" s="69" t="s">
        <v>1937</v>
      </c>
      <c r="E18868" s="69" t="s">
        <v>3342</v>
      </c>
      <c r="F18868" s="69">
        <v>2393</v>
      </c>
      <c r="G18868" s="69" t="s">
        <v>1939</v>
      </c>
    </row>
    <row r="18869" spans="1:7" ht="14.4">
      <c r="A18869" s="27" t="str">
        <f>VLOOKUP(C18869,'user list'!A:B,2,0)</f>
        <v>OCAs</v>
      </c>
      <c r="B18869" s="172">
        <v>45824.690150462964</v>
      </c>
      <c r="C18869" s="69" t="s">
        <v>279</v>
      </c>
      <c r="D18869" s="69" t="s">
        <v>1937</v>
      </c>
      <c r="E18869" s="69" t="s">
        <v>3331</v>
      </c>
      <c r="F18869" s="69">
        <v>2380</v>
      </c>
      <c r="G18869" s="69" t="s">
        <v>1939</v>
      </c>
    </row>
    <row r="18870" spans="1:7" ht="14.4">
      <c r="A18870" s="27" t="str">
        <f>VLOOKUP(C18870,'user list'!A:B,2,0)</f>
        <v>OCAs</v>
      </c>
      <c r="B18870" s="172">
        <v>45824.690162037034</v>
      </c>
      <c r="C18870" s="69" t="s">
        <v>279</v>
      </c>
      <c r="D18870" s="69" t="s">
        <v>1937</v>
      </c>
      <c r="E18870" s="69" t="s">
        <v>3328</v>
      </c>
      <c r="F18870" s="69">
        <v>2376</v>
      </c>
      <c r="G18870" s="69" t="s">
        <v>1939</v>
      </c>
    </row>
    <row r="18871" spans="1:7" ht="14.4">
      <c r="A18871" s="27" t="str">
        <f>VLOOKUP(C18871,'user list'!A:B,2,0)</f>
        <v>OCAs</v>
      </c>
      <c r="B18871" s="172">
        <v>45824.690185185187</v>
      </c>
      <c r="C18871" s="69" t="s">
        <v>279</v>
      </c>
      <c r="D18871" s="69" t="s">
        <v>1937</v>
      </c>
      <c r="E18871" s="69" t="s">
        <v>3327</v>
      </c>
      <c r="F18871" s="69">
        <v>2375</v>
      </c>
      <c r="G18871" s="69" t="s">
        <v>1939</v>
      </c>
    </row>
    <row r="18872" spans="1:7" ht="14.4">
      <c r="A18872" s="27" t="str">
        <f>VLOOKUP(C18872,'user list'!A:B,2,0)</f>
        <v>CTO</v>
      </c>
      <c r="B18872" s="172">
        <v>45824.691990740743</v>
      </c>
      <c r="C18872" s="69" t="s">
        <v>207</v>
      </c>
      <c r="D18872" s="69" t="s">
        <v>1937</v>
      </c>
      <c r="E18872" s="69" t="s">
        <v>3061</v>
      </c>
      <c r="F18872" s="69">
        <v>2360</v>
      </c>
      <c r="G18872" s="69" t="s">
        <v>1939</v>
      </c>
    </row>
    <row r="18873" spans="1:7" ht="14.4">
      <c r="A18873" s="27" t="str">
        <f>VLOOKUP(C18873,'user list'!A:B,2,0)</f>
        <v>CTO</v>
      </c>
      <c r="B18873" s="172">
        <v>45824.692025462966</v>
      </c>
      <c r="C18873" s="69" t="s">
        <v>207</v>
      </c>
      <c r="D18873" s="69" t="s">
        <v>1937</v>
      </c>
      <c r="E18873" s="69" t="s">
        <v>3060</v>
      </c>
      <c r="F18873" s="69">
        <v>2354</v>
      </c>
      <c r="G18873" s="69" t="s">
        <v>1939</v>
      </c>
    </row>
    <row r="18874" spans="1:7" ht="14.4">
      <c r="A18874" s="27" t="str">
        <f>VLOOKUP(C18874,'user list'!A:B,2,0)</f>
        <v>CTO</v>
      </c>
      <c r="B18874" s="172">
        <v>45824.692060185182</v>
      </c>
      <c r="C18874" s="69" t="s">
        <v>207</v>
      </c>
      <c r="D18874" s="69" t="s">
        <v>1937</v>
      </c>
      <c r="E18874" s="69" t="s">
        <v>2784</v>
      </c>
      <c r="F18874" s="69">
        <v>2340</v>
      </c>
      <c r="G18874" s="69" t="s">
        <v>1939</v>
      </c>
    </row>
    <row r="18875" spans="1:7" ht="14.4">
      <c r="A18875" s="27" t="str">
        <f>VLOOKUP(C18875,'user list'!A:B,2,0)</f>
        <v>PDAO</v>
      </c>
      <c r="B18875" s="172">
        <v>45824.693576388891</v>
      </c>
      <c r="C18875" s="69" t="s">
        <v>258</v>
      </c>
      <c r="D18875" s="69" t="s">
        <v>1937</v>
      </c>
      <c r="E18875" s="69" t="s">
        <v>3060</v>
      </c>
      <c r="F18875" s="69">
        <v>2354</v>
      </c>
      <c r="G18875" s="69" t="s">
        <v>1939</v>
      </c>
    </row>
    <row r="18876" spans="1:7" ht="14.4">
      <c r="A18876" s="27" t="str">
        <f>VLOOKUP(C18876,'user list'!A:B,2,0)</f>
        <v>PDAO</v>
      </c>
      <c r="B18876" s="172">
        <v>45824.693680555552</v>
      </c>
      <c r="C18876" s="69" t="s">
        <v>258</v>
      </c>
      <c r="D18876" s="69" t="s">
        <v>1937</v>
      </c>
      <c r="E18876" s="69" t="s">
        <v>3060</v>
      </c>
      <c r="F18876" s="69">
        <v>2354</v>
      </c>
      <c r="G18876" s="69" t="s">
        <v>1947</v>
      </c>
    </row>
    <row r="18877" spans="1:7" ht="14.4">
      <c r="A18877" s="27" t="str">
        <f>VLOOKUP(C18877,'user list'!A:B,2,0)</f>
        <v>PDAO</v>
      </c>
      <c r="B18877" s="172">
        <v>45824.693680555552</v>
      </c>
      <c r="C18877" s="69" t="s">
        <v>258</v>
      </c>
      <c r="D18877" s="69" t="s">
        <v>1937</v>
      </c>
      <c r="E18877" s="69" t="s">
        <v>3060</v>
      </c>
      <c r="F18877" s="69">
        <v>2354</v>
      </c>
      <c r="G18877" s="69" t="s">
        <v>1948</v>
      </c>
    </row>
    <row r="18878" spans="1:7" ht="14.4">
      <c r="A18878" s="27" t="str">
        <f>VLOOKUP(C18878,'user list'!A:B,2,0)</f>
        <v>PDAO</v>
      </c>
      <c r="B18878" s="172">
        <v>45824.693680555552</v>
      </c>
      <c r="C18878" s="69" t="s">
        <v>258</v>
      </c>
      <c r="D18878" s="69" t="s">
        <v>1937</v>
      </c>
      <c r="E18878" s="69" t="s">
        <v>3060</v>
      </c>
      <c r="F18878" s="69">
        <v>2354</v>
      </c>
      <c r="G18878" s="69" t="s">
        <v>1939</v>
      </c>
    </row>
    <row r="18879" spans="1:7" ht="14.4">
      <c r="A18879" s="27" t="str">
        <f>VLOOKUP(C18879,'user list'!A:B,2,0)</f>
        <v>Admin</v>
      </c>
      <c r="B18879" s="172">
        <v>45824.693680555552</v>
      </c>
      <c r="C18879" s="69" t="s">
        <v>186</v>
      </c>
      <c r="D18879" s="69" t="s">
        <v>1937</v>
      </c>
      <c r="E18879" s="69" t="s">
        <v>3060</v>
      </c>
      <c r="F18879" s="69">
        <v>2354</v>
      </c>
      <c r="G18879" s="69" t="s">
        <v>1948</v>
      </c>
    </row>
    <row r="18880" spans="1:7" ht="14.4">
      <c r="A18880" s="27" t="str">
        <f>VLOOKUP(C18880,'user list'!A:B,2,0)</f>
        <v>PDAO</v>
      </c>
      <c r="B18880" s="172">
        <v>45824.69390046296</v>
      </c>
      <c r="C18880" s="69" t="s">
        <v>258</v>
      </c>
      <c r="D18880" s="69" t="s">
        <v>1937</v>
      </c>
      <c r="E18880" s="69" t="s">
        <v>3061</v>
      </c>
      <c r="F18880" s="69">
        <v>2360</v>
      </c>
      <c r="G18880" s="69" t="s">
        <v>1939</v>
      </c>
    </row>
    <row r="18881" spans="1:7" ht="14.4">
      <c r="A18881" s="27" t="str">
        <f>VLOOKUP(C18881,'user list'!A:B,2,0)</f>
        <v>PDAO</v>
      </c>
      <c r="B18881" s="172">
        <v>45824.694027777776</v>
      </c>
      <c r="C18881" s="69" t="s">
        <v>258</v>
      </c>
      <c r="D18881" s="69" t="s">
        <v>1937</v>
      </c>
      <c r="E18881" s="69" t="s">
        <v>3061</v>
      </c>
      <c r="F18881" s="69">
        <v>2360</v>
      </c>
      <c r="G18881" s="69" t="s">
        <v>1947</v>
      </c>
    </row>
    <row r="18882" spans="1:7" ht="14.4">
      <c r="A18882" s="27" t="str">
        <f>VLOOKUP(C18882,'user list'!A:B,2,0)</f>
        <v>PDAO</v>
      </c>
      <c r="B18882" s="172">
        <v>45824.694027777776</v>
      </c>
      <c r="C18882" s="69" t="s">
        <v>258</v>
      </c>
      <c r="D18882" s="69" t="s">
        <v>1937</v>
      </c>
      <c r="E18882" s="69" t="s">
        <v>3061</v>
      </c>
      <c r="F18882" s="69">
        <v>2360</v>
      </c>
      <c r="G18882" s="69" t="s">
        <v>1948</v>
      </c>
    </row>
    <row r="18883" spans="1:7" ht="14.4">
      <c r="A18883" s="27" t="str">
        <f>VLOOKUP(C18883,'user list'!A:B,2,0)</f>
        <v>PDAO</v>
      </c>
      <c r="B18883" s="172">
        <v>45824.694027777776</v>
      </c>
      <c r="C18883" s="69" t="s">
        <v>258</v>
      </c>
      <c r="D18883" s="69" t="s">
        <v>1937</v>
      </c>
      <c r="E18883" s="69" t="s">
        <v>3061</v>
      </c>
      <c r="F18883" s="69">
        <v>2360</v>
      </c>
      <c r="G18883" s="69" t="s">
        <v>1939</v>
      </c>
    </row>
    <row r="18884" spans="1:7" ht="14.4">
      <c r="A18884" s="27" t="str">
        <f>VLOOKUP(C18884,'user list'!A:B,2,0)</f>
        <v>Admin</v>
      </c>
      <c r="B18884" s="172">
        <v>45824.694027777776</v>
      </c>
      <c r="C18884" s="69" t="s">
        <v>186</v>
      </c>
      <c r="D18884" s="69" t="s">
        <v>1937</v>
      </c>
      <c r="E18884" s="69" t="s">
        <v>3061</v>
      </c>
      <c r="F18884" s="69">
        <v>2360</v>
      </c>
      <c r="G18884" s="69" t="s">
        <v>1948</v>
      </c>
    </row>
    <row r="18885" spans="1:7" ht="14.4">
      <c r="A18885" s="27" t="str">
        <f>VLOOKUP(C18885,'user list'!A:B,2,0)</f>
        <v>CGSD</v>
      </c>
      <c r="B18885" s="172">
        <v>45824.694120370368</v>
      </c>
      <c r="C18885" s="69" t="s">
        <v>200</v>
      </c>
      <c r="D18885" s="69" t="s">
        <v>1937</v>
      </c>
      <c r="E18885" s="69">
        <v>16062025</v>
      </c>
      <c r="F18885" s="69">
        <v>2382</v>
      </c>
      <c r="G18885" s="69" t="s">
        <v>1947</v>
      </c>
    </row>
    <row r="18886" spans="1:7" ht="14.4">
      <c r="A18886" s="27" t="str">
        <f>VLOOKUP(C18886,'user list'!A:B,2,0)</f>
        <v>CGSD</v>
      </c>
      <c r="B18886" s="172">
        <v>45824.694120370368</v>
      </c>
      <c r="C18886" s="69" t="s">
        <v>200</v>
      </c>
      <c r="D18886" s="69" t="s">
        <v>1937</v>
      </c>
      <c r="E18886" s="69">
        <v>16062025</v>
      </c>
      <c r="F18886" s="69">
        <v>2382</v>
      </c>
      <c r="G18886" s="69" t="s">
        <v>1948</v>
      </c>
    </row>
    <row r="18887" spans="1:7" ht="14.4">
      <c r="A18887" s="27" t="str">
        <f>VLOOKUP(C18887,'user list'!A:B,2,0)</f>
        <v>CGSD</v>
      </c>
      <c r="B18887" s="172">
        <v>45824.694120370368</v>
      </c>
      <c r="C18887" s="69" t="s">
        <v>200</v>
      </c>
      <c r="D18887" s="69" t="s">
        <v>1937</v>
      </c>
      <c r="E18887" s="69">
        <v>16062025</v>
      </c>
      <c r="F18887" s="69">
        <v>2382</v>
      </c>
      <c r="G18887" s="69" t="s">
        <v>1939</v>
      </c>
    </row>
    <row r="18888" spans="1:7" ht="14.4">
      <c r="A18888" s="27" t="str">
        <f>VLOOKUP(C18888,'user list'!A:B,2,0)</f>
        <v>Admin</v>
      </c>
      <c r="B18888" s="172">
        <v>45824.694120370368</v>
      </c>
      <c r="C18888" s="69" t="s">
        <v>186</v>
      </c>
      <c r="D18888" s="69" t="s">
        <v>1937</v>
      </c>
      <c r="E18888" s="69">
        <v>16062025</v>
      </c>
      <c r="F18888" s="69">
        <v>2382</v>
      </c>
      <c r="G18888" s="69" t="s">
        <v>1948</v>
      </c>
    </row>
    <row r="18889" spans="1:7" ht="14.4">
      <c r="A18889" s="27" t="str">
        <f>VLOOKUP(C18889,'user list'!A:B,2,0)</f>
        <v>PDAO</v>
      </c>
      <c r="B18889" s="172">
        <v>45824.694212962961</v>
      </c>
      <c r="C18889" s="69" t="s">
        <v>258</v>
      </c>
      <c r="D18889" s="69" t="s">
        <v>1937</v>
      </c>
      <c r="E18889" s="69" t="s">
        <v>3061</v>
      </c>
      <c r="F18889" s="69">
        <v>2360</v>
      </c>
      <c r="G18889" s="69" t="s">
        <v>1947</v>
      </c>
    </row>
    <row r="18890" spans="1:7" ht="14.4">
      <c r="A18890" s="27" t="str">
        <f>VLOOKUP(C18890,'user list'!A:B,2,0)</f>
        <v>PDAO</v>
      </c>
      <c r="B18890" s="172">
        <v>45824.694212962961</v>
      </c>
      <c r="C18890" s="69" t="s">
        <v>258</v>
      </c>
      <c r="D18890" s="69" t="s">
        <v>1937</v>
      </c>
      <c r="E18890" s="69" t="s">
        <v>3061</v>
      </c>
      <c r="F18890" s="69">
        <v>2360</v>
      </c>
      <c r="G18890" s="69" t="s">
        <v>1948</v>
      </c>
    </row>
    <row r="18891" spans="1:7" ht="14.4">
      <c r="A18891" s="27" t="str">
        <f>VLOOKUP(C18891,'user list'!A:B,2,0)</f>
        <v>PDAO</v>
      </c>
      <c r="B18891" s="172">
        <v>45824.694212962961</v>
      </c>
      <c r="C18891" s="69" t="s">
        <v>258</v>
      </c>
      <c r="D18891" s="69" t="s">
        <v>1937</v>
      </c>
      <c r="E18891" s="69" t="s">
        <v>3061</v>
      </c>
      <c r="F18891" s="69">
        <v>2360</v>
      </c>
      <c r="G18891" s="69" t="s">
        <v>1939</v>
      </c>
    </row>
    <row r="18892" spans="1:7" ht="14.4">
      <c r="A18892" s="27" t="str">
        <f>VLOOKUP(C18892,'user list'!A:B,2,0)</f>
        <v>Admin</v>
      </c>
      <c r="B18892" s="172">
        <v>45824.694212962961</v>
      </c>
      <c r="C18892" s="69" t="s">
        <v>186</v>
      </c>
      <c r="D18892" s="69" t="s">
        <v>1937</v>
      </c>
      <c r="E18892" s="69" t="s">
        <v>3061</v>
      </c>
      <c r="F18892" s="69">
        <v>2360</v>
      </c>
      <c r="G18892" s="69" t="s">
        <v>1948</v>
      </c>
    </row>
    <row r="18893" spans="1:7" ht="14.4">
      <c r="A18893" s="27" t="str">
        <f>VLOOKUP(C18893,'user list'!A:B,2,0)</f>
        <v>PDAO</v>
      </c>
      <c r="B18893" s="172">
        <v>45824.694363425922</v>
      </c>
      <c r="C18893" s="69" t="s">
        <v>258</v>
      </c>
      <c r="D18893" s="69" t="s">
        <v>1937</v>
      </c>
      <c r="E18893" s="69" t="s">
        <v>2784</v>
      </c>
      <c r="F18893" s="69">
        <v>2340</v>
      </c>
      <c r="G18893" s="69" t="s">
        <v>1939</v>
      </c>
    </row>
    <row r="18894" spans="1:7" ht="14.4">
      <c r="A18894" s="27" t="str">
        <f>VLOOKUP(C18894,'user list'!A:B,2,0)</f>
        <v>CGSD</v>
      </c>
      <c r="B18894" s="172">
        <v>45824.694421296299</v>
      </c>
      <c r="C18894" s="69" t="s">
        <v>200</v>
      </c>
      <c r="D18894" s="69" t="s">
        <v>1937</v>
      </c>
      <c r="E18894" s="69" t="s">
        <v>3340</v>
      </c>
      <c r="F18894" s="69">
        <v>2391</v>
      </c>
      <c r="G18894" s="69" t="s">
        <v>1939</v>
      </c>
    </row>
    <row r="18895" spans="1:7" ht="14.4">
      <c r="A18895" s="27" t="str">
        <f>VLOOKUP(C18895,'user list'!A:B,2,0)</f>
        <v>PDAO</v>
      </c>
      <c r="B18895" s="172">
        <v>45824.694456018522</v>
      </c>
      <c r="C18895" s="69" t="s">
        <v>258</v>
      </c>
      <c r="D18895" s="69" t="s">
        <v>1937</v>
      </c>
      <c r="E18895" s="69" t="s">
        <v>2784</v>
      </c>
      <c r="F18895" s="69">
        <v>2340</v>
      </c>
      <c r="G18895" s="69" t="s">
        <v>1947</v>
      </c>
    </row>
    <row r="18896" spans="1:7" ht="14.4">
      <c r="A18896" s="27" t="str">
        <f>VLOOKUP(C18896,'user list'!A:B,2,0)</f>
        <v>PDAO</v>
      </c>
      <c r="B18896" s="172">
        <v>45824.694456018522</v>
      </c>
      <c r="C18896" s="69" t="s">
        <v>258</v>
      </c>
      <c r="D18896" s="69" t="s">
        <v>1937</v>
      </c>
      <c r="E18896" s="69" t="s">
        <v>2784</v>
      </c>
      <c r="F18896" s="69">
        <v>2340</v>
      </c>
      <c r="G18896" s="69" t="s">
        <v>1948</v>
      </c>
    </row>
    <row r="18897" spans="1:7" ht="14.4">
      <c r="A18897" s="27" t="str">
        <f>VLOOKUP(C18897,'user list'!A:B,2,0)</f>
        <v>PDAO</v>
      </c>
      <c r="B18897" s="172">
        <v>45824.694456018522</v>
      </c>
      <c r="C18897" s="69" t="s">
        <v>258</v>
      </c>
      <c r="D18897" s="69" t="s">
        <v>1937</v>
      </c>
      <c r="E18897" s="69" t="s">
        <v>2784</v>
      </c>
      <c r="F18897" s="69">
        <v>2340</v>
      </c>
      <c r="G18897" s="69" t="s">
        <v>1939</v>
      </c>
    </row>
    <row r="18898" spans="1:7" ht="14.4">
      <c r="A18898" s="27" t="str">
        <f>VLOOKUP(C18898,'user list'!A:B,2,0)</f>
        <v>Admin</v>
      </c>
      <c r="B18898" s="172">
        <v>45824.694456018522</v>
      </c>
      <c r="C18898" s="69" t="s">
        <v>186</v>
      </c>
      <c r="D18898" s="69" t="s">
        <v>1937</v>
      </c>
      <c r="E18898" s="69" t="s">
        <v>2784</v>
      </c>
      <c r="F18898" s="69">
        <v>2340</v>
      </c>
      <c r="G18898" s="69" t="s">
        <v>1948</v>
      </c>
    </row>
    <row r="18899" spans="1:7" ht="14.4">
      <c r="A18899" s="27" t="str">
        <f>VLOOKUP(C18899,'user list'!A:B,2,0)</f>
        <v>CGSD</v>
      </c>
      <c r="B18899" s="172">
        <v>45824.694490740738</v>
      </c>
      <c r="C18899" s="69" t="s">
        <v>200</v>
      </c>
      <c r="D18899" s="69" t="s">
        <v>1937</v>
      </c>
      <c r="E18899" s="69" t="s">
        <v>3338</v>
      </c>
      <c r="F18899" s="69">
        <v>2389</v>
      </c>
      <c r="G18899" s="69" t="s">
        <v>1939</v>
      </c>
    </row>
    <row r="18900" spans="1:7" ht="14.4">
      <c r="A18900" s="27" t="str">
        <f>VLOOKUP(C18900,'user list'!A:B,2,0)</f>
        <v>CGSD</v>
      </c>
      <c r="B18900" s="172">
        <v>45824.694594907407</v>
      </c>
      <c r="C18900" s="69" t="s">
        <v>200</v>
      </c>
      <c r="D18900" s="69" t="s">
        <v>1937</v>
      </c>
      <c r="E18900" s="69" t="s">
        <v>3338</v>
      </c>
      <c r="F18900" s="69">
        <v>2389</v>
      </c>
      <c r="G18900" s="69" t="s">
        <v>1947</v>
      </c>
    </row>
    <row r="18901" spans="1:7" ht="14.4">
      <c r="A18901" s="27" t="str">
        <f>VLOOKUP(C18901,'user list'!A:B,2,0)</f>
        <v>CGSD</v>
      </c>
      <c r="B18901" s="172">
        <v>45824.694594907407</v>
      </c>
      <c r="C18901" s="69" t="s">
        <v>200</v>
      </c>
      <c r="D18901" s="69" t="s">
        <v>1937</v>
      </c>
      <c r="E18901" s="69" t="s">
        <v>3338</v>
      </c>
      <c r="F18901" s="69">
        <v>2389</v>
      </c>
      <c r="G18901" s="69" t="s">
        <v>1948</v>
      </c>
    </row>
    <row r="18902" spans="1:7" ht="14.4">
      <c r="A18902" s="27" t="str">
        <f>VLOOKUP(C18902,'user list'!A:B,2,0)</f>
        <v>CGSD</v>
      </c>
      <c r="B18902" s="172">
        <v>45824.694594907407</v>
      </c>
      <c r="C18902" s="69" t="s">
        <v>200</v>
      </c>
      <c r="D18902" s="69" t="s">
        <v>1937</v>
      </c>
      <c r="E18902" s="69" t="s">
        <v>3338</v>
      </c>
      <c r="F18902" s="69">
        <v>2389</v>
      </c>
      <c r="G18902" s="69" t="s">
        <v>1939</v>
      </c>
    </row>
    <row r="18903" spans="1:7" ht="14.4">
      <c r="A18903" s="27" t="str">
        <f>VLOOKUP(C18903,'user list'!A:B,2,0)</f>
        <v>Admin</v>
      </c>
      <c r="B18903" s="172">
        <v>45824.694594907407</v>
      </c>
      <c r="C18903" s="69" t="s">
        <v>186</v>
      </c>
      <c r="D18903" s="69" t="s">
        <v>1937</v>
      </c>
      <c r="E18903" s="69" t="s">
        <v>3338</v>
      </c>
      <c r="F18903" s="69">
        <v>2389</v>
      </c>
      <c r="G18903" s="69" t="s">
        <v>1948</v>
      </c>
    </row>
    <row r="18904" spans="1:7" ht="14.4">
      <c r="A18904" s="27" t="str">
        <f>VLOOKUP(C18904,'user list'!A:B,2,0)</f>
        <v>PDAO</v>
      </c>
      <c r="B18904" s="172">
        <v>45824.694733796299</v>
      </c>
      <c r="C18904" s="69" t="s">
        <v>258</v>
      </c>
      <c r="D18904" s="69" t="s">
        <v>1937</v>
      </c>
      <c r="E18904" s="69" t="s">
        <v>2534</v>
      </c>
      <c r="F18904" s="69">
        <v>1881</v>
      </c>
      <c r="G18904" s="69" t="s">
        <v>1939</v>
      </c>
    </row>
    <row r="18905" spans="1:7" ht="14.4">
      <c r="A18905" s="27" t="str">
        <f>VLOOKUP(C18905,'user list'!A:B,2,0)</f>
        <v>PDAO</v>
      </c>
      <c r="B18905" s="172">
        <v>45824.694849537038</v>
      </c>
      <c r="C18905" s="69" t="s">
        <v>258</v>
      </c>
      <c r="D18905" s="69" t="s">
        <v>1937</v>
      </c>
      <c r="E18905" s="69" t="s">
        <v>2534</v>
      </c>
      <c r="F18905" s="69">
        <v>1881</v>
      </c>
      <c r="G18905" s="69" t="s">
        <v>1947</v>
      </c>
    </row>
    <row r="18906" spans="1:7" ht="14.4">
      <c r="A18906" s="27" t="str">
        <f>VLOOKUP(C18906,'user list'!A:B,2,0)</f>
        <v>PDAO</v>
      </c>
      <c r="B18906" s="172">
        <v>45824.694849537038</v>
      </c>
      <c r="C18906" s="69" t="s">
        <v>258</v>
      </c>
      <c r="D18906" s="69" t="s">
        <v>1937</v>
      </c>
      <c r="E18906" s="69" t="s">
        <v>2534</v>
      </c>
      <c r="F18906" s="69">
        <v>1881</v>
      </c>
      <c r="G18906" s="69" t="s">
        <v>1948</v>
      </c>
    </row>
    <row r="18907" spans="1:7" ht="14.4">
      <c r="A18907" s="27" t="str">
        <f>VLOOKUP(C18907,'user list'!A:B,2,0)</f>
        <v>PDAO</v>
      </c>
      <c r="B18907" s="172">
        <v>45824.694849537038</v>
      </c>
      <c r="C18907" s="69" t="s">
        <v>258</v>
      </c>
      <c r="D18907" s="69" t="s">
        <v>1937</v>
      </c>
      <c r="E18907" s="69" t="s">
        <v>2534</v>
      </c>
      <c r="F18907" s="69">
        <v>1881</v>
      </c>
      <c r="G18907" s="69" t="s">
        <v>1939</v>
      </c>
    </row>
    <row r="18908" spans="1:7" ht="14.4">
      <c r="A18908" s="27" t="str">
        <f>VLOOKUP(C18908,'user list'!A:B,2,0)</f>
        <v>Admin</v>
      </c>
      <c r="B18908" s="172">
        <v>45824.694849537038</v>
      </c>
      <c r="C18908" s="69" t="s">
        <v>186</v>
      </c>
      <c r="D18908" s="69" t="s">
        <v>1937</v>
      </c>
      <c r="E18908" s="69" t="s">
        <v>2534</v>
      </c>
      <c r="F18908" s="69">
        <v>1881</v>
      </c>
      <c r="G18908" s="69" t="s">
        <v>1948</v>
      </c>
    </row>
    <row r="18909" spans="1:7" ht="14.4">
      <c r="A18909" s="27" t="str">
        <f>VLOOKUP(C18909,'user list'!A:B,2,0)</f>
        <v>PDAO</v>
      </c>
      <c r="B18909" s="172">
        <v>45824.695</v>
      </c>
      <c r="C18909" s="69" t="s">
        <v>258</v>
      </c>
      <c r="D18909" s="69" t="s">
        <v>1937</v>
      </c>
      <c r="E18909" s="69" t="s">
        <v>2784</v>
      </c>
      <c r="F18909" s="69">
        <v>2236</v>
      </c>
      <c r="G18909" s="69" t="s">
        <v>1939</v>
      </c>
    </row>
    <row r="18910" spans="1:7" ht="14.4">
      <c r="A18910" s="27" t="str">
        <f>VLOOKUP(C18910,'user list'!A:B,2,0)</f>
        <v>PDAO</v>
      </c>
      <c r="B18910" s="172">
        <v>45824.695104166669</v>
      </c>
      <c r="C18910" s="69" t="s">
        <v>258</v>
      </c>
      <c r="D18910" s="69" t="s">
        <v>1937</v>
      </c>
      <c r="E18910" s="69" t="s">
        <v>2784</v>
      </c>
      <c r="F18910" s="69">
        <v>2236</v>
      </c>
      <c r="G18910" s="69" t="s">
        <v>1947</v>
      </c>
    </row>
    <row r="18911" spans="1:7" ht="14.4">
      <c r="A18911" s="27" t="str">
        <f>VLOOKUP(C18911,'user list'!A:B,2,0)</f>
        <v>PDAO</v>
      </c>
      <c r="B18911" s="172">
        <v>45824.695104166669</v>
      </c>
      <c r="C18911" s="69" t="s">
        <v>258</v>
      </c>
      <c r="D18911" s="69" t="s">
        <v>1937</v>
      </c>
      <c r="E18911" s="69" t="s">
        <v>2784</v>
      </c>
      <c r="F18911" s="69">
        <v>2236</v>
      </c>
      <c r="G18911" s="69" t="s">
        <v>1948</v>
      </c>
    </row>
    <row r="18912" spans="1:7" ht="14.4">
      <c r="A18912" s="27" t="str">
        <f>VLOOKUP(C18912,'user list'!A:B,2,0)</f>
        <v>PDAO</v>
      </c>
      <c r="B18912" s="172">
        <v>45824.695104166669</v>
      </c>
      <c r="C18912" s="69" t="s">
        <v>258</v>
      </c>
      <c r="D18912" s="69" t="s">
        <v>1937</v>
      </c>
      <c r="E18912" s="69" t="s">
        <v>2784</v>
      </c>
      <c r="F18912" s="69">
        <v>2236</v>
      </c>
      <c r="G18912" s="69" t="s">
        <v>1939</v>
      </c>
    </row>
    <row r="18913" spans="1:7" ht="14.4">
      <c r="A18913" s="27" t="str">
        <f>VLOOKUP(C18913,'user list'!A:B,2,0)</f>
        <v>Admin</v>
      </c>
      <c r="B18913" s="172">
        <v>45824.695104166669</v>
      </c>
      <c r="C18913" s="69" t="s">
        <v>186</v>
      </c>
      <c r="D18913" s="69" t="s">
        <v>1937</v>
      </c>
      <c r="E18913" s="69" t="s">
        <v>2784</v>
      </c>
      <c r="F18913" s="69">
        <v>2236</v>
      </c>
      <c r="G18913" s="69" t="s">
        <v>1948</v>
      </c>
    </row>
    <row r="18914" spans="1:7" ht="14.4">
      <c r="A18914" s="27" t="str">
        <f>VLOOKUP(C18914,'user list'!A:B,2,0)</f>
        <v>CGSD</v>
      </c>
      <c r="B18914" s="172">
        <v>45824.695636574077</v>
      </c>
      <c r="C18914" s="69" t="s">
        <v>200</v>
      </c>
      <c r="D18914" s="69" t="s">
        <v>1937</v>
      </c>
      <c r="E18914" s="69" t="s">
        <v>3334</v>
      </c>
      <c r="F18914" s="69">
        <v>2384</v>
      </c>
      <c r="G18914" s="69" t="s">
        <v>1947</v>
      </c>
    </row>
    <row r="18915" spans="1:7" ht="14.4">
      <c r="A18915" s="27" t="str">
        <f>VLOOKUP(C18915,'user list'!A:B,2,0)</f>
        <v>CGSD</v>
      </c>
      <c r="B18915" s="172">
        <v>45824.695636574077</v>
      </c>
      <c r="C18915" s="69" t="s">
        <v>200</v>
      </c>
      <c r="D18915" s="69" t="s">
        <v>1937</v>
      </c>
      <c r="E18915" s="69" t="s">
        <v>3334</v>
      </c>
      <c r="F18915" s="69">
        <v>2384</v>
      </c>
      <c r="G18915" s="69" t="s">
        <v>1948</v>
      </c>
    </row>
    <row r="18916" spans="1:7" ht="14.4">
      <c r="A18916" s="27" t="str">
        <f>VLOOKUP(C18916,'user list'!A:B,2,0)</f>
        <v>CGSD</v>
      </c>
      <c r="B18916" s="172">
        <v>45824.695636574077</v>
      </c>
      <c r="C18916" s="69" t="s">
        <v>200</v>
      </c>
      <c r="D18916" s="69" t="s">
        <v>1937</v>
      </c>
      <c r="E18916" s="69" t="s">
        <v>3334</v>
      </c>
      <c r="F18916" s="69">
        <v>2384</v>
      </c>
      <c r="G18916" s="69" t="s">
        <v>1939</v>
      </c>
    </row>
    <row r="18917" spans="1:7" ht="14.4">
      <c r="A18917" s="27" t="str">
        <f>VLOOKUP(C18917,'user list'!A:B,2,0)</f>
        <v>Admin</v>
      </c>
      <c r="B18917" s="172">
        <v>45824.695636574077</v>
      </c>
      <c r="C18917" s="69" t="s">
        <v>186</v>
      </c>
      <c r="D18917" s="69" t="s">
        <v>1937</v>
      </c>
      <c r="E18917" s="69" t="s">
        <v>3334</v>
      </c>
      <c r="F18917" s="69">
        <v>2384</v>
      </c>
      <c r="G18917" s="69" t="s">
        <v>1948</v>
      </c>
    </row>
    <row r="18918" spans="1:7" ht="14.4">
      <c r="A18918" s="27" t="str">
        <f>VLOOKUP(C18918,'user list'!A:B,2,0)</f>
        <v>CGSD</v>
      </c>
      <c r="B18918" s="172">
        <v>45824.695844907408</v>
      </c>
      <c r="C18918" s="69" t="s">
        <v>200</v>
      </c>
      <c r="D18918" s="69" t="s">
        <v>1937</v>
      </c>
      <c r="E18918" s="69" t="s">
        <v>3329</v>
      </c>
      <c r="F18918" s="69">
        <v>2377</v>
      </c>
      <c r="G18918" s="69" t="s">
        <v>1947</v>
      </c>
    </row>
    <row r="18919" spans="1:7" ht="14.4">
      <c r="A18919" s="27" t="str">
        <f>VLOOKUP(C18919,'user list'!A:B,2,0)</f>
        <v>CGSD</v>
      </c>
      <c r="B18919" s="172">
        <v>45824.695844907408</v>
      </c>
      <c r="C18919" s="69" t="s">
        <v>200</v>
      </c>
      <c r="D18919" s="69" t="s">
        <v>1937</v>
      </c>
      <c r="E18919" s="69" t="s">
        <v>3329</v>
      </c>
      <c r="F18919" s="69">
        <v>2377</v>
      </c>
      <c r="G18919" s="69" t="s">
        <v>1948</v>
      </c>
    </row>
    <row r="18920" spans="1:7" ht="14.4">
      <c r="A18920" s="27" t="str">
        <f>VLOOKUP(C18920,'user list'!A:B,2,0)</f>
        <v>CGSD</v>
      </c>
      <c r="B18920" s="172">
        <v>45824.695844907408</v>
      </c>
      <c r="C18920" s="69" t="s">
        <v>200</v>
      </c>
      <c r="D18920" s="69" t="s">
        <v>1937</v>
      </c>
      <c r="E18920" s="69" t="s">
        <v>3329</v>
      </c>
      <c r="F18920" s="69">
        <v>2377</v>
      </c>
      <c r="G18920" s="69" t="s">
        <v>1939</v>
      </c>
    </row>
    <row r="18921" spans="1:7" ht="14.4">
      <c r="A18921" s="27" t="str">
        <f>VLOOKUP(C18921,'user list'!A:B,2,0)</f>
        <v>Admin</v>
      </c>
      <c r="B18921" s="172">
        <v>45824.695844907408</v>
      </c>
      <c r="C18921" s="69" t="s">
        <v>186</v>
      </c>
      <c r="D18921" s="69" t="s">
        <v>1937</v>
      </c>
      <c r="E18921" s="69" t="s">
        <v>3329</v>
      </c>
      <c r="F18921" s="69">
        <v>2377</v>
      </c>
      <c r="G18921" s="69" t="s">
        <v>1948</v>
      </c>
    </row>
    <row r="18922" spans="1:7" ht="14.4">
      <c r="A18922" s="27" t="str">
        <f>VLOOKUP(C18922,'user list'!A:B,2,0)</f>
        <v>CGSD</v>
      </c>
      <c r="B18922" s="172">
        <v>45824.696215277778</v>
      </c>
      <c r="C18922" s="69" t="s">
        <v>200</v>
      </c>
      <c r="D18922" s="69" t="s">
        <v>1937</v>
      </c>
      <c r="E18922" s="69" t="s">
        <v>3067</v>
      </c>
      <c r="F18922" s="69">
        <v>2369</v>
      </c>
      <c r="G18922" s="69" t="s">
        <v>1947</v>
      </c>
    </row>
    <row r="18923" spans="1:7" ht="14.4">
      <c r="A18923" s="27" t="str">
        <f>VLOOKUP(C18923,'user list'!A:B,2,0)</f>
        <v>CGSD</v>
      </c>
      <c r="B18923" s="172">
        <v>45824.696215277778</v>
      </c>
      <c r="C18923" s="69" t="s">
        <v>200</v>
      </c>
      <c r="D18923" s="69" t="s">
        <v>1937</v>
      </c>
      <c r="E18923" s="69" t="s">
        <v>3067</v>
      </c>
      <c r="F18923" s="69">
        <v>2369</v>
      </c>
      <c r="G18923" s="69" t="s">
        <v>1948</v>
      </c>
    </row>
    <row r="18924" spans="1:7" ht="14.4">
      <c r="A18924" s="27" t="str">
        <f>VLOOKUP(C18924,'user list'!A:B,2,0)</f>
        <v>CGSD</v>
      </c>
      <c r="B18924" s="172">
        <v>45824.696215277778</v>
      </c>
      <c r="C18924" s="69" t="s">
        <v>200</v>
      </c>
      <c r="D18924" s="69" t="s">
        <v>1937</v>
      </c>
      <c r="E18924" s="69" t="s">
        <v>3067</v>
      </c>
      <c r="F18924" s="69">
        <v>2369</v>
      </c>
      <c r="G18924" s="69" t="s">
        <v>1939</v>
      </c>
    </row>
    <row r="18925" spans="1:7" ht="14.4">
      <c r="A18925" s="27" t="str">
        <f>VLOOKUP(C18925,'user list'!A:B,2,0)</f>
        <v>Admin</v>
      </c>
      <c r="B18925" s="172">
        <v>45824.696215277778</v>
      </c>
      <c r="C18925" s="69" t="s">
        <v>186</v>
      </c>
      <c r="D18925" s="69" t="s">
        <v>1937</v>
      </c>
      <c r="E18925" s="69" t="s">
        <v>3067</v>
      </c>
      <c r="F18925" s="69">
        <v>2369</v>
      </c>
      <c r="G18925" s="69" t="s">
        <v>1948</v>
      </c>
    </row>
    <row r="18926" spans="1:7" ht="14.4">
      <c r="A18926" s="27" t="str">
        <f>VLOOKUP(C18926,'user list'!A:B,2,0)</f>
        <v>PDAO</v>
      </c>
      <c r="B18926" s="172">
        <v>45824.69767361111</v>
      </c>
      <c r="C18926" s="69" t="s">
        <v>258</v>
      </c>
      <c r="D18926" s="69" t="s">
        <v>1937</v>
      </c>
      <c r="E18926" s="69" t="s">
        <v>3060</v>
      </c>
      <c r="F18926" s="69">
        <v>2354</v>
      </c>
      <c r="G18926" s="69" t="s">
        <v>1939</v>
      </c>
    </row>
    <row r="18927" spans="1:7" ht="14.4">
      <c r="A18927" s="27" t="str">
        <f>VLOOKUP(C18927,'user list'!A:B,2,0)</f>
        <v>PDAO</v>
      </c>
      <c r="B18927" s="172">
        <v>45824.697777777779</v>
      </c>
      <c r="C18927" s="69" t="s">
        <v>258</v>
      </c>
      <c r="D18927" s="69" t="s">
        <v>1937</v>
      </c>
      <c r="E18927" s="69" t="s">
        <v>3060</v>
      </c>
      <c r="F18927" s="69">
        <v>2354</v>
      </c>
      <c r="G18927" s="69" t="s">
        <v>1947</v>
      </c>
    </row>
    <row r="18928" spans="1:7" ht="14.4">
      <c r="A18928" s="27" t="str">
        <f>VLOOKUP(C18928,'user list'!A:B,2,0)</f>
        <v>PDAO</v>
      </c>
      <c r="B18928" s="172">
        <v>45824.697777777779</v>
      </c>
      <c r="C18928" s="69" t="s">
        <v>258</v>
      </c>
      <c r="D18928" s="69" t="s">
        <v>1937</v>
      </c>
      <c r="E18928" s="69" t="s">
        <v>3060</v>
      </c>
      <c r="F18928" s="69">
        <v>2354</v>
      </c>
      <c r="G18928" s="69" t="s">
        <v>1948</v>
      </c>
    </row>
    <row r="18929" spans="1:7" ht="14.4">
      <c r="A18929" s="27" t="str">
        <f>VLOOKUP(C18929,'user list'!A:B,2,0)</f>
        <v>PDAO</v>
      </c>
      <c r="B18929" s="172">
        <v>45824.697777777779</v>
      </c>
      <c r="C18929" s="69" t="s">
        <v>258</v>
      </c>
      <c r="D18929" s="69" t="s">
        <v>1937</v>
      </c>
      <c r="E18929" s="69" t="s">
        <v>3060</v>
      </c>
      <c r="F18929" s="69">
        <v>2354</v>
      </c>
      <c r="G18929" s="69" t="s">
        <v>1939</v>
      </c>
    </row>
    <row r="18930" spans="1:7" ht="14.4">
      <c r="A18930" s="27" t="str">
        <f>VLOOKUP(C18930,'user list'!A:B,2,0)</f>
        <v>Admin</v>
      </c>
      <c r="B18930" s="172">
        <v>45824.697777777779</v>
      </c>
      <c r="C18930" s="69" t="s">
        <v>186</v>
      </c>
      <c r="D18930" s="69" t="s">
        <v>1937</v>
      </c>
      <c r="E18930" s="69" t="s">
        <v>3060</v>
      </c>
      <c r="F18930" s="69">
        <v>2354</v>
      </c>
      <c r="G18930" s="69" t="s">
        <v>1948</v>
      </c>
    </row>
    <row r="18931" spans="1:7" ht="14.4">
      <c r="A18931" s="27" t="str">
        <f>VLOOKUP(C18931,'user list'!A:B,2,0)</f>
        <v>PDAO</v>
      </c>
      <c r="B18931" s="172">
        <v>45824.697835648149</v>
      </c>
      <c r="C18931" s="69" t="s">
        <v>258</v>
      </c>
      <c r="D18931" s="69" t="s">
        <v>1937</v>
      </c>
      <c r="E18931" s="69" t="s">
        <v>2784</v>
      </c>
      <c r="F18931" s="69">
        <v>2340</v>
      </c>
      <c r="G18931" s="69" t="s">
        <v>1939</v>
      </c>
    </row>
    <row r="18932" spans="1:7" ht="14.4">
      <c r="A18932" s="27" t="str">
        <f>VLOOKUP(C18932,'user list'!A:B,2,0)</f>
        <v>PDAO</v>
      </c>
      <c r="B18932" s="172">
        <v>45824.698009259257</v>
      </c>
      <c r="C18932" s="69" t="s">
        <v>258</v>
      </c>
      <c r="D18932" s="69" t="s">
        <v>1937</v>
      </c>
      <c r="E18932" s="69" t="s">
        <v>3061</v>
      </c>
      <c r="F18932" s="69">
        <v>2360</v>
      </c>
      <c r="G18932" s="69" t="s">
        <v>1939</v>
      </c>
    </row>
    <row r="18933" spans="1:7" ht="14.4">
      <c r="A18933" s="27" t="str">
        <f>VLOOKUP(C18933,'user list'!A:B,2,0)</f>
        <v>OCAs</v>
      </c>
      <c r="B18933" s="172">
        <v>45824.699421296296</v>
      </c>
      <c r="C18933" s="69" t="s">
        <v>279</v>
      </c>
      <c r="D18933" s="69" t="s">
        <v>1937</v>
      </c>
      <c r="E18933" s="69" t="s">
        <v>3332</v>
      </c>
      <c r="F18933" s="69">
        <v>2381</v>
      </c>
      <c r="G18933" s="69" t="s">
        <v>1939</v>
      </c>
    </row>
    <row r="18934" spans="1:7" ht="14.4">
      <c r="A18934" s="27" t="str">
        <f>VLOOKUP(C18934,'user list'!A:B,2,0)</f>
        <v>OCAs</v>
      </c>
      <c r="B18934" s="172">
        <v>45824.699444444443</v>
      </c>
      <c r="C18934" s="69" t="s">
        <v>279</v>
      </c>
      <c r="D18934" s="69" t="s">
        <v>1937</v>
      </c>
      <c r="E18934" s="69" t="s">
        <v>3342</v>
      </c>
      <c r="F18934" s="69">
        <v>2393</v>
      </c>
      <c r="G18934" s="69" t="s">
        <v>1939</v>
      </c>
    </row>
    <row r="18935" spans="1:7" ht="14.4">
      <c r="A18935" s="27" t="str">
        <f>VLOOKUP(C18935,'user list'!A:B,2,0)</f>
        <v>OCM</v>
      </c>
      <c r="B18935" s="172">
        <v>45824.701145833336</v>
      </c>
      <c r="C18935" s="69" t="s">
        <v>232</v>
      </c>
      <c r="D18935" s="69" t="s">
        <v>1937</v>
      </c>
      <c r="E18935" s="69" t="s">
        <v>1974</v>
      </c>
      <c r="F18935" s="69">
        <v>2386</v>
      </c>
      <c r="G18935" s="69" t="s">
        <v>1939</v>
      </c>
    </row>
    <row r="18936" spans="1:7" ht="14.4">
      <c r="A18936" s="27" t="str">
        <f>VLOOKUP(C18936,'user list'!A:B,2,0)</f>
        <v>OCM</v>
      </c>
      <c r="B18936" s="172">
        <v>45824.701493055552</v>
      </c>
      <c r="C18936" s="69" t="s">
        <v>232</v>
      </c>
      <c r="D18936" s="69" t="s">
        <v>1937</v>
      </c>
      <c r="E18936" s="69" t="s">
        <v>1974</v>
      </c>
      <c r="F18936" s="69">
        <v>2386</v>
      </c>
      <c r="G18936" s="69" t="s">
        <v>1947</v>
      </c>
    </row>
    <row r="18937" spans="1:7" ht="14.4">
      <c r="A18937" s="27" t="str">
        <f>VLOOKUP(C18937,'user list'!A:B,2,0)</f>
        <v>OCM</v>
      </c>
      <c r="B18937" s="172">
        <v>45824.701493055552</v>
      </c>
      <c r="C18937" s="69" t="s">
        <v>232</v>
      </c>
      <c r="D18937" s="69" t="s">
        <v>1937</v>
      </c>
      <c r="E18937" s="69" t="s">
        <v>1974</v>
      </c>
      <c r="F18937" s="69">
        <v>2386</v>
      </c>
      <c r="G18937" s="69" t="s">
        <v>1948</v>
      </c>
    </row>
    <row r="18938" spans="1:7" ht="14.4">
      <c r="A18938" s="27" t="str">
        <f>VLOOKUP(C18938,'user list'!A:B,2,0)</f>
        <v>OCM</v>
      </c>
      <c r="B18938" s="172">
        <v>45824.701493055552</v>
      </c>
      <c r="C18938" s="69" t="s">
        <v>232</v>
      </c>
      <c r="D18938" s="69" t="s">
        <v>1937</v>
      </c>
      <c r="E18938" s="69" t="s">
        <v>1974</v>
      </c>
      <c r="F18938" s="69">
        <v>2386</v>
      </c>
      <c r="G18938" s="69" t="s">
        <v>1939</v>
      </c>
    </row>
    <row r="18939" spans="1:7" ht="14.4">
      <c r="A18939" s="27" t="str">
        <f>VLOOKUP(C18939,'user list'!A:B,2,0)</f>
        <v>Admin</v>
      </c>
      <c r="B18939" s="172">
        <v>45824.701493055552</v>
      </c>
      <c r="C18939" s="69" t="s">
        <v>186</v>
      </c>
      <c r="D18939" s="69" t="s">
        <v>1937</v>
      </c>
      <c r="E18939" s="69" t="s">
        <v>1974</v>
      </c>
      <c r="F18939" s="69">
        <v>2386</v>
      </c>
      <c r="G18939" s="69" t="s">
        <v>1948</v>
      </c>
    </row>
    <row r="18940" spans="1:7" ht="14.4">
      <c r="A18940" s="27" t="str">
        <f>VLOOKUP(C18940,'user list'!A:B,2,0)</f>
        <v>DOE</v>
      </c>
      <c r="B18940" s="172">
        <v>45824.702453703707</v>
      </c>
      <c r="C18940" s="69" t="s">
        <v>212</v>
      </c>
      <c r="D18940" s="69" t="s">
        <v>1937</v>
      </c>
      <c r="E18940" s="69" t="s">
        <v>3343</v>
      </c>
      <c r="F18940" s="69">
        <v>2394</v>
      </c>
      <c r="G18940" s="69" t="s">
        <v>2440</v>
      </c>
    </row>
    <row r="18941" spans="1:7" ht="14.4">
      <c r="A18941" s="27" t="str">
        <f>VLOOKUP(C18941,'user list'!A:B,2,0)</f>
        <v>Admin</v>
      </c>
      <c r="B18941" s="172">
        <v>45824.702453703707</v>
      </c>
      <c r="C18941" s="69" t="s">
        <v>186</v>
      </c>
      <c r="D18941" s="69" t="s">
        <v>1937</v>
      </c>
      <c r="E18941" s="69" t="s">
        <v>3343</v>
      </c>
      <c r="F18941" s="69">
        <v>2394</v>
      </c>
      <c r="G18941" s="69" t="s">
        <v>1948</v>
      </c>
    </row>
    <row r="18942" spans="1:7" ht="14.4">
      <c r="A18942" s="27" t="str">
        <f>VLOOKUP(C18942,'user list'!A:B,2,0)</f>
        <v>Admin</v>
      </c>
      <c r="B18942" s="172">
        <v>45824.702453703707</v>
      </c>
      <c r="C18942" s="69" t="s">
        <v>186</v>
      </c>
      <c r="D18942" s="69" t="s">
        <v>1937</v>
      </c>
      <c r="E18942" s="69" t="s">
        <v>3343</v>
      </c>
      <c r="F18942" s="69">
        <v>2394</v>
      </c>
      <c r="G18942" s="69" t="s">
        <v>1948</v>
      </c>
    </row>
    <row r="18943" spans="1:7" ht="14.4">
      <c r="A18943" s="27" t="str">
        <f>VLOOKUP(C18943,'user list'!A:B,2,0)</f>
        <v>Admin</v>
      </c>
      <c r="B18943" s="172">
        <v>45824.702453703707</v>
      </c>
      <c r="C18943" s="69" t="s">
        <v>186</v>
      </c>
      <c r="D18943" s="69" t="s">
        <v>1937</v>
      </c>
      <c r="E18943" s="69" t="s">
        <v>3343</v>
      </c>
      <c r="F18943" s="69">
        <v>2394</v>
      </c>
      <c r="G18943" s="69" t="s">
        <v>1948</v>
      </c>
    </row>
    <row r="18944" spans="1:7" ht="14.4">
      <c r="A18944" s="27" t="str">
        <f>VLOOKUP(C18944,'user list'!A:B,2,0)</f>
        <v>Admin</v>
      </c>
      <c r="B18944" s="172">
        <v>45824.702453703707</v>
      </c>
      <c r="C18944" s="69" t="s">
        <v>186</v>
      </c>
      <c r="D18944" s="69" t="s">
        <v>1937</v>
      </c>
      <c r="E18944" s="69" t="s">
        <v>3343</v>
      </c>
      <c r="F18944" s="69">
        <v>2394</v>
      </c>
      <c r="G18944" s="69" t="s">
        <v>1947</v>
      </c>
    </row>
    <row r="18945" spans="1:7" ht="14.4">
      <c r="A18945" s="27" t="str">
        <f>VLOOKUP(C18945,'user list'!A:B,2,0)</f>
        <v>PDAO</v>
      </c>
      <c r="B18945" s="172">
        <v>45824.702708333331</v>
      </c>
      <c r="C18945" s="69" t="s">
        <v>258</v>
      </c>
      <c r="D18945" s="69" t="s">
        <v>1937</v>
      </c>
      <c r="E18945" s="69" t="s">
        <v>3060</v>
      </c>
      <c r="F18945" s="69">
        <v>2354</v>
      </c>
      <c r="G18945" s="69" t="s">
        <v>1939</v>
      </c>
    </row>
    <row r="18946" spans="1:7" ht="14.4">
      <c r="A18946" s="27" t="str">
        <f>VLOOKUP(C18946,'user list'!A:B,2,0)</f>
        <v>PDAO</v>
      </c>
      <c r="B18946" s="172">
        <v>45824.702893518515</v>
      </c>
      <c r="C18946" s="69" t="s">
        <v>258</v>
      </c>
      <c r="D18946" s="69" t="s">
        <v>1937</v>
      </c>
      <c r="E18946" s="69" t="s">
        <v>3060</v>
      </c>
      <c r="F18946" s="69">
        <v>2354</v>
      </c>
      <c r="G18946" s="69" t="s">
        <v>1947</v>
      </c>
    </row>
    <row r="18947" spans="1:7" ht="14.4">
      <c r="A18947" s="27" t="str">
        <f>VLOOKUP(C18947,'user list'!A:B,2,0)</f>
        <v>PDAO</v>
      </c>
      <c r="B18947" s="172">
        <v>45824.702893518515</v>
      </c>
      <c r="C18947" s="69" t="s">
        <v>258</v>
      </c>
      <c r="D18947" s="69" t="s">
        <v>1937</v>
      </c>
      <c r="E18947" s="69" t="s">
        <v>3060</v>
      </c>
      <c r="F18947" s="69">
        <v>2354</v>
      </c>
      <c r="G18947" s="69" t="s">
        <v>1948</v>
      </c>
    </row>
    <row r="18948" spans="1:7" ht="14.4">
      <c r="A18948" s="27" t="str">
        <f>VLOOKUP(C18948,'user list'!A:B,2,0)</f>
        <v>PDAO</v>
      </c>
      <c r="B18948" s="172">
        <v>45824.702893518515</v>
      </c>
      <c r="C18948" s="69" t="s">
        <v>258</v>
      </c>
      <c r="D18948" s="69" t="s">
        <v>1937</v>
      </c>
      <c r="E18948" s="69" t="s">
        <v>3060</v>
      </c>
      <c r="F18948" s="69">
        <v>2354</v>
      </c>
      <c r="G18948" s="69" t="s">
        <v>1939</v>
      </c>
    </row>
    <row r="18949" spans="1:7" ht="14.4">
      <c r="A18949" s="27" t="str">
        <f>VLOOKUP(C18949,'user list'!A:B,2,0)</f>
        <v>Admin</v>
      </c>
      <c r="B18949" s="172">
        <v>45824.702905092592</v>
      </c>
      <c r="C18949" s="69" t="s">
        <v>186</v>
      </c>
      <c r="D18949" s="69" t="s">
        <v>1937</v>
      </c>
      <c r="E18949" s="69" t="s">
        <v>3060</v>
      </c>
      <c r="F18949" s="69">
        <v>2354</v>
      </c>
      <c r="G18949" s="69" t="s">
        <v>1948</v>
      </c>
    </row>
    <row r="18950" spans="1:7" ht="14.4">
      <c r="A18950" s="27" t="str">
        <f>VLOOKUP(C18950,'user list'!A:B,2,0)</f>
        <v>DOE</v>
      </c>
      <c r="B18950" s="172">
        <v>45824.702974537038</v>
      </c>
      <c r="C18950" s="69" t="s">
        <v>212</v>
      </c>
      <c r="D18950" s="69" t="s">
        <v>1937</v>
      </c>
      <c r="E18950" s="69" t="s">
        <v>3343</v>
      </c>
      <c r="F18950" s="69">
        <v>2394</v>
      </c>
      <c r="G18950" s="69" t="s">
        <v>1939</v>
      </c>
    </row>
    <row r="18951" spans="1:7" ht="14.4">
      <c r="A18951" s="27" t="str">
        <f>VLOOKUP(C18951,'user list'!A:B,2,0)</f>
        <v>OCA</v>
      </c>
      <c r="B18951" s="172">
        <v>45824.708506944444</v>
      </c>
      <c r="C18951" s="69" t="s">
        <v>228</v>
      </c>
      <c r="D18951" s="69" t="s">
        <v>1937</v>
      </c>
      <c r="E18951" s="69" t="s">
        <v>2534</v>
      </c>
      <c r="F18951" s="69">
        <v>1881</v>
      </c>
      <c r="G18951" s="69" t="s">
        <v>1939</v>
      </c>
    </row>
    <row r="18952" spans="1:7" ht="14.4">
      <c r="A18952" s="27" t="str">
        <f>VLOOKUP(C18952,'user list'!A:B,2,0)</f>
        <v>OCA</v>
      </c>
      <c r="B18952" s="172">
        <v>45824.712453703702</v>
      </c>
      <c r="C18952" s="69" t="s">
        <v>228</v>
      </c>
      <c r="D18952" s="69" t="s">
        <v>1937</v>
      </c>
      <c r="E18952" s="69" t="s">
        <v>2534</v>
      </c>
      <c r="F18952" s="69">
        <v>1881</v>
      </c>
      <c r="G18952" s="69" t="s">
        <v>1939</v>
      </c>
    </row>
    <row r="18953" spans="1:7" ht="14.4">
      <c r="A18953" s="27" t="str">
        <f>VLOOKUP(C18953,'user list'!A:B,2,0)</f>
        <v>QCBAS</v>
      </c>
      <c r="B18953" s="172">
        <v>45824.714375000003</v>
      </c>
      <c r="C18953" s="69" t="s">
        <v>263</v>
      </c>
      <c r="D18953" s="69" t="s">
        <v>1937</v>
      </c>
      <c r="E18953" s="69" t="s">
        <v>2534</v>
      </c>
      <c r="F18953" s="69">
        <v>1881</v>
      </c>
      <c r="G18953" s="69" t="s">
        <v>1939</v>
      </c>
    </row>
    <row r="18954" spans="1:7" ht="14.4">
      <c r="A18954" s="27" t="str">
        <f>VLOOKUP(C18954,'user list'!A:B,2,0)</f>
        <v>QCYDO</v>
      </c>
      <c r="B18954" s="172">
        <v>45824.714398148149</v>
      </c>
      <c r="C18954" s="69" t="s">
        <v>270</v>
      </c>
      <c r="D18954" s="69" t="s">
        <v>1937</v>
      </c>
      <c r="E18954" s="69" t="s">
        <v>3336</v>
      </c>
      <c r="F18954" s="69">
        <v>2387</v>
      </c>
      <c r="G18954" s="69" t="s">
        <v>1939</v>
      </c>
    </row>
    <row r="18955" spans="1:7" ht="14.4">
      <c r="A18955" s="27" t="str">
        <f>VLOOKUP(C18955,'user list'!A:B,2,0)</f>
        <v>MDAD</v>
      </c>
      <c r="B18955" s="172">
        <v>45824.715127314812</v>
      </c>
      <c r="C18955" s="69" t="s">
        <v>223</v>
      </c>
      <c r="D18955" s="69" t="s">
        <v>1937</v>
      </c>
      <c r="E18955" s="69" t="s">
        <v>2002</v>
      </c>
      <c r="F18955" s="69">
        <v>2395</v>
      </c>
      <c r="G18955" s="69" t="s">
        <v>2440</v>
      </c>
    </row>
    <row r="18956" spans="1:7" ht="14.4">
      <c r="A18956" s="27" t="str">
        <f>VLOOKUP(C18956,'user list'!A:B,2,0)</f>
        <v>Admin</v>
      </c>
      <c r="B18956" s="172">
        <v>45824.715138888889</v>
      </c>
      <c r="C18956" s="69" t="s">
        <v>186</v>
      </c>
      <c r="D18956" s="69" t="s">
        <v>1937</v>
      </c>
      <c r="E18956" s="69" t="s">
        <v>2002</v>
      </c>
      <c r="F18956" s="69">
        <v>2395</v>
      </c>
      <c r="G18956" s="69" t="s">
        <v>1948</v>
      </c>
    </row>
    <row r="18957" spans="1:7" ht="14.4">
      <c r="A18957" s="27" t="str">
        <f>VLOOKUP(C18957,'user list'!A:B,2,0)</f>
        <v>Admin</v>
      </c>
      <c r="B18957" s="172">
        <v>45824.715138888889</v>
      </c>
      <c r="C18957" s="69" t="s">
        <v>186</v>
      </c>
      <c r="D18957" s="69" t="s">
        <v>1937</v>
      </c>
      <c r="E18957" s="69" t="s">
        <v>2002</v>
      </c>
      <c r="F18957" s="69">
        <v>2395</v>
      </c>
      <c r="G18957" s="69" t="s">
        <v>1948</v>
      </c>
    </row>
    <row r="18958" spans="1:7" ht="14.4">
      <c r="A18958" s="27" t="str">
        <f>VLOOKUP(C18958,'user list'!A:B,2,0)</f>
        <v>Admin</v>
      </c>
      <c r="B18958" s="172">
        <v>45824.715150462966</v>
      </c>
      <c r="C18958" s="69" t="s">
        <v>186</v>
      </c>
      <c r="D18958" s="69" t="s">
        <v>1937</v>
      </c>
      <c r="E18958" s="69" t="s">
        <v>2002</v>
      </c>
      <c r="F18958" s="69">
        <v>2395</v>
      </c>
      <c r="G18958" s="69" t="s">
        <v>1948</v>
      </c>
    </row>
    <row r="18959" spans="1:7" ht="14.4">
      <c r="A18959" s="27" t="str">
        <f>VLOOKUP(C18959,'user list'!A:B,2,0)</f>
        <v>Admin</v>
      </c>
      <c r="B18959" s="172">
        <v>45824.715150462966</v>
      </c>
      <c r="C18959" s="69" t="s">
        <v>186</v>
      </c>
      <c r="D18959" s="69" t="s">
        <v>1937</v>
      </c>
      <c r="E18959" s="69" t="s">
        <v>2002</v>
      </c>
      <c r="F18959" s="69">
        <v>2395</v>
      </c>
      <c r="G18959" s="69" t="s">
        <v>1947</v>
      </c>
    </row>
    <row r="18960" spans="1:7" ht="14.4">
      <c r="A18960" s="27" t="str">
        <f>VLOOKUP(C18960,'user list'!A:B,2,0)</f>
        <v>MDAD</v>
      </c>
      <c r="B18960" s="172">
        <v>45824.715439814812</v>
      </c>
      <c r="C18960" s="69" t="s">
        <v>223</v>
      </c>
      <c r="D18960" s="69" t="s">
        <v>1937</v>
      </c>
      <c r="E18960" s="69" t="s">
        <v>2002</v>
      </c>
      <c r="F18960" s="69">
        <v>2395</v>
      </c>
      <c r="G18960" s="69" t="s">
        <v>1939</v>
      </c>
    </row>
    <row r="18961" spans="1:7" ht="14.4">
      <c r="A18961" s="27" t="str">
        <f>VLOOKUP(C18961,'user list'!A:B,2,0)</f>
        <v>MDAD</v>
      </c>
      <c r="B18961" s="172">
        <v>45824.715567129628</v>
      </c>
      <c r="C18961" s="69" t="s">
        <v>223</v>
      </c>
      <c r="D18961" s="69" t="s">
        <v>1937</v>
      </c>
      <c r="E18961" s="69" t="s">
        <v>2002</v>
      </c>
      <c r="F18961" s="69">
        <v>2395</v>
      </c>
      <c r="G18961" s="69" t="s">
        <v>1949</v>
      </c>
    </row>
    <row r="18962" spans="1:7" ht="14.4">
      <c r="A18962" s="27" t="str">
        <f>VLOOKUP(C18962,'user list'!A:B,2,0)</f>
        <v>PDAO</v>
      </c>
      <c r="B18962" s="172">
        <v>45824.7187037037</v>
      </c>
      <c r="C18962" s="69" t="s">
        <v>258</v>
      </c>
      <c r="D18962" s="69" t="s">
        <v>1937</v>
      </c>
      <c r="E18962" s="69" t="s">
        <v>3060</v>
      </c>
      <c r="F18962" s="69">
        <v>2354</v>
      </c>
      <c r="G18962" s="69" t="s">
        <v>1939</v>
      </c>
    </row>
    <row r="18963" spans="1:7" ht="14.4">
      <c r="A18963" s="27" t="str">
        <f>VLOOKUP(C18963,'user list'!A:B,2,0)</f>
        <v>MDAD</v>
      </c>
      <c r="B18963" s="172">
        <v>45824.719618055555</v>
      </c>
      <c r="C18963" s="69" t="s">
        <v>223</v>
      </c>
      <c r="D18963" s="69" t="s">
        <v>1937</v>
      </c>
      <c r="E18963" s="69" t="s">
        <v>2001</v>
      </c>
      <c r="F18963" s="69">
        <v>2396</v>
      </c>
      <c r="G18963" s="69" t="s">
        <v>2440</v>
      </c>
    </row>
    <row r="18964" spans="1:7" ht="14.4">
      <c r="A18964" s="27" t="str">
        <f>VLOOKUP(C18964,'user list'!A:B,2,0)</f>
        <v>Admin</v>
      </c>
      <c r="B18964" s="172">
        <v>45824.719629629632</v>
      </c>
      <c r="C18964" s="69" t="s">
        <v>186</v>
      </c>
      <c r="D18964" s="69" t="s">
        <v>1937</v>
      </c>
      <c r="E18964" s="69" t="s">
        <v>2001</v>
      </c>
      <c r="F18964" s="69">
        <v>2396</v>
      </c>
      <c r="G18964" s="69" t="s">
        <v>1948</v>
      </c>
    </row>
    <row r="18965" spans="1:7" ht="14.4">
      <c r="A18965" s="27" t="str">
        <f>VLOOKUP(C18965,'user list'!A:B,2,0)</f>
        <v>Admin</v>
      </c>
      <c r="B18965" s="172">
        <v>45824.719629629632</v>
      </c>
      <c r="C18965" s="69" t="s">
        <v>186</v>
      </c>
      <c r="D18965" s="69" t="s">
        <v>1937</v>
      </c>
      <c r="E18965" s="69" t="s">
        <v>2001</v>
      </c>
      <c r="F18965" s="69">
        <v>2396</v>
      </c>
      <c r="G18965" s="69" t="s">
        <v>1948</v>
      </c>
    </row>
    <row r="18966" spans="1:7" ht="14.4">
      <c r="A18966" s="27" t="str">
        <f>VLOOKUP(C18966,'user list'!A:B,2,0)</f>
        <v>Admin</v>
      </c>
      <c r="B18966" s="172">
        <v>45824.719629629632</v>
      </c>
      <c r="C18966" s="69" t="s">
        <v>186</v>
      </c>
      <c r="D18966" s="69" t="s">
        <v>1937</v>
      </c>
      <c r="E18966" s="69" t="s">
        <v>2001</v>
      </c>
      <c r="F18966" s="69">
        <v>2396</v>
      </c>
      <c r="G18966" s="69" t="s">
        <v>1948</v>
      </c>
    </row>
    <row r="18967" spans="1:7" ht="14.4">
      <c r="A18967" s="27" t="str">
        <f>VLOOKUP(C18967,'user list'!A:B,2,0)</f>
        <v>Admin</v>
      </c>
      <c r="B18967" s="172">
        <v>45824.719629629632</v>
      </c>
      <c r="C18967" s="69" t="s">
        <v>186</v>
      </c>
      <c r="D18967" s="69" t="s">
        <v>1937</v>
      </c>
      <c r="E18967" s="69" t="s">
        <v>2001</v>
      </c>
      <c r="F18967" s="69">
        <v>2396</v>
      </c>
      <c r="G18967" s="69" t="s">
        <v>1947</v>
      </c>
    </row>
    <row r="18968" spans="1:7" ht="14.4">
      <c r="A18968" s="27" t="str">
        <f>VLOOKUP(C18968,'user list'!A:B,2,0)</f>
        <v>MDAD</v>
      </c>
      <c r="B18968" s="172">
        <v>45824.719699074078</v>
      </c>
      <c r="C18968" s="69" t="s">
        <v>223</v>
      </c>
      <c r="D18968" s="69" t="s">
        <v>1937</v>
      </c>
      <c r="E18968" s="69" t="s">
        <v>2001</v>
      </c>
      <c r="F18968" s="69">
        <v>2396</v>
      </c>
      <c r="G18968" s="69" t="s">
        <v>1939</v>
      </c>
    </row>
    <row r="18969" spans="1:7" ht="14.4">
      <c r="A18969" s="27" t="str">
        <f>VLOOKUP(C18969,'user list'!A:B,2,0)</f>
        <v>MDAD</v>
      </c>
      <c r="B18969" s="172">
        <v>45824.719976851855</v>
      </c>
      <c r="C18969" s="69" t="s">
        <v>223</v>
      </c>
      <c r="D18969" s="69" t="s">
        <v>1937</v>
      </c>
      <c r="E18969" s="69" t="s">
        <v>2001</v>
      </c>
      <c r="F18969" s="69">
        <v>2396</v>
      </c>
      <c r="G18969" s="69" t="s">
        <v>1949</v>
      </c>
    </row>
    <row r="18970" spans="1:7" ht="14.4">
      <c r="A18970" s="27" t="str">
        <f>VLOOKUP(C18970,'user list'!A:B,2,0)</f>
        <v>QCYDO</v>
      </c>
      <c r="B18970" s="172">
        <v>45824.720219907409</v>
      </c>
      <c r="C18970" s="69" t="s">
        <v>270</v>
      </c>
      <c r="D18970" s="69" t="s">
        <v>1937</v>
      </c>
      <c r="E18970" s="69" t="s">
        <v>922</v>
      </c>
      <c r="F18970" s="69">
        <v>2397</v>
      </c>
      <c r="G18970" s="69" t="s">
        <v>2440</v>
      </c>
    </row>
    <row r="18971" spans="1:7" ht="14.4">
      <c r="A18971" s="27" t="str">
        <f>VLOOKUP(C18971,'user list'!A:B,2,0)</f>
        <v>Admin</v>
      </c>
      <c r="B18971" s="172">
        <v>45824.720219907409</v>
      </c>
      <c r="C18971" s="69" t="s">
        <v>186</v>
      </c>
      <c r="D18971" s="69" t="s">
        <v>1937</v>
      </c>
      <c r="E18971" s="69" t="s">
        <v>922</v>
      </c>
      <c r="F18971" s="69">
        <v>2397</v>
      </c>
      <c r="G18971" s="69" t="s">
        <v>1948</v>
      </c>
    </row>
    <row r="18972" spans="1:7" ht="14.4">
      <c r="A18972" s="27" t="str">
        <f>VLOOKUP(C18972,'user list'!A:B,2,0)</f>
        <v>Admin</v>
      </c>
      <c r="B18972" s="172">
        <v>45824.720219907409</v>
      </c>
      <c r="C18972" s="69" t="s">
        <v>186</v>
      </c>
      <c r="D18972" s="69" t="s">
        <v>1937</v>
      </c>
      <c r="E18972" s="69" t="s">
        <v>922</v>
      </c>
      <c r="F18972" s="69">
        <v>2397</v>
      </c>
      <c r="G18972" s="69" t="s">
        <v>1948</v>
      </c>
    </row>
    <row r="18973" spans="1:7" ht="14.4">
      <c r="A18973" s="27" t="str">
        <f>VLOOKUP(C18973,'user list'!A:B,2,0)</f>
        <v>Admin</v>
      </c>
      <c r="B18973" s="172">
        <v>45824.720219907409</v>
      </c>
      <c r="C18973" s="69" t="s">
        <v>186</v>
      </c>
      <c r="D18973" s="69" t="s">
        <v>1937</v>
      </c>
      <c r="E18973" s="69" t="s">
        <v>922</v>
      </c>
      <c r="F18973" s="69">
        <v>2397</v>
      </c>
      <c r="G18973" s="69" t="s">
        <v>1948</v>
      </c>
    </row>
    <row r="18974" spans="1:7" ht="14.4">
      <c r="A18974" s="27" t="str">
        <f>VLOOKUP(C18974,'user list'!A:B,2,0)</f>
        <v>Admin</v>
      </c>
      <c r="B18974" s="172">
        <v>45824.720219907409</v>
      </c>
      <c r="C18974" s="69" t="s">
        <v>186</v>
      </c>
      <c r="D18974" s="69" t="s">
        <v>1937</v>
      </c>
      <c r="E18974" s="69" t="s">
        <v>922</v>
      </c>
      <c r="F18974" s="69">
        <v>2397</v>
      </c>
      <c r="G18974" s="69" t="s">
        <v>1947</v>
      </c>
    </row>
    <row r="18975" spans="1:7" ht="14.4">
      <c r="A18975" s="27" t="str">
        <f>VLOOKUP(C18975,'user list'!A:B,2,0)</f>
        <v>QCYDO</v>
      </c>
      <c r="B18975" s="172">
        <v>45824.720937500002</v>
      </c>
      <c r="C18975" s="69" t="s">
        <v>270</v>
      </c>
      <c r="D18975" s="69" t="s">
        <v>1937</v>
      </c>
      <c r="E18975" s="69" t="s">
        <v>3273</v>
      </c>
      <c r="F18975" s="69">
        <v>2398</v>
      </c>
      <c r="G18975" s="69" t="s">
        <v>2440</v>
      </c>
    </row>
    <row r="18976" spans="1:7" ht="14.4">
      <c r="A18976" s="27" t="str">
        <f>VLOOKUP(C18976,'user list'!A:B,2,0)</f>
        <v>Admin</v>
      </c>
      <c r="B18976" s="172">
        <v>45824.720949074072</v>
      </c>
      <c r="C18976" s="69" t="s">
        <v>186</v>
      </c>
      <c r="D18976" s="69" t="s">
        <v>1937</v>
      </c>
      <c r="E18976" s="69" t="s">
        <v>3273</v>
      </c>
      <c r="F18976" s="69">
        <v>2398</v>
      </c>
      <c r="G18976" s="69" t="s">
        <v>1948</v>
      </c>
    </row>
    <row r="18977" spans="1:7" ht="14.4">
      <c r="A18977" s="27" t="str">
        <f>VLOOKUP(C18977,'user list'!A:B,2,0)</f>
        <v>Admin</v>
      </c>
      <c r="B18977" s="172">
        <v>45824.720949074072</v>
      </c>
      <c r="C18977" s="69" t="s">
        <v>186</v>
      </c>
      <c r="D18977" s="69" t="s">
        <v>1937</v>
      </c>
      <c r="E18977" s="69" t="s">
        <v>3273</v>
      </c>
      <c r="F18977" s="69">
        <v>2398</v>
      </c>
      <c r="G18977" s="69" t="s">
        <v>1948</v>
      </c>
    </row>
    <row r="18978" spans="1:7" ht="14.4">
      <c r="A18978" s="27" t="str">
        <f>VLOOKUP(C18978,'user list'!A:B,2,0)</f>
        <v>Admin</v>
      </c>
      <c r="B18978" s="172">
        <v>45824.720949074072</v>
      </c>
      <c r="C18978" s="69" t="s">
        <v>186</v>
      </c>
      <c r="D18978" s="69" t="s">
        <v>1937</v>
      </c>
      <c r="E18978" s="69" t="s">
        <v>3273</v>
      </c>
      <c r="F18978" s="69">
        <v>2398</v>
      </c>
      <c r="G18978" s="69" t="s">
        <v>1948</v>
      </c>
    </row>
    <row r="18979" spans="1:7" ht="14.4">
      <c r="A18979" s="27" t="str">
        <f>VLOOKUP(C18979,'user list'!A:B,2,0)</f>
        <v>Admin</v>
      </c>
      <c r="B18979" s="172">
        <v>45824.720949074072</v>
      </c>
      <c r="C18979" s="69" t="s">
        <v>186</v>
      </c>
      <c r="D18979" s="69" t="s">
        <v>1937</v>
      </c>
      <c r="E18979" s="69" t="s">
        <v>3273</v>
      </c>
      <c r="F18979" s="69">
        <v>2398</v>
      </c>
      <c r="G18979" s="69" t="s">
        <v>1947</v>
      </c>
    </row>
    <row r="18980" spans="1:7" ht="14.4">
      <c r="A18980" s="27" t="str">
        <f>VLOOKUP(C18980,'user list'!A:B,2,0)</f>
        <v>QCYDO</v>
      </c>
      <c r="B18980" s="172">
        <v>45824.721585648149</v>
      </c>
      <c r="C18980" s="69" t="s">
        <v>270</v>
      </c>
      <c r="D18980" s="69" t="s">
        <v>1937</v>
      </c>
      <c r="E18980" s="69" t="s">
        <v>3271</v>
      </c>
      <c r="F18980" s="69">
        <v>2399</v>
      </c>
      <c r="G18980" s="69" t="s">
        <v>2440</v>
      </c>
    </row>
    <row r="18981" spans="1:7" ht="14.4">
      <c r="A18981" s="27" t="str">
        <f>VLOOKUP(C18981,'user list'!A:B,2,0)</f>
        <v>Admin</v>
      </c>
      <c r="B18981" s="172">
        <v>45824.721585648149</v>
      </c>
      <c r="C18981" s="69" t="s">
        <v>186</v>
      </c>
      <c r="D18981" s="69" t="s">
        <v>1937</v>
      </c>
      <c r="E18981" s="69" t="s">
        <v>3271</v>
      </c>
      <c r="F18981" s="69">
        <v>2399</v>
      </c>
      <c r="G18981" s="69" t="s">
        <v>1948</v>
      </c>
    </row>
    <row r="18982" spans="1:7" ht="14.4">
      <c r="A18982" s="27" t="str">
        <f>VLOOKUP(C18982,'user list'!A:B,2,0)</f>
        <v>Admin</v>
      </c>
      <c r="B18982" s="172">
        <v>45824.721597222226</v>
      </c>
      <c r="C18982" s="69" t="s">
        <v>186</v>
      </c>
      <c r="D18982" s="69" t="s">
        <v>1937</v>
      </c>
      <c r="E18982" s="69" t="s">
        <v>3271</v>
      </c>
      <c r="F18982" s="69">
        <v>2399</v>
      </c>
      <c r="G18982" s="69" t="s">
        <v>1948</v>
      </c>
    </row>
    <row r="18983" spans="1:7" ht="14.4">
      <c r="A18983" s="27" t="str">
        <f>VLOOKUP(C18983,'user list'!A:B,2,0)</f>
        <v>Admin</v>
      </c>
      <c r="B18983" s="172">
        <v>45824.721597222226</v>
      </c>
      <c r="C18983" s="69" t="s">
        <v>186</v>
      </c>
      <c r="D18983" s="69" t="s">
        <v>1937</v>
      </c>
      <c r="E18983" s="69" t="s">
        <v>3271</v>
      </c>
      <c r="F18983" s="69">
        <v>2399</v>
      </c>
      <c r="G18983" s="69" t="s">
        <v>1948</v>
      </c>
    </row>
    <row r="18984" spans="1:7" ht="14.4">
      <c r="A18984" s="27" t="str">
        <f>VLOOKUP(C18984,'user list'!A:B,2,0)</f>
        <v>Admin</v>
      </c>
      <c r="B18984" s="172">
        <v>45824.721597222226</v>
      </c>
      <c r="C18984" s="69" t="s">
        <v>186</v>
      </c>
      <c r="D18984" s="69" t="s">
        <v>1937</v>
      </c>
      <c r="E18984" s="69" t="s">
        <v>3271</v>
      </c>
      <c r="F18984" s="69">
        <v>2399</v>
      </c>
      <c r="G18984" s="69" t="s">
        <v>1947</v>
      </c>
    </row>
    <row r="18985" spans="1:7" ht="14.4">
      <c r="A18985" s="27" t="str">
        <f>VLOOKUP(C18985,'user list'!A:B,2,0)</f>
        <v>QCYDO</v>
      </c>
      <c r="B18985" s="172">
        <v>45824.722048611111</v>
      </c>
      <c r="C18985" s="69" t="s">
        <v>270</v>
      </c>
      <c r="D18985" s="69" t="s">
        <v>1937</v>
      </c>
      <c r="E18985" s="69" t="s">
        <v>3269</v>
      </c>
      <c r="F18985" s="69">
        <v>2400</v>
      </c>
      <c r="G18985" s="69" t="s">
        <v>2440</v>
      </c>
    </row>
    <row r="18986" spans="1:7" ht="14.4">
      <c r="A18986" s="27" t="str">
        <f>VLOOKUP(C18986,'user list'!A:B,2,0)</f>
        <v>Admin</v>
      </c>
      <c r="B18986" s="172">
        <v>45824.722048611111</v>
      </c>
      <c r="C18986" s="69" t="s">
        <v>186</v>
      </c>
      <c r="D18986" s="69" t="s">
        <v>1937</v>
      </c>
      <c r="E18986" s="69" t="s">
        <v>3269</v>
      </c>
      <c r="F18986" s="69">
        <v>2400</v>
      </c>
      <c r="G18986" s="69" t="s">
        <v>1948</v>
      </c>
    </row>
    <row r="18987" spans="1:7" ht="14.4">
      <c r="A18987" s="27" t="str">
        <f>VLOOKUP(C18987,'user list'!A:B,2,0)</f>
        <v>Admin</v>
      </c>
      <c r="B18987" s="172">
        <v>45824.722048611111</v>
      </c>
      <c r="C18987" s="69" t="s">
        <v>186</v>
      </c>
      <c r="D18987" s="69" t="s">
        <v>1937</v>
      </c>
      <c r="E18987" s="69" t="s">
        <v>3269</v>
      </c>
      <c r="F18987" s="69">
        <v>2400</v>
      </c>
      <c r="G18987" s="69" t="s">
        <v>1948</v>
      </c>
    </row>
    <row r="18988" spans="1:7" ht="14.4">
      <c r="A18988" s="27" t="str">
        <f>VLOOKUP(C18988,'user list'!A:B,2,0)</f>
        <v>Admin</v>
      </c>
      <c r="B18988" s="172">
        <v>45824.722048611111</v>
      </c>
      <c r="C18988" s="69" t="s">
        <v>186</v>
      </c>
      <c r="D18988" s="69" t="s">
        <v>1937</v>
      </c>
      <c r="E18988" s="69" t="s">
        <v>3269</v>
      </c>
      <c r="F18988" s="69">
        <v>2400</v>
      </c>
      <c r="G18988" s="69" t="s">
        <v>1948</v>
      </c>
    </row>
    <row r="18989" spans="1:7" ht="14.4">
      <c r="A18989" s="27" t="str">
        <f>VLOOKUP(C18989,'user list'!A:B,2,0)</f>
        <v>Admin</v>
      </c>
      <c r="B18989" s="172">
        <v>45824.722060185188</v>
      </c>
      <c r="C18989" s="69" t="s">
        <v>186</v>
      </c>
      <c r="D18989" s="69" t="s">
        <v>1937</v>
      </c>
      <c r="E18989" s="69" t="s">
        <v>3269</v>
      </c>
      <c r="F18989" s="69">
        <v>2400</v>
      </c>
      <c r="G18989" s="69" t="s">
        <v>1947</v>
      </c>
    </row>
    <row r="18990" spans="1:7" ht="14.4">
      <c r="A18990" s="27" t="str">
        <f>VLOOKUP(C18990,'user list'!A:B,2,0)</f>
        <v>MDAD</v>
      </c>
      <c r="B18990" s="172">
        <v>45824.722395833334</v>
      </c>
      <c r="C18990" s="69" t="s">
        <v>223</v>
      </c>
      <c r="D18990" s="69" t="s">
        <v>1937</v>
      </c>
      <c r="E18990" s="69" t="s">
        <v>2001</v>
      </c>
      <c r="F18990" s="69">
        <v>2396</v>
      </c>
      <c r="G18990" s="69" t="s">
        <v>1949</v>
      </c>
    </row>
    <row r="18991" spans="1:7" ht="14.4">
      <c r="A18991" s="27" t="str">
        <f>VLOOKUP(C18991,'user list'!A:B,2,0)</f>
        <v>QCYDO</v>
      </c>
      <c r="B18991" s="172">
        <v>45824.722997685189</v>
      </c>
      <c r="C18991" s="69" t="s">
        <v>270</v>
      </c>
      <c r="D18991" s="69" t="s">
        <v>1937</v>
      </c>
      <c r="E18991" s="69" t="s">
        <v>3344</v>
      </c>
      <c r="F18991" s="69">
        <v>2401</v>
      </c>
      <c r="G18991" s="69" t="s">
        <v>2440</v>
      </c>
    </row>
    <row r="18992" spans="1:7" ht="14.4">
      <c r="A18992" s="27" t="str">
        <f>VLOOKUP(C18992,'user list'!A:B,2,0)</f>
        <v>Admin</v>
      </c>
      <c r="B18992" s="172">
        <v>45824.722997685189</v>
      </c>
      <c r="C18992" s="69" t="s">
        <v>186</v>
      </c>
      <c r="D18992" s="69" t="s">
        <v>1937</v>
      </c>
      <c r="E18992" s="69" t="s">
        <v>3344</v>
      </c>
      <c r="F18992" s="69">
        <v>2401</v>
      </c>
      <c r="G18992" s="69" t="s">
        <v>1948</v>
      </c>
    </row>
    <row r="18993" spans="1:7" ht="14.4">
      <c r="A18993" s="27" t="str">
        <f>VLOOKUP(C18993,'user list'!A:B,2,0)</f>
        <v>Admin</v>
      </c>
      <c r="B18993" s="172">
        <v>45824.722997685189</v>
      </c>
      <c r="C18993" s="69" t="s">
        <v>186</v>
      </c>
      <c r="D18993" s="69" t="s">
        <v>1937</v>
      </c>
      <c r="E18993" s="69" t="s">
        <v>3344</v>
      </c>
      <c r="F18993" s="69">
        <v>2401</v>
      </c>
      <c r="G18993" s="69" t="s">
        <v>1948</v>
      </c>
    </row>
    <row r="18994" spans="1:7" ht="14.4">
      <c r="A18994" s="27" t="str">
        <f>VLOOKUP(C18994,'user list'!A:B,2,0)</f>
        <v>Admin</v>
      </c>
      <c r="B18994" s="172">
        <v>45824.723009259258</v>
      </c>
      <c r="C18994" s="69" t="s">
        <v>186</v>
      </c>
      <c r="D18994" s="69" t="s">
        <v>1937</v>
      </c>
      <c r="E18994" s="69" t="s">
        <v>3344</v>
      </c>
      <c r="F18994" s="69">
        <v>2401</v>
      </c>
      <c r="G18994" s="69" t="s">
        <v>1948</v>
      </c>
    </row>
    <row r="18995" spans="1:7" ht="14.4">
      <c r="A18995" s="27" t="str">
        <f>VLOOKUP(C18995,'user list'!A:B,2,0)</f>
        <v>Admin</v>
      </c>
      <c r="B18995" s="172">
        <v>45824.723009259258</v>
      </c>
      <c r="C18995" s="69" t="s">
        <v>186</v>
      </c>
      <c r="D18995" s="69" t="s">
        <v>1937</v>
      </c>
      <c r="E18995" s="69" t="s">
        <v>3344</v>
      </c>
      <c r="F18995" s="69">
        <v>2401</v>
      </c>
      <c r="G18995" s="69" t="s">
        <v>1947</v>
      </c>
    </row>
    <row r="18996" spans="1:7" ht="14.4">
      <c r="A18996" s="27" t="str">
        <f>VLOOKUP(C18996,'user list'!A:B,2,0)</f>
        <v>PDAO</v>
      </c>
      <c r="B18996" s="172">
        <v>45824.723553240743</v>
      </c>
      <c r="C18996" s="69" t="s">
        <v>258</v>
      </c>
      <c r="D18996" s="69" t="s">
        <v>1937</v>
      </c>
      <c r="E18996" s="69" t="s">
        <v>1974</v>
      </c>
      <c r="F18996" s="69">
        <v>2402</v>
      </c>
      <c r="G18996" s="69" t="s">
        <v>2440</v>
      </c>
    </row>
    <row r="18997" spans="1:7" ht="14.4">
      <c r="A18997" s="27" t="str">
        <f>VLOOKUP(C18997,'user list'!A:B,2,0)</f>
        <v>Admin</v>
      </c>
      <c r="B18997" s="172">
        <v>45824.723553240743</v>
      </c>
      <c r="C18997" s="69" t="s">
        <v>186</v>
      </c>
      <c r="D18997" s="69" t="s">
        <v>1937</v>
      </c>
      <c r="E18997" s="69" t="s">
        <v>1974</v>
      </c>
      <c r="F18997" s="69">
        <v>2402</v>
      </c>
      <c r="G18997" s="69" t="s">
        <v>1948</v>
      </c>
    </row>
    <row r="18998" spans="1:7" ht="14.4">
      <c r="A18998" s="27" t="str">
        <f>VLOOKUP(C18998,'user list'!A:B,2,0)</f>
        <v>Admin</v>
      </c>
      <c r="B18998" s="172">
        <v>45824.723553240743</v>
      </c>
      <c r="C18998" s="69" t="s">
        <v>186</v>
      </c>
      <c r="D18998" s="69" t="s">
        <v>1937</v>
      </c>
      <c r="E18998" s="69" t="s">
        <v>1974</v>
      </c>
      <c r="F18998" s="69">
        <v>2402</v>
      </c>
      <c r="G18998" s="69" t="s">
        <v>1948</v>
      </c>
    </row>
    <row r="18999" spans="1:7" ht="14.4">
      <c r="A18999" s="27" t="str">
        <f>VLOOKUP(C18999,'user list'!A:B,2,0)</f>
        <v>Admin</v>
      </c>
      <c r="B18999" s="172">
        <v>45824.723553240743</v>
      </c>
      <c r="C18999" s="69" t="s">
        <v>186</v>
      </c>
      <c r="D18999" s="69" t="s">
        <v>1937</v>
      </c>
      <c r="E18999" s="69" t="s">
        <v>1974</v>
      </c>
      <c r="F18999" s="69">
        <v>2402</v>
      </c>
      <c r="G18999" s="69" t="s">
        <v>1948</v>
      </c>
    </row>
    <row r="19000" spans="1:7" ht="14.4">
      <c r="A19000" s="27" t="str">
        <f>VLOOKUP(C19000,'user list'!A:B,2,0)</f>
        <v>Admin</v>
      </c>
      <c r="B19000" s="172">
        <v>45824.723553240743</v>
      </c>
      <c r="C19000" s="69" t="s">
        <v>186</v>
      </c>
      <c r="D19000" s="69" t="s">
        <v>1937</v>
      </c>
      <c r="E19000" s="69" t="s">
        <v>1974</v>
      </c>
      <c r="F19000" s="69">
        <v>2402</v>
      </c>
      <c r="G19000" s="69" t="s">
        <v>1947</v>
      </c>
    </row>
    <row r="19001" spans="1:7" ht="14.4">
      <c r="A19001" s="27" t="str">
        <f>VLOOKUP(C19001,'user list'!A:B,2,0)</f>
        <v>QCYDO</v>
      </c>
      <c r="B19001" s="172">
        <v>45824.723749999997</v>
      </c>
      <c r="C19001" s="69" t="s">
        <v>270</v>
      </c>
      <c r="D19001" s="69" t="s">
        <v>1937</v>
      </c>
      <c r="E19001" s="69" t="s">
        <v>3263</v>
      </c>
      <c r="F19001" s="69">
        <v>2403</v>
      </c>
      <c r="G19001" s="69" t="s">
        <v>2440</v>
      </c>
    </row>
    <row r="19002" spans="1:7" ht="14.4">
      <c r="A19002" s="27" t="str">
        <f>VLOOKUP(C19002,'user list'!A:B,2,0)</f>
        <v>Admin</v>
      </c>
      <c r="B19002" s="172">
        <v>45824.723749999997</v>
      </c>
      <c r="C19002" s="69" t="s">
        <v>186</v>
      </c>
      <c r="D19002" s="69" t="s">
        <v>1937</v>
      </c>
      <c r="E19002" s="69" t="s">
        <v>3263</v>
      </c>
      <c r="F19002" s="69">
        <v>2403</v>
      </c>
      <c r="G19002" s="69" t="s">
        <v>1948</v>
      </c>
    </row>
    <row r="19003" spans="1:7" ht="14.4">
      <c r="A19003" s="27" t="str">
        <f>VLOOKUP(C19003,'user list'!A:B,2,0)</f>
        <v>Admin</v>
      </c>
      <c r="B19003" s="172">
        <v>45824.723749999997</v>
      </c>
      <c r="C19003" s="69" t="s">
        <v>186</v>
      </c>
      <c r="D19003" s="69" t="s">
        <v>1937</v>
      </c>
      <c r="E19003" s="69" t="s">
        <v>3344</v>
      </c>
      <c r="F19003" s="69">
        <v>2401</v>
      </c>
      <c r="G19003" s="69" t="s">
        <v>1948</v>
      </c>
    </row>
    <row r="19004" spans="1:7" ht="14.4">
      <c r="A19004" s="27" t="str">
        <f>VLOOKUP(C19004,'user list'!A:B,2,0)</f>
        <v>Admin</v>
      </c>
      <c r="B19004" s="172">
        <v>45824.723749999997</v>
      </c>
      <c r="C19004" s="69" t="s">
        <v>186</v>
      </c>
      <c r="D19004" s="69" t="s">
        <v>1937</v>
      </c>
      <c r="E19004" s="69" t="s">
        <v>3263</v>
      </c>
      <c r="F19004" s="69">
        <v>2403</v>
      </c>
      <c r="G19004" s="69" t="s">
        <v>1948</v>
      </c>
    </row>
    <row r="19005" spans="1:7" ht="14.4">
      <c r="A19005" s="27" t="str">
        <f>VLOOKUP(C19005,'user list'!A:B,2,0)</f>
        <v>PDAO</v>
      </c>
      <c r="B19005" s="172">
        <v>45824.724131944444</v>
      </c>
      <c r="C19005" s="69" t="s">
        <v>258</v>
      </c>
      <c r="D19005" s="69" t="s">
        <v>1937</v>
      </c>
      <c r="E19005" s="69" t="s">
        <v>1974</v>
      </c>
      <c r="F19005" s="69">
        <v>2402</v>
      </c>
      <c r="G19005" s="69" t="s">
        <v>1939</v>
      </c>
    </row>
    <row r="19006" spans="1:7" ht="14.4">
      <c r="A19006" s="27" t="str">
        <f>VLOOKUP(C19006,'user list'!A:B,2,0)</f>
        <v>QCYDO</v>
      </c>
      <c r="B19006" s="172">
        <v>45824.724293981482</v>
      </c>
      <c r="C19006" s="69" t="s">
        <v>270</v>
      </c>
      <c r="D19006" s="69" t="s">
        <v>1937</v>
      </c>
      <c r="E19006" s="69" t="s">
        <v>3261</v>
      </c>
      <c r="F19006" s="69">
        <v>2404</v>
      </c>
      <c r="G19006" s="69" t="s">
        <v>2440</v>
      </c>
    </row>
    <row r="19007" spans="1:7" ht="14.4">
      <c r="A19007" s="27" t="str">
        <f>VLOOKUP(C19007,'user list'!A:B,2,0)</f>
        <v>Admin</v>
      </c>
      <c r="B19007" s="172">
        <v>45824.724293981482</v>
      </c>
      <c r="C19007" s="69" t="s">
        <v>186</v>
      </c>
      <c r="D19007" s="69" t="s">
        <v>1937</v>
      </c>
      <c r="E19007" s="69" t="s">
        <v>3261</v>
      </c>
      <c r="F19007" s="69">
        <v>2404</v>
      </c>
      <c r="G19007" s="69" t="s">
        <v>1948</v>
      </c>
    </row>
    <row r="19008" spans="1:7" ht="14.4">
      <c r="A19008" s="27" t="str">
        <f>VLOOKUP(C19008,'user list'!A:B,2,0)</f>
        <v>Admin</v>
      </c>
      <c r="B19008" s="172">
        <v>45824.724293981482</v>
      </c>
      <c r="C19008" s="69" t="s">
        <v>186</v>
      </c>
      <c r="D19008" s="69" t="s">
        <v>1937</v>
      </c>
      <c r="E19008" s="69" t="s">
        <v>3261</v>
      </c>
      <c r="F19008" s="69">
        <v>2404</v>
      </c>
      <c r="G19008" s="69" t="s">
        <v>1948</v>
      </c>
    </row>
    <row r="19009" spans="1:7" ht="14.4">
      <c r="A19009" s="27" t="str">
        <f>VLOOKUP(C19009,'user list'!A:B,2,0)</f>
        <v>Admin</v>
      </c>
      <c r="B19009" s="172">
        <v>45824.724293981482</v>
      </c>
      <c r="C19009" s="69" t="s">
        <v>186</v>
      </c>
      <c r="D19009" s="69" t="s">
        <v>1937</v>
      </c>
      <c r="E19009" s="69" t="s">
        <v>3261</v>
      </c>
      <c r="F19009" s="69">
        <v>2404</v>
      </c>
      <c r="G19009" s="69" t="s">
        <v>1948</v>
      </c>
    </row>
    <row r="19010" spans="1:7" ht="14.4">
      <c r="A19010" s="27" t="str">
        <f>VLOOKUP(C19010,'user list'!A:B,2,0)</f>
        <v>Admin</v>
      </c>
      <c r="B19010" s="172">
        <v>45824.724293981482</v>
      </c>
      <c r="C19010" s="69" t="s">
        <v>186</v>
      </c>
      <c r="D19010" s="69" t="s">
        <v>1937</v>
      </c>
      <c r="E19010" s="69" t="s">
        <v>3261</v>
      </c>
      <c r="F19010" s="69">
        <v>2404</v>
      </c>
      <c r="G19010" s="69" t="s">
        <v>1947</v>
      </c>
    </row>
    <row r="19011" spans="1:7" ht="14.4">
      <c r="A19011" s="27" t="str">
        <f>VLOOKUP(C19011,'user list'!A:B,2,0)</f>
        <v>QCYDO</v>
      </c>
      <c r="B19011" s="172">
        <v>45824.724780092591</v>
      </c>
      <c r="C19011" s="69" t="s">
        <v>270</v>
      </c>
      <c r="D19011" s="69" t="s">
        <v>1937</v>
      </c>
      <c r="E19011" s="69" t="s">
        <v>3259</v>
      </c>
      <c r="F19011" s="69">
        <v>2405</v>
      </c>
      <c r="G19011" s="69" t="s">
        <v>2440</v>
      </c>
    </row>
    <row r="19012" spans="1:7" ht="14.4">
      <c r="A19012" s="27" t="str">
        <f>VLOOKUP(C19012,'user list'!A:B,2,0)</f>
        <v>Admin</v>
      </c>
      <c r="B19012" s="172">
        <v>45824.724780092591</v>
      </c>
      <c r="C19012" s="69" t="s">
        <v>186</v>
      </c>
      <c r="D19012" s="69" t="s">
        <v>1937</v>
      </c>
      <c r="E19012" s="69" t="s">
        <v>3259</v>
      </c>
      <c r="F19012" s="69">
        <v>2405</v>
      </c>
      <c r="G19012" s="69" t="s">
        <v>1948</v>
      </c>
    </row>
    <row r="19013" spans="1:7" ht="14.4">
      <c r="A19013" s="27" t="str">
        <f>VLOOKUP(C19013,'user list'!A:B,2,0)</f>
        <v>Admin</v>
      </c>
      <c r="B19013" s="172">
        <v>45824.724780092591</v>
      </c>
      <c r="C19013" s="69" t="s">
        <v>186</v>
      </c>
      <c r="D19013" s="69" t="s">
        <v>1937</v>
      </c>
      <c r="E19013" s="69" t="s">
        <v>3263</v>
      </c>
      <c r="F19013" s="69">
        <v>2403</v>
      </c>
      <c r="G19013" s="69" t="s">
        <v>1948</v>
      </c>
    </row>
    <row r="19014" spans="1:7" ht="14.4">
      <c r="A19014" s="27" t="str">
        <f>VLOOKUP(C19014,'user list'!A:B,2,0)</f>
        <v>Admin</v>
      </c>
      <c r="B19014" s="172">
        <v>45824.724780092591</v>
      </c>
      <c r="C19014" s="69" t="s">
        <v>186</v>
      </c>
      <c r="D19014" s="69" t="s">
        <v>1937</v>
      </c>
      <c r="E19014" s="69" t="s">
        <v>3259</v>
      </c>
      <c r="F19014" s="69">
        <v>2405</v>
      </c>
      <c r="G19014" s="69" t="s">
        <v>1948</v>
      </c>
    </row>
    <row r="19015" spans="1:7" ht="14.4">
      <c r="A19015" s="27" t="str">
        <f>VLOOKUP(C19015,'user list'!A:B,2,0)</f>
        <v>QCYDO</v>
      </c>
      <c r="B19015" s="172">
        <v>45824.725312499999</v>
      </c>
      <c r="C19015" s="69" t="s">
        <v>270</v>
      </c>
      <c r="D19015" s="69" t="s">
        <v>1937</v>
      </c>
      <c r="E19015" s="69" t="s">
        <v>3257</v>
      </c>
      <c r="F19015" s="69">
        <v>2406</v>
      </c>
      <c r="G19015" s="69" t="s">
        <v>2440</v>
      </c>
    </row>
    <row r="19016" spans="1:7" ht="14.4">
      <c r="A19016" s="27" t="str">
        <f>VLOOKUP(C19016,'user list'!A:B,2,0)</f>
        <v>Admin</v>
      </c>
      <c r="B19016" s="172">
        <v>45824.725312499999</v>
      </c>
      <c r="C19016" s="69" t="s">
        <v>186</v>
      </c>
      <c r="D19016" s="69" t="s">
        <v>1937</v>
      </c>
      <c r="E19016" s="69" t="s">
        <v>3257</v>
      </c>
      <c r="F19016" s="69">
        <v>2406</v>
      </c>
      <c r="G19016" s="69" t="s">
        <v>1948</v>
      </c>
    </row>
    <row r="19017" spans="1:7" ht="14.4">
      <c r="A19017" s="27" t="str">
        <f>VLOOKUP(C19017,'user list'!A:B,2,0)</f>
        <v>Admin</v>
      </c>
      <c r="B19017" s="172">
        <v>45824.725324074076</v>
      </c>
      <c r="C19017" s="69" t="s">
        <v>186</v>
      </c>
      <c r="D19017" s="69" t="s">
        <v>1937</v>
      </c>
      <c r="E19017" s="69" t="s">
        <v>3259</v>
      </c>
      <c r="F19017" s="69">
        <v>2405</v>
      </c>
      <c r="G19017" s="69" t="s">
        <v>1948</v>
      </c>
    </row>
    <row r="19018" spans="1:7" ht="14.4">
      <c r="A19018" s="27" t="str">
        <f>VLOOKUP(C19018,'user list'!A:B,2,0)</f>
        <v>Admin</v>
      </c>
      <c r="B19018" s="172">
        <v>45824.725324074076</v>
      </c>
      <c r="C19018" s="69" t="s">
        <v>186</v>
      </c>
      <c r="D19018" s="69" t="s">
        <v>1937</v>
      </c>
      <c r="E19018" s="69" t="s">
        <v>3257</v>
      </c>
      <c r="F19018" s="69">
        <v>2406</v>
      </c>
      <c r="G19018" s="69" t="s">
        <v>1948</v>
      </c>
    </row>
    <row r="19019" spans="1:7" ht="14.4">
      <c r="A19019" s="27" t="str">
        <f>VLOOKUP(C19019,'user list'!A:B,2,0)</f>
        <v>QCYDO</v>
      </c>
      <c r="B19019" s="172">
        <v>45824.725775462961</v>
      </c>
      <c r="C19019" s="69" t="s">
        <v>270</v>
      </c>
      <c r="D19019" s="69" t="s">
        <v>1937</v>
      </c>
      <c r="E19019" s="69" t="s">
        <v>3255</v>
      </c>
      <c r="F19019" s="69">
        <v>2407</v>
      </c>
      <c r="G19019" s="69" t="s">
        <v>2440</v>
      </c>
    </row>
    <row r="19020" spans="1:7" ht="14.4">
      <c r="A19020" s="27" t="str">
        <f>VLOOKUP(C19020,'user list'!A:B,2,0)</f>
        <v>Admin</v>
      </c>
      <c r="B19020" s="172">
        <v>45824.725775462961</v>
      </c>
      <c r="C19020" s="69" t="s">
        <v>186</v>
      </c>
      <c r="D19020" s="69" t="s">
        <v>1937</v>
      </c>
      <c r="E19020" s="69" t="s">
        <v>3255</v>
      </c>
      <c r="F19020" s="69">
        <v>2407</v>
      </c>
      <c r="G19020" s="69" t="s">
        <v>1948</v>
      </c>
    </row>
    <row r="19021" spans="1:7" ht="14.4">
      <c r="A19021" s="27" t="str">
        <f>VLOOKUP(C19021,'user list'!A:B,2,0)</f>
        <v>Admin</v>
      </c>
      <c r="B19021" s="172">
        <v>45824.725775462961</v>
      </c>
      <c r="C19021" s="69" t="s">
        <v>186</v>
      </c>
      <c r="D19021" s="69" t="s">
        <v>1937</v>
      </c>
      <c r="E19021" s="69" t="s">
        <v>3257</v>
      </c>
      <c r="F19021" s="69">
        <v>2406</v>
      </c>
      <c r="G19021" s="69" t="s">
        <v>1948</v>
      </c>
    </row>
    <row r="19022" spans="1:7" ht="14.4">
      <c r="A19022" s="27" t="str">
        <f>VLOOKUP(C19022,'user list'!A:B,2,0)</f>
        <v>Admin</v>
      </c>
      <c r="B19022" s="172">
        <v>45824.725775462961</v>
      </c>
      <c r="C19022" s="69" t="s">
        <v>186</v>
      </c>
      <c r="D19022" s="69" t="s">
        <v>1937</v>
      </c>
      <c r="E19022" s="69" t="s">
        <v>3255</v>
      </c>
      <c r="F19022" s="69">
        <v>2407</v>
      </c>
      <c r="G19022" s="69" t="s">
        <v>1948</v>
      </c>
    </row>
    <row r="19023" spans="1:7" ht="14.4">
      <c r="A19023" s="27" t="str">
        <f>VLOOKUP(C19023,'user list'!A:B,2,0)</f>
        <v>QCYDO</v>
      </c>
      <c r="B19023" s="172">
        <v>45824.726412037038</v>
      </c>
      <c r="C19023" s="69" t="s">
        <v>270</v>
      </c>
      <c r="D19023" s="69" t="s">
        <v>1937</v>
      </c>
      <c r="E19023" s="69" t="s">
        <v>3345</v>
      </c>
      <c r="F19023" s="69">
        <v>2408</v>
      </c>
      <c r="G19023" s="69" t="s">
        <v>2440</v>
      </c>
    </row>
    <row r="19024" spans="1:7" ht="14.4">
      <c r="A19024" s="27" t="str">
        <f>VLOOKUP(C19024,'user list'!A:B,2,0)</f>
        <v>Admin</v>
      </c>
      <c r="B19024" s="172">
        <v>45824.726412037038</v>
      </c>
      <c r="C19024" s="69" t="s">
        <v>186</v>
      </c>
      <c r="D19024" s="69" t="s">
        <v>1937</v>
      </c>
      <c r="E19024" s="69" t="s">
        <v>3345</v>
      </c>
      <c r="F19024" s="69">
        <v>2408</v>
      </c>
      <c r="G19024" s="69" t="s">
        <v>1948</v>
      </c>
    </row>
    <row r="19025" spans="1:7" ht="14.4">
      <c r="A19025" s="27" t="str">
        <f>VLOOKUP(C19025,'user list'!A:B,2,0)</f>
        <v>Admin</v>
      </c>
      <c r="B19025" s="172">
        <v>45824.726423611108</v>
      </c>
      <c r="C19025" s="69" t="s">
        <v>186</v>
      </c>
      <c r="D19025" s="69" t="s">
        <v>1937</v>
      </c>
      <c r="E19025" s="69" t="s">
        <v>3345</v>
      </c>
      <c r="F19025" s="69">
        <v>2408</v>
      </c>
      <c r="G19025" s="69" t="s">
        <v>1948</v>
      </c>
    </row>
    <row r="19026" spans="1:7" ht="14.4">
      <c r="A19026" s="27" t="str">
        <f>VLOOKUP(C19026,'user list'!A:B,2,0)</f>
        <v>Admin</v>
      </c>
      <c r="B19026" s="172">
        <v>45824.726423611108</v>
      </c>
      <c r="C19026" s="69" t="s">
        <v>186</v>
      </c>
      <c r="D19026" s="69" t="s">
        <v>1937</v>
      </c>
      <c r="E19026" s="69" t="s">
        <v>3345</v>
      </c>
      <c r="F19026" s="69">
        <v>2408</v>
      </c>
      <c r="G19026" s="69" t="s">
        <v>1948</v>
      </c>
    </row>
    <row r="19027" spans="1:7" ht="14.4">
      <c r="A19027" s="27" t="str">
        <f>VLOOKUP(C19027,'user list'!A:B,2,0)</f>
        <v>Admin</v>
      </c>
      <c r="B19027" s="172">
        <v>45824.726423611108</v>
      </c>
      <c r="C19027" s="69" t="s">
        <v>186</v>
      </c>
      <c r="D19027" s="69" t="s">
        <v>1937</v>
      </c>
      <c r="E19027" s="69" t="s">
        <v>3345</v>
      </c>
      <c r="F19027" s="69">
        <v>2408</v>
      </c>
      <c r="G19027" s="69" t="s">
        <v>1947</v>
      </c>
    </row>
    <row r="19028" spans="1:7" ht="14.4">
      <c r="A19028" s="27" t="str">
        <f>VLOOKUP(C19028,'user list'!A:B,2,0)</f>
        <v>QCYDO</v>
      </c>
      <c r="B19028" s="172">
        <v>45824.726909722223</v>
      </c>
      <c r="C19028" s="69" t="s">
        <v>270</v>
      </c>
      <c r="D19028" s="69" t="s">
        <v>1937</v>
      </c>
      <c r="E19028" s="69" t="s">
        <v>3346</v>
      </c>
      <c r="F19028" s="69">
        <v>2409</v>
      </c>
      <c r="G19028" s="69" t="s">
        <v>2440</v>
      </c>
    </row>
    <row r="19029" spans="1:7" ht="14.4">
      <c r="A19029" s="27" t="str">
        <f>VLOOKUP(C19029,'user list'!A:B,2,0)</f>
        <v>Admin</v>
      </c>
      <c r="B19029" s="172">
        <v>45824.726909722223</v>
      </c>
      <c r="C19029" s="69" t="s">
        <v>186</v>
      </c>
      <c r="D19029" s="69" t="s">
        <v>1937</v>
      </c>
      <c r="E19029" s="69" t="s">
        <v>3346</v>
      </c>
      <c r="F19029" s="69">
        <v>2409</v>
      </c>
      <c r="G19029" s="69" t="s">
        <v>1948</v>
      </c>
    </row>
    <row r="19030" spans="1:7" ht="14.4">
      <c r="A19030" s="27" t="str">
        <f>VLOOKUP(C19030,'user list'!A:B,2,0)</f>
        <v>Admin</v>
      </c>
      <c r="B19030" s="172">
        <v>45824.726909722223</v>
      </c>
      <c r="C19030" s="69" t="s">
        <v>186</v>
      </c>
      <c r="D19030" s="69" t="s">
        <v>1937</v>
      </c>
      <c r="E19030" s="69" t="s">
        <v>3255</v>
      </c>
      <c r="F19030" s="69">
        <v>2407</v>
      </c>
      <c r="G19030" s="69" t="s">
        <v>1948</v>
      </c>
    </row>
    <row r="19031" spans="1:7" ht="14.4">
      <c r="A19031" s="27" t="str">
        <f>VLOOKUP(C19031,'user list'!A:B,2,0)</f>
        <v>Admin</v>
      </c>
      <c r="B19031" s="172">
        <v>45824.726909722223</v>
      </c>
      <c r="C19031" s="69" t="s">
        <v>186</v>
      </c>
      <c r="D19031" s="69" t="s">
        <v>1937</v>
      </c>
      <c r="E19031" s="69" t="s">
        <v>3346</v>
      </c>
      <c r="F19031" s="69">
        <v>2409</v>
      </c>
      <c r="G19031" s="69" t="s">
        <v>1948</v>
      </c>
    </row>
    <row r="19032" spans="1:7" ht="14.4">
      <c r="A19032" s="27" t="str">
        <f>VLOOKUP(C19032,'user list'!A:B,2,0)</f>
        <v>BPLD</v>
      </c>
      <c r="B19032" s="172">
        <v>45824.727025462962</v>
      </c>
      <c r="C19032" s="69" t="s">
        <v>194</v>
      </c>
      <c r="D19032" s="69" t="s">
        <v>1937</v>
      </c>
      <c r="E19032" s="69" t="s">
        <v>1974</v>
      </c>
      <c r="F19032" s="69">
        <v>2402</v>
      </c>
      <c r="G19032" s="69" t="s">
        <v>1939</v>
      </c>
    </row>
    <row r="19033" spans="1:7" ht="14.4">
      <c r="A19033" s="27" t="str">
        <f>VLOOKUP(C19033,'user list'!A:B,2,0)</f>
        <v>QCYDO</v>
      </c>
      <c r="B19033" s="172">
        <v>45824.728831018518</v>
      </c>
      <c r="C19033" s="69" t="s">
        <v>270</v>
      </c>
      <c r="D19033" s="69" t="s">
        <v>1937</v>
      </c>
      <c r="E19033" s="69" t="s">
        <v>3347</v>
      </c>
      <c r="F19033" s="69">
        <v>2410</v>
      </c>
      <c r="G19033" s="69" t="s">
        <v>2440</v>
      </c>
    </row>
    <row r="19034" spans="1:7" ht="14.4">
      <c r="A19034" s="27" t="str">
        <f>VLOOKUP(C19034,'user list'!A:B,2,0)</f>
        <v>Admin</v>
      </c>
      <c r="B19034" s="172">
        <v>45824.728831018518</v>
      </c>
      <c r="C19034" s="69" t="s">
        <v>186</v>
      </c>
      <c r="D19034" s="69" t="s">
        <v>1937</v>
      </c>
      <c r="E19034" s="69" t="s">
        <v>3347</v>
      </c>
      <c r="F19034" s="69">
        <v>2410</v>
      </c>
      <c r="G19034" s="69" t="s">
        <v>1948</v>
      </c>
    </row>
    <row r="19035" spans="1:7" ht="14.4">
      <c r="A19035" s="27" t="str">
        <f>VLOOKUP(C19035,'user list'!A:B,2,0)</f>
        <v>Admin</v>
      </c>
      <c r="B19035" s="172">
        <v>45824.728831018518</v>
      </c>
      <c r="C19035" s="69" t="s">
        <v>186</v>
      </c>
      <c r="D19035" s="69" t="s">
        <v>1937</v>
      </c>
      <c r="E19035" s="69" t="s">
        <v>3347</v>
      </c>
      <c r="F19035" s="69">
        <v>2410</v>
      </c>
      <c r="G19035" s="69" t="s">
        <v>1948</v>
      </c>
    </row>
    <row r="19036" spans="1:7" ht="14.4">
      <c r="A19036" s="27" t="str">
        <f>VLOOKUP(C19036,'user list'!A:B,2,0)</f>
        <v>Admin</v>
      </c>
      <c r="B19036" s="172">
        <v>45824.728831018518</v>
      </c>
      <c r="C19036" s="69" t="s">
        <v>186</v>
      </c>
      <c r="D19036" s="69" t="s">
        <v>1937</v>
      </c>
      <c r="E19036" s="69" t="s">
        <v>3347</v>
      </c>
      <c r="F19036" s="69">
        <v>2410</v>
      </c>
      <c r="G19036" s="69" t="s">
        <v>1948</v>
      </c>
    </row>
    <row r="19037" spans="1:7" ht="14.4">
      <c r="A19037" s="27" t="str">
        <f>VLOOKUP(C19037,'user list'!A:B,2,0)</f>
        <v>Admin</v>
      </c>
      <c r="B19037" s="172">
        <v>45824.728831018518</v>
      </c>
      <c r="C19037" s="69" t="s">
        <v>186</v>
      </c>
      <c r="D19037" s="69" t="s">
        <v>1937</v>
      </c>
      <c r="E19037" s="69" t="s">
        <v>3347</v>
      </c>
      <c r="F19037" s="69">
        <v>2410</v>
      </c>
      <c r="G19037" s="69" t="s">
        <v>1947</v>
      </c>
    </row>
    <row r="19038" spans="1:7" ht="14.4">
      <c r="A19038" s="27" t="str">
        <f>VLOOKUP(C19038,'user list'!A:B,2,0)</f>
        <v>QCYDO</v>
      </c>
      <c r="B19038" s="172">
        <v>45824.729386574072</v>
      </c>
      <c r="C19038" s="69" t="s">
        <v>270</v>
      </c>
      <c r="D19038" s="69" t="s">
        <v>1937</v>
      </c>
      <c r="E19038" s="69" t="s">
        <v>3246</v>
      </c>
      <c r="F19038" s="69">
        <v>2411</v>
      </c>
      <c r="G19038" s="69" t="s">
        <v>2440</v>
      </c>
    </row>
    <row r="19039" spans="1:7" ht="14.4">
      <c r="A19039" s="27" t="str">
        <f>VLOOKUP(C19039,'user list'!A:B,2,0)</f>
        <v>Admin</v>
      </c>
      <c r="B19039" s="172">
        <v>45824.729398148149</v>
      </c>
      <c r="C19039" s="69" t="s">
        <v>186</v>
      </c>
      <c r="D19039" s="69" t="s">
        <v>1937</v>
      </c>
      <c r="E19039" s="69" t="s">
        <v>3246</v>
      </c>
      <c r="F19039" s="69">
        <v>2411</v>
      </c>
      <c r="G19039" s="69" t="s">
        <v>1948</v>
      </c>
    </row>
    <row r="19040" spans="1:7" ht="14.4">
      <c r="A19040" s="27" t="str">
        <f>VLOOKUP(C19040,'user list'!A:B,2,0)</f>
        <v>Admin</v>
      </c>
      <c r="B19040" s="172">
        <v>45824.729398148149</v>
      </c>
      <c r="C19040" s="69" t="s">
        <v>186</v>
      </c>
      <c r="D19040" s="69" t="s">
        <v>1937</v>
      </c>
      <c r="E19040" s="69" t="s">
        <v>3246</v>
      </c>
      <c r="F19040" s="69">
        <v>2411</v>
      </c>
      <c r="G19040" s="69" t="s">
        <v>1948</v>
      </c>
    </row>
    <row r="19041" spans="1:7" ht="14.4">
      <c r="A19041" s="27" t="str">
        <f>VLOOKUP(C19041,'user list'!A:B,2,0)</f>
        <v>Admin</v>
      </c>
      <c r="B19041" s="172">
        <v>45824.729398148149</v>
      </c>
      <c r="C19041" s="69" t="s">
        <v>186</v>
      </c>
      <c r="D19041" s="69" t="s">
        <v>1937</v>
      </c>
      <c r="E19041" s="69" t="s">
        <v>3246</v>
      </c>
      <c r="F19041" s="69">
        <v>2411</v>
      </c>
      <c r="G19041" s="69" t="s">
        <v>1948</v>
      </c>
    </row>
    <row r="19042" spans="1:7" ht="14.4">
      <c r="A19042" s="27" t="str">
        <f>VLOOKUP(C19042,'user list'!A:B,2,0)</f>
        <v>Admin</v>
      </c>
      <c r="B19042" s="172">
        <v>45824.729398148149</v>
      </c>
      <c r="C19042" s="69" t="s">
        <v>186</v>
      </c>
      <c r="D19042" s="69" t="s">
        <v>1937</v>
      </c>
      <c r="E19042" s="69" t="s">
        <v>3246</v>
      </c>
      <c r="F19042" s="69">
        <v>2411</v>
      </c>
      <c r="G19042" s="69" t="s">
        <v>1947</v>
      </c>
    </row>
    <row r="19043" spans="1:7" ht="14.4">
      <c r="A19043" s="27" t="str">
        <f>VLOOKUP(C19043,'user list'!A:B,2,0)</f>
        <v>QCYDO</v>
      </c>
      <c r="B19043" s="172">
        <v>45824.729861111111</v>
      </c>
      <c r="C19043" s="69" t="s">
        <v>270</v>
      </c>
      <c r="D19043" s="69" t="s">
        <v>1937</v>
      </c>
      <c r="E19043" s="69" t="s">
        <v>3244</v>
      </c>
      <c r="F19043" s="69">
        <v>2412</v>
      </c>
      <c r="G19043" s="69" t="s">
        <v>2440</v>
      </c>
    </row>
    <row r="19044" spans="1:7" ht="14.4">
      <c r="A19044" s="27" t="str">
        <f>VLOOKUP(C19044,'user list'!A:B,2,0)</f>
        <v>Admin</v>
      </c>
      <c r="B19044" s="172">
        <v>45824.729861111111</v>
      </c>
      <c r="C19044" s="69" t="s">
        <v>186</v>
      </c>
      <c r="D19044" s="69" t="s">
        <v>1937</v>
      </c>
      <c r="E19044" s="69" t="s">
        <v>3244</v>
      </c>
      <c r="F19044" s="69">
        <v>2412</v>
      </c>
      <c r="G19044" s="69" t="s">
        <v>1948</v>
      </c>
    </row>
    <row r="19045" spans="1:7" ht="14.4">
      <c r="A19045" s="27" t="str">
        <f>VLOOKUP(C19045,'user list'!A:B,2,0)</f>
        <v>Admin</v>
      </c>
      <c r="B19045" s="172">
        <v>45824.729861111111</v>
      </c>
      <c r="C19045" s="69" t="s">
        <v>186</v>
      </c>
      <c r="D19045" s="69" t="s">
        <v>1937</v>
      </c>
      <c r="E19045" s="69" t="s">
        <v>3346</v>
      </c>
      <c r="F19045" s="69">
        <v>2409</v>
      </c>
      <c r="G19045" s="69" t="s">
        <v>1948</v>
      </c>
    </row>
    <row r="19046" spans="1:7" ht="14.4">
      <c r="A19046" s="27" t="str">
        <f>VLOOKUP(C19046,'user list'!A:B,2,0)</f>
        <v>Admin</v>
      </c>
      <c r="B19046" s="172">
        <v>45824.729861111111</v>
      </c>
      <c r="C19046" s="69" t="s">
        <v>186</v>
      </c>
      <c r="D19046" s="69" t="s">
        <v>1937</v>
      </c>
      <c r="E19046" s="69" t="s">
        <v>3244</v>
      </c>
      <c r="F19046" s="69">
        <v>2412</v>
      </c>
      <c r="G19046" s="69" t="s">
        <v>1948</v>
      </c>
    </row>
    <row r="19047" spans="1:7" ht="14.4">
      <c r="A19047" s="27" t="str">
        <f>VLOOKUP(C19047,'user list'!A:B,2,0)</f>
        <v>QCYDO</v>
      </c>
      <c r="B19047" s="172">
        <v>45824.730312500003</v>
      </c>
      <c r="C19047" s="69" t="s">
        <v>270</v>
      </c>
      <c r="D19047" s="69" t="s">
        <v>1937</v>
      </c>
      <c r="E19047" s="69" t="s">
        <v>3242</v>
      </c>
      <c r="F19047" s="69">
        <v>2413</v>
      </c>
      <c r="G19047" s="69" t="s">
        <v>2440</v>
      </c>
    </row>
    <row r="19048" spans="1:7" ht="14.4">
      <c r="A19048" s="27" t="str">
        <f>VLOOKUP(C19048,'user list'!A:B,2,0)</f>
        <v>Admin</v>
      </c>
      <c r="B19048" s="172">
        <v>45824.730312500003</v>
      </c>
      <c r="C19048" s="69" t="s">
        <v>186</v>
      </c>
      <c r="D19048" s="69" t="s">
        <v>1937</v>
      </c>
      <c r="E19048" s="69" t="s">
        <v>3242</v>
      </c>
      <c r="F19048" s="69">
        <v>2413</v>
      </c>
      <c r="G19048" s="69" t="s">
        <v>1948</v>
      </c>
    </row>
    <row r="19049" spans="1:7" ht="14.4">
      <c r="A19049" s="27" t="str">
        <f>VLOOKUP(C19049,'user list'!A:B,2,0)</f>
        <v>Admin</v>
      </c>
      <c r="B19049" s="172">
        <v>45824.730324074073</v>
      </c>
      <c r="C19049" s="69" t="s">
        <v>186</v>
      </c>
      <c r="D19049" s="69" t="s">
        <v>1937</v>
      </c>
      <c r="E19049" s="69" t="s">
        <v>3244</v>
      </c>
      <c r="F19049" s="69">
        <v>2412</v>
      </c>
      <c r="G19049" s="69" t="s">
        <v>1948</v>
      </c>
    </row>
    <row r="19050" spans="1:7" ht="14.4">
      <c r="A19050" s="27" t="str">
        <f>VLOOKUP(C19050,'user list'!A:B,2,0)</f>
        <v>Admin</v>
      </c>
      <c r="B19050" s="172">
        <v>45824.730324074073</v>
      </c>
      <c r="C19050" s="69" t="s">
        <v>186</v>
      </c>
      <c r="D19050" s="69" t="s">
        <v>1937</v>
      </c>
      <c r="E19050" s="69" t="s">
        <v>3242</v>
      </c>
      <c r="F19050" s="69">
        <v>2413</v>
      </c>
      <c r="G19050" s="69" t="s">
        <v>1948</v>
      </c>
    </row>
    <row r="19051" spans="1:7" ht="14.4">
      <c r="A19051" s="27" t="str">
        <f>VLOOKUP(C19051,'user list'!A:B,2,0)</f>
        <v>QCYDO</v>
      </c>
      <c r="B19051" s="172">
        <v>45824.731053240743</v>
      </c>
      <c r="C19051" s="69" t="s">
        <v>270</v>
      </c>
      <c r="D19051" s="69" t="s">
        <v>1937</v>
      </c>
      <c r="E19051" s="69" t="s">
        <v>3348</v>
      </c>
      <c r="F19051" s="69">
        <v>2414</v>
      </c>
      <c r="G19051" s="69" t="s">
        <v>2440</v>
      </c>
    </row>
    <row r="19052" spans="1:7" ht="14.4">
      <c r="A19052" s="27" t="str">
        <f>VLOOKUP(C19052,'user list'!A:B,2,0)</f>
        <v>Admin</v>
      </c>
      <c r="B19052" s="172">
        <v>45824.731053240743</v>
      </c>
      <c r="C19052" s="69" t="s">
        <v>186</v>
      </c>
      <c r="D19052" s="69" t="s">
        <v>1937</v>
      </c>
      <c r="E19052" s="69" t="s">
        <v>3348</v>
      </c>
      <c r="F19052" s="69">
        <v>2414</v>
      </c>
      <c r="G19052" s="69" t="s">
        <v>1948</v>
      </c>
    </row>
    <row r="19053" spans="1:7" ht="14.4">
      <c r="A19053" s="27" t="str">
        <f>VLOOKUP(C19053,'user list'!A:B,2,0)</f>
        <v>Admin</v>
      </c>
      <c r="B19053" s="172">
        <v>45824.731064814812</v>
      </c>
      <c r="C19053" s="69" t="s">
        <v>186</v>
      </c>
      <c r="D19053" s="69" t="s">
        <v>1937</v>
      </c>
      <c r="E19053" s="69" t="s">
        <v>3348</v>
      </c>
      <c r="F19053" s="69">
        <v>2414</v>
      </c>
      <c r="G19053" s="69" t="s">
        <v>1948</v>
      </c>
    </row>
    <row r="19054" spans="1:7" ht="14.4">
      <c r="A19054" s="27" t="str">
        <f>VLOOKUP(C19054,'user list'!A:B,2,0)</f>
        <v>Admin</v>
      </c>
      <c r="B19054" s="172">
        <v>45824.731064814812</v>
      </c>
      <c r="C19054" s="69" t="s">
        <v>186</v>
      </c>
      <c r="D19054" s="69" t="s">
        <v>1937</v>
      </c>
      <c r="E19054" s="69" t="s">
        <v>3348</v>
      </c>
      <c r="F19054" s="69">
        <v>2414</v>
      </c>
      <c r="G19054" s="69" t="s">
        <v>1948</v>
      </c>
    </row>
    <row r="19055" spans="1:7" ht="14.4">
      <c r="A19055" s="27" t="str">
        <f>VLOOKUP(C19055,'user list'!A:B,2,0)</f>
        <v>Admin</v>
      </c>
      <c r="B19055" s="172">
        <v>45824.731064814812</v>
      </c>
      <c r="C19055" s="69" t="s">
        <v>186</v>
      </c>
      <c r="D19055" s="69" t="s">
        <v>1937</v>
      </c>
      <c r="E19055" s="69" t="s">
        <v>3348</v>
      </c>
      <c r="F19055" s="69">
        <v>2414</v>
      </c>
      <c r="G19055" s="69" t="s">
        <v>1947</v>
      </c>
    </row>
    <row r="19056" spans="1:7" ht="14.4">
      <c r="A19056" s="27" t="str">
        <f>VLOOKUP(C19056,'user list'!A:B,2,0)</f>
        <v>QCYDO</v>
      </c>
      <c r="B19056" s="172">
        <v>45824.731122685182</v>
      </c>
      <c r="C19056" s="69" t="s">
        <v>270</v>
      </c>
      <c r="D19056" s="69" t="s">
        <v>1937</v>
      </c>
      <c r="E19056" s="69" t="s">
        <v>3259</v>
      </c>
      <c r="F19056" s="69">
        <v>2405</v>
      </c>
      <c r="G19056" s="69" t="s">
        <v>1939</v>
      </c>
    </row>
    <row r="19057" spans="1:7" ht="14.4">
      <c r="A19057" s="27" t="str">
        <f>VLOOKUP(C19057,'user list'!A:B,2,0)</f>
        <v>QCYDO</v>
      </c>
      <c r="B19057" s="172">
        <v>45824.731122685182</v>
      </c>
      <c r="C19057" s="69" t="s">
        <v>270</v>
      </c>
      <c r="D19057" s="69" t="s">
        <v>1937</v>
      </c>
      <c r="E19057" s="69" t="s">
        <v>3259</v>
      </c>
      <c r="F19057" s="69">
        <v>2405</v>
      </c>
      <c r="G19057" s="69" t="s">
        <v>1939</v>
      </c>
    </row>
    <row r="19058" spans="1:7" ht="14.4">
      <c r="A19058" s="27" t="str">
        <f>VLOOKUP(C19058,'user list'!A:B,2,0)</f>
        <v>QCYDO</v>
      </c>
      <c r="B19058" s="172">
        <v>45824.731180555558</v>
      </c>
      <c r="C19058" s="69" t="s">
        <v>270</v>
      </c>
      <c r="D19058" s="69" t="s">
        <v>1937</v>
      </c>
      <c r="E19058" s="69" t="s">
        <v>3257</v>
      </c>
      <c r="F19058" s="69">
        <v>2406</v>
      </c>
      <c r="G19058" s="69" t="s">
        <v>1939</v>
      </c>
    </row>
    <row r="19059" spans="1:7" ht="14.4">
      <c r="A19059" s="27" t="str">
        <f>VLOOKUP(C19059,'user list'!A:B,2,0)</f>
        <v>QCYDO</v>
      </c>
      <c r="B19059" s="172">
        <v>45824.731180555558</v>
      </c>
      <c r="C19059" s="69" t="s">
        <v>270</v>
      </c>
      <c r="D19059" s="69" t="s">
        <v>1937</v>
      </c>
      <c r="E19059" s="69" t="s">
        <v>3257</v>
      </c>
      <c r="F19059" s="69">
        <v>2406</v>
      </c>
      <c r="G19059" s="69" t="s">
        <v>1939</v>
      </c>
    </row>
    <row r="19060" spans="1:7" ht="14.4">
      <c r="A19060" s="27" t="str">
        <f>VLOOKUP(C19060,'user list'!A:B,2,0)</f>
        <v>QCYDO</v>
      </c>
      <c r="B19060" s="172">
        <v>45824.731226851851</v>
      </c>
      <c r="C19060" s="69" t="s">
        <v>270</v>
      </c>
      <c r="D19060" s="69" t="s">
        <v>1937</v>
      </c>
      <c r="E19060" s="69" t="s">
        <v>3242</v>
      </c>
      <c r="F19060" s="69">
        <v>2413</v>
      </c>
      <c r="G19060" s="69" t="s">
        <v>1939</v>
      </c>
    </row>
    <row r="19061" spans="1:7" ht="14.4">
      <c r="A19061" s="27" t="str">
        <f>VLOOKUP(C19061,'user list'!A:B,2,0)</f>
        <v>QCYDO</v>
      </c>
      <c r="B19061" s="172">
        <v>45824.731226851851</v>
      </c>
      <c r="C19061" s="69" t="s">
        <v>270</v>
      </c>
      <c r="D19061" s="69" t="s">
        <v>1937</v>
      </c>
      <c r="E19061" s="69" t="s">
        <v>3242</v>
      </c>
      <c r="F19061" s="69">
        <v>2413</v>
      </c>
      <c r="G19061" s="69" t="s">
        <v>1939</v>
      </c>
    </row>
    <row r="19062" spans="1:7" ht="14.4">
      <c r="A19062" s="27" t="str">
        <f>VLOOKUP(C19062,'user list'!A:B,2,0)</f>
        <v>QCYDO</v>
      </c>
      <c r="B19062" s="172">
        <v>45824.73128472222</v>
      </c>
      <c r="C19062" s="69" t="s">
        <v>270</v>
      </c>
      <c r="D19062" s="69" t="s">
        <v>1937</v>
      </c>
      <c r="E19062" s="69" t="s">
        <v>3244</v>
      </c>
      <c r="F19062" s="69">
        <v>2412</v>
      </c>
      <c r="G19062" s="69" t="s">
        <v>1939</v>
      </c>
    </row>
    <row r="19063" spans="1:7" ht="14.4">
      <c r="A19063" s="27" t="str">
        <f>VLOOKUP(C19063,'user list'!A:B,2,0)</f>
        <v>QCYDO</v>
      </c>
      <c r="B19063" s="172">
        <v>45824.73128472222</v>
      </c>
      <c r="C19063" s="69" t="s">
        <v>270</v>
      </c>
      <c r="D19063" s="69" t="s">
        <v>1937</v>
      </c>
      <c r="E19063" s="69" t="s">
        <v>3244</v>
      </c>
      <c r="F19063" s="69">
        <v>2412</v>
      </c>
      <c r="G19063" s="69" t="s">
        <v>1939</v>
      </c>
    </row>
    <row r="19064" spans="1:7" ht="14.4">
      <c r="A19064" s="27" t="str">
        <f>VLOOKUP(C19064,'user list'!A:B,2,0)</f>
        <v>QCYDO</v>
      </c>
      <c r="B19064" s="172">
        <v>45824.731307870374</v>
      </c>
      <c r="C19064" s="69" t="s">
        <v>270</v>
      </c>
      <c r="D19064" s="69" t="s">
        <v>1937</v>
      </c>
      <c r="E19064" s="69" t="s">
        <v>3242</v>
      </c>
      <c r="F19064" s="69">
        <v>2413</v>
      </c>
      <c r="G19064" s="69" t="s">
        <v>1939</v>
      </c>
    </row>
    <row r="19065" spans="1:7" ht="14.4">
      <c r="A19065" s="27" t="str">
        <f>VLOOKUP(C19065,'user list'!A:B,2,0)</f>
        <v>QCYDO</v>
      </c>
      <c r="B19065" s="172">
        <v>45824.731307870374</v>
      </c>
      <c r="C19065" s="69" t="s">
        <v>270</v>
      </c>
      <c r="D19065" s="69" t="s">
        <v>1937</v>
      </c>
      <c r="E19065" s="69" t="s">
        <v>3242</v>
      </c>
      <c r="F19065" s="69">
        <v>2413</v>
      </c>
      <c r="G19065" s="69" t="s">
        <v>1939</v>
      </c>
    </row>
    <row r="19066" spans="1:7" ht="14.4">
      <c r="A19066" s="27" t="str">
        <f>VLOOKUP(C19066,'user list'!A:B,2,0)</f>
        <v>QCYDO</v>
      </c>
      <c r="B19066" s="172">
        <v>45824.73133101852</v>
      </c>
      <c r="C19066" s="69" t="s">
        <v>270</v>
      </c>
      <c r="D19066" s="69" t="s">
        <v>1937</v>
      </c>
      <c r="E19066" s="69" t="s">
        <v>3259</v>
      </c>
      <c r="F19066" s="69">
        <v>2405</v>
      </c>
      <c r="G19066" s="69" t="s">
        <v>1939</v>
      </c>
    </row>
    <row r="19067" spans="1:7" ht="14.4">
      <c r="A19067" s="27" t="str">
        <f>VLOOKUP(C19067,'user list'!A:B,2,0)</f>
        <v>QCYDO</v>
      </c>
      <c r="B19067" s="172">
        <v>45824.73133101852</v>
      </c>
      <c r="C19067" s="69" t="s">
        <v>270</v>
      </c>
      <c r="D19067" s="69" t="s">
        <v>1937</v>
      </c>
      <c r="E19067" s="69" t="s">
        <v>3259</v>
      </c>
      <c r="F19067" s="69">
        <v>2405</v>
      </c>
      <c r="G19067" s="69" t="s">
        <v>1939</v>
      </c>
    </row>
    <row r="19068" spans="1:7" ht="14.4">
      <c r="A19068" s="27" t="str">
        <f>VLOOKUP(C19068,'user list'!A:B,2,0)</f>
        <v>QCYDO</v>
      </c>
      <c r="B19068" s="172">
        <v>45824.731365740743</v>
      </c>
      <c r="C19068" s="69" t="s">
        <v>270</v>
      </c>
      <c r="D19068" s="69" t="s">
        <v>1937</v>
      </c>
      <c r="E19068" s="69" t="s">
        <v>3257</v>
      </c>
      <c r="F19068" s="69">
        <v>2406</v>
      </c>
      <c r="G19068" s="69" t="s">
        <v>1939</v>
      </c>
    </row>
    <row r="19069" spans="1:7" ht="14.4">
      <c r="A19069" s="27" t="str">
        <f>VLOOKUP(C19069,'user list'!A:B,2,0)</f>
        <v>QCYDO</v>
      </c>
      <c r="B19069" s="172">
        <v>45824.731365740743</v>
      </c>
      <c r="C19069" s="69" t="s">
        <v>270</v>
      </c>
      <c r="D19069" s="69" t="s">
        <v>1937</v>
      </c>
      <c r="E19069" s="69" t="s">
        <v>3257</v>
      </c>
      <c r="F19069" s="69">
        <v>2406</v>
      </c>
      <c r="G19069" s="69" t="s">
        <v>1939</v>
      </c>
    </row>
    <row r="19070" spans="1:7" ht="14.4">
      <c r="A19070" s="27" t="str">
        <f>VLOOKUP(C19070,'user list'!A:B,2,0)</f>
        <v>QCYDO</v>
      </c>
      <c r="B19070" s="172">
        <v>45824.731377314813</v>
      </c>
      <c r="C19070" s="69" t="s">
        <v>270</v>
      </c>
      <c r="D19070" s="69" t="s">
        <v>1937</v>
      </c>
      <c r="E19070" s="69" t="s">
        <v>3242</v>
      </c>
      <c r="F19070" s="69">
        <v>2413</v>
      </c>
      <c r="G19070" s="69" t="s">
        <v>1939</v>
      </c>
    </row>
    <row r="19071" spans="1:7" ht="14.4">
      <c r="A19071" s="27" t="str">
        <f>VLOOKUP(C19071,'user list'!A:B,2,0)</f>
        <v>QCYDO</v>
      </c>
      <c r="B19071" s="172">
        <v>45824.731377314813</v>
      </c>
      <c r="C19071" s="69" t="s">
        <v>270</v>
      </c>
      <c r="D19071" s="69" t="s">
        <v>1937</v>
      </c>
      <c r="E19071" s="69" t="s">
        <v>3242</v>
      </c>
      <c r="F19071" s="69">
        <v>2413</v>
      </c>
      <c r="G19071" s="69" t="s">
        <v>1939</v>
      </c>
    </row>
    <row r="19072" spans="1:7" ht="14.4">
      <c r="A19072" s="27" t="str">
        <f>VLOOKUP(C19072,'user list'!A:B,2,0)</f>
        <v>QCYDO</v>
      </c>
      <c r="B19072" s="172">
        <v>45824.731388888889</v>
      </c>
      <c r="C19072" s="69" t="s">
        <v>270</v>
      </c>
      <c r="D19072" s="69" t="s">
        <v>1937</v>
      </c>
      <c r="E19072" s="69" t="s">
        <v>3244</v>
      </c>
      <c r="F19072" s="69">
        <v>2412</v>
      </c>
      <c r="G19072" s="69" t="s">
        <v>1939</v>
      </c>
    </row>
    <row r="19073" spans="1:7" ht="14.4">
      <c r="A19073" s="27" t="str">
        <f>VLOOKUP(C19073,'user list'!A:B,2,0)</f>
        <v>QCYDO</v>
      </c>
      <c r="B19073" s="172">
        <v>45824.731388888889</v>
      </c>
      <c r="C19073" s="69" t="s">
        <v>270</v>
      </c>
      <c r="D19073" s="69" t="s">
        <v>1937</v>
      </c>
      <c r="E19073" s="69" t="s">
        <v>3244</v>
      </c>
      <c r="F19073" s="69">
        <v>2412</v>
      </c>
      <c r="G19073" s="69" t="s">
        <v>1939</v>
      </c>
    </row>
    <row r="19074" spans="1:7" ht="14.4">
      <c r="A19074" s="27" t="str">
        <f>VLOOKUP(C19074,'user list'!A:B,2,0)</f>
        <v>QCYDO</v>
      </c>
      <c r="B19074" s="172">
        <v>45824.731412037036</v>
      </c>
      <c r="C19074" s="69" t="s">
        <v>270</v>
      </c>
      <c r="D19074" s="69" t="s">
        <v>1937</v>
      </c>
      <c r="E19074" s="69" t="s">
        <v>3263</v>
      </c>
      <c r="F19074" s="69">
        <v>2403</v>
      </c>
      <c r="G19074" s="69" t="s">
        <v>1939</v>
      </c>
    </row>
    <row r="19075" spans="1:7" ht="14.4">
      <c r="A19075" s="27" t="str">
        <f>VLOOKUP(C19075,'user list'!A:B,2,0)</f>
        <v>QCYDO</v>
      </c>
      <c r="B19075" s="172">
        <v>45824.731412037036</v>
      </c>
      <c r="C19075" s="69" t="s">
        <v>270</v>
      </c>
      <c r="D19075" s="69" t="s">
        <v>1937</v>
      </c>
      <c r="E19075" s="69" t="s">
        <v>3263</v>
      </c>
      <c r="F19075" s="69">
        <v>2403</v>
      </c>
      <c r="G19075" s="69" t="s">
        <v>1939</v>
      </c>
    </row>
    <row r="19076" spans="1:7" ht="14.4">
      <c r="A19076" s="27" t="str">
        <f>VLOOKUP(C19076,'user list'!A:B,2,0)</f>
        <v>QCYDO</v>
      </c>
      <c r="B19076" s="172">
        <v>45824.731435185182</v>
      </c>
      <c r="C19076" s="69" t="s">
        <v>270</v>
      </c>
      <c r="D19076" s="69" t="s">
        <v>1937</v>
      </c>
      <c r="E19076" s="69" t="s">
        <v>3346</v>
      </c>
      <c r="F19076" s="69">
        <v>2409</v>
      </c>
      <c r="G19076" s="69" t="s">
        <v>1939</v>
      </c>
    </row>
    <row r="19077" spans="1:7" ht="14.4">
      <c r="A19077" s="27" t="str">
        <f>VLOOKUP(C19077,'user list'!A:B,2,0)</f>
        <v>QCYDO</v>
      </c>
      <c r="B19077" s="172">
        <v>45824.731435185182</v>
      </c>
      <c r="C19077" s="69" t="s">
        <v>270</v>
      </c>
      <c r="D19077" s="69" t="s">
        <v>1937</v>
      </c>
      <c r="E19077" s="69" t="s">
        <v>3346</v>
      </c>
      <c r="F19077" s="69">
        <v>2409</v>
      </c>
      <c r="G19077" s="69" t="s">
        <v>1939</v>
      </c>
    </row>
    <row r="19078" spans="1:7" ht="14.4">
      <c r="A19078" s="27" t="str">
        <f>VLOOKUP(C19078,'user list'!A:B,2,0)</f>
        <v>QCYDO</v>
      </c>
      <c r="B19078" s="172">
        <v>45824.731446759259</v>
      </c>
      <c r="C19078" s="69" t="s">
        <v>270</v>
      </c>
      <c r="D19078" s="69" t="s">
        <v>1937</v>
      </c>
      <c r="E19078" s="69" t="s">
        <v>3255</v>
      </c>
      <c r="F19078" s="69">
        <v>2407</v>
      </c>
      <c r="G19078" s="69" t="s">
        <v>1939</v>
      </c>
    </row>
    <row r="19079" spans="1:7" ht="14.4">
      <c r="A19079" s="27" t="str">
        <f>VLOOKUP(C19079,'user list'!A:B,2,0)</f>
        <v>QCYDO</v>
      </c>
      <c r="B19079" s="172">
        <v>45824.731446759259</v>
      </c>
      <c r="C19079" s="69" t="s">
        <v>270</v>
      </c>
      <c r="D19079" s="69" t="s">
        <v>1937</v>
      </c>
      <c r="E19079" s="69" t="s">
        <v>3255</v>
      </c>
      <c r="F19079" s="69">
        <v>2407</v>
      </c>
      <c r="G19079" s="69" t="s">
        <v>1939</v>
      </c>
    </row>
    <row r="19080" spans="1:7" ht="14.4">
      <c r="A19080" s="27" t="str">
        <f>VLOOKUP(C19080,'user list'!A:B,2,0)</f>
        <v>QCYDO</v>
      </c>
      <c r="B19080" s="172">
        <v>45824.731747685182</v>
      </c>
      <c r="C19080" s="69" t="s">
        <v>270</v>
      </c>
      <c r="D19080" s="69" t="s">
        <v>1937</v>
      </c>
      <c r="E19080" s="69" t="s">
        <v>3344</v>
      </c>
      <c r="F19080" s="69">
        <v>2401</v>
      </c>
      <c r="G19080" s="69" t="s">
        <v>1939</v>
      </c>
    </row>
    <row r="19081" spans="1:7" ht="14.4">
      <c r="A19081" s="27" t="str">
        <f>VLOOKUP(C19081,'user list'!A:B,2,0)</f>
        <v>QCYDO</v>
      </c>
      <c r="B19081" s="172">
        <v>45824.731782407405</v>
      </c>
      <c r="C19081" s="69" t="s">
        <v>270</v>
      </c>
      <c r="D19081" s="69" t="s">
        <v>1937</v>
      </c>
      <c r="E19081" s="69" t="s">
        <v>3261</v>
      </c>
      <c r="F19081" s="69">
        <v>2404</v>
      </c>
      <c r="G19081" s="69" t="s">
        <v>1939</v>
      </c>
    </row>
    <row r="19082" spans="1:7" ht="14.4">
      <c r="A19082" s="27" t="str">
        <f>VLOOKUP(C19082,'user list'!A:B,2,0)</f>
        <v>QCYDO</v>
      </c>
      <c r="B19082" s="172">
        <v>45824.731863425928</v>
      </c>
      <c r="C19082" s="69" t="s">
        <v>270</v>
      </c>
      <c r="D19082" s="69" t="s">
        <v>1937</v>
      </c>
      <c r="E19082" s="69" t="s">
        <v>3345</v>
      </c>
      <c r="F19082" s="69">
        <v>2408</v>
      </c>
      <c r="G19082" s="69" t="s">
        <v>1939</v>
      </c>
    </row>
    <row r="19083" spans="1:7" ht="14.4">
      <c r="A19083" s="27" t="str">
        <f>VLOOKUP(C19083,'user list'!A:B,2,0)</f>
        <v>QCYDO</v>
      </c>
      <c r="B19083" s="172">
        <v>45824.731932870367</v>
      </c>
      <c r="C19083" s="69" t="s">
        <v>270</v>
      </c>
      <c r="D19083" s="69" t="s">
        <v>1937</v>
      </c>
      <c r="E19083" s="69" t="s">
        <v>3246</v>
      </c>
      <c r="F19083" s="69">
        <v>2411</v>
      </c>
      <c r="G19083" s="69" t="s">
        <v>1939</v>
      </c>
    </row>
    <row r="19084" spans="1:7" ht="14.4">
      <c r="A19084" s="27" t="str">
        <f>VLOOKUP(C19084,'user list'!A:B,2,0)</f>
        <v>QCYDO</v>
      </c>
      <c r="B19084" s="172">
        <v>45824.732025462959</v>
      </c>
      <c r="C19084" s="69" t="s">
        <v>270</v>
      </c>
      <c r="D19084" s="69" t="s">
        <v>1937</v>
      </c>
      <c r="E19084" s="69" t="s">
        <v>3348</v>
      </c>
      <c r="F19084" s="69">
        <v>2414</v>
      </c>
      <c r="G19084" s="69" t="s">
        <v>1939</v>
      </c>
    </row>
    <row r="19085" spans="1:7" ht="14.4">
      <c r="A19085" s="27" t="str">
        <f>VLOOKUP(C19085,'user list'!A:B,2,0)</f>
        <v>QCYDO</v>
      </c>
      <c r="B19085" s="172">
        <v>45824.732465277775</v>
      </c>
      <c r="C19085" s="69" t="s">
        <v>270</v>
      </c>
      <c r="D19085" s="69" t="s">
        <v>1937</v>
      </c>
      <c r="E19085" s="69" t="s">
        <v>1974</v>
      </c>
      <c r="F19085" s="69">
        <v>2402</v>
      </c>
      <c r="G19085" s="69" t="s">
        <v>1939</v>
      </c>
    </row>
    <row r="19086" spans="1:7" ht="14.4">
      <c r="A19086" s="27" t="str">
        <f>VLOOKUP(C19086,'user list'!A:B,2,0)</f>
        <v>QCYDO</v>
      </c>
      <c r="B19086" s="172">
        <v>45824.732766203706</v>
      </c>
      <c r="C19086" s="69" t="s">
        <v>270</v>
      </c>
      <c r="D19086" s="69" t="s">
        <v>1937</v>
      </c>
      <c r="E19086" s="69" t="s">
        <v>3344</v>
      </c>
      <c r="F19086" s="69">
        <v>2401</v>
      </c>
      <c r="G19086" s="69" t="s">
        <v>1939</v>
      </c>
    </row>
    <row r="19087" spans="1:7" ht="14.4">
      <c r="A19087" s="27" t="str">
        <f>VLOOKUP(C19087,'user list'!A:B,2,0)</f>
        <v>QCYDO</v>
      </c>
      <c r="B19087" s="172">
        <v>45824.733171296299</v>
      </c>
      <c r="C19087" s="69" t="s">
        <v>270</v>
      </c>
      <c r="D19087" s="69" t="s">
        <v>1937</v>
      </c>
      <c r="E19087" s="69" t="s">
        <v>3255</v>
      </c>
      <c r="F19087" s="69">
        <v>2407</v>
      </c>
      <c r="G19087" s="69" t="s">
        <v>1939</v>
      </c>
    </row>
    <row r="19088" spans="1:7" ht="14.4">
      <c r="A19088" s="27" t="str">
        <f>VLOOKUP(C19088,'user list'!A:B,2,0)</f>
        <v>QCYDO</v>
      </c>
      <c r="B19088" s="172">
        <v>45824.733171296299</v>
      </c>
      <c r="C19088" s="69" t="s">
        <v>270</v>
      </c>
      <c r="D19088" s="69" t="s">
        <v>1937</v>
      </c>
      <c r="E19088" s="69" t="s">
        <v>3255</v>
      </c>
      <c r="F19088" s="69">
        <v>2407</v>
      </c>
      <c r="G19088" s="69" t="s">
        <v>1939</v>
      </c>
    </row>
    <row r="19089" spans="1:7" ht="14.4">
      <c r="A19089" s="27" t="str">
        <f>VLOOKUP(C19089,'user list'!A:B,2,0)</f>
        <v>QCYDO</v>
      </c>
      <c r="B19089" s="172">
        <v>45824.733194444445</v>
      </c>
      <c r="C19089" s="69" t="s">
        <v>270</v>
      </c>
      <c r="D19089" s="69" t="s">
        <v>1937</v>
      </c>
      <c r="E19089" s="69" t="s">
        <v>3346</v>
      </c>
      <c r="F19089" s="69">
        <v>2409</v>
      </c>
      <c r="G19089" s="69" t="s">
        <v>1939</v>
      </c>
    </row>
    <row r="19090" spans="1:7" ht="14.4">
      <c r="A19090" s="27" t="str">
        <f>VLOOKUP(C19090,'user list'!A:B,2,0)</f>
        <v>QCYDO</v>
      </c>
      <c r="B19090" s="172">
        <v>45824.733194444445</v>
      </c>
      <c r="C19090" s="69" t="s">
        <v>270</v>
      </c>
      <c r="D19090" s="69" t="s">
        <v>1937</v>
      </c>
      <c r="E19090" s="69" t="s">
        <v>3346</v>
      </c>
      <c r="F19090" s="69">
        <v>2409</v>
      </c>
      <c r="G19090" s="69" t="s">
        <v>1939</v>
      </c>
    </row>
    <row r="19091" spans="1:7" ht="14.4">
      <c r="A19091" s="27" t="str">
        <f>VLOOKUP(C19091,'user list'!A:B,2,0)</f>
        <v>QCYDO</v>
      </c>
      <c r="B19091" s="172">
        <v>45824.733206018522</v>
      </c>
      <c r="C19091" s="69" t="s">
        <v>270</v>
      </c>
      <c r="D19091" s="69" t="s">
        <v>1937</v>
      </c>
      <c r="E19091" s="69" t="s">
        <v>3263</v>
      </c>
      <c r="F19091" s="69">
        <v>2403</v>
      </c>
      <c r="G19091" s="69" t="s">
        <v>1939</v>
      </c>
    </row>
    <row r="19092" spans="1:7" ht="14.4">
      <c r="A19092" s="27" t="str">
        <f>VLOOKUP(C19092,'user list'!A:B,2,0)</f>
        <v>QCYDO</v>
      </c>
      <c r="B19092" s="172">
        <v>45824.733206018522</v>
      </c>
      <c r="C19092" s="69" t="s">
        <v>270</v>
      </c>
      <c r="D19092" s="69" t="s">
        <v>1937</v>
      </c>
      <c r="E19092" s="69" t="s">
        <v>3263</v>
      </c>
      <c r="F19092" s="69">
        <v>2403</v>
      </c>
      <c r="G19092" s="69" t="s">
        <v>1939</v>
      </c>
    </row>
    <row r="19093" spans="1:7" ht="14.4">
      <c r="A19093" s="27" t="str">
        <f>VLOOKUP(C19093,'user list'!A:B,2,0)</f>
        <v>QCYDO</v>
      </c>
      <c r="B19093" s="172">
        <v>45824.733217592591</v>
      </c>
      <c r="C19093" s="69" t="s">
        <v>270</v>
      </c>
      <c r="D19093" s="69" t="s">
        <v>1937</v>
      </c>
      <c r="E19093" s="69" t="s">
        <v>3244</v>
      </c>
      <c r="F19093" s="69">
        <v>2412</v>
      </c>
      <c r="G19093" s="69" t="s">
        <v>1939</v>
      </c>
    </row>
    <row r="19094" spans="1:7" ht="14.4">
      <c r="A19094" s="27" t="str">
        <f>VLOOKUP(C19094,'user list'!A:B,2,0)</f>
        <v>QCYDO</v>
      </c>
      <c r="B19094" s="172">
        <v>45824.733229166668</v>
      </c>
      <c r="C19094" s="69" t="s">
        <v>270</v>
      </c>
      <c r="D19094" s="69" t="s">
        <v>1937</v>
      </c>
      <c r="E19094" s="69" t="s">
        <v>3244</v>
      </c>
      <c r="F19094" s="69">
        <v>2412</v>
      </c>
      <c r="G19094" s="69" t="s">
        <v>1939</v>
      </c>
    </row>
    <row r="19095" spans="1:7" ht="14.4">
      <c r="A19095" s="27" t="str">
        <f>VLOOKUP(C19095,'user list'!A:B,2,0)</f>
        <v>QCYDO</v>
      </c>
      <c r="B19095" s="172">
        <v>45824.733240740738</v>
      </c>
      <c r="C19095" s="69" t="s">
        <v>270</v>
      </c>
      <c r="D19095" s="69" t="s">
        <v>1937</v>
      </c>
      <c r="E19095" s="69" t="s">
        <v>3244</v>
      </c>
      <c r="F19095" s="69">
        <v>2412</v>
      </c>
      <c r="G19095" s="69" t="s">
        <v>1939</v>
      </c>
    </row>
    <row r="19096" spans="1:7" ht="14.4">
      <c r="A19096" s="27" t="str">
        <f>VLOOKUP(C19096,'user list'!A:B,2,0)</f>
        <v>QCYDO</v>
      </c>
      <c r="B19096" s="172">
        <v>45824.733252314814</v>
      </c>
      <c r="C19096" s="69" t="s">
        <v>270</v>
      </c>
      <c r="D19096" s="69" t="s">
        <v>1937</v>
      </c>
      <c r="E19096" s="69" t="s">
        <v>3242</v>
      </c>
      <c r="F19096" s="69">
        <v>2413</v>
      </c>
      <c r="G19096" s="69" t="s">
        <v>1939</v>
      </c>
    </row>
    <row r="19097" spans="1:7" ht="14.4">
      <c r="A19097" s="27" t="str">
        <f>VLOOKUP(C19097,'user list'!A:B,2,0)</f>
        <v>QCYDO</v>
      </c>
      <c r="B19097" s="172">
        <v>45824.733252314814</v>
      </c>
      <c r="C19097" s="69" t="s">
        <v>270</v>
      </c>
      <c r="D19097" s="69" t="s">
        <v>1937</v>
      </c>
      <c r="E19097" s="69" t="s">
        <v>3242</v>
      </c>
      <c r="F19097" s="69">
        <v>2413</v>
      </c>
      <c r="G19097" s="69" t="s">
        <v>1939</v>
      </c>
    </row>
    <row r="19098" spans="1:7" ht="14.4">
      <c r="A19098" s="27" t="str">
        <f>VLOOKUP(C19098,'user list'!A:B,2,0)</f>
        <v>QCYDO</v>
      </c>
      <c r="B19098" s="172">
        <v>45824.733263888891</v>
      </c>
      <c r="C19098" s="69" t="s">
        <v>270</v>
      </c>
      <c r="D19098" s="69" t="s">
        <v>1937</v>
      </c>
      <c r="E19098" s="69" t="s">
        <v>3259</v>
      </c>
      <c r="F19098" s="69">
        <v>2405</v>
      </c>
      <c r="G19098" s="69" t="s">
        <v>1939</v>
      </c>
    </row>
    <row r="19099" spans="1:7" ht="14.4">
      <c r="A19099" s="27" t="str">
        <f>VLOOKUP(C19099,'user list'!A:B,2,0)</f>
        <v>QCYDO</v>
      </c>
      <c r="B19099" s="172">
        <v>45824.733263888891</v>
      </c>
      <c r="C19099" s="69" t="s">
        <v>270</v>
      </c>
      <c r="D19099" s="69" t="s">
        <v>1937</v>
      </c>
      <c r="E19099" s="69" t="s">
        <v>3259</v>
      </c>
      <c r="F19099" s="69">
        <v>2405</v>
      </c>
      <c r="G19099" s="69" t="s">
        <v>1939</v>
      </c>
    </row>
    <row r="19100" spans="1:7" ht="14.4">
      <c r="A19100" s="27" t="str">
        <f>VLOOKUP(C19100,'user list'!A:B,2,0)</f>
        <v>CPDD</v>
      </c>
      <c r="B19100" s="172">
        <v>45824.735833333332</v>
      </c>
      <c r="C19100" s="69" t="s">
        <v>205</v>
      </c>
      <c r="D19100" s="69" t="s">
        <v>1937</v>
      </c>
      <c r="E19100" s="69" t="s">
        <v>2534</v>
      </c>
      <c r="F19100" s="69">
        <v>1881</v>
      </c>
      <c r="G19100" s="69" t="s">
        <v>1939</v>
      </c>
    </row>
    <row r="19101" spans="1:7" ht="14.4">
      <c r="A19101" s="27" t="str">
        <f>VLOOKUP(C19101,'user list'!A:B,2,0)</f>
        <v>CPDD</v>
      </c>
      <c r="B19101" s="172">
        <v>45824.73605324074</v>
      </c>
      <c r="C19101" s="69" t="s">
        <v>205</v>
      </c>
      <c r="D19101" s="69" t="s">
        <v>1937</v>
      </c>
      <c r="E19101" s="69" t="s">
        <v>2534</v>
      </c>
      <c r="F19101" s="69">
        <v>1881</v>
      </c>
      <c r="G19101" s="69" t="s">
        <v>1947</v>
      </c>
    </row>
    <row r="19102" spans="1:7" ht="14.4">
      <c r="A19102" s="27" t="str">
        <f>VLOOKUP(C19102,'user list'!A:B,2,0)</f>
        <v>CPDD</v>
      </c>
      <c r="B19102" s="172">
        <v>45824.73605324074</v>
      </c>
      <c r="C19102" s="69" t="s">
        <v>205</v>
      </c>
      <c r="D19102" s="69" t="s">
        <v>1937</v>
      </c>
      <c r="E19102" s="69" t="s">
        <v>2534</v>
      </c>
      <c r="F19102" s="69">
        <v>1881</v>
      </c>
      <c r="G19102" s="69" t="s">
        <v>1948</v>
      </c>
    </row>
    <row r="19103" spans="1:7" ht="14.4">
      <c r="A19103" s="27" t="str">
        <f>VLOOKUP(C19103,'user list'!A:B,2,0)</f>
        <v>CPDD</v>
      </c>
      <c r="B19103" s="172">
        <v>45824.73605324074</v>
      </c>
      <c r="C19103" s="69" t="s">
        <v>205</v>
      </c>
      <c r="D19103" s="69" t="s">
        <v>1937</v>
      </c>
      <c r="E19103" s="69" t="s">
        <v>2534</v>
      </c>
      <c r="F19103" s="69">
        <v>1881</v>
      </c>
      <c r="G19103" s="69" t="s">
        <v>1939</v>
      </c>
    </row>
    <row r="19104" spans="1:7" ht="14.4">
      <c r="A19104" s="27" t="str">
        <f>VLOOKUP(C19104,'user list'!A:B,2,0)</f>
        <v>Admin</v>
      </c>
      <c r="B19104" s="172">
        <v>45824.736064814817</v>
      </c>
      <c r="C19104" s="69" t="s">
        <v>186</v>
      </c>
      <c r="D19104" s="69" t="s">
        <v>1937</v>
      </c>
      <c r="E19104" s="69" t="s">
        <v>2534</v>
      </c>
      <c r="F19104" s="69">
        <v>1881</v>
      </c>
      <c r="G19104" s="69" t="s">
        <v>1948</v>
      </c>
    </row>
    <row r="19105" spans="1:7" ht="14.4">
      <c r="A19105" s="27" t="str">
        <f>VLOOKUP(C19105,'user list'!A:B,2,0)</f>
        <v>CPDD</v>
      </c>
      <c r="B19105" s="172">
        <v>45824.736215277779</v>
      </c>
      <c r="C19105" s="69" t="s">
        <v>205</v>
      </c>
      <c r="D19105" s="69" t="s">
        <v>1937</v>
      </c>
      <c r="E19105" s="69" t="s">
        <v>2831</v>
      </c>
      <c r="F19105" s="69">
        <v>2309</v>
      </c>
      <c r="G19105" s="69" t="s">
        <v>1947</v>
      </c>
    </row>
    <row r="19106" spans="1:7" ht="14.4">
      <c r="A19106" s="27" t="str">
        <f>VLOOKUP(C19106,'user list'!A:B,2,0)</f>
        <v>CPDD</v>
      </c>
      <c r="B19106" s="172">
        <v>45824.736215277779</v>
      </c>
      <c r="C19106" s="69" t="s">
        <v>205</v>
      </c>
      <c r="D19106" s="69" t="s">
        <v>1937</v>
      </c>
      <c r="E19106" s="69" t="s">
        <v>2831</v>
      </c>
      <c r="F19106" s="69">
        <v>2309</v>
      </c>
      <c r="G19106" s="69" t="s">
        <v>1948</v>
      </c>
    </row>
    <row r="19107" spans="1:7" ht="14.4">
      <c r="A19107" s="27" t="str">
        <f>VLOOKUP(C19107,'user list'!A:B,2,0)</f>
        <v>CPDD</v>
      </c>
      <c r="B19107" s="172">
        <v>45824.736215277779</v>
      </c>
      <c r="C19107" s="69" t="s">
        <v>205</v>
      </c>
      <c r="D19107" s="69" t="s">
        <v>1937</v>
      </c>
      <c r="E19107" s="69" t="s">
        <v>2831</v>
      </c>
      <c r="F19107" s="69">
        <v>2309</v>
      </c>
      <c r="G19107" s="69" t="s">
        <v>1939</v>
      </c>
    </row>
    <row r="19108" spans="1:7" ht="14.4">
      <c r="A19108" s="27" t="str">
        <f>VLOOKUP(C19108,'user list'!A:B,2,0)</f>
        <v>Admin</v>
      </c>
      <c r="B19108" s="172">
        <v>45824.736215277779</v>
      </c>
      <c r="C19108" s="69" t="s">
        <v>186</v>
      </c>
      <c r="D19108" s="69" t="s">
        <v>1937</v>
      </c>
      <c r="E19108" s="69" t="s">
        <v>2831</v>
      </c>
      <c r="F19108" s="69">
        <v>2309</v>
      </c>
      <c r="G19108" s="69" t="s">
        <v>1948</v>
      </c>
    </row>
    <row r="19109" spans="1:7" ht="14.4">
      <c r="A19109" s="27" t="str">
        <f>VLOOKUP(C19109,'user list'!A:B,2,0)</f>
        <v>CPDD</v>
      </c>
      <c r="B19109" s="172">
        <v>45824.738078703704</v>
      </c>
      <c r="C19109" s="69" t="s">
        <v>205</v>
      </c>
      <c r="D19109" s="69" t="s">
        <v>1937</v>
      </c>
      <c r="E19109" s="69" t="s">
        <v>2784</v>
      </c>
      <c r="F19109" s="69">
        <v>2236</v>
      </c>
      <c r="G19109" s="69" t="s">
        <v>1939</v>
      </c>
    </row>
    <row r="19110" spans="1:7" ht="14.4">
      <c r="A19110" s="27" t="str">
        <f>VLOOKUP(C19110,'user list'!A:B,2,0)</f>
        <v>CPDD</v>
      </c>
      <c r="B19110" s="172">
        <v>45824.738749999997</v>
      </c>
      <c r="C19110" s="69" t="s">
        <v>205</v>
      </c>
      <c r="D19110" s="69" t="s">
        <v>1937</v>
      </c>
      <c r="E19110" s="69" t="s">
        <v>2784</v>
      </c>
      <c r="F19110" s="69">
        <v>2340</v>
      </c>
      <c r="G19110" s="69" t="s">
        <v>1939</v>
      </c>
    </row>
    <row r="19111" spans="1:7" ht="14.4">
      <c r="A19111" s="27" t="str">
        <f>VLOOKUP(C19111,'user list'!A:B,2,0)</f>
        <v>CPDD</v>
      </c>
      <c r="B19111" s="172">
        <v>45824.738865740743</v>
      </c>
      <c r="C19111" s="69" t="s">
        <v>205</v>
      </c>
      <c r="D19111" s="69" t="s">
        <v>1937</v>
      </c>
      <c r="E19111" s="69" t="s">
        <v>3059</v>
      </c>
      <c r="F19111" s="69">
        <v>2353</v>
      </c>
      <c r="G19111" s="69" t="s">
        <v>1939</v>
      </c>
    </row>
    <row r="19112" spans="1:7" ht="14.4">
      <c r="A19112" s="27" t="str">
        <f>VLOOKUP(C19112,'user list'!A:B,2,0)</f>
        <v>CPDD</v>
      </c>
      <c r="B19112" s="172">
        <v>45824.739594907405</v>
      </c>
      <c r="C19112" s="69" t="s">
        <v>205</v>
      </c>
      <c r="D19112" s="69" t="s">
        <v>1937</v>
      </c>
      <c r="E19112" s="69" t="s">
        <v>3059</v>
      </c>
      <c r="F19112" s="69">
        <v>2353</v>
      </c>
      <c r="G19112" s="69" t="s">
        <v>1947</v>
      </c>
    </row>
    <row r="19113" spans="1:7" ht="14.4">
      <c r="A19113" s="27" t="str">
        <f>VLOOKUP(C19113,'user list'!A:B,2,0)</f>
        <v>CPDD</v>
      </c>
      <c r="B19113" s="172">
        <v>45824.739594907405</v>
      </c>
      <c r="C19113" s="69" t="s">
        <v>205</v>
      </c>
      <c r="D19113" s="69" t="s">
        <v>1937</v>
      </c>
      <c r="E19113" s="69" t="s">
        <v>3059</v>
      </c>
      <c r="F19113" s="69">
        <v>2353</v>
      </c>
      <c r="G19113" s="69" t="s">
        <v>1948</v>
      </c>
    </row>
    <row r="19114" spans="1:7" ht="14.4">
      <c r="A19114" s="27" t="str">
        <f>VLOOKUP(C19114,'user list'!A:B,2,0)</f>
        <v>CPDD</v>
      </c>
      <c r="B19114" s="172">
        <v>45824.739606481482</v>
      </c>
      <c r="C19114" s="69" t="s">
        <v>205</v>
      </c>
      <c r="D19114" s="69" t="s">
        <v>1937</v>
      </c>
      <c r="E19114" s="69" t="s">
        <v>3059</v>
      </c>
      <c r="F19114" s="69">
        <v>2353</v>
      </c>
      <c r="G19114" s="69" t="s">
        <v>1939</v>
      </c>
    </row>
    <row r="19115" spans="1:7" ht="14.4">
      <c r="A19115" s="27" t="str">
        <f>VLOOKUP(C19115,'user list'!A:B,2,0)</f>
        <v>Admin</v>
      </c>
      <c r="B19115" s="172">
        <v>45824.739606481482</v>
      </c>
      <c r="C19115" s="69" t="s">
        <v>186</v>
      </c>
      <c r="D19115" s="69" t="s">
        <v>1937</v>
      </c>
      <c r="E19115" s="69" t="s">
        <v>3059</v>
      </c>
      <c r="F19115" s="69">
        <v>2353</v>
      </c>
      <c r="G19115" s="69" t="s">
        <v>1948</v>
      </c>
    </row>
    <row r="19116" spans="1:7" ht="14.4">
      <c r="A19116" s="27" t="str">
        <f>VLOOKUP(C19116,'user list'!A:B,2,0)</f>
        <v>CPDD</v>
      </c>
      <c r="B19116" s="172">
        <v>45824.739641203705</v>
      </c>
      <c r="C19116" s="69" t="s">
        <v>205</v>
      </c>
      <c r="D19116" s="69" t="s">
        <v>1937</v>
      </c>
      <c r="E19116" s="69" t="s">
        <v>3065</v>
      </c>
      <c r="F19116" s="69">
        <v>2367</v>
      </c>
      <c r="G19116" s="69" t="s">
        <v>1939</v>
      </c>
    </row>
    <row r="19117" spans="1:7" ht="14.4">
      <c r="A19117" s="27" t="str">
        <f>VLOOKUP(C19117,'user list'!A:B,2,0)</f>
        <v>CPDD</v>
      </c>
      <c r="B19117" s="172">
        <v>45824.739768518521</v>
      </c>
      <c r="C19117" s="69" t="s">
        <v>205</v>
      </c>
      <c r="D19117" s="69" t="s">
        <v>1937</v>
      </c>
      <c r="E19117" s="69" t="s">
        <v>3065</v>
      </c>
      <c r="F19117" s="69">
        <v>2367</v>
      </c>
      <c r="G19117" s="69" t="s">
        <v>1947</v>
      </c>
    </row>
    <row r="19118" spans="1:7" ht="14.4">
      <c r="A19118" s="27" t="str">
        <f>VLOOKUP(C19118,'user list'!A:B,2,0)</f>
        <v>CPDD</v>
      </c>
      <c r="B19118" s="172">
        <v>45824.739768518521</v>
      </c>
      <c r="C19118" s="69" t="s">
        <v>205</v>
      </c>
      <c r="D19118" s="69" t="s">
        <v>1937</v>
      </c>
      <c r="E19118" s="69" t="s">
        <v>3065</v>
      </c>
      <c r="F19118" s="69">
        <v>2367</v>
      </c>
      <c r="G19118" s="69" t="s">
        <v>1948</v>
      </c>
    </row>
    <row r="19119" spans="1:7" ht="14.4">
      <c r="A19119" s="27" t="str">
        <f>VLOOKUP(C19119,'user list'!A:B,2,0)</f>
        <v>CPDD</v>
      </c>
      <c r="B19119" s="172">
        <v>45824.73978009259</v>
      </c>
      <c r="C19119" s="69" t="s">
        <v>205</v>
      </c>
      <c r="D19119" s="69" t="s">
        <v>1937</v>
      </c>
      <c r="E19119" s="69" t="s">
        <v>3065</v>
      </c>
      <c r="F19119" s="69">
        <v>2367</v>
      </c>
      <c r="G19119" s="69" t="s">
        <v>1939</v>
      </c>
    </row>
    <row r="19120" spans="1:7" ht="14.4">
      <c r="A19120" s="27" t="str">
        <f>VLOOKUP(C19120,'user list'!A:B,2,0)</f>
        <v>Admin</v>
      </c>
      <c r="B19120" s="172">
        <v>45824.73978009259</v>
      </c>
      <c r="C19120" s="69" t="s">
        <v>186</v>
      </c>
      <c r="D19120" s="69" t="s">
        <v>1937</v>
      </c>
      <c r="E19120" s="69" t="s">
        <v>3065</v>
      </c>
      <c r="F19120" s="69">
        <v>2367</v>
      </c>
      <c r="G19120" s="69" t="s">
        <v>1948</v>
      </c>
    </row>
    <row r="19121" spans="1:7" ht="14.4">
      <c r="A19121" s="27" t="str">
        <f>VLOOKUP(C19121,'user list'!A:B,2,0)</f>
        <v>CPDD</v>
      </c>
      <c r="B19121" s="172">
        <v>45824.740381944444</v>
      </c>
      <c r="C19121" s="69" t="s">
        <v>205</v>
      </c>
      <c r="D19121" s="69" t="s">
        <v>1937</v>
      </c>
      <c r="E19121" s="69" t="s">
        <v>3328</v>
      </c>
      <c r="F19121" s="69">
        <v>2376</v>
      </c>
      <c r="G19121" s="69" t="s">
        <v>1939</v>
      </c>
    </row>
    <row r="19122" spans="1:7" ht="14.4">
      <c r="A19122" s="27" t="str">
        <f>VLOOKUP(C19122,'user list'!A:B,2,0)</f>
        <v>CPDD</v>
      </c>
      <c r="B19122" s="172">
        <v>45824.741805555554</v>
      </c>
      <c r="C19122" s="69" t="s">
        <v>205</v>
      </c>
      <c r="D19122" s="69" t="s">
        <v>1937</v>
      </c>
      <c r="E19122" s="69" t="s">
        <v>3328</v>
      </c>
      <c r="F19122" s="69">
        <v>2376</v>
      </c>
      <c r="G19122" s="69" t="s">
        <v>1949</v>
      </c>
    </row>
    <row r="19123" spans="1:7" ht="14.4">
      <c r="A19123" s="27" t="str">
        <f>VLOOKUP(C19123,'user list'!A:B,2,0)</f>
        <v>CPDD</v>
      </c>
      <c r="B19123" s="172">
        <v>45824.742037037038</v>
      </c>
      <c r="C19123" s="69" t="s">
        <v>205</v>
      </c>
      <c r="D19123" s="69" t="s">
        <v>1937</v>
      </c>
      <c r="E19123" s="69" t="s">
        <v>3328</v>
      </c>
      <c r="F19123" s="69">
        <v>2376</v>
      </c>
      <c r="G19123" s="69" t="s">
        <v>1947</v>
      </c>
    </row>
    <row r="19124" spans="1:7" ht="14.4">
      <c r="A19124" s="27" t="str">
        <f>VLOOKUP(C19124,'user list'!A:B,2,0)</f>
        <v>CPDD</v>
      </c>
      <c r="B19124" s="172">
        <v>45824.742037037038</v>
      </c>
      <c r="C19124" s="69" t="s">
        <v>205</v>
      </c>
      <c r="D19124" s="69" t="s">
        <v>1937</v>
      </c>
      <c r="E19124" s="69" t="s">
        <v>3328</v>
      </c>
      <c r="F19124" s="69">
        <v>2376</v>
      </c>
      <c r="G19124" s="69" t="s">
        <v>1948</v>
      </c>
    </row>
    <row r="19125" spans="1:7" ht="14.4">
      <c r="A19125" s="27" t="str">
        <f>VLOOKUP(C19125,'user list'!A:B,2,0)</f>
        <v>CPDD</v>
      </c>
      <c r="B19125" s="172">
        <v>45824.742037037038</v>
      </c>
      <c r="C19125" s="69" t="s">
        <v>205</v>
      </c>
      <c r="D19125" s="69" t="s">
        <v>1937</v>
      </c>
      <c r="E19125" s="69" t="s">
        <v>3328</v>
      </c>
      <c r="F19125" s="69">
        <v>2376</v>
      </c>
      <c r="G19125" s="69" t="s">
        <v>1939</v>
      </c>
    </row>
    <row r="19126" spans="1:7" ht="14.4">
      <c r="A19126" s="27" t="str">
        <f>VLOOKUP(C19126,'user list'!A:B,2,0)</f>
        <v>Admin</v>
      </c>
      <c r="B19126" s="172">
        <v>45824.742037037038</v>
      </c>
      <c r="C19126" s="69" t="s">
        <v>186</v>
      </c>
      <c r="D19126" s="69" t="s">
        <v>1937</v>
      </c>
      <c r="E19126" s="69" t="s">
        <v>3328</v>
      </c>
      <c r="F19126" s="69">
        <v>2376</v>
      </c>
      <c r="G19126" s="69" t="s">
        <v>1948</v>
      </c>
    </row>
    <row r="19127" spans="1:7" ht="14.4">
      <c r="A19127" s="27" t="str">
        <f>VLOOKUP(C19127,'user list'!A:B,2,0)</f>
        <v>CPDD</v>
      </c>
      <c r="B19127" s="172">
        <v>45824.742060185185</v>
      </c>
      <c r="C19127" s="69" t="s">
        <v>205</v>
      </c>
      <c r="D19127" s="69" t="s">
        <v>1937</v>
      </c>
      <c r="E19127" s="69" t="s">
        <v>1974</v>
      </c>
      <c r="F19127" s="69">
        <v>2402</v>
      </c>
      <c r="G19127" s="69" t="s">
        <v>1939</v>
      </c>
    </row>
    <row r="19128" spans="1:7" ht="14.4">
      <c r="A19128" s="27" t="str">
        <f>VLOOKUP(C19128,'user list'!A:B,2,0)</f>
        <v>CPDD</v>
      </c>
      <c r="B19128" s="172">
        <v>45824.742523148147</v>
      </c>
      <c r="C19128" s="69" t="s">
        <v>205</v>
      </c>
      <c r="D19128" s="69" t="s">
        <v>1937</v>
      </c>
      <c r="E19128" s="69" t="s">
        <v>1974</v>
      </c>
      <c r="F19128" s="69">
        <v>2402</v>
      </c>
      <c r="G19128" s="69" t="s">
        <v>1947</v>
      </c>
    </row>
    <row r="19129" spans="1:7" ht="14.4">
      <c r="A19129" s="27" t="str">
        <f>VLOOKUP(C19129,'user list'!A:B,2,0)</f>
        <v>CPDD</v>
      </c>
      <c r="B19129" s="172">
        <v>45824.742523148147</v>
      </c>
      <c r="C19129" s="69" t="s">
        <v>205</v>
      </c>
      <c r="D19129" s="69" t="s">
        <v>1937</v>
      </c>
      <c r="E19129" s="69" t="s">
        <v>1974</v>
      </c>
      <c r="F19129" s="69">
        <v>2402</v>
      </c>
      <c r="G19129" s="69" t="s">
        <v>1948</v>
      </c>
    </row>
    <row r="19130" spans="1:7" ht="14.4">
      <c r="A19130" s="27" t="str">
        <f>VLOOKUP(C19130,'user list'!A:B,2,0)</f>
        <v>CPDD</v>
      </c>
      <c r="B19130" s="172">
        <v>45824.742523148147</v>
      </c>
      <c r="C19130" s="69" t="s">
        <v>205</v>
      </c>
      <c r="D19130" s="69" t="s">
        <v>1937</v>
      </c>
      <c r="E19130" s="69" t="s">
        <v>1974</v>
      </c>
      <c r="F19130" s="69">
        <v>2402</v>
      </c>
      <c r="G19130" s="69" t="s">
        <v>1939</v>
      </c>
    </row>
    <row r="19131" spans="1:7" ht="14.4">
      <c r="A19131" s="27" t="str">
        <f>VLOOKUP(C19131,'user list'!A:B,2,0)</f>
        <v>Admin</v>
      </c>
      <c r="B19131" s="172">
        <v>45824.742523148147</v>
      </c>
      <c r="C19131" s="69" t="s">
        <v>186</v>
      </c>
      <c r="D19131" s="69" t="s">
        <v>1937</v>
      </c>
      <c r="E19131" s="69" t="s">
        <v>1974</v>
      </c>
      <c r="F19131" s="69">
        <v>2402</v>
      </c>
      <c r="G19131" s="69" t="s">
        <v>1948</v>
      </c>
    </row>
    <row r="19132" spans="1:7" ht="14.4">
      <c r="A19132" s="27" t="str">
        <f>VLOOKUP(C19132,'user list'!A:B,2,0)</f>
        <v>CPDD</v>
      </c>
      <c r="B19132" s="172">
        <v>45824.742592592593</v>
      </c>
      <c r="C19132" s="69" t="s">
        <v>205</v>
      </c>
      <c r="D19132" s="69" t="s">
        <v>1937</v>
      </c>
      <c r="E19132" s="69" t="s">
        <v>1974</v>
      </c>
      <c r="F19132" s="69">
        <v>2402</v>
      </c>
      <c r="G19132" s="69" t="s">
        <v>1949</v>
      </c>
    </row>
    <row r="19133" spans="1:7" ht="14.4">
      <c r="A19133" s="27" t="str">
        <f>VLOOKUP(C19133,'user list'!A:B,2,0)</f>
        <v>QCEAU</v>
      </c>
      <c r="B19133" s="172">
        <v>45825.304583333331</v>
      </c>
      <c r="C19133" s="69" t="s">
        <v>266</v>
      </c>
      <c r="D19133" s="69" t="s">
        <v>1937</v>
      </c>
      <c r="E19133" s="69" t="s">
        <v>3246</v>
      </c>
      <c r="F19133" s="69">
        <v>2411</v>
      </c>
      <c r="G19133" s="69" t="s">
        <v>1939</v>
      </c>
    </row>
    <row r="19134" spans="1:7" ht="14.4">
      <c r="A19134" s="27" t="str">
        <f>VLOOKUP(C19134,'user list'!A:B,2,0)</f>
        <v>QCEAU</v>
      </c>
      <c r="B19134" s="172">
        <v>45825.305405092593</v>
      </c>
      <c r="C19134" s="69" t="s">
        <v>266</v>
      </c>
      <c r="D19134" s="69" t="s">
        <v>1937</v>
      </c>
      <c r="E19134" s="69" t="s">
        <v>1974</v>
      </c>
      <c r="F19134" s="69">
        <v>2402</v>
      </c>
      <c r="G19134" s="69" t="s">
        <v>1939</v>
      </c>
    </row>
    <row r="19135" spans="1:7" ht="14.4">
      <c r="A19135" s="27" t="str">
        <f>VLOOKUP(C19135,'user list'!A:B,2,0)</f>
        <v>QCEAU</v>
      </c>
      <c r="B19135" s="172">
        <v>45825.305752314816</v>
      </c>
      <c r="C19135" s="69" t="s">
        <v>266</v>
      </c>
      <c r="D19135" s="69" t="s">
        <v>1937</v>
      </c>
      <c r="E19135" s="69" t="s">
        <v>1974</v>
      </c>
      <c r="F19135" s="69">
        <v>2402</v>
      </c>
      <c r="G19135" s="69" t="s">
        <v>1939</v>
      </c>
    </row>
    <row r="19136" spans="1:7" ht="14.4">
      <c r="A19136" s="27" t="str">
        <f>VLOOKUP(C19136,'user list'!A:B,2,0)</f>
        <v>QCEAU</v>
      </c>
      <c r="B19136" s="172">
        <v>45825.305787037039</v>
      </c>
      <c r="C19136" s="69" t="s">
        <v>266</v>
      </c>
      <c r="D19136" s="69" t="s">
        <v>1937</v>
      </c>
      <c r="E19136" s="69" t="s">
        <v>3246</v>
      </c>
      <c r="F19136" s="69">
        <v>2411</v>
      </c>
      <c r="G19136" s="69" t="s">
        <v>1939</v>
      </c>
    </row>
    <row r="19137" spans="1:7" ht="14.4">
      <c r="A19137" s="27" t="str">
        <f>VLOOKUP(C19137,'user list'!A:B,2,0)</f>
        <v>QCEAU</v>
      </c>
      <c r="B19137" s="172">
        <v>45825.305995370371</v>
      </c>
      <c r="C19137" s="69" t="s">
        <v>266</v>
      </c>
      <c r="D19137" s="69" t="s">
        <v>1937</v>
      </c>
      <c r="E19137" s="69" t="s">
        <v>3246</v>
      </c>
      <c r="F19137" s="69">
        <v>2411</v>
      </c>
      <c r="G19137" s="69" t="s">
        <v>1947</v>
      </c>
    </row>
    <row r="19138" spans="1:7" ht="14.4">
      <c r="A19138" s="27" t="str">
        <f>VLOOKUP(C19138,'user list'!A:B,2,0)</f>
        <v>QCEAU</v>
      </c>
      <c r="B19138" s="172">
        <v>45825.305995370371</v>
      </c>
      <c r="C19138" s="69" t="s">
        <v>266</v>
      </c>
      <c r="D19138" s="69" t="s">
        <v>1937</v>
      </c>
      <c r="E19138" s="69" t="s">
        <v>3246</v>
      </c>
      <c r="F19138" s="69">
        <v>2411</v>
      </c>
      <c r="G19138" s="69" t="s">
        <v>1948</v>
      </c>
    </row>
    <row r="19139" spans="1:7" ht="14.4">
      <c r="A19139" s="27" t="str">
        <f>VLOOKUP(C19139,'user list'!A:B,2,0)</f>
        <v>QCEAU</v>
      </c>
      <c r="B19139" s="172">
        <v>45825.305995370371</v>
      </c>
      <c r="C19139" s="69" t="s">
        <v>266</v>
      </c>
      <c r="D19139" s="69" t="s">
        <v>1937</v>
      </c>
      <c r="E19139" s="69" t="s">
        <v>3246</v>
      </c>
      <c r="F19139" s="69">
        <v>2411</v>
      </c>
      <c r="G19139" s="69" t="s">
        <v>1939</v>
      </c>
    </row>
    <row r="19140" spans="1:7" ht="14.4">
      <c r="A19140" s="27" t="str">
        <f>VLOOKUP(C19140,'user list'!A:B,2,0)</f>
        <v>Admin</v>
      </c>
      <c r="B19140" s="172">
        <v>45825.306018518517</v>
      </c>
      <c r="C19140" s="69" t="s">
        <v>186</v>
      </c>
      <c r="D19140" s="69" t="s">
        <v>1937</v>
      </c>
      <c r="E19140" s="69" t="s">
        <v>3246</v>
      </c>
      <c r="F19140" s="69">
        <v>2411</v>
      </c>
      <c r="G19140" s="69" t="s">
        <v>1948</v>
      </c>
    </row>
    <row r="19141" spans="1:7" ht="14.4">
      <c r="A19141" s="27" t="str">
        <f>VLOOKUP(C19141,'user list'!A:B,2,0)</f>
        <v>QCEAU</v>
      </c>
      <c r="B19141" s="172">
        <v>45825.30609953704</v>
      </c>
      <c r="C19141" s="69" t="s">
        <v>266</v>
      </c>
      <c r="D19141" s="69" t="s">
        <v>1937</v>
      </c>
      <c r="E19141" s="69" t="s">
        <v>3246</v>
      </c>
      <c r="F19141" s="69">
        <v>2411</v>
      </c>
      <c r="G19141" s="69" t="s">
        <v>1939</v>
      </c>
    </row>
    <row r="19142" spans="1:7" ht="14.4">
      <c r="A19142" s="27" t="str">
        <f>VLOOKUP(C19142,'user list'!A:B,2,0)</f>
        <v>QCEAU</v>
      </c>
      <c r="B19142" s="172">
        <v>45825.306423611109</v>
      </c>
      <c r="C19142" s="69" t="s">
        <v>266</v>
      </c>
      <c r="D19142" s="69" t="s">
        <v>1937</v>
      </c>
      <c r="E19142" s="69" t="s">
        <v>3246</v>
      </c>
      <c r="F19142" s="69">
        <v>2411</v>
      </c>
      <c r="G19142" s="69" t="s">
        <v>1939</v>
      </c>
    </row>
    <row r="19143" spans="1:7" ht="14.4">
      <c r="A19143" s="27" t="str">
        <f>VLOOKUP(C19143,'user list'!A:B,2,0)</f>
        <v>QCEAU</v>
      </c>
      <c r="B19143" s="172">
        <v>45825.307546296295</v>
      </c>
      <c r="C19143" s="69" t="s">
        <v>266</v>
      </c>
      <c r="D19143" s="69" t="s">
        <v>1937</v>
      </c>
      <c r="E19143" s="69" t="s">
        <v>3246</v>
      </c>
      <c r="F19143" s="69">
        <v>2411</v>
      </c>
      <c r="G19143" s="69" t="s">
        <v>1949</v>
      </c>
    </row>
    <row r="19144" spans="1:7" ht="14.4">
      <c r="A19144" s="27" t="str">
        <f>VLOOKUP(C19144,'user list'!A:B,2,0)</f>
        <v>QCEAU</v>
      </c>
      <c r="B19144" s="172">
        <v>45825.307916666665</v>
      </c>
      <c r="C19144" s="69" t="s">
        <v>266</v>
      </c>
      <c r="D19144" s="69" t="s">
        <v>1937</v>
      </c>
      <c r="E19144" s="69" t="s">
        <v>3246</v>
      </c>
      <c r="F19144" s="69">
        <v>2411</v>
      </c>
      <c r="G19144" s="69" t="s">
        <v>1939</v>
      </c>
    </row>
    <row r="19145" spans="1:7" ht="14.4">
      <c r="A19145" s="27" t="str">
        <f>VLOOKUP(C19145,'user list'!A:B,2,0)</f>
        <v>QCEAU</v>
      </c>
      <c r="B19145" s="172">
        <v>45825.31113425926</v>
      </c>
      <c r="C19145" s="69" t="s">
        <v>266</v>
      </c>
      <c r="D19145" s="69" t="s">
        <v>1937</v>
      </c>
      <c r="E19145" s="69" t="s">
        <v>1974</v>
      </c>
      <c r="F19145" s="69">
        <v>2402</v>
      </c>
      <c r="G19145" s="69" t="s">
        <v>1939</v>
      </c>
    </row>
    <row r="19146" spans="1:7" ht="14.4">
      <c r="A19146" s="27" t="str">
        <f>VLOOKUP(C19146,'user list'!A:B,2,0)</f>
        <v>QCEAU</v>
      </c>
      <c r="B19146" s="172">
        <v>45825.311435185184</v>
      </c>
      <c r="C19146" s="69" t="s">
        <v>266</v>
      </c>
      <c r="D19146" s="69" t="s">
        <v>1937</v>
      </c>
      <c r="E19146" s="69" t="s">
        <v>1974</v>
      </c>
      <c r="F19146" s="69">
        <v>2402</v>
      </c>
      <c r="G19146" s="69" t="s">
        <v>1947</v>
      </c>
    </row>
    <row r="19147" spans="1:7" ht="14.4">
      <c r="A19147" s="27" t="str">
        <f>VLOOKUP(C19147,'user list'!A:B,2,0)</f>
        <v>QCEAU</v>
      </c>
      <c r="B19147" s="172">
        <v>45825.311435185184</v>
      </c>
      <c r="C19147" s="69" t="s">
        <v>266</v>
      </c>
      <c r="D19147" s="69" t="s">
        <v>1937</v>
      </c>
      <c r="E19147" s="69" t="s">
        <v>1974</v>
      </c>
      <c r="F19147" s="69">
        <v>2402</v>
      </c>
      <c r="G19147" s="69" t="s">
        <v>1948</v>
      </c>
    </row>
    <row r="19148" spans="1:7" ht="14.4">
      <c r="A19148" s="27" t="str">
        <f>VLOOKUP(C19148,'user list'!A:B,2,0)</f>
        <v>QCEAU</v>
      </c>
      <c r="B19148" s="172">
        <v>45825.311435185184</v>
      </c>
      <c r="C19148" s="69" t="s">
        <v>266</v>
      </c>
      <c r="D19148" s="69" t="s">
        <v>1937</v>
      </c>
      <c r="E19148" s="69" t="s">
        <v>1974</v>
      </c>
      <c r="F19148" s="69">
        <v>2402</v>
      </c>
      <c r="G19148" s="69" t="s">
        <v>1939</v>
      </c>
    </row>
    <row r="19149" spans="1:7" ht="14.4">
      <c r="A19149" s="27" t="str">
        <f>VLOOKUP(C19149,'user list'!A:B,2,0)</f>
        <v>Admin</v>
      </c>
      <c r="B19149" s="172">
        <v>45825.31144675926</v>
      </c>
      <c r="C19149" s="69" t="s">
        <v>186</v>
      </c>
      <c r="D19149" s="69" t="s">
        <v>1937</v>
      </c>
      <c r="E19149" s="69" t="s">
        <v>1974</v>
      </c>
      <c r="F19149" s="69">
        <v>2402</v>
      </c>
      <c r="G19149" s="69" t="s">
        <v>1948</v>
      </c>
    </row>
    <row r="19150" spans="1:7" ht="14.4">
      <c r="A19150" s="27" t="str">
        <f>VLOOKUP(C19150,'user list'!A:B,2,0)</f>
        <v>QCEAU</v>
      </c>
      <c r="B19150" s="172">
        <v>45825.3124537037</v>
      </c>
      <c r="C19150" s="69" t="s">
        <v>266</v>
      </c>
      <c r="D19150" s="69" t="s">
        <v>1937</v>
      </c>
      <c r="E19150" s="69" t="s">
        <v>2534</v>
      </c>
      <c r="F19150" s="69">
        <v>1881</v>
      </c>
      <c r="G19150" s="69" t="s">
        <v>1939</v>
      </c>
    </row>
    <row r="19151" spans="1:7" ht="14.4">
      <c r="A19151" s="27" t="str">
        <f>VLOOKUP(C19151,'user list'!A:B,2,0)</f>
        <v>QCEAU</v>
      </c>
      <c r="B19151" s="172">
        <v>45825.312511574077</v>
      </c>
      <c r="C19151" s="69" t="s">
        <v>266</v>
      </c>
      <c r="D19151" s="69" t="s">
        <v>1937</v>
      </c>
      <c r="E19151" s="69" t="s">
        <v>2461</v>
      </c>
      <c r="F19151" s="69">
        <v>1756</v>
      </c>
      <c r="G19151" s="69" t="s">
        <v>1939</v>
      </c>
    </row>
    <row r="19152" spans="1:7" ht="14.4">
      <c r="A19152" s="27" t="str">
        <f>VLOOKUP(C19152,'user list'!A:B,2,0)</f>
        <v>QCEAU</v>
      </c>
      <c r="B19152" s="172">
        <v>45825.312569444446</v>
      </c>
      <c r="C19152" s="69" t="s">
        <v>266</v>
      </c>
      <c r="D19152" s="69" t="s">
        <v>1937</v>
      </c>
      <c r="E19152" s="69" t="s">
        <v>2577</v>
      </c>
      <c r="F19152" s="69">
        <v>1946</v>
      </c>
      <c r="G19152" s="69" t="s">
        <v>1939</v>
      </c>
    </row>
    <row r="19153" spans="1:7" ht="14.4">
      <c r="A19153" s="27" t="str">
        <f>VLOOKUP(C19153,'user list'!A:B,2,0)</f>
        <v>QCEAU</v>
      </c>
      <c r="B19153" s="172">
        <v>45825.312824074077</v>
      </c>
      <c r="C19153" s="69" t="s">
        <v>266</v>
      </c>
      <c r="D19153" s="69" t="s">
        <v>1937</v>
      </c>
      <c r="E19153" s="69" t="s">
        <v>2618</v>
      </c>
      <c r="F19153" s="69">
        <v>2020</v>
      </c>
      <c r="G19153" s="69" t="s">
        <v>1939</v>
      </c>
    </row>
    <row r="19154" spans="1:7" ht="14.4">
      <c r="A19154" s="27" t="str">
        <f>VLOOKUP(C19154,'user list'!A:B,2,0)</f>
        <v>QCEAU</v>
      </c>
      <c r="B19154" s="172">
        <v>45825.313113425924</v>
      </c>
      <c r="C19154" s="69" t="s">
        <v>266</v>
      </c>
      <c r="D19154" s="69" t="s">
        <v>1937</v>
      </c>
      <c r="E19154" s="69" t="s">
        <v>3246</v>
      </c>
      <c r="F19154" s="69">
        <v>2411</v>
      </c>
      <c r="G19154" s="69" t="s">
        <v>1939</v>
      </c>
    </row>
    <row r="19155" spans="1:7" ht="14.4">
      <c r="A19155" s="27" t="str">
        <f>VLOOKUP(C19155,'user list'!A:B,2,0)</f>
        <v>SPORTS</v>
      </c>
      <c r="B19155" s="172">
        <v>45825.320833333331</v>
      </c>
      <c r="C19155" s="69" t="s">
        <v>272</v>
      </c>
      <c r="D19155" s="69" t="s">
        <v>1937</v>
      </c>
      <c r="E19155" s="69" t="s">
        <v>1974</v>
      </c>
      <c r="F19155" s="69">
        <v>2402</v>
      </c>
      <c r="G19155" s="69" t="s">
        <v>1939</v>
      </c>
    </row>
    <row r="19156" spans="1:7" ht="14.4">
      <c r="A19156" s="27" t="str">
        <f>VLOOKUP(C19156,'user list'!A:B,2,0)</f>
        <v>QCPL</v>
      </c>
      <c r="B19156" s="172">
        <v>45825.321018518516</v>
      </c>
      <c r="C19156" s="69" t="s">
        <v>268</v>
      </c>
      <c r="D19156" s="69" t="s">
        <v>1937</v>
      </c>
      <c r="E19156" s="69" t="s">
        <v>2784</v>
      </c>
      <c r="F19156" s="69">
        <v>2340</v>
      </c>
      <c r="G19156" s="69" t="s">
        <v>1939</v>
      </c>
    </row>
    <row r="19157" spans="1:7" ht="14.4">
      <c r="A19157" s="27" t="str">
        <f>VLOOKUP(C19157,'user list'!A:B,2,0)</f>
        <v>SPORTS</v>
      </c>
      <c r="B19157" s="172">
        <v>45825.32104166667</v>
      </c>
      <c r="C19157" s="69" t="s">
        <v>272</v>
      </c>
      <c r="D19157" s="69" t="s">
        <v>1937</v>
      </c>
      <c r="E19157" s="69" t="s">
        <v>1974</v>
      </c>
      <c r="F19157" s="69">
        <v>2402</v>
      </c>
      <c r="G19157" s="69" t="s">
        <v>2441</v>
      </c>
    </row>
    <row r="19158" spans="1:7" ht="14.4">
      <c r="A19158" s="27" t="str">
        <f>VLOOKUP(C19158,'user list'!A:B,2,0)</f>
        <v>QCPL</v>
      </c>
      <c r="B19158" s="172">
        <v>45825.323576388888</v>
      </c>
      <c r="C19158" s="69" t="s">
        <v>268</v>
      </c>
      <c r="D19158" s="69" t="s">
        <v>1937</v>
      </c>
      <c r="E19158" s="69" t="s">
        <v>2784</v>
      </c>
      <c r="F19158" s="69">
        <v>2340</v>
      </c>
      <c r="G19158" s="69" t="s">
        <v>1947</v>
      </c>
    </row>
    <row r="19159" spans="1:7" ht="14.4">
      <c r="A19159" s="27" t="str">
        <f>VLOOKUP(C19159,'user list'!A:B,2,0)</f>
        <v>QCPL</v>
      </c>
      <c r="B19159" s="172">
        <v>45825.323576388888</v>
      </c>
      <c r="C19159" s="69" t="s">
        <v>268</v>
      </c>
      <c r="D19159" s="69" t="s">
        <v>1937</v>
      </c>
      <c r="E19159" s="69" t="s">
        <v>2784</v>
      </c>
      <c r="F19159" s="69">
        <v>2340</v>
      </c>
      <c r="G19159" s="69" t="s">
        <v>1948</v>
      </c>
    </row>
    <row r="19160" spans="1:7" ht="14.4">
      <c r="A19160" s="27" t="str">
        <f>VLOOKUP(C19160,'user list'!A:B,2,0)</f>
        <v>QCPL</v>
      </c>
      <c r="B19160" s="172">
        <v>45825.323576388888</v>
      </c>
      <c r="C19160" s="69" t="s">
        <v>268</v>
      </c>
      <c r="D19160" s="69" t="s">
        <v>1937</v>
      </c>
      <c r="E19160" s="69" t="s">
        <v>2784</v>
      </c>
      <c r="F19160" s="69">
        <v>2340</v>
      </c>
      <c r="G19160" s="69" t="s">
        <v>1939</v>
      </c>
    </row>
    <row r="19161" spans="1:7" ht="14.4">
      <c r="A19161" s="27" t="str">
        <f>VLOOKUP(C19161,'user list'!A:B,2,0)</f>
        <v>Admin</v>
      </c>
      <c r="B19161" s="172">
        <v>45825.323587962965</v>
      </c>
      <c r="C19161" s="69" t="s">
        <v>186</v>
      </c>
      <c r="D19161" s="69" t="s">
        <v>1937</v>
      </c>
      <c r="E19161" s="69" t="s">
        <v>2784</v>
      </c>
      <c r="F19161" s="69">
        <v>2340</v>
      </c>
      <c r="G19161" s="69" t="s">
        <v>1948</v>
      </c>
    </row>
    <row r="19162" spans="1:7" ht="14.4">
      <c r="A19162" s="27" t="str">
        <f>VLOOKUP(C19162,'user list'!A:B,2,0)</f>
        <v>QCPL</v>
      </c>
      <c r="B19162" s="172">
        <v>45825.323622685188</v>
      </c>
      <c r="C19162" s="69" t="s">
        <v>268</v>
      </c>
      <c r="D19162" s="69" t="s">
        <v>1937</v>
      </c>
      <c r="E19162" s="69" t="s">
        <v>3060</v>
      </c>
      <c r="F19162" s="69">
        <v>2354</v>
      </c>
      <c r="G19162" s="69" t="s">
        <v>1939</v>
      </c>
    </row>
    <row r="19163" spans="1:7" ht="14.4">
      <c r="A19163" s="27" t="str">
        <f>VLOOKUP(C19163,'user list'!A:B,2,0)</f>
        <v>QCPL</v>
      </c>
      <c r="B19163" s="172">
        <v>45825.324097222219</v>
      </c>
      <c r="C19163" s="69" t="s">
        <v>268</v>
      </c>
      <c r="D19163" s="69" t="s">
        <v>1937</v>
      </c>
      <c r="E19163" s="69" t="s">
        <v>3060</v>
      </c>
      <c r="F19163" s="69">
        <v>2354</v>
      </c>
      <c r="G19163" s="69" t="s">
        <v>1949</v>
      </c>
    </row>
    <row r="19164" spans="1:7" ht="14.4">
      <c r="A19164" s="27" t="str">
        <f>VLOOKUP(C19164,'user list'!A:B,2,0)</f>
        <v>QCPL</v>
      </c>
      <c r="B19164" s="172">
        <v>45825.324884259258</v>
      </c>
      <c r="C19164" s="69" t="s">
        <v>268</v>
      </c>
      <c r="D19164" s="69" t="s">
        <v>1937</v>
      </c>
      <c r="E19164" s="69" t="s">
        <v>3060</v>
      </c>
      <c r="F19164" s="69">
        <v>2354</v>
      </c>
      <c r="G19164" s="69" t="s">
        <v>1947</v>
      </c>
    </row>
    <row r="19165" spans="1:7" ht="14.4">
      <c r="A19165" s="27" t="str">
        <f>VLOOKUP(C19165,'user list'!A:B,2,0)</f>
        <v>QCPL</v>
      </c>
      <c r="B19165" s="172">
        <v>45825.324884259258</v>
      </c>
      <c r="C19165" s="69" t="s">
        <v>268</v>
      </c>
      <c r="D19165" s="69" t="s">
        <v>1937</v>
      </c>
      <c r="E19165" s="69" t="s">
        <v>3060</v>
      </c>
      <c r="F19165" s="69">
        <v>2354</v>
      </c>
      <c r="G19165" s="69" t="s">
        <v>1948</v>
      </c>
    </row>
    <row r="19166" spans="1:7" ht="14.4">
      <c r="A19166" s="27" t="str">
        <f>VLOOKUP(C19166,'user list'!A:B,2,0)</f>
        <v>QCPL</v>
      </c>
      <c r="B19166" s="172">
        <v>45825.324884259258</v>
      </c>
      <c r="C19166" s="69" t="s">
        <v>268</v>
      </c>
      <c r="D19166" s="69" t="s">
        <v>1937</v>
      </c>
      <c r="E19166" s="69" t="s">
        <v>3060</v>
      </c>
      <c r="F19166" s="69">
        <v>2354</v>
      </c>
      <c r="G19166" s="69" t="s">
        <v>1939</v>
      </c>
    </row>
    <row r="19167" spans="1:7" ht="14.4">
      <c r="A19167" s="27" t="str">
        <f>VLOOKUP(C19167,'user list'!A:B,2,0)</f>
        <v>Admin</v>
      </c>
      <c r="B19167" s="172">
        <v>45825.324884259258</v>
      </c>
      <c r="C19167" s="69" t="s">
        <v>186</v>
      </c>
      <c r="D19167" s="69" t="s">
        <v>1937</v>
      </c>
      <c r="E19167" s="69" t="s">
        <v>3060</v>
      </c>
      <c r="F19167" s="69">
        <v>2354</v>
      </c>
      <c r="G19167" s="69" t="s">
        <v>1948</v>
      </c>
    </row>
    <row r="19168" spans="1:7" ht="14.4">
      <c r="A19168" s="27" t="str">
        <f>VLOOKUP(C19168,'user list'!A:B,2,0)</f>
        <v>SPORTS</v>
      </c>
      <c r="B19168" s="172">
        <v>45825.325474537036</v>
      </c>
      <c r="C19168" s="69" t="s">
        <v>272</v>
      </c>
      <c r="D19168" s="69" t="s">
        <v>1937</v>
      </c>
      <c r="E19168" s="69" t="s">
        <v>1974</v>
      </c>
      <c r="F19168" s="69">
        <v>2402</v>
      </c>
      <c r="G19168" s="69" t="s">
        <v>1947</v>
      </c>
    </row>
    <row r="19169" spans="1:7" ht="14.4">
      <c r="A19169" s="27" t="str">
        <f>VLOOKUP(C19169,'user list'!A:B,2,0)</f>
        <v>SPORTS</v>
      </c>
      <c r="B19169" s="172">
        <v>45825.325474537036</v>
      </c>
      <c r="C19169" s="69" t="s">
        <v>272</v>
      </c>
      <c r="D19169" s="69" t="s">
        <v>1937</v>
      </c>
      <c r="E19169" s="69" t="s">
        <v>1974</v>
      </c>
      <c r="F19169" s="69">
        <v>2402</v>
      </c>
      <c r="G19169" s="69" t="s">
        <v>1948</v>
      </c>
    </row>
    <row r="19170" spans="1:7" ht="14.4">
      <c r="A19170" s="27" t="str">
        <f>VLOOKUP(C19170,'user list'!A:B,2,0)</f>
        <v>Admin</v>
      </c>
      <c r="B19170" s="172">
        <v>45825.325474537036</v>
      </c>
      <c r="C19170" s="69" t="s">
        <v>186</v>
      </c>
      <c r="D19170" s="69" t="s">
        <v>1937</v>
      </c>
      <c r="E19170" s="69" t="s">
        <v>1974</v>
      </c>
      <c r="F19170" s="69">
        <v>2402</v>
      </c>
      <c r="G19170" s="69" t="s">
        <v>1948</v>
      </c>
    </row>
    <row r="19171" spans="1:7" ht="14.4">
      <c r="A19171" s="27" t="str">
        <f>VLOOKUP(C19171,'user list'!A:B,2,0)</f>
        <v>SPORTS</v>
      </c>
      <c r="B19171" s="172">
        <v>45825.325474537036</v>
      </c>
      <c r="C19171" s="69" t="s">
        <v>272</v>
      </c>
      <c r="D19171" s="69" t="s">
        <v>1937</v>
      </c>
      <c r="E19171" s="69" t="s">
        <v>1974</v>
      </c>
      <c r="F19171" s="69">
        <v>2402</v>
      </c>
      <c r="G19171" s="69" t="s">
        <v>1939</v>
      </c>
    </row>
    <row r="19172" spans="1:7" ht="14.4">
      <c r="A19172" s="27" t="str">
        <f>VLOOKUP(C19172,'user list'!A:B,2,0)</f>
        <v>QCYDO</v>
      </c>
      <c r="B19172" s="172">
        <v>45825.332638888889</v>
      </c>
      <c r="C19172" s="69" t="s">
        <v>270</v>
      </c>
      <c r="D19172" s="69" t="s">
        <v>1937</v>
      </c>
      <c r="E19172" s="69" t="s">
        <v>1974</v>
      </c>
      <c r="F19172" s="69">
        <v>2402</v>
      </c>
      <c r="G19172" s="69" t="s">
        <v>1939</v>
      </c>
    </row>
    <row r="19173" spans="1:7" ht="14.4">
      <c r="A19173" s="27" t="str">
        <f>VLOOKUP(C19173,'user list'!A:B,2,0)</f>
        <v>QCYDO</v>
      </c>
      <c r="B19173" s="172">
        <v>45825.332789351851</v>
      </c>
      <c r="C19173" s="69" t="s">
        <v>270</v>
      </c>
      <c r="D19173" s="69" t="s">
        <v>1937</v>
      </c>
      <c r="E19173" s="69" t="s">
        <v>1974</v>
      </c>
      <c r="F19173" s="69">
        <v>2402</v>
      </c>
      <c r="G19173" s="69" t="s">
        <v>1949</v>
      </c>
    </row>
    <row r="19174" spans="1:7" ht="14.4">
      <c r="A19174" s="27" t="str">
        <f>VLOOKUP(C19174,'user list'!A:B,2,0)</f>
        <v>QCYDO</v>
      </c>
      <c r="B19174" s="172">
        <v>45825.333113425928</v>
      </c>
      <c r="C19174" s="69" t="s">
        <v>270</v>
      </c>
      <c r="D19174" s="69" t="s">
        <v>1937</v>
      </c>
      <c r="E19174" s="69" t="s">
        <v>3242</v>
      </c>
      <c r="F19174" s="69">
        <v>2413</v>
      </c>
      <c r="G19174" s="69" t="s">
        <v>1939</v>
      </c>
    </row>
    <row r="19175" spans="1:7" ht="14.4">
      <c r="A19175" s="27" t="str">
        <f>VLOOKUP(C19175,'user list'!A:B,2,0)</f>
        <v>QCYDO</v>
      </c>
      <c r="B19175" s="172">
        <v>45825.333113425928</v>
      </c>
      <c r="C19175" s="69" t="s">
        <v>270</v>
      </c>
      <c r="D19175" s="69" t="s">
        <v>1937</v>
      </c>
      <c r="E19175" s="69" t="s">
        <v>3242</v>
      </c>
      <c r="F19175" s="69">
        <v>2413</v>
      </c>
      <c r="G19175" s="69" t="s">
        <v>1939</v>
      </c>
    </row>
    <row r="19176" spans="1:7" ht="14.4">
      <c r="A19176" s="27" t="str">
        <f>VLOOKUP(C19176,'user list'!A:B,2,0)</f>
        <v>QCYDO</v>
      </c>
      <c r="B19176" s="172">
        <v>45825.333298611113</v>
      </c>
      <c r="C19176" s="69" t="s">
        <v>270</v>
      </c>
      <c r="D19176" s="69" t="s">
        <v>1937</v>
      </c>
      <c r="E19176" s="69" t="s">
        <v>3242</v>
      </c>
      <c r="F19176" s="69">
        <v>2413</v>
      </c>
      <c r="G19176" s="69" t="s">
        <v>1939</v>
      </c>
    </row>
    <row r="19177" spans="1:7" ht="14.4">
      <c r="A19177" s="27" t="str">
        <f>VLOOKUP(C19177,'user list'!A:B,2,0)</f>
        <v>QCYDO</v>
      </c>
      <c r="B19177" s="172">
        <v>45825.333298611113</v>
      </c>
      <c r="C19177" s="69" t="s">
        <v>270</v>
      </c>
      <c r="D19177" s="69" t="s">
        <v>1937</v>
      </c>
      <c r="E19177" s="69" t="s">
        <v>3242</v>
      </c>
      <c r="F19177" s="69">
        <v>2413</v>
      </c>
      <c r="G19177" s="69" t="s">
        <v>1939</v>
      </c>
    </row>
    <row r="19178" spans="1:7" ht="14.4">
      <c r="A19178" s="27" t="str">
        <f>VLOOKUP(C19178,'user list'!A:B,2,0)</f>
        <v>QCYDO</v>
      </c>
      <c r="B19178" s="172">
        <v>45825.333622685182</v>
      </c>
      <c r="C19178" s="69" t="s">
        <v>270</v>
      </c>
      <c r="D19178" s="69" t="s">
        <v>1937</v>
      </c>
      <c r="E19178" s="69" t="s">
        <v>3242</v>
      </c>
      <c r="F19178" s="69">
        <v>2413</v>
      </c>
      <c r="G19178" s="69" t="s">
        <v>1947</v>
      </c>
    </row>
    <row r="19179" spans="1:7" ht="14.4">
      <c r="A19179" s="27" t="str">
        <f>VLOOKUP(C19179,'user list'!A:B,2,0)</f>
        <v>QCYDO</v>
      </c>
      <c r="B19179" s="172">
        <v>45825.333622685182</v>
      </c>
      <c r="C19179" s="69" t="s">
        <v>270</v>
      </c>
      <c r="D19179" s="69" t="s">
        <v>1937</v>
      </c>
      <c r="E19179" s="69" t="s">
        <v>3242</v>
      </c>
      <c r="F19179" s="69">
        <v>2413</v>
      </c>
      <c r="G19179" s="69" t="s">
        <v>1948</v>
      </c>
    </row>
    <row r="19180" spans="1:7" ht="14.4">
      <c r="A19180" s="27" t="str">
        <f>VLOOKUP(C19180,'user list'!A:B,2,0)</f>
        <v>QCYDO</v>
      </c>
      <c r="B19180" s="172">
        <v>45825.333634259259</v>
      </c>
      <c r="C19180" s="69" t="s">
        <v>270</v>
      </c>
      <c r="D19180" s="69" t="s">
        <v>1937</v>
      </c>
      <c r="E19180" s="69" t="s">
        <v>3244</v>
      </c>
      <c r="F19180" s="69">
        <v>2412</v>
      </c>
      <c r="G19180" s="69" t="s">
        <v>1939</v>
      </c>
    </row>
    <row r="19181" spans="1:7" ht="14.4">
      <c r="A19181" s="27" t="str">
        <f>VLOOKUP(C19181,'user list'!A:B,2,0)</f>
        <v>QCYDO</v>
      </c>
      <c r="B19181" s="172">
        <v>45825.333657407406</v>
      </c>
      <c r="C19181" s="69" t="s">
        <v>270</v>
      </c>
      <c r="D19181" s="69" t="s">
        <v>1937</v>
      </c>
      <c r="E19181" s="69" t="s">
        <v>3244</v>
      </c>
      <c r="F19181" s="69">
        <v>2412</v>
      </c>
      <c r="G19181" s="69" t="s">
        <v>1939</v>
      </c>
    </row>
    <row r="19182" spans="1:7" ht="14.4">
      <c r="A19182" s="27" t="str">
        <f>VLOOKUP(C19182,'user list'!A:B,2,0)</f>
        <v>QCYDO</v>
      </c>
      <c r="B19182" s="172">
        <v>45825.333784722221</v>
      </c>
      <c r="C19182" s="69" t="s">
        <v>270</v>
      </c>
      <c r="D19182" s="69" t="s">
        <v>1937</v>
      </c>
      <c r="E19182" s="69" t="s">
        <v>3244</v>
      </c>
      <c r="F19182" s="69">
        <v>2412</v>
      </c>
      <c r="G19182" s="69" t="s">
        <v>1947</v>
      </c>
    </row>
    <row r="19183" spans="1:7" ht="14.4">
      <c r="A19183" s="27" t="str">
        <f>VLOOKUP(C19183,'user list'!A:B,2,0)</f>
        <v>QCYDO</v>
      </c>
      <c r="B19183" s="172">
        <v>45825.333784722221</v>
      </c>
      <c r="C19183" s="69" t="s">
        <v>270</v>
      </c>
      <c r="D19183" s="69" t="s">
        <v>1937</v>
      </c>
      <c r="E19183" s="69" t="s">
        <v>3244</v>
      </c>
      <c r="F19183" s="69">
        <v>2412</v>
      </c>
      <c r="G19183" s="69" t="s">
        <v>1948</v>
      </c>
    </row>
    <row r="19184" spans="1:7" ht="14.4">
      <c r="A19184" s="27" t="str">
        <f>VLOOKUP(C19184,'user list'!A:B,2,0)</f>
        <v>Admin</v>
      </c>
      <c r="B19184" s="172">
        <v>45825.333784722221</v>
      </c>
      <c r="C19184" s="69" t="s">
        <v>186</v>
      </c>
      <c r="D19184" s="69" t="s">
        <v>1937</v>
      </c>
      <c r="E19184" s="69" t="s">
        <v>3244</v>
      </c>
      <c r="F19184" s="69">
        <v>2412</v>
      </c>
      <c r="G19184" s="69" t="s">
        <v>1948</v>
      </c>
    </row>
    <row r="19185" spans="1:7" ht="14.4">
      <c r="A19185" s="27" t="str">
        <f>VLOOKUP(C19185,'user list'!A:B,2,0)</f>
        <v>Admin</v>
      </c>
      <c r="B19185" s="172">
        <v>45825.333784722221</v>
      </c>
      <c r="C19185" s="69" t="s">
        <v>186</v>
      </c>
      <c r="D19185" s="69" t="s">
        <v>1937</v>
      </c>
      <c r="E19185" s="69" t="s">
        <v>3242</v>
      </c>
      <c r="F19185" s="69">
        <v>2413</v>
      </c>
      <c r="G19185" s="69" t="s">
        <v>1948</v>
      </c>
    </row>
    <row r="19186" spans="1:7" ht="14.4">
      <c r="A19186" s="27" t="str">
        <f>VLOOKUP(C19186,'user list'!A:B,2,0)</f>
        <v>QCYDO</v>
      </c>
      <c r="B19186" s="172">
        <v>45825.333784722221</v>
      </c>
      <c r="C19186" s="69" t="s">
        <v>270</v>
      </c>
      <c r="D19186" s="69" t="s">
        <v>1937</v>
      </c>
      <c r="E19186" s="69" t="s">
        <v>3346</v>
      </c>
      <c r="F19186" s="69">
        <v>2409</v>
      </c>
      <c r="G19186" s="69" t="s">
        <v>1939</v>
      </c>
    </row>
    <row r="19187" spans="1:7" ht="14.4">
      <c r="A19187" s="27" t="str">
        <f>VLOOKUP(C19187,'user list'!A:B,2,0)</f>
        <v>Admin</v>
      </c>
      <c r="B19187" s="172">
        <v>45825.333784722221</v>
      </c>
      <c r="C19187" s="69" t="s">
        <v>186</v>
      </c>
      <c r="D19187" s="69" t="s">
        <v>1937</v>
      </c>
      <c r="E19187" s="69" t="s">
        <v>3242</v>
      </c>
      <c r="F19187" s="69">
        <v>2413</v>
      </c>
      <c r="G19187" s="69" t="s">
        <v>1948</v>
      </c>
    </row>
    <row r="19188" spans="1:7" ht="14.4">
      <c r="A19188" s="27" t="str">
        <f>VLOOKUP(C19188,'user list'!A:B,2,0)</f>
        <v>Admin</v>
      </c>
      <c r="B19188" s="172">
        <v>45825.333796296298</v>
      </c>
      <c r="C19188" s="69" t="s">
        <v>186</v>
      </c>
      <c r="D19188" s="69" t="s">
        <v>1937</v>
      </c>
      <c r="E19188" s="69" t="s">
        <v>3242</v>
      </c>
      <c r="F19188" s="69">
        <v>2413</v>
      </c>
      <c r="G19188" s="69" t="s">
        <v>1947</v>
      </c>
    </row>
    <row r="19189" spans="1:7" ht="14.4">
      <c r="A19189" s="27" t="str">
        <f>VLOOKUP(C19189,'user list'!A:B,2,0)</f>
        <v>QCYDO</v>
      </c>
      <c r="B19189" s="172">
        <v>45825.333796296298</v>
      </c>
      <c r="C19189" s="69" t="s">
        <v>270</v>
      </c>
      <c r="D19189" s="69" t="s">
        <v>1937</v>
      </c>
      <c r="E19189" s="69" t="s">
        <v>3346</v>
      </c>
      <c r="F19189" s="69">
        <v>2409</v>
      </c>
      <c r="G19189" s="69" t="s">
        <v>1939</v>
      </c>
    </row>
    <row r="19190" spans="1:7" ht="14.4">
      <c r="A19190" s="27" t="str">
        <f>VLOOKUP(C19190,'user list'!A:B,2,0)</f>
        <v>QCYDO</v>
      </c>
      <c r="B19190" s="172">
        <v>45825.333819444444</v>
      </c>
      <c r="C19190" s="69" t="s">
        <v>270</v>
      </c>
      <c r="D19190" s="69" t="s">
        <v>1937</v>
      </c>
      <c r="E19190" s="69" t="s">
        <v>3255</v>
      </c>
      <c r="F19190" s="69">
        <v>2407</v>
      </c>
      <c r="G19190" s="69" t="s">
        <v>1939</v>
      </c>
    </row>
    <row r="19191" spans="1:7" ht="14.4">
      <c r="A19191" s="27" t="str">
        <f>VLOOKUP(C19191,'user list'!A:B,2,0)</f>
        <v>QCYDO</v>
      </c>
      <c r="B19191" s="172">
        <v>45825.333819444444</v>
      </c>
      <c r="C19191" s="69" t="s">
        <v>270</v>
      </c>
      <c r="D19191" s="69" t="s">
        <v>1937</v>
      </c>
      <c r="E19191" s="69" t="s">
        <v>3255</v>
      </c>
      <c r="F19191" s="69">
        <v>2407</v>
      </c>
      <c r="G19191" s="69" t="s">
        <v>1939</v>
      </c>
    </row>
    <row r="19192" spans="1:7" ht="14.4">
      <c r="A19192" s="27" t="str">
        <f>VLOOKUP(C19192,'user list'!A:B,2,0)</f>
        <v>QCYDO</v>
      </c>
      <c r="B19192" s="172">
        <v>45825.33384259259</v>
      </c>
      <c r="C19192" s="69" t="s">
        <v>270</v>
      </c>
      <c r="D19192" s="69" t="s">
        <v>1937</v>
      </c>
      <c r="E19192" s="69" t="s">
        <v>3259</v>
      </c>
      <c r="F19192" s="69">
        <v>2405</v>
      </c>
      <c r="G19192" s="69" t="s">
        <v>1939</v>
      </c>
    </row>
    <row r="19193" spans="1:7" ht="14.4">
      <c r="A19193" s="27" t="str">
        <f>VLOOKUP(C19193,'user list'!A:B,2,0)</f>
        <v>QCYDO</v>
      </c>
      <c r="B19193" s="172">
        <v>45825.33384259259</v>
      </c>
      <c r="C19193" s="69" t="s">
        <v>270</v>
      </c>
      <c r="D19193" s="69" t="s">
        <v>1937</v>
      </c>
      <c r="E19193" s="69" t="s">
        <v>3259</v>
      </c>
      <c r="F19193" s="69">
        <v>2405</v>
      </c>
      <c r="G19193" s="69" t="s">
        <v>1939</v>
      </c>
    </row>
    <row r="19194" spans="1:7" ht="14.4">
      <c r="A19194" s="27" t="str">
        <f>VLOOKUP(C19194,'user list'!A:B,2,0)</f>
        <v>QCYDO</v>
      </c>
      <c r="B19194" s="172">
        <v>45825.33384259259</v>
      </c>
      <c r="C19194" s="69" t="s">
        <v>270</v>
      </c>
      <c r="D19194" s="69" t="s">
        <v>1937</v>
      </c>
      <c r="E19194" s="69" t="s">
        <v>3346</v>
      </c>
      <c r="F19194" s="69">
        <v>2409</v>
      </c>
      <c r="G19194" s="69" t="s">
        <v>1939</v>
      </c>
    </row>
    <row r="19195" spans="1:7" ht="14.4">
      <c r="A19195" s="27" t="str">
        <f>VLOOKUP(C19195,'user list'!A:B,2,0)</f>
        <v>QCYDO</v>
      </c>
      <c r="B19195" s="172">
        <v>45825.333854166667</v>
      </c>
      <c r="C19195" s="69" t="s">
        <v>270</v>
      </c>
      <c r="D19195" s="69" t="s">
        <v>1937</v>
      </c>
      <c r="E19195" s="69" t="s">
        <v>3346</v>
      </c>
      <c r="F19195" s="69">
        <v>2409</v>
      </c>
      <c r="G19195" s="69" t="s">
        <v>1939</v>
      </c>
    </row>
    <row r="19196" spans="1:7" ht="14.4">
      <c r="A19196" s="27" t="str">
        <f>VLOOKUP(C19196,'user list'!A:B,2,0)</f>
        <v>QCYDO</v>
      </c>
      <c r="B19196" s="172">
        <v>45825.333854166667</v>
      </c>
      <c r="C19196" s="69" t="s">
        <v>270</v>
      </c>
      <c r="D19196" s="69" t="s">
        <v>1937</v>
      </c>
      <c r="E19196" s="69" t="s">
        <v>3346</v>
      </c>
      <c r="F19196" s="69">
        <v>2409</v>
      </c>
      <c r="G19196" s="69" t="s">
        <v>1939</v>
      </c>
    </row>
    <row r="19197" spans="1:7" ht="14.4">
      <c r="A19197" s="27" t="str">
        <f>VLOOKUP(C19197,'user list'!A:B,2,0)</f>
        <v>Admin</v>
      </c>
      <c r="B19197" s="172">
        <v>45825.33390046296</v>
      </c>
      <c r="C19197" s="69" t="s">
        <v>186</v>
      </c>
      <c r="D19197" s="69" t="s">
        <v>1937</v>
      </c>
      <c r="E19197" s="69" t="s">
        <v>3346</v>
      </c>
      <c r="F19197" s="69">
        <v>2409</v>
      </c>
      <c r="G19197" s="69" t="s">
        <v>1948</v>
      </c>
    </row>
    <row r="19198" spans="1:7" ht="14.4">
      <c r="A19198" s="27" t="str">
        <f>VLOOKUP(C19198,'user list'!A:B,2,0)</f>
        <v>Admin</v>
      </c>
      <c r="B19198" s="172">
        <v>45825.33390046296</v>
      </c>
      <c r="C19198" s="69" t="s">
        <v>186</v>
      </c>
      <c r="D19198" s="69" t="s">
        <v>1937</v>
      </c>
      <c r="E19198" s="69" t="s">
        <v>3244</v>
      </c>
      <c r="F19198" s="69">
        <v>2412</v>
      </c>
      <c r="G19198" s="69" t="s">
        <v>1948</v>
      </c>
    </row>
    <row r="19199" spans="1:7" ht="14.4">
      <c r="A19199" s="27" t="str">
        <f>VLOOKUP(C19199,'user list'!A:B,2,0)</f>
        <v>Admin</v>
      </c>
      <c r="B19199" s="172">
        <v>45825.333912037036</v>
      </c>
      <c r="C19199" s="69" t="s">
        <v>186</v>
      </c>
      <c r="D19199" s="69" t="s">
        <v>1937</v>
      </c>
      <c r="E19199" s="69" t="s">
        <v>3244</v>
      </c>
      <c r="F19199" s="69">
        <v>2412</v>
      </c>
      <c r="G19199" s="69" t="s">
        <v>1948</v>
      </c>
    </row>
    <row r="19200" spans="1:7" ht="14.4">
      <c r="A19200" s="27" t="str">
        <f>VLOOKUP(C19200,'user list'!A:B,2,0)</f>
        <v>Admin</v>
      </c>
      <c r="B19200" s="172">
        <v>45825.333912037036</v>
      </c>
      <c r="C19200" s="69" t="s">
        <v>186</v>
      </c>
      <c r="D19200" s="69" t="s">
        <v>1937</v>
      </c>
      <c r="E19200" s="69" t="s">
        <v>3244</v>
      </c>
      <c r="F19200" s="69">
        <v>2412</v>
      </c>
      <c r="G19200" s="69" t="s">
        <v>1947</v>
      </c>
    </row>
    <row r="19201" spans="1:7" ht="14.4">
      <c r="A19201" s="27" t="str">
        <f>VLOOKUP(C19201,'user list'!A:B,2,0)</f>
        <v>SBCDPO</v>
      </c>
      <c r="B19201" s="172">
        <v>45825.333935185183</v>
      </c>
      <c r="C19201" s="69" t="s">
        <v>271</v>
      </c>
      <c r="D19201" s="69" t="s">
        <v>1937</v>
      </c>
      <c r="E19201" s="69" t="s">
        <v>1974</v>
      </c>
      <c r="F19201" s="69">
        <v>2402</v>
      </c>
      <c r="G19201" s="69" t="s">
        <v>1939</v>
      </c>
    </row>
    <row r="19202" spans="1:7" ht="14.4">
      <c r="A19202" s="27" t="str">
        <f>VLOOKUP(C19202,'user list'!A:B,2,0)</f>
        <v>QCYDO</v>
      </c>
      <c r="B19202" s="172">
        <v>45825.333993055552</v>
      </c>
      <c r="C19202" s="69" t="s">
        <v>270</v>
      </c>
      <c r="D19202" s="69" t="s">
        <v>1937</v>
      </c>
      <c r="E19202" s="69" t="s">
        <v>3346</v>
      </c>
      <c r="F19202" s="69">
        <v>2409</v>
      </c>
      <c r="G19202" s="69" t="s">
        <v>1947</v>
      </c>
    </row>
    <row r="19203" spans="1:7" ht="14.4">
      <c r="A19203" s="27" t="str">
        <f>VLOOKUP(C19203,'user list'!A:B,2,0)</f>
        <v>QCYDO</v>
      </c>
      <c r="B19203" s="172">
        <v>45825.333993055552</v>
      </c>
      <c r="C19203" s="69" t="s">
        <v>270</v>
      </c>
      <c r="D19203" s="69" t="s">
        <v>1937</v>
      </c>
      <c r="E19203" s="69" t="s">
        <v>3346</v>
      </c>
      <c r="F19203" s="69">
        <v>2409</v>
      </c>
      <c r="G19203" s="69" t="s">
        <v>1948</v>
      </c>
    </row>
    <row r="19204" spans="1:7" ht="14.4">
      <c r="A19204" s="27" t="str">
        <f>VLOOKUP(C19204,'user list'!A:B,2,0)</f>
        <v>QCYDO</v>
      </c>
      <c r="B19204" s="172">
        <v>45825.333993055552</v>
      </c>
      <c r="C19204" s="69" t="s">
        <v>270</v>
      </c>
      <c r="D19204" s="69" t="s">
        <v>1937</v>
      </c>
      <c r="E19204" s="69" t="s">
        <v>3255</v>
      </c>
      <c r="F19204" s="69">
        <v>2407</v>
      </c>
      <c r="G19204" s="69" t="s">
        <v>1939</v>
      </c>
    </row>
    <row r="19205" spans="1:7" ht="14.4">
      <c r="A19205" s="27" t="str">
        <f>VLOOKUP(C19205,'user list'!A:B,2,0)</f>
        <v>QCYDO</v>
      </c>
      <c r="B19205" s="172">
        <v>45825.333993055552</v>
      </c>
      <c r="C19205" s="69" t="s">
        <v>270</v>
      </c>
      <c r="D19205" s="69" t="s">
        <v>1937</v>
      </c>
      <c r="E19205" s="69" t="s">
        <v>3255</v>
      </c>
      <c r="F19205" s="69">
        <v>2407</v>
      </c>
      <c r="G19205" s="69" t="s">
        <v>1939</v>
      </c>
    </row>
    <row r="19206" spans="1:7" ht="14.4">
      <c r="A19206" s="27" t="str">
        <f>VLOOKUP(C19206,'user list'!A:B,2,0)</f>
        <v>QCYDO</v>
      </c>
      <c r="B19206" s="172">
        <v>45825.334027777775</v>
      </c>
      <c r="C19206" s="69" t="s">
        <v>270</v>
      </c>
      <c r="D19206" s="69" t="s">
        <v>1937</v>
      </c>
      <c r="E19206" s="69" t="s">
        <v>3263</v>
      </c>
      <c r="F19206" s="69">
        <v>2403</v>
      </c>
      <c r="G19206" s="69" t="s">
        <v>1939</v>
      </c>
    </row>
    <row r="19207" spans="1:7" ht="14.4">
      <c r="A19207" s="27" t="str">
        <f>VLOOKUP(C19207,'user list'!A:B,2,0)</f>
        <v>QCYDO</v>
      </c>
      <c r="B19207" s="172">
        <v>45825.334027777775</v>
      </c>
      <c r="C19207" s="69" t="s">
        <v>270</v>
      </c>
      <c r="D19207" s="69" t="s">
        <v>1937</v>
      </c>
      <c r="E19207" s="69" t="s">
        <v>3263</v>
      </c>
      <c r="F19207" s="69">
        <v>2403</v>
      </c>
      <c r="G19207" s="69" t="s">
        <v>1939</v>
      </c>
    </row>
    <row r="19208" spans="1:7" ht="14.4">
      <c r="A19208" s="27" t="str">
        <f>VLOOKUP(C19208,'user list'!A:B,2,0)</f>
        <v>SBCDPO</v>
      </c>
      <c r="B19208" s="172">
        <v>45825.334143518521</v>
      </c>
      <c r="C19208" s="69" t="s">
        <v>271</v>
      </c>
      <c r="D19208" s="69" t="s">
        <v>1937</v>
      </c>
      <c r="E19208" s="69" t="s">
        <v>1974</v>
      </c>
      <c r="F19208" s="69">
        <v>2402</v>
      </c>
      <c r="G19208" s="69" t="s">
        <v>1947</v>
      </c>
    </row>
    <row r="19209" spans="1:7" ht="14.4">
      <c r="A19209" s="27" t="str">
        <f>VLOOKUP(C19209,'user list'!A:B,2,0)</f>
        <v>SBCDPO</v>
      </c>
      <c r="B19209" s="172">
        <v>45825.334143518521</v>
      </c>
      <c r="C19209" s="69" t="s">
        <v>271</v>
      </c>
      <c r="D19209" s="69" t="s">
        <v>1937</v>
      </c>
      <c r="E19209" s="69" t="s">
        <v>1974</v>
      </c>
      <c r="F19209" s="69">
        <v>2402</v>
      </c>
      <c r="G19209" s="69" t="s">
        <v>1948</v>
      </c>
    </row>
    <row r="19210" spans="1:7" ht="14.4">
      <c r="A19210" s="27" t="str">
        <f>VLOOKUP(C19210,'user list'!A:B,2,0)</f>
        <v>SBCDPO</v>
      </c>
      <c r="B19210" s="172">
        <v>45825.334143518521</v>
      </c>
      <c r="C19210" s="69" t="s">
        <v>271</v>
      </c>
      <c r="D19210" s="69" t="s">
        <v>1937</v>
      </c>
      <c r="E19210" s="69" t="s">
        <v>1974</v>
      </c>
      <c r="F19210" s="69">
        <v>2402</v>
      </c>
      <c r="G19210" s="69" t="s">
        <v>1939</v>
      </c>
    </row>
    <row r="19211" spans="1:7" ht="14.4">
      <c r="A19211" s="27" t="str">
        <f>VLOOKUP(C19211,'user list'!A:B,2,0)</f>
        <v>Admin</v>
      </c>
      <c r="B19211" s="172">
        <v>45825.334143518521</v>
      </c>
      <c r="C19211" s="69" t="s">
        <v>186</v>
      </c>
      <c r="D19211" s="69" t="s">
        <v>1937</v>
      </c>
      <c r="E19211" s="69" t="s">
        <v>3255</v>
      </c>
      <c r="F19211" s="69">
        <v>2407</v>
      </c>
      <c r="G19211" s="69" t="s">
        <v>1948</v>
      </c>
    </row>
    <row r="19212" spans="1:7" ht="14.4">
      <c r="A19212" s="27" t="str">
        <f>VLOOKUP(C19212,'user list'!A:B,2,0)</f>
        <v>Admin</v>
      </c>
      <c r="B19212" s="172">
        <v>45825.334143518521</v>
      </c>
      <c r="C19212" s="69" t="s">
        <v>186</v>
      </c>
      <c r="D19212" s="69" t="s">
        <v>1937</v>
      </c>
      <c r="E19212" s="69" t="s">
        <v>3346</v>
      </c>
      <c r="F19212" s="69">
        <v>2409</v>
      </c>
      <c r="G19212" s="69" t="s">
        <v>1948</v>
      </c>
    </row>
    <row r="19213" spans="1:7" ht="14.4">
      <c r="A19213" s="27" t="str">
        <f>VLOOKUP(C19213,'user list'!A:B,2,0)</f>
        <v>Admin</v>
      </c>
      <c r="B19213" s="172">
        <v>45825.334143518521</v>
      </c>
      <c r="C19213" s="69" t="s">
        <v>186</v>
      </c>
      <c r="D19213" s="69" t="s">
        <v>1937</v>
      </c>
      <c r="E19213" s="69" t="s">
        <v>1974</v>
      </c>
      <c r="F19213" s="69">
        <v>2402</v>
      </c>
      <c r="G19213" s="69" t="s">
        <v>1948</v>
      </c>
    </row>
    <row r="19214" spans="1:7" ht="14.4">
      <c r="A19214" s="27" t="str">
        <f>VLOOKUP(C19214,'user list'!A:B,2,0)</f>
        <v>Admin</v>
      </c>
      <c r="B19214" s="172">
        <v>45825.334143518521</v>
      </c>
      <c r="C19214" s="69" t="s">
        <v>186</v>
      </c>
      <c r="D19214" s="69" t="s">
        <v>1937</v>
      </c>
      <c r="E19214" s="69" t="s">
        <v>3346</v>
      </c>
      <c r="F19214" s="69">
        <v>2409</v>
      </c>
      <c r="G19214" s="69" t="s">
        <v>1948</v>
      </c>
    </row>
    <row r="19215" spans="1:7" ht="14.4">
      <c r="A19215" s="27" t="str">
        <f>VLOOKUP(C19215,'user list'!A:B,2,0)</f>
        <v>Admin</v>
      </c>
      <c r="B19215" s="172">
        <v>45825.334143518521</v>
      </c>
      <c r="C19215" s="69" t="s">
        <v>186</v>
      </c>
      <c r="D19215" s="69" t="s">
        <v>1937</v>
      </c>
      <c r="E19215" s="69" t="s">
        <v>3346</v>
      </c>
      <c r="F19215" s="69">
        <v>2409</v>
      </c>
      <c r="G19215" s="69" t="s">
        <v>1947</v>
      </c>
    </row>
    <row r="19216" spans="1:7" ht="14.4">
      <c r="A19216" s="27" t="str">
        <f>VLOOKUP(C19216,'user list'!A:B,2,0)</f>
        <v>QCYDO</v>
      </c>
      <c r="B19216" s="172">
        <v>45825.334189814814</v>
      </c>
      <c r="C19216" s="69" t="s">
        <v>270</v>
      </c>
      <c r="D19216" s="69" t="s">
        <v>1937</v>
      </c>
      <c r="E19216" s="69" t="s">
        <v>3263</v>
      </c>
      <c r="F19216" s="69">
        <v>2403</v>
      </c>
      <c r="G19216" s="69" t="s">
        <v>1947</v>
      </c>
    </row>
    <row r="19217" spans="1:7" ht="14.4">
      <c r="A19217" s="27" t="str">
        <f>VLOOKUP(C19217,'user list'!A:B,2,0)</f>
        <v>QCYDO</v>
      </c>
      <c r="B19217" s="172">
        <v>45825.334189814814</v>
      </c>
      <c r="C19217" s="69" t="s">
        <v>270</v>
      </c>
      <c r="D19217" s="69" t="s">
        <v>1937</v>
      </c>
      <c r="E19217" s="69" t="s">
        <v>3263</v>
      </c>
      <c r="F19217" s="69">
        <v>2403</v>
      </c>
      <c r="G19217" s="69" t="s">
        <v>1948</v>
      </c>
    </row>
    <row r="19218" spans="1:7" ht="14.4">
      <c r="A19218" s="27" t="str">
        <f>VLOOKUP(C19218,'user list'!A:B,2,0)</f>
        <v>QCYDO</v>
      </c>
      <c r="B19218" s="172">
        <v>45825.334189814814</v>
      </c>
      <c r="C19218" s="69" t="s">
        <v>270</v>
      </c>
      <c r="D19218" s="69" t="s">
        <v>1937</v>
      </c>
      <c r="E19218" s="69" t="s">
        <v>3259</v>
      </c>
      <c r="F19218" s="69">
        <v>2405</v>
      </c>
      <c r="G19218" s="69" t="s">
        <v>1939</v>
      </c>
    </row>
    <row r="19219" spans="1:7" ht="14.4">
      <c r="A19219" s="27" t="str">
        <f>VLOOKUP(C19219,'user list'!A:B,2,0)</f>
        <v>QCYDO</v>
      </c>
      <c r="B19219" s="172">
        <v>45825.334201388891</v>
      </c>
      <c r="C19219" s="69" t="s">
        <v>270</v>
      </c>
      <c r="D19219" s="69" t="s">
        <v>1937</v>
      </c>
      <c r="E19219" s="69" t="s">
        <v>3259</v>
      </c>
      <c r="F19219" s="69">
        <v>2405</v>
      </c>
      <c r="G19219" s="69" t="s">
        <v>1939</v>
      </c>
    </row>
    <row r="19220" spans="1:7" ht="14.4">
      <c r="A19220" s="27" t="str">
        <f>VLOOKUP(C19220,'user list'!A:B,2,0)</f>
        <v>QCYDO</v>
      </c>
      <c r="B19220" s="172">
        <v>45825.33421296296</v>
      </c>
      <c r="C19220" s="69" t="s">
        <v>270</v>
      </c>
      <c r="D19220" s="69" t="s">
        <v>1937</v>
      </c>
      <c r="E19220" s="69" t="s">
        <v>3259</v>
      </c>
      <c r="F19220" s="69">
        <v>2405</v>
      </c>
      <c r="G19220" s="69" t="s">
        <v>1939</v>
      </c>
    </row>
    <row r="19221" spans="1:7" ht="14.4">
      <c r="A19221" s="27" t="str">
        <f>VLOOKUP(C19221,'user list'!A:B,2,0)</f>
        <v>Admin</v>
      </c>
      <c r="B19221" s="172">
        <v>45825.334236111114</v>
      </c>
      <c r="C19221" s="69" t="s">
        <v>186</v>
      </c>
      <c r="D19221" s="69" t="s">
        <v>1937</v>
      </c>
      <c r="E19221" s="69" t="s">
        <v>3344</v>
      </c>
      <c r="F19221" s="69">
        <v>2401</v>
      </c>
      <c r="G19221" s="69" t="s">
        <v>1948</v>
      </c>
    </row>
    <row r="19222" spans="1:7" ht="14.4">
      <c r="A19222" s="27" t="str">
        <f>VLOOKUP(C19222,'user list'!A:B,2,0)</f>
        <v>Admin</v>
      </c>
      <c r="B19222" s="172">
        <v>45825.334236111114</v>
      </c>
      <c r="C19222" s="69" t="s">
        <v>186</v>
      </c>
      <c r="D19222" s="69" t="s">
        <v>1937</v>
      </c>
      <c r="E19222" s="69" t="s">
        <v>3263</v>
      </c>
      <c r="F19222" s="69">
        <v>2403</v>
      </c>
      <c r="G19222" s="69" t="s">
        <v>1948</v>
      </c>
    </row>
    <row r="19223" spans="1:7" ht="14.4">
      <c r="A19223" s="27" t="str">
        <f>VLOOKUP(C19223,'user list'!A:B,2,0)</f>
        <v>Admin</v>
      </c>
      <c r="B19223" s="172">
        <v>45825.334236111114</v>
      </c>
      <c r="C19223" s="69" t="s">
        <v>186</v>
      </c>
      <c r="D19223" s="69" t="s">
        <v>1937</v>
      </c>
      <c r="E19223" s="69" t="s">
        <v>3263</v>
      </c>
      <c r="F19223" s="69">
        <v>2403</v>
      </c>
      <c r="G19223" s="69" t="s">
        <v>1948</v>
      </c>
    </row>
    <row r="19224" spans="1:7" ht="14.4">
      <c r="A19224" s="27" t="str">
        <f>VLOOKUP(C19224,'user list'!A:B,2,0)</f>
        <v>Admin</v>
      </c>
      <c r="B19224" s="172">
        <v>45825.334236111114</v>
      </c>
      <c r="C19224" s="69" t="s">
        <v>186</v>
      </c>
      <c r="D19224" s="69" t="s">
        <v>1937</v>
      </c>
      <c r="E19224" s="69" t="s">
        <v>3263</v>
      </c>
      <c r="F19224" s="69">
        <v>2403</v>
      </c>
      <c r="G19224" s="69" t="s">
        <v>1947</v>
      </c>
    </row>
    <row r="19225" spans="1:7" ht="14.4">
      <c r="A19225" s="27" t="str">
        <f>VLOOKUP(C19225,'user list'!A:B,2,0)</f>
        <v>SBCDPO</v>
      </c>
      <c r="B19225" s="172">
        <v>45825.334328703706</v>
      </c>
      <c r="C19225" s="69" t="s">
        <v>271</v>
      </c>
      <c r="D19225" s="69" t="s">
        <v>1937</v>
      </c>
      <c r="E19225" s="69" t="s">
        <v>3263</v>
      </c>
      <c r="F19225" s="69">
        <v>2403</v>
      </c>
      <c r="G19225" s="69" t="s">
        <v>1939</v>
      </c>
    </row>
    <row r="19226" spans="1:7" ht="14.4">
      <c r="A19226" s="27" t="str">
        <f>VLOOKUP(C19226,'user list'!A:B,2,0)</f>
        <v>QCYDO</v>
      </c>
      <c r="B19226" s="172">
        <v>45825.334363425929</v>
      </c>
      <c r="C19226" s="69" t="s">
        <v>270</v>
      </c>
      <c r="D19226" s="69" t="s">
        <v>1937</v>
      </c>
      <c r="E19226" s="69" t="s">
        <v>3259</v>
      </c>
      <c r="F19226" s="69">
        <v>2405</v>
      </c>
      <c r="G19226" s="69" t="s">
        <v>1947</v>
      </c>
    </row>
    <row r="19227" spans="1:7" ht="14.4">
      <c r="A19227" s="27" t="str">
        <f>VLOOKUP(C19227,'user list'!A:B,2,0)</f>
        <v>QCYDO</v>
      </c>
      <c r="B19227" s="172">
        <v>45825.334363425929</v>
      </c>
      <c r="C19227" s="69" t="s">
        <v>270</v>
      </c>
      <c r="D19227" s="69" t="s">
        <v>1937</v>
      </c>
      <c r="E19227" s="69" t="s">
        <v>3259</v>
      </c>
      <c r="F19227" s="69">
        <v>2405</v>
      </c>
      <c r="G19227" s="69" t="s">
        <v>1948</v>
      </c>
    </row>
    <row r="19228" spans="1:7" ht="14.4">
      <c r="A19228" s="27" t="str">
        <f>VLOOKUP(C19228,'user list'!A:B,2,0)</f>
        <v>BPLD</v>
      </c>
      <c r="B19228" s="172">
        <v>45825.334374999999</v>
      </c>
      <c r="C19228" s="69" t="s">
        <v>194</v>
      </c>
      <c r="D19228" s="69" t="s">
        <v>1937</v>
      </c>
      <c r="E19228" s="69" t="s">
        <v>1974</v>
      </c>
      <c r="F19228" s="69">
        <v>2402</v>
      </c>
      <c r="G19228" s="69" t="s">
        <v>1939</v>
      </c>
    </row>
    <row r="19229" spans="1:7" ht="14.4">
      <c r="A19229" s="27" t="str">
        <f>VLOOKUP(C19229,'user list'!A:B,2,0)</f>
        <v>QCYDO</v>
      </c>
      <c r="B19229" s="172">
        <v>45825.334374999999</v>
      </c>
      <c r="C19229" s="69" t="s">
        <v>270</v>
      </c>
      <c r="D19229" s="69" t="s">
        <v>1937</v>
      </c>
      <c r="E19229" s="69" t="s">
        <v>3257</v>
      </c>
      <c r="F19229" s="69">
        <v>2406</v>
      </c>
      <c r="G19229" s="69" t="s">
        <v>1939</v>
      </c>
    </row>
    <row r="19230" spans="1:7" ht="14.4">
      <c r="A19230" s="27" t="str">
        <f>VLOOKUP(C19230,'user list'!A:B,2,0)</f>
        <v>QCYDO</v>
      </c>
      <c r="B19230" s="172">
        <v>45825.334386574075</v>
      </c>
      <c r="C19230" s="69" t="s">
        <v>270</v>
      </c>
      <c r="D19230" s="69" t="s">
        <v>1937</v>
      </c>
      <c r="E19230" s="69" t="s">
        <v>3257</v>
      </c>
      <c r="F19230" s="69">
        <v>2406</v>
      </c>
      <c r="G19230" s="69" t="s">
        <v>1939</v>
      </c>
    </row>
    <row r="19231" spans="1:7" ht="14.4">
      <c r="A19231" s="27" t="str">
        <f>VLOOKUP(C19231,'user list'!A:B,2,0)</f>
        <v>Admin</v>
      </c>
      <c r="B19231" s="172">
        <v>45825.334409722222</v>
      </c>
      <c r="C19231" s="69" t="s">
        <v>186</v>
      </c>
      <c r="D19231" s="69" t="s">
        <v>1937</v>
      </c>
      <c r="E19231" s="69" t="s">
        <v>3263</v>
      </c>
      <c r="F19231" s="69">
        <v>2403</v>
      </c>
      <c r="G19231" s="69" t="s">
        <v>1948</v>
      </c>
    </row>
    <row r="19232" spans="1:7" ht="14.4">
      <c r="A19232" s="27" t="str">
        <f>VLOOKUP(C19232,'user list'!A:B,2,0)</f>
        <v>Admin</v>
      </c>
      <c r="B19232" s="172">
        <v>45825.334409722222</v>
      </c>
      <c r="C19232" s="69" t="s">
        <v>186</v>
      </c>
      <c r="D19232" s="69" t="s">
        <v>1937</v>
      </c>
      <c r="E19232" s="69" t="s">
        <v>3259</v>
      </c>
      <c r="F19232" s="69">
        <v>2405</v>
      </c>
      <c r="G19232" s="69" t="s">
        <v>1948</v>
      </c>
    </row>
    <row r="19233" spans="1:7" ht="14.4">
      <c r="A19233" s="27" t="str">
        <f>VLOOKUP(C19233,'user list'!A:B,2,0)</f>
        <v>Admin</v>
      </c>
      <c r="B19233" s="172">
        <v>45825.334409722222</v>
      </c>
      <c r="C19233" s="69" t="s">
        <v>186</v>
      </c>
      <c r="D19233" s="69" t="s">
        <v>1937</v>
      </c>
      <c r="E19233" s="69" t="s">
        <v>3259</v>
      </c>
      <c r="F19233" s="69">
        <v>2405</v>
      </c>
      <c r="G19233" s="69" t="s">
        <v>1948</v>
      </c>
    </row>
    <row r="19234" spans="1:7" ht="14.4">
      <c r="A19234" s="27" t="str">
        <f>VLOOKUP(C19234,'user list'!A:B,2,0)</f>
        <v>Admin</v>
      </c>
      <c r="B19234" s="172">
        <v>45825.334409722222</v>
      </c>
      <c r="C19234" s="69" t="s">
        <v>186</v>
      </c>
      <c r="D19234" s="69" t="s">
        <v>1937</v>
      </c>
      <c r="E19234" s="69" t="s">
        <v>3259</v>
      </c>
      <c r="F19234" s="69">
        <v>2405</v>
      </c>
      <c r="G19234" s="69" t="s">
        <v>1947</v>
      </c>
    </row>
    <row r="19235" spans="1:7" ht="14.4">
      <c r="A19235" s="27" t="str">
        <f>VLOOKUP(C19235,'user list'!A:B,2,0)</f>
        <v>QCYDO</v>
      </c>
      <c r="B19235" s="172">
        <v>45825.33452546296</v>
      </c>
      <c r="C19235" s="69" t="s">
        <v>270</v>
      </c>
      <c r="D19235" s="69" t="s">
        <v>1937</v>
      </c>
      <c r="E19235" s="69" t="s">
        <v>3257</v>
      </c>
      <c r="F19235" s="69">
        <v>2406</v>
      </c>
      <c r="G19235" s="69" t="s">
        <v>1947</v>
      </c>
    </row>
    <row r="19236" spans="1:7" ht="14.4">
      <c r="A19236" s="27" t="str">
        <f>VLOOKUP(C19236,'user list'!A:B,2,0)</f>
        <v>QCYDO</v>
      </c>
      <c r="B19236" s="172">
        <v>45825.33452546296</v>
      </c>
      <c r="C19236" s="69" t="s">
        <v>270</v>
      </c>
      <c r="D19236" s="69" t="s">
        <v>1937</v>
      </c>
      <c r="E19236" s="69" t="s">
        <v>3257</v>
      </c>
      <c r="F19236" s="69">
        <v>2406</v>
      </c>
      <c r="G19236" s="69" t="s">
        <v>1948</v>
      </c>
    </row>
    <row r="19237" spans="1:7" ht="14.4">
      <c r="A19237" s="27" t="str">
        <f>VLOOKUP(C19237,'user list'!A:B,2,0)</f>
        <v>QCYDO</v>
      </c>
      <c r="B19237" s="172">
        <v>45825.33452546296</v>
      </c>
      <c r="C19237" s="69" t="s">
        <v>270</v>
      </c>
      <c r="D19237" s="69" t="s">
        <v>1937</v>
      </c>
      <c r="E19237" s="69" t="s">
        <v>3255</v>
      </c>
      <c r="F19237" s="69">
        <v>2407</v>
      </c>
      <c r="G19237" s="69" t="s">
        <v>1939</v>
      </c>
    </row>
    <row r="19238" spans="1:7" ht="14.4">
      <c r="A19238" s="27" t="str">
        <f>VLOOKUP(C19238,'user list'!A:B,2,0)</f>
        <v>QCYDO</v>
      </c>
      <c r="B19238" s="172">
        <v>45825.33452546296</v>
      </c>
      <c r="C19238" s="69" t="s">
        <v>270</v>
      </c>
      <c r="D19238" s="69" t="s">
        <v>1937</v>
      </c>
      <c r="E19238" s="69" t="s">
        <v>3255</v>
      </c>
      <c r="F19238" s="69">
        <v>2407</v>
      </c>
      <c r="G19238" s="69" t="s">
        <v>1939</v>
      </c>
    </row>
    <row r="19239" spans="1:7" ht="14.4">
      <c r="A19239" s="27" t="str">
        <f>VLOOKUP(C19239,'user list'!A:B,2,0)</f>
        <v>QCYDO</v>
      </c>
      <c r="B19239" s="172">
        <v>45825.334537037037</v>
      </c>
      <c r="C19239" s="69" t="s">
        <v>270</v>
      </c>
      <c r="D19239" s="69" t="s">
        <v>1937</v>
      </c>
      <c r="E19239" s="69" t="s">
        <v>3255</v>
      </c>
      <c r="F19239" s="69">
        <v>2407</v>
      </c>
      <c r="G19239" s="69" t="s">
        <v>1939</v>
      </c>
    </row>
    <row r="19240" spans="1:7" ht="14.4">
      <c r="A19240" s="27" t="str">
        <f>VLOOKUP(C19240,'user list'!A:B,2,0)</f>
        <v>BPLD</v>
      </c>
      <c r="B19240" s="172">
        <v>45825.334537037037</v>
      </c>
      <c r="C19240" s="69" t="s">
        <v>194</v>
      </c>
      <c r="D19240" s="69" t="s">
        <v>1937</v>
      </c>
      <c r="E19240" s="69" t="s">
        <v>1974</v>
      </c>
      <c r="F19240" s="69">
        <v>2402</v>
      </c>
      <c r="G19240" s="69" t="s">
        <v>1947</v>
      </c>
    </row>
    <row r="19241" spans="1:7" ht="14.4">
      <c r="A19241" s="27" t="str">
        <f>VLOOKUP(C19241,'user list'!A:B,2,0)</f>
        <v>BPLD</v>
      </c>
      <c r="B19241" s="172">
        <v>45825.334537037037</v>
      </c>
      <c r="C19241" s="69" t="s">
        <v>194</v>
      </c>
      <c r="D19241" s="69" t="s">
        <v>1937</v>
      </c>
      <c r="E19241" s="69" t="s">
        <v>1974</v>
      </c>
      <c r="F19241" s="69">
        <v>2402</v>
      </c>
      <c r="G19241" s="69" t="s">
        <v>1948</v>
      </c>
    </row>
    <row r="19242" spans="1:7" ht="14.4">
      <c r="A19242" s="27" t="str">
        <f>VLOOKUP(C19242,'user list'!A:B,2,0)</f>
        <v>Admin</v>
      </c>
      <c r="B19242" s="172">
        <v>45825.334537037037</v>
      </c>
      <c r="C19242" s="69" t="s">
        <v>186</v>
      </c>
      <c r="D19242" s="69" t="s">
        <v>1937</v>
      </c>
      <c r="E19242" s="69" t="s">
        <v>1974</v>
      </c>
      <c r="F19242" s="69">
        <v>2402</v>
      </c>
      <c r="G19242" s="69" t="s">
        <v>1948</v>
      </c>
    </row>
    <row r="19243" spans="1:7" ht="14.4">
      <c r="A19243" s="27" t="str">
        <f>VLOOKUP(C19243,'user list'!A:B,2,0)</f>
        <v>BPLD</v>
      </c>
      <c r="B19243" s="172">
        <v>45825.334537037037</v>
      </c>
      <c r="C19243" s="69" t="s">
        <v>194</v>
      </c>
      <c r="D19243" s="69" t="s">
        <v>1937</v>
      </c>
      <c r="E19243" s="69" t="s">
        <v>1974</v>
      </c>
      <c r="F19243" s="69">
        <v>2402</v>
      </c>
      <c r="G19243" s="69" t="s">
        <v>1939</v>
      </c>
    </row>
    <row r="19244" spans="1:7" ht="14.4">
      <c r="A19244" s="27" t="str">
        <f>VLOOKUP(C19244,'user list'!A:B,2,0)</f>
        <v>BPLD</v>
      </c>
      <c r="B19244" s="172">
        <v>45825.334618055553</v>
      </c>
      <c r="C19244" s="69" t="s">
        <v>194</v>
      </c>
      <c r="D19244" s="69" t="s">
        <v>1937</v>
      </c>
      <c r="E19244" s="69" t="s">
        <v>1974</v>
      </c>
      <c r="F19244" s="69">
        <v>2402</v>
      </c>
      <c r="G19244" s="69" t="s">
        <v>1949</v>
      </c>
    </row>
    <row r="19245" spans="1:7" ht="14.4">
      <c r="A19245" s="27" t="str">
        <f>VLOOKUP(C19245,'user list'!A:B,2,0)</f>
        <v>QCYDO</v>
      </c>
      <c r="B19245" s="172">
        <v>45825.334641203706</v>
      </c>
      <c r="C19245" s="69" t="s">
        <v>270</v>
      </c>
      <c r="D19245" s="69" t="s">
        <v>1937</v>
      </c>
      <c r="E19245" s="69" t="s">
        <v>3255</v>
      </c>
      <c r="F19245" s="69">
        <v>2407</v>
      </c>
      <c r="G19245" s="69" t="s">
        <v>1947</v>
      </c>
    </row>
    <row r="19246" spans="1:7" ht="14.4">
      <c r="A19246" s="27" t="str">
        <f>VLOOKUP(C19246,'user list'!A:B,2,0)</f>
        <v>QCYDO</v>
      </c>
      <c r="B19246" s="172">
        <v>45825.334641203706</v>
      </c>
      <c r="C19246" s="69" t="s">
        <v>270</v>
      </c>
      <c r="D19246" s="69" t="s">
        <v>1937</v>
      </c>
      <c r="E19246" s="69" t="s">
        <v>3255</v>
      </c>
      <c r="F19246" s="69">
        <v>2407</v>
      </c>
      <c r="G19246" s="69" t="s">
        <v>1948</v>
      </c>
    </row>
    <row r="19247" spans="1:7" ht="14.4">
      <c r="A19247" s="27" t="str">
        <f>VLOOKUP(C19247,'user list'!A:B,2,0)</f>
        <v>Admin</v>
      </c>
      <c r="B19247" s="172">
        <v>45825.334641203706</v>
      </c>
      <c r="C19247" s="69" t="s">
        <v>186</v>
      </c>
      <c r="D19247" s="69" t="s">
        <v>1937</v>
      </c>
      <c r="E19247" s="69" t="s">
        <v>3259</v>
      </c>
      <c r="F19247" s="69">
        <v>2405</v>
      </c>
      <c r="G19247" s="69" t="s">
        <v>1948</v>
      </c>
    </row>
    <row r="19248" spans="1:7" ht="14.4">
      <c r="A19248" s="27" t="str">
        <f>VLOOKUP(C19248,'user list'!A:B,2,0)</f>
        <v>Admin</v>
      </c>
      <c r="B19248" s="172">
        <v>45825.334641203706</v>
      </c>
      <c r="C19248" s="69" t="s">
        <v>186</v>
      </c>
      <c r="D19248" s="69" t="s">
        <v>1937</v>
      </c>
      <c r="E19248" s="69" t="s">
        <v>3257</v>
      </c>
      <c r="F19248" s="69">
        <v>2406</v>
      </c>
      <c r="G19248" s="69" t="s">
        <v>1948</v>
      </c>
    </row>
    <row r="19249" spans="1:7" ht="14.4">
      <c r="A19249" s="27" t="str">
        <f>VLOOKUP(C19249,'user list'!A:B,2,0)</f>
        <v>Admin</v>
      </c>
      <c r="B19249" s="172">
        <v>45825.334641203706</v>
      </c>
      <c r="C19249" s="69" t="s">
        <v>186</v>
      </c>
      <c r="D19249" s="69" t="s">
        <v>1937</v>
      </c>
      <c r="E19249" s="69" t="s">
        <v>3257</v>
      </c>
      <c r="F19249" s="69">
        <v>2406</v>
      </c>
      <c r="G19249" s="69" t="s">
        <v>1948</v>
      </c>
    </row>
    <row r="19250" spans="1:7" ht="14.4">
      <c r="A19250" s="27" t="str">
        <f>VLOOKUP(C19250,'user list'!A:B,2,0)</f>
        <v>Admin</v>
      </c>
      <c r="B19250" s="172">
        <v>45825.334641203706</v>
      </c>
      <c r="C19250" s="69" t="s">
        <v>186</v>
      </c>
      <c r="D19250" s="69" t="s">
        <v>1937</v>
      </c>
      <c r="E19250" s="69" t="s">
        <v>3257</v>
      </c>
      <c r="F19250" s="69">
        <v>2406</v>
      </c>
      <c r="G19250" s="69" t="s">
        <v>1947</v>
      </c>
    </row>
    <row r="19251" spans="1:7" ht="14.4">
      <c r="A19251" s="27" t="str">
        <f>VLOOKUP(C19251,'user list'!A:B,2,0)</f>
        <v>SBCDPO</v>
      </c>
      <c r="B19251" s="172">
        <v>45825.334675925929</v>
      </c>
      <c r="C19251" s="69" t="s">
        <v>271</v>
      </c>
      <c r="D19251" s="69" t="s">
        <v>1937</v>
      </c>
      <c r="E19251" s="69" t="s">
        <v>3263</v>
      </c>
      <c r="F19251" s="69">
        <v>2403</v>
      </c>
      <c r="G19251" s="69" t="s">
        <v>1947</v>
      </c>
    </row>
    <row r="19252" spans="1:7" ht="14.4">
      <c r="A19252" s="27" t="str">
        <f>VLOOKUP(C19252,'user list'!A:B,2,0)</f>
        <v>SBCDPO</v>
      </c>
      <c r="B19252" s="172">
        <v>45825.334675925929</v>
      </c>
      <c r="C19252" s="69" t="s">
        <v>271</v>
      </c>
      <c r="D19252" s="69" t="s">
        <v>1937</v>
      </c>
      <c r="E19252" s="69" t="s">
        <v>3263</v>
      </c>
      <c r="F19252" s="69">
        <v>2403</v>
      </c>
      <c r="G19252" s="69" t="s">
        <v>1948</v>
      </c>
    </row>
    <row r="19253" spans="1:7" ht="14.4">
      <c r="A19253" s="27" t="str">
        <f>VLOOKUP(C19253,'user list'!A:B,2,0)</f>
        <v>SBCDPO</v>
      </c>
      <c r="B19253" s="172">
        <v>45825.334675925929</v>
      </c>
      <c r="C19253" s="69" t="s">
        <v>271</v>
      </c>
      <c r="D19253" s="69" t="s">
        <v>1937</v>
      </c>
      <c r="E19253" s="69" t="s">
        <v>3263</v>
      </c>
      <c r="F19253" s="69">
        <v>2403</v>
      </c>
      <c r="G19253" s="69" t="s">
        <v>1939</v>
      </c>
    </row>
    <row r="19254" spans="1:7" ht="14.4">
      <c r="A19254" s="27" t="str">
        <f>VLOOKUP(C19254,'user list'!A:B,2,0)</f>
        <v>Admin</v>
      </c>
      <c r="B19254" s="172">
        <v>45825.334675925929</v>
      </c>
      <c r="C19254" s="69" t="s">
        <v>186</v>
      </c>
      <c r="D19254" s="69" t="s">
        <v>1937</v>
      </c>
      <c r="E19254" s="69" t="s">
        <v>3263</v>
      </c>
      <c r="F19254" s="69">
        <v>2403</v>
      </c>
      <c r="G19254" s="69" t="s">
        <v>1948</v>
      </c>
    </row>
    <row r="19255" spans="1:7" ht="14.4">
      <c r="A19255" s="27" t="str">
        <f>VLOOKUP(C19255,'user list'!A:B,2,0)</f>
        <v>Admin</v>
      </c>
      <c r="B19255" s="172">
        <v>45825.334756944445</v>
      </c>
      <c r="C19255" s="69" t="s">
        <v>186</v>
      </c>
      <c r="D19255" s="69" t="s">
        <v>1937</v>
      </c>
      <c r="E19255" s="69" t="s">
        <v>3257</v>
      </c>
      <c r="F19255" s="69">
        <v>2406</v>
      </c>
      <c r="G19255" s="69" t="s">
        <v>1948</v>
      </c>
    </row>
    <row r="19256" spans="1:7" ht="14.4">
      <c r="A19256" s="27" t="str">
        <f>VLOOKUP(C19256,'user list'!A:B,2,0)</f>
        <v>Admin</v>
      </c>
      <c r="B19256" s="172">
        <v>45825.334756944445</v>
      </c>
      <c r="C19256" s="69" t="s">
        <v>186</v>
      </c>
      <c r="D19256" s="69" t="s">
        <v>1937</v>
      </c>
      <c r="E19256" s="69" t="s">
        <v>3255</v>
      </c>
      <c r="F19256" s="69">
        <v>2407</v>
      </c>
      <c r="G19256" s="69" t="s">
        <v>1948</v>
      </c>
    </row>
    <row r="19257" spans="1:7" ht="14.4">
      <c r="A19257" s="27" t="str">
        <f>VLOOKUP(C19257,'user list'!A:B,2,0)</f>
        <v>Admin</v>
      </c>
      <c r="B19257" s="172">
        <v>45825.334768518522</v>
      </c>
      <c r="C19257" s="69" t="s">
        <v>186</v>
      </c>
      <c r="D19257" s="69" t="s">
        <v>1937</v>
      </c>
      <c r="E19257" s="69" t="s">
        <v>3255</v>
      </c>
      <c r="F19257" s="69">
        <v>2407</v>
      </c>
      <c r="G19257" s="69" t="s">
        <v>1948</v>
      </c>
    </row>
    <row r="19258" spans="1:7" ht="14.4">
      <c r="A19258" s="27" t="str">
        <f>VLOOKUP(C19258,'user list'!A:B,2,0)</f>
        <v>Admin</v>
      </c>
      <c r="B19258" s="172">
        <v>45825.334768518522</v>
      </c>
      <c r="C19258" s="69" t="s">
        <v>186</v>
      </c>
      <c r="D19258" s="69" t="s">
        <v>1937</v>
      </c>
      <c r="E19258" s="69" t="s">
        <v>3255</v>
      </c>
      <c r="F19258" s="69">
        <v>2407</v>
      </c>
      <c r="G19258" s="69" t="s">
        <v>1947</v>
      </c>
    </row>
    <row r="19259" spans="1:7" ht="14.4">
      <c r="A19259" s="27" t="str">
        <f>VLOOKUP(C19259,'user list'!A:B,2,0)</f>
        <v>QCYDO</v>
      </c>
      <c r="B19259" s="172">
        <v>45825.335011574076</v>
      </c>
      <c r="C19259" s="69" t="s">
        <v>270</v>
      </c>
      <c r="D19259" s="69" t="s">
        <v>1937</v>
      </c>
      <c r="E19259" s="69" t="s">
        <v>3344</v>
      </c>
      <c r="F19259" s="69">
        <v>2401</v>
      </c>
      <c r="G19259" s="69" t="s">
        <v>1939</v>
      </c>
    </row>
    <row r="19260" spans="1:7" ht="14.4">
      <c r="A19260" s="27" t="str">
        <f>VLOOKUP(C19260,'user list'!A:B,2,0)</f>
        <v>SBCDPO</v>
      </c>
      <c r="B19260" s="172">
        <v>45825.335150462961</v>
      </c>
      <c r="C19260" s="69" t="s">
        <v>271</v>
      </c>
      <c r="D19260" s="69" t="s">
        <v>1937</v>
      </c>
      <c r="E19260" s="69" t="s">
        <v>3263</v>
      </c>
      <c r="F19260" s="69">
        <v>2403</v>
      </c>
      <c r="G19260" s="69" t="s">
        <v>2441</v>
      </c>
    </row>
    <row r="19261" spans="1:7" ht="14.4">
      <c r="A19261" s="27" t="str">
        <f>VLOOKUP(C19261,'user list'!A:B,2,0)</f>
        <v>DBO</v>
      </c>
      <c r="B19261" s="172">
        <v>45825.335393518515</v>
      </c>
      <c r="C19261" s="69" t="s">
        <v>209</v>
      </c>
      <c r="D19261" s="69" t="s">
        <v>1937</v>
      </c>
      <c r="E19261" s="69" t="s">
        <v>2784</v>
      </c>
      <c r="F19261" s="69">
        <v>2340</v>
      </c>
      <c r="G19261" s="69" t="s">
        <v>1939</v>
      </c>
    </row>
    <row r="19262" spans="1:7" ht="14.4">
      <c r="A19262" s="27" t="str">
        <f>VLOOKUP(C19262,'user list'!A:B,2,0)</f>
        <v>PAISD</v>
      </c>
      <c r="B19262" s="172">
        <v>45825.335995370369</v>
      </c>
      <c r="C19262" s="69" t="s">
        <v>256</v>
      </c>
      <c r="D19262" s="69" t="s">
        <v>1937</v>
      </c>
      <c r="E19262" s="69" t="s">
        <v>1974</v>
      </c>
      <c r="F19262" s="69">
        <v>2402</v>
      </c>
      <c r="G19262" s="69" t="s">
        <v>1939</v>
      </c>
    </row>
    <row r="19263" spans="1:7" ht="14.4">
      <c r="A19263" s="27" t="str">
        <f>VLOOKUP(C19263,'user list'!A:B,2,0)</f>
        <v>PAISD</v>
      </c>
      <c r="B19263" s="172">
        <v>45825.336331018516</v>
      </c>
      <c r="C19263" s="69" t="s">
        <v>256</v>
      </c>
      <c r="D19263" s="69" t="s">
        <v>1937</v>
      </c>
      <c r="E19263" s="69" t="s">
        <v>1974</v>
      </c>
      <c r="F19263" s="69">
        <v>2402</v>
      </c>
      <c r="G19263" s="69" t="s">
        <v>1947</v>
      </c>
    </row>
    <row r="19264" spans="1:7" ht="14.4">
      <c r="A19264" s="27" t="str">
        <f>VLOOKUP(C19264,'user list'!A:B,2,0)</f>
        <v>PAISD</v>
      </c>
      <c r="B19264" s="172">
        <v>45825.336331018516</v>
      </c>
      <c r="C19264" s="69" t="s">
        <v>256</v>
      </c>
      <c r="D19264" s="69" t="s">
        <v>1937</v>
      </c>
      <c r="E19264" s="69" t="s">
        <v>1974</v>
      </c>
      <c r="F19264" s="69">
        <v>2402</v>
      </c>
      <c r="G19264" s="69" t="s">
        <v>1948</v>
      </c>
    </row>
    <row r="19265" spans="1:7" ht="14.4">
      <c r="A19265" s="27" t="str">
        <f>VLOOKUP(C19265,'user list'!A:B,2,0)</f>
        <v>PAISD</v>
      </c>
      <c r="B19265" s="172">
        <v>45825.336331018516</v>
      </c>
      <c r="C19265" s="69" t="s">
        <v>256</v>
      </c>
      <c r="D19265" s="69" t="s">
        <v>1937</v>
      </c>
      <c r="E19265" s="69" t="s">
        <v>1974</v>
      </c>
      <c r="F19265" s="69">
        <v>2402</v>
      </c>
      <c r="G19265" s="69" t="s">
        <v>1939</v>
      </c>
    </row>
    <row r="19266" spans="1:7" ht="14.4">
      <c r="A19266" s="27" t="str">
        <f>VLOOKUP(C19266,'user list'!A:B,2,0)</f>
        <v>Admin</v>
      </c>
      <c r="B19266" s="172">
        <v>45825.336331018516</v>
      </c>
      <c r="C19266" s="69" t="s">
        <v>186</v>
      </c>
      <c r="D19266" s="69" t="s">
        <v>1937</v>
      </c>
      <c r="E19266" s="69" t="s">
        <v>1974</v>
      </c>
      <c r="F19266" s="69">
        <v>2402</v>
      </c>
      <c r="G19266" s="69" t="s">
        <v>1948</v>
      </c>
    </row>
    <row r="19267" spans="1:7" ht="14.4">
      <c r="A19267" s="27" t="str">
        <f>VLOOKUP(C19267,'user list'!A:B,2,0)</f>
        <v>QCYDO</v>
      </c>
      <c r="B19267" s="172">
        <v>45825.339861111112</v>
      </c>
      <c r="C19267" s="69" t="s">
        <v>270</v>
      </c>
      <c r="D19267" s="69" t="s">
        <v>1937</v>
      </c>
      <c r="E19267" s="69" t="s">
        <v>3344</v>
      </c>
      <c r="F19267" s="69">
        <v>2401</v>
      </c>
      <c r="G19267" s="69" t="s">
        <v>1939</v>
      </c>
    </row>
    <row r="19268" spans="1:7" ht="14.4">
      <c r="A19268" s="27" t="str">
        <f>VLOOKUP(C19268,'user list'!A:B,2,0)</f>
        <v>QCYDO</v>
      </c>
      <c r="B19268" s="172">
        <v>45825.33997685185</v>
      </c>
      <c r="C19268" s="69" t="s">
        <v>270</v>
      </c>
      <c r="D19268" s="69" t="s">
        <v>1937</v>
      </c>
      <c r="E19268" s="69" t="s">
        <v>3263</v>
      </c>
      <c r="F19268" s="69">
        <v>2403</v>
      </c>
      <c r="G19268" s="69" t="s">
        <v>1939</v>
      </c>
    </row>
    <row r="19269" spans="1:7" ht="14.4">
      <c r="A19269" s="27" t="str">
        <f>VLOOKUP(C19269,'user list'!A:B,2,0)</f>
        <v>QCYDO</v>
      </c>
      <c r="B19269" s="172">
        <v>45825.340057870373</v>
      </c>
      <c r="C19269" s="69" t="s">
        <v>270</v>
      </c>
      <c r="D19269" s="69" t="s">
        <v>1937</v>
      </c>
      <c r="E19269" s="69" t="s">
        <v>3261</v>
      </c>
      <c r="F19269" s="69">
        <v>2404</v>
      </c>
      <c r="G19269" s="69" t="s">
        <v>1939</v>
      </c>
    </row>
    <row r="19270" spans="1:7" ht="14.4">
      <c r="A19270" s="27" t="str">
        <f>VLOOKUP(C19270,'user list'!A:B,2,0)</f>
        <v>QCYDO</v>
      </c>
      <c r="B19270" s="172">
        <v>45825.340243055558</v>
      </c>
      <c r="C19270" s="69" t="s">
        <v>270</v>
      </c>
      <c r="D19270" s="69" t="s">
        <v>1937</v>
      </c>
      <c r="E19270" s="69" t="s">
        <v>3259</v>
      </c>
      <c r="F19270" s="69">
        <v>2405</v>
      </c>
      <c r="G19270" s="69" t="s">
        <v>1939</v>
      </c>
    </row>
    <row r="19271" spans="1:7" ht="14.4">
      <c r="A19271" s="27" t="str">
        <f>VLOOKUP(C19271,'user list'!A:B,2,0)</f>
        <v>QCYDO</v>
      </c>
      <c r="B19271" s="172">
        <v>45825.340266203704</v>
      </c>
      <c r="C19271" s="69" t="s">
        <v>270</v>
      </c>
      <c r="D19271" s="69" t="s">
        <v>1937</v>
      </c>
      <c r="E19271" s="69" t="s">
        <v>3348</v>
      </c>
      <c r="F19271" s="69">
        <v>2414</v>
      </c>
      <c r="G19271" s="69" t="s">
        <v>1939</v>
      </c>
    </row>
    <row r="19272" spans="1:7" ht="14.4">
      <c r="A19272" s="27" t="str">
        <f>VLOOKUP(C19272,'user list'!A:B,2,0)</f>
        <v>QCYDO</v>
      </c>
      <c r="B19272" s="172">
        <v>45825.340613425928</v>
      </c>
      <c r="C19272" s="69" t="s">
        <v>270</v>
      </c>
      <c r="D19272" s="69" t="s">
        <v>1937</v>
      </c>
      <c r="E19272" s="69" t="s">
        <v>3344</v>
      </c>
      <c r="F19272" s="69">
        <v>2401</v>
      </c>
      <c r="G19272" s="69" t="s">
        <v>1939</v>
      </c>
    </row>
    <row r="19273" spans="1:7" ht="14.4">
      <c r="A19273" s="27" t="str">
        <f>VLOOKUP(C19273,'user list'!A:B,2,0)</f>
        <v>QCYDO</v>
      </c>
      <c r="B19273" s="172">
        <v>45825.340694444443</v>
      </c>
      <c r="C19273" s="69" t="s">
        <v>270</v>
      </c>
      <c r="D19273" s="69" t="s">
        <v>1937</v>
      </c>
      <c r="E19273" s="69" t="s">
        <v>3246</v>
      </c>
      <c r="F19273" s="69">
        <v>2411</v>
      </c>
      <c r="G19273" s="69" t="s">
        <v>1939</v>
      </c>
    </row>
    <row r="19274" spans="1:7" ht="14.4">
      <c r="A19274" s="27" t="str">
        <f>VLOOKUP(C19274,'user list'!A:B,2,0)</f>
        <v>QCYDO</v>
      </c>
      <c r="B19274" s="172">
        <v>45825.340740740743</v>
      </c>
      <c r="C19274" s="69" t="s">
        <v>270</v>
      </c>
      <c r="D19274" s="69" t="s">
        <v>1937</v>
      </c>
      <c r="E19274" s="69" t="s">
        <v>3259</v>
      </c>
      <c r="F19274" s="69">
        <v>2405</v>
      </c>
      <c r="G19274" s="69" t="s">
        <v>1939</v>
      </c>
    </row>
    <row r="19275" spans="1:7" ht="14.4">
      <c r="A19275" s="27" t="str">
        <f>VLOOKUP(C19275,'user list'!A:B,2,0)</f>
        <v>CGSD</v>
      </c>
      <c r="B19275" s="172">
        <v>45825.340787037036</v>
      </c>
      <c r="C19275" s="69" t="s">
        <v>200</v>
      </c>
      <c r="D19275" s="69" t="s">
        <v>1937</v>
      </c>
      <c r="E19275" s="69" t="s">
        <v>1974</v>
      </c>
      <c r="F19275" s="69">
        <v>2402</v>
      </c>
      <c r="G19275" s="69" t="s">
        <v>1939</v>
      </c>
    </row>
    <row r="19276" spans="1:7" ht="14.4">
      <c r="A19276" s="27" t="str">
        <f>VLOOKUP(C19276,'user list'!A:B,2,0)</f>
        <v>QCYDO</v>
      </c>
      <c r="B19276" s="172">
        <v>45825.340833333335</v>
      </c>
      <c r="C19276" s="69" t="s">
        <v>270</v>
      </c>
      <c r="D19276" s="69" t="s">
        <v>1937</v>
      </c>
      <c r="E19276" s="69" t="s">
        <v>3257</v>
      </c>
      <c r="F19276" s="69">
        <v>2406</v>
      </c>
      <c r="G19276" s="69" t="s">
        <v>1939</v>
      </c>
    </row>
    <row r="19277" spans="1:7" ht="14.4">
      <c r="A19277" s="27" t="str">
        <f>VLOOKUP(C19277,'user list'!A:B,2,0)</f>
        <v>QCYDO</v>
      </c>
      <c r="B19277" s="172">
        <v>45825.340891203705</v>
      </c>
      <c r="C19277" s="69" t="s">
        <v>270</v>
      </c>
      <c r="D19277" s="69" t="s">
        <v>1937</v>
      </c>
      <c r="E19277" s="69" t="s">
        <v>3346</v>
      </c>
      <c r="F19277" s="69">
        <v>2409</v>
      </c>
      <c r="G19277" s="69" t="s">
        <v>1939</v>
      </c>
    </row>
    <row r="19278" spans="1:7" ht="14.4">
      <c r="A19278" s="27" t="str">
        <f>VLOOKUP(C19278,'user list'!A:B,2,0)</f>
        <v>CGSD</v>
      </c>
      <c r="B19278" s="172">
        <v>45825.340937499997</v>
      </c>
      <c r="C19278" s="69" t="s">
        <v>200</v>
      </c>
      <c r="D19278" s="69" t="s">
        <v>1937</v>
      </c>
      <c r="E19278" s="69" t="s">
        <v>1974</v>
      </c>
      <c r="F19278" s="69">
        <v>2402</v>
      </c>
      <c r="G19278" s="69" t="s">
        <v>1947</v>
      </c>
    </row>
    <row r="19279" spans="1:7" ht="14.4">
      <c r="A19279" s="27" t="str">
        <f>VLOOKUP(C19279,'user list'!A:B,2,0)</f>
        <v>CGSD</v>
      </c>
      <c r="B19279" s="172">
        <v>45825.340937499997</v>
      </c>
      <c r="C19279" s="69" t="s">
        <v>200</v>
      </c>
      <c r="D19279" s="69" t="s">
        <v>1937</v>
      </c>
      <c r="E19279" s="69" t="s">
        <v>1974</v>
      </c>
      <c r="F19279" s="69">
        <v>2402</v>
      </c>
      <c r="G19279" s="69" t="s">
        <v>1948</v>
      </c>
    </row>
    <row r="19280" spans="1:7" ht="14.4">
      <c r="A19280" s="27" t="str">
        <f>VLOOKUP(C19280,'user list'!A:B,2,0)</f>
        <v>CGSD</v>
      </c>
      <c r="B19280" s="172">
        <v>45825.340937499997</v>
      </c>
      <c r="C19280" s="69" t="s">
        <v>200</v>
      </c>
      <c r="D19280" s="69" t="s">
        <v>1937</v>
      </c>
      <c r="E19280" s="69" t="s">
        <v>1974</v>
      </c>
      <c r="F19280" s="69">
        <v>2402</v>
      </c>
      <c r="G19280" s="69" t="s">
        <v>1939</v>
      </c>
    </row>
    <row r="19281" spans="1:7" ht="14.4">
      <c r="A19281" s="27" t="str">
        <f>VLOOKUP(C19281,'user list'!A:B,2,0)</f>
        <v>Admin</v>
      </c>
      <c r="B19281" s="172">
        <v>45825.340949074074</v>
      </c>
      <c r="C19281" s="69" t="s">
        <v>186</v>
      </c>
      <c r="D19281" s="69" t="s">
        <v>1937</v>
      </c>
      <c r="E19281" s="69" t="s">
        <v>1974</v>
      </c>
      <c r="F19281" s="69">
        <v>2402</v>
      </c>
      <c r="G19281" s="69" t="s">
        <v>1948</v>
      </c>
    </row>
    <row r="19282" spans="1:7" ht="14.4">
      <c r="A19282" s="27" t="str">
        <f>VLOOKUP(C19282,'user list'!A:B,2,0)</f>
        <v>QCYDO</v>
      </c>
      <c r="B19282" s="172">
        <v>45825.341006944444</v>
      </c>
      <c r="C19282" s="69" t="s">
        <v>270</v>
      </c>
      <c r="D19282" s="69" t="s">
        <v>1937</v>
      </c>
      <c r="E19282" s="69" t="s">
        <v>3255</v>
      </c>
      <c r="F19282" s="69">
        <v>2407</v>
      </c>
      <c r="G19282" s="69" t="s">
        <v>1939</v>
      </c>
    </row>
    <row r="19283" spans="1:7" ht="14.4">
      <c r="A19283" s="27" t="str">
        <f>VLOOKUP(C19283,'user list'!A:B,2,0)</f>
        <v>QCYDO</v>
      </c>
      <c r="B19283" s="172">
        <v>45825.34175925926</v>
      </c>
      <c r="C19283" s="69" t="s">
        <v>270</v>
      </c>
      <c r="D19283" s="69" t="s">
        <v>1937</v>
      </c>
      <c r="E19283" s="69" t="s">
        <v>3344</v>
      </c>
      <c r="F19283" s="69">
        <v>2401</v>
      </c>
      <c r="G19283" s="69" t="s">
        <v>1939</v>
      </c>
    </row>
    <row r="19284" spans="1:7" ht="14.4">
      <c r="A19284" s="27" t="str">
        <f>VLOOKUP(C19284,'user list'!A:B,2,0)</f>
        <v>QCYDO</v>
      </c>
      <c r="B19284" s="172">
        <v>45825.341851851852</v>
      </c>
      <c r="C19284" s="69" t="s">
        <v>270</v>
      </c>
      <c r="D19284" s="69" t="s">
        <v>1937</v>
      </c>
      <c r="E19284" s="69" t="s">
        <v>3263</v>
      </c>
      <c r="F19284" s="69">
        <v>2403</v>
      </c>
      <c r="G19284" s="69" t="s">
        <v>1939</v>
      </c>
    </row>
    <row r="19285" spans="1:7" ht="14.4">
      <c r="A19285" s="27" t="str">
        <f>VLOOKUP(C19285,'user list'!A:B,2,0)</f>
        <v>QCYDO</v>
      </c>
      <c r="B19285" s="172">
        <v>45825.341863425929</v>
      </c>
      <c r="C19285" s="69" t="s">
        <v>270</v>
      </c>
      <c r="D19285" s="69" t="s">
        <v>1937</v>
      </c>
      <c r="E19285" s="69" t="s">
        <v>3259</v>
      </c>
      <c r="F19285" s="69">
        <v>2405</v>
      </c>
      <c r="G19285" s="69" t="s">
        <v>1939</v>
      </c>
    </row>
    <row r="19286" spans="1:7" ht="14.4">
      <c r="A19286" s="27" t="str">
        <f>VLOOKUP(C19286,'user list'!A:B,2,0)</f>
        <v>CAD</v>
      </c>
      <c r="B19286" s="172">
        <v>45825.344525462962</v>
      </c>
      <c r="C19286" s="69" t="s">
        <v>196</v>
      </c>
      <c r="D19286" s="69" t="s">
        <v>1937</v>
      </c>
      <c r="E19286" s="69" t="s">
        <v>3061</v>
      </c>
      <c r="F19286" s="69">
        <v>2360</v>
      </c>
      <c r="G19286" s="69" t="s">
        <v>1939</v>
      </c>
    </row>
    <row r="19287" spans="1:7" ht="14.4">
      <c r="A19287" s="27" t="str">
        <f>VLOOKUP(C19287,'user list'!A:B,2,0)</f>
        <v>CAD</v>
      </c>
      <c r="B19287" s="172">
        <v>45825.344699074078</v>
      </c>
      <c r="C19287" s="69" t="s">
        <v>196</v>
      </c>
      <c r="D19287" s="69" t="s">
        <v>1937</v>
      </c>
      <c r="E19287" s="69" t="s">
        <v>3061</v>
      </c>
      <c r="F19287" s="69">
        <v>2360</v>
      </c>
      <c r="G19287" s="69" t="s">
        <v>1939</v>
      </c>
    </row>
    <row r="19288" spans="1:7" ht="14.4">
      <c r="A19288" s="27" t="str">
        <f>VLOOKUP(C19288,'user list'!A:B,2,0)</f>
        <v>CAD</v>
      </c>
      <c r="B19288" s="172">
        <v>45825.34474537037</v>
      </c>
      <c r="C19288" s="69" t="s">
        <v>196</v>
      </c>
      <c r="D19288" s="69" t="s">
        <v>1937</v>
      </c>
      <c r="E19288" s="69" t="s">
        <v>3061</v>
      </c>
      <c r="F19288" s="69">
        <v>2360</v>
      </c>
      <c r="G19288" s="69" t="s">
        <v>2441</v>
      </c>
    </row>
    <row r="19289" spans="1:7" ht="14.4">
      <c r="A19289" s="27" t="str">
        <f>VLOOKUP(C19289,'user list'!A:B,2,0)</f>
        <v>QCYDO</v>
      </c>
      <c r="B19289" s="172">
        <v>45825.345277777778</v>
      </c>
      <c r="C19289" s="69" t="s">
        <v>270</v>
      </c>
      <c r="D19289" s="69" t="s">
        <v>1937</v>
      </c>
      <c r="E19289" s="69" t="s">
        <v>922</v>
      </c>
      <c r="F19289" s="69">
        <v>2415</v>
      </c>
      <c r="G19289" s="69" t="s">
        <v>2440</v>
      </c>
    </row>
    <row r="19290" spans="1:7" ht="14.4">
      <c r="A19290" s="27" t="str">
        <f>VLOOKUP(C19290,'user list'!A:B,2,0)</f>
        <v>Admin</v>
      </c>
      <c r="B19290" s="172">
        <v>45825.345289351855</v>
      </c>
      <c r="C19290" s="69" t="s">
        <v>186</v>
      </c>
      <c r="D19290" s="69" t="s">
        <v>1937</v>
      </c>
      <c r="E19290" s="69" t="s">
        <v>922</v>
      </c>
      <c r="F19290" s="69">
        <v>2415</v>
      </c>
      <c r="G19290" s="69" t="s">
        <v>1948</v>
      </c>
    </row>
    <row r="19291" spans="1:7" ht="14.4">
      <c r="A19291" s="27" t="str">
        <f>VLOOKUP(C19291,'user list'!A:B,2,0)</f>
        <v>Admin</v>
      </c>
      <c r="B19291" s="172">
        <v>45825.345289351855</v>
      </c>
      <c r="C19291" s="69" t="s">
        <v>186</v>
      </c>
      <c r="D19291" s="69" t="s">
        <v>1937</v>
      </c>
      <c r="E19291" s="69" t="s">
        <v>922</v>
      </c>
      <c r="F19291" s="69">
        <v>2397</v>
      </c>
      <c r="G19291" s="69" t="s">
        <v>1948</v>
      </c>
    </row>
    <row r="19292" spans="1:7" ht="14.4">
      <c r="A19292" s="27" t="str">
        <f>VLOOKUP(C19292,'user list'!A:B,2,0)</f>
        <v>Admin</v>
      </c>
      <c r="B19292" s="172">
        <v>45825.345289351855</v>
      </c>
      <c r="C19292" s="69" t="s">
        <v>186</v>
      </c>
      <c r="D19292" s="69" t="s">
        <v>1937</v>
      </c>
      <c r="E19292" s="69" t="s">
        <v>922</v>
      </c>
      <c r="F19292" s="69">
        <v>2415</v>
      </c>
      <c r="G19292" s="69" t="s">
        <v>1948</v>
      </c>
    </row>
    <row r="19293" spans="1:7" ht="14.4">
      <c r="A19293" s="27" t="str">
        <f>VLOOKUP(C19293,'user list'!A:B,2,0)</f>
        <v>QCYDO</v>
      </c>
      <c r="B19293" s="172">
        <v>45825.345335648148</v>
      </c>
      <c r="C19293" s="69" t="s">
        <v>270</v>
      </c>
      <c r="D19293" s="69" t="s">
        <v>1937</v>
      </c>
      <c r="E19293" s="69" t="s">
        <v>922</v>
      </c>
      <c r="F19293" s="69">
        <v>2415</v>
      </c>
      <c r="G19293" s="69" t="s">
        <v>1939</v>
      </c>
    </row>
    <row r="19294" spans="1:7" ht="14.4">
      <c r="A19294" s="27" t="str">
        <f>VLOOKUP(C19294,'user list'!A:B,2,0)</f>
        <v>QCYDO</v>
      </c>
      <c r="B19294" s="172">
        <v>45825.345335648148</v>
      </c>
      <c r="C19294" s="69" t="s">
        <v>270</v>
      </c>
      <c r="D19294" s="69" t="s">
        <v>1937</v>
      </c>
      <c r="E19294" s="69" t="s">
        <v>922</v>
      </c>
      <c r="F19294" s="69">
        <v>2415</v>
      </c>
      <c r="G19294" s="69" t="s">
        <v>1939</v>
      </c>
    </row>
    <row r="19295" spans="1:7" ht="14.4">
      <c r="A19295" s="27" t="str">
        <f>VLOOKUP(C19295,'user list'!A:B,2,0)</f>
        <v>QCYDO</v>
      </c>
      <c r="B19295" s="172">
        <v>45825.345578703702</v>
      </c>
      <c r="C19295" s="69" t="s">
        <v>270</v>
      </c>
      <c r="D19295" s="69" t="s">
        <v>1937</v>
      </c>
      <c r="E19295" s="69" t="s">
        <v>3344</v>
      </c>
      <c r="F19295" s="69">
        <v>2401</v>
      </c>
      <c r="G19295" s="69" t="s">
        <v>1939</v>
      </c>
    </row>
    <row r="19296" spans="1:7" ht="14.4">
      <c r="A19296" s="27" t="str">
        <f>VLOOKUP(C19296,'user list'!A:B,2,0)</f>
        <v>QCYDO</v>
      </c>
      <c r="B19296" s="172">
        <v>45825.345613425925</v>
      </c>
      <c r="C19296" s="69" t="s">
        <v>270</v>
      </c>
      <c r="D19296" s="69" t="s">
        <v>1937</v>
      </c>
      <c r="E19296" s="69" t="s">
        <v>3271</v>
      </c>
      <c r="F19296" s="69">
        <v>2399</v>
      </c>
      <c r="G19296" s="69" t="s">
        <v>1939</v>
      </c>
    </row>
    <row r="19297" spans="1:7" ht="14.4">
      <c r="A19297" s="27" t="str">
        <f>VLOOKUP(C19297,'user list'!A:B,2,0)</f>
        <v>QCYDO</v>
      </c>
      <c r="B19297" s="172">
        <v>45825.345625000002</v>
      </c>
      <c r="C19297" s="69" t="s">
        <v>270</v>
      </c>
      <c r="D19297" s="69" t="s">
        <v>1937</v>
      </c>
      <c r="E19297" s="69" t="s">
        <v>922</v>
      </c>
      <c r="F19297" s="69">
        <v>2397</v>
      </c>
      <c r="G19297" s="69" t="s">
        <v>1939</v>
      </c>
    </row>
    <row r="19298" spans="1:7" ht="14.4">
      <c r="A19298" s="27" t="str">
        <f>VLOOKUP(C19298,'user list'!A:B,2,0)</f>
        <v>QCYDO</v>
      </c>
      <c r="B19298" s="172">
        <v>45825.345949074072</v>
      </c>
      <c r="C19298" s="69" t="s">
        <v>270</v>
      </c>
      <c r="D19298" s="69" t="s">
        <v>1937</v>
      </c>
      <c r="E19298" s="69" t="s">
        <v>3336</v>
      </c>
      <c r="F19298" s="69">
        <v>2387</v>
      </c>
      <c r="G19298" s="69" t="s">
        <v>1939</v>
      </c>
    </row>
    <row r="19299" spans="1:7" ht="14.4">
      <c r="A19299" s="27" t="str">
        <f>VLOOKUP(C19299,'user list'!A:B,2,0)</f>
        <v>QCYDO</v>
      </c>
      <c r="B19299" s="172">
        <v>45825.346006944441</v>
      </c>
      <c r="C19299" s="69" t="s">
        <v>270</v>
      </c>
      <c r="D19299" s="69" t="s">
        <v>1937</v>
      </c>
      <c r="E19299" s="69" t="s">
        <v>922</v>
      </c>
      <c r="F19299" s="69">
        <v>2397</v>
      </c>
      <c r="G19299" s="69" t="s">
        <v>1939</v>
      </c>
    </row>
    <row r="19300" spans="1:7" ht="14.4">
      <c r="A19300" s="27" t="str">
        <f>VLOOKUP(C19300,'user list'!A:B,2,0)</f>
        <v>QCYDO</v>
      </c>
      <c r="B19300" s="172">
        <v>45825.346145833333</v>
      </c>
      <c r="C19300" s="69" t="s">
        <v>270</v>
      </c>
      <c r="D19300" s="69" t="s">
        <v>1937</v>
      </c>
      <c r="E19300" s="69" t="s">
        <v>922</v>
      </c>
      <c r="F19300" s="69">
        <v>2415</v>
      </c>
      <c r="G19300" s="69" t="s">
        <v>1939</v>
      </c>
    </row>
    <row r="19301" spans="1:7" ht="14.4">
      <c r="A19301" s="27" t="str">
        <f>VLOOKUP(C19301,'user list'!A:B,2,0)</f>
        <v>QCYDO</v>
      </c>
      <c r="B19301" s="172">
        <v>45825.346192129633</v>
      </c>
      <c r="C19301" s="69" t="s">
        <v>270</v>
      </c>
      <c r="D19301" s="69" t="s">
        <v>1937</v>
      </c>
      <c r="E19301" s="69" t="s">
        <v>922</v>
      </c>
      <c r="F19301" s="69">
        <v>2397</v>
      </c>
      <c r="G19301" s="69" t="s">
        <v>1948</v>
      </c>
    </row>
    <row r="19302" spans="1:7" ht="14.4">
      <c r="A19302" s="27" t="str">
        <f>VLOOKUP(C19302,'user list'!A:B,2,0)</f>
        <v>QCYDO</v>
      </c>
      <c r="B19302" s="172">
        <v>45825.346203703702</v>
      </c>
      <c r="C19302" s="69" t="s">
        <v>270</v>
      </c>
      <c r="D19302" s="69" t="s">
        <v>1937</v>
      </c>
      <c r="E19302" s="69" t="s">
        <v>922</v>
      </c>
      <c r="F19302" s="69">
        <v>2415</v>
      </c>
      <c r="G19302" s="69" t="s">
        <v>1947</v>
      </c>
    </row>
    <row r="19303" spans="1:7" ht="14.4">
      <c r="A19303" s="27" t="str">
        <f>VLOOKUP(C19303,'user list'!A:B,2,0)</f>
        <v>QCYDO</v>
      </c>
      <c r="B19303" s="172">
        <v>45825.346203703702</v>
      </c>
      <c r="C19303" s="69" t="s">
        <v>270</v>
      </c>
      <c r="D19303" s="69" t="s">
        <v>1937</v>
      </c>
      <c r="E19303" s="69" t="s">
        <v>922</v>
      </c>
      <c r="F19303" s="69">
        <v>2415</v>
      </c>
      <c r="G19303" s="69" t="s">
        <v>1948</v>
      </c>
    </row>
    <row r="19304" spans="1:7" ht="14.4">
      <c r="A19304" s="27" t="str">
        <f>VLOOKUP(C19304,'user list'!A:B,2,0)</f>
        <v>Admin</v>
      </c>
      <c r="B19304" s="172">
        <v>45825.346238425926</v>
      </c>
      <c r="C19304" s="69" t="s">
        <v>186</v>
      </c>
      <c r="D19304" s="69" t="s">
        <v>1937</v>
      </c>
      <c r="E19304" s="69" t="s">
        <v>922</v>
      </c>
      <c r="F19304" s="69">
        <v>2415</v>
      </c>
      <c r="G19304" s="69" t="s">
        <v>1948</v>
      </c>
    </row>
    <row r="19305" spans="1:7" ht="14.4">
      <c r="A19305" s="27" t="str">
        <f>VLOOKUP(C19305,'user list'!A:B,2,0)</f>
        <v>Admin</v>
      </c>
      <c r="B19305" s="172">
        <v>45825.346250000002</v>
      </c>
      <c r="C19305" s="69" t="s">
        <v>186</v>
      </c>
      <c r="D19305" s="69" t="s">
        <v>1937</v>
      </c>
      <c r="E19305" s="69" t="s">
        <v>922</v>
      </c>
      <c r="F19305" s="69">
        <v>2397</v>
      </c>
      <c r="G19305" s="69" t="s">
        <v>1947</v>
      </c>
    </row>
    <row r="19306" spans="1:7" ht="14.4">
      <c r="A19306" s="27" t="str">
        <f>VLOOKUP(C19306,'user list'!A:B,2,0)</f>
        <v>Admin</v>
      </c>
      <c r="B19306" s="172">
        <v>45825.346250000002</v>
      </c>
      <c r="C19306" s="69" t="s">
        <v>186</v>
      </c>
      <c r="D19306" s="69" t="s">
        <v>1937</v>
      </c>
      <c r="E19306" s="69" t="s">
        <v>922</v>
      </c>
      <c r="F19306" s="69">
        <v>2397</v>
      </c>
      <c r="G19306" s="69" t="s">
        <v>1948</v>
      </c>
    </row>
    <row r="19307" spans="1:7" ht="14.4">
      <c r="A19307" s="27" t="str">
        <f>VLOOKUP(C19307,'user list'!A:B,2,0)</f>
        <v>QCYDO</v>
      </c>
      <c r="B19307" s="172">
        <v>45825.346388888887</v>
      </c>
      <c r="C19307" s="69" t="s">
        <v>270</v>
      </c>
      <c r="D19307" s="69" t="s">
        <v>1937</v>
      </c>
      <c r="E19307" s="69" t="s">
        <v>3347</v>
      </c>
      <c r="F19307" s="69">
        <v>2410</v>
      </c>
      <c r="G19307" s="69" t="s">
        <v>1939</v>
      </c>
    </row>
    <row r="19308" spans="1:7" ht="14.4">
      <c r="A19308" s="27" t="str">
        <f>VLOOKUP(C19308,'user list'!A:B,2,0)</f>
        <v>QCYDO</v>
      </c>
      <c r="B19308" s="172">
        <v>45825.348067129627</v>
      </c>
      <c r="C19308" s="69" t="s">
        <v>270</v>
      </c>
      <c r="D19308" s="69" t="s">
        <v>1937</v>
      </c>
      <c r="E19308" s="69" t="s">
        <v>3271</v>
      </c>
      <c r="F19308" s="69">
        <v>2399</v>
      </c>
      <c r="G19308" s="69" t="s">
        <v>1939</v>
      </c>
    </row>
    <row r="19309" spans="1:7" ht="14.4">
      <c r="A19309" s="27" t="str">
        <f>VLOOKUP(C19309,'user list'!A:B,2,0)</f>
        <v>QCYDO</v>
      </c>
      <c r="B19309" s="172">
        <v>45825.348078703704</v>
      </c>
      <c r="C19309" s="69" t="s">
        <v>270</v>
      </c>
      <c r="D19309" s="69" t="s">
        <v>1937</v>
      </c>
      <c r="E19309" s="69" t="s">
        <v>3271</v>
      </c>
      <c r="F19309" s="69">
        <v>2399</v>
      </c>
      <c r="G19309" s="69" t="s">
        <v>1939</v>
      </c>
    </row>
    <row r="19310" spans="1:7" ht="14.4">
      <c r="A19310" s="27" t="str">
        <f>VLOOKUP(C19310,'user list'!A:B,2,0)</f>
        <v>CAD</v>
      </c>
      <c r="B19310" s="172">
        <v>45825.348310185182</v>
      </c>
      <c r="C19310" s="69" t="s">
        <v>196</v>
      </c>
      <c r="D19310" s="69" t="s">
        <v>1937</v>
      </c>
      <c r="E19310" s="69" t="s">
        <v>3061</v>
      </c>
      <c r="F19310" s="69">
        <v>2360</v>
      </c>
      <c r="G19310" s="69" t="s">
        <v>1947</v>
      </c>
    </row>
    <row r="19311" spans="1:7" ht="14.4">
      <c r="A19311" s="27" t="str">
        <f>VLOOKUP(C19311,'user list'!A:B,2,0)</f>
        <v>CAD</v>
      </c>
      <c r="B19311" s="172">
        <v>45825.348310185182</v>
      </c>
      <c r="C19311" s="69" t="s">
        <v>196</v>
      </c>
      <c r="D19311" s="69" t="s">
        <v>1937</v>
      </c>
      <c r="E19311" s="69" t="s">
        <v>3061</v>
      </c>
      <c r="F19311" s="69">
        <v>2360</v>
      </c>
      <c r="G19311" s="69" t="s">
        <v>1948</v>
      </c>
    </row>
    <row r="19312" spans="1:7" ht="14.4">
      <c r="A19312" s="27" t="str">
        <f>VLOOKUP(C19312,'user list'!A:B,2,0)</f>
        <v>CAD</v>
      </c>
      <c r="B19312" s="172">
        <v>45825.348310185182</v>
      </c>
      <c r="C19312" s="69" t="s">
        <v>196</v>
      </c>
      <c r="D19312" s="69" t="s">
        <v>1937</v>
      </c>
      <c r="E19312" s="69" t="s">
        <v>3061</v>
      </c>
      <c r="F19312" s="69">
        <v>2360</v>
      </c>
      <c r="G19312" s="69" t="s">
        <v>1939</v>
      </c>
    </row>
    <row r="19313" spans="1:7" ht="14.4">
      <c r="A19313" s="27" t="str">
        <f>VLOOKUP(C19313,'user list'!A:B,2,0)</f>
        <v>Admin</v>
      </c>
      <c r="B19313" s="172">
        <v>45825.348310185182</v>
      </c>
      <c r="C19313" s="69" t="s">
        <v>186</v>
      </c>
      <c r="D19313" s="69" t="s">
        <v>1937</v>
      </c>
      <c r="E19313" s="69" t="s">
        <v>3061</v>
      </c>
      <c r="F19313" s="69">
        <v>2360</v>
      </c>
      <c r="G19313" s="69" t="s">
        <v>1948</v>
      </c>
    </row>
    <row r="19314" spans="1:7" ht="14.4">
      <c r="A19314" s="27" t="str">
        <f>VLOOKUP(C19314,'user list'!A:B,2,0)</f>
        <v>CAD</v>
      </c>
      <c r="B19314" s="172">
        <v>45825.348344907405</v>
      </c>
      <c r="C19314" s="69" t="s">
        <v>196</v>
      </c>
      <c r="D19314" s="69" t="s">
        <v>1937</v>
      </c>
      <c r="E19314" s="69" t="s">
        <v>2784</v>
      </c>
      <c r="F19314" s="69">
        <v>2340</v>
      </c>
      <c r="G19314" s="69" t="s">
        <v>1939</v>
      </c>
    </row>
    <row r="19315" spans="1:7" ht="14.4">
      <c r="A19315" s="27" t="str">
        <f>VLOOKUP(C19315,'user list'!A:B,2,0)</f>
        <v>QCYDO</v>
      </c>
      <c r="B19315" s="172">
        <v>45825.348368055558</v>
      </c>
      <c r="C19315" s="69" t="s">
        <v>270</v>
      </c>
      <c r="D19315" s="69" t="s">
        <v>1937</v>
      </c>
      <c r="E19315" s="69" t="s">
        <v>3269</v>
      </c>
      <c r="F19315" s="69">
        <v>2400</v>
      </c>
      <c r="G19315" s="69" t="s">
        <v>1939</v>
      </c>
    </row>
    <row r="19316" spans="1:7" ht="14.4">
      <c r="A19316" s="27" t="str">
        <f>VLOOKUP(C19316,'user list'!A:B,2,0)</f>
        <v>CAD</v>
      </c>
      <c r="B19316" s="172">
        <v>45825.348599537036</v>
      </c>
      <c r="C19316" s="69" t="s">
        <v>196</v>
      </c>
      <c r="D19316" s="69" t="s">
        <v>1937</v>
      </c>
      <c r="E19316" s="69" t="s">
        <v>3060</v>
      </c>
      <c r="F19316" s="69">
        <v>2354</v>
      </c>
      <c r="G19316" s="69" t="s">
        <v>1939</v>
      </c>
    </row>
    <row r="19317" spans="1:7" ht="14.4">
      <c r="A19317" s="27" t="str">
        <f>VLOOKUP(C19317,'user list'!A:B,2,0)</f>
        <v>QCYDO</v>
      </c>
      <c r="B19317" s="172">
        <v>45825.348645833335</v>
      </c>
      <c r="C19317" s="69" t="s">
        <v>270</v>
      </c>
      <c r="D19317" s="69" t="s">
        <v>1937</v>
      </c>
      <c r="E19317" s="69" t="s">
        <v>3273</v>
      </c>
      <c r="F19317" s="69">
        <v>2398</v>
      </c>
      <c r="G19317" s="69" t="s">
        <v>1939</v>
      </c>
    </row>
    <row r="19318" spans="1:7" ht="14.4">
      <c r="A19318" s="27" t="str">
        <f>VLOOKUP(C19318,'user list'!A:B,2,0)</f>
        <v>QCYDO</v>
      </c>
      <c r="B19318" s="172">
        <v>45825.349097222221</v>
      </c>
      <c r="C19318" s="69" t="s">
        <v>270</v>
      </c>
      <c r="D19318" s="69" t="s">
        <v>1937</v>
      </c>
      <c r="E19318" s="69" t="s">
        <v>3344</v>
      </c>
      <c r="F19318" s="69">
        <v>2401</v>
      </c>
      <c r="G19318" s="69" t="s">
        <v>1939</v>
      </c>
    </row>
    <row r="19319" spans="1:7" ht="14.4">
      <c r="A19319" s="27" t="str">
        <f>VLOOKUP(C19319,'user list'!A:B,2,0)</f>
        <v>CAD</v>
      </c>
      <c r="B19319" s="172">
        <v>45825.349097222221</v>
      </c>
      <c r="C19319" s="69" t="s">
        <v>196</v>
      </c>
      <c r="D19319" s="69" t="s">
        <v>1937</v>
      </c>
      <c r="E19319" s="69" t="s">
        <v>3060</v>
      </c>
      <c r="F19319" s="69">
        <v>2354</v>
      </c>
      <c r="G19319" s="69" t="s">
        <v>2441</v>
      </c>
    </row>
    <row r="19320" spans="1:7" ht="14.4">
      <c r="A19320" s="27" t="str">
        <f>VLOOKUP(C19320,'user list'!A:B,2,0)</f>
        <v>QCYDO</v>
      </c>
      <c r="B19320" s="172">
        <v>45825.349108796298</v>
      </c>
      <c r="C19320" s="69" t="s">
        <v>270</v>
      </c>
      <c r="D19320" s="69" t="s">
        <v>1937</v>
      </c>
      <c r="E19320" s="69" t="s">
        <v>3263</v>
      </c>
      <c r="F19320" s="69">
        <v>2403</v>
      </c>
      <c r="G19320" s="69" t="s">
        <v>1939</v>
      </c>
    </row>
    <row r="19321" spans="1:7" ht="14.4">
      <c r="A19321" s="27" t="str">
        <f>VLOOKUP(C19321,'user list'!A:B,2,0)</f>
        <v>QCYDO</v>
      </c>
      <c r="B19321" s="172">
        <v>45825.349120370367</v>
      </c>
      <c r="C19321" s="69" t="s">
        <v>270</v>
      </c>
      <c r="D19321" s="69" t="s">
        <v>1937</v>
      </c>
      <c r="E19321" s="69" t="s">
        <v>3261</v>
      </c>
      <c r="F19321" s="69">
        <v>2404</v>
      </c>
      <c r="G19321" s="69" t="s">
        <v>1939</v>
      </c>
    </row>
    <row r="19322" spans="1:7" ht="14.4">
      <c r="A19322" s="27" t="str">
        <f>VLOOKUP(C19322,'user list'!A:B,2,0)</f>
        <v>QCYDO</v>
      </c>
      <c r="B19322" s="172">
        <v>45825.349131944444</v>
      </c>
      <c r="C19322" s="69" t="s">
        <v>270</v>
      </c>
      <c r="D19322" s="69" t="s">
        <v>1937</v>
      </c>
      <c r="E19322" s="69" t="s">
        <v>3259</v>
      </c>
      <c r="F19322" s="69">
        <v>2405</v>
      </c>
      <c r="G19322" s="69" t="s">
        <v>1939</v>
      </c>
    </row>
    <row r="19323" spans="1:7" ht="14.4">
      <c r="A19323" s="27" t="str">
        <f>VLOOKUP(C19323,'user list'!A:B,2,0)</f>
        <v>QCYDO</v>
      </c>
      <c r="B19323" s="172">
        <v>45825.349143518521</v>
      </c>
      <c r="C19323" s="69" t="s">
        <v>270</v>
      </c>
      <c r="D19323" s="69" t="s">
        <v>1937</v>
      </c>
      <c r="E19323" s="69" t="s">
        <v>3257</v>
      </c>
      <c r="F19323" s="69">
        <v>2406</v>
      </c>
      <c r="G19323" s="69" t="s">
        <v>1939</v>
      </c>
    </row>
    <row r="19324" spans="1:7" ht="14.4">
      <c r="A19324" s="27" t="str">
        <f>VLOOKUP(C19324,'user list'!A:B,2,0)</f>
        <v>DBO</v>
      </c>
      <c r="B19324" s="172">
        <v>45825.349247685182</v>
      </c>
      <c r="C19324" s="69" t="s">
        <v>209</v>
      </c>
      <c r="D19324" s="69" t="s">
        <v>1937</v>
      </c>
      <c r="E19324" s="69" t="s">
        <v>2784</v>
      </c>
      <c r="F19324" s="69">
        <v>2340</v>
      </c>
      <c r="G19324" s="69" t="s">
        <v>1939</v>
      </c>
    </row>
    <row r="19325" spans="1:7" ht="14.4">
      <c r="A19325" s="27" t="str">
        <f>VLOOKUP(C19325,'user list'!A:B,2,0)</f>
        <v>QCPL</v>
      </c>
      <c r="B19325" s="172">
        <v>45825.349259259259</v>
      </c>
      <c r="C19325" s="69" t="s">
        <v>268</v>
      </c>
      <c r="D19325" s="69" t="s">
        <v>1937</v>
      </c>
      <c r="E19325" s="69" t="s">
        <v>3061</v>
      </c>
      <c r="F19325" s="69">
        <v>2360</v>
      </c>
      <c r="G19325" s="69" t="s">
        <v>1939</v>
      </c>
    </row>
    <row r="19326" spans="1:7" ht="14.4">
      <c r="A19326" s="27" t="str">
        <f>VLOOKUP(C19326,'user list'!A:B,2,0)</f>
        <v>TFCOPRISS</v>
      </c>
      <c r="B19326" s="172">
        <v>45825.349328703705</v>
      </c>
      <c r="C19326" s="69" t="s">
        <v>274</v>
      </c>
      <c r="D19326" s="69" t="s">
        <v>1937</v>
      </c>
      <c r="E19326" s="69" t="s">
        <v>2784</v>
      </c>
      <c r="F19326" s="69">
        <v>2340</v>
      </c>
      <c r="G19326" s="69" t="s">
        <v>1939</v>
      </c>
    </row>
    <row r="19327" spans="1:7" ht="14.4">
      <c r="A19327" s="27" t="str">
        <f>VLOOKUP(C19327,'user list'!A:B,2,0)</f>
        <v>QCYDO</v>
      </c>
      <c r="B19327" s="172">
        <v>45825.349328703705</v>
      </c>
      <c r="C19327" s="69" t="s">
        <v>270</v>
      </c>
      <c r="D19327" s="69" t="s">
        <v>1937</v>
      </c>
      <c r="E19327" s="69" t="s">
        <v>3246</v>
      </c>
      <c r="F19327" s="69">
        <v>2411</v>
      </c>
      <c r="G19327" s="69" t="s">
        <v>1939</v>
      </c>
    </row>
    <row r="19328" spans="1:7" ht="14.4">
      <c r="A19328" s="27" t="str">
        <f>VLOOKUP(C19328,'user list'!A:B,2,0)</f>
        <v>CAD</v>
      </c>
      <c r="B19328" s="172">
        <v>45825.349363425928</v>
      </c>
      <c r="C19328" s="69" t="s">
        <v>196</v>
      </c>
      <c r="D19328" s="69" t="s">
        <v>1937</v>
      </c>
      <c r="E19328" s="69" t="s">
        <v>1974</v>
      </c>
      <c r="F19328" s="69">
        <v>2402</v>
      </c>
      <c r="G19328" s="69" t="s">
        <v>1939</v>
      </c>
    </row>
    <row r="19329" spans="1:7" ht="14.4">
      <c r="A19329" s="27" t="str">
        <f>VLOOKUP(C19329,'user list'!A:B,2,0)</f>
        <v>QCYDO</v>
      </c>
      <c r="B19329" s="172">
        <v>45825.349386574075</v>
      </c>
      <c r="C19329" s="69" t="s">
        <v>270</v>
      </c>
      <c r="D19329" s="69" t="s">
        <v>1937</v>
      </c>
      <c r="E19329" s="69" t="s">
        <v>884</v>
      </c>
      <c r="F19329" s="69">
        <v>2170</v>
      </c>
      <c r="G19329" s="69" t="s">
        <v>1939</v>
      </c>
    </row>
    <row r="19330" spans="1:7" ht="14.4">
      <c r="A19330" s="27" t="str">
        <f>VLOOKUP(C19330,'user list'!A:B,2,0)</f>
        <v>DBO</v>
      </c>
      <c r="B19330" s="172">
        <v>45825.349537037036</v>
      </c>
      <c r="C19330" s="69" t="s">
        <v>209</v>
      </c>
      <c r="D19330" s="69" t="s">
        <v>1937</v>
      </c>
      <c r="E19330" s="69" t="s">
        <v>2784</v>
      </c>
      <c r="F19330" s="69">
        <v>2340</v>
      </c>
      <c r="G19330" s="69" t="s">
        <v>1939</v>
      </c>
    </row>
    <row r="19331" spans="1:7" ht="14.4">
      <c r="A19331" s="27" t="str">
        <f>VLOOKUP(C19331,'user list'!A:B,2,0)</f>
        <v>QCPL</v>
      </c>
      <c r="B19331" s="172">
        <v>45825.349606481483</v>
      </c>
      <c r="C19331" s="69" t="s">
        <v>268</v>
      </c>
      <c r="D19331" s="69" t="s">
        <v>1937</v>
      </c>
      <c r="E19331" s="69" t="s">
        <v>3061</v>
      </c>
      <c r="F19331" s="69">
        <v>2360</v>
      </c>
      <c r="G19331" s="69" t="s">
        <v>1949</v>
      </c>
    </row>
    <row r="19332" spans="1:7" ht="14.4">
      <c r="A19332" s="27" t="str">
        <f>VLOOKUP(C19332,'user list'!A:B,2,0)</f>
        <v>CAD</v>
      </c>
      <c r="B19332" s="172">
        <v>45825.349918981483</v>
      </c>
      <c r="C19332" s="69" t="s">
        <v>196</v>
      </c>
      <c r="D19332" s="69" t="s">
        <v>1937</v>
      </c>
      <c r="E19332" s="69" t="s">
        <v>1974</v>
      </c>
      <c r="F19332" s="69">
        <v>2402</v>
      </c>
      <c r="G19332" s="69" t="s">
        <v>2441</v>
      </c>
    </row>
    <row r="19333" spans="1:7" ht="14.4">
      <c r="A19333" s="27" t="str">
        <f>VLOOKUP(C19333,'user list'!A:B,2,0)</f>
        <v>CAD</v>
      </c>
      <c r="B19333" s="172">
        <v>45825.349953703706</v>
      </c>
      <c r="C19333" s="69" t="s">
        <v>196</v>
      </c>
      <c r="D19333" s="69" t="s">
        <v>1937</v>
      </c>
      <c r="E19333" s="69" t="s">
        <v>3060</v>
      </c>
      <c r="F19333" s="69">
        <v>2354</v>
      </c>
      <c r="G19333" s="69" t="s">
        <v>1939</v>
      </c>
    </row>
    <row r="19334" spans="1:7" ht="14.4">
      <c r="A19334" s="27" t="str">
        <f>VLOOKUP(C19334,'user list'!A:B,2,0)</f>
        <v>DBO</v>
      </c>
      <c r="B19334" s="172">
        <v>45825.349965277775</v>
      </c>
      <c r="C19334" s="69" t="s">
        <v>209</v>
      </c>
      <c r="D19334" s="69" t="s">
        <v>1937</v>
      </c>
      <c r="E19334" s="69" t="s">
        <v>2784</v>
      </c>
      <c r="F19334" s="69">
        <v>2340</v>
      </c>
      <c r="G19334" s="69" t="s">
        <v>1947</v>
      </c>
    </row>
    <row r="19335" spans="1:7" ht="14.4">
      <c r="A19335" s="27" t="str">
        <f>VLOOKUP(C19335,'user list'!A:B,2,0)</f>
        <v>DBO</v>
      </c>
      <c r="B19335" s="172">
        <v>45825.349965277775</v>
      </c>
      <c r="C19335" s="69" t="s">
        <v>209</v>
      </c>
      <c r="D19335" s="69" t="s">
        <v>1937</v>
      </c>
      <c r="E19335" s="69" t="s">
        <v>2784</v>
      </c>
      <c r="F19335" s="69">
        <v>2340</v>
      </c>
      <c r="G19335" s="69" t="s">
        <v>1948</v>
      </c>
    </row>
    <row r="19336" spans="1:7" ht="14.4">
      <c r="A19336" s="27" t="str">
        <f>VLOOKUP(C19336,'user list'!A:B,2,0)</f>
        <v>DBO</v>
      </c>
      <c r="B19336" s="172">
        <v>45825.349965277775</v>
      </c>
      <c r="C19336" s="69" t="s">
        <v>209</v>
      </c>
      <c r="D19336" s="69" t="s">
        <v>1937</v>
      </c>
      <c r="E19336" s="69" t="s">
        <v>2784</v>
      </c>
      <c r="F19336" s="69">
        <v>2340</v>
      </c>
      <c r="G19336" s="69" t="s">
        <v>1939</v>
      </c>
    </row>
    <row r="19337" spans="1:7" ht="14.4">
      <c r="A19337" s="27" t="str">
        <f>VLOOKUP(C19337,'user list'!A:B,2,0)</f>
        <v>Admin</v>
      </c>
      <c r="B19337" s="172">
        <v>45825.349965277775</v>
      </c>
      <c r="C19337" s="69" t="s">
        <v>186</v>
      </c>
      <c r="D19337" s="69" t="s">
        <v>1937</v>
      </c>
      <c r="E19337" s="69" t="s">
        <v>2784</v>
      </c>
      <c r="F19337" s="69">
        <v>2340</v>
      </c>
      <c r="G19337" s="69" t="s">
        <v>1948</v>
      </c>
    </row>
    <row r="19338" spans="1:7" ht="14.4">
      <c r="A19338" s="27" t="str">
        <f>VLOOKUP(C19338,'user list'!A:B,2,0)</f>
        <v>DBO</v>
      </c>
      <c r="B19338" s="172">
        <v>45825.349988425929</v>
      </c>
      <c r="C19338" s="69" t="s">
        <v>209</v>
      </c>
      <c r="D19338" s="69" t="s">
        <v>1937</v>
      </c>
      <c r="E19338" s="69" t="s">
        <v>3060</v>
      </c>
      <c r="F19338" s="69">
        <v>2354</v>
      </c>
      <c r="G19338" s="69" t="s">
        <v>1939</v>
      </c>
    </row>
    <row r="19339" spans="1:7" ht="14.4">
      <c r="A19339" s="27" t="str">
        <f>VLOOKUP(C19339,'user list'!A:B,2,0)</f>
        <v>TFCOPRISS</v>
      </c>
      <c r="B19339" s="172">
        <v>45825.35</v>
      </c>
      <c r="C19339" s="69" t="s">
        <v>274</v>
      </c>
      <c r="D19339" s="69" t="s">
        <v>1937</v>
      </c>
      <c r="E19339" s="69" t="s">
        <v>1974</v>
      </c>
      <c r="F19339" s="69">
        <v>2402</v>
      </c>
      <c r="G19339" s="69" t="s">
        <v>1939</v>
      </c>
    </row>
    <row r="19340" spans="1:7" ht="14.4">
      <c r="A19340" s="27" t="str">
        <f>VLOOKUP(C19340,'user list'!A:B,2,0)</f>
        <v>QCPL</v>
      </c>
      <c r="B19340" s="172">
        <v>45825.350104166668</v>
      </c>
      <c r="C19340" s="69" t="s">
        <v>268</v>
      </c>
      <c r="D19340" s="69" t="s">
        <v>1937</v>
      </c>
      <c r="E19340" s="69" t="s">
        <v>3061</v>
      </c>
      <c r="F19340" s="69">
        <v>2360</v>
      </c>
      <c r="G19340" s="69" t="s">
        <v>1947</v>
      </c>
    </row>
    <row r="19341" spans="1:7" ht="14.4">
      <c r="A19341" s="27" t="str">
        <f>VLOOKUP(C19341,'user list'!A:B,2,0)</f>
        <v>QCPL</v>
      </c>
      <c r="B19341" s="172">
        <v>45825.350104166668</v>
      </c>
      <c r="C19341" s="69" t="s">
        <v>268</v>
      </c>
      <c r="D19341" s="69" t="s">
        <v>1937</v>
      </c>
      <c r="E19341" s="69" t="s">
        <v>3061</v>
      </c>
      <c r="F19341" s="69">
        <v>2360</v>
      </c>
      <c r="G19341" s="69" t="s">
        <v>1948</v>
      </c>
    </row>
    <row r="19342" spans="1:7" ht="14.4">
      <c r="A19342" s="27" t="str">
        <f>VLOOKUP(C19342,'user list'!A:B,2,0)</f>
        <v>QCPL</v>
      </c>
      <c r="B19342" s="172">
        <v>45825.350104166668</v>
      </c>
      <c r="C19342" s="69" t="s">
        <v>268</v>
      </c>
      <c r="D19342" s="69" t="s">
        <v>1937</v>
      </c>
      <c r="E19342" s="69" t="s">
        <v>3061</v>
      </c>
      <c r="F19342" s="69">
        <v>2360</v>
      </c>
      <c r="G19342" s="69" t="s">
        <v>1939</v>
      </c>
    </row>
    <row r="19343" spans="1:7" ht="14.4">
      <c r="A19343" s="27" t="str">
        <f>VLOOKUP(C19343,'user list'!A:B,2,0)</f>
        <v>Admin</v>
      </c>
      <c r="B19343" s="172">
        <v>45825.350104166668</v>
      </c>
      <c r="C19343" s="69" t="s">
        <v>186</v>
      </c>
      <c r="D19343" s="69" t="s">
        <v>1937</v>
      </c>
      <c r="E19343" s="69" t="s">
        <v>3061</v>
      </c>
      <c r="F19343" s="69">
        <v>2360</v>
      </c>
      <c r="G19343" s="69" t="s">
        <v>1948</v>
      </c>
    </row>
    <row r="19344" spans="1:7" ht="14.4">
      <c r="A19344" s="27" t="str">
        <f>VLOOKUP(C19344,'user list'!A:B,2,0)</f>
        <v>QCPL</v>
      </c>
      <c r="B19344" s="172">
        <v>45825.35015046296</v>
      </c>
      <c r="C19344" s="69" t="s">
        <v>268</v>
      </c>
      <c r="D19344" s="69" t="s">
        <v>1937</v>
      </c>
      <c r="E19344" s="69" t="s">
        <v>1974</v>
      </c>
      <c r="F19344" s="69">
        <v>2402</v>
      </c>
      <c r="G19344" s="69" t="s">
        <v>1939</v>
      </c>
    </row>
    <row r="19345" spans="1:7" ht="14.4">
      <c r="A19345" s="27" t="str">
        <f>VLOOKUP(C19345,'user list'!A:B,2,0)</f>
        <v>QCPL</v>
      </c>
      <c r="B19345" s="172">
        <v>45825.350266203706</v>
      </c>
      <c r="C19345" s="69" t="s">
        <v>268</v>
      </c>
      <c r="D19345" s="69" t="s">
        <v>1937</v>
      </c>
      <c r="E19345" s="69" t="s">
        <v>1974</v>
      </c>
      <c r="F19345" s="69">
        <v>2402</v>
      </c>
      <c r="G19345" s="69" t="s">
        <v>1949</v>
      </c>
    </row>
    <row r="19346" spans="1:7" ht="14.4">
      <c r="A19346" s="27" t="str">
        <f>VLOOKUP(C19346,'user list'!A:B,2,0)</f>
        <v>QCPL</v>
      </c>
      <c r="B19346" s="172">
        <v>45825.350601851853</v>
      </c>
      <c r="C19346" s="69" t="s">
        <v>268</v>
      </c>
      <c r="D19346" s="69" t="s">
        <v>1937</v>
      </c>
      <c r="E19346" s="69" t="s">
        <v>1974</v>
      </c>
      <c r="F19346" s="69">
        <v>2402</v>
      </c>
      <c r="G19346" s="69" t="s">
        <v>1947</v>
      </c>
    </row>
    <row r="19347" spans="1:7" ht="14.4">
      <c r="A19347" s="27" t="str">
        <f>VLOOKUP(C19347,'user list'!A:B,2,0)</f>
        <v>QCPL</v>
      </c>
      <c r="B19347" s="172">
        <v>45825.350601851853</v>
      </c>
      <c r="C19347" s="69" t="s">
        <v>268</v>
      </c>
      <c r="D19347" s="69" t="s">
        <v>1937</v>
      </c>
      <c r="E19347" s="69" t="s">
        <v>1974</v>
      </c>
      <c r="F19347" s="69">
        <v>2402</v>
      </c>
      <c r="G19347" s="69" t="s">
        <v>1948</v>
      </c>
    </row>
    <row r="19348" spans="1:7" ht="14.4">
      <c r="A19348" s="27" t="str">
        <f>VLOOKUP(C19348,'user list'!A:B,2,0)</f>
        <v>QCPL</v>
      </c>
      <c r="B19348" s="172">
        <v>45825.350601851853</v>
      </c>
      <c r="C19348" s="69" t="s">
        <v>268</v>
      </c>
      <c r="D19348" s="69" t="s">
        <v>1937</v>
      </c>
      <c r="E19348" s="69" t="s">
        <v>1974</v>
      </c>
      <c r="F19348" s="69">
        <v>2402</v>
      </c>
      <c r="G19348" s="69" t="s">
        <v>1939</v>
      </c>
    </row>
    <row r="19349" spans="1:7" ht="14.4">
      <c r="A19349" s="27" t="str">
        <f>VLOOKUP(C19349,'user list'!A:B,2,0)</f>
        <v>Admin</v>
      </c>
      <c r="B19349" s="172">
        <v>45825.350613425922</v>
      </c>
      <c r="C19349" s="69" t="s">
        <v>186</v>
      </c>
      <c r="D19349" s="69" t="s">
        <v>1937</v>
      </c>
      <c r="E19349" s="69" t="s">
        <v>1974</v>
      </c>
      <c r="F19349" s="69">
        <v>2402</v>
      </c>
      <c r="G19349" s="69" t="s">
        <v>1948</v>
      </c>
    </row>
    <row r="19350" spans="1:7" ht="14.4">
      <c r="A19350" s="27" t="str">
        <f>VLOOKUP(C19350,'user list'!A:B,2,0)</f>
        <v>DBO</v>
      </c>
      <c r="B19350" s="172">
        <v>45825.350856481484</v>
      </c>
      <c r="C19350" s="69" t="s">
        <v>209</v>
      </c>
      <c r="D19350" s="69" t="s">
        <v>1937</v>
      </c>
      <c r="E19350" s="69" t="s">
        <v>3060</v>
      </c>
      <c r="F19350" s="69">
        <v>2354</v>
      </c>
      <c r="G19350" s="69" t="s">
        <v>1947</v>
      </c>
    </row>
    <row r="19351" spans="1:7" ht="14.4">
      <c r="A19351" s="27" t="str">
        <f>VLOOKUP(C19351,'user list'!A:B,2,0)</f>
        <v>DBO</v>
      </c>
      <c r="B19351" s="172">
        <v>45825.350856481484</v>
      </c>
      <c r="C19351" s="69" t="s">
        <v>209</v>
      </c>
      <c r="D19351" s="69" t="s">
        <v>1937</v>
      </c>
      <c r="E19351" s="69" t="s">
        <v>3060</v>
      </c>
      <c r="F19351" s="69">
        <v>2354</v>
      </c>
      <c r="G19351" s="69" t="s">
        <v>1948</v>
      </c>
    </row>
    <row r="19352" spans="1:7" ht="14.4">
      <c r="A19352" s="27" t="str">
        <f>VLOOKUP(C19352,'user list'!A:B,2,0)</f>
        <v>DBO</v>
      </c>
      <c r="B19352" s="172">
        <v>45825.350856481484</v>
      </c>
      <c r="C19352" s="69" t="s">
        <v>209</v>
      </c>
      <c r="D19352" s="69" t="s">
        <v>1937</v>
      </c>
      <c r="E19352" s="69" t="s">
        <v>3060</v>
      </c>
      <c r="F19352" s="69">
        <v>2354</v>
      </c>
      <c r="G19352" s="69" t="s">
        <v>1939</v>
      </c>
    </row>
    <row r="19353" spans="1:7" ht="14.4">
      <c r="A19353" s="27" t="str">
        <f>VLOOKUP(C19353,'user list'!A:B,2,0)</f>
        <v>Admin</v>
      </c>
      <c r="B19353" s="172">
        <v>45825.350856481484</v>
      </c>
      <c r="C19353" s="69" t="s">
        <v>186</v>
      </c>
      <c r="D19353" s="69" t="s">
        <v>1937</v>
      </c>
      <c r="E19353" s="69" t="s">
        <v>3060</v>
      </c>
      <c r="F19353" s="69">
        <v>2354</v>
      </c>
      <c r="G19353" s="69" t="s">
        <v>1948</v>
      </c>
    </row>
    <row r="19354" spans="1:7" ht="14.4">
      <c r="A19354" s="27" t="str">
        <f>VLOOKUP(C19354,'user list'!A:B,2,0)</f>
        <v>DBO</v>
      </c>
      <c r="B19354" s="172">
        <v>45825.350937499999</v>
      </c>
      <c r="C19354" s="69" t="s">
        <v>209</v>
      </c>
      <c r="D19354" s="69" t="s">
        <v>1937</v>
      </c>
      <c r="E19354" s="69" t="s">
        <v>3060</v>
      </c>
      <c r="F19354" s="69">
        <v>2354</v>
      </c>
      <c r="G19354" s="69" t="s">
        <v>1949</v>
      </c>
    </row>
    <row r="19355" spans="1:7" ht="14.4">
      <c r="A19355" s="27" t="str">
        <f>VLOOKUP(C19355,'user list'!A:B,2,0)</f>
        <v>CAD</v>
      </c>
      <c r="B19355" s="172">
        <v>45825.351030092592</v>
      </c>
      <c r="C19355" s="69" t="s">
        <v>196</v>
      </c>
      <c r="D19355" s="69" t="s">
        <v>1937</v>
      </c>
      <c r="E19355" s="69" t="s">
        <v>3060</v>
      </c>
      <c r="F19355" s="69">
        <v>2354</v>
      </c>
      <c r="G19355" s="69" t="s">
        <v>1947</v>
      </c>
    </row>
    <row r="19356" spans="1:7" ht="14.4">
      <c r="A19356" s="27" t="str">
        <f>VLOOKUP(C19356,'user list'!A:B,2,0)</f>
        <v>CAD</v>
      </c>
      <c r="B19356" s="172">
        <v>45825.351030092592</v>
      </c>
      <c r="C19356" s="69" t="s">
        <v>196</v>
      </c>
      <c r="D19356" s="69" t="s">
        <v>1937</v>
      </c>
      <c r="E19356" s="69" t="s">
        <v>3060</v>
      </c>
      <c r="F19356" s="69">
        <v>2354</v>
      </c>
      <c r="G19356" s="69" t="s">
        <v>1948</v>
      </c>
    </row>
    <row r="19357" spans="1:7" ht="14.4">
      <c r="A19357" s="27" t="str">
        <f>VLOOKUP(C19357,'user list'!A:B,2,0)</f>
        <v>CAD</v>
      </c>
      <c r="B19357" s="172">
        <v>45825.351030092592</v>
      </c>
      <c r="C19357" s="69" t="s">
        <v>196</v>
      </c>
      <c r="D19357" s="69" t="s">
        <v>1937</v>
      </c>
      <c r="E19357" s="69" t="s">
        <v>3060</v>
      </c>
      <c r="F19357" s="69">
        <v>2354</v>
      </c>
      <c r="G19357" s="69" t="s">
        <v>1939</v>
      </c>
    </row>
    <row r="19358" spans="1:7" ht="14.4">
      <c r="A19358" s="27" t="str">
        <f>VLOOKUP(C19358,'user list'!A:B,2,0)</f>
        <v>Admin</v>
      </c>
      <c r="B19358" s="172">
        <v>45825.351030092592</v>
      </c>
      <c r="C19358" s="69" t="s">
        <v>186</v>
      </c>
      <c r="D19358" s="69" t="s">
        <v>1937</v>
      </c>
      <c r="E19358" s="69" t="s">
        <v>3060</v>
      </c>
      <c r="F19358" s="69">
        <v>2354</v>
      </c>
      <c r="G19358" s="69" t="s">
        <v>1948</v>
      </c>
    </row>
    <row r="19359" spans="1:7" ht="14.4">
      <c r="A19359" s="27" t="str">
        <f>VLOOKUP(C19359,'user list'!A:B,2,0)</f>
        <v>CAD</v>
      </c>
      <c r="B19359" s="172">
        <v>45825.351064814815</v>
      </c>
      <c r="C19359" s="69" t="s">
        <v>196</v>
      </c>
      <c r="D19359" s="69" t="s">
        <v>1937</v>
      </c>
      <c r="E19359" s="69" t="s">
        <v>1974</v>
      </c>
      <c r="F19359" s="69">
        <v>2402</v>
      </c>
      <c r="G19359" s="69" t="s">
        <v>1939</v>
      </c>
    </row>
    <row r="19360" spans="1:7" ht="14.4">
      <c r="A19360" s="27" t="str">
        <f>VLOOKUP(C19360,'user list'!A:B,2,0)</f>
        <v>CAD</v>
      </c>
      <c r="B19360" s="172">
        <v>45825.351111111115</v>
      </c>
      <c r="C19360" s="69" t="s">
        <v>196</v>
      </c>
      <c r="D19360" s="69" t="s">
        <v>1937</v>
      </c>
      <c r="E19360" s="69" t="s">
        <v>2784</v>
      </c>
      <c r="F19360" s="69">
        <v>2340</v>
      </c>
      <c r="G19360" s="69" t="s">
        <v>1939</v>
      </c>
    </row>
    <row r="19361" spans="1:7" ht="14.4">
      <c r="A19361" s="27" t="str">
        <f>VLOOKUP(C19361,'user list'!A:B,2,0)</f>
        <v>CAD</v>
      </c>
      <c r="B19361" s="172">
        <v>45825.351203703707</v>
      </c>
      <c r="C19361" s="69" t="s">
        <v>196</v>
      </c>
      <c r="D19361" s="69" t="s">
        <v>1937</v>
      </c>
      <c r="E19361" s="69" t="s">
        <v>2784</v>
      </c>
      <c r="F19361" s="69">
        <v>2340</v>
      </c>
      <c r="G19361" s="69" t="s">
        <v>2441</v>
      </c>
    </row>
    <row r="19362" spans="1:7" ht="14.4">
      <c r="A19362" s="27" t="str">
        <f>VLOOKUP(C19362,'user list'!A:B,2,0)</f>
        <v>CAD</v>
      </c>
      <c r="B19362" s="172">
        <v>45825.351238425923</v>
      </c>
      <c r="C19362" s="69" t="s">
        <v>196</v>
      </c>
      <c r="D19362" s="69" t="s">
        <v>1937</v>
      </c>
      <c r="E19362" s="69" t="s">
        <v>1974</v>
      </c>
      <c r="F19362" s="69">
        <v>2402</v>
      </c>
      <c r="G19362" s="69" t="s">
        <v>1939</v>
      </c>
    </row>
    <row r="19363" spans="1:7" ht="14.4">
      <c r="A19363" s="27" t="str">
        <f>VLOOKUP(C19363,'user list'!A:B,2,0)</f>
        <v>CAD</v>
      </c>
      <c r="B19363" s="172">
        <v>45825.351527777777</v>
      </c>
      <c r="C19363" s="69" t="s">
        <v>196</v>
      </c>
      <c r="D19363" s="69" t="s">
        <v>1937</v>
      </c>
      <c r="E19363" s="69" t="s">
        <v>1974</v>
      </c>
      <c r="F19363" s="69">
        <v>2402</v>
      </c>
      <c r="G19363" s="69" t="s">
        <v>1939</v>
      </c>
    </row>
    <row r="19364" spans="1:7" ht="14.4">
      <c r="A19364" s="27" t="str">
        <f>VLOOKUP(C19364,'user list'!A:B,2,0)</f>
        <v>CAD</v>
      </c>
      <c r="B19364" s="172">
        <v>45825.351597222223</v>
      </c>
      <c r="C19364" s="69" t="s">
        <v>196</v>
      </c>
      <c r="D19364" s="69" t="s">
        <v>1937</v>
      </c>
      <c r="E19364" s="69" t="s">
        <v>2784</v>
      </c>
      <c r="F19364" s="69">
        <v>2340</v>
      </c>
      <c r="G19364" s="69" t="s">
        <v>1939</v>
      </c>
    </row>
    <row r="19365" spans="1:7" ht="14.4">
      <c r="A19365" s="27" t="str">
        <f>VLOOKUP(C19365,'user list'!A:B,2,0)</f>
        <v>QCYDO</v>
      </c>
      <c r="B19365" s="172">
        <v>45825.351724537039</v>
      </c>
      <c r="C19365" s="69" t="s">
        <v>270</v>
      </c>
      <c r="D19365" s="69" t="s">
        <v>1937</v>
      </c>
      <c r="E19365" s="69" t="s">
        <v>3349</v>
      </c>
      <c r="F19365" s="69" t="s">
        <v>3350</v>
      </c>
      <c r="G19365" s="69">
        <v>2416</v>
      </c>
    </row>
    <row r="19366" spans="1:7" ht="14.4">
      <c r="A19366" s="27" t="str">
        <f>VLOOKUP(C19366,'user list'!A:B,2,0)</f>
        <v>Admin</v>
      </c>
      <c r="B19366" s="172">
        <v>45825.351724537039</v>
      </c>
      <c r="C19366" s="69" t="s">
        <v>186</v>
      </c>
      <c r="D19366" s="69" t="s">
        <v>1937</v>
      </c>
      <c r="E19366" s="69" t="s">
        <v>3349</v>
      </c>
      <c r="F19366" s="69" t="s">
        <v>3350</v>
      </c>
      <c r="G19366" s="69">
        <v>2416</v>
      </c>
    </row>
    <row r="19367" spans="1:7" ht="14.4">
      <c r="A19367" s="27" t="str">
        <f>VLOOKUP(C19367,'user list'!A:B,2,0)</f>
        <v>Admin</v>
      </c>
      <c r="B19367" s="172">
        <v>45825.351724537039</v>
      </c>
      <c r="C19367" s="69" t="s">
        <v>186</v>
      </c>
      <c r="D19367" s="69" t="s">
        <v>1937</v>
      </c>
      <c r="E19367" s="69" t="s">
        <v>3349</v>
      </c>
      <c r="F19367" s="69" t="s">
        <v>3350</v>
      </c>
      <c r="G19367" s="69">
        <v>2416</v>
      </c>
    </row>
    <row r="19368" spans="1:7" ht="14.4">
      <c r="A19368" s="27" t="str">
        <f>VLOOKUP(C19368,'user list'!A:B,2,0)</f>
        <v>Admin</v>
      </c>
      <c r="B19368" s="172">
        <v>45825.351736111108</v>
      </c>
      <c r="C19368" s="69" t="s">
        <v>186</v>
      </c>
      <c r="D19368" s="69" t="s">
        <v>1937</v>
      </c>
      <c r="E19368" s="69" t="s">
        <v>3349</v>
      </c>
      <c r="F19368" s="69" t="s">
        <v>3350</v>
      </c>
      <c r="G19368" s="69">
        <v>2416</v>
      </c>
    </row>
    <row r="19369" spans="1:7" ht="14.4">
      <c r="A19369" s="27" t="str">
        <f>VLOOKUP(C19369,'user list'!A:B,2,0)</f>
        <v>Admin</v>
      </c>
      <c r="B19369" s="172">
        <v>45825.351736111108</v>
      </c>
      <c r="C19369" s="69" t="s">
        <v>186</v>
      </c>
      <c r="D19369" s="69" t="s">
        <v>1937</v>
      </c>
      <c r="E19369" s="69" t="s">
        <v>3349</v>
      </c>
      <c r="F19369" s="69" t="s">
        <v>3350</v>
      </c>
      <c r="G19369" s="69">
        <v>2416</v>
      </c>
    </row>
    <row r="19370" spans="1:7" ht="14.4">
      <c r="A19370" s="27" t="str">
        <f>VLOOKUP(C19370,'user list'!A:B,2,0)</f>
        <v>QCYDO</v>
      </c>
      <c r="B19370" s="172">
        <v>45825.352430555555</v>
      </c>
      <c r="C19370" s="69" t="s">
        <v>270</v>
      </c>
      <c r="D19370" s="69" t="s">
        <v>1937</v>
      </c>
      <c r="E19370" s="69" t="s">
        <v>3351</v>
      </c>
      <c r="F19370" s="69" t="s">
        <v>3352</v>
      </c>
      <c r="G19370" s="69">
        <v>2417</v>
      </c>
    </row>
    <row r="19371" spans="1:7" ht="14.4">
      <c r="A19371" s="27" t="str">
        <f>VLOOKUP(C19371,'user list'!A:B,2,0)</f>
        <v>Admin</v>
      </c>
      <c r="B19371" s="172">
        <v>45825.352430555555</v>
      </c>
      <c r="C19371" s="69" t="s">
        <v>186</v>
      </c>
      <c r="D19371" s="69" t="s">
        <v>1937</v>
      </c>
      <c r="E19371" s="69" t="s">
        <v>3351</v>
      </c>
      <c r="F19371" s="69" t="s">
        <v>3352</v>
      </c>
      <c r="G19371" s="69">
        <v>2417</v>
      </c>
    </row>
    <row r="19372" spans="1:7" ht="14.4">
      <c r="A19372" s="27" t="str">
        <f>VLOOKUP(C19372,'user list'!A:B,2,0)</f>
        <v>Admin</v>
      </c>
      <c r="B19372" s="172">
        <v>45825.352430555555</v>
      </c>
      <c r="C19372" s="69" t="s">
        <v>186</v>
      </c>
      <c r="D19372" s="69" t="s">
        <v>1937</v>
      </c>
      <c r="E19372" s="69" t="s">
        <v>3351</v>
      </c>
      <c r="F19372" s="69" t="s">
        <v>3352</v>
      </c>
      <c r="G19372" s="69">
        <v>2417</v>
      </c>
    </row>
    <row r="19373" spans="1:7" ht="14.4">
      <c r="A19373" s="27" t="str">
        <f>VLOOKUP(C19373,'user list'!A:B,2,0)</f>
        <v>Admin</v>
      </c>
      <c r="B19373" s="172">
        <v>45825.352430555555</v>
      </c>
      <c r="C19373" s="69" t="s">
        <v>186</v>
      </c>
      <c r="D19373" s="69" t="s">
        <v>1937</v>
      </c>
      <c r="E19373" s="69" t="s">
        <v>3351</v>
      </c>
      <c r="F19373" s="69" t="s">
        <v>3352</v>
      </c>
      <c r="G19373" s="69">
        <v>2417</v>
      </c>
    </row>
    <row r="19374" spans="1:7" ht="14.4">
      <c r="A19374" s="27" t="str">
        <f>VLOOKUP(C19374,'user list'!A:B,2,0)</f>
        <v>Admin</v>
      </c>
      <c r="B19374" s="172">
        <v>45825.352442129632</v>
      </c>
      <c r="C19374" s="69" t="s">
        <v>186</v>
      </c>
      <c r="D19374" s="69" t="s">
        <v>1937</v>
      </c>
      <c r="E19374" s="69" t="s">
        <v>3351</v>
      </c>
      <c r="F19374" s="69" t="s">
        <v>3352</v>
      </c>
      <c r="G19374" s="69">
        <v>2417</v>
      </c>
    </row>
    <row r="19375" spans="1:7" ht="14.4">
      <c r="A19375" s="27" t="str">
        <f>VLOOKUP(C19375,'user list'!A:B,2,0)</f>
        <v>QCYDO</v>
      </c>
      <c r="B19375" s="172">
        <v>45825.35297453704</v>
      </c>
      <c r="C19375" s="69" t="s">
        <v>270</v>
      </c>
      <c r="D19375" s="69" t="s">
        <v>1937</v>
      </c>
      <c r="E19375" s="69" t="s">
        <v>3353</v>
      </c>
      <c r="F19375" s="69">
        <v>99</v>
      </c>
      <c r="G19375" s="69" t="s">
        <v>3354</v>
      </c>
    </row>
    <row r="19376" spans="1:7" ht="14.4">
      <c r="A19376" s="27" t="str">
        <f>VLOOKUP(C19376,'user list'!A:B,2,0)</f>
        <v>Admin</v>
      </c>
      <c r="B19376" s="172">
        <v>45825.35297453704</v>
      </c>
      <c r="C19376" s="69" t="s">
        <v>186</v>
      </c>
      <c r="D19376" s="69" t="s">
        <v>1937</v>
      </c>
      <c r="E19376" s="69" t="s">
        <v>3353</v>
      </c>
      <c r="F19376" s="69">
        <v>99</v>
      </c>
      <c r="G19376" s="69" t="s">
        <v>3354</v>
      </c>
    </row>
    <row r="19377" spans="1:7" ht="14.4">
      <c r="A19377" s="27" t="str">
        <f>VLOOKUP(C19377,'user list'!A:B,2,0)</f>
        <v>Admin</v>
      </c>
      <c r="B19377" s="172">
        <v>45825.35297453704</v>
      </c>
      <c r="C19377" s="69" t="s">
        <v>186</v>
      </c>
      <c r="D19377" s="69" t="s">
        <v>1937</v>
      </c>
      <c r="E19377" s="69" t="s">
        <v>3353</v>
      </c>
      <c r="F19377" s="69">
        <v>99</v>
      </c>
      <c r="G19377" s="69" t="s">
        <v>3354</v>
      </c>
    </row>
    <row r="19378" spans="1:7" ht="14.4">
      <c r="A19378" s="27" t="str">
        <f>VLOOKUP(C19378,'user list'!A:B,2,0)</f>
        <v>Admin</v>
      </c>
      <c r="B19378" s="172">
        <v>45825.35297453704</v>
      </c>
      <c r="C19378" s="69" t="s">
        <v>186</v>
      </c>
      <c r="D19378" s="69" t="s">
        <v>1937</v>
      </c>
      <c r="E19378" s="69" t="s">
        <v>3353</v>
      </c>
      <c r="F19378" s="69">
        <v>99</v>
      </c>
      <c r="G19378" s="69" t="s">
        <v>3354</v>
      </c>
    </row>
    <row r="19379" spans="1:7" ht="14.4">
      <c r="A19379" s="27" t="str">
        <f>VLOOKUP(C19379,'user list'!A:B,2,0)</f>
        <v>Admin</v>
      </c>
      <c r="B19379" s="172">
        <v>45825.35297453704</v>
      </c>
      <c r="C19379" s="69" t="s">
        <v>186</v>
      </c>
      <c r="D19379" s="69" t="s">
        <v>1937</v>
      </c>
      <c r="E19379" s="69" t="s">
        <v>3353</v>
      </c>
      <c r="F19379" s="69">
        <v>99</v>
      </c>
      <c r="G19379" s="69" t="s">
        <v>3354</v>
      </c>
    </row>
    <row r="19380" spans="1:7" ht="14.4">
      <c r="A19380" s="27" t="str">
        <f>VLOOKUP(C19380,'user list'!A:B,2,0)</f>
        <v>CAD</v>
      </c>
      <c r="B19380" s="172">
        <v>45825.353090277778</v>
      </c>
      <c r="C19380" s="69" t="s">
        <v>196</v>
      </c>
      <c r="D19380" s="69" t="s">
        <v>1937</v>
      </c>
      <c r="E19380" s="69" t="s">
        <v>2784</v>
      </c>
      <c r="F19380" s="69">
        <v>2340</v>
      </c>
      <c r="G19380" s="69" t="s">
        <v>2441</v>
      </c>
    </row>
    <row r="19381" spans="1:7" ht="14.4">
      <c r="A19381" s="27" t="str">
        <f>VLOOKUP(C19381,'user list'!A:B,2,0)</f>
        <v>TFCOPRISS</v>
      </c>
      <c r="B19381" s="172">
        <v>45825.353773148148</v>
      </c>
      <c r="C19381" s="69" t="s">
        <v>274</v>
      </c>
      <c r="D19381" s="69" t="s">
        <v>1937</v>
      </c>
      <c r="E19381" s="69" t="s">
        <v>1974</v>
      </c>
      <c r="F19381" s="69">
        <v>2402</v>
      </c>
      <c r="G19381" s="69" t="s">
        <v>1947</v>
      </c>
    </row>
    <row r="19382" spans="1:7" ht="14.4">
      <c r="A19382" s="27" t="str">
        <f>VLOOKUP(C19382,'user list'!A:B,2,0)</f>
        <v>TFCOPRISS</v>
      </c>
      <c r="B19382" s="172">
        <v>45825.353773148148</v>
      </c>
      <c r="C19382" s="69" t="s">
        <v>274</v>
      </c>
      <c r="D19382" s="69" t="s">
        <v>1937</v>
      </c>
      <c r="E19382" s="69" t="s">
        <v>1974</v>
      </c>
      <c r="F19382" s="69">
        <v>2402</v>
      </c>
      <c r="G19382" s="69" t="s">
        <v>1948</v>
      </c>
    </row>
    <row r="19383" spans="1:7" ht="14.4">
      <c r="A19383" s="27" t="str">
        <f>VLOOKUP(C19383,'user list'!A:B,2,0)</f>
        <v>TFCOPRISS</v>
      </c>
      <c r="B19383" s="172">
        <v>45825.353796296295</v>
      </c>
      <c r="C19383" s="69" t="s">
        <v>274</v>
      </c>
      <c r="D19383" s="69" t="s">
        <v>1937</v>
      </c>
      <c r="E19383" s="69" t="s">
        <v>1974</v>
      </c>
      <c r="F19383" s="69">
        <v>2402</v>
      </c>
      <c r="G19383" s="69" t="s">
        <v>1939</v>
      </c>
    </row>
    <row r="19384" spans="1:7" ht="14.4">
      <c r="A19384" s="27" t="str">
        <f>VLOOKUP(C19384,'user list'!A:B,2,0)</f>
        <v>QCYDO</v>
      </c>
      <c r="B19384" s="172">
        <v>45825.353888888887</v>
      </c>
      <c r="C19384" s="69" t="s">
        <v>270</v>
      </c>
      <c r="D19384" s="69" t="s">
        <v>1937</v>
      </c>
      <c r="E19384" s="69" t="s">
        <v>3230</v>
      </c>
      <c r="F19384" s="69">
        <v>2419</v>
      </c>
      <c r="G19384" s="69" t="s">
        <v>2440</v>
      </c>
    </row>
    <row r="19385" spans="1:7" ht="14.4">
      <c r="A19385" s="27" t="str">
        <f>VLOOKUP(C19385,'user list'!A:B,2,0)</f>
        <v>Admin</v>
      </c>
      <c r="B19385" s="172">
        <v>45825.353888888887</v>
      </c>
      <c r="C19385" s="69" t="s">
        <v>186</v>
      </c>
      <c r="D19385" s="69" t="s">
        <v>1937</v>
      </c>
      <c r="E19385" s="69" t="s">
        <v>3230</v>
      </c>
      <c r="F19385" s="69">
        <v>2419</v>
      </c>
      <c r="G19385" s="69" t="s">
        <v>1948</v>
      </c>
    </row>
    <row r="19386" spans="1:7" ht="14.4">
      <c r="A19386" s="27" t="str">
        <f>VLOOKUP(C19386,'user list'!A:B,2,0)</f>
        <v>Admin</v>
      </c>
      <c r="B19386" s="172">
        <v>45825.353888888887</v>
      </c>
      <c r="C19386" s="69" t="s">
        <v>186</v>
      </c>
      <c r="D19386" s="69" t="s">
        <v>1937</v>
      </c>
      <c r="E19386" s="69" t="s">
        <v>3230</v>
      </c>
      <c r="F19386" s="69">
        <v>2419</v>
      </c>
      <c r="G19386" s="69" t="s">
        <v>1948</v>
      </c>
    </row>
    <row r="19387" spans="1:7" ht="14.4">
      <c r="A19387" s="27" t="str">
        <f>VLOOKUP(C19387,'user list'!A:B,2,0)</f>
        <v>Admin</v>
      </c>
      <c r="B19387" s="172">
        <v>45825.353900462964</v>
      </c>
      <c r="C19387" s="69" t="s">
        <v>186</v>
      </c>
      <c r="D19387" s="69" t="s">
        <v>1937</v>
      </c>
      <c r="E19387" s="69" t="s">
        <v>3230</v>
      </c>
      <c r="F19387" s="69">
        <v>2419</v>
      </c>
      <c r="G19387" s="69" t="s">
        <v>1948</v>
      </c>
    </row>
    <row r="19388" spans="1:7" ht="14.4">
      <c r="A19388" s="27" t="str">
        <f>VLOOKUP(C19388,'user list'!A:B,2,0)</f>
        <v>Admin</v>
      </c>
      <c r="B19388" s="172">
        <v>45825.353900462964</v>
      </c>
      <c r="C19388" s="69" t="s">
        <v>186</v>
      </c>
      <c r="D19388" s="69" t="s">
        <v>1937</v>
      </c>
      <c r="E19388" s="69" t="s">
        <v>3230</v>
      </c>
      <c r="F19388" s="69">
        <v>2419</v>
      </c>
      <c r="G19388" s="69" t="s">
        <v>1947</v>
      </c>
    </row>
    <row r="19389" spans="1:7" ht="14.4">
      <c r="A19389" s="27" t="str">
        <f>VLOOKUP(C19389,'user list'!A:B,2,0)</f>
        <v>CAD</v>
      </c>
      <c r="B19389" s="172">
        <v>45825.353981481479</v>
      </c>
      <c r="C19389" s="69" t="s">
        <v>196</v>
      </c>
      <c r="D19389" s="69" t="s">
        <v>1937</v>
      </c>
      <c r="E19389" s="69" t="s">
        <v>2784</v>
      </c>
      <c r="F19389" s="69">
        <v>2340</v>
      </c>
      <c r="G19389" s="69" t="s">
        <v>1947</v>
      </c>
    </row>
    <row r="19390" spans="1:7" ht="14.4">
      <c r="A19390" s="27" t="str">
        <f>VLOOKUP(C19390,'user list'!A:B,2,0)</f>
        <v>CAD</v>
      </c>
      <c r="B19390" s="172">
        <v>45825.353981481479</v>
      </c>
      <c r="C19390" s="69" t="s">
        <v>196</v>
      </c>
      <c r="D19390" s="69" t="s">
        <v>1937</v>
      </c>
      <c r="E19390" s="69" t="s">
        <v>2784</v>
      </c>
      <c r="F19390" s="69">
        <v>2340</v>
      </c>
      <c r="G19390" s="69" t="s">
        <v>1948</v>
      </c>
    </row>
    <row r="19391" spans="1:7" ht="14.4">
      <c r="A19391" s="27" t="str">
        <f>VLOOKUP(C19391,'user list'!A:B,2,0)</f>
        <v>CAD</v>
      </c>
      <c r="B19391" s="172">
        <v>45825.353981481479</v>
      </c>
      <c r="C19391" s="69" t="s">
        <v>196</v>
      </c>
      <c r="D19391" s="69" t="s">
        <v>1937</v>
      </c>
      <c r="E19391" s="69" t="s">
        <v>2784</v>
      </c>
      <c r="F19391" s="69">
        <v>2340</v>
      </c>
      <c r="G19391" s="69" t="s">
        <v>1939</v>
      </c>
    </row>
    <row r="19392" spans="1:7" ht="14.4">
      <c r="A19392" s="27" t="str">
        <f>VLOOKUP(C19392,'user list'!A:B,2,0)</f>
        <v>Admin</v>
      </c>
      <c r="B19392" s="172">
        <v>45825.353981481479</v>
      </c>
      <c r="C19392" s="69" t="s">
        <v>186</v>
      </c>
      <c r="D19392" s="69" t="s">
        <v>1937</v>
      </c>
      <c r="E19392" s="69" t="s">
        <v>2784</v>
      </c>
      <c r="F19392" s="69">
        <v>2340</v>
      </c>
      <c r="G19392" s="69" t="s">
        <v>1948</v>
      </c>
    </row>
    <row r="19393" spans="1:7" ht="14.4">
      <c r="A19393" s="27" t="str">
        <f>VLOOKUP(C19393,'user list'!A:B,2,0)</f>
        <v>TFCOPRISS</v>
      </c>
      <c r="B19393" s="172">
        <v>45825.354004629633</v>
      </c>
      <c r="C19393" s="69" t="s">
        <v>274</v>
      </c>
      <c r="D19393" s="69" t="s">
        <v>1937</v>
      </c>
      <c r="E19393" s="69" t="s">
        <v>1974</v>
      </c>
      <c r="F19393" s="69">
        <v>2402</v>
      </c>
      <c r="G19393" s="69" t="s">
        <v>1947</v>
      </c>
    </row>
    <row r="19394" spans="1:7" ht="14.4">
      <c r="A19394" s="27" t="str">
        <f>VLOOKUP(C19394,'user list'!A:B,2,0)</f>
        <v>TFCOPRISS</v>
      </c>
      <c r="B19394" s="172">
        <v>45825.354004629633</v>
      </c>
      <c r="C19394" s="69" t="s">
        <v>274</v>
      </c>
      <c r="D19394" s="69" t="s">
        <v>1937</v>
      </c>
      <c r="E19394" s="69" t="s">
        <v>1974</v>
      </c>
      <c r="F19394" s="69">
        <v>2402</v>
      </c>
      <c r="G19394" s="69" t="s">
        <v>1948</v>
      </c>
    </row>
    <row r="19395" spans="1:7" ht="14.4">
      <c r="A19395" s="27" t="str">
        <f>VLOOKUP(C19395,'user list'!A:B,2,0)</f>
        <v>TFCOPRISS</v>
      </c>
      <c r="B19395" s="172">
        <v>45825.354016203702</v>
      </c>
      <c r="C19395" s="69" t="s">
        <v>274</v>
      </c>
      <c r="D19395" s="69" t="s">
        <v>1937</v>
      </c>
      <c r="E19395" s="69" t="s">
        <v>1974</v>
      </c>
      <c r="F19395" s="69">
        <v>2402</v>
      </c>
      <c r="G19395" s="69" t="s">
        <v>1939</v>
      </c>
    </row>
    <row r="19396" spans="1:7" ht="14.4">
      <c r="A19396" s="27" t="str">
        <f>VLOOKUP(C19396,'user list'!A:B,2,0)</f>
        <v>CAD</v>
      </c>
      <c r="B19396" s="172">
        <v>45825.354259259257</v>
      </c>
      <c r="C19396" s="69" t="s">
        <v>196</v>
      </c>
      <c r="D19396" s="69" t="s">
        <v>1937</v>
      </c>
      <c r="E19396" s="69" t="s">
        <v>3230</v>
      </c>
      <c r="F19396" s="69">
        <v>2419</v>
      </c>
      <c r="G19396" s="69" t="s">
        <v>1939</v>
      </c>
    </row>
    <row r="19397" spans="1:7" ht="14.4">
      <c r="A19397" s="27" t="str">
        <f>VLOOKUP(C19397,'user list'!A:B,2,0)</f>
        <v>QCYDO</v>
      </c>
      <c r="B19397" s="172">
        <v>45825.354363425926</v>
      </c>
      <c r="C19397" s="69" t="s">
        <v>270</v>
      </c>
      <c r="D19397" s="69" t="s">
        <v>1937</v>
      </c>
      <c r="E19397" s="69" t="s">
        <v>3355</v>
      </c>
      <c r="F19397" s="69">
        <v>551</v>
      </c>
      <c r="G19397" s="69" t="s">
        <v>3356</v>
      </c>
    </row>
    <row r="19398" spans="1:7" ht="14.4">
      <c r="A19398" s="27" t="str">
        <f>VLOOKUP(C19398,'user list'!A:B,2,0)</f>
        <v>Admin</v>
      </c>
      <c r="B19398" s="172">
        <v>45825.354363425926</v>
      </c>
      <c r="C19398" s="69" t="s">
        <v>186</v>
      </c>
      <c r="D19398" s="69" t="s">
        <v>1937</v>
      </c>
      <c r="E19398" s="69" t="s">
        <v>3355</v>
      </c>
      <c r="F19398" s="69">
        <v>551</v>
      </c>
      <c r="G19398" s="69" t="s">
        <v>3356</v>
      </c>
    </row>
    <row r="19399" spans="1:7" ht="14.4">
      <c r="A19399" s="27" t="str">
        <f>VLOOKUP(C19399,'user list'!A:B,2,0)</f>
        <v>Admin</v>
      </c>
      <c r="B19399" s="172">
        <v>45825.354363425926</v>
      </c>
      <c r="C19399" s="69" t="s">
        <v>186</v>
      </c>
      <c r="D19399" s="69" t="s">
        <v>1937</v>
      </c>
      <c r="E19399" s="69" t="s">
        <v>3355</v>
      </c>
      <c r="F19399" s="69">
        <v>551</v>
      </c>
      <c r="G19399" s="69" t="s">
        <v>3356</v>
      </c>
    </row>
    <row r="19400" spans="1:7" ht="14.4">
      <c r="A19400" s="27" t="str">
        <f>VLOOKUP(C19400,'user list'!A:B,2,0)</f>
        <v>Admin</v>
      </c>
      <c r="B19400" s="172">
        <v>45825.354375000003</v>
      </c>
      <c r="C19400" s="69" t="s">
        <v>186</v>
      </c>
      <c r="D19400" s="69" t="s">
        <v>1937</v>
      </c>
      <c r="E19400" s="69" t="s">
        <v>3355</v>
      </c>
      <c r="F19400" s="69">
        <v>551</v>
      </c>
      <c r="G19400" s="69" t="s">
        <v>3356</v>
      </c>
    </row>
    <row r="19401" spans="1:7" ht="14.4">
      <c r="A19401" s="27" t="str">
        <f>VLOOKUP(C19401,'user list'!A:B,2,0)</f>
        <v>Admin</v>
      </c>
      <c r="B19401" s="172">
        <v>45825.354375000003</v>
      </c>
      <c r="C19401" s="69" t="s">
        <v>186</v>
      </c>
      <c r="D19401" s="69" t="s">
        <v>1937</v>
      </c>
      <c r="E19401" s="69" t="s">
        <v>3355</v>
      </c>
      <c r="F19401" s="69">
        <v>551</v>
      </c>
      <c r="G19401" s="69" t="s">
        <v>3356</v>
      </c>
    </row>
    <row r="19402" spans="1:7" ht="14.4">
      <c r="A19402" s="27" t="str">
        <f>VLOOKUP(C19402,'user list'!A:B,2,0)</f>
        <v>TFCOPRISS</v>
      </c>
      <c r="B19402" s="172">
        <v>45825.354444444441</v>
      </c>
      <c r="C19402" s="69" t="s">
        <v>274</v>
      </c>
      <c r="D19402" s="69" t="s">
        <v>1937</v>
      </c>
      <c r="E19402" s="69" t="s">
        <v>1974</v>
      </c>
      <c r="F19402" s="69">
        <v>2402</v>
      </c>
      <c r="G19402" s="69" t="s">
        <v>1949</v>
      </c>
    </row>
    <row r="19403" spans="1:7" ht="14.4">
      <c r="A19403" s="27" t="str">
        <f>VLOOKUP(C19403,'user list'!A:B,2,0)</f>
        <v>CAD</v>
      </c>
      <c r="B19403" s="172">
        <v>45825.354502314818</v>
      </c>
      <c r="C19403" s="69" t="s">
        <v>196</v>
      </c>
      <c r="D19403" s="69" t="s">
        <v>1937</v>
      </c>
      <c r="E19403" s="69" t="s">
        <v>3230</v>
      </c>
      <c r="F19403" s="69">
        <v>2419</v>
      </c>
      <c r="G19403" s="69" t="s">
        <v>2441</v>
      </c>
    </row>
    <row r="19404" spans="1:7" ht="14.4">
      <c r="A19404" s="27" t="str">
        <f>VLOOKUP(C19404,'user list'!A:B,2,0)</f>
        <v>QCYDO</v>
      </c>
      <c r="B19404" s="172">
        <v>45825.354710648149</v>
      </c>
      <c r="C19404" s="69" t="s">
        <v>270</v>
      </c>
      <c r="D19404" s="69" t="s">
        <v>1937</v>
      </c>
      <c r="E19404" s="69" t="s">
        <v>2483</v>
      </c>
      <c r="F19404" s="69">
        <v>1805</v>
      </c>
      <c r="G19404" s="69" t="s">
        <v>1939</v>
      </c>
    </row>
    <row r="19405" spans="1:7" ht="14.4">
      <c r="A19405" s="27" t="str">
        <f>VLOOKUP(C19405,'user list'!A:B,2,0)</f>
        <v>DOE</v>
      </c>
      <c r="B19405" s="172">
        <v>45825.354791666665</v>
      </c>
      <c r="C19405" s="69" t="s">
        <v>212</v>
      </c>
      <c r="D19405" s="69" t="s">
        <v>1937</v>
      </c>
      <c r="E19405" s="69" t="s">
        <v>2584</v>
      </c>
      <c r="F19405" s="69">
        <v>1960</v>
      </c>
      <c r="G19405" s="69" t="s">
        <v>1939</v>
      </c>
    </row>
    <row r="19406" spans="1:7" ht="14.4">
      <c r="A19406" s="27" t="str">
        <f>VLOOKUP(C19406,'user list'!A:B,2,0)</f>
        <v>DOE</v>
      </c>
      <c r="B19406" s="172">
        <v>45825.354814814818</v>
      </c>
      <c r="C19406" s="69" t="s">
        <v>212</v>
      </c>
      <c r="D19406" s="69" t="s">
        <v>1937</v>
      </c>
      <c r="E19406" s="69" t="s">
        <v>2583</v>
      </c>
      <c r="F19406" s="69">
        <v>1954</v>
      </c>
      <c r="G19406" s="69" t="s">
        <v>1939</v>
      </c>
    </row>
    <row r="19407" spans="1:7" ht="14.4">
      <c r="A19407" s="27" t="str">
        <f>VLOOKUP(C19407,'user list'!A:B,2,0)</f>
        <v>DOE</v>
      </c>
      <c r="B19407" s="172">
        <v>45825.354884259257</v>
      </c>
      <c r="C19407" s="69" t="s">
        <v>212</v>
      </c>
      <c r="D19407" s="69" t="s">
        <v>1937</v>
      </c>
      <c r="E19407" s="69" t="s">
        <v>2581</v>
      </c>
      <c r="F19407" s="69">
        <v>1952</v>
      </c>
      <c r="G19407" s="69" t="s">
        <v>1939</v>
      </c>
    </row>
    <row r="19408" spans="1:7" ht="14.4">
      <c r="A19408" s="27" t="str">
        <f>VLOOKUP(C19408,'user list'!A:B,2,0)</f>
        <v>QCYDO</v>
      </c>
      <c r="B19408" s="172">
        <v>45825.355162037034</v>
      </c>
      <c r="C19408" s="69" t="s">
        <v>270</v>
      </c>
      <c r="D19408" s="69" t="s">
        <v>1937</v>
      </c>
      <c r="E19408" s="69" t="s">
        <v>2483</v>
      </c>
      <c r="F19408" s="69">
        <v>1805</v>
      </c>
      <c r="G19408" s="69" t="s">
        <v>1947</v>
      </c>
    </row>
    <row r="19409" spans="1:7" ht="14.4">
      <c r="A19409" s="27" t="str">
        <f>VLOOKUP(C19409,'user list'!A:B,2,0)</f>
        <v>QCYDO</v>
      </c>
      <c r="B19409" s="172">
        <v>45825.355162037034</v>
      </c>
      <c r="C19409" s="69" t="s">
        <v>270</v>
      </c>
      <c r="D19409" s="69" t="s">
        <v>1937</v>
      </c>
      <c r="E19409" s="69" t="s">
        <v>2483</v>
      </c>
      <c r="F19409" s="69">
        <v>1805</v>
      </c>
      <c r="G19409" s="69" t="s">
        <v>1948</v>
      </c>
    </row>
    <row r="19410" spans="1:7" ht="14.4">
      <c r="A19410" s="27" t="str">
        <f>VLOOKUP(C19410,'user list'!A:B,2,0)</f>
        <v>QCYDO</v>
      </c>
      <c r="B19410" s="172">
        <v>45825.355162037034</v>
      </c>
      <c r="C19410" s="69" t="s">
        <v>270</v>
      </c>
      <c r="D19410" s="69" t="s">
        <v>1937</v>
      </c>
      <c r="E19410" s="69" t="s">
        <v>2483</v>
      </c>
      <c r="F19410" s="69">
        <v>1805</v>
      </c>
      <c r="G19410" s="69" t="s">
        <v>1939</v>
      </c>
    </row>
    <row r="19411" spans="1:7" ht="14.4">
      <c r="A19411" s="27" t="str">
        <f>VLOOKUP(C19411,'user list'!A:B,2,0)</f>
        <v>Admin</v>
      </c>
      <c r="B19411" s="172">
        <v>45825.355162037034</v>
      </c>
      <c r="C19411" s="69" t="s">
        <v>186</v>
      </c>
      <c r="D19411" s="69" t="s">
        <v>1937</v>
      </c>
      <c r="E19411" s="69" t="s">
        <v>2483</v>
      </c>
      <c r="F19411" s="69">
        <v>1805</v>
      </c>
      <c r="G19411" s="69" t="s">
        <v>1948</v>
      </c>
    </row>
    <row r="19412" spans="1:7" ht="14.4">
      <c r="A19412" s="27" t="str">
        <f>VLOOKUP(C19412,'user list'!A:B,2,0)</f>
        <v>Admin</v>
      </c>
      <c r="B19412" s="172">
        <v>45825.355173611111</v>
      </c>
      <c r="C19412" s="69" t="s">
        <v>186</v>
      </c>
      <c r="D19412" s="69" t="s">
        <v>1937</v>
      </c>
      <c r="E19412" s="69" t="s">
        <v>2483</v>
      </c>
      <c r="F19412" s="69">
        <v>1805</v>
      </c>
      <c r="G19412" s="69" t="s">
        <v>1947</v>
      </c>
    </row>
    <row r="19413" spans="1:7" ht="14.4">
      <c r="A19413" s="27" t="str">
        <f>VLOOKUP(C19413,'user list'!A:B,2,0)</f>
        <v>Admin</v>
      </c>
      <c r="B19413" s="172">
        <v>45825.355173611111</v>
      </c>
      <c r="C19413" s="69" t="s">
        <v>186</v>
      </c>
      <c r="D19413" s="69" t="s">
        <v>1937</v>
      </c>
      <c r="E19413" s="69" t="s">
        <v>2483</v>
      </c>
      <c r="F19413" s="69">
        <v>1805</v>
      </c>
      <c r="G19413" s="69" t="s">
        <v>1948</v>
      </c>
    </row>
    <row r="19414" spans="1:7" ht="14.4">
      <c r="A19414" s="27" t="str">
        <f>VLOOKUP(C19414,'user list'!A:B,2,0)</f>
        <v>QCYDO</v>
      </c>
      <c r="B19414" s="172">
        <v>45825.355185185188</v>
      </c>
      <c r="C19414" s="69" t="s">
        <v>270</v>
      </c>
      <c r="D19414" s="69" t="s">
        <v>1937</v>
      </c>
      <c r="E19414" s="69" t="s">
        <v>1974</v>
      </c>
      <c r="F19414" s="69">
        <v>2402</v>
      </c>
      <c r="G19414" s="69" t="s">
        <v>1939</v>
      </c>
    </row>
    <row r="19415" spans="1:7" ht="14.4">
      <c r="A19415" s="27" t="str">
        <f>VLOOKUP(C19415,'user list'!A:B,2,0)</f>
        <v>Admin</v>
      </c>
      <c r="B19415" s="172">
        <v>45825.35527777778</v>
      </c>
      <c r="C19415" s="69" t="s">
        <v>186</v>
      </c>
      <c r="D19415" s="69" t="s">
        <v>1937</v>
      </c>
      <c r="E19415" s="69" t="s">
        <v>1974</v>
      </c>
      <c r="F19415" s="69">
        <v>2402</v>
      </c>
      <c r="G19415" s="69" t="s">
        <v>1948</v>
      </c>
    </row>
    <row r="19416" spans="1:7" ht="14.4">
      <c r="A19416" s="27" t="str">
        <f>VLOOKUP(C19416,'user list'!A:B,2,0)</f>
        <v>QCYDO</v>
      </c>
      <c r="B19416" s="172">
        <v>45825.355393518519</v>
      </c>
      <c r="C19416" s="69" t="s">
        <v>270</v>
      </c>
      <c r="D19416" s="69" t="s">
        <v>1937</v>
      </c>
      <c r="E19416" s="69" t="s">
        <v>1974</v>
      </c>
      <c r="F19416" s="69">
        <v>2402</v>
      </c>
      <c r="G19416" s="69" t="s">
        <v>1947</v>
      </c>
    </row>
    <row r="19417" spans="1:7" ht="14.4">
      <c r="A19417" s="27" t="str">
        <f>VLOOKUP(C19417,'user list'!A:B,2,0)</f>
        <v>QCYDO</v>
      </c>
      <c r="B19417" s="172">
        <v>45825.355393518519</v>
      </c>
      <c r="C19417" s="69" t="s">
        <v>270</v>
      </c>
      <c r="D19417" s="69" t="s">
        <v>1937</v>
      </c>
      <c r="E19417" s="69" t="s">
        <v>1974</v>
      </c>
      <c r="F19417" s="69">
        <v>2402</v>
      </c>
      <c r="G19417" s="69" t="s">
        <v>1948</v>
      </c>
    </row>
    <row r="19418" spans="1:7" ht="14.4">
      <c r="A19418" s="27" t="str">
        <f>VLOOKUP(C19418,'user list'!A:B,2,0)</f>
        <v>QCYDO</v>
      </c>
      <c r="B19418" s="172">
        <v>45825.355393518519</v>
      </c>
      <c r="C19418" s="69" t="s">
        <v>270</v>
      </c>
      <c r="D19418" s="69" t="s">
        <v>1937</v>
      </c>
      <c r="E19418" s="69" t="s">
        <v>1974</v>
      </c>
      <c r="F19418" s="69">
        <v>2402</v>
      </c>
      <c r="G19418" s="69" t="s">
        <v>1939</v>
      </c>
    </row>
    <row r="19419" spans="1:7" ht="14.4">
      <c r="A19419" s="27" t="str">
        <f>VLOOKUP(C19419,'user list'!A:B,2,0)</f>
        <v>Admin</v>
      </c>
      <c r="B19419" s="172">
        <v>45825.355393518519</v>
      </c>
      <c r="C19419" s="69" t="s">
        <v>186</v>
      </c>
      <c r="D19419" s="69" t="s">
        <v>1937</v>
      </c>
      <c r="E19419" s="69" t="s">
        <v>1974</v>
      </c>
      <c r="F19419" s="69">
        <v>2402</v>
      </c>
      <c r="G19419" s="69" t="s">
        <v>1948</v>
      </c>
    </row>
    <row r="19420" spans="1:7" ht="14.4">
      <c r="A19420" s="27" t="str">
        <f>VLOOKUP(C19420,'user list'!A:B,2,0)</f>
        <v>TFCOPRISS</v>
      </c>
      <c r="B19420" s="172">
        <v>45825.35597222222</v>
      </c>
      <c r="C19420" s="69" t="s">
        <v>274</v>
      </c>
      <c r="D19420" s="69" t="s">
        <v>1937</v>
      </c>
      <c r="E19420" s="69" t="s">
        <v>1974</v>
      </c>
      <c r="F19420" s="69">
        <v>2402</v>
      </c>
      <c r="G19420" s="69" t="s">
        <v>2441</v>
      </c>
    </row>
    <row r="19421" spans="1:7" ht="14.4">
      <c r="A19421" s="27" t="str">
        <f>VLOOKUP(C19421,'user list'!A:B,2,0)</f>
        <v>TFCOPRISS</v>
      </c>
      <c r="B19421" s="172">
        <v>45825.35659722222</v>
      </c>
      <c r="C19421" s="69" t="s">
        <v>274</v>
      </c>
      <c r="D19421" s="69" t="s">
        <v>1937</v>
      </c>
      <c r="E19421" s="69" t="s">
        <v>1974</v>
      </c>
      <c r="F19421" s="69">
        <v>2402</v>
      </c>
      <c r="G19421" s="69" t="s">
        <v>1949</v>
      </c>
    </row>
    <row r="19422" spans="1:7" ht="14.4">
      <c r="A19422" s="27" t="str">
        <f>VLOOKUP(C19422,'user list'!A:B,2,0)</f>
        <v>DOE</v>
      </c>
      <c r="B19422" s="172">
        <v>45825.358923611115</v>
      </c>
      <c r="C19422" s="69" t="s">
        <v>212</v>
      </c>
      <c r="D19422" s="69" t="s">
        <v>1937</v>
      </c>
      <c r="E19422" s="69" t="s">
        <v>1974</v>
      </c>
      <c r="F19422" s="69">
        <v>2402</v>
      </c>
      <c r="G19422" s="69" t="s">
        <v>1939</v>
      </c>
    </row>
    <row r="19423" spans="1:7" ht="14.4">
      <c r="A19423" s="27" t="str">
        <f>VLOOKUP(C19423,'user list'!A:B,2,0)</f>
        <v>DSQC</v>
      </c>
      <c r="B19423" s="172">
        <v>45825.358969907407</v>
      </c>
      <c r="C19423" s="69" t="s">
        <v>214</v>
      </c>
      <c r="D19423" s="69" t="s">
        <v>1937</v>
      </c>
      <c r="E19423" s="69" t="s">
        <v>3060</v>
      </c>
      <c r="F19423" s="69">
        <v>2354</v>
      </c>
      <c r="G19423" s="69" t="s">
        <v>1939</v>
      </c>
    </row>
    <row r="19424" spans="1:7" ht="14.4">
      <c r="A19424" s="27" t="str">
        <f>VLOOKUP(C19424,'user list'!A:B,2,0)</f>
        <v>DOE</v>
      </c>
      <c r="B19424" s="172">
        <v>45825.359166666669</v>
      </c>
      <c r="C19424" s="69" t="s">
        <v>212</v>
      </c>
      <c r="D19424" s="69" t="s">
        <v>1937</v>
      </c>
      <c r="E19424" s="69" t="s">
        <v>1974</v>
      </c>
      <c r="F19424" s="69">
        <v>2402</v>
      </c>
      <c r="G19424" s="69" t="s">
        <v>1947</v>
      </c>
    </row>
    <row r="19425" spans="1:7" ht="14.4">
      <c r="A19425" s="27" t="str">
        <f>VLOOKUP(C19425,'user list'!A:B,2,0)</f>
        <v>DOE</v>
      </c>
      <c r="B19425" s="172">
        <v>45825.359166666669</v>
      </c>
      <c r="C19425" s="69" t="s">
        <v>212</v>
      </c>
      <c r="D19425" s="69" t="s">
        <v>1937</v>
      </c>
      <c r="E19425" s="69" t="s">
        <v>1974</v>
      </c>
      <c r="F19425" s="69">
        <v>2402</v>
      </c>
      <c r="G19425" s="69" t="s">
        <v>1948</v>
      </c>
    </row>
    <row r="19426" spans="1:7" ht="14.4">
      <c r="A19426" s="27" t="str">
        <f>VLOOKUP(C19426,'user list'!A:B,2,0)</f>
        <v>DOE</v>
      </c>
      <c r="B19426" s="172">
        <v>45825.359166666669</v>
      </c>
      <c r="C19426" s="69" t="s">
        <v>212</v>
      </c>
      <c r="D19426" s="69" t="s">
        <v>1937</v>
      </c>
      <c r="E19426" s="69" t="s">
        <v>1974</v>
      </c>
      <c r="F19426" s="69">
        <v>2402</v>
      </c>
      <c r="G19426" s="69" t="s">
        <v>1939</v>
      </c>
    </row>
    <row r="19427" spans="1:7" ht="14.4">
      <c r="A19427" s="27" t="str">
        <f>VLOOKUP(C19427,'user list'!A:B,2,0)</f>
        <v>Admin</v>
      </c>
      <c r="B19427" s="172">
        <v>45825.359178240738</v>
      </c>
      <c r="C19427" s="69" t="s">
        <v>186</v>
      </c>
      <c r="D19427" s="69" t="s">
        <v>1937</v>
      </c>
      <c r="E19427" s="69" t="s">
        <v>1974</v>
      </c>
      <c r="F19427" s="69">
        <v>2402</v>
      </c>
      <c r="G19427" s="69" t="s">
        <v>1948</v>
      </c>
    </row>
    <row r="19428" spans="1:7" ht="14.4">
      <c r="A19428" s="27" t="str">
        <f>VLOOKUP(C19428,'user list'!A:B,2,0)</f>
        <v>DOE</v>
      </c>
      <c r="B19428" s="172">
        <v>45825.359340277777</v>
      </c>
      <c r="C19428" s="69" t="s">
        <v>212</v>
      </c>
      <c r="D19428" s="69" t="s">
        <v>1937</v>
      </c>
      <c r="E19428" s="69" t="s">
        <v>1974</v>
      </c>
      <c r="F19428" s="69">
        <v>2402</v>
      </c>
      <c r="G19428" s="69" t="s">
        <v>1949</v>
      </c>
    </row>
    <row r="19429" spans="1:7" ht="14.4">
      <c r="A19429" s="27" t="str">
        <f>VLOOKUP(C19429,'user list'!A:B,2,0)</f>
        <v>DSQC</v>
      </c>
      <c r="B19429" s="172">
        <v>45825.359571759262</v>
      </c>
      <c r="C19429" s="69" t="s">
        <v>214</v>
      </c>
      <c r="D19429" s="69" t="s">
        <v>1937</v>
      </c>
      <c r="E19429" s="69" t="s">
        <v>3060</v>
      </c>
      <c r="F19429" s="69">
        <v>2354</v>
      </c>
      <c r="G19429" s="69" t="s">
        <v>1947</v>
      </c>
    </row>
    <row r="19430" spans="1:7" ht="14.4">
      <c r="A19430" s="27" t="str">
        <f>VLOOKUP(C19430,'user list'!A:B,2,0)</f>
        <v>DSQC</v>
      </c>
      <c r="B19430" s="172">
        <v>45825.359571759262</v>
      </c>
      <c r="C19430" s="69" t="s">
        <v>214</v>
      </c>
      <c r="D19430" s="69" t="s">
        <v>1937</v>
      </c>
      <c r="E19430" s="69" t="s">
        <v>3060</v>
      </c>
      <c r="F19430" s="69">
        <v>2354</v>
      </c>
      <c r="G19430" s="69" t="s">
        <v>1948</v>
      </c>
    </row>
    <row r="19431" spans="1:7" ht="14.4">
      <c r="A19431" s="27" t="str">
        <f>VLOOKUP(C19431,'user list'!A:B,2,0)</f>
        <v>DSQC</v>
      </c>
      <c r="B19431" s="172">
        <v>45825.359583333331</v>
      </c>
      <c r="C19431" s="69" t="s">
        <v>214</v>
      </c>
      <c r="D19431" s="69" t="s">
        <v>1937</v>
      </c>
      <c r="E19431" s="69" t="s">
        <v>3060</v>
      </c>
      <c r="F19431" s="69">
        <v>2354</v>
      </c>
      <c r="G19431" s="69" t="s">
        <v>1939</v>
      </c>
    </row>
    <row r="19432" spans="1:7" ht="14.4">
      <c r="A19432" s="27" t="str">
        <f>VLOOKUP(C19432,'user list'!A:B,2,0)</f>
        <v>Admin</v>
      </c>
      <c r="B19432" s="172">
        <v>45825.359583333331</v>
      </c>
      <c r="C19432" s="69" t="s">
        <v>186</v>
      </c>
      <c r="D19432" s="69" t="s">
        <v>1937</v>
      </c>
      <c r="E19432" s="69" t="s">
        <v>3060</v>
      </c>
      <c r="F19432" s="69">
        <v>2354</v>
      </c>
      <c r="G19432" s="69" t="s">
        <v>1948</v>
      </c>
    </row>
    <row r="19433" spans="1:7" ht="14.4">
      <c r="A19433" s="27" t="str">
        <f>VLOOKUP(C19433,'user list'!A:B,2,0)</f>
        <v>DSQC</v>
      </c>
      <c r="B19433" s="172">
        <v>45825.359722222223</v>
      </c>
      <c r="C19433" s="69" t="s">
        <v>214</v>
      </c>
      <c r="D19433" s="69" t="s">
        <v>1937</v>
      </c>
      <c r="E19433" s="69" t="s">
        <v>3061</v>
      </c>
      <c r="F19433" s="69">
        <v>2360</v>
      </c>
      <c r="G19433" s="69" t="s">
        <v>1939</v>
      </c>
    </row>
    <row r="19434" spans="1:7" ht="14.4">
      <c r="A19434" s="27" t="str">
        <f>VLOOKUP(C19434,'user list'!A:B,2,0)</f>
        <v>HCDRD</v>
      </c>
      <c r="B19434" s="172">
        <v>45825.360185185185</v>
      </c>
      <c r="C19434" s="69" t="s">
        <v>216</v>
      </c>
      <c r="D19434" s="69" t="s">
        <v>1937</v>
      </c>
      <c r="E19434" s="69" t="s">
        <v>1974</v>
      </c>
      <c r="F19434" s="69">
        <v>2402</v>
      </c>
      <c r="G19434" s="69" t="s">
        <v>1939</v>
      </c>
    </row>
    <row r="19435" spans="1:7" ht="14.4">
      <c r="A19435" s="27" t="str">
        <f>VLOOKUP(C19435,'user list'!A:B,2,0)</f>
        <v>DSQC</v>
      </c>
      <c r="B19435" s="172">
        <v>45825.360254629632</v>
      </c>
      <c r="C19435" s="69" t="s">
        <v>214</v>
      </c>
      <c r="D19435" s="69" t="s">
        <v>1937</v>
      </c>
      <c r="E19435" s="69" t="s">
        <v>3061</v>
      </c>
      <c r="F19435" s="69">
        <v>2360</v>
      </c>
      <c r="G19435" s="69" t="s">
        <v>1947</v>
      </c>
    </row>
    <row r="19436" spans="1:7" ht="14.4">
      <c r="A19436" s="27" t="str">
        <f>VLOOKUP(C19436,'user list'!A:B,2,0)</f>
        <v>DSQC</v>
      </c>
      <c r="B19436" s="172">
        <v>45825.360254629632</v>
      </c>
      <c r="C19436" s="69" t="s">
        <v>214</v>
      </c>
      <c r="D19436" s="69" t="s">
        <v>1937</v>
      </c>
      <c r="E19436" s="69" t="s">
        <v>3061</v>
      </c>
      <c r="F19436" s="69">
        <v>2360</v>
      </c>
      <c r="G19436" s="69" t="s">
        <v>1948</v>
      </c>
    </row>
    <row r="19437" spans="1:7" ht="14.4">
      <c r="A19437" s="27" t="str">
        <f>VLOOKUP(C19437,'user list'!A:B,2,0)</f>
        <v>DSQC</v>
      </c>
      <c r="B19437" s="172">
        <v>45825.360254629632</v>
      </c>
      <c r="C19437" s="69" t="s">
        <v>214</v>
      </c>
      <c r="D19437" s="69" t="s">
        <v>1937</v>
      </c>
      <c r="E19437" s="69" t="s">
        <v>3061</v>
      </c>
      <c r="F19437" s="69">
        <v>2360</v>
      </c>
      <c r="G19437" s="69" t="s">
        <v>1939</v>
      </c>
    </row>
    <row r="19438" spans="1:7" ht="14.4">
      <c r="A19438" s="27" t="str">
        <f>VLOOKUP(C19438,'user list'!A:B,2,0)</f>
        <v>Admin</v>
      </c>
      <c r="B19438" s="172">
        <v>45825.360254629632</v>
      </c>
      <c r="C19438" s="69" t="s">
        <v>186</v>
      </c>
      <c r="D19438" s="69" t="s">
        <v>1937</v>
      </c>
      <c r="E19438" s="69" t="s">
        <v>3061</v>
      </c>
      <c r="F19438" s="69">
        <v>2360</v>
      </c>
      <c r="G19438" s="69" t="s">
        <v>1948</v>
      </c>
    </row>
    <row r="19439" spans="1:7" ht="14.4">
      <c r="A19439" s="27" t="str">
        <f>VLOOKUP(C19439,'user list'!A:B,2,0)</f>
        <v>DSQC</v>
      </c>
      <c r="B19439" s="172">
        <v>45825.360312500001</v>
      </c>
      <c r="C19439" s="69" t="s">
        <v>214</v>
      </c>
      <c r="D19439" s="69" t="s">
        <v>1937</v>
      </c>
      <c r="E19439" s="69" t="s">
        <v>2784</v>
      </c>
      <c r="F19439" s="69">
        <v>2340</v>
      </c>
      <c r="G19439" s="69" t="s">
        <v>1939</v>
      </c>
    </row>
    <row r="19440" spans="1:7" ht="14.4">
      <c r="A19440" s="27" t="str">
        <f>VLOOKUP(C19440,'user list'!A:B,2,0)</f>
        <v>DSQC</v>
      </c>
      <c r="B19440" s="172">
        <v>45825.360821759263</v>
      </c>
      <c r="C19440" s="69" t="s">
        <v>214</v>
      </c>
      <c r="D19440" s="69" t="s">
        <v>1937</v>
      </c>
      <c r="E19440" s="69" t="s">
        <v>2784</v>
      </c>
      <c r="F19440" s="69">
        <v>2340</v>
      </c>
      <c r="G19440" s="69" t="s">
        <v>1947</v>
      </c>
    </row>
    <row r="19441" spans="1:7" ht="14.4">
      <c r="A19441" s="27" t="str">
        <f>VLOOKUP(C19441,'user list'!A:B,2,0)</f>
        <v>DSQC</v>
      </c>
      <c r="B19441" s="172">
        <v>45825.360821759263</v>
      </c>
      <c r="C19441" s="69" t="s">
        <v>214</v>
      </c>
      <c r="D19441" s="69" t="s">
        <v>1937</v>
      </c>
      <c r="E19441" s="69" t="s">
        <v>2784</v>
      </c>
      <c r="F19441" s="69">
        <v>2340</v>
      </c>
      <c r="G19441" s="69" t="s">
        <v>1948</v>
      </c>
    </row>
    <row r="19442" spans="1:7" ht="14.4">
      <c r="A19442" s="27" t="str">
        <f>VLOOKUP(C19442,'user list'!A:B,2,0)</f>
        <v>DSQC</v>
      </c>
      <c r="B19442" s="172">
        <v>45825.360821759263</v>
      </c>
      <c r="C19442" s="69" t="s">
        <v>214</v>
      </c>
      <c r="D19442" s="69" t="s">
        <v>1937</v>
      </c>
      <c r="E19442" s="69" t="s">
        <v>2784</v>
      </c>
      <c r="F19442" s="69">
        <v>2340</v>
      </c>
      <c r="G19442" s="69" t="s">
        <v>1939</v>
      </c>
    </row>
    <row r="19443" spans="1:7" ht="14.4">
      <c r="A19443" s="27" t="str">
        <f>VLOOKUP(C19443,'user list'!A:B,2,0)</f>
        <v>Admin</v>
      </c>
      <c r="B19443" s="172">
        <v>45825.360821759263</v>
      </c>
      <c r="C19443" s="69" t="s">
        <v>186</v>
      </c>
      <c r="D19443" s="69" t="s">
        <v>1937</v>
      </c>
      <c r="E19443" s="69" t="s">
        <v>2784</v>
      </c>
      <c r="F19443" s="69">
        <v>2340</v>
      </c>
      <c r="G19443" s="69" t="s">
        <v>1948</v>
      </c>
    </row>
    <row r="19444" spans="1:7" ht="14.4">
      <c r="A19444" s="27" t="str">
        <f>VLOOKUP(C19444,'user list'!A:B,2,0)</f>
        <v>DSQC</v>
      </c>
      <c r="B19444" s="172">
        <v>45825.360879629632</v>
      </c>
      <c r="C19444" s="69" t="s">
        <v>214</v>
      </c>
      <c r="D19444" s="69" t="s">
        <v>1937</v>
      </c>
      <c r="E19444" s="69" t="s">
        <v>1974</v>
      </c>
      <c r="F19444" s="69">
        <v>2402</v>
      </c>
      <c r="G19444" s="69" t="s">
        <v>1939</v>
      </c>
    </row>
    <row r="19445" spans="1:7" ht="14.4">
      <c r="A19445" s="27" t="str">
        <f>VLOOKUP(C19445,'user list'!A:B,2,0)</f>
        <v>SSDD</v>
      </c>
      <c r="B19445" s="172">
        <v>45825.361087962963</v>
      </c>
      <c r="C19445" s="69" t="s">
        <v>273</v>
      </c>
      <c r="D19445" s="69" t="s">
        <v>1937</v>
      </c>
      <c r="E19445" s="69" t="s">
        <v>1974</v>
      </c>
      <c r="F19445" s="69">
        <v>2402</v>
      </c>
      <c r="G19445" s="69" t="s">
        <v>1939</v>
      </c>
    </row>
    <row r="19446" spans="1:7" ht="14.4">
      <c r="A19446" s="27" t="str">
        <f>VLOOKUP(C19446,'user list'!A:B,2,0)</f>
        <v>DSQC</v>
      </c>
      <c r="B19446" s="172">
        <v>45825.361319444448</v>
      </c>
      <c r="C19446" s="69" t="s">
        <v>214</v>
      </c>
      <c r="D19446" s="69" t="s">
        <v>1937</v>
      </c>
      <c r="E19446" s="69" t="s">
        <v>1974</v>
      </c>
      <c r="F19446" s="69">
        <v>2402</v>
      </c>
      <c r="G19446" s="69" t="s">
        <v>2441</v>
      </c>
    </row>
    <row r="19447" spans="1:7" ht="14.4">
      <c r="A19447" s="27" t="str">
        <f>VLOOKUP(C19447,'user list'!A:B,2,0)</f>
        <v>DBO</v>
      </c>
      <c r="B19447" s="172">
        <v>45825.361562500002</v>
      </c>
      <c r="C19447" s="69" t="s">
        <v>209</v>
      </c>
      <c r="D19447" s="69" t="s">
        <v>1937</v>
      </c>
      <c r="E19447" s="69" t="s">
        <v>3061</v>
      </c>
      <c r="F19447" s="69">
        <v>2360</v>
      </c>
      <c r="G19447" s="69" t="s">
        <v>1939</v>
      </c>
    </row>
    <row r="19448" spans="1:7" ht="14.4">
      <c r="A19448" s="27" t="str">
        <f>VLOOKUP(C19448,'user list'!A:B,2,0)</f>
        <v>HCDRD</v>
      </c>
      <c r="B19448" s="172">
        <v>45825.361608796295</v>
      </c>
      <c r="C19448" s="69" t="s">
        <v>216</v>
      </c>
      <c r="D19448" s="69" t="s">
        <v>1937</v>
      </c>
      <c r="E19448" s="69" t="s">
        <v>1974</v>
      </c>
      <c r="F19448" s="69">
        <v>2402</v>
      </c>
      <c r="G19448" s="69" t="s">
        <v>1947</v>
      </c>
    </row>
    <row r="19449" spans="1:7" ht="14.4">
      <c r="A19449" s="27" t="str">
        <f>VLOOKUP(C19449,'user list'!A:B,2,0)</f>
        <v>HCDRD</v>
      </c>
      <c r="B19449" s="172">
        <v>45825.361608796295</v>
      </c>
      <c r="C19449" s="69" t="s">
        <v>216</v>
      </c>
      <c r="D19449" s="69" t="s">
        <v>1937</v>
      </c>
      <c r="E19449" s="69" t="s">
        <v>1974</v>
      </c>
      <c r="F19449" s="69">
        <v>2402</v>
      </c>
      <c r="G19449" s="69" t="s">
        <v>1948</v>
      </c>
    </row>
    <row r="19450" spans="1:7" ht="14.4">
      <c r="A19450" s="27" t="str">
        <f>VLOOKUP(C19450,'user list'!A:B,2,0)</f>
        <v>HCDRD</v>
      </c>
      <c r="B19450" s="172">
        <v>45825.361608796295</v>
      </c>
      <c r="C19450" s="69" t="s">
        <v>216</v>
      </c>
      <c r="D19450" s="69" t="s">
        <v>1937</v>
      </c>
      <c r="E19450" s="69" t="s">
        <v>1974</v>
      </c>
      <c r="F19450" s="69">
        <v>2402</v>
      </c>
      <c r="G19450" s="69" t="s">
        <v>1939</v>
      </c>
    </row>
    <row r="19451" spans="1:7" ht="14.4">
      <c r="A19451" s="27" t="str">
        <f>VLOOKUP(C19451,'user list'!A:B,2,0)</f>
        <v>Admin</v>
      </c>
      <c r="B19451" s="172">
        <v>45825.361608796295</v>
      </c>
      <c r="C19451" s="69" t="s">
        <v>186</v>
      </c>
      <c r="D19451" s="69" t="s">
        <v>1937</v>
      </c>
      <c r="E19451" s="69" t="s">
        <v>1974</v>
      </c>
      <c r="F19451" s="69">
        <v>2402</v>
      </c>
      <c r="G19451" s="69" t="s">
        <v>1948</v>
      </c>
    </row>
    <row r="19452" spans="1:7" ht="14.4">
      <c r="A19452" s="27" t="str">
        <f>VLOOKUP(C19452,'user list'!A:B,2,0)</f>
        <v>DBO</v>
      </c>
      <c r="B19452" s="172">
        <v>45825.361724537041</v>
      </c>
      <c r="C19452" s="69" t="s">
        <v>209</v>
      </c>
      <c r="D19452" s="69" t="s">
        <v>1937</v>
      </c>
      <c r="E19452" s="69" t="s">
        <v>3061</v>
      </c>
      <c r="F19452" s="69">
        <v>2360</v>
      </c>
      <c r="G19452" s="69" t="s">
        <v>1947</v>
      </c>
    </row>
    <row r="19453" spans="1:7" ht="14.4">
      <c r="A19453" s="27" t="str">
        <f>VLOOKUP(C19453,'user list'!A:B,2,0)</f>
        <v>DBO</v>
      </c>
      <c r="B19453" s="172">
        <v>45825.361724537041</v>
      </c>
      <c r="C19453" s="69" t="s">
        <v>209</v>
      </c>
      <c r="D19453" s="69" t="s">
        <v>1937</v>
      </c>
      <c r="E19453" s="69" t="s">
        <v>3061</v>
      </c>
      <c r="F19453" s="69">
        <v>2360</v>
      </c>
      <c r="G19453" s="69" t="s">
        <v>1948</v>
      </c>
    </row>
    <row r="19454" spans="1:7" ht="14.4">
      <c r="A19454" s="27" t="str">
        <f>VLOOKUP(C19454,'user list'!A:B,2,0)</f>
        <v>DBO</v>
      </c>
      <c r="B19454" s="172">
        <v>45825.361724537041</v>
      </c>
      <c r="C19454" s="69" t="s">
        <v>209</v>
      </c>
      <c r="D19454" s="69" t="s">
        <v>1937</v>
      </c>
      <c r="E19454" s="69" t="s">
        <v>3061</v>
      </c>
      <c r="F19454" s="69">
        <v>2360</v>
      </c>
      <c r="G19454" s="69" t="s">
        <v>1939</v>
      </c>
    </row>
    <row r="19455" spans="1:7" ht="14.4">
      <c r="A19455" s="27" t="str">
        <f>VLOOKUP(C19455,'user list'!A:B,2,0)</f>
        <v>Admin</v>
      </c>
      <c r="B19455" s="172">
        <v>45825.361724537041</v>
      </c>
      <c r="C19455" s="69" t="s">
        <v>186</v>
      </c>
      <c r="D19455" s="69" t="s">
        <v>1937</v>
      </c>
      <c r="E19455" s="69" t="s">
        <v>3061</v>
      </c>
      <c r="F19455" s="69">
        <v>2360</v>
      </c>
      <c r="G19455" s="69" t="s">
        <v>1948</v>
      </c>
    </row>
    <row r="19456" spans="1:7" ht="14.4">
      <c r="A19456" s="27" t="str">
        <f>VLOOKUP(C19456,'user list'!A:B,2,0)</f>
        <v>DBO</v>
      </c>
      <c r="B19456" s="172">
        <v>45825.361747685187</v>
      </c>
      <c r="C19456" s="69" t="s">
        <v>209</v>
      </c>
      <c r="D19456" s="69" t="s">
        <v>1937</v>
      </c>
      <c r="E19456" s="69" t="s">
        <v>1974</v>
      </c>
      <c r="F19456" s="69">
        <v>2402</v>
      </c>
      <c r="G19456" s="69" t="s">
        <v>1939</v>
      </c>
    </row>
    <row r="19457" spans="1:7" ht="14.4">
      <c r="A19457" s="27" t="str">
        <f>VLOOKUP(C19457,'user list'!A:B,2,0)</f>
        <v>ITDD</v>
      </c>
      <c r="B19457" s="172">
        <v>45825.361886574072</v>
      </c>
      <c r="C19457" s="69" t="s">
        <v>219</v>
      </c>
      <c r="D19457" s="69" t="s">
        <v>1937</v>
      </c>
      <c r="E19457" s="69" t="s">
        <v>3345</v>
      </c>
      <c r="F19457" s="69">
        <v>2408</v>
      </c>
      <c r="G19457" s="69" t="s">
        <v>1939</v>
      </c>
    </row>
    <row r="19458" spans="1:7" ht="14.4">
      <c r="A19458" s="27" t="str">
        <f>VLOOKUP(C19458,'user list'!A:B,2,0)</f>
        <v>ITDD</v>
      </c>
      <c r="B19458" s="172">
        <v>45825.361967592595</v>
      </c>
      <c r="C19458" s="69" t="s">
        <v>219</v>
      </c>
      <c r="D19458" s="69" t="s">
        <v>1937</v>
      </c>
      <c r="E19458" s="69" t="s">
        <v>3345</v>
      </c>
      <c r="F19458" s="69">
        <v>2408</v>
      </c>
      <c r="G19458" s="69" t="s">
        <v>1947</v>
      </c>
    </row>
    <row r="19459" spans="1:7" ht="14.4">
      <c r="A19459" s="27" t="str">
        <f>VLOOKUP(C19459,'user list'!A:B,2,0)</f>
        <v>ITDD</v>
      </c>
      <c r="B19459" s="172">
        <v>45825.361967592595</v>
      </c>
      <c r="C19459" s="69" t="s">
        <v>219</v>
      </c>
      <c r="D19459" s="69" t="s">
        <v>1937</v>
      </c>
      <c r="E19459" s="69" t="s">
        <v>3345</v>
      </c>
      <c r="F19459" s="69">
        <v>2408</v>
      </c>
      <c r="G19459" s="69" t="s">
        <v>1948</v>
      </c>
    </row>
    <row r="19460" spans="1:7" ht="14.4">
      <c r="A19460" s="27" t="str">
        <f>VLOOKUP(C19460,'user list'!A:B,2,0)</f>
        <v>ITDD</v>
      </c>
      <c r="B19460" s="172">
        <v>45825.361967592595</v>
      </c>
      <c r="C19460" s="69" t="s">
        <v>219</v>
      </c>
      <c r="D19460" s="69" t="s">
        <v>1937</v>
      </c>
      <c r="E19460" s="69" t="s">
        <v>3345</v>
      </c>
      <c r="F19460" s="69">
        <v>2408</v>
      </c>
      <c r="G19460" s="69" t="s">
        <v>1939</v>
      </c>
    </row>
    <row r="19461" spans="1:7" ht="14.4">
      <c r="A19461" s="27" t="str">
        <f>VLOOKUP(C19461,'user list'!A:B,2,0)</f>
        <v>Admin</v>
      </c>
      <c r="B19461" s="172">
        <v>45825.361967592595</v>
      </c>
      <c r="C19461" s="69" t="s">
        <v>186</v>
      </c>
      <c r="D19461" s="69" t="s">
        <v>1937</v>
      </c>
      <c r="E19461" s="69" t="s">
        <v>3345</v>
      </c>
      <c r="F19461" s="69">
        <v>2408</v>
      </c>
      <c r="G19461" s="69" t="s">
        <v>1948</v>
      </c>
    </row>
    <row r="19462" spans="1:7" ht="14.4">
      <c r="A19462" s="27" t="str">
        <f>VLOOKUP(C19462,'user list'!A:B,2,0)</f>
        <v>DBO</v>
      </c>
      <c r="B19462" s="172">
        <v>45825.362025462964</v>
      </c>
      <c r="C19462" s="69" t="s">
        <v>209</v>
      </c>
      <c r="D19462" s="69" t="s">
        <v>1937</v>
      </c>
      <c r="E19462" s="69" t="s">
        <v>1974</v>
      </c>
      <c r="F19462" s="69">
        <v>2402</v>
      </c>
      <c r="G19462" s="69" t="s">
        <v>1947</v>
      </c>
    </row>
    <row r="19463" spans="1:7" ht="14.4">
      <c r="A19463" s="27" t="str">
        <f>VLOOKUP(C19463,'user list'!A:B,2,0)</f>
        <v>DBO</v>
      </c>
      <c r="B19463" s="172">
        <v>45825.362025462964</v>
      </c>
      <c r="C19463" s="69" t="s">
        <v>209</v>
      </c>
      <c r="D19463" s="69" t="s">
        <v>1937</v>
      </c>
      <c r="E19463" s="69" t="s">
        <v>1974</v>
      </c>
      <c r="F19463" s="69">
        <v>2402</v>
      </c>
      <c r="G19463" s="69" t="s">
        <v>1948</v>
      </c>
    </row>
    <row r="19464" spans="1:7" ht="14.4">
      <c r="A19464" s="27" t="str">
        <f>VLOOKUP(C19464,'user list'!A:B,2,0)</f>
        <v>DBO</v>
      </c>
      <c r="B19464" s="172">
        <v>45825.362025462964</v>
      </c>
      <c r="C19464" s="69" t="s">
        <v>209</v>
      </c>
      <c r="D19464" s="69" t="s">
        <v>1937</v>
      </c>
      <c r="E19464" s="69" t="s">
        <v>1974</v>
      </c>
      <c r="F19464" s="69">
        <v>2402</v>
      </c>
      <c r="G19464" s="69" t="s">
        <v>1939</v>
      </c>
    </row>
    <row r="19465" spans="1:7" ht="14.4">
      <c r="A19465" s="27" t="str">
        <f>VLOOKUP(C19465,'user list'!A:B,2,0)</f>
        <v>Admin</v>
      </c>
      <c r="B19465" s="172">
        <v>45825.362025462964</v>
      </c>
      <c r="C19465" s="69" t="s">
        <v>186</v>
      </c>
      <c r="D19465" s="69" t="s">
        <v>1937</v>
      </c>
      <c r="E19465" s="69" t="s">
        <v>1974</v>
      </c>
      <c r="F19465" s="69">
        <v>2402</v>
      </c>
      <c r="G19465" s="69" t="s">
        <v>1948</v>
      </c>
    </row>
    <row r="19466" spans="1:7" ht="14.4">
      <c r="A19466" s="27" t="str">
        <f>VLOOKUP(C19466,'user list'!A:B,2,0)</f>
        <v>ITDD</v>
      </c>
      <c r="B19466" s="172">
        <v>45825.362071759257</v>
      </c>
      <c r="C19466" s="69" t="s">
        <v>219</v>
      </c>
      <c r="D19466" s="69" t="s">
        <v>1937</v>
      </c>
      <c r="E19466" s="69" t="s">
        <v>3345</v>
      </c>
      <c r="F19466" s="69">
        <v>2408</v>
      </c>
      <c r="G19466" s="69" t="s">
        <v>1949</v>
      </c>
    </row>
    <row r="19467" spans="1:7" ht="14.4">
      <c r="A19467" s="27" t="str">
        <f>VLOOKUP(C19467,'user list'!A:B,2,0)</f>
        <v>ADAAC</v>
      </c>
      <c r="B19467" s="172">
        <v>45825.362083333333</v>
      </c>
      <c r="C19467" s="69" t="s">
        <v>190</v>
      </c>
      <c r="D19467" s="69" t="s">
        <v>1937</v>
      </c>
      <c r="E19467" s="69" t="s">
        <v>1974</v>
      </c>
      <c r="F19467" s="69">
        <v>2402</v>
      </c>
      <c r="G19467" s="69" t="s">
        <v>1939</v>
      </c>
    </row>
    <row r="19468" spans="1:7" ht="14.4">
      <c r="A19468" s="27" t="str">
        <f>VLOOKUP(C19468,'user list'!A:B,2,0)</f>
        <v>DBO</v>
      </c>
      <c r="B19468" s="172">
        <v>45825.36210648148</v>
      </c>
      <c r="C19468" s="69" t="s">
        <v>209</v>
      </c>
      <c r="D19468" s="69" t="s">
        <v>1937</v>
      </c>
      <c r="E19468" s="69" t="s">
        <v>1974</v>
      </c>
      <c r="F19468" s="69">
        <v>2402</v>
      </c>
      <c r="G19468" s="69" t="s">
        <v>1949</v>
      </c>
    </row>
    <row r="19469" spans="1:7" ht="14.4">
      <c r="A19469" s="27" t="str">
        <f>VLOOKUP(C19469,'user list'!A:B,2,0)</f>
        <v>HCDRD</v>
      </c>
      <c r="B19469" s="172">
        <v>45825.362175925926</v>
      </c>
      <c r="C19469" s="69" t="s">
        <v>216</v>
      </c>
      <c r="D19469" s="69" t="s">
        <v>1937</v>
      </c>
      <c r="E19469" s="69" t="s">
        <v>1974</v>
      </c>
      <c r="F19469" s="69">
        <v>2402</v>
      </c>
      <c r="G19469" s="69" t="s">
        <v>1949</v>
      </c>
    </row>
    <row r="19470" spans="1:7" ht="14.4">
      <c r="A19470" s="27" t="str">
        <f>VLOOKUP(C19470,'user list'!A:B,2,0)</f>
        <v>ADAAC</v>
      </c>
      <c r="B19470" s="172">
        <v>45825.362187500003</v>
      </c>
      <c r="C19470" s="69" t="s">
        <v>190</v>
      </c>
      <c r="D19470" s="69" t="s">
        <v>1937</v>
      </c>
      <c r="E19470" s="69" t="s">
        <v>1974</v>
      </c>
      <c r="F19470" s="69">
        <v>2402</v>
      </c>
      <c r="G19470" s="69" t="s">
        <v>1949</v>
      </c>
    </row>
    <row r="19471" spans="1:7" ht="14.4">
      <c r="A19471" s="27" t="str">
        <f>VLOOKUP(C19471,'user list'!A:B,2,0)</f>
        <v>ITDD</v>
      </c>
      <c r="B19471" s="172">
        <v>45825.362210648149</v>
      </c>
      <c r="C19471" s="69" t="s">
        <v>219</v>
      </c>
      <c r="D19471" s="69" t="s">
        <v>1937</v>
      </c>
      <c r="E19471" s="69" t="s">
        <v>1974</v>
      </c>
      <c r="F19471" s="69">
        <v>2402</v>
      </c>
      <c r="G19471" s="69" t="s">
        <v>1939</v>
      </c>
    </row>
    <row r="19472" spans="1:7" ht="14.4">
      <c r="A19472" s="27" t="str">
        <f>VLOOKUP(C19472,'user list'!A:B,2,0)</f>
        <v>DSQC</v>
      </c>
      <c r="B19472" s="172">
        <v>45825.362291666665</v>
      </c>
      <c r="C19472" s="69" t="s">
        <v>214</v>
      </c>
      <c r="D19472" s="69" t="s">
        <v>1937</v>
      </c>
      <c r="E19472" s="69" t="s">
        <v>1974</v>
      </c>
      <c r="F19472" s="69">
        <v>2402</v>
      </c>
      <c r="G19472" s="69" t="s">
        <v>1939</v>
      </c>
    </row>
    <row r="19473" spans="1:7" ht="14.4">
      <c r="A19473" s="27" t="str">
        <f>VLOOKUP(C19473,'user list'!A:B,2,0)</f>
        <v>ITDD</v>
      </c>
      <c r="B19473" s="172">
        <v>45825.362395833334</v>
      </c>
      <c r="C19473" s="69" t="s">
        <v>219</v>
      </c>
      <c r="D19473" s="69" t="s">
        <v>1937</v>
      </c>
      <c r="E19473" s="69" t="s">
        <v>1974</v>
      </c>
      <c r="F19473" s="69">
        <v>2402</v>
      </c>
      <c r="G19473" s="69" t="s">
        <v>1947</v>
      </c>
    </row>
    <row r="19474" spans="1:7" ht="14.4">
      <c r="A19474" s="27" t="str">
        <f>VLOOKUP(C19474,'user list'!A:B,2,0)</f>
        <v>ITDD</v>
      </c>
      <c r="B19474" s="172">
        <v>45825.362395833334</v>
      </c>
      <c r="C19474" s="69" t="s">
        <v>219</v>
      </c>
      <c r="D19474" s="69" t="s">
        <v>1937</v>
      </c>
      <c r="E19474" s="69" t="s">
        <v>1974</v>
      </c>
      <c r="F19474" s="69">
        <v>2402</v>
      </c>
      <c r="G19474" s="69" t="s">
        <v>1948</v>
      </c>
    </row>
    <row r="19475" spans="1:7" ht="14.4">
      <c r="A19475" s="27" t="str">
        <f>VLOOKUP(C19475,'user list'!A:B,2,0)</f>
        <v>ITDD</v>
      </c>
      <c r="B19475" s="172">
        <v>45825.362395833334</v>
      </c>
      <c r="C19475" s="69" t="s">
        <v>219</v>
      </c>
      <c r="D19475" s="69" t="s">
        <v>1937</v>
      </c>
      <c r="E19475" s="69" t="s">
        <v>1974</v>
      </c>
      <c r="F19475" s="69">
        <v>2402</v>
      </c>
      <c r="G19475" s="69" t="s">
        <v>1939</v>
      </c>
    </row>
    <row r="19476" spans="1:7" ht="14.4">
      <c r="A19476" s="27" t="str">
        <f>VLOOKUP(C19476,'user list'!A:B,2,0)</f>
        <v>Admin</v>
      </c>
      <c r="B19476" s="172">
        <v>45825.362395833334</v>
      </c>
      <c r="C19476" s="69" t="s">
        <v>186</v>
      </c>
      <c r="D19476" s="69" t="s">
        <v>1937</v>
      </c>
      <c r="E19476" s="69" t="s">
        <v>1974</v>
      </c>
      <c r="F19476" s="69">
        <v>2402</v>
      </c>
      <c r="G19476" s="69" t="s">
        <v>1948</v>
      </c>
    </row>
    <row r="19477" spans="1:7" ht="14.4">
      <c r="A19477" s="27" t="str">
        <f>VLOOKUP(C19477,'user list'!A:B,2,0)</f>
        <v>ITDD</v>
      </c>
      <c r="B19477" s="172">
        <v>45825.36246527778</v>
      </c>
      <c r="C19477" s="69" t="s">
        <v>219</v>
      </c>
      <c r="D19477" s="69" t="s">
        <v>1937</v>
      </c>
      <c r="E19477" s="69" t="s">
        <v>1974</v>
      </c>
      <c r="F19477" s="69">
        <v>2402</v>
      </c>
      <c r="G19477" s="69" t="s">
        <v>1949</v>
      </c>
    </row>
    <row r="19478" spans="1:7" ht="14.4">
      <c r="A19478" s="27" t="str">
        <f>VLOOKUP(C19478,'user list'!A:B,2,0)</f>
        <v>ITDD</v>
      </c>
      <c r="B19478" s="172">
        <v>45825.362546296295</v>
      </c>
      <c r="C19478" s="69" t="s">
        <v>219</v>
      </c>
      <c r="D19478" s="69" t="s">
        <v>1937</v>
      </c>
      <c r="E19478" s="69" t="s">
        <v>3069</v>
      </c>
      <c r="F19478" s="69">
        <v>2372</v>
      </c>
      <c r="G19478" s="69" t="s">
        <v>1939</v>
      </c>
    </row>
    <row r="19479" spans="1:7" ht="14.4">
      <c r="A19479" s="27" t="str">
        <f>VLOOKUP(C19479,'user list'!A:B,2,0)</f>
        <v>ITDD</v>
      </c>
      <c r="B19479" s="172">
        <v>45825.362581018519</v>
      </c>
      <c r="C19479" s="69" t="s">
        <v>219</v>
      </c>
      <c r="D19479" s="69" t="s">
        <v>1937</v>
      </c>
      <c r="E19479" s="69" t="s">
        <v>3061</v>
      </c>
      <c r="F19479" s="69">
        <v>2360</v>
      </c>
      <c r="G19479" s="69" t="s">
        <v>1939</v>
      </c>
    </row>
    <row r="19480" spans="1:7" ht="14.4">
      <c r="A19480" s="27" t="str">
        <f>VLOOKUP(C19480,'user list'!A:B,2,0)</f>
        <v>ITDD</v>
      </c>
      <c r="B19480" s="172">
        <v>45825.362627314818</v>
      </c>
      <c r="C19480" s="69" t="s">
        <v>219</v>
      </c>
      <c r="D19480" s="69" t="s">
        <v>1937</v>
      </c>
      <c r="E19480" s="69" t="s">
        <v>3060</v>
      </c>
      <c r="F19480" s="69">
        <v>2354</v>
      </c>
      <c r="G19480" s="69" t="s">
        <v>1939</v>
      </c>
    </row>
    <row r="19481" spans="1:7" ht="14.4">
      <c r="A19481" s="27" t="str">
        <f>VLOOKUP(C19481,'user list'!A:B,2,0)</f>
        <v>DOE</v>
      </c>
      <c r="B19481" s="172">
        <v>45825.362627314818</v>
      </c>
      <c r="C19481" s="69" t="s">
        <v>212</v>
      </c>
      <c r="D19481" s="69" t="s">
        <v>1937</v>
      </c>
      <c r="E19481" s="69" t="s">
        <v>3357</v>
      </c>
      <c r="F19481" s="69">
        <v>2421</v>
      </c>
      <c r="G19481" s="69" t="s">
        <v>2440</v>
      </c>
    </row>
    <row r="19482" spans="1:7" ht="14.4">
      <c r="A19482" s="27" t="str">
        <f>VLOOKUP(C19482,'user list'!A:B,2,0)</f>
        <v>Admin</v>
      </c>
      <c r="B19482" s="172">
        <v>45825.362627314818</v>
      </c>
      <c r="C19482" s="69" t="s">
        <v>186</v>
      </c>
      <c r="D19482" s="69" t="s">
        <v>1937</v>
      </c>
      <c r="E19482" s="69" t="s">
        <v>3357</v>
      </c>
      <c r="F19482" s="69">
        <v>2421</v>
      </c>
      <c r="G19482" s="69" t="s">
        <v>1948</v>
      </c>
    </row>
    <row r="19483" spans="1:7" ht="14.4">
      <c r="A19483" s="27" t="str">
        <f>VLOOKUP(C19483,'user list'!A:B,2,0)</f>
        <v>Admin</v>
      </c>
      <c r="B19483" s="172">
        <v>45825.362627314818</v>
      </c>
      <c r="C19483" s="69" t="s">
        <v>186</v>
      </c>
      <c r="D19483" s="69" t="s">
        <v>1937</v>
      </c>
      <c r="E19483" s="69" t="s">
        <v>3357</v>
      </c>
      <c r="F19483" s="69">
        <v>2421</v>
      </c>
      <c r="G19483" s="69" t="s">
        <v>1948</v>
      </c>
    </row>
    <row r="19484" spans="1:7" ht="14.4">
      <c r="A19484" s="27" t="str">
        <f>VLOOKUP(C19484,'user list'!A:B,2,0)</f>
        <v>Admin</v>
      </c>
      <c r="B19484" s="172">
        <v>45825.362638888888</v>
      </c>
      <c r="C19484" s="69" t="s">
        <v>186</v>
      </c>
      <c r="D19484" s="69" t="s">
        <v>1937</v>
      </c>
      <c r="E19484" s="69" t="s">
        <v>3357</v>
      </c>
      <c r="F19484" s="69">
        <v>2421</v>
      </c>
      <c r="G19484" s="69" t="s">
        <v>1948</v>
      </c>
    </row>
    <row r="19485" spans="1:7" ht="14.4">
      <c r="A19485" s="27" t="str">
        <f>VLOOKUP(C19485,'user list'!A:B,2,0)</f>
        <v>Admin</v>
      </c>
      <c r="B19485" s="172">
        <v>45825.362638888888</v>
      </c>
      <c r="C19485" s="69" t="s">
        <v>186</v>
      </c>
      <c r="D19485" s="69" t="s">
        <v>1937</v>
      </c>
      <c r="E19485" s="69" t="s">
        <v>3357</v>
      </c>
      <c r="F19485" s="69">
        <v>2421</v>
      </c>
      <c r="G19485" s="69" t="s">
        <v>1947</v>
      </c>
    </row>
    <row r="19486" spans="1:7" ht="14.4">
      <c r="A19486" s="27" t="str">
        <f>VLOOKUP(C19486,'user list'!A:B,2,0)</f>
        <v>DSQC</v>
      </c>
      <c r="B19486" s="172">
        <v>45825.362766203703</v>
      </c>
      <c r="C19486" s="69" t="s">
        <v>214</v>
      </c>
      <c r="D19486" s="69" t="s">
        <v>1937</v>
      </c>
      <c r="E19486" s="69" t="s">
        <v>1974</v>
      </c>
      <c r="F19486" s="69">
        <v>2402</v>
      </c>
      <c r="G19486" s="69" t="s">
        <v>1947</v>
      </c>
    </row>
    <row r="19487" spans="1:7" ht="14.4">
      <c r="A19487" s="27" t="str">
        <f>VLOOKUP(C19487,'user list'!A:B,2,0)</f>
        <v>DSQC</v>
      </c>
      <c r="B19487" s="172">
        <v>45825.362766203703</v>
      </c>
      <c r="C19487" s="69" t="s">
        <v>214</v>
      </c>
      <c r="D19487" s="69" t="s">
        <v>1937</v>
      </c>
      <c r="E19487" s="69" t="s">
        <v>1974</v>
      </c>
      <c r="F19487" s="69">
        <v>2402</v>
      </c>
      <c r="G19487" s="69" t="s">
        <v>1948</v>
      </c>
    </row>
    <row r="19488" spans="1:7" ht="14.4">
      <c r="A19488" s="27" t="str">
        <f>VLOOKUP(C19488,'user list'!A:B,2,0)</f>
        <v>DSQC</v>
      </c>
      <c r="B19488" s="172">
        <v>45825.362766203703</v>
      </c>
      <c r="C19488" s="69" t="s">
        <v>214</v>
      </c>
      <c r="D19488" s="69" t="s">
        <v>1937</v>
      </c>
      <c r="E19488" s="69" t="s">
        <v>1974</v>
      </c>
      <c r="F19488" s="69">
        <v>2402</v>
      </c>
      <c r="G19488" s="69" t="s">
        <v>1939</v>
      </c>
    </row>
    <row r="19489" spans="1:7" ht="14.4">
      <c r="A19489" s="27" t="str">
        <f>VLOOKUP(C19489,'user list'!A:B,2,0)</f>
        <v>Admin</v>
      </c>
      <c r="B19489" s="172">
        <v>45825.362766203703</v>
      </c>
      <c r="C19489" s="69" t="s">
        <v>186</v>
      </c>
      <c r="D19489" s="69" t="s">
        <v>1937</v>
      </c>
      <c r="E19489" s="69" t="s">
        <v>1974</v>
      </c>
      <c r="F19489" s="69">
        <v>2402</v>
      </c>
      <c r="G19489" s="69" t="s">
        <v>1948</v>
      </c>
    </row>
    <row r="19490" spans="1:7" ht="14.4">
      <c r="A19490" s="27" t="str">
        <f>VLOOKUP(C19490,'user list'!A:B,2,0)</f>
        <v>DSQC</v>
      </c>
      <c r="B19490" s="172">
        <v>45825.363020833334</v>
      </c>
      <c r="C19490" s="69" t="s">
        <v>214</v>
      </c>
      <c r="D19490" s="69" t="s">
        <v>1937</v>
      </c>
      <c r="E19490" s="69" t="s">
        <v>1989</v>
      </c>
      <c r="F19490" s="69">
        <v>1798</v>
      </c>
      <c r="G19490" s="69" t="s">
        <v>1939</v>
      </c>
    </row>
    <row r="19491" spans="1:7" ht="14.4">
      <c r="A19491" s="27" t="str">
        <f>VLOOKUP(C19491,'user list'!A:B,2,0)</f>
        <v>DSQC</v>
      </c>
      <c r="B19491" s="172">
        <v>45825.363263888888</v>
      </c>
      <c r="C19491" s="69" t="s">
        <v>214</v>
      </c>
      <c r="D19491" s="69" t="s">
        <v>1937</v>
      </c>
      <c r="E19491" s="69" t="s">
        <v>1960</v>
      </c>
      <c r="F19491" s="69">
        <v>347</v>
      </c>
      <c r="G19491" s="69" t="s">
        <v>1939</v>
      </c>
    </row>
    <row r="19492" spans="1:7" ht="14.4">
      <c r="A19492" s="27" t="str">
        <f>VLOOKUP(C19492,'user list'!A:B,2,0)</f>
        <v>ITDD</v>
      </c>
      <c r="B19492" s="172">
        <v>45825.364317129628</v>
      </c>
      <c r="C19492" s="69" t="s">
        <v>219</v>
      </c>
      <c r="D19492" s="69" t="s">
        <v>1937</v>
      </c>
      <c r="E19492" s="69" t="s">
        <v>2784</v>
      </c>
      <c r="F19492" s="69">
        <v>2340</v>
      </c>
      <c r="G19492" s="69" t="s">
        <v>1939</v>
      </c>
    </row>
    <row r="19493" spans="1:7" ht="14.4">
      <c r="A19493" s="27" t="str">
        <f>VLOOKUP(C19493,'user list'!A:B,2,0)</f>
        <v>LEDIPO</v>
      </c>
      <c r="B19493" s="172">
        <v>45825.364699074074</v>
      </c>
      <c r="C19493" s="69" t="s">
        <v>222</v>
      </c>
      <c r="D19493" s="69" t="s">
        <v>1937</v>
      </c>
      <c r="E19493" s="69" t="s">
        <v>3358</v>
      </c>
      <c r="F19493" s="69">
        <v>2422</v>
      </c>
      <c r="G19493" s="69" t="s">
        <v>2440</v>
      </c>
    </row>
    <row r="19494" spans="1:7" ht="14.4">
      <c r="A19494" s="27" t="str">
        <f>VLOOKUP(C19494,'user list'!A:B,2,0)</f>
        <v>Admin</v>
      </c>
      <c r="B19494" s="172">
        <v>45825.364699074074</v>
      </c>
      <c r="C19494" s="69" t="s">
        <v>186</v>
      </c>
      <c r="D19494" s="69" t="s">
        <v>1937</v>
      </c>
      <c r="E19494" s="69" t="s">
        <v>3358</v>
      </c>
      <c r="F19494" s="69">
        <v>2422</v>
      </c>
      <c r="G19494" s="69" t="s">
        <v>1948</v>
      </c>
    </row>
    <row r="19495" spans="1:7" ht="14.4">
      <c r="A19495" s="27" t="str">
        <f>VLOOKUP(C19495,'user list'!A:B,2,0)</f>
        <v>Admin</v>
      </c>
      <c r="B19495" s="172">
        <v>45825.364699074074</v>
      </c>
      <c r="C19495" s="69" t="s">
        <v>186</v>
      </c>
      <c r="D19495" s="69" t="s">
        <v>1937</v>
      </c>
      <c r="E19495" s="69" t="s">
        <v>3358</v>
      </c>
      <c r="F19495" s="69">
        <v>2422</v>
      </c>
      <c r="G19495" s="69" t="s">
        <v>1948</v>
      </c>
    </row>
    <row r="19496" spans="1:7" ht="14.4">
      <c r="A19496" s="27" t="str">
        <f>VLOOKUP(C19496,'user list'!A:B,2,0)</f>
        <v>Admin</v>
      </c>
      <c r="B19496" s="172">
        <v>45825.364710648151</v>
      </c>
      <c r="C19496" s="69" t="s">
        <v>186</v>
      </c>
      <c r="D19496" s="69" t="s">
        <v>1937</v>
      </c>
      <c r="E19496" s="69" t="s">
        <v>3358</v>
      </c>
      <c r="F19496" s="69">
        <v>2422</v>
      </c>
      <c r="G19496" s="69" t="s">
        <v>1948</v>
      </c>
    </row>
    <row r="19497" spans="1:7" ht="14.4">
      <c r="A19497" s="27" t="str">
        <f>VLOOKUP(C19497,'user list'!A:B,2,0)</f>
        <v>Admin</v>
      </c>
      <c r="B19497" s="172">
        <v>45825.364710648151</v>
      </c>
      <c r="C19497" s="69" t="s">
        <v>186</v>
      </c>
      <c r="D19497" s="69" t="s">
        <v>1937</v>
      </c>
      <c r="E19497" s="69" t="s">
        <v>3358</v>
      </c>
      <c r="F19497" s="69">
        <v>2422</v>
      </c>
      <c r="G19497" s="69" t="s">
        <v>1947</v>
      </c>
    </row>
    <row r="19498" spans="1:7" ht="14.4">
      <c r="A19498" s="27" t="str">
        <f>VLOOKUP(C19498,'user list'!A:B,2,0)</f>
        <v>ADAAC</v>
      </c>
      <c r="B19498" s="172">
        <v>45825.364733796298</v>
      </c>
      <c r="C19498" s="69" t="s">
        <v>190</v>
      </c>
      <c r="D19498" s="69" t="s">
        <v>1937</v>
      </c>
      <c r="E19498" s="69" t="s">
        <v>1974</v>
      </c>
      <c r="F19498" s="69">
        <v>2402</v>
      </c>
      <c r="G19498" s="69" t="s">
        <v>1947</v>
      </c>
    </row>
    <row r="19499" spans="1:7" ht="14.4">
      <c r="A19499" s="27" t="str">
        <f>VLOOKUP(C19499,'user list'!A:B,2,0)</f>
        <v>ADAAC</v>
      </c>
      <c r="B19499" s="172">
        <v>45825.364733796298</v>
      </c>
      <c r="C19499" s="69" t="s">
        <v>190</v>
      </c>
      <c r="D19499" s="69" t="s">
        <v>1937</v>
      </c>
      <c r="E19499" s="69" t="s">
        <v>1974</v>
      </c>
      <c r="F19499" s="69">
        <v>2402</v>
      </c>
      <c r="G19499" s="69" t="s">
        <v>1948</v>
      </c>
    </row>
    <row r="19500" spans="1:7" ht="14.4">
      <c r="A19500" s="27" t="str">
        <f>VLOOKUP(C19500,'user list'!A:B,2,0)</f>
        <v>ADAAC</v>
      </c>
      <c r="B19500" s="172">
        <v>45825.364745370367</v>
      </c>
      <c r="C19500" s="69" t="s">
        <v>190</v>
      </c>
      <c r="D19500" s="69" t="s">
        <v>1937</v>
      </c>
      <c r="E19500" s="69" t="s">
        <v>1974</v>
      </c>
      <c r="F19500" s="69">
        <v>2402</v>
      </c>
      <c r="G19500" s="69" t="s">
        <v>1939</v>
      </c>
    </row>
    <row r="19501" spans="1:7" ht="14.4">
      <c r="A19501" s="27" t="str">
        <f>VLOOKUP(C19501,'user list'!A:B,2,0)</f>
        <v>Admin</v>
      </c>
      <c r="B19501" s="172">
        <v>45825.364745370367</v>
      </c>
      <c r="C19501" s="69" t="s">
        <v>186</v>
      </c>
      <c r="D19501" s="69" t="s">
        <v>1937</v>
      </c>
      <c r="E19501" s="69" t="s">
        <v>1974</v>
      </c>
      <c r="F19501" s="69">
        <v>2402</v>
      </c>
      <c r="G19501" s="69" t="s">
        <v>1948</v>
      </c>
    </row>
    <row r="19502" spans="1:7" ht="14.4">
      <c r="A19502" s="27" t="str">
        <f>VLOOKUP(C19502,'user list'!A:B,2,0)</f>
        <v>LEDIPO</v>
      </c>
      <c r="B19502" s="172">
        <v>45825.364895833336</v>
      </c>
      <c r="C19502" s="69" t="s">
        <v>222</v>
      </c>
      <c r="D19502" s="69" t="s">
        <v>1937</v>
      </c>
      <c r="E19502" s="69" t="s">
        <v>3358</v>
      </c>
      <c r="F19502" s="69">
        <v>2422</v>
      </c>
      <c r="G19502" s="69" t="s">
        <v>1939</v>
      </c>
    </row>
    <row r="19503" spans="1:7" ht="14.4">
      <c r="A19503" s="27" t="str">
        <f>VLOOKUP(C19503,'user list'!A:B,2,0)</f>
        <v>SSDD</v>
      </c>
      <c r="B19503" s="172">
        <v>45825.365208333336</v>
      </c>
      <c r="C19503" s="69" t="s">
        <v>273</v>
      </c>
      <c r="D19503" s="69" t="s">
        <v>1937</v>
      </c>
      <c r="E19503" s="69" t="s">
        <v>1974</v>
      </c>
      <c r="F19503" s="69">
        <v>2402</v>
      </c>
      <c r="G19503" s="69" t="s">
        <v>1947</v>
      </c>
    </row>
    <row r="19504" spans="1:7" ht="14.4">
      <c r="A19504" s="27" t="str">
        <f>VLOOKUP(C19504,'user list'!A:B,2,0)</f>
        <v>SSDD</v>
      </c>
      <c r="B19504" s="172">
        <v>45825.365208333336</v>
      </c>
      <c r="C19504" s="69" t="s">
        <v>273</v>
      </c>
      <c r="D19504" s="69" t="s">
        <v>1937</v>
      </c>
      <c r="E19504" s="69" t="s">
        <v>1974</v>
      </c>
      <c r="F19504" s="69">
        <v>2402</v>
      </c>
      <c r="G19504" s="69" t="s">
        <v>1948</v>
      </c>
    </row>
    <row r="19505" spans="1:7" ht="14.4">
      <c r="A19505" s="27" t="str">
        <f>VLOOKUP(C19505,'user list'!A:B,2,0)</f>
        <v>SSDD</v>
      </c>
      <c r="B19505" s="172">
        <v>45825.365219907406</v>
      </c>
      <c r="C19505" s="69" t="s">
        <v>273</v>
      </c>
      <c r="D19505" s="69" t="s">
        <v>1937</v>
      </c>
      <c r="E19505" s="69" t="s">
        <v>1974</v>
      </c>
      <c r="F19505" s="69">
        <v>2402</v>
      </c>
      <c r="G19505" s="69" t="s">
        <v>1939</v>
      </c>
    </row>
    <row r="19506" spans="1:7" ht="14.4">
      <c r="A19506" s="27" t="str">
        <f>VLOOKUP(C19506,'user list'!A:B,2,0)</f>
        <v>Admin</v>
      </c>
      <c r="B19506" s="172">
        <v>45825.365219907406</v>
      </c>
      <c r="C19506" s="69" t="s">
        <v>186</v>
      </c>
      <c r="D19506" s="69" t="s">
        <v>1937</v>
      </c>
      <c r="E19506" s="69" t="s">
        <v>1974</v>
      </c>
      <c r="F19506" s="69">
        <v>2402</v>
      </c>
      <c r="G19506" s="69" t="s">
        <v>1948</v>
      </c>
    </row>
    <row r="19507" spans="1:7" ht="14.4">
      <c r="A19507" s="27" t="str">
        <f>VLOOKUP(C19507,'user list'!A:B,2,0)</f>
        <v>SSDD</v>
      </c>
      <c r="B19507" s="172">
        <v>45825.365243055552</v>
      </c>
      <c r="C19507" s="69" t="s">
        <v>273</v>
      </c>
      <c r="D19507" s="69" t="s">
        <v>1937</v>
      </c>
      <c r="E19507" s="69" t="s">
        <v>3344</v>
      </c>
      <c r="F19507" s="69">
        <v>2401</v>
      </c>
      <c r="G19507" s="69" t="s">
        <v>1939</v>
      </c>
    </row>
    <row r="19508" spans="1:7" ht="14.4">
      <c r="A19508" s="27" t="str">
        <f>VLOOKUP(C19508,'user list'!A:B,2,0)</f>
        <v>PESO</v>
      </c>
      <c r="B19508" s="172">
        <v>45825.365474537037</v>
      </c>
      <c r="C19508" s="69" t="s">
        <v>259</v>
      </c>
      <c r="D19508" s="69" t="s">
        <v>1937</v>
      </c>
      <c r="E19508" s="69" t="s">
        <v>1974</v>
      </c>
      <c r="F19508" s="69">
        <v>2402</v>
      </c>
      <c r="G19508" s="69" t="s">
        <v>1939</v>
      </c>
    </row>
    <row r="19509" spans="1:7" ht="14.4">
      <c r="A19509" s="27" t="str">
        <f>VLOOKUP(C19509,'user list'!A:B,2,0)</f>
        <v>SSDD</v>
      </c>
      <c r="B19509" s="172">
        <v>45825.365671296298</v>
      </c>
      <c r="C19509" s="69" t="s">
        <v>273</v>
      </c>
      <c r="D19509" s="69" t="s">
        <v>1937</v>
      </c>
      <c r="E19509" s="69" t="s">
        <v>3344</v>
      </c>
      <c r="F19509" s="69">
        <v>2401</v>
      </c>
      <c r="G19509" s="69" t="s">
        <v>1947</v>
      </c>
    </row>
    <row r="19510" spans="1:7" ht="14.4">
      <c r="A19510" s="27" t="str">
        <f>VLOOKUP(C19510,'user list'!A:B,2,0)</f>
        <v>SSDD</v>
      </c>
      <c r="B19510" s="172">
        <v>45825.365671296298</v>
      </c>
      <c r="C19510" s="69" t="s">
        <v>273</v>
      </c>
      <c r="D19510" s="69" t="s">
        <v>1937</v>
      </c>
      <c r="E19510" s="69" t="s">
        <v>3344</v>
      </c>
      <c r="F19510" s="69">
        <v>2401</v>
      </c>
      <c r="G19510" s="69" t="s">
        <v>1948</v>
      </c>
    </row>
    <row r="19511" spans="1:7" ht="14.4">
      <c r="A19511" s="27" t="str">
        <f>VLOOKUP(C19511,'user list'!A:B,2,0)</f>
        <v>SSDD</v>
      </c>
      <c r="B19511" s="172">
        <v>45825.365671296298</v>
      </c>
      <c r="C19511" s="69" t="s">
        <v>273</v>
      </c>
      <c r="D19511" s="69" t="s">
        <v>1937</v>
      </c>
      <c r="E19511" s="69" t="s">
        <v>3344</v>
      </c>
      <c r="F19511" s="69">
        <v>2401</v>
      </c>
      <c r="G19511" s="69" t="s">
        <v>1939</v>
      </c>
    </row>
    <row r="19512" spans="1:7" ht="14.4">
      <c r="A19512" s="27" t="str">
        <f>VLOOKUP(C19512,'user list'!A:B,2,0)</f>
        <v>Admin</v>
      </c>
      <c r="B19512" s="172">
        <v>45825.365671296298</v>
      </c>
      <c r="C19512" s="69" t="s">
        <v>186</v>
      </c>
      <c r="D19512" s="69" t="s">
        <v>1937</v>
      </c>
      <c r="E19512" s="69" t="s">
        <v>3344</v>
      </c>
      <c r="F19512" s="69">
        <v>2401</v>
      </c>
      <c r="G19512" s="69" t="s">
        <v>1948</v>
      </c>
    </row>
    <row r="19513" spans="1:7" ht="14.4">
      <c r="A19513" s="27" t="str">
        <f>VLOOKUP(C19513,'user list'!A:B,2,0)</f>
        <v>QCEAU</v>
      </c>
      <c r="B19513" s="172">
        <v>45825.365694444445</v>
      </c>
      <c r="C19513" s="69" t="s">
        <v>266</v>
      </c>
      <c r="D19513" s="69" t="s">
        <v>1937</v>
      </c>
      <c r="E19513" s="69" t="s">
        <v>3359</v>
      </c>
      <c r="F19513" s="69">
        <v>2423</v>
      </c>
      <c r="G19513" s="69" t="s">
        <v>2440</v>
      </c>
    </row>
    <row r="19514" spans="1:7" ht="14.4">
      <c r="A19514" s="27" t="str">
        <f>VLOOKUP(C19514,'user list'!A:B,2,0)</f>
        <v>Admin</v>
      </c>
      <c r="B19514" s="172">
        <v>45825.365694444445</v>
      </c>
      <c r="C19514" s="69" t="s">
        <v>186</v>
      </c>
      <c r="D19514" s="69" t="s">
        <v>1937</v>
      </c>
      <c r="E19514" s="69" t="s">
        <v>3359</v>
      </c>
      <c r="F19514" s="69">
        <v>2423</v>
      </c>
      <c r="G19514" s="69" t="s">
        <v>1948</v>
      </c>
    </row>
    <row r="19515" spans="1:7" ht="14.4">
      <c r="A19515" s="27" t="str">
        <f>VLOOKUP(C19515,'user list'!A:B,2,0)</f>
        <v>Admin</v>
      </c>
      <c r="B19515" s="172">
        <v>45825.365694444445</v>
      </c>
      <c r="C19515" s="69" t="s">
        <v>186</v>
      </c>
      <c r="D19515" s="69" t="s">
        <v>1937</v>
      </c>
      <c r="E19515" s="69" t="s">
        <v>3359</v>
      </c>
      <c r="F19515" s="69">
        <v>2423</v>
      </c>
      <c r="G19515" s="69" t="s">
        <v>1948</v>
      </c>
    </row>
    <row r="19516" spans="1:7" ht="14.4">
      <c r="A19516" s="27" t="str">
        <f>VLOOKUP(C19516,'user list'!A:B,2,0)</f>
        <v>Admin</v>
      </c>
      <c r="B19516" s="172">
        <v>45825.365694444445</v>
      </c>
      <c r="C19516" s="69" t="s">
        <v>186</v>
      </c>
      <c r="D19516" s="69" t="s">
        <v>1937</v>
      </c>
      <c r="E19516" s="69" t="s">
        <v>3359</v>
      </c>
      <c r="F19516" s="69">
        <v>2423</v>
      </c>
      <c r="G19516" s="69" t="s">
        <v>1948</v>
      </c>
    </row>
    <row r="19517" spans="1:7" ht="14.4">
      <c r="A19517" s="27" t="str">
        <f>VLOOKUP(C19517,'user list'!A:B,2,0)</f>
        <v>Admin</v>
      </c>
      <c r="B19517" s="172">
        <v>45825.365694444445</v>
      </c>
      <c r="C19517" s="69" t="s">
        <v>186</v>
      </c>
      <c r="D19517" s="69" t="s">
        <v>1937</v>
      </c>
      <c r="E19517" s="69" t="s">
        <v>3359</v>
      </c>
      <c r="F19517" s="69">
        <v>2423</v>
      </c>
      <c r="G19517" s="69" t="s">
        <v>1947</v>
      </c>
    </row>
    <row r="19518" spans="1:7" ht="14.4">
      <c r="A19518" s="27" t="str">
        <f>VLOOKUP(C19518,'user list'!A:B,2,0)</f>
        <v>SSDD</v>
      </c>
      <c r="B19518" s="172">
        <v>45825.365740740737</v>
      </c>
      <c r="C19518" s="69" t="s">
        <v>273</v>
      </c>
      <c r="D19518" s="69" t="s">
        <v>1937</v>
      </c>
      <c r="E19518" s="69" t="s">
        <v>3344</v>
      </c>
      <c r="F19518" s="69">
        <v>2401</v>
      </c>
      <c r="G19518" s="69" t="s">
        <v>1949</v>
      </c>
    </row>
    <row r="19519" spans="1:7" ht="14.4">
      <c r="A19519" s="27" t="str">
        <f>VLOOKUP(C19519,'user list'!A:B,2,0)</f>
        <v>PESO</v>
      </c>
      <c r="B19519" s="172">
        <v>45825.36577546296</v>
      </c>
      <c r="C19519" s="69" t="s">
        <v>259</v>
      </c>
      <c r="D19519" s="69" t="s">
        <v>1937</v>
      </c>
      <c r="E19519" s="69" t="s">
        <v>1974</v>
      </c>
      <c r="F19519" s="69">
        <v>2402</v>
      </c>
      <c r="G19519" s="69" t="s">
        <v>1947</v>
      </c>
    </row>
    <row r="19520" spans="1:7" ht="14.4">
      <c r="A19520" s="27" t="str">
        <f>VLOOKUP(C19520,'user list'!A:B,2,0)</f>
        <v>PESO</v>
      </c>
      <c r="B19520" s="172">
        <v>45825.36577546296</v>
      </c>
      <c r="C19520" s="69" t="s">
        <v>259</v>
      </c>
      <c r="D19520" s="69" t="s">
        <v>1937</v>
      </c>
      <c r="E19520" s="69" t="s">
        <v>1974</v>
      </c>
      <c r="F19520" s="69">
        <v>2402</v>
      </c>
      <c r="G19520" s="69" t="s">
        <v>1948</v>
      </c>
    </row>
    <row r="19521" spans="1:7" ht="14.4">
      <c r="A19521" s="27" t="str">
        <f>VLOOKUP(C19521,'user list'!A:B,2,0)</f>
        <v>PESO</v>
      </c>
      <c r="B19521" s="172">
        <v>45825.36577546296</v>
      </c>
      <c r="C19521" s="69" t="s">
        <v>259</v>
      </c>
      <c r="D19521" s="69" t="s">
        <v>1937</v>
      </c>
      <c r="E19521" s="69" t="s">
        <v>1974</v>
      </c>
      <c r="F19521" s="69">
        <v>2402</v>
      </c>
      <c r="G19521" s="69" t="s">
        <v>1939</v>
      </c>
    </row>
    <row r="19522" spans="1:7" ht="14.4">
      <c r="A19522" s="27" t="str">
        <f>VLOOKUP(C19522,'user list'!A:B,2,0)</f>
        <v>Admin</v>
      </c>
      <c r="B19522" s="172">
        <v>45825.36577546296</v>
      </c>
      <c r="C19522" s="69" t="s">
        <v>186</v>
      </c>
      <c r="D19522" s="69" t="s">
        <v>1937</v>
      </c>
      <c r="E19522" s="69" t="s">
        <v>1974</v>
      </c>
      <c r="F19522" s="69">
        <v>2402</v>
      </c>
      <c r="G19522" s="69" t="s">
        <v>1948</v>
      </c>
    </row>
    <row r="19523" spans="1:7" ht="14.4">
      <c r="A19523" s="27" t="str">
        <f>VLOOKUP(C19523,'user list'!A:B,2,0)</f>
        <v>QCEAU</v>
      </c>
      <c r="B19523" s="172">
        <v>45825.365833333337</v>
      </c>
      <c r="C19523" s="69" t="s">
        <v>266</v>
      </c>
      <c r="D19523" s="69" t="s">
        <v>1937</v>
      </c>
      <c r="E19523" s="69" t="s">
        <v>3359</v>
      </c>
      <c r="F19523" s="69">
        <v>2423</v>
      </c>
      <c r="G19523" s="69" t="s">
        <v>1939</v>
      </c>
    </row>
    <row r="19524" spans="1:7" ht="14.4">
      <c r="A19524" s="27" t="str">
        <f>VLOOKUP(C19524,'user list'!A:B,2,0)</f>
        <v>CHD</v>
      </c>
      <c r="B19524" s="172">
        <v>45825.365833333337</v>
      </c>
      <c r="C19524" s="69" t="s">
        <v>203</v>
      </c>
      <c r="D19524" s="69" t="s">
        <v>1937</v>
      </c>
      <c r="E19524" s="69" t="s">
        <v>1974</v>
      </c>
      <c r="F19524" s="69">
        <v>2402</v>
      </c>
      <c r="G19524" s="69" t="s">
        <v>1939</v>
      </c>
    </row>
    <row r="19525" spans="1:7" ht="14.4">
      <c r="A19525" s="27" t="str">
        <f>VLOOKUP(C19525,'user list'!A:B,2,0)</f>
        <v>PESO</v>
      </c>
      <c r="B19525" s="172">
        <v>45825.366076388891</v>
      </c>
      <c r="C19525" s="69" t="s">
        <v>259</v>
      </c>
      <c r="D19525" s="69" t="s">
        <v>1937</v>
      </c>
      <c r="E19525" s="69" t="s">
        <v>3257</v>
      </c>
      <c r="F19525" s="69">
        <v>2406</v>
      </c>
      <c r="G19525" s="69" t="s">
        <v>2441</v>
      </c>
    </row>
    <row r="19526" spans="1:7" ht="14.4">
      <c r="A19526" s="27" t="str">
        <f>VLOOKUP(C19526,'user list'!A:B,2,0)</f>
        <v>CHD</v>
      </c>
      <c r="B19526" s="172">
        <v>45825.366111111114</v>
      </c>
      <c r="C19526" s="69" t="s">
        <v>203</v>
      </c>
      <c r="D19526" s="69" t="s">
        <v>1937</v>
      </c>
      <c r="E19526" s="69" t="s">
        <v>1974</v>
      </c>
      <c r="F19526" s="69">
        <v>2402</v>
      </c>
      <c r="G19526" s="69" t="s">
        <v>1939</v>
      </c>
    </row>
    <row r="19527" spans="1:7" ht="14.4">
      <c r="A19527" s="27" t="str">
        <f>VLOOKUP(C19527,'user list'!A:B,2,0)</f>
        <v>PESO</v>
      </c>
      <c r="B19527" s="172">
        <v>45825.36613425926</v>
      </c>
      <c r="C19527" s="69" t="s">
        <v>259</v>
      </c>
      <c r="D19527" s="69" t="s">
        <v>1937</v>
      </c>
      <c r="E19527" s="69" t="s">
        <v>3257</v>
      </c>
      <c r="F19527" s="69">
        <v>2406</v>
      </c>
      <c r="G19527" s="69" t="s">
        <v>1939</v>
      </c>
    </row>
    <row r="19528" spans="1:7" ht="14.4">
      <c r="A19528" s="27" t="str">
        <f>VLOOKUP(C19528,'user list'!A:B,2,0)</f>
        <v>PESO</v>
      </c>
      <c r="B19528" s="172">
        <v>45825.366215277776</v>
      </c>
      <c r="C19528" s="69" t="s">
        <v>259</v>
      </c>
      <c r="D19528" s="69" t="s">
        <v>1937</v>
      </c>
      <c r="E19528" s="69" t="s">
        <v>3257</v>
      </c>
      <c r="F19528" s="69">
        <v>2406</v>
      </c>
      <c r="G19528" s="69" t="s">
        <v>1947</v>
      </c>
    </row>
    <row r="19529" spans="1:7" ht="14.4">
      <c r="A19529" s="27" t="str">
        <f>VLOOKUP(C19529,'user list'!A:B,2,0)</f>
        <v>PESO</v>
      </c>
      <c r="B19529" s="172">
        <v>45825.366215277776</v>
      </c>
      <c r="C19529" s="69" t="s">
        <v>259</v>
      </c>
      <c r="D19529" s="69" t="s">
        <v>1937</v>
      </c>
      <c r="E19529" s="69" t="s">
        <v>3257</v>
      </c>
      <c r="F19529" s="69">
        <v>2406</v>
      </c>
      <c r="G19529" s="69" t="s">
        <v>1948</v>
      </c>
    </row>
    <row r="19530" spans="1:7" ht="14.4">
      <c r="A19530" s="27" t="str">
        <f>VLOOKUP(C19530,'user list'!A:B,2,0)</f>
        <v>PESO</v>
      </c>
      <c r="B19530" s="172">
        <v>45825.366215277776</v>
      </c>
      <c r="C19530" s="69" t="s">
        <v>259</v>
      </c>
      <c r="D19530" s="69" t="s">
        <v>1937</v>
      </c>
      <c r="E19530" s="69" t="s">
        <v>3257</v>
      </c>
      <c r="F19530" s="69">
        <v>2406</v>
      </c>
      <c r="G19530" s="69" t="s">
        <v>1939</v>
      </c>
    </row>
    <row r="19531" spans="1:7" ht="14.4">
      <c r="A19531" s="27" t="str">
        <f>VLOOKUP(C19531,'user list'!A:B,2,0)</f>
        <v>Admin</v>
      </c>
      <c r="B19531" s="172">
        <v>45825.366215277776</v>
      </c>
      <c r="C19531" s="69" t="s">
        <v>186</v>
      </c>
      <c r="D19531" s="69" t="s">
        <v>1937</v>
      </c>
      <c r="E19531" s="69" t="s">
        <v>3257</v>
      </c>
      <c r="F19531" s="69">
        <v>2406</v>
      </c>
      <c r="G19531" s="69" t="s">
        <v>1948</v>
      </c>
    </row>
    <row r="19532" spans="1:7" ht="14.4">
      <c r="A19532" s="27" t="str">
        <f>VLOOKUP(C19532,'user list'!A:B,2,0)</f>
        <v>CHD</v>
      </c>
      <c r="B19532" s="172">
        <v>45825.366249999999</v>
      </c>
      <c r="C19532" s="69" t="s">
        <v>203</v>
      </c>
      <c r="D19532" s="69" t="s">
        <v>1937</v>
      </c>
      <c r="E19532" s="69" t="s">
        <v>1974</v>
      </c>
      <c r="F19532" s="69">
        <v>2402</v>
      </c>
      <c r="G19532" s="69" t="s">
        <v>1947</v>
      </c>
    </row>
    <row r="19533" spans="1:7" ht="14.4">
      <c r="A19533" s="27" t="str">
        <f>VLOOKUP(C19533,'user list'!A:B,2,0)</f>
        <v>CHD</v>
      </c>
      <c r="B19533" s="172">
        <v>45825.366249999999</v>
      </c>
      <c r="C19533" s="69" t="s">
        <v>203</v>
      </c>
      <c r="D19533" s="69" t="s">
        <v>1937</v>
      </c>
      <c r="E19533" s="69" t="s">
        <v>1974</v>
      </c>
      <c r="F19533" s="69">
        <v>2402</v>
      </c>
      <c r="G19533" s="69" t="s">
        <v>1948</v>
      </c>
    </row>
    <row r="19534" spans="1:7" ht="14.4">
      <c r="A19534" s="27" t="str">
        <f>VLOOKUP(C19534,'user list'!A:B,2,0)</f>
        <v>Admin</v>
      </c>
      <c r="B19534" s="172">
        <v>45825.366249999999</v>
      </c>
      <c r="C19534" s="69" t="s">
        <v>186</v>
      </c>
      <c r="D19534" s="69" t="s">
        <v>1937</v>
      </c>
      <c r="E19534" s="69" t="s">
        <v>1974</v>
      </c>
      <c r="F19534" s="69">
        <v>2402</v>
      </c>
      <c r="G19534" s="69" t="s">
        <v>1948</v>
      </c>
    </row>
    <row r="19535" spans="1:7" ht="14.4">
      <c r="A19535" s="27" t="str">
        <f>VLOOKUP(C19535,'user list'!A:B,2,0)</f>
        <v>CHD</v>
      </c>
      <c r="B19535" s="172">
        <v>45825.366249999999</v>
      </c>
      <c r="C19535" s="69" t="s">
        <v>203</v>
      </c>
      <c r="D19535" s="69" t="s">
        <v>1937</v>
      </c>
      <c r="E19535" s="69" t="s">
        <v>1974</v>
      </c>
      <c r="F19535" s="69">
        <v>2402</v>
      </c>
      <c r="G19535" s="69" t="s">
        <v>1939</v>
      </c>
    </row>
    <row r="19536" spans="1:7" ht="14.4">
      <c r="A19536" s="27" t="str">
        <f>VLOOKUP(C19536,'user list'!A:B,2,0)</f>
        <v>CHD</v>
      </c>
      <c r="B19536" s="172">
        <v>45825.366493055553</v>
      </c>
      <c r="C19536" s="69" t="s">
        <v>203</v>
      </c>
      <c r="D19536" s="69" t="s">
        <v>1937</v>
      </c>
      <c r="E19536" s="69" t="s">
        <v>1974</v>
      </c>
      <c r="F19536" s="69">
        <v>2402</v>
      </c>
      <c r="G19536" s="69" t="s">
        <v>1949</v>
      </c>
    </row>
    <row r="19537" spans="1:7" ht="14.4">
      <c r="A19537" s="27" t="str">
        <f>VLOOKUP(C19537,'user list'!A:B,2,0)</f>
        <v>PESO</v>
      </c>
      <c r="B19537" s="172">
        <v>45825.366886574076</v>
      </c>
      <c r="C19537" s="69" t="s">
        <v>259</v>
      </c>
      <c r="D19537" s="69" t="s">
        <v>1937</v>
      </c>
      <c r="E19537" s="69" t="s">
        <v>1974</v>
      </c>
      <c r="F19537" s="69">
        <v>2402</v>
      </c>
      <c r="G19537" s="69" t="s">
        <v>1939</v>
      </c>
    </row>
    <row r="19538" spans="1:7" ht="14.4">
      <c r="A19538" s="27" t="str">
        <f>VLOOKUP(C19538,'user list'!A:B,2,0)</f>
        <v>PESO</v>
      </c>
      <c r="B19538" s="172">
        <v>45825.366979166669</v>
      </c>
      <c r="C19538" s="69" t="s">
        <v>259</v>
      </c>
      <c r="D19538" s="69" t="s">
        <v>1937</v>
      </c>
      <c r="E19538" s="69" t="s">
        <v>3257</v>
      </c>
      <c r="F19538" s="69">
        <v>2406</v>
      </c>
      <c r="G19538" s="69" t="s">
        <v>2441</v>
      </c>
    </row>
    <row r="19539" spans="1:7" ht="14.4">
      <c r="A19539" s="27" t="str">
        <f>VLOOKUP(C19539,'user list'!A:B,2,0)</f>
        <v>CAD</v>
      </c>
      <c r="B19539" s="172">
        <v>45825.366979166669</v>
      </c>
      <c r="C19539" s="69" t="s">
        <v>196</v>
      </c>
      <c r="D19539" s="69" t="s">
        <v>1937</v>
      </c>
      <c r="E19539" s="69" t="s">
        <v>3230</v>
      </c>
      <c r="F19539" s="69">
        <v>2419</v>
      </c>
      <c r="G19539" s="69" t="s">
        <v>1939</v>
      </c>
    </row>
    <row r="19540" spans="1:7" ht="14.4">
      <c r="A19540" s="27" t="str">
        <f>VLOOKUP(C19540,'user list'!A:B,2,0)</f>
        <v>CAD</v>
      </c>
      <c r="B19540" s="172">
        <v>45825.367048611108</v>
      </c>
      <c r="C19540" s="69" t="s">
        <v>196</v>
      </c>
      <c r="D19540" s="69" t="s">
        <v>1937</v>
      </c>
      <c r="E19540" s="69" t="s">
        <v>3230</v>
      </c>
      <c r="F19540" s="69">
        <v>2419</v>
      </c>
      <c r="G19540" s="69" t="s">
        <v>1947</v>
      </c>
    </row>
    <row r="19541" spans="1:7" ht="14.4">
      <c r="A19541" s="27" t="str">
        <f>VLOOKUP(C19541,'user list'!A:B,2,0)</f>
        <v>CAD</v>
      </c>
      <c r="B19541" s="172">
        <v>45825.367048611108</v>
      </c>
      <c r="C19541" s="69" t="s">
        <v>196</v>
      </c>
      <c r="D19541" s="69" t="s">
        <v>1937</v>
      </c>
      <c r="E19541" s="69" t="s">
        <v>3230</v>
      </c>
      <c r="F19541" s="69">
        <v>2419</v>
      </c>
      <c r="G19541" s="69" t="s">
        <v>1948</v>
      </c>
    </row>
    <row r="19542" spans="1:7" ht="14.4">
      <c r="A19542" s="27" t="str">
        <f>VLOOKUP(C19542,'user list'!A:B,2,0)</f>
        <v>CAD</v>
      </c>
      <c r="B19542" s="172">
        <v>45825.367048611108</v>
      </c>
      <c r="C19542" s="69" t="s">
        <v>196</v>
      </c>
      <c r="D19542" s="69" t="s">
        <v>1937</v>
      </c>
      <c r="E19542" s="69" t="s">
        <v>3230</v>
      </c>
      <c r="F19542" s="69">
        <v>2419</v>
      </c>
      <c r="G19542" s="69" t="s">
        <v>1939</v>
      </c>
    </row>
    <row r="19543" spans="1:7" ht="14.4">
      <c r="A19543" s="27" t="str">
        <f>VLOOKUP(C19543,'user list'!A:B,2,0)</f>
        <v>Admin</v>
      </c>
      <c r="B19543" s="172">
        <v>45825.367048611108</v>
      </c>
      <c r="C19543" s="69" t="s">
        <v>186</v>
      </c>
      <c r="D19543" s="69" t="s">
        <v>1937</v>
      </c>
      <c r="E19543" s="69" t="s">
        <v>3230</v>
      </c>
      <c r="F19543" s="69">
        <v>2419</v>
      </c>
      <c r="G19543" s="69" t="s">
        <v>1948</v>
      </c>
    </row>
    <row r="19544" spans="1:7" ht="14.4">
      <c r="A19544" s="27" t="str">
        <f>VLOOKUP(C19544,'user list'!A:B,2,0)</f>
        <v>CAD</v>
      </c>
      <c r="B19544" s="172">
        <v>45825.367094907408</v>
      </c>
      <c r="C19544" s="69" t="s">
        <v>196</v>
      </c>
      <c r="D19544" s="69" t="s">
        <v>1937</v>
      </c>
      <c r="E19544" s="69" t="s">
        <v>3048</v>
      </c>
      <c r="F19544" s="69">
        <v>2336</v>
      </c>
      <c r="G19544" s="69" t="s">
        <v>1939</v>
      </c>
    </row>
    <row r="19545" spans="1:7" ht="14.4">
      <c r="A19545" s="27" t="str">
        <f>VLOOKUP(C19545,'user list'!A:B,2,0)</f>
        <v>CAD</v>
      </c>
      <c r="B19545" s="172">
        <v>45825.367152777777</v>
      </c>
      <c r="C19545" s="69" t="s">
        <v>196</v>
      </c>
      <c r="D19545" s="69" t="s">
        <v>1937</v>
      </c>
      <c r="E19545" s="69" t="s">
        <v>1974</v>
      </c>
      <c r="F19545" s="69">
        <v>2402</v>
      </c>
      <c r="G19545" s="69" t="s">
        <v>1939</v>
      </c>
    </row>
    <row r="19546" spans="1:7" ht="14.4">
      <c r="A19546" s="27" t="str">
        <f>VLOOKUP(C19546,'user list'!A:B,2,0)</f>
        <v>CAD</v>
      </c>
      <c r="B19546" s="172">
        <v>45825.367164351854</v>
      </c>
      <c r="C19546" s="69" t="s">
        <v>196</v>
      </c>
      <c r="D19546" s="69" t="s">
        <v>1937</v>
      </c>
      <c r="E19546" s="69" t="s">
        <v>3048</v>
      </c>
      <c r="F19546" s="69">
        <v>2336</v>
      </c>
      <c r="G19546" s="69" t="s">
        <v>1939</v>
      </c>
    </row>
    <row r="19547" spans="1:7" ht="14.4">
      <c r="A19547" s="27" t="str">
        <f>VLOOKUP(C19547,'user list'!A:B,2,0)</f>
        <v>CAD</v>
      </c>
      <c r="B19547" s="172">
        <v>45825.367592592593</v>
      </c>
      <c r="C19547" s="69" t="s">
        <v>196</v>
      </c>
      <c r="D19547" s="69" t="s">
        <v>1937</v>
      </c>
      <c r="E19547" s="69" t="s">
        <v>3048</v>
      </c>
      <c r="F19547" s="69">
        <v>2336</v>
      </c>
      <c r="G19547" s="69" t="s">
        <v>1939</v>
      </c>
    </row>
    <row r="19548" spans="1:7" ht="14.4">
      <c r="A19548" s="27" t="str">
        <f>VLOOKUP(C19548,'user list'!A:B,2,0)</f>
        <v>CAD</v>
      </c>
      <c r="B19548" s="172">
        <v>45825.367627314816</v>
      </c>
      <c r="C19548" s="69" t="s">
        <v>196</v>
      </c>
      <c r="D19548" s="69" t="s">
        <v>1937</v>
      </c>
      <c r="E19548" s="69" t="s">
        <v>3048</v>
      </c>
      <c r="F19548" s="69">
        <v>2336</v>
      </c>
      <c r="G19548" s="69" t="s">
        <v>2441</v>
      </c>
    </row>
    <row r="19549" spans="1:7" ht="14.4">
      <c r="A19549" s="27" t="str">
        <f>VLOOKUP(C19549,'user list'!A:B,2,0)</f>
        <v>DOE</v>
      </c>
      <c r="B19549" s="172">
        <v>45825.367974537039</v>
      </c>
      <c r="C19549" s="69" t="s">
        <v>212</v>
      </c>
      <c r="D19549" s="69" t="s">
        <v>1937</v>
      </c>
      <c r="E19549" s="69" t="s">
        <v>3360</v>
      </c>
      <c r="F19549" s="69">
        <v>2424</v>
      </c>
      <c r="G19549" s="69" t="s">
        <v>2440</v>
      </c>
    </row>
    <row r="19550" spans="1:7" ht="14.4">
      <c r="A19550" s="27" t="str">
        <f>VLOOKUP(C19550,'user list'!A:B,2,0)</f>
        <v>Admin</v>
      </c>
      <c r="B19550" s="172">
        <v>45825.367974537039</v>
      </c>
      <c r="C19550" s="69" t="s">
        <v>186</v>
      </c>
      <c r="D19550" s="69" t="s">
        <v>1937</v>
      </c>
      <c r="E19550" s="69" t="s">
        <v>3360</v>
      </c>
      <c r="F19550" s="69">
        <v>2424</v>
      </c>
      <c r="G19550" s="69" t="s">
        <v>1948</v>
      </c>
    </row>
    <row r="19551" spans="1:7" ht="14.4">
      <c r="A19551" s="27" t="str">
        <f>VLOOKUP(C19551,'user list'!A:B,2,0)</f>
        <v>Admin</v>
      </c>
      <c r="B19551" s="172">
        <v>45825.367974537039</v>
      </c>
      <c r="C19551" s="69" t="s">
        <v>186</v>
      </c>
      <c r="D19551" s="69" t="s">
        <v>1937</v>
      </c>
      <c r="E19551" s="69" t="s">
        <v>3360</v>
      </c>
      <c r="F19551" s="69">
        <v>2424</v>
      </c>
      <c r="G19551" s="69" t="s">
        <v>1948</v>
      </c>
    </row>
    <row r="19552" spans="1:7" ht="14.4">
      <c r="A19552" s="27" t="str">
        <f>VLOOKUP(C19552,'user list'!A:B,2,0)</f>
        <v>Admin</v>
      </c>
      <c r="B19552" s="172">
        <v>45825.367974537039</v>
      </c>
      <c r="C19552" s="69" t="s">
        <v>186</v>
      </c>
      <c r="D19552" s="69" t="s">
        <v>1937</v>
      </c>
      <c r="E19552" s="69" t="s">
        <v>3360</v>
      </c>
      <c r="F19552" s="69">
        <v>2424</v>
      </c>
      <c r="G19552" s="69" t="s">
        <v>1948</v>
      </c>
    </row>
    <row r="19553" spans="1:7" ht="14.4">
      <c r="A19553" s="27" t="str">
        <f>VLOOKUP(C19553,'user list'!A:B,2,0)</f>
        <v>Admin</v>
      </c>
      <c r="B19553" s="172">
        <v>45825.367974537039</v>
      </c>
      <c r="C19553" s="69" t="s">
        <v>186</v>
      </c>
      <c r="D19553" s="69" t="s">
        <v>1937</v>
      </c>
      <c r="E19553" s="69" t="s">
        <v>3360</v>
      </c>
      <c r="F19553" s="69">
        <v>2424</v>
      </c>
      <c r="G19553" s="69" t="s">
        <v>1947</v>
      </c>
    </row>
    <row r="19554" spans="1:7" ht="14.4">
      <c r="A19554" s="27" t="str">
        <f>VLOOKUP(C19554,'user list'!A:B,2,0)</f>
        <v>ITDD</v>
      </c>
      <c r="B19554" s="172">
        <v>45825.368043981478</v>
      </c>
      <c r="C19554" s="69" t="s">
        <v>219</v>
      </c>
      <c r="D19554" s="69" t="s">
        <v>1937</v>
      </c>
      <c r="E19554" s="69" t="s">
        <v>3345</v>
      </c>
      <c r="F19554" s="69">
        <v>2408</v>
      </c>
      <c r="G19554" s="69" t="s">
        <v>1939</v>
      </c>
    </row>
    <row r="19555" spans="1:7" ht="14.4">
      <c r="A19555" s="27" t="str">
        <f>VLOOKUP(C19555,'user list'!A:B,2,0)</f>
        <v>ITDD</v>
      </c>
      <c r="B19555" s="172">
        <v>45825.368252314816</v>
      </c>
      <c r="C19555" s="69" t="s">
        <v>219</v>
      </c>
      <c r="D19555" s="69" t="s">
        <v>1937</v>
      </c>
      <c r="E19555" s="69" t="s">
        <v>3345</v>
      </c>
      <c r="F19555" s="69">
        <v>2408</v>
      </c>
      <c r="G19555" s="69" t="s">
        <v>1949</v>
      </c>
    </row>
    <row r="19556" spans="1:7" ht="14.4">
      <c r="A19556" s="27" t="str">
        <f>VLOOKUP(C19556,'user list'!A:B,2,0)</f>
        <v>QCEAU</v>
      </c>
      <c r="B19556" s="172">
        <v>45825.369456018518</v>
      </c>
      <c r="C19556" s="69" t="s">
        <v>266</v>
      </c>
      <c r="D19556" s="69" t="s">
        <v>1937</v>
      </c>
      <c r="E19556" s="69" t="s">
        <v>3246</v>
      </c>
      <c r="F19556" s="69">
        <v>2411</v>
      </c>
      <c r="G19556" s="69" t="s">
        <v>1939</v>
      </c>
    </row>
    <row r="19557" spans="1:7" ht="14.4">
      <c r="A19557" s="27" t="str">
        <f>VLOOKUP(C19557,'user list'!A:B,2,0)</f>
        <v>OCAs</v>
      </c>
      <c r="B19557" s="172">
        <v>45825.370104166665</v>
      </c>
      <c r="C19557" s="69" t="s">
        <v>279</v>
      </c>
      <c r="D19557" s="69" t="s">
        <v>1937</v>
      </c>
      <c r="E19557" s="69" t="s">
        <v>1974</v>
      </c>
      <c r="F19557" s="69">
        <v>2402</v>
      </c>
      <c r="G19557" s="69" t="s">
        <v>1939</v>
      </c>
    </row>
    <row r="19558" spans="1:7" ht="14.4">
      <c r="A19558" s="27" t="str">
        <f>VLOOKUP(C19558,'user list'!A:B,2,0)</f>
        <v>PDAD</v>
      </c>
      <c r="B19558" s="172">
        <v>45825.370162037034</v>
      </c>
      <c r="C19558" s="69" t="s">
        <v>257</v>
      </c>
      <c r="D19558" s="69" t="s">
        <v>1937</v>
      </c>
      <c r="E19558" s="69" t="s">
        <v>3065</v>
      </c>
      <c r="F19558" s="69">
        <v>2367</v>
      </c>
      <c r="G19558" s="69" t="s">
        <v>1939</v>
      </c>
    </row>
    <row r="19559" spans="1:7" ht="14.4">
      <c r="A19559" s="27" t="str">
        <f>VLOOKUP(C19559,'user list'!A:B,2,0)</f>
        <v>PDAD</v>
      </c>
      <c r="B19559" s="172">
        <v>45825.370706018519</v>
      </c>
      <c r="C19559" s="69" t="s">
        <v>257</v>
      </c>
      <c r="D19559" s="69" t="s">
        <v>1937</v>
      </c>
      <c r="E19559" s="69" t="s">
        <v>3065</v>
      </c>
      <c r="F19559" s="69">
        <v>2367</v>
      </c>
      <c r="G19559" s="69" t="s">
        <v>1947</v>
      </c>
    </row>
    <row r="19560" spans="1:7" ht="14.4">
      <c r="A19560" s="27" t="str">
        <f>VLOOKUP(C19560,'user list'!A:B,2,0)</f>
        <v>PDAD</v>
      </c>
      <c r="B19560" s="172">
        <v>45825.370706018519</v>
      </c>
      <c r="C19560" s="69" t="s">
        <v>257</v>
      </c>
      <c r="D19560" s="69" t="s">
        <v>1937</v>
      </c>
      <c r="E19560" s="69" t="s">
        <v>3065</v>
      </c>
      <c r="F19560" s="69">
        <v>2367</v>
      </c>
      <c r="G19560" s="69" t="s">
        <v>1948</v>
      </c>
    </row>
    <row r="19561" spans="1:7" ht="14.4">
      <c r="A19561" s="27" t="str">
        <f>VLOOKUP(C19561,'user list'!A:B,2,0)</f>
        <v>PDAD</v>
      </c>
      <c r="B19561" s="172">
        <v>45825.370706018519</v>
      </c>
      <c r="C19561" s="69" t="s">
        <v>257</v>
      </c>
      <c r="D19561" s="69" t="s">
        <v>1937</v>
      </c>
      <c r="E19561" s="69" t="s">
        <v>3065</v>
      </c>
      <c r="F19561" s="69">
        <v>2367</v>
      </c>
      <c r="G19561" s="69" t="s">
        <v>1939</v>
      </c>
    </row>
    <row r="19562" spans="1:7" ht="14.4">
      <c r="A19562" s="27" t="str">
        <f>VLOOKUP(C19562,'user list'!A:B,2,0)</f>
        <v>Admin</v>
      </c>
      <c r="B19562" s="172">
        <v>45825.370706018519</v>
      </c>
      <c r="C19562" s="69" t="s">
        <v>186</v>
      </c>
      <c r="D19562" s="69" t="s">
        <v>1937</v>
      </c>
      <c r="E19562" s="69" t="s">
        <v>3065</v>
      </c>
      <c r="F19562" s="69">
        <v>2367</v>
      </c>
      <c r="G19562" s="69" t="s">
        <v>1948</v>
      </c>
    </row>
    <row r="19563" spans="1:7" ht="14.4">
      <c r="A19563" s="27" t="str">
        <f>VLOOKUP(C19563,'user list'!A:B,2,0)</f>
        <v>PDAD</v>
      </c>
      <c r="B19563" s="172">
        <v>45825.370798611111</v>
      </c>
      <c r="C19563" s="69" t="s">
        <v>257</v>
      </c>
      <c r="D19563" s="69" t="s">
        <v>1937</v>
      </c>
      <c r="E19563" s="69" t="s">
        <v>3065</v>
      </c>
      <c r="F19563" s="69">
        <v>2367</v>
      </c>
      <c r="G19563" s="69" t="s">
        <v>1949</v>
      </c>
    </row>
    <row r="19564" spans="1:7" ht="14.4">
      <c r="A19564" s="27" t="str">
        <f>VLOOKUP(C19564,'user list'!A:B,2,0)</f>
        <v>QCEAU</v>
      </c>
      <c r="B19564" s="172">
        <v>45825.371018518519</v>
      </c>
      <c r="C19564" s="69" t="s">
        <v>266</v>
      </c>
      <c r="D19564" s="69" t="s">
        <v>1937</v>
      </c>
      <c r="E19564" s="69" t="s">
        <v>3246</v>
      </c>
      <c r="F19564" s="69">
        <v>2411</v>
      </c>
      <c r="G19564" s="69" t="s">
        <v>1939</v>
      </c>
    </row>
    <row r="19565" spans="1:7" ht="14.4">
      <c r="A19565" s="27" t="str">
        <f>VLOOKUP(C19565,'user list'!A:B,2,0)</f>
        <v>PDAD</v>
      </c>
      <c r="B19565" s="172">
        <v>45825.372430555559</v>
      </c>
      <c r="C19565" s="69" t="s">
        <v>257</v>
      </c>
      <c r="D19565" s="69" t="s">
        <v>1937</v>
      </c>
      <c r="E19565" s="69" t="s">
        <v>3071</v>
      </c>
      <c r="F19565" s="69">
        <v>2374</v>
      </c>
      <c r="G19565" s="69" t="s">
        <v>1939</v>
      </c>
    </row>
    <row r="19566" spans="1:7" ht="14.4">
      <c r="A19566" s="27" t="str">
        <f>VLOOKUP(C19566,'user list'!A:B,2,0)</f>
        <v>QCEAU</v>
      </c>
      <c r="B19566" s="172">
        <v>45825.372476851851</v>
      </c>
      <c r="C19566" s="69" t="s">
        <v>266</v>
      </c>
      <c r="D19566" s="69" t="s">
        <v>1937</v>
      </c>
      <c r="E19566" s="69" t="s">
        <v>3246</v>
      </c>
      <c r="F19566" s="69">
        <v>2411</v>
      </c>
      <c r="G19566" s="69" t="s">
        <v>2441</v>
      </c>
    </row>
    <row r="19567" spans="1:7" ht="14.4">
      <c r="A19567" s="27" t="str">
        <f>VLOOKUP(C19567,'user list'!A:B,2,0)</f>
        <v>LEDIPO</v>
      </c>
      <c r="B19567" s="172">
        <v>45825.372523148151</v>
      </c>
      <c r="C19567" s="69" t="s">
        <v>222</v>
      </c>
      <c r="D19567" s="69" t="s">
        <v>1937</v>
      </c>
      <c r="E19567" s="69" t="s">
        <v>1974</v>
      </c>
      <c r="F19567" s="69">
        <v>2402</v>
      </c>
      <c r="G19567" s="69" t="s">
        <v>1939</v>
      </c>
    </row>
    <row r="19568" spans="1:7" ht="14.4">
      <c r="A19568" s="27" t="str">
        <f>VLOOKUP(C19568,'user list'!A:B,2,0)</f>
        <v>PDAD</v>
      </c>
      <c r="B19568" s="172">
        <v>45825.372858796298</v>
      </c>
      <c r="C19568" s="69" t="s">
        <v>257</v>
      </c>
      <c r="D19568" s="69" t="s">
        <v>1937</v>
      </c>
      <c r="E19568" s="69" t="s">
        <v>3071</v>
      </c>
      <c r="F19568" s="69">
        <v>2374</v>
      </c>
      <c r="G19568" s="69" t="s">
        <v>1947</v>
      </c>
    </row>
    <row r="19569" spans="1:7" ht="14.4">
      <c r="A19569" s="27" t="str">
        <f>VLOOKUP(C19569,'user list'!A:B,2,0)</f>
        <v>PDAD</v>
      </c>
      <c r="B19569" s="172">
        <v>45825.372858796298</v>
      </c>
      <c r="C19569" s="69" t="s">
        <v>257</v>
      </c>
      <c r="D19569" s="69" t="s">
        <v>1937</v>
      </c>
      <c r="E19569" s="69" t="s">
        <v>3071</v>
      </c>
      <c r="F19569" s="69">
        <v>2374</v>
      </c>
      <c r="G19569" s="69" t="s">
        <v>1948</v>
      </c>
    </row>
    <row r="19570" spans="1:7" ht="14.4">
      <c r="A19570" s="27" t="str">
        <f>VLOOKUP(C19570,'user list'!A:B,2,0)</f>
        <v>PDAD</v>
      </c>
      <c r="B19570" s="172">
        <v>45825.372858796298</v>
      </c>
      <c r="C19570" s="69" t="s">
        <v>257</v>
      </c>
      <c r="D19570" s="69" t="s">
        <v>1937</v>
      </c>
      <c r="E19570" s="69" t="s">
        <v>3071</v>
      </c>
      <c r="F19570" s="69">
        <v>2374</v>
      </c>
      <c r="G19570" s="69" t="s">
        <v>1939</v>
      </c>
    </row>
    <row r="19571" spans="1:7" ht="14.4">
      <c r="A19571" s="27" t="str">
        <f>VLOOKUP(C19571,'user list'!A:B,2,0)</f>
        <v>Admin</v>
      </c>
      <c r="B19571" s="172">
        <v>45825.372858796298</v>
      </c>
      <c r="C19571" s="69" t="s">
        <v>186</v>
      </c>
      <c r="D19571" s="69" t="s">
        <v>1937</v>
      </c>
      <c r="E19571" s="69" t="s">
        <v>3071</v>
      </c>
      <c r="F19571" s="69">
        <v>2374</v>
      </c>
      <c r="G19571" s="69" t="s">
        <v>1948</v>
      </c>
    </row>
    <row r="19572" spans="1:7" ht="14.4">
      <c r="A19572" s="27" t="str">
        <f>VLOOKUP(C19572,'user list'!A:B,2,0)</f>
        <v>PDAD</v>
      </c>
      <c r="B19572" s="172">
        <v>45825.372928240744</v>
      </c>
      <c r="C19572" s="69" t="s">
        <v>257</v>
      </c>
      <c r="D19572" s="69" t="s">
        <v>1937</v>
      </c>
      <c r="E19572" s="69" t="s">
        <v>3071</v>
      </c>
      <c r="F19572" s="69">
        <v>2374</v>
      </c>
      <c r="G19572" s="69" t="s">
        <v>1949</v>
      </c>
    </row>
    <row r="19573" spans="1:7" ht="14.4">
      <c r="A19573" s="27" t="str">
        <f>VLOOKUP(C19573,'user list'!A:B,2,0)</f>
        <v>PDAD</v>
      </c>
      <c r="B19573" s="172">
        <v>45825.373078703706</v>
      </c>
      <c r="C19573" s="69" t="s">
        <v>257</v>
      </c>
      <c r="D19573" s="69" t="s">
        <v>1937</v>
      </c>
      <c r="E19573" s="69" t="s">
        <v>3335</v>
      </c>
      <c r="F19573" s="69">
        <v>2385</v>
      </c>
      <c r="G19573" s="69" t="s">
        <v>1939</v>
      </c>
    </row>
    <row r="19574" spans="1:7" ht="14.4">
      <c r="A19574" s="27" t="str">
        <f>VLOOKUP(C19574,'user list'!A:B,2,0)</f>
        <v>CHD</v>
      </c>
      <c r="B19574" s="172">
        <v>45825.373287037037</v>
      </c>
      <c r="C19574" s="69" t="s">
        <v>203</v>
      </c>
      <c r="D19574" s="69" t="s">
        <v>1937</v>
      </c>
      <c r="E19574" s="69" t="s">
        <v>2808</v>
      </c>
      <c r="F19574" s="69">
        <v>2272</v>
      </c>
      <c r="G19574" s="69" t="s">
        <v>1939</v>
      </c>
    </row>
    <row r="19575" spans="1:7" ht="14.4">
      <c r="A19575" s="27" t="str">
        <f>VLOOKUP(C19575,'user list'!A:B,2,0)</f>
        <v>CHD</v>
      </c>
      <c r="B19575" s="172">
        <v>45825.373657407406</v>
      </c>
      <c r="C19575" s="69" t="s">
        <v>203</v>
      </c>
      <c r="D19575" s="69" t="s">
        <v>1937</v>
      </c>
      <c r="E19575" s="69" t="s">
        <v>2784</v>
      </c>
      <c r="F19575" s="69">
        <v>2340</v>
      </c>
      <c r="G19575" s="69" t="s">
        <v>1939</v>
      </c>
    </row>
    <row r="19576" spans="1:7" ht="14.4">
      <c r="A19576" s="27" t="str">
        <f>VLOOKUP(C19576,'user list'!A:B,2,0)</f>
        <v>CESD</v>
      </c>
      <c r="B19576" s="172">
        <v>45825.373761574076</v>
      </c>
      <c r="C19576" s="69" t="s">
        <v>199</v>
      </c>
      <c r="D19576" s="69" t="s">
        <v>1937</v>
      </c>
      <c r="E19576" s="69" t="s">
        <v>1974</v>
      </c>
      <c r="F19576" s="69">
        <v>2402</v>
      </c>
      <c r="G19576" s="69" t="s">
        <v>1939</v>
      </c>
    </row>
    <row r="19577" spans="1:7" ht="14.4">
      <c r="A19577" s="27" t="str">
        <f>VLOOKUP(C19577,'user list'!A:B,2,0)</f>
        <v>CHD</v>
      </c>
      <c r="B19577" s="172">
        <v>45825.373831018522</v>
      </c>
      <c r="C19577" s="69" t="s">
        <v>203</v>
      </c>
      <c r="D19577" s="69" t="s">
        <v>1937</v>
      </c>
      <c r="E19577" s="69" t="s">
        <v>3060</v>
      </c>
      <c r="F19577" s="69">
        <v>2354</v>
      </c>
      <c r="G19577" s="69" t="s">
        <v>1939</v>
      </c>
    </row>
    <row r="19578" spans="1:7" ht="14.4">
      <c r="A19578" s="27" t="str">
        <f>VLOOKUP(C19578,'user list'!A:B,2,0)</f>
        <v>CESD</v>
      </c>
      <c r="B19578" s="172">
        <v>45825.374178240738</v>
      </c>
      <c r="C19578" s="69" t="s">
        <v>199</v>
      </c>
      <c r="D19578" s="69" t="s">
        <v>1937</v>
      </c>
      <c r="E19578" s="69" t="s">
        <v>1974</v>
      </c>
      <c r="F19578" s="69">
        <v>2402</v>
      </c>
      <c r="G19578" s="69" t="s">
        <v>2441</v>
      </c>
    </row>
    <row r="19579" spans="1:7" ht="14.4">
      <c r="A19579" s="27" t="str">
        <f>VLOOKUP(C19579,'user list'!A:B,2,0)</f>
        <v>PDAD</v>
      </c>
      <c r="B19579" s="172">
        <v>45825.374259259261</v>
      </c>
      <c r="C19579" s="69" t="s">
        <v>257</v>
      </c>
      <c r="D19579" s="69" t="s">
        <v>1937</v>
      </c>
      <c r="E19579" s="69" t="s">
        <v>3335</v>
      </c>
      <c r="F19579" s="69">
        <v>2385</v>
      </c>
      <c r="G19579" s="69" t="s">
        <v>1939</v>
      </c>
    </row>
    <row r="19580" spans="1:7" ht="14.4">
      <c r="A19580" s="27" t="str">
        <f>VLOOKUP(C19580,'user list'!A:B,2,0)</f>
        <v>CESD</v>
      </c>
      <c r="B19580" s="172">
        <v>45825.37427083333</v>
      </c>
      <c r="C19580" s="69" t="s">
        <v>199</v>
      </c>
      <c r="D19580" s="69" t="s">
        <v>1937</v>
      </c>
      <c r="E19580" s="69" t="s">
        <v>1974</v>
      </c>
      <c r="F19580" s="69">
        <v>2402</v>
      </c>
      <c r="G19580" s="69" t="s">
        <v>1947</v>
      </c>
    </row>
    <row r="19581" spans="1:7" ht="14.4">
      <c r="A19581" s="27" t="str">
        <f>VLOOKUP(C19581,'user list'!A:B,2,0)</f>
        <v>CESD</v>
      </c>
      <c r="B19581" s="172">
        <v>45825.37427083333</v>
      </c>
      <c r="C19581" s="69" t="s">
        <v>199</v>
      </c>
      <c r="D19581" s="69" t="s">
        <v>1937</v>
      </c>
      <c r="E19581" s="69" t="s">
        <v>1974</v>
      </c>
      <c r="F19581" s="69">
        <v>2402</v>
      </c>
      <c r="G19581" s="69" t="s">
        <v>1948</v>
      </c>
    </row>
    <row r="19582" spans="1:7" ht="14.4">
      <c r="A19582" s="27" t="str">
        <f>VLOOKUP(C19582,'user list'!A:B,2,0)</f>
        <v>CESD</v>
      </c>
      <c r="B19582" s="172">
        <v>45825.37427083333</v>
      </c>
      <c r="C19582" s="69" t="s">
        <v>199</v>
      </c>
      <c r="D19582" s="69" t="s">
        <v>1937</v>
      </c>
      <c r="E19582" s="69" t="s">
        <v>1974</v>
      </c>
      <c r="F19582" s="69">
        <v>2402</v>
      </c>
      <c r="G19582" s="69" t="s">
        <v>1939</v>
      </c>
    </row>
    <row r="19583" spans="1:7" ht="14.4">
      <c r="A19583" s="27" t="str">
        <f>VLOOKUP(C19583,'user list'!A:B,2,0)</f>
        <v>Admin</v>
      </c>
      <c r="B19583" s="172">
        <v>45825.374282407407</v>
      </c>
      <c r="C19583" s="69" t="s">
        <v>186</v>
      </c>
      <c r="D19583" s="69" t="s">
        <v>1937</v>
      </c>
      <c r="E19583" s="69" t="s">
        <v>1974</v>
      </c>
      <c r="F19583" s="69">
        <v>2402</v>
      </c>
      <c r="G19583" s="69" t="s">
        <v>1948</v>
      </c>
    </row>
    <row r="19584" spans="1:7" ht="14.4">
      <c r="A19584" s="27" t="str">
        <f>VLOOKUP(C19584,'user list'!A:B,2,0)</f>
        <v>CESD</v>
      </c>
      <c r="B19584" s="172">
        <v>45825.374340277776</v>
      </c>
      <c r="C19584" s="69" t="s">
        <v>199</v>
      </c>
      <c r="D19584" s="69" t="s">
        <v>1937</v>
      </c>
      <c r="E19584" s="69" t="s">
        <v>3060</v>
      </c>
      <c r="F19584" s="69">
        <v>2354</v>
      </c>
      <c r="G19584" s="69" t="s">
        <v>1939</v>
      </c>
    </row>
    <row r="19585" spans="1:7" ht="14.4">
      <c r="A19585" s="27" t="str">
        <f>VLOOKUP(C19585,'user list'!A:B,2,0)</f>
        <v>CESD</v>
      </c>
      <c r="B19585" s="172">
        <v>45825.374432870369</v>
      </c>
      <c r="C19585" s="69" t="s">
        <v>199</v>
      </c>
      <c r="D19585" s="69" t="s">
        <v>1937</v>
      </c>
      <c r="E19585" s="69" t="s">
        <v>3060</v>
      </c>
      <c r="F19585" s="69">
        <v>2354</v>
      </c>
      <c r="G19585" s="69" t="s">
        <v>2441</v>
      </c>
    </row>
    <row r="19586" spans="1:7" ht="14.4">
      <c r="A19586" s="27" t="str">
        <f>VLOOKUP(C19586,'user list'!A:B,2,0)</f>
        <v>CESD</v>
      </c>
      <c r="B19586" s="172">
        <v>45825.374502314815</v>
      </c>
      <c r="C19586" s="69" t="s">
        <v>199</v>
      </c>
      <c r="D19586" s="69" t="s">
        <v>1937</v>
      </c>
      <c r="E19586" s="69" t="s">
        <v>3060</v>
      </c>
      <c r="F19586" s="69">
        <v>2354</v>
      </c>
      <c r="G19586" s="69" t="s">
        <v>1947</v>
      </c>
    </row>
    <row r="19587" spans="1:7" ht="14.4">
      <c r="A19587" s="27" t="str">
        <f>VLOOKUP(C19587,'user list'!A:B,2,0)</f>
        <v>CESD</v>
      </c>
      <c r="B19587" s="172">
        <v>45825.374502314815</v>
      </c>
      <c r="C19587" s="69" t="s">
        <v>199</v>
      </c>
      <c r="D19587" s="69" t="s">
        <v>1937</v>
      </c>
      <c r="E19587" s="69" t="s">
        <v>3060</v>
      </c>
      <c r="F19587" s="69">
        <v>2354</v>
      </c>
      <c r="G19587" s="69" t="s">
        <v>1948</v>
      </c>
    </row>
    <row r="19588" spans="1:7" ht="14.4">
      <c r="A19588" s="27" t="str">
        <f>VLOOKUP(C19588,'user list'!A:B,2,0)</f>
        <v>CESD</v>
      </c>
      <c r="B19588" s="172">
        <v>45825.374502314815</v>
      </c>
      <c r="C19588" s="69" t="s">
        <v>199</v>
      </c>
      <c r="D19588" s="69" t="s">
        <v>1937</v>
      </c>
      <c r="E19588" s="69" t="s">
        <v>3060</v>
      </c>
      <c r="F19588" s="69">
        <v>2354</v>
      </c>
      <c r="G19588" s="69" t="s">
        <v>1939</v>
      </c>
    </row>
    <row r="19589" spans="1:7" ht="14.4">
      <c r="A19589" s="27" t="str">
        <f>VLOOKUP(C19589,'user list'!A:B,2,0)</f>
        <v>Admin</v>
      </c>
      <c r="B19589" s="172">
        <v>45825.374502314815</v>
      </c>
      <c r="C19589" s="69" t="s">
        <v>186</v>
      </c>
      <c r="D19589" s="69" t="s">
        <v>1937</v>
      </c>
      <c r="E19589" s="69" t="s">
        <v>3060</v>
      </c>
      <c r="F19589" s="69">
        <v>2354</v>
      </c>
      <c r="G19589" s="69" t="s">
        <v>1948</v>
      </c>
    </row>
    <row r="19590" spans="1:7" ht="14.4">
      <c r="A19590" s="27" t="str">
        <f>VLOOKUP(C19590,'user list'!A:B,2,0)</f>
        <v>CESD</v>
      </c>
      <c r="B19590" s="172">
        <v>45825.374548611115</v>
      </c>
      <c r="C19590" s="69" t="s">
        <v>199</v>
      </c>
      <c r="D19590" s="69" t="s">
        <v>1937</v>
      </c>
      <c r="E19590" s="69" t="s">
        <v>2784</v>
      </c>
      <c r="F19590" s="69">
        <v>2340</v>
      </c>
      <c r="G19590" s="69" t="s">
        <v>1939</v>
      </c>
    </row>
    <row r="19591" spans="1:7" ht="14.4">
      <c r="A19591" s="27" t="str">
        <f>VLOOKUP(C19591,'user list'!A:B,2,0)</f>
        <v>CESD</v>
      </c>
      <c r="B19591" s="172">
        <v>45825.374571759261</v>
      </c>
      <c r="C19591" s="69" t="s">
        <v>199</v>
      </c>
      <c r="D19591" s="69" t="s">
        <v>1937</v>
      </c>
      <c r="E19591" s="69" t="s">
        <v>3061</v>
      </c>
      <c r="F19591" s="69">
        <v>2360</v>
      </c>
      <c r="G19591" s="69" t="s">
        <v>1939</v>
      </c>
    </row>
    <row r="19592" spans="1:7" ht="14.4">
      <c r="A19592" s="27" t="str">
        <f>VLOOKUP(C19592,'user list'!A:B,2,0)</f>
        <v>CESD</v>
      </c>
      <c r="B19592" s="172">
        <v>45825.3746875</v>
      </c>
      <c r="C19592" s="69" t="s">
        <v>199</v>
      </c>
      <c r="D19592" s="69" t="s">
        <v>1937</v>
      </c>
      <c r="E19592" s="69" t="s">
        <v>3061</v>
      </c>
      <c r="F19592" s="69">
        <v>2360</v>
      </c>
      <c r="G19592" s="69" t="s">
        <v>2441</v>
      </c>
    </row>
    <row r="19593" spans="1:7" ht="14.4">
      <c r="A19593" s="27" t="str">
        <f>VLOOKUP(C19593,'user list'!A:B,2,0)</f>
        <v>CESD</v>
      </c>
      <c r="B19593" s="172">
        <v>45825.3747337963</v>
      </c>
      <c r="C19593" s="69" t="s">
        <v>199</v>
      </c>
      <c r="D19593" s="69" t="s">
        <v>1937</v>
      </c>
      <c r="E19593" s="69" t="s">
        <v>3061</v>
      </c>
      <c r="F19593" s="69">
        <v>2360</v>
      </c>
      <c r="G19593" s="69" t="s">
        <v>1947</v>
      </c>
    </row>
    <row r="19594" spans="1:7" ht="14.4">
      <c r="A19594" s="27" t="str">
        <f>VLOOKUP(C19594,'user list'!A:B,2,0)</f>
        <v>CESD</v>
      </c>
      <c r="B19594" s="172">
        <v>45825.3747337963</v>
      </c>
      <c r="C19594" s="69" t="s">
        <v>199</v>
      </c>
      <c r="D19594" s="69" t="s">
        <v>1937</v>
      </c>
      <c r="E19594" s="69" t="s">
        <v>3061</v>
      </c>
      <c r="F19594" s="69">
        <v>2360</v>
      </c>
      <c r="G19594" s="69" t="s">
        <v>1948</v>
      </c>
    </row>
    <row r="19595" spans="1:7" ht="14.4">
      <c r="A19595" s="27" t="str">
        <f>VLOOKUP(C19595,'user list'!A:B,2,0)</f>
        <v>CESD</v>
      </c>
      <c r="B19595" s="172">
        <v>45825.3747337963</v>
      </c>
      <c r="C19595" s="69" t="s">
        <v>199</v>
      </c>
      <c r="D19595" s="69" t="s">
        <v>1937</v>
      </c>
      <c r="E19595" s="69" t="s">
        <v>3061</v>
      </c>
      <c r="F19595" s="69">
        <v>2360</v>
      </c>
      <c r="G19595" s="69" t="s">
        <v>1939</v>
      </c>
    </row>
    <row r="19596" spans="1:7" ht="14.4">
      <c r="A19596" s="27" t="str">
        <f>VLOOKUP(C19596,'user list'!A:B,2,0)</f>
        <v>Admin</v>
      </c>
      <c r="B19596" s="172">
        <v>45825.3747337963</v>
      </c>
      <c r="C19596" s="69" t="s">
        <v>186</v>
      </c>
      <c r="D19596" s="69" t="s">
        <v>1937</v>
      </c>
      <c r="E19596" s="69" t="s">
        <v>3061</v>
      </c>
      <c r="F19596" s="69">
        <v>2360</v>
      </c>
      <c r="G19596" s="69" t="s">
        <v>1948</v>
      </c>
    </row>
    <row r="19597" spans="1:7" ht="14.4">
      <c r="A19597" s="27" t="str">
        <f>VLOOKUP(C19597,'user list'!A:B,2,0)</f>
        <v>CESD</v>
      </c>
      <c r="B19597" s="172">
        <v>45825.374756944446</v>
      </c>
      <c r="C19597" s="69" t="s">
        <v>199</v>
      </c>
      <c r="D19597" s="69" t="s">
        <v>1937</v>
      </c>
      <c r="E19597" s="69" t="s">
        <v>2784</v>
      </c>
      <c r="F19597" s="69">
        <v>2340</v>
      </c>
      <c r="G19597" s="69" t="s">
        <v>1939</v>
      </c>
    </row>
    <row r="19598" spans="1:7" ht="14.4">
      <c r="A19598" s="27" t="str">
        <f>VLOOKUP(C19598,'user list'!A:B,2,0)</f>
        <v>CESD</v>
      </c>
      <c r="B19598" s="172">
        <v>45825.374884259261</v>
      </c>
      <c r="C19598" s="69" t="s">
        <v>199</v>
      </c>
      <c r="D19598" s="69" t="s">
        <v>1937</v>
      </c>
      <c r="E19598" s="69" t="s">
        <v>2784</v>
      </c>
      <c r="F19598" s="69">
        <v>2340</v>
      </c>
      <c r="G19598" s="69" t="s">
        <v>2441</v>
      </c>
    </row>
    <row r="19599" spans="1:7" ht="14.4">
      <c r="A19599" s="27" t="str">
        <f>VLOOKUP(C19599,'user list'!A:B,2,0)</f>
        <v>CESD</v>
      </c>
      <c r="B19599" s="172">
        <v>45825.375231481485</v>
      </c>
      <c r="C19599" s="69" t="s">
        <v>199</v>
      </c>
      <c r="D19599" s="69" t="s">
        <v>1937</v>
      </c>
      <c r="E19599" s="69" t="s">
        <v>2784</v>
      </c>
      <c r="F19599" s="69">
        <v>2340</v>
      </c>
      <c r="G19599" s="69" t="s">
        <v>1947</v>
      </c>
    </row>
    <row r="19600" spans="1:7" ht="14.4">
      <c r="A19600" s="27" t="str">
        <f>VLOOKUP(C19600,'user list'!A:B,2,0)</f>
        <v>CESD</v>
      </c>
      <c r="B19600" s="172">
        <v>45825.375231481485</v>
      </c>
      <c r="C19600" s="69" t="s">
        <v>199</v>
      </c>
      <c r="D19600" s="69" t="s">
        <v>1937</v>
      </c>
      <c r="E19600" s="69" t="s">
        <v>2784</v>
      </c>
      <c r="F19600" s="69">
        <v>2340</v>
      </c>
      <c r="G19600" s="69" t="s">
        <v>1948</v>
      </c>
    </row>
    <row r="19601" spans="1:7" ht="14.4">
      <c r="A19601" s="27" t="str">
        <f>VLOOKUP(C19601,'user list'!A:B,2,0)</f>
        <v>CESD</v>
      </c>
      <c r="B19601" s="172">
        <v>45825.375231481485</v>
      </c>
      <c r="C19601" s="69" t="s">
        <v>199</v>
      </c>
      <c r="D19601" s="69" t="s">
        <v>1937</v>
      </c>
      <c r="E19601" s="69" t="s">
        <v>2784</v>
      </c>
      <c r="F19601" s="69">
        <v>2340</v>
      </c>
      <c r="G19601" s="69" t="s">
        <v>1939</v>
      </c>
    </row>
    <row r="19602" spans="1:7" ht="14.4">
      <c r="A19602" s="27" t="str">
        <f>VLOOKUP(C19602,'user list'!A:B,2,0)</f>
        <v>Admin</v>
      </c>
      <c r="B19602" s="172">
        <v>45825.375231481485</v>
      </c>
      <c r="C19602" s="69" t="s">
        <v>186</v>
      </c>
      <c r="D19602" s="69" t="s">
        <v>1937</v>
      </c>
      <c r="E19602" s="69" t="s">
        <v>2784</v>
      </c>
      <c r="F19602" s="69">
        <v>2340</v>
      </c>
      <c r="G19602" s="69" t="s">
        <v>1948</v>
      </c>
    </row>
    <row r="19603" spans="1:7" ht="14.4">
      <c r="A19603" s="27" t="str">
        <f>VLOOKUP(C19603,'user list'!A:B,2,0)</f>
        <v>CESD</v>
      </c>
      <c r="B19603" s="172">
        <v>45825.375254629631</v>
      </c>
      <c r="C19603" s="69" t="s">
        <v>199</v>
      </c>
      <c r="D19603" s="69" t="s">
        <v>1937</v>
      </c>
      <c r="E19603" s="69" t="s">
        <v>2784</v>
      </c>
      <c r="F19603" s="69">
        <v>2236</v>
      </c>
      <c r="G19603" s="69" t="s">
        <v>1939</v>
      </c>
    </row>
    <row r="19604" spans="1:7" ht="14.4">
      <c r="A19604" s="27" t="str">
        <f>VLOOKUP(C19604,'user list'!A:B,2,0)</f>
        <v>CESD</v>
      </c>
      <c r="B19604" s="172">
        <v>45825.375405092593</v>
      </c>
      <c r="C19604" s="69" t="s">
        <v>199</v>
      </c>
      <c r="D19604" s="69" t="s">
        <v>1937</v>
      </c>
      <c r="E19604" s="69" t="s">
        <v>2784</v>
      </c>
      <c r="F19604" s="69">
        <v>2236</v>
      </c>
      <c r="G19604" s="69" t="s">
        <v>1947</v>
      </c>
    </row>
    <row r="19605" spans="1:7" ht="14.4">
      <c r="A19605" s="27" t="str">
        <f>VLOOKUP(C19605,'user list'!A:B,2,0)</f>
        <v>CESD</v>
      </c>
      <c r="B19605" s="172">
        <v>45825.375405092593</v>
      </c>
      <c r="C19605" s="69" t="s">
        <v>199</v>
      </c>
      <c r="D19605" s="69" t="s">
        <v>1937</v>
      </c>
      <c r="E19605" s="69" t="s">
        <v>2784</v>
      </c>
      <c r="F19605" s="69">
        <v>2236</v>
      </c>
      <c r="G19605" s="69" t="s">
        <v>1948</v>
      </c>
    </row>
    <row r="19606" spans="1:7" ht="14.4">
      <c r="A19606" s="27" t="str">
        <f>VLOOKUP(C19606,'user list'!A:B,2,0)</f>
        <v>CESD</v>
      </c>
      <c r="B19606" s="172">
        <v>45825.375405092593</v>
      </c>
      <c r="C19606" s="69" t="s">
        <v>199</v>
      </c>
      <c r="D19606" s="69" t="s">
        <v>1937</v>
      </c>
      <c r="E19606" s="69" t="s">
        <v>2784</v>
      </c>
      <c r="F19606" s="69">
        <v>2236</v>
      </c>
      <c r="G19606" s="69" t="s">
        <v>1939</v>
      </c>
    </row>
    <row r="19607" spans="1:7" ht="14.4">
      <c r="A19607" s="27" t="str">
        <f>VLOOKUP(C19607,'user list'!A:B,2,0)</f>
        <v>Admin</v>
      </c>
      <c r="B19607" s="172">
        <v>45825.375405092593</v>
      </c>
      <c r="C19607" s="69" t="s">
        <v>186</v>
      </c>
      <c r="D19607" s="69" t="s">
        <v>1937</v>
      </c>
      <c r="E19607" s="69" t="s">
        <v>2784</v>
      </c>
      <c r="F19607" s="69">
        <v>2236</v>
      </c>
      <c r="G19607" s="69" t="s">
        <v>1948</v>
      </c>
    </row>
    <row r="19608" spans="1:7" ht="14.4">
      <c r="A19608" s="27" t="str">
        <f>VLOOKUP(C19608,'user list'!A:B,2,0)</f>
        <v>CESD</v>
      </c>
      <c r="B19608" s="172">
        <v>45825.375428240739</v>
      </c>
      <c r="C19608" s="69" t="s">
        <v>199</v>
      </c>
      <c r="D19608" s="69" t="s">
        <v>1937</v>
      </c>
      <c r="E19608" s="69" t="s">
        <v>2534</v>
      </c>
      <c r="F19608" s="69">
        <v>1881</v>
      </c>
      <c r="G19608" s="69" t="s">
        <v>1939</v>
      </c>
    </row>
    <row r="19609" spans="1:7" ht="14.4">
      <c r="A19609" s="27" t="str">
        <f>VLOOKUP(C19609,'user list'!A:B,2,0)</f>
        <v>CESD</v>
      </c>
      <c r="B19609" s="172">
        <v>45825.375543981485</v>
      </c>
      <c r="C19609" s="69" t="s">
        <v>199</v>
      </c>
      <c r="D19609" s="69" t="s">
        <v>1937</v>
      </c>
      <c r="E19609" s="69" t="s">
        <v>2534</v>
      </c>
      <c r="F19609" s="69">
        <v>1881</v>
      </c>
      <c r="G19609" s="69" t="s">
        <v>2441</v>
      </c>
    </row>
    <row r="19610" spans="1:7" ht="14.4">
      <c r="A19610" s="27" t="str">
        <f>VLOOKUP(C19610,'user list'!A:B,2,0)</f>
        <v>CESD</v>
      </c>
      <c r="B19610" s="172">
        <v>45825.375601851854</v>
      </c>
      <c r="C19610" s="69" t="s">
        <v>199</v>
      </c>
      <c r="D19610" s="69" t="s">
        <v>1937</v>
      </c>
      <c r="E19610" s="69" t="s">
        <v>2534</v>
      </c>
      <c r="F19610" s="69">
        <v>1881</v>
      </c>
      <c r="G19610" s="69" t="s">
        <v>1947</v>
      </c>
    </row>
    <row r="19611" spans="1:7" ht="14.4">
      <c r="A19611" s="27" t="str">
        <f>VLOOKUP(C19611,'user list'!A:B,2,0)</f>
        <v>CESD</v>
      </c>
      <c r="B19611" s="172">
        <v>45825.375601851854</v>
      </c>
      <c r="C19611" s="69" t="s">
        <v>199</v>
      </c>
      <c r="D19611" s="69" t="s">
        <v>1937</v>
      </c>
      <c r="E19611" s="69" t="s">
        <v>2534</v>
      </c>
      <c r="F19611" s="69">
        <v>1881</v>
      </c>
      <c r="G19611" s="69" t="s">
        <v>1948</v>
      </c>
    </row>
    <row r="19612" spans="1:7" ht="14.4">
      <c r="A19612" s="27" t="str">
        <f>VLOOKUP(C19612,'user list'!A:B,2,0)</f>
        <v>CESD</v>
      </c>
      <c r="B19612" s="172">
        <v>45825.375601851854</v>
      </c>
      <c r="C19612" s="69" t="s">
        <v>199</v>
      </c>
      <c r="D19612" s="69" t="s">
        <v>1937</v>
      </c>
      <c r="E19612" s="69" t="s">
        <v>2534</v>
      </c>
      <c r="F19612" s="69">
        <v>1881</v>
      </c>
      <c r="G19612" s="69" t="s">
        <v>1939</v>
      </c>
    </row>
    <row r="19613" spans="1:7" ht="14.4">
      <c r="A19613" s="27" t="str">
        <f>VLOOKUP(C19613,'user list'!A:B,2,0)</f>
        <v>Admin</v>
      </c>
      <c r="B19613" s="172">
        <v>45825.375601851854</v>
      </c>
      <c r="C19613" s="69" t="s">
        <v>186</v>
      </c>
      <c r="D19613" s="69" t="s">
        <v>1937</v>
      </c>
      <c r="E19613" s="69" t="s">
        <v>2534</v>
      </c>
      <c r="F19613" s="69">
        <v>1881</v>
      </c>
      <c r="G19613" s="69" t="s">
        <v>1948</v>
      </c>
    </row>
    <row r="19614" spans="1:7" ht="14.4">
      <c r="A19614" s="27" t="str">
        <f>VLOOKUP(C19614,'user list'!A:B,2,0)</f>
        <v>PDAD</v>
      </c>
      <c r="B19614" s="172">
        <v>45825.375659722224</v>
      </c>
      <c r="C19614" s="69" t="s">
        <v>257</v>
      </c>
      <c r="D19614" s="69" t="s">
        <v>1937</v>
      </c>
      <c r="E19614" s="69" t="s">
        <v>1974</v>
      </c>
      <c r="F19614" s="69">
        <v>2402</v>
      </c>
      <c r="G19614" s="69" t="s">
        <v>1939</v>
      </c>
    </row>
    <row r="19615" spans="1:7" ht="14.4">
      <c r="A19615" s="27" t="str">
        <f>VLOOKUP(C19615,'user list'!A:B,2,0)</f>
        <v>CESD</v>
      </c>
      <c r="B19615" s="172">
        <v>45825.37568287037</v>
      </c>
      <c r="C19615" s="69" t="s">
        <v>199</v>
      </c>
      <c r="D19615" s="69" t="s">
        <v>1937</v>
      </c>
      <c r="E19615" s="69" t="s">
        <v>2694</v>
      </c>
      <c r="F19615" s="69">
        <v>2130</v>
      </c>
      <c r="G19615" s="69" t="s">
        <v>1939</v>
      </c>
    </row>
    <row r="19616" spans="1:7" ht="14.4">
      <c r="A19616" s="27" t="str">
        <f>VLOOKUP(C19616,'user list'!A:B,2,0)</f>
        <v>PDAD</v>
      </c>
      <c r="B19616" s="172">
        <v>45825.375740740739</v>
      </c>
      <c r="C19616" s="69" t="s">
        <v>257</v>
      </c>
      <c r="D19616" s="69" t="s">
        <v>1937</v>
      </c>
      <c r="E19616" s="69" t="s">
        <v>3335</v>
      </c>
      <c r="F19616" s="69">
        <v>2385</v>
      </c>
      <c r="G19616" s="69" t="s">
        <v>1939</v>
      </c>
    </row>
    <row r="19617" spans="1:7" ht="14.4">
      <c r="A19617" s="27" t="str">
        <f>VLOOKUP(C19617,'user list'!A:B,2,0)</f>
        <v>CESD</v>
      </c>
      <c r="B19617" s="172">
        <v>45825.375775462962</v>
      </c>
      <c r="C19617" s="69" t="s">
        <v>199</v>
      </c>
      <c r="D19617" s="69" t="s">
        <v>1937</v>
      </c>
      <c r="E19617" s="69" t="s">
        <v>2694</v>
      </c>
      <c r="F19617" s="69">
        <v>2130</v>
      </c>
      <c r="G19617" s="69" t="s">
        <v>1939</v>
      </c>
    </row>
    <row r="19618" spans="1:7" ht="14.4">
      <c r="A19618" s="27" t="str">
        <f>VLOOKUP(C19618,'user list'!A:B,2,0)</f>
        <v>QCEAU</v>
      </c>
      <c r="B19618" s="172">
        <v>45825.376331018517</v>
      </c>
      <c r="C19618" s="69" t="s">
        <v>266</v>
      </c>
      <c r="D19618" s="69" t="s">
        <v>1937</v>
      </c>
      <c r="E19618" s="69" t="s">
        <v>2784</v>
      </c>
      <c r="F19618" s="69">
        <v>2340</v>
      </c>
      <c r="G19618" s="69" t="s">
        <v>1939</v>
      </c>
    </row>
    <row r="19619" spans="1:7" ht="14.4">
      <c r="A19619" s="27" t="str">
        <f>VLOOKUP(C19619,'user list'!A:B,2,0)</f>
        <v>QCEAU</v>
      </c>
      <c r="B19619" s="172">
        <v>45825.376435185186</v>
      </c>
      <c r="C19619" s="69" t="s">
        <v>266</v>
      </c>
      <c r="D19619" s="69" t="s">
        <v>1937</v>
      </c>
      <c r="E19619" s="69" t="s">
        <v>3246</v>
      </c>
      <c r="F19619" s="69">
        <v>2411</v>
      </c>
      <c r="G19619" s="69" t="s">
        <v>1939</v>
      </c>
    </row>
    <row r="19620" spans="1:7" ht="14.4">
      <c r="A19620" s="27" t="str">
        <f>VLOOKUP(C19620,'user list'!A:B,2,0)</f>
        <v>QCEAU</v>
      </c>
      <c r="B19620" s="172">
        <v>45825.376493055555</v>
      </c>
      <c r="C19620" s="69" t="s">
        <v>266</v>
      </c>
      <c r="D19620" s="69" t="s">
        <v>1937</v>
      </c>
      <c r="E19620" s="69" t="s">
        <v>2784</v>
      </c>
      <c r="F19620" s="69">
        <v>2236</v>
      </c>
      <c r="G19620" s="69" t="s">
        <v>1939</v>
      </c>
    </row>
    <row r="19621" spans="1:7" ht="14.4">
      <c r="A19621" s="27" t="str">
        <f>VLOOKUP(C19621,'user list'!A:B,2,0)</f>
        <v>QCEAU</v>
      </c>
      <c r="B19621" s="172">
        <v>45825.37667824074</v>
      </c>
      <c r="C19621" s="69" t="s">
        <v>266</v>
      </c>
      <c r="D19621" s="69" t="s">
        <v>1937</v>
      </c>
      <c r="E19621" s="69" t="s">
        <v>2784</v>
      </c>
      <c r="F19621" s="69">
        <v>2340</v>
      </c>
      <c r="G19621" s="69" t="s">
        <v>1939</v>
      </c>
    </row>
    <row r="19622" spans="1:7" ht="14.4">
      <c r="A19622" s="27" t="str">
        <f>VLOOKUP(C19622,'user list'!A:B,2,0)</f>
        <v>CESD</v>
      </c>
      <c r="B19622" s="172">
        <v>45825.37667824074</v>
      </c>
      <c r="C19622" s="69" t="s">
        <v>199</v>
      </c>
      <c r="D19622" s="69" t="s">
        <v>1937</v>
      </c>
      <c r="E19622" s="69" t="s">
        <v>2694</v>
      </c>
      <c r="F19622" s="69">
        <v>2130</v>
      </c>
      <c r="G19622" s="69" t="s">
        <v>1947</v>
      </c>
    </row>
    <row r="19623" spans="1:7" ht="14.4">
      <c r="A19623" s="27" t="str">
        <f>VLOOKUP(C19623,'user list'!A:B,2,0)</f>
        <v>CESD</v>
      </c>
      <c r="B19623" s="172">
        <v>45825.37667824074</v>
      </c>
      <c r="C19623" s="69" t="s">
        <v>199</v>
      </c>
      <c r="D19623" s="69" t="s">
        <v>1937</v>
      </c>
      <c r="E19623" s="69" t="s">
        <v>2694</v>
      </c>
      <c r="F19623" s="69">
        <v>2130</v>
      </c>
      <c r="G19623" s="69" t="s">
        <v>1948</v>
      </c>
    </row>
    <row r="19624" spans="1:7" ht="14.4">
      <c r="A19624" s="27" t="str">
        <f>VLOOKUP(C19624,'user list'!A:B,2,0)</f>
        <v>CESD</v>
      </c>
      <c r="B19624" s="172">
        <v>45825.376689814817</v>
      </c>
      <c r="C19624" s="69" t="s">
        <v>199</v>
      </c>
      <c r="D19624" s="69" t="s">
        <v>1937</v>
      </c>
      <c r="E19624" s="69" t="s">
        <v>2694</v>
      </c>
      <c r="F19624" s="69">
        <v>2130</v>
      </c>
      <c r="G19624" s="69" t="s">
        <v>1939</v>
      </c>
    </row>
    <row r="19625" spans="1:7" ht="14.4">
      <c r="A19625" s="27" t="str">
        <f>VLOOKUP(C19625,'user list'!A:B,2,0)</f>
        <v>QCEAU</v>
      </c>
      <c r="B19625" s="172">
        <v>45825.376759259256</v>
      </c>
      <c r="C19625" s="69" t="s">
        <v>266</v>
      </c>
      <c r="D19625" s="69" t="s">
        <v>1937</v>
      </c>
      <c r="E19625" s="69" t="s">
        <v>3246</v>
      </c>
      <c r="F19625" s="69">
        <v>2411</v>
      </c>
      <c r="G19625" s="69" t="s">
        <v>1939</v>
      </c>
    </row>
    <row r="19626" spans="1:7" ht="14.4">
      <c r="A19626" s="27" t="str">
        <f>VLOOKUP(C19626,'user list'!A:B,2,0)</f>
        <v>DBO</v>
      </c>
      <c r="B19626" s="172">
        <v>45825.37699074074</v>
      </c>
      <c r="C19626" s="69" t="s">
        <v>209</v>
      </c>
      <c r="D19626" s="69" t="s">
        <v>1937</v>
      </c>
      <c r="E19626" s="69" t="s">
        <v>1960</v>
      </c>
      <c r="F19626" s="69">
        <v>347</v>
      </c>
      <c r="G19626" s="69" t="s">
        <v>1939</v>
      </c>
    </row>
    <row r="19627" spans="1:7" ht="14.4">
      <c r="A19627" s="27" t="str">
        <f>VLOOKUP(C19627,'user list'!A:B,2,0)</f>
        <v>MDAD</v>
      </c>
      <c r="B19627" s="172">
        <v>45825.377199074072</v>
      </c>
      <c r="C19627" s="69" t="s">
        <v>223</v>
      </c>
      <c r="D19627" s="69" t="s">
        <v>1937</v>
      </c>
      <c r="E19627" s="69" t="s">
        <v>1974</v>
      </c>
      <c r="F19627" s="69">
        <v>2425</v>
      </c>
      <c r="G19627" s="69" t="s">
        <v>2440</v>
      </c>
    </row>
    <row r="19628" spans="1:7" ht="14.4">
      <c r="A19628" s="27" t="str">
        <f>VLOOKUP(C19628,'user list'!A:B,2,0)</f>
        <v>Admin</v>
      </c>
      <c r="B19628" s="172">
        <v>45825.377199074072</v>
      </c>
      <c r="C19628" s="69" t="s">
        <v>186</v>
      </c>
      <c r="D19628" s="69" t="s">
        <v>1937</v>
      </c>
      <c r="E19628" s="69" t="s">
        <v>1974</v>
      </c>
      <c r="F19628" s="69">
        <v>2425</v>
      </c>
      <c r="G19628" s="69" t="s">
        <v>1948</v>
      </c>
    </row>
    <row r="19629" spans="1:7" ht="14.4">
      <c r="A19629" s="27" t="str">
        <f>VLOOKUP(C19629,'user list'!A:B,2,0)</f>
        <v>Admin</v>
      </c>
      <c r="B19629" s="172">
        <v>45825.377210648148</v>
      </c>
      <c r="C19629" s="69" t="s">
        <v>186</v>
      </c>
      <c r="D19629" s="69" t="s">
        <v>1937</v>
      </c>
      <c r="E19629" s="69" t="s">
        <v>1974</v>
      </c>
      <c r="F19629" s="69">
        <v>2425</v>
      </c>
      <c r="G19629" s="69" t="s">
        <v>1948</v>
      </c>
    </row>
    <row r="19630" spans="1:7" ht="14.4">
      <c r="A19630" s="27" t="str">
        <f>VLOOKUP(C19630,'user list'!A:B,2,0)</f>
        <v>Admin</v>
      </c>
      <c r="B19630" s="172">
        <v>45825.377210648148</v>
      </c>
      <c r="C19630" s="69" t="s">
        <v>186</v>
      </c>
      <c r="D19630" s="69" t="s">
        <v>1937</v>
      </c>
      <c r="E19630" s="69" t="s">
        <v>1974</v>
      </c>
      <c r="F19630" s="69">
        <v>2425</v>
      </c>
      <c r="G19630" s="69" t="s">
        <v>1948</v>
      </c>
    </row>
    <row r="19631" spans="1:7" ht="14.4">
      <c r="A19631" s="27" t="str">
        <f>VLOOKUP(C19631,'user list'!A:B,2,0)</f>
        <v>Admin</v>
      </c>
      <c r="B19631" s="172">
        <v>45825.377210648148</v>
      </c>
      <c r="C19631" s="69" t="s">
        <v>186</v>
      </c>
      <c r="D19631" s="69" t="s">
        <v>1937</v>
      </c>
      <c r="E19631" s="69" t="s">
        <v>1974</v>
      </c>
      <c r="F19631" s="69">
        <v>2425</v>
      </c>
      <c r="G19631" s="69" t="s">
        <v>1947</v>
      </c>
    </row>
    <row r="19632" spans="1:7" ht="14.4">
      <c r="A19632" s="27" t="str">
        <f>VLOOKUP(C19632,'user list'!A:B,2,0)</f>
        <v>CVD</v>
      </c>
      <c r="B19632" s="172">
        <v>45825.377453703702</v>
      </c>
      <c r="C19632" s="69" t="s">
        <v>208</v>
      </c>
      <c r="D19632" s="69" t="s">
        <v>1937</v>
      </c>
      <c r="E19632" s="69" t="s">
        <v>1974</v>
      </c>
      <c r="F19632" s="69">
        <v>2402</v>
      </c>
      <c r="G19632" s="69" t="s">
        <v>1939</v>
      </c>
    </row>
    <row r="19633" spans="1:7" ht="14.4">
      <c r="A19633" s="27" t="str">
        <f>VLOOKUP(C19633,'user list'!A:B,2,0)</f>
        <v>CPDD</v>
      </c>
      <c r="B19633" s="172">
        <v>45825.377465277779</v>
      </c>
      <c r="C19633" s="69" t="s">
        <v>205</v>
      </c>
      <c r="D19633" s="69" t="s">
        <v>1937</v>
      </c>
      <c r="E19633" s="69" t="s">
        <v>2831</v>
      </c>
      <c r="F19633" s="69">
        <v>2309</v>
      </c>
      <c r="G19633" s="69" t="s">
        <v>1939</v>
      </c>
    </row>
    <row r="19634" spans="1:7" ht="14.4">
      <c r="A19634" s="27" t="str">
        <f>VLOOKUP(C19634,'user list'!A:B,2,0)</f>
        <v>CPDD</v>
      </c>
      <c r="B19634" s="172">
        <v>45825.377488425926</v>
      </c>
      <c r="C19634" s="69" t="s">
        <v>205</v>
      </c>
      <c r="D19634" s="69" t="s">
        <v>1937</v>
      </c>
      <c r="E19634" s="69" t="s">
        <v>2713</v>
      </c>
      <c r="F19634" s="69">
        <v>2161</v>
      </c>
      <c r="G19634" s="69" t="s">
        <v>1939</v>
      </c>
    </row>
    <row r="19635" spans="1:7" ht="14.4">
      <c r="A19635" s="27" t="str">
        <f>VLOOKUP(C19635,'user list'!A:B,2,0)</f>
        <v>CPDD</v>
      </c>
      <c r="B19635" s="172">
        <v>45825.377534722225</v>
      </c>
      <c r="C19635" s="69" t="s">
        <v>205</v>
      </c>
      <c r="D19635" s="69" t="s">
        <v>1937</v>
      </c>
      <c r="E19635" s="69" t="s">
        <v>2663</v>
      </c>
      <c r="F19635" s="69">
        <v>2073</v>
      </c>
      <c r="G19635" s="69" t="s">
        <v>1939</v>
      </c>
    </row>
    <row r="19636" spans="1:7" ht="14.4">
      <c r="A19636" s="27" t="str">
        <f>VLOOKUP(C19636,'user list'!A:B,2,0)</f>
        <v>DBO</v>
      </c>
      <c r="B19636" s="172">
        <v>45825.377754629626</v>
      </c>
      <c r="C19636" s="69" t="s">
        <v>209</v>
      </c>
      <c r="D19636" s="69" t="s">
        <v>1937</v>
      </c>
      <c r="E19636" s="69" t="s">
        <v>1960</v>
      </c>
      <c r="F19636" s="69">
        <v>347</v>
      </c>
      <c r="G19636" s="69" t="s">
        <v>1939</v>
      </c>
    </row>
    <row r="19637" spans="1:7" ht="14.4">
      <c r="A19637" s="27" t="str">
        <f>VLOOKUP(C19637,'user list'!A:B,2,0)</f>
        <v>CPDD</v>
      </c>
      <c r="B19637" s="172">
        <v>45825.378912037035</v>
      </c>
      <c r="C19637" s="69" t="s">
        <v>205</v>
      </c>
      <c r="D19637" s="69" t="s">
        <v>1937</v>
      </c>
      <c r="E19637" s="69" t="s">
        <v>2541</v>
      </c>
      <c r="F19637" s="69">
        <v>1891</v>
      </c>
      <c r="G19637" s="69" t="s">
        <v>1939</v>
      </c>
    </row>
    <row r="19638" spans="1:7" ht="14.4">
      <c r="A19638" s="27" t="str">
        <f>VLOOKUP(C19638,'user list'!A:B,2,0)</f>
        <v>CPDD</v>
      </c>
      <c r="B19638" s="172">
        <v>45825.379074074073</v>
      </c>
      <c r="C19638" s="69" t="s">
        <v>205</v>
      </c>
      <c r="D19638" s="69" t="s">
        <v>1937</v>
      </c>
      <c r="E19638" s="69" t="s">
        <v>2540</v>
      </c>
      <c r="F19638" s="69">
        <v>1889</v>
      </c>
      <c r="G19638" s="69" t="s">
        <v>1939</v>
      </c>
    </row>
    <row r="19639" spans="1:7" ht="14.4">
      <c r="A19639" s="27" t="str">
        <f>VLOOKUP(C19639,'user list'!A:B,2,0)</f>
        <v>CPDD</v>
      </c>
      <c r="B19639" s="172">
        <v>45825.379340277781</v>
      </c>
      <c r="C19639" s="69" t="s">
        <v>205</v>
      </c>
      <c r="D19639" s="69" t="s">
        <v>1937</v>
      </c>
      <c r="E19639" s="69" t="s">
        <v>2784</v>
      </c>
      <c r="F19639" s="69">
        <v>2236</v>
      </c>
      <c r="G19639" s="69" t="s">
        <v>1939</v>
      </c>
    </row>
    <row r="19640" spans="1:7" ht="14.4">
      <c r="A19640" s="27" t="str">
        <f>VLOOKUP(C19640,'user list'!A:B,2,0)</f>
        <v>CPDD</v>
      </c>
      <c r="B19640" s="172">
        <v>45825.379490740743</v>
      </c>
      <c r="C19640" s="69" t="s">
        <v>205</v>
      </c>
      <c r="D19640" s="69" t="s">
        <v>1937</v>
      </c>
      <c r="E19640" s="69" t="s">
        <v>2784</v>
      </c>
      <c r="F19640" s="69">
        <v>2236</v>
      </c>
      <c r="G19640" s="69" t="s">
        <v>1947</v>
      </c>
    </row>
    <row r="19641" spans="1:7" ht="14.4">
      <c r="A19641" s="27" t="str">
        <f>VLOOKUP(C19641,'user list'!A:B,2,0)</f>
        <v>CPDD</v>
      </c>
      <c r="B19641" s="172">
        <v>45825.379490740743</v>
      </c>
      <c r="C19641" s="69" t="s">
        <v>205</v>
      </c>
      <c r="D19641" s="69" t="s">
        <v>1937</v>
      </c>
      <c r="E19641" s="69" t="s">
        <v>2784</v>
      </c>
      <c r="F19641" s="69">
        <v>2236</v>
      </c>
      <c r="G19641" s="69" t="s">
        <v>1948</v>
      </c>
    </row>
    <row r="19642" spans="1:7" ht="14.4">
      <c r="A19642" s="27" t="str">
        <f>VLOOKUP(C19642,'user list'!A:B,2,0)</f>
        <v>CPDD</v>
      </c>
      <c r="B19642" s="172">
        <v>45825.379490740743</v>
      </c>
      <c r="C19642" s="69" t="s">
        <v>205</v>
      </c>
      <c r="D19642" s="69" t="s">
        <v>1937</v>
      </c>
      <c r="E19642" s="69" t="s">
        <v>2784</v>
      </c>
      <c r="F19642" s="69">
        <v>2236</v>
      </c>
      <c r="G19642" s="69" t="s">
        <v>1939</v>
      </c>
    </row>
    <row r="19643" spans="1:7" ht="14.4">
      <c r="A19643" s="27" t="str">
        <f>VLOOKUP(C19643,'user list'!A:B,2,0)</f>
        <v>Admin</v>
      </c>
      <c r="B19643" s="172">
        <v>45825.379490740743</v>
      </c>
      <c r="C19643" s="69" t="s">
        <v>186</v>
      </c>
      <c r="D19643" s="69" t="s">
        <v>1937</v>
      </c>
      <c r="E19643" s="69" t="s">
        <v>2784</v>
      </c>
      <c r="F19643" s="69">
        <v>2236</v>
      </c>
      <c r="G19643" s="69" t="s">
        <v>1948</v>
      </c>
    </row>
    <row r="19644" spans="1:7" ht="14.4">
      <c r="A19644" s="27" t="str">
        <f>VLOOKUP(C19644,'user list'!A:B,2,0)</f>
        <v>CPDD</v>
      </c>
      <c r="B19644" s="172">
        <v>45825.379513888889</v>
      </c>
      <c r="C19644" s="69" t="s">
        <v>205</v>
      </c>
      <c r="D19644" s="69" t="s">
        <v>1937</v>
      </c>
      <c r="E19644" s="69" t="s">
        <v>2784</v>
      </c>
      <c r="F19644" s="69">
        <v>2340</v>
      </c>
      <c r="G19644" s="69" t="s">
        <v>1939</v>
      </c>
    </row>
    <row r="19645" spans="1:7" ht="14.4">
      <c r="A19645" s="27" t="str">
        <f>VLOOKUP(C19645,'user list'!A:B,2,0)</f>
        <v>CPDD</v>
      </c>
      <c r="B19645" s="172">
        <v>45825.379560185182</v>
      </c>
      <c r="C19645" s="69" t="s">
        <v>205</v>
      </c>
      <c r="D19645" s="69" t="s">
        <v>1937</v>
      </c>
      <c r="E19645" s="69" t="s">
        <v>2784</v>
      </c>
      <c r="F19645" s="69">
        <v>2340</v>
      </c>
      <c r="G19645" s="69" t="s">
        <v>1947</v>
      </c>
    </row>
    <row r="19646" spans="1:7" ht="14.4">
      <c r="A19646" s="27" t="str">
        <f>VLOOKUP(C19646,'user list'!A:B,2,0)</f>
        <v>CPDD</v>
      </c>
      <c r="B19646" s="172">
        <v>45825.379560185182</v>
      </c>
      <c r="C19646" s="69" t="s">
        <v>205</v>
      </c>
      <c r="D19646" s="69" t="s">
        <v>1937</v>
      </c>
      <c r="E19646" s="69" t="s">
        <v>2784</v>
      </c>
      <c r="F19646" s="69">
        <v>2340</v>
      </c>
      <c r="G19646" s="69" t="s">
        <v>1948</v>
      </c>
    </row>
    <row r="19647" spans="1:7" ht="14.4">
      <c r="A19647" s="27" t="str">
        <f>VLOOKUP(C19647,'user list'!A:B,2,0)</f>
        <v>CPDD</v>
      </c>
      <c r="B19647" s="172">
        <v>45825.379560185182</v>
      </c>
      <c r="C19647" s="69" t="s">
        <v>205</v>
      </c>
      <c r="D19647" s="69" t="s">
        <v>1937</v>
      </c>
      <c r="E19647" s="69" t="s">
        <v>2784</v>
      </c>
      <c r="F19647" s="69">
        <v>2340</v>
      </c>
      <c r="G19647" s="69" t="s">
        <v>1939</v>
      </c>
    </row>
    <row r="19648" spans="1:7" ht="14.4">
      <c r="A19648" s="27" t="str">
        <f>VLOOKUP(C19648,'user list'!A:B,2,0)</f>
        <v>Admin</v>
      </c>
      <c r="B19648" s="172">
        <v>45825.379560185182</v>
      </c>
      <c r="C19648" s="69" t="s">
        <v>186</v>
      </c>
      <c r="D19648" s="69" t="s">
        <v>1937</v>
      </c>
      <c r="E19648" s="69" t="s">
        <v>2784</v>
      </c>
      <c r="F19648" s="69">
        <v>2340</v>
      </c>
      <c r="G19648" s="69" t="s">
        <v>1948</v>
      </c>
    </row>
    <row r="19649" spans="1:7" ht="14.4">
      <c r="A19649" s="27" t="str">
        <f>VLOOKUP(C19649,'user list'!A:B,2,0)</f>
        <v>CPDD</v>
      </c>
      <c r="B19649" s="172">
        <v>45825.379606481481</v>
      </c>
      <c r="C19649" s="69" t="s">
        <v>205</v>
      </c>
      <c r="D19649" s="69" t="s">
        <v>1937</v>
      </c>
      <c r="E19649" s="69" t="s">
        <v>3358</v>
      </c>
      <c r="F19649" s="69">
        <v>2422</v>
      </c>
      <c r="G19649" s="69" t="s">
        <v>1939</v>
      </c>
    </row>
    <row r="19650" spans="1:7" ht="14.4">
      <c r="A19650" s="27" t="str">
        <f>VLOOKUP(C19650,'user list'!A:B,2,0)</f>
        <v>QCEAU</v>
      </c>
      <c r="B19650" s="172">
        <v>45825.379652777781</v>
      </c>
      <c r="C19650" s="69" t="s">
        <v>266</v>
      </c>
      <c r="D19650" s="69" t="s">
        <v>1937</v>
      </c>
      <c r="E19650" s="69" t="s">
        <v>3057</v>
      </c>
      <c r="F19650" s="69">
        <v>2351</v>
      </c>
      <c r="G19650" s="69" t="s">
        <v>1939</v>
      </c>
    </row>
    <row r="19651" spans="1:7" ht="14.4">
      <c r="A19651" s="27" t="str">
        <f>VLOOKUP(C19651,'user list'!A:B,2,0)</f>
        <v>CPDD</v>
      </c>
      <c r="B19651" s="172">
        <v>45825.379803240743</v>
      </c>
      <c r="C19651" s="69" t="s">
        <v>205</v>
      </c>
      <c r="D19651" s="69" t="s">
        <v>1937</v>
      </c>
      <c r="E19651" s="69" t="s">
        <v>3358</v>
      </c>
      <c r="F19651" s="69">
        <v>2422</v>
      </c>
      <c r="G19651" s="69" t="s">
        <v>1949</v>
      </c>
    </row>
    <row r="19652" spans="1:7" ht="14.4">
      <c r="A19652" s="27" t="str">
        <f>VLOOKUP(C19652,'user list'!A:B,2,0)</f>
        <v>PDAD</v>
      </c>
      <c r="B19652" s="172">
        <v>45825.380162037036</v>
      </c>
      <c r="C19652" s="69" t="s">
        <v>257</v>
      </c>
      <c r="D19652" s="69" t="s">
        <v>1937</v>
      </c>
      <c r="E19652" s="69" t="s">
        <v>3335</v>
      </c>
      <c r="F19652" s="69">
        <v>2385</v>
      </c>
      <c r="G19652" s="69" t="s">
        <v>1939</v>
      </c>
    </row>
    <row r="19653" spans="1:7" ht="14.4">
      <c r="A19653" s="27" t="str">
        <f>VLOOKUP(C19653,'user list'!A:B,2,0)</f>
        <v>PDAD</v>
      </c>
      <c r="B19653" s="172">
        <v>45825.380196759259</v>
      </c>
      <c r="C19653" s="69" t="s">
        <v>257</v>
      </c>
      <c r="D19653" s="69" t="s">
        <v>1937</v>
      </c>
      <c r="E19653" s="69" t="s">
        <v>1974</v>
      </c>
      <c r="F19653" s="69">
        <v>2402</v>
      </c>
      <c r="G19653" s="69" t="s">
        <v>1939</v>
      </c>
    </row>
    <row r="19654" spans="1:7" ht="14.4">
      <c r="A19654" s="27" t="str">
        <f>VLOOKUP(C19654,'user list'!A:B,2,0)</f>
        <v>PDAD</v>
      </c>
      <c r="B19654" s="172">
        <v>45825.380219907405</v>
      </c>
      <c r="C19654" s="69" t="s">
        <v>257</v>
      </c>
      <c r="D19654" s="69" t="s">
        <v>1937</v>
      </c>
      <c r="E19654" s="69" t="s">
        <v>3335</v>
      </c>
      <c r="F19654" s="69">
        <v>2385</v>
      </c>
      <c r="G19654" s="69" t="s">
        <v>1939</v>
      </c>
    </row>
    <row r="19655" spans="1:7" ht="14.4">
      <c r="A19655" s="27" t="str">
        <f>VLOOKUP(C19655,'user list'!A:B,2,0)</f>
        <v>PDAD</v>
      </c>
      <c r="B19655" s="172">
        <v>45825.381516203706</v>
      </c>
      <c r="C19655" s="69" t="s">
        <v>257</v>
      </c>
      <c r="D19655" s="69" t="s">
        <v>1937</v>
      </c>
      <c r="E19655" s="69" t="s">
        <v>3335</v>
      </c>
      <c r="F19655" s="69">
        <v>2385</v>
      </c>
      <c r="G19655" s="69" t="s">
        <v>1947</v>
      </c>
    </row>
    <row r="19656" spans="1:7" ht="14.4">
      <c r="A19656" s="27" t="str">
        <f>VLOOKUP(C19656,'user list'!A:B,2,0)</f>
        <v>PDAD</v>
      </c>
      <c r="B19656" s="172">
        <v>45825.381516203706</v>
      </c>
      <c r="C19656" s="69" t="s">
        <v>257</v>
      </c>
      <c r="D19656" s="69" t="s">
        <v>1937</v>
      </c>
      <c r="E19656" s="69" t="s">
        <v>3335</v>
      </c>
      <c r="F19656" s="69">
        <v>2385</v>
      </c>
      <c r="G19656" s="69" t="s">
        <v>1948</v>
      </c>
    </row>
    <row r="19657" spans="1:7" ht="14.4">
      <c r="A19657" s="27" t="str">
        <f>VLOOKUP(C19657,'user list'!A:B,2,0)</f>
        <v>PDAD</v>
      </c>
      <c r="B19657" s="172">
        <v>45825.381516203706</v>
      </c>
      <c r="C19657" s="69" t="s">
        <v>257</v>
      </c>
      <c r="D19657" s="69" t="s">
        <v>1937</v>
      </c>
      <c r="E19657" s="69" t="s">
        <v>3335</v>
      </c>
      <c r="F19657" s="69">
        <v>2385</v>
      </c>
      <c r="G19657" s="69" t="s">
        <v>1939</v>
      </c>
    </row>
    <row r="19658" spans="1:7" ht="14.4">
      <c r="A19658" s="27" t="str">
        <f>VLOOKUP(C19658,'user list'!A:B,2,0)</f>
        <v>Admin</v>
      </c>
      <c r="B19658" s="172">
        <v>45825.381516203706</v>
      </c>
      <c r="C19658" s="69" t="s">
        <v>186</v>
      </c>
      <c r="D19658" s="69" t="s">
        <v>1937</v>
      </c>
      <c r="E19658" s="69" t="s">
        <v>3335</v>
      </c>
      <c r="F19658" s="69">
        <v>2385</v>
      </c>
      <c r="G19658" s="69" t="s">
        <v>1948</v>
      </c>
    </row>
    <row r="19659" spans="1:7" ht="14.4">
      <c r="A19659" s="27" t="str">
        <f>VLOOKUP(C19659,'user list'!A:B,2,0)</f>
        <v>PDAD</v>
      </c>
      <c r="B19659" s="172">
        <v>45825.381562499999</v>
      </c>
      <c r="C19659" s="69" t="s">
        <v>257</v>
      </c>
      <c r="D19659" s="69" t="s">
        <v>1937</v>
      </c>
      <c r="E19659" s="69" t="s">
        <v>3335</v>
      </c>
      <c r="F19659" s="69">
        <v>2385</v>
      </c>
      <c r="G19659" s="69" t="s">
        <v>1949</v>
      </c>
    </row>
    <row r="19660" spans="1:7" ht="14.4">
      <c r="A19660" s="27" t="str">
        <f>VLOOKUP(C19660,'user list'!A:B,2,0)</f>
        <v>PDAD</v>
      </c>
      <c r="B19660" s="172">
        <v>45825.381736111114</v>
      </c>
      <c r="C19660" s="69" t="s">
        <v>257</v>
      </c>
      <c r="D19660" s="69" t="s">
        <v>1937</v>
      </c>
      <c r="E19660" s="69" t="s">
        <v>1974</v>
      </c>
      <c r="F19660" s="69">
        <v>2402</v>
      </c>
      <c r="G19660" s="69" t="s">
        <v>1939</v>
      </c>
    </row>
    <row r="19661" spans="1:7" ht="14.4">
      <c r="A19661" s="27" t="str">
        <f>VLOOKUP(C19661,'user list'!A:B,2,0)</f>
        <v>PAISD</v>
      </c>
      <c r="B19661" s="172">
        <v>45825.381805555553</v>
      </c>
      <c r="C19661" s="69" t="s">
        <v>256</v>
      </c>
      <c r="D19661" s="69" t="s">
        <v>1937</v>
      </c>
      <c r="E19661" s="69" t="s">
        <v>1974</v>
      </c>
      <c r="F19661" s="69">
        <v>2402</v>
      </c>
      <c r="G19661" s="69" t="s">
        <v>1939</v>
      </c>
    </row>
    <row r="19662" spans="1:7" ht="14.4">
      <c r="A19662" s="27" t="str">
        <f>VLOOKUP(C19662,'user list'!A:B,2,0)</f>
        <v>PDAD</v>
      </c>
      <c r="B19662" s="172">
        <v>45825.381840277776</v>
      </c>
      <c r="C19662" s="69" t="s">
        <v>257</v>
      </c>
      <c r="D19662" s="69" t="s">
        <v>1937</v>
      </c>
      <c r="E19662" s="69" t="s">
        <v>1974</v>
      </c>
      <c r="F19662" s="69">
        <v>2402</v>
      </c>
      <c r="G19662" s="69" t="s">
        <v>1947</v>
      </c>
    </row>
    <row r="19663" spans="1:7" ht="14.4">
      <c r="A19663" s="27" t="str">
        <f>VLOOKUP(C19663,'user list'!A:B,2,0)</f>
        <v>PDAD</v>
      </c>
      <c r="B19663" s="172">
        <v>45825.381840277776</v>
      </c>
      <c r="C19663" s="69" t="s">
        <v>257</v>
      </c>
      <c r="D19663" s="69" t="s">
        <v>1937</v>
      </c>
      <c r="E19663" s="69" t="s">
        <v>1974</v>
      </c>
      <c r="F19663" s="69">
        <v>2402</v>
      </c>
      <c r="G19663" s="69" t="s">
        <v>1948</v>
      </c>
    </row>
    <row r="19664" spans="1:7" ht="14.4">
      <c r="A19664" s="27" t="str">
        <f>VLOOKUP(C19664,'user list'!A:B,2,0)</f>
        <v>PDAD</v>
      </c>
      <c r="B19664" s="172">
        <v>45825.381851851853</v>
      </c>
      <c r="C19664" s="69" t="s">
        <v>257</v>
      </c>
      <c r="D19664" s="69" t="s">
        <v>1937</v>
      </c>
      <c r="E19664" s="69" t="s">
        <v>1974</v>
      </c>
      <c r="F19664" s="69">
        <v>2402</v>
      </c>
      <c r="G19664" s="69" t="s">
        <v>1939</v>
      </c>
    </row>
    <row r="19665" spans="1:7" ht="14.4">
      <c r="A19665" s="27" t="str">
        <f>VLOOKUP(C19665,'user list'!A:B,2,0)</f>
        <v>Admin</v>
      </c>
      <c r="B19665" s="172">
        <v>45825.381851851853</v>
      </c>
      <c r="C19665" s="69" t="s">
        <v>186</v>
      </c>
      <c r="D19665" s="69" t="s">
        <v>1937</v>
      </c>
      <c r="E19665" s="69" t="s">
        <v>1974</v>
      </c>
      <c r="F19665" s="69">
        <v>2402</v>
      </c>
      <c r="G19665" s="69" t="s">
        <v>1948</v>
      </c>
    </row>
    <row r="19666" spans="1:7" ht="14.4">
      <c r="A19666" s="27" t="str">
        <f>VLOOKUP(C19666,'user list'!A:B,2,0)</f>
        <v>CVD</v>
      </c>
      <c r="B19666" s="172">
        <v>45825.381909722222</v>
      </c>
      <c r="C19666" s="69" t="s">
        <v>208</v>
      </c>
      <c r="D19666" s="69" t="s">
        <v>1937</v>
      </c>
      <c r="E19666" s="69" t="s">
        <v>1974</v>
      </c>
      <c r="F19666" s="69">
        <v>2402</v>
      </c>
      <c r="G19666" s="69" t="s">
        <v>1939</v>
      </c>
    </row>
    <row r="19667" spans="1:7" ht="14.4">
      <c r="A19667" s="27" t="str">
        <f>VLOOKUP(C19667,'user list'!A:B,2,0)</f>
        <v>PAISD</v>
      </c>
      <c r="B19667" s="172">
        <v>45825.382025462961</v>
      </c>
      <c r="C19667" s="69" t="s">
        <v>256</v>
      </c>
      <c r="D19667" s="69" t="s">
        <v>1937</v>
      </c>
      <c r="E19667" s="69" t="s">
        <v>3065</v>
      </c>
      <c r="F19667" s="69">
        <v>2367</v>
      </c>
      <c r="G19667" s="69" t="s">
        <v>1939</v>
      </c>
    </row>
    <row r="19668" spans="1:7" ht="14.4">
      <c r="A19668" s="27" t="str">
        <f>VLOOKUP(C19668,'user list'!A:B,2,0)</f>
        <v>PAISD</v>
      </c>
      <c r="B19668" s="172">
        <v>45825.382071759261</v>
      </c>
      <c r="C19668" s="69" t="s">
        <v>256</v>
      </c>
      <c r="D19668" s="69" t="s">
        <v>1937</v>
      </c>
      <c r="E19668" s="69" t="s">
        <v>3061</v>
      </c>
      <c r="F19668" s="69">
        <v>2360</v>
      </c>
      <c r="G19668" s="69" t="s">
        <v>1939</v>
      </c>
    </row>
    <row r="19669" spans="1:7" ht="14.4">
      <c r="A19669" s="27" t="str">
        <f>VLOOKUP(C19669,'user list'!A:B,2,0)</f>
        <v>PAISD</v>
      </c>
      <c r="B19669" s="172">
        <v>45825.382094907407</v>
      </c>
      <c r="C19669" s="69" t="s">
        <v>256</v>
      </c>
      <c r="D19669" s="69" t="s">
        <v>1937</v>
      </c>
      <c r="E19669" s="69" t="s">
        <v>3060</v>
      </c>
      <c r="F19669" s="69">
        <v>2354</v>
      </c>
      <c r="G19669" s="69" t="s">
        <v>1939</v>
      </c>
    </row>
    <row r="19670" spans="1:7" ht="14.4">
      <c r="A19670" s="27" t="str">
        <f>VLOOKUP(C19670,'user list'!A:B,2,0)</f>
        <v>PDAD</v>
      </c>
      <c r="B19670" s="172">
        <v>45825.38212962963</v>
      </c>
      <c r="C19670" s="69" t="s">
        <v>257</v>
      </c>
      <c r="D19670" s="69" t="s">
        <v>1937</v>
      </c>
      <c r="E19670" s="69" t="s">
        <v>1974</v>
      </c>
      <c r="F19670" s="69">
        <v>2402</v>
      </c>
      <c r="G19670" s="69" t="s">
        <v>1949</v>
      </c>
    </row>
    <row r="19671" spans="1:7" ht="14.4">
      <c r="A19671" s="27" t="str">
        <f>VLOOKUP(C19671,'user list'!A:B,2,0)</f>
        <v>CVD</v>
      </c>
      <c r="B19671" s="172">
        <v>45825.382222222222</v>
      </c>
      <c r="C19671" s="69" t="s">
        <v>208</v>
      </c>
      <c r="D19671" s="69" t="s">
        <v>1937</v>
      </c>
      <c r="E19671" s="69" t="s">
        <v>1974</v>
      </c>
      <c r="F19671" s="69">
        <v>2402</v>
      </c>
      <c r="G19671" s="69" t="s">
        <v>2441</v>
      </c>
    </row>
    <row r="19672" spans="1:7" ht="14.4">
      <c r="A19672" s="27" t="str">
        <f>VLOOKUP(C19672,'user list'!A:B,2,0)</f>
        <v>SSDD</v>
      </c>
      <c r="B19672" s="172">
        <v>45825.382326388892</v>
      </c>
      <c r="C19672" s="69" t="s">
        <v>273</v>
      </c>
      <c r="D19672" s="69" t="s">
        <v>1937</v>
      </c>
      <c r="E19672" s="69" t="s">
        <v>2555</v>
      </c>
      <c r="F19672" s="69">
        <v>1915</v>
      </c>
      <c r="G19672" s="69" t="s">
        <v>1939</v>
      </c>
    </row>
    <row r="19673" spans="1:7" ht="14.4">
      <c r="A19673" s="27" t="str">
        <f>VLOOKUP(C19673,'user list'!A:B,2,0)</f>
        <v>CVD</v>
      </c>
      <c r="B19673" s="172">
        <v>45825.382372685184</v>
      </c>
      <c r="C19673" s="69" t="s">
        <v>208</v>
      </c>
      <c r="D19673" s="69" t="s">
        <v>1937</v>
      </c>
      <c r="E19673" s="69" t="s">
        <v>1974</v>
      </c>
      <c r="F19673" s="69">
        <v>2402</v>
      </c>
      <c r="G19673" s="69" t="s">
        <v>1949</v>
      </c>
    </row>
    <row r="19674" spans="1:7" ht="14.4">
      <c r="A19674" s="27" t="str">
        <f>VLOOKUP(C19674,'user list'!A:B,2,0)</f>
        <v>SSDD</v>
      </c>
      <c r="B19674" s="172">
        <v>45825.382384259261</v>
      </c>
      <c r="C19674" s="69" t="s">
        <v>273</v>
      </c>
      <c r="D19674" s="69" t="s">
        <v>1937</v>
      </c>
      <c r="E19674" s="69" t="s">
        <v>1991</v>
      </c>
      <c r="F19674" s="69">
        <v>1832</v>
      </c>
      <c r="G19674" s="69" t="s">
        <v>1939</v>
      </c>
    </row>
    <row r="19675" spans="1:7" ht="14.4">
      <c r="A19675" s="27" t="str">
        <f>VLOOKUP(C19675,'user list'!A:B,2,0)</f>
        <v>OCM</v>
      </c>
      <c r="B19675" s="172">
        <v>45825.382511574076</v>
      </c>
      <c r="C19675" s="69" t="s">
        <v>230</v>
      </c>
      <c r="D19675" s="69" t="s">
        <v>1937</v>
      </c>
      <c r="E19675" s="69" t="s">
        <v>1974</v>
      </c>
      <c r="F19675" s="69">
        <v>2426</v>
      </c>
      <c r="G19675" s="69" t="s">
        <v>2440</v>
      </c>
    </row>
    <row r="19676" spans="1:7" ht="14.4">
      <c r="A19676" s="27" t="str">
        <f>VLOOKUP(C19676,'user list'!A:B,2,0)</f>
        <v>Admin</v>
      </c>
      <c r="B19676" s="172">
        <v>45825.382511574076</v>
      </c>
      <c r="C19676" s="69" t="s">
        <v>186</v>
      </c>
      <c r="D19676" s="69" t="s">
        <v>1937</v>
      </c>
      <c r="E19676" s="69" t="s">
        <v>1974</v>
      </c>
      <c r="F19676" s="69">
        <v>2426</v>
      </c>
      <c r="G19676" s="69" t="s">
        <v>1948</v>
      </c>
    </row>
    <row r="19677" spans="1:7" ht="14.4">
      <c r="A19677" s="27" t="str">
        <f>VLOOKUP(C19677,'user list'!A:B,2,0)</f>
        <v>Admin</v>
      </c>
      <c r="B19677" s="172">
        <v>45825.382523148146</v>
      </c>
      <c r="C19677" s="69" t="s">
        <v>186</v>
      </c>
      <c r="D19677" s="69" t="s">
        <v>1937</v>
      </c>
      <c r="E19677" s="69" t="s">
        <v>1974</v>
      </c>
      <c r="F19677" s="69">
        <v>2426</v>
      </c>
      <c r="G19677" s="69" t="s">
        <v>1947</v>
      </c>
    </row>
    <row r="19678" spans="1:7" ht="14.4">
      <c r="A19678" s="27" t="str">
        <f>VLOOKUP(C19678,'user list'!A:B,2,0)</f>
        <v>Admin</v>
      </c>
      <c r="B19678" s="172">
        <v>45825.382523148146</v>
      </c>
      <c r="C19678" s="69" t="s">
        <v>186</v>
      </c>
      <c r="D19678" s="69" t="s">
        <v>1937</v>
      </c>
      <c r="E19678" s="69" t="s">
        <v>1974</v>
      </c>
      <c r="F19678" s="69">
        <v>2426</v>
      </c>
      <c r="G19678" s="69" t="s">
        <v>1948</v>
      </c>
    </row>
    <row r="19679" spans="1:7" ht="14.4">
      <c r="A19679" s="27" t="str">
        <f>VLOOKUP(C19679,'user list'!A:B,2,0)</f>
        <v>Admin</v>
      </c>
      <c r="B19679" s="172">
        <v>45825.382523148146</v>
      </c>
      <c r="C19679" s="69" t="s">
        <v>186</v>
      </c>
      <c r="D19679" s="69" t="s">
        <v>1937</v>
      </c>
      <c r="E19679" s="69" t="s">
        <v>1974</v>
      </c>
      <c r="F19679" s="69">
        <v>2426</v>
      </c>
      <c r="G19679" s="69" t="s">
        <v>1948</v>
      </c>
    </row>
    <row r="19680" spans="1:7" ht="14.4">
      <c r="A19680" s="27" t="str">
        <f>VLOOKUP(C19680,'user list'!A:B,2,0)</f>
        <v>SSDD</v>
      </c>
      <c r="B19680" s="172">
        <v>45825.3827662037</v>
      </c>
      <c r="C19680" s="69" t="s">
        <v>273</v>
      </c>
      <c r="D19680" s="69" t="s">
        <v>1937</v>
      </c>
      <c r="E19680" s="69" t="s">
        <v>1974</v>
      </c>
      <c r="F19680" s="69">
        <v>2402</v>
      </c>
      <c r="G19680" s="69" t="s">
        <v>2441</v>
      </c>
    </row>
    <row r="19681" spans="1:7" ht="14.4">
      <c r="A19681" s="27" t="str">
        <f>VLOOKUP(C19681,'user list'!A:B,2,0)</f>
        <v>SSDD</v>
      </c>
      <c r="B19681" s="172">
        <v>45825.3828587963</v>
      </c>
      <c r="C19681" s="69" t="s">
        <v>273</v>
      </c>
      <c r="D19681" s="69" t="s">
        <v>1937</v>
      </c>
      <c r="E19681" s="69" t="s">
        <v>1974</v>
      </c>
      <c r="F19681" s="69">
        <v>2402</v>
      </c>
      <c r="G19681" s="69" t="s">
        <v>2441</v>
      </c>
    </row>
    <row r="19682" spans="1:7" ht="14.4">
      <c r="A19682" s="27" t="str">
        <f>VLOOKUP(C19682,'user list'!A:B,2,0)</f>
        <v>TFCOPRISS</v>
      </c>
      <c r="B19682" s="172">
        <v>45825.382962962962</v>
      </c>
      <c r="C19682" s="69" t="s">
        <v>274</v>
      </c>
      <c r="D19682" s="69" t="s">
        <v>1937</v>
      </c>
      <c r="E19682" s="69" t="s">
        <v>3060</v>
      </c>
      <c r="F19682" s="69">
        <v>2354</v>
      </c>
      <c r="G19682" s="69" t="s">
        <v>1939</v>
      </c>
    </row>
    <row r="19683" spans="1:7" ht="14.4">
      <c r="A19683" s="27" t="str">
        <f>VLOOKUP(C19683,'user list'!A:B,2,0)</f>
        <v>SSDD</v>
      </c>
      <c r="B19683" s="172">
        <v>45825.383101851854</v>
      </c>
      <c r="C19683" s="69" t="s">
        <v>273</v>
      </c>
      <c r="D19683" s="69" t="s">
        <v>1937</v>
      </c>
      <c r="E19683" s="69" t="s">
        <v>1974</v>
      </c>
      <c r="F19683" s="69">
        <v>2402</v>
      </c>
      <c r="G19683" s="69" t="s">
        <v>1939</v>
      </c>
    </row>
    <row r="19684" spans="1:7" ht="14.4">
      <c r="A19684" s="27" t="str">
        <f>VLOOKUP(C19684,'user list'!A:B,2,0)</f>
        <v>TFCOPRISS</v>
      </c>
      <c r="B19684" s="172">
        <v>45825.383171296293</v>
      </c>
      <c r="C19684" s="69" t="s">
        <v>274</v>
      </c>
      <c r="D19684" s="69" t="s">
        <v>1937</v>
      </c>
      <c r="E19684" s="69" t="s">
        <v>3061</v>
      </c>
      <c r="F19684" s="69">
        <v>2360</v>
      </c>
      <c r="G19684" s="69" t="s">
        <v>1939</v>
      </c>
    </row>
    <row r="19685" spans="1:7" ht="14.4">
      <c r="A19685" s="27" t="str">
        <f>VLOOKUP(C19685,'user list'!A:B,2,0)</f>
        <v>SSDD</v>
      </c>
      <c r="B19685" s="172">
        <v>45825.38318287037</v>
      </c>
      <c r="C19685" s="69" t="s">
        <v>273</v>
      </c>
      <c r="D19685" s="69" t="s">
        <v>1937</v>
      </c>
      <c r="E19685" s="69" t="s">
        <v>1974</v>
      </c>
      <c r="F19685" s="69">
        <v>2402</v>
      </c>
      <c r="G19685" s="69" t="s">
        <v>2441</v>
      </c>
    </row>
    <row r="19686" spans="1:7" ht="14.4">
      <c r="A19686" s="27" t="str">
        <f>VLOOKUP(C19686,'user list'!A:B,2,0)</f>
        <v>QCYDO</v>
      </c>
      <c r="B19686" s="172">
        <v>45825.383217592593</v>
      </c>
      <c r="C19686" s="69" t="s">
        <v>270</v>
      </c>
      <c r="D19686" s="69" t="s">
        <v>1937</v>
      </c>
      <c r="E19686" s="69" t="s">
        <v>3259</v>
      </c>
      <c r="F19686" s="69">
        <v>2405</v>
      </c>
      <c r="G19686" s="69" t="s">
        <v>1939</v>
      </c>
    </row>
    <row r="19687" spans="1:7" ht="14.4">
      <c r="A19687" s="27" t="str">
        <f>VLOOKUP(C19687,'user list'!A:B,2,0)</f>
        <v>TFCOPRISS</v>
      </c>
      <c r="B19687" s="172">
        <v>45825.383935185186</v>
      </c>
      <c r="C19687" s="69" t="s">
        <v>274</v>
      </c>
      <c r="D19687" s="69" t="s">
        <v>1937</v>
      </c>
      <c r="E19687" s="69" t="s">
        <v>3061</v>
      </c>
      <c r="F19687" s="69">
        <v>2360</v>
      </c>
      <c r="G19687" s="69" t="s">
        <v>1947</v>
      </c>
    </row>
    <row r="19688" spans="1:7" ht="14.4">
      <c r="A19688" s="27" t="str">
        <f>VLOOKUP(C19688,'user list'!A:B,2,0)</f>
        <v>TFCOPRISS</v>
      </c>
      <c r="B19688" s="172">
        <v>45825.383935185186</v>
      </c>
      <c r="C19688" s="69" t="s">
        <v>274</v>
      </c>
      <c r="D19688" s="69" t="s">
        <v>1937</v>
      </c>
      <c r="E19688" s="69" t="s">
        <v>3061</v>
      </c>
      <c r="F19688" s="69">
        <v>2360</v>
      </c>
      <c r="G19688" s="69" t="s">
        <v>1948</v>
      </c>
    </row>
    <row r="19689" spans="1:7" ht="14.4">
      <c r="A19689" s="27" t="str">
        <f>VLOOKUP(C19689,'user list'!A:B,2,0)</f>
        <v>TFCOPRISS</v>
      </c>
      <c r="B19689" s="172">
        <v>45825.383946759262</v>
      </c>
      <c r="C19689" s="69" t="s">
        <v>274</v>
      </c>
      <c r="D19689" s="69" t="s">
        <v>1937</v>
      </c>
      <c r="E19689" s="69" t="s">
        <v>3061</v>
      </c>
      <c r="F19689" s="69">
        <v>2360</v>
      </c>
      <c r="G19689" s="69" t="s">
        <v>1939</v>
      </c>
    </row>
    <row r="19690" spans="1:7" ht="14.4">
      <c r="A19690" s="27" t="str">
        <f>VLOOKUP(C19690,'user list'!A:B,2,0)</f>
        <v>Admin</v>
      </c>
      <c r="B19690" s="172">
        <v>45825.385601851849</v>
      </c>
      <c r="C19690" s="69" t="s">
        <v>186</v>
      </c>
      <c r="D19690" s="69" t="s">
        <v>1937</v>
      </c>
      <c r="E19690" s="69" t="s">
        <v>3061</v>
      </c>
      <c r="F19690" s="69">
        <v>2360</v>
      </c>
      <c r="G19690" s="69" t="s">
        <v>1948</v>
      </c>
    </row>
    <row r="19691" spans="1:7" ht="14.4">
      <c r="A19691" s="27" t="str">
        <f>VLOOKUP(C19691,'user list'!A:B,2,0)</f>
        <v>SSDD</v>
      </c>
      <c r="B19691" s="172">
        <v>45825.385682870372</v>
      </c>
      <c r="C19691" s="69" t="s">
        <v>273</v>
      </c>
      <c r="D19691" s="69" t="s">
        <v>1937</v>
      </c>
      <c r="E19691" s="69" t="s">
        <v>2615</v>
      </c>
      <c r="F19691" s="69" t="s">
        <v>2616</v>
      </c>
      <c r="G19691" s="69" t="s">
        <v>2617</v>
      </c>
    </row>
    <row r="19692" spans="1:7" ht="14.4">
      <c r="A19692" s="27" t="str">
        <f>VLOOKUP(C19692,'user list'!A:B,2,0)</f>
        <v>SSDD</v>
      </c>
      <c r="B19692" s="172">
        <v>45825.385925925926</v>
      </c>
      <c r="C19692" s="69" t="s">
        <v>273</v>
      </c>
      <c r="D19692" s="69" t="s">
        <v>1937</v>
      </c>
      <c r="E19692" s="69" t="s">
        <v>3344</v>
      </c>
      <c r="F19692" s="69">
        <v>2401</v>
      </c>
      <c r="G19692" s="69" t="s">
        <v>1939</v>
      </c>
    </row>
    <row r="19693" spans="1:7" ht="14.4">
      <c r="A19693" s="27" t="str">
        <f>VLOOKUP(C19693,'user list'!A:B,2,0)</f>
        <v>SSDD</v>
      </c>
      <c r="B19693" s="172">
        <v>45825.385995370372</v>
      </c>
      <c r="C19693" s="69" t="s">
        <v>273</v>
      </c>
      <c r="D19693" s="69" t="s">
        <v>1937</v>
      </c>
      <c r="E19693" s="69" t="s">
        <v>3344</v>
      </c>
      <c r="F19693" s="69">
        <v>2401</v>
      </c>
      <c r="G19693" s="69" t="s">
        <v>2441</v>
      </c>
    </row>
    <row r="19694" spans="1:7" ht="14.4">
      <c r="A19694" s="27" t="str">
        <f>VLOOKUP(C19694,'user list'!A:B,2,0)</f>
        <v>TFCOPRISS</v>
      </c>
      <c r="B19694" s="172">
        <v>45825.386504629627</v>
      </c>
      <c r="C19694" s="69" t="s">
        <v>274</v>
      </c>
      <c r="D19694" s="69" t="s">
        <v>1937</v>
      </c>
      <c r="E19694" s="69" t="s">
        <v>3061</v>
      </c>
      <c r="F19694" s="69">
        <v>2360</v>
      </c>
      <c r="G19694" s="69" t="s">
        <v>1949</v>
      </c>
    </row>
    <row r="19695" spans="1:7" ht="14.4">
      <c r="A19695" s="27" t="str">
        <f>VLOOKUP(C19695,'user list'!A:B,2,0)</f>
        <v>LEDIPO</v>
      </c>
      <c r="B19695" s="172">
        <v>45825.386550925927</v>
      </c>
      <c r="C19695" s="69" t="s">
        <v>222</v>
      </c>
      <c r="D19695" s="69" t="s">
        <v>1937</v>
      </c>
      <c r="E19695" s="69" t="s">
        <v>1974</v>
      </c>
      <c r="F19695" s="69">
        <v>2402</v>
      </c>
      <c r="G19695" s="69" t="s">
        <v>1939</v>
      </c>
    </row>
    <row r="19696" spans="1:7" ht="14.4">
      <c r="A19696" s="27" t="str">
        <f>VLOOKUP(C19696,'user list'!A:B,2,0)</f>
        <v>LEDIPO</v>
      </c>
      <c r="B19696" s="172">
        <v>45825.386770833335</v>
      </c>
      <c r="C19696" s="69" t="s">
        <v>222</v>
      </c>
      <c r="D19696" s="69" t="s">
        <v>1937</v>
      </c>
      <c r="E19696" s="69" t="s">
        <v>1974</v>
      </c>
      <c r="F19696" s="69">
        <v>2402</v>
      </c>
      <c r="G19696" s="69" t="s">
        <v>1947</v>
      </c>
    </row>
    <row r="19697" spans="1:7" ht="14.4">
      <c r="A19697" s="27" t="str">
        <f>VLOOKUP(C19697,'user list'!A:B,2,0)</f>
        <v>LEDIPO</v>
      </c>
      <c r="B19697" s="172">
        <v>45825.386770833335</v>
      </c>
      <c r="C19697" s="69" t="s">
        <v>222</v>
      </c>
      <c r="D19697" s="69" t="s">
        <v>1937</v>
      </c>
      <c r="E19697" s="69" t="s">
        <v>1974</v>
      </c>
      <c r="F19697" s="69">
        <v>2402</v>
      </c>
      <c r="G19697" s="69" t="s">
        <v>1948</v>
      </c>
    </row>
    <row r="19698" spans="1:7" ht="14.4">
      <c r="A19698" s="27" t="str">
        <f>VLOOKUP(C19698,'user list'!A:B,2,0)</f>
        <v>LEDIPO</v>
      </c>
      <c r="B19698" s="172">
        <v>45825.386770833335</v>
      </c>
      <c r="C19698" s="69" t="s">
        <v>222</v>
      </c>
      <c r="D19698" s="69" t="s">
        <v>1937</v>
      </c>
      <c r="E19698" s="69" t="s">
        <v>1974</v>
      </c>
      <c r="F19698" s="69">
        <v>2402</v>
      </c>
      <c r="G19698" s="69" t="s">
        <v>1939</v>
      </c>
    </row>
    <row r="19699" spans="1:7" ht="14.4">
      <c r="A19699" s="27" t="str">
        <f>VLOOKUP(C19699,'user list'!A:B,2,0)</f>
        <v>Admin</v>
      </c>
      <c r="B19699" s="172">
        <v>45825.386770833335</v>
      </c>
      <c r="C19699" s="69" t="s">
        <v>186</v>
      </c>
      <c r="D19699" s="69" t="s">
        <v>1937</v>
      </c>
      <c r="E19699" s="69" t="s">
        <v>1974</v>
      </c>
      <c r="F19699" s="69">
        <v>2402</v>
      </c>
      <c r="G19699" s="69" t="s">
        <v>1948</v>
      </c>
    </row>
    <row r="19700" spans="1:7" ht="14.4">
      <c r="A19700" s="27" t="str">
        <f>VLOOKUP(C19700,'user list'!A:B,2,0)</f>
        <v>LEDIPO</v>
      </c>
      <c r="B19700" s="172">
        <v>45825.38689814815</v>
      </c>
      <c r="C19700" s="69" t="s">
        <v>222</v>
      </c>
      <c r="D19700" s="69" t="s">
        <v>1937</v>
      </c>
      <c r="E19700" s="69" t="s">
        <v>3346</v>
      </c>
      <c r="F19700" s="69">
        <v>2409</v>
      </c>
      <c r="G19700" s="69" t="s">
        <v>1939</v>
      </c>
    </row>
    <row r="19701" spans="1:7" ht="14.4">
      <c r="A19701" s="27" t="str">
        <f>VLOOKUP(C19701,'user list'!A:B,2,0)</f>
        <v>CCESD</v>
      </c>
      <c r="B19701" s="172">
        <v>45825.387048611112</v>
      </c>
      <c r="C19701" s="69" t="s">
        <v>284</v>
      </c>
      <c r="D19701" s="69" t="s">
        <v>1937</v>
      </c>
      <c r="E19701" s="69" t="s">
        <v>3242</v>
      </c>
      <c r="F19701" s="69">
        <v>2413</v>
      </c>
      <c r="G19701" s="69" t="s">
        <v>1939</v>
      </c>
    </row>
    <row r="19702" spans="1:7" ht="14.4">
      <c r="A19702" s="27" t="str">
        <f>VLOOKUP(C19702,'user list'!A:B,2,0)</f>
        <v>CCESD</v>
      </c>
      <c r="B19702" s="172">
        <v>45825.387141203704</v>
      </c>
      <c r="C19702" s="69" t="s">
        <v>284</v>
      </c>
      <c r="D19702" s="69" t="s">
        <v>1937</v>
      </c>
      <c r="E19702" s="69" t="s">
        <v>1974</v>
      </c>
      <c r="F19702" s="69">
        <v>2402</v>
      </c>
      <c r="G19702" s="69" t="s">
        <v>1939</v>
      </c>
    </row>
    <row r="19703" spans="1:7" ht="14.4">
      <c r="A19703" s="27" t="str">
        <f>VLOOKUP(C19703,'user list'!A:B,2,0)</f>
        <v>SSDD</v>
      </c>
      <c r="B19703" s="172">
        <v>45825.387175925927</v>
      </c>
      <c r="C19703" s="69" t="s">
        <v>273</v>
      </c>
      <c r="D19703" s="69" t="s">
        <v>1937</v>
      </c>
      <c r="E19703" s="69" t="s">
        <v>1974</v>
      </c>
      <c r="F19703" s="69">
        <v>2402</v>
      </c>
      <c r="G19703" s="69" t="s">
        <v>1939</v>
      </c>
    </row>
    <row r="19704" spans="1:7" ht="14.4">
      <c r="A19704" s="27" t="str">
        <f>VLOOKUP(C19704,'user list'!A:B,2,0)</f>
        <v>CCESD</v>
      </c>
      <c r="B19704" s="172">
        <v>45825.387233796297</v>
      </c>
      <c r="C19704" s="69" t="s">
        <v>284</v>
      </c>
      <c r="D19704" s="69" t="s">
        <v>1937</v>
      </c>
      <c r="E19704" s="69" t="s">
        <v>3065</v>
      </c>
      <c r="F19704" s="69">
        <v>2367</v>
      </c>
      <c r="G19704" s="69" t="s">
        <v>1939</v>
      </c>
    </row>
    <row r="19705" spans="1:7" ht="14.4">
      <c r="A19705" s="27" t="str">
        <f>VLOOKUP(C19705,'user list'!A:B,2,0)</f>
        <v>TFCOPRISS</v>
      </c>
      <c r="B19705" s="172">
        <v>45825.387245370373</v>
      </c>
      <c r="C19705" s="69" t="s">
        <v>274</v>
      </c>
      <c r="D19705" s="69" t="s">
        <v>1937</v>
      </c>
      <c r="E19705" s="69" t="s">
        <v>3061</v>
      </c>
      <c r="F19705" s="69">
        <v>2360</v>
      </c>
      <c r="G19705" s="69" t="s">
        <v>2441</v>
      </c>
    </row>
    <row r="19706" spans="1:7" ht="14.4">
      <c r="A19706" s="27" t="str">
        <f>VLOOKUP(C19706,'user list'!A:B,2,0)</f>
        <v>CCESD</v>
      </c>
      <c r="B19706" s="172">
        <v>45825.387372685182</v>
      </c>
      <c r="C19706" s="69" t="s">
        <v>284</v>
      </c>
      <c r="D19706" s="69" t="s">
        <v>1937</v>
      </c>
      <c r="E19706" s="69" t="s">
        <v>3061</v>
      </c>
      <c r="F19706" s="69">
        <v>2360</v>
      </c>
      <c r="G19706" s="69" t="s">
        <v>1939</v>
      </c>
    </row>
    <row r="19707" spans="1:7" ht="14.4">
      <c r="A19707" s="27" t="str">
        <f>VLOOKUP(C19707,'user list'!A:B,2,0)</f>
        <v>CCESD</v>
      </c>
      <c r="B19707" s="172">
        <v>45825.387476851851</v>
      </c>
      <c r="C19707" s="69" t="s">
        <v>284</v>
      </c>
      <c r="D19707" s="69" t="s">
        <v>1937</v>
      </c>
      <c r="E19707" s="69" t="s">
        <v>2784</v>
      </c>
      <c r="F19707" s="69">
        <v>2236</v>
      </c>
      <c r="G19707" s="69" t="s">
        <v>1939</v>
      </c>
    </row>
    <row r="19708" spans="1:7" ht="14.4">
      <c r="A19708" s="27" t="str">
        <f>VLOOKUP(C19708,'user list'!A:B,2,0)</f>
        <v>CCESD</v>
      </c>
      <c r="B19708" s="172">
        <v>45825.38753472222</v>
      </c>
      <c r="C19708" s="69" t="s">
        <v>284</v>
      </c>
      <c r="D19708" s="69" t="s">
        <v>1937</v>
      </c>
      <c r="E19708" s="69" t="s">
        <v>2534</v>
      </c>
      <c r="F19708" s="69">
        <v>1881</v>
      </c>
      <c r="G19708" s="69" t="s">
        <v>1939</v>
      </c>
    </row>
    <row r="19709" spans="1:7" ht="14.4">
      <c r="A19709" s="27" t="str">
        <f>VLOOKUP(C19709,'user list'!A:B,2,0)</f>
        <v>CCESD</v>
      </c>
      <c r="B19709" s="172">
        <v>45825.387696759259</v>
      </c>
      <c r="C19709" s="69" t="s">
        <v>284</v>
      </c>
      <c r="D19709" s="69" t="s">
        <v>1937</v>
      </c>
      <c r="E19709" s="69" t="s">
        <v>1960</v>
      </c>
      <c r="F19709" s="69">
        <v>347</v>
      </c>
      <c r="G19709" s="69" t="s">
        <v>1939</v>
      </c>
    </row>
    <row r="19710" spans="1:7" ht="14.4">
      <c r="A19710" s="27" t="str">
        <f>VLOOKUP(C19710,'user list'!A:B,2,0)</f>
        <v>CCESD</v>
      </c>
      <c r="B19710" s="172">
        <v>45825.387719907405</v>
      </c>
      <c r="C19710" s="69" t="s">
        <v>284</v>
      </c>
      <c r="D19710" s="69" t="s">
        <v>1937</v>
      </c>
      <c r="E19710" s="69" t="s">
        <v>2029</v>
      </c>
      <c r="F19710" s="69">
        <v>1793</v>
      </c>
      <c r="G19710" s="69" t="s">
        <v>1939</v>
      </c>
    </row>
    <row r="19711" spans="1:7" ht="14.4">
      <c r="A19711" s="27" t="str">
        <f>VLOOKUP(C19711,'user list'!A:B,2,0)</f>
        <v>CCESD</v>
      </c>
      <c r="B19711" s="172">
        <v>45825.38795138889</v>
      </c>
      <c r="C19711" s="69" t="s">
        <v>284</v>
      </c>
      <c r="D19711" s="69" t="s">
        <v>1937</v>
      </c>
      <c r="E19711" s="69" t="s">
        <v>3060</v>
      </c>
      <c r="F19711" s="69">
        <v>2354</v>
      </c>
      <c r="G19711" s="69" t="s">
        <v>1939</v>
      </c>
    </row>
    <row r="19712" spans="1:7" ht="14.4">
      <c r="A19712" s="27" t="str">
        <f>VLOOKUP(C19712,'user list'!A:B,2,0)</f>
        <v>QCYDO</v>
      </c>
      <c r="B19712" s="172">
        <v>45825.388553240744</v>
      </c>
      <c r="C19712" s="69" t="s">
        <v>270</v>
      </c>
      <c r="D19712" s="69" t="s">
        <v>1937</v>
      </c>
      <c r="E19712" s="69" t="s">
        <v>3259</v>
      </c>
      <c r="F19712" s="69">
        <v>2405</v>
      </c>
      <c r="G19712" s="69" t="s">
        <v>1949</v>
      </c>
    </row>
    <row r="19713" spans="1:7" ht="14.4">
      <c r="A19713" s="27" t="str">
        <f>VLOOKUP(C19713,'user list'!A:B,2,0)</f>
        <v>TFCOPRISS</v>
      </c>
      <c r="B19713" s="172">
        <v>45825.388854166667</v>
      </c>
      <c r="C19713" s="69" t="s">
        <v>274</v>
      </c>
      <c r="D19713" s="69" t="s">
        <v>1937</v>
      </c>
      <c r="E19713" s="69" t="s">
        <v>3060</v>
      </c>
      <c r="F19713" s="69">
        <v>2354</v>
      </c>
      <c r="G19713" s="69" t="s">
        <v>1947</v>
      </c>
    </row>
    <row r="19714" spans="1:7" ht="14.4">
      <c r="A19714" s="27" t="str">
        <f>VLOOKUP(C19714,'user list'!A:B,2,0)</f>
        <v>TFCOPRISS</v>
      </c>
      <c r="B19714" s="172">
        <v>45825.388854166667</v>
      </c>
      <c r="C19714" s="69" t="s">
        <v>274</v>
      </c>
      <c r="D19714" s="69" t="s">
        <v>1937</v>
      </c>
      <c r="E19714" s="69" t="s">
        <v>3060</v>
      </c>
      <c r="F19714" s="69">
        <v>2354</v>
      </c>
      <c r="G19714" s="69" t="s">
        <v>1948</v>
      </c>
    </row>
    <row r="19715" spans="1:7" ht="14.4">
      <c r="A19715" s="27" t="str">
        <f>VLOOKUP(C19715,'user list'!A:B,2,0)</f>
        <v>TFCOPRISS</v>
      </c>
      <c r="B19715" s="172">
        <v>45825.388888888891</v>
      </c>
      <c r="C19715" s="69" t="s">
        <v>274</v>
      </c>
      <c r="D19715" s="69" t="s">
        <v>1937</v>
      </c>
      <c r="E19715" s="69" t="s">
        <v>3060</v>
      </c>
      <c r="F19715" s="69">
        <v>2354</v>
      </c>
      <c r="G19715" s="69" t="s">
        <v>1939</v>
      </c>
    </row>
    <row r="19716" spans="1:7" ht="14.4">
      <c r="A19716" s="27" t="str">
        <f>VLOOKUP(C19716,'user list'!A:B,2,0)</f>
        <v>TFCOPRISS</v>
      </c>
      <c r="B19716" s="172">
        <v>45825.389282407406</v>
      </c>
      <c r="C19716" s="69" t="s">
        <v>274</v>
      </c>
      <c r="D19716" s="69" t="s">
        <v>1937</v>
      </c>
      <c r="E19716" s="69" t="s">
        <v>3060</v>
      </c>
      <c r="F19716" s="69">
        <v>2354</v>
      </c>
      <c r="G19716" s="69" t="s">
        <v>2441</v>
      </c>
    </row>
    <row r="19717" spans="1:7" ht="14.4">
      <c r="A19717" s="27" t="str">
        <f>VLOOKUP(C19717,'user list'!A:B,2,0)</f>
        <v>TFCOPRISS</v>
      </c>
      <c r="B19717" s="172">
        <v>45825.389699074076</v>
      </c>
      <c r="C19717" s="69" t="s">
        <v>274</v>
      </c>
      <c r="D19717" s="69" t="s">
        <v>1937</v>
      </c>
      <c r="E19717" s="69" t="s">
        <v>3060</v>
      </c>
      <c r="F19717" s="69">
        <v>2354</v>
      </c>
      <c r="G19717" s="69" t="s">
        <v>2441</v>
      </c>
    </row>
    <row r="19718" spans="1:7" ht="14.4">
      <c r="A19718" s="27" t="str">
        <f>VLOOKUP(C19718,'user list'!A:B,2,0)</f>
        <v>Admin</v>
      </c>
      <c r="B19718" s="172">
        <v>45825.389837962961</v>
      </c>
      <c r="C19718" s="69" t="s">
        <v>186</v>
      </c>
      <c r="D19718" s="69" t="s">
        <v>1937</v>
      </c>
      <c r="E19718" s="69" t="s">
        <v>1974</v>
      </c>
      <c r="F19718" s="69">
        <v>2426</v>
      </c>
      <c r="G19718" s="69" t="s">
        <v>1948</v>
      </c>
    </row>
    <row r="19719" spans="1:7" ht="14.4">
      <c r="A19719" s="27" t="str">
        <f>VLOOKUP(C19719,'user list'!A:B,2,0)</f>
        <v>TFCOPRISS</v>
      </c>
      <c r="B19719" s="172">
        <v>45825.390231481484</v>
      </c>
      <c r="C19719" s="69" t="s">
        <v>274</v>
      </c>
      <c r="D19719" s="69" t="s">
        <v>1937</v>
      </c>
      <c r="E19719" s="69" t="s">
        <v>2784</v>
      </c>
      <c r="F19719" s="69">
        <v>2340</v>
      </c>
      <c r="G19719" s="69" t="s">
        <v>1939</v>
      </c>
    </row>
    <row r="19720" spans="1:7" ht="14.4">
      <c r="A19720" s="27" t="str">
        <f>VLOOKUP(C19720,'user list'!A:B,2,0)</f>
        <v>QCYDO</v>
      </c>
      <c r="B19720" s="172">
        <v>45825.390509259261</v>
      </c>
      <c r="C19720" s="69" t="s">
        <v>270</v>
      </c>
      <c r="D19720" s="69" t="s">
        <v>1937</v>
      </c>
      <c r="E19720" s="69" t="s">
        <v>1565</v>
      </c>
      <c r="F19720" s="69">
        <v>2189</v>
      </c>
      <c r="G19720" s="69" t="s">
        <v>1939</v>
      </c>
    </row>
    <row r="19721" spans="1:7" ht="14.4">
      <c r="A19721" s="27" t="str">
        <f>VLOOKUP(C19721,'user list'!A:B,2,0)</f>
        <v>Admin</v>
      </c>
      <c r="B19721" s="172">
        <v>45825.390543981484</v>
      </c>
      <c r="C19721" s="69" t="s">
        <v>186</v>
      </c>
      <c r="D19721" s="69" t="s">
        <v>1937</v>
      </c>
      <c r="E19721" s="69" t="s">
        <v>3060</v>
      </c>
      <c r="F19721" s="69">
        <v>2354</v>
      </c>
      <c r="G19721" s="69" t="s">
        <v>1948</v>
      </c>
    </row>
    <row r="19722" spans="1:7" ht="14.4">
      <c r="A19722" s="27" t="str">
        <f>VLOOKUP(C19722,'user list'!A:B,2,0)</f>
        <v>QCYDO</v>
      </c>
      <c r="B19722" s="172">
        <v>45825.3906712963</v>
      </c>
      <c r="C19722" s="69" t="s">
        <v>270</v>
      </c>
      <c r="D19722" s="69" t="s">
        <v>1937</v>
      </c>
      <c r="E19722" s="69" t="s">
        <v>1565</v>
      </c>
      <c r="F19722" s="69">
        <v>2189</v>
      </c>
      <c r="G19722" s="69" t="s">
        <v>2441</v>
      </c>
    </row>
    <row r="19723" spans="1:7" ht="14.4">
      <c r="A19723" s="27" t="str">
        <f>VLOOKUP(C19723,'user list'!A:B,2,0)</f>
        <v>QCYDO</v>
      </c>
      <c r="B19723" s="172">
        <v>45825.390706018516</v>
      </c>
      <c r="C19723" s="69" t="s">
        <v>270</v>
      </c>
      <c r="D19723" s="69" t="s">
        <v>1937</v>
      </c>
      <c r="E19723" s="69" t="s">
        <v>3348</v>
      </c>
      <c r="F19723" s="69">
        <v>2414</v>
      </c>
      <c r="G19723" s="69" t="s">
        <v>1939</v>
      </c>
    </row>
    <row r="19724" spans="1:7" ht="14.4">
      <c r="A19724" s="27" t="str">
        <f>VLOOKUP(C19724,'user list'!A:B,2,0)</f>
        <v>QCYDO</v>
      </c>
      <c r="B19724" s="172">
        <v>45825.390821759262</v>
      </c>
      <c r="C19724" s="69" t="s">
        <v>270</v>
      </c>
      <c r="D19724" s="69" t="s">
        <v>1937</v>
      </c>
      <c r="E19724" s="69" t="s">
        <v>1565</v>
      </c>
      <c r="F19724" s="69">
        <v>2189</v>
      </c>
      <c r="G19724" s="69" t="s">
        <v>2441</v>
      </c>
    </row>
    <row r="19725" spans="1:7" ht="14.4">
      <c r="A19725" s="27" t="str">
        <f>VLOOKUP(C19725,'user list'!A:B,2,0)</f>
        <v>QCYDO</v>
      </c>
      <c r="B19725" s="172">
        <v>45825.390902777777</v>
      </c>
      <c r="C19725" s="69" t="s">
        <v>270</v>
      </c>
      <c r="D19725" s="69" t="s">
        <v>1937</v>
      </c>
      <c r="E19725" s="69" t="s">
        <v>3348</v>
      </c>
      <c r="F19725" s="69">
        <v>2414</v>
      </c>
      <c r="G19725" s="69" t="s">
        <v>2441</v>
      </c>
    </row>
    <row r="19726" spans="1:7" ht="14.4">
      <c r="A19726" s="27" t="str">
        <f>VLOOKUP(C19726,'user list'!A:B,2,0)</f>
        <v>PESO</v>
      </c>
      <c r="B19726" s="172">
        <v>45825.391018518516</v>
      </c>
      <c r="C19726" s="69" t="s">
        <v>259</v>
      </c>
      <c r="D19726" s="69" t="s">
        <v>1937</v>
      </c>
      <c r="E19726" s="69" t="s">
        <v>3257</v>
      </c>
      <c r="F19726" s="69">
        <v>2406</v>
      </c>
      <c r="G19726" s="69" t="s">
        <v>1939</v>
      </c>
    </row>
    <row r="19727" spans="1:7" ht="14.4">
      <c r="A19727" s="27" t="str">
        <f>VLOOKUP(C19727,'user list'!A:B,2,0)</f>
        <v>TFCOPRISS</v>
      </c>
      <c r="B19727" s="172">
        <v>45825.391053240739</v>
      </c>
      <c r="C19727" s="69" t="s">
        <v>274</v>
      </c>
      <c r="D19727" s="69" t="s">
        <v>1937</v>
      </c>
      <c r="E19727" s="69" t="s">
        <v>2784</v>
      </c>
      <c r="F19727" s="69">
        <v>2340</v>
      </c>
      <c r="G19727" s="69" t="s">
        <v>1947</v>
      </c>
    </row>
    <row r="19728" spans="1:7" ht="14.4">
      <c r="A19728" s="27" t="str">
        <f>VLOOKUP(C19728,'user list'!A:B,2,0)</f>
        <v>TFCOPRISS</v>
      </c>
      <c r="B19728" s="172">
        <v>45825.391053240739</v>
      </c>
      <c r="C19728" s="69" t="s">
        <v>274</v>
      </c>
      <c r="D19728" s="69" t="s">
        <v>1937</v>
      </c>
      <c r="E19728" s="69" t="s">
        <v>2784</v>
      </c>
      <c r="F19728" s="69">
        <v>2340</v>
      </c>
      <c r="G19728" s="69" t="s">
        <v>1948</v>
      </c>
    </row>
    <row r="19729" spans="1:7" ht="14.4">
      <c r="A19729" s="27" t="str">
        <f>VLOOKUP(C19729,'user list'!A:B,2,0)</f>
        <v>TFCOPRISS</v>
      </c>
      <c r="B19729" s="172">
        <v>45825.391053240739</v>
      </c>
      <c r="C19729" s="69" t="s">
        <v>274</v>
      </c>
      <c r="D19729" s="69" t="s">
        <v>1937</v>
      </c>
      <c r="E19729" s="69" t="s">
        <v>2784</v>
      </c>
      <c r="F19729" s="69">
        <v>2340</v>
      </c>
      <c r="G19729" s="69" t="s">
        <v>1939</v>
      </c>
    </row>
    <row r="19730" spans="1:7" ht="14.4">
      <c r="A19730" s="27" t="str">
        <f>VLOOKUP(C19730,'user list'!A:B,2,0)</f>
        <v>Admin</v>
      </c>
      <c r="B19730" s="172">
        <v>45825.391053240739</v>
      </c>
      <c r="C19730" s="69" t="s">
        <v>186</v>
      </c>
      <c r="D19730" s="69" t="s">
        <v>1937</v>
      </c>
      <c r="E19730" s="69" t="s">
        <v>2784</v>
      </c>
      <c r="F19730" s="69">
        <v>2340</v>
      </c>
      <c r="G19730" s="69" t="s">
        <v>1948</v>
      </c>
    </row>
    <row r="19731" spans="1:7" ht="14.4">
      <c r="A19731" s="27" t="str">
        <f>VLOOKUP(C19731,'user list'!A:B,2,0)</f>
        <v>PESO</v>
      </c>
      <c r="B19731" s="172">
        <v>45825.391377314816</v>
      </c>
      <c r="C19731" s="69" t="s">
        <v>259</v>
      </c>
      <c r="D19731" s="69" t="s">
        <v>1937</v>
      </c>
      <c r="E19731" s="69" t="s">
        <v>1974</v>
      </c>
      <c r="F19731" s="69">
        <v>2402</v>
      </c>
      <c r="G19731" s="69" t="s">
        <v>1939</v>
      </c>
    </row>
    <row r="19732" spans="1:7" ht="14.4">
      <c r="A19732" s="27" t="str">
        <f>VLOOKUP(C19732,'user list'!A:B,2,0)</f>
        <v>DOE</v>
      </c>
      <c r="B19732" s="172">
        <v>45825.392199074071</v>
      </c>
      <c r="C19732" s="69" t="s">
        <v>212</v>
      </c>
      <c r="D19732" s="69" t="s">
        <v>1937</v>
      </c>
      <c r="E19732" s="69" t="s">
        <v>3361</v>
      </c>
      <c r="F19732" s="69">
        <v>2427</v>
      </c>
      <c r="G19732" s="69" t="s">
        <v>2440</v>
      </c>
    </row>
    <row r="19733" spans="1:7" ht="14.4">
      <c r="A19733" s="27" t="str">
        <f>VLOOKUP(C19733,'user list'!A:B,2,0)</f>
        <v>Admin</v>
      </c>
      <c r="B19733" s="172">
        <v>45825.392210648148</v>
      </c>
      <c r="C19733" s="69" t="s">
        <v>186</v>
      </c>
      <c r="D19733" s="69" t="s">
        <v>1937</v>
      </c>
      <c r="E19733" s="69" t="s">
        <v>3361</v>
      </c>
      <c r="F19733" s="69">
        <v>2427</v>
      </c>
      <c r="G19733" s="69" t="s">
        <v>1948</v>
      </c>
    </row>
    <row r="19734" spans="1:7" ht="14.4">
      <c r="A19734" s="27" t="str">
        <f>VLOOKUP(C19734,'user list'!A:B,2,0)</f>
        <v>Admin</v>
      </c>
      <c r="B19734" s="172">
        <v>45825.392210648148</v>
      </c>
      <c r="C19734" s="69" t="s">
        <v>186</v>
      </c>
      <c r="D19734" s="69" t="s">
        <v>1937</v>
      </c>
      <c r="E19734" s="69" t="s">
        <v>3361</v>
      </c>
      <c r="F19734" s="69">
        <v>2427</v>
      </c>
      <c r="G19734" s="69" t="s">
        <v>1948</v>
      </c>
    </row>
    <row r="19735" spans="1:7" ht="14.4">
      <c r="A19735" s="27" t="str">
        <f>VLOOKUP(C19735,'user list'!A:B,2,0)</f>
        <v>Admin</v>
      </c>
      <c r="B19735" s="172">
        <v>45825.392210648148</v>
      </c>
      <c r="C19735" s="69" t="s">
        <v>186</v>
      </c>
      <c r="D19735" s="69" t="s">
        <v>1937</v>
      </c>
      <c r="E19735" s="69" t="s">
        <v>3361</v>
      </c>
      <c r="F19735" s="69">
        <v>2427</v>
      </c>
      <c r="G19735" s="69" t="s">
        <v>1948</v>
      </c>
    </row>
    <row r="19736" spans="1:7" ht="14.4">
      <c r="A19736" s="27" t="str">
        <f>VLOOKUP(C19736,'user list'!A:B,2,0)</f>
        <v>Admin</v>
      </c>
      <c r="B19736" s="172">
        <v>45825.392210648148</v>
      </c>
      <c r="C19736" s="69" t="s">
        <v>186</v>
      </c>
      <c r="D19736" s="69" t="s">
        <v>1937</v>
      </c>
      <c r="E19736" s="69" t="s">
        <v>3361</v>
      </c>
      <c r="F19736" s="69">
        <v>2427</v>
      </c>
      <c r="G19736" s="69" t="s">
        <v>1947</v>
      </c>
    </row>
    <row r="19737" spans="1:7" ht="14.4">
      <c r="A19737" s="27" t="str">
        <f>VLOOKUP(C19737,'user list'!A:B,2,0)</f>
        <v>CCESD</v>
      </c>
      <c r="B19737" s="172">
        <v>45825.392337962963</v>
      </c>
      <c r="C19737" s="69" t="s">
        <v>284</v>
      </c>
      <c r="D19737" s="69" t="s">
        <v>1937</v>
      </c>
      <c r="E19737" s="69" t="s">
        <v>2029</v>
      </c>
      <c r="F19737" s="69">
        <v>1793</v>
      </c>
      <c r="G19737" s="69" t="s">
        <v>1939</v>
      </c>
    </row>
    <row r="19738" spans="1:7" ht="14.4">
      <c r="A19738" s="27" t="str">
        <f>VLOOKUP(C19738,'user list'!A:B,2,0)</f>
        <v>CCESD</v>
      </c>
      <c r="B19738" s="172">
        <v>45825.392442129632</v>
      </c>
      <c r="C19738" s="69" t="s">
        <v>284</v>
      </c>
      <c r="D19738" s="69" t="s">
        <v>1937</v>
      </c>
      <c r="E19738" s="69" t="s">
        <v>1960</v>
      </c>
      <c r="F19738" s="69">
        <v>347</v>
      </c>
      <c r="G19738" s="69" t="s">
        <v>1939</v>
      </c>
    </row>
    <row r="19739" spans="1:7" ht="14.4">
      <c r="A19739" s="27" t="str">
        <f>VLOOKUP(C19739,'user list'!A:B,2,0)</f>
        <v>CCESD</v>
      </c>
      <c r="B19739" s="172">
        <v>45825.393310185187</v>
      </c>
      <c r="C19739" s="69" t="s">
        <v>284</v>
      </c>
      <c r="D19739" s="69" t="s">
        <v>1937</v>
      </c>
      <c r="E19739" s="69" t="s">
        <v>2029</v>
      </c>
      <c r="F19739" s="69">
        <v>1793</v>
      </c>
      <c r="G19739" s="69" t="s">
        <v>1939</v>
      </c>
    </row>
    <row r="19740" spans="1:7" ht="14.4">
      <c r="A19740" s="27" t="str">
        <f>VLOOKUP(C19740,'user list'!A:B,2,0)</f>
        <v>QCPL</v>
      </c>
      <c r="B19740" s="172">
        <v>45825.393807870372</v>
      </c>
      <c r="C19740" s="69" t="s">
        <v>268</v>
      </c>
      <c r="D19740" s="69" t="s">
        <v>1937</v>
      </c>
      <c r="E19740" s="69" t="s">
        <v>2571</v>
      </c>
      <c r="F19740" s="69">
        <v>1936</v>
      </c>
      <c r="G19740" s="69" t="s">
        <v>1939</v>
      </c>
    </row>
    <row r="19741" spans="1:7" ht="14.4">
      <c r="A19741" s="27" t="str">
        <f>VLOOKUP(C19741,'user list'!A:B,2,0)</f>
        <v>QCPL</v>
      </c>
      <c r="B19741" s="172">
        <v>45825.393923611111</v>
      </c>
      <c r="C19741" s="69" t="s">
        <v>268</v>
      </c>
      <c r="D19741" s="69" t="s">
        <v>1937</v>
      </c>
      <c r="E19741" s="69" t="s">
        <v>2675</v>
      </c>
      <c r="F19741" s="69">
        <v>2087</v>
      </c>
      <c r="G19741" s="69" t="s">
        <v>1939</v>
      </c>
    </row>
    <row r="19742" spans="1:7" ht="14.4">
      <c r="A19742" s="27" t="str">
        <f>VLOOKUP(C19742,'user list'!A:B,2,0)</f>
        <v>CCESD</v>
      </c>
      <c r="B19742" s="172">
        <v>45825.39398148148</v>
      </c>
      <c r="C19742" s="69" t="s">
        <v>284</v>
      </c>
      <c r="D19742" s="69" t="s">
        <v>1937</v>
      </c>
      <c r="E19742" s="69" t="s">
        <v>3242</v>
      </c>
      <c r="F19742" s="69">
        <v>2413</v>
      </c>
      <c r="G19742" s="69" t="s">
        <v>1939</v>
      </c>
    </row>
    <row r="19743" spans="1:7" ht="14.4">
      <c r="A19743" s="27" t="str">
        <f>VLOOKUP(C19743,'user list'!A:B,2,0)</f>
        <v>QCPL</v>
      </c>
      <c r="B19743" s="172">
        <v>45825.393993055557</v>
      </c>
      <c r="C19743" s="69" t="s">
        <v>268</v>
      </c>
      <c r="D19743" s="69" t="s">
        <v>1937</v>
      </c>
      <c r="E19743" s="69" t="s">
        <v>2674</v>
      </c>
      <c r="F19743" s="69">
        <v>2086</v>
      </c>
      <c r="G19743" s="69" t="s">
        <v>1939</v>
      </c>
    </row>
    <row r="19744" spans="1:7" ht="14.4">
      <c r="A19744" s="27" t="str">
        <f>VLOOKUP(C19744,'user list'!A:B,2,0)</f>
        <v>CCESD</v>
      </c>
      <c r="B19744" s="172">
        <v>45825.394050925926</v>
      </c>
      <c r="C19744" s="69" t="s">
        <v>284</v>
      </c>
      <c r="D19744" s="69" t="s">
        <v>1937</v>
      </c>
      <c r="E19744" s="69" t="s">
        <v>1974</v>
      </c>
      <c r="F19744" s="69">
        <v>2402</v>
      </c>
      <c r="G19744" s="69" t="s">
        <v>1939</v>
      </c>
    </row>
    <row r="19745" spans="1:7" ht="14.4">
      <c r="A19745" s="27" t="str">
        <f>VLOOKUP(C19745,'user list'!A:B,2,0)</f>
        <v>QCPL</v>
      </c>
      <c r="B19745" s="172">
        <v>45825.394050925926</v>
      </c>
      <c r="C19745" s="69" t="s">
        <v>268</v>
      </c>
      <c r="D19745" s="69" t="s">
        <v>1937</v>
      </c>
      <c r="E19745" s="69" t="s">
        <v>2675</v>
      </c>
      <c r="F19745" s="69">
        <v>2087</v>
      </c>
      <c r="G19745" s="69" t="s">
        <v>1939</v>
      </c>
    </row>
    <row r="19746" spans="1:7" ht="14.4">
      <c r="A19746" s="27" t="str">
        <f>VLOOKUP(C19746,'user list'!A:B,2,0)</f>
        <v>CCESD</v>
      </c>
      <c r="B19746" s="172">
        <v>45825.394131944442</v>
      </c>
      <c r="C19746" s="69" t="s">
        <v>284</v>
      </c>
      <c r="D19746" s="69" t="s">
        <v>1937</v>
      </c>
      <c r="E19746" s="69" t="s">
        <v>3065</v>
      </c>
      <c r="F19746" s="69">
        <v>2367</v>
      </c>
      <c r="G19746" s="69" t="s">
        <v>1939</v>
      </c>
    </row>
    <row r="19747" spans="1:7" ht="14.4">
      <c r="A19747" s="27" t="str">
        <f>VLOOKUP(C19747,'user list'!A:B,2,0)</f>
        <v>CCESD</v>
      </c>
      <c r="B19747" s="172">
        <v>45825.394189814811</v>
      </c>
      <c r="C19747" s="69" t="s">
        <v>284</v>
      </c>
      <c r="D19747" s="69" t="s">
        <v>1937</v>
      </c>
      <c r="E19747" s="69" t="s">
        <v>3061</v>
      </c>
      <c r="F19747" s="69">
        <v>2360</v>
      </c>
      <c r="G19747" s="69" t="s">
        <v>1939</v>
      </c>
    </row>
    <row r="19748" spans="1:7" ht="14.4">
      <c r="A19748" s="27" t="str">
        <f>VLOOKUP(C19748,'user list'!A:B,2,0)</f>
        <v>CPDD</v>
      </c>
      <c r="B19748" s="172">
        <v>45825.394236111111</v>
      </c>
      <c r="C19748" s="69" t="s">
        <v>205</v>
      </c>
      <c r="D19748" s="69" t="s">
        <v>1937</v>
      </c>
      <c r="E19748" s="69" t="s">
        <v>3358</v>
      </c>
      <c r="F19748" s="69">
        <v>2422</v>
      </c>
      <c r="G19748" s="69" t="s">
        <v>1947</v>
      </c>
    </row>
    <row r="19749" spans="1:7" ht="14.4">
      <c r="A19749" s="27" t="str">
        <f>VLOOKUP(C19749,'user list'!A:B,2,0)</f>
        <v>CPDD</v>
      </c>
      <c r="B19749" s="172">
        <v>45825.394236111111</v>
      </c>
      <c r="C19749" s="69" t="s">
        <v>205</v>
      </c>
      <c r="D19749" s="69" t="s">
        <v>1937</v>
      </c>
      <c r="E19749" s="69" t="s">
        <v>3358</v>
      </c>
      <c r="F19749" s="69">
        <v>2422</v>
      </c>
      <c r="G19749" s="69" t="s">
        <v>1948</v>
      </c>
    </row>
    <row r="19750" spans="1:7" ht="14.4">
      <c r="A19750" s="27" t="str">
        <f>VLOOKUP(C19750,'user list'!A:B,2,0)</f>
        <v>CPDD</v>
      </c>
      <c r="B19750" s="172">
        <v>45825.394247685188</v>
      </c>
      <c r="C19750" s="69" t="s">
        <v>205</v>
      </c>
      <c r="D19750" s="69" t="s">
        <v>1937</v>
      </c>
      <c r="E19750" s="69" t="s">
        <v>3358</v>
      </c>
      <c r="F19750" s="69">
        <v>2422</v>
      </c>
      <c r="G19750" s="69" t="s">
        <v>1939</v>
      </c>
    </row>
    <row r="19751" spans="1:7" ht="14.4">
      <c r="A19751" s="27" t="str">
        <f>VLOOKUP(C19751,'user list'!A:B,2,0)</f>
        <v>Admin</v>
      </c>
      <c r="B19751" s="172">
        <v>45825.394247685188</v>
      </c>
      <c r="C19751" s="69" t="s">
        <v>186</v>
      </c>
      <c r="D19751" s="69" t="s">
        <v>1937</v>
      </c>
      <c r="E19751" s="69" t="s">
        <v>3358</v>
      </c>
      <c r="F19751" s="69">
        <v>2422</v>
      </c>
      <c r="G19751" s="69" t="s">
        <v>1948</v>
      </c>
    </row>
    <row r="19752" spans="1:7" ht="14.4">
      <c r="A19752" s="27" t="str">
        <f>VLOOKUP(C19752,'user list'!A:B,2,0)</f>
        <v>OCM</v>
      </c>
      <c r="B19752" s="172">
        <v>45825.394305555557</v>
      </c>
      <c r="C19752" s="69" t="s">
        <v>242</v>
      </c>
      <c r="D19752" s="69" t="s">
        <v>1937</v>
      </c>
      <c r="E19752" s="69" t="s">
        <v>1974</v>
      </c>
      <c r="F19752" s="69">
        <v>2428</v>
      </c>
      <c r="G19752" s="69" t="s">
        <v>2440</v>
      </c>
    </row>
    <row r="19753" spans="1:7" ht="14.4">
      <c r="A19753" s="27" t="str">
        <f>VLOOKUP(C19753,'user list'!A:B,2,0)</f>
        <v>Admin</v>
      </c>
      <c r="B19753" s="172">
        <v>45825.394305555557</v>
      </c>
      <c r="C19753" s="69" t="s">
        <v>186</v>
      </c>
      <c r="D19753" s="69" t="s">
        <v>1937</v>
      </c>
      <c r="E19753" s="69" t="s">
        <v>1974</v>
      </c>
      <c r="F19753" s="69">
        <v>2428</v>
      </c>
      <c r="G19753" s="69" t="s">
        <v>1948</v>
      </c>
    </row>
    <row r="19754" spans="1:7" ht="14.4">
      <c r="A19754" s="27" t="str">
        <f>VLOOKUP(C19754,'user list'!A:B,2,0)</f>
        <v>Admin</v>
      </c>
      <c r="B19754" s="172">
        <v>45825.394305555557</v>
      </c>
      <c r="C19754" s="69" t="s">
        <v>186</v>
      </c>
      <c r="D19754" s="69" t="s">
        <v>1937</v>
      </c>
      <c r="E19754" s="69" t="s">
        <v>1974</v>
      </c>
      <c r="F19754" s="69">
        <v>2428</v>
      </c>
      <c r="G19754" s="69" t="s">
        <v>1947</v>
      </c>
    </row>
    <row r="19755" spans="1:7" ht="14.4">
      <c r="A19755" s="27" t="str">
        <f>VLOOKUP(C19755,'user list'!A:B,2,0)</f>
        <v>Admin</v>
      </c>
      <c r="B19755" s="172">
        <v>45825.394305555557</v>
      </c>
      <c r="C19755" s="69" t="s">
        <v>186</v>
      </c>
      <c r="D19755" s="69" t="s">
        <v>1937</v>
      </c>
      <c r="E19755" s="69" t="s">
        <v>1974</v>
      </c>
      <c r="F19755" s="69">
        <v>2428</v>
      </c>
      <c r="G19755" s="69" t="s">
        <v>1948</v>
      </c>
    </row>
    <row r="19756" spans="1:7" ht="14.4">
      <c r="A19756" s="27" t="str">
        <f>VLOOKUP(C19756,'user list'!A:B,2,0)</f>
        <v>Admin</v>
      </c>
      <c r="B19756" s="172">
        <v>45825.394317129627</v>
      </c>
      <c r="C19756" s="69" t="s">
        <v>186</v>
      </c>
      <c r="D19756" s="69" t="s">
        <v>1937</v>
      </c>
      <c r="E19756" s="69" t="s">
        <v>1974</v>
      </c>
      <c r="F19756" s="69">
        <v>2428</v>
      </c>
      <c r="G19756" s="69" t="s">
        <v>1948</v>
      </c>
    </row>
    <row r="19757" spans="1:7" ht="14.4">
      <c r="A19757" s="27" t="str">
        <f>VLOOKUP(C19757,'user list'!A:B,2,0)</f>
        <v>CPDD</v>
      </c>
      <c r="B19757" s="172">
        <v>45825.39435185185</v>
      </c>
      <c r="C19757" s="69" t="s">
        <v>205</v>
      </c>
      <c r="D19757" s="69" t="s">
        <v>1937</v>
      </c>
      <c r="E19757" s="69" t="s">
        <v>3358</v>
      </c>
      <c r="F19757" s="69">
        <v>2422</v>
      </c>
      <c r="G19757" s="69" t="s">
        <v>1949</v>
      </c>
    </row>
    <row r="19758" spans="1:7" ht="14.4">
      <c r="A19758" s="27" t="str">
        <f>VLOOKUP(C19758,'user list'!A:B,2,0)</f>
        <v>OCM</v>
      </c>
      <c r="B19758" s="172">
        <v>45825.394606481481</v>
      </c>
      <c r="C19758" s="69" t="s">
        <v>235</v>
      </c>
      <c r="D19758" s="69" t="s">
        <v>1937</v>
      </c>
      <c r="E19758" s="69" t="s">
        <v>1974</v>
      </c>
      <c r="F19758" s="69">
        <v>2426</v>
      </c>
      <c r="G19758" s="69" t="s">
        <v>1939</v>
      </c>
    </row>
    <row r="19759" spans="1:7" ht="14.4">
      <c r="A19759" s="27" t="str">
        <f>VLOOKUP(C19759,'user list'!A:B,2,0)</f>
        <v>OCM</v>
      </c>
      <c r="B19759" s="172">
        <v>45825.394606481481</v>
      </c>
      <c r="C19759" s="69" t="s">
        <v>235</v>
      </c>
      <c r="D19759" s="69" t="s">
        <v>1937</v>
      </c>
      <c r="E19759" s="69" t="s">
        <v>1974</v>
      </c>
      <c r="F19759" s="69">
        <v>2426</v>
      </c>
      <c r="G19759" s="69" t="s">
        <v>1939</v>
      </c>
    </row>
    <row r="19760" spans="1:7" ht="14.4">
      <c r="A19760" s="27" t="str">
        <f>VLOOKUP(C19760,'user list'!A:B,2,0)</f>
        <v>OCM</v>
      </c>
      <c r="B19760" s="172">
        <v>45825.395381944443</v>
      </c>
      <c r="C19760" s="69" t="s">
        <v>235</v>
      </c>
      <c r="D19760" s="69" t="s">
        <v>1937</v>
      </c>
      <c r="E19760" s="69" t="s">
        <v>1974</v>
      </c>
      <c r="F19760" s="69">
        <v>2426</v>
      </c>
      <c r="G19760" s="69" t="s">
        <v>1947</v>
      </c>
    </row>
    <row r="19761" spans="1:7" ht="14.4">
      <c r="A19761" s="27" t="str">
        <f>VLOOKUP(C19761,'user list'!A:B,2,0)</f>
        <v>OCM</v>
      </c>
      <c r="B19761" s="172">
        <v>45825.395381944443</v>
      </c>
      <c r="C19761" s="69" t="s">
        <v>235</v>
      </c>
      <c r="D19761" s="69" t="s">
        <v>1937</v>
      </c>
      <c r="E19761" s="69" t="s">
        <v>1974</v>
      </c>
      <c r="F19761" s="69">
        <v>2426</v>
      </c>
      <c r="G19761" s="69" t="s">
        <v>1948</v>
      </c>
    </row>
    <row r="19762" spans="1:7" ht="14.4">
      <c r="A19762" s="27" t="str">
        <f>VLOOKUP(C19762,'user list'!A:B,2,0)</f>
        <v>OCM</v>
      </c>
      <c r="B19762" s="172">
        <v>45825.395381944443</v>
      </c>
      <c r="C19762" s="69" t="s">
        <v>235</v>
      </c>
      <c r="D19762" s="69" t="s">
        <v>1937</v>
      </c>
      <c r="E19762" s="69" t="s">
        <v>1974</v>
      </c>
      <c r="F19762" s="69">
        <v>2428</v>
      </c>
      <c r="G19762" s="69" t="s">
        <v>1939</v>
      </c>
    </row>
    <row r="19763" spans="1:7" ht="14.4">
      <c r="A19763" s="27" t="str">
        <f>VLOOKUP(C19763,'user list'!A:B,2,0)</f>
        <v>Admin</v>
      </c>
      <c r="B19763" s="172">
        <v>45825.395381944443</v>
      </c>
      <c r="C19763" s="69" t="s">
        <v>186</v>
      </c>
      <c r="D19763" s="69" t="s">
        <v>1937</v>
      </c>
      <c r="E19763" s="69" t="s">
        <v>1974</v>
      </c>
      <c r="F19763" s="69">
        <v>2426</v>
      </c>
      <c r="G19763" s="69" t="s">
        <v>1948</v>
      </c>
    </row>
    <row r="19764" spans="1:7" ht="14.4">
      <c r="A19764" s="27" t="str">
        <f>VLOOKUP(C19764,'user list'!A:B,2,0)</f>
        <v>OCM</v>
      </c>
      <c r="B19764" s="172">
        <v>45825.395381944443</v>
      </c>
      <c r="C19764" s="69" t="s">
        <v>235</v>
      </c>
      <c r="D19764" s="69" t="s">
        <v>1937</v>
      </c>
      <c r="E19764" s="69" t="s">
        <v>1974</v>
      </c>
      <c r="F19764" s="69">
        <v>2428</v>
      </c>
      <c r="G19764" s="69" t="s">
        <v>1939</v>
      </c>
    </row>
    <row r="19765" spans="1:7" ht="14.4">
      <c r="A19765" s="27" t="str">
        <f>VLOOKUP(C19765,'user list'!A:B,2,0)</f>
        <v>OCAs</v>
      </c>
      <c r="B19765" s="172">
        <v>45825.395578703705</v>
      </c>
      <c r="C19765" s="69" t="s">
        <v>279</v>
      </c>
      <c r="D19765" s="69" t="s">
        <v>1937</v>
      </c>
      <c r="E19765" s="69" t="s">
        <v>2818</v>
      </c>
      <c r="F19765" s="69">
        <v>2296</v>
      </c>
      <c r="G19765" s="69" t="s">
        <v>1939</v>
      </c>
    </row>
    <row r="19766" spans="1:7" ht="14.4">
      <c r="A19766" s="27" t="str">
        <f>VLOOKUP(C19766,'user list'!A:B,2,0)</f>
        <v>OCAs</v>
      </c>
      <c r="B19766" s="172">
        <v>45825.395624999997</v>
      </c>
      <c r="C19766" s="69" t="s">
        <v>279</v>
      </c>
      <c r="D19766" s="69" t="s">
        <v>1937</v>
      </c>
      <c r="E19766" s="69" t="s">
        <v>2826</v>
      </c>
      <c r="F19766" s="69">
        <v>2304</v>
      </c>
      <c r="G19766" s="69" t="s">
        <v>1939</v>
      </c>
    </row>
    <row r="19767" spans="1:7" ht="14.4">
      <c r="A19767" s="27" t="str">
        <f>VLOOKUP(C19767,'user list'!A:B,2,0)</f>
        <v>OCAs</v>
      </c>
      <c r="B19767" s="172">
        <v>45825.395694444444</v>
      </c>
      <c r="C19767" s="69" t="s">
        <v>279</v>
      </c>
      <c r="D19767" s="69" t="s">
        <v>1937</v>
      </c>
      <c r="E19767" s="69" t="s">
        <v>2828</v>
      </c>
      <c r="F19767" s="69">
        <v>2306</v>
      </c>
      <c r="G19767" s="69" t="s">
        <v>1939</v>
      </c>
    </row>
    <row r="19768" spans="1:7" ht="14.4">
      <c r="A19768" s="27" t="str">
        <f>VLOOKUP(C19768,'user list'!A:B,2,0)</f>
        <v>OCAs</v>
      </c>
      <c r="B19768" s="172">
        <v>45825.395729166667</v>
      </c>
      <c r="C19768" s="69" t="s">
        <v>279</v>
      </c>
      <c r="D19768" s="69" t="s">
        <v>1937</v>
      </c>
      <c r="E19768" s="69" t="s">
        <v>3327</v>
      </c>
      <c r="F19768" s="69">
        <v>2375</v>
      </c>
      <c r="G19768" s="69" t="s">
        <v>1939</v>
      </c>
    </row>
    <row r="19769" spans="1:7" ht="14.4">
      <c r="A19769" s="27" t="str">
        <f>VLOOKUP(C19769,'user list'!A:B,2,0)</f>
        <v>OCAs</v>
      </c>
      <c r="B19769" s="172">
        <v>45825.39576388889</v>
      </c>
      <c r="C19769" s="69" t="s">
        <v>279</v>
      </c>
      <c r="D19769" s="69" t="s">
        <v>1937</v>
      </c>
      <c r="E19769" s="69" t="s">
        <v>3331</v>
      </c>
      <c r="F19769" s="69">
        <v>2380</v>
      </c>
      <c r="G19769" s="69" t="s">
        <v>1939</v>
      </c>
    </row>
    <row r="19770" spans="1:7" ht="14.4">
      <c r="A19770" s="27" t="str">
        <f>VLOOKUP(C19770,'user list'!A:B,2,0)</f>
        <v>OCAs</v>
      </c>
      <c r="B19770" s="172">
        <v>45825.395821759259</v>
      </c>
      <c r="C19770" s="69" t="s">
        <v>279</v>
      </c>
      <c r="D19770" s="69" t="s">
        <v>1937</v>
      </c>
      <c r="E19770" s="69" t="s">
        <v>3332</v>
      </c>
      <c r="F19770" s="69">
        <v>2381</v>
      </c>
      <c r="G19770" s="69" t="s">
        <v>1939</v>
      </c>
    </row>
    <row r="19771" spans="1:7" ht="14.4">
      <c r="A19771" s="27" t="str">
        <f>VLOOKUP(C19771,'user list'!A:B,2,0)</f>
        <v>OCAs</v>
      </c>
      <c r="B19771" s="172">
        <v>45825.395856481482</v>
      </c>
      <c r="C19771" s="69" t="s">
        <v>279</v>
      </c>
      <c r="D19771" s="69" t="s">
        <v>1937</v>
      </c>
      <c r="E19771" s="69" t="s">
        <v>3342</v>
      </c>
      <c r="F19771" s="69">
        <v>2393</v>
      </c>
      <c r="G19771" s="69" t="s">
        <v>1939</v>
      </c>
    </row>
    <row r="19772" spans="1:7" ht="14.4">
      <c r="A19772" s="27" t="str">
        <f>VLOOKUP(C19772,'user list'!A:B,2,0)</f>
        <v>QCYDO</v>
      </c>
      <c r="B19772" s="172">
        <v>45825.395972222221</v>
      </c>
      <c r="C19772" s="69" t="s">
        <v>270</v>
      </c>
      <c r="D19772" s="69" t="s">
        <v>1937</v>
      </c>
      <c r="E19772" s="69" t="s">
        <v>3259</v>
      </c>
      <c r="F19772" s="69">
        <v>2405</v>
      </c>
      <c r="G19772" s="69" t="s">
        <v>1939</v>
      </c>
    </row>
    <row r="19773" spans="1:7" ht="14.4">
      <c r="A19773" s="27" t="str">
        <f>VLOOKUP(C19773,'user list'!A:B,2,0)</f>
        <v>OCAs</v>
      </c>
      <c r="B19773" s="172">
        <v>45825.395995370367</v>
      </c>
      <c r="C19773" s="69" t="s">
        <v>279</v>
      </c>
      <c r="D19773" s="69" t="s">
        <v>1937</v>
      </c>
      <c r="E19773" s="69" t="s">
        <v>3328</v>
      </c>
      <c r="F19773" s="69">
        <v>2376</v>
      </c>
      <c r="G19773" s="69" t="s">
        <v>1939</v>
      </c>
    </row>
    <row r="19774" spans="1:7" ht="14.4">
      <c r="A19774" s="27" t="str">
        <f>VLOOKUP(C19774,'user list'!A:B,2,0)</f>
        <v>OCAs</v>
      </c>
      <c r="B19774" s="172">
        <v>45825.396006944444</v>
      </c>
      <c r="C19774" s="69" t="s">
        <v>279</v>
      </c>
      <c r="D19774" s="69" t="s">
        <v>1937</v>
      </c>
      <c r="E19774" s="69" t="s">
        <v>3331</v>
      </c>
      <c r="F19774" s="69">
        <v>2380</v>
      </c>
      <c r="G19774" s="69" t="s">
        <v>1939</v>
      </c>
    </row>
    <row r="19775" spans="1:7" ht="14.4">
      <c r="A19775" s="27" t="str">
        <f>VLOOKUP(C19775,'user list'!A:B,2,0)</f>
        <v>OCAs</v>
      </c>
      <c r="B19775" s="172">
        <v>45825.396041666667</v>
      </c>
      <c r="C19775" s="69" t="s">
        <v>279</v>
      </c>
      <c r="D19775" s="69" t="s">
        <v>1937</v>
      </c>
      <c r="E19775" s="69" t="s">
        <v>3327</v>
      </c>
      <c r="F19775" s="69">
        <v>2375</v>
      </c>
      <c r="G19775" s="69" t="s">
        <v>1939</v>
      </c>
    </row>
    <row r="19776" spans="1:7" ht="14.4">
      <c r="A19776" s="27" t="str">
        <f>VLOOKUP(C19776,'user list'!A:B,2,0)</f>
        <v>QCYDO</v>
      </c>
      <c r="B19776" s="172">
        <v>45825.396099537036</v>
      </c>
      <c r="C19776" s="69" t="s">
        <v>270</v>
      </c>
      <c r="D19776" s="69" t="s">
        <v>1937</v>
      </c>
      <c r="E19776" s="69" t="s">
        <v>3259</v>
      </c>
      <c r="F19776" s="69">
        <v>2405</v>
      </c>
      <c r="G19776" s="69" t="s">
        <v>1949</v>
      </c>
    </row>
    <row r="19777" spans="1:7" ht="14.4">
      <c r="A19777" s="27" t="str">
        <f>VLOOKUP(C19777,'user list'!A:B,2,0)</f>
        <v>TFCOPRISS</v>
      </c>
      <c r="B19777" s="172">
        <v>45825.396134259259</v>
      </c>
      <c r="C19777" s="69" t="s">
        <v>274</v>
      </c>
      <c r="D19777" s="69" t="s">
        <v>1937</v>
      </c>
      <c r="E19777" s="69" t="s">
        <v>2784</v>
      </c>
      <c r="F19777" s="69">
        <v>2340</v>
      </c>
      <c r="G19777" s="69" t="s">
        <v>2441</v>
      </c>
    </row>
    <row r="19778" spans="1:7" ht="14.4">
      <c r="A19778" s="27" t="str">
        <f>VLOOKUP(C19778,'user list'!A:B,2,0)</f>
        <v>OCAs</v>
      </c>
      <c r="B19778" s="172">
        <v>45825.396168981482</v>
      </c>
      <c r="C19778" s="69" t="s">
        <v>279</v>
      </c>
      <c r="D19778" s="69" t="s">
        <v>1937</v>
      </c>
      <c r="E19778" s="69" t="s">
        <v>2567</v>
      </c>
      <c r="F19778" s="69">
        <v>1931</v>
      </c>
      <c r="G19778" s="69" t="s">
        <v>1939</v>
      </c>
    </row>
    <row r="19779" spans="1:7" ht="14.4">
      <c r="A19779" s="27" t="str">
        <f>VLOOKUP(C19779,'user list'!A:B,2,0)</f>
        <v>OCAs</v>
      </c>
      <c r="B19779" s="172">
        <v>45825.396249999998</v>
      </c>
      <c r="C19779" s="69" t="s">
        <v>279</v>
      </c>
      <c r="D19779" s="69" t="s">
        <v>1937</v>
      </c>
      <c r="E19779" s="69" t="s">
        <v>1974</v>
      </c>
      <c r="F19779" s="69">
        <v>2402</v>
      </c>
      <c r="G19779" s="69" t="s">
        <v>1939</v>
      </c>
    </row>
    <row r="19780" spans="1:7" ht="14.4">
      <c r="A19780" s="27" t="str">
        <f>VLOOKUP(C19780,'user list'!A:B,2,0)</f>
        <v>CVD</v>
      </c>
      <c r="B19780" s="172">
        <v>45825.398796296293</v>
      </c>
      <c r="C19780" s="69" t="s">
        <v>208</v>
      </c>
      <c r="D19780" s="69" t="s">
        <v>1937</v>
      </c>
      <c r="E19780" s="69" t="s">
        <v>1974</v>
      </c>
      <c r="F19780" s="69">
        <v>2402</v>
      </c>
      <c r="G19780" s="69" t="s">
        <v>1939</v>
      </c>
    </row>
    <row r="19781" spans="1:7" ht="14.4">
      <c r="A19781" s="27" t="str">
        <f>VLOOKUP(C19781,'user list'!A:B,2,0)</f>
        <v>CVD</v>
      </c>
      <c r="B19781" s="172">
        <v>45825.398935185185</v>
      </c>
      <c r="C19781" s="69" t="s">
        <v>208</v>
      </c>
      <c r="D19781" s="69" t="s">
        <v>1937</v>
      </c>
      <c r="E19781" s="69" t="s">
        <v>1974</v>
      </c>
      <c r="F19781" s="69">
        <v>2402</v>
      </c>
      <c r="G19781" s="69" t="s">
        <v>1947</v>
      </c>
    </row>
    <row r="19782" spans="1:7" ht="14.4">
      <c r="A19782" s="27" t="str">
        <f>VLOOKUP(C19782,'user list'!A:B,2,0)</f>
        <v>CVD</v>
      </c>
      <c r="B19782" s="172">
        <v>45825.398935185185</v>
      </c>
      <c r="C19782" s="69" t="s">
        <v>208</v>
      </c>
      <c r="D19782" s="69" t="s">
        <v>1937</v>
      </c>
      <c r="E19782" s="69" t="s">
        <v>1974</v>
      </c>
      <c r="F19782" s="69">
        <v>2402</v>
      </c>
      <c r="G19782" s="69" t="s">
        <v>1948</v>
      </c>
    </row>
    <row r="19783" spans="1:7" ht="14.4">
      <c r="A19783" s="27" t="str">
        <f>VLOOKUP(C19783,'user list'!A:B,2,0)</f>
        <v>CVD</v>
      </c>
      <c r="B19783" s="172">
        <v>45825.398935185185</v>
      </c>
      <c r="C19783" s="69" t="s">
        <v>208</v>
      </c>
      <c r="D19783" s="69" t="s">
        <v>1937</v>
      </c>
      <c r="E19783" s="69" t="s">
        <v>1974</v>
      </c>
      <c r="F19783" s="69">
        <v>2402</v>
      </c>
      <c r="G19783" s="69" t="s">
        <v>1939</v>
      </c>
    </row>
    <row r="19784" spans="1:7" ht="14.4">
      <c r="A19784" s="27" t="str">
        <f>VLOOKUP(C19784,'user list'!A:B,2,0)</f>
        <v>Admin</v>
      </c>
      <c r="B19784" s="172">
        <v>45825.398935185185</v>
      </c>
      <c r="C19784" s="69" t="s">
        <v>186</v>
      </c>
      <c r="D19784" s="69" t="s">
        <v>1937</v>
      </c>
      <c r="E19784" s="69" t="s">
        <v>1974</v>
      </c>
      <c r="F19784" s="69">
        <v>2402</v>
      </c>
      <c r="G19784" s="69" t="s">
        <v>1948</v>
      </c>
    </row>
    <row r="19785" spans="1:7" ht="14.4">
      <c r="A19785" s="27" t="str">
        <f>VLOOKUP(C19785,'user list'!A:B,2,0)</f>
        <v>CCESD</v>
      </c>
      <c r="B19785" s="172">
        <v>45825.399537037039</v>
      </c>
      <c r="C19785" s="69" t="s">
        <v>284</v>
      </c>
      <c r="D19785" s="69" t="s">
        <v>1937</v>
      </c>
      <c r="E19785" s="69" t="s">
        <v>2784</v>
      </c>
      <c r="F19785" s="69">
        <v>2236</v>
      </c>
      <c r="G19785" s="69" t="s">
        <v>1939</v>
      </c>
    </row>
    <row r="19786" spans="1:7" ht="14.4">
      <c r="A19786" s="27" t="str">
        <f>VLOOKUP(C19786,'user list'!A:B,2,0)</f>
        <v>DOE</v>
      </c>
      <c r="B19786" s="172">
        <v>45825.399918981479</v>
      </c>
      <c r="C19786" s="69" t="s">
        <v>212</v>
      </c>
      <c r="D19786" s="69" t="s">
        <v>1937</v>
      </c>
      <c r="E19786" s="69" t="s">
        <v>2631</v>
      </c>
      <c r="F19786" s="69">
        <v>2037</v>
      </c>
      <c r="G19786" s="69" t="s">
        <v>1939</v>
      </c>
    </row>
    <row r="19787" spans="1:7" ht="14.4">
      <c r="A19787" s="27" t="str">
        <f>VLOOKUP(C19787,'user list'!A:B,2,0)</f>
        <v>CPDD</v>
      </c>
      <c r="B19787" s="172">
        <v>45825.400787037041</v>
      </c>
      <c r="C19787" s="69" t="s">
        <v>205</v>
      </c>
      <c r="D19787" s="69" t="s">
        <v>1937</v>
      </c>
      <c r="E19787" s="69" t="s">
        <v>3358</v>
      </c>
      <c r="F19787" s="69">
        <v>2422</v>
      </c>
      <c r="G19787" s="69" t="s">
        <v>1939</v>
      </c>
    </row>
    <row r="19788" spans="1:7" ht="14.4">
      <c r="A19788" s="27" t="str">
        <f>VLOOKUP(C19788,'user list'!A:B,2,0)</f>
        <v>CCESD</v>
      </c>
      <c r="B19788" s="172">
        <v>45825.401053240741</v>
      </c>
      <c r="C19788" s="69" t="s">
        <v>284</v>
      </c>
      <c r="D19788" s="69" t="s">
        <v>1937</v>
      </c>
      <c r="E19788" s="69" t="s">
        <v>3060</v>
      </c>
      <c r="F19788" s="69">
        <v>2354</v>
      </c>
      <c r="G19788" s="69" t="s">
        <v>1939</v>
      </c>
    </row>
    <row r="19789" spans="1:7" ht="14.4">
      <c r="A19789" s="27" t="str">
        <f>VLOOKUP(C19789,'user list'!A:B,2,0)</f>
        <v>QCEAU</v>
      </c>
      <c r="B19789" s="172">
        <v>45825.403981481482</v>
      </c>
      <c r="C19789" s="69" t="s">
        <v>266</v>
      </c>
      <c r="D19789" s="69" t="s">
        <v>1937</v>
      </c>
      <c r="E19789" s="69" t="s">
        <v>3359</v>
      </c>
      <c r="F19789" s="69">
        <v>2423</v>
      </c>
      <c r="G19789" s="69" t="s">
        <v>1939</v>
      </c>
    </row>
    <row r="19790" spans="1:7" ht="14.4">
      <c r="A19790" s="27" t="str">
        <f>VLOOKUP(C19790,'user list'!A:B,2,0)</f>
        <v>OCA</v>
      </c>
      <c r="B19790" s="172">
        <v>45825.406319444446</v>
      </c>
      <c r="C19790" s="69" t="s">
        <v>227</v>
      </c>
      <c r="D19790" s="69" t="s">
        <v>1937</v>
      </c>
      <c r="E19790" s="69" t="s">
        <v>3358</v>
      </c>
      <c r="F19790" s="69">
        <v>2422</v>
      </c>
      <c r="G19790" s="69" t="s">
        <v>1939</v>
      </c>
    </row>
    <row r="19791" spans="1:7" ht="14.4">
      <c r="A19791" s="27" t="str">
        <f>VLOOKUP(C19791,'user list'!A:B,2,0)</f>
        <v>OCA</v>
      </c>
      <c r="B19791" s="172">
        <v>45825.408738425926</v>
      </c>
      <c r="C19791" s="69" t="s">
        <v>227</v>
      </c>
      <c r="D19791" s="69" t="s">
        <v>1937</v>
      </c>
      <c r="E19791" s="69" t="s">
        <v>2784</v>
      </c>
      <c r="F19791" s="69">
        <v>2340</v>
      </c>
      <c r="G19791" s="69" t="s">
        <v>1939</v>
      </c>
    </row>
    <row r="19792" spans="1:7" ht="14.4">
      <c r="A19792" s="27" t="str">
        <f>VLOOKUP(C19792,'user list'!A:B,2,0)</f>
        <v>OCA</v>
      </c>
      <c r="B19792" s="172">
        <v>45825.410821759258</v>
      </c>
      <c r="C19792" s="69" t="s">
        <v>227</v>
      </c>
      <c r="D19792" s="69" t="s">
        <v>1937</v>
      </c>
      <c r="E19792" s="69" t="s">
        <v>2784</v>
      </c>
      <c r="F19792" s="69">
        <v>2340</v>
      </c>
      <c r="G19792" s="69" t="s">
        <v>1947</v>
      </c>
    </row>
    <row r="19793" spans="1:7" ht="14.4">
      <c r="A19793" s="27" t="str">
        <f>VLOOKUP(C19793,'user list'!A:B,2,0)</f>
        <v>OCA</v>
      </c>
      <c r="B19793" s="172">
        <v>45825.410821759258</v>
      </c>
      <c r="C19793" s="69" t="s">
        <v>227</v>
      </c>
      <c r="D19793" s="69" t="s">
        <v>1937</v>
      </c>
      <c r="E19793" s="69" t="s">
        <v>2784</v>
      </c>
      <c r="F19793" s="69">
        <v>2340</v>
      </c>
      <c r="G19793" s="69" t="s">
        <v>1948</v>
      </c>
    </row>
    <row r="19794" spans="1:7" ht="14.4">
      <c r="A19794" s="27" t="str">
        <f>VLOOKUP(C19794,'user list'!A:B,2,0)</f>
        <v>OCA</v>
      </c>
      <c r="B19794" s="172">
        <v>45825.410833333335</v>
      </c>
      <c r="C19794" s="69" t="s">
        <v>227</v>
      </c>
      <c r="D19794" s="69" t="s">
        <v>1937</v>
      </c>
      <c r="E19794" s="69" t="s">
        <v>2784</v>
      </c>
      <c r="F19794" s="69">
        <v>2340</v>
      </c>
      <c r="G19794" s="69" t="s">
        <v>1939</v>
      </c>
    </row>
    <row r="19795" spans="1:7" ht="14.4">
      <c r="A19795" s="27" t="str">
        <f>VLOOKUP(C19795,'user list'!A:B,2,0)</f>
        <v>Admin</v>
      </c>
      <c r="B19795" s="172">
        <v>45825.410833333335</v>
      </c>
      <c r="C19795" s="69" t="s">
        <v>186</v>
      </c>
      <c r="D19795" s="69" t="s">
        <v>1937</v>
      </c>
      <c r="E19795" s="69" t="s">
        <v>2784</v>
      </c>
      <c r="F19795" s="69">
        <v>2340</v>
      </c>
      <c r="G19795" s="69" t="s">
        <v>1948</v>
      </c>
    </row>
    <row r="19796" spans="1:7" ht="14.4">
      <c r="A19796" s="27" t="str">
        <f>VLOOKUP(C19796,'user list'!A:B,2,0)</f>
        <v>OCA</v>
      </c>
      <c r="B19796" s="172">
        <v>45825.412534722222</v>
      </c>
      <c r="C19796" s="69" t="s">
        <v>227</v>
      </c>
      <c r="D19796" s="69" t="s">
        <v>1937</v>
      </c>
      <c r="E19796" s="69" t="s">
        <v>2002</v>
      </c>
      <c r="F19796" s="69">
        <v>2395</v>
      </c>
      <c r="G19796" s="69" t="s">
        <v>1939</v>
      </c>
    </row>
    <row r="19797" spans="1:7" ht="14.4">
      <c r="A19797" s="27" t="str">
        <f>VLOOKUP(C19797,'user list'!A:B,2,0)</f>
        <v>OCA</v>
      </c>
      <c r="B19797" s="172">
        <v>45825.413263888891</v>
      </c>
      <c r="C19797" s="69" t="s">
        <v>227</v>
      </c>
      <c r="D19797" s="69" t="s">
        <v>1937</v>
      </c>
      <c r="E19797" s="69" t="s">
        <v>2002</v>
      </c>
      <c r="F19797" s="69">
        <v>2395</v>
      </c>
      <c r="G19797" s="69" t="s">
        <v>1947</v>
      </c>
    </row>
    <row r="19798" spans="1:7" ht="14.4">
      <c r="A19798" s="27" t="str">
        <f>VLOOKUP(C19798,'user list'!A:B,2,0)</f>
        <v>OCA</v>
      </c>
      <c r="B19798" s="172">
        <v>45825.413263888891</v>
      </c>
      <c r="C19798" s="69" t="s">
        <v>227</v>
      </c>
      <c r="D19798" s="69" t="s">
        <v>1937</v>
      </c>
      <c r="E19798" s="69" t="s">
        <v>2002</v>
      </c>
      <c r="F19798" s="69">
        <v>2395</v>
      </c>
      <c r="G19798" s="69" t="s">
        <v>1948</v>
      </c>
    </row>
    <row r="19799" spans="1:7" ht="14.4">
      <c r="A19799" s="27" t="str">
        <f>VLOOKUP(C19799,'user list'!A:B,2,0)</f>
        <v>OCA</v>
      </c>
      <c r="B19799" s="172">
        <v>45825.413263888891</v>
      </c>
      <c r="C19799" s="69" t="s">
        <v>227</v>
      </c>
      <c r="D19799" s="69" t="s">
        <v>1937</v>
      </c>
      <c r="E19799" s="69" t="s">
        <v>2002</v>
      </c>
      <c r="F19799" s="69">
        <v>2395</v>
      </c>
      <c r="G19799" s="69" t="s">
        <v>1939</v>
      </c>
    </row>
    <row r="19800" spans="1:7" ht="14.4">
      <c r="A19800" s="27" t="str">
        <f>VLOOKUP(C19800,'user list'!A:B,2,0)</f>
        <v>Admin</v>
      </c>
      <c r="B19800" s="172">
        <v>45825.413275462961</v>
      </c>
      <c r="C19800" s="69" t="s">
        <v>186</v>
      </c>
      <c r="D19800" s="69" t="s">
        <v>1937</v>
      </c>
      <c r="E19800" s="69" t="s">
        <v>2002</v>
      </c>
      <c r="F19800" s="69">
        <v>2395</v>
      </c>
      <c r="G19800" s="69" t="s">
        <v>1948</v>
      </c>
    </row>
    <row r="19801" spans="1:7" ht="14.4">
      <c r="A19801" s="27" t="str">
        <f>VLOOKUP(C19801,'user list'!A:B,2,0)</f>
        <v>OCA</v>
      </c>
      <c r="B19801" s="172">
        <v>45825.413310185184</v>
      </c>
      <c r="C19801" s="69" t="s">
        <v>227</v>
      </c>
      <c r="D19801" s="69" t="s">
        <v>1937</v>
      </c>
      <c r="E19801" s="69" t="s">
        <v>2001</v>
      </c>
      <c r="F19801" s="69">
        <v>2396</v>
      </c>
      <c r="G19801" s="69" t="s">
        <v>1939</v>
      </c>
    </row>
    <row r="19802" spans="1:7" ht="14.4">
      <c r="A19802" s="27" t="str">
        <f>VLOOKUP(C19802,'user list'!A:B,2,0)</f>
        <v>OCA</v>
      </c>
      <c r="B19802" s="172">
        <v>45825.413703703707</v>
      </c>
      <c r="C19802" s="69" t="s">
        <v>227</v>
      </c>
      <c r="D19802" s="69" t="s">
        <v>1937</v>
      </c>
      <c r="E19802" s="69" t="s">
        <v>2001</v>
      </c>
      <c r="F19802" s="69">
        <v>2396</v>
      </c>
      <c r="G19802" s="69" t="s">
        <v>1947</v>
      </c>
    </row>
    <row r="19803" spans="1:7" ht="14.4">
      <c r="A19803" s="27" t="str">
        <f>VLOOKUP(C19803,'user list'!A:B,2,0)</f>
        <v>OCA</v>
      </c>
      <c r="B19803" s="172">
        <v>45825.413703703707</v>
      </c>
      <c r="C19803" s="69" t="s">
        <v>227</v>
      </c>
      <c r="D19803" s="69" t="s">
        <v>1937</v>
      </c>
      <c r="E19803" s="69" t="s">
        <v>2001</v>
      </c>
      <c r="F19803" s="69">
        <v>2396</v>
      </c>
      <c r="G19803" s="69" t="s">
        <v>1948</v>
      </c>
    </row>
    <row r="19804" spans="1:7" ht="14.4">
      <c r="A19804" s="27" t="str">
        <f>VLOOKUP(C19804,'user list'!A:B,2,0)</f>
        <v>OCA</v>
      </c>
      <c r="B19804" s="172">
        <v>45825.413703703707</v>
      </c>
      <c r="C19804" s="69" t="s">
        <v>227</v>
      </c>
      <c r="D19804" s="69" t="s">
        <v>1937</v>
      </c>
      <c r="E19804" s="69" t="s">
        <v>2001</v>
      </c>
      <c r="F19804" s="69">
        <v>2396</v>
      </c>
      <c r="G19804" s="69" t="s">
        <v>1939</v>
      </c>
    </row>
    <row r="19805" spans="1:7" ht="14.4">
      <c r="A19805" s="27" t="str">
        <f>VLOOKUP(C19805,'user list'!A:B,2,0)</f>
        <v>Admin</v>
      </c>
      <c r="B19805" s="172">
        <v>45825.415254629632</v>
      </c>
      <c r="C19805" s="69" t="s">
        <v>186</v>
      </c>
      <c r="D19805" s="69" t="s">
        <v>1937</v>
      </c>
      <c r="E19805" s="69" t="s">
        <v>2001</v>
      </c>
      <c r="F19805" s="69">
        <v>2396</v>
      </c>
      <c r="G19805" s="69" t="s">
        <v>1948</v>
      </c>
    </row>
    <row r="19806" spans="1:7" ht="14.4">
      <c r="A19806" s="27" t="str">
        <f>VLOOKUP(C19806,'user list'!A:B,2,0)</f>
        <v>SBCDPO</v>
      </c>
      <c r="B19806" s="172">
        <v>45825.415775462963</v>
      </c>
      <c r="C19806" s="69" t="s">
        <v>271</v>
      </c>
      <c r="D19806" s="69" t="s">
        <v>1937</v>
      </c>
      <c r="E19806" s="69">
        <v>2429</v>
      </c>
      <c r="F19806" s="69">
        <v>2429</v>
      </c>
      <c r="G19806" s="69" t="s">
        <v>2440</v>
      </c>
    </row>
    <row r="19807" spans="1:7" ht="14.4">
      <c r="A19807" s="27" t="str">
        <f>VLOOKUP(C19807,'user list'!A:B,2,0)</f>
        <v>Admin</v>
      </c>
      <c r="B19807" s="172">
        <v>45825.415775462963</v>
      </c>
      <c r="C19807" s="69" t="s">
        <v>186</v>
      </c>
      <c r="D19807" s="69" t="s">
        <v>1937</v>
      </c>
      <c r="E19807" s="69">
        <v>2429</v>
      </c>
      <c r="F19807" s="69">
        <v>2429</v>
      </c>
      <c r="G19807" s="69" t="s">
        <v>1948</v>
      </c>
    </row>
    <row r="19808" spans="1:7" ht="14.4">
      <c r="A19808" s="27" t="str">
        <f>VLOOKUP(C19808,'user list'!A:B,2,0)</f>
        <v>SBCDPO</v>
      </c>
      <c r="B19808" s="172">
        <v>45825.415960648148</v>
      </c>
      <c r="C19808" s="69" t="s">
        <v>271</v>
      </c>
      <c r="D19808" s="69" t="s">
        <v>1937</v>
      </c>
      <c r="E19808" s="69">
        <v>2429</v>
      </c>
      <c r="F19808" s="69">
        <v>2429</v>
      </c>
      <c r="G19808" s="69" t="s">
        <v>1939</v>
      </c>
    </row>
    <row r="19809" spans="1:7" ht="14.4">
      <c r="A19809" s="27" t="str">
        <f>VLOOKUP(C19809,'user list'!A:B,2,0)</f>
        <v>SBCDPO</v>
      </c>
      <c r="B19809" s="172">
        <v>45825.415972222225</v>
      </c>
      <c r="C19809" s="69" t="s">
        <v>271</v>
      </c>
      <c r="D19809" s="69" t="s">
        <v>1937</v>
      </c>
      <c r="E19809" s="69">
        <v>2429</v>
      </c>
      <c r="F19809" s="69">
        <v>2429</v>
      </c>
      <c r="G19809" s="69" t="s">
        <v>1939</v>
      </c>
    </row>
    <row r="19810" spans="1:7" ht="14.4">
      <c r="A19810" s="27" t="str">
        <f>VLOOKUP(C19810,'user list'!A:B,2,0)</f>
        <v>SBCDPO</v>
      </c>
      <c r="B19810" s="172">
        <v>45825.415972222225</v>
      </c>
      <c r="C19810" s="69" t="s">
        <v>271</v>
      </c>
      <c r="D19810" s="69" t="s">
        <v>1937</v>
      </c>
      <c r="E19810" s="69">
        <v>2429</v>
      </c>
      <c r="F19810" s="69">
        <v>2429</v>
      </c>
      <c r="G19810" s="69" t="s">
        <v>1939</v>
      </c>
    </row>
    <row r="19811" spans="1:7" ht="14.4">
      <c r="A19811" s="27" t="str">
        <f>VLOOKUP(C19811,'user list'!A:B,2,0)</f>
        <v>OCA</v>
      </c>
      <c r="B19811" s="172">
        <v>45825.417210648149</v>
      </c>
      <c r="C19811" s="69" t="s">
        <v>228</v>
      </c>
      <c r="D19811" s="69" t="s">
        <v>1937</v>
      </c>
      <c r="E19811" s="69" t="s">
        <v>3362</v>
      </c>
      <c r="F19811" s="69">
        <v>2430</v>
      </c>
      <c r="G19811" s="69" t="s">
        <v>2440</v>
      </c>
    </row>
    <row r="19812" spans="1:7" ht="14.4">
      <c r="A19812" s="27" t="str">
        <f>VLOOKUP(C19812,'user list'!A:B,2,0)</f>
        <v>Admin</v>
      </c>
      <c r="B19812" s="172">
        <v>45825.417210648149</v>
      </c>
      <c r="C19812" s="69" t="s">
        <v>186</v>
      </c>
      <c r="D19812" s="69" t="s">
        <v>1937</v>
      </c>
      <c r="E19812" s="69" t="s">
        <v>3362</v>
      </c>
      <c r="F19812" s="69">
        <v>2430</v>
      </c>
      <c r="G19812" s="69" t="s">
        <v>1948</v>
      </c>
    </row>
    <row r="19813" spans="1:7" ht="14.4">
      <c r="A19813" s="27" t="str">
        <f>VLOOKUP(C19813,'user list'!A:B,2,0)</f>
        <v>Admin</v>
      </c>
      <c r="B19813" s="172">
        <v>45825.417210648149</v>
      </c>
      <c r="C19813" s="69" t="s">
        <v>186</v>
      </c>
      <c r="D19813" s="69" t="s">
        <v>1937</v>
      </c>
      <c r="E19813" s="69" t="s">
        <v>3362</v>
      </c>
      <c r="F19813" s="69">
        <v>2430</v>
      </c>
      <c r="G19813" s="69" t="s">
        <v>1948</v>
      </c>
    </row>
    <row r="19814" spans="1:7" ht="14.4">
      <c r="A19814" s="27" t="str">
        <f>VLOOKUP(C19814,'user list'!A:B,2,0)</f>
        <v>Admin</v>
      </c>
      <c r="B19814" s="172">
        <v>45825.417222222219</v>
      </c>
      <c r="C19814" s="69" t="s">
        <v>186</v>
      </c>
      <c r="D19814" s="69" t="s">
        <v>1937</v>
      </c>
      <c r="E19814" s="69" t="s">
        <v>3362</v>
      </c>
      <c r="F19814" s="69">
        <v>2430</v>
      </c>
      <c r="G19814" s="69" t="s">
        <v>1948</v>
      </c>
    </row>
    <row r="19815" spans="1:7" ht="14.4">
      <c r="A19815" s="27" t="str">
        <f>VLOOKUP(C19815,'user list'!A:B,2,0)</f>
        <v>Admin</v>
      </c>
      <c r="B19815" s="172">
        <v>45825.417222222219</v>
      </c>
      <c r="C19815" s="69" t="s">
        <v>186</v>
      </c>
      <c r="D19815" s="69" t="s">
        <v>1937</v>
      </c>
      <c r="E19815" s="69" t="s">
        <v>3362</v>
      </c>
      <c r="F19815" s="69">
        <v>2430</v>
      </c>
      <c r="G19815" s="69" t="s">
        <v>1947</v>
      </c>
    </row>
    <row r="19816" spans="1:7" ht="14.4">
      <c r="A19816" s="27" t="str">
        <f>VLOOKUP(C19816,'user list'!A:B,2,0)</f>
        <v>OCM</v>
      </c>
      <c r="B19816" s="172">
        <v>45825.417303240742</v>
      </c>
      <c r="C19816" s="69" t="s">
        <v>230</v>
      </c>
      <c r="D19816" s="69" t="s">
        <v>1937</v>
      </c>
      <c r="E19816" s="69" t="s">
        <v>1991</v>
      </c>
      <c r="F19816" s="69">
        <v>2431</v>
      </c>
      <c r="G19816" s="69" t="s">
        <v>2440</v>
      </c>
    </row>
    <row r="19817" spans="1:7" ht="14.4">
      <c r="A19817" s="27" t="str">
        <f>VLOOKUP(C19817,'user list'!A:B,2,0)</f>
        <v>Admin</v>
      </c>
      <c r="B19817" s="172">
        <v>45825.417314814818</v>
      </c>
      <c r="C19817" s="69" t="s">
        <v>186</v>
      </c>
      <c r="D19817" s="69" t="s">
        <v>1937</v>
      </c>
      <c r="E19817" s="69" t="s">
        <v>1991</v>
      </c>
      <c r="F19817" s="69">
        <v>2431</v>
      </c>
      <c r="G19817" s="69" t="s">
        <v>1948</v>
      </c>
    </row>
    <row r="19818" spans="1:7" ht="14.4">
      <c r="A19818" s="27" t="str">
        <f>VLOOKUP(C19818,'user list'!A:B,2,0)</f>
        <v>Admin</v>
      </c>
      <c r="B19818" s="172">
        <v>45825.417314814818</v>
      </c>
      <c r="C19818" s="69" t="s">
        <v>186</v>
      </c>
      <c r="D19818" s="69" t="s">
        <v>1937</v>
      </c>
      <c r="E19818" s="69" t="s">
        <v>1991</v>
      </c>
      <c r="F19818" s="69">
        <v>2431</v>
      </c>
      <c r="G19818" s="69" t="s">
        <v>1947</v>
      </c>
    </row>
    <row r="19819" spans="1:7" ht="14.4">
      <c r="A19819" s="27" t="str">
        <f>VLOOKUP(C19819,'user list'!A:B,2,0)</f>
        <v>Admin</v>
      </c>
      <c r="B19819" s="172">
        <v>45825.417314814818</v>
      </c>
      <c r="C19819" s="69" t="s">
        <v>186</v>
      </c>
      <c r="D19819" s="69" t="s">
        <v>1937</v>
      </c>
      <c r="E19819" s="69" t="s">
        <v>1991</v>
      </c>
      <c r="F19819" s="69">
        <v>2431</v>
      </c>
      <c r="G19819" s="69" t="s">
        <v>1948</v>
      </c>
    </row>
    <row r="19820" spans="1:7" ht="14.4">
      <c r="A19820" s="27" t="str">
        <f>VLOOKUP(C19820,'user list'!A:B,2,0)</f>
        <v>Admin</v>
      </c>
      <c r="B19820" s="172">
        <v>45825.417314814818</v>
      </c>
      <c r="C19820" s="69" t="s">
        <v>186</v>
      </c>
      <c r="D19820" s="69" t="s">
        <v>1937</v>
      </c>
      <c r="E19820" s="69" t="s">
        <v>1991</v>
      </c>
      <c r="F19820" s="69">
        <v>2431</v>
      </c>
      <c r="G19820" s="69" t="s">
        <v>1948</v>
      </c>
    </row>
    <row r="19821" spans="1:7" ht="14.4">
      <c r="A19821" s="27" t="str">
        <f>VLOOKUP(C19821,'user list'!A:B,2,0)</f>
        <v>OCA</v>
      </c>
      <c r="B19821" s="172">
        <v>45825.418067129627</v>
      </c>
      <c r="C19821" s="69" t="s">
        <v>228</v>
      </c>
      <c r="D19821" s="69" t="s">
        <v>1937</v>
      </c>
      <c r="E19821" s="69">
        <v>2429</v>
      </c>
      <c r="F19821" s="69">
        <v>2429</v>
      </c>
      <c r="G19821" s="69" t="s">
        <v>1939</v>
      </c>
    </row>
    <row r="19822" spans="1:7" ht="14.4">
      <c r="A19822" s="27" t="str">
        <f>VLOOKUP(C19822,'user list'!A:B,2,0)</f>
        <v>OCA</v>
      </c>
      <c r="B19822" s="172">
        <v>45825.418067129627</v>
      </c>
      <c r="C19822" s="69" t="s">
        <v>228</v>
      </c>
      <c r="D19822" s="69" t="s">
        <v>1937</v>
      </c>
      <c r="E19822" s="69">
        <v>2429</v>
      </c>
      <c r="F19822" s="69">
        <v>2429</v>
      </c>
      <c r="G19822" s="69" t="s">
        <v>1939</v>
      </c>
    </row>
    <row r="19823" spans="1:7" ht="14.4">
      <c r="A19823" s="27" t="str">
        <f>VLOOKUP(C19823,'user list'!A:B,2,0)</f>
        <v>CTO</v>
      </c>
      <c r="B19823" s="172">
        <v>45825.418229166666</v>
      </c>
      <c r="C19823" s="69" t="s">
        <v>207</v>
      </c>
      <c r="D19823" s="69" t="s">
        <v>1937</v>
      </c>
      <c r="E19823" s="69" t="s">
        <v>1974</v>
      </c>
      <c r="F19823" s="69">
        <v>2402</v>
      </c>
      <c r="G19823" s="69" t="s">
        <v>1939</v>
      </c>
    </row>
    <row r="19824" spans="1:7" ht="14.4">
      <c r="A19824" s="27" t="str">
        <f>VLOOKUP(C19824,'user list'!A:B,2,0)</f>
        <v>CTO</v>
      </c>
      <c r="B19824" s="172">
        <v>45825.418356481481</v>
      </c>
      <c r="C19824" s="69" t="s">
        <v>207</v>
      </c>
      <c r="D19824" s="69" t="s">
        <v>1937</v>
      </c>
      <c r="E19824" s="69" t="s">
        <v>1974</v>
      </c>
      <c r="F19824" s="69">
        <v>2402</v>
      </c>
      <c r="G19824" s="69" t="s">
        <v>1947</v>
      </c>
    </row>
    <row r="19825" spans="1:7" ht="14.4">
      <c r="A19825" s="27" t="str">
        <f>VLOOKUP(C19825,'user list'!A:B,2,0)</f>
        <v>CTO</v>
      </c>
      <c r="B19825" s="172">
        <v>45825.418356481481</v>
      </c>
      <c r="C19825" s="69" t="s">
        <v>207</v>
      </c>
      <c r="D19825" s="69" t="s">
        <v>1937</v>
      </c>
      <c r="E19825" s="69" t="s">
        <v>1974</v>
      </c>
      <c r="F19825" s="69">
        <v>2402</v>
      </c>
      <c r="G19825" s="69" t="s">
        <v>1948</v>
      </c>
    </row>
    <row r="19826" spans="1:7" ht="14.4">
      <c r="A19826" s="27" t="str">
        <f>VLOOKUP(C19826,'user list'!A:B,2,0)</f>
        <v>CTO</v>
      </c>
      <c r="B19826" s="172">
        <v>45825.418356481481</v>
      </c>
      <c r="C19826" s="69" t="s">
        <v>207</v>
      </c>
      <c r="D19826" s="69" t="s">
        <v>1937</v>
      </c>
      <c r="E19826" s="69" t="s">
        <v>1974</v>
      </c>
      <c r="F19826" s="69">
        <v>2402</v>
      </c>
      <c r="G19826" s="69" t="s">
        <v>1939</v>
      </c>
    </row>
    <row r="19827" spans="1:7" ht="14.4">
      <c r="A19827" s="27" t="str">
        <f>VLOOKUP(C19827,'user list'!A:B,2,0)</f>
        <v>Admin</v>
      </c>
      <c r="B19827" s="172">
        <v>45825.418368055558</v>
      </c>
      <c r="C19827" s="69" t="s">
        <v>186</v>
      </c>
      <c r="D19827" s="69" t="s">
        <v>1937</v>
      </c>
      <c r="E19827" s="69" t="s">
        <v>1974</v>
      </c>
      <c r="F19827" s="69">
        <v>2402</v>
      </c>
      <c r="G19827" s="69" t="s">
        <v>1948</v>
      </c>
    </row>
    <row r="19828" spans="1:7" ht="14.4">
      <c r="A19828" s="27" t="str">
        <f>VLOOKUP(C19828,'user list'!A:B,2,0)</f>
        <v>CTO</v>
      </c>
      <c r="B19828" s="172">
        <v>45825.418391203704</v>
      </c>
      <c r="C19828" s="69" t="s">
        <v>207</v>
      </c>
      <c r="D19828" s="69" t="s">
        <v>1937</v>
      </c>
      <c r="E19828" s="69" t="s">
        <v>2578</v>
      </c>
      <c r="F19828" s="69">
        <v>1949</v>
      </c>
      <c r="G19828" s="69" t="s">
        <v>1939</v>
      </c>
    </row>
    <row r="19829" spans="1:7" ht="14.4">
      <c r="A19829" s="27" t="str">
        <f>VLOOKUP(C19829,'user list'!A:B,2,0)</f>
        <v>OCA</v>
      </c>
      <c r="B19829" s="172">
        <v>45825.418495370373</v>
      </c>
      <c r="C19829" s="69" t="s">
        <v>228</v>
      </c>
      <c r="D19829" s="69" t="s">
        <v>1937</v>
      </c>
      <c r="E19829" s="69" t="s">
        <v>3362</v>
      </c>
      <c r="F19829" s="69">
        <v>2430</v>
      </c>
      <c r="G19829" s="69" t="s">
        <v>1939</v>
      </c>
    </row>
    <row r="19830" spans="1:7" ht="14.4">
      <c r="A19830" s="27" t="str">
        <f>VLOOKUP(C19830,'user list'!A:B,2,0)</f>
        <v>OCA</v>
      </c>
      <c r="B19830" s="172">
        <v>45825.418692129628</v>
      </c>
      <c r="C19830" s="69" t="s">
        <v>228</v>
      </c>
      <c r="D19830" s="69" t="s">
        <v>1937</v>
      </c>
      <c r="E19830" s="69" t="s">
        <v>3362</v>
      </c>
      <c r="F19830" s="69">
        <v>2430</v>
      </c>
      <c r="G19830" s="69" t="s">
        <v>1947</v>
      </c>
    </row>
    <row r="19831" spans="1:7" ht="14.4">
      <c r="A19831" s="27" t="str">
        <f>VLOOKUP(C19831,'user list'!A:B,2,0)</f>
        <v>OCA</v>
      </c>
      <c r="B19831" s="172">
        <v>45825.418692129628</v>
      </c>
      <c r="C19831" s="69" t="s">
        <v>228</v>
      </c>
      <c r="D19831" s="69" t="s">
        <v>1937</v>
      </c>
      <c r="E19831" s="69" t="s">
        <v>3362</v>
      </c>
      <c r="F19831" s="69">
        <v>2430</v>
      </c>
      <c r="G19831" s="69" t="s">
        <v>1948</v>
      </c>
    </row>
    <row r="19832" spans="1:7" ht="14.4">
      <c r="A19832" s="27" t="str">
        <f>VLOOKUP(C19832,'user list'!A:B,2,0)</f>
        <v>OCA</v>
      </c>
      <c r="B19832" s="172">
        <v>45825.418692129628</v>
      </c>
      <c r="C19832" s="69" t="s">
        <v>228</v>
      </c>
      <c r="D19832" s="69" t="s">
        <v>1937</v>
      </c>
      <c r="E19832" s="69" t="s">
        <v>3362</v>
      </c>
      <c r="F19832" s="69">
        <v>2430</v>
      </c>
      <c r="G19832" s="69" t="s">
        <v>1939</v>
      </c>
    </row>
    <row r="19833" spans="1:7" ht="14.4">
      <c r="A19833" s="27" t="str">
        <f>VLOOKUP(C19833,'user list'!A:B,2,0)</f>
        <v>CAD</v>
      </c>
      <c r="B19833" s="172">
        <v>45825.419178240743</v>
      </c>
      <c r="C19833" s="69" t="s">
        <v>196</v>
      </c>
      <c r="D19833" s="69" t="s">
        <v>1937</v>
      </c>
      <c r="E19833" s="69" t="s">
        <v>3360</v>
      </c>
      <c r="F19833" s="69">
        <v>2424</v>
      </c>
      <c r="G19833" s="69" t="s">
        <v>1939</v>
      </c>
    </row>
    <row r="19834" spans="1:7" ht="14.4">
      <c r="A19834" s="27" t="str">
        <f>VLOOKUP(C19834,'user list'!A:B,2,0)</f>
        <v>CAD</v>
      </c>
      <c r="B19834" s="172">
        <v>45825.419270833336</v>
      </c>
      <c r="C19834" s="69" t="s">
        <v>196</v>
      </c>
      <c r="D19834" s="69" t="s">
        <v>1937</v>
      </c>
      <c r="E19834" s="69" t="s">
        <v>3361</v>
      </c>
      <c r="F19834" s="69">
        <v>2427</v>
      </c>
      <c r="G19834" s="69" t="s">
        <v>1939</v>
      </c>
    </row>
    <row r="19835" spans="1:7" ht="14.4">
      <c r="A19835" s="27" t="str">
        <f>VLOOKUP(C19835,'user list'!A:B,2,0)</f>
        <v>LEDIPO</v>
      </c>
      <c r="B19835" s="172">
        <v>45825.419675925928</v>
      </c>
      <c r="C19835" s="69" t="s">
        <v>222</v>
      </c>
      <c r="D19835" s="69" t="s">
        <v>1937</v>
      </c>
      <c r="E19835" s="69" t="s">
        <v>3346</v>
      </c>
      <c r="F19835" s="69">
        <v>2409</v>
      </c>
      <c r="G19835" s="69" t="s">
        <v>1939</v>
      </c>
    </row>
    <row r="19836" spans="1:7" ht="14.4">
      <c r="A19836" s="27" t="str">
        <f>VLOOKUP(C19836,'user list'!A:B,2,0)</f>
        <v>CTO</v>
      </c>
      <c r="B19836" s="172">
        <v>45825.420034722221</v>
      </c>
      <c r="C19836" s="69" t="s">
        <v>207</v>
      </c>
      <c r="D19836" s="69" t="s">
        <v>1937</v>
      </c>
      <c r="E19836" s="69" t="s">
        <v>2578</v>
      </c>
      <c r="F19836" s="69">
        <v>1949</v>
      </c>
      <c r="G19836" s="69" t="s">
        <v>1939</v>
      </c>
    </row>
    <row r="19837" spans="1:7" ht="14.4">
      <c r="A19837" s="27" t="str">
        <f>VLOOKUP(C19837,'user list'!A:B,2,0)</f>
        <v>CTO</v>
      </c>
      <c r="B19837" s="172">
        <v>45825.420081018521</v>
      </c>
      <c r="C19837" s="69" t="s">
        <v>207</v>
      </c>
      <c r="D19837" s="69" t="s">
        <v>1937</v>
      </c>
      <c r="E19837" s="69" t="s">
        <v>3349</v>
      </c>
      <c r="F19837" s="69" t="s">
        <v>3350</v>
      </c>
      <c r="G19837" s="69">
        <v>2416</v>
      </c>
    </row>
    <row r="19838" spans="1:7" ht="14.4">
      <c r="A19838" s="27" t="str">
        <f>VLOOKUP(C19838,'user list'!A:B,2,0)</f>
        <v>LEDIPO</v>
      </c>
      <c r="B19838" s="172">
        <v>45825.420092592591</v>
      </c>
      <c r="C19838" s="69" t="s">
        <v>222</v>
      </c>
      <c r="D19838" s="69" t="s">
        <v>1937</v>
      </c>
      <c r="E19838" s="69" t="s">
        <v>3346</v>
      </c>
      <c r="F19838" s="69">
        <v>2409</v>
      </c>
      <c r="G19838" s="69" t="s">
        <v>1947</v>
      </c>
    </row>
    <row r="19839" spans="1:7" ht="14.4">
      <c r="A19839" s="27" t="str">
        <f>VLOOKUP(C19839,'user list'!A:B,2,0)</f>
        <v>LEDIPO</v>
      </c>
      <c r="B19839" s="172">
        <v>45825.420092592591</v>
      </c>
      <c r="C19839" s="69" t="s">
        <v>222</v>
      </c>
      <c r="D19839" s="69" t="s">
        <v>1937</v>
      </c>
      <c r="E19839" s="69" t="s">
        <v>3346</v>
      </c>
      <c r="F19839" s="69">
        <v>2409</v>
      </c>
      <c r="G19839" s="69" t="s">
        <v>1948</v>
      </c>
    </row>
    <row r="19840" spans="1:7" ht="14.4">
      <c r="A19840" s="27" t="str">
        <f>VLOOKUP(C19840,'user list'!A:B,2,0)</f>
        <v>LEDIPO</v>
      </c>
      <c r="B19840" s="172">
        <v>45825.420104166667</v>
      </c>
      <c r="C19840" s="69" t="s">
        <v>222</v>
      </c>
      <c r="D19840" s="69" t="s">
        <v>1937</v>
      </c>
      <c r="E19840" s="69" t="s">
        <v>3346</v>
      </c>
      <c r="F19840" s="69">
        <v>2409</v>
      </c>
      <c r="G19840" s="69" t="s">
        <v>1939</v>
      </c>
    </row>
    <row r="19841" spans="1:7" ht="14.4">
      <c r="A19841" s="27" t="str">
        <f>VLOOKUP(C19841,'user list'!A:B,2,0)</f>
        <v>CTO</v>
      </c>
      <c r="B19841" s="172">
        <v>45825.42015046296</v>
      </c>
      <c r="C19841" s="69" t="s">
        <v>207</v>
      </c>
      <c r="D19841" s="69" t="s">
        <v>1937</v>
      </c>
      <c r="E19841" s="69" t="s">
        <v>3349</v>
      </c>
      <c r="F19841" s="69" t="s">
        <v>3350</v>
      </c>
      <c r="G19841" s="69">
        <v>2416</v>
      </c>
    </row>
    <row r="19842" spans="1:7" ht="14.4">
      <c r="A19842" s="27" t="str">
        <f>VLOOKUP(C19842,'user list'!A:B,2,0)</f>
        <v>CTO</v>
      </c>
      <c r="B19842" s="172">
        <v>45825.42015046296</v>
      </c>
      <c r="C19842" s="69" t="s">
        <v>207</v>
      </c>
      <c r="D19842" s="69" t="s">
        <v>1937</v>
      </c>
      <c r="E19842" s="69" t="s">
        <v>3349</v>
      </c>
      <c r="F19842" s="69" t="s">
        <v>3350</v>
      </c>
      <c r="G19842" s="69">
        <v>2416</v>
      </c>
    </row>
    <row r="19843" spans="1:7" ht="14.4">
      <c r="A19843" s="27" t="str">
        <f>VLOOKUP(C19843,'user list'!A:B,2,0)</f>
        <v>CTO</v>
      </c>
      <c r="B19843" s="172">
        <v>45825.42015046296</v>
      </c>
      <c r="C19843" s="69" t="s">
        <v>207</v>
      </c>
      <c r="D19843" s="69" t="s">
        <v>1937</v>
      </c>
      <c r="E19843" s="69" t="s">
        <v>3349</v>
      </c>
      <c r="F19843" s="69" t="s">
        <v>3350</v>
      </c>
      <c r="G19843" s="69">
        <v>2416</v>
      </c>
    </row>
    <row r="19844" spans="1:7" ht="14.4">
      <c r="A19844" s="27" t="str">
        <f>VLOOKUP(C19844,'user list'!A:B,2,0)</f>
        <v>Admin</v>
      </c>
      <c r="B19844" s="172">
        <v>45825.42015046296</v>
      </c>
      <c r="C19844" s="69" t="s">
        <v>186</v>
      </c>
      <c r="D19844" s="69" t="s">
        <v>1937</v>
      </c>
      <c r="E19844" s="69" t="s">
        <v>3349</v>
      </c>
      <c r="F19844" s="69" t="s">
        <v>3350</v>
      </c>
      <c r="G19844" s="69">
        <v>2416</v>
      </c>
    </row>
    <row r="19845" spans="1:7" ht="14.4">
      <c r="A19845" s="27" t="str">
        <f>VLOOKUP(C19845,'user list'!A:B,2,0)</f>
        <v>CTO</v>
      </c>
      <c r="B19845" s="172">
        <v>45825.420254629629</v>
      </c>
      <c r="C19845" s="69" t="s">
        <v>207</v>
      </c>
      <c r="D19845" s="69" t="s">
        <v>1937</v>
      </c>
      <c r="E19845" s="69" t="s">
        <v>3351</v>
      </c>
      <c r="F19845" s="69" t="s">
        <v>3352</v>
      </c>
      <c r="G19845" s="69">
        <v>2417</v>
      </c>
    </row>
    <row r="19846" spans="1:7" ht="14.4">
      <c r="A19846" s="27" t="str">
        <f>VLOOKUP(C19846,'user list'!A:B,2,0)</f>
        <v>CTO</v>
      </c>
      <c r="B19846" s="172">
        <v>45825.420324074075</v>
      </c>
      <c r="C19846" s="69" t="s">
        <v>207</v>
      </c>
      <c r="D19846" s="69" t="s">
        <v>1937</v>
      </c>
      <c r="E19846" s="69" t="s">
        <v>3351</v>
      </c>
      <c r="F19846" s="69" t="s">
        <v>3352</v>
      </c>
      <c r="G19846" s="69">
        <v>2417</v>
      </c>
    </row>
    <row r="19847" spans="1:7" ht="14.4">
      <c r="A19847" s="27" t="str">
        <f>VLOOKUP(C19847,'user list'!A:B,2,0)</f>
        <v>CTO</v>
      </c>
      <c r="B19847" s="172">
        <v>45825.420324074075</v>
      </c>
      <c r="C19847" s="69" t="s">
        <v>207</v>
      </c>
      <c r="D19847" s="69" t="s">
        <v>1937</v>
      </c>
      <c r="E19847" s="69" t="s">
        <v>3351</v>
      </c>
      <c r="F19847" s="69" t="s">
        <v>3352</v>
      </c>
      <c r="G19847" s="69">
        <v>2417</v>
      </c>
    </row>
    <row r="19848" spans="1:7" ht="14.4">
      <c r="A19848" s="27" t="str">
        <f>VLOOKUP(C19848,'user list'!A:B,2,0)</f>
        <v>CTO</v>
      </c>
      <c r="B19848" s="172">
        <v>45825.420324074075</v>
      </c>
      <c r="C19848" s="69" t="s">
        <v>207</v>
      </c>
      <c r="D19848" s="69" t="s">
        <v>1937</v>
      </c>
      <c r="E19848" s="69" t="s">
        <v>3351</v>
      </c>
      <c r="F19848" s="69" t="s">
        <v>3352</v>
      </c>
      <c r="G19848" s="69">
        <v>2417</v>
      </c>
    </row>
    <row r="19849" spans="1:7" ht="14.4">
      <c r="A19849" s="27" t="str">
        <f>VLOOKUP(C19849,'user list'!A:B,2,0)</f>
        <v>Admin</v>
      </c>
      <c r="B19849" s="172">
        <v>45825.420324074075</v>
      </c>
      <c r="C19849" s="69" t="s">
        <v>186</v>
      </c>
      <c r="D19849" s="69" t="s">
        <v>1937</v>
      </c>
      <c r="E19849" s="69" t="s">
        <v>3351</v>
      </c>
      <c r="F19849" s="69" t="s">
        <v>3352</v>
      </c>
      <c r="G19849" s="69">
        <v>2417</v>
      </c>
    </row>
    <row r="19850" spans="1:7" ht="14.4">
      <c r="A19850" s="27" t="str">
        <f>VLOOKUP(C19850,'user list'!A:B,2,0)</f>
        <v>LEDIPO</v>
      </c>
      <c r="B19850" s="172">
        <v>45825.420370370368</v>
      </c>
      <c r="C19850" s="69" t="s">
        <v>222</v>
      </c>
      <c r="D19850" s="69" t="s">
        <v>1937</v>
      </c>
      <c r="E19850" s="69" t="s">
        <v>3346</v>
      </c>
      <c r="F19850" s="69">
        <v>2409</v>
      </c>
      <c r="G19850" s="69" t="s">
        <v>2441</v>
      </c>
    </row>
    <row r="19851" spans="1:7" ht="14.4">
      <c r="A19851" s="27" t="str">
        <f>VLOOKUP(C19851,'user list'!A:B,2,0)</f>
        <v>CTO</v>
      </c>
      <c r="B19851" s="172">
        <v>45825.420717592591</v>
      </c>
      <c r="C19851" s="69" t="s">
        <v>207</v>
      </c>
      <c r="D19851" s="69" t="s">
        <v>1937</v>
      </c>
      <c r="E19851" s="69" t="s">
        <v>3349</v>
      </c>
      <c r="F19851" s="69" t="s">
        <v>3350</v>
      </c>
      <c r="G19851" s="69">
        <v>2416</v>
      </c>
    </row>
    <row r="19852" spans="1:7" ht="14.4">
      <c r="A19852" s="27" t="str">
        <f>VLOOKUP(C19852,'user list'!A:B,2,0)</f>
        <v>CTO</v>
      </c>
      <c r="B19852" s="172">
        <v>45825.420798611114</v>
      </c>
      <c r="C19852" s="69" t="s">
        <v>207</v>
      </c>
      <c r="D19852" s="69" t="s">
        <v>1937</v>
      </c>
      <c r="E19852" s="69" t="s">
        <v>3349</v>
      </c>
      <c r="F19852" s="69" t="s">
        <v>3350</v>
      </c>
      <c r="G19852" s="69">
        <v>2416</v>
      </c>
    </row>
    <row r="19853" spans="1:7" ht="14.4">
      <c r="A19853" s="27" t="str">
        <f>VLOOKUP(C19853,'user list'!A:B,2,0)</f>
        <v>CTO</v>
      </c>
      <c r="B19853" s="172">
        <v>45825.420925925922</v>
      </c>
      <c r="C19853" s="69" t="s">
        <v>207</v>
      </c>
      <c r="D19853" s="69" t="s">
        <v>1937</v>
      </c>
      <c r="E19853" s="69" t="s">
        <v>3351</v>
      </c>
      <c r="F19853" s="69" t="s">
        <v>3352</v>
      </c>
      <c r="G19853" s="69">
        <v>2417</v>
      </c>
    </row>
    <row r="19854" spans="1:7" ht="14.4">
      <c r="A19854" s="27" t="str">
        <f>VLOOKUP(C19854,'user list'!A:B,2,0)</f>
        <v>CTO</v>
      </c>
      <c r="B19854" s="172">
        <v>45825.420972222222</v>
      </c>
      <c r="C19854" s="69" t="s">
        <v>207</v>
      </c>
      <c r="D19854" s="69" t="s">
        <v>1937</v>
      </c>
      <c r="E19854" s="69" t="s">
        <v>3351</v>
      </c>
      <c r="F19854" s="69" t="s">
        <v>3352</v>
      </c>
      <c r="G19854" s="69">
        <v>2417</v>
      </c>
    </row>
    <row r="19855" spans="1:7" ht="14.4">
      <c r="A19855" s="27" t="str">
        <f>VLOOKUP(C19855,'user list'!A:B,2,0)</f>
        <v>CTO</v>
      </c>
      <c r="B19855" s="172">
        <v>45825.421319444446</v>
      </c>
      <c r="C19855" s="69" t="s">
        <v>207</v>
      </c>
      <c r="D19855" s="69" t="s">
        <v>1937</v>
      </c>
      <c r="E19855" s="69" t="s">
        <v>3349</v>
      </c>
      <c r="F19855" s="69" t="s">
        <v>3350</v>
      </c>
      <c r="G19855" s="69">
        <v>2416</v>
      </c>
    </row>
    <row r="19856" spans="1:7" ht="14.4">
      <c r="A19856" s="27" t="str">
        <f>VLOOKUP(C19856,'user list'!A:B,2,0)</f>
        <v>Admin</v>
      </c>
      <c r="B19856" s="172">
        <v>45825.421597222223</v>
      </c>
      <c r="C19856" s="69" t="s">
        <v>186</v>
      </c>
      <c r="D19856" s="69" t="s">
        <v>1937</v>
      </c>
      <c r="E19856" s="69" t="s">
        <v>3346</v>
      </c>
      <c r="F19856" s="69">
        <v>2409</v>
      </c>
      <c r="G19856" s="69" t="s">
        <v>1948</v>
      </c>
    </row>
    <row r="19857" spans="1:7" ht="14.4">
      <c r="A19857" s="27" t="str">
        <f>VLOOKUP(C19857,'user list'!A:B,2,0)</f>
        <v>OCM</v>
      </c>
      <c r="B19857" s="172">
        <v>45825.421782407408</v>
      </c>
      <c r="C19857" s="69" t="s">
        <v>232</v>
      </c>
      <c r="D19857" s="69" t="s">
        <v>1937</v>
      </c>
      <c r="E19857" s="69" t="s">
        <v>1974</v>
      </c>
      <c r="F19857" s="69">
        <v>2426</v>
      </c>
      <c r="G19857" s="69" t="s">
        <v>1939</v>
      </c>
    </row>
    <row r="19858" spans="1:7" ht="14.4">
      <c r="A19858" s="27" t="str">
        <f>VLOOKUP(C19858,'user list'!A:B,2,0)</f>
        <v>OCM</v>
      </c>
      <c r="B19858" s="172">
        <v>45825.421898148146</v>
      </c>
      <c r="C19858" s="69" t="s">
        <v>232</v>
      </c>
      <c r="D19858" s="69" t="s">
        <v>1937</v>
      </c>
      <c r="E19858" s="69" t="s">
        <v>1974</v>
      </c>
      <c r="F19858" s="69">
        <v>2426</v>
      </c>
      <c r="G19858" s="69" t="s">
        <v>1947</v>
      </c>
    </row>
    <row r="19859" spans="1:7" ht="14.4">
      <c r="A19859" s="27" t="str">
        <f>VLOOKUP(C19859,'user list'!A:B,2,0)</f>
        <v>OCM</v>
      </c>
      <c r="B19859" s="172">
        <v>45825.421898148146</v>
      </c>
      <c r="C19859" s="69" t="s">
        <v>232</v>
      </c>
      <c r="D19859" s="69" t="s">
        <v>1937</v>
      </c>
      <c r="E19859" s="69" t="s">
        <v>1974</v>
      </c>
      <c r="F19859" s="69">
        <v>2426</v>
      </c>
      <c r="G19859" s="69" t="s">
        <v>1948</v>
      </c>
    </row>
    <row r="19860" spans="1:7" ht="14.4">
      <c r="A19860" s="27" t="str">
        <f>VLOOKUP(C19860,'user list'!A:B,2,0)</f>
        <v>OCM</v>
      </c>
      <c r="B19860" s="172">
        <v>45825.421898148146</v>
      </c>
      <c r="C19860" s="69" t="s">
        <v>232</v>
      </c>
      <c r="D19860" s="69" t="s">
        <v>1937</v>
      </c>
      <c r="E19860" s="69" t="s">
        <v>1974</v>
      </c>
      <c r="F19860" s="69">
        <v>2426</v>
      </c>
      <c r="G19860" s="69" t="s">
        <v>1939</v>
      </c>
    </row>
    <row r="19861" spans="1:7" ht="14.4">
      <c r="A19861" s="27" t="str">
        <f>VLOOKUP(C19861,'user list'!A:B,2,0)</f>
        <v>Admin</v>
      </c>
      <c r="B19861" s="172">
        <v>45825.421898148146</v>
      </c>
      <c r="C19861" s="69" t="s">
        <v>186</v>
      </c>
      <c r="D19861" s="69" t="s">
        <v>1937</v>
      </c>
      <c r="E19861" s="69" t="s">
        <v>1974</v>
      </c>
      <c r="F19861" s="69">
        <v>2426</v>
      </c>
      <c r="G19861" s="69" t="s">
        <v>1948</v>
      </c>
    </row>
    <row r="19862" spans="1:7" ht="14.4">
      <c r="A19862" s="27" t="str">
        <f>VLOOKUP(C19862,'user list'!A:B,2,0)</f>
        <v>OCM</v>
      </c>
      <c r="B19862" s="172">
        <v>45825.421944444446</v>
      </c>
      <c r="C19862" s="69" t="s">
        <v>232</v>
      </c>
      <c r="D19862" s="69" t="s">
        <v>1937</v>
      </c>
      <c r="E19862" s="69" t="s">
        <v>2001</v>
      </c>
      <c r="F19862" s="69">
        <v>2362</v>
      </c>
      <c r="G19862" s="69" t="s">
        <v>1939</v>
      </c>
    </row>
    <row r="19863" spans="1:7" ht="14.4">
      <c r="A19863" s="27" t="str">
        <f>VLOOKUP(C19863,'user list'!A:B,2,0)</f>
        <v>CTO</v>
      </c>
      <c r="B19863" s="172">
        <v>45825.422013888892</v>
      </c>
      <c r="C19863" s="69" t="s">
        <v>207</v>
      </c>
      <c r="D19863" s="69" t="s">
        <v>1937</v>
      </c>
      <c r="E19863" s="69" t="s">
        <v>3349</v>
      </c>
      <c r="F19863" s="69" t="s">
        <v>3350</v>
      </c>
      <c r="G19863" s="69">
        <v>2416</v>
      </c>
    </row>
    <row r="19864" spans="1:7" ht="14.4">
      <c r="A19864" s="27" t="str">
        <f>VLOOKUP(C19864,'user list'!A:B,2,0)</f>
        <v>OCM</v>
      </c>
      <c r="B19864" s="172">
        <v>45825.422152777777</v>
      </c>
      <c r="C19864" s="69" t="s">
        <v>232</v>
      </c>
      <c r="D19864" s="69" t="s">
        <v>1937</v>
      </c>
      <c r="E19864" s="69" t="s">
        <v>2001</v>
      </c>
      <c r="F19864" s="69">
        <v>2362</v>
      </c>
      <c r="G19864" s="69" t="s">
        <v>1947</v>
      </c>
    </row>
    <row r="19865" spans="1:7" ht="14.4">
      <c r="A19865" s="27" t="str">
        <f>VLOOKUP(C19865,'user list'!A:B,2,0)</f>
        <v>OCM</v>
      </c>
      <c r="B19865" s="172">
        <v>45825.422152777777</v>
      </c>
      <c r="C19865" s="69" t="s">
        <v>232</v>
      </c>
      <c r="D19865" s="69" t="s">
        <v>1937</v>
      </c>
      <c r="E19865" s="69" t="s">
        <v>2001</v>
      </c>
      <c r="F19865" s="69">
        <v>2362</v>
      </c>
      <c r="G19865" s="69" t="s">
        <v>1948</v>
      </c>
    </row>
    <row r="19866" spans="1:7" ht="14.4">
      <c r="A19866" s="27" t="str">
        <f>VLOOKUP(C19866,'user list'!A:B,2,0)</f>
        <v>OCM</v>
      </c>
      <c r="B19866" s="172">
        <v>45825.422152777777</v>
      </c>
      <c r="C19866" s="69" t="s">
        <v>232</v>
      </c>
      <c r="D19866" s="69" t="s">
        <v>1937</v>
      </c>
      <c r="E19866" s="69" t="s">
        <v>2001</v>
      </c>
      <c r="F19866" s="69">
        <v>2362</v>
      </c>
      <c r="G19866" s="69" t="s">
        <v>1939</v>
      </c>
    </row>
    <row r="19867" spans="1:7" ht="14.4">
      <c r="A19867" s="27" t="str">
        <f>VLOOKUP(C19867,'user list'!A:B,2,0)</f>
        <v>Admin</v>
      </c>
      <c r="B19867" s="172">
        <v>45825.422152777777</v>
      </c>
      <c r="C19867" s="69" t="s">
        <v>186</v>
      </c>
      <c r="D19867" s="69" t="s">
        <v>1937</v>
      </c>
      <c r="E19867" s="69" t="s">
        <v>2001</v>
      </c>
      <c r="F19867" s="69">
        <v>2362</v>
      </c>
      <c r="G19867" s="69" t="s">
        <v>1948</v>
      </c>
    </row>
    <row r="19868" spans="1:7" ht="14.4">
      <c r="A19868" s="27" t="str">
        <f>VLOOKUP(C19868,'user list'!A:B,2,0)</f>
        <v>OCM</v>
      </c>
      <c r="B19868" s="172">
        <v>45825.422175925924</v>
      </c>
      <c r="C19868" s="69" t="s">
        <v>232</v>
      </c>
      <c r="D19868" s="69" t="s">
        <v>1937</v>
      </c>
      <c r="E19868" s="69" t="s">
        <v>2035</v>
      </c>
      <c r="F19868" s="69">
        <v>2378</v>
      </c>
      <c r="G19868" s="69" t="s">
        <v>1939</v>
      </c>
    </row>
    <row r="19869" spans="1:7" ht="14.4">
      <c r="A19869" s="27" t="str">
        <f>VLOOKUP(C19869,'user list'!A:B,2,0)</f>
        <v>OCM</v>
      </c>
      <c r="B19869" s="172">
        <v>45825.422500000001</v>
      </c>
      <c r="C19869" s="69" t="s">
        <v>232</v>
      </c>
      <c r="D19869" s="69" t="s">
        <v>1937</v>
      </c>
      <c r="E19869" s="69" t="s">
        <v>2035</v>
      </c>
      <c r="F19869" s="69">
        <v>2378</v>
      </c>
      <c r="G19869" s="69" t="s">
        <v>1947</v>
      </c>
    </row>
    <row r="19870" spans="1:7" ht="14.4">
      <c r="A19870" s="27" t="str">
        <f>VLOOKUP(C19870,'user list'!A:B,2,0)</f>
        <v>OCM</v>
      </c>
      <c r="B19870" s="172">
        <v>45825.422500000001</v>
      </c>
      <c r="C19870" s="69" t="s">
        <v>232</v>
      </c>
      <c r="D19870" s="69" t="s">
        <v>1937</v>
      </c>
      <c r="E19870" s="69" t="s">
        <v>2035</v>
      </c>
      <c r="F19870" s="69">
        <v>2378</v>
      </c>
      <c r="G19870" s="69" t="s">
        <v>1948</v>
      </c>
    </row>
    <row r="19871" spans="1:7" ht="14.4">
      <c r="A19871" s="27" t="str">
        <f>VLOOKUP(C19871,'user list'!A:B,2,0)</f>
        <v>OCM</v>
      </c>
      <c r="B19871" s="172">
        <v>45825.422500000001</v>
      </c>
      <c r="C19871" s="69" t="s">
        <v>232</v>
      </c>
      <c r="D19871" s="69" t="s">
        <v>1937</v>
      </c>
      <c r="E19871" s="69" t="s">
        <v>2035</v>
      </c>
      <c r="F19871" s="69">
        <v>2378</v>
      </c>
      <c r="G19871" s="69" t="s">
        <v>1939</v>
      </c>
    </row>
    <row r="19872" spans="1:7" ht="14.4">
      <c r="A19872" s="27" t="str">
        <f>VLOOKUP(C19872,'user list'!A:B,2,0)</f>
        <v>Admin</v>
      </c>
      <c r="B19872" s="172">
        <v>45825.422500000001</v>
      </c>
      <c r="C19872" s="69" t="s">
        <v>186</v>
      </c>
      <c r="D19872" s="69" t="s">
        <v>1937</v>
      </c>
      <c r="E19872" s="69" t="s">
        <v>2035</v>
      </c>
      <c r="F19872" s="69">
        <v>2378</v>
      </c>
      <c r="G19872" s="69" t="s">
        <v>1948</v>
      </c>
    </row>
    <row r="19873" spans="1:7" ht="14.4">
      <c r="A19873" s="27" t="str">
        <f>VLOOKUP(C19873,'user list'!A:B,2,0)</f>
        <v>OCM</v>
      </c>
      <c r="B19873" s="172">
        <v>45825.422592592593</v>
      </c>
      <c r="C19873" s="69" t="s">
        <v>232</v>
      </c>
      <c r="D19873" s="69" t="s">
        <v>1937</v>
      </c>
      <c r="E19873" s="69" t="s">
        <v>2039</v>
      </c>
      <c r="F19873" s="69">
        <v>2278</v>
      </c>
      <c r="G19873" s="69" t="s">
        <v>1939</v>
      </c>
    </row>
    <row r="19874" spans="1:7" ht="14.4">
      <c r="A19874" s="27" t="str">
        <f>VLOOKUP(C19874,'user list'!A:B,2,0)</f>
        <v>CVD</v>
      </c>
      <c r="B19874" s="172">
        <v>45825.422777777778</v>
      </c>
      <c r="C19874" s="69" t="s">
        <v>208</v>
      </c>
      <c r="D19874" s="69" t="s">
        <v>1937</v>
      </c>
      <c r="E19874" s="69" t="s">
        <v>1974</v>
      </c>
      <c r="F19874" s="69">
        <v>2402</v>
      </c>
      <c r="G19874" s="69" t="s">
        <v>1939</v>
      </c>
    </row>
    <row r="19875" spans="1:7" ht="14.4">
      <c r="A19875" s="27" t="str">
        <f>VLOOKUP(C19875,'user list'!A:B,2,0)</f>
        <v>Admin</v>
      </c>
      <c r="B19875" s="172">
        <v>45825.424421296295</v>
      </c>
      <c r="C19875" s="69" t="s">
        <v>186</v>
      </c>
      <c r="D19875" s="69" t="s">
        <v>1937</v>
      </c>
      <c r="E19875" s="69" t="s">
        <v>1991</v>
      </c>
      <c r="F19875" s="69">
        <v>2431</v>
      </c>
      <c r="G19875" s="69" t="s">
        <v>1948</v>
      </c>
    </row>
    <row r="19876" spans="1:7" ht="14.4">
      <c r="A19876" s="27" t="str">
        <f>VLOOKUP(C19876,'user list'!A:B,2,0)</f>
        <v>CTO</v>
      </c>
      <c r="B19876" s="172">
        <v>45825.424988425926</v>
      </c>
      <c r="C19876" s="69" t="s">
        <v>207</v>
      </c>
      <c r="D19876" s="69" t="s">
        <v>1937</v>
      </c>
      <c r="E19876" s="69" t="s">
        <v>3351</v>
      </c>
      <c r="F19876" s="69" t="s">
        <v>3352</v>
      </c>
      <c r="G19876" s="69">
        <v>2417</v>
      </c>
    </row>
    <row r="19877" spans="1:7" ht="14.4">
      <c r="A19877" s="27" t="str">
        <f>VLOOKUP(C19877,'user list'!A:B,2,0)</f>
        <v>CTO</v>
      </c>
      <c r="B19877" s="172">
        <v>45825.425023148149</v>
      </c>
      <c r="C19877" s="69" t="s">
        <v>207</v>
      </c>
      <c r="D19877" s="69" t="s">
        <v>1937</v>
      </c>
      <c r="E19877" s="69" t="s">
        <v>3349</v>
      </c>
      <c r="F19877" s="69" t="s">
        <v>3350</v>
      </c>
      <c r="G19877" s="69">
        <v>2416</v>
      </c>
    </row>
    <row r="19878" spans="1:7" ht="14.4">
      <c r="A19878" s="27" t="str">
        <f>VLOOKUP(C19878,'user list'!A:B,2,0)</f>
        <v>CTO</v>
      </c>
      <c r="B19878" s="172">
        <v>45825.425057870372</v>
      </c>
      <c r="C19878" s="69" t="s">
        <v>207</v>
      </c>
      <c r="D19878" s="69" t="s">
        <v>1937</v>
      </c>
      <c r="E19878" s="69" t="s">
        <v>3351</v>
      </c>
      <c r="F19878" s="69" t="s">
        <v>3352</v>
      </c>
      <c r="G19878" s="69">
        <v>2417</v>
      </c>
    </row>
    <row r="19879" spans="1:7" ht="14.4">
      <c r="A19879" s="27" t="str">
        <f>VLOOKUP(C19879,'user list'!A:B,2,0)</f>
        <v>CTO</v>
      </c>
      <c r="B19879" s="172">
        <v>45825.425115740742</v>
      </c>
      <c r="C19879" s="69" t="s">
        <v>207</v>
      </c>
      <c r="D19879" s="69" t="s">
        <v>1937</v>
      </c>
      <c r="E19879" s="69" t="s">
        <v>2578</v>
      </c>
      <c r="F19879" s="69">
        <v>1949</v>
      </c>
      <c r="G19879" s="69" t="s">
        <v>1939</v>
      </c>
    </row>
    <row r="19880" spans="1:7" ht="14.4">
      <c r="A19880" s="27" t="str">
        <f>VLOOKUP(C19880,'user list'!A:B,2,0)</f>
        <v>ITDD</v>
      </c>
      <c r="B19880" s="172">
        <v>45825.427199074074</v>
      </c>
      <c r="C19880" s="69" t="s">
        <v>219</v>
      </c>
      <c r="D19880" s="69" t="s">
        <v>1937</v>
      </c>
      <c r="E19880" s="69" t="s">
        <v>3058</v>
      </c>
      <c r="F19880" s="69">
        <v>2352</v>
      </c>
      <c r="G19880" s="69" t="s">
        <v>1949</v>
      </c>
    </row>
    <row r="19881" spans="1:7" ht="14.4">
      <c r="A19881" s="27" t="str">
        <f>VLOOKUP(C19881,'user list'!A:B,2,0)</f>
        <v>CTO</v>
      </c>
      <c r="B19881" s="172">
        <v>45825.428923611114</v>
      </c>
      <c r="C19881" s="69" t="s">
        <v>207</v>
      </c>
      <c r="D19881" s="69" t="s">
        <v>1937</v>
      </c>
      <c r="E19881" s="69" t="s">
        <v>3058</v>
      </c>
      <c r="F19881" s="69">
        <v>2352</v>
      </c>
      <c r="G19881" s="69" t="s">
        <v>1939</v>
      </c>
    </row>
    <row r="19882" spans="1:7" ht="14.4">
      <c r="A19882" s="27" t="str">
        <f>VLOOKUP(C19882,'user list'!A:B,2,0)</f>
        <v>CAD</v>
      </c>
      <c r="B19882" s="172">
        <v>45825.430717592593</v>
      </c>
      <c r="C19882" s="69" t="s">
        <v>196</v>
      </c>
      <c r="D19882" s="69" t="s">
        <v>1937</v>
      </c>
      <c r="E19882" s="69" t="s">
        <v>3361</v>
      </c>
      <c r="F19882" s="69">
        <v>2427</v>
      </c>
      <c r="G19882" s="69" t="s">
        <v>1939</v>
      </c>
    </row>
    <row r="19883" spans="1:7" ht="14.4">
      <c r="A19883" s="27" t="str">
        <f>VLOOKUP(C19883,'user list'!A:B,2,0)</f>
        <v>CAD</v>
      </c>
      <c r="B19883" s="172">
        <v>45825.430833333332</v>
      </c>
      <c r="C19883" s="69" t="s">
        <v>196</v>
      </c>
      <c r="D19883" s="69" t="s">
        <v>1937</v>
      </c>
      <c r="E19883" s="69" t="s">
        <v>3361</v>
      </c>
      <c r="F19883" s="69">
        <v>2427</v>
      </c>
      <c r="G19883" s="69" t="s">
        <v>2441</v>
      </c>
    </row>
    <row r="19884" spans="1:7" ht="14.4">
      <c r="A19884" s="27" t="str">
        <f>VLOOKUP(C19884,'user list'!A:B,2,0)</f>
        <v>CAD</v>
      </c>
      <c r="B19884" s="172">
        <v>45825.430949074071</v>
      </c>
      <c r="C19884" s="69" t="s">
        <v>196</v>
      </c>
      <c r="D19884" s="69" t="s">
        <v>1937</v>
      </c>
      <c r="E19884" s="69" t="s">
        <v>3361</v>
      </c>
      <c r="F19884" s="69">
        <v>2427</v>
      </c>
      <c r="G19884" s="69" t="s">
        <v>1939</v>
      </c>
    </row>
    <row r="19885" spans="1:7" ht="14.4">
      <c r="A19885" s="27" t="str">
        <f>VLOOKUP(C19885,'user list'!A:B,2,0)</f>
        <v>CTO</v>
      </c>
      <c r="B19885" s="172">
        <v>45825.431064814817</v>
      </c>
      <c r="C19885" s="69" t="s">
        <v>207</v>
      </c>
      <c r="D19885" s="69" t="s">
        <v>1937</v>
      </c>
      <c r="E19885" s="69" t="s">
        <v>2604</v>
      </c>
      <c r="F19885" s="69">
        <v>1989</v>
      </c>
      <c r="G19885" s="69" t="s">
        <v>1939</v>
      </c>
    </row>
    <row r="19886" spans="1:7" ht="14.4">
      <c r="A19886" s="27" t="str">
        <f>VLOOKUP(C19886,'user list'!A:B,2,0)</f>
        <v>CTO</v>
      </c>
      <c r="B19886" s="172">
        <v>45825.431087962963</v>
      </c>
      <c r="C19886" s="69" t="s">
        <v>207</v>
      </c>
      <c r="D19886" s="69" t="s">
        <v>1937</v>
      </c>
      <c r="E19886" s="69" t="s">
        <v>2606</v>
      </c>
      <c r="F19886" s="69">
        <v>1993</v>
      </c>
      <c r="G19886" s="69" t="s">
        <v>1939</v>
      </c>
    </row>
    <row r="19887" spans="1:7" ht="14.4">
      <c r="A19887" s="27" t="str">
        <f>VLOOKUP(C19887,'user list'!A:B,2,0)</f>
        <v>ITDD</v>
      </c>
      <c r="B19887" s="172">
        <v>45825.431203703702</v>
      </c>
      <c r="C19887" s="69" t="s">
        <v>219</v>
      </c>
      <c r="D19887" s="69" t="s">
        <v>1937</v>
      </c>
      <c r="E19887" s="69" t="s">
        <v>3061</v>
      </c>
      <c r="F19887" s="69">
        <v>2360</v>
      </c>
      <c r="G19887" s="69" t="s">
        <v>1939</v>
      </c>
    </row>
    <row r="19888" spans="1:7" ht="14.4">
      <c r="A19888" s="27" t="str">
        <f>VLOOKUP(C19888,'user list'!A:B,2,0)</f>
        <v>CAD</v>
      </c>
      <c r="B19888" s="172">
        <v>45825.431261574071</v>
      </c>
      <c r="C19888" s="69" t="s">
        <v>196</v>
      </c>
      <c r="D19888" s="69" t="s">
        <v>1937</v>
      </c>
      <c r="E19888" s="69" t="s">
        <v>3361</v>
      </c>
      <c r="F19888" s="69">
        <v>2427</v>
      </c>
      <c r="G19888" s="69" t="s">
        <v>2441</v>
      </c>
    </row>
    <row r="19889" spans="1:7" ht="14.4">
      <c r="A19889" s="27" t="str">
        <f>VLOOKUP(C19889,'user list'!A:B,2,0)</f>
        <v>CAD</v>
      </c>
      <c r="B19889" s="172">
        <v>45825.433194444442</v>
      </c>
      <c r="C19889" s="69" t="s">
        <v>196</v>
      </c>
      <c r="D19889" s="69" t="s">
        <v>1937</v>
      </c>
      <c r="E19889" s="69" t="s">
        <v>3360</v>
      </c>
      <c r="F19889" s="69">
        <v>2424</v>
      </c>
      <c r="G19889" s="69" t="s">
        <v>1939</v>
      </c>
    </row>
    <row r="19890" spans="1:7" ht="14.4">
      <c r="A19890" s="27" t="str">
        <f>VLOOKUP(C19890,'user list'!A:B,2,0)</f>
        <v>OCM</v>
      </c>
      <c r="B19890" s="172">
        <v>45825.433263888888</v>
      </c>
      <c r="C19890" s="69" t="s">
        <v>235</v>
      </c>
      <c r="D19890" s="69" t="s">
        <v>1937</v>
      </c>
      <c r="E19890" s="69" t="s">
        <v>1991</v>
      </c>
      <c r="F19890" s="69">
        <v>2431</v>
      </c>
      <c r="G19890" s="69" t="s">
        <v>1939</v>
      </c>
    </row>
    <row r="19891" spans="1:7" ht="14.4">
      <c r="A19891" s="27" t="str">
        <f>VLOOKUP(C19891,'user list'!A:B,2,0)</f>
        <v>OCM</v>
      </c>
      <c r="B19891" s="172">
        <v>45825.433263888888</v>
      </c>
      <c r="C19891" s="69" t="s">
        <v>235</v>
      </c>
      <c r="D19891" s="69" t="s">
        <v>1937</v>
      </c>
      <c r="E19891" s="69" t="s">
        <v>1991</v>
      </c>
      <c r="F19891" s="69">
        <v>2431</v>
      </c>
      <c r="G19891" s="69" t="s">
        <v>1939</v>
      </c>
    </row>
    <row r="19892" spans="1:7" ht="14.4">
      <c r="A19892" s="27" t="str">
        <f>VLOOKUP(C19892,'user list'!A:B,2,0)</f>
        <v>CAD</v>
      </c>
      <c r="B19892" s="172">
        <v>45825.433356481481</v>
      </c>
      <c r="C19892" s="69" t="s">
        <v>196</v>
      </c>
      <c r="D19892" s="69" t="s">
        <v>1937</v>
      </c>
      <c r="E19892" s="69" t="s">
        <v>1974</v>
      </c>
      <c r="F19892" s="69">
        <v>2402</v>
      </c>
      <c r="G19892" s="69" t="s">
        <v>1939</v>
      </c>
    </row>
    <row r="19893" spans="1:7" ht="14.4">
      <c r="A19893" s="27" t="str">
        <f>VLOOKUP(C19893,'user list'!A:B,2,0)</f>
        <v>CAD</v>
      </c>
      <c r="B19893" s="172">
        <v>45825.433622685188</v>
      </c>
      <c r="C19893" s="69" t="s">
        <v>196</v>
      </c>
      <c r="D19893" s="69" t="s">
        <v>1937</v>
      </c>
      <c r="E19893" s="69" t="s">
        <v>1974</v>
      </c>
      <c r="F19893" s="69">
        <v>2402</v>
      </c>
      <c r="G19893" s="69" t="s">
        <v>1939</v>
      </c>
    </row>
    <row r="19894" spans="1:7" ht="14.4">
      <c r="A19894" s="27" t="str">
        <f>VLOOKUP(C19894,'user list'!A:B,2,0)</f>
        <v>DOE</v>
      </c>
      <c r="B19894" s="172">
        <v>45825.434120370373</v>
      </c>
      <c r="C19894" s="69" t="s">
        <v>212</v>
      </c>
      <c r="D19894" s="69" t="s">
        <v>1937</v>
      </c>
      <c r="E19894" s="69" t="s">
        <v>3363</v>
      </c>
      <c r="F19894" s="69">
        <v>2432</v>
      </c>
      <c r="G19894" s="69" t="s">
        <v>2440</v>
      </c>
    </row>
    <row r="19895" spans="1:7" ht="14.4">
      <c r="A19895" s="27" t="str">
        <f>VLOOKUP(C19895,'user list'!A:B,2,0)</f>
        <v>Admin</v>
      </c>
      <c r="B19895" s="172">
        <v>45825.434131944443</v>
      </c>
      <c r="C19895" s="69" t="s">
        <v>186</v>
      </c>
      <c r="D19895" s="69" t="s">
        <v>1937</v>
      </c>
      <c r="E19895" s="69" t="s">
        <v>3363</v>
      </c>
      <c r="F19895" s="69">
        <v>2432</v>
      </c>
      <c r="G19895" s="69" t="s">
        <v>1948</v>
      </c>
    </row>
    <row r="19896" spans="1:7" ht="14.4">
      <c r="A19896" s="27" t="str">
        <f>VLOOKUP(C19896,'user list'!A:B,2,0)</f>
        <v>Admin</v>
      </c>
      <c r="B19896" s="172">
        <v>45825.434131944443</v>
      </c>
      <c r="C19896" s="69" t="s">
        <v>186</v>
      </c>
      <c r="D19896" s="69" t="s">
        <v>1937</v>
      </c>
      <c r="E19896" s="69" t="s">
        <v>3363</v>
      </c>
      <c r="F19896" s="69">
        <v>2432</v>
      </c>
      <c r="G19896" s="69" t="s">
        <v>1948</v>
      </c>
    </row>
    <row r="19897" spans="1:7" ht="14.4">
      <c r="A19897" s="27" t="str">
        <f>VLOOKUP(C19897,'user list'!A:B,2,0)</f>
        <v>Admin</v>
      </c>
      <c r="B19897" s="172">
        <v>45825.43414351852</v>
      </c>
      <c r="C19897" s="69" t="s">
        <v>186</v>
      </c>
      <c r="D19897" s="69" t="s">
        <v>1937</v>
      </c>
      <c r="E19897" s="69" t="s">
        <v>3363</v>
      </c>
      <c r="F19897" s="69">
        <v>2432</v>
      </c>
      <c r="G19897" s="69" t="s">
        <v>1948</v>
      </c>
    </row>
    <row r="19898" spans="1:7" ht="14.4">
      <c r="A19898" s="27" t="str">
        <f>VLOOKUP(C19898,'user list'!A:B,2,0)</f>
        <v>Admin</v>
      </c>
      <c r="B19898" s="172">
        <v>45825.43414351852</v>
      </c>
      <c r="C19898" s="69" t="s">
        <v>186</v>
      </c>
      <c r="D19898" s="69" t="s">
        <v>1937</v>
      </c>
      <c r="E19898" s="69" t="s">
        <v>3363</v>
      </c>
      <c r="F19898" s="69">
        <v>2432</v>
      </c>
      <c r="G19898" s="69" t="s">
        <v>1947</v>
      </c>
    </row>
    <row r="19899" spans="1:7" ht="14.4">
      <c r="A19899" s="27" t="str">
        <f>VLOOKUP(C19899,'user list'!A:B,2,0)</f>
        <v>OCM</v>
      </c>
      <c r="B19899" s="172">
        <v>45825.434178240743</v>
      </c>
      <c r="C19899" s="69" t="s">
        <v>235</v>
      </c>
      <c r="D19899" s="69" t="s">
        <v>1937</v>
      </c>
      <c r="E19899" s="69" t="s">
        <v>1974</v>
      </c>
      <c r="F19899" s="69">
        <v>2428</v>
      </c>
      <c r="G19899" s="69" t="s">
        <v>1947</v>
      </c>
    </row>
    <row r="19900" spans="1:7" ht="14.4">
      <c r="A19900" s="27" t="str">
        <f>VLOOKUP(C19900,'user list'!A:B,2,0)</f>
        <v>OCM</v>
      </c>
      <c r="B19900" s="172">
        <v>45825.434178240743</v>
      </c>
      <c r="C19900" s="69" t="s">
        <v>235</v>
      </c>
      <c r="D19900" s="69" t="s">
        <v>1937</v>
      </c>
      <c r="E19900" s="69" t="s">
        <v>1974</v>
      </c>
      <c r="F19900" s="69">
        <v>2428</v>
      </c>
      <c r="G19900" s="69" t="s">
        <v>1948</v>
      </c>
    </row>
    <row r="19901" spans="1:7" ht="14.4">
      <c r="A19901" s="27" t="str">
        <f>VLOOKUP(C19901,'user list'!A:B,2,0)</f>
        <v>Admin</v>
      </c>
      <c r="B19901" s="172">
        <v>45825.434178240743</v>
      </c>
      <c r="C19901" s="69" t="s">
        <v>186</v>
      </c>
      <c r="D19901" s="69" t="s">
        <v>1937</v>
      </c>
      <c r="E19901" s="69" t="s">
        <v>1974</v>
      </c>
      <c r="F19901" s="69">
        <v>2428</v>
      </c>
      <c r="G19901" s="69" t="s">
        <v>1948</v>
      </c>
    </row>
    <row r="19902" spans="1:7" ht="14.4">
      <c r="A19902" s="27" t="str">
        <f>VLOOKUP(C19902,'user list'!A:B,2,0)</f>
        <v>OCM</v>
      </c>
      <c r="B19902" s="172">
        <v>45825.435532407406</v>
      </c>
      <c r="C19902" s="69" t="s">
        <v>235</v>
      </c>
      <c r="D19902" s="69" t="s">
        <v>1937</v>
      </c>
      <c r="E19902" s="69" t="s">
        <v>1991</v>
      </c>
      <c r="F19902" s="69">
        <v>2431</v>
      </c>
      <c r="G19902" s="69" t="s">
        <v>1947</v>
      </c>
    </row>
    <row r="19903" spans="1:7" ht="14.4">
      <c r="A19903" s="27" t="str">
        <f>VLOOKUP(C19903,'user list'!A:B,2,0)</f>
        <v>OCM</v>
      </c>
      <c r="B19903" s="172">
        <v>45825.435532407406</v>
      </c>
      <c r="C19903" s="69" t="s">
        <v>235</v>
      </c>
      <c r="D19903" s="69" t="s">
        <v>1937</v>
      </c>
      <c r="E19903" s="69" t="s">
        <v>1991</v>
      </c>
      <c r="F19903" s="69">
        <v>2431</v>
      </c>
      <c r="G19903" s="69" t="s">
        <v>1948</v>
      </c>
    </row>
    <row r="19904" spans="1:7" ht="14.4">
      <c r="A19904" s="27" t="str">
        <f>VLOOKUP(C19904,'user list'!A:B,2,0)</f>
        <v>Admin</v>
      </c>
      <c r="B19904" s="172">
        <v>45825.435543981483</v>
      </c>
      <c r="C19904" s="69" t="s">
        <v>186</v>
      </c>
      <c r="D19904" s="69" t="s">
        <v>1937</v>
      </c>
      <c r="E19904" s="69" t="s">
        <v>1991</v>
      </c>
      <c r="F19904" s="69">
        <v>2431</v>
      </c>
      <c r="G19904" s="69" t="s">
        <v>1948</v>
      </c>
    </row>
    <row r="19905" spans="1:7" ht="14.4">
      <c r="A19905" s="27" t="str">
        <f>VLOOKUP(C19905,'user list'!A:B,2,0)</f>
        <v>CVD</v>
      </c>
      <c r="B19905" s="172">
        <v>45825.435844907406</v>
      </c>
      <c r="C19905" s="69" t="s">
        <v>208</v>
      </c>
      <c r="D19905" s="69" t="s">
        <v>1937</v>
      </c>
      <c r="E19905" s="69" t="s">
        <v>1974</v>
      </c>
      <c r="F19905" s="69">
        <v>2402</v>
      </c>
      <c r="G19905" s="69" t="s">
        <v>1939</v>
      </c>
    </row>
    <row r="19906" spans="1:7" ht="14.4">
      <c r="A19906" s="27" t="str">
        <f>VLOOKUP(C19906,'user list'!A:B,2,0)</f>
        <v>QCTD</v>
      </c>
      <c r="B19906" s="172">
        <v>45825.436053240737</v>
      </c>
      <c r="C19906" s="69" t="s">
        <v>269</v>
      </c>
      <c r="D19906" s="69" t="s">
        <v>1937</v>
      </c>
      <c r="E19906" s="69" t="s">
        <v>2601</v>
      </c>
      <c r="F19906" s="69">
        <v>1976</v>
      </c>
      <c r="G19906" s="69" t="s">
        <v>1939</v>
      </c>
    </row>
    <row r="19907" spans="1:7" ht="14.4">
      <c r="A19907" s="27" t="str">
        <f>VLOOKUP(C19907,'user list'!A:B,2,0)</f>
        <v>QCTD</v>
      </c>
      <c r="B19907" s="172">
        <v>45825.436354166668</v>
      </c>
      <c r="C19907" s="69" t="s">
        <v>269</v>
      </c>
      <c r="D19907" s="69" t="s">
        <v>1937</v>
      </c>
      <c r="E19907" s="69" t="s">
        <v>1574</v>
      </c>
      <c r="F19907" s="69">
        <v>2180</v>
      </c>
      <c r="G19907" s="69" t="s">
        <v>1939</v>
      </c>
    </row>
    <row r="19908" spans="1:7" ht="14.4">
      <c r="A19908" s="27" t="str">
        <f>VLOOKUP(C19908,'user list'!A:B,2,0)</f>
        <v>QCTD</v>
      </c>
      <c r="B19908" s="172">
        <v>45825.437164351853</v>
      </c>
      <c r="C19908" s="69" t="s">
        <v>269</v>
      </c>
      <c r="D19908" s="69" t="s">
        <v>1937</v>
      </c>
      <c r="E19908" s="69" t="s">
        <v>1574</v>
      </c>
      <c r="F19908" s="69">
        <v>2180</v>
      </c>
      <c r="G19908" s="69" t="s">
        <v>1947</v>
      </c>
    </row>
    <row r="19909" spans="1:7" ht="14.4">
      <c r="A19909" s="27" t="str">
        <f>VLOOKUP(C19909,'user list'!A:B,2,0)</f>
        <v>QCTD</v>
      </c>
      <c r="B19909" s="172">
        <v>45825.437164351853</v>
      </c>
      <c r="C19909" s="69" t="s">
        <v>269</v>
      </c>
      <c r="D19909" s="69" t="s">
        <v>1937</v>
      </c>
      <c r="E19909" s="69" t="s">
        <v>1574</v>
      </c>
      <c r="F19909" s="69">
        <v>2180</v>
      </c>
      <c r="G19909" s="69" t="s">
        <v>1948</v>
      </c>
    </row>
    <row r="19910" spans="1:7" ht="14.4">
      <c r="A19910" s="27" t="str">
        <f>VLOOKUP(C19910,'user list'!A:B,2,0)</f>
        <v>QCTD</v>
      </c>
      <c r="B19910" s="172">
        <v>45825.437175925923</v>
      </c>
      <c r="C19910" s="69" t="s">
        <v>269</v>
      </c>
      <c r="D19910" s="69" t="s">
        <v>1937</v>
      </c>
      <c r="E19910" s="69" t="s">
        <v>1574</v>
      </c>
      <c r="F19910" s="69">
        <v>2180</v>
      </c>
      <c r="G19910" s="69" t="s">
        <v>1939</v>
      </c>
    </row>
    <row r="19911" spans="1:7" ht="14.4">
      <c r="A19911" s="27" t="str">
        <f>VLOOKUP(C19911,'user list'!A:B,2,0)</f>
        <v>Admin</v>
      </c>
      <c r="B19911" s="172">
        <v>45825.437175925923</v>
      </c>
      <c r="C19911" s="69" t="s">
        <v>186</v>
      </c>
      <c r="D19911" s="69" t="s">
        <v>1937</v>
      </c>
      <c r="E19911" s="69" t="s">
        <v>1574</v>
      </c>
      <c r="F19911" s="69">
        <v>2180</v>
      </c>
      <c r="G19911" s="69" t="s">
        <v>1948</v>
      </c>
    </row>
    <row r="19912" spans="1:7" ht="14.4">
      <c r="A19912" s="27" t="str">
        <f>VLOOKUP(C19912,'user list'!A:B,2,0)</f>
        <v>CCESD</v>
      </c>
      <c r="B19912" s="172">
        <v>45825.43822916667</v>
      </c>
      <c r="C19912" s="69" t="s">
        <v>284</v>
      </c>
      <c r="D19912" s="69" t="s">
        <v>1937</v>
      </c>
      <c r="E19912" s="69" t="s">
        <v>3242</v>
      </c>
      <c r="F19912" s="69">
        <v>2413</v>
      </c>
      <c r="G19912" s="69" t="s">
        <v>1939</v>
      </c>
    </row>
    <row r="19913" spans="1:7" ht="14.4">
      <c r="A19913" s="27" t="str">
        <f>VLOOKUP(C19913,'user list'!A:B,2,0)</f>
        <v>CCESD</v>
      </c>
      <c r="B19913" s="172">
        <v>45825.438321759262</v>
      </c>
      <c r="C19913" s="69" t="s">
        <v>284</v>
      </c>
      <c r="D19913" s="69" t="s">
        <v>1937</v>
      </c>
      <c r="E19913" s="69" t="s">
        <v>1974</v>
      </c>
      <c r="F19913" s="69">
        <v>2402</v>
      </c>
      <c r="G19913" s="69" t="s">
        <v>1939</v>
      </c>
    </row>
    <row r="19914" spans="1:7" ht="14.4">
      <c r="A19914" s="27" t="str">
        <f>VLOOKUP(C19914,'user list'!A:B,2,0)</f>
        <v>QCTD</v>
      </c>
      <c r="B19914" s="172">
        <v>45825.438692129632</v>
      </c>
      <c r="C19914" s="69" t="s">
        <v>269</v>
      </c>
      <c r="D19914" s="69" t="s">
        <v>1937</v>
      </c>
      <c r="E19914" s="69" t="s">
        <v>2784</v>
      </c>
      <c r="F19914" s="69">
        <v>2340</v>
      </c>
      <c r="G19914" s="69" t="s">
        <v>1939</v>
      </c>
    </row>
    <row r="19915" spans="1:7" ht="14.4">
      <c r="A19915" s="27" t="str">
        <f>VLOOKUP(C19915,'user list'!A:B,2,0)</f>
        <v>QCTD</v>
      </c>
      <c r="B19915" s="172">
        <v>45825.439131944448</v>
      </c>
      <c r="C19915" s="69" t="s">
        <v>269</v>
      </c>
      <c r="D19915" s="69" t="s">
        <v>1937</v>
      </c>
      <c r="E19915" s="69" t="s">
        <v>2784</v>
      </c>
      <c r="F19915" s="69">
        <v>2340</v>
      </c>
      <c r="G19915" s="69" t="s">
        <v>1947</v>
      </c>
    </row>
    <row r="19916" spans="1:7" ht="14.4">
      <c r="A19916" s="27" t="str">
        <f>VLOOKUP(C19916,'user list'!A:B,2,0)</f>
        <v>QCTD</v>
      </c>
      <c r="B19916" s="172">
        <v>45825.439131944448</v>
      </c>
      <c r="C19916" s="69" t="s">
        <v>269</v>
      </c>
      <c r="D19916" s="69" t="s">
        <v>1937</v>
      </c>
      <c r="E19916" s="69" t="s">
        <v>2784</v>
      </c>
      <c r="F19916" s="69">
        <v>2340</v>
      </c>
      <c r="G19916" s="69" t="s">
        <v>1948</v>
      </c>
    </row>
    <row r="19917" spans="1:7" ht="14.4">
      <c r="A19917" s="27" t="str">
        <f>VLOOKUP(C19917,'user list'!A:B,2,0)</f>
        <v>QCTD</v>
      </c>
      <c r="B19917" s="172">
        <v>45825.439131944448</v>
      </c>
      <c r="C19917" s="69" t="s">
        <v>269</v>
      </c>
      <c r="D19917" s="69" t="s">
        <v>1937</v>
      </c>
      <c r="E19917" s="69" t="s">
        <v>2784</v>
      </c>
      <c r="F19917" s="69">
        <v>2340</v>
      </c>
      <c r="G19917" s="69" t="s">
        <v>1939</v>
      </c>
    </row>
    <row r="19918" spans="1:7" ht="14.4">
      <c r="A19918" s="27" t="str">
        <f>VLOOKUP(C19918,'user list'!A:B,2,0)</f>
        <v>Admin</v>
      </c>
      <c r="B19918" s="172">
        <v>45825.439131944448</v>
      </c>
      <c r="C19918" s="69" t="s">
        <v>186</v>
      </c>
      <c r="D19918" s="69" t="s">
        <v>1937</v>
      </c>
      <c r="E19918" s="69" t="s">
        <v>2784</v>
      </c>
      <c r="F19918" s="69">
        <v>2340</v>
      </c>
      <c r="G19918" s="69" t="s">
        <v>1948</v>
      </c>
    </row>
    <row r="19919" spans="1:7" ht="14.4">
      <c r="A19919" s="27" t="str">
        <f>VLOOKUP(C19919,'user list'!A:B,2,0)</f>
        <v>CCESD</v>
      </c>
      <c r="B19919" s="172">
        <v>45825.439143518517</v>
      </c>
      <c r="C19919" s="69" t="s">
        <v>284</v>
      </c>
      <c r="D19919" s="69" t="s">
        <v>1937</v>
      </c>
      <c r="E19919" s="69" t="s">
        <v>2534</v>
      </c>
      <c r="F19919" s="69">
        <v>1881</v>
      </c>
      <c r="G19919" s="69" t="s">
        <v>1939</v>
      </c>
    </row>
    <row r="19920" spans="1:7" ht="14.4">
      <c r="A19920" s="27" t="str">
        <f>VLOOKUP(C19920,'user list'!A:B,2,0)</f>
        <v>CCESD</v>
      </c>
      <c r="B19920" s="172">
        <v>45825.439201388886</v>
      </c>
      <c r="C19920" s="69" t="s">
        <v>284</v>
      </c>
      <c r="D19920" s="69" t="s">
        <v>1937</v>
      </c>
      <c r="E19920" s="69" t="s">
        <v>2784</v>
      </c>
      <c r="F19920" s="69">
        <v>2236</v>
      </c>
      <c r="G19920" s="69" t="s">
        <v>1939</v>
      </c>
    </row>
    <row r="19921" spans="1:7" ht="14.4">
      <c r="A19921" s="27" t="str">
        <f>VLOOKUP(C19921,'user list'!A:B,2,0)</f>
        <v>CCESD</v>
      </c>
      <c r="B19921" s="172">
        <v>45825.439247685186</v>
      </c>
      <c r="C19921" s="69" t="s">
        <v>284</v>
      </c>
      <c r="D19921" s="69" t="s">
        <v>1937</v>
      </c>
      <c r="E19921" s="69" t="s">
        <v>1974</v>
      </c>
      <c r="F19921" s="69">
        <v>2402</v>
      </c>
      <c r="G19921" s="69" t="s">
        <v>1939</v>
      </c>
    </row>
    <row r="19922" spans="1:7" ht="14.4">
      <c r="A19922" s="27" t="str">
        <f>VLOOKUP(C19922,'user list'!A:B,2,0)</f>
        <v>CCESD</v>
      </c>
      <c r="B19922" s="172">
        <v>45825.439317129632</v>
      </c>
      <c r="C19922" s="69" t="s">
        <v>284</v>
      </c>
      <c r="D19922" s="69" t="s">
        <v>1937</v>
      </c>
      <c r="E19922" s="69" t="s">
        <v>3242</v>
      </c>
      <c r="F19922" s="69">
        <v>2413</v>
      </c>
      <c r="G19922" s="69" t="s">
        <v>1939</v>
      </c>
    </row>
    <row r="19923" spans="1:7" ht="14.4">
      <c r="A19923" s="27" t="str">
        <f>VLOOKUP(C19923,'user list'!A:B,2,0)</f>
        <v>DOE</v>
      </c>
      <c r="B19923" s="172">
        <v>45825.439386574071</v>
      </c>
      <c r="C19923" s="69" t="s">
        <v>212</v>
      </c>
      <c r="D19923" s="69" t="s">
        <v>1937</v>
      </c>
      <c r="E19923" s="69" t="s">
        <v>3364</v>
      </c>
      <c r="F19923" s="69">
        <v>2433</v>
      </c>
      <c r="G19923" s="69" t="s">
        <v>2440</v>
      </c>
    </row>
    <row r="19924" spans="1:7" ht="14.4">
      <c r="A19924" s="27" t="str">
        <f>VLOOKUP(C19924,'user list'!A:B,2,0)</f>
        <v>Admin</v>
      </c>
      <c r="B19924" s="172">
        <v>45825.439386574071</v>
      </c>
      <c r="C19924" s="69" t="s">
        <v>186</v>
      </c>
      <c r="D19924" s="69" t="s">
        <v>1937</v>
      </c>
      <c r="E19924" s="69" t="s">
        <v>3364</v>
      </c>
      <c r="F19924" s="69">
        <v>2433</v>
      </c>
      <c r="G19924" s="69" t="s">
        <v>1948</v>
      </c>
    </row>
    <row r="19925" spans="1:7" ht="14.4">
      <c r="A19925" s="27" t="str">
        <f>VLOOKUP(C19925,'user list'!A:B,2,0)</f>
        <v>Admin</v>
      </c>
      <c r="B19925" s="172">
        <v>45825.439398148148</v>
      </c>
      <c r="C19925" s="69" t="s">
        <v>186</v>
      </c>
      <c r="D19925" s="69" t="s">
        <v>1937</v>
      </c>
      <c r="E19925" s="69" t="s">
        <v>3364</v>
      </c>
      <c r="F19925" s="69">
        <v>2433</v>
      </c>
      <c r="G19925" s="69" t="s">
        <v>1948</v>
      </c>
    </row>
    <row r="19926" spans="1:7" ht="14.4">
      <c r="A19926" s="27" t="str">
        <f>VLOOKUP(C19926,'user list'!A:B,2,0)</f>
        <v>Admin</v>
      </c>
      <c r="B19926" s="172">
        <v>45825.439398148148</v>
      </c>
      <c r="C19926" s="69" t="s">
        <v>186</v>
      </c>
      <c r="D19926" s="69" t="s">
        <v>1937</v>
      </c>
      <c r="E19926" s="69" t="s">
        <v>3364</v>
      </c>
      <c r="F19926" s="69">
        <v>2433</v>
      </c>
      <c r="G19926" s="69" t="s">
        <v>1948</v>
      </c>
    </row>
    <row r="19927" spans="1:7" ht="14.4">
      <c r="A19927" s="27" t="str">
        <f>VLOOKUP(C19927,'user list'!A:B,2,0)</f>
        <v>Admin</v>
      </c>
      <c r="B19927" s="172">
        <v>45825.439398148148</v>
      </c>
      <c r="C19927" s="69" t="s">
        <v>186</v>
      </c>
      <c r="D19927" s="69" t="s">
        <v>1937</v>
      </c>
      <c r="E19927" s="69" t="s">
        <v>3364</v>
      </c>
      <c r="F19927" s="69">
        <v>2433</v>
      </c>
      <c r="G19927" s="69" t="s">
        <v>1947</v>
      </c>
    </row>
    <row r="19928" spans="1:7" ht="14.4">
      <c r="A19928" s="27" t="str">
        <f>VLOOKUP(C19928,'user list'!A:B,2,0)</f>
        <v>QCTD</v>
      </c>
      <c r="B19928" s="172">
        <v>45825.439756944441</v>
      </c>
      <c r="C19928" s="69" t="s">
        <v>269</v>
      </c>
      <c r="D19928" s="69" t="s">
        <v>1937</v>
      </c>
      <c r="E19928" s="69" t="s">
        <v>3060</v>
      </c>
      <c r="F19928" s="69">
        <v>2354</v>
      </c>
      <c r="G19928" s="69" t="s">
        <v>1939</v>
      </c>
    </row>
    <row r="19929" spans="1:7" ht="14.4">
      <c r="A19929" s="27" t="str">
        <f>VLOOKUP(C19929,'user list'!A:B,2,0)</f>
        <v>OCAs</v>
      </c>
      <c r="B19929" s="172">
        <v>45825.440289351849</v>
      </c>
      <c r="C19929" s="69" t="s">
        <v>279</v>
      </c>
      <c r="D19929" s="69" t="s">
        <v>1937</v>
      </c>
      <c r="E19929" s="69" t="s">
        <v>1974</v>
      </c>
      <c r="F19929" s="69">
        <v>2402</v>
      </c>
      <c r="G19929" s="69" t="s">
        <v>1939</v>
      </c>
    </row>
    <row r="19930" spans="1:7" ht="14.4">
      <c r="A19930" s="27" t="str">
        <f>VLOOKUP(C19930,'user list'!A:B,2,0)</f>
        <v>OCAs</v>
      </c>
      <c r="B19930" s="172">
        <v>45825.440324074072</v>
      </c>
      <c r="C19930" s="69" t="s">
        <v>279</v>
      </c>
      <c r="D19930" s="69" t="s">
        <v>1937</v>
      </c>
      <c r="E19930" s="69" t="s">
        <v>1974</v>
      </c>
      <c r="F19930" s="69">
        <v>2402</v>
      </c>
      <c r="G19930" s="69" t="s">
        <v>1939</v>
      </c>
    </row>
    <row r="19931" spans="1:7" ht="14.4">
      <c r="A19931" s="27" t="str">
        <f>VLOOKUP(C19931,'user list'!A:B,2,0)</f>
        <v>CCESD</v>
      </c>
      <c r="B19931" s="172">
        <v>45825.440972222219</v>
      </c>
      <c r="C19931" s="69" t="s">
        <v>284</v>
      </c>
      <c r="D19931" s="69" t="s">
        <v>1937</v>
      </c>
      <c r="E19931" s="69" t="s">
        <v>2029</v>
      </c>
      <c r="F19931" s="69">
        <v>1793</v>
      </c>
      <c r="G19931" s="69" t="s">
        <v>1939</v>
      </c>
    </row>
    <row r="19932" spans="1:7" ht="14.4">
      <c r="A19932" s="27" t="str">
        <f>VLOOKUP(C19932,'user list'!A:B,2,0)</f>
        <v>BCRD</v>
      </c>
      <c r="B19932" s="172">
        <v>45825.441111111111</v>
      </c>
      <c r="C19932" s="69" t="s">
        <v>192</v>
      </c>
      <c r="D19932" s="69" t="s">
        <v>1937</v>
      </c>
      <c r="E19932" s="69" t="s">
        <v>2047</v>
      </c>
      <c r="F19932" s="69">
        <v>1735</v>
      </c>
      <c r="G19932" s="69" t="s">
        <v>1939</v>
      </c>
    </row>
    <row r="19933" spans="1:7" ht="14.4">
      <c r="A19933" s="27" t="str">
        <f>VLOOKUP(C19933,'user list'!A:B,2,0)</f>
        <v>SBCDPO</v>
      </c>
      <c r="B19933" s="172">
        <v>45825.44121527778</v>
      </c>
      <c r="C19933" s="69" t="s">
        <v>271</v>
      </c>
      <c r="D19933" s="69" t="s">
        <v>1937</v>
      </c>
      <c r="E19933" s="69">
        <v>2429</v>
      </c>
      <c r="F19933" s="69">
        <v>2429</v>
      </c>
      <c r="G19933" s="69" t="s">
        <v>1939</v>
      </c>
    </row>
    <row r="19934" spans="1:7" ht="14.4">
      <c r="A19934" s="27" t="str">
        <f>VLOOKUP(C19934,'user list'!A:B,2,0)</f>
        <v>SBCDPO</v>
      </c>
      <c r="B19934" s="172">
        <v>45825.44122685185</v>
      </c>
      <c r="C19934" s="69" t="s">
        <v>271</v>
      </c>
      <c r="D19934" s="69" t="s">
        <v>1937</v>
      </c>
      <c r="E19934" s="69">
        <v>2429</v>
      </c>
      <c r="F19934" s="69">
        <v>2429</v>
      </c>
      <c r="G19934" s="69" t="s">
        <v>1939</v>
      </c>
    </row>
    <row r="19935" spans="1:7" ht="14.4">
      <c r="A19935" s="27" t="str">
        <f>VLOOKUP(C19935,'user list'!A:B,2,0)</f>
        <v>SBCDPO</v>
      </c>
      <c r="B19935" s="172">
        <v>45825.44122685185</v>
      </c>
      <c r="C19935" s="69" t="s">
        <v>271</v>
      </c>
      <c r="D19935" s="69" t="s">
        <v>1937</v>
      </c>
      <c r="E19935" s="69">
        <v>2429</v>
      </c>
      <c r="F19935" s="69">
        <v>2429</v>
      </c>
      <c r="G19935" s="69" t="s">
        <v>1939</v>
      </c>
    </row>
    <row r="19936" spans="1:7" ht="14.4">
      <c r="A19936" s="27" t="str">
        <f>VLOOKUP(C19936,'user list'!A:B,2,0)</f>
        <v>BCRD</v>
      </c>
      <c r="B19936" s="172">
        <v>45825.441261574073</v>
      </c>
      <c r="C19936" s="69" t="s">
        <v>192</v>
      </c>
      <c r="D19936" s="69" t="s">
        <v>1937</v>
      </c>
      <c r="E19936" s="69" t="s">
        <v>2784</v>
      </c>
      <c r="F19936" s="69">
        <v>2340</v>
      </c>
      <c r="G19936" s="69" t="s">
        <v>1939</v>
      </c>
    </row>
    <row r="19937" spans="1:7" ht="14.4">
      <c r="A19937" s="27" t="str">
        <f>VLOOKUP(C19937,'user list'!A:B,2,0)</f>
        <v>OCM</v>
      </c>
      <c r="B19937" s="172">
        <v>45825.441261574073</v>
      </c>
      <c r="C19937" s="69" t="s">
        <v>236</v>
      </c>
      <c r="D19937" s="69" t="s">
        <v>1937</v>
      </c>
      <c r="E19937" s="69" t="s">
        <v>3365</v>
      </c>
      <c r="F19937" s="69">
        <v>2434</v>
      </c>
      <c r="G19937" s="69" t="s">
        <v>2440</v>
      </c>
    </row>
    <row r="19938" spans="1:7" ht="14.4">
      <c r="A19938" s="27" t="str">
        <f>VLOOKUP(C19938,'user list'!A:B,2,0)</f>
        <v>Admin</v>
      </c>
      <c r="B19938" s="172">
        <v>45825.441261574073</v>
      </c>
      <c r="C19938" s="69" t="s">
        <v>186</v>
      </c>
      <c r="D19938" s="69" t="s">
        <v>1937</v>
      </c>
      <c r="E19938" s="69" t="s">
        <v>3365</v>
      </c>
      <c r="F19938" s="69">
        <v>2434</v>
      </c>
      <c r="G19938" s="69" t="s">
        <v>1948</v>
      </c>
    </row>
    <row r="19939" spans="1:7" ht="14.4">
      <c r="A19939" s="27" t="str">
        <f>VLOOKUP(C19939,'user list'!A:B,2,0)</f>
        <v>Admin</v>
      </c>
      <c r="B19939" s="172">
        <v>45825.441261574073</v>
      </c>
      <c r="C19939" s="69" t="s">
        <v>186</v>
      </c>
      <c r="D19939" s="69" t="s">
        <v>1937</v>
      </c>
      <c r="E19939" s="69" t="s">
        <v>3365</v>
      </c>
      <c r="F19939" s="69">
        <v>2434</v>
      </c>
      <c r="G19939" s="69" t="s">
        <v>1948</v>
      </c>
    </row>
    <row r="19940" spans="1:7" ht="14.4">
      <c r="A19940" s="27" t="str">
        <f>VLOOKUP(C19940,'user list'!A:B,2,0)</f>
        <v>Admin</v>
      </c>
      <c r="B19940" s="172">
        <v>45825.441261574073</v>
      </c>
      <c r="C19940" s="69" t="s">
        <v>186</v>
      </c>
      <c r="D19940" s="69" t="s">
        <v>1937</v>
      </c>
      <c r="E19940" s="69" t="s">
        <v>3365</v>
      </c>
      <c r="F19940" s="69">
        <v>2434</v>
      </c>
      <c r="G19940" s="69" t="s">
        <v>2513</v>
      </c>
    </row>
    <row r="19941" spans="1:7" ht="14.4">
      <c r="A19941" s="27" t="str">
        <f>VLOOKUP(C19941,'user list'!A:B,2,0)</f>
        <v>Admin</v>
      </c>
      <c r="B19941" s="172">
        <v>45825.441261574073</v>
      </c>
      <c r="C19941" s="69" t="s">
        <v>186</v>
      </c>
      <c r="D19941" s="69" t="s">
        <v>1937</v>
      </c>
      <c r="E19941" s="69" t="s">
        <v>3365</v>
      </c>
      <c r="F19941" s="69">
        <v>2434</v>
      </c>
      <c r="G19941" s="69" t="s">
        <v>1948</v>
      </c>
    </row>
    <row r="19942" spans="1:7" ht="14.4">
      <c r="A19942" s="27" t="str">
        <f>VLOOKUP(C19942,'user list'!A:B,2,0)</f>
        <v>Admin</v>
      </c>
      <c r="B19942" s="172">
        <v>45825.441261574073</v>
      </c>
      <c r="C19942" s="69" t="s">
        <v>186</v>
      </c>
      <c r="D19942" s="69" t="s">
        <v>1937</v>
      </c>
      <c r="E19942" s="69" t="s">
        <v>2049</v>
      </c>
      <c r="F19942" s="69">
        <v>2312</v>
      </c>
      <c r="G19942" s="69" t="s">
        <v>1948</v>
      </c>
    </row>
    <row r="19943" spans="1:7" ht="14.4">
      <c r="A19943" s="27" t="str">
        <f>VLOOKUP(C19943,'user list'!A:B,2,0)</f>
        <v>Admin</v>
      </c>
      <c r="B19943" s="172">
        <v>45825.44127314815</v>
      </c>
      <c r="C19943" s="69" t="s">
        <v>186</v>
      </c>
      <c r="D19943" s="69" t="s">
        <v>1937</v>
      </c>
      <c r="E19943" s="69" t="s">
        <v>3365</v>
      </c>
      <c r="F19943" s="69">
        <v>2434</v>
      </c>
      <c r="G19943" s="69" t="s">
        <v>1948</v>
      </c>
    </row>
    <row r="19944" spans="1:7" ht="14.4">
      <c r="A19944" s="27" t="str">
        <f>VLOOKUP(C19944,'user list'!A:B,2,0)</f>
        <v>QCTD</v>
      </c>
      <c r="B19944" s="172">
        <v>45825.44127314815</v>
      </c>
      <c r="C19944" s="69" t="s">
        <v>269</v>
      </c>
      <c r="D19944" s="69" t="s">
        <v>1937</v>
      </c>
      <c r="E19944" s="69" t="s">
        <v>3060</v>
      </c>
      <c r="F19944" s="69">
        <v>2354</v>
      </c>
      <c r="G19944" s="69" t="s">
        <v>1947</v>
      </c>
    </row>
    <row r="19945" spans="1:7" ht="14.4">
      <c r="A19945" s="27" t="str">
        <f>VLOOKUP(C19945,'user list'!A:B,2,0)</f>
        <v>QCTD</v>
      </c>
      <c r="B19945" s="172">
        <v>45825.44127314815</v>
      </c>
      <c r="C19945" s="69" t="s">
        <v>269</v>
      </c>
      <c r="D19945" s="69" t="s">
        <v>1937</v>
      </c>
      <c r="E19945" s="69" t="s">
        <v>3060</v>
      </c>
      <c r="F19945" s="69">
        <v>2354</v>
      </c>
      <c r="G19945" s="69" t="s">
        <v>1948</v>
      </c>
    </row>
    <row r="19946" spans="1:7" ht="14.4">
      <c r="A19946" s="27" t="str">
        <f>VLOOKUP(C19946,'user list'!A:B,2,0)</f>
        <v>Admin</v>
      </c>
      <c r="B19946" s="172">
        <v>45825.44127314815</v>
      </c>
      <c r="C19946" s="69" t="s">
        <v>186</v>
      </c>
      <c r="D19946" s="69" t="s">
        <v>1937</v>
      </c>
      <c r="E19946" s="69" t="s">
        <v>3365</v>
      </c>
      <c r="F19946" s="69">
        <v>2434</v>
      </c>
      <c r="G19946" s="69" t="s">
        <v>1947</v>
      </c>
    </row>
    <row r="19947" spans="1:7" ht="14.4">
      <c r="A19947" s="27" t="str">
        <f>VLOOKUP(C19947,'user list'!A:B,2,0)</f>
        <v>Admin</v>
      </c>
      <c r="B19947" s="172">
        <v>45825.44127314815</v>
      </c>
      <c r="C19947" s="69" t="s">
        <v>186</v>
      </c>
      <c r="D19947" s="69" t="s">
        <v>1937</v>
      </c>
      <c r="E19947" s="69" t="s">
        <v>2049</v>
      </c>
      <c r="F19947" s="69">
        <v>2312</v>
      </c>
      <c r="G19947" s="69" t="s">
        <v>1947</v>
      </c>
    </row>
    <row r="19948" spans="1:7" ht="14.4">
      <c r="A19948" s="27" t="str">
        <f>VLOOKUP(C19948,'user list'!A:B,2,0)</f>
        <v>Admin</v>
      </c>
      <c r="B19948" s="172">
        <v>45825.44127314815</v>
      </c>
      <c r="C19948" s="69" t="s">
        <v>186</v>
      </c>
      <c r="D19948" s="69" t="s">
        <v>1937</v>
      </c>
      <c r="E19948" s="69" t="s">
        <v>2049</v>
      </c>
      <c r="F19948" s="69">
        <v>2312</v>
      </c>
      <c r="G19948" s="69" t="s">
        <v>1948</v>
      </c>
    </row>
    <row r="19949" spans="1:7" ht="14.4">
      <c r="A19949" s="27" t="str">
        <f>VLOOKUP(C19949,'user list'!A:B,2,0)</f>
        <v>QCTD</v>
      </c>
      <c r="B19949" s="172">
        <v>45825.44127314815</v>
      </c>
      <c r="C19949" s="69" t="s">
        <v>269</v>
      </c>
      <c r="D19949" s="69" t="s">
        <v>1937</v>
      </c>
      <c r="E19949" s="69" t="s">
        <v>3060</v>
      </c>
      <c r="F19949" s="69">
        <v>2354</v>
      </c>
      <c r="G19949" s="69" t="s">
        <v>1939</v>
      </c>
    </row>
    <row r="19950" spans="1:7" ht="14.4">
      <c r="A19950" s="27" t="str">
        <f>VLOOKUP(C19950,'user list'!A:B,2,0)</f>
        <v>Admin</v>
      </c>
      <c r="B19950" s="172">
        <v>45825.44127314815</v>
      </c>
      <c r="C19950" s="69" t="s">
        <v>186</v>
      </c>
      <c r="D19950" s="69" t="s">
        <v>1937</v>
      </c>
      <c r="E19950" s="69" t="s">
        <v>3365</v>
      </c>
      <c r="F19950" s="69">
        <v>2434</v>
      </c>
      <c r="G19950" s="69" t="s">
        <v>1948</v>
      </c>
    </row>
    <row r="19951" spans="1:7" ht="14.4">
      <c r="A19951" s="27" t="str">
        <f>VLOOKUP(C19951,'user list'!A:B,2,0)</f>
        <v>Admin</v>
      </c>
      <c r="B19951" s="172">
        <v>45825.44127314815</v>
      </c>
      <c r="C19951" s="69" t="s">
        <v>186</v>
      </c>
      <c r="D19951" s="69" t="s">
        <v>1937</v>
      </c>
      <c r="E19951" s="69" t="s">
        <v>3365</v>
      </c>
      <c r="F19951" s="69">
        <v>2434</v>
      </c>
      <c r="G19951" s="69" t="s">
        <v>1947</v>
      </c>
    </row>
    <row r="19952" spans="1:7" ht="14.4">
      <c r="A19952" s="27" t="str">
        <f>VLOOKUP(C19952,'user list'!A:B,2,0)</f>
        <v>Admin</v>
      </c>
      <c r="B19952" s="172">
        <v>45825.44127314815</v>
      </c>
      <c r="C19952" s="69" t="s">
        <v>186</v>
      </c>
      <c r="D19952" s="69" t="s">
        <v>1937</v>
      </c>
      <c r="E19952" s="69" t="s">
        <v>3365</v>
      </c>
      <c r="F19952" s="69">
        <v>2434</v>
      </c>
      <c r="G19952" s="69" t="s">
        <v>1948</v>
      </c>
    </row>
    <row r="19953" spans="1:7" ht="14.4">
      <c r="A19953" s="27" t="str">
        <f>VLOOKUP(C19953,'user list'!A:B,2,0)</f>
        <v>Admin</v>
      </c>
      <c r="B19953" s="172">
        <v>45825.44127314815</v>
      </c>
      <c r="C19953" s="69" t="s">
        <v>186</v>
      </c>
      <c r="D19953" s="69" t="s">
        <v>1937</v>
      </c>
      <c r="E19953" s="69" t="s">
        <v>3060</v>
      </c>
      <c r="F19953" s="69">
        <v>2354</v>
      </c>
      <c r="G19953" s="69" t="s">
        <v>1948</v>
      </c>
    </row>
    <row r="19954" spans="1:7" ht="14.4">
      <c r="A19954" s="27" t="str">
        <f>VLOOKUP(C19954,'user list'!A:B,2,0)</f>
        <v>Admin</v>
      </c>
      <c r="B19954" s="172">
        <v>45825.44127314815</v>
      </c>
      <c r="C19954" s="69" t="s">
        <v>186</v>
      </c>
      <c r="D19954" s="69" t="s">
        <v>1937</v>
      </c>
      <c r="E19954" s="69" t="s">
        <v>2049</v>
      </c>
      <c r="F19954" s="69">
        <v>2312</v>
      </c>
      <c r="G19954" s="69" t="s">
        <v>1948</v>
      </c>
    </row>
    <row r="19955" spans="1:7" ht="14.4">
      <c r="A19955" s="27" t="str">
        <f>VLOOKUP(C19955,'user list'!A:B,2,0)</f>
        <v>QCTD</v>
      </c>
      <c r="B19955" s="172">
        <v>45825.441319444442</v>
      </c>
      <c r="C19955" s="69" t="s">
        <v>269</v>
      </c>
      <c r="D19955" s="69" t="s">
        <v>1937</v>
      </c>
      <c r="E19955" s="69" t="s">
        <v>3061</v>
      </c>
      <c r="F19955" s="69">
        <v>2360</v>
      </c>
      <c r="G19955" s="69" t="s">
        <v>1939</v>
      </c>
    </row>
    <row r="19956" spans="1:7" ht="14.4">
      <c r="A19956" s="27" t="str">
        <f>VLOOKUP(C19956,'user list'!A:B,2,0)</f>
        <v>OCAs</v>
      </c>
      <c r="B19956" s="172">
        <v>45825.441354166665</v>
      </c>
      <c r="C19956" s="69" t="s">
        <v>279</v>
      </c>
      <c r="D19956" s="69" t="s">
        <v>1937</v>
      </c>
      <c r="E19956" s="69" t="s">
        <v>1974</v>
      </c>
      <c r="F19956" s="69">
        <v>2402</v>
      </c>
      <c r="G19956" s="69" t="s">
        <v>1939</v>
      </c>
    </row>
    <row r="19957" spans="1:7" ht="14.4">
      <c r="A19957" s="27" t="str">
        <f>VLOOKUP(C19957,'user list'!A:B,2,0)</f>
        <v>BCRD</v>
      </c>
      <c r="B19957" s="172">
        <v>45825.441504629627</v>
      </c>
      <c r="C19957" s="69" t="s">
        <v>192</v>
      </c>
      <c r="D19957" s="69" t="s">
        <v>1937</v>
      </c>
      <c r="E19957" s="69" t="s">
        <v>2784</v>
      </c>
      <c r="F19957" s="69">
        <v>2340</v>
      </c>
      <c r="G19957" s="69" t="s">
        <v>1947</v>
      </c>
    </row>
    <row r="19958" spans="1:7" ht="14.4">
      <c r="A19958" s="27" t="str">
        <f>VLOOKUP(C19958,'user list'!A:B,2,0)</f>
        <v>BCRD</v>
      </c>
      <c r="B19958" s="172">
        <v>45825.441504629627</v>
      </c>
      <c r="C19958" s="69" t="s">
        <v>192</v>
      </c>
      <c r="D19958" s="69" t="s">
        <v>1937</v>
      </c>
      <c r="E19958" s="69" t="s">
        <v>2784</v>
      </c>
      <c r="F19958" s="69">
        <v>2340</v>
      </c>
      <c r="G19958" s="69" t="s">
        <v>1948</v>
      </c>
    </row>
    <row r="19959" spans="1:7" ht="14.4">
      <c r="A19959" s="27" t="str">
        <f>VLOOKUP(C19959,'user list'!A:B,2,0)</f>
        <v>BCRD</v>
      </c>
      <c r="B19959" s="172">
        <v>45825.441504629627</v>
      </c>
      <c r="C19959" s="69" t="s">
        <v>192</v>
      </c>
      <c r="D19959" s="69" t="s">
        <v>1937</v>
      </c>
      <c r="E19959" s="69" t="s">
        <v>2784</v>
      </c>
      <c r="F19959" s="69">
        <v>2340</v>
      </c>
      <c r="G19959" s="69" t="s">
        <v>1939</v>
      </c>
    </row>
    <row r="19960" spans="1:7" ht="14.4">
      <c r="A19960" s="27" t="str">
        <f>VLOOKUP(C19960,'user list'!A:B,2,0)</f>
        <v>Admin</v>
      </c>
      <c r="B19960" s="172">
        <v>45825.441504629627</v>
      </c>
      <c r="C19960" s="69" t="s">
        <v>186</v>
      </c>
      <c r="D19960" s="69" t="s">
        <v>1937</v>
      </c>
      <c r="E19960" s="69" t="s">
        <v>2784</v>
      </c>
      <c r="F19960" s="69">
        <v>2340</v>
      </c>
      <c r="G19960" s="69" t="s">
        <v>1948</v>
      </c>
    </row>
    <row r="19961" spans="1:7" ht="14.4">
      <c r="A19961" s="27" t="str">
        <f>VLOOKUP(C19961,'user list'!A:B,2,0)</f>
        <v>BCRD</v>
      </c>
      <c r="B19961" s="172">
        <v>45825.441527777781</v>
      </c>
      <c r="C19961" s="69" t="s">
        <v>192</v>
      </c>
      <c r="D19961" s="69" t="s">
        <v>1937</v>
      </c>
      <c r="E19961" s="69" t="s">
        <v>3060</v>
      </c>
      <c r="F19961" s="69">
        <v>2354</v>
      </c>
      <c r="G19961" s="69" t="s">
        <v>1939</v>
      </c>
    </row>
    <row r="19962" spans="1:7" ht="14.4">
      <c r="A19962" s="27" t="str">
        <f>VLOOKUP(C19962,'user list'!A:B,2,0)</f>
        <v>OCAs</v>
      </c>
      <c r="B19962" s="172">
        <v>45825.441643518519</v>
      </c>
      <c r="C19962" s="69" t="s">
        <v>279</v>
      </c>
      <c r="D19962" s="69" t="s">
        <v>1937</v>
      </c>
      <c r="E19962" s="69" t="s">
        <v>3342</v>
      </c>
      <c r="F19962" s="69">
        <v>2393</v>
      </c>
      <c r="G19962" s="69" t="s">
        <v>1939</v>
      </c>
    </row>
    <row r="19963" spans="1:7" ht="14.4">
      <c r="A19963" s="27" t="str">
        <f>VLOOKUP(C19963,'user list'!A:B,2,0)</f>
        <v>OCAs</v>
      </c>
      <c r="B19963" s="172">
        <v>45825.441655092596</v>
      </c>
      <c r="C19963" s="69" t="s">
        <v>279</v>
      </c>
      <c r="D19963" s="69" t="s">
        <v>1937</v>
      </c>
      <c r="E19963" s="69" t="s">
        <v>3332</v>
      </c>
      <c r="F19963" s="69">
        <v>2381</v>
      </c>
      <c r="G19963" s="69" t="s">
        <v>1939</v>
      </c>
    </row>
    <row r="19964" spans="1:7" ht="14.4">
      <c r="A19964" s="27" t="str">
        <f>VLOOKUP(C19964,'user list'!A:B,2,0)</f>
        <v>OCAs</v>
      </c>
      <c r="B19964" s="172">
        <v>45825.441666666666</v>
      </c>
      <c r="C19964" s="69" t="s">
        <v>279</v>
      </c>
      <c r="D19964" s="69" t="s">
        <v>1937</v>
      </c>
      <c r="E19964" s="69" t="s">
        <v>3331</v>
      </c>
      <c r="F19964" s="69">
        <v>2380</v>
      </c>
      <c r="G19964" s="69" t="s">
        <v>1939</v>
      </c>
    </row>
    <row r="19965" spans="1:7" ht="14.4">
      <c r="A19965" s="27" t="str">
        <f>VLOOKUP(C19965,'user list'!A:B,2,0)</f>
        <v>OCAs</v>
      </c>
      <c r="B19965" s="172">
        <v>45825.441678240742</v>
      </c>
      <c r="C19965" s="69" t="s">
        <v>279</v>
      </c>
      <c r="D19965" s="69" t="s">
        <v>1937</v>
      </c>
      <c r="E19965" s="69" t="s">
        <v>3328</v>
      </c>
      <c r="F19965" s="69">
        <v>2376</v>
      </c>
      <c r="G19965" s="69" t="s">
        <v>1939</v>
      </c>
    </row>
    <row r="19966" spans="1:7" ht="14.4">
      <c r="A19966" s="27" t="str">
        <f>VLOOKUP(C19966,'user list'!A:B,2,0)</f>
        <v>OCAs</v>
      </c>
      <c r="B19966" s="172">
        <v>45825.441678240742</v>
      </c>
      <c r="C19966" s="69" t="s">
        <v>279</v>
      </c>
      <c r="D19966" s="69" t="s">
        <v>1937</v>
      </c>
      <c r="E19966" s="69" t="s">
        <v>3327</v>
      </c>
      <c r="F19966" s="69">
        <v>2375</v>
      </c>
      <c r="G19966" s="69" t="s">
        <v>1939</v>
      </c>
    </row>
    <row r="19967" spans="1:7" ht="14.4">
      <c r="A19967" s="27" t="str">
        <f>VLOOKUP(C19967,'user list'!A:B,2,0)</f>
        <v>QCTD</v>
      </c>
      <c r="B19967" s="172">
        <v>45825.44189814815</v>
      </c>
      <c r="C19967" s="69" t="s">
        <v>269</v>
      </c>
      <c r="D19967" s="69" t="s">
        <v>1937</v>
      </c>
      <c r="E19967" s="69" t="s">
        <v>3061</v>
      </c>
      <c r="F19967" s="69">
        <v>2360</v>
      </c>
      <c r="G19967" s="69" t="s">
        <v>1947</v>
      </c>
    </row>
    <row r="19968" spans="1:7" ht="14.4">
      <c r="A19968" s="27" t="str">
        <f>VLOOKUP(C19968,'user list'!A:B,2,0)</f>
        <v>QCTD</v>
      </c>
      <c r="B19968" s="172">
        <v>45825.44189814815</v>
      </c>
      <c r="C19968" s="69" t="s">
        <v>269</v>
      </c>
      <c r="D19968" s="69" t="s">
        <v>1937</v>
      </c>
      <c r="E19968" s="69" t="s">
        <v>3061</v>
      </c>
      <c r="F19968" s="69">
        <v>2360</v>
      </c>
      <c r="G19968" s="69" t="s">
        <v>1948</v>
      </c>
    </row>
    <row r="19969" spans="1:7" ht="14.4">
      <c r="A19969" s="27" t="str">
        <f>VLOOKUP(C19969,'user list'!A:B,2,0)</f>
        <v>QCTD</v>
      </c>
      <c r="B19969" s="172">
        <v>45825.44189814815</v>
      </c>
      <c r="C19969" s="69" t="s">
        <v>269</v>
      </c>
      <c r="D19969" s="69" t="s">
        <v>1937</v>
      </c>
      <c r="E19969" s="69" t="s">
        <v>3061</v>
      </c>
      <c r="F19969" s="69">
        <v>2360</v>
      </c>
      <c r="G19969" s="69" t="s">
        <v>1939</v>
      </c>
    </row>
    <row r="19970" spans="1:7" ht="14.4">
      <c r="A19970" s="27" t="str">
        <f>VLOOKUP(C19970,'user list'!A:B,2,0)</f>
        <v>Admin</v>
      </c>
      <c r="B19970" s="172">
        <v>45825.44189814815</v>
      </c>
      <c r="C19970" s="69" t="s">
        <v>186</v>
      </c>
      <c r="D19970" s="69" t="s">
        <v>1937</v>
      </c>
      <c r="E19970" s="69" t="s">
        <v>3061</v>
      </c>
      <c r="F19970" s="69">
        <v>2360</v>
      </c>
      <c r="G19970" s="69" t="s">
        <v>1948</v>
      </c>
    </row>
    <row r="19971" spans="1:7" ht="14.4">
      <c r="A19971" s="27" t="str">
        <f>VLOOKUP(C19971,'user list'!A:B,2,0)</f>
        <v>BCRD</v>
      </c>
      <c r="B19971" s="172">
        <v>45825.44190972222</v>
      </c>
      <c r="C19971" s="69" t="s">
        <v>192</v>
      </c>
      <c r="D19971" s="69" t="s">
        <v>1937</v>
      </c>
      <c r="E19971" s="69" t="s">
        <v>3060</v>
      </c>
      <c r="F19971" s="69">
        <v>2354</v>
      </c>
      <c r="G19971" s="69" t="s">
        <v>1947</v>
      </c>
    </row>
    <row r="19972" spans="1:7" ht="14.4">
      <c r="A19972" s="27" t="str">
        <f>VLOOKUP(C19972,'user list'!A:B,2,0)</f>
        <v>BCRD</v>
      </c>
      <c r="B19972" s="172">
        <v>45825.44190972222</v>
      </c>
      <c r="C19972" s="69" t="s">
        <v>192</v>
      </c>
      <c r="D19972" s="69" t="s">
        <v>1937</v>
      </c>
      <c r="E19972" s="69" t="s">
        <v>3060</v>
      </c>
      <c r="F19972" s="69">
        <v>2354</v>
      </c>
      <c r="G19972" s="69" t="s">
        <v>1948</v>
      </c>
    </row>
    <row r="19973" spans="1:7" ht="14.4">
      <c r="A19973" s="27" t="str">
        <f>VLOOKUP(C19973,'user list'!A:B,2,0)</f>
        <v>BCRD</v>
      </c>
      <c r="B19973" s="172">
        <v>45825.44190972222</v>
      </c>
      <c r="C19973" s="69" t="s">
        <v>192</v>
      </c>
      <c r="D19973" s="69" t="s">
        <v>1937</v>
      </c>
      <c r="E19973" s="69" t="s">
        <v>3060</v>
      </c>
      <c r="F19973" s="69">
        <v>2354</v>
      </c>
      <c r="G19973" s="69" t="s">
        <v>1939</v>
      </c>
    </row>
    <row r="19974" spans="1:7" ht="14.4">
      <c r="A19974" s="27" t="str">
        <f>VLOOKUP(C19974,'user list'!A:B,2,0)</f>
        <v>Admin</v>
      </c>
      <c r="B19974" s="172">
        <v>45825.44190972222</v>
      </c>
      <c r="C19974" s="69" t="s">
        <v>186</v>
      </c>
      <c r="D19974" s="69" t="s">
        <v>1937</v>
      </c>
      <c r="E19974" s="69" t="s">
        <v>3060</v>
      </c>
      <c r="F19974" s="69">
        <v>2354</v>
      </c>
      <c r="G19974" s="69" t="s">
        <v>1948</v>
      </c>
    </row>
    <row r="19975" spans="1:7" ht="14.4">
      <c r="A19975" s="27" t="str">
        <f>VLOOKUP(C19975,'user list'!A:B,2,0)</f>
        <v>BCRD</v>
      </c>
      <c r="B19975" s="172">
        <v>45825.441932870373</v>
      </c>
      <c r="C19975" s="69" t="s">
        <v>192</v>
      </c>
      <c r="D19975" s="69" t="s">
        <v>1937</v>
      </c>
      <c r="E19975" s="69" t="s">
        <v>3061</v>
      </c>
      <c r="F19975" s="69">
        <v>2360</v>
      </c>
      <c r="G19975" s="69" t="s">
        <v>1939</v>
      </c>
    </row>
    <row r="19976" spans="1:7" ht="14.4">
      <c r="A19976" s="27" t="str">
        <f>VLOOKUP(C19976,'user list'!A:B,2,0)</f>
        <v>BCRD</v>
      </c>
      <c r="B19976" s="172">
        <v>45825.442106481481</v>
      </c>
      <c r="C19976" s="69" t="s">
        <v>192</v>
      </c>
      <c r="D19976" s="69" t="s">
        <v>1937</v>
      </c>
      <c r="E19976" s="69" t="s">
        <v>3061</v>
      </c>
      <c r="F19976" s="69">
        <v>2360</v>
      </c>
      <c r="G19976" s="69" t="s">
        <v>1947</v>
      </c>
    </row>
    <row r="19977" spans="1:7" ht="14.4">
      <c r="A19977" s="27" t="str">
        <f>VLOOKUP(C19977,'user list'!A:B,2,0)</f>
        <v>BCRD</v>
      </c>
      <c r="B19977" s="172">
        <v>45825.442106481481</v>
      </c>
      <c r="C19977" s="69" t="s">
        <v>192</v>
      </c>
      <c r="D19977" s="69" t="s">
        <v>1937</v>
      </c>
      <c r="E19977" s="69" t="s">
        <v>3061</v>
      </c>
      <c r="F19977" s="69">
        <v>2360</v>
      </c>
      <c r="G19977" s="69" t="s">
        <v>1948</v>
      </c>
    </row>
    <row r="19978" spans="1:7" ht="14.4">
      <c r="A19978" s="27" t="str">
        <f>VLOOKUP(C19978,'user list'!A:B,2,0)</f>
        <v>BCRD</v>
      </c>
      <c r="B19978" s="172">
        <v>45825.442106481481</v>
      </c>
      <c r="C19978" s="69" t="s">
        <v>192</v>
      </c>
      <c r="D19978" s="69" t="s">
        <v>1937</v>
      </c>
      <c r="E19978" s="69" t="s">
        <v>3061</v>
      </c>
      <c r="F19978" s="69">
        <v>2360</v>
      </c>
      <c r="G19978" s="69" t="s">
        <v>1939</v>
      </c>
    </row>
    <row r="19979" spans="1:7" ht="14.4">
      <c r="A19979" s="27" t="str">
        <f>VLOOKUP(C19979,'user list'!A:B,2,0)</f>
        <v>Admin</v>
      </c>
      <c r="B19979" s="172">
        <v>45825.442106481481</v>
      </c>
      <c r="C19979" s="69" t="s">
        <v>186</v>
      </c>
      <c r="D19979" s="69" t="s">
        <v>1937</v>
      </c>
      <c r="E19979" s="69" t="s">
        <v>3061</v>
      </c>
      <c r="F19979" s="69">
        <v>2360</v>
      </c>
      <c r="G19979" s="69" t="s">
        <v>1948</v>
      </c>
    </row>
    <row r="19980" spans="1:7" ht="14.4">
      <c r="A19980" s="27" t="str">
        <f>VLOOKUP(C19980,'user list'!A:B,2,0)</f>
        <v>BCRD</v>
      </c>
      <c r="B19980" s="172">
        <v>45825.442141203705</v>
      </c>
      <c r="C19980" s="69" t="s">
        <v>192</v>
      </c>
      <c r="D19980" s="69" t="s">
        <v>1937</v>
      </c>
      <c r="E19980" s="69" t="s">
        <v>1974</v>
      </c>
      <c r="F19980" s="69">
        <v>2402</v>
      </c>
      <c r="G19980" s="69" t="s">
        <v>1939</v>
      </c>
    </row>
    <row r="19981" spans="1:7" ht="14.4">
      <c r="A19981" s="27" t="str">
        <f>VLOOKUP(C19981,'user list'!A:B,2,0)</f>
        <v>BCRD</v>
      </c>
      <c r="B19981" s="172">
        <v>45825.442453703705</v>
      </c>
      <c r="C19981" s="69" t="s">
        <v>192</v>
      </c>
      <c r="D19981" s="69" t="s">
        <v>1937</v>
      </c>
      <c r="E19981" s="69" t="s">
        <v>1974</v>
      </c>
      <c r="F19981" s="69">
        <v>2402</v>
      </c>
      <c r="G19981" s="69" t="s">
        <v>1947</v>
      </c>
    </row>
    <row r="19982" spans="1:7" ht="14.4">
      <c r="A19982" s="27" t="str">
        <f>VLOOKUP(C19982,'user list'!A:B,2,0)</f>
        <v>BCRD</v>
      </c>
      <c r="B19982" s="172">
        <v>45825.442453703705</v>
      </c>
      <c r="C19982" s="69" t="s">
        <v>192</v>
      </c>
      <c r="D19982" s="69" t="s">
        <v>1937</v>
      </c>
      <c r="E19982" s="69" t="s">
        <v>1974</v>
      </c>
      <c r="F19982" s="69">
        <v>2402</v>
      </c>
      <c r="G19982" s="69" t="s">
        <v>1948</v>
      </c>
    </row>
    <row r="19983" spans="1:7" ht="14.4">
      <c r="A19983" s="27" t="str">
        <f>VLOOKUP(C19983,'user list'!A:B,2,0)</f>
        <v>BCRD</v>
      </c>
      <c r="B19983" s="172">
        <v>45825.442453703705</v>
      </c>
      <c r="C19983" s="69" t="s">
        <v>192</v>
      </c>
      <c r="D19983" s="69" t="s">
        <v>1937</v>
      </c>
      <c r="E19983" s="69" t="s">
        <v>1974</v>
      </c>
      <c r="F19983" s="69">
        <v>2402</v>
      </c>
      <c r="G19983" s="69" t="s">
        <v>1939</v>
      </c>
    </row>
    <row r="19984" spans="1:7" ht="14.4">
      <c r="A19984" s="27" t="str">
        <f>VLOOKUP(C19984,'user list'!A:B,2,0)</f>
        <v>Admin</v>
      </c>
      <c r="B19984" s="172">
        <v>45825.442453703705</v>
      </c>
      <c r="C19984" s="69" t="s">
        <v>186</v>
      </c>
      <c r="D19984" s="69" t="s">
        <v>1937</v>
      </c>
      <c r="E19984" s="69" t="s">
        <v>1974</v>
      </c>
      <c r="F19984" s="69">
        <v>2402</v>
      </c>
      <c r="G19984" s="69" t="s">
        <v>1948</v>
      </c>
    </row>
    <row r="19985" spans="1:7" ht="14.4">
      <c r="A19985" s="27" t="str">
        <f>VLOOKUP(C19985,'user list'!A:B,2,0)</f>
        <v>BCRD</v>
      </c>
      <c r="B19985" s="172">
        <v>45825.442465277774</v>
      </c>
      <c r="C19985" s="69" t="s">
        <v>192</v>
      </c>
      <c r="D19985" s="69" t="s">
        <v>1937</v>
      </c>
      <c r="E19985" s="69" t="s">
        <v>3244</v>
      </c>
      <c r="F19985" s="69">
        <v>2412</v>
      </c>
      <c r="G19985" s="69" t="s">
        <v>1939</v>
      </c>
    </row>
    <row r="19986" spans="1:7" ht="14.4">
      <c r="A19986" s="27" t="str">
        <f>VLOOKUP(C19986,'user list'!A:B,2,0)</f>
        <v>BCRD</v>
      </c>
      <c r="B19986" s="172">
        <v>45825.442650462966</v>
      </c>
      <c r="C19986" s="69" t="s">
        <v>192</v>
      </c>
      <c r="D19986" s="69" t="s">
        <v>1937</v>
      </c>
      <c r="E19986" s="69" t="s">
        <v>3244</v>
      </c>
      <c r="F19986" s="69">
        <v>2412</v>
      </c>
      <c r="G19986" s="69" t="s">
        <v>1947</v>
      </c>
    </row>
    <row r="19987" spans="1:7" ht="14.4">
      <c r="A19987" s="27" t="str">
        <f>VLOOKUP(C19987,'user list'!A:B,2,0)</f>
        <v>BCRD</v>
      </c>
      <c r="B19987" s="172">
        <v>45825.442650462966</v>
      </c>
      <c r="C19987" s="69" t="s">
        <v>192</v>
      </c>
      <c r="D19987" s="69" t="s">
        <v>1937</v>
      </c>
      <c r="E19987" s="69" t="s">
        <v>3244</v>
      </c>
      <c r="F19987" s="69">
        <v>2412</v>
      </c>
      <c r="G19987" s="69" t="s">
        <v>1948</v>
      </c>
    </row>
    <row r="19988" spans="1:7" ht="14.4">
      <c r="A19988" s="27" t="str">
        <f>VLOOKUP(C19988,'user list'!A:B,2,0)</f>
        <v>BCRD</v>
      </c>
      <c r="B19988" s="172">
        <v>45825.442650462966</v>
      </c>
      <c r="C19988" s="69" t="s">
        <v>192</v>
      </c>
      <c r="D19988" s="69" t="s">
        <v>1937</v>
      </c>
      <c r="E19988" s="69" t="s">
        <v>3244</v>
      </c>
      <c r="F19988" s="69">
        <v>2412</v>
      </c>
      <c r="G19988" s="69" t="s">
        <v>1939</v>
      </c>
    </row>
    <row r="19989" spans="1:7" ht="14.4">
      <c r="A19989" s="27" t="str">
        <f>VLOOKUP(C19989,'user list'!A:B,2,0)</f>
        <v>Admin</v>
      </c>
      <c r="B19989" s="172">
        <v>45825.442650462966</v>
      </c>
      <c r="C19989" s="69" t="s">
        <v>186</v>
      </c>
      <c r="D19989" s="69" t="s">
        <v>1937</v>
      </c>
      <c r="E19989" s="69" t="s">
        <v>3244</v>
      </c>
      <c r="F19989" s="69">
        <v>2412</v>
      </c>
      <c r="G19989" s="69" t="s">
        <v>1948</v>
      </c>
    </row>
    <row r="19990" spans="1:7" ht="14.4">
      <c r="A19990" s="27" t="str">
        <f>VLOOKUP(C19990,'user list'!A:B,2,0)</f>
        <v>BCRD</v>
      </c>
      <c r="B19990" s="172">
        <v>45825.442870370367</v>
      </c>
      <c r="C19990" s="69" t="s">
        <v>192</v>
      </c>
      <c r="D19990" s="69" t="s">
        <v>1937</v>
      </c>
      <c r="E19990" s="69" t="s">
        <v>3244</v>
      </c>
      <c r="F19990" s="69">
        <v>2412</v>
      </c>
      <c r="G19990" s="69" t="s">
        <v>1949</v>
      </c>
    </row>
    <row r="19991" spans="1:7" ht="14.4">
      <c r="A19991" s="27" t="str">
        <f>VLOOKUP(C19991,'user list'!A:B,2,0)</f>
        <v>Admin</v>
      </c>
      <c r="B19991" s="172">
        <v>45825.443078703705</v>
      </c>
      <c r="C19991" s="69" t="s">
        <v>186</v>
      </c>
      <c r="D19991" s="69" t="s">
        <v>1937</v>
      </c>
      <c r="E19991" s="69" t="s">
        <v>2605</v>
      </c>
      <c r="F19991" s="69">
        <v>2024</v>
      </c>
      <c r="G19991" s="69" t="s">
        <v>1939</v>
      </c>
    </row>
    <row r="19992" spans="1:7" ht="14.4">
      <c r="A19992" s="27" t="str">
        <f>VLOOKUP(C19992,'user list'!A:B,2,0)</f>
        <v>Admin</v>
      </c>
      <c r="B19992" s="172">
        <v>45825.443078703705</v>
      </c>
      <c r="C19992" s="69" t="s">
        <v>186</v>
      </c>
      <c r="D19992" s="69" t="s">
        <v>1937</v>
      </c>
      <c r="E19992" s="69" t="s">
        <v>2605</v>
      </c>
      <c r="F19992" s="69">
        <v>2024</v>
      </c>
      <c r="G19992" s="69" t="s">
        <v>1939</v>
      </c>
    </row>
    <row r="19993" spans="1:7" ht="14.4">
      <c r="A19993" s="27" t="str">
        <f>VLOOKUP(C19993,'user list'!A:B,2,0)</f>
        <v>QCTD</v>
      </c>
      <c r="B19993" s="172">
        <v>45825.443680555552</v>
      </c>
      <c r="C19993" s="69" t="s">
        <v>269</v>
      </c>
      <c r="D19993" s="69" t="s">
        <v>1937</v>
      </c>
      <c r="E19993" s="69" t="s">
        <v>2784</v>
      </c>
      <c r="F19993" s="69">
        <v>2236</v>
      </c>
      <c r="G19993" s="69" t="s">
        <v>1939</v>
      </c>
    </row>
    <row r="19994" spans="1:7" ht="14.4">
      <c r="A19994" s="27" t="str">
        <f>VLOOKUP(C19994,'user list'!A:B,2,0)</f>
        <v>QCTD</v>
      </c>
      <c r="B19994" s="172">
        <v>45825.443923611114</v>
      </c>
      <c r="C19994" s="69" t="s">
        <v>269</v>
      </c>
      <c r="D19994" s="69" t="s">
        <v>1937</v>
      </c>
      <c r="E19994" s="69" t="s">
        <v>2784</v>
      </c>
      <c r="F19994" s="69">
        <v>2236</v>
      </c>
      <c r="G19994" s="69" t="s">
        <v>1947</v>
      </c>
    </row>
    <row r="19995" spans="1:7" ht="14.4">
      <c r="A19995" s="27" t="str">
        <f>VLOOKUP(C19995,'user list'!A:B,2,0)</f>
        <v>QCTD</v>
      </c>
      <c r="B19995" s="172">
        <v>45825.443923611114</v>
      </c>
      <c r="C19995" s="69" t="s">
        <v>269</v>
      </c>
      <c r="D19995" s="69" t="s">
        <v>1937</v>
      </c>
      <c r="E19995" s="69" t="s">
        <v>2784</v>
      </c>
      <c r="F19995" s="69">
        <v>2236</v>
      </c>
      <c r="G19995" s="69" t="s">
        <v>1948</v>
      </c>
    </row>
    <row r="19996" spans="1:7" ht="14.4">
      <c r="A19996" s="27" t="str">
        <f>VLOOKUP(C19996,'user list'!A:B,2,0)</f>
        <v>QCTD</v>
      </c>
      <c r="B19996" s="172">
        <v>45825.443935185183</v>
      </c>
      <c r="C19996" s="69" t="s">
        <v>269</v>
      </c>
      <c r="D19996" s="69" t="s">
        <v>1937</v>
      </c>
      <c r="E19996" s="69" t="s">
        <v>2784</v>
      </c>
      <c r="F19996" s="69">
        <v>2236</v>
      </c>
      <c r="G19996" s="69" t="s">
        <v>1939</v>
      </c>
    </row>
    <row r="19997" spans="1:7" ht="14.4">
      <c r="A19997" s="27" t="str">
        <f>VLOOKUP(C19997,'user list'!A:B,2,0)</f>
        <v>Admin</v>
      </c>
      <c r="B19997" s="172">
        <v>45825.443935185183</v>
      </c>
      <c r="C19997" s="69" t="s">
        <v>186</v>
      </c>
      <c r="D19997" s="69" t="s">
        <v>1937</v>
      </c>
      <c r="E19997" s="69" t="s">
        <v>2784</v>
      </c>
      <c r="F19997" s="69">
        <v>2236</v>
      </c>
      <c r="G19997" s="69" t="s">
        <v>1948</v>
      </c>
    </row>
    <row r="19998" spans="1:7" ht="14.4">
      <c r="A19998" s="27" t="str">
        <f>VLOOKUP(C19998,'user list'!A:B,2,0)</f>
        <v>QCTD</v>
      </c>
      <c r="B19998" s="172">
        <v>45825.443981481483</v>
      </c>
      <c r="C19998" s="69" t="s">
        <v>269</v>
      </c>
      <c r="D19998" s="69" t="s">
        <v>1937</v>
      </c>
      <c r="E19998" s="69" t="s">
        <v>3065</v>
      </c>
      <c r="F19998" s="69">
        <v>2367</v>
      </c>
      <c r="G19998" s="69" t="s">
        <v>1939</v>
      </c>
    </row>
    <row r="19999" spans="1:7" ht="14.4">
      <c r="A19999" s="27" t="str">
        <f>VLOOKUP(C19999,'user list'!A:B,2,0)</f>
        <v>OCAs</v>
      </c>
      <c r="B19999" s="172">
        <v>45825.443993055553</v>
      </c>
      <c r="C19999" s="69" t="s">
        <v>279</v>
      </c>
      <c r="D19999" s="69" t="s">
        <v>1937</v>
      </c>
      <c r="E19999" s="69" t="s">
        <v>2517</v>
      </c>
      <c r="F19999" s="69">
        <v>1860</v>
      </c>
      <c r="G19999" s="69" t="s">
        <v>1939</v>
      </c>
    </row>
    <row r="20000" spans="1:7" ht="14.4">
      <c r="A20000" s="27" t="str">
        <f>VLOOKUP(C20000,'user list'!A:B,2,0)</f>
        <v>OCAs</v>
      </c>
      <c r="B20000" s="172">
        <v>45825.444062499999</v>
      </c>
      <c r="C20000" s="69" t="s">
        <v>279</v>
      </c>
      <c r="D20000" s="69" t="s">
        <v>1937</v>
      </c>
      <c r="E20000" s="69" t="s">
        <v>3332</v>
      </c>
      <c r="F20000" s="69">
        <v>2381</v>
      </c>
      <c r="G20000" s="69" t="s">
        <v>1939</v>
      </c>
    </row>
    <row r="20001" spans="1:7" ht="14.4">
      <c r="A20001" s="27" t="str">
        <f>VLOOKUP(C20001,'user list'!A:B,2,0)</f>
        <v>OCAs</v>
      </c>
      <c r="B20001" s="172">
        <v>45825.444074074076</v>
      </c>
      <c r="C20001" s="69" t="s">
        <v>279</v>
      </c>
      <c r="D20001" s="69" t="s">
        <v>1937</v>
      </c>
      <c r="E20001" s="69" t="s">
        <v>3331</v>
      </c>
      <c r="F20001" s="69">
        <v>2380</v>
      </c>
      <c r="G20001" s="69" t="s">
        <v>1939</v>
      </c>
    </row>
    <row r="20002" spans="1:7" ht="14.4">
      <c r="A20002" s="27" t="str">
        <f>VLOOKUP(C20002,'user list'!A:B,2,0)</f>
        <v>OCAs</v>
      </c>
      <c r="B20002" s="172">
        <v>45825.444085648145</v>
      </c>
      <c r="C20002" s="69" t="s">
        <v>279</v>
      </c>
      <c r="D20002" s="69" t="s">
        <v>1937</v>
      </c>
      <c r="E20002" s="69" t="s">
        <v>3328</v>
      </c>
      <c r="F20002" s="69">
        <v>2376</v>
      </c>
      <c r="G20002" s="69" t="s">
        <v>1939</v>
      </c>
    </row>
    <row r="20003" spans="1:7" ht="14.4">
      <c r="A20003" s="27" t="str">
        <f>VLOOKUP(C20003,'user list'!A:B,2,0)</f>
        <v>OCAs</v>
      </c>
      <c r="B20003" s="172">
        <v>45825.444097222222</v>
      </c>
      <c r="C20003" s="69" t="s">
        <v>279</v>
      </c>
      <c r="D20003" s="69" t="s">
        <v>1937</v>
      </c>
      <c r="E20003" s="69" t="s">
        <v>2831</v>
      </c>
      <c r="F20003" s="69">
        <v>2309</v>
      </c>
      <c r="G20003" s="69" t="s">
        <v>1939</v>
      </c>
    </row>
    <row r="20004" spans="1:7" ht="14.4">
      <c r="A20004" s="27" t="str">
        <f>VLOOKUP(C20004,'user list'!A:B,2,0)</f>
        <v>OCAs</v>
      </c>
      <c r="B20004" s="172">
        <v>45825.444108796299</v>
      </c>
      <c r="C20004" s="69" t="s">
        <v>279</v>
      </c>
      <c r="D20004" s="69" t="s">
        <v>1937</v>
      </c>
      <c r="E20004" s="69" t="s">
        <v>2829</v>
      </c>
      <c r="F20004" s="69">
        <v>2307</v>
      </c>
      <c r="G20004" s="69" t="s">
        <v>1939</v>
      </c>
    </row>
    <row r="20005" spans="1:7" ht="14.4">
      <c r="A20005" s="27" t="str">
        <f>VLOOKUP(C20005,'user list'!A:B,2,0)</f>
        <v>OCAs</v>
      </c>
      <c r="B20005" s="172">
        <v>45825.444120370368</v>
      </c>
      <c r="C20005" s="69" t="s">
        <v>279</v>
      </c>
      <c r="D20005" s="69" t="s">
        <v>1937</v>
      </c>
      <c r="E20005" s="69" t="s">
        <v>3332</v>
      </c>
      <c r="F20005" s="69">
        <v>2381</v>
      </c>
      <c r="G20005" s="69" t="s">
        <v>1939</v>
      </c>
    </row>
    <row r="20006" spans="1:7" ht="14.4">
      <c r="A20006" s="27" t="str">
        <f>VLOOKUP(C20006,'user list'!A:B,2,0)</f>
        <v>CCESD</v>
      </c>
      <c r="B20006" s="172">
        <v>45825.444328703707</v>
      </c>
      <c r="C20006" s="69" t="s">
        <v>284</v>
      </c>
      <c r="D20006" s="69" t="s">
        <v>1937</v>
      </c>
      <c r="E20006" s="69" t="s">
        <v>3242</v>
      </c>
      <c r="F20006" s="69">
        <v>2413</v>
      </c>
      <c r="G20006" s="69" t="s">
        <v>1939</v>
      </c>
    </row>
    <row r="20007" spans="1:7" ht="14.4">
      <c r="A20007" s="27" t="str">
        <f>VLOOKUP(C20007,'user list'!A:B,2,0)</f>
        <v>BCRD</v>
      </c>
      <c r="B20007" s="172">
        <v>45825.444340277776</v>
      </c>
      <c r="C20007" s="69" t="s">
        <v>192</v>
      </c>
      <c r="D20007" s="69" t="s">
        <v>1937</v>
      </c>
      <c r="E20007" s="69" t="s">
        <v>1974</v>
      </c>
      <c r="F20007" s="69">
        <v>2402</v>
      </c>
      <c r="G20007" s="69" t="s">
        <v>1939</v>
      </c>
    </row>
    <row r="20008" spans="1:7" ht="14.4">
      <c r="A20008" s="27" t="str">
        <f>VLOOKUP(C20008,'user list'!A:B,2,0)</f>
        <v>CCESD</v>
      </c>
      <c r="B20008" s="172">
        <v>45825.444374999999</v>
      </c>
      <c r="C20008" s="69" t="s">
        <v>284</v>
      </c>
      <c r="D20008" s="69" t="s">
        <v>1937</v>
      </c>
      <c r="E20008" s="69" t="s">
        <v>2534</v>
      </c>
      <c r="F20008" s="69">
        <v>1881</v>
      </c>
      <c r="G20008" s="69" t="s">
        <v>1939</v>
      </c>
    </row>
    <row r="20009" spans="1:7" ht="14.4">
      <c r="A20009" s="27" t="str">
        <f>VLOOKUP(C20009,'user list'!A:B,2,0)</f>
        <v>CCESD</v>
      </c>
      <c r="B20009" s="172">
        <v>45825.444421296299</v>
      </c>
      <c r="C20009" s="69" t="s">
        <v>284</v>
      </c>
      <c r="D20009" s="69" t="s">
        <v>1937</v>
      </c>
      <c r="E20009" s="69" t="s">
        <v>3242</v>
      </c>
      <c r="F20009" s="69">
        <v>2413</v>
      </c>
      <c r="G20009" s="69" t="s">
        <v>1939</v>
      </c>
    </row>
    <row r="20010" spans="1:7" ht="14.4">
      <c r="A20010" s="27" t="str">
        <f>VLOOKUP(C20010,'user list'!A:B,2,0)</f>
        <v>OCM</v>
      </c>
      <c r="B20010" s="172">
        <v>45825.444490740738</v>
      </c>
      <c r="C20010" s="69" t="s">
        <v>242</v>
      </c>
      <c r="D20010" s="69" t="s">
        <v>1937</v>
      </c>
      <c r="E20010" s="69" t="s">
        <v>2002</v>
      </c>
      <c r="F20010" s="69">
        <v>2435</v>
      </c>
      <c r="G20010" s="69" t="s">
        <v>2440</v>
      </c>
    </row>
    <row r="20011" spans="1:7" ht="14.4">
      <c r="A20011" s="27" t="str">
        <f>VLOOKUP(C20011,'user list'!A:B,2,0)</f>
        <v>Admin</v>
      </c>
      <c r="B20011" s="172">
        <v>45825.444502314815</v>
      </c>
      <c r="C20011" s="69" t="s">
        <v>186</v>
      </c>
      <c r="D20011" s="69" t="s">
        <v>1937</v>
      </c>
      <c r="E20011" s="69" t="s">
        <v>2002</v>
      </c>
      <c r="F20011" s="69">
        <v>2435</v>
      </c>
      <c r="G20011" s="69" t="s">
        <v>1948</v>
      </c>
    </row>
    <row r="20012" spans="1:7" ht="14.4">
      <c r="A20012" s="27" t="str">
        <f>VLOOKUP(C20012,'user list'!A:B,2,0)</f>
        <v>Admin</v>
      </c>
      <c r="B20012" s="172">
        <v>45825.444502314815</v>
      </c>
      <c r="C20012" s="69" t="s">
        <v>186</v>
      </c>
      <c r="D20012" s="69" t="s">
        <v>1937</v>
      </c>
      <c r="E20012" s="69" t="s">
        <v>2002</v>
      </c>
      <c r="F20012" s="69">
        <v>2435</v>
      </c>
      <c r="G20012" s="69" t="s">
        <v>1947</v>
      </c>
    </row>
    <row r="20013" spans="1:7" ht="14.4">
      <c r="A20013" s="27" t="str">
        <f>VLOOKUP(C20013,'user list'!A:B,2,0)</f>
        <v>Admin</v>
      </c>
      <c r="B20013" s="172">
        <v>45825.444502314815</v>
      </c>
      <c r="C20013" s="69" t="s">
        <v>186</v>
      </c>
      <c r="D20013" s="69" t="s">
        <v>1937</v>
      </c>
      <c r="E20013" s="69" t="s">
        <v>2002</v>
      </c>
      <c r="F20013" s="69">
        <v>2435</v>
      </c>
      <c r="G20013" s="69" t="s">
        <v>1948</v>
      </c>
    </row>
    <row r="20014" spans="1:7" ht="14.4">
      <c r="A20014" s="27" t="str">
        <f>VLOOKUP(C20014,'user list'!A:B,2,0)</f>
        <v>Admin</v>
      </c>
      <c r="B20014" s="172">
        <v>45825.444502314815</v>
      </c>
      <c r="C20014" s="69" t="s">
        <v>186</v>
      </c>
      <c r="D20014" s="69" t="s">
        <v>1937</v>
      </c>
      <c r="E20014" s="69" t="s">
        <v>2002</v>
      </c>
      <c r="F20014" s="69">
        <v>2435</v>
      </c>
      <c r="G20014" s="69" t="s">
        <v>1948</v>
      </c>
    </row>
    <row r="20015" spans="1:7" ht="14.4">
      <c r="A20015" s="27" t="str">
        <f>VLOOKUP(C20015,'user list'!A:B,2,0)</f>
        <v>QCTD</v>
      </c>
      <c r="B20015" s="172">
        <v>45825.444571759261</v>
      </c>
      <c r="C20015" s="69" t="s">
        <v>269</v>
      </c>
      <c r="D20015" s="69" t="s">
        <v>1937</v>
      </c>
      <c r="E20015" s="69" t="s">
        <v>3065</v>
      </c>
      <c r="F20015" s="69">
        <v>2367</v>
      </c>
      <c r="G20015" s="69" t="s">
        <v>1947</v>
      </c>
    </row>
    <row r="20016" spans="1:7" ht="14.4">
      <c r="A20016" s="27" t="str">
        <f>VLOOKUP(C20016,'user list'!A:B,2,0)</f>
        <v>QCTD</v>
      </c>
      <c r="B20016" s="172">
        <v>45825.444571759261</v>
      </c>
      <c r="C20016" s="69" t="s">
        <v>269</v>
      </c>
      <c r="D20016" s="69" t="s">
        <v>1937</v>
      </c>
      <c r="E20016" s="69" t="s">
        <v>3065</v>
      </c>
      <c r="F20016" s="69">
        <v>2367</v>
      </c>
      <c r="G20016" s="69" t="s">
        <v>1948</v>
      </c>
    </row>
    <row r="20017" spans="1:7" ht="14.4">
      <c r="A20017" s="27" t="str">
        <f>VLOOKUP(C20017,'user list'!A:B,2,0)</f>
        <v>QCTD</v>
      </c>
      <c r="B20017" s="172">
        <v>45825.444571759261</v>
      </c>
      <c r="C20017" s="69" t="s">
        <v>269</v>
      </c>
      <c r="D20017" s="69" t="s">
        <v>1937</v>
      </c>
      <c r="E20017" s="69" t="s">
        <v>3065</v>
      </c>
      <c r="F20017" s="69">
        <v>2367</v>
      </c>
      <c r="G20017" s="69" t="s">
        <v>1939</v>
      </c>
    </row>
    <row r="20018" spans="1:7" ht="14.4">
      <c r="A20018" s="27" t="str">
        <f>VLOOKUP(C20018,'user list'!A:B,2,0)</f>
        <v>Admin</v>
      </c>
      <c r="B20018" s="172">
        <v>45825.444571759261</v>
      </c>
      <c r="C20018" s="69" t="s">
        <v>186</v>
      </c>
      <c r="D20018" s="69" t="s">
        <v>1937</v>
      </c>
      <c r="E20018" s="69" t="s">
        <v>3065</v>
      </c>
      <c r="F20018" s="69">
        <v>2367</v>
      </c>
      <c r="G20018" s="69" t="s">
        <v>1948</v>
      </c>
    </row>
    <row r="20019" spans="1:7" ht="14.4">
      <c r="A20019" s="27" t="str">
        <f>VLOOKUP(C20019,'user list'!A:B,2,0)</f>
        <v>QCTD</v>
      </c>
      <c r="B20019" s="172">
        <v>45825.444606481484</v>
      </c>
      <c r="C20019" s="69" t="s">
        <v>269</v>
      </c>
      <c r="D20019" s="69" t="s">
        <v>1937</v>
      </c>
      <c r="E20019" s="69" t="s">
        <v>1974</v>
      </c>
      <c r="F20019" s="69">
        <v>2402</v>
      </c>
      <c r="G20019" s="69" t="s">
        <v>1939</v>
      </c>
    </row>
    <row r="20020" spans="1:7" ht="14.4">
      <c r="A20020" s="27" t="str">
        <f>VLOOKUP(C20020,'user list'!A:B,2,0)</f>
        <v>DOE</v>
      </c>
      <c r="B20020" s="172">
        <v>45825.44462962963</v>
      </c>
      <c r="C20020" s="69" t="s">
        <v>212</v>
      </c>
      <c r="D20020" s="69" t="s">
        <v>1937</v>
      </c>
      <c r="E20020" s="69" t="s">
        <v>3366</v>
      </c>
      <c r="F20020" s="69">
        <v>2436</v>
      </c>
      <c r="G20020" s="69" t="s">
        <v>2440</v>
      </c>
    </row>
    <row r="20021" spans="1:7" ht="14.4">
      <c r="A20021" s="27" t="str">
        <f>VLOOKUP(C20021,'user list'!A:B,2,0)</f>
        <v>Admin</v>
      </c>
      <c r="B20021" s="172">
        <v>45825.444641203707</v>
      </c>
      <c r="C20021" s="69" t="s">
        <v>186</v>
      </c>
      <c r="D20021" s="69" t="s">
        <v>1937</v>
      </c>
      <c r="E20021" s="69" t="s">
        <v>3366</v>
      </c>
      <c r="F20021" s="69">
        <v>2436</v>
      </c>
      <c r="G20021" s="69" t="s">
        <v>1948</v>
      </c>
    </row>
    <row r="20022" spans="1:7" ht="14.4">
      <c r="A20022" s="27" t="str">
        <f>VLOOKUP(C20022,'user list'!A:B,2,0)</f>
        <v>Admin</v>
      </c>
      <c r="B20022" s="172">
        <v>45825.444641203707</v>
      </c>
      <c r="C20022" s="69" t="s">
        <v>186</v>
      </c>
      <c r="D20022" s="69" t="s">
        <v>1937</v>
      </c>
      <c r="E20022" s="69" t="s">
        <v>3366</v>
      </c>
      <c r="F20022" s="69">
        <v>2436</v>
      </c>
      <c r="G20022" s="69" t="s">
        <v>1948</v>
      </c>
    </row>
    <row r="20023" spans="1:7" ht="14.4">
      <c r="A20023" s="27" t="str">
        <f>VLOOKUP(C20023,'user list'!A:B,2,0)</f>
        <v>Admin</v>
      </c>
      <c r="B20023" s="172">
        <v>45825.444641203707</v>
      </c>
      <c r="C20023" s="69" t="s">
        <v>186</v>
      </c>
      <c r="D20023" s="69" t="s">
        <v>1937</v>
      </c>
      <c r="E20023" s="69" t="s">
        <v>3366</v>
      </c>
      <c r="F20023" s="69">
        <v>2436</v>
      </c>
      <c r="G20023" s="69" t="s">
        <v>1948</v>
      </c>
    </row>
    <row r="20024" spans="1:7" ht="14.4">
      <c r="A20024" s="27" t="str">
        <f>VLOOKUP(C20024,'user list'!A:B,2,0)</f>
        <v>Admin</v>
      </c>
      <c r="B20024" s="172">
        <v>45825.444641203707</v>
      </c>
      <c r="C20024" s="69" t="s">
        <v>186</v>
      </c>
      <c r="D20024" s="69" t="s">
        <v>1937</v>
      </c>
      <c r="E20024" s="69" t="s">
        <v>3366</v>
      </c>
      <c r="F20024" s="69">
        <v>2436</v>
      </c>
      <c r="G20024" s="69" t="s">
        <v>1947</v>
      </c>
    </row>
    <row r="20025" spans="1:7" ht="14.4">
      <c r="A20025" s="27" t="str">
        <f>VLOOKUP(C20025,'user list'!A:B,2,0)</f>
        <v>CCESD</v>
      </c>
      <c r="B20025" s="172">
        <v>45825.444722222222</v>
      </c>
      <c r="C20025" s="69" t="s">
        <v>284</v>
      </c>
      <c r="D20025" s="69" t="s">
        <v>1937</v>
      </c>
      <c r="E20025" s="69" t="s">
        <v>3242</v>
      </c>
      <c r="F20025" s="69">
        <v>2413</v>
      </c>
      <c r="G20025" s="69" t="s">
        <v>1939</v>
      </c>
    </row>
    <row r="20026" spans="1:7" ht="14.4">
      <c r="A20026" s="27" t="str">
        <f>VLOOKUP(C20026,'user list'!A:B,2,0)</f>
        <v>BCRD</v>
      </c>
      <c r="B20026" s="172">
        <v>45825.445405092592</v>
      </c>
      <c r="C20026" s="69" t="s">
        <v>192</v>
      </c>
      <c r="D20026" s="69" t="s">
        <v>1937</v>
      </c>
      <c r="E20026" s="69" t="s">
        <v>3061</v>
      </c>
      <c r="F20026" s="69">
        <v>2360</v>
      </c>
      <c r="G20026" s="69" t="s">
        <v>1939</v>
      </c>
    </row>
    <row r="20027" spans="1:7" ht="14.4">
      <c r="A20027" s="27" t="str">
        <f>VLOOKUP(C20027,'user list'!A:B,2,0)</f>
        <v>LEDIPO</v>
      </c>
      <c r="B20027" s="172">
        <v>45825.445914351854</v>
      </c>
      <c r="C20027" s="69" t="s">
        <v>222</v>
      </c>
      <c r="D20027" s="69" t="s">
        <v>1937</v>
      </c>
      <c r="E20027" s="69" t="s">
        <v>3367</v>
      </c>
      <c r="F20027" s="69">
        <v>2437</v>
      </c>
      <c r="G20027" s="69" t="s">
        <v>2440</v>
      </c>
    </row>
    <row r="20028" spans="1:7" ht="14.4">
      <c r="A20028" s="27" t="str">
        <f>VLOOKUP(C20028,'user list'!A:B,2,0)</f>
        <v>Admin</v>
      </c>
      <c r="B20028" s="172">
        <v>45825.445914351854</v>
      </c>
      <c r="C20028" s="69" t="s">
        <v>186</v>
      </c>
      <c r="D20028" s="69" t="s">
        <v>1937</v>
      </c>
      <c r="E20028" s="69" t="s">
        <v>3367</v>
      </c>
      <c r="F20028" s="69">
        <v>2437</v>
      </c>
      <c r="G20028" s="69" t="s">
        <v>1948</v>
      </c>
    </row>
    <row r="20029" spans="1:7" ht="14.4">
      <c r="A20029" s="27" t="str">
        <f>VLOOKUP(C20029,'user list'!A:B,2,0)</f>
        <v>Admin</v>
      </c>
      <c r="B20029" s="172">
        <v>45825.445914351854</v>
      </c>
      <c r="C20029" s="69" t="s">
        <v>186</v>
      </c>
      <c r="D20029" s="69" t="s">
        <v>1937</v>
      </c>
      <c r="E20029" s="69" t="s">
        <v>3367</v>
      </c>
      <c r="F20029" s="69">
        <v>2437</v>
      </c>
      <c r="G20029" s="69" t="s">
        <v>1948</v>
      </c>
    </row>
    <row r="20030" spans="1:7" ht="14.4">
      <c r="A20030" s="27" t="str">
        <f>VLOOKUP(C20030,'user list'!A:B,2,0)</f>
        <v>Admin</v>
      </c>
      <c r="B20030" s="172">
        <v>45825.445914351854</v>
      </c>
      <c r="C20030" s="69" t="s">
        <v>186</v>
      </c>
      <c r="D20030" s="69" t="s">
        <v>1937</v>
      </c>
      <c r="E20030" s="69" t="s">
        <v>3367</v>
      </c>
      <c r="F20030" s="69">
        <v>2437</v>
      </c>
      <c r="G20030" s="69" t="s">
        <v>1948</v>
      </c>
    </row>
    <row r="20031" spans="1:7" ht="14.4">
      <c r="A20031" s="27" t="str">
        <f>VLOOKUP(C20031,'user list'!A:B,2,0)</f>
        <v>Admin</v>
      </c>
      <c r="B20031" s="172">
        <v>45825.445914351854</v>
      </c>
      <c r="C20031" s="69" t="s">
        <v>186</v>
      </c>
      <c r="D20031" s="69" t="s">
        <v>1937</v>
      </c>
      <c r="E20031" s="69" t="s">
        <v>3367</v>
      </c>
      <c r="F20031" s="69">
        <v>2437</v>
      </c>
      <c r="G20031" s="69" t="s">
        <v>1947</v>
      </c>
    </row>
    <row r="20032" spans="1:7" ht="14.4">
      <c r="A20032" s="27" t="str">
        <f>VLOOKUP(C20032,'user list'!A:B,2,0)</f>
        <v>LEDIPO</v>
      </c>
      <c r="B20032" s="172">
        <v>45825.446087962962</v>
      </c>
      <c r="C20032" s="69" t="s">
        <v>222</v>
      </c>
      <c r="D20032" s="69" t="s">
        <v>1937</v>
      </c>
      <c r="E20032" s="69" t="s">
        <v>3367</v>
      </c>
      <c r="F20032" s="69">
        <v>2437</v>
      </c>
      <c r="G20032" s="69" t="s">
        <v>1939</v>
      </c>
    </row>
    <row r="20033" spans="1:7" ht="14.4">
      <c r="A20033" s="27" t="str">
        <f>VLOOKUP(C20033,'user list'!A:B,2,0)</f>
        <v>CCESD</v>
      </c>
      <c r="B20033" s="172">
        <v>45825.446747685186</v>
      </c>
      <c r="C20033" s="69" t="s">
        <v>284</v>
      </c>
      <c r="D20033" s="69" t="s">
        <v>1937</v>
      </c>
      <c r="E20033" s="69" t="s">
        <v>3242</v>
      </c>
      <c r="F20033" s="69">
        <v>2413</v>
      </c>
      <c r="G20033" s="69" t="s">
        <v>1939</v>
      </c>
    </row>
    <row r="20034" spans="1:7" ht="14.4">
      <c r="A20034" s="27" t="str">
        <f>VLOOKUP(C20034,'user list'!A:B,2,0)</f>
        <v>OCA</v>
      </c>
      <c r="B20034" s="172">
        <v>45825.447106481479</v>
      </c>
      <c r="C20034" s="69" t="s">
        <v>227</v>
      </c>
      <c r="D20034" s="69" t="s">
        <v>1937</v>
      </c>
      <c r="E20034" s="69" t="s">
        <v>2001</v>
      </c>
      <c r="F20034" s="69">
        <v>2396</v>
      </c>
      <c r="G20034" s="69" t="s">
        <v>1939</v>
      </c>
    </row>
    <row r="20035" spans="1:7" ht="14.4">
      <c r="A20035" s="27" t="str">
        <f>VLOOKUP(C20035,'user list'!A:B,2,0)</f>
        <v>OCA</v>
      </c>
      <c r="B20035" s="172">
        <v>45825.447141203702</v>
      </c>
      <c r="C20035" s="69" t="s">
        <v>227</v>
      </c>
      <c r="D20035" s="69" t="s">
        <v>1937</v>
      </c>
      <c r="E20035" s="69" t="s">
        <v>2002</v>
      </c>
      <c r="F20035" s="69">
        <v>2395</v>
      </c>
      <c r="G20035" s="69" t="s">
        <v>1939</v>
      </c>
    </row>
    <row r="20036" spans="1:7" ht="14.4">
      <c r="A20036" s="27" t="str">
        <f>VLOOKUP(C20036,'user list'!A:B,2,0)</f>
        <v>OCM</v>
      </c>
      <c r="B20036" s="172">
        <v>45825.447268518517</v>
      </c>
      <c r="C20036" s="69" t="s">
        <v>236</v>
      </c>
      <c r="D20036" s="69" t="s">
        <v>1937</v>
      </c>
      <c r="E20036" s="69" t="s">
        <v>3368</v>
      </c>
      <c r="F20036" s="69">
        <v>2438</v>
      </c>
      <c r="G20036" s="69" t="s">
        <v>2440</v>
      </c>
    </row>
    <row r="20037" spans="1:7" ht="14.4">
      <c r="A20037" s="27" t="str">
        <f>VLOOKUP(C20037,'user list'!A:B,2,0)</f>
        <v>Admin</v>
      </c>
      <c r="B20037" s="172">
        <v>45825.447280092594</v>
      </c>
      <c r="C20037" s="69" t="s">
        <v>186</v>
      </c>
      <c r="D20037" s="69" t="s">
        <v>1937</v>
      </c>
      <c r="E20037" s="69" t="s">
        <v>3368</v>
      </c>
      <c r="F20037" s="69">
        <v>2438</v>
      </c>
      <c r="G20037" s="69" t="s">
        <v>1948</v>
      </c>
    </row>
    <row r="20038" spans="1:7" ht="14.4">
      <c r="A20038" s="27" t="str">
        <f>VLOOKUP(C20038,'user list'!A:B,2,0)</f>
        <v>Admin</v>
      </c>
      <c r="B20038" s="172">
        <v>45825.447280092594</v>
      </c>
      <c r="C20038" s="69" t="s">
        <v>186</v>
      </c>
      <c r="D20038" s="69" t="s">
        <v>1937</v>
      </c>
      <c r="E20038" s="69" t="s">
        <v>3368</v>
      </c>
      <c r="F20038" s="69">
        <v>2438</v>
      </c>
      <c r="G20038" s="69" t="s">
        <v>1948</v>
      </c>
    </row>
    <row r="20039" spans="1:7" ht="14.4">
      <c r="A20039" s="27" t="str">
        <f>VLOOKUP(C20039,'user list'!A:B,2,0)</f>
        <v>Admin</v>
      </c>
      <c r="B20039" s="172">
        <v>45825.447280092594</v>
      </c>
      <c r="C20039" s="69" t="s">
        <v>186</v>
      </c>
      <c r="D20039" s="69" t="s">
        <v>1937</v>
      </c>
      <c r="E20039" s="69" t="s">
        <v>3368</v>
      </c>
      <c r="F20039" s="69">
        <v>2438</v>
      </c>
      <c r="G20039" s="69" t="s">
        <v>1948</v>
      </c>
    </row>
    <row r="20040" spans="1:7" ht="14.4">
      <c r="A20040" s="27" t="str">
        <f>VLOOKUP(C20040,'user list'!A:B,2,0)</f>
        <v>Admin</v>
      </c>
      <c r="B20040" s="172">
        <v>45825.447280092594</v>
      </c>
      <c r="C20040" s="69" t="s">
        <v>186</v>
      </c>
      <c r="D20040" s="69" t="s">
        <v>1937</v>
      </c>
      <c r="E20040" s="69" t="s">
        <v>1974</v>
      </c>
      <c r="F20040" s="69">
        <v>2264</v>
      </c>
      <c r="G20040" s="69" t="s">
        <v>1948</v>
      </c>
    </row>
    <row r="20041" spans="1:7" ht="14.4">
      <c r="A20041" s="27" t="str">
        <f>VLOOKUP(C20041,'user list'!A:B,2,0)</f>
        <v>Admin</v>
      </c>
      <c r="B20041" s="172">
        <v>45825.447280092594</v>
      </c>
      <c r="C20041" s="69" t="s">
        <v>186</v>
      </c>
      <c r="D20041" s="69" t="s">
        <v>1937</v>
      </c>
      <c r="E20041" s="69" t="s">
        <v>3368</v>
      </c>
      <c r="F20041" s="69">
        <v>2438</v>
      </c>
      <c r="G20041" s="69" t="s">
        <v>2513</v>
      </c>
    </row>
    <row r="20042" spans="1:7" ht="14.4">
      <c r="A20042" s="27" t="str">
        <f>VLOOKUP(C20042,'user list'!A:B,2,0)</f>
        <v>Admin</v>
      </c>
      <c r="B20042" s="172">
        <v>45825.447280092594</v>
      </c>
      <c r="C20042" s="69" t="s">
        <v>186</v>
      </c>
      <c r="D20042" s="69" t="s">
        <v>1937</v>
      </c>
      <c r="E20042" s="69" t="s">
        <v>3368</v>
      </c>
      <c r="F20042" s="69">
        <v>2438</v>
      </c>
      <c r="G20042" s="69" t="s">
        <v>1948</v>
      </c>
    </row>
    <row r="20043" spans="1:7" ht="14.4">
      <c r="A20043" s="27" t="str">
        <f>VLOOKUP(C20043,'user list'!A:B,2,0)</f>
        <v>Admin</v>
      </c>
      <c r="B20043" s="172">
        <v>45825.447280092594</v>
      </c>
      <c r="C20043" s="69" t="s">
        <v>186</v>
      </c>
      <c r="D20043" s="69" t="s">
        <v>1937</v>
      </c>
      <c r="E20043" s="69" t="s">
        <v>3368</v>
      </c>
      <c r="F20043" s="69">
        <v>2438</v>
      </c>
      <c r="G20043" s="69" t="s">
        <v>1947</v>
      </c>
    </row>
    <row r="20044" spans="1:7" ht="14.4">
      <c r="A20044" s="27" t="str">
        <f>VLOOKUP(C20044,'user list'!A:B,2,0)</f>
        <v>Admin</v>
      </c>
      <c r="B20044" s="172">
        <v>45825.447280092594</v>
      </c>
      <c r="C20044" s="69" t="s">
        <v>186</v>
      </c>
      <c r="D20044" s="69" t="s">
        <v>1937</v>
      </c>
      <c r="E20044" s="69" t="s">
        <v>1974</v>
      </c>
      <c r="F20044" s="69">
        <v>2264</v>
      </c>
      <c r="G20044" s="69" t="s">
        <v>1947</v>
      </c>
    </row>
    <row r="20045" spans="1:7" ht="14.4">
      <c r="A20045" s="27" t="str">
        <f>VLOOKUP(C20045,'user list'!A:B,2,0)</f>
        <v>Admin</v>
      </c>
      <c r="B20045" s="172">
        <v>45825.447280092594</v>
      </c>
      <c r="C20045" s="69" t="s">
        <v>186</v>
      </c>
      <c r="D20045" s="69" t="s">
        <v>1937</v>
      </c>
      <c r="E20045" s="69" t="s">
        <v>1974</v>
      </c>
      <c r="F20045" s="69">
        <v>2264</v>
      </c>
      <c r="G20045" s="69" t="s">
        <v>1948</v>
      </c>
    </row>
    <row r="20046" spans="1:7" ht="14.4">
      <c r="A20046" s="27" t="str">
        <f>VLOOKUP(C20046,'user list'!A:B,2,0)</f>
        <v>Admin</v>
      </c>
      <c r="B20046" s="172">
        <v>45825.447280092594</v>
      </c>
      <c r="C20046" s="69" t="s">
        <v>186</v>
      </c>
      <c r="D20046" s="69" t="s">
        <v>1937</v>
      </c>
      <c r="E20046" s="69" t="s">
        <v>3368</v>
      </c>
      <c r="F20046" s="69">
        <v>2438</v>
      </c>
      <c r="G20046" s="69" t="s">
        <v>1948</v>
      </c>
    </row>
    <row r="20047" spans="1:7" ht="14.4">
      <c r="A20047" s="27" t="str">
        <f>VLOOKUP(C20047,'user list'!A:B,2,0)</f>
        <v>QCTD</v>
      </c>
      <c r="B20047" s="172">
        <v>45825.447881944441</v>
      </c>
      <c r="C20047" s="69" t="s">
        <v>269</v>
      </c>
      <c r="D20047" s="69" t="s">
        <v>1937</v>
      </c>
      <c r="E20047" s="69" t="s">
        <v>1974</v>
      </c>
      <c r="F20047" s="69">
        <v>2402</v>
      </c>
      <c r="G20047" s="69" t="s">
        <v>1947</v>
      </c>
    </row>
    <row r="20048" spans="1:7" ht="14.4">
      <c r="A20048" s="27" t="str">
        <f>VLOOKUP(C20048,'user list'!A:B,2,0)</f>
        <v>QCTD</v>
      </c>
      <c r="B20048" s="172">
        <v>45825.447881944441</v>
      </c>
      <c r="C20048" s="69" t="s">
        <v>269</v>
      </c>
      <c r="D20048" s="69" t="s">
        <v>1937</v>
      </c>
      <c r="E20048" s="69" t="s">
        <v>1974</v>
      </c>
      <c r="F20048" s="69">
        <v>2402</v>
      </c>
      <c r="G20048" s="69" t="s">
        <v>1948</v>
      </c>
    </row>
    <row r="20049" spans="1:7" ht="14.4">
      <c r="A20049" s="27" t="str">
        <f>VLOOKUP(C20049,'user list'!A:B,2,0)</f>
        <v>QCTD</v>
      </c>
      <c r="B20049" s="172">
        <v>45825.447881944441</v>
      </c>
      <c r="C20049" s="69" t="s">
        <v>269</v>
      </c>
      <c r="D20049" s="69" t="s">
        <v>1937</v>
      </c>
      <c r="E20049" s="69" t="s">
        <v>1974</v>
      </c>
      <c r="F20049" s="69">
        <v>2402</v>
      </c>
      <c r="G20049" s="69" t="s">
        <v>1939</v>
      </c>
    </row>
    <row r="20050" spans="1:7" ht="14.4">
      <c r="A20050" s="27" t="str">
        <f>VLOOKUP(C20050,'user list'!A:B,2,0)</f>
        <v>Admin</v>
      </c>
      <c r="B20050" s="172">
        <v>45825.447881944441</v>
      </c>
      <c r="C20050" s="69" t="s">
        <v>186</v>
      </c>
      <c r="D20050" s="69" t="s">
        <v>1937</v>
      </c>
      <c r="E20050" s="69" t="s">
        <v>1974</v>
      </c>
      <c r="F20050" s="69">
        <v>2402</v>
      </c>
      <c r="G20050" s="69" t="s">
        <v>1948</v>
      </c>
    </row>
    <row r="20051" spans="1:7" ht="14.4">
      <c r="A20051" s="27" t="str">
        <f>VLOOKUP(C20051,'user list'!A:B,2,0)</f>
        <v>DOE</v>
      </c>
      <c r="B20051" s="172">
        <v>45825.447905092595</v>
      </c>
      <c r="C20051" s="69" t="s">
        <v>212</v>
      </c>
      <c r="D20051" s="69" t="s">
        <v>1937</v>
      </c>
      <c r="E20051" s="69" t="s">
        <v>3369</v>
      </c>
      <c r="F20051" s="69">
        <v>2439</v>
      </c>
      <c r="G20051" s="69" t="s">
        <v>2440</v>
      </c>
    </row>
    <row r="20052" spans="1:7" ht="14.4">
      <c r="A20052" s="27" t="str">
        <f>VLOOKUP(C20052,'user list'!A:B,2,0)</f>
        <v>Admin</v>
      </c>
      <c r="B20052" s="172">
        <v>45825.447905092595</v>
      </c>
      <c r="C20052" s="69" t="s">
        <v>186</v>
      </c>
      <c r="D20052" s="69" t="s">
        <v>1937</v>
      </c>
      <c r="E20052" s="69" t="s">
        <v>3369</v>
      </c>
      <c r="F20052" s="69">
        <v>2439</v>
      </c>
      <c r="G20052" s="69" t="s">
        <v>1948</v>
      </c>
    </row>
    <row r="20053" spans="1:7" ht="14.4">
      <c r="A20053" s="27" t="str">
        <f>VLOOKUP(C20053,'user list'!A:B,2,0)</f>
        <v>Admin</v>
      </c>
      <c r="B20053" s="172">
        <v>45825.447905092595</v>
      </c>
      <c r="C20053" s="69" t="s">
        <v>186</v>
      </c>
      <c r="D20053" s="69" t="s">
        <v>1937</v>
      </c>
      <c r="E20053" s="69" t="s">
        <v>3369</v>
      </c>
      <c r="F20053" s="69">
        <v>2439</v>
      </c>
      <c r="G20053" s="69" t="s">
        <v>1948</v>
      </c>
    </row>
    <row r="20054" spans="1:7" ht="14.4">
      <c r="A20054" s="27" t="str">
        <f>VLOOKUP(C20054,'user list'!A:B,2,0)</f>
        <v>Admin</v>
      </c>
      <c r="B20054" s="172">
        <v>45825.447916666664</v>
      </c>
      <c r="C20054" s="69" t="s">
        <v>186</v>
      </c>
      <c r="D20054" s="69" t="s">
        <v>1937</v>
      </c>
      <c r="E20054" s="69" t="s">
        <v>3369</v>
      </c>
      <c r="F20054" s="69">
        <v>2439</v>
      </c>
      <c r="G20054" s="69" t="s">
        <v>1948</v>
      </c>
    </row>
    <row r="20055" spans="1:7" ht="14.4">
      <c r="A20055" s="27" t="str">
        <f>VLOOKUP(C20055,'user list'!A:B,2,0)</f>
        <v>Admin</v>
      </c>
      <c r="B20055" s="172">
        <v>45825.447916666664</v>
      </c>
      <c r="C20055" s="69" t="s">
        <v>186</v>
      </c>
      <c r="D20055" s="69" t="s">
        <v>1937</v>
      </c>
      <c r="E20055" s="69" t="s">
        <v>3369</v>
      </c>
      <c r="F20055" s="69">
        <v>2439</v>
      </c>
      <c r="G20055" s="69" t="s">
        <v>1947</v>
      </c>
    </row>
    <row r="20056" spans="1:7" ht="14.4">
      <c r="A20056" s="27" t="str">
        <f>VLOOKUP(C20056,'user list'!A:B,2,0)</f>
        <v>CCESD</v>
      </c>
      <c r="B20056" s="172">
        <v>45825.447951388887</v>
      </c>
      <c r="C20056" s="69" t="s">
        <v>284</v>
      </c>
      <c r="D20056" s="69" t="s">
        <v>1937</v>
      </c>
      <c r="E20056" s="69" t="s">
        <v>2784</v>
      </c>
      <c r="F20056" s="69">
        <v>2340</v>
      </c>
      <c r="G20056" s="69" t="s">
        <v>1939</v>
      </c>
    </row>
    <row r="20057" spans="1:7" ht="14.4">
      <c r="A20057" s="27" t="str">
        <f>VLOOKUP(C20057,'user list'!A:B,2,0)</f>
        <v>OCA</v>
      </c>
      <c r="B20057" s="172">
        <v>45825.448136574072</v>
      </c>
      <c r="C20057" s="69" t="s">
        <v>227</v>
      </c>
      <c r="D20057" s="69" t="s">
        <v>1937</v>
      </c>
      <c r="E20057" s="69" t="s">
        <v>2641</v>
      </c>
      <c r="F20057" s="69">
        <v>2049</v>
      </c>
      <c r="G20057" s="69" t="s">
        <v>1939</v>
      </c>
    </row>
    <row r="20058" spans="1:7" ht="14.4">
      <c r="A20058" s="27" t="str">
        <f>VLOOKUP(C20058,'user list'!A:B,2,0)</f>
        <v>OCM</v>
      </c>
      <c r="B20058" s="172">
        <v>45825.448287037034</v>
      </c>
      <c r="C20058" s="69" t="s">
        <v>236</v>
      </c>
      <c r="D20058" s="69" t="s">
        <v>1937</v>
      </c>
      <c r="E20058" s="69" t="s">
        <v>3370</v>
      </c>
      <c r="F20058" s="69">
        <v>2440</v>
      </c>
      <c r="G20058" s="69" t="s">
        <v>2440</v>
      </c>
    </row>
    <row r="20059" spans="1:7" ht="14.4">
      <c r="A20059" s="27" t="str">
        <f>VLOOKUP(C20059,'user list'!A:B,2,0)</f>
        <v>Admin</v>
      </c>
      <c r="B20059" s="172">
        <v>45825.448287037034</v>
      </c>
      <c r="C20059" s="69" t="s">
        <v>186</v>
      </c>
      <c r="D20059" s="69" t="s">
        <v>1937</v>
      </c>
      <c r="E20059" s="69" t="s">
        <v>3370</v>
      </c>
      <c r="F20059" s="69">
        <v>2440</v>
      </c>
      <c r="G20059" s="69" t="s">
        <v>1948</v>
      </c>
    </row>
    <row r="20060" spans="1:7" ht="14.4">
      <c r="A20060" s="27" t="str">
        <f>VLOOKUP(C20060,'user list'!A:B,2,0)</f>
        <v>Admin</v>
      </c>
      <c r="B20060" s="172">
        <v>45825.448287037034</v>
      </c>
      <c r="C20060" s="69" t="s">
        <v>186</v>
      </c>
      <c r="D20060" s="69" t="s">
        <v>1937</v>
      </c>
      <c r="E20060" s="69" t="s">
        <v>3370</v>
      </c>
      <c r="F20060" s="69">
        <v>2440</v>
      </c>
      <c r="G20060" s="69" t="s">
        <v>1948</v>
      </c>
    </row>
    <row r="20061" spans="1:7" ht="14.4">
      <c r="A20061" s="27" t="str">
        <f>VLOOKUP(C20061,'user list'!A:B,2,0)</f>
        <v>Admin</v>
      </c>
      <c r="B20061" s="172">
        <v>45825.448287037034</v>
      </c>
      <c r="C20061" s="69" t="s">
        <v>186</v>
      </c>
      <c r="D20061" s="69" t="s">
        <v>1937</v>
      </c>
      <c r="E20061" s="69" t="s">
        <v>3370</v>
      </c>
      <c r="F20061" s="69">
        <v>2440</v>
      </c>
      <c r="G20061" s="69" t="s">
        <v>2513</v>
      </c>
    </row>
    <row r="20062" spans="1:7" ht="14.4">
      <c r="A20062" s="27" t="str">
        <f>VLOOKUP(C20062,'user list'!A:B,2,0)</f>
        <v>Admin</v>
      </c>
      <c r="B20062" s="172">
        <v>45825.448287037034</v>
      </c>
      <c r="C20062" s="69" t="s">
        <v>186</v>
      </c>
      <c r="D20062" s="69" t="s">
        <v>1937</v>
      </c>
      <c r="E20062" s="69" t="s">
        <v>3370</v>
      </c>
      <c r="F20062" s="69">
        <v>2440</v>
      </c>
      <c r="G20062" s="69" t="s">
        <v>1948</v>
      </c>
    </row>
    <row r="20063" spans="1:7" ht="14.4">
      <c r="A20063" s="27" t="str">
        <f>VLOOKUP(C20063,'user list'!A:B,2,0)</f>
        <v>Admin</v>
      </c>
      <c r="B20063" s="172">
        <v>45825.448287037034</v>
      </c>
      <c r="C20063" s="69" t="s">
        <v>186</v>
      </c>
      <c r="D20063" s="69" t="s">
        <v>1937</v>
      </c>
      <c r="E20063" s="69" t="s">
        <v>2002</v>
      </c>
      <c r="F20063" s="69">
        <v>2320</v>
      </c>
      <c r="G20063" s="69" t="s">
        <v>1948</v>
      </c>
    </row>
    <row r="20064" spans="1:7" ht="14.4">
      <c r="A20064" s="27" t="str">
        <f>VLOOKUP(C20064,'user list'!A:B,2,0)</f>
        <v>Admin</v>
      </c>
      <c r="B20064" s="172">
        <v>45825.448287037034</v>
      </c>
      <c r="C20064" s="69" t="s">
        <v>186</v>
      </c>
      <c r="D20064" s="69" t="s">
        <v>1937</v>
      </c>
      <c r="E20064" s="69" t="s">
        <v>3370</v>
      </c>
      <c r="F20064" s="69">
        <v>2440</v>
      </c>
      <c r="G20064" s="69" t="s">
        <v>1948</v>
      </c>
    </row>
    <row r="20065" spans="1:7" ht="14.4">
      <c r="A20065" s="27" t="str">
        <f>VLOOKUP(C20065,'user list'!A:B,2,0)</f>
        <v>Admin</v>
      </c>
      <c r="B20065" s="172">
        <v>45825.448287037034</v>
      </c>
      <c r="C20065" s="69" t="s">
        <v>186</v>
      </c>
      <c r="D20065" s="69" t="s">
        <v>1937</v>
      </c>
      <c r="E20065" s="69" t="s">
        <v>3370</v>
      </c>
      <c r="F20065" s="69">
        <v>2440</v>
      </c>
      <c r="G20065" s="69" t="s">
        <v>1947</v>
      </c>
    </row>
    <row r="20066" spans="1:7" ht="14.4">
      <c r="A20066" s="27" t="str">
        <f>VLOOKUP(C20066,'user list'!A:B,2,0)</f>
        <v>Admin</v>
      </c>
      <c r="B20066" s="172">
        <v>45825.448287037034</v>
      </c>
      <c r="C20066" s="69" t="s">
        <v>186</v>
      </c>
      <c r="D20066" s="69" t="s">
        <v>1937</v>
      </c>
      <c r="E20066" s="69" t="s">
        <v>2002</v>
      </c>
      <c r="F20066" s="69">
        <v>2320</v>
      </c>
      <c r="G20066" s="69" t="s">
        <v>1947</v>
      </c>
    </row>
    <row r="20067" spans="1:7" ht="14.4">
      <c r="A20067" s="27" t="str">
        <f>VLOOKUP(C20067,'user list'!A:B,2,0)</f>
        <v>Admin</v>
      </c>
      <c r="B20067" s="172">
        <v>45825.448287037034</v>
      </c>
      <c r="C20067" s="69" t="s">
        <v>186</v>
      </c>
      <c r="D20067" s="69" t="s">
        <v>1937</v>
      </c>
      <c r="E20067" s="69" t="s">
        <v>3370</v>
      </c>
      <c r="F20067" s="69">
        <v>2440</v>
      </c>
      <c r="G20067" s="69" t="s">
        <v>1947</v>
      </c>
    </row>
    <row r="20068" spans="1:7" ht="14.4">
      <c r="A20068" s="27" t="str">
        <f>VLOOKUP(C20068,'user list'!A:B,2,0)</f>
        <v>Admin</v>
      </c>
      <c r="B20068" s="172">
        <v>45825.448287037034</v>
      </c>
      <c r="C20068" s="69" t="s">
        <v>186</v>
      </c>
      <c r="D20068" s="69" t="s">
        <v>1937</v>
      </c>
      <c r="E20068" s="69" t="s">
        <v>2002</v>
      </c>
      <c r="F20068" s="69">
        <v>2320</v>
      </c>
      <c r="G20068" s="69" t="s">
        <v>1948</v>
      </c>
    </row>
    <row r="20069" spans="1:7" ht="14.4">
      <c r="A20069" s="27" t="str">
        <f>VLOOKUP(C20069,'user list'!A:B,2,0)</f>
        <v>Admin</v>
      </c>
      <c r="B20069" s="172">
        <v>45825.448287037034</v>
      </c>
      <c r="C20069" s="69" t="s">
        <v>186</v>
      </c>
      <c r="D20069" s="69" t="s">
        <v>1937</v>
      </c>
      <c r="E20069" s="69" t="s">
        <v>3370</v>
      </c>
      <c r="F20069" s="69">
        <v>2440</v>
      </c>
      <c r="G20069" s="69" t="s">
        <v>1948</v>
      </c>
    </row>
    <row r="20070" spans="1:7" ht="14.4">
      <c r="A20070" s="27" t="str">
        <f>VLOOKUP(C20070,'user list'!A:B,2,0)</f>
        <v>Admin</v>
      </c>
      <c r="B20070" s="172">
        <v>45825.448287037034</v>
      </c>
      <c r="C20070" s="69" t="s">
        <v>186</v>
      </c>
      <c r="D20070" s="69" t="s">
        <v>1937</v>
      </c>
      <c r="E20070" s="69" t="s">
        <v>3370</v>
      </c>
      <c r="F20070" s="69">
        <v>2440</v>
      </c>
      <c r="G20070" s="69" t="s">
        <v>1948</v>
      </c>
    </row>
    <row r="20071" spans="1:7" ht="14.4">
      <c r="A20071" s="27" t="str">
        <f>VLOOKUP(C20071,'user list'!A:B,2,0)</f>
        <v>Admin</v>
      </c>
      <c r="B20071" s="172">
        <v>45825.448287037034</v>
      </c>
      <c r="C20071" s="69" t="s">
        <v>186</v>
      </c>
      <c r="D20071" s="69" t="s">
        <v>1937</v>
      </c>
      <c r="E20071" s="69" t="s">
        <v>2002</v>
      </c>
      <c r="F20071" s="69">
        <v>2320</v>
      </c>
      <c r="G20071" s="69" t="s">
        <v>1948</v>
      </c>
    </row>
    <row r="20072" spans="1:7" ht="14.4">
      <c r="A20072" s="27" t="str">
        <f>VLOOKUP(C20072,'user list'!A:B,2,0)</f>
        <v>Admin</v>
      </c>
      <c r="B20072" s="172">
        <v>45825.448750000003</v>
      </c>
      <c r="C20072" s="69" t="s">
        <v>186</v>
      </c>
      <c r="D20072" s="69" t="s">
        <v>1937</v>
      </c>
      <c r="E20072" s="69" t="s">
        <v>3368</v>
      </c>
      <c r="F20072" s="69">
        <v>2438</v>
      </c>
      <c r="G20072" s="69" t="s">
        <v>1947</v>
      </c>
    </row>
    <row r="20073" spans="1:7" ht="14.4">
      <c r="A20073" s="27" t="str">
        <f>VLOOKUP(C20073,'user list'!A:B,2,0)</f>
        <v>Admin</v>
      </c>
      <c r="B20073" s="172">
        <v>45825.448750000003</v>
      </c>
      <c r="C20073" s="69" t="s">
        <v>186</v>
      </c>
      <c r="D20073" s="69" t="s">
        <v>1937</v>
      </c>
      <c r="E20073" s="69" t="s">
        <v>3368</v>
      </c>
      <c r="F20073" s="69">
        <v>2438</v>
      </c>
      <c r="G20073" s="69" t="s">
        <v>1948</v>
      </c>
    </row>
    <row r="20074" spans="1:7" ht="14.4">
      <c r="A20074" s="27" t="str">
        <f>VLOOKUP(C20074,'user list'!A:B,2,0)</f>
        <v>Admin</v>
      </c>
      <c r="B20074" s="172">
        <v>45825.448750000003</v>
      </c>
      <c r="C20074" s="69" t="s">
        <v>186</v>
      </c>
      <c r="D20074" s="69" t="s">
        <v>1937</v>
      </c>
      <c r="E20074" s="69" t="s">
        <v>1974</v>
      </c>
      <c r="F20074" s="69">
        <v>2264</v>
      </c>
      <c r="G20074" s="69" t="s">
        <v>1948</v>
      </c>
    </row>
    <row r="20075" spans="1:7" ht="14.4">
      <c r="A20075" s="27" t="str">
        <f>VLOOKUP(C20075,'user list'!A:B,2,0)</f>
        <v>OCM</v>
      </c>
      <c r="B20075" s="172">
        <v>45825.448912037034</v>
      </c>
      <c r="C20075" s="69" t="s">
        <v>236</v>
      </c>
      <c r="D20075" s="69" t="s">
        <v>1937</v>
      </c>
      <c r="E20075" s="69" t="s">
        <v>3371</v>
      </c>
      <c r="F20075" s="69">
        <v>2441</v>
      </c>
      <c r="G20075" s="69" t="s">
        <v>2440</v>
      </c>
    </row>
    <row r="20076" spans="1:7" ht="14.4">
      <c r="A20076" s="27" t="str">
        <f>VLOOKUP(C20076,'user list'!A:B,2,0)</f>
        <v>Admin</v>
      </c>
      <c r="B20076" s="172">
        <v>45825.448912037034</v>
      </c>
      <c r="C20076" s="69" t="s">
        <v>186</v>
      </c>
      <c r="D20076" s="69" t="s">
        <v>1937</v>
      </c>
      <c r="E20076" s="69" t="s">
        <v>3371</v>
      </c>
      <c r="F20076" s="69">
        <v>2441</v>
      </c>
      <c r="G20076" s="69" t="s">
        <v>1948</v>
      </c>
    </row>
    <row r="20077" spans="1:7" ht="14.4">
      <c r="A20077" s="27" t="str">
        <f>VLOOKUP(C20077,'user list'!A:B,2,0)</f>
        <v>Admin</v>
      </c>
      <c r="B20077" s="172">
        <v>45825.448912037034</v>
      </c>
      <c r="C20077" s="69" t="s">
        <v>186</v>
      </c>
      <c r="D20077" s="69" t="s">
        <v>1937</v>
      </c>
      <c r="E20077" s="69" t="s">
        <v>3371</v>
      </c>
      <c r="F20077" s="69">
        <v>2441</v>
      </c>
      <c r="G20077" s="69" t="s">
        <v>1948</v>
      </c>
    </row>
    <row r="20078" spans="1:7" ht="14.4">
      <c r="A20078" s="27" t="str">
        <f>VLOOKUP(C20078,'user list'!A:B,2,0)</f>
        <v>Admin</v>
      </c>
      <c r="B20078" s="172">
        <v>45825.448912037034</v>
      </c>
      <c r="C20078" s="69" t="s">
        <v>186</v>
      </c>
      <c r="D20078" s="69" t="s">
        <v>1937</v>
      </c>
      <c r="E20078" s="69" t="s">
        <v>3371</v>
      </c>
      <c r="F20078" s="69">
        <v>2441</v>
      </c>
      <c r="G20078" s="69" t="s">
        <v>2513</v>
      </c>
    </row>
    <row r="20079" spans="1:7" ht="14.4">
      <c r="A20079" s="27" t="str">
        <f>VLOOKUP(C20079,'user list'!A:B,2,0)</f>
        <v>Admin</v>
      </c>
      <c r="B20079" s="172">
        <v>45825.448912037034</v>
      </c>
      <c r="C20079" s="69" t="s">
        <v>186</v>
      </c>
      <c r="D20079" s="69" t="s">
        <v>1937</v>
      </c>
      <c r="E20079" s="69" t="s">
        <v>3371</v>
      </c>
      <c r="F20079" s="69">
        <v>2441</v>
      </c>
      <c r="G20079" s="69" t="s">
        <v>1948</v>
      </c>
    </row>
    <row r="20080" spans="1:7" ht="14.4">
      <c r="A20080" s="27" t="str">
        <f>VLOOKUP(C20080,'user list'!A:B,2,0)</f>
        <v>Admin</v>
      </c>
      <c r="B20080" s="172">
        <v>45825.448912037034</v>
      </c>
      <c r="C20080" s="69" t="s">
        <v>186</v>
      </c>
      <c r="D20080" s="69" t="s">
        <v>1937</v>
      </c>
      <c r="E20080" s="69" t="s">
        <v>2001</v>
      </c>
      <c r="F20080" s="69">
        <v>2321</v>
      </c>
      <c r="G20080" s="69" t="s">
        <v>1948</v>
      </c>
    </row>
    <row r="20081" spans="1:7" ht="14.4">
      <c r="A20081" s="27" t="str">
        <f>VLOOKUP(C20081,'user list'!A:B,2,0)</f>
        <v>Admin</v>
      </c>
      <c r="B20081" s="172">
        <v>45825.448923611111</v>
      </c>
      <c r="C20081" s="69" t="s">
        <v>186</v>
      </c>
      <c r="D20081" s="69" t="s">
        <v>1937</v>
      </c>
      <c r="E20081" s="69" t="s">
        <v>3371</v>
      </c>
      <c r="F20081" s="69">
        <v>2441</v>
      </c>
      <c r="G20081" s="69" t="s">
        <v>1948</v>
      </c>
    </row>
    <row r="20082" spans="1:7" ht="14.4">
      <c r="A20082" s="27" t="str">
        <f>VLOOKUP(C20082,'user list'!A:B,2,0)</f>
        <v>Admin</v>
      </c>
      <c r="B20082" s="172">
        <v>45825.448923611111</v>
      </c>
      <c r="C20082" s="69" t="s">
        <v>186</v>
      </c>
      <c r="D20082" s="69" t="s">
        <v>1937</v>
      </c>
      <c r="E20082" s="69" t="s">
        <v>3371</v>
      </c>
      <c r="F20082" s="69">
        <v>2441</v>
      </c>
      <c r="G20082" s="69" t="s">
        <v>1947</v>
      </c>
    </row>
    <row r="20083" spans="1:7" ht="14.4">
      <c r="A20083" s="27" t="str">
        <f>VLOOKUP(C20083,'user list'!A:B,2,0)</f>
        <v>Admin</v>
      </c>
      <c r="B20083" s="172">
        <v>45825.448923611111</v>
      </c>
      <c r="C20083" s="69" t="s">
        <v>186</v>
      </c>
      <c r="D20083" s="69" t="s">
        <v>1937</v>
      </c>
      <c r="E20083" s="69" t="s">
        <v>2001</v>
      </c>
      <c r="F20083" s="69">
        <v>2321</v>
      </c>
      <c r="G20083" s="69" t="s">
        <v>1947</v>
      </c>
    </row>
    <row r="20084" spans="1:7" ht="14.4">
      <c r="A20084" s="27" t="str">
        <f>VLOOKUP(C20084,'user list'!A:B,2,0)</f>
        <v>Admin</v>
      </c>
      <c r="B20084" s="172">
        <v>45825.448923611111</v>
      </c>
      <c r="C20084" s="69" t="s">
        <v>186</v>
      </c>
      <c r="D20084" s="69" t="s">
        <v>1937</v>
      </c>
      <c r="E20084" s="69" t="s">
        <v>2001</v>
      </c>
      <c r="F20084" s="69">
        <v>2321</v>
      </c>
      <c r="G20084" s="69" t="s">
        <v>1948</v>
      </c>
    </row>
    <row r="20085" spans="1:7" ht="14.4">
      <c r="A20085" s="27" t="str">
        <f>VLOOKUP(C20085,'user list'!A:B,2,0)</f>
        <v>Admin</v>
      </c>
      <c r="B20085" s="172">
        <v>45825.448923611111</v>
      </c>
      <c r="C20085" s="69" t="s">
        <v>186</v>
      </c>
      <c r="D20085" s="69" t="s">
        <v>1937</v>
      </c>
      <c r="E20085" s="69" t="s">
        <v>3371</v>
      </c>
      <c r="F20085" s="69">
        <v>2441</v>
      </c>
      <c r="G20085" s="69" t="s">
        <v>1948</v>
      </c>
    </row>
    <row r="20086" spans="1:7" ht="14.4">
      <c r="A20086" s="27" t="str">
        <f>VLOOKUP(C20086,'user list'!A:B,2,0)</f>
        <v>Admin</v>
      </c>
      <c r="B20086" s="172">
        <v>45825.448923611111</v>
      </c>
      <c r="C20086" s="69" t="s">
        <v>186</v>
      </c>
      <c r="D20086" s="69" t="s">
        <v>1937</v>
      </c>
      <c r="E20086" s="69" t="s">
        <v>3371</v>
      </c>
      <c r="F20086" s="69">
        <v>2441</v>
      </c>
      <c r="G20086" s="69" t="s">
        <v>1947</v>
      </c>
    </row>
    <row r="20087" spans="1:7" ht="14.4">
      <c r="A20087" s="27" t="str">
        <f>VLOOKUP(C20087,'user list'!A:B,2,0)</f>
        <v>Admin</v>
      </c>
      <c r="B20087" s="172">
        <v>45825.448923611111</v>
      </c>
      <c r="C20087" s="69" t="s">
        <v>186</v>
      </c>
      <c r="D20087" s="69" t="s">
        <v>1937</v>
      </c>
      <c r="E20087" s="69" t="s">
        <v>3371</v>
      </c>
      <c r="F20087" s="69">
        <v>2441</v>
      </c>
      <c r="G20087" s="69" t="s">
        <v>1948</v>
      </c>
    </row>
    <row r="20088" spans="1:7" ht="14.4">
      <c r="A20088" s="27" t="str">
        <f>VLOOKUP(C20088,'user list'!A:B,2,0)</f>
        <v>Admin</v>
      </c>
      <c r="B20088" s="172">
        <v>45825.448923611111</v>
      </c>
      <c r="C20088" s="69" t="s">
        <v>186</v>
      </c>
      <c r="D20088" s="69" t="s">
        <v>1937</v>
      </c>
      <c r="E20088" s="69" t="s">
        <v>2001</v>
      </c>
      <c r="F20088" s="69">
        <v>2321</v>
      </c>
      <c r="G20088" s="69" t="s">
        <v>1948</v>
      </c>
    </row>
    <row r="20089" spans="1:7" ht="14.4">
      <c r="A20089" s="27" t="str">
        <f>VLOOKUP(C20089,'user list'!A:B,2,0)</f>
        <v>OCM</v>
      </c>
      <c r="B20089" s="172">
        <v>45825.449965277781</v>
      </c>
      <c r="C20089" s="69" t="s">
        <v>236</v>
      </c>
      <c r="D20089" s="69" t="s">
        <v>1937</v>
      </c>
      <c r="E20089" s="69" t="s">
        <v>3372</v>
      </c>
      <c r="F20089" s="69">
        <v>2442</v>
      </c>
      <c r="G20089" s="69" t="s">
        <v>2440</v>
      </c>
    </row>
    <row r="20090" spans="1:7" ht="14.4">
      <c r="A20090" s="27" t="str">
        <f>VLOOKUP(C20090,'user list'!A:B,2,0)</f>
        <v>Admin</v>
      </c>
      <c r="B20090" s="172">
        <v>45825.449976851851</v>
      </c>
      <c r="C20090" s="69" t="s">
        <v>186</v>
      </c>
      <c r="D20090" s="69" t="s">
        <v>1937</v>
      </c>
      <c r="E20090" s="69" t="s">
        <v>3372</v>
      </c>
      <c r="F20090" s="69">
        <v>2442</v>
      </c>
      <c r="G20090" s="69" t="s">
        <v>1948</v>
      </c>
    </row>
    <row r="20091" spans="1:7" ht="14.4">
      <c r="A20091" s="27" t="str">
        <f>VLOOKUP(C20091,'user list'!A:B,2,0)</f>
        <v>Admin</v>
      </c>
      <c r="B20091" s="172">
        <v>45825.449976851851</v>
      </c>
      <c r="C20091" s="69" t="s">
        <v>186</v>
      </c>
      <c r="D20091" s="69" t="s">
        <v>1937</v>
      </c>
      <c r="E20091" s="69" t="s">
        <v>3372</v>
      </c>
      <c r="F20091" s="69">
        <v>2442</v>
      </c>
      <c r="G20091" s="69" t="s">
        <v>1948</v>
      </c>
    </row>
    <row r="20092" spans="1:7" ht="14.4">
      <c r="A20092" s="27" t="str">
        <f>VLOOKUP(C20092,'user list'!A:B,2,0)</f>
        <v>Admin</v>
      </c>
      <c r="B20092" s="172">
        <v>45825.449976851851</v>
      </c>
      <c r="C20092" s="69" t="s">
        <v>186</v>
      </c>
      <c r="D20092" s="69" t="s">
        <v>1937</v>
      </c>
      <c r="E20092" s="69" t="s">
        <v>3372</v>
      </c>
      <c r="F20092" s="69">
        <v>2442</v>
      </c>
      <c r="G20092" s="69" t="s">
        <v>2513</v>
      </c>
    </row>
    <row r="20093" spans="1:7" ht="14.4">
      <c r="A20093" s="27" t="str">
        <f>VLOOKUP(C20093,'user list'!A:B,2,0)</f>
        <v>Admin</v>
      </c>
      <c r="B20093" s="172">
        <v>45825.449976851851</v>
      </c>
      <c r="C20093" s="69" t="s">
        <v>186</v>
      </c>
      <c r="D20093" s="69" t="s">
        <v>1937</v>
      </c>
      <c r="E20093" s="69" t="s">
        <v>2473</v>
      </c>
      <c r="F20093" s="69">
        <v>2310</v>
      </c>
      <c r="G20093" s="69" t="s">
        <v>1948</v>
      </c>
    </row>
    <row r="20094" spans="1:7" ht="14.4">
      <c r="A20094" s="27" t="str">
        <f>VLOOKUP(C20094,'user list'!A:B,2,0)</f>
        <v>Admin</v>
      </c>
      <c r="B20094" s="172">
        <v>45825.449976851851</v>
      </c>
      <c r="C20094" s="69" t="s">
        <v>186</v>
      </c>
      <c r="D20094" s="69" t="s">
        <v>1937</v>
      </c>
      <c r="E20094" s="69" t="s">
        <v>3372</v>
      </c>
      <c r="F20094" s="69">
        <v>2442</v>
      </c>
      <c r="G20094" s="69" t="s">
        <v>1948</v>
      </c>
    </row>
    <row r="20095" spans="1:7" ht="14.4">
      <c r="A20095" s="27" t="str">
        <f>VLOOKUP(C20095,'user list'!A:B,2,0)</f>
        <v>Admin</v>
      </c>
      <c r="B20095" s="172">
        <v>45825.449976851851</v>
      </c>
      <c r="C20095" s="69" t="s">
        <v>186</v>
      </c>
      <c r="D20095" s="69" t="s">
        <v>1937</v>
      </c>
      <c r="E20095" s="69" t="s">
        <v>3372</v>
      </c>
      <c r="F20095" s="69">
        <v>2442</v>
      </c>
      <c r="G20095" s="69" t="s">
        <v>1948</v>
      </c>
    </row>
    <row r="20096" spans="1:7" ht="14.4">
      <c r="A20096" s="27" t="str">
        <f>VLOOKUP(C20096,'user list'!A:B,2,0)</f>
        <v>Admin</v>
      </c>
      <c r="B20096" s="172">
        <v>45825.449976851851</v>
      </c>
      <c r="C20096" s="69" t="s">
        <v>186</v>
      </c>
      <c r="D20096" s="69" t="s">
        <v>1937</v>
      </c>
      <c r="E20096" s="69" t="s">
        <v>3372</v>
      </c>
      <c r="F20096" s="69">
        <v>2442</v>
      </c>
      <c r="G20096" s="69" t="s">
        <v>1947</v>
      </c>
    </row>
    <row r="20097" spans="1:7" ht="14.4">
      <c r="A20097" s="27" t="str">
        <f>VLOOKUP(C20097,'user list'!A:B,2,0)</f>
        <v>Admin</v>
      </c>
      <c r="B20097" s="172">
        <v>45825.449976851851</v>
      </c>
      <c r="C20097" s="69" t="s">
        <v>186</v>
      </c>
      <c r="D20097" s="69" t="s">
        <v>1937</v>
      </c>
      <c r="E20097" s="69" t="s">
        <v>2473</v>
      </c>
      <c r="F20097" s="69">
        <v>2310</v>
      </c>
      <c r="G20097" s="69" t="s">
        <v>1947</v>
      </c>
    </row>
    <row r="20098" spans="1:7" ht="14.4">
      <c r="A20098" s="27" t="str">
        <f>VLOOKUP(C20098,'user list'!A:B,2,0)</f>
        <v>Admin</v>
      </c>
      <c r="B20098" s="172">
        <v>45825.449976851851</v>
      </c>
      <c r="C20098" s="69" t="s">
        <v>186</v>
      </c>
      <c r="D20098" s="69" t="s">
        <v>1937</v>
      </c>
      <c r="E20098" s="69" t="s">
        <v>2473</v>
      </c>
      <c r="F20098" s="69">
        <v>2310</v>
      </c>
      <c r="G20098" s="69" t="s">
        <v>1948</v>
      </c>
    </row>
    <row r="20099" spans="1:7" ht="14.4">
      <c r="A20099" s="27" t="str">
        <f>VLOOKUP(C20099,'user list'!A:B,2,0)</f>
        <v>Admin</v>
      </c>
      <c r="B20099" s="172">
        <v>45825.449976851851</v>
      </c>
      <c r="C20099" s="69" t="s">
        <v>186</v>
      </c>
      <c r="D20099" s="69" t="s">
        <v>1937</v>
      </c>
      <c r="E20099" s="69" t="s">
        <v>3372</v>
      </c>
      <c r="F20099" s="69">
        <v>2442</v>
      </c>
      <c r="G20099" s="69" t="s">
        <v>1948</v>
      </c>
    </row>
    <row r="20100" spans="1:7" ht="14.4">
      <c r="A20100" s="27" t="str">
        <f>VLOOKUP(C20100,'user list'!A:B,2,0)</f>
        <v>Admin</v>
      </c>
      <c r="B20100" s="172">
        <v>45825.449976851851</v>
      </c>
      <c r="C20100" s="69" t="s">
        <v>186</v>
      </c>
      <c r="D20100" s="69" t="s">
        <v>1937</v>
      </c>
      <c r="E20100" s="69" t="s">
        <v>3372</v>
      </c>
      <c r="F20100" s="69">
        <v>2442</v>
      </c>
      <c r="G20100" s="69" t="s">
        <v>1947</v>
      </c>
    </row>
    <row r="20101" spans="1:7" ht="14.4">
      <c r="A20101" s="27" t="str">
        <f>VLOOKUP(C20101,'user list'!A:B,2,0)</f>
        <v>Admin</v>
      </c>
      <c r="B20101" s="172">
        <v>45825.449976851851</v>
      </c>
      <c r="C20101" s="69" t="s">
        <v>186</v>
      </c>
      <c r="D20101" s="69" t="s">
        <v>1937</v>
      </c>
      <c r="E20101" s="69" t="s">
        <v>3372</v>
      </c>
      <c r="F20101" s="69">
        <v>2442</v>
      </c>
      <c r="G20101" s="69" t="s">
        <v>1948</v>
      </c>
    </row>
    <row r="20102" spans="1:7" ht="14.4">
      <c r="A20102" s="27" t="str">
        <f>VLOOKUP(C20102,'user list'!A:B,2,0)</f>
        <v>Admin</v>
      </c>
      <c r="B20102" s="172">
        <v>45825.449976851851</v>
      </c>
      <c r="C20102" s="69" t="s">
        <v>186</v>
      </c>
      <c r="D20102" s="69" t="s">
        <v>1937</v>
      </c>
      <c r="E20102" s="69" t="s">
        <v>2473</v>
      </c>
      <c r="F20102" s="69">
        <v>2310</v>
      </c>
      <c r="G20102" s="69" t="s">
        <v>1948</v>
      </c>
    </row>
    <row r="20103" spans="1:7" ht="14.4">
      <c r="A20103" s="27" t="str">
        <f>VLOOKUP(C20103,'user list'!A:B,2,0)</f>
        <v>CPDD</v>
      </c>
      <c r="B20103" s="172">
        <v>45825.45008101852</v>
      </c>
      <c r="C20103" s="69" t="s">
        <v>205</v>
      </c>
      <c r="D20103" s="69" t="s">
        <v>1937</v>
      </c>
      <c r="E20103" s="69" t="s">
        <v>3367</v>
      </c>
      <c r="F20103" s="69">
        <v>2437</v>
      </c>
      <c r="G20103" s="69" t="s">
        <v>1939</v>
      </c>
    </row>
    <row r="20104" spans="1:7" ht="14.4">
      <c r="A20104" s="27" t="str">
        <f>VLOOKUP(C20104,'user list'!A:B,2,0)</f>
        <v>CPDD</v>
      </c>
      <c r="B20104" s="172">
        <v>45825.450219907405</v>
      </c>
      <c r="C20104" s="69" t="s">
        <v>205</v>
      </c>
      <c r="D20104" s="69" t="s">
        <v>1937</v>
      </c>
      <c r="E20104" s="69" t="s">
        <v>3367</v>
      </c>
      <c r="F20104" s="69">
        <v>2437</v>
      </c>
      <c r="G20104" s="69" t="s">
        <v>1947</v>
      </c>
    </row>
    <row r="20105" spans="1:7" ht="14.4">
      <c r="A20105" s="27" t="str">
        <f>VLOOKUP(C20105,'user list'!A:B,2,0)</f>
        <v>CPDD</v>
      </c>
      <c r="B20105" s="172">
        <v>45825.450219907405</v>
      </c>
      <c r="C20105" s="69" t="s">
        <v>205</v>
      </c>
      <c r="D20105" s="69" t="s">
        <v>1937</v>
      </c>
      <c r="E20105" s="69" t="s">
        <v>3367</v>
      </c>
      <c r="F20105" s="69">
        <v>2437</v>
      </c>
      <c r="G20105" s="69" t="s">
        <v>1948</v>
      </c>
    </row>
    <row r="20106" spans="1:7" ht="14.4">
      <c r="A20106" s="27" t="str">
        <f>VLOOKUP(C20106,'user list'!A:B,2,0)</f>
        <v>CPDD</v>
      </c>
      <c r="B20106" s="172">
        <v>45825.450219907405</v>
      </c>
      <c r="C20106" s="69" t="s">
        <v>205</v>
      </c>
      <c r="D20106" s="69" t="s">
        <v>1937</v>
      </c>
      <c r="E20106" s="69" t="s">
        <v>3367</v>
      </c>
      <c r="F20106" s="69">
        <v>2437</v>
      </c>
      <c r="G20106" s="69" t="s">
        <v>1939</v>
      </c>
    </row>
    <row r="20107" spans="1:7" ht="14.4">
      <c r="A20107" s="27" t="str">
        <f>VLOOKUP(C20107,'user list'!A:B,2,0)</f>
        <v>Admin</v>
      </c>
      <c r="B20107" s="172">
        <v>45825.450219907405</v>
      </c>
      <c r="C20107" s="69" t="s">
        <v>186</v>
      </c>
      <c r="D20107" s="69" t="s">
        <v>1937</v>
      </c>
      <c r="E20107" s="69" t="s">
        <v>3367</v>
      </c>
      <c r="F20107" s="69">
        <v>2437</v>
      </c>
      <c r="G20107" s="69" t="s">
        <v>1948</v>
      </c>
    </row>
    <row r="20108" spans="1:7" ht="14.4">
      <c r="A20108" s="27" t="str">
        <f>VLOOKUP(C20108,'user list'!A:B,2,0)</f>
        <v>OCM</v>
      </c>
      <c r="B20108" s="172">
        <v>45825.450729166667</v>
      </c>
      <c r="C20108" s="69" t="s">
        <v>236</v>
      </c>
      <c r="D20108" s="69" t="s">
        <v>1937</v>
      </c>
      <c r="E20108" s="69" t="s">
        <v>3373</v>
      </c>
      <c r="F20108" s="69">
        <v>2443</v>
      </c>
      <c r="G20108" s="69" t="s">
        <v>2440</v>
      </c>
    </row>
    <row r="20109" spans="1:7" ht="14.4">
      <c r="A20109" s="27" t="str">
        <f>VLOOKUP(C20109,'user list'!A:B,2,0)</f>
        <v>Admin</v>
      </c>
      <c r="B20109" s="172">
        <v>45825.450729166667</v>
      </c>
      <c r="C20109" s="69" t="s">
        <v>186</v>
      </c>
      <c r="D20109" s="69" t="s">
        <v>1937</v>
      </c>
      <c r="E20109" s="69" t="s">
        <v>3373</v>
      </c>
      <c r="F20109" s="69">
        <v>2443</v>
      </c>
      <c r="G20109" s="69" t="s">
        <v>1948</v>
      </c>
    </row>
    <row r="20110" spans="1:7" ht="14.4">
      <c r="A20110" s="27" t="str">
        <f>VLOOKUP(C20110,'user list'!A:B,2,0)</f>
        <v>Admin</v>
      </c>
      <c r="B20110" s="172">
        <v>45825.450729166667</v>
      </c>
      <c r="C20110" s="69" t="s">
        <v>186</v>
      </c>
      <c r="D20110" s="69" t="s">
        <v>1937</v>
      </c>
      <c r="E20110" s="69" t="s">
        <v>3373</v>
      </c>
      <c r="F20110" s="69">
        <v>2443</v>
      </c>
      <c r="G20110" s="69" t="s">
        <v>2513</v>
      </c>
    </row>
    <row r="20111" spans="1:7" ht="14.4">
      <c r="A20111" s="27" t="str">
        <f>VLOOKUP(C20111,'user list'!A:B,2,0)</f>
        <v>Admin</v>
      </c>
      <c r="B20111" s="172">
        <v>45825.450729166667</v>
      </c>
      <c r="C20111" s="69" t="s">
        <v>186</v>
      </c>
      <c r="D20111" s="69" t="s">
        <v>1937</v>
      </c>
      <c r="E20111" s="69" t="s">
        <v>3373</v>
      </c>
      <c r="F20111" s="69">
        <v>2443</v>
      </c>
      <c r="G20111" s="69" t="s">
        <v>1948</v>
      </c>
    </row>
    <row r="20112" spans="1:7" ht="14.4">
      <c r="A20112" s="27" t="str">
        <f>VLOOKUP(C20112,'user list'!A:B,2,0)</f>
        <v>Admin</v>
      </c>
      <c r="B20112" s="172">
        <v>45825.450740740744</v>
      </c>
      <c r="C20112" s="69" t="s">
        <v>186</v>
      </c>
      <c r="D20112" s="69" t="s">
        <v>1937</v>
      </c>
      <c r="E20112" s="69" t="s">
        <v>2048</v>
      </c>
      <c r="F20112" s="69">
        <v>2284</v>
      </c>
      <c r="G20112" s="69" t="s">
        <v>1948</v>
      </c>
    </row>
    <row r="20113" spans="1:7" ht="14.4">
      <c r="A20113" s="27" t="str">
        <f>VLOOKUP(C20113,'user list'!A:B,2,0)</f>
        <v>Admin</v>
      </c>
      <c r="B20113" s="172">
        <v>45825.450740740744</v>
      </c>
      <c r="C20113" s="69" t="s">
        <v>186</v>
      </c>
      <c r="D20113" s="69" t="s">
        <v>1937</v>
      </c>
      <c r="E20113" s="69" t="s">
        <v>3373</v>
      </c>
      <c r="F20113" s="69">
        <v>2443</v>
      </c>
      <c r="G20113" s="69" t="s">
        <v>1948</v>
      </c>
    </row>
    <row r="20114" spans="1:7" ht="14.4">
      <c r="A20114" s="27" t="str">
        <f>VLOOKUP(C20114,'user list'!A:B,2,0)</f>
        <v>Admin</v>
      </c>
      <c r="B20114" s="172">
        <v>45825.450740740744</v>
      </c>
      <c r="C20114" s="69" t="s">
        <v>186</v>
      </c>
      <c r="D20114" s="69" t="s">
        <v>1937</v>
      </c>
      <c r="E20114" s="69" t="s">
        <v>3373</v>
      </c>
      <c r="F20114" s="69">
        <v>2443</v>
      </c>
      <c r="G20114" s="69" t="s">
        <v>1948</v>
      </c>
    </row>
    <row r="20115" spans="1:7" ht="14.4">
      <c r="A20115" s="27" t="str">
        <f>VLOOKUP(C20115,'user list'!A:B,2,0)</f>
        <v>Admin</v>
      </c>
      <c r="B20115" s="172">
        <v>45825.450740740744</v>
      </c>
      <c r="C20115" s="69" t="s">
        <v>186</v>
      </c>
      <c r="D20115" s="69" t="s">
        <v>1937</v>
      </c>
      <c r="E20115" s="69" t="s">
        <v>3373</v>
      </c>
      <c r="F20115" s="69">
        <v>2443</v>
      </c>
      <c r="G20115" s="69" t="s">
        <v>1947</v>
      </c>
    </row>
    <row r="20116" spans="1:7" ht="14.4">
      <c r="A20116" s="27" t="str">
        <f>VLOOKUP(C20116,'user list'!A:B,2,0)</f>
        <v>Admin</v>
      </c>
      <c r="B20116" s="172">
        <v>45825.450740740744</v>
      </c>
      <c r="C20116" s="69" t="s">
        <v>186</v>
      </c>
      <c r="D20116" s="69" t="s">
        <v>1937</v>
      </c>
      <c r="E20116" s="69" t="s">
        <v>3373</v>
      </c>
      <c r="F20116" s="69">
        <v>2443</v>
      </c>
      <c r="G20116" s="69" t="s">
        <v>1947</v>
      </c>
    </row>
    <row r="20117" spans="1:7" ht="14.4">
      <c r="A20117" s="27" t="str">
        <f>VLOOKUP(C20117,'user list'!A:B,2,0)</f>
        <v>Admin</v>
      </c>
      <c r="B20117" s="172">
        <v>45825.450740740744</v>
      </c>
      <c r="C20117" s="69" t="s">
        <v>186</v>
      </c>
      <c r="D20117" s="69" t="s">
        <v>1937</v>
      </c>
      <c r="E20117" s="69" t="s">
        <v>2048</v>
      </c>
      <c r="F20117" s="69">
        <v>2284</v>
      </c>
      <c r="G20117" s="69" t="s">
        <v>1947</v>
      </c>
    </row>
    <row r="20118" spans="1:7" ht="14.4">
      <c r="A20118" s="27" t="str">
        <f>VLOOKUP(C20118,'user list'!A:B,2,0)</f>
        <v>Admin</v>
      </c>
      <c r="B20118" s="172">
        <v>45825.450740740744</v>
      </c>
      <c r="C20118" s="69" t="s">
        <v>186</v>
      </c>
      <c r="D20118" s="69" t="s">
        <v>1937</v>
      </c>
      <c r="E20118" s="69" t="s">
        <v>3373</v>
      </c>
      <c r="F20118" s="69">
        <v>2443</v>
      </c>
      <c r="G20118" s="69" t="s">
        <v>1948</v>
      </c>
    </row>
    <row r="20119" spans="1:7" ht="14.4">
      <c r="A20119" s="27" t="str">
        <f>VLOOKUP(C20119,'user list'!A:B,2,0)</f>
        <v>Admin</v>
      </c>
      <c r="B20119" s="172">
        <v>45825.450740740744</v>
      </c>
      <c r="C20119" s="69" t="s">
        <v>186</v>
      </c>
      <c r="D20119" s="69" t="s">
        <v>1937</v>
      </c>
      <c r="E20119" s="69" t="s">
        <v>2048</v>
      </c>
      <c r="F20119" s="69">
        <v>2284</v>
      </c>
      <c r="G20119" s="69" t="s">
        <v>1948</v>
      </c>
    </row>
    <row r="20120" spans="1:7" ht="14.4">
      <c r="A20120" s="27" t="str">
        <f>VLOOKUP(C20120,'user list'!A:B,2,0)</f>
        <v>Admin</v>
      </c>
      <c r="B20120" s="172">
        <v>45825.450740740744</v>
      </c>
      <c r="C20120" s="69" t="s">
        <v>186</v>
      </c>
      <c r="D20120" s="69" t="s">
        <v>1937</v>
      </c>
      <c r="E20120" s="69" t="s">
        <v>3373</v>
      </c>
      <c r="F20120" s="69">
        <v>2443</v>
      </c>
      <c r="G20120" s="69" t="s">
        <v>1948</v>
      </c>
    </row>
    <row r="20121" spans="1:7" ht="14.4">
      <c r="A20121" s="27" t="str">
        <f>VLOOKUP(C20121,'user list'!A:B,2,0)</f>
        <v>Admin</v>
      </c>
      <c r="B20121" s="172">
        <v>45825.450740740744</v>
      </c>
      <c r="C20121" s="69" t="s">
        <v>186</v>
      </c>
      <c r="D20121" s="69" t="s">
        <v>1937</v>
      </c>
      <c r="E20121" s="69" t="s">
        <v>2048</v>
      </c>
      <c r="F20121" s="69">
        <v>2284</v>
      </c>
      <c r="G20121" s="69" t="s">
        <v>1948</v>
      </c>
    </row>
    <row r="20122" spans="1:7" ht="14.4">
      <c r="A20122" s="27" t="str">
        <f>VLOOKUP(C20122,'user list'!A:B,2,0)</f>
        <v>Admin</v>
      </c>
      <c r="B20122" s="172">
        <v>45825.450740740744</v>
      </c>
      <c r="C20122" s="69" t="s">
        <v>186</v>
      </c>
      <c r="D20122" s="69" t="s">
        <v>1937</v>
      </c>
      <c r="E20122" s="69" t="s">
        <v>3373</v>
      </c>
      <c r="F20122" s="69">
        <v>2443</v>
      </c>
      <c r="G20122" s="69" t="s">
        <v>1948</v>
      </c>
    </row>
    <row r="20123" spans="1:7" ht="14.4">
      <c r="A20123" s="27" t="str">
        <f>VLOOKUP(C20123,'user list'!A:B,2,0)</f>
        <v>Admin</v>
      </c>
      <c r="B20123" s="172">
        <v>45825.450752314813</v>
      </c>
      <c r="C20123" s="69" t="s">
        <v>186</v>
      </c>
      <c r="D20123" s="69" t="s">
        <v>1937</v>
      </c>
      <c r="E20123" s="69" t="s">
        <v>3373</v>
      </c>
      <c r="F20123" s="69">
        <v>2443</v>
      </c>
      <c r="G20123" s="69" t="s">
        <v>1948</v>
      </c>
    </row>
    <row r="20124" spans="1:7" ht="14.4">
      <c r="A20124" s="27" t="str">
        <f>VLOOKUP(C20124,'user list'!A:B,2,0)</f>
        <v>DOE</v>
      </c>
      <c r="B20124" s="172">
        <v>45825.451469907406</v>
      </c>
      <c r="C20124" s="69" t="s">
        <v>212</v>
      </c>
      <c r="D20124" s="69" t="s">
        <v>1937</v>
      </c>
      <c r="E20124" s="69" t="s">
        <v>3374</v>
      </c>
      <c r="F20124" s="69" t="s">
        <v>3375</v>
      </c>
      <c r="G20124" s="69">
        <v>2444</v>
      </c>
    </row>
    <row r="20125" spans="1:7" ht="14.4">
      <c r="A20125" s="27" t="str">
        <f>VLOOKUP(C20125,'user list'!A:B,2,0)</f>
        <v>Admin</v>
      </c>
      <c r="B20125" s="172">
        <v>45825.451469907406</v>
      </c>
      <c r="C20125" s="69" t="s">
        <v>186</v>
      </c>
      <c r="D20125" s="69" t="s">
        <v>1937</v>
      </c>
      <c r="E20125" s="69" t="s">
        <v>3374</v>
      </c>
      <c r="F20125" s="69" t="s">
        <v>3375</v>
      </c>
      <c r="G20125" s="69">
        <v>2444</v>
      </c>
    </row>
    <row r="20126" spans="1:7" ht="14.4">
      <c r="A20126" s="27" t="str">
        <f>VLOOKUP(C20126,'user list'!A:B,2,0)</f>
        <v>Admin</v>
      </c>
      <c r="B20126" s="172">
        <v>45825.451469907406</v>
      </c>
      <c r="C20126" s="69" t="s">
        <v>186</v>
      </c>
      <c r="D20126" s="69" t="s">
        <v>1937</v>
      </c>
      <c r="E20126" s="69" t="s">
        <v>3374</v>
      </c>
      <c r="F20126" s="69" t="s">
        <v>3375</v>
      </c>
      <c r="G20126" s="69">
        <v>2444</v>
      </c>
    </row>
    <row r="20127" spans="1:7" ht="14.4">
      <c r="A20127" s="27" t="str">
        <f>VLOOKUP(C20127,'user list'!A:B,2,0)</f>
        <v>Admin</v>
      </c>
      <c r="B20127" s="172">
        <v>45825.451469907406</v>
      </c>
      <c r="C20127" s="69" t="s">
        <v>186</v>
      </c>
      <c r="D20127" s="69" t="s">
        <v>1937</v>
      </c>
      <c r="E20127" s="69" t="s">
        <v>3374</v>
      </c>
      <c r="F20127" s="69" t="s">
        <v>3375</v>
      </c>
      <c r="G20127" s="69">
        <v>2444</v>
      </c>
    </row>
    <row r="20128" spans="1:7" ht="14.4">
      <c r="A20128" s="27" t="str">
        <f>VLOOKUP(C20128,'user list'!A:B,2,0)</f>
        <v>Admin</v>
      </c>
      <c r="B20128" s="172">
        <v>45825.451469907406</v>
      </c>
      <c r="C20128" s="69" t="s">
        <v>186</v>
      </c>
      <c r="D20128" s="69" t="s">
        <v>1937</v>
      </c>
      <c r="E20128" s="69" t="s">
        <v>3374</v>
      </c>
      <c r="F20128" s="69" t="s">
        <v>3375</v>
      </c>
      <c r="G20128" s="69">
        <v>2444</v>
      </c>
    </row>
    <row r="20129" spans="1:7" ht="14.4">
      <c r="A20129" s="27" t="str">
        <f>VLOOKUP(C20129,'user list'!A:B,2,0)</f>
        <v>CPDD</v>
      </c>
      <c r="B20129" s="172">
        <v>45825.451539351852</v>
      </c>
      <c r="C20129" s="69" t="s">
        <v>205</v>
      </c>
      <c r="D20129" s="69" t="s">
        <v>1937</v>
      </c>
      <c r="E20129" s="69" t="s">
        <v>3367</v>
      </c>
      <c r="F20129" s="69">
        <v>2437</v>
      </c>
      <c r="G20129" s="69" t="s">
        <v>1939</v>
      </c>
    </row>
    <row r="20130" spans="1:7" ht="14.4">
      <c r="A20130" s="27" t="str">
        <f>VLOOKUP(C20130,'user list'!A:B,2,0)</f>
        <v>Admin</v>
      </c>
      <c r="B20130" s="172">
        <v>45825.451562499999</v>
      </c>
      <c r="C20130" s="69" t="s">
        <v>186</v>
      </c>
      <c r="D20130" s="69" t="s">
        <v>1937</v>
      </c>
      <c r="E20130" s="69" t="s">
        <v>2002</v>
      </c>
      <c r="F20130" s="69">
        <v>2435</v>
      </c>
      <c r="G20130" s="69" t="s">
        <v>1948</v>
      </c>
    </row>
    <row r="20131" spans="1:7" ht="14.4">
      <c r="A20131" s="27" t="str">
        <f>VLOOKUP(C20131,'user list'!A:B,2,0)</f>
        <v>DOE</v>
      </c>
      <c r="B20131" s="172">
        <v>45825.451666666668</v>
      </c>
      <c r="C20131" s="69" t="s">
        <v>212</v>
      </c>
      <c r="D20131" s="69" t="s">
        <v>1937</v>
      </c>
      <c r="E20131" s="69" t="s">
        <v>3369</v>
      </c>
      <c r="F20131" s="69">
        <v>2439</v>
      </c>
      <c r="G20131" s="69" t="s">
        <v>1939</v>
      </c>
    </row>
    <row r="20132" spans="1:7" ht="14.4">
      <c r="A20132" s="27" t="str">
        <f>VLOOKUP(C20132,'user list'!A:B,2,0)</f>
        <v>CPDD</v>
      </c>
      <c r="B20132" s="172">
        <v>45825.451817129629</v>
      </c>
      <c r="C20132" s="69" t="s">
        <v>205</v>
      </c>
      <c r="D20132" s="69" t="s">
        <v>1937</v>
      </c>
      <c r="E20132" s="69" t="s">
        <v>3367</v>
      </c>
      <c r="F20132" s="69">
        <v>2437</v>
      </c>
      <c r="G20132" s="69" t="s">
        <v>1949</v>
      </c>
    </row>
    <row r="20133" spans="1:7" ht="14.4">
      <c r="A20133" s="27" t="str">
        <f>VLOOKUP(C20133,'user list'!A:B,2,0)</f>
        <v>CCESD</v>
      </c>
      <c r="B20133" s="172">
        <v>45825.452094907407</v>
      </c>
      <c r="C20133" s="69" t="s">
        <v>284</v>
      </c>
      <c r="D20133" s="69" t="s">
        <v>1937</v>
      </c>
      <c r="E20133" s="69" t="s">
        <v>1974</v>
      </c>
      <c r="F20133" s="69">
        <v>2402</v>
      </c>
      <c r="G20133" s="69" t="s">
        <v>1939</v>
      </c>
    </row>
    <row r="20134" spans="1:7" ht="14.4">
      <c r="A20134" s="27" t="str">
        <f>VLOOKUP(C20134,'user list'!A:B,2,0)</f>
        <v>OCM</v>
      </c>
      <c r="B20134" s="172">
        <v>45825.45275462963</v>
      </c>
      <c r="C20134" s="69" t="s">
        <v>230</v>
      </c>
      <c r="D20134" s="69" t="s">
        <v>1937</v>
      </c>
      <c r="E20134" s="69" t="s">
        <v>2047</v>
      </c>
      <c r="F20134" s="69">
        <v>2445</v>
      </c>
      <c r="G20134" s="69" t="s">
        <v>2440</v>
      </c>
    </row>
    <row r="20135" spans="1:7" ht="14.4">
      <c r="A20135" s="27" t="str">
        <f>VLOOKUP(C20135,'user list'!A:B,2,0)</f>
        <v>Admin</v>
      </c>
      <c r="B20135" s="172">
        <v>45825.45275462963</v>
      </c>
      <c r="C20135" s="69" t="s">
        <v>186</v>
      </c>
      <c r="D20135" s="69" t="s">
        <v>1937</v>
      </c>
      <c r="E20135" s="69" t="s">
        <v>2047</v>
      </c>
      <c r="F20135" s="69">
        <v>2445</v>
      </c>
      <c r="G20135" s="69" t="s">
        <v>1948</v>
      </c>
    </row>
    <row r="20136" spans="1:7" ht="14.4">
      <c r="A20136" s="27" t="str">
        <f>VLOOKUP(C20136,'user list'!A:B,2,0)</f>
        <v>Admin</v>
      </c>
      <c r="B20136" s="172">
        <v>45825.452766203707</v>
      </c>
      <c r="C20136" s="69" t="s">
        <v>186</v>
      </c>
      <c r="D20136" s="69" t="s">
        <v>1937</v>
      </c>
      <c r="E20136" s="69" t="s">
        <v>2047</v>
      </c>
      <c r="F20136" s="69">
        <v>2445</v>
      </c>
      <c r="G20136" s="69" t="s">
        <v>1947</v>
      </c>
    </row>
    <row r="20137" spans="1:7" ht="14.4">
      <c r="A20137" s="27" t="str">
        <f>VLOOKUP(C20137,'user list'!A:B,2,0)</f>
        <v>Admin</v>
      </c>
      <c r="B20137" s="172">
        <v>45825.452766203707</v>
      </c>
      <c r="C20137" s="69" t="s">
        <v>186</v>
      </c>
      <c r="D20137" s="69" t="s">
        <v>1937</v>
      </c>
      <c r="E20137" s="69" t="s">
        <v>2047</v>
      </c>
      <c r="F20137" s="69">
        <v>2445</v>
      </c>
      <c r="G20137" s="69" t="s">
        <v>1948</v>
      </c>
    </row>
    <row r="20138" spans="1:7" ht="14.4">
      <c r="A20138" s="27" t="str">
        <f>VLOOKUP(C20138,'user list'!A:B,2,0)</f>
        <v>Admin</v>
      </c>
      <c r="B20138" s="172">
        <v>45825.452766203707</v>
      </c>
      <c r="C20138" s="69" t="s">
        <v>186</v>
      </c>
      <c r="D20138" s="69" t="s">
        <v>1937</v>
      </c>
      <c r="E20138" s="69" t="s">
        <v>2047</v>
      </c>
      <c r="F20138" s="69">
        <v>2445</v>
      </c>
      <c r="G20138" s="69" t="s">
        <v>1948</v>
      </c>
    </row>
    <row r="20139" spans="1:7" ht="14.4">
      <c r="A20139" s="27" t="str">
        <f>VLOOKUP(C20139,'user list'!A:B,2,0)</f>
        <v>CTO</v>
      </c>
      <c r="B20139" s="172">
        <v>45825.452824074076</v>
      </c>
      <c r="C20139" s="69" t="s">
        <v>207</v>
      </c>
      <c r="D20139" s="69" t="s">
        <v>1937</v>
      </c>
      <c r="E20139" s="69" t="s">
        <v>3367</v>
      </c>
      <c r="F20139" s="69">
        <v>2437</v>
      </c>
      <c r="G20139" s="69" t="s">
        <v>1939</v>
      </c>
    </row>
    <row r="20140" spans="1:7" ht="14.4">
      <c r="A20140" s="27" t="str">
        <f>VLOOKUP(C20140,'user list'!A:B,2,0)</f>
        <v>CTO</v>
      </c>
      <c r="B20140" s="172">
        <v>45825.452962962961</v>
      </c>
      <c r="C20140" s="69" t="s">
        <v>207</v>
      </c>
      <c r="D20140" s="69" t="s">
        <v>1937</v>
      </c>
      <c r="E20140" s="69" t="s">
        <v>3367</v>
      </c>
      <c r="F20140" s="69">
        <v>2437</v>
      </c>
      <c r="G20140" s="69" t="s">
        <v>1947</v>
      </c>
    </row>
    <row r="20141" spans="1:7" ht="14.4">
      <c r="A20141" s="27" t="str">
        <f>VLOOKUP(C20141,'user list'!A:B,2,0)</f>
        <v>CTO</v>
      </c>
      <c r="B20141" s="172">
        <v>45825.452962962961</v>
      </c>
      <c r="C20141" s="69" t="s">
        <v>207</v>
      </c>
      <c r="D20141" s="69" t="s">
        <v>1937</v>
      </c>
      <c r="E20141" s="69" t="s">
        <v>3367</v>
      </c>
      <c r="F20141" s="69">
        <v>2437</v>
      </c>
      <c r="G20141" s="69" t="s">
        <v>1948</v>
      </c>
    </row>
    <row r="20142" spans="1:7" ht="14.4">
      <c r="A20142" s="27" t="str">
        <f>VLOOKUP(C20142,'user list'!A:B,2,0)</f>
        <v>CTO</v>
      </c>
      <c r="B20142" s="172">
        <v>45825.452962962961</v>
      </c>
      <c r="C20142" s="69" t="s">
        <v>207</v>
      </c>
      <c r="D20142" s="69" t="s">
        <v>1937</v>
      </c>
      <c r="E20142" s="69" t="s">
        <v>3367</v>
      </c>
      <c r="F20142" s="69">
        <v>2437</v>
      </c>
      <c r="G20142" s="69" t="s">
        <v>1939</v>
      </c>
    </row>
    <row r="20143" spans="1:7" ht="14.4">
      <c r="A20143" s="27" t="str">
        <f>VLOOKUP(C20143,'user list'!A:B,2,0)</f>
        <v>Admin</v>
      </c>
      <c r="B20143" s="172">
        <v>45825.452974537038</v>
      </c>
      <c r="C20143" s="69" t="s">
        <v>186</v>
      </c>
      <c r="D20143" s="69" t="s">
        <v>1937</v>
      </c>
      <c r="E20143" s="69" t="s">
        <v>3367</v>
      </c>
      <c r="F20143" s="69">
        <v>2437</v>
      </c>
      <c r="G20143" s="69" t="s">
        <v>1948</v>
      </c>
    </row>
    <row r="20144" spans="1:7" ht="14.4">
      <c r="A20144" s="27" t="str">
        <f>VLOOKUP(C20144,'user list'!A:B,2,0)</f>
        <v>DOE</v>
      </c>
      <c r="B20144" s="172">
        <v>45825.452997685185</v>
      </c>
      <c r="C20144" s="69" t="s">
        <v>212</v>
      </c>
      <c r="D20144" s="69" t="s">
        <v>1937</v>
      </c>
      <c r="E20144" s="69" t="s">
        <v>3374</v>
      </c>
      <c r="F20144" s="69" t="s">
        <v>3375</v>
      </c>
      <c r="G20144" s="69">
        <v>2446</v>
      </c>
    </row>
    <row r="20145" spans="1:7" ht="14.4">
      <c r="A20145" s="27" t="str">
        <f>VLOOKUP(C20145,'user list'!A:B,2,0)</f>
        <v>Admin</v>
      </c>
      <c r="B20145" s="172">
        <v>45825.452997685185</v>
      </c>
      <c r="C20145" s="69" t="s">
        <v>186</v>
      </c>
      <c r="D20145" s="69" t="s">
        <v>1937</v>
      </c>
      <c r="E20145" s="69" t="s">
        <v>3374</v>
      </c>
      <c r="F20145" s="69" t="s">
        <v>3375</v>
      </c>
      <c r="G20145" s="69">
        <v>2446</v>
      </c>
    </row>
    <row r="20146" spans="1:7" ht="14.4">
      <c r="A20146" s="27" t="str">
        <f>VLOOKUP(C20146,'user list'!A:B,2,0)</f>
        <v>Admin</v>
      </c>
      <c r="B20146" s="172">
        <v>45825.452997685185</v>
      </c>
      <c r="C20146" s="69" t="s">
        <v>186</v>
      </c>
      <c r="D20146" s="69" t="s">
        <v>1937</v>
      </c>
      <c r="E20146" s="69" t="s">
        <v>3374</v>
      </c>
      <c r="F20146" s="69" t="s">
        <v>3375</v>
      </c>
      <c r="G20146" s="69">
        <v>2444</v>
      </c>
    </row>
    <row r="20147" spans="1:7" ht="14.4">
      <c r="A20147" s="27" t="str">
        <f>VLOOKUP(C20147,'user list'!A:B,2,0)</f>
        <v>Admin</v>
      </c>
      <c r="B20147" s="172">
        <v>45825.452997685185</v>
      </c>
      <c r="C20147" s="69" t="s">
        <v>186</v>
      </c>
      <c r="D20147" s="69" t="s">
        <v>1937</v>
      </c>
      <c r="E20147" s="69" t="s">
        <v>3374</v>
      </c>
      <c r="F20147" s="69" t="s">
        <v>3375</v>
      </c>
      <c r="G20147" s="69">
        <v>2446</v>
      </c>
    </row>
    <row r="20148" spans="1:7" ht="14.4">
      <c r="A20148" s="27" t="str">
        <f>VLOOKUP(C20148,'user list'!A:B,2,0)</f>
        <v>DOE</v>
      </c>
      <c r="B20148" s="172">
        <v>45825.453101851854</v>
      </c>
      <c r="C20148" s="69" t="s">
        <v>212</v>
      </c>
      <c r="D20148" s="69" t="s">
        <v>1937</v>
      </c>
      <c r="E20148" s="69" t="s">
        <v>3374</v>
      </c>
      <c r="F20148" s="69" t="s">
        <v>3375</v>
      </c>
      <c r="G20148" s="69">
        <v>2446</v>
      </c>
    </row>
    <row r="20149" spans="1:7" ht="14.4">
      <c r="A20149" s="27" t="str">
        <f>VLOOKUP(C20149,'user list'!A:B,2,0)</f>
        <v>DOE</v>
      </c>
      <c r="B20149" s="172">
        <v>45825.453599537039</v>
      </c>
      <c r="C20149" s="69" t="s">
        <v>212</v>
      </c>
      <c r="D20149" s="69" t="s">
        <v>1937</v>
      </c>
      <c r="E20149" s="69" t="s">
        <v>3374</v>
      </c>
      <c r="F20149" s="69" t="s">
        <v>3375</v>
      </c>
      <c r="G20149" s="69">
        <v>2444</v>
      </c>
    </row>
    <row r="20150" spans="1:7" ht="14.4">
      <c r="A20150" s="27" t="str">
        <f>VLOOKUP(C20150,'user list'!A:B,2,0)</f>
        <v>DOE</v>
      </c>
      <c r="B20150" s="172">
        <v>45825.453657407408</v>
      </c>
      <c r="C20150" s="69" t="s">
        <v>212</v>
      </c>
      <c r="D20150" s="69" t="s">
        <v>1937</v>
      </c>
      <c r="E20150" s="69" t="s">
        <v>3374</v>
      </c>
      <c r="F20150" s="69" t="s">
        <v>3375</v>
      </c>
      <c r="G20150" s="69">
        <v>2446</v>
      </c>
    </row>
    <row r="20151" spans="1:7" ht="14.4">
      <c r="A20151" s="27" t="str">
        <f>VLOOKUP(C20151,'user list'!A:B,2,0)</f>
        <v>DOE</v>
      </c>
      <c r="B20151" s="172">
        <v>45825.453657407408</v>
      </c>
      <c r="C20151" s="69" t="s">
        <v>212</v>
      </c>
      <c r="D20151" s="69" t="s">
        <v>1937</v>
      </c>
      <c r="E20151" s="69" t="s">
        <v>3374</v>
      </c>
      <c r="F20151" s="69" t="s">
        <v>3375</v>
      </c>
      <c r="G20151" s="69">
        <v>2446</v>
      </c>
    </row>
    <row r="20152" spans="1:7" ht="14.4">
      <c r="A20152" s="27" t="str">
        <f>VLOOKUP(C20152,'user list'!A:B,2,0)</f>
        <v>Admin</v>
      </c>
      <c r="B20152" s="172">
        <v>45825.453784722224</v>
      </c>
      <c r="C20152" s="69" t="s">
        <v>186</v>
      </c>
      <c r="D20152" s="69" t="s">
        <v>1937</v>
      </c>
      <c r="E20152" s="69" t="s">
        <v>3374</v>
      </c>
      <c r="F20152" s="69" t="s">
        <v>3375</v>
      </c>
      <c r="G20152" s="69">
        <v>2446</v>
      </c>
    </row>
    <row r="20153" spans="1:7" ht="14.4">
      <c r="A20153" s="27" t="str">
        <f>VLOOKUP(C20153,'user list'!A:B,2,0)</f>
        <v>Admin</v>
      </c>
      <c r="B20153" s="172">
        <v>45825.453831018516</v>
      </c>
      <c r="C20153" s="69" t="s">
        <v>186</v>
      </c>
      <c r="D20153" s="69" t="s">
        <v>1937</v>
      </c>
      <c r="E20153" s="69" t="s">
        <v>3374</v>
      </c>
      <c r="F20153" s="69" t="s">
        <v>3375</v>
      </c>
      <c r="G20153" s="69">
        <v>2444</v>
      </c>
    </row>
    <row r="20154" spans="1:7" ht="14.4">
      <c r="A20154" s="27" t="str">
        <f>VLOOKUP(C20154,'user list'!A:B,2,0)</f>
        <v>Admin</v>
      </c>
      <c r="B20154" s="172">
        <v>45825.453831018516</v>
      </c>
      <c r="C20154" s="69" t="s">
        <v>186</v>
      </c>
      <c r="D20154" s="69" t="s">
        <v>1937</v>
      </c>
      <c r="E20154" s="69" t="s">
        <v>3374</v>
      </c>
      <c r="F20154" s="69" t="s">
        <v>3375</v>
      </c>
      <c r="G20154" s="69">
        <v>2444</v>
      </c>
    </row>
    <row r="20155" spans="1:7" ht="14.4">
      <c r="A20155" s="27" t="str">
        <f>VLOOKUP(C20155,'user list'!A:B,2,0)</f>
        <v>DOE</v>
      </c>
      <c r="B20155" s="172">
        <v>45825.453831018516</v>
      </c>
      <c r="C20155" s="69" t="s">
        <v>212</v>
      </c>
      <c r="D20155" s="69" t="s">
        <v>1937</v>
      </c>
      <c r="E20155" s="69" t="s">
        <v>3369</v>
      </c>
      <c r="F20155" s="69">
        <v>2439</v>
      </c>
      <c r="G20155" s="69" t="s">
        <v>1939</v>
      </c>
    </row>
    <row r="20156" spans="1:7" ht="14.4">
      <c r="A20156" s="27" t="str">
        <f>VLOOKUP(C20156,'user list'!A:B,2,0)</f>
        <v>OCM</v>
      </c>
      <c r="B20156" s="172">
        <v>45825.453923611109</v>
      </c>
      <c r="C20156" s="69" t="s">
        <v>235</v>
      </c>
      <c r="D20156" s="69" t="s">
        <v>1937</v>
      </c>
      <c r="E20156" s="69" t="s">
        <v>2002</v>
      </c>
      <c r="F20156" s="69">
        <v>2435</v>
      </c>
      <c r="G20156" s="69" t="s">
        <v>1939</v>
      </c>
    </row>
    <row r="20157" spans="1:7" ht="14.4">
      <c r="A20157" s="27" t="str">
        <f>VLOOKUP(C20157,'user list'!A:B,2,0)</f>
        <v>CTO</v>
      </c>
      <c r="B20157" s="172">
        <v>45825.453935185185</v>
      </c>
      <c r="C20157" s="69" t="s">
        <v>207</v>
      </c>
      <c r="D20157" s="69" t="s">
        <v>1937</v>
      </c>
      <c r="E20157" s="69" t="s">
        <v>3367</v>
      </c>
      <c r="F20157" s="69">
        <v>2437</v>
      </c>
      <c r="G20157" s="69" t="s">
        <v>1939</v>
      </c>
    </row>
    <row r="20158" spans="1:7" ht="14.4">
      <c r="A20158" s="27" t="str">
        <f>VLOOKUP(C20158,'user list'!A:B,2,0)</f>
        <v>OCM</v>
      </c>
      <c r="B20158" s="172">
        <v>45825.453969907408</v>
      </c>
      <c r="C20158" s="69" t="s">
        <v>235</v>
      </c>
      <c r="D20158" s="69" t="s">
        <v>1937</v>
      </c>
      <c r="E20158" s="69" t="s">
        <v>2002</v>
      </c>
      <c r="F20158" s="69">
        <v>2435</v>
      </c>
      <c r="G20158" s="69" t="s">
        <v>1939</v>
      </c>
    </row>
    <row r="20159" spans="1:7" ht="14.4">
      <c r="A20159" s="27" t="str">
        <f>VLOOKUP(C20159,'user list'!A:B,2,0)</f>
        <v>CTO</v>
      </c>
      <c r="B20159" s="172">
        <v>45825.453993055555</v>
      </c>
      <c r="C20159" s="69" t="s">
        <v>207</v>
      </c>
      <c r="D20159" s="69" t="s">
        <v>1937</v>
      </c>
      <c r="E20159" s="69" t="s">
        <v>3367</v>
      </c>
      <c r="F20159" s="69">
        <v>2437</v>
      </c>
      <c r="G20159" s="69" t="s">
        <v>2441</v>
      </c>
    </row>
    <row r="20160" spans="1:7" ht="14.4">
      <c r="A20160" s="27" t="str">
        <f>VLOOKUP(C20160,'user list'!A:B,2,0)</f>
        <v>OCM</v>
      </c>
      <c r="B20160" s="172">
        <v>45825.453993055555</v>
      </c>
      <c r="C20160" s="69" t="s">
        <v>235</v>
      </c>
      <c r="D20160" s="69" t="s">
        <v>1937</v>
      </c>
      <c r="E20160" s="69" t="s">
        <v>2047</v>
      </c>
      <c r="F20160" s="69">
        <v>2445</v>
      </c>
      <c r="G20160" s="69" t="s">
        <v>1939</v>
      </c>
    </row>
    <row r="20161" spans="1:7" ht="14.4">
      <c r="A20161" s="27" t="str">
        <f>VLOOKUP(C20161,'user list'!A:B,2,0)</f>
        <v>CCESD</v>
      </c>
      <c r="B20161" s="172">
        <v>45825.454004629632</v>
      </c>
      <c r="C20161" s="69" t="s">
        <v>284</v>
      </c>
      <c r="D20161" s="69" t="s">
        <v>1937</v>
      </c>
      <c r="E20161" s="69" t="s">
        <v>2534</v>
      </c>
      <c r="F20161" s="69">
        <v>1881</v>
      </c>
      <c r="G20161" s="69" t="s">
        <v>1939</v>
      </c>
    </row>
    <row r="20162" spans="1:7" ht="14.4">
      <c r="A20162" s="27" t="str">
        <f>VLOOKUP(C20162,'user list'!A:B,2,0)</f>
        <v>OCM</v>
      </c>
      <c r="B20162" s="172">
        <v>45825.454004629632</v>
      </c>
      <c r="C20162" s="69" t="s">
        <v>235</v>
      </c>
      <c r="D20162" s="69" t="s">
        <v>1937</v>
      </c>
      <c r="E20162" s="69" t="s">
        <v>2047</v>
      </c>
      <c r="F20162" s="69">
        <v>2445</v>
      </c>
      <c r="G20162" s="69" t="s">
        <v>1939</v>
      </c>
    </row>
    <row r="20163" spans="1:7" ht="14.4">
      <c r="A20163" s="27" t="str">
        <f>VLOOKUP(C20163,'user list'!A:B,2,0)</f>
        <v>CGSD</v>
      </c>
      <c r="B20163" s="172">
        <v>45825.454444444447</v>
      </c>
      <c r="C20163" s="69" t="s">
        <v>200</v>
      </c>
      <c r="D20163" s="69" t="s">
        <v>1937</v>
      </c>
      <c r="E20163" s="69" t="s">
        <v>3357</v>
      </c>
      <c r="F20163" s="69">
        <v>2421</v>
      </c>
      <c r="G20163" s="69" t="s">
        <v>1939</v>
      </c>
    </row>
    <row r="20164" spans="1:7" ht="14.4">
      <c r="A20164" s="27" t="str">
        <f>VLOOKUP(C20164,'user list'!A:B,2,0)</f>
        <v>CCESD</v>
      </c>
      <c r="B20164" s="172">
        <v>45825.454525462963</v>
      </c>
      <c r="C20164" s="69" t="s">
        <v>284</v>
      </c>
      <c r="D20164" s="69" t="s">
        <v>1937</v>
      </c>
      <c r="E20164" s="69" t="s">
        <v>3242</v>
      </c>
      <c r="F20164" s="69">
        <v>2413</v>
      </c>
      <c r="G20164" s="69" t="s">
        <v>1939</v>
      </c>
    </row>
    <row r="20165" spans="1:7" ht="14.4">
      <c r="A20165" s="27" t="str">
        <f>VLOOKUP(C20165,'user list'!A:B,2,0)</f>
        <v>CCESD</v>
      </c>
      <c r="B20165" s="172">
        <v>45825.454606481479</v>
      </c>
      <c r="C20165" s="69" t="s">
        <v>284</v>
      </c>
      <c r="D20165" s="69" t="s">
        <v>1937</v>
      </c>
      <c r="E20165" s="69" t="s">
        <v>1974</v>
      </c>
      <c r="F20165" s="69">
        <v>2402</v>
      </c>
      <c r="G20165" s="69" t="s">
        <v>1939</v>
      </c>
    </row>
    <row r="20166" spans="1:7" ht="14.4">
      <c r="A20166" s="27" t="str">
        <f>VLOOKUP(C20166,'user list'!A:B,2,0)</f>
        <v>CTO</v>
      </c>
      <c r="B20166" s="172">
        <v>45825.454826388886</v>
      </c>
      <c r="C20166" s="69" t="s">
        <v>207</v>
      </c>
      <c r="D20166" s="69" t="s">
        <v>1937</v>
      </c>
      <c r="E20166" s="69" t="s">
        <v>2578</v>
      </c>
      <c r="F20166" s="69">
        <v>1949</v>
      </c>
      <c r="G20166" s="69" t="s">
        <v>1939</v>
      </c>
    </row>
    <row r="20167" spans="1:7" ht="14.4">
      <c r="A20167" s="27" t="str">
        <f>VLOOKUP(C20167,'user list'!A:B,2,0)</f>
        <v>OCM</v>
      </c>
      <c r="B20167" s="172">
        <v>45825.454930555556</v>
      </c>
      <c r="C20167" s="69" t="s">
        <v>235</v>
      </c>
      <c r="D20167" s="69" t="s">
        <v>1937</v>
      </c>
      <c r="E20167" s="69" t="s">
        <v>2047</v>
      </c>
      <c r="F20167" s="69">
        <v>2445</v>
      </c>
      <c r="G20167" s="69" t="s">
        <v>1947</v>
      </c>
    </row>
    <row r="20168" spans="1:7" ht="14.4">
      <c r="A20168" s="27" t="str">
        <f>VLOOKUP(C20168,'user list'!A:B,2,0)</f>
        <v>OCM</v>
      </c>
      <c r="B20168" s="172">
        <v>45825.454930555556</v>
      </c>
      <c r="C20168" s="69" t="s">
        <v>235</v>
      </c>
      <c r="D20168" s="69" t="s">
        <v>1937</v>
      </c>
      <c r="E20168" s="69" t="s">
        <v>2047</v>
      </c>
      <c r="F20168" s="69">
        <v>2445</v>
      </c>
      <c r="G20168" s="69" t="s">
        <v>1948</v>
      </c>
    </row>
    <row r="20169" spans="1:7" ht="14.4">
      <c r="A20169" s="27" t="str">
        <f>VLOOKUP(C20169,'user list'!A:B,2,0)</f>
        <v>Admin</v>
      </c>
      <c r="B20169" s="172">
        <v>45825.454942129632</v>
      </c>
      <c r="C20169" s="69" t="s">
        <v>186</v>
      </c>
      <c r="D20169" s="69" t="s">
        <v>1937</v>
      </c>
      <c r="E20169" s="69" t="s">
        <v>2047</v>
      </c>
      <c r="F20169" s="69">
        <v>2445</v>
      </c>
      <c r="G20169" s="69" t="s">
        <v>1948</v>
      </c>
    </row>
    <row r="20170" spans="1:7" ht="14.4">
      <c r="A20170" s="27" t="str">
        <f>VLOOKUP(C20170,'user list'!A:B,2,0)</f>
        <v>DOE</v>
      </c>
      <c r="B20170" s="172">
        <v>45825.455138888887</v>
      </c>
      <c r="C20170" s="69" t="s">
        <v>212</v>
      </c>
      <c r="D20170" s="69" t="s">
        <v>1937</v>
      </c>
      <c r="E20170" s="69" t="s">
        <v>3374</v>
      </c>
      <c r="F20170" s="69" t="s">
        <v>3375</v>
      </c>
      <c r="G20170" s="69">
        <v>2447</v>
      </c>
    </row>
    <row r="20171" spans="1:7" ht="14.4">
      <c r="A20171" s="27" t="str">
        <f>VLOOKUP(C20171,'user list'!A:B,2,0)</f>
        <v>Admin</v>
      </c>
      <c r="B20171" s="172">
        <v>45825.455138888887</v>
      </c>
      <c r="C20171" s="69" t="s">
        <v>186</v>
      </c>
      <c r="D20171" s="69" t="s">
        <v>1937</v>
      </c>
      <c r="E20171" s="69" t="s">
        <v>3374</v>
      </c>
      <c r="F20171" s="69" t="s">
        <v>3375</v>
      </c>
      <c r="G20171" s="69">
        <v>2447</v>
      </c>
    </row>
    <row r="20172" spans="1:7" ht="14.4">
      <c r="A20172" s="27" t="str">
        <f>VLOOKUP(C20172,'user list'!A:B,2,0)</f>
        <v>Admin</v>
      </c>
      <c r="B20172" s="172">
        <v>45825.455138888887</v>
      </c>
      <c r="C20172" s="69" t="s">
        <v>186</v>
      </c>
      <c r="D20172" s="69" t="s">
        <v>1937</v>
      </c>
      <c r="E20172" s="69" t="s">
        <v>3374</v>
      </c>
      <c r="F20172" s="69" t="s">
        <v>3375</v>
      </c>
      <c r="G20172" s="69">
        <v>2447</v>
      </c>
    </row>
    <row r="20173" spans="1:7" ht="14.4">
      <c r="A20173" s="27" t="str">
        <f>VLOOKUP(C20173,'user list'!A:B,2,0)</f>
        <v>Admin</v>
      </c>
      <c r="B20173" s="172">
        <v>45825.455138888887</v>
      </c>
      <c r="C20173" s="69" t="s">
        <v>186</v>
      </c>
      <c r="D20173" s="69" t="s">
        <v>1937</v>
      </c>
      <c r="E20173" s="69" t="s">
        <v>3374</v>
      </c>
      <c r="F20173" s="69" t="s">
        <v>3375</v>
      </c>
      <c r="G20173" s="69">
        <v>2447</v>
      </c>
    </row>
    <row r="20174" spans="1:7" ht="14.4">
      <c r="A20174" s="27" t="str">
        <f>VLOOKUP(C20174,'user list'!A:B,2,0)</f>
        <v>Admin</v>
      </c>
      <c r="B20174" s="172">
        <v>45825.455138888887</v>
      </c>
      <c r="C20174" s="69" t="s">
        <v>186</v>
      </c>
      <c r="D20174" s="69" t="s">
        <v>1937</v>
      </c>
      <c r="E20174" s="69" t="s">
        <v>3374</v>
      </c>
      <c r="F20174" s="69" t="s">
        <v>3375</v>
      </c>
      <c r="G20174" s="69">
        <v>2447</v>
      </c>
    </row>
    <row r="20175" spans="1:7" ht="14.4">
      <c r="A20175" s="27" t="str">
        <f>VLOOKUP(C20175,'user list'!A:B,2,0)</f>
        <v>CCESD</v>
      </c>
      <c r="B20175" s="172">
        <v>45825.455347222225</v>
      </c>
      <c r="C20175" s="69" t="s">
        <v>284</v>
      </c>
      <c r="D20175" s="69" t="s">
        <v>1937</v>
      </c>
      <c r="E20175" s="69" t="s">
        <v>2784</v>
      </c>
      <c r="F20175" s="69">
        <v>2236</v>
      </c>
      <c r="G20175" s="69" t="s">
        <v>1939</v>
      </c>
    </row>
    <row r="20176" spans="1:7" ht="14.4">
      <c r="A20176" s="27" t="str">
        <f>VLOOKUP(C20176,'user list'!A:B,2,0)</f>
        <v>CCESD</v>
      </c>
      <c r="B20176" s="172">
        <v>45825.455393518518</v>
      </c>
      <c r="C20176" s="69" t="s">
        <v>284</v>
      </c>
      <c r="D20176" s="69" t="s">
        <v>1937</v>
      </c>
      <c r="E20176" s="69" t="s">
        <v>2784</v>
      </c>
      <c r="F20176" s="69">
        <v>2340</v>
      </c>
      <c r="G20176" s="69" t="s">
        <v>1939</v>
      </c>
    </row>
    <row r="20177" spans="1:7" ht="14.4">
      <c r="A20177" s="27" t="str">
        <f>VLOOKUP(C20177,'user list'!A:B,2,0)</f>
        <v>SBCDPO</v>
      </c>
      <c r="B20177" s="172">
        <v>45825.455763888887</v>
      </c>
      <c r="C20177" s="69" t="s">
        <v>271</v>
      </c>
      <c r="D20177" s="69" t="s">
        <v>1937</v>
      </c>
      <c r="E20177" s="69">
        <v>2429</v>
      </c>
      <c r="F20177" s="69">
        <v>2429</v>
      </c>
      <c r="G20177" s="69" t="s">
        <v>1939</v>
      </c>
    </row>
    <row r="20178" spans="1:7" ht="14.4">
      <c r="A20178" s="27" t="str">
        <f>VLOOKUP(C20178,'user list'!A:B,2,0)</f>
        <v>DOE</v>
      </c>
      <c r="B20178" s="172">
        <v>45825.455775462964</v>
      </c>
      <c r="C20178" s="69" t="s">
        <v>212</v>
      </c>
      <c r="D20178" s="69" t="s">
        <v>1937</v>
      </c>
      <c r="E20178" s="69" t="s">
        <v>3369</v>
      </c>
      <c r="F20178" s="69">
        <v>2439</v>
      </c>
      <c r="G20178" s="69" t="s">
        <v>1939</v>
      </c>
    </row>
    <row r="20179" spans="1:7" ht="14.4">
      <c r="A20179" s="27" t="str">
        <f>VLOOKUP(C20179,'user list'!A:B,2,0)</f>
        <v>SBCDPO</v>
      </c>
      <c r="B20179" s="172">
        <v>45825.455821759257</v>
      </c>
      <c r="C20179" s="69" t="s">
        <v>271</v>
      </c>
      <c r="D20179" s="69" t="s">
        <v>1937</v>
      </c>
      <c r="E20179" s="69">
        <v>2429</v>
      </c>
      <c r="F20179" s="69">
        <v>2429</v>
      </c>
      <c r="G20179" s="69" t="s">
        <v>1939</v>
      </c>
    </row>
    <row r="20180" spans="1:7" ht="14.4">
      <c r="A20180" s="27" t="str">
        <f>VLOOKUP(C20180,'user list'!A:B,2,0)</f>
        <v>OCA</v>
      </c>
      <c r="B20180" s="172">
        <v>45825.455983796295</v>
      </c>
      <c r="C20180" s="69" t="s">
        <v>227</v>
      </c>
      <c r="D20180" s="69" t="s">
        <v>1937</v>
      </c>
      <c r="E20180" s="69" t="s">
        <v>3367</v>
      </c>
      <c r="F20180" s="69">
        <v>2437</v>
      </c>
      <c r="G20180" s="69" t="s">
        <v>1939</v>
      </c>
    </row>
    <row r="20181" spans="1:7" ht="14.4">
      <c r="A20181" s="27" t="str">
        <f>VLOOKUP(C20181,'user list'!A:B,2,0)</f>
        <v>OCA</v>
      </c>
      <c r="B20181" s="172">
        <v>45825.45621527778</v>
      </c>
      <c r="C20181" s="69" t="s">
        <v>227</v>
      </c>
      <c r="D20181" s="69" t="s">
        <v>1937</v>
      </c>
      <c r="E20181" s="69" t="s">
        <v>3367</v>
      </c>
      <c r="F20181" s="69">
        <v>2437</v>
      </c>
      <c r="G20181" s="69" t="s">
        <v>1947</v>
      </c>
    </row>
    <row r="20182" spans="1:7" ht="14.4">
      <c r="A20182" s="27" t="str">
        <f>VLOOKUP(C20182,'user list'!A:B,2,0)</f>
        <v>OCA</v>
      </c>
      <c r="B20182" s="172">
        <v>45825.45621527778</v>
      </c>
      <c r="C20182" s="69" t="s">
        <v>227</v>
      </c>
      <c r="D20182" s="69" t="s">
        <v>1937</v>
      </c>
      <c r="E20182" s="69" t="s">
        <v>3367</v>
      </c>
      <c r="F20182" s="69">
        <v>2437</v>
      </c>
      <c r="G20182" s="69" t="s">
        <v>1948</v>
      </c>
    </row>
    <row r="20183" spans="1:7" ht="14.4">
      <c r="A20183" s="27" t="str">
        <f>VLOOKUP(C20183,'user list'!A:B,2,0)</f>
        <v>OCA</v>
      </c>
      <c r="B20183" s="172">
        <v>45825.45621527778</v>
      </c>
      <c r="C20183" s="69" t="s">
        <v>227</v>
      </c>
      <c r="D20183" s="69" t="s">
        <v>1937</v>
      </c>
      <c r="E20183" s="69" t="s">
        <v>3367</v>
      </c>
      <c r="F20183" s="69">
        <v>2437</v>
      </c>
      <c r="G20183" s="69" t="s">
        <v>1939</v>
      </c>
    </row>
    <row r="20184" spans="1:7" ht="14.4">
      <c r="A20184" s="27" t="str">
        <f>VLOOKUP(C20184,'user list'!A:B,2,0)</f>
        <v>CCESD</v>
      </c>
      <c r="B20184" s="172">
        <v>45825.456307870372</v>
      </c>
      <c r="C20184" s="69" t="s">
        <v>284</v>
      </c>
      <c r="D20184" s="69" t="s">
        <v>1937</v>
      </c>
      <c r="E20184" s="69" t="s">
        <v>2534</v>
      </c>
      <c r="F20184" s="69">
        <v>1881</v>
      </c>
      <c r="G20184" s="69" t="s">
        <v>1939</v>
      </c>
    </row>
    <row r="20185" spans="1:7" ht="14.4">
      <c r="A20185" s="27" t="str">
        <f>VLOOKUP(C20185,'user list'!A:B,2,0)</f>
        <v>Admin</v>
      </c>
      <c r="B20185" s="172">
        <v>45825.456400462965</v>
      </c>
      <c r="C20185" s="69" t="s">
        <v>186</v>
      </c>
      <c r="D20185" s="69" t="s">
        <v>1937</v>
      </c>
      <c r="E20185" s="69">
        <v>2429</v>
      </c>
      <c r="F20185" s="69">
        <v>2429</v>
      </c>
      <c r="G20185" s="69" t="s">
        <v>1948</v>
      </c>
    </row>
    <row r="20186" spans="1:7" ht="14.4">
      <c r="A20186" s="27" t="str">
        <f>VLOOKUP(C20186,'user list'!A:B,2,0)</f>
        <v>Admin</v>
      </c>
      <c r="B20186" s="172">
        <v>45825.456400462965</v>
      </c>
      <c r="C20186" s="69" t="s">
        <v>186</v>
      </c>
      <c r="D20186" s="69" t="s">
        <v>1937</v>
      </c>
      <c r="E20186" s="69">
        <v>2429</v>
      </c>
      <c r="F20186" s="69">
        <v>2429</v>
      </c>
      <c r="G20186" s="69" t="s">
        <v>1948</v>
      </c>
    </row>
    <row r="20187" spans="1:7" ht="14.4">
      <c r="A20187" s="27" t="str">
        <f>VLOOKUP(C20187,'user list'!A:B,2,0)</f>
        <v>SBCDPO</v>
      </c>
      <c r="B20187" s="172">
        <v>45825.456620370373</v>
      </c>
      <c r="C20187" s="69" t="s">
        <v>271</v>
      </c>
      <c r="D20187" s="69" t="s">
        <v>1937</v>
      </c>
      <c r="E20187" s="69">
        <v>2429</v>
      </c>
      <c r="F20187" s="69">
        <v>2429</v>
      </c>
      <c r="G20187" s="69" t="s">
        <v>1939</v>
      </c>
    </row>
    <row r="20188" spans="1:7" ht="14.4">
      <c r="A20188" s="27" t="str">
        <f>VLOOKUP(C20188,'user list'!A:B,2,0)</f>
        <v>SBCDPO</v>
      </c>
      <c r="B20188" s="172">
        <v>45825.456620370373</v>
      </c>
      <c r="C20188" s="69" t="s">
        <v>271</v>
      </c>
      <c r="D20188" s="69" t="s">
        <v>1937</v>
      </c>
      <c r="E20188" s="69">
        <v>2429</v>
      </c>
      <c r="F20188" s="69">
        <v>2429</v>
      </c>
      <c r="G20188" s="69" t="s">
        <v>1939</v>
      </c>
    </row>
    <row r="20189" spans="1:7" ht="14.4">
      <c r="A20189" s="27" t="str">
        <f>VLOOKUP(C20189,'user list'!A:B,2,0)</f>
        <v>SBCDPO</v>
      </c>
      <c r="B20189" s="172">
        <v>45825.456736111111</v>
      </c>
      <c r="C20189" s="69" t="s">
        <v>271</v>
      </c>
      <c r="D20189" s="69" t="s">
        <v>1937</v>
      </c>
      <c r="E20189" s="69">
        <v>2448</v>
      </c>
      <c r="F20189" s="69">
        <v>2448</v>
      </c>
      <c r="G20189" s="69" t="s">
        <v>2440</v>
      </c>
    </row>
    <row r="20190" spans="1:7" ht="14.4">
      <c r="A20190" s="27" t="str">
        <f>VLOOKUP(C20190,'user list'!A:B,2,0)</f>
        <v>SBCDPO</v>
      </c>
      <c r="B20190" s="172">
        <v>45825.456736111111</v>
      </c>
      <c r="C20190" s="69" t="s">
        <v>271</v>
      </c>
      <c r="D20190" s="69" t="s">
        <v>1937</v>
      </c>
      <c r="E20190" s="69">
        <v>2429</v>
      </c>
      <c r="F20190" s="69">
        <v>2429</v>
      </c>
      <c r="G20190" s="69" t="s">
        <v>2441</v>
      </c>
    </row>
    <row r="20191" spans="1:7" ht="14.4">
      <c r="A20191" s="27" t="str">
        <f>VLOOKUP(C20191,'user list'!A:B,2,0)</f>
        <v>SBCDPO</v>
      </c>
      <c r="B20191" s="172">
        <v>45825.456828703704</v>
      </c>
      <c r="C20191" s="69" t="s">
        <v>271</v>
      </c>
      <c r="D20191" s="69" t="s">
        <v>1937</v>
      </c>
      <c r="E20191" s="69">
        <v>2429</v>
      </c>
      <c r="F20191" s="69">
        <v>2429</v>
      </c>
      <c r="G20191" s="69" t="s">
        <v>1939</v>
      </c>
    </row>
    <row r="20192" spans="1:7" ht="14.4">
      <c r="A20192" s="27" t="str">
        <f>VLOOKUP(C20192,'user list'!A:B,2,0)</f>
        <v>SBCDPO</v>
      </c>
      <c r="B20192" s="172">
        <v>45825.456828703704</v>
      </c>
      <c r="C20192" s="69" t="s">
        <v>271</v>
      </c>
      <c r="D20192" s="69" t="s">
        <v>1937</v>
      </c>
      <c r="E20192" s="69">
        <v>2429</v>
      </c>
      <c r="F20192" s="69">
        <v>2429</v>
      </c>
      <c r="G20192" s="69" t="s">
        <v>1939</v>
      </c>
    </row>
    <row r="20193" spans="1:7" ht="14.4">
      <c r="A20193" s="27" t="str">
        <f>VLOOKUP(C20193,'user list'!A:B,2,0)</f>
        <v>SBCDPO</v>
      </c>
      <c r="B20193" s="172">
        <v>45825.456863425927</v>
      </c>
      <c r="C20193" s="69" t="s">
        <v>271</v>
      </c>
      <c r="D20193" s="69" t="s">
        <v>1937</v>
      </c>
      <c r="E20193" s="69">
        <v>2429</v>
      </c>
      <c r="F20193" s="69">
        <v>2429</v>
      </c>
      <c r="G20193" s="69" t="s">
        <v>1939</v>
      </c>
    </row>
    <row r="20194" spans="1:7" ht="14.4">
      <c r="A20194" s="27" t="str">
        <f>VLOOKUP(C20194,'user list'!A:B,2,0)</f>
        <v>OCM</v>
      </c>
      <c r="B20194" s="172">
        <v>45825.456909722219</v>
      </c>
      <c r="C20194" s="69" t="s">
        <v>230</v>
      </c>
      <c r="D20194" s="69" t="s">
        <v>1937</v>
      </c>
      <c r="E20194" s="69" t="s">
        <v>2002</v>
      </c>
      <c r="F20194" s="69">
        <v>2449</v>
      </c>
      <c r="G20194" s="69" t="s">
        <v>2440</v>
      </c>
    </row>
    <row r="20195" spans="1:7" ht="14.4">
      <c r="A20195" s="27" t="str">
        <f>VLOOKUP(C20195,'user list'!A:B,2,0)</f>
        <v>Admin</v>
      </c>
      <c r="B20195" s="172">
        <v>45825.456921296296</v>
      </c>
      <c r="C20195" s="69" t="s">
        <v>186</v>
      </c>
      <c r="D20195" s="69" t="s">
        <v>1937</v>
      </c>
      <c r="E20195" s="69" t="s">
        <v>2002</v>
      </c>
      <c r="F20195" s="69">
        <v>2449</v>
      </c>
      <c r="G20195" s="69" t="s">
        <v>1948</v>
      </c>
    </row>
    <row r="20196" spans="1:7" ht="14.4">
      <c r="A20196" s="27" t="str">
        <f>VLOOKUP(C20196,'user list'!A:B,2,0)</f>
        <v>Admin</v>
      </c>
      <c r="B20196" s="172">
        <v>45825.456921296296</v>
      </c>
      <c r="C20196" s="69" t="s">
        <v>186</v>
      </c>
      <c r="D20196" s="69" t="s">
        <v>1937</v>
      </c>
      <c r="E20196" s="69" t="s">
        <v>2002</v>
      </c>
      <c r="F20196" s="69">
        <v>2449</v>
      </c>
      <c r="G20196" s="69" t="s">
        <v>1947</v>
      </c>
    </row>
    <row r="20197" spans="1:7" ht="14.4">
      <c r="A20197" s="27" t="str">
        <f>VLOOKUP(C20197,'user list'!A:B,2,0)</f>
        <v>Admin</v>
      </c>
      <c r="B20197" s="172">
        <v>45825.456921296296</v>
      </c>
      <c r="C20197" s="69" t="s">
        <v>186</v>
      </c>
      <c r="D20197" s="69" t="s">
        <v>1937</v>
      </c>
      <c r="E20197" s="69" t="s">
        <v>2002</v>
      </c>
      <c r="F20197" s="69">
        <v>2449</v>
      </c>
      <c r="G20197" s="69" t="s">
        <v>1948</v>
      </c>
    </row>
    <row r="20198" spans="1:7" ht="14.4">
      <c r="A20198" s="27" t="str">
        <f>VLOOKUP(C20198,'user list'!A:B,2,0)</f>
        <v>Admin</v>
      </c>
      <c r="B20198" s="172">
        <v>45825.456921296296</v>
      </c>
      <c r="C20198" s="69" t="s">
        <v>186</v>
      </c>
      <c r="D20198" s="69" t="s">
        <v>1937</v>
      </c>
      <c r="E20198" s="69" t="s">
        <v>2002</v>
      </c>
      <c r="F20198" s="69">
        <v>2449</v>
      </c>
      <c r="G20198" s="69" t="s">
        <v>1948</v>
      </c>
    </row>
    <row r="20199" spans="1:7" ht="14.4">
      <c r="A20199" s="27" t="str">
        <f>VLOOKUP(C20199,'user list'!A:B,2,0)</f>
        <v>SBCDPO</v>
      </c>
      <c r="B20199" s="172">
        <v>45825.457233796296</v>
      </c>
      <c r="C20199" s="69" t="s">
        <v>271</v>
      </c>
      <c r="D20199" s="69" t="s">
        <v>1937</v>
      </c>
      <c r="E20199" s="69">
        <v>2429</v>
      </c>
      <c r="F20199" s="69">
        <v>2429</v>
      </c>
      <c r="G20199" s="69" t="s">
        <v>1939</v>
      </c>
    </row>
    <row r="20200" spans="1:7" ht="14.4">
      <c r="A20200" s="27" t="str">
        <f>VLOOKUP(C20200,'user list'!A:B,2,0)</f>
        <v>SBCDPO</v>
      </c>
      <c r="B20200" s="172">
        <v>45825.457233796296</v>
      </c>
      <c r="C20200" s="69" t="s">
        <v>271</v>
      </c>
      <c r="D20200" s="69" t="s">
        <v>1937</v>
      </c>
      <c r="E20200" s="69">
        <v>2429</v>
      </c>
      <c r="F20200" s="69">
        <v>2429</v>
      </c>
      <c r="G20200" s="69" t="s">
        <v>1939</v>
      </c>
    </row>
    <row r="20201" spans="1:7" ht="14.4">
      <c r="A20201" s="27" t="str">
        <f>VLOOKUP(C20201,'user list'!A:B,2,0)</f>
        <v>CAD</v>
      </c>
      <c r="B20201" s="172">
        <v>45825.457858796297</v>
      </c>
      <c r="C20201" s="69" t="s">
        <v>196</v>
      </c>
      <c r="D20201" s="69" t="s">
        <v>1937</v>
      </c>
      <c r="E20201" s="69" t="s">
        <v>1974</v>
      </c>
      <c r="F20201" s="69">
        <v>2402</v>
      </c>
      <c r="G20201" s="69" t="s">
        <v>1939</v>
      </c>
    </row>
    <row r="20202" spans="1:7" ht="14.4">
      <c r="A20202" s="27" t="str">
        <f>VLOOKUP(C20202,'user list'!A:B,2,0)</f>
        <v>Admin</v>
      </c>
      <c r="B20202" s="172">
        <v>45825.457916666666</v>
      </c>
      <c r="C20202" s="69" t="s">
        <v>186</v>
      </c>
      <c r="D20202" s="69" t="s">
        <v>1937</v>
      </c>
      <c r="E20202" s="69" t="s">
        <v>3367</v>
      </c>
      <c r="F20202" s="69">
        <v>2437</v>
      </c>
      <c r="G20202" s="69" t="s">
        <v>1948</v>
      </c>
    </row>
    <row r="20203" spans="1:7" ht="14.4">
      <c r="A20203" s="27" t="str">
        <f>VLOOKUP(C20203,'user list'!A:B,2,0)</f>
        <v>CAD</v>
      </c>
      <c r="B20203" s="172">
        <v>45825.458090277774</v>
      </c>
      <c r="C20203" s="69" t="s">
        <v>196</v>
      </c>
      <c r="D20203" s="69" t="s">
        <v>1937</v>
      </c>
      <c r="E20203" s="69" t="s">
        <v>1974</v>
      </c>
      <c r="F20203" s="69">
        <v>2402</v>
      </c>
      <c r="G20203" s="69" t="s">
        <v>2441</v>
      </c>
    </row>
    <row r="20204" spans="1:7" ht="14.4">
      <c r="A20204" s="27" t="str">
        <f>VLOOKUP(C20204,'user list'!A:B,2,0)</f>
        <v>OCM</v>
      </c>
      <c r="B20204" s="172">
        <v>45825.458182870374</v>
      </c>
      <c r="C20204" s="69" t="s">
        <v>230</v>
      </c>
      <c r="D20204" s="69" t="s">
        <v>1937</v>
      </c>
      <c r="E20204" s="69" t="s">
        <v>2001</v>
      </c>
      <c r="F20204" s="69">
        <v>2450</v>
      </c>
      <c r="G20204" s="69" t="s">
        <v>2440</v>
      </c>
    </row>
    <row r="20205" spans="1:7" ht="14.4">
      <c r="A20205" s="27" t="str">
        <f>VLOOKUP(C20205,'user list'!A:B,2,0)</f>
        <v>Admin</v>
      </c>
      <c r="B20205" s="172">
        <v>45825.458194444444</v>
      </c>
      <c r="C20205" s="69" t="s">
        <v>186</v>
      </c>
      <c r="D20205" s="69" t="s">
        <v>1937</v>
      </c>
      <c r="E20205" s="69" t="s">
        <v>2001</v>
      </c>
      <c r="F20205" s="69">
        <v>2450</v>
      </c>
      <c r="G20205" s="69" t="s">
        <v>1948</v>
      </c>
    </row>
    <row r="20206" spans="1:7" ht="14.4">
      <c r="A20206" s="27" t="str">
        <f>VLOOKUP(C20206,'user list'!A:B,2,0)</f>
        <v>Admin</v>
      </c>
      <c r="B20206" s="172">
        <v>45825.458194444444</v>
      </c>
      <c r="C20206" s="69" t="s">
        <v>186</v>
      </c>
      <c r="D20206" s="69" t="s">
        <v>1937</v>
      </c>
      <c r="E20206" s="69" t="s">
        <v>2001</v>
      </c>
      <c r="F20206" s="69">
        <v>2450</v>
      </c>
      <c r="G20206" s="69" t="s">
        <v>1947</v>
      </c>
    </row>
    <row r="20207" spans="1:7" ht="14.4">
      <c r="A20207" s="27" t="str">
        <f>VLOOKUP(C20207,'user list'!A:B,2,0)</f>
        <v>Admin</v>
      </c>
      <c r="B20207" s="172">
        <v>45825.458194444444</v>
      </c>
      <c r="C20207" s="69" t="s">
        <v>186</v>
      </c>
      <c r="D20207" s="69" t="s">
        <v>1937</v>
      </c>
      <c r="E20207" s="69" t="s">
        <v>2001</v>
      </c>
      <c r="F20207" s="69">
        <v>2450</v>
      </c>
      <c r="G20207" s="69" t="s">
        <v>1948</v>
      </c>
    </row>
    <row r="20208" spans="1:7" ht="14.4">
      <c r="A20208" s="27" t="str">
        <f>VLOOKUP(C20208,'user list'!A:B,2,0)</f>
        <v>Admin</v>
      </c>
      <c r="B20208" s="172">
        <v>45825.458194444444</v>
      </c>
      <c r="C20208" s="69" t="s">
        <v>186</v>
      </c>
      <c r="D20208" s="69" t="s">
        <v>1937</v>
      </c>
      <c r="E20208" s="69" t="s">
        <v>2001</v>
      </c>
      <c r="F20208" s="69">
        <v>2450</v>
      </c>
      <c r="G20208" s="69" t="s">
        <v>1948</v>
      </c>
    </row>
    <row r="20209" spans="1:7" ht="14.4">
      <c r="A20209" s="27" t="str">
        <f>VLOOKUP(C20209,'user list'!A:B,2,0)</f>
        <v>CAD</v>
      </c>
      <c r="B20209" s="172">
        <v>45825.458229166667</v>
      </c>
      <c r="C20209" s="69" t="s">
        <v>196</v>
      </c>
      <c r="D20209" s="69" t="s">
        <v>1937</v>
      </c>
      <c r="E20209" s="69" t="s">
        <v>1974</v>
      </c>
      <c r="F20209" s="69">
        <v>2402</v>
      </c>
      <c r="G20209" s="69" t="s">
        <v>1947</v>
      </c>
    </row>
    <row r="20210" spans="1:7" ht="14.4">
      <c r="A20210" s="27" t="str">
        <f>VLOOKUP(C20210,'user list'!A:B,2,0)</f>
        <v>CAD</v>
      </c>
      <c r="B20210" s="172">
        <v>45825.458229166667</v>
      </c>
      <c r="C20210" s="69" t="s">
        <v>196</v>
      </c>
      <c r="D20210" s="69" t="s">
        <v>1937</v>
      </c>
      <c r="E20210" s="69" t="s">
        <v>1974</v>
      </c>
      <c r="F20210" s="69">
        <v>2402</v>
      </c>
      <c r="G20210" s="69" t="s">
        <v>1948</v>
      </c>
    </row>
    <row r="20211" spans="1:7" ht="14.4">
      <c r="A20211" s="27" t="str">
        <f>VLOOKUP(C20211,'user list'!A:B,2,0)</f>
        <v>CAD</v>
      </c>
      <c r="B20211" s="172">
        <v>45825.458229166667</v>
      </c>
      <c r="C20211" s="69" t="s">
        <v>196</v>
      </c>
      <c r="D20211" s="69" t="s">
        <v>1937</v>
      </c>
      <c r="E20211" s="69" t="s">
        <v>1974</v>
      </c>
      <c r="F20211" s="69">
        <v>2402</v>
      </c>
      <c r="G20211" s="69" t="s">
        <v>1939</v>
      </c>
    </row>
    <row r="20212" spans="1:7" ht="14.4">
      <c r="A20212" s="27" t="str">
        <f>VLOOKUP(C20212,'user list'!A:B,2,0)</f>
        <v>Admin</v>
      </c>
      <c r="B20212" s="172">
        <v>45825.458240740743</v>
      </c>
      <c r="C20212" s="69" t="s">
        <v>186</v>
      </c>
      <c r="D20212" s="69" t="s">
        <v>1937</v>
      </c>
      <c r="E20212" s="69" t="s">
        <v>1974</v>
      </c>
      <c r="F20212" s="69">
        <v>2402</v>
      </c>
      <c r="G20212" s="69" t="s">
        <v>1948</v>
      </c>
    </row>
    <row r="20213" spans="1:7" ht="14.4">
      <c r="A20213" s="27" t="str">
        <f>VLOOKUP(C20213,'user list'!A:B,2,0)</f>
        <v>SBCDPO</v>
      </c>
      <c r="B20213" s="172">
        <v>45825.459710648145</v>
      </c>
      <c r="C20213" s="69" t="s">
        <v>271</v>
      </c>
      <c r="D20213" s="69" t="s">
        <v>1937</v>
      </c>
      <c r="E20213" s="69" t="s">
        <v>3376</v>
      </c>
      <c r="F20213" s="69">
        <v>2451</v>
      </c>
      <c r="G20213" s="69" t="s">
        <v>2440</v>
      </c>
    </row>
    <row r="20214" spans="1:7" ht="14.4">
      <c r="A20214" s="27" t="str">
        <f>VLOOKUP(C20214,'user list'!A:B,2,0)</f>
        <v>Admin</v>
      </c>
      <c r="B20214" s="172">
        <v>45825.459710648145</v>
      </c>
      <c r="C20214" s="69" t="s">
        <v>186</v>
      </c>
      <c r="D20214" s="69" t="s">
        <v>1937</v>
      </c>
      <c r="E20214" s="69" t="s">
        <v>3376</v>
      </c>
      <c r="F20214" s="69">
        <v>2451</v>
      </c>
      <c r="G20214" s="69" t="s">
        <v>1948</v>
      </c>
    </row>
    <row r="20215" spans="1:7" ht="14.4">
      <c r="A20215" s="27" t="str">
        <f>VLOOKUP(C20215,'user list'!A:B,2,0)</f>
        <v>Admin</v>
      </c>
      <c r="B20215" s="172">
        <v>45825.459722222222</v>
      </c>
      <c r="C20215" s="69" t="s">
        <v>186</v>
      </c>
      <c r="D20215" s="69" t="s">
        <v>1937</v>
      </c>
      <c r="E20215" s="69">
        <v>2448</v>
      </c>
      <c r="F20215" s="69">
        <v>2448</v>
      </c>
      <c r="G20215" s="69" t="s">
        <v>1948</v>
      </c>
    </row>
    <row r="20216" spans="1:7" ht="14.4">
      <c r="A20216" s="27" t="str">
        <f>VLOOKUP(C20216,'user list'!A:B,2,0)</f>
        <v>Admin</v>
      </c>
      <c r="B20216" s="172">
        <v>45825.459722222222</v>
      </c>
      <c r="C20216" s="69" t="s">
        <v>186</v>
      </c>
      <c r="D20216" s="69" t="s">
        <v>1937</v>
      </c>
      <c r="E20216" s="69" t="s">
        <v>3376</v>
      </c>
      <c r="F20216" s="69">
        <v>2451</v>
      </c>
      <c r="G20216" s="69" t="s">
        <v>1948</v>
      </c>
    </row>
    <row r="20217" spans="1:7" ht="14.4">
      <c r="A20217" s="27" t="str">
        <f>VLOOKUP(C20217,'user list'!A:B,2,0)</f>
        <v>SBCDPO</v>
      </c>
      <c r="B20217" s="172">
        <v>45825.459780092591</v>
      </c>
      <c r="C20217" s="69" t="s">
        <v>271</v>
      </c>
      <c r="D20217" s="69" t="s">
        <v>1937</v>
      </c>
      <c r="E20217" s="69" t="s">
        <v>3376</v>
      </c>
      <c r="F20217" s="69">
        <v>2451</v>
      </c>
      <c r="G20217" s="69" t="s">
        <v>1939</v>
      </c>
    </row>
    <row r="20218" spans="1:7" ht="14.4">
      <c r="A20218" s="27" t="str">
        <f>VLOOKUP(C20218,'user list'!A:B,2,0)</f>
        <v>SBCDPO</v>
      </c>
      <c r="B20218" s="172">
        <v>45825.459780092591</v>
      </c>
      <c r="C20218" s="69" t="s">
        <v>271</v>
      </c>
      <c r="D20218" s="69" t="s">
        <v>1937</v>
      </c>
      <c r="E20218" s="69" t="s">
        <v>3376</v>
      </c>
      <c r="F20218" s="69">
        <v>2451</v>
      </c>
      <c r="G20218" s="69" t="s">
        <v>1939</v>
      </c>
    </row>
    <row r="20219" spans="1:7" ht="14.4">
      <c r="A20219" s="27" t="str">
        <f>VLOOKUP(C20219,'user list'!A:B,2,0)</f>
        <v>Admin</v>
      </c>
      <c r="B20219" s="172">
        <v>45825.460034722222</v>
      </c>
      <c r="C20219" s="69" t="s">
        <v>186</v>
      </c>
      <c r="D20219" s="69" t="s">
        <v>1937</v>
      </c>
      <c r="E20219" s="69" t="s">
        <v>2047</v>
      </c>
      <c r="F20219" s="69">
        <v>2445</v>
      </c>
      <c r="G20219" s="69" t="s">
        <v>1948</v>
      </c>
    </row>
    <row r="20220" spans="1:7" ht="14.4">
      <c r="A20220" s="27" t="str">
        <f>VLOOKUP(C20220,'user list'!A:B,2,0)</f>
        <v>CTO</v>
      </c>
      <c r="B20220" s="172">
        <v>45825.460162037038</v>
      </c>
      <c r="C20220" s="69" t="s">
        <v>207</v>
      </c>
      <c r="D20220" s="69" t="s">
        <v>1937</v>
      </c>
      <c r="E20220" s="69" t="s">
        <v>3351</v>
      </c>
      <c r="F20220" s="69" t="s">
        <v>3352</v>
      </c>
      <c r="G20220" s="69">
        <v>2417</v>
      </c>
    </row>
    <row r="20221" spans="1:7" ht="14.4">
      <c r="A20221" s="27" t="str">
        <f>VLOOKUP(C20221,'user list'!A:B,2,0)</f>
        <v>CTO</v>
      </c>
      <c r="B20221" s="172">
        <v>45825.460185185184</v>
      </c>
      <c r="C20221" s="69" t="s">
        <v>207</v>
      </c>
      <c r="D20221" s="69" t="s">
        <v>1937</v>
      </c>
      <c r="E20221" s="69" t="s">
        <v>3349</v>
      </c>
      <c r="F20221" s="69" t="s">
        <v>3350</v>
      </c>
      <c r="G20221" s="69">
        <v>2416</v>
      </c>
    </row>
    <row r="20222" spans="1:7" ht="14.4">
      <c r="A20222" s="27" t="str">
        <f>VLOOKUP(C20222,'user list'!A:B,2,0)</f>
        <v>OCM</v>
      </c>
      <c r="B20222" s="172">
        <v>45825.460196759261</v>
      </c>
      <c r="C20222" s="69" t="s">
        <v>235</v>
      </c>
      <c r="D20222" s="69" t="s">
        <v>1937</v>
      </c>
      <c r="E20222" s="69" t="s">
        <v>2002</v>
      </c>
      <c r="F20222" s="69">
        <v>2435</v>
      </c>
      <c r="G20222" s="69" t="s">
        <v>1947</v>
      </c>
    </row>
    <row r="20223" spans="1:7" ht="14.4">
      <c r="A20223" s="27" t="str">
        <f>VLOOKUP(C20223,'user list'!A:B,2,0)</f>
        <v>OCM</v>
      </c>
      <c r="B20223" s="172">
        <v>45825.460196759261</v>
      </c>
      <c r="C20223" s="69" t="s">
        <v>235</v>
      </c>
      <c r="D20223" s="69" t="s">
        <v>1937</v>
      </c>
      <c r="E20223" s="69" t="s">
        <v>2002</v>
      </c>
      <c r="F20223" s="69">
        <v>2435</v>
      </c>
      <c r="G20223" s="69" t="s">
        <v>1948</v>
      </c>
    </row>
    <row r="20224" spans="1:7" ht="14.4">
      <c r="A20224" s="27" t="str">
        <f>VLOOKUP(C20224,'user list'!A:B,2,0)</f>
        <v>OCM</v>
      </c>
      <c r="B20224" s="172">
        <v>45825.460196759261</v>
      </c>
      <c r="C20224" s="69" t="s">
        <v>235</v>
      </c>
      <c r="D20224" s="69" t="s">
        <v>1937</v>
      </c>
      <c r="E20224" s="69" t="s">
        <v>2002</v>
      </c>
      <c r="F20224" s="69">
        <v>2449</v>
      </c>
      <c r="G20224" s="69" t="s">
        <v>1939</v>
      </c>
    </row>
    <row r="20225" spans="1:7" ht="14.4">
      <c r="A20225" s="27" t="str">
        <f>VLOOKUP(C20225,'user list'!A:B,2,0)</f>
        <v>Admin</v>
      </c>
      <c r="B20225" s="172">
        <v>45825.460196759261</v>
      </c>
      <c r="C20225" s="69" t="s">
        <v>186</v>
      </c>
      <c r="D20225" s="69" t="s">
        <v>1937</v>
      </c>
      <c r="E20225" s="69" t="s">
        <v>2002</v>
      </c>
      <c r="F20225" s="69">
        <v>2435</v>
      </c>
      <c r="G20225" s="69" t="s">
        <v>1948</v>
      </c>
    </row>
    <row r="20226" spans="1:7" ht="14.4">
      <c r="A20226" s="27" t="str">
        <f>VLOOKUP(C20226,'user list'!A:B,2,0)</f>
        <v>OCM</v>
      </c>
      <c r="B20226" s="172">
        <v>45825.46020833333</v>
      </c>
      <c r="C20226" s="69" t="s">
        <v>235</v>
      </c>
      <c r="D20226" s="69" t="s">
        <v>1937</v>
      </c>
      <c r="E20226" s="69" t="s">
        <v>2002</v>
      </c>
      <c r="F20226" s="69">
        <v>2449</v>
      </c>
      <c r="G20226" s="69" t="s">
        <v>1939</v>
      </c>
    </row>
    <row r="20227" spans="1:7" ht="14.4">
      <c r="A20227" s="27" t="str">
        <f>VLOOKUP(C20227,'user list'!A:B,2,0)</f>
        <v>CTO</v>
      </c>
      <c r="B20227" s="172">
        <v>45825.46020833333</v>
      </c>
      <c r="C20227" s="69" t="s">
        <v>207</v>
      </c>
      <c r="D20227" s="69" t="s">
        <v>1937</v>
      </c>
      <c r="E20227" s="69" t="s">
        <v>3367</v>
      </c>
      <c r="F20227" s="69">
        <v>2437</v>
      </c>
      <c r="G20227" s="69" t="s">
        <v>1939</v>
      </c>
    </row>
    <row r="20228" spans="1:7" ht="14.4">
      <c r="A20228" s="27" t="str">
        <f>VLOOKUP(C20228,'user list'!A:B,2,0)</f>
        <v>SBCDPO</v>
      </c>
      <c r="B20228" s="172">
        <v>45825.460243055553</v>
      </c>
      <c r="C20228" s="69" t="s">
        <v>271</v>
      </c>
      <c r="D20228" s="69" t="s">
        <v>1937</v>
      </c>
      <c r="E20228" s="69">
        <v>2448</v>
      </c>
      <c r="F20228" s="69">
        <v>2448</v>
      </c>
      <c r="G20228" s="69" t="s">
        <v>1948</v>
      </c>
    </row>
    <row r="20229" spans="1:7" ht="14.4">
      <c r="A20229" s="27" t="str">
        <f>VLOOKUP(C20229,'user list'!A:B,2,0)</f>
        <v>SBCDPO</v>
      </c>
      <c r="B20229" s="172">
        <v>45825.46025462963</v>
      </c>
      <c r="C20229" s="69" t="s">
        <v>271</v>
      </c>
      <c r="D20229" s="69" t="s">
        <v>1937</v>
      </c>
      <c r="E20229" s="69" t="s">
        <v>3376</v>
      </c>
      <c r="F20229" s="69">
        <v>2451</v>
      </c>
      <c r="G20229" s="69" t="s">
        <v>1947</v>
      </c>
    </row>
    <row r="20230" spans="1:7" ht="14.4">
      <c r="A20230" s="27" t="str">
        <f>VLOOKUP(C20230,'user list'!A:B,2,0)</f>
        <v>SBCDPO</v>
      </c>
      <c r="B20230" s="172">
        <v>45825.46025462963</v>
      </c>
      <c r="C20230" s="69" t="s">
        <v>271</v>
      </c>
      <c r="D20230" s="69" t="s">
        <v>1937</v>
      </c>
      <c r="E20230" s="69" t="s">
        <v>3376</v>
      </c>
      <c r="F20230" s="69">
        <v>2451</v>
      </c>
      <c r="G20230" s="69" t="s">
        <v>1948</v>
      </c>
    </row>
    <row r="20231" spans="1:7" ht="14.4">
      <c r="A20231" s="27" t="str">
        <f>VLOOKUP(C20231,'user list'!A:B,2,0)</f>
        <v>OCA</v>
      </c>
      <c r="B20231" s="172">
        <v>45825.460289351853</v>
      </c>
      <c r="C20231" s="69" t="s">
        <v>227</v>
      </c>
      <c r="D20231" s="69" t="s">
        <v>1937</v>
      </c>
      <c r="E20231" s="69" t="s">
        <v>3367</v>
      </c>
      <c r="F20231" s="69">
        <v>2437</v>
      </c>
      <c r="G20231" s="69" t="s">
        <v>1939</v>
      </c>
    </row>
    <row r="20232" spans="1:7" ht="14.4">
      <c r="A20232" s="27" t="str">
        <f>VLOOKUP(C20232,'user list'!A:B,2,0)</f>
        <v>CTO</v>
      </c>
      <c r="B20232" s="172">
        <v>45825.460324074076</v>
      </c>
      <c r="C20232" s="69" t="s">
        <v>207</v>
      </c>
      <c r="D20232" s="69" t="s">
        <v>1937</v>
      </c>
      <c r="E20232" s="69" t="s">
        <v>2578</v>
      </c>
      <c r="F20232" s="69">
        <v>1949</v>
      </c>
      <c r="G20232" s="69" t="s">
        <v>1939</v>
      </c>
    </row>
    <row r="20233" spans="1:7" ht="14.4">
      <c r="A20233" s="27" t="str">
        <f>VLOOKUP(C20233,'user list'!A:B,2,0)</f>
        <v>Admin</v>
      </c>
      <c r="B20233" s="172">
        <v>45825.460393518515</v>
      </c>
      <c r="C20233" s="69" t="s">
        <v>186</v>
      </c>
      <c r="D20233" s="69" t="s">
        <v>1937</v>
      </c>
      <c r="E20233" s="69" t="s">
        <v>3376</v>
      </c>
      <c r="F20233" s="69">
        <v>2451</v>
      </c>
      <c r="G20233" s="69" t="s">
        <v>1948</v>
      </c>
    </row>
    <row r="20234" spans="1:7" ht="14.4">
      <c r="A20234" s="27" t="str">
        <f>VLOOKUP(C20234,'user list'!A:B,2,0)</f>
        <v>CCESD</v>
      </c>
      <c r="B20234" s="172">
        <v>45825.461053240739</v>
      </c>
      <c r="C20234" s="69" t="s">
        <v>284</v>
      </c>
      <c r="D20234" s="69" t="s">
        <v>1937</v>
      </c>
      <c r="E20234" s="69" t="s">
        <v>2534</v>
      </c>
      <c r="F20234" s="69">
        <v>1881</v>
      </c>
      <c r="G20234" s="69" t="s">
        <v>1947</v>
      </c>
    </row>
    <row r="20235" spans="1:7" ht="14.4">
      <c r="A20235" s="27" t="str">
        <f>VLOOKUP(C20235,'user list'!A:B,2,0)</f>
        <v>CCESD</v>
      </c>
      <c r="B20235" s="172">
        <v>45825.461053240739</v>
      </c>
      <c r="C20235" s="69" t="s">
        <v>284</v>
      </c>
      <c r="D20235" s="69" t="s">
        <v>1937</v>
      </c>
      <c r="E20235" s="69" t="s">
        <v>2534</v>
      </c>
      <c r="F20235" s="69">
        <v>1881</v>
      </c>
      <c r="G20235" s="69" t="s">
        <v>1948</v>
      </c>
    </row>
    <row r="20236" spans="1:7" ht="14.4">
      <c r="A20236" s="27" t="str">
        <f>VLOOKUP(C20236,'user list'!A:B,2,0)</f>
        <v>Admin</v>
      </c>
      <c r="B20236" s="172">
        <v>45825.461053240739</v>
      </c>
      <c r="C20236" s="69" t="s">
        <v>186</v>
      </c>
      <c r="D20236" s="69" t="s">
        <v>1937</v>
      </c>
      <c r="E20236" s="69" t="s">
        <v>2534</v>
      </c>
      <c r="F20236" s="69">
        <v>1881</v>
      </c>
      <c r="G20236" s="69" t="s">
        <v>1948</v>
      </c>
    </row>
    <row r="20237" spans="1:7" ht="14.4">
      <c r="A20237" s="27" t="str">
        <f>VLOOKUP(C20237,'user list'!A:B,2,0)</f>
        <v>CCESD</v>
      </c>
      <c r="B20237" s="172">
        <v>45825.461053240739</v>
      </c>
      <c r="C20237" s="69" t="s">
        <v>284</v>
      </c>
      <c r="D20237" s="69" t="s">
        <v>1937</v>
      </c>
      <c r="E20237" s="69" t="s">
        <v>2534</v>
      </c>
      <c r="F20237" s="69">
        <v>1881</v>
      </c>
      <c r="G20237" s="69" t="s">
        <v>1939</v>
      </c>
    </row>
    <row r="20238" spans="1:7" ht="14.4">
      <c r="A20238" s="27" t="str">
        <f>VLOOKUP(C20238,'user list'!A:B,2,0)</f>
        <v>OCM</v>
      </c>
      <c r="B20238" s="172">
        <v>45825.461226851854</v>
      </c>
      <c r="C20238" s="69" t="s">
        <v>235</v>
      </c>
      <c r="D20238" s="69" t="s">
        <v>1937</v>
      </c>
      <c r="E20238" s="69" t="s">
        <v>2002</v>
      </c>
      <c r="F20238" s="69">
        <v>2449</v>
      </c>
      <c r="G20238" s="69" t="s">
        <v>1947</v>
      </c>
    </row>
    <row r="20239" spans="1:7" ht="14.4">
      <c r="A20239" s="27" t="str">
        <f>VLOOKUP(C20239,'user list'!A:B,2,0)</f>
        <v>OCM</v>
      </c>
      <c r="B20239" s="172">
        <v>45825.461226851854</v>
      </c>
      <c r="C20239" s="69" t="s">
        <v>235</v>
      </c>
      <c r="D20239" s="69" t="s">
        <v>1937</v>
      </c>
      <c r="E20239" s="69" t="s">
        <v>2002</v>
      </c>
      <c r="F20239" s="69">
        <v>2449</v>
      </c>
      <c r="G20239" s="69" t="s">
        <v>1948</v>
      </c>
    </row>
    <row r="20240" spans="1:7" ht="14.4">
      <c r="A20240" s="27" t="str">
        <f>VLOOKUP(C20240,'user list'!A:B,2,0)</f>
        <v>OCM</v>
      </c>
      <c r="B20240" s="172">
        <v>45825.461226851854</v>
      </c>
      <c r="C20240" s="69" t="s">
        <v>235</v>
      </c>
      <c r="D20240" s="69" t="s">
        <v>1937</v>
      </c>
      <c r="E20240" s="69" t="s">
        <v>2001</v>
      </c>
      <c r="F20240" s="69">
        <v>2450</v>
      </c>
      <c r="G20240" s="69" t="s">
        <v>1939</v>
      </c>
    </row>
    <row r="20241" spans="1:7" ht="14.4">
      <c r="A20241" s="27" t="str">
        <f>VLOOKUP(C20241,'user list'!A:B,2,0)</f>
        <v>Admin</v>
      </c>
      <c r="B20241" s="172">
        <v>45825.461226851854</v>
      </c>
      <c r="C20241" s="69" t="s">
        <v>186</v>
      </c>
      <c r="D20241" s="69" t="s">
        <v>1937</v>
      </c>
      <c r="E20241" s="69" t="s">
        <v>2002</v>
      </c>
      <c r="F20241" s="69">
        <v>2449</v>
      </c>
      <c r="G20241" s="69" t="s">
        <v>1948</v>
      </c>
    </row>
    <row r="20242" spans="1:7" ht="14.4">
      <c r="A20242" s="27" t="str">
        <f>VLOOKUP(C20242,'user list'!A:B,2,0)</f>
        <v>OCM</v>
      </c>
      <c r="B20242" s="172">
        <v>45825.461226851854</v>
      </c>
      <c r="C20242" s="69" t="s">
        <v>235</v>
      </c>
      <c r="D20242" s="69" t="s">
        <v>1937</v>
      </c>
      <c r="E20242" s="69" t="s">
        <v>2001</v>
      </c>
      <c r="F20242" s="69">
        <v>2450</v>
      </c>
      <c r="G20242" s="69" t="s">
        <v>1939</v>
      </c>
    </row>
    <row r="20243" spans="1:7" ht="14.4">
      <c r="A20243" s="27" t="str">
        <f>VLOOKUP(C20243,'user list'!A:B,2,0)</f>
        <v>CCESD</v>
      </c>
      <c r="B20243" s="172">
        <v>45825.46125</v>
      </c>
      <c r="C20243" s="69" t="s">
        <v>284</v>
      </c>
      <c r="D20243" s="69" t="s">
        <v>1937</v>
      </c>
      <c r="E20243" s="69" t="s">
        <v>2784</v>
      </c>
      <c r="F20243" s="69">
        <v>2236</v>
      </c>
      <c r="G20243" s="69" t="s">
        <v>1939</v>
      </c>
    </row>
    <row r="20244" spans="1:7" ht="14.4">
      <c r="A20244" s="27" t="str">
        <f>VLOOKUP(C20244,'user list'!A:B,2,0)</f>
        <v>CCESD</v>
      </c>
      <c r="B20244" s="172">
        <v>45825.461782407408</v>
      </c>
      <c r="C20244" s="69" t="s">
        <v>284</v>
      </c>
      <c r="D20244" s="69" t="s">
        <v>1937</v>
      </c>
      <c r="E20244" s="69" t="s">
        <v>2784</v>
      </c>
      <c r="F20244" s="69">
        <v>2236</v>
      </c>
      <c r="G20244" s="69" t="s">
        <v>1947</v>
      </c>
    </row>
    <row r="20245" spans="1:7" ht="14.4">
      <c r="A20245" s="27" t="str">
        <f>VLOOKUP(C20245,'user list'!A:B,2,0)</f>
        <v>CCESD</v>
      </c>
      <c r="B20245" s="172">
        <v>45825.461782407408</v>
      </c>
      <c r="C20245" s="69" t="s">
        <v>284</v>
      </c>
      <c r="D20245" s="69" t="s">
        <v>1937</v>
      </c>
      <c r="E20245" s="69" t="s">
        <v>2784</v>
      </c>
      <c r="F20245" s="69">
        <v>2236</v>
      </c>
      <c r="G20245" s="69" t="s">
        <v>1948</v>
      </c>
    </row>
    <row r="20246" spans="1:7" ht="14.4">
      <c r="A20246" s="27" t="str">
        <f>VLOOKUP(C20246,'user list'!A:B,2,0)</f>
        <v>CCESD</v>
      </c>
      <c r="B20246" s="172">
        <v>45825.461793981478</v>
      </c>
      <c r="C20246" s="69" t="s">
        <v>284</v>
      </c>
      <c r="D20246" s="69" t="s">
        <v>1937</v>
      </c>
      <c r="E20246" s="69" t="s">
        <v>2784</v>
      </c>
      <c r="F20246" s="69">
        <v>2236</v>
      </c>
      <c r="G20246" s="69" t="s">
        <v>1939</v>
      </c>
    </row>
    <row r="20247" spans="1:7" ht="14.4">
      <c r="A20247" s="27" t="str">
        <f>VLOOKUP(C20247,'user list'!A:B,2,0)</f>
        <v>Admin</v>
      </c>
      <c r="B20247" s="172">
        <v>45825.461793981478</v>
      </c>
      <c r="C20247" s="69" t="s">
        <v>186</v>
      </c>
      <c r="D20247" s="69" t="s">
        <v>1937</v>
      </c>
      <c r="E20247" s="69" t="s">
        <v>2784</v>
      </c>
      <c r="F20247" s="69">
        <v>2236</v>
      </c>
      <c r="G20247" s="69" t="s">
        <v>1948</v>
      </c>
    </row>
    <row r="20248" spans="1:7" ht="14.4">
      <c r="A20248" s="27" t="str">
        <f>VLOOKUP(C20248,'user list'!A:B,2,0)</f>
        <v>OCM</v>
      </c>
      <c r="B20248" s="172">
        <v>45825.461967592593</v>
      </c>
      <c r="C20248" s="69" t="s">
        <v>235</v>
      </c>
      <c r="D20248" s="69" t="s">
        <v>1937</v>
      </c>
      <c r="E20248" s="69" t="s">
        <v>2001</v>
      </c>
      <c r="F20248" s="69">
        <v>2450</v>
      </c>
      <c r="G20248" s="69" t="s">
        <v>1947</v>
      </c>
    </row>
    <row r="20249" spans="1:7" ht="14.4">
      <c r="A20249" s="27" t="str">
        <f>VLOOKUP(C20249,'user list'!A:B,2,0)</f>
        <v>OCM</v>
      </c>
      <c r="B20249" s="172">
        <v>45825.461967592593</v>
      </c>
      <c r="C20249" s="69" t="s">
        <v>235</v>
      </c>
      <c r="D20249" s="69" t="s">
        <v>1937</v>
      </c>
      <c r="E20249" s="69" t="s">
        <v>2001</v>
      </c>
      <c r="F20249" s="69">
        <v>2450</v>
      </c>
      <c r="G20249" s="69" t="s">
        <v>1948</v>
      </c>
    </row>
    <row r="20250" spans="1:7" ht="14.4">
      <c r="A20250" s="27" t="str">
        <f>VLOOKUP(C20250,'user list'!A:B,2,0)</f>
        <v>Admin</v>
      </c>
      <c r="B20250" s="172">
        <v>45825.461967592593</v>
      </c>
      <c r="C20250" s="69" t="s">
        <v>186</v>
      </c>
      <c r="D20250" s="69" t="s">
        <v>1937</v>
      </c>
      <c r="E20250" s="69" t="s">
        <v>2001</v>
      </c>
      <c r="F20250" s="69">
        <v>2450</v>
      </c>
      <c r="G20250" s="69" t="s">
        <v>1948</v>
      </c>
    </row>
    <row r="20251" spans="1:7" ht="14.4">
      <c r="A20251" s="27" t="str">
        <f>VLOOKUP(C20251,'user list'!A:B,2,0)</f>
        <v>CCESD</v>
      </c>
      <c r="B20251" s="172">
        <v>45825.462083333332</v>
      </c>
      <c r="C20251" s="69" t="s">
        <v>284</v>
      </c>
      <c r="D20251" s="69" t="s">
        <v>1937</v>
      </c>
      <c r="E20251" s="69" t="s">
        <v>2784</v>
      </c>
      <c r="F20251" s="69">
        <v>2340</v>
      </c>
      <c r="G20251" s="69" t="s">
        <v>1939</v>
      </c>
    </row>
    <row r="20252" spans="1:7" ht="14.4">
      <c r="A20252" s="27" t="str">
        <f>VLOOKUP(C20252,'user list'!A:B,2,0)</f>
        <v>CCESD</v>
      </c>
      <c r="B20252" s="172">
        <v>45825.462256944447</v>
      </c>
      <c r="C20252" s="69" t="s">
        <v>284</v>
      </c>
      <c r="D20252" s="69" t="s">
        <v>1937</v>
      </c>
      <c r="E20252" s="69" t="s">
        <v>2784</v>
      </c>
      <c r="F20252" s="69">
        <v>2340</v>
      </c>
      <c r="G20252" s="69" t="s">
        <v>1947</v>
      </c>
    </row>
    <row r="20253" spans="1:7" ht="14.4">
      <c r="A20253" s="27" t="str">
        <f>VLOOKUP(C20253,'user list'!A:B,2,0)</f>
        <v>CCESD</v>
      </c>
      <c r="B20253" s="172">
        <v>45825.462256944447</v>
      </c>
      <c r="C20253" s="69" t="s">
        <v>284</v>
      </c>
      <c r="D20253" s="69" t="s">
        <v>1937</v>
      </c>
      <c r="E20253" s="69" t="s">
        <v>2784</v>
      </c>
      <c r="F20253" s="69">
        <v>2340</v>
      </c>
      <c r="G20253" s="69" t="s">
        <v>1948</v>
      </c>
    </row>
    <row r="20254" spans="1:7" ht="14.4">
      <c r="A20254" s="27" t="str">
        <f>VLOOKUP(C20254,'user list'!A:B,2,0)</f>
        <v>CCESD</v>
      </c>
      <c r="B20254" s="172">
        <v>45825.462256944447</v>
      </c>
      <c r="C20254" s="69" t="s">
        <v>284</v>
      </c>
      <c r="D20254" s="69" t="s">
        <v>1937</v>
      </c>
      <c r="E20254" s="69" t="s">
        <v>2784</v>
      </c>
      <c r="F20254" s="69">
        <v>2340</v>
      </c>
      <c r="G20254" s="69" t="s">
        <v>1939</v>
      </c>
    </row>
    <row r="20255" spans="1:7" ht="14.4">
      <c r="A20255" s="27" t="str">
        <f>VLOOKUP(C20255,'user list'!A:B,2,0)</f>
        <v>Admin</v>
      </c>
      <c r="B20255" s="172">
        <v>45825.462256944447</v>
      </c>
      <c r="C20255" s="69" t="s">
        <v>186</v>
      </c>
      <c r="D20255" s="69" t="s">
        <v>1937</v>
      </c>
      <c r="E20255" s="69" t="s">
        <v>2784</v>
      </c>
      <c r="F20255" s="69">
        <v>2340</v>
      </c>
      <c r="G20255" s="69" t="s">
        <v>1948</v>
      </c>
    </row>
    <row r="20256" spans="1:7" ht="14.4">
      <c r="A20256" s="27" t="str">
        <f>VLOOKUP(C20256,'user list'!A:B,2,0)</f>
        <v>CCESD</v>
      </c>
      <c r="B20256" s="172">
        <v>45825.462291666663</v>
      </c>
      <c r="C20256" s="69" t="s">
        <v>284</v>
      </c>
      <c r="D20256" s="69" t="s">
        <v>1937</v>
      </c>
      <c r="E20256" s="69" t="s">
        <v>3061</v>
      </c>
      <c r="F20256" s="69">
        <v>2360</v>
      </c>
      <c r="G20256" s="69" t="s">
        <v>1939</v>
      </c>
    </row>
    <row r="20257" spans="1:7" ht="14.4">
      <c r="A20257" s="27" t="str">
        <f>VLOOKUP(C20257,'user list'!A:B,2,0)</f>
        <v>CCESD</v>
      </c>
      <c r="B20257" s="172">
        <v>45825.462696759256</v>
      </c>
      <c r="C20257" s="69" t="s">
        <v>284</v>
      </c>
      <c r="D20257" s="69" t="s">
        <v>1937</v>
      </c>
      <c r="E20257" s="69" t="s">
        <v>3061</v>
      </c>
      <c r="F20257" s="69">
        <v>2360</v>
      </c>
      <c r="G20257" s="69" t="s">
        <v>1947</v>
      </c>
    </row>
    <row r="20258" spans="1:7" ht="14.4">
      <c r="A20258" s="27" t="str">
        <f>VLOOKUP(C20258,'user list'!A:B,2,0)</f>
        <v>CCESD</v>
      </c>
      <c r="B20258" s="172">
        <v>45825.462696759256</v>
      </c>
      <c r="C20258" s="69" t="s">
        <v>284</v>
      </c>
      <c r="D20258" s="69" t="s">
        <v>1937</v>
      </c>
      <c r="E20258" s="69" t="s">
        <v>3061</v>
      </c>
      <c r="F20258" s="69">
        <v>2360</v>
      </c>
      <c r="G20258" s="69" t="s">
        <v>1948</v>
      </c>
    </row>
    <row r="20259" spans="1:7" ht="14.4">
      <c r="A20259" s="27" t="str">
        <f>VLOOKUP(C20259,'user list'!A:B,2,0)</f>
        <v>CCESD</v>
      </c>
      <c r="B20259" s="172">
        <v>45825.462696759256</v>
      </c>
      <c r="C20259" s="69" t="s">
        <v>284</v>
      </c>
      <c r="D20259" s="69" t="s">
        <v>1937</v>
      </c>
      <c r="E20259" s="69" t="s">
        <v>3061</v>
      </c>
      <c r="F20259" s="69">
        <v>2360</v>
      </c>
      <c r="G20259" s="69" t="s">
        <v>1939</v>
      </c>
    </row>
    <row r="20260" spans="1:7" ht="14.4">
      <c r="A20260" s="27" t="str">
        <f>VLOOKUP(C20260,'user list'!A:B,2,0)</f>
        <v>Admin</v>
      </c>
      <c r="B20260" s="172">
        <v>45825.462696759256</v>
      </c>
      <c r="C20260" s="69" t="s">
        <v>186</v>
      </c>
      <c r="D20260" s="69" t="s">
        <v>1937</v>
      </c>
      <c r="E20260" s="69" t="s">
        <v>3061</v>
      </c>
      <c r="F20260" s="69">
        <v>2360</v>
      </c>
      <c r="G20260" s="69" t="s">
        <v>1948</v>
      </c>
    </row>
    <row r="20261" spans="1:7" ht="14.4">
      <c r="A20261" s="27" t="str">
        <f>VLOOKUP(C20261,'user list'!A:B,2,0)</f>
        <v>CCESD</v>
      </c>
      <c r="B20261" s="172">
        <v>45825.462719907409</v>
      </c>
      <c r="C20261" s="69" t="s">
        <v>284</v>
      </c>
      <c r="D20261" s="69" t="s">
        <v>1937</v>
      </c>
      <c r="E20261" s="69" t="s">
        <v>3065</v>
      </c>
      <c r="F20261" s="69">
        <v>2367</v>
      </c>
      <c r="G20261" s="69" t="s">
        <v>1939</v>
      </c>
    </row>
    <row r="20262" spans="1:7" ht="14.4">
      <c r="A20262" s="27" t="str">
        <f>VLOOKUP(C20262,'user list'!A:B,2,0)</f>
        <v>CCESD</v>
      </c>
      <c r="B20262" s="172">
        <v>45825.463240740741</v>
      </c>
      <c r="C20262" s="69" t="s">
        <v>284</v>
      </c>
      <c r="D20262" s="69" t="s">
        <v>1937</v>
      </c>
      <c r="E20262" s="69" t="s">
        <v>3065</v>
      </c>
      <c r="F20262" s="69">
        <v>2367</v>
      </c>
      <c r="G20262" s="69" t="s">
        <v>1947</v>
      </c>
    </row>
    <row r="20263" spans="1:7" ht="14.4">
      <c r="A20263" s="27" t="str">
        <f>VLOOKUP(C20263,'user list'!A:B,2,0)</f>
        <v>CCESD</v>
      </c>
      <c r="B20263" s="172">
        <v>45825.463240740741</v>
      </c>
      <c r="C20263" s="69" t="s">
        <v>284</v>
      </c>
      <c r="D20263" s="69" t="s">
        <v>1937</v>
      </c>
      <c r="E20263" s="69" t="s">
        <v>3065</v>
      </c>
      <c r="F20263" s="69">
        <v>2367</v>
      </c>
      <c r="G20263" s="69" t="s">
        <v>1948</v>
      </c>
    </row>
    <row r="20264" spans="1:7" ht="14.4">
      <c r="A20264" s="27" t="str">
        <f>VLOOKUP(C20264,'user list'!A:B,2,0)</f>
        <v>CCESD</v>
      </c>
      <c r="B20264" s="172">
        <v>45825.463240740741</v>
      </c>
      <c r="C20264" s="69" t="s">
        <v>284</v>
      </c>
      <c r="D20264" s="69" t="s">
        <v>1937</v>
      </c>
      <c r="E20264" s="69" t="s">
        <v>3065</v>
      </c>
      <c r="F20264" s="69">
        <v>2367</v>
      </c>
      <c r="G20264" s="69" t="s">
        <v>1939</v>
      </c>
    </row>
    <row r="20265" spans="1:7" ht="14.4">
      <c r="A20265" s="27" t="str">
        <f>VLOOKUP(C20265,'user list'!A:B,2,0)</f>
        <v>Admin</v>
      </c>
      <c r="B20265" s="172">
        <v>45825.463240740741</v>
      </c>
      <c r="C20265" s="69" t="s">
        <v>186</v>
      </c>
      <c r="D20265" s="69" t="s">
        <v>1937</v>
      </c>
      <c r="E20265" s="69" t="s">
        <v>3065</v>
      </c>
      <c r="F20265" s="69">
        <v>2367</v>
      </c>
      <c r="G20265" s="69" t="s">
        <v>1948</v>
      </c>
    </row>
    <row r="20266" spans="1:7" ht="14.4">
      <c r="A20266" s="27" t="str">
        <f>VLOOKUP(C20266,'user list'!A:B,2,0)</f>
        <v>CCESD</v>
      </c>
      <c r="B20266" s="172">
        <v>45825.463275462964</v>
      </c>
      <c r="C20266" s="69" t="s">
        <v>284</v>
      </c>
      <c r="D20266" s="69" t="s">
        <v>1937</v>
      </c>
      <c r="E20266" s="69" t="s">
        <v>1974</v>
      </c>
      <c r="F20266" s="69">
        <v>2402</v>
      </c>
      <c r="G20266" s="69" t="s">
        <v>1939</v>
      </c>
    </row>
    <row r="20267" spans="1:7" ht="14.4">
      <c r="A20267" s="27" t="str">
        <f>VLOOKUP(C20267,'user list'!A:B,2,0)</f>
        <v>MDAD</v>
      </c>
      <c r="B20267" s="172">
        <v>45825.463287037041</v>
      </c>
      <c r="C20267" s="69" t="s">
        <v>223</v>
      </c>
      <c r="D20267" s="69" t="s">
        <v>1937</v>
      </c>
      <c r="E20267" s="69" t="s">
        <v>3364</v>
      </c>
      <c r="F20267" s="69">
        <v>2433</v>
      </c>
      <c r="G20267" s="69" t="s">
        <v>1939</v>
      </c>
    </row>
    <row r="20268" spans="1:7" ht="14.4">
      <c r="A20268" s="27" t="str">
        <f>VLOOKUP(C20268,'user list'!A:B,2,0)</f>
        <v>MDAD</v>
      </c>
      <c r="B20268" s="172">
        <v>45825.463402777779</v>
      </c>
      <c r="C20268" s="69" t="s">
        <v>223</v>
      </c>
      <c r="D20268" s="69" t="s">
        <v>1937</v>
      </c>
      <c r="E20268" s="69" t="s">
        <v>3364</v>
      </c>
      <c r="F20268" s="69">
        <v>2433</v>
      </c>
      <c r="G20268" s="69" t="s">
        <v>1947</v>
      </c>
    </row>
    <row r="20269" spans="1:7" ht="14.4">
      <c r="A20269" s="27" t="str">
        <f>VLOOKUP(C20269,'user list'!A:B,2,0)</f>
        <v>MDAD</v>
      </c>
      <c r="B20269" s="172">
        <v>45825.463402777779</v>
      </c>
      <c r="C20269" s="69" t="s">
        <v>223</v>
      </c>
      <c r="D20269" s="69" t="s">
        <v>1937</v>
      </c>
      <c r="E20269" s="69" t="s">
        <v>3364</v>
      </c>
      <c r="F20269" s="69">
        <v>2433</v>
      </c>
      <c r="G20269" s="69" t="s">
        <v>1948</v>
      </c>
    </row>
    <row r="20270" spans="1:7" ht="14.4">
      <c r="A20270" s="27" t="str">
        <f>VLOOKUP(C20270,'user list'!A:B,2,0)</f>
        <v>MDAD</v>
      </c>
      <c r="B20270" s="172">
        <v>45825.463402777779</v>
      </c>
      <c r="C20270" s="69" t="s">
        <v>223</v>
      </c>
      <c r="D20270" s="69" t="s">
        <v>1937</v>
      </c>
      <c r="E20270" s="69" t="s">
        <v>3364</v>
      </c>
      <c r="F20270" s="69">
        <v>2433</v>
      </c>
      <c r="G20270" s="69" t="s">
        <v>1939</v>
      </c>
    </row>
    <row r="20271" spans="1:7" ht="14.4">
      <c r="A20271" s="27" t="str">
        <f>VLOOKUP(C20271,'user list'!A:B,2,0)</f>
        <v>Admin</v>
      </c>
      <c r="B20271" s="172">
        <v>45825.463402777779</v>
      </c>
      <c r="C20271" s="69" t="s">
        <v>186</v>
      </c>
      <c r="D20271" s="69" t="s">
        <v>1937</v>
      </c>
      <c r="E20271" s="69" t="s">
        <v>3364</v>
      </c>
      <c r="F20271" s="69">
        <v>2433</v>
      </c>
      <c r="G20271" s="69" t="s">
        <v>1948</v>
      </c>
    </row>
    <row r="20272" spans="1:7" ht="14.4">
      <c r="A20272" s="27" t="str">
        <f>VLOOKUP(C20272,'user list'!A:B,2,0)</f>
        <v>MDAD</v>
      </c>
      <c r="B20272" s="172">
        <v>45825.463564814818</v>
      </c>
      <c r="C20272" s="69" t="s">
        <v>223</v>
      </c>
      <c r="D20272" s="69" t="s">
        <v>1937</v>
      </c>
      <c r="E20272" s="69" t="s">
        <v>2691</v>
      </c>
      <c r="F20272" s="69">
        <v>2120</v>
      </c>
      <c r="G20272" s="69" t="s">
        <v>1939</v>
      </c>
    </row>
    <row r="20273" spans="1:7" ht="14.4">
      <c r="A20273" s="27" t="str">
        <f>VLOOKUP(C20273,'user list'!A:B,2,0)</f>
        <v>CCESD</v>
      </c>
      <c r="B20273" s="172">
        <v>45825.463622685187</v>
      </c>
      <c r="C20273" s="69" t="s">
        <v>284</v>
      </c>
      <c r="D20273" s="69" t="s">
        <v>1937</v>
      </c>
      <c r="E20273" s="69" t="s">
        <v>1974</v>
      </c>
      <c r="F20273" s="69">
        <v>2402</v>
      </c>
      <c r="G20273" s="69" t="s">
        <v>1947</v>
      </c>
    </row>
    <row r="20274" spans="1:7" ht="14.4">
      <c r="A20274" s="27" t="str">
        <f>VLOOKUP(C20274,'user list'!A:B,2,0)</f>
        <v>CCESD</v>
      </c>
      <c r="B20274" s="172">
        <v>45825.463622685187</v>
      </c>
      <c r="C20274" s="69" t="s">
        <v>284</v>
      </c>
      <c r="D20274" s="69" t="s">
        <v>1937</v>
      </c>
      <c r="E20274" s="69" t="s">
        <v>1974</v>
      </c>
      <c r="F20274" s="69">
        <v>2402</v>
      </c>
      <c r="G20274" s="69" t="s">
        <v>1948</v>
      </c>
    </row>
    <row r="20275" spans="1:7" ht="14.4">
      <c r="A20275" s="27" t="str">
        <f>VLOOKUP(C20275,'user list'!A:B,2,0)</f>
        <v>CCESD</v>
      </c>
      <c r="B20275" s="172">
        <v>45825.463622685187</v>
      </c>
      <c r="C20275" s="69" t="s">
        <v>284</v>
      </c>
      <c r="D20275" s="69" t="s">
        <v>1937</v>
      </c>
      <c r="E20275" s="69" t="s">
        <v>1974</v>
      </c>
      <c r="F20275" s="69">
        <v>2402</v>
      </c>
      <c r="G20275" s="69" t="s">
        <v>1939</v>
      </c>
    </row>
    <row r="20276" spans="1:7" ht="14.4">
      <c r="A20276" s="27" t="str">
        <f>VLOOKUP(C20276,'user list'!A:B,2,0)</f>
        <v>Admin</v>
      </c>
      <c r="B20276" s="172">
        <v>45825.463622685187</v>
      </c>
      <c r="C20276" s="69" t="s">
        <v>186</v>
      </c>
      <c r="D20276" s="69" t="s">
        <v>1937</v>
      </c>
      <c r="E20276" s="69" t="s">
        <v>1974</v>
      </c>
      <c r="F20276" s="69">
        <v>2402</v>
      </c>
      <c r="G20276" s="69" t="s">
        <v>1948</v>
      </c>
    </row>
    <row r="20277" spans="1:7" ht="14.4">
      <c r="A20277" s="27" t="str">
        <f>VLOOKUP(C20277,'user list'!A:B,2,0)</f>
        <v>CCESD</v>
      </c>
      <c r="B20277" s="172">
        <v>45825.463645833333</v>
      </c>
      <c r="C20277" s="69" t="s">
        <v>284</v>
      </c>
      <c r="D20277" s="69" t="s">
        <v>1937</v>
      </c>
      <c r="E20277" s="69" t="s">
        <v>3242</v>
      </c>
      <c r="F20277" s="69">
        <v>2413</v>
      </c>
      <c r="G20277" s="69" t="s">
        <v>1939</v>
      </c>
    </row>
    <row r="20278" spans="1:7" ht="14.4">
      <c r="A20278" s="27" t="str">
        <f>VLOOKUP(C20278,'user list'!A:B,2,0)</f>
        <v>CCESD</v>
      </c>
      <c r="B20278" s="172">
        <v>45825.463865740741</v>
      </c>
      <c r="C20278" s="69" t="s">
        <v>284</v>
      </c>
      <c r="D20278" s="69" t="s">
        <v>1937</v>
      </c>
      <c r="E20278" s="69" t="s">
        <v>3242</v>
      </c>
      <c r="F20278" s="69">
        <v>2413</v>
      </c>
      <c r="G20278" s="69" t="s">
        <v>1947</v>
      </c>
    </row>
    <row r="20279" spans="1:7" ht="14.4">
      <c r="A20279" s="27" t="str">
        <f>VLOOKUP(C20279,'user list'!A:B,2,0)</f>
        <v>CCESD</v>
      </c>
      <c r="B20279" s="172">
        <v>45825.463865740741</v>
      </c>
      <c r="C20279" s="69" t="s">
        <v>284</v>
      </c>
      <c r="D20279" s="69" t="s">
        <v>1937</v>
      </c>
      <c r="E20279" s="69" t="s">
        <v>3242</v>
      </c>
      <c r="F20279" s="69">
        <v>2413</v>
      </c>
      <c r="G20279" s="69" t="s">
        <v>1948</v>
      </c>
    </row>
    <row r="20280" spans="1:7" ht="14.4">
      <c r="A20280" s="27" t="str">
        <f>VLOOKUP(C20280,'user list'!A:B,2,0)</f>
        <v>CCESD</v>
      </c>
      <c r="B20280" s="172">
        <v>45825.463865740741</v>
      </c>
      <c r="C20280" s="69" t="s">
        <v>284</v>
      </c>
      <c r="D20280" s="69" t="s">
        <v>1937</v>
      </c>
      <c r="E20280" s="69" t="s">
        <v>3242</v>
      </c>
      <c r="F20280" s="69">
        <v>2413</v>
      </c>
      <c r="G20280" s="69" t="s">
        <v>1939</v>
      </c>
    </row>
    <row r="20281" spans="1:7" ht="14.4">
      <c r="A20281" s="27" t="str">
        <f>VLOOKUP(C20281,'user list'!A:B,2,0)</f>
        <v>Admin</v>
      </c>
      <c r="B20281" s="172">
        <v>45825.463865740741</v>
      </c>
      <c r="C20281" s="69" t="s">
        <v>186</v>
      </c>
      <c r="D20281" s="69" t="s">
        <v>1937</v>
      </c>
      <c r="E20281" s="69" t="s">
        <v>3242</v>
      </c>
      <c r="F20281" s="69">
        <v>2413</v>
      </c>
      <c r="G20281" s="69" t="s">
        <v>1948</v>
      </c>
    </row>
    <row r="20282" spans="1:7" ht="14.4">
      <c r="A20282" s="27" t="str">
        <f>VLOOKUP(C20282,'user list'!A:B,2,0)</f>
        <v>MDAD</v>
      </c>
      <c r="B20282" s="172">
        <v>45825.463912037034</v>
      </c>
      <c r="C20282" s="69" t="s">
        <v>223</v>
      </c>
      <c r="D20282" s="69" t="s">
        <v>1937</v>
      </c>
      <c r="E20282" s="69" t="s">
        <v>3364</v>
      </c>
      <c r="F20282" s="69">
        <v>2433</v>
      </c>
      <c r="G20282" s="69" t="s">
        <v>1939</v>
      </c>
    </row>
    <row r="20283" spans="1:7" ht="14.4">
      <c r="A20283" s="27" t="str">
        <f>VLOOKUP(C20283,'user list'!A:B,2,0)</f>
        <v>CCESD</v>
      </c>
      <c r="B20283" s="172">
        <v>45825.46429398148</v>
      </c>
      <c r="C20283" s="69" t="s">
        <v>284</v>
      </c>
      <c r="D20283" s="69" t="s">
        <v>1937</v>
      </c>
      <c r="E20283" s="69" t="s">
        <v>2784</v>
      </c>
      <c r="F20283" s="69">
        <v>2236</v>
      </c>
      <c r="G20283" s="69" t="s">
        <v>1939</v>
      </c>
    </row>
    <row r="20284" spans="1:7" ht="14.4">
      <c r="A20284" s="27" t="str">
        <f>VLOOKUP(C20284,'user list'!A:B,2,0)</f>
        <v>Admin</v>
      </c>
      <c r="B20284" s="172">
        <v>45825.46429398148</v>
      </c>
      <c r="C20284" s="69" t="s">
        <v>186</v>
      </c>
      <c r="D20284" s="69" t="s">
        <v>1937</v>
      </c>
      <c r="E20284" s="69" t="s">
        <v>2002</v>
      </c>
      <c r="F20284" s="69">
        <v>2449</v>
      </c>
      <c r="G20284" s="69" t="s">
        <v>1948</v>
      </c>
    </row>
    <row r="20285" spans="1:7" ht="14.4">
      <c r="A20285" s="27" t="str">
        <f>VLOOKUP(C20285,'user list'!A:B,2,0)</f>
        <v>CCESD</v>
      </c>
      <c r="B20285" s="172">
        <v>45825.464548611111</v>
      </c>
      <c r="C20285" s="69" t="s">
        <v>284</v>
      </c>
      <c r="D20285" s="69" t="s">
        <v>1937</v>
      </c>
      <c r="E20285" s="69" t="s">
        <v>3368</v>
      </c>
      <c r="F20285" s="69">
        <v>2438</v>
      </c>
      <c r="G20285" s="69" t="s">
        <v>1939</v>
      </c>
    </row>
    <row r="20286" spans="1:7" ht="14.4">
      <c r="A20286" s="27" t="str">
        <f>VLOOKUP(C20286,'user list'!A:B,2,0)</f>
        <v>DOE</v>
      </c>
      <c r="B20286" s="172">
        <v>45825.464641203704</v>
      </c>
      <c r="C20286" s="69" t="s">
        <v>212</v>
      </c>
      <c r="D20286" s="69" t="s">
        <v>1937</v>
      </c>
      <c r="E20286" s="69" t="s">
        <v>3374</v>
      </c>
      <c r="F20286" s="69" t="s">
        <v>3375</v>
      </c>
      <c r="G20286" s="69">
        <v>2447</v>
      </c>
    </row>
    <row r="20287" spans="1:7" ht="14.4">
      <c r="A20287" s="27" t="str">
        <f>VLOOKUP(C20287,'user list'!A:B,2,0)</f>
        <v>Admin</v>
      </c>
      <c r="B20287" s="172">
        <v>45825.46534722222</v>
      </c>
      <c r="C20287" s="69" t="s">
        <v>186</v>
      </c>
      <c r="D20287" s="69" t="s">
        <v>1937</v>
      </c>
      <c r="E20287" s="69" t="s">
        <v>2001</v>
      </c>
      <c r="F20287" s="69">
        <v>2450</v>
      </c>
      <c r="G20287" s="69" t="s">
        <v>1948</v>
      </c>
    </row>
    <row r="20288" spans="1:7" ht="14.4">
      <c r="A20288" s="27" t="str">
        <f>VLOOKUP(C20288,'user list'!A:B,2,0)</f>
        <v>SBCDPO</v>
      </c>
      <c r="B20288" s="172">
        <v>45825.466365740744</v>
      </c>
      <c r="C20288" s="69" t="s">
        <v>271</v>
      </c>
      <c r="D20288" s="69" t="s">
        <v>1937</v>
      </c>
      <c r="E20288" s="69" t="s">
        <v>3063</v>
      </c>
      <c r="F20288" s="69">
        <v>2365</v>
      </c>
      <c r="G20288" s="69" t="s">
        <v>1939</v>
      </c>
    </row>
    <row r="20289" spans="1:7" ht="14.4">
      <c r="A20289" s="27" t="str">
        <f>VLOOKUP(C20289,'user list'!A:B,2,0)</f>
        <v>OSM</v>
      </c>
      <c r="B20289" s="172">
        <v>45825.466400462959</v>
      </c>
      <c r="C20289" s="69" t="s">
        <v>254</v>
      </c>
      <c r="D20289" s="69" t="s">
        <v>1937</v>
      </c>
      <c r="E20289" s="69" t="s">
        <v>1974</v>
      </c>
      <c r="F20289" s="69">
        <v>2402</v>
      </c>
      <c r="G20289" s="69" t="s">
        <v>1939</v>
      </c>
    </row>
    <row r="20290" spans="1:7" ht="14.4">
      <c r="A20290" s="27" t="str">
        <f>VLOOKUP(C20290,'user list'!A:B,2,0)</f>
        <v>OSM</v>
      </c>
      <c r="B20290" s="172">
        <v>45825.466435185182</v>
      </c>
      <c r="C20290" s="69" t="s">
        <v>254</v>
      </c>
      <c r="D20290" s="69" t="s">
        <v>1937</v>
      </c>
      <c r="E20290" s="69" t="s">
        <v>2697</v>
      </c>
      <c r="F20290" s="69">
        <v>2138</v>
      </c>
      <c r="G20290" s="69" t="s">
        <v>1939</v>
      </c>
    </row>
    <row r="20291" spans="1:7" ht="14.4">
      <c r="A20291" s="27" t="str">
        <f>VLOOKUP(C20291,'user list'!A:B,2,0)</f>
        <v>SBCDPO</v>
      </c>
      <c r="B20291" s="172">
        <v>45825.466458333336</v>
      </c>
      <c r="C20291" s="69" t="s">
        <v>271</v>
      </c>
      <c r="D20291" s="69" t="s">
        <v>1937</v>
      </c>
      <c r="E20291" s="69" t="s">
        <v>3063</v>
      </c>
      <c r="F20291" s="69">
        <v>2364</v>
      </c>
      <c r="G20291" s="69" t="s">
        <v>1939</v>
      </c>
    </row>
    <row r="20292" spans="1:7" ht="14.4">
      <c r="A20292" s="27" t="str">
        <f>VLOOKUP(C20292,'user list'!A:B,2,0)</f>
        <v>CCESD</v>
      </c>
      <c r="B20292" s="172">
        <v>45825.466886574075</v>
      </c>
      <c r="C20292" s="69" t="s">
        <v>284</v>
      </c>
      <c r="D20292" s="69" t="s">
        <v>1937</v>
      </c>
      <c r="E20292" s="69" t="s">
        <v>2784</v>
      </c>
      <c r="F20292" s="69">
        <v>2236</v>
      </c>
      <c r="G20292" s="69" t="s">
        <v>1939</v>
      </c>
    </row>
    <row r="20293" spans="1:7" ht="14.4">
      <c r="A20293" s="27" t="str">
        <f>VLOOKUP(C20293,'user list'!A:B,2,0)</f>
        <v>CCESD</v>
      </c>
      <c r="B20293" s="172">
        <v>45825.467372685183</v>
      </c>
      <c r="C20293" s="69" t="s">
        <v>284</v>
      </c>
      <c r="D20293" s="69" t="s">
        <v>1937</v>
      </c>
      <c r="E20293" s="69" t="s">
        <v>2784</v>
      </c>
      <c r="F20293" s="69">
        <v>2236</v>
      </c>
      <c r="G20293" s="69" t="s">
        <v>2441</v>
      </c>
    </row>
    <row r="20294" spans="1:7" ht="14.4">
      <c r="A20294" s="27" t="str">
        <f>VLOOKUP(C20294,'user list'!A:B,2,0)</f>
        <v>OSM</v>
      </c>
      <c r="B20294" s="172">
        <v>45825.468159722222</v>
      </c>
      <c r="C20294" s="69" t="s">
        <v>254</v>
      </c>
      <c r="D20294" s="69" t="s">
        <v>1937</v>
      </c>
      <c r="E20294" s="69" t="s">
        <v>2463</v>
      </c>
      <c r="F20294" s="69">
        <v>1760</v>
      </c>
      <c r="G20294" s="69" t="s">
        <v>1939</v>
      </c>
    </row>
    <row r="20295" spans="1:7" ht="14.4">
      <c r="A20295" s="27" t="str">
        <f>VLOOKUP(C20295,'user list'!A:B,2,0)</f>
        <v>OSM</v>
      </c>
      <c r="B20295" s="172">
        <v>45825.468182870369</v>
      </c>
      <c r="C20295" s="69" t="s">
        <v>254</v>
      </c>
      <c r="D20295" s="69" t="s">
        <v>1937</v>
      </c>
      <c r="E20295" s="69" t="s">
        <v>2483</v>
      </c>
      <c r="F20295" s="69">
        <v>1805</v>
      </c>
      <c r="G20295" s="69" t="s">
        <v>1939</v>
      </c>
    </row>
    <row r="20296" spans="1:7" ht="14.4">
      <c r="A20296" s="27" t="str">
        <f>VLOOKUP(C20296,'user list'!A:B,2,0)</f>
        <v>OSM</v>
      </c>
      <c r="B20296" s="172">
        <v>45825.468217592592</v>
      </c>
      <c r="C20296" s="69" t="s">
        <v>254</v>
      </c>
      <c r="D20296" s="69" t="s">
        <v>1937</v>
      </c>
      <c r="E20296" s="69" t="s">
        <v>2556</v>
      </c>
      <c r="F20296" s="69">
        <v>1916</v>
      </c>
      <c r="G20296" s="69" t="s">
        <v>1939</v>
      </c>
    </row>
    <row r="20297" spans="1:7" ht="14.4">
      <c r="A20297" s="27" t="str">
        <f>VLOOKUP(C20297,'user list'!A:B,2,0)</f>
        <v>OSM</v>
      </c>
      <c r="B20297" s="172">
        <v>45825.468252314815</v>
      </c>
      <c r="C20297" s="69" t="s">
        <v>254</v>
      </c>
      <c r="D20297" s="69" t="s">
        <v>1937</v>
      </c>
      <c r="E20297" s="69" t="s">
        <v>3060</v>
      </c>
      <c r="F20297" s="69">
        <v>2354</v>
      </c>
      <c r="G20297" s="69" t="s">
        <v>1939</v>
      </c>
    </row>
    <row r="20298" spans="1:7" ht="14.4">
      <c r="A20298" s="27" t="str">
        <f>VLOOKUP(C20298,'user list'!A:B,2,0)</f>
        <v>OSM</v>
      </c>
      <c r="B20298" s="172">
        <v>45825.468622685185</v>
      </c>
      <c r="C20298" s="69" t="s">
        <v>254</v>
      </c>
      <c r="D20298" s="69" t="s">
        <v>1937</v>
      </c>
      <c r="E20298" s="69" t="s">
        <v>1974</v>
      </c>
      <c r="F20298" s="69">
        <v>2402</v>
      </c>
      <c r="G20298" s="69" t="s">
        <v>1939</v>
      </c>
    </row>
    <row r="20299" spans="1:7" ht="14.4">
      <c r="A20299" s="27" t="str">
        <f>VLOOKUP(C20299,'user list'!A:B,2,0)</f>
        <v>SBCDPO</v>
      </c>
      <c r="B20299" s="172">
        <v>45825.469375000001</v>
      </c>
      <c r="C20299" s="69" t="s">
        <v>271</v>
      </c>
      <c r="D20299" s="69" t="s">
        <v>1937</v>
      </c>
      <c r="E20299" s="69" t="s">
        <v>3377</v>
      </c>
      <c r="F20299" s="69">
        <v>2452</v>
      </c>
      <c r="G20299" s="69" t="s">
        <v>2440</v>
      </c>
    </row>
    <row r="20300" spans="1:7" ht="14.4">
      <c r="A20300" s="27" t="str">
        <f>VLOOKUP(C20300,'user list'!A:B,2,0)</f>
        <v>Admin</v>
      </c>
      <c r="B20300" s="172">
        <v>45825.469375000001</v>
      </c>
      <c r="C20300" s="69" t="s">
        <v>186</v>
      </c>
      <c r="D20300" s="69" t="s">
        <v>1937</v>
      </c>
      <c r="E20300" s="69" t="s">
        <v>3377</v>
      </c>
      <c r="F20300" s="69">
        <v>2452</v>
      </c>
      <c r="G20300" s="69" t="s">
        <v>1948</v>
      </c>
    </row>
    <row r="20301" spans="1:7" ht="14.4">
      <c r="A20301" s="27" t="str">
        <f>VLOOKUP(C20301,'user list'!A:B,2,0)</f>
        <v>Admin</v>
      </c>
      <c r="B20301" s="172">
        <v>45825.469375000001</v>
      </c>
      <c r="C20301" s="69" t="s">
        <v>186</v>
      </c>
      <c r="D20301" s="69" t="s">
        <v>1937</v>
      </c>
      <c r="E20301" s="69" t="s">
        <v>3377</v>
      </c>
      <c r="F20301" s="69">
        <v>2452</v>
      </c>
      <c r="G20301" s="69" t="s">
        <v>1948</v>
      </c>
    </row>
    <row r="20302" spans="1:7" ht="14.4">
      <c r="A20302" s="27" t="str">
        <f>VLOOKUP(C20302,'user list'!A:B,2,0)</f>
        <v>Admin</v>
      </c>
      <c r="B20302" s="172">
        <v>45825.469386574077</v>
      </c>
      <c r="C20302" s="69" t="s">
        <v>186</v>
      </c>
      <c r="D20302" s="69" t="s">
        <v>1937</v>
      </c>
      <c r="E20302" s="69" t="s">
        <v>3063</v>
      </c>
      <c r="F20302" s="69">
        <v>2364</v>
      </c>
      <c r="G20302" s="69" t="s">
        <v>1948</v>
      </c>
    </row>
    <row r="20303" spans="1:7" ht="14.4">
      <c r="A20303" s="27" t="str">
        <f>VLOOKUP(C20303,'user list'!A:B,2,0)</f>
        <v>Admin</v>
      </c>
      <c r="B20303" s="172">
        <v>45825.469386574077</v>
      </c>
      <c r="C20303" s="69" t="s">
        <v>186</v>
      </c>
      <c r="D20303" s="69" t="s">
        <v>1937</v>
      </c>
      <c r="E20303" s="69" t="s">
        <v>3377</v>
      </c>
      <c r="F20303" s="69">
        <v>2452</v>
      </c>
      <c r="G20303" s="69" t="s">
        <v>1948</v>
      </c>
    </row>
    <row r="20304" spans="1:7" ht="14.4">
      <c r="A20304" s="27" t="str">
        <f>VLOOKUP(C20304,'user list'!A:B,2,0)</f>
        <v>Admin</v>
      </c>
      <c r="B20304" s="172">
        <v>45825.469386574077</v>
      </c>
      <c r="C20304" s="69" t="s">
        <v>186</v>
      </c>
      <c r="D20304" s="69" t="s">
        <v>1937</v>
      </c>
      <c r="E20304" s="69" t="s">
        <v>3377</v>
      </c>
      <c r="F20304" s="69">
        <v>2452</v>
      </c>
      <c r="G20304" s="69" t="s">
        <v>1947</v>
      </c>
    </row>
    <row r="20305" spans="1:7" ht="14.4">
      <c r="A20305" s="27" t="str">
        <f>VLOOKUP(C20305,'user list'!A:B,2,0)</f>
        <v>Admin</v>
      </c>
      <c r="B20305" s="172">
        <v>45825.469386574077</v>
      </c>
      <c r="C20305" s="69" t="s">
        <v>186</v>
      </c>
      <c r="D20305" s="69" t="s">
        <v>1937</v>
      </c>
      <c r="E20305" s="69" t="s">
        <v>3063</v>
      </c>
      <c r="F20305" s="69">
        <v>2364</v>
      </c>
      <c r="G20305" s="69" t="s">
        <v>1947</v>
      </c>
    </row>
    <row r="20306" spans="1:7" ht="14.4">
      <c r="A20306" s="27" t="str">
        <f>VLOOKUP(C20306,'user list'!A:B,2,0)</f>
        <v>Admin</v>
      </c>
      <c r="B20306" s="172">
        <v>45825.469386574077</v>
      </c>
      <c r="C20306" s="69" t="s">
        <v>186</v>
      </c>
      <c r="D20306" s="69" t="s">
        <v>1937</v>
      </c>
      <c r="E20306" s="69" t="s">
        <v>3063</v>
      </c>
      <c r="F20306" s="69">
        <v>2364</v>
      </c>
      <c r="G20306" s="69" t="s">
        <v>1948</v>
      </c>
    </row>
    <row r="20307" spans="1:7" ht="14.4">
      <c r="A20307" s="27" t="str">
        <f>VLOOKUP(C20307,'user list'!A:B,2,0)</f>
        <v>CArD</v>
      </c>
      <c r="B20307" s="172">
        <v>45825.47</v>
      </c>
      <c r="C20307" s="69" t="s">
        <v>277</v>
      </c>
      <c r="D20307" s="69" t="s">
        <v>1937</v>
      </c>
      <c r="E20307" s="69" t="s">
        <v>1960</v>
      </c>
      <c r="F20307" s="69">
        <v>347</v>
      </c>
      <c r="G20307" s="69" t="s">
        <v>1939</v>
      </c>
    </row>
    <row r="20308" spans="1:7" ht="14.4">
      <c r="A20308" s="27" t="str">
        <f>VLOOKUP(C20308,'user list'!A:B,2,0)</f>
        <v>QCBAS</v>
      </c>
      <c r="B20308" s="172">
        <v>45825.470300925925</v>
      </c>
      <c r="C20308" s="69" t="s">
        <v>263</v>
      </c>
      <c r="D20308" s="69" t="s">
        <v>1937</v>
      </c>
      <c r="E20308" s="69" t="s">
        <v>1974</v>
      </c>
      <c r="F20308" s="69">
        <v>2402</v>
      </c>
      <c r="G20308" s="69" t="s">
        <v>1939</v>
      </c>
    </row>
    <row r="20309" spans="1:7" ht="14.4">
      <c r="A20309" s="27" t="str">
        <f>VLOOKUP(C20309,'user list'!A:B,2,0)</f>
        <v>OSM</v>
      </c>
      <c r="B20309" s="172">
        <v>45825.470625000002</v>
      </c>
      <c r="C20309" s="69" t="s">
        <v>254</v>
      </c>
      <c r="D20309" s="69" t="s">
        <v>1937</v>
      </c>
      <c r="E20309" s="69" t="s">
        <v>2697</v>
      </c>
      <c r="F20309" s="69">
        <v>2138</v>
      </c>
      <c r="G20309" s="69" t="s">
        <v>1939</v>
      </c>
    </row>
    <row r="20310" spans="1:7" ht="14.4">
      <c r="A20310" s="27" t="str">
        <f>VLOOKUP(C20310,'user list'!A:B,2,0)</f>
        <v>OSM</v>
      </c>
      <c r="B20310" s="172">
        <v>45825.470636574071</v>
      </c>
      <c r="C20310" s="69" t="s">
        <v>254</v>
      </c>
      <c r="D20310" s="69" t="s">
        <v>1937</v>
      </c>
      <c r="E20310" s="69" t="s">
        <v>3060</v>
      </c>
      <c r="F20310" s="69">
        <v>2354</v>
      </c>
      <c r="G20310" s="69" t="s">
        <v>1939</v>
      </c>
    </row>
    <row r="20311" spans="1:7" ht="14.4">
      <c r="A20311" s="27" t="str">
        <f>VLOOKUP(C20311,'user list'!A:B,2,0)</f>
        <v>CCESD</v>
      </c>
      <c r="B20311" s="172">
        <v>45825.470659722225</v>
      </c>
      <c r="C20311" s="69" t="s">
        <v>284</v>
      </c>
      <c r="D20311" s="69" t="s">
        <v>1937</v>
      </c>
      <c r="E20311" s="69" t="s">
        <v>2784</v>
      </c>
      <c r="F20311" s="69">
        <v>2340</v>
      </c>
      <c r="G20311" s="69" t="s">
        <v>1939</v>
      </c>
    </row>
    <row r="20312" spans="1:7" ht="14.4">
      <c r="A20312" s="27" t="str">
        <f>VLOOKUP(C20312,'user list'!A:B,2,0)</f>
        <v>CCESD</v>
      </c>
      <c r="B20312" s="172">
        <v>45825.47074074074</v>
      </c>
      <c r="C20312" s="69" t="s">
        <v>284</v>
      </c>
      <c r="D20312" s="69" t="s">
        <v>1937</v>
      </c>
      <c r="E20312" s="69" t="s">
        <v>2784</v>
      </c>
      <c r="F20312" s="69">
        <v>2236</v>
      </c>
      <c r="G20312" s="69" t="s">
        <v>1939</v>
      </c>
    </row>
    <row r="20313" spans="1:7" ht="14.4">
      <c r="A20313" s="27" t="str">
        <f>VLOOKUP(C20313,'user list'!A:B,2,0)</f>
        <v>CCESD</v>
      </c>
      <c r="B20313" s="172">
        <v>45825.470775462964</v>
      </c>
      <c r="C20313" s="69" t="s">
        <v>284</v>
      </c>
      <c r="D20313" s="69" t="s">
        <v>1937</v>
      </c>
      <c r="E20313" s="69" t="s">
        <v>2784</v>
      </c>
      <c r="F20313" s="69">
        <v>2340</v>
      </c>
      <c r="G20313" s="69" t="s">
        <v>1939</v>
      </c>
    </row>
    <row r="20314" spans="1:7" ht="14.4">
      <c r="A20314" s="27" t="str">
        <f>VLOOKUP(C20314,'user list'!A:B,2,0)</f>
        <v>CArD</v>
      </c>
      <c r="B20314" s="172">
        <v>45825.47079861111</v>
      </c>
      <c r="C20314" s="69" t="s">
        <v>277</v>
      </c>
      <c r="D20314" s="69" t="s">
        <v>1937</v>
      </c>
      <c r="E20314" s="69" t="s">
        <v>2517</v>
      </c>
      <c r="F20314" s="69">
        <v>1860</v>
      </c>
      <c r="G20314" s="69" t="s">
        <v>1939</v>
      </c>
    </row>
    <row r="20315" spans="1:7" ht="14.4">
      <c r="A20315" s="27" t="str">
        <f>VLOOKUP(C20315,'user list'!A:B,2,0)</f>
        <v>QCBAS</v>
      </c>
      <c r="B20315" s="172">
        <v>45825.470902777779</v>
      </c>
      <c r="C20315" s="69" t="s">
        <v>263</v>
      </c>
      <c r="D20315" s="69" t="s">
        <v>1937</v>
      </c>
      <c r="E20315" s="69" t="s">
        <v>1974</v>
      </c>
      <c r="F20315" s="69">
        <v>2402</v>
      </c>
      <c r="G20315" s="69" t="s">
        <v>1947</v>
      </c>
    </row>
    <row r="20316" spans="1:7" ht="14.4">
      <c r="A20316" s="27" t="str">
        <f>VLOOKUP(C20316,'user list'!A:B,2,0)</f>
        <v>QCBAS</v>
      </c>
      <c r="B20316" s="172">
        <v>45825.470902777779</v>
      </c>
      <c r="C20316" s="69" t="s">
        <v>263</v>
      </c>
      <c r="D20316" s="69" t="s">
        <v>1937</v>
      </c>
      <c r="E20316" s="69" t="s">
        <v>1974</v>
      </c>
      <c r="F20316" s="69">
        <v>2402</v>
      </c>
      <c r="G20316" s="69" t="s">
        <v>1948</v>
      </c>
    </row>
    <row r="20317" spans="1:7" ht="14.4">
      <c r="A20317" s="27" t="str">
        <f>VLOOKUP(C20317,'user list'!A:B,2,0)</f>
        <v>QCBAS</v>
      </c>
      <c r="B20317" s="172">
        <v>45825.470902777779</v>
      </c>
      <c r="C20317" s="69" t="s">
        <v>263</v>
      </c>
      <c r="D20317" s="69" t="s">
        <v>1937</v>
      </c>
      <c r="E20317" s="69" t="s">
        <v>1974</v>
      </c>
      <c r="F20317" s="69">
        <v>2402</v>
      </c>
      <c r="G20317" s="69" t="s">
        <v>1939</v>
      </c>
    </row>
    <row r="20318" spans="1:7" ht="14.4">
      <c r="A20318" s="27" t="str">
        <f>VLOOKUP(C20318,'user list'!A:B,2,0)</f>
        <v>Admin</v>
      </c>
      <c r="B20318" s="172">
        <v>45825.470902777779</v>
      </c>
      <c r="C20318" s="69" t="s">
        <v>186</v>
      </c>
      <c r="D20318" s="69" t="s">
        <v>1937</v>
      </c>
      <c r="E20318" s="69" t="s">
        <v>1974</v>
      </c>
      <c r="F20318" s="69">
        <v>2402</v>
      </c>
      <c r="G20318" s="69" t="s">
        <v>1948</v>
      </c>
    </row>
    <row r="20319" spans="1:7" ht="14.4">
      <c r="A20319" s="27" t="str">
        <f>VLOOKUP(C20319,'user list'!A:B,2,0)</f>
        <v>QCBAS</v>
      </c>
      <c r="B20319" s="172">
        <v>45825.470960648148</v>
      </c>
      <c r="C20319" s="69" t="s">
        <v>263</v>
      </c>
      <c r="D20319" s="69" t="s">
        <v>1937</v>
      </c>
      <c r="E20319" s="69" t="s">
        <v>3061</v>
      </c>
      <c r="F20319" s="69">
        <v>2360</v>
      </c>
      <c r="G20319" s="69" t="s">
        <v>1939</v>
      </c>
    </row>
    <row r="20320" spans="1:7" ht="14.4">
      <c r="A20320" s="27" t="str">
        <f>VLOOKUP(C20320,'user list'!A:B,2,0)</f>
        <v>CArD</v>
      </c>
      <c r="B20320" s="172">
        <v>45825.470972222225</v>
      </c>
      <c r="C20320" s="69" t="s">
        <v>277</v>
      </c>
      <c r="D20320" s="69" t="s">
        <v>1937</v>
      </c>
      <c r="E20320" s="69" t="s">
        <v>2517</v>
      </c>
      <c r="F20320" s="69">
        <v>1860</v>
      </c>
      <c r="G20320" s="69" t="s">
        <v>1947</v>
      </c>
    </row>
    <row r="20321" spans="1:7" ht="14.4">
      <c r="A20321" s="27" t="str">
        <f>VLOOKUP(C20321,'user list'!A:B,2,0)</f>
        <v>CArD</v>
      </c>
      <c r="B20321" s="172">
        <v>45825.470972222225</v>
      </c>
      <c r="C20321" s="69" t="s">
        <v>277</v>
      </c>
      <c r="D20321" s="69" t="s">
        <v>1937</v>
      </c>
      <c r="E20321" s="69" t="s">
        <v>2517</v>
      </c>
      <c r="F20321" s="69">
        <v>1860</v>
      </c>
      <c r="G20321" s="69" t="s">
        <v>1948</v>
      </c>
    </row>
    <row r="20322" spans="1:7" ht="14.4">
      <c r="A20322" s="27" t="str">
        <f>VLOOKUP(C20322,'user list'!A:B,2,0)</f>
        <v>CArD</v>
      </c>
      <c r="B20322" s="172">
        <v>45825.470972222225</v>
      </c>
      <c r="C20322" s="69" t="s">
        <v>277</v>
      </c>
      <c r="D20322" s="69" t="s">
        <v>1937</v>
      </c>
      <c r="E20322" s="69" t="s">
        <v>2517</v>
      </c>
      <c r="F20322" s="69">
        <v>1860</v>
      </c>
      <c r="G20322" s="69" t="s">
        <v>1939</v>
      </c>
    </row>
    <row r="20323" spans="1:7" ht="14.4">
      <c r="A20323" s="27" t="str">
        <f>VLOOKUP(C20323,'user list'!A:B,2,0)</f>
        <v>Admin</v>
      </c>
      <c r="B20323" s="172">
        <v>45825.470972222225</v>
      </c>
      <c r="C20323" s="69" t="s">
        <v>186</v>
      </c>
      <c r="D20323" s="69" t="s">
        <v>1937</v>
      </c>
      <c r="E20323" s="69" t="s">
        <v>2517</v>
      </c>
      <c r="F20323" s="69">
        <v>1860</v>
      </c>
      <c r="G20323" s="69" t="s">
        <v>1948</v>
      </c>
    </row>
    <row r="20324" spans="1:7" ht="14.4">
      <c r="A20324" s="27" t="str">
        <f>VLOOKUP(C20324,'user list'!A:B,2,0)</f>
        <v>CArD</v>
      </c>
      <c r="B20324" s="172">
        <v>45825.471030092594</v>
      </c>
      <c r="C20324" s="69" t="s">
        <v>277</v>
      </c>
      <c r="D20324" s="69" t="s">
        <v>1937</v>
      </c>
      <c r="E20324" s="69" t="s">
        <v>1991</v>
      </c>
      <c r="F20324" s="69">
        <v>1907</v>
      </c>
      <c r="G20324" s="69" t="s">
        <v>1939</v>
      </c>
    </row>
    <row r="20325" spans="1:7" ht="14.4">
      <c r="A20325" s="27" t="str">
        <f>VLOOKUP(C20325,'user list'!A:B,2,0)</f>
        <v>QCBAS</v>
      </c>
      <c r="B20325" s="172">
        <v>45825.47111111111</v>
      </c>
      <c r="C20325" s="69" t="s">
        <v>263</v>
      </c>
      <c r="D20325" s="69" t="s">
        <v>1937</v>
      </c>
      <c r="E20325" s="69" t="s">
        <v>3061</v>
      </c>
      <c r="F20325" s="69">
        <v>2360</v>
      </c>
      <c r="G20325" s="69" t="s">
        <v>1947</v>
      </c>
    </row>
    <row r="20326" spans="1:7" ht="14.4">
      <c r="A20326" s="27" t="str">
        <f>VLOOKUP(C20326,'user list'!A:B,2,0)</f>
        <v>QCBAS</v>
      </c>
      <c r="B20326" s="172">
        <v>45825.47111111111</v>
      </c>
      <c r="C20326" s="69" t="s">
        <v>263</v>
      </c>
      <c r="D20326" s="69" t="s">
        <v>1937</v>
      </c>
      <c r="E20326" s="69" t="s">
        <v>3061</v>
      </c>
      <c r="F20326" s="69">
        <v>2360</v>
      </c>
      <c r="G20326" s="69" t="s">
        <v>1948</v>
      </c>
    </row>
    <row r="20327" spans="1:7" ht="14.4">
      <c r="A20327" s="27" t="str">
        <f>VLOOKUP(C20327,'user list'!A:B,2,0)</f>
        <v>QCBAS</v>
      </c>
      <c r="B20327" s="172">
        <v>45825.47111111111</v>
      </c>
      <c r="C20327" s="69" t="s">
        <v>263</v>
      </c>
      <c r="D20327" s="69" t="s">
        <v>1937</v>
      </c>
      <c r="E20327" s="69" t="s">
        <v>3061</v>
      </c>
      <c r="F20327" s="69">
        <v>2360</v>
      </c>
      <c r="G20327" s="69" t="s">
        <v>1939</v>
      </c>
    </row>
    <row r="20328" spans="1:7" ht="14.4">
      <c r="A20328" s="27" t="str">
        <f>VLOOKUP(C20328,'user list'!A:B,2,0)</f>
        <v>Admin</v>
      </c>
      <c r="B20328" s="172">
        <v>45825.47111111111</v>
      </c>
      <c r="C20328" s="69" t="s">
        <v>186</v>
      </c>
      <c r="D20328" s="69" t="s">
        <v>1937</v>
      </c>
      <c r="E20328" s="69" t="s">
        <v>3061</v>
      </c>
      <c r="F20328" s="69">
        <v>2360</v>
      </c>
      <c r="G20328" s="69" t="s">
        <v>1948</v>
      </c>
    </row>
    <row r="20329" spans="1:7" ht="14.4">
      <c r="A20329" s="27" t="str">
        <f>VLOOKUP(C20329,'user list'!A:B,2,0)</f>
        <v>CArD</v>
      </c>
      <c r="B20329" s="172">
        <v>45825.471134259256</v>
      </c>
      <c r="C20329" s="69" t="s">
        <v>277</v>
      </c>
      <c r="D20329" s="69" t="s">
        <v>1937</v>
      </c>
      <c r="E20329" s="69" t="s">
        <v>1991</v>
      </c>
      <c r="F20329" s="69">
        <v>1907</v>
      </c>
      <c r="G20329" s="69" t="s">
        <v>1947</v>
      </c>
    </row>
    <row r="20330" spans="1:7" ht="14.4">
      <c r="A20330" s="27" t="str">
        <f>VLOOKUP(C20330,'user list'!A:B,2,0)</f>
        <v>CArD</v>
      </c>
      <c r="B20330" s="172">
        <v>45825.471134259256</v>
      </c>
      <c r="C20330" s="69" t="s">
        <v>277</v>
      </c>
      <c r="D20330" s="69" t="s">
        <v>1937</v>
      </c>
      <c r="E20330" s="69" t="s">
        <v>1991</v>
      </c>
      <c r="F20330" s="69">
        <v>1907</v>
      </c>
      <c r="G20330" s="69" t="s">
        <v>1948</v>
      </c>
    </row>
    <row r="20331" spans="1:7" ht="14.4">
      <c r="A20331" s="27" t="str">
        <f>VLOOKUP(C20331,'user list'!A:B,2,0)</f>
        <v>CArD</v>
      </c>
      <c r="B20331" s="172">
        <v>45825.471134259256</v>
      </c>
      <c r="C20331" s="69" t="s">
        <v>277</v>
      </c>
      <c r="D20331" s="69" t="s">
        <v>1937</v>
      </c>
      <c r="E20331" s="69" t="s">
        <v>1991</v>
      </c>
      <c r="F20331" s="69">
        <v>1907</v>
      </c>
      <c r="G20331" s="69" t="s">
        <v>1939</v>
      </c>
    </row>
    <row r="20332" spans="1:7" ht="14.4">
      <c r="A20332" s="27" t="str">
        <f>VLOOKUP(C20332,'user list'!A:B,2,0)</f>
        <v>Admin</v>
      </c>
      <c r="B20332" s="172">
        <v>45825.471134259256</v>
      </c>
      <c r="C20332" s="69" t="s">
        <v>186</v>
      </c>
      <c r="D20332" s="69" t="s">
        <v>1937</v>
      </c>
      <c r="E20332" s="69" t="s">
        <v>1991</v>
      </c>
      <c r="F20332" s="69">
        <v>1907</v>
      </c>
      <c r="G20332" s="69" t="s">
        <v>1948</v>
      </c>
    </row>
    <row r="20333" spans="1:7" ht="14.4">
      <c r="A20333" s="27" t="str">
        <f>VLOOKUP(C20333,'user list'!A:B,2,0)</f>
        <v>CArD</v>
      </c>
      <c r="B20333" s="172">
        <v>45825.471145833333</v>
      </c>
      <c r="C20333" s="69" t="s">
        <v>277</v>
      </c>
      <c r="D20333" s="69" t="s">
        <v>1937</v>
      </c>
      <c r="E20333" s="69" t="s">
        <v>2534</v>
      </c>
      <c r="F20333" s="69">
        <v>1881</v>
      </c>
      <c r="G20333" s="69" t="s">
        <v>1939</v>
      </c>
    </row>
    <row r="20334" spans="1:7" ht="14.4">
      <c r="A20334" s="27" t="str">
        <f>VLOOKUP(C20334,'user list'!A:B,2,0)</f>
        <v>QCBAS</v>
      </c>
      <c r="B20334" s="172">
        <v>45825.471168981479</v>
      </c>
      <c r="C20334" s="69" t="s">
        <v>263</v>
      </c>
      <c r="D20334" s="69" t="s">
        <v>1937</v>
      </c>
      <c r="E20334" s="69" t="s">
        <v>3060</v>
      </c>
      <c r="F20334" s="69">
        <v>2354</v>
      </c>
      <c r="G20334" s="69" t="s">
        <v>1939</v>
      </c>
    </row>
    <row r="20335" spans="1:7" ht="14.4">
      <c r="A20335" s="27" t="str">
        <f>VLOOKUP(C20335,'user list'!A:B,2,0)</f>
        <v>CCESD</v>
      </c>
      <c r="B20335" s="172">
        <v>45825.471180555556</v>
      </c>
      <c r="C20335" s="69" t="s">
        <v>284</v>
      </c>
      <c r="D20335" s="69" t="s">
        <v>1937</v>
      </c>
      <c r="E20335" s="69" t="s">
        <v>2784</v>
      </c>
      <c r="F20335" s="69">
        <v>2236</v>
      </c>
      <c r="G20335" s="69" t="s">
        <v>1939</v>
      </c>
    </row>
    <row r="20336" spans="1:7" ht="14.4">
      <c r="A20336" s="27" t="str">
        <f>VLOOKUP(C20336,'user list'!A:B,2,0)</f>
        <v>CArD</v>
      </c>
      <c r="B20336" s="172">
        <v>45825.471226851849</v>
      </c>
      <c r="C20336" s="69" t="s">
        <v>277</v>
      </c>
      <c r="D20336" s="69" t="s">
        <v>1937</v>
      </c>
      <c r="E20336" s="69" t="s">
        <v>2534</v>
      </c>
      <c r="F20336" s="69">
        <v>1881</v>
      </c>
      <c r="G20336" s="69" t="s">
        <v>1947</v>
      </c>
    </row>
    <row r="20337" spans="1:7" ht="14.4">
      <c r="A20337" s="27" t="str">
        <f>VLOOKUP(C20337,'user list'!A:B,2,0)</f>
        <v>CArD</v>
      </c>
      <c r="B20337" s="172">
        <v>45825.471226851849</v>
      </c>
      <c r="C20337" s="69" t="s">
        <v>277</v>
      </c>
      <c r="D20337" s="69" t="s">
        <v>1937</v>
      </c>
      <c r="E20337" s="69" t="s">
        <v>2534</v>
      </c>
      <c r="F20337" s="69">
        <v>1881</v>
      </c>
      <c r="G20337" s="69" t="s">
        <v>1948</v>
      </c>
    </row>
    <row r="20338" spans="1:7" ht="14.4">
      <c r="A20338" s="27" t="str">
        <f>VLOOKUP(C20338,'user list'!A:B,2,0)</f>
        <v>CArD</v>
      </c>
      <c r="B20338" s="172">
        <v>45825.471226851849</v>
      </c>
      <c r="C20338" s="69" t="s">
        <v>277</v>
      </c>
      <c r="D20338" s="69" t="s">
        <v>1937</v>
      </c>
      <c r="E20338" s="69" t="s">
        <v>2534</v>
      </c>
      <c r="F20338" s="69">
        <v>1881</v>
      </c>
      <c r="G20338" s="69" t="s">
        <v>1939</v>
      </c>
    </row>
    <row r="20339" spans="1:7" ht="14.4">
      <c r="A20339" s="27" t="str">
        <f>VLOOKUP(C20339,'user list'!A:B,2,0)</f>
        <v>Admin</v>
      </c>
      <c r="B20339" s="172">
        <v>45825.471238425926</v>
      </c>
      <c r="C20339" s="69" t="s">
        <v>186</v>
      </c>
      <c r="D20339" s="69" t="s">
        <v>1937</v>
      </c>
      <c r="E20339" s="69" t="s">
        <v>2534</v>
      </c>
      <c r="F20339" s="69">
        <v>1881</v>
      </c>
      <c r="G20339" s="69" t="s">
        <v>1948</v>
      </c>
    </row>
    <row r="20340" spans="1:7" ht="14.4">
      <c r="A20340" s="27" t="str">
        <f>VLOOKUP(C20340,'user list'!A:B,2,0)</f>
        <v>CArD</v>
      </c>
      <c r="B20340" s="172">
        <v>45825.471250000002</v>
      </c>
      <c r="C20340" s="69" t="s">
        <v>277</v>
      </c>
      <c r="D20340" s="69" t="s">
        <v>1937</v>
      </c>
      <c r="E20340" s="69" t="s">
        <v>2588</v>
      </c>
      <c r="F20340" s="69">
        <v>1967</v>
      </c>
      <c r="G20340" s="69" t="s">
        <v>1939</v>
      </c>
    </row>
    <row r="20341" spans="1:7" ht="14.4">
      <c r="A20341" s="27" t="str">
        <f>VLOOKUP(C20341,'user list'!A:B,2,0)</f>
        <v>QCBAS</v>
      </c>
      <c r="B20341" s="172">
        <v>45825.471261574072</v>
      </c>
      <c r="C20341" s="69" t="s">
        <v>263</v>
      </c>
      <c r="D20341" s="69" t="s">
        <v>1937</v>
      </c>
      <c r="E20341" s="69" t="s">
        <v>3060</v>
      </c>
      <c r="F20341" s="69">
        <v>2354</v>
      </c>
      <c r="G20341" s="69" t="s">
        <v>1947</v>
      </c>
    </row>
    <row r="20342" spans="1:7" ht="14.4">
      <c r="A20342" s="27" t="str">
        <f>VLOOKUP(C20342,'user list'!A:B,2,0)</f>
        <v>QCBAS</v>
      </c>
      <c r="B20342" s="172">
        <v>45825.471261574072</v>
      </c>
      <c r="C20342" s="69" t="s">
        <v>263</v>
      </c>
      <c r="D20342" s="69" t="s">
        <v>1937</v>
      </c>
      <c r="E20342" s="69" t="s">
        <v>3060</v>
      </c>
      <c r="F20342" s="69">
        <v>2354</v>
      </c>
      <c r="G20342" s="69" t="s">
        <v>1948</v>
      </c>
    </row>
    <row r="20343" spans="1:7" ht="14.4">
      <c r="A20343" s="27" t="str">
        <f>VLOOKUP(C20343,'user list'!A:B,2,0)</f>
        <v>QCBAS</v>
      </c>
      <c r="B20343" s="172">
        <v>45825.471273148149</v>
      </c>
      <c r="C20343" s="69" t="s">
        <v>263</v>
      </c>
      <c r="D20343" s="69" t="s">
        <v>1937</v>
      </c>
      <c r="E20343" s="69" t="s">
        <v>3060</v>
      </c>
      <c r="F20343" s="69">
        <v>2354</v>
      </c>
      <c r="G20343" s="69" t="s">
        <v>1939</v>
      </c>
    </row>
    <row r="20344" spans="1:7" ht="14.4">
      <c r="A20344" s="27" t="str">
        <f>VLOOKUP(C20344,'user list'!A:B,2,0)</f>
        <v>Admin</v>
      </c>
      <c r="B20344" s="172">
        <v>45825.471273148149</v>
      </c>
      <c r="C20344" s="69" t="s">
        <v>186</v>
      </c>
      <c r="D20344" s="69" t="s">
        <v>1937</v>
      </c>
      <c r="E20344" s="69" t="s">
        <v>3060</v>
      </c>
      <c r="F20344" s="69">
        <v>2354</v>
      </c>
      <c r="G20344" s="69" t="s">
        <v>1948</v>
      </c>
    </row>
    <row r="20345" spans="1:7" ht="14.4">
      <c r="A20345" s="27" t="str">
        <f>VLOOKUP(C20345,'user list'!A:B,2,0)</f>
        <v>CCESD</v>
      </c>
      <c r="B20345" s="172">
        <v>45825.471307870372</v>
      </c>
      <c r="C20345" s="69" t="s">
        <v>284</v>
      </c>
      <c r="D20345" s="69" t="s">
        <v>1937</v>
      </c>
      <c r="E20345" s="69" t="s">
        <v>2784</v>
      </c>
      <c r="F20345" s="69">
        <v>2340</v>
      </c>
      <c r="G20345" s="69" t="s">
        <v>1939</v>
      </c>
    </row>
    <row r="20346" spans="1:7" ht="14.4">
      <c r="A20346" s="27" t="str">
        <f>VLOOKUP(C20346,'user list'!A:B,2,0)</f>
        <v>QCBAS</v>
      </c>
      <c r="B20346" s="172">
        <v>45825.471307870372</v>
      </c>
      <c r="C20346" s="69" t="s">
        <v>263</v>
      </c>
      <c r="D20346" s="69" t="s">
        <v>1937</v>
      </c>
      <c r="E20346" s="69" t="s">
        <v>2784</v>
      </c>
      <c r="F20346" s="69">
        <v>2340</v>
      </c>
      <c r="G20346" s="69" t="s">
        <v>1939</v>
      </c>
    </row>
    <row r="20347" spans="1:7" ht="14.4">
      <c r="A20347" s="27" t="str">
        <f>VLOOKUP(C20347,'user list'!A:B,2,0)</f>
        <v>CArD</v>
      </c>
      <c r="B20347" s="172">
        <v>45825.471365740741</v>
      </c>
      <c r="C20347" s="69" t="s">
        <v>277</v>
      </c>
      <c r="D20347" s="69" t="s">
        <v>1937</v>
      </c>
      <c r="E20347" s="69" t="s">
        <v>2588</v>
      </c>
      <c r="F20347" s="69">
        <v>1967</v>
      </c>
      <c r="G20347" s="69" t="s">
        <v>1947</v>
      </c>
    </row>
    <row r="20348" spans="1:7" ht="14.4">
      <c r="A20348" s="27" t="str">
        <f>VLOOKUP(C20348,'user list'!A:B,2,0)</f>
        <v>CArD</v>
      </c>
      <c r="B20348" s="172">
        <v>45825.471365740741</v>
      </c>
      <c r="C20348" s="69" t="s">
        <v>277</v>
      </c>
      <c r="D20348" s="69" t="s">
        <v>1937</v>
      </c>
      <c r="E20348" s="69" t="s">
        <v>2588</v>
      </c>
      <c r="F20348" s="69">
        <v>1967</v>
      </c>
      <c r="G20348" s="69" t="s">
        <v>1948</v>
      </c>
    </row>
    <row r="20349" spans="1:7" ht="14.4">
      <c r="A20349" s="27" t="str">
        <f>VLOOKUP(C20349,'user list'!A:B,2,0)</f>
        <v>CArD</v>
      </c>
      <c r="B20349" s="172">
        <v>45825.471365740741</v>
      </c>
      <c r="C20349" s="69" t="s">
        <v>277</v>
      </c>
      <c r="D20349" s="69" t="s">
        <v>1937</v>
      </c>
      <c r="E20349" s="69" t="s">
        <v>2588</v>
      </c>
      <c r="F20349" s="69">
        <v>1967</v>
      </c>
      <c r="G20349" s="69" t="s">
        <v>1939</v>
      </c>
    </row>
    <row r="20350" spans="1:7" ht="14.4">
      <c r="A20350" s="27" t="str">
        <f>VLOOKUP(C20350,'user list'!A:B,2,0)</f>
        <v>Admin</v>
      </c>
      <c r="B20350" s="172">
        <v>45825.471377314818</v>
      </c>
      <c r="C20350" s="69" t="s">
        <v>186</v>
      </c>
      <c r="D20350" s="69" t="s">
        <v>1937</v>
      </c>
      <c r="E20350" s="69" t="s">
        <v>2588</v>
      </c>
      <c r="F20350" s="69">
        <v>1967</v>
      </c>
      <c r="G20350" s="69" t="s">
        <v>1948</v>
      </c>
    </row>
    <row r="20351" spans="1:7" ht="14.4">
      <c r="A20351" s="27" t="str">
        <f>VLOOKUP(C20351,'user list'!A:B,2,0)</f>
        <v>CCESD</v>
      </c>
      <c r="B20351" s="172">
        <v>45825.471400462964</v>
      </c>
      <c r="C20351" s="69" t="s">
        <v>284</v>
      </c>
      <c r="D20351" s="69" t="s">
        <v>1937</v>
      </c>
      <c r="E20351" s="69" t="s">
        <v>3060</v>
      </c>
      <c r="F20351" s="69">
        <v>2354</v>
      </c>
      <c r="G20351" s="69" t="s">
        <v>1939</v>
      </c>
    </row>
    <row r="20352" spans="1:7" ht="14.4">
      <c r="A20352" s="27" t="str">
        <f>VLOOKUP(C20352,'user list'!A:B,2,0)</f>
        <v>CArD</v>
      </c>
      <c r="B20352" s="172">
        <v>45825.471412037034</v>
      </c>
      <c r="C20352" s="69" t="s">
        <v>277</v>
      </c>
      <c r="D20352" s="69" t="s">
        <v>1937</v>
      </c>
      <c r="E20352" s="69" t="s">
        <v>2577</v>
      </c>
      <c r="F20352" s="69">
        <v>1946</v>
      </c>
      <c r="G20352" s="69" t="s">
        <v>1939</v>
      </c>
    </row>
    <row r="20353" spans="1:7" ht="14.4">
      <c r="A20353" s="27" t="str">
        <f>VLOOKUP(C20353,'user list'!A:B,2,0)</f>
        <v>CCESD</v>
      </c>
      <c r="B20353" s="172">
        <v>45825.471446759257</v>
      </c>
      <c r="C20353" s="69" t="s">
        <v>284</v>
      </c>
      <c r="D20353" s="69" t="s">
        <v>1937</v>
      </c>
      <c r="E20353" s="69" t="s">
        <v>3061</v>
      </c>
      <c r="F20353" s="69">
        <v>2360</v>
      </c>
      <c r="G20353" s="69" t="s">
        <v>1939</v>
      </c>
    </row>
    <row r="20354" spans="1:7" ht="14.4">
      <c r="A20354" s="27" t="str">
        <f>VLOOKUP(C20354,'user list'!A:B,2,0)</f>
        <v>CArD</v>
      </c>
      <c r="B20354" s="172">
        <v>45825.47148148148</v>
      </c>
      <c r="C20354" s="69" t="s">
        <v>277</v>
      </c>
      <c r="D20354" s="69" t="s">
        <v>1937</v>
      </c>
      <c r="E20354" s="69" t="s">
        <v>2577</v>
      </c>
      <c r="F20354" s="69">
        <v>1946</v>
      </c>
      <c r="G20354" s="69" t="s">
        <v>1947</v>
      </c>
    </row>
    <row r="20355" spans="1:7" ht="14.4">
      <c r="A20355" s="27" t="str">
        <f>VLOOKUP(C20355,'user list'!A:B,2,0)</f>
        <v>CArD</v>
      </c>
      <c r="B20355" s="172">
        <v>45825.47148148148</v>
      </c>
      <c r="C20355" s="69" t="s">
        <v>277</v>
      </c>
      <c r="D20355" s="69" t="s">
        <v>1937</v>
      </c>
      <c r="E20355" s="69" t="s">
        <v>2577</v>
      </c>
      <c r="F20355" s="69">
        <v>1946</v>
      </c>
      <c r="G20355" s="69" t="s">
        <v>1948</v>
      </c>
    </row>
    <row r="20356" spans="1:7" ht="14.4">
      <c r="A20356" s="27" t="str">
        <f>VLOOKUP(C20356,'user list'!A:B,2,0)</f>
        <v>CArD</v>
      </c>
      <c r="B20356" s="172">
        <v>45825.47148148148</v>
      </c>
      <c r="C20356" s="69" t="s">
        <v>277</v>
      </c>
      <c r="D20356" s="69" t="s">
        <v>1937</v>
      </c>
      <c r="E20356" s="69" t="s">
        <v>2577</v>
      </c>
      <c r="F20356" s="69">
        <v>1946</v>
      </c>
      <c r="G20356" s="69" t="s">
        <v>1939</v>
      </c>
    </row>
    <row r="20357" spans="1:7" ht="14.4">
      <c r="A20357" s="27" t="str">
        <f>VLOOKUP(C20357,'user list'!A:B,2,0)</f>
        <v>Admin</v>
      </c>
      <c r="B20357" s="172">
        <v>45825.47148148148</v>
      </c>
      <c r="C20357" s="69" t="s">
        <v>186</v>
      </c>
      <c r="D20357" s="69" t="s">
        <v>1937</v>
      </c>
      <c r="E20357" s="69" t="s">
        <v>2577</v>
      </c>
      <c r="F20357" s="69">
        <v>1946</v>
      </c>
      <c r="G20357" s="69" t="s">
        <v>1948</v>
      </c>
    </row>
    <row r="20358" spans="1:7" ht="14.4">
      <c r="A20358" s="27" t="str">
        <f>VLOOKUP(C20358,'user list'!A:B,2,0)</f>
        <v>CArD</v>
      </c>
      <c r="B20358" s="172">
        <v>45825.471516203703</v>
      </c>
      <c r="C20358" s="69" t="s">
        <v>277</v>
      </c>
      <c r="D20358" s="69" t="s">
        <v>1937</v>
      </c>
      <c r="E20358" s="69" t="s">
        <v>2048</v>
      </c>
      <c r="F20358" s="69">
        <v>1992</v>
      </c>
      <c r="G20358" s="69" t="s">
        <v>1939</v>
      </c>
    </row>
    <row r="20359" spans="1:7" ht="14.4">
      <c r="A20359" s="27" t="str">
        <f>VLOOKUP(C20359,'user list'!A:B,2,0)</f>
        <v>CCESD</v>
      </c>
      <c r="B20359" s="172">
        <v>45825.471585648149</v>
      </c>
      <c r="C20359" s="69" t="s">
        <v>284</v>
      </c>
      <c r="D20359" s="69" t="s">
        <v>1937</v>
      </c>
      <c r="E20359" s="69" t="s">
        <v>3061</v>
      </c>
      <c r="F20359" s="69">
        <v>2360</v>
      </c>
      <c r="G20359" s="69" t="s">
        <v>2441</v>
      </c>
    </row>
    <row r="20360" spans="1:7" ht="14.4">
      <c r="A20360" s="27" t="str">
        <f>VLOOKUP(C20360,'user list'!A:B,2,0)</f>
        <v>CArD</v>
      </c>
      <c r="B20360" s="172">
        <v>45825.471597222226</v>
      </c>
      <c r="C20360" s="69" t="s">
        <v>277</v>
      </c>
      <c r="D20360" s="69" t="s">
        <v>1937</v>
      </c>
      <c r="E20360" s="69" t="s">
        <v>2048</v>
      </c>
      <c r="F20360" s="69">
        <v>1992</v>
      </c>
      <c r="G20360" s="69" t="s">
        <v>1947</v>
      </c>
    </row>
    <row r="20361" spans="1:7" ht="14.4">
      <c r="A20361" s="27" t="str">
        <f>VLOOKUP(C20361,'user list'!A:B,2,0)</f>
        <v>CArD</v>
      </c>
      <c r="B20361" s="172">
        <v>45825.471597222226</v>
      </c>
      <c r="C20361" s="69" t="s">
        <v>277</v>
      </c>
      <c r="D20361" s="69" t="s">
        <v>1937</v>
      </c>
      <c r="E20361" s="69" t="s">
        <v>2048</v>
      </c>
      <c r="F20361" s="69">
        <v>1992</v>
      </c>
      <c r="G20361" s="69" t="s">
        <v>1948</v>
      </c>
    </row>
    <row r="20362" spans="1:7" ht="14.4">
      <c r="A20362" s="27" t="str">
        <f>VLOOKUP(C20362,'user list'!A:B,2,0)</f>
        <v>CArD</v>
      </c>
      <c r="B20362" s="172">
        <v>45825.471597222226</v>
      </c>
      <c r="C20362" s="69" t="s">
        <v>277</v>
      </c>
      <c r="D20362" s="69" t="s">
        <v>1937</v>
      </c>
      <c r="E20362" s="69" t="s">
        <v>2048</v>
      </c>
      <c r="F20362" s="69">
        <v>1992</v>
      </c>
      <c r="G20362" s="69" t="s">
        <v>1939</v>
      </c>
    </row>
    <row r="20363" spans="1:7" ht="14.4">
      <c r="A20363" s="27" t="str">
        <f>VLOOKUP(C20363,'user list'!A:B,2,0)</f>
        <v>Admin</v>
      </c>
      <c r="B20363" s="172">
        <v>45825.471597222226</v>
      </c>
      <c r="C20363" s="69" t="s">
        <v>186</v>
      </c>
      <c r="D20363" s="69" t="s">
        <v>1937</v>
      </c>
      <c r="E20363" s="69" t="s">
        <v>2048</v>
      </c>
      <c r="F20363" s="69">
        <v>1992</v>
      </c>
      <c r="G20363" s="69" t="s">
        <v>1948</v>
      </c>
    </row>
    <row r="20364" spans="1:7" ht="14.4">
      <c r="A20364" s="27" t="str">
        <f>VLOOKUP(C20364,'user list'!A:B,2,0)</f>
        <v>CArD</v>
      </c>
      <c r="B20364" s="172">
        <v>45825.471620370372</v>
      </c>
      <c r="C20364" s="69" t="s">
        <v>277</v>
      </c>
      <c r="D20364" s="69" t="s">
        <v>1937</v>
      </c>
      <c r="E20364" s="69" t="s">
        <v>2631</v>
      </c>
      <c r="F20364" s="69">
        <v>2037</v>
      </c>
      <c r="G20364" s="69" t="s">
        <v>1939</v>
      </c>
    </row>
    <row r="20365" spans="1:7" ht="14.4">
      <c r="A20365" s="27" t="str">
        <f>VLOOKUP(C20365,'user list'!A:B,2,0)</f>
        <v>CArD</v>
      </c>
      <c r="B20365" s="172">
        <v>45825.471701388888</v>
      </c>
      <c r="C20365" s="69" t="s">
        <v>277</v>
      </c>
      <c r="D20365" s="69" t="s">
        <v>1937</v>
      </c>
      <c r="E20365" s="69" t="s">
        <v>2631</v>
      </c>
      <c r="F20365" s="69">
        <v>2037</v>
      </c>
      <c r="G20365" s="69" t="s">
        <v>1947</v>
      </c>
    </row>
    <row r="20366" spans="1:7" ht="14.4">
      <c r="A20366" s="27" t="str">
        <f>VLOOKUP(C20366,'user list'!A:B,2,0)</f>
        <v>CArD</v>
      </c>
      <c r="B20366" s="172">
        <v>45825.471701388888</v>
      </c>
      <c r="C20366" s="69" t="s">
        <v>277</v>
      </c>
      <c r="D20366" s="69" t="s">
        <v>1937</v>
      </c>
      <c r="E20366" s="69" t="s">
        <v>2631</v>
      </c>
      <c r="F20366" s="69">
        <v>2037</v>
      </c>
      <c r="G20366" s="69" t="s">
        <v>1948</v>
      </c>
    </row>
    <row r="20367" spans="1:7" ht="14.4">
      <c r="A20367" s="27" t="str">
        <f>VLOOKUP(C20367,'user list'!A:B,2,0)</f>
        <v>CArD</v>
      </c>
      <c r="B20367" s="172">
        <v>45825.471701388888</v>
      </c>
      <c r="C20367" s="69" t="s">
        <v>277</v>
      </c>
      <c r="D20367" s="69" t="s">
        <v>1937</v>
      </c>
      <c r="E20367" s="69" t="s">
        <v>2631</v>
      </c>
      <c r="F20367" s="69">
        <v>2037</v>
      </c>
      <c r="G20367" s="69" t="s">
        <v>1939</v>
      </c>
    </row>
    <row r="20368" spans="1:7" ht="14.4">
      <c r="A20368" s="27" t="str">
        <f>VLOOKUP(C20368,'user list'!A:B,2,0)</f>
        <v>Admin</v>
      </c>
      <c r="B20368" s="172">
        <v>45825.471701388888</v>
      </c>
      <c r="C20368" s="69" t="s">
        <v>186</v>
      </c>
      <c r="D20368" s="69" t="s">
        <v>1937</v>
      </c>
      <c r="E20368" s="69" t="s">
        <v>2631</v>
      </c>
      <c r="F20368" s="69">
        <v>2037</v>
      </c>
      <c r="G20368" s="69" t="s">
        <v>1948</v>
      </c>
    </row>
    <row r="20369" spans="1:7" ht="14.4">
      <c r="A20369" s="27" t="str">
        <f>VLOOKUP(C20369,'user list'!A:B,2,0)</f>
        <v>CArD</v>
      </c>
      <c r="B20369" s="172">
        <v>45825.471724537034</v>
      </c>
      <c r="C20369" s="69" t="s">
        <v>277</v>
      </c>
      <c r="D20369" s="69" t="s">
        <v>1937</v>
      </c>
      <c r="E20369" s="69" t="s">
        <v>2632</v>
      </c>
      <c r="F20369" s="69">
        <v>2038</v>
      </c>
      <c r="G20369" s="69" t="s">
        <v>1939</v>
      </c>
    </row>
    <row r="20370" spans="1:7" ht="14.4">
      <c r="A20370" s="27" t="str">
        <f>VLOOKUP(C20370,'user list'!A:B,2,0)</f>
        <v>QCBAS</v>
      </c>
      <c r="B20370" s="172">
        <v>45825.471759259257</v>
      </c>
      <c r="C20370" s="69" t="s">
        <v>263</v>
      </c>
      <c r="D20370" s="69" t="s">
        <v>1937</v>
      </c>
      <c r="E20370" s="69" t="s">
        <v>2784</v>
      </c>
      <c r="F20370" s="69">
        <v>2340</v>
      </c>
      <c r="G20370" s="69" t="s">
        <v>1949</v>
      </c>
    </row>
    <row r="20371" spans="1:7" ht="14.4">
      <c r="A20371" s="27" t="str">
        <f>VLOOKUP(C20371,'user list'!A:B,2,0)</f>
        <v>CArD</v>
      </c>
      <c r="B20371" s="172">
        <v>45825.471770833334</v>
      </c>
      <c r="C20371" s="69" t="s">
        <v>277</v>
      </c>
      <c r="D20371" s="69" t="s">
        <v>1937</v>
      </c>
      <c r="E20371" s="69" t="s">
        <v>2632</v>
      </c>
      <c r="F20371" s="69">
        <v>2038</v>
      </c>
      <c r="G20371" s="69" t="s">
        <v>1947</v>
      </c>
    </row>
    <row r="20372" spans="1:7" ht="14.4">
      <c r="A20372" s="27" t="str">
        <f>VLOOKUP(C20372,'user list'!A:B,2,0)</f>
        <v>CArD</v>
      </c>
      <c r="B20372" s="172">
        <v>45825.471770833334</v>
      </c>
      <c r="C20372" s="69" t="s">
        <v>277</v>
      </c>
      <c r="D20372" s="69" t="s">
        <v>1937</v>
      </c>
      <c r="E20372" s="69" t="s">
        <v>2632</v>
      </c>
      <c r="F20372" s="69">
        <v>2038</v>
      </c>
      <c r="G20372" s="69" t="s">
        <v>1948</v>
      </c>
    </row>
    <row r="20373" spans="1:7" ht="14.4">
      <c r="A20373" s="27" t="str">
        <f>VLOOKUP(C20373,'user list'!A:B,2,0)</f>
        <v>CArD</v>
      </c>
      <c r="B20373" s="172">
        <v>45825.471770833334</v>
      </c>
      <c r="C20373" s="69" t="s">
        <v>277</v>
      </c>
      <c r="D20373" s="69" t="s">
        <v>1937</v>
      </c>
      <c r="E20373" s="69" t="s">
        <v>2632</v>
      </c>
      <c r="F20373" s="69">
        <v>2038</v>
      </c>
      <c r="G20373" s="69" t="s">
        <v>1939</v>
      </c>
    </row>
    <row r="20374" spans="1:7" ht="14.4">
      <c r="A20374" s="27" t="str">
        <f>VLOOKUP(C20374,'user list'!A:B,2,0)</f>
        <v>Admin</v>
      </c>
      <c r="B20374" s="172">
        <v>45825.471770833334</v>
      </c>
      <c r="C20374" s="69" t="s">
        <v>186</v>
      </c>
      <c r="D20374" s="69" t="s">
        <v>1937</v>
      </c>
      <c r="E20374" s="69" t="s">
        <v>2632</v>
      </c>
      <c r="F20374" s="69">
        <v>2038</v>
      </c>
      <c r="G20374" s="69" t="s">
        <v>1948</v>
      </c>
    </row>
    <row r="20375" spans="1:7" ht="14.4">
      <c r="A20375" s="27" t="str">
        <f>VLOOKUP(C20375,'user list'!A:B,2,0)</f>
        <v>CArD</v>
      </c>
      <c r="B20375" s="172">
        <v>45825.471782407411</v>
      </c>
      <c r="C20375" s="69" t="s">
        <v>277</v>
      </c>
      <c r="D20375" s="69" t="s">
        <v>1937</v>
      </c>
      <c r="E20375" s="69" t="s">
        <v>2697</v>
      </c>
      <c r="F20375" s="69">
        <v>2138</v>
      </c>
      <c r="G20375" s="69" t="s">
        <v>1939</v>
      </c>
    </row>
    <row r="20376" spans="1:7" ht="14.4">
      <c r="A20376" s="27" t="str">
        <f>VLOOKUP(C20376,'user list'!A:B,2,0)</f>
        <v>CArD</v>
      </c>
      <c r="B20376" s="172">
        <v>45825.471851851849</v>
      </c>
      <c r="C20376" s="69" t="s">
        <v>277</v>
      </c>
      <c r="D20376" s="69" t="s">
        <v>1937</v>
      </c>
      <c r="E20376" s="69" t="s">
        <v>2697</v>
      </c>
      <c r="F20376" s="69">
        <v>2138</v>
      </c>
      <c r="G20376" s="69" t="s">
        <v>1947</v>
      </c>
    </row>
    <row r="20377" spans="1:7" ht="14.4">
      <c r="A20377" s="27" t="str">
        <f>VLOOKUP(C20377,'user list'!A:B,2,0)</f>
        <v>CArD</v>
      </c>
      <c r="B20377" s="172">
        <v>45825.471851851849</v>
      </c>
      <c r="C20377" s="69" t="s">
        <v>277</v>
      </c>
      <c r="D20377" s="69" t="s">
        <v>1937</v>
      </c>
      <c r="E20377" s="69" t="s">
        <v>2697</v>
      </c>
      <c r="F20377" s="69">
        <v>2138</v>
      </c>
      <c r="G20377" s="69" t="s">
        <v>1948</v>
      </c>
    </row>
    <row r="20378" spans="1:7" ht="14.4">
      <c r="A20378" s="27" t="str">
        <f>VLOOKUP(C20378,'user list'!A:B,2,0)</f>
        <v>CArD</v>
      </c>
      <c r="B20378" s="172">
        <v>45825.471851851849</v>
      </c>
      <c r="C20378" s="69" t="s">
        <v>277</v>
      </c>
      <c r="D20378" s="69" t="s">
        <v>1937</v>
      </c>
      <c r="E20378" s="69" t="s">
        <v>2697</v>
      </c>
      <c r="F20378" s="69">
        <v>2138</v>
      </c>
      <c r="G20378" s="69" t="s">
        <v>1939</v>
      </c>
    </row>
    <row r="20379" spans="1:7" ht="14.4">
      <c r="A20379" s="27" t="str">
        <f>VLOOKUP(C20379,'user list'!A:B,2,0)</f>
        <v>Admin</v>
      </c>
      <c r="B20379" s="172">
        <v>45825.471851851849</v>
      </c>
      <c r="C20379" s="69" t="s">
        <v>186</v>
      </c>
      <c r="D20379" s="69" t="s">
        <v>1937</v>
      </c>
      <c r="E20379" s="69" t="s">
        <v>2697</v>
      </c>
      <c r="F20379" s="69">
        <v>2138</v>
      </c>
      <c r="G20379" s="69" t="s">
        <v>1948</v>
      </c>
    </row>
    <row r="20380" spans="1:7" ht="14.4">
      <c r="A20380" s="27" t="str">
        <f>VLOOKUP(C20380,'user list'!A:B,2,0)</f>
        <v>CArD</v>
      </c>
      <c r="B20380" s="172">
        <v>45825.471875000003</v>
      </c>
      <c r="C20380" s="69" t="s">
        <v>277</v>
      </c>
      <c r="D20380" s="69" t="s">
        <v>1937</v>
      </c>
      <c r="E20380" s="69" t="s">
        <v>2762</v>
      </c>
      <c r="F20380" s="69">
        <v>2207</v>
      </c>
      <c r="G20380" s="69" t="s">
        <v>1939</v>
      </c>
    </row>
    <row r="20381" spans="1:7" ht="14.4">
      <c r="A20381" s="27" t="str">
        <f>VLOOKUP(C20381,'user list'!A:B,2,0)</f>
        <v>CArD</v>
      </c>
      <c r="B20381" s="172">
        <v>45825.471921296295</v>
      </c>
      <c r="C20381" s="69" t="s">
        <v>277</v>
      </c>
      <c r="D20381" s="69" t="s">
        <v>1937</v>
      </c>
      <c r="E20381" s="69" t="s">
        <v>2762</v>
      </c>
      <c r="F20381" s="69">
        <v>2207</v>
      </c>
      <c r="G20381" s="69" t="s">
        <v>1947</v>
      </c>
    </row>
    <row r="20382" spans="1:7" ht="14.4">
      <c r="A20382" s="27" t="str">
        <f>VLOOKUP(C20382,'user list'!A:B,2,0)</f>
        <v>CArD</v>
      </c>
      <c r="B20382" s="172">
        <v>45825.471921296295</v>
      </c>
      <c r="C20382" s="69" t="s">
        <v>277</v>
      </c>
      <c r="D20382" s="69" t="s">
        <v>1937</v>
      </c>
      <c r="E20382" s="69" t="s">
        <v>2762</v>
      </c>
      <c r="F20382" s="69">
        <v>2207</v>
      </c>
      <c r="G20382" s="69" t="s">
        <v>1948</v>
      </c>
    </row>
    <row r="20383" spans="1:7" ht="14.4">
      <c r="A20383" s="27" t="str">
        <f>VLOOKUP(C20383,'user list'!A:B,2,0)</f>
        <v>CArD</v>
      </c>
      <c r="B20383" s="172">
        <v>45825.471921296295</v>
      </c>
      <c r="C20383" s="69" t="s">
        <v>277</v>
      </c>
      <c r="D20383" s="69" t="s">
        <v>1937</v>
      </c>
      <c r="E20383" s="69" t="s">
        <v>2762</v>
      </c>
      <c r="F20383" s="69">
        <v>2207</v>
      </c>
      <c r="G20383" s="69" t="s">
        <v>1939</v>
      </c>
    </row>
    <row r="20384" spans="1:7" ht="14.4">
      <c r="A20384" s="27" t="str">
        <f>VLOOKUP(C20384,'user list'!A:B,2,0)</f>
        <v>Admin</v>
      </c>
      <c r="B20384" s="172">
        <v>45825.471921296295</v>
      </c>
      <c r="C20384" s="69" t="s">
        <v>186</v>
      </c>
      <c r="D20384" s="69" t="s">
        <v>1937</v>
      </c>
      <c r="E20384" s="69" t="s">
        <v>2762</v>
      </c>
      <c r="F20384" s="69">
        <v>2207</v>
      </c>
      <c r="G20384" s="69" t="s">
        <v>1948</v>
      </c>
    </row>
    <row r="20385" spans="1:7" ht="14.4">
      <c r="A20385" s="27" t="str">
        <f>VLOOKUP(C20385,'user list'!A:B,2,0)</f>
        <v>CArD</v>
      </c>
      <c r="B20385" s="172">
        <v>45825.471932870372</v>
      </c>
      <c r="C20385" s="69" t="s">
        <v>277</v>
      </c>
      <c r="D20385" s="69" t="s">
        <v>1937</v>
      </c>
      <c r="E20385" s="69" t="s">
        <v>2784</v>
      </c>
      <c r="F20385" s="69">
        <v>2236</v>
      </c>
      <c r="G20385" s="69" t="s">
        <v>1939</v>
      </c>
    </row>
    <row r="20386" spans="1:7" ht="14.4">
      <c r="A20386" s="27" t="str">
        <f>VLOOKUP(C20386,'user list'!A:B,2,0)</f>
        <v>QCBAS</v>
      </c>
      <c r="B20386" s="172">
        <v>45825.471956018519</v>
      </c>
      <c r="C20386" s="69" t="s">
        <v>263</v>
      </c>
      <c r="D20386" s="69" t="s">
        <v>1937</v>
      </c>
      <c r="E20386" s="69" t="s">
        <v>2784</v>
      </c>
      <c r="F20386" s="69">
        <v>2340</v>
      </c>
      <c r="G20386" s="69" t="s">
        <v>1947</v>
      </c>
    </row>
    <row r="20387" spans="1:7" ht="14.4">
      <c r="A20387" s="27" t="str">
        <f>VLOOKUP(C20387,'user list'!A:B,2,0)</f>
        <v>QCBAS</v>
      </c>
      <c r="B20387" s="172">
        <v>45825.471956018519</v>
      </c>
      <c r="C20387" s="69" t="s">
        <v>263</v>
      </c>
      <c r="D20387" s="69" t="s">
        <v>1937</v>
      </c>
      <c r="E20387" s="69" t="s">
        <v>2784</v>
      </c>
      <c r="F20387" s="69">
        <v>2340</v>
      </c>
      <c r="G20387" s="69" t="s">
        <v>1948</v>
      </c>
    </row>
    <row r="20388" spans="1:7" ht="14.4">
      <c r="A20388" s="27" t="str">
        <f>VLOOKUP(C20388,'user list'!A:B,2,0)</f>
        <v>QCBAS</v>
      </c>
      <c r="B20388" s="172">
        <v>45825.471967592595</v>
      </c>
      <c r="C20388" s="69" t="s">
        <v>263</v>
      </c>
      <c r="D20388" s="69" t="s">
        <v>1937</v>
      </c>
      <c r="E20388" s="69" t="s">
        <v>2784</v>
      </c>
      <c r="F20388" s="69">
        <v>2340</v>
      </c>
      <c r="G20388" s="69" t="s">
        <v>1939</v>
      </c>
    </row>
    <row r="20389" spans="1:7" ht="14.4">
      <c r="A20389" s="27" t="str">
        <f>VLOOKUP(C20389,'user list'!A:B,2,0)</f>
        <v>Admin</v>
      </c>
      <c r="B20389" s="172">
        <v>45825.471967592595</v>
      </c>
      <c r="C20389" s="69" t="s">
        <v>186</v>
      </c>
      <c r="D20389" s="69" t="s">
        <v>1937</v>
      </c>
      <c r="E20389" s="69" t="s">
        <v>2784</v>
      </c>
      <c r="F20389" s="69">
        <v>2340</v>
      </c>
      <c r="G20389" s="69" t="s">
        <v>1948</v>
      </c>
    </row>
    <row r="20390" spans="1:7" ht="14.4">
      <c r="A20390" s="27" t="str">
        <f>VLOOKUP(C20390,'user list'!A:B,2,0)</f>
        <v>QCBAS</v>
      </c>
      <c r="B20390" s="172">
        <v>45825.471990740742</v>
      </c>
      <c r="C20390" s="69" t="s">
        <v>263</v>
      </c>
      <c r="D20390" s="69" t="s">
        <v>1937</v>
      </c>
      <c r="E20390" s="69" t="s">
        <v>2784</v>
      </c>
      <c r="F20390" s="69">
        <v>2236</v>
      </c>
      <c r="G20390" s="69" t="s">
        <v>1939</v>
      </c>
    </row>
    <row r="20391" spans="1:7" ht="14.4">
      <c r="A20391" s="27" t="str">
        <f>VLOOKUP(C20391,'user list'!A:B,2,0)</f>
        <v>CArD</v>
      </c>
      <c r="B20391" s="172">
        <v>45825.472002314818</v>
      </c>
      <c r="C20391" s="69" t="s">
        <v>277</v>
      </c>
      <c r="D20391" s="69" t="s">
        <v>1937</v>
      </c>
      <c r="E20391" s="69" t="s">
        <v>2784</v>
      </c>
      <c r="F20391" s="69">
        <v>2236</v>
      </c>
      <c r="G20391" s="69" t="s">
        <v>1947</v>
      </c>
    </row>
    <row r="20392" spans="1:7" ht="14.4">
      <c r="A20392" s="27" t="str">
        <f>VLOOKUP(C20392,'user list'!A:B,2,0)</f>
        <v>CArD</v>
      </c>
      <c r="B20392" s="172">
        <v>45825.472002314818</v>
      </c>
      <c r="C20392" s="69" t="s">
        <v>277</v>
      </c>
      <c r="D20392" s="69" t="s">
        <v>1937</v>
      </c>
      <c r="E20392" s="69" t="s">
        <v>2784</v>
      </c>
      <c r="F20392" s="69">
        <v>2236</v>
      </c>
      <c r="G20392" s="69" t="s">
        <v>1948</v>
      </c>
    </row>
    <row r="20393" spans="1:7" ht="14.4">
      <c r="A20393" s="27" t="str">
        <f>VLOOKUP(C20393,'user list'!A:B,2,0)</f>
        <v>CArD</v>
      </c>
      <c r="B20393" s="172">
        <v>45825.472002314818</v>
      </c>
      <c r="C20393" s="69" t="s">
        <v>277</v>
      </c>
      <c r="D20393" s="69" t="s">
        <v>1937</v>
      </c>
      <c r="E20393" s="69" t="s">
        <v>2784</v>
      </c>
      <c r="F20393" s="69">
        <v>2236</v>
      </c>
      <c r="G20393" s="69" t="s">
        <v>1939</v>
      </c>
    </row>
    <row r="20394" spans="1:7" ht="14.4">
      <c r="A20394" s="27" t="str">
        <f>VLOOKUP(C20394,'user list'!A:B,2,0)</f>
        <v>Admin</v>
      </c>
      <c r="B20394" s="172">
        <v>45825.472002314818</v>
      </c>
      <c r="C20394" s="69" t="s">
        <v>186</v>
      </c>
      <c r="D20394" s="69" t="s">
        <v>1937</v>
      </c>
      <c r="E20394" s="69" t="s">
        <v>2784</v>
      </c>
      <c r="F20394" s="69">
        <v>2236</v>
      </c>
      <c r="G20394" s="69" t="s">
        <v>1948</v>
      </c>
    </row>
    <row r="20395" spans="1:7" ht="14.4">
      <c r="A20395" s="27" t="str">
        <f>VLOOKUP(C20395,'user list'!A:B,2,0)</f>
        <v>CCESD</v>
      </c>
      <c r="B20395" s="172">
        <v>45825.472025462965</v>
      </c>
      <c r="C20395" s="69" t="s">
        <v>284</v>
      </c>
      <c r="D20395" s="69" t="s">
        <v>1937</v>
      </c>
      <c r="E20395" s="69" t="s">
        <v>3065</v>
      </c>
      <c r="F20395" s="69">
        <v>2367</v>
      </c>
      <c r="G20395" s="69" t="s">
        <v>1939</v>
      </c>
    </row>
    <row r="20396" spans="1:7" ht="14.4">
      <c r="A20396" s="27" t="str">
        <f>VLOOKUP(C20396,'user list'!A:B,2,0)</f>
        <v>CCESD</v>
      </c>
      <c r="B20396" s="172">
        <v>45825.472118055557</v>
      </c>
      <c r="C20396" s="69" t="s">
        <v>284</v>
      </c>
      <c r="D20396" s="69" t="s">
        <v>1937</v>
      </c>
      <c r="E20396" s="69" t="s">
        <v>3065</v>
      </c>
      <c r="F20396" s="69">
        <v>2367</v>
      </c>
      <c r="G20396" s="69" t="s">
        <v>2441</v>
      </c>
    </row>
    <row r="20397" spans="1:7" ht="14.4">
      <c r="A20397" s="27" t="str">
        <f>VLOOKUP(C20397,'user list'!A:B,2,0)</f>
        <v>QCBAS</v>
      </c>
      <c r="B20397" s="172">
        <v>45825.472129629627</v>
      </c>
      <c r="C20397" s="69" t="s">
        <v>263</v>
      </c>
      <c r="D20397" s="69" t="s">
        <v>1937</v>
      </c>
      <c r="E20397" s="69" t="s">
        <v>2784</v>
      </c>
      <c r="F20397" s="69">
        <v>2236</v>
      </c>
      <c r="G20397" s="69" t="s">
        <v>1947</v>
      </c>
    </row>
    <row r="20398" spans="1:7" ht="14.4">
      <c r="A20398" s="27" t="str">
        <f>VLOOKUP(C20398,'user list'!A:B,2,0)</f>
        <v>QCBAS</v>
      </c>
      <c r="B20398" s="172">
        <v>45825.472129629627</v>
      </c>
      <c r="C20398" s="69" t="s">
        <v>263</v>
      </c>
      <c r="D20398" s="69" t="s">
        <v>1937</v>
      </c>
      <c r="E20398" s="69" t="s">
        <v>2784</v>
      </c>
      <c r="F20398" s="69">
        <v>2236</v>
      </c>
      <c r="G20398" s="69" t="s">
        <v>1948</v>
      </c>
    </row>
    <row r="20399" spans="1:7" ht="14.4">
      <c r="A20399" s="27" t="str">
        <f>VLOOKUP(C20399,'user list'!A:B,2,0)</f>
        <v>QCBAS</v>
      </c>
      <c r="B20399" s="172">
        <v>45825.472129629627</v>
      </c>
      <c r="C20399" s="69" t="s">
        <v>263</v>
      </c>
      <c r="D20399" s="69" t="s">
        <v>1937</v>
      </c>
      <c r="E20399" s="69" t="s">
        <v>2784</v>
      </c>
      <c r="F20399" s="69">
        <v>2236</v>
      </c>
      <c r="G20399" s="69" t="s">
        <v>1939</v>
      </c>
    </row>
    <row r="20400" spans="1:7" ht="14.4">
      <c r="A20400" s="27" t="str">
        <f>VLOOKUP(C20400,'user list'!A:B,2,0)</f>
        <v>Admin</v>
      </c>
      <c r="B20400" s="172">
        <v>45825.472129629627</v>
      </c>
      <c r="C20400" s="69" t="s">
        <v>186</v>
      </c>
      <c r="D20400" s="69" t="s">
        <v>1937</v>
      </c>
      <c r="E20400" s="69" t="s">
        <v>2784</v>
      </c>
      <c r="F20400" s="69">
        <v>2236</v>
      </c>
      <c r="G20400" s="69" t="s">
        <v>1948</v>
      </c>
    </row>
    <row r="20401" spans="1:7" ht="14.4">
      <c r="A20401" s="27" t="str">
        <f>VLOOKUP(C20401,'user list'!A:B,2,0)</f>
        <v>QCBAS</v>
      </c>
      <c r="B20401" s="172">
        <v>45825.47215277778</v>
      </c>
      <c r="C20401" s="69" t="s">
        <v>263</v>
      </c>
      <c r="D20401" s="69" t="s">
        <v>1937</v>
      </c>
      <c r="E20401" s="69" t="s">
        <v>2697</v>
      </c>
      <c r="F20401" s="69">
        <v>2138</v>
      </c>
      <c r="G20401" s="69" t="s">
        <v>1939</v>
      </c>
    </row>
    <row r="20402" spans="1:7" ht="14.4">
      <c r="A20402" s="27" t="str">
        <f>VLOOKUP(C20402,'user list'!A:B,2,0)</f>
        <v>CArD</v>
      </c>
      <c r="B20402" s="172">
        <v>45825.472268518519</v>
      </c>
      <c r="C20402" s="69" t="s">
        <v>277</v>
      </c>
      <c r="D20402" s="69" t="s">
        <v>1937</v>
      </c>
      <c r="E20402" s="69" t="s">
        <v>2785</v>
      </c>
      <c r="F20402" s="69">
        <v>2237</v>
      </c>
      <c r="G20402" s="69" t="s">
        <v>1939</v>
      </c>
    </row>
    <row r="20403" spans="1:7" ht="14.4">
      <c r="A20403" s="27" t="str">
        <f>VLOOKUP(C20403,'user list'!A:B,2,0)</f>
        <v>QCBAS</v>
      </c>
      <c r="B20403" s="172">
        <v>45825.472268518519</v>
      </c>
      <c r="C20403" s="69" t="s">
        <v>263</v>
      </c>
      <c r="D20403" s="69" t="s">
        <v>1937</v>
      </c>
      <c r="E20403" s="69" t="s">
        <v>2697</v>
      </c>
      <c r="F20403" s="69">
        <v>2138</v>
      </c>
      <c r="G20403" s="69" t="s">
        <v>1947</v>
      </c>
    </row>
    <row r="20404" spans="1:7" ht="14.4">
      <c r="A20404" s="27" t="str">
        <f>VLOOKUP(C20404,'user list'!A:B,2,0)</f>
        <v>QCBAS</v>
      </c>
      <c r="B20404" s="172">
        <v>45825.472268518519</v>
      </c>
      <c r="C20404" s="69" t="s">
        <v>263</v>
      </c>
      <c r="D20404" s="69" t="s">
        <v>1937</v>
      </c>
      <c r="E20404" s="69" t="s">
        <v>2697</v>
      </c>
      <c r="F20404" s="69">
        <v>2138</v>
      </c>
      <c r="G20404" s="69" t="s">
        <v>1948</v>
      </c>
    </row>
    <row r="20405" spans="1:7" ht="14.4">
      <c r="A20405" s="27" t="str">
        <f>VLOOKUP(C20405,'user list'!A:B,2,0)</f>
        <v>QCBAS</v>
      </c>
      <c r="B20405" s="172">
        <v>45825.472268518519</v>
      </c>
      <c r="C20405" s="69" t="s">
        <v>263</v>
      </c>
      <c r="D20405" s="69" t="s">
        <v>1937</v>
      </c>
      <c r="E20405" s="69" t="s">
        <v>2697</v>
      </c>
      <c r="F20405" s="69">
        <v>2138</v>
      </c>
      <c r="G20405" s="69" t="s">
        <v>1939</v>
      </c>
    </row>
    <row r="20406" spans="1:7" ht="14.4">
      <c r="A20406" s="27" t="str">
        <f>VLOOKUP(C20406,'user list'!A:B,2,0)</f>
        <v>Admin</v>
      </c>
      <c r="B20406" s="172">
        <v>45825.472268518519</v>
      </c>
      <c r="C20406" s="69" t="s">
        <v>186</v>
      </c>
      <c r="D20406" s="69" t="s">
        <v>1937</v>
      </c>
      <c r="E20406" s="69" t="s">
        <v>2697</v>
      </c>
      <c r="F20406" s="69">
        <v>2138</v>
      </c>
      <c r="G20406" s="69" t="s">
        <v>1948</v>
      </c>
    </row>
    <row r="20407" spans="1:7" ht="14.4">
      <c r="A20407" s="27" t="str">
        <f>VLOOKUP(C20407,'user list'!A:B,2,0)</f>
        <v>CArD</v>
      </c>
      <c r="B20407" s="172">
        <v>45825.472326388888</v>
      </c>
      <c r="C20407" s="69" t="s">
        <v>277</v>
      </c>
      <c r="D20407" s="69" t="s">
        <v>1937</v>
      </c>
      <c r="E20407" s="69" t="s">
        <v>2785</v>
      </c>
      <c r="F20407" s="69">
        <v>2237</v>
      </c>
      <c r="G20407" s="69" t="s">
        <v>1947</v>
      </c>
    </row>
    <row r="20408" spans="1:7" ht="14.4">
      <c r="A20408" s="27" t="str">
        <f>VLOOKUP(C20408,'user list'!A:B,2,0)</f>
        <v>CArD</v>
      </c>
      <c r="B20408" s="172">
        <v>45825.472326388888</v>
      </c>
      <c r="C20408" s="69" t="s">
        <v>277</v>
      </c>
      <c r="D20408" s="69" t="s">
        <v>1937</v>
      </c>
      <c r="E20408" s="69" t="s">
        <v>2785</v>
      </c>
      <c r="F20408" s="69">
        <v>2237</v>
      </c>
      <c r="G20408" s="69" t="s">
        <v>1948</v>
      </c>
    </row>
    <row r="20409" spans="1:7" ht="14.4">
      <c r="A20409" s="27" t="str">
        <f>VLOOKUP(C20409,'user list'!A:B,2,0)</f>
        <v>CArD</v>
      </c>
      <c r="B20409" s="172">
        <v>45825.472326388888</v>
      </c>
      <c r="C20409" s="69" t="s">
        <v>277</v>
      </c>
      <c r="D20409" s="69" t="s">
        <v>1937</v>
      </c>
      <c r="E20409" s="69" t="s">
        <v>2785</v>
      </c>
      <c r="F20409" s="69">
        <v>2237</v>
      </c>
      <c r="G20409" s="69" t="s">
        <v>1939</v>
      </c>
    </row>
    <row r="20410" spans="1:7" ht="14.4">
      <c r="A20410" s="27" t="str">
        <f>VLOOKUP(C20410,'user list'!A:B,2,0)</f>
        <v>Admin</v>
      </c>
      <c r="B20410" s="172">
        <v>45825.472326388888</v>
      </c>
      <c r="C20410" s="69" t="s">
        <v>186</v>
      </c>
      <c r="D20410" s="69" t="s">
        <v>1937</v>
      </c>
      <c r="E20410" s="69" t="s">
        <v>2785</v>
      </c>
      <c r="F20410" s="69">
        <v>2237</v>
      </c>
      <c r="G20410" s="69" t="s">
        <v>1948</v>
      </c>
    </row>
    <row r="20411" spans="1:7" ht="14.4">
      <c r="A20411" s="27" t="str">
        <f>VLOOKUP(C20411,'user list'!A:B,2,0)</f>
        <v>CArD</v>
      </c>
      <c r="B20411" s="172">
        <v>45825.472349537034</v>
      </c>
      <c r="C20411" s="69" t="s">
        <v>277</v>
      </c>
      <c r="D20411" s="69" t="s">
        <v>1937</v>
      </c>
      <c r="E20411" s="69" t="s">
        <v>2039</v>
      </c>
      <c r="F20411" s="69">
        <v>1985</v>
      </c>
      <c r="G20411" s="69" t="s">
        <v>1939</v>
      </c>
    </row>
    <row r="20412" spans="1:7" ht="14.4">
      <c r="A20412" s="27" t="str">
        <f>VLOOKUP(C20412,'user list'!A:B,2,0)</f>
        <v>CArD</v>
      </c>
      <c r="B20412" s="172">
        <v>45825.472384259258</v>
      </c>
      <c r="C20412" s="69" t="s">
        <v>277</v>
      </c>
      <c r="D20412" s="69" t="s">
        <v>1937</v>
      </c>
      <c r="E20412" s="69" t="s">
        <v>2039</v>
      </c>
      <c r="F20412" s="69">
        <v>1985</v>
      </c>
      <c r="G20412" s="69" t="s">
        <v>1947</v>
      </c>
    </row>
    <row r="20413" spans="1:7" ht="14.4">
      <c r="A20413" s="27" t="str">
        <f>VLOOKUP(C20413,'user list'!A:B,2,0)</f>
        <v>CArD</v>
      </c>
      <c r="B20413" s="172">
        <v>45825.472384259258</v>
      </c>
      <c r="C20413" s="69" t="s">
        <v>277</v>
      </c>
      <c r="D20413" s="69" t="s">
        <v>1937</v>
      </c>
      <c r="E20413" s="69" t="s">
        <v>2039</v>
      </c>
      <c r="F20413" s="69">
        <v>1985</v>
      </c>
      <c r="G20413" s="69" t="s">
        <v>1948</v>
      </c>
    </row>
    <row r="20414" spans="1:7" ht="14.4">
      <c r="A20414" s="27" t="str">
        <f>VLOOKUP(C20414,'user list'!A:B,2,0)</f>
        <v>CArD</v>
      </c>
      <c r="B20414" s="172">
        <v>45825.472384259258</v>
      </c>
      <c r="C20414" s="69" t="s">
        <v>277</v>
      </c>
      <c r="D20414" s="69" t="s">
        <v>1937</v>
      </c>
      <c r="E20414" s="69" t="s">
        <v>2039</v>
      </c>
      <c r="F20414" s="69">
        <v>1985</v>
      </c>
      <c r="G20414" s="69" t="s">
        <v>1939</v>
      </c>
    </row>
    <row r="20415" spans="1:7" ht="14.4">
      <c r="A20415" s="27" t="str">
        <f>VLOOKUP(C20415,'user list'!A:B,2,0)</f>
        <v>Admin</v>
      </c>
      <c r="B20415" s="172">
        <v>45825.472384259258</v>
      </c>
      <c r="C20415" s="69" t="s">
        <v>186</v>
      </c>
      <c r="D20415" s="69" t="s">
        <v>1937</v>
      </c>
      <c r="E20415" s="69" t="s">
        <v>2039</v>
      </c>
      <c r="F20415" s="69">
        <v>1985</v>
      </c>
      <c r="G20415" s="69" t="s">
        <v>1948</v>
      </c>
    </row>
    <row r="20416" spans="1:7" ht="14.4">
      <c r="A20416" s="27" t="str">
        <f>VLOOKUP(C20416,'user list'!A:B,2,0)</f>
        <v>CArD</v>
      </c>
      <c r="B20416" s="172">
        <v>45825.472407407404</v>
      </c>
      <c r="C20416" s="69" t="s">
        <v>277</v>
      </c>
      <c r="D20416" s="69" t="s">
        <v>1937</v>
      </c>
      <c r="E20416" s="69" t="s">
        <v>2801</v>
      </c>
      <c r="F20416" s="69">
        <v>2262</v>
      </c>
      <c r="G20416" s="69" t="s">
        <v>1939</v>
      </c>
    </row>
    <row r="20417" spans="1:7" ht="14.4">
      <c r="A20417" s="27" t="str">
        <f>VLOOKUP(C20417,'user list'!A:B,2,0)</f>
        <v>QCBAS</v>
      </c>
      <c r="B20417" s="172">
        <v>45825.472418981481</v>
      </c>
      <c r="C20417" s="69" t="s">
        <v>263</v>
      </c>
      <c r="D20417" s="69" t="s">
        <v>1937</v>
      </c>
      <c r="E20417" s="69" t="s">
        <v>2556</v>
      </c>
      <c r="F20417" s="69">
        <v>1916</v>
      </c>
      <c r="G20417" s="69" t="s">
        <v>1947</v>
      </c>
    </row>
    <row r="20418" spans="1:7" ht="14.4">
      <c r="A20418" s="27" t="str">
        <f>VLOOKUP(C20418,'user list'!A:B,2,0)</f>
        <v>QCBAS</v>
      </c>
      <c r="B20418" s="172">
        <v>45825.472418981481</v>
      </c>
      <c r="C20418" s="69" t="s">
        <v>263</v>
      </c>
      <c r="D20418" s="69" t="s">
        <v>1937</v>
      </c>
      <c r="E20418" s="69" t="s">
        <v>2556</v>
      </c>
      <c r="F20418" s="69">
        <v>1916</v>
      </c>
      <c r="G20418" s="69" t="s">
        <v>1948</v>
      </c>
    </row>
    <row r="20419" spans="1:7" ht="14.4">
      <c r="A20419" s="27" t="str">
        <f>VLOOKUP(C20419,'user list'!A:B,2,0)</f>
        <v>QCBAS</v>
      </c>
      <c r="B20419" s="172">
        <v>45825.472418981481</v>
      </c>
      <c r="C20419" s="69" t="s">
        <v>263</v>
      </c>
      <c r="D20419" s="69" t="s">
        <v>1937</v>
      </c>
      <c r="E20419" s="69" t="s">
        <v>2556</v>
      </c>
      <c r="F20419" s="69">
        <v>1916</v>
      </c>
      <c r="G20419" s="69" t="s">
        <v>1939</v>
      </c>
    </row>
    <row r="20420" spans="1:7" ht="14.4">
      <c r="A20420" s="27" t="str">
        <f>VLOOKUP(C20420,'user list'!A:B,2,0)</f>
        <v>CArD</v>
      </c>
      <c r="B20420" s="172">
        <v>45825.472442129627</v>
      </c>
      <c r="C20420" s="69" t="s">
        <v>277</v>
      </c>
      <c r="D20420" s="69" t="s">
        <v>1937</v>
      </c>
      <c r="E20420" s="69" t="s">
        <v>2801</v>
      </c>
      <c r="F20420" s="69">
        <v>2262</v>
      </c>
      <c r="G20420" s="69" t="s">
        <v>1947</v>
      </c>
    </row>
    <row r="20421" spans="1:7" ht="14.4">
      <c r="A20421" s="27" t="str">
        <f>VLOOKUP(C20421,'user list'!A:B,2,0)</f>
        <v>CArD</v>
      </c>
      <c r="B20421" s="172">
        <v>45825.472442129627</v>
      </c>
      <c r="C20421" s="69" t="s">
        <v>277</v>
      </c>
      <c r="D20421" s="69" t="s">
        <v>1937</v>
      </c>
      <c r="E20421" s="69" t="s">
        <v>2801</v>
      </c>
      <c r="F20421" s="69">
        <v>2262</v>
      </c>
      <c r="G20421" s="69" t="s">
        <v>1948</v>
      </c>
    </row>
    <row r="20422" spans="1:7" ht="14.4">
      <c r="A20422" s="27" t="str">
        <f>VLOOKUP(C20422,'user list'!A:B,2,0)</f>
        <v>CArD</v>
      </c>
      <c r="B20422" s="172">
        <v>45825.472442129627</v>
      </c>
      <c r="C20422" s="69" t="s">
        <v>277</v>
      </c>
      <c r="D20422" s="69" t="s">
        <v>1937</v>
      </c>
      <c r="E20422" s="69" t="s">
        <v>2801</v>
      </c>
      <c r="F20422" s="69">
        <v>2262</v>
      </c>
      <c r="G20422" s="69" t="s">
        <v>1939</v>
      </c>
    </row>
    <row r="20423" spans="1:7" ht="14.4">
      <c r="A20423" s="27" t="str">
        <f>VLOOKUP(C20423,'user list'!A:B,2,0)</f>
        <v>Admin</v>
      </c>
      <c r="B20423" s="172">
        <v>45825.472442129627</v>
      </c>
      <c r="C20423" s="69" t="s">
        <v>186</v>
      </c>
      <c r="D20423" s="69" t="s">
        <v>1937</v>
      </c>
      <c r="E20423" s="69" t="s">
        <v>2801</v>
      </c>
      <c r="F20423" s="69">
        <v>2262</v>
      </c>
      <c r="G20423" s="69" t="s">
        <v>1948</v>
      </c>
    </row>
    <row r="20424" spans="1:7" ht="14.4">
      <c r="A20424" s="27" t="str">
        <f>VLOOKUP(C20424,'user list'!A:B,2,0)</f>
        <v>CArD</v>
      </c>
      <c r="B20424" s="172">
        <v>45825.472453703704</v>
      </c>
      <c r="C20424" s="69" t="s">
        <v>277</v>
      </c>
      <c r="D20424" s="69" t="s">
        <v>1937</v>
      </c>
      <c r="E20424" s="69" t="s">
        <v>2804</v>
      </c>
      <c r="F20424" s="69">
        <v>2266</v>
      </c>
      <c r="G20424" s="69" t="s">
        <v>1939</v>
      </c>
    </row>
    <row r="20425" spans="1:7" ht="14.4">
      <c r="A20425" s="27" t="str">
        <f>VLOOKUP(C20425,'user list'!A:B,2,0)</f>
        <v>QCBAS</v>
      </c>
      <c r="B20425" s="172">
        <v>45825.47246527778</v>
      </c>
      <c r="C20425" s="69" t="s">
        <v>263</v>
      </c>
      <c r="D20425" s="69" t="s">
        <v>1937</v>
      </c>
      <c r="E20425" s="69" t="s">
        <v>2534</v>
      </c>
      <c r="F20425" s="69">
        <v>1881</v>
      </c>
      <c r="G20425" s="69" t="s">
        <v>1939</v>
      </c>
    </row>
    <row r="20426" spans="1:7" ht="14.4">
      <c r="A20426" s="27" t="str">
        <f>VLOOKUP(C20426,'user list'!A:B,2,0)</f>
        <v>CArD</v>
      </c>
      <c r="B20426" s="172">
        <v>45825.472488425927</v>
      </c>
      <c r="C20426" s="69" t="s">
        <v>277</v>
      </c>
      <c r="D20426" s="69" t="s">
        <v>1937</v>
      </c>
      <c r="E20426" s="69" t="s">
        <v>2804</v>
      </c>
      <c r="F20426" s="69">
        <v>2266</v>
      </c>
      <c r="G20426" s="69" t="s">
        <v>1947</v>
      </c>
    </row>
    <row r="20427" spans="1:7" ht="14.4">
      <c r="A20427" s="27" t="str">
        <f>VLOOKUP(C20427,'user list'!A:B,2,0)</f>
        <v>CArD</v>
      </c>
      <c r="B20427" s="172">
        <v>45825.472488425927</v>
      </c>
      <c r="C20427" s="69" t="s">
        <v>277</v>
      </c>
      <c r="D20427" s="69" t="s">
        <v>1937</v>
      </c>
      <c r="E20427" s="69" t="s">
        <v>2804</v>
      </c>
      <c r="F20427" s="69">
        <v>2266</v>
      </c>
      <c r="G20427" s="69" t="s">
        <v>1948</v>
      </c>
    </row>
    <row r="20428" spans="1:7" ht="14.4">
      <c r="A20428" s="27" t="str">
        <f>VLOOKUP(C20428,'user list'!A:B,2,0)</f>
        <v>CArD</v>
      </c>
      <c r="B20428" s="172">
        <v>45825.472488425927</v>
      </c>
      <c r="C20428" s="69" t="s">
        <v>277</v>
      </c>
      <c r="D20428" s="69" t="s">
        <v>1937</v>
      </c>
      <c r="E20428" s="69" t="s">
        <v>2804</v>
      </c>
      <c r="F20428" s="69">
        <v>2266</v>
      </c>
      <c r="G20428" s="69" t="s">
        <v>1939</v>
      </c>
    </row>
    <row r="20429" spans="1:7" ht="14.4">
      <c r="A20429" s="27" t="str">
        <f>VLOOKUP(C20429,'user list'!A:B,2,0)</f>
        <v>Admin</v>
      </c>
      <c r="B20429" s="172">
        <v>45825.472500000003</v>
      </c>
      <c r="C20429" s="69" t="s">
        <v>186</v>
      </c>
      <c r="D20429" s="69" t="s">
        <v>1937</v>
      </c>
      <c r="E20429" s="69" t="s">
        <v>2804</v>
      </c>
      <c r="F20429" s="69">
        <v>2266</v>
      </c>
      <c r="G20429" s="69" t="s">
        <v>1948</v>
      </c>
    </row>
    <row r="20430" spans="1:7" ht="14.4">
      <c r="A20430" s="27" t="str">
        <f>VLOOKUP(C20430,'user list'!A:B,2,0)</f>
        <v>CArD</v>
      </c>
      <c r="B20430" s="172">
        <v>45825.472511574073</v>
      </c>
      <c r="C20430" s="69" t="s">
        <v>277</v>
      </c>
      <c r="D20430" s="69" t="s">
        <v>1937</v>
      </c>
      <c r="E20430" s="69" t="s">
        <v>2806</v>
      </c>
      <c r="F20430" s="69">
        <v>2268</v>
      </c>
      <c r="G20430" s="69" t="s">
        <v>1939</v>
      </c>
    </row>
    <row r="20431" spans="1:7" ht="14.4">
      <c r="A20431" s="27" t="str">
        <f>VLOOKUP(C20431,'user list'!A:B,2,0)</f>
        <v>CArD</v>
      </c>
      <c r="B20431" s="172">
        <v>45825.472569444442</v>
      </c>
      <c r="C20431" s="69" t="s">
        <v>277</v>
      </c>
      <c r="D20431" s="69" t="s">
        <v>1937</v>
      </c>
      <c r="E20431" s="69" t="s">
        <v>2806</v>
      </c>
      <c r="F20431" s="69">
        <v>2268</v>
      </c>
      <c r="G20431" s="69" t="s">
        <v>1947</v>
      </c>
    </row>
    <row r="20432" spans="1:7" ht="14.4">
      <c r="A20432" s="27" t="str">
        <f>VLOOKUP(C20432,'user list'!A:B,2,0)</f>
        <v>CArD</v>
      </c>
      <c r="B20432" s="172">
        <v>45825.472569444442</v>
      </c>
      <c r="C20432" s="69" t="s">
        <v>277</v>
      </c>
      <c r="D20432" s="69" t="s">
        <v>1937</v>
      </c>
      <c r="E20432" s="69" t="s">
        <v>2806</v>
      </c>
      <c r="F20432" s="69">
        <v>2268</v>
      </c>
      <c r="G20432" s="69" t="s">
        <v>1948</v>
      </c>
    </row>
    <row r="20433" spans="1:7" ht="14.4">
      <c r="A20433" s="27" t="str">
        <f>VLOOKUP(C20433,'user list'!A:B,2,0)</f>
        <v>CArD</v>
      </c>
      <c r="B20433" s="172">
        <v>45825.472569444442</v>
      </c>
      <c r="C20433" s="69" t="s">
        <v>277</v>
      </c>
      <c r="D20433" s="69" t="s">
        <v>1937</v>
      </c>
      <c r="E20433" s="69" t="s">
        <v>2806</v>
      </c>
      <c r="F20433" s="69">
        <v>2268</v>
      </c>
      <c r="G20433" s="69" t="s">
        <v>1939</v>
      </c>
    </row>
    <row r="20434" spans="1:7" ht="14.4">
      <c r="A20434" s="27" t="str">
        <f>VLOOKUP(C20434,'user list'!A:B,2,0)</f>
        <v>Admin</v>
      </c>
      <c r="B20434" s="172">
        <v>45825.472569444442</v>
      </c>
      <c r="C20434" s="69" t="s">
        <v>186</v>
      </c>
      <c r="D20434" s="69" t="s">
        <v>1937</v>
      </c>
      <c r="E20434" s="69" t="s">
        <v>2806</v>
      </c>
      <c r="F20434" s="69">
        <v>2268</v>
      </c>
      <c r="G20434" s="69" t="s">
        <v>1948</v>
      </c>
    </row>
    <row r="20435" spans="1:7" ht="14.4">
      <c r="A20435" s="27" t="str">
        <f>VLOOKUP(C20435,'user list'!A:B,2,0)</f>
        <v>CCESD</v>
      </c>
      <c r="B20435" s="172">
        <v>45825.472569444442</v>
      </c>
      <c r="C20435" s="69" t="s">
        <v>284</v>
      </c>
      <c r="D20435" s="69" t="s">
        <v>1937</v>
      </c>
      <c r="E20435" s="69" t="s">
        <v>3065</v>
      </c>
      <c r="F20435" s="69">
        <v>2367</v>
      </c>
      <c r="G20435" s="69" t="s">
        <v>2441</v>
      </c>
    </row>
    <row r="20436" spans="1:7" ht="14.4">
      <c r="A20436" s="27" t="str">
        <f>VLOOKUP(C20436,'user list'!A:B,2,0)</f>
        <v>CArD</v>
      </c>
      <c r="B20436" s="172">
        <v>45825.472662037035</v>
      </c>
      <c r="C20436" s="69" t="s">
        <v>277</v>
      </c>
      <c r="D20436" s="69" t="s">
        <v>1937</v>
      </c>
      <c r="E20436" s="69" t="s">
        <v>2819</v>
      </c>
      <c r="F20436" s="69">
        <v>2297</v>
      </c>
      <c r="G20436" s="69" t="s">
        <v>1939</v>
      </c>
    </row>
    <row r="20437" spans="1:7" ht="14.4">
      <c r="A20437" s="27" t="str">
        <f>VLOOKUP(C20437,'user list'!A:B,2,0)</f>
        <v>CArD</v>
      </c>
      <c r="B20437" s="172">
        <v>45825.472719907404</v>
      </c>
      <c r="C20437" s="69" t="s">
        <v>277</v>
      </c>
      <c r="D20437" s="69" t="s">
        <v>1937</v>
      </c>
      <c r="E20437" s="69" t="s">
        <v>2819</v>
      </c>
      <c r="F20437" s="69">
        <v>2297</v>
      </c>
      <c r="G20437" s="69" t="s">
        <v>1947</v>
      </c>
    </row>
    <row r="20438" spans="1:7" ht="14.4">
      <c r="A20438" s="27" t="str">
        <f>VLOOKUP(C20438,'user list'!A:B,2,0)</f>
        <v>CArD</v>
      </c>
      <c r="B20438" s="172">
        <v>45825.472719907404</v>
      </c>
      <c r="C20438" s="69" t="s">
        <v>277</v>
      </c>
      <c r="D20438" s="69" t="s">
        <v>1937</v>
      </c>
      <c r="E20438" s="69" t="s">
        <v>2819</v>
      </c>
      <c r="F20438" s="69">
        <v>2297</v>
      </c>
      <c r="G20438" s="69" t="s">
        <v>1948</v>
      </c>
    </row>
    <row r="20439" spans="1:7" ht="14.4">
      <c r="A20439" s="27" t="str">
        <f>VLOOKUP(C20439,'user list'!A:B,2,0)</f>
        <v>CArD</v>
      </c>
      <c r="B20439" s="172">
        <v>45825.472719907404</v>
      </c>
      <c r="C20439" s="69" t="s">
        <v>277</v>
      </c>
      <c r="D20439" s="69" t="s">
        <v>1937</v>
      </c>
      <c r="E20439" s="69" t="s">
        <v>2819</v>
      </c>
      <c r="F20439" s="69">
        <v>2297</v>
      </c>
      <c r="G20439" s="69" t="s">
        <v>1939</v>
      </c>
    </row>
    <row r="20440" spans="1:7" ht="14.4">
      <c r="A20440" s="27" t="str">
        <f>VLOOKUP(C20440,'user list'!A:B,2,0)</f>
        <v>Admin</v>
      </c>
      <c r="B20440" s="172">
        <v>45825.472719907404</v>
      </c>
      <c r="C20440" s="69" t="s">
        <v>186</v>
      </c>
      <c r="D20440" s="69" t="s">
        <v>1937</v>
      </c>
      <c r="E20440" s="69" t="s">
        <v>2819</v>
      </c>
      <c r="F20440" s="69">
        <v>2297</v>
      </c>
      <c r="G20440" s="69" t="s">
        <v>1948</v>
      </c>
    </row>
    <row r="20441" spans="1:7" ht="14.4">
      <c r="A20441" s="27" t="str">
        <f>VLOOKUP(C20441,'user list'!A:B,2,0)</f>
        <v>CCESD</v>
      </c>
      <c r="B20441" s="172">
        <v>45825.472754629627</v>
      </c>
      <c r="C20441" s="69" t="s">
        <v>284</v>
      </c>
      <c r="D20441" s="69" t="s">
        <v>1937</v>
      </c>
      <c r="E20441" s="69" t="s">
        <v>1974</v>
      </c>
      <c r="F20441" s="69">
        <v>2402</v>
      </c>
      <c r="G20441" s="69" t="s">
        <v>1939</v>
      </c>
    </row>
    <row r="20442" spans="1:7" ht="14.4">
      <c r="A20442" s="27" t="str">
        <f>VLOOKUP(C20442,'user list'!A:B,2,0)</f>
        <v>CArD</v>
      </c>
      <c r="B20442" s="172">
        <v>45825.472777777781</v>
      </c>
      <c r="C20442" s="69" t="s">
        <v>277</v>
      </c>
      <c r="D20442" s="69" t="s">
        <v>1937</v>
      </c>
      <c r="E20442" s="69" t="s">
        <v>2808</v>
      </c>
      <c r="F20442" s="69">
        <v>2272</v>
      </c>
      <c r="G20442" s="69" t="s">
        <v>1939</v>
      </c>
    </row>
    <row r="20443" spans="1:7" ht="14.4">
      <c r="A20443" s="27" t="str">
        <f>VLOOKUP(C20443,'user list'!A:B,2,0)</f>
        <v>CCESD</v>
      </c>
      <c r="B20443" s="172">
        <v>45825.472870370373</v>
      </c>
      <c r="C20443" s="69" t="s">
        <v>284</v>
      </c>
      <c r="D20443" s="69" t="s">
        <v>1937</v>
      </c>
      <c r="E20443" s="69" t="s">
        <v>1974</v>
      </c>
      <c r="F20443" s="69">
        <v>2402</v>
      </c>
      <c r="G20443" s="69" t="s">
        <v>2441</v>
      </c>
    </row>
    <row r="20444" spans="1:7" ht="14.4">
      <c r="A20444" s="27" t="str">
        <f>VLOOKUP(C20444,'user list'!A:B,2,0)</f>
        <v>CArD</v>
      </c>
      <c r="B20444" s="172">
        <v>45825.472870370373</v>
      </c>
      <c r="C20444" s="69" t="s">
        <v>277</v>
      </c>
      <c r="D20444" s="69" t="s">
        <v>1937</v>
      </c>
      <c r="E20444" s="69" t="s">
        <v>2808</v>
      </c>
      <c r="F20444" s="69">
        <v>2272</v>
      </c>
      <c r="G20444" s="69" t="s">
        <v>1947</v>
      </c>
    </row>
    <row r="20445" spans="1:7" ht="14.4">
      <c r="A20445" s="27" t="str">
        <f>VLOOKUP(C20445,'user list'!A:B,2,0)</f>
        <v>CArD</v>
      </c>
      <c r="B20445" s="172">
        <v>45825.472870370373</v>
      </c>
      <c r="C20445" s="69" t="s">
        <v>277</v>
      </c>
      <c r="D20445" s="69" t="s">
        <v>1937</v>
      </c>
      <c r="E20445" s="69" t="s">
        <v>2808</v>
      </c>
      <c r="F20445" s="69">
        <v>2272</v>
      </c>
      <c r="G20445" s="69" t="s">
        <v>1948</v>
      </c>
    </row>
    <row r="20446" spans="1:7" ht="14.4">
      <c r="A20446" s="27" t="str">
        <f>VLOOKUP(C20446,'user list'!A:B,2,0)</f>
        <v>CArD</v>
      </c>
      <c r="B20446" s="172">
        <v>45825.472870370373</v>
      </c>
      <c r="C20446" s="69" t="s">
        <v>277</v>
      </c>
      <c r="D20446" s="69" t="s">
        <v>1937</v>
      </c>
      <c r="E20446" s="69" t="s">
        <v>2808</v>
      </c>
      <c r="F20446" s="69">
        <v>2272</v>
      </c>
      <c r="G20446" s="69" t="s">
        <v>1939</v>
      </c>
    </row>
    <row r="20447" spans="1:7" ht="14.4">
      <c r="A20447" s="27" t="str">
        <f>VLOOKUP(C20447,'user list'!A:B,2,0)</f>
        <v>Admin</v>
      </c>
      <c r="B20447" s="172">
        <v>45825.472870370373</v>
      </c>
      <c r="C20447" s="69" t="s">
        <v>186</v>
      </c>
      <c r="D20447" s="69" t="s">
        <v>1937</v>
      </c>
      <c r="E20447" s="69" t="s">
        <v>2808</v>
      </c>
      <c r="F20447" s="69">
        <v>2272</v>
      </c>
      <c r="G20447" s="69" t="s">
        <v>1948</v>
      </c>
    </row>
    <row r="20448" spans="1:7" ht="14.4">
      <c r="A20448" s="27" t="str">
        <f>VLOOKUP(C20448,'user list'!A:B,2,0)</f>
        <v>CArD</v>
      </c>
      <c r="B20448" s="172">
        <v>45825.472893518519</v>
      </c>
      <c r="C20448" s="69" t="s">
        <v>277</v>
      </c>
      <c r="D20448" s="69" t="s">
        <v>1937</v>
      </c>
      <c r="E20448" s="69" t="s">
        <v>2838</v>
      </c>
      <c r="F20448" s="69">
        <v>2318</v>
      </c>
      <c r="G20448" s="69" t="s">
        <v>1939</v>
      </c>
    </row>
    <row r="20449" spans="1:7" ht="14.4">
      <c r="A20449" s="27" t="str">
        <f>VLOOKUP(C20449,'user list'!A:B,2,0)</f>
        <v>CArD</v>
      </c>
      <c r="B20449" s="172">
        <v>45825.472939814812</v>
      </c>
      <c r="C20449" s="69" t="s">
        <v>277</v>
      </c>
      <c r="D20449" s="69" t="s">
        <v>1937</v>
      </c>
      <c r="E20449" s="69" t="s">
        <v>2838</v>
      </c>
      <c r="F20449" s="69">
        <v>2318</v>
      </c>
      <c r="G20449" s="69" t="s">
        <v>1947</v>
      </c>
    </row>
    <row r="20450" spans="1:7" ht="14.4">
      <c r="A20450" s="27" t="str">
        <f>VLOOKUP(C20450,'user list'!A:B,2,0)</f>
        <v>CArD</v>
      </c>
      <c r="B20450" s="172">
        <v>45825.472939814812</v>
      </c>
      <c r="C20450" s="69" t="s">
        <v>277</v>
      </c>
      <c r="D20450" s="69" t="s">
        <v>1937</v>
      </c>
      <c r="E20450" s="69" t="s">
        <v>2838</v>
      </c>
      <c r="F20450" s="69">
        <v>2318</v>
      </c>
      <c r="G20450" s="69" t="s">
        <v>1948</v>
      </c>
    </row>
    <row r="20451" spans="1:7" ht="14.4">
      <c r="A20451" s="27" t="str">
        <f>VLOOKUP(C20451,'user list'!A:B,2,0)</f>
        <v>CArD</v>
      </c>
      <c r="B20451" s="172">
        <v>45825.472939814812</v>
      </c>
      <c r="C20451" s="69" t="s">
        <v>277</v>
      </c>
      <c r="D20451" s="69" t="s">
        <v>1937</v>
      </c>
      <c r="E20451" s="69" t="s">
        <v>2838</v>
      </c>
      <c r="F20451" s="69">
        <v>2318</v>
      </c>
      <c r="G20451" s="69" t="s">
        <v>1939</v>
      </c>
    </row>
    <row r="20452" spans="1:7" ht="14.4">
      <c r="A20452" s="27" t="str">
        <f>VLOOKUP(C20452,'user list'!A:B,2,0)</f>
        <v>Admin</v>
      </c>
      <c r="B20452" s="172">
        <v>45825.472939814812</v>
      </c>
      <c r="C20452" s="69" t="s">
        <v>186</v>
      </c>
      <c r="D20452" s="69" t="s">
        <v>1937</v>
      </c>
      <c r="E20452" s="69" t="s">
        <v>2838</v>
      </c>
      <c r="F20452" s="69">
        <v>2318</v>
      </c>
      <c r="G20452" s="69" t="s">
        <v>1948</v>
      </c>
    </row>
    <row r="20453" spans="1:7" ht="14.4">
      <c r="A20453" s="27" t="str">
        <f>VLOOKUP(C20453,'user list'!A:B,2,0)</f>
        <v>CArD</v>
      </c>
      <c r="B20453" s="172">
        <v>45825.472951388889</v>
      </c>
      <c r="C20453" s="69" t="s">
        <v>277</v>
      </c>
      <c r="D20453" s="69" t="s">
        <v>1937</v>
      </c>
      <c r="E20453" s="69" t="s">
        <v>2784</v>
      </c>
      <c r="F20453" s="69">
        <v>2340</v>
      </c>
      <c r="G20453" s="69" t="s">
        <v>1939</v>
      </c>
    </row>
    <row r="20454" spans="1:7" ht="14.4">
      <c r="A20454" s="27" t="str">
        <f>VLOOKUP(C20454,'user list'!A:B,2,0)</f>
        <v>CArD</v>
      </c>
      <c r="B20454" s="172">
        <v>45825.473020833335</v>
      </c>
      <c r="C20454" s="69" t="s">
        <v>277</v>
      </c>
      <c r="D20454" s="69" t="s">
        <v>1937</v>
      </c>
      <c r="E20454" s="69" t="s">
        <v>2784</v>
      </c>
      <c r="F20454" s="69">
        <v>2340</v>
      </c>
      <c r="G20454" s="69" t="s">
        <v>1947</v>
      </c>
    </row>
    <row r="20455" spans="1:7" ht="14.4">
      <c r="A20455" s="27" t="str">
        <f>VLOOKUP(C20455,'user list'!A:B,2,0)</f>
        <v>CArD</v>
      </c>
      <c r="B20455" s="172">
        <v>45825.473020833335</v>
      </c>
      <c r="C20455" s="69" t="s">
        <v>277</v>
      </c>
      <c r="D20455" s="69" t="s">
        <v>1937</v>
      </c>
      <c r="E20455" s="69" t="s">
        <v>2784</v>
      </c>
      <c r="F20455" s="69">
        <v>2340</v>
      </c>
      <c r="G20455" s="69" t="s">
        <v>1948</v>
      </c>
    </row>
    <row r="20456" spans="1:7" ht="14.4">
      <c r="A20456" s="27" t="str">
        <f>VLOOKUP(C20456,'user list'!A:B,2,0)</f>
        <v>CArD</v>
      </c>
      <c r="B20456" s="172">
        <v>45825.473020833335</v>
      </c>
      <c r="C20456" s="69" t="s">
        <v>277</v>
      </c>
      <c r="D20456" s="69" t="s">
        <v>1937</v>
      </c>
      <c r="E20456" s="69" t="s">
        <v>2784</v>
      </c>
      <c r="F20456" s="69">
        <v>2340</v>
      </c>
      <c r="G20456" s="69" t="s">
        <v>1939</v>
      </c>
    </row>
    <row r="20457" spans="1:7" ht="14.4">
      <c r="A20457" s="27" t="str">
        <f>VLOOKUP(C20457,'user list'!A:B,2,0)</f>
        <v>Admin</v>
      </c>
      <c r="B20457" s="172">
        <v>45825.473020833335</v>
      </c>
      <c r="C20457" s="69" t="s">
        <v>186</v>
      </c>
      <c r="D20457" s="69" t="s">
        <v>1937</v>
      </c>
      <c r="E20457" s="69" t="s">
        <v>2784</v>
      </c>
      <c r="F20457" s="69">
        <v>2340</v>
      </c>
      <c r="G20457" s="69" t="s">
        <v>1948</v>
      </c>
    </row>
    <row r="20458" spans="1:7" ht="14.4">
      <c r="A20458" s="27" t="str">
        <f>VLOOKUP(C20458,'user list'!A:B,2,0)</f>
        <v>CArD</v>
      </c>
      <c r="B20458" s="172">
        <v>45825.473043981481</v>
      </c>
      <c r="C20458" s="69" t="s">
        <v>277</v>
      </c>
      <c r="D20458" s="69" t="s">
        <v>1937</v>
      </c>
      <c r="E20458" s="69" t="s">
        <v>3060</v>
      </c>
      <c r="F20458" s="69">
        <v>2354</v>
      </c>
      <c r="G20458" s="69" t="s">
        <v>1939</v>
      </c>
    </row>
    <row r="20459" spans="1:7" ht="14.4">
      <c r="A20459" s="27" t="str">
        <f>VLOOKUP(C20459,'user list'!A:B,2,0)</f>
        <v>CArD</v>
      </c>
      <c r="B20459" s="172">
        <v>45825.473090277781</v>
      </c>
      <c r="C20459" s="69" t="s">
        <v>277</v>
      </c>
      <c r="D20459" s="69" t="s">
        <v>1937</v>
      </c>
      <c r="E20459" s="69" t="s">
        <v>3060</v>
      </c>
      <c r="F20459" s="69">
        <v>2354</v>
      </c>
      <c r="G20459" s="69" t="s">
        <v>1947</v>
      </c>
    </row>
    <row r="20460" spans="1:7" ht="14.4">
      <c r="A20460" s="27" t="str">
        <f>VLOOKUP(C20460,'user list'!A:B,2,0)</f>
        <v>CArD</v>
      </c>
      <c r="B20460" s="172">
        <v>45825.473090277781</v>
      </c>
      <c r="C20460" s="69" t="s">
        <v>277</v>
      </c>
      <c r="D20460" s="69" t="s">
        <v>1937</v>
      </c>
      <c r="E20460" s="69" t="s">
        <v>3060</v>
      </c>
      <c r="F20460" s="69">
        <v>2354</v>
      </c>
      <c r="G20460" s="69" t="s">
        <v>1948</v>
      </c>
    </row>
    <row r="20461" spans="1:7" ht="14.4">
      <c r="A20461" s="27" t="str">
        <f>VLOOKUP(C20461,'user list'!A:B,2,0)</f>
        <v>CArD</v>
      </c>
      <c r="B20461" s="172">
        <v>45825.473090277781</v>
      </c>
      <c r="C20461" s="69" t="s">
        <v>277</v>
      </c>
      <c r="D20461" s="69" t="s">
        <v>1937</v>
      </c>
      <c r="E20461" s="69" t="s">
        <v>3060</v>
      </c>
      <c r="F20461" s="69">
        <v>2354</v>
      </c>
      <c r="G20461" s="69" t="s">
        <v>1939</v>
      </c>
    </row>
    <row r="20462" spans="1:7" ht="14.4">
      <c r="A20462" s="27" t="str">
        <f>VLOOKUP(C20462,'user list'!A:B,2,0)</f>
        <v>Admin</v>
      </c>
      <c r="B20462" s="172">
        <v>45825.473101851851</v>
      </c>
      <c r="C20462" s="69" t="s">
        <v>186</v>
      </c>
      <c r="D20462" s="69" t="s">
        <v>1937</v>
      </c>
      <c r="E20462" s="69" t="s">
        <v>3060</v>
      </c>
      <c r="F20462" s="69">
        <v>2354</v>
      </c>
      <c r="G20462" s="69" t="s">
        <v>1948</v>
      </c>
    </row>
    <row r="20463" spans="1:7" ht="14.4">
      <c r="A20463" s="27" t="str">
        <f>VLOOKUP(C20463,'user list'!A:B,2,0)</f>
        <v>CArD</v>
      </c>
      <c r="B20463" s="172">
        <v>45825.473124999997</v>
      </c>
      <c r="C20463" s="69" t="s">
        <v>277</v>
      </c>
      <c r="D20463" s="69" t="s">
        <v>1937</v>
      </c>
      <c r="E20463" s="69" t="s">
        <v>3330</v>
      </c>
      <c r="F20463" s="69">
        <v>2379</v>
      </c>
      <c r="G20463" s="69" t="s">
        <v>1939</v>
      </c>
    </row>
    <row r="20464" spans="1:7" ht="14.4">
      <c r="A20464" s="27" t="str">
        <f>VLOOKUP(C20464,'user list'!A:B,2,0)</f>
        <v>QCBAS</v>
      </c>
      <c r="B20464" s="172">
        <v>45825.47315972222</v>
      </c>
      <c r="C20464" s="69" t="s">
        <v>263</v>
      </c>
      <c r="D20464" s="69" t="s">
        <v>1937</v>
      </c>
      <c r="E20464" s="69" t="s">
        <v>2463</v>
      </c>
      <c r="F20464" s="69">
        <v>1760</v>
      </c>
      <c r="G20464" s="69" t="s">
        <v>1947</v>
      </c>
    </row>
    <row r="20465" spans="1:7" ht="14.4">
      <c r="A20465" s="27" t="str">
        <f>VLOOKUP(C20465,'user list'!A:B,2,0)</f>
        <v>QCBAS</v>
      </c>
      <c r="B20465" s="172">
        <v>45825.47315972222</v>
      </c>
      <c r="C20465" s="69" t="s">
        <v>263</v>
      </c>
      <c r="D20465" s="69" t="s">
        <v>1937</v>
      </c>
      <c r="E20465" s="69" t="s">
        <v>2463</v>
      </c>
      <c r="F20465" s="69">
        <v>1760</v>
      </c>
      <c r="G20465" s="69" t="s">
        <v>1948</v>
      </c>
    </row>
    <row r="20466" spans="1:7" ht="14.4">
      <c r="A20466" s="27" t="str">
        <f>VLOOKUP(C20466,'user list'!A:B,2,0)</f>
        <v>QCBAS</v>
      </c>
      <c r="B20466" s="172">
        <v>45825.47315972222</v>
      </c>
      <c r="C20466" s="69" t="s">
        <v>263</v>
      </c>
      <c r="D20466" s="69" t="s">
        <v>1937</v>
      </c>
      <c r="E20466" s="69" t="s">
        <v>2463</v>
      </c>
      <c r="F20466" s="69">
        <v>1760</v>
      </c>
      <c r="G20466" s="69" t="s">
        <v>1939</v>
      </c>
    </row>
    <row r="20467" spans="1:7" ht="14.4">
      <c r="A20467" s="27" t="str">
        <f>VLOOKUP(C20467,'user list'!A:B,2,0)</f>
        <v>Admin</v>
      </c>
      <c r="B20467" s="172">
        <v>45825.47315972222</v>
      </c>
      <c r="C20467" s="69" t="s">
        <v>186</v>
      </c>
      <c r="D20467" s="69" t="s">
        <v>1937</v>
      </c>
      <c r="E20467" s="69" t="s">
        <v>2463</v>
      </c>
      <c r="F20467" s="69">
        <v>1760</v>
      </c>
      <c r="G20467" s="69" t="s">
        <v>1948</v>
      </c>
    </row>
    <row r="20468" spans="1:7" ht="14.4">
      <c r="A20468" s="27" t="str">
        <f>VLOOKUP(C20468,'user list'!A:B,2,0)</f>
        <v>CArD</v>
      </c>
      <c r="B20468" s="172">
        <v>45825.473171296297</v>
      </c>
      <c r="C20468" s="69" t="s">
        <v>277</v>
      </c>
      <c r="D20468" s="69" t="s">
        <v>1937</v>
      </c>
      <c r="E20468" s="69" t="s">
        <v>3330</v>
      </c>
      <c r="F20468" s="69">
        <v>2379</v>
      </c>
      <c r="G20468" s="69" t="s">
        <v>1947</v>
      </c>
    </row>
    <row r="20469" spans="1:7" ht="14.4">
      <c r="A20469" s="27" t="str">
        <f>VLOOKUP(C20469,'user list'!A:B,2,0)</f>
        <v>CArD</v>
      </c>
      <c r="B20469" s="172">
        <v>45825.473171296297</v>
      </c>
      <c r="C20469" s="69" t="s">
        <v>277</v>
      </c>
      <c r="D20469" s="69" t="s">
        <v>1937</v>
      </c>
      <c r="E20469" s="69" t="s">
        <v>3330</v>
      </c>
      <c r="F20469" s="69">
        <v>2379</v>
      </c>
      <c r="G20469" s="69" t="s">
        <v>1948</v>
      </c>
    </row>
    <row r="20470" spans="1:7" ht="14.4">
      <c r="A20470" s="27" t="str">
        <f>VLOOKUP(C20470,'user list'!A:B,2,0)</f>
        <v>CArD</v>
      </c>
      <c r="B20470" s="172">
        <v>45825.473171296297</v>
      </c>
      <c r="C20470" s="69" t="s">
        <v>277</v>
      </c>
      <c r="D20470" s="69" t="s">
        <v>1937</v>
      </c>
      <c r="E20470" s="69" t="s">
        <v>3330</v>
      </c>
      <c r="F20470" s="69">
        <v>2379</v>
      </c>
      <c r="G20470" s="69" t="s">
        <v>1939</v>
      </c>
    </row>
    <row r="20471" spans="1:7" ht="14.4">
      <c r="A20471" s="27" t="str">
        <f>VLOOKUP(C20471,'user list'!A:B,2,0)</f>
        <v>Admin</v>
      </c>
      <c r="B20471" s="172">
        <v>45825.473171296297</v>
      </c>
      <c r="C20471" s="69" t="s">
        <v>186</v>
      </c>
      <c r="D20471" s="69" t="s">
        <v>1937</v>
      </c>
      <c r="E20471" s="69" t="s">
        <v>3330</v>
      </c>
      <c r="F20471" s="69">
        <v>2379</v>
      </c>
      <c r="G20471" s="69" t="s">
        <v>1948</v>
      </c>
    </row>
    <row r="20472" spans="1:7" ht="14.4">
      <c r="A20472" s="27" t="str">
        <f>VLOOKUP(C20472,'user list'!A:B,2,0)</f>
        <v>CArD</v>
      </c>
      <c r="B20472" s="172">
        <v>45825.473182870373</v>
      </c>
      <c r="C20472" s="69" t="s">
        <v>277</v>
      </c>
      <c r="D20472" s="69" t="s">
        <v>1937</v>
      </c>
      <c r="E20472" s="69" t="s">
        <v>1974</v>
      </c>
      <c r="F20472" s="69">
        <v>2402</v>
      </c>
      <c r="G20472" s="69" t="s">
        <v>1939</v>
      </c>
    </row>
    <row r="20473" spans="1:7" ht="14.4">
      <c r="A20473" s="27" t="str">
        <f>VLOOKUP(C20473,'user list'!A:B,2,0)</f>
        <v>CCESD</v>
      </c>
      <c r="B20473" s="172">
        <v>45825.473182870373</v>
      </c>
      <c r="C20473" s="69" t="s">
        <v>284</v>
      </c>
      <c r="D20473" s="69" t="s">
        <v>1937</v>
      </c>
      <c r="E20473" s="69" t="s">
        <v>3242</v>
      </c>
      <c r="F20473" s="69">
        <v>2413</v>
      </c>
      <c r="G20473" s="69" t="s">
        <v>1939</v>
      </c>
    </row>
    <row r="20474" spans="1:7" ht="14.4">
      <c r="A20474" s="27" t="str">
        <f>VLOOKUP(C20474,'user list'!A:B,2,0)</f>
        <v>CArD</v>
      </c>
      <c r="B20474" s="172">
        <v>45825.473263888889</v>
      </c>
      <c r="C20474" s="69" t="s">
        <v>277</v>
      </c>
      <c r="D20474" s="69" t="s">
        <v>1937</v>
      </c>
      <c r="E20474" s="69" t="s">
        <v>1974</v>
      </c>
      <c r="F20474" s="69">
        <v>2402</v>
      </c>
      <c r="G20474" s="69" t="s">
        <v>1947</v>
      </c>
    </row>
    <row r="20475" spans="1:7" ht="14.4">
      <c r="A20475" s="27" t="str">
        <f>VLOOKUP(C20475,'user list'!A:B,2,0)</f>
        <v>CArD</v>
      </c>
      <c r="B20475" s="172">
        <v>45825.473263888889</v>
      </c>
      <c r="C20475" s="69" t="s">
        <v>277</v>
      </c>
      <c r="D20475" s="69" t="s">
        <v>1937</v>
      </c>
      <c r="E20475" s="69" t="s">
        <v>1974</v>
      </c>
      <c r="F20475" s="69">
        <v>2402</v>
      </c>
      <c r="G20475" s="69" t="s">
        <v>1948</v>
      </c>
    </row>
    <row r="20476" spans="1:7" ht="14.4">
      <c r="A20476" s="27" t="str">
        <f>VLOOKUP(C20476,'user list'!A:B,2,0)</f>
        <v>CArD</v>
      </c>
      <c r="B20476" s="172">
        <v>45825.473263888889</v>
      </c>
      <c r="C20476" s="69" t="s">
        <v>277</v>
      </c>
      <c r="D20476" s="69" t="s">
        <v>1937</v>
      </c>
      <c r="E20476" s="69" t="s">
        <v>1974</v>
      </c>
      <c r="F20476" s="69">
        <v>2402</v>
      </c>
      <c r="G20476" s="69" t="s">
        <v>1939</v>
      </c>
    </row>
    <row r="20477" spans="1:7" ht="14.4">
      <c r="A20477" s="27" t="str">
        <f>VLOOKUP(C20477,'user list'!A:B,2,0)</f>
        <v>Admin</v>
      </c>
      <c r="B20477" s="172">
        <v>45825.473263888889</v>
      </c>
      <c r="C20477" s="69" t="s">
        <v>186</v>
      </c>
      <c r="D20477" s="69" t="s">
        <v>1937</v>
      </c>
      <c r="E20477" s="69" t="s">
        <v>1974</v>
      </c>
      <c r="F20477" s="69">
        <v>2402</v>
      </c>
      <c r="G20477" s="69" t="s">
        <v>1948</v>
      </c>
    </row>
    <row r="20478" spans="1:7" ht="14.4">
      <c r="A20478" s="27" t="str">
        <f>VLOOKUP(C20478,'user list'!A:B,2,0)</f>
        <v>CCESD</v>
      </c>
      <c r="B20478" s="172">
        <v>45825.473275462966</v>
      </c>
      <c r="C20478" s="69" t="s">
        <v>284</v>
      </c>
      <c r="D20478" s="69" t="s">
        <v>1937</v>
      </c>
      <c r="E20478" s="69" t="s">
        <v>3242</v>
      </c>
      <c r="F20478" s="69">
        <v>2413</v>
      </c>
      <c r="G20478" s="69" t="s">
        <v>2441</v>
      </c>
    </row>
    <row r="20479" spans="1:7" ht="14.4">
      <c r="A20479" s="27" t="str">
        <f>VLOOKUP(C20479,'user list'!A:B,2,0)</f>
        <v>CArD</v>
      </c>
      <c r="B20479" s="172">
        <v>45825.473298611112</v>
      </c>
      <c r="C20479" s="69" t="s">
        <v>277</v>
      </c>
      <c r="D20479" s="69" t="s">
        <v>1937</v>
      </c>
      <c r="E20479" s="69" t="s">
        <v>3366</v>
      </c>
      <c r="F20479" s="69">
        <v>2436</v>
      </c>
      <c r="G20479" s="69" t="s">
        <v>1939</v>
      </c>
    </row>
    <row r="20480" spans="1:7" ht="14.4">
      <c r="A20480" s="27" t="str">
        <f>VLOOKUP(C20480,'user list'!A:B,2,0)</f>
        <v>CArD</v>
      </c>
      <c r="B20480" s="172">
        <v>45825.473379629628</v>
      </c>
      <c r="C20480" s="69" t="s">
        <v>277</v>
      </c>
      <c r="D20480" s="69" t="s">
        <v>1937</v>
      </c>
      <c r="E20480" s="69" t="s">
        <v>3366</v>
      </c>
      <c r="F20480" s="69">
        <v>2436</v>
      </c>
      <c r="G20480" s="69" t="s">
        <v>1947</v>
      </c>
    </row>
    <row r="20481" spans="1:7" ht="14.4">
      <c r="A20481" s="27" t="str">
        <f>VLOOKUP(C20481,'user list'!A:B,2,0)</f>
        <v>CArD</v>
      </c>
      <c r="B20481" s="172">
        <v>45825.473379629628</v>
      </c>
      <c r="C20481" s="69" t="s">
        <v>277</v>
      </c>
      <c r="D20481" s="69" t="s">
        <v>1937</v>
      </c>
      <c r="E20481" s="69" t="s">
        <v>3366</v>
      </c>
      <c r="F20481" s="69">
        <v>2436</v>
      </c>
      <c r="G20481" s="69" t="s">
        <v>1948</v>
      </c>
    </row>
    <row r="20482" spans="1:7" ht="14.4">
      <c r="A20482" s="27" t="str">
        <f>VLOOKUP(C20482,'user list'!A:B,2,0)</f>
        <v>CArD</v>
      </c>
      <c r="B20482" s="172">
        <v>45825.473379629628</v>
      </c>
      <c r="C20482" s="69" t="s">
        <v>277</v>
      </c>
      <c r="D20482" s="69" t="s">
        <v>1937</v>
      </c>
      <c r="E20482" s="69" t="s">
        <v>3366</v>
      </c>
      <c r="F20482" s="69">
        <v>2436</v>
      </c>
      <c r="G20482" s="69" t="s">
        <v>1939</v>
      </c>
    </row>
    <row r="20483" spans="1:7" ht="14.4">
      <c r="A20483" s="27" t="str">
        <f>VLOOKUP(C20483,'user list'!A:B,2,0)</f>
        <v>Admin</v>
      </c>
      <c r="B20483" s="172">
        <v>45825.473391203705</v>
      </c>
      <c r="C20483" s="69" t="s">
        <v>186</v>
      </c>
      <c r="D20483" s="69" t="s">
        <v>1937</v>
      </c>
      <c r="E20483" s="69" t="s">
        <v>3366</v>
      </c>
      <c r="F20483" s="69">
        <v>2436</v>
      </c>
      <c r="G20483" s="69" t="s">
        <v>1948</v>
      </c>
    </row>
    <row r="20484" spans="1:7" ht="14.4">
      <c r="A20484" s="27" t="str">
        <f>VLOOKUP(C20484,'user list'!A:B,2,0)</f>
        <v>CArD</v>
      </c>
      <c r="B20484" s="172">
        <v>45825.473402777781</v>
      </c>
      <c r="C20484" s="69" t="s">
        <v>277</v>
      </c>
      <c r="D20484" s="69" t="s">
        <v>1937</v>
      </c>
      <c r="E20484" s="69" t="s">
        <v>3374</v>
      </c>
      <c r="F20484" s="69" t="s">
        <v>3375</v>
      </c>
      <c r="G20484" s="69">
        <v>2444</v>
      </c>
    </row>
    <row r="20485" spans="1:7" ht="14.4">
      <c r="A20485" s="27" t="str">
        <f>VLOOKUP(C20485,'user list'!A:B,2,0)</f>
        <v>CArD</v>
      </c>
      <c r="B20485" s="172">
        <v>45825.473449074074</v>
      </c>
      <c r="C20485" s="69" t="s">
        <v>277</v>
      </c>
      <c r="D20485" s="69" t="s">
        <v>1937</v>
      </c>
      <c r="E20485" s="69" t="s">
        <v>3374</v>
      </c>
      <c r="F20485" s="69" t="s">
        <v>3375</v>
      </c>
      <c r="G20485" s="69">
        <v>2444</v>
      </c>
    </row>
    <row r="20486" spans="1:7" ht="14.4">
      <c r="A20486" s="27" t="str">
        <f>VLOOKUP(C20486,'user list'!A:B,2,0)</f>
        <v>CArD</v>
      </c>
      <c r="B20486" s="172">
        <v>45825.473449074074</v>
      </c>
      <c r="C20486" s="69" t="s">
        <v>277</v>
      </c>
      <c r="D20486" s="69" t="s">
        <v>1937</v>
      </c>
      <c r="E20486" s="69" t="s">
        <v>3374</v>
      </c>
      <c r="F20486" s="69" t="s">
        <v>3375</v>
      </c>
      <c r="G20486" s="69">
        <v>2444</v>
      </c>
    </row>
    <row r="20487" spans="1:7" ht="14.4">
      <c r="A20487" s="27" t="str">
        <f>VLOOKUP(C20487,'user list'!A:B,2,0)</f>
        <v>CArD</v>
      </c>
      <c r="B20487" s="172">
        <v>45825.473449074074</v>
      </c>
      <c r="C20487" s="69" t="s">
        <v>277</v>
      </c>
      <c r="D20487" s="69" t="s">
        <v>1937</v>
      </c>
      <c r="E20487" s="69" t="s">
        <v>3374</v>
      </c>
      <c r="F20487" s="69" t="s">
        <v>3375</v>
      </c>
      <c r="G20487" s="69">
        <v>2444</v>
      </c>
    </row>
    <row r="20488" spans="1:7" ht="14.4">
      <c r="A20488" s="27" t="str">
        <f>VLOOKUP(C20488,'user list'!A:B,2,0)</f>
        <v>Admin</v>
      </c>
      <c r="B20488" s="172">
        <v>45825.473449074074</v>
      </c>
      <c r="C20488" s="69" t="s">
        <v>186</v>
      </c>
      <c r="D20488" s="69" t="s">
        <v>1937</v>
      </c>
      <c r="E20488" s="69" t="s">
        <v>3374</v>
      </c>
      <c r="F20488" s="69" t="s">
        <v>3375</v>
      </c>
      <c r="G20488" s="69">
        <v>2444</v>
      </c>
    </row>
    <row r="20489" spans="1:7" ht="14.4">
      <c r="A20489" s="27" t="str">
        <f>VLOOKUP(C20489,'user list'!A:B,2,0)</f>
        <v>CArD</v>
      </c>
      <c r="B20489" s="172">
        <v>45825.473506944443</v>
      </c>
      <c r="C20489" s="69" t="s">
        <v>277</v>
      </c>
      <c r="D20489" s="69" t="s">
        <v>1937</v>
      </c>
      <c r="E20489" s="69" t="s">
        <v>3374</v>
      </c>
      <c r="F20489" s="69" t="s">
        <v>3375</v>
      </c>
      <c r="G20489" s="69">
        <v>2447</v>
      </c>
    </row>
    <row r="20490" spans="1:7" ht="14.4">
      <c r="A20490" s="27" t="str">
        <f>VLOOKUP(C20490,'user list'!A:B,2,0)</f>
        <v>CCESD</v>
      </c>
      <c r="B20490" s="172">
        <v>45825.473530092589</v>
      </c>
      <c r="C20490" s="69" t="s">
        <v>284</v>
      </c>
      <c r="D20490" s="69" t="s">
        <v>1937</v>
      </c>
      <c r="E20490" s="69" t="s">
        <v>3368</v>
      </c>
      <c r="F20490" s="69">
        <v>2438</v>
      </c>
      <c r="G20490" s="69" t="s">
        <v>1939</v>
      </c>
    </row>
    <row r="20491" spans="1:7" ht="14.4">
      <c r="A20491" s="27" t="str">
        <f>VLOOKUP(C20491,'user list'!A:B,2,0)</f>
        <v>CArD</v>
      </c>
      <c r="B20491" s="172">
        <v>45825.473541666666</v>
      </c>
      <c r="C20491" s="69" t="s">
        <v>277</v>
      </c>
      <c r="D20491" s="69" t="s">
        <v>1937</v>
      </c>
      <c r="E20491" s="69" t="s">
        <v>3374</v>
      </c>
      <c r="F20491" s="69" t="s">
        <v>3375</v>
      </c>
      <c r="G20491" s="69">
        <v>2447</v>
      </c>
    </row>
    <row r="20492" spans="1:7" ht="14.4">
      <c r="A20492" s="27" t="str">
        <f>VLOOKUP(C20492,'user list'!A:B,2,0)</f>
        <v>CArD</v>
      </c>
      <c r="B20492" s="172">
        <v>45825.473541666666</v>
      </c>
      <c r="C20492" s="69" t="s">
        <v>277</v>
      </c>
      <c r="D20492" s="69" t="s">
        <v>1937</v>
      </c>
      <c r="E20492" s="69" t="s">
        <v>3374</v>
      </c>
      <c r="F20492" s="69" t="s">
        <v>3375</v>
      </c>
      <c r="G20492" s="69">
        <v>2447</v>
      </c>
    </row>
    <row r="20493" spans="1:7" ht="14.4">
      <c r="A20493" s="27" t="str">
        <f>VLOOKUP(C20493,'user list'!A:B,2,0)</f>
        <v>CArD</v>
      </c>
      <c r="B20493" s="172">
        <v>45825.473541666666</v>
      </c>
      <c r="C20493" s="69" t="s">
        <v>277</v>
      </c>
      <c r="D20493" s="69" t="s">
        <v>1937</v>
      </c>
      <c r="E20493" s="69" t="s">
        <v>3374</v>
      </c>
      <c r="F20493" s="69" t="s">
        <v>3375</v>
      </c>
      <c r="G20493" s="69">
        <v>2447</v>
      </c>
    </row>
    <row r="20494" spans="1:7" ht="14.4">
      <c r="A20494" s="27" t="str">
        <f>VLOOKUP(C20494,'user list'!A:B,2,0)</f>
        <v>Admin</v>
      </c>
      <c r="B20494" s="172">
        <v>45825.473541666666</v>
      </c>
      <c r="C20494" s="69" t="s">
        <v>186</v>
      </c>
      <c r="D20494" s="69" t="s">
        <v>1937</v>
      </c>
      <c r="E20494" s="69" t="s">
        <v>3374</v>
      </c>
      <c r="F20494" s="69" t="s">
        <v>3375</v>
      </c>
      <c r="G20494" s="69">
        <v>2447</v>
      </c>
    </row>
    <row r="20495" spans="1:7" ht="14.4">
      <c r="A20495" s="27" t="str">
        <f>VLOOKUP(C20495,'user list'!A:B,2,0)</f>
        <v>CArD</v>
      </c>
      <c r="B20495" s="172">
        <v>45825.473553240743</v>
      </c>
      <c r="C20495" s="69" t="s">
        <v>277</v>
      </c>
      <c r="D20495" s="69" t="s">
        <v>1937</v>
      </c>
      <c r="E20495" s="69" t="s">
        <v>3333</v>
      </c>
      <c r="F20495" s="69">
        <v>2383</v>
      </c>
      <c r="G20495" s="69" t="s">
        <v>1939</v>
      </c>
    </row>
    <row r="20496" spans="1:7" ht="14.4">
      <c r="A20496" s="27" t="str">
        <f>VLOOKUP(C20496,'user list'!A:B,2,0)</f>
        <v>QCBAS</v>
      </c>
      <c r="B20496" s="172">
        <v>45825.473599537036</v>
      </c>
      <c r="C20496" s="69" t="s">
        <v>263</v>
      </c>
      <c r="D20496" s="69" t="s">
        <v>1937</v>
      </c>
      <c r="E20496" s="69" t="s">
        <v>2534</v>
      </c>
      <c r="F20496" s="69">
        <v>1881</v>
      </c>
      <c r="G20496" s="69" t="s">
        <v>1949</v>
      </c>
    </row>
    <row r="20497" spans="1:7" ht="14.4">
      <c r="A20497" s="27" t="str">
        <f>VLOOKUP(C20497,'user list'!A:B,2,0)</f>
        <v>CCESD</v>
      </c>
      <c r="B20497" s="172">
        <v>45825.473611111112</v>
      </c>
      <c r="C20497" s="69" t="s">
        <v>284</v>
      </c>
      <c r="D20497" s="69" t="s">
        <v>1937</v>
      </c>
      <c r="E20497" s="69" t="s">
        <v>3368</v>
      </c>
      <c r="F20497" s="69">
        <v>2438</v>
      </c>
      <c r="G20497" s="69" t="s">
        <v>2441</v>
      </c>
    </row>
    <row r="20498" spans="1:7" ht="14.4">
      <c r="A20498" s="27" t="str">
        <f>VLOOKUP(C20498,'user list'!A:B,2,0)</f>
        <v>CArD</v>
      </c>
      <c r="B20498" s="172">
        <v>45825.473611111112</v>
      </c>
      <c r="C20498" s="69" t="s">
        <v>277</v>
      </c>
      <c r="D20498" s="69" t="s">
        <v>1937</v>
      </c>
      <c r="E20498" s="69" t="s">
        <v>3333</v>
      </c>
      <c r="F20498" s="69">
        <v>2383</v>
      </c>
      <c r="G20498" s="69" t="s">
        <v>1947</v>
      </c>
    </row>
    <row r="20499" spans="1:7" ht="14.4">
      <c r="A20499" s="27" t="str">
        <f>VLOOKUP(C20499,'user list'!A:B,2,0)</f>
        <v>CArD</v>
      </c>
      <c r="B20499" s="172">
        <v>45825.473611111112</v>
      </c>
      <c r="C20499" s="69" t="s">
        <v>277</v>
      </c>
      <c r="D20499" s="69" t="s">
        <v>1937</v>
      </c>
      <c r="E20499" s="69" t="s">
        <v>3333</v>
      </c>
      <c r="F20499" s="69">
        <v>2383</v>
      </c>
      <c r="G20499" s="69" t="s">
        <v>1948</v>
      </c>
    </row>
    <row r="20500" spans="1:7" ht="14.4">
      <c r="A20500" s="27" t="str">
        <f>VLOOKUP(C20500,'user list'!A:B,2,0)</f>
        <v>CArD</v>
      </c>
      <c r="B20500" s="172">
        <v>45825.473611111112</v>
      </c>
      <c r="C20500" s="69" t="s">
        <v>277</v>
      </c>
      <c r="D20500" s="69" t="s">
        <v>1937</v>
      </c>
      <c r="E20500" s="69" t="s">
        <v>3333</v>
      </c>
      <c r="F20500" s="69">
        <v>2383</v>
      </c>
      <c r="G20500" s="69" t="s">
        <v>1939</v>
      </c>
    </row>
    <row r="20501" spans="1:7" ht="14.4">
      <c r="A20501" s="27" t="str">
        <f>VLOOKUP(C20501,'user list'!A:B,2,0)</f>
        <v>Admin</v>
      </c>
      <c r="B20501" s="172">
        <v>45825.473611111112</v>
      </c>
      <c r="C20501" s="69" t="s">
        <v>186</v>
      </c>
      <c r="D20501" s="69" t="s">
        <v>1937</v>
      </c>
      <c r="E20501" s="69" t="s">
        <v>3333</v>
      </c>
      <c r="F20501" s="69">
        <v>2383</v>
      </c>
      <c r="G20501" s="69" t="s">
        <v>1948</v>
      </c>
    </row>
    <row r="20502" spans="1:7" ht="14.4">
      <c r="A20502" s="27" t="str">
        <f>VLOOKUP(C20502,'user list'!A:B,2,0)</f>
        <v>CArD</v>
      </c>
      <c r="B20502" s="172">
        <v>45825.473634259259</v>
      </c>
      <c r="C20502" s="69" t="s">
        <v>277</v>
      </c>
      <c r="D20502" s="69" t="s">
        <v>1937</v>
      </c>
      <c r="E20502" s="69" t="s">
        <v>3363</v>
      </c>
      <c r="F20502" s="69">
        <v>2432</v>
      </c>
      <c r="G20502" s="69" t="s">
        <v>1939</v>
      </c>
    </row>
    <row r="20503" spans="1:7" ht="14.4">
      <c r="A20503" s="27" t="str">
        <f>VLOOKUP(C20503,'user list'!A:B,2,0)</f>
        <v>CArD</v>
      </c>
      <c r="B20503" s="172">
        <v>45825.473668981482</v>
      </c>
      <c r="C20503" s="69" t="s">
        <v>277</v>
      </c>
      <c r="D20503" s="69" t="s">
        <v>1937</v>
      </c>
      <c r="E20503" s="69" t="s">
        <v>3363</v>
      </c>
      <c r="F20503" s="69">
        <v>2432</v>
      </c>
      <c r="G20503" s="69" t="s">
        <v>1947</v>
      </c>
    </row>
    <row r="20504" spans="1:7" ht="14.4">
      <c r="A20504" s="27" t="str">
        <f>VLOOKUP(C20504,'user list'!A:B,2,0)</f>
        <v>CArD</v>
      </c>
      <c r="B20504" s="172">
        <v>45825.473668981482</v>
      </c>
      <c r="C20504" s="69" t="s">
        <v>277</v>
      </c>
      <c r="D20504" s="69" t="s">
        <v>1937</v>
      </c>
      <c r="E20504" s="69" t="s">
        <v>3363</v>
      </c>
      <c r="F20504" s="69">
        <v>2432</v>
      </c>
      <c r="G20504" s="69" t="s">
        <v>1948</v>
      </c>
    </row>
    <row r="20505" spans="1:7" ht="14.4">
      <c r="A20505" s="27" t="str">
        <f>VLOOKUP(C20505,'user list'!A:B,2,0)</f>
        <v>CArD</v>
      </c>
      <c r="B20505" s="172">
        <v>45825.473668981482</v>
      </c>
      <c r="C20505" s="69" t="s">
        <v>277</v>
      </c>
      <c r="D20505" s="69" t="s">
        <v>1937</v>
      </c>
      <c r="E20505" s="69" t="s">
        <v>3363</v>
      </c>
      <c r="F20505" s="69">
        <v>2432</v>
      </c>
      <c r="G20505" s="69" t="s">
        <v>1939</v>
      </c>
    </row>
    <row r="20506" spans="1:7" ht="14.4">
      <c r="A20506" s="27" t="str">
        <f>VLOOKUP(C20506,'user list'!A:B,2,0)</f>
        <v>Admin</v>
      </c>
      <c r="B20506" s="172">
        <v>45825.473668981482</v>
      </c>
      <c r="C20506" s="69" t="s">
        <v>186</v>
      </c>
      <c r="D20506" s="69" t="s">
        <v>1937</v>
      </c>
      <c r="E20506" s="69" t="s">
        <v>3363</v>
      </c>
      <c r="F20506" s="69">
        <v>2432</v>
      </c>
      <c r="G20506" s="69" t="s">
        <v>1948</v>
      </c>
    </row>
    <row r="20507" spans="1:7" ht="14.4">
      <c r="A20507" s="27" t="str">
        <f>VLOOKUP(C20507,'user list'!A:B,2,0)</f>
        <v>CArD</v>
      </c>
      <c r="B20507" s="172">
        <v>45825.473692129628</v>
      </c>
      <c r="C20507" s="69" t="s">
        <v>277</v>
      </c>
      <c r="D20507" s="69" t="s">
        <v>1937</v>
      </c>
      <c r="E20507" s="69" t="s">
        <v>3061</v>
      </c>
      <c r="F20507" s="69">
        <v>2360</v>
      </c>
      <c r="G20507" s="69" t="s">
        <v>1939</v>
      </c>
    </row>
    <row r="20508" spans="1:7" ht="14.4">
      <c r="A20508" s="27" t="str">
        <f>VLOOKUP(C20508,'user list'!A:B,2,0)</f>
        <v>CArD</v>
      </c>
      <c r="B20508" s="172">
        <v>45825.473738425928</v>
      </c>
      <c r="C20508" s="69" t="s">
        <v>277</v>
      </c>
      <c r="D20508" s="69" t="s">
        <v>1937</v>
      </c>
      <c r="E20508" s="69" t="s">
        <v>3061</v>
      </c>
      <c r="F20508" s="69">
        <v>2360</v>
      </c>
      <c r="G20508" s="69" t="s">
        <v>1947</v>
      </c>
    </row>
    <row r="20509" spans="1:7" ht="14.4">
      <c r="A20509" s="27" t="str">
        <f>VLOOKUP(C20509,'user list'!A:B,2,0)</f>
        <v>CArD</v>
      </c>
      <c r="B20509" s="172">
        <v>45825.473738425928</v>
      </c>
      <c r="C20509" s="69" t="s">
        <v>277</v>
      </c>
      <c r="D20509" s="69" t="s">
        <v>1937</v>
      </c>
      <c r="E20509" s="69" t="s">
        <v>3061</v>
      </c>
      <c r="F20509" s="69">
        <v>2360</v>
      </c>
      <c r="G20509" s="69" t="s">
        <v>1948</v>
      </c>
    </row>
    <row r="20510" spans="1:7" ht="14.4">
      <c r="A20510" s="27" t="str">
        <f>VLOOKUP(C20510,'user list'!A:B,2,0)</f>
        <v>CArD</v>
      </c>
      <c r="B20510" s="172">
        <v>45825.473749999997</v>
      </c>
      <c r="C20510" s="69" t="s">
        <v>277</v>
      </c>
      <c r="D20510" s="69" t="s">
        <v>1937</v>
      </c>
      <c r="E20510" s="69" t="s">
        <v>3061</v>
      </c>
      <c r="F20510" s="69">
        <v>2360</v>
      </c>
      <c r="G20510" s="69" t="s">
        <v>1939</v>
      </c>
    </row>
    <row r="20511" spans="1:7" ht="14.4">
      <c r="A20511" s="27" t="str">
        <f>VLOOKUP(C20511,'user list'!A:B,2,0)</f>
        <v>Admin</v>
      </c>
      <c r="B20511" s="172">
        <v>45825.473749999997</v>
      </c>
      <c r="C20511" s="69" t="s">
        <v>186</v>
      </c>
      <c r="D20511" s="69" t="s">
        <v>1937</v>
      </c>
      <c r="E20511" s="69" t="s">
        <v>3061</v>
      </c>
      <c r="F20511" s="69">
        <v>2360</v>
      </c>
      <c r="G20511" s="69" t="s">
        <v>1948</v>
      </c>
    </row>
    <row r="20512" spans="1:7" ht="14.4">
      <c r="A20512" s="27" t="str">
        <f>VLOOKUP(C20512,'user list'!A:B,2,0)</f>
        <v>CArD</v>
      </c>
      <c r="B20512" s="172">
        <v>45825.473773148151</v>
      </c>
      <c r="C20512" s="69" t="s">
        <v>277</v>
      </c>
      <c r="D20512" s="69" t="s">
        <v>1937</v>
      </c>
      <c r="E20512" s="69" t="s">
        <v>2820</v>
      </c>
      <c r="F20512" s="69">
        <v>2298</v>
      </c>
      <c r="G20512" s="69" t="s">
        <v>1939</v>
      </c>
    </row>
    <row r="20513" spans="1:7" ht="14.4">
      <c r="A20513" s="27" t="str">
        <f>VLOOKUP(C20513,'user list'!A:B,2,0)</f>
        <v>CArD</v>
      </c>
      <c r="B20513" s="172">
        <v>45825.473807870374</v>
      </c>
      <c r="C20513" s="69" t="s">
        <v>277</v>
      </c>
      <c r="D20513" s="69" t="s">
        <v>1937</v>
      </c>
      <c r="E20513" s="69" t="s">
        <v>2820</v>
      </c>
      <c r="F20513" s="69">
        <v>2298</v>
      </c>
      <c r="G20513" s="69" t="s">
        <v>1947</v>
      </c>
    </row>
    <row r="20514" spans="1:7" ht="14.4">
      <c r="A20514" s="27" t="str">
        <f>VLOOKUP(C20514,'user list'!A:B,2,0)</f>
        <v>CArD</v>
      </c>
      <c r="B20514" s="172">
        <v>45825.473807870374</v>
      </c>
      <c r="C20514" s="69" t="s">
        <v>277</v>
      </c>
      <c r="D20514" s="69" t="s">
        <v>1937</v>
      </c>
      <c r="E20514" s="69" t="s">
        <v>2820</v>
      </c>
      <c r="F20514" s="69">
        <v>2298</v>
      </c>
      <c r="G20514" s="69" t="s">
        <v>1948</v>
      </c>
    </row>
    <row r="20515" spans="1:7" ht="14.4">
      <c r="A20515" s="27" t="str">
        <f>VLOOKUP(C20515,'user list'!A:B,2,0)</f>
        <v>CArD</v>
      </c>
      <c r="B20515" s="172">
        <v>45825.473807870374</v>
      </c>
      <c r="C20515" s="69" t="s">
        <v>277</v>
      </c>
      <c r="D20515" s="69" t="s">
        <v>1937</v>
      </c>
      <c r="E20515" s="69" t="s">
        <v>2820</v>
      </c>
      <c r="F20515" s="69">
        <v>2298</v>
      </c>
      <c r="G20515" s="69" t="s">
        <v>1939</v>
      </c>
    </row>
    <row r="20516" spans="1:7" ht="14.4">
      <c r="A20516" s="27" t="str">
        <f>VLOOKUP(C20516,'user list'!A:B,2,0)</f>
        <v>Admin</v>
      </c>
      <c r="B20516" s="172">
        <v>45825.473819444444</v>
      </c>
      <c r="C20516" s="69" t="s">
        <v>186</v>
      </c>
      <c r="D20516" s="69" t="s">
        <v>1937</v>
      </c>
      <c r="E20516" s="69" t="s">
        <v>2820</v>
      </c>
      <c r="F20516" s="69">
        <v>2298</v>
      </c>
      <c r="G20516" s="69" t="s">
        <v>1948</v>
      </c>
    </row>
    <row r="20517" spans="1:7" ht="14.4">
      <c r="A20517" s="27" t="str">
        <f>VLOOKUP(C20517,'user list'!A:B,2,0)</f>
        <v>Admin</v>
      </c>
      <c r="B20517" s="172">
        <v>45825.47383101852</v>
      </c>
      <c r="C20517" s="69" t="s">
        <v>186</v>
      </c>
      <c r="D20517" s="69" t="s">
        <v>1937</v>
      </c>
      <c r="E20517" s="69" t="s">
        <v>2556</v>
      </c>
      <c r="F20517" s="69">
        <v>1916</v>
      </c>
      <c r="G20517" s="69" t="s">
        <v>1948</v>
      </c>
    </row>
    <row r="20518" spans="1:7" ht="14.4">
      <c r="A20518" s="27" t="str">
        <f>VLOOKUP(C20518,'user list'!A:B,2,0)</f>
        <v>CCESD</v>
      </c>
      <c r="B20518" s="172">
        <v>45825.47384259259</v>
      </c>
      <c r="C20518" s="69" t="s">
        <v>284</v>
      </c>
      <c r="D20518" s="69" t="s">
        <v>1937</v>
      </c>
      <c r="E20518" s="69" t="s">
        <v>3368</v>
      </c>
      <c r="F20518" s="69">
        <v>2438</v>
      </c>
      <c r="G20518" s="69" t="s">
        <v>2441</v>
      </c>
    </row>
    <row r="20519" spans="1:7" ht="14.4">
      <c r="A20519" s="27" t="str">
        <f>VLOOKUP(C20519,'user list'!A:B,2,0)</f>
        <v>CArD</v>
      </c>
      <c r="B20519" s="172">
        <v>45825.473854166667</v>
      </c>
      <c r="C20519" s="69" t="s">
        <v>277</v>
      </c>
      <c r="D20519" s="69" t="s">
        <v>1937</v>
      </c>
      <c r="E20519" s="69" t="s">
        <v>2803</v>
      </c>
      <c r="F20519" s="69">
        <v>2265</v>
      </c>
      <c r="G20519" s="69" t="s">
        <v>1939</v>
      </c>
    </row>
    <row r="20520" spans="1:7" ht="14.4">
      <c r="A20520" s="27" t="str">
        <f>VLOOKUP(C20520,'user list'!A:B,2,0)</f>
        <v>QCBAS</v>
      </c>
      <c r="B20520" s="172">
        <v>45825.473877314813</v>
      </c>
      <c r="C20520" s="69" t="s">
        <v>263</v>
      </c>
      <c r="D20520" s="69" t="s">
        <v>1937</v>
      </c>
      <c r="E20520" s="69" t="s">
        <v>2534</v>
      </c>
      <c r="F20520" s="69">
        <v>1881</v>
      </c>
      <c r="G20520" s="69" t="s">
        <v>1947</v>
      </c>
    </row>
    <row r="20521" spans="1:7" ht="14.4">
      <c r="A20521" s="27" t="str">
        <f>VLOOKUP(C20521,'user list'!A:B,2,0)</f>
        <v>QCBAS</v>
      </c>
      <c r="B20521" s="172">
        <v>45825.473877314813</v>
      </c>
      <c r="C20521" s="69" t="s">
        <v>263</v>
      </c>
      <c r="D20521" s="69" t="s">
        <v>1937</v>
      </c>
      <c r="E20521" s="69" t="s">
        <v>2534</v>
      </c>
      <c r="F20521" s="69">
        <v>1881</v>
      </c>
      <c r="G20521" s="69" t="s">
        <v>1948</v>
      </c>
    </row>
    <row r="20522" spans="1:7" ht="14.4">
      <c r="A20522" s="27" t="str">
        <f>VLOOKUP(C20522,'user list'!A:B,2,0)</f>
        <v>QCBAS</v>
      </c>
      <c r="B20522" s="172">
        <v>45825.473877314813</v>
      </c>
      <c r="C20522" s="69" t="s">
        <v>263</v>
      </c>
      <c r="D20522" s="69" t="s">
        <v>1937</v>
      </c>
      <c r="E20522" s="69" t="s">
        <v>2534</v>
      </c>
      <c r="F20522" s="69">
        <v>1881</v>
      </c>
      <c r="G20522" s="69" t="s">
        <v>1939</v>
      </c>
    </row>
    <row r="20523" spans="1:7" ht="14.4">
      <c r="A20523" s="27" t="str">
        <f>VLOOKUP(C20523,'user list'!A:B,2,0)</f>
        <v>Admin</v>
      </c>
      <c r="B20523" s="172">
        <v>45825.473877314813</v>
      </c>
      <c r="C20523" s="69" t="s">
        <v>186</v>
      </c>
      <c r="D20523" s="69" t="s">
        <v>1937</v>
      </c>
      <c r="E20523" s="69" t="s">
        <v>2534</v>
      </c>
      <c r="F20523" s="69">
        <v>1881</v>
      </c>
      <c r="G20523" s="69" t="s">
        <v>1948</v>
      </c>
    </row>
    <row r="20524" spans="1:7" ht="14.4">
      <c r="A20524" s="27" t="str">
        <f>VLOOKUP(C20524,'user list'!A:B,2,0)</f>
        <v>CArD</v>
      </c>
      <c r="B20524" s="172">
        <v>45825.47388888889</v>
      </c>
      <c r="C20524" s="69" t="s">
        <v>277</v>
      </c>
      <c r="D20524" s="69" t="s">
        <v>1937</v>
      </c>
      <c r="E20524" s="69" t="s">
        <v>2803</v>
      </c>
      <c r="F20524" s="69">
        <v>2265</v>
      </c>
      <c r="G20524" s="69" t="s">
        <v>1947</v>
      </c>
    </row>
    <row r="20525" spans="1:7" ht="14.4">
      <c r="A20525" s="27" t="str">
        <f>VLOOKUP(C20525,'user list'!A:B,2,0)</f>
        <v>CArD</v>
      </c>
      <c r="B20525" s="172">
        <v>45825.47388888889</v>
      </c>
      <c r="C20525" s="69" t="s">
        <v>277</v>
      </c>
      <c r="D20525" s="69" t="s">
        <v>1937</v>
      </c>
      <c r="E20525" s="69" t="s">
        <v>2803</v>
      </c>
      <c r="F20525" s="69">
        <v>2265</v>
      </c>
      <c r="G20525" s="69" t="s">
        <v>1948</v>
      </c>
    </row>
    <row r="20526" spans="1:7" ht="14.4">
      <c r="A20526" s="27" t="str">
        <f>VLOOKUP(C20526,'user list'!A:B,2,0)</f>
        <v>CArD</v>
      </c>
      <c r="B20526" s="172">
        <v>45825.47388888889</v>
      </c>
      <c r="C20526" s="69" t="s">
        <v>277</v>
      </c>
      <c r="D20526" s="69" t="s">
        <v>1937</v>
      </c>
      <c r="E20526" s="69" t="s">
        <v>2803</v>
      </c>
      <c r="F20526" s="69">
        <v>2265</v>
      </c>
      <c r="G20526" s="69" t="s">
        <v>1939</v>
      </c>
    </row>
    <row r="20527" spans="1:7" ht="14.4">
      <c r="A20527" s="27" t="str">
        <f>VLOOKUP(C20527,'user list'!A:B,2,0)</f>
        <v>Admin</v>
      </c>
      <c r="B20527" s="172">
        <v>45825.47388888889</v>
      </c>
      <c r="C20527" s="69" t="s">
        <v>186</v>
      </c>
      <c r="D20527" s="69" t="s">
        <v>1937</v>
      </c>
      <c r="E20527" s="69" t="s">
        <v>2803</v>
      </c>
      <c r="F20527" s="69">
        <v>2265</v>
      </c>
      <c r="G20527" s="69" t="s">
        <v>1948</v>
      </c>
    </row>
    <row r="20528" spans="1:7" ht="14.4">
      <c r="A20528" s="27" t="str">
        <f>VLOOKUP(C20528,'user list'!A:B,2,0)</f>
        <v>CCESD</v>
      </c>
      <c r="B20528" s="172">
        <v>45825.474027777775</v>
      </c>
      <c r="C20528" s="69" t="s">
        <v>284</v>
      </c>
      <c r="D20528" s="69" t="s">
        <v>1937</v>
      </c>
      <c r="E20528" s="69" t="s">
        <v>3368</v>
      </c>
      <c r="F20528" s="69">
        <v>2438</v>
      </c>
      <c r="G20528" s="69" t="s">
        <v>1939</v>
      </c>
    </row>
    <row r="20529" spans="1:7" ht="14.4">
      <c r="A20529" s="27" t="str">
        <f>VLOOKUP(C20529,'user list'!A:B,2,0)</f>
        <v>DOE</v>
      </c>
      <c r="B20529" s="172">
        <v>45825.47420138889</v>
      </c>
      <c r="C20529" s="69" t="s">
        <v>212</v>
      </c>
      <c r="D20529" s="69" t="s">
        <v>1937</v>
      </c>
      <c r="E20529" s="69" t="s">
        <v>3369</v>
      </c>
      <c r="F20529" s="69">
        <v>2439</v>
      </c>
      <c r="G20529" s="69" t="s">
        <v>1939</v>
      </c>
    </row>
    <row r="20530" spans="1:7" ht="14.4">
      <c r="A20530" s="27" t="str">
        <f>VLOOKUP(C20530,'user list'!A:B,2,0)</f>
        <v>CCESD</v>
      </c>
      <c r="B20530" s="172">
        <v>45825.474259259259</v>
      </c>
      <c r="C20530" s="69" t="s">
        <v>284</v>
      </c>
      <c r="D20530" s="69" t="s">
        <v>1937</v>
      </c>
      <c r="E20530" s="69" t="s">
        <v>3368</v>
      </c>
      <c r="F20530" s="69">
        <v>2438</v>
      </c>
      <c r="G20530" s="69" t="s">
        <v>1939</v>
      </c>
    </row>
    <row r="20531" spans="1:7" ht="14.4">
      <c r="A20531" s="27" t="str">
        <f>VLOOKUP(C20531,'user list'!A:B,2,0)</f>
        <v>DOE</v>
      </c>
      <c r="B20531" s="172">
        <v>45825.474317129629</v>
      </c>
      <c r="C20531" s="69" t="s">
        <v>212</v>
      </c>
      <c r="D20531" s="69" t="s">
        <v>1937</v>
      </c>
      <c r="E20531" s="69" t="s">
        <v>3374</v>
      </c>
      <c r="F20531" s="69" t="s">
        <v>3375</v>
      </c>
      <c r="G20531" s="69">
        <v>2447</v>
      </c>
    </row>
    <row r="20532" spans="1:7" ht="14.4">
      <c r="A20532" s="27" t="str">
        <f>VLOOKUP(C20532,'user list'!A:B,2,0)</f>
        <v>DOE</v>
      </c>
      <c r="B20532" s="172">
        <v>45825.474560185183</v>
      </c>
      <c r="C20532" s="69" t="s">
        <v>212</v>
      </c>
      <c r="D20532" s="69" t="s">
        <v>1937</v>
      </c>
      <c r="E20532" s="69" t="s">
        <v>3369</v>
      </c>
      <c r="F20532" s="69">
        <v>2439</v>
      </c>
      <c r="G20532" s="69" t="s">
        <v>1939</v>
      </c>
    </row>
    <row r="20533" spans="1:7" ht="14.4">
      <c r="A20533" s="27" t="str">
        <f>VLOOKUP(C20533,'user list'!A:B,2,0)</f>
        <v>DOE</v>
      </c>
      <c r="B20533" s="172">
        <v>45825.474791666667</v>
      </c>
      <c r="C20533" s="69" t="s">
        <v>212</v>
      </c>
      <c r="D20533" s="69" t="s">
        <v>1937</v>
      </c>
      <c r="E20533" s="69" t="s">
        <v>3366</v>
      </c>
      <c r="F20533" s="69">
        <v>2436</v>
      </c>
      <c r="G20533" s="69" t="s">
        <v>1939</v>
      </c>
    </row>
    <row r="20534" spans="1:7" ht="14.4">
      <c r="A20534" s="27" t="str">
        <f>VLOOKUP(C20534,'user list'!A:B,2,0)</f>
        <v>DOE</v>
      </c>
      <c r="B20534" s="172">
        <v>45825.474872685183</v>
      </c>
      <c r="C20534" s="69" t="s">
        <v>212</v>
      </c>
      <c r="D20534" s="69" t="s">
        <v>1937</v>
      </c>
      <c r="E20534" s="69" t="s">
        <v>3364</v>
      </c>
      <c r="F20534" s="69">
        <v>2433</v>
      </c>
      <c r="G20534" s="69" t="s">
        <v>1939</v>
      </c>
    </row>
    <row r="20535" spans="1:7" ht="14.4">
      <c r="A20535" s="27" t="str">
        <f>VLOOKUP(C20535,'user list'!A:B,2,0)</f>
        <v>DOE</v>
      </c>
      <c r="B20535" s="172">
        <v>45825.474953703706</v>
      </c>
      <c r="C20535" s="69" t="s">
        <v>212</v>
      </c>
      <c r="D20535" s="69" t="s">
        <v>1937</v>
      </c>
      <c r="E20535" s="69" t="s">
        <v>3363</v>
      </c>
      <c r="F20535" s="69">
        <v>2432</v>
      </c>
      <c r="G20535" s="69" t="s">
        <v>1939</v>
      </c>
    </row>
    <row r="20536" spans="1:7" ht="14.4">
      <c r="A20536" s="27" t="str">
        <f>VLOOKUP(C20536,'user list'!A:B,2,0)</f>
        <v>DOE</v>
      </c>
      <c r="B20536" s="172">
        <v>45825.474988425929</v>
      </c>
      <c r="C20536" s="69" t="s">
        <v>212</v>
      </c>
      <c r="D20536" s="69" t="s">
        <v>1937</v>
      </c>
      <c r="E20536" s="69" t="s">
        <v>3361</v>
      </c>
      <c r="F20536" s="69">
        <v>2427</v>
      </c>
      <c r="G20536" s="69" t="s">
        <v>1939</v>
      </c>
    </row>
    <row r="20537" spans="1:7" ht="14.4">
      <c r="A20537" s="27" t="str">
        <f>VLOOKUP(C20537,'user list'!A:B,2,0)</f>
        <v>DOE</v>
      </c>
      <c r="B20537" s="172">
        <v>45825.475046296298</v>
      </c>
      <c r="C20537" s="69" t="s">
        <v>212</v>
      </c>
      <c r="D20537" s="69" t="s">
        <v>1937</v>
      </c>
      <c r="E20537" s="69" t="s">
        <v>3360</v>
      </c>
      <c r="F20537" s="69">
        <v>2424</v>
      </c>
      <c r="G20537" s="69" t="s">
        <v>1939</v>
      </c>
    </row>
    <row r="20538" spans="1:7" ht="14.4">
      <c r="A20538" s="27" t="str">
        <f>VLOOKUP(C20538,'user list'!A:B,2,0)</f>
        <v>LEDIPO</v>
      </c>
      <c r="B20538" s="172">
        <v>45825.475416666668</v>
      </c>
      <c r="C20538" s="69" t="s">
        <v>222</v>
      </c>
      <c r="D20538" s="69" t="s">
        <v>1937</v>
      </c>
      <c r="E20538" s="69" t="s">
        <v>3367</v>
      </c>
      <c r="F20538" s="69">
        <v>2437</v>
      </c>
      <c r="G20538" s="69" t="s">
        <v>1939</v>
      </c>
    </row>
    <row r="20539" spans="1:7" ht="14.4">
      <c r="A20539" s="27" t="str">
        <f>VLOOKUP(C20539,'user list'!A:B,2,0)</f>
        <v>CCESD</v>
      </c>
      <c r="B20539" s="172">
        <v>45825.475416666668</v>
      </c>
      <c r="C20539" s="69" t="s">
        <v>284</v>
      </c>
      <c r="D20539" s="69" t="s">
        <v>1937</v>
      </c>
      <c r="E20539" s="69" t="s">
        <v>3242</v>
      </c>
      <c r="F20539" s="69">
        <v>2413</v>
      </c>
      <c r="G20539" s="69" t="s">
        <v>1939</v>
      </c>
    </row>
    <row r="20540" spans="1:7" ht="14.4">
      <c r="A20540" s="27" t="str">
        <f>VLOOKUP(C20540,'user list'!A:B,2,0)</f>
        <v>CCESD</v>
      </c>
      <c r="B20540" s="172">
        <v>45825.475451388891</v>
      </c>
      <c r="C20540" s="69" t="s">
        <v>284</v>
      </c>
      <c r="D20540" s="69" t="s">
        <v>1937</v>
      </c>
      <c r="E20540" s="69" t="s">
        <v>3368</v>
      </c>
      <c r="F20540" s="69">
        <v>2438</v>
      </c>
      <c r="G20540" s="69" t="s">
        <v>1939</v>
      </c>
    </row>
    <row r="20541" spans="1:7" ht="14.4">
      <c r="A20541" s="27" t="str">
        <f>VLOOKUP(C20541,'user list'!A:B,2,0)</f>
        <v>LEDIPO</v>
      </c>
      <c r="B20541" s="172">
        <v>45825.475868055553</v>
      </c>
      <c r="C20541" s="69" t="s">
        <v>222</v>
      </c>
      <c r="D20541" s="69" t="s">
        <v>1937</v>
      </c>
      <c r="E20541" s="69" t="s">
        <v>3358</v>
      </c>
      <c r="F20541" s="69">
        <v>2422</v>
      </c>
      <c r="G20541" s="69" t="s">
        <v>1939</v>
      </c>
    </row>
    <row r="20542" spans="1:7" ht="14.4">
      <c r="A20542" s="27" t="str">
        <f>VLOOKUP(C20542,'user list'!A:B,2,0)</f>
        <v>LEDIPO</v>
      </c>
      <c r="B20542" s="172">
        <v>45825.476527777777</v>
      </c>
      <c r="C20542" s="69" t="s">
        <v>222</v>
      </c>
      <c r="D20542" s="69" t="s">
        <v>1937</v>
      </c>
      <c r="E20542" s="69" t="s">
        <v>3358</v>
      </c>
      <c r="F20542" s="69">
        <v>2422</v>
      </c>
      <c r="G20542" s="69" t="s">
        <v>1947</v>
      </c>
    </row>
    <row r="20543" spans="1:7" ht="14.4">
      <c r="A20543" s="27" t="str">
        <f>VLOOKUP(C20543,'user list'!A:B,2,0)</f>
        <v>LEDIPO</v>
      </c>
      <c r="B20543" s="172">
        <v>45825.476527777777</v>
      </c>
      <c r="C20543" s="69" t="s">
        <v>222</v>
      </c>
      <c r="D20543" s="69" t="s">
        <v>1937</v>
      </c>
      <c r="E20543" s="69" t="s">
        <v>3358</v>
      </c>
      <c r="F20543" s="69">
        <v>2422</v>
      </c>
      <c r="G20543" s="69" t="s">
        <v>1948</v>
      </c>
    </row>
    <row r="20544" spans="1:7" ht="14.4">
      <c r="A20544" s="27" t="str">
        <f>VLOOKUP(C20544,'user list'!A:B,2,0)</f>
        <v>LEDIPO</v>
      </c>
      <c r="B20544" s="172">
        <v>45825.476527777777</v>
      </c>
      <c r="C20544" s="69" t="s">
        <v>222</v>
      </c>
      <c r="D20544" s="69" t="s">
        <v>1937</v>
      </c>
      <c r="E20544" s="69" t="s">
        <v>3358</v>
      </c>
      <c r="F20544" s="69">
        <v>2422</v>
      </c>
      <c r="G20544" s="69" t="s">
        <v>1939</v>
      </c>
    </row>
    <row r="20545" spans="1:7" ht="14.4">
      <c r="A20545" s="27" t="str">
        <f>VLOOKUP(C20545,'user list'!A:B,2,0)</f>
        <v>SBCDPO</v>
      </c>
      <c r="B20545" s="172">
        <v>45825.476689814815</v>
      </c>
      <c r="C20545" s="69" t="s">
        <v>271</v>
      </c>
      <c r="D20545" s="69" t="s">
        <v>1937</v>
      </c>
      <c r="E20545" s="69" t="s">
        <v>3141</v>
      </c>
      <c r="F20545" s="69">
        <v>2453</v>
      </c>
      <c r="G20545" s="69" t="s">
        <v>2440</v>
      </c>
    </row>
    <row r="20546" spans="1:7" ht="14.4">
      <c r="A20546" s="27" t="str">
        <f>VLOOKUP(C20546,'user list'!A:B,2,0)</f>
        <v>Admin</v>
      </c>
      <c r="B20546" s="172">
        <v>45825.476701388892</v>
      </c>
      <c r="C20546" s="69" t="s">
        <v>186</v>
      </c>
      <c r="D20546" s="69" t="s">
        <v>1937</v>
      </c>
      <c r="E20546" s="69" t="s">
        <v>3141</v>
      </c>
      <c r="F20546" s="69">
        <v>2453</v>
      </c>
      <c r="G20546" s="69" t="s">
        <v>1948</v>
      </c>
    </row>
    <row r="20547" spans="1:7" ht="14.4">
      <c r="A20547" s="27" t="str">
        <f>VLOOKUP(C20547,'user list'!A:B,2,0)</f>
        <v>Admin</v>
      </c>
      <c r="B20547" s="172">
        <v>45825.476701388892</v>
      </c>
      <c r="C20547" s="69" t="s">
        <v>186</v>
      </c>
      <c r="D20547" s="69" t="s">
        <v>1937</v>
      </c>
      <c r="E20547" s="69" t="s">
        <v>3141</v>
      </c>
      <c r="F20547" s="69">
        <v>2453</v>
      </c>
      <c r="G20547" s="69" t="s">
        <v>1948</v>
      </c>
    </row>
    <row r="20548" spans="1:7" ht="14.4">
      <c r="A20548" s="27" t="str">
        <f>VLOOKUP(C20548,'user list'!A:B,2,0)</f>
        <v>Admin</v>
      </c>
      <c r="B20548" s="172">
        <v>45825.476701388892</v>
      </c>
      <c r="C20548" s="69" t="s">
        <v>186</v>
      </c>
      <c r="D20548" s="69" t="s">
        <v>1937</v>
      </c>
      <c r="E20548" s="69" t="s">
        <v>3141</v>
      </c>
      <c r="F20548" s="69">
        <v>2453</v>
      </c>
      <c r="G20548" s="69" t="s">
        <v>1947</v>
      </c>
    </row>
    <row r="20549" spans="1:7" ht="14.4">
      <c r="A20549" s="27" t="str">
        <f>VLOOKUP(C20549,'user list'!A:B,2,0)</f>
        <v>CCESD</v>
      </c>
      <c r="B20549" s="172">
        <v>45825.477916666663</v>
      </c>
      <c r="C20549" s="69" t="s">
        <v>284</v>
      </c>
      <c r="D20549" s="69" t="s">
        <v>1937</v>
      </c>
      <c r="E20549" s="69" t="s">
        <v>3061</v>
      </c>
      <c r="F20549" s="69">
        <v>2360</v>
      </c>
      <c r="G20549" s="69" t="s">
        <v>1939</v>
      </c>
    </row>
    <row r="20550" spans="1:7" ht="14.4">
      <c r="A20550" s="27" t="str">
        <f>VLOOKUP(C20550,'user list'!A:B,2,0)</f>
        <v>CCESD</v>
      </c>
      <c r="B20550" s="172">
        <v>45825.477962962963</v>
      </c>
      <c r="C20550" s="69" t="s">
        <v>284</v>
      </c>
      <c r="D20550" s="69" t="s">
        <v>1937</v>
      </c>
      <c r="E20550" s="69" t="s">
        <v>3065</v>
      </c>
      <c r="F20550" s="69">
        <v>2367</v>
      </c>
      <c r="G20550" s="69" t="s">
        <v>1939</v>
      </c>
    </row>
    <row r="20551" spans="1:7" ht="14.4">
      <c r="A20551" s="27" t="str">
        <f>VLOOKUP(C20551,'user list'!A:B,2,0)</f>
        <v>CCESD</v>
      </c>
      <c r="B20551" s="172">
        <v>45825.478020833332</v>
      </c>
      <c r="C20551" s="69" t="s">
        <v>284</v>
      </c>
      <c r="D20551" s="69" t="s">
        <v>1937</v>
      </c>
      <c r="E20551" s="69" t="s">
        <v>1974</v>
      </c>
      <c r="F20551" s="69">
        <v>2402</v>
      </c>
      <c r="G20551" s="69" t="s">
        <v>1939</v>
      </c>
    </row>
    <row r="20552" spans="1:7" ht="14.4">
      <c r="A20552" s="27" t="str">
        <f>VLOOKUP(C20552,'user list'!A:B,2,0)</f>
        <v>CCESD</v>
      </c>
      <c r="B20552" s="172">
        <v>45825.478148148148</v>
      </c>
      <c r="C20552" s="69" t="s">
        <v>284</v>
      </c>
      <c r="D20552" s="69" t="s">
        <v>1937</v>
      </c>
      <c r="E20552" s="69" t="s">
        <v>2697</v>
      </c>
      <c r="F20552" s="69">
        <v>2146</v>
      </c>
      <c r="G20552" s="69" t="s">
        <v>1939</v>
      </c>
    </row>
    <row r="20553" spans="1:7" ht="14.4">
      <c r="A20553" s="27" t="str">
        <f>VLOOKUP(C20553,'user list'!A:B,2,0)</f>
        <v>CTO</v>
      </c>
      <c r="B20553" s="172">
        <v>45825.479120370372</v>
      </c>
      <c r="C20553" s="69" t="s">
        <v>207</v>
      </c>
      <c r="D20553" s="69" t="s">
        <v>1937</v>
      </c>
      <c r="E20553" s="69" t="s">
        <v>3378</v>
      </c>
      <c r="F20553" s="69">
        <v>2454</v>
      </c>
      <c r="G20553" s="69" t="s">
        <v>2440</v>
      </c>
    </row>
    <row r="20554" spans="1:7" ht="14.4">
      <c r="A20554" s="27" t="str">
        <f>VLOOKUP(C20554,'user list'!A:B,2,0)</f>
        <v>Admin</v>
      </c>
      <c r="B20554" s="172">
        <v>45825.479120370372</v>
      </c>
      <c r="C20554" s="69" t="s">
        <v>186</v>
      </c>
      <c r="D20554" s="69" t="s">
        <v>1937</v>
      </c>
      <c r="E20554" s="69" t="s">
        <v>3378</v>
      </c>
      <c r="F20554" s="69">
        <v>2454</v>
      </c>
      <c r="G20554" s="69" t="s">
        <v>1948</v>
      </c>
    </row>
    <row r="20555" spans="1:7" ht="14.4">
      <c r="A20555" s="27" t="str">
        <f>VLOOKUP(C20555,'user list'!A:B,2,0)</f>
        <v>Admin</v>
      </c>
      <c r="B20555" s="172">
        <v>45825.479120370372</v>
      </c>
      <c r="C20555" s="69" t="s">
        <v>186</v>
      </c>
      <c r="D20555" s="69" t="s">
        <v>1937</v>
      </c>
      <c r="E20555" s="69" t="s">
        <v>3378</v>
      </c>
      <c r="F20555" s="69">
        <v>2454</v>
      </c>
      <c r="G20555" s="69" t="s">
        <v>1948</v>
      </c>
    </row>
    <row r="20556" spans="1:7" ht="14.4">
      <c r="A20556" s="27" t="str">
        <f>VLOOKUP(C20556,'user list'!A:B,2,0)</f>
        <v>Admin</v>
      </c>
      <c r="B20556" s="172">
        <v>45825.479120370372</v>
      </c>
      <c r="C20556" s="69" t="s">
        <v>186</v>
      </c>
      <c r="D20556" s="69" t="s">
        <v>1937</v>
      </c>
      <c r="E20556" s="69" t="s">
        <v>3378</v>
      </c>
      <c r="F20556" s="69">
        <v>2454</v>
      </c>
      <c r="G20556" s="69" t="s">
        <v>1948</v>
      </c>
    </row>
    <row r="20557" spans="1:7" ht="14.4">
      <c r="A20557" s="27" t="str">
        <f>VLOOKUP(C20557,'user list'!A:B,2,0)</f>
        <v>Admin</v>
      </c>
      <c r="B20557" s="172">
        <v>45825.479120370372</v>
      </c>
      <c r="C20557" s="69" t="s">
        <v>186</v>
      </c>
      <c r="D20557" s="69" t="s">
        <v>1937</v>
      </c>
      <c r="E20557" s="69" t="s">
        <v>3378</v>
      </c>
      <c r="F20557" s="69">
        <v>2454</v>
      </c>
      <c r="G20557" s="69" t="s">
        <v>1947</v>
      </c>
    </row>
    <row r="20558" spans="1:7" ht="14.4">
      <c r="A20558" s="27" t="str">
        <f>VLOOKUP(C20558,'user list'!A:B,2,0)</f>
        <v>CTO</v>
      </c>
      <c r="B20558" s="172">
        <v>45825.47929398148</v>
      </c>
      <c r="C20558" s="69" t="s">
        <v>207</v>
      </c>
      <c r="D20558" s="69" t="s">
        <v>1937</v>
      </c>
      <c r="E20558" s="69" t="s">
        <v>3378</v>
      </c>
      <c r="F20558" s="69">
        <v>2454</v>
      </c>
      <c r="G20558" s="69" t="s">
        <v>1939</v>
      </c>
    </row>
    <row r="20559" spans="1:7" ht="14.4">
      <c r="A20559" s="27" t="str">
        <f>VLOOKUP(C20559,'user list'!A:B,2,0)</f>
        <v>ADAAC</v>
      </c>
      <c r="B20559" s="172">
        <v>45825.483483796299</v>
      </c>
      <c r="C20559" s="69" t="s">
        <v>190</v>
      </c>
      <c r="D20559" s="69" t="s">
        <v>1937</v>
      </c>
      <c r="E20559" s="69" t="s">
        <v>2784</v>
      </c>
      <c r="F20559" s="69">
        <v>2236</v>
      </c>
      <c r="G20559" s="69" t="s">
        <v>1939</v>
      </c>
    </row>
    <row r="20560" spans="1:7" ht="14.4">
      <c r="A20560" s="27" t="str">
        <f>VLOOKUP(C20560,'user list'!A:B,2,0)</f>
        <v>PDAO</v>
      </c>
      <c r="B20560" s="172">
        <v>45825.486180555556</v>
      </c>
      <c r="C20560" s="69" t="s">
        <v>258</v>
      </c>
      <c r="D20560" s="69" t="s">
        <v>1937</v>
      </c>
      <c r="E20560" s="69" t="s">
        <v>1974</v>
      </c>
      <c r="F20560" s="69">
        <v>2402</v>
      </c>
      <c r="G20560" s="69" t="s">
        <v>1939</v>
      </c>
    </row>
    <row r="20561" spans="1:7" ht="14.4">
      <c r="A20561" s="27" t="str">
        <f>VLOOKUP(C20561,'user list'!A:B,2,0)</f>
        <v>PDAO</v>
      </c>
      <c r="B20561" s="172">
        <v>45825.486631944441</v>
      </c>
      <c r="C20561" s="69" t="s">
        <v>258</v>
      </c>
      <c r="D20561" s="69" t="s">
        <v>1937</v>
      </c>
      <c r="E20561" s="69" t="s">
        <v>3255</v>
      </c>
      <c r="F20561" s="69">
        <v>2407</v>
      </c>
      <c r="G20561" s="69" t="s">
        <v>1939</v>
      </c>
    </row>
    <row r="20562" spans="1:7" ht="14.4">
      <c r="A20562" s="27" t="str">
        <f>VLOOKUP(C20562,'user list'!A:B,2,0)</f>
        <v>PDAO</v>
      </c>
      <c r="B20562" s="172">
        <v>45825.48678240741</v>
      </c>
      <c r="C20562" s="69" t="s">
        <v>258</v>
      </c>
      <c r="D20562" s="69" t="s">
        <v>1937</v>
      </c>
      <c r="E20562" s="69" t="s">
        <v>3255</v>
      </c>
      <c r="F20562" s="69">
        <v>2407</v>
      </c>
      <c r="G20562" s="69" t="s">
        <v>1947</v>
      </c>
    </row>
    <row r="20563" spans="1:7" ht="14.4">
      <c r="A20563" s="27" t="str">
        <f>VLOOKUP(C20563,'user list'!A:B,2,0)</f>
        <v>PDAO</v>
      </c>
      <c r="B20563" s="172">
        <v>45825.48678240741</v>
      </c>
      <c r="C20563" s="69" t="s">
        <v>258</v>
      </c>
      <c r="D20563" s="69" t="s">
        <v>1937</v>
      </c>
      <c r="E20563" s="69" t="s">
        <v>3255</v>
      </c>
      <c r="F20563" s="69">
        <v>2407</v>
      </c>
      <c r="G20563" s="69" t="s">
        <v>1948</v>
      </c>
    </row>
    <row r="20564" spans="1:7" ht="14.4">
      <c r="A20564" s="27" t="str">
        <f>VLOOKUP(C20564,'user list'!A:B,2,0)</f>
        <v>PDAO</v>
      </c>
      <c r="B20564" s="172">
        <v>45825.48678240741</v>
      </c>
      <c r="C20564" s="69" t="s">
        <v>258</v>
      </c>
      <c r="D20564" s="69" t="s">
        <v>1937</v>
      </c>
      <c r="E20564" s="69" t="s">
        <v>3255</v>
      </c>
      <c r="F20564" s="69">
        <v>2407</v>
      </c>
      <c r="G20564" s="69" t="s">
        <v>1939</v>
      </c>
    </row>
    <row r="20565" spans="1:7" ht="14.4">
      <c r="A20565" s="27" t="str">
        <f>VLOOKUP(C20565,'user list'!A:B,2,0)</f>
        <v>Admin</v>
      </c>
      <c r="B20565" s="172">
        <v>45825.486793981479</v>
      </c>
      <c r="C20565" s="69" t="s">
        <v>186</v>
      </c>
      <c r="D20565" s="69" t="s">
        <v>1937</v>
      </c>
      <c r="E20565" s="69" t="s">
        <v>3255</v>
      </c>
      <c r="F20565" s="69">
        <v>2407</v>
      </c>
      <c r="G20565" s="69" t="s">
        <v>1948</v>
      </c>
    </row>
    <row r="20566" spans="1:7" ht="14.4">
      <c r="A20566" s="27" t="str">
        <f>VLOOKUP(C20566,'user list'!A:B,2,0)</f>
        <v>QCYDO</v>
      </c>
      <c r="B20566" s="172">
        <v>45825.487962962965</v>
      </c>
      <c r="C20566" s="69" t="s">
        <v>270</v>
      </c>
      <c r="D20566" s="69" t="s">
        <v>1937</v>
      </c>
      <c r="E20566" s="69" t="s">
        <v>3349</v>
      </c>
      <c r="F20566" s="69" t="s">
        <v>3350</v>
      </c>
      <c r="G20566" s="69">
        <v>2416</v>
      </c>
    </row>
    <row r="20567" spans="1:7" ht="14.4">
      <c r="A20567" s="27" t="str">
        <f>VLOOKUP(C20567,'user list'!A:B,2,0)</f>
        <v>QCYDO</v>
      </c>
      <c r="B20567" s="172">
        <v>45825.48809027778</v>
      </c>
      <c r="C20567" s="69" t="s">
        <v>270</v>
      </c>
      <c r="D20567" s="69" t="s">
        <v>1937</v>
      </c>
      <c r="E20567" s="69" t="s">
        <v>3273</v>
      </c>
      <c r="F20567" s="69">
        <v>2398</v>
      </c>
      <c r="G20567" s="69" t="s">
        <v>1939</v>
      </c>
    </row>
    <row r="20568" spans="1:7" ht="14.4">
      <c r="A20568" s="27" t="str">
        <f>VLOOKUP(C20568,'user list'!A:B,2,0)</f>
        <v>QCYDO</v>
      </c>
      <c r="B20568" s="172">
        <v>45825.488240740742</v>
      </c>
      <c r="C20568" s="69" t="s">
        <v>270</v>
      </c>
      <c r="D20568" s="69" t="s">
        <v>1937</v>
      </c>
      <c r="E20568" s="69" t="s">
        <v>3269</v>
      </c>
      <c r="F20568" s="69">
        <v>2400</v>
      </c>
      <c r="G20568" s="69" t="s">
        <v>1939</v>
      </c>
    </row>
    <row r="20569" spans="1:7" ht="14.4">
      <c r="A20569" s="27" t="str">
        <f>VLOOKUP(C20569,'user list'!A:B,2,0)</f>
        <v>SBCDPO</v>
      </c>
      <c r="B20569" s="172">
        <v>45825.491770833331</v>
      </c>
      <c r="C20569" s="69" t="s">
        <v>271</v>
      </c>
      <c r="D20569" s="69" t="s">
        <v>1937</v>
      </c>
      <c r="E20569" s="69" t="s">
        <v>3379</v>
      </c>
      <c r="F20569" s="69">
        <v>2455</v>
      </c>
      <c r="G20569" s="69" t="s">
        <v>2440</v>
      </c>
    </row>
    <row r="20570" spans="1:7" ht="14.4">
      <c r="A20570" s="27" t="str">
        <f>VLOOKUP(C20570,'user list'!A:B,2,0)</f>
        <v>Admin</v>
      </c>
      <c r="B20570" s="172">
        <v>45825.491782407407</v>
      </c>
      <c r="C20570" s="69" t="s">
        <v>186</v>
      </c>
      <c r="D20570" s="69" t="s">
        <v>1937</v>
      </c>
      <c r="E20570" s="69" t="s">
        <v>3379</v>
      </c>
      <c r="F20570" s="69">
        <v>2455</v>
      </c>
      <c r="G20570" s="69" t="s">
        <v>1948</v>
      </c>
    </row>
    <row r="20571" spans="1:7" ht="14.4">
      <c r="A20571" s="27" t="str">
        <f>VLOOKUP(C20571,'user list'!A:B,2,0)</f>
        <v>Admin</v>
      </c>
      <c r="B20571" s="172">
        <v>45825.491782407407</v>
      </c>
      <c r="C20571" s="69" t="s">
        <v>186</v>
      </c>
      <c r="D20571" s="69" t="s">
        <v>1937</v>
      </c>
      <c r="E20571" s="69" t="s">
        <v>3379</v>
      </c>
      <c r="F20571" s="69">
        <v>2455</v>
      </c>
      <c r="G20571" s="69" t="s">
        <v>1948</v>
      </c>
    </row>
    <row r="20572" spans="1:7" ht="14.4">
      <c r="A20572" s="27" t="str">
        <f>VLOOKUP(C20572,'user list'!A:B,2,0)</f>
        <v>Admin</v>
      </c>
      <c r="B20572" s="172">
        <v>45825.491782407407</v>
      </c>
      <c r="C20572" s="69" t="s">
        <v>186</v>
      </c>
      <c r="D20572" s="69" t="s">
        <v>1937</v>
      </c>
      <c r="E20572" s="69" t="s">
        <v>3379</v>
      </c>
      <c r="F20572" s="69">
        <v>2455</v>
      </c>
      <c r="G20572" s="69" t="s">
        <v>1948</v>
      </c>
    </row>
    <row r="20573" spans="1:7" ht="14.4">
      <c r="A20573" s="27" t="str">
        <f>VLOOKUP(C20573,'user list'!A:B,2,0)</f>
        <v>Admin</v>
      </c>
      <c r="B20573" s="172">
        <v>45825.491782407407</v>
      </c>
      <c r="C20573" s="69" t="s">
        <v>186</v>
      </c>
      <c r="D20573" s="69" t="s">
        <v>1937</v>
      </c>
      <c r="E20573" s="69" t="s">
        <v>3379</v>
      </c>
      <c r="F20573" s="69">
        <v>2455</v>
      </c>
      <c r="G20573" s="69" t="s">
        <v>1947</v>
      </c>
    </row>
    <row r="20574" spans="1:7" ht="14.4">
      <c r="A20574" s="27" t="str">
        <f>VLOOKUP(C20574,'user list'!A:B,2,0)</f>
        <v>OSM</v>
      </c>
      <c r="B20574" s="172">
        <v>45825.499189814815</v>
      </c>
      <c r="C20574" s="69" t="s">
        <v>254</v>
      </c>
      <c r="D20574" s="69" t="s">
        <v>1937</v>
      </c>
      <c r="E20574" s="69" t="s">
        <v>2463</v>
      </c>
      <c r="F20574" s="69">
        <v>1760</v>
      </c>
      <c r="G20574" s="69" t="s">
        <v>1939</v>
      </c>
    </row>
    <row r="20575" spans="1:7" ht="14.4">
      <c r="A20575" s="27" t="str">
        <f>VLOOKUP(C20575,'user list'!A:B,2,0)</f>
        <v>OSM</v>
      </c>
      <c r="B20575" s="172">
        <v>45825.499872685185</v>
      </c>
      <c r="C20575" s="69" t="s">
        <v>254</v>
      </c>
      <c r="D20575" s="69" t="s">
        <v>1937</v>
      </c>
      <c r="E20575" s="69" t="s">
        <v>2463</v>
      </c>
      <c r="F20575" s="69">
        <v>1760</v>
      </c>
      <c r="G20575" s="69" t="s">
        <v>1947</v>
      </c>
    </row>
    <row r="20576" spans="1:7" ht="14.4">
      <c r="A20576" s="27" t="str">
        <f>VLOOKUP(C20576,'user list'!A:B,2,0)</f>
        <v>OSM</v>
      </c>
      <c r="B20576" s="172">
        <v>45825.499872685185</v>
      </c>
      <c r="C20576" s="69" t="s">
        <v>254</v>
      </c>
      <c r="D20576" s="69" t="s">
        <v>1937</v>
      </c>
      <c r="E20576" s="69" t="s">
        <v>2463</v>
      </c>
      <c r="F20576" s="69">
        <v>1760</v>
      </c>
      <c r="G20576" s="69" t="s">
        <v>1948</v>
      </c>
    </row>
    <row r="20577" spans="1:7" ht="14.4">
      <c r="A20577" s="27" t="str">
        <f>VLOOKUP(C20577,'user list'!A:B,2,0)</f>
        <v>OSM</v>
      </c>
      <c r="B20577" s="172">
        <v>45825.499872685185</v>
      </c>
      <c r="C20577" s="69" t="s">
        <v>254</v>
      </c>
      <c r="D20577" s="69" t="s">
        <v>1937</v>
      </c>
      <c r="E20577" s="69" t="s">
        <v>2463</v>
      </c>
      <c r="F20577" s="69">
        <v>1760</v>
      </c>
      <c r="G20577" s="69" t="s">
        <v>1939</v>
      </c>
    </row>
    <row r="20578" spans="1:7" ht="14.4">
      <c r="A20578" s="27" t="str">
        <f>VLOOKUP(C20578,'user list'!A:B,2,0)</f>
        <v>Admin</v>
      </c>
      <c r="B20578" s="172">
        <v>45825.499884259261</v>
      </c>
      <c r="C20578" s="69" t="s">
        <v>186</v>
      </c>
      <c r="D20578" s="69" t="s">
        <v>1937</v>
      </c>
      <c r="E20578" s="69" t="s">
        <v>2463</v>
      </c>
      <c r="F20578" s="69">
        <v>1760</v>
      </c>
      <c r="G20578" s="69" t="s">
        <v>1948</v>
      </c>
    </row>
    <row r="20579" spans="1:7" ht="14.4">
      <c r="A20579" s="27" t="str">
        <f>VLOOKUP(C20579,'user list'!A:B,2,0)</f>
        <v>OSM</v>
      </c>
      <c r="B20579" s="172">
        <v>45825.500208333331</v>
      </c>
      <c r="C20579" s="69" t="s">
        <v>254</v>
      </c>
      <c r="D20579" s="69" t="s">
        <v>1937</v>
      </c>
      <c r="E20579" s="69" t="s">
        <v>2556</v>
      </c>
      <c r="F20579" s="69">
        <v>1916</v>
      </c>
      <c r="G20579" s="69" t="s">
        <v>1939</v>
      </c>
    </row>
    <row r="20580" spans="1:7" ht="14.4">
      <c r="A20580" s="27" t="str">
        <f>VLOOKUP(C20580,'user list'!A:B,2,0)</f>
        <v>OSM</v>
      </c>
      <c r="B20580" s="172">
        <v>45825.5003125</v>
      </c>
      <c r="C20580" s="69" t="s">
        <v>254</v>
      </c>
      <c r="D20580" s="69" t="s">
        <v>1937</v>
      </c>
      <c r="E20580" s="69" t="s">
        <v>2556</v>
      </c>
      <c r="F20580" s="69">
        <v>1916</v>
      </c>
      <c r="G20580" s="69" t="s">
        <v>1939</v>
      </c>
    </row>
    <row r="20581" spans="1:7" ht="14.4">
      <c r="A20581" s="27" t="str">
        <f>VLOOKUP(C20581,'user list'!A:B,2,0)</f>
        <v>OSM</v>
      </c>
      <c r="B20581" s="172">
        <v>45825.500439814816</v>
      </c>
      <c r="C20581" s="69" t="s">
        <v>254</v>
      </c>
      <c r="D20581" s="69" t="s">
        <v>1937</v>
      </c>
      <c r="E20581" s="69" t="s">
        <v>2556</v>
      </c>
      <c r="F20581" s="69">
        <v>1916</v>
      </c>
      <c r="G20581" s="69" t="s">
        <v>1947</v>
      </c>
    </row>
    <row r="20582" spans="1:7" ht="14.4">
      <c r="A20582" s="27" t="str">
        <f>VLOOKUP(C20582,'user list'!A:B,2,0)</f>
        <v>OSM</v>
      </c>
      <c r="B20582" s="172">
        <v>45825.500439814816</v>
      </c>
      <c r="C20582" s="69" t="s">
        <v>254</v>
      </c>
      <c r="D20582" s="69" t="s">
        <v>1937</v>
      </c>
      <c r="E20582" s="69" t="s">
        <v>2556</v>
      </c>
      <c r="F20582" s="69">
        <v>1916</v>
      </c>
      <c r="G20582" s="69" t="s">
        <v>1948</v>
      </c>
    </row>
    <row r="20583" spans="1:7" ht="14.4">
      <c r="A20583" s="27" t="str">
        <f>VLOOKUP(C20583,'user list'!A:B,2,0)</f>
        <v>OSM</v>
      </c>
      <c r="B20583" s="172">
        <v>45825.500439814816</v>
      </c>
      <c r="C20583" s="69" t="s">
        <v>254</v>
      </c>
      <c r="D20583" s="69" t="s">
        <v>1937</v>
      </c>
      <c r="E20583" s="69" t="s">
        <v>2556</v>
      </c>
      <c r="F20583" s="69">
        <v>1916</v>
      </c>
      <c r="G20583" s="69" t="s">
        <v>1939</v>
      </c>
    </row>
    <row r="20584" spans="1:7" ht="14.4">
      <c r="A20584" s="27" t="str">
        <f>VLOOKUP(C20584,'user list'!A:B,2,0)</f>
        <v>Admin</v>
      </c>
      <c r="B20584" s="172">
        <v>45825.500439814816</v>
      </c>
      <c r="C20584" s="69" t="s">
        <v>186</v>
      </c>
      <c r="D20584" s="69" t="s">
        <v>1937</v>
      </c>
      <c r="E20584" s="69" t="s">
        <v>2556</v>
      </c>
      <c r="F20584" s="69">
        <v>1916</v>
      </c>
      <c r="G20584" s="69" t="s">
        <v>1948</v>
      </c>
    </row>
    <row r="20585" spans="1:7" ht="14.4">
      <c r="A20585" s="27" t="str">
        <f>VLOOKUP(C20585,'user list'!A:B,2,0)</f>
        <v>OSM</v>
      </c>
      <c r="B20585" s="172">
        <v>45825.500509259262</v>
      </c>
      <c r="C20585" s="69" t="s">
        <v>254</v>
      </c>
      <c r="D20585" s="69" t="s">
        <v>1937</v>
      </c>
      <c r="E20585" s="69" t="s">
        <v>2784</v>
      </c>
      <c r="F20585" s="69">
        <v>2236</v>
      </c>
      <c r="G20585" s="69" t="s">
        <v>1939</v>
      </c>
    </row>
    <row r="20586" spans="1:7" ht="14.4">
      <c r="A20586" s="27" t="str">
        <f>VLOOKUP(C20586,'user list'!A:B,2,0)</f>
        <v>OSM</v>
      </c>
      <c r="B20586" s="172">
        <v>45825.500925925924</v>
      </c>
      <c r="C20586" s="69" t="s">
        <v>254</v>
      </c>
      <c r="D20586" s="69" t="s">
        <v>1937</v>
      </c>
      <c r="E20586" s="69" t="s">
        <v>2784</v>
      </c>
      <c r="F20586" s="69">
        <v>2236</v>
      </c>
      <c r="G20586" s="69" t="s">
        <v>1947</v>
      </c>
    </row>
    <row r="20587" spans="1:7" ht="14.4">
      <c r="A20587" s="27" t="str">
        <f>VLOOKUP(C20587,'user list'!A:B,2,0)</f>
        <v>OSM</v>
      </c>
      <c r="B20587" s="172">
        <v>45825.500925925924</v>
      </c>
      <c r="C20587" s="69" t="s">
        <v>254</v>
      </c>
      <c r="D20587" s="69" t="s">
        <v>1937</v>
      </c>
      <c r="E20587" s="69" t="s">
        <v>2784</v>
      </c>
      <c r="F20587" s="69">
        <v>2236</v>
      </c>
      <c r="G20587" s="69" t="s">
        <v>1948</v>
      </c>
    </row>
    <row r="20588" spans="1:7" ht="14.4">
      <c r="A20588" s="27" t="str">
        <f>VLOOKUP(C20588,'user list'!A:B,2,0)</f>
        <v>OSM</v>
      </c>
      <c r="B20588" s="172">
        <v>45825.500925925924</v>
      </c>
      <c r="C20588" s="69" t="s">
        <v>254</v>
      </c>
      <c r="D20588" s="69" t="s">
        <v>1937</v>
      </c>
      <c r="E20588" s="69" t="s">
        <v>2784</v>
      </c>
      <c r="F20588" s="69">
        <v>2236</v>
      </c>
      <c r="G20588" s="69" t="s">
        <v>1939</v>
      </c>
    </row>
    <row r="20589" spans="1:7" ht="14.4">
      <c r="A20589" s="27" t="str">
        <f>VLOOKUP(C20589,'user list'!A:B,2,0)</f>
        <v>Admin</v>
      </c>
      <c r="B20589" s="172">
        <v>45825.500925925924</v>
      </c>
      <c r="C20589" s="69" t="s">
        <v>186</v>
      </c>
      <c r="D20589" s="69" t="s">
        <v>1937</v>
      </c>
      <c r="E20589" s="69" t="s">
        <v>2784</v>
      </c>
      <c r="F20589" s="69">
        <v>2236</v>
      </c>
      <c r="G20589" s="69" t="s">
        <v>1948</v>
      </c>
    </row>
    <row r="20590" spans="1:7" ht="14.4">
      <c r="A20590" s="27" t="str">
        <f>VLOOKUP(C20590,'user list'!A:B,2,0)</f>
        <v>OSM</v>
      </c>
      <c r="B20590" s="172">
        <v>45825.500960648147</v>
      </c>
      <c r="C20590" s="69" t="s">
        <v>254</v>
      </c>
      <c r="D20590" s="69" t="s">
        <v>1937</v>
      </c>
      <c r="E20590" s="69" t="s">
        <v>3060</v>
      </c>
      <c r="F20590" s="69">
        <v>2354</v>
      </c>
      <c r="G20590" s="69" t="s">
        <v>1939</v>
      </c>
    </row>
    <row r="20591" spans="1:7" ht="14.4">
      <c r="A20591" s="27" t="str">
        <f>VLOOKUP(C20591,'user list'!A:B,2,0)</f>
        <v>OSM</v>
      </c>
      <c r="B20591" s="172">
        <v>45825.501168981478</v>
      </c>
      <c r="C20591" s="69" t="s">
        <v>254</v>
      </c>
      <c r="D20591" s="69" t="s">
        <v>1937</v>
      </c>
      <c r="E20591" s="69" t="s">
        <v>3060</v>
      </c>
      <c r="F20591" s="69">
        <v>2354</v>
      </c>
      <c r="G20591" s="69" t="s">
        <v>1947</v>
      </c>
    </row>
    <row r="20592" spans="1:7" ht="14.4">
      <c r="A20592" s="27" t="str">
        <f>VLOOKUP(C20592,'user list'!A:B,2,0)</f>
        <v>OSM</v>
      </c>
      <c r="B20592" s="172">
        <v>45825.501168981478</v>
      </c>
      <c r="C20592" s="69" t="s">
        <v>254</v>
      </c>
      <c r="D20592" s="69" t="s">
        <v>1937</v>
      </c>
      <c r="E20592" s="69" t="s">
        <v>3060</v>
      </c>
      <c r="F20592" s="69">
        <v>2354</v>
      </c>
      <c r="G20592" s="69" t="s">
        <v>1948</v>
      </c>
    </row>
    <row r="20593" spans="1:7" ht="14.4">
      <c r="A20593" s="27" t="str">
        <f>VLOOKUP(C20593,'user list'!A:B,2,0)</f>
        <v>OSM</v>
      </c>
      <c r="B20593" s="172">
        <v>45825.501168981478</v>
      </c>
      <c r="C20593" s="69" t="s">
        <v>254</v>
      </c>
      <c r="D20593" s="69" t="s">
        <v>1937</v>
      </c>
      <c r="E20593" s="69" t="s">
        <v>3060</v>
      </c>
      <c r="F20593" s="69">
        <v>2354</v>
      </c>
      <c r="G20593" s="69" t="s">
        <v>1939</v>
      </c>
    </row>
    <row r="20594" spans="1:7" ht="14.4">
      <c r="A20594" s="27" t="str">
        <f>VLOOKUP(C20594,'user list'!A:B,2,0)</f>
        <v>Admin</v>
      </c>
      <c r="B20594" s="172">
        <v>45825.501168981478</v>
      </c>
      <c r="C20594" s="69" t="s">
        <v>186</v>
      </c>
      <c r="D20594" s="69" t="s">
        <v>1937</v>
      </c>
      <c r="E20594" s="69" t="s">
        <v>3060</v>
      </c>
      <c r="F20594" s="69">
        <v>2354</v>
      </c>
      <c r="G20594" s="69" t="s">
        <v>1948</v>
      </c>
    </row>
    <row r="20595" spans="1:7" ht="14.4">
      <c r="A20595" s="27" t="str">
        <f>VLOOKUP(C20595,'user list'!A:B,2,0)</f>
        <v>OSM</v>
      </c>
      <c r="B20595" s="172">
        <v>45825.501215277778</v>
      </c>
      <c r="C20595" s="69" t="s">
        <v>254</v>
      </c>
      <c r="D20595" s="69" t="s">
        <v>1937</v>
      </c>
      <c r="E20595" s="69" t="s">
        <v>1974</v>
      </c>
      <c r="F20595" s="69">
        <v>2402</v>
      </c>
      <c r="G20595" s="69" t="s">
        <v>1939</v>
      </c>
    </row>
    <row r="20596" spans="1:7" ht="14.4">
      <c r="A20596" s="27" t="str">
        <f>VLOOKUP(C20596,'user list'!A:B,2,0)</f>
        <v>OSM</v>
      </c>
      <c r="B20596" s="172">
        <v>45825.501446759263</v>
      </c>
      <c r="C20596" s="69" t="s">
        <v>254</v>
      </c>
      <c r="D20596" s="69" t="s">
        <v>1937</v>
      </c>
      <c r="E20596" s="69" t="s">
        <v>1974</v>
      </c>
      <c r="F20596" s="69">
        <v>2402</v>
      </c>
      <c r="G20596" s="69" t="s">
        <v>1947</v>
      </c>
    </row>
    <row r="20597" spans="1:7" ht="14.4">
      <c r="A20597" s="27" t="str">
        <f>VLOOKUP(C20597,'user list'!A:B,2,0)</f>
        <v>OSM</v>
      </c>
      <c r="B20597" s="172">
        <v>45825.501446759263</v>
      </c>
      <c r="C20597" s="69" t="s">
        <v>254</v>
      </c>
      <c r="D20597" s="69" t="s">
        <v>1937</v>
      </c>
      <c r="E20597" s="69" t="s">
        <v>1974</v>
      </c>
      <c r="F20597" s="69">
        <v>2402</v>
      </c>
      <c r="G20597" s="69" t="s">
        <v>1948</v>
      </c>
    </row>
    <row r="20598" spans="1:7" ht="14.4">
      <c r="A20598" s="27" t="str">
        <f>VLOOKUP(C20598,'user list'!A:B,2,0)</f>
        <v>OSM</v>
      </c>
      <c r="B20598" s="172">
        <v>45825.501446759263</v>
      </c>
      <c r="C20598" s="69" t="s">
        <v>254</v>
      </c>
      <c r="D20598" s="69" t="s">
        <v>1937</v>
      </c>
      <c r="E20598" s="69" t="s">
        <v>1974</v>
      </c>
      <c r="F20598" s="69">
        <v>2402</v>
      </c>
      <c r="G20598" s="69" t="s">
        <v>1939</v>
      </c>
    </row>
    <row r="20599" spans="1:7" ht="14.4">
      <c r="A20599" s="27" t="str">
        <f>VLOOKUP(C20599,'user list'!A:B,2,0)</f>
        <v>Admin</v>
      </c>
      <c r="B20599" s="172">
        <v>45825.501446759263</v>
      </c>
      <c r="C20599" s="69" t="s">
        <v>186</v>
      </c>
      <c r="D20599" s="69" t="s">
        <v>1937</v>
      </c>
      <c r="E20599" s="69" t="s">
        <v>1974</v>
      </c>
      <c r="F20599" s="69">
        <v>2402</v>
      </c>
      <c r="G20599" s="69" t="s">
        <v>1948</v>
      </c>
    </row>
    <row r="20600" spans="1:7" ht="14.4">
      <c r="A20600" s="27" t="str">
        <f>VLOOKUP(C20600,'user list'!A:B,2,0)</f>
        <v>OSM</v>
      </c>
      <c r="B20600" s="172">
        <v>45825.501689814817</v>
      </c>
      <c r="C20600" s="69" t="s">
        <v>254</v>
      </c>
      <c r="D20600" s="69" t="s">
        <v>1937</v>
      </c>
      <c r="E20600" s="69" t="s">
        <v>2534</v>
      </c>
      <c r="F20600" s="69">
        <v>1881</v>
      </c>
      <c r="G20600" s="69" t="s">
        <v>1939</v>
      </c>
    </row>
    <row r="20601" spans="1:7" ht="14.4">
      <c r="A20601" s="27" t="str">
        <f>VLOOKUP(C20601,'user list'!A:B,2,0)</f>
        <v>OSM</v>
      </c>
      <c r="B20601" s="172">
        <v>45825.501944444448</v>
      </c>
      <c r="C20601" s="69" t="s">
        <v>254</v>
      </c>
      <c r="D20601" s="69" t="s">
        <v>1937</v>
      </c>
      <c r="E20601" s="69" t="s">
        <v>2534</v>
      </c>
      <c r="F20601" s="69">
        <v>1881</v>
      </c>
      <c r="G20601" s="69" t="s">
        <v>1947</v>
      </c>
    </row>
    <row r="20602" spans="1:7" ht="14.4">
      <c r="A20602" s="27" t="str">
        <f>VLOOKUP(C20602,'user list'!A:B,2,0)</f>
        <v>OSM</v>
      </c>
      <c r="B20602" s="172">
        <v>45825.501944444448</v>
      </c>
      <c r="C20602" s="69" t="s">
        <v>254</v>
      </c>
      <c r="D20602" s="69" t="s">
        <v>1937</v>
      </c>
      <c r="E20602" s="69" t="s">
        <v>2534</v>
      </c>
      <c r="F20602" s="69">
        <v>1881</v>
      </c>
      <c r="G20602" s="69" t="s">
        <v>1948</v>
      </c>
    </row>
    <row r="20603" spans="1:7" ht="14.4">
      <c r="A20603" s="27" t="str">
        <f>VLOOKUP(C20603,'user list'!A:B,2,0)</f>
        <v>Admin</v>
      </c>
      <c r="B20603" s="172">
        <v>45825.501944444448</v>
      </c>
      <c r="C20603" s="69" t="s">
        <v>186</v>
      </c>
      <c r="D20603" s="69" t="s">
        <v>1937</v>
      </c>
      <c r="E20603" s="69" t="s">
        <v>2534</v>
      </c>
      <c r="F20603" s="69">
        <v>1881</v>
      </c>
      <c r="G20603" s="69" t="s">
        <v>1948</v>
      </c>
    </row>
    <row r="20604" spans="1:7" ht="14.4">
      <c r="A20604" s="27" t="str">
        <f>VLOOKUP(C20604,'user list'!A:B,2,0)</f>
        <v>OSM</v>
      </c>
      <c r="B20604" s="172">
        <v>45825.501944444448</v>
      </c>
      <c r="C20604" s="69" t="s">
        <v>254</v>
      </c>
      <c r="D20604" s="69" t="s">
        <v>1937</v>
      </c>
      <c r="E20604" s="69" t="s">
        <v>2534</v>
      </c>
      <c r="F20604" s="69">
        <v>1881</v>
      </c>
      <c r="G20604" s="69" t="s">
        <v>1939</v>
      </c>
    </row>
    <row r="20605" spans="1:7" ht="14.4">
      <c r="A20605" s="27" t="str">
        <f>VLOOKUP(C20605,'user list'!A:B,2,0)</f>
        <v>CTO</v>
      </c>
      <c r="B20605" s="172">
        <v>45825.502129629633</v>
      </c>
      <c r="C20605" s="69" t="s">
        <v>207</v>
      </c>
      <c r="D20605" s="69" t="s">
        <v>1937</v>
      </c>
      <c r="E20605" s="69" t="s">
        <v>2578</v>
      </c>
      <c r="F20605" s="69">
        <v>1949</v>
      </c>
      <c r="G20605" s="69" t="s">
        <v>1939</v>
      </c>
    </row>
    <row r="20606" spans="1:7" ht="14.4">
      <c r="A20606" s="27" t="str">
        <f>VLOOKUP(C20606,'user list'!A:B,2,0)</f>
        <v>OCM</v>
      </c>
      <c r="B20606" s="172">
        <v>45825.502337962964</v>
      </c>
      <c r="C20606" s="69" t="s">
        <v>230</v>
      </c>
      <c r="D20606" s="69" t="s">
        <v>1937</v>
      </c>
      <c r="E20606" s="69" t="s">
        <v>2035</v>
      </c>
      <c r="F20606" s="69">
        <v>2456</v>
      </c>
      <c r="G20606" s="69" t="s">
        <v>2440</v>
      </c>
    </row>
    <row r="20607" spans="1:7" ht="14.4">
      <c r="A20607" s="27" t="str">
        <f>VLOOKUP(C20607,'user list'!A:B,2,0)</f>
        <v>Admin</v>
      </c>
      <c r="B20607" s="172">
        <v>45825.502337962964</v>
      </c>
      <c r="C20607" s="69" t="s">
        <v>186</v>
      </c>
      <c r="D20607" s="69" t="s">
        <v>1937</v>
      </c>
      <c r="E20607" s="69" t="s">
        <v>2035</v>
      </c>
      <c r="F20607" s="69">
        <v>2456</v>
      </c>
      <c r="G20607" s="69" t="s">
        <v>1948</v>
      </c>
    </row>
    <row r="20608" spans="1:7" ht="14.4">
      <c r="A20608" s="27" t="str">
        <f>VLOOKUP(C20608,'user list'!A:B,2,0)</f>
        <v>Admin</v>
      </c>
      <c r="B20608" s="172">
        <v>45825.502349537041</v>
      </c>
      <c r="C20608" s="69" t="s">
        <v>186</v>
      </c>
      <c r="D20608" s="69" t="s">
        <v>1937</v>
      </c>
      <c r="E20608" s="69" t="s">
        <v>2035</v>
      </c>
      <c r="F20608" s="69">
        <v>2456</v>
      </c>
      <c r="G20608" s="69" t="s">
        <v>1947</v>
      </c>
    </row>
    <row r="20609" spans="1:7" ht="14.4">
      <c r="A20609" s="27" t="str">
        <f>VLOOKUP(C20609,'user list'!A:B,2,0)</f>
        <v>Admin</v>
      </c>
      <c r="B20609" s="172">
        <v>45825.502349537041</v>
      </c>
      <c r="C20609" s="69" t="s">
        <v>186</v>
      </c>
      <c r="D20609" s="69" t="s">
        <v>1937</v>
      </c>
      <c r="E20609" s="69" t="s">
        <v>2035</v>
      </c>
      <c r="F20609" s="69">
        <v>2456</v>
      </c>
      <c r="G20609" s="69" t="s">
        <v>1948</v>
      </c>
    </row>
    <row r="20610" spans="1:7" ht="14.4">
      <c r="A20610" s="27" t="str">
        <f>VLOOKUP(C20610,'user list'!A:B,2,0)</f>
        <v>Admin</v>
      </c>
      <c r="B20610" s="172">
        <v>45825.502349537041</v>
      </c>
      <c r="C20610" s="69" t="s">
        <v>186</v>
      </c>
      <c r="D20610" s="69" t="s">
        <v>1937</v>
      </c>
      <c r="E20610" s="69" t="s">
        <v>2035</v>
      </c>
      <c r="F20610" s="69">
        <v>2456</v>
      </c>
      <c r="G20610" s="69" t="s">
        <v>1948</v>
      </c>
    </row>
    <row r="20611" spans="1:7" ht="14.4">
      <c r="A20611" s="27" t="str">
        <f>VLOOKUP(C20611,'user list'!A:B,2,0)</f>
        <v>DOE</v>
      </c>
      <c r="B20611" s="172">
        <v>45825.503506944442</v>
      </c>
      <c r="C20611" s="69" t="s">
        <v>211</v>
      </c>
      <c r="D20611" s="69" t="s">
        <v>1937</v>
      </c>
      <c r="E20611" s="69" t="s">
        <v>3374</v>
      </c>
      <c r="F20611" s="69" t="s">
        <v>3375</v>
      </c>
      <c r="G20611" s="69">
        <v>2444</v>
      </c>
    </row>
    <row r="20612" spans="1:7" ht="14.4">
      <c r="A20612" s="27" t="str">
        <f>VLOOKUP(C20612,'user list'!A:B,2,0)</f>
        <v>OSM</v>
      </c>
      <c r="B20612" s="172">
        <v>45825.504259259258</v>
      </c>
      <c r="C20612" s="69" t="s">
        <v>254</v>
      </c>
      <c r="D20612" s="69" t="s">
        <v>1937</v>
      </c>
      <c r="E20612" s="69" t="s">
        <v>2697</v>
      </c>
      <c r="F20612" s="69">
        <v>2138</v>
      </c>
      <c r="G20612" s="69" t="s">
        <v>1939</v>
      </c>
    </row>
    <row r="20613" spans="1:7" ht="14.4">
      <c r="A20613" s="27" t="str">
        <f>VLOOKUP(C20613,'user list'!A:B,2,0)</f>
        <v>OCM</v>
      </c>
      <c r="B20613" s="172">
        <v>45825.504525462966</v>
      </c>
      <c r="C20613" s="69" t="s">
        <v>232</v>
      </c>
      <c r="D20613" s="69" t="s">
        <v>1937</v>
      </c>
      <c r="E20613" s="69" t="s">
        <v>2002</v>
      </c>
      <c r="F20613" s="69">
        <v>2435</v>
      </c>
      <c r="G20613" s="69" t="s">
        <v>1939</v>
      </c>
    </row>
    <row r="20614" spans="1:7" ht="14.4">
      <c r="A20614" s="27" t="str">
        <f>VLOOKUP(C20614,'user list'!A:B,2,0)</f>
        <v>OSM</v>
      </c>
      <c r="B20614" s="172">
        <v>45825.504629629628</v>
      </c>
      <c r="C20614" s="69" t="s">
        <v>254</v>
      </c>
      <c r="D20614" s="69" t="s">
        <v>1937</v>
      </c>
      <c r="E20614" s="69" t="s">
        <v>2697</v>
      </c>
      <c r="F20614" s="69">
        <v>2138</v>
      </c>
      <c r="G20614" s="69" t="s">
        <v>1947</v>
      </c>
    </row>
    <row r="20615" spans="1:7" ht="14.4">
      <c r="A20615" s="27" t="str">
        <f>VLOOKUP(C20615,'user list'!A:B,2,0)</f>
        <v>OSM</v>
      </c>
      <c r="B20615" s="172">
        <v>45825.504629629628</v>
      </c>
      <c r="C20615" s="69" t="s">
        <v>254</v>
      </c>
      <c r="D20615" s="69" t="s">
        <v>1937</v>
      </c>
      <c r="E20615" s="69" t="s">
        <v>2697</v>
      </c>
      <c r="F20615" s="69">
        <v>2138</v>
      </c>
      <c r="G20615" s="69" t="s">
        <v>1948</v>
      </c>
    </row>
    <row r="20616" spans="1:7" ht="14.4">
      <c r="A20616" s="27" t="str">
        <f>VLOOKUP(C20616,'user list'!A:B,2,0)</f>
        <v>OSM</v>
      </c>
      <c r="B20616" s="172">
        <v>45825.504629629628</v>
      </c>
      <c r="C20616" s="69" t="s">
        <v>254</v>
      </c>
      <c r="D20616" s="69" t="s">
        <v>1937</v>
      </c>
      <c r="E20616" s="69" t="s">
        <v>2697</v>
      </c>
      <c r="F20616" s="69">
        <v>2138</v>
      </c>
      <c r="G20616" s="69" t="s">
        <v>1939</v>
      </c>
    </row>
    <row r="20617" spans="1:7" ht="14.4">
      <c r="A20617" s="27" t="str">
        <f>VLOOKUP(C20617,'user list'!A:B,2,0)</f>
        <v>Admin</v>
      </c>
      <c r="B20617" s="172">
        <v>45825.504629629628</v>
      </c>
      <c r="C20617" s="69" t="s">
        <v>186</v>
      </c>
      <c r="D20617" s="69" t="s">
        <v>1937</v>
      </c>
      <c r="E20617" s="69" t="s">
        <v>2697</v>
      </c>
      <c r="F20617" s="69">
        <v>2138</v>
      </c>
      <c r="G20617" s="69" t="s">
        <v>1948</v>
      </c>
    </row>
    <row r="20618" spans="1:7" ht="14.4">
      <c r="A20618" s="27" t="str">
        <f>VLOOKUP(C20618,'user list'!A:B,2,0)</f>
        <v>OSM</v>
      </c>
      <c r="B20618" s="172">
        <v>45825.504652777781</v>
      </c>
      <c r="C20618" s="69" t="s">
        <v>254</v>
      </c>
      <c r="D20618" s="69" t="s">
        <v>1937</v>
      </c>
      <c r="E20618" s="69" t="s">
        <v>2784</v>
      </c>
      <c r="F20618" s="69">
        <v>2340</v>
      </c>
      <c r="G20618" s="69" t="s">
        <v>1939</v>
      </c>
    </row>
    <row r="20619" spans="1:7" ht="14.4">
      <c r="A20619" s="27" t="str">
        <f>VLOOKUP(C20619,'user list'!A:B,2,0)</f>
        <v>OCM</v>
      </c>
      <c r="B20619" s="172">
        <v>45825.504664351851</v>
      </c>
      <c r="C20619" s="69" t="s">
        <v>232</v>
      </c>
      <c r="D20619" s="69" t="s">
        <v>1937</v>
      </c>
      <c r="E20619" s="69" t="s">
        <v>2047</v>
      </c>
      <c r="F20619" s="69">
        <v>2445</v>
      </c>
      <c r="G20619" s="69" t="s">
        <v>1939</v>
      </c>
    </row>
    <row r="20620" spans="1:7" ht="14.4">
      <c r="A20620" s="27" t="str">
        <f>VLOOKUP(C20620,'user list'!A:B,2,0)</f>
        <v>OSM</v>
      </c>
      <c r="B20620" s="172">
        <v>45825.504907407405</v>
      </c>
      <c r="C20620" s="69" t="s">
        <v>254</v>
      </c>
      <c r="D20620" s="69" t="s">
        <v>1937</v>
      </c>
      <c r="E20620" s="69" t="s">
        <v>2784</v>
      </c>
      <c r="F20620" s="69">
        <v>2340</v>
      </c>
      <c r="G20620" s="69" t="s">
        <v>1947</v>
      </c>
    </row>
    <row r="20621" spans="1:7" ht="14.4">
      <c r="A20621" s="27" t="str">
        <f>VLOOKUP(C20621,'user list'!A:B,2,0)</f>
        <v>OSM</v>
      </c>
      <c r="B20621" s="172">
        <v>45825.504907407405</v>
      </c>
      <c r="C20621" s="69" t="s">
        <v>254</v>
      </c>
      <c r="D20621" s="69" t="s">
        <v>1937</v>
      </c>
      <c r="E20621" s="69" t="s">
        <v>2784</v>
      </c>
      <c r="F20621" s="69">
        <v>2340</v>
      </c>
      <c r="G20621" s="69" t="s">
        <v>1948</v>
      </c>
    </row>
    <row r="20622" spans="1:7" ht="14.4">
      <c r="A20622" s="27" t="str">
        <f>VLOOKUP(C20622,'user list'!A:B,2,0)</f>
        <v>OSM</v>
      </c>
      <c r="B20622" s="172">
        <v>45825.504918981482</v>
      </c>
      <c r="C20622" s="69" t="s">
        <v>254</v>
      </c>
      <c r="D20622" s="69" t="s">
        <v>1937</v>
      </c>
      <c r="E20622" s="69" t="s">
        <v>2784</v>
      </c>
      <c r="F20622" s="69">
        <v>2340</v>
      </c>
      <c r="G20622" s="69" t="s">
        <v>1939</v>
      </c>
    </row>
    <row r="20623" spans="1:7" ht="14.4">
      <c r="A20623" s="27" t="str">
        <f>VLOOKUP(C20623,'user list'!A:B,2,0)</f>
        <v>Admin</v>
      </c>
      <c r="B20623" s="172">
        <v>45825.504918981482</v>
      </c>
      <c r="C20623" s="69" t="s">
        <v>186</v>
      </c>
      <c r="D20623" s="69" t="s">
        <v>1937</v>
      </c>
      <c r="E20623" s="69" t="s">
        <v>2784</v>
      </c>
      <c r="F20623" s="69">
        <v>2340</v>
      </c>
      <c r="G20623" s="69" t="s">
        <v>1948</v>
      </c>
    </row>
    <row r="20624" spans="1:7" ht="14.4">
      <c r="A20624" s="27" t="str">
        <f>VLOOKUP(C20624,'user list'!A:B,2,0)</f>
        <v>OSM</v>
      </c>
      <c r="B20624" s="172">
        <v>45825.504942129628</v>
      </c>
      <c r="C20624" s="69" t="s">
        <v>254</v>
      </c>
      <c r="D20624" s="69" t="s">
        <v>1937</v>
      </c>
      <c r="E20624" s="69" t="s">
        <v>3061</v>
      </c>
      <c r="F20624" s="69">
        <v>2360</v>
      </c>
      <c r="G20624" s="69" t="s">
        <v>1939</v>
      </c>
    </row>
    <row r="20625" spans="1:7" ht="14.4">
      <c r="A20625" s="27" t="str">
        <f>VLOOKUP(C20625,'user list'!A:B,2,0)</f>
        <v>OSM</v>
      </c>
      <c r="B20625" s="172">
        <v>45825.505057870374</v>
      </c>
      <c r="C20625" s="69" t="s">
        <v>254</v>
      </c>
      <c r="D20625" s="69" t="s">
        <v>1937</v>
      </c>
      <c r="E20625" s="69" t="s">
        <v>3061</v>
      </c>
      <c r="F20625" s="69">
        <v>2360</v>
      </c>
      <c r="G20625" s="69" t="s">
        <v>1947</v>
      </c>
    </row>
    <row r="20626" spans="1:7" ht="14.4">
      <c r="A20626" s="27" t="str">
        <f>VLOOKUP(C20626,'user list'!A:B,2,0)</f>
        <v>OSM</v>
      </c>
      <c r="B20626" s="172">
        <v>45825.505057870374</v>
      </c>
      <c r="C20626" s="69" t="s">
        <v>254</v>
      </c>
      <c r="D20626" s="69" t="s">
        <v>1937</v>
      </c>
      <c r="E20626" s="69" t="s">
        <v>3061</v>
      </c>
      <c r="F20626" s="69">
        <v>2360</v>
      </c>
      <c r="G20626" s="69" t="s">
        <v>1948</v>
      </c>
    </row>
    <row r="20627" spans="1:7" ht="14.4">
      <c r="A20627" s="27" t="str">
        <f>VLOOKUP(C20627,'user list'!A:B,2,0)</f>
        <v>OSM</v>
      </c>
      <c r="B20627" s="172">
        <v>45825.505057870374</v>
      </c>
      <c r="C20627" s="69" t="s">
        <v>254</v>
      </c>
      <c r="D20627" s="69" t="s">
        <v>1937</v>
      </c>
      <c r="E20627" s="69" t="s">
        <v>3061</v>
      </c>
      <c r="F20627" s="69">
        <v>2360</v>
      </c>
      <c r="G20627" s="69" t="s">
        <v>1939</v>
      </c>
    </row>
    <row r="20628" spans="1:7" ht="14.4">
      <c r="A20628" s="27" t="str">
        <f>VLOOKUP(C20628,'user list'!A:B,2,0)</f>
        <v>Admin</v>
      </c>
      <c r="B20628" s="172">
        <v>45825.505057870374</v>
      </c>
      <c r="C20628" s="69" t="s">
        <v>186</v>
      </c>
      <c r="D20628" s="69" t="s">
        <v>1937</v>
      </c>
      <c r="E20628" s="69" t="s">
        <v>3061</v>
      </c>
      <c r="F20628" s="69">
        <v>2360</v>
      </c>
      <c r="G20628" s="69" t="s">
        <v>1948</v>
      </c>
    </row>
    <row r="20629" spans="1:7" ht="14.4">
      <c r="A20629" s="27" t="str">
        <f>VLOOKUP(C20629,'user list'!A:B,2,0)</f>
        <v>OCM</v>
      </c>
      <c r="B20629" s="172">
        <v>45825.505428240744</v>
      </c>
      <c r="C20629" s="69" t="s">
        <v>232</v>
      </c>
      <c r="D20629" s="69" t="s">
        <v>1937</v>
      </c>
      <c r="E20629" s="69" t="s">
        <v>2047</v>
      </c>
      <c r="F20629" s="69">
        <v>2445</v>
      </c>
      <c r="G20629" s="69" t="s">
        <v>1947</v>
      </c>
    </row>
    <row r="20630" spans="1:7" ht="14.4">
      <c r="A20630" s="27" t="str">
        <f>VLOOKUP(C20630,'user list'!A:B,2,0)</f>
        <v>OCM</v>
      </c>
      <c r="B20630" s="172">
        <v>45825.505428240744</v>
      </c>
      <c r="C20630" s="69" t="s">
        <v>232</v>
      </c>
      <c r="D20630" s="69" t="s">
        <v>1937</v>
      </c>
      <c r="E20630" s="69" t="s">
        <v>2047</v>
      </c>
      <c r="F20630" s="69">
        <v>2445</v>
      </c>
      <c r="G20630" s="69" t="s">
        <v>1948</v>
      </c>
    </row>
    <row r="20631" spans="1:7" ht="14.4">
      <c r="A20631" s="27" t="str">
        <f>VLOOKUP(C20631,'user list'!A:B,2,0)</f>
        <v>OCM</v>
      </c>
      <c r="B20631" s="172">
        <v>45825.505428240744</v>
      </c>
      <c r="C20631" s="69" t="s">
        <v>232</v>
      </c>
      <c r="D20631" s="69" t="s">
        <v>1937</v>
      </c>
      <c r="E20631" s="69" t="s">
        <v>2047</v>
      </c>
      <c r="F20631" s="69">
        <v>2445</v>
      </c>
      <c r="G20631" s="69" t="s">
        <v>1939</v>
      </c>
    </row>
    <row r="20632" spans="1:7" ht="14.4">
      <c r="A20632" s="27" t="str">
        <f>VLOOKUP(C20632,'user list'!A:B,2,0)</f>
        <v>Admin</v>
      </c>
      <c r="B20632" s="172">
        <v>45825.505428240744</v>
      </c>
      <c r="C20632" s="69" t="s">
        <v>186</v>
      </c>
      <c r="D20632" s="69" t="s">
        <v>1937</v>
      </c>
      <c r="E20632" s="69" t="s">
        <v>2047</v>
      </c>
      <c r="F20632" s="69">
        <v>2445</v>
      </c>
      <c r="G20632" s="69" t="s">
        <v>1948</v>
      </c>
    </row>
    <row r="20633" spans="1:7" ht="14.4">
      <c r="A20633" s="27" t="str">
        <f>VLOOKUP(C20633,'user list'!A:B,2,0)</f>
        <v>OCM</v>
      </c>
      <c r="B20633" s="172">
        <v>45825.505555555559</v>
      </c>
      <c r="C20633" s="69" t="s">
        <v>232</v>
      </c>
      <c r="D20633" s="69" t="s">
        <v>1937</v>
      </c>
      <c r="E20633" s="69" t="s">
        <v>2001</v>
      </c>
      <c r="F20633" s="69">
        <v>2450</v>
      </c>
      <c r="G20633" s="69" t="s">
        <v>1939</v>
      </c>
    </row>
    <row r="20634" spans="1:7" ht="14.4">
      <c r="A20634" s="27" t="str">
        <f>VLOOKUP(C20634,'user list'!A:B,2,0)</f>
        <v>OCM</v>
      </c>
      <c r="B20634" s="172">
        <v>45825.505671296298</v>
      </c>
      <c r="C20634" s="69" t="s">
        <v>232</v>
      </c>
      <c r="D20634" s="69" t="s">
        <v>1937</v>
      </c>
      <c r="E20634" s="69" t="s">
        <v>2001</v>
      </c>
      <c r="F20634" s="69">
        <v>2450</v>
      </c>
      <c r="G20634" s="69" t="s">
        <v>1947</v>
      </c>
    </row>
    <row r="20635" spans="1:7" ht="14.4">
      <c r="A20635" s="27" t="str">
        <f>VLOOKUP(C20635,'user list'!A:B,2,0)</f>
        <v>OCM</v>
      </c>
      <c r="B20635" s="172">
        <v>45825.505671296298</v>
      </c>
      <c r="C20635" s="69" t="s">
        <v>232</v>
      </c>
      <c r="D20635" s="69" t="s">
        <v>1937</v>
      </c>
      <c r="E20635" s="69" t="s">
        <v>2001</v>
      </c>
      <c r="F20635" s="69">
        <v>2450</v>
      </c>
      <c r="G20635" s="69" t="s">
        <v>1948</v>
      </c>
    </row>
    <row r="20636" spans="1:7" ht="14.4">
      <c r="A20636" s="27" t="str">
        <f>VLOOKUP(C20636,'user list'!A:B,2,0)</f>
        <v>OCM</v>
      </c>
      <c r="B20636" s="172">
        <v>45825.505671296298</v>
      </c>
      <c r="C20636" s="69" t="s">
        <v>232</v>
      </c>
      <c r="D20636" s="69" t="s">
        <v>1937</v>
      </c>
      <c r="E20636" s="69" t="s">
        <v>2001</v>
      </c>
      <c r="F20636" s="69">
        <v>2450</v>
      </c>
      <c r="G20636" s="69" t="s">
        <v>1939</v>
      </c>
    </row>
    <row r="20637" spans="1:7" ht="14.4">
      <c r="A20637" s="27" t="str">
        <f>VLOOKUP(C20637,'user list'!A:B,2,0)</f>
        <v>Admin</v>
      </c>
      <c r="B20637" s="172">
        <v>45825.505671296298</v>
      </c>
      <c r="C20637" s="69" t="s">
        <v>186</v>
      </c>
      <c r="D20637" s="69" t="s">
        <v>1937</v>
      </c>
      <c r="E20637" s="69" t="s">
        <v>2001</v>
      </c>
      <c r="F20637" s="69">
        <v>2450</v>
      </c>
      <c r="G20637" s="69" t="s">
        <v>1948</v>
      </c>
    </row>
    <row r="20638" spans="1:7" ht="14.4">
      <c r="A20638" s="27" t="str">
        <f>VLOOKUP(C20638,'user list'!A:B,2,0)</f>
        <v>OCM</v>
      </c>
      <c r="B20638" s="172">
        <v>45825.506006944444</v>
      </c>
      <c r="C20638" s="69" t="s">
        <v>232</v>
      </c>
      <c r="D20638" s="69" t="s">
        <v>1937</v>
      </c>
      <c r="E20638" s="69" t="s">
        <v>2002</v>
      </c>
      <c r="F20638" s="69">
        <v>2449</v>
      </c>
      <c r="G20638" s="69" t="s">
        <v>1939</v>
      </c>
    </row>
    <row r="20639" spans="1:7" ht="14.4">
      <c r="A20639" s="27" t="str">
        <f>VLOOKUP(C20639,'user list'!A:B,2,0)</f>
        <v>OCM</v>
      </c>
      <c r="B20639" s="172">
        <v>45825.50608796296</v>
      </c>
      <c r="C20639" s="69" t="s">
        <v>232</v>
      </c>
      <c r="D20639" s="69" t="s">
        <v>1937</v>
      </c>
      <c r="E20639" s="69" t="s">
        <v>2002</v>
      </c>
      <c r="F20639" s="69">
        <v>2449</v>
      </c>
      <c r="G20639" s="69" t="s">
        <v>1947</v>
      </c>
    </row>
    <row r="20640" spans="1:7" ht="14.4">
      <c r="A20640" s="27" t="str">
        <f>VLOOKUP(C20640,'user list'!A:B,2,0)</f>
        <v>OCM</v>
      </c>
      <c r="B20640" s="172">
        <v>45825.50608796296</v>
      </c>
      <c r="C20640" s="69" t="s">
        <v>232</v>
      </c>
      <c r="D20640" s="69" t="s">
        <v>1937</v>
      </c>
      <c r="E20640" s="69" t="s">
        <v>2002</v>
      </c>
      <c r="F20640" s="69">
        <v>2449</v>
      </c>
      <c r="G20640" s="69" t="s">
        <v>1948</v>
      </c>
    </row>
    <row r="20641" spans="1:7" ht="14.4">
      <c r="A20641" s="27" t="str">
        <f>VLOOKUP(C20641,'user list'!A:B,2,0)</f>
        <v>OCM</v>
      </c>
      <c r="B20641" s="172">
        <v>45825.506099537037</v>
      </c>
      <c r="C20641" s="69" t="s">
        <v>232</v>
      </c>
      <c r="D20641" s="69" t="s">
        <v>1937</v>
      </c>
      <c r="E20641" s="69" t="s">
        <v>2002</v>
      </c>
      <c r="F20641" s="69">
        <v>2449</v>
      </c>
      <c r="G20641" s="69" t="s">
        <v>1939</v>
      </c>
    </row>
    <row r="20642" spans="1:7" ht="14.4">
      <c r="A20642" s="27" t="str">
        <f>VLOOKUP(C20642,'user list'!A:B,2,0)</f>
        <v>Admin</v>
      </c>
      <c r="B20642" s="172">
        <v>45825.506099537037</v>
      </c>
      <c r="C20642" s="69" t="s">
        <v>186</v>
      </c>
      <c r="D20642" s="69" t="s">
        <v>1937</v>
      </c>
      <c r="E20642" s="69" t="s">
        <v>2002</v>
      </c>
      <c r="F20642" s="69">
        <v>2449</v>
      </c>
      <c r="G20642" s="69" t="s">
        <v>1948</v>
      </c>
    </row>
    <row r="20643" spans="1:7" ht="14.4">
      <c r="A20643" s="27" t="str">
        <f>VLOOKUP(C20643,'user list'!A:B,2,0)</f>
        <v>PDAO</v>
      </c>
      <c r="B20643" s="172">
        <v>45825.50712962963</v>
      </c>
      <c r="C20643" s="69" t="s">
        <v>258</v>
      </c>
      <c r="D20643" s="69" t="s">
        <v>1937</v>
      </c>
      <c r="E20643" s="69" t="s">
        <v>1974</v>
      </c>
      <c r="F20643" s="69">
        <v>2402</v>
      </c>
      <c r="G20643" s="69" t="s">
        <v>1939</v>
      </c>
    </row>
    <row r="20644" spans="1:7" ht="14.4">
      <c r="A20644" s="27" t="str">
        <f>VLOOKUP(C20644,'user list'!A:B,2,0)</f>
        <v>Admin</v>
      </c>
      <c r="B20644" s="172">
        <v>45825.509444444448</v>
      </c>
      <c r="C20644" s="69" t="s">
        <v>186</v>
      </c>
      <c r="D20644" s="69" t="s">
        <v>1937</v>
      </c>
      <c r="E20644" s="69" t="s">
        <v>2035</v>
      </c>
      <c r="F20644" s="69">
        <v>2456</v>
      </c>
      <c r="G20644" s="69" t="s">
        <v>1948</v>
      </c>
    </row>
    <row r="20645" spans="1:7" ht="14.4">
      <c r="A20645" s="27" t="str">
        <f>VLOOKUP(C20645,'user list'!A:B,2,0)</f>
        <v>PESO</v>
      </c>
      <c r="B20645" s="172">
        <v>45825.516331018516</v>
      </c>
      <c r="C20645" s="69" t="s">
        <v>259</v>
      </c>
      <c r="D20645" s="69" t="s">
        <v>1937</v>
      </c>
      <c r="E20645" s="69" t="s">
        <v>2439</v>
      </c>
      <c r="F20645" s="69">
        <v>1444</v>
      </c>
      <c r="G20645" s="69" t="s">
        <v>1939</v>
      </c>
    </row>
    <row r="20646" spans="1:7" ht="14.4">
      <c r="A20646" s="27" t="str">
        <f>VLOOKUP(C20646,'user list'!A:B,2,0)</f>
        <v>PESO</v>
      </c>
      <c r="B20646" s="172">
        <v>45825.516655092593</v>
      </c>
      <c r="C20646" s="69" t="s">
        <v>259</v>
      </c>
      <c r="D20646" s="69" t="s">
        <v>1937</v>
      </c>
      <c r="E20646" s="69" t="s">
        <v>2463</v>
      </c>
      <c r="F20646" s="69">
        <v>1760</v>
      </c>
      <c r="G20646" s="69" t="s">
        <v>1939</v>
      </c>
    </row>
    <row r="20647" spans="1:7" ht="14.4">
      <c r="A20647" s="27" t="str">
        <f>VLOOKUP(C20647,'user list'!A:B,2,0)</f>
        <v>CTO</v>
      </c>
      <c r="B20647" s="172">
        <v>45825.518460648149</v>
      </c>
      <c r="C20647" s="69" t="s">
        <v>207</v>
      </c>
      <c r="D20647" s="69" t="s">
        <v>1937</v>
      </c>
      <c r="E20647" s="69" t="s">
        <v>2578</v>
      </c>
      <c r="F20647" s="69">
        <v>1949</v>
      </c>
      <c r="G20647" s="69" t="s">
        <v>1939</v>
      </c>
    </row>
    <row r="20648" spans="1:7" ht="14.4">
      <c r="A20648" s="27" t="str">
        <f>VLOOKUP(C20648,'user list'!A:B,2,0)</f>
        <v>CTO</v>
      </c>
      <c r="B20648" s="172">
        <v>45825.51871527778</v>
      </c>
      <c r="C20648" s="69" t="s">
        <v>207</v>
      </c>
      <c r="D20648" s="69" t="s">
        <v>1937</v>
      </c>
      <c r="E20648" s="69" t="s">
        <v>3378</v>
      </c>
      <c r="F20648" s="69">
        <v>2454</v>
      </c>
      <c r="G20648" s="69" t="s">
        <v>1939</v>
      </c>
    </row>
    <row r="20649" spans="1:7" ht="14.4">
      <c r="A20649" s="27" t="str">
        <f>VLOOKUP(C20649,'user list'!A:B,2,0)</f>
        <v>OCM</v>
      </c>
      <c r="B20649" s="172">
        <v>45825.539652777778</v>
      </c>
      <c r="C20649" s="69" t="s">
        <v>242</v>
      </c>
      <c r="D20649" s="69" t="s">
        <v>1937</v>
      </c>
      <c r="E20649" s="69" t="s">
        <v>2001</v>
      </c>
      <c r="F20649" s="69">
        <v>2457</v>
      </c>
      <c r="G20649" s="69" t="s">
        <v>2440</v>
      </c>
    </row>
    <row r="20650" spans="1:7" ht="14.4">
      <c r="A20650" s="27" t="str">
        <f>VLOOKUP(C20650,'user list'!A:B,2,0)</f>
        <v>Admin</v>
      </c>
      <c r="B20650" s="172">
        <v>45825.539664351854</v>
      </c>
      <c r="C20650" s="69" t="s">
        <v>186</v>
      </c>
      <c r="D20650" s="69" t="s">
        <v>1937</v>
      </c>
      <c r="E20650" s="69" t="s">
        <v>2001</v>
      </c>
      <c r="F20650" s="69">
        <v>2457</v>
      </c>
      <c r="G20650" s="69" t="s">
        <v>1948</v>
      </c>
    </row>
    <row r="20651" spans="1:7" ht="14.4">
      <c r="A20651" s="27" t="str">
        <f>VLOOKUP(C20651,'user list'!A:B,2,0)</f>
        <v>Admin</v>
      </c>
      <c r="B20651" s="172">
        <v>45825.539675925924</v>
      </c>
      <c r="C20651" s="69" t="s">
        <v>186</v>
      </c>
      <c r="D20651" s="69" t="s">
        <v>1937</v>
      </c>
      <c r="E20651" s="69" t="s">
        <v>2001</v>
      </c>
      <c r="F20651" s="69">
        <v>2457</v>
      </c>
      <c r="G20651" s="69" t="s">
        <v>1947</v>
      </c>
    </row>
    <row r="20652" spans="1:7" ht="14.4">
      <c r="A20652" s="27" t="str">
        <f>VLOOKUP(C20652,'user list'!A:B,2,0)</f>
        <v>Admin</v>
      </c>
      <c r="B20652" s="172">
        <v>45825.539675925924</v>
      </c>
      <c r="C20652" s="69" t="s">
        <v>186</v>
      </c>
      <c r="D20652" s="69" t="s">
        <v>1937</v>
      </c>
      <c r="E20652" s="69" t="s">
        <v>2001</v>
      </c>
      <c r="F20652" s="69">
        <v>2457</v>
      </c>
      <c r="G20652" s="69" t="s">
        <v>1948</v>
      </c>
    </row>
    <row r="20653" spans="1:7" ht="14.4">
      <c r="A20653" s="27" t="str">
        <f>VLOOKUP(C20653,'user list'!A:B,2,0)</f>
        <v>Admin</v>
      </c>
      <c r="B20653" s="172">
        <v>45825.539675925924</v>
      </c>
      <c r="C20653" s="69" t="s">
        <v>186</v>
      </c>
      <c r="D20653" s="69" t="s">
        <v>1937</v>
      </c>
      <c r="E20653" s="69" t="s">
        <v>2001</v>
      </c>
      <c r="F20653" s="69">
        <v>2457</v>
      </c>
      <c r="G20653" s="69" t="s">
        <v>1948</v>
      </c>
    </row>
    <row r="20654" spans="1:7" ht="14.4">
      <c r="A20654" s="27" t="str">
        <f>VLOOKUP(C20654,'user list'!A:B,2,0)</f>
        <v>Admin</v>
      </c>
      <c r="B20654" s="172">
        <v>45825.546817129631</v>
      </c>
      <c r="C20654" s="69" t="s">
        <v>186</v>
      </c>
      <c r="D20654" s="69" t="s">
        <v>1937</v>
      </c>
      <c r="E20654" s="69" t="s">
        <v>2001</v>
      </c>
      <c r="F20654" s="69">
        <v>2457</v>
      </c>
      <c r="G20654" s="69" t="s">
        <v>1948</v>
      </c>
    </row>
    <row r="20655" spans="1:7" ht="14.4">
      <c r="A20655" s="27" t="str">
        <f>VLOOKUP(C20655,'user list'!A:B,2,0)</f>
        <v>OCA</v>
      </c>
      <c r="B20655" s="172">
        <v>45825.547152777777</v>
      </c>
      <c r="C20655" s="69" t="s">
        <v>227</v>
      </c>
      <c r="D20655" s="69" t="s">
        <v>1937</v>
      </c>
      <c r="E20655" s="69">
        <v>2448</v>
      </c>
      <c r="F20655" s="69">
        <v>2448</v>
      </c>
      <c r="G20655" s="69" t="s">
        <v>1939</v>
      </c>
    </row>
    <row r="20656" spans="1:7" ht="14.4">
      <c r="A20656" s="27" t="str">
        <f>VLOOKUP(C20656,'user list'!A:B,2,0)</f>
        <v>OCA</v>
      </c>
      <c r="B20656" s="172">
        <v>45825.547152777777</v>
      </c>
      <c r="C20656" s="69" t="s">
        <v>227</v>
      </c>
      <c r="D20656" s="69" t="s">
        <v>1937</v>
      </c>
      <c r="E20656" s="69">
        <v>2448</v>
      </c>
      <c r="F20656" s="69">
        <v>2448</v>
      </c>
      <c r="G20656" s="69" t="s">
        <v>1939</v>
      </c>
    </row>
    <row r="20657" spans="1:7" ht="14.4">
      <c r="A20657" s="27" t="str">
        <f>VLOOKUP(C20657,'user list'!A:B,2,0)</f>
        <v>OCA</v>
      </c>
      <c r="B20657" s="172">
        <v>45825.547337962962</v>
      </c>
      <c r="C20657" s="69" t="s">
        <v>227</v>
      </c>
      <c r="D20657" s="69" t="s">
        <v>1937</v>
      </c>
      <c r="E20657" s="69" t="s">
        <v>3059</v>
      </c>
      <c r="F20657" s="69">
        <v>2353</v>
      </c>
      <c r="G20657" s="69" t="s">
        <v>1939</v>
      </c>
    </row>
    <row r="20658" spans="1:7" ht="14.4">
      <c r="A20658" s="27" t="str">
        <f>VLOOKUP(C20658,'user list'!A:B,2,0)</f>
        <v>OCA</v>
      </c>
      <c r="B20658" s="172">
        <v>45825.54755787037</v>
      </c>
      <c r="C20658" s="69" t="s">
        <v>227</v>
      </c>
      <c r="D20658" s="69" t="s">
        <v>1937</v>
      </c>
      <c r="E20658" s="69">
        <v>2429</v>
      </c>
      <c r="F20658" s="69">
        <v>2429</v>
      </c>
      <c r="G20658" s="69" t="s">
        <v>1939</v>
      </c>
    </row>
    <row r="20659" spans="1:7" ht="14.4">
      <c r="A20659" s="27" t="str">
        <f>VLOOKUP(C20659,'user list'!A:B,2,0)</f>
        <v>OCA</v>
      </c>
      <c r="B20659" s="172">
        <v>45825.54755787037</v>
      </c>
      <c r="C20659" s="69" t="s">
        <v>227</v>
      </c>
      <c r="D20659" s="69" t="s">
        <v>1937</v>
      </c>
      <c r="E20659" s="69">
        <v>2429</v>
      </c>
      <c r="F20659" s="69">
        <v>2429</v>
      </c>
      <c r="G20659" s="69" t="s">
        <v>1939</v>
      </c>
    </row>
    <row r="20660" spans="1:7" ht="14.4">
      <c r="A20660" s="27" t="str">
        <f>VLOOKUP(C20660,'user list'!A:B,2,0)</f>
        <v>OCA</v>
      </c>
      <c r="B20660" s="172">
        <v>45825.547708333332</v>
      </c>
      <c r="C20660" s="69" t="s">
        <v>227</v>
      </c>
      <c r="D20660" s="69" t="s">
        <v>1937</v>
      </c>
      <c r="E20660" s="69" t="s">
        <v>3362</v>
      </c>
      <c r="F20660" s="69">
        <v>2430</v>
      </c>
      <c r="G20660" s="69" t="s">
        <v>1939</v>
      </c>
    </row>
    <row r="20661" spans="1:7" ht="14.4">
      <c r="A20661" s="27" t="str">
        <f>VLOOKUP(C20661,'user list'!A:B,2,0)</f>
        <v>QCYDO</v>
      </c>
      <c r="B20661" s="172">
        <v>45825.547997685186</v>
      </c>
      <c r="C20661" s="69" t="s">
        <v>270</v>
      </c>
      <c r="D20661" s="69" t="s">
        <v>1937</v>
      </c>
      <c r="E20661" s="69" t="s">
        <v>3230</v>
      </c>
      <c r="F20661" s="69">
        <v>2419</v>
      </c>
      <c r="G20661" s="69" t="s">
        <v>1939</v>
      </c>
    </row>
    <row r="20662" spans="1:7" ht="14.4">
      <c r="A20662" s="27" t="str">
        <f>VLOOKUP(C20662,'user list'!A:B,2,0)</f>
        <v>QCYDO</v>
      </c>
      <c r="B20662" s="172">
        <v>45825.548055555555</v>
      </c>
      <c r="C20662" s="69" t="s">
        <v>270</v>
      </c>
      <c r="D20662" s="69" t="s">
        <v>1937</v>
      </c>
      <c r="E20662" s="69" t="s">
        <v>3355</v>
      </c>
      <c r="F20662" s="69">
        <v>551</v>
      </c>
      <c r="G20662" s="69" t="s">
        <v>3356</v>
      </c>
    </row>
    <row r="20663" spans="1:7" ht="14.4">
      <c r="A20663" s="27" t="str">
        <f>VLOOKUP(C20663,'user list'!A:B,2,0)</f>
        <v>QCYDO</v>
      </c>
      <c r="B20663" s="172">
        <v>45825.548194444447</v>
      </c>
      <c r="C20663" s="69" t="s">
        <v>270</v>
      </c>
      <c r="D20663" s="69" t="s">
        <v>1937</v>
      </c>
      <c r="E20663" s="69" t="s">
        <v>2578</v>
      </c>
      <c r="F20663" s="69">
        <v>1949</v>
      </c>
      <c r="G20663" s="69" t="s">
        <v>1939</v>
      </c>
    </row>
    <row r="20664" spans="1:7" ht="14.4">
      <c r="A20664" s="27" t="str">
        <f>VLOOKUP(C20664,'user list'!A:B,2,0)</f>
        <v>DOE</v>
      </c>
      <c r="B20664" s="172">
        <v>45825.54824074074</v>
      </c>
      <c r="C20664" s="69" t="s">
        <v>211</v>
      </c>
      <c r="D20664" s="69" t="s">
        <v>1937</v>
      </c>
      <c r="E20664" s="69" t="s">
        <v>3380</v>
      </c>
      <c r="F20664" s="69">
        <v>2458</v>
      </c>
      <c r="G20664" s="69" t="s">
        <v>2440</v>
      </c>
    </row>
    <row r="20665" spans="1:7" ht="14.4">
      <c r="A20665" s="27" t="str">
        <f>VLOOKUP(C20665,'user list'!A:B,2,0)</f>
        <v>Admin</v>
      </c>
      <c r="B20665" s="172">
        <v>45825.548252314817</v>
      </c>
      <c r="C20665" s="69" t="s">
        <v>186</v>
      </c>
      <c r="D20665" s="69" t="s">
        <v>1937</v>
      </c>
      <c r="E20665" s="69" t="s">
        <v>3380</v>
      </c>
      <c r="F20665" s="69">
        <v>2458</v>
      </c>
      <c r="G20665" s="69" t="s">
        <v>1948</v>
      </c>
    </row>
    <row r="20666" spans="1:7" ht="14.4">
      <c r="A20666" s="27" t="str">
        <f>VLOOKUP(C20666,'user list'!A:B,2,0)</f>
        <v>Admin</v>
      </c>
      <c r="B20666" s="172">
        <v>45825.548252314817</v>
      </c>
      <c r="C20666" s="69" t="s">
        <v>186</v>
      </c>
      <c r="D20666" s="69" t="s">
        <v>1937</v>
      </c>
      <c r="E20666" s="69" t="s">
        <v>3380</v>
      </c>
      <c r="F20666" s="69">
        <v>2458</v>
      </c>
      <c r="G20666" s="69" t="s">
        <v>1948</v>
      </c>
    </row>
    <row r="20667" spans="1:7" ht="14.4">
      <c r="A20667" s="27" t="str">
        <f>VLOOKUP(C20667,'user list'!A:B,2,0)</f>
        <v>Admin</v>
      </c>
      <c r="B20667" s="172">
        <v>45825.548252314817</v>
      </c>
      <c r="C20667" s="69" t="s">
        <v>186</v>
      </c>
      <c r="D20667" s="69" t="s">
        <v>1937</v>
      </c>
      <c r="E20667" s="69" t="s">
        <v>3380</v>
      </c>
      <c r="F20667" s="69">
        <v>2458</v>
      </c>
      <c r="G20667" s="69" t="s">
        <v>1948</v>
      </c>
    </row>
    <row r="20668" spans="1:7" ht="14.4">
      <c r="A20668" s="27" t="str">
        <f>VLOOKUP(C20668,'user list'!A:B,2,0)</f>
        <v>Admin</v>
      </c>
      <c r="B20668" s="172">
        <v>45825.548252314817</v>
      </c>
      <c r="C20668" s="69" t="s">
        <v>186</v>
      </c>
      <c r="D20668" s="69" t="s">
        <v>1937</v>
      </c>
      <c r="E20668" s="69" t="s">
        <v>3380</v>
      </c>
      <c r="F20668" s="69">
        <v>2458</v>
      </c>
      <c r="G20668" s="69" t="s">
        <v>1947</v>
      </c>
    </row>
    <row r="20669" spans="1:7" ht="14.4">
      <c r="A20669" s="27" t="str">
        <f>VLOOKUP(C20669,'user list'!A:B,2,0)</f>
        <v>DOE</v>
      </c>
      <c r="B20669" s="172">
        <v>45825.548645833333</v>
      </c>
      <c r="C20669" s="69" t="s">
        <v>211</v>
      </c>
      <c r="D20669" s="69" t="s">
        <v>1937</v>
      </c>
      <c r="E20669" s="69" t="s">
        <v>3374</v>
      </c>
      <c r="F20669" s="69" t="s">
        <v>3375</v>
      </c>
      <c r="G20669" s="69">
        <v>2447</v>
      </c>
    </row>
    <row r="20670" spans="1:7" ht="14.4">
      <c r="A20670" s="27" t="str">
        <f>VLOOKUP(C20670,'user list'!A:B,2,0)</f>
        <v>QCYDO</v>
      </c>
      <c r="B20670" s="172">
        <v>45825.548761574071</v>
      </c>
      <c r="C20670" s="69" t="s">
        <v>270</v>
      </c>
      <c r="D20670" s="69" t="s">
        <v>1937</v>
      </c>
      <c r="E20670" s="69" t="s">
        <v>2578</v>
      </c>
      <c r="F20670" s="69">
        <v>1949</v>
      </c>
      <c r="G20670" s="69" t="s">
        <v>1947</v>
      </c>
    </row>
    <row r="20671" spans="1:7" ht="14.4">
      <c r="A20671" s="27" t="str">
        <f>VLOOKUP(C20671,'user list'!A:B,2,0)</f>
        <v>QCYDO</v>
      </c>
      <c r="B20671" s="172">
        <v>45825.548761574071</v>
      </c>
      <c r="C20671" s="69" t="s">
        <v>270</v>
      </c>
      <c r="D20671" s="69" t="s">
        <v>1937</v>
      </c>
      <c r="E20671" s="69" t="s">
        <v>2578</v>
      </c>
      <c r="F20671" s="69">
        <v>1949</v>
      </c>
      <c r="G20671" s="69" t="s">
        <v>1948</v>
      </c>
    </row>
    <row r="20672" spans="1:7" ht="14.4">
      <c r="A20672" s="27" t="str">
        <f>VLOOKUP(C20672,'user list'!A:B,2,0)</f>
        <v>QCYDO</v>
      </c>
      <c r="B20672" s="172">
        <v>45825.548761574071</v>
      </c>
      <c r="C20672" s="69" t="s">
        <v>270</v>
      </c>
      <c r="D20672" s="69" t="s">
        <v>1937</v>
      </c>
      <c r="E20672" s="69" t="s">
        <v>2578</v>
      </c>
      <c r="F20672" s="69">
        <v>1949</v>
      </c>
      <c r="G20672" s="69" t="s">
        <v>1939</v>
      </c>
    </row>
    <row r="20673" spans="1:7" ht="14.4">
      <c r="A20673" s="27" t="str">
        <f>VLOOKUP(C20673,'user list'!A:B,2,0)</f>
        <v>QCYDO</v>
      </c>
      <c r="B20673" s="172">
        <v>45825.548784722225</v>
      </c>
      <c r="C20673" s="69" t="s">
        <v>270</v>
      </c>
      <c r="D20673" s="69" t="s">
        <v>1937</v>
      </c>
      <c r="E20673" s="69" t="s">
        <v>2579</v>
      </c>
      <c r="F20673" s="69">
        <v>1950</v>
      </c>
      <c r="G20673" s="69" t="s">
        <v>1939</v>
      </c>
    </row>
    <row r="20674" spans="1:7" ht="14.4">
      <c r="A20674" s="27" t="str">
        <f>VLOOKUP(C20674,'user list'!A:B,2,0)</f>
        <v>CAD</v>
      </c>
      <c r="B20674" s="172">
        <v>45825.549884259257</v>
      </c>
      <c r="C20674" s="69" t="s">
        <v>196</v>
      </c>
      <c r="D20674" s="69" t="s">
        <v>1937</v>
      </c>
      <c r="E20674" s="69" t="s">
        <v>3380</v>
      </c>
      <c r="F20674" s="69">
        <v>2458</v>
      </c>
      <c r="G20674" s="69" t="s">
        <v>1939</v>
      </c>
    </row>
    <row r="20675" spans="1:7" ht="14.4">
      <c r="A20675" s="27" t="str">
        <f>VLOOKUP(C20675,'user list'!A:B,2,0)</f>
        <v>CAD</v>
      </c>
      <c r="B20675" s="172">
        <v>45825.550104166665</v>
      </c>
      <c r="C20675" s="69" t="s">
        <v>196</v>
      </c>
      <c r="D20675" s="69" t="s">
        <v>1937</v>
      </c>
      <c r="E20675" s="69" t="s">
        <v>3380</v>
      </c>
      <c r="F20675" s="69">
        <v>2458</v>
      </c>
      <c r="G20675" s="69" t="s">
        <v>2441</v>
      </c>
    </row>
    <row r="20676" spans="1:7" ht="14.4">
      <c r="A20676" s="27" t="str">
        <f>VLOOKUP(C20676,'user list'!A:B,2,0)</f>
        <v>OCM</v>
      </c>
      <c r="B20676" s="172">
        <v>45825.550127314818</v>
      </c>
      <c r="C20676" s="69" t="s">
        <v>232</v>
      </c>
      <c r="D20676" s="69" t="s">
        <v>1937</v>
      </c>
      <c r="E20676" s="69" t="s">
        <v>1974</v>
      </c>
      <c r="F20676" s="69">
        <v>2428</v>
      </c>
      <c r="G20676" s="69" t="s">
        <v>1939</v>
      </c>
    </row>
    <row r="20677" spans="1:7" ht="14.4">
      <c r="A20677" s="27" t="str">
        <f>VLOOKUP(C20677,'user list'!A:B,2,0)</f>
        <v>OCM</v>
      </c>
      <c r="B20677" s="172">
        <v>45825.55023148148</v>
      </c>
      <c r="C20677" s="69" t="s">
        <v>232</v>
      </c>
      <c r="D20677" s="69" t="s">
        <v>1937</v>
      </c>
      <c r="E20677" s="69" t="s">
        <v>1974</v>
      </c>
      <c r="F20677" s="69">
        <v>2428</v>
      </c>
      <c r="G20677" s="69" t="s">
        <v>1947</v>
      </c>
    </row>
    <row r="20678" spans="1:7" ht="14.4">
      <c r="A20678" s="27" t="str">
        <f>VLOOKUP(C20678,'user list'!A:B,2,0)</f>
        <v>OCM</v>
      </c>
      <c r="B20678" s="172">
        <v>45825.55023148148</v>
      </c>
      <c r="C20678" s="69" t="s">
        <v>232</v>
      </c>
      <c r="D20678" s="69" t="s">
        <v>1937</v>
      </c>
      <c r="E20678" s="69" t="s">
        <v>1974</v>
      </c>
      <c r="F20678" s="69">
        <v>2428</v>
      </c>
      <c r="G20678" s="69" t="s">
        <v>1948</v>
      </c>
    </row>
    <row r="20679" spans="1:7" ht="14.4">
      <c r="A20679" s="27" t="str">
        <f>VLOOKUP(C20679,'user list'!A:B,2,0)</f>
        <v>OCM</v>
      </c>
      <c r="B20679" s="172">
        <v>45825.55023148148</v>
      </c>
      <c r="C20679" s="69" t="s">
        <v>232</v>
      </c>
      <c r="D20679" s="69" t="s">
        <v>1937</v>
      </c>
      <c r="E20679" s="69" t="s">
        <v>1974</v>
      </c>
      <c r="F20679" s="69">
        <v>2428</v>
      </c>
      <c r="G20679" s="69" t="s">
        <v>1939</v>
      </c>
    </row>
    <row r="20680" spans="1:7" ht="14.4">
      <c r="A20680" s="27" t="str">
        <f>VLOOKUP(C20680,'user list'!A:B,2,0)</f>
        <v>Admin</v>
      </c>
      <c r="B20680" s="172">
        <v>45825.55023148148</v>
      </c>
      <c r="C20680" s="69" t="s">
        <v>186</v>
      </c>
      <c r="D20680" s="69" t="s">
        <v>1937</v>
      </c>
      <c r="E20680" s="69" t="s">
        <v>1974</v>
      </c>
      <c r="F20680" s="69">
        <v>2428</v>
      </c>
      <c r="G20680" s="69" t="s">
        <v>1948</v>
      </c>
    </row>
    <row r="20681" spans="1:7" ht="14.4">
      <c r="A20681" s="27" t="str">
        <f>VLOOKUP(C20681,'user list'!A:B,2,0)</f>
        <v>OCM</v>
      </c>
      <c r="B20681" s="172">
        <v>45825.550254629627</v>
      </c>
      <c r="C20681" s="69" t="s">
        <v>232</v>
      </c>
      <c r="D20681" s="69" t="s">
        <v>1937</v>
      </c>
      <c r="E20681" s="69" t="s">
        <v>2002</v>
      </c>
      <c r="F20681" s="69">
        <v>2435</v>
      </c>
      <c r="G20681" s="69" t="s">
        <v>1939</v>
      </c>
    </row>
    <row r="20682" spans="1:7" ht="14.4">
      <c r="A20682" s="27" t="str">
        <f>VLOOKUP(C20682,'user list'!A:B,2,0)</f>
        <v>OCM</v>
      </c>
      <c r="B20682" s="172">
        <v>45825.550567129627</v>
      </c>
      <c r="C20682" s="69" t="s">
        <v>232</v>
      </c>
      <c r="D20682" s="69" t="s">
        <v>1937</v>
      </c>
      <c r="E20682" s="69" t="s">
        <v>2002</v>
      </c>
      <c r="F20682" s="69">
        <v>2435</v>
      </c>
      <c r="G20682" s="69" t="s">
        <v>1939</v>
      </c>
    </row>
    <row r="20683" spans="1:7" ht="14.4">
      <c r="A20683" s="27" t="str">
        <f>VLOOKUP(C20683,'user list'!A:B,2,0)</f>
        <v>OCM</v>
      </c>
      <c r="B20683" s="172">
        <v>45825.550671296296</v>
      </c>
      <c r="C20683" s="69" t="s">
        <v>232</v>
      </c>
      <c r="D20683" s="69" t="s">
        <v>1937</v>
      </c>
      <c r="E20683" s="69" t="s">
        <v>2002</v>
      </c>
      <c r="F20683" s="69">
        <v>2435</v>
      </c>
      <c r="G20683" s="69" t="s">
        <v>1947</v>
      </c>
    </row>
    <row r="20684" spans="1:7" ht="14.4">
      <c r="A20684" s="27" t="str">
        <f>VLOOKUP(C20684,'user list'!A:B,2,0)</f>
        <v>OCM</v>
      </c>
      <c r="B20684" s="172">
        <v>45825.550671296296</v>
      </c>
      <c r="C20684" s="69" t="s">
        <v>232</v>
      </c>
      <c r="D20684" s="69" t="s">
        <v>1937</v>
      </c>
      <c r="E20684" s="69" t="s">
        <v>2002</v>
      </c>
      <c r="F20684" s="69">
        <v>2435</v>
      </c>
      <c r="G20684" s="69" t="s">
        <v>1948</v>
      </c>
    </row>
    <row r="20685" spans="1:7" ht="14.4">
      <c r="A20685" s="27" t="str">
        <f>VLOOKUP(C20685,'user list'!A:B,2,0)</f>
        <v>OCM</v>
      </c>
      <c r="B20685" s="172">
        <v>45825.550671296296</v>
      </c>
      <c r="C20685" s="69" t="s">
        <v>232</v>
      </c>
      <c r="D20685" s="69" t="s">
        <v>1937</v>
      </c>
      <c r="E20685" s="69" t="s">
        <v>2002</v>
      </c>
      <c r="F20685" s="69">
        <v>2435</v>
      </c>
      <c r="G20685" s="69" t="s">
        <v>1939</v>
      </c>
    </row>
    <row r="20686" spans="1:7" ht="14.4">
      <c r="A20686" s="27" t="str">
        <f>VLOOKUP(C20686,'user list'!A:B,2,0)</f>
        <v>Admin</v>
      </c>
      <c r="B20686" s="172">
        <v>45825.550671296296</v>
      </c>
      <c r="C20686" s="69" t="s">
        <v>186</v>
      </c>
      <c r="D20686" s="69" t="s">
        <v>1937</v>
      </c>
      <c r="E20686" s="69" t="s">
        <v>2002</v>
      </c>
      <c r="F20686" s="69">
        <v>2435</v>
      </c>
      <c r="G20686" s="69" t="s">
        <v>1948</v>
      </c>
    </row>
    <row r="20687" spans="1:7" ht="14.4">
      <c r="A20687" s="27" t="str">
        <f>VLOOKUP(C20687,'user list'!A:B,2,0)</f>
        <v>DOE</v>
      </c>
      <c r="B20687" s="172">
        <v>45825.552037037036</v>
      </c>
      <c r="C20687" s="69" t="s">
        <v>211</v>
      </c>
      <c r="D20687" s="69" t="s">
        <v>1937</v>
      </c>
      <c r="E20687" s="69" t="s">
        <v>3381</v>
      </c>
      <c r="F20687" s="69">
        <v>2459</v>
      </c>
      <c r="G20687" s="69" t="s">
        <v>2440</v>
      </c>
    </row>
    <row r="20688" spans="1:7" ht="14.4">
      <c r="A20688" s="27" t="str">
        <f>VLOOKUP(C20688,'user list'!A:B,2,0)</f>
        <v>Admin</v>
      </c>
      <c r="B20688" s="172">
        <v>45825.552037037036</v>
      </c>
      <c r="C20688" s="69" t="s">
        <v>186</v>
      </c>
      <c r="D20688" s="69" t="s">
        <v>1937</v>
      </c>
      <c r="E20688" s="69" t="s">
        <v>3381</v>
      </c>
      <c r="F20688" s="69">
        <v>2459</v>
      </c>
      <c r="G20688" s="69" t="s">
        <v>1948</v>
      </c>
    </row>
    <row r="20689" spans="1:7" ht="14.4">
      <c r="A20689" s="27" t="str">
        <f>VLOOKUP(C20689,'user list'!A:B,2,0)</f>
        <v>Admin</v>
      </c>
      <c r="B20689" s="172">
        <v>45825.552037037036</v>
      </c>
      <c r="C20689" s="69" t="s">
        <v>186</v>
      </c>
      <c r="D20689" s="69" t="s">
        <v>1937</v>
      </c>
      <c r="E20689" s="69" t="s">
        <v>3381</v>
      </c>
      <c r="F20689" s="69">
        <v>2459</v>
      </c>
      <c r="G20689" s="69" t="s">
        <v>1948</v>
      </c>
    </row>
    <row r="20690" spans="1:7" ht="14.4">
      <c r="A20690" s="27" t="str">
        <f>VLOOKUP(C20690,'user list'!A:B,2,0)</f>
        <v>Admin</v>
      </c>
      <c r="B20690" s="172">
        <v>45825.552037037036</v>
      </c>
      <c r="C20690" s="69" t="s">
        <v>186</v>
      </c>
      <c r="D20690" s="69" t="s">
        <v>1937</v>
      </c>
      <c r="E20690" s="69" t="s">
        <v>3381</v>
      </c>
      <c r="F20690" s="69">
        <v>2459</v>
      </c>
      <c r="G20690" s="69" t="s">
        <v>1948</v>
      </c>
    </row>
    <row r="20691" spans="1:7" ht="14.4">
      <c r="A20691" s="27" t="str">
        <f>VLOOKUP(C20691,'user list'!A:B,2,0)</f>
        <v>Admin</v>
      </c>
      <c r="B20691" s="172">
        <v>45825.552037037036</v>
      </c>
      <c r="C20691" s="69" t="s">
        <v>186</v>
      </c>
      <c r="D20691" s="69" t="s">
        <v>1937</v>
      </c>
      <c r="E20691" s="69" t="s">
        <v>3381</v>
      </c>
      <c r="F20691" s="69">
        <v>2459</v>
      </c>
      <c r="G20691" s="69" t="s">
        <v>1947</v>
      </c>
    </row>
    <row r="20692" spans="1:7" ht="14.4">
      <c r="A20692" s="27" t="str">
        <f>VLOOKUP(C20692,'user list'!A:B,2,0)</f>
        <v>CAD</v>
      </c>
      <c r="B20692" s="172">
        <v>45825.553530092591</v>
      </c>
      <c r="C20692" s="69" t="s">
        <v>196</v>
      </c>
      <c r="D20692" s="69" t="s">
        <v>1937</v>
      </c>
      <c r="E20692" s="69" t="s">
        <v>3361</v>
      </c>
      <c r="F20692" s="69">
        <v>2427</v>
      </c>
      <c r="G20692" s="69" t="s">
        <v>1939</v>
      </c>
    </row>
    <row r="20693" spans="1:7" ht="14.4">
      <c r="A20693" s="27" t="str">
        <f>VLOOKUP(C20693,'user list'!A:B,2,0)</f>
        <v>ITDD</v>
      </c>
      <c r="B20693" s="172">
        <v>45825.553784722222</v>
      </c>
      <c r="C20693" s="69" t="s">
        <v>219</v>
      </c>
      <c r="D20693" s="69" t="s">
        <v>1937</v>
      </c>
      <c r="E20693" s="69" t="s">
        <v>3376</v>
      </c>
      <c r="F20693" s="69">
        <v>2451</v>
      </c>
      <c r="G20693" s="69" t="s">
        <v>1939</v>
      </c>
    </row>
    <row r="20694" spans="1:7" ht="14.4">
      <c r="A20694" s="27" t="str">
        <f>VLOOKUP(C20694,'user list'!A:B,2,0)</f>
        <v>ITDD</v>
      </c>
      <c r="B20694" s="172">
        <v>45825.553854166668</v>
      </c>
      <c r="C20694" s="69" t="s">
        <v>219</v>
      </c>
      <c r="D20694" s="69" t="s">
        <v>1937</v>
      </c>
      <c r="E20694" s="69" t="s">
        <v>3376</v>
      </c>
      <c r="F20694" s="69">
        <v>2451</v>
      </c>
      <c r="G20694" s="69" t="s">
        <v>1947</v>
      </c>
    </row>
    <row r="20695" spans="1:7" ht="14.4">
      <c r="A20695" s="27" t="str">
        <f>VLOOKUP(C20695,'user list'!A:B,2,0)</f>
        <v>ITDD</v>
      </c>
      <c r="B20695" s="172">
        <v>45825.553854166668</v>
      </c>
      <c r="C20695" s="69" t="s">
        <v>219</v>
      </c>
      <c r="D20695" s="69" t="s">
        <v>1937</v>
      </c>
      <c r="E20695" s="69" t="s">
        <v>3376</v>
      </c>
      <c r="F20695" s="69">
        <v>2451</v>
      </c>
      <c r="G20695" s="69" t="s">
        <v>1948</v>
      </c>
    </row>
    <row r="20696" spans="1:7" ht="14.4">
      <c r="A20696" s="27" t="str">
        <f>VLOOKUP(C20696,'user list'!A:B,2,0)</f>
        <v>ITDD</v>
      </c>
      <c r="B20696" s="172">
        <v>45825.553854166668</v>
      </c>
      <c r="C20696" s="69" t="s">
        <v>219</v>
      </c>
      <c r="D20696" s="69" t="s">
        <v>1937</v>
      </c>
      <c r="E20696" s="69" t="s">
        <v>3376</v>
      </c>
      <c r="F20696" s="69">
        <v>2451</v>
      </c>
      <c r="G20696" s="69" t="s">
        <v>1939</v>
      </c>
    </row>
    <row r="20697" spans="1:7" ht="14.4">
      <c r="A20697" s="27" t="str">
        <f>VLOOKUP(C20697,'user list'!A:B,2,0)</f>
        <v>Admin</v>
      </c>
      <c r="B20697" s="172">
        <v>45825.553854166668</v>
      </c>
      <c r="C20697" s="69" t="s">
        <v>186</v>
      </c>
      <c r="D20697" s="69" t="s">
        <v>1937</v>
      </c>
      <c r="E20697" s="69" t="s">
        <v>3376</v>
      </c>
      <c r="F20697" s="69">
        <v>2451</v>
      </c>
      <c r="G20697" s="69" t="s">
        <v>1948</v>
      </c>
    </row>
    <row r="20698" spans="1:7" ht="14.4">
      <c r="A20698" s="27" t="str">
        <f>VLOOKUP(C20698,'user list'!A:B,2,0)</f>
        <v>CAD</v>
      </c>
      <c r="B20698" s="172">
        <v>45825.553946759261</v>
      </c>
      <c r="C20698" s="69" t="s">
        <v>196</v>
      </c>
      <c r="D20698" s="69" t="s">
        <v>1937</v>
      </c>
      <c r="E20698" s="69" t="s">
        <v>3361</v>
      </c>
      <c r="F20698" s="69">
        <v>2427</v>
      </c>
      <c r="G20698" s="69" t="s">
        <v>1939</v>
      </c>
    </row>
    <row r="20699" spans="1:7" ht="14.4">
      <c r="A20699" s="27" t="str">
        <f>VLOOKUP(C20699,'user list'!A:B,2,0)</f>
        <v>CAD</v>
      </c>
      <c r="B20699" s="172">
        <v>45825.554212962961</v>
      </c>
      <c r="C20699" s="69" t="s">
        <v>196</v>
      </c>
      <c r="D20699" s="69" t="s">
        <v>1937</v>
      </c>
      <c r="E20699" s="69" t="s">
        <v>3361</v>
      </c>
      <c r="F20699" s="69">
        <v>2427</v>
      </c>
      <c r="G20699" s="69" t="s">
        <v>2441</v>
      </c>
    </row>
    <row r="20700" spans="1:7" ht="14.4">
      <c r="A20700" s="27" t="str">
        <f>VLOOKUP(C20700,'user list'!A:B,2,0)</f>
        <v>CAD</v>
      </c>
      <c r="B20700" s="172">
        <v>45825.555405092593</v>
      </c>
      <c r="C20700" s="69" t="s">
        <v>196</v>
      </c>
      <c r="D20700" s="69" t="s">
        <v>1937</v>
      </c>
      <c r="E20700" s="69" t="s">
        <v>3360</v>
      </c>
      <c r="F20700" s="69">
        <v>2424</v>
      </c>
      <c r="G20700" s="69" t="s">
        <v>1939</v>
      </c>
    </row>
    <row r="20701" spans="1:7" ht="14.4">
      <c r="A20701" s="27" t="str">
        <f>VLOOKUP(C20701,'user list'!A:B,2,0)</f>
        <v>CAD</v>
      </c>
      <c r="B20701" s="172">
        <v>45825.555578703701</v>
      </c>
      <c r="C20701" s="69" t="s">
        <v>196</v>
      </c>
      <c r="D20701" s="69" t="s">
        <v>1937</v>
      </c>
      <c r="E20701" s="69" t="s">
        <v>3360</v>
      </c>
      <c r="F20701" s="69">
        <v>2424</v>
      </c>
      <c r="G20701" s="69" t="s">
        <v>2441</v>
      </c>
    </row>
    <row r="20702" spans="1:7" ht="14.4">
      <c r="A20702" s="27" t="str">
        <f>VLOOKUP(C20702,'user list'!A:B,2,0)</f>
        <v>CAD</v>
      </c>
      <c r="B20702" s="172">
        <v>45825.555636574078</v>
      </c>
      <c r="C20702" s="69" t="s">
        <v>196</v>
      </c>
      <c r="D20702" s="69" t="s">
        <v>1937</v>
      </c>
      <c r="E20702" s="69" t="s">
        <v>3048</v>
      </c>
      <c r="F20702" s="69">
        <v>2336</v>
      </c>
      <c r="G20702" s="69" t="s">
        <v>2441</v>
      </c>
    </row>
    <row r="20703" spans="1:7" ht="14.4">
      <c r="A20703" s="27" t="str">
        <f>VLOOKUP(C20703,'user list'!A:B,2,0)</f>
        <v>OCM</v>
      </c>
      <c r="B20703" s="172">
        <v>45825.560034722221</v>
      </c>
      <c r="C20703" s="69" t="s">
        <v>232</v>
      </c>
      <c r="D20703" s="69" t="s">
        <v>1937</v>
      </c>
      <c r="E20703" s="69" t="s">
        <v>1991</v>
      </c>
      <c r="F20703" s="69">
        <v>2431</v>
      </c>
      <c r="G20703" s="69" t="s">
        <v>1939</v>
      </c>
    </row>
    <row r="20704" spans="1:7" ht="14.4">
      <c r="A20704" s="27" t="str">
        <f>VLOOKUP(C20704,'user list'!A:B,2,0)</f>
        <v>CAD</v>
      </c>
      <c r="B20704" s="172">
        <v>45825.560185185182</v>
      </c>
      <c r="C20704" s="69" t="s">
        <v>196</v>
      </c>
      <c r="D20704" s="69" t="s">
        <v>1937</v>
      </c>
      <c r="E20704" s="69" t="s">
        <v>926</v>
      </c>
      <c r="F20704" s="69">
        <v>2144</v>
      </c>
      <c r="G20704" s="69" t="s">
        <v>1939</v>
      </c>
    </row>
    <row r="20705" spans="1:7" ht="14.4">
      <c r="A20705" s="27" t="str">
        <f>VLOOKUP(C20705,'user list'!A:B,2,0)</f>
        <v>CAD</v>
      </c>
      <c r="B20705" s="172">
        <v>45825.560219907406</v>
      </c>
      <c r="C20705" s="69" t="s">
        <v>196</v>
      </c>
      <c r="D20705" s="69" t="s">
        <v>1937</v>
      </c>
      <c r="E20705" s="69" t="s">
        <v>924</v>
      </c>
      <c r="F20705" s="69">
        <v>2145</v>
      </c>
      <c r="G20705" s="69" t="s">
        <v>1939</v>
      </c>
    </row>
    <row r="20706" spans="1:7" ht="14.4">
      <c r="A20706" s="27" t="str">
        <f>VLOOKUP(C20706,'user list'!A:B,2,0)</f>
        <v>CAD</v>
      </c>
      <c r="B20706" s="172">
        <v>45825.560289351852</v>
      </c>
      <c r="C20706" s="69" t="s">
        <v>196</v>
      </c>
      <c r="D20706" s="69" t="s">
        <v>1937</v>
      </c>
      <c r="E20706" s="69" t="s">
        <v>1340</v>
      </c>
      <c r="F20706" s="69">
        <v>1804</v>
      </c>
      <c r="G20706" s="69" t="s">
        <v>1939</v>
      </c>
    </row>
    <row r="20707" spans="1:7" ht="14.4">
      <c r="A20707" s="27" t="str">
        <f>VLOOKUP(C20707,'user list'!A:B,2,0)</f>
        <v>OCM</v>
      </c>
      <c r="B20707" s="172">
        <v>45825.560324074075</v>
      </c>
      <c r="C20707" s="69" t="s">
        <v>232</v>
      </c>
      <c r="D20707" s="69" t="s">
        <v>1937</v>
      </c>
      <c r="E20707" s="69" t="s">
        <v>1991</v>
      </c>
      <c r="F20707" s="69">
        <v>2431</v>
      </c>
      <c r="G20707" s="69" t="s">
        <v>1947</v>
      </c>
    </row>
    <row r="20708" spans="1:7" ht="14.4">
      <c r="A20708" s="27" t="str">
        <f>VLOOKUP(C20708,'user list'!A:B,2,0)</f>
        <v>OCM</v>
      </c>
      <c r="B20708" s="172">
        <v>45825.560324074075</v>
      </c>
      <c r="C20708" s="69" t="s">
        <v>232</v>
      </c>
      <c r="D20708" s="69" t="s">
        <v>1937</v>
      </c>
      <c r="E20708" s="69" t="s">
        <v>1991</v>
      </c>
      <c r="F20708" s="69">
        <v>2431</v>
      </c>
      <c r="G20708" s="69" t="s">
        <v>1948</v>
      </c>
    </row>
    <row r="20709" spans="1:7" ht="14.4">
      <c r="A20709" s="27" t="str">
        <f>VLOOKUP(C20709,'user list'!A:B,2,0)</f>
        <v>OCM</v>
      </c>
      <c r="B20709" s="172">
        <v>45825.560324074075</v>
      </c>
      <c r="C20709" s="69" t="s">
        <v>232</v>
      </c>
      <c r="D20709" s="69" t="s">
        <v>1937</v>
      </c>
      <c r="E20709" s="69" t="s">
        <v>1991</v>
      </c>
      <c r="F20709" s="69">
        <v>2431</v>
      </c>
      <c r="G20709" s="69" t="s">
        <v>1939</v>
      </c>
    </row>
    <row r="20710" spans="1:7" ht="14.4">
      <c r="A20710" s="27" t="str">
        <f>VLOOKUP(C20710,'user list'!A:B,2,0)</f>
        <v>Admin</v>
      </c>
      <c r="B20710" s="172">
        <v>45825.560324074075</v>
      </c>
      <c r="C20710" s="69" t="s">
        <v>186</v>
      </c>
      <c r="D20710" s="69" t="s">
        <v>1937</v>
      </c>
      <c r="E20710" s="69" t="s">
        <v>1991</v>
      </c>
      <c r="F20710" s="69">
        <v>2431</v>
      </c>
      <c r="G20710" s="69" t="s">
        <v>1948</v>
      </c>
    </row>
    <row r="20711" spans="1:7" ht="14.4">
      <c r="A20711" s="27" t="str">
        <f>VLOOKUP(C20711,'user list'!A:B,2,0)</f>
        <v>CAD</v>
      </c>
      <c r="B20711" s="172">
        <v>45825.560324074075</v>
      </c>
      <c r="C20711" s="69" t="s">
        <v>196</v>
      </c>
      <c r="D20711" s="69" t="s">
        <v>1937</v>
      </c>
      <c r="E20711" s="69" t="s">
        <v>1342</v>
      </c>
      <c r="F20711" s="69">
        <v>1803</v>
      </c>
      <c r="G20711" s="69" t="s">
        <v>1939</v>
      </c>
    </row>
    <row r="20712" spans="1:7" ht="14.4">
      <c r="A20712" s="27" t="str">
        <f>VLOOKUP(C20712,'user list'!A:B,2,0)</f>
        <v>DOE</v>
      </c>
      <c r="B20712" s="172">
        <v>45825.563263888886</v>
      </c>
      <c r="C20712" s="69" t="s">
        <v>211</v>
      </c>
      <c r="D20712" s="69" t="s">
        <v>1937</v>
      </c>
      <c r="E20712" s="69">
        <v>2460</v>
      </c>
      <c r="F20712" s="69">
        <v>2460</v>
      </c>
      <c r="G20712" s="69" t="s">
        <v>2440</v>
      </c>
    </row>
    <row r="20713" spans="1:7" ht="14.4">
      <c r="A20713" s="27" t="str">
        <f>VLOOKUP(C20713,'user list'!A:B,2,0)</f>
        <v>Admin</v>
      </c>
      <c r="B20713" s="172">
        <v>45825.563275462962</v>
      </c>
      <c r="C20713" s="69" t="s">
        <v>186</v>
      </c>
      <c r="D20713" s="69" t="s">
        <v>1937</v>
      </c>
      <c r="E20713" s="69">
        <v>2460</v>
      </c>
      <c r="F20713" s="69">
        <v>2460</v>
      </c>
      <c r="G20713" s="69" t="s">
        <v>1948</v>
      </c>
    </row>
    <row r="20714" spans="1:7" ht="14.4">
      <c r="A20714" s="27" t="str">
        <f>VLOOKUP(C20714,'user list'!A:B,2,0)</f>
        <v>Admin</v>
      </c>
      <c r="B20714" s="172">
        <v>45825.563275462962</v>
      </c>
      <c r="C20714" s="69" t="s">
        <v>186</v>
      </c>
      <c r="D20714" s="69" t="s">
        <v>1937</v>
      </c>
      <c r="E20714" s="69">
        <v>2460</v>
      </c>
      <c r="F20714" s="69">
        <v>2460</v>
      </c>
      <c r="G20714" s="69" t="s">
        <v>1948</v>
      </c>
    </row>
    <row r="20715" spans="1:7" ht="14.4">
      <c r="A20715" s="27" t="str">
        <f>VLOOKUP(C20715,'user list'!A:B,2,0)</f>
        <v>Admin</v>
      </c>
      <c r="B20715" s="172">
        <v>45825.563275462962</v>
      </c>
      <c r="C20715" s="69" t="s">
        <v>186</v>
      </c>
      <c r="D20715" s="69" t="s">
        <v>1937</v>
      </c>
      <c r="E20715" s="69">
        <v>2460</v>
      </c>
      <c r="F20715" s="69">
        <v>2460</v>
      </c>
      <c r="G20715" s="69" t="s">
        <v>1948</v>
      </c>
    </row>
    <row r="20716" spans="1:7" ht="14.4">
      <c r="A20716" s="27" t="str">
        <f>VLOOKUP(C20716,'user list'!A:B,2,0)</f>
        <v>DOE</v>
      </c>
      <c r="B20716" s="172">
        <v>45825.566631944443</v>
      </c>
      <c r="C20716" s="69" t="s">
        <v>211</v>
      </c>
      <c r="D20716" s="69" t="s">
        <v>1937</v>
      </c>
      <c r="E20716" s="69" t="s">
        <v>3382</v>
      </c>
      <c r="F20716" s="69">
        <v>2461</v>
      </c>
      <c r="G20716" s="69" t="s">
        <v>2440</v>
      </c>
    </row>
    <row r="20717" spans="1:7" ht="14.4">
      <c r="A20717" s="27" t="str">
        <f>VLOOKUP(C20717,'user list'!A:B,2,0)</f>
        <v>Admin</v>
      </c>
      <c r="B20717" s="172">
        <v>45825.566631944443</v>
      </c>
      <c r="C20717" s="69" t="s">
        <v>186</v>
      </c>
      <c r="D20717" s="69" t="s">
        <v>1937</v>
      </c>
      <c r="E20717" s="69" t="s">
        <v>3382</v>
      </c>
      <c r="F20717" s="69">
        <v>2461</v>
      </c>
      <c r="G20717" s="69" t="s">
        <v>1948</v>
      </c>
    </row>
    <row r="20718" spans="1:7" ht="14.4">
      <c r="A20718" s="27" t="str">
        <f>VLOOKUP(C20718,'user list'!A:B,2,0)</f>
        <v>Admin</v>
      </c>
      <c r="B20718" s="172">
        <v>45825.566631944443</v>
      </c>
      <c r="C20718" s="69" t="s">
        <v>186</v>
      </c>
      <c r="D20718" s="69" t="s">
        <v>1937</v>
      </c>
      <c r="E20718" s="69" t="s">
        <v>3382</v>
      </c>
      <c r="F20718" s="69">
        <v>2461</v>
      </c>
      <c r="G20718" s="69" t="s">
        <v>1948</v>
      </c>
    </row>
    <row r="20719" spans="1:7" ht="14.4">
      <c r="A20719" s="27" t="str">
        <f>VLOOKUP(C20719,'user list'!A:B,2,0)</f>
        <v>Admin</v>
      </c>
      <c r="B20719" s="172">
        <v>45825.566643518519</v>
      </c>
      <c r="C20719" s="69" t="s">
        <v>186</v>
      </c>
      <c r="D20719" s="69" t="s">
        <v>1937</v>
      </c>
      <c r="E20719" s="69" t="s">
        <v>3382</v>
      </c>
      <c r="F20719" s="69">
        <v>2461</v>
      </c>
      <c r="G20719" s="69" t="s">
        <v>1948</v>
      </c>
    </row>
    <row r="20720" spans="1:7" ht="14.4">
      <c r="A20720" s="27" t="str">
        <f>VLOOKUP(C20720,'user list'!A:B,2,0)</f>
        <v>Admin</v>
      </c>
      <c r="B20720" s="172">
        <v>45825.566643518519</v>
      </c>
      <c r="C20720" s="69" t="s">
        <v>186</v>
      </c>
      <c r="D20720" s="69" t="s">
        <v>1937</v>
      </c>
      <c r="E20720" s="69" t="s">
        <v>3382</v>
      </c>
      <c r="F20720" s="69">
        <v>2461</v>
      </c>
      <c r="G20720" s="69" t="s">
        <v>1947</v>
      </c>
    </row>
    <row r="20721" spans="1:7" ht="14.4">
      <c r="A20721" s="27" t="str">
        <f>VLOOKUP(C20721,'user list'!A:B,2,0)</f>
        <v>CAD</v>
      </c>
      <c r="B20721" s="172">
        <v>45825.567418981482</v>
      </c>
      <c r="C20721" s="69" t="s">
        <v>196</v>
      </c>
      <c r="D20721" s="69" t="s">
        <v>1937</v>
      </c>
      <c r="E20721" s="69" t="s">
        <v>3383</v>
      </c>
      <c r="F20721" s="69">
        <v>2462</v>
      </c>
      <c r="G20721" s="69" t="s">
        <v>2440</v>
      </c>
    </row>
    <row r="20722" spans="1:7" ht="14.4">
      <c r="A20722" s="27" t="str">
        <f>VLOOKUP(C20722,'user list'!A:B,2,0)</f>
        <v>Admin</v>
      </c>
      <c r="B20722" s="172">
        <v>45825.567418981482</v>
      </c>
      <c r="C20722" s="69" t="s">
        <v>186</v>
      </c>
      <c r="D20722" s="69" t="s">
        <v>1937</v>
      </c>
      <c r="E20722" s="69" t="s">
        <v>3383</v>
      </c>
      <c r="F20722" s="69">
        <v>2462</v>
      </c>
      <c r="G20722" s="69" t="s">
        <v>1948</v>
      </c>
    </row>
    <row r="20723" spans="1:7" ht="14.4">
      <c r="A20723" s="27" t="str">
        <f>VLOOKUP(C20723,'user list'!A:B,2,0)</f>
        <v>Admin</v>
      </c>
      <c r="B20723" s="172">
        <v>45825.567418981482</v>
      </c>
      <c r="C20723" s="69" t="s">
        <v>186</v>
      </c>
      <c r="D20723" s="69" t="s">
        <v>1937</v>
      </c>
      <c r="E20723" s="69" t="s">
        <v>3383</v>
      </c>
      <c r="F20723" s="69">
        <v>2462</v>
      </c>
      <c r="G20723" s="69" t="s">
        <v>1948</v>
      </c>
    </row>
    <row r="20724" spans="1:7" ht="14.4">
      <c r="A20724" s="27" t="str">
        <f>VLOOKUP(C20724,'user list'!A:B,2,0)</f>
        <v>Admin</v>
      </c>
      <c r="B20724" s="172">
        <v>45825.567430555559</v>
      </c>
      <c r="C20724" s="69" t="s">
        <v>186</v>
      </c>
      <c r="D20724" s="69" t="s">
        <v>1937</v>
      </c>
      <c r="E20724" s="69" t="s">
        <v>3383</v>
      </c>
      <c r="F20724" s="69">
        <v>2462</v>
      </c>
      <c r="G20724" s="69" t="s">
        <v>1948</v>
      </c>
    </row>
    <row r="20725" spans="1:7" ht="14.4">
      <c r="A20725" s="27" t="str">
        <f>VLOOKUP(C20725,'user list'!A:B,2,0)</f>
        <v>Admin</v>
      </c>
      <c r="B20725" s="172">
        <v>45825.567430555559</v>
      </c>
      <c r="C20725" s="69" t="s">
        <v>186</v>
      </c>
      <c r="D20725" s="69" t="s">
        <v>1937</v>
      </c>
      <c r="E20725" s="69" t="s">
        <v>3383</v>
      </c>
      <c r="F20725" s="69">
        <v>2462</v>
      </c>
      <c r="G20725" s="69" t="s">
        <v>1947</v>
      </c>
    </row>
    <row r="20726" spans="1:7" ht="14.4">
      <c r="A20726" s="27" t="str">
        <f>VLOOKUP(C20726,'user list'!A:B,2,0)</f>
        <v>ITDD</v>
      </c>
      <c r="B20726" s="172">
        <v>45825.567569444444</v>
      </c>
      <c r="C20726" s="69" t="s">
        <v>219</v>
      </c>
      <c r="D20726" s="69" t="s">
        <v>1937</v>
      </c>
      <c r="E20726" s="69" t="s">
        <v>3376</v>
      </c>
      <c r="F20726" s="69">
        <v>2451</v>
      </c>
      <c r="G20726" s="69" t="s">
        <v>1939</v>
      </c>
    </row>
    <row r="20727" spans="1:7" ht="14.4">
      <c r="A20727" s="27" t="str">
        <f>VLOOKUP(C20727,'user list'!A:B,2,0)</f>
        <v>ITDD</v>
      </c>
      <c r="B20727" s="172">
        <v>45825.567604166667</v>
      </c>
      <c r="C20727" s="69" t="s">
        <v>219</v>
      </c>
      <c r="D20727" s="69" t="s">
        <v>1937</v>
      </c>
      <c r="E20727" s="69">
        <v>2448</v>
      </c>
      <c r="F20727" s="69">
        <v>2448</v>
      </c>
      <c r="G20727" s="69" t="s">
        <v>1939</v>
      </c>
    </row>
    <row r="20728" spans="1:7" ht="14.4">
      <c r="A20728" s="27" t="str">
        <f>VLOOKUP(C20728,'user list'!A:B,2,0)</f>
        <v>ITDD</v>
      </c>
      <c r="B20728" s="172">
        <v>45825.567604166667</v>
      </c>
      <c r="C20728" s="69" t="s">
        <v>219</v>
      </c>
      <c r="D20728" s="69" t="s">
        <v>1937</v>
      </c>
      <c r="E20728" s="69">
        <v>2448</v>
      </c>
      <c r="F20728" s="69">
        <v>2448</v>
      </c>
      <c r="G20728" s="69" t="s">
        <v>1939</v>
      </c>
    </row>
    <row r="20729" spans="1:7" ht="14.4">
      <c r="A20729" s="27" t="str">
        <f>VLOOKUP(C20729,'user list'!A:B,2,0)</f>
        <v>DOE</v>
      </c>
      <c r="B20729" s="172">
        <v>45825.569502314815</v>
      </c>
      <c r="C20729" s="69" t="s">
        <v>211</v>
      </c>
      <c r="D20729" s="69" t="s">
        <v>1937</v>
      </c>
      <c r="E20729" s="69" t="s">
        <v>3384</v>
      </c>
      <c r="F20729" s="69">
        <v>2463</v>
      </c>
      <c r="G20729" s="69" t="s">
        <v>2440</v>
      </c>
    </row>
    <row r="20730" spans="1:7" ht="14.4">
      <c r="A20730" s="27" t="str">
        <f>VLOOKUP(C20730,'user list'!A:B,2,0)</f>
        <v>Admin</v>
      </c>
      <c r="B20730" s="172">
        <v>45825.569513888891</v>
      </c>
      <c r="C20730" s="69" t="s">
        <v>186</v>
      </c>
      <c r="D20730" s="69" t="s">
        <v>1937</v>
      </c>
      <c r="E20730" s="69" t="s">
        <v>3384</v>
      </c>
      <c r="F20730" s="69">
        <v>2463</v>
      </c>
      <c r="G20730" s="69" t="s">
        <v>1948</v>
      </c>
    </row>
    <row r="20731" spans="1:7" ht="14.4">
      <c r="A20731" s="27" t="str">
        <f>VLOOKUP(C20731,'user list'!A:B,2,0)</f>
        <v>Admin</v>
      </c>
      <c r="B20731" s="172">
        <v>45825.569513888891</v>
      </c>
      <c r="C20731" s="69" t="s">
        <v>186</v>
      </c>
      <c r="D20731" s="69" t="s">
        <v>1937</v>
      </c>
      <c r="E20731" s="69" t="s">
        <v>3384</v>
      </c>
      <c r="F20731" s="69">
        <v>2463</v>
      </c>
      <c r="G20731" s="69" t="s">
        <v>1948</v>
      </c>
    </row>
    <row r="20732" spans="1:7" ht="14.4">
      <c r="A20732" s="27" t="str">
        <f>VLOOKUP(C20732,'user list'!A:B,2,0)</f>
        <v>Admin</v>
      </c>
      <c r="B20732" s="172">
        <v>45825.569513888891</v>
      </c>
      <c r="C20732" s="69" t="s">
        <v>186</v>
      </c>
      <c r="D20732" s="69" t="s">
        <v>1937</v>
      </c>
      <c r="E20732" s="69" t="s">
        <v>3384</v>
      </c>
      <c r="F20732" s="69">
        <v>2463</v>
      </c>
      <c r="G20732" s="69" t="s">
        <v>1948</v>
      </c>
    </row>
    <row r="20733" spans="1:7" ht="14.4">
      <c r="A20733" s="27" t="str">
        <f>VLOOKUP(C20733,'user list'!A:B,2,0)</f>
        <v>Admin</v>
      </c>
      <c r="B20733" s="172">
        <v>45825.569513888891</v>
      </c>
      <c r="C20733" s="69" t="s">
        <v>186</v>
      </c>
      <c r="D20733" s="69" t="s">
        <v>1937</v>
      </c>
      <c r="E20733" s="69" t="s">
        <v>3384</v>
      </c>
      <c r="F20733" s="69">
        <v>2463</v>
      </c>
      <c r="G20733" s="69" t="s">
        <v>1947</v>
      </c>
    </row>
    <row r="20734" spans="1:7" ht="14.4">
      <c r="A20734" s="27" t="str">
        <f>VLOOKUP(C20734,'user list'!A:B,2,0)</f>
        <v>QCEAU</v>
      </c>
      <c r="B20734" s="172">
        <v>45825.57068287037</v>
      </c>
      <c r="C20734" s="69" t="s">
        <v>266</v>
      </c>
      <c r="D20734" s="69" t="s">
        <v>1937</v>
      </c>
      <c r="E20734" s="69" t="s">
        <v>2459</v>
      </c>
      <c r="F20734" s="69">
        <v>1754</v>
      </c>
      <c r="G20734" s="69" t="s">
        <v>1939</v>
      </c>
    </row>
    <row r="20735" spans="1:7" ht="14.4">
      <c r="A20735" s="27" t="str">
        <f>VLOOKUP(C20735,'user list'!A:B,2,0)</f>
        <v>QCEAU</v>
      </c>
      <c r="B20735" s="172">
        <v>45825.570729166669</v>
      </c>
      <c r="C20735" s="69" t="s">
        <v>266</v>
      </c>
      <c r="D20735" s="69" t="s">
        <v>1937</v>
      </c>
      <c r="E20735" s="69" t="s">
        <v>2461</v>
      </c>
      <c r="F20735" s="69">
        <v>1756</v>
      </c>
      <c r="G20735" s="69" t="s">
        <v>1939</v>
      </c>
    </row>
    <row r="20736" spans="1:7" ht="14.4">
      <c r="A20736" s="27" t="str">
        <f>VLOOKUP(C20736,'user list'!A:B,2,0)</f>
        <v>QCEAU</v>
      </c>
      <c r="B20736" s="172">
        <v>45825.57104166667</v>
      </c>
      <c r="C20736" s="69" t="s">
        <v>266</v>
      </c>
      <c r="D20736" s="69" t="s">
        <v>1937</v>
      </c>
      <c r="E20736" s="69" t="s">
        <v>3359</v>
      </c>
      <c r="F20736" s="69">
        <v>2423</v>
      </c>
      <c r="G20736" s="69" t="s">
        <v>1939</v>
      </c>
    </row>
    <row r="20737" spans="1:7" ht="14.4">
      <c r="A20737" s="27" t="str">
        <f>VLOOKUP(C20737,'user list'!A:B,2,0)</f>
        <v>DOE</v>
      </c>
      <c r="B20737" s="172">
        <v>45825.571053240739</v>
      </c>
      <c r="C20737" s="69" t="s">
        <v>211</v>
      </c>
      <c r="D20737" s="69" t="s">
        <v>1937</v>
      </c>
      <c r="E20737" s="69" t="s">
        <v>3385</v>
      </c>
      <c r="F20737" s="69">
        <v>2464</v>
      </c>
      <c r="G20737" s="69" t="s">
        <v>2440</v>
      </c>
    </row>
    <row r="20738" spans="1:7" ht="14.4">
      <c r="A20738" s="27" t="str">
        <f>VLOOKUP(C20738,'user list'!A:B,2,0)</f>
        <v>Admin</v>
      </c>
      <c r="B20738" s="172">
        <v>45825.571053240739</v>
      </c>
      <c r="C20738" s="69" t="s">
        <v>186</v>
      </c>
      <c r="D20738" s="69" t="s">
        <v>1937</v>
      </c>
      <c r="E20738" s="69" t="s">
        <v>3385</v>
      </c>
      <c r="F20738" s="69">
        <v>2464</v>
      </c>
      <c r="G20738" s="69" t="s">
        <v>1948</v>
      </c>
    </row>
    <row r="20739" spans="1:7" ht="14.4">
      <c r="A20739" s="27" t="str">
        <f>VLOOKUP(C20739,'user list'!A:B,2,0)</f>
        <v>Admin</v>
      </c>
      <c r="B20739" s="172">
        <v>45825.571053240739</v>
      </c>
      <c r="C20739" s="69" t="s">
        <v>186</v>
      </c>
      <c r="D20739" s="69" t="s">
        <v>1937</v>
      </c>
      <c r="E20739" s="69" t="s">
        <v>3385</v>
      </c>
      <c r="F20739" s="69">
        <v>2464</v>
      </c>
      <c r="G20739" s="69" t="s">
        <v>1948</v>
      </c>
    </row>
    <row r="20740" spans="1:7" ht="14.4">
      <c r="A20740" s="27" t="str">
        <f>VLOOKUP(C20740,'user list'!A:B,2,0)</f>
        <v>Admin</v>
      </c>
      <c r="B20740" s="172">
        <v>45825.571053240739</v>
      </c>
      <c r="C20740" s="69" t="s">
        <v>186</v>
      </c>
      <c r="D20740" s="69" t="s">
        <v>1937</v>
      </c>
      <c r="E20740" s="69" t="s">
        <v>3385</v>
      </c>
      <c r="F20740" s="69">
        <v>2464</v>
      </c>
      <c r="G20740" s="69" t="s">
        <v>1948</v>
      </c>
    </row>
    <row r="20741" spans="1:7" ht="14.4">
      <c r="A20741" s="27" t="str">
        <f>VLOOKUP(C20741,'user list'!A:B,2,0)</f>
        <v>Admin</v>
      </c>
      <c r="B20741" s="172">
        <v>45825.571064814816</v>
      </c>
      <c r="C20741" s="69" t="s">
        <v>186</v>
      </c>
      <c r="D20741" s="69" t="s">
        <v>1937</v>
      </c>
      <c r="E20741" s="69" t="s">
        <v>3385</v>
      </c>
      <c r="F20741" s="69">
        <v>2464</v>
      </c>
      <c r="G20741" s="69" t="s">
        <v>1947</v>
      </c>
    </row>
    <row r="20742" spans="1:7" ht="14.4">
      <c r="A20742" s="27" t="str">
        <f>VLOOKUP(C20742,'user list'!A:B,2,0)</f>
        <v>Admin</v>
      </c>
      <c r="B20742" s="172">
        <v>45825.571284722224</v>
      </c>
      <c r="C20742" s="69" t="s">
        <v>186</v>
      </c>
      <c r="D20742" s="69" t="s">
        <v>2719</v>
      </c>
      <c r="E20742" s="69" t="s">
        <v>2720</v>
      </c>
      <c r="F20742" s="69"/>
      <c r="G20742" s="69" t="s">
        <v>2488</v>
      </c>
    </row>
    <row r="20743" spans="1:7" ht="14.4">
      <c r="A20743" s="27" t="str">
        <f>VLOOKUP(C20743,'user list'!A:B,2,0)</f>
        <v>Admin</v>
      </c>
      <c r="B20743" s="172">
        <v>45825.571597222224</v>
      </c>
      <c r="C20743" s="69" t="s">
        <v>186</v>
      </c>
      <c r="D20743" s="69" t="s">
        <v>2719</v>
      </c>
      <c r="E20743" s="69" t="s">
        <v>2720</v>
      </c>
      <c r="F20743" s="69"/>
      <c r="G20743" s="69" t="s">
        <v>2488</v>
      </c>
    </row>
    <row r="20744" spans="1:7" ht="14.4">
      <c r="A20744" s="27" t="str">
        <f>VLOOKUP(C20744,'user list'!A:B,2,0)</f>
        <v>CCESD</v>
      </c>
      <c r="B20744" s="172">
        <v>45825.572800925926</v>
      </c>
      <c r="C20744" s="69" t="s">
        <v>284</v>
      </c>
      <c r="D20744" s="69" t="s">
        <v>1937</v>
      </c>
      <c r="E20744" s="69" t="s">
        <v>3242</v>
      </c>
      <c r="F20744" s="69">
        <v>2413</v>
      </c>
      <c r="G20744" s="69" t="s">
        <v>1939</v>
      </c>
    </row>
    <row r="20745" spans="1:7" ht="14.4">
      <c r="A20745" s="27" t="str">
        <f>VLOOKUP(C20745,'user list'!A:B,2,0)</f>
        <v>Admin</v>
      </c>
      <c r="B20745" s="172">
        <v>45825.573831018519</v>
      </c>
      <c r="C20745" s="69" t="s">
        <v>186</v>
      </c>
      <c r="D20745" s="69" t="s">
        <v>2486</v>
      </c>
      <c r="E20745" s="69" t="s">
        <v>3046</v>
      </c>
      <c r="F20745" s="69"/>
      <c r="G20745" s="69" t="s">
        <v>2488</v>
      </c>
    </row>
    <row r="20746" spans="1:7" ht="14.4">
      <c r="A20746" s="27" t="str">
        <f>VLOOKUP(C20746,'user list'!A:B,2,0)</f>
        <v>Admin</v>
      </c>
      <c r="B20746" s="172">
        <v>45825.573831018519</v>
      </c>
      <c r="C20746" s="69" t="s">
        <v>186</v>
      </c>
      <c r="D20746" s="69" t="s">
        <v>2486</v>
      </c>
      <c r="E20746" s="69" t="s">
        <v>3046</v>
      </c>
      <c r="F20746" s="69"/>
      <c r="G20746" s="69" t="s">
        <v>2488</v>
      </c>
    </row>
    <row r="20747" spans="1:7" ht="14.4">
      <c r="A20747" s="27" t="str">
        <f>VLOOKUP(C20747,'user list'!A:B,2,0)</f>
        <v>MDAD</v>
      </c>
      <c r="B20747" s="172">
        <v>45825.57503472222</v>
      </c>
      <c r="C20747" s="69" t="s">
        <v>223</v>
      </c>
      <c r="D20747" s="69" t="s">
        <v>1937</v>
      </c>
      <c r="E20747" s="69" t="s">
        <v>1991</v>
      </c>
      <c r="F20747" s="69">
        <v>2465</v>
      </c>
      <c r="G20747" s="69" t="s">
        <v>2440</v>
      </c>
    </row>
    <row r="20748" spans="1:7" ht="14.4">
      <c r="A20748" s="27" t="str">
        <f>VLOOKUP(C20748,'user list'!A:B,2,0)</f>
        <v>Admin</v>
      </c>
      <c r="B20748" s="172">
        <v>45825.575046296297</v>
      </c>
      <c r="C20748" s="69" t="s">
        <v>186</v>
      </c>
      <c r="D20748" s="69" t="s">
        <v>1937</v>
      </c>
      <c r="E20748" s="69" t="s">
        <v>1991</v>
      </c>
      <c r="F20748" s="69">
        <v>2465</v>
      </c>
      <c r="G20748" s="69" t="s">
        <v>1948</v>
      </c>
    </row>
    <row r="20749" spans="1:7" ht="14.4">
      <c r="A20749" s="27" t="str">
        <f>VLOOKUP(C20749,'user list'!A:B,2,0)</f>
        <v>Admin</v>
      </c>
      <c r="B20749" s="172">
        <v>45825.575046296297</v>
      </c>
      <c r="C20749" s="69" t="s">
        <v>186</v>
      </c>
      <c r="D20749" s="69" t="s">
        <v>1937</v>
      </c>
      <c r="E20749" s="69" t="s">
        <v>1991</v>
      </c>
      <c r="F20749" s="69">
        <v>2465</v>
      </c>
      <c r="G20749" s="69" t="s">
        <v>1948</v>
      </c>
    </row>
    <row r="20750" spans="1:7" ht="14.4">
      <c r="A20750" s="27" t="str">
        <f>VLOOKUP(C20750,'user list'!A:B,2,0)</f>
        <v>Admin</v>
      </c>
      <c r="B20750" s="172">
        <v>45825.575046296297</v>
      </c>
      <c r="C20750" s="69" t="s">
        <v>186</v>
      </c>
      <c r="D20750" s="69" t="s">
        <v>1937</v>
      </c>
      <c r="E20750" s="69" t="s">
        <v>1991</v>
      </c>
      <c r="F20750" s="69">
        <v>2465</v>
      </c>
      <c r="G20750" s="69" t="s">
        <v>1948</v>
      </c>
    </row>
    <row r="20751" spans="1:7" ht="14.4">
      <c r="A20751" s="27" t="str">
        <f>VLOOKUP(C20751,'user list'!A:B,2,0)</f>
        <v>Admin</v>
      </c>
      <c r="B20751" s="172">
        <v>45825.575057870374</v>
      </c>
      <c r="C20751" s="69" t="s">
        <v>186</v>
      </c>
      <c r="D20751" s="69" t="s">
        <v>1937</v>
      </c>
      <c r="E20751" s="69" t="s">
        <v>1991</v>
      </c>
      <c r="F20751" s="69">
        <v>2465</v>
      </c>
      <c r="G20751" s="69" t="s">
        <v>1947</v>
      </c>
    </row>
    <row r="20752" spans="1:7" ht="14.4">
      <c r="A20752" s="27" t="str">
        <f>VLOOKUP(C20752,'user list'!A:B,2,0)</f>
        <v>MDAD</v>
      </c>
      <c r="B20752" s="172">
        <v>45825.575243055559</v>
      </c>
      <c r="C20752" s="69" t="s">
        <v>223</v>
      </c>
      <c r="D20752" s="69" t="s">
        <v>1937</v>
      </c>
      <c r="E20752" s="69" t="s">
        <v>1974</v>
      </c>
      <c r="F20752" s="69">
        <v>2402</v>
      </c>
      <c r="G20752" s="69" t="s">
        <v>1939</v>
      </c>
    </row>
    <row r="20753" spans="1:7" ht="14.4">
      <c r="A20753" s="27" t="str">
        <f>VLOOKUP(C20753,'user list'!A:B,2,0)</f>
        <v>MDAD</v>
      </c>
      <c r="B20753" s="172">
        <v>45825.576053240744</v>
      </c>
      <c r="C20753" s="69" t="s">
        <v>223</v>
      </c>
      <c r="D20753" s="69" t="s">
        <v>1937</v>
      </c>
      <c r="E20753" s="69" t="s">
        <v>1974</v>
      </c>
      <c r="F20753" s="69">
        <v>2402</v>
      </c>
      <c r="G20753" s="69" t="s">
        <v>1947</v>
      </c>
    </row>
    <row r="20754" spans="1:7" ht="14.4">
      <c r="A20754" s="27" t="str">
        <f>VLOOKUP(C20754,'user list'!A:B,2,0)</f>
        <v>MDAD</v>
      </c>
      <c r="B20754" s="172">
        <v>45825.576053240744</v>
      </c>
      <c r="C20754" s="69" t="s">
        <v>223</v>
      </c>
      <c r="D20754" s="69" t="s">
        <v>1937</v>
      </c>
      <c r="E20754" s="69" t="s">
        <v>1974</v>
      </c>
      <c r="F20754" s="69">
        <v>2402</v>
      </c>
      <c r="G20754" s="69" t="s">
        <v>1948</v>
      </c>
    </row>
    <row r="20755" spans="1:7" ht="14.4">
      <c r="A20755" s="27" t="str">
        <f>VLOOKUP(C20755,'user list'!A:B,2,0)</f>
        <v>MDAD</v>
      </c>
      <c r="B20755" s="172">
        <v>45825.576064814813</v>
      </c>
      <c r="C20755" s="69" t="s">
        <v>223</v>
      </c>
      <c r="D20755" s="69" t="s">
        <v>1937</v>
      </c>
      <c r="E20755" s="69" t="s">
        <v>1974</v>
      </c>
      <c r="F20755" s="69">
        <v>2402</v>
      </c>
      <c r="G20755" s="69" t="s">
        <v>1939</v>
      </c>
    </row>
    <row r="20756" spans="1:7" ht="14.4">
      <c r="A20756" s="27" t="str">
        <f>VLOOKUP(C20756,'user list'!A:B,2,0)</f>
        <v>Admin</v>
      </c>
      <c r="B20756" s="172">
        <v>45825.576064814813</v>
      </c>
      <c r="C20756" s="69" t="s">
        <v>186</v>
      </c>
      <c r="D20756" s="69" t="s">
        <v>1937</v>
      </c>
      <c r="E20756" s="69" t="s">
        <v>1974</v>
      </c>
      <c r="F20756" s="69">
        <v>2402</v>
      </c>
      <c r="G20756" s="69" t="s">
        <v>1948</v>
      </c>
    </row>
    <row r="20757" spans="1:7" ht="14.4">
      <c r="A20757" s="27" t="str">
        <f>VLOOKUP(C20757,'user list'!A:B,2,0)</f>
        <v>MDAD</v>
      </c>
      <c r="B20757" s="172">
        <v>45825.576562499999</v>
      </c>
      <c r="C20757" s="69" t="s">
        <v>223</v>
      </c>
      <c r="D20757" s="69" t="s">
        <v>1937</v>
      </c>
      <c r="E20757" s="69" t="s">
        <v>1991</v>
      </c>
      <c r="F20757" s="69">
        <v>2465</v>
      </c>
      <c r="G20757" s="69" t="s">
        <v>1939</v>
      </c>
    </row>
    <row r="20758" spans="1:7" ht="14.4">
      <c r="A20758" s="27" t="str">
        <f>VLOOKUP(C20758,'user list'!A:B,2,0)</f>
        <v>MDAD</v>
      </c>
      <c r="B20758" s="172">
        <v>45825.576736111114</v>
      </c>
      <c r="C20758" s="69" t="s">
        <v>223</v>
      </c>
      <c r="D20758" s="69" t="s">
        <v>1937</v>
      </c>
      <c r="E20758" s="69" t="s">
        <v>1991</v>
      </c>
      <c r="F20758" s="69">
        <v>2465</v>
      </c>
      <c r="G20758" s="69" t="s">
        <v>1949</v>
      </c>
    </row>
    <row r="20759" spans="1:7" ht="14.4">
      <c r="A20759" s="27" t="str">
        <f>VLOOKUP(C20759,'user list'!A:B,2,0)</f>
        <v>BPLD</v>
      </c>
      <c r="B20759" s="172">
        <v>45825.577268518522</v>
      </c>
      <c r="C20759" s="69" t="s">
        <v>194</v>
      </c>
      <c r="D20759" s="69" t="s">
        <v>1937</v>
      </c>
      <c r="E20759" s="69" t="s">
        <v>1991</v>
      </c>
      <c r="F20759" s="69">
        <v>2465</v>
      </c>
      <c r="G20759" s="69" t="s">
        <v>1939</v>
      </c>
    </row>
    <row r="20760" spans="1:7" ht="14.4">
      <c r="A20760" s="27" t="str">
        <f>VLOOKUP(C20760,'user list'!A:B,2,0)</f>
        <v>BPLD</v>
      </c>
      <c r="B20760" s="172">
        <v>45825.577430555553</v>
      </c>
      <c r="C20760" s="69" t="s">
        <v>194</v>
      </c>
      <c r="D20760" s="69" t="s">
        <v>1937</v>
      </c>
      <c r="E20760" s="69" t="s">
        <v>1991</v>
      </c>
      <c r="F20760" s="69">
        <v>2465</v>
      </c>
      <c r="G20760" s="69" t="s">
        <v>1947</v>
      </c>
    </row>
    <row r="20761" spans="1:7" ht="14.4">
      <c r="A20761" s="27" t="str">
        <f>VLOOKUP(C20761,'user list'!A:B,2,0)</f>
        <v>BPLD</v>
      </c>
      <c r="B20761" s="172">
        <v>45825.577430555553</v>
      </c>
      <c r="C20761" s="69" t="s">
        <v>194</v>
      </c>
      <c r="D20761" s="69" t="s">
        <v>1937</v>
      </c>
      <c r="E20761" s="69" t="s">
        <v>1991</v>
      </c>
      <c r="F20761" s="69">
        <v>2465</v>
      </c>
      <c r="G20761" s="69" t="s">
        <v>1948</v>
      </c>
    </row>
    <row r="20762" spans="1:7" ht="14.4">
      <c r="A20762" s="27" t="str">
        <f>VLOOKUP(C20762,'user list'!A:B,2,0)</f>
        <v>BPLD</v>
      </c>
      <c r="B20762" s="172">
        <v>45825.577430555553</v>
      </c>
      <c r="C20762" s="69" t="s">
        <v>194</v>
      </c>
      <c r="D20762" s="69" t="s">
        <v>1937</v>
      </c>
      <c r="E20762" s="69" t="s">
        <v>1991</v>
      </c>
      <c r="F20762" s="69">
        <v>2465</v>
      </c>
      <c r="G20762" s="69" t="s">
        <v>1939</v>
      </c>
    </row>
    <row r="20763" spans="1:7" ht="14.4">
      <c r="A20763" s="27" t="str">
        <f>VLOOKUP(C20763,'user list'!A:B,2,0)</f>
        <v>Admin</v>
      </c>
      <c r="B20763" s="172">
        <v>45825.577430555553</v>
      </c>
      <c r="C20763" s="69" t="s">
        <v>186</v>
      </c>
      <c r="D20763" s="69" t="s">
        <v>1937</v>
      </c>
      <c r="E20763" s="69" t="s">
        <v>1991</v>
      </c>
      <c r="F20763" s="69">
        <v>2465</v>
      </c>
      <c r="G20763" s="69" t="s">
        <v>1948</v>
      </c>
    </row>
    <row r="20764" spans="1:7" ht="14.4">
      <c r="A20764" s="27" t="str">
        <f>VLOOKUP(C20764,'user list'!A:B,2,0)</f>
        <v>BPLD</v>
      </c>
      <c r="B20764" s="172">
        <v>45825.577499999999</v>
      </c>
      <c r="C20764" s="69" t="s">
        <v>194</v>
      </c>
      <c r="D20764" s="69" t="s">
        <v>1937</v>
      </c>
      <c r="E20764" s="69" t="s">
        <v>1991</v>
      </c>
      <c r="F20764" s="69">
        <v>2465</v>
      </c>
      <c r="G20764" s="69" t="s">
        <v>1949</v>
      </c>
    </row>
    <row r="20765" spans="1:7" ht="14.4">
      <c r="A20765" s="27" t="str">
        <f>VLOOKUP(C20765,'user list'!A:B,2,0)</f>
        <v>Admin</v>
      </c>
      <c r="B20765" s="172">
        <v>45825.579594907409</v>
      </c>
      <c r="C20765" s="69" t="s">
        <v>186</v>
      </c>
      <c r="D20765" s="69" t="s">
        <v>2486</v>
      </c>
      <c r="E20765" s="69" t="s">
        <v>2648</v>
      </c>
      <c r="F20765" s="69"/>
      <c r="G20765" s="69" t="s">
        <v>2488</v>
      </c>
    </row>
    <row r="20766" spans="1:7" ht="14.4">
      <c r="A20766" s="27" t="str">
        <f>VLOOKUP(C20766,'user list'!A:B,2,0)</f>
        <v>Admin</v>
      </c>
      <c r="B20766" s="172">
        <v>45825.579594907409</v>
      </c>
      <c r="C20766" s="69" t="s">
        <v>186</v>
      </c>
      <c r="D20766" s="69" t="s">
        <v>2486</v>
      </c>
      <c r="E20766" s="69" t="s">
        <v>2649</v>
      </c>
      <c r="F20766" s="69"/>
      <c r="G20766" s="69" t="s">
        <v>2488</v>
      </c>
    </row>
    <row r="20767" spans="1:7" ht="14.4">
      <c r="A20767" s="27" t="str">
        <f>VLOOKUP(C20767,'user list'!A:B,2,0)</f>
        <v>Admin</v>
      </c>
      <c r="B20767" s="172">
        <v>45825.579594907409</v>
      </c>
      <c r="C20767" s="69" t="s">
        <v>186</v>
      </c>
      <c r="D20767" s="69" t="s">
        <v>2486</v>
      </c>
      <c r="E20767" s="69" t="s">
        <v>2647</v>
      </c>
      <c r="F20767" s="69"/>
      <c r="G20767" s="69" t="s">
        <v>2488</v>
      </c>
    </row>
    <row r="20768" spans="1:7" ht="14.4">
      <c r="A20768" s="27" t="str">
        <f>VLOOKUP(C20768,'user list'!A:B,2,0)</f>
        <v>Admin</v>
      </c>
      <c r="B20768" s="172">
        <v>45825.579594907409</v>
      </c>
      <c r="C20768" s="69" t="s">
        <v>186</v>
      </c>
      <c r="D20768" s="69" t="s">
        <v>2486</v>
      </c>
      <c r="E20768" s="69" t="s">
        <v>2648</v>
      </c>
      <c r="F20768" s="69"/>
      <c r="G20768" s="69" t="s">
        <v>2488</v>
      </c>
    </row>
    <row r="20769" spans="1:7" ht="14.4">
      <c r="A20769" s="27" t="str">
        <f>VLOOKUP(C20769,'user list'!A:B,2,0)</f>
        <v>Admin</v>
      </c>
      <c r="B20769" s="172">
        <v>45825.579606481479</v>
      </c>
      <c r="C20769" s="69" t="s">
        <v>186</v>
      </c>
      <c r="D20769" s="69" t="s">
        <v>2486</v>
      </c>
      <c r="E20769" s="69" t="s">
        <v>2649</v>
      </c>
      <c r="F20769" s="69"/>
      <c r="G20769" s="69" t="s">
        <v>2488</v>
      </c>
    </row>
    <row r="20770" spans="1:7" ht="14.4">
      <c r="A20770" s="27" t="str">
        <f>VLOOKUP(C20770,'user list'!A:B,2,0)</f>
        <v>Admin</v>
      </c>
      <c r="B20770" s="172">
        <v>45825.579606481479</v>
      </c>
      <c r="C20770" s="69" t="s">
        <v>186</v>
      </c>
      <c r="D20770" s="69" t="s">
        <v>2486</v>
      </c>
      <c r="E20770" s="69" t="s">
        <v>2647</v>
      </c>
      <c r="F20770" s="69"/>
      <c r="G20770" s="69" t="s">
        <v>2488</v>
      </c>
    </row>
    <row r="20771" spans="1:7" ht="14.4">
      <c r="A20771" s="27" t="str">
        <f>VLOOKUP(C20771,'user list'!A:B,2,0)</f>
        <v>Admin</v>
      </c>
      <c r="B20771" s="172">
        <v>45825.581377314818</v>
      </c>
      <c r="C20771" s="69" t="s">
        <v>186</v>
      </c>
      <c r="D20771" s="69" t="s">
        <v>2486</v>
      </c>
      <c r="E20771" s="69" t="s">
        <v>2495</v>
      </c>
      <c r="F20771" s="69"/>
      <c r="G20771" s="69" t="s">
        <v>2488</v>
      </c>
    </row>
    <row r="20772" spans="1:7" ht="14.4">
      <c r="A20772" s="27" t="str">
        <f>VLOOKUP(C20772,'user list'!A:B,2,0)</f>
        <v>Admin</v>
      </c>
      <c r="B20772" s="172">
        <v>45825.581377314818</v>
      </c>
      <c r="C20772" s="69" t="s">
        <v>186</v>
      </c>
      <c r="D20772" s="69" t="s">
        <v>2486</v>
      </c>
      <c r="E20772" s="69" t="s">
        <v>2495</v>
      </c>
      <c r="F20772" s="69"/>
      <c r="G20772" s="69" t="s">
        <v>2488</v>
      </c>
    </row>
    <row r="20773" spans="1:7" ht="14.4">
      <c r="A20773" s="27" t="str">
        <f>VLOOKUP(C20773,'user list'!A:B,2,0)</f>
        <v>Admin</v>
      </c>
      <c r="B20773" s="172">
        <v>45825.581678240742</v>
      </c>
      <c r="C20773" s="69" t="s">
        <v>186</v>
      </c>
      <c r="D20773" s="69" t="s">
        <v>2486</v>
      </c>
      <c r="E20773" s="69" t="s">
        <v>3046</v>
      </c>
      <c r="F20773" s="69"/>
      <c r="G20773" s="69" t="s">
        <v>2488</v>
      </c>
    </row>
    <row r="20774" spans="1:7" ht="14.4">
      <c r="A20774" s="27" t="str">
        <f>VLOOKUP(C20774,'user list'!A:B,2,0)</f>
        <v>Admin</v>
      </c>
      <c r="B20774" s="172">
        <v>45825.581689814811</v>
      </c>
      <c r="C20774" s="69" t="s">
        <v>186</v>
      </c>
      <c r="D20774" s="69" t="s">
        <v>2486</v>
      </c>
      <c r="E20774" s="69" t="s">
        <v>3046</v>
      </c>
      <c r="F20774" s="69"/>
      <c r="G20774" s="69" t="s">
        <v>2488</v>
      </c>
    </row>
    <row r="20775" spans="1:7" ht="14.4">
      <c r="A20775" s="27" t="str">
        <f>VLOOKUP(C20775,'user list'!A:B,2,0)</f>
        <v>OCM</v>
      </c>
      <c r="B20775" s="172">
        <v>45825.584039351852</v>
      </c>
      <c r="C20775" s="69" t="s">
        <v>230</v>
      </c>
      <c r="D20775" s="69" t="s">
        <v>1937</v>
      </c>
      <c r="E20775" s="69" t="s">
        <v>2029</v>
      </c>
      <c r="F20775" s="69">
        <v>2466</v>
      </c>
      <c r="G20775" s="69" t="s">
        <v>2440</v>
      </c>
    </row>
    <row r="20776" spans="1:7" ht="14.4">
      <c r="A20776" s="27" t="str">
        <f>VLOOKUP(C20776,'user list'!A:B,2,0)</f>
        <v>Admin</v>
      </c>
      <c r="B20776" s="172">
        <v>45825.584050925929</v>
      </c>
      <c r="C20776" s="69" t="s">
        <v>186</v>
      </c>
      <c r="D20776" s="69" t="s">
        <v>1937</v>
      </c>
      <c r="E20776" s="69" t="s">
        <v>2029</v>
      </c>
      <c r="F20776" s="69">
        <v>2466</v>
      </c>
      <c r="G20776" s="69" t="s">
        <v>1948</v>
      </c>
    </row>
    <row r="20777" spans="1:7" ht="14.4">
      <c r="A20777" s="27" t="str">
        <f>VLOOKUP(C20777,'user list'!A:B,2,0)</f>
        <v>Admin</v>
      </c>
      <c r="B20777" s="172">
        <v>45825.584050925929</v>
      </c>
      <c r="C20777" s="69" t="s">
        <v>186</v>
      </c>
      <c r="D20777" s="69" t="s">
        <v>1937</v>
      </c>
      <c r="E20777" s="69" t="s">
        <v>2029</v>
      </c>
      <c r="F20777" s="69">
        <v>2466</v>
      </c>
      <c r="G20777" s="69" t="s">
        <v>1947</v>
      </c>
    </row>
    <row r="20778" spans="1:7" ht="14.4">
      <c r="A20778" s="27" t="str">
        <f>VLOOKUP(C20778,'user list'!A:B,2,0)</f>
        <v>Admin</v>
      </c>
      <c r="B20778" s="172">
        <v>45825.584050925929</v>
      </c>
      <c r="C20778" s="69" t="s">
        <v>186</v>
      </c>
      <c r="D20778" s="69" t="s">
        <v>1937</v>
      </c>
      <c r="E20778" s="69" t="s">
        <v>2029</v>
      </c>
      <c r="F20778" s="69">
        <v>2466</v>
      </c>
      <c r="G20778" s="69" t="s">
        <v>1948</v>
      </c>
    </row>
    <row r="20779" spans="1:7" ht="14.4">
      <c r="A20779" s="27" t="str">
        <f>VLOOKUP(C20779,'user list'!A:B,2,0)</f>
        <v>Admin</v>
      </c>
      <c r="B20779" s="172">
        <v>45825.584062499998</v>
      </c>
      <c r="C20779" s="69" t="s">
        <v>186</v>
      </c>
      <c r="D20779" s="69" t="s">
        <v>1937</v>
      </c>
      <c r="E20779" s="69" t="s">
        <v>2029</v>
      </c>
      <c r="F20779" s="69">
        <v>2466</v>
      </c>
      <c r="G20779" s="69" t="s">
        <v>1948</v>
      </c>
    </row>
    <row r="20780" spans="1:7" ht="14.4">
      <c r="A20780" s="27" t="str">
        <f>VLOOKUP(C20780,'user list'!A:B,2,0)</f>
        <v>Admin</v>
      </c>
      <c r="B20780" s="172">
        <v>45825.584687499999</v>
      </c>
      <c r="C20780" s="69" t="s">
        <v>186</v>
      </c>
      <c r="D20780" s="69" t="s">
        <v>2486</v>
      </c>
      <c r="E20780" s="69" t="s">
        <v>2489</v>
      </c>
      <c r="F20780" s="69"/>
      <c r="G20780" s="69" t="s">
        <v>2488</v>
      </c>
    </row>
    <row r="20781" spans="1:7" ht="14.4">
      <c r="A20781" s="27" t="str">
        <f>VLOOKUP(C20781,'user list'!A:B,2,0)</f>
        <v>Admin</v>
      </c>
      <c r="B20781" s="172">
        <v>45825.584699074076</v>
      </c>
      <c r="C20781" s="69" t="s">
        <v>186</v>
      </c>
      <c r="D20781" s="69" t="s">
        <v>2486</v>
      </c>
      <c r="E20781" s="69" t="s">
        <v>2489</v>
      </c>
      <c r="F20781" s="69"/>
      <c r="G20781" s="69" t="s">
        <v>2488</v>
      </c>
    </row>
    <row r="20782" spans="1:7" ht="14.4">
      <c r="A20782" s="27" t="str">
        <f>VLOOKUP(C20782,'user list'!A:B,2,0)</f>
        <v>OSM</v>
      </c>
      <c r="B20782" s="172">
        <v>45825.588692129626</v>
      </c>
      <c r="C20782" s="69" t="s">
        <v>254</v>
      </c>
      <c r="D20782" s="69" t="s">
        <v>1937</v>
      </c>
      <c r="E20782" s="69" t="s">
        <v>1974</v>
      </c>
      <c r="F20782" s="69">
        <v>2402</v>
      </c>
      <c r="G20782" s="69" t="s">
        <v>1939</v>
      </c>
    </row>
    <row r="20783" spans="1:7" ht="14.4">
      <c r="A20783" s="27" t="str">
        <f>VLOOKUP(C20783,'user list'!A:B,2,0)</f>
        <v>LEDIPO</v>
      </c>
      <c r="B20783" s="172">
        <v>45825.590590277781</v>
      </c>
      <c r="C20783" s="69" t="s">
        <v>222</v>
      </c>
      <c r="D20783" s="69" t="s">
        <v>1937</v>
      </c>
      <c r="E20783" s="69" t="s">
        <v>3358</v>
      </c>
      <c r="F20783" s="69">
        <v>2422</v>
      </c>
      <c r="G20783" s="69" t="s">
        <v>1939</v>
      </c>
    </row>
    <row r="20784" spans="1:7" ht="14.4">
      <c r="A20784" s="27" t="str">
        <f>VLOOKUP(C20784,'user list'!A:B,2,0)</f>
        <v>Admin</v>
      </c>
      <c r="B20784" s="172">
        <v>45825.591273148151</v>
      </c>
      <c r="C20784" s="69" t="s">
        <v>186</v>
      </c>
      <c r="D20784" s="69" t="s">
        <v>1937</v>
      </c>
      <c r="E20784" s="69" t="s">
        <v>2029</v>
      </c>
      <c r="F20784" s="69">
        <v>2466</v>
      </c>
      <c r="G20784" s="69" t="s">
        <v>1948</v>
      </c>
    </row>
    <row r="20785" spans="1:7" ht="14.4">
      <c r="A20785" s="27" t="str">
        <f>VLOOKUP(C20785,'user list'!A:B,2,0)</f>
        <v>OCM</v>
      </c>
      <c r="B20785" s="172">
        <v>45825.591828703706</v>
      </c>
      <c r="C20785" s="69" t="s">
        <v>235</v>
      </c>
      <c r="D20785" s="69" t="s">
        <v>1937</v>
      </c>
      <c r="E20785" s="69" t="s">
        <v>2001</v>
      </c>
      <c r="F20785" s="69">
        <v>2457</v>
      </c>
      <c r="G20785" s="69" t="s">
        <v>1939</v>
      </c>
    </row>
    <row r="20786" spans="1:7" ht="14.4">
      <c r="A20786" s="27" t="str">
        <f>VLOOKUP(C20786,'user list'!A:B,2,0)</f>
        <v>OCM</v>
      </c>
      <c r="B20786" s="172">
        <v>45825.591828703706</v>
      </c>
      <c r="C20786" s="69" t="s">
        <v>235</v>
      </c>
      <c r="D20786" s="69" t="s">
        <v>1937</v>
      </c>
      <c r="E20786" s="69" t="s">
        <v>2001</v>
      </c>
      <c r="F20786" s="69">
        <v>2457</v>
      </c>
      <c r="G20786" s="69" t="s">
        <v>1939</v>
      </c>
    </row>
    <row r="20787" spans="1:7" ht="14.4">
      <c r="A20787" s="27" t="str">
        <f>VLOOKUP(C20787,'user list'!A:B,2,0)</f>
        <v>OCM</v>
      </c>
      <c r="B20787" s="172">
        <v>45825.591863425929</v>
      </c>
      <c r="C20787" s="69" t="s">
        <v>235</v>
      </c>
      <c r="D20787" s="69" t="s">
        <v>1937</v>
      </c>
      <c r="E20787" s="69" t="s">
        <v>2029</v>
      </c>
      <c r="F20787" s="69">
        <v>2466</v>
      </c>
      <c r="G20787" s="69" t="s">
        <v>1939</v>
      </c>
    </row>
    <row r="20788" spans="1:7" ht="14.4">
      <c r="A20788" s="27" t="str">
        <f>VLOOKUP(C20788,'user list'!A:B,2,0)</f>
        <v>OCM</v>
      </c>
      <c r="B20788" s="172">
        <v>45825.591863425929</v>
      </c>
      <c r="C20788" s="69" t="s">
        <v>235</v>
      </c>
      <c r="D20788" s="69" t="s">
        <v>1937</v>
      </c>
      <c r="E20788" s="69" t="s">
        <v>2029</v>
      </c>
      <c r="F20788" s="69">
        <v>2466</v>
      </c>
      <c r="G20788" s="69" t="s">
        <v>1939</v>
      </c>
    </row>
    <row r="20789" spans="1:7" ht="14.4">
      <c r="A20789" s="27" t="str">
        <f>VLOOKUP(C20789,'user list'!A:B,2,0)</f>
        <v>DOE</v>
      </c>
      <c r="B20789" s="172">
        <v>45825.592326388891</v>
      </c>
      <c r="C20789" s="69" t="s">
        <v>211</v>
      </c>
      <c r="D20789" s="69" t="s">
        <v>1937</v>
      </c>
      <c r="E20789" s="69" t="s">
        <v>3386</v>
      </c>
      <c r="F20789" s="69">
        <v>2467</v>
      </c>
      <c r="G20789" s="69" t="s">
        <v>2440</v>
      </c>
    </row>
    <row r="20790" spans="1:7" ht="14.4">
      <c r="A20790" s="27" t="str">
        <f>VLOOKUP(C20790,'user list'!A:B,2,0)</f>
        <v>Admin</v>
      </c>
      <c r="B20790" s="172">
        <v>45825.592326388891</v>
      </c>
      <c r="C20790" s="69" t="s">
        <v>186</v>
      </c>
      <c r="D20790" s="69" t="s">
        <v>1937</v>
      </c>
      <c r="E20790" s="69" t="s">
        <v>3386</v>
      </c>
      <c r="F20790" s="69">
        <v>2467</v>
      </c>
      <c r="G20790" s="69" t="s">
        <v>1948</v>
      </c>
    </row>
    <row r="20791" spans="1:7" ht="14.4">
      <c r="A20791" s="27" t="str">
        <f>VLOOKUP(C20791,'user list'!A:B,2,0)</f>
        <v>Admin</v>
      </c>
      <c r="B20791" s="172">
        <v>45825.592326388891</v>
      </c>
      <c r="C20791" s="69" t="s">
        <v>186</v>
      </c>
      <c r="D20791" s="69" t="s">
        <v>1937</v>
      </c>
      <c r="E20791" s="69" t="s">
        <v>3386</v>
      </c>
      <c r="F20791" s="69">
        <v>2467</v>
      </c>
      <c r="G20791" s="69" t="s">
        <v>1948</v>
      </c>
    </row>
    <row r="20792" spans="1:7" ht="14.4">
      <c r="A20792" s="27" t="str">
        <f>VLOOKUP(C20792,'user list'!A:B,2,0)</f>
        <v>Admin</v>
      </c>
      <c r="B20792" s="172">
        <v>45825.592326388891</v>
      </c>
      <c r="C20792" s="69" t="s">
        <v>186</v>
      </c>
      <c r="D20792" s="69" t="s">
        <v>1937</v>
      </c>
      <c r="E20792" s="69" t="s">
        <v>3386</v>
      </c>
      <c r="F20792" s="69">
        <v>2467</v>
      </c>
      <c r="G20792" s="69" t="s">
        <v>1948</v>
      </c>
    </row>
    <row r="20793" spans="1:7" ht="14.4">
      <c r="A20793" s="27" t="str">
        <f>VLOOKUP(C20793,'user list'!A:B,2,0)</f>
        <v>Admin</v>
      </c>
      <c r="B20793" s="172">
        <v>45825.59233796296</v>
      </c>
      <c r="C20793" s="69" t="s">
        <v>186</v>
      </c>
      <c r="D20793" s="69" t="s">
        <v>1937</v>
      </c>
      <c r="E20793" s="69" t="s">
        <v>3386</v>
      </c>
      <c r="F20793" s="69">
        <v>2467</v>
      </c>
      <c r="G20793" s="69" t="s">
        <v>1947</v>
      </c>
    </row>
    <row r="20794" spans="1:7" ht="14.4">
      <c r="A20794" s="27" t="str">
        <f>VLOOKUP(C20794,'user list'!A:B,2,0)</f>
        <v>OCM</v>
      </c>
      <c r="B20794" s="172">
        <v>45825.592476851853</v>
      </c>
      <c r="C20794" s="69" t="s">
        <v>235</v>
      </c>
      <c r="D20794" s="69" t="s">
        <v>1937</v>
      </c>
      <c r="E20794" s="69" t="s">
        <v>2029</v>
      </c>
      <c r="F20794" s="69">
        <v>2466</v>
      </c>
      <c r="G20794" s="69" t="s">
        <v>1947</v>
      </c>
    </row>
    <row r="20795" spans="1:7" ht="14.4">
      <c r="A20795" s="27" t="str">
        <f>VLOOKUP(C20795,'user list'!A:B,2,0)</f>
        <v>OCM</v>
      </c>
      <c r="B20795" s="172">
        <v>45825.592476851853</v>
      </c>
      <c r="C20795" s="69" t="s">
        <v>235</v>
      </c>
      <c r="D20795" s="69" t="s">
        <v>1937</v>
      </c>
      <c r="E20795" s="69" t="s">
        <v>2029</v>
      </c>
      <c r="F20795" s="69">
        <v>2466</v>
      </c>
      <c r="G20795" s="69" t="s">
        <v>1948</v>
      </c>
    </row>
    <row r="20796" spans="1:7" ht="14.4">
      <c r="A20796" s="27" t="str">
        <f>VLOOKUP(C20796,'user list'!A:B,2,0)</f>
        <v>OCM</v>
      </c>
      <c r="B20796" s="172">
        <v>45825.592476851853</v>
      </c>
      <c r="C20796" s="69" t="s">
        <v>235</v>
      </c>
      <c r="D20796" s="69" t="s">
        <v>1937</v>
      </c>
      <c r="E20796" s="69" t="s">
        <v>2035</v>
      </c>
      <c r="F20796" s="69">
        <v>2456</v>
      </c>
      <c r="G20796" s="69" t="s">
        <v>1939</v>
      </c>
    </row>
    <row r="20797" spans="1:7" ht="14.4">
      <c r="A20797" s="27" t="str">
        <f>VLOOKUP(C20797,'user list'!A:B,2,0)</f>
        <v>Admin</v>
      </c>
      <c r="B20797" s="172">
        <v>45825.592476851853</v>
      </c>
      <c r="C20797" s="69" t="s">
        <v>186</v>
      </c>
      <c r="D20797" s="69" t="s">
        <v>1937</v>
      </c>
      <c r="E20797" s="69" t="s">
        <v>2029</v>
      </c>
      <c r="F20797" s="69">
        <v>2466</v>
      </c>
      <c r="G20797" s="69" t="s">
        <v>1948</v>
      </c>
    </row>
    <row r="20798" spans="1:7" ht="14.4">
      <c r="A20798" s="27" t="str">
        <f>VLOOKUP(C20798,'user list'!A:B,2,0)</f>
        <v>OCM</v>
      </c>
      <c r="B20798" s="172">
        <v>45825.592476851853</v>
      </c>
      <c r="C20798" s="69" t="s">
        <v>235</v>
      </c>
      <c r="D20798" s="69" t="s">
        <v>1937</v>
      </c>
      <c r="E20798" s="69" t="s">
        <v>2035</v>
      </c>
      <c r="F20798" s="69">
        <v>2456</v>
      </c>
      <c r="G20798" s="69" t="s">
        <v>1939</v>
      </c>
    </row>
    <row r="20799" spans="1:7" ht="14.4">
      <c r="A20799" s="27" t="str">
        <f>VLOOKUP(C20799,'user list'!A:B,2,0)</f>
        <v>OSSP</v>
      </c>
      <c r="B20799" s="172">
        <v>45825.592743055553</v>
      </c>
      <c r="C20799" s="69" t="s">
        <v>255</v>
      </c>
      <c r="D20799" s="69" t="s">
        <v>1937</v>
      </c>
      <c r="E20799" s="69" t="s">
        <v>1974</v>
      </c>
      <c r="F20799" s="69">
        <v>2402</v>
      </c>
      <c r="G20799" s="69" t="s">
        <v>1939</v>
      </c>
    </row>
    <row r="20800" spans="1:7" ht="14.4">
      <c r="A20800" s="27" t="str">
        <f>VLOOKUP(C20800,'user list'!A:B,2,0)</f>
        <v>OCM</v>
      </c>
      <c r="B20800" s="172">
        <v>45825.594363425924</v>
      </c>
      <c r="C20800" s="69" t="s">
        <v>240</v>
      </c>
      <c r="D20800" s="69" t="s">
        <v>1937</v>
      </c>
      <c r="E20800" s="69" t="s">
        <v>2001</v>
      </c>
      <c r="F20800" s="69">
        <v>2457</v>
      </c>
      <c r="G20800" s="69" t="s">
        <v>1939</v>
      </c>
    </row>
    <row r="20801" spans="1:7" ht="14.4">
      <c r="A20801" s="27" t="str">
        <f>VLOOKUP(C20801,'user list'!A:B,2,0)</f>
        <v>OCM</v>
      </c>
      <c r="B20801" s="172">
        <v>45825.594363425924</v>
      </c>
      <c r="C20801" s="69" t="s">
        <v>240</v>
      </c>
      <c r="D20801" s="69" t="s">
        <v>1937</v>
      </c>
      <c r="E20801" s="69" t="s">
        <v>2001</v>
      </c>
      <c r="F20801" s="69">
        <v>2457</v>
      </c>
      <c r="G20801" s="69" t="s">
        <v>1939</v>
      </c>
    </row>
    <row r="20802" spans="1:7" ht="14.4">
      <c r="A20802" s="27" t="str">
        <f>VLOOKUP(C20802,'user list'!A:B,2,0)</f>
        <v>LEDIPO</v>
      </c>
      <c r="B20802" s="172">
        <v>45825.594768518517</v>
      </c>
      <c r="C20802" s="69" t="s">
        <v>222</v>
      </c>
      <c r="D20802" s="69" t="s">
        <v>1937</v>
      </c>
      <c r="E20802" s="69" t="s">
        <v>3387</v>
      </c>
      <c r="F20802" s="69">
        <v>2468</v>
      </c>
      <c r="G20802" s="69" t="s">
        <v>2440</v>
      </c>
    </row>
    <row r="20803" spans="1:7" ht="14.4">
      <c r="A20803" s="27" t="str">
        <f>VLOOKUP(C20803,'user list'!A:B,2,0)</f>
        <v>Admin</v>
      </c>
      <c r="B20803" s="172">
        <v>45825.594768518517</v>
      </c>
      <c r="C20803" s="69" t="s">
        <v>186</v>
      </c>
      <c r="D20803" s="69" t="s">
        <v>1937</v>
      </c>
      <c r="E20803" s="69" t="s">
        <v>3387</v>
      </c>
      <c r="F20803" s="69">
        <v>2468</v>
      </c>
      <c r="G20803" s="69" t="s">
        <v>1948</v>
      </c>
    </row>
    <row r="20804" spans="1:7" ht="14.4">
      <c r="A20804" s="27" t="str">
        <f>VLOOKUP(C20804,'user list'!A:B,2,0)</f>
        <v>Admin</v>
      </c>
      <c r="B20804" s="172">
        <v>45825.594768518517</v>
      </c>
      <c r="C20804" s="69" t="s">
        <v>186</v>
      </c>
      <c r="D20804" s="69" t="s">
        <v>1937</v>
      </c>
      <c r="E20804" s="69" t="s">
        <v>3358</v>
      </c>
      <c r="F20804" s="69">
        <v>2422</v>
      </c>
      <c r="G20804" s="69" t="s">
        <v>1948</v>
      </c>
    </row>
    <row r="20805" spans="1:7" ht="14.4">
      <c r="A20805" s="27" t="str">
        <f>VLOOKUP(C20805,'user list'!A:B,2,0)</f>
        <v>Admin</v>
      </c>
      <c r="B20805" s="172">
        <v>45825.594768518517</v>
      </c>
      <c r="C20805" s="69" t="s">
        <v>186</v>
      </c>
      <c r="D20805" s="69" t="s">
        <v>1937</v>
      </c>
      <c r="E20805" s="69" t="s">
        <v>3387</v>
      </c>
      <c r="F20805" s="69">
        <v>2468</v>
      </c>
      <c r="G20805" s="69" t="s">
        <v>1948</v>
      </c>
    </row>
    <row r="20806" spans="1:7" ht="14.4">
      <c r="A20806" s="27" t="str">
        <f>VLOOKUP(C20806,'user list'!A:B,2,0)</f>
        <v>SBCDPO</v>
      </c>
      <c r="B20806" s="172">
        <v>45825.595636574071</v>
      </c>
      <c r="C20806" s="69" t="s">
        <v>271</v>
      </c>
      <c r="D20806" s="69" t="s">
        <v>1937</v>
      </c>
      <c r="E20806" s="69" t="s">
        <v>3388</v>
      </c>
      <c r="F20806" s="69">
        <v>2469</v>
      </c>
      <c r="G20806" s="69" t="s">
        <v>2440</v>
      </c>
    </row>
    <row r="20807" spans="1:7" ht="14.4">
      <c r="A20807" s="27" t="str">
        <f>VLOOKUP(C20807,'user list'!A:B,2,0)</f>
        <v>Admin</v>
      </c>
      <c r="B20807" s="172">
        <v>45825.595636574071</v>
      </c>
      <c r="C20807" s="69" t="s">
        <v>186</v>
      </c>
      <c r="D20807" s="69" t="s">
        <v>1937</v>
      </c>
      <c r="E20807" s="69" t="s">
        <v>3388</v>
      </c>
      <c r="F20807" s="69">
        <v>2469</v>
      </c>
      <c r="G20807" s="69" t="s">
        <v>1948</v>
      </c>
    </row>
    <row r="20808" spans="1:7" ht="14.4">
      <c r="A20808" s="27" t="str">
        <f>VLOOKUP(C20808,'user list'!A:B,2,0)</f>
        <v>Admin</v>
      </c>
      <c r="B20808" s="172">
        <v>45825.595636574071</v>
      </c>
      <c r="C20808" s="69" t="s">
        <v>186</v>
      </c>
      <c r="D20808" s="69" t="s">
        <v>1937</v>
      </c>
      <c r="E20808" s="69" t="s">
        <v>3388</v>
      </c>
      <c r="F20808" s="69">
        <v>2469</v>
      </c>
      <c r="G20808" s="69" t="s">
        <v>1948</v>
      </c>
    </row>
    <row r="20809" spans="1:7" ht="14.4">
      <c r="A20809" s="27" t="str">
        <f>VLOOKUP(C20809,'user list'!A:B,2,0)</f>
        <v>Admin</v>
      </c>
      <c r="B20809" s="172">
        <v>45825.595648148148</v>
      </c>
      <c r="C20809" s="69" t="s">
        <v>186</v>
      </c>
      <c r="D20809" s="69" t="s">
        <v>1937</v>
      </c>
      <c r="E20809" s="69" t="s">
        <v>3388</v>
      </c>
      <c r="F20809" s="69">
        <v>2469</v>
      </c>
      <c r="G20809" s="69" t="s">
        <v>1947</v>
      </c>
    </row>
    <row r="20810" spans="1:7" ht="14.4">
      <c r="A20810" s="27" t="str">
        <f>VLOOKUP(C20810,'user list'!A:B,2,0)</f>
        <v>LEDIPO</v>
      </c>
      <c r="B20810" s="172">
        <v>45825.595659722225</v>
      </c>
      <c r="C20810" s="69" t="s">
        <v>222</v>
      </c>
      <c r="D20810" s="69" t="s">
        <v>1937</v>
      </c>
      <c r="E20810" s="69" t="s">
        <v>3387</v>
      </c>
      <c r="F20810" s="69">
        <v>2468</v>
      </c>
      <c r="G20810" s="69" t="s">
        <v>1939</v>
      </c>
    </row>
    <row r="20811" spans="1:7" ht="14.4">
      <c r="A20811" s="27" t="str">
        <f>VLOOKUP(C20811,'user list'!A:B,2,0)</f>
        <v>LEDIPO</v>
      </c>
      <c r="B20811" s="172">
        <v>45825.59578703704</v>
      </c>
      <c r="C20811" s="69" t="s">
        <v>222</v>
      </c>
      <c r="D20811" s="69" t="s">
        <v>1937</v>
      </c>
      <c r="E20811" s="69" t="s">
        <v>3387</v>
      </c>
      <c r="F20811" s="69">
        <v>2468</v>
      </c>
      <c r="G20811" s="69" t="s">
        <v>1939</v>
      </c>
    </row>
    <row r="20812" spans="1:7" ht="14.4">
      <c r="A20812" s="27" t="str">
        <f>VLOOKUP(C20812,'user list'!A:B,2,0)</f>
        <v>Admin</v>
      </c>
      <c r="B20812" s="172">
        <v>45825.595937500002</v>
      </c>
      <c r="C20812" s="69" t="s">
        <v>186</v>
      </c>
      <c r="D20812" s="69" t="s">
        <v>1937</v>
      </c>
      <c r="E20812" s="69" t="s">
        <v>2339</v>
      </c>
      <c r="F20812" s="69">
        <v>2015</v>
      </c>
      <c r="G20812" s="69" t="s">
        <v>1963</v>
      </c>
    </row>
    <row r="20813" spans="1:7" ht="14.4">
      <c r="A20813" s="27" t="str">
        <f>VLOOKUP(C20813,'user list'!A:B,2,0)</f>
        <v>LEDIPO</v>
      </c>
      <c r="B20813" s="172">
        <v>45825.595937500002</v>
      </c>
      <c r="C20813" s="69" t="s">
        <v>222</v>
      </c>
      <c r="D20813" s="69" t="s">
        <v>1937</v>
      </c>
      <c r="E20813" s="69" t="s">
        <v>3387</v>
      </c>
      <c r="F20813" s="69">
        <v>2468</v>
      </c>
      <c r="G20813" s="69" t="s">
        <v>1939</v>
      </c>
    </row>
    <row r="20814" spans="1:7" ht="14.4">
      <c r="A20814" s="27" t="str">
        <f>VLOOKUP(C20814,'user list'!A:B,2,0)</f>
        <v>Admin</v>
      </c>
      <c r="B20814" s="172">
        <v>45825.596145833333</v>
      </c>
      <c r="C20814" s="69" t="s">
        <v>186</v>
      </c>
      <c r="D20814" s="69" t="s">
        <v>1937</v>
      </c>
      <c r="E20814" s="69" t="s">
        <v>2614</v>
      </c>
      <c r="F20814" s="69">
        <v>2017</v>
      </c>
      <c r="G20814" s="69" t="s">
        <v>1939</v>
      </c>
    </row>
    <row r="20815" spans="1:7" ht="14.4">
      <c r="A20815" s="27" t="str">
        <f>VLOOKUP(C20815,'user list'!A:B,2,0)</f>
        <v>Admin</v>
      </c>
      <c r="B20815" s="172">
        <v>45825.59615740741</v>
      </c>
      <c r="C20815" s="69" t="s">
        <v>186</v>
      </c>
      <c r="D20815" s="69" t="s">
        <v>1937</v>
      </c>
      <c r="E20815" s="69" t="s">
        <v>2047</v>
      </c>
      <c r="F20815" s="69">
        <v>2361</v>
      </c>
      <c r="G20815" s="69" t="s">
        <v>1939</v>
      </c>
    </row>
    <row r="20816" spans="1:7" ht="14.4">
      <c r="A20816" s="27" t="str">
        <f>VLOOKUP(C20816,'user list'!A:B,2,0)</f>
        <v>Admin</v>
      </c>
      <c r="B20816" s="172">
        <v>45825.596226851849</v>
      </c>
      <c r="C20816" s="69" t="s">
        <v>186</v>
      </c>
      <c r="D20816" s="69" t="s">
        <v>1937</v>
      </c>
      <c r="E20816" s="69" t="s">
        <v>2614</v>
      </c>
      <c r="F20816" s="69">
        <v>2017</v>
      </c>
      <c r="G20816" s="69" t="s">
        <v>1939</v>
      </c>
    </row>
    <row r="20817" spans="1:7" ht="14.4">
      <c r="A20817" s="27" t="str">
        <f>VLOOKUP(C20817,'user list'!A:B,2,0)</f>
        <v>OCM</v>
      </c>
      <c r="B20817" s="172">
        <v>45825.596273148149</v>
      </c>
      <c r="C20817" s="69" t="s">
        <v>230</v>
      </c>
      <c r="D20817" s="69" t="s">
        <v>1937</v>
      </c>
      <c r="E20817" s="69" t="s">
        <v>2482</v>
      </c>
      <c r="F20817" s="69">
        <v>2470</v>
      </c>
      <c r="G20817" s="69" t="s">
        <v>2440</v>
      </c>
    </row>
    <row r="20818" spans="1:7" ht="14.4">
      <c r="A20818" s="27" t="str">
        <f>VLOOKUP(C20818,'user list'!A:B,2,0)</f>
        <v>Admin</v>
      </c>
      <c r="B20818" s="172">
        <v>45825.596273148149</v>
      </c>
      <c r="C20818" s="69" t="s">
        <v>186</v>
      </c>
      <c r="D20818" s="69" t="s">
        <v>1937</v>
      </c>
      <c r="E20818" s="69" t="s">
        <v>2482</v>
      </c>
      <c r="F20818" s="69">
        <v>2470</v>
      </c>
      <c r="G20818" s="69" t="s">
        <v>1948</v>
      </c>
    </row>
    <row r="20819" spans="1:7" ht="14.4">
      <c r="A20819" s="27" t="str">
        <f>VLOOKUP(C20819,'user list'!A:B,2,0)</f>
        <v>Admin</v>
      </c>
      <c r="B20819" s="172">
        <v>45825.596284722225</v>
      </c>
      <c r="C20819" s="69" t="s">
        <v>186</v>
      </c>
      <c r="D20819" s="69" t="s">
        <v>1937</v>
      </c>
      <c r="E20819" s="69" t="s">
        <v>2482</v>
      </c>
      <c r="F20819" s="69">
        <v>2470</v>
      </c>
      <c r="G20819" s="69" t="s">
        <v>1947</v>
      </c>
    </row>
    <row r="20820" spans="1:7" ht="14.4">
      <c r="A20820" s="27" t="str">
        <f>VLOOKUP(C20820,'user list'!A:B,2,0)</f>
        <v>Admin</v>
      </c>
      <c r="B20820" s="172">
        <v>45825.596284722225</v>
      </c>
      <c r="C20820" s="69" t="s">
        <v>186</v>
      </c>
      <c r="D20820" s="69" t="s">
        <v>1937</v>
      </c>
      <c r="E20820" s="69" t="s">
        <v>2482</v>
      </c>
      <c r="F20820" s="69">
        <v>2470</v>
      </c>
      <c r="G20820" s="69" t="s">
        <v>1948</v>
      </c>
    </row>
    <row r="20821" spans="1:7" ht="14.4">
      <c r="A20821" s="27" t="str">
        <f>VLOOKUP(C20821,'user list'!A:B,2,0)</f>
        <v>Admin</v>
      </c>
      <c r="B20821" s="172">
        <v>45825.596284722225</v>
      </c>
      <c r="C20821" s="69" t="s">
        <v>186</v>
      </c>
      <c r="D20821" s="69" t="s">
        <v>1937</v>
      </c>
      <c r="E20821" s="69" t="s">
        <v>2482</v>
      </c>
      <c r="F20821" s="69">
        <v>2470</v>
      </c>
      <c r="G20821" s="69" t="s">
        <v>1948</v>
      </c>
    </row>
    <row r="20822" spans="1:7" ht="14.4">
      <c r="A20822" s="27" t="str">
        <f>VLOOKUP(C20822,'user list'!A:B,2,0)</f>
        <v>Admin</v>
      </c>
      <c r="B20822" s="172">
        <v>45825.596296296295</v>
      </c>
      <c r="C20822" s="69" t="s">
        <v>186</v>
      </c>
      <c r="D20822" s="69" t="s">
        <v>1937</v>
      </c>
      <c r="E20822" s="69" t="s">
        <v>2614</v>
      </c>
      <c r="F20822" s="69">
        <v>2017</v>
      </c>
      <c r="G20822" s="69" t="s">
        <v>1963</v>
      </c>
    </row>
    <row r="20823" spans="1:7" ht="14.4">
      <c r="A20823" s="27" t="str">
        <f>VLOOKUP(C20823,'user list'!A:B,2,0)</f>
        <v>LEDIPO</v>
      </c>
      <c r="B20823" s="172">
        <v>45825.596296296295</v>
      </c>
      <c r="C20823" s="69" t="s">
        <v>222</v>
      </c>
      <c r="D20823" s="69" t="s">
        <v>1937</v>
      </c>
      <c r="E20823" s="69" t="s">
        <v>3387</v>
      </c>
      <c r="F20823" s="69">
        <v>2468</v>
      </c>
      <c r="G20823" s="69" t="s">
        <v>1939</v>
      </c>
    </row>
    <row r="20824" spans="1:7" ht="14.4">
      <c r="A20824" s="27" t="str">
        <f>VLOOKUP(C20824,'user list'!A:B,2,0)</f>
        <v>Admin</v>
      </c>
      <c r="B20824" s="172">
        <v>45825.596562500003</v>
      </c>
      <c r="C20824" s="69" t="s">
        <v>186</v>
      </c>
      <c r="D20824" s="69" t="s">
        <v>1937</v>
      </c>
      <c r="E20824" s="69" t="s">
        <v>1974</v>
      </c>
      <c r="F20824" s="69">
        <v>1749</v>
      </c>
      <c r="G20824" s="69" t="s">
        <v>1939</v>
      </c>
    </row>
    <row r="20825" spans="1:7" ht="14.4">
      <c r="A20825" s="27" t="str">
        <f>VLOOKUP(C20825,'user list'!A:B,2,0)</f>
        <v>OCM</v>
      </c>
      <c r="B20825" s="172">
        <v>45825.596585648149</v>
      </c>
      <c r="C20825" s="69" t="s">
        <v>240</v>
      </c>
      <c r="D20825" s="69" t="s">
        <v>1937</v>
      </c>
      <c r="E20825" s="69" t="s">
        <v>2035</v>
      </c>
      <c r="F20825" s="69">
        <v>2456</v>
      </c>
      <c r="G20825" s="69" t="s">
        <v>1939</v>
      </c>
    </row>
    <row r="20826" spans="1:7" ht="14.4">
      <c r="A20826" s="27" t="str">
        <f>VLOOKUP(C20826,'user list'!A:B,2,0)</f>
        <v>OCM</v>
      </c>
      <c r="B20826" s="172">
        <v>45825.596585648149</v>
      </c>
      <c r="C20826" s="69" t="s">
        <v>240</v>
      </c>
      <c r="D20826" s="69" t="s">
        <v>1937</v>
      </c>
      <c r="E20826" s="69" t="s">
        <v>2035</v>
      </c>
      <c r="F20826" s="69">
        <v>2456</v>
      </c>
      <c r="G20826" s="69" t="s">
        <v>1939</v>
      </c>
    </row>
    <row r="20827" spans="1:7" ht="14.4">
      <c r="A20827" s="27" t="str">
        <f>VLOOKUP(C20827,'user list'!A:B,2,0)</f>
        <v>LEDIPO</v>
      </c>
      <c r="B20827" s="172">
        <v>45825.596643518518</v>
      </c>
      <c r="C20827" s="69" t="s">
        <v>222</v>
      </c>
      <c r="D20827" s="69" t="s">
        <v>1937</v>
      </c>
      <c r="E20827" s="69" t="s">
        <v>3358</v>
      </c>
      <c r="F20827" s="69">
        <v>2422</v>
      </c>
      <c r="G20827" s="69" t="s">
        <v>1948</v>
      </c>
    </row>
    <row r="20828" spans="1:7" ht="14.4">
      <c r="A20828" s="27" t="str">
        <f>VLOOKUP(C20828,'user list'!A:B,2,0)</f>
        <v>LEDIPO</v>
      </c>
      <c r="B20828" s="172">
        <v>45825.596643518518</v>
      </c>
      <c r="C20828" s="69" t="s">
        <v>222</v>
      </c>
      <c r="D20828" s="69" t="s">
        <v>1937</v>
      </c>
      <c r="E20828" s="69" t="s">
        <v>3387</v>
      </c>
      <c r="F20828" s="69">
        <v>2468</v>
      </c>
      <c r="G20828" s="69" t="s">
        <v>1947</v>
      </c>
    </row>
    <row r="20829" spans="1:7" ht="14.4">
      <c r="A20829" s="27" t="str">
        <f>VLOOKUP(C20829,'user list'!A:B,2,0)</f>
        <v>LEDIPO</v>
      </c>
      <c r="B20829" s="172">
        <v>45825.596643518518</v>
      </c>
      <c r="C20829" s="69" t="s">
        <v>222</v>
      </c>
      <c r="D20829" s="69" t="s">
        <v>1937</v>
      </c>
      <c r="E20829" s="69" t="s">
        <v>3387</v>
      </c>
      <c r="F20829" s="69">
        <v>2468</v>
      </c>
      <c r="G20829" s="69" t="s">
        <v>1948</v>
      </c>
    </row>
    <row r="20830" spans="1:7" ht="14.4">
      <c r="A20830" s="27" t="str">
        <f>VLOOKUP(C20830,'user list'!A:B,2,0)</f>
        <v>Admin</v>
      </c>
      <c r="B20830" s="172">
        <v>45825.596655092595</v>
      </c>
      <c r="C20830" s="69" t="s">
        <v>186</v>
      </c>
      <c r="D20830" s="69" t="s">
        <v>1937</v>
      </c>
      <c r="E20830" s="69" t="s">
        <v>1974</v>
      </c>
      <c r="F20830" s="69">
        <v>1749</v>
      </c>
      <c r="G20830" s="69" t="s">
        <v>1963</v>
      </c>
    </row>
    <row r="20831" spans="1:7" ht="14.4">
      <c r="A20831" s="27" t="str">
        <f>VLOOKUP(C20831,'user list'!A:B,2,0)</f>
        <v>Admin</v>
      </c>
      <c r="B20831" s="172">
        <v>45825.596689814818</v>
      </c>
      <c r="C20831" s="69" t="s">
        <v>186</v>
      </c>
      <c r="D20831" s="69" t="s">
        <v>1937</v>
      </c>
      <c r="E20831" s="69" t="s">
        <v>3387</v>
      </c>
      <c r="F20831" s="69">
        <v>2468</v>
      </c>
      <c r="G20831" s="69" t="s">
        <v>1948</v>
      </c>
    </row>
    <row r="20832" spans="1:7" ht="14.4">
      <c r="A20832" s="27" t="str">
        <f>VLOOKUP(C20832,'user list'!A:B,2,0)</f>
        <v>Admin</v>
      </c>
      <c r="B20832" s="172">
        <v>45825.596689814818</v>
      </c>
      <c r="C20832" s="69" t="s">
        <v>186</v>
      </c>
      <c r="D20832" s="69" t="s">
        <v>1937</v>
      </c>
      <c r="E20832" s="69" t="s">
        <v>3358</v>
      </c>
      <c r="F20832" s="69">
        <v>2422</v>
      </c>
      <c r="G20832" s="69" t="s">
        <v>1947</v>
      </c>
    </row>
    <row r="20833" spans="1:7" ht="14.4">
      <c r="A20833" s="27" t="str">
        <f>VLOOKUP(C20833,'user list'!A:B,2,0)</f>
        <v>Admin</v>
      </c>
      <c r="B20833" s="172">
        <v>45825.596689814818</v>
      </c>
      <c r="C20833" s="69" t="s">
        <v>186</v>
      </c>
      <c r="D20833" s="69" t="s">
        <v>1937</v>
      </c>
      <c r="E20833" s="69" t="s">
        <v>3358</v>
      </c>
      <c r="F20833" s="69">
        <v>2422</v>
      </c>
      <c r="G20833" s="69" t="s">
        <v>1948</v>
      </c>
    </row>
    <row r="20834" spans="1:7" ht="14.4">
      <c r="A20834" s="27" t="str">
        <f>VLOOKUP(C20834,'user list'!A:B,2,0)</f>
        <v>CGSD</v>
      </c>
      <c r="B20834" s="172">
        <v>45825.596909722219</v>
      </c>
      <c r="C20834" s="69" t="s">
        <v>200</v>
      </c>
      <c r="D20834" s="69" t="s">
        <v>1937</v>
      </c>
      <c r="E20834" s="69" t="s">
        <v>2588</v>
      </c>
      <c r="F20834" s="69">
        <v>1967</v>
      </c>
      <c r="G20834" s="69" t="s">
        <v>1939</v>
      </c>
    </row>
    <row r="20835" spans="1:7" ht="14.4">
      <c r="A20835" s="27" t="str">
        <f>VLOOKUP(C20835,'user list'!A:B,2,0)</f>
        <v>Admin</v>
      </c>
      <c r="B20835" s="172">
        <v>45825.597233796296</v>
      </c>
      <c r="C20835" s="69" t="s">
        <v>186</v>
      </c>
      <c r="D20835" s="69" t="s">
        <v>1937</v>
      </c>
      <c r="E20835" s="69" t="s">
        <v>2623</v>
      </c>
      <c r="F20835" s="69">
        <v>2028</v>
      </c>
      <c r="G20835" s="69" t="s">
        <v>1963</v>
      </c>
    </row>
    <row r="20836" spans="1:7" ht="14.4">
      <c r="A20836" s="27" t="str">
        <f>VLOOKUP(C20836,'user list'!A:B,2,0)</f>
        <v>Admin</v>
      </c>
      <c r="B20836" s="172">
        <v>45825.597233796296</v>
      </c>
      <c r="C20836" s="69" t="s">
        <v>186</v>
      </c>
      <c r="D20836" s="69" t="s">
        <v>1937</v>
      </c>
      <c r="E20836" s="69" t="s">
        <v>2622</v>
      </c>
      <c r="F20836" s="69">
        <v>2027</v>
      </c>
      <c r="G20836" s="69" t="s">
        <v>1963</v>
      </c>
    </row>
    <row r="20837" spans="1:7" ht="14.4">
      <c r="A20837" s="27" t="str">
        <f>VLOOKUP(C20837,'user list'!A:B,2,0)</f>
        <v>Admin</v>
      </c>
      <c r="B20837" s="172">
        <v>45825.597233796296</v>
      </c>
      <c r="C20837" s="69" t="s">
        <v>186</v>
      </c>
      <c r="D20837" s="69" t="s">
        <v>1937</v>
      </c>
      <c r="E20837" s="69" t="s">
        <v>2624</v>
      </c>
      <c r="F20837" s="69">
        <v>2029</v>
      </c>
      <c r="G20837" s="69" t="s">
        <v>1963</v>
      </c>
    </row>
    <row r="20838" spans="1:7" ht="14.4">
      <c r="A20838" s="27" t="str">
        <f>VLOOKUP(C20838,'user list'!A:B,2,0)</f>
        <v>Admin</v>
      </c>
      <c r="B20838" s="172">
        <v>45825.597233796296</v>
      </c>
      <c r="C20838" s="69" t="s">
        <v>186</v>
      </c>
      <c r="D20838" s="69" t="s">
        <v>1937</v>
      </c>
      <c r="E20838" s="69" t="s">
        <v>2626</v>
      </c>
      <c r="F20838" s="69">
        <v>2031</v>
      </c>
      <c r="G20838" s="69" t="s">
        <v>1963</v>
      </c>
    </row>
    <row r="20839" spans="1:7" ht="14.4">
      <c r="A20839" s="27" t="str">
        <f>VLOOKUP(C20839,'user list'!A:B,2,0)</f>
        <v>Admin</v>
      </c>
      <c r="B20839" s="172">
        <v>45825.597233796296</v>
      </c>
      <c r="C20839" s="69" t="s">
        <v>186</v>
      </c>
      <c r="D20839" s="69" t="s">
        <v>1937</v>
      </c>
      <c r="E20839" s="69" t="s">
        <v>2625</v>
      </c>
      <c r="F20839" s="69">
        <v>2030</v>
      </c>
      <c r="G20839" s="69" t="s">
        <v>1963</v>
      </c>
    </row>
    <row r="20840" spans="1:7" ht="14.4">
      <c r="A20840" s="27" t="str">
        <f>VLOOKUP(C20840,'user list'!A:B,2,0)</f>
        <v>Admin</v>
      </c>
      <c r="B20840" s="172">
        <v>45825.597233796296</v>
      </c>
      <c r="C20840" s="69" t="s">
        <v>186</v>
      </c>
      <c r="D20840" s="69" t="s">
        <v>1937</v>
      </c>
      <c r="E20840" s="69" t="s">
        <v>2627</v>
      </c>
      <c r="F20840" s="69">
        <v>2032</v>
      </c>
      <c r="G20840" s="69" t="s">
        <v>1963</v>
      </c>
    </row>
    <row r="20841" spans="1:7" ht="14.4">
      <c r="A20841" s="27" t="str">
        <f>VLOOKUP(C20841,'user list'!A:B,2,0)</f>
        <v>LEDIPO</v>
      </c>
      <c r="B20841" s="172">
        <v>45825.597245370373</v>
      </c>
      <c r="C20841" s="69" t="s">
        <v>222</v>
      </c>
      <c r="D20841" s="69" t="s">
        <v>1937</v>
      </c>
      <c r="E20841" s="69" t="s">
        <v>3387</v>
      </c>
      <c r="F20841" s="69">
        <v>2468</v>
      </c>
      <c r="G20841" s="69" t="s">
        <v>1939</v>
      </c>
    </row>
    <row r="20842" spans="1:7" ht="14.4">
      <c r="A20842" s="27" t="str">
        <f>VLOOKUP(C20842,'user list'!A:B,2,0)</f>
        <v>OSSP</v>
      </c>
      <c r="B20842" s="172">
        <v>45825.597418981481</v>
      </c>
      <c r="C20842" s="69" t="s">
        <v>255</v>
      </c>
      <c r="D20842" s="69" t="s">
        <v>1937</v>
      </c>
      <c r="E20842" s="69" t="s">
        <v>1974</v>
      </c>
      <c r="F20842" s="69">
        <v>2402</v>
      </c>
      <c r="G20842" s="69" t="s">
        <v>1947</v>
      </c>
    </row>
    <row r="20843" spans="1:7" ht="14.4">
      <c r="A20843" s="27" t="str">
        <f>VLOOKUP(C20843,'user list'!A:B,2,0)</f>
        <v>OSSP</v>
      </c>
      <c r="B20843" s="172">
        <v>45825.597418981481</v>
      </c>
      <c r="C20843" s="69" t="s">
        <v>255</v>
      </c>
      <c r="D20843" s="69" t="s">
        <v>1937</v>
      </c>
      <c r="E20843" s="69" t="s">
        <v>1974</v>
      </c>
      <c r="F20843" s="69">
        <v>2402</v>
      </c>
      <c r="G20843" s="69" t="s">
        <v>1948</v>
      </c>
    </row>
    <row r="20844" spans="1:7" ht="14.4">
      <c r="A20844" s="27" t="str">
        <f>VLOOKUP(C20844,'user list'!A:B,2,0)</f>
        <v>OSSP</v>
      </c>
      <c r="B20844" s="172">
        <v>45825.597418981481</v>
      </c>
      <c r="C20844" s="69" t="s">
        <v>255</v>
      </c>
      <c r="D20844" s="69" t="s">
        <v>1937</v>
      </c>
      <c r="E20844" s="69" t="s">
        <v>1974</v>
      </c>
      <c r="F20844" s="69">
        <v>2402</v>
      </c>
      <c r="G20844" s="69" t="s">
        <v>1939</v>
      </c>
    </row>
    <row r="20845" spans="1:7" ht="14.4">
      <c r="A20845" s="27" t="str">
        <f>VLOOKUP(C20845,'user list'!A:B,2,0)</f>
        <v>Admin</v>
      </c>
      <c r="B20845" s="172">
        <v>45825.597418981481</v>
      </c>
      <c r="C20845" s="69" t="s">
        <v>186</v>
      </c>
      <c r="D20845" s="69" t="s">
        <v>1937</v>
      </c>
      <c r="E20845" s="69" t="s">
        <v>1974</v>
      </c>
      <c r="F20845" s="69">
        <v>2402</v>
      </c>
      <c r="G20845" s="69" t="s">
        <v>1948</v>
      </c>
    </row>
    <row r="20846" spans="1:7" ht="14.4">
      <c r="A20846" s="27" t="str">
        <f>VLOOKUP(C20846,'user list'!A:B,2,0)</f>
        <v>LEDIPO</v>
      </c>
      <c r="B20846" s="172">
        <v>45825.597430555557</v>
      </c>
      <c r="C20846" s="69" t="s">
        <v>222</v>
      </c>
      <c r="D20846" s="69" t="s">
        <v>1937</v>
      </c>
      <c r="E20846" s="69" t="s">
        <v>3358</v>
      </c>
      <c r="F20846" s="69">
        <v>2422</v>
      </c>
      <c r="G20846" s="69" t="s">
        <v>1939</v>
      </c>
    </row>
    <row r="20847" spans="1:7" ht="14.4">
      <c r="A20847" s="27" t="str">
        <f>VLOOKUP(C20847,'user list'!A:B,2,0)</f>
        <v>LEDIPO</v>
      </c>
      <c r="B20847" s="172">
        <v>45825.597615740742</v>
      </c>
      <c r="C20847" s="69" t="s">
        <v>222</v>
      </c>
      <c r="D20847" s="69" t="s">
        <v>1937</v>
      </c>
      <c r="E20847" s="69" t="s">
        <v>3387</v>
      </c>
      <c r="F20847" s="69">
        <v>2468</v>
      </c>
      <c r="G20847" s="69" t="s">
        <v>1939</v>
      </c>
    </row>
    <row r="20848" spans="1:7" ht="14.4">
      <c r="A20848" s="27" t="str">
        <f>VLOOKUP(C20848,'user list'!A:B,2,0)</f>
        <v>Admin</v>
      </c>
      <c r="B20848" s="172">
        <v>45825.597662037035</v>
      </c>
      <c r="C20848" s="69" t="s">
        <v>186</v>
      </c>
      <c r="D20848" s="69" t="s">
        <v>1937</v>
      </c>
      <c r="E20848" s="69" t="s">
        <v>2002</v>
      </c>
      <c r="F20848" s="69">
        <v>2001</v>
      </c>
      <c r="G20848" s="69" t="s">
        <v>1963</v>
      </c>
    </row>
    <row r="20849" spans="1:7" ht="14.4">
      <c r="A20849" s="27" t="str">
        <f>VLOOKUP(C20849,'user list'!A:B,2,0)</f>
        <v>Admin</v>
      </c>
      <c r="B20849" s="172">
        <v>45825.597662037035</v>
      </c>
      <c r="C20849" s="69" t="s">
        <v>186</v>
      </c>
      <c r="D20849" s="69" t="s">
        <v>1937</v>
      </c>
      <c r="E20849" s="69" t="s">
        <v>2001</v>
      </c>
      <c r="F20849" s="69">
        <v>2002</v>
      </c>
      <c r="G20849" s="69" t="s">
        <v>1963</v>
      </c>
    </row>
    <row r="20850" spans="1:7" ht="14.4">
      <c r="A20850" s="27" t="str">
        <f>VLOOKUP(C20850,'user list'!A:B,2,0)</f>
        <v>Admin</v>
      </c>
      <c r="B20850" s="172">
        <v>45825.597662037035</v>
      </c>
      <c r="C20850" s="69" t="s">
        <v>186</v>
      </c>
      <c r="D20850" s="69" t="s">
        <v>1937</v>
      </c>
      <c r="E20850" s="69" t="s">
        <v>1989</v>
      </c>
      <c r="F20850" s="69">
        <v>2005</v>
      </c>
      <c r="G20850" s="69" t="s">
        <v>1963</v>
      </c>
    </row>
    <row r="20851" spans="1:7" ht="14.4">
      <c r="A20851" s="27" t="str">
        <f>VLOOKUP(C20851,'user list'!A:B,2,0)</f>
        <v>Admin</v>
      </c>
      <c r="B20851" s="172">
        <v>45825.597662037035</v>
      </c>
      <c r="C20851" s="69" t="s">
        <v>186</v>
      </c>
      <c r="D20851" s="69" t="s">
        <v>1937</v>
      </c>
      <c r="E20851" s="69" t="s">
        <v>2035</v>
      </c>
      <c r="F20851" s="69">
        <v>2004</v>
      </c>
      <c r="G20851" s="69" t="s">
        <v>1963</v>
      </c>
    </row>
    <row r="20852" spans="1:7" ht="14.4">
      <c r="A20852" s="27" t="str">
        <f>VLOOKUP(C20852,'user list'!A:B,2,0)</f>
        <v>Admin</v>
      </c>
      <c r="B20852" s="172">
        <v>45825.597662037035</v>
      </c>
      <c r="C20852" s="69" t="s">
        <v>186</v>
      </c>
      <c r="D20852" s="69" t="s">
        <v>1937</v>
      </c>
      <c r="E20852" s="69" t="s">
        <v>2047</v>
      </c>
      <c r="F20852" s="69">
        <v>1999</v>
      </c>
      <c r="G20852" s="69" t="s">
        <v>1963</v>
      </c>
    </row>
    <row r="20853" spans="1:7" ht="14.4">
      <c r="A20853" s="27" t="str">
        <f>VLOOKUP(C20853,'user list'!A:B,2,0)</f>
        <v>Admin</v>
      </c>
      <c r="B20853" s="172">
        <v>45825.597662037035</v>
      </c>
      <c r="C20853" s="69" t="s">
        <v>186</v>
      </c>
      <c r="D20853" s="69" t="s">
        <v>1937</v>
      </c>
      <c r="E20853" s="69" t="s">
        <v>2029</v>
      </c>
      <c r="F20853" s="69">
        <v>2006</v>
      </c>
      <c r="G20853" s="69" t="s">
        <v>1963</v>
      </c>
    </row>
    <row r="20854" spans="1:7" ht="14.4">
      <c r="A20854" s="27" t="str">
        <f>VLOOKUP(C20854,'user list'!A:B,2,0)</f>
        <v>Admin</v>
      </c>
      <c r="B20854" s="172">
        <v>45825.597662037035</v>
      </c>
      <c r="C20854" s="69" t="s">
        <v>186</v>
      </c>
      <c r="D20854" s="69" t="s">
        <v>1937</v>
      </c>
      <c r="E20854" s="69" t="s">
        <v>2042</v>
      </c>
      <c r="F20854" s="69">
        <v>2009</v>
      </c>
      <c r="G20854" s="69" t="s">
        <v>1963</v>
      </c>
    </row>
    <row r="20855" spans="1:7" ht="14.4">
      <c r="A20855" s="27" t="str">
        <f>VLOOKUP(C20855,'user list'!A:B,2,0)</f>
        <v>Admin</v>
      </c>
      <c r="B20855" s="172">
        <v>45825.597662037035</v>
      </c>
      <c r="C20855" s="69" t="s">
        <v>186</v>
      </c>
      <c r="D20855" s="69" t="s">
        <v>1937</v>
      </c>
      <c r="E20855" s="69" t="s">
        <v>2041</v>
      </c>
      <c r="F20855" s="69">
        <v>2010</v>
      </c>
      <c r="G20855" s="69" t="s">
        <v>1963</v>
      </c>
    </row>
    <row r="20856" spans="1:7" ht="14.4">
      <c r="A20856" s="27" t="str">
        <f>VLOOKUP(C20856,'user list'!A:B,2,0)</f>
        <v>Admin</v>
      </c>
      <c r="B20856" s="172">
        <v>45825.597662037035</v>
      </c>
      <c r="C20856" s="69" t="s">
        <v>186</v>
      </c>
      <c r="D20856" s="69" t="s">
        <v>1937</v>
      </c>
      <c r="E20856" s="69" t="s">
        <v>2048</v>
      </c>
      <c r="F20856" s="69">
        <v>2008</v>
      </c>
      <c r="G20856" s="69" t="s">
        <v>1963</v>
      </c>
    </row>
    <row r="20857" spans="1:7" ht="14.4">
      <c r="A20857" s="27" t="str">
        <f>VLOOKUP(C20857,'user list'!A:B,2,0)</f>
        <v>Admin</v>
      </c>
      <c r="B20857" s="172">
        <v>45825.597905092596</v>
      </c>
      <c r="C20857" s="69" t="s">
        <v>186</v>
      </c>
      <c r="D20857" s="69" t="s">
        <v>1937</v>
      </c>
      <c r="E20857" s="69" t="s">
        <v>2332</v>
      </c>
      <c r="F20857" s="69">
        <v>2025</v>
      </c>
      <c r="G20857" s="69" t="s">
        <v>1963</v>
      </c>
    </row>
    <row r="20858" spans="1:7" ht="14.4">
      <c r="A20858" s="27" t="str">
        <f>VLOOKUP(C20858,'user list'!A:B,2,0)</f>
        <v>Admin</v>
      </c>
      <c r="B20858" s="172">
        <v>45825.597905092596</v>
      </c>
      <c r="C20858" s="69" t="s">
        <v>186</v>
      </c>
      <c r="D20858" s="69" t="s">
        <v>1937</v>
      </c>
      <c r="E20858" s="69" t="s">
        <v>2621</v>
      </c>
      <c r="F20858" s="69">
        <v>2026</v>
      </c>
      <c r="G20858" s="69" t="s">
        <v>1963</v>
      </c>
    </row>
    <row r="20859" spans="1:7" ht="14.4">
      <c r="A20859" s="27" t="str">
        <f>VLOOKUP(C20859,'user list'!A:B,2,0)</f>
        <v>OSSP</v>
      </c>
      <c r="B20859" s="172">
        <v>45825.59820601852</v>
      </c>
      <c r="C20859" s="69" t="s">
        <v>255</v>
      </c>
      <c r="D20859" s="69" t="s">
        <v>1937</v>
      </c>
      <c r="E20859" s="69" t="s">
        <v>1974</v>
      </c>
      <c r="F20859" s="69">
        <v>2402</v>
      </c>
      <c r="G20859" s="69" t="s">
        <v>1939</v>
      </c>
    </row>
    <row r="20860" spans="1:7" ht="14.4">
      <c r="A20860" s="27" t="str">
        <f>VLOOKUP(C20860,'user list'!A:B,2,0)</f>
        <v>OCA</v>
      </c>
      <c r="B20860" s="172">
        <v>45825.598217592589</v>
      </c>
      <c r="C20860" s="69" t="s">
        <v>227</v>
      </c>
      <c r="D20860" s="69" t="s">
        <v>1937</v>
      </c>
      <c r="E20860" s="69" t="s">
        <v>2784</v>
      </c>
      <c r="F20860" s="69">
        <v>2340</v>
      </c>
      <c r="G20860" s="69" t="s">
        <v>1939</v>
      </c>
    </row>
    <row r="20861" spans="1:7" ht="14.4">
      <c r="A20861" s="27" t="str">
        <f>VLOOKUP(C20861,'user list'!A:B,2,0)</f>
        <v>OSSP</v>
      </c>
      <c r="B20861" s="172">
        <v>45825.598229166666</v>
      </c>
      <c r="C20861" s="69" t="s">
        <v>255</v>
      </c>
      <c r="D20861" s="69" t="s">
        <v>1937</v>
      </c>
      <c r="E20861" s="69" t="s">
        <v>1974</v>
      </c>
      <c r="F20861" s="69">
        <v>2402</v>
      </c>
      <c r="G20861" s="69" t="s">
        <v>1939</v>
      </c>
    </row>
    <row r="20862" spans="1:7" ht="14.4">
      <c r="A20862" s="27" t="str">
        <f>VLOOKUP(C20862,'user list'!A:B,2,0)</f>
        <v>OSSP</v>
      </c>
      <c r="B20862" s="172">
        <v>45825.598240740743</v>
      </c>
      <c r="C20862" s="69" t="s">
        <v>255</v>
      </c>
      <c r="D20862" s="69" t="s">
        <v>1937</v>
      </c>
      <c r="E20862" s="69" t="s">
        <v>1974</v>
      </c>
      <c r="F20862" s="69">
        <v>2402</v>
      </c>
      <c r="G20862" s="69" t="s">
        <v>1939</v>
      </c>
    </row>
    <row r="20863" spans="1:7" ht="14.4">
      <c r="A20863" s="27" t="str">
        <f>VLOOKUP(C20863,'user list'!A:B,2,0)</f>
        <v>OSSP</v>
      </c>
      <c r="B20863" s="172">
        <v>45825.598287037035</v>
      </c>
      <c r="C20863" s="69" t="s">
        <v>255</v>
      </c>
      <c r="D20863" s="69" t="s">
        <v>1937</v>
      </c>
      <c r="E20863" s="69" t="s">
        <v>1974</v>
      </c>
      <c r="F20863" s="69">
        <v>2402</v>
      </c>
      <c r="G20863" s="69" t="s">
        <v>1949</v>
      </c>
    </row>
    <row r="20864" spans="1:7" ht="14.4">
      <c r="A20864" s="27" t="str">
        <f>VLOOKUP(C20864,'user list'!A:B,2,0)</f>
        <v>OCA</v>
      </c>
      <c r="B20864" s="172">
        <v>45825.598449074074</v>
      </c>
      <c r="C20864" s="69" t="s">
        <v>227</v>
      </c>
      <c r="D20864" s="69" t="s">
        <v>1937</v>
      </c>
      <c r="E20864" s="69" t="s">
        <v>3376</v>
      </c>
      <c r="F20864" s="69">
        <v>2451</v>
      </c>
      <c r="G20864" s="69" t="s">
        <v>1939</v>
      </c>
    </row>
    <row r="20865" spans="1:7" ht="14.4">
      <c r="A20865" s="27" t="str">
        <f>VLOOKUP(C20865,'user list'!A:B,2,0)</f>
        <v>OSSP</v>
      </c>
      <c r="B20865" s="172">
        <v>45825.598587962966</v>
      </c>
      <c r="C20865" s="69" t="s">
        <v>255</v>
      </c>
      <c r="D20865" s="69" t="s">
        <v>1937</v>
      </c>
      <c r="E20865" s="69" t="s">
        <v>3061</v>
      </c>
      <c r="F20865" s="69">
        <v>2360</v>
      </c>
      <c r="G20865" s="69" t="s">
        <v>1939</v>
      </c>
    </row>
    <row r="20866" spans="1:7" ht="14.4">
      <c r="A20866" s="27" t="str">
        <f>VLOOKUP(C20866,'user list'!A:B,2,0)</f>
        <v>OSSP</v>
      </c>
      <c r="B20866" s="172">
        <v>45825.598761574074</v>
      </c>
      <c r="C20866" s="69" t="s">
        <v>255</v>
      </c>
      <c r="D20866" s="69" t="s">
        <v>1937</v>
      </c>
      <c r="E20866" s="69" t="s">
        <v>3060</v>
      </c>
      <c r="F20866" s="69">
        <v>2354</v>
      </c>
      <c r="G20866" s="69" t="s">
        <v>1939</v>
      </c>
    </row>
    <row r="20867" spans="1:7" ht="14.4">
      <c r="A20867" s="27" t="str">
        <f>VLOOKUP(C20867,'user list'!A:B,2,0)</f>
        <v>OSSP</v>
      </c>
      <c r="B20867" s="172">
        <v>45825.59883101852</v>
      </c>
      <c r="C20867" s="69" t="s">
        <v>255</v>
      </c>
      <c r="D20867" s="69" t="s">
        <v>1937</v>
      </c>
      <c r="E20867" s="69" t="s">
        <v>2784</v>
      </c>
      <c r="F20867" s="69">
        <v>2340</v>
      </c>
      <c r="G20867" s="69" t="s">
        <v>1939</v>
      </c>
    </row>
    <row r="20868" spans="1:7" ht="14.4">
      <c r="A20868" s="27" t="str">
        <f>VLOOKUP(C20868,'user list'!A:B,2,0)</f>
        <v>OCA</v>
      </c>
      <c r="B20868" s="172">
        <v>45825.59884259259</v>
      </c>
      <c r="C20868" s="69" t="s">
        <v>227</v>
      </c>
      <c r="D20868" s="69" t="s">
        <v>1937</v>
      </c>
      <c r="E20868" s="69" t="s">
        <v>3376</v>
      </c>
      <c r="F20868" s="69">
        <v>2451</v>
      </c>
      <c r="G20868" s="69" t="s">
        <v>1947</v>
      </c>
    </row>
    <row r="20869" spans="1:7" ht="14.4">
      <c r="A20869" s="27" t="str">
        <f>VLOOKUP(C20869,'user list'!A:B,2,0)</f>
        <v>OCA</v>
      </c>
      <c r="B20869" s="172">
        <v>45825.59884259259</v>
      </c>
      <c r="C20869" s="69" t="s">
        <v>227</v>
      </c>
      <c r="D20869" s="69" t="s">
        <v>1937</v>
      </c>
      <c r="E20869" s="69" t="s">
        <v>3376</v>
      </c>
      <c r="F20869" s="69">
        <v>2451</v>
      </c>
      <c r="G20869" s="69" t="s">
        <v>1948</v>
      </c>
    </row>
    <row r="20870" spans="1:7" ht="14.4">
      <c r="A20870" s="27" t="str">
        <f>VLOOKUP(C20870,'user list'!A:B,2,0)</f>
        <v>OCA</v>
      </c>
      <c r="B20870" s="172">
        <v>45825.598854166667</v>
      </c>
      <c r="C20870" s="69" t="s">
        <v>227</v>
      </c>
      <c r="D20870" s="69" t="s">
        <v>1937</v>
      </c>
      <c r="E20870" s="69" t="s">
        <v>3376</v>
      </c>
      <c r="F20870" s="69">
        <v>2451</v>
      </c>
      <c r="G20870" s="69" t="s">
        <v>1939</v>
      </c>
    </row>
    <row r="20871" spans="1:7" ht="14.4">
      <c r="A20871" s="27" t="str">
        <f>VLOOKUP(C20871,'user list'!A:B,2,0)</f>
        <v>Admin</v>
      </c>
      <c r="B20871" s="172">
        <v>45825.598854166667</v>
      </c>
      <c r="C20871" s="69" t="s">
        <v>186</v>
      </c>
      <c r="D20871" s="69" t="s">
        <v>1937</v>
      </c>
      <c r="E20871" s="69" t="s">
        <v>3376</v>
      </c>
      <c r="F20871" s="69">
        <v>2451</v>
      </c>
      <c r="G20871" s="69" t="s">
        <v>1948</v>
      </c>
    </row>
    <row r="20872" spans="1:7" ht="14.4">
      <c r="A20872" s="27" t="str">
        <f>VLOOKUP(C20872,'user list'!A:B,2,0)</f>
        <v>OSSP</v>
      </c>
      <c r="B20872" s="172">
        <v>45825.598923611113</v>
      </c>
      <c r="C20872" s="69" t="s">
        <v>255</v>
      </c>
      <c r="D20872" s="69" t="s">
        <v>1937</v>
      </c>
      <c r="E20872" s="69" t="s">
        <v>2784</v>
      </c>
      <c r="F20872" s="69">
        <v>2236</v>
      </c>
      <c r="G20872" s="69" t="s">
        <v>1939</v>
      </c>
    </row>
    <row r="20873" spans="1:7" ht="14.4">
      <c r="A20873" s="27" t="str">
        <f>VLOOKUP(C20873,'user list'!A:B,2,0)</f>
        <v>OCA</v>
      </c>
      <c r="B20873" s="172">
        <v>45825.599236111113</v>
      </c>
      <c r="C20873" s="69" t="s">
        <v>227</v>
      </c>
      <c r="D20873" s="69" t="s">
        <v>1937</v>
      </c>
      <c r="E20873" s="69" t="s">
        <v>2784</v>
      </c>
      <c r="F20873" s="69">
        <v>2236</v>
      </c>
      <c r="G20873" s="69" t="s">
        <v>1939</v>
      </c>
    </row>
    <row r="20874" spans="1:7" ht="14.4">
      <c r="A20874" s="27" t="str">
        <f>VLOOKUP(C20874,'user list'!A:B,2,0)</f>
        <v>OCA</v>
      </c>
      <c r="B20874" s="172">
        <v>45825.599270833336</v>
      </c>
      <c r="C20874" s="69" t="s">
        <v>227</v>
      </c>
      <c r="D20874" s="69" t="s">
        <v>1937</v>
      </c>
      <c r="E20874" s="69" t="s">
        <v>1974</v>
      </c>
      <c r="F20874" s="69">
        <v>2218</v>
      </c>
      <c r="G20874" s="69" t="s">
        <v>1939</v>
      </c>
    </row>
    <row r="20875" spans="1:7" ht="14.4">
      <c r="A20875" s="27" t="str">
        <f>VLOOKUP(C20875,'user list'!A:B,2,0)</f>
        <v>OCA</v>
      </c>
      <c r="B20875" s="172">
        <v>45825.599398148152</v>
      </c>
      <c r="C20875" s="69" t="s">
        <v>227</v>
      </c>
      <c r="D20875" s="69" t="s">
        <v>1937</v>
      </c>
      <c r="E20875" s="69" t="s">
        <v>2697</v>
      </c>
      <c r="F20875" s="69">
        <v>2138</v>
      </c>
      <c r="G20875" s="69" t="s">
        <v>1939</v>
      </c>
    </row>
    <row r="20876" spans="1:7" ht="14.4">
      <c r="A20876" s="27" t="str">
        <f>VLOOKUP(C20876,'user list'!A:B,2,0)</f>
        <v>QCPL</v>
      </c>
      <c r="B20876" s="172">
        <v>45825.60255787037</v>
      </c>
      <c r="C20876" s="69" t="s">
        <v>268</v>
      </c>
      <c r="D20876" s="69" t="s">
        <v>1937</v>
      </c>
      <c r="E20876" s="69" t="s">
        <v>1974</v>
      </c>
      <c r="F20876" s="69">
        <v>2402</v>
      </c>
      <c r="G20876" s="69" t="s">
        <v>1939</v>
      </c>
    </row>
    <row r="20877" spans="1:7" ht="14.4">
      <c r="A20877" s="27" t="str">
        <f>VLOOKUP(C20877,'user list'!A:B,2,0)</f>
        <v>QCPL</v>
      </c>
      <c r="B20877" s="172">
        <v>45825.602627314816</v>
      </c>
      <c r="C20877" s="69" t="s">
        <v>268</v>
      </c>
      <c r="D20877" s="69" t="s">
        <v>1937</v>
      </c>
      <c r="E20877" s="69" t="s">
        <v>3061</v>
      </c>
      <c r="F20877" s="69">
        <v>2360</v>
      </c>
      <c r="G20877" s="69" t="s">
        <v>1939</v>
      </c>
    </row>
    <row r="20878" spans="1:7" ht="14.4">
      <c r="A20878" s="27" t="str">
        <f>VLOOKUP(C20878,'user list'!A:B,2,0)</f>
        <v>QCPL</v>
      </c>
      <c r="B20878" s="172">
        <v>45825.602673611109</v>
      </c>
      <c r="C20878" s="69" t="s">
        <v>268</v>
      </c>
      <c r="D20878" s="69" t="s">
        <v>1937</v>
      </c>
      <c r="E20878" s="69" t="s">
        <v>3060</v>
      </c>
      <c r="F20878" s="69">
        <v>2354</v>
      </c>
      <c r="G20878" s="69" t="s">
        <v>1939</v>
      </c>
    </row>
    <row r="20879" spans="1:7" ht="14.4">
      <c r="A20879" s="27" t="str">
        <f>VLOOKUP(C20879,'user list'!A:B,2,0)</f>
        <v>QCPL</v>
      </c>
      <c r="B20879" s="172">
        <v>45825.602719907409</v>
      </c>
      <c r="C20879" s="69" t="s">
        <v>268</v>
      </c>
      <c r="D20879" s="69" t="s">
        <v>1937</v>
      </c>
      <c r="E20879" s="69" t="s">
        <v>2784</v>
      </c>
      <c r="F20879" s="69">
        <v>2340</v>
      </c>
      <c r="G20879" s="69" t="s">
        <v>1939</v>
      </c>
    </row>
    <row r="20880" spans="1:7" ht="14.4">
      <c r="A20880" s="27" t="str">
        <f>VLOOKUP(C20880,'user list'!A:B,2,0)</f>
        <v>Admin</v>
      </c>
      <c r="B20880" s="172">
        <v>45825.60361111111</v>
      </c>
      <c r="C20880" s="69" t="s">
        <v>186</v>
      </c>
      <c r="D20880" s="69" t="s">
        <v>1937</v>
      </c>
      <c r="E20880" s="69" t="s">
        <v>2482</v>
      </c>
      <c r="F20880" s="69">
        <v>2470</v>
      </c>
      <c r="G20880" s="69" t="s">
        <v>1948</v>
      </c>
    </row>
    <row r="20881" spans="1:7" ht="14.4">
      <c r="A20881" s="27" t="str">
        <f>VLOOKUP(C20881,'user list'!A:B,2,0)</f>
        <v>DOE</v>
      </c>
      <c r="B20881" s="172">
        <v>45825.604050925926</v>
      </c>
      <c r="C20881" s="69" t="s">
        <v>211</v>
      </c>
      <c r="D20881" s="69" t="s">
        <v>1937</v>
      </c>
      <c r="E20881" s="69" t="s">
        <v>3389</v>
      </c>
      <c r="F20881" s="69">
        <v>2471</v>
      </c>
      <c r="G20881" s="69" t="s">
        <v>2440</v>
      </c>
    </row>
    <row r="20882" spans="1:7" ht="14.4">
      <c r="A20882" s="27" t="str">
        <f>VLOOKUP(C20882,'user list'!A:B,2,0)</f>
        <v>Admin</v>
      </c>
      <c r="B20882" s="172">
        <v>45825.604062500002</v>
      </c>
      <c r="C20882" s="69" t="s">
        <v>186</v>
      </c>
      <c r="D20882" s="69" t="s">
        <v>1937</v>
      </c>
      <c r="E20882" s="69" t="s">
        <v>3389</v>
      </c>
      <c r="F20882" s="69">
        <v>2471</v>
      </c>
      <c r="G20882" s="69" t="s">
        <v>1948</v>
      </c>
    </row>
    <row r="20883" spans="1:7" ht="14.4">
      <c r="A20883" s="27" t="str">
        <f>VLOOKUP(C20883,'user list'!A:B,2,0)</f>
        <v>Admin</v>
      </c>
      <c r="B20883" s="172">
        <v>45825.604062500002</v>
      </c>
      <c r="C20883" s="69" t="s">
        <v>186</v>
      </c>
      <c r="D20883" s="69" t="s">
        <v>1937</v>
      </c>
      <c r="E20883" s="69" t="s">
        <v>3389</v>
      </c>
      <c r="F20883" s="69">
        <v>2471</v>
      </c>
      <c r="G20883" s="69" t="s">
        <v>1948</v>
      </c>
    </row>
    <row r="20884" spans="1:7" ht="14.4">
      <c r="A20884" s="27" t="str">
        <f>VLOOKUP(C20884,'user list'!A:B,2,0)</f>
        <v>Admin</v>
      </c>
      <c r="B20884" s="172">
        <v>45825.604062500002</v>
      </c>
      <c r="C20884" s="69" t="s">
        <v>186</v>
      </c>
      <c r="D20884" s="69" t="s">
        <v>1937</v>
      </c>
      <c r="E20884" s="69" t="s">
        <v>3389</v>
      </c>
      <c r="F20884" s="69">
        <v>2471</v>
      </c>
      <c r="G20884" s="69" t="s">
        <v>1948</v>
      </c>
    </row>
    <row r="20885" spans="1:7" ht="14.4">
      <c r="A20885" s="27" t="str">
        <f>VLOOKUP(C20885,'user list'!A:B,2,0)</f>
        <v>Admin</v>
      </c>
      <c r="B20885" s="172">
        <v>45825.604062500002</v>
      </c>
      <c r="C20885" s="69" t="s">
        <v>186</v>
      </c>
      <c r="D20885" s="69" t="s">
        <v>1937</v>
      </c>
      <c r="E20885" s="69" t="s">
        <v>3389</v>
      </c>
      <c r="F20885" s="69">
        <v>2471</v>
      </c>
      <c r="G20885" s="69" t="s">
        <v>1947</v>
      </c>
    </row>
    <row r="20886" spans="1:7" ht="14.4">
      <c r="A20886" s="27" t="str">
        <f>VLOOKUP(C20886,'user list'!A:B,2,0)</f>
        <v>PDAO</v>
      </c>
      <c r="B20886" s="172">
        <v>45825.604143518518</v>
      </c>
      <c r="C20886" s="69" t="s">
        <v>258</v>
      </c>
      <c r="D20886" s="69" t="s">
        <v>1937</v>
      </c>
      <c r="E20886" s="69" t="s">
        <v>3061</v>
      </c>
      <c r="F20886" s="69">
        <v>2360</v>
      </c>
      <c r="G20886" s="69" t="s">
        <v>1939</v>
      </c>
    </row>
    <row r="20887" spans="1:7" ht="14.4">
      <c r="A20887" s="27" t="str">
        <f>VLOOKUP(C20887,'user list'!A:B,2,0)</f>
        <v>PDAO</v>
      </c>
      <c r="B20887" s="172">
        <v>45825.60434027778</v>
      </c>
      <c r="C20887" s="69" t="s">
        <v>258</v>
      </c>
      <c r="D20887" s="69" t="s">
        <v>1937</v>
      </c>
      <c r="E20887" s="69" t="s">
        <v>3060</v>
      </c>
      <c r="F20887" s="69">
        <v>2354</v>
      </c>
      <c r="G20887" s="69" t="s">
        <v>1939</v>
      </c>
    </row>
    <row r="20888" spans="1:7" ht="14.4">
      <c r="A20888" s="27" t="str">
        <f>VLOOKUP(C20888,'user list'!A:B,2,0)</f>
        <v>PDAO</v>
      </c>
      <c r="B20888" s="172">
        <v>45825.604444444441</v>
      </c>
      <c r="C20888" s="69" t="s">
        <v>258</v>
      </c>
      <c r="D20888" s="69" t="s">
        <v>1937</v>
      </c>
      <c r="E20888" s="69" t="s">
        <v>2784</v>
      </c>
      <c r="F20888" s="69">
        <v>2340</v>
      </c>
      <c r="G20888" s="69" t="s">
        <v>1939</v>
      </c>
    </row>
    <row r="20889" spans="1:7" ht="14.4">
      <c r="A20889" s="27" t="str">
        <f>VLOOKUP(C20889,'user list'!A:B,2,0)</f>
        <v>PDAO</v>
      </c>
      <c r="B20889" s="172">
        <v>45825.604583333334</v>
      </c>
      <c r="C20889" s="69" t="s">
        <v>258</v>
      </c>
      <c r="D20889" s="69" t="s">
        <v>1937</v>
      </c>
      <c r="E20889" s="69" t="s">
        <v>2784</v>
      </c>
      <c r="F20889" s="69">
        <v>2236</v>
      </c>
      <c r="G20889" s="69" t="s">
        <v>1939</v>
      </c>
    </row>
    <row r="20890" spans="1:7" ht="14.4">
      <c r="A20890" s="27" t="str">
        <f>VLOOKUP(C20890,'user list'!A:B,2,0)</f>
        <v>PDAO</v>
      </c>
      <c r="B20890" s="172">
        <v>45825.604664351849</v>
      </c>
      <c r="C20890" s="69" t="s">
        <v>258</v>
      </c>
      <c r="D20890" s="69" t="s">
        <v>1937</v>
      </c>
      <c r="E20890" s="69" t="s">
        <v>2697</v>
      </c>
      <c r="F20890" s="69">
        <v>2138</v>
      </c>
      <c r="G20890" s="69" t="s">
        <v>1939</v>
      </c>
    </row>
    <row r="20891" spans="1:7" ht="14.4">
      <c r="A20891" s="27" t="str">
        <f>VLOOKUP(C20891,'user list'!A:B,2,0)</f>
        <v>PDAO</v>
      </c>
      <c r="B20891" s="172">
        <v>45825.604803240742</v>
      </c>
      <c r="C20891" s="69" t="s">
        <v>258</v>
      </c>
      <c r="D20891" s="69" t="s">
        <v>1937</v>
      </c>
      <c r="E20891" s="69" t="s">
        <v>2615</v>
      </c>
      <c r="F20891" s="69" t="s">
        <v>2616</v>
      </c>
      <c r="G20891" s="69" t="s">
        <v>2617</v>
      </c>
    </row>
    <row r="20892" spans="1:7" ht="14.4">
      <c r="A20892" s="27" t="str">
        <f>VLOOKUP(C20892,'user list'!A:B,2,0)</f>
        <v>CTO</v>
      </c>
      <c r="B20892" s="172">
        <v>45825.605046296296</v>
      </c>
      <c r="C20892" s="69" t="s">
        <v>207</v>
      </c>
      <c r="D20892" s="69" t="s">
        <v>1937</v>
      </c>
      <c r="E20892" s="69" t="s">
        <v>2463</v>
      </c>
      <c r="F20892" s="69">
        <v>1760</v>
      </c>
      <c r="G20892" s="69" t="s">
        <v>1939</v>
      </c>
    </row>
    <row r="20893" spans="1:7" ht="14.4">
      <c r="A20893" s="27" t="str">
        <f>VLOOKUP(C20893,'user list'!A:B,2,0)</f>
        <v>PDAO</v>
      </c>
      <c r="B20893" s="172">
        <v>45825.605115740742</v>
      </c>
      <c r="C20893" s="69" t="s">
        <v>258</v>
      </c>
      <c r="D20893" s="69" t="s">
        <v>1937</v>
      </c>
      <c r="E20893" s="69" t="s">
        <v>1974</v>
      </c>
      <c r="F20893" s="69">
        <v>2402</v>
      </c>
      <c r="G20893" s="69" t="s">
        <v>1939</v>
      </c>
    </row>
    <row r="20894" spans="1:7" ht="14.4">
      <c r="A20894" s="27" t="str">
        <f>VLOOKUP(C20894,'user list'!A:B,2,0)</f>
        <v>CTO</v>
      </c>
      <c r="B20894" s="172">
        <v>45825.605462962965</v>
      </c>
      <c r="C20894" s="69" t="s">
        <v>207</v>
      </c>
      <c r="D20894" s="69" t="s">
        <v>1937</v>
      </c>
      <c r="E20894" s="69" t="s">
        <v>2463</v>
      </c>
      <c r="F20894" s="69">
        <v>1760</v>
      </c>
      <c r="G20894" s="69" t="s">
        <v>1947</v>
      </c>
    </row>
    <row r="20895" spans="1:7" ht="14.4">
      <c r="A20895" s="27" t="str">
        <f>VLOOKUP(C20895,'user list'!A:B,2,0)</f>
        <v>CTO</v>
      </c>
      <c r="B20895" s="172">
        <v>45825.605462962965</v>
      </c>
      <c r="C20895" s="69" t="s">
        <v>207</v>
      </c>
      <c r="D20895" s="69" t="s">
        <v>1937</v>
      </c>
      <c r="E20895" s="69" t="s">
        <v>2463</v>
      </c>
      <c r="F20895" s="69">
        <v>1760</v>
      </c>
      <c r="G20895" s="69" t="s">
        <v>1948</v>
      </c>
    </row>
    <row r="20896" spans="1:7" ht="14.4">
      <c r="A20896" s="27" t="str">
        <f>VLOOKUP(C20896,'user list'!A:B,2,0)</f>
        <v>CTO</v>
      </c>
      <c r="B20896" s="172">
        <v>45825.605462962965</v>
      </c>
      <c r="C20896" s="69" t="s">
        <v>207</v>
      </c>
      <c r="D20896" s="69" t="s">
        <v>1937</v>
      </c>
      <c r="E20896" s="69" t="s">
        <v>2463</v>
      </c>
      <c r="F20896" s="69">
        <v>1760</v>
      </c>
      <c r="G20896" s="69" t="s">
        <v>1939</v>
      </c>
    </row>
    <row r="20897" spans="1:7" ht="14.4">
      <c r="A20897" s="27" t="str">
        <f>VLOOKUP(C20897,'user list'!A:B,2,0)</f>
        <v>Admin</v>
      </c>
      <c r="B20897" s="172">
        <v>45825.605462962965</v>
      </c>
      <c r="C20897" s="69" t="s">
        <v>186</v>
      </c>
      <c r="D20897" s="69" t="s">
        <v>1937</v>
      </c>
      <c r="E20897" s="69" t="s">
        <v>2463</v>
      </c>
      <c r="F20897" s="69">
        <v>1760</v>
      </c>
      <c r="G20897" s="69" t="s">
        <v>1948</v>
      </c>
    </row>
    <row r="20898" spans="1:7" ht="14.4">
      <c r="A20898" s="27" t="str">
        <f>VLOOKUP(C20898,'user list'!A:B,2,0)</f>
        <v>OCA</v>
      </c>
      <c r="B20898" s="172">
        <v>45825.605474537035</v>
      </c>
      <c r="C20898" s="69" t="s">
        <v>227</v>
      </c>
      <c r="D20898" s="69" t="s">
        <v>1937</v>
      </c>
      <c r="E20898" s="69" t="s">
        <v>2610</v>
      </c>
      <c r="F20898" s="69">
        <v>2000</v>
      </c>
      <c r="G20898" s="69" t="s">
        <v>1939</v>
      </c>
    </row>
    <row r="20899" spans="1:7" ht="14.4">
      <c r="A20899" s="27" t="str">
        <f>VLOOKUP(C20899,'user list'!A:B,2,0)</f>
        <v>CTO</v>
      </c>
      <c r="B20899" s="172">
        <v>45825.605497685188</v>
      </c>
      <c r="C20899" s="69" t="s">
        <v>207</v>
      </c>
      <c r="D20899" s="69" t="s">
        <v>1937</v>
      </c>
      <c r="E20899" s="69" t="s">
        <v>2474</v>
      </c>
      <c r="F20899" s="69">
        <v>1788</v>
      </c>
      <c r="G20899" s="69" t="s">
        <v>1939</v>
      </c>
    </row>
    <row r="20900" spans="1:7" ht="14.4">
      <c r="A20900" s="27" t="str">
        <f>VLOOKUP(C20900,'user list'!A:B,2,0)</f>
        <v>OCA</v>
      </c>
      <c r="B20900" s="172">
        <v>45825.605706018519</v>
      </c>
      <c r="C20900" s="69" t="s">
        <v>227</v>
      </c>
      <c r="D20900" s="69" t="s">
        <v>1937</v>
      </c>
      <c r="E20900" s="69" t="s">
        <v>3358</v>
      </c>
      <c r="F20900" s="69">
        <v>2422</v>
      </c>
      <c r="G20900" s="69" t="s">
        <v>1939</v>
      </c>
    </row>
    <row r="20901" spans="1:7" ht="14.4">
      <c r="A20901" s="27" t="str">
        <f>VLOOKUP(C20901,'user list'!A:B,2,0)</f>
        <v>CTO</v>
      </c>
      <c r="B20901" s="172">
        <v>45825.605787037035</v>
      </c>
      <c r="C20901" s="69" t="s">
        <v>207</v>
      </c>
      <c r="D20901" s="69" t="s">
        <v>1937</v>
      </c>
      <c r="E20901" s="69" t="s">
        <v>2476</v>
      </c>
      <c r="F20901" s="69">
        <v>1790</v>
      </c>
      <c r="G20901" s="69" t="s">
        <v>1939</v>
      </c>
    </row>
    <row r="20902" spans="1:7" ht="14.4">
      <c r="A20902" s="27" t="str">
        <f>VLOOKUP(C20902,'user list'!A:B,2,0)</f>
        <v>CTO</v>
      </c>
      <c r="B20902" s="172">
        <v>45825.605844907404</v>
      </c>
      <c r="C20902" s="69" t="s">
        <v>207</v>
      </c>
      <c r="D20902" s="69" t="s">
        <v>1937</v>
      </c>
      <c r="E20902" s="69" t="s">
        <v>2002</v>
      </c>
      <c r="F20902" s="69">
        <v>1814</v>
      </c>
      <c r="G20902" s="69" t="s">
        <v>1939</v>
      </c>
    </row>
    <row r="20903" spans="1:7" ht="14.4">
      <c r="A20903" s="27" t="str">
        <f>VLOOKUP(C20903,'user list'!A:B,2,0)</f>
        <v>CTO</v>
      </c>
      <c r="B20903" s="172">
        <v>45825.605868055558</v>
      </c>
      <c r="C20903" s="69" t="s">
        <v>207</v>
      </c>
      <c r="D20903" s="69" t="s">
        <v>1937</v>
      </c>
      <c r="E20903" s="69" t="s">
        <v>1991</v>
      </c>
      <c r="F20903" s="69">
        <v>1817</v>
      </c>
      <c r="G20903" s="69" t="s">
        <v>1939</v>
      </c>
    </row>
    <row r="20904" spans="1:7" ht="14.4">
      <c r="A20904" s="27" t="str">
        <f>VLOOKUP(C20904,'user list'!A:B,2,0)</f>
        <v>OCA</v>
      </c>
      <c r="B20904" s="172">
        <v>45825.605879629627</v>
      </c>
      <c r="C20904" s="69" t="s">
        <v>227</v>
      </c>
      <c r="D20904" s="69" t="s">
        <v>1937</v>
      </c>
      <c r="E20904" s="69" t="s">
        <v>3358</v>
      </c>
      <c r="F20904" s="69">
        <v>2422</v>
      </c>
      <c r="G20904" s="69" t="s">
        <v>1947</v>
      </c>
    </row>
    <row r="20905" spans="1:7" ht="14.4">
      <c r="A20905" s="27" t="str">
        <f>VLOOKUP(C20905,'user list'!A:B,2,0)</f>
        <v>OCA</v>
      </c>
      <c r="B20905" s="172">
        <v>45825.605879629627</v>
      </c>
      <c r="C20905" s="69" t="s">
        <v>227</v>
      </c>
      <c r="D20905" s="69" t="s">
        <v>1937</v>
      </c>
      <c r="E20905" s="69" t="s">
        <v>3358</v>
      </c>
      <c r="F20905" s="69">
        <v>2422</v>
      </c>
      <c r="G20905" s="69" t="s">
        <v>1948</v>
      </c>
    </row>
    <row r="20906" spans="1:7" ht="14.4">
      <c r="A20906" s="27" t="str">
        <f>VLOOKUP(C20906,'user list'!A:B,2,0)</f>
        <v>OCA</v>
      </c>
      <c r="B20906" s="172">
        <v>45825.605879629627</v>
      </c>
      <c r="C20906" s="69" t="s">
        <v>227</v>
      </c>
      <c r="D20906" s="69" t="s">
        <v>1937</v>
      </c>
      <c r="E20906" s="69" t="s">
        <v>3358</v>
      </c>
      <c r="F20906" s="69">
        <v>2422</v>
      </c>
      <c r="G20906" s="69" t="s">
        <v>1939</v>
      </c>
    </row>
    <row r="20907" spans="1:7" ht="14.4">
      <c r="A20907" s="27" t="str">
        <f>VLOOKUP(C20907,'user list'!A:B,2,0)</f>
        <v>CTO</v>
      </c>
      <c r="B20907" s="172">
        <v>45825.605902777781</v>
      </c>
      <c r="C20907" s="69" t="s">
        <v>207</v>
      </c>
      <c r="D20907" s="69" t="s">
        <v>1937</v>
      </c>
      <c r="E20907" s="69" t="s">
        <v>2505</v>
      </c>
      <c r="F20907" s="69">
        <v>1849</v>
      </c>
      <c r="G20907" s="69" t="s">
        <v>1939</v>
      </c>
    </row>
    <row r="20908" spans="1:7" ht="14.4">
      <c r="A20908" s="27" t="str">
        <f>VLOOKUP(C20908,'user list'!A:B,2,0)</f>
        <v>CTO</v>
      </c>
      <c r="B20908" s="172">
        <v>45825.605925925927</v>
      </c>
      <c r="C20908" s="69" t="s">
        <v>207</v>
      </c>
      <c r="D20908" s="69" t="s">
        <v>1937</v>
      </c>
      <c r="E20908" s="69" t="s">
        <v>2506</v>
      </c>
      <c r="F20908" s="69">
        <v>1850</v>
      </c>
      <c r="G20908" s="69" t="s">
        <v>1939</v>
      </c>
    </row>
    <row r="20909" spans="1:7" ht="14.4">
      <c r="A20909" s="27" t="str">
        <f>VLOOKUP(C20909,'user list'!A:B,2,0)</f>
        <v>CTO</v>
      </c>
      <c r="B20909" s="172">
        <v>45825.60601851852</v>
      </c>
      <c r="C20909" s="69" t="s">
        <v>207</v>
      </c>
      <c r="D20909" s="69" t="s">
        <v>1937</v>
      </c>
      <c r="E20909" s="69" t="s">
        <v>2507</v>
      </c>
      <c r="F20909" s="69">
        <v>1852</v>
      </c>
      <c r="G20909" s="69" t="s">
        <v>1939</v>
      </c>
    </row>
    <row r="20910" spans="1:7" ht="14.4">
      <c r="A20910" s="27" t="str">
        <f>VLOOKUP(C20910,'user list'!A:B,2,0)</f>
        <v>CTO</v>
      </c>
      <c r="B20910" s="172">
        <v>45825.606041666666</v>
      </c>
      <c r="C20910" s="69" t="s">
        <v>207</v>
      </c>
      <c r="D20910" s="69" t="s">
        <v>1937</v>
      </c>
      <c r="E20910" s="69" t="s">
        <v>2520</v>
      </c>
      <c r="F20910" s="69">
        <v>1862</v>
      </c>
      <c r="G20910" s="69" t="s">
        <v>1939</v>
      </c>
    </row>
    <row r="20911" spans="1:7" ht="14.4">
      <c r="A20911" s="27" t="str">
        <f>VLOOKUP(C20911,'user list'!A:B,2,0)</f>
        <v>CTO</v>
      </c>
      <c r="B20911" s="172">
        <v>45825.606076388889</v>
      </c>
      <c r="C20911" s="69" t="s">
        <v>207</v>
      </c>
      <c r="D20911" s="69" t="s">
        <v>1937</v>
      </c>
      <c r="E20911" s="69" t="s">
        <v>2534</v>
      </c>
      <c r="F20911" s="69">
        <v>1881</v>
      </c>
      <c r="G20911" s="69" t="s">
        <v>1939</v>
      </c>
    </row>
    <row r="20912" spans="1:7" ht="14.4">
      <c r="A20912" s="27" t="str">
        <f>VLOOKUP(C20912,'user list'!A:B,2,0)</f>
        <v>MDAD</v>
      </c>
      <c r="B20912" s="172">
        <v>45825.606099537035</v>
      </c>
      <c r="C20912" s="69" t="s">
        <v>223</v>
      </c>
      <c r="D20912" s="69" t="s">
        <v>1937</v>
      </c>
      <c r="E20912" s="69" t="s">
        <v>1991</v>
      </c>
      <c r="F20912" s="69">
        <v>2465</v>
      </c>
      <c r="G20912" s="69" t="s">
        <v>1939</v>
      </c>
    </row>
    <row r="20913" spans="1:7" ht="14.4">
      <c r="A20913" s="27" t="str">
        <f>VLOOKUP(C20913,'user list'!A:B,2,0)</f>
        <v>CTO</v>
      </c>
      <c r="B20913" s="172">
        <v>45825.606122685182</v>
      </c>
      <c r="C20913" s="69" t="s">
        <v>207</v>
      </c>
      <c r="D20913" s="69" t="s">
        <v>1937</v>
      </c>
      <c r="E20913" s="69" t="s">
        <v>2540</v>
      </c>
      <c r="F20913" s="69">
        <v>1889</v>
      </c>
      <c r="G20913" s="69" t="s">
        <v>1939</v>
      </c>
    </row>
    <row r="20914" spans="1:7" ht="14.4">
      <c r="A20914" s="27" t="str">
        <f>VLOOKUP(C20914,'user list'!A:B,2,0)</f>
        <v>CTO</v>
      </c>
      <c r="B20914" s="172">
        <v>45825.606157407405</v>
      </c>
      <c r="C20914" s="69" t="s">
        <v>207</v>
      </c>
      <c r="D20914" s="69" t="s">
        <v>1937</v>
      </c>
      <c r="E20914" s="69" t="s">
        <v>2556</v>
      </c>
      <c r="F20914" s="69">
        <v>1916</v>
      </c>
      <c r="G20914" s="69" t="s">
        <v>1939</v>
      </c>
    </row>
    <row r="20915" spans="1:7" ht="14.4">
      <c r="A20915" s="27" t="str">
        <f>VLOOKUP(C20915,'user list'!A:B,2,0)</f>
        <v>CTO</v>
      </c>
      <c r="B20915" s="172">
        <v>45825.606388888889</v>
      </c>
      <c r="C20915" s="69" t="s">
        <v>207</v>
      </c>
      <c r="D20915" s="69" t="s">
        <v>1937</v>
      </c>
      <c r="E20915" s="69" t="s">
        <v>2556</v>
      </c>
      <c r="F20915" s="69">
        <v>1916</v>
      </c>
      <c r="G20915" s="69" t="s">
        <v>1947</v>
      </c>
    </row>
    <row r="20916" spans="1:7" ht="14.4">
      <c r="A20916" s="27" t="str">
        <f>VLOOKUP(C20916,'user list'!A:B,2,0)</f>
        <v>CTO</v>
      </c>
      <c r="B20916" s="172">
        <v>45825.606388888889</v>
      </c>
      <c r="C20916" s="69" t="s">
        <v>207</v>
      </c>
      <c r="D20916" s="69" t="s">
        <v>1937</v>
      </c>
      <c r="E20916" s="69" t="s">
        <v>2556</v>
      </c>
      <c r="F20916" s="69">
        <v>1916</v>
      </c>
      <c r="G20916" s="69" t="s">
        <v>1948</v>
      </c>
    </row>
    <row r="20917" spans="1:7" ht="14.4">
      <c r="A20917" s="27" t="str">
        <f>VLOOKUP(C20917,'user list'!A:B,2,0)</f>
        <v>Admin</v>
      </c>
      <c r="B20917" s="172">
        <v>45825.606388888889</v>
      </c>
      <c r="C20917" s="69" t="s">
        <v>186</v>
      </c>
      <c r="D20917" s="69" t="s">
        <v>1937</v>
      </c>
      <c r="E20917" s="69" t="s">
        <v>2556</v>
      </c>
      <c r="F20917" s="69">
        <v>1916</v>
      </c>
      <c r="G20917" s="69" t="s">
        <v>1948</v>
      </c>
    </row>
    <row r="20918" spans="1:7" ht="14.4">
      <c r="A20918" s="27" t="str">
        <f>VLOOKUP(C20918,'user list'!A:B,2,0)</f>
        <v>CTO</v>
      </c>
      <c r="B20918" s="172">
        <v>45825.606388888889</v>
      </c>
      <c r="C20918" s="69" t="s">
        <v>207</v>
      </c>
      <c r="D20918" s="69" t="s">
        <v>1937</v>
      </c>
      <c r="E20918" s="69" t="s">
        <v>2556</v>
      </c>
      <c r="F20918" s="69">
        <v>1916</v>
      </c>
      <c r="G20918" s="69" t="s">
        <v>1939</v>
      </c>
    </row>
    <row r="20919" spans="1:7" ht="14.4">
      <c r="A20919" s="27" t="str">
        <f>VLOOKUP(C20919,'user list'!A:B,2,0)</f>
        <v>DOE</v>
      </c>
      <c r="B20919" s="172">
        <v>45825.60670138889</v>
      </c>
      <c r="C20919" s="69" t="s">
        <v>211</v>
      </c>
      <c r="D20919" s="69" t="s">
        <v>1937</v>
      </c>
      <c r="E20919" s="69" t="s">
        <v>3390</v>
      </c>
      <c r="F20919" s="69">
        <v>2472</v>
      </c>
      <c r="G20919" s="69" t="s">
        <v>2440</v>
      </c>
    </row>
    <row r="20920" spans="1:7" ht="14.4">
      <c r="A20920" s="27" t="str">
        <f>VLOOKUP(C20920,'user list'!A:B,2,0)</f>
        <v>Admin</v>
      </c>
      <c r="B20920" s="172">
        <v>45825.60670138889</v>
      </c>
      <c r="C20920" s="69" t="s">
        <v>186</v>
      </c>
      <c r="D20920" s="69" t="s">
        <v>1937</v>
      </c>
      <c r="E20920" s="69" t="s">
        <v>3390</v>
      </c>
      <c r="F20920" s="69">
        <v>2472</v>
      </c>
      <c r="G20920" s="69" t="s">
        <v>1948</v>
      </c>
    </row>
    <row r="20921" spans="1:7" ht="14.4">
      <c r="A20921" s="27" t="str">
        <f>VLOOKUP(C20921,'user list'!A:B,2,0)</f>
        <v>Admin</v>
      </c>
      <c r="B20921" s="172">
        <v>45825.60670138889</v>
      </c>
      <c r="C20921" s="69" t="s">
        <v>186</v>
      </c>
      <c r="D20921" s="69" t="s">
        <v>1937</v>
      </c>
      <c r="E20921" s="69" t="s">
        <v>3390</v>
      </c>
      <c r="F20921" s="69">
        <v>2472</v>
      </c>
      <c r="G20921" s="69" t="s">
        <v>1948</v>
      </c>
    </row>
    <row r="20922" spans="1:7" ht="14.4">
      <c r="A20922" s="27" t="str">
        <f>VLOOKUP(C20922,'user list'!A:B,2,0)</f>
        <v>Admin</v>
      </c>
      <c r="B20922" s="172">
        <v>45825.60670138889</v>
      </c>
      <c r="C20922" s="69" t="s">
        <v>186</v>
      </c>
      <c r="D20922" s="69" t="s">
        <v>1937</v>
      </c>
      <c r="E20922" s="69" t="s">
        <v>3390</v>
      </c>
      <c r="F20922" s="69">
        <v>2472</v>
      </c>
      <c r="G20922" s="69" t="s">
        <v>1948</v>
      </c>
    </row>
    <row r="20923" spans="1:7" ht="14.4">
      <c r="A20923" s="27" t="str">
        <f>VLOOKUP(C20923,'user list'!A:B,2,0)</f>
        <v>Admin</v>
      </c>
      <c r="B20923" s="172">
        <v>45825.60670138889</v>
      </c>
      <c r="C20923" s="69" t="s">
        <v>186</v>
      </c>
      <c r="D20923" s="69" t="s">
        <v>1937</v>
      </c>
      <c r="E20923" s="69" t="s">
        <v>3390</v>
      </c>
      <c r="F20923" s="69">
        <v>2472</v>
      </c>
      <c r="G20923" s="69" t="s">
        <v>1947</v>
      </c>
    </row>
    <row r="20924" spans="1:7" ht="14.4">
      <c r="A20924" s="27" t="str">
        <f>VLOOKUP(C20924,'user list'!A:B,2,0)</f>
        <v>CTO</v>
      </c>
      <c r="B20924" s="172">
        <v>45825.606817129628</v>
      </c>
      <c r="C20924" s="69" t="s">
        <v>207</v>
      </c>
      <c r="D20924" s="69" t="s">
        <v>1937</v>
      </c>
      <c r="E20924" s="69" t="s">
        <v>2540</v>
      </c>
      <c r="F20924" s="69">
        <v>1889</v>
      </c>
      <c r="G20924" s="69" t="s">
        <v>1939</v>
      </c>
    </row>
    <row r="20925" spans="1:7" ht="14.4">
      <c r="A20925" s="27" t="str">
        <f>VLOOKUP(C20925,'user list'!A:B,2,0)</f>
        <v>CTO</v>
      </c>
      <c r="B20925" s="172">
        <v>45825.606840277775</v>
      </c>
      <c r="C20925" s="69" t="s">
        <v>207</v>
      </c>
      <c r="D20925" s="69" t="s">
        <v>1937</v>
      </c>
      <c r="E20925" s="69" t="s">
        <v>2556</v>
      </c>
      <c r="F20925" s="69">
        <v>1916</v>
      </c>
      <c r="G20925" s="69" t="s">
        <v>1939</v>
      </c>
    </row>
    <row r="20926" spans="1:7" ht="14.4">
      <c r="A20926" s="27" t="str">
        <f>VLOOKUP(C20926,'user list'!A:B,2,0)</f>
        <v>LEDIPO</v>
      </c>
      <c r="B20926" s="172">
        <v>45825.606851851851</v>
      </c>
      <c r="C20926" s="69" t="s">
        <v>222</v>
      </c>
      <c r="D20926" s="69" t="s">
        <v>1937</v>
      </c>
      <c r="E20926" s="69" t="s">
        <v>3367</v>
      </c>
      <c r="F20926" s="69">
        <v>2437</v>
      </c>
      <c r="G20926" s="69" t="s">
        <v>1939</v>
      </c>
    </row>
    <row r="20927" spans="1:7" ht="14.4">
      <c r="A20927" s="27" t="str">
        <f>VLOOKUP(C20927,'user list'!A:B,2,0)</f>
        <v>CTO</v>
      </c>
      <c r="B20927" s="172">
        <v>45825.606909722221</v>
      </c>
      <c r="C20927" s="69" t="s">
        <v>207</v>
      </c>
      <c r="D20927" s="69" t="s">
        <v>1937</v>
      </c>
      <c r="E20927" s="69" t="s">
        <v>2577</v>
      </c>
      <c r="F20927" s="69">
        <v>1946</v>
      </c>
      <c r="G20927" s="69" t="s">
        <v>1939</v>
      </c>
    </row>
    <row r="20928" spans="1:7" ht="14.4">
      <c r="A20928" s="27" t="str">
        <f>VLOOKUP(C20928,'user list'!A:B,2,0)</f>
        <v>CTO</v>
      </c>
      <c r="B20928" s="172">
        <v>45825.607210648152</v>
      </c>
      <c r="C20928" s="69" t="s">
        <v>207</v>
      </c>
      <c r="D20928" s="69" t="s">
        <v>1937</v>
      </c>
      <c r="E20928" s="69" t="s">
        <v>2577</v>
      </c>
      <c r="F20928" s="69">
        <v>1946</v>
      </c>
      <c r="G20928" s="69" t="s">
        <v>1947</v>
      </c>
    </row>
    <row r="20929" spans="1:7" ht="14.4">
      <c r="A20929" s="27" t="str">
        <f>VLOOKUP(C20929,'user list'!A:B,2,0)</f>
        <v>CTO</v>
      </c>
      <c r="B20929" s="172">
        <v>45825.607210648152</v>
      </c>
      <c r="C20929" s="69" t="s">
        <v>207</v>
      </c>
      <c r="D20929" s="69" t="s">
        <v>1937</v>
      </c>
      <c r="E20929" s="69" t="s">
        <v>2577</v>
      </c>
      <c r="F20929" s="69">
        <v>1946</v>
      </c>
      <c r="G20929" s="69" t="s">
        <v>1948</v>
      </c>
    </row>
    <row r="20930" spans="1:7" ht="14.4">
      <c r="A20930" s="27" t="str">
        <f>VLOOKUP(C20930,'user list'!A:B,2,0)</f>
        <v>CTO</v>
      </c>
      <c r="B20930" s="172">
        <v>45825.607210648152</v>
      </c>
      <c r="C20930" s="69" t="s">
        <v>207</v>
      </c>
      <c r="D20930" s="69" t="s">
        <v>1937</v>
      </c>
      <c r="E20930" s="69" t="s">
        <v>2577</v>
      </c>
      <c r="F20930" s="69">
        <v>1946</v>
      </c>
      <c r="G20930" s="69" t="s">
        <v>1939</v>
      </c>
    </row>
    <row r="20931" spans="1:7" ht="14.4">
      <c r="A20931" s="27" t="str">
        <f>VLOOKUP(C20931,'user list'!A:B,2,0)</f>
        <v>Admin</v>
      </c>
      <c r="B20931" s="172">
        <v>45825.607222222221</v>
      </c>
      <c r="C20931" s="69" t="s">
        <v>186</v>
      </c>
      <c r="D20931" s="69" t="s">
        <v>1937</v>
      </c>
      <c r="E20931" s="69" t="s">
        <v>2577</v>
      </c>
      <c r="F20931" s="69">
        <v>1946</v>
      </c>
      <c r="G20931" s="69" t="s">
        <v>1948</v>
      </c>
    </row>
    <row r="20932" spans="1:7" ht="14.4">
      <c r="A20932" s="27" t="str">
        <f>VLOOKUP(C20932,'user list'!A:B,2,0)</f>
        <v>CTO</v>
      </c>
      <c r="B20932" s="172">
        <v>45825.607314814813</v>
      </c>
      <c r="C20932" s="69" t="s">
        <v>207</v>
      </c>
      <c r="D20932" s="69" t="s">
        <v>1937</v>
      </c>
      <c r="E20932" s="69" t="s">
        <v>2579</v>
      </c>
      <c r="F20932" s="69">
        <v>1950</v>
      </c>
      <c r="G20932" s="69" t="s">
        <v>1939</v>
      </c>
    </row>
    <row r="20933" spans="1:7" ht="14.4">
      <c r="A20933" s="27" t="str">
        <f>VLOOKUP(C20933,'user list'!A:B,2,0)</f>
        <v>CTO</v>
      </c>
      <c r="B20933" s="172">
        <v>45825.607349537036</v>
      </c>
      <c r="C20933" s="69" t="s">
        <v>207</v>
      </c>
      <c r="D20933" s="69" t="s">
        <v>1937</v>
      </c>
      <c r="E20933" s="69" t="s">
        <v>2580</v>
      </c>
      <c r="F20933" s="69">
        <v>1951</v>
      </c>
      <c r="G20933" s="69" t="s">
        <v>1939</v>
      </c>
    </row>
    <row r="20934" spans="1:7" ht="14.4">
      <c r="A20934" s="27" t="str">
        <f>VLOOKUP(C20934,'user list'!A:B,2,0)</f>
        <v>CTO</v>
      </c>
      <c r="B20934" s="172">
        <v>45825.607372685183</v>
      </c>
      <c r="C20934" s="69" t="s">
        <v>207</v>
      </c>
      <c r="D20934" s="69" t="s">
        <v>1937</v>
      </c>
      <c r="E20934" s="69" t="s">
        <v>2601</v>
      </c>
      <c r="F20934" s="69">
        <v>1976</v>
      </c>
      <c r="G20934" s="69" t="s">
        <v>1939</v>
      </c>
    </row>
    <row r="20935" spans="1:7" ht="14.4">
      <c r="A20935" s="27" t="str">
        <f>VLOOKUP(C20935,'user list'!A:B,2,0)</f>
        <v>Admin</v>
      </c>
      <c r="B20935" s="172">
        <v>45825.607488425929</v>
      </c>
      <c r="C20935" s="69" t="s">
        <v>186</v>
      </c>
      <c r="D20935" s="69" t="s">
        <v>1937</v>
      </c>
      <c r="E20935" s="69" t="s">
        <v>3358</v>
      </c>
      <c r="F20935" s="69">
        <v>2422</v>
      </c>
      <c r="G20935" s="69" t="s">
        <v>1948</v>
      </c>
    </row>
    <row r="20936" spans="1:7" ht="14.4">
      <c r="A20936" s="27" t="str">
        <f>VLOOKUP(C20936,'user list'!A:B,2,0)</f>
        <v>CHD</v>
      </c>
      <c r="B20936" s="172">
        <v>45825.607523148145</v>
      </c>
      <c r="C20936" s="69" t="s">
        <v>203</v>
      </c>
      <c r="D20936" s="69" t="s">
        <v>1937</v>
      </c>
      <c r="E20936" s="69" t="s">
        <v>1974</v>
      </c>
      <c r="F20936" s="69">
        <v>2402</v>
      </c>
      <c r="G20936" s="69" t="s">
        <v>1939</v>
      </c>
    </row>
    <row r="20937" spans="1:7" ht="14.4">
      <c r="A20937" s="27" t="str">
        <f>VLOOKUP(C20937,'user list'!A:B,2,0)</f>
        <v>CHD</v>
      </c>
      <c r="B20937" s="172">
        <v>45825.607569444444</v>
      </c>
      <c r="C20937" s="69" t="s">
        <v>203</v>
      </c>
      <c r="D20937" s="69" t="s">
        <v>1937</v>
      </c>
      <c r="E20937" s="69" t="s">
        <v>3061</v>
      </c>
      <c r="F20937" s="69">
        <v>2360</v>
      </c>
      <c r="G20937" s="69" t="s">
        <v>1939</v>
      </c>
    </row>
    <row r="20938" spans="1:7" ht="14.4">
      <c r="A20938" s="27" t="str">
        <f>VLOOKUP(C20938,'user list'!A:B,2,0)</f>
        <v>CTO</v>
      </c>
      <c r="B20938" s="172">
        <v>45825.607627314814</v>
      </c>
      <c r="C20938" s="69" t="s">
        <v>207</v>
      </c>
      <c r="D20938" s="69" t="s">
        <v>1937</v>
      </c>
      <c r="E20938" s="69" t="s">
        <v>2602</v>
      </c>
      <c r="F20938" s="69">
        <v>1977</v>
      </c>
      <c r="G20938" s="69" t="s">
        <v>1939</v>
      </c>
    </row>
    <row r="20939" spans="1:7" ht="14.4">
      <c r="A20939" s="27" t="str">
        <f>VLOOKUP(C20939,'user list'!A:B,2,0)</f>
        <v>CTO</v>
      </c>
      <c r="B20939" s="172">
        <v>45825.607905092591</v>
      </c>
      <c r="C20939" s="69" t="s">
        <v>207</v>
      </c>
      <c r="D20939" s="69" t="s">
        <v>1937</v>
      </c>
      <c r="E20939" s="69" t="s">
        <v>1034</v>
      </c>
      <c r="F20939" s="69">
        <v>2057</v>
      </c>
      <c r="G20939" s="69" t="s">
        <v>1939</v>
      </c>
    </row>
    <row r="20940" spans="1:7" ht="14.4">
      <c r="A20940" s="27" t="str">
        <f>VLOOKUP(C20940,'user list'!A:B,2,0)</f>
        <v>CTO</v>
      </c>
      <c r="B20940" s="172">
        <v>45825.607939814814</v>
      </c>
      <c r="C20940" s="69" t="s">
        <v>207</v>
      </c>
      <c r="D20940" s="69" t="s">
        <v>1937</v>
      </c>
      <c r="E20940" s="69" t="s">
        <v>1031</v>
      </c>
      <c r="F20940" s="69">
        <v>2060</v>
      </c>
      <c r="G20940" s="69" t="s">
        <v>1939</v>
      </c>
    </row>
    <row r="20941" spans="1:7" ht="14.4">
      <c r="A20941" s="27" t="str">
        <f>VLOOKUP(C20941,'user list'!A:B,2,0)</f>
        <v>CTO</v>
      </c>
      <c r="B20941" s="172">
        <v>45825.60796296296</v>
      </c>
      <c r="C20941" s="69" t="s">
        <v>207</v>
      </c>
      <c r="D20941" s="69" t="s">
        <v>1937</v>
      </c>
      <c r="E20941" s="69" t="s">
        <v>1028</v>
      </c>
      <c r="F20941" s="69">
        <v>2061</v>
      </c>
      <c r="G20941" s="69" t="s">
        <v>1939</v>
      </c>
    </row>
    <row r="20942" spans="1:7" ht="14.4">
      <c r="A20942" s="27" t="str">
        <f>VLOOKUP(C20942,'user list'!A:B,2,0)</f>
        <v>CTO</v>
      </c>
      <c r="B20942" s="172">
        <v>45825.607997685183</v>
      </c>
      <c r="C20942" s="69" t="s">
        <v>207</v>
      </c>
      <c r="D20942" s="69" t="s">
        <v>1937</v>
      </c>
      <c r="E20942" s="69" t="s">
        <v>2481</v>
      </c>
      <c r="F20942" s="69">
        <v>2114</v>
      </c>
      <c r="G20942" s="69" t="s">
        <v>1939</v>
      </c>
    </row>
    <row r="20943" spans="1:7" ht="14.4">
      <c r="A20943" s="27" t="str">
        <f>VLOOKUP(C20943,'user list'!A:B,2,0)</f>
        <v>CTO</v>
      </c>
      <c r="B20943" s="172">
        <v>45825.608020833337</v>
      </c>
      <c r="C20943" s="69" t="s">
        <v>207</v>
      </c>
      <c r="D20943" s="69" t="s">
        <v>1937</v>
      </c>
      <c r="E20943" s="69" t="s">
        <v>2697</v>
      </c>
      <c r="F20943" s="69">
        <v>2138</v>
      </c>
      <c r="G20943" s="69" t="s">
        <v>1939</v>
      </c>
    </row>
    <row r="20944" spans="1:7" ht="14.4">
      <c r="A20944" s="27" t="str">
        <f>VLOOKUP(C20944,'user list'!A:B,2,0)</f>
        <v>CTO</v>
      </c>
      <c r="B20944" s="172">
        <v>45825.608113425929</v>
      </c>
      <c r="C20944" s="69" t="s">
        <v>207</v>
      </c>
      <c r="D20944" s="69" t="s">
        <v>1937</v>
      </c>
      <c r="E20944" s="69" t="s">
        <v>2622</v>
      </c>
      <c r="F20944" s="69">
        <v>2147</v>
      </c>
      <c r="G20944" s="69" t="s">
        <v>1939</v>
      </c>
    </row>
    <row r="20945" spans="1:7" ht="14.4">
      <c r="A20945" s="27" t="str">
        <f>VLOOKUP(C20945,'user list'!A:B,2,0)</f>
        <v>CTO</v>
      </c>
      <c r="B20945" s="172">
        <v>45825.608148148145</v>
      </c>
      <c r="C20945" s="69" t="s">
        <v>207</v>
      </c>
      <c r="D20945" s="69" t="s">
        <v>1937</v>
      </c>
      <c r="E20945" s="69" t="s">
        <v>2711</v>
      </c>
      <c r="F20945" s="69">
        <v>2159</v>
      </c>
      <c r="G20945" s="69" t="s">
        <v>1939</v>
      </c>
    </row>
    <row r="20946" spans="1:7" ht="14.4">
      <c r="A20946" s="27" t="str">
        <f>VLOOKUP(C20946,'user list'!A:B,2,0)</f>
        <v>CTO</v>
      </c>
      <c r="B20946" s="172">
        <v>45825.608182870368</v>
      </c>
      <c r="C20946" s="69" t="s">
        <v>207</v>
      </c>
      <c r="D20946" s="69" t="s">
        <v>1937</v>
      </c>
      <c r="E20946" s="69" t="s">
        <v>2727</v>
      </c>
      <c r="F20946" s="69">
        <v>2182</v>
      </c>
      <c r="G20946" s="69" t="s">
        <v>1939</v>
      </c>
    </row>
    <row r="20947" spans="1:7" ht="14.4">
      <c r="A20947" s="27" t="str">
        <f>VLOOKUP(C20947,'user list'!A:B,2,0)</f>
        <v>CTO</v>
      </c>
      <c r="B20947" s="172">
        <v>45825.608217592591</v>
      </c>
      <c r="C20947" s="69" t="s">
        <v>207</v>
      </c>
      <c r="D20947" s="69" t="s">
        <v>1937</v>
      </c>
      <c r="E20947" s="69" t="s">
        <v>2001</v>
      </c>
      <c r="F20947" s="69">
        <v>2198</v>
      </c>
      <c r="G20947" s="69" t="s">
        <v>1939</v>
      </c>
    </row>
    <row r="20948" spans="1:7" ht="14.4">
      <c r="A20948" s="27" t="str">
        <f>VLOOKUP(C20948,'user list'!A:B,2,0)</f>
        <v>CTO</v>
      </c>
      <c r="B20948" s="172">
        <v>45825.608252314814</v>
      </c>
      <c r="C20948" s="69" t="s">
        <v>207</v>
      </c>
      <c r="D20948" s="69" t="s">
        <v>1937</v>
      </c>
      <c r="E20948" s="69" t="s">
        <v>2029</v>
      </c>
      <c r="F20948" s="69">
        <v>2208</v>
      </c>
      <c r="G20948" s="69" t="s">
        <v>1939</v>
      </c>
    </row>
    <row r="20949" spans="1:7" ht="14.4">
      <c r="A20949" s="27" t="str">
        <f>VLOOKUP(C20949,'user list'!A:B,2,0)</f>
        <v>CTO</v>
      </c>
      <c r="B20949" s="172">
        <v>45825.608460648145</v>
      </c>
      <c r="C20949" s="69" t="s">
        <v>207</v>
      </c>
      <c r="D20949" s="69" t="s">
        <v>1937</v>
      </c>
      <c r="E20949" s="69" t="s">
        <v>2769</v>
      </c>
      <c r="F20949" s="69">
        <v>2217</v>
      </c>
      <c r="G20949" s="69" t="s">
        <v>1939</v>
      </c>
    </row>
    <row r="20950" spans="1:7" ht="14.4">
      <c r="A20950" s="27" t="str">
        <f>VLOOKUP(C20950,'user list'!A:B,2,0)</f>
        <v>CTO</v>
      </c>
      <c r="B20950" s="172">
        <v>45825.608530092592</v>
      </c>
      <c r="C20950" s="69" t="s">
        <v>207</v>
      </c>
      <c r="D20950" s="69" t="s">
        <v>1937</v>
      </c>
      <c r="E20950" s="69" t="s">
        <v>2779</v>
      </c>
      <c r="F20950" s="69">
        <v>2231</v>
      </c>
      <c r="G20950" s="69" t="s">
        <v>1939</v>
      </c>
    </row>
    <row r="20951" spans="1:7" ht="14.4">
      <c r="A20951" s="27" t="str">
        <f>VLOOKUP(C20951,'user list'!A:B,2,0)</f>
        <v>CTO</v>
      </c>
      <c r="B20951" s="172">
        <v>45825.608564814815</v>
      </c>
      <c r="C20951" s="69" t="s">
        <v>207</v>
      </c>
      <c r="D20951" s="69" t="s">
        <v>1937</v>
      </c>
      <c r="E20951" s="69" t="s">
        <v>2784</v>
      </c>
      <c r="F20951" s="69">
        <v>2236</v>
      </c>
      <c r="G20951" s="69" t="s">
        <v>1939</v>
      </c>
    </row>
    <row r="20952" spans="1:7" ht="14.4">
      <c r="A20952" s="27" t="str">
        <f>VLOOKUP(C20952,'user list'!A:B,2,0)</f>
        <v>MDAD</v>
      </c>
      <c r="B20952" s="172">
        <v>45825.608668981484</v>
      </c>
      <c r="C20952" s="69" t="s">
        <v>223</v>
      </c>
      <c r="D20952" s="69" t="s">
        <v>1937</v>
      </c>
      <c r="E20952" s="69" t="s">
        <v>2039</v>
      </c>
      <c r="F20952" s="69">
        <v>2473</v>
      </c>
      <c r="G20952" s="69" t="s">
        <v>2440</v>
      </c>
    </row>
    <row r="20953" spans="1:7" ht="14.4">
      <c r="A20953" s="27" t="str">
        <f>VLOOKUP(C20953,'user list'!A:B,2,0)</f>
        <v>Admin</v>
      </c>
      <c r="B20953" s="172">
        <v>45825.608668981484</v>
      </c>
      <c r="C20953" s="69" t="s">
        <v>186</v>
      </c>
      <c r="D20953" s="69" t="s">
        <v>1937</v>
      </c>
      <c r="E20953" s="69" t="s">
        <v>2039</v>
      </c>
      <c r="F20953" s="69">
        <v>2473</v>
      </c>
      <c r="G20953" s="69" t="s">
        <v>1948</v>
      </c>
    </row>
    <row r="20954" spans="1:7" ht="14.4">
      <c r="A20954" s="27" t="str">
        <f>VLOOKUP(C20954,'user list'!A:B,2,0)</f>
        <v>Admin</v>
      </c>
      <c r="B20954" s="172">
        <v>45825.608668981484</v>
      </c>
      <c r="C20954" s="69" t="s">
        <v>186</v>
      </c>
      <c r="D20954" s="69" t="s">
        <v>1937</v>
      </c>
      <c r="E20954" s="69" t="s">
        <v>2039</v>
      </c>
      <c r="F20954" s="69">
        <v>2473</v>
      </c>
      <c r="G20954" s="69" t="s">
        <v>1948</v>
      </c>
    </row>
    <row r="20955" spans="1:7" ht="14.4">
      <c r="A20955" s="27" t="str">
        <f>VLOOKUP(C20955,'user list'!A:B,2,0)</f>
        <v>Admin</v>
      </c>
      <c r="B20955" s="172">
        <v>45825.608668981484</v>
      </c>
      <c r="C20955" s="69" t="s">
        <v>186</v>
      </c>
      <c r="D20955" s="69" t="s">
        <v>1937</v>
      </c>
      <c r="E20955" s="69" t="s">
        <v>2039</v>
      </c>
      <c r="F20955" s="69">
        <v>2473</v>
      </c>
      <c r="G20955" s="69" t="s">
        <v>1948</v>
      </c>
    </row>
    <row r="20956" spans="1:7" ht="14.4">
      <c r="A20956" s="27" t="str">
        <f>VLOOKUP(C20956,'user list'!A:B,2,0)</f>
        <v>Admin</v>
      </c>
      <c r="B20956" s="172">
        <v>45825.608668981484</v>
      </c>
      <c r="C20956" s="69" t="s">
        <v>186</v>
      </c>
      <c r="D20956" s="69" t="s">
        <v>1937</v>
      </c>
      <c r="E20956" s="69" t="s">
        <v>2039</v>
      </c>
      <c r="F20956" s="69">
        <v>2473</v>
      </c>
      <c r="G20956" s="69" t="s">
        <v>1947</v>
      </c>
    </row>
    <row r="20957" spans="1:7" ht="14.4">
      <c r="A20957" s="27" t="str">
        <f>VLOOKUP(C20957,'user list'!A:B,2,0)</f>
        <v>MDAD</v>
      </c>
      <c r="B20957" s="172">
        <v>45825.608842592592</v>
      </c>
      <c r="C20957" s="69" t="s">
        <v>223</v>
      </c>
      <c r="D20957" s="69" t="s">
        <v>1937</v>
      </c>
      <c r="E20957" s="69" t="s">
        <v>2039</v>
      </c>
      <c r="F20957" s="69">
        <v>2473</v>
      </c>
      <c r="G20957" s="69" t="s">
        <v>1939</v>
      </c>
    </row>
    <row r="20958" spans="1:7" ht="14.4">
      <c r="A20958" s="27" t="str">
        <f>VLOOKUP(C20958,'user list'!A:B,2,0)</f>
        <v>CTO</v>
      </c>
      <c r="B20958" s="172">
        <v>45825.608900462961</v>
      </c>
      <c r="C20958" s="69" t="s">
        <v>207</v>
      </c>
      <c r="D20958" s="69" t="s">
        <v>1937</v>
      </c>
      <c r="E20958" s="69" t="s">
        <v>2784</v>
      </c>
      <c r="F20958" s="69">
        <v>2340</v>
      </c>
      <c r="G20958" s="69" t="s">
        <v>1939</v>
      </c>
    </row>
    <row r="20959" spans="1:7" ht="14.4">
      <c r="A20959" s="27" t="str">
        <f>VLOOKUP(C20959,'user list'!A:B,2,0)</f>
        <v>MDAD</v>
      </c>
      <c r="B20959" s="172">
        <v>45825.608969907407</v>
      </c>
      <c r="C20959" s="69" t="s">
        <v>223</v>
      </c>
      <c r="D20959" s="69" t="s">
        <v>1937</v>
      </c>
      <c r="E20959" s="69" t="s">
        <v>2039</v>
      </c>
      <c r="F20959" s="69">
        <v>2473</v>
      </c>
      <c r="G20959" s="69" t="s">
        <v>1949</v>
      </c>
    </row>
    <row r="20960" spans="1:7" ht="14.4">
      <c r="A20960" s="27" t="str">
        <f>VLOOKUP(C20960,'user list'!A:B,2,0)</f>
        <v>CTO</v>
      </c>
      <c r="B20960" s="172">
        <v>45825.609039351853</v>
      </c>
      <c r="C20960" s="69" t="s">
        <v>207</v>
      </c>
      <c r="D20960" s="69" t="s">
        <v>1937</v>
      </c>
      <c r="E20960" s="69" t="s">
        <v>3060</v>
      </c>
      <c r="F20960" s="69">
        <v>2354</v>
      </c>
      <c r="G20960" s="69" t="s">
        <v>1939</v>
      </c>
    </row>
    <row r="20961" spans="1:7" ht="14.4">
      <c r="A20961" s="27" t="str">
        <f>VLOOKUP(C20961,'user list'!A:B,2,0)</f>
        <v>CTO</v>
      </c>
      <c r="B20961" s="172">
        <v>45825.609155092592</v>
      </c>
      <c r="C20961" s="69" t="s">
        <v>207</v>
      </c>
      <c r="D20961" s="69" t="s">
        <v>1937</v>
      </c>
      <c r="E20961" s="69" t="s">
        <v>3061</v>
      </c>
      <c r="F20961" s="69">
        <v>2360</v>
      </c>
      <c r="G20961" s="69" t="s">
        <v>1939</v>
      </c>
    </row>
    <row r="20962" spans="1:7" ht="14.4">
      <c r="A20962" s="27" t="str">
        <f>VLOOKUP(C20962,'user list'!A:B,2,0)</f>
        <v>CTO</v>
      </c>
      <c r="B20962" s="172">
        <v>45825.609212962961</v>
      </c>
      <c r="C20962" s="69" t="s">
        <v>207</v>
      </c>
      <c r="D20962" s="69" t="s">
        <v>1937</v>
      </c>
      <c r="E20962" s="69" t="s">
        <v>1974</v>
      </c>
      <c r="F20962" s="69">
        <v>2402</v>
      </c>
      <c r="G20962" s="69" t="s">
        <v>1939</v>
      </c>
    </row>
    <row r="20963" spans="1:7" ht="14.4">
      <c r="A20963" s="27" t="str">
        <f>VLOOKUP(C20963,'user list'!A:B,2,0)</f>
        <v>CTO</v>
      </c>
      <c r="B20963" s="172">
        <v>45825.6093287037</v>
      </c>
      <c r="C20963" s="69" t="s">
        <v>207</v>
      </c>
      <c r="D20963" s="69" t="s">
        <v>1937</v>
      </c>
      <c r="E20963" s="69" t="s">
        <v>3349</v>
      </c>
      <c r="F20963" s="69" t="s">
        <v>3350</v>
      </c>
      <c r="G20963" s="69">
        <v>2416</v>
      </c>
    </row>
    <row r="20964" spans="1:7" ht="14.4">
      <c r="A20964" s="27" t="str">
        <f>VLOOKUP(C20964,'user list'!A:B,2,0)</f>
        <v>CTO</v>
      </c>
      <c r="B20964" s="172">
        <v>45825.609386574077</v>
      </c>
      <c r="C20964" s="69" t="s">
        <v>207</v>
      </c>
      <c r="D20964" s="69" t="s">
        <v>1937</v>
      </c>
      <c r="E20964" s="69" t="s">
        <v>3351</v>
      </c>
      <c r="F20964" s="69" t="s">
        <v>3352</v>
      </c>
      <c r="G20964" s="69">
        <v>2417</v>
      </c>
    </row>
    <row r="20965" spans="1:7" ht="14.4">
      <c r="A20965" s="27" t="str">
        <f>VLOOKUP(C20965,'user list'!A:B,2,0)</f>
        <v>CTO</v>
      </c>
      <c r="B20965" s="172">
        <v>45825.609409722223</v>
      </c>
      <c r="C20965" s="69" t="s">
        <v>207</v>
      </c>
      <c r="D20965" s="69" t="s">
        <v>1937</v>
      </c>
      <c r="E20965" s="69" t="s">
        <v>3367</v>
      </c>
      <c r="F20965" s="69">
        <v>2437</v>
      </c>
      <c r="G20965" s="69" t="s">
        <v>1939</v>
      </c>
    </row>
    <row r="20966" spans="1:7" ht="14.4">
      <c r="A20966" s="27" t="str">
        <f>VLOOKUP(C20966,'user list'!A:B,2,0)</f>
        <v>DOE</v>
      </c>
      <c r="B20966" s="172">
        <v>45825.609444444446</v>
      </c>
      <c r="C20966" s="69" t="s">
        <v>211</v>
      </c>
      <c r="D20966" s="69" t="s">
        <v>1937</v>
      </c>
      <c r="E20966" s="69" t="s">
        <v>3380</v>
      </c>
      <c r="F20966" s="69">
        <v>2458</v>
      </c>
      <c r="G20966" s="69" t="s">
        <v>1939</v>
      </c>
    </row>
    <row r="20967" spans="1:7" ht="14.4">
      <c r="A20967" s="27" t="str">
        <f>VLOOKUP(C20967,'user list'!A:B,2,0)</f>
        <v>SSDD</v>
      </c>
      <c r="B20967" s="172">
        <v>45825.610138888886</v>
      </c>
      <c r="C20967" s="69" t="s">
        <v>273</v>
      </c>
      <c r="D20967" s="69" t="s">
        <v>1937</v>
      </c>
      <c r="E20967" s="69" t="s">
        <v>1974</v>
      </c>
      <c r="F20967" s="69">
        <v>2402</v>
      </c>
      <c r="G20967" s="69" t="s">
        <v>1939</v>
      </c>
    </row>
    <row r="20968" spans="1:7" ht="14.4">
      <c r="A20968" s="27" t="str">
        <f>VLOOKUP(C20968,'user list'!A:B,2,0)</f>
        <v>OCAs</v>
      </c>
      <c r="B20968" s="172">
        <v>45825.611840277779</v>
      </c>
      <c r="C20968" s="69" t="s">
        <v>279</v>
      </c>
      <c r="D20968" s="69" t="s">
        <v>1937</v>
      </c>
      <c r="E20968" s="69" t="s">
        <v>3391</v>
      </c>
      <c r="F20968" s="69">
        <v>2474</v>
      </c>
      <c r="G20968" s="69" t="s">
        <v>2440</v>
      </c>
    </row>
    <row r="20969" spans="1:7" ht="14.4">
      <c r="A20969" s="27" t="str">
        <f>VLOOKUP(C20969,'user list'!A:B,2,0)</f>
        <v>CGSD</v>
      </c>
      <c r="B20969" s="172">
        <v>45825.611840277779</v>
      </c>
      <c r="C20969" s="69" t="s">
        <v>200</v>
      </c>
      <c r="D20969" s="69" t="s">
        <v>1937</v>
      </c>
      <c r="E20969" s="69" t="s">
        <v>3392</v>
      </c>
      <c r="F20969" s="69">
        <v>2475</v>
      </c>
      <c r="G20969" s="69" t="s">
        <v>2440</v>
      </c>
    </row>
    <row r="20970" spans="1:7" ht="14.4">
      <c r="A20970" s="27" t="str">
        <f>VLOOKUP(C20970,'user list'!A:B,2,0)</f>
        <v>Admin</v>
      </c>
      <c r="B20970" s="172">
        <v>45825.611840277779</v>
      </c>
      <c r="C20970" s="69" t="s">
        <v>186</v>
      </c>
      <c r="D20970" s="69" t="s">
        <v>1937</v>
      </c>
      <c r="E20970" s="69" t="s">
        <v>3391</v>
      </c>
      <c r="F20970" s="69">
        <v>2474</v>
      </c>
      <c r="G20970" s="69" t="s">
        <v>1948</v>
      </c>
    </row>
    <row r="20971" spans="1:7" ht="14.4">
      <c r="A20971" s="27" t="str">
        <f>VLOOKUP(C20971,'user list'!A:B,2,0)</f>
        <v>Admin</v>
      </c>
      <c r="B20971" s="172">
        <v>45825.611840277779</v>
      </c>
      <c r="C20971" s="69" t="s">
        <v>186</v>
      </c>
      <c r="D20971" s="69" t="s">
        <v>1937</v>
      </c>
      <c r="E20971" s="69" t="s">
        <v>3391</v>
      </c>
      <c r="F20971" s="69">
        <v>2474</v>
      </c>
      <c r="G20971" s="69" t="s">
        <v>1948</v>
      </c>
    </row>
    <row r="20972" spans="1:7" ht="14.4">
      <c r="A20972" s="27" t="str">
        <f>VLOOKUP(C20972,'user list'!A:B,2,0)</f>
        <v>Admin</v>
      </c>
      <c r="B20972" s="172">
        <v>45825.611840277779</v>
      </c>
      <c r="C20972" s="69" t="s">
        <v>186</v>
      </c>
      <c r="D20972" s="69" t="s">
        <v>1937</v>
      </c>
      <c r="E20972" s="69" t="s">
        <v>3392</v>
      </c>
      <c r="F20972" s="69">
        <v>2475</v>
      </c>
      <c r="G20972" s="69" t="s">
        <v>1948</v>
      </c>
    </row>
    <row r="20973" spans="1:7" ht="14.4">
      <c r="A20973" s="27" t="str">
        <f>VLOOKUP(C20973,'user list'!A:B,2,0)</f>
        <v>Admin</v>
      </c>
      <c r="B20973" s="172">
        <v>45825.611840277779</v>
      </c>
      <c r="C20973" s="69" t="s">
        <v>186</v>
      </c>
      <c r="D20973" s="69" t="s">
        <v>1937</v>
      </c>
      <c r="E20973" s="69" t="s">
        <v>3392</v>
      </c>
      <c r="F20973" s="69">
        <v>2475</v>
      </c>
      <c r="G20973" s="69" t="s">
        <v>1948</v>
      </c>
    </row>
    <row r="20974" spans="1:7" ht="14.4">
      <c r="A20974" s="27" t="str">
        <f>VLOOKUP(C20974,'user list'!A:B,2,0)</f>
        <v>Admin</v>
      </c>
      <c r="B20974" s="172">
        <v>45825.611851851849</v>
      </c>
      <c r="C20974" s="69" t="s">
        <v>186</v>
      </c>
      <c r="D20974" s="69" t="s">
        <v>1937</v>
      </c>
      <c r="E20974" s="69" t="s">
        <v>3391</v>
      </c>
      <c r="F20974" s="69">
        <v>2474</v>
      </c>
      <c r="G20974" s="69" t="s">
        <v>1948</v>
      </c>
    </row>
    <row r="20975" spans="1:7" ht="14.4">
      <c r="A20975" s="27" t="str">
        <f>VLOOKUP(C20975,'user list'!A:B,2,0)</f>
        <v>Admin</v>
      </c>
      <c r="B20975" s="172">
        <v>45825.611851851849</v>
      </c>
      <c r="C20975" s="69" t="s">
        <v>186</v>
      </c>
      <c r="D20975" s="69" t="s">
        <v>1937</v>
      </c>
      <c r="E20975" s="69" t="s">
        <v>3391</v>
      </c>
      <c r="F20975" s="69">
        <v>2474</v>
      </c>
      <c r="G20975" s="69" t="s">
        <v>1947</v>
      </c>
    </row>
    <row r="20976" spans="1:7" ht="14.4">
      <c r="A20976" s="27" t="str">
        <f>VLOOKUP(C20976,'user list'!A:B,2,0)</f>
        <v>Admin</v>
      </c>
      <c r="B20976" s="172">
        <v>45825.611851851849</v>
      </c>
      <c r="C20976" s="69" t="s">
        <v>186</v>
      </c>
      <c r="D20976" s="69" t="s">
        <v>1937</v>
      </c>
      <c r="E20976" s="69" t="s">
        <v>3392</v>
      </c>
      <c r="F20976" s="69">
        <v>2475</v>
      </c>
      <c r="G20976" s="69" t="s">
        <v>1948</v>
      </c>
    </row>
    <row r="20977" spans="1:7" ht="14.4">
      <c r="A20977" s="27" t="str">
        <f>VLOOKUP(C20977,'user list'!A:B,2,0)</f>
        <v>Admin</v>
      </c>
      <c r="B20977" s="172">
        <v>45825.611851851849</v>
      </c>
      <c r="C20977" s="69" t="s">
        <v>186</v>
      </c>
      <c r="D20977" s="69" t="s">
        <v>1937</v>
      </c>
      <c r="E20977" s="69" t="s">
        <v>3392</v>
      </c>
      <c r="F20977" s="69">
        <v>2475</v>
      </c>
      <c r="G20977" s="69" t="s">
        <v>1947</v>
      </c>
    </row>
    <row r="20978" spans="1:7" ht="14.4">
      <c r="A20978" s="27" t="str">
        <f>VLOOKUP(C20978,'user list'!A:B,2,0)</f>
        <v>OCAs</v>
      </c>
      <c r="B20978" s="172">
        <v>45825.612141203703</v>
      </c>
      <c r="C20978" s="69" t="s">
        <v>279</v>
      </c>
      <c r="D20978" s="69" t="s">
        <v>1937</v>
      </c>
      <c r="E20978" s="69" t="s">
        <v>3391</v>
      </c>
      <c r="F20978" s="69">
        <v>2474</v>
      </c>
      <c r="G20978" s="69" t="s">
        <v>1939</v>
      </c>
    </row>
    <row r="20979" spans="1:7" ht="14.4">
      <c r="A20979" s="27" t="str">
        <f>VLOOKUP(C20979,'user list'!A:B,2,0)</f>
        <v>CGSD</v>
      </c>
      <c r="B20979" s="172">
        <v>45825.612187500003</v>
      </c>
      <c r="C20979" s="69" t="s">
        <v>200</v>
      </c>
      <c r="D20979" s="69" t="s">
        <v>1937</v>
      </c>
      <c r="E20979" s="69" t="s">
        <v>3357</v>
      </c>
      <c r="F20979" s="69">
        <v>2421</v>
      </c>
      <c r="G20979" s="69" t="s">
        <v>1947</v>
      </c>
    </row>
    <row r="20980" spans="1:7" ht="14.4">
      <c r="A20980" s="27" t="str">
        <f>VLOOKUP(C20980,'user list'!A:B,2,0)</f>
        <v>CGSD</v>
      </c>
      <c r="B20980" s="172">
        <v>45825.612187500003</v>
      </c>
      <c r="C20980" s="69" t="s">
        <v>200</v>
      </c>
      <c r="D20980" s="69" t="s">
        <v>1937</v>
      </c>
      <c r="E20980" s="69" t="s">
        <v>3357</v>
      </c>
      <c r="F20980" s="69">
        <v>2421</v>
      </c>
      <c r="G20980" s="69" t="s">
        <v>1948</v>
      </c>
    </row>
    <row r="20981" spans="1:7" ht="14.4">
      <c r="A20981" s="27" t="str">
        <f>VLOOKUP(C20981,'user list'!A:B,2,0)</f>
        <v>CGSD</v>
      </c>
      <c r="B20981" s="172">
        <v>45825.612187500003</v>
      </c>
      <c r="C20981" s="69" t="s">
        <v>200</v>
      </c>
      <c r="D20981" s="69" t="s">
        <v>1937</v>
      </c>
      <c r="E20981" s="69" t="s">
        <v>3357</v>
      </c>
      <c r="F20981" s="69">
        <v>2421</v>
      </c>
      <c r="G20981" s="69" t="s">
        <v>1939</v>
      </c>
    </row>
    <row r="20982" spans="1:7" ht="14.4">
      <c r="A20982" s="27" t="str">
        <f>VLOOKUP(C20982,'user list'!A:B,2,0)</f>
        <v>Admin</v>
      </c>
      <c r="B20982" s="172">
        <v>45825.612199074072</v>
      </c>
      <c r="C20982" s="69" t="s">
        <v>186</v>
      </c>
      <c r="D20982" s="69" t="s">
        <v>1937</v>
      </c>
      <c r="E20982" s="69" t="s">
        <v>3357</v>
      </c>
      <c r="F20982" s="69">
        <v>2421</v>
      </c>
      <c r="G20982" s="69" t="s">
        <v>1948</v>
      </c>
    </row>
    <row r="20983" spans="1:7" ht="14.4">
      <c r="A20983" s="27" t="str">
        <f>VLOOKUP(C20983,'user list'!A:B,2,0)</f>
        <v>OCAs</v>
      </c>
      <c r="B20983" s="172">
        <v>45825.612303240741</v>
      </c>
      <c r="C20983" s="69" t="s">
        <v>279</v>
      </c>
      <c r="D20983" s="69" t="s">
        <v>1937</v>
      </c>
      <c r="E20983" s="69" t="s">
        <v>3391</v>
      </c>
      <c r="F20983" s="69">
        <v>2474</v>
      </c>
      <c r="G20983" s="69" t="s">
        <v>1947</v>
      </c>
    </row>
    <row r="20984" spans="1:7" ht="14.4">
      <c r="A20984" s="27" t="str">
        <f>VLOOKUP(C20984,'user list'!A:B,2,0)</f>
        <v>OCAs</v>
      </c>
      <c r="B20984" s="172">
        <v>45825.612303240741</v>
      </c>
      <c r="C20984" s="69" t="s">
        <v>279</v>
      </c>
      <c r="D20984" s="69" t="s">
        <v>1937</v>
      </c>
      <c r="E20984" s="69" t="s">
        <v>3391</v>
      </c>
      <c r="F20984" s="69">
        <v>2474</v>
      </c>
      <c r="G20984" s="69" t="s">
        <v>1948</v>
      </c>
    </row>
    <row r="20985" spans="1:7" ht="14.4">
      <c r="A20985" s="27" t="str">
        <f>VLOOKUP(C20985,'user list'!A:B,2,0)</f>
        <v>OCAs</v>
      </c>
      <c r="B20985" s="172">
        <v>45825.612303240741</v>
      </c>
      <c r="C20985" s="69" t="s">
        <v>279</v>
      </c>
      <c r="D20985" s="69" t="s">
        <v>1937</v>
      </c>
      <c r="E20985" s="69" t="s">
        <v>3391</v>
      </c>
      <c r="F20985" s="69">
        <v>2474</v>
      </c>
      <c r="G20985" s="69" t="s">
        <v>1939</v>
      </c>
    </row>
    <row r="20986" spans="1:7" ht="14.4">
      <c r="A20986" s="27" t="str">
        <f>VLOOKUP(C20986,'user list'!A:B,2,0)</f>
        <v>OCAs</v>
      </c>
      <c r="B20986" s="172">
        <v>45825.612326388888</v>
      </c>
      <c r="C20986" s="69" t="s">
        <v>279</v>
      </c>
      <c r="D20986" s="69" t="s">
        <v>1937</v>
      </c>
      <c r="E20986" s="69" t="s">
        <v>3342</v>
      </c>
      <c r="F20986" s="69">
        <v>2393</v>
      </c>
      <c r="G20986" s="69" t="s">
        <v>1939</v>
      </c>
    </row>
    <row r="20987" spans="1:7" ht="14.4">
      <c r="A20987" s="27" t="str">
        <f>VLOOKUP(C20987,'user list'!A:B,2,0)</f>
        <v>OCAs</v>
      </c>
      <c r="B20987" s="172">
        <v>45825.612384259257</v>
      </c>
      <c r="C20987" s="69" t="s">
        <v>279</v>
      </c>
      <c r="D20987" s="69" t="s">
        <v>1937</v>
      </c>
      <c r="E20987" s="69" t="s">
        <v>3332</v>
      </c>
      <c r="F20987" s="69">
        <v>2381</v>
      </c>
      <c r="G20987" s="69" t="s">
        <v>1939</v>
      </c>
    </row>
    <row r="20988" spans="1:7" ht="14.4">
      <c r="A20988" s="27" t="str">
        <f>VLOOKUP(C20988,'user list'!A:B,2,0)</f>
        <v>OCAs</v>
      </c>
      <c r="B20988" s="172">
        <v>45825.612395833334</v>
      </c>
      <c r="C20988" s="69" t="s">
        <v>279</v>
      </c>
      <c r="D20988" s="69" t="s">
        <v>1937</v>
      </c>
      <c r="E20988" s="69" t="s">
        <v>3342</v>
      </c>
      <c r="F20988" s="69">
        <v>2393</v>
      </c>
      <c r="G20988" s="69" t="s">
        <v>1939</v>
      </c>
    </row>
    <row r="20989" spans="1:7" ht="14.4">
      <c r="A20989" s="27" t="str">
        <f>VLOOKUP(C20989,'user list'!A:B,2,0)</f>
        <v>BPLD</v>
      </c>
      <c r="B20989" s="172">
        <v>45825.612488425926</v>
      </c>
      <c r="C20989" s="69" t="s">
        <v>194</v>
      </c>
      <c r="D20989" s="69" t="s">
        <v>1937</v>
      </c>
      <c r="E20989" s="69" t="s">
        <v>3392</v>
      </c>
      <c r="F20989" s="69">
        <v>2475</v>
      </c>
      <c r="G20989" s="69" t="s">
        <v>1939</v>
      </c>
    </row>
    <row r="20990" spans="1:7" ht="14.4">
      <c r="A20990" s="27" t="str">
        <f>VLOOKUP(C20990,'user list'!A:B,2,0)</f>
        <v>BPLD</v>
      </c>
      <c r="B20990" s="172">
        <v>45825.612627314818</v>
      </c>
      <c r="C20990" s="69" t="s">
        <v>194</v>
      </c>
      <c r="D20990" s="69" t="s">
        <v>1937</v>
      </c>
      <c r="E20990" s="69" t="s">
        <v>3392</v>
      </c>
      <c r="F20990" s="69">
        <v>2475</v>
      </c>
      <c r="G20990" s="69" t="s">
        <v>1947</v>
      </c>
    </row>
    <row r="20991" spans="1:7" ht="14.4">
      <c r="A20991" s="27" t="str">
        <f>VLOOKUP(C20991,'user list'!A:B,2,0)</f>
        <v>BPLD</v>
      </c>
      <c r="B20991" s="172">
        <v>45825.612627314818</v>
      </c>
      <c r="C20991" s="69" t="s">
        <v>194</v>
      </c>
      <c r="D20991" s="69" t="s">
        <v>1937</v>
      </c>
      <c r="E20991" s="69" t="s">
        <v>3392</v>
      </c>
      <c r="F20991" s="69">
        <v>2475</v>
      </c>
      <c r="G20991" s="69" t="s">
        <v>1948</v>
      </c>
    </row>
    <row r="20992" spans="1:7" ht="14.4">
      <c r="A20992" s="27" t="str">
        <f>VLOOKUP(C20992,'user list'!A:B,2,0)</f>
        <v>Admin</v>
      </c>
      <c r="B20992" s="172">
        <v>45825.612627314818</v>
      </c>
      <c r="C20992" s="69" t="s">
        <v>186</v>
      </c>
      <c r="D20992" s="69" t="s">
        <v>1937</v>
      </c>
      <c r="E20992" s="69" t="s">
        <v>3392</v>
      </c>
      <c r="F20992" s="69">
        <v>2475</v>
      </c>
      <c r="G20992" s="69" t="s">
        <v>1948</v>
      </c>
    </row>
    <row r="20993" spans="1:7" ht="14.4">
      <c r="A20993" s="27" t="str">
        <f>VLOOKUP(C20993,'user list'!A:B,2,0)</f>
        <v>BPLD</v>
      </c>
      <c r="B20993" s="172">
        <v>45825.612627314818</v>
      </c>
      <c r="C20993" s="69" t="s">
        <v>194</v>
      </c>
      <c r="D20993" s="69" t="s">
        <v>1937</v>
      </c>
      <c r="E20993" s="69" t="s">
        <v>3392</v>
      </c>
      <c r="F20993" s="69">
        <v>2475</v>
      </c>
      <c r="G20993" s="69" t="s">
        <v>1939</v>
      </c>
    </row>
    <row r="20994" spans="1:7" ht="14.4">
      <c r="A20994" s="27" t="str">
        <f>VLOOKUP(C20994,'user list'!A:B,2,0)</f>
        <v>CGSD</v>
      </c>
      <c r="B20994" s="172">
        <v>45825.612719907411</v>
      </c>
      <c r="C20994" s="69" t="s">
        <v>200</v>
      </c>
      <c r="D20994" s="69" t="s">
        <v>1937</v>
      </c>
      <c r="E20994" s="69" t="s">
        <v>3340</v>
      </c>
      <c r="F20994" s="69">
        <v>2391</v>
      </c>
      <c r="G20994" s="69" t="s">
        <v>1947</v>
      </c>
    </row>
    <row r="20995" spans="1:7" ht="14.4">
      <c r="A20995" s="27" t="str">
        <f>VLOOKUP(C20995,'user list'!A:B,2,0)</f>
        <v>CGSD</v>
      </c>
      <c r="B20995" s="172">
        <v>45825.612719907411</v>
      </c>
      <c r="C20995" s="69" t="s">
        <v>200</v>
      </c>
      <c r="D20995" s="69" t="s">
        <v>1937</v>
      </c>
      <c r="E20995" s="69" t="s">
        <v>3340</v>
      </c>
      <c r="F20995" s="69">
        <v>2391</v>
      </c>
      <c r="G20995" s="69" t="s">
        <v>1948</v>
      </c>
    </row>
    <row r="20996" spans="1:7" ht="14.4">
      <c r="A20996" s="27" t="str">
        <f>VLOOKUP(C20996,'user list'!A:B,2,0)</f>
        <v>CGSD</v>
      </c>
      <c r="B20996" s="172">
        <v>45825.612719907411</v>
      </c>
      <c r="C20996" s="69" t="s">
        <v>200</v>
      </c>
      <c r="D20996" s="69" t="s">
        <v>1937</v>
      </c>
      <c r="E20996" s="69" t="s">
        <v>3340</v>
      </c>
      <c r="F20996" s="69">
        <v>2391</v>
      </c>
      <c r="G20996" s="69" t="s">
        <v>1939</v>
      </c>
    </row>
    <row r="20997" spans="1:7" ht="14.4">
      <c r="A20997" s="27" t="str">
        <f>VLOOKUP(C20997,'user list'!A:B,2,0)</f>
        <v>Admin</v>
      </c>
      <c r="B20997" s="172">
        <v>45825.612719907411</v>
      </c>
      <c r="C20997" s="69" t="s">
        <v>186</v>
      </c>
      <c r="D20997" s="69" t="s">
        <v>1937</v>
      </c>
      <c r="E20997" s="69" t="s">
        <v>3340</v>
      </c>
      <c r="F20997" s="69">
        <v>2391</v>
      </c>
      <c r="G20997" s="69" t="s">
        <v>1948</v>
      </c>
    </row>
    <row r="20998" spans="1:7" ht="14.4">
      <c r="A20998" s="27" t="str">
        <f>VLOOKUP(C20998,'user list'!A:B,2,0)</f>
        <v>BPLD</v>
      </c>
      <c r="B20998" s="172">
        <v>45825.612881944442</v>
      </c>
      <c r="C20998" s="69" t="s">
        <v>194</v>
      </c>
      <c r="D20998" s="69" t="s">
        <v>1937</v>
      </c>
      <c r="E20998" s="69" t="s">
        <v>3392</v>
      </c>
      <c r="F20998" s="69">
        <v>2475</v>
      </c>
      <c r="G20998" s="69" t="s">
        <v>1949</v>
      </c>
    </row>
    <row r="20999" spans="1:7" ht="14.4">
      <c r="A20999" s="27" t="str">
        <f>VLOOKUP(C20999,'user list'!A:B,2,0)</f>
        <v>CGSD</v>
      </c>
      <c r="B20999" s="172">
        <v>45825.613043981481</v>
      </c>
      <c r="C20999" s="69" t="s">
        <v>200</v>
      </c>
      <c r="D20999" s="69" t="s">
        <v>1937</v>
      </c>
      <c r="E20999" s="69" t="s">
        <v>3392</v>
      </c>
      <c r="F20999" s="69">
        <v>2475</v>
      </c>
      <c r="G20999" s="69" t="s">
        <v>1939</v>
      </c>
    </row>
    <row r="21000" spans="1:7" ht="14.4">
      <c r="A21000" s="27" t="str">
        <f>VLOOKUP(C21000,'user list'!A:B,2,0)</f>
        <v>OCAs</v>
      </c>
      <c r="B21000" s="172">
        <v>45825.613379629627</v>
      </c>
      <c r="C21000" s="69" t="s">
        <v>279</v>
      </c>
      <c r="D21000" s="69" t="s">
        <v>1937</v>
      </c>
      <c r="E21000" s="69" t="s">
        <v>3393</v>
      </c>
      <c r="F21000" s="69">
        <v>2476</v>
      </c>
      <c r="G21000" s="69" t="s">
        <v>2440</v>
      </c>
    </row>
    <row r="21001" spans="1:7" ht="14.4">
      <c r="A21001" s="27" t="str">
        <f>VLOOKUP(C21001,'user list'!A:B,2,0)</f>
        <v>Admin</v>
      </c>
      <c r="B21001" s="172">
        <v>45825.613379629627</v>
      </c>
      <c r="C21001" s="69" t="s">
        <v>186</v>
      </c>
      <c r="D21001" s="69" t="s">
        <v>1937</v>
      </c>
      <c r="E21001" s="69" t="s">
        <v>3393</v>
      </c>
      <c r="F21001" s="69">
        <v>2476</v>
      </c>
      <c r="G21001" s="69" t="s">
        <v>1948</v>
      </c>
    </row>
    <row r="21002" spans="1:7" ht="14.4">
      <c r="A21002" s="27" t="str">
        <f>VLOOKUP(C21002,'user list'!A:B,2,0)</f>
        <v>Admin</v>
      </c>
      <c r="B21002" s="172">
        <v>45825.613391203704</v>
      </c>
      <c r="C21002" s="69" t="s">
        <v>186</v>
      </c>
      <c r="D21002" s="69" t="s">
        <v>1937</v>
      </c>
      <c r="E21002" s="69" t="s">
        <v>3391</v>
      </c>
      <c r="F21002" s="69">
        <v>2474</v>
      </c>
      <c r="G21002" s="69" t="s">
        <v>1948</v>
      </c>
    </row>
    <row r="21003" spans="1:7" ht="14.4">
      <c r="A21003" s="27" t="str">
        <f>VLOOKUP(C21003,'user list'!A:B,2,0)</f>
        <v>Admin</v>
      </c>
      <c r="B21003" s="172">
        <v>45825.613391203704</v>
      </c>
      <c r="C21003" s="69" t="s">
        <v>186</v>
      </c>
      <c r="D21003" s="69" t="s">
        <v>1937</v>
      </c>
      <c r="E21003" s="69" t="s">
        <v>3393</v>
      </c>
      <c r="F21003" s="69">
        <v>2476</v>
      </c>
      <c r="G21003" s="69" t="s">
        <v>1948</v>
      </c>
    </row>
    <row r="21004" spans="1:7" ht="14.4">
      <c r="A21004" s="27" t="str">
        <f>VLOOKUP(C21004,'user list'!A:B,2,0)</f>
        <v>CHD</v>
      </c>
      <c r="B21004" s="172">
        <v>45825.613761574074</v>
      </c>
      <c r="C21004" s="69" t="s">
        <v>203</v>
      </c>
      <c r="D21004" s="69" t="s">
        <v>1937</v>
      </c>
      <c r="E21004" s="69" t="s">
        <v>3392</v>
      </c>
      <c r="F21004" s="69">
        <v>2475</v>
      </c>
      <c r="G21004" s="69" t="s">
        <v>1939</v>
      </c>
    </row>
    <row r="21005" spans="1:7" ht="14.4">
      <c r="A21005" s="27" t="str">
        <f>VLOOKUP(C21005,'user list'!A:B,2,0)</f>
        <v>OCAs</v>
      </c>
      <c r="B21005" s="172">
        <v>45825.613854166666</v>
      </c>
      <c r="C21005" s="69" t="s">
        <v>279</v>
      </c>
      <c r="D21005" s="69" t="s">
        <v>1937</v>
      </c>
      <c r="E21005" s="69" t="s">
        <v>3391</v>
      </c>
      <c r="F21005" s="69">
        <v>2477</v>
      </c>
      <c r="G21005" s="69" t="s">
        <v>2440</v>
      </c>
    </row>
    <row r="21006" spans="1:7" ht="14.4">
      <c r="A21006" s="27" t="str">
        <f>VLOOKUP(C21006,'user list'!A:B,2,0)</f>
        <v>Admin</v>
      </c>
      <c r="B21006" s="172">
        <v>45825.613865740743</v>
      </c>
      <c r="C21006" s="69" t="s">
        <v>186</v>
      </c>
      <c r="D21006" s="69" t="s">
        <v>1937</v>
      </c>
      <c r="E21006" s="69" t="s">
        <v>3391</v>
      </c>
      <c r="F21006" s="69">
        <v>2477</v>
      </c>
      <c r="G21006" s="69" t="s">
        <v>1948</v>
      </c>
    </row>
    <row r="21007" spans="1:7" ht="14.4">
      <c r="A21007" s="27" t="str">
        <f>VLOOKUP(C21007,'user list'!A:B,2,0)</f>
        <v>Admin</v>
      </c>
      <c r="B21007" s="172">
        <v>45825.613865740743</v>
      </c>
      <c r="C21007" s="69" t="s">
        <v>186</v>
      </c>
      <c r="D21007" s="69" t="s">
        <v>1937</v>
      </c>
      <c r="E21007" s="69" t="s">
        <v>3391</v>
      </c>
      <c r="F21007" s="69">
        <v>2477</v>
      </c>
      <c r="G21007" s="69" t="s">
        <v>1948</v>
      </c>
    </row>
    <row r="21008" spans="1:7" ht="14.4">
      <c r="A21008" s="27" t="str">
        <f>VLOOKUP(C21008,'user list'!A:B,2,0)</f>
        <v>Admin</v>
      </c>
      <c r="B21008" s="172">
        <v>45825.613865740743</v>
      </c>
      <c r="C21008" s="69" t="s">
        <v>186</v>
      </c>
      <c r="D21008" s="69" t="s">
        <v>1937</v>
      </c>
      <c r="E21008" s="69" t="s">
        <v>3391</v>
      </c>
      <c r="F21008" s="69">
        <v>2477</v>
      </c>
      <c r="G21008" s="69" t="s">
        <v>1948</v>
      </c>
    </row>
    <row r="21009" spans="1:7" ht="14.4">
      <c r="A21009" s="27" t="str">
        <f>VLOOKUP(C21009,'user list'!A:B,2,0)</f>
        <v>Admin</v>
      </c>
      <c r="B21009" s="172">
        <v>45825.613865740743</v>
      </c>
      <c r="C21009" s="69" t="s">
        <v>186</v>
      </c>
      <c r="D21009" s="69" t="s">
        <v>1937</v>
      </c>
      <c r="E21009" s="69" t="s">
        <v>3391</v>
      </c>
      <c r="F21009" s="69">
        <v>2477</v>
      </c>
      <c r="G21009" s="69" t="s">
        <v>1947</v>
      </c>
    </row>
    <row r="21010" spans="1:7" ht="14.4">
      <c r="A21010" s="27" t="str">
        <f>VLOOKUP(C21010,'user list'!A:B,2,0)</f>
        <v>OCAs</v>
      </c>
      <c r="B21010" s="172">
        <v>45825.613900462966</v>
      </c>
      <c r="C21010" s="69" t="s">
        <v>279</v>
      </c>
      <c r="D21010" s="69" t="s">
        <v>1937</v>
      </c>
      <c r="E21010" s="69" t="s">
        <v>3393</v>
      </c>
      <c r="F21010" s="69">
        <v>2476</v>
      </c>
      <c r="G21010" s="69" t="s">
        <v>1939</v>
      </c>
    </row>
    <row r="21011" spans="1:7" ht="14.4">
      <c r="A21011" s="27" t="str">
        <f>VLOOKUP(C21011,'user list'!A:B,2,0)</f>
        <v>OCAs</v>
      </c>
      <c r="B21011" s="172">
        <v>45825.613912037035</v>
      </c>
      <c r="C21011" s="69" t="s">
        <v>279</v>
      </c>
      <c r="D21011" s="69" t="s">
        <v>1937</v>
      </c>
      <c r="E21011" s="69" t="s">
        <v>3393</v>
      </c>
      <c r="F21011" s="69">
        <v>2476</v>
      </c>
      <c r="G21011" s="69" t="s">
        <v>1939</v>
      </c>
    </row>
    <row r="21012" spans="1:7" ht="14.4">
      <c r="A21012" s="27" t="str">
        <f>VLOOKUP(C21012,'user list'!A:B,2,0)</f>
        <v>CHD</v>
      </c>
      <c r="B21012" s="172">
        <v>45825.613969907405</v>
      </c>
      <c r="C21012" s="69" t="s">
        <v>203</v>
      </c>
      <c r="D21012" s="69" t="s">
        <v>1937</v>
      </c>
      <c r="E21012" s="69" t="s">
        <v>3392</v>
      </c>
      <c r="F21012" s="69">
        <v>2475</v>
      </c>
      <c r="G21012" s="69" t="s">
        <v>1947</v>
      </c>
    </row>
    <row r="21013" spans="1:7" ht="14.4">
      <c r="A21013" s="27" t="str">
        <f>VLOOKUP(C21013,'user list'!A:B,2,0)</f>
        <v>CHD</v>
      </c>
      <c r="B21013" s="172">
        <v>45825.613969907405</v>
      </c>
      <c r="C21013" s="69" t="s">
        <v>203</v>
      </c>
      <c r="D21013" s="69" t="s">
        <v>1937</v>
      </c>
      <c r="E21013" s="69" t="s">
        <v>3392</v>
      </c>
      <c r="F21013" s="69">
        <v>2475</v>
      </c>
      <c r="G21013" s="69" t="s">
        <v>1948</v>
      </c>
    </row>
    <row r="21014" spans="1:7" ht="14.4">
      <c r="A21014" s="27" t="str">
        <f>VLOOKUP(C21014,'user list'!A:B,2,0)</f>
        <v>CHD</v>
      </c>
      <c r="B21014" s="172">
        <v>45825.613981481481</v>
      </c>
      <c r="C21014" s="69" t="s">
        <v>203</v>
      </c>
      <c r="D21014" s="69" t="s">
        <v>1937</v>
      </c>
      <c r="E21014" s="69" t="s">
        <v>3392</v>
      </c>
      <c r="F21014" s="69">
        <v>2475</v>
      </c>
      <c r="G21014" s="69" t="s">
        <v>1939</v>
      </c>
    </row>
    <row r="21015" spans="1:7" ht="14.4">
      <c r="A21015" s="27" t="str">
        <f>VLOOKUP(C21015,'user list'!A:B,2,0)</f>
        <v>Admin</v>
      </c>
      <c r="B21015" s="172">
        <v>45825.613981481481</v>
      </c>
      <c r="C21015" s="69" t="s">
        <v>186</v>
      </c>
      <c r="D21015" s="69" t="s">
        <v>1937</v>
      </c>
      <c r="E21015" s="69" t="s">
        <v>3392</v>
      </c>
      <c r="F21015" s="69">
        <v>2475</v>
      </c>
      <c r="G21015" s="69" t="s">
        <v>1948</v>
      </c>
    </row>
    <row r="21016" spans="1:7" ht="14.4">
      <c r="A21016" s="27" t="str">
        <f>VLOOKUP(C21016,'user list'!A:B,2,0)</f>
        <v>CHD</v>
      </c>
      <c r="B21016" s="172">
        <v>45825.614166666666</v>
      </c>
      <c r="C21016" s="69" t="s">
        <v>203</v>
      </c>
      <c r="D21016" s="69" t="s">
        <v>1937</v>
      </c>
      <c r="E21016" s="69" t="s">
        <v>3392</v>
      </c>
      <c r="F21016" s="69">
        <v>2475</v>
      </c>
      <c r="G21016" s="69" t="s">
        <v>1949</v>
      </c>
    </row>
    <row r="21017" spans="1:7" ht="14.4">
      <c r="A21017" s="27" t="str">
        <f>VLOOKUP(C21017,'user list'!A:B,2,0)</f>
        <v>OCAs</v>
      </c>
      <c r="B21017" s="172">
        <v>45825.614340277774</v>
      </c>
      <c r="C21017" s="69" t="s">
        <v>279</v>
      </c>
      <c r="D21017" s="69" t="s">
        <v>1937</v>
      </c>
      <c r="E21017" s="69" t="s">
        <v>3393</v>
      </c>
      <c r="F21017" s="69">
        <v>2476</v>
      </c>
      <c r="G21017" s="69" t="s">
        <v>1939</v>
      </c>
    </row>
    <row r="21018" spans="1:7" ht="14.4">
      <c r="A21018" s="27" t="str">
        <f>VLOOKUP(C21018,'user list'!A:B,2,0)</f>
        <v>OCAs</v>
      </c>
      <c r="B21018" s="172">
        <v>45825.614340277774</v>
      </c>
      <c r="C21018" s="69" t="s">
        <v>279</v>
      </c>
      <c r="D21018" s="69" t="s">
        <v>1937</v>
      </c>
      <c r="E21018" s="69" t="s">
        <v>3393</v>
      </c>
      <c r="F21018" s="69">
        <v>2476</v>
      </c>
      <c r="G21018" s="69" t="s">
        <v>1939</v>
      </c>
    </row>
    <row r="21019" spans="1:7" ht="14.4">
      <c r="A21019" s="27" t="str">
        <f>VLOOKUP(C21019,'user list'!A:B,2,0)</f>
        <v>PDAO</v>
      </c>
      <c r="B21019" s="172">
        <v>45825.614687499998</v>
      </c>
      <c r="C21019" s="69" t="s">
        <v>258</v>
      </c>
      <c r="D21019" s="69" t="s">
        <v>1937</v>
      </c>
      <c r="E21019" s="69" t="s">
        <v>3392</v>
      </c>
      <c r="F21019" s="69">
        <v>2475</v>
      </c>
      <c r="G21019" s="69" t="s">
        <v>1939</v>
      </c>
    </row>
    <row r="21020" spans="1:7" ht="14.4">
      <c r="A21020" s="27" t="str">
        <f>VLOOKUP(C21020,'user list'!A:B,2,0)</f>
        <v>OCAs</v>
      </c>
      <c r="B21020" s="172">
        <v>45825.614733796298</v>
      </c>
      <c r="C21020" s="69" t="s">
        <v>279</v>
      </c>
      <c r="D21020" s="69" t="s">
        <v>1937</v>
      </c>
      <c r="E21020" s="69" t="s">
        <v>3393</v>
      </c>
      <c r="F21020" s="69">
        <v>2476</v>
      </c>
      <c r="G21020" s="69" t="s">
        <v>1947</v>
      </c>
    </row>
    <row r="21021" spans="1:7" ht="14.4">
      <c r="A21021" s="27" t="str">
        <f>VLOOKUP(C21021,'user list'!A:B,2,0)</f>
        <v>OCAs</v>
      </c>
      <c r="B21021" s="172">
        <v>45825.614733796298</v>
      </c>
      <c r="C21021" s="69" t="s">
        <v>279</v>
      </c>
      <c r="D21021" s="69" t="s">
        <v>1937</v>
      </c>
      <c r="E21021" s="69" t="s">
        <v>3393</v>
      </c>
      <c r="F21021" s="69">
        <v>2476</v>
      </c>
      <c r="G21021" s="69" t="s">
        <v>1948</v>
      </c>
    </row>
    <row r="21022" spans="1:7" ht="14.4">
      <c r="A21022" s="27" t="str">
        <f>VLOOKUP(C21022,'user list'!A:B,2,0)</f>
        <v>Admin</v>
      </c>
      <c r="B21022" s="172">
        <v>45825.614768518521</v>
      </c>
      <c r="C21022" s="69" t="s">
        <v>186</v>
      </c>
      <c r="D21022" s="69" t="s">
        <v>1937</v>
      </c>
      <c r="E21022" s="69" t="s">
        <v>3391</v>
      </c>
      <c r="F21022" s="69">
        <v>2474</v>
      </c>
      <c r="G21022" s="69" t="s">
        <v>1948</v>
      </c>
    </row>
    <row r="21023" spans="1:7" ht="14.4">
      <c r="A21023" s="27" t="str">
        <f>VLOOKUP(C21023,'user list'!A:B,2,0)</f>
        <v>Admin</v>
      </c>
      <c r="B21023" s="172">
        <v>45825.614768518521</v>
      </c>
      <c r="C21023" s="69" t="s">
        <v>186</v>
      </c>
      <c r="D21023" s="69" t="s">
        <v>1937</v>
      </c>
      <c r="E21023" s="69" t="s">
        <v>3393</v>
      </c>
      <c r="F21023" s="69">
        <v>2476</v>
      </c>
      <c r="G21023" s="69" t="s">
        <v>1948</v>
      </c>
    </row>
    <row r="21024" spans="1:7" ht="14.4">
      <c r="A21024" s="27" t="str">
        <f>VLOOKUP(C21024,'user list'!A:B,2,0)</f>
        <v>Admin</v>
      </c>
      <c r="B21024" s="172">
        <v>45825.614768518521</v>
      </c>
      <c r="C21024" s="69" t="s">
        <v>186</v>
      </c>
      <c r="D21024" s="69" t="s">
        <v>1937</v>
      </c>
      <c r="E21024" s="69" t="s">
        <v>3393</v>
      </c>
      <c r="F21024" s="69">
        <v>2476</v>
      </c>
      <c r="G21024" s="69" t="s">
        <v>1948</v>
      </c>
    </row>
    <row r="21025" spans="1:7" ht="14.4">
      <c r="A21025" s="27" t="str">
        <f>VLOOKUP(C21025,'user list'!A:B,2,0)</f>
        <v>Admin</v>
      </c>
      <c r="B21025" s="172">
        <v>45825.614768518521</v>
      </c>
      <c r="C21025" s="69" t="s">
        <v>186</v>
      </c>
      <c r="D21025" s="69" t="s">
        <v>1937</v>
      </c>
      <c r="E21025" s="69" t="s">
        <v>3393</v>
      </c>
      <c r="F21025" s="69">
        <v>2476</v>
      </c>
      <c r="G21025" s="69" t="s">
        <v>1947</v>
      </c>
    </row>
    <row r="21026" spans="1:7" ht="14.4">
      <c r="A21026" s="27" t="str">
        <f>VLOOKUP(C21026,'user list'!A:B,2,0)</f>
        <v>OCAs</v>
      </c>
      <c r="B21026" s="172">
        <v>45825.614837962959</v>
      </c>
      <c r="C21026" s="69" t="s">
        <v>279</v>
      </c>
      <c r="D21026" s="69" t="s">
        <v>1937</v>
      </c>
      <c r="E21026" s="69" t="s">
        <v>3393</v>
      </c>
      <c r="F21026" s="69">
        <v>2476</v>
      </c>
      <c r="G21026" s="69" t="s">
        <v>1939</v>
      </c>
    </row>
    <row r="21027" spans="1:7" ht="14.4">
      <c r="A21027" s="27" t="str">
        <f>VLOOKUP(C21027,'user list'!A:B,2,0)</f>
        <v>PDAO</v>
      </c>
      <c r="B21027" s="172">
        <v>45825.614872685182</v>
      </c>
      <c r="C21027" s="69" t="s">
        <v>258</v>
      </c>
      <c r="D21027" s="69" t="s">
        <v>1937</v>
      </c>
      <c r="E21027" s="69" t="s">
        <v>3392</v>
      </c>
      <c r="F21027" s="69">
        <v>2475</v>
      </c>
      <c r="G21027" s="69" t="s">
        <v>1947</v>
      </c>
    </row>
    <row r="21028" spans="1:7" ht="14.4">
      <c r="A21028" s="27" t="str">
        <f>VLOOKUP(C21028,'user list'!A:B,2,0)</f>
        <v>PDAO</v>
      </c>
      <c r="B21028" s="172">
        <v>45825.614872685182</v>
      </c>
      <c r="C21028" s="69" t="s">
        <v>258</v>
      </c>
      <c r="D21028" s="69" t="s">
        <v>1937</v>
      </c>
      <c r="E21028" s="69" t="s">
        <v>3392</v>
      </c>
      <c r="F21028" s="69">
        <v>2475</v>
      </c>
      <c r="G21028" s="69" t="s">
        <v>1948</v>
      </c>
    </row>
    <row r="21029" spans="1:7" ht="14.4">
      <c r="A21029" s="27" t="str">
        <f>VLOOKUP(C21029,'user list'!A:B,2,0)</f>
        <v>PDAO</v>
      </c>
      <c r="B21029" s="172">
        <v>45825.614872685182</v>
      </c>
      <c r="C21029" s="69" t="s">
        <v>258</v>
      </c>
      <c r="D21029" s="69" t="s">
        <v>1937</v>
      </c>
      <c r="E21029" s="69" t="s">
        <v>3392</v>
      </c>
      <c r="F21029" s="69">
        <v>2475</v>
      </c>
      <c r="G21029" s="69" t="s">
        <v>1939</v>
      </c>
    </row>
    <row r="21030" spans="1:7" ht="14.4">
      <c r="A21030" s="27" t="str">
        <f>VLOOKUP(C21030,'user list'!A:B,2,0)</f>
        <v>Admin</v>
      </c>
      <c r="B21030" s="172">
        <v>45825.614872685182</v>
      </c>
      <c r="C21030" s="69" t="s">
        <v>186</v>
      </c>
      <c r="D21030" s="69" t="s">
        <v>1937</v>
      </c>
      <c r="E21030" s="69" t="s">
        <v>3392</v>
      </c>
      <c r="F21030" s="69">
        <v>2475</v>
      </c>
      <c r="G21030" s="69" t="s">
        <v>1948</v>
      </c>
    </row>
    <row r="21031" spans="1:7" ht="14.4">
      <c r="A21031" s="27" t="str">
        <f>VLOOKUP(C21031,'user list'!A:B,2,0)</f>
        <v>OCAs</v>
      </c>
      <c r="B21031" s="172">
        <v>45825.614884259259</v>
      </c>
      <c r="C21031" s="69" t="s">
        <v>279</v>
      </c>
      <c r="D21031" s="69" t="s">
        <v>1937</v>
      </c>
      <c r="E21031" s="69" t="s">
        <v>3391</v>
      </c>
      <c r="F21031" s="69">
        <v>2477</v>
      </c>
      <c r="G21031" s="69" t="s">
        <v>1939</v>
      </c>
    </row>
    <row r="21032" spans="1:7" ht="14.4">
      <c r="A21032" s="27" t="str">
        <f>VLOOKUP(C21032,'user list'!A:B,2,0)</f>
        <v>PDAO</v>
      </c>
      <c r="B21032" s="172">
        <v>45825.615034722221</v>
      </c>
      <c r="C21032" s="69" t="s">
        <v>258</v>
      </c>
      <c r="D21032" s="69" t="s">
        <v>1937</v>
      </c>
      <c r="E21032" s="69" t="s">
        <v>3392</v>
      </c>
      <c r="F21032" s="69">
        <v>2475</v>
      </c>
      <c r="G21032" s="69" t="s">
        <v>1939</v>
      </c>
    </row>
    <row r="21033" spans="1:7" ht="14.4">
      <c r="A21033" s="27" t="str">
        <f>VLOOKUP(C21033,'user list'!A:B,2,0)</f>
        <v>OCAs</v>
      </c>
      <c r="B21033" s="172">
        <v>45825.61519675926</v>
      </c>
      <c r="C21033" s="69" t="s">
        <v>279</v>
      </c>
      <c r="D21033" s="69" t="s">
        <v>1937</v>
      </c>
      <c r="E21033" s="69" t="s">
        <v>3393</v>
      </c>
      <c r="F21033" s="69">
        <v>2476</v>
      </c>
      <c r="G21033" s="69" t="s">
        <v>1939</v>
      </c>
    </row>
    <row r="21034" spans="1:7" ht="14.4">
      <c r="A21034" s="27" t="str">
        <f>VLOOKUP(C21034,'user list'!A:B,2,0)</f>
        <v>SBCDPO</v>
      </c>
      <c r="B21034" s="172">
        <v>45825.616863425923</v>
      </c>
      <c r="C21034" s="69" t="s">
        <v>271</v>
      </c>
      <c r="D21034" s="69" t="s">
        <v>1937</v>
      </c>
      <c r="E21034" s="69" t="s">
        <v>3396</v>
      </c>
      <c r="F21034" s="69">
        <v>2478</v>
      </c>
      <c r="G21034" s="69" t="s">
        <v>2440</v>
      </c>
    </row>
    <row r="21035" spans="1:7" ht="14.4">
      <c r="A21035" s="27" t="str">
        <f>VLOOKUP(C21035,'user list'!A:B,2,0)</f>
        <v>Admin</v>
      </c>
      <c r="B21035" s="172">
        <v>45825.616863425923</v>
      </c>
      <c r="C21035" s="69" t="s">
        <v>186</v>
      </c>
      <c r="D21035" s="69" t="s">
        <v>1937</v>
      </c>
      <c r="E21035" s="69" t="s">
        <v>3396</v>
      </c>
      <c r="F21035" s="69">
        <v>2478</v>
      </c>
      <c r="G21035" s="69" t="s">
        <v>1948</v>
      </c>
    </row>
    <row r="21036" spans="1:7" ht="14.4">
      <c r="A21036" s="27" t="str">
        <f>VLOOKUP(C21036,'user list'!A:B,2,0)</f>
        <v>Admin</v>
      </c>
      <c r="B21036" s="172">
        <v>45825.616863425923</v>
      </c>
      <c r="C21036" s="69" t="s">
        <v>186</v>
      </c>
      <c r="D21036" s="69" t="s">
        <v>1937</v>
      </c>
      <c r="E21036" s="69" t="s">
        <v>3396</v>
      </c>
      <c r="F21036" s="69">
        <v>2478</v>
      </c>
      <c r="G21036" s="69" t="s">
        <v>1948</v>
      </c>
    </row>
    <row r="21037" spans="1:7" ht="14.4">
      <c r="A21037" s="27" t="str">
        <f>VLOOKUP(C21037,'user list'!A:B,2,0)</f>
        <v>Admin</v>
      </c>
      <c r="B21037" s="172">
        <v>45825.616863425923</v>
      </c>
      <c r="C21037" s="69" t="s">
        <v>186</v>
      </c>
      <c r="D21037" s="69" t="s">
        <v>1937</v>
      </c>
      <c r="E21037" s="69" t="s">
        <v>3396</v>
      </c>
      <c r="F21037" s="69">
        <v>2478</v>
      </c>
      <c r="G21037" s="69" t="s">
        <v>1947</v>
      </c>
    </row>
    <row r="21038" spans="1:7" ht="14.4">
      <c r="A21038" s="27" t="str">
        <f>VLOOKUP(C21038,'user list'!A:B,2,0)</f>
        <v>SBCDPO</v>
      </c>
      <c r="B21038" s="172">
        <v>45825.616932870369</v>
      </c>
      <c r="C21038" s="69" t="s">
        <v>271</v>
      </c>
      <c r="D21038" s="69" t="s">
        <v>1937</v>
      </c>
      <c r="E21038" s="69" t="s">
        <v>3392</v>
      </c>
      <c r="F21038" s="69">
        <v>2475</v>
      </c>
      <c r="G21038" s="69" t="s">
        <v>1939</v>
      </c>
    </row>
    <row r="21039" spans="1:7" ht="14.4">
      <c r="A21039" s="27" t="str">
        <f>VLOOKUP(C21039,'user list'!A:B,2,0)</f>
        <v>CTO</v>
      </c>
      <c r="B21039" s="172">
        <v>45825.6171875</v>
      </c>
      <c r="C21039" s="69" t="s">
        <v>207</v>
      </c>
      <c r="D21039" s="69" t="s">
        <v>1937</v>
      </c>
      <c r="E21039" s="69" t="s">
        <v>2769</v>
      </c>
      <c r="F21039" s="69">
        <v>2217</v>
      </c>
      <c r="G21039" s="69" t="s">
        <v>1939</v>
      </c>
    </row>
    <row r="21040" spans="1:7" ht="14.4">
      <c r="A21040" s="27" t="str">
        <f>VLOOKUP(C21040,'user list'!A:B,2,0)</f>
        <v>SBCDPO</v>
      </c>
      <c r="B21040" s="172">
        <v>45825.617280092592</v>
      </c>
      <c r="C21040" s="69" t="s">
        <v>271</v>
      </c>
      <c r="D21040" s="69" t="s">
        <v>1937</v>
      </c>
      <c r="E21040" s="69" t="s">
        <v>3392</v>
      </c>
      <c r="F21040" s="69">
        <v>2475</v>
      </c>
      <c r="G21040" s="69" t="s">
        <v>1947</v>
      </c>
    </row>
    <row r="21041" spans="1:7" ht="14.4">
      <c r="A21041" s="27" t="str">
        <f>VLOOKUP(C21041,'user list'!A:B,2,0)</f>
        <v>SBCDPO</v>
      </c>
      <c r="B21041" s="172">
        <v>45825.617280092592</v>
      </c>
      <c r="C21041" s="69" t="s">
        <v>271</v>
      </c>
      <c r="D21041" s="69" t="s">
        <v>1937</v>
      </c>
      <c r="E21041" s="69" t="s">
        <v>3392</v>
      </c>
      <c r="F21041" s="69">
        <v>2475</v>
      </c>
      <c r="G21041" s="69" t="s">
        <v>1948</v>
      </c>
    </row>
    <row r="21042" spans="1:7" ht="14.4">
      <c r="A21042" s="27" t="str">
        <f>VLOOKUP(C21042,'user list'!A:B,2,0)</f>
        <v>SBCDPO</v>
      </c>
      <c r="B21042" s="172">
        <v>45825.617280092592</v>
      </c>
      <c r="C21042" s="69" t="s">
        <v>271</v>
      </c>
      <c r="D21042" s="69" t="s">
        <v>1937</v>
      </c>
      <c r="E21042" s="69" t="s">
        <v>3392</v>
      </c>
      <c r="F21042" s="69">
        <v>2475</v>
      </c>
      <c r="G21042" s="69" t="s">
        <v>1939</v>
      </c>
    </row>
    <row r="21043" spans="1:7" ht="14.4">
      <c r="A21043" s="27" t="str">
        <f>VLOOKUP(C21043,'user list'!A:B,2,0)</f>
        <v>Admin</v>
      </c>
      <c r="B21043" s="172">
        <v>45825.617291666669</v>
      </c>
      <c r="C21043" s="69" t="s">
        <v>186</v>
      </c>
      <c r="D21043" s="69" t="s">
        <v>1937</v>
      </c>
      <c r="E21043" s="69" t="s">
        <v>3392</v>
      </c>
      <c r="F21043" s="69">
        <v>2475</v>
      </c>
      <c r="G21043" s="69" t="s">
        <v>1948</v>
      </c>
    </row>
    <row r="21044" spans="1:7" ht="14.4">
      <c r="A21044" s="27" t="str">
        <f>VLOOKUP(C21044,'user list'!A:B,2,0)</f>
        <v>CTO</v>
      </c>
      <c r="B21044" s="172">
        <v>45825.617349537039</v>
      </c>
      <c r="C21044" s="69" t="s">
        <v>207</v>
      </c>
      <c r="D21044" s="69" t="s">
        <v>1937</v>
      </c>
      <c r="E21044" s="69" t="s">
        <v>2779</v>
      </c>
      <c r="F21044" s="69">
        <v>2231</v>
      </c>
      <c r="G21044" s="69" t="s">
        <v>1939</v>
      </c>
    </row>
    <row r="21045" spans="1:7" ht="14.4">
      <c r="A21045" s="27" t="str">
        <f>VLOOKUP(C21045,'user list'!A:B,2,0)</f>
        <v>CTO</v>
      </c>
      <c r="B21045" s="172">
        <v>45825.6175</v>
      </c>
      <c r="C21045" s="69" t="s">
        <v>207</v>
      </c>
      <c r="D21045" s="69" t="s">
        <v>1937</v>
      </c>
      <c r="E21045" s="69" t="s">
        <v>2727</v>
      </c>
      <c r="F21045" s="69">
        <v>2182</v>
      </c>
      <c r="G21045" s="69" t="s">
        <v>1939</v>
      </c>
    </row>
    <row r="21046" spans="1:7" ht="14.4">
      <c r="A21046" s="27" t="str">
        <f>VLOOKUP(C21046,'user list'!A:B,2,0)</f>
        <v>CTO</v>
      </c>
      <c r="B21046" s="172">
        <v>45825.617534722223</v>
      </c>
      <c r="C21046" s="69" t="s">
        <v>207</v>
      </c>
      <c r="D21046" s="69" t="s">
        <v>1937</v>
      </c>
      <c r="E21046" s="69" t="s">
        <v>2711</v>
      </c>
      <c r="F21046" s="69">
        <v>2159</v>
      </c>
      <c r="G21046" s="69" t="s">
        <v>1939</v>
      </c>
    </row>
    <row r="21047" spans="1:7" ht="14.4">
      <c r="A21047" s="27" t="str">
        <f>VLOOKUP(C21047,'user list'!A:B,2,0)</f>
        <v>CGSD</v>
      </c>
      <c r="B21047" s="172">
        <v>45825.619895833333</v>
      </c>
      <c r="C21047" s="69" t="s">
        <v>200</v>
      </c>
      <c r="D21047" s="69" t="s">
        <v>1937</v>
      </c>
      <c r="E21047" s="69" t="s">
        <v>3397</v>
      </c>
      <c r="F21047" s="69">
        <v>2479</v>
      </c>
      <c r="G21047" s="69" t="s">
        <v>2440</v>
      </c>
    </row>
    <row r="21048" spans="1:7" ht="14.4">
      <c r="A21048" s="27" t="str">
        <f>VLOOKUP(C21048,'user list'!A:B,2,0)</f>
        <v>Admin</v>
      </c>
      <c r="B21048" s="172">
        <v>45825.619895833333</v>
      </c>
      <c r="C21048" s="69" t="s">
        <v>186</v>
      </c>
      <c r="D21048" s="69" t="s">
        <v>1937</v>
      </c>
      <c r="E21048" s="69" t="s">
        <v>3397</v>
      </c>
      <c r="F21048" s="69">
        <v>2479</v>
      </c>
      <c r="G21048" s="69" t="s">
        <v>1948</v>
      </c>
    </row>
    <row r="21049" spans="1:7" ht="14.4">
      <c r="A21049" s="27" t="str">
        <f>VLOOKUP(C21049,'user list'!A:B,2,0)</f>
        <v>Admin</v>
      </c>
      <c r="B21049" s="172">
        <v>45825.619895833333</v>
      </c>
      <c r="C21049" s="69" t="s">
        <v>186</v>
      </c>
      <c r="D21049" s="69" t="s">
        <v>1937</v>
      </c>
      <c r="E21049" s="69" t="s">
        <v>3397</v>
      </c>
      <c r="F21049" s="69">
        <v>2479</v>
      </c>
      <c r="G21049" s="69" t="s">
        <v>1948</v>
      </c>
    </row>
    <row r="21050" spans="1:7" ht="14.4">
      <c r="A21050" s="27" t="str">
        <f>VLOOKUP(C21050,'user list'!A:B,2,0)</f>
        <v>Admin</v>
      </c>
      <c r="B21050" s="172">
        <v>45825.61990740741</v>
      </c>
      <c r="C21050" s="69" t="s">
        <v>186</v>
      </c>
      <c r="D21050" s="69" t="s">
        <v>1937</v>
      </c>
      <c r="E21050" s="69" t="s">
        <v>3397</v>
      </c>
      <c r="F21050" s="69">
        <v>2479</v>
      </c>
      <c r="G21050" s="69" t="s">
        <v>1948</v>
      </c>
    </row>
    <row r="21051" spans="1:7" ht="14.4">
      <c r="A21051" s="27" t="str">
        <f>VLOOKUP(C21051,'user list'!A:B,2,0)</f>
        <v>Admin</v>
      </c>
      <c r="B21051" s="172">
        <v>45825.61990740741</v>
      </c>
      <c r="C21051" s="69" t="s">
        <v>186</v>
      </c>
      <c r="D21051" s="69" t="s">
        <v>1937</v>
      </c>
      <c r="E21051" s="69" t="s">
        <v>3397</v>
      </c>
      <c r="F21051" s="69">
        <v>2479</v>
      </c>
      <c r="G21051" s="69" t="s">
        <v>1947</v>
      </c>
    </row>
    <row r="21052" spans="1:7" ht="14.4">
      <c r="A21052" s="27" t="str">
        <f>VLOOKUP(C21052,'user list'!A:B,2,0)</f>
        <v>ITDD</v>
      </c>
      <c r="B21052" s="172">
        <v>45825.620300925926</v>
      </c>
      <c r="C21052" s="69" t="s">
        <v>219</v>
      </c>
      <c r="D21052" s="69" t="s">
        <v>1937</v>
      </c>
      <c r="E21052" s="69" t="s">
        <v>1991</v>
      </c>
      <c r="F21052" s="69">
        <v>2480</v>
      </c>
      <c r="G21052" s="69" t="s">
        <v>2440</v>
      </c>
    </row>
    <row r="21053" spans="1:7" ht="14.4">
      <c r="A21053" s="27" t="str">
        <f>VLOOKUP(C21053,'user list'!A:B,2,0)</f>
        <v>Admin</v>
      </c>
      <c r="B21053" s="172">
        <v>45825.620312500003</v>
      </c>
      <c r="C21053" s="69" t="s">
        <v>186</v>
      </c>
      <c r="D21053" s="69" t="s">
        <v>1937</v>
      </c>
      <c r="E21053" s="69" t="s">
        <v>1991</v>
      </c>
      <c r="F21053" s="69">
        <v>2480</v>
      </c>
      <c r="G21053" s="69" t="s">
        <v>1948</v>
      </c>
    </row>
    <row r="21054" spans="1:7" ht="14.4">
      <c r="A21054" s="27" t="str">
        <f>VLOOKUP(C21054,'user list'!A:B,2,0)</f>
        <v>Admin</v>
      </c>
      <c r="B21054" s="172">
        <v>45825.620312500003</v>
      </c>
      <c r="C21054" s="69" t="s">
        <v>186</v>
      </c>
      <c r="D21054" s="69" t="s">
        <v>1937</v>
      </c>
      <c r="E21054" s="69" t="s">
        <v>1991</v>
      </c>
      <c r="F21054" s="69">
        <v>2480</v>
      </c>
      <c r="G21054" s="69" t="s">
        <v>1948</v>
      </c>
    </row>
    <row r="21055" spans="1:7" ht="14.4">
      <c r="A21055" s="27" t="str">
        <f>VLOOKUP(C21055,'user list'!A:B,2,0)</f>
        <v>Admin</v>
      </c>
      <c r="B21055" s="172">
        <v>45825.620312500003</v>
      </c>
      <c r="C21055" s="69" t="s">
        <v>186</v>
      </c>
      <c r="D21055" s="69" t="s">
        <v>1937</v>
      </c>
      <c r="E21055" s="69" t="s">
        <v>1991</v>
      </c>
      <c r="F21055" s="69">
        <v>2480</v>
      </c>
      <c r="G21055" s="69" t="s">
        <v>1948</v>
      </c>
    </row>
    <row r="21056" spans="1:7" ht="14.4">
      <c r="A21056" s="27" t="str">
        <f>VLOOKUP(C21056,'user list'!A:B,2,0)</f>
        <v>Admin</v>
      </c>
      <c r="B21056" s="172">
        <v>45825.620312500003</v>
      </c>
      <c r="C21056" s="69" t="s">
        <v>186</v>
      </c>
      <c r="D21056" s="69" t="s">
        <v>1937</v>
      </c>
      <c r="E21056" s="69" t="s">
        <v>1991</v>
      </c>
      <c r="F21056" s="69">
        <v>2480</v>
      </c>
      <c r="G21056" s="69" t="s">
        <v>1947</v>
      </c>
    </row>
    <row r="21057" spans="1:7" ht="14.4">
      <c r="A21057" s="27" t="str">
        <f>VLOOKUP(C21057,'user list'!A:B,2,0)</f>
        <v>ITDD</v>
      </c>
      <c r="B21057" s="172">
        <v>45825.621006944442</v>
      </c>
      <c r="C21057" s="69" t="s">
        <v>219</v>
      </c>
      <c r="D21057" s="69" t="s">
        <v>1937</v>
      </c>
      <c r="E21057" s="69" t="s">
        <v>3058</v>
      </c>
      <c r="F21057" s="69">
        <v>2352</v>
      </c>
      <c r="G21057" s="69" t="s">
        <v>1939</v>
      </c>
    </row>
    <row r="21058" spans="1:7" ht="14.4">
      <c r="A21058" s="27" t="str">
        <f>VLOOKUP(C21058,'user list'!A:B,2,0)</f>
        <v>SBCDPO</v>
      </c>
      <c r="B21058" s="172">
        <v>45825.621099537035</v>
      </c>
      <c r="C21058" s="69" t="s">
        <v>271</v>
      </c>
      <c r="D21058" s="69" t="s">
        <v>1937</v>
      </c>
      <c r="E21058" s="69" t="s">
        <v>3398</v>
      </c>
      <c r="F21058" s="69">
        <v>2481</v>
      </c>
      <c r="G21058" s="69" t="s">
        <v>2440</v>
      </c>
    </row>
    <row r="21059" spans="1:7" ht="14.4">
      <c r="A21059" s="27" t="str">
        <f>VLOOKUP(C21059,'user list'!A:B,2,0)</f>
        <v>Admin</v>
      </c>
      <c r="B21059" s="172">
        <v>45825.621099537035</v>
      </c>
      <c r="C21059" s="69" t="s">
        <v>186</v>
      </c>
      <c r="D21059" s="69" t="s">
        <v>1937</v>
      </c>
      <c r="E21059" s="69" t="s">
        <v>3398</v>
      </c>
      <c r="F21059" s="69">
        <v>2481</v>
      </c>
      <c r="G21059" s="69" t="s">
        <v>1948</v>
      </c>
    </row>
    <row r="21060" spans="1:7" ht="14.4">
      <c r="A21060" s="27" t="str">
        <f>VLOOKUP(C21060,'user list'!A:B,2,0)</f>
        <v>Admin</v>
      </c>
      <c r="B21060" s="172">
        <v>45825.621099537035</v>
      </c>
      <c r="C21060" s="69" t="s">
        <v>186</v>
      </c>
      <c r="D21060" s="69" t="s">
        <v>1937</v>
      </c>
      <c r="E21060" s="69" t="s">
        <v>3398</v>
      </c>
      <c r="F21060" s="69">
        <v>2481</v>
      </c>
      <c r="G21060" s="69" t="s">
        <v>1948</v>
      </c>
    </row>
    <row r="21061" spans="1:7" ht="14.4">
      <c r="A21061" s="27" t="str">
        <f>VLOOKUP(C21061,'user list'!A:B,2,0)</f>
        <v>Admin</v>
      </c>
      <c r="B21061" s="172">
        <v>45825.621099537035</v>
      </c>
      <c r="C21061" s="69" t="s">
        <v>186</v>
      </c>
      <c r="D21061" s="69" t="s">
        <v>1937</v>
      </c>
      <c r="E21061" s="69" t="s">
        <v>3398</v>
      </c>
      <c r="F21061" s="69">
        <v>2481</v>
      </c>
      <c r="G21061" s="69" t="s">
        <v>1947</v>
      </c>
    </row>
    <row r="21062" spans="1:7" ht="14.4">
      <c r="A21062" s="27" t="str">
        <f>VLOOKUP(C21062,'user list'!A:B,2,0)</f>
        <v>DOE</v>
      </c>
      <c r="B21062" s="172">
        <v>45825.621168981481</v>
      </c>
      <c r="C21062" s="69" t="s">
        <v>211</v>
      </c>
      <c r="D21062" s="69" t="s">
        <v>1937</v>
      </c>
      <c r="E21062" s="69" t="s">
        <v>3399</v>
      </c>
      <c r="F21062" s="69">
        <v>2482</v>
      </c>
      <c r="G21062" s="69" t="s">
        <v>2440</v>
      </c>
    </row>
    <row r="21063" spans="1:7" ht="14.4">
      <c r="A21063" s="27" t="str">
        <f>VLOOKUP(C21063,'user list'!A:B,2,0)</f>
        <v>CGSD</v>
      </c>
      <c r="B21063" s="172">
        <v>45825.621168981481</v>
      </c>
      <c r="C21063" s="69" t="s">
        <v>200</v>
      </c>
      <c r="D21063" s="69" t="s">
        <v>1937</v>
      </c>
      <c r="E21063" s="69" t="s">
        <v>3400</v>
      </c>
      <c r="F21063" s="69">
        <v>2483</v>
      </c>
      <c r="G21063" s="69" t="s">
        <v>2440</v>
      </c>
    </row>
    <row r="21064" spans="1:7" ht="14.4">
      <c r="A21064" s="27" t="str">
        <f>VLOOKUP(C21064,'user list'!A:B,2,0)</f>
        <v>Admin</v>
      </c>
      <c r="B21064" s="172">
        <v>45825.621168981481</v>
      </c>
      <c r="C21064" s="69" t="s">
        <v>186</v>
      </c>
      <c r="D21064" s="69" t="s">
        <v>1937</v>
      </c>
      <c r="E21064" s="69" t="s">
        <v>3399</v>
      </c>
      <c r="F21064" s="69">
        <v>2482</v>
      </c>
      <c r="G21064" s="69" t="s">
        <v>1948</v>
      </c>
    </row>
    <row r="21065" spans="1:7" ht="14.4">
      <c r="A21065" s="27" t="str">
        <f>VLOOKUP(C21065,'user list'!A:B,2,0)</f>
        <v>Admin</v>
      </c>
      <c r="B21065" s="172">
        <v>45825.621168981481</v>
      </c>
      <c r="C21065" s="69" t="s">
        <v>186</v>
      </c>
      <c r="D21065" s="69" t="s">
        <v>1937</v>
      </c>
      <c r="E21065" s="69" t="s">
        <v>3399</v>
      </c>
      <c r="F21065" s="69">
        <v>2482</v>
      </c>
      <c r="G21065" s="69" t="s">
        <v>1948</v>
      </c>
    </row>
    <row r="21066" spans="1:7" ht="14.4">
      <c r="A21066" s="27" t="str">
        <f>VLOOKUP(C21066,'user list'!A:B,2,0)</f>
        <v>Admin</v>
      </c>
      <c r="B21066" s="172">
        <v>45825.621168981481</v>
      </c>
      <c r="C21066" s="69" t="s">
        <v>186</v>
      </c>
      <c r="D21066" s="69" t="s">
        <v>1937</v>
      </c>
      <c r="E21066" s="69" t="s">
        <v>3400</v>
      </c>
      <c r="F21066" s="69">
        <v>2483</v>
      </c>
      <c r="G21066" s="69" t="s">
        <v>1948</v>
      </c>
    </row>
    <row r="21067" spans="1:7" ht="14.4">
      <c r="A21067" s="27" t="str">
        <f>VLOOKUP(C21067,'user list'!A:B,2,0)</f>
        <v>Admin</v>
      </c>
      <c r="B21067" s="172">
        <v>45825.621168981481</v>
      </c>
      <c r="C21067" s="69" t="s">
        <v>186</v>
      </c>
      <c r="D21067" s="69" t="s">
        <v>1937</v>
      </c>
      <c r="E21067" s="69" t="s">
        <v>3400</v>
      </c>
      <c r="F21067" s="69">
        <v>2483</v>
      </c>
      <c r="G21067" s="69" t="s">
        <v>1948</v>
      </c>
    </row>
    <row r="21068" spans="1:7" ht="14.4">
      <c r="A21068" s="27" t="str">
        <f>VLOOKUP(C21068,'user list'!A:B,2,0)</f>
        <v>Admin</v>
      </c>
      <c r="B21068" s="172">
        <v>45825.621180555558</v>
      </c>
      <c r="C21068" s="69" t="s">
        <v>186</v>
      </c>
      <c r="D21068" s="69" t="s">
        <v>1937</v>
      </c>
      <c r="E21068" s="69" t="s">
        <v>3399</v>
      </c>
      <c r="F21068" s="69">
        <v>2482</v>
      </c>
      <c r="G21068" s="69" t="s">
        <v>1948</v>
      </c>
    </row>
    <row r="21069" spans="1:7" ht="14.4">
      <c r="A21069" s="27" t="str">
        <f>VLOOKUP(C21069,'user list'!A:B,2,0)</f>
        <v>Admin</v>
      </c>
      <c r="B21069" s="172">
        <v>45825.621180555558</v>
      </c>
      <c r="C21069" s="69" t="s">
        <v>186</v>
      </c>
      <c r="D21069" s="69" t="s">
        <v>1937</v>
      </c>
      <c r="E21069" s="69" t="s">
        <v>3399</v>
      </c>
      <c r="F21069" s="69">
        <v>2482</v>
      </c>
      <c r="G21069" s="69" t="s">
        <v>1947</v>
      </c>
    </row>
    <row r="21070" spans="1:7" ht="14.4">
      <c r="A21070" s="27" t="str">
        <f>VLOOKUP(C21070,'user list'!A:B,2,0)</f>
        <v>Admin</v>
      </c>
      <c r="B21070" s="172">
        <v>45825.621180555558</v>
      </c>
      <c r="C21070" s="69" t="s">
        <v>186</v>
      </c>
      <c r="D21070" s="69" t="s">
        <v>1937</v>
      </c>
      <c r="E21070" s="69" t="s">
        <v>3400</v>
      </c>
      <c r="F21070" s="69">
        <v>2483</v>
      </c>
      <c r="G21070" s="69" t="s">
        <v>1948</v>
      </c>
    </row>
    <row r="21071" spans="1:7" ht="14.4">
      <c r="A21071" s="27" t="str">
        <f>VLOOKUP(C21071,'user list'!A:B,2,0)</f>
        <v>Admin</v>
      </c>
      <c r="B21071" s="172">
        <v>45825.621180555558</v>
      </c>
      <c r="C21071" s="69" t="s">
        <v>186</v>
      </c>
      <c r="D21071" s="69" t="s">
        <v>1937</v>
      </c>
      <c r="E21071" s="69" t="s">
        <v>3400</v>
      </c>
      <c r="F21071" s="69">
        <v>2483</v>
      </c>
      <c r="G21071" s="69" t="s">
        <v>1947</v>
      </c>
    </row>
    <row r="21072" spans="1:7" ht="14.4">
      <c r="A21072" s="27" t="str">
        <f>VLOOKUP(C21072,'user list'!A:B,2,0)</f>
        <v>SSDD</v>
      </c>
      <c r="B21072" s="172">
        <v>45825.621805555558</v>
      </c>
      <c r="C21072" s="69" t="s">
        <v>273</v>
      </c>
      <c r="D21072" s="69" t="s">
        <v>1937</v>
      </c>
      <c r="E21072" s="69" t="s">
        <v>1974</v>
      </c>
      <c r="F21072" s="69">
        <v>2402</v>
      </c>
      <c r="G21072" s="69" t="s">
        <v>1939</v>
      </c>
    </row>
    <row r="21073" spans="1:7" ht="14.4">
      <c r="A21073" s="27" t="str">
        <f>VLOOKUP(C21073,'user list'!A:B,2,0)</f>
        <v>SSDD</v>
      </c>
      <c r="B21073" s="172">
        <v>45825.621967592589</v>
      </c>
      <c r="C21073" s="69" t="s">
        <v>273</v>
      </c>
      <c r="D21073" s="69" t="s">
        <v>1937</v>
      </c>
      <c r="E21073" s="69" t="s">
        <v>3344</v>
      </c>
      <c r="F21073" s="69">
        <v>2401</v>
      </c>
      <c r="G21073" s="69" t="s">
        <v>1939</v>
      </c>
    </row>
    <row r="21074" spans="1:7" ht="14.4">
      <c r="A21074" s="27" t="str">
        <f>VLOOKUP(C21074,'user list'!A:B,2,0)</f>
        <v>SSDD</v>
      </c>
      <c r="B21074" s="172">
        <v>45825.622025462966</v>
      </c>
      <c r="C21074" s="69" t="s">
        <v>273</v>
      </c>
      <c r="D21074" s="69" t="s">
        <v>1937</v>
      </c>
      <c r="E21074" s="69" t="s">
        <v>3061</v>
      </c>
      <c r="F21074" s="69">
        <v>2360</v>
      </c>
      <c r="G21074" s="69" t="s">
        <v>1939</v>
      </c>
    </row>
    <row r="21075" spans="1:7" ht="14.4">
      <c r="A21075" s="27" t="str">
        <f>VLOOKUP(C21075,'user list'!A:B,2,0)</f>
        <v>SSDD</v>
      </c>
      <c r="B21075" s="172">
        <v>45825.622083333335</v>
      </c>
      <c r="C21075" s="69" t="s">
        <v>273</v>
      </c>
      <c r="D21075" s="69" t="s">
        <v>1937</v>
      </c>
      <c r="E21075" s="69" t="s">
        <v>3060</v>
      </c>
      <c r="F21075" s="69">
        <v>2354</v>
      </c>
      <c r="G21075" s="69" t="s">
        <v>1939</v>
      </c>
    </row>
    <row r="21076" spans="1:7" ht="14.4">
      <c r="A21076" s="27" t="str">
        <f>VLOOKUP(C21076,'user list'!A:B,2,0)</f>
        <v>CVD</v>
      </c>
      <c r="B21076" s="172">
        <v>45825.622094907405</v>
      </c>
      <c r="C21076" s="69" t="s">
        <v>208</v>
      </c>
      <c r="D21076" s="69" t="s">
        <v>1937</v>
      </c>
      <c r="E21076" s="69" t="s">
        <v>3061</v>
      </c>
      <c r="F21076" s="69">
        <v>2360</v>
      </c>
      <c r="G21076" s="69" t="s">
        <v>1939</v>
      </c>
    </row>
    <row r="21077" spans="1:7" ht="14.4">
      <c r="A21077" s="27" t="str">
        <f>VLOOKUP(C21077,'user list'!A:B,2,0)</f>
        <v>ITDD</v>
      </c>
      <c r="B21077" s="172">
        <v>45825.622141203705</v>
      </c>
      <c r="C21077" s="69" t="s">
        <v>219</v>
      </c>
      <c r="D21077" s="69" t="s">
        <v>1937</v>
      </c>
      <c r="E21077" s="69" t="s">
        <v>3058</v>
      </c>
      <c r="F21077" s="69">
        <v>2352</v>
      </c>
      <c r="G21077" s="69" t="s">
        <v>1939</v>
      </c>
    </row>
    <row r="21078" spans="1:7" ht="14.4">
      <c r="A21078" s="27" t="str">
        <f>VLOOKUP(C21078,'user list'!A:B,2,0)</f>
        <v>SSDD</v>
      </c>
      <c r="B21078" s="172">
        <v>45825.622303240743</v>
      </c>
      <c r="C21078" s="69" t="s">
        <v>273</v>
      </c>
      <c r="D21078" s="69" t="s">
        <v>1937</v>
      </c>
      <c r="E21078" s="69" t="s">
        <v>2784</v>
      </c>
      <c r="F21078" s="69">
        <v>2340</v>
      </c>
      <c r="G21078" s="69" t="s">
        <v>1939</v>
      </c>
    </row>
    <row r="21079" spans="1:7" ht="14.4">
      <c r="A21079" s="27" t="str">
        <f>VLOOKUP(C21079,'user list'!A:B,2,0)</f>
        <v>SSDD</v>
      </c>
      <c r="B21079" s="172">
        <v>45825.622997685183</v>
      </c>
      <c r="C21079" s="69" t="s">
        <v>273</v>
      </c>
      <c r="D21079" s="69" t="s">
        <v>1937</v>
      </c>
      <c r="E21079" s="69" t="s">
        <v>2784</v>
      </c>
      <c r="F21079" s="69">
        <v>2236</v>
      </c>
      <c r="G21079" s="69" t="s">
        <v>1939</v>
      </c>
    </row>
    <row r="21080" spans="1:7" ht="14.4">
      <c r="A21080" s="27" t="str">
        <f>VLOOKUP(C21080,'user list'!A:B,2,0)</f>
        <v>CGSD</v>
      </c>
      <c r="B21080" s="172">
        <v>45825.62300925926</v>
      </c>
      <c r="C21080" s="69" t="s">
        <v>200</v>
      </c>
      <c r="D21080" s="69" t="s">
        <v>1937</v>
      </c>
      <c r="E21080" s="69" t="s">
        <v>3401</v>
      </c>
      <c r="F21080" s="69">
        <v>2484</v>
      </c>
      <c r="G21080" s="69" t="s">
        <v>2440</v>
      </c>
    </row>
    <row r="21081" spans="1:7" ht="14.4">
      <c r="A21081" s="27" t="str">
        <f>VLOOKUP(C21081,'user list'!A:B,2,0)</f>
        <v>Admin</v>
      </c>
      <c r="B21081" s="172">
        <v>45825.62300925926</v>
      </c>
      <c r="C21081" s="69" t="s">
        <v>186</v>
      </c>
      <c r="D21081" s="69" t="s">
        <v>1937</v>
      </c>
      <c r="E21081" s="69" t="s">
        <v>3401</v>
      </c>
      <c r="F21081" s="69">
        <v>2484</v>
      </c>
      <c r="G21081" s="69" t="s">
        <v>1948</v>
      </c>
    </row>
    <row r="21082" spans="1:7" ht="14.4">
      <c r="A21082" s="27" t="str">
        <f>VLOOKUP(C21082,'user list'!A:B,2,0)</f>
        <v>Admin</v>
      </c>
      <c r="B21082" s="172">
        <v>45825.62300925926</v>
      </c>
      <c r="C21082" s="69" t="s">
        <v>186</v>
      </c>
      <c r="D21082" s="69" t="s">
        <v>1937</v>
      </c>
      <c r="E21082" s="69" t="s">
        <v>3401</v>
      </c>
      <c r="F21082" s="69">
        <v>2484</v>
      </c>
      <c r="G21082" s="69" t="s">
        <v>1948</v>
      </c>
    </row>
    <row r="21083" spans="1:7" ht="14.4">
      <c r="A21083" s="27" t="str">
        <f>VLOOKUP(C21083,'user list'!A:B,2,0)</f>
        <v>Admin</v>
      </c>
      <c r="B21083" s="172">
        <v>45825.62300925926</v>
      </c>
      <c r="C21083" s="69" t="s">
        <v>186</v>
      </c>
      <c r="D21083" s="69" t="s">
        <v>1937</v>
      </c>
      <c r="E21083" s="69" t="s">
        <v>3401</v>
      </c>
      <c r="F21083" s="69">
        <v>2484</v>
      </c>
      <c r="G21083" s="69" t="s">
        <v>1948</v>
      </c>
    </row>
    <row r="21084" spans="1:7" ht="14.4">
      <c r="A21084" s="27" t="str">
        <f>VLOOKUP(C21084,'user list'!A:B,2,0)</f>
        <v>Admin</v>
      </c>
      <c r="B21084" s="172">
        <v>45825.62300925926</v>
      </c>
      <c r="C21084" s="69" t="s">
        <v>186</v>
      </c>
      <c r="D21084" s="69" t="s">
        <v>1937</v>
      </c>
      <c r="E21084" s="69" t="s">
        <v>3401</v>
      </c>
      <c r="F21084" s="69">
        <v>2484</v>
      </c>
      <c r="G21084" s="69" t="s">
        <v>1947</v>
      </c>
    </row>
    <row r="21085" spans="1:7" ht="14.4">
      <c r="A21085" s="27" t="str">
        <f>VLOOKUP(C21085,'user list'!A:B,2,0)</f>
        <v>ITDD</v>
      </c>
      <c r="B21085" s="172">
        <v>45825.623055555552</v>
      </c>
      <c r="C21085" s="69" t="s">
        <v>219</v>
      </c>
      <c r="D21085" s="69" t="s">
        <v>1937</v>
      </c>
      <c r="E21085" s="69" t="s">
        <v>2039</v>
      </c>
      <c r="F21085" s="69">
        <v>2485</v>
      </c>
      <c r="G21085" s="69" t="s">
        <v>2440</v>
      </c>
    </row>
    <row r="21086" spans="1:7" ht="14.4">
      <c r="A21086" s="27" t="str">
        <f>VLOOKUP(C21086,'user list'!A:B,2,0)</f>
        <v>Admin</v>
      </c>
      <c r="B21086" s="172">
        <v>45825.623055555552</v>
      </c>
      <c r="C21086" s="69" t="s">
        <v>186</v>
      </c>
      <c r="D21086" s="69" t="s">
        <v>1937</v>
      </c>
      <c r="E21086" s="69" t="s">
        <v>2039</v>
      </c>
      <c r="F21086" s="69">
        <v>2485</v>
      </c>
      <c r="G21086" s="69" t="s">
        <v>1948</v>
      </c>
    </row>
    <row r="21087" spans="1:7" ht="14.4">
      <c r="A21087" s="27" t="str">
        <f>VLOOKUP(C21087,'user list'!A:B,2,0)</f>
        <v>Admin</v>
      </c>
      <c r="B21087" s="172">
        <v>45825.623055555552</v>
      </c>
      <c r="C21087" s="69" t="s">
        <v>186</v>
      </c>
      <c r="D21087" s="69" t="s">
        <v>1937</v>
      </c>
      <c r="E21087" s="69" t="s">
        <v>2039</v>
      </c>
      <c r="F21087" s="69">
        <v>2485</v>
      </c>
      <c r="G21087" s="69" t="s">
        <v>1948</v>
      </c>
    </row>
    <row r="21088" spans="1:7" ht="14.4">
      <c r="A21088" s="27" t="str">
        <f>VLOOKUP(C21088,'user list'!A:B,2,0)</f>
        <v>Admin</v>
      </c>
      <c r="B21088" s="172">
        <v>45825.623067129629</v>
      </c>
      <c r="C21088" s="69" t="s">
        <v>186</v>
      </c>
      <c r="D21088" s="69" t="s">
        <v>1937</v>
      </c>
      <c r="E21088" s="69" t="s">
        <v>3058</v>
      </c>
      <c r="F21088" s="69">
        <v>2352</v>
      </c>
      <c r="G21088" s="69" t="s">
        <v>1948</v>
      </c>
    </row>
    <row r="21089" spans="1:7" ht="14.4">
      <c r="A21089" s="27" t="str">
        <f>VLOOKUP(C21089,'user list'!A:B,2,0)</f>
        <v>Admin</v>
      </c>
      <c r="B21089" s="172">
        <v>45825.623067129629</v>
      </c>
      <c r="C21089" s="69" t="s">
        <v>186</v>
      </c>
      <c r="D21089" s="69" t="s">
        <v>1937</v>
      </c>
      <c r="E21089" s="69" t="s">
        <v>2039</v>
      </c>
      <c r="F21089" s="69">
        <v>2485</v>
      </c>
      <c r="G21089" s="69" t="s">
        <v>1948</v>
      </c>
    </row>
    <row r="21090" spans="1:7" ht="14.4">
      <c r="A21090" s="27" t="str">
        <f>VLOOKUP(C21090,'user list'!A:B,2,0)</f>
        <v>Admin</v>
      </c>
      <c r="B21090" s="172">
        <v>45825.623067129629</v>
      </c>
      <c r="C21090" s="69" t="s">
        <v>186</v>
      </c>
      <c r="D21090" s="69" t="s">
        <v>1937</v>
      </c>
      <c r="E21090" s="69" t="s">
        <v>2039</v>
      </c>
      <c r="F21090" s="69">
        <v>2485</v>
      </c>
      <c r="G21090" s="69" t="s">
        <v>1947</v>
      </c>
    </row>
    <row r="21091" spans="1:7" ht="14.4">
      <c r="A21091" s="27" t="str">
        <f>VLOOKUP(C21091,'user list'!A:B,2,0)</f>
        <v>Admin</v>
      </c>
      <c r="B21091" s="172">
        <v>45825.623067129629</v>
      </c>
      <c r="C21091" s="69" t="s">
        <v>186</v>
      </c>
      <c r="D21091" s="69" t="s">
        <v>1937</v>
      </c>
      <c r="E21091" s="69" t="s">
        <v>3058</v>
      </c>
      <c r="F21091" s="69">
        <v>2352</v>
      </c>
      <c r="G21091" s="69" t="s">
        <v>1947</v>
      </c>
    </row>
    <row r="21092" spans="1:7" ht="14.4">
      <c r="A21092" s="27" t="str">
        <f>VLOOKUP(C21092,'user list'!A:B,2,0)</f>
        <v>Admin</v>
      </c>
      <c r="B21092" s="172">
        <v>45825.623067129629</v>
      </c>
      <c r="C21092" s="69" t="s">
        <v>186</v>
      </c>
      <c r="D21092" s="69" t="s">
        <v>1937</v>
      </c>
      <c r="E21092" s="69" t="s">
        <v>3058</v>
      </c>
      <c r="F21092" s="69">
        <v>2352</v>
      </c>
      <c r="G21092" s="69" t="s">
        <v>1948</v>
      </c>
    </row>
    <row r="21093" spans="1:7" ht="14.4">
      <c r="A21093" s="27" t="str">
        <f>VLOOKUP(C21093,'user list'!A:B,2,0)</f>
        <v>SSDD</v>
      </c>
      <c r="B21093" s="172">
        <v>45825.623067129629</v>
      </c>
      <c r="C21093" s="69" t="s">
        <v>273</v>
      </c>
      <c r="D21093" s="69" t="s">
        <v>1937</v>
      </c>
      <c r="E21093" s="69" t="s">
        <v>2725</v>
      </c>
      <c r="F21093" s="69">
        <v>2178</v>
      </c>
      <c r="G21093" s="69" t="s">
        <v>1939</v>
      </c>
    </row>
    <row r="21094" spans="1:7" ht="14.4">
      <c r="A21094" s="27" t="str">
        <f>VLOOKUP(C21094,'user list'!A:B,2,0)</f>
        <v>SSDD</v>
      </c>
      <c r="B21094" s="172">
        <v>45825.623090277775</v>
      </c>
      <c r="C21094" s="69" t="s">
        <v>273</v>
      </c>
      <c r="D21094" s="69" t="s">
        <v>1937</v>
      </c>
      <c r="E21094" s="69" t="s">
        <v>2623</v>
      </c>
      <c r="F21094" s="69">
        <v>2163</v>
      </c>
      <c r="G21094" s="69" t="s">
        <v>1939</v>
      </c>
    </row>
    <row r="21095" spans="1:7" ht="14.4">
      <c r="A21095" s="27" t="str">
        <f>VLOOKUP(C21095,'user list'!A:B,2,0)</f>
        <v>CGSD</v>
      </c>
      <c r="B21095" s="172">
        <v>45825.623113425929</v>
      </c>
      <c r="C21095" s="69" t="s">
        <v>200</v>
      </c>
      <c r="D21095" s="69" t="s">
        <v>1937</v>
      </c>
      <c r="E21095" s="69" t="s">
        <v>3400</v>
      </c>
      <c r="F21095" s="69">
        <v>2483</v>
      </c>
      <c r="G21095" s="69" t="s">
        <v>1939</v>
      </c>
    </row>
    <row r="21096" spans="1:7" ht="14.4">
      <c r="A21096" s="27" t="str">
        <f>VLOOKUP(C21096,'user list'!A:B,2,0)</f>
        <v>SSDD</v>
      </c>
      <c r="B21096" s="172">
        <v>45825.623148148145</v>
      </c>
      <c r="C21096" s="69" t="s">
        <v>273</v>
      </c>
      <c r="D21096" s="69" t="s">
        <v>1937</v>
      </c>
      <c r="E21096" s="69" t="s">
        <v>2697</v>
      </c>
      <c r="F21096" s="69">
        <v>2138</v>
      </c>
      <c r="G21096" s="69" t="s">
        <v>1939</v>
      </c>
    </row>
    <row r="21097" spans="1:7" ht="14.4">
      <c r="A21097" s="27" t="str">
        <f>VLOOKUP(C21097,'user list'!A:B,2,0)</f>
        <v>CGSD</v>
      </c>
      <c r="B21097" s="172">
        <v>45825.623159722221</v>
      </c>
      <c r="C21097" s="69" t="s">
        <v>200</v>
      </c>
      <c r="D21097" s="69" t="s">
        <v>1937</v>
      </c>
      <c r="E21097" s="69" t="s">
        <v>3397</v>
      </c>
      <c r="F21097" s="69">
        <v>2479</v>
      </c>
      <c r="G21097" s="69" t="s">
        <v>1939</v>
      </c>
    </row>
    <row r="21098" spans="1:7" ht="14.4">
      <c r="A21098" s="27" t="str">
        <f>VLOOKUP(C21098,'user list'!A:B,2,0)</f>
        <v>CGSD</v>
      </c>
      <c r="B21098" s="172">
        <v>45825.623217592591</v>
      </c>
      <c r="C21098" s="69" t="s">
        <v>200</v>
      </c>
      <c r="D21098" s="69" t="s">
        <v>1937</v>
      </c>
      <c r="E21098" s="69" t="s">
        <v>3392</v>
      </c>
      <c r="F21098" s="69">
        <v>2475</v>
      </c>
      <c r="G21098" s="69" t="s">
        <v>1939</v>
      </c>
    </row>
    <row r="21099" spans="1:7" ht="14.4">
      <c r="A21099" s="27" t="str">
        <f>VLOOKUP(C21099,'user list'!A:B,2,0)</f>
        <v>BPLD</v>
      </c>
      <c r="B21099" s="172">
        <v>45825.623287037037</v>
      </c>
      <c r="C21099" s="69" t="s">
        <v>194</v>
      </c>
      <c r="D21099" s="69" t="s">
        <v>1937</v>
      </c>
      <c r="E21099" s="69" t="s">
        <v>1991</v>
      </c>
      <c r="F21099" s="69">
        <v>2480</v>
      </c>
      <c r="G21099" s="69" t="s">
        <v>1939</v>
      </c>
    </row>
    <row r="21100" spans="1:7" ht="14.4">
      <c r="A21100" s="27" t="str">
        <f>VLOOKUP(C21100,'user list'!A:B,2,0)</f>
        <v>ITDD</v>
      </c>
      <c r="B21100" s="172">
        <v>45825.623310185183</v>
      </c>
      <c r="C21100" s="69" t="s">
        <v>219</v>
      </c>
      <c r="D21100" s="69" t="s">
        <v>1937</v>
      </c>
      <c r="E21100" s="69" t="s">
        <v>2588</v>
      </c>
      <c r="F21100" s="69">
        <v>1967</v>
      </c>
      <c r="G21100" s="69" t="s">
        <v>1939</v>
      </c>
    </row>
    <row r="21101" spans="1:7" ht="14.4">
      <c r="A21101" s="27" t="str">
        <f>VLOOKUP(C21101,'user list'!A:B,2,0)</f>
        <v>ITDD</v>
      </c>
      <c r="B21101" s="172">
        <v>45825.623541666668</v>
      </c>
      <c r="C21101" s="69" t="s">
        <v>219</v>
      </c>
      <c r="D21101" s="69" t="s">
        <v>1937</v>
      </c>
      <c r="E21101" s="69" t="s">
        <v>2588</v>
      </c>
      <c r="F21101" s="69">
        <v>1967</v>
      </c>
      <c r="G21101" s="69" t="s">
        <v>1939</v>
      </c>
    </row>
    <row r="21102" spans="1:7" ht="14.4">
      <c r="A21102" s="27" t="str">
        <f>VLOOKUP(C21102,'user list'!A:B,2,0)</f>
        <v>BPLD</v>
      </c>
      <c r="B21102" s="172">
        <v>45825.623541666668</v>
      </c>
      <c r="C21102" s="69" t="s">
        <v>194</v>
      </c>
      <c r="D21102" s="69" t="s">
        <v>1937</v>
      </c>
      <c r="E21102" s="69" t="s">
        <v>1991</v>
      </c>
      <c r="F21102" s="69">
        <v>2480</v>
      </c>
      <c r="G21102" s="69" t="s">
        <v>1947</v>
      </c>
    </row>
    <row r="21103" spans="1:7" ht="14.4">
      <c r="A21103" s="27" t="str">
        <f>VLOOKUP(C21103,'user list'!A:B,2,0)</f>
        <v>BPLD</v>
      </c>
      <c r="B21103" s="172">
        <v>45825.623541666668</v>
      </c>
      <c r="C21103" s="69" t="s">
        <v>194</v>
      </c>
      <c r="D21103" s="69" t="s">
        <v>1937</v>
      </c>
      <c r="E21103" s="69" t="s">
        <v>1991</v>
      </c>
      <c r="F21103" s="69">
        <v>2480</v>
      </c>
      <c r="G21103" s="69" t="s">
        <v>1948</v>
      </c>
    </row>
    <row r="21104" spans="1:7" ht="14.4">
      <c r="A21104" s="27" t="str">
        <f>VLOOKUP(C21104,'user list'!A:B,2,0)</f>
        <v>BPLD</v>
      </c>
      <c r="B21104" s="172">
        <v>45825.623541666668</v>
      </c>
      <c r="C21104" s="69" t="s">
        <v>194</v>
      </c>
      <c r="D21104" s="69" t="s">
        <v>1937</v>
      </c>
      <c r="E21104" s="69" t="s">
        <v>1991</v>
      </c>
      <c r="F21104" s="69">
        <v>2480</v>
      </c>
      <c r="G21104" s="69" t="s">
        <v>1939</v>
      </c>
    </row>
    <row r="21105" spans="1:7" ht="14.4">
      <c r="A21105" s="27" t="str">
        <f>VLOOKUP(C21105,'user list'!A:B,2,0)</f>
        <v>Admin</v>
      </c>
      <c r="B21105" s="172">
        <v>45825.623541666668</v>
      </c>
      <c r="C21105" s="69" t="s">
        <v>186</v>
      </c>
      <c r="D21105" s="69" t="s">
        <v>1937</v>
      </c>
      <c r="E21105" s="69" t="s">
        <v>1991</v>
      </c>
      <c r="F21105" s="69">
        <v>2480</v>
      </c>
      <c r="G21105" s="69" t="s">
        <v>1948</v>
      </c>
    </row>
    <row r="21106" spans="1:7" ht="14.4">
      <c r="A21106" s="27" t="str">
        <f>VLOOKUP(C21106,'user list'!A:B,2,0)</f>
        <v>CVD</v>
      </c>
      <c r="B21106" s="172">
        <v>45825.623611111114</v>
      </c>
      <c r="C21106" s="69" t="s">
        <v>208</v>
      </c>
      <c r="D21106" s="69" t="s">
        <v>1937</v>
      </c>
      <c r="E21106" s="69" t="s">
        <v>3392</v>
      </c>
      <c r="F21106" s="69">
        <v>2475</v>
      </c>
      <c r="G21106" s="69" t="s">
        <v>1939</v>
      </c>
    </row>
    <row r="21107" spans="1:7" ht="14.4">
      <c r="A21107" s="27" t="str">
        <f>VLOOKUP(C21107,'user list'!A:B,2,0)</f>
        <v>BPLD</v>
      </c>
      <c r="B21107" s="172">
        <v>45825.623622685183</v>
      </c>
      <c r="C21107" s="69" t="s">
        <v>194</v>
      </c>
      <c r="D21107" s="69" t="s">
        <v>1937</v>
      </c>
      <c r="E21107" s="69" t="s">
        <v>1991</v>
      </c>
      <c r="F21107" s="69">
        <v>2480</v>
      </c>
      <c r="G21107" s="69" t="s">
        <v>1949</v>
      </c>
    </row>
    <row r="21108" spans="1:7" ht="14.4">
      <c r="A21108" s="27" t="str">
        <f>VLOOKUP(C21108,'user list'!A:B,2,0)</f>
        <v>ITDD</v>
      </c>
      <c r="B21108" s="172">
        <v>45825.623888888891</v>
      </c>
      <c r="C21108" s="69" t="s">
        <v>219</v>
      </c>
      <c r="D21108" s="69" t="s">
        <v>1937</v>
      </c>
      <c r="E21108" s="69" t="s">
        <v>2588</v>
      </c>
      <c r="F21108" s="69">
        <v>1967</v>
      </c>
      <c r="G21108" s="69" t="s">
        <v>1939</v>
      </c>
    </row>
    <row r="21109" spans="1:7" ht="14.4">
      <c r="A21109" s="27" t="str">
        <f>VLOOKUP(C21109,'user list'!A:B,2,0)</f>
        <v>SSDD</v>
      </c>
      <c r="B21109" s="172">
        <v>45825.623900462961</v>
      </c>
      <c r="C21109" s="69" t="s">
        <v>273</v>
      </c>
      <c r="D21109" s="69" t="s">
        <v>1937</v>
      </c>
      <c r="E21109" s="69" t="s">
        <v>2482</v>
      </c>
      <c r="F21109" s="69">
        <v>2123</v>
      </c>
      <c r="G21109" s="69" t="s">
        <v>1939</v>
      </c>
    </row>
    <row r="21110" spans="1:7" ht="14.4">
      <c r="A21110" s="27" t="str">
        <f>VLOOKUP(C21110,'user list'!A:B,2,0)</f>
        <v>SSDD</v>
      </c>
      <c r="B21110" s="172">
        <v>45825.623935185184</v>
      </c>
      <c r="C21110" s="69" t="s">
        <v>273</v>
      </c>
      <c r="D21110" s="69" t="s">
        <v>1937</v>
      </c>
      <c r="E21110" s="69" t="s">
        <v>2615</v>
      </c>
      <c r="F21110" s="69" t="s">
        <v>2616</v>
      </c>
      <c r="G21110" s="69" t="s">
        <v>2617</v>
      </c>
    </row>
    <row r="21111" spans="1:7" ht="14.4">
      <c r="A21111" s="27" t="str">
        <f>VLOOKUP(C21111,'user list'!A:B,2,0)</f>
        <v>SSDD</v>
      </c>
      <c r="B21111" s="172">
        <v>45825.623969907407</v>
      </c>
      <c r="C21111" s="69" t="s">
        <v>273</v>
      </c>
      <c r="D21111" s="69" t="s">
        <v>1937</v>
      </c>
      <c r="E21111" s="69" t="s">
        <v>2577</v>
      </c>
      <c r="F21111" s="69">
        <v>1946</v>
      </c>
      <c r="G21111" s="69" t="s">
        <v>1939</v>
      </c>
    </row>
    <row r="21112" spans="1:7" ht="14.4">
      <c r="A21112" s="27" t="str">
        <f>VLOOKUP(C21112,'user list'!A:B,2,0)</f>
        <v>SSDD</v>
      </c>
      <c r="B21112" s="172">
        <v>45825.624097222222</v>
      </c>
      <c r="C21112" s="69" t="s">
        <v>273</v>
      </c>
      <c r="D21112" s="69" t="s">
        <v>1937</v>
      </c>
      <c r="E21112" s="69" t="s">
        <v>2556</v>
      </c>
      <c r="F21112" s="69">
        <v>1916</v>
      </c>
      <c r="G21112" s="69" t="s">
        <v>1939</v>
      </c>
    </row>
    <row r="21113" spans="1:7" ht="14.4">
      <c r="A21113" s="27" t="str">
        <f>VLOOKUP(C21113,'user list'!A:B,2,0)</f>
        <v>SSDD</v>
      </c>
      <c r="B21113" s="172">
        <v>45825.624212962961</v>
      </c>
      <c r="C21113" s="69" t="s">
        <v>273</v>
      </c>
      <c r="D21113" s="69" t="s">
        <v>1937</v>
      </c>
      <c r="E21113" s="69" t="s">
        <v>2555</v>
      </c>
      <c r="F21113" s="69">
        <v>1915</v>
      </c>
      <c r="G21113" s="69" t="s">
        <v>1939</v>
      </c>
    </row>
    <row r="21114" spans="1:7" ht="14.4">
      <c r="A21114" s="27" t="str">
        <f>VLOOKUP(C21114,'user list'!A:B,2,0)</f>
        <v>SSDD</v>
      </c>
      <c r="B21114" s="172">
        <v>45825.624247685184</v>
      </c>
      <c r="C21114" s="69" t="s">
        <v>273</v>
      </c>
      <c r="D21114" s="69" t="s">
        <v>1937</v>
      </c>
      <c r="E21114" s="69" t="s">
        <v>1636</v>
      </c>
      <c r="F21114" s="69">
        <v>1883</v>
      </c>
      <c r="G21114" s="69" t="s">
        <v>1939</v>
      </c>
    </row>
    <row r="21115" spans="1:7" ht="14.4">
      <c r="A21115" s="27" t="str">
        <f>VLOOKUP(C21115,'user list'!A:B,2,0)</f>
        <v>SSDD</v>
      </c>
      <c r="B21115" s="172">
        <v>45825.624328703707</v>
      </c>
      <c r="C21115" s="69" t="s">
        <v>273</v>
      </c>
      <c r="D21115" s="69" t="s">
        <v>1937</v>
      </c>
      <c r="E21115" s="69" t="s">
        <v>2534</v>
      </c>
      <c r="F21115" s="69">
        <v>1881</v>
      </c>
      <c r="G21115" s="69" t="s">
        <v>1939</v>
      </c>
    </row>
    <row r="21116" spans="1:7" ht="14.4">
      <c r="A21116" s="27" t="str">
        <f>VLOOKUP(C21116,'user list'!A:B,2,0)</f>
        <v>SSDD</v>
      </c>
      <c r="B21116" s="172">
        <v>45825.624409722222</v>
      </c>
      <c r="C21116" s="69" t="s">
        <v>273</v>
      </c>
      <c r="D21116" s="69" t="s">
        <v>1937</v>
      </c>
      <c r="E21116" s="69" t="s">
        <v>1991</v>
      </c>
      <c r="F21116" s="69">
        <v>1832</v>
      </c>
      <c r="G21116" s="69" t="s">
        <v>1939</v>
      </c>
    </row>
    <row r="21117" spans="1:7" ht="14.4">
      <c r="A21117" s="27" t="str">
        <f>VLOOKUP(C21117,'user list'!A:B,2,0)</f>
        <v>SSDD</v>
      </c>
      <c r="B21117" s="172">
        <v>45825.624421296299</v>
      </c>
      <c r="C21117" s="69" t="s">
        <v>273</v>
      </c>
      <c r="D21117" s="69" t="s">
        <v>1937</v>
      </c>
      <c r="E21117" s="69" t="s">
        <v>2463</v>
      </c>
      <c r="F21117" s="69">
        <v>1760</v>
      </c>
      <c r="G21117" s="69" t="s">
        <v>1939</v>
      </c>
    </row>
    <row r="21118" spans="1:7" ht="14.4">
      <c r="A21118" s="27" t="str">
        <f>VLOOKUP(C21118,'user list'!A:B,2,0)</f>
        <v>CVD</v>
      </c>
      <c r="B21118" s="172">
        <v>45825.624618055554</v>
      </c>
      <c r="C21118" s="69" t="s">
        <v>208</v>
      </c>
      <c r="D21118" s="69" t="s">
        <v>1937</v>
      </c>
      <c r="E21118" s="69" t="s">
        <v>3392</v>
      </c>
      <c r="F21118" s="69">
        <v>2475</v>
      </c>
      <c r="G21118" s="69" t="s">
        <v>2441</v>
      </c>
    </row>
    <row r="21119" spans="1:7" ht="14.4">
      <c r="A21119" s="27" t="str">
        <f>VLOOKUP(C21119,'user list'!A:B,2,0)</f>
        <v>CVD</v>
      </c>
      <c r="B21119" s="172">
        <v>45825.624780092592</v>
      </c>
      <c r="C21119" s="69" t="s">
        <v>208</v>
      </c>
      <c r="D21119" s="69" t="s">
        <v>1937</v>
      </c>
      <c r="E21119" s="69" t="s">
        <v>3392</v>
      </c>
      <c r="F21119" s="69">
        <v>2475</v>
      </c>
      <c r="G21119" s="69" t="s">
        <v>1949</v>
      </c>
    </row>
    <row r="21120" spans="1:7" ht="14.4">
      <c r="A21120" s="27" t="str">
        <f>VLOOKUP(C21120,'user list'!A:B,2,0)</f>
        <v>DOE</v>
      </c>
      <c r="B21120" s="172">
        <v>45825.6249537037</v>
      </c>
      <c r="C21120" s="69" t="s">
        <v>211</v>
      </c>
      <c r="D21120" s="69" t="s">
        <v>1937</v>
      </c>
      <c r="E21120" s="69" t="s">
        <v>3402</v>
      </c>
      <c r="F21120" s="69">
        <v>2486</v>
      </c>
      <c r="G21120" s="69" t="s">
        <v>2440</v>
      </c>
    </row>
    <row r="21121" spans="1:7" ht="14.4">
      <c r="A21121" s="27" t="str">
        <f>VLOOKUP(C21121,'user list'!A:B,2,0)</f>
        <v>Admin</v>
      </c>
      <c r="B21121" s="172">
        <v>45825.6249537037</v>
      </c>
      <c r="C21121" s="69" t="s">
        <v>186</v>
      </c>
      <c r="D21121" s="69" t="s">
        <v>1937</v>
      </c>
      <c r="E21121" s="69" t="s">
        <v>3402</v>
      </c>
      <c r="F21121" s="69">
        <v>2486</v>
      </c>
      <c r="G21121" s="69" t="s">
        <v>1948</v>
      </c>
    </row>
    <row r="21122" spans="1:7" ht="14.4">
      <c r="A21122" s="27" t="str">
        <f>VLOOKUP(C21122,'user list'!A:B,2,0)</f>
        <v>Admin</v>
      </c>
      <c r="B21122" s="172">
        <v>45825.6249537037</v>
      </c>
      <c r="C21122" s="69" t="s">
        <v>186</v>
      </c>
      <c r="D21122" s="69" t="s">
        <v>1937</v>
      </c>
      <c r="E21122" s="69" t="s">
        <v>3402</v>
      </c>
      <c r="F21122" s="69">
        <v>2486</v>
      </c>
      <c r="G21122" s="69" t="s">
        <v>1948</v>
      </c>
    </row>
    <row r="21123" spans="1:7" ht="14.4">
      <c r="A21123" s="27" t="str">
        <f>VLOOKUP(C21123,'user list'!A:B,2,0)</f>
        <v>Admin</v>
      </c>
      <c r="B21123" s="172">
        <v>45825.624965277777</v>
      </c>
      <c r="C21123" s="69" t="s">
        <v>186</v>
      </c>
      <c r="D21123" s="69" t="s">
        <v>1937</v>
      </c>
      <c r="E21123" s="69" t="s">
        <v>3402</v>
      </c>
      <c r="F21123" s="69">
        <v>2486</v>
      </c>
      <c r="G21123" s="69" t="s">
        <v>1948</v>
      </c>
    </row>
    <row r="21124" spans="1:7" ht="14.4">
      <c r="A21124" s="27" t="str">
        <f>VLOOKUP(C21124,'user list'!A:B,2,0)</f>
        <v>Admin</v>
      </c>
      <c r="B21124" s="172">
        <v>45825.624965277777</v>
      </c>
      <c r="C21124" s="69" t="s">
        <v>186</v>
      </c>
      <c r="D21124" s="69" t="s">
        <v>1937</v>
      </c>
      <c r="E21124" s="69" t="s">
        <v>3402</v>
      </c>
      <c r="F21124" s="69">
        <v>2486</v>
      </c>
      <c r="G21124" s="69" t="s">
        <v>1947</v>
      </c>
    </row>
    <row r="21125" spans="1:7" ht="14.4">
      <c r="A21125" s="27" t="str">
        <f>VLOOKUP(C21125,'user list'!A:B,2,0)</f>
        <v>ITDD</v>
      </c>
      <c r="B21125" s="172">
        <v>45825.625543981485</v>
      </c>
      <c r="C21125" s="69" t="s">
        <v>219</v>
      </c>
      <c r="D21125" s="69" t="s">
        <v>1937</v>
      </c>
      <c r="E21125" s="69" t="s">
        <v>2047</v>
      </c>
      <c r="F21125" s="69">
        <v>2487</v>
      </c>
      <c r="G21125" s="69" t="s">
        <v>2440</v>
      </c>
    </row>
    <row r="21126" spans="1:7" ht="14.4">
      <c r="A21126" s="27" t="str">
        <f>VLOOKUP(C21126,'user list'!A:B,2,0)</f>
        <v>Admin</v>
      </c>
      <c r="B21126" s="172">
        <v>45825.625543981485</v>
      </c>
      <c r="C21126" s="69" t="s">
        <v>186</v>
      </c>
      <c r="D21126" s="69" t="s">
        <v>1937</v>
      </c>
      <c r="E21126" s="69" t="s">
        <v>2047</v>
      </c>
      <c r="F21126" s="69">
        <v>2487</v>
      </c>
      <c r="G21126" s="69" t="s">
        <v>1948</v>
      </c>
    </row>
    <row r="21127" spans="1:7" ht="14.4">
      <c r="A21127" s="27" t="str">
        <f>VLOOKUP(C21127,'user list'!A:B,2,0)</f>
        <v>Admin</v>
      </c>
      <c r="B21127" s="172">
        <v>45825.625543981485</v>
      </c>
      <c r="C21127" s="69" t="s">
        <v>186</v>
      </c>
      <c r="D21127" s="69" t="s">
        <v>1937</v>
      </c>
      <c r="E21127" s="69" t="s">
        <v>2047</v>
      </c>
      <c r="F21127" s="69">
        <v>2487</v>
      </c>
      <c r="G21127" s="69" t="s">
        <v>1948</v>
      </c>
    </row>
    <row r="21128" spans="1:7" ht="14.4">
      <c r="A21128" s="27" t="str">
        <f>VLOOKUP(C21128,'user list'!A:B,2,0)</f>
        <v>Admin</v>
      </c>
      <c r="B21128" s="172">
        <v>45825.625555555554</v>
      </c>
      <c r="C21128" s="69" t="s">
        <v>186</v>
      </c>
      <c r="D21128" s="69" t="s">
        <v>1937</v>
      </c>
      <c r="E21128" s="69" t="s">
        <v>2588</v>
      </c>
      <c r="F21128" s="69">
        <v>1967</v>
      </c>
      <c r="G21128" s="69" t="s">
        <v>1948</v>
      </c>
    </row>
    <row r="21129" spans="1:7" ht="14.4">
      <c r="A21129" s="27" t="str">
        <f>VLOOKUP(C21129,'user list'!A:B,2,0)</f>
        <v>Admin</v>
      </c>
      <c r="B21129" s="172">
        <v>45825.625555555554</v>
      </c>
      <c r="C21129" s="69" t="s">
        <v>186</v>
      </c>
      <c r="D21129" s="69" t="s">
        <v>1937</v>
      </c>
      <c r="E21129" s="69" t="s">
        <v>2047</v>
      </c>
      <c r="F21129" s="69">
        <v>2487</v>
      </c>
      <c r="G21129" s="69" t="s">
        <v>1948</v>
      </c>
    </row>
    <row r="21130" spans="1:7" ht="14.4">
      <c r="A21130" s="27" t="str">
        <f>VLOOKUP(C21130,'user list'!A:B,2,0)</f>
        <v>Admin</v>
      </c>
      <c r="B21130" s="172">
        <v>45825.625555555554</v>
      </c>
      <c r="C21130" s="69" t="s">
        <v>186</v>
      </c>
      <c r="D21130" s="69" t="s">
        <v>1937</v>
      </c>
      <c r="E21130" s="69" t="s">
        <v>2047</v>
      </c>
      <c r="F21130" s="69">
        <v>2487</v>
      </c>
      <c r="G21130" s="69" t="s">
        <v>1947</v>
      </c>
    </row>
    <row r="21131" spans="1:7" ht="14.4">
      <c r="A21131" s="27" t="str">
        <f>VLOOKUP(C21131,'user list'!A:B,2,0)</f>
        <v>Admin</v>
      </c>
      <c r="B21131" s="172">
        <v>45825.625555555554</v>
      </c>
      <c r="C21131" s="69" t="s">
        <v>186</v>
      </c>
      <c r="D21131" s="69" t="s">
        <v>1937</v>
      </c>
      <c r="E21131" s="69" t="s">
        <v>2588</v>
      </c>
      <c r="F21131" s="69">
        <v>1967</v>
      </c>
      <c r="G21131" s="69" t="s">
        <v>1947</v>
      </c>
    </row>
    <row r="21132" spans="1:7" ht="14.4">
      <c r="A21132" s="27" t="str">
        <f>VLOOKUP(C21132,'user list'!A:B,2,0)</f>
        <v>Admin</v>
      </c>
      <c r="B21132" s="172">
        <v>45825.625555555554</v>
      </c>
      <c r="C21132" s="69" t="s">
        <v>186</v>
      </c>
      <c r="D21132" s="69" t="s">
        <v>1937</v>
      </c>
      <c r="E21132" s="69" t="s">
        <v>2588</v>
      </c>
      <c r="F21132" s="69">
        <v>1967</v>
      </c>
      <c r="G21132" s="69" t="s">
        <v>1948</v>
      </c>
    </row>
    <row r="21133" spans="1:7" ht="14.4">
      <c r="A21133" s="27" t="str">
        <f>VLOOKUP(C21133,'user list'!A:B,2,0)</f>
        <v>DBO</v>
      </c>
      <c r="B21133" s="172">
        <v>45825.625567129631</v>
      </c>
      <c r="C21133" s="69" t="s">
        <v>209</v>
      </c>
      <c r="D21133" s="69" t="s">
        <v>1937</v>
      </c>
      <c r="E21133" s="69" t="s">
        <v>3392</v>
      </c>
      <c r="F21133" s="69">
        <v>2475</v>
      </c>
      <c r="G21133" s="69" t="s">
        <v>1939</v>
      </c>
    </row>
    <row r="21134" spans="1:7" ht="14.4">
      <c r="A21134" s="27" t="str">
        <f>VLOOKUP(C21134,'user list'!A:B,2,0)</f>
        <v>SSDD</v>
      </c>
      <c r="B21134" s="172">
        <v>45825.625763888886</v>
      </c>
      <c r="C21134" s="69" t="s">
        <v>273</v>
      </c>
      <c r="D21134" s="69" t="s">
        <v>1937</v>
      </c>
      <c r="E21134" s="69" t="s">
        <v>3392</v>
      </c>
      <c r="F21134" s="69">
        <v>2475</v>
      </c>
      <c r="G21134" s="69" t="s">
        <v>1939</v>
      </c>
    </row>
    <row r="21135" spans="1:7" ht="14.4">
      <c r="A21135" s="27" t="str">
        <f>VLOOKUP(C21135,'user list'!A:B,2,0)</f>
        <v>CTO</v>
      </c>
      <c r="B21135" s="172">
        <v>45825.625763888886</v>
      </c>
      <c r="C21135" s="69" t="s">
        <v>207</v>
      </c>
      <c r="D21135" s="69" t="s">
        <v>1937</v>
      </c>
      <c r="E21135" s="69" t="s">
        <v>3392</v>
      </c>
      <c r="F21135" s="69">
        <v>2475</v>
      </c>
      <c r="G21135" s="69" t="s">
        <v>1939</v>
      </c>
    </row>
    <row r="21136" spans="1:7" ht="14.4">
      <c r="A21136" s="27" t="str">
        <f>VLOOKUP(C21136,'user list'!A:B,2,0)</f>
        <v>DBO</v>
      </c>
      <c r="B21136" s="172">
        <v>45825.625833333332</v>
      </c>
      <c r="C21136" s="69" t="s">
        <v>209</v>
      </c>
      <c r="D21136" s="69" t="s">
        <v>1937</v>
      </c>
      <c r="E21136" s="69" t="s">
        <v>3392</v>
      </c>
      <c r="F21136" s="69">
        <v>2475</v>
      </c>
      <c r="G21136" s="69" t="s">
        <v>1947</v>
      </c>
    </row>
    <row r="21137" spans="1:7" ht="14.4">
      <c r="A21137" s="27" t="str">
        <f>VLOOKUP(C21137,'user list'!A:B,2,0)</f>
        <v>DBO</v>
      </c>
      <c r="B21137" s="172">
        <v>45825.625833333332</v>
      </c>
      <c r="C21137" s="69" t="s">
        <v>209</v>
      </c>
      <c r="D21137" s="69" t="s">
        <v>1937</v>
      </c>
      <c r="E21137" s="69" t="s">
        <v>3392</v>
      </c>
      <c r="F21137" s="69">
        <v>2475</v>
      </c>
      <c r="G21137" s="69" t="s">
        <v>1948</v>
      </c>
    </row>
    <row r="21138" spans="1:7" ht="14.4">
      <c r="A21138" s="27" t="str">
        <f>VLOOKUP(C21138,'user list'!A:B,2,0)</f>
        <v>DBO</v>
      </c>
      <c r="B21138" s="172">
        <v>45825.625833333332</v>
      </c>
      <c r="C21138" s="69" t="s">
        <v>209</v>
      </c>
      <c r="D21138" s="69" t="s">
        <v>1937</v>
      </c>
      <c r="E21138" s="69" t="s">
        <v>3392</v>
      </c>
      <c r="F21138" s="69">
        <v>2475</v>
      </c>
      <c r="G21138" s="69" t="s">
        <v>1939</v>
      </c>
    </row>
    <row r="21139" spans="1:7" ht="14.4">
      <c r="A21139" s="27" t="str">
        <f>VLOOKUP(C21139,'user list'!A:B,2,0)</f>
        <v>Admin</v>
      </c>
      <c r="B21139" s="172">
        <v>45825.625833333332</v>
      </c>
      <c r="C21139" s="69" t="s">
        <v>186</v>
      </c>
      <c r="D21139" s="69" t="s">
        <v>1937</v>
      </c>
      <c r="E21139" s="69" t="s">
        <v>3392</v>
      </c>
      <c r="F21139" s="69">
        <v>2475</v>
      </c>
      <c r="G21139" s="69" t="s">
        <v>1948</v>
      </c>
    </row>
    <row r="21140" spans="1:7" ht="14.4">
      <c r="A21140" s="27" t="str">
        <f>VLOOKUP(C21140,'user list'!A:B,2,0)</f>
        <v>CVD</v>
      </c>
      <c r="B21140" s="172">
        <v>45825.626087962963</v>
      </c>
      <c r="C21140" s="69" t="s">
        <v>208</v>
      </c>
      <c r="D21140" s="69" t="s">
        <v>1937</v>
      </c>
      <c r="E21140" s="69" t="s">
        <v>3392</v>
      </c>
      <c r="F21140" s="69">
        <v>2475</v>
      </c>
      <c r="G21140" s="69" t="s">
        <v>1947</v>
      </c>
    </row>
    <row r="21141" spans="1:7" ht="14.4">
      <c r="A21141" s="27" t="str">
        <f>VLOOKUP(C21141,'user list'!A:B,2,0)</f>
        <v>CVD</v>
      </c>
      <c r="B21141" s="172">
        <v>45825.626087962963</v>
      </c>
      <c r="C21141" s="69" t="s">
        <v>208</v>
      </c>
      <c r="D21141" s="69" t="s">
        <v>1937</v>
      </c>
      <c r="E21141" s="69" t="s">
        <v>3392</v>
      </c>
      <c r="F21141" s="69">
        <v>2475</v>
      </c>
      <c r="G21141" s="69" t="s">
        <v>1948</v>
      </c>
    </row>
    <row r="21142" spans="1:7" ht="14.4">
      <c r="A21142" s="27" t="str">
        <f>VLOOKUP(C21142,'user list'!A:B,2,0)</f>
        <v>CVD</v>
      </c>
      <c r="B21142" s="172">
        <v>45825.626087962963</v>
      </c>
      <c r="C21142" s="69" t="s">
        <v>208</v>
      </c>
      <c r="D21142" s="69" t="s">
        <v>1937</v>
      </c>
      <c r="E21142" s="69" t="s">
        <v>3392</v>
      </c>
      <c r="F21142" s="69">
        <v>2475</v>
      </c>
      <c r="G21142" s="69" t="s">
        <v>1939</v>
      </c>
    </row>
    <row r="21143" spans="1:7" ht="14.4">
      <c r="A21143" s="27" t="str">
        <f>VLOOKUP(C21143,'user list'!A:B,2,0)</f>
        <v>Admin</v>
      </c>
      <c r="B21143" s="172">
        <v>45825.626099537039</v>
      </c>
      <c r="C21143" s="69" t="s">
        <v>186</v>
      </c>
      <c r="D21143" s="69" t="s">
        <v>1937</v>
      </c>
      <c r="E21143" s="69" t="s">
        <v>3392</v>
      </c>
      <c r="F21143" s="69">
        <v>2475</v>
      </c>
      <c r="G21143" s="69" t="s">
        <v>1948</v>
      </c>
    </row>
    <row r="21144" spans="1:7" ht="14.4">
      <c r="A21144" s="27" t="str">
        <f>VLOOKUP(C21144,'user list'!A:B,2,0)</f>
        <v>Admin</v>
      </c>
      <c r="B21144" s="172">
        <v>45825.626111111109</v>
      </c>
      <c r="C21144" s="69" t="s">
        <v>186</v>
      </c>
      <c r="D21144" s="69" t="s">
        <v>1937</v>
      </c>
      <c r="E21144" s="69">
        <v>2448</v>
      </c>
      <c r="F21144" s="69">
        <v>2448</v>
      </c>
      <c r="G21144" s="69" t="s">
        <v>1939</v>
      </c>
    </row>
    <row r="21145" spans="1:7" ht="14.4">
      <c r="A21145" s="27" t="str">
        <f>VLOOKUP(C21145,'user list'!A:B,2,0)</f>
        <v>Admin</v>
      </c>
      <c r="B21145" s="172">
        <v>45825.626111111109</v>
      </c>
      <c r="C21145" s="69" t="s">
        <v>186</v>
      </c>
      <c r="D21145" s="69" t="s">
        <v>1937</v>
      </c>
      <c r="E21145" s="69">
        <v>2448</v>
      </c>
      <c r="F21145" s="69">
        <v>2448</v>
      </c>
      <c r="G21145" s="69" t="s">
        <v>1939</v>
      </c>
    </row>
    <row r="21146" spans="1:7" ht="14.4">
      <c r="A21146" s="27" t="str">
        <f>VLOOKUP(C21146,'user list'!A:B,2,0)</f>
        <v>SSDD</v>
      </c>
      <c r="B21146" s="172">
        <v>45825.626145833332</v>
      </c>
      <c r="C21146" s="69" t="s">
        <v>273</v>
      </c>
      <c r="D21146" s="69" t="s">
        <v>1937</v>
      </c>
      <c r="E21146" s="69" t="s">
        <v>3392</v>
      </c>
      <c r="F21146" s="69">
        <v>2475</v>
      </c>
      <c r="G21146" s="69" t="s">
        <v>1947</v>
      </c>
    </row>
    <row r="21147" spans="1:7" ht="14.4">
      <c r="A21147" s="27" t="str">
        <f>VLOOKUP(C21147,'user list'!A:B,2,0)</f>
        <v>SSDD</v>
      </c>
      <c r="B21147" s="172">
        <v>45825.626145833332</v>
      </c>
      <c r="C21147" s="69" t="s">
        <v>273</v>
      </c>
      <c r="D21147" s="69" t="s">
        <v>1937</v>
      </c>
      <c r="E21147" s="69" t="s">
        <v>3392</v>
      </c>
      <c r="F21147" s="69">
        <v>2475</v>
      </c>
      <c r="G21147" s="69" t="s">
        <v>1948</v>
      </c>
    </row>
    <row r="21148" spans="1:7" ht="14.4">
      <c r="A21148" s="27" t="str">
        <f>VLOOKUP(C21148,'user list'!A:B,2,0)</f>
        <v>SSDD</v>
      </c>
      <c r="B21148" s="172">
        <v>45825.626145833332</v>
      </c>
      <c r="C21148" s="69" t="s">
        <v>273</v>
      </c>
      <c r="D21148" s="69" t="s">
        <v>1937</v>
      </c>
      <c r="E21148" s="69" t="s">
        <v>3392</v>
      </c>
      <c r="F21148" s="69">
        <v>2475</v>
      </c>
      <c r="G21148" s="69" t="s">
        <v>1939</v>
      </c>
    </row>
    <row r="21149" spans="1:7" ht="14.4">
      <c r="A21149" s="27" t="str">
        <f>VLOOKUP(C21149,'user list'!A:B,2,0)</f>
        <v>Admin</v>
      </c>
      <c r="B21149" s="172">
        <v>45825.626145833332</v>
      </c>
      <c r="C21149" s="69" t="s">
        <v>186</v>
      </c>
      <c r="D21149" s="69" t="s">
        <v>1937</v>
      </c>
      <c r="E21149" s="69" t="s">
        <v>3392</v>
      </c>
      <c r="F21149" s="69">
        <v>2475</v>
      </c>
      <c r="G21149" s="69" t="s">
        <v>1948</v>
      </c>
    </row>
    <row r="21150" spans="1:7" ht="14.4">
      <c r="A21150" s="27" t="str">
        <f>VLOOKUP(C21150,'user list'!A:B,2,0)</f>
        <v>SSDD</v>
      </c>
      <c r="B21150" s="172">
        <v>45825.626215277778</v>
      </c>
      <c r="C21150" s="69" t="s">
        <v>273</v>
      </c>
      <c r="D21150" s="69" t="s">
        <v>1937</v>
      </c>
      <c r="E21150" s="69" t="s">
        <v>3392</v>
      </c>
      <c r="F21150" s="69">
        <v>2475</v>
      </c>
      <c r="G21150" s="69" t="s">
        <v>1949</v>
      </c>
    </row>
    <row r="21151" spans="1:7" ht="14.4">
      <c r="A21151" s="27" t="str">
        <f>VLOOKUP(C21151,'user list'!A:B,2,0)</f>
        <v>PAISD</v>
      </c>
      <c r="B21151" s="172">
        <v>45825.626319444447</v>
      </c>
      <c r="C21151" s="69" t="s">
        <v>256</v>
      </c>
      <c r="D21151" s="69" t="s">
        <v>1937</v>
      </c>
      <c r="E21151" s="69" t="s">
        <v>3392</v>
      </c>
      <c r="F21151" s="69">
        <v>2475</v>
      </c>
      <c r="G21151" s="69" t="s">
        <v>1939</v>
      </c>
    </row>
    <row r="21152" spans="1:7" ht="14.4">
      <c r="A21152" s="27" t="str">
        <f>VLOOKUP(C21152,'user list'!A:B,2,0)</f>
        <v>Admin</v>
      </c>
      <c r="B21152" s="172">
        <v>45825.626377314817</v>
      </c>
      <c r="C21152" s="69" t="s">
        <v>186</v>
      </c>
      <c r="D21152" s="69" t="s">
        <v>1937</v>
      </c>
      <c r="E21152" s="69">
        <v>2448</v>
      </c>
      <c r="F21152" s="69">
        <v>2448</v>
      </c>
      <c r="G21152" s="69" t="s">
        <v>1948</v>
      </c>
    </row>
    <row r="21153" spans="1:7" ht="14.4">
      <c r="A21153" s="27" t="str">
        <f>VLOOKUP(C21153,'user list'!A:B,2,0)</f>
        <v>Admin</v>
      </c>
      <c r="B21153" s="172">
        <v>45825.626377314817</v>
      </c>
      <c r="C21153" s="69" t="s">
        <v>186</v>
      </c>
      <c r="D21153" s="69" t="s">
        <v>1937</v>
      </c>
      <c r="E21153" s="69">
        <v>2448</v>
      </c>
      <c r="F21153" s="69">
        <v>2448</v>
      </c>
      <c r="G21153" s="69" t="s">
        <v>1939</v>
      </c>
    </row>
    <row r="21154" spans="1:7" ht="14.4">
      <c r="A21154" s="27" t="str">
        <f>VLOOKUP(C21154,'user list'!A:B,2,0)</f>
        <v>Admin</v>
      </c>
      <c r="B21154" s="172">
        <v>45825.626400462963</v>
      </c>
      <c r="C21154" s="69" t="s">
        <v>186</v>
      </c>
      <c r="D21154" s="69" t="s">
        <v>1937</v>
      </c>
      <c r="E21154" s="69">
        <v>2429</v>
      </c>
      <c r="F21154" s="69">
        <v>2429</v>
      </c>
      <c r="G21154" s="69" t="s">
        <v>1939</v>
      </c>
    </row>
    <row r="21155" spans="1:7" ht="14.4">
      <c r="A21155" s="27" t="str">
        <f>VLOOKUP(C21155,'user list'!A:B,2,0)</f>
        <v>Admin</v>
      </c>
      <c r="B21155" s="172">
        <v>45825.626400462963</v>
      </c>
      <c r="C21155" s="69" t="s">
        <v>186</v>
      </c>
      <c r="D21155" s="69" t="s">
        <v>1937</v>
      </c>
      <c r="E21155" s="69">
        <v>2429</v>
      </c>
      <c r="F21155" s="69">
        <v>2429</v>
      </c>
      <c r="G21155" s="69" t="s">
        <v>1939</v>
      </c>
    </row>
    <row r="21156" spans="1:7" ht="14.4">
      <c r="A21156" s="27" t="str">
        <f>VLOOKUP(C21156,'user list'!A:B,2,0)</f>
        <v>SSDD</v>
      </c>
      <c r="B21156" s="172">
        <v>45825.626516203702</v>
      </c>
      <c r="C21156" s="69" t="s">
        <v>273</v>
      </c>
      <c r="D21156" s="69" t="s">
        <v>1937</v>
      </c>
      <c r="E21156" s="69" t="s">
        <v>3392</v>
      </c>
      <c r="F21156" s="69">
        <v>2475</v>
      </c>
      <c r="G21156" s="69" t="s">
        <v>2441</v>
      </c>
    </row>
    <row r="21157" spans="1:7" ht="14.4">
      <c r="A21157" s="27" t="str">
        <f>VLOOKUP(C21157,'user list'!A:B,2,0)</f>
        <v>PAISD</v>
      </c>
      <c r="B21157" s="172">
        <v>45825.626527777778</v>
      </c>
      <c r="C21157" s="69" t="s">
        <v>256</v>
      </c>
      <c r="D21157" s="69" t="s">
        <v>1937</v>
      </c>
      <c r="E21157" s="69" t="s">
        <v>3392</v>
      </c>
      <c r="F21157" s="69">
        <v>2475</v>
      </c>
      <c r="G21157" s="69" t="s">
        <v>1947</v>
      </c>
    </row>
    <row r="21158" spans="1:7" ht="14.4">
      <c r="A21158" s="27" t="str">
        <f>VLOOKUP(C21158,'user list'!A:B,2,0)</f>
        <v>PAISD</v>
      </c>
      <c r="B21158" s="172">
        <v>45825.626527777778</v>
      </c>
      <c r="C21158" s="69" t="s">
        <v>256</v>
      </c>
      <c r="D21158" s="69" t="s">
        <v>1937</v>
      </c>
      <c r="E21158" s="69" t="s">
        <v>3392</v>
      </c>
      <c r="F21158" s="69">
        <v>2475</v>
      </c>
      <c r="G21158" s="69" t="s">
        <v>1948</v>
      </c>
    </row>
    <row r="21159" spans="1:7" ht="14.4">
      <c r="A21159" s="27" t="str">
        <f>VLOOKUP(C21159,'user list'!A:B,2,0)</f>
        <v>PAISD</v>
      </c>
      <c r="B21159" s="172">
        <v>45825.626527777778</v>
      </c>
      <c r="C21159" s="69" t="s">
        <v>256</v>
      </c>
      <c r="D21159" s="69" t="s">
        <v>1937</v>
      </c>
      <c r="E21159" s="69" t="s">
        <v>3392</v>
      </c>
      <c r="F21159" s="69">
        <v>2475</v>
      </c>
      <c r="G21159" s="69" t="s">
        <v>1939</v>
      </c>
    </row>
    <row r="21160" spans="1:7" ht="14.4">
      <c r="A21160" s="27" t="str">
        <f>VLOOKUP(C21160,'user list'!A:B,2,0)</f>
        <v>Admin</v>
      </c>
      <c r="B21160" s="172">
        <v>45825.626527777778</v>
      </c>
      <c r="C21160" s="69" t="s">
        <v>186</v>
      </c>
      <c r="D21160" s="69" t="s">
        <v>1937</v>
      </c>
      <c r="E21160" s="69" t="s">
        <v>3392</v>
      </c>
      <c r="F21160" s="69">
        <v>2475</v>
      </c>
      <c r="G21160" s="69" t="s">
        <v>1948</v>
      </c>
    </row>
    <row r="21161" spans="1:7" ht="14.4">
      <c r="A21161" s="27" t="str">
        <f>VLOOKUP(C21161,'user list'!A:B,2,0)</f>
        <v>Admin</v>
      </c>
      <c r="B21161" s="172">
        <v>45825.626562500001</v>
      </c>
      <c r="C21161" s="69" t="s">
        <v>186</v>
      </c>
      <c r="D21161" s="69" t="s">
        <v>1937</v>
      </c>
      <c r="E21161" s="69">
        <v>2429</v>
      </c>
      <c r="F21161" s="69">
        <v>2429</v>
      </c>
      <c r="G21161" s="69" t="s">
        <v>1948</v>
      </c>
    </row>
    <row r="21162" spans="1:7" ht="14.4">
      <c r="A21162" s="27" t="str">
        <f>VLOOKUP(C21162,'user list'!A:B,2,0)</f>
        <v>CTO</v>
      </c>
      <c r="B21162" s="172">
        <v>45825.627557870372</v>
      </c>
      <c r="C21162" s="69" t="s">
        <v>207</v>
      </c>
      <c r="D21162" s="69" t="s">
        <v>1937</v>
      </c>
      <c r="E21162" s="69" t="s">
        <v>3392</v>
      </c>
      <c r="F21162" s="69">
        <v>2475</v>
      </c>
      <c r="G21162" s="69" t="s">
        <v>1947</v>
      </c>
    </row>
    <row r="21163" spans="1:7" ht="14.4">
      <c r="A21163" s="27" t="str">
        <f>VLOOKUP(C21163,'user list'!A:B,2,0)</f>
        <v>CTO</v>
      </c>
      <c r="B21163" s="172">
        <v>45825.627557870372</v>
      </c>
      <c r="C21163" s="69" t="s">
        <v>207</v>
      </c>
      <c r="D21163" s="69" t="s">
        <v>1937</v>
      </c>
      <c r="E21163" s="69" t="s">
        <v>3392</v>
      </c>
      <c r="F21163" s="69">
        <v>2475</v>
      </c>
      <c r="G21163" s="69" t="s">
        <v>1948</v>
      </c>
    </row>
    <row r="21164" spans="1:7" ht="14.4">
      <c r="A21164" s="27" t="str">
        <f>VLOOKUP(C21164,'user list'!A:B,2,0)</f>
        <v>CTO</v>
      </c>
      <c r="B21164" s="172">
        <v>45825.627557870372</v>
      </c>
      <c r="C21164" s="69" t="s">
        <v>207</v>
      </c>
      <c r="D21164" s="69" t="s">
        <v>1937</v>
      </c>
      <c r="E21164" s="69" t="s">
        <v>3392</v>
      </c>
      <c r="F21164" s="69">
        <v>2475</v>
      </c>
      <c r="G21164" s="69" t="s">
        <v>1939</v>
      </c>
    </row>
    <row r="21165" spans="1:7" ht="14.4">
      <c r="A21165" s="27" t="str">
        <f>VLOOKUP(C21165,'user list'!A:B,2,0)</f>
        <v>Admin</v>
      </c>
      <c r="B21165" s="172">
        <v>45825.627557870372</v>
      </c>
      <c r="C21165" s="69" t="s">
        <v>186</v>
      </c>
      <c r="D21165" s="69" t="s">
        <v>1937</v>
      </c>
      <c r="E21165" s="69" t="s">
        <v>3392</v>
      </c>
      <c r="F21165" s="69">
        <v>2475</v>
      </c>
      <c r="G21165" s="69" t="s">
        <v>1948</v>
      </c>
    </row>
    <row r="21166" spans="1:7" ht="14.4">
      <c r="A21166" s="27" t="str">
        <f>VLOOKUP(C21166,'user list'!A:B,2,0)</f>
        <v>CTO</v>
      </c>
      <c r="B21166" s="172">
        <v>45825.627581018518</v>
      </c>
      <c r="C21166" s="69" t="s">
        <v>207</v>
      </c>
      <c r="D21166" s="69" t="s">
        <v>1937</v>
      </c>
      <c r="E21166" s="69" t="s">
        <v>2039</v>
      </c>
      <c r="F21166" s="69">
        <v>2485</v>
      </c>
      <c r="G21166" s="69" t="s">
        <v>1939</v>
      </c>
    </row>
    <row r="21167" spans="1:7" ht="14.4">
      <c r="A21167" s="27" t="str">
        <f>VLOOKUP(C21167,'user list'!A:B,2,0)</f>
        <v>CTO</v>
      </c>
      <c r="B21167" s="172">
        <v>45825.628472222219</v>
      </c>
      <c r="C21167" s="69" t="s">
        <v>207</v>
      </c>
      <c r="D21167" s="69" t="s">
        <v>1937</v>
      </c>
      <c r="E21167" s="69" t="s">
        <v>2039</v>
      </c>
      <c r="F21167" s="69">
        <v>2485</v>
      </c>
      <c r="G21167" s="69" t="s">
        <v>1947</v>
      </c>
    </row>
    <row r="21168" spans="1:7" ht="14.4">
      <c r="A21168" s="27" t="str">
        <f>VLOOKUP(C21168,'user list'!A:B,2,0)</f>
        <v>CTO</v>
      </c>
      <c r="B21168" s="172">
        <v>45825.628472222219</v>
      </c>
      <c r="C21168" s="69" t="s">
        <v>207</v>
      </c>
      <c r="D21168" s="69" t="s">
        <v>1937</v>
      </c>
      <c r="E21168" s="69" t="s">
        <v>2039</v>
      </c>
      <c r="F21168" s="69">
        <v>2485</v>
      </c>
      <c r="G21168" s="69" t="s">
        <v>1948</v>
      </c>
    </row>
    <row r="21169" spans="1:7" ht="14.4">
      <c r="A21169" s="27" t="str">
        <f>VLOOKUP(C21169,'user list'!A:B,2,0)</f>
        <v>CTO</v>
      </c>
      <c r="B21169" s="172">
        <v>45825.628472222219</v>
      </c>
      <c r="C21169" s="69" t="s">
        <v>207</v>
      </c>
      <c r="D21169" s="69" t="s">
        <v>1937</v>
      </c>
      <c r="E21169" s="69" t="s">
        <v>2039</v>
      </c>
      <c r="F21169" s="69">
        <v>2485</v>
      </c>
      <c r="G21169" s="69" t="s">
        <v>1939</v>
      </c>
    </row>
    <row r="21170" spans="1:7" ht="14.4">
      <c r="A21170" s="27" t="str">
        <f>VLOOKUP(C21170,'user list'!A:B,2,0)</f>
        <v>Admin</v>
      </c>
      <c r="B21170" s="172">
        <v>45825.628472222219</v>
      </c>
      <c r="C21170" s="69" t="s">
        <v>186</v>
      </c>
      <c r="D21170" s="69" t="s">
        <v>1937</v>
      </c>
      <c r="E21170" s="69" t="s">
        <v>2039</v>
      </c>
      <c r="F21170" s="69">
        <v>2485</v>
      </c>
      <c r="G21170" s="69" t="s">
        <v>1948</v>
      </c>
    </row>
    <row r="21171" spans="1:7" ht="14.4">
      <c r="A21171" s="27" t="str">
        <f>VLOOKUP(C21171,'user list'!A:B,2,0)</f>
        <v>CTO</v>
      </c>
      <c r="B21171" s="172">
        <v>45825.630497685182</v>
      </c>
      <c r="C21171" s="69" t="s">
        <v>207</v>
      </c>
      <c r="D21171" s="69" t="s">
        <v>1937</v>
      </c>
      <c r="E21171" s="69" t="s">
        <v>2039</v>
      </c>
      <c r="F21171" s="69">
        <v>2485</v>
      </c>
      <c r="G21171" s="69" t="s">
        <v>1939</v>
      </c>
    </row>
    <row r="21172" spans="1:7" ht="14.4">
      <c r="A21172" s="27" t="str">
        <f>VLOOKUP(C21172,'user list'!A:B,2,0)</f>
        <v>DOE</v>
      </c>
      <c r="B21172" s="172">
        <v>45825.630520833336</v>
      </c>
      <c r="C21172" s="69" t="s">
        <v>211</v>
      </c>
      <c r="D21172" s="69" t="s">
        <v>1937</v>
      </c>
      <c r="E21172" s="69" t="s">
        <v>2445</v>
      </c>
      <c r="F21172" s="69">
        <v>1731</v>
      </c>
      <c r="G21172" s="69" t="s">
        <v>1939</v>
      </c>
    </row>
    <row r="21173" spans="1:7" ht="14.4">
      <c r="A21173" s="27" t="str">
        <f>VLOOKUP(C21173,'user list'!A:B,2,0)</f>
        <v>CTO</v>
      </c>
      <c r="B21173" s="172">
        <v>45825.630601851852</v>
      </c>
      <c r="C21173" s="69" t="s">
        <v>207</v>
      </c>
      <c r="D21173" s="69" t="s">
        <v>1937</v>
      </c>
      <c r="E21173" s="69" t="s">
        <v>2039</v>
      </c>
      <c r="F21173" s="69">
        <v>2485</v>
      </c>
      <c r="G21173" s="69" t="s">
        <v>2441</v>
      </c>
    </row>
    <row r="21174" spans="1:7" ht="14.4">
      <c r="A21174" s="27" t="str">
        <f>VLOOKUP(C21174,'user list'!A:B,2,0)</f>
        <v>DOE</v>
      </c>
      <c r="B21174" s="172">
        <v>45825.630925925929</v>
      </c>
      <c r="C21174" s="69" t="s">
        <v>211</v>
      </c>
      <c r="D21174" s="69" t="s">
        <v>1937</v>
      </c>
      <c r="E21174" s="69" t="s">
        <v>2804</v>
      </c>
      <c r="F21174" s="69">
        <v>2266</v>
      </c>
      <c r="G21174" s="69" t="s">
        <v>1939</v>
      </c>
    </row>
    <row r="21175" spans="1:7" ht="14.4">
      <c r="A21175" s="27" t="str">
        <f>VLOOKUP(C21175,'user list'!A:B,2,0)</f>
        <v>CTO</v>
      </c>
      <c r="B21175" s="172">
        <v>45825.630925925929</v>
      </c>
      <c r="C21175" s="69" t="s">
        <v>207</v>
      </c>
      <c r="D21175" s="69" t="s">
        <v>1937</v>
      </c>
      <c r="E21175" s="69" t="s">
        <v>3392</v>
      </c>
      <c r="F21175" s="69">
        <v>2475</v>
      </c>
      <c r="G21175" s="69" t="s">
        <v>1939</v>
      </c>
    </row>
    <row r="21176" spans="1:7" ht="14.4">
      <c r="A21176" s="27" t="str">
        <f>VLOOKUP(C21176,'user list'!A:B,2,0)</f>
        <v>DOE</v>
      </c>
      <c r="B21176" s="172">
        <v>45825.631076388891</v>
      </c>
      <c r="C21176" s="69" t="s">
        <v>211</v>
      </c>
      <c r="D21176" s="69" t="s">
        <v>1937</v>
      </c>
      <c r="E21176" s="69" t="s">
        <v>2812</v>
      </c>
      <c r="F21176" s="69">
        <v>2280</v>
      </c>
      <c r="G21176" s="69" t="s">
        <v>1939</v>
      </c>
    </row>
    <row r="21177" spans="1:7" ht="14.4">
      <c r="A21177" s="27" t="str">
        <f>VLOOKUP(C21177,'user list'!A:B,2,0)</f>
        <v>DOE</v>
      </c>
      <c r="B21177" s="172">
        <v>45825.63108796296</v>
      </c>
      <c r="C21177" s="69" t="s">
        <v>211</v>
      </c>
      <c r="D21177" s="69" t="s">
        <v>1937</v>
      </c>
      <c r="E21177" s="69" t="s">
        <v>2815</v>
      </c>
      <c r="F21177" s="69">
        <v>2287</v>
      </c>
      <c r="G21177" s="69" t="s">
        <v>1939</v>
      </c>
    </row>
    <row r="21178" spans="1:7" ht="14.4">
      <c r="A21178" s="27" t="str">
        <f>VLOOKUP(C21178,'user list'!A:B,2,0)</f>
        <v>DOE</v>
      </c>
      <c r="B21178" s="172">
        <v>45825.631226851852</v>
      </c>
      <c r="C21178" s="69" t="s">
        <v>211</v>
      </c>
      <c r="D21178" s="69" t="s">
        <v>1937</v>
      </c>
      <c r="E21178" s="69" t="s">
        <v>2822</v>
      </c>
      <c r="F21178" s="69">
        <v>2300</v>
      </c>
      <c r="G21178" s="69" t="s">
        <v>1939</v>
      </c>
    </row>
    <row r="21179" spans="1:7" ht="14.4">
      <c r="A21179" s="27" t="str">
        <f>VLOOKUP(C21179,'user list'!A:B,2,0)</f>
        <v>DOE</v>
      </c>
      <c r="B21179" s="172">
        <v>45825.631307870368</v>
      </c>
      <c r="C21179" s="69" t="s">
        <v>211</v>
      </c>
      <c r="D21179" s="69" t="s">
        <v>1937</v>
      </c>
      <c r="E21179" s="69" t="s">
        <v>2823</v>
      </c>
      <c r="F21179" s="69">
        <v>2301</v>
      </c>
      <c r="G21179" s="69" t="s">
        <v>1939</v>
      </c>
    </row>
    <row r="21180" spans="1:7" ht="14.4">
      <c r="A21180" s="27" t="str">
        <f>VLOOKUP(C21180,'user list'!A:B,2,0)</f>
        <v>DOE</v>
      </c>
      <c r="B21180" s="172">
        <v>45825.631423611114</v>
      </c>
      <c r="C21180" s="69" t="s">
        <v>211</v>
      </c>
      <c r="D21180" s="69" t="s">
        <v>1937</v>
      </c>
      <c r="E21180" s="69" t="s">
        <v>2803</v>
      </c>
      <c r="F21180" s="69">
        <v>2265</v>
      </c>
      <c r="G21180" s="69" t="s">
        <v>1939</v>
      </c>
    </row>
    <row r="21181" spans="1:7" ht="14.4">
      <c r="A21181" s="27" t="str">
        <f>VLOOKUP(C21181,'user list'!A:B,2,0)</f>
        <v>DOE</v>
      </c>
      <c r="B21181" s="172">
        <v>45825.631608796299</v>
      </c>
      <c r="C21181" s="69" t="s">
        <v>211</v>
      </c>
      <c r="D21181" s="69" t="s">
        <v>1937</v>
      </c>
      <c r="E21181" s="69" t="s">
        <v>2830</v>
      </c>
      <c r="F21181" s="69">
        <v>2308</v>
      </c>
      <c r="G21181" s="69" t="s">
        <v>1939</v>
      </c>
    </row>
    <row r="21182" spans="1:7" ht="14.4">
      <c r="A21182" s="27" t="str">
        <f>VLOOKUP(C21182,'user list'!A:B,2,0)</f>
        <v>CTO</v>
      </c>
      <c r="B21182" s="172">
        <v>45825.631631944445</v>
      </c>
      <c r="C21182" s="69" t="s">
        <v>207</v>
      </c>
      <c r="D21182" s="69" t="s">
        <v>1937</v>
      </c>
      <c r="E21182" s="69" t="s">
        <v>3392</v>
      </c>
      <c r="F21182" s="69">
        <v>2475</v>
      </c>
      <c r="G21182" s="69" t="s">
        <v>2441</v>
      </c>
    </row>
    <row r="21183" spans="1:7" ht="14.4">
      <c r="A21183" s="27" t="str">
        <f>VLOOKUP(C21183,'user list'!A:B,2,0)</f>
        <v>DOE</v>
      </c>
      <c r="B21183" s="172">
        <v>45825.631689814814</v>
      </c>
      <c r="C21183" s="69" t="s">
        <v>211</v>
      </c>
      <c r="D21183" s="69" t="s">
        <v>1937</v>
      </c>
      <c r="E21183" s="69" t="s">
        <v>2827</v>
      </c>
      <c r="F21183" s="69">
        <v>2305</v>
      </c>
      <c r="G21183" s="69" t="s">
        <v>1939</v>
      </c>
    </row>
    <row r="21184" spans="1:7" ht="14.4">
      <c r="A21184" s="27" t="str">
        <f>VLOOKUP(C21184,'user list'!A:B,2,0)</f>
        <v>DOE</v>
      </c>
      <c r="B21184" s="172">
        <v>45825.63175925926</v>
      </c>
      <c r="C21184" s="69" t="s">
        <v>211</v>
      </c>
      <c r="D21184" s="69" t="s">
        <v>1937</v>
      </c>
      <c r="E21184" s="69" t="s">
        <v>2835</v>
      </c>
      <c r="F21184" s="69">
        <v>2328</v>
      </c>
      <c r="G21184" s="69" t="s">
        <v>1939</v>
      </c>
    </row>
    <row r="21185" spans="1:7" ht="14.4">
      <c r="A21185" s="27" t="str">
        <f>VLOOKUP(C21185,'user list'!A:B,2,0)</f>
        <v>DOE</v>
      </c>
      <c r="B21185" s="172">
        <v>45825.631805555553</v>
      </c>
      <c r="C21185" s="69" t="s">
        <v>211</v>
      </c>
      <c r="D21185" s="69" t="s">
        <v>1937</v>
      </c>
      <c r="E21185" s="69" t="s">
        <v>2836</v>
      </c>
      <c r="F21185" s="69">
        <v>2329</v>
      </c>
      <c r="G21185" s="69" t="s">
        <v>1939</v>
      </c>
    </row>
    <row r="21186" spans="1:7" ht="14.4">
      <c r="A21186" s="27" t="str">
        <f>VLOOKUP(C21186,'user list'!A:B,2,0)</f>
        <v>DOE</v>
      </c>
      <c r="B21186" s="172">
        <v>45825.631828703707</v>
      </c>
      <c r="C21186" s="69" t="s">
        <v>211</v>
      </c>
      <c r="D21186" s="69" t="s">
        <v>1937</v>
      </c>
      <c r="E21186" s="69" t="s">
        <v>3043</v>
      </c>
      <c r="F21186" s="69">
        <v>2330</v>
      </c>
      <c r="G21186" s="69" t="s">
        <v>1939</v>
      </c>
    </row>
    <row r="21187" spans="1:7" ht="14.4">
      <c r="A21187" s="27" t="str">
        <f>VLOOKUP(C21187,'user list'!A:B,2,0)</f>
        <v>CTO</v>
      </c>
      <c r="B21187" s="172">
        <v>45825.631851851853</v>
      </c>
      <c r="C21187" s="69" t="s">
        <v>207</v>
      </c>
      <c r="D21187" s="69" t="s">
        <v>1937</v>
      </c>
      <c r="E21187" s="69" t="s">
        <v>3392</v>
      </c>
      <c r="F21187" s="69">
        <v>2475</v>
      </c>
      <c r="G21187" s="69" t="s">
        <v>2441</v>
      </c>
    </row>
    <row r="21188" spans="1:7" ht="14.4">
      <c r="A21188" s="27" t="str">
        <f>VLOOKUP(C21188,'user list'!A:B,2,0)</f>
        <v>DOE</v>
      </c>
      <c r="B21188" s="172">
        <v>45825.631909722222</v>
      </c>
      <c r="C21188" s="69" t="s">
        <v>211</v>
      </c>
      <c r="D21188" s="69" t="s">
        <v>1937</v>
      </c>
      <c r="E21188" s="69" t="s">
        <v>3064</v>
      </c>
      <c r="F21188" s="69">
        <v>2366</v>
      </c>
      <c r="G21188" s="69" t="s">
        <v>1939</v>
      </c>
    </row>
    <row r="21189" spans="1:7" ht="14.4">
      <c r="A21189" s="27" t="str">
        <f>VLOOKUP(C21189,'user list'!A:B,2,0)</f>
        <v>Admin</v>
      </c>
      <c r="B21189" s="172">
        <v>45825.633923611109</v>
      </c>
      <c r="C21189" s="69" t="s">
        <v>186</v>
      </c>
      <c r="D21189" s="69" t="s">
        <v>1937</v>
      </c>
      <c r="E21189" s="69" t="s">
        <v>2047</v>
      </c>
      <c r="F21189" s="69">
        <v>2487</v>
      </c>
      <c r="G21189" s="69" t="s">
        <v>1939</v>
      </c>
    </row>
    <row r="21190" spans="1:7" ht="14.4">
      <c r="A21190" s="27" t="str">
        <f>VLOOKUP(C21190,'user list'!A:B,2,0)</f>
        <v>Admin</v>
      </c>
      <c r="B21190" s="172">
        <v>45825.633958333332</v>
      </c>
      <c r="C21190" s="69" t="s">
        <v>186</v>
      </c>
      <c r="D21190" s="69" t="s">
        <v>1937</v>
      </c>
      <c r="E21190" s="69" t="s">
        <v>3402</v>
      </c>
      <c r="F21190" s="69">
        <v>2486</v>
      </c>
      <c r="G21190" s="69" t="s">
        <v>1939</v>
      </c>
    </row>
    <row r="21191" spans="1:7" ht="14.4">
      <c r="A21191" s="27" t="str">
        <f>VLOOKUP(C21191,'user list'!A:B,2,0)</f>
        <v>Admin</v>
      </c>
      <c r="B21191" s="172">
        <v>45825.633993055555</v>
      </c>
      <c r="C21191" s="69" t="s">
        <v>186</v>
      </c>
      <c r="D21191" s="69" t="s">
        <v>1937</v>
      </c>
      <c r="E21191" s="69" t="s">
        <v>2039</v>
      </c>
      <c r="F21191" s="69">
        <v>2485</v>
      </c>
      <c r="G21191" s="69" t="s">
        <v>1939</v>
      </c>
    </row>
    <row r="21192" spans="1:7" ht="14.4">
      <c r="A21192" s="27" t="str">
        <f>VLOOKUP(C21192,'user list'!A:B,2,0)</f>
        <v>Admin</v>
      </c>
      <c r="B21192" s="172">
        <v>45825.634259259263</v>
      </c>
      <c r="C21192" s="69" t="s">
        <v>186</v>
      </c>
      <c r="D21192" s="69" t="s">
        <v>1937</v>
      </c>
      <c r="E21192" s="69" t="s">
        <v>3400</v>
      </c>
      <c r="F21192" s="69">
        <v>2483</v>
      </c>
      <c r="G21192" s="69" t="s">
        <v>1939</v>
      </c>
    </row>
    <row r="21193" spans="1:7" ht="14.4">
      <c r="A21193" s="27" t="str">
        <f>VLOOKUP(C21193,'user list'!A:B,2,0)</f>
        <v>Admin</v>
      </c>
      <c r="B21193" s="172">
        <v>45825.634421296294</v>
      </c>
      <c r="C21193" s="69" t="s">
        <v>186</v>
      </c>
      <c r="D21193" s="69" t="s">
        <v>1937</v>
      </c>
      <c r="E21193" s="69" t="s">
        <v>3399</v>
      </c>
      <c r="F21193" s="69">
        <v>2482</v>
      </c>
      <c r="G21193" s="69" t="s">
        <v>1939</v>
      </c>
    </row>
    <row r="21194" spans="1:7" ht="14.4">
      <c r="A21194" s="27" t="str">
        <f>VLOOKUP(C21194,'user list'!A:B,2,0)</f>
        <v>Admin</v>
      </c>
      <c r="B21194" s="172">
        <v>45825.634467592594</v>
      </c>
      <c r="C21194" s="69" t="s">
        <v>186</v>
      </c>
      <c r="D21194" s="69" t="s">
        <v>1937</v>
      </c>
      <c r="E21194" s="69" t="s">
        <v>3398</v>
      </c>
      <c r="F21194" s="69">
        <v>2481</v>
      </c>
      <c r="G21194" s="69" t="s">
        <v>1939</v>
      </c>
    </row>
    <row r="21195" spans="1:7" ht="14.4">
      <c r="A21195" s="27" t="str">
        <f>VLOOKUP(C21195,'user list'!A:B,2,0)</f>
        <v>Admin</v>
      </c>
      <c r="B21195" s="172">
        <v>45825.635034722225</v>
      </c>
      <c r="C21195" s="69" t="s">
        <v>186</v>
      </c>
      <c r="D21195" s="69" t="s">
        <v>1937</v>
      </c>
      <c r="E21195" s="69" t="s">
        <v>3390</v>
      </c>
      <c r="F21195" s="69">
        <v>2472</v>
      </c>
      <c r="G21195" s="69" t="s">
        <v>1939</v>
      </c>
    </row>
    <row r="21196" spans="1:7" ht="14.4">
      <c r="A21196" s="27" t="str">
        <f>VLOOKUP(C21196,'user list'!A:B,2,0)</f>
        <v>CGSD</v>
      </c>
      <c r="B21196" s="172">
        <v>45825.635057870371</v>
      </c>
      <c r="C21196" s="69" t="s">
        <v>200</v>
      </c>
      <c r="D21196" s="69" t="s">
        <v>1937</v>
      </c>
      <c r="E21196" s="69" t="s">
        <v>2047</v>
      </c>
      <c r="F21196" s="69">
        <v>2487</v>
      </c>
      <c r="G21196" s="69" t="s">
        <v>1939</v>
      </c>
    </row>
    <row r="21197" spans="1:7" ht="14.4">
      <c r="A21197" s="27" t="str">
        <f>VLOOKUP(C21197,'user list'!A:B,2,0)</f>
        <v>Admin</v>
      </c>
      <c r="B21197" s="172">
        <v>45825.635289351849</v>
      </c>
      <c r="C21197" s="69" t="s">
        <v>186</v>
      </c>
      <c r="D21197" s="69" t="s">
        <v>1937</v>
      </c>
      <c r="E21197" s="69" t="s">
        <v>3381</v>
      </c>
      <c r="F21197" s="69">
        <v>2459</v>
      </c>
      <c r="G21197" s="69" t="s">
        <v>1939</v>
      </c>
    </row>
    <row r="21198" spans="1:7" ht="14.4">
      <c r="A21198" s="27" t="str">
        <f>VLOOKUP(C21198,'user list'!A:B,2,0)</f>
        <v>Admin</v>
      </c>
      <c r="B21198" s="172">
        <v>45825.63585648148</v>
      </c>
      <c r="C21198" s="69" t="s">
        <v>186</v>
      </c>
      <c r="D21198" s="69" t="s">
        <v>1937</v>
      </c>
      <c r="E21198" s="69" t="s">
        <v>3374</v>
      </c>
      <c r="F21198" s="69" t="s">
        <v>3375</v>
      </c>
      <c r="G21198" s="69">
        <v>2446</v>
      </c>
    </row>
    <row r="21199" spans="1:7" ht="14.4">
      <c r="A21199" s="27" t="str">
        <f>VLOOKUP(C21199,'user list'!A:B,2,0)</f>
        <v>Admin</v>
      </c>
      <c r="B21199" s="172">
        <v>45825.635949074072</v>
      </c>
      <c r="C21199" s="69" t="s">
        <v>186</v>
      </c>
      <c r="D21199" s="69" t="s">
        <v>1937</v>
      </c>
      <c r="E21199" s="69" t="s">
        <v>3374</v>
      </c>
      <c r="F21199" s="69" t="s">
        <v>3375</v>
      </c>
      <c r="G21199" s="69">
        <v>2444</v>
      </c>
    </row>
    <row r="21200" spans="1:7" ht="14.4">
      <c r="A21200" s="27" t="str">
        <f>VLOOKUP(C21200,'user list'!A:B,2,0)</f>
        <v>Admin</v>
      </c>
      <c r="B21200" s="172">
        <v>45825.636111111111</v>
      </c>
      <c r="C21200" s="69" t="s">
        <v>186</v>
      </c>
      <c r="D21200" s="69" t="s">
        <v>1937</v>
      </c>
      <c r="E21200" s="69" t="s">
        <v>3374</v>
      </c>
      <c r="F21200" s="69" t="s">
        <v>3375</v>
      </c>
      <c r="G21200" s="69">
        <v>2447</v>
      </c>
    </row>
    <row r="21201" spans="1:7" ht="14.4">
      <c r="A21201" s="27" t="str">
        <f>VLOOKUP(C21201,'user list'!A:B,2,0)</f>
        <v>Admin</v>
      </c>
      <c r="B21201" s="172">
        <v>45825.636655092596</v>
      </c>
      <c r="C21201" s="69" t="s">
        <v>186</v>
      </c>
      <c r="D21201" s="69" t="s">
        <v>1937</v>
      </c>
      <c r="E21201" s="69">
        <v>2448</v>
      </c>
      <c r="F21201" s="69">
        <v>2448</v>
      </c>
      <c r="G21201" s="69" t="s">
        <v>1939</v>
      </c>
    </row>
    <row r="21202" spans="1:7" ht="14.4">
      <c r="A21202" s="27" t="str">
        <f>VLOOKUP(C21202,'user list'!A:B,2,0)</f>
        <v>Admin</v>
      </c>
      <c r="B21202" s="172">
        <v>45825.636701388888</v>
      </c>
      <c r="C21202" s="69" t="s">
        <v>186</v>
      </c>
      <c r="D21202" s="69" t="s">
        <v>1937</v>
      </c>
      <c r="E21202" s="69" t="s">
        <v>2002</v>
      </c>
      <c r="F21202" s="69">
        <v>2449</v>
      </c>
      <c r="G21202" s="69" t="s">
        <v>1939</v>
      </c>
    </row>
    <row r="21203" spans="1:7" ht="14.4">
      <c r="A21203" s="27" t="str">
        <f>VLOOKUP(C21203,'user list'!A:B,2,0)</f>
        <v>Admin</v>
      </c>
      <c r="B21203" s="172">
        <v>45825.636724537035</v>
      </c>
      <c r="C21203" s="69" t="s">
        <v>186</v>
      </c>
      <c r="D21203" s="69" t="s">
        <v>1937</v>
      </c>
      <c r="E21203" s="69" t="s">
        <v>2001</v>
      </c>
      <c r="F21203" s="69">
        <v>2450</v>
      </c>
      <c r="G21203" s="69" t="s">
        <v>1939</v>
      </c>
    </row>
    <row r="21204" spans="1:7" ht="14.4">
      <c r="A21204" s="27" t="str">
        <f>VLOOKUP(C21204,'user list'!A:B,2,0)</f>
        <v>Admin</v>
      </c>
      <c r="B21204" s="172">
        <v>45825.636828703704</v>
      </c>
      <c r="C21204" s="69" t="s">
        <v>186</v>
      </c>
      <c r="D21204" s="69" t="s">
        <v>1937</v>
      </c>
      <c r="E21204" s="69" t="s">
        <v>3401</v>
      </c>
      <c r="F21204" s="69">
        <v>2484</v>
      </c>
      <c r="G21204" s="69" t="s">
        <v>1939</v>
      </c>
    </row>
    <row r="21205" spans="1:7" ht="14.4">
      <c r="A21205" s="27" t="str">
        <f>VLOOKUP(C21205,'user list'!A:B,2,0)</f>
        <v>Admin</v>
      </c>
      <c r="B21205" s="172">
        <v>45825.637303240743</v>
      </c>
      <c r="C21205" s="69" t="s">
        <v>186</v>
      </c>
      <c r="D21205" s="69" t="s">
        <v>1937</v>
      </c>
      <c r="E21205" s="69" t="s">
        <v>2001</v>
      </c>
      <c r="F21205" s="69">
        <v>2457</v>
      </c>
      <c r="G21205" s="69" t="s">
        <v>1939</v>
      </c>
    </row>
    <row r="21206" spans="1:7" ht="14.4">
      <c r="A21206" s="27" t="str">
        <f>VLOOKUP(C21206,'user list'!A:B,2,0)</f>
        <v>Admin</v>
      </c>
      <c r="B21206" s="172">
        <v>45825.637337962966</v>
      </c>
      <c r="C21206" s="69" t="s">
        <v>186</v>
      </c>
      <c r="D21206" s="69" t="s">
        <v>1937</v>
      </c>
      <c r="E21206" s="69" t="s">
        <v>3384</v>
      </c>
      <c r="F21206" s="69">
        <v>2463</v>
      </c>
      <c r="G21206" s="69" t="s">
        <v>1939</v>
      </c>
    </row>
    <row r="21207" spans="1:7" ht="14.4">
      <c r="A21207" s="27" t="str">
        <f>VLOOKUP(C21207,'user list'!A:B,2,0)</f>
        <v>Admin</v>
      </c>
      <c r="B21207" s="172">
        <v>45825.637569444443</v>
      </c>
      <c r="C21207" s="69" t="s">
        <v>186</v>
      </c>
      <c r="D21207" s="69" t="s">
        <v>1937</v>
      </c>
      <c r="E21207" s="69" t="s">
        <v>2047</v>
      </c>
      <c r="F21207" s="69">
        <v>2445</v>
      </c>
      <c r="G21207" s="69" t="s">
        <v>1939</v>
      </c>
    </row>
    <row r="21208" spans="1:7" ht="14.4">
      <c r="A21208" s="27" t="str">
        <f>VLOOKUP(C21208,'user list'!A:B,2,0)</f>
        <v>Admin</v>
      </c>
      <c r="B21208" s="172">
        <v>45825.637662037036</v>
      </c>
      <c r="C21208" s="69" t="s">
        <v>186</v>
      </c>
      <c r="D21208" s="69" t="s">
        <v>1937</v>
      </c>
      <c r="E21208" s="69" t="s">
        <v>3373</v>
      </c>
      <c r="F21208" s="69">
        <v>2443</v>
      </c>
      <c r="G21208" s="69" t="s">
        <v>1939</v>
      </c>
    </row>
    <row r="21209" spans="1:7" ht="14.4">
      <c r="A21209" s="27" t="str">
        <f>VLOOKUP(C21209,'user list'!A:B,2,0)</f>
        <v>Admin</v>
      </c>
      <c r="B21209" s="172">
        <v>45825.637986111113</v>
      </c>
      <c r="C21209" s="69" t="s">
        <v>186</v>
      </c>
      <c r="D21209" s="69" t="s">
        <v>1937</v>
      </c>
      <c r="E21209" s="69" t="s">
        <v>3347</v>
      </c>
      <c r="F21209" s="69">
        <v>2410</v>
      </c>
      <c r="G21209" s="69" t="s">
        <v>1939</v>
      </c>
    </row>
    <row r="21210" spans="1:7" ht="14.4">
      <c r="A21210" s="27" t="str">
        <f>VLOOKUP(C21210,'user list'!A:B,2,0)</f>
        <v>Admin</v>
      </c>
      <c r="B21210" s="172">
        <v>45825.638020833336</v>
      </c>
      <c r="C21210" s="69" t="s">
        <v>186</v>
      </c>
      <c r="D21210" s="69" t="s">
        <v>1937</v>
      </c>
      <c r="E21210" s="69" t="s">
        <v>3246</v>
      </c>
      <c r="F21210" s="69">
        <v>2411</v>
      </c>
      <c r="G21210" s="69" t="s">
        <v>1939</v>
      </c>
    </row>
    <row r="21211" spans="1:7" ht="14.4">
      <c r="A21211" s="27" t="str">
        <f>VLOOKUP(C21211,'user list'!A:B,2,0)</f>
        <v>Admin</v>
      </c>
      <c r="B21211" s="172">
        <v>45825.638148148151</v>
      </c>
      <c r="C21211" s="69" t="s">
        <v>186</v>
      </c>
      <c r="D21211" s="69" t="s">
        <v>1937</v>
      </c>
      <c r="E21211" s="69" t="s">
        <v>3348</v>
      </c>
      <c r="F21211" s="69">
        <v>2414</v>
      </c>
      <c r="G21211" s="69" t="s">
        <v>1939</v>
      </c>
    </row>
    <row r="21212" spans="1:7" ht="14.4">
      <c r="A21212" s="27" t="str">
        <f>VLOOKUP(C21212,'user list'!A:B,2,0)</f>
        <v>Admin</v>
      </c>
      <c r="B21212" s="172">
        <v>45825.638194444444</v>
      </c>
      <c r="C21212" s="69" t="s">
        <v>186</v>
      </c>
      <c r="D21212" s="69" t="s">
        <v>1937</v>
      </c>
      <c r="E21212" s="69" t="s">
        <v>3348</v>
      </c>
      <c r="F21212" s="69">
        <v>2414</v>
      </c>
      <c r="G21212" s="69" t="s">
        <v>1939</v>
      </c>
    </row>
    <row r="21213" spans="1:7" ht="14.4">
      <c r="A21213" s="27" t="str">
        <f>VLOOKUP(C21213,'user list'!A:B,2,0)</f>
        <v>Admin</v>
      </c>
      <c r="B21213" s="172">
        <v>45825.638275462959</v>
      </c>
      <c r="C21213" s="69" t="s">
        <v>186</v>
      </c>
      <c r="D21213" s="69" t="s">
        <v>1937</v>
      </c>
      <c r="E21213" s="69" t="s">
        <v>3244</v>
      </c>
      <c r="F21213" s="69">
        <v>2412</v>
      </c>
      <c r="G21213" s="69" t="s">
        <v>1939</v>
      </c>
    </row>
    <row r="21214" spans="1:7" ht="14.4">
      <c r="A21214" s="27" t="str">
        <f>VLOOKUP(C21214,'user list'!A:B,2,0)</f>
        <v>CGSD</v>
      </c>
      <c r="B21214" s="172">
        <v>45825.638391203705</v>
      </c>
      <c r="C21214" s="69" t="s">
        <v>200</v>
      </c>
      <c r="D21214" s="69" t="s">
        <v>1937</v>
      </c>
      <c r="E21214" s="69" t="s">
        <v>3403</v>
      </c>
      <c r="F21214" s="69">
        <v>2488</v>
      </c>
      <c r="G21214" s="69" t="s">
        <v>2440</v>
      </c>
    </row>
    <row r="21215" spans="1:7" ht="14.4">
      <c r="A21215" s="27" t="str">
        <f>VLOOKUP(C21215,'user list'!A:B,2,0)</f>
        <v>Admin</v>
      </c>
      <c r="B21215" s="172">
        <v>45825.638402777775</v>
      </c>
      <c r="C21215" s="69" t="s">
        <v>186</v>
      </c>
      <c r="D21215" s="69" t="s">
        <v>1937</v>
      </c>
      <c r="E21215" s="69" t="s">
        <v>3403</v>
      </c>
      <c r="F21215" s="69">
        <v>2488</v>
      </c>
      <c r="G21215" s="69" t="s">
        <v>1948</v>
      </c>
    </row>
    <row r="21216" spans="1:7" ht="14.4">
      <c r="A21216" s="27" t="str">
        <f>VLOOKUP(C21216,'user list'!A:B,2,0)</f>
        <v>Admin</v>
      </c>
      <c r="B21216" s="172">
        <v>45825.638402777775</v>
      </c>
      <c r="C21216" s="69" t="s">
        <v>186</v>
      </c>
      <c r="D21216" s="69" t="s">
        <v>1937</v>
      </c>
      <c r="E21216" s="69" t="s">
        <v>3403</v>
      </c>
      <c r="F21216" s="69">
        <v>2488</v>
      </c>
      <c r="G21216" s="69" t="s">
        <v>1948</v>
      </c>
    </row>
    <row r="21217" spans="1:7" ht="14.4">
      <c r="A21217" s="27" t="str">
        <f>VLOOKUP(C21217,'user list'!A:B,2,0)</f>
        <v>Admin</v>
      </c>
      <c r="B21217" s="172">
        <v>45825.638402777775</v>
      </c>
      <c r="C21217" s="69" t="s">
        <v>186</v>
      </c>
      <c r="D21217" s="69" t="s">
        <v>1937</v>
      </c>
      <c r="E21217" s="69" t="s">
        <v>3403</v>
      </c>
      <c r="F21217" s="69">
        <v>2488</v>
      </c>
      <c r="G21217" s="69" t="s">
        <v>1948</v>
      </c>
    </row>
    <row r="21218" spans="1:7" ht="14.4">
      <c r="A21218" s="27" t="str">
        <f>VLOOKUP(C21218,'user list'!A:B,2,0)</f>
        <v>Admin</v>
      </c>
      <c r="B21218" s="172">
        <v>45825.638402777775</v>
      </c>
      <c r="C21218" s="69" t="s">
        <v>186</v>
      </c>
      <c r="D21218" s="69" t="s">
        <v>1937</v>
      </c>
      <c r="E21218" s="69" t="s">
        <v>3403</v>
      </c>
      <c r="F21218" s="69">
        <v>2488</v>
      </c>
      <c r="G21218" s="69" t="s">
        <v>1947</v>
      </c>
    </row>
    <row r="21219" spans="1:7" ht="14.4">
      <c r="A21219" s="27" t="str">
        <f>VLOOKUP(C21219,'user list'!A:B,2,0)</f>
        <v>ADAAC</v>
      </c>
      <c r="B21219" s="172">
        <v>45825.638599537036</v>
      </c>
      <c r="C21219" s="69" t="s">
        <v>190</v>
      </c>
      <c r="D21219" s="69" t="s">
        <v>1937</v>
      </c>
      <c r="E21219" s="69" t="s">
        <v>3392</v>
      </c>
      <c r="F21219" s="69">
        <v>2475</v>
      </c>
      <c r="G21219" s="69" t="s">
        <v>1939</v>
      </c>
    </row>
    <row r="21220" spans="1:7" ht="14.4">
      <c r="A21220" s="27" t="str">
        <f>VLOOKUP(C21220,'user list'!A:B,2,0)</f>
        <v>ADAAC</v>
      </c>
      <c r="B21220" s="172">
        <v>45825.638622685183</v>
      </c>
      <c r="C21220" s="69" t="s">
        <v>190</v>
      </c>
      <c r="D21220" s="69" t="s">
        <v>1937</v>
      </c>
      <c r="E21220" s="69" t="s">
        <v>3392</v>
      </c>
      <c r="F21220" s="69">
        <v>2475</v>
      </c>
      <c r="G21220" s="69" t="s">
        <v>1939</v>
      </c>
    </row>
    <row r="21221" spans="1:7" ht="14.4">
      <c r="A21221" s="27" t="str">
        <f>VLOOKUP(C21221,'user list'!A:B,2,0)</f>
        <v>OCAs</v>
      </c>
      <c r="B21221" s="172">
        <v>45825.638854166667</v>
      </c>
      <c r="C21221" s="69" t="s">
        <v>279</v>
      </c>
      <c r="D21221" s="69" t="s">
        <v>1937</v>
      </c>
      <c r="E21221" s="69" t="s">
        <v>3403</v>
      </c>
      <c r="F21221" s="69">
        <v>2488</v>
      </c>
      <c r="G21221" s="69" t="s">
        <v>1939</v>
      </c>
    </row>
    <row r="21222" spans="1:7" ht="14.4">
      <c r="A21222" s="27" t="str">
        <f>VLOOKUP(C21222,'user list'!A:B,2,0)</f>
        <v>ADAAC</v>
      </c>
      <c r="B21222" s="172">
        <v>45825.638958333337</v>
      </c>
      <c r="C21222" s="69" t="s">
        <v>190</v>
      </c>
      <c r="D21222" s="69" t="s">
        <v>1937</v>
      </c>
      <c r="E21222" s="69" t="s">
        <v>3392</v>
      </c>
      <c r="F21222" s="69">
        <v>2475</v>
      </c>
      <c r="G21222" s="69" t="s">
        <v>1947</v>
      </c>
    </row>
    <row r="21223" spans="1:7" ht="14.4">
      <c r="A21223" s="27" t="str">
        <f>VLOOKUP(C21223,'user list'!A:B,2,0)</f>
        <v>ADAAC</v>
      </c>
      <c r="B21223" s="172">
        <v>45825.638958333337</v>
      </c>
      <c r="C21223" s="69" t="s">
        <v>190</v>
      </c>
      <c r="D21223" s="69" t="s">
        <v>1937</v>
      </c>
      <c r="E21223" s="69" t="s">
        <v>3392</v>
      </c>
      <c r="F21223" s="69">
        <v>2475</v>
      </c>
      <c r="G21223" s="69" t="s">
        <v>1948</v>
      </c>
    </row>
    <row r="21224" spans="1:7" ht="14.4">
      <c r="A21224" s="27" t="str">
        <f>VLOOKUP(C21224,'user list'!A:B,2,0)</f>
        <v>ADAAC</v>
      </c>
      <c r="B21224" s="172">
        <v>45825.638958333337</v>
      </c>
      <c r="C21224" s="69" t="s">
        <v>190</v>
      </c>
      <c r="D21224" s="69" t="s">
        <v>1937</v>
      </c>
      <c r="E21224" s="69" t="s">
        <v>3392</v>
      </c>
      <c r="F21224" s="69">
        <v>2475</v>
      </c>
      <c r="G21224" s="69" t="s">
        <v>1939</v>
      </c>
    </row>
    <row r="21225" spans="1:7" ht="14.4">
      <c r="A21225" s="27" t="str">
        <f>VLOOKUP(C21225,'user list'!A:B,2,0)</f>
        <v>Admin</v>
      </c>
      <c r="B21225" s="172">
        <v>45825.638958333337</v>
      </c>
      <c r="C21225" s="69" t="s">
        <v>186</v>
      </c>
      <c r="D21225" s="69" t="s">
        <v>1937</v>
      </c>
      <c r="E21225" s="69" t="s">
        <v>3392</v>
      </c>
      <c r="F21225" s="69">
        <v>2475</v>
      </c>
      <c r="G21225" s="69" t="s">
        <v>1948</v>
      </c>
    </row>
    <row r="21226" spans="1:7" ht="14.4">
      <c r="A21226" s="27" t="str">
        <f>VLOOKUP(C21226,'user list'!A:B,2,0)</f>
        <v>CGSD</v>
      </c>
      <c r="B21226" s="172">
        <v>45825.639374999999</v>
      </c>
      <c r="C21226" s="69" t="s">
        <v>200</v>
      </c>
      <c r="D21226" s="69" t="s">
        <v>1937</v>
      </c>
      <c r="E21226" s="69" t="s">
        <v>2611</v>
      </c>
      <c r="F21226" s="69">
        <v>2003</v>
      </c>
      <c r="G21226" s="69" t="s">
        <v>1939</v>
      </c>
    </row>
    <row r="21227" spans="1:7" ht="14.4">
      <c r="A21227" s="27" t="str">
        <f>VLOOKUP(C21227,'user list'!A:B,2,0)</f>
        <v>OCAs</v>
      </c>
      <c r="B21227" s="172">
        <v>45825.639733796299</v>
      </c>
      <c r="C21227" s="69" t="s">
        <v>279</v>
      </c>
      <c r="D21227" s="69" t="s">
        <v>1937</v>
      </c>
      <c r="E21227" s="69" t="s">
        <v>3392</v>
      </c>
      <c r="F21227" s="69">
        <v>2475</v>
      </c>
      <c r="G21227" s="69" t="s">
        <v>1939</v>
      </c>
    </row>
    <row r="21228" spans="1:7" ht="14.4">
      <c r="A21228" s="27" t="str">
        <f>VLOOKUP(C21228,'user list'!A:B,2,0)</f>
        <v>OCAs</v>
      </c>
      <c r="B21228" s="172">
        <v>45825.639745370368</v>
      </c>
      <c r="C21228" s="69" t="s">
        <v>279</v>
      </c>
      <c r="D21228" s="69" t="s">
        <v>1937</v>
      </c>
      <c r="E21228" s="69" t="s">
        <v>3403</v>
      </c>
      <c r="F21228" s="69">
        <v>2488</v>
      </c>
      <c r="G21228" s="69" t="s">
        <v>1939</v>
      </c>
    </row>
    <row r="21229" spans="1:7" ht="14.4">
      <c r="A21229" s="27" t="str">
        <f>VLOOKUP(C21229,'user list'!A:B,2,0)</f>
        <v>OCAs</v>
      </c>
      <c r="B21229" s="172">
        <v>45825.639756944445</v>
      </c>
      <c r="C21229" s="69" t="s">
        <v>279</v>
      </c>
      <c r="D21229" s="69" t="s">
        <v>1937</v>
      </c>
      <c r="E21229" s="69" t="s">
        <v>1974</v>
      </c>
      <c r="F21229" s="69">
        <v>2402</v>
      </c>
      <c r="G21229" s="69" t="s">
        <v>1939</v>
      </c>
    </row>
    <row r="21230" spans="1:7" ht="14.4">
      <c r="A21230" s="27" t="str">
        <f>VLOOKUP(C21230,'user list'!A:B,2,0)</f>
        <v>CGSD</v>
      </c>
      <c r="B21230" s="172">
        <v>45825.640173611115</v>
      </c>
      <c r="C21230" s="69" t="s">
        <v>200</v>
      </c>
      <c r="D21230" s="69" t="s">
        <v>1937</v>
      </c>
      <c r="E21230" s="69" t="s">
        <v>2611</v>
      </c>
      <c r="F21230" s="69">
        <v>2003</v>
      </c>
      <c r="G21230" s="69" t="s">
        <v>1939</v>
      </c>
    </row>
    <row r="21231" spans="1:7" ht="14.4">
      <c r="A21231" s="27" t="str">
        <f>VLOOKUP(C21231,'user list'!A:B,2,0)</f>
        <v>CPDD</v>
      </c>
      <c r="B21231" s="172">
        <v>45825.640300925923</v>
      </c>
      <c r="C21231" s="69" t="s">
        <v>205</v>
      </c>
      <c r="D21231" s="69" t="s">
        <v>1937</v>
      </c>
      <c r="E21231" s="69" t="s">
        <v>3367</v>
      </c>
      <c r="F21231" s="69">
        <v>2437</v>
      </c>
      <c r="G21231" s="69" t="s">
        <v>1939</v>
      </c>
    </row>
    <row r="21232" spans="1:7" ht="14.4">
      <c r="A21232" s="27" t="str">
        <f>VLOOKUP(C21232,'user list'!A:B,2,0)</f>
        <v>CPDD</v>
      </c>
      <c r="B21232" s="172">
        <v>45825.640381944446</v>
      </c>
      <c r="C21232" s="69" t="s">
        <v>205</v>
      </c>
      <c r="D21232" s="69" t="s">
        <v>1937</v>
      </c>
      <c r="E21232" s="69" t="s">
        <v>3358</v>
      </c>
      <c r="F21232" s="69">
        <v>2422</v>
      </c>
      <c r="G21232" s="69" t="s">
        <v>1939</v>
      </c>
    </row>
    <row r="21233" spans="1:7" ht="14.4">
      <c r="A21233" s="27" t="str">
        <f>VLOOKUP(C21233,'user list'!A:B,2,0)</f>
        <v>ADAAC</v>
      </c>
      <c r="B21233" s="172">
        <v>45825.640416666669</v>
      </c>
      <c r="C21233" s="69" t="s">
        <v>190</v>
      </c>
      <c r="D21233" s="69" t="s">
        <v>1937</v>
      </c>
      <c r="E21233" s="69" t="s">
        <v>3392</v>
      </c>
      <c r="F21233" s="69">
        <v>2475</v>
      </c>
      <c r="G21233" s="69" t="s">
        <v>1939</v>
      </c>
    </row>
    <row r="21234" spans="1:7" ht="14.4">
      <c r="A21234" s="27" t="str">
        <f>VLOOKUP(C21234,'user list'!A:B,2,0)</f>
        <v>CPDD</v>
      </c>
      <c r="B21234" s="172">
        <v>45825.640451388892</v>
      </c>
      <c r="C21234" s="69" t="s">
        <v>205</v>
      </c>
      <c r="D21234" s="69" t="s">
        <v>1937</v>
      </c>
      <c r="E21234" s="69" t="s">
        <v>1974</v>
      </c>
      <c r="F21234" s="69">
        <v>2402</v>
      </c>
      <c r="G21234" s="69" t="s">
        <v>1939</v>
      </c>
    </row>
    <row r="21235" spans="1:7" ht="14.4">
      <c r="A21235" s="27" t="str">
        <f>VLOOKUP(C21235,'user list'!A:B,2,0)</f>
        <v>ADAAC</v>
      </c>
      <c r="B21235" s="172">
        <v>45825.640486111108</v>
      </c>
      <c r="C21235" s="69" t="s">
        <v>190</v>
      </c>
      <c r="D21235" s="69" t="s">
        <v>1937</v>
      </c>
      <c r="E21235" s="69" t="s">
        <v>3392</v>
      </c>
      <c r="F21235" s="69">
        <v>2475</v>
      </c>
      <c r="G21235" s="69" t="s">
        <v>2441</v>
      </c>
    </row>
    <row r="21236" spans="1:7" ht="14.4">
      <c r="A21236" s="27" t="str">
        <f>VLOOKUP(C21236,'user list'!A:B,2,0)</f>
        <v>CPDD</v>
      </c>
      <c r="B21236" s="172">
        <v>45825.640636574077</v>
      </c>
      <c r="C21236" s="69" t="s">
        <v>205</v>
      </c>
      <c r="D21236" s="69" t="s">
        <v>1937</v>
      </c>
      <c r="E21236" s="69" t="s">
        <v>3328</v>
      </c>
      <c r="F21236" s="69">
        <v>2376</v>
      </c>
      <c r="G21236" s="69" t="s">
        <v>1939</v>
      </c>
    </row>
    <row r="21237" spans="1:7" ht="14.4">
      <c r="A21237" s="27" t="str">
        <f>VLOOKUP(C21237,'user list'!A:B,2,0)</f>
        <v>CPDD</v>
      </c>
      <c r="B21237" s="172">
        <v>45825.640706018516</v>
      </c>
      <c r="C21237" s="69" t="s">
        <v>205</v>
      </c>
      <c r="D21237" s="69" t="s">
        <v>1937</v>
      </c>
      <c r="E21237" s="69" t="s">
        <v>3065</v>
      </c>
      <c r="F21237" s="69">
        <v>2367</v>
      </c>
      <c r="G21237" s="69" t="s">
        <v>1939</v>
      </c>
    </row>
    <row r="21238" spans="1:7" ht="14.4">
      <c r="A21238" s="27" t="str">
        <f>VLOOKUP(C21238,'user list'!A:B,2,0)</f>
        <v>CPDD</v>
      </c>
      <c r="B21238" s="172">
        <v>45825.640787037039</v>
      </c>
      <c r="C21238" s="69" t="s">
        <v>205</v>
      </c>
      <c r="D21238" s="69" t="s">
        <v>1937</v>
      </c>
      <c r="E21238" s="69" t="s">
        <v>3061</v>
      </c>
      <c r="F21238" s="69">
        <v>2360</v>
      </c>
      <c r="G21238" s="69" t="s">
        <v>1939</v>
      </c>
    </row>
    <row r="21239" spans="1:7" ht="14.4">
      <c r="A21239" s="27" t="str">
        <f>VLOOKUP(C21239,'user list'!A:B,2,0)</f>
        <v>CPDD</v>
      </c>
      <c r="B21239" s="172">
        <v>45825.640925925924</v>
      </c>
      <c r="C21239" s="69" t="s">
        <v>205</v>
      </c>
      <c r="D21239" s="69" t="s">
        <v>1937</v>
      </c>
      <c r="E21239" s="69" t="s">
        <v>3060</v>
      </c>
      <c r="F21239" s="69">
        <v>2354</v>
      </c>
      <c r="G21239" s="69" t="s">
        <v>1939</v>
      </c>
    </row>
    <row r="21240" spans="1:7" ht="14.4">
      <c r="A21240" s="27" t="str">
        <f>VLOOKUP(C21240,'user list'!A:B,2,0)</f>
        <v>CPDD</v>
      </c>
      <c r="B21240" s="172">
        <v>45825.640960648147</v>
      </c>
      <c r="C21240" s="69" t="s">
        <v>205</v>
      </c>
      <c r="D21240" s="69" t="s">
        <v>1937</v>
      </c>
      <c r="E21240" s="69" t="s">
        <v>3059</v>
      </c>
      <c r="F21240" s="69">
        <v>2353</v>
      </c>
      <c r="G21240" s="69" t="s">
        <v>1939</v>
      </c>
    </row>
    <row r="21241" spans="1:7" ht="14.4">
      <c r="A21241" s="27" t="str">
        <f>VLOOKUP(C21241,'user list'!A:B,2,0)</f>
        <v>CPDD</v>
      </c>
      <c r="B21241" s="172">
        <v>45825.641053240739</v>
      </c>
      <c r="C21241" s="69" t="s">
        <v>205</v>
      </c>
      <c r="D21241" s="69" t="s">
        <v>1937</v>
      </c>
      <c r="E21241" s="69" t="s">
        <v>2784</v>
      </c>
      <c r="F21241" s="69">
        <v>2340</v>
      </c>
      <c r="G21241" s="69" t="s">
        <v>1939</v>
      </c>
    </row>
    <row r="21242" spans="1:7" ht="14.4">
      <c r="A21242" s="27" t="str">
        <f>VLOOKUP(C21242,'user list'!A:B,2,0)</f>
        <v>BCRD</v>
      </c>
      <c r="B21242" s="172">
        <v>45825.641203703701</v>
      </c>
      <c r="C21242" s="69" t="s">
        <v>192</v>
      </c>
      <c r="D21242" s="69" t="s">
        <v>1937</v>
      </c>
      <c r="E21242" s="69" t="s">
        <v>3392</v>
      </c>
      <c r="F21242" s="69">
        <v>2475</v>
      </c>
      <c r="G21242" s="69" t="s">
        <v>1939</v>
      </c>
    </row>
    <row r="21243" spans="1:7" ht="14.4">
      <c r="A21243" s="27" t="str">
        <f>VLOOKUP(C21243,'user list'!A:B,2,0)</f>
        <v>CPDD</v>
      </c>
      <c r="B21243" s="172">
        <v>45825.641250000001</v>
      </c>
      <c r="C21243" s="69" t="s">
        <v>205</v>
      </c>
      <c r="D21243" s="69" t="s">
        <v>1937</v>
      </c>
      <c r="E21243" s="69" t="s">
        <v>3392</v>
      </c>
      <c r="F21243" s="69">
        <v>2475</v>
      </c>
      <c r="G21243" s="69" t="s">
        <v>1939</v>
      </c>
    </row>
    <row r="21244" spans="1:7" ht="14.4">
      <c r="A21244" s="27" t="str">
        <f>VLOOKUP(C21244,'user list'!A:B,2,0)</f>
        <v>CPDD</v>
      </c>
      <c r="B21244" s="172">
        <v>45825.641388888886</v>
      </c>
      <c r="C21244" s="69" t="s">
        <v>205</v>
      </c>
      <c r="D21244" s="69" t="s">
        <v>1937</v>
      </c>
      <c r="E21244" s="69" t="s">
        <v>3392</v>
      </c>
      <c r="F21244" s="69">
        <v>2475</v>
      </c>
      <c r="G21244" s="69" t="s">
        <v>1947</v>
      </c>
    </row>
    <row r="21245" spans="1:7" ht="14.4">
      <c r="A21245" s="27" t="str">
        <f>VLOOKUP(C21245,'user list'!A:B,2,0)</f>
        <v>CPDD</v>
      </c>
      <c r="B21245" s="172">
        <v>45825.641388888886</v>
      </c>
      <c r="C21245" s="69" t="s">
        <v>205</v>
      </c>
      <c r="D21245" s="69" t="s">
        <v>1937</v>
      </c>
      <c r="E21245" s="69" t="s">
        <v>3392</v>
      </c>
      <c r="F21245" s="69">
        <v>2475</v>
      </c>
      <c r="G21245" s="69" t="s">
        <v>1948</v>
      </c>
    </row>
    <row r="21246" spans="1:7" ht="14.4">
      <c r="A21246" s="27" t="str">
        <f>VLOOKUP(C21246,'user list'!A:B,2,0)</f>
        <v>CPDD</v>
      </c>
      <c r="B21246" s="172">
        <v>45825.641388888886</v>
      </c>
      <c r="C21246" s="69" t="s">
        <v>205</v>
      </c>
      <c r="D21246" s="69" t="s">
        <v>1937</v>
      </c>
      <c r="E21246" s="69" t="s">
        <v>3392</v>
      </c>
      <c r="F21246" s="69">
        <v>2475</v>
      </c>
      <c r="G21246" s="69" t="s">
        <v>1939</v>
      </c>
    </row>
    <row r="21247" spans="1:7" ht="14.4">
      <c r="A21247" s="27" t="str">
        <f>VLOOKUP(C21247,'user list'!A:B,2,0)</f>
        <v>Admin</v>
      </c>
      <c r="B21247" s="172">
        <v>45825.641388888886</v>
      </c>
      <c r="C21247" s="69" t="s">
        <v>186</v>
      </c>
      <c r="D21247" s="69" t="s">
        <v>1937</v>
      </c>
      <c r="E21247" s="69" t="s">
        <v>3392</v>
      </c>
      <c r="F21247" s="69">
        <v>2475</v>
      </c>
      <c r="G21247" s="69" t="s">
        <v>1948</v>
      </c>
    </row>
    <row r="21248" spans="1:7" ht="14.4">
      <c r="A21248" s="27" t="str">
        <f>VLOOKUP(C21248,'user list'!A:B,2,0)</f>
        <v>ADAAC</v>
      </c>
      <c r="B21248" s="172">
        <v>45825.641412037039</v>
      </c>
      <c r="C21248" s="69" t="s">
        <v>190</v>
      </c>
      <c r="D21248" s="69" t="s">
        <v>1937</v>
      </c>
      <c r="E21248" s="69" t="s">
        <v>3392</v>
      </c>
      <c r="F21248" s="69">
        <v>2475</v>
      </c>
      <c r="G21248" s="69" t="s">
        <v>2441</v>
      </c>
    </row>
    <row r="21249" spans="1:7" ht="14.4">
      <c r="A21249" s="27" t="str">
        <f>VLOOKUP(C21249,'user list'!A:B,2,0)</f>
        <v>BCRD</v>
      </c>
      <c r="B21249" s="172">
        <v>45825.641469907408</v>
      </c>
      <c r="C21249" s="69" t="s">
        <v>192</v>
      </c>
      <c r="D21249" s="69" t="s">
        <v>1937</v>
      </c>
      <c r="E21249" s="69" t="s">
        <v>3392</v>
      </c>
      <c r="F21249" s="69">
        <v>2475</v>
      </c>
      <c r="G21249" s="69" t="s">
        <v>1939</v>
      </c>
    </row>
    <row r="21250" spans="1:7" ht="14.4">
      <c r="A21250" s="27" t="str">
        <f>VLOOKUP(C21250,'user list'!A:B,2,0)</f>
        <v>BCRD</v>
      </c>
      <c r="B21250" s="172">
        <v>45825.641793981478</v>
      </c>
      <c r="C21250" s="69" t="s">
        <v>192</v>
      </c>
      <c r="D21250" s="69" t="s">
        <v>1937</v>
      </c>
      <c r="E21250" s="69" t="s">
        <v>3392</v>
      </c>
      <c r="F21250" s="69">
        <v>2475</v>
      </c>
      <c r="G21250" s="69" t="s">
        <v>1947</v>
      </c>
    </row>
    <row r="21251" spans="1:7" ht="14.4">
      <c r="A21251" s="27" t="str">
        <f>VLOOKUP(C21251,'user list'!A:B,2,0)</f>
        <v>BCRD</v>
      </c>
      <c r="B21251" s="172">
        <v>45825.641793981478</v>
      </c>
      <c r="C21251" s="69" t="s">
        <v>192</v>
      </c>
      <c r="D21251" s="69" t="s">
        <v>1937</v>
      </c>
      <c r="E21251" s="69" t="s">
        <v>3392</v>
      </c>
      <c r="F21251" s="69">
        <v>2475</v>
      </c>
      <c r="G21251" s="69" t="s">
        <v>1948</v>
      </c>
    </row>
    <row r="21252" spans="1:7" ht="14.4">
      <c r="A21252" s="27" t="str">
        <f>VLOOKUP(C21252,'user list'!A:B,2,0)</f>
        <v>BCRD</v>
      </c>
      <c r="B21252" s="172">
        <v>45825.641793981478</v>
      </c>
      <c r="C21252" s="69" t="s">
        <v>192</v>
      </c>
      <c r="D21252" s="69" t="s">
        <v>1937</v>
      </c>
      <c r="E21252" s="69" t="s">
        <v>3392</v>
      </c>
      <c r="F21252" s="69">
        <v>2475</v>
      </c>
      <c r="G21252" s="69" t="s">
        <v>1939</v>
      </c>
    </row>
    <row r="21253" spans="1:7" ht="14.4">
      <c r="A21253" s="27" t="str">
        <f>VLOOKUP(C21253,'user list'!A:B,2,0)</f>
        <v>Admin</v>
      </c>
      <c r="B21253" s="172">
        <v>45825.641805555555</v>
      </c>
      <c r="C21253" s="69" t="s">
        <v>186</v>
      </c>
      <c r="D21253" s="69" t="s">
        <v>1937</v>
      </c>
      <c r="E21253" s="69" t="s">
        <v>3392</v>
      </c>
      <c r="F21253" s="69">
        <v>2475</v>
      </c>
      <c r="G21253" s="69" t="s">
        <v>1948</v>
      </c>
    </row>
    <row r="21254" spans="1:7" ht="14.4">
      <c r="A21254" s="27" t="str">
        <f>VLOOKUP(C21254,'user list'!A:B,2,0)</f>
        <v>CPDD</v>
      </c>
      <c r="B21254" s="172">
        <v>45825.641967592594</v>
      </c>
      <c r="C21254" s="69" t="s">
        <v>205</v>
      </c>
      <c r="D21254" s="69" t="s">
        <v>1937</v>
      </c>
      <c r="E21254" s="69" t="s">
        <v>3393</v>
      </c>
      <c r="F21254" s="69">
        <v>2476</v>
      </c>
      <c r="G21254" s="69" t="s">
        <v>1939</v>
      </c>
    </row>
    <row r="21255" spans="1:7" ht="14.4">
      <c r="A21255" s="27" t="str">
        <f>VLOOKUP(C21255,'user list'!A:B,2,0)</f>
        <v>BCRD</v>
      </c>
      <c r="B21255" s="172">
        <v>45825.642025462963</v>
      </c>
      <c r="C21255" s="69" t="s">
        <v>192</v>
      </c>
      <c r="D21255" s="69" t="s">
        <v>1937</v>
      </c>
      <c r="E21255" s="69" t="s">
        <v>3392</v>
      </c>
      <c r="F21255" s="69">
        <v>2475</v>
      </c>
      <c r="G21255" s="69" t="s">
        <v>1949</v>
      </c>
    </row>
    <row r="21256" spans="1:7" ht="14.4">
      <c r="A21256" s="27" t="str">
        <f>VLOOKUP(C21256,'user list'!A:B,2,0)</f>
        <v>BCRD</v>
      </c>
      <c r="B21256" s="172">
        <v>45825.642372685186</v>
      </c>
      <c r="C21256" s="69" t="s">
        <v>192</v>
      </c>
      <c r="D21256" s="69" t="s">
        <v>1937</v>
      </c>
      <c r="E21256" s="69" t="s">
        <v>3392</v>
      </c>
      <c r="F21256" s="69">
        <v>2475</v>
      </c>
      <c r="G21256" s="69" t="s">
        <v>1949</v>
      </c>
    </row>
    <row r="21257" spans="1:7" ht="14.4">
      <c r="A21257" s="27" t="str">
        <f>VLOOKUP(C21257,'user list'!A:B,2,0)</f>
        <v>CPDD</v>
      </c>
      <c r="B21257" s="172">
        <v>45825.642476851855</v>
      </c>
      <c r="C21257" s="69" t="s">
        <v>205</v>
      </c>
      <c r="D21257" s="69" t="s">
        <v>1937</v>
      </c>
      <c r="E21257" s="69" t="s">
        <v>3393</v>
      </c>
      <c r="F21257" s="69">
        <v>2476</v>
      </c>
      <c r="G21257" s="69" t="s">
        <v>1947</v>
      </c>
    </row>
    <row r="21258" spans="1:7" ht="14.4">
      <c r="A21258" s="27" t="str">
        <f>VLOOKUP(C21258,'user list'!A:B,2,0)</f>
        <v>CPDD</v>
      </c>
      <c r="B21258" s="172">
        <v>45825.642476851855</v>
      </c>
      <c r="C21258" s="69" t="s">
        <v>205</v>
      </c>
      <c r="D21258" s="69" t="s">
        <v>1937</v>
      </c>
      <c r="E21258" s="69" t="s">
        <v>3393</v>
      </c>
      <c r="F21258" s="69">
        <v>2476</v>
      </c>
      <c r="G21258" s="69" t="s">
        <v>1948</v>
      </c>
    </row>
    <row r="21259" spans="1:7" ht="14.4">
      <c r="A21259" s="27" t="str">
        <f>VLOOKUP(C21259,'user list'!A:B,2,0)</f>
        <v>CPDD</v>
      </c>
      <c r="B21259" s="172">
        <v>45825.642476851855</v>
      </c>
      <c r="C21259" s="69" t="s">
        <v>205</v>
      </c>
      <c r="D21259" s="69" t="s">
        <v>1937</v>
      </c>
      <c r="E21259" s="69" t="s">
        <v>3393</v>
      </c>
      <c r="F21259" s="69">
        <v>2476</v>
      </c>
      <c r="G21259" s="69" t="s">
        <v>1939</v>
      </c>
    </row>
    <row r="21260" spans="1:7" ht="14.4">
      <c r="A21260" s="27" t="str">
        <f>VLOOKUP(C21260,'user list'!A:B,2,0)</f>
        <v>Admin</v>
      </c>
      <c r="B21260" s="172">
        <v>45825.642476851855</v>
      </c>
      <c r="C21260" s="69" t="s">
        <v>186</v>
      </c>
      <c r="D21260" s="69" t="s">
        <v>1937</v>
      </c>
      <c r="E21260" s="69" t="s">
        <v>3393</v>
      </c>
      <c r="F21260" s="69">
        <v>2476</v>
      </c>
      <c r="G21260" s="69" t="s">
        <v>1948</v>
      </c>
    </row>
    <row r="21261" spans="1:7" ht="14.4">
      <c r="A21261" s="27" t="str">
        <f>VLOOKUP(C21261,'user list'!A:B,2,0)</f>
        <v>CPDD</v>
      </c>
      <c r="B21261" s="172">
        <v>45825.642743055556</v>
      </c>
      <c r="C21261" s="69" t="s">
        <v>205</v>
      </c>
      <c r="D21261" s="69" t="s">
        <v>1937</v>
      </c>
      <c r="E21261" s="69" t="s">
        <v>3393</v>
      </c>
      <c r="F21261" s="69">
        <v>2476</v>
      </c>
      <c r="G21261" s="69" t="s">
        <v>1947</v>
      </c>
    </row>
    <row r="21262" spans="1:7" ht="14.4">
      <c r="A21262" s="27" t="str">
        <f>VLOOKUP(C21262,'user list'!A:B,2,0)</f>
        <v>CPDD</v>
      </c>
      <c r="B21262" s="172">
        <v>45825.642743055556</v>
      </c>
      <c r="C21262" s="69" t="s">
        <v>205</v>
      </c>
      <c r="D21262" s="69" t="s">
        <v>1937</v>
      </c>
      <c r="E21262" s="69" t="s">
        <v>3393</v>
      </c>
      <c r="F21262" s="69">
        <v>2476</v>
      </c>
      <c r="G21262" s="69" t="s">
        <v>1948</v>
      </c>
    </row>
    <row r="21263" spans="1:7" ht="14.4">
      <c r="A21263" s="27" t="str">
        <f>VLOOKUP(C21263,'user list'!A:B,2,0)</f>
        <v>CPDD</v>
      </c>
      <c r="B21263" s="172">
        <v>45825.642743055556</v>
      </c>
      <c r="C21263" s="69" t="s">
        <v>205</v>
      </c>
      <c r="D21263" s="69" t="s">
        <v>1937</v>
      </c>
      <c r="E21263" s="69" t="s">
        <v>3393</v>
      </c>
      <c r="F21263" s="69">
        <v>2476</v>
      </c>
      <c r="G21263" s="69" t="s">
        <v>1939</v>
      </c>
    </row>
    <row r="21264" spans="1:7" ht="14.4">
      <c r="A21264" s="27" t="str">
        <f>VLOOKUP(C21264,'user list'!A:B,2,0)</f>
        <v>Admin</v>
      </c>
      <c r="B21264" s="172">
        <v>45825.642743055556</v>
      </c>
      <c r="C21264" s="69" t="s">
        <v>186</v>
      </c>
      <c r="D21264" s="69" t="s">
        <v>1937</v>
      </c>
      <c r="E21264" s="69" t="s">
        <v>3393</v>
      </c>
      <c r="F21264" s="69">
        <v>2476</v>
      </c>
      <c r="G21264" s="69" t="s">
        <v>1948</v>
      </c>
    </row>
    <row r="21265" spans="1:7" ht="14.4">
      <c r="A21265" s="27" t="str">
        <f>VLOOKUP(C21265,'user list'!A:B,2,0)</f>
        <v>CPDD</v>
      </c>
      <c r="B21265" s="172">
        <v>45825.642870370371</v>
      </c>
      <c r="C21265" s="69" t="s">
        <v>205</v>
      </c>
      <c r="D21265" s="69" t="s">
        <v>1937</v>
      </c>
      <c r="E21265" s="69" t="s">
        <v>3393</v>
      </c>
      <c r="F21265" s="69">
        <v>2476</v>
      </c>
      <c r="G21265" s="69" t="s">
        <v>1949</v>
      </c>
    </row>
    <row r="21266" spans="1:7" ht="14.4">
      <c r="A21266" s="27" t="str">
        <f>VLOOKUP(C21266,'user list'!A:B,2,0)</f>
        <v>CTO</v>
      </c>
      <c r="B21266" s="172">
        <v>45825.643252314818</v>
      </c>
      <c r="C21266" s="69" t="s">
        <v>207</v>
      </c>
      <c r="D21266" s="69" t="s">
        <v>1937</v>
      </c>
      <c r="E21266" s="69" t="s">
        <v>2611</v>
      </c>
      <c r="F21266" s="69">
        <v>2003</v>
      </c>
      <c r="G21266" s="69" t="s">
        <v>1939</v>
      </c>
    </row>
    <row r="21267" spans="1:7" ht="14.4">
      <c r="A21267" s="27" t="str">
        <f>VLOOKUP(C21267,'user list'!A:B,2,0)</f>
        <v>CTO</v>
      </c>
      <c r="B21267" s="172">
        <v>45825.644872685189</v>
      </c>
      <c r="C21267" s="69" t="s">
        <v>207</v>
      </c>
      <c r="D21267" s="69" t="s">
        <v>1937</v>
      </c>
      <c r="E21267" s="69" t="s">
        <v>3392</v>
      </c>
      <c r="F21267" s="69">
        <v>2475</v>
      </c>
      <c r="G21267" s="69" t="s">
        <v>1939</v>
      </c>
    </row>
    <row r="21268" spans="1:7" ht="14.4">
      <c r="A21268" s="27" t="str">
        <f>VLOOKUP(C21268,'user list'!A:B,2,0)</f>
        <v>CTO</v>
      </c>
      <c r="B21268" s="172">
        <v>45825.645173611112</v>
      </c>
      <c r="C21268" s="69" t="s">
        <v>207</v>
      </c>
      <c r="D21268" s="69" t="s">
        <v>1937</v>
      </c>
      <c r="E21268" s="69" t="s">
        <v>2611</v>
      </c>
      <c r="F21268" s="69">
        <v>2003</v>
      </c>
      <c r="G21268" s="69" t="s">
        <v>1939</v>
      </c>
    </row>
    <row r="21269" spans="1:7" ht="14.4">
      <c r="A21269" s="27" t="str">
        <f>VLOOKUP(C21269,'user list'!A:B,2,0)</f>
        <v>CGSD</v>
      </c>
      <c r="B21269" s="172">
        <v>45825.646874999999</v>
      </c>
      <c r="C21269" s="69" t="s">
        <v>200</v>
      </c>
      <c r="D21269" s="69" t="s">
        <v>1937</v>
      </c>
      <c r="E21269" s="69" t="s">
        <v>3404</v>
      </c>
      <c r="F21269" s="69">
        <v>2489</v>
      </c>
      <c r="G21269" s="69" t="s">
        <v>2440</v>
      </c>
    </row>
    <row r="21270" spans="1:7" ht="14.4">
      <c r="A21270" s="27" t="str">
        <f>VLOOKUP(C21270,'user list'!A:B,2,0)</f>
        <v>Admin</v>
      </c>
      <c r="B21270" s="172">
        <v>45825.646874999999</v>
      </c>
      <c r="C21270" s="69" t="s">
        <v>186</v>
      </c>
      <c r="D21270" s="69" t="s">
        <v>1937</v>
      </c>
      <c r="E21270" s="69" t="s">
        <v>3404</v>
      </c>
      <c r="F21270" s="69">
        <v>2489</v>
      </c>
      <c r="G21270" s="69" t="s">
        <v>1948</v>
      </c>
    </row>
    <row r="21271" spans="1:7" ht="14.4">
      <c r="A21271" s="27" t="str">
        <f>VLOOKUP(C21271,'user list'!A:B,2,0)</f>
        <v>Admin</v>
      </c>
      <c r="B21271" s="172">
        <v>45825.646874999999</v>
      </c>
      <c r="C21271" s="69" t="s">
        <v>186</v>
      </c>
      <c r="D21271" s="69" t="s">
        <v>1937</v>
      </c>
      <c r="E21271" s="69" t="s">
        <v>3404</v>
      </c>
      <c r="F21271" s="69">
        <v>2489</v>
      </c>
      <c r="G21271" s="69" t="s">
        <v>1948</v>
      </c>
    </row>
    <row r="21272" spans="1:7" ht="14.4">
      <c r="A21272" s="27" t="str">
        <f>VLOOKUP(C21272,'user list'!A:B,2,0)</f>
        <v>Admin</v>
      </c>
      <c r="B21272" s="172">
        <v>45825.646886574075</v>
      </c>
      <c r="C21272" s="69" t="s">
        <v>186</v>
      </c>
      <c r="D21272" s="69" t="s">
        <v>1937</v>
      </c>
      <c r="E21272" s="69" t="s">
        <v>2611</v>
      </c>
      <c r="F21272" s="69">
        <v>2003</v>
      </c>
      <c r="G21272" s="69" t="s">
        <v>1948</v>
      </c>
    </row>
    <row r="21273" spans="1:7" ht="14.4">
      <c r="A21273" s="27" t="str">
        <f>VLOOKUP(C21273,'user list'!A:B,2,0)</f>
        <v>Admin</v>
      </c>
      <c r="B21273" s="172">
        <v>45825.646886574075</v>
      </c>
      <c r="C21273" s="69" t="s">
        <v>186</v>
      </c>
      <c r="D21273" s="69" t="s">
        <v>1937</v>
      </c>
      <c r="E21273" s="69" t="s">
        <v>3404</v>
      </c>
      <c r="F21273" s="69">
        <v>2489</v>
      </c>
      <c r="G21273" s="69" t="s">
        <v>1948</v>
      </c>
    </row>
    <row r="21274" spans="1:7" ht="14.4">
      <c r="A21274" s="27" t="str">
        <f>VLOOKUP(C21274,'user list'!A:B,2,0)</f>
        <v>Admin</v>
      </c>
      <c r="B21274" s="172">
        <v>45825.646886574075</v>
      </c>
      <c r="C21274" s="69" t="s">
        <v>186</v>
      </c>
      <c r="D21274" s="69" t="s">
        <v>1937</v>
      </c>
      <c r="E21274" s="69" t="s">
        <v>3404</v>
      </c>
      <c r="F21274" s="69">
        <v>2489</v>
      </c>
      <c r="G21274" s="69" t="s">
        <v>1947</v>
      </c>
    </row>
    <row r="21275" spans="1:7" ht="14.4">
      <c r="A21275" s="27" t="str">
        <f>VLOOKUP(C21275,'user list'!A:B,2,0)</f>
        <v>Admin</v>
      </c>
      <c r="B21275" s="172">
        <v>45825.646886574075</v>
      </c>
      <c r="C21275" s="69" t="s">
        <v>186</v>
      </c>
      <c r="D21275" s="69" t="s">
        <v>1937</v>
      </c>
      <c r="E21275" s="69" t="s">
        <v>2611</v>
      </c>
      <c r="F21275" s="69">
        <v>2003</v>
      </c>
      <c r="G21275" s="69" t="s">
        <v>1947</v>
      </c>
    </row>
    <row r="21276" spans="1:7" ht="14.4">
      <c r="A21276" s="27" t="str">
        <f>VLOOKUP(C21276,'user list'!A:B,2,0)</f>
        <v>Admin</v>
      </c>
      <c r="B21276" s="172">
        <v>45825.646886574075</v>
      </c>
      <c r="C21276" s="69" t="s">
        <v>186</v>
      </c>
      <c r="D21276" s="69" t="s">
        <v>1937</v>
      </c>
      <c r="E21276" s="69" t="s">
        <v>2611</v>
      </c>
      <c r="F21276" s="69">
        <v>2003</v>
      </c>
      <c r="G21276" s="69" t="s">
        <v>1948</v>
      </c>
    </row>
    <row r="21277" spans="1:7" ht="14.4">
      <c r="A21277" s="27" t="str">
        <f>VLOOKUP(C21277,'user list'!A:B,2,0)</f>
        <v>CAD</v>
      </c>
      <c r="B21277" s="172">
        <v>45825.647245370368</v>
      </c>
      <c r="C21277" s="69" t="s">
        <v>196</v>
      </c>
      <c r="D21277" s="69" t="s">
        <v>1937</v>
      </c>
      <c r="E21277" s="69" t="s">
        <v>3392</v>
      </c>
      <c r="F21277" s="69">
        <v>2475</v>
      </c>
      <c r="G21277" s="69" t="s">
        <v>1939</v>
      </c>
    </row>
    <row r="21278" spans="1:7" ht="14.4">
      <c r="A21278" s="27" t="str">
        <f>VLOOKUP(C21278,'user list'!A:B,2,0)</f>
        <v>CArD</v>
      </c>
      <c r="B21278" s="172">
        <v>45825.647256944445</v>
      </c>
      <c r="C21278" s="69" t="s">
        <v>277</v>
      </c>
      <c r="D21278" s="69" t="s">
        <v>1937</v>
      </c>
      <c r="E21278" s="69" t="s">
        <v>3369</v>
      </c>
      <c r="F21278" s="69">
        <v>2439</v>
      </c>
      <c r="G21278" s="69" t="s">
        <v>1939</v>
      </c>
    </row>
    <row r="21279" spans="1:7" ht="14.4">
      <c r="A21279" s="27" t="str">
        <f>VLOOKUP(C21279,'user list'!A:B,2,0)</f>
        <v>QCYDO</v>
      </c>
      <c r="B21279" s="172">
        <v>45825.64739583333</v>
      </c>
      <c r="C21279" s="69" t="s">
        <v>270</v>
      </c>
      <c r="D21279" s="69" t="s">
        <v>1937</v>
      </c>
      <c r="E21279" s="69" t="s">
        <v>3392</v>
      </c>
      <c r="F21279" s="69">
        <v>2475</v>
      </c>
      <c r="G21279" s="69" t="s">
        <v>1939</v>
      </c>
    </row>
    <row r="21280" spans="1:7" ht="14.4">
      <c r="A21280" s="27" t="str">
        <f>VLOOKUP(C21280,'user list'!A:B,2,0)</f>
        <v>CAD</v>
      </c>
      <c r="B21280" s="172">
        <v>45825.647407407407</v>
      </c>
      <c r="C21280" s="69" t="s">
        <v>196</v>
      </c>
      <c r="D21280" s="69" t="s">
        <v>1937</v>
      </c>
      <c r="E21280" s="69" t="s">
        <v>3392</v>
      </c>
      <c r="F21280" s="69">
        <v>2475</v>
      </c>
      <c r="G21280" s="69" t="s">
        <v>2441</v>
      </c>
    </row>
    <row r="21281" spans="1:7" ht="14.4">
      <c r="A21281" s="27" t="str">
        <f>VLOOKUP(C21281,'user list'!A:B,2,0)</f>
        <v>CArD</v>
      </c>
      <c r="B21281" s="172">
        <v>45825.647534722222</v>
      </c>
      <c r="C21281" s="69" t="s">
        <v>277</v>
      </c>
      <c r="D21281" s="69" t="s">
        <v>1937</v>
      </c>
      <c r="E21281" s="69" t="s">
        <v>3369</v>
      </c>
      <c r="F21281" s="69">
        <v>2439</v>
      </c>
      <c r="G21281" s="69" t="s">
        <v>1947</v>
      </c>
    </row>
    <row r="21282" spans="1:7" ht="14.4">
      <c r="A21282" s="27" t="str">
        <f>VLOOKUP(C21282,'user list'!A:B,2,0)</f>
        <v>CArD</v>
      </c>
      <c r="B21282" s="172">
        <v>45825.647534722222</v>
      </c>
      <c r="C21282" s="69" t="s">
        <v>277</v>
      </c>
      <c r="D21282" s="69" t="s">
        <v>1937</v>
      </c>
      <c r="E21282" s="69" t="s">
        <v>3369</v>
      </c>
      <c r="F21282" s="69">
        <v>2439</v>
      </c>
      <c r="G21282" s="69" t="s">
        <v>1948</v>
      </c>
    </row>
    <row r="21283" spans="1:7" ht="14.4">
      <c r="A21283" s="27" t="str">
        <f>VLOOKUP(C21283,'user list'!A:B,2,0)</f>
        <v>CTO</v>
      </c>
      <c r="B21283" s="172">
        <v>45825.647546296299</v>
      </c>
      <c r="C21283" s="69" t="s">
        <v>207</v>
      </c>
      <c r="D21283" s="69" t="s">
        <v>1937</v>
      </c>
      <c r="E21283" s="69" t="s">
        <v>3404</v>
      </c>
      <c r="F21283" s="69">
        <v>2489</v>
      </c>
      <c r="G21283" s="69" t="s">
        <v>1939</v>
      </c>
    </row>
    <row r="21284" spans="1:7" ht="14.4">
      <c r="A21284" s="27" t="str">
        <f>VLOOKUP(C21284,'user list'!A:B,2,0)</f>
        <v>CArD</v>
      </c>
      <c r="B21284" s="172">
        <v>45825.647546296299</v>
      </c>
      <c r="C21284" s="69" t="s">
        <v>277</v>
      </c>
      <c r="D21284" s="69" t="s">
        <v>1937</v>
      </c>
      <c r="E21284" s="69" t="s">
        <v>3369</v>
      </c>
      <c r="F21284" s="69">
        <v>2439</v>
      </c>
      <c r="G21284" s="69" t="s">
        <v>1939</v>
      </c>
    </row>
    <row r="21285" spans="1:7" ht="14.4">
      <c r="A21285" s="27" t="str">
        <f>VLOOKUP(C21285,'user list'!A:B,2,0)</f>
        <v>Admin</v>
      </c>
      <c r="B21285" s="172">
        <v>45825.647546296299</v>
      </c>
      <c r="C21285" s="69" t="s">
        <v>186</v>
      </c>
      <c r="D21285" s="69" t="s">
        <v>1937</v>
      </c>
      <c r="E21285" s="69" t="s">
        <v>3369</v>
      </c>
      <c r="F21285" s="69">
        <v>2439</v>
      </c>
      <c r="G21285" s="69" t="s">
        <v>1948</v>
      </c>
    </row>
    <row r="21286" spans="1:7" ht="14.4">
      <c r="A21286" s="27" t="str">
        <f>VLOOKUP(C21286,'user list'!A:B,2,0)</f>
        <v>CArD</v>
      </c>
      <c r="B21286" s="172">
        <v>45825.647569444445</v>
      </c>
      <c r="C21286" s="69" t="s">
        <v>277</v>
      </c>
      <c r="D21286" s="69" t="s">
        <v>1937</v>
      </c>
      <c r="E21286" s="69" t="s">
        <v>3392</v>
      </c>
      <c r="F21286" s="69">
        <v>2475</v>
      </c>
      <c r="G21286" s="69" t="s">
        <v>1939</v>
      </c>
    </row>
    <row r="21287" spans="1:7" ht="14.4">
      <c r="A21287" s="27" t="str">
        <f>VLOOKUP(C21287,'user list'!A:B,2,0)</f>
        <v>CArD</v>
      </c>
      <c r="B21287" s="172">
        <v>45825.647662037038</v>
      </c>
      <c r="C21287" s="69" t="s">
        <v>277</v>
      </c>
      <c r="D21287" s="69" t="s">
        <v>1937</v>
      </c>
      <c r="E21287" s="69" t="s">
        <v>3392</v>
      </c>
      <c r="F21287" s="69">
        <v>2475</v>
      </c>
      <c r="G21287" s="69" t="s">
        <v>1947</v>
      </c>
    </row>
    <row r="21288" spans="1:7" ht="14.4">
      <c r="A21288" s="27" t="str">
        <f>VLOOKUP(C21288,'user list'!A:B,2,0)</f>
        <v>CArD</v>
      </c>
      <c r="B21288" s="172">
        <v>45825.647662037038</v>
      </c>
      <c r="C21288" s="69" t="s">
        <v>277</v>
      </c>
      <c r="D21288" s="69" t="s">
        <v>1937</v>
      </c>
      <c r="E21288" s="69" t="s">
        <v>3392</v>
      </c>
      <c r="F21288" s="69">
        <v>2475</v>
      </c>
      <c r="G21288" s="69" t="s">
        <v>1948</v>
      </c>
    </row>
    <row r="21289" spans="1:7" ht="14.4">
      <c r="A21289" s="27" t="str">
        <f>VLOOKUP(C21289,'user list'!A:B,2,0)</f>
        <v>CArD</v>
      </c>
      <c r="B21289" s="172">
        <v>45825.647662037038</v>
      </c>
      <c r="C21289" s="69" t="s">
        <v>277</v>
      </c>
      <c r="D21289" s="69" t="s">
        <v>1937</v>
      </c>
      <c r="E21289" s="69" t="s">
        <v>3392</v>
      </c>
      <c r="F21289" s="69">
        <v>2475</v>
      </c>
      <c r="G21289" s="69" t="s">
        <v>1939</v>
      </c>
    </row>
    <row r="21290" spans="1:7" ht="14.4">
      <c r="A21290" s="27" t="str">
        <f>VLOOKUP(C21290,'user list'!A:B,2,0)</f>
        <v>Admin</v>
      </c>
      <c r="B21290" s="172">
        <v>45825.647662037038</v>
      </c>
      <c r="C21290" s="69" t="s">
        <v>186</v>
      </c>
      <c r="D21290" s="69" t="s">
        <v>1937</v>
      </c>
      <c r="E21290" s="69" t="s">
        <v>3392</v>
      </c>
      <c r="F21290" s="69">
        <v>2475</v>
      </c>
      <c r="G21290" s="69" t="s">
        <v>1948</v>
      </c>
    </row>
    <row r="21291" spans="1:7" ht="14.4">
      <c r="A21291" s="27" t="str">
        <f>VLOOKUP(C21291,'user list'!A:B,2,0)</f>
        <v>CArD</v>
      </c>
      <c r="B21291" s="172">
        <v>45825.647731481484</v>
      </c>
      <c r="C21291" s="69" t="s">
        <v>277</v>
      </c>
      <c r="D21291" s="69" t="s">
        <v>1937</v>
      </c>
      <c r="E21291" s="69" t="s">
        <v>1960</v>
      </c>
      <c r="F21291" s="69">
        <v>347</v>
      </c>
      <c r="G21291" s="69" t="s">
        <v>1947</v>
      </c>
    </row>
    <row r="21292" spans="1:7" ht="14.4">
      <c r="A21292" s="27" t="str">
        <f>VLOOKUP(C21292,'user list'!A:B,2,0)</f>
        <v>CArD</v>
      </c>
      <c r="B21292" s="172">
        <v>45825.647731481484</v>
      </c>
      <c r="C21292" s="69" t="s">
        <v>277</v>
      </c>
      <c r="D21292" s="69" t="s">
        <v>1937</v>
      </c>
      <c r="E21292" s="69" t="s">
        <v>1960</v>
      </c>
      <c r="F21292" s="69">
        <v>347</v>
      </c>
      <c r="G21292" s="69" t="s">
        <v>1948</v>
      </c>
    </row>
    <row r="21293" spans="1:7" ht="14.4">
      <c r="A21293" s="27" t="str">
        <f>VLOOKUP(C21293,'user list'!A:B,2,0)</f>
        <v>CArD</v>
      </c>
      <c r="B21293" s="172">
        <v>45825.647743055553</v>
      </c>
      <c r="C21293" s="69" t="s">
        <v>277</v>
      </c>
      <c r="D21293" s="69" t="s">
        <v>1937</v>
      </c>
      <c r="E21293" s="69" t="s">
        <v>1960</v>
      </c>
      <c r="F21293" s="69">
        <v>347</v>
      </c>
      <c r="G21293" s="69" t="s">
        <v>1939</v>
      </c>
    </row>
    <row r="21294" spans="1:7" ht="14.4">
      <c r="A21294" s="27" t="str">
        <f>VLOOKUP(C21294,'user list'!A:B,2,0)</f>
        <v>Admin</v>
      </c>
      <c r="B21294" s="172">
        <v>45825.647743055553</v>
      </c>
      <c r="C21294" s="69" t="s">
        <v>186</v>
      </c>
      <c r="D21294" s="69" t="s">
        <v>1937</v>
      </c>
      <c r="E21294" s="69" t="s">
        <v>1960</v>
      </c>
      <c r="F21294" s="69">
        <v>347</v>
      </c>
      <c r="G21294" s="69" t="s">
        <v>1948</v>
      </c>
    </row>
    <row r="21295" spans="1:7" ht="14.4">
      <c r="A21295" s="27" t="str">
        <f>VLOOKUP(C21295,'user list'!A:B,2,0)</f>
        <v>Admin</v>
      </c>
      <c r="B21295" s="172">
        <v>45825.647743055553</v>
      </c>
      <c r="C21295" s="69" t="s">
        <v>186</v>
      </c>
      <c r="D21295" s="69" t="s">
        <v>1937</v>
      </c>
      <c r="E21295" s="69" t="s">
        <v>1960</v>
      </c>
      <c r="F21295" s="69">
        <v>347</v>
      </c>
      <c r="G21295" s="69" t="s">
        <v>1948</v>
      </c>
    </row>
    <row r="21296" spans="1:7" ht="14.4">
      <c r="A21296" s="27" t="str">
        <f>VLOOKUP(C21296,'user list'!A:B,2,0)</f>
        <v>QCYDO</v>
      </c>
      <c r="B21296" s="172">
        <v>45825.647743055553</v>
      </c>
      <c r="C21296" s="69" t="s">
        <v>270</v>
      </c>
      <c r="D21296" s="69" t="s">
        <v>1937</v>
      </c>
      <c r="E21296" s="69" t="s">
        <v>3392</v>
      </c>
      <c r="F21296" s="69">
        <v>2475</v>
      </c>
      <c r="G21296" s="69" t="s">
        <v>1947</v>
      </c>
    </row>
    <row r="21297" spans="1:7" ht="14.4">
      <c r="A21297" s="27" t="str">
        <f>VLOOKUP(C21297,'user list'!A:B,2,0)</f>
        <v>QCYDO</v>
      </c>
      <c r="B21297" s="172">
        <v>45825.647743055553</v>
      </c>
      <c r="C21297" s="69" t="s">
        <v>270</v>
      </c>
      <c r="D21297" s="69" t="s">
        <v>1937</v>
      </c>
      <c r="E21297" s="69" t="s">
        <v>3392</v>
      </c>
      <c r="F21297" s="69">
        <v>2475</v>
      </c>
      <c r="G21297" s="69" t="s">
        <v>1948</v>
      </c>
    </row>
    <row r="21298" spans="1:7" ht="14.4">
      <c r="A21298" s="27" t="str">
        <f>VLOOKUP(C21298,'user list'!A:B,2,0)</f>
        <v>QCYDO</v>
      </c>
      <c r="B21298" s="172">
        <v>45825.647743055553</v>
      </c>
      <c r="C21298" s="69" t="s">
        <v>270</v>
      </c>
      <c r="D21298" s="69" t="s">
        <v>1937</v>
      </c>
      <c r="E21298" s="69" t="s">
        <v>3392</v>
      </c>
      <c r="F21298" s="69">
        <v>2475</v>
      </c>
      <c r="G21298" s="69" t="s">
        <v>1939</v>
      </c>
    </row>
    <row r="21299" spans="1:7" ht="14.4">
      <c r="A21299" s="27" t="str">
        <f>VLOOKUP(C21299,'user list'!A:B,2,0)</f>
        <v>Admin</v>
      </c>
      <c r="B21299" s="172">
        <v>45825.647743055553</v>
      </c>
      <c r="C21299" s="69" t="s">
        <v>186</v>
      </c>
      <c r="D21299" s="69" t="s">
        <v>1937</v>
      </c>
      <c r="E21299" s="69" t="s">
        <v>3392</v>
      </c>
      <c r="F21299" s="69">
        <v>2475</v>
      </c>
      <c r="G21299" s="69" t="s">
        <v>1948</v>
      </c>
    </row>
    <row r="21300" spans="1:7" ht="14.4">
      <c r="A21300" s="27" t="str">
        <f>VLOOKUP(C21300,'user list'!A:B,2,0)</f>
        <v>CCRD</v>
      </c>
      <c r="B21300" s="172">
        <v>45825.647789351853</v>
      </c>
      <c r="C21300" s="69" t="s">
        <v>198</v>
      </c>
      <c r="D21300" s="69" t="s">
        <v>1937</v>
      </c>
      <c r="E21300" s="69" t="s">
        <v>3392</v>
      </c>
      <c r="F21300" s="69">
        <v>2475</v>
      </c>
      <c r="G21300" s="69" t="s">
        <v>1939</v>
      </c>
    </row>
    <row r="21301" spans="1:7" ht="14.4">
      <c r="A21301" s="27" t="str">
        <f>VLOOKUP(C21301,'user list'!A:B,2,0)</f>
        <v>CTO</v>
      </c>
      <c r="B21301" s="172">
        <v>45825.647789351853</v>
      </c>
      <c r="C21301" s="69" t="s">
        <v>207</v>
      </c>
      <c r="D21301" s="69" t="s">
        <v>1937</v>
      </c>
      <c r="E21301" s="69" t="s">
        <v>3404</v>
      </c>
      <c r="F21301" s="69">
        <v>2489</v>
      </c>
      <c r="G21301" s="69" t="s">
        <v>1947</v>
      </c>
    </row>
    <row r="21302" spans="1:7" ht="14.4">
      <c r="A21302" s="27" t="str">
        <f>VLOOKUP(C21302,'user list'!A:B,2,0)</f>
        <v>CTO</v>
      </c>
      <c r="B21302" s="172">
        <v>45825.647789351853</v>
      </c>
      <c r="C21302" s="69" t="s">
        <v>207</v>
      </c>
      <c r="D21302" s="69" t="s">
        <v>1937</v>
      </c>
      <c r="E21302" s="69" t="s">
        <v>3404</v>
      </c>
      <c r="F21302" s="69">
        <v>2489</v>
      </c>
      <c r="G21302" s="69" t="s">
        <v>1948</v>
      </c>
    </row>
    <row r="21303" spans="1:7" ht="14.4">
      <c r="A21303" s="27" t="str">
        <f>VLOOKUP(C21303,'user list'!A:B,2,0)</f>
        <v>CTO</v>
      </c>
      <c r="B21303" s="172">
        <v>45825.647800925923</v>
      </c>
      <c r="C21303" s="69" t="s">
        <v>207</v>
      </c>
      <c r="D21303" s="69" t="s">
        <v>1937</v>
      </c>
      <c r="E21303" s="69" t="s">
        <v>3404</v>
      </c>
      <c r="F21303" s="69">
        <v>2489</v>
      </c>
      <c r="G21303" s="69" t="s">
        <v>1939</v>
      </c>
    </row>
    <row r="21304" spans="1:7" ht="14.4">
      <c r="A21304" s="27" t="str">
        <f>VLOOKUP(C21304,'user list'!A:B,2,0)</f>
        <v>Admin</v>
      </c>
      <c r="B21304" s="172">
        <v>45825.647800925923</v>
      </c>
      <c r="C21304" s="69" t="s">
        <v>186</v>
      </c>
      <c r="D21304" s="69" t="s">
        <v>1937</v>
      </c>
      <c r="E21304" s="69" t="s">
        <v>3404</v>
      </c>
      <c r="F21304" s="69">
        <v>2489</v>
      </c>
      <c r="G21304" s="69" t="s">
        <v>1948</v>
      </c>
    </row>
    <row r="21305" spans="1:7" ht="14.4">
      <c r="A21305" s="27" t="str">
        <f>VLOOKUP(C21305,'user list'!A:B,2,0)</f>
        <v>CCRD</v>
      </c>
      <c r="B21305" s="172">
        <v>45825.647835648146</v>
      </c>
      <c r="C21305" s="69" t="s">
        <v>198</v>
      </c>
      <c r="D21305" s="69" t="s">
        <v>1937</v>
      </c>
      <c r="E21305" s="69" t="s">
        <v>3392</v>
      </c>
      <c r="F21305" s="69">
        <v>2475</v>
      </c>
      <c r="G21305" s="69" t="s">
        <v>1947</v>
      </c>
    </row>
    <row r="21306" spans="1:7" ht="14.4">
      <c r="A21306" s="27" t="str">
        <f>VLOOKUP(C21306,'user list'!A:B,2,0)</f>
        <v>CCRD</v>
      </c>
      <c r="B21306" s="172">
        <v>45825.647835648146</v>
      </c>
      <c r="C21306" s="69" t="s">
        <v>198</v>
      </c>
      <c r="D21306" s="69" t="s">
        <v>1937</v>
      </c>
      <c r="E21306" s="69" t="s">
        <v>3392</v>
      </c>
      <c r="F21306" s="69">
        <v>2475</v>
      </c>
      <c r="G21306" s="69" t="s">
        <v>1948</v>
      </c>
    </row>
    <row r="21307" spans="1:7" ht="14.4">
      <c r="A21307" s="27" t="str">
        <f>VLOOKUP(C21307,'user list'!A:B,2,0)</f>
        <v>CCRD</v>
      </c>
      <c r="B21307" s="172">
        <v>45825.647835648146</v>
      </c>
      <c r="C21307" s="69" t="s">
        <v>198</v>
      </c>
      <c r="D21307" s="69" t="s">
        <v>1937</v>
      </c>
      <c r="E21307" s="69" t="s">
        <v>3392</v>
      </c>
      <c r="F21307" s="69">
        <v>2475</v>
      </c>
      <c r="G21307" s="69" t="s">
        <v>1939</v>
      </c>
    </row>
    <row r="21308" spans="1:7" ht="14.4">
      <c r="A21308" s="27" t="str">
        <f>VLOOKUP(C21308,'user list'!A:B,2,0)</f>
        <v>Admin</v>
      </c>
      <c r="B21308" s="172">
        <v>45825.647835648146</v>
      </c>
      <c r="C21308" s="69" t="s">
        <v>186</v>
      </c>
      <c r="D21308" s="69" t="s">
        <v>1937</v>
      </c>
      <c r="E21308" s="69" t="s">
        <v>3392</v>
      </c>
      <c r="F21308" s="69">
        <v>2475</v>
      </c>
      <c r="G21308" s="69" t="s">
        <v>1948</v>
      </c>
    </row>
    <row r="21309" spans="1:7" ht="14.4">
      <c r="A21309" s="27" t="str">
        <f>VLOOKUP(C21309,'user list'!A:B,2,0)</f>
        <v>CCRD</v>
      </c>
      <c r="B21309" s="172">
        <v>45825.647881944446</v>
      </c>
      <c r="C21309" s="69" t="s">
        <v>198</v>
      </c>
      <c r="D21309" s="69" t="s">
        <v>1937</v>
      </c>
      <c r="E21309" s="69" t="s">
        <v>1974</v>
      </c>
      <c r="F21309" s="69">
        <v>2402</v>
      </c>
      <c r="G21309" s="69" t="s">
        <v>1939</v>
      </c>
    </row>
    <row r="21310" spans="1:7" ht="14.4">
      <c r="A21310" s="27" t="str">
        <f>VLOOKUP(C21310,'user list'!A:B,2,0)</f>
        <v>CCRD</v>
      </c>
      <c r="B21310" s="172">
        <v>45825.647951388892</v>
      </c>
      <c r="C21310" s="69" t="s">
        <v>198</v>
      </c>
      <c r="D21310" s="69" t="s">
        <v>1937</v>
      </c>
      <c r="E21310" s="69" t="s">
        <v>1974</v>
      </c>
      <c r="F21310" s="69">
        <v>2402</v>
      </c>
      <c r="G21310" s="69" t="s">
        <v>1947</v>
      </c>
    </row>
    <row r="21311" spans="1:7" ht="14.4">
      <c r="A21311" s="27" t="str">
        <f>VLOOKUP(C21311,'user list'!A:B,2,0)</f>
        <v>CCRD</v>
      </c>
      <c r="B21311" s="172">
        <v>45825.647951388892</v>
      </c>
      <c r="C21311" s="69" t="s">
        <v>198</v>
      </c>
      <c r="D21311" s="69" t="s">
        <v>1937</v>
      </c>
      <c r="E21311" s="69" t="s">
        <v>1974</v>
      </c>
      <c r="F21311" s="69">
        <v>2402</v>
      </c>
      <c r="G21311" s="69" t="s">
        <v>1948</v>
      </c>
    </row>
    <row r="21312" spans="1:7" ht="14.4">
      <c r="A21312" s="27" t="str">
        <f>VLOOKUP(C21312,'user list'!A:B,2,0)</f>
        <v>CCRD</v>
      </c>
      <c r="B21312" s="172">
        <v>45825.647951388892</v>
      </c>
      <c r="C21312" s="69" t="s">
        <v>198</v>
      </c>
      <c r="D21312" s="69" t="s">
        <v>1937</v>
      </c>
      <c r="E21312" s="69" t="s">
        <v>1974</v>
      </c>
      <c r="F21312" s="69">
        <v>2402</v>
      </c>
      <c r="G21312" s="69" t="s">
        <v>1939</v>
      </c>
    </row>
    <row r="21313" spans="1:7" ht="14.4">
      <c r="A21313" s="27" t="str">
        <f>VLOOKUP(C21313,'user list'!A:B,2,0)</f>
        <v>Admin</v>
      </c>
      <c r="B21313" s="172">
        <v>45825.647951388892</v>
      </c>
      <c r="C21313" s="69" t="s">
        <v>186</v>
      </c>
      <c r="D21313" s="69" t="s">
        <v>1937</v>
      </c>
      <c r="E21313" s="69" t="s">
        <v>1974</v>
      </c>
      <c r="F21313" s="69">
        <v>2402</v>
      </c>
      <c r="G21313" s="69" t="s">
        <v>1948</v>
      </c>
    </row>
    <row r="21314" spans="1:7" ht="14.4">
      <c r="A21314" s="27" t="str">
        <f>VLOOKUP(C21314,'user list'!A:B,2,0)</f>
        <v>CCRD</v>
      </c>
      <c r="B21314" s="172">
        <v>45825.647974537038</v>
      </c>
      <c r="C21314" s="69" t="s">
        <v>198</v>
      </c>
      <c r="D21314" s="69" t="s">
        <v>1937</v>
      </c>
      <c r="E21314" s="69" t="s">
        <v>3061</v>
      </c>
      <c r="F21314" s="69">
        <v>2360</v>
      </c>
      <c r="G21314" s="69" t="s">
        <v>1939</v>
      </c>
    </row>
    <row r="21315" spans="1:7" ht="14.4">
      <c r="A21315" s="27" t="str">
        <f>VLOOKUP(C21315,'user list'!A:B,2,0)</f>
        <v>CCRD</v>
      </c>
      <c r="B21315" s="172">
        <v>45825.648055555554</v>
      </c>
      <c r="C21315" s="69" t="s">
        <v>198</v>
      </c>
      <c r="D21315" s="69" t="s">
        <v>1937</v>
      </c>
      <c r="E21315" s="69" t="s">
        <v>3061</v>
      </c>
      <c r="F21315" s="69">
        <v>2360</v>
      </c>
      <c r="G21315" s="69" t="s">
        <v>1947</v>
      </c>
    </row>
    <row r="21316" spans="1:7" ht="14.4">
      <c r="A21316" s="27" t="str">
        <f>VLOOKUP(C21316,'user list'!A:B,2,0)</f>
        <v>CCRD</v>
      </c>
      <c r="B21316" s="172">
        <v>45825.648055555554</v>
      </c>
      <c r="C21316" s="69" t="s">
        <v>198</v>
      </c>
      <c r="D21316" s="69" t="s">
        <v>1937</v>
      </c>
      <c r="E21316" s="69" t="s">
        <v>3061</v>
      </c>
      <c r="F21316" s="69">
        <v>2360</v>
      </c>
      <c r="G21316" s="69" t="s">
        <v>1948</v>
      </c>
    </row>
    <row r="21317" spans="1:7" ht="14.4">
      <c r="A21317" s="27" t="str">
        <f>VLOOKUP(C21317,'user list'!A:B,2,0)</f>
        <v>CCRD</v>
      </c>
      <c r="B21317" s="172">
        <v>45825.648055555554</v>
      </c>
      <c r="C21317" s="69" t="s">
        <v>198</v>
      </c>
      <c r="D21317" s="69" t="s">
        <v>1937</v>
      </c>
      <c r="E21317" s="69" t="s">
        <v>3061</v>
      </c>
      <c r="F21317" s="69">
        <v>2360</v>
      </c>
      <c r="G21317" s="69" t="s">
        <v>1939</v>
      </c>
    </row>
    <row r="21318" spans="1:7" ht="14.4">
      <c r="A21318" s="27" t="str">
        <f>VLOOKUP(C21318,'user list'!A:B,2,0)</f>
        <v>Admin</v>
      </c>
      <c r="B21318" s="172">
        <v>45825.648055555554</v>
      </c>
      <c r="C21318" s="69" t="s">
        <v>186</v>
      </c>
      <c r="D21318" s="69" t="s">
        <v>1937</v>
      </c>
      <c r="E21318" s="69" t="s">
        <v>3061</v>
      </c>
      <c r="F21318" s="69">
        <v>2360</v>
      </c>
      <c r="G21318" s="69" t="s">
        <v>1948</v>
      </c>
    </row>
    <row r="21319" spans="1:7" ht="14.4">
      <c r="A21319" s="27" t="str">
        <f>VLOOKUP(C21319,'user list'!A:B,2,0)</f>
        <v>CCRD</v>
      </c>
      <c r="B21319" s="172">
        <v>45825.648078703707</v>
      </c>
      <c r="C21319" s="69" t="s">
        <v>198</v>
      </c>
      <c r="D21319" s="69" t="s">
        <v>1937</v>
      </c>
      <c r="E21319" s="69" t="s">
        <v>3060</v>
      </c>
      <c r="F21319" s="69">
        <v>2354</v>
      </c>
      <c r="G21319" s="69" t="s">
        <v>1939</v>
      </c>
    </row>
    <row r="21320" spans="1:7" ht="14.4">
      <c r="A21320" s="27" t="str">
        <f>VLOOKUP(C21320,'user list'!A:B,2,0)</f>
        <v>QCYDO</v>
      </c>
      <c r="B21320" s="172">
        <v>45825.648136574076</v>
      </c>
      <c r="C21320" s="69" t="s">
        <v>270</v>
      </c>
      <c r="D21320" s="69" t="s">
        <v>1937</v>
      </c>
      <c r="E21320" s="69" t="s">
        <v>3392</v>
      </c>
      <c r="F21320" s="69">
        <v>2475</v>
      </c>
      <c r="G21320" s="69" t="s">
        <v>1949</v>
      </c>
    </row>
    <row r="21321" spans="1:7" ht="14.4">
      <c r="A21321" s="27" t="str">
        <f>VLOOKUP(C21321,'user list'!A:B,2,0)</f>
        <v>CTO</v>
      </c>
      <c r="B21321" s="172">
        <v>45825.648321759261</v>
      </c>
      <c r="C21321" s="69" t="s">
        <v>207</v>
      </c>
      <c r="D21321" s="69" t="s">
        <v>1937</v>
      </c>
      <c r="E21321" s="69" t="s">
        <v>3404</v>
      </c>
      <c r="F21321" s="69">
        <v>2489</v>
      </c>
      <c r="G21321" s="69" t="s">
        <v>1939</v>
      </c>
    </row>
    <row r="21322" spans="1:7" ht="14.4">
      <c r="A21322" s="27" t="str">
        <f>VLOOKUP(C21322,'user list'!A:B,2,0)</f>
        <v>CTO</v>
      </c>
      <c r="B21322" s="172">
        <v>45825.648356481484</v>
      </c>
      <c r="C21322" s="69" t="s">
        <v>207</v>
      </c>
      <c r="D21322" s="69" t="s">
        <v>1937</v>
      </c>
      <c r="E21322" s="69" t="s">
        <v>3404</v>
      </c>
      <c r="F21322" s="69">
        <v>2489</v>
      </c>
      <c r="G21322" s="69" t="s">
        <v>2441</v>
      </c>
    </row>
    <row r="21323" spans="1:7" ht="14.4">
      <c r="A21323" s="27" t="str">
        <f>VLOOKUP(C21323,'user list'!A:B,2,0)</f>
        <v>CCRD</v>
      </c>
      <c r="B21323" s="172">
        <v>45825.6483912037</v>
      </c>
      <c r="C21323" s="69" t="s">
        <v>198</v>
      </c>
      <c r="D21323" s="69" t="s">
        <v>1937</v>
      </c>
      <c r="E21323" s="69" t="s">
        <v>3060</v>
      </c>
      <c r="F21323" s="69">
        <v>2354</v>
      </c>
      <c r="G21323" s="69" t="s">
        <v>1939</v>
      </c>
    </row>
    <row r="21324" spans="1:7" ht="14.4">
      <c r="A21324" s="27" t="str">
        <f>VLOOKUP(C21324,'user list'!A:B,2,0)</f>
        <v>CAD</v>
      </c>
      <c r="B21324" s="172">
        <v>45825.648645833331</v>
      </c>
      <c r="C21324" s="69" t="s">
        <v>196</v>
      </c>
      <c r="D21324" s="69" t="s">
        <v>1937</v>
      </c>
      <c r="E21324" s="69" t="s">
        <v>3392</v>
      </c>
      <c r="F21324" s="69">
        <v>2475</v>
      </c>
      <c r="G21324" s="69" t="s">
        <v>1947</v>
      </c>
    </row>
    <row r="21325" spans="1:7" ht="14.4">
      <c r="A21325" s="27" t="str">
        <f>VLOOKUP(C21325,'user list'!A:B,2,0)</f>
        <v>CAD</v>
      </c>
      <c r="B21325" s="172">
        <v>45825.648645833331</v>
      </c>
      <c r="C21325" s="69" t="s">
        <v>196</v>
      </c>
      <c r="D21325" s="69" t="s">
        <v>1937</v>
      </c>
      <c r="E21325" s="69" t="s">
        <v>3392</v>
      </c>
      <c r="F21325" s="69">
        <v>2475</v>
      </c>
      <c r="G21325" s="69" t="s">
        <v>1948</v>
      </c>
    </row>
    <row r="21326" spans="1:7" ht="14.4">
      <c r="A21326" s="27" t="str">
        <f>VLOOKUP(C21326,'user list'!A:B,2,0)</f>
        <v>CAD</v>
      </c>
      <c r="B21326" s="172">
        <v>45825.648657407408</v>
      </c>
      <c r="C21326" s="69" t="s">
        <v>196</v>
      </c>
      <c r="D21326" s="69" t="s">
        <v>1937</v>
      </c>
      <c r="E21326" s="69" t="s">
        <v>3392</v>
      </c>
      <c r="F21326" s="69">
        <v>2475</v>
      </c>
      <c r="G21326" s="69" t="s">
        <v>1939</v>
      </c>
    </row>
    <row r="21327" spans="1:7" ht="14.4">
      <c r="A21327" s="27" t="str">
        <f>VLOOKUP(C21327,'user list'!A:B,2,0)</f>
        <v>Admin</v>
      </c>
      <c r="B21327" s="172">
        <v>45825.648657407408</v>
      </c>
      <c r="C21327" s="69" t="s">
        <v>186</v>
      </c>
      <c r="D21327" s="69" t="s">
        <v>1937</v>
      </c>
      <c r="E21327" s="69" t="s">
        <v>3392</v>
      </c>
      <c r="F21327" s="69">
        <v>2475</v>
      </c>
      <c r="G21327" s="69" t="s">
        <v>1948</v>
      </c>
    </row>
    <row r="21328" spans="1:7" ht="14.4">
      <c r="A21328" s="27" t="str">
        <f>VLOOKUP(C21328,'user list'!A:B,2,0)</f>
        <v>CAD</v>
      </c>
      <c r="B21328" s="172">
        <v>45825.648692129631</v>
      </c>
      <c r="C21328" s="69" t="s">
        <v>196</v>
      </c>
      <c r="D21328" s="69" t="s">
        <v>1937</v>
      </c>
      <c r="E21328" s="69" t="s">
        <v>3402</v>
      </c>
      <c r="F21328" s="69">
        <v>2486</v>
      </c>
      <c r="G21328" s="69" t="s">
        <v>1939</v>
      </c>
    </row>
    <row r="21329" spans="1:7" ht="14.4">
      <c r="A21329" s="27" t="str">
        <f>VLOOKUP(C21329,'user list'!A:B,2,0)</f>
        <v>CAD</v>
      </c>
      <c r="B21329" s="172">
        <v>45825.64880787037</v>
      </c>
      <c r="C21329" s="69" t="s">
        <v>196</v>
      </c>
      <c r="D21329" s="69" t="s">
        <v>1937</v>
      </c>
      <c r="E21329" s="69" t="s">
        <v>3399</v>
      </c>
      <c r="F21329" s="69">
        <v>2482</v>
      </c>
      <c r="G21329" s="69" t="s">
        <v>1939</v>
      </c>
    </row>
    <row r="21330" spans="1:7" ht="14.4">
      <c r="A21330" s="27" t="str">
        <f>VLOOKUP(C21330,'user list'!A:B,2,0)</f>
        <v>CAD</v>
      </c>
      <c r="B21330" s="172">
        <v>45825.648888888885</v>
      </c>
      <c r="C21330" s="69" t="s">
        <v>196</v>
      </c>
      <c r="D21330" s="69" t="s">
        <v>1937</v>
      </c>
      <c r="E21330" s="69" t="s">
        <v>3380</v>
      </c>
      <c r="F21330" s="69">
        <v>2458</v>
      </c>
      <c r="G21330" s="69" t="s">
        <v>1939</v>
      </c>
    </row>
    <row r="21331" spans="1:7" ht="14.4">
      <c r="A21331" s="27" t="str">
        <f>VLOOKUP(C21331,'user list'!A:B,2,0)</f>
        <v>CAD</v>
      </c>
      <c r="B21331" s="172">
        <v>45825.648993055554</v>
      </c>
      <c r="C21331" s="69" t="s">
        <v>196</v>
      </c>
      <c r="D21331" s="69" t="s">
        <v>1937</v>
      </c>
      <c r="E21331" s="69">
        <v>2460</v>
      </c>
      <c r="F21331" s="69">
        <v>2460</v>
      </c>
      <c r="G21331" s="69" t="s">
        <v>1939</v>
      </c>
    </row>
    <row r="21332" spans="1:7" ht="14.4">
      <c r="A21332" s="27" t="str">
        <f>VLOOKUP(C21332,'user list'!A:B,2,0)</f>
        <v>CAD</v>
      </c>
      <c r="B21332" s="172">
        <v>45825.648993055554</v>
      </c>
      <c r="C21332" s="69" t="s">
        <v>196</v>
      </c>
      <c r="D21332" s="69" t="s">
        <v>1937</v>
      </c>
      <c r="E21332" s="69">
        <v>2460</v>
      </c>
      <c r="F21332" s="69">
        <v>2460</v>
      </c>
      <c r="G21332" s="69" t="s">
        <v>1939</v>
      </c>
    </row>
    <row r="21333" spans="1:7" ht="14.4">
      <c r="A21333" s="27" t="str">
        <f>VLOOKUP(C21333,'user list'!A:B,2,0)</f>
        <v>CAD</v>
      </c>
      <c r="B21333" s="172">
        <v>45825.649039351854</v>
      </c>
      <c r="C21333" s="69" t="s">
        <v>196</v>
      </c>
      <c r="D21333" s="69" t="s">
        <v>1937</v>
      </c>
      <c r="E21333" s="69">
        <v>2460</v>
      </c>
      <c r="F21333" s="69">
        <v>2460</v>
      </c>
      <c r="G21333" s="69" t="s">
        <v>1939</v>
      </c>
    </row>
    <row r="21334" spans="1:7" ht="14.4">
      <c r="A21334" s="27" t="str">
        <f>VLOOKUP(C21334,'user list'!A:B,2,0)</f>
        <v>CAD</v>
      </c>
      <c r="B21334" s="172">
        <v>45825.649039351854</v>
      </c>
      <c r="C21334" s="69" t="s">
        <v>196</v>
      </c>
      <c r="D21334" s="69" t="s">
        <v>1937</v>
      </c>
      <c r="E21334" s="69">
        <v>2460</v>
      </c>
      <c r="F21334" s="69">
        <v>2460</v>
      </c>
      <c r="G21334" s="69" t="s">
        <v>1939</v>
      </c>
    </row>
    <row r="21335" spans="1:7" ht="14.4">
      <c r="A21335" s="27" t="str">
        <f>VLOOKUP(C21335,'user list'!A:B,2,0)</f>
        <v>CCRD</v>
      </c>
      <c r="B21335" s="172">
        <v>45825.649050925924</v>
      </c>
      <c r="C21335" s="69" t="s">
        <v>198</v>
      </c>
      <c r="D21335" s="69" t="s">
        <v>1937</v>
      </c>
      <c r="E21335" s="69" t="s">
        <v>3060</v>
      </c>
      <c r="F21335" s="69">
        <v>2354</v>
      </c>
      <c r="G21335" s="69" t="s">
        <v>1947</v>
      </c>
    </row>
    <row r="21336" spans="1:7" ht="14.4">
      <c r="A21336" s="27" t="str">
        <f>VLOOKUP(C21336,'user list'!A:B,2,0)</f>
        <v>CCRD</v>
      </c>
      <c r="B21336" s="172">
        <v>45825.649050925924</v>
      </c>
      <c r="C21336" s="69" t="s">
        <v>198</v>
      </c>
      <c r="D21336" s="69" t="s">
        <v>1937</v>
      </c>
      <c r="E21336" s="69" t="s">
        <v>3060</v>
      </c>
      <c r="F21336" s="69">
        <v>2354</v>
      </c>
      <c r="G21336" s="69" t="s">
        <v>1948</v>
      </c>
    </row>
    <row r="21337" spans="1:7" ht="14.4">
      <c r="A21337" s="27" t="str">
        <f>VLOOKUP(C21337,'user list'!A:B,2,0)</f>
        <v>CCRD</v>
      </c>
      <c r="B21337" s="172">
        <v>45825.649050925924</v>
      </c>
      <c r="C21337" s="69" t="s">
        <v>198</v>
      </c>
      <c r="D21337" s="69" t="s">
        <v>1937</v>
      </c>
      <c r="E21337" s="69" t="s">
        <v>3060</v>
      </c>
      <c r="F21337" s="69">
        <v>2354</v>
      </c>
      <c r="G21337" s="69" t="s">
        <v>1939</v>
      </c>
    </row>
    <row r="21338" spans="1:7" ht="14.4">
      <c r="A21338" s="27" t="str">
        <f>VLOOKUP(C21338,'user list'!A:B,2,0)</f>
        <v>Admin</v>
      </c>
      <c r="B21338" s="172">
        <v>45825.649050925924</v>
      </c>
      <c r="C21338" s="69" t="s">
        <v>186</v>
      </c>
      <c r="D21338" s="69" t="s">
        <v>1937</v>
      </c>
      <c r="E21338" s="69" t="s">
        <v>3060</v>
      </c>
      <c r="F21338" s="69">
        <v>2354</v>
      </c>
      <c r="G21338" s="69" t="s">
        <v>1948</v>
      </c>
    </row>
    <row r="21339" spans="1:7" ht="14.4">
      <c r="A21339" s="27" t="str">
        <f>VLOOKUP(C21339,'user list'!A:B,2,0)</f>
        <v>CCRD</v>
      </c>
      <c r="B21339" s="172">
        <v>45825.649062500001</v>
      </c>
      <c r="C21339" s="69" t="s">
        <v>198</v>
      </c>
      <c r="D21339" s="69" t="s">
        <v>1937</v>
      </c>
      <c r="E21339" s="69" t="s">
        <v>2784</v>
      </c>
      <c r="F21339" s="69">
        <v>2340</v>
      </c>
      <c r="G21339" s="69" t="s">
        <v>1939</v>
      </c>
    </row>
    <row r="21340" spans="1:7" ht="14.4">
      <c r="A21340" s="27" t="str">
        <f>VLOOKUP(C21340,'user list'!A:B,2,0)</f>
        <v>CAD</v>
      </c>
      <c r="B21340" s="172">
        <v>45825.649131944447</v>
      </c>
      <c r="C21340" s="69" t="s">
        <v>196</v>
      </c>
      <c r="D21340" s="69" t="s">
        <v>1937</v>
      </c>
      <c r="E21340" s="69" t="s">
        <v>3382</v>
      </c>
      <c r="F21340" s="69">
        <v>2461</v>
      </c>
      <c r="G21340" s="69" t="s">
        <v>1939</v>
      </c>
    </row>
    <row r="21341" spans="1:7" ht="14.4">
      <c r="A21341" s="27" t="str">
        <f>VLOOKUP(C21341,'user list'!A:B,2,0)</f>
        <v>CCRD</v>
      </c>
      <c r="B21341" s="172">
        <v>45825.649201388886</v>
      </c>
      <c r="C21341" s="69" t="s">
        <v>198</v>
      </c>
      <c r="D21341" s="69" t="s">
        <v>1937</v>
      </c>
      <c r="E21341" s="69" t="s">
        <v>2784</v>
      </c>
      <c r="F21341" s="69">
        <v>2340</v>
      </c>
      <c r="G21341" s="69" t="s">
        <v>1947</v>
      </c>
    </row>
    <row r="21342" spans="1:7" ht="14.4">
      <c r="A21342" s="27" t="str">
        <f>VLOOKUP(C21342,'user list'!A:B,2,0)</f>
        <v>CCRD</v>
      </c>
      <c r="B21342" s="172">
        <v>45825.649201388886</v>
      </c>
      <c r="C21342" s="69" t="s">
        <v>198</v>
      </c>
      <c r="D21342" s="69" t="s">
        <v>1937</v>
      </c>
      <c r="E21342" s="69" t="s">
        <v>2784</v>
      </c>
      <c r="F21342" s="69">
        <v>2340</v>
      </c>
      <c r="G21342" s="69" t="s">
        <v>1948</v>
      </c>
    </row>
    <row r="21343" spans="1:7" ht="14.4">
      <c r="A21343" s="27" t="str">
        <f>VLOOKUP(C21343,'user list'!A:B,2,0)</f>
        <v>CCRD</v>
      </c>
      <c r="B21343" s="172">
        <v>45825.649201388886</v>
      </c>
      <c r="C21343" s="69" t="s">
        <v>198</v>
      </c>
      <c r="D21343" s="69" t="s">
        <v>1937</v>
      </c>
      <c r="E21343" s="69" t="s">
        <v>2784</v>
      </c>
      <c r="F21343" s="69">
        <v>2340</v>
      </c>
      <c r="G21343" s="69" t="s">
        <v>1939</v>
      </c>
    </row>
    <row r="21344" spans="1:7" ht="14.4">
      <c r="A21344" s="27" t="str">
        <f>VLOOKUP(C21344,'user list'!A:B,2,0)</f>
        <v>Admin</v>
      </c>
      <c r="B21344" s="172">
        <v>45825.649201388886</v>
      </c>
      <c r="C21344" s="69" t="s">
        <v>186</v>
      </c>
      <c r="D21344" s="69" t="s">
        <v>1937</v>
      </c>
      <c r="E21344" s="69" t="s">
        <v>2784</v>
      </c>
      <c r="F21344" s="69">
        <v>2340</v>
      </c>
      <c r="G21344" s="69" t="s">
        <v>1948</v>
      </c>
    </row>
    <row r="21345" spans="1:7" ht="14.4">
      <c r="A21345" s="27" t="str">
        <f>VLOOKUP(C21345,'user list'!A:B,2,0)</f>
        <v>CAD</v>
      </c>
      <c r="B21345" s="172">
        <v>45825.649270833332</v>
      </c>
      <c r="C21345" s="69" t="s">
        <v>196</v>
      </c>
      <c r="D21345" s="69" t="s">
        <v>1937</v>
      </c>
      <c r="E21345" s="69" t="s">
        <v>3382</v>
      </c>
      <c r="F21345" s="69">
        <v>2461</v>
      </c>
      <c r="G21345" s="69" t="s">
        <v>2441</v>
      </c>
    </row>
    <row r="21346" spans="1:7" ht="14.4">
      <c r="A21346" s="27" t="str">
        <f>VLOOKUP(C21346,'user list'!A:B,2,0)</f>
        <v>CAD</v>
      </c>
      <c r="B21346" s="172">
        <v>45825.649317129632</v>
      </c>
      <c r="C21346" s="69" t="s">
        <v>196</v>
      </c>
      <c r="D21346" s="69" t="s">
        <v>1937</v>
      </c>
      <c r="E21346" s="69" t="s">
        <v>3384</v>
      </c>
      <c r="F21346" s="69">
        <v>2463</v>
      </c>
      <c r="G21346" s="69" t="s">
        <v>1939</v>
      </c>
    </row>
    <row r="21347" spans="1:7" ht="14.4">
      <c r="A21347" s="27" t="str">
        <f>VLOOKUP(C21347,'user list'!A:B,2,0)</f>
        <v>CAD</v>
      </c>
      <c r="B21347" s="172">
        <v>45825.649363425924</v>
      </c>
      <c r="C21347" s="69" t="s">
        <v>196</v>
      </c>
      <c r="D21347" s="69" t="s">
        <v>1937</v>
      </c>
      <c r="E21347" s="69" t="s">
        <v>3382</v>
      </c>
      <c r="F21347" s="69">
        <v>2461</v>
      </c>
      <c r="G21347" s="69" t="s">
        <v>1939</v>
      </c>
    </row>
    <row r="21348" spans="1:7" ht="14.4">
      <c r="A21348" s="27" t="str">
        <f>VLOOKUP(C21348,'user list'!A:B,2,0)</f>
        <v>CCRD</v>
      </c>
      <c r="B21348" s="172">
        <v>45825.649363425924</v>
      </c>
      <c r="C21348" s="69" t="s">
        <v>198</v>
      </c>
      <c r="D21348" s="69" t="s">
        <v>1937</v>
      </c>
      <c r="E21348" s="69" t="s">
        <v>2463</v>
      </c>
      <c r="F21348" s="69">
        <v>1760</v>
      </c>
      <c r="G21348" s="69" t="s">
        <v>1939</v>
      </c>
    </row>
    <row r="21349" spans="1:7" ht="14.4">
      <c r="A21349" s="27" t="str">
        <f>VLOOKUP(C21349,'user list'!A:B,2,0)</f>
        <v>CAD</v>
      </c>
      <c r="B21349" s="172">
        <v>45825.649375000001</v>
      </c>
      <c r="C21349" s="69" t="s">
        <v>196</v>
      </c>
      <c r="D21349" s="69" t="s">
        <v>1937</v>
      </c>
      <c r="E21349" s="69" t="s">
        <v>3384</v>
      </c>
      <c r="F21349" s="69">
        <v>2463</v>
      </c>
      <c r="G21349" s="69" t="s">
        <v>1939</v>
      </c>
    </row>
    <row r="21350" spans="1:7" ht="14.4">
      <c r="A21350" s="27" t="str">
        <f>VLOOKUP(C21350,'user list'!A:B,2,0)</f>
        <v>CAD</v>
      </c>
      <c r="B21350" s="172">
        <v>45825.649456018517</v>
      </c>
      <c r="C21350" s="69" t="s">
        <v>196</v>
      </c>
      <c r="D21350" s="69" t="s">
        <v>1937</v>
      </c>
      <c r="E21350" s="69" t="s">
        <v>3384</v>
      </c>
      <c r="F21350" s="69">
        <v>2463</v>
      </c>
      <c r="G21350" s="69" t="s">
        <v>2441</v>
      </c>
    </row>
    <row r="21351" spans="1:7" ht="14.4">
      <c r="A21351" s="27" t="str">
        <f>VLOOKUP(C21351,'user list'!A:B,2,0)</f>
        <v>CAD</v>
      </c>
      <c r="B21351" s="172">
        <v>45825.649467592593</v>
      </c>
      <c r="C21351" s="69" t="s">
        <v>196</v>
      </c>
      <c r="D21351" s="69" t="s">
        <v>1937</v>
      </c>
      <c r="E21351" s="69" t="s">
        <v>3385</v>
      </c>
      <c r="F21351" s="69">
        <v>2464</v>
      </c>
      <c r="G21351" s="69" t="s">
        <v>1939</v>
      </c>
    </row>
    <row r="21352" spans="1:7" ht="14.4">
      <c r="A21352" s="27" t="str">
        <f>VLOOKUP(C21352,'user list'!A:B,2,0)</f>
        <v>CCRD</v>
      </c>
      <c r="B21352" s="172">
        <v>45825.649513888886</v>
      </c>
      <c r="C21352" s="69" t="s">
        <v>198</v>
      </c>
      <c r="D21352" s="69" t="s">
        <v>1937</v>
      </c>
      <c r="E21352" s="69" t="s">
        <v>2463</v>
      </c>
      <c r="F21352" s="69">
        <v>1760</v>
      </c>
      <c r="G21352" s="69" t="s">
        <v>1947</v>
      </c>
    </row>
    <row r="21353" spans="1:7" ht="14.4">
      <c r="A21353" s="27" t="str">
        <f>VLOOKUP(C21353,'user list'!A:B,2,0)</f>
        <v>CCRD</v>
      </c>
      <c r="B21353" s="172">
        <v>45825.649513888886</v>
      </c>
      <c r="C21353" s="69" t="s">
        <v>198</v>
      </c>
      <c r="D21353" s="69" t="s">
        <v>1937</v>
      </c>
      <c r="E21353" s="69" t="s">
        <v>2463</v>
      </c>
      <c r="F21353" s="69">
        <v>1760</v>
      </c>
      <c r="G21353" s="69" t="s">
        <v>1948</v>
      </c>
    </row>
    <row r="21354" spans="1:7" ht="14.4">
      <c r="A21354" s="27" t="str">
        <f>VLOOKUP(C21354,'user list'!A:B,2,0)</f>
        <v>CCRD</v>
      </c>
      <c r="B21354" s="172">
        <v>45825.649513888886</v>
      </c>
      <c r="C21354" s="69" t="s">
        <v>198</v>
      </c>
      <c r="D21354" s="69" t="s">
        <v>1937</v>
      </c>
      <c r="E21354" s="69" t="s">
        <v>2463</v>
      </c>
      <c r="F21354" s="69">
        <v>1760</v>
      </c>
      <c r="G21354" s="69" t="s">
        <v>1939</v>
      </c>
    </row>
    <row r="21355" spans="1:7" ht="14.4">
      <c r="A21355" s="27" t="str">
        <f>VLOOKUP(C21355,'user list'!A:B,2,0)</f>
        <v>Admin</v>
      </c>
      <c r="B21355" s="172">
        <v>45825.649513888886</v>
      </c>
      <c r="C21355" s="69" t="s">
        <v>186</v>
      </c>
      <c r="D21355" s="69" t="s">
        <v>1937</v>
      </c>
      <c r="E21355" s="69" t="s">
        <v>2463</v>
      </c>
      <c r="F21355" s="69">
        <v>1760</v>
      </c>
      <c r="G21355" s="69" t="s">
        <v>1948</v>
      </c>
    </row>
    <row r="21356" spans="1:7" ht="14.4">
      <c r="A21356" s="27" t="str">
        <f>VLOOKUP(C21356,'user list'!A:B,2,0)</f>
        <v>CCRD</v>
      </c>
      <c r="B21356" s="172">
        <v>45825.649537037039</v>
      </c>
      <c r="C21356" s="69" t="s">
        <v>198</v>
      </c>
      <c r="D21356" s="69" t="s">
        <v>1937</v>
      </c>
      <c r="E21356" s="69" t="s">
        <v>2534</v>
      </c>
      <c r="F21356" s="69">
        <v>1881</v>
      </c>
      <c r="G21356" s="69" t="s">
        <v>1939</v>
      </c>
    </row>
    <row r="21357" spans="1:7" ht="14.4">
      <c r="A21357" s="27" t="str">
        <f>VLOOKUP(C21357,'user list'!A:B,2,0)</f>
        <v>CCRD</v>
      </c>
      <c r="B21357" s="172">
        <v>45825.649606481478</v>
      </c>
      <c r="C21357" s="69" t="s">
        <v>198</v>
      </c>
      <c r="D21357" s="69" t="s">
        <v>1937</v>
      </c>
      <c r="E21357" s="69" t="s">
        <v>2534</v>
      </c>
      <c r="F21357" s="69">
        <v>1881</v>
      </c>
      <c r="G21357" s="69" t="s">
        <v>1947</v>
      </c>
    </row>
    <row r="21358" spans="1:7" ht="14.4">
      <c r="A21358" s="27" t="str">
        <f>VLOOKUP(C21358,'user list'!A:B,2,0)</f>
        <v>CCRD</v>
      </c>
      <c r="B21358" s="172">
        <v>45825.649606481478</v>
      </c>
      <c r="C21358" s="69" t="s">
        <v>198</v>
      </c>
      <c r="D21358" s="69" t="s">
        <v>1937</v>
      </c>
      <c r="E21358" s="69" t="s">
        <v>2534</v>
      </c>
      <c r="F21358" s="69">
        <v>1881</v>
      </c>
      <c r="G21358" s="69" t="s">
        <v>1948</v>
      </c>
    </row>
    <row r="21359" spans="1:7" ht="14.4">
      <c r="A21359" s="27" t="str">
        <f>VLOOKUP(C21359,'user list'!A:B,2,0)</f>
        <v>CCRD</v>
      </c>
      <c r="B21359" s="172">
        <v>45825.649606481478</v>
      </c>
      <c r="C21359" s="69" t="s">
        <v>198</v>
      </c>
      <c r="D21359" s="69" t="s">
        <v>1937</v>
      </c>
      <c r="E21359" s="69" t="s">
        <v>2534</v>
      </c>
      <c r="F21359" s="69">
        <v>1881</v>
      </c>
      <c r="G21359" s="69" t="s">
        <v>1939</v>
      </c>
    </row>
    <row r="21360" spans="1:7" ht="14.4">
      <c r="A21360" s="27" t="str">
        <f>VLOOKUP(C21360,'user list'!A:B,2,0)</f>
        <v>Admin</v>
      </c>
      <c r="B21360" s="172">
        <v>45825.649606481478</v>
      </c>
      <c r="C21360" s="69" t="s">
        <v>186</v>
      </c>
      <c r="D21360" s="69" t="s">
        <v>1937</v>
      </c>
      <c r="E21360" s="69" t="s">
        <v>2534</v>
      </c>
      <c r="F21360" s="69">
        <v>1881</v>
      </c>
      <c r="G21360" s="69" t="s">
        <v>1948</v>
      </c>
    </row>
    <row r="21361" spans="1:7" ht="14.4">
      <c r="A21361" s="27" t="str">
        <f>VLOOKUP(C21361,'user list'!A:B,2,0)</f>
        <v>CCRD</v>
      </c>
      <c r="B21361" s="172">
        <v>45825.649652777778</v>
      </c>
      <c r="C21361" s="69" t="s">
        <v>198</v>
      </c>
      <c r="D21361" s="69" t="s">
        <v>1937</v>
      </c>
      <c r="E21361" s="69" t="s">
        <v>2556</v>
      </c>
      <c r="F21361" s="69">
        <v>1916</v>
      </c>
      <c r="G21361" s="69" t="s">
        <v>1939</v>
      </c>
    </row>
    <row r="21362" spans="1:7" ht="14.4">
      <c r="A21362" s="27" t="str">
        <f>VLOOKUP(C21362,'user list'!A:B,2,0)</f>
        <v>CAD</v>
      </c>
      <c r="B21362" s="172">
        <v>45825.649652777778</v>
      </c>
      <c r="C21362" s="69" t="s">
        <v>196</v>
      </c>
      <c r="D21362" s="69" t="s">
        <v>1937</v>
      </c>
      <c r="E21362" s="69" t="s">
        <v>3385</v>
      </c>
      <c r="F21362" s="69">
        <v>2464</v>
      </c>
      <c r="G21362" s="69" t="s">
        <v>2441</v>
      </c>
    </row>
    <row r="21363" spans="1:7" ht="14.4">
      <c r="A21363" s="27" t="str">
        <f>VLOOKUP(C21363,'user list'!A:B,2,0)</f>
        <v>CAD</v>
      </c>
      <c r="B21363" s="172">
        <v>45825.649675925924</v>
      </c>
      <c r="C21363" s="69" t="s">
        <v>196</v>
      </c>
      <c r="D21363" s="69" t="s">
        <v>1937</v>
      </c>
      <c r="E21363" s="69" t="s">
        <v>3399</v>
      </c>
      <c r="F21363" s="69">
        <v>2482</v>
      </c>
      <c r="G21363" s="69" t="s">
        <v>1939</v>
      </c>
    </row>
    <row r="21364" spans="1:7" ht="14.4">
      <c r="A21364" s="27" t="str">
        <f>VLOOKUP(C21364,'user list'!A:B,2,0)</f>
        <v>CCRD</v>
      </c>
      <c r="B21364" s="172">
        <v>45825.649733796294</v>
      </c>
      <c r="C21364" s="69" t="s">
        <v>198</v>
      </c>
      <c r="D21364" s="69" t="s">
        <v>1937</v>
      </c>
      <c r="E21364" s="69" t="s">
        <v>2556</v>
      </c>
      <c r="F21364" s="69">
        <v>1916</v>
      </c>
      <c r="G21364" s="69" t="s">
        <v>1947</v>
      </c>
    </row>
    <row r="21365" spans="1:7" ht="14.4">
      <c r="A21365" s="27" t="str">
        <f>VLOOKUP(C21365,'user list'!A:B,2,0)</f>
        <v>CCRD</v>
      </c>
      <c r="B21365" s="172">
        <v>45825.649733796294</v>
      </c>
      <c r="C21365" s="69" t="s">
        <v>198</v>
      </c>
      <c r="D21365" s="69" t="s">
        <v>1937</v>
      </c>
      <c r="E21365" s="69" t="s">
        <v>2556</v>
      </c>
      <c r="F21365" s="69">
        <v>1916</v>
      </c>
      <c r="G21365" s="69" t="s">
        <v>1948</v>
      </c>
    </row>
    <row r="21366" spans="1:7" ht="14.4">
      <c r="A21366" s="27" t="str">
        <f>VLOOKUP(C21366,'user list'!A:B,2,0)</f>
        <v>CCRD</v>
      </c>
      <c r="B21366" s="172">
        <v>45825.649733796294</v>
      </c>
      <c r="C21366" s="69" t="s">
        <v>198</v>
      </c>
      <c r="D21366" s="69" t="s">
        <v>1937</v>
      </c>
      <c r="E21366" s="69" t="s">
        <v>2556</v>
      </c>
      <c r="F21366" s="69">
        <v>1916</v>
      </c>
      <c r="G21366" s="69" t="s">
        <v>1939</v>
      </c>
    </row>
    <row r="21367" spans="1:7" ht="14.4">
      <c r="A21367" s="27" t="str">
        <f>VLOOKUP(C21367,'user list'!A:B,2,0)</f>
        <v>Admin</v>
      </c>
      <c r="B21367" s="172">
        <v>45825.649733796294</v>
      </c>
      <c r="C21367" s="69" t="s">
        <v>186</v>
      </c>
      <c r="D21367" s="69" t="s">
        <v>1937</v>
      </c>
      <c r="E21367" s="69" t="s">
        <v>2556</v>
      </c>
      <c r="F21367" s="69">
        <v>1916</v>
      </c>
      <c r="G21367" s="69" t="s">
        <v>1948</v>
      </c>
    </row>
    <row r="21368" spans="1:7" ht="14.4">
      <c r="A21368" s="27" t="str">
        <f>VLOOKUP(C21368,'user list'!A:B,2,0)</f>
        <v>CCRD</v>
      </c>
      <c r="B21368" s="172">
        <v>45825.649745370371</v>
      </c>
      <c r="C21368" s="69" t="s">
        <v>198</v>
      </c>
      <c r="D21368" s="69" t="s">
        <v>1937</v>
      </c>
      <c r="E21368" s="69" t="s">
        <v>2463</v>
      </c>
      <c r="F21368" s="69">
        <v>1760</v>
      </c>
      <c r="G21368" s="69" t="s">
        <v>1939</v>
      </c>
    </row>
    <row r="21369" spans="1:7" ht="14.4">
      <c r="A21369" s="27" t="str">
        <f>VLOOKUP(C21369,'user list'!A:B,2,0)</f>
        <v>CAD</v>
      </c>
      <c r="B21369" s="172">
        <v>45825.649780092594</v>
      </c>
      <c r="C21369" s="69" t="s">
        <v>196</v>
      </c>
      <c r="D21369" s="69" t="s">
        <v>1937</v>
      </c>
      <c r="E21369" s="69" t="s">
        <v>3399</v>
      </c>
      <c r="F21369" s="69">
        <v>2482</v>
      </c>
      <c r="G21369" s="69" t="s">
        <v>2441</v>
      </c>
    </row>
    <row r="21370" spans="1:7" ht="14.4">
      <c r="A21370" s="27" t="str">
        <f>VLOOKUP(C21370,'user list'!A:B,2,0)</f>
        <v>CCRD</v>
      </c>
      <c r="B21370" s="172">
        <v>45825.649814814817</v>
      </c>
      <c r="C21370" s="69" t="s">
        <v>198</v>
      </c>
      <c r="D21370" s="69" t="s">
        <v>1937</v>
      </c>
      <c r="E21370" s="69" t="s">
        <v>2534</v>
      </c>
      <c r="F21370" s="69">
        <v>1881</v>
      </c>
      <c r="G21370" s="69" t="s">
        <v>1939</v>
      </c>
    </row>
    <row r="21371" spans="1:7" ht="14.4">
      <c r="A21371" s="27" t="str">
        <f>VLOOKUP(C21371,'user list'!A:B,2,0)</f>
        <v>CCRD</v>
      </c>
      <c r="B21371" s="172">
        <v>45825.649826388886</v>
      </c>
      <c r="C21371" s="69" t="s">
        <v>198</v>
      </c>
      <c r="D21371" s="69" t="s">
        <v>1937</v>
      </c>
      <c r="E21371" s="69" t="s">
        <v>2463</v>
      </c>
      <c r="F21371" s="69">
        <v>1760</v>
      </c>
      <c r="G21371" s="69" t="s">
        <v>1939</v>
      </c>
    </row>
    <row r="21372" spans="1:7" ht="14.4">
      <c r="A21372" s="27" t="str">
        <f>VLOOKUP(C21372,'user list'!A:B,2,0)</f>
        <v>CCRD</v>
      </c>
      <c r="B21372" s="172">
        <v>45825.64984953704</v>
      </c>
      <c r="C21372" s="69" t="s">
        <v>198</v>
      </c>
      <c r="D21372" s="69" t="s">
        <v>1937</v>
      </c>
      <c r="E21372" s="69" t="s">
        <v>2534</v>
      </c>
      <c r="F21372" s="69">
        <v>1881</v>
      </c>
      <c r="G21372" s="69" t="s">
        <v>1939</v>
      </c>
    </row>
    <row r="21373" spans="1:7" ht="14.4">
      <c r="A21373" s="27" t="str">
        <f>VLOOKUP(C21373,'user list'!A:B,2,0)</f>
        <v>CCRD</v>
      </c>
      <c r="B21373" s="172">
        <v>45825.649895833332</v>
      </c>
      <c r="C21373" s="69" t="s">
        <v>198</v>
      </c>
      <c r="D21373" s="69" t="s">
        <v>1937</v>
      </c>
      <c r="E21373" s="69" t="s">
        <v>2577</v>
      </c>
      <c r="F21373" s="69">
        <v>1946</v>
      </c>
      <c r="G21373" s="69" t="s">
        <v>1939</v>
      </c>
    </row>
    <row r="21374" spans="1:7" ht="14.4">
      <c r="A21374" s="27" t="str">
        <f>VLOOKUP(C21374,'user list'!A:B,2,0)</f>
        <v>CCRD</v>
      </c>
      <c r="B21374" s="172">
        <v>45825.65</v>
      </c>
      <c r="C21374" s="69" t="s">
        <v>198</v>
      </c>
      <c r="D21374" s="69" t="s">
        <v>1937</v>
      </c>
      <c r="E21374" s="69" t="s">
        <v>2577</v>
      </c>
      <c r="F21374" s="69">
        <v>1946</v>
      </c>
      <c r="G21374" s="69" t="s">
        <v>1947</v>
      </c>
    </row>
    <row r="21375" spans="1:7" ht="14.4">
      <c r="A21375" s="27" t="str">
        <f>VLOOKUP(C21375,'user list'!A:B,2,0)</f>
        <v>CCRD</v>
      </c>
      <c r="B21375" s="172">
        <v>45825.65</v>
      </c>
      <c r="C21375" s="69" t="s">
        <v>198</v>
      </c>
      <c r="D21375" s="69" t="s">
        <v>1937</v>
      </c>
      <c r="E21375" s="69" t="s">
        <v>2577</v>
      </c>
      <c r="F21375" s="69">
        <v>1946</v>
      </c>
      <c r="G21375" s="69" t="s">
        <v>1948</v>
      </c>
    </row>
    <row r="21376" spans="1:7" ht="14.4">
      <c r="A21376" s="27" t="str">
        <f>VLOOKUP(C21376,'user list'!A:B,2,0)</f>
        <v>Admin</v>
      </c>
      <c r="B21376" s="172">
        <v>45825.65</v>
      </c>
      <c r="C21376" s="69" t="s">
        <v>186</v>
      </c>
      <c r="D21376" s="69" t="s">
        <v>1937</v>
      </c>
      <c r="E21376" s="69" t="s">
        <v>2577</v>
      </c>
      <c r="F21376" s="69">
        <v>1946</v>
      </c>
      <c r="G21376" s="69" t="s">
        <v>1948</v>
      </c>
    </row>
    <row r="21377" spans="1:7" ht="14.4">
      <c r="A21377" s="27" t="str">
        <f>VLOOKUP(C21377,'user list'!A:B,2,0)</f>
        <v>CCRD</v>
      </c>
      <c r="B21377" s="172">
        <v>45825.65</v>
      </c>
      <c r="C21377" s="69" t="s">
        <v>198</v>
      </c>
      <c r="D21377" s="69" t="s">
        <v>1937</v>
      </c>
      <c r="E21377" s="69" t="s">
        <v>2577</v>
      </c>
      <c r="F21377" s="69">
        <v>1946</v>
      </c>
      <c r="G21377" s="69" t="s">
        <v>1939</v>
      </c>
    </row>
    <row r="21378" spans="1:7" ht="14.4">
      <c r="A21378" s="27" t="str">
        <f>VLOOKUP(C21378,'user list'!A:B,2,0)</f>
        <v>CCRD</v>
      </c>
      <c r="B21378" s="172">
        <v>45825.650034722225</v>
      </c>
      <c r="C21378" s="69" t="s">
        <v>198</v>
      </c>
      <c r="D21378" s="69" t="s">
        <v>1937</v>
      </c>
      <c r="E21378" s="69" t="s">
        <v>2339</v>
      </c>
      <c r="F21378" s="69">
        <v>2127</v>
      </c>
      <c r="G21378" s="69" t="s">
        <v>1939</v>
      </c>
    </row>
    <row r="21379" spans="1:7" ht="14.4">
      <c r="A21379" s="27" t="str">
        <f>VLOOKUP(C21379,'user list'!A:B,2,0)</f>
        <v>CAD</v>
      </c>
      <c r="B21379" s="172">
        <v>45825.650069444448</v>
      </c>
      <c r="C21379" s="69" t="s">
        <v>196</v>
      </c>
      <c r="D21379" s="69" t="s">
        <v>1937</v>
      </c>
      <c r="E21379" s="69" t="s">
        <v>3399</v>
      </c>
      <c r="F21379" s="69">
        <v>2482</v>
      </c>
      <c r="G21379" s="69" t="s">
        <v>1939</v>
      </c>
    </row>
    <row r="21380" spans="1:7" ht="14.4">
      <c r="A21380" s="27" t="str">
        <f>VLOOKUP(C21380,'user list'!A:B,2,0)</f>
        <v>CCRD</v>
      </c>
      <c r="B21380" s="172">
        <v>45825.650092592594</v>
      </c>
      <c r="C21380" s="69" t="s">
        <v>198</v>
      </c>
      <c r="D21380" s="69" t="s">
        <v>1937</v>
      </c>
      <c r="E21380" s="69" t="s">
        <v>2556</v>
      </c>
      <c r="F21380" s="69">
        <v>1916</v>
      </c>
      <c r="G21380" s="69" t="s">
        <v>1939</v>
      </c>
    </row>
    <row r="21381" spans="1:7" ht="14.4">
      <c r="A21381" s="27" t="str">
        <f>VLOOKUP(C21381,'user list'!A:B,2,0)</f>
        <v>CCRD</v>
      </c>
      <c r="B21381" s="172">
        <v>45825.650127314817</v>
      </c>
      <c r="C21381" s="69" t="s">
        <v>198</v>
      </c>
      <c r="D21381" s="69" t="s">
        <v>1937</v>
      </c>
      <c r="E21381" s="69" t="s">
        <v>2534</v>
      </c>
      <c r="F21381" s="69">
        <v>1881</v>
      </c>
      <c r="G21381" s="69" t="s">
        <v>1939</v>
      </c>
    </row>
    <row r="21382" spans="1:7" ht="14.4">
      <c r="A21382" s="27" t="str">
        <f>VLOOKUP(C21382,'user list'!A:B,2,0)</f>
        <v>CAD</v>
      </c>
      <c r="B21382" s="172">
        <v>45825.650150462963</v>
      </c>
      <c r="C21382" s="69" t="s">
        <v>196</v>
      </c>
      <c r="D21382" s="69" t="s">
        <v>1937</v>
      </c>
      <c r="E21382" s="69" t="s">
        <v>3402</v>
      </c>
      <c r="F21382" s="69">
        <v>2486</v>
      </c>
      <c r="G21382" s="69" t="s">
        <v>1939</v>
      </c>
    </row>
    <row r="21383" spans="1:7" ht="14.4">
      <c r="A21383" s="27" t="str">
        <f>VLOOKUP(C21383,'user list'!A:B,2,0)</f>
        <v>CAD</v>
      </c>
      <c r="B21383" s="172">
        <v>45825.65053240741</v>
      </c>
      <c r="C21383" s="69" t="s">
        <v>196</v>
      </c>
      <c r="D21383" s="69" t="s">
        <v>1937</v>
      </c>
      <c r="E21383" s="69" t="s">
        <v>3402</v>
      </c>
      <c r="F21383" s="69">
        <v>2486</v>
      </c>
      <c r="G21383" s="69" t="s">
        <v>2441</v>
      </c>
    </row>
    <row r="21384" spans="1:7" ht="14.4">
      <c r="A21384" s="27" t="str">
        <f>VLOOKUP(C21384,'user list'!A:B,2,0)</f>
        <v>CPDD</v>
      </c>
      <c r="B21384" s="172">
        <v>45825.650590277779</v>
      </c>
      <c r="C21384" s="69" t="s">
        <v>205</v>
      </c>
      <c r="D21384" s="69" t="s">
        <v>1937</v>
      </c>
      <c r="E21384" s="69" t="s">
        <v>3391</v>
      </c>
      <c r="F21384" s="69">
        <v>2477</v>
      </c>
      <c r="G21384" s="69" t="s">
        <v>1939</v>
      </c>
    </row>
    <row r="21385" spans="1:7" ht="14.4">
      <c r="A21385" s="27" t="str">
        <f>VLOOKUP(C21385,'user list'!A:B,2,0)</f>
        <v>CGSD</v>
      </c>
      <c r="B21385" s="172">
        <v>45825.651354166665</v>
      </c>
      <c r="C21385" s="69" t="s">
        <v>200</v>
      </c>
      <c r="D21385" s="69" t="s">
        <v>1937</v>
      </c>
      <c r="E21385" s="69" t="s">
        <v>3404</v>
      </c>
      <c r="F21385" s="69">
        <v>2489</v>
      </c>
      <c r="G21385" s="69" t="s">
        <v>1939</v>
      </c>
    </row>
    <row r="21386" spans="1:7" ht="14.4">
      <c r="A21386" s="27" t="str">
        <f>VLOOKUP(C21386,'user list'!A:B,2,0)</f>
        <v>CGSD</v>
      </c>
      <c r="B21386" s="172">
        <v>45825.651388888888</v>
      </c>
      <c r="C21386" s="69" t="s">
        <v>200</v>
      </c>
      <c r="D21386" s="69" t="s">
        <v>1937</v>
      </c>
      <c r="E21386" s="69" t="s">
        <v>3403</v>
      </c>
      <c r="F21386" s="69">
        <v>2488</v>
      </c>
      <c r="G21386" s="69" t="s">
        <v>1939</v>
      </c>
    </row>
    <row r="21387" spans="1:7" ht="14.4">
      <c r="A21387" s="27" t="str">
        <f>VLOOKUP(C21387,'user list'!A:B,2,0)</f>
        <v>CGSD</v>
      </c>
      <c r="B21387" s="172">
        <v>45825.651469907411</v>
      </c>
      <c r="C21387" s="69" t="s">
        <v>200</v>
      </c>
      <c r="D21387" s="69" t="s">
        <v>1937</v>
      </c>
      <c r="E21387" s="69" t="s">
        <v>3401</v>
      </c>
      <c r="F21387" s="69">
        <v>2484</v>
      </c>
      <c r="G21387" s="69" t="s">
        <v>1939</v>
      </c>
    </row>
    <row r="21388" spans="1:7" ht="14.4">
      <c r="A21388" s="27" t="str">
        <f>VLOOKUP(C21388,'user list'!A:B,2,0)</f>
        <v>CPDD</v>
      </c>
      <c r="B21388" s="172">
        <v>45825.652824074074</v>
      </c>
      <c r="C21388" s="69" t="s">
        <v>205</v>
      </c>
      <c r="D21388" s="69" t="s">
        <v>1937</v>
      </c>
      <c r="E21388" s="69" t="s">
        <v>3391</v>
      </c>
      <c r="F21388" s="69">
        <v>2477</v>
      </c>
      <c r="G21388" s="69" t="s">
        <v>1947</v>
      </c>
    </row>
    <row r="21389" spans="1:7" ht="14.4">
      <c r="A21389" s="27" t="str">
        <f>VLOOKUP(C21389,'user list'!A:B,2,0)</f>
        <v>CPDD</v>
      </c>
      <c r="B21389" s="172">
        <v>45825.652824074074</v>
      </c>
      <c r="C21389" s="69" t="s">
        <v>205</v>
      </c>
      <c r="D21389" s="69" t="s">
        <v>1937</v>
      </c>
      <c r="E21389" s="69" t="s">
        <v>3391</v>
      </c>
      <c r="F21389" s="69">
        <v>2477</v>
      </c>
      <c r="G21389" s="69" t="s">
        <v>1948</v>
      </c>
    </row>
    <row r="21390" spans="1:7" ht="14.4">
      <c r="A21390" s="27" t="str">
        <f>VLOOKUP(C21390,'user list'!A:B,2,0)</f>
        <v>CPDD</v>
      </c>
      <c r="B21390" s="172">
        <v>45825.652824074074</v>
      </c>
      <c r="C21390" s="69" t="s">
        <v>205</v>
      </c>
      <c r="D21390" s="69" t="s">
        <v>1937</v>
      </c>
      <c r="E21390" s="69" t="s">
        <v>3391</v>
      </c>
      <c r="F21390" s="69">
        <v>2477</v>
      </c>
      <c r="G21390" s="69" t="s">
        <v>1939</v>
      </c>
    </row>
    <row r="21391" spans="1:7" ht="14.4">
      <c r="A21391" s="27" t="str">
        <f>VLOOKUP(C21391,'user list'!A:B,2,0)</f>
        <v>Admin</v>
      </c>
      <c r="B21391" s="172">
        <v>45825.65283564815</v>
      </c>
      <c r="C21391" s="69" t="s">
        <v>186</v>
      </c>
      <c r="D21391" s="69" t="s">
        <v>1937</v>
      </c>
      <c r="E21391" s="69" t="s">
        <v>3391</v>
      </c>
      <c r="F21391" s="69">
        <v>2477</v>
      </c>
      <c r="G21391" s="69" t="s">
        <v>1948</v>
      </c>
    </row>
    <row r="21392" spans="1:7" ht="14.4">
      <c r="A21392" s="27" t="str">
        <f>VLOOKUP(C21392,'user list'!A:B,2,0)</f>
        <v>CPDD</v>
      </c>
      <c r="B21392" s="172">
        <v>45825.653171296297</v>
      </c>
      <c r="C21392" s="69" t="s">
        <v>205</v>
      </c>
      <c r="D21392" s="69" t="s">
        <v>1937</v>
      </c>
      <c r="E21392" s="69" t="s">
        <v>3391</v>
      </c>
      <c r="F21392" s="69">
        <v>2477</v>
      </c>
      <c r="G21392" s="69" t="s">
        <v>1939</v>
      </c>
    </row>
    <row r="21393" spans="1:7" ht="14.4">
      <c r="A21393" s="27" t="str">
        <f>VLOOKUP(C21393,'user list'!A:B,2,0)</f>
        <v>CPDD</v>
      </c>
      <c r="B21393" s="172">
        <v>45825.653298611112</v>
      </c>
      <c r="C21393" s="69" t="s">
        <v>205</v>
      </c>
      <c r="D21393" s="69" t="s">
        <v>1937</v>
      </c>
      <c r="E21393" s="69" t="s">
        <v>3393</v>
      </c>
      <c r="F21393" s="69">
        <v>2476</v>
      </c>
      <c r="G21393" s="69" t="s">
        <v>1939</v>
      </c>
    </row>
    <row r="21394" spans="1:7" ht="14.4">
      <c r="A21394" s="27" t="str">
        <f>VLOOKUP(C21394,'user list'!A:B,2,0)</f>
        <v>CPDD</v>
      </c>
      <c r="B21394" s="172">
        <v>45825.653333333335</v>
      </c>
      <c r="C21394" s="69" t="s">
        <v>205</v>
      </c>
      <c r="D21394" s="69" t="s">
        <v>1937</v>
      </c>
      <c r="E21394" s="69" t="s">
        <v>3392</v>
      </c>
      <c r="F21394" s="69">
        <v>2475</v>
      </c>
      <c r="G21394" s="69" t="s">
        <v>1939</v>
      </c>
    </row>
    <row r="21395" spans="1:7" ht="14.4">
      <c r="A21395" s="27" t="str">
        <f>VLOOKUP(C21395,'user list'!A:B,2,0)</f>
        <v>HCDRD</v>
      </c>
      <c r="B21395" s="172">
        <v>45825.653356481482</v>
      </c>
      <c r="C21395" s="69" t="s">
        <v>216</v>
      </c>
      <c r="D21395" s="69" t="s">
        <v>1937</v>
      </c>
      <c r="E21395" s="69" t="s">
        <v>3392</v>
      </c>
      <c r="F21395" s="69">
        <v>2475</v>
      </c>
      <c r="G21395" s="69" t="s">
        <v>1939</v>
      </c>
    </row>
    <row r="21396" spans="1:7" ht="14.4">
      <c r="A21396" s="27" t="str">
        <f>VLOOKUP(C21396,'user list'!A:B,2,0)</f>
        <v>CVD</v>
      </c>
      <c r="B21396" s="172">
        <v>45825.654039351852</v>
      </c>
      <c r="C21396" s="69" t="s">
        <v>208</v>
      </c>
      <c r="D21396" s="69" t="s">
        <v>1937</v>
      </c>
      <c r="E21396" s="69" t="s">
        <v>2463</v>
      </c>
      <c r="F21396" s="69">
        <v>1760</v>
      </c>
      <c r="G21396" s="69" t="s">
        <v>1939</v>
      </c>
    </row>
    <row r="21397" spans="1:7" ht="14.4">
      <c r="A21397" s="27" t="str">
        <f>VLOOKUP(C21397,'user list'!A:B,2,0)</f>
        <v>CGSD</v>
      </c>
      <c r="B21397" s="172">
        <v>45825.65421296296</v>
      </c>
      <c r="C21397" s="69" t="s">
        <v>200</v>
      </c>
      <c r="D21397" s="69" t="s">
        <v>1937</v>
      </c>
      <c r="E21397" s="69" t="s">
        <v>2611</v>
      </c>
      <c r="F21397" s="69">
        <v>2003</v>
      </c>
      <c r="G21397" s="69" t="s">
        <v>1939</v>
      </c>
    </row>
    <row r="21398" spans="1:7" ht="14.4">
      <c r="A21398" s="27" t="str">
        <f>VLOOKUP(C21398,'user list'!A:B,2,0)</f>
        <v>CVD</v>
      </c>
      <c r="B21398" s="172">
        <v>45825.654363425929</v>
      </c>
      <c r="C21398" s="69" t="s">
        <v>208</v>
      </c>
      <c r="D21398" s="69" t="s">
        <v>1937</v>
      </c>
      <c r="E21398" s="69" t="s">
        <v>2534</v>
      </c>
      <c r="F21398" s="69">
        <v>1881</v>
      </c>
      <c r="G21398" s="69" t="s">
        <v>1939</v>
      </c>
    </row>
    <row r="21399" spans="1:7" ht="14.4">
      <c r="A21399" s="27" t="str">
        <f>VLOOKUP(C21399,'user list'!A:B,2,0)</f>
        <v>CVD</v>
      </c>
      <c r="B21399" s="172">
        <v>45825.654444444444</v>
      </c>
      <c r="C21399" s="69" t="s">
        <v>208</v>
      </c>
      <c r="D21399" s="69" t="s">
        <v>1937</v>
      </c>
      <c r="E21399" s="69" t="s">
        <v>1636</v>
      </c>
      <c r="F21399" s="69">
        <v>1883</v>
      </c>
      <c r="G21399" s="69" t="s">
        <v>1939</v>
      </c>
    </row>
    <row r="21400" spans="1:7" ht="14.4">
      <c r="A21400" s="27" t="str">
        <f>VLOOKUP(C21400,'user list'!A:B,2,0)</f>
        <v>CVD</v>
      </c>
      <c r="B21400" s="172">
        <v>45825.65452546296</v>
      </c>
      <c r="C21400" s="69" t="s">
        <v>208</v>
      </c>
      <c r="D21400" s="69" t="s">
        <v>1937</v>
      </c>
      <c r="E21400" s="69" t="s">
        <v>2463</v>
      </c>
      <c r="F21400" s="69">
        <v>1760</v>
      </c>
      <c r="G21400" s="69" t="s">
        <v>1939</v>
      </c>
    </row>
    <row r="21401" spans="1:7" ht="14.4">
      <c r="A21401" s="27" t="str">
        <f>VLOOKUP(C21401,'user list'!A:B,2,0)</f>
        <v>HCDRD</v>
      </c>
      <c r="B21401" s="172">
        <v>45825.654548611114</v>
      </c>
      <c r="C21401" s="69" t="s">
        <v>216</v>
      </c>
      <c r="D21401" s="69" t="s">
        <v>1937</v>
      </c>
      <c r="E21401" s="69" t="s">
        <v>3392</v>
      </c>
      <c r="F21401" s="69">
        <v>2475</v>
      </c>
      <c r="G21401" s="69" t="s">
        <v>1947</v>
      </c>
    </row>
    <row r="21402" spans="1:7" ht="14.4">
      <c r="A21402" s="27" t="str">
        <f>VLOOKUP(C21402,'user list'!A:B,2,0)</f>
        <v>HCDRD</v>
      </c>
      <c r="B21402" s="172">
        <v>45825.654548611114</v>
      </c>
      <c r="C21402" s="69" t="s">
        <v>216</v>
      </c>
      <c r="D21402" s="69" t="s">
        <v>1937</v>
      </c>
      <c r="E21402" s="69" t="s">
        <v>3392</v>
      </c>
      <c r="F21402" s="69">
        <v>2475</v>
      </c>
      <c r="G21402" s="69" t="s">
        <v>1948</v>
      </c>
    </row>
    <row r="21403" spans="1:7" ht="14.4">
      <c r="A21403" s="27" t="str">
        <f>VLOOKUP(C21403,'user list'!A:B,2,0)</f>
        <v>HCDRD</v>
      </c>
      <c r="B21403" s="172">
        <v>45825.654548611114</v>
      </c>
      <c r="C21403" s="69" t="s">
        <v>216</v>
      </c>
      <c r="D21403" s="69" t="s">
        <v>1937</v>
      </c>
      <c r="E21403" s="69" t="s">
        <v>3392</v>
      </c>
      <c r="F21403" s="69">
        <v>2475</v>
      </c>
      <c r="G21403" s="69" t="s">
        <v>1939</v>
      </c>
    </row>
    <row r="21404" spans="1:7" ht="14.4">
      <c r="A21404" s="27" t="str">
        <f>VLOOKUP(C21404,'user list'!A:B,2,0)</f>
        <v>Admin</v>
      </c>
      <c r="B21404" s="172">
        <v>45825.654548611114</v>
      </c>
      <c r="C21404" s="69" t="s">
        <v>186</v>
      </c>
      <c r="D21404" s="69" t="s">
        <v>1937</v>
      </c>
      <c r="E21404" s="69" t="s">
        <v>3392</v>
      </c>
      <c r="F21404" s="69">
        <v>2475</v>
      </c>
      <c r="G21404" s="69" t="s">
        <v>1948</v>
      </c>
    </row>
    <row r="21405" spans="1:7" ht="14.4">
      <c r="A21405" s="27" t="str">
        <f>VLOOKUP(C21405,'user list'!A:B,2,0)</f>
        <v>CGSD</v>
      </c>
      <c r="B21405" s="172">
        <v>45825.654560185183</v>
      </c>
      <c r="C21405" s="69" t="s">
        <v>200</v>
      </c>
      <c r="D21405" s="69" t="s">
        <v>1937</v>
      </c>
      <c r="E21405" s="69" t="s">
        <v>3404</v>
      </c>
      <c r="F21405" s="69">
        <v>2489</v>
      </c>
      <c r="G21405" s="69" t="s">
        <v>1939</v>
      </c>
    </row>
    <row r="21406" spans="1:7" ht="14.4">
      <c r="A21406" s="27" t="str">
        <f>VLOOKUP(C21406,'user list'!A:B,2,0)</f>
        <v>HCDRD</v>
      </c>
      <c r="B21406" s="172">
        <v>45825.654652777775</v>
      </c>
      <c r="C21406" s="69" t="s">
        <v>216</v>
      </c>
      <c r="D21406" s="69" t="s">
        <v>1937</v>
      </c>
      <c r="E21406" s="69" t="s">
        <v>3392</v>
      </c>
      <c r="F21406" s="69">
        <v>2475</v>
      </c>
      <c r="G21406" s="69" t="s">
        <v>1949</v>
      </c>
    </row>
    <row r="21407" spans="1:7" ht="14.4">
      <c r="A21407" s="27" t="str">
        <f>VLOOKUP(C21407,'user list'!A:B,2,0)</f>
        <v>CVD</v>
      </c>
      <c r="B21407" s="172">
        <v>45825.654675925929</v>
      </c>
      <c r="C21407" s="69" t="s">
        <v>208</v>
      </c>
      <c r="D21407" s="69" t="s">
        <v>1937</v>
      </c>
      <c r="E21407" s="69" t="s">
        <v>2534</v>
      </c>
      <c r="F21407" s="69">
        <v>1881</v>
      </c>
      <c r="G21407" s="69" t="s">
        <v>1939</v>
      </c>
    </row>
    <row r="21408" spans="1:7" ht="14.4">
      <c r="A21408" s="27" t="str">
        <f>VLOOKUP(C21408,'user list'!A:B,2,0)</f>
        <v>CAD</v>
      </c>
      <c r="B21408" s="172">
        <v>45825.654768518521</v>
      </c>
      <c r="C21408" s="69" t="s">
        <v>196</v>
      </c>
      <c r="D21408" s="69" t="s">
        <v>1937</v>
      </c>
      <c r="E21408" s="69" t="s">
        <v>3048</v>
      </c>
      <c r="F21408" s="69">
        <v>2336</v>
      </c>
      <c r="G21408" s="69" t="s">
        <v>1939</v>
      </c>
    </row>
    <row r="21409" spans="1:7" ht="14.4">
      <c r="A21409" s="27" t="str">
        <f>VLOOKUP(C21409,'user list'!A:B,2,0)</f>
        <v>CVD</v>
      </c>
      <c r="B21409" s="172">
        <v>45825.654803240737</v>
      </c>
      <c r="C21409" s="69" t="s">
        <v>208</v>
      </c>
      <c r="D21409" s="69" t="s">
        <v>1937</v>
      </c>
      <c r="E21409" s="69" t="s">
        <v>1636</v>
      </c>
      <c r="F21409" s="69">
        <v>1883</v>
      </c>
      <c r="G21409" s="69" t="s">
        <v>1939</v>
      </c>
    </row>
    <row r="21410" spans="1:7" ht="14.4">
      <c r="A21410" s="27" t="str">
        <f>VLOOKUP(C21410,'user list'!A:B,2,0)</f>
        <v>CVD</v>
      </c>
      <c r="B21410" s="172">
        <v>45825.654849537037</v>
      </c>
      <c r="C21410" s="69" t="s">
        <v>208</v>
      </c>
      <c r="D21410" s="69" t="s">
        <v>1937</v>
      </c>
      <c r="E21410" s="69" t="s">
        <v>2556</v>
      </c>
      <c r="F21410" s="69">
        <v>1916</v>
      </c>
      <c r="G21410" s="69" t="s">
        <v>1939</v>
      </c>
    </row>
    <row r="21411" spans="1:7" ht="14.4">
      <c r="A21411" s="27" t="str">
        <f>VLOOKUP(C21411,'user list'!A:B,2,0)</f>
        <v>CVD</v>
      </c>
      <c r="B21411" s="172">
        <v>45825.654930555553</v>
      </c>
      <c r="C21411" s="69" t="s">
        <v>208</v>
      </c>
      <c r="D21411" s="69" t="s">
        <v>1937</v>
      </c>
      <c r="E21411" s="69" t="s">
        <v>2577</v>
      </c>
      <c r="F21411" s="69">
        <v>1946</v>
      </c>
      <c r="G21411" s="69" t="s">
        <v>1939</v>
      </c>
    </row>
    <row r="21412" spans="1:7" ht="14.4">
      <c r="A21412" s="27" t="str">
        <f>VLOOKUP(C21412,'user list'!A:B,2,0)</f>
        <v>CVD</v>
      </c>
      <c r="B21412" s="172">
        <v>45825.655081018522</v>
      </c>
      <c r="C21412" s="69" t="s">
        <v>208</v>
      </c>
      <c r="D21412" s="69" t="s">
        <v>1937</v>
      </c>
      <c r="E21412" s="69" t="s">
        <v>2697</v>
      </c>
      <c r="F21412" s="69">
        <v>2138</v>
      </c>
      <c r="G21412" s="69" t="s">
        <v>1939</v>
      </c>
    </row>
    <row r="21413" spans="1:7" ht="14.4">
      <c r="A21413" s="27" t="str">
        <f>VLOOKUP(C21413,'user list'!A:B,2,0)</f>
        <v>CPDD</v>
      </c>
      <c r="B21413" s="172">
        <v>45825.655092592591</v>
      </c>
      <c r="C21413" s="69" t="s">
        <v>205</v>
      </c>
      <c r="D21413" s="69" t="s">
        <v>1937</v>
      </c>
      <c r="E21413" s="69" t="s">
        <v>3392</v>
      </c>
      <c r="F21413" s="69">
        <v>2475</v>
      </c>
      <c r="G21413" s="69" t="s">
        <v>1939</v>
      </c>
    </row>
    <row r="21414" spans="1:7" ht="14.4">
      <c r="A21414" s="27" t="str">
        <f>VLOOKUP(C21414,'user list'!A:B,2,0)</f>
        <v>DOE</v>
      </c>
      <c r="B21414" s="172">
        <v>45825.655104166668</v>
      </c>
      <c r="C21414" s="69" t="s">
        <v>211</v>
      </c>
      <c r="D21414" s="69" t="s">
        <v>1937</v>
      </c>
      <c r="E21414" s="69" t="s">
        <v>3405</v>
      </c>
      <c r="F21414" s="69">
        <v>2490</v>
      </c>
      <c r="G21414" s="69" t="s">
        <v>2440</v>
      </c>
    </row>
    <row r="21415" spans="1:7" ht="14.4">
      <c r="A21415" s="27" t="str">
        <f>VLOOKUP(C21415,'user list'!A:B,2,0)</f>
        <v>Admin</v>
      </c>
      <c r="B21415" s="172">
        <v>45825.655104166668</v>
      </c>
      <c r="C21415" s="69" t="s">
        <v>186</v>
      </c>
      <c r="D21415" s="69" t="s">
        <v>1937</v>
      </c>
      <c r="E21415" s="69" t="s">
        <v>3405</v>
      </c>
      <c r="F21415" s="69">
        <v>2490</v>
      </c>
      <c r="G21415" s="69" t="s">
        <v>1948</v>
      </c>
    </row>
    <row r="21416" spans="1:7" ht="14.4">
      <c r="A21416" s="27" t="str">
        <f>VLOOKUP(C21416,'user list'!A:B,2,0)</f>
        <v>Admin</v>
      </c>
      <c r="B21416" s="172">
        <v>45825.655104166668</v>
      </c>
      <c r="C21416" s="69" t="s">
        <v>186</v>
      </c>
      <c r="D21416" s="69" t="s">
        <v>1937</v>
      </c>
      <c r="E21416" s="69" t="s">
        <v>3405</v>
      </c>
      <c r="F21416" s="69">
        <v>2490</v>
      </c>
      <c r="G21416" s="69" t="s">
        <v>1948</v>
      </c>
    </row>
    <row r="21417" spans="1:7" ht="14.4">
      <c r="A21417" s="27" t="str">
        <f>VLOOKUP(C21417,'user list'!A:B,2,0)</f>
        <v>Admin</v>
      </c>
      <c r="B21417" s="172">
        <v>45825.655115740738</v>
      </c>
      <c r="C21417" s="69" t="s">
        <v>186</v>
      </c>
      <c r="D21417" s="69" t="s">
        <v>1937</v>
      </c>
      <c r="E21417" s="69" t="s">
        <v>3405</v>
      </c>
      <c r="F21417" s="69">
        <v>2490</v>
      </c>
      <c r="G21417" s="69" t="s">
        <v>1948</v>
      </c>
    </row>
    <row r="21418" spans="1:7" ht="14.4">
      <c r="A21418" s="27" t="str">
        <f>VLOOKUP(C21418,'user list'!A:B,2,0)</f>
        <v>Admin</v>
      </c>
      <c r="B21418" s="172">
        <v>45825.655115740738</v>
      </c>
      <c r="C21418" s="69" t="s">
        <v>186</v>
      </c>
      <c r="D21418" s="69" t="s">
        <v>1937</v>
      </c>
      <c r="E21418" s="69" t="s">
        <v>3405</v>
      </c>
      <c r="F21418" s="69">
        <v>2490</v>
      </c>
      <c r="G21418" s="69" t="s">
        <v>1947</v>
      </c>
    </row>
    <row r="21419" spans="1:7" ht="14.4">
      <c r="A21419" s="27" t="str">
        <f>VLOOKUP(C21419,'user list'!A:B,2,0)</f>
        <v>CVD</v>
      </c>
      <c r="B21419" s="172">
        <v>45825.655127314814</v>
      </c>
      <c r="C21419" s="69" t="s">
        <v>208</v>
      </c>
      <c r="D21419" s="69" t="s">
        <v>1937</v>
      </c>
      <c r="E21419" s="69" t="s">
        <v>2784</v>
      </c>
      <c r="F21419" s="69">
        <v>2236</v>
      </c>
      <c r="G21419" s="69" t="s">
        <v>1939</v>
      </c>
    </row>
    <row r="21420" spans="1:7" ht="14.4">
      <c r="A21420" s="27" t="str">
        <f>VLOOKUP(C21420,'user list'!A:B,2,0)</f>
        <v>CAD</v>
      </c>
      <c r="B21420" s="172">
        <v>45825.655185185184</v>
      </c>
      <c r="C21420" s="69" t="s">
        <v>196</v>
      </c>
      <c r="D21420" s="69" t="s">
        <v>1937</v>
      </c>
      <c r="E21420" s="69" t="s">
        <v>3360</v>
      </c>
      <c r="F21420" s="69">
        <v>2424</v>
      </c>
      <c r="G21420" s="69" t="s">
        <v>1939</v>
      </c>
    </row>
    <row r="21421" spans="1:7" ht="14.4">
      <c r="A21421" s="27" t="str">
        <f>VLOOKUP(C21421,'user list'!A:B,2,0)</f>
        <v>CPDD</v>
      </c>
      <c r="B21421" s="172">
        <v>45825.655231481483</v>
      </c>
      <c r="C21421" s="69" t="s">
        <v>205</v>
      </c>
      <c r="D21421" s="69" t="s">
        <v>1937</v>
      </c>
      <c r="E21421" s="69" t="s">
        <v>1974</v>
      </c>
      <c r="F21421" s="69">
        <v>2402</v>
      </c>
      <c r="G21421" s="69" t="s">
        <v>1939</v>
      </c>
    </row>
    <row r="21422" spans="1:7" ht="14.4">
      <c r="A21422" s="27" t="str">
        <f>VLOOKUP(C21422,'user list'!A:B,2,0)</f>
        <v>HCDRD</v>
      </c>
      <c r="B21422" s="172">
        <v>45825.655277777776</v>
      </c>
      <c r="C21422" s="69" t="s">
        <v>216</v>
      </c>
      <c r="D21422" s="69" t="s">
        <v>1937</v>
      </c>
      <c r="E21422" s="69" t="s">
        <v>3061</v>
      </c>
      <c r="F21422" s="69">
        <v>2360</v>
      </c>
      <c r="G21422" s="69" t="s">
        <v>1939</v>
      </c>
    </row>
    <row r="21423" spans="1:7" ht="14.4">
      <c r="A21423" s="27" t="str">
        <f>VLOOKUP(C21423,'user list'!A:B,2,0)</f>
        <v>CGSD</v>
      </c>
      <c r="B21423" s="172">
        <v>45825.655312499999</v>
      </c>
      <c r="C21423" s="69" t="s">
        <v>200</v>
      </c>
      <c r="D21423" s="69" t="s">
        <v>1937</v>
      </c>
      <c r="E21423" s="69" t="s">
        <v>3404</v>
      </c>
      <c r="F21423" s="69">
        <v>2491</v>
      </c>
      <c r="G21423" s="69" t="s">
        <v>2440</v>
      </c>
    </row>
    <row r="21424" spans="1:7" ht="14.4">
      <c r="A21424" s="27" t="str">
        <f>VLOOKUP(C21424,'user list'!A:B,2,0)</f>
        <v>Admin</v>
      </c>
      <c r="B21424" s="172">
        <v>45825.655324074076</v>
      </c>
      <c r="C21424" s="69" t="s">
        <v>186</v>
      </c>
      <c r="D21424" s="69" t="s">
        <v>1937</v>
      </c>
      <c r="E21424" s="69" t="s">
        <v>3404</v>
      </c>
      <c r="F21424" s="69">
        <v>2491</v>
      </c>
      <c r="G21424" s="69" t="s">
        <v>1948</v>
      </c>
    </row>
    <row r="21425" spans="1:7" ht="14.4">
      <c r="A21425" s="27" t="str">
        <f>VLOOKUP(C21425,'user list'!A:B,2,0)</f>
        <v>Admin</v>
      </c>
      <c r="B21425" s="172">
        <v>45825.655324074076</v>
      </c>
      <c r="C21425" s="69" t="s">
        <v>186</v>
      </c>
      <c r="D21425" s="69" t="s">
        <v>1937</v>
      </c>
      <c r="E21425" s="69" t="s">
        <v>3404</v>
      </c>
      <c r="F21425" s="69">
        <v>2489</v>
      </c>
      <c r="G21425" s="69" t="s">
        <v>1948</v>
      </c>
    </row>
    <row r="21426" spans="1:7" ht="14.4">
      <c r="A21426" s="27" t="str">
        <f>VLOOKUP(C21426,'user list'!A:B,2,0)</f>
        <v>Admin</v>
      </c>
      <c r="B21426" s="172">
        <v>45825.655324074076</v>
      </c>
      <c r="C21426" s="69" t="s">
        <v>186</v>
      </c>
      <c r="D21426" s="69" t="s">
        <v>1937</v>
      </c>
      <c r="E21426" s="69" t="s">
        <v>3404</v>
      </c>
      <c r="F21426" s="69">
        <v>2491</v>
      </c>
      <c r="G21426" s="69" t="s">
        <v>1948</v>
      </c>
    </row>
    <row r="21427" spans="1:7" ht="14.4">
      <c r="A21427" s="27" t="str">
        <f>VLOOKUP(C21427,'user list'!A:B,2,0)</f>
        <v>CPDD</v>
      </c>
      <c r="B21427" s="172">
        <v>45825.655335648145</v>
      </c>
      <c r="C21427" s="69" t="s">
        <v>205</v>
      </c>
      <c r="D21427" s="69" t="s">
        <v>1937</v>
      </c>
      <c r="E21427" s="69" t="s">
        <v>2463</v>
      </c>
      <c r="F21427" s="69">
        <v>1760</v>
      </c>
      <c r="G21427" s="69" t="s">
        <v>1939</v>
      </c>
    </row>
    <row r="21428" spans="1:7" ht="14.4">
      <c r="A21428" s="27" t="str">
        <f>VLOOKUP(C21428,'user list'!A:B,2,0)</f>
        <v>CGSD</v>
      </c>
      <c r="B21428" s="172">
        <v>45825.655405092592</v>
      </c>
      <c r="C21428" s="69" t="s">
        <v>200</v>
      </c>
      <c r="D21428" s="69" t="s">
        <v>1937</v>
      </c>
      <c r="E21428" s="69" t="s">
        <v>3404</v>
      </c>
      <c r="F21428" s="69">
        <v>2491</v>
      </c>
      <c r="G21428" s="69" t="s">
        <v>1939</v>
      </c>
    </row>
    <row r="21429" spans="1:7" ht="14.4">
      <c r="A21429" s="27" t="str">
        <f>VLOOKUP(C21429,'user list'!A:B,2,0)</f>
        <v>CGSD</v>
      </c>
      <c r="B21429" s="172">
        <v>45825.655405092592</v>
      </c>
      <c r="C21429" s="69" t="s">
        <v>200</v>
      </c>
      <c r="D21429" s="69" t="s">
        <v>1937</v>
      </c>
      <c r="E21429" s="69" t="s">
        <v>3404</v>
      </c>
      <c r="F21429" s="69">
        <v>2491</v>
      </c>
      <c r="G21429" s="69" t="s">
        <v>1939</v>
      </c>
    </row>
    <row r="21430" spans="1:7" ht="14.4">
      <c r="A21430" s="27" t="str">
        <f>VLOOKUP(C21430,'user list'!A:B,2,0)</f>
        <v>CAD</v>
      </c>
      <c r="B21430" s="172">
        <v>45825.655462962961</v>
      </c>
      <c r="C21430" s="69" t="s">
        <v>196</v>
      </c>
      <c r="D21430" s="69" t="s">
        <v>1937</v>
      </c>
      <c r="E21430" s="69" t="s">
        <v>3402</v>
      </c>
      <c r="F21430" s="69">
        <v>2486</v>
      </c>
      <c r="G21430" s="69" t="s">
        <v>1939</v>
      </c>
    </row>
    <row r="21431" spans="1:7" ht="14.4">
      <c r="A21431" s="27" t="str">
        <f>VLOOKUP(C21431,'user list'!A:B,2,0)</f>
        <v>HCDRD</v>
      </c>
      <c r="B21431" s="172">
        <v>45825.655532407407</v>
      </c>
      <c r="C21431" s="69" t="s">
        <v>216</v>
      </c>
      <c r="D21431" s="69" t="s">
        <v>1937</v>
      </c>
      <c r="E21431" s="69" t="s">
        <v>3060</v>
      </c>
      <c r="F21431" s="69">
        <v>2354</v>
      </c>
      <c r="G21431" s="69" t="s">
        <v>1939</v>
      </c>
    </row>
    <row r="21432" spans="1:7" ht="14.4">
      <c r="A21432" s="27" t="str">
        <f>VLOOKUP(C21432,'user list'!A:B,2,0)</f>
        <v>HCDRD</v>
      </c>
      <c r="B21432" s="172">
        <v>45825.655949074076</v>
      </c>
      <c r="C21432" s="69" t="s">
        <v>216</v>
      </c>
      <c r="D21432" s="69" t="s">
        <v>1937</v>
      </c>
      <c r="E21432" s="69" t="s">
        <v>3392</v>
      </c>
      <c r="F21432" s="69">
        <v>2475</v>
      </c>
      <c r="G21432" s="69" t="s">
        <v>1939</v>
      </c>
    </row>
    <row r="21433" spans="1:7" ht="14.4">
      <c r="A21433" s="27" t="str">
        <f>VLOOKUP(C21433,'user list'!A:B,2,0)</f>
        <v>CGSD</v>
      </c>
      <c r="B21433" s="172">
        <v>45825.655972222223</v>
      </c>
      <c r="C21433" s="69" t="s">
        <v>200</v>
      </c>
      <c r="D21433" s="69" t="s">
        <v>1937</v>
      </c>
      <c r="E21433" s="69" t="s">
        <v>3404</v>
      </c>
      <c r="F21433" s="69">
        <v>2491</v>
      </c>
      <c r="G21433" s="69" t="s">
        <v>1947</v>
      </c>
    </row>
    <row r="21434" spans="1:7" ht="14.4">
      <c r="A21434" s="27" t="str">
        <f>VLOOKUP(C21434,'user list'!A:B,2,0)</f>
        <v>CGSD</v>
      </c>
      <c r="B21434" s="172">
        <v>45825.655972222223</v>
      </c>
      <c r="C21434" s="69" t="s">
        <v>200</v>
      </c>
      <c r="D21434" s="69" t="s">
        <v>1937</v>
      </c>
      <c r="E21434" s="69" t="s">
        <v>3404</v>
      </c>
      <c r="F21434" s="69">
        <v>2491</v>
      </c>
      <c r="G21434" s="69" t="s">
        <v>1948</v>
      </c>
    </row>
    <row r="21435" spans="1:7" ht="14.4">
      <c r="A21435" s="27" t="str">
        <f>VLOOKUP(C21435,'user list'!A:B,2,0)</f>
        <v>Admin</v>
      </c>
      <c r="B21435" s="172">
        <v>45825.656006944446</v>
      </c>
      <c r="C21435" s="69" t="s">
        <v>186</v>
      </c>
      <c r="D21435" s="69" t="s">
        <v>1937</v>
      </c>
      <c r="E21435" s="69" t="s">
        <v>3404</v>
      </c>
      <c r="F21435" s="69">
        <v>2489</v>
      </c>
      <c r="G21435" s="69" t="s">
        <v>1948</v>
      </c>
    </row>
    <row r="21436" spans="1:7" ht="14.4">
      <c r="A21436" s="27" t="str">
        <f>VLOOKUP(C21436,'user list'!A:B,2,0)</f>
        <v>Admin</v>
      </c>
      <c r="B21436" s="172">
        <v>45825.656006944446</v>
      </c>
      <c r="C21436" s="69" t="s">
        <v>186</v>
      </c>
      <c r="D21436" s="69" t="s">
        <v>1937</v>
      </c>
      <c r="E21436" s="69" t="s">
        <v>3404</v>
      </c>
      <c r="F21436" s="69">
        <v>2491</v>
      </c>
      <c r="G21436" s="69" t="s">
        <v>1948</v>
      </c>
    </row>
    <row r="21437" spans="1:7" ht="14.4">
      <c r="A21437" s="27" t="str">
        <f>VLOOKUP(C21437,'user list'!A:B,2,0)</f>
        <v>Admin</v>
      </c>
      <c r="B21437" s="172">
        <v>45825.656018518515</v>
      </c>
      <c r="C21437" s="69" t="s">
        <v>186</v>
      </c>
      <c r="D21437" s="69" t="s">
        <v>1937</v>
      </c>
      <c r="E21437" s="69" t="s">
        <v>2611</v>
      </c>
      <c r="F21437" s="69">
        <v>2003</v>
      </c>
      <c r="G21437" s="69" t="s">
        <v>1948</v>
      </c>
    </row>
    <row r="21438" spans="1:7" ht="14.4">
      <c r="A21438" s="27" t="str">
        <f>VLOOKUP(C21438,'user list'!A:B,2,0)</f>
        <v>Admin</v>
      </c>
      <c r="B21438" s="172">
        <v>45825.656018518515</v>
      </c>
      <c r="C21438" s="69" t="s">
        <v>186</v>
      </c>
      <c r="D21438" s="69" t="s">
        <v>1937</v>
      </c>
      <c r="E21438" s="69" t="s">
        <v>3404</v>
      </c>
      <c r="F21438" s="69">
        <v>2491</v>
      </c>
      <c r="G21438" s="69" t="s">
        <v>1948</v>
      </c>
    </row>
    <row r="21439" spans="1:7" ht="14.4">
      <c r="A21439" s="27" t="str">
        <f>VLOOKUP(C21439,'user list'!A:B,2,0)</f>
        <v>Admin</v>
      </c>
      <c r="B21439" s="172">
        <v>45825.656018518515</v>
      </c>
      <c r="C21439" s="69" t="s">
        <v>186</v>
      </c>
      <c r="D21439" s="69" t="s">
        <v>1937</v>
      </c>
      <c r="E21439" s="69" t="s">
        <v>3404</v>
      </c>
      <c r="F21439" s="69">
        <v>2491</v>
      </c>
      <c r="G21439" s="69" t="s">
        <v>1947</v>
      </c>
    </row>
    <row r="21440" spans="1:7" ht="14.4">
      <c r="A21440" s="27" t="str">
        <f>VLOOKUP(C21440,'user list'!A:B,2,0)</f>
        <v>Admin</v>
      </c>
      <c r="B21440" s="172">
        <v>45825.656018518515</v>
      </c>
      <c r="C21440" s="69" t="s">
        <v>186</v>
      </c>
      <c r="D21440" s="69" t="s">
        <v>1937</v>
      </c>
      <c r="E21440" s="69" t="s">
        <v>2611</v>
      </c>
      <c r="F21440" s="69">
        <v>2003</v>
      </c>
      <c r="G21440" s="69" t="s">
        <v>1947</v>
      </c>
    </row>
    <row r="21441" spans="1:7" ht="14.4">
      <c r="A21441" s="27" t="str">
        <f>VLOOKUP(C21441,'user list'!A:B,2,0)</f>
        <v>CTO</v>
      </c>
      <c r="B21441" s="172">
        <v>45825.656122685185</v>
      </c>
      <c r="C21441" s="69" t="s">
        <v>207</v>
      </c>
      <c r="D21441" s="69" t="s">
        <v>1937</v>
      </c>
      <c r="E21441" s="69" t="s">
        <v>3404</v>
      </c>
      <c r="F21441" s="69">
        <v>2489</v>
      </c>
      <c r="G21441" s="69" t="s">
        <v>1939</v>
      </c>
    </row>
    <row r="21442" spans="1:7" ht="14.4">
      <c r="A21442" s="27" t="str">
        <f>VLOOKUP(C21442,'user list'!A:B,2,0)</f>
        <v>CTO</v>
      </c>
      <c r="B21442" s="172">
        <v>45825.656527777777</v>
      </c>
      <c r="C21442" s="69" t="s">
        <v>207</v>
      </c>
      <c r="D21442" s="69" t="s">
        <v>1937</v>
      </c>
      <c r="E21442" s="69" t="s">
        <v>3404</v>
      </c>
      <c r="F21442" s="69">
        <v>2491</v>
      </c>
      <c r="G21442" s="69" t="s">
        <v>1939</v>
      </c>
    </row>
    <row r="21443" spans="1:7" ht="14.4">
      <c r="A21443" s="27" t="str">
        <f>VLOOKUP(C21443,'user list'!A:B,2,0)</f>
        <v>CTO</v>
      </c>
      <c r="B21443" s="172">
        <v>45825.657314814816</v>
      </c>
      <c r="C21443" s="69" t="s">
        <v>207</v>
      </c>
      <c r="D21443" s="69" t="s">
        <v>1937</v>
      </c>
      <c r="E21443" s="69" t="s">
        <v>3404</v>
      </c>
      <c r="F21443" s="69">
        <v>2489</v>
      </c>
      <c r="G21443" s="69" t="s">
        <v>1939</v>
      </c>
    </row>
    <row r="21444" spans="1:7" ht="14.4">
      <c r="A21444" s="27" t="str">
        <f>VLOOKUP(C21444,'user list'!A:B,2,0)</f>
        <v>DOE</v>
      </c>
      <c r="B21444" s="172">
        <v>45825.657500000001</v>
      </c>
      <c r="C21444" s="69" t="s">
        <v>211</v>
      </c>
      <c r="D21444" s="69" t="s">
        <v>1937</v>
      </c>
      <c r="E21444" s="69" t="s">
        <v>3381</v>
      </c>
      <c r="F21444" s="69">
        <v>2492</v>
      </c>
      <c r="G21444" s="69" t="s">
        <v>2440</v>
      </c>
    </row>
    <row r="21445" spans="1:7" ht="14.4">
      <c r="A21445" s="27" t="str">
        <f>VLOOKUP(C21445,'user list'!A:B,2,0)</f>
        <v>Admin</v>
      </c>
      <c r="B21445" s="172">
        <v>45825.657500000001</v>
      </c>
      <c r="C21445" s="69" t="s">
        <v>186</v>
      </c>
      <c r="D21445" s="69" t="s">
        <v>1937</v>
      </c>
      <c r="E21445" s="69" t="s">
        <v>3381</v>
      </c>
      <c r="F21445" s="69">
        <v>2492</v>
      </c>
      <c r="G21445" s="69" t="s">
        <v>1948</v>
      </c>
    </row>
    <row r="21446" spans="1:7" ht="14.4">
      <c r="A21446" s="27" t="str">
        <f>VLOOKUP(C21446,'user list'!A:B,2,0)</f>
        <v>Admin</v>
      </c>
      <c r="B21446" s="172">
        <v>45825.657500000001</v>
      </c>
      <c r="C21446" s="69" t="s">
        <v>186</v>
      </c>
      <c r="D21446" s="69" t="s">
        <v>1937</v>
      </c>
      <c r="E21446" s="69" t="s">
        <v>3381</v>
      </c>
      <c r="F21446" s="69">
        <v>2492</v>
      </c>
      <c r="G21446" s="69" t="s">
        <v>1948</v>
      </c>
    </row>
    <row r="21447" spans="1:7" ht="14.4">
      <c r="A21447" s="27" t="str">
        <f>VLOOKUP(C21447,'user list'!A:B,2,0)</f>
        <v>Admin</v>
      </c>
      <c r="B21447" s="172">
        <v>45825.657500000001</v>
      </c>
      <c r="C21447" s="69" t="s">
        <v>186</v>
      </c>
      <c r="D21447" s="69" t="s">
        <v>1937</v>
      </c>
      <c r="E21447" s="69" t="s">
        <v>3381</v>
      </c>
      <c r="F21447" s="69">
        <v>2492</v>
      </c>
      <c r="G21447" s="69" t="s">
        <v>1948</v>
      </c>
    </row>
    <row r="21448" spans="1:7" ht="14.4">
      <c r="A21448" s="27" t="str">
        <f>VLOOKUP(C21448,'user list'!A:B,2,0)</f>
        <v>Admin</v>
      </c>
      <c r="B21448" s="172">
        <v>45825.657500000001</v>
      </c>
      <c r="C21448" s="69" t="s">
        <v>186</v>
      </c>
      <c r="D21448" s="69" t="s">
        <v>1937</v>
      </c>
      <c r="E21448" s="69" t="s">
        <v>3381</v>
      </c>
      <c r="F21448" s="69">
        <v>2492</v>
      </c>
      <c r="G21448" s="69" t="s">
        <v>1947</v>
      </c>
    </row>
    <row r="21449" spans="1:7" ht="14.4">
      <c r="A21449" s="27" t="str">
        <f>VLOOKUP(C21449,'user list'!A:B,2,0)</f>
        <v>ADAAC</v>
      </c>
      <c r="B21449" s="172">
        <v>45825.657546296294</v>
      </c>
      <c r="C21449" s="69" t="s">
        <v>190</v>
      </c>
      <c r="D21449" s="69" t="s">
        <v>1937</v>
      </c>
      <c r="E21449" s="69">
        <v>2219</v>
      </c>
      <c r="F21449" s="69">
        <v>2219</v>
      </c>
      <c r="G21449" s="69" t="s">
        <v>1939</v>
      </c>
    </row>
    <row r="21450" spans="1:7" ht="14.4">
      <c r="A21450" s="27" t="str">
        <f>VLOOKUP(C21450,'user list'!A:B,2,0)</f>
        <v>ADAAC</v>
      </c>
      <c r="B21450" s="172">
        <v>45825.657557870371</v>
      </c>
      <c r="C21450" s="69" t="s">
        <v>190</v>
      </c>
      <c r="D21450" s="69" t="s">
        <v>1937</v>
      </c>
      <c r="E21450" s="69">
        <v>2219</v>
      </c>
      <c r="F21450" s="69">
        <v>2219</v>
      </c>
      <c r="G21450" s="69" t="s">
        <v>1939</v>
      </c>
    </row>
    <row r="21451" spans="1:7" ht="14.4">
      <c r="A21451" s="27" t="str">
        <f>VLOOKUP(C21451,'user list'!A:B,2,0)</f>
        <v>CTO</v>
      </c>
      <c r="B21451" s="172">
        <v>45825.65766203704</v>
      </c>
      <c r="C21451" s="69" t="s">
        <v>207</v>
      </c>
      <c r="D21451" s="69" t="s">
        <v>1937</v>
      </c>
      <c r="E21451" s="69" t="s">
        <v>3404</v>
      </c>
      <c r="F21451" s="69">
        <v>2491</v>
      </c>
      <c r="G21451" s="69" t="s">
        <v>1939</v>
      </c>
    </row>
    <row r="21452" spans="1:7" ht="14.4">
      <c r="A21452" s="27" t="str">
        <f>VLOOKUP(C21452,'user list'!A:B,2,0)</f>
        <v>CTO</v>
      </c>
      <c r="B21452" s="172">
        <v>45825.657719907409</v>
      </c>
      <c r="C21452" s="69" t="s">
        <v>207</v>
      </c>
      <c r="D21452" s="69" t="s">
        <v>1937</v>
      </c>
      <c r="E21452" s="69" t="s">
        <v>3404</v>
      </c>
      <c r="F21452" s="69">
        <v>2491</v>
      </c>
      <c r="G21452" s="69" t="s">
        <v>1947</v>
      </c>
    </row>
    <row r="21453" spans="1:7" ht="14.4">
      <c r="A21453" s="27" t="str">
        <f>VLOOKUP(C21453,'user list'!A:B,2,0)</f>
        <v>CTO</v>
      </c>
      <c r="B21453" s="172">
        <v>45825.657719907409</v>
      </c>
      <c r="C21453" s="69" t="s">
        <v>207</v>
      </c>
      <c r="D21453" s="69" t="s">
        <v>1937</v>
      </c>
      <c r="E21453" s="69" t="s">
        <v>3404</v>
      </c>
      <c r="F21453" s="69">
        <v>2491</v>
      </c>
      <c r="G21453" s="69" t="s">
        <v>1948</v>
      </c>
    </row>
    <row r="21454" spans="1:7" ht="14.4">
      <c r="A21454" s="27" t="str">
        <f>VLOOKUP(C21454,'user list'!A:B,2,0)</f>
        <v>CTO</v>
      </c>
      <c r="B21454" s="172">
        <v>45825.657719907409</v>
      </c>
      <c r="C21454" s="69" t="s">
        <v>207</v>
      </c>
      <c r="D21454" s="69" t="s">
        <v>1937</v>
      </c>
      <c r="E21454" s="69" t="s">
        <v>3404</v>
      </c>
      <c r="F21454" s="69">
        <v>2491</v>
      </c>
      <c r="G21454" s="69" t="s">
        <v>1939</v>
      </c>
    </row>
    <row r="21455" spans="1:7" ht="14.4">
      <c r="A21455" s="27" t="str">
        <f>VLOOKUP(C21455,'user list'!A:B,2,0)</f>
        <v>Admin</v>
      </c>
      <c r="B21455" s="172">
        <v>45825.657719907409</v>
      </c>
      <c r="C21455" s="69" t="s">
        <v>186</v>
      </c>
      <c r="D21455" s="69" t="s">
        <v>1937</v>
      </c>
      <c r="E21455" s="69" t="s">
        <v>3404</v>
      </c>
      <c r="F21455" s="69">
        <v>2491</v>
      </c>
      <c r="G21455" s="69" t="s">
        <v>1948</v>
      </c>
    </row>
    <row r="21456" spans="1:7" ht="14.4">
      <c r="A21456" s="27" t="str">
        <f>VLOOKUP(C21456,'user list'!A:B,2,0)</f>
        <v>CTO</v>
      </c>
      <c r="B21456" s="172">
        <v>45825.658020833333</v>
      </c>
      <c r="C21456" s="69" t="s">
        <v>207</v>
      </c>
      <c r="D21456" s="69" t="s">
        <v>1937</v>
      </c>
      <c r="E21456" s="69" t="s">
        <v>3404</v>
      </c>
      <c r="F21456" s="69">
        <v>2491</v>
      </c>
      <c r="G21456" s="69" t="s">
        <v>1939</v>
      </c>
    </row>
    <row r="21457" spans="1:7" ht="14.4">
      <c r="A21457" s="27" t="str">
        <f>VLOOKUP(C21457,'user list'!A:B,2,0)</f>
        <v>CTO</v>
      </c>
      <c r="B21457" s="172">
        <v>45825.658078703702</v>
      </c>
      <c r="C21457" s="69" t="s">
        <v>207</v>
      </c>
      <c r="D21457" s="69" t="s">
        <v>1937</v>
      </c>
      <c r="E21457" s="69" t="s">
        <v>3404</v>
      </c>
      <c r="F21457" s="69">
        <v>2491</v>
      </c>
      <c r="G21457" s="69" t="s">
        <v>2441</v>
      </c>
    </row>
    <row r="21458" spans="1:7" ht="14.4">
      <c r="A21458" s="27" t="str">
        <f>VLOOKUP(C21458,'user list'!A:B,2,0)</f>
        <v>CAD</v>
      </c>
      <c r="B21458" s="172">
        <v>45825.65861111111</v>
      </c>
      <c r="C21458" s="69" t="s">
        <v>196</v>
      </c>
      <c r="D21458" s="69" t="s">
        <v>1937</v>
      </c>
      <c r="E21458" s="69" t="s">
        <v>3048</v>
      </c>
      <c r="F21458" s="69">
        <v>2336</v>
      </c>
      <c r="G21458" s="69" t="s">
        <v>1939</v>
      </c>
    </row>
    <row r="21459" spans="1:7" ht="14.4">
      <c r="A21459" s="27" t="str">
        <f>VLOOKUP(C21459,'user list'!A:B,2,0)</f>
        <v>CAD</v>
      </c>
      <c r="B21459" s="172">
        <v>45825.658888888887</v>
      </c>
      <c r="C21459" s="69" t="s">
        <v>196</v>
      </c>
      <c r="D21459" s="69" t="s">
        <v>1937</v>
      </c>
      <c r="E21459" s="69" t="s">
        <v>3360</v>
      </c>
      <c r="F21459" s="69">
        <v>2424</v>
      </c>
      <c r="G21459" s="69" t="s">
        <v>1939</v>
      </c>
    </row>
    <row r="21460" spans="1:7" ht="14.4">
      <c r="A21460" s="27" t="str">
        <f>VLOOKUP(C21460,'user list'!A:B,2,0)</f>
        <v>CAD</v>
      </c>
      <c r="B21460" s="172">
        <v>45825.659282407411</v>
      </c>
      <c r="C21460" s="69" t="s">
        <v>196</v>
      </c>
      <c r="D21460" s="69" t="s">
        <v>1937</v>
      </c>
      <c r="E21460" s="69" t="s">
        <v>3360</v>
      </c>
      <c r="F21460" s="69">
        <v>2424</v>
      </c>
      <c r="G21460" s="69" t="s">
        <v>1939</v>
      </c>
    </row>
    <row r="21461" spans="1:7" ht="14.4">
      <c r="A21461" s="27" t="str">
        <f>VLOOKUP(C21461,'user list'!A:B,2,0)</f>
        <v>CAD</v>
      </c>
      <c r="B21461" s="172">
        <v>45825.659432870372</v>
      </c>
      <c r="C21461" s="69" t="s">
        <v>196</v>
      </c>
      <c r="D21461" s="69" t="s">
        <v>1937</v>
      </c>
      <c r="E21461" s="69" t="s">
        <v>3360</v>
      </c>
      <c r="F21461" s="69">
        <v>2424</v>
      </c>
      <c r="G21461" s="69" t="s">
        <v>2441</v>
      </c>
    </row>
    <row r="21462" spans="1:7" ht="14.4">
      <c r="A21462" s="27" t="str">
        <f>VLOOKUP(C21462,'user list'!A:B,2,0)</f>
        <v>CAD</v>
      </c>
      <c r="B21462" s="172">
        <v>45825.659803240742</v>
      </c>
      <c r="C21462" s="69" t="s">
        <v>196</v>
      </c>
      <c r="D21462" s="69" t="s">
        <v>1937</v>
      </c>
      <c r="E21462" s="69" t="s">
        <v>3048</v>
      </c>
      <c r="F21462" s="69">
        <v>2336</v>
      </c>
      <c r="G21462" s="69" t="s">
        <v>1939</v>
      </c>
    </row>
    <row r="21463" spans="1:7" ht="14.4">
      <c r="A21463" s="27" t="str">
        <f>VLOOKUP(C21463,'user list'!A:B,2,0)</f>
        <v>CAD</v>
      </c>
      <c r="B21463" s="172">
        <v>45825.659837962965</v>
      </c>
      <c r="C21463" s="69" t="s">
        <v>196</v>
      </c>
      <c r="D21463" s="69" t="s">
        <v>1937</v>
      </c>
      <c r="E21463" s="69" t="s">
        <v>3361</v>
      </c>
      <c r="F21463" s="69">
        <v>2427</v>
      </c>
      <c r="G21463" s="69" t="s">
        <v>1939</v>
      </c>
    </row>
    <row r="21464" spans="1:7" ht="14.4">
      <c r="A21464" s="27" t="str">
        <f>VLOOKUP(C21464,'user list'!A:B,2,0)</f>
        <v>CAD</v>
      </c>
      <c r="B21464" s="172">
        <v>45825.660081018519</v>
      </c>
      <c r="C21464" s="69" t="s">
        <v>196</v>
      </c>
      <c r="D21464" s="69" t="s">
        <v>1937</v>
      </c>
      <c r="E21464" s="69" t="s">
        <v>3380</v>
      </c>
      <c r="F21464" s="69">
        <v>2458</v>
      </c>
      <c r="G21464" s="69" t="s">
        <v>1939</v>
      </c>
    </row>
    <row r="21465" spans="1:7" ht="14.4">
      <c r="A21465" s="27" t="str">
        <f>VLOOKUP(C21465,'user list'!A:B,2,0)</f>
        <v>CAD</v>
      </c>
      <c r="B21465" s="172">
        <v>45825.660196759258</v>
      </c>
      <c r="C21465" s="69" t="s">
        <v>196</v>
      </c>
      <c r="D21465" s="69" t="s">
        <v>1937</v>
      </c>
      <c r="E21465" s="69">
        <v>2460</v>
      </c>
      <c r="F21465" s="69">
        <v>2460</v>
      </c>
      <c r="G21465" s="69" t="s">
        <v>1939</v>
      </c>
    </row>
    <row r="21466" spans="1:7" ht="14.4">
      <c r="A21466" s="27" t="str">
        <f>VLOOKUP(C21466,'user list'!A:B,2,0)</f>
        <v>CAD</v>
      </c>
      <c r="B21466" s="172">
        <v>45825.660196759258</v>
      </c>
      <c r="C21466" s="69" t="s">
        <v>196</v>
      </c>
      <c r="D21466" s="69" t="s">
        <v>1937</v>
      </c>
      <c r="E21466" s="69">
        <v>2460</v>
      </c>
      <c r="F21466" s="69">
        <v>2460</v>
      </c>
      <c r="G21466" s="69" t="s">
        <v>1939</v>
      </c>
    </row>
    <row r="21467" spans="1:7" ht="14.4">
      <c r="A21467" s="27" t="str">
        <f>VLOOKUP(C21467,'user list'!A:B,2,0)</f>
        <v>CAD</v>
      </c>
      <c r="B21467" s="172">
        <v>45825.660324074073</v>
      </c>
      <c r="C21467" s="69" t="s">
        <v>196</v>
      </c>
      <c r="D21467" s="69" t="s">
        <v>1937</v>
      </c>
      <c r="E21467" s="69" t="s">
        <v>3382</v>
      </c>
      <c r="F21467" s="69">
        <v>2461</v>
      </c>
      <c r="G21467" s="69" t="s">
        <v>1939</v>
      </c>
    </row>
    <row r="21468" spans="1:7" ht="14.4">
      <c r="A21468" s="27" t="str">
        <f>VLOOKUP(C21468,'user list'!A:B,2,0)</f>
        <v>CAD</v>
      </c>
      <c r="B21468" s="172">
        <v>45825.660393518519</v>
      </c>
      <c r="C21468" s="69" t="s">
        <v>196</v>
      </c>
      <c r="D21468" s="69" t="s">
        <v>1937</v>
      </c>
      <c r="E21468" s="69" t="s">
        <v>3384</v>
      </c>
      <c r="F21468" s="69">
        <v>2463</v>
      </c>
      <c r="G21468" s="69" t="s">
        <v>1939</v>
      </c>
    </row>
    <row r="21469" spans="1:7" ht="14.4">
      <c r="A21469" s="27" t="str">
        <f>VLOOKUP(C21469,'user list'!A:B,2,0)</f>
        <v>CAD</v>
      </c>
      <c r="B21469" s="172">
        <v>45825.660520833335</v>
      </c>
      <c r="C21469" s="69" t="s">
        <v>196</v>
      </c>
      <c r="D21469" s="69" t="s">
        <v>1937</v>
      </c>
      <c r="E21469" s="69" t="s">
        <v>3385</v>
      </c>
      <c r="F21469" s="69">
        <v>2464</v>
      </c>
      <c r="G21469" s="69" t="s">
        <v>1939</v>
      </c>
    </row>
    <row r="21470" spans="1:7" ht="14.4">
      <c r="A21470" s="27" t="str">
        <f>VLOOKUP(C21470,'user list'!A:B,2,0)</f>
        <v>CAD</v>
      </c>
      <c r="B21470" s="172">
        <v>45825.660636574074</v>
      </c>
      <c r="C21470" s="69" t="s">
        <v>196</v>
      </c>
      <c r="D21470" s="69" t="s">
        <v>1937</v>
      </c>
      <c r="E21470" s="69" t="s">
        <v>3399</v>
      </c>
      <c r="F21470" s="69">
        <v>2482</v>
      </c>
      <c r="G21470" s="69" t="s">
        <v>1939</v>
      </c>
    </row>
    <row r="21471" spans="1:7" ht="14.4">
      <c r="A21471" s="27" t="str">
        <f>VLOOKUP(C21471,'user list'!A:B,2,0)</f>
        <v>CAD</v>
      </c>
      <c r="B21471" s="172">
        <v>45825.660775462966</v>
      </c>
      <c r="C21471" s="69" t="s">
        <v>196</v>
      </c>
      <c r="D21471" s="69" t="s">
        <v>1937</v>
      </c>
      <c r="E21471" s="69" t="s">
        <v>3385</v>
      </c>
      <c r="F21471" s="69">
        <v>2464</v>
      </c>
      <c r="G21471" s="69" t="s">
        <v>1939</v>
      </c>
    </row>
    <row r="21472" spans="1:7" ht="14.4">
      <c r="A21472" s="27" t="str">
        <f>VLOOKUP(C21472,'user list'!A:B,2,0)</f>
        <v>OCA</v>
      </c>
      <c r="B21472" s="172">
        <v>45825.661157407405</v>
      </c>
      <c r="C21472" s="69" t="s">
        <v>227</v>
      </c>
      <c r="D21472" s="69" t="s">
        <v>1937</v>
      </c>
      <c r="E21472" s="69" t="s">
        <v>3358</v>
      </c>
      <c r="F21472" s="69">
        <v>2422</v>
      </c>
      <c r="G21472" s="69" t="s">
        <v>1939</v>
      </c>
    </row>
    <row r="21473" spans="1:7" ht="14.4">
      <c r="A21473" s="27" t="str">
        <f>VLOOKUP(C21473,'user list'!A:B,2,0)</f>
        <v>OCA</v>
      </c>
      <c r="B21473" s="172">
        <v>45825.661226851851</v>
      </c>
      <c r="C21473" s="69" t="s">
        <v>227</v>
      </c>
      <c r="D21473" s="69" t="s">
        <v>1937</v>
      </c>
      <c r="E21473" s="69" t="s">
        <v>2784</v>
      </c>
      <c r="F21473" s="69">
        <v>2340</v>
      </c>
      <c r="G21473" s="69" t="s">
        <v>1939</v>
      </c>
    </row>
    <row r="21474" spans="1:7" ht="14.4">
      <c r="A21474" s="27" t="str">
        <f>VLOOKUP(C21474,'user list'!A:B,2,0)</f>
        <v>OCA</v>
      </c>
      <c r="B21474" s="172">
        <v>45825.661574074074</v>
      </c>
      <c r="C21474" s="69" t="s">
        <v>227</v>
      </c>
      <c r="D21474" s="69" t="s">
        <v>1937</v>
      </c>
      <c r="E21474" s="69" t="s">
        <v>2047</v>
      </c>
      <c r="F21474" s="69">
        <v>1983</v>
      </c>
      <c r="G21474" s="69" t="s">
        <v>1939</v>
      </c>
    </row>
    <row r="21475" spans="1:7" ht="14.4">
      <c r="A21475" s="27" t="str">
        <f>VLOOKUP(C21475,'user list'!A:B,2,0)</f>
        <v>OCA</v>
      </c>
      <c r="B21475" s="172">
        <v>45825.661608796298</v>
      </c>
      <c r="C21475" s="69" t="s">
        <v>227</v>
      </c>
      <c r="D21475" s="69" t="s">
        <v>1937</v>
      </c>
      <c r="E21475" s="69" t="s">
        <v>2602</v>
      </c>
      <c r="F21475" s="69">
        <v>1977</v>
      </c>
      <c r="G21475" s="69" t="s">
        <v>1939</v>
      </c>
    </row>
    <row r="21476" spans="1:7" ht="14.4">
      <c r="A21476" s="27" t="str">
        <f>VLOOKUP(C21476,'user list'!A:B,2,0)</f>
        <v>OCA</v>
      </c>
      <c r="B21476" s="172">
        <v>45825.661782407406</v>
      </c>
      <c r="C21476" s="69" t="s">
        <v>227</v>
      </c>
      <c r="D21476" s="69" t="s">
        <v>1937</v>
      </c>
      <c r="E21476" s="69" t="s">
        <v>2574</v>
      </c>
      <c r="F21476" s="69">
        <v>1941</v>
      </c>
      <c r="G21476" s="69" t="s">
        <v>1939</v>
      </c>
    </row>
    <row r="21477" spans="1:7" ht="14.4">
      <c r="A21477" s="27" t="str">
        <f>VLOOKUP(C21477,'user list'!A:B,2,0)</f>
        <v>OCA</v>
      </c>
      <c r="B21477" s="172">
        <v>45825.661817129629</v>
      </c>
      <c r="C21477" s="69" t="s">
        <v>227</v>
      </c>
      <c r="D21477" s="69" t="s">
        <v>1937</v>
      </c>
      <c r="E21477" s="69" t="s">
        <v>2047</v>
      </c>
      <c r="F21477" s="69">
        <v>1937</v>
      </c>
      <c r="G21477" s="69" t="s">
        <v>1939</v>
      </c>
    </row>
    <row r="21478" spans="1:7" ht="14.4">
      <c r="A21478" s="27" t="str">
        <f>VLOOKUP(C21478,'user list'!A:B,2,0)</f>
        <v>OCA</v>
      </c>
      <c r="B21478" s="172">
        <v>45825.661840277775</v>
      </c>
      <c r="C21478" s="69" t="s">
        <v>227</v>
      </c>
      <c r="D21478" s="69" t="s">
        <v>1937</v>
      </c>
      <c r="E21478" s="69" t="s">
        <v>2047</v>
      </c>
      <c r="F21478" s="69">
        <v>1917</v>
      </c>
      <c r="G21478" s="69" t="s">
        <v>1939</v>
      </c>
    </row>
    <row r="21479" spans="1:7" ht="14.4">
      <c r="A21479" s="27" t="str">
        <f>VLOOKUP(C21479,'user list'!A:B,2,0)</f>
        <v>OCA</v>
      </c>
      <c r="B21479" s="172">
        <v>45825.662002314813</v>
      </c>
      <c r="C21479" s="69" t="s">
        <v>227</v>
      </c>
      <c r="D21479" s="69" t="s">
        <v>1937</v>
      </c>
      <c r="E21479" s="69" t="s">
        <v>2545</v>
      </c>
      <c r="F21479" s="69">
        <v>1899</v>
      </c>
      <c r="G21479" s="69" t="s">
        <v>1939</v>
      </c>
    </row>
    <row r="21480" spans="1:7" ht="14.4">
      <c r="A21480" s="27" t="str">
        <f>VLOOKUP(C21480,'user list'!A:B,2,0)</f>
        <v>OCA</v>
      </c>
      <c r="B21480" s="172">
        <v>45825.662083333336</v>
      </c>
      <c r="C21480" s="69" t="s">
        <v>227</v>
      </c>
      <c r="D21480" s="69" t="s">
        <v>1937</v>
      </c>
      <c r="E21480" s="69" t="s">
        <v>2543</v>
      </c>
      <c r="F21480" s="69">
        <v>1897</v>
      </c>
      <c r="G21480" s="69" t="s">
        <v>1939</v>
      </c>
    </row>
    <row r="21481" spans="1:7" ht="14.4">
      <c r="A21481" s="27" t="str">
        <f>VLOOKUP(C21481,'user list'!A:B,2,0)</f>
        <v>OCA</v>
      </c>
      <c r="B21481" s="172">
        <v>45825.662106481483</v>
      </c>
      <c r="C21481" s="69" t="s">
        <v>227</v>
      </c>
      <c r="D21481" s="69" t="s">
        <v>1937</v>
      </c>
      <c r="E21481" s="69" t="s">
        <v>2501</v>
      </c>
      <c r="F21481" s="69">
        <v>1841</v>
      </c>
      <c r="G21481" s="69" t="s">
        <v>1939</v>
      </c>
    </row>
    <row r="21482" spans="1:7" ht="14.4">
      <c r="A21482" s="27" t="str">
        <f>VLOOKUP(C21482,'user list'!A:B,2,0)</f>
        <v>OCA</v>
      </c>
      <c r="B21482" s="172">
        <v>45825.662222222221</v>
      </c>
      <c r="C21482" s="69" t="s">
        <v>227</v>
      </c>
      <c r="D21482" s="69" t="s">
        <v>1937</v>
      </c>
      <c r="E21482" s="69" t="s">
        <v>2473</v>
      </c>
      <c r="F21482" s="69">
        <v>1787</v>
      </c>
      <c r="G21482" s="69" t="s">
        <v>1939</v>
      </c>
    </row>
    <row r="21483" spans="1:7" ht="14.4">
      <c r="A21483" s="27" t="str">
        <f>VLOOKUP(C21483,'user list'!A:B,2,0)</f>
        <v>OCA</v>
      </c>
      <c r="B21483" s="172">
        <v>45825.662256944444</v>
      </c>
      <c r="C21483" s="69" t="s">
        <v>227</v>
      </c>
      <c r="D21483" s="69" t="s">
        <v>1937</v>
      </c>
      <c r="E21483" s="69" t="s">
        <v>2463</v>
      </c>
      <c r="F21483" s="69">
        <v>1760</v>
      </c>
      <c r="G21483" s="69" t="s">
        <v>1939</v>
      </c>
    </row>
    <row r="21484" spans="1:7" ht="14.4">
      <c r="A21484" s="27" t="str">
        <f>VLOOKUP(C21484,'user list'!A:B,2,0)</f>
        <v>OCA</v>
      </c>
      <c r="B21484" s="172">
        <v>45825.662280092591</v>
      </c>
      <c r="C21484" s="69" t="s">
        <v>227</v>
      </c>
      <c r="D21484" s="69" t="s">
        <v>1937</v>
      </c>
      <c r="E21484" s="69" t="s">
        <v>1974</v>
      </c>
      <c r="F21484" s="69">
        <v>1727</v>
      </c>
      <c r="G21484" s="69" t="s">
        <v>1939</v>
      </c>
    </row>
    <row r="21485" spans="1:7" ht="14.4">
      <c r="A21485" s="27" t="str">
        <f>VLOOKUP(C21485,'user list'!A:B,2,0)</f>
        <v>CAD</v>
      </c>
      <c r="B21485" s="172">
        <v>45825.662442129629</v>
      </c>
      <c r="C21485" s="69" t="s">
        <v>196</v>
      </c>
      <c r="D21485" s="69" t="s">
        <v>1937</v>
      </c>
      <c r="E21485" s="69" t="s">
        <v>3399</v>
      </c>
      <c r="F21485" s="69">
        <v>2482</v>
      </c>
      <c r="G21485" s="69" t="s">
        <v>1939</v>
      </c>
    </row>
    <row r="21486" spans="1:7" ht="14.4">
      <c r="A21486" s="27" t="str">
        <f>VLOOKUP(C21486,'user list'!A:B,2,0)</f>
        <v>CGSD</v>
      </c>
      <c r="B21486" s="172">
        <v>45825.663263888891</v>
      </c>
      <c r="C21486" s="69" t="s">
        <v>200</v>
      </c>
      <c r="D21486" s="69" t="s">
        <v>1937</v>
      </c>
      <c r="E21486" s="69" t="s">
        <v>3404</v>
      </c>
      <c r="F21486" s="69">
        <v>2491</v>
      </c>
      <c r="G21486" s="69" t="s">
        <v>1939</v>
      </c>
    </row>
    <row r="21487" spans="1:7" ht="14.4">
      <c r="A21487" s="27" t="str">
        <f>VLOOKUP(C21487,'user list'!A:B,2,0)</f>
        <v>DSQC</v>
      </c>
      <c r="B21487" s="172">
        <v>45825.663310185184</v>
      </c>
      <c r="C21487" s="69" t="s">
        <v>214</v>
      </c>
      <c r="D21487" s="69" t="s">
        <v>1937</v>
      </c>
      <c r="E21487" s="69" t="s">
        <v>3392</v>
      </c>
      <c r="F21487" s="69">
        <v>2475</v>
      </c>
      <c r="G21487" s="69" t="s">
        <v>1939</v>
      </c>
    </row>
    <row r="21488" spans="1:7" ht="14.4">
      <c r="A21488" s="27" t="str">
        <f>VLOOKUP(C21488,'user list'!A:B,2,0)</f>
        <v>CTO</v>
      </c>
      <c r="B21488" s="172">
        <v>45825.663402777776</v>
      </c>
      <c r="C21488" s="69" t="s">
        <v>207</v>
      </c>
      <c r="D21488" s="69" t="s">
        <v>1937</v>
      </c>
      <c r="E21488" s="69" t="s">
        <v>3367</v>
      </c>
      <c r="F21488" s="69">
        <v>2437</v>
      </c>
      <c r="G21488" s="69" t="s">
        <v>1939</v>
      </c>
    </row>
    <row r="21489" spans="1:7" ht="14.4">
      <c r="A21489" s="27" t="str">
        <f>VLOOKUP(C21489,'user list'!A:B,2,0)</f>
        <v>CAD</v>
      </c>
      <c r="B21489" s="172">
        <v>45825.663414351853</v>
      </c>
      <c r="C21489" s="69" t="s">
        <v>196</v>
      </c>
      <c r="D21489" s="69" t="s">
        <v>1937</v>
      </c>
      <c r="E21489" s="69" t="s">
        <v>1342</v>
      </c>
      <c r="F21489" s="69">
        <v>1803</v>
      </c>
      <c r="G21489" s="69" t="s">
        <v>1939</v>
      </c>
    </row>
    <row r="21490" spans="1:7" ht="14.4">
      <c r="A21490" s="27" t="str">
        <f>VLOOKUP(C21490,'user list'!A:B,2,0)</f>
        <v>DSQC</v>
      </c>
      <c r="B21490" s="172">
        <v>45825.663449074076</v>
      </c>
      <c r="C21490" s="69" t="s">
        <v>214</v>
      </c>
      <c r="D21490" s="69" t="s">
        <v>1937</v>
      </c>
      <c r="E21490" s="69" t="s">
        <v>3392</v>
      </c>
      <c r="F21490" s="69">
        <v>2475</v>
      </c>
      <c r="G21490" s="69" t="s">
        <v>1947</v>
      </c>
    </row>
    <row r="21491" spans="1:7" ht="14.4">
      <c r="A21491" s="27" t="str">
        <f>VLOOKUP(C21491,'user list'!A:B,2,0)</f>
        <v>DSQC</v>
      </c>
      <c r="B21491" s="172">
        <v>45825.663449074076</v>
      </c>
      <c r="C21491" s="69" t="s">
        <v>214</v>
      </c>
      <c r="D21491" s="69" t="s">
        <v>1937</v>
      </c>
      <c r="E21491" s="69" t="s">
        <v>3392</v>
      </c>
      <c r="F21491" s="69">
        <v>2475</v>
      </c>
      <c r="G21491" s="69" t="s">
        <v>1948</v>
      </c>
    </row>
    <row r="21492" spans="1:7" ht="14.4">
      <c r="A21492" s="27" t="str">
        <f>VLOOKUP(C21492,'user list'!A:B,2,0)</f>
        <v>DSQC</v>
      </c>
      <c r="B21492" s="172">
        <v>45825.663449074076</v>
      </c>
      <c r="C21492" s="69" t="s">
        <v>214</v>
      </c>
      <c r="D21492" s="69" t="s">
        <v>1937</v>
      </c>
      <c r="E21492" s="69" t="s">
        <v>3392</v>
      </c>
      <c r="F21492" s="69">
        <v>2475</v>
      </c>
      <c r="G21492" s="69" t="s">
        <v>1939</v>
      </c>
    </row>
    <row r="21493" spans="1:7" ht="14.4">
      <c r="A21493" s="27" t="str">
        <f>VLOOKUP(C21493,'user list'!A:B,2,0)</f>
        <v>Admin</v>
      </c>
      <c r="B21493" s="172">
        <v>45825.663449074076</v>
      </c>
      <c r="C21493" s="69" t="s">
        <v>186</v>
      </c>
      <c r="D21493" s="69" t="s">
        <v>1937</v>
      </c>
      <c r="E21493" s="69" t="s">
        <v>3392</v>
      </c>
      <c r="F21493" s="69">
        <v>2475</v>
      </c>
      <c r="G21493" s="69" t="s">
        <v>1948</v>
      </c>
    </row>
    <row r="21494" spans="1:7" ht="14.4">
      <c r="A21494" s="27" t="str">
        <f>VLOOKUP(C21494,'user list'!A:B,2,0)</f>
        <v>CTO</v>
      </c>
      <c r="B21494" s="172">
        <v>45825.663460648146</v>
      </c>
      <c r="C21494" s="69" t="s">
        <v>207</v>
      </c>
      <c r="D21494" s="69" t="s">
        <v>1937</v>
      </c>
      <c r="E21494" s="69" t="s">
        <v>2697</v>
      </c>
      <c r="F21494" s="69">
        <v>2138</v>
      </c>
      <c r="G21494" s="69" t="s">
        <v>1939</v>
      </c>
    </row>
    <row r="21495" spans="1:7" ht="14.4">
      <c r="A21495" s="27" t="str">
        <f>VLOOKUP(C21495,'user list'!A:B,2,0)</f>
        <v>CAD</v>
      </c>
      <c r="B21495" s="172">
        <v>45825.663472222222</v>
      </c>
      <c r="C21495" s="69" t="s">
        <v>196</v>
      </c>
      <c r="D21495" s="69" t="s">
        <v>1937</v>
      </c>
      <c r="E21495" s="69" t="s">
        <v>1340</v>
      </c>
      <c r="F21495" s="69">
        <v>1804</v>
      </c>
      <c r="G21495" s="69" t="s">
        <v>1939</v>
      </c>
    </row>
    <row r="21496" spans="1:7" ht="14.4">
      <c r="A21496" s="27" t="str">
        <f>VLOOKUP(C21496,'user list'!A:B,2,0)</f>
        <v>CGSD</v>
      </c>
      <c r="B21496" s="172">
        <v>45825.663472222222</v>
      </c>
      <c r="C21496" s="69" t="s">
        <v>200</v>
      </c>
      <c r="D21496" s="69" t="s">
        <v>1937</v>
      </c>
      <c r="E21496" s="69" t="s">
        <v>3404</v>
      </c>
      <c r="F21496" s="69">
        <v>2489</v>
      </c>
      <c r="G21496" s="69" t="s">
        <v>1939</v>
      </c>
    </row>
    <row r="21497" spans="1:7" ht="14.4">
      <c r="A21497" s="27" t="str">
        <f>VLOOKUP(C21497,'user list'!A:B,2,0)</f>
        <v>CAD</v>
      </c>
      <c r="B21497" s="172">
        <v>45825.663506944446</v>
      </c>
      <c r="C21497" s="69" t="s">
        <v>196</v>
      </c>
      <c r="D21497" s="69" t="s">
        <v>1937</v>
      </c>
      <c r="E21497" s="69" t="s">
        <v>926</v>
      </c>
      <c r="F21497" s="69">
        <v>2144</v>
      </c>
      <c r="G21497" s="69" t="s">
        <v>1939</v>
      </c>
    </row>
    <row r="21498" spans="1:7" ht="14.4">
      <c r="A21498" s="27" t="str">
        <f>VLOOKUP(C21498,'user list'!A:B,2,0)</f>
        <v>CAD</v>
      </c>
      <c r="B21498" s="172">
        <v>45825.663530092592</v>
      </c>
      <c r="C21498" s="69" t="s">
        <v>196</v>
      </c>
      <c r="D21498" s="69" t="s">
        <v>1937</v>
      </c>
      <c r="E21498" s="69" t="s">
        <v>924</v>
      </c>
      <c r="F21498" s="69">
        <v>2145</v>
      </c>
      <c r="G21498" s="69" t="s">
        <v>1939</v>
      </c>
    </row>
    <row r="21499" spans="1:7" ht="14.4">
      <c r="A21499" s="27" t="str">
        <f>VLOOKUP(C21499,'user list'!A:B,2,0)</f>
        <v>CAD</v>
      </c>
      <c r="B21499" s="172">
        <v>45825.663541666669</v>
      </c>
      <c r="C21499" s="69" t="s">
        <v>196</v>
      </c>
      <c r="D21499" s="69" t="s">
        <v>1937</v>
      </c>
      <c r="E21499" s="69" t="s">
        <v>3383</v>
      </c>
      <c r="F21499" s="69">
        <v>2462</v>
      </c>
      <c r="G21499" s="69" t="s">
        <v>1939</v>
      </c>
    </row>
    <row r="21500" spans="1:7" ht="14.4">
      <c r="A21500" s="27" t="str">
        <f>VLOOKUP(C21500,'user list'!A:B,2,0)</f>
        <v>CTO</v>
      </c>
      <c r="B21500" s="172">
        <v>45825.663587962961</v>
      </c>
      <c r="C21500" s="69" t="s">
        <v>207</v>
      </c>
      <c r="D21500" s="69" t="s">
        <v>1937</v>
      </c>
      <c r="E21500" s="69" t="s">
        <v>2556</v>
      </c>
      <c r="F21500" s="69">
        <v>1916</v>
      </c>
      <c r="G21500" s="69" t="s">
        <v>1939</v>
      </c>
    </row>
    <row r="21501" spans="1:7" ht="14.4">
      <c r="A21501" s="27" t="str">
        <f>VLOOKUP(C21501,'user list'!A:B,2,0)</f>
        <v>CTO</v>
      </c>
      <c r="B21501" s="172">
        <v>45825.663668981484</v>
      </c>
      <c r="C21501" s="69" t="s">
        <v>207</v>
      </c>
      <c r="D21501" s="69" t="s">
        <v>1937</v>
      </c>
      <c r="E21501" s="69" t="s">
        <v>2520</v>
      </c>
      <c r="F21501" s="69">
        <v>1862</v>
      </c>
      <c r="G21501" s="69" t="s">
        <v>1939</v>
      </c>
    </row>
    <row r="21502" spans="1:7" ht="14.4">
      <c r="A21502" s="27" t="str">
        <f>VLOOKUP(C21502,'user list'!A:B,2,0)</f>
        <v>CTO</v>
      </c>
      <c r="B21502" s="172">
        <v>45825.663738425923</v>
      </c>
      <c r="C21502" s="69" t="s">
        <v>207</v>
      </c>
      <c r="D21502" s="69" t="s">
        <v>1937</v>
      </c>
      <c r="E21502" s="69" t="s">
        <v>2463</v>
      </c>
      <c r="F21502" s="69">
        <v>1760</v>
      </c>
      <c r="G21502" s="69" t="s">
        <v>1939</v>
      </c>
    </row>
    <row r="21503" spans="1:7" ht="14.4">
      <c r="A21503" s="27" t="str">
        <f>VLOOKUP(C21503,'user list'!A:B,2,0)</f>
        <v>DOE</v>
      </c>
      <c r="B21503" s="172">
        <v>45825.6640625</v>
      </c>
      <c r="C21503" s="69" t="s">
        <v>211</v>
      </c>
      <c r="D21503" s="69" t="s">
        <v>1937</v>
      </c>
      <c r="E21503" s="69" t="s">
        <v>3406</v>
      </c>
      <c r="F21503" s="69">
        <v>2493</v>
      </c>
      <c r="G21503" s="69" t="s">
        <v>2440</v>
      </c>
    </row>
    <row r="21504" spans="1:7" ht="14.4">
      <c r="A21504" s="27" t="str">
        <f>VLOOKUP(C21504,'user list'!A:B,2,0)</f>
        <v>Admin</v>
      </c>
      <c r="B21504" s="172">
        <v>45825.6640625</v>
      </c>
      <c r="C21504" s="69" t="s">
        <v>186</v>
      </c>
      <c r="D21504" s="69" t="s">
        <v>1937</v>
      </c>
      <c r="E21504" s="69" t="s">
        <v>3406</v>
      </c>
      <c r="F21504" s="69">
        <v>2493</v>
      </c>
      <c r="G21504" s="69" t="s">
        <v>1948</v>
      </c>
    </row>
    <row r="21505" spans="1:7" ht="14.4">
      <c r="A21505" s="27" t="str">
        <f>VLOOKUP(C21505,'user list'!A:B,2,0)</f>
        <v>Admin</v>
      </c>
      <c r="B21505" s="172">
        <v>45825.6640625</v>
      </c>
      <c r="C21505" s="69" t="s">
        <v>186</v>
      </c>
      <c r="D21505" s="69" t="s">
        <v>1937</v>
      </c>
      <c r="E21505" s="69" t="s">
        <v>3406</v>
      </c>
      <c r="F21505" s="69">
        <v>2493</v>
      </c>
      <c r="G21505" s="69" t="s">
        <v>1948</v>
      </c>
    </row>
    <row r="21506" spans="1:7" ht="14.4">
      <c r="A21506" s="27" t="str">
        <f>VLOOKUP(C21506,'user list'!A:B,2,0)</f>
        <v>Admin</v>
      </c>
      <c r="B21506" s="172">
        <v>45825.6640625</v>
      </c>
      <c r="C21506" s="69" t="s">
        <v>186</v>
      </c>
      <c r="D21506" s="69" t="s">
        <v>1937</v>
      </c>
      <c r="E21506" s="69" t="s">
        <v>3406</v>
      </c>
      <c r="F21506" s="69">
        <v>2493</v>
      </c>
      <c r="G21506" s="69" t="s">
        <v>1948</v>
      </c>
    </row>
    <row r="21507" spans="1:7" ht="14.4">
      <c r="A21507" s="27" t="str">
        <f>VLOOKUP(C21507,'user list'!A:B,2,0)</f>
        <v>Admin</v>
      </c>
      <c r="B21507" s="172">
        <v>45825.6640625</v>
      </c>
      <c r="C21507" s="69" t="s">
        <v>186</v>
      </c>
      <c r="D21507" s="69" t="s">
        <v>1937</v>
      </c>
      <c r="E21507" s="69" t="s">
        <v>3406</v>
      </c>
      <c r="F21507" s="69">
        <v>2493</v>
      </c>
      <c r="G21507" s="69" t="s">
        <v>1947</v>
      </c>
    </row>
    <row r="21508" spans="1:7" ht="14.4">
      <c r="A21508" s="27" t="str">
        <f>VLOOKUP(C21508,'user list'!A:B,2,0)</f>
        <v>CGSD</v>
      </c>
      <c r="B21508" s="172">
        <v>45825.671331018515</v>
      </c>
      <c r="C21508" s="69" t="s">
        <v>200</v>
      </c>
      <c r="D21508" s="69" t="s">
        <v>1937</v>
      </c>
      <c r="E21508" s="69" t="s">
        <v>2047</v>
      </c>
      <c r="F21508" s="69">
        <v>2487</v>
      </c>
      <c r="G21508" s="69" t="s">
        <v>1947</v>
      </c>
    </row>
    <row r="21509" spans="1:7" ht="14.4">
      <c r="A21509" s="27" t="str">
        <f>VLOOKUP(C21509,'user list'!A:B,2,0)</f>
        <v>CGSD</v>
      </c>
      <c r="B21509" s="172">
        <v>45825.671331018515</v>
      </c>
      <c r="C21509" s="69" t="s">
        <v>200</v>
      </c>
      <c r="D21509" s="69" t="s">
        <v>1937</v>
      </c>
      <c r="E21509" s="69" t="s">
        <v>2047</v>
      </c>
      <c r="F21509" s="69">
        <v>2487</v>
      </c>
      <c r="G21509" s="69" t="s">
        <v>1948</v>
      </c>
    </row>
    <row r="21510" spans="1:7" ht="14.4">
      <c r="A21510" s="27" t="str">
        <f>VLOOKUP(C21510,'user list'!A:B,2,0)</f>
        <v>CGSD</v>
      </c>
      <c r="B21510" s="172">
        <v>45825.671331018515</v>
      </c>
      <c r="C21510" s="69" t="s">
        <v>200</v>
      </c>
      <c r="D21510" s="69" t="s">
        <v>1937</v>
      </c>
      <c r="E21510" s="69" t="s">
        <v>2047</v>
      </c>
      <c r="F21510" s="69">
        <v>2487</v>
      </c>
      <c r="G21510" s="69" t="s">
        <v>1939</v>
      </c>
    </row>
    <row r="21511" spans="1:7" ht="14.4">
      <c r="A21511" s="27" t="str">
        <f>VLOOKUP(C21511,'user list'!A:B,2,0)</f>
        <v>Admin</v>
      </c>
      <c r="B21511" s="172">
        <v>45825.671354166669</v>
      </c>
      <c r="C21511" s="69" t="s">
        <v>186</v>
      </c>
      <c r="D21511" s="69" t="s">
        <v>1937</v>
      </c>
      <c r="E21511" s="69" t="s">
        <v>2047</v>
      </c>
      <c r="F21511" s="69">
        <v>2487</v>
      </c>
      <c r="G21511" s="69" t="s">
        <v>1948</v>
      </c>
    </row>
    <row r="21512" spans="1:7" ht="14.4">
      <c r="A21512" s="27" t="str">
        <f>VLOOKUP(C21512,'user list'!A:B,2,0)</f>
        <v>DOE</v>
      </c>
      <c r="B21512" s="172">
        <v>45825.672291666669</v>
      </c>
      <c r="C21512" s="69" t="s">
        <v>211</v>
      </c>
      <c r="D21512" s="69" t="s">
        <v>1937</v>
      </c>
      <c r="E21512" s="69" t="s">
        <v>3407</v>
      </c>
      <c r="F21512" s="69">
        <v>2494</v>
      </c>
      <c r="G21512" s="69" t="s">
        <v>2440</v>
      </c>
    </row>
    <row r="21513" spans="1:7" ht="14.4">
      <c r="A21513" s="27" t="str">
        <f>VLOOKUP(C21513,'user list'!A:B,2,0)</f>
        <v>Admin</v>
      </c>
      <c r="B21513" s="172">
        <v>45825.672291666669</v>
      </c>
      <c r="C21513" s="69" t="s">
        <v>186</v>
      </c>
      <c r="D21513" s="69" t="s">
        <v>1937</v>
      </c>
      <c r="E21513" s="69" t="s">
        <v>3407</v>
      </c>
      <c r="F21513" s="69">
        <v>2494</v>
      </c>
      <c r="G21513" s="69" t="s">
        <v>1948</v>
      </c>
    </row>
    <row r="21514" spans="1:7" ht="14.4">
      <c r="A21514" s="27" t="str">
        <f>VLOOKUP(C21514,'user list'!A:B,2,0)</f>
        <v>Admin</v>
      </c>
      <c r="B21514" s="172">
        <v>45825.672291666669</v>
      </c>
      <c r="C21514" s="69" t="s">
        <v>186</v>
      </c>
      <c r="D21514" s="69" t="s">
        <v>1937</v>
      </c>
      <c r="E21514" s="69" t="s">
        <v>3407</v>
      </c>
      <c r="F21514" s="69">
        <v>2494</v>
      </c>
      <c r="G21514" s="69" t="s">
        <v>1948</v>
      </c>
    </row>
    <row r="21515" spans="1:7" ht="14.4">
      <c r="A21515" s="27" t="str">
        <f>VLOOKUP(C21515,'user list'!A:B,2,0)</f>
        <v>Admin</v>
      </c>
      <c r="B21515" s="172">
        <v>45825.672303240739</v>
      </c>
      <c r="C21515" s="69" t="s">
        <v>186</v>
      </c>
      <c r="D21515" s="69" t="s">
        <v>1937</v>
      </c>
      <c r="E21515" s="69" t="s">
        <v>3407</v>
      </c>
      <c r="F21515" s="69">
        <v>2494</v>
      </c>
      <c r="G21515" s="69" t="s">
        <v>1948</v>
      </c>
    </row>
    <row r="21516" spans="1:7" ht="14.4">
      <c r="A21516" s="27" t="str">
        <f>VLOOKUP(C21516,'user list'!A:B,2,0)</f>
        <v>Admin</v>
      </c>
      <c r="B21516" s="172">
        <v>45825.672303240739</v>
      </c>
      <c r="C21516" s="69" t="s">
        <v>186</v>
      </c>
      <c r="D21516" s="69" t="s">
        <v>1937</v>
      </c>
      <c r="E21516" s="69" t="s">
        <v>3407</v>
      </c>
      <c r="F21516" s="69">
        <v>2494</v>
      </c>
      <c r="G21516" s="69" t="s">
        <v>1947</v>
      </c>
    </row>
    <row r="21517" spans="1:7" ht="14.4">
      <c r="A21517" s="27" t="str">
        <f>VLOOKUP(C21517,'user list'!A:B,2,0)</f>
        <v>CGSD</v>
      </c>
      <c r="B21517" s="172">
        <v>45825.67255787037</v>
      </c>
      <c r="C21517" s="69" t="s">
        <v>200</v>
      </c>
      <c r="D21517" s="69" t="s">
        <v>1937</v>
      </c>
      <c r="E21517" s="69" t="s">
        <v>3407</v>
      </c>
      <c r="F21517" s="69">
        <v>2494</v>
      </c>
      <c r="G21517" s="69" t="s">
        <v>1939</v>
      </c>
    </row>
    <row r="21518" spans="1:7" ht="14.4">
      <c r="A21518" s="27" t="str">
        <f>VLOOKUP(C21518,'user list'!A:B,2,0)</f>
        <v>CGSD</v>
      </c>
      <c r="B21518" s="172">
        <v>45825.67260416667</v>
      </c>
      <c r="C21518" s="69" t="s">
        <v>200</v>
      </c>
      <c r="D21518" s="69" t="s">
        <v>1937</v>
      </c>
      <c r="E21518" s="69" t="s">
        <v>3407</v>
      </c>
      <c r="F21518" s="69">
        <v>2494</v>
      </c>
      <c r="G21518" s="69" t="s">
        <v>1947</v>
      </c>
    </row>
    <row r="21519" spans="1:7" ht="14.4">
      <c r="A21519" s="27" t="str">
        <f>VLOOKUP(C21519,'user list'!A:B,2,0)</f>
        <v>CGSD</v>
      </c>
      <c r="B21519" s="172">
        <v>45825.67260416667</v>
      </c>
      <c r="C21519" s="69" t="s">
        <v>200</v>
      </c>
      <c r="D21519" s="69" t="s">
        <v>1937</v>
      </c>
      <c r="E21519" s="69" t="s">
        <v>3407</v>
      </c>
      <c r="F21519" s="69">
        <v>2494</v>
      </c>
      <c r="G21519" s="69" t="s">
        <v>1948</v>
      </c>
    </row>
    <row r="21520" spans="1:7" ht="14.4">
      <c r="A21520" s="27" t="str">
        <f>VLOOKUP(C21520,'user list'!A:B,2,0)</f>
        <v>CGSD</v>
      </c>
      <c r="B21520" s="172">
        <v>45825.67260416667</v>
      </c>
      <c r="C21520" s="69" t="s">
        <v>200</v>
      </c>
      <c r="D21520" s="69" t="s">
        <v>1937</v>
      </c>
      <c r="E21520" s="69" t="s">
        <v>3407</v>
      </c>
      <c r="F21520" s="69">
        <v>2494</v>
      </c>
      <c r="G21520" s="69" t="s">
        <v>1939</v>
      </c>
    </row>
    <row r="21521" spans="1:7" ht="14.4">
      <c r="A21521" s="27" t="str">
        <f>VLOOKUP(C21521,'user list'!A:B,2,0)</f>
        <v>Admin</v>
      </c>
      <c r="B21521" s="172">
        <v>45825.67260416667</v>
      </c>
      <c r="C21521" s="69" t="s">
        <v>186</v>
      </c>
      <c r="D21521" s="69" t="s">
        <v>1937</v>
      </c>
      <c r="E21521" s="69" t="s">
        <v>3407</v>
      </c>
      <c r="F21521" s="69">
        <v>2494</v>
      </c>
      <c r="G21521" s="69" t="s">
        <v>1948</v>
      </c>
    </row>
    <row r="21522" spans="1:7" ht="14.4">
      <c r="A21522" s="27" t="str">
        <f>VLOOKUP(C21522,'user list'!A:B,2,0)</f>
        <v>TTMD</v>
      </c>
      <c r="B21522" s="172">
        <v>45825.672766203701</v>
      </c>
      <c r="C21522" s="69" t="s">
        <v>278</v>
      </c>
      <c r="D21522" s="69" t="s">
        <v>1937</v>
      </c>
      <c r="E21522" s="69" t="s">
        <v>3392</v>
      </c>
      <c r="F21522" s="69">
        <v>2475</v>
      </c>
      <c r="G21522" s="69" t="s">
        <v>1939</v>
      </c>
    </row>
    <row r="21523" spans="1:7" ht="14.4">
      <c r="A21523" s="27" t="str">
        <f>VLOOKUP(C21523,'user list'!A:B,2,0)</f>
        <v>TTMD</v>
      </c>
      <c r="B21523" s="172">
        <v>45825.672800925924</v>
      </c>
      <c r="C21523" s="69" t="s">
        <v>278</v>
      </c>
      <c r="D21523" s="69" t="s">
        <v>1937</v>
      </c>
      <c r="E21523" s="69" t="s">
        <v>3392</v>
      </c>
      <c r="F21523" s="69">
        <v>2475</v>
      </c>
      <c r="G21523" s="69" t="s">
        <v>1939</v>
      </c>
    </row>
    <row r="21524" spans="1:7" ht="14.4">
      <c r="A21524" s="27" t="str">
        <f>VLOOKUP(C21524,'user list'!A:B,2,0)</f>
        <v>TTMD</v>
      </c>
      <c r="B21524" s="172">
        <v>45825.672847222224</v>
      </c>
      <c r="C21524" s="69" t="s">
        <v>278</v>
      </c>
      <c r="D21524" s="69" t="s">
        <v>1937</v>
      </c>
      <c r="E21524" s="69" t="s">
        <v>3392</v>
      </c>
      <c r="F21524" s="69">
        <v>2475</v>
      </c>
      <c r="G21524" s="69" t="s">
        <v>1939</v>
      </c>
    </row>
    <row r="21525" spans="1:7" ht="14.4">
      <c r="A21525" s="27" t="str">
        <f>VLOOKUP(C21525,'user list'!A:B,2,0)</f>
        <v>TTMD</v>
      </c>
      <c r="B21525" s="172">
        <v>45825.672986111109</v>
      </c>
      <c r="C21525" s="69" t="s">
        <v>278</v>
      </c>
      <c r="D21525" s="69" t="s">
        <v>1937</v>
      </c>
      <c r="E21525" s="69" t="s">
        <v>3392</v>
      </c>
      <c r="F21525" s="69">
        <v>2475</v>
      </c>
      <c r="G21525" s="69" t="s">
        <v>1947</v>
      </c>
    </row>
    <row r="21526" spans="1:7" ht="14.4">
      <c r="A21526" s="27" t="str">
        <f>VLOOKUP(C21526,'user list'!A:B,2,0)</f>
        <v>TTMD</v>
      </c>
      <c r="B21526" s="172">
        <v>45825.672986111109</v>
      </c>
      <c r="C21526" s="69" t="s">
        <v>278</v>
      </c>
      <c r="D21526" s="69" t="s">
        <v>1937</v>
      </c>
      <c r="E21526" s="69" t="s">
        <v>3392</v>
      </c>
      <c r="F21526" s="69">
        <v>2475</v>
      </c>
      <c r="G21526" s="69" t="s">
        <v>1948</v>
      </c>
    </row>
    <row r="21527" spans="1:7" ht="14.4">
      <c r="A21527" s="27" t="str">
        <f>VLOOKUP(C21527,'user list'!A:B,2,0)</f>
        <v>TTMD</v>
      </c>
      <c r="B21527" s="172">
        <v>45825.672986111109</v>
      </c>
      <c r="C21527" s="69" t="s">
        <v>278</v>
      </c>
      <c r="D21527" s="69" t="s">
        <v>1937</v>
      </c>
      <c r="E21527" s="69" t="s">
        <v>3392</v>
      </c>
      <c r="F21527" s="69">
        <v>2475</v>
      </c>
      <c r="G21527" s="69" t="s">
        <v>1939</v>
      </c>
    </row>
    <row r="21528" spans="1:7" ht="14.4">
      <c r="A21528" s="27" t="str">
        <f>VLOOKUP(C21528,'user list'!A:B,2,0)</f>
        <v>Admin</v>
      </c>
      <c r="B21528" s="172">
        <v>45825.672986111109</v>
      </c>
      <c r="C21528" s="69" t="s">
        <v>186</v>
      </c>
      <c r="D21528" s="69" t="s">
        <v>1937</v>
      </c>
      <c r="E21528" s="69" t="s">
        <v>3392</v>
      </c>
      <c r="F21528" s="69">
        <v>2475</v>
      </c>
      <c r="G21528" s="69" t="s">
        <v>1948</v>
      </c>
    </row>
    <row r="21529" spans="1:7" ht="14.4">
      <c r="A21529" s="27" t="str">
        <f>VLOOKUP(C21529,'user list'!A:B,2,0)</f>
        <v>TTMD</v>
      </c>
      <c r="B21529" s="172">
        <v>45825.673067129632</v>
      </c>
      <c r="C21529" s="69" t="s">
        <v>278</v>
      </c>
      <c r="D21529" s="69" t="s">
        <v>1937</v>
      </c>
      <c r="E21529" s="69" t="s">
        <v>1974</v>
      </c>
      <c r="F21529" s="69">
        <v>2402</v>
      </c>
      <c r="G21529" s="69" t="s">
        <v>1939</v>
      </c>
    </row>
    <row r="21530" spans="1:7" ht="14.4">
      <c r="A21530" s="27" t="str">
        <f>VLOOKUP(C21530,'user list'!A:B,2,0)</f>
        <v>TTMD</v>
      </c>
      <c r="B21530" s="172">
        <v>45825.673263888886</v>
      </c>
      <c r="C21530" s="69" t="s">
        <v>278</v>
      </c>
      <c r="D21530" s="69" t="s">
        <v>1937</v>
      </c>
      <c r="E21530" s="69" t="s">
        <v>1974</v>
      </c>
      <c r="F21530" s="69">
        <v>2402</v>
      </c>
      <c r="G21530" s="69" t="s">
        <v>1947</v>
      </c>
    </row>
    <row r="21531" spans="1:7" ht="14.4">
      <c r="A21531" s="27" t="str">
        <f>VLOOKUP(C21531,'user list'!A:B,2,0)</f>
        <v>TTMD</v>
      </c>
      <c r="B21531" s="172">
        <v>45825.673263888886</v>
      </c>
      <c r="C21531" s="69" t="s">
        <v>278</v>
      </c>
      <c r="D21531" s="69" t="s">
        <v>1937</v>
      </c>
      <c r="E21531" s="69" t="s">
        <v>1974</v>
      </c>
      <c r="F21531" s="69">
        <v>2402</v>
      </c>
      <c r="G21531" s="69" t="s">
        <v>1948</v>
      </c>
    </row>
    <row r="21532" spans="1:7" ht="14.4">
      <c r="A21532" s="27" t="str">
        <f>VLOOKUP(C21532,'user list'!A:B,2,0)</f>
        <v>TTMD</v>
      </c>
      <c r="B21532" s="172">
        <v>45825.673263888886</v>
      </c>
      <c r="C21532" s="69" t="s">
        <v>278</v>
      </c>
      <c r="D21532" s="69" t="s">
        <v>1937</v>
      </c>
      <c r="E21532" s="69" t="s">
        <v>1974</v>
      </c>
      <c r="F21532" s="69">
        <v>2402</v>
      </c>
      <c r="G21532" s="69" t="s">
        <v>1939</v>
      </c>
    </row>
    <row r="21533" spans="1:7" ht="14.4">
      <c r="A21533" s="27" t="str">
        <f>VLOOKUP(C21533,'user list'!A:B,2,0)</f>
        <v>Admin</v>
      </c>
      <c r="B21533" s="172">
        <v>45825.673263888886</v>
      </c>
      <c r="C21533" s="69" t="s">
        <v>186</v>
      </c>
      <c r="D21533" s="69" t="s">
        <v>1937</v>
      </c>
      <c r="E21533" s="69" t="s">
        <v>1974</v>
      </c>
      <c r="F21533" s="69">
        <v>2402</v>
      </c>
      <c r="G21533" s="69" t="s">
        <v>1948</v>
      </c>
    </row>
    <row r="21534" spans="1:7" ht="14.4">
      <c r="A21534" s="27" t="str">
        <f>VLOOKUP(C21534,'user list'!A:B,2,0)</f>
        <v>TTMD</v>
      </c>
      <c r="B21534" s="172">
        <v>45825.67328703704</v>
      </c>
      <c r="C21534" s="69" t="s">
        <v>278</v>
      </c>
      <c r="D21534" s="69" t="s">
        <v>1937</v>
      </c>
      <c r="E21534" s="69" t="s">
        <v>3065</v>
      </c>
      <c r="F21534" s="69">
        <v>2367</v>
      </c>
      <c r="G21534" s="69" t="s">
        <v>1939</v>
      </c>
    </row>
    <row r="21535" spans="1:7" ht="14.4">
      <c r="A21535" s="27" t="str">
        <f>VLOOKUP(C21535,'user list'!A:B,2,0)</f>
        <v>TTMD</v>
      </c>
      <c r="B21535" s="172">
        <v>45825.673518518517</v>
      </c>
      <c r="C21535" s="69" t="s">
        <v>278</v>
      </c>
      <c r="D21535" s="69" t="s">
        <v>1937</v>
      </c>
      <c r="E21535" s="69" t="s">
        <v>3065</v>
      </c>
      <c r="F21535" s="69">
        <v>2367</v>
      </c>
      <c r="G21535" s="69" t="s">
        <v>1947</v>
      </c>
    </row>
    <row r="21536" spans="1:7" ht="14.4">
      <c r="A21536" s="27" t="str">
        <f>VLOOKUP(C21536,'user list'!A:B,2,0)</f>
        <v>TTMD</v>
      </c>
      <c r="B21536" s="172">
        <v>45825.673518518517</v>
      </c>
      <c r="C21536" s="69" t="s">
        <v>278</v>
      </c>
      <c r="D21536" s="69" t="s">
        <v>1937</v>
      </c>
      <c r="E21536" s="69" t="s">
        <v>3065</v>
      </c>
      <c r="F21536" s="69">
        <v>2367</v>
      </c>
      <c r="G21536" s="69" t="s">
        <v>1948</v>
      </c>
    </row>
    <row r="21537" spans="1:7" ht="14.4">
      <c r="A21537" s="27" t="str">
        <f>VLOOKUP(C21537,'user list'!A:B,2,0)</f>
        <v>TTMD</v>
      </c>
      <c r="B21537" s="172">
        <v>45825.673518518517</v>
      </c>
      <c r="C21537" s="69" t="s">
        <v>278</v>
      </c>
      <c r="D21537" s="69" t="s">
        <v>1937</v>
      </c>
      <c r="E21537" s="69" t="s">
        <v>3065</v>
      </c>
      <c r="F21537" s="69">
        <v>2367</v>
      </c>
      <c r="G21537" s="69" t="s">
        <v>1939</v>
      </c>
    </row>
    <row r="21538" spans="1:7" ht="14.4">
      <c r="A21538" s="27" t="str">
        <f>VLOOKUP(C21538,'user list'!A:B,2,0)</f>
        <v>Admin</v>
      </c>
      <c r="B21538" s="172">
        <v>45825.673518518517</v>
      </c>
      <c r="C21538" s="69" t="s">
        <v>186</v>
      </c>
      <c r="D21538" s="69" t="s">
        <v>1937</v>
      </c>
      <c r="E21538" s="69" t="s">
        <v>3065</v>
      </c>
      <c r="F21538" s="69">
        <v>2367</v>
      </c>
      <c r="G21538" s="69" t="s">
        <v>1948</v>
      </c>
    </row>
    <row r="21539" spans="1:7" ht="14.4">
      <c r="A21539" s="27" t="str">
        <f>VLOOKUP(C21539,'user list'!A:B,2,0)</f>
        <v>TTMD</v>
      </c>
      <c r="B21539" s="172">
        <v>45825.673576388886</v>
      </c>
      <c r="C21539" s="69" t="s">
        <v>278</v>
      </c>
      <c r="D21539" s="69" t="s">
        <v>1937</v>
      </c>
      <c r="E21539" s="69" t="s">
        <v>3061</v>
      </c>
      <c r="F21539" s="69">
        <v>2360</v>
      </c>
      <c r="G21539" s="69" t="s">
        <v>1939</v>
      </c>
    </row>
    <row r="21540" spans="1:7" ht="14.4">
      <c r="A21540" s="27" t="str">
        <f>VLOOKUP(C21540,'user list'!A:B,2,0)</f>
        <v>TTMD</v>
      </c>
      <c r="B21540" s="172">
        <v>45825.674062500002</v>
      </c>
      <c r="C21540" s="69" t="s">
        <v>278</v>
      </c>
      <c r="D21540" s="69" t="s">
        <v>1937</v>
      </c>
      <c r="E21540" s="69" t="s">
        <v>3061</v>
      </c>
      <c r="F21540" s="69">
        <v>2360</v>
      </c>
      <c r="G21540" s="69" t="s">
        <v>1939</v>
      </c>
    </row>
    <row r="21541" spans="1:7" ht="14.4">
      <c r="A21541" s="27" t="str">
        <f>VLOOKUP(C21541,'user list'!A:B,2,0)</f>
        <v>CLD</v>
      </c>
      <c r="B21541" s="172">
        <v>45825.674212962964</v>
      </c>
      <c r="C21541" s="69" t="s">
        <v>204</v>
      </c>
      <c r="D21541" s="69" t="s">
        <v>1937</v>
      </c>
      <c r="E21541" s="69" t="s">
        <v>2828</v>
      </c>
      <c r="F21541" s="69">
        <v>2306</v>
      </c>
      <c r="G21541" s="69" t="s">
        <v>1947</v>
      </c>
    </row>
    <row r="21542" spans="1:7" ht="14.4">
      <c r="A21542" s="27" t="str">
        <f>VLOOKUP(C21542,'user list'!A:B,2,0)</f>
        <v>CLD</v>
      </c>
      <c r="B21542" s="172">
        <v>45825.674212962964</v>
      </c>
      <c r="C21542" s="69" t="s">
        <v>204</v>
      </c>
      <c r="D21542" s="69" t="s">
        <v>1937</v>
      </c>
      <c r="E21542" s="69" t="s">
        <v>2828</v>
      </c>
      <c r="F21542" s="69">
        <v>2306</v>
      </c>
      <c r="G21542" s="69" t="s">
        <v>1948</v>
      </c>
    </row>
    <row r="21543" spans="1:7" ht="14.4">
      <c r="A21543" s="27" t="str">
        <f>VLOOKUP(C21543,'user list'!A:B,2,0)</f>
        <v>CLD</v>
      </c>
      <c r="B21543" s="172">
        <v>45825.674212962964</v>
      </c>
      <c r="C21543" s="69" t="s">
        <v>204</v>
      </c>
      <c r="D21543" s="69" t="s">
        <v>1937</v>
      </c>
      <c r="E21543" s="69" t="s">
        <v>2828</v>
      </c>
      <c r="F21543" s="69">
        <v>2306</v>
      </c>
      <c r="G21543" s="69" t="s">
        <v>1939</v>
      </c>
    </row>
    <row r="21544" spans="1:7" ht="14.4">
      <c r="A21544" s="27" t="str">
        <f>VLOOKUP(C21544,'user list'!A:B,2,0)</f>
        <v>Admin</v>
      </c>
      <c r="B21544" s="172">
        <v>45825.674212962964</v>
      </c>
      <c r="C21544" s="69" t="s">
        <v>186</v>
      </c>
      <c r="D21544" s="69" t="s">
        <v>1937</v>
      </c>
      <c r="E21544" s="69" t="s">
        <v>2828</v>
      </c>
      <c r="F21544" s="69">
        <v>2306</v>
      </c>
      <c r="G21544" s="69" t="s">
        <v>1948</v>
      </c>
    </row>
    <row r="21545" spans="1:7" ht="14.4">
      <c r="A21545" s="27" t="str">
        <f>VLOOKUP(C21545,'user list'!A:B,2,0)</f>
        <v>CLD</v>
      </c>
      <c r="B21545" s="172">
        <v>45825.674270833333</v>
      </c>
      <c r="C21545" s="69" t="s">
        <v>204</v>
      </c>
      <c r="D21545" s="69" t="s">
        <v>1937</v>
      </c>
      <c r="E21545" s="69" t="s">
        <v>3401</v>
      </c>
      <c r="F21545" s="69">
        <v>2484</v>
      </c>
      <c r="G21545" s="69" t="s">
        <v>1939</v>
      </c>
    </row>
    <row r="21546" spans="1:7" ht="14.4">
      <c r="A21546" s="27" t="str">
        <f>VLOOKUP(C21546,'user list'!A:B,2,0)</f>
        <v>DOE</v>
      </c>
      <c r="B21546" s="172">
        <v>45825.674270833333</v>
      </c>
      <c r="C21546" s="69" t="s">
        <v>211</v>
      </c>
      <c r="D21546" s="69" t="s">
        <v>1937</v>
      </c>
      <c r="E21546" s="69" t="s">
        <v>3374</v>
      </c>
      <c r="F21546" s="69" t="s">
        <v>3375</v>
      </c>
      <c r="G21546" s="69">
        <v>2444</v>
      </c>
    </row>
    <row r="21547" spans="1:7" ht="14.4">
      <c r="A21547" s="27" t="str">
        <f>VLOOKUP(C21547,'user list'!A:B,2,0)</f>
        <v>DOE</v>
      </c>
      <c r="B21547" s="172">
        <v>45825.674409722225</v>
      </c>
      <c r="C21547" s="69" t="s">
        <v>211</v>
      </c>
      <c r="D21547" s="69" t="s">
        <v>1937</v>
      </c>
      <c r="E21547" s="69" t="s">
        <v>1974</v>
      </c>
      <c r="F21547" s="69">
        <v>2402</v>
      </c>
      <c r="G21547" s="69" t="s">
        <v>1939</v>
      </c>
    </row>
    <row r="21548" spans="1:7" ht="14.4">
      <c r="A21548" s="27" t="str">
        <f>VLOOKUP(C21548,'user list'!A:B,2,0)</f>
        <v>DOE</v>
      </c>
      <c r="B21548" s="172">
        <v>45825.674479166664</v>
      </c>
      <c r="C21548" s="69" t="s">
        <v>211</v>
      </c>
      <c r="D21548" s="69" t="s">
        <v>1937</v>
      </c>
      <c r="E21548" s="69" t="s">
        <v>3065</v>
      </c>
      <c r="F21548" s="69">
        <v>2367</v>
      </c>
      <c r="G21548" s="69" t="s">
        <v>1939</v>
      </c>
    </row>
    <row r="21549" spans="1:7" ht="14.4">
      <c r="A21549" s="27" t="str">
        <f>VLOOKUP(C21549,'user list'!A:B,2,0)</f>
        <v>DOE</v>
      </c>
      <c r="B21549" s="172">
        <v>45825.674699074072</v>
      </c>
      <c r="C21549" s="69" t="s">
        <v>211</v>
      </c>
      <c r="D21549" s="69" t="s">
        <v>1937</v>
      </c>
      <c r="E21549" s="69" t="s">
        <v>3408</v>
      </c>
      <c r="F21549" s="69">
        <v>2495</v>
      </c>
      <c r="G21549" s="69" t="s">
        <v>2440</v>
      </c>
    </row>
    <row r="21550" spans="1:7" ht="14.4">
      <c r="A21550" s="27" t="str">
        <f>VLOOKUP(C21550,'user list'!A:B,2,0)</f>
        <v>Admin</v>
      </c>
      <c r="B21550" s="172">
        <v>45825.674710648149</v>
      </c>
      <c r="C21550" s="69" t="s">
        <v>186</v>
      </c>
      <c r="D21550" s="69" t="s">
        <v>1937</v>
      </c>
      <c r="E21550" s="69" t="s">
        <v>3408</v>
      </c>
      <c r="F21550" s="69">
        <v>2495</v>
      </c>
      <c r="G21550" s="69" t="s">
        <v>1948</v>
      </c>
    </row>
    <row r="21551" spans="1:7" ht="14.4">
      <c r="A21551" s="27" t="str">
        <f>VLOOKUP(C21551,'user list'!A:B,2,0)</f>
        <v>Admin</v>
      </c>
      <c r="B21551" s="172">
        <v>45825.674710648149</v>
      </c>
      <c r="C21551" s="69" t="s">
        <v>186</v>
      </c>
      <c r="D21551" s="69" t="s">
        <v>1937</v>
      </c>
      <c r="E21551" s="69" t="s">
        <v>3408</v>
      </c>
      <c r="F21551" s="69">
        <v>2495</v>
      </c>
      <c r="G21551" s="69" t="s">
        <v>1948</v>
      </c>
    </row>
    <row r="21552" spans="1:7" ht="14.4">
      <c r="A21552" s="27" t="str">
        <f>VLOOKUP(C21552,'user list'!A:B,2,0)</f>
        <v>Admin</v>
      </c>
      <c r="B21552" s="172">
        <v>45825.674710648149</v>
      </c>
      <c r="C21552" s="69" t="s">
        <v>186</v>
      </c>
      <c r="D21552" s="69" t="s">
        <v>1937</v>
      </c>
      <c r="E21552" s="69" t="s">
        <v>3408</v>
      </c>
      <c r="F21552" s="69">
        <v>2495</v>
      </c>
      <c r="G21552" s="69" t="s">
        <v>1948</v>
      </c>
    </row>
    <row r="21553" spans="1:7" ht="14.4">
      <c r="A21553" s="27" t="str">
        <f>VLOOKUP(C21553,'user list'!A:B,2,0)</f>
        <v>Admin</v>
      </c>
      <c r="B21553" s="172">
        <v>45825.674710648149</v>
      </c>
      <c r="C21553" s="69" t="s">
        <v>186</v>
      </c>
      <c r="D21553" s="69" t="s">
        <v>1937</v>
      </c>
      <c r="E21553" s="69" t="s">
        <v>3408</v>
      </c>
      <c r="F21553" s="69">
        <v>2495</v>
      </c>
      <c r="G21553" s="69" t="s">
        <v>1947</v>
      </c>
    </row>
    <row r="21554" spans="1:7" ht="14.4">
      <c r="A21554" s="27" t="str">
        <f>VLOOKUP(C21554,'user list'!A:B,2,0)</f>
        <v>DOE</v>
      </c>
      <c r="B21554" s="172">
        <v>45825.674953703703</v>
      </c>
      <c r="C21554" s="69" t="s">
        <v>211</v>
      </c>
      <c r="D21554" s="69" t="s">
        <v>1937</v>
      </c>
      <c r="E21554" s="69" t="s">
        <v>2784</v>
      </c>
      <c r="F21554" s="69">
        <v>2340</v>
      </c>
      <c r="G21554" s="69" t="s">
        <v>1939</v>
      </c>
    </row>
    <row r="21555" spans="1:7" ht="14.4">
      <c r="A21555" s="27" t="str">
        <f>VLOOKUP(C21555,'user list'!A:B,2,0)</f>
        <v>DOE</v>
      </c>
      <c r="B21555" s="172">
        <v>45825.675011574072</v>
      </c>
      <c r="C21555" s="69" t="s">
        <v>211</v>
      </c>
      <c r="D21555" s="69" t="s">
        <v>1937</v>
      </c>
      <c r="E21555" s="69" t="s">
        <v>2784</v>
      </c>
      <c r="F21555" s="69">
        <v>2236</v>
      </c>
      <c r="G21555" s="69" t="s">
        <v>1939</v>
      </c>
    </row>
    <row r="21556" spans="1:7" ht="14.4">
      <c r="A21556" s="27" t="str">
        <f>VLOOKUP(C21556,'user list'!A:B,2,0)</f>
        <v>DOE</v>
      </c>
      <c r="B21556" s="172">
        <v>45825.675046296295</v>
      </c>
      <c r="C21556" s="69" t="s">
        <v>211</v>
      </c>
      <c r="D21556" s="69" t="s">
        <v>1937</v>
      </c>
      <c r="E21556" s="69" t="s">
        <v>2712</v>
      </c>
      <c r="F21556" s="69">
        <v>2160</v>
      </c>
      <c r="G21556" s="69" t="s">
        <v>1939</v>
      </c>
    </row>
    <row r="21557" spans="1:7" ht="14.4">
      <c r="A21557" s="27" t="str">
        <f>VLOOKUP(C21557,'user list'!A:B,2,0)</f>
        <v>CLD</v>
      </c>
      <c r="B21557" s="172">
        <v>45825.675937499997</v>
      </c>
      <c r="C21557" s="69" t="s">
        <v>204</v>
      </c>
      <c r="D21557" s="69" t="s">
        <v>1937</v>
      </c>
      <c r="E21557" s="69" t="s">
        <v>3401</v>
      </c>
      <c r="F21557" s="69">
        <v>2484</v>
      </c>
      <c r="G21557" s="69" t="s">
        <v>2441</v>
      </c>
    </row>
    <row r="21558" spans="1:7" ht="14.4">
      <c r="A21558" s="27" t="str">
        <f>VLOOKUP(C21558,'user list'!A:B,2,0)</f>
        <v>CLD</v>
      </c>
      <c r="B21558" s="172">
        <v>45825.677499999998</v>
      </c>
      <c r="C21558" s="69" t="s">
        <v>204</v>
      </c>
      <c r="D21558" s="69" t="s">
        <v>1937</v>
      </c>
      <c r="E21558" s="69" t="s">
        <v>3331</v>
      </c>
      <c r="F21558" s="69">
        <v>2380</v>
      </c>
      <c r="G21558" s="69" t="s">
        <v>2441</v>
      </c>
    </row>
    <row r="21559" spans="1:7" ht="14.4">
      <c r="A21559" s="27" t="str">
        <f>VLOOKUP(C21559,'user list'!A:B,2,0)</f>
        <v>CLD</v>
      </c>
      <c r="B21559" s="172">
        <v>45825.678182870368</v>
      </c>
      <c r="C21559" s="69" t="s">
        <v>204</v>
      </c>
      <c r="D21559" s="69" t="s">
        <v>1937</v>
      </c>
      <c r="E21559" s="69" t="s">
        <v>3342</v>
      </c>
      <c r="F21559" s="69">
        <v>2393</v>
      </c>
      <c r="G21559" s="69" t="s">
        <v>1939</v>
      </c>
    </row>
    <row r="21560" spans="1:7" ht="14.4">
      <c r="A21560" s="27" t="str">
        <f>VLOOKUP(C21560,'user list'!A:B,2,0)</f>
        <v>OCAs</v>
      </c>
      <c r="B21560" s="172">
        <v>45825.678310185183</v>
      </c>
      <c r="C21560" s="69" t="s">
        <v>279</v>
      </c>
      <c r="D21560" s="69" t="s">
        <v>1937</v>
      </c>
      <c r="E21560" s="69" t="s">
        <v>3392</v>
      </c>
      <c r="F21560" s="69">
        <v>2475</v>
      </c>
      <c r="G21560" s="69" t="s">
        <v>1939</v>
      </c>
    </row>
    <row r="21561" spans="1:7" ht="14.4">
      <c r="A21561" s="27" t="str">
        <f>VLOOKUP(C21561,'user list'!A:B,2,0)</f>
        <v>OCAs</v>
      </c>
      <c r="B21561" s="172">
        <v>45825.678611111114</v>
      </c>
      <c r="C21561" s="69" t="s">
        <v>279</v>
      </c>
      <c r="D21561" s="69" t="s">
        <v>1937</v>
      </c>
      <c r="E21561" s="69" t="s">
        <v>3392</v>
      </c>
      <c r="F21561" s="69">
        <v>2475</v>
      </c>
      <c r="G21561" s="69" t="s">
        <v>1947</v>
      </c>
    </row>
    <row r="21562" spans="1:7" ht="14.4">
      <c r="A21562" s="27" t="str">
        <f>VLOOKUP(C21562,'user list'!A:B,2,0)</f>
        <v>OCAs</v>
      </c>
      <c r="B21562" s="172">
        <v>45825.678611111114</v>
      </c>
      <c r="C21562" s="69" t="s">
        <v>279</v>
      </c>
      <c r="D21562" s="69" t="s">
        <v>1937</v>
      </c>
      <c r="E21562" s="69" t="s">
        <v>3392</v>
      </c>
      <c r="F21562" s="69">
        <v>2475</v>
      </c>
      <c r="G21562" s="69" t="s">
        <v>1948</v>
      </c>
    </row>
    <row r="21563" spans="1:7" ht="14.4">
      <c r="A21563" s="27" t="str">
        <f>VLOOKUP(C21563,'user list'!A:B,2,0)</f>
        <v>OCAs</v>
      </c>
      <c r="B21563" s="172">
        <v>45825.678611111114</v>
      </c>
      <c r="C21563" s="69" t="s">
        <v>279</v>
      </c>
      <c r="D21563" s="69" t="s">
        <v>1937</v>
      </c>
      <c r="E21563" s="69" t="s">
        <v>3392</v>
      </c>
      <c r="F21563" s="69">
        <v>2475</v>
      </c>
      <c r="G21563" s="69" t="s">
        <v>1939</v>
      </c>
    </row>
    <row r="21564" spans="1:7" ht="14.4">
      <c r="A21564" s="27" t="str">
        <f>VLOOKUP(C21564,'user list'!A:B,2,0)</f>
        <v>Admin</v>
      </c>
      <c r="B21564" s="172">
        <v>45825.678611111114</v>
      </c>
      <c r="C21564" s="69" t="s">
        <v>186</v>
      </c>
      <c r="D21564" s="69" t="s">
        <v>1937</v>
      </c>
      <c r="E21564" s="69" t="s">
        <v>3392</v>
      </c>
      <c r="F21564" s="69">
        <v>2475</v>
      </c>
      <c r="G21564" s="69" t="s">
        <v>1948</v>
      </c>
    </row>
    <row r="21565" spans="1:7" ht="14.4">
      <c r="A21565" s="27" t="str">
        <f>VLOOKUP(C21565,'user list'!A:B,2,0)</f>
        <v>CLD</v>
      </c>
      <c r="B21565" s="172">
        <v>45825.679467592592</v>
      </c>
      <c r="C21565" s="69" t="s">
        <v>204</v>
      </c>
      <c r="D21565" s="69" t="s">
        <v>1937</v>
      </c>
      <c r="E21565" s="69" t="s">
        <v>3342</v>
      </c>
      <c r="F21565" s="69">
        <v>2393</v>
      </c>
      <c r="G21565" s="69" t="s">
        <v>1947</v>
      </c>
    </row>
    <row r="21566" spans="1:7" ht="14.4">
      <c r="A21566" s="27" t="str">
        <f>VLOOKUP(C21566,'user list'!A:B,2,0)</f>
        <v>CLD</v>
      </c>
      <c r="B21566" s="172">
        <v>45825.679467592592</v>
      </c>
      <c r="C21566" s="69" t="s">
        <v>204</v>
      </c>
      <c r="D21566" s="69" t="s">
        <v>1937</v>
      </c>
      <c r="E21566" s="69" t="s">
        <v>3342</v>
      </c>
      <c r="F21566" s="69">
        <v>2393</v>
      </c>
      <c r="G21566" s="69" t="s">
        <v>1948</v>
      </c>
    </row>
    <row r="21567" spans="1:7" ht="14.4">
      <c r="A21567" s="27" t="str">
        <f>VLOOKUP(C21567,'user list'!A:B,2,0)</f>
        <v>CLD</v>
      </c>
      <c r="B21567" s="172">
        <v>45825.679467592592</v>
      </c>
      <c r="C21567" s="69" t="s">
        <v>204</v>
      </c>
      <c r="D21567" s="69" t="s">
        <v>1937</v>
      </c>
      <c r="E21567" s="69" t="s">
        <v>3342</v>
      </c>
      <c r="F21567" s="69">
        <v>2393</v>
      </c>
      <c r="G21567" s="69" t="s">
        <v>1939</v>
      </c>
    </row>
    <row r="21568" spans="1:7" ht="14.4">
      <c r="A21568" s="27" t="str">
        <f>VLOOKUP(C21568,'user list'!A:B,2,0)</f>
        <v>Admin</v>
      </c>
      <c r="B21568" s="172">
        <v>45825.679479166669</v>
      </c>
      <c r="C21568" s="69" t="s">
        <v>186</v>
      </c>
      <c r="D21568" s="69" t="s">
        <v>1937</v>
      </c>
      <c r="E21568" s="69" t="s">
        <v>3342</v>
      </c>
      <c r="F21568" s="69">
        <v>2393</v>
      </c>
      <c r="G21568" s="69" t="s">
        <v>1948</v>
      </c>
    </row>
    <row r="21569" spans="1:7" ht="14.4">
      <c r="A21569" s="27" t="str">
        <f>VLOOKUP(C21569,'user list'!A:B,2,0)</f>
        <v>CLD</v>
      </c>
      <c r="B21569" s="172">
        <v>45825.679606481484</v>
      </c>
      <c r="C21569" s="69" t="s">
        <v>204</v>
      </c>
      <c r="D21569" s="69" t="s">
        <v>1937</v>
      </c>
      <c r="E21569" s="69" t="s">
        <v>2002</v>
      </c>
      <c r="F21569" s="69">
        <v>2395</v>
      </c>
      <c r="G21569" s="69" t="s">
        <v>1939</v>
      </c>
    </row>
    <row r="21570" spans="1:7" ht="14.4">
      <c r="A21570" s="27" t="str">
        <f>VLOOKUP(C21570,'user list'!A:B,2,0)</f>
        <v>CTO</v>
      </c>
      <c r="B21570" s="172">
        <v>45825.680081018516</v>
      </c>
      <c r="C21570" s="69" t="s">
        <v>207</v>
      </c>
      <c r="D21570" s="69" t="s">
        <v>1937</v>
      </c>
      <c r="E21570" s="69" t="s">
        <v>3409</v>
      </c>
      <c r="F21570" s="69">
        <v>2496</v>
      </c>
      <c r="G21570" s="69" t="s">
        <v>2440</v>
      </c>
    </row>
    <row r="21571" spans="1:7" ht="14.4">
      <c r="A21571" s="27" t="str">
        <f>VLOOKUP(C21571,'user list'!A:B,2,0)</f>
        <v>Admin</v>
      </c>
      <c r="B21571" s="172">
        <v>45825.680092592593</v>
      </c>
      <c r="C21571" s="69" t="s">
        <v>186</v>
      </c>
      <c r="D21571" s="69" t="s">
        <v>1937</v>
      </c>
      <c r="E21571" s="69" t="s">
        <v>3409</v>
      </c>
      <c r="F21571" s="69">
        <v>2496</v>
      </c>
      <c r="G21571" s="69" t="s">
        <v>1948</v>
      </c>
    </row>
    <row r="21572" spans="1:7" ht="14.4">
      <c r="A21572" s="27" t="str">
        <f>VLOOKUP(C21572,'user list'!A:B,2,0)</f>
        <v>Admin</v>
      </c>
      <c r="B21572" s="172">
        <v>45825.680092592593</v>
      </c>
      <c r="C21572" s="69" t="s">
        <v>186</v>
      </c>
      <c r="D21572" s="69" t="s">
        <v>1937</v>
      </c>
      <c r="E21572" s="69" t="s">
        <v>3409</v>
      </c>
      <c r="F21572" s="69">
        <v>2496</v>
      </c>
      <c r="G21572" s="69" t="s">
        <v>1948</v>
      </c>
    </row>
    <row r="21573" spans="1:7" ht="14.4">
      <c r="A21573" s="27" t="str">
        <f>VLOOKUP(C21573,'user list'!A:B,2,0)</f>
        <v>Admin</v>
      </c>
      <c r="B21573" s="172">
        <v>45825.680092592593</v>
      </c>
      <c r="C21573" s="69" t="s">
        <v>186</v>
      </c>
      <c r="D21573" s="69" t="s">
        <v>1937</v>
      </c>
      <c r="E21573" s="69" t="s">
        <v>3409</v>
      </c>
      <c r="F21573" s="69">
        <v>2496</v>
      </c>
      <c r="G21573" s="69" t="s">
        <v>1948</v>
      </c>
    </row>
    <row r="21574" spans="1:7" ht="14.4">
      <c r="A21574" s="27" t="str">
        <f>VLOOKUP(C21574,'user list'!A:B,2,0)</f>
        <v>Admin</v>
      </c>
      <c r="B21574" s="172">
        <v>45825.680092592593</v>
      </c>
      <c r="C21574" s="69" t="s">
        <v>186</v>
      </c>
      <c r="D21574" s="69" t="s">
        <v>1937</v>
      </c>
      <c r="E21574" s="69" t="s">
        <v>3409</v>
      </c>
      <c r="F21574" s="69">
        <v>2496</v>
      </c>
      <c r="G21574" s="69" t="s">
        <v>1947</v>
      </c>
    </row>
    <row r="21575" spans="1:7" ht="14.4">
      <c r="A21575" s="27" t="str">
        <f>VLOOKUP(C21575,'user list'!A:B,2,0)</f>
        <v>CTO</v>
      </c>
      <c r="B21575" s="172">
        <v>45825.680150462962</v>
      </c>
      <c r="C21575" s="69" t="s">
        <v>207</v>
      </c>
      <c r="D21575" s="69" t="s">
        <v>1937</v>
      </c>
      <c r="E21575" s="69" t="s">
        <v>3409</v>
      </c>
      <c r="F21575" s="69">
        <v>2496</v>
      </c>
      <c r="G21575" s="69" t="s">
        <v>1939</v>
      </c>
    </row>
    <row r="21576" spans="1:7" ht="14.4">
      <c r="A21576" s="27" t="str">
        <f>VLOOKUP(C21576,'user list'!A:B,2,0)</f>
        <v>TTMD</v>
      </c>
      <c r="B21576" s="172">
        <v>45825.68072916667</v>
      </c>
      <c r="C21576" s="69" t="s">
        <v>278</v>
      </c>
      <c r="D21576" s="69" t="s">
        <v>1937</v>
      </c>
      <c r="E21576" s="69" t="s">
        <v>3061</v>
      </c>
      <c r="F21576" s="69">
        <v>2360</v>
      </c>
      <c r="G21576" s="69" t="s">
        <v>1939</v>
      </c>
    </row>
    <row r="21577" spans="1:7" ht="14.4">
      <c r="A21577" s="27" t="str">
        <f>VLOOKUP(C21577,'user list'!A:B,2,0)</f>
        <v>TTMD</v>
      </c>
      <c r="B21577" s="172">
        <v>45825.680833333332</v>
      </c>
      <c r="C21577" s="69" t="s">
        <v>278</v>
      </c>
      <c r="D21577" s="69" t="s">
        <v>1937</v>
      </c>
      <c r="E21577" s="69" t="s">
        <v>3061</v>
      </c>
      <c r="F21577" s="69">
        <v>2360</v>
      </c>
      <c r="G21577" s="69" t="s">
        <v>1947</v>
      </c>
    </row>
    <row r="21578" spans="1:7" ht="14.4">
      <c r="A21578" s="27" t="str">
        <f>VLOOKUP(C21578,'user list'!A:B,2,0)</f>
        <v>TTMD</v>
      </c>
      <c r="B21578" s="172">
        <v>45825.680833333332</v>
      </c>
      <c r="C21578" s="69" t="s">
        <v>278</v>
      </c>
      <c r="D21578" s="69" t="s">
        <v>1937</v>
      </c>
      <c r="E21578" s="69" t="s">
        <v>3061</v>
      </c>
      <c r="F21578" s="69">
        <v>2360</v>
      </c>
      <c r="G21578" s="69" t="s">
        <v>1948</v>
      </c>
    </row>
    <row r="21579" spans="1:7" ht="14.4">
      <c r="A21579" s="27" t="str">
        <f>VLOOKUP(C21579,'user list'!A:B,2,0)</f>
        <v>TTMD</v>
      </c>
      <c r="B21579" s="172">
        <v>45825.680833333332</v>
      </c>
      <c r="C21579" s="69" t="s">
        <v>278</v>
      </c>
      <c r="D21579" s="69" t="s">
        <v>1937</v>
      </c>
      <c r="E21579" s="69" t="s">
        <v>3061</v>
      </c>
      <c r="F21579" s="69">
        <v>2360</v>
      </c>
      <c r="G21579" s="69" t="s">
        <v>1939</v>
      </c>
    </row>
    <row r="21580" spans="1:7" ht="14.4">
      <c r="A21580" s="27" t="str">
        <f>VLOOKUP(C21580,'user list'!A:B,2,0)</f>
        <v>Admin</v>
      </c>
      <c r="B21580" s="172">
        <v>45825.680844907409</v>
      </c>
      <c r="C21580" s="69" t="s">
        <v>186</v>
      </c>
      <c r="D21580" s="69" t="s">
        <v>1937</v>
      </c>
      <c r="E21580" s="69" t="s">
        <v>3061</v>
      </c>
      <c r="F21580" s="69">
        <v>2360</v>
      </c>
      <c r="G21580" s="69" t="s">
        <v>1948</v>
      </c>
    </row>
    <row r="21581" spans="1:7" ht="14.4">
      <c r="A21581" s="27" t="str">
        <f>VLOOKUP(C21581,'user list'!A:B,2,0)</f>
        <v>TTMD</v>
      </c>
      <c r="B21581" s="172">
        <v>45825.680856481478</v>
      </c>
      <c r="C21581" s="69" t="s">
        <v>278</v>
      </c>
      <c r="D21581" s="69" t="s">
        <v>1937</v>
      </c>
      <c r="E21581" s="69" t="s">
        <v>3060</v>
      </c>
      <c r="F21581" s="69">
        <v>2354</v>
      </c>
      <c r="G21581" s="69" t="s">
        <v>1939</v>
      </c>
    </row>
    <row r="21582" spans="1:7" ht="14.4">
      <c r="A21582" s="27" t="str">
        <f>VLOOKUP(C21582,'user list'!A:B,2,0)</f>
        <v>CTO</v>
      </c>
      <c r="B21582" s="172">
        <v>45825.680868055555</v>
      </c>
      <c r="C21582" s="69" t="s">
        <v>207</v>
      </c>
      <c r="D21582" s="69" t="s">
        <v>1937</v>
      </c>
      <c r="E21582" s="69" t="s">
        <v>3378</v>
      </c>
      <c r="F21582" s="69">
        <v>2454</v>
      </c>
      <c r="G21582" s="69" t="s">
        <v>1939</v>
      </c>
    </row>
    <row r="21583" spans="1:7" ht="14.4">
      <c r="A21583" s="27" t="str">
        <f>VLOOKUP(C21583,'user list'!A:B,2,0)</f>
        <v>CTO</v>
      </c>
      <c r="B21583" s="172">
        <v>45825.680902777778</v>
      </c>
      <c r="C21583" s="69" t="s">
        <v>207</v>
      </c>
      <c r="D21583" s="69" t="s">
        <v>1937</v>
      </c>
      <c r="E21583" s="69" t="s">
        <v>3409</v>
      </c>
      <c r="F21583" s="69">
        <v>2496</v>
      </c>
      <c r="G21583" s="69" t="s">
        <v>1939</v>
      </c>
    </row>
    <row r="21584" spans="1:7" ht="14.4">
      <c r="A21584" s="27" t="str">
        <f>VLOOKUP(C21584,'user list'!A:B,2,0)</f>
        <v>TTMD</v>
      </c>
      <c r="B21584" s="172">
        <v>45825.680983796294</v>
      </c>
      <c r="C21584" s="69" t="s">
        <v>278</v>
      </c>
      <c r="D21584" s="69" t="s">
        <v>1937</v>
      </c>
      <c r="E21584" s="69" t="s">
        <v>3060</v>
      </c>
      <c r="F21584" s="69">
        <v>2354</v>
      </c>
      <c r="G21584" s="69" t="s">
        <v>1947</v>
      </c>
    </row>
    <row r="21585" spans="1:7" ht="14.4">
      <c r="A21585" s="27" t="str">
        <f>VLOOKUP(C21585,'user list'!A:B,2,0)</f>
        <v>TTMD</v>
      </c>
      <c r="B21585" s="172">
        <v>45825.680983796294</v>
      </c>
      <c r="C21585" s="69" t="s">
        <v>278</v>
      </c>
      <c r="D21585" s="69" t="s">
        <v>1937</v>
      </c>
      <c r="E21585" s="69" t="s">
        <v>3060</v>
      </c>
      <c r="F21585" s="69">
        <v>2354</v>
      </c>
      <c r="G21585" s="69" t="s">
        <v>1948</v>
      </c>
    </row>
    <row r="21586" spans="1:7" ht="14.4">
      <c r="A21586" s="27" t="str">
        <f>VLOOKUP(C21586,'user list'!A:B,2,0)</f>
        <v>TTMD</v>
      </c>
      <c r="B21586" s="172">
        <v>45825.680995370371</v>
      </c>
      <c r="C21586" s="69" t="s">
        <v>278</v>
      </c>
      <c r="D21586" s="69" t="s">
        <v>1937</v>
      </c>
      <c r="E21586" s="69" t="s">
        <v>3060</v>
      </c>
      <c r="F21586" s="69">
        <v>2354</v>
      </c>
      <c r="G21586" s="69" t="s">
        <v>1939</v>
      </c>
    </row>
    <row r="21587" spans="1:7" ht="14.4">
      <c r="A21587" s="27" t="str">
        <f>VLOOKUP(C21587,'user list'!A:B,2,0)</f>
        <v>Admin</v>
      </c>
      <c r="B21587" s="172">
        <v>45825.680995370371</v>
      </c>
      <c r="C21587" s="69" t="s">
        <v>186</v>
      </c>
      <c r="D21587" s="69" t="s">
        <v>1937</v>
      </c>
      <c r="E21587" s="69" t="s">
        <v>3060</v>
      </c>
      <c r="F21587" s="69">
        <v>2354</v>
      </c>
      <c r="G21587" s="69" t="s">
        <v>1948</v>
      </c>
    </row>
    <row r="21588" spans="1:7" ht="14.4">
      <c r="A21588" s="27" t="str">
        <f>VLOOKUP(C21588,'user list'!A:B,2,0)</f>
        <v>TTMD</v>
      </c>
      <c r="B21588" s="172">
        <v>45825.681018518517</v>
      </c>
      <c r="C21588" s="69" t="s">
        <v>278</v>
      </c>
      <c r="D21588" s="69" t="s">
        <v>1937</v>
      </c>
      <c r="E21588" s="69" t="s">
        <v>3059</v>
      </c>
      <c r="F21588" s="69">
        <v>2353</v>
      </c>
      <c r="G21588" s="69" t="s">
        <v>1939</v>
      </c>
    </row>
    <row r="21589" spans="1:7" ht="14.4">
      <c r="A21589" s="27" t="str">
        <f>VLOOKUP(C21589,'user list'!A:B,2,0)</f>
        <v>TTMD</v>
      </c>
      <c r="B21589" s="172">
        <v>45825.681087962963</v>
      </c>
      <c r="C21589" s="69" t="s">
        <v>278</v>
      </c>
      <c r="D21589" s="69" t="s">
        <v>1937</v>
      </c>
      <c r="E21589" s="69" t="s">
        <v>3059</v>
      </c>
      <c r="F21589" s="69">
        <v>2353</v>
      </c>
      <c r="G21589" s="69" t="s">
        <v>1947</v>
      </c>
    </row>
    <row r="21590" spans="1:7" ht="14.4">
      <c r="A21590" s="27" t="str">
        <f>VLOOKUP(C21590,'user list'!A:B,2,0)</f>
        <v>TTMD</v>
      </c>
      <c r="B21590" s="172">
        <v>45825.681087962963</v>
      </c>
      <c r="C21590" s="69" t="s">
        <v>278</v>
      </c>
      <c r="D21590" s="69" t="s">
        <v>1937</v>
      </c>
      <c r="E21590" s="69" t="s">
        <v>3059</v>
      </c>
      <c r="F21590" s="69">
        <v>2353</v>
      </c>
      <c r="G21590" s="69" t="s">
        <v>1948</v>
      </c>
    </row>
    <row r="21591" spans="1:7" ht="14.4">
      <c r="A21591" s="27" t="str">
        <f>VLOOKUP(C21591,'user list'!A:B,2,0)</f>
        <v>TTMD</v>
      </c>
      <c r="B21591" s="172">
        <v>45825.681087962963</v>
      </c>
      <c r="C21591" s="69" t="s">
        <v>278</v>
      </c>
      <c r="D21591" s="69" t="s">
        <v>1937</v>
      </c>
      <c r="E21591" s="69" t="s">
        <v>3059</v>
      </c>
      <c r="F21591" s="69">
        <v>2353</v>
      </c>
      <c r="G21591" s="69" t="s">
        <v>1939</v>
      </c>
    </row>
    <row r="21592" spans="1:7" ht="14.4">
      <c r="A21592" s="27" t="str">
        <f>VLOOKUP(C21592,'user list'!A:B,2,0)</f>
        <v>Admin</v>
      </c>
      <c r="B21592" s="172">
        <v>45825.681087962963</v>
      </c>
      <c r="C21592" s="69" t="s">
        <v>186</v>
      </c>
      <c r="D21592" s="69" t="s">
        <v>1937</v>
      </c>
      <c r="E21592" s="69" t="s">
        <v>3059</v>
      </c>
      <c r="F21592" s="69">
        <v>2353</v>
      </c>
      <c r="G21592" s="69" t="s">
        <v>1948</v>
      </c>
    </row>
    <row r="21593" spans="1:7" ht="14.4">
      <c r="A21593" s="27" t="str">
        <f>VLOOKUP(C21593,'user list'!A:B,2,0)</f>
        <v>TTMD</v>
      </c>
      <c r="B21593" s="172">
        <v>45825.681111111109</v>
      </c>
      <c r="C21593" s="69" t="s">
        <v>278</v>
      </c>
      <c r="D21593" s="69" t="s">
        <v>1937</v>
      </c>
      <c r="E21593" s="69" t="s">
        <v>2784</v>
      </c>
      <c r="F21593" s="69">
        <v>2340</v>
      </c>
      <c r="G21593" s="69" t="s">
        <v>1939</v>
      </c>
    </row>
    <row r="21594" spans="1:7" ht="14.4">
      <c r="A21594" s="27" t="str">
        <f>VLOOKUP(C21594,'user list'!A:B,2,0)</f>
        <v>TTMD</v>
      </c>
      <c r="B21594" s="172">
        <v>45825.681168981479</v>
      </c>
      <c r="C21594" s="69" t="s">
        <v>278</v>
      </c>
      <c r="D21594" s="69" t="s">
        <v>1937</v>
      </c>
      <c r="E21594" s="69" t="s">
        <v>2784</v>
      </c>
      <c r="F21594" s="69">
        <v>2340</v>
      </c>
      <c r="G21594" s="69" t="s">
        <v>1947</v>
      </c>
    </row>
    <row r="21595" spans="1:7" ht="14.4">
      <c r="A21595" s="27" t="str">
        <f>VLOOKUP(C21595,'user list'!A:B,2,0)</f>
        <v>TTMD</v>
      </c>
      <c r="B21595" s="172">
        <v>45825.681168981479</v>
      </c>
      <c r="C21595" s="69" t="s">
        <v>278</v>
      </c>
      <c r="D21595" s="69" t="s">
        <v>1937</v>
      </c>
      <c r="E21595" s="69" t="s">
        <v>2784</v>
      </c>
      <c r="F21595" s="69">
        <v>2340</v>
      </c>
      <c r="G21595" s="69" t="s">
        <v>1948</v>
      </c>
    </row>
    <row r="21596" spans="1:7" ht="14.4">
      <c r="A21596" s="27" t="str">
        <f>VLOOKUP(C21596,'user list'!A:B,2,0)</f>
        <v>TTMD</v>
      </c>
      <c r="B21596" s="172">
        <v>45825.681168981479</v>
      </c>
      <c r="C21596" s="69" t="s">
        <v>278</v>
      </c>
      <c r="D21596" s="69" t="s">
        <v>1937</v>
      </c>
      <c r="E21596" s="69" t="s">
        <v>2784</v>
      </c>
      <c r="F21596" s="69">
        <v>2340</v>
      </c>
      <c r="G21596" s="69" t="s">
        <v>1939</v>
      </c>
    </row>
    <row r="21597" spans="1:7" ht="14.4">
      <c r="A21597" s="27" t="str">
        <f>VLOOKUP(C21597,'user list'!A:B,2,0)</f>
        <v>Admin</v>
      </c>
      <c r="B21597" s="172">
        <v>45825.681180555555</v>
      </c>
      <c r="C21597" s="69" t="s">
        <v>186</v>
      </c>
      <c r="D21597" s="69" t="s">
        <v>1937</v>
      </c>
      <c r="E21597" s="69" t="s">
        <v>2784</v>
      </c>
      <c r="F21597" s="69">
        <v>2340</v>
      </c>
      <c r="G21597" s="69" t="s">
        <v>1948</v>
      </c>
    </row>
    <row r="21598" spans="1:7" ht="14.4">
      <c r="A21598" s="27" t="str">
        <f>VLOOKUP(C21598,'user list'!A:B,2,0)</f>
        <v>CLD</v>
      </c>
      <c r="B21598" s="172">
        <v>45825.681250000001</v>
      </c>
      <c r="C21598" s="69" t="s">
        <v>204</v>
      </c>
      <c r="D21598" s="69" t="s">
        <v>1937</v>
      </c>
      <c r="E21598" s="69" t="s">
        <v>2002</v>
      </c>
      <c r="F21598" s="69">
        <v>2395</v>
      </c>
      <c r="G21598" s="69" t="s">
        <v>2441</v>
      </c>
    </row>
    <row r="21599" spans="1:7" ht="14.4">
      <c r="A21599" s="27" t="str">
        <f>VLOOKUP(C21599,'user list'!A:B,2,0)</f>
        <v>CLD</v>
      </c>
      <c r="B21599" s="172">
        <v>45825.681516203702</v>
      </c>
      <c r="C21599" s="69" t="s">
        <v>204</v>
      </c>
      <c r="D21599" s="69" t="s">
        <v>1937</v>
      </c>
      <c r="E21599" s="69" t="s">
        <v>1974</v>
      </c>
      <c r="F21599" s="69">
        <v>2402</v>
      </c>
      <c r="G21599" s="69" t="s">
        <v>1939</v>
      </c>
    </row>
    <row r="21600" spans="1:7" ht="14.4">
      <c r="A21600" s="27" t="str">
        <f>VLOOKUP(C21600,'user list'!A:B,2,0)</f>
        <v>DOE</v>
      </c>
      <c r="B21600" s="172">
        <v>45825.682025462964</v>
      </c>
      <c r="C21600" s="69" t="s">
        <v>211</v>
      </c>
      <c r="D21600" s="69" t="s">
        <v>1937</v>
      </c>
      <c r="E21600" s="69" t="s">
        <v>3410</v>
      </c>
      <c r="F21600" s="69">
        <v>2497</v>
      </c>
      <c r="G21600" s="69" t="s">
        <v>2440</v>
      </c>
    </row>
    <row r="21601" spans="1:7" ht="14.4">
      <c r="A21601" s="27" t="str">
        <f>VLOOKUP(C21601,'user list'!A:B,2,0)</f>
        <v>Admin</v>
      </c>
      <c r="B21601" s="172">
        <v>45825.682025462964</v>
      </c>
      <c r="C21601" s="69" t="s">
        <v>186</v>
      </c>
      <c r="D21601" s="69" t="s">
        <v>1937</v>
      </c>
      <c r="E21601" s="69" t="s">
        <v>3410</v>
      </c>
      <c r="F21601" s="69">
        <v>2497</v>
      </c>
      <c r="G21601" s="69" t="s">
        <v>1948</v>
      </c>
    </row>
    <row r="21602" spans="1:7" ht="14.4">
      <c r="A21602" s="27" t="str">
        <f>VLOOKUP(C21602,'user list'!A:B,2,0)</f>
        <v>Admin</v>
      </c>
      <c r="B21602" s="172">
        <v>45825.682025462964</v>
      </c>
      <c r="C21602" s="69" t="s">
        <v>186</v>
      </c>
      <c r="D21602" s="69" t="s">
        <v>1937</v>
      </c>
      <c r="E21602" s="69" t="s">
        <v>3410</v>
      </c>
      <c r="F21602" s="69">
        <v>2497</v>
      </c>
      <c r="G21602" s="69" t="s">
        <v>1948</v>
      </c>
    </row>
    <row r="21603" spans="1:7" ht="14.4">
      <c r="A21603" s="27" t="str">
        <f>VLOOKUP(C21603,'user list'!A:B,2,0)</f>
        <v>Admin</v>
      </c>
      <c r="B21603" s="172">
        <v>45825.682025462964</v>
      </c>
      <c r="C21603" s="69" t="s">
        <v>186</v>
      </c>
      <c r="D21603" s="69" t="s">
        <v>1937</v>
      </c>
      <c r="E21603" s="69" t="s">
        <v>3410</v>
      </c>
      <c r="F21603" s="69">
        <v>2497</v>
      </c>
      <c r="G21603" s="69" t="s">
        <v>1948</v>
      </c>
    </row>
    <row r="21604" spans="1:7" ht="14.4">
      <c r="A21604" s="27" t="str">
        <f>VLOOKUP(C21604,'user list'!A:B,2,0)</f>
        <v>Admin</v>
      </c>
      <c r="B21604" s="172">
        <v>45825.682025462964</v>
      </c>
      <c r="C21604" s="69" t="s">
        <v>186</v>
      </c>
      <c r="D21604" s="69" t="s">
        <v>1937</v>
      </c>
      <c r="E21604" s="69" t="s">
        <v>3410</v>
      </c>
      <c r="F21604" s="69">
        <v>2497</v>
      </c>
      <c r="G21604" s="69" t="s">
        <v>1947</v>
      </c>
    </row>
    <row r="21605" spans="1:7" ht="14.4">
      <c r="A21605" s="27" t="str">
        <f>VLOOKUP(C21605,'user list'!A:B,2,0)</f>
        <v>DOE</v>
      </c>
      <c r="B21605" s="172">
        <v>45825.682199074072</v>
      </c>
      <c r="C21605" s="69" t="s">
        <v>211</v>
      </c>
      <c r="D21605" s="69" t="s">
        <v>1937</v>
      </c>
      <c r="E21605" s="69" t="s">
        <v>3410</v>
      </c>
      <c r="F21605" s="69">
        <v>2497</v>
      </c>
      <c r="G21605" s="69" t="s">
        <v>1939</v>
      </c>
    </row>
    <row r="21606" spans="1:7" ht="14.4">
      <c r="A21606" s="27" t="str">
        <f>VLOOKUP(C21606,'user list'!A:B,2,0)</f>
        <v>CLD</v>
      </c>
      <c r="B21606" s="172">
        <v>45825.682534722226</v>
      </c>
      <c r="C21606" s="69" t="s">
        <v>204</v>
      </c>
      <c r="D21606" s="69" t="s">
        <v>1937</v>
      </c>
      <c r="E21606" s="69" t="s">
        <v>1974</v>
      </c>
      <c r="F21606" s="69">
        <v>2402</v>
      </c>
      <c r="G21606" s="69" t="s">
        <v>2441</v>
      </c>
    </row>
    <row r="21607" spans="1:7" ht="14.4">
      <c r="A21607" s="27" t="str">
        <f>VLOOKUP(C21607,'user list'!A:B,2,0)</f>
        <v>CLD</v>
      </c>
      <c r="B21607" s="172">
        <v>45825.682662037034</v>
      </c>
      <c r="C21607" s="69" t="s">
        <v>204</v>
      </c>
      <c r="D21607" s="69" t="s">
        <v>1937</v>
      </c>
      <c r="E21607" s="69" t="s">
        <v>3359</v>
      </c>
      <c r="F21607" s="69">
        <v>2423</v>
      </c>
      <c r="G21607" s="69" t="s">
        <v>1939</v>
      </c>
    </row>
    <row r="21608" spans="1:7" ht="14.4">
      <c r="A21608" s="27" t="str">
        <f>VLOOKUP(C21608,'user list'!A:B,2,0)</f>
        <v>CLD</v>
      </c>
      <c r="B21608" s="172">
        <v>45825.68341435185</v>
      </c>
      <c r="C21608" s="69" t="s">
        <v>204</v>
      </c>
      <c r="D21608" s="69" t="s">
        <v>1937</v>
      </c>
      <c r="E21608" s="69" t="s">
        <v>3359</v>
      </c>
      <c r="F21608" s="69">
        <v>2423</v>
      </c>
      <c r="G21608" s="69" t="s">
        <v>1947</v>
      </c>
    </row>
    <row r="21609" spans="1:7" ht="14.4">
      <c r="A21609" s="27" t="str">
        <f>VLOOKUP(C21609,'user list'!A:B,2,0)</f>
        <v>CLD</v>
      </c>
      <c r="B21609" s="172">
        <v>45825.68341435185</v>
      </c>
      <c r="C21609" s="69" t="s">
        <v>204</v>
      </c>
      <c r="D21609" s="69" t="s">
        <v>1937</v>
      </c>
      <c r="E21609" s="69" t="s">
        <v>3359</v>
      </c>
      <c r="F21609" s="69">
        <v>2423</v>
      </c>
      <c r="G21609" s="69" t="s">
        <v>1948</v>
      </c>
    </row>
    <row r="21610" spans="1:7" ht="14.4">
      <c r="A21610" s="27" t="str">
        <f>VLOOKUP(C21610,'user list'!A:B,2,0)</f>
        <v>CLD</v>
      </c>
      <c r="B21610" s="172">
        <v>45825.68341435185</v>
      </c>
      <c r="C21610" s="69" t="s">
        <v>204</v>
      </c>
      <c r="D21610" s="69" t="s">
        <v>1937</v>
      </c>
      <c r="E21610" s="69" t="s">
        <v>3359</v>
      </c>
      <c r="F21610" s="69">
        <v>2423</v>
      </c>
      <c r="G21610" s="69" t="s">
        <v>1939</v>
      </c>
    </row>
    <row r="21611" spans="1:7" ht="14.4">
      <c r="A21611" s="27" t="str">
        <f>VLOOKUP(C21611,'user list'!A:B,2,0)</f>
        <v>Admin</v>
      </c>
      <c r="B21611" s="172">
        <v>45825.683425925927</v>
      </c>
      <c r="C21611" s="69" t="s">
        <v>186</v>
      </c>
      <c r="D21611" s="69" t="s">
        <v>1937</v>
      </c>
      <c r="E21611" s="69" t="s">
        <v>3359</v>
      </c>
      <c r="F21611" s="69">
        <v>2423</v>
      </c>
      <c r="G21611" s="69" t="s">
        <v>1948</v>
      </c>
    </row>
    <row r="21612" spans="1:7" ht="14.4">
      <c r="A21612" s="27" t="str">
        <f>VLOOKUP(C21612,'user list'!A:B,2,0)</f>
        <v>CLD</v>
      </c>
      <c r="B21612" s="172">
        <v>45825.683518518519</v>
      </c>
      <c r="C21612" s="69" t="s">
        <v>204</v>
      </c>
      <c r="D21612" s="69" t="s">
        <v>1937</v>
      </c>
      <c r="E21612" s="69" t="s">
        <v>3367</v>
      </c>
      <c r="F21612" s="69">
        <v>2437</v>
      </c>
      <c r="G21612" s="69" t="s">
        <v>1939</v>
      </c>
    </row>
    <row r="21613" spans="1:7" ht="14.4">
      <c r="A21613" s="27" t="str">
        <f>VLOOKUP(C21613,'user list'!A:B,2,0)</f>
        <v>CLD</v>
      </c>
      <c r="B21613" s="172">
        <v>45825.683912037035</v>
      </c>
      <c r="C21613" s="69" t="s">
        <v>204</v>
      </c>
      <c r="D21613" s="69" t="s">
        <v>1937</v>
      </c>
      <c r="E21613" s="69" t="s">
        <v>3367</v>
      </c>
      <c r="F21613" s="69">
        <v>2437</v>
      </c>
      <c r="G21613" s="69" t="s">
        <v>1947</v>
      </c>
    </row>
    <row r="21614" spans="1:7" ht="14.4">
      <c r="A21614" s="27" t="str">
        <f>VLOOKUP(C21614,'user list'!A:B,2,0)</f>
        <v>CLD</v>
      </c>
      <c r="B21614" s="172">
        <v>45825.683912037035</v>
      </c>
      <c r="C21614" s="69" t="s">
        <v>204</v>
      </c>
      <c r="D21614" s="69" t="s">
        <v>1937</v>
      </c>
      <c r="E21614" s="69" t="s">
        <v>3367</v>
      </c>
      <c r="F21614" s="69">
        <v>2437</v>
      </c>
      <c r="G21614" s="69" t="s">
        <v>1948</v>
      </c>
    </row>
    <row r="21615" spans="1:7" ht="14.4">
      <c r="A21615" s="27" t="str">
        <f>VLOOKUP(C21615,'user list'!A:B,2,0)</f>
        <v>CLD</v>
      </c>
      <c r="B21615" s="172">
        <v>45825.683912037035</v>
      </c>
      <c r="C21615" s="69" t="s">
        <v>204</v>
      </c>
      <c r="D21615" s="69" t="s">
        <v>1937</v>
      </c>
      <c r="E21615" s="69" t="s">
        <v>3367</v>
      </c>
      <c r="F21615" s="69">
        <v>2437</v>
      </c>
      <c r="G21615" s="69" t="s">
        <v>1939</v>
      </c>
    </row>
    <row r="21616" spans="1:7" ht="14.4">
      <c r="A21616" s="27" t="str">
        <f>VLOOKUP(C21616,'user list'!A:B,2,0)</f>
        <v>Admin</v>
      </c>
      <c r="B21616" s="172">
        <v>45825.683912037035</v>
      </c>
      <c r="C21616" s="69" t="s">
        <v>186</v>
      </c>
      <c r="D21616" s="69" t="s">
        <v>1937</v>
      </c>
      <c r="E21616" s="69" t="s">
        <v>3367</v>
      </c>
      <c r="F21616" s="69">
        <v>2437</v>
      </c>
      <c r="G21616" s="69" t="s">
        <v>1948</v>
      </c>
    </row>
    <row r="21617" spans="1:7" ht="14.4">
      <c r="A21617" s="27" t="str">
        <f>VLOOKUP(C21617,'user list'!A:B,2,0)</f>
        <v>QCTD</v>
      </c>
      <c r="B21617" s="172">
        <v>45825.683923611112</v>
      </c>
      <c r="C21617" s="69" t="s">
        <v>269</v>
      </c>
      <c r="D21617" s="69" t="s">
        <v>1937</v>
      </c>
      <c r="E21617" s="69" t="s">
        <v>3377</v>
      </c>
      <c r="F21617" s="69">
        <v>2452</v>
      </c>
      <c r="G21617" s="69" t="s">
        <v>1939</v>
      </c>
    </row>
    <row r="21618" spans="1:7" ht="14.4">
      <c r="A21618" s="27" t="str">
        <f>VLOOKUP(C21618,'user list'!A:B,2,0)</f>
        <v>CLD</v>
      </c>
      <c r="B21618" s="172">
        <v>45825.684039351851</v>
      </c>
      <c r="C21618" s="69" t="s">
        <v>204</v>
      </c>
      <c r="D21618" s="69" t="s">
        <v>1937</v>
      </c>
      <c r="E21618" s="69" t="s">
        <v>3392</v>
      </c>
      <c r="F21618" s="69">
        <v>2475</v>
      </c>
      <c r="G21618" s="69" t="s">
        <v>1939</v>
      </c>
    </row>
    <row r="21619" spans="1:7" ht="14.4">
      <c r="A21619" s="27" t="str">
        <f>VLOOKUP(C21619,'user list'!A:B,2,0)</f>
        <v>DOE</v>
      </c>
      <c r="B21619" s="172">
        <v>45825.684432870374</v>
      </c>
      <c r="C21619" s="69" t="s">
        <v>211</v>
      </c>
      <c r="D21619" s="69" t="s">
        <v>1937</v>
      </c>
      <c r="E21619" s="69" t="s">
        <v>3411</v>
      </c>
      <c r="F21619" s="69">
        <v>2498</v>
      </c>
      <c r="G21619" s="69" t="s">
        <v>2440</v>
      </c>
    </row>
    <row r="21620" spans="1:7" ht="14.4">
      <c r="A21620" s="27" t="str">
        <f>VLOOKUP(C21620,'user list'!A:B,2,0)</f>
        <v>Admin</v>
      </c>
      <c r="B21620" s="172">
        <v>45825.684432870374</v>
      </c>
      <c r="C21620" s="69" t="s">
        <v>186</v>
      </c>
      <c r="D21620" s="69" t="s">
        <v>1937</v>
      </c>
      <c r="E21620" s="69" t="s">
        <v>3411</v>
      </c>
      <c r="F21620" s="69">
        <v>2498</v>
      </c>
      <c r="G21620" s="69" t="s">
        <v>1948</v>
      </c>
    </row>
    <row r="21621" spans="1:7" ht="14.4">
      <c r="A21621" s="27" t="str">
        <f>VLOOKUP(C21621,'user list'!A:B,2,0)</f>
        <v>Admin</v>
      </c>
      <c r="B21621" s="172">
        <v>45825.684432870374</v>
      </c>
      <c r="C21621" s="69" t="s">
        <v>186</v>
      </c>
      <c r="D21621" s="69" t="s">
        <v>1937</v>
      </c>
      <c r="E21621" s="69" t="s">
        <v>3411</v>
      </c>
      <c r="F21621" s="69">
        <v>2498</v>
      </c>
      <c r="G21621" s="69" t="s">
        <v>1948</v>
      </c>
    </row>
    <row r="21622" spans="1:7" ht="14.4">
      <c r="A21622" s="27" t="str">
        <f>VLOOKUP(C21622,'user list'!A:B,2,0)</f>
        <v>Admin</v>
      </c>
      <c r="B21622" s="172">
        <v>45825.684432870374</v>
      </c>
      <c r="C21622" s="69" t="s">
        <v>186</v>
      </c>
      <c r="D21622" s="69" t="s">
        <v>1937</v>
      </c>
      <c r="E21622" s="69" t="s">
        <v>3411</v>
      </c>
      <c r="F21622" s="69">
        <v>2498</v>
      </c>
      <c r="G21622" s="69" t="s">
        <v>1948</v>
      </c>
    </row>
    <row r="21623" spans="1:7" ht="14.4">
      <c r="A21623" s="27" t="str">
        <f>VLOOKUP(C21623,'user list'!A:B,2,0)</f>
        <v>Admin</v>
      </c>
      <c r="B21623" s="172">
        <v>45825.684432870374</v>
      </c>
      <c r="C21623" s="69" t="s">
        <v>186</v>
      </c>
      <c r="D21623" s="69" t="s">
        <v>1937</v>
      </c>
      <c r="E21623" s="69" t="s">
        <v>3411</v>
      </c>
      <c r="F21623" s="69">
        <v>2498</v>
      </c>
      <c r="G21623" s="69" t="s">
        <v>1947</v>
      </c>
    </row>
    <row r="21624" spans="1:7" ht="14.4">
      <c r="A21624" s="27" t="str">
        <f>VLOOKUP(C21624,'user list'!A:B,2,0)</f>
        <v>CLD</v>
      </c>
      <c r="B21624" s="172">
        <v>45825.684837962966</v>
      </c>
      <c r="C21624" s="69" t="s">
        <v>204</v>
      </c>
      <c r="D21624" s="69" t="s">
        <v>1937</v>
      </c>
      <c r="E21624" s="69" t="s">
        <v>3392</v>
      </c>
      <c r="F21624" s="69">
        <v>2475</v>
      </c>
      <c r="G21624" s="69" t="s">
        <v>1947</v>
      </c>
    </row>
    <row r="21625" spans="1:7" ht="14.4">
      <c r="A21625" s="27" t="str">
        <f>VLOOKUP(C21625,'user list'!A:B,2,0)</f>
        <v>CLD</v>
      </c>
      <c r="B21625" s="172">
        <v>45825.684837962966</v>
      </c>
      <c r="C21625" s="69" t="s">
        <v>204</v>
      </c>
      <c r="D21625" s="69" t="s">
        <v>1937</v>
      </c>
      <c r="E21625" s="69" t="s">
        <v>3392</v>
      </c>
      <c r="F21625" s="69">
        <v>2475</v>
      </c>
      <c r="G21625" s="69" t="s">
        <v>1948</v>
      </c>
    </row>
    <row r="21626" spans="1:7" ht="14.4">
      <c r="A21626" s="27" t="str">
        <f>VLOOKUP(C21626,'user list'!A:B,2,0)</f>
        <v>CLD</v>
      </c>
      <c r="B21626" s="172">
        <v>45825.684837962966</v>
      </c>
      <c r="C21626" s="69" t="s">
        <v>204</v>
      </c>
      <c r="D21626" s="69" t="s">
        <v>1937</v>
      </c>
      <c r="E21626" s="69" t="s">
        <v>3392</v>
      </c>
      <c r="F21626" s="69">
        <v>2475</v>
      </c>
      <c r="G21626" s="69" t="s">
        <v>1939</v>
      </c>
    </row>
    <row r="21627" spans="1:7" ht="14.4">
      <c r="A21627" s="27" t="str">
        <f>VLOOKUP(C21627,'user list'!A:B,2,0)</f>
        <v>Admin</v>
      </c>
      <c r="B21627" s="172">
        <v>45825.684849537036</v>
      </c>
      <c r="C21627" s="69" t="s">
        <v>186</v>
      </c>
      <c r="D21627" s="69" t="s">
        <v>1937</v>
      </c>
      <c r="E21627" s="69" t="s">
        <v>3392</v>
      </c>
      <c r="F21627" s="69">
        <v>2475</v>
      </c>
      <c r="G21627" s="69" t="s">
        <v>1948</v>
      </c>
    </row>
    <row r="21628" spans="1:7" ht="14.4">
      <c r="A21628" s="27" t="str">
        <f>VLOOKUP(C21628,'user list'!A:B,2,0)</f>
        <v>QCTD</v>
      </c>
      <c r="B21628" s="172">
        <v>45825.685590277775</v>
      </c>
      <c r="C21628" s="69" t="s">
        <v>269</v>
      </c>
      <c r="D21628" s="69" t="s">
        <v>1937</v>
      </c>
      <c r="E21628" s="69" t="s">
        <v>61</v>
      </c>
      <c r="F21628" s="69">
        <v>2499</v>
      </c>
      <c r="G21628" s="69" t="s">
        <v>2440</v>
      </c>
    </row>
    <row r="21629" spans="1:7" ht="14.4">
      <c r="A21629" s="27" t="str">
        <f>VLOOKUP(C21629,'user list'!A:B,2,0)</f>
        <v>Admin</v>
      </c>
      <c r="B21629" s="172">
        <v>45825.685590277775</v>
      </c>
      <c r="C21629" s="69" t="s">
        <v>186</v>
      </c>
      <c r="D21629" s="69" t="s">
        <v>1937</v>
      </c>
      <c r="E21629" s="69" t="s">
        <v>61</v>
      </c>
      <c r="F21629" s="69">
        <v>2499</v>
      </c>
      <c r="G21629" s="69" t="s">
        <v>1948</v>
      </c>
    </row>
    <row r="21630" spans="1:7" ht="14.4">
      <c r="A21630" s="27" t="str">
        <f>VLOOKUP(C21630,'user list'!A:B,2,0)</f>
        <v>Admin</v>
      </c>
      <c r="B21630" s="172">
        <v>45825.685590277775</v>
      </c>
      <c r="C21630" s="69" t="s">
        <v>186</v>
      </c>
      <c r="D21630" s="69" t="s">
        <v>1937</v>
      </c>
      <c r="E21630" s="69" t="s">
        <v>61</v>
      </c>
      <c r="F21630" s="69">
        <v>2499</v>
      </c>
      <c r="G21630" s="69" t="s">
        <v>1948</v>
      </c>
    </row>
    <row r="21631" spans="1:7" ht="14.4">
      <c r="A21631" s="27" t="str">
        <f>VLOOKUP(C21631,'user list'!A:B,2,0)</f>
        <v>Admin</v>
      </c>
      <c r="B21631" s="172">
        <v>45825.685601851852</v>
      </c>
      <c r="C21631" s="69" t="s">
        <v>186</v>
      </c>
      <c r="D21631" s="69" t="s">
        <v>1937</v>
      </c>
      <c r="E21631" s="69" t="s">
        <v>61</v>
      </c>
      <c r="F21631" s="69">
        <v>2499</v>
      </c>
      <c r="G21631" s="69" t="s">
        <v>1948</v>
      </c>
    </row>
    <row r="21632" spans="1:7" ht="14.4">
      <c r="A21632" s="27" t="str">
        <f>VLOOKUP(C21632,'user list'!A:B,2,0)</f>
        <v>Admin</v>
      </c>
      <c r="B21632" s="172">
        <v>45825.685601851852</v>
      </c>
      <c r="C21632" s="69" t="s">
        <v>186</v>
      </c>
      <c r="D21632" s="69" t="s">
        <v>1937</v>
      </c>
      <c r="E21632" s="69" t="s">
        <v>61</v>
      </c>
      <c r="F21632" s="69">
        <v>2499</v>
      </c>
      <c r="G21632" s="69" t="s">
        <v>1947</v>
      </c>
    </row>
    <row r="21633" spans="1:7" ht="14.4">
      <c r="A21633" s="27" t="str">
        <f>VLOOKUP(C21633,'user list'!A:B,2,0)</f>
        <v>DOE</v>
      </c>
      <c r="B21633" s="172">
        <v>45825.686018518521</v>
      </c>
      <c r="C21633" s="69" t="s">
        <v>211</v>
      </c>
      <c r="D21633" s="69" t="s">
        <v>1937</v>
      </c>
      <c r="E21633" s="69" t="s">
        <v>3412</v>
      </c>
      <c r="F21633" s="69">
        <v>2500</v>
      </c>
      <c r="G21633" s="69" t="s">
        <v>2440</v>
      </c>
    </row>
    <row r="21634" spans="1:7" ht="14.4">
      <c r="A21634" s="27" t="str">
        <f>VLOOKUP(C21634,'user list'!A:B,2,0)</f>
        <v>Admin</v>
      </c>
      <c r="B21634" s="172">
        <v>45825.686018518521</v>
      </c>
      <c r="C21634" s="69" t="s">
        <v>186</v>
      </c>
      <c r="D21634" s="69" t="s">
        <v>1937</v>
      </c>
      <c r="E21634" s="69" t="s">
        <v>3412</v>
      </c>
      <c r="F21634" s="69">
        <v>2500</v>
      </c>
      <c r="G21634" s="69" t="s">
        <v>1948</v>
      </c>
    </row>
    <row r="21635" spans="1:7" ht="14.4">
      <c r="A21635" s="27" t="str">
        <f>VLOOKUP(C21635,'user list'!A:B,2,0)</f>
        <v>Admin</v>
      </c>
      <c r="B21635" s="172">
        <v>45825.686018518521</v>
      </c>
      <c r="C21635" s="69" t="s">
        <v>186</v>
      </c>
      <c r="D21635" s="69" t="s">
        <v>1937</v>
      </c>
      <c r="E21635" s="69" t="s">
        <v>3412</v>
      </c>
      <c r="F21635" s="69">
        <v>2500</v>
      </c>
      <c r="G21635" s="69" t="s">
        <v>1948</v>
      </c>
    </row>
    <row r="21636" spans="1:7" ht="14.4">
      <c r="A21636" s="27" t="str">
        <f>VLOOKUP(C21636,'user list'!A:B,2,0)</f>
        <v>Admin</v>
      </c>
      <c r="B21636" s="172">
        <v>45825.686018518521</v>
      </c>
      <c r="C21636" s="69" t="s">
        <v>186</v>
      </c>
      <c r="D21636" s="69" t="s">
        <v>1937</v>
      </c>
      <c r="E21636" s="69" t="s">
        <v>3412</v>
      </c>
      <c r="F21636" s="69">
        <v>2500</v>
      </c>
      <c r="G21636" s="69" t="s">
        <v>1948</v>
      </c>
    </row>
    <row r="21637" spans="1:7" ht="14.4">
      <c r="A21637" s="27" t="str">
        <f>VLOOKUP(C21637,'user list'!A:B,2,0)</f>
        <v>Admin</v>
      </c>
      <c r="B21637" s="172">
        <v>45825.686018518521</v>
      </c>
      <c r="C21637" s="69" t="s">
        <v>186</v>
      </c>
      <c r="D21637" s="69" t="s">
        <v>1937</v>
      </c>
      <c r="E21637" s="69" t="s">
        <v>3412</v>
      </c>
      <c r="F21637" s="69">
        <v>2500</v>
      </c>
      <c r="G21637" s="69" t="s">
        <v>1947</v>
      </c>
    </row>
    <row r="21638" spans="1:7" ht="14.4">
      <c r="A21638" s="27" t="str">
        <f>VLOOKUP(C21638,'user list'!A:B,2,0)</f>
        <v>DOE</v>
      </c>
      <c r="B21638" s="172">
        <v>45825.686168981483</v>
      </c>
      <c r="C21638" s="69" t="s">
        <v>211</v>
      </c>
      <c r="D21638" s="69" t="s">
        <v>1937</v>
      </c>
      <c r="E21638" s="69" t="s">
        <v>3412</v>
      </c>
      <c r="F21638" s="69">
        <v>2500</v>
      </c>
      <c r="G21638" s="69" t="s">
        <v>1939</v>
      </c>
    </row>
    <row r="21639" spans="1:7" ht="14.4">
      <c r="A21639" s="27" t="str">
        <f>VLOOKUP(C21639,'user list'!A:B,2,0)</f>
        <v>OCM</v>
      </c>
      <c r="B21639" s="172">
        <v>45825.687662037039</v>
      </c>
      <c r="C21639" s="69" t="s">
        <v>235</v>
      </c>
      <c r="D21639" s="69" t="s">
        <v>1937</v>
      </c>
      <c r="E21639" s="69" t="s">
        <v>1960</v>
      </c>
      <c r="F21639" s="69">
        <v>347</v>
      </c>
      <c r="G21639" s="69" t="s">
        <v>1939</v>
      </c>
    </row>
    <row r="21640" spans="1:7" ht="14.4">
      <c r="A21640" s="27" t="str">
        <f>VLOOKUP(C21640,'user list'!A:B,2,0)</f>
        <v>OCM</v>
      </c>
      <c r="B21640" s="172">
        <v>45825.687662037039</v>
      </c>
      <c r="C21640" s="69" t="s">
        <v>235</v>
      </c>
      <c r="D21640" s="69" t="s">
        <v>1937</v>
      </c>
      <c r="E21640" s="69" t="s">
        <v>1960</v>
      </c>
      <c r="F21640" s="69">
        <v>347</v>
      </c>
      <c r="G21640" s="69" t="s">
        <v>1939</v>
      </c>
    </row>
    <row r="21641" spans="1:7" ht="14.4">
      <c r="A21641" s="27" t="str">
        <f>VLOOKUP(C21641,'user list'!A:B,2,0)</f>
        <v>DOE</v>
      </c>
      <c r="B21641" s="172">
        <v>45825.688125000001</v>
      </c>
      <c r="C21641" s="69" t="s">
        <v>211</v>
      </c>
      <c r="D21641" s="69" t="s">
        <v>1937</v>
      </c>
      <c r="E21641" s="69" t="s">
        <v>3412</v>
      </c>
      <c r="F21641" s="69">
        <v>2500</v>
      </c>
      <c r="G21641" s="69" t="s">
        <v>1939</v>
      </c>
    </row>
    <row r="21642" spans="1:7" ht="14.4">
      <c r="A21642" s="27" t="str">
        <f>VLOOKUP(C21642,'user list'!A:B,2,0)</f>
        <v>DOE</v>
      </c>
      <c r="B21642" s="172">
        <v>45825.688217592593</v>
      </c>
      <c r="C21642" s="69" t="s">
        <v>211</v>
      </c>
      <c r="D21642" s="69" t="s">
        <v>1937</v>
      </c>
      <c r="E21642" s="69" t="s">
        <v>3411</v>
      </c>
      <c r="F21642" s="69">
        <v>2498</v>
      </c>
      <c r="G21642" s="69" t="s">
        <v>1939</v>
      </c>
    </row>
    <row r="21643" spans="1:7" ht="14.4">
      <c r="A21643" s="27" t="str">
        <f>VLOOKUP(C21643,'user list'!A:B,2,0)</f>
        <v>DOE</v>
      </c>
      <c r="B21643" s="172">
        <v>45825.688240740739</v>
      </c>
      <c r="C21643" s="69" t="s">
        <v>211</v>
      </c>
      <c r="D21643" s="69" t="s">
        <v>1937</v>
      </c>
      <c r="E21643" s="69" t="s">
        <v>3412</v>
      </c>
      <c r="F21643" s="69">
        <v>2500</v>
      </c>
      <c r="G21643" s="69" t="s">
        <v>1939</v>
      </c>
    </row>
    <row r="21644" spans="1:7" ht="14.4">
      <c r="A21644" s="27" t="str">
        <f>VLOOKUP(C21644,'user list'!A:B,2,0)</f>
        <v>OCM</v>
      </c>
      <c r="B21644" s="172">
        <v>45825.688287037039</v>
      </c>
      <c r="C21644" s="69" t="s">
        <v>235</v>
      </c>
      <c r="D21644" s="69" t="s">
        <v>1937</v>
      </c>
      <c r="E21644" s="69" t="s">
        <v>1960</v>
      </c>
      <c r="F21644" s="69">
        <v>347</v>
      </c>
      <c r="G21644" s="69" t="s">
        <v>1947</v>
      </c>
    </row>
    <row r="21645" spans="1:7" ht="14.4">
      <c r="A21645" s="27" t="str">
        <f>VLOOKUP(C21645,'user list'!A:B,2,0)</f>
        <v>OCM</v>
      </c>
      <c r="B21645" s="172">
        <v>45825.688287037039</v>
      </c>
      <c r="C21645" s="69" t="s">
        <v>235</v>
      </c>
      <c r="D21645" s="69" t="s">
        <v>1937</v>
      </c>
      <c r="E21645" s="69" t="s">
        <v>1960</v>
      </c>
      <c r="F21645" s="69">
        <v>347</v>
      </c>
      <c r="G21645" s="69" t="s">
        <v>1948</v>
      </c>
    </row>
    <row r="21646" spans="1:7" ht="14.4">
      <c r="A21646" s="27" t="str">
        <f>VLOOKUP(C21646,'user list'!A:B,2,0)</f>
        <v>Admin</v>
      </c>
      <c r="B21646" s="172">
        <v>45825.688287037039</v>
      </c>
      <c r="C21646" s="69" t="s">
        <v>186</v>
      </c>
      <c r="D21646" s="69" t="s">
        <v>1937</v>
      </c>
      <c r="E21646" s="69" t="s">
        <v>1960</v>
      </c>
      <c r="F21646" s="69">
        <v>347</v>
      </c>
      <c r="G21646" s="69" t="s">
        <v>1948</v>
      </c>
    </row>
    <row r="21647" spans="1:7" ht="14.4">
      <c r="A21647" s="27" t="str">
        <f>VLOOKUP(C21647,'user list'!A:B,2,0)</f>
        <v>OCM</v>
      </c>
      <c r="B21647" s="172">
        <v>45825.689131944448</v>
      </c>
      <c r="C21647" s="69" t="s">
        <v>235</v>
      </c>
      <c r="D21647" s="69" t="s">
        <v>1937</v>
      </c>
      <c r="E21647" s="69" t="s">
        <v>2001</v>
      </c>
      <c r="F21647" s="69">
        <v>2457</v>
      </c>
      <c r="G21647" s="69" t="s">
        <v>1947</v>
      </c>
    </row>
    <row r="21648" spans="1:7" ht="14.4">
      <c r="A21648" s="27" t="str">
        <f>VLOOKUP(C21648,'user list'!A:B,2,0)</f>
        <v>OCM</v>
      </c>
      <c r="B21648" s="172">
        <v>45825.689131944448</v>
      </c>
      <c r="C21648" s="69" t="s">
        <v>235</v>
      </c>
      <c r="D21648" s="69" t="s">
        <v>1937</v>
      </c>
      <c r="E21648" s="69" t="s">
        <v>2001</v>
      </c>
      <c r="F21648" s="69">
        <v>2457</v>
      </c>
      <c r="G21648" s="69" t="s">
        <v>1948</v>
      </c>
    </row>
    <row r="21649" spans="1:7" ht="14.4">
      <c r="A21649" s="27" t="str">
        <f>VLOOKUP(C21649,'user list'!A:B,2,0)</f>
        <v>OCM</v>
      </c>
      <c r="B21649" s="172">
        <v>45825.689143518517</v>
      </c>
      <c r="C21649" s="69" t="s">
        <v>235</v>
      </c>
      <c r="D21649" s="69" t="s">
        <v>1937</v>
      </c>
      <c r="E21649" s="69" t="s">
        <v>2482</v>
      </c>
      <c r="F21649" s="69">
        <v>2470</v>
      </c>
      <c r="G21649" s="69" t="s">
        <v>1939</v>
      </c>
    </row>
    <row r="21650" spans="1:7" ht="14.4">
      <c r="A21650" s="27" t="str">
        <f>VLOOKUP(C21650,'user list'!A:B,2,0)</f>
        <v>Admin</v>
      </c>
      <c r="B21650" s="172">
        <v>45825.689143518517</v>
      </c>
      <c r="C21650" s="69" t="s">
        <v>186</v>
      </c>
      <c r="D21650" s="69" t="s">
        <v>1937</v>
      </c>
      <c r="E21650" s="69" t="s">
        <v>2001</v>
      </c>
      <c r="F21650" s="69">
        <v>2457</v>
      </c>
      <c r="G21650" s="69" t="s">
        <v>1948</v>
      </c>
    </row>
    <row r="21651" spans="1:7" ht="14.4">
      <c r="A21651" s="27" t="str">
        <f>VLOOKUP(C21651,'user list'!A:B,2,0)</f>
        <v>OCM</v>
      </c>
      <c r="B21651" s="172">
        <v>45825.689143518517</v>
      </c>
      <c r="C21651" s="69" t="s">
        <v>235</v>
      </c>
      <c r="D21651" s="69" t="s">
        <v>1937</v>
      </c>
      <c r="E21651" s="69" t="s">
        <v>2482</v>
      </c>
      <c r="F21651" s="69">
        <v>2470</v>
      </c>
      <c r="G21651" s="69" t="s">
        <v>1939</v>
      </c>
    </row>
    <row r="21652" spans="1:7" ht="14.4">
      <c r="A21652" s="27" t="str">
        <f>VLOOKUP(C21652,'user list'!A:B,2,0)</f>
        <v>OCM</v>
      </c>
      <c r="B21652" s="172">
        <v>45825.689756944441</v>
      </c>
      <c r="C21652" s="69" t="s">
        <v>235</v>
      </c>
      <c r="D21652" s="69" t="s">
        <v>1937</v>
      </c>
      <c r="E21652" s="69" t="s">
        <v>2482</v>
      </c>
      <c r="F21652" s="69">
        <v>2470</v>
      </c>
      <c r="G21652" s="69" t="s">
        <v>1947</v>
      </c>
    </row>
    <row r="21653" spans="1:7" ht="14.4">
      <c r="A21653" s="27" t="str">
        <f>VLOOKUP(C21653,'user list'!A:B,2,0)</f>
        <v>OCM</v>
      </c>
      <c r="B21653" s="172">
        <v>45825.689756944441</v>
      </c>
      <c r="C21653" s="69" t="s">
        <v>235</v>
      </c>
      <c r="D21653" s="69" t="s">
        <v>1937</v>
      </c>
      <c r="E21653" s="69" t="s">
        <v>2482</v>
      </c>
      <c r="F21653" s="69">
        <v>2470</v>
      </c>
      <c r="G21653" s="69" t="s">
        <v>1948</v>
      </c>
    </row>
    <row r="21654" spans="1:7" ht="14.4">
      <c r="A21654" s="27" t="str">
        <f>VLOOKUP(C21654,'user list'!A:B,2,0)</f>
        <v>Admin</v>
      </c>
      <c r="B21654" s="172">
        <v>45825.689756944441</v>
      </c>
      <c r="C21654" s="69" t="s">
        <v>186</v>
      </c>
      <c r="D21654" s="69" t="s">
        <v>1937</v>
      </c>
      <c r="E21654" s="69" t="s">
        <v>2482</v>
      </c>
      <c r="F21654" s="69">
        <v>2470</v>
      </c>
      <c r="G21654" s="69" t="s">
        <v>1948</v>
      </c>
    </row>
    <row r="21655" spans="1:7" ht="14.4">
      <c r="A21655" s="27" t="str">
        <f>VLOOKUP(C21655,'user list'!A:B,2,0)</f>
        <v>OCM</v>
      </c>
      <c r="B21655" s="172">
        <v>45825.690879629627</v>
      </c>
      <c r="C21655" s="69" t="s">
        <v>235</v>
      </c>
      <c r="D21655" s="69" t="s">
        <v>1937</v>
      </c>
      <c r="E21655" s="69" t="s">
        <v>2035</v>
      </c>
      <c r="F21655" s="69">
        <v>2456</v>
      </c>
      <c r="G21655" s="69" t="s">
        <v>1947</v>
      </c>
    </row>
    <row r="21656" spans="1:7" ht="14.4">
      <c r="A21656" s="27" t="str">
        <f>VLOOKUP(C21656,'user list'!A:B,2,0)</f>
        <v>OCM</v>
      </c>
      <c r="B21656" s="172">
        <v>45825.690879629627</v>
      </c>
      <c r="C21656" s="69" t="s">
        <v>235</v>
      </c>
      <c r="D21656" s="69" t="s">
        <v>1937</v>
      </c>
      <c r="E21656" s="69" t="s">
        <v>2035</v>
      </c>
      <c r="F21656" s="69">
        <v>2456</v>
      </c>
      <c r="G21656" s="69" t="s">
        <v>1948</v>
      </c>
    </row>
    <row r="21657" spans="1:7" ht="14.4">
      <c r="A21657" s="27" t="str">
        <f>VLOOKUP(C21657,'user list'!A:B,2,0)</f>
        <v>Admin</v>
      </c>
      <c r="B21657" s="172">
        <v>45825.690879629627</v>
      </c>
      <c r="C21657" s="69" t="s">
        <v>186</v>
      </c>
      <c r="D21657" s="69" t="s">
        <v>1937</v>
      </c>
      <c r="E21657" s="69" t="s">
        <v>2035</v>
      </c>
      <c r="F21657" s="69">
        <v>2456</v>
      </c>
      <c r="G21657" s="69" t="s">
        <v>1948</v>
      </c>
    </row>
    <row r="21658" spans="1:7" ht="14.4">
      <c r="A21658" s="27" t="str">
        <f>VLOOKUP(C21658,'user list'!A:B,2,0)</f>
        <v>LEDIPO</v>
      </c>
      <c r="B21658" s="172">
        <v>45825.693055555559</v>
      </c>
      <c r="C21658" s="69" t="s">
        <v>222</v>
      </c>
      <c r="D21658" s="69" t="s">
        <v>1937</v>
      </c>
      <c r="E21658" s="69" t="s">
        <v>3392</v>
      </c>
      <c r="F21658" s="69">
        <v>2475</v>
      </c>
      <c r="G21658" s="69" t="s">
        <v>1939</v>
      </c>
    </row>
    <row r="21659" spans="1:7" ht="14.4">
      <c r="A21659" s="27" t="str">
        <f>VLOOKUP(C21659,'user list'!A:B,2,0)</f>
        <v>DOE</v>
      </c>
      <c r="B21659" s="172">
        <v>45825.693136574075</v>
      </c>
      <c r="C21659" s="69" t="s">
        <v>211</v>
      </c>
      <c r="D21659" s="69" t="s">
        <v>1937</v>
      </c>
      <c r="E21659" s="69" t="s">
        <v>3413</v>
      </c>
      <c r="F21659" s="69">
        <v>2501</v>
      </c>
      <c r="G21659" s="69" t="s">
        <v>2440</v>
      </c>
    </row>
    <row r="21660" spans="1:7" ht="14.4">
      <c r="A21660" s="27" t="str">
        <f>VLOOKUP(C21660,'user list'!A:B,2,0)</f>
        <v>Admin</v>
      </c>
      <c r="B21660" s="172">
        <v>45825.693136574075</v>
      </c>
      <c r="C21660" s="69" t="s">
        <v>186</v>
      </c>
      <c r="D21660" s="69" t="s">
        <v>1937</v>
      </c>
      <c r="E21660" s="69" t="s">
        <v>3413</v>
      </c>
      <c r="F21660" s="69">
        <v>2501</v>
      </c>
      <c r="G21660" s="69" t="s">
        <v>1948</v>
      </c>
    </row>
    <row r="21661" spans="1:7" ht="14.4">
      <c r="A21661" s="27" t="str">
        <f>VLOOKUP(C21661,'user list'!A:B,2,0)</f>
        <v>Admin</v>
      </c>
      <c r="B21661" s="172">
        <v>45825.693136574075</v>
      </c>
      <c r="C21661" s="69" t="s">
        <v>186</v>
      </c>
      <c r="D21661" s="69" t="s">
        <v>1937</v>
      </c>
      <c r="E21661" s="69" t="s">
        <v>3413</v>
      </c>
      <c r="F21661" s="69">
        <v>2501</v>
      </c>
      <c r="G21661" s="69" t="s">
        <v>1948</v>
      </c>
    </row>
    <row r="21662" spans="1:7" ht="14.4">
      <c r="A21662" s="27" t="str">
        <f>VLOOKUP(C21662,'user list'!A:B,2,0)</f>
        <v>Admin</v>
      </c>
      <c r="B21662" s="172">
        <v>45825.693136574075</v>
      </c>
      <c r="C21662" s="69" t="s">
        <v>186</v>
      </c>
      <c r="D21662" s="69" t="s">
        <v>1937</v>
      </c>
      <c r="E21662" s="69" t="s">
        <v>3413</v>
      </c>
      <c r="F21662" s="69">
        <v>2501</v>
      </c>
      <c r="G21662" s="69" t="s">
        <v>1948</v>
      </c>
    </row>
    <row r="21663" spans="1:7" ht="14.4">
      <c r="A21663" s="27" t="str">
        <f>VLOOKUP(C21663,'user list'!A:B,2,0)</f>
        <v>Admin</v>
      </c>
      <c r="B21663" s="172">
        <v>45825.693136574075</v>
      </c>
      <c r="C21663" s="69" t="s">
        <v>186</v>
      </c>
      <c r="D21663" s="69" t="s">
        <v>1937</v>
      </c>
      <c r="E21663" s="69" t="s">
        <v>3413</v>
      </c>
      <c r="F21663" s="69">
        <v>2501</v>
      </c>
      <c r="G21663" s="69" t="s">
        <v>1947</v>
      </c>
    </row>
    <row r="21664" spans="1:7" ht="14.4">
      <c r="A21664" s="27" t="str">
        <f>VLOOKUP(C21664,'user list'!A:B,2,0)</f>
        <v>LEDIPO</v>
      </c>
      <c r="B21664" s="172">
        <v>45825.693356481483</v>
      </c>
      <c r="C21664" s="69" t="s">
        <v>222</v>
      </c>
      <c r="D21664" s="69" t="s">
        <v>1937</v>
      </c>
      <c r="E21664" s="69" t="s">
        <v>3392</v>
      </c>
      <c r="F21664" s="69">
        <v>2475</v>
      </c>
      <c r="G21664" s="69" t="s">
        <v>1947</v>
      </c>
    </row>
    <row r="21665" spans="1:7" ht="14.4">
      <c r="A21665" s="27" t="str">
        <f>VLOOKUP(C21665,'user list'!A:B,2,0)</f>
        <v>LEDIPO</v>
      </c>
      <c r="B21665" s="172">
        <v>45825.693356481483</v>
      </c>
      <c r="C21665" s="69" t="s">
        <v>222</v>
      </c>
      <c r="D21665" s="69" t="s">
        <v>1937</v>
      </c>
      <c r="E21665" s="69" t="s">
        <v>3392</v>
      </c>
      <c r="F21665" s="69">
        <v>2475</v>
      </c>
      <c r="G21665" s="69" t="s">
        <v>1948</v>
      </c>
    </row>
    <row r="21666" spans="1:7" ht="14.4">
      <c r="A21666" s="27" t="str">
        <f>VLOOKUP(C21666,'user list'!A:B,2,0)</f>
        <v>LEDIPO</v>
      </c>
      <c r="B21666" s="172">
        <v>45825.693356481483</v>
      </c>
      <c r="C21666" s="69" t="s">
        <v>222</v>
      </c>
      <c r="D21666" s="69" t="s">
        <v>1937</v>
      </c>
      <c r="E21666" s="69" t="s">
        <v>3392</v>
      </c>
      <c r="F21666" s="69">
        <v>2475</v>
      </c>
      <c r="G21666" s="69" t="s">
        <v>1939</v>
      </c>
    </row>
    <row r="21667" spans="1:7" ht="14.4">
      <c r="A21667" s="27" t="str">
        <f>VLOOKUP(C21667,'user list'!A:B,2,0)</f>
        <v>Admin</v>
      </c>
      <c r="B21667" s="172">
        <v>45825.693356481483</v>
      </c>
      <c r="C21667" s="69" t="s">
        <v>186</v>
      </c>
      <c r="D21667" s="69" t="s">
        <v>1937</v>
      </c>
      <c r="E21667" s="69" t="s">
        <v>3392</v>
      </c>
      <c r="F21667" s="69">
        <v>2475</v>
      </c>
      <c r="G21667" s="69" t="s">
        <v>1948</v>
      </c>
    </row>
    <row r="21668" spans="1:7" ht="14.4">
      <c r="A21668" s="27" t="str">
        <f>VLOOKUP(C21668,'user list'!A:B,2,0)</f>
        <v>LEDIPO</v>
      </c>
      <c r="B21668" s="172">
        <v>45825.694699074076</v>
      </c>
      <c r="C21668" s="69" t="s">
        <v>222</v>
      </c>
      <c r="D21668" s="69" t="s">
        <v>1937</v>
      </c>
      <c r="E21668" s="69" t="s">
        <v>3392</v>
      </c>
      <c r="F21668" s="69">
        <v>2475</v>
      </c>
      <c r="G21668" s="69" t="s">
        <v>2441</v>
      </c>
    </row>
    <row r="21669" spans="1:7" ht="14.4">
      <c r="A21669" s="27" t="str">
        <f>VLOOKUP(C21669,'user list'!A:B,2,0)</f>
        <v>DOE</v>
      </c>
      <c r="B21669" s="172">
        <v>45825.699837962966</v>
      </c>
      <c r="C21669" s="69" t="s">
        <v>211</v>
      </c>
      <c r="D21669" s="69" t="s">
        <v>1937</v>
      </c>
      <c r="E21669" s="69" t="s">
        <v>3414</v>
      </c>
      <c r="F21669" s="69">
        <v>2502</v>
      </c>
      <c r="G21669" s="69" t="s">
        <v>2440</v>
      </c>
    </row>
    <row r="21670" spans="1:7" ht="14.4">
      <c r="A21670" s="27" t="str">
        <f>VLOOKUP(C21670,'user list'!A:B,2,0)</f>
        <v>Admin</v>
      </c>
      <c r="B21670" s="172">
        <v>45825.699849537035</v>
      </c>
      <c r="C21670" s="69" t="s">
        <v>186</v>
      </c>
      <c r="D21670" s="69" t="s">
        <v>1937</v>
      </c>
      <c r="E21670" s="69" t="s">
        <v>3414</v>
      </c>
      <c r="F21670" s="69">
        <v>2502</v>
      </c>
      <c r="G21670" s="69" t="s">
        <v>1948</v>
      </c>
    </row>
    <row r="21671" spans="1:7" ht="14.4">
      <c r="A21671" s="27" t="str">
        <f>VLOOKUP(C21671,'user list'!A:B,2,0)</f>
        <v>Admin</v>
      </c>
      <c r="B21671" s="172">
        <v>45825.699849537035</v>
      </c>
      <c r="C21671" s="69" t="s">
        <v>186</v>
      </c>
      <c r="D21671" s="69" t="s">
        <v>1937</v>
      </c>
      <c r="E21671" s="69" t="s">
        <v>3414</v>
      </c>
      <c r="F21671" s="69">
        <v>2502</v>
      </c>
      <c r="G21671" s="69" t="s">
        <v>1948</v>
      </c>
    </row>
    <row r="21672" spans="1:7" ht="14.4">
      <c r="A21672" s="27" t="str">
        <f>VLOOKUP(C21672,'user list'!A:B,2,0)</f>
        <v>Admin</v>
      </c>
      <c r="B21672" s="172">
        <v>45825.699849537035</v>
      </c>
      <c r="C21672" s="69" t="s">
        <v>186</v>
      </c>
      <c r="D21672" s="69" t="s">
        <v>1937</v>
      </c>
      <c r="E21672" s="69" t="s">
        <v>3414</v>
      </c>
      <c r="F21672" s="69">
        <v>2502</v>
      </c>
      <c r="G21672" s="69" t="s">
        <v>1948</v>
      </c>
    </row>
    <row r="21673" spans="1:7" ht="14.4">
      <c r="A21673" s="27" t="str">
        <f>VLOOKUP(C21673,'user list'!A:B,2,0)</f>
        <v>Admin</v>
      </c>
      <c r="B21673" s="172">
        <v>45825.699849537035</v>
      </c>
      <c r="C21673" s="69" t="s">
        <v>186</v>
      </c>
      <c r="D21673" s="69" t="s">
        <v>1937</v>
      </c>
      <c r="E21673" s="69" t="s">
        <v>3414</v>
      </c>
      <c r="F21673" s="69">
        <v>2502</v>
      </c>
      <c r="G21673" s="69" t="s">
        <v>1947</v>
      </c>
    </row>
    <row r="21674" spans="1:7" ht="14.4">
      <c r="A21674" s="27" t="str">
        <f>VLOOKUP(C21674,'user list'!A:B,2,0)</f>
        <v>LEDIPO</v>
      </c>
      <c r="B21674" s="172">
        <v>45825.699988425928</v>
      </c>
      <c r="C21674" s="69" t="s">
        <v>222</v>
      </c>
      <c r="D21674" s="69" t="s">
        <v>1937</v>
      </c>
      <c r="E21674" s="69" t="s">
        <v>2784</v>
      </c>
      <c r="F21674" s="69">
        <v>2340</v>
      </c>
      <c r="G21674" s="69" t="s">
        <v>1939</v>
      </c>
    </row>
    <row r="21675" spans="1:7" ht="14.4">
      <c r="A21675" s="27" t="str">
        <f>VLOOKUP(C21675,'user list'!A:B,2,0)</f>
        <v>DOE</v>
      </c>
      <c r="B21675" s="172">
        <v>45825.703425925924</v>
      </c>
      <c r="C21675" s="69" t="s">
        <v>211</v>
      </c>
      <c r="D21675" s="69" t="s">
        <v>1937</v>
      </c>
      <c r="E21675" s="69" t="s">
        <v>3415</v>
      </c>
      <c r="F21675" s="69">
        <v>2503</v>
      </c>
      <c r="G21675" s="69" t="s">
        <v>2440</v>
      </c>
    </row>
    <row r="21676" spans="1:7" ht="14.4">
      <c r="A21676" s="27" t="str">
        <f>VLOOKUP(C21676,'user list'!A:B,2,0)</f>
        <v>Admin</v>
      </c>
      <c r="B21676" s="172">
        <v>45825.7034375</v>
      </c>
      <c r="C21676" s="69" t="s">
        <v>186</v>
      </c>
      <c r="D21676" s="69" t="s">
        <v>1937</v>
      </c>
      <c r="E21676" s="69" t="s">
        <v>3415</v>
      </c>
      <c r="F21676" s="69">
        <v>2503</v>
      </c>
      <c r="G21676" s="69" t="s">
        <v>1948</v>
      </c>
    </row>
    <row r="21677" spans="1:7" ht="14.4">
      <c r="A21677" s="27" t="str">
        <f>VLOOKUP(C21677,'user list'!A:B,2,0)</f>
        <v>Admin</v>
      </c>
      <c r="B21677" s="172">
        <v>45825.7034375</v>
      </c>
      <c r="C21677" s="69" t="s">
        <v>186</v>
      </c>
      <c r="D21677" s="69" t="s">
        <v>1937</v>
      </c>
      <c r="E21677" s="69" t="s">
        <v>3415</v>
      </c>
      <c r="F21677" s="69">
        <v>2503</v>
      </c>
      <c r="G21677" s="69" t="s">
        <v>1948</v>
      </c>
    </row>
    <row r="21678" spans="1:7" ht="14.4">
      <c r="A21678" s="27" t="str">
        <f>VLOOKUP(C21678,'user list'!A:B,2,0)</f>
        <v>Admin</v>
      </c>
      <c r="B21678" s="172">
        <v>45825.7034375</v>
      </c>
      <c r="C21678" s="69" t="s">
        <v>186</v>
      </c>
      <c r="D21678" s="69" t="s">
        <v>1937</v>
      </c>
      <c r="E21678" s="69" t="s">
        <v>3415</v>
      </c>
      <c r="F21678" s="69">
        <v>2503</v>
      </c>
      <c r="G21678" s="69" t="s">
        <v>1948</v>
      </c>
    </row>
    <row r="21679" spans="1:7" ht="14.4">
      <c r="A21679" s="27" t="str">
        <f>VLOOKUP(C21679,'user list'!A:B,2,0)</f>
        <v>Admin</v>
      </c>
      <c r="B21679" s="172">
        <v>45825.7034375</v>
      </c>
      <c r="C21679" s="69" t="s">
        <v>186</v>
      </c>
      <c r="D21679" s="69" t="s">
        <v>1937</v>
      </c>
      <c r="E21679" s="69" t="s">
        <v>3415</v>
      </c>
      <c r="F21679" s="69">
        <v>2503</v>
      </c>
      <c r="G21679" s="69" t="s">
        <v>1947</v>
      </c>
    </row>
    <row r="21680" spans="1:7" ht="14.4">
      <c r="A21680" s="27" t="str">
        <f>VLOOKUP(C21680,'user list'!A:B,2,0)</f>
        <v>DOE</v>
      </c>
      <c r="B21680" s="172">
        <v>45825.707129629627</v>
      </c>
      <c r="C21680" s="69" t="s">
        <v>211</v>
      </c>
      <c r="D21680" s="69" t="s">
        <v>1937</v>
      </c>
      <c r="E21680" s="69" t="s">
        <v>3416</v>
      </c>
      <c r="F21680" s="69">
        <v>2504</v>
      </c>
      <c r="G21680" s="69" t="s">
        <v>2440</v>
      </c>
    </row>
    <row r="21681" spans="1:7" ht="14.4">
      <c r="A21681" s="27" t="str">
        <f>VLOOKUP(C21681,'user list'!A:B,2,0)</f>
        <v>Admin</v>
      </c>
      <c r="B21681" s="172">
        <v>45825.707141203704</v>
      </c>
      <c r="C21681" s="69" t="s">
        <v>186</v>
      </c>
      <c r="D21681" s="69" t="s">
        <v>1937</v>
      </c>
      <c r="E21681" s="69" t="s">
        <v>3416</v>
      </c>
      <c r="F21681" s="69">
        <v>2504</v>
      </c>
      <c r="G21681" s="69" t="s">
        <v>1948</v>
      </c>
    </row>
    <row r="21682" spans="1:7" ht="14.4">
      <c r="A21682" s="27" t="str">
        <f>VLOOKUP(C21682,'user list'!A:B,2,0)</f>
        <v>Admin</v>
      </c>
      <c r="B21682" s="172">
        <v>45825.707141203704</v>
      </c>
      <c r="C21682" s="69" t="s">
        <v>186</v>
      </c>
      <c r="D21682" s="69" t="s">
        <v>1937</v>
      </c>
      <c r="E21682" s="69" t="s">
        <v>3416</v>
      </c>
      <c r="F21682" s="69">
        <v>2504</v>
      </c>
      <c r="G21682" s="69" t="s">
        <v>1948</v>
      </c>
    </row>
    <row r="21683" spans="1:7" ht="14.4">
      <c r="A21683" s="27" t="str">
        <f>VLOOKUP(C21683,'user list'!A:B,2,0)</f>
        <v>Admin</v>
      </c>
      <c r="B21683" s="172">
        <v>45825.707141203704</v>
      </c>
      <c r="C21683" s="69" t="s">
        <v>186</v>
      </c>
      <c r="D21683" s="69" t="s">
        <v>1937</v>
      </c>
      <c r="E21683" s="69" t="s">
        <v>3416</v>
      </c>
      <c r="F21683" s="69">
        <v>2504</v>
      </c>
      <c r="G21683" s="69" t="s">
        <v>1948</v>
      </c>
    </row>
    <row r="21684" spans="1:7" ht="14.4">
      <c r="A21684" s="27" t="str">
        <f>VLOOKUP(C21684,'user list'!A:B,2,0)</f>
        <v>Admin</v>
      </c>
      <c r="B21684" s="172">
        <v>45825.707141203704</v>
      </c>
      <c r="C21684" s="69" t="s">
        <v>186</v>
      </c>
      <c r="D21684" s="69" t="s">
        <v>1937</v>
      </c>
      <c r="E21684" s="69" t="s">
        <v>3416</v>
      </c>
      <c r="F21684" s="69">
        <v>2504</v>
      </c>
      <c r="G21684" s="69" t="s">
        <v>1947</v>
      </c>
    </row>
    <row r="21685" spans="1:7" ht="14.4">
      <c r="A21685" s="27" t="str">
        <f>VLOOKUP(C21685,'user list'!A:B,2,0)</f>
        <v>CGSD</v>
      </c>
      <c r="B21685" s="172">
        <v>45825.7190162037</v>
      </c>
      <c r="C21685" s="69" t="s">
        <v>200</v>
      </c>
      <c r="D21685" s="69" t="s">
        <v>1937</v>
      </c>
      <c r="E21685" s="69" t="s">
        <v>3415</v>
      </c>
      <c r="F21685" s="69">
        <v>2503</v>
      </c>
      <c r="G21685" s="69" t="s">
        <v>1939</v>
      </c>
    </row>
    <row r="21686" spans="1:7" ht="14.4">
      <c r="A21686" s="27" t="str">
        <f>VLOOKUP(C21686,'user list'!A:B,2,0)</f>
        <v>CGSD</v>
      </c>
      <c r="B21686" s="172">
        <v>45825.719050925924</v>
      </c>
      <c r="C21686" s="69" t="s">
        <v>200</v>
      </c>
      <c r="D21686" s="69" t="s">
        <v>1937</v>
      </c>
      <c r="E21686" s="69" t="s">
        <v>3415</v>
      </c>
      <c r="F21686" s="69">
        <v>2503</v>
      </c>
      <c r="G21686" s="69" t="s">
        <v>1947</v>
      </c>
    </row>
    <row r="21687" spans="1:7" ht="14.4">
      <c r="A21687" s="27" t="str">
        <f>VLOOKUP(C21687,'user list'!A:B,2,0)</f>
        <v>CGSD</v>
      </c>
      <c r="B21687" s="172">
        <v>45825.719050925924</v>
      </c>
      <c r="C21687" s="69" t="s">
        <v>200</v>
      </c>
      <c r="D21687" s="69" t="s">
        <v>1937</v>
      </c>
      <c r="E21687" s="69" t="s">
        <v>3415</v>
      </c>
      <c r="F21687" s="69">
        <v>2503</v>
      </c>
      <c r="G21687" s="69" t="s">
        <v>1948</v>
      </c>
    </row>
    <row r="21688" spans="1:7" ht="14.4">
      <c r="A21688" s="27" t="str">
        <f>VLOOKUP(C21688,'user list'!A:B,2,0)</f>
        <v>CGSD</v>
      </c>
      <c r="B21688" s="172">
        <v>45825.7190625</v>
      </c>
      <c r="C21688" s="69" t="s">
        <v>200</v>
      </c>
      <c r="D21688" s="69" t="s">
        <v>1937</v>
      </c>
      <c r="E21688" s="69" t="s">
        <v>3415</v>
      </c>
      <c r="F21688" s="69">
        <v>2503</v>
      </c>
      <c r="G21688" s="69" t="s">
        <v>1939</v>
      </c>
    </row>
    <row r="21689" spans="1:7" ht="14.4">
      <c r="A21689" s="27" t="str">
        <f>VLOOKUP(C21689,'user list'!A:B,2,0)</f>
        <v>Admin</v>
      </c>
      <c r="B21689" s="172">
        <v>45825.719074074077</v>
      </c>
      <c r="C21689" s="69" t="s">
        <v>186</v>
      </c>
      <c r="D21689" s="69" t="s">
        <v>1937</v>
      </c>
      <c r="E21689" s="69" t="s">
        <v>3415</v>
      </c>
      <c r="F21689" s="69">
        <v>2503</v>
      </c>
      <c r="G21689" s="69" t="s">
        <v>1948</v>
      </c>
    </row>
    <row r="21690" spans="1:7" ht="14.4">
      <c r="A21690" s="27" t="str">
        <f>VLOOKUP(C21690,'user list'!A:B,2,0)</f>
        <v>CGSD</v>
      </c>
      <c r="B21690" s="172">
        <v>45825.719097222223</v>
      </c>
      <c r="C21690" s="69" t="s">
        <v>200</v>
      </c>
      <c r="D21690" s="69" t="s">
        <v>1937</v>
      </c>
      <c r="E21690" s="69" t="s">
        <v>3414</v>
      </c>
      <c r="F21690" s="69">
        <v>2502</v>
      </c>
      <c r="G21690" s="69" t="s">
        <v>1939</v>
      </c>
    </row>
    <row r="21691" spans="1:7" ht="14.4">
      <c r="A21691" s="27" t="str">
        <f>VLOOKUP(C21691,'user list'!A:B,2,0)</f>
        <v>CGSD</v>
      </c>
      <c r="B21691" s="172">
        <v>45825.719143518516</v>
      </c>
      <c r="C21691" s="69" t="s">
        <v>200</v>
      </c>
      <c r="D21691" s="69" t="s">
        <v>1937</v>
      </c>
      <c r="E21691" s="69" t="s">
        <v>3414</v>
      </c>
      <c r="F21691" s="69">
        <v>2502</v>
      </c>
      <c r="G21691" s="69" t="s">
        <v>1947</v>
      </c>
    </row>
    <row r="21692" spans="1:7" ht="14.4">
      <c r="A21692" s="27" t="str">
        <f>VLOOKUP(C21692,'user list'!A:B,2,0)</f>
        <v>CGSD</v>
      </c>
      <c r="B21692" s="172">
        <v>45825.719143518516</v>
      </c>
      <c r="C21692" s="69" t="s">
        <v>200</v>
      </c>
      <c r="D21692" s="69" t="s">
        <v>1937</v>
      </c>
      <c r="E21692" s="69" t="s">
        <v>3414</v>
      </c>
      <c r="F21692" s="69">
        <v>2502</v>
      </c>
      <c r="G21692" s="69" t="s">
        <v>1948</v>
      </c>
    </row>
    <row r="21693" spans="1:7" ht="14.4">
      <c r="A21693" s="27" t="str">
        <f>VLOOKUP(C21693,'user list'!A:B,2,0)</f>
        <v>CGSD</v>
      </c>
      <c r="B21693" s="172">
        <v>45825.719143518516</v>
      </c>
      <c r="C21693" s="69" t="s">
        <v>200</v>
      </c>
      <c r="D21693" s="69" t="s">
        <v>1937</v>
      </c>
      <c r="E21693" s="69" t="s">
        <v>3414</v>
      </c>
      <c r="F21693" s="69">
        <v>2502</v>
      </c>
      <c r="G21693" s="69" t="s">
        <v>1939</v>
      </c>
    </row>
    <row r="21694" spans="1:7" ht="14.4">
      <c r="A21694" s="27" t="str">
        <f>VLOOKUP(C21694,'user list'!A:B,2,0)</f>
        <v>Admin</v>
      </c>
      <c r="B21694" s="172">
        <v>45825.719143518516</v>
      </c>
      <c r="C21694" s="69" t="s">
        <v>186</v>
      </c>
      <c r="D21694" s="69" t="s">
        <v>1937</v>
      </c>
      <c r="E21694" s="69" t="s">
        <v>3414</v>
      </c>
      <c r="F21694" s="69">
        <v>2502</v>
      </c>
      <c r="G21694" s="69" t="s">
        <v>1948</v>
      </c>
    </row>
    <row r="21695" spans="1:7" ht="14.4">
      <c r="A21695" s="27" t="str">
        <f>VLOOKUP(C21695,'user list'!A:B,2,0)</f>
        <v>CGSD</v>
      </c>
      <c r="B21695" s="172">
        <v>45825.719155092593</v>
      </c>
      <c r="C21695" s="69" t="s">
        <v>200</v>
      </c>
      <c r="D21695" s="69" t="s">
        <v>1937</v>
      </c>
      <c r="E21695" s="69" t="s">
        <v>3412</v>
      </c>
      <c r="F21695" s="69">
        <v>2500</v>
      </c>
      <c r="G21695" s="69" t="s">
        <v>1939</v>
      </c>
    </row>
    <row r="21696" spans="1:7" ht="14.4">
      <c r="A21696" s="27" t="str">
        <f>VLOOKUP(C21696,'user list'!A:B,2,0)</f>
        <v>CGSD</v>
      </c>
      <c r="B21696" s="172">
        <v>45825.719189814816</v>
      </c>
      <c r="C21696" s="69" t="s">
        <v>200</v>
      </c>
      <c r="D21696" s="69" t="s">
        <v>1937</v>
      </c>
      <c r="E21696" s="69" t="s">
        <v>3412</v>
      </c>
      <c r="F21696" s="69">
        <v>2500</v>
      </c>
      <c r="G21696" s="69" t="s">
        <v>1947</v>
      </c>
    </row>
    <row r="21697" spans="1:7" ht="14.4">
      <c r="A21697" s="27" t="str">
        <f>VLOOKUP(C21697,'user list'!A:B,2,0)</f>
        <v>CGSD</v>
      </c>
      <c r="B21697" s="172">
        <v>45825.719189814816</v>
      </c>
      <c r="C21697" s="69" t="s">
        <v>200</v>
      </c>
      <c r="D21697" s="69" t="s">
        <v>1937</v>
      </c>
      <c r="E21697" s="69" t="s">
        <v>3412</v>
      </c>
      <c r="F21697" s="69">
        <v>2500</v>
      </c>
      <c r="G21697" s="69" t="s">
        <v>1948</v>
      </c>
    </row>
    <row r="21698" spans="1:7" ht="14.4">
      <c r="A21698" s="27" t="str">
        <f>VLOOKUP(C21698,'user list'!A:B,2,0)</f>
        <v>CGSD</v>
      </c>
      <c r="B21698" s="172">
        <v>45825.719189814816</v>
      </c>
      <c r="C21698" s="69" t="s">
        <v>200</v>
      </c>
      <c r="D21698" s="69" t="s">
        <v>1937</v>
      </c>
      <c r="E21698" s="69" t="s">
        <v>3412</v>
      </c>
      <c r="F21698" s="69">
        <v>2500</v>
      </c>
      <c r="G21698" s="69" t="s">
        <v>1939</v>
      </c>
    </row>
    <row r="21699" spans="1:7" ht="14.4">
      <c r="A21699" s="27" t="str">
        <f>VLOOKUP(C21699,'user list'!A:B,2,0)</f>
        <v>Admin</v>
      </c>
      <c r="B21699" s="172">
        <v>45825.719189814816</v>
      </c>
      <c r="C21699" s="69" t="s">
        <v>186</v>
      </c>
      <c r="D21699" s="69" t="s">
        <v>1937</v>
      </c>
      <c r="E21699" s="69" t="s">
        <v>3412</v>
      </c>
      <c r="F21699" s="69">
        <v>2500</v>
      </c>
      <c r="G21699" s="69" t="s">
        <v>1948</v>
      </c>
    </row>
    <row r="21700" spans="1:7" ht="14.4">
      <c r="A21700" s="27" t="str">
        <f>VLOOKUP(C21700,'user list'!A:B,2,0)</f>
        <v>CGSD</v>
      </c>
      <c r="B21700" s="172">
        <v>45825.719201388885</v>
      </c>
      <c r="C21700" s="69" t="s">
        <v>200</v>
      </c>
      <c r="D21700" s="69" t="s">
        <v>1937</v>
      </c>
      <c r="E21700" s="69" t="s">
        <v>61</v>
      </c>
      <c r="F21700" s="69">
        <v>2499</v>
      </c>
      <c r="G21700" s="69" t="s">
        <v>1939</v>
      </c>
    </row>
    <row r="21701" spans="1:7" ht="14.4">
      <c r="A21701" s="27" t="str">
        <f>VLOOKUP(C21701,'user list'!A:B,2,0)</f>
        <v>CGSD</v>
      </c>
      <c r="B21701" s="172">
        <v>45825.719340277778</v>
      </c>
      <c r="C21701" s="69" t="s">
        <v>200</v>
      </c>
      <c r="D21701" s="69" t="s">
        <v>1937</v>
      </c>
      <c r="E21701" s="69" t="s">
        <v>61</v>
      </c>
      <c r="F21701" s="69">
        <v>2499</v>
      </c>
      <c r="G21701" s="69" t="s">
        <v>1947</v>
      </c>
    </row>
    <row r="21702" spans="1:7" ht="14.4">
      <c r="A21702" s="27" t="str">
        <f>VLOOKUP(C21702,'user list'!A:B,2,0)</f>
        <v>CGSD</v>
      </c>
      <c r="B21702" s="172">
        <v>45825.719340277778</v>
      </c>
      <c r="C21702" s="69" t="s">
        <v>200</v>
      </c>
      <c r="D21702" s="69" t="s">
        <v>1937</v>
      </c>
      <c r="E21702" s="69" t="s">
        <v>61</v>
      </c>
      <c r="F21702" s="69">
        <v>2499</v>
      </c>
      <c r="G21702" s="69" t="s">
        <v>1948</v>
      </c>
    </row>
    <row r="21703" spans="1:7" ht="14.4">
      <c r="A21703" s="27" t="str">
        <f>VLOOKUP(C21703,'user list'!A:B,2,0)</f>
        <v>CGSD</v>
      </c>
      <c r="B21703" s="172">
        <v>45825.719340277778</v>
      </c>
      <c r="C21703" s="69" t="s">
        <v>200</v>
      </c>
      <c r="D21703" s="69" t="s">
        <v>1937</v>
      </c>
      <c r="E21703" s="69" t="s">
        <v>61</v>
      </c>
      <c r="F21703" s="69">
        <v>2499</v>
      </c>
      <c r="G21703" s="69" t="s">
        <v>1939</v>
      </c>
    </row>
    <row r="21704" spans="1:7" ht="14.4">
      <c r="A21704" s="27" t="str">
        <f>VLOOKUP(C21704,'user list'!A:B,2,0)</f>
        <v>Admin</v>
      </c>
      <c r="B21704" s="172">
        <v>45825.719340277778</v>
      </c>
      <c r="C21704" s="69" t="s">
        <v>186</v>
      </c>
      <c r="D21704" s="69" t="s">
        <v>1937</v>
      </c>
      <c r="E21704" s="69" t="s">
        <v>61</v>
      </c>
      <c r="F21704" s="69">
        <v>2499</v>
      </c>
      <c r="G21704" s="69" t="s">
        <v>1948</v>
      </c>
    </row>
    <row r="21705" spans="1:7" ht="14.4">
      <c r="A21705" s="27" t="str">
        <f>VLOOKUP(C21705,'user list'!A:B,2,0)</f>
        <v>CGSD</v>
      </c>
      <c r="B21705" s="172">
        <v>45825.719351851854</v>
      </c>
      <c r="C21705" s="69" t="s">
        <v>200</v>
      </c>
      <c r="D21705" s="69" t="s">
        <v>1937</v>
      </c>
      <c r="E21705" s="69" t="s">
        <v>3411</v>
      </c>
      <c r="F21705" s="69">
        <v>2498</v>
      </c>
      <c r="G21705" s="69" t="s">
        <v>1939</v>
      </c>
    </row>
    <row r="21706" spans="1:7" ht="14.4">
      <c r="A21706" s="27" t="str">
        <f>VLOOKUP(C21706,'user list'!A:B,2,0)</f>
        <v>CGSD</v>
      </c>
      <c r="B21706" s="172">
        <v>45825.719409722224</v>
      </c>
      <c r="C21706" s="69" t="s">
        <v>200</v>
      </c>
      <c r="D21706" s="69" t="s">
        <v>1937</v>
      </c>
      <c r="E21706" s="69" t="s">
        <v>3411</v>
      </c>
      <c r="F21706" s="69">
        <v>2498</v>
      </c>
      <c r="G21706" s="69" t="s">
        <v>1947</v>
      </c>
    </row>
    <row r="21707" spans="1:7" ht="14.4">
      <c r="A21707" s="27" t="str">
        <f>VLOOKUP(C21707,'user list'!A:B,2,0)</f>
        <v>CGSD</v>
      </c>
      <c r="B21707" s="172">
        <v>45825.719409722224</v>
      </c>
      <c r="C21707" s="69" t="s">
        <v>200</v>
      </c>
      <c r="D21707" s="69" t="s">
        <v>1937</v>
      </c>
      <c r="E21707" s="69" t="s">
        <v>3411</v>
      </c>
      <c r="F21707" s="69">
        <v>2498</v>
      </c>
      <c r="G21707" s="69" t="s">
        <v>1948</v>
      </c>
    </row>
    <row r="21708" spans="1:7" ht="14.4">
      <c r="A21708" s="27" t="str">
        <f>VLOOKUP(C21708,'user list'!A:B,2,0)</f>
        <v>CGSD</v>
      </c>
      <c r="B21708" s="172">
        <v>45825.719409722224</v>
      </c>
      <c r="C21708" s="69" t="s">
        <v>200</v>
      </c>
      <c r="D21708" s="69" t="s">
        <v>1937</v>
      </c>
      <c r="E21708" s="69" t="s">
        <v>3411</v>
      </c>
      <c r="F21708" s="69">
        <v>2498</v>
      </c>
      <c r="G21708" s="69" t="s">
        <v>1939</v>
      </c>
    </row>
    <row r="21709" spans="1:7" ht="14.4">
      <c r="A21709" s="27" t="str">
        <f>VLOOKUP(C21709,'user list'!A:B,2,0)</f>
        <v>Admin</v>
      </c>
      <c r="B21709" s="172">
        <v>45825.719409722224</v>
      </c>
      <c r="C21709" s="69" t="s">
        <v>186</v>
      </c>
      <c r="D21709" s="69" t="s">
        <v>1937</v>
      </c>
      <c r="E21709" s="69" t="s">
        <v>3411</v>
      </c>
      <c r="F21709" s="69">
        <v>2498</v>
      </c>
      <c r="G21709" s="69" t="s">
        <v>1948</v>
      </c>
    </row>
    <row r="21710" spans="1:7" ht="14.4">
      <c r="A21710" s="27" t="str">
        <f>VLOOKUP(C21710,'user list'!A:B,2,0)</f>
        <v>CGSD</v>
      </c>
      <c r="B21710" s="172">
        <v>45825.719421296293</v>
      </c>
      <c r="C21710" s="69" t="s">
        <v>200</v>
      </c>
      <c r="D21710" s="69" t="s">
        <v>1937</v>
      </c>
      <c r="E21710" s="69" t="s">
        <v>3410</v>
      </c>
      <c r="F21710" s="69">
        <v>2497</v>
      </c>
      <c r="G21710" s="69" t="s">
        <v>1939</v>
      </c>
    </row>
    <row r="21711" spans="1:7" ht="14.4">
      <c r="A21711" s="27" t="str">
        <f>VLOOKUP(C21711,'user list'!A:B,2,0)</f>
        <v>CGSD</v>
      </c>
      <c r="B21711" s="172">
        <v>45825.719456018516</v>
      </c>
      <c r="C21711" s="69" t="s">
        <v>200</v>
      </c>
      <c r="D21711" s="69" t="s">
        <v>1937</v>
      </c>
      <c r="E21711" s="69" t="s">
        <v>3410</v>
      </c>
      <c r="F21711" s="69">
        <v>2497</v>
      </c>
      <c r="G21711" s="69" t="s">
        <v>1947</v>
      </c>
    </row>
    <row r="21712" spans="1:7" ht="14.4">
      <c r="A21712" s="27" t="str">
        <f>VLOOKUP(C21712,'user list'!A:B,2,0)</f>
        <v>CGSD</v>
      </c>
      <c r="B21712" s="172">
        <v>45825.719456018516</v>
      </c>
      <c r="C21712" s="69" t="s">
        <v>200</v>
      </c>
      <c r="D21712" s="69" t="s">
        <v>1937</v>
      </c>
      <c r="E21712" s="69" t="s">
        <v>3410</v>
      </c>
      <c r="F21712" s="69">
        <v>2497</v>
      </c>
      <c r="G21712" s="69" t="s">
        <v>1948</v>
      </c>
    </row>
    <row r="21713" spans="1:7" ht="14.4">
      <c r="A21713" s="27" t="str">
        <f>VLOOKUP(C21713,'user list'!A:B,2,0)</f>
        <v>CGSD</v>
      </c>
      <c r="B21713" s="172">
        <v>45825.719456018516</v>
      </c>
      <c r="C21713" s="69" t="s">
        <v>200</v>
      </c>
      <c r="D21713" s="69" t="s">
        <v>1937</v>
      </c>
      <c r="E21713" s="69" t="s">
        <v>3410</v>
      </c>
      <c r="F21713" s="69">
        <v>2497</v>
      </c>
      <c r="G21713" s="69" t="s">
        <v>1939</v>
      </c>
    </row>
    <row r="21714" spans="1:7" ht="14.4">
      <c r="A21714" s="27" t="str">
        <f>VLOOKUP(C21714,'user list'!A:B,2,0)</f>
        <v>Admin</v>
      </c>
      <c r="B21714" s="172">
        <v>45825.719456018516</v>
      </c>
      <c r="C21714" s="69" t="s">
        <v>186</v>
      </c>
      <c r="D21714" s="69" t="s">
        <v>1937</v>
      </c>
      <c r="E21714" s="69" t="s">
        <v>3410</v>
      </c>
      <c r="F21714" s="69">
        <v>2497</v>
      </c>
      <c r="G21714" s="69" t="s">
        <v>1948</v>
      </c>
    </row>
    <row r="21715" spans="1:7" ht="14.4">
      <c r="A21715" s="27" t="str">
        <f>VLOOKUP(C21715,'user list'!A:B,2,0)</f>
        <v>CGSD</v>
      </c>
      <c r="B21715" s="172">
        <v>45825.719467592593</v>
      </c>
      <c r="C21715" s="69" t="s">
        <v>200</v>
      </c>
      <c r="D21715" s="69" t="s">
        <v>1937</v>
      </c>
      <c r="E21715" s="69" t="s">
        <v>3408</v>
      </c>
      <c r="F21715" s="69">
        <v>2495</v>
      </c>
      <c r="G21715" s="69" t="s">
        <v>1939</v>
      </c>
    </row>
    <row r="21716" spans="1:7" ht="14.4">
      <c r="A21716" s="27" t="str">
        <f>VLOOKUP(C21716,'user list'!A:B,2,0)</f>
        <v>CGSD</v>
      </c>
      <c r="B21716" s="172">
        <v>45825.719571759262</v>
      </c>
      <c r="C21716" s="69" t="s">
        <v>200</v>
      </c>
      <c r="D21716" s="69" t="s">
        <v>1937</v>
      </c>
      <c r="E21716" s="69" t="s">
        <v>3408</v>
      </c>
      <c r="F21716" s="69">
        <v>2495</v>
      </c>
      <c r="G21716" s="69" t="s">
        <v>1947</v>
      </c>
    </row>
    <row r="21717" spans="1:7" ht="14.4">
      <c r="A21717" s="27" t="str">
        <f>VLOOKUP(C21717,'user list'!A:B,2,0)</f>
        <v>CGSD</v>
      </c>
      <c r="B21717" s="172">
        <v>45825.719571759262</v>
      </c>
      <c r="C21717" s="69" t="s">
        <v>200</v>
      </c>
      <c r="D21717" s="69" t="s">
        <v>1937</v>
      </c>
      <c r="E21717" s="69" t="s">
        <v>3408</v>
      </c>
      <c r="F21717" s="69">
        <v>2495</v>
      </c>
      <c r="G21717" s="69" t="s">
        <v>1948</v>
      </c>
    </row>
    <row r="21718" spans="1:7" ht="14.4">
      <c r="A21718" s="27" t="str">
        <f>VLOOKUP(C21718,'user list'!A:B,2,0)</f>
        <v>CGSD</v>
      </c>
      <c r="B21718" s="172">
        <v>45825.719571759262</v>
      </c>
      <c r="C21718" s="69" t="s">
        <v>200</v>
      </c>
      <c r="D21718" s="69" t="s">
        <v>1937</v>
      </c>
      <c r="E21718" s="69" t="s">
        <v>3408</v>
      </c>
      <c r="F21718" s="69">
        <v>2495</v>
      </c>
      <c r="G21718" s="69" t="s">
        <v>1939</v>
      </c>
    </row>
    <row r="21719" spans="1:7" ht="14.4">
      <c r="A21719" s="27" t="str">
        <f>VLOOKUP(C21719,'user list'!A:B,2,0)</f>
        <v>Admin</v>
      </c>
      <c r="B21719" s="172">
        <v>45825.719583333332</v>
      </c>
      <c r="C21719" s="69" t="s">
        <v>186</v>
      </c>
      <c r="D21719" s="69" t="s">
        <v>1937</v>
      </c>
      <c r="E21719" s="69" t="s">
        <v>3408</v>
      </c>
      <c r="F21719" s="69">
        <v>2495</v>
      </c>
      <c r="G21719" s="69" t="s">
        <v>1948</v>
      </c>
    </row>
    <row r="21720" spans="1:7" ht="14.4">
      <c r="A21720" s="27" t="str">
        <f>VLOOKUP(C21720,'user list'!A:B,2,0)</f>
        <v>OCA</v>
      </c>
      <c r="B21720" s="172">
        <v>45825.729525462964</v>
      </c>
      <c r="C21720" s="69" t="s">
        <v>227</v>
      </c>
      <c r="D21720" s="69" t="s">
        <v>1937</v>
      </c>
      <c r="E21720" s="69" t="s">
        <v>3392</v>
      </c>
      <c r="F21720" s="69">
        <v>2475</v>
      </c>
      <c r="G21720" s="69" t="s">
        <v>1939</v>
      </c>
    </row>
    <row r="21721" spans="1:7" ht="14.4">
      <c r="A21721" s="27" t="str">
        <f>VLOOKUP(C21721,'user list'!A:B,2,0)</f>
        <v>OCA</v>
      </c>
      <c r="B21721" s="172">
        <v>45825.730023148149</v>
      </c>
      <c r="C21721" s="69" t="s">
        <v>227</v>
      </c>
      <c r="D21721" s="69" t="s">
        <v>1937</v>
      </c>
      <c r="E21721" s="69" t="s">
        <v>3392</v>
      </c>
      <c r="F21721" s="69">
        <v>2475</v>
      </c>
      <c r="G21721" s="69" t="s">
        <v>1939</v>
      </c>
    </row>
    <row r="21722" spans="1:7" ht="14.4">
      <c r="A21722" s="27" t="str">
        <f>VLOOKUP(C21722,'user list'!A:B,2,0)</f>
        <v>OCA</v>
      </c>
      <c r="B21722" s="172">
        <v>45825.730127314811</v>
      </c>
      <c r="C21722" s="69" t="s">
        <v>227</v>
      </c>
      <c r="D21722" s="69" t="s">
        <v>1937</v>
      </c>
      <c r="E21722" s="69" t="s">
        <v>3392</v>
      </c>
      <c r="F21722" s="69">
        <v>2475</v>
      </c>
      <c r="G21722" s="69" t="s">
        <v>2441</v>
      </c>
    </row>
    <row r="21723" spans="1:7" ht="14.4">
      <c r="A21723" s="27" t="str">
        <f>VLOOKUP(C21723,'user list'!A:B,2,0)</f>
        <v>OCA</v>
      </c>
      <c r="B21723" s="172">
        <v>45825.731481481482</v>
      </c>
      <c r="C21723" s="69" t="s">
        <v>227</v>
      </c>
      <c r="D21723" s="69" t="s">
        <v>1937</v>
      </c>
      <c r="E21723" s="69" t="s">
        <v>3392</v>
      </c>
      <c r="F21723" s="69">
        <v>2475</v>
      </c>
      <c r="G21723" s="69" t="s">
        <v>1947</v>
      </c>
    </row>
    <row r="21724" spans="1:7" ht="14.4">
      <c r="A21724" s="27" t="str">
        <f>VLOOKUP(C21724,'user list'!A:B,2,0)</f>
        <v>OCA</v>
      </c>
      <c r="B21724" s="172">
        <v>45825.731481481482</v>
      </c>
      <c r="C21724" s="69" t="s">
        <v>227</v>
      </c>
      <c r="D21724" s="69" t="s">
        <v>1937</v>
      </c>
      <c r="E21724" s="69" t="s">
        <v>3392</v>
      </c>
      <c r="F21724" s="69">
        <v>2475</v>
      </c>
      <c r="G21724" s="69" t="s">
        <v>1948</v>
      </c>
    </row>
    <row r="21725" spans="1:7" ht="14.4">
      <c r="A21725" s="27" t="str">
        <f>VLOOKUP(C21725,'user list'!A:B,2,0)</f>
        <v>OCA</v>
      </c>
      <c r="B21725" s="172">
        <v>45825.731481481482</v>
      </c>
      <c r="C21725" s="69" t="s">
        <v>227</v>
      </c>
      <c r="D21725" s="69" t="s">
        <v>1937</v>
      </c>
      <c r="E21725" s="69" t="s">
        <v>3392</v>
      </c>
      <c r="F21725" s="69">
        <v>2475</v>
      </c>
      <c r="G21725" s="69" t="s">
        <v>1939</v>
      </c>
    </row>
    <row r="21726" spans="1:7" ht="14.4">
      <c r="A21726" s="27" t="str">
        <f>VLOOKUP(C21726,'user list'!A:B,2,0)</f>
        <v>Admin</v>
      </c>
      <c r="B21726" s="172">
        <v>45825.731493055559</v>
      </c>
      <c r="C21726" s="69" t="s">
        <v>186</v>
      </c>
      <c r="D21726" s="69" t="s">
        <v>1937</v>
      </c>
      <c r="E21726" s="69" t="s">
        <v>3392</v>
      </c>
      <c r="F21726" s="69">
        <v>2475</v>
      </c>
      <c r="G21726" s="69" t="s">
        <v>1948</v>
      </c>
    </row>
    <row r="21727" spans="1:7" ht="14.4">
      <c r="A21727" s="27" t="str">
        <f>VLOOKUP(C21727,'user list'!A:B,2,0)</f>
        <v>OCA</v>
      </c>
      <c r="B21727" s="172">
        <v>45825.733252314814</v>
      </c>
      <c r="C21727" s="69" t="s">
        <v>227</v>
      </c>
      <c r="D21727" s="69" t="s">
        <v>1937</v>
      </c>
      <c r="E21727" s="69" t="s">
        <v>3403</v>
      </c>
      <c r="F21727" s="69">
        <v>2488</v>
      </c>
      <c r="G21727" s="69" t="s">
        <v>1939</v>
      </c>
    </row>
    <row r="21728" spans="1:7" ht="14.4">
      <c r="A21728" s="27" t="str">
        <f>VLOOKUP(C21728,'user list'!A:B,2,0)</f>
        <v>OCA</v>
      </c>
      <c r="B21728" s="172">
        <v>45825.733784722222</v>
      </c>
      <c r="C21728" s="69" t="s">
        <v>227</v>
      </c>
      <c r="D21728" s="69" t="s">
        <v>1937</v>
      </c>
      <c r="E21728" s="69" t="s">
        <v>3403</v>
      </c>
      <c r="F21728" s="69">
        <v>2488</v>
      </c>
      <c r="G21728" s="69" t="s">
        <v>1947</v>
      </c>
    </row>
    <row r="21729" spans="1:7" ht="14.4">
      <c r="A21729" s="27" t="str">
        <f>VLOOKUP(C21729,'user list'!A:B,2,0)</f>
        <v>OCA</v>
      </c>
      <c r="B21729" s="172">
        <v>45825.733784722222</v>
      </c>
      <c r="C21729" s="69" t="s">
        <v>227</v>
      </c>
      <c r="D21729" s="69" t="s">
        <v>1937</v>
      </c>
      <c r="E21729" s="69" t="s">
        <v>3403</v>
      </c>
      <c r="F21729" s="69">
        <v>2488</v>
      </c>
      <c r="G21729" s="69" t="s">
        <v>1948</v>
      </c>
    </row>
    <row r="21730" spans="1:7" ht="14.4">
      <c r="A21730" s="27" t="str">
        <f>VLOOKUP(C21730,'user list'!A:B,2,0)</f>
        <v>OCA</v>
      </c>
      <c r="B21730" s="172">
        <v>45825.733784722222</v>
      </c>
      <c r="C21730" s="69" t="s">
        <v>227</v>
      </c>
      <c r="D21730" s="69" t="s">
        <v>1937</v>
      </c>
      <c r="E21730" s="69" t="s">
        <v>3403</v>
      </c>
      <c r="F21730" s="69">
        <v>2488</v>
      </c>
      <c r="G21730" s="69" t="s">
        <v>1939</v>
      </c>
    </row>
    <row r="21731" spans="1:7" ht="14.4">
      <c r="A21731" s="27" t="str">
        <f>VLOOKUP(C21731,'user list'!A:B,2,0)</f>
        <v>Admin</v>
      </c>
      <c r="B21731" s="172">
        <v>45825.733784722222</v>
      </c>
      <c r="C21731" s="69" t="s">
        <v>186</v>
      </c>
      <c r="D21731" s="69" t="s">
        <v>1937</v>
      </c>
      <c r="E21731" s="69" t="s">
        <v>3403</v>
      </c>
      <c r="F21731" s="69">
        <v>2488</v>
      </c>
      <c r="G21731" s="69" t="s">
        <v>1948</v>
      </c>
    </row>
    <row r="21732" spans="1:7" ht="14.4">
      <c r="A21732" s="27" t="str">
        <f>VLOOKUP(C21732,'user list'!A:B,2,0)</f>
        <v>QCYDO</v>
      </c>
      <c r="B21732" s="172">
        <v>45825.734131944446</v>
      </c>
      <c r="C21732" s="69" t="s">
        <v>270</v>
      </c>
      <c r="D21732" s="69" t="s">
        <v>1937</v>
      </c>
      <c r="E21732" s="69" t="s">
        <v>3417</v>
      </c>
      <c r="F21732" s="69">
        <v>2505</v>
      </c>
      <c r="G21732" s="69" t="s">
        <v>2440</v>
      </c>
    </row>
    <row r="21733" spans="1:7" ht="14.4">
      <c r="A21733" s="27" t="str">
        <f>VLOOKUP(C21733,'user list'!A:B,2,0)</f>
        <v>Admin</v>
      </c>
      <c r="B21733" s="172">
        <v>45825.734143518515</v>
      </c>
      <c r="C21733" s="69" t="s">
        <v>186</v>
      </c>
      <c r="D21733" s="69" t="s">
        <v>1937</v>
      </c>
      <c r="E21733" s="69" t="s">
        <v>3417</v>
      </c>
      <c r="F21733" s="69">
        <v>2505</v>
      </c>
      <c r="G21733" s="69" t="s">
        <v>1948</v>
      </c>
    </row>
    <row r="21734" spans="1:7" ht="14.4">
      <c r="A21734" s="27" t="str">
        <f>VLOOKUP(C21734,'user list'!A:B,2,0)</f>
        <v>Admin</v>
      </c>
      <c r="B21734" s="172">
        <v>45825.734143518515</v>
      </c>
      <c r="C21734" s="69" t="s">
        <v>186</v>
      </c>
      <c r="D21734" s="69" t="s">
        <v>1937</v>
      </c>
      <c r="E21734" s="69" t="s">
        <v>3417</v>
      </c>
      <c r="F21734" s="69">
        <v>2505</v>
      </c>
      <c r="G21734" s="69" t="s">
        <v>1948</v>
      </c>
    </row>
    <row r="21735" spans="1:7" ht="14.4">
      <c r="A21735" s="27" t="str">
        <f>VLOOKUP(C21735,'user list'!A:B,2,0)</f>
        <v>Admin</v>
      </c>
      <c r="B21735" s="172">
        <v>45825.734143518515</v>
      </c>
      <c r="C21735" s="69" t="s">
        <v>186</v>
      </c>
      <c r="D21735" s="69" t="s">
        <v>1937</v>
      </c>
      <c r="E21735" s="69" t="s">
        <v>3417</v>
      </c>
      <c r="F21735" s="69">
        <v>2505</v>
      </c>
      <c r="G21735" s="69" t="s">
        <v>1948</v>
      </c>
    </row>
    <row r="21736" spans="1:7" ht="14.4">
      <c r="A21736" s="27" t="str">
        <f>VLOOKUP(C21736,'user list'!A:B,2,0)</f>
        <v>Admin</v>
      </c>
      <c r="B21736" s="172">
        <v>45825.734143518515</v>
      </c>
      <c r="C21736" s="69" t="s">
        <v>186</v>
      </c>
      <c r="D21736" s="69" t="s">
        <v>1937</v>
      </c>
      <c r="E21736" s="69" t="s">
        <v>3417</v>
      </c>
      <c r="F21736" s="69">
        <v>2505</v>
      </c>
      <c r="G21736" s="69" t="s">
        <v>1947</v>
      </c>
    </row>
    <row r="21737" spans="1:7" ht="14.4">
      <c r="A21737" s="27" t="str">
        <f>VLOOKUP(C21737,'user list'!A:B,2,0)</f>
        <v>QCYDO</v>
      </c>
      <c r="B21737" s="172">
        <v>45825.734594907408</v>
      </c>
      <c r="C21737" s="69" t="s">
        <v>270</v>
      </c>
      <c r="D21737" s="69" t="s">
        <v>1937</v>
      </c>
      <c r="E21737" s="69" t="s">
        <v>3418</v>
      </c>
      <c r="F21737" s="69">
        <v>2506</v>
      </c>
      <c r="G21737" s="69" t="s">
        <v>2440</v>
      </c>
    </row>
    <row r="21738" spans="1:7" ht="14.4">
      <c r="A21738" s="27" t="str">
        <f>VLOOKUP(C21738,'user list'!A:B,2,0)</f>
        <v>Admin</v>
      </c>
      <c r="B21738" s="172">
        <v>45825.734606481485</v>
      </c>
      <c r="C21738" s="69" t="s">
        <v>186</v>
      </c>
      <c r="D21738" s="69" t="s">
        <v>1937</v>
      </c>
      <c r="E21738" s="69" t="s">
        <v>3418</v>
      </c>
      <c r="F21738" s="69">
        <v>2506</v>
      </c>
      <c r="G21738" s="69" t="s">
        <v>1948</v>
      </c>
    </row>
    <row r="21739" spans="1:7" ht="14.4">
      <c r="A21739" s="27" t="str">
        <f>VLOOKUP(C21739,'user list'!A:B,2,0)</f>
        <v>Admin</v>
      </c>
      <c r="B21739" s="172">
        <v>45825.734606481485</v>
      </c>
      <c r="C21739" s="69" t="s">
        <v>186</v>
      </c>
      <c r="D21739" s="69" t="s">
        <v>1937</v>
      </c>
      <c r="E21739" s="69" t="s">
        <v>3418</v>
      </c>
      <c r="F21739" s="69">
        <v>2506</v>
      </c>
      <c r="G21739" s="69" t="s">
        <v>1948</v>
      </c>
    </row>
    <row r="21740" spans="1:7" ht="14.4">
      <c r="A21740" s="27" t="str">
        <f>VLOOKUP(C21740,'user list'!A:B,2,0)</f>
        <v>Admin</v>
      </c>
      <c r="B21740" s="172">
        <v>45825.734606481485</v>
      </c>
      <c r="C21740" s="69" t="s">
        <v>186</v>
      </c>
      <c r="D21740" s="69" t="s">
        <v>1937</v>
      </c>
      <c r="E21740" s="69" t="s">
        <v>3418</v>
      </c>
      <c r="F21740" s="69">
        <v>2506</v>
      </c>
      <c r="G21740" s="69" t="s">
        <v>1948</v>
      </c>
    </row>
    <row r="21741" spans="1:7" ht="14.4">
      <c r="A21741" s="27" t="str">
        <f>VLOOKUP(C21741,'user list'!A:B,2,0)</f>
        <v>Admin</v>
      </c>
      <c r="B21741" s="172">
        <v>45825.734606481485</v>
      </c>
      <c r="C21741" s="69" t="s">
        <v>186</v>
      </c>
      <c r="D21741" s="69" t="s">
        <v>1937</v>
      </c>
      <c r="E21741" s="69" t="s">
        <v>3418</v>
      </c>
      <c r="F21741" s="69">
        <v>2506</v>
      </c>
      <c r="G21741" s="69" t="s">
        <v>1947</v>
      </c>
    </row>
    <row r="21742" spans="1:7" ht="14.4">
      <c r="A21742" s="27" t="str">
        <f>VLOOKUP(C21742,'user list'!A:B,2,0)</f>
        <v>OCA</v>
      </c>
      <c r="B21742" s="172">
        <v>45825.73474537037</v>
      </c>
      <c r="C21742" s="69" t="s">
        <v>227</v>
      </c>
      <c r="D21742" s="69" t="s">
        <v>1937</v>
      </c>
      <c r="E21742" s="69" t="s">
        <v>3392</v>
      </c>
      <c r="F21742" s="69">
        <v>2475</v>
      </c>
      <c r="G21742" s="69" t="s">
        <v>1939</v>
      </c>
    </row>
    <row r="21743" spans="1:7" ht="14.4">
      <c r="A21743" s="27" t="str">
        <f>VLOOKUP(C21743,'user list'!A:B,2,0)</f>
        <v>QCYDO</v>
      </c>
      <c r="B21743" s="172">
        <v>45825.735034722224</v>
      </c>
      <c r="C21743" s="69" t="s">
        <v>270</v>
      </c>
      <c r="D21743" s="69" t="s">
        <v>1937</v>
      </c>
      <c r="E21743" s="69" t="s">
        <v>3419</v>
      </c>
      <c r="F21743" s="69">
        <v>2507</v>
      </c>
      <c r="G21743" s="69" t="s">
        <v>2440</v>
      </c>
    </row>
    <row r="21744" spans="1:7" ht="14.4">
      <c r="A21744" s="27" t="str">
        <f>VLOOKUP(C21744,'user list'!A:B,2,0)</f>
        <v>Admin</v>
      </c>
      <c r="B21744" s="172">
        <v>45825.735034722224</v>
      </c>
      <c r="C21744" s="69" t="s">
        <v>186</v>
      </c>
      <c r="D21744" s="69" t="s">
        <v>1937</v>
      </c>
      <c r="E21744" s="69" t="s">
        <v>3419</v>
      </c>
      <c r="F21744" s="69">
        <v>2507</v>
      </c>
      <c r="G21744" s="69" t="s">
        <v>1948</v>
      </c>
    </row>
    <row r="21745" spans="1:7" ht="14.4">
      <c r="A21745" s="27" t="str">
        <f>VLOOKUP(C21745,'user list'!A:B,2,0)</f>
        <v>Admin</v>
      </c>
      <c r="B21745" s="172">
        <v>45825.735034722224</v>
      </c>
      <c r="C21745" s="69" t="s">
        <v>186</v>
      </c>
      <c r="D21745" s="69" t="s">
        <v>1937</v>
      </c>
      <c r="E21745" s="69" t="s">
        <v>3419</v>
      </c>
      <c r="F21745" s="69">
        <v>2507</v>
      </c>
      <c r="G21745" s="69" t="s">
        <v>1948</v>
      </c>
    </row>
    <row r="21746" spans="1:7" ht="14.4">
      <c r="A21746" s="27" t="str">
        <f>VLOOKUP(C21746,'user list'!A:B,2,0)</f>
        <v>Admin</v>
      </c>
      <c r="B21746" s="172">
        <v>45825.735046296293</v>
      </c>
      <c r="C21746" s="69" t="s">
        <v>186</v>
      </c>
      <c r="D21746" s="69" t="s">
        <v>1937</v>
      </c>
      <c r="E21746" s="69" t="s">
        <v>3419</v>
      </c>
      <c r="F21746" s="69">
        <v>2507</v>
      </c>
      <c r="G21746" s="69" t="s">
        <v>1948</v>
      </c>
    </row>
    <row r="21747" spans="1:7" ht="14.4">
      <c r="A21747" s="27" t="str">
        <f>VLOOKUP(C21747,'user list'!A:B,2,0)</f>
        <v>Admin</v>
      </c>
      <c r="B21747" s="172">
        <v>45825.735046296293</v>
      </c>
      <c r="C21747" s="69" t="s">
        <v>186</v>
      </c>
      <c r="D21747" s="69" t="s">
        <v>1937</v>
      </c>
      <c r="E21747" s="69" t="s">
        <v>3419</v>
      </c>
      <c r="F21747" s="69">
        <v>2507</v>
      </c>
      <c r="G21747" s="69" t="s">
        <v>1947</v>
      </c>
    </row>
    <row r="21748" spans="1:7" ht="14.4">
      <c r="A21748" s="27" t="str">
        <f>VLOOKUP(C21748,'user list'!A:B,2,0)</f>
        <v>QCYDO</v>
      </c>
      <c r="B21748" s="172">
        <v>45825.735451388886</v>
      </c>
      <c r="C21748" s="69" t="s">
        <v>270</v>
      </c>
      <c r="D21748" s="69" t="s">
        <v>1937</v>
      </c>
      <c r="E21748" s="69" t="s">
        <v>3420</v>
      </c>
      <c r="F21748" s="69">
        <v>2508</v>
      </c>
      <c r="G21748" s="69" t="s">
        <v>2440</v>
      </c>
    </row>
    <row r="21749" spans="1:7" ht="14.4">
      <c r="A21749" s="27" t="str">
        <f>VLOOKUP(C21749,'user list'!A:B,2,0)</f>
        <v>Admin</v>
      </c>
      <c r="B21749" s="172">
        <v>45825.735451388886</v>
      </c>
      <c r="C21749" s="69" t="s">
        <v>186</v>
      </c>
      <c r="D21749" s="69" t="s">
        <v>1937</v>
      </c>
      <c r="E21749" s="69" t="s">
        <v>3420</v>
      </c>
      <c r="F21749" s="69">
        <v>2508</v>
      </c>
      <c r="G21749" s="69" t="s">
        <v>1948</v>
      </c>
    </row>
    <row r="21750" spans="1:7" ht="14.4">
      <c r="A21750" s="27" t="str">
        <f>VLOOKUP(C21750,'user list'!A:B,2,0)</f>
        <v>Admin</v>
      </c>
      <c r="B21750" s="172">
        <v>45825.735451388886</v>
      </c>
      <c r="C21750" s="69" t="s">
        <v>186</v>
      </c>
      <c r="D21750" s="69" t="s">
        <v>1937</v>
      </c>
      <c r="E21750" s="69" t="s">
        <v>3420</v>
      </c>
      <c r="F21750" s="69">
        <v>2508</v>
      </c>
      <c r="G21750" s="69" t="s">
        <v>1948</v>
      </c>
    </row>
    <row r="21751" spans="1:7" ht="14.4">
      <c r="A21751" s="27" t="str">
        <f>VLOOKUP(C21751,'user list'!A:B,2,0)</f>
        <v>Admin</v>
      </c>
      <c r="B21751" s="172">
        <v>45825.735451388886</v>
      </c>
      <c r="C21751" s="69" t="s">
        <v>186</v>
      </c>
      <c r="D21751" s="69" t="s">
        <v>1937</v>
      </c>
      <c r="E21751" s="69" t="s">
        <v>3420</v>
      </c>
      <c r="F21751" s="69">
        <v>2508</v>
      </c>
      <c r="G21751" s="69" t="s">
        <v>1948</v>
      </c>
    </row>
    <row r="21752" spans="1:7" ht="14.4">
      <c r="A21752" s="27" t="str">
        <f>VLOOKUP(C21752,'user list'!A:B,2,0)</f>
        <v>Admin</v>
      </c>
      <c r="B21752" s="172">
        <v>45825.735451388886</v>
      </c>
      <c r="C21752" s="69" t="s">
        <v>186</v>
      </c>
      <c r="D21752" s="69" t="s">
        <v>1937</v>
      </c>
      <c r="E21752" s="69" t="s">
        <v>3420</v>
      </c>
      <c r="F21752" s="69">
        <v>2508</v>
      </c>
      <c r="G21752" s="69" t="s">
        <v>1947</v>
      </c>
    </row>
    <row r="21753" spans="1:7" ht="14.4">
      <c r="A21753" s="27" t="str">
        <f>VLOOKUP(C21753,'user list'!A:B,2,0)</f>
        <v>QCYDO</v>
      </c>
      <c r="B21753" s="172">
        <v>45825.736064814817</v>
      </c>
      <c r="C21753" s="69" t="s">
        <v>270</v>
      </c>
      <c r="D21753" s="69" t="s">
        <v>1937</v>
      </c>
      <c r="E21753" s="69" t="s">
        <v>3421</v>
      </c>
      <c r="F21753" s="69">
        <v>2509</v>
      </c>
      <c r="G21753" s="69" t="s">
        <v>2440</v>
      </c>
    </row>
    <row r="21754" spans="1:7" ht="14.4">
      <c r="A21754" s="27" t="str">
        <f>VLOOKUP(C21754,'user list'!A:B,2,0)</f>
        <v>Admin</v>
      </c>
      <c r="B21754" s="172">
        <v>45825.736076388886</v>
      </c>
      <c r="C21754" s="69" t="s">
        <v>186</v>
      </c>
      <c r="D21754" s="69" t="s">
        <v>1937</v>
      </c>
      <c r="E21754" s="69" t="s">
        <v>3421</v>
      </c>
      <c r="F21754" s="69">
        <v>2509</v>
      </c>
      <c r="G21754" s="69" t="s">
        <v>1948</v>
      </c>
    </row>
    <row r="21755" spans="1:7" ht="14.4">
      <c r="A21755" s="27" t="str">
        <f>VLOOKUP(C21755,'user list'!A:B,2,0)</f>
        <v>Admin</v>
      </c>
      <c r="B21755" s="172">
        <v>45825.736076388886</v>
      </c>
      <c r="C21755" s="69" t="s">
        <v>186</v>
      </c>
      <c r="D21755" s="69" t="s">
        <v>1937</v>
      </c>
      <c r="E21755" s="69" t="s">
        <v>3421</v>
      </c>
      <c r="F21755" s="69">
        <v>2509</v>
      </c>
      <c r="G21755" s="69" t="s">
        <v>1948</v>
      </c>
    </row>
    <row r="21756" spans="1:7" ht="14.4">
      <c r="A21756" s="27" t="str">
        <f>VLOOKUP(C21756,'user list'!A:B,2,0)</f>
        <v>Admin</v>
      </c>
      <c r="B21756" s="172">
        <v>45825.736076388886</v>
      </c>
      <c r="C21756" s="69" t="s">
        <v>186</v>
      </c>
      <c r="D21756" s="69" t="s">
        <v>1937</v>
      </c>
      <c r="E21756" s="69" t="s">
        <v>3421</v>
      </c>
      <c r="F21756" s="69">
        <v>2509</v>
      </c>
      <c r="G21756" s="69" t="s">
        <v>1948</v>
      </c>
    </row>
    <row r="21757" spans="1:7" ht="14.4">
      <c r="A21757" s="27" t="str">
        <f>VLOOKUP(C21757,'user list'!A:B,2,0)</f>
        <v>Admin</v>
      </c>
      <c r="B21757" s="172">
        <v>45825.736076388886</v>
      </c>
      <c r="C21757" s="69" t="s">
        <v>186</v>
      </c>
      <c r="D21757" s="69" t="s">
        <v>1937</v>
      </c>
      <c r="E21757" s="69" t="s">
        <v>3421</v>
      </c>
      <c r="F21757" s="69">
        <v>2509</v>
      </c>
      <c r="G21757" s="69" t="s">
        <v>1947</v>
      </c>
    </row>
    <row r="21758" spans="1:7" ht="14.4">
      <c r="A21758" s="27" t="str">
        <f>VLOOKUP(C21758,'user list'!A:B,2,0)</f>
        <v>QCYDO</v>
      </c>
      <c r="B21758" s="172">
        <v>45825.736458333333</v>
      </c>
      <c r="C21758" s="69" t="s">
        <v>270</v>
      </c>
      <c r="D21758" s="69" t="s">
        <v>1937</v>
      </c>
      <c r="E21758" s="69" t="s">
        <v>3422</v>
      </c>
      <c r="F21758" s="69">
        <v>2510</v>
      </c>
      <c r="G21758" s="69" t="s">
        <v>2440</v>
      </c>
    </row>
    <row r="21759" spans="1:7" ht="14.4">
      <c r="A21759" s="27" t="str">
        <f>VLOOKUP(C21759,'user list'!A:B,2,0)</f>
        <v>Admin</v>
      </c>
      <c r="B21759" s="172">
        <v>45825.736458333333</v>
      </c>
      <c r="C21759" s="69" t="s">
        <v>186</v>
      </c>
      <c r="D21759" s="69" t="s">
        <v>1937</v>
      </c>
      <c r="E21759" s="69" t="s">
        <v>3422</v>
      </c>
      <c r="F21759" s="69">
        <v>2510</v>
      </c>
      <c r="G21759" s="69" t="s">
        <v>1948</v>
      </c>
    </row>
    <row r="21760" spans="1:7" ht="14.4">
      <c r="A21760" s="27" t="str">
        <f>VLOOKUP(C21760,'user list'!A:B,2,0)</f>
        <v>Admin</v>
      </c>
      <c r="B21760" s="172">
        <v>45825.736458333333</v>
      </c>
      <c r="C21760" s="69" t="s">
        <v>186</v>
      </c>
      <c r="D21760" s="69" t="s">
        <v>1937</v>
      </c>
      <c r="E21760" s="69" t="s">
        <v>3422</v>
      </c>
      <c r="F21760" s="69">
        <v>2510</v>
      </c>
      <c r="G21760" s="69" t="s">
        <v>1948</v>
      </c>
    </row>
    <row r="21761" spans="1:7" ht="14.4">
      <c r="A21761" s="27" t="str">
        <f>VLOOKUP(C21761,'user list'!A:B,2,0)</f>
        <v>Admin</v>
      </c>
      <c r="B21761" s="172">
        <v>45825.736458333333</v>
      </c>
      <c r="C21761" s="69" t="s">
        <v>186</v>
      </c>
      <c r="D21761" s="69" t="s">
        <v>1937</v>
      </c>
      <c r="E21761" s="69" t="s">
        <v>3422</v>
      </c>
      <c r="F21761" s="69">
        <v>2510</v>
      </c>
      <c r="G21761" s="69" t="s">
        <v>1948</v>
      </c>
    </row>
    <row r="21762" spans="1:7" ht="14.4">
      <c r="A21762" s="27" t="str">
        <f>VLOOKUP(C21762,'user list'!A:B,2,0)</f>
        <v>Admin</v>
      </c>
      <c r="B21762" s="172">
        <v>45825.73646990741</v>
      </c>
      <c r="C21762" s="69" t="s">
        <v>186</v>
      </c>
      <c r="D21762" s="69" t="s">
        <v>1937</v>
      </c>
      <c r="E21762" s="69" t="s">
        <v>3422</v>
      </c>
      <c r="F21762" s="69">
        <v>2510</v>
      </c>
      <c r="G21762" s="69" t="s">
        <v>1947</v>
      </c>
    </row>
    <row r="21763" spans="1:7" ht="14.4">
      <c r="A21763" s="27" t="str">
        <f>VLOOKUP(C21763,'user list'!A:B,2,0)</f>
        <v>QCYDO</v>
      </c>
      <c r="B21763" s="172">
        <v>45825.736851851849</v>
      </c>
      <c r="C21763" s="69" t="s">
        <v>270</v>
      </c>
      <c r="D21763" s="69" t="s">
        <v>1937</v>
      </c>
      <c r="E21763" s="69" t="s">
        <v>3423</v>
      </c>
      <c r="F21763" s="69">
        <v>2511</v>
      </c>
      <c r="G21763" s="69" t="s">
        <v>2440</v>
      </c>
    </row>
    <row r="21764" spans="1:7" ht="14.4">
      <c r="A21764" s="27" t="str">
        <f>VLOOKUP(C21764,'user list'!A:B,2,0)</f>
        <v>Admin</v>
      </c>
      <c r="B21764" s="172">
        <v>45825.736851851849</v>
      </c>
      <c r="C21764" s="69" t="s">
        <v>186</v>
      </c>
      <c r="D21764" s="69" t="s">
        <v>1937</v>
      </c>
      <c r="E21764" s="69" t="s">
        <v>3423</v>
      </c>
      <c r="F21764" s="69">
        <v>2511</v>
      </c>
      <c r="G21764" s="69" t="s">
        <v>1948</v>
      </c>
    </row>
    <row r="21765" spans="1:7" ht="14.4">
      <c r="A21765" s="27" t="str">
        <f>VLOOKUP(C21765,'user list'!A:B,2,0)</f>
        <v>Admin</v>
      </c>
      <c r="B21765" s="172">
        <v>45825.736851851849</v>
      </c>
      <c r="C21765" s="69" t="s">
        <v>186</v>
      </c>
      <c r="D21765" s="69" t="s">
        <v>1937</v>
      </c>
      <c r="E21765" s="69" t="s">
        <v>3423</v>
      </c>
      <c r="F21765" s="69">
        <v>2511</v>
      </c>
      <c r="G21765" s="69" t="s">
        <v>1948</v>
      </c>
    </row>
    <row r="21766" spans="1:7" ht="14.4">
      <c r="A21766" s="27" t="str">
        <f>VLOOKUP(C21766,'user list'!A:B,2,0)</f>
        <v>Admin</v>
      </c>
      <c r="B21766" s="172">
        <v>45825.736851851849</v>
      </c>
      <c r="C21766" s="69" t="s">
        <v>186</v>
      </c>
      <c r="D21766" s="69" t="s">
        <v>1937</v>
      </c>
      <c r="E21766" s="69" t="s">
        <v>3423</v>
      </c>
      <c r="F21766" s="69">
        <v>2511</v>
      </c>
      <c r="G21766" s="69" t="s">
        <v>1948</v>
      </c>
    </row>
    <row r="21767" spans="1:7" ht="14.4">
      <c r="A21767" s="27" t="str">
        <f>VLOOKUP(C21767,'user list'!A:B,2,0)</f>
        <v>Admin</v>
      </c>
      <c r="B21767" s="172">
        <v>45825.736851851849</v>
      </c>
      <c r="C21767" s="69" t="s">
        <v>186</v>
      </c>
      <c r="D21767" s="69" t="s">
        <v>1937</v>
      </c>
      <c r="E21767" s="69" t="s">
        <v>3423</v>
      </c>
      <c r="F21767" s="69">
        <v>2511</v>
      </c>
      <c r="G21767" s="69" t="s">
        <v>1947</v>
      </c>
    </row>
    <row r="21768" spans="1:7" ht="14.4">
      <c r="A21768" s="27" t="str">
        <f>VLOOKUP(C21768,'user list'!A:B,2,0)</f>
        <v>QCYDO</v>
      </c>
      <c r="B21768" s="172">
        <v>45825.737488425926</v>
      </c>
      <c r="C21768" s="69" t="s">
        <v>270</v>
      </c>
      <c r="D21768" s="69" t="s">
        <v>1937</v>
      </c>
      <c r="E21768" s="69" t="s">
        <v>3424</v>
      </c>
      <c r="F21768" s="69" t="s">
        <v>3425</v>
      </c>
      <c r="G21768" s="69" t="s">
        <v>3426</v>
      </c>
    </row>
    <row r="21769" spans="1:7" ht="14.4">
      <c r="A21769" s="27" t="str">
        <f>VLOOKUP(C21769,'user list'!A:B,2,0)</f>
        <v>Admin</v>
      </c>
      <c r="B21769" s="172">
        <v>45825.737488425926</v>
      </c>
      <c r="C21769" s="69" t="s">
        <v>186</v>
      </c>
      <c r="D21769" s="69" t="s">
        <v>1937</v>
      </c>
      <c r="E21769" s="69" t="s">
        <v>3424</v>
      </c>
      <c r="F21769" s="69" t="s">
        <v>3425</v>
      </c>
      <c r="G21769" s="69" t="s">
        <v>3426</v>
      </c>
    </row>
    <row r="21770" spans="1:7" ht="14.4">
      <c r="A21770" s="27" t="str">
        <f>VLOOKUP(C21770,'user list'!A:B,2,0)</f>
        <v>Admin</v>
      </c>
      <c r="B21770" s="172">
        <v>45825.737488425926</v>
      </c>
      <c r="C21770" s="69" t="s">
        <v>186</v>
      </c>
      <c r="D21770" s="69" t="s">
        <v>1937</v>
      </c>
      <c r="E21770" s="69" t="s">
        <v>3424</v>
      </c>
      <c r="F21770" s="69" t="s">
        <v>3425</v>
      </c>
      <c r="G21770" s="69" t="s">
        <v>3426</v>
      </c>
    </row>
    <row r="21771" spans="1:7" ht="14.4">
      <c r="A21771" s="27" t="str">
        <f>VLOOKUP(C21771,'user list'!A:B,2,0)</f>
        <v>Admin</v>
      </c>
      <c r="B21771" s="172">
        <v>45825.737488425926</v>
      </c>
      <c r="C21771" s="69" t="s">
        <v>186</v>
      </c>
      <c r="D21771" s="69" t="s">
        <v>1937</v>
      </c>
      <c r="E21771" s="69" t="s">
        <v>3424</v>
      </c>
      <c r="F21771" s="69" t="s">
        <v>3425</v>
      </c>
      <c r="G21771" s="69" t="s">
        <v>3426</v>
      </c>
    </row>
    <row r="21772" spans="1:7" ht="14.4">
      <c r="A21772" s="27" t="str">
        <f>VLOOKUP(C21772,'user list'!A:B,2,0)</f>
        <v>Admin</v>
      </c>
      <c r="B21772" s="172">
        <v>45825.737488425926</v>
      </c>
      <c r="C21772" s="69" t="s">
        <v>186</v>
      </c>
      <c r="D21772" s="69" t="s">
        <v>1937</v>
      </c>
      <c r="E21772" s="69" t="s">
        <v>3424</v>
      </c>
      <c r="F21772" s="69" t="s">
        <v>3425</v>
      </c>
      <c r="G21772" s="69" t="s">
        <v>3426</v>
      </c>
    </row>
    <row r="21773" spans="1:7" ht="14.4">
      <c r="A21773" s="27" t="str">
        <f>VLOOKUP(C21773,'user list'!A:B,2,0)</f>
        <v>QCYDO</v>
      </c>
      <c r="B21773" s="172">
        <v>45825.738043981481</v>
      </c>
      <c r="C21773" s="69" t="s">
        <v>270</v>
      </c>
      <c r="D21773" s="69" t="s">
        <v>1937</v>
      </c>
      <c r="E21773" s="69" t="s">
        <v>3427</v>
      </c>
      <c r="F21773" s="69">
        <v>2513</v>
      </c>
      <c r="G21773" s="69" t="s">
        <v>2440</v>
      </c>
    </row>
    <row r="21774" spans="1:7" ht="14.4">
      <c r="A21774" s="27" t="str">
        <f>VLOOKUP(C21774,'user list'!A:B,2,0)</f>
        <v>Admin</v>
      </c>
      <c r="B21774" s="172">
        <v>45825.738043981481</v>
      </c>
      <c r="C21774" s="69" t="s">
        <v>186</v>
      </c>
      <c r="D21774" s="69" t="s">
        <v>1937</v>
      </c>
      <c r="E21774" s="69" t="s">
        <v>3427</v>
      </c>
      <c r="F21774" s="69">
        <v>2513</v>
      </c>
      <c r="G21774" s="69" t="s">
        <v>1948</v>
      </c>
    </row>
    <row r="21775" spans="1:7" ht="14.4">
      <c r="A21775" s="27" t="str">
        <f>VLOOKUP(C21775,'user list'!A:B,2,0)</f>
        <v>Admin</v>
      </c>
      <c r="B21775" s="172">
        <v>45825.738043981481</v>
      </c>
      <c r="C21775" s="69" t="s">
        <v>186</v>
      </c>
      <c r="D21775" s="69" t="s">
        <v>1937</v>
      </c>
      <c r="E21775" s="69" t="s">
        <v>3427</v>
      </c>
      <c r="F21775" s="69">
        <v>2513</v>
      </c>
      <c r="G21775" s="69" t="s">
        <v>1948</v>
      </c>
    </row>
    <row r="21776" spans="1:7" ht="14.4">
      <c r="A21776" s="27" t="str">
        <f>VLOOKUP(C21776,'user list'!A:B,2,0)</f>
        <v>Admin</v>
      </c>
      <c r="B21776" s="172">
        <v>45825.738043981481</v>
      </c>
      <c r="C21776" s="69" t="s">
        <v>186</v>
      </c>
      <c r="D21776" s="69" t="s">
        <v>1937</v>
      </c>
      <c r="E21776" s="69" t="s">
        <v>3427</v>
      </c>
      <c r="F21776" s="69">
        <v>2513</v>
      </c>
      <c r="G21776" s="69" t="s">
        <v>1948</v>
      </c>
    </row>
    <row r="21777" spans="1:7" ht="14.4">
      <c r="A21777" s="27" t="str">
        <f>VLOOKUP(C21777,'user list'!A:B,2,0)</f>
        <v>Admin</v>
      </c>
      <c r="B21777" s="172">
        <v>45825.738055555557</v>
      </c>
      <c r="C21777" s="69" t="s">
        <v>186</v>
      </c>
      <c r="D21777" s="69" t="s">
        <v>1937</v>
      </c>
      <c r="E21777" s="69" t="s">
        <v>3427</v>
      </c>
      <c r="F21777" s="69">
        <v>2513</v>
      </c>
      <c r="G21777" s="69" t="s">
        <v>1947</v>
      </c>
    </row>
    <row r="21778" spans="1:7" ht="14.4">
      <c r="A21778" s="27" t="str">
        <f>VLOOKUP(C21778,'user list'!A:B,2,0)</f>
        <v>QCYDO</v>
      </c>
      <c r="B21778" s="172">
        <v>45825.73846064815</v>
      </c>
      <c r="C21778" s="69" t="s">
        <v>270</v>
      </c>
      <c r="D21778" s="69" t="s">
        <v>1937</v>
      </c>
      <c r="E21778" s="69" t="s">
        <v>3428</v>
      </c>
      <c r="F21778" s="69">
        <v>2514</v>
      </c>
      <c r="G21778" s="69" t="s">
        <v>2440</v>
      </c>
    </row>
    <row r="21779" spans="1:7" ht="14.4">
      <c r="A21779" s="27" t="str">
        <f>VLOOKUP(C21779,'user list'!A:B,2,0)</f>
        <v>Admin</v>
      </c>
      <c r="B21779" s="172">
        <v>45825.73847222222</v>
      </c>
      <c r="C21779" s="69" t="s">
        <v>186</v>
      </c>
      <c r="D21779" s="69" t="s">
        <v>1937</v>
      </c>
      <c r="E21779" s="69" t="s">
        <v>3428</v>
      </c>
      <c r="F21779" s="69">
        <v>2514</v>
      </c>
      <c r="G21779" s="69" t="s">
        <v>1948</v>
      </c>
    </row>
    <row r="21780" spans="1:7" ht="14.4">
      <c r="A21780" s="27" t="str">
        <f>VLOOKUP(C21780,'user list'!A:B,2,0)</f>
        <v>Admin</v>
      </c>
      <c r="B21780" s="172">
        <v>45825.73847222222</v>
      </c>
      <c r="C21780" s="69" t="s">
        <v>186</v>
      </c>
      <c r="D21780" s="69" t="s">
        <v>1937</v>
      </c>
      <c r="E21780" s="69" t="s">
        <v>3428</v>
      </c>
      <c r="F21780" s="69">
        <v>2514</v>
      </c>
      <c r="G21780" s="69" t="s">
        <v>1948</v>
      </c>
    </row>
    <row r="21781" spans="1:7" ht="14.4">
      <c r="A21781" s="27" t="str">
        <f>VLOOKUP(C21781,'user list'!A:B,2,0)</f>
        <v>Admin</v>
      </c>
      <c r="B21781" s="172">
        <v>45825.73847222222</v>
      </c>
      <c r="C21781" s="69" t="s">
        <v>186</v>
      </c>
      <c r="D21781" s="69" t="s">
        <v>1937</v>
      </c>
      <c r="E21781" s="69" t="s">
        <v>3428</v>
      </c>
      <c r="F21781" s="69">
        <v>2514</v>
      </c>
      <c r="G21781" s="69" t="s">
        <v>1948</v>
      </c>
    </row>
    <row r="21782" spans="1:7" ht="14.4">
      <c r="A21782" s="27" t="str">
        <f>VLOOKUP(C21782,'user list'!A:B,2,0)</f>
        <v>Admin</v>
      </c>
      <c r="B21782" s="172">
        <v>45825.73847222222</v>
      </c>
      <c r="C21782" s="69" t="s">
        <v>186</v>
      </c>
      <c r="D21782" s="69" t="s">
        <v>1937</v>
      </c>
      <c r="E21782" s="69" t="s">
        <v>3428</v>
      </c>
      <c r="F21782" s="69">
        <v>2514</v>
      </c>
      <c r="G21782" s="69" t="s">
        <v>1947</v>
      </c>
    </row>
    <row r="21783" spans="1:7" ht="14.4">
      <c r="A21783" s="27" t="str">
        <f>VLOOKUP(C21783,'user list'!A:B,2,0)</f>
        <v>QCYDO</v>
      </c>
      <c r="B21783" s="172">
        <v>45825.738900462966</v>
      </c>
      <c r="C21783" s="69" t="s">
        <v>270</v>
      </c>
      <c r="D21783" s="69" t="s">
        <v>1937</v>
      </c>
      <c r="E21783" s="69" t="s">
        <v>3429</v>
      </c>
      <c r="F21783" s="69">
        <v>2515</v>
      </c>
      <c r="G21783" s="69" t="s">
        <v>2440</v>
      </c>
    </row>
    <row r="21784" spans="1:7" ht="14.4">
      <c r="A21784" s="27" t="str">
        <f>VLOOKUP(C21784,'user list'!A:B,2,0)</f>
        <v>Admin</v>
      </c>
      <c r="B21784" s="172">
        <v>45825.738900462966</v>
      </c>
      <c r="C21784" s="69" t="s">
        <v>186</v>
      </c>
      <c r="D21784" s="69" t="s">
        <v>1937</v>
      </c>
      <c r="E21784" s="69" t="s">
        <v>3429</v>
      </c>
      <c r="F21784" s="69">
        <v>2515</v>
      </c>
      <c r="G21784" s="69" t="s">
        <v>1948</v>
      </c>
    </row>
    <row r="21785" spans="1:7" ht="14.4">
      <c r="A21785" s="27" t="str">
        <f>VLOOKUP(C21785,'user list'!A:B,2,0)</f>
        <v>Admin</v>
      </c>
      <c r="B21785" s="172">
        <v>45825.738900462966</v>
      </c>
      <c r="C21785" s="69" t="s">
        <v>186</v>
      </c>
      <c r="D21785" s="69" t="s">
        <v>1937</v>
      </c>
      <c r="E21785" s="69" t="s">
        <v>3429</v>
      </c>
      <c r="F21785" s="69">
        <v>2515</v>
      </c>
      <c r="G21785" s="69" t="s">
        <v>1948</v>
      </c>
    </row>
    <row r="21786" spans="1:7" ht="14.4">
      <c r="A21786" s="27" t="str">
        <f>VLOOKUP(C21786,'user list'!A:B,2,0)</f>
        <v>Admin</v>
      </c>
      <c r="B21786" s="172">
        <v>45825.738900462966</v>
      </c>
      <c r="C21786" s="69" t="s">
        <v>186</v>
      </c>
      <c r="D21786" s="69" t="s">
        <v>1937</v>
      </c>
      <c r="E21786" s="69" t="s">
        <v>3429</v>
      </c>
      <c r="F21786" s="69">
        <v>2515</v>
      </c>
      <c r="G21786" s="69" t="s">
        <v>1948</v>
      </c>
    </row>
    <row r="21787" spans="1:7" ht="14.4">
      <c r="A21787" s="27" t="str">
        <f>VLOOKUP(C21787,'user list'!A:B,2,0)</f>
        <v>Admin</v>
      </c>
      <c r="B21787" s="172">
        <v>45825.738900462966</v>
      </c>
      <c r="C21787" s="69" t="s">
        <v>186</v>
      </c>
      <c r="D21787" s="69" t="s">
        <v>1937</v>
      </c>
      <c r="E21787" s="69" t="s">
        <v>3429</v>
      </c>
      <c r="F21787" s="69">
        <v>2515</v>
      </c>
      <c r="G21787" s="69" t="s">
        <v>1947</v>
      </c>
    </row>
    <row r="21788" spans="1:7" ht="14.4">
      <c r="A21788" s="27" t="str">
        <f>VLOOKUP(C21788,'user list'!A:B,2,0)</f>
        <v>QCYDO</v>
      </c>
      <c r="B21788" s="172">
        <v>45825.739131944443</v>
      </c>
      <c r="C21788" s="69" t="s">
        <v>270</v>
      </c>
      <c r="D21788" s="69" t="s">
        <v>1937</v>
      </c>
      <c r="E21788" s="69" t="s">
        <v>3344</v>
      </c>
      <c r="F21788" s="69">
        <v>2401</v>
      </c>
      <c r="G21788" s="69" t="s">
        <v>1939</v>
      </c>
    </row>
    <row r="21789" spans="1:7" ht="14.4">
      <c r="A21789" s="27" t="str">
        <f>VLOOKUP(C21789,'user list'!A:B,2,0)</f>
        <v>QCYDO</v>
      </c>
      <c r="B21789" s="172">
        <v>45825.739201388889</v>
      </c>
      <c r="C21789" s="69" t="s">
        <v>270</v>
      </c>
      <c r="D21789" s="69" t="s">
        <v>1937</v>
      </c>
      <c r="E21789" s="69" t="s">
        <v>3263</v>
      </c>
      <c r="F21789" s="69">
        <v>2403</v>
      </c>
      <c r="G21789" s="69" t="s">
        <v>1939</v>
      </c>
    </row>
    <row r="21790" spans="1:7" ht="14.4">
      <c r="A21790" s="27" t="str">
        <f>VLOOKUP(C21790,'user list'!A:B,2,0)</f>
        <v>QCYDO</v>
      </c>
      <c r="B21790" s="172">
        <v>45825.739247685182</v>
      </c>
      <c r="C21790" s="69" t="s">
        <v>270</v>
      </c>
      <c r="D21790" s="69" t="s">
        <v>1937</v>
      </c>
      <c r="E21790" s="69" t="s">
        <v>3257</v>
      </c>
      <c r="F21790" s="69">
        <v>2406</v>
      </c>
      <c r="G21790" s="69" t="s">
        <v>1939</v>
      </c>
    </row>
    <row r="21791" spans="1:7" ht="14.4">
      <c r="A21791" s="27" t="str">
        <f>VLOOKUP(C21791,'user list'!A:B,2,0)</f>
        <v>QCYDO</v>
      </c>
      <c r="B21791" s="172">
        <v>45825.739270833335</v>
      </c>
      <c r="C21791" s="69" t="s">
        <v>270</v>
      </c>
      <c r="D21791" s="69" t="s">
        <v>1937</v>
      </c>
      <c r="E21791" s="69" t="s">
        <v>3345</v>
      </c>
      <c r="F21791" s="69">
        <v>2408</v>
      </c>
      <c r="G21791" s="69" t="s">
        <v>1939</v>
      </c>
    </row>
    <row r="21792" spans="1:7" ht="14.4">
      <c r="A21792" s="27" t="str">
        <f>VLOOKUP(C21792,'user list'!A:B,2,0)</f>
        <v>QCYDO</v>
      </c>
      <c r="B21792" s="172">
        <v>45825.739293981482</v>
      </c>
      <c r="C21792" s="69" t="s">
        <v>270</v>
      </c>
      <c r="D21792" s="69" t="s">
        <v>1937</v>
      </c>
      <c r="E21792" s="69" t="s">
        <v>3346</v>
      </c>
      <c r="F21792" s="69">
        <v>2409</v>
      </c>
      <c r="G21792" s="69" t="s">
        <v>1939</v>
      </c>
    </row>
    <row r="21793" spans="1:7" ht="14.4">
      <c r="A21793" s="27" t="str">
        <f>VLOOKUP(C21793,'user list'!A:B,2,0)</f>
        <v>QCYDO</v>
      </c>
      <c r="B21793" s="172">
        <v>45825.739502314813</v>
      </c>
      <c r="C21793" s="69" t="s">
        <v>270</v>
      </c>
      <c r="D21793" s="69" t="s">
        <v>1937</v>
      </c>
      <c r="E21793" s="69" t="s">
        <v>3429</v>
      </c>
      <c r="F21793" s="69">
        <v>2515</v>
      </c>
      <c r="G21793" s="69" t="s">
        <v>1939</v>
      </c>
    </row>
    <row r="21794" spans="1:7" ht="14.4">
      <c r="A21794" s="27" t="str">
        <f>VLOOKUP(C21794,'user list'!A:B,2,0)</f>
        <v>QCYDO</v>
      </c>
      <c r="B21794" s="172">
        <v>45825.73951388889</v>
      </c>
      <c r="C21794" s="69" t="s">
        <v>270</v>
      </c>
      <c r="D21794" s="69" t="s">
        <v>1937</v>
      </c>
      <c r="E21794" s="69" t="s">
        <v>3424</v>
      </c>
      <c r="F21794" s="69" t="s">
        <v>3425</v>
      </c>
      <c r="G21794" s="69" t="s">
        <v>3426</v>
      </c>
    </row>
    <row r="21795" spans="1:7" ht="14.4">
      <c r="A21795" s="27" t="str">
        <f>VLOOKUP(C21795,'user list'!A:B,2,0)</f>
        <v>QCYDO</v>
      </c>
      <c r="B21795" s="172">
        <v>45825.739537037036</v>
      </c>
      <c r="C21795" s="69" t="s">
        <v>270</v>
      </c>
      <c r="D21795" s="69" t="s">
        <v>1937</v>
      </c>
      <c r="E21795" s="69" t="s">
        <v>3422</v>
      </c>
      <c r="F21795" s="69">
        <v>2510</v>
      </c>
      <c r="G21795" s="69" t="s">
        <v>1939</v>
      </c>
    </row>
    <row r="21796" spans="1:7" ht="14.4">
      <c r="A21796" s="27" t="str">
        <f>VLOOKUP(C21796,'user list'!A:B,2,0)</f>
        <v>QCYDO</v>
      </c>
      <c r="B21796" s="172">
        <v>45825.740081018521</v>
      </c>
      <c r="C21796" s="69" t="s">
        <v>270</v>
      </c>
      <c r="D21796" s="69" t="s">
        <v>1937</v>
      </c>
      <c r="E21796" s="69" t="s">
        <v>3336</v>
      </c>
      <c r="F21796" s="69">
        <v>2387</v>
      </c>
      <c r="G21796" s="69" t="s">
        <v>1939</v>
      </c>
    </row>
    <row r="21797" spans="1:7" ht="14.4">
      <c r="A21797" s="27" t="str">
        <f>VLOOKUP(C21797,'user list'!A:B,2,0)</f>
        <v>QCYDO</v>
      </c>
      <c r="B21797" s="172">
        <v>45825.74009259259</v>
      </c>
      <c r="C21797" s="69" t="s">
        <v>270</v>
      </c>
      <c r="D21797" s="69" t="s">
        <v>1937</v>
      </c>
      <c r="E21797" s="69" t="s">
        <v>3273</v>
      </c>
      <c r="F21797" s="69">
        <v>2398</v>
      </c>
      <c r="G21797" s="69" t="s">
        <v>1939</v>
      </c>
    </row>
    <row r="21798" spans="1:7" ht="14.4">
      <c r="A21798" s="27" t="str">
        <f>VLOOKUP(C21798,'user list'!A:B,2,0)</f>
        <v>QCYDO</v>
      </c>
      <c r="B21798" s="172">
        <v>45825.740115740744</v>
      </c>
      <c r="C21798" s="69" t="s">
        <v>270</v>
      </c>
      <c r="D21798" s="69" t="s">
        <v>1937</v>
      </c>
      <c r="E21798" s="69" t="s">
        <v>3271</v>
      </c>
      <c r="F21798" s="69">
        <v>2399</v>
      </c>
      <c r="G21798" s="69" t="s">
        <v>1939</v>
      </c>
    </row>
    <row r="21799" spans="1:7" ht="14.4">
      <c r="A21799" s="27" t="str">
        <f>VLOOKUP(C21799,'user list'!A:B,2,0)</f>
        <v>OCA</v>
      </c>
      <c r="B21799" s="172">
        <v>45825.740949074076</v>
      </c>
      <c r="C21799" s="69" t="s">
        <v>227</v>
      </c>
      <c r="D21799" s="69" t="s">
        <v>1937</v>
      </c>
      <c r="E21799" s="69" t="s">
        <v>3403</v>
      </c>
      <c r="F21799" s="69">
        <v>2488</v>
      </c>
      <c r="G21799" s="69" t="s">
        <v>1939</v>
      </c>
    </row>
    <row r="21800" spans="1:7" ht="14.4">
      <c r="A21800" s="27" t="str">
        <f>VLOOKUP(C21800,'user list'!A:B,2,0)</f>
        <v>OCA</v>
      </c>
      <c r="B21800" s="172">
        <v>45825.741053240738</v>
      </c>
      <c r="C21800" s="69" t="s">
        <v>227</v>
      </c>
      <c r="D21800" s="69" t="s">
        <v>1937</v>
      </c>
      <c r="E21800" s="69" t="s">
        <v>3367</v>
      </c>
      <c r="F21800" s="69">
        <v>2437</v>
      </c>
      <c r="G21800" s="69" t="s">
        <v>1939</v>
      </c>
    </row>
    <row r="21801" spans="1:7" ht="14.4">
      <c r="A21801" s="27" t="str">
        <f>VLOOKUP(C21801,'user list'!A:B,2,0)</f>
        <v>QCYDO</v>
      </c>
      <c r="B21801" s="172">
        <v>45825.7425</v>
      </c>
      <c r="C21801" s="69" t="s">
        <v>270</v>
      </c>
      <c r="D21801" s="69" t="s">
        <v>1937</v>
      </c>
      <c r="E21801" s="69" t="s">
        <v>3430</v>
      </c>
      <c r="F21801" s="69" t="s">
        <v>3431</v>
      </c>
      <c r="G21801" s="69">
        <v>2516</v>
      </c>
    </row>
    <row r="21802" spans="1:7" ht="14.4">
      <c r="A21802" s="27" t="str">
        <f>VLOOKUP(C21802,'user list'!A:B,2,0)</f>
        <v>Admin</v>
      </c>
      <c r="B21802" s="172">
        <v>45825.7425</v>
      </c>
      <c r="C21802" s="69" t="s">
        <v>186</v>
      </c>
      <c r="D21802" s="69" t="s">
        <v>1937</v>
      </c>
      <c r="E21802" s="69" t="s">
        <v>3430</v>
      </c>
      <c r="F21802" s="69" t="s">
        <v>3431</v>
      </c>
      <c r="G21802" s="69">
        <v>2516</v>
      </c>
    </row>
    <row r="21803" spans="1:7" ht="14.4">
      <c r="A21803" s="27" t="str">
        <f>VLOOKUP(C21803,'user list'!A:B,2,0)</f>
        <v>Admin</v>
      </c>
      <c r="B21803" s="172">
        <v>45825.7425</v>
      </c>
      <c r="C21803" s="69" t="s">
        <v>186</v>
      </c>
      <c r="D21803" s="69" t="s">
        <v>1937</v>
      </c>
      <c r="E21803" s="69" t="s">
        <v>3430</v>
      </c>
      <c r="F21803" s="69" t="s">
        <v>3431</v>
      </c>
      <c r="G21803" s="69">
        <v>2516</v>
      </c>
    </row>
    <row r="21804" spans="1:7" ht="14.4">
      <c r="A21804" s="27" t="str">
        <f>VLOOKUP(C21804,'user list'!A:B,2,0)</f>
        <v>Admin</v>
      </c>
      <c r="B21804" s="172">
        <v>45825.742511574077</v>
      </c>
      <c r="C21804" s="69" t="s">
        <v>186</v>
      </c>
      <c r="D21804" s="69" t="s">
        <v>1937</v>
      </c>
      <c r="E21804" s="69" t="s">
        <v>3430</v>
      </c>
      <c r="F21804" s="69" t="s">
        <v>3431</v>
      </c>
      <c r="G21804" s="69">
        <v>2516</v>
      </c>
    </row>
    <row r="21805" spans="1:7" ht="14.4">
      <c r="A21805" s="27" t="str">
        <f>VLOOKUP(C21805,'user list'!A:B,2,0)</f>
        <v>Admin</v>
      </c>
      <c r="B21805" s="172">
        <v>45825.742511574077</v>
      </c>
      <c r="C21805" s="69" t="s">
        <v>186</v>
      </c>
      <c r="D21805" s="69" t="s">
        <v>1937</v>
      </c>
      <c r="E21805" s="69" t="s">
        <v>3430</v>
      </c>
      <c r="F21805" s="69" t="s">
        <v>3431</v>
      </c>
      <c r="G21805" s="69">
        <v>2516</v>
      </c>
    </row>
    <row r="21806" spans="1:7" ht="14.4">
      <c r="A21806" s="27" t="str">
        <f>VLOOKUP(C21806,'user list'!A:B,2,0)</f>
        <v>QCYDO</v>
      </c>
      <c r="B21806" s="172">
        <v>45825.742893518516</v>
      </c>
      <c r="C21806" s="69" t="s">
        <v>270</v>
      </c>
      <c r="D21806" s="69" t="s">
        <v>1937</v>
      </c>
      <c r="E21806" s="69" t="s">
        <v>3432</v>
      </c>
      <c r="F21806" s="69">
        <v>789</v>
      </c>
      <c r="G21806" s="69" t="s">
        <v>3433</v>
      </c>
    </row>
    <row r="21807" spans="1:7" ht="14.4">
      <c r="A21807" s="27" t="str">
        <f>VLOOKUP(C21807,'user list'!A:B,2,0)</f>
        <v>Admin</v>
      </c>
      <c r="B21807" s="172">
        <v>45825.742893518516</v>
      </c>
      <c r="C21807" s="69" t="s">
        <v>186</v>
      </c>
      <c r="D21807" s="69" t="s">
        <v>1937</v>
      </c>
      <c r="E21807" s="69" t="s">
        <v>3432</v>
      </c>
      <c r="F21807" s="69">
        <v>789</v>
      </c>
      <c r="G21807" s="69" t="s">
        <v>3433</v>
      </c>
    </row>
    <row r="21808" spans="1:7" ht="14.4">
      <c r="A21808" s="27" t="str">
        <f>VLOOKUP(C21808,'user list'!A:B,2,0)</f>
        <v>Admin</v>
      </c>
      <c r="B21808" s="172">
        <v>45825.742893518516</v>
      </c>
      <c r="C21808" s="69" t="s">
        <v>186</v>
      </c>
      <c r="D21808" s="69" t="s">
        <v>1937</v>
      </c>
      <c r="E21808" s="69" t="s">
        <v>3432</v>
      </c>
      <c r="F21808" s="69">
        <v>789</v>
      </c>
      <c r="G21808" s="69" t="s">
        <v>3433</v>
      </c>
    </row>
    <row r="21809" spans="1:7" ht="14.4">
      <c r="A21809" s="27" t="str">
        <f>VLOOKUP(C21809,'user list'!A:B,2,0)</f>
        <v>Admin</v>
      </c>
      <c r="B21809" s="172">
        <v>45825.742893518516</v>
      </c>
      <c r="C21809" s="69" t="s">
        <v>186</v>
      </c>
      <c r="D21809" s="69" t="s">
        <v>1937</v>
      </c>
      <c r="E21809" s="69" t="s">
        <v>3432</v>
      </c>
      <c r="F21809" s="69">
        <v>789</v>
      </c>
      <c r="G21809" s="69" t="s">
        <v>3433</v>
      </c>
    </row>
    <row r="21810" spans="1:7" ht="14.4">
      <c r="A21810" s="27" t="str">
        <f>VLOOKUP(C21810,'user list'!A:B,2,0)</f>
        <v>Admin</v>
      </c>
      <c r="B21810" s="172">
        <v>45825.742893518516</v>
      </c>
      <c r="C21810" s="69" t="s">
        <v>186</v>
      </c>
      <c r="D21810" s="69" t="s">
        <v>1937</v>
      </c>
      <c r="E21810" s="69" t="s">
        <v>3432</v>
      </c>
      <c r="F21810" s="69">
        <v>789</v>
      </c>
      <c r="G21810" s="69" t="s">
        <v>3433</v>
      </c>
    </row>
    <row r="21811" spans="1:7" ht="14.4">
      <c r="A21811" s="27" t="str">
        <f>VLOOKUP(C21811,'user list'!A:B,2,0)</f>
        <v>QCYDO</v>
      </c>
      <c r="B21811" s="172">
        <v>45825.743263888886</v>
      </c>
      <c r="C21811" s="69" t="s">
        <v>270</v>
      </c>
      <c r="D21811" s="69" t="s">
        <v>1937</v>
      </c>
      <c r="E21811" s="69" t="s">
        <v>3434</v>
      </c>
      <c r="F21811" s="69" t="s">
        <v>3435</v>
      </c>
      <c r="G21811" s="69">
        <v>2518</v>
      </c>
    </row>
    <row r="21812" spans="1:7" ht="14.4">
      <c r="A21812" s="27" t="str">
        <f>VLOOKUP(C21812,'user list'!A:B,2,0)</f>
        <v>Admin</v>
      </c>
      <c r="B21812" s="172">
        <v>45825.743263888886</v>
      </c>
      <c r="C21812" s="69" t="s">
        <v>186</v>
      </c>
      <c r="D21812" s="69" t="s">
        <v>1937</v>
      </c>
      <c r="E21812" s="69" t="s">
        <v>3434</v>
      </c>
      <c r="F21812" s="69" t="s">
        <v>3435</v>
      </c>
      <c r="G21812" s="69">
        <v>2518</v>
      </c>
    </row>
    <row r="21813" spans="1:7" ht="14.4">
      <c r="A21813" s="27" t="str">
        <f>VLOOKUP(C21813,'user list'!A:B,2,0)</f>
        <v>Admin</v>
      </c>
      <c r="B21813" s="172">
        <v>45825.743275462963</v>
      </c>
      <c r="C21813" s="69" t="s">
        <v>186</v>
      </c>
      <c r="D21813" s="69" t="s">
        <v>1937</v>
      </c>
      <c r="E21813" s="69" t="s">
        <v>3434</v>
      </c>
      <c r="F21813" s="69" t="s">
        <v>3435</v>
      </c>
      <c r="G21813" s="69">
        <v>2518</v>
      </c>
    </row>
    <row r="21814" spans="1:7" ht="14.4">
      <c r="A21814" s="27" t="str">
        <f>VLOOKUP(C21814,'user list'!A:B,2,0)</f>
        <v>Admin</v>
      </c>
      <c r="B21814" s="172">
        <v>45825.743275462963</v>
      </c>
      <c r="C21814" s="69" t="s">
        <v>186</v>
      </c>
      <c r="D21814" s="69" t="s">
        <v>1937</v>
      </c>
      <c r="E21814" s="69" t="s">
        <v>3434</v>
      </c>
      <c r="F21814" s="69" t="s">
        <v>3435</v>
      </c>
      <c r="G21814" s="69">
        <v>2518</v>
      </c>
    </row>
    <row r="21815" spans="1:7" ht="14.4">
      <c r="A21815" s="27" t="str">
        <f>VLOOKUP(C21815,'user list'!A:B,2,0)</f>
        <v>Admin</v>
      </c>
      <c r="B21815" s="172">
        <v>45825.743275462963</v>
      </c>
      <c r="C21815" s="69" t="s">
        <v>186</v>
      </c>
      <c r="D21815" s="69" t="s">
        <v>1937</v>
      </c>
      <c r="E21815" s="69" t="s">
        <v>3434</v>
      </c>
      <c r="F21815" s="69" t="s">
        <v>3435</v>
      </c>
      <c r="G21815" s="69">
        <v>2518</v>
      </c>
    </row>
    <row r="21816" spans="1:7" ht="14.4">
      <c r="A21816" s="27" t="str">
        <f>VLOOKUP(C21816,'user list'!A:B,2,0)</f>
        <v>QCYDO</v>
      </c>
      <c r="B21816" s="172">
        <v>45825.743611111109</v>
      </c>
      <c r="C21816" s="69" t="s">
        <v>270</v>
      </c>
      <c r="D21816" s="69" t="s">
        <v>1937</v>
      </c>
      <c r="E21816" s="69" t="s">
        <v>3436</v>
      </c>
      <c r="F21816" s="69" t="s">
        <v>3437</v>
      </c>
      <c r="G21816" s="69">
        <v>2519</v>
      </c>
    </row>
    <row r="21817" spans="1:7" ht="14.4">
      <c r="A21817" s="27" t="str">
        <f>VLOOKUP(C21817,'user list'!A:B,2,0)</f>
        <v>Admin</v>
      </c>
      <c r="B21817" s="172">
        <v>45825.743611111109</v>
      </c>
      <c r="C21817" s="69" t="s">
        <v>186</v>
      </c>
      <c r="D21817" s="69" t="s">
        <v>1937</v>
      </c>
      <c r="E21817" s="69" t="s">
        <v>3436</v>
      </c>
      <c r="F21817" s="69" t="s">
        <v>3437</v>
      </c>
      <c r="G21817" s="69">
        <v>2519</v>
      </c>
    </row>
    <row r="21818" spans="1:7" ht="14.4">
      <c r="A21818" s="27" t="str">
        <f>VLOOKUP(C21818,'user list'!A:B,2,0)</f>
        <v>Admin</v>
      </c>
      <c r="B21818" s="172">
        <v>45825.743611111109</v>
      </c>
      <c r="C21818" s="69" t="s">
        <v>186</v>
      </c>
      <c r="D21818" s="69" t="s">
        <v>1937</v>
      </c>
      <c r="E21818" s="69" t="s">
        <v>3436</v>
      </c>
      <c r="F21818" s="69" t="s">
        <v>3437</v>
      </c>
      <c r="G21818" s="69">
        <v>2519</v>
      </c>
    </row>
    <row r="21819" spans="1:7" ht="14.4">
      <c r="A21819" s="27" t="str">
        <f>VLOOKUP(C21819,'user list'!A:B,2,0)</f>
        <v>Admin</v>
      </c>
      <c r="B21819" s="172">
        <v>45825.743611111109</v>
      </c>
      <c r="C21819" s="69" t="s">
        <v>186</v>
      </c>
      <c r="D21819" s="69" t="s">
        <v>1937</v>
      </c>
      <c r="E21819" s="69" t="s">
        <v>3436</v>
      </c>
      <c r="F21819" s="69" t="s">
        <v>3437</v>
      </c>
      <c r="G21819" s="69">
        <v>2519</v>
      </c>
    </row>
    <row r="21820" spans="1:7" ht="14.4">
      <c r="A21820" s="27" t="str">
        <f>VLOOKUP(C21820,'user list'!A:B,2,0)</f>
        <v>Admin</v>
      </c>
      <c r="B21820" s="172">
        <v>45825.743611111109</v>
      </c>
      <c r="C21820" s="69" t="s">
        <v>186</v>
      </c>
      <c r="D21820" s="69" t="s">
        <v>1937</v>
      </c>
      <c r="E21820" s="69" t="s">
        <v>3436</v>
      </c>
      <c r="F21820" s="69" t="s">
        <v>3437</v>
      </c>
      <c r="G21820" s="69">
        <v>2519</v>
      </c>
    </row>
    <row r="21821" spans="1:7" ht="14.4">
      <c r="A21821" s="27" t="str">
        <f>VLOOKUP(C21821,'user list'!A:B,2,0)</f>
        <v>QCYDO</v>
      </c>
      <c r="B21821" s="172">
        <v>45825.743923611109</v>
      </c>
      <c r="C21821" s="69" t="s">
        <v>270</v>
      </c>
      <c r="D21821" s="69" t="s">
        <v>1937</v>
      </c>
      <c r="E21821" s="69" t="s">
        <v>3438</v>
      </c>
      <c r="F21821" s="69" t="s">
        <v>3439</v>
      </c>
      <c r="G21821" s="69">
        <v>2520</v>
      </c>
    </row>
    <row r="21822" spans="1:7" ht="14.4">
      <c r="A21822" s="27" t="str">
        <f>VLOOKUP(C21822,'user list'!A:B,2,0)</f>
        <v>Admin</v>
      </c>
      <c r="B21822" s="172">
        <v>45825.743935185186</v>
      </c>
      <c r="C21822" s="69" t="s">
        <v>186</v>
      </c>
      <c r="D21822" s="69" t="s">
        <v>1937</v>
      </c>
      <c r="E21822" s="69" t="s">
        <v>3438</v>
      </c>
      <c r="F21822" s="69" t="s">
        <v>3439</v>
      </c>
      <c r="G21822" s="69">
        <v>2520</v>
      </c>
    </row>
    <row r="21823" spans="1:7" ht="14.4">
      <c r="A21823" s="27" t="str">
        <f>VLOOKUP(C21823,'user list'!A:B,2,0)</f>
        <v>Admin</v>
      </c>
      <c r="B21823" s="172">
        <v>45825.743935185186</v>
      </c>
      <c r="C21823" s="69" t="s">
        <v>186</v>
      </c>
      <c r="D21823" s="69" t="s">
        <v>1937</v>
      </c>
      <c r="E21823" s="69" t="s">
        <v>3438</v>
      </c>
      <c r="F21823" s="69" t="s">
        <v>3439</v>
      </c>
      <c r="G21823" s="69">
        <v>2520</v>
      </c>
    </row>
    <row r="21824" spans="1:7" ht="14.4">
      <c r="A21824" s="27" t="str">
        <f>VLOOKUP(C21824,'user list'!A:B,2,0)</f>
        <v>Admin</v>
      </c>
      <c r="B21824" s="172">
        <v>45825.743935185186</v>
      </c>
      <c r="C21824" s="69" t="s">
        <v>186</v>
      </c>
      <c r="D21824" s="69" t="s">
        <v>1937</v>
      </c>
      <c r="E21824" s="69" t="s">
        <v>3438</v>
      </c>
      <c r="F21824" s="69" t="s">
        <v>3439</v>
      </c>
      <c r="G21824" s="69">
        <v>2520</v>
      </c>
    </row>
    <row r="21825" spans="1:7" ht="14.4">
      <c r="A21825" s="27" t="str">
        <f>VLOOKUP(C21825,'user list'!A:B,2,0)</f>
        <v>Admin</v>
      </c>
      <c r="B21825" s="172">
        <v>45825.743935185186</v>
      </c>
      <c r="C21825" s="69" t="s">
        <v>186</v>
      </c>
      <c r="D21825" s="69" t="s">
        <v>1937</v>
      </c>
      <c r="E21825" s="69" t="s">
        <v>3438</v>
      </c>
      <c r="F21825" s="69" t="s">
        <v>3439</v>
      </c>
      <c r="G21825" s="69">
        <v>2520</v>
      </c>
    </row>
    <row r="21826" spans="1:7" ht="14.4">
      <c r="A21826" s="27" t="str">
        <f>VLOOKUP(C21826,'user list'!A:B,2,0)</f>
        <v>CGSD</v>
      </c>
      <c r="B21826" s="172">
        <v>45825.751701388886</v>
      </c>
      <c r="C21826" s="69" t="s">
        <v>200</v>
      </c>
      <c r="D21826" s="69" t="s">
        <v>1937</v>
      </c>
      <c r="E21826" s="69" t="s">
        <v>3392</v>
      </c>
      <c r="F21826" s="69">
        <v>2475</v>
      </c>
      <c r="G21826" s="69" t="s">
        <v>1939</v>
      </c>
    </row>
    <row r="21827" spans="1:7" ht="14.4">
      <c r="A21827" s="27" t="str">
        <f>VLOOKUP(C21827,'user list'!A:B,2,0)</f>
        <v>CGSD</v>
      </c>
      <c r="B21827" s="172">
        <v>45825.751909722225</v>
      </c>
      <c r="C21827" s="69" t="s">
        <v>200</v>
      </c>
      <c r="D21827" s="69" t="s">
        <v>1937</v>
      </c>
      <c r="E21827" s="69" t="s">
        <v>3403</v>
      </c>
      <c r="F21827" s="69">
        <v>2488</v>
      </c>
      <c r="G21827" s="69" t="s">
        <v>1939</v>
      </c>
    </row>
    <row r="21828" spans="1:7" ht="14.4">
      <c r="A21828" s="27" t="str">
        <f>VLOOKUP(C21828,'user list'!A:B,2,0)</f>
        <v>CGSD</v>
      </c>
      <c r="B21828" s="172">
        <v>45825.752025462964</v>
      </c>
      <c r="C21828" s="69" t="s">
        <v>200</v>
      </c>
      <c r="D21828" s="69" t="s">
        <v>1937</v>
      </c>
      <c r="E21828" s="69" t="s">
        <v>3428</v>
      </c>
      <c r="F21828" s="69">
        <v>2514</v>
      </c>
      <c r="G21828" s="69" t="s">
        <v>1939</v>
      </c>
    </row>
    <row r="21829" spans="1:7" ht="14.4">
      <c r="A21829" s="27" t="str">
        <f>VLOOKUP(C21829,'user list'!A:B,2,0)</f>
        <v>CGSD</v>
      </c>
      <c r="B21829" s="172">
        <v>45825.752071759256</v>
      </c>
      <c r="C21829" s="69" t="s">
        <v>200</v>
      </c>
      <c r="D21829" s="69" t="s">
        <v>1937</v>
      </c>
      <c r="E21829" s="69" t="s">
        <v>3428</v>
      </c>
      <c r="F21829" s="69">
        <v>2514</v>
      </c>
      <c r="G21829" s="69" t="s">
        <v>1947</v>
      </c>
    </row>
    <row r="21830" spans="1:7" ht="14.4">
      <c r="A21830" s="27" t="str">
        <f>VLOOKUP(C21830,'user list'!A:B,2,0)</f>
        <v>CGSD</v>
      </c>
      <c r="B21830" s="172">
        <v>45825.752071759256</v>
      </c>
      <c r="C21830" s="69" t="s">
        <v>200</v>
      </c>
      <c r="D21830" s="69" t="s">
        <v>1937</v>
      </c>
      <c r="E21830" s="69" t="s">
        <v>3428</v>
      </c>
      <c r="F21830" s="69">
        <v>2514</v>
      </c>
      <c r="G21830" s="69" t="s">
        <v>1948</v>
      </c>
    </row>
    <row r="21831" spans="1:7" ht="14.4">
      <c r="A21831" s="27" t="str">
        <f>VLOOKUP(C21831,'user list'!A:B,2,0)</f>
        <v>CGSD</v>
      </c>
      <c r="B21831" s="172">
        <v>45825.752071759256</v>
      </c>
      <c r="C21831" s="69" t="s">
        <v>200</v>
      </c>
      <c r="D21831" s="69" t="s">
        <v>1937</v>
      </c>
      <c r="E21831" s="69" t="s">
        <v>3428</v>
      </c>
      <c r="F21831" s="69">
        <v>2514</v>
      </c>
      <c r="G21831" s="69" t="s">
        <v>1939</v>
      </c>
    </row>
    <row r="21832" spans="1:7" ht="14.4">
      <c r="A21832" s="27" t="str">
        <f>VLOOKUP(C21832,'user list'!A:B,2,0)</f>
        <v>Admin</v>
      </c>
      <c r="B21832" s="172">
        <v>45825.752083333333</v>
      </c>
      <c r="C21832" s="69" t="s">
        <v>186</v>
      </c>
      <c r="D21832" s="69" t="s">
        <v>1937</v>
      </c>
      <c r="E21832" s="69" t="s">
        <v>3428</v>
      </c>
      <c r="F21832" s="69">
        <v>2514</v>
      </c>
      <c r="G21832" s="69" t="s">
        <v>1948</v>
      </c>
    </row>
    <row r="21833" spans="1:7" ht="14.4">
      <c r="A21833" s="27" t="str">
        <f>VLOOKUP(C21833,'user list'!A:B,2,0)</f>
        <v>CGSD</v>
      </c>
      <c r="B21833" s="172">
        <v>45825.752083333333</v>
      </c>
      <c r="C21833" s="69" t="s">
        <v>200</v>
      </c>
      <c r="D21833" s="69" t="s">
        <v>1937</v>
      </c>
      <c r="E21833" s="69" t="s">
        <v>3427</v>
      </c>
      <c r="F21833" s="69">
        <v>2513</v>
      </c>
      <c r="G21833" s="69" t="s">
        <v>1939</v>
      </c>
    </row>
    <row r="21834" spans="1:7" ht="14.4">
      <c r="A21834" s="27" t="str">
        <f>VLOOKUP(C21834,'user list'!A:B,2,0)</f>
        <v>CGSD</v>
      </c>
      <c r="B21834" s="172">
        <v>45825.752129629633</v>
      </c>
      <c r="C21834" s="69" t="s">
        <v>200</v>
      </c>
      <c r="D21834" s="69" t="s">
        <v>1937</v>
      </c>
      <c r="E21834" s="69" t="s">
        <v>3427</v>
      </c>
      <c r="F21834" s="69">
        <v>2513</v>
      </c>
      <c r="G21834" s="69" t="s">
        <v>1947</v>
      </c>
    </row>
    <row r="21835" spans="1:7" ht="14.4">
      <c r="A21835" s="27" t="str">
        <f>VLOOKUP(C21835,'user list'!A:B,2,0)</f>
        <v>CGSD</v>
      </c>
      <c r="B21835" s="172">
        <v>45825.752129629633</v>
      </c>
      <c r="C21835" s="69" t="s">
        <v>200</v>
      </c>
      <c r="D21835" s="69" t="s">
        <v>1937</v>
      </c>
      <c r="E21835" s="69" t="s">
        <v>3427</v>
      </c>
      <c r="F21835" s="69">
        <v>2513</v>
      </c>
      <c r="G21835" s="69" t="s">
        <v>1948</v>
      </c>
    </row>
    <row r="21836" spans="1:7" ht="14.4">
      <c r="A21836" s="27" t="str">
        <f>VLOOKUP(C21836,'user list'!A:B,2,0)</f>
        <v>CGSD</v>
      </c>
      <c r="B21836" s="172">
        <v>45825.752129629633</v>
      </c>
      <c r="C21836" s="69" t="s">
        <v>200</v>
      </c>
      <c r="D21836" s="69" t="s">
        <v>1937</v>
      </c>
      <c r="E21836" s="69" t="s">
        <v>3427</v>
      </c>
      <c r="F21836" s="69">
        <v>2513</v>
      </c>
      <c r="G21836" s="69" t="s">
        <v>1939</v>
      </c>
    </row>
    <row r="21837" spans="1:7" ht="14.4">
      <c r="A21837" s="27" t="str">
        <f>VLOOKUP(C21837,'user list'!A:B,2,0)</f>
        <v>Admin</v>
      </c>
      <c r="B21837" s="172">
        <v>45825.752129629633</v>
      </c>
      <c r="C21837" s="69" t="s">
        <v>186</v>
      </c>
      <c r="D21837" s="69" t="s">
        <v>1937</v>
      </c>
      <c r="E21837" s="69" t="s">
        <v>3427</v>
      </c>
      <c r="F21837" s="69">
        <v>2513</v>
      </c>
      <c r="G21837" s="69" t="s">
        <v>1948</v>
      </c>
    </row>
    <row r="21838" spans="1:7" ht="14.4">
      <c r="A21838" s="27" t="str">
        <f>VLOOKUP(C21838,'user list'!A:B,2,0)</f>
        <v>CGSD</v>
      </c>
      <c r="B21838" s="172">
        <v>45825.752141203702</v>
      </c>
      <c r="C21838" s="69" t="s">
        <v>200</v>
      </c>
      <c r="D21838" s="69" t="s">
        <v>1937</v>
      </c>
      <c r="E21838" s="69" t="s">
        <v>3418</v>
      </c>
      <c r="F21838" s="69">
        <v>2506</v>
      </c>
      <c r="G21838" s="69" t="s">
        <v>1939</v>
      </c>
    </row>
    <row r="21839" spans="1:7" ht="14.4">
      <c r="A21839" s="27" t="str">
        <f>VLOOKUP(C21839,'user list'!A:B,2,0)</f>
        <v>CGSD</v>
      </c>
      <c r="B21839" s="172">
        <v>45825.752187500002</v>
      </c>
      <c r="C21839" s="69" t="s">
        <v>200</v>
      </c>
      <c r="D21839" s="69" t="s">
        <v>1937</v>
      </c>
      <c r="E21839" s="69" t="s">
        <v>3418</v>
      </c>
      <c r="F21839" s="69">
        <v>2506</v>
      </c>
      <c r="G21839" s="69" t="s">
        <v>1947</v>
      </c>
    </row>
    <row r="21840" spans="1:7" ht="14.4">
      <c r="A21840" s="27" t="str">
        <f>VLOOKUP(C21840,'user list'!A:B,2,0)</f>
        <v>CGSD</v>
      </c>
      <c r="B21840" s="172">
        <v>45825.752187500002</v>
      </c>
      <c r="C21840" s="69" t="s">
        <v>200</v>
      </c>
      <c r="D21840" s="69" t="s">
        <v>1937</v>
      </c>
      <c r="E21840" s="69" t="s">
        <v>3418</v>
      </c>
      <c r="F21840" s="69">
        <v>2506</v>
      </c>
      <c r="G21840" s="69" t="s">
        <v>1948</v>
      </c>
    </row>
    <row r="21841" spans="1:7" ht="14.4">
      <c r="A21841" s="27" t="str">
        <f>VLOOKUP(C21841,'user list'!A:B,2,0)</f>
        <v>CGSD</v>
      </c>
      <c r="B21841" s="172">
        <v>45825.752199074072</v>
      </c>
      <c r="C21841" s="69" t="s">
        <v>200</v>
      </c>
      <c r="D21841" s="69" t="s">
        <v>1937</v>
      </c>
      <c r="E21841" s="69" t="s">
        <v>3418</v>
      </c>
      <c r="F21841" s="69">
        <v>2506</v>
      </c>
      <c r="G21841" s="69" t="s">
        <v>1939</v>
      </c>
    </row>
    <row r="21842" spans="1:7" ht="14.4">
      <c r="A21842" s="27" t="str">
        <f>VLOOKUP(C21842,'user list'!A:B,2,0)</f>
        <v>Admin</v>
      </c>
      <c r="B21842" s="172">
        <v>45825.752199074072</v>
      </c>
      <c r="C21842" s="69" t="s">
        <v>186</v>
      </c>
      <c r="D21842" s="69" t="s">
        <v>1937</v>
      </c>
      <c r="E21842" s="69" t="s">
        <v>3418</v>
      </c>
      <c r="F21842" s="69">
        <v>2506</v>
      </c>
      <c r="G21842" s="69" t="s">
        <v>1948</v>
      </c>
    </row>
    <row r="21843" spans="1:7" ht="14.4">
      <c r="A21843" s="27" t="str">
        <f>VLOOKUP(C21843,'user list'!A:B,2,0)</f>
        <v>CGSD</v>
      </c>
      <c r="B21843" s="172">
        <v>45825.752210648148</v>
      </c>
      <c r="C21843" s="69" t="s">
        <v>200</v>
      </c>
      <c r="D21843" s="69" t="s">
        <v>1937</v>
      </c>
      <c r="E21843" s="69" t="s">
        <v>3417</v>
      </c>
      <c r="F21843" s="69">
        <v>2505</v>
      </c>
      <c r="G21843" s="69" t="s">
        <v>1939</v>
      </c>
    </row>
    <row r="21844" spans="1:7" ht="14.4">
      <c r="A21844" s="27" t="str">
        <f>VLOOKUP(C21844,'user list'!A:B,2,0)</f>
        <v>CGSD</v>
      </c>
      <c r="B21844" s="172">
        <v>45825.752233796295</v>
      </c>
      <c r="C21844" s="69" t="s">
        <v>200</v>
      </c>
      <c r="D21844" s="69" t="s">
        <v>1937</v>
      </c>
      <c r="E21844" s="69" t="s">
        <v>3417</v>
      </c>
      <c r="F21844" s="69">
        <v>2505</v>
      </c>
      <c r="G21844" s="69" t="s">
        <v>1947</v>
      </c>
    </row>
    <row r="21845" spans="1:7" ht="14.4">
      <c r="A21845" s="27" t="str">
        <f>VLOOKUP(C21845,'user list'!A:B,2,0)</f>
        <v>CGSD</v>
      </c>
      <c r="B21845" s="172">
        <v>45825.752233796295</v>
      </c>
      <c r="C21845" s="69" t="s">
        <v>200</v>
      </c>
      <c r="D21845" s="69" t="s">
        <v>1937</v>
      </c>
      <c r="E21845" s="69" t="s">
        <v>3417</v>
      </c>
      <c r="F21845" s="69">
        <v>2505</v>
      </c>
      <c r="G21845" s="69" t="s">
        <v>1948</v>
      </c>
    </row>
    <row r="21846" spans="1:7" ht="14.4">
      <c r="A21846" s="27" t="str">
        <f>VLOOKUP(C21846,'user list'!A:B,2,0)</f>
        <v>CGSD</v>
      </c>
      <c r="B21846" s="172">
        <v>45825.752233796295</v>
      </c>
      <c r="C21846" s="69" t="s">
        <v>200</v>
      </c>
      <c r="D21846" s="69" t="s">
        <v>1937</v>
      </c>
      <c r="E21846" s="69" t="s">
        <v>3417</v>
      </c>
      <c r="F21846" s="69">
        <v>2505</v>
      </c>
      <c r="G21846" s="69" t="s">
        <v>1939</v>
      </c>
    </row>
    <row r="21847" spans="1:7" ht="14.4">
      <c r="A21847" s="27" t="str">
        <f>VLOOKUP(C21847,'user list'!A:B,2,0)</f>
        <v>Admin</v>
      </c>
      <c r="B21847" s="172">
        <v>45825.752233796295</v>
      </c>
      <c r="C21847" s="69" t="s">
        <v>186</v>
      </c>
      <c r="D21847" s="69" t="s">
        <v>1937</v>
      </c>
      <c r="E21847" s="69" t="s">
        <v>3417</v>
      </c>
      <c r="F21847" s="69">
        <v>2505</v>
      </c>
      <c r="G21847" s="69" t="s">
        <v>1948</v>
      </c>
    </row>
    <row r="21848" spans="1:7" ht="14.4">
      <c r="A21848" s="27" t="str">
        <f>VLOOKUP(C21848,'user list'!A:B,2,0)</f>
        <v>CGSD</v>
      </c>
      <c r="B21848" s="172">
        <v>45825.752291666664</v>
      </c>
      <c r="C21848" s="69" t="s">
        <v>200</v>
      </c>
      <c r="D21848" s="69" t="s">
        <v>1937</v>
      </c>
      <c r="E21848" s="69" t="s">
        <v>3049</v>
      </c>
      <c r="F21848" s="69">
        <v>2338</v>
      </c>
      <c r="G21848" s="69" t="s">
        <v>1947</v>
      </c>
    </row>
    <row r="21849" spans="1:7" ht="14.4">
      <c r="A21849" s="27" t="str">
        <f>VLOOKUP(C21849,'user list'!A:B,2,0)</f>
        <v>CGSD</v>
      </c>
      <c r="B21849" s="172">
        <v>45825.752291666664</v>
      </c>
      <c r="C21849" s="69" t="s">
        <v>200</v>
      </c>
      <c r="D21849" s="69" t="s">
        <v>1937</v>
      </c>
      <c r="E21849" s="69" t="s">
        <v>3049</v>
      </c>
      <c r="F21849" s="69">
        <v>2338</v>
      </c>
      <c r="G21849" s="69" t="s">
        <v>1948</v>
      </c>
    </row>
    <row r="21850" spans="1:7" ht="14.4">
      <c r="A21850" s="27" t="str">
        <f>VLOOKUP(C21850,'user list'!A:B,2,0)</f>
        <v>CGSD</v>
      </c>
      <c r="B21850" s="172">
        <v>45825.752291666664</v>
      </c>
      <c r="C21850" s="69" t="s">
        <v>200</v>
      </c>
      <c r="D21850" s="69" t="s">
        <v>1937</v>
      </c>
      <c r="E21850" s="69" t="s">
        <v>3049</v>
      </c>
      <c r="F21850" s="69">
        <v>2338</v>
      </c>
      <c r="G21850" s="69" t="s">
        <v>1939</v>
      </c>
    </row>
    <row r="21851" spans="1:7" ht="14.4">
      <c r="A21851" s="27" t="str">
        <f>VLOOKUP(C21851,'user list'!A:B,2,0)</f>
        <v>Admin</v>
      </c>
      <c r="B21851" s="172">
        <v>45825.752291666664</v>
      </c>
      <c r="C21851" s="69" t="s">
        <v>186</v>
      </c>
      <c r="D21851" s="69" t="s">
        <v>1937</v>
      </c>
      <c r="E21851" s="69" t="s">
        <v>3049</v>
      </c>
      <c r="F21851" s="69">
        <v>2338</v>
      </c>
      <c r="G21851" s="69" t="s">
        <v>1948</v>
      </c>
    </row>
    <row r="21852" spans="1:7" ht="14.4">
      <c r="A21852" s="27" t="str">
        <f>VLOOKUP(C21852,'user list'!A:B,2,0)</f>
        <v>CAD</v>
      </c>
      <c r="B21852" s="172">
        <v>45826.314398148148</v>
      </c>
      <c r="C21852" s="69" t="s">
        <v>196</v>
      </c>
      <c r="D21852" s="69" t="s">
        <v>1937</v>
      </c>
      <c r="E21852" s="69" t="s">
        <v>3430</v>
      </c>
      <c r="F21852" s="69" t="s">
        <v>3431</v>
      </c>
      <c r="G21852" s="69">
        <v>2516</v>
      </c>
    </row>
    <row r="21853" spans="1:7" ht="14.4">
      <c r="A21853" s="27" t="str">
        <f>VLOOKUP(C21853,'user list'!A:B,2,0)</f>
        <v>CAD</v>
      </c>
      <c r="B21853" s="172">
        <v>45826.316423611112</v>
      </c>
      <c r="C21853" s="69" t="s">
        <v>196</v>
      </c>
      <c r="D21853" s="69" t="s">
        <v>1937</v>
      </c>
      <c r="E21853" s="69" t="s">
        <v>3430</v>
      </c>
      <c r="F21853" s="69" t="s">
        <v>3431</v>
      </c>
      <c r="G21853" s="69">
        <v>2516</v>
      </c>
    </row>
    <row r="21854" spans="1:7" ht="14.4">
      <c r="A21854" s="27" t="str">
        <f>VLOOKUP(C21854,'user list'!A:B,2,0)</f>
        <v>CAD</v>
      </c>
      <c r="B21854" s="172">
        <v>45826.317199074074</v>
      </c>
      <c r="C21854" s="69" t="s">
        <v>196</v>
      </c>
      <c r="D21854" s="69" t="s">
        <v>1937</v>
      </c>
      <c r="E21854" s="69" t="s">
        <v>3415</v>
      </c>
      <c r="F21854" s="69">
        <v>2503</v>
      </c>
      <c r="G21854" s="69" t="s">
        <v>1939</v>
      </c>
    </row>
    <row r="21855" spans="1:7" ht="14.4">
      <c r="A21855" s="27" t="str">
        <f>VLOOKUP(C21855,'user list'!A:B,2,0)</f>
        <v>CAD</v>
      </c>
      <c r="B21855" s="172">
        <v>45826.317314814813</v>
      </c>
      <c r="C21855" s="69" t="s">
        <v>196</v>
      </c>
      <c r="D21855" s="69" t="s">
        <v>1937</v>
      </c>
      <c r="E21855" s="69" t="s">
        <v>3415</v>
      </c>
      <c r="F21855" s="69">
        <v>2503</v>
      </c>
      <c r="G21855" s="69" t="s">
        <v>2441</v>
      </c>
    </row>
    <row r="21856" spans="1:7" ht="14.4">
      <c r="A21856" s="27" t="str">
        <f>VLOOKUP(C21856,'user list'!A:B,2,0)</f>
        <v>CAD</v>
      </c>
      <c r="B21856" s="172">
        <v>45826.31758101852</v>
      </c>
      <c r="C21856" s="69" t="s">
        <v>196</v>
      </c>
      <c r="D21856" s="69" t="s">
        <v>1937</v>
      </c>
      <c r="E21856" s="69" t="s">
        <v>3430</v>
      </c>
      <c r="F21856" s="69" t="s">
        <v>3431</v>
      </c>
      <c r="G21856" s="69">
        <v>2516</v>
      </c>
    </row>
    <row r="21857" spans="1:7" ht="14.4">
      <c r="A21857" s="27" t="str">
        <f>VLOOKUP(C21857,'user list'!A:B,2,0)</f>
        <v>CAD</v>
      </c>
      <c r="B21857" s="172">
        <v>45826.318344907406</v>
      </c>
      <c r="C21857" s="69" t="s">
        <v>196</v>
      </c>
      <c r="D21857" s="69" t="s">
        <v>1937</v>
      </c>
      <c r="E21857" s="69" t="s">
        <v>3415</v>
      </c>
      <c r="F21857" s="69">
        <v>2503</v>
      </c>
      <c r="G21857" s="69" t="s">
        <v>1939</v>
      </c>
    </row>
    <row r="21858" spans="1:7" ht="14.4">
      <c r="A21858" s="27" t="str">
        <f>VLOOKUP(C21858,'user list'!A:B,2,0)</f>
        <v>CAD</v>
      </c>
      <c r="B21858" s="172">
        <v>45826.318472222221</v>
      </c>
      <c r="C21858" s="69" t="s">
        <v>196</v>
      </c>
      <c r="D21858" s="69" t="s">
        <v>1937</v>
      </c>
      <c r="E21858" s="69" t="s">
        <v>3415</v>
      </c>
      <c r="F21858" s="69">
        <v>2503</v>
      </c>
      <c r="G21858" s="69" t="s">
        <v>2441</v>
      </c>
    </row>
    <row r="21859" spans="1:7" ht="14.4">
      <c r="A21859" s="27" t="str">
        <f>VLOOKUP(C21859,'user list'!A:B,2,0)</f>
        <v>CAD</v>
      </c>
      <c r="B21859" s="172">
        <v>45826.319247685184</v>
      </c>
      <c r="C21859" s="69" t="s">
        <v>196</v>
      </c>
      <c r="D21859" s="69" t="s">
        <v>1937</v>
      </c>
      <c r="E21859" s="69" t="s">
        <v>3415</v>
      </c>
      <c r="F21859" s="69">
        <v>2503</v>
      </c>
      <c r="G21859" s="69" t="s">
        <v>2441</v>
      </c>
    </row>
    <row r="21860" spans="1:7" ht="14.4">
      <c r="A21860" s="27" t="str">
        <f>VLOOKUP(C21860,'user list'!A:B,2,0)</f>
        <v>CAD</v>
      </c>
      <c r="B21860" s="172">
        <v>45826.320231481484</v>
      </c>
      <c r="C21860" s="69" t="s">
        <v>196</v>
      </c>
      <c r="D21860" s="69" t="s">
        <v>1937</v>
      </c>
      <c r="E21860" s="69" t="s">
        <v>3414</v>
      </c>
      <c r="F21860" s="69">
        <v>2502</v>
      </c>
      <c r="G21860" s="69" t="s">
        <v>1939</v>
      </c>
    </row>
    <row r="21861" spans="1:7" ht="14.4">
      <c r="A21861" s="27" t="str">
        <f>VLOOKUP(C21861,'user list'!A:B,2,0)</f>
        <v>CAD</v>
      </c>
      <c r="B21861" s="172">
        <v>45826.32303240741</v>
      </c>
      <c r="C21861" s="69" t="s">
        <v>196</v>
      </c>
      <c r="D21861" s="69" t="s">
        <v>1937</v>
      </c>
      <c r="E21861" s="69" t="s">
        <v>3430</v>
      </c>
      <c r="F21861" s="69" t="s">
        <v>3431</v>
      </c>
      <c r="G21861" s="69">
        <v>2516</v>
      </c>
    </row>
    <row r="21862" spans="1:7" ht="14.4">
      <c r="A21862" s="27" t="str">
        <f>VLOOKUP(C21862,'user list'!A:B,2,0)</f>
        <v>CAD</v>
      </c>
      <c r="B21862" s="172">
        <v>45826.323078703703</v>
      </c>
      <c r="C21862" s="69" t="s">
        <v>196</v>
      </c>
      <c r="D21862" s="69" t="s">
        <v>1937</v>
      </c>
      <c r="E21862" s="69" t="s">
        <v>3414</v>
      </c>
      <c r="F21862" s="69">
        <v>2502</v>
      </c>
      <c r="G21862" s="69" t="s">
        <v>1939</v>
      </c>
    </row>
    <row r="21863" spans="1:7" ht="14.4">
      <c r="A21863" s="27" t="str">
        <f>VLOOKUP(C21863,'user list'!A:B,2,0)</f>
        <v>CAD</v>
      </c>
      <c r="B21863" s="172">
        <v>45826.324618055558</v>
      </c>
      <c r="C21863" s="69" t="s">
        <v>196</v>
      </c>
      <c r="D21863" s="69" t="s">
        <v>1937</v>
      </c>
      <c r="E21863" s="69" t="s">
        <v>3415</v>
      </c>
      <c r="F21863" s="69">
        <v>2503</v>
      </c>
      <c r="G21863" s="69" t="s">
        <v>1939</v>
      </c>
    </row>
    <row r="21864" spans="1:7" ht="14.4">
      <c r="A21864" s="27" t="str">
        <f>VLOOKUP(C21864,'user list'!A:B,2,0)</f>
        <v>CAD</v>
      </c>
      <c r="B21864" s="172">
        <v>45826.324664351851</v>
      </c>
      <c r="C21864" s="69" t="s">
        <v>196</v>
      </c>
      <c r="D21864" s="69" t="s">
        <v>1937</v>
      </c>
      <c r="E21864" s="69" t="s">
        <v>3414</v>
      </c>
      <c r="F21864" s="69">
        <v>2502</v>
      </c>
      <c r="G21864" s="69" t="s">
        <v>1939</v>
      </c>
    </row>
    <row r="21865" spans="1:7" ht="14.4">
      <c r="A21865" s="27" t="str">
        <f>VLOOKUP(C21865,'user list'!A:B,2,0)</f>
        <v>CAD</v>
      </c>
      <c r="B21865" s="172">
        <v>45826.324756944443</v>
      </c>
      <c r="C21865" s="69" t="s">
        <v>196</v>
      </c>
      <c r="D21865" s="69" t="s">
        <v>1937</v>
      </c>
      <c r="E21865" s="69" t="s">
        <v>3414</v>
      </c>
      <c r="F21865" s="69">
        <v>2502</v>
      </c>
      <c r="G21865" s="69" t="s">
        <v>2441</v>
      </c>
    </row>
    <row r="21866" spans="1:7" ht="14.4">
      <c r="A21866" s="27" t="str">
        <f>VLOOKUP(C21866,'user list'!A:B,2,0)</f>
        <v>CAD</v>
      </c>
      <c r="B21866" s="172">
        <v>45826.326481481483</v>
      </c>
      <c r="C21866" s="69" t="s">
        <v>196</v>
      </c>
      <c r="D21866" s="69" t="s">
        <v>1937</v>
      </c>
      <c r="E21866" s="69" t="s">
        <v>3412</v>
      </c>
      <c r="F21866" s="69">
        <v>2500</v>
      </c>
      <c r="G21866" s="69" t="s">
        <v>1939</v>
      </c>
    </row>
    <row r="21867" spans="1:7" ht="14.4">
      <c r="A21867" s="27" t="str">
        <f>VLOOKUP(C21867,'user list'!A:B,2,0)</f>
        <v>CAD</v>
      </c>
      <c r="B21867" s="172">
        <v>45826.32671296296</v>
      </c>
      <c r="C21867" s="69" t="s">
        <v>196</v>
      </c>
      <c r="D21867" s="69" t="s">
        <v>1937</v>
      </c>
      <c r="E21867" s="69" t="s">
        <v>3412</v>
      </c>
      <c r="F21867" s="69">
        <v>2500</v>
      </c>
      <c r="G21867" s="69" t="s">
        <v>2441</v>
      </c>
    </row>
    <row r="21868" spans="1:7" ht="14.4">
      <c r="A21868" s="27" t="str">
        <f>VLOOKUP(C21868,'user list'!A:B,2,0)</f>
        <v>CAD</v>
      </c>
      <c r="B21868" s="172">
        <v>45826.328321759262</v>
      </c>
      <c r="C21868" s="69" t="s">
        <v>196</v>
      </c>
      <c r="D21868" s="69" t="s">
        <v>1937</v>
      </c>
      <c r="E21868" s="69" t="s">
        <v>3411</v>
      </c>
      <c r="F21868" s="69">
        <v>2498</v>
      </c>
      <c r="G21868" s="69" t="s">
        <v>1939</v>
      </c>
    </row>
    <row r="21869" spans="1:7" ht="14.4">
      <c r="A21869" s="27" t="str">
        <f>VLOOKUP(C21869,'user list'!A:B,2,0)</f>
        <v>CAD</v>
      </c>
      <c r="B21869" s="172">
        <v>45826.328703703701</v>
      </c>
      <c r="C21869" s="69" t="s">
        <v>196</v>
      </c>
      <c r="D21869" s="69" t="s">
        <v>1937</v>
      </c>
      <c r="E21869" s="69" t="s">
        <v>3411</v>
      </c>
      <c r="F21869" s="69">
        <v>2498</v>
      </c>
      <c r="G21869" s="69" t="s">
        <v>2441</v>
      </c>
    </row>
    <row r="21870" spans="1:7" ht="14.4">
      <c r="A21870" s="27" t="str">
        <f>VLOOKUP(C21870,'user list'!A:B,2,0)</f>
        <v>CAD</v>
      </c>
      <c r="B21870" s="172">
        <v>45826.33011574074</v>
      </c>
      <c r="C21870" s="69" t="s">
        <v>196</v>
      </c>
      <c r="D21870" s="69" t="s">
        <v>1937</v>
      </c>
      <c r="E21870" s="69" t="s">
        <v>3410</v>
      </c>
      <c r="F21870" s="69">
        <v>2497</v>
      </c>
      <c r="G21870" s="69" t="s">
        <v>1939</v>
      </c>
    </row>
    <row r="21871" spans="1:7" ht="14.4">
      <c r="A21871" s="27" t="str">
        <f>VLOOKUP(C21871,'user list'!A:B,2,0)</f>
        <v>CAD</v>
      </c>
      <c r="B21871" s="172">
        <v>45826.330196759256</v>
      </c>
      <c r="C21871" s="69" t="s">
        <v>196</v>
      </c>
      <c r="D21871" s="69" t="s">
        <v>1937</v>
      </c>
      <c r="E21871" s="69" t="s">
        <v>3410</v>
      </c>
      <c r="F21871" s="69">
        <v>2497</v>
      </c>
      <c r="G21871" s="69" t="s">
        <v>2441</v>
      </c>
    </row>
    <row r="21872" spans="1:7" ht="14.4">
      <c r="A21872" s="27" t="str">
        <f>VLOOKUP(C21872,'user list'!A:B,2,0)</f>
        <v>CAD</v>
      </c>
      <c r="B21872" s="172">
        <v>45826.330254629633</v>
      </c>
      <c r="C21872" s="69" t="s">
        <v>196</v>
      </c>
      <c r="D21872" s="69" t="s">
        <v>1937</v>
      </c>
      <c r="E21872" s="69" t="s">
        <v>3408</v>
      </c>
      <c r="F21872" s="69">
        <v>2495</v>
      </c>
      <c r="G21872" s="69" t="s">
        <v>2441</v>
      </c>
    </row>
    <row r="21873" spans="1:7" ht="14.4">
      <c r="A21873" s="27" t="str">
        <f>VLOOKUP(C21873,'user list'!A:B,2,0)</f>
        <v>CAD</v>
      </c>
      <c r="B21873" s="172">
        <v>45826.330289351848</v>
      </c>
      <c r="C21873" s="69" t="s">
        <v>196</v>
      </c>
      <c r="D21873" s="69" t="s">
        <v>1937</v>
      </c>
      <c r="E21873" s="69" t="s">
        <v>3407</v>
      </c>
      <c r="F21873" s="69">
        <v>2494</v>
      </c>
      <c r="G21873" s="69" t="s">
        <v>2441</v>
      </c>
    </row>
    <row r="21874" spans="1:7" ht="14.4">
      <c r="A21874" s="27" t="str">
        <f>VLOOKUP(C21874,'user list'!A:B,2,0)</f>
        <v>CAD</v>
      </c>
      <c r="B21874" s="172">
        <v>45826.330347222225</v>
      </c>
      <c r="C21874" s="69" t="s">
        <v>196</v>
      </c>
      <c r="D21874" s="69" t="s">
        <v>1937</v>
      </c>
      <c r="E21874" s="69" t="s">
        <v>3406</v>
      </c>
      <c r="F21874" s="69">
        <v>2493</v>
      </c>
      <c r="G21874" s="69" t="s">
        <v>2441</v>
      </c>
    </row>
    <row r="21875" spans="1:7" ht="14.4">
      <c r="A21875" s="27" t="str">
        <f>VLOOKUP(C21875,'user list'!A:B,2,0)</f>
        <v>CAD</v>
      </c>
      <c r="B21875" s="172">
        <v>45826.330428240741</v>
      </c>
      <c r="C21875" s="69" t="s">
        <v>196</v>
      </c>
      <c r="D21875" s="69" t="s">
        <v>1937</v>
      </c>
      <c r="E21875" s="69" t="s">
        <v>3402</v>
      </c>
      <c r="F21875" s="69">
        <v>2486</v>
      </c>
      <c r="G21875" s="69" t="s">
        <v>2441</v>
      </c>
    </row>
    <row r="21876" spans="1:7" ht="14.4">
      <c r="A21876" s="27" t="str">
        <f>VLOOKUP(C21876,'user list'!A:B,2,0)</f>
        <v>CAD</v>
      </c>
      <c r="B21876" s="172">
        <v>45826.330462962964</v>
      </c>
      <c r="C21876" s="69" t="s">
        <v>196</v>
      </c>
      <c r="D21876" s="69" t="s">
        <v>1937</v>
      </c>
      <c r="E21876" s="69" t="s">
        <v>3399</v>
      </c>
      <c r="F21876" s="69">
        <v>2482</v>
      </c>
      <c r="G21876" s="69" t="s">
        <v>2441</v>
      </c>
    </row>
    <row r="21877" spans="1:7" ht="14.4">
      <c r="A21877" s="27" t="str">
        <f>VLOOKUP(C21877,'user list'!A:B,2,0)</f>
        <v>CAD</v>
      </c>
      <c r="B21877" s="172">
        <v>45826.330590277779</v>
      </c>
      <c r="C21877" s="69" t="s">
        <v>196</v>
      </c>
      <c r="D21877" s="69" t="s">
        <v>1937</v>
      </c>
      <c r="E21877" s="69" t="s">
        <v>3385</v>
      </c>
      <c r="F21877" s="69">
        <v>2464</v>
      </c>
      <c r="G21877" s="69" t="s">
        <v>2441</v>
      </c>
    </row>
    <row r="21878" spans="1:7" ht="14.4">
      <c r="A21878" s="27" t="str">
        <f>VLOOKUP(C21878,'user list'!A:B,2,0)</f>
        <v>CAD</v>
      </c>
      <c r="B21878" s="172">
        <v>45826.330659722225</v>
      </c>
      <c r="C21878" s="69" t="s">
        <v>196</v>
      </c>
      <c r="D21878" s="69" t="s">
        <v>1937</v>
      </c>
      <c r="E21878" s="69" t="s">
        <v>3384</v>
      </c>
      <c r="F21878" s="69">
        <v>2463</v>
      </c>
      <c r="G21878" s="69" t="s">
        <v>2441</v>
      </c>
    </row>
    <row r="21879" spans="1:7" ht="14.4">
      <c r="A21879" s="27" t="str">
        <f>VLOOKUP(C21879,'user list'!A:B,2,0)</f>
        <v>CAD</v>
      </c>
      <c r="B21879" s="172">
        <v>45826.330682870372</v>
      </c>
      <c r="C21879" s="69" t="s">
        <v>196</v>
      </c>
      <c r="D21879" s="69" t="s">
        <v>1937</v>
      </c>
      <c r="E21879" s="69" t="s">
        <v>3382</v>
      </c>
      <c r="F21879" s="69">
        <v>2461</v>
      </c>
      <c r="G21879" s="69" t="s">
        <v>2441</v>
      </c>
    </row>
    <row r="21880" spans="1:7" ht="14.4">
      <c r="A21880" s="27" t="str">
        <f>VLOOKUP(C21880,'user list'!A:B,2,0)</f>
        <v>CAD</v>
      </c>
      <c r="B21880" s="172">
        <v>45826.33085648148</v>
      </c>
      <c r="C21880" s="69" t="s">
        <v>196</v>
      </c>
      <c r="D21880" s="69" t="s">
        <v>1937</v>
      </c>
      <c r="E21880" s="69" t="s">
        <v>3380</v>
      </c>
      <c r="F21880" s="69">
        <v>2458</v>
      </c>
      <c r="G21880" s="69" t="s">
        <v>2441</v>
      </c>
    </row>
    <row r="21881" spans="1:7" ht="14.4">
      <c r="A21881" s="27" t="str">
        <f>VLOOKUP(C21881,'user list'!A:B,2,0)</f>
        <v>CAD</v>
      </c>
      <c r="B21881" s="172">
        <v>45826.33090277778</v>
      </c>
      <c r="C21881" s="69" t="s">
        <v>196</v>
      </c>
      <c r="D21881" s="69" t="s">
        <v>1937</v>
      </c>
      <c r="E21881" s="69" t="s">
        <v>3361</v>
      </c>
      <c r="F21881" s="69">
        <v>2427</v>
      </c>
      <c r="G21881" s="69" t="s">
        <v>2441</v>
      </c>
    </row>
    <row r="21882" spans="1:7" ht="14.4">
      <c r="A21882" s="27" t="str">
        <f>VLOOKUP(C21882,'user list'!A:B,2,0)</f>
        <v>CAD</v>
      </c>
      <c r="B21882" s="172">
        <v>45826.330949074072</v>
      </c>
      <c r="C21882" s="69" t="s">
        <v>196</v>
      </c>
      <c r="D21882" s="69" t="s">
        <v>1937</v>
      </c>
      <c r="E21882" s="69" t="s">
        <v>3360</v>
      </c>
      <c r="F21882" s="69">
        <v>2424</v>
      </c>
      <c r="G21882" s="69" t="s">
        <v>2441</v>
      </c>
    </row>
    <row r="21883" spans="1:7" ht="14.4">
      <c r="A21883" s="27" t="str">
        <f>VLOOKUP(C21883,'user list'!A:B,2,0)</f>
        <v>CAD</v>
      </c>
      <c r="B21883" s="172">
        <v>45826.331053240741</v>
      </c>
      <c r="C21883" s="69" t="s">
        <v>196</v>
      </c>
      <c r="D21883" s="69" t="s">
        <v>1937</v>
      </c>
      <c r="E21883" s="69" t="s">
        <v>3048</v>
      </c>
      <c r="F21883" s="69">
        <v>2336</v>
      </c>
      <c r="G21883" s="69" t="s">
        <v>2441</v>
      </c>
    </row>
    <row r="21884" spans="1:7" ht="14.4">
      <c r="A21884" s="27" t="str">
        <f>VLOOKUP(C21884,'user list'!A:B,2,0)</f>
        <v>CPDD</v>
      </c>
      <c r="B21884" s="172">
        <v>45826.332175925927</v>
      </c>
      <c r="C21884" s="69" t="s">
        <v>205</v>
      </c>
      <c r="D21884" s="69" t="s">
        <v>1937</v>
      </c>
      <c r="E21884" s="69" t="s">
        <v>2463</v>
      </c>
      <c r="F21884" s="69">
        <v>1760</v>
      </c>
      <c r="G21884" s="69" t="s">
        <v>1947</v>
      </c>
    </row>
    <row r="21885" spans="1:7" ht="14.4">
      <c r="A21885" s="27" t="str">
        <f>VLOOKUP(C21885,'user list'!A:B,2,0)</f>
        <v>CPDD</v>
      </c>
      <c r="B21885" s="172">
        <v>45826.332175925927</v>
      </c>
      <c r="C21885" s="69" t="s">
        <v>205</v>
      </c>
      <c r="D21885" s="69" t="s">
        <v>1937</v>
      </c>
      <c r="E21885" s="69" t="s">
        <v>2463</v>
      </c>
      <c r="F21885" s="69">
        <v>1760</v>
      </c>
      <c r="G21885" s="69" t="s">
        <v>1948</v>
      </c>
    </row>
    <row r="21886" spans="1:7" ht="14.4">
      <c r="A21886" s="27" t="str">
        <f>VLOOKUP(C21886,'user list'!A:B,2,0)</f>
        <v>CPDD</v>
      </c>
      <c r="B21886" s="172">
        <v>45826.332175925927</v>
      </c>
      <c r="C21886" s="69" t="s">
        <v>205</v>
      </c>
      <c r="D21886" s="69" t="s">
        <v>1937</v>
      </c>
      <c r="E21886" s="69" t="s">
        <v>2463</v>
      </c>
      <c r="F21886" s="69">
        <v>1760</v>
      </c>
      <c r="G21886" s="69" t="s">
        <v>1939</v>
      </c>
    </row>
    <row r="21887" spans="1:7" ht="14.4">
      <c r="A21887" s="27" t="str">
        <f>VLOOKUP(C21887,'user list'!A:B,2,0)</f>
        <v>Admin</v>
      </c>
      <c r="B21887" s="172">
        <v>45826.332187499997</v>
      </c>
      <c r="C21887" s="69" t="s">
        <v>186</v>
      </c>
      <c r="D21887" s="69" t="s">
        <v>1937</v>
      </c>
      <c r="E21887" s="69" t="s">
        <v>2463</v>
      </c>
      <c r="F21887" s="69">
        <v>1760</v>
      </c>
      <c r="G21887" s="69" t="s">
        <v>1948</v>
      </c>
    </row>
    <row r="21888" spans="1:7" ht="14.4">
      <c r="A21888" s="27" t="str">
        <f>VLOOKUP(C21888,'user list'!A:B,2,0)</f>
        <v>CPDD</v>
      </c>
      <c r="B21888" s="172">
        <v>45826.333599537036</v>
      </c>
      <c r="C21888" s="69" t="s">
        <v>205</v>
      </c>
      <c r="D21888" s="69" t="s">
        <v>1937</v>
      </c>
      <c r="E21888" s="69" t="s">
        <v>2471</v>
      </c>
      <c r="F21888" s="69">
        <v>1782</v>
      </c>
      <c r="G21888" s="69" t="s">
        <v>1949</v>
      </c>
    </row>
    <row r="21889" spans="1:7" ht="14.4">
      <c r="A21889" s="27" t="str">
        <f>VLOOKUP(C21889,'user list'!A:B,2,0)</f>
        <v>CPDD</v>
      </c>
      <c r="B21889" s="172">
        <v>45826.333819444444</v>
      </c>
      <c r="C21889" s="69" t="s">
        <v>205</v>
      </c>
      <c r="D21889" s="69" t="s">
        <v>1937</v>
      </c>
      <c r="E21889" s="69" t="s">
        <v>2534</v>
      </c>
      <c r="F21889" s="69">
        <v>1881</v>
      </c>
      <c r="G21889" s="69" t="s">
        <v>1939</v>
      </c>
    </row>
    <row r="21890" spans="1:7" ht="14.4">
      <c r="A21890" s="27" t="str">
        <f>VLOOKUP(C21890,'user list'!A:B,2,0)</f>
        <v>CPDD</v>
      </c>
      <c r="B21890" s="172">
        <v>45826.334374999999</v>
      </c>
      <c r="C21890" s="69" t="s">
        <v>205</v>
      </c>
      <c r="D21890" s="69" t="s">
        <v>1937</v>
      </c>
      <c r="E21890" s="69" t="s">
        <v>1636</v>
      </c>
      <c r="F21890" s="69">
        <v>1883</v>
      </c>
      <c r="G21890" s="69" t="s">
        <v>1939</v>
      </c>
    </row>
    <row r="21891" spans="1:7" ht="14.4">
      <c r="A21891" s="27" t="str">
        <f>VLOOKUP(C21891,'user list'!A:B,2,0)</f>
        <v>QCEAU</v>
      </c>
      <c r="B21891" s="172">
        <v>45826.336921296293</v>
      </c>
      <c r="C21891" s="69" t="s">
        <v>266</v>
      </c>
      <c r="D21891" s="69" t="s">
        <v>1937</v>
      </c>
      <c r="E21891" s="69" t="s">
        <v>1974</v>
      </c>
      <c r="F21891" s="69">
        <v>2402</v>
      </c>
      <c r="G21891" s="69" t="s">
        <v>1939</v>
      </c>
    </row>
    <row r="21892" spans="1:7" ht="14.4">
      <c r="A21892" s="27" t="str">
        <f>VLOOKUP(C21892,'user list'!A:B,2,0)</f>
        <v>CAD</v>
      </c>
      <c r="B21892" s="172">
        <v>45826.336967592593</v>
      </c>
      <c r="C21892" s="69" t="s">
        <v>196</v>
      </c>
      <c r="D21892" s="69" t="s">
        <v>1937</v>
      </c>
      <c r="E21892" s="69" t="s">
        <v>3430</v>
      </c>
      <c r="F21892" s="69" t="s">
        <v>3431</v>
      </c>
      <c r="G21892" s="69">
        <v>2516</v>
      </c>
    </row>
    <row r="21893" spans="1:7" ht="14.4">
      <c r="A21893" s="27" t="str">
        <f>VLOOKUP(C21893,'user list'!A:B,2,0)</f>
        <v>CAD</v>
      </c>
      <c r="B21893" s="172">
        <v>45826.337083333332</v>
      </c>
      <c r="C21893" s="69" t="s">
        <v>196</v>
      </c>
      <c r="D21893" s="69" t="s">
        <v>1937</v>
      </c>
      <c r="E21893" s="69" t="s">
        <v>3430</v>
      </c>
      <c r="F21893" s="69" t="s">
        <v>3431</v>
      </c>
      <c r="G21893" s="69">
        <v>2516</v>
      </c>
    </row>
    <row r="21894" spans="1:7" ht="14.4">
      <c r="A21894" s="27" t="str">
        <f>VLOOKUP(C21894,'user list'!A:B,2,0)</f>
        <v>CAD</v>
      </c>
      <c r="B21894" s="172">
        <v>45826.337083333332</v>
      </c>
      <c r="C21894" s="69" t="s">
        <v>196</v>
      </c>
      <c r="D21894" s="69" t="s">
        <v>1937</v>
      </c>
      <c r="E21894" s="69" t="s">
        <v>3430</v>
      </c>
      <c r="F21894" s="69" t="s">
        <v>3431</v>
      </c>
      <c r="G21894" s="69">
        <v>2516</v>
      </c>
    </row>
    <row r="21895" spans="1:7" ht="14.4">
      <c r="A21895" s="27" t="str">
        <f>VLOOKUP(C21895,'user list'!A:B,2,0)</f>
        <v>CAD</v>
      </c>
      <c r="B21895" s="172">
        <v>45826.337083333332</v>
      </c>
      <c r="C21895" s="69" t="s">
        <v>196</v>
      </c>
      <c r="D21895" s="69" t="s">
        <v>1937</v>
      </c>
      <c r="E21895" s="69" t="s">
        <v>3430</v>
      </c>
      <c r="F21895" s="69" t="s">
        <v>3431</v>
      </c>
      <c r="G21895" s="69">
        <v>2516</v>
      </c>
    </row>
    <row r="21896" spans="1:7" ht="14.4">
      <c r="A21896" s="27" t="str">
        <f>VLOOKUP(C21896,'user list'!A:B,2,0)</f>
        <v>Admin</v>
      </c>
      <c r="B21896" s="172">
        <v>45826.337083333332</v>
      </c>
      <c r="C21896" s="69" t="s">
        <v>186</v>
      </c>
      <c r="D21896" s="69" t="s">
        <v>1937</v>
      </c>
      <c r="E21896" s="69" t="s">
        <v>3430</v>
      </c>
      <c r="F21896" s="69" t="s">
        <v>3431</v>
      </c>
      <c r="G21896" s="69">
        <v>2516</v>
      </c>
    </row>
    <row r="21897" spans="1:7" ht="14.4">
      <c r="A21897" s="27" t="str">
        <f>VLOOKUP(C21897,'user list'!A:B,2,0)</f>
        <v>CAD</v>
      </c>
      <c r="B21897" s="172">
        <v>45826.33734953704</v>
      </c>
      <c r="C21897" s="69" t="s">
        <v>196</v>
      </c>
      <c r="D21897" s="69" t="s">
        <v>1937</v>
      </c>
      <c r="E21897" s="69" t="s">
        <v>3360</v>
      </c>
      <c r="F21897" s="69">
        <v>2424</v>
      </c>
      <c r="G21897" s="69" t="s">
        <v>1939</v>
      </c>
    </row>
    <row r="21898" spans="1:7" ht="14.4">
      <c r="A21898" s="27" t="str">
        <f>VLOOKUP(C21898,'user list'!A:B,2,0)</f>
        <v>QCEAU</v>
      </c>
      <c r="B21898" s="172">
        <v>45826.337673611109</v>
      </c>
      <c r="C21898" s="69" t="s">
        <v>266</v>
      </c>
      <c r="D21898" s="69" t="s">
        <v>1937</v>
      </c>
      <c r="E21898" s="69" t="s">
        <v>1974</v>
      </c>
      <c r="F21898" s="69">
        <v>2402</v>
      </c>
      <c r="G21898" s="69" t="s">
        <v>1939</v>
      </c>
    </row>
    <row r="21899" spans="1:7" ht="14.4">
      <c r="A21899" s="27" t="str">
        <f>VLOOKUP(C21899,'user list'!A:B,2,0)</f>
        <v>QCEAU</v>
      </c>
      <c r="B21899" s="172">
        <v>45826.337939814817</v>
      </c>
      <c r="C21899" s="69" t="s">
        <v>266</v>
      </c>
      <c r="D21899" s="69" t="s">
        <v>1937</v>
      </c>
      <c r="E21899" s="69" t="s">
        <v>3061</v>
      </c>
      <c r="F21899" s="69">
        <v>2360</v>
      </c>
      <c r="G21899" s="69" t="s">
        <v>1939</v>
      </c>
    </row>
    <row r="21900" spans="1:7" ht="14.4">
      <c r="A21900" s="27" t="str">
        <f>VLOOKUP(C21900,'user list'!A:B,2,0)</f>
        <v>QCEAU</v>
      </c>
      <c r="B21900" s="172">
        <v>45826.338101851848</v>
      </c>
      <c r="C21900" s="69" t="s">
        <v>266</v>
      </c>
      <c r="D21900" s="69" t="s">
        <v>1937</v>
      </c>
      <c r="E21900" s="69" t="s">
        <v>3060</v>
      </c>
      <c r="F21900" s="69">
        <v>2354</v>
      </c>
      <c r="G21900" s="69" t="s">
        <v>1939</v>
      </c>
    </row>
    <row r="21901" spans="1:7" ht="14.4">
      <c r="A21901" s="27" t="str">
        <f>VLOOKUP(C21901,'user list'!A:B,2,0)</f>
        <v>QCEAU</v>
      </c>
      <c r="B21901" s="172">
        <v>45826.338194444441</v>
      </c>
      <c r="C21901" s="69" t="s">
        <v>266</v>
      </c>
      <c r="D21901" s="69" t="s">
        <v>1937</v>
      </c>
      <c r="E21901" s="69" t="s">
        <v>2784</v>
      </c>
      <c r="F21901" s="69">
        <v>2340</v>
      </c>
      <c r="G21901" s="69" t="s">
        <v>1939</v>
      </c>
    </row>
    <row r="21902" spans="1:7" ht="14.4">
      <c r="A21902" s="27" t="str">
        <f>VLOOKUP(C21902,'user list'!A:B,2,0)</f>
        <v>CAD</v>
      </c>
      <c r="B21902" s="172">
        <v>45826.338252314818</v>
      </c>
      <c r="C21902" s="69" t="s">
        <v>196</v>
      </c>
      <c r="D21902" s="69" t="s">
        <v>1937</v>
      </c>
      <c r="E21902" s="69" t="s">
        <v>3360</v>
      </c>
      <c r="F21902" s="69">
        <v>2424</v>
      </c>
      <c r="G21902" s="69" t="s">
        <v>1947</v>
      </c>
    </row>
    <row r="21903" spans="1:7" ht="14.4">
      <c r="A21903" s="27" t="str">
        <f>VLOOKUP(C21903,'user list'!A:B,2,0)</f>
        <v>CAD</v>
      </c>
      <c r="B21903" s="172">
        <v>45826.338252314818</v>
      </c>
      <c r="C21903" s="69" t="s">
        <v>196</v>
      </c>
      <c r="D21903" s="69" t="s">
        <v>1937</v>
      </c>
      <c r="E21903" s="69" t="s">
        <v>3360</v>
      </c>
      <c r="F21903" s="69">
        <v>2424</v>
      </c>
      <c r="G21903" s="69" t="s">
        <v>1948</v>
      </c>
    </row>
    <row r="21904" spans="1:7" ht="14.4">
      <c r="A21904" s="27" t="str">
        <f>VLOOKUP(C21904,'user list'!A:B,2,0)</f>
        <v>CAD</v>
      </c>
      <c r="B21904" s="172">
        <v>45826.338252314818</v>
      </c>
      <c r="C21904" s="69" t="s">
        <v>196</v>
      </c>
      <c r="D21904" s="69" t="s">
        <v>1937</v>
      </c>
      <c r="E21904" s="69" t="s">
        <v>3360</v>
      </c>
      <c r="F21904" s="69">
        <v>2424</v>
      </c>
      <c r="G21904" s="69" t="s">
        <v>1939</v>
      </c>
    </row>
    <row r="21905" spans="1:7" ht="14.4">
      <c r="A21905" s="27" t="str">
        <f>VLOOKUP(C21905,'user list'!A:B,2,0)</f>
        <v>Admin</v>
      </c>
      <c r="B21905" s="172">
        <v>45826.338252314818</v>
      </c>
      <c r="C21905" s="69" t="s">
        <v>186</v>
      </c>
      <c r="D21905" s="69" t="s">
        <v>1937</v>
      </c>
      <c r="E21905" s="69" t="s">
        <v>3360</v>
      </c>
      <c r="F21905" s="69">
        <v>2424</v>
      </c>
      <c r="G21905" s="69" t="s">
        <v>1948</v>
      </c>
    </row>
    <row r="21906" spans="1:7" ht="14.4">
      <c r="A21906" s="27" t="str">
        <f>VLOOKUP(C21906,'user list'!A:B,2,0)</f>
        <v>CAD</v>
      </c>
      <c r="B21906" s="172">
        <v>45826.338275462964</v>
      </c>
      <c r="C21906" s="69" t="s">
        <v>196</v>
      </c>
      <c r="D21906" s="69" t="s">
        <v>1937</v>
      </c>
      <c r="E21906" s="69" t="s">
        <v>3361</v>
      </c>
      <c r="F21906" s="69">
        <v>2427</v>
      </c>
      <c r="G21906" s="69" t="s">
        <v>1939</v>
      </c>
    </row>
    <row r="21907" spans="1:7" ht="14.4">
      <c r="A21907" s="27" t="str">
        <f>VLOOKUP(C21907,'user list'!A:B,2,0)</f>
        <v>QCEAU</v>
      </c>
      <c r="B21907" s="172">
        <v>45826.338287037041</v>
      </c>
      <c r="C21907" s="69" t="s">
        <v>266</v>
      </c>
      <c r="D21907" s="69" t="s">
        <v>1937</v>
      </c>
      <c r="E21907" s="69" t="s">
        <v>2784</v>
      </c>
      <c r="F21907" s="69">
        <v>2236</v>
      </c>
      <c r="G21907" s="69" t="s">
        <v>1939</v>
      </c>
    </row>
    <row r="21908" spans="1:7" ht="14.4">
      <c r="A21908" s="27" t="str">
        <f>VLOOKUP(C21908,'user list'!A:B,2,0)</f>
        <v>QCEAU</v>
      </c>
      <c r="B21908" s="172">
        <v>45826.33834490741</v>
      </c>
      <c r="C21908" s="69" t="s">
        <v>266</v>
      </c>
      <c r="D21908" s="69" t="s">
        <v>1937</v>
      </c>
      <c r="E21908" s="69" t="s">
        <v>2697</v>
      </c>
      <c r="F21908" s="69">
        <v>2138</v>
      </c>
      <c r="G21908" s="69" t="s">
        <v>1939</v>
      </c>
    </row>
    <row r="21909" spans="1:7" ht="14.4">
      <c r="A21909" s="27" t="str">
        <f>VLOOKUP(C21909,'user list'!A:B,2,0)</f>
        <v>CAD</v>
      </c>
      <c r="B21909" s="172">
        <v>45826.338634259257</v>
      </c>
      <c r="C21909" s="69" t="s">
        <v>196</v>
      </c>
      <c r="D21909" s="69" t="s">
        <v>1937</v>
      </c>
      <c r="E21909" s="69" t="s">
        <v>3361</v>
      </c>
      <c r="F21909" s="69">
        <v>2427</v>
      </c>
      <c r="G21909" s="69" t="s">
        <v>1947</v>
      </c>
    </row>
    <row r="21910" spans="1:7" ht="14.4">
      <c r="A21910" s="27" t="str">
        <f>VLOOKUP(C21910,'user list'!A:B,2,0)</f>
        <v>CAD</v>
      </c>
      <c r="B21910" s="172">
        <v>45826.338634259257</v>
      </c>
      <c r="C21910" s="69" t="s">
        <v>196</v>
      </c>
      <c r="D21910" s="69" t="s">
        <v>1937</v>
      </c>
      <c r="E21910" s="69" t="s">
        <v>3361</v>
      </c>
      <c r="F21910" s="69">
        <v>2427</v>
      </c>
      <c r="G21910" s="69" t="s">
        <v>1948</v>
      </c>
    </row>
    <row r="21911" spans="1:7" ht="14.4">
      <c r="A21911" s="27" t="str">
        <f>VLOOKUP(C21911,'user list'!A:B,2,0)</f>
        <v>CAD</v>
      </c>
      <c r="B21911" s="172">
        <v>45826.338634259257</v>
      </c>
      <c r="C21911" s="69" t="s">
        <v>196</v>
      </c>
      <c r="D21911" s="69" t="s">
        <v>1937</v>
      </c>
      <c r="E21911" s="69" t="s">
        <v>3361</v>
      </c>
      <c r="F21911" s="69">
        <v>2427</v>
      </c>
      <c r="G21911" s="69" t="s">
        <v>1939</v>
      </c>
    </row>
    <row r="21912" spans="1:7" ht="14.4">
      <c r="A21912" s="27" t="str">
        <f>VLOOKUP(C21912,'user list'!A:B,2,0)</f>
        <v>Admin</v>
      </c>
      <c r="B21912" s="172">
        <v>45826.338634259257</v>
      </c>
      <c r="C21912" s="69" t="s">
        <v>186</v>
      </c>
      <c r="D21912" s="69" t="s">
        <v>1937</v>
      </c>
      <c r="E21912" s="69" t="s">
        <v>3361</v>
      </c>
      <c r="F21912" s="69">
        <v>2427</v>
      </c>
      <c r="G21912" s="69" t="s">
        <v>1948</v>
      </c>
    </row>
    <row r="21913" spans="1:7" ht="14.4">
      <c r="A21913" s="27" t="str">
        <f>VLOOKUP(C21913,'user list'!A:B,2,0)</f>
        <v>CAD</v>
      </c>
      <c r="B21913" s="172">
        <v>45826.338888888888</v>
      </c>
      <c r="C21913" s="69" t="s">
        <v>196</v>
      </c>
      <c r="D21913" s="69" t="s">
        <v>1937</v>
      </c>
      <c r="E21913" s="69" t="s">
        <v>3380</v>
      </c>
      <c r="F21913" s="69">
        <v>2458</v>
      </c>
      <c r="G21913" s="69" t="s">
        <v>1939</v>
      </c>
    </row>
    <row r="21914" spans="1:7" ht="14.4">
      <c r="A21914" s="27" t="str">
        <f>VLOOKUP(C21914,'user list'!A:B,2,0)</f>
        <v>QCEAU</v>
      </c>
      <c r="B21914" s="172">
        <v>45826.339050925926</v>
      </c>
      <c r="C21914" s="69" t="s">
        <v>266</v>
      </c>
      <c r="D21914" s="69" t="s">
        <v>1937</v>
      </c>
      <c r="E21914" s="69" t="s">
        <v>2615</v>
      </c>
      <c r="F21914" s="69" t="s">
        <v>2616</v>
      </c>
      <c r="G21914" s="69" t="s">
        <v>2617</v>
      </c>
    </row>
    <row r="21915" spans="1:7" ht="14.4">
      <c r="A21915" s="27" t="str">
        <f>VLOOKUP(C21915,'user list'!A:B,2,0)</f>
        <v>CAD</v>
      </c>
      <c r="B21915" s="172">
        <v>45826.339421296296</v>
      </c>
      <c r="C21915" s="69" t="s">
        <v>196</v>
      </c>
      <c r="D21915" s="69" t="s">
        <v>1937</v>
      </c>
      <c r="E21915" s="69">
        <v>2460</v>
      </c>
      <c r="F21915" s="69">
        <v>2460</v>
      </c>
      <c r="G21915" s="69" t="s">
        <v>1939</v>
      </c>
    </row>
    <row r="21916" spans="1:7" ht="14.4">
      <c r="A21916" s="27" t="str">
        <f>VLOOKUP(C21916,'user list'!A:B,2,0)</f>
        <v>CAD</v>
      </c>
      <c r="B21916" s="172">
        <v>45826.339421296296</v>
      </c>
      <c r="C21916" s="69" t="s">
        <v>196</v>
      </c>
      <c r="D21916" s="69" t="s">
        <v>1937</v>
      </c>
      <c r="E21916" s="69">
        <v>2460</v>
      </c>
      <c r="F21916" s="69">
        <v>2460</v>
      </c>
      <c r="G21916" s="69" t="s">
        <v>1939</v>
      </c>
    </row>
    <row r="21917" spans="1:7" ht="14.4">
      <c r="A21917" s="27" t="str">
        <f>VLOOKUP(C21917,'user list'!A:B,2,0)</f>
        <v>CAD</v>
      </c>
      <c r="B21917" s="172">
        <v>45826.339502314811</v>
      </c>
      <c r="C21917" s="69" t="s">
        <v>196</v>
      </c>
      <c r="D21917" s="69" t="s">
        <v>1937</v>
      </c>
      <c r="E21917" s="69" t="s">
        <v>3382</v>
      </c>
      <c r="F21917" s="69">
        <v>2461</v>
      </c>
      <c r="G21917" s="69" t="s">
        <v>1939</v>
      </c>
    </row>
    <row r="21918" spans="1:7" ht="14.4">
      <c r="A21918" s="27" t="str">
        <f>VLOOKUP(C21918,'user list'!A:B,2,0)</f>
        <v>CAD</v>
      </c>
      <c r="B21918" s="172">
        <v>45826.339583333334</v>
      </c>
      <c r="C21918" s="69" t="s">
        <v>196</v>
      </c>
      <c r="D21918" s="69" t="s">
        <v>1937</v>
      </c>
      <c r="E21918" s="69">
        <v>2460</v>
      </c>
      <c r="F21918" s="69">
        <v>2460</v>
      </c>
      <c r="G21918" s="69" t="s">
        <v>1939</v>
      </c>
    </row>
    <row r="21919" spans="1:7" ht="14.4">
      <c r="A21919" s="27" t="str">
        <f>VLOOKUP(C21919,'user list'!A:B,2,0)</f>
        <v>CAD</v>
      </c>
      <c r="B21919" s="172">
        <v>45826.339583333334</v>
      </c>
      <c r="C21919" s="69" t="s">
        <v>196</v>
      </c>
      <c r="D21919" s="69" t="s">
        <v>1937</v>
      </c>
      <c r="E21919" s="69">
        <v>2460</v>
      </c>
      <c r="F21919" s="69">
        <v>2460</v>
      </c>
      <c r="G21919" s="69" t="s">
        <v>1939</v>
      </c>
    </row>
    <row r="21920" spans="1:7" ht="14.4">
      <c r="A21920" s="27" t="str">
        <f>VLOOKUP(C21920,'user list'!A:B,2,0)</f>
        <v>CAD</v>
      </c>
      <c r="B21920" s="172">
        <v>45826.340254629627</v>
      </c>
      <c r="C21920" s="69" t="s">
        <v>196</v>
      </c>
      <c r="D21920" s="69" t="s">
        <v>1937</v>
      </c>
      <c r="E21920" s="69" t="s">
        <v>3382</v>
      </c>
      <c r="F21920" s="69">
        <v>2461</v>
      </c>
      <c r="G21920" s="69" t="s">
        <v>1939</v>
      </c>
    </row>
    <row r="21921" spans="1:7" ht="14.4">
      <c r="A21921" s="27" t="str">
        <f>VLOOKUP(C21921,'user list'!A:B,2,0)</f>
        <v>QCEAU</v>
      </c>
      <c r="B21921" s="172">
        <v>45826.340590277781</v>
      </c>
      <c r="C21921" s="69" t="s">
        <v>266</v>
      </c>
      <c r="D21921" s="69" t="s">
        <v>1937</v>
      </c>
      <c r="E21921" s="69" t="s">
        <v>3392</v>
      </c>
      <c r="F21921" s="69">
        <v>2475</v>
      </c>
      <c r="G21921" s="69" t="s">
        <v>1939</v>
      </c>
    </row>
    <row r="21922" spans="1:7" ht="14.4">
      <c r="A21922" s="27" t="str">
        <f>VLOOKUP(C21922,'user list'!A:B,2,0)</f>
        <v>CAD</v>
      </c>
      <c r="B21922" s="172">
        <v>45826.341458333336</v>
      </c>
      <c r="C21922" s="69" t="s">
        <v>196</v>
      </c>
      <c r="D21922" s="69" t="s">
        <v>1937</v>
      </c>
      <c r="E21922" s="69" t="s">
        <v>3380</v>
      </c>
      <c r="F21922" s="69">
        <v>2458</v>
      </c>
      <c r="G21922" s="69" t="s">
        <v>1939</v>
      </c>
    </row>
    <row r="21923" spans="1:7" ht="14.4">
      <c r="A21923" s="27" t="str">
        <f>VLOOKUP(C21923,'user list'!A:B,2,0)</f>
        <v>PDAD</v>
      </c>
      <c r="B21923" s="172">
        <v>45826.341458333336</v>
      </c>
      <c r="C21923" s="69" t="s">
        <v>257</v>
      </c>
      <c r="D21923" s="69" t="s">
        <v>1937</v>
      </c>
      <c r="E21923" s="69" t="s">
        <v>3392</v>
      </c>
      <c r="F21923" s="69">
        <v>2475</v>
      </c>
      <c r="G21923" s="69" t="s">
        <v>1939</v>
      </c>
    </row>
    <row r="21924" spans="1:7" ht="14.4">
      <c r="A21924" s="27" t="str">
        <f>VLOOKUP(C21924,'user list'!A:B,2,0)</f>
        <v>CAD</v>
      </c>
      <c r="B21924" s="172">
        <v>45826.341481481482</v>
      </c>
      <c r="C21924" s="69" t="s">
        <v>196</v>
      </c>
      <c r="D21924" s="69" t="s">
        <v>1937</v>
      </c>
      <c r="E21924" s="69">
        <v>2460</v>
      </c>
      <c r="F21924" s="69">
        <v>2460</v>
      </c>
      <c r="G21924" s="69" t="s">
        <v>1939</v>
      </c>
    </row>
    <row r="21925" spans="1:7" ht="14.4">
      <c r="A21925" s="27" t="str">
        <f>VLOOKUP(C21925,'user list'!A:B,2,0)</f>
        <v>CAD</v>
      </c>
      <c r="B21925" s="172">
        <v>45826.341493055559</v>
      </c>
      <c r="C21925" s="69" t="s">
        <v>196</v>
      </c>
      <c r="D21925" s="69" t="s">
        <v>1937</v>
      </c>
      <c r="E21925" s="69">
        <v>2460</v>
      </c>
      <c r="F21925" s="69">
        <v>2460</v>
      </c>
      <c r="G21925" s="69" t="s">
        <v>1939</v>
      </c>
    </row>
    <row r="21926" spans="1:7" ht="14.4">
      <c r="A21926" s="27" t="str">
        <f>VLOOKUP(C21926,'user list'!A:B,2,0)</f>
        <v>CAD</v>
      </c>
      <c r="B21926" s="172">
        <v>45826.341527777775</v>
      </c>
      <c r="C21926" s="69" t="s">
        <v>196</v>
      </c>
      <c r="D21926" s="69" t="s">
        <v>1937</v>
      </c>
      <c r="E21926" s="69" t="s">
        <v>3382</v>
      </c>
      <c r="F21926" s="69">
        <v>2461</v>
      </c>
      <c r="G21926" s="69" t="s">
        <v>1939</v>
      </c>
    </row>
    <row r="21927" spans="1:7" ht="14.4">
      <c r="A21927" s="27" t="str">
        <f>VLOOKUP(C21927,'user list'!A:B,2,0)</f>
        <v>CAD</v>
      </c>
      <c r="B21927" s="172">
        <v>45826.341550925928</v>
      </c>
      <c r="C21927" s="69" t="s">
        <v>196</v>
      </c>
      <c r="D21927" s="69" t="s">
        <v>1937</v>
      </c>
      <c r="E21927" s="69" t="s">
        <v>3384</v>
      </c>
      <c r="F21927" s="69">
        <v>2463</v>
      </c>
      <c r="G21927" s="69" t="s">
        <v>1939</v>
      </c>
    </row>
    <row r="21928" spans="1:7" ht="14.4">
      <c r="A21928" s="27" t="str">
        <f>VLOOKUP(C21928,'user list'!A:B,2,0)</f>
        <v>CAD</v>
      </c>
      <c r="B21928" s="172">
        <v>45826.342106481483</v>
      </c>
      <c r="C21928" s="69" t="s">
        <v>196</v>
      </c>
      <c r="D21928" s="69" t="s">
        <v>1937</v>
      </c>
      <c r="E21928" s="69" t="s">
        <v>3415</v>
      </c>
      <c r="F21928" s="69">
        <v>2503</v>
      </c>
      <c r="G21928" s="69" t="s">
        <v>1939</v>
      </c>
    </row>
    <row r="21929" spans="1:7" ht="14.4">
      <c r="A21929" s="27" t="str">
        <f>VLOOKUP(C21929,'user list'!A:B,2,0)</f>
        <v>SBCDPO</v>
      </c>
      <c r="B21929" s="172">
        <v>45826.342615740738</v>
      </c>
      <c r="C21929" s="69" t="s">
        <v>271</v>
      </c>
      <c r="D21929" s="69" t="s">
        <v>1937</v>
      </c>
      <c r="E21929" s="69" t="s">
        <v>3440</v>
      </c>
      <c r="F21929" s="69">
        <v>2521</v>
      </c>
      <c r="G21929" s="69" t="s">
        <v>2440</v>
      </c>
    </row>
    <row r="21930" spans="1:7" ht="14.4">
      <c r="A21930" s="27" t="str">
        <f>VLOOKUP(C21930,'user list'!A:B,2,0)</f>
        <v>Admin</v>
      </c>
      <c r="B21930" s="172">
        <v>45826.342615740738</v>
      </c>
      <c r="C21930" s="69" t="s">
        <v>186</v>
      </c>
      <c r="D21930" s="69" t="s">
        <v>1937</v>
      </c>
      <c r="E21930" s="69" t="s">
        <v>3440</v>
      </c>
      <c r="F21930" s="69">
        <v>2521</v>
      </c>
      <c r="G21930" s="69" t="s">
        <v>1948</v>
      </c>
    </row>
    <row r="21931" spans="1:7" ht="14.4">
      <c r="A21931" s="27" t="str">
        <f>VLOOKUP(C21931,'user list'!A:B,2,0)</f>
        <v>Admin</v>
      </c>
      <c r="B21931" s="172">
        <v>45826.342627314814</v>
      </c>
      <c r="C21931" s="69" t="s">
        <v>186</v>
      </c>
      <c r="D21931" s="69" t="s">
        <v>1937</v>
      </c>
      <c r="E21931" s="69" t="s">
        <v>3440</v>
      </c>
      <c r="F21931" s="69">
        <v>2521</v>
      </c>
      <c r="G21931" s="69" t="s">
        <v>1948</v>
      </c>
    </row>
    <row r="21932" spans="1:7" ht="14.4">
      <c r="A21932" s="27" t="str">
        <f>VLOOKUP(C21932,'user list'!A:B,2,0)</f>
        <v>Admin</v>
      </c>
      <c r="B21932" s="172">
        <v>45826.342627314814</v>
      </c>
      <c r="C21932" s="69" t="s">
        <v>186</v>
      </c>
      <c r="D21932" s="69" t="s">
        <v>1937</v>
      </c>
      <c r="E21932" s="69" t="s">
        <v>3440</v>
      </c>
      <c r="F21932" s="69">
        <v>2521</v>
      </c>
      <c r="G21932" s="69" t="s">
        <v>1947</v>
      </c>
    </row>
    <row r="21933" spans="1:7" ht="14.4">
      <c r="A21933" s="27" t="str">
        <f>VLOOKUP(C21933,'user list'!A:B,2,0)</f>
        <v>PDAD</v>
      </c>
      <c r="B21933" s="172">
        <v>45826.342638888891</v>
      </c>
      <c r="C21933" s="69" t="s">
        <v>257</v>
      </c>
      <c r="D21933" s="69" t="s">
        <v>1937</v>
      </c>
      <c r="E21933" s="69" t="s">
        <v>3392</v>
      </c>
      <c r="F21933" s="69">
        <v>2475</v>
      </c>
      <c r="G21933" s="69" t="s">
        <v>1947</v>
      </c>
    </row>
    <row r="21934" spans="1:7" ht="14.4">
      <c r="A21934" s="27" t="str">
        <f>VLOOKUP(C21934,'user list'!A:B,2,0)</f>
        <v>PDAD</v>
      </c>
      <c r="B21934" s="172">
        <v>45826.342638888891</v>
      </c>
      <c r="C21934" s="69" t="s">
        <v>257</v>
      </c>
      <c r="D21934" s="69" t="s">
        <v>1937</v>
      </c>
      <c r="E21934" s="69" t="s">
        <v>3392</v>
      </c>
      <c r="F21934" s="69">
        <v>2475</v>
      </c>
      <c r="G21934" s="69" t="s">
        <v>1948</v>
      </c>
    </row>
    <row r="21935" spans="1:7" ht="14.4">
      <c r="A21935" s="27" t="str">
        <f>VLOOKUP(C21935,'user list'!A:B,2,0)</f>
        <v>PDAD</v>
      </c>
      <c r="B21935" s="172">
        <v>45826.342638888891</v>
      </c>
      <c r="C21935" s="69" t="s">
        <v>257</v>
      </c>
      <c r="D21935" s="69" t="s">
        <v>1937</v>
      </c>
      <c r="E21935" s="69" t="s">
        <v>3392</v>
      </c>
      <c r="F21935" s="69">
        <v>2475</v>
      </c>
      <c r="G21935" s="69" t="s">
        <v>1939</v>
      </c>
    </row>
    <row r="21936" spans="1:7" ht="14.4">
      <c r="A21936" s="27" t="str">
        <f>VLOOKUP(C21936,'user list'!A:B,2,0)</f>
        <v>Admin</v>
      </c>
      <c r="B21936" s="172">
        <v>45826.342650462961</v>
      </c>
      <c r="C21936" s="69" t="s">
        <v>186</v>
      </c>
      <c r="D21936" s="69" t="s">
        <v>1937</v>
      </c>
      <c r="E21936" s="69" t="s">
        <v>3392</v>
      </c>
      <c r="F21936" s="69">
        <v>2475</v>
      </c>
      <c r="G21936" s="69" t="s">
        <v>1948</v>
      </c>
    </row>
    <row r="21937" spans="1:7" ht="14.4">
      <c r="A21937" s="27" t="str">
        <f>VLOOKUP(C21937,'user list'!A:B,2,0)</f>
        <v>PDAD</v>
      </c>
      <c r="B21937" s="172">
        <v>45826.34269675926</v>
      </c>
      <c r="C21937" s="69" t="s">
        <v>257</v>
      </c>
      <c r="D21937" s="69" t="s">
        <v>1937</v>
      </c>
      <c r="E21937" s="69" t="s">
        <v>3392</v>
      </c>
      <c r="F21937" s="69">
        <v>2475</v>
      </c>
      <c r="G21937" s="69" t="s">
        <v>1949</v>
      </c>
    </row>
    <row r="21938" spans="1:7" ht="14.4">
      <c r="A21938" s="27" t="str">
        <f>VLOOKUP(C21938,'user list'!A:B,2,0)</f>
        <v>CAD</v>
      </c>
      <c r="B21938" s="172">
        <v>45826.343101851853</v>
      </c>
      <c r="C21938" s="69" t="s">
        <v>196</v>
      </c>
      <c r="D21938" s="69" t="s">
        <v>1937</v>
      </c>
      <c r="E21938" s="69" t="s">
        <v>3414</v>
      </c>
      <c r="F21938" s="69">
        <v>2502</v>
      </c>
      <c r="G21938" s="69" t="s">
        <v>1939</v>
      </c>
    </row>
    <row r="21939" spans="1:7" ht="14.4">
      <c r="A21939" s="27" t="str">
        <f>VLOOKUP(C21939,'user list'!A:B,2,0)</f>
        <v>CAD</v>
      </c>
      <c r="B21939" s="172">
        <v>45826.343136574076</v>
      </c>
      <c r="C21939" s="69" t="s">
        <v>196</v>
      </c>
      <c r="D21939" s="69" t="s">
        <v>1937</v>
      </c>
      <c r="E21939" s="69" t="s">
        <v>3412</v>
      </c>
      <c r="F21939" s="69">
        <v>2500</v>
      </c>
      <c r="G21939" s="69" t="s">
        <v>1939</v>
      </c>
    </row>
    <row r="21940" spans="1:7" ht="14.4">
      <c r="A21940" s="27" t="str">
        <f>VLOOKUP(C21940,'user list'!A:B,2,0)</f>
        <v>CAD</v>
      </c>
      <c r="B21940" s="172">
        <v>45826.343159722222</v>
      </c>
      <c r="C21940" s="69" t="s">
        <v>196</v>
      </c>
      <c r="D21940" s="69" t="s">
        <v>1937</v>
      </c>
      <c r="E21940" s="69" t="s">
        <v>3411</v>
      </c>
      <c r="F21940" s="69">
        <v>2498</v>
      </c>
      <c r="G21940" s="69" t="s">
        <v>1939</v>
      </c>
    </row>
    <row r="21941" spans="1:7" ht="14.4">
      <c r="A21941" s="27" t="str">
        <f>VLOOKUP(C21941,'user list'!A:B,2,0)</f>
        <v>CAD</v>
      </c>
      <c r="B21941" s="172">
        <v>45826.343182870369</v>
      </c>
      <c r="C21941" s="69" t="s">
        <v>196</v>
      </c>
      <c r="D21941" s="69" t="s">
        <v>1937</v>
      </c>
      <c r="E21941" s="69" t="s">
        <v>3410</v>
      </c>
      <c r="F21941" s="69">
        <v>2497</v>
      </c>
      <c r="G21941" s="69" t="s">
        <v>1939</v>
      </c>
    </row>
    <row r="21942" spans="1:7" ht="14.4">
      <c r="A21942" s="27" t="str">
        <f>VLOOKUP(C21942,'user list'!A:B,2,0)</f>
        <v>CAD</v>
      </c>
      <c r="B21942" s="172">
        <v>45826.343206018515</v>
      </c>
      <c r="C21942" s="69" t="s">
        <v>196</v>
      </c>
      <c r="D21942" s="69" t="s">
        <v>1937</v>
      </c>
      <c r="E21942" s="69" t="s">
        <v>3408</v>
      </c>
      <c r="F21942" s="69">
        <v>2495</v>
      </c>
      <c r="G21942" s="69" t="s">
        <v>1939</v>
      </c>
    </row>
    <row r="21943" spans="1:7" ht="14.4">
      <c r="A21943" s="27" t="str">
        <f>VLOOKUP(C21943,'user list'!A:B,2,0)</f>
        <v>CAD</v>
      </c>
      <c r="B21943" s="172">
        <v>45826.343217592592</v>
      </c>
      <c r="C21943" s="69" t="s">
        <v>196</v>
      </c>
      <c r="D21943" s="69" t="s">
        <v>1937</v>
      </c>
      <c r="E21943" s="69" t="s">
        <v>3407</v>
      </c>
      <c r="F21943" s="69">
        <v>2494</v>
      </c>
      <c r="G21943" s="69" t="s">
        <v>1939</v>
      </c>
    </row>
    <row r="21944" spans="1:7" ht="14.4">
      <c r="A21944" s="27" t="str">
        <f>VLOOKUP(C21944,'user list'!A:B,2,0)</f>
        <v>CAD</v>
      </c>
      <c r="B21944" s="172">
        <v>45826.343240740738</v>
      </c>
      <c r="C21944" s="69" t="s">
        <v>196</v>
      </c>
      <c r="D21944" s="69" t="s">
        <v>1937</v>
      </c>
      <c r="E21944" s="69" t="s">
        <v>3406</v>
      </c>
      <c r="F21944" s="69">
        <v>2493</v>
      </c>
      <c r="G21944" s="69" t="s">
        <v>1939</v>
      </c>
    </row>
    <row r="21945" spans="1:7" ht="14.4">
      <c r="A21945" s="27" t="str">
        <f>VLOOKUP(C21945,'user list'!A:B,2,0)</f>
        <v>CAD</v>
      </c>
      <c r="B21945" s="172">
        <v>45826.343287037038</v>
      </c>
      <c r="C21945" s="69" t="s">
        <v>196</v>
      </c>
      <c r="D21945" s="69" t="s">
        <v>1937</v>
      </c>
      <c r="E21945" s="69" t="s">
        <v>3402</v>
      </c>
      <c r="F21945" s="69">
        <v>2486</v>
      </c>
      <c r="G21945" s="69" t="s">
        <v>1939</v>
      </c>
    </row>
    <row r="21946" spans="1:7" ht="14.4">
      <c r="A21946" s="27" t="str">
        <f>VLOOKUP(C21946,'user list'!A:B,2,0)</f>
        <v>QCEAU</v>
      </c>
      <c r="B21946" s="172">
        <v>45826.343287037038</v>
      </c>
      <c r="C21946" s="69" t="s">
        <v>266</v>
      </c>
      <c r="D21946" s="69" t="s">
        <v>1937</v>
      </c>
      <c r="E21946" s="69" t="s">
        <v>2605</v>
      </c>
      <c r="F21946" s="69">
        <v>2024</v>
      </c>
      <c r="G21946" s="69" t="s">
        <v>1939</v>
      </c>
    </row>
    <row r="21947" spans="1:7" ht="14.4">
      <c r="A21947" s="27" t="str">
        <f>VLOOKUP(C21947,'user list'!A:B,2,0)</f>
        <v>CAD</v>
      </c>
      <c r="B21947" s="172">
        <v>45826.343333333331</v>
      </c>
      <c r="C21947" s="69" t="s">
        <v>196</v>
      </c>
      <c r="D21947" s="69" t="s">
        <v>1937</v>
      </c>
      <c r="E21947" s="69" t="s">
        <v>3399</v>
      </c>
      <c r="F21947" s="69">
        <v>2482</v>
      </c>
      <c r="G21947" s="69" t="s">
        <v>1939</v>
      </c>
    </row>
    <row r="21948" spans="1:7" ht="14.4">
      <c r="A21948" s="27" t="str">
        <f>VLOOKUP(C21948,'user list'!A:B,2,0)</f>
        <v>CAD</v>
      </c>
      <c r="B21948" s="172">
        <v>45826.343391203707</v>
      </c>
      <c r="C21948" s="69" t="s">
        <v>196</v>
      </c>
      <c r="D21948" s="69" t="s">
        <v>1937</v>
      </c>
      <c r="E21948" s="69" t="s">
        <v>3385</v>
      </c>
      <c r="F21948" s="69">
        <v>2464</v>
      </c>
      <c r="G21948" s="69" t="s">
        <v>1939</v>
      </c>
    </row>
    <row r="21949" spans="1:7" ht="14.4">
      <c r="A21949" s="27" t="str">
        <f>VLOOKUP(C21949,'user list'!A:B,2,0)</f>
        <v>CAD</v>
      </c>
      <c r="B21949" s="172">
        <v>45826.343657407408</v>
      </c>
      <c r="C21949" s="69" t="s">
        <v>196</v>
      </c>
      <c r="D21949" s="69" t="s">
        <v>1937</v>
      </c>
      <c r="E21949" s="69" t="s">
        <v>3385</v>
      </c>
      <c r="F21949" s="69">
        <v>2464</v>
      </c>
      <c r="G21949" s="69" t="s">
        <v>2441</v>
      </c>
    </row>
    <row r="21950" spans="1:7" ht="14.4">
      <c r="A21950" s="27" t="str">
        <f>VLOOKUP(C21950,'user list'!A:B,2,0)</f>
        <v>CAD</v>
      </c>
      <c r="B21950" s="172">
        <v>45826.343912037039</v>
      </c>
      <c r="C21950" s="69" t="s">
        <v>196</v>
      </c>
      <c r="D21950" s="69" t="s">
        <v>1937</v>
      </c>
      <c r="E21950" s="69" t="s">
        <v>3385</v>
      </c>
      <c r="F21950" s="69">
        <v>2464</v>
      </c>
      <c r="G21950" s="69" t="s">
        <v>1947</v>
      </c>
    </row>
    <row r="21951" spans="1:7" ht="14.4">
      <c r="A21951" s="27" t="str">
        <f>VLOOKUP(C21951,'user list'!A:B,2,0)</f>
        <v>CAD</v>
      </c>
      <c r="B21951" s="172">
        <v>45826.343912037039</v>
      </c>
      <c r="C21951" s="69" t="s">
        <v>196</v>
      </c>
      <c r="D21951" s="69" t="s">
        <v>1937</v>
      </c>
      <c r="E21951" s="69" t="s">
        <v>3385</v>
      </c>
      <c r="F21951" s="69">
        <v>2464</v>
      </c>
      <c r="G21951" s="69" t="s">
        <v>1948</v>
      </c>
    </row>
    <row r="21952" spans="1:7" ht="14.4">
      <c r="A21952" s="27" t="str">
        <f>VLOOKUP(C21952,'user list'!A:B,2,0)</f>
        <v>CAD</v>
      </c>
      <c r="B21952" s="172">
        <v>45826.343912037039</v>
      </c>
      <c r="C21952" s="69" t="s">
        <v>196</v>
      </c>
      <c r="D21952" s="69" t="s">
        <v>1937</v>
      </c>
      <c r="E21952" s="69" t="s">
        <v>3385</v>
      </c>
      <c r="F21952" s="69">
        <v>2464</v>
      </c>
      <c r="G21952" s="69" t="s">
        <v>1939</v>
      </c>
    </row>
    <row r="21953" spans="1:7" ht="14.4">
      <c r="A21953" s="27" t="str">
        <f>VLOOKUP(C21953,'user list'!A:B,2,0)</f>
        <v>Admin</v>
      </c>
      <c r="B21953" s="172">
        <v>45826.343912037039</v>
      </c>
      <c r="C21953" s="69" t="s">
        <v>186</v>
      </c>
      <c r="D21953" s="69" t="s">
        <v>1937</v>
      </c>
      <c r="E21953" s="69" t="s">
        <v>3385</v>
      </c>
      <c r="F21953" s="69">
        <v>2464</v>
      </c>
      <c r="G21953" s="69" t="s">
        <v>1948</v>
      </c>
    </row>
    <row r="21954" spans="1:7" ht="14.4">
      <c r="A21954" s="27" t="str">
        <f>VLOOKUP(C21954,'user list'!A:B,2,0)</f>
        <v>CAD</v>
      </c>
      <c r="B21954" s="172">
        <v>45826.344074074077</v>
      </c>
      <c r="C21954" s="69" t="s">
        <v>196</v>
      </c>
      <c r="D21954" s="69" t="s">
        <v>1937</v>
      </c>
      <c r="E21954" s="69" t="s">
        <v>3380</v>
      </c>
      <c r="F21954" s="69">
        <v>2458</v>
      </c>
      <c r="G21954" s="69" t="s">
        <v>1939</v>
      </c>
    </row>
    <row r="21955" spans="1:7" ht="14.4">
      <c r="A21955" s="27" t="str">
        <f>VLOOKUP(C21955,'user list'!A:B,2,0)</f>
        <v>CAD</v>
      </c>
      <c r="B21955" s="172">
        <v>45826.344351851854</v>
      </c>
      <c r="C21955" s="69" t="s">
        <v>196</v>
      </c>
      <c r="D21955" s="69" t="s">
        <v>1937</v>
      </c>
      <c r="E21955" s="69">
        <v>2460</v>
      </c>
      <c r="F21955" s="69">
        <v>2460</v>
      </c>
      <c r="G21955" s="69" t="s">
        <v>1939</v>
      </c>
    </row>
    <row r="21956" spans="1:7" ht="14.4">
      <c r="A21956" s="27" t="str">
        <f>VLOOKUP(C21956,'user list'!A:B,2,0)</f>
        <v>CAD</v>
      </c>
      <c r="B21956" s="172">
        <v>45826.344351851854</v>
      </c>
      <c r="C21956" s="69" t="s">
        <v>196</v>
      </c>
      <c r="D21956" s="69" t="s">
        <v>1937</v>
      </c>
      <c r="E21956" s="69">
        <v>2460</v>
      </c>
      <c r="F21956" s="69">
        <v>2460</v>
      </c>
      <c r="G21956" s="69" t="s">
        <v>1939</v>
      </c>
    </row>
    <row r="21957" spans="1:7" ht="14.4">
      <c r="A21957" s="27" t="str">
        <f>VLOOKUP(C21957,'user list'!A:B,2,0)</f>
        <v>QCEAU</v>
      </c>
      <c r="B21957" s="172">
        <v>45826.344398148147</v>
      </c>
      <c r="C21957" s="69" t="s">
        <v>266</v>
      </c>
      <c r="D21957" s="69" t="s">
        <v>1937</v>
      </c>
      <c r="E21957" s="69" t="s">
        <v>2618</v>
      </c>
      <c r="F21957" s="69">
        <v>2020</v>
      </c>
      <c r="G21957" s="69" t="s">
        <v>1939</v>
      </c>
    </row>
    <row r="21958" spans="1:7" ht="14.4">
      <c r="A21958" s="27" t="str">
        <f>VLOOKUP(C21958,'user list'!A:B,2,0)</f>
        <v>CAD</v>
      </c>
      <c r="B21958" s="172">
        <v>45826.344398148147</v>
      </c>
      <c r="C21958" s="69" t="s">
        <v>196</v>
      </c>
      <c r="D21958" s="69" t="s">
        <v>1937</v>
      </c>
      <c r="E21958" s="69" t="s">
        <v>3382</v>
      </c>
      <c r="F21958" s="69">
        <v>2461</v>
      </c>
      <c r="G21958" s="69" t="s">
        <v>1939</v>
      </c>
    </row>
    <row r="21959" spans="1:7" ht="14.4">
      <c r="A21959" s="27" t="str">
        <f>VLOOKUP(C21959,'user list'!A:B,2,0)</f>
        <v>CAD</v>
      </c>
      <c r="B21959" s="172">
        <v>45826.34443287037</v>
      </c>
      <c r="C21959" s="69" t="s">
        <v>196</v>
      </c>
      <c r="D21959" s="69" t="s">
        <v>1937</v>
      </c>
      <c r="E21959" s="69" t="s">
        <v>3384</v>
      </c>
      <c r="F21959" s="69">
        <v>2463</v>
      </c>
      <c r="G21959" s="69" t="s">
        <v>1939</v>
      </c>
    </row>
    <row r="21960" spans="1:7" ht="14.4">
      <c r="A21960" s="27" t="str">
        <f>VLOOKUP(C21960,'user list'!A:B,2,0)</f>
        <v>CAD</v>
      </c>
      <c r="B21960" s="172">
        <v>45826.344467592593</v>
      </c>
      <c r="C21960" s="69" t="s">
        <v>196</v>
      </c>
      <c r="D21960" s="69" t="s">
        <v>1937</v>
      </c>
      <c r="E21960" s="69" t="s">
        <v>3399</v>
      </c>
      <c r="F21960" s="69">
        <v>2482</v>
      </c>
      <c r="G21960" s="69" t="s">
        <v>1939</v>
      </c>
    </row>
    <row r="21961" spans="1:7" ht="14.4">
      <c r="A21961" s="27" t="str">
        <f>VLOOKUP(C21961,'user list'!A:B,2,0)</f>
        <v>QCEAU</v>
      </c>
      <c r="B21961" s="172">
        <v>45826.344560185185</v>
      </c>
      <c r="C21961" s="69" t="s">
        <v>266</v>
      </c>
      <c r="D21961" s="69" t="s">
        <v>1937</v>
      </c>
      <c r="E21961" s="69" t="s">
        <v>2619</v>
      </c>
      <c r="F21961" s="69">
        <v>2022</v>
      </c>
      <c r="G21961" s="69" t="s">
        <v>1939</v>
      </c>
    </row>
    <row r="21962" spans="1:7" ht="14.4">
      <c r="A21962" s="27" t="str">
        <f>VLOOKUP(C21962,'user list'!A:B,2,0)</f>
        <v>QCEAU</v>
      </c>
      <c r="B21962" s="172">
        <v>45826.344699074078</v>
      </c>
      <c r="C21962" s="69" t="s">
        <v>266</v>
      </c>
      <c r="D21962" s="69" t="s">
        <v>1937</v>
      </c>
      <c r="E21962" s="69" t="s">
        <v>3057</v>
      </c>
      <c r="F21962" s="69">
        <v>2351</v>
      </c>
      <c r="G21962" s="69" t="s">
        <v>1939</v>
      </c>
    </row>
    <row r="21963" spans="1:7" ht="14.4">
      <c r="A21963" s="27" t="str">
        <f>VLOOKUP(C21963,'user list'!A:B,2,0)</f>
        <v>QCEAU</v>
      </c>
      <c r="B21963" s="172">
        <v>45826.34479166667</v>
      </c>
      <c r="C21963" s="69" t="s">
        <v>266</v>
      </c>
      <c r="D21963" s="69" t="s">
        <v>1937</v>
      </c>
      <c r="E21963" s="69" t="s">
        <v>3359</v>
      </c>
      <c r="F21963" s="69">
        <v>2423</v>
      </c>
      <c r="G21963" s="69" t="s">
        <v>1939</v>
      </c>
    </row>
    <row r="21964" spans="1:7" ht="14.4">
      <c r="A21964" s="27" t="str">
        <f>VLOOKUP(C21964,'user list'!A:B,2,0)</f>
        <v>CAD</v>
      </c>
      <c r="B21964" s="172">
        <v>45826.34479166667</v>
      </c>
      <c r="C21964" s="69" t="s">
        <v>196</v>
      </c>
      <c r="D21964" s="69" t="s">
        <v>1937</v>
      </c>
      <c r="E21964" s="69" t="s">
        <v>3399</v>
      </c>
      <c r="F21964" s="69">
        <v>2482</v>
      </c>
      <c r="G21964" s="69" t="s">
        <v>2441</v>
      </c>
    </row>
    <row r="21965" spans="1:7" ht="14.4">
      <c r="A21965" s="27" t="str">
        <f>VLOOKUP(C21965,'user list'!A:B,2,0)</f>
        <v>QCEAU</v>
      </c>
      <c r="B21965" s="172">
        <v>45826.344872685186</v>
      </c>
      <c r="C21965" s="69" t="s">
        <v>266</v>
      </c>
      <c r="D21965" s="69" t="s">
        <v>1937</v>
      </c>
      <c r="E21965" s="69" t="s">
        <v>3359</v>
      </c>
      <c r="F21965" s="69">
        <v>2423</v>
      </c>
      <c r="G21965" s="69" t="s">
        <v>1939</v>
      </c>
    </row>
    <row r="21966" spans="1:7" ht="14.4">
      <c r="A21966" s="27" t="str">
        <f>VLOOKUP(C21966,'user list'!A:B,2,0)</f>
        <v>CAD</v>
      </c>
      <c r="B21966" s="172">
        <v>45826.344884259262</v>
      </c>
      <c r="C21966" s="69" t="s">
        <v>196</v>
      </c>
      <c r="D21966" s="69" t="s">
        <v>1937</v>
      </c>
      <c r="E21966" s="69" t="s">
        <v>3399</v>
      </c>
      <c r="F21966" s="69">
        <v>2482</v>
      </c>
      <c r="G21966" s="69" t="s">
        <v>1947</v>
      </c>
    </row>
    <row r="21967" spans="1:7" ht="14.4">
      <c r="A21967" s="27" t="str">
        <f>VLOOKUP(C21967,'user list'!A:B,2,0)</f>
        <v>CAD</v>
      </c>
      <c r="B21967" s="172">
        <v>45826.344884259262</v>
      </c>
      <c r="C21967" s="69" t="s">
        <v>196</v>
      </c>
      <c r="D21967" s="69" t="s">
        <v>1937</v>
      </c>
      <c r="E21967" s="69" t="s">
        <v>3399</v>
      </c>
      <c r="F21967" s="69">
        <v>2482</v>
      </c>
      <c r="G21967" s="69" t="s">
        <v>1948</v>
      </c>
    </row>
    <row r="21968" spans="1:7" ht="14.4">
      <c r="A21968" s="27" t="str">
        <f>VLOOKUP(C21968,'user list'!A:B,2,0)</f>
        <v>CAD</v>
      </c>
      <c r="B21968" s="172">
        <v>45826.344884259262</v>
      </c>
      <c r="C21968" s="69" t="s">
        <v>196</v>
      </c>
      <c r="D21968" s="69" t="s">
        <v>1937</v>
      </c>
      <c r="E21968" s="69" t="s">
        <v>3399</v>
      </c>
      <c r="F21968" s="69">
        <v>2482</v>
      </c>
      <c r="G21968" s="69" t="s">
        <v>1939</v>
      </c>
    </row>
    <row r="21969" spans="1:7" ht="14.4">
      <c r="A21969" s="27" t="str">
        <f>VLOOKUP(C21969,'user list'!A:B,2,0)</f>
        <v>Admin</v>
      </c>
      <c r="B21969" s="172">
        <v>45826.344884259262</v>
      </c>
      <c r="C21969" s="69" t="s">
        <v>186</v>
      </c>
      <c r="D21969" s="69" t="s">
        <v>1937</v>
      </c>
      <c r="E21969" s="69" t="s">
        <v>3399</v>
      </c>
      <c r="F21969" s="69">
        <v>2482</v>
      </c>
      <c r="G21969" s="69" t="s">
        <v>1948</v>
      </c>
    </row>
    <row r="21970" spans="1:7" ht="14.4">
      <c r="A21970" s="27" t="str">
        <f>VLOOKUP(C21970,'user list'!A:B,2,0)</f>
        <v>CAD</v>
      </c>
      <c r="B21970" s="172">
        <v>45826.345011574071</v>
      </c>
      <c r="C21970" s="69" t="s">
        <v>196</v>
      </c>
      <c r="D21970" s="69" t="s">
        <v>1937</v>
      </c>
      <c r="E21970" s="69" t="s">
        <v>3402</v>
      </c>
      <c r="F21970" s="69">
        <v>2486</v>
      </c>
      <c r="G21970" s="69" t="s">
        <v>1939</v>
      </c>
    </row>
    <row r="21971" spans="1:7" ht="14.4">
      <c r="A21971" s="27" t="str">
        <f>VLOOKUP(C21971,'user list'!A:B,2,0)</f>
        <v>CAD</v>
      </c>
      <c r="B21971" s="172">
        <v>45826.345219907409</v>
      </c>
      <c r="C21971" s="69" t="s">
        <v>196</v>
      </c>
      <c r="D21971" s="69" t="s">
        <v>1937</v>
      </c>
      <c r="E21971" s="69" t="s">
        <v>3402</v>
      </c>
      <c r="F21971" s="69">
        <v>2486</v>
      </c>
      <c r="G21971" s="69" t="s">
        <v>2441</v>
      </c>
    </row>
    <row r="21972" spans="1:7" ht="14.4">
      <c r="A21972" s="27" t="str">
        <f>VLOOKUP(C21972,'user list'!A:B,2,0)</f>
        <v>CAD</v>
      </c>
      <c r="B21972" s="172">
        <v>45826.345451388886</v>
      </c>
      <c r="C21972" s="69" t="s">
        <v>196</v>
      </c>
      <c r="D21972" s="69" t="s">
        <v>1937</v>
      </c>
      <c r="E21972" s="69" t="s">
        <v>3402</v>
      </c>
      <c r="F21972" s="69">
        <v>2486</v>
      </c>
      <c r="G21972" s="69" t="s">
        <v>1947</v>
      </c>
    </row>
    <row r="21973" spans="1:7" ht="14.4">
      <c r="A21973" s="27" t="str">
        <f>VLOOKUP(C21973,'user list'!A:B,2,0)</f>
        <v>CAD</v>
      </c>
      <c r="B21973" s="172">
        <v>45826.345451388886</v>
      </c>
      <c r="C21973" s="69" t="s">
        <v>196</v>
      </c>
      <c r="D21973" s="69" t="s">
        <v>1937</v>
      </c>
      <c r="E21973" s="69" t="s">
        <v>3402</v>
      </c>
      <c r="F21973" s="69">
        <v>2486</v>
      </c>
      <c r="G21973" s="69" t="s">
        <v>1948</v>
      </c>
    </row>
    <row r="21974" spans="1:7" ht="14.4">
      <c r="A21974" s="27" t="str">
        <f>VLOOKUP(C21974,'user list'!A:B,2,0)</f>
        <v>CAD</v>
      </c>
      <c r="B21974" s="172">
        <v>45826.345451388886</v>
      </c>
      <c r="C21974" s="69" t="s">
        <v>196</v>
      </c>
      <c r="D21974" s="69" t="s">
        <v>1937</v>
      </c>
      <c r="E21974" s="69" t="s">
        <v>3402</v>
      </c>
      <c r="F21974" s="69">
        <v>2486</v>
      </c>
      <c r="G21974" s="69" t="s">
        <v>1939</v>
      </c>
    </row>
    <row r="21975" spans="1:7" ht="14.4">
      <c r="A21975" s="27" t="str">
        <f>VLOOKUP(C21975,'user list'!A:B,2,0)</f>
        <v>Admin</v>
      </c>
      <c r="B21975" s="172">
        <v>45826.345451388886</v>
      </c>
      <c r="C21975" s="69" t="s">
        <v>186</v>
      </c>
      <c r="D21975" s="69" t="s">
        <v>1937</v>
      </c>
      <c r="E21975" s="69" t="s">
        <v>3402</v>
      </c>
      <c r="F21975" s="69">
        <v>2486</v>
      </c>
      <c r="G21975" s="69" t="s">
        <v>1948</v>
      </c>
    </row>
    <row r="21976" spans="1:7" ht="14.4">
      <c r="A21976" s="27" t="str">
        <f>VLOOKUP(C21976,'user list'!A:B,2,0)</f>
        <v>CAD</v>
      </c>
      <c r="B21976" s="172">
        <v>45826.346388888887</v>
      </c>
      <c r="C21976" s="69" t="s">
        <v>196</v>
      </c>
      <c r="D21976" s="69" t="s">
        <v>1937</v>
      </c>
      <c r="E21976" s="69" t="s">
        <v>3406</v>
      </c>
      <c r="F21976" s="69">
        <v>2493</v>
      </c>
      <c r="G21976" s="69" t="s">
        <v>2441</v>
      </c>
    </row>
    <row r="21977" spans="1:7" ht="14.4">
      <c r="A21977" s="27" t="str">
        <f>VLOOKUP(C21977,'user list'!A:B,2,0)</f>
        <v>CAD</v>
      </c>
      <c r="B21977" s="172">
        <v>45826.346828703703</v>
      </c>
      <c r="C21977" s="69" t="s">
        <v>196</v>
      </c>
      <c r="D21977" s="69" t="s">
        <v>1937</v>
      </c>
      <c r="E21977" s="69" t="s">
        <v>3407</v>
      </c>
      <c r="F21977" s="69">
        <v>2494</v>
      </c>
      <c r="G21977" s="69" t="s">
        <v>1939</v>
      </c>
    </row>
    <row r="21978" spans="1:7" ht="14.4">
      <c r="A21978" s="27" t="str">
        <f>VLOOKUP(C21978,'user list'!A:B,2,0)</f>
        <v>CAD</v>
      </c>
      <c r="B21978" s="172">
        <v>45826.34746527778</v>
      </c>
      <c r="C21978" s="69" t="s">
        <v>196</v>
      </c>
      <c r="D21978" s="69" t="s">
        <v>1937</v>
      </c>
      <c r="E21978" s="69" t="s">
        <v>3415</v>
      </c>
      <c r="F21978" s="69">
        <v>2503</v>
      </c>
      <c r="G21978" s="69" t="s">
        <v>1939</v>
      </c>
    </row>
    <row r="21979" spans="1:7" ht="14.4">
      <c r="A21979" s="27" t="str">
        <f>VLOOKUP(C21979,'user list'!A:B,2,0)</f>
        <v>CAD</v>
      </c>
      <c r="B21979" s="172">
        <v>45826.347696759258</v>
      </c>
      <c r="C21979" s="69" t="s">
        <v>196</v>
      </c>
      <c r="D21979" s="69" t="s">
        <v>1937</v>
      </c>
      <c r="E21979" s="69" t="s">
        <v>3414</v>
      </c>
      <c r="F21979" s="69">
        <v>2502</v>
      </c>
      <c r="G21979" s="69" t="s">
        <v>1939</v>
      </c>
    </row>
    <row r="21980" spans="1:7" ht="14.4">
      <c r="A21980" s="27" t="str">
        <f>VLOOKUP(C21980,'user list'!A:B,2,0)</f>
        <v>CAD</v>
      </c>
      <c r="B21980" s="172">
        <v>45826.347766203704</v>
      </c>
      <c r="C21980" s="69" t="s">
        <v>196</v>
      </c>
      <c r="D21980" s="69" t="s">
        <v>1937</v>
      </c>
      <c r="E21980" s="69" t="s">
        <v>3412</v>
      </c>
      <c r="F21980" s="69">
        <v>2500</v>
      </c>
      <c r="G21980" s="69" t="s">
        <v>1939</v>
      </c>
    </row>
    <row r="21981" spans="1:7" ht="14.4">
      <c r="A21981" s="27" t="str">
        <f>VLOOKUP(C21981,'user list'!A:B,2,0)</f>
        <v>CAD</v>
      </c>
      <c r="B21981" s="172">
        <v>45826.34778935185</v>
      </c>
      <c r="C21981" s="69" t="s">
        <v>196</v>
      </c>
      <c r="D21981" s="69" t="s">
        <v>1937</v>
      </c>
      <c r="E21981" s="69" t="s">
        <v>3411</v>
      </c>
      <c r="F21981" s="69">
        <v>2498</v>
      </c>
      <c r="G21981" s="69" t="s">
        <v>1939</v>
      </c>
    </row>
    <row r="21982" spans="1:7" ht="14.4">
      <c r="A21982" s="27" t="str">
        <f>VLOOKUP(C21982,'user list'!A:B,2,0)</f>
        <v>CAD</v>
      </c>
      <c r="B21982" s="172">
        <v>45826.347824074073</v>
      </c>
      <c r="C21982" s="69" t="s">
        <v>196</v>
      </c>
      <c r="D21982" s="69" t="s">
        <v>1937</v>
      </c>
      <c r="E21982" s="69" t="s">
        <v>3410</v>
      </c>
      <c r="F21982" s="69">
        <v>2497</v>
      </c>
      <c r="G21982" s="69" t="s">
        <v>1939</v>
      </c>
    </row>
    <row r="21983" spans="1:7" ht="14.4">
      <c r="A21983" s="27" t="str">
        <f>VLOOKUP(C21983,'user list'!A:B,2,0)</f>
        <v>CAD</v>
      </c>
      <c r="B21983" s="172">
        <v>45826.34784722222</v>
      </c>
      <c r="C21983" s="69" t="s">
        <v>196</v>
      </c>
      <c r="D21983" s="69" t="s">
        <v>1937</v>
      </c>
      <c r="E21983" s="69" t="s">
        <v>3408</v>
      </c>
      <c r="F21983" s="69">
        <v>2495</v>
      </c>
      <c r="G21983" s="69" t="s">
        <v>1939</v>
      </c>
    </row>
    <row r="21984" spans="1:7" ht="14.4">
      <c r="A21984" s="27" t="str">
        <f>VLOOKUP(C21984,'user list'!A:B,2,0)</f>
        <v>CAD</v>
      </c>
      <c r="B21984" s="172">
        <v>45826.347870370373</v>
      </c>
      <c r="C21984" s="69" t="s">
        <v>196</v>
      </c>
      <c r="D21984" s="69" t="s">
        <v>1937</v>
      </c>
      <c r="E21984" s="69" t="s">
        <v>3407</v>
      </c>
      <c r="F21984" s="69">
        <v>2494</v>
      </c>
      <c r="G21984" s="69" t="s">
        <v>1939</v>
      </c>
    </row>
    <row r="21985" spans="1:7" ht="14.4">
      <c r="A21985" s="27" t="str">
        <f>VLOOKUP(C21985,'user list'!A:B,2,0)</f>
        <v>CAD</v>
      </c>
      <c r="B21985" s="172">
        <v>45826.347893518519</v>
      </c>
      <c r="C21985" s="69" t="s">
        <v>196</v>
      </c>
      <c r="D21985" s="69" t="s">
        <v>1937</v>
      </c>
      <c r="E21985" s="69" t="s">
        <v>3406</v>
      </c>
      <c r="F21985" s="69">
        <v>2493</v>
      </c>
      <c r="G21985" s="69" t="s">
        <v>1939</v>
      </c>
    </row>
    <row r="21986" spans="1:7" ht="14.4">
      <c r="A21986" s="27" t="str">
        <f>VLOOKUP(C21986,'user list'!A:B,2,0)</f>
        <v>CAD</v>
      </c>
      <c r="B21986" s="172">
        <v>45826.347928240742</v>
      </c>
      <c r="C21986" s="69" t="s">
        <v>196</v>
      </c>
      <c r="D21986" s="69" t="s">
        <v>1937</v>
      </c>
      <c r="E21986" s="69" t="s">
        <v>3407</v>
      </c>
      <c r="F21986" s="69">
        <v>2494</v>
      </c>
      <c r="G21986" s="69" t="s">
        <v>1939</v>
      </c>
    </row>
    <row r="21987" spans="1:7" ht="14.4">
      <c r="A21987" s="27" t="str">
        <f>VLOOKUP(C21987,'user list'!A:B,2,0)</f>
        <v>CAD</v>
      </c>
      <c r="B21987" s="172">
        <v>45826.347951388889</v>
      </c>
      <c r="C21987" s="69" t="s">
        <v>196</v>
      </c>
      <c r="D21987" s="69" t="s">
        <v>1937</v>
      </c>
      <c r="E21987" s="69" t="s">
        <v>3384</v>
      </c>
      <c r="F21987" s="69">
        <v>2463</v>
      </c>
      <c r="G21987" s="69" t="s">
        <v>1939</v>
      </c>
    </row>
    <row r="21988" spans="1:7" ht="14.4">
      <c r="A21988" s="27" t="str">
        <f>VLOOKUP(C21988,'user list'!A:B,2,0)</f>
        <v>CAD</v>
      </c>
      <c r="B21988" s="172">
        <v>45826.347986111112</v>
      </c>
      <c r="C21988" s="69" t="s">
        <v>196</v>
      </c>
      <c r="D21988" s="69" t="s">
        <v>1937</v>
      </c>
      <c r="E21988" s="69" t="s">
        <v>3382</v>
      </c>
      <c r="F21988" s="69">
        <v>2461</v>
      </c>
      <c r="G21988" s="69" t="s">
        <v>1939</v>
      </c>
    </row>
    <row r="21989" spans="1:7" ht="14.4">
      <c r="A21989" s="27" t="str">
        <f>VLOOKUP(C21989,'user list'!A:B,2,0)</f>
        <v>CAD</v>
      </c>
      <c r="B21989" s="172">
        <v>45826.348009259258</v>
      </c>
      <c r="C21989" s="69" t="s">
        <v>196</v>
      </c>
      <c r="D21989" s="69" t="s">
        <v>1937</v>
      </c>
      <c r="E21989" s="69">
        <v>2460</v>
      </c>
      <c r="F21989" s="69">
        <v>2460</v>
      </c>
      <c r="G21989" s="69" t="s">
        <v>1939</v>
      </c>
    </row>
    <row r="21990" spans="1:7" ht="14.4">
      <c r="A21990" s="27" t="str">
        <f>VLOOKUP(C21990,'user list'!A:B,2,0)</f>
        <v>CAD</v>
      </c>
      <c r="B21990" s="172">
        <v>45826.348009259258</v>
      </c>
      <c r="C21990" s="69" t="s">
        <v>196</v>
      </c>
      <c r="D21990" s="69" t="s">
        <v>1937</v>
      </c>
      <c r="E21990" s="69">
        <v>2460</v>
      </c>
      <c r="F21990" s="69">
        <v>2460</v>
      </c>
      <c r="G21990" s="69" t="s">
        <v>1939</v>
      </c>
    </row>
    <row r="21991" spans="1:7" ht="14.4">
      <c r="A21991" s="27" t="str">
        <f>VLOOKUP(C21991,'user list'!A:B,2,0)</f>
        <v>CAD</v>
      </c>
      <c r="B21991" s="172">
        <v>45826.348113425927</v>
      </c>
      <c r="C21991" s="69" t="s">
        <v>196</v>
      </c>
      <c r="D21991" s="69" t="s">
        <v>1937</v>
      </c>
      <c r="E21991" s="69" t="s">
        <v>3380</v>
      </c>
      <c r="F21991" s="69">
        <v>2458</v>
      </c>
      <c r="G21991" s="69" t="s">
        <v>1939</v>
      </c>
    </row>
    <row r="21992" spans="1:7" ht="14.4">
      <c r="A21992" s="27" t="str">
        <f>VLOOKUP(C21992,'user list'!A:B,2,0)</f>
        <v>CGSD</v>
      </c>
      <c r="B21992" s="172">
        <v>45826.348668981482</v>
      </c>
      <c r="C21992" s="69" t="s">
        <v>200</v>
      </c>
      <c r="D21992" s="69" t="s">
        <v>1937</v>
      </c>
      <c r="E21992" s="69" t="s">
        <v>3404</v>
      </c>
      <c r="F21992" s="69">
        <v>2491</v>
      </c>
      <c r="G21992" s="69" t="s">
        <v>1939</v>
      </c>
    </row>
    <row r="21993" spans="1:7" ht="14.4">
      <c r="A21993" s="27" t="str">
        <f>VLOOKUP(C21993,'user list'!A:B,2,0)</f>
        <v>CGSD</v>
      </c>
      <c r="B21993" s="172">
        <v>45826.348703703705</v>
      </c>
      <c r="C21993" s="69" t="s">
        <v>200</v>
      </c>
      <c r="D21993" s="69" t="s">
        <v>1937</v>
      </c>
      <c r="E21993" s="69" t="s">
        <v>3404</v>
      </c>
      <c r="F21993" s="69">
        <v>2489</v>
      </c>
      <c r="G21993" s="69" t="s">
        <v>1939</v>
      </c>
    </row>
    <row r="21994" spans="1:7" ht="14.4">
      <c r="A21994" s="27" t="str">
        <f>VLOOKUP(C21994,'user list'!A:B,2,0)</f>
        <v>CAD</v>
      </c>
      <c r="B21994" s="172">
        <v>45826.349247685182</v>
      </c>
      <c r="C21994" s="69" t="s">
        <v>196</v>
      </c>
      <c r="D21994" s="69" t="s">
        <v>1937</v>
      </c>
      <c r="E21994" s="69" t="s">
        <v>2812</v>
      </c>
      <c r="F21994" s="69">
        <v>2280</v>
      </c>
      <c r="G21994" s="69" t="s">
        <v>1939</v>
      </c>
    </row>
    <row r="21995" spans="1:7" ht="14.4">
      <c r="A21995" s="27" t="str">
        <f>VLOOKUP(C21995,'user list'!A:B,2,0)</f>
        <v>CAD</v>
      </c>
      <c r="B21995" s="172">
        <v>45826.349282407406</v>
      </c>
      <c r="C21995" s="69" t="s">
        <v>196</v>
      </c>
      <c r="D21995" s="69" t="s">
        <v>1937</v>
      </c>
      <c r="E21995" s="69" t="s">
        <v>2814</v>
      </c>
      <c r="F21995" s="69">
        <v>2286</v>
      </c>
      <c r="G21995" s="69" t="s">
        <v>1939</v>
      </c>
    </row>
    <row r="21996" spans="1:7" ht="14.4">
      <c r="A21996" s="27" t="str">
        <f>VLOOKUP(C21996,'user list'!A:B,2,0)</f>
        <v>CAD</v>
      </c>
      <c r="B21996" s="172">
        <v>45826.34946759259</v>
      </c>
      <c r="C21996" s="69" t="s">
        <v>196</v>
      </c>
      <c r="D21996" s="69" t="s">
        <v>1937</v>
      </c>
      <c r="E21996" s="69" t="s">
        <v>2815</v>
      </c>
      <c r="F21996" s="69">
        <v>2287</v>
      </c>
      <c r="G21996" s="69" t="s">
        <v>1939</v>
      </c>
    </row>
    <row r="21997" spans="1:7" ht="14.4">
      <c r="A21997" s="27" t="str">
        <f>VLOOKUP(C21997,'user list'!A:B,2,0)</f>
        <v>CAD</v>
      </c>
      <c r="B21997" s="172">
        <v>45826.349490740744</v>
      </c>
      <c r="C21997" s="69" t="s">
        <v>196</v>
      </c>
      <c r="D21997" s="69" t="s">
        <v>1937</v>
      </c>
      <c r="E21997" s="69" t="s">
        <v>3048</v>
      </c>
      <c r="F21997" s="69">
        <v>2336</v>
      </c>
      <c r="G21997" s="69" t="s">
        <v>1939</v>
      </c>
    </row>
    <row r="21998" spans="1:7" ht="14.4">
      <c r="A21998" s="27" t="str">
        <f>VLOOKUP(C21998,'user list'!A:B,2,0)</f>
        <v>CAD</v>
      </c>
      <c r="B21998" s="172">
        <v>45826.349502314813</v>
      </c>
      <c r="C21998" s="69" t="s">
        <v>196</v>
      </c>
      <c r="D21998" s="69" t="s">
        <v>1937</v>
      </c>
      <c r="E21998" s="69" t="s">
        <v>3380</v>
      </c>
      <c r="F21998" s="69">
        <v>2458</v>
      </c>
      <c r="G21998" s="69" t="s">
        <v>1939</v>
      </c>
    </row>
    <row r="21999" spans="1:7" ht="14.4">
      <c r="A21999" s="27" t="str">
        <f>VLOOKUP(C21999,'user list'!A:B,2,0)</f>
        <v>CAD</v>
      </c>
      <c r="B21999" s="172">
        <v>45826.350474537037</v>
      </c>
      <c r="C21999" s="69" t="s">
        <v>196</v>
      </c>
      <c r="D21999" s="69" t="s">
        <v>1937</v>
      </c>
      <c r="E21999" s="69">
        <v>2460</v>
      </c>
      <c r="F21999" s="69">
        <v>2460</v>
      </c>
      <c r="G21999" s="69" t="s">
        <v>1939</v>
      </c>
    </row>
    <row r="22000" spans="1:7" ht="14.4">
      <c r="A22000" s="27" t="str">
        <f>VLOOKUP(C22000,'user list'!A:B,2,0)</f>
        <v>CAD</v>
      </c>
      <c r="B22000" s="172">
        <v>45826.350474537037</v>
      </c>
      <c r="C22000" s="69" t="s">
        <v>196</v>
      </c>
      <c r="D22000" s="69" t="s">
        <v>1937</v>
      </c>
      <c r="E22000" s="69">
        <v>2460</v>
      </c>
      <c r="F22000" s="69">
        <v>2460</v>
      </c>
      <c r="G22000" s="69" t="s">
        <v>1939</v>
      </c>
    </row>
    <row r="22001" spans="1:7" ht="14.4">
      <c r="A22001" s="27" t="str">
        <f>VLOOKUP(C22001,'user list'!A:B,2,0)</f>
        <v>CAD</v>
      </c>
      <c r="B22001" s="172">
        <v>45826.35052083333</v>
      </c>
      <c r="C22001" s="69" t="s">
        <v>196</v>
      </c>
      <c r="D22001" s="69" t="s">
        <v>1937</v>
      </c>
      <c r="E22001" s="69" t="s">
        <v>3382</v>
      </c>
      <c r="F22001" s="69">
        <v>2461</v>
      </c>
      <c r="G22001" s="69" t="s">
        <v>1939</v>
      </c>
    </row>
    <row r="22002" spans="1:7" ht="14.4">
      <c r="A22002" s="27" t="str">
        <f>VLOOKUP(C22002,'user list'!A:B,2,0)</f>
        <v>CAD</v>
      </c>
      <c r="B22002" s="172">
        <v>45826.350578703707</v>
      </c>
      <c r="C22002" s="69" t="s">
        <v>196</v>
      </c>
      <c r="D22002" s="69" t="s">
        <v>1937</v>
      </c>
      <c r="E22002" s="69" t="s">
        <v>3384</v>
      </c>
      <c r="F22002" s="69">
        <v>2463</v>
      </c>
      <c r="G22002" s="69" t="s">
        <v>1939</v>
      </c>
    </row>
    <row r="22003" spans="1:7" ht="14.4">
      <c r="A22003" s="27" t="str">
        <f>VLOOKUP(C22003,'user list'!A:B,2,0)</f>
        <v>CAD</v>
      </c>
      <c r="B22003" s="172">
        <v>45826.350613425922</v>
      </c>
      <c r="C22003" s="69" t="s">
        <v>196</v>
      </c>
      <c r="D22003" s="69" t="s">
        <v>1937</v>
      </c>
      <c r="E22003" s="69" t="s">
        <v>3406</v>
      </c>
      <c r="F22003" s="69">
        <v>2493</v>
      </c>
      <c r="G22003" s="69" t="s">
        <v>1939</v>
      </c>
    </row>
    <row r="22004" spans="1:7" ht="14.4">
      <c r="A22004" s="27" t="str">
        <f>VLOOKUP(C22004,'user list'!A:B,2,0)</f>
        <v>CAD</v>
      </c>
      <c r="B22004" s="172">
        <v>45826.350659722222</v>
      </c>
      <c r="C22004" s="69" t="s">
        <v>196</v>
      </c>
      <c r="D22004" s="69" t="s">
        <v>1937</v>
      </c>
      <c r="E22004" s="69" t="s">
        <v>3407</v>
      </c>
      <c r="F22004" s="69">
        <v>2494</v>
      </c>
      <c r="G22004" s="69" t="s">
        <v>1939</v>
      </c>
    </row>
    <row r="22005" spans="1:7" ht="14.4">
      <c r="A22005" s="27" t="str">
        <f>VLOOKUP(C22005,'user list'!A:B,2,0)</f>
        <v>CAD</v>
      </c>
      <c r="B22005" s="172">
        <v>45826.350740740738</v>
      </c>
      <c r="C22005" s="69" t="s">
        <v>196</v>
      </c>
      <c r="D22005" s="69" t="s">
        <v>1937</v>
      </c>
      <c r="E22005" s="69" t="s">
        <v>3408</v>
      </c>
      <c r="F22005" s="69">
        <v>2495</v>
      </c>
      <c r="G22005" s="69" t="s">
        <v>1939</v>
      </c>
    </row>
    <row r="22006" spans="1:7" ht="14.4">
      <c r="A22006" s="27" t="str">
        <f>VLOOKUP(C22006,'user list'!A:B,2,0)</f>
        <v>CAD</v>
      </c>
      <c r="B22006" s="172">
        <v>45826.351435185185</v>
      </c>
      <c r="C22006" s="69" t="s">
        <v>196</v>
      </c>
      <c r="D22006" s="69" t="s">
        <v>1937</v>
      </c>
      <c r="E22006" s="69" t="s">
        <v>3415</v>
      </c>
      <c r="F22006" s="69">
        <v>2503</v>
      </c>
      <c r="G22006" s="69" t="s">
        <v>1939</v>
      </c>
    </row>
    <row r="22007" spans="1:7" ht="14.4">
      <c r="A22007" s="27" t="str">
        <f>VLOOKUP(C22007,'user list'!A:B,2,0)</f>
        <v>CAD</v>
      </c>
      <c r="B22007" s="172">
        <v>45826.352627314816</v>
      </c>
      <c r="C22007" s="69" t="s">
        <v>196</v>
      </c>
      <c r="D22007" s="69" t="s">
        <v>1937</v>
      </c>
      <c r="E22007" s="69" t="s">
        <v>3415</v>
      </c>
      <c r="F22007" s="69">
        <v>2503</v>
      </c>
      <c r="G22007" s="69" t="s">
        <v>1939</v>
      </c>
    </row>
    <row r="22008" spans="1:7" ht="14.4">
      <c r="A22008" s="27" t="str">
        <f>VLOOKUP(C22008,'user list'!A:B,2,0)</f>
        <v>CAD</v>
      </c>
      <c r="B22008" s="172">
        <v>45826.352800925924</v>
      </c>
      <c r="C22008" s="69" t="s">
        <v>196</v>
      </c>
      <c r="D22008" s="69" t="s">
        <v>1937</v>
      </c>
      <c r="E22008" s="69" t="s">
        <v>3414</v>
      </c>
      <c r="F22008" s="69">
        <v>2502</v>
      </c>
      <c r="G22008" s="69" t="s">
        <v>1939</v>
      </c>
    </row>
    <row r="22009" spans="1:7" ht="14.4">
      <c r="A22009" s="27" t="str">
        <f>VLOOKUP(C22009,'user list'!A:B,2,0)</f>
        <v>CAD</v>
      </c>
      <c r="B22009" s="172">
        <v>45826.352986111109</v>
      </c>
      <c r="C22009" s="69" t="s">
        <v>196</v>
      </c>
      <c r="D22009" s="69" t="s">
        <v>1937</v>
      </c>
      <c r="E22009" s="69" t="s">
        <v>3412</v>
      </c>
      <c r="F22009" s="69">
        <v>2500</v>
      </c>
      <c r="G22009" s="69" t="s">
        <v>1939</v>
      </c>
    </row>
    <row r="22010" spans="1:7" ht="14.4">
      <c r="A22010" s="27" t="str">
        <f>VLOOKUP(C22010,'user list'!A:B,2,0)</f>
        <v>CAD</v>
      </c>
      <c r="B22010" s="172">
        <v>45826.353125000001</v>
      </c>
      <c r="C22010" s="69" t="s">
        <v>196</v>
      </c>
      <c r="D22010" s="69" t="s">
        <v>1937</v>
      </c>
      <c r="E22010" s="69" t="s">
        <v>3411</v>
      </c>
      <c r="F22010" s="69">
        <v>2498</v>
      </c>
      <c r="G22010" s="69" t="s">
        <v>1939</v>
      </c>
    </row>
    <row r="22011" spans="1:7" ht="14.4">
      <c r="A22011" s="27" t="str">
        <f>VLOOKUP(C22011,'user list'!A:B,2,0)</f>
        <v>CAD</v>
      </c>
      <c r="B22011" s="172">
        <v>45826.353321759256</v>
      </c>
      <c r="C22011" s="69" t="s">
        <v>196</v>
      </c>
      <c r="D22011" s="69" t="s">
        <v>1937</v>
      </c>
      <c r="E22011" s="69" t="s">
        <v>3410</v>
      </c>
      <c r="F22011" s="69">
        <v>2497</v>
      </c>
      <c r="G22011" s="69" t="s">
        <v>1939</v>
      </c>
    </row>
    <row r="22012" spans="1:7" ht="14.4">
      <c r="A22012" s="27" t="str">
        <f>VLOOKUP(C22012,'user list'!A:B,2,0)</f>
        <v>DOE</v>
      </c>
      <c r="B22012" s="172">
        <v>45826.353483796294</v>
      </c>
      <c r="C22012" s="69" t="s">
        <v>211</v>
      </c>
      <c r="D22012" s="69" t="s">
        <v>1937</v>
      </c>
      <c r="E22012" s="69">
        <v>2460</v>
      </c>
      <c r="F22012" s="69">
        <v>2460</v>
      </c>
      <c r="G22012" s="69" t="s">
        <v>1939</v>
      </c>
    </row>
    <row r="22013" spans="1:7" ht="14.4">
      <c r="A22013" s="27" t="str">
        <f>VLOOKUP(C22013,'user list'!A:B,2,0)</f>
        <v>CAD</v>
      </c>
      <c r="B22013" s="172">
        <v>45826.353495370371</v>
      </c>
      <c r="C22013" s="69" t="s">
        <v>196</v>
      </c>
      <c r="D22013" s="69" t="s">
        <v>1937</v>
      </c>
      <c r="E22013" s="69" t="s">
        <v>3410</v>
      </c>
      <c r="F22013" s="69">
        <v>2497</v>
      </c>
      <c r="G22013" s="69" t="s">
        <v>2441</v>
      </c>
    </row>
    <row r="22014" spans="1:7" ht="14.4">
      <c r="A22014" s="27" t="str">
        <f>VLOOKUP(C22014,'user list'!A:B,2,0)</f>
        <v>DOE</v>
      </c>
      <c r="B22014" s="172">
        <v>45826.353530092594</v>
      </c>
      <c r="C22014" s="69" t="s">
        <v>211</v>
      </c>
      <c r="D22014" s="69" t="s">
        <v>1937</v>
      </c>
      <c r="E22014" s="69">
        <v>2460</v>
      </c>
      <c r="F22014" s="69">
        <v>2460</v>
      </c>
      <c r="G22014" s="69" t="s">
        <v>1939</v>
      </c>
    </row>
    <row r="22015" spans="1:7" ht="14.4">
      <c r="A22015" s="27" t="str">
        <f>VLOOKUP(C22015,'user list'!A:B,2,0)</f>
        <v>DOE</v>
      </c>
      <c r="B22015" s="172">
        <v>45826.354143518518</v>
      </c>
      <c r="C22015" s="69" t="s">
        <v>211</v>
      </c>
      <c r="D22015" s="69" t="s">
        <v>1937</v>
      </c>
      <c r="E22015" s="69">
        <v>2460</v>
      </c>
      <c r="F22015" s="69">
        <v>2460</v>
      </c>
      <c r="G22015" s="69" t="s">
        <v>1939</v>
      </c>
    </row>
    <row r="22016" spans="1:7" ht="14.4">
      <c r="A22016" s="27" t="str">
        <f>VLOOKUP(C22016,'user list'!A:B,2,0)</f>
        <v>DOE</v>
      </c>
      <c r="B22016" s="172">
        <v>45826.354143518518</v>
      </c>
      <c r="C22016" s="69" t="s">
        <v>211</v>
      </c>
      <c r="D22016" s="69" t="s">
        <v>1937</v>
      </c>
      <c r="E22016" s="69">
        <v>2460</v>
      </c>
      <c r="F22016" s="69">
        <v>2460</v>
      </c>
      <c r="G22016" s="69" t="s">
        <v>1939</v>
      </c>
    </row>
    <row r="22017" spans="1:7" ht="14.4">
      <c r="A22017" s="27" t="str">
        <f>VLOOKUP(C22017,'user list'!A:B,2,0)</f>
        <v>DOE</v>
      </c>
      <c r="B22017" s="172">
        <v>45826.354687500003</v>
      </c>
      <c r="C22017" s="69" t="s">
        <v>211</v>
      </c>
      <c r="D22017" s="69" t="s">
        <v>1937</v>
      </c>
      <c r="E22017" s="69">
        <v>2460</v>
      </c>
      <c r="F22017" s="69">
        <v>2460</v>
      </c>
      <c r="G22017" s="69" t="s">
        <v>1939</v>
      </c>
    </row>
    <row r="22018" spans="1:7" ht="14.4">
      <c r="A22018" s="27" t="str">
        <f>VLOOKUP(C22018,'user list'!A:B,2,0)</f>
        <v>DOE</v>
      </c>
      <c r="B22018" s="172">
        <v>45826.354710648149</v>
      </c>
      <c r="C22018" s="69" t="s">
        <v>211</v>
      </c>
      <c r="D22018" s="69" t="s">
        <v>1937</v>
      </c>
      <c r="E22018" s="69">
        <v>2460</v>
      </c>
      <c r="F22018" s="69">
        <v>2460</v>
      </c>
      <c r="G22018" s="69" t="s">
        <v>1939</v>
      </c>
    </row>
    <row r="22019" spans="1:7" ht="14.4">
      <c r="A22019" s="27" t="str">
        <f>VLOOKUP(C22019,'user list'!A:B,2,0)</f>
        <v>DOE</v>
      </c>
      <c r="B22019" s="172">
        <v>45826.354722222219</v>
      </c>
      <c r="C22019" s="69" t="s">
        <v>211</v>
      </c>
      <c r="D22019" s="69" t="s">
        <v>1937</v>
      </c>
      <c r="E22019" s="69">
        <v>2460</v>
      </c>
      <c r="F22019" s="69">
        <v>2460</v>
      </c>
      <c r="G22019" s="69" t="s">
        <v>1939</v>
      </c>
    </row>
    <row r="22020" spans="1:7" ht="14.4">
      <c r="A22020" s="27" t="str">
        <f>VLOOKUP(C22020,'user list'!A:B,2,0)</f>
        <v>CAD</v>
      </c>
      <c r="B22020" s="172">
        <v>45826.354953703703</v>
      </c>
      <c r="C22020" s="69" t="s">
        <v>196</v>
      </c>
      <c r="D22020" s="69" t="s">
        <v>1937</v>
      </c>
      <c r="E22020" s="69" t="s">
        <v>3408</v>
      </c>
      <c r="F22020" s="69">
        <v>2495</v>
      </c>
      <c r="G22020" s="69" t="s">
        <v>1939</v>
      </c>
    </row>
    <row r="22021" spans="1:7" ht="14.4">
      <c r="A22021" s="27" t="str">
        <f>VLOOKUP(C22021,'user list'!A:B,2,0)</f>
        <v>CAD</v>
      </c>
      <c r="B22021" s="172">
        <v>45826.355057870373</v>
      </c>
      <c r="C22021" s="69" t="s">
        <v>196</v>
      </c>
      <c r="D22021" s="69" t="s">
        <v>1937</v>
      </c>
      <c r="E22021" s="69" t="s">
        <v>3407</v>
      </c>
      <c r="F22021" s="69">
        <v>2494</v>
      </c>
      <c r="G22021" s="69" t="s">
        <v>1939</v>
      </c>
    </row>
    <row r="22022" spans="1:7" ht="14.4">
      <c r="A22022" s="27" t="str">
        <f>VLOOKUP(C22022,'user list'!A:B,2,0)</f>
        <v>DOE</v>
      </c>
      <c r="B22022" s="172">
        <v>45826.355567129627</v>
      </c>
      <c r="C22022" s="69" t="s">
        <v>211</v>
      </c>
      <c r="D22022" s="69" t="s">
        <v>1937</v>
      </c>
      <c r="E22022" s="69" t="s">
        <v>3416</v>
      </c>
      <c r="F22022" s="69">
        <v>2504</v>
      </c>
      <c r="G22022" s="69" t="s">
        <v>1939</v>
      </c>
    </row>
    <row r="22023" spans="1:7" ht="14.4">
      <c r="A22023" s="27" t="str">
        <f>VLOOKUP(C22023,'user list'!A:B,2,0)</f>
        <v>CAD</v>
      </c>
      <c r="B22023" s="172">
        <v>45826.355671296296</v>
      </c>
      <c r="C22023" s="69" t="s">
        <v>196</v>
      </c>
      <c r="D22023" s="69" t="s">
        <v>1937</v>
      </c>
      <c r="E22023" s="69" t="s">
        <v>3406</v>
      </c>
      <c r="F22023" s="69">
        <v>2493</v>
      </c>
      <c r="G22023" s="69" t="s">
        <v>1939</v>
      </c>
    </row>
    <row r="22024" spans="1:7" ht="14.4">
      <c r="A22024" s="27" t="str">
        <f>VLOOKUP(C22024,'user list'!A:B,2,0)</f>
        <v>DOE</v>
      </c>
      <c r="B22024" s="172">
        <v>45826.355706018519</v>
      </c>
      <c r="C22024" s="69" t="s">
        <v>211</v>
      </c>
      <c r="D22024" s="69" t="s">
        <v>1937</v>
      </c>
      <c r="E22024" s="69" t="s">
        <v>3415</v>
      </c>
      <c r="F22024" s="69">
        <v>2503</v>
      </c>
      <c r="G22024" s="69" t="s">
        <v>1939</v>
      </c>
    </row>
    <row r="22025" spans="1:7" ht="14.4">
      <c r="A22025" s="27" t="str">
        <f>VLOOKUP(C22025,'user list'!A:B,2,0)</f>
        <v>DOE</v>
      </c>
      <c r="B22025" s="172">
        <v>45826.355821759258</v>
      </c>
      <c r="C22025" s="69" t="s">
        <v>211</v>
      </c>
      <c r="D22025" s="69" t="s">
        <v>1937</v>
      </c>
      <c r="E22025" s="69" t="s">
        <v>3414</v>
      </c>
      <c r="F22025" s="69">
        <v>2502</v>
      </c>
      <c r="G22025" s="69" t="s">
        <v>1939</v>
      </c>
    </row>
    <row r="22026" spans="1:7" ht="14.4">
      <c r="A22026" s="27" t="str">
        <f>VLOOKUP(C22026,'user list'!A:B,2,0)</f>
        <v>DOE</v>
      </c>
      <c r="B22026" s="172">
        <v>45826.355891203704</v>
      </c>
      <c r="C22026" s="69" t="s">
        <v>211</v>
      </c>
      <c r="D22026" s="69" t="s">
        <v>1937</v>
      </c>
      <c r="E22026" s="69" t="s">
        <v>3413</v>
      </c>
      <c r="F22026" s="69">
        <v>2501</v>
      </c>
      <c r="G22026" s="69" t="s">
        <v>1939</v>
      </c>
    </row>
    <row r="22027" spans="1:7" ht="14.4">
      <c r="A22027" s="27" t="str">
        <f>VLOOKUP(C22027,'user list'!A:B,2,0)</f>
        <v>CAD</v>
      </c>
      <c r="B22027" s="172">
        <v>45826.355937499997</v>
      </c>
      <c r="C22027" s="69" t="s">
        <v>196</v>
      </c>
      <c r="D22027" s="69" t="s">
        <v>1937</v>
      </c>
      <c r="E22027" s="69" t="s">
        <v>3406</v>
      </c>
      <c r="F22027" s="69">
        <v>2493</v>
      </c>
      <c r="G22027" s="69" t="s">
        <v>1939</v>
      </c>
    </row>
    <row r="22028" spans="1:7" ht="14.4">
      <c r="A22028" s="27" t="str">
        <f>VLOOKUP(C22028,'user list'!A:B,2,0)</f>
        <v>CAD</v>
      </c>
      <c r="B22028" s="172">
        <v>45826.35597222222</v>
      </c>
      <c r="C22028" s="69" t="s">
        <v>196</v>
      </c>
      <c r="D22028" s="69" t="s">
        <v>1937</v>
      </c>
      <c r="E22028" s="69" t="s">
        <v>3384</v>
      </c>
      <c r="F22028" s="69">
        <v>2463</v>
      </c>
      <c r="G22028" s="69" t="s">
        <v>1939</v>
      </c>
    </row>
    <row r="22029" spans="1:7" ht="14.4">
      <c r="A22029" s="27" t="str">
        <f>VLOOKUP(C22029,'user list'!A:B,2,0)</f>
        <v>DOE</v>
      </c>
      <c r="B22029" s="172">
        <v>45826.355995370373</v>
      </c>
      <c r="C22029" s="69" t="s">
        <v>211</v>
      </c>
      <c r="D22029" s="69" t="s">
        <v>1937</v>
      </c>
      <c r="E22029" s="69" t="s">
        <v>3412</v>
      </c>
      <c r="F22029" s="69">
        <v>2500</v>
      </c>
      <c r="G22029" s="69" t="s">
        <v>1939</v>
      </c>
    </row>
    <row r="22030" spans="1:7" ht="14.4">
      <c r="A22030" s="27" t="str">
        <f>VLOOKUP(C22030,'user list'!A:B,2,0)</f>
        <v>DOE</v>
      </c>
      <c r="B22030" s="172">
        <v>45826.356030092589</v>
      </c>
      <c r="C22030" s="69" t="s">
        <v>211</v>
      </c>
      <c r="D22030" s="69" t="s">
        <v>1937</v>
      </c>
      <c r="E22030" s="69" t="s">
        <v>3411</v>
      </c>
      <c r="F22030" s="69">
        <v>2498</v>
      </c>
      <c r="G22030" s="69" t="s">
        <v>1939</v>
      </c>
    </row>
    <row r="22031" spans="1:7" ht="14.4">
      <c r="A22031" s="27" t="str">
        <f>VLOOKUP(C22031,'user list'!A:B,2,0)</f>
        <v>DOE</v>
      </c>
      <c r="B22031" s="172">
        <v>45826.356064814812</v>
      </c>
      <c r="C22031" s="69" t="s">
        <v>211</v>
      </c>
      <c r="D22031" s="69" t="s">
        <v>1937</v>
      </c>
      <c r="E22031" s="69" t="s">
        <v>3410</v>
      </c>
      <c r="F22031" s="69">
        <v>2497</v>
      </c>
      <c r="G22031" s="69" t="s">
        <v>1939</v>
      </c>
    </row>
    <row r="22032" spans="1:7" ht="14.4">
      <c r="A22032" s="27" t="str">
        <f>VLOOKUP(C22032,'user list'!A:B,2,0)</f>
        <v>CAD</v>
      </c>
      <c r="B22032" s="172">
        <v>45826.356076388889</v>
      </c>
      <c r="C22032" s="69" t="s">
        <v>196</v>
      </c>
      <c r="D22032" s="69" t="s">
        <v>1937</v>
      </c>
      <c r="E22032" s="69" t="s">
        <v>3384</v>
      </c>
      <c r="F22032" s="69">
        <v>2463</v>
      </c>
      <c r="G22032" s="69" t="s">
        <v>2441</v>
      </c>
    </row>
    <row r="22033" spans="1:7" ht="14.4">
      <c r="A22033" s="27" t="str">
        <f>VLOOKUP(C22033,'user list'!A:B,2,0)</f>
        <v>DOE</v>
      </c>
      <c r="B22033" s="172">
        <v>45826.356099537035</v>
      </c>
      <c r="C22033" s="69" t="s">
        <v>211</v>
      </c>
      <c r="D22033" s="69" t="s">
        <v>1937</v>
      </c>
      <c r="E22033" s="69" t="s">
        <v>3408</v>
      </c>
      <c r="F22033" s="69">
        <v>2495</v>
      </c>
      <c r="G22033" s="69" t="s">
        <v>1939</v>
      </c>
    </row>
    <row r="22034" spans="1:7" ht="14.4">
      <c r="A22034" s="27" t="str">
        <f>VLOOKUP(C22034,'user list'!A:B,2,0)</f>
        <v>DOE</v>
      </c>
      <c r="B22034" s="172">
        <v>45826.356134259258</v>
      </c>
      <c r="C22034" s="69" t="s">
        <v>211</v>
      </c>
      <c r="D22034" s="69" t="s">
        <v>1937</v>
      </c>
      <c r="E22034" s="69" t="s">
        <v>3407</v>
      </c>
      <c r="F22034" s="69">
        <v>2494</v>
      </c>
      <c r="G22034" s="69" t="s">
        <v>1939</v>
      </c>
    </row>
    <row r="22035" spans="1:7" ht="14.4">
      <c r="A22035" s="27" t="str">
        <f>VLOOKUP(C22035,'user list'!A:B,2,0)</f>
        <v>DOE</v>
      </c>
      <c r="B22035" s="172">
        <v>45826.356157407405</v>
      </c>
      <c r="C22035" s="69" t="s">
        <v>211</v>
      </c>
      <c r="D22035" s="69" t="s">
        <v>1937</v>
      </c>
      <c r="E22035" s="69" t="s">
        <v>3406</v>
      </c>
      <c r="F22035" s="69">
        <v>2493</v>
      </c>
      <c r="G22035" s="69" t="s">
        <v>1939</v>
      </c>
    </row>
    <row r="22036" spans="1:7" ht="14.4">
      <c r="A22036" s="27" t="str">
        <f>VLOOKUP(C22036,'user list'!A:B,2,0)</f>
        <v>DOE</v>
      </c>
      <c r="B22036" s="172">
        <v>45826.356226851851</v>
      </c>
      <c r="C22036" s="69" t="s">
        <v>211</v>
      </c>
      <c r="D22036" s="69" t="s">
        <v>1937</v>
      </c>
      <c r="E22036" s="69" t="s">
        <v>3381</v>
      </c>
      <c r="F22036" s="69">
        <v>2492</v>
      </c>
      <c r="G22036" s="69" t="s">
        <v>1939</v>
      </c>
    </row>
    <row r="22037" spans="1:7" ht="14.4">
      <c r="A22037" s="27" t="str">
        <f>VLOOKUP(C22037,'user list'!A:B,2,0)</f>
        <v>DOE</v>
      </c>
      <c r="B22037" s="172">
        <v>45826.356342592589</v>
      </c>
      <c r="C22037" s="69" t="s">
        <v>211</v>
      </c>
      <c r="D22037" s="69" t="s">
        <v>1937</v>
      </c>
      <c r="E22037" s="69" t="s">
        <v>3405</v>
      </c>
      <c r="F22037" s="69">
        <v>2490</v>
      </c>
      <c r="G22037" s="69" t="s">
        <v>1939</v>
      </c>
    </row>
    <row r="22038" spans="1:7" ht="14.4">
      <c r="A22038" s="27" t="str">
        <f>VLOOKUP(C22038,'user list'!A:B,2,0)</f>
        <v>DOE</v>
      </c>
      <c r="B22038" s="172">
        <v>45826.356377314813</v>
      </c>
      <c r="C22038" s="69" t="s">
        <v>211</v>
      </c>
      <c r="D22038" s="69" t="s">
        <v>1937</v>
      </c>
      <c r="E22038" s="69" t="s">
        <v>3402</v>
      </c>
      <c r="F22038" s="69">
        <v>2486</v>
      </c>
      <c r="G22038" s="69" t="s">
        <v>1939</v>
      </c>
    </row>
    <row r="22039" spans="1:7" ht="14.4">
      <c r="A22039" s="27" t="str">
        <f>VLOOKUP(C22039,'user list'!A:B,2,0)</f>
        <v>DOE</v>
      </c>
      <c r="B22039" s="172">
        <v>45826.356516203705</v>
      </c>
      <c r="C22039" s="69" t="s">
        <v>211</v>
      </c>
      <c r="D22039" s="69" t="s">
        <v>1937</v>
      </c>
      <c r="E22039" s="69" t="s">
        <v>3399</v>
      </c>
      <c r="F22039" s="69">
        <v>2482</v>
      </c>
      <c r="G22039" s="69" t="s">
        <v>1939</v>
      </c>
    </row>
    <row r="22040" spans="1:7" ht="14.4">
      <c r="A22040" s="27" t="str">
        <f>VLOOKUP(C22040,'user list'!A:B,2,0)</f>
        <v>DOE</v>
      </c>
      <c r="B22040" s="172">
        <v>45826.356562499997</v>
      </c>
      <c r="C22040" s="69" t="s">
        <v>211</v>
      </c>
      <c r="D22040" s="69" t="s">
        <v>1937</v>
      </c>
      <c r="E22040" s="69" t="s">
        <v>3390</v>
      </c>
      <c r="F22040" s="69">
        <v>2472</v>
      </c>
      <c r="G22040" s="69" t="s">
        <v>1939</v>
      </c>
    </row>
    <row r="22041" spans="1:7" ht="14.4">
      <c r="A22041" s="27" t="str">
        <f>VLOOKUP(C22041,'user list'!A:B,2,0)</f>
        <v>CAD</v>
      </c>
      <c r="B22041" s="172">
        <v>45826.356574074074</v>
      </c>
      <c r="C22041" s="69" t="s">
        <v>196</v>
      </c>
      <c r="D22041" s="69" t="s">
        <v>1937</v>
      </c>
      <c r="E22041" s="69" t="s">
        <v>3382</v>
      </c>
      <c r="F22041" s="69">
        <v>2461</v>
      </c>
      <c r="G22041" s="69" t="s">
        <v>1939</v>
      </c>
    </row>
    <row r="22042" spans="1:7" ht="14.4">
      <c r="A22042" s="27" t="str">
        <f>VLOOKUP(C22042,'user list'!A:B,2,0)</f>
        <v>DOE</v>
      </c>
      <c r="B22042" s="172">
        <v>45826.35659722222</v>
      </c>
      <c r="C22042" s="69" t="s">
        <v>211</v>
      </c>
      <c r="D22042" s="69" t="s">
        <v>1937</v>
      </c>
      <c r="E22042" s="69" t="s">
        <v>3389</v>
      </c>
      <c r="F22042" s="69">
        <v>2471</v>
      </c>
      <c r="G22042" s="69" t="s">
        <v>1939</v>
      </c>
    </row>
    <row r="22043" spans="1:7" ht="14.4">
      <c r="A22043" s="27" t="str">
        <f>VLOOKUP(C22043,'user list'!A:B,2,0)</f>
        <v>CAD</v>
      </c>
      <c r="B22043" s="172">
        <v>45826.356689814813</v>
      </c>
      <c r="C22043" s="69" t="s">
        <v>196</v>
      </c>
      <c r="D22043" s="69" t="s">
        <v>1937</v>
      </c>
      <c r="E22043" s="69" t="s">
        <v>3382</v>
      </c>
      <c r="F22043" s="69">
        <v>2461</v>
      </c>
      <c r="G22043" s="69" t="s">
        <v>2441</v>
      </c>
    </row>
    <row r="22044" spans="1:7" ht="14.4">
      <c r="A22044" s="27" t="str">
        <f>VLOOKUP(C22044,'user list'!A:B,2,0)</f>
        <v>CAD</v>
      </c>
      <c r="B22044" s="172">
        <v>45826.356863425928</v>
      </c>
      <c r="C22044" s="69" t="s">
        <v>196</v>
      </c>
      <c r="D22044" s="69" t="s">
        <v>1937</v>
      </c>
      <c r="E22044" s="69">
        <v>2460</v>
      </c>
      <c r="F22044" s="69">
        <v>2460</v>
      </c>
      <c r="G22044" s="69" t="s">
        <v>1939</v>
      </c>
    </row>
    <row r="22045" spans="1:7" ht="14.4">
      <c r="A22045" s="27" t="str">
        <f>VLOOKUP(C22045,'user list'!A:B,2,0)</f>
        <v>CAD</v>
      </c>
      <c r="B22045" s="172">
        <v>45826.356863425928</v>
      </c>
      <c r="C22045" s="69" t="s">
        <v>196</v>
      </c>
      <c r="D22045" s="69" t="s">
        <v>1937</v>
      </c>
      <c r="E22045" s="69">
        <v>2460</v>
      </c>
      <c r="F22045" s="69">
        <v>2460</v>
      </c>
      <c r="G22045" s="69" t="s">
        <v>1939</v>
      </c>
    </row>
    <row r="22046" spans="1:7" ht="14.4">
      <c r="A22046" s="27" t="str">
        <f>VLOOKUP(C22046,'user list'!A:B,2,0)</f>
        <v>CAD</v>
      </c>
      <c r="B22046" s="172">
        <v>45826.356898148151</v>
      </c>
      <c r="C22046" s="69" t="s">
        <v>196</v>
      </c>
      <c r="D22046" s="69" t="s">
        <v>1937</v>
      </c>
      <c r="E22046" s="69" t="s">
        <v>3380</v>
      </c>
      <c r="F22046" s="69">
        <v>2458</v>
      </c>
      <c r="G22046" s="69" t="s">
        <v>1939</v>
      </c>
    </row>
    <row r="22047" spans="1:7" ht="14.4">
      <c r="A22047" s="27" t="str">
        <f>VLOOKUP(C22047,'user list'!A:B,2,0)</f>
        <v>DOE</v>
      </c>
      <c r="B22047" s="172">
        <v>45826.356898148151</v>
      </c>
      <c r="C22047" s="69" t="s">
        <v>211</v>
      </c>
      <c r="D22047" s="69" t="s">
        <v>1937</v>
      </c>
      <c r="E22047" s="69" t="s">
        <v>3061</v>
      </c>
      <c r="F22047" s="69">
        <v>2360</v>
      </c>
      <c r="G22047" s="69" t="s">
        <v>1939</v>
      </c>
    </row>
    <row r="22048" spans="1:7" ht="14.4">
      <c r="A22048" s="27" t="str">
        <f>VLOOKUP(C22048,'user list'!A:B,2,0)</f>
        <v>CAD</v>
      </c>
      <c r="B22048" s="172">
        <v>45826.357361111113</v>
      </c>
      <c r="C22048" s="69" t="s">
        <v>196</v>
      </c>
      <c r="D22048" s="69" t="s">
        <v>1937</v>
      </c>
      <c r="E22048" s="69" t="s">
        <v>3380</v>
      </c>
      <c r="F22048" s="69">
        <v>2458</v>
      </c>
      <c r="G22048" s="69" t="s">
        <v>1939</v>
      </c>
    </row>
    <row r="22049" spans="1:7" ht="14.4">
      <c r="A22049" s="27" t="str">
        <f>VLOOKUP(C22049,'user list'!A:B,2,0)</f>
        <v>CAD</v>
      </c>
      <c r="B22049" s="172">
        <v>45826.357442129629</v>
      </c>
      <c r="C22049" s="69" t="s">
        <v>196</v>
      </c>
      <c r="D22049" s="69" t="s">
        <v>1937</v>
      </c>
      <c r="E22049" s="69" t="s">
        <v>3048</v>
      </c>
      <c r="F22049" s="69">
        <v>2336</v>
      </c>
      <c r="G22049" s="69" t="s">
        <v>1939</v>
      </c>
    </row>
    <row r="22050" spans="1:7" ht="14.4">
      <c r="A22050" s="27" t="str">
        <f>VLOOKUP(C22050,'user list'!A:B,2,0)</f>
        <v>DOE</v>
      </c>
      <c r="B22050" s="172">
        <v>45826.357800925929</v>
      </c>
      <c r="C22050" s="69" t="s">
        <v>211</v>
      </c>
      <c r="D22050" s="69" t="s">
        <v>1937</v>
      </c>
      <c r="E22050" s="69" t="s">
        <v>3416</v>
      </c>
      <c r="F22050" s="69">
        <v>2504</v>
      </c>
      <c r="G22050" s="69" t="s">
        <v>1939</v>
      </c>
    </row>
    <row r="22051" spans="1:7" ht="14.4">
      <c r="A22051" s="27" t="str">
        <f>VLOOKUP(C22051,'user list'!A:B,2,0)</f>
        <v>CAD</v>
      </c>
      <c r="B22051" s="172">
        <v>45826.358020833337</v>
      </c>
      <c r="C22051" s="69" t="s">
        <v>196</v>
      </c>
      <c r="D22051" s="69" t="s">
        <v>1937</v>
      </c>
      <c r="E22051" s="69" t="s">
        <v>3048</v>
      </c>
      <c r="F22051" s="69">
        <v>2336</v>
      </c>
      <c r="G22051" s="69" t="s">
        <v>1947</v>
      </c>
    </row>
    <row r="22052" spans="1:7" ht="14.4">
      <c r="A22052" s="27" t="str">
        <f>VLOOKUP(C22052,'user list'!A:B,2,0)</f>
        <v>CAD</v>
      </c>
      <c r="B22052" s="172">
        <v>45826.358020833337</v>
      </c>
      <c r="C22052" s="69" t="s">
        <v>196</v>
      </c>
      <c r="D22052" s="69" t="s">
        <v>1937</v>
      </c>
      <c r="E22052" s="69" t="s">
        <v>3048</v>
      </c>
      <c r="F22052" s="69">
        <v>2336</v>
      </c>
      <c r="G22052" s="69" t="s">
        <v>1948</v>
      </c>
    </row>
    <row r="22053" spans="1:7" ht="14.4">
      <c r="A22053" s="27" t="str">
        <f>VLOOKUP(C22053,'user list'!A:B,2,0)</f>
        <v>CAD</v>
      </c>
      <c r="B22053" s="172">
        <v>45826.358020833337</v>
      </c>
      <c r="C22053" s="69" t="s">
        <v>196</v>
      </c>
      <c r="D22053" s="69" t="s">
        <v>1937</v>
      </c>
      <c r="E22053" s="69" t="s">
        <v>3048</v>
      </c>
      <c r="F22053" s="69">
        <v>2336</v>
      </c>
      <c r="G22053" s="69" t="s">
        <v>1939</v>
      </c>
    </row>
    <row r="22054" spans="1:7" ht="14.4">
      <c r="A22054" s="27" t="str">
        <f>VLOOKUP(C22054,'user list'!A:B,2,0)</f>
        <v>Admin</v>
      </c>
      <c r="B22054" s="172">
        <v>45826.358043981483</v>
      </c>
      <c r="C22054" s="69" t="s">
        <v>186</v>
      </c>
      <c r="D22054" s="69" t="s">
        <v>1937</v>
      </c>
      <c r="E22054" s="69" t="s">
        <v>3048</v>
      </c>
      <c r="F22054" s="69">
        <v>2336</v>
      </c>
      <c r="G22054" s="69" t="s">
        <v>1948</v>
      </c>
    </row>
    <row r="22055" spans="1:7" ht="14.4">
      <c r="A22055" s="27" t="str">
        <f>VLOOKUP(C22055,'user list'!A:B,2,0)</f>
        <v>DOE</v>
      </c>
      <c r="B22055" s="172">
        <v>45826.358217592591</v>
      </c>
      <c r="C22055" s="69" t="s">
        <v>211</v>
      </c>
      <c r="D22055" s="69" t="s">
        <v>1937</v>
      </c>
      <c r="E22055" s="69" t="s">
        <v>3415</v>
      </c>
      <c r="F22055" s="69">
        <v>2503</v>
      </c>
      <c r="G22055" s="69" t="s">
        <v>1939</v>
      </c>
    </row>
    <row r="22056" spans="1:7" ht="14.4">
      <c r="A22056" s="27" t="str">
        <f>VLOOKUP(C22056,'user list'!A:B,2,0)</f>
        <v>DOE</v>
      </c>
      <c r="B22056" s="172">
        <v>45826.359085648146</v>
      </c>
      <c r="C22056" s="69" t="s">
        <v>211</v>
      </c>
      <c r="D22056" s="69" t="s">
        <v>1937</v>
      </c>
      <c r="E22056" s="69" t="s">
        <v>3415</v>
      </c>
      <c r="F22056" s="69">
        <v>2503</v>
      </c>
      <c r="G22056" s="69" t="s">
        <v>1939</v>
      </c>
    </row>
    <row r="22057" spans="1:7" ht="14.4">
      <c r="A22057" s="27" t="str">
        <f>VLOOKUP(C22057,'user list'!A:B,2,0)</f>
        <v>ITDD</v>
      </c>
      <c r="B22057" s="172">
        <v>45826.359398148146</v>
      </c>
      <c r="C22057" s="69" t="s">
        <v>219</v>
      </c>
      <c r="D22057" s="69" t="s">
        <v>1937</v>
      </c>
      <c r="E22057" s="69" t="s">
        <v>3400</v>
      </c>
      <c r="F22057" s="69">
        <v>2483</v>
      </c>
      <c r="G22057" s="69" t="s">
        <v>1939</v>
      </c>
    </row>
    <row r="22058" spans="1:7" ht="14.4">
      <c r="A22058" s="27" t="str">
        <f>VLOOKUP(C22058,'user list'!A:B,2,0)</f>
        <v>DOE</v>
      </c>
      <c r="B22058" s="172">
        <v>45826.359398148146</v>
      </c>
      <c r="C22058" s="69" t="s">
        <v>211</v>
      </c>
      <c r="D22058" s="69" t="s">
        <v>1937</v>
      </c>
      <c r="E22058" s="69" t="s">
        <v>3414</v>
      </c>
      <c r="F22058" s="69">
        <v>2502</v>
      </c>
      <c r="G22058" s="69" t="s">
        <v>1939</v>
      </c>
    </row>
    <row r="22059" spans="1:7" ht="14.4">
      <c r="A22059" s="27" t="str">
        <f>VLOOKUP(C22059,'user list'!A:B,2,0)</f>
        <v>ITDD</v>
      </c>
      <c r="B22059" s="172">
        <v>45826.359479166669</v>
      </c>
      <c r="C22059" s="69" t="s">
        <v>219</v>
      </c>
      <c r="D22059" s="69" t="s">
        <v>1937</v>
      </c>
      <c r="E22059" s="69" t="s">
        <v>3376</v>
      </c>
      <c r="F22059" s="69">
        <v>2451</v>
      </c>
      <c r="G22059" s="69" t="s">
        <v>1939</v>
      </c>
    </row>
    <row r="22060" spans="1:7" ht="14.4">
      <c r="A22060" s="27" t="str">
        <f>VLOOKUP(C22060,'user list'!A:B,2,0)</f>
        <v>CAD</v>
      </c>
      <c r="B22060" s="172">
        <v>45826.359513888892</v>
      </c>
      <c r="C22060" s="69" t="s">
        <v>196</v>
      </c>
      <c r="D22060" s="69" t="s">
        <v>1937</v>
      </c>
      <c r="E22060" s="69" t="s">
        <v>3382</v>
      </c>
      <c r="F22060" s="69">
        <v>2461</v>
      </c>
      <c r="G22060" s="69" t="s">
        <v>1939</v>
      </c>
    </row>
    <row r="22061" spans="1:7" ht="14.4">
      <c r="A22061" s="27" t="str">
        <f>VLOOKUP(C22061,'user list'!A:B,2,0)</f>
        <v>ITDD</v>
      </c>
      <c r="B22061" s="172">
        <v>45826.359525462962</v>
      </c>
      <c r="C22061" s="69" t="s">
        <v>219</v>
      </c>
      <c r="D22061" s="69" t="s">
        <v>1937</v>
      </c>
      <c r="E22061" s="69" t="s">
        <v>3392</v>
      </c>
      <c r="F22061" s="69">
        <v>2475</v>
      </c>
      <c r="G22061" s="69" t="s">
        <v>1939</v>
      </c>
    </row>
    <row r="22062" spans="1:7" ht="14.4">
      <c r="A22062" s="27" t="str">
        <f>VLOOKUP(C22062,'user list'!A:B,2,0)</f>
        <v>ITDD</v>
      </c>
      <c r="B22062" s="172">
        <v>45826.359699074077</v>
      </c>
      <c r="C22062" s="69" t="s">
        <v>219</v>
      </c>
      <c r="D22062" s="69" t="s">
        <v>1937</v>
      </c>
      <c r="E22062" s="69" t="s">
        <v>3392</v>
      </c>
      <c r="F22062" s="69">
        <v>2475</v>
      </c>
      <c r="G22062" s="69" t="s">
        <v>1947</v>
      </c>
    </row>
    <row r="22063" spans="1:7" ht="14.4">
      <c r="A22063" s="27" t="str">
        <f>VLOOKUP(C22063,'user list'!A:B,2,0)</f>
        <v>ITDD</v>
      </c>
      <c r="B22063" s="172">
        <v>45826.359699074077</v>
      </c>
      <c r="C22063" s="69" t="s">
        <v>219</v>
      </c>
      <c r="D22063" s="69" t="s">
        <v>1937</v>
      </c>
      <c r="E22063" s="69" t="s">
        <v>3392</v>
      </c>
      <c r="F22063" s="69">
        <v>2475</v>
      </c>
      <c r="G22063" s="69" t="s">
        <v>1948</v>
      </c>
    </row>
    <row r="22064" spans="1:7" ht="14.4">
      <c r="A22064" s="27" t="str">
        <f>VLOOKUP(C22064,'user list'!A:B,2,0)</f>
        <v>ITDD</v>
      </c>
      <c r="B22064" s="172">
        <v>45826.359699074077</v>
      </c>
      <c r="C22064" s="69" t="s">
        <v>219</v>
      </c>
      <c r="D22064" s="69" t="s">
        <v>1937</v>
      </c>
      <c r="E22064" s="69" t="s">
        <v>3392</v>
      </c>
      <c r="F22064" s="69">
        <v>2475</v>
      </c>
      <c r="G22064" s="69" t="s">
        <v>1939</v>
      </c>
    </row>
    <row r="22065" spans="1:7" ht="14.4">
      <c r="A22065" s="27" t="str">
        <f>VLOOKUP(C22065,'user list'!A:B,2,0)</f>
        <v>Admin</v>
      </c>
      <c r="B22065" s="172">
        <v>45826.359699074077</v>
      </c>
      <c r="C22065" s="69" t="s">
        <v>186</v>
      </c>
      <c r="D22065" s="69" t="s">
        <v>1937</v>
      </c>
      <c r="E22065" s="69" t="s">
        <v>3392</v>
      </c>
      <c r="F22065" s="69">
        <v>2475</v>
      </c>
      <c r="G22065" s="69" t="s">
        <v>1948</v>
      </c>
    </row>
    <row r="22066" spans="1:7" ht="14.4">
      <c r="A22066" s="27" t="str">
        <f>VLOOKUP(C22066,'user list'!A:B,2,0)</f>
        <v>DOE</v>
      </c>
      <c r="B22066" s="172">
        <v>45826.359710648147</v>
      </c>
      <c r="C22066" s="69" t="s">
        <v>211</v>
      </c>
      <c r="D22066" s="69" t="s">
        <v>1937</v>
      </c>
      <c r="E22066" s="69" t="s">
        <v>3413</v>
      </c>
      <c r="F22066" s="69">
        <v>2501</v>
      </c>
      <c r="G22066" s="69" t="s">
        <v>1939</v>
      </c>
    </row>
    <row r="22067" spans="1:7" ht="14.4">
      <c r="A22067" s="27" t="str">
        <f>VLOOKUP(C22067,'user list'!A:B,2,0)</f>
        <v>ITDD</v>
      </c>
      <c r="B22067" s="172">
        <v>45826.359733796293</v>
      </c>
      <c r="C22067" s="69" t="s">
        <v>219</v>
      </c>
      <c r="D22067" s="69" t="s">
        <v>1937</v>
      </c>
      <c r="E22067" s="69" t="s">
        <v>1991</v>
      </c>
      <c r="F22067" s="69">
        <v>2480</v>
      </c>
      <c r="G22067" s="69" t="s">
        <v>1939</v>
      </c>
    </row>
    <row r="22068" spans="1:7" ht="14.4">
      <c r="A22068" s="27" t="str">
        <f>VLOOKUP(C22068,'user list'!A:B,2,0)</f>
        <v>DOE</v>
      </c>
      <c r="B22068" s="172">
        <v>45826.359791666669</v>
      </c>
      <c r="C22068" s="69" t="s">
        <v>211</v>
      </c>
      <c r="D22068" s="69" t="s">
        <v>1937</v>
      </c>
      <c r="E22068" s="69" t="s">
        <v>3412</v>
      </c>
      <c r="F22068" s="69">
        <v>2500</v>
      </c>
      <c r="G22068" s="69" t="s">
        <v>1939</v>
      </c>
    </row>
    <row r="22069" spans="1:7" ht="14.4">
      <c r="A22069" s="27" t="str">
        <f>VLOOKUP(C22069,'user list'!A:B,2,0)</f>
        <v>CPDD</v>
      </c>
      <c r="B22069" s="172">
        <v>45826.359837962962</v>
      </c>
      <c r="C22069" s="69" t="s">
        <v>205</v>
      </c>
      <c r="D22069" s="69" t="s">
        <v>1937</v>
      </c>
      <c r="E22069" s="69" t="s">
        <v>3392</v>
      </c>
      <c r="F22069" s="69">
        <v>2475</v>
      </c>
      <c r="G22069" s="69" t="s">
        <v>1939</v>
      </c>
    </row>
    <row r="22070" spans="1:7" ht="14.4">
      <c r="A22070" s="27" t="str">
        <f>VLOOKUP(C22070,'user list'!A:B,2,0)</f>
        <v>ITDD</v>
      </c>
      <c r="B22070" s="172">
        <v>45826.359861111108</v>
      </c>
      <c r="C22070" s="69" t="s">
        <v>219</v>
      </c>
      <c r="D22070" s="69" t="s">
        <v>1937</v>
      </c>
      <c r="E22070" s="69" t="s">
        <v>3400</v>
      </c>
      <c r="F22070" s="69">
        <v>2483</v>
      </c>
      <c r="G22070" s="69" t="s">
        <v>1947</v>
      </c>
    </row>
    <row r="22071" spans="1:7" ht="14.4">
      <c r="A22071" s="27" t="str">
        <f>VLOOKUP(C22071,'user list'!A:B,2,0)</f>
        <v>ITDD</v>
      </c>
      <c r="B22071" s="172">
        <v>45826.359861111108</v>
      </c>
      <c r="C22071" s="69" t="s">
        <v>219</v>
      </c>
      <c r="D22071" s="69" t="s">
        <v>1937</v>
      </c>
      <c r="E22071" s="69" t="s">
        <v>3400</v>
      </c>
      <c r="F22071" s="69">
        <v>2483</v>
      </c>
      <c r="G22071" s="69" t="s">
        <v>1948</v>
      </c>
    </row>
    <row r="22072" spans="1:7" ht="14.4">
      <c r="A22072" s="27" t="str">
        <f>VLOOKUP(C22072,'user list'!A:B,2,0)</f>
        <v>ITDD</v>
      </c>
      <c r="B22072" s="172">
        <v>45826.359861111108</v>
      </c>
      <c r="C22072" s="69" t="s">
        <v>219</v>
      </c>
      <c r="D22072" s="69" t="s">
        <v>1937</v>
      </c>
      <c r="E22072" s="69" t="s">
        <v>3400</v>
      </c>
      <c r="F22072" s="69">
        <v>2483</v>
      </c>
      <c r="G22072" s="69" t="s">
        <v>1939</v>
      </c>
    </row>
    <row r="22073" spans="1:7" ht="14.4">
      <c r="A22073" s="27" t="str">
        <f>VLOOKUP(C22073,'user list'!A:B,2,0)</f>
        <v>Admin</v>
      </c>
      <c r="B22073" s="172">
        <v>45826.359861111108</v>
      </c>
      <c r="C22073" s="69" t="s">
        <v>186</v>
      </c>
      <c r="D22073" s="69" t="s">
        <v>1937</v>
      </c>
      <c r="E22073" s="69" t="s">
        <v>3400</v>
      </c>
      <c r="F22073" s="69">
        <v>2483</v>
      </c>
      <c r="G22073" s="69" t="s">
        <v>1948</v>
      </c>
    </row>
    <row r="22074" spans="1:7" ht="14.4">
      <c r="A22074" s="27" t="str">
        <f>VLOOKUP(C22074,'user list'!A:B,2,0)</f>
        <v>ITDD</v>
      </c>
      <c r="B22074" s="172">
        <v>45826.359976851854</v>
      </c>
      <c r="C22074" s="69" t="s">
        <v>219</v>
      </c>
      <c r="D22074" s="69" t="s">
        <v>1937</v>
      </c>
      <c r="E22074" s="69" t="s">
        <v>3400</v>
      </c>
      <c r="F22074" s="69">
        <v>2483</v>
      </c>
      <c r="G22074" s="69" t="s">
        <v>1949</v>
      </c>
    </row>
    <row r="22075" spans="1:7" ht="14.4">
      <c r="A22075" s="27" t="str">
        <f>VLOOKUP(C22075,'user list'!A:B,2,0)</f>
        <v>DOE</v>
      </c>
      <c r="B22075" s="172">
        <v>45826.360138888886</v>
      </c>
      <c r="C22075" s="69" t="s">
        <v>211</v>
      </c>
      <c r="D22075" s="69" t="s">
        <v>1937</v>
      </c>
      <c r="E22075" s="69" t="s">
        <v>3411</v>
      </c>
      <c r="F22075" s="69">
        <v>2498</v>
      </c>
      <c r="G22075" s="69" t="s">
        <v>1939</v>
      </c>
    </row>
    <row r="22076" spans="1:7" ht="14.4">
      <c r="A22076" s="27" t="str">
        <f>VLOOKUP(C22076,'user list'!A:B,2,0)</f>
        <v>DOE</v>
      </c>
      <c r="B22076" s="172">
        <v>45826.360335648147</v>
      </c>
      <c r="C22076" s="69" t="s">
        <v>211</v>
      </c>
      <c r="D22076" s="69" t="s">
        <v>1937</v>
      </c>
      <c r="E22076" s="69" t="s">
        <v>3410</v>
      </c>
      <c r="F22076" s="69">
        <v>2497</v>
      </c>
      <c r="G22076" s="69" t="s">
        <v>1939</v>
      </c>
    </row>
    <row r="22077" spans="1:7" ht="14.4">
      <c r="A22077" s="27" t="str">
        <f>VLOOKUP(C22077,'user list'!A:B,2,0)</f>
        <v>CPDD</v>
      </c>
      <c r="B22077" s="172">
        <v>45826.360358796293</v>
      </c>
      <c r="C22077" s="69" t="s">
        <v>205</v>
      </c>
      <c r="D22077" s="69" t="s">
        <v>1937</v>
      </c>
      <c r="E22077" s="69" t="s">
        <v>3367</v>
      </c>
      <c r="F22077" s="69">
        <v>2437</v>
      </c>
      <c r="G22077" s="69" t="s">
        <v>1939</v>
      </c>
    </row>
    <row r="22078" spans="1:7" ht="14.4">
      <c r="A22078" s="27" t="str">
        <f>VLOOKUP(C22078,'user list'!A:B,2,0)</f>
        <v>ITDD</v>
      </c>
      <c r="B22078" s="172">
        <v>45826.36042824074</v>
      </c>
      <c r="C22078" s="69" t="s">
        <v>219</v>
      </c>
      <c r="D22078" s="69" t="s">
        <v>1937</v>
      </c>
      <c r="E22078" s="69" t="s">
        <v>3409</v>
      </c>
      <c r="F22078" s="69">
        <v>2496</v>
      </c>
      <c r="G22078" s="69" t="s">
        <v>1939</v>
      </c>
    </row>
    <row r="22079" spans="1:7" ht="14.4">
      <c r="A22079" s="27" t="str">
        <f>VLOOKUP(C22079,'user list'!A:B,2,0)</f>
        <v>ITDD</v>
      </c>
      <c r="B22079" s="172">
        <v>45826.360486111109</v>
      </c>
      <c r="C22079" s="69" t="s">
        <v>219</v>
      </c>
      <c r="D22079" s="69" t="s">
        <v>1937</v>
      </c>
      <c r="E22079" s="69" t="s">
        <v>3409</v>
      </c>
      <c r="F22079" s="69">
        <v>2496</v>
      </c>
      <c r="G22079" s="69" t="s">
        <v>1947</v>
      </c>
    </row>
    <row r="22080" spans="1:7" ht="14.4">
      <c r="A22080" s="27" t="str">
        <f>VLOOKUP(C22080,'user list'!A:B,2,0)</f>
        <v>ITDD</v>
      </c>
      <c r="B22080" s="172">
        <v>45826.360486111109</v>
      </c>
      <c r="C22080" s="69" t="s">
        <v>219</v>
      </c>
      <c r="D22080" s="69" t="s">
        <v>1937</v>
      </c>
      <c r="E22080" s="69" t="s">
        <v>3409</v>
      </c>
      <c r="F22080" s="69">
        <v>2496</v>
      </c>
      <c r="G22080" s="69" t="s">
        <v>1948</v>
      </c>
    </row>
    <row r="22081" spans="1:7" ht="14.4">
      <c r="A22081" s="27" t="str">
        <f>VLOOKUP(C22081,'user list'!A:B,2,0)</f>
        <v>ITDD</v>
      </c>
      <c r="B22081" s="172">
        <v>45826.360486111109</v>
      </c>
      <c r="C22081" s="69" t="s">
        <v>219</v>
      </c>
      <c r="D22081" s="69" t="s">
        <v>1937</v>
      </c>
      <c r="E22081" s="69" t="s">
        <v>3409</v>
      </c>
      <c r="F22081" s="69">
        <v>2496</v>
      </c>
      <c r="G22081" s="69" t="s">
        <v>1939</v>
      </c>
    </row>
    <row r="22082" spans="1:7" ht="14.4">
      <c r="A22082" s="27" t="str">
        <f>VLOOKUP(C22082,'user list'!A:B,2,0)</f>
        <v>Admin</v>
      </c>
      <c r="B22082" s="172">
        <v>45826.360486111109</v>
      </c>
      <c r="C22082" s="69" t="s">
        <v>186</v>
      </c>
      <c r="D22082" s="69" t="s">
        <v>1937</v>
      </c>
      <c r="E22082" s="69" t="s">
        <v>3409</v>
      </c>
      <c r="F22082" s="69">
        <v>2496</v>
      </c>
      <c r="G22082" s="69" t="s">
        <v>1948</v>
      </c>
    </row>
    <row r="22083" spans="1:7" ht="14.4">
      <c r="A22083" s="27" t="str">
        <f>VLOOKUP(C22083,'user list'!A:B,2,0)</f>
        <v>ITDD</v>
      </c>
      <c r="B22083" s="172">
        <v>45826.360578703701</v>
      </c>
      <c r="C22083" s="69" t="s">
        <v>219</v>
      </c>
      <c r="D22083" s="69" t="s">
        <v>1937</v>
      </c>
      <c r="E22083" s="69" t="s">
        <v>3409</v>
      </c>
      <c r="F22083" s="69">
        <v>2496</v>
      </c>
      <c r="G22083" s="69" t="s">
        <v>1949</v>
      </c>
    </row>
    <row r="22084" spans="1:7" ht="14.4">
      <c r="A22084" s="27" t="str">
        <f>VLOOKUP(C22084,'user list'!A:B,2,0)</f>
        <v>DOE</v>
      </c>
      <c r="B22084" s="172">
        <v>45826.360613425924</v>
      </c>
      <c r="C22084" s="69" t="s">
        <v>211</v>
      </c>
      <c r="D22084" s="69" t="s">
        <v>1937</v>
      </c>
      <c r="E22084" s="69" t="s">
        <v>3408</v>
      </c>
      <c r="F22084" s="69">
        <v>2495</v>
      </c>
      <c r="G22084" s="69" t="s">
        <v>1939</v>
      </c>
    </row>
    <row r="22085" spans="1:7" ht="14.4">
      <c r="A22085" s="27" t="str">
        <f>VLOOKUP(C22085,'user list'!A:B,2,0)</f>
        <v>DOE</v>
      </c>
      <c r="B22085" s="172">
        <v>45826.360833333332</v>
      </c>
      <c r="C22085" s="69" t="s">
        <v>211</v>
      </c>
      <c r="D22085" s="69" t="s">
        <v>1937</v>
      </c>
      <c r="E22085" s="69" t="s">
        <v>3407</v>
      </c>
      <c r="F22085" s="69">
        <v>2494</v>
      </c>
      <c r="G22085" s="69" t="s">
        <v>1939</v>
      </c>
    </row>
    <row r="22086" spans="1:7" ht="14.4">
      <c r="A22086" s="27" t="str">
        <f>VLOOKUP(C22086,'user list'!A:B,2,0)</f>
        <v>DOE</v>
      </c>
      <c r="B22086" s="172">
        <v>45826.362916666665</v>
      </c>
      <c r="C22086" s="69" t="s">
        <v>211</v>
      </c>
      <c r="D22086" s="69" t="s">
        <v>1937</v>
      </c>
      <c r="E22086" s="69" t="s">
        <v>3406</v>
      </c>
      <c r="F22086" s="69">
        <v>2493</v>
      </c>
      <c r="G22086" s="69" t="s">
        <v>1939</v>
      </c>
    </row>
    <row r="22087" spans="1:7" ht="14.4">
      <c r="A22087" s="27" t="str">
        <f>VLOOKUP(C22087,'user list'!A:B,2,0)</f>
        <v>DOE</v>
      </c>
      <c r="B22087" s="172">
        <v>45826.363009259258</v>
      </c>
      <c r="C22087" s="69" t="s">
        <v>211</v>
      </c>
      <c r="D22087" s="69" t="s">
        <v>1937</v>
      </c>
      <c r="E22087" s="69" t="s">
        <v>3381</v>
      </c>
      <c r="F22087" s="69">
        <v>2492</v>
      </c>
      <c r="G22087" s="69" t="s">
        <v>1939</v>
      </c>
    </row>
    <row r="22088" spans="1:7" ht="14.4">
      <c r="A22088" s="27" t="str">
        <f>VLOOKUP(C22088,'user list'!A:B,2,0)</f>
        <v>DOE</v>
      </c>
      <c r="B22088" s="172">
        <v>45826.363055555557</v>
      </c>
      <c r="C22088" s="69" t="s">
        <v>211</v>
      </c>
      <c r="D22088" s="69" t="s">
        <v>1937</v>
      </c>
      <c r="E22088" s="69" t="s">
        <v>3405</v>
      </c>
      <c r="F22088" s="69">
        <v>2490</v>
      </c>
      <c r="G22088" s="69" t="s">
        <v>1939</v>
      </c>
    </row>
    <row r="22089" spans="1:7" ht="14.4">
      <c r="A22089" s="27" t="str">
        <f>VLOOKUP(C22089,'user list'!A:B,2,0)</f>
        <v>DOE</v>
      </c>
      <c r="B22089" s="172">
        <v>45826.363391203704</v>
      </c>
      <c r="C22089" s="69" t="s">
        <v>211</v>
      </c>
      <c r="D22089" s="69" t="s">
        <v>1937</v>
      </c>
      <c r="E22089" s="69" t="s">
        <v>3402</v>
      </c>
      <c r="F22089" s="69">
        <v>2486</v>
      </c>
      <c r="G22089" s="69" t="s">
        <v>1939</v>
      </c>
    </row>
    <row r="22090" spans="1:7" ht="14.4">
      <c r="A22090" s="27" t="str">
        <f>VLOOKUP(C22090,'user list'!A:B,2,0)</f>
        <v>ITDD</v>
      </c>
      <c r="B22090" s="172">
        <v>45826.363425925927</v>
      </c>
      <c r="C22090" s="69" t="s">
        <v>219</v>
      </c>
      <c r="D22090" s="69" t="s">
        <v>1937</v>
      </c>
      <c r="E22090" s="69" t="s">
        <v>3416</v>
      </c>
      <c r="F22090" s="69">
        <v>2504</v>
      </c>
      <c r="G22090" s="69" t="s">
        <v>1939</v>
      </c>
    </row>
    <row r="22091" spans="1:7" ht="14.4">
      <c r="A22091" s="27" t="str">
        <f>VLOOKUP(C22091,'user list'!A:B,2,0)</f>
        <v>ITDD</v>
      </c>
      <c r="B22091" s="172">
        <v>45826.363506944443</v>
      </c>
      <c r="C22091" s="69" t="s">
        <v>219</v>
      </c>
      <c r="D22091" s="69" t="s">
        <v>1937</v>
      </c>
      <c r="E22091" s="69" t="s">
        <v>3416</v>
      </c>
      <c r="F22091" s="69">
        <v>2504</v>
      </c>
      <c r="G22091" s="69" t="s">
        <v>1947</v>
      </c>
    </row>
    <row r="22092" spans="1:7" ht="14.4">
      <c r="A22092" s="27" t="str">
        <f>VLOOKUP(C22092,'user list'!A:B,2,0)</f>
        <v>ITDD</v>
      </c>
      <c r="B22092" s="172">
        <v>45826.363506944443</v>
      </c>
      <c r="C22092" s="69" t="s">
        <v>219</v>
      </c>
      <c r="D22092" s="69" t="s">
        <v>1937</v>
      </c>
      <c r="E22092" s="69" t="s">
        <v>3416</v>
      </c>
      <c r="F22092" s="69">
        <v>2504</v>
      </c>
      <c r="G22092" s="69" t="s">
        <v>1948</v>
      </c>
    </row>
    <row r="22093" spans="1:7" ht="14.4">
      <c r="A22093" s="27" t="str">
        <f>VLOOKUP(C22093,'user list'!A:B,2,0)</f>
        <v>ITDD</v>
      </c>
      <c r="B22093" s="172">
        <v>45826.363506944443</v>
      </c>
      <c r="C22093" s="69" t="s">
        <v>219</v>
      </c>
      <c r="D22093" s="69" t="s">
        <v>1937</v>
      </c>
      <c r="E22093" s="69" t="s">
        <v>3416</v>
      </c>
      <c r="F22093" s="69">
        <v>2504</v>
      </c>
      <c r="G22093" s="69" t="s">
        <v>1939</v>
      </c>
    </row>
    <row r="22094" spans="1:7" ht="14.4">
      <c r="A22094" s="27" t="str">
        <f>VLOOKUP(C22094,'user list'!A:B,2,0)</f>
        <v>Admin</v>
      </c>
      <c r="B22094" s="172">
        <v>45826.363506944443</v>
      </c>
      <c r="C22094" s="69" t="s">
        <v>186</v>
      </c>
      <c r="D22094" s="69" t="s">
        <v>1937</v>
      </c>
      <c r="E22094" s="69" t="s">
        <v>3416</v>
      </c>
      <c r="F22094" s="69">
        <v>2504</v>
      </c>
      <c r="G22094" s="69" t="s">
        <v>1948</v>
      </c>
    </row>
    <row r="22095" spans="1:7" ht="14.4">
      <c r="A22095" s="27" t="str">
        <f>VLOOKUP(C22095,'user list'!A:B,2,0)</f>
        <v>ITDD</v>
      </c>
      <c r="B22095" s="172">
        <v>45826.363645833335</v>
      </c>
      <c r="C22095" s="69" t="s">
        <v>219</v>
      </c>
      <c r="D22095" s="69" t="s">
        <v>1937</v>
      </c>
      <c r="E22095" s="69" t="s">
        <v>3416</v>
      </c>
      <c r="F22095" s="69">
        <v>2504</v>
      </c>
      <c r="G22095" s="69" t="s">
        <v>1949</v>
      </c>
    </row>
    <row r="22096" spans="1:7" ht="14.4">
      <c r="A22096" s="27" t="str">
        <f>VLOOKUP(C22096,'user list'!A:B,2,0)</f>
        <v>DOE</v>
      </c>
      <c r="B22096" s="172">
        <v>45826.363969907405</v>
      </c>
      <c r="C22096" s="69" t="s">
        <v>211</v>
      </c>
      <c r="D22096" s="69" t="s">
        <v>1937</v>
      </c>
      <c r="E22096" s="69" t="s">
        <v>2583</v>
      </c>
      <c r="F22096" s="69">
        <v>1954</v>
      </c>
      <c r="G22096" s="69" t="s">
        <v>1939</v>
      </c>
    </row>
    <row r="22097" spans="1:7" ht="14.4">
      <c r="A22097" s="27" t="str">
        <f>VLOOKUP(C22097,'user list'!A:B,2,0)</f>
        <v>DOE</v>
      </c>
      <c r="B22097" s="172">
        <v>45826.364768518521</v>
      </c>
      <c r="C22097" s="69" t="s">
        <v>211</v>
      </c>
      <c r="D22097" s="69" t="s">
        <v>1937</v>
      </c>
      <c r="E22097" s="69">
        <v>2460</v>
      </c>
      <c r="F22097" s="69">
        <v>2460</v>
      </c>
      <c r="G22097" s="69" t="s">
        <v>1939</v>
      </c>
    </row>
    <row r="22098" spans="1:7" ht="14.4">
      <c r="A22098" s="27" t="str">
        <f>VLOOKUP(C22098,'user list'!A:B,2,0)</f>
        <v>DOE</v>
      </c>
      <c r="B22098" s="172">
        <v>45826.364768518521</v>
      </c>
      <c r="C22098" s="69" t="s">
        <v>211</v>
      </c>
      <c r="D22098" s="69" t="s">
        <v>1937</v>
      </c>
      <c r="E22098" s="69">
        <v>2460</v>
      </c>
      <c r="F22098" s="69">
        <v>2460</v>
      </c>
      <c r="G22098" s="69" t="s">
        <v>1939</v>
      </c>
    </row>
    <row r="22099" spans="1:7" ht="14.4">
      <c r="A22099" s="27" t="str">
        <f>VLOOKUP(C22099,'user list'!A:B,2,0)</f>
        <v>DOE</v>
      </c>
      <c r="B22099" s="172">
        <v>45826.365185185183</v>
      </c>
      <c r="C22099" s="69" t="s">
        <v>211</v>
      </c>
      <c r="D22099" s="69" t="s">
        <v>1937</v>
      </c>
      <c r="E22099" s="69">
        <v>2460</v>
      </c>
      <c r="F22099" s="69">
        <v>2460</v>
      </c>
      <c r="G22099" s="69" t="s">
        <v>1939</v>
      </c>
    </row>
    <row r="22100" spans="1:7" ht="14.4">
      <c r="A22100" s="27" t="str">
        <f>VLOOKUP(C22100,'user list'!A:B,2,0)</f>
        <v>DOE</v>
      </c>
      <c r="B22100" s="172">
        <v>45826.36519675926</v>
      </c>
      <c r="C22100" s="69" t="s">
        <v>211</v>
      </c>
      <c r="D22100" s="69" t="s">
        <v>1937</v>
      </c>
      <c r="E22100" s="69">
        <v>2460</v>
      </c>
      <c r="F22100" s="69">
        <v>2460</v>
      </c>
      <c r="G22100" s="69" t="s">
        <v>1939</v>
      </c>
    </row>
    <row r="22101" spans="1:7" ht="14.4">
      <c r="A22101" s="27" t="str">
        <f>VLOOKUP(C22101,'user list'!A:B,2,0)</f>
        <v>DOE</v>
      </c>
      <c r="B22101" s="172">
        <v>45826.365474537037</v>
      </c>
      <c r="C22101" s="69" t="s">
        <v>211</v>
      </c>
      <c r="D22101" s="69" t="s">
        <v>1937</v>
      </c>
      <c r="E22101" s="69">
        <v>2460</v>
      </c>
      <c r="F22101" s="69">
        <v>2460</v>
      </c>
      <c r="G22101" s="69" t="s">
        <v>1939</v>
      </c>
    </row>
    <row r="22102" spans="1:7" ht="14.4">
      <c r="A22102" s="27" t="str">
        <f>VLOOKUP(C22102,'user list'!A:B,2,0)</f>
        <v>DOE</v>
      </c>
      <c r="B22102" s="172">
        <v>45826.365474537037</v>
      </c>
      <c r="C22102" s="69" t="s">
        <v>211</v>
      </c>
      <c r="D22102" s="69" t="s">
        <v>1937</v>
      </c>
      <c r="E22102" s="69">
        <v>2460</v>
      </c>
      <c r="F22102" s="69">
        <v>2460</v>
      </c>
      <c r="G22102" s="69" t="s">
        <v>1939</v>
      </c>
    </row>
    <row r="22103" spans="1:7" ht="14.4">
      <c r="A22103" s="27" t="str">
        <f>VLOOKUP(C22103,'user list'!A:B,2,0)</f>
        <v>DOE</v>
      </c>
      <c r="B22103" s="172">
        <v>45826.365648148145</v>
      </c>
      <c r="C22103" s="69" t="s">
        <v>211</v>
      </c>
      <c r="D22103" s="69" t="s">
        <v>1937</v>
      </c>
      <c r="E22103" s="69">
        <v>2460</v>
      </c>
      <c r="F22103" s="69">
        <v>2460</v>
      </c>
      <c r="G22103" s="69" t="s">
        <v>1939</v>
      </c>
    </row>
    <row r="22104" spans="1:7" ht="14.4">
      <c r="A22104" s="27" t="str">
        <f>VLOOKUP(C22104,'user list'!A:B,2,0)</f>
        <v>DOE</v>
      </c>
      <c r="B22104" s="172">
        <v>45826.365648148145</v>
      </c>
      <c r="C22104" s="69" t="s">
        <v>211</v>
      </c>
      <c r="D22104" s="69" t="s">
        <v>1937</v>
      </c>
      <c r="E22104" s="69">
        <v>2460</v>
      </c>
      <c r="F22104" s="69">
        <v>2460</v>
      </c>
      <c r="G22104" s="69" t="s">
        <v>1939</v>
      </c>
    </row>
    <row r="22105" spans="1:7" ht="14.4">
      <c r="A22105" s="27" t="str">
        <f>VLOOKUP(C22105,'user list'!A:B,2,0)</f>
        <v>DOE</v>
      </c>
      <c r="B22105" s="172">
        <v>45826.365844907406</v>
      </c>
      <c r="C22105" s="69" t="s">
        <v>211</v>
      </c>
      <c r="D22105" s="69" t="s">
        <v>1937</v>
      </c>
      <c r="E22105" s="69">
        <v>2460</v>
      </c>
      <c r="F22105" s="69">
        <v>2460</v>
      </c>
      <c r="G22105" s="69" t="s">
        <v>1939</v>
      </c>
    </row>
    <row r="22106" spans="1:7" ht="14.4">
      <c r="A22106" s="27" t="str">
        <f>VLOOKUP(C22106,'user list'!A:B,2,0)</f>
        <v>DOE</v>
      </c>
      <c r="B22106" s="172">
        <v>45826.365844907406</v>
      </c>
      <c r="C22106" s="69" t="s">
        <v>211</v>
      </c>
      <c r="D22106" s="69" t="s">
        <v>1937</v>
      </c>
      <c r="E22106" s="69">
        <v>2460</v>
      </c>
      <c r="F22106" s="69">
        <v>2460</v>
      </c>
      <c r="G22106" s="69" t="s">
        <v>1939</v>
      </c>
    </row>
    <row r="22107" spans="1:7" ht="14.4">
      <c r="A22107" s="27" t="str">
        <f>VLOOKUP(C22107,'user list'!A:B,2,0)</f>
        <v>DOE</v>
      </c>
      <c r="B22107" s="172">
        <v>45826.366018518522</v>
      </c>
      <c r="C22107" s="69" t="s">
        <v>211</v>
      </c>
      <c r="D22107" s="69" t="s">
        <v>1937</v>
      </c>
      <c r="E22107" s="69">
        <v>2460</v>
      </c>
      <c r="F22107" s="69">
        <v>2460</v>
      </c>
      <c r="G22107" s="69" t="s">
        <v>1939</v>
      </c>
    </row>
    <row r="22108" spans="1:7" ht="14.4">
      <c r="A22108" s="27" t="str">
        <f>VLOOKUP(C22108,'user list'!A:B,2,0)</f>
        <v>DOE</v>
      </c>
      <c r="B22108" s="172">
        <v>45826.366030092591</v>
      </c>
      <c r="C22108" s="69" t="s">
        <v>211</v>
      </c>
      <c r="D22108" s="69" t="s">
        <v>1937</v>
      </c>
      <c r="E22108" s="69">
        <v>2460</v>
      </c>
      <c r="F22108" s="69">
        <v>2460</v>
      </c>
      <c r="G22108" s="69" t="s">
        <v>1939</v>
      </c>
    </row>
    <row r="22109" spans="1:7" ht="14.4">
      <c r="A22109" s="27" t="str">
        <f>VLOOKUP(C22109,'user list'!A:B,2,0)</f>
        <v>DOE</v>
      </c>
      <c r="B22109" s="172">
        <v>45826.366168981483</v>
      </c>
      <c r="C22109" s="69" t="s">
        <v>211</v>
      </c>
      <c r="D22109" s="69" t="s">
        <v>1937</v>
      </c>
      <c r="E22109" s="69">
        <v>2460</v>
      </c>
      <c r="F22109" s="69">
        <v>2460</v>
      </c>
      <c r="G22109" s="69" t="s">
        <v>1939</v>
      </c>
    </row>
    <row r="22110" spans="1:7" ht="14.4">
      <c r="A22110" s="27" t="str">
        <f>VLOOKUP(C22110,'user list'!A:B,2,0)</f>
        <v>DOE</v>
      </c>
      <c r="B22110" s="172">
        <v>45826.366168981483</v>
      </c>
      <c r="C22110" s="69" t="s">
        <v>211</v>
      </c>
      <c r="D22110" s="69" t="s">
        <v>1937</v>
      </c>
      <c r="E22110" s="69">
        <v>2460</v>
      </c>
      <c r="F22110" s="69">
        <v>2460</v>
      </c>
      <c r="G22110" s="69" t="s">
        <v>1939</v>
      </c>
    </row>
    <row r="22111" spans="1:7" ht="14.4">
      <c r="A22111" s="27" t="str">
        <f>VLOOKUP(C22111,'user list'!A:B,2,0)</f>
        <v>CPDD</v>
      </c>
      <c r="B22111" s="172">
        <v>45826.366550925923</v>
      </c>
      <c r="C22111" s="69" t="s">
        <v>205</v>
      </c>
      <c r="D22111" s="69" t="s">
        <v>1937</v>
      </c>
      <c r="E22111" s="69" t="s">
        <v>1974</v>
      </c>
      <c r="F22111" s="69">
        <v>2402</v>
      </c>
      <c r="G22111" s="69" t="s">
        <v>1939</v>
      </c>
    </row>
    <row r="22112" spans="1:7" ht="14.4">
      <c r="A22112" s="27" t="str">
        <f>VLOOKUP(C22112,'user list'!A:B,2,0)</f>
        <v>ITDD</v>
      </c>
      <c r="B22112" s="172">
        <v>45826.366689814815</v>
      </c>
      <c r="C22112" s="69" t="s">
        <v>219</v>
      </c>
      <c r="D22112" s="69" t="s">
        <v>1937</v>
      </c>
      <c r="E22112" s="69" t="s">
        <v>3409</v>
      </c>
      <c r="F22112" s="69">
        <v>2496</v>
      </c>
      <c r="G22112" s="69" t="s">
        <v>1939</v>
      </c>
    </row>
    <row r="22113" spans="1:7" ht="14.4">
      <c r="A22113" s="27" t="str">
        <f>VLOOKUP(C22113,'user list'!A:B,2,0)</f>
        <v>ITDD</v>
      </c>
      <c r="B22113" s="172">
        <v>45826.366701388892</v>
      </c>
      <c r="C22113" s="69" t="s">
        <v>219</v>
      </c>
      <c r="D22113" s="69" t="s">
        <v>1937</v>
      </c>
      <c r="E22113" s="69" t="s">
        <v>3416</v>
      </c>
      <c r="F22113" s="69">
        <v>2504</v>
      </c>
      <c r="G22113" s="69" t="s">
        <v>1939</v>
      </c>
    </row>
    <row r="22114" spans="1:7" ht="14.4">
      <c r="A22114" s="27" t="str">
        <f>VLOOKUP(C22114,'user list'!A:B,2,0)</f>
        <v>CPDD</v>
      </c>
      <c r="B22114" s="172">
        <v>45826.366805555554</v>
      </c>
      <c r="C22114" s="69" t="s">
        <v>205</v>
      </c>
      <c r="D22114" s="69" t="s">
        <v>1937</v>
      </c>
      <c r="E22114" s="69" t="s">
        <v>3065</v>
      </c>
      <c r="F22114" s="69">
        <v>2367</v>
      </c>
      <c r="G22114" s="69" t="s">
        <v>1939</v>
      </c>
    </row>
    <row r="22115" spans="1:7" ht="14.4">
      <c r="A22115" s="27" t="str">
        <f>VLOOKUP(C22115,'user list'!A:B,2,0)</f>
        <v>CPDD</v>
      </c>
      <c r="B22115" s="172">
        <v>45826.366979166669</v>
      </c>
      <c r="C22115" s="69" t="s">
        <v>205</v>
      </c>
      <c r="D22115" s="69" t="s">
        <v>1937</v>
      </c>
      <c r="E22115" s="69" t="s">
        <v>3061</v>
      </c>
      <c r="F22115" s="69">
        <v>2360</v>
      </c>
      <c r="G22115" s="69" t="s">
        <v>1939</v>
      </c>
    </row>
    <row r="22116" spans="1:7" ht="14.4">
      <c r="A22116" s="27" t="str">
        <f>VLOOKUP(C22116,'user list'!A:B,2,0)</f>
        <v>DOE</v>
      </c>
      <c r="B22116" s="172">
        <v>45826.367696759262</v>
      </c>
      <c r="C22116" s="69" t="s">
        <v>211</v>
      </c>
      <c r="D22116" s="69" t="s">
        <v>1937</v>
      </c>
      <c r="E22116" s="69">
        <v>2460</v>
      </c>
      <c r="F22116" s="69">
        <v>2460</v>
      </c>
      <c r="G22116" s="69" t="s">
        <v>1939</v>
      </c>
    </row>
    <row r="22117" spans="1:7" ht="14.4">
      <c r="A22117" s="27" t="str">
        <f>VLOOKUP(C22117,'user list'!A:B,2,0)</f>
        <v>DOE</v>
      </c>
      <c r="B22117" s="172">
        <v>45826.367708333331</v>
      </c>
      <c r="C22117" s="69" t="s">
        <v>211</v>
      </c>
      <c r="D22117" s="69" t="s">
        <v>1937</v>
      </c>
      <c r="E22117" s="69">
        <v>2460</v>
      </c>
      <c r="F22117" s="69">
        <v>2460</v>
      </c>
      <c r="G22117" s="69" t="s">
        <v>1939</v>
      </c>
    </row>
    <row r="22118" spans="1:7" ht="14.4">
      <c r="A22118" s="27" t="str">
        <f>VLOOKUP(C22118,'user list'!A:B,2,0)</f>
        <v>QCPL</v>
      </c>
      <c r="B22118" s="172">
        <v>45826.367731481485</v>
      </c>
      <c r="C22118" s="69" t="s">
        <v>268</v>
      </c>
      <c r="D22118" s="69" t="s">
        <v>1937</v>
      </c>
      <c r="E22118" s="69" t="s">
        <v>3392</v>
      </c>
      <c r="F22118" s="69">
        <v>2475</v>
      </c>
      <c r="G22118" s="69" t="s">
        <v>1939</v>
      </c>
    </row>
    <row r="22119" spans="1:7" ht="14.4">
      <c r="A22119" s="27" t="str">
        <f>VLOOKUP(C22119,'user list'!A:B,2,0)</f>
        <v>QCPL</v>
      </c>
      <c r="B22119" s="172">
        <v>45826.367997685185</v>
      </c>
      <c r="C22119" s="69" t="s">
        <v>268</v>
      </c>
      <c r="D22119" s="69" t="s">
        <v>1937</v>
      </c>
      <c r="E22119" s="69" t="s">
        <v>3392</v>
      </c>
      <c r="F22119" s="69">
        <v>2475</v>
      </c>
      <c r="G22119" s="69" t="s">
        <v>1949</v>
      </c>
    </row>
    <row r="22120" spans="1:7" ht="14.4">
      <c r="A22120" s="27" t="str">
        <f>VLOOKUP(C22120,'user list'!A:B,2,0)</f>
        <v>DOE</v>
      </c>
      <c r="B22120" s="172">
        <v>45826.36859953704</v>
      </c>
      <c r="C22120" s="69" t="s">
        <v>211</v>
      </c>
      <c r="D22120" s="69" t="s">
        <v>1937</v>
      </c>
      <c r="E22120" s="69" t="s">
        <v>3381</v>
      </c>
      <c r="F22120" s="69">
        <v>2459</v>
      </c>
      <c r="G22120" s="69" t="s">
        <v>1939</v>
      </c>
    </row>
    <row r="22121" spans="1:7" ht="14.4">
      <c r="A22121" s="27" t="str">
        <f>VLOOKUP(C22121,'user list'!A:B,2,0)</f>
        <v>DOE</v>
      </c>
      <c r="B22121" s="172">
        <v>45826.368680555555</v>
      </c>
      <c r="C22121" s="69" t="s">
        <v>211</v>
      </c>
      <c r="D22121" s="69" t="s">
        <v>1937</v>
      </c>
      <c r="E22121" s="69">
        <v>2460</v>
      </c>
      <c r="F22121" s="69">
        <v>2460</v>
      </c>
      <c r="G22121" s="69" t="s">
        <v>1939</v>
      </c>
    </row>
    <row r="22122" spans="1:7" ht="14.4">
      <c r="A22122" s="27" t="str">
        <f>VLOOKUP(C22122,'user list'!A:B,2,0)</f>
        <v>DOE</v>
      </c>
      <c r="B22122" s="172">
        <v>45826.368692129632</v>
      </c>
      <c r="C22122" s="69" t="s">
        <v>211</v>
      </c>
      <c r="D22122" s="69" t="s">
        <v>1937</v>
      </c>
      <c r="E22122" s="69">
        <v>2460</v>
      </c>
      <c r="F22122" s="69">
        <v>2460</v>
      </c>
      <c r="G22122" s="69" t="s">
        <v>1939</v>
      </c>
    </row>
    <row r="22123" spans="1:7" ht="14.4">
      <c r="A22123" s="27" t="str">
        <f>VLOOKUP(C22123,'user list'!A:B,2,0)</f>
        <v>QCPL</v>
      </c>
      <c r="B22123" s="172">
        <v>45826.369409722225</v>
      </c>
      <c r="C22123" s="69" t="s">
        <v>268</v>
      </c>
      <c r="D22123" s="69" t="s">
        <v>1937</v>
      </c>
      <c r="E22123" s="69" t="s">
        <v>3392</v>
      </c>
      <c r="F22123" s="69">
        <v>2475</v>
      </c>
      <c r="G22123" s="69" t="s">
        <v>1947</v>
      </c>
    </row>
    <row r="22124" spans="1:7" ht="14.4">
      <c r="A22124" s="27" t="str">
        <f>VLOOKUP(C22124,'user list'!A:B,2,0)</f>
        <v>QCPL</v>
      </c>
      <c r="B22124" s="172">
        <v>45826.369409722225</v>
      </c>
      <c r="C22124" s="69" t="s">
        <v>268</v>
      </c>
      <c r="D22124" s="69" t="s">
        <v>1937</v>
      </c>
      <c r="E22124" s="69" t="s">
        <v>3392</v>
      </c>
      <c r="F22124" s="69">
        <v>2475</v>
      </c>
      <c r="G22124" s="69" t="s">
        <v>1948</v>
      </c>
    </row>
    <row r="22125" spans="1:7" ht="14.4">
      <c r="A22125" s="27" t="str">
        <f>VLOOKUP(C22125,'user list'!A:B,2,0)</f>
        <v>QCPL</v>
      </c>
      <c r="B22125" s="172">
        <v>45826.369409722225</v>
      </c>
      <c r="C22125" s="69" t="s">
        <v>268</v>
      </c>
      <c r="D22125" s="69" t="s">
        <v>1937</v>
      </c>
      <c r="E22125" s="69" t="s">
        <v>3392</v>
      </c>
      <c r="F22125" s="69">
        <v>2475</v>
      </c>
      <c r="G22125" s="69" t="s">
        <v>1939</v>
      </c>
    </row>
    <row r="22126" spans="1:7" ht="14.4">
      <c r="A22126" s="27" t="str">
        <f>VLOOKUP(C22126,'user list'!A:B,2,0)</f>
        <v>Admin</v>
      </c>
      <c r="B22126" s="172">
        <v>45826.369409722225</v>
      </c>
      <c r="C22126" s="69" t="s">
        <v>186</v>
      </c>
      <c r="D22126" s="69" t="s">
        <v>1937</v>
      </c>
      <c r="E22126" s="69" t="s">
        <v>3392</v>
      </c>
      <c r="F22126" s="69">
        <v>2475</v>
      </c>
      <c r="G22126" s="69" t="s">
        <v>1948</v>
      </c>
    </row>
    <row r="22127" spans="1:7" ht="14.4">
      <c r="A22127" s="27" t="str">
        <f>VLOOKUP(C22127,'user list'!A:B,2,0)</f>
        <v>DOE</v>
      </c>
      <c r="B22127" s="172">
        <v>45826.36996527778</v>
      </c>
      <c r="C22127" s="69" t="s">
        <v>211</v>
      </c>
      <c r="D22127" s="69" t="s">
        <v>1937</v>
      </c>
      <c r="E22127" s="69" t="s">
        <v>3441</v>
      </c>
      <c r="F22127" s="69">
        <v>2522</v>
      </c>
      <c r="G22127" s="69" t="s">
        <v>2440</v>
      </c>
    </row>
    <row r="22128" spans="1:7" ht="14.4">
      <c r="A22128" s="27" t="str">
        <f>VLOOKUP(C22128,'user list'!A:B,2,0)</f>
        <v>Admin</v>
      </c>
      <c r="B22128" s="172">
        <v>45826.369976851849</v>
      </c>
      <c r="C22128" s="69" t="s">
        <v>186</v>
      </c>
      <c r="D22128" s="69" t="s">
        <v>1937</v>
      </c>
      <c r="E22128" s="69" t="s">
        <v>3441</v>
      </c>
      <c r="F22128" s="69">
        <v>2522</v>
      </c>
      <c r="G22128" s="69" t="s">
        <v>1948</v>
      </c>
    </row>
    <row r="22129" spans="1:7" ht="14.4">
      <c r="A22129" s="27" t="str">
        <f>VLOOKUP(C22129,'user list'!A:B,2,0)</f>
        <v>Admin</v>
      </c>
      <c r="B22129" s="172">
        <v>45826.369976851849</v>
      </c>
      <c r="C22129" s="69" t="s">
        <v>186</v>
      </c>
      <c r="D22129" s="69" t="s">
        <v>1937</v>
      </c>
      <c r="E22129" s="69" t="s">
        <v>3441</v>
      </c>
      <c r="F22129" s="69">
        <v>2522</v>
      </c>
      <c r="G22129" s="69" t="s">
        <v>1948</v>
      </c>
    </row>
    <row r="22130" spans="1:7" ht="14.4">
      <c r="A22130" s="27" t="str">
        <f>VLOOKUP(C22130,'user list'!A:B,2,0)</f>
        <v>Admin</v>
      </c>
      <c r="B22130" s="172">
        <v>45826.369976851849</v>
      </c>
      <c r="C22130" s="69" t="s">
        <v>186</v>
      </c>
      <c r="D22130" s="69" t="s">
        <v>1937</v>
      </c>
      <c r="E22130" s="69" t="s">
        <v>3441</v>
      </c>
      <c r="F22130" s="69">
        <v>2522</v>
      </c>
      <c r="G22130" s="69" t="s">
        <v>1948</v>
      </c>
    </row>
    <row r="22131" spans="1:7" ht="14.4">
      <c r="A22131" s="27" t="str">
        <f>VLOOKUP(C22131,'user list'!A:B,2,0)</f>
        <v>Admin</v>
      </c>
      <c r="B22131" s="172">
        <v>45826.369976851849</v>
      </c>
      <c r="C22131" s="69" t="s">
        <v>186</v>
      </c>
      <c r="D22131" s="69" t="s">
        <v>1937</v>
      </c>
      <c r="E22131" s="69" t="s">
        <v>3441</v>
      </c>
      <c r="F22131" s="69">
        <v>2522</v>
      </c>
      <c r="G22131" s="69" t="s">
        <v>1947</v>
      </c>
    </row>
    <row r="22132" spans="1:7" ht="14.4">
      <c r="A22132" s="27" t="str">
        <f>VLOOKUP(C22132,'user list'!A:B,2,0)</f>
        <v>DOE</v>
      </c>
      <c r="B22132" s="172">
        <v>45826.370381944442</v>
      </c>
      <c r="C22132" s="69" t="s">
        <v>211</v>
      </c>
      <c r="D22132" s="69" t="s">
        <v>1937</v>
      </c>
      <c r="E22132" s="69" t="s">
        <v>2035</v>
      </c>
      <c r="F22132" s="69">
        <v>1763</v>
      </c>
      <c r="G22132" s="69" t="s">
        <v>1939</v>
      </c>
    </row>
    <row r="22133" spans="1:7" ht="14.4">
      <c r="A22133" s="27" t="str">
        <f>VLOOKUP(C22133,'user list'!A:B,2,0)</f>
        <v>DOE</v>
      </c>
      <c r="B22133" s="172">
        <v>45826.370567129627</v>
      </c>
      <c r="C22133" s="69" t="s">
        <v>211</v>
      </c>
      <c r="D22133" s="69" t="s">
        <v>1937</v>
      </c>
      <c r="E22133" s="69" t="s">
        <v>2583</v>
      </c>
      <c r="F22133" s="69">
        <v>1954</v>
      </c>
      <c r="G22133" s="69" t="s">
        <v>1939</v>
      </c>
    </row>
    <row r="22134" spans="1:7" ht="14.4">
      <c r="A22134" s="27" t="str">
        <f>VLOOKUP(C22134,'user list'!A:B,2,0)</f>
        <v>DOE</v>
      </c>
      <c r="B22134" s="172">
        <v>45826.371122685188</v>
      </c>
      <c r="C22134" s="69" t="s">
        <v>211</v>
      </c>
      <c r="D22134" s="69" t="s">
        <v>1937</v>
      </c>
      <c r="E22134" s="69" t="s">
        <v>3374</v>
      </c>
      <c r="F22134" s="69" t="s">
        <v>3375</v>
      </c>
      <c r="G22134" s="69">
        <v>2444</v>
      </c>
    </row>
    <row r="22135" spans="1:7" ht="14.4">
      <c r="A22135" s="27" t="str">
        <f>VLOOKUP(C22135,'user list'!A:B,2,0)</f>
        <v>SBCDPO</v>
      </c>
      <c r="B22135" s="172">
        <v>45826.371944444443</v>
      </c>
      <c r="C22135" s="69" t="s">
        <v>271</v>
      </c>
      <c r="D22135" s="69" t="s">
        <v>1937</v>
      </c>
      <c r="E22135" s="69" t="s">
        <v>3442</v>
      </c>
      <c r="F22135" s="69">
        <v>2523</v>
      </c>
      <c r="G22135" s="69" t="s">
        <v>2440</v>
      </c>
    </row>
    <row r="22136" spans="1:7" ht="14.4">
      <c r="A22136" s="27" t="str">
        <f>VLOOKUP(C22136,'user list'!A:B,2,0)</f>
        <v>Admin</v>
      </c>
      <c r="B22136" s="172">
        <v>45826.371944444443</v>
      </c>
      <c r="C22136" s="69" t="s">
        <v>186</v>
      </c>
      <c r="D22136" s="69" t="s">
        <v>1937</v>
      </c>
      <c r="E22136" s="69" t="s">
        <v>3442</v>
      </c>
      <c r="F22136" s="69">
        <v>2523</v>
      </c>
      <c r="G22136" s="69" t="s">
        <v>1948</v>
      </c>
    </row>
    <row r="22137" spans="1:7" ht="14.4">
      <c r="A22137" s="27" t="str">
        <f>VLOOKUP(C22137,'user list'!A:B,2,0)</f>
        <v>Admin</v>
      </c>
      <c r="B22137" s="172">
        <v>45826.371944444443</v>
      </c>
      <c r="C22137" s="69" t="s">
        <v>186</v>
      </c>
      <c r="D22137" s="69" t="s">
        <v>1937</v>
      </c>
      <c r="E22137" s="69" t="s">
        <v>3442</v>
      </c>
      <c r="F22137" s="69">
        <v>2523</v>
      </c>
      <c r="G22137" s="69" t="s">
        <v>1948</v>
      </c>
    </row>
    <row r="22138" spans="1:7" ht="14.4">
      <c r="A22138" s="27" t="str">
        <f>VLOOKUP(C22138,'user list'!A:B,2,0)</f>
        <v>Admin</v>
      </c>
      <c r="B22138" s="172">
        <v>45826.371944444443</v>
      </c>
      <c r="C22138" s="69" t="s">
        <v>186</v>
      </c>
      <c r="D22138" s="69" t="s">
        <v>1937</v>
      </c>
      <c r="E22138" s="69" t="s">
        <v>3442</v>
      </c>
      <c r="F22138" s="69">
        <v>2523</v>
      </c>
      <c r="G22138" s="69" t="s">
        <v>1948</v>
      </c>
    </row>
    <row r="22139" spans="1:7" ht="14.4">
      <c r="A22139" s="27" t="str">
        <f>VLOOKUP(C22139,'user list'!A:B,2,0)</f>
        <v>Admin</v>
      </c>
      <c r="B22139" s="172">
        <v>45826.371944444443</v>
      </c>
      <c r="C22139" s="69" t="s">
        <v>186</v>
      </c>
      <c r="D22139" s="69" t="s">
        <v>1937</v>
      </c>
      <c r="E22139" s="69" t="s">
        <v>3442</v>
      </c>
      <c r="F22139" s="69">
        <v>2523</v>
      </c>
      <c r="G22139" s="69" t="s">
        <v>1947</v>
      </c>
    </row>
    <row r="22140" spans="1:7" ht="14.4">
      <c r="A22140" s="27" t="str">
        <f>VLOOKUP(C22140,'user list'!A:B,2,0)</f>
        <v>CPDD</v>
      </c>
      <c r="B22140" s="172">
        <v>45826.376215277778</v>
      </c>
      <c r="C22140" s="69" t="s">
        <v>205</v>
      </c>
      <c r="D22140" s="69" t="s">
        <v>1937</v>
      </c>
      <c r="E22140" s="69" t="s">
        <v>3059</v>
      </c>
      <c r="F22140" s="69">
        <v>2353</v>
      </c>
      <c r="G22140" s="69" t="s">
        <v>1939</v>
      </c>
    </row>
    <row r="22141" spans="1:7" ht="14.4">
      <c r="A22141" s="27" t="str">
        <f>VLOOKUP(C22141,'user list'!A:B,2,0)</f>
        <v>CAD</v>
      </c>
      <c r="B22141" s="172">
        <v>45826.37641203704</v>
      </c>
      <c r="C22141" s="69" t="s">
        <v>196</v>
      </c>
      <c r="D22141" s="69" t="s">
        <v>1937</v>
      </c>
      <c r="E22141" s="69" t="s">
        <v>3441</v>
      </c>
      <c r="F22141" s="69">
        <v>2522</v>
      </c>
      <c r="G22141" s="69" t="s">
        <v>1939</v>
      </c>
    </row>
    <row r="22142" spans="1:7" ht="14.4">
      <c r="A22142" s="27" t="str">
        <f>VLOOKUP(C22142,'user list'!A:B,2,0)</f>
        <v>CAD</v>
      </c>
      <c r="B22142" s="172">
        <v>45826.376666666663</v>
      </c>
      <c r="C22142" s="69" t="s">
        <v>196</v>
      </c>
      <c r="D22142" s="69" t="s">
        <v>1937</v>
      </c>
      <c r="E22142" s="69" t="s">
        <v>3415</v>
      </c>
      <c r="F22142" s="69">
        <v>2503</v>
      </c>
      <c r="G22142" s="69" t="s">
        <v>1939</v>
      </c>
    </row>
    <row r="22143" spans="1:7" ht="14.4">
      <c r="A22143" s="27" t="str">
        <f>VLOOKUP(C22143,'user list'!A:B,2,0)</f>
        <v>SPORTS</v>
      </c>
      <c r="B22143" s="172">
        <v>45826.377650462964</v>
      </c>
      <c r="C22143" s="69" t="s">
        <v>272</v>
      </c>
      <c r="D22143" s="69" t="s">
        <v>1937</v>
      </c>
      <c r="E22143" s="69" t="s">
        <v>3060</v>
      </c>
      <c r="F22143" s="69">
        <v>2354</v>
      </c>
      <c r="G22143" s="69" t="s">
        <v>1939</v>
      </c>
    </row>
    <row r="22144" spans="1:7" ht="14.4">
      <c r="A22144" s="27" t="str">
        <f>VLOOKUP(C22144,'user list'!A:B,2,0)</f>
        <v>CAD</v>
      </c>
      <c r="B22144" s="172">
        <v>45826.377835648149</v>
      </c>
      <c r="C22144" s="69" t="s">
        <v>196</v>
      </c>
      <c r="D22144" s="69" t="s">
        <v>1937</v>
      </c>
      <c r="E22144" s="69" t="s">
        <v>3414</v>
      </c>
      <c r="F22144" s="69">
        <v>2502</v>
      </c>
      <c r="G22144" s="69" t="s">
        <v>1939</v>
      </c>
    </row>
    <row r="22145" spans="1:7" ht="14.4">
      <c r="A22145" s="27" t="str">
        <f>VLOOKUP(C22145,'user list'!A:B,2,0)</f>
        <v>CAD</v>
      </c>
      <c r="B22145" s="172">
        <v>45826.378078703703</v>
      </c>
      <c r="C22145" s="69" t="s">
        <v>196</v>
      </c>
      <c r="D22145" s="69" t="s">
        <v>1937</v>
      </c>
      <c r="E22145" s="69" t="s">
        <v>3412</v>
      </c>
      <c r="F22145" s="69">
        <v>2500</v>
      </c>
      <c r="G22145" s="69" t="s">
        <v>1939</v>
      </c>
    </row>
    <row r="22146" spans="1:7" ht="14.4">
      <c r="A22146" s="27" t="str">
        <f>VLOOKUP(C22146,'user list'!A:B,2,0)</f>
        <v>SPORTS</v>
      </c>
      <c r="B22146" s="172">
        <v>45826.378125000003</v>
      </c>
      <c r="C22146" s="69" t="s">
        <v>272</v>
      </c>
      <c r="D22146" s="69" t="s">
        <v>1937</v>
      </c>
      <c r="E22146" s="69" t="s">
        <v>3060</v>
      </c>
      <c r="F22146" s="69">
        <v>2354</v>
      </c>
      <c r="G22146" s="69" t="s">
        <v>2441</v>
      </c>
    </row>
    <row r="22147" spans="1:7" ht="14.4">
      <c r="A22147" s="27" t="str">
        <f>VLOOKUP(C22147,'user list'!A:B,2,0)</f>
        <v>CAD</v>
      </c>
      <c r="B22147" s="172">
        <v>45826.378229166665</v>
      </c>
      <c r="C22147" s="69" t="s">
        <v>196</v>
      </c>
      <c r="D22147" s="69" t="s">
        <v>1937</v>
      </c>
      <c r="E22147" s="69" t="s">
        <v>3411</v>
      </c>
      <c r="F22147" s="69">
        <v>2498</v>
      </c>
      <c r="G22147" s="69" t="s">
        <v>1939</v>
      </c>
    </row>
    <row r="22148" spans="1:7" ht="14.4">
      <c r="A22148" s="27" t="str">
        <f>VLOOKUP(C22148,'user list'!A:B,2,0)</f>
        <v>CAD</v>
      </c>
      <c r="B22148" s="172">
        <v>45826.378298611111</v>
      </c>
      <c r="C22148" s="69" t="s">
        <v>196</v>
      </c>
      <c r="D22148" s="69" t="s">
        <v>1937</v>
      </c>
      <c r="E22148" s="69" t="s">
        <v>3410</v>
      </c>
      <c r="F22148" s="69">
        <v>2497</v>
      </c>
      <c r="G22148" s="69" t="s">
        <v>1939</v>
      </c>
    </row>
    <row r="22149" spans="1:7" ht="14.4">
      <c r="A22149" s="27" t="str">
        <f>VLOOKUP(C22149,'user list'!A:B,2,0)</f>
        <v>CAD</v>
      </c>
      <c r="B22149" s="172">
        <v>45826.378437500003</v>
      </c>
      <c r="C22149" s="69" t="s">
        <v>196</v>
      </c>
      <c r="D22149" s="69" t="s">
        <v>1937</v>
      </c>
      <c r="E22149" s="69" t="s">
        <v>3441</v>
      </c>
      <c r="F22149" s="69">
        <v>2522</v>
      </c>
      <c r="G22149" s="69" t="s">
        <v>1939</v>
      </c>
    </row>
    <row r="22150" spans="1:7" ht="14.4">
      <c r="A22150" s="27" t="str">
        <f>VLOOKUP(C22150,'user list'!A:B,2,0)</f>
        <v>LEDIPO</v>
      </c>
      <c r="B22150" s="172">
        <v>45826.378819444442</v>
      </c>
      <c r="C22150" s="69" t="s">
        <v>222</v>
      </c>
      <c r="D22150" s="69" t="s">
        <v>1937</v>
      </c>
      <c r="E22150" s="69" t="s">
        <v>3392</v>
      </c>
      <c r="F22150" s="69">
        <v>2475</v>
      </c>
      <c r="G22150" s="69" t="s">
        <v>1939</v>
      </c>
    </row>
    <row r="22151" spans="1:7" ht="14.4">
      <c r="A22151" s="27" t="str">
        <f>VLOOKUP(C22151,'user list'!A:B,2,0)</f>
        <v>LEDIPO</v>
      </c>
      <c r="B22151" s="172">
        <v>45826.379027777781</v>
      </c>
      <c r="C22151" s="69" t="s">
        <v>222</v>
      </c>
      <c r="D22151" s="69" t="s">
        <v>1937</v>
      </c>
      <c r="E22151" s="69" t="s">
        <v>3346</v>
      </c>
      <c r="F22151" s="69">
        <v>2409</v>
      </c>
      <c r="G22151" s="69" t="s">
        <v>1939</v>
      </c>
    </row>
    <row r="22152" spans="1:7" ht="14.4">
      <c r="A22152" s="27" t="str">
        <f>VLOOKUP(C22152,'user list'!A:B,2,0)</f>
        <v>LEDIPO</v>
      </c>
      <c r="B22152" s="172">
        <v>45826.379293981481</v>
      </c>
      <c r="C22152" s="69" t="s">
        <v>222</v>
      </c>
      <c r="D22152" s="69" t="s">
        <v>1937</v>
      </c>
      <c r="E22152" s="69" t="s">
        <v>1974</v>
      </c>
      <c r="F22152" s="69">
        <v>2402</v>
      </c>
      <c r="G22152" s="69" t="s">
        <v>1939</v>
      </c>
    </row>
    <row r="22153" spans="1:7" ht="14.4">
      <c r="A22153" s="27" t="str">
        <f>VLOOKUP(C22153,'user list'!A:B,2,0)</f>
        <v>LEDIPO</v>
      </c>
      <c r="B22153" s="172">
        <v>45826.380196759259</v>
      </c>
      <c r="C22153" s="69" t="s">
        <v>222</v>
      </c>
      <c r="D22153" s="69" t="s">
        <v>1937</v>
      </c>
      <c r="E22153" s="69" t="s">
        <v>3061</v>
      </c>
      <c r="F22153" s="69">
        <v>2360</v>
      </c>
      <c r="G22153" s="69" t="s">
        <v>1939</v>
      </c>
    </row>
    <row r="22154" spans="1:7" ht="14.4">
      <c r="A22154" s="27" t="str">
        <f>VLOOKUP(C22154,'user list'!A:B,2,0)</f>
        <v>LEDIPO</v>
      </c>
      <c r="B22154" s="172">
        <v>45826.380335648151</v>
      </c>
      <c r="C22154" s="69" t="s">
        <v>222</v>
      </c>
      <c r="D22154" s="69" t="s">
        <v>1937</v>
      </c>
      <c r="E22154" s="69" t="s">
        <v>3060</v>
      </c>
      <c r="F22154" s="69">
        <v>2354</v>
      </c>
      <c r="G22154" s="69" t="s">
        <v>1939</v>
      </c>
    </row>
    <row r="22155" spans="1:7" ht="14.4">
      <c r="A22155" s="27" t="str">
        <f>VLOOKUP(C22155,'user list'!A:B,2,0)</f>
        <v>CAD</v>
      </c>
      <c r="B22155" s="172">
        <v>45826.38045138889</v>
      </c>
      <c r="C22155" s="69" t="s">
        <v>196</v>
      </c>
      <c r="D22155" s="69" t="s">
        <v>1937</v>
      </c>
      <c r="E22155" s="69" t="s">
        <v>3415</v>
      </c>
      <c r="F22155" s="69">
        <v>2503</v>
      </c>
      <c r="G22155" s="69" t="s">
        <v>1939</v>
      </c>
    </row>
    <row r="22156" spans="1:7" ht="14.4">
      <c r="A22156" s="27" t="str">
        <f>VLOOKUP(C22156,'user list'!A:B,2,0)</f>
        <v>CAD</v>
      </c>
      <c r="B22156" s="172">
        <v>45826.380474537036</v>
      </c>
      <c r="C22156" s="69" t="s">
        <v>196</v>
      </c>
      <c r="D22156" s="69" t="s">
        <v>1937</v>
      </c>
      <c r="E22156" s="69" t="s">
        <v>3414</v>
      </c>
      <c r="F22156" s="69">
        <v>2502</v>
      </c>
      <c r="G22156" s="69" t="s">
        <v>1939</v>
      </c>
    </row>
    <row r="22157" spans="1:7" ht="14.4">
      <c r="A22157" s="27" t="str">
        <f>VLOOKUP(C22157,'user list'!A:B,2,0)</f>
        <v>CAD</v>
      </c>
      <c r="B22157" s="172">
        <v>45826.380555555559</v>
      </c>
      <c r="C22157" s="69" t="s">
        <v>196</v>
      </c>
      <c r="D22157" s="69" t="s">
        <v>1937</v>
      </c>
      <c r="E22157" s="69" t="s">
        <v>3412</v>
      </c>
      <c r="F22157" s="69">
        <v>2500</v>
      </c>
      <c r="G22157" s="69" t="s">
        <v>1939</v>
      </c>
    </row>
    <row r="22158" spans="1:7" ht="14.4">
      <c r="A22158" s="27" t="str">
        <f>VLOOKUP(C22158,'user list'!A:B,2,0)</f>
        <v>CAD</v>
      </c>
      <c r="B22158" s="172">
        <v>45826.380578703705</v>
      </c>
      <c r="C22158" s="69" t="s">
        <v>196</v>
      </c>
      <c r="D22158" s="69" t="s">
        <v>1937</v>
      </c>
      <c r="E22158" s="69" t="s">
        <v>3411</v>
      </c>
      <c r="F22158" s="69">
        <v>2498</v>
      </c>
      <c r="G22158" s="69" t="s">
        <v>1939</v>
      </c>
    </row>
    <row r="22159" spans="1:7" ht="14.4">
      <c r="A22159" s="27" t="str">
        <f>VLOOKUP(C22159,'user list'!A:B,2,0)</f>
        <v>CAD</v>
      </c>
      <c r="B22159" s="172">
        <v>45826.380601851852</v>
      </c>
      <c r="C22159" s="69" t="s">
        <v>196</v>
      </c>
      <c r="D22159" s="69" t="s">
        <v>1937</v>
      </c>
      <c r="E22159" s="69" t="s">
        <v>3410</v>
      </c>
      <c r="F22159" s="69">
        <v>2497</v>
      </c>
      <c r="G22159" s="69" t="s">
        <v>1939</v>
      </c>
    </row>
    <row r="22160" spans="1:7" ht="14.4">
      <c r="A22160" s="27" t="str">
        <f>VLOOKUP(C22160,'user list'!A:B,2,0)</f>
        <v>CAD</v>
      </c>
      <c r="B22160" s="172">
        <v>45826.380624999998</v>
      </c>
      <c r="C22160" s="69" t="s">
        <v>196</v>
      </c>
      <c r="D22160" s="69" t="s">
        <v>1937</v>
      </c>
      <c r="E22160" s="69" t="s">
        <v>3408</v>
      </c>
      <c r="F22160" s="69">
        <v>2495</v>
      </c>
      <c r="G22160" s="69" t="s">
        <v>1939</v>
      </c>
    </row>
    <row r="22161" spans="1:7" ht="14.4">
      <c r="A22161" s="27" t="str">
        <f>VLOOKUP(C22161,'user list'!A:B,2,0)</f>
        <v>LEDIPO</v>
      </c>
      <c r="B22161" s="172">
        <v>45826.380636574075</v>
      </c>
      <c r="C22161" s="69" t="s">
        <v>222</v>
      </c>
      <c r="D22161" s="69" t="s">
        <v>1937</v>
      </c>
      <c r="E22161" s="69" t="s">
        <v>2589</v>
      </c>
      <c r="F22161" s="69">
        <v>1969</v>
      </c>
      <c r="G22161" s="69" t="s">
        <v>1939</v>
      </c>
    </row>
    <row r="22162" spans="1:7" ht="14.4">
      <c r="A22162" s="27" t="str">
        <f>VLOOKUP(C22162,'user list'!A:B,2,0)</f>
        <v>CAD</v>
      </c>
      <c r="B22162" s="172">
        <v>45826.380648148152</v>
      </c>
      <c r="C22162" s="69" t="s">
        <v>196</v>
      </c>
      <c r="D22162" s="69" t="s">
        <v>1937</v>
      </c>
      <c r="E22162" s="69" t="s">
        <v>3406</v>
      </c>
      <c r="F22162" s="69">
        <v>2493</v>
      </c>
      <c r="G22162" s="69" t="s">
        <v>1939</v>
      </c>
    </row>
    <row r="22163" spans="1:7" ht="14.4">
      <c r="A22163" s="27" t="str">
        <f>VLOOKUP(C22163,'user list'!A:B,2,0)</f>
        <v>CAD</v>
      </c>
      <c r="B22163" s="172">
        <v>45826.380706018521</v>
      </c>
      <c r="C22163" s="69" t="s">
        <v>196</v>
      </c>
      <c r="D22163" s="69" t="s">
        <v>1937</v>
      </c>
      <c r="E22163" s="69" t="s">
        <v>3380</v>
      </c>
      <c r="F22163" s="69">
        <v>2458</v>
      </c>
      <c r="G22163" s="69" t="s">
        <v>1939</v>
      </c>
    </row>
    <row r="22164" spans="1:7" ht="14.4">
      <c r="A22164" s="27" t="str">
        <f>VLOOKUP(C22164,'user list'!A:B,2,0)</f>
        <v>CAD</v>
      </c>
      <c r="B22164" s="172">
        <v>45826.380752314813</v>
      </c>
      <c r="C22164" s="69" t="s">
        <v>196</v>
      </c>
      <c r="D22164" s="69" t="s">
        <v>1937</v>
      </c>
      <c r="E22164" s="69">
        <v>2460</v>
      </c>
      <c r="F22164" s="69">
        <v>2460</v>
      </c>
      <c r="G22164" s="69" t="s">
        <v>1939</v>
      </c>
    </row>
    <row r="22165" spans="1:7" ht="14.4">
      <c r="A22165" s="27" t="str">
        <f>VLOOKUP(C22165,'user list'!A:B,2,0)</f>
        <v>CAD</v>
      </c>
      <c r="B22165" s="172">
        <v>45826.38076388889</v>
      </c>
      <c r="C22165" s="69" t="s">
        <v>196</v>
      </c>
      <c r="D22165" s="69" t="s">
        <v>1937</v>
      </c>
      <c r="E22165" s="69">
        <v>2460</v>
      </c>
      <c r="F22165" s="69">
        <v>2460</v>
      </c>
      <c r="G22165" s="69" t="s">
        <v>1939</v>
      </c>
    </row>
    <row r="22166" spans="1:7" ht="14.4">
      <c r="A22166" s="27" t="str">
        <f>VLOOKUP(C22166,'user list'!A:B,2,0)</f>
        <v>CAD</v>
      </c>
      <c r="B22166" s="172">
        <v>45826.380810185183</v>
      </c>
      <c r="C22166" s="69" t="s">
        <v>196</v>
      </c>
      <c r="D22166" s="69" t="s">
        <v>1937</v>
      </c>
      <c r="E22166" s="69" t="s">
        <v>3382</v>
      </c>
      <c r="F22166" s="69">
        <v>2461</v>
      </c>
      <c r="G22166" s="69" t="s">
        <v>1939</v>
      </c>
    </row>
    <row r="22167" spans="1:7" ht="14.4">
      <c r="A22167" s="27" t="str">
        <f>VLOOKUP(C22167,'user list'!A:B,2,0)</f>
        <v>CAD</v>
      </c>
      <c r="B22167" s="172">
        <v>45826.380891203706</v>
      </c>
      <c r="C22167" s="69" t="s">
        <v>196</v>
      </c>
      <c r="D22167" s="69" t="s">
        <v>1937</v>
      </c>
      <c r="E22167" s="69" t="s">
        <v>3382</v>
      </c>
      <c r="F22167" s="69">
        <v>2461</v>
      </c>
      <c r="G22167" s="69" t="s">
        <v>1947</v>
      </c>
    </row>
    <row r="22168" spans="1:7" ht="14.4">
      <c r="A22168" s="27" t="str">
        <f>VLOOKUP(C22168,'user list'!A:B,2,0)</f>
        <v>CAD</v>
      </c>
      <c r="B22168" s="172">
        <v>45826.380891203706</v>
      </c>
      <c r="C22168" s="69" t="s">
        <v>196</v>
      </c>
      <c r="D22168" s="69" t="s">
        <v>1937</v>
      </c>
      <c r="E22168" s="69" t="s">
        <v>3382</v>
      </c>
      <c r="F22168" s="69">
        <v>2461</v>
      </c>
      <c r="G22168" s="69" t="s">
        <v>1948</v>
      </c>
    </row>
    <row r="22169" spans="1:7" ht="14.4">
      <c r="A22169" s="27" t="str">
        <f>VLOOKUP(C22169,'user list'!A:B,2,0)</f>
        <v>CAD</v>
      </c>
      <c r="B22169" s="172">
        <v>45826.380891203706</v>
      </c>
      <c r="C22169" s="69" t="s">
        <v>196</v>
      </c>
      <c r="D22169" s="69" t="s">
        <v>1937</v>
      </c>
      <c r="E22169" s="69" t="s">
        <v>3382</v>
      </c>
      <c r="F22169" s="69">
        <v>2461</v>
      </c>
      <c r="G22169" s="69" t="s">
        <v>1939</v>
      </c>
    </row>
    <row r="22170" spans="1:7" ht="14.4">
      <c r="A22170" s="27" t="str">
        <f>VLOOKUP(C22170,'user list'!A:B,2,0)</f>
        <v>Admin</v>
      </c>
      <c r="B22170" s="172">
        <v>45826.380902777775</v>
      </c>
      <c r="C22170" s="69" t="s">
        <v>186</v>
      </c>
      <c r="D22170" s="69" t="s">
        <v>1937</v>
      </c>
      <c r="E22170" s="69" t="s">
        <v>3382</v>
      </c>
      <c r="F22170" s="69">
        <v>2461</v>
      </c>
      <c r="G22170" s="69" t="s">
        <v>1948</v>
      </c>
    </row>
    <row r="22171" spans="1:7" ht="14.4">
      <c r="A22171" s="27" t="str">
        <f>VLOOKUP(C22171,'user list'!A:B,2,0)</f>
        <v>CAD</v>
      </c>
      <c r="B22171" s="172">
        <v>45826.380937499998</v>
      </c>
      <c r="C22171" s="69" t="s">
        <v>196</v>
      </c>
      <c r="D22171" s="69" t="s">
        <v>1937</v>
      </c>
      <c r="E22171" s="69" t="s">
        <v>3406</v>
      </c>
      <c r="F22171" s="69">
        <v>2493</v>
      </c>
      <c r="G22171" s="69" t="s">
        <v>1939</v>
      </c>
    </row>
    <row r="22172" spans="1:7" ht="14.4">
      <c r="A22172" s="27" t="str">
        <f>VLOOKUP(C22172,'user list'!A:B,2,0)</f>
        <v>CAD</v>
      </c>
      <c r="B22172" s="172">
        <v>45826.381018518521</v>
      </c>
      <c r="C22172" s="69" t="s">
        <v>196</v>
      </c>
      <c r="D22172" s="69" t="s">
        <v>1937</v>
      </c>
      <c r="E22172" s="69" t="s">
        <v>3407</v>
      </c>
      <c r="F22172" s="69">
        <v>2494</v>
      </c>
      <c r="G22172" s="69" t="s">
        <v>1939</v>
      </c>
    </row>
    <row r="22173" spans="1:7" ht="14.4">
      <c r="A22173" s="27" t="str">
        <f>VLOOKUP(C22173,'user list'!A:B,2,0)</f>
        <v>CAD</v>
      </c>
      <c r="B22173" s="172">
        <v>45826.381053240744</v>
      </c>
      <c r="C22173" s="69" t="s">
        <v>196</v>
      </c>
      <c r="D22173" s="69" t="s">
        <v>1937</v>
      </c>
      <c r="E22173" s="69" t="s">
        <v>3380</v>
      </c>
      <c r="F22173" s="69">
        <v>2458</v>
      </c>
      <c r="G22173" s="69" t="s">
        <v>1939</v>
      </c>
    </row>
    <row r="22174" spans="1:7" ht="14.4">
      <c r="A22174" s="27" t="str">
        <f>VLOOKUP(C22174,'user list'!A:B,2,0)</f>
        <v>CAD</v>
      </c>
      <c r="B22174" s="172">
        <v>45826.381226851852</v>
      </c>
      <c r="C22174" s="69" t="s">
        <v>196</v>
      </c>
      <c r="D22174" s="69" t="s">
        <v>1937</v>
      </c>
      <c r="E22174" s="69">
        <v>2460</v>
      </c>
      <c r="F22174" s="69">
        <v>2460</v>
      </c>
      <c r="G22174" s="69" t="s">
        <v>1939</v>
      </c>
    </row>
    <row r="22175" spans="1:7" ht="14.4">
      <c r="A22175" s="27" t="str">
        <f>VLOOKUP(C22175,'user list'!A:B,2,0)</f>
        <v>CAD</v>
      </c>
      <c r="B22175" s="172">
        <v>45826.381226851852</v>
      </c>
      <c r="C22175" s="69" t="s">
        <v>196</v>
      </c>
      <c r="D22175" s="69" t="s">
        <v>1937</v>
      </c>
      <c r="E22175" s="69">
        <v>2460</v>
      </c>
      <c r="F22175" s="69">
        <v>2460</v>
      </c>
      <c r="G22175" s="69" t="s">
        <v>1939</v>
      </c>
    </row>
    <row r="22176" spans="1:7" ht="14.4">
      <c r="A22176" s="27" t="str">
        <f>VLOOKUP(C22176,'user list'!A:B,2,0)</f>
        <v>CAD</v>
      </c>
      <c r="B22176" s="172">
        <v>45826.381261574075</v>
      </c>
      <c r="C22176" s="69" t="s">
        <v>196</v>
      </c>
      <c r="D22176" s="69" t="s">
        <v>1937</v>
      </c>
      <c r="E22176" s="69" t="s">
        <v>3384</v>
      </c>
      <c r="F22176" s="69">
        <v>2463</v>
      </c>
      <c r="G22176" s="69" t="s">
        <v>1939</v>
      </c>
    </row>
    <row r="22177" spans="1:7" ht="14.4">
      <c r="A22177" s="27" t="str">
        <f>VLOOKUP(C22177,'user list'!A:B,2,0)</f>
        <v>CAD</v>
      </c>
      <c r="B22177" s="172">
        <v>45826.381284722222</v>
      </c>
      <c r="C22177" s="69" t="s">
        <v>196</v>
      </c>
      <c r="D22177" s="69" t="s">
        <v>1937</v>
      </c>
      <c r="E22177" s="69" t="s">
        <v>3406</v>
      </c>
      <c r="F22177" s="69">
        <v>2493</v>
      </c>
      <c r="G22177" s="69" t="s">
        <v>1939</v>
      </c>
    </row>
    <row r="22178" spans="1:7" ht="14.4">
      <c r="A22178" s="27" t="str">
        <f>VLOOKUP(C22178,'user list'!A:B,2,0)</f>
        <v>OCAs</v>
      </c>
      <c r="B22178" s="172">
        <v>45826.381956018522</v>
      </c>
      <c r="C22178" s="69" t="s">
        <v>279</v>
      </c>
      <c r="D22178" s="69" t="s">
        <v>1937</v>
      </c>
      <c r="E22178" s="69" t="s">
        <v>3403</v>
      </c>
      <c r="F22178" s="69">
        <v>2488</v>
      </c>
      <c r="G22178" s="69" t="s">
        <v>1939</v>
      </c>
    </row>
    <row r="22179" spans="1:7" ht="14.4">
      <c r="A22179" s="27" t="str">
        <f>VLOOKUP(C22179,'user list'!A:B,2,0)</f>
        <v>OCAs</v>
      </c>
      <c r="B22179" s="172">
        <v>45826.382037037038</v>
      </c>
      <c r="C22179" s="69" t="s">
        <v>279</v>
      </c>
      <c r="D22179" s="69" t="s">
        <v>1937</v>
      </c>
      <c r="E22179" s="69" t="s">
        <v>1974</v>
      </c>
      <c r="F22179" s="69">
        <v>2402</v>
      </c>
      <c r="G22179" s="69" t="s">
        <v>1939</v>
      </c>
    </row>
    <row r="22180" spans="1:7" ht="14.4">
      <c r="A22180" s="27" t="str">
        <f>VLOOKUP(C22180,'user list'!A:B,2,0)</f>
        <v>OCAs</v>
      </c>
      <c r="B22180" s="172">
        <v>45826.382060185184</v>
      </c>
      <c r="C22180" s="69" t="s">
        <v>279</v>
      </c>
      <c r="D22180" s="69" t="s">
        <v>1937</v>
      </c>
      <c r="E22180" s="69" t="s">
        <v>3403</v>
      </c>
      <c r="F22180" s="69">
        <v>2488</v>
      </c>
      <c r="G22180" s="69" t="s">
        <v>1939</v>
      </c>
    </row>
    <row r="22181" spans="1:7" ht="14.4">
      <c r="A22181" s="27" t="str">
        <f>VLOOKUP(C22181,'user list'!A:B,2,0)</f>
        <v>OCAs</v>
      </c>
      <c r="B22181" s="172">
        <v>45826.382141203707</v>
      </c>
      <c r="C22181" s="69" t="s">
        <v>279</v>
      </c>
      <c r="D22181" s="69" t="s">
        <v>1937</v>
      </c>
      <c r="E22181" s="69" t="s">
        <v>1974</v>
      </c>
      <c r="F22181" s="69">
        <v>2402</v>
      </c>
      <c r="G22181" s="69" t="s">
        <v>1939</v>
      </c>
    </row>
    <row r="22182" spans="1:7" ht="14.4">
      <c r="A22182" s="27" t="str">
        <f>VLOOKUP(C22182,'user list'!A:B,2,0)</f>
        <v>CAD</v>
      </c>
      <c r="B22182" s="172">
        <v>45826.384513888886</v>
      </c>
      <c r="C22182" s="69" t="s">
        <v>196</v>
      </c>
      <c r="D22182" s="69" t="s">
        <v>1937</v>
      </c>
      <c r="E22182" s="69" t="s">
        <v>3407</v>
      </c>
      <c r="F22182" s="69">
        <v>2494</v>
      </c>
      <c r="G22182" s="69" t="s">
        <v>1939</v>
      </c>
    </row>
    <row r="22183" spans="1:7" ht="14.4">
      <c r="A22183" s="27" t="str">
        <f>VLOOKUP(C22183,'user list'!A:B,2,0)</f>
        <v>CAD</v>
      </c>
      <c r="B22183" s="172">
        <v>45826.38453703704</v>
      </c>
      <c r="C22183" s="69" t="s">
        <v>196</v>
      </c>
      <c r="D22183" s="69" t="s">
        <v>1937</v>
      </c>
      <c r="E22183" s="69" t="s">
        <v>3408</v>
      </c>
      <c r="F22183" s="69">
        <v>2495</v>
      </c>
      <c r="G22183" s="69" t="s">
        <v>1939</v>
      </c>
    </row>
    <row r="22184" spans="1:7" ht="14.4">
      <c r="A22184" s="27" t="str">
        <f>VLOOKUP(C22184,'user list'!A:B,2,0)</f>
        <v>CAD</v>
      </c>
      <c r="B22184" s="172">
        <v>45826.384560185186</v>
      </c>
      <c r="C22184" s="69" t="s">
        <v>196</v>
      </c>
      <c r="D22184" s="69" t="s">
        <v>1937</v>
      </c>
      <c r="E22184" s="69" t="s">
        <v>3410</v>
      </c>
      <c r="F22184" s="69">
        <v>2497</v>
      </c>
      <c r="G22184" s="69" t="s">
        <v>1939</v>
      </c>
    </row>
    <row r="22185" spans="1:7" ht="14.4">
      <c r="A22185" s="27" t="str">
        <f>VLOOKUP(C22185,'user list'!A:B,2,0)</f>
        <v>CAD</v>
      </c>
      <c r="B22185" s="172">
        <v>45826.384583333333</v>
      </c>
      <c r="C22185" s="69" t="s">
        <v>196</v>
      </c>
      <c r="D22185" s="69" t="s">
        <v>1937</v>
      </c>
      <c r="E22185" s="69" t="s">
        <v>3411</v>
      </c>
      <c r="F22185" s="69">
        <v>2498</v>
      </c>
      <c r="G22185" s="69" t="s">
        <v>1939</v>
      </c>
    </row>
    <row r="22186" spans="1:7" ht="14.4">
      <c r="A22186" s="27" t="str">
        <f>VLOOKUP(C22186,'user list'!A:B,2,0)</f>
        <v>CTO</v>
      </c>
      <c r="B22186" s="172">
        <v>45826.384583333333</v>
      </c>
      <c r="C22186" s="69" t="s">
        <v>207</v>
      </c>
      <c r="D22186" s="69" t="s">
        <v>1937</v>
      </c>
      <c r="E22186" s="69" t="s">
        <v>3434</v>
      </c>
      <c r="F22186" s="69" t="s">
        <v>3435</v>
      </c>
      <c r="G22186" s="69">
        <v>2518</v>
      </c>
    </row>
    <row r="22187" spans="1:7" ht="14.4">
      <c r="A22187" s="27" t="str">
        <f>VLOOKUP(C22187,'user list'!A:B,2,0)</f>
        <v>CAD</v>
      </c>
      <c r="B22187" s="172">
        <v>45826.384594907409</v>
      </c>
      <c r="C22187" s="69" t="s">
        <v>196</v>
      </c>
      <c r="D22187" s="69" t="s">
        <v>1937</v>
      </c>
      <c r="E22187" s="69" t="s">
        <v>3412</v>
      </c>
      <c r="F22187" s="69">
        <v>2500</v>
      </c>
      <c r="G22187" s="69" t="s">
        <v>1939</v>
      </c>
    </row>
    <row r="22188" spans="1:7" ht="14.4">
      <c r="A22188" s="27" t="str">
        <f>VLOOKUP(C22188,'user list'!A:B,2,0)</f>
        <v>CAD</v>
      </c>
      <c r="B22188" s="172">
        <v>45826.384629629632</v>
      </c>
      <c r="C22188" s="69" t="s">
        <v>196</v>
      </c>
      <c r="D22188" s="69" t="s">
        <v>1937</v>
      </c>
      <c r="E22188" s="69" t="s">
        <v>3414</v>
      </c>
      <c r="F22188" s="69">
        <v>2502</v>
      </c>
      <c r="G22188" s="69" t="s">
        <v>1939</v>
      </c>
    </row>
    <row r="22189" spans="1:7" ht="14.4">
      <c r="A22189" s="27" t="str">
        <f>VLOOKUP(C22189,'user list'!A:B,2,0)</f>
        <v>CAD</v>
      </c>
      <c r="B22189" s="172">
        <v>45826.384641203702</v>
      </c>
      <c r="C22189" s="69" t="s">
        <v>196</v>
      </c>
      <c r="D22189" s="69" t="s">
        <v>1937</v>
      </c>
      <c r="E22189" s="69" t="s">
        <v>3415</v>
      </c>
      <c r="F22189" s="69">
        <v>2503</v>
      </c>
      <c r="G22189" s="69" t="s">
        <v>1939</v>
      </c>
    </row>
    <row r="22190" spans="1:7" ht="14.4">
      <c r="A22190" s="27" t="str">
        <f>VLOOKUP(C22190,'user list'!A:B,2,0)</f>
        <v>CAD</v>
      </c>
      <c r="B22190" s="172">
        <v>45826.384675925925</v>
      </c>
      <c r="C22190" s="69" t="s">
        <v>196</v>
      </c>
      <c r="D22190" s="69" t="s">
        <v>1937</v>
      </c>
      <c r="E22190" s="69" t="s">
        <v>3441</v>
      </c>
      <c r="F22190" s="69">
        <v>2522</v>
      </c>
      <c r="G22190" s="69" t="s">
        <v>1939</v>
      </c>
    </row>
    <row r="22191" spans="1:7" ht="14.4">
      <c r="A22191" s="27" t="str">
        <f>VLOOKUP(C22191,'user list'!A:B,2,0)</f>
        <v>CTO</v>
      </c>
      <c r="B22191" s="172">
        <v>45826.384710648148</v>
      </c>
      <c r="C22191" s="69" t="s">
        <v>207</v>
      </c>
      <c r="D22191" s="69" t="s">
        <v>1937</v>
      </c>
      <c r="E22191" s="69" t="s">
        <v>3434</v>
      </c>
      <c r="F22191" s="69" t="s">
        <v>3435</v>
      </c>
      <c r="G22191" s="69">
        <v>2518</v>
      </c>
    </row>
    <row r="22192" spans="1:7" ht="14.4">
      <c r="A22192" s="27" t="str">
        <f>VLOOKUP(C22192,'user list'!A:B,2,0)</f>
        <v>CTO</v>
      </c>
      <c r="B22192" s="172">
        <v>45826.384710648148</v>
      </c>
      <c r="C22192" s="69" t="s">
        <v>207</v>
      </c>
      <c r="D22192" s="69" t="s">
        <v>1937</v>
      </c>
      <c r="E22192" s="69" t="s">
        <v>3434</v>
      </c>
      <c r="F22192" s="69" t="s">
        <v>3435</v>
      </c>
      <c r="G22192" s="69">
        <v>2518</v>
      </c>
    </row>
    <row r="22193" spans="1:7" ht="14.4">
      <c r="A22193" s="27" t="str">
        <f>VLOOKUP(C22193,'user list'!A:B,2,0)</f>
        <v>CTO</v>
      </c>
      <c r="B22193" s="172">
        <v>45826.384710648148</v>
      </c>
      <c r="C22193" s="69" t="s">
        <v>207</v>
      </c>
      <c r="D22193" s="69" t="s">
        <v>1937</v>
      </c>
      <c r="E22193" s="69" t="s">
        <v>3434</v>
      </c>
      <c r="F22193" s="69" t="s">
        <v>3435</v>
      </c>
      <c r="G22193" s="69">
        <v>2518</v>
      </c>
    </row>
    <row r="22194" spans="1:7" ht="14.4">
      <c r="A22194" s="27" t="str">
        <f>VLOOKUP(C22194,'user list'!A:B,2,0)</f>
        <v>Admin</v>
      </c>
      <c r="B22194" s="172">
        <v>45826.384710648148</v>
      </c>
      <c r="C22194" s="69" t="s">
        <v>186</v>
      </c>
      <c r="D22194" s="69" t="s">
        <v>1937</v>
      </c>
      <c r="E22194" s="69" t="s">
        <v>3434</v>
      </c>
      <c r="F22194" s="69" t="s">
        <v>3435</v>
      </c>
      <c r="G22194" s="69">
        <v>2518</v>
      </c>
    </row>
    <row r="22195" spans="1:7" ht="14.4">
      <c r="A22195" s="27" t="str">
        <f>VLOOKUP(C22195,'user list'!A:B,2,0)</f>
        <v>CTO</v>
      </c>
      <c r="B22195" s="172">
        <v>45826.384733796294</v>
      </c>
      <c r="C22195" s="69" t="s">
        <v>207</v>
      </c>
      <c r="D22195" s="69" t="s">
        <v>1937</v>
      </c>
      <c r="E22195" s="69" t="s">
        <v>3436</v>
      </c>
      <c r="F22195" s="69" t="s">
        <v>3437</v>
      </c>
      <c r="G22195" s="69">
        <v>2519</v>
      </c>
    </row>
    <row r="22196" spans="1:7" ht="14.4">
      <c r="A22196" s="27" t="str">
        <f>VLOOKUP(C22196,'user list'!A:B,2,0)</f>
        <v>CAD</v>
      </c>
      <c r="B22196" s="172">
        <v>45826.384745370371</v>
      </c>
      <c r="C22196" s="69" t="s">
        <v>196</v>
      </c>
      <c r="D22196" s="69" t="s">
        <v>1937</v>
      </c>
      <c r="E22196" s="69" t="s">
        <v>3380</v>
      </c>
      <c r="F22196" s="69">
        <v>2458</v>
      </c>
      <c r="G22196" s="69" t="s">
        <v>1939</v>
      </c>
    </row>
    <row r="22197" spans="1:7" ht="14.4">
      <c r="A22197" s="27" t="str">
        <f>VLOOKUP(C22197,'user list'!A:B,2,0)</f>
        <v>CTO</v>
      </c>
      <c r="B22197" s="172">
        <v>45826.38480324074</v>
      </c>
      <c r="C22197" s="69" t="s">
        <v>207</v>
      </c>
      <c r="D22197" s="69" t="s">
        <v>1937</v>
      </c>
      <c r="E22197" s="69" t="s">
        <v>3436</v>
      </c>
      <c r="F22197" s="69" t="s">
        <v>3437</v>
      </c>
      <c r="G22197" s="69">
        <v>2519</v>
      </c>
    </row>
    <row r="22198" spans="1:7" ht="14.4">
      <c r="A22198" s="27" t="str">
        <f>VLOOKUP(C22198,'user list'!A:B,2,0)</f>
        <v>CTO</v>
      </c>
      <c r="B22198" s="172">
        <v>45826.38480324074</v>
      </c>
      <c r="C22198" s="69" t="s">
        <v>207</v>
      </c>
      <c r="D22198" s="69" t="s">
        <v>1937</v>
      </c>
      <c r="E22198" s="69" t="s">
        <v>3436</v>
      </c>
      <c r="F22198" s="69" t="s">
        <v>3437</v>
      </c>
      <c r="G22198" s="69">
        <v>2519</v>
      </c>
    </row>
    <row r="22199" spans="1:7" ht="14.4">
      <c r="A22199" s="27" t="str">
        <f>VLOOKUP(C22199,'user list'!A:B,2,0)</f>
        <v>CTO</v>
      </c>
      <c r="B22199" s="172">
        <v>45826.384814814817</v>
      </c>
      <c r="C22199" s="69" t="s">
        <v>207</v>
      </c>
      <c r="D22199" s="69" t="s">
        <v>1937</v>
      </c>
      <c r="E22199" s="69" t="s">
        <v>3436</v>
      </c>
      <c r="F22199" s="69" t="s">
        <v>3437</v>
      </c>
      <c r="G22199" s="69">
        <v>2519</v>
      </c>
    </row>
    <row r="22200" spans="1:7" ht="14.4">
      <c r="A22200" s="27" t="str">
        <f>VLOOKUP(C22200,'user list'!A:B,2,0)</f>
        <v>Admin</v>
      </c>
      <c r="B22200" s="172">
        <v>45826.384814814817</v>
      </c>
      <c r="C22200" s="69" t="s">
        <v>186</v>
      </c>
      <c r="D22200" s="69" t="s">
        <v>1937</v>
      </c>
      <c r="E22200" s="69" t="s">
        <v>3436</v>
      </c>
      <c r="F22200" s="69" t="s">
        <v>3437</v>
      </c>
      <c r="G22200" s="69">
        <v>2519</v>
      </c>
    </row>
    <row r="22201" spans="1:7" ht="14.4">
      <c r="A22201" s="27" t="str">
        <f>VLOOKUP(C22201,'user list'!A:B,2,0)</f>
        <v>CTO</v>
      </c>
      <c r="B22201" s="172">
        <v>45826.384976851848</v>
      </c>
      <c r="C22201" s="69" t="s">
        <v>207</v>
      </c>
      <c r="D22201" s="69" t="s">
        <v>1937</v>
      </c>
      <c r="E22201" s="69" t="s">
        <v>3434</v>
      </c>
      <c r="F22201" s="69" t="s">
        <v>3435</v>
      </c>
      <c r="G22201" s="69">
        <v>2518</v>
      </c>
    </row>
    <row r="22202" spans="1:7" ht="14.4">
      <c r="A22202" s="27" t="str">
        <f>VLOOKUP(C22202,'user list'!A:B,2,0)</f>
        <v>CTO</v>
      </c>
      <c r="B22202" s="172">
        <v>45826.385300925926</v>
      </c>
      <c r="C22202" s="69" t="s">
        <v>207</v>
      </c>
      <c r="D22202" s="69" t="s">
        <v>1937</v>
      </c>
      <c r="E22202" s="69" t="s">
        <v>2439</v>
      </c>
      <c r="F22202" s="69">
        <v>1444</v>
      </c>
      <c r="G22202" s="69" t="s">
        <v>1939</v>
      </c>
    </row>
    <row r="22203" spans="1:7" ht="14.4">
      <c r="A22203" s="27" t="str">
        <f>VLOOKUP(C22203,'user list'!A:B,2,0)</f>
        <v>CTO</v>
      </c>
      <c r="B22203" s="172">
        <v>45826.385439814818</v>
      </c>
      <c r="C22203" s="69" t="s">
        <v>207</v>
      </c>
      <c r="D22203" s="69" t="s">
        <v>1937</v>
      </c>
      <c r="E22203" s="69" t="s">
        <v>3434</v>
      </c>
      <c r="F22203" s="69" t="s">
        <v>3435</v>
      </c>
      <c r="G22203" s="69">
        <v>2518</v>
      </c>
    </row>
    <row r="22204" spans="1:7" ht="14.4">
      <c r="A22204" s="27" t="str">
        <f>VLOOKUP(C22204,'user list'!A:B,2,0)</f>
        <v>CTO</v>
      </c>
      <c r="B22204" s="172">
        <v>45826.385451388887</v>
      </c>
      <c r="C22204" s="69" t="s">
        <v>207</v>
      </c>
      <c r="D22204" s="69" t="s">
        <v>1937</v>
      </c>
      <c r="E22204" s="69" t="s">
        <v>3434</v>
      </c>
      <c r="F22204" s="69" t="s">
        <v>3435</v>
      </c>
      <c r="G22204" s="69">
        <v>2518</v>
      </c>
    </row>
    <row r="22205" spans="1:7" ht="14.4">
      <c r="A22205" s="27" t="str">
        <f>VLOOKUP(C22205,'user list'!A:B,2,0)</f>
        <v>CAD</v>
      </c>
      <c r="B22205" s="172">
        <v>45826.385520833333</v>
      </c>
      <c r="C22205" s="69" t="s">
        <v>196</v>
      </c>
      <c r="D22205" s="69" t="s">
        <v>1937</v>
      </c>
      <c r="E22205" s="69" t="s">
        <v>3415</v>
      </c>
      <c r="F22205" s="69">
        <v>2503</v>
      </c>
      <c r="G22205" s="69" t="s">
        <v>1939</v>
      </c>
    </row>
    <row r="22206" spans="1:7" ht="14.4">
      <c r="A22206" s="27" t="str">
        <f>VLOOKUP(C22206,'user list'!A:B,2,0)</f>
        <v>CTO</v>
      </c>
      <c r="B22206" s="172">
        <v>45826.385567129626</v>
      </c>
      <c r="C22206" s="69" t="s">
        <v>207</v>
      </c>
      <c r="D22206" s="69" t="s">
        <v>1937</v>
      </c>
      <c r="E22206" s="69" t="s">
        <v>3436</v>
      </c>
      <c r="F22206" s="69" t="s">
        <v>3437</v>
      </c>
      <c r="G22206" s="69">
        <v>2519</v>
      </c>
    </row>
    <row r="22207" spans="1:7" ht="14.4">
      <c r="A22207" s="27" t="str">
        <f>VLOOKUP(C22207,'user list'!A:B,2,0)</f>
        <v>CTO</v>
      </c>
      <c r="B22207" s="172">
        <v>45826.385601851849</v>
      </c>
      <c r="C22207" s="69" t="s">
        <v>207</v>
      </c>
      <c r="D22207" s="69" t="s">
        <v>1937</v>
      </c>
      <c r="E22207" s="69" t="s">
        <v>3436</v>
      </c>
      <c r="F22207" s="69" t="s">
        <v>3437</v>
      </c>
      <c r="G22207" s="69">
        <v>2519</v>
      </c>
    </row>
    <row r="22208" spans="1:7" ht="14.4">
      <c r="A22208" s="27" t="str">
        <f>VLOOKUP(C22208,'user list'!A:B,2,0)</f>
        <v>CAD</v>
      </c>
      <c r="B22208" s="172">
        <v>45826.385798611111</v>
      </c>
      <c r="C22208" s="69" t="s">
        <v>196</v>
      </c>
      <c r="D22208" s="69" t="s">
        <v>1937</v>
      </c>
      <c r="E22208" s="69" t="s">
        <v>3415</v>
      </c>
      <c r="F22208" s="69">
        <v>2503</v>
      </c>
      <c r="G22208" s="69" t="s">
        <v>1947</v>
      </c>
    </row>
    <row r="22209" spans="1:7" ht="14.4">
      <c r="A22209" s="27" t="str">
        <f>VLOOKUP(C22209,'user list'!A:B,2,0)</f>
        <v>CAD</v>
      </c>
      <c r="B22209" s="172">
        <v>45826.385798611111</v>
      </c>
      <c r="C22209" s="69" t="s">
        <v>196</v>
      </c>
      <c r="D22209" s="69" t="s">
        <v>1937</v>
      </c>
      <c r="E22209" s="69" t="s">
        <v>3415</v>
      </c>
      <c r="F22209" s="69">
        <v>2503</v>
      </c>
      <c r="G22209" s="69" t="s">
        <v>1948</v>
      </c>
    </row>
    <row r="22210" spans="1:7" ht="14.4">
      <c r="A22210" s="27" t="str">
        <f>VLOOKUP(C22210,'user list'!A:B,2,0)</f>
        <v>CAD</v>
      </c>
      <c r="B22210" s="172">
        <v>45826.385798611111</v>
      </c>
      <c r="C22210" s="69" t="s">
        <v>196</v>
      </c>
      <c r="D22210" s="69" t="s">
        <v>1937</v>
      </c>
      <c r="E22210" s="69" t="s">
        <v>3415</v>
      </c>
      <c r="F22210" s="69">
        <v>2503</v>
      </c>
      <c r="G22210" s="69" t="s">
        <v>1939</v>
      </c>
    </row>
    <row r="22211" spans="1:7" ht="14.4">
      <c r="A22211" s="27" t="str">
        <f>VLOOKUP(C22211,'user list'!A:B,2,0)</f>
        <v>Admin</v>
      </c>
      <c r="B22211" s="172">
        <v>45826.385810185187</v>
      </c>
      <c r="C22211" s="69" t="s">
        <v>186</v>
      </c>
      <c r="D22211" s="69" t="s">
        <v>1937</v>
      </c>
      <c r="E22211" s="69" t="s">
        <v>3415</v>
      </c>
      <c r="F22211" s="69">
        <v>2503</v>
      </c>
      <c r="G22211" s="69" t="s">
        <v>1948</v>
      </c>
    </row>
    <row r="22212" spans="1:7" ht="14.4">
      <c r="A22212" s="27" t="str">
        <f>VLOOKUP(C22212,'user list'!A:B,2,0)</f>
        <v>CAD</v>
      </c>
      <c r="B22212" s="172">
        <v>45826.385949074072</v>
      </c>
      <c r="C22212" s="69" t="s">
        <v>196</v>
      </c>
      <c r="D22212" s="69" t="s">
        <v>1937</v>
      </c>
      <c r="E22212" s="69" t="s">
        <v>3414</v>
      </c>
      <c r="F22212" s="69">
        <v>2502</v>
      </c>
      <c r="G22212" s="69" t="s">
        <v>1939</v>
      </c>
    </row>
    <row r="22213" spans="1:7" ht="14.4">
      <c r="A22213" s="27" t="str">
        <f>VLOOKUP(C22213,'user list'!A:B,2,0)</f>
        <v>CAD</v>
      </c>
      <c r="B22213" s="172">
        <v>45826.386180555557</v>
      </c>
      <c r="C22213" s="69" t="s">
        <v>196</v>
      </c>
      <c r="D22213" s="69" t="s">
        <v>1937</v>
      </c>
      <c r="E22213" s="69" t="s">
        <v>3414</v>
      </c>
      <c r="F22213" s="69">
        <v>2502</v>
      </c>
      <c r="G22213" s="69" t="s">
        <v>1939</v>
      </c>
    </row>
    <row r="22214" spans="1:7" ht="14.4">
      <c r="A22214" s="27" t="str">
        <f>VLOOKUP(C22214,'user list'!A:B,2,0)</f>
        <v>CAD</v>
      </c>
      <c r="B22214" s="172">
        <v>45826.386296296296</v>
      </c>
      <c r="C22214" s="69" t="s">
        <v>196</v>
      </c>
      <c r="D22214" s="69" t="s">
        <v>1937</v>
      </c>
      <c r="E22214" s="69" t="s">
        <v>3414</v>
      </c>
      <c r="F22214" s="69">
        <v>2502</v>
      </c>
      <c r="G22214" s="69" t="s">
        <v>1939</v>
      </c>
    </row>
    <row r="22215" spans="1:7" ht="14.4">
      <c r="A22215" s="27" t="str">
        <f>VLOOKUP(C22215,'user list'!A:B,2,0)</f>
        <v>CTO</v>
      </c>
      <c r="B22215" s="172">
        <v>45826.386296296296</v>
      </c>
      <c r="C22215" s="69" t="s">
        <v>207</v>
      </c>
      <c r="D22215" s="69" t="s">
        <v>1937</v>
      </c>
      <c r="E22215" s="69" t="s">
        <v>3392</v>
      </c>
      <c r="F22215" s="69">
        <v>2475</v>
      </c>
      <c r="G22215" s="69" t="s">
        <v>1939</v>
      </c>
    </row>
    <row r="22216" spans="1:7" ht="14.4">
      <c r="A22216" s="27" t="str">
        <f>VLOOKUP(C22216,'user list'!A:B,2,0)</f>
        <v>CTO</v>
      </c>
      <c r="B22216" s="172">
        <v>45826.386319444442</v>
      </c>
      <c r="C22216" s="69" t="s">
        <v>207</v>
      </c>
      <c r="D22216" s="69" t="s">
        <v>1937</v>
      </c>
      <c r="E22216" s="69" t="s">
        <v>3367</v>
      </c>
      <c r="F22216" s="69">
        <v>2437</v>
      </c>
      <c r="G22216" s="69" t="s">
        <v>1939</v>
      </c>
    </row>
    <row r="22217" spans="1:7" ht="14.4">
      <c r="A22217" s="27" t="str">
        <f>VLOOKUP(C22217,'user list'!A:B,2,0)</f>
        <v>CTO</v>
      </c>
      <c r="B22217" s="172">
        <v>45826.386354166665</v>
      </c>
      <c r="C22217" s="69" t="s">
        <v>207</v>
      </c>
      <c r="D22217" s="69" t="s">
        <v>1937</v>
      </c>
      <c r="E22217" s="69" t="s">
        <v>3351</v>
      </c>
      <c r="F22217" s="69" t="s">
        <v>3352</v>
      </c>
      <c r="G22217" s="69">
        <v>2417</v>
      </c>
    </row>
    <row r="22218" spans="1:7" ht="14.4">
      <c r="A22218" s="27" t="str">
        <f>VLOOKUP(C22218,'user list'!A:B,2,0)</f>
        <v>CAD</v>
      </c>
      <c r="B22218" s="172">
        <v>45826.387511574074</v>
      </c>
      <c r="C22218" s="69" t="s">
        <v>196</v>
      </c>
      <c r="D22218" s="69" t="s">
        <v>1937</v>
      </c>
      <c r="E22218" s="69" t="s">
        <v>3407</v>
      </c>
      <c r="F22218" s="69">
        <v>2494</v>
      </c>
      <c r="G22218" s="69" t="s">
        <v>1939</v>
      </c>
    </row>
    <row r="22219" spans="1:7" ht="14.4">
      <c r="A22219" s="27" t="str">
        <f>VLOOKUP(C22219,'user list'!A:B,2,0)</f>
        <v>CAD</v>
      </c>
      <c r="B22219" s="172">
        <v>45826.38821759259</v>
      </c>
      <c r="C22219" s="69" t="s">
        <v>196</v>
      </c>
      <c r="D22219" s="69" t="s">
        <v>1937</v>
      </c>
      <c r="E22219" s="69" t="s">
        <v>3380</v>
      </c>
      <c r="F22219" s="69">
        <v>2458</v>
      </c>
      <c r="G22219" s="69" t="s">
        <v>1939</v>
      </c>
    </row>
    <row r="22220" spans="1:7" ht="14.4">
      <c r="A22220" s="27" t="str">
        <f>VLOOKUP(C22220,'user list'!A:B,2,0)</f>
        <v>OCAs</v>
      </c>
      <c r="B22220" s="172">
        <v>45826.388391203705</v>
      </c>
      <c r="C22220" s="69" t="s">
        <v>279</v>
      </c>
      <c r="D22220" s="69" t="s">
        <v>1937</v>
      </c>
      <c r="E22220" s="69" t="s">
        <v>3403</v>
      </c>
      <c r="F22220" s="69">
        <v>2488</v>
      </c>
      <c r="G22220" s="69" t="s">
        <v>1939</v>
      </c>
    </row>
    <row r="22221" spans="1:7" ht="14.4">
      <c r="A22221" s="27" t="str">
        <f>VLOOKUP(C22221,'user list'!A:B,2,0)</f>
        <v>OCAs</v>
      </c>
      <c r="B22221" s="172">
        <v>45826.388506944444</v>
      </c>
      <c r="C22221" s="69" t="s">
        <v>279</v>
      </c>
      <c r="D22221" s="69" t="s">
        <v>1937</v>
      </c>
      <c r="E22221" s="69" t="s">
        <v>3403</v>
      </c>
      <c r="F22221" s="69">
        <v>2488</v>
      </c>
      <c r="G22221" s="69" t="s">
        <v>1949</v>
      </c>
    </row>
    <row r="22222" spans="1:7" ht="14.4">
      <c r="A22222" s="27" t="str">
        <f>VLOOKUP(C22222,'user list'!A:B,2,0)</f>
        <v>OCM</v>
      </c>
      <c r="B22222" s="172">
        <v>45826.388541666667</v>
      </c>
      <c r="C22222" s="69" t="s">
        <v>232</v>
      </c>
      <c r="D22222" s="69" t="s">
        <v>1937</v>
      </c>
      <c r="E22222" s="69" t="s">
        <v>2035</v>
      </c>
      <c r="F22222" s="69">
        <v>2456</v>
      </c>
      <c r="G22222" s="69" t="s">
        <v>1939</v>
      </c>
    </row>
    <row r="22223" spans="1:7" ht="14.4">
      <c r="A22223" s="27" t="str">
        <f>VLOOKUP(C22223,'user list'!A:B,2,0)</f>
        <v>CAD</v>
      </c>
      <c r="B22223" s="172">
        <v>45826.388645833336</v>
      </c>
      <c r="C22223" s="69" t="s">
        <v>196</v>
      </c>
      <c r="D22223" s="69" t="s">
        <v>1937</v>
      </c>
      <c r="E22223" s="69" t="s">
        <v>3380</v>
      </c>
      <c r="F22223" s="69">
        <v>2458</v>
      </c>
      <c r="G22223" s="69" t="s">
        <v>1947</v>
      </c>
    </row>
    <row r="22224" spans="1:7" ht="14.4">
      <c r="A22224" s="27" t="str">
        <f>VLOOKUP(C22224,'user list'!A:B,2,0)</f>
        <v>CAD</v>
      </c>
      <c r="B22224" s="172">
        <v>45826.388645833336</v>
      </c>
      <c r="C22224" s="69" t="s">
        <v>196</v>
      </c>
      <c r="D22224" s="69" t="s">
        <v>1937</v>
      </c>
      <c r="E22224" s="69" t="s">
        <v>3380</v>
      </c>
      <c r="F22224" s="69">
        <v>2458</v>
      </c>
      <c r="G22224" s="69" t="s">
        <v>1948</v>
      </c>
    </row>
    <row r="22225" spans="1:7" ht="14.4">
      <c r="A22225" s="27" t="str">
        <f>VLOOKUP(C22225,'user list'!A:B,2,0)</f>
        <v>CAD</v>
      </c>
      <c r="B22225" s="172">
        <v>45826.388645833336</v>
      </c>
      <c r="C22225" s="69" t="s">
        <v>196</v>
      </c>
      <c r="D22225" s="69" t="s">
        <v>1937</v>
      </c>
      <c r="E22225" s="69" t="s">
        <v>3380</v>
      </c>
      <c r="F22225" s="69">
        <v>2458</v>
      </c>
      <c r="G22225" s="69" t="s">
        <v>1939</v>
      </c>
    </row>
    <row r="22226" spans="1:7" ht="14.4">
      <c r="A22226" s="27" t="str">
        <f>VLOOKUP(C22226,'user list'!A:B,2,0)</f>
        <v>Admin</v>
      </c>
      <c r="B22226" s="172">
        <v>45826.388657407406</v>
      </c>
      <c r="C22226" s="69" t="s">
        <v>186</v>
      </c>
      <c r="D22226" s="69" t="s">
        <v>1937</v>
      </c>
      <c r="E22226" s="69" t="s">
        <v>3380</v>
      </c>
      <c r="F22226" s="69">
        <v>2458</v>
      </c>
      <c r="G22226" s="69" t="s">
        <v>1948</v>
      </c>
    </row>
    <row r="22227" spans="1:7" ht="14.4">
      <c r="A22227" s="27" t="str">
        <f>VLOOKUP(C22227,'user list'!A:B,2,0)</f>
        <v>OCAs</v>
      </c>
      <c r="B22227" s="172">
        <v>45826.388668981483</v>
      </c>
      <c r="C22227" s="69" t="s">
        <v>279</v>
      </c>
      <c r="D22227" s="69" t="s">
        <v>1937</v>
      </c>
      <c r="E22227" s="69" t="s">
        <v>1974</v>
      </c>
      <c r="F22227" s="69">
        <v>2402</v>
      </c>
      <c r="G22227" s="69" t="s">
        <v>1939</v>
      </c>
    </row>
    <row r="22228" spans="1:7" ht="14.4">
      <c r="A22228" s="27" t="str">
        <f>VLOOKUP(C22228,'user list'!A:B,2,0)</f>
        <v>OCAs</v>
      </c>
      <c r="B22228" s="172">
        <v>45826.388749999998</v>
      </c>
      <c r="C22228" s="69" t="s">
        <v>279</v>
      </c>
      <c r="D22228" s="69" t="s">
        <v>1937</v>
      </c>
      <c r="E22228" s="69" t="s">
        <v>1974</v>
      </c>
      <c r="F22228" s="69">
        <v>2402</v>
      </c>
      <c r="G22228" s="69" t="s">
        <v>1949</v>
      </c>
    </row>
    <row r="22229" spans="1:7" ht="14.4">
      <c r="A22229" s="27" t="str">
        <f>VLOOKUP(C22229,'user list'!A:B,2,0)</f>
        <v>OCM</v>
      </c>
      <c r="B22229" s="172">
        <v>45826.388773148145</v>
      </c>
      <c r="C22229" s="69" t="s">
        <v>232</v>
      </c>
      <c r="D22229" s="69" t="s">
        <v>1937</v>
      </c>
      <c r="E22229" s="69" t="s">
        <v>2035</v>
      </c>
      <c r="F22229" s="69">
        <v>2456</v>
      </c>
      <c r="G22229" s="69" t="s">
        <v>1947</v>
      </c>
    </row>
    <row r="22230" spans="1:7" ht="14.4">
      <c r="A22230" s="27" t="str">
        <f>VLOOKUP(C22230,'user list'!A:B,2,0)</f>
        <v>OCM</v>
      </c>
      <c r="B22230" s="172">
        <v>45826.388773148145</v>
      </c>
      <c r="C22230" s="69" t="s">
        <v>232</v>
      </c>
      <c r="D22230" s="69" t="s">
        <v>1937</v>
      </c>
      <c r="E22230" s="69" t="s">
        <v>2035</v>
      </c>
      <c r="F22230" s="69">
        <v>2456</v>
      </c>
      <c r="G22230" s="69" t="s">
        <v>1948</v>
      </c>
    </row>
    <row r="22231" spans="1:7" ht="14.4">
      <c r="A22231" s="27" t="str">
        <f>VLOOKUP(C22231,'user list'!A:B,2,0)</f>
        <v>OCM</v>
      </c>
      <c r="B22231" s="172">
        <v>45826.388773148145</v>
      </c>
      <c r="C22231" s="69" t="s">
        <v>232</v>
      </c>
      <c r="D22231" s="69" t="s">
        <v>1937</v>
      </c>
      <c r="E22231" s="69" t="s">
        <v>2035</v>
      </c>
      <c r="F22231" s="69">
        <v>2456</v>
      </c>
      <c r="G22231" s="69" t="s">
        <v>1939</v>
      </c>
    </row>
    <row r="22232" spans="1:7" ht="14.4">
      <c r="A22232" s="27" t="str">
        <f>VLOOKUP(C22232,'user list'!A:B,2,0)</f>
        <v>Admin</v>
      </c>
      <c r="B22232" s="172">
        <v>45826.388773148145</v>
      </c>
      <c r="C22232" s="69" t="s">
        <v>186</v>
      </c>
      <c r="D22232" s="69" t="s">
        <v>1937</v>
      </c>
      <c r="E22232" s="69" t="s">
        <v>2035</v>
      </c>
      <c r="F22232" s="69">
        <v>2456</v>
      </c>
      <c r="G22232" s="69" t="s">
        <v>1948</v>
      </c>
    </row>
    <row r="22233" spans="1:7" ht="14.4">
      <c r="A22233" s="27" t="str">
        <f>VLOOKUP(C22233,'user list'!A:B,2,0)</f>
        <v>OCM</v>
      </c>
      <c r="B22233" s="172">
        <v>45826.388807870368</v>
      </c>
      <c r="C22233" s="69" t="s">
        <v>232</v>
      </c>
      <c r="D22233" s="69" t="s">
        <v>1937</v>
      </c>
      <c r="E22233" s="69" t="s">
        <v>2001</v>
      </c>
      <c r="F22233" s="69">
        <v>2457</v>
      </c>
      <c r="G22233" s="69" t="s">
        <v>1939</v>
      </c>
    </row>
    <row r="22234" spans="1:7" ht="14.4">
      <c r="A22234" s="27" t="str">
        <f>VLOOKUP(C22234,'user list'!A:B,2,0)</f>
        <v>CAD</v>
      </c>
      <c r="B22234" s="172">
        <v>45826.388831018521</v>
      </c>
      <c r="C22234" s="69" t="s">
        <v>196</v>
      </c>
      <c r="D22234" s="69" t="s">
        <v>1937</v>
      </c>
      <c r="E22234" s="69">
        <v>2460</v>
      </c>
      <c r="F22234" s="69">
        <v>2460</v>
      </c>
      <c r="G22234" s="69" t="s">
        <v>1939</v>
      </c>
    </row>
    <row r="22235" spans="1:7" ht="14.4">
      <c r="A22235" s="27" t="str">
        <f>VLOOKUP(C22235,'user list'!A:B,2,0)</f>
        <v>CAD</v>
      </c>
      <c r="B22235" s="172">
        <v>45826.388831018521</v>
      </c>
      <c r="C22235" s="69" t="s">
        <v>196</v>
      </c>
      <c r="D22235" s="69" t="s">
        <v>1937</v>
      </c>
      <c r="E22235" s="69">
        <v>2460</v>
      </c>
      <c r="F22235" s="69">
        <v>2460</v>
      </c>
      <c r="G22235" s="69" t="s">
        <v>1939</v>
      </c>
    </row>
    <row r="22236" spans="1:7" ht="14.4">
      <c r="A22236" s="27" t="str">
        <f>VLOOKUP(C22236,'user list'!A:B,2,0)</f>
        <v>CAD</v>
      </c>
      <c r="B22236" s="172">
        <v>45826.388888888891</v>
      </c>
      <c r="C22236" s="69" t="s">
        <v>196</v>
      </c>
      <c r="D22236" s="69" t="s">
        <v>1937</v>
      </c>
      <c r="E22236" s="69" t="s">
        <v>3384</v>
      </c>
      <c r="F22236" s="69">
        <v>2463</v>
      </c>
      <c r="G22236" s="69" t="s">
        <v>1939</v>
      </c>
    </row>
    <row r="22237" spans="1:7" ht="14.4">
      <c r="A22237" s="27" t="str">
        <f>VLOOKUP(C22237,'user list'!A:B,2,0)</f>
        <v>CAD</v>
      </c>
      <c r="B22237" s="172">
        <v>45826.389016203706</v>
      </c>
      <c r="C22237" s="69" t="s">
        <v>196</v>
      </c>
      <c r="D22237" s="69" t="s">
        <v>1937</v>
      </c>
      <c r="E22237" s="69">
        <v>2460</v>
      </c>
      <c r="F22237" s="69">
        <v>2460</v>
      </c>
      <c r="G22237" s="69" t="s">
        <v>1939</v>
      </c>
    </row>
    <row r="22238" spans="1:7" ht="14.4">
      <c r="A22238" s="27" t="str">
        <f>VLOOKUP(C22238,'user list'!A:B,2,0)</f>
        <v>CAD</v>
      </c>
      <c r="B22238" s="172">
        <v>45826.389016203706</v>
      </c>
      <c r="C22238" s="69" t="s">
        <v>196</v>
      </c>
      <c r="D22238" s="69" t="s">
        <v>1937</v>
      </c>
      <c r="E22238" s="69">
        <v>2460</v>
      </c>
      <c r="F22238" s="69">
        <v>2460</v>
      </c>
      <c r="G22238" s="69" t="s">
        <v>1939</v>
      </c>
    </row>
    <row r="22239" spans="1:7" ht="14.4">
      <c r="A22239" s="27" t="str">
        <f>VLOOKUP(C22239,'user list'!A:B,2,0)</f>
        <v>CAD</v>
      </c>
      <c r="B22239" s="172">
        <v>45826.389050925929</v>
      </c>
      <c r="C22239" s="69" t="s">
        <v>196</v>
      </c>
      <c r="D22239" s="69" t="s">
        <v>1937</v>
      </c>
      <c r="E22239" s="69" t="s">
        <v>3384</v>
      </c>
      <c r="F22239" s="69">
        <v>2463</v>
      </c>
      <c r="G22239" s="69" t="s">
        <v>1939</v>
      </c>
    </row>
    <row r="22240" spans="1:7" ht="14.4">
      <c r="A22240" s="27" t="str">
        <f>VLOOKUP(C22240,'user list'!A:B,2,0)</f>
        <v>OCM</v>
      </c>
      <c r="B22240" s="172">
        <v>45826.389224537037</v>
      </c>
      <c r="C22240" s="69" t="s">
        <v>232</v>
      </c>
      <c r="D22240" s="69" t="s">
        <v>1937</v>
      </c>
      <c r="E22240" s="69" t="s">
        <v>2029</v>
      </c>
      <c r="F22240" s="69">
        <v>2466</v>
      </c>
      <c r="G22240" s="69" t="s">
        <v>1939</v>
      </c>
    </row>
    <row r="22241" spans="1:7" ht="14.4">
      <c r="A22241" s="27" t="str">
        <f>VLOOKUP(C22241,'user list'!A:B,2,0)</f>
        <v>CTO</v>
      </c>
      <c r="B22241" s="172">
        <v>45826.389351851853</v>
      </c>
      <c r="C22241" s="69" t="s">
        <v>207</v>
      </c>
      <c r="D22241" s="69" t="s">
        <v>1937</v>
      </c>
      <c r="E22241" s="69" t="s">
        <v>3378</v>
      </c>
      <c r="F22241" s="69">
        <v>2454</v>
      </c>
      <c r="G22241" s="69" t="s">
        <v>1939</v>
      </c>
    </row>
    <row r="22242" spans="1:7" ht="14.4">
      <c r="A22242" s="27" t="str">
        <f>VLOOKUP(C22242,'user list'!A:B,2,0)</f>
        <v>CTO</v>
      </c>
      <c r="B22242" s="172">
        <v>45826.389386574076</v>
      </c>
      <c r="C22242" s="69" t="s">
        <v>207</v>
      </c>
      <c r="D22242" s="69" t="s">
        <v>1937</v>
      </c>
      <c r="E22242" s="69" t="s">
        <v>3069</v>
      </c>
      <c r="F22242" s="69">
        <v>2372</v>
      </c>
      <c r="G22242" s="69" t="s">
        <v>1939</v>
      </c>
    </row>
    <row r="22243" spans="1:7" ht="14.4">
      <c r="A22243" s="27" t="str">
        <f>VLOOKUP(C22243,'user list'!A:B,2,0)</f>
        <v>CTO</v>
      </c>
      <c r="B22243" s="172">
        <v>45826.389421296299</v>
      </c>
      <c r="C22243" s="69" t="s">
        <v>207</v>
      </c>
      <c r="D22243" s="69" t="s">
        <v>1937</v>
      </c>
      <c r="E22243" s="69" t="s">
        <v>3409</v>
      </c>
      <c r="F22243" s="69">
        <v>2496</v>
      </c>
      <c r="G22243" s="69" t="s">
        <v>1939</v>
      </c>
    </row>
    <row r="22244" spans="1:7" ht="14.4">
      <c r="A22244" s="27" t="str">
        <f>VLOOKUP(C22244,'user list'!A:B,2,0)</f>
        <v>OCM</v>
      </c>
      <c r="B22244" s="172">
        <v>45826.389432870368</v>
      </c>
      <c r="C22244" s="69" t="s">
        <v>232</v>
      </c>
      <c r="D22244" s="69" t="s">
        <v>1937</v>
      </c>
      <c r="E22244" s="69" t="s">
        <v>2029</v>
      </c>
      <c r="F22244" s="69">
        <v>2466</v>
      </c>
      <c r="G22244" s="69" t="s">
        <v>1947</v>
      </c>
    </row>
    <row r="22245" spans="1:7" ht="14.4">
      <c r="A22245" s="27" t="str">
        <f>VLOOKUP(C22245,'user list'!A:B,2,0)</f>
        <v>OCM</v>
      </c>
      <c r="B22245" s="172">
        <v>45826.389432870368</v>
      </c>
      <c r="C22245" s="69" t="s">
        <v>232</v>
      </c>
      <c r="D22245" s="69" t="s">
        <v>1937</v>
      </c>
      <c r="E22245" s="69" t="s">
        <v>2029</v>
      </c>
      <c r="F22245" s="69">
        <v>2466</v>
      </c>
      <c r="G22245" s="69" t="s">
        <v>1948</v>
      </c>
    </row>
    <row r="22246" spans="1:7" ht="14.4">
      <c r="A22246" s="27" t="str">
        <f>VLOOKUP(C22246,'user list'!A:B,2,0)</f>
        <v>OCM</v>
      </c>
      <c r="B22246" s="172">
        <v>45826.389432870368</v>
      </c>
      <c r="C22246" s="69" t="s">
        <v>232</v>
      </c>
      <c r="D22246" s="69" t="s">
        <v>1937</v>
      </c>
      <c r="E22246" s="69" t="s">
        <v>2029</v>
      </c>
      <c r="F22246" s="69">
        <v>2466</v>
      </c>
      <c r="G22246" s="69" t="s">
        <v>1939</v>
      </c>
    </row>
    <row r="22247" spans="1:7" ht="14.4">
      <c r="A22247" s="27" t="str">
        <f>VLOOKUP(C22247,'user list'!A:B,2,0)</f>
        <v>Admin</v>
      </c>
      <c r="B22247" s="172">
        <v>45826.389432870368</v>
      </c>
      <c r="C22247" s="69" t="s">
        <v>186</v>
      </c>
      <c r="D22247" s="69" t="s">
        <v>1937</v>
      </c>
      <c r="E22247" s="69" t="s">
        <v>2029</v>
      </c>
      <c r="F22247" s="69">
        <v>2466</v>
      </c>
      <c r="G22247" s="69" t="s">
        <v>1948</v>
      </c>
    </row>
    <row r="22248" spans="1:7" ht="14.4">
      <c r="A22248" s="27" t="str">
        <f>VLOOKUP(C22248,'user list'!A:B,2,0)</f>
        <v>OCM</v>
      </c>
      <c r="B22248" s="172">
        <v>45826.389456018522</v>
      </c>
      <c r="C22248" s="69" t="s">
        <v>232</v>
      </c>
      <c r="D22248" s="69" t="s">
        <v>1937</v>
      </c>
      <c r="E22248" s="69" t="s">
        <v>2482</v>
      </c>
      <c r="F22248" s="69">
        <v>2470</v>
      </c>
      <c r="G22248" s="69" t="s">
        <v>1939</v>
      </c>
    </row>
    <row r="22249" spans="1:7" ht="14.4">
      <c r="A22249" s="27" t="str">
        <f>VLOOKUP(C22249,'user list'!A:B,2,0)</f>
        <v>CAD</v>
      </c>
      <c r="B22249" s="172">
        <v>45826.389513888891</v>
      </c>
      <c r="C22249" s="69" t="s">
        <v>196</v>
      </c>
      <c r="D22249" s="69" t="s">
        <v>1937</v>
      </c>
      <c r="E22249" s="69" t="s">
        <v>3384</v>
      </c>
      <c r="F22249" s="69">
        <v>2463</v>
      </c>
      <c r="G22249" s="69" t="s">
        <v>1939</v>
      </c>
    </row>
    <row r="22250" spans="1:7" ht="14.4">
      <c r="A22250" s="27" t="str">
        <f>VLOOKUP(C22250,'user list'!A:B,2,0)</f>
        <v>CAD</v>
      </c>
      <c r="B22250" s="172">
        <v>45826.389513888891</v>
      </c>
      <c r="C22250" s="69" t="s">
        <v>196</v>
      </c>
      <c r="D22250" s="69" t="s">
        <v>1937</v>
      </c>
      <c r="E22250" s="69">
        <v>2460</v>
      </c>
      <c r="F22250" s="69">
        <v>2460</v>
      </c>
      <c r="G22250" s="69" t="s">
        <v>1939</v>
      </c>
    </row>
    <row r="22251" spans="1:7" ht="14.4">
      <c r="A22251" s="27" t="str">
        <f>VLOOKUP(C22251,'user list'!A:B,2,0)</f>
        <v>CAD</v>
      </c>
      <c r="B22251" s="172">
        <v>45826.389525462961</v>
      </c>
      <c r="C22251" s="69" t="s">
        <v>196</v>
      </c>
      <c r="D22251" s="69" t="s">
        <v>1937</v>
      </c>
      <c r="E22251" s="69">
        <v>2460</v>
      </c>
      <c r="F22251" s="69">
        <v>2460</v>
      </c>
      <c r="G22251" s="69" t="s">
        <v>1939</v>
      </c>
    </row>
    <row r="22252" spans="1:7" ht="14.4">
      <c r="A22252" s="27" t="str">
        <f>VLOOKUP(C22252,'user list'!A:B,2,0)</f>
        <v>CAD</v>
      </c>
      <c r="B22252" s="172">
        <v>45826.389560185184</v>
      </c>
      <c r="C22252" s="69" t="s">
        <v>196</v>
      </c>
      <c r="D22252" s="69" t="s">
        <v>1937</v>
      </c>
      <c r="E22252" s="69" t="s">
        <v>3384</v>
      </c>
      <c r="F22252" s="69">
        <v>2463</v>
      </c>
      <c r="G22252" s="69" t="s">
        <v>1939</v>
      </c>
    </row>
    <row r="22253" spans="1:7" ht="14.4">
      <c r="A22253" s="27" t="str">
        <f>VLOOKUP(C22253,'user list'!A:B,2,0)</f>
        <v>OCM</v>
      </c>
      <c r="B22253" s="172">
        <v>45826.38962962963</v>
      </c>
      <c r="C22253" s="69" t="s">
        <v>232</v>
      </c>
      <c r="D22253" s="69" t="s">
        <v>1937</v>
      </c>
      <c r="E22253" s="69" t="s">
        <v>2482</v>
      </c>
      <c r="F22253" s="69">
        <v>2470</v>
      </c>
      <c r="G22253" s="69" t="s">
        <v>1947</v>
      </c>
    </row>
    <row r="22254" spans="1:7" ht="14.4">
      <c r="A22254" s="27" t="str">
        <f>VLOOKUP(C22254,'user list'!A:B,2,0)</f>
        <v>OCM</v>
      </c>
      <c r="B22254" s="172">
        <v>45826.38962962963</v>
      </c>
      <c r="C22254" s="69" t="s">
        <v>232</v>
      </c>
      <c r="D22254" s="69" t="s">
        <v>1937</v>
      </c>
      <c r="E22254" s="69" t="s">
        <v>2482</v>
      </c>
      <c r="F22254" s="69">
        <v>2470</v>
      </c>
      <c r="G22254" s="69" t="s">
        <v>1948</v>
      </c>
    </row>
    <row r="22255" spans="1:7" ht="14.4">
      <c r="A22255" s="27" t="str">
        <f>VLOOKUP(C22255,'user list'!A:B,2,0)</f>
        <v>OCM</v>
      </c>
      <c r="B22255" s="172">
        <v>45826.38962962963</v>
      </c>
      <c r="C22255" s="69" t="s">
        <v>232</v>
      </c>
      <c r="D22255" s="69" t="s">
        <v>1937</v>
      </c>
      <c r="E22255" s="69" t="s">
        <v>2482</v>
      </c>
      <c r="F22255" s="69">
        <v>2470</v>
      </c>
      <c r="G22255" s="69" t="s">
        <v>1939</v>
      </c>
    </row>
    <row r="22256" spans="1:7" ht="14.4">
      <c r="A22256" s="27" t="str">
        <f>VLOOKUP(C22256,'user list'!A:B,2,0)</f>
        <v>Admin</v>
      </c>
      <c r="B22256" s="172">
        <v>45826.38962962963</v>
      </c>
      <c r="C22256" s="69" t="s">
        <v>186</v>
      </c>
      <c r="D22256" s="69" t="s">
        <v>1937</v>
      </c>
      <c r="E22256" s="69" t="s">
        <v>2482</v>
      </c>
      <c r="F22256" s="69">
        <v>2470</v>
      </c>
      <c r="G22256" s="69" t="s">
        <v>1948</v>
      </c>
    </row>
    <row r="22257" spans="1:7" ht="14.4">
      <c r="A22257" s="27" t="str">
        <f>VLOOKUP(C22257,'user list'!A:B,2,0)</f>
        <v>OCM</v>
      </c>
      <c r="B22257" s="172">
        <v>45826.389664351853</v>
      </c>
      <c r="C22257" s="69" t="s">
        <v>232</v>
      </c>
      <c r="D22257" s="69" t="s">
        <v>1937</v>
      </c>
      <c r="E22257" s="69" t="s">
        <v>2001</v>
      </c>
      <c r="F22257" s="69">
        <v>2457</v>
      </c>
      <c r="G22257" s="69" t="s">
        <v>1939</v>
      </c>
    </row>
    <row r="22258" spans="1:7" ht="14.4">
      <c r="A22258" s="27" t="str">
        <f>VLOOKUP(C22258,'user list'!A:B,2,0)</f>
        <v>CTO</v>
      </c>
      <c r="B22258" s="172">
        <v>45826.389803240738</v>
      </c>
      <c r="C22258" s="69" t="s">
        <v>207</v>
      </c>
      <c r="D22258" s="69" t="s">
        <v>1937</v>
      </c>
      <c r="E22258" s="69" t="s">
        <v>3409</v>
      </c>
      <c r="F22258" s="69">
        <v>2496</v>
      </c>
      <c r="G22258" s="69" t="s">
        <v>1939</v>
      </c>
    </row>
    <row r="22259" spans="1:7" ht="14.4">
      <c r="A22259" s="27" t="str">
        <f>VLOOKUP(C22259,'user list'!A:B,2,0)</f>
        <v>CTO</v>
      </c>
      <c r="B22259" s="172">
        <v>45826.389837962961</v>
      </c>
      <c r="C22259" s="69" t="s">
        <v>207</v>
      </c>
      <c r="D22259" s="69" t="s">
        <v>1937</v>
      </c>
      <c r="E22259" s="69" t="s">
        <v>3409</v>
      </c>
      <c r="F22259" s="69">
        <v>2496</v>
      </c>
      <c r="G22259" s="69" t="s">
        <v>2441</v>
      </c>
    </row>
    <row r="22260" spans="1:7" ht="14.4">
      <c r="A22260" s="27" t="str">
        <f>VLOOKUP(C22260,'user list'!A:B,2,0)</f>
        <v>OCM</v>
      </c>
      <c r="B22260" s="172">
        <v>45826.390034722222</v>
      </c>
      <c r="C22260" s="69" t="s">
        <v>232</v>
      </c>
      <c r="D22260" s="69" t="s">
        <v>1937</v>
      </c>
      <c r="E22260" s="69" t="s">
        <v>2001</v>
      </c>
      <c r="F22260" s="69">
        <v>2457</v>
      </c>
      <c r="G22260" s="69" t="s">
        <v>1947</v>
      </c>
    </row>
    <row r="22261" spans="1:7" ht="14.4">
      <c r="A22261" s="27" t="str">
        <f>VLOOKUP(C22261,'user list'!A:B,2,0)</f>
        <v>OCM</v>
      </c>
      <c r="B22261" s="172">
        <v>45826.390034722222</v>
      </c>
      <c r="C22261" s="69" t="s">
        <v>232</v>
      </c>
      <c r="D22261" s="69" t="s">
        <v>1937</v>
      </c>
      <c r="E22261" s="69" t="s">
        <v>2001</v>
      </c>
      <c r="F22261" s="69">
        <v>2457</v>
      </c>
      <c r="G22261" s="69" t="s">
        <v>1948</v>
      </c>
    </row>
    <row r="22262" spans="1:7" ht="14.4">
      <c r="A22262" s="27" t="str">
        <f>VLOOKUP(C22262,'user list'!A:B,2,0)</f>
        <v>OCM</v>
      </c>
      <c r="B22262" s="172">
        <v>45826.390034722222</v>
      </c>
      <c r="C22262" s="69" t="s">
        <v>232</v>
      </c>
      <c r="D22262" s="69" t="s">
        <v>1937</v>
      </c>
      <c r="E22262" s="69" t="s">
        <v>2001</v>
      </c>
      <c r="F22262" s="69">
        <v>2457</v>
      </c>
      <c r="G22262" s="69" t="s">
        <v>1939</v>
      </c>
    </row>
    <row r="22263" spans="1:7" ht="14.4">
      <c r="A22263" s="27" t="str">
        <f>VLOOKUP(C22263,'user list'!A:B,2,0)</f>
        <v>Admin</v>
      </c>
      <c r="B22263" s="172">
        <v>45826.390034722222</v>
      </c>
      <c r="C22263" s="69" t="s">
        <v>186</v>
      </c>
      <c r="D22263" s="69" t="s">
        <v>1937</v>
      </c>
      <c r="E22263" s="69" t="s">
        <v>2001</v>
      </c>
      <c r="F22263" s="69">
        <v>2457</v>
      </c>
      <c r="G22263" s="69" t="s">
        <v>1948</v>
      </c>
    </row>
    <row r="22264" spans="1:7" ht="14.4">
      <c r="A22264" s="27" t="str">
        <f>VLOOKUP(C22264,'user list'!A:B,2,0)</f>
        <v>CTO</v>
      </c>
      <c r="B22264" s="172">
        <v>45826.390104166669</v>
      </c>
      <c r="C22264" s="69" t="s">
        <v>207</v>
      </c>
      <c r="D22264" s="69" t="s">
        <v>1937</v>
      </c>
      <c r="E22264" s="69" t="s">
        <v>3069</v>
      </c>
      <c r="F22264" s="69">
        <v>2372</v>
      </c>
      <c r="G22264" s="69" t="s">
        <v>1939</v>
      </c>
    </row>
    <row r="22265" spans="1:7" ht="14.4">
      <c r="A22265" s="27" t="str">
        <f>VLOOKUP(C22265,'user list'!A:B,2,0)</f>
        <v>CAD</v>
      </c>
      <c r="B22265" s="172">
        <v>45826.3903587963</v>
      </c>
      <c r="C22265" s="69" t="s">
        <v>196</v>
      </c>
      <c r="D22265" s="69" t="s">
        <v>1937</v>
      </c>
      <c r="E22265" s="69" t="s">
        <v>3384</v>
      </c>
      <c r="F22265" s="69">
        <v>2463</v>
      </c>
      <c r="G22265" s="69" t="s">
        <v>1947</v>
      </c>
    </row>
    <row r="22266" spans="1:7" ht="14.4">
      <c r="A22266" s="27" t="str">
        <f>VLOOKUP(C22266,'user list'!A:B,2,0)</f>
        <v>CAD</v>
      </c>
      <c r="B22266" s="172">
        <v>45826.3903587963</v>
      </c>
      <c r="C22266" s="69" t="s">
        <v>196</v>
      </c>
      <c r="D22266" s="69" t="s">
        <v>1937</v>
      </c>
      <c r="E22266" s="69" t="s">
        <v>3384</v>
      </c>
      <c r="F22266" s="69">
        <v>2463</v>
      </c>
      <c r="G22266" s="69" t="s">
        <v>1948</v>
      </c>
    </row>
    <row r="22267" spans="1:7" ht="14.4">
      <c r="A22267" s="27" t="str">
        <f>VLOOKUP(C22267,'user list'!A:B,2,0)</f>
        <v>CAD</v>
      </c>
      <c r="B22267" s="172">
        <v>45826.3903587963</v>
      </c>
      <c r="C22267" s="69" t="s">
        <v>196</v>
      </c>
      <c r="D22267" s="69" t="s">
        <v>1937</v>
      </c>
      <c r="E22267" s="69" t="s">
        <v>3384</v>
      </c>
      <c r="F22267" s="69">
        <v>2463</v>
      </c>
      <c r="G22267" s="69" t="s">
        <v>1939</v>
      </c>
    </row>
    <row r="22268" spans="1:7" ht="14.4">
      <c r="A22268" s="27" t="str">
        <f>VLOOKUP(C22268,'user list'!A:B,2,0)</f>
        <v>Admin</v>
      </c>
      <c r="B22268" s="172">
        <v>45826.3903587963</v>
      </c>
      <c r="C22268" s="69" t="s">
        <v>186</v>
      </c>
      <c r="D22268" s="69" t="s">
        <v>1937</v>
      </c>
      <c r="E22268" s="69" t="s">
        <v>3384</v>
      </c>
      <c r="F22268" s="69">
        <v>2463</v>
      </c>
      <c r="G22268" s="69" t="s">
        <v>1948</v>
      </c>
    </row>
    <row r="22269" spans="1:7" ht="14.4">
      <c r="A22269" s="27" t="str">
        <f>VLOOKUP(C22269,'user list'!A:B,2,0)</f>
        <v>CAD</v>
      </c>
      <c r="B22269" s="172">
        <v>45826.390439814815</v>
      </c>
      <c r="C22269" s="69" t="s">
        <v>196</v>
      </c>
      <c r="D22269" s="69" t="s">
        <v>1937</v>
      </c>
      <c r="E22269" s="69" t="s">
        <v>3406</v>
      </c>
      <c r="F22269" s="69">
        <v>2493</v>
      </c>
      <c r="G22269" s="69" t="s">
        <v>2441</v>
      </c>
    </row>
    <row r="22270" spans="1:7" ht="14.4">
      <c r="A22270" s="27" t="str">
        <f>VLOOKUP(C22270,'user list'!A:B,2,0)</f>
        <v>CAD</v>
      </c>
      <c r="B22270" s="172">
        <v>45826.390567129631</v>
      </c>
      <c r="C22270" s="69" t="s">
        <v>196</v>
      </c>
      <c r="D22270" s="69" t="s">
        <v>1937</v>
      </c>
      <c r="E22270" s="69" t="s">
        <v>3407</v>
      </c>
      <c r="F22270" s="69">
        <v>2494</v>
      </c>
      <c r="G22270" s="69" t="s">
        <v>1939</v>
      </c>
    </row>
    <row r="22271" spans="1:7" ht="14.4">
      <c r="A22271" s="27" t="str">
        <f>VLOOKUP(C22271,'user list'!A:B,2,0)</f>
        <v>CAD</v>
      </c>
      <c r="B22271" s="172">
        <v>45826.390601851854</v>
      </c>
      <c r="C22271" s="69" t="s">
        <v>196</v>
      </c>
      <c r="D22271" s="69" t="s">
        <v>1937</v>
      </c>
      <c r="E22271" s="69" t="s">
        <v>3408</v>
      </c>
      <c r="F22271" s="69">
        <v>2495</v>
      </c>
      <c r="G22271" s="69" t="s">
        <v>1939</v>
      </c>
    </row>
    <row r="22272" spans="1:7" ht="14.4">
      <c r="A22272" s="27" t="str">
        <f>VLOOKUP(C22272,'user list'!A:B,2,0)</f>
        <v>CAD</v>
      </c>
      <c r="B22272" s="172">
        <v>45826.390625</v>
      </c>
      <c r="C22272" s="69" t="s">
        <v>196</v>
      </c>
      <c r="D22272" s="69" t="s">
        <v>1937</v>
      </c>
      <c r="E22272" s="69" t="s">
        <v>3410</v>
      </c>
      <c r="F22272" s="69">
        <v>2497</v>
      </c>
      <c r="G22272" s="69" t="s">
        <v>1939</v>
      </c>
    </row>
    <row r="22273" spans="1:7" ht="14.4">
      <c r="A22273" s="27" t="str">
        <f>VLOOKUP(C22273,'user list'!A:B,2,0)</f>
        <v>CAD</v>
      </c>
      <c r="B22273" s="172">
        <v>45826.390636574077</v>
      </c>
      <c r="C22273" s="69" t="s">
        <v>196</v>
      </c>
      <c r="D22273" s="69" t="s">
        <v>1937</v>
      </c>
      <c r="E22273" s="69" t="s">
        <v>3411</v>
      </c>
      <c r="F22273" s="69">
        <v>2498</v>
      </c>
      <c r="G22273" s="69" t="s">
        <v>1939</v>
      </c>
    </row>
    <row r="22274" spans="1:7" ht="14.4">
      <c r="A22274" s="27" t="str">
        <f>VLOOKUP(C22274,'user list'!A:B,2,0)</f>
        <v>CAD</v>
      </c>
      <c r="B22274" s="172">
        <v>45826.390659722223</v>
      </c>
      <c r="C22274" s="69" t="s">
        <v>196</v>
      </c>
      <c r="D22274" s="69" t="s">
        <v>1937</v>
      </c>
      <c r="E22274" s="69" t="s">
        <v>3412</v>
      </c>
      <c r="F22274" s="69">
        <v>2500</v>
      </c>
      <c r="G22274" s="69" t="s">
        <v>1939</v>
      </c>
    </row>
    <row r="22275" spans="1:7" ht="14.4">
      <c r="A22275" s="27" t="str">
        <f>VLOOKUP(C22275,'user list'!A:B,2,0)</f>
        <v>CAD</v>
      </c>
      <c r="B22275" s="172">
        <v>45826.390694444446</v>
      </c>
      <c r="C22275" s="69" t="s">
        <v>196</v>
      </c>
      <c r="D22275" s="69" t="s">
        <v>1937</v>
      </c>
      <c r="E22275" s="69" t="s">
        <v>3414</v>
      </c>
      <c r="F22275" s="69">
        <v>2502</v>
      </c>
      <c r="G22275" s="69" t="s">
        <v>1939</v>
      </c>
    </row>
    <row r="22276" spans="1:7" ht="14.4">
      <c r="A22276" s="27" t="str">
        <f>VLOOKUP(C22276,'user list'!A:B,2,0)</f>
        <v>CAD</v>
      </c>
      <c r="B22276" s="172">
        <v>45826.390717592592</v>
      </c>
      <c r="C22276" s="69" t="s">
        <v>196</v>
      </c>
      <c r="D22276" s="69" t="s">
        <v>1937</v>
      </c>
      <c r="E22276" s="69" t="s">
        <v>3441</v>
      </c>
      <c r="F22276" s="69">
        <v>2522</v>
      </c>
      <c r="G22276" s="69" t="s">
        <v>1939</v>
      </c>
    </row>
    <row r="22277" spans="1:7" ht="14.4">
      <c r="A22277" s="27" t="str">
        <f>VLOOKUP(C22277,'user list'!A:B,2,0)</f>
        <v>CAD</v>
      </c>
      <c r="B22277" s="172">
        <v>45826.390752314815</v>
      </c>
      <c r="C22277" s="69" t="s">
        <v>196</v>
      </c>
      <c r="D22277" s="69" t="s">
        <v>1937</v>
      </c>
      <c r="E22277" s="69">
        <v>2460</v>
      </c>
      <c r="F22277" s="69">
        <v>2460</v>
      </c>
      <c r="G22277" s="69" t="s">
        <v>1939</v>
      </c>
    </row>
    <row r="22278" spans="1:7" ht="14.4">
      <c r="A22278" s="27" t="str">
        <f>VLOOKUP(C22278,'user list'!A:B,2,0)</f>
        <v>CAD</v>
      </c>
      <c r="B22278" s="172">
        <v>45826.390763888892</v>
      </c>
      <c r="C22278" s="69" t="s">
        <v>196</v>
      </c>
      <c r="D22278" s="69" t="s">
        <v>1937</v>
      </c>
      <c r="E22278" s="69">
        <v>2460</v>
      </c>
      <c r="F22278" s="69">
        <v>2460</v>
      </c>
      <c r="G22278" s="69" t="s">
        <v>1939</v>
      </c>
    </row>
    <row r="22279" spans="1:7" ht="14.4">
      <c r="A22279" s="27" t="str">
        <f>VLOOKUP(C22279,'user list'!A:B,2,0)</f>
        <v>QCYDO</v>
      </c>
      <c r="B22279" s="172">
        <v>45826.390775462962</v>
      </c>
      <c r="C22279" s="69" t="s">
        <v>270</v>
      </c>
      <c r="D22279" s="69" t="s">
        <v>1937</v>
      </c>
      <c r="E22279" s="69" t="s">
        <v>3242</v>
      </c>
      <c r="F22279" s="69">
        <v>2413</v>
      </c>
      <c r="G22279" s="69" t="s">
        <v>1939</v>
      </c>
    </row>
    <row r="22280" spans="1:7" ht="14.4">
      <c r="A22280" s="27" t="str">
        <f>VLOOKUP(C22280,'user list'!A:B,2,0)</f>
        <v>CAD</v>
      </c>
      <c r="B22280" s="172">
        <v>45826.390798611108</v>
      </c>
      <c r="C22280" s="69" t="s">
        <v>196</v>
      </c>
      <c r="D22280" s="69" t="s">
        <v>1937</v>
      </c>
      <c r="E22280" s="69" t="s">
        <v>3406</v>
      </c>
      <c r="F22280" s="69">
        <v>2493</v>
      </c>
      <c r="G22280" s="69" t="s">
        <v>1939</v>
      </c>
    </row>
    <row r="22281" spans="1:7" ht="14.4">
      <c r="A22281" s="27" t="str">
        <f>VLOOKUP(C22281,'user list'!A:B,2,0)</f>
        <v>CTO</v>
      </c>
      <c r="B22281" s="172">
        <v>45826.39130787037</v>
      </c>
      <c r="C22281" s="69" t="s">
        <v>207</v>
      </c>
      <c r="D22281" s="69" t="s">
        <v>1937</v>
      </c>
      <c r="E22281" s="69" t="s">
        <v>3069</v>
      </c>
      <c r="F22281" s="69">
        <v>2372</v>
      </c>
      <c r="G22281" s="69" t="s">
        <v>1939</v>
      </c>
    </row>
    <row r="22282" spans="1:7" ht="14.4">
      <c r="A22282" s="27" t="str">
        <f>VLOOKUP(C22282,'user list'!A:B,2,0)</f>
        <v>CTO</v>
      </c>
      <c r="B22282" s="172">
        <v>45826.39135416667</v>
      </c>
      <c r="C22282" s="69" t="s">
        <v>207</v>
      </c>
      <c r="D22282" s="69" t="s">
        <v>1937</v>
      </c>
      <c r="E22282" s="69" t="s">
        <v>3409</v>
      </c>
      <c r="F22282" s="69">
        <v>2496</v>
      </c>
      <c r="G22282" s="69" t="s">
        <v>1939</v>
      </c>
    </row>
    <row r="22283" spans="1:7" ht="14.4">
      <c r="A22283" s="27" t="str">
        <f>VLOOKUP(C22283,'user list'!A:B,2,0)</f>
        <v>CAD</v>
      </c>
      <c r="B22283" s="172">
        <v>45826.391377314816</v>
      </c>
      <c r="C22283" s="69" t="s">
        <v>196</v>
      </c>
      <c r="D22283" s="69" t="s">
        <v>1937</v>
      </c>
      <c r="E22283" s="69" t="s">
        <v>3406</v>
      </c>
      <c r="F22283" s="69">
        <v>2493</v>
      </c>
      <c r="G22283" s="69" t="s">
        <v>1939</v>
      </c>
    </row>
    <row r="22284" spans="1:7" ht="14.4">
      <c r="A22284" s="27" t="str">
        <f>VLOOKUP(C22284,'user list'!A:B,2,0)</f>
        <v>OCAs</v>
      </c>
      <c r="B22284" s="172">
        <v>45826.391840277778</v>
      </c>
      <c r="C22284" s="69" t="s">
        <v>279</v>
      </c>
      <c r="D22284" s="69" t="s">
        <v>1937</v>
      </c>
      <c r="E22284" s="69" t="s">
        <v>1974</v>
      </c>
      <c r="F22284" s="69">
        <v>2402</v>
      </c>
      <c r="G22284" s="69" t="s">
        <v>1939</v>
      </c>
    </row>
    <row r="22285" spans="1:7" ht="14.4">
      <c r="A22285" s="27" t="str">
        <f>VLOOKUP(C22285,'user list'!A:B,2,0)</f>
        <v>CGSD</v>
      </c>
      <c r="B22285" s="172">
        <v>45826.392129629632</v>
      </c>
      <c r="C22285" s="69" t="s">
        <v>200</v>
      </c>
      <c r="D22285" s="69" t="s">
        <v>1937</v>
      </c>
      <c r="E22285" s="69" t="s">
        <v>3443</v>
      </c>
      <c r="F22285" s="69">
        <v>2524</v>
      </c>
      <c r="G22285" s="69" t="s">
        <v>2440</v>
      </c>
    </row>
    <row r="22286" spans="1:7" ht="14.4">
      <c r="A22286" s="27" t="str">
        <f>VLOOKUP(C22286,'user list'!A:B,2,0)</f>
        <v>Admin</v>
      </c>
      <c r="B22286" s="172">
        <v>45826.392141203702</v>
      </c>
      <c r="C22286" s="69" t="s">
        <v>186</v>
      </c>
      <c r="D22286" s="69" t="s">
        <v>1937</v>
      </c>
      <c r="E22286" s="69" t="s">
        <v>3443</v>
      </c>
      <c r="F22286" s="69">
        <v>2524</v>
      </c>
      <c r="G22286" s="69" t="s">
        <v>1948</v>
      </c>
    </row>
    <row r="22287" spans="1:7" ht="14.4">
      <c r="A22287" s="27" t="str">
        <f>VLOOKUP(C22287,'user list'!A:B,2,0)</f>
        <v>Admin</v>
      </c>
      <c r="B22287" s="172">
        <v>45826.392141203702</v>
      </c>
      <c r="C22287" s="69" t="s">
        <v>186</v>
      </c>
      <c r="D22287" s="69" t="s">
        <v>1937</v>
      </c>
      <c r="E22287" s="69" t="s">
        <v>3443</v>
      </c>
      <c r="F22287" s="69">
        <v>2524</v>
      </c>
      <c r="G22287" s="69" t="s">
        <v>1948</v>
      </c>
    </row>
    <row r="22288" spans="1:7" ht="14.4">
      <c r="A22288" s="27" t="str">
        <f>VLOOKUP(C22288,'user list'!A:B,2,0)</f>
        <v>Admin</v>
      </c>
      <c r="B22288" s="172">
        <v>45826.392141203702</v>
      </c>
      <c r="C22288" s="69" t="s">
        <v>186</v>
      </c>
      <c r="D22288" s="69" t="s">
        <v>1937</v>
      </c>
      <c r="E22288" s="69" t="s">
        <v>3443</v>
      </c>
      <c r="F22288" s="69">
        <v>2524</v>
      </c>
      <c r="G22288" s="69" t="s">
        <v>1948</v>
      </c>
    </row>
    <row r="22289" spans="1:7" ht="14.4">
      <c r="A22289" s="27" t="str">
        <f>VLOOKUP(C22289,'user list'!A:B,2,0)</f>
        <v>Admin</v>
      </c>
      <c r="B22289" s="172">
        <v>45826.392141203702</v>
      </c>
      <c r="C22289" s="69" t="s">
        <v>186</v>
      </c>
      <c r="D22289" s="69" t="s">
        <v>1937</v>
      </c>
      <c r="E22289" s="69" t="s">
        <v>3443</v>
      </c>
      <c r="F22289" s="69">
        <v>2524</v>
      </c>
      <c r="G22289" s="69" t="s">
        <v>1947</v>
      </c>
    </row>
    <row r="22290" spans="1:7" ht="14.4">
      <c r="A22290" s="27" t="str">
        <f>VLOOKUP(C22290,'user list'!A:B,2,0)</f>
        <v>CGSD</v>
      </c>
      <c r="B22290" s="172">
        <v>45826.392222222225</v>
      </c>
      <c r="C22290" s="69" t="s">
        <v>200</v>
      </c>
      <c r="D22290" s="69" t="s">
        <v>1937</v>
      </c>
      <c r="E22290" s="69" t="s">
        <v>3442</v>
      </c>
      <c r="F22290" s="69">
        <v>2523</v>
      </c>
      <c r="G22290" s="69" t="s">
        <v>1939</v>
      </c>
    </row>
    <row r="22291" spans="1:7" ht="14.4">
      <c r="A22291" s="27" t="str">
        <f>VLOOKUP(C22291,'user list'!A:B,2,0)</f>
        <v>CGSD</v>
      </c>
      <c r="B22291" s="172">
        <v>45826.392326388886</v>
      </c>
      <c r="C22291" s="69" t="s">
        <v>200</v>
      </c>
      <c r="D22291" s="69" t="s">
        <v>1937</v>
      </c>
      <c r="E22291" s="69" t="s">
        <v>3442</v>
      </c>
      <c r="F22291" s="69">
        <v>2523</v>
      </c>
      <c r="G22291" s="69" t="s">
        <v>1947</v>
      </c>
    </row>
    <row r="22292" spans="1:7" ht="14.4">
      <c r="A22292" s="27" t="str">
        <f>VLOOKUP(C22292,'user list'!A:B,2,0)</f>
        <v>CGSD</v>
      </c>
      <c r="B22292" s="172">
        <v>45826.392326388886</v>
      </c>
      <c r="C22292" s="69" t="s">
        <v>200</v>
      </c>
      <c r="D22292" s="69" t="s">
        <v>1937</v>
      </c>
      <c r="E22292" s="69" t="s">
        <v>3442</v>
      </c>
      <c r="F22292" s="69">
        <v>2523</v>
      </c>
      <c r="G22292" s="69" t="s">
        <v>1948</v>
      </c>
    </row>
    <row r="22293" spans="1:7" ht="14.4">
      <c r="A22293" s="27" t="str">
        <f>VLOOKUP(C22293,'user list'!A:B,2,0)</f>
        <v>CGSD</v>
      </c>
      <c r="B22293" s="172">
        <v>45826.392326388886</v>
      </c>
      <c r="C22293" s="69" t="s">
        <v>200</v>
      </c>
      <c r="D22293" s="69" t="s">
        <v>1937</v>
      </c>
      <c r="E22293" s="69" t="s">
        <v>3442</v>
      </c>
      <c r="F22293" s="69">
        <v>2523</v>
      </c>
      <c r="G22293" s="69" t="s">
        <v>1939</v>
      </c>
    </row>
    <row r="22294" spans="1:7" ht="14.4">
      <c r="A22294" s="27" t="str">
        <f>VLOOKUP(C22294,'user list'!A:B,2,0)</f>
        <v>Admin</v>
      </c>
      <c r="B22294" s="172">
        <v>45826.392326388886</v>
      </c>
      <c r="C22294" s="69" t="s">
        <v>186</v>
      </c>
      <c r="D22294" s="69" t="s">
        <v>1937</v>
      </c>
      <c r="E22294" s="69" t="s">
        <v>3442</v>
      </c>
      <c r="F22294" s="69">
        <v>2523</v>
      </c>
      <c r="G22294" s="69" t="s">
        <v>1948</v>
      </c>
    </row>
    <row r="22295" spans="1:7" ht="14.4">
      <c r="A22295" s="27" t="str">
        <f>VLOOKUP(C22295,'user list'!A:B,2,0)</f>
        <v>QCYDO</v>
      </c>
      <c r="B22295" s="172">
        <v>45826.392696759256</v>
      </c>
      <c r="C22295" s="69" t="s">
        <v>270</v>
      </c>
      <c r="D22295" s="69" t="s">
        <v>1937</v>
      </c>
      <c r="E22295" s="69" t="s">
        <v>2466</v>
      </c>
      <c r="F22295" s="69">
        <v>1769</v>
      </c>
      <c r="G22295" s="69" t="s">
        <v>1939</v>
      </c>
    </row>
    <row r="22296" spans="1:7" ht="14.4">
      <c r="A22296" s="27" t="str">
        <f>VLOOKUP(C22296,'user list'!A:B,2,0)</f>
        <v>CTO</v>
      </c>
      <c r="B22296" s="172">
        <v>45826.392939814818</v>
      </c>
      <c r="C22296" s="69" t="s">
        <v>207</v>
      </c>
      <c r="D22296" s="69" t="s">
        <v>1937</v>
      </c>
      <c r="E22296" s="69" t="s">
        <v>2039</v>
      </c>
      <c r="F22296" s="69">
        <v>2485</v>
      </c>
      <c r="G22296" s="69" t="s">
        <v>1939</v>
      </c>
    </row>
    <row r="22297" spans="1:7" ht="14.4">
      <c r="A22297" s="27" t="str">
        <f>VLOOKUP(C22297,'user list'!A:B,2,0)</f>
        <v>OCAs</v>
      </c>
      <c r="B22297" s="172">
        <v>45826.393530092595</v>
      </c>
      <c r="C22297" s="69" t="s">
        <v>279</v>
      </c>
      <c r="D22297" s="69" t="s">
        <v>1937</v>
      </c>
      <c r="E22297" s="69" t="s">
        <v>3403</v>
      </c>
      <c r="F22297" s="69">
        <v>2488</v>
      </c>
      <c r="G22297" s="69" t="s">
        <v>1939</v>
      </c>
    </row>
    <row r="22298" spans="1:7" ht="14.4">
      <c r="A22298" s="27" t="str">
        <f>VLOOKUP(C22298,'user list'!A:B,2,0)</f>
        <v>OCAs</v>
      </c>
      <c r="B22298" s="172">
        <v>45826.393564814818</v>
      </c>
      <c r="C22298" s="69" t="s">
        <v>279</v>
      </c>
      <c r="D22298" s="69" t="s">
        <v>1937</v>
      </c>
      <c r="E22298" s="69" t="s">
        <v>3403</v>
      </c>
      <c r="F22298" s="69">
        <v>2488</v>
      </c>
      <c r="G22298" s="69" t="s">
        <v>1947</v>
      </c>
    </row>
    <row r="22299" spans="1:7" ht="14.4">
      <c r="A22299" s="27" t="str">
        <f>VLOOKUP(C22299,'user list'!A:B,2,0)</f>
        <v>OCAs</v>
      </c>
      <c r="B22299" s="172">
        <v>45826.393564814818</v>
      </c>
      <c r="C22299" s="69" t="s">
        <v>279</v>
      </c>
      <c r="D22299" s="69" t="s">
        <v>1937</v>
      </c>
      <c r="E22299" s="69" t="s">
        <v>3403</v>
      </c>
      <c r="F22299" s="69">
        <v>2488</v>
      </c>
      <c r="G22299" s="69" t="s">
        <v>1948</v>
      </c>
    </row>
    <row r="22300" spans="1:7" ht="14.4">
      <c r="A22300" s="27" t="str">
        <f>VLOOKUP(C22300,'user list'!A:B,2,0)</f>
        <v>OCAs</v>
      </c>
      <c r="B22300" s="172">
        <v>45826.393564814818</v>
      </c>
      <c r="C22300" s="69" t="s">
        <v>279</v>
      </c>
      <c r="D22300" s="69" t="s">
        <v>1937</v>
      </c>
      <c r="E22300" s="69" t="s">
        <v>3403</v>
      </c>
      <c r="F22300" s="69">
        <v>2488</v>
      </c>
      <c r="G22300" s="69" t="s">
        <v>1939</v>
      </c>
    </row>
    <row r="22301" spans="1:7" ht="14.4">
      <c r="A22301" s="27" t="str">
        <f>VLOOKUP(C22301,'user list'!A:B,2,0)</f>
        <v>Admin</v>
      </c>
      <c r="B22301" s="172">
        <v>45826.393564814818</v>
      </c>
      <c r="C22301" s="69" t="s">
        <v>186</v>
      </c>
      <c r="D22301" s="69" t="s">
        <v>1937</v>
      </c>
      <c r="E22301" s="69" t="s">
        <v>3403</v>
      </c>
      <c r="F22301" s="69">
        <v>2488</v>
      </c>
      <c r="G22301" s="69" t="s">
        <v>1948</v>
      </c>
    </row>
    <row r="22302" spans="1:7" ht="14.4">
      <c r="A22302" s="27" t="str">
        <f>VLOOKUP(C22302,'user list'!A:B,2,0)</f>
        <v>OCAs</v>
      </c>
      <c r="B22302" s="172">
        <v>45826.393611111111</v>
      </c>
      <c r="C22302" s="69" t="s">
        <v>279</v>
      </c>
      <c r="D22302" s="69" t="s">
        <v>1937</v>
      </c>
      <c r="E22302" s="69" t="s">
        <v>1974</v>
      </c>
      <c r="F22302" s="69">
        <v>2402</v>
      </c>
      <c r="G22302" s="69" t="s">
        <v>1939</v>
      </c>
    </row>
    <row r="22303" spans="1:7" ht="14.4">
      <c r="A22303" s="27" t="str">
        <f>VLOOKUP(C22303,'user list'!A:B,2,0)</f>
        <v>OCAs</v>
      </c>
      <c r="B22303" s="172">
        <v>45826.393692129626</v>
      </c>
      <c r="C22303" s="69" t="s">
        <v>279</v>
      </c>
      <c r="D22303" s="69" t="s">
        <v>1937</v>
      </c>
      <c r="E22303" s="69" t="s">
        <v>1974</v>
      </c>
      <c r="F22303" s="69">
        <v>2402</v>
      </c>
      <c r="G22303" s="69" t="s">
        <v>1947</v>
      </c>
    </row>
    <row r="22304" spans="1:7" ht="14.4">
      <c r="A22304" s="27" t="str">
        <f>VLOOKUP(C22304,'user list'!A:B,2,0)</f>
        <v>OCAs</v>
      </c>
      <c r="B22304" s="172">
        <v>45826.393692129626</v>
      </c>
      <c r="C22304" s="69" t="s">
        <v>279</v>
      </c>
      <c r="D22304" s="69" t="s">
        <v>1937</v>
      </c>
      <c r="E22304" s="69" t="s">
        <v>1974</v>
      </c>
      <c r="F22304" s="69">
        <v>2402</v>
      </c>
      <c r="G22304" s="69" t="s">
        <v>1948</v>
      </c>
    </row>
    <row r="22305" spans="1:7" ht="14.4">
      <c r="A22305" s="27" t="str">
        <f>VLOOKUP(C22305,'user list'!A:B,2,0)</f>
        <v>OCAs</v>
      </c>
      <c r="B22305" s="172">
        <v>45826.393692129626</v>
      </c>
      <c r="C22305" s="69" t="s">
        <v>279</v>
      </c>
      <c r="D22305" s="69" t="s">
        <v>1937</v>
      </c>
      <c r="E22305" s="69" t="s">
        <v>1974</v>
      </c>
      <c r="F22305" s="69">
        <v>2402</v>
      </c>
      <c r="G22305" s="69" t="s">
        <v>1939</v>
      </c>
    </row>
    <row r="22306" spans="1:7" ht="14.4">
      <c r="A22306" s="27" t="str">
        <f>VLOOKUP(C22306,'user list'!A:B,2,0)</f>
        <v>Admin</v>
      </c>
      <c r="B22306" s="172">
        <v>45826.393692129626</v>
      </c>
      <c r="C22306" s="69" t="s">
        <v>186</v>
      </c>
      <c r="D22306" s="69" t="s">
        <v>1937</v>
      </c>
      <c r="E22306" s="69" t="s">
        <v>1974</v>
      </c>
      <c r="F22306" s="69">
        <v>2402</v>
      </c>
      <c r="G22306" s="69" t="s">
        <v>1948</v>
      </c>
    </row>
    <row r="22307" spans="1:7" ht="14.4">
      <c r="A22307" s="27" t="str">
        <f>VLOOKUP(C22307,'user list'!A:B,2,0)</f>
        <v>OCAs</v>
      </c>
      <c r="B22307" s="172">
        <v>45826.393807870372</v>
      </c>
      <c r="C22307" s="69" t="s">
        <v>279</v>
      </c>
      <c r="D22307" s="69" t="s">
        <v>1937</v>
      </c>
      <c r="E22307" s="69" t="s">
        <v>3391</v>
      </c>
      <c r="F22307" s="69">
        <v>2477</v>
      </c>
      <c r="G22307" s="69" t="s">
        <v>1939</v>
      </c>
    </row>
    <row r="22308" spans="1:7" ht="14.4">
      <c r="A22308" s="27" t="str">
        <f>VLOOKUP(C22308,'user list'!A:B,2,0)</f>
        <v>OCAs</v>
      </c>
      <c r="B22308" s="172">
        <v>45826.393831018519</v>
      </c>
      <c r="C22308" s="69" t="s">
        <v>279</v>
      </c>
      <c r="D22308" s="69" t="s">
        <v>1937</v>
      </c>
      <c r="E22308" s="69" t="s">
        <v>3393</v>
      </c>
      <c r="F22308" s="69">
        <v>2476</v>
      </c>
      <c r="G22308" s="69" t="s">
        <v>1939</v>
      </c>
    </row>
    <row r="22309" spans="1:7" ht="14.4">
      <c r="A22309" s="27" t="str">
        <f>VLOOKUP(C22309,'user list'!A:B,2,0)</f>
        <v>OCAs</v>
      </c>
      <c r="B22309" s="172">
        <v>45826.393842592595</v>
      </c>
      <c r="C22309" s="69" t="s">
        <v>279</v>
      </c>
      <c r="D22309" s="69" t="s">
        <v>1937</v>
      </c>
      <c r="E22309" s="69" t="s">
        <v>3342</v>
      </c>
      <c r="F22309" s="69">
        <v>2393</v>
      </c>
      <c r="G22309" s="69" t="s">
        <v>1939</v>
      </c>
    </row>
    <row r="22310" spans="1:7" ht="14.4">
      <c r="A22310" s="27" t="str">
        <f>VLOOKUP(C22310,'user list'!A:B,2,0)</f>
        <v>OCAs</v>
      </c>
      <c r="B22310" s="172">
        <v>45826.393865740742</v>
      </c>
      <c r="C22310" s="69" t="s">
        <v>279</v>
      </c>
      <c r="D22310" s="69" t="s">
        <v>1937</v>
      </c>
      <c r="E22310" s="69" t="s">
        <v>3332</v>
      </c>
      <c r="F22310" s="69">
        <v>2381</v>
      </c>
      <c r="G22310" s="69" t="s">
        <v>1939</v>
      </c>
    </row>
    <row r="22311" spans="1:7" ht="14.4">
      <c r="A22311" s="27" t="str">
        <f>VLOOKUP(C22311,'user list'!A:B,2,0)</f>
        <v>OCAs</v>
      </c>
      <c r="B22311" s="172">
        <v>45826.393877314818</v>
      </c>
      <c r="C22311" s="69" t="s">
        <v>279</v>
      </c>
      <c r="D22311" s="69" t="s">
        <v>1937</v>
      </c>
      <c r="E22311" s="69" t="s">
        <v>3331</v>
      </c>
      <c r="F22311" s="69">
        <v>2380</v>
      </c>
      <c r="G22311" s="69" t="s">
        <v>1939</v>
      </c>
    </row>
    <row r="22312" spans="1:7" ht="14.4">
      <c r="A22312" s="27" t="str">
        <f>VLOOKUP(C22312,'user list'!A:B,2,0)</f>
        <v>OCAs</v>
      </c>
      <c r="B22312" s="172">
        <v>45826.393900462965</v>
      </c>
      <c r="C22312" s="69" t="s">
        <v>279</v>
      </c>
      <c r="D22312" s="69" t="s">
        <v>1937</v>
      </c>
      <c r="E22312" s="69" t="s">
        <v>3327</v>
      </c>
      <c r="F22312" s="69">
        <v>2375</v>
      </c>
      <c r="G22312" s="69" t="s">
        <v>1939</v>
      </c>
    </row>
    <row r="22313" spans="1:7" ht="14.4">
      <c r="A22313" s="27" t="str">
        <f>VLOOKUP(C22313,'user list'!A:B,2,0)</f>
        <v>OCAs</v>
      </c>
      <c r="B22313" s="172">
        <v>45826.393935185188</v>
      </c>
      <c r="C22313" s="69" t="s">
        <v>279</v>
      </c>
      <c r="D22313" s="69" t="s">
        <v>1937</v>
      </c>
      <c r="E22313" s="69" t="s">
        <v>2826</v>
      </c>
      <c r="F22313" s="69">
        <v>2304</v>
      </c>
      <c r="G22313" s="69" t="s">
        <v>1939</v>
      </c>
    </row>
    <row r="22314" spans="1:7" ht="14.4">
      <c r="A22314" s="27" t="str">
        <f>VLOOKUP(C22314,'user list'!A:B,2,0)</f>
        <v>OCAs</v>
      </c>
      <c r="B22314" s="172">
        <v>45826.393993055557</v>
      </c>
      <c r="C22314" s="69" t="s">
        <v>279</v>
      </c>
      <c r="D22314" s="69" t="s">
        <v>1937</v>
      </c>
      <c r="E22314" s="69" t="s">
        <v>2818</v>
      </c>
      <c r="F22314" s="69">
        <v>2296</v>
      </c>
      <c r="G22314" s="69" t="s">
        <v>1939</v>
      </c>
    </row>
    <row r="22315" spans="1:7" ht="14.4">
      <c r="A22315" s="27" t="str">
        <f>VLOOKUP(C22315,'user list'!A:B,2,0)</f>
        <v>OCA</v>
      </c>
      <c r="B22315" s="172">
        <v>45826.396354166667</v>
      </c>
      <c r="C22315" s="69" t="s">
        <v>227</v>
      </c>
      <c r="D22315" s="69" t="s">
        <v>1937</v>
      </c>
      <c r="E22315" s="69" t="s">
        <v>3392</v>
      </c>
      <c r="F22315" s="69">
        <v>2475</v>
      </c>
      <c r="G22315" s="69" t="s">
        <v>1939</v>
      </c>
    </row>
    <row r="22316" spans="1:7" ht="14.4">
      <c r="A22316" s="27" t="str">
        <f>VLOOKUP(C22316,'user list'!A:B,2,0)</f>
        <v>CAD</v>
      </c>
      <c r="B22316" s="172">
        <v>45826.396504629629</v>
      </c>
      <c r="C22316" s="69" t="s">
        <v>196</v>
      </c>
      <c r="D22316" s="69" t="s">
        <v>1937</v>
      </c>
      <c r="E22316" s="69">
        <v>2460</v>
      </c>
      <c r="F22316" s="69">
        <v>2460</v>
      </c>
      <c r="G22316" s="69" t="s">
        <v>1939</v>
      </c>
    </row>
    <row r="22317" spans="1:7" ht="14.4">
      <c r="A22317" s="27" t="str">
        <f>VLOOKUP(C22317,'user list'!A:B,2,0)</f>
        <v>CAD</v>
      </c>
      <c r="B22317" s="172">
        <v>45826.396504629629</v>
      </c>
      <c r="C22317" s="69" t="s">
        <v>196</v>
      </c>
      <c r="D22317" s="69" t="s">
        <v>1937</v>
      </c>
      <c r="E22317" s="69">
        <v>2460</v>
      </c>
      <c r="F22317" s="69">
        <v>2460</v>
      </c>
      <c r="G22317" s="69" t="s">
        <v>1939</v>
      </c>
    </row>
    <row r="22318" spans="1:7" ht="14.4">
      <c r="A22318" s="27" t="str">
        <f>VLOOKUP(C22318,'user list'!A:B,2,0)</f>
        <v>CAD</v>
      </c>
      <c r="B22318" s="172">
        <v>45826.396539351852</v>
      </c>
      <c r="C22318" s="69" t="s">
        <v>196</v>
      </c>
      <c r="D22318" s="69" t="s">
        <v>1937</v>
      </c>
      <c r="E22318" s="69" t="s">
        <v>3406</v>
      </c>
      <c r="F22318" s="69">
        <v>2493</v>
      </c>
      <c r="G22318" s="69" t="s">
        <v>1939</v>
      </c>
    </row>
    <row r="22319" spans="1:7" ht="14.4">
      <c r="A22319" s="27" t="str">
        <f>VLOOKUP(C22319,'user list'!A:B,2,0)</f>
        <v>CAD</v>
      </c>
      <c r="B22319" s="172">
        <v>45826.397615740738</v>
      </c>
      <c r="C22319" s="69" t="s">
        <v>196</v>
      </c>
      <c r="D22319" s="69" t="s">
        <v>1937</v>
      </c>
      <c r="E22319" s="69" t="s">
        <v>3406</v>
      </c>
      <c r="F22319" s="69">
        <v>2493</v>
      </c>
      <c r="G22319" s="69" t="s">
        <v>1939</v>
      </c>
    </row>
    <row r="22320" spans="1:7" ht="14.4">
      <c r="A22320" s="27" t="str">
        <f>VLOOKUP(C22320,'user list'!A:B,2,0)</f>
        <v>CAD</v>
      </c>
      <c r="B22320" s="172">
        <v>45826.397662037038</v>
      </c>
      <c r="C22320" s="69" t="s">
        <v>196</v>
      </c>
      <c r="D22320" s="69" t="s">
        <v>1937</v>
      </c>
      <c r="E22320" s="69" t="s">
        <v>3406</v>
      </c>
      <c r="F22320" s="69">
        <v>2493</v>
      </c>
      <c r="G22320" s="69" t="s">
        <v>1947</v>
      </c>
    </row>
    <row r="22321" spans="1:7" ht="14.4">
      <c r="A22321" s="27" t="str">
        <f>VLOOKUP(C22321,'user list'!A:B,2,0)</f>
        <v>CAD</v>
      </c>
      <c r="B22321" s="172">
        <v>45826.397662037038</v>
      </c>
      <c r="C22321" s="69" t="s">
        <v>196</v>
      </c>
      <c r="D22321" s="69" t="s">
        <v>1937</v>
      </c>
      <c r="E22321" s="69" t="s">
        <v>3406</v>
      </c>
      <c r="F22321" s="69">
        <v>2493</v>
      </c>
      <c r="G22321" s="69" t="s">
        <v>1948</v>
      </c>
    </row>
    <row r="22322" spans="1:7" ht="14.4">
      <c r="A22322" s="27" t="str">
        <f>VLOOKUP(C22322,'user list'!A:B,2,0)</f>
        <v>CAD</v>
      </c>
      <c r="B22322" s="172">
        <v>45826.397662037038</v>
      </c>
      <c r="C22322" s="69" t="s">
        <v>196</v>
      </c>
      <c r="D22322" s="69" t="s">
        <v>1937</v>
      </c>
      <c r="E22322" s="69" t="s">
        <v>3406</v>
      </c>
      <c r="F22322" s="69">
        <v>2493</v>
      </c>
      <c r="G22322" s="69" t="s">
        <v>1939</v>
      </c>
    </row>
    <row r="22323" spans="1:7" ht="14.4">
      <c r="A22323" s="27" t="str">
        <f>VLOOKUP(C22323,'user list'!A:B,2,0)</f>
        <v>Admin</v>
      </c>
      <c r="B22323" s="172">
        <v>45826.397673611114</v>
      </c>
      <c r="C22323" s="69" t="s">
        <v>186</v>
      </c>
      <c r="D22323" s="69" t="s">
        <v>1937</v>
      </c>
      <c r="E22323" s="69" t="s">
        <v>3406</v>
      </c>
      <c r="F22323" s="69">
        <v>2493</v>
      </c>
      <c r="G22323" s="69" t="s">
        <v>1948</v>
      </c>
    </row>
    <row r="22324" spans="1:7" ht="14.4">
      <c r="A22324" s="27" t="str">
        <f>VLOOKUP(C22324,'user list'!A:B,2,0)</f>
        <v>CAD</v>
      </c>
      <c r="B22324" s="172">
        <v>45826.397685185184</v>
      </c>
      <c r="C22324" s="69" t="s">
        <v>196</v>
      </c>
      <c r="D22324" s="69" t="s">
        <v>1937</v>
      </c>
      <c r="E22324" s="69" t="s">
        <v>3407</v>
      </c>
      <c r="F22324" s="69">
        <v>2494</v>
      </c>
      <c r="G22324" s="69" t="s">
        <v>1939</v>
      </c>
    </row>
    <row r="22325" spans="1:7" ht="14.4">
      <c r="A22325" s="27" t="str">
        <f>VLOOKUP(C22325,'user list'!A:B,2,0)</f>
        <v>CAD</v>
      </c>
      <c r="B22325" s="172">
        <v>45826.397847222222</v>
      </c>
      <c r="C22325" s="69" t="s">
        <v>196</v>
      </c>
      <c r="D22325" s="69" t="s">
        <v>1937</v>
      </c>
      <c r="E22325" s="69" t="s">
        <v>3407</v>
      </c>
      <c r="F22325" s="69">
        <v>2494</v>
      </c>
      <c r="G22325" s="69" t="s">
        <v>1947</v>
      </c>
    </row>
    <row r="22326" spans="1:7" ht="14.4">
      <c r="A22326" s="27" t="str">
        <f>VLOOKUP(C22326,'user list'!A:B,2,0)</f>
        <v>CAD</v>
      </c>
      <c r="B22326" s="172">
        <v>45826.397847222222</v>
      </c>
      <c r="C22326" s="69" t="s">
        <v>196</v>
      </c>
      <c r="D22326" s="69" t="s">
        <v>1937</v>
      </c>
      <c r="E22326" s="69" t="s">
        <v>3407</v>
      </c>
      <c r="F22326" s="69">
        <v>2494</v>
      </c>
      <c r="G22326" s="69" t="s">
        <v>1948</v>
      </c>
    </row>
    <row r="22327" spans="1:7" ht="14.4">
      <c r="A22327" s="27" t="str">
        <f>VLOOKUP(C22327,'user list'!A:B,2,0)</f>
        <v>CAD</v>
      </c>
      <c r="B22327" s="172">
        <v>45826.397847222222</v>
      </c>
      <c r="C22327" s="69" t="s">
        <v>196</v>
      </c>
      <c r="D22327" s="69" t="s">
        <v>1937</v>
      </c>
      <c r="E22327" s="69" t="s">
        <v>3407</v>
      </c>
      <c r="F22327" s="69">
        <v>2494</v>
      </c>
      <c r="G22327" s="69" t="s">
        <v>1939</v>
      </c>
    </row>
    <row r="22328" spans="1:7" ht="14.4">
      <c r="A22328" s="27" t="str">
        <f>VLOOKUP(C22328,'user list'!A:B,2,0)</f>
        <v>Admin</v>
      </c>
      <c r="B22328" s="172">
        <v>45826.397858796299</v>
      </c>
      <c r="C22328" s="69" t="s">
        <v>186</v>
      </c>
      <c r="D22328" s="69" t="s">
        <v>1937</v>
      </c>
      <c r="E22328" s="69" t="s">
        <v>3407</v>
      </c>
      <c r="F22328" s="69">
        <v>2494</v>
      </c>
      <c r="G22328" s="69" t="s">
        <v>1948</v>
      </c>
    </row>
    <row r="22329" spans="1:7" ht="14.4">
      <c r="A22329" s="27" t="str">
        <f>VLOOKUP(C22329,'user list'!A:B,2,0)</f>
        <v>CAD</v>
      </c>
      <c r="B22329" s="172">
        <v>45826.397881944446</v>
      </c>
      <c r="C22329" s="69" t="s">
        <v>196</v>
      </c>
      <c r="D22329" s="69" t="s">
        <v>1937</v>
      </c>
      <c r="E22329" s="69" t="s">
        <v>3410</v>
      </c>
      <c r="F22329" s="69">
        <v>2497</v>
      </c>
      <c r="G22329" s="69" t="s">
        <v>1939</v>
      </c>
    </row>
    <row r="22330" spans="1:7" ht="14.4">
      <c r="A22330" s="27" t="str">
        <f>VLOOKUP(C22330,'user list'!A:B,2,0)</f>
        <v>OCA</v>
      </c>
      <c r="B22330" s="172">
        <v>45826.398240740738</v>
      </c>
      <c r="C22330" s="69" t="s">
        <v>227</v>
      </c>
      <c r="D22330" s="69" t="s">
        <v>1937</v>
      </c>
      <c r="E22330" s="69" t="s">
        <v>3403</v>
      </c>
      <c r="F22330" s="69">
        <v>2488</v>
      </c>
      <c r="G22330" s="69" t="s">
        <v>1939</v>
      </c>
    </row>
    <row r="22331" spans="1:7" ht="14.4">
      <c r="A22331" s="27" t="str">
        <f>VLOOKUP(C22331,'user list'!A:B,2,0)</f>
        <v>CAD</v>
      </c>
      <c r="B22331" s="172">
        <v>45826.39949074074</v>
      </c>
      <c r="C22331" s="69" t="s">
        <v>196</v>
      </c>
      <c r="D22331" s="69" t="s">
        <v>1937</v>
      </c>
      <c r="E22331" s="69">
        <v>2460</v>
      </c>
      <c r="F22331" s="69">
        <v>2460</v>
      </c>
      <c r="G22331" s="69" t="s">
        <v>1939</v>
      </c>
    </row>
    <row r="22332" spans="1:7" ht="14.4">
      <c r="A22332" s="27" t="str">
        <f>VLOOKUP(C22332,'user list'!A:B,2,0)</f>
        <v>CAD</v>
      </c>
      <c r="B22332" s="172">
        <v>45826.399502314816</v>
      </c>
      <c r="C22332" s="69" t="s">
        <v>196</v>
      </c>
      <c r="D22332" s="69" t="s">
        <v>1937</v>
      </c>
      <c r="E22332" s="69">
        <v>2460</v>
      </c>
      <c r="F22332" s="69">
        <v>2460</v>
      </c>
      <c r="G22332" s="69" t="s">
        <v>1939</v>
      </c>
    </row>
    <row r="22333" spans="1:7" ht="14.4">
      <c r="A22333" s="27" t="str">
        <f>VLOOKUP(C22333,'user list'!A:B,2,0)</f>
        <v>CAD</v>
      </c>
      <c r="B22333" s="172">
        <v>45826.399537037039</v>
      </c>
      <c r="C22333" s="69" t="s">
        <v>196</v>
      </c>
      <c r="D22333" s="69" t="s">
        <v>1937</v>
      </c>
      <c r="E22333" s="69" t="s">
        <v>3408</v>
      </c>
      <c r="F22333" s="69">
        <v>2495</v>
      </c>
      <c r="G22333" s="69" t="s">
        <v>1939</v>
      </c>
    </row>
    <row r="22334" spans="1:7" ht="14.4">
      <c r="A22334" s="27" t="str">
        <f>VLOOKUP(C22334,'user list'!A:B,2,0)</f>
        <v>CAD</v>
      </c>
      <c r="B22334" s="172">
        <v>45826.40011574074</v>
      </c>
      <c r="C22334" s="69" t="s">
        <v>196</v>
      </c>
      <c r="D22334" s="69" t="s">
        <v>1937</v>
      </c>
      <c r="E22334" s="69" t="s">
        <v>3410</v>
      </c>
      <c r="F22334" s="69">
        <v>2497</v>
      </c>
      <c r="G22334" s="69" t="s">
        <v>1939</v>
      </c>
    </row>
    <row r="22335" spans="1:7" ht="14.4">
      <c r="A22335" s="27" t="str">
        <f>VLOOKUP(C22335,'user list'!A:B,2,0)</f>
        <v>CAD</v>
      </c>
      <c r="B22335" s="172">
        <v>45826.400266203702</v>
      </c>
      <c r="C22335" s="69" t="s">
        <v>196</v>
      </c>
      <c r="D22335" s="69" t="s">
        <v>1937</v>
      </c>
      <c r="E22335" s="69" t="s">
        <v>3410</v>
      </c>
      <c r="F22335" s="69">
        <v>2497</v>
      </c>
      <c r="G22335" s="69" t="s">
        <v>1947</v>
      </c>
    </row>
    <row r="22336" spans="1:7" ht="14.4">
      <c r="A22336" s="27" t="str">
        <f>VLOOKUP(C22336,'user list'!A:B,2,0)</f>
        <v>CAD</v>
      </c>
      <c r="B22336" s="172">
        <v>45826.400266203702</v>
      </c>
      <c r="C22336" s="69" t="s">
        <v>196</v>
      </c>
      <c r="D22336" s="69" t="s">
        <v>1937</v>
      </c>
      <c r="E22336" s="69" t="s">
        <v>3410</v>
      </c>
      <c r="F22336" s="69">
        <v>2497</v>
      </c>
      <c r="G22336" s="69" t="s">
        <v>1948</v>
      </c>
    </row>
    <row r="22337" spans="1:7" ht="14.4">
      <c r="A22337" s="27" t="str">
        <f>VLOOKUP(C22337,'user list'!A:B,2,0)</f>
        <v>CAD</v>
      </c>
      <c r="B22337" s="172">
        <v>45826.400266203702</v>
      </c>
      <c r="C22337" s="69" t="s">
        <v>196</v>
      </c>
      <c r="D22337" s="69" t="s">
        <v>1937</v>
      </c>
      <c r="E22337" s="69" t="s">
        <v>3410</v>
      </c>
      <c r="F22337" s="69">
        <v>2497</v>
      </c>
      <c r="G22337" s="69" t="s">
        <v>1939</v>
      </c>
    </row>
    <row r="22338" spans="1:7" ht="14.4">
      <c r="A22338" s="27" t="str">
        <f>VLOOKUP(C22338,'user list'!A:B,2,0)</f>
        <v>Admin</v>
      </c>
      <c r="B22338" s="172">
        <v>45826.400277777779</v>
      </c>
      <c r="C22338" s="69" t="s">
        <v>186</v>
      </c>
      <c r="D22338" s="69" t="s">
        <v>1937</v>
      </c>
      <c r="E22338" s="69" t="s">
        <v>3410</v>
      </c>
      <c r="F22338" s="69">
        <v>2497</v>
      </c>
      <c r="G22338" s="69" t="s">
        <v>1948</v>
      </c>
    </row>
    <row r="22339" spans="1:7" ht="14.4">
      <c r="A22339" s="27" t="str">
        <f>VLOOKUP(C22339,'user list'!A:B,2,0)</f>
        <v>CAD</v>
      </c>
      <c r="B22339" s="172">
        <v>45826.400370370371</v>
      </c>
      <c r="C22339" s="69" t="s">
        <v>196</v>
      </c>
      <c r="D22339" s="69" t="s">
        <v>1937</v>
      </c>
      <c r="E22339" s="69" t="s">
        <v>3412</v>
      </c>
      <c r="F22339" s="69">
        <v>2500</v>
      </c>
      <c r="G22339" s="69" t="s">
        <v>1939</v>
      </c>
    </row>
    <row r="22340" spans="1:7" ht="14.4">
      <c r="A22340" s="27" t="str">
        <f>VLOOKUP(C22340,'user list'!A:B,2,0)</f>
        <v>CAD</v>
      </c>
      <c r="B22340" s="172">
        <v>45826.401458333334</v>
      </c>
      <c r="C22340" s="69" t="s">
        <v>196</v>
      </c>
      <c r="D22340" s="69" t="s">
        <v>1937</v>
      </c>
      <c r="E22340" s="69">
        <v>2460</v>
      </c>
      <c r="F22340" s="69">
        <v>2460</v>
      </c>
      <c r="G22340" s="69" t="s">
        <v>1939</v>
      </c>
    </row>
    <row r="22341" spans="1:7" ht="14.4">
      <c r="A22341" s="27" t="str">
        <f>VLOOKUP(C22341,'user list'!A:B,2,0)</f>
        <v>CAD</v>
      </c>
      <c r="B22341" s="172">
        <v>45826.401458333334</v>
      </c>
      <c r="C22341" s="69" t="s">
        <v>196</v>
      </c>
      <c r="D22341" s="69" t="s">
        <v>1937</v>
      </c>
      <c r="E22341" s="69">
        <v>2460</v>
      </c>
      <c r="F22341" s="69">
        <v>2460</v>
      </c>
      <c r="G22341" s="69" t="s">
        <v>1939</v>
      </c>
    </row>
    <row r="22342" spans="1:7" ht="14.4">
      <c r="A22342" s="27" t="str">
        <f>VLOOKUP(C22342,'user list'!A:B,2,0)</f>
        <v>CAD</v>
      </c>
      <c r="B22342" s="172">
        <v>45826.401608796295</v>
      </c>
      <c r="C22342" s="69" t="s">
        <v>196</v>
      </c>
      <c r="D22342" s="69" t="s">
        <v>1937</v>
      </c>
      <c r="E22342" s="69" t="s">
        <v>3408</v>
      </c>
      <c r="F22342" s="69">
        <v>2495</v>
      </c>
      <c r="G22342" s="69" t="s">
        <v>1939</v>
      </c>
    </row>
    <row r="22343" spans="1:7" ht="14.4">
      <c r="A22343" s="27" t="str">
        <f>VLOOKUP(C22343,'user list'!A:B,2,0)</f>
        <v>CAD</v>
      </c>
      <c r="B22343" s="172">
        <v>45826.401655092595</v>
      </c>
      <c r="C22343" s="69" t="s">
        <v>196</v>
      </c>
      <c r="D22343" s="69" t="s">
        <v>1937</v>
      </c>
      <c r="E22343" s="69" t="s">
        <v>3411</v>
      </c>
      <c r="F22343" s="69">
        <v>2498</v>
      </c>
      <c r="G22343" s="69" t="s">
        <v>1939</v>
      </c>
    </row>
    <row r="22344" spans="1:7" ht="14.4">
      <c r="A22344" s="27" t="str">
        <f>VLOOKUP(C22344,'user list'!A:B,2,0)</f>
        <v>CAD</v>
      </c>
      <c r="B22344" s="172">
        <v>45826.401875000003</v>
      </c>
      <c r="C22344" s="69" t="s">
        <v>196</v>
      </c>
      <c r="D22344" s="69" t="s">
        <v>1937</v>
      </c>
      <c r="E22344" s="69" t="s">
        <v>3411</v>
      </c>
      <c r="F22344" s="69">
        <v>2498</v>
      </c>
      <c r="G22344" s="69" t="s">
        <v>1947</v>
      </c>
    </row>
    <row r="22345" spans="1:7" ht="14.4">
      <c r="A22345" s="27" t="str">
        <f>VLOOKUP(C22345,'user list'!A:B,2,0)</f>
        <v>CAD</v>
      </c>
      <c r="B22345" s="172">
        <v>45826.401875000003</v>
      </c>
      <c r="C22345" s="69" t="s">
        <v>196</v>
      </c>
      <c r="D22345" s="69" t="s">
        <v>1937</v>
      </c>
      <c r="E22345" s="69" t="s">
        <v>3411</v>
      </c>
      <c r="F22345" s="69">
        <v>2498</v>
      </c>
      <c r="G22345" s="69" t="s">
        <v>1948</v>
      </c>
    </row>
    <row r="22346" spans="1:7" ht="14.4">
      <c r="A22346" s="27" t="str">
        <f>VLOOKUP(C22346,'user list'!A:B,2,0)</f>
        <v>CAD</v>
      </c>
      <c r="B22346" s="172">
        <v>45826.401875000003</v>
      </c>
      <c r="C22346" s="69" t="s">
        <v>196</v>
      </c>
      <c r="D22346" s="69" t="s">
        <v>1937</v>
      </c>
      <c r="E22346" s="69" t="s">
        <v>3411</v>
      </c>
      <c r="F22346" s="69">
        <v>2498</v>
      </c>
      <c r="G22346" s="69" t="s">
        <v>1939</v>
      </c>
    </row>
    <row r="22347" spans="1:7" ht="14.4">
      <c r="A22347" s="27" t="str">
        <f>VLOOKUP(C22347,'user list'!A:B,2,0)</f>
        <v>Admin</v>
      </c>
      <c r="B22347" s="172">
        <v>45826.401875000003</v>
      </c>
      <c r="C22347" s="69" t="s">
        <v>186</v>
      </c>
      <c r="D22347" s="69" t="s">
        <v>1937</v>
      </c>
      <c r="E22347" s="69" t="s">
        <v>3411</v>
      </c>
      <c r="F22347" s="69">
        <v>2498</v>
      </c>
      <c r="G22347" s="69" t="s">
        <v>1948</v>
      </c>
    </row>
    <row r="22348" spans="1:7" ht="14.4">
      <c r="A22348" s="27" t="str">
        <f>VLOOKUP(C22348,'user list'!A:B,2,0)</f>
        <v>DOE</v>
      </c>
      <c r="B22348" s="172">
        <v>45826.402037037034</v>
      </c>
      <c r="C22348" s="69" t="s">
        <v>211</v>
      </c>
      <c r="D22348" s="69" t="s">
        <v>1937</v>
      </c>
      <c r="E22348" s="69" t="s">
        <v>3444</v>
      </c>
      <c r="F22348" s="69">
        <v>2525</v>
      </c>
      <c r="G22348" s="69" t="s">
        <v>2440</v>
      </c>
    </row>
    <row r="22349" spans="1:7" ht="14.4">
      <c r="A22349" s="27" t="str">
        <f>VLOOKUP(C22349,'user list'!A:B,2,0)</f>
        <v>Admin</v>
      </c>
      <c r="B22349" s="172">
        <v>45826.402037037034</v>
      </c>
      <c r="C22349" s="69" t="s">
        <v>186</v>
      </c>
      <c r="D22349" s="69" t="s">
        <v>1937</v>
      </c>
      <c r="E22349" s="69" t="s">
        <v>3444</v>
      </c>
      <c r="F22349" s="69">
        <v>2525</v>
      </c>
      <c r="G22349" s="69" t="s">
        <v>1948</v>
      </c>
    </row>
    <row r="22350" spans="1:7" ht="14.4">
      <c r="A22350" s="27" t="str">
        <f>VLOOKUP(C22350,'user list'!A:B,2,0)</f>
        <v>Admin</v>
      </c>
      <c r="B22350" s="172">
        <v>45826.402037037034</v>
      </c>
      <c r="C22350" s="69" t="s">
        <v>186</v>
      </c>
      <c r="D22350" s="69" t="s">
        <v>1937</v>
      </c>
      <c r="E22350" s="69" t="s">
        <v>3444</v>
      </c>
      <c r="F22350" s="69">
        <v>2525</v>
      </c>
      <c r="G22350" s="69" t="s">
        <v>1948</v>
      </c>
    </row>
    <row r="22351" spans="1:7" ht="14.4">
      <c r="A22351" s="27" t="str">
        <f>VLOOKUP(C22351,'user list'!A:B,2,0)</f>
        <v>Admin</v>
      </c>
      <c r="B22351" s="172">
        <v>45826.402037037034</v>
      </c>
      <c r="C22351" s="69" t="s">
        <v>186</v>
      </c>
      <c r="D22351" s="69" t="s">
        <v>1937</v>
      </c>
      <c r="E22351" s="69" t="s">
        <v>3444</v>
      </c>
      <c r="F22351" s="69">
        <v>2525</v>
      </c>
      <c r="G22351" s="69" t="s">
        <v>1948</v>
      </c>
    </row>
    <row r="22352" spans="1:7" ht="14.4">
      <c r="A22352" s="27" t="str">
        <f>VLOOKUP(C22352,'user list'!A:B,2,0)</f>
        <v>Admin</v>
      </c>
      <c r="B22352" s="172">
        <v>45826.402037037034</v>
      </c>
      <c r="C22352" s="69" t="s">
        <v>186</v>
      </c>
      <c r="D22352" s="69" t="s">
        <v>1937</v>
      </c>
      <c r="E22352" s="69" t="s">
        <v>3444</v>
      </c>
      <c r="F22352" s="69">
        <v>2525</v>
      </c>
      <c r="G22352" s="69" t="s">
        <v>1947</v>
      </c>
    </row>
    <row r="22353" spans="1:7" ht="14.4">
      <c r="A22353" s="27" t="str">
        <f>VLOOKUP(C22353,'user list'!A:B,2,0)</f>
        <v>CAD</v>
      </c>
      <c r="B22353" s="172">
        <v>45826.402048611111</v>
      </c>
      <c r="C22353" s="69" t="s">
        <v>196</v>
      </c>
      <c r="D22353" s="69" t="s">
        <v>1937</v>
      </c>
      <c r="E22353" s="69" t="s">
        <v>3414</v>
      </c>
      <c r="F22353" s="69">
        <v>2502</v>
      </c>
      <c r="G22353" s="69" t="s">
        <v>1939</v>
      </c>
    </row>
    <row r="22354" spans="1:7" ht="14.4">
      <c r="A22354" s="27" t="str">
        <f>VLOOKUP(C22354,'user list'!A:B,2,0)</f>
        <v>CAD</v>
      </c>
      <c r="B22354" s="172">
        <v>45826.402291666665</v>
      </c>
      <c r="C22354" s="69" t="s">
        <v>196</v>
      </c>
      <c r="D22354" s="69" t="s">
        <v>1937</v>
      </c>
      <c r="E22354" s="69" t="s">
        <v>3414</v>
      </c>
      <c r="F22354" s="69">
        <v>2502</v>
      </c>
      <c r="G22354" s="69" t="s">
        <v>2441</v>
      </c>
    </row>
    <row r="22355" spans="1:7" ht="14.4">
      <c r="A22355" s="27" t="str">
        <f>VLOOKUP(C22355,'user list'!A:B,2,0)</f>
        <v>CAD</v>
      </c>
      <c r="B22355" s="172">
        <v>45826.402395833335</v>
      </c>
      <c r="C22355" s="69" t="s">
        <v>196</v>
      </c>
      <c r="D22355" s="69" t="s">
        <v>1937</v>
      </c>
      <c r="E22355" s="69" t="s">
        <v>3414</v>
      </c>
      <c r="F22355" s="69">
        <v>2502</v>
      </c>
      <c r="G22355" s="69" t="s">
        <v>1947</v>
      </c>
    </row>
    <row r="22356" spans="1:7" ht="14.4">
      <c r="A22356" s="27" t="str">
        <f>VLOOKUP(C22356,'user list'!A:B,2,0)</f>
        <v>CAD</v>
      </c>
      <c r="B22356" s="172">
        <v>45826.402395833335</v>
      </c>
      <c r="C22356" s="69" t="s">
        <v>196</v>
      </c>
      <c r="D22356" s="69" t="s">
        <v>1937</v>
      </c>
      <c r="E22356" s="69" t="s">
        <v>3414</v>
      </c>
      <c r="F22356" s="69">
        <v>2502</v>
      </c>
      <c r="G22356" s="69" t="s">
        <v>1948</v>
      </c>
    </row>
    <row r="22357" spans="1:7" ht="14.4">
      <c r="A22357" s="27" t="str">
        <f>VLOOKUP(C22357,'user list'!A:B,2,0)</f>
        <v>CAD</v>
      </c>
      <c r="B22357" s="172">
        <v>45826.402395833335</v>
      </c>
      <c r="C22357" s="69" t="s">
        <v>196</v>
      </c>
      <c r="D22357" s="69" t="s">
        <v>1937</v>
      </c>
      <c r="E22357" s="69" t="s">
        <v>3414</v>
      </c>
      <c r="F22357" s="69">
        <v>2502</v>
      </c>
      <c r="G22357" s="69" t="s">
        <v>1939</v>
      </c>
    </row>
    <row r="22358" spans="1:7" ht="14.4">
      <c r="A22358" s="27" t="str">
        <f>VLOOKUP(C22358,'user list'!A:B,2,0)</f>
        <v>Admin</v>
      </c>
      <c r="B22358" s="172">
        <v>45826.402395833335</v>
      </c>
      <c r="C22358" s="69" t="s">
        <v>186</v>
      </c>
      <c r="D22358" s="69" t="s">
        <v>1937</v>
      </c>
      <c r="E22358" s="69" t="s">
        <v>3414</v>
      </c>
      <c r="F22358" s="69">
        <v>2502</v>
      </c>
      <c r="G22358" s="69" t="s">
        <v>1948</v>
      </c>
    </row>
    <row r="22359" spans="1:7" ht="14.4">
      <c r="A22359" s="27" t="str">
        <f>VLOOKUP(C22359,'user list'!A:B,2,0)</f>
        <v>CAD</v>
      </c>
      <c r="B22359" s="172">
        <v>45826.402916666666</v>
      </c>
      <c r="C22359" s="69" t="s">
        <v>196</v>
      </c>
      <c r="D22359" s="69" t="s">
        <v>1937</v>
      </c>
      <c r="E22359" s="69" t="s">
        <v>3441</v>
      </c>
      <c r="F22359" s="69">
        <v>2522</v>
      </c>
      <c r="G22359" s="69" t="s">
        <v>1939</v>
      </c>
    </row>
    <row r="22360" spans="1:7" ht="14.4">
      <c r="A22360" s="27" t="str">
        <f>VLOOKUP(C22360,'user list'!A:B,2,0)</f>
        <v>CAD</v>
      </c>
      <c r="B22360" s="172">
        <v>45826.402997685182</v>
      </c>
      <c r="C22360" s="69" t="s">
        <v>196</v>
      </c>
      <c r="D22360" s="69" t="s">
        <v>1937</v>
      </c>
      <c r="E22360" s="69" t="s">
        <v>3412</v>
      </c>
      <c r="F22360" s="69">
        <v>2500</v>
      </c>
      <c r="G22360" s="69" t="s">
        <v>1939</v>
      </c>
    </row>
    <row r="22361" spans="1:7" ht="14.4">
      <c r="A22361" s="27" t="str">
        <f>VLOOKUP(C22361,'user list'!A:B,2,0)</f>
        <v>CAD</v>
      </c>
      <c r="B22361" s="172">
        <v>45826.403090277781</v>
      </c>
      <c r="C22361" s="69" t="s">
        <v>196</v>
      </c>
      <c r="D22361" s="69" t="s">
        <v>1937</v>
      </c>
      <c r="E22361" s="69" t="s">
        <v>3412</v>
      </c>
      <c r="F22361" s="69">
        <v>2500</v>
      </c>
      <c r="G22361" s="69" t="s">
        <v>2441</v>
      </c>
    </row>
    <row r="22362" spans="1:7" ht="14.4">
      <c r="A22362" s="27" t="str">
        <f>VLOOKUP(C22362,'user list'!A:B,2,0)</f>
        <v>CAD</v>
      </c>
      <c r="B22362" s="172">
        <v>45826.403171296297</v>
      </c>
      <c r="C22362" s="69" t="s">
        <v>196</v>
      </c>
      <c r="D22362" s="69" t="s">
        <v>1937</v>
      </c>
      <c r="E22362" s="69" t="s">
        <v>3408</v>
      </c>
      <c r="F22362" s="69">
        <v>2495</v>
      </c>
      <c r="G22362" s="69" t="s">
        <v>1939</v>
      </c>
    </row>
    <row r="22363" spans="1:7" ht="14.4">
      <c r="A22363" s="27" t="str">
        <f>VLOOKUP(C22363,'user list'!A:B,2,0)</f>
        <v>CAD</v>
      </c>
      <c r="B22363" s="172">
        <v>45826.404108796298</v>
      </c>
      <c r="C22363" s="69" t="s">
        <v>196</v>
      </c>
      <c r="D22363" s="69" t="s">
        <v>1937</v>
      </c>
      <c r="E22363" s="69">
        <v>2460</v>
      </c>
      <c r="F22363" s="69">
        <v>2460</v>
      </c>
      <c r="G22363" s="69" t="s">
        <v>1939</v>
      </c>
    </row>
    <row r="22364" spans="1:7" ht="14.4">
      <c r="A22364" s="27" t="str">
        <f>VLOOKUP(C22364,'user list'!A:B,2,0)</f>
        <v>CAD</v>
      </c>
      <c r="B22364" s="172">
        <v>45826.404120370367</v>
      </c>
      <c r="C22364" s="69" t="s">
        <v>196</v>
      </c>
      <c r="D22364" s="69" t="s">
        <v>1937</v>
      </c>
      <c r="E22364" s="69">
        <v>2460</v>
      </c>
      <c r="F22364" s="69">
        <v>2460</v>
      </c>
      <c r="G22364" s="69" t="s">
        <v>1939</v>
      </c>
    </row>
    <row r="22365" spans="1:7" ht="14.4">
      <c r="A22365" s="27" t="str">
        <f>VLOOKUP(C22365,'user list'!A:B,2,0)</f>
        <v>CAD</v>
      </c>
      <c r="B22365" s="172">
        <v>45826.404143518521</v>
      </c>
      <c r="C22365" s="69" t="s">
        <v>196</v>
      </c>
      <c r="D22365" s="69" t="s">
        <v>1937</v>
      </c>
      <c r="E22365" s="69" t="s">
        <v>3408</v>
      </c>
      <c r="F22365" s="69">
        <v>2495</v>
      </c>
      <c r="G22365" s="69" t="s">
        <v>1939</v>
      </c>
    </row>
    <row r="22366" spans="1:7" ht="14.4">
      <c r="A22366" s="27" t="str">
        <f>VLOOKUP(C22366,'user list'!A:B,2,0)</f>
        <v>CAD</v>
      </c>
      <c r="B22366" s="172">
        <v>45826.404189814813</v>
      </c>
      <c r="C22366" s="69" t="s">
        <v>196</v>
      </c>
      <c r="D22366" s="69" t="s">
        <v>1937</v>
      </c>
      <c r="E22366" s="69" t="s">
        <v>3412</v>
      </c>
      <c r="F22366" s="69">
        <v>2500</v>
      </c>
      <c r="G22366" s="69" t="s">
        <v>1939</v>
      </c>
    </row>
    <row r="22367" spans="1:7" ht="14.4">
      <c r="A22367" s="27" t="str">
        <f>VLOOKUP(C22367,'user list'!A:B,2,0)</f>
        <v>CAD</v>
      </c>
      <c r="B22367" s="172">
        <v>45826.40425925926</v>
      </c>
      <c r="C22367" s="69" t="s">
        <v>196</v>
      </c>
      <c r="D22367" s="69" t="s">
        <v>1937</v>
      </c>
      <c r="E22367" s="69" t="s">
        <v>3412</v>
      </c>
      <c r="F22367" s="69">
        <v>2500</v>
      </c>
      <c r="G22367" s="69" t="s">
        <v>2441</v>
      </c>
    </row>
    <row r="22368" spans="1:7" ht="14.4">
      <c r="A22368" s="27" t="str">
        <f>VLOOKUP(C22368,'user list'!A:B,2,0)</f>
        <v>CAD</v>
      </c>
      <c r="B22368" s="172">
        <v>45826.404328703706</v>
      </c>
      <c r="C22368" s="69" t="s">
        <v>196</v>
      </c>
      <c r="D22368" s="69" t="s">
        <v>1937</v>
      </c>
      <c r="E22368" s="69" t="s">
        <v>3412</v>
      </c>
      <c r="F22368" s="69">
        <v>2500</v>
      </c>
      <c r="G22368" s="69" t="s">
        <v>1947</v>
      </c>
    </row>
    <row r="22369" spans="1:7" ht="14.4">
      <c r="A22369" s="27" t="str">
        <f>VLOOKUP(C22369,'user list'!A:B,2,0)</f>
        <v>CAD</v>
      </c>
      <c r="B22369" s="172">
        <v>45826.404328703706</v>
      </c>
      <c r="C22369" s="69" t="s">
        <v>196</v>
      </c>
      <c r="D22369" s="69" t="s">
        <v>1937</v>
      </c>
      <c r="E22369" s="69" t="s">
        <v>3412</v>
      </c>
      <c r="F22369" s="69">
        <v>2500</v>
      </c>
      <c r="G22369" s="69" t="s">
        <v>1948</v>
      </c>
    </row>
    <row r="22370" spans="1:7" ht="14.4">
      <c r="A22370" s="27" t="str">
        <f>VLOOKUP(C22370,'user list'!A:B,2,0)</f>
        <v>CAD</v>
      </c>
      <c r="B22370" s="172">
        <v>45826.404328703706</v>
      </c>
      <c r="C22370" s="69" t="s">
        <v>196</v>
      </c>
      <c r="D22370" s="69" t="s">
        <v>1937</v>
      </c>
      <c r="E22370" s="69" t="s">
        <v>3412</v>
      </c>
      <c r="F22370" s="69">
        <v>2500</v>
      </c>
      <c r="G22370" s="69" t="s">
        <v>1939</v>
      </c>
    </row>
    <row r="22371" spans="1:7" ht="14.4">
      <c r="A22371" s="27" t="str">
        <f>VLOOKUP(C22371,'user list'!A:B,2,0)</f>
        <v>Admin</v>
      </c>
      <c r="B22371" s="172">
        <v>45826.404328703706</v>
      </c>
      <c r="C22371" s="69" t="s">
        <v>186</v>
      </c>
      <c r="D22371" s="69" t="s">
        <v>1937</v>
      </c>
      <c r="E22371" s="69" t="s">
        <v>3412</v>
      </c>
      <c r="F22371" s="69">
        <v>2500</v>
      </c>
      <c r="G22371" s="69" t="s">
        <v>1948</v>
      </c>
    </row>
    <row r="22372" spans="1:7" ht="14.4">
      <c r="A22372" s="27" t="str">
        <f>VLOOKUP(C22372,'user list'!A:B,2,0)</f>
        <v>PESO</v>
      </c>
      <c r="B22372" s="172">
        <v>45826.404363425929</v>
      </c>
      <c r="C22372" s="69" t="s">
        <v>259</v>
      </c>
      <c r="D22372" s="69" t="s">
        <v>1937</v>
      </c>
      <c r="E22372" s="69" t="s">
        <v>3392</v>
      </c>
      <c r="F22372" s="69">
        <v>2475</v>
      </c>
      <c r="G22372" s="69" t="s">
        <v>1939</v>
      </c>
    </row>
    <row r="22373" spans="1:7" ht="14.4">
      <c r="A22373" s="27" t="str">
        <f>VLOOKUP(C22373,'user list'!A:B,2,0)</f>
        <v>PESO</v>
      </c>
      <c r="B22373" s="172">
        <v>45826.404490740744</v>
      </c>
      <c r="C22373" s="69" t="s">
        <v>259</v>
      </c>
      <c r="D22373" s="69" t="s">
        <v>1937</v>
      </c>
      <c r="E22373" s="69" t="s">
        <v>3392</v>
      </c>
      <c r="F22373" s="69">
        <v>2475</v>
      </c>
      <c r="G22373" s="69" t="s">
        <v>1947</v>
      </c>
    </row>
    <row r="22374" spans="1:7" ht="14.4">
      <c r="A22374" s="27" t="str">
        <f>VLOOKUP(C22374,'user list'!A:B,2,0)</f>
        <v>PESO</v>
      </c>
      <c r="B22374" s="172">
        <v>45826.404490740744</v>
      </c>
      <c r="C22374" s="69" t="s">
        <v>259</v>
      </c>
      <c r="D22374" s="69" t="s">
        <v>1937</v>
      </c>
      <c r="E22374" s="69" t="s">
        <v>3392</v>
      </c>
      <c r="F22374" s="69">
        <v>2475</v>
      </c>
      <c r="G22374" s="69" t="s">
        <v>1948</v>
      </c>
    </row>
    <row r="22375" spans="1:7" ht="14.4">
      <c r="A22375" s="27" t="str">
        <f>VLOOKUP(C22375,'user list'!A:B,2,0)</f>
        <v>PESO</v>
      </c>
      <c r="B22375" s="172">
        <v>45826.404490740744</v>
      </c>
      <c r="C22375" s="69" t="s">
        <v>259</v>
      </c>
      <c r="D22375" s="69" t="s">
        <v>1937</v>
      </c>
      <c r="E22375" s="69" t="s">
        <v>3392</v>
      </c>
      <c r="F22375" s="69">
        <v>2475</v>
      </c>
      <c r="G22375" s="69" t="s">
        <v>1939</v>
      </c>
    </row>
    <row r="22376" spans="1:7" ht="14.4">
      <c r="A22376" s="27" t="str">
        <f>VLOOKUP(C22376,'user list'!A:B,2,0)</f>
        <v>Admin</v>
      </c>
      <c r="B22376" s="172">
        <v>45826.404490740744</v>
      </c>
      <c r="C22376" s="69" t="s">
        <v>186</v>
      </c>
      <c r="D22376" s="69" t="s">
        <v>1937</v>
      </c>
      <c r="E22376" s="69" t="s">
        <v>3392</v>
      </c>
      <c r="F22376" s="69">
        <v>2475</v>
      </c>
      <c r="G22376" s="69" t="s">
        <v>1948</v>
      </c>
    </row>
    <row r="22377" spans="1:7" ht="14.4">
      <c r="A22377" s="27" t="str">
        <f>VLOOKUP(C22377,'user list'!A:B,2,0)</f>
        <v>CAD</v>
      </c>
      <c r="B22377" s="172">
        <v>45826.404942129629</v>
      </c>
      <c r="C22377" s="69" t="s">
        <v>196</v>
      </c>
      <c r="D22377" s="69" t="s">
        <v>1937</v>
      </c>
      <c r="E22377" s="69" t="s">
        <v>3408</v>
      </c>
      <c r="F22377" s="69">
        <v>2495</v>
      </c>
      <c r="G22377" s="69" t="s">
        <v>1939</v>
      </c>
    </row>
    <row r="22378" spans="1:7" ht="14.4">
      <c r="A22378" s="27" t="str">
        <f>VLOOKUP(C22378,'user list'!A:B,2,0)</f>
        <v>CAD</v>
      </c>
      <c r="B22378" s="172">
        <v>45826.404965277776</v>
      </c>
      <c r="C22378" s="69" t="s">
        <v>196</v>
      </c>
      <c r="D22378" s="69" t="s">
        <v>1937</v>
      </c>
      <c r="E22378" s="69">
        <v>2460</v>
      </c>
      <c r="F22378" s="69">
        <v>2460</v>
      </c>
      <c r="G22378" s="69" t="s">
        <v>1939</v>
      </c>
    </row>
    <row r="22379" spans="1:7" ht="14.4">
      <c r="A22379" s="27" t="str">
        <f>VLOOKUP(C22379,'user list'!A:B,2,0)</f>
        <v>CAD</v>
      </c>
      <c r="B22379" s="172">
        <v>45826.404965277776</v>
      </c>
      <c r="C22379" s="69" t="s">
        <v>196</v>
      </c>
      <c r="D22379" s="69" t="s">
        <v>1937</v>
      </c>
      <c r="E22379" s="69">
        <v>2460</v>
      </c>
      <c r="F22379" s="69">
        <v>2460</v>
      </c>
      <c r="G22379" s="69" t="s">
        <v>1939</v>
      </c>
    </row>
    <row r="22380" spans="1:7" ht="14.4">
      <c r="A22380" s="27" t="str">
        <f>VLOOKUP(C22380,'user list'!A:B,2,0)</f>
        <v>OCM</v>
      </c>
      <c r="B22380" s="172">
        <v>45826.404999999999</v>
      </c>
      <c r="C22380" s="69" t="s">
        <v>242</v>
      </c>
      <c r="D22380" s="69" t="s">
        <v>1937</v>
      </c>
      <c r="E22380" s="69" t="s">
        <v>1974</v>
      </c>
      <c r="F22380" s="69">
        <v>2526</v>
      </c>
      <c r="G22380" s="69" t="s">
        <v>2440</v>
      </c>
    </row>
    <row r="22381" spans="1:7" ht="14.4">
      <c r="A22381" s="27" t="str">
        <f>VLOOKUP(C22381,'user list'!A:B,2,0)</f>
        <v>Admin</v>
      </c>
      <c r="B22381" s="172">
        <v>45826.404999999999</v>
      </c>
      <c r="C22381" s="69" t="s">
        <v>186</v>
      </c>
      <c r="D22381" s="69" t="s">
        <v>1937</v>
      </c>
      <c r="E22381" s="69" t="s">
        <v>1974</v>
      </c>
      <c r="F22381" s="69">
        <v>2526</v>
      </c>
      <c r="G22381" s="69" t="s">
        <v>1948</v>
      </c>
    </row>
    <row r="22382" spans="1:7" ht="14.4">
      <c r="A22382" s="27" t="str">
        <f>VLOOKUP(C22382,'user list'!A:B,2,0)</f>
        <v>Admin</v>
      </c>
      <c r="B22382" s="172">
        <v>45826.404999999999</v>
      </c>
      <c r="C22382" s="69" t="s">
        <v>186</v>
      </c>
      <c r="D22382" s="69" t="s">
        <v>1937</v>
      </c>
      <c r="E22382" s="69" t="s">
        <v>1974</v>
      </c>
      <c r="F22382" s="69">
        <v>2526</v>
      </c>
      <c r="G22382" s="69" t="s">
        <v>1947</v>
      </c>
    </row>
    <row r="22383" spans="1:7" ht="14.4">
      <c r="A22383" s="27" t="str">
        <f>VLOOKUP(C22383,'user list'!A:B,2,0)</f>
        <v>Admin</v>
      </c>
      <c r="B22383" s="172">
        <v>45826.404999999999</v>
      </c>
      <c r="C22383" s="69" t="s">
        <v>186</v>
      </c>
      <c r="D22383" s="69" t="s">
        <v>1937</v>
      </c>
      <c r="E22383" s="69" t="s">
        <v>1974</v>
      </c>
      <c r="F22383" s="69">
        <v>2526</v>
      </c>
      <c r="G22383" s="69" t="s">
        <v>1948</v>
      </c>
    </row>
    <row r="22384" spans="1:7" ht="14.4">
      <c r="A22384" s="27" t="str">
        <f>VLOOKUP(C22384,'user list'!A:B,2,0)</f>
        <v>Admin</v>
      </c>
      <c r="B22384" s="172">
        <v>45826.405011574076</v>
      </c>
      <c r="C22384" s="69" t="s">
        <v>186</v>
      </c>
      <c r="D22384" s="69" t="s">
        <v>1937</v>
      </c>
      <c r="E22384" s="69" t="s">
        <v>1974</v>
      </c>
      <c r="F22384" s="69">
        <v>2526</v>
      </c>
      <c r="G22384" s="69" t="s">
        <v>1948</v>
      </c>
    </row>
    <row r="22385" spans="1:7" ht="14.4">
      <c r="A22385" s="27" t="str">
        <f>VLOOKUP(C22385,'user list'!A:B,2,0)</f>
        <v>CAD</v>
      </c>
      <c r="B22385" s="172">
        <v>45826.405046296299</v>
      </c>
      <c r="C22385" s="69" t="s">
        <v>196</v>
      </c>
      <c r="D22385" s="69" t="s">
        <v>1937</v>
      </c>
      <c r="E22385" s="69" t="s">
        <v>3408</v>
      </c>
      <c r="F22385" s="69">
        <v>2495</v>
      </c>
      <c r="G22385" s="69" t="s">
        <v>1939</v>
      </c>
    </row>
    <row r="22386" spans="1:7" ht="14.4">
      <c r="A22386" s="27" t="str">
        <f>VLOOKUP(C22386,'user list'!A:B,2,0)</f>
        <v>CAD</v>
      </c>
      <c r="B22386" s="172">
        <v>45826.405138888891</v>
      </c>
      <c r="C22386" s="69" t="s">
        <v>196</v>
      </c>
      <c r="D22386" s="69" t="s">
        <v>1937</v>
      </c>
      <c r="E22386" s="69" t="s">
        <v>3408</v>
      </c>
      <c r="F22386" s="69">
        <v>2495</v>
      </c>
      <c r="G22386" s="69" t="s">
        <v>2441</v>
      </c>
    </row>
    <row r="22387" spans="1:7" ht="14.4">
      <c r="A22387" s="27" t="str">
        <f>VLOOKUP(C22387,'user list'!A:B,2,0)</f>
        <v>CAD</v>
      </c>
      <c r="B22387" s="172">
        <v>45826.40520833333</v>
      </c>
      <c r="C22387" s="69" t="s">
        <v>196</v>
      </c>
      <c r="D22387" s="69" t="s">
        <v>1937</v>
      </c>
      <c r="E22387" s="69" t="s">
        <v>3408</v>
      </c>
      <c r="F22387" s="69">
        <v>2495</v>
      </c>
      <c r="G22387" s="69" t="s">
        <v>1947</v>
      </c>
    </row>
    <row r="22388" spans="1:7" ht="14.4">
      <c r="A22388" s="27" t="str">
        <f>VLOOKUP(C22388,'user list'!A:B,2,0)</f>
        <v>CAD</v>
      </c>
      <c r="B22388" s="172">
        <v>45826.40520833333</v>
      </c>
      <c r="C22388" s="69" t="s">
        <v>196</v>
      </c>
      <c r="D22388" s="69" t="s">
        <v>1937</v>
      </c>
      <c r="E22388" s="69" t="s">
        <v>3408</v>
      </c>
      <c r="F22388" s="69">
        <v>2495</v>
      </c>
      <c r="G22388" s="69" t="s">
        <v>1948</v>
      </c>
    </row>
    <row r="22389" spans="1:7" ht="14.4">
      <c r="A22389" s="27" t="str">
        <f>VLOOKUP(C22389,'user list'!A:B,2,0)</f>
        <v>CAD</v>
      </c>
      <c r="B22389" s="172">
        <v>45826.405219907407</v>
      </c>
      <c r="C22389" s="69" t="s">
        <v>196</v>
      </c>
      <c r="D22389" s="69" t="s">
        <v>1937</v>
      </c>
      <c r="E22389" s="69" t="s">
        <v>3408</v>
      </c>
      <c r="F22389" s="69">
        <v>2495</v>
      </c>
      <c r="G22389" s="69" t="s">
        <v>1939</v>
      </c>
    </row>
    <row r="22390" spans="1:7" ht="14.4">
      <c r="A22390" s="27" t="str">
        <f>VLOOKUP(C22390,'user list'!A:B,2,0)</f>
        <v>Admin</v>
      </c>
      <c r="B22390" s="172">
        <v>45826.405219907407</v>
      </c>
      <c r="C22390" s="69" t="s">
        <v>186</v>
      </c>
      <c r="D22390" s="69" t="s">
        <v>1937</v>
      </c>
      <c r="E22390" s="69" t="s">
        <v>3408</v>
      </c>
      <c r="F22390" s="69">
        <v>2495</v>
      </c>
      <c r="G22390" s="69" t="s">
        <v>1948</v>
      </c>
    </row>
    <row r="22391" spans="1:7" ht="14.4">
      <c r="A22391" s="27" t="str">
        <f>VLOOKUP(C22391,'user list'!A:B,2,0)</f>
        <v>CAD</v>
      </c>
      <c r="B22391" s="172">
        <v>45826.40525462963</v>
      </c>
      <c r="C22391" s="69" t="s">
        <v>196</v>
      </c>
      <c r="D22391" s="69" t="s">
        <v>1937</v>
      </c>
      <c r="E22391" s="69">
        <v>2460</v>
      </c>
      <c r="F22391" s="69">
        <v>2460</v>
      </c>
      <c r="G22391" s="69" t="s">
        <v>1939</v>
      </c>
    </row>
    <row r="22392" spans="1:7" ht="14.4">
      <c r="A22392" s="27" t="str">
        <f>VLOOKUP(C22392,'user list'!A:B,2,0)</f>
        <v>CAD</v>
      </c>
      <c r="B22392" s="172">
        <v>45826.40525462963</v>
      </c>
      <c r="C22392" s="69" t="s">
        <v>196</v>
      </c>
      <c r="D22392" s="69" t="s">
        <v>1937</v>
      </c>
      <c r="E22392" s="69">
        <v>2460</v>
      </c>
      <c r="F22392" s="69">
        <v>2460</v>
      </c>
      <c r="G22392" s="69" t="s">
        <v>1939</v>
      </c>
    </row>
    <row r="22393" spans="1:7" ht="14.4">
      <c r="A22393" s="27" t="str">
        <f>VLOOKUP(C22393,'user list'!A:B,2,0)</f>
        <v>CAD</v>
      </c>
      <c r="B22393" s="172">
        <v>45826.405289351853</v>
      </c>
      <c r="C22393" s="69" t="s">
        <v>196</v>
      </c>
      <c r="D22393" s="69" t="s">
        <v>1937</v>
      </c>
      <c r="E22393" s="69" t="s">
        <v>3441</v>
      </c>
      <c r="F22393" s="69">
        <v>2522</v>
      </c>
      <c r="G22393" s="69" t="s">
        <v>1939</v>
      </c>
    </row>
    <row r="22394" spans="1:7" ht="14.4">
      <c r="A22394" s="27" t="str">
        <f>VLOOKUP(C22394,'user list'!A:B,2,0)</f>
        <v>CAD</v>
      </c>
      <c r="B22394" s="172">
        <v>45826.405416666668</v>
      </c>
      <c r="C22394" s="69" t="s">
        <v>196</v>
      </c>
      <c r="D22394" s="69" t="s">
        <v>1937</v>
      </c>
      <c r="E22394" s="69" t="s">
        <v>2812</v>
      </c>
      <c r="F22394" s="69">
        <v>2280</v>
      </c>
      <c r="G22394" s="69" t="s">
        <v>1939</v>
      </c>
    </row>
    <row r="22395" spans="1:7" ht="14.4">
      <c r="A22395" s="27" t="str">
        <f>VLOOKUP(C22395,'user list'!A:B,2,0)</f>
        <v>CAD</v>
      </c>
      <c r="B22395" s="172">
        <v>45826.406180555554</v>
      </c>
      <c r="C22395" s="69" t="s">
        <v>196</v>
      </c>
      <c r="D22395" s="69" t="s">
        <v>1937</v>
      </c>
      <c r="E22395" s="69" t="s">
        <v>3441</v>
      </c>
      <c r="F22395" s="69">
        <v>2522</v>
      </c>
      <c r="G22395" s="69" t="s">
        <v>1939</v>
      </c>
    </row>
    <row r="22396" spans="1:7" ht="14.4">
      <c r="A22396" s="27" t="str">
        <f>VLOOKUP(C22396,'user list'!A:B,2,0)</f>
        <v>OCM</v>
      </c>
      <c r="B22396" s="172">
        <v>45826.406504629631</v>
      </c>
      <c r="C22396" s="69" t="s">
        <v>230</v>
      </c>
      <c r="D22396" s="69" t="s">
        <v>1937</v>
      </c>
      <c r="E22396" s="69" t="s">
        <v>1974</v>
      </c>
      <c r="F22396" s="69">
        <v>2527</v>
      </c>
      <c r="G22396" s="69" t="s">
        <v>2440</v>
      </c>
    </row>
    <row r="22397" spans="1:7" ht="14.4">
      <c r="A22397" s="27" t="str">
        <f>VLOOKUP(C22397,'user list'!A:B,2,0)</f>
        <v>Admin</v>
      </c>
      <c r="B22397" s="172">
        <v>45826.406504629631</v>
      </c>
      <c r="C22397" s="69" t="s">
        <v>186</v>
      </c>
      <c r="D22397" s="69" t="s">
        <v>1937</v>
      </c>
      <c r="E22397" s="69" t="s">
        <v>1974</v>
      </c>
      <c r="F22397" s="69">
        <v>2527</v>
      </c>
      <c r="G22397" s="69" t="s">
        <v>1948</v>
      </c>
    </row>
    <row r="22398" spans="1:7" ht="14.4">
      <c r="A22398" s="27" t="str">
        <f>VLOOKUP(C22398,'user list'!A:B,2,0)</f>
        <v>Admin</v>
      </c>
      <c r="B22398" s="172">
        <v>45826.4065162037</v>
      </c>
      <c r="C22398" s="69" t="s">
        <v>186</v>
      </c>
      <c r="D22398" s="69" t="s">
        <v>1937</v>
      </c>
      <c r="E22398" s="69" t="s">
        <v>1974</v>
      </c>
      <c r="F22398" s="69">
        <v>2527</v>
      </c>
      <c r="G22398" s="69" t="s">
        <v>1947</v>
      </c>
    </row>
    <row r="22399" spans="1:7" ht="14.4">
      <c r="A22399" s="27" t="str">
        <f>VLOOKUP(C22399,'user list'!A:B,2,0)</f>
        <v>Admin</v>
      </c>
      <c r="B22399" s="172">
        <v>45826.4065162037</v>
      </c>
      <c r="C22399" s="69" t="s">
        <v>186</v>
      </c>
      <c r="D22399" s="69" t="s">
        <v>1937</v>
      </c>
      <c r="E22399" s="69" t="s">
        <v>1974</v>
      </c>
      <c r="F22399" s="69">
        <v>2527</v>
      </c>
      <c r="G22399" s="69" t="s">
        <v>1948</v>
      </c>
    </row>
    <row r="22400" spans="1:7" ht="14.4">
      <c r="A22400" s="27" t="str">
        <f>VLOOKUP(C22400,'user list'!A:B,2,0)</f>
        <v>Admin</v>
      </c>
      <c r="B22400" s="172">
        <v>45826.4065162037</v>
      </c>
      <c r="C22400" s="69" t="s">
        <v>186</v>
      </c>
      <c r="D22400" s="69" t="s">
        <v>1937</v>
      </c>
      <c r="E22400" s="69" t="s">
        <v>1974</v>
      </c>
      <c r="F22400" s="69">
        <v>2527</v>
      </c>
      <c r="G22400" s="69" t="s">
        <v>1948</v>
      </c>
    </row>
    <row r="22401" spans="1:7" ht="14.4">
      <c r="A22401" s="27" t="str">
        <f>VLOOKUP(C22401,'user list'!A:B,2,0)</f>
        <v>DOE</v>
      </c>
      <c r="B22401" s="172">
        <v>45826.407164351855</v>
      </c>
      <c r="C22401" s="69" t="s">
        <v>211</v>
      </c>
      <c r="D22401" s="69" t="s">
        <v>1937</v>
      </c>
      <c r="E22401" s="69" t="s">
        <v>3445</v>
      </c>
      <c r="F22401" s="69">
        <v>2528</v>
      </c>
      <c r="G22401" s="69" t="s">
        <v>2440</v>
      </c>
    </row>
    <row r="22402" spans="1:7" ht="14.4">
      <c r="A22402" s="27" t="str">
        <f>VLOOKUP(C22402,'user list'!A:B,2,0)</f>
        <v>Admin</v>
      </c>
      <c r="B22402" s="172">
        <v>45826.407175925924</v>
      </c>
      <c r="C22402" s="69" t="s">
        <v>186</v>
      </c>
      <c r="D22402" s="69" t="s">
        <v>1937</v>
      </c>
      <c r="E22402" s="69" t="s">
        <v>3445</v>
      </c>
      <c r="F22402" s="69">
        <v>2528</v>
      </c>
      <c r="G22402" s="69" t="s">
        <v>1948</v>
      </c>
    </row>
    <row r="22403" spans="1:7" ht="14.4">
      <c r="A22403" s="27" t="str">
        <f>VLOOKUP(C22403,'user list'!A:B,2,0)</f>
        <v>Admin</v>
      </c>
      <c r="B22403" s="172">
        <v>45826.407175925924</v>
      </c>
      <c r="C22403" s="69" t="s">
        <v>186</v>
      </c>
      <c r="D22403" s="69" t="s">
        <v>1937</v>
      </c>
      <c r="E22403" s="69" t="s">
        <v>3445</v>
      </c>
      <c r="F22403" s="69">
        <v>2528</v>
      </c>
      <c r="G22403" s="69" t="s">
        <v>1948</v>
      </c>
    </row>
    <row r="22404" spans="1:7" ht="14.4">
      <c r="A22404" s="27" t="str">
        <f>VLOOKUP(C22404,'user list'!A:B,2,0)</f>
        <v>Admin</v>
      </c>
      <c r="B22404" s="172">
        <v>45826.407175925924</v>
      </c>
      <c r="C22404" s="69" t="s">
        <v>186</v>
      </c>
      <c r="D22404" s="69" t="s">
        <v>1937</v>
      </c>
      <c r="E22404" s="69" t="s">
        <v>3445</v>
      </c>
      <c r="F22404" s="69">
        <v>2528</v>
      </c>
      <c r="G22404" s="69" t="s">
        <v>1948</v>
      </c>
    </row>
    <row r="22405" spans="1:7" ht="14.4">
      <c r="A22405" s="27" t="str">
        <f>VLOOKUP(C22405,'user list'!A:B,2,0)</f>
        <v>Admin</v>
      </c>
      <c r="B22405" s="172">
        <v>45826.407175925924</v>
      </c>
      <c r="C22405" s="69" t="s">
        <v>186</v>
      </c>
      <c r="D22405" s="69" t="s">
        <v>1937</v>
      </c>
      <c r="E22405" s="69" t="s">
        <v>3445</v>
      </c>
      <c r="F22405" s="69">
        <v>2528</v>
      </c>
      <c r="G22405" s="69" t="s">
        <v>1947</v>
      </c>
    </row>
    <row r="22406" spans="1:7" ht="14.4">
      <c r="A22406" s="27" t="str">
        <f>VLOOKUP(C22406,'user list'!A:B,2,0)</f>
        <v>CGSD</v>
      </c>
      <c r="B22406" s="172">
        <v>45826.411354166667</v>
      </c>
      <c r="C22406" s="69" t="s">
        <v>200</v>
      </c>
      <c r="D22406" s="69" t="s">
        <v>1937</v>
      </c>
      <c r="E22406" s="69" t="s">
        <v>3060</v>
      </c>
      <c r="F22406" s="69">
        <v>2354</v>
      </c>
      <c r="G22406" s="69" t="s">
        <v>1939</v>
      </c>
    </row>
    <row r="22407" spans="1:7" ht="14.4">
      <c r="A22407" s="27" t="str">
        <f>VLOOKUP(C22407,'user list'!A:B,2,0)</f>
        <v>Admin</v>
      </c>
      <c r="B22407" s="172">
        <v>45826.412060185183</v>
      </c>
      <c r="C22407" s="69" t="s">
        <v>186</v>
      </c>
      <c r="D22407" s="69" t="s">
        <v>1937</v>
      </c>
      <c r="E22407" s="69" t="s">
        <v>1974</v>
      </c>
      <c r="F22407" s="69">
        <v>2526</v>
      </c>
      <c r="G22407" s="69" t="s">
        <v>1948</v>
      </c>
    </row>
    <row r="22408" spans="1:7" ht="14.4">
      <c r="A22408" s="27" t="str">
        <f>VLOOKUP(C22408,'user list'!A:B,2,0)</f>
        <v>CAD</v>
      </c>
      <c r="B22408" s="172">
        <v>45826.413506944446</v>
      </c>
      <c r="C22408" s="69" t="s">
        <v>196</v>
      </c>
      <c r="D22408" s="69" t="s">
        <v>1937</v>
      </c>
      <c r="E22408" s="69" t="s">
        <v>3441</v>
      </c>
      <c r="F22408" s="69">
        <v>2522</v>
      </c>
      <c r="G22408" s="69" t="s">
        <v>2441</v>
      </c>
    </row>
    <row r="22409" spans="1:7" ht="14.4">
      <c r="A22409" s="27" t="str">
        <f>VLOOKUP(C22409,'user list'!A:B,2,0)</f>
        <v>CAD</v>
      </c>
      <c r="B22409" s="172">
        <v>45826.413587962961</v>
      </c>
      <c r="C22409" s="69" t="s">
        <v>196</v>
      </c>
      <c r="D22409" s="69" t="s">
        <v>1937</v>
      </c>
      <c r="E22409" s="69" t="s">
        <v>3441</v>
      </c>
      <c r="F22409" s="69">
        <v>2522</v>
      </c>
      <c r="G22409" s="69" t="s">
        <v>1947</v>
      </c>
    </row>
    <row r="22410" spans="1:7" ht="14.4">
      <c r="A22410" s="27" t="str">
        <f>VLOOKUP(C22410,'user list'!A:B,2,0)</f>
        <v>CAD</v>
      </c>
      <c r="B22410" s="172">
        <v>45826.413587962961</v>
      </c>
      <c r="C22410" s="69" t="s">
        <v>196</v>
      </c>
      <c r="D22410" s="69" t="s">
        <v>1937</v>
      </c>
      <c r="E22410" s="69" t="s">
        <v>3441</v>
      </c>
      <c r="F22410" s="69">
        <v>2522</v>
      </c>
      <c r="G22410" s="69" t="s">
        <v>1948</v>
      </c>
    </row>
    <row r="22411" spans="1:7" ht="14.4">
      <c r="A22411" s="27" t="str">
        <f>VLOOKUP(C22411,'user list'!A:B,2,0)</f>
        <v>CAD</v>
      </c>
      <c r="B22411" s="172">
        <v>45826.413587962961</v>
      </c>
      <c r="C22411" s="69" t="s">
        <v>196</v>
      </c>
      <c r="D22411" s="69" t="s">
        <v>1937</v>
      </c>
      <c r="E22411" s="69" t="s">
        <v>3441</v>
      </c>
      <c r="F22411" s="69">
        <v>2522</v>
      </c>
      <c r="G22411" s="69" t="s">
        <v>1939</v>
      </c>
    </row>
    <row r="22412" spans="1:7" ht="14.4">
      <c r="A22412" s="27" t="str">
        <f>VLOOKUP(C22412,'user list'!A:B,2,0)</f>
        <v>Admin</v>
      </c>
      <c r="B22412" s="172">
        <v>45826.413587962961</v>
      </c>
      <c r="C22412" s="69" t="s">
        <v>186</v>
      </c>
      <c r="D22412" s="69" t="s">
        <v>1937</v>
      </c>
      <c r="E22412" s="69" t="s">
        <v>3441</v>
      </c>
      <c r="F22412" s="69">
        <v>2522</v>
      </c>
      <c r="G22412" s="69" t="s">
        <v>1948</v>
      </c>
    </row>
    <row r="22413" spans="1:7" ht="14.4">
      <c r="A22413" s="27" t="str">
        <f>VLOOKUP(C22413,'user list'!A:B,2,0)</f>
        <v>CAD</v>
      </c>
      <c r="B22413" s="172">
        <v>45826.413634259261</v>
      </c>
      <c r="C22413" s="69" t="s">
        <v>196</v>
      </c>
      <c r="D22413" s="69" t="s">
        <v>1937</v>
      </c>
      <c r="E22413" s="69">
        <v>2460</v>
      </c>
      <c r="F22413" s="69">
        <v>2460</v>
      </c>
      <c r="G22413" s="69" t="s">
        <v>1939</v>
      </c>
    </row>
    <row r="22414" spans="1:7" ht="14.4">
      <c r="A22414" s="27" t="str">
        <f>VLOOKUP(C22414,'user list'!A:B,2,0)</f>
        <v>CAD</v>
      </c>
      <c r="B22414" s="172">
        <v>45826.413634259261</v>
      </c>
      <c r="C22414" s="69" t="s">
        <v>196</v>
      </c>
      <c r="D22414" s="69" t="s">
        <v>1937</v>
      </c>
      <c r="E22414" s="69">
        <v>2460</v>
      </c>
      <c r="F22414" s="69">
        <v>2460</v>
      </c>
      <c r="G22414" s="69" t="s">
        <v>1939</v>
      </c>
    </row>
    <row r="22415" spans="1:7" ht="14.4">
      <c r="A22415" s="27" t="str">
        <f>VLOOKUP(C22415,'user list'!A:B,2,0)</f>
        <v>Admin</v>
      </c>
      <c r="B22415" s="172">
        <v>45826.413819444446</v>
      </c>
      <c r="C22415" s="69" t="s">
        <v>186</v>
      </c>
      <c r="D22415" s="69" t="s">
        <v>1937</v>
      </c>
      <c r="E22415" s="69" t="s">
        <v>1974</v>
      </c>
      <c r="F22415" s="69">
        <v>2527</v>
      </c>
      <c r="G22415" s="69" t="s">
        <v>1948</v>
      </c>
    </row>
    <row r="22416" spans="1:7" ht="14.4">
      <c r="A22416" s="27" t="str">
        <f>VLOOKUP(C22416,'user list'!A:B,2,0)</f>
        <v>LEDIPO</v>
      </c>
      <c r="B22416" s="172">
        <v>45826.414050925923</v>
      </c>
      <c r="C22416" s="69" t="s">
        <v>222</v>
      </c>
      <c r="D22416" s="69" t="s">
        <v>1937</v>
      </c>
      <c r="E22416" s="69" t="s">
        <v>3387</v>
      </c>
      <c r="F22416" s="69">
        <v>2468</v>
      </c>
      <c r="G22416" s="69" t="s">
        <v>1939</v>
      </c>
    </row>
    <row r="22417" spans="1:7" ht="14.4">
      <c r="A22417" s="27" t="str">
        <f>VLOOKUP(C22417,'user list'!A:B,2,0)</f>
        <v>LEDIPO</v>
      </c>
      <c r="B22417" s="172">
        <v>45826.414236111108</v>
      </c>
      <c r="C22417" s="69" t="s">
        <v>222</v>
      </c>
      <c r="D22417" s="69" t="s">
        <v>1937</v>
      </c>
      <c r="E22417" s="69" t="s">
        <v>3367</v>
      </c>
      <c r="F22417" s="69">
        <v>2437</v>
      </c>
      <c r="G22417" s="69" t="s">
        <v>1939</v>
      </c>
    </row>
    <row r="22418" spans="1:7" ht="14.4">
      <c r="A22418" s="27" t="str">
        <f>VLOOKUP(C22418,'user list'!A:B,2,0)</f>
        <v>LEDIPO</v>
      </c>
      <c r="B22418" s="172">
        <v>45826.414421296293</v>
      </c>
      <c r="C22418" s="69" t="s">
        <v>222</v>
      </c>
      <c r="D22418" s="69" t="s">
        <v>1937</v>
      </c>
      <c r="E22418" s="69" t="s">
        <v>3358</v>
      </c>
      <c r="F22418" s="69">
        <v>2422</v>
      </c>
      <c r="G22418" s="69" t="s">
        <v>1939</v>
      </c>
    </row>
    <row r="22419" spans="1:7" ht="14.4">
      <c r="A22419" s="27" t="str">
        <f>VLOOKUP(C22419,'user list'!A:B,2,0)</f>
        <v>DOE</v>
      </c>
      <c r="B22419" s="172">
        <v>45826.414641203701</v>
      </c>
      <c r="C22419" s="69" t="s">
        <v>211</v>
      </c>
      <c r="D22419" s="69" t="s">
        <v>1937</v>
      </c>
      <c r="E22419" s="69" t="s">
        <v>3446</v>
      </c>
      <c r="F22419" s="69">
        <v>2529</v>
      </c>
      <c r="G22419" s="69" t="s">
        <v>2440</v>
      </c>
    </row>
    <row r="22420" spans="1:7" ht="14.4">
      <c r="A22420" s="27" t="str">
        <f>VLOOKUP(C22420,'user list'!A:B,2,0)</f>
        <v>Admin</v>
      </c>
      <c r="B22420" s="172">
        <v>45826.414652777778</v>
      </c>
      <c r="C22420" s="69" t="s">
        <v>186</v>
      </c>
      <c r="D22420" s="69" t="s">
        <v>1937</v>
      </c>
      <c r="E22420" s="69" t="s">
        <v>3446</v>
      </c>
      <c r="F22420" s="69">
        <v>2529</v>
      </c>
      <c r="G22420" s="69" t="s">
        <v>1948</v>
      </c>
    </row>
    <row r="22421" spans="1:7" ht="14.4">
      <c r="A22421" s="27" t="str">
        <f>VLOOKUP(C22421,'user list'!A:B,2,0)</f>
        <v>Admin</v>
      </c>
      <c r="B22421" s="172">
        <v>45826.414652777778</v>
      </c>
      <c r="C22421" s="69" t="s">
        <v>186</v>
      </c>
      <c r="D22421" s="69" t="s">
        <v>1937</v>
      </c>
      <c r="E22421" s="69" t="s">
        <v>3446</v>
      </c>
      <c r="F22421" s="69">
        <v>2529</v>
      </c>
      <c r="G22421" s="69" t="s">
        <v>1948</v>
      </c>
    </row>
    <row r="22422" spans="1:7" ht="14.4">
      <c r="A22422" s="27" t="str">
        <f>VLOOKUP(C22422,'user list'!A:B,2,0)</f>
        <v>Admin</v>
      </c>
      <c r="B22422" s="172">
        <v>45826.414652777778</v>
      </c>
      <c r="C22422" s="69" t="s">
        <v>186</v>
      </c>
      <c r="D22422" s="69" t="s">
        <v>1937</v>
      </c>
      <c r="E22422" s="69" t="s">
        <v>3446</v>
      </c>
      <c r="F22422" s="69">
        <v>2529</v>
      </c>
      <c r="G22422" s="69" t="s">
        <v>1948</v>
      </c>
    </row>
    <row r="22423" spans="1:7" ht="14.4">
      <c r="A22423" s="27" t="str">
        <f>VLOOKUP(C22423,'user list'!A:B,2,0)</f>
        <v>Admin</v>
      </c>
      <c r="B22423" s="172">
        <v>45826.414652777778</v>
      </c>
      <c r="C22423" s="69" t="s">
        <v>186</v>
      </c>
      <c r="D22423" s="69" t="s">
        <v>1937</v>
      </c>
      <c r="E22423" s="69" t="s">
        <v>3446</v>
      </c>
      <c r="F22423" s="69">
        <v>2529</v>
      </c>
      <c r="G22423" s="69" t="s">
        <v>1947</v>
      </c>
    </row>
    <row r="22424" spans="1:7" ht="14.4">
      <c r="A22424" s="27" t="str">
        <f>VLOOKUP(C22424,'user list'!A:B,2,0)</f>
        <v>LEDIPO</v>
      </c>
      <c r="B22424" s="172">
        <v>45826.414814814816</v>
      </c>
      <c r="C22424" s="69" t="s">
        <v>222</v>
      </c>
      <c r="D22424" s="69" t="s">
        <v>1937</v>
      </c>
      <c r="E22424" s="69" t="s">
        <v>3387</v>
      </c>
      <c r="F22424" s="69">
        <v>2468</v>
      </c>
      <c r="G22424" s="69" t="s">
        <v>1939</v>
      </c>
    </row>
    <row r="22425" spans="1:7" ht="14.4">
      <c r="A22425" s="27" t="str">
        <f>VLOOKUP(C22425,'user list'!A:B,2,0)</f>
        <v>LEDIPO</v>
      </c>
      <c r="B22425" s="172">
        <v>45826.415023148147</v>
      </c>
      <c r="C22425" s="69" t="s">
        <v>222</v>
      </c>
      <c r="D22425" s="69" t="s">
        <v>1937</v>
      </c>
      <c r="E22425" s="69" t="s">
        <v>3358</v>
      </c>
      <c r="F22425" s="69">
        <v>2422</v>
      </c>
      <c r="G22425" s="69" t="s">
        <v>1939</v>
      </c>
    </row>
    <row r="22426" spans="1:7" ht="14.4">
      <c r="A22426" s="27" t="str">
        <f>VLOOKUP(C22426,'user list'!A:B,2,0)</f>
        <v>MDAD</v>
      </c>
      <c r="B22426" s="172">
        <v>45826.415405092594</v>
      </c>
      <c r="C22426" s="69" t="s">
        <v>223</v>
      </c>
      <c r="D22426" s="69" t="s">
        <v>1937</v>
      </c>
      <c r="E22426" s="69" t="s">
        <v>1974</v>
      </c>
      <c r="F22426" s="69">
        <v>2530</v>
      </c>
      <c r="G22426" s="69" t="s">
        <v>2440</v>
      </c>
    </row>
    <row r="22427" spans="1:7" ht="14.4">
      <c r="A22427" s="27" t="str">
        <f>VLOOKUP(C22427,'user list'!A:B,2,0)</f>
        <v>Admin</v>
      </c>
      <c r="B22427" s="172">
        <v>45826.415405092594</v>
      </c>
      <c r="C22427" s="69" t="s">
        <v>186</v>
      </c>
      <c r="D22427" s="69" t="s">
        <v>1937</v>
      </c>
      <c r="E22427" s="69" t="s">
        <v>1974</v>
      </c>
      <c r="F22427" s="69">
        <v>2530</v>
      </c>
      <c r="G22427" s="69" t="s">
        <v>1948</v>
      </c>
    </row>
    <row r="22428" spans="1:7" ht="14.4">
      <c r="A22428" s="27" t="str">
        <f>VLOOKUP(C22428,'user list'!A:B,2,0)</f>
        <v>Admin</v>
      </c>
      <c r="B22428" s="172">
        <v>45826.415405092594</v>
      </c>
      <c r="C22428" s="69" t="s">
        <v>186</v>
      </c>
      <c r="D22428" s="69" t="s">
        <v>1937</v>
      </c>
      <c r="E22428" s="69" t="s">
        <v>1974</v>
      </c>
      <c r="F22428" s="69">
        <v>2530</v>
      </c>
      <c r="G22428" s="69" t="s">
        <v>1948</v>
      </c>
    </row>
    <row r="22429" spans="1:7" ht="14.4">
      <c r="A22429" s="27" t="str">
        <f>VLOOKUP(C22429,'user list'!A:B,2,0)</f>
        <v>Admin</v>
      </c>
      <c r="B22429" s="172">
        <v>45826.415416666663</v>
      </c>
      <c r="C22429" s="69" t="s">
        <v>186</v>
      </c>
      <c r="D22429" s="69" t="s">
        <v>1937</v>
      </c>
      <c r="E22429" s="69" t="s">
        <v>1974</v>
      </c>
      <c r="F22429" s="69">
        <v>2530</v>
      </c>
      <c r="G22429" s="69" t="s">
        <v>1948</v>
      </c>
    </row>
    <row r="22430" spans="1:7" ht="14.4">
      <c r="A22430" s="27" t="str">
        <f>VLOOKUP(C22430,'user list'!A:B,2,0)</f>
        <v>Admin</v>
      </c>
      <c r="B22430" s="172">
        <v>45826.415416666663</v>
      </c>
      <c r="C22430" s="69" t="s">
        <v>186</v>
      </c>
      <c r="D22430" s="69" t="s">
        <v>1937</v>
      </c>
      <c r="E22430" s="69" t="s">
        <v>1974</v>
      </c>
      <c r="F22430" s="69">
        <v>2530</v>
      </c>
      <c r="G22430" s="69" t="s">
        <v>1947</v>
      </c>
    </row>
    <row r="22431" spans="1:7" ht="14.4">
      <c r="A22431" s="27" t="str">
        <f>VLOOKUP(C22431,'user list'!A:B,2,0)</f>
        <v>LEDIPO</v>
      </c>
      <c r="B22431" s="172">
        <v>45826.415625000001</v>
      </c>
      <c r="C22431" s="69" t="s">
        <v>222</v>
      </c>
      <c r="D22431" s="69" t="s">
        <v>1937</v>
      </c>
      <c r="E22431" s="69" t="s">
        <v>3346</v>
      </c>
      <c r="F22431" s="69">
        <v>2409</v>
      </c>
      <c r="G22431" s="69" t="s">
        <v>1939</v>
      </c>
    </row>
    <row r="22432" spans="1:7" ht="14.4">
      <c r="A22432" s="27" t="str">
        <f>VLOOKUP(C22432,'user list'!A:B,2,0)</f>
        <v>MDAD</v>
      </c>
      <c r="B22432" s="172">
        <v>45826.415752314817</v>
      </c>
      <c r="C22432" s="69" t="s">
        <v>223</v>
      </c>
      <c r="D22432" s="69" t="s">
        <v>1937</v>
      </c>
      <c r="E22432" s="69" t="s">
        <v>1974</v>
      </c>
      <c r="F22432" s="69">
        <v>2530</v>
      </c>
      <c r="G22432" s="69" t="s">
        <v>1939</v>
      </c>
    </row>
    <row r="22433" spans="1:7" ht="14.4">
      <c r="A22433" s="27" t="str">
        <f>VLOOKUP(C22433,'user list'!A:B,2,0)</f>
        <v>LEDIPO</v>
      </c>
      <c r="B22433" s="172">
        <v>45826.415972222225</v>
      </c>
      <c r="C22433" s="69" t="s">
        <v>222</v>
      </c>
      <c r="D22433" s="69" t="s">
        <v>1937</v>
      </c>
      <c r="E22433" s="69" t="s">
        <v>1974</v>
      </c>
      <c r="F22433" s="69">
        <v>2402</v>
      </c>
      <c r="G22433" s="69" t="s">
        <v>1939</v>
      </c>
    </row>
    <row r="22434" spans="1:7" ht="14.4">
      <c r="A22434" s="27" t="str">
        <f>VLOOKUP(C22434,'user list'!A:B,2,0)</f>
        <v>SBCDPO</v>
      </c>
      <c r="B22434" s="172">
        <v>45826.418252314812</v>
      </c>
      <c r="C22434" s="69" t="s">
        <v>271</v>
      </c>
      <c r="D22434" s="69" t="s">
        <v>1937</v>
      </c>
      <c r="E22434" s="69" t="s">
        <v>3446</v>
      </c>
      <c r="F22434" s="69">
        <v>2529</v>
      </c>
      <c r="G22434" s="69" t="s">
        <v>1939</v>
      </c>
    </row>
    <row r="22435" spans="1:7" ht="14.4">
      <c r="A22435" s="27" t="str">
        <f>VLOOKUP(C22435,'user list'!A:B,2,0)</f>
        <v>DOE</v>
      </c>
      <c r="B22435" s="172">
        <v>45826.418263888889</v>
      </c>
      <c r="C22435" s="69" t="s">
        <v>211</v>
      </c>
      <c r="D22435" s="69" t="s">
        <v>1937</v>
      </c>
      <c r="E22435" s="69" t="s">
        <v>3447</v>
      </c>
      <c r="F22435" s="69">
        <v>2531</v>
      </c>
      <c r="G22435" s="69" t="s">
        <v>2440</v>
      </c>
    </row>
    <row r="22436" spans="1:7" ht="14.4">
      <c r="A22436" s="27" t="str">
        <f>VLOOKUP(C22436,'user list'!A:B,2,0)</f>
        <v>Admin</v>
      </c>
      <c r="B22436" s="172">
        <v>45826.418275462966</v>
      </c>
      <c r="C22436" s="69" t="s">
        <v>186</v>
      </c>
      <c r="D22436" s="69" t="s">
        <v>1937</v>
      </c>
      <c r="E22436" s="69" t="s">
        <v>3447</v>
      </c>
      <c r="F22436" s="69">
        <v>2531</v>
      </c>
      <c r="G22436" s="69" t="s">
        <v>1948</v>
      </c>
    </row>
    <row r="22437" spans="1:7" ht="14.4">
      <c r="A22437" s="27" t="str">
        <f>VLOOKUP(C22437,'user list'!A:B,2,0)</f>
        <v>Admin</v>
      </c>
      <c r="B22437" s="172">
        <v>45826.418275462966</v>
      </c>
      <c r="C22437" s="69" t="s">
        <v>186</v>
      </c>
      <c r="D22437" s="69" t="s">
        <v>1937</v>
      </c>
      <c r="E22437" s="69" t="s">
        <v>3447</v>
      </c>
      <c r="F22437" s="69">
        <v>2531</v>
      </c>
      <c r="G22437" s="69" t="s">
        <v>1948</v>
      </c>
    </row>
    <row r="22438" spans="1:7" ht="14.4">
      <c r="A22438" s="27" t="str">
        <f>VLOOKUP(C22438,'user list'!A:B,2,0)</f>
        <v>Admin</v>
      </c>
      <c r="B22438" s="172">
        <v>45826.418275462966</v>
      </c>
      <c r="C22438" s="69" t="s">
        <v>186</v>
      </c>
      <c r="D22438" s="69" t="s">
        <v>1937</v>
      </c>
      <c r="E22438" s="69" t="s">
        <v>3447</v>
      </c>
      <c r="F22438" s="69">
        <v>2531</v>
      </c>
      <c r="G22438" s="69" t="s">
        <v>1948</v>
      </c>
    </row>
    <row r="22439" spans="1:7" ht="14.4">
      <c r="A22439" s="27" t="str">
        <f>VLOOKUP(C22439,'user list'!A:B,2,0)</f>
        <v>Admin</v>
      </c>
      <c r="B22439" s="172">
        <v>45826.418275462966</v>
      </c>
      <c r="C22439" s="69" t="s">
        <v>186</v>
      </c>
      <c r="D22439" s="69" t="s">
        <v>1937</v>
      </c>
      <c r="E22439" s="69" t="s">
        <v>3447</v>
      </c>
      <c r="F22439" s="69">
        <v>2531</v>
      </c>
      <c r="G22439" s="69" t="s">
        <v>1947</v>
      </c>
    </row>
    <row r="22440" spans="1:7" ht="14.4">
      <c r="A22440" s="27" t="str">
        <f>VLOOKUP(C22440,'user list'!A:B,2,0)</f>
        <v>SBCDPO</v>
      </c>
      <c r="B22440" s="172">
        <v>45826.418368055558</v>
      </c>
      <c r="C22440" s="69" t="s">
        <v>271</v>
      </c>
      <c r="D22440" s="69" t="s">
        <v>1937</v>
      </c>
      <c r="E22440" s="69" t="s">
        <v>3446</v>
      </c>
      <c r="F22440" s="69">
        <v>2529</v>
      </c>
      <c r="G22440" s="69" t="s">
        <v>1947</v>
      </c>
    </row>
    <row r="22441" spans="1:7" ht="14.4">
      <c r="A22441" s="27" t="str">
        <f>VLOOKUP(C22441,'user list'!A:B,2,0)</f>
        <v>SBCDPO</v>
      </c>
      <c r="B22441" s="172">
        <v>45826.418368055558</v>
      </c>
      <c r="C22441" s="69" t="s">
        <v>271</v>
      </c>
      <c r="D22441" s="69" t="s">
        <v>1937</v>
      </c>
      <c r="E22441" s="69" t="s">
        <v>3446</v>
      </c>
      <c r="F22441" s="69">
        <v>2529</v>
      </c>
      <c r="G22441" s="69" t="s">
        <v>1948</v>
      </c>
    </row>
    <row r="22442" spans="1:7" ht="14.4">
      <c r="A22442" s="27" t="str">
        <f>VLOOKUP(C22442,'user list'!A:B,2,0)</f>
        <v>SBCDPO</v>
      </c>
      <c r="B22442" s="172">
        <v>45826.418368055558</v>
      </c>
      <c r="C22442" s="69" t="s">
        <v>271</v>
      </c>
      <c r="D22442" s="69" t="s">
        <v>1937</v>
      </c>
      <c r="E22442" s="69" t="s">
        <v>3446</v>
      </c>
      <c r="F22442" s="69">
        <v>2529</v>
      </c>
      <c r="G22442" s="69" t="s">
        <v>1939</v>
      </c>
    </row>
    <row r="22443" spans="1:7" ht="14.4">
      <c r="A22443" s="27" t="str">
        <f>VLOOKUP(C22443,'user list'!A:B,2,0)</f>
        <v>Admin</v>
      </c>
      <c r="B22443" s="172">
        <v>45826.418368055558</v>
      </c>
      <c r="C22443" s="69" t="s">
        <v>186</v>
      </c>
      <c r="D22443" s="69" t="s">
        <v>1937</v>
      </c>
      <c r="E22443" s="69" t="s">
        <v>3446</v>
      </c>
      <c r="F22443" s="69">
        <v>2529</v>
      </c>
      <c r="G22443" s="69" t="s">
        <v>1948</v>
      </c>
    </row>
    <row r="22444" spans="1:7" ht="14.4">
      <c r="A22444" s="27" t="str">
        <f>VLOOKUP(C22444,'user list'!A:B,2,0)</f>
        <v>MDAD</v>
      </c>
      <c r="B22444" s="172">
        <v>45826.418391203704</v>
      </c>
      <c r="C22444" s="69" t="s">
        <v>223</v>
      </c>
      <c r="D22444" s="69" t="s">
        <v>1937</v>
      </c>
      <c r="E22444" s="69" t="s">
        <v>1991</v>
      </c>
      <c r="F22444" s="69">
        <v>2532</v>
      </c>
      <c r="G22444" s="69" t="s">
        <v>2440</v>
      </c>
    </row>
    <row r="22445" spans="1:7" ht="14.4">
      <c r="A22445" s="27" t="str">
        <f>VLOOKUP(C22445,'user list'!A:B,2,0)</f>
        <v>Admin</v>
      </c>
      <c r="B22445" s="172">
        <v>45826.418391203704</v>
      </c>
      <c r="C22445" s="69" t="s">
        <v>186</v>
      </c>
      <c r="D22445" s="69" t="s">
        <v>1937</v>
      </c>
      <c r="E22445" s="69" t="s">
        <v>1991</v>
      </c>
      <c r="F22445" s="69">
        <v>2532</v>
      </c>
      <c r="G22445" s="69" t="s">
        <v>1948</v>
      </c>
    </row>
    <row r="22446" spans="1:7" ht="14.4">
      <c r="A22446" s="27" t="str">
        <f>VLOOKUP(C22446,'user list'!A:B,2,0)</f>
        <v>Admin</v>
      </c>
      <c r="B22446" s="172">
        <v>45826.418391203704</v>
      </c>
      <c r="C22446" s="69" t="s">
        <v>186</v>
      </c>
      <c r="D22446" s="69" t="s">
        <v>1937</v>
      </c>
      <c r="E22446" s="69" t="s">
        <v>1991</v>
      </c>
      <c r="F22446" s="69">
        <v>2532</v>
      </c>
      <c r="G22446" s="69" t="s">
        <v>1948</v>
      </c>
    </row>
    <row r="22447" spans="1:7" ht="14.4">
      <c r="A22447" s="27" t="str">
        <f>VLOOKUP(C22447,'user list'!A:B,2,0)</f>
        <v>Admin</v>
      </c>
      <c r="B22447" s="172">
        <v>45826.418391203704</v>
      </c>
      <c r="C22447" s="69" t="s">
        <v>186</v>
      </c>
      <c r="D22447" s="69" t="s">
        <v>1937</v>
      </c>
      <c r="E22447" s="69" t="s">
        <v>1991</v>
      </c>
      <c r="F22447" s="69">
        <v>2532</v>
      </c>
      <c r="G22447" s="69" t="s">
        <v>1948</v>
      </c>
    </row>
    <row r="22448" spans="1:7" ht="14.4">
      <c r="A22448" s="27" t="str">
        <f>VLOOKUP(C22448,'user list'!A:B,2,0)</f>
        <v>Admin</v>
      </c>
      <c r="B22448" s="172">
        <v>45826.418391203704</v>
      </c>
      <c r="C22448" s="69" t="s">
        <v>186</v>
      </c>
      <c r="D22448" s="69" t="s">
        <v>1937</v>
      </c>
      <c r="E22448" s="69" t="s">
        <v>1991</v>
      </c>
      <c r="F22448" s="69">
        <v>2532</v>
      </c>
      <c r="G22448" s="69" t="s">
        <v>1947</v>
      </c>
    </row>
    <row r="22449" spans="1:7" ht="14.4">
      <c r="A22449" s="27" t="str">
        <f>VLOOKUP(C22449,'user list'!A:B,2,0)</f>
        <v>MDAD</v>
      </c>
      <c r="B22449" s="172">
        <v>45826.418495370373</v>
      </c>
      <c r="C22449" s="69" t="s">
        <v>223</v>
      </c>
      <c r="D22449" s="69" t="s">
        <v>1937</v>
      </c>
      <c r="E22449" s="69" t="s">
        <v>1991</v>
      </c>
      <c r="F22449" s="69">
        <v>2532</v>
      </c>
      <c r="G22449" s="69" t="s">
        <v>1939</v>
      </c>
    </row>
    <row r="22450" spans="1:7" ht="14.4">
      <c r="A22450" s="27" t="str">
        <f>VLOOKUP(C22450,'user list'!A:B,2,0)</f>
        <v>SBCDPO</v>
      </c>
      <c r="B22450" s="172">
        <v>45826.418576388889</v>
      </c>
      <c r="C22450" s="69" t="s">
        <v>271</v>
      </c>
      <c r="D22450" s="69" t="s">
        <v>1937</v>
      </c>
      <c r="E22450" s="69" t="s">
        <v>3446</v>
      </c>
      <c r="F22450" s="69">
        <v>2529</v>
      </c>
      <c r="G22450" s="69" t="s">
        <v>1939</v>
      </c>
    </row>
    <row r="22451" spans="1:7" ht="14.4">
      <c r="A22451" s="27" t="str">
        <f>VLOOKUP(C22451,'user list'!A:B,2,0)</f>
        <v>MDAD</v>
      </c>
      <c r="B22451" s="172">
        <v>45826.418634259258</v>
      </c>
      <c r="C22451" s="69" t="s">
        <v>223</v>
      </c>
      <c r="D22451" s="69" t="s">
        <v>1937</v>
      </c>
      <c r="E22451" s="69" t="s">
        <v>1991</v>
      </c>
      <c r="F22451" s="69">
        <v>2532</v>
      </c>
      <c r="G22451" s="69" t="s">
        <v>1949</v>
      </c>
    </row>
    <row r="22452" spans="1:7" ht="14.4">
      <c r="A22452" s="27" t="str">
        <f>VLOOKUP(C22452,'user list'!A:B,2,0)</f>
        <v>SBCDPO</v>
      </c>
      <c r="B22452" s="172">
        <v>45826.418668981481</v>
      </c>
      <c r="C22452" s="69" t="s">
        <v>271</v>
      </c>
      <c r="D22452" s="69" t="s">
        <v>1937</v>
      </c>
      <c r="E22452" s="69" t="s">
        <v>3446</v>
      </c>
      <c r="F22452" s="69">
        <v>2529</v>
      </c>
      <c r="G22452" s="69" t="s">
        <v>2441</v>
      </c>
    </row>
    <row r="22453" spans="1:7" ht="14.4">
      <c r="A22453" s="27" t="str">
        <f>VLOOKUP(C22453,'user list'!A:B,2,0)</f>
        <v>SBCDPO</v>
      </c>
      <c r="B22453" s="172">
        <v>45826.418842592589</v>
      </c>
      <c r="C22453" s="69" t="s">
        <v>271</v>
      </c>
      <c r="D22453" s="69" t="s">
        <v>1937</v>
      </c>
      <c r="E22453" s="69" t="s">
        <v>3446</v>
      </c>
      <c r="F22453" s="69">
        <v>2529</v>
      </c>
      <c r="G22453" s="69" t="s">
        <v>2441</v>
      </c>
    </row>
    <row r="22454" spans="1:7" ht="14.4">
      <c r="A22454" s="27" t="str">
        <f>VLOOKUP(C22454,'user list'!A:B,2,0)</f>
        <v>ADAAC</v>
      </c>
      <c r="B22454" s="172">
        <v>45826.422152777777</v>
      </c>
      <c r="C22454" s="69" t="s">
        <v>190</v>
      </c>
      <c r="D22454" s="69" t="s">
        <v>1937</v>
      </c>
      <c r="E22454" s="69" t="s">
        <v>2463</v>
      </c>
      <c r="F22454" s="69">
        <v>1760</v>
      </c>
      <c r="G22454" s="69" t="s">
        <v>1939</v>
      </c>
    </row>
    <row r="22455" spans="1:7" ht="14.4">
      <c r="A22455" s="27" t="str">
        <f>VLOOKUP(C22455,'user list'!A:B,2,0)</f>
        <v>ADAAC</v>
      </c>
      <c r="B22455" s="172">
        <v>45826.422210648147</v>
      </c>
      <c r="C22455" s="69" t="s">
        <v>190</v>
      </c>
      <c r="D22455" s="69" t="s">
        <v>1937</v>
      </c>
      <c r="E22455" s="69" t="s">
        <v>2534</v>
      </c>
      <c r="F22455" s="69">
        <v>1881</v>
      </c>
      <c r="G22455" s="69" t="s">
        <v>1939</v>
      </c>
    </row>
    <row r="22456" spans="1:7" ht="14.4">
      <c r="A22456" s="27" t="str">
        <f>VLOOKUP(C22456,'user list'!A:B,2,0)</f>
        <v>ADAAC</v>
      </c>
      <c r="B22456" s="172">
        <v>45826.422349537039</v>
      </c>
      <c r="C22456" s="69" t="s">
        <v>190</v>
      </c>
      <c r="D22456" s="69" t="s">
        <v>1937</v>
      </c>
      <c r="E22456" s="69" t="s">
        <v>2556</v>
      </c>
      <c r="F22456" s="69">
        <v>1916</v>
      </c>
      <c r="G22456" s="69" t="s">
        <v>1939</v>
      </c>
    </row>
    <row r="22457" spans="1:7" ht="14.4">
      <c r="A22457" s="27" t="str">
        <f>VLOOKUP(C22457,'user list'!A:B,2,0)</f>
        <v>ADAAC</v>
      </c>
      <c r="B22457" s="172">
        <v>45826.422442129631</v>
      </c>
      <c r="C22457" s="69" t="s">
        <v>190</v>
      </c>
      <c r="D22457" s="69" t="s">
        <v>1937</v>
      </c>
      <c r="E22457" s="69" t="s">
        <v>2577</v>
      </c>
      <c r="F22457" s="69">
        <v>1946</v>
      </c>
      <c r="G22457" s="69" t="s">
        <v>1939</v>
      </c>
    </row>
    <row r="22458" spans="1:7" ht="14.4">
      <c r="A22458" s="27" t="str">
        <f>VLOOKUP(C22458,'user list'!A:B,2,0)</f>
        <v>ADAAC</v>
      </c>
      <c r="B22458" s="172">
        <v>45826.42260416667</v>
      </c>
      <c r="C22458" s="69" t="s">
        <v>190</v>
      </c>
      <c r="D22458" s="69" t="s">
        <v>1937</v>
      </c>
      <c r="E22458" s="69" t="s">
        <v>2697</v>
      </c>
      <c r="F22458" s="69">
        <v>2138</v>
      </c>
      <c r="G22458" s="69" t="s">
        <v>1939</v>
      </c>
    </row>
    <row r="22459" spans="1:7" ht="14.4">
      <c r="A22459" s="27" t="str">
        <f>VLOOKUP(C22459,'user list'!A:B,2,0)</f>
        <v>ADAAC</v>
      </c>
      <c r="B22459" s="172">
        <v>45826.423194444447</v>
      </c>
      <c r="C22459" s="69" t="s">
        <v>190</v>
      </c>
      <c r="D22459" s="69" t="s">
        <v>1937</v>
      </c>
      <c r="E22459" s="69" t="s">
        <v>884</v>
      </c>
      <c r="F22459" s="69">
        <v>2170</v>
      </c>
      <c r="G22459" s="69" t="s">
        <v>1939</v>
      </c>
    </row>
    <row r="22460" spans="1:7" ht="14.4">
      <c r="A22460" s="27" t="str">
        <f>VLOOKUP(C22460,'user list'!A:B,2,0)</f>
        <v>ADAAC</v>
      </c>
      <c r="B22460" s="172">
        <v>45826.423495370371</v>
      </c>
      <c r="C22460" s="69" t="s">
        <v>190</v>
      </c>
      <c r="D22460" s="69" t="s">
        <v>1937</v>
      </c>
      <c r="E22460" s="69" t="s">
        <v>2784</v>
      </c>
      <c r="F22460" s="69">
        <v>2236</v>
      </c>
      <c r="G22460" s="69" t="s">
        <v>1939</v>
      </c>
    </row>
    <row r="22461" spans="1:7" ht="14.4">
      <c r="A22461" s="27" t="str">
        <f>VLOOKUP(C22461,'user list'!A:B,2,0)</f>
        <v>DOE</v>
      </c>
      <c r="B22461" s="172">
        <v>45826.423541666663</v>
      </c>
      <c r="C22461" s="69" t="s">
        <v>211</v>
      </c>
      <c r="D22461" s="69" t="s">
        <v>1937</v>
      </c>
      <c r="E22461" s="69" t="s">
        <v>3448</v>
      </c>
      <c r="F22461" s="69">
        <v>2533</v>
      </c>
      <c r="G22461" s="69" t="s">
        <v>2440</v>
      </c>
    </row>
    <row r="22462" spans="1:7" ht="14.4">
      <c r="A22462" s="27" t="str">
        <f>VLOOKUP(C22462,'user list'!A:B,2,0)</f>
        <v>Admin</v>
      </c>
      <c r="B22462" s="172">
        <v>45826.423541666663</v>
      </c>
      <c r="C22462" s="69" t="s">
        <v>186</v>
      </c>
      <c r="D22462" s="69" t="s">
        <v>1937</v>
      </c>
      <c r="E22462" s="69" t="s">
        <v>3448</v>
      </c>
      <c r="F22462" s="69">
        <v>2533</v>
      </c>
      <c r="G22462" s="69" t="s">
        <v>1948</v>
      </c>
    </row>
    <row r="22463" spans="1:7" ht="14.4">
      <c r="A22463" s="27" t="str">
        <f>VLOOKUP(C22463,'user list'!A:B,2,0)</f>
        <v>Admin</v>
      </c>
      <c r="B22463" s="172">
        <v>45826.423541666663</v>
      </c>
      <c r="C22463" s="69" t="s">
        <v>186</v>
      </c>
      <c r="D22463" s="69" t="s">
        <v>1937</v>
      </c>
      <c r="E22463" s="69" t="s">
        <v>3448</v>
      </c>
      <c r="F22463" s="69">
        <v>2533</v>
      </c>
      <c r="G22463" s="69" t="s">
        <v>1948</v>
      </c>
    </row>
    <row r="22464" spans="1:7" ht="14.4">
      <c r="A22464" s="27" t="str">
        <f>VLOOKUP(C22464,'user list'!A:B,2,0)</f>
        <v>Admin</v>
      </c>
      <c r="B22464" s="172">
        <v>45826.42355324074</v>
      </c>
      <c r="C22464" s="69" t="s">
        <v>186</v>
      </c>
      <c r="D22464" s="69" t="s">
        <v>1937</v>
      </c>
      <c r="E22464" s="69" t="s">
        <v>3448</v>
      </c>
      <c r="F22464" s="69">
        <v>2533</v>
      </c>
      <c r="G22464" s="69" t="s">
        <v>1948</v>
      </c>
    </row>
    <row r="22465" spans="1:7" ht="14.4">
      <c r="A22465" s="27" t="str">
        <f>VLOOKUP(C22465,'user list'!A:B,2,0)</f>
        <v>Admin</v>
      </c>
      <c r="B22465" s="172">
        <v>45826.42355324074</v>
      </c>
      <c r="C22465" s="69" t="s">
        <v>186</v>
      </c>
      <c r="D22465" s="69" t="s">
        <v>1937</v>
      </c>
      <c r="E22465" s="69" t="s">
        <v>3448</v>
      </c>
      <c r="F22465" s="69">
        <v>2533</v>
      </c>
      <c r="G22465" s="69" t="s">
        <v>1947</v>
      </c>
    </row>
    <row r="22466" spans="1:7" ht="14.4">
      <c r="A22466" s="27" t="str">
        <f>VLOOKUP(C22466,'user list'!A:B,2,0)</f>
        <v>ADAAC</v>
      </c>
      <c r="B22466" s="172">
        <v>45826.423645833333</v>
      </c>
      <c r="C22466" s="69" t="s">
        <v>190</v>
      </c>
      <c r="D22466" s="69" t="s">
        <v>1937</v>
      </c>
      <c r="E22466" s="69" t="s">
        <v>2784</v>
      </c>
      <c r="F22466" s="69">
        <v>2340</v>
      </c>
      <c r="G22466" s="69" t="s">
        <v>1939</v>
      </c>
    </row>
    <row r="22467" spans="1:7" ht="14.4">
      <c r="A22467" s="27" t="str">
        <f>VLOOKUP(C22467,'user list'!A:B,2,0)</f>
        <v>ADAAC</v>
      </c>
      <c r="B22467" s="172">
        <v>45826.423773148148</v>
      </c>
      <c r="C22467" s="69" t="s">
        <v>190</v>
      </c>
      <c r="D22467" s="69" t="s">
        <v>1937</v>
      </c>
      <c r="E22467" s="69" t="s">
        <v>3060</v>
      </c>
      <c r="F22467" s="69">
        <v>2354</v>
      </c>
      <c r="G22467" s="69" t="s">
        <v>1939</v>
      </c>
    </row>
    <row r="22468" spans="1:7" ht="14.4">
      <c r="A22468" s="27" t="str">
        <f>VLOOKUP(C22468,'user list'!A:B,2,0)</f>
        <v>ADAAC</v>
      </c>
      <c r="B22468" s="172">
        <v>45826.423842592594</v>
      </c>
      <c r="C22468" s="69" t="s">
        <v>190</v>
      </c>
      <c r="D22468" s="69" t="s">
        <v>1937</v>
      </c>
      <c r="E22468" s="69" t="s">
        <v>3061</v>
      </c>
      <c r="F22468" s="69">
        <v>2360</v>
      </c>
      <c r="G22468" s="69" t="s">
        <v>1939</v>
      </c>
    </row>
    <row r="22469" spans="1:7" ht="14.4">
      <c r="A22469" s="27" t="str">
        <f>VLOOKUP(C22469,'user list'!A:B,2,0)</f>
        <v>ADAAC</v>
      </c>
      <c r="B22469" s="172">
        <v>45826.423900462964</v>
      </c>
      <c r="C22469" s="69" t="s">
        <v>190</v>
      </c>
      <c r="D22469" s="69" t="s">
        <v>1937</v>
      </c>
      <c r="E22469" s="69" t="s">
        <v>1974</v>
      </c>
      <c r="F22469" s="69">
        <v>2402</v>
      </c>
      <c r="G22469" s="69" t="s">
        <v>1939</v>
      </c>
    </row>
    <row r="22470" spans="1:7" ht="14.4">
      <c r="A22470" s="27" t="str">
        <f>VLOOKUP(C22470,'user list'!A:B,2,0)</f>
        <v>ADAAC</v>
      </c>
      <c r="B22470" s="172">
        <v>45826.423958333333</v>
      </c>
      <c r="C22470" s="69" t="s">
        <v>190</v>
      </c>
      <c r="D22470" s="69" t="s">
        <v>1937</v>
      </c>
      <c r="E22470" s="69" t="s">
        <v>3392</v>
      </c>
      <c r="F22470" s="69">
        <v>2475</v>
      </c>
      <c r="G22470" s="69" t="s">
        <v>1939</v>
      </c>
    </row>
    <row r="22471" spans="1:7" ht="14.4">
      <c r="A22471" s="27" t="str">
        <f>VLOOKUP(C22471,'user list'!A:B,2,0)</f>
        <v>DOE</v>
      </c>
      <c r="B22471" s="172">
        <v>45826.42396990741</v>
      </c>
      <c r="C22471" s="69" t="s">
        <v>211</v>
      </c>
      <c r="D22471" s="69" t="s">
        <v>1937</v>
      </c>
      <c r="E22471" s="69" t="s">
        <v>3447</v>
      </c>
      <c r="F22471" s="69">
        <v>2531</v>
      </c>
      <c r="G22471" s="69" t="s">
        <v>1939</v>
      </c>
    </row>
    <row r="22472" spans="1:7" ht="14.4">
      <c r="A22472" s="27" t="str">
        <f>VLOOKUP(C22472,'user list'!A:B,2,0)</f>
        <v>DOE</v>
      </c>
      <c r="B22472" s="172">
        <v>45826.424062500002</v>
      </c>
      <c r="C22472" s="69" t="s">
        <v>211</v>
      </c>
      <c r="D22472" s="69" t="s">
        <v>1937</v>
      </c>
      <c r="E22472" s="69" t="s">
        <v>3446</v>
      </c>
      <c r="F22472" s="69">
        <v>2529</v>
      </c>
      <c r="G22472" s="69" t="s">
        <v>1939</v>
      </c>
    </row>
    <row r="22473" spans="1:7" ht="14.4">
      <c r="A22473" s="27" t="str">
        <f>VLOOKUP(C22473,'user list'!A:B,2,0)</f>
        <v>DOE</v>
      </c>
      <c r="B22473" s="172">
        <v>45826.424143518518</v>
      </c>
      <c r="C22473" s="69" t="s">
        <v>211</v>
      </c>
      <c r="D22473" s="69" t="s">
        <v>1937</v>
      </c>
      <c r="E22473" s="69" t="s">
        <v>3445</v>
      </c>
      <c r="F22473" s="69">
        <v>2528</v>
      </c>
      <c r="G22473" s="69" t="s">
        <v>1939</v>
      </c>
    </row>
    <row r="22474" spans="1:7" ht="14.4">
      <c r="A22474" s="27" t="str">
        <f>VLOOKUP(C22474,'user list'!A:B,2,0)</f>
        <v>DOE</v>
      </c>
      <c r="B22474" s="172">
        <v>45826.424178240741</v>
      </c>
      <c r="C22474" s="69" t="s">
        <v>211</v>
      </c>
      <c r="D22474" s="69" t="s">
        <v>1937</v>
      </c>
      <c r="E22474" s="69" t="s">
        <v>3448</v>
      </c>
      <c r="F22474" s="69">
        <v>2533</v>
      </c>
      <c r="G22474" s="69" t="s">
        <v>1939</v>
      </c>
    </row>
    <row r="22475" spans="1:7" ht="14.4">
      <c r="A22475" s="27" t="str">
        <f>VLOOKUP(C22475,'user list'!A:B,2,0)</f>
        <v>DOE</v>
      </c>
      <c r="B22475" s="172">
        <v>45826.427071759259</v>
      </c>
      <c r="C22475" s="69" t="s">
        <v>211</v>
      </c>
      <c r="D22475" s="69" t="s">
        <v>1937</v>
      </c>
      <c r="E22475" s="69" t="s">
        <v>3449</v>
      </c>
      <c r="F22475" s="69">
        <v>2534</v>
      </c>
      <c r="G22475" s="69" t="s">
        <v>2440</v>
      </c>
    </row>
    <row r="22476" spans="1:7" ht="14.4">
      <c r="A22476" s="27" t="str">
        <f>VLOOKUP(C22476,'user list'!A:B,2,0)</f>
        <v>Admin</v>
      </c>
      <c r="B22476" s="172">
        <v>45826.427071759259</v>
      </c>
      <c r="C22476" s="69" t="s">
        <v>186</v>
      </c>
      <c r="D22476" s="69" t="s">
        <v>1937</v>
      </c>
      <c r="E22476" s="69" t="s">
        <v>3449</v>
      </c>
      <c r="F22476" s="69">
        <v>2534</v>
      </c>
      <c r="G22476" s="69" t="s">
        <v>1948</v>
      </c>
    </row>
    <row r="22477" spans="1:7" ht="14.4">
      <c r="A22477" s="27" t="str">
        <f>VLOOKUP(C22477,'user list'!A:B,2,0)</f>
        <v>Admin</v>
      </c>
      <c r="B22477" s="172">
        <v>45826.427071759259</v>
      </c>
      <c r="C22477" s="69" t="s">
        <v>186</v>
      </c>
      <c r="D22477" s="69" t="s">
        <v>1937</v>
      </c>
      <c r="E22477" s="69" t="s">
        <v>3449</v>
      </c>
      <c r="F22477" s="69">
        <v>2534</v>
      </c>
      <c r="G22477" s="69" t="s">
        <v>1948</v>
      </c>
    </row>
    <row r="22478" spans="1:7" ht="14.4">
      <c r="A22478" s="27" t="str">
        <f>VLOOKUP(C22478,'user list'!A:B,2,0)</f>
        <v>Admin</v>
      </c>
      <c r="B22478" s="172">
        <v>45826.427083333336</v>
      </c>
      <c r="C22478" s="69" t="s">
        <v>186</v>
      </c>
      <c r="D22478" s="69" t="s">
        <v>1937</v>
      </c>
      <c r="E22478" s="69" t="s">
        <v>3449</v>
      </c>
      <c r="F22478" s="69">
        <v>2534</v>
      </c>
      <c r="G22478" s="69" t="s">
        <v>1948</v>
      </c>
    </row>
    <row r="22479" spans="1:7" ht="14.4">
      <c r="A22479" s="27" t="str">
        <f>VLOOKUP(C22479,'user list'!A:B,2,0)</f>
        <v>Admin</v>
      </c>
      <c r="B22479" s="172">
        <v>45826.427083333336</v>
      </c>
      <c r="C22479" s="69" t="s">
        <v>186</v>
      </c>
      <c r="D22479" s="69" t="s">
        <v>1937</v>
      </c>
      <c r="E22479" s="69" t="s">
        <v>3449</v>
      </c>
      <c r="F22479" s="69">
        <v>2534</v>
      </c>
      <c r="G22479" s="69" t="s">
        <v>1947</v>
      </c>
    </row>
    <row r="22480" spans="1:7" ht="14.4">
      <c r="A22480" s="27" t="str">
        <f>VLOOKUP(C22480,'user list'!A:B,2,0)</f>
        <v>MDAD</v>
      </c>
      <c r="B22480" s="172">
        <v>45826.427523148152</v>
      </c>
      <c r="C22480" s="69" t="s">
        <v>223</v>
      </c>
      <c r="D22480" s="69" t="s">
        <v>1937</v>
      </c>
      <c r="E22480" s="69" t="s">
        <v>2039</v>
      </c>
      <c r="F22480" s="69">
        <v>2535</v>
      </c>
      <c r="G22480" s="69" t="s">
        <v>2440</v>
      </c>
    </row>
    <row r="22481" spans="1:7" ht="14.4">
      <c r="A22481" s="27" t="str">
        <f>VLOOKUP(C22481,'user list'!A:B,2,0)</f>
        <v>Admin</v>
      </c>
      <c r="B22481" s="172">
        <v>45826.427523148152</v>
      </c>
      <c r="C22481" s="69" t="s">
        <v>186</v>
      </c>
      <c r="D22481" s="69" t="s">
        <v>1937</v>
      </c>
      <c r="E22481" s="69" t="s">
        <v>2039</v>
      </c>
      <c r="F22481" s="69">
        <v>2535</v>
      </c>
      <c r="G22481" s="69" t="s">
        <v>1948</v>
      </c>
    </row>
    <row r="22482" spans="1:7" ht="14.4">
      <c r="A22482" s="27" t="str">
        <f>VLOOKUP(C22482,'user list'!A:B,2,0)</f>
        <v>Admin</v>
      </c>
      <c r="B22482" s="172">
        <v>45826.427523148152</v>
      </c>
      <c r="C22482" s="69" t="s">
        <v>186</v>
      </c>
      <c r="D22482" s="69" t="s">
        <v>1937</v>
      </c>
      <c r="E22482" s="69" t="s">
        <v>2039</v>
      </c>
      <c r="F22482" s="69">
        <v>2535</v>
      </c>
      <c r="G22482" s="69" t="s">
        <v>1948</v>
      </c>
    </row>
    <row r="22483" spans="1:7" ht="14.4">
      <c r="A22483" s="27" t="str">
        <f>VLOOKUP(C22483,'user list'!A:B,2,0)</f>
        <v>Admin</v>
      </c>
      <c r="B22483" s="172">
        <v>45826.427534722221</v>
      </c>
      <c r="C22483" s="69" t="s">
        <v>186</v>
      </c>
      <c r="D22483" s="69" t="s">
        <v>1937</v>
      </c>
      <c r="E22483" s="69" t="s">
        <v>2039</v>
      </c>
      <c r="F22483" s="69">
        <v>2535</v>
      </c>
      <c r="G22483" s="69" t="s">
        <v>1948</v>
      </c>
    </row>
    <row r="22484" spans="1:7" ht="14.4">
      <c r="A22484" s="27" t="str">
        <f>VLOOKUP(C22484,'user list'!A:B,2,0)</f>
        <v>Admin</v>
      </c>
      <c r="B22484" s="172">
        <v>45826.427534722221</v>
      </c>
      <c r="C22484" s="69" t="s">
        <v>186</v>
      </c>
      <c r="D22484" s="69" t="s">
        <v>1937</v>
      </c>
      <c r="E22484" s="69" t="s">
        <v>2039</v>
      </c>
      <c r="F22484" s="69">
        <v>2535</v>
      </c>
      <c r="G22484" s="69" t="s">
        <v>1947</v>
      </c>
    </row>
    <row r="22485" spans="1:7" ht="14.4">
      <c r="A22485" s="27" t="str">
        <f>VLOOKUP(C22485,'user list'!A:B,2,0)</f>
        <v>MDAD</v>
      </c>
      <c r="B22485" s="172">
        <v>45826.427581018521</v>
      </c>
      <c r="C22485" s="69" t="s">
        <v>223</v>
      </c>
      <c r="D22485" s="69" t="s">
        <v>1937</v>
      </c>
      <c r="E22485" s="69" t="s">
        <v>2039</v>
      </c>
      <c r="F22485" s="69">
        <v>2535</v>
      </c>
      <c r="G22485" s="69" t="s">
        <v>1939</v>
      </c>
    </row>
    <row r="22486" spans="1:7" ht="14.4">
      <c r="A22486" s="27" t="str">
        <f>VLOOKUP(C22486,'user list'!A:B,2,0)</f>
        <v>MDAD</v>
      </c>
      <c r="B22486" s="172">
        <v>45826.427997685183</v>
      </c>
      <c r="C22486" s="69" t="s">
        <v>223</v>
      </c>
      <c r="D22486" s="69" t="s">
        <v>1937</v>
      </c>
      <c r="E22486" s="69" t="s">
        <v>2039</v>
      </c>
      <c r="F22486" s="69">
        <v>2535</v>
      </c>
      <c r="G22486" s="69" t="s">
        <v>1949</v>
      </c>
    </row>
    <row r="22487" spans="1:7" ht="14.4">
      <c r="A22487" s="27" t="str">
        <f>VLOOKUP(C22487,'user list'!A:B,2,0)</f>
        <v>OCM</v>
      </c>
      <c r="B22487" s="172">
        <v>45826.428310185183</v>
      </c>
      <c r="C22487" s="69" t="s">
        <v>236</v>
      </c>
      <c r="D22487" s="69" t="s">
        <v>1937</v>
      </c>
      <c r="E22487" s="69" t="s">
        <v>1974</v>
      </c>
      <c r="F22487" s="69">
        <v>2342</v>
      </c>
      <c r="G22487" s="69" t="s">
        <v>1939</v>
      </c>
    </row>
    <row r="22488" spans="1:7" ht="14.4">
      <c r="A22488" s="27" t="str">
        <f>VLOOKUP(C22488,'user list'!A:B,2,0)</f>
        <v>QCEAU</v>
      </c>
      <c r="B22488" s="172">
        <v>45826.430532407408</v>
      </c>
      <c r="C22488" s="69" t="s">
        <v>266</v>
      </c>
      <c r="D22488" s="69" t="s">
        <v>1937</v>
      </c>
      <c r="E22488" s="69" t="s">
        <v>1974</v>
      </c>
      <c r="F22488" s="69">
        <v>2402</v>
      </c>
      <c r="G22488" s="69" t="s">
        <v>1939</v>
      </c>
    </row>
    <row r="22489" spans="1:7" ht="14.4">
      <c r="A22489" s="27" t="str">
        <f>VLOOKUP(C22489,'user list'!A:B,2,0)</f>
        <v>OCM</v>
      </c>
      <c r="B22489" s="172">
        <v>45826.430717592593</v>
      </c>
      <c r="C22489" s="69" t="s">
        <v>235</v>
      </c>
      <c r="D22489" s="69" t="s">
        <v>1937</v>
      </c>
      <c r="E22489" s="69" t="s">
        <v>1974</v>
      </c>
      <c r="F22489" s="69">
        <v>2527</v>
      </c>
      <c r="G22489" s="69" t="s">
        <v>1939</v>
      </c>
    </row>
    <row r="22490" spans="1:7" ht="14.4">
      <c r="A22490" s="27" t="str">
        <f>VLOOKUP(C22490,'user list'!A:B,2,0)</f>
        <v>OCM</v>
      </c>
      <c r="B22490" s="172">
        <v>45826.43072916667</v>
      </c>
      <c r="C22490" s="69" t="s">
        <v>235</v>
      </c>
      <c r="D22490" s="69" t="s">
        <v>1937</v>
      </c>
      <c r="E22490" s="69" t="s">
        <v>1974</v>
      </c>
      <c r="F22490" s="69">
        <v>2527</v>
      </c>
      <c r="G22490" s="69" t="s">
        <v>1939</v>
      </c>
    </row>
    <row r="22491" spans="1:7" ht="14.4">
      <c r="A22491" s="27" t="str">
        <f>VLOOKUP(C22491,'user list'!A:B,2,0)</f>
        <v>QCEAU</v>
      </c>
      <c r="B22491" s="172">
        <v>45826.430844907409</v>
      </c>
      <c r="C22491" s="69" t="s">
        <v>266</v>
      </c>
      <c r="D22491" s="69" t="s">
        <v>1937</v>
      </c>
      <c r="E22491" s="69" t="s">
        <v>3061</v>
      </c>
      <c r="F22491" s="69">
        <v>2360</v>
      </c>
      <c r="G22491" s="69" t="s">
        <v>1939</v>
      </c>
    </row>
    <row r="22492" spans="1:7" ht="14.4">
      <c r="A22492" s="27" t="str">
        <f>VLOOKUP(C22492,'user list'!A:B,2,0)</f>
        <v>QCEAU</v>
      </c>
      <c r="B22492" s="172">
        <v>45826.430914351855</v>
      </c>
      <c r="C22492" s="69" t="s">
        <v>266</v>
      </c>
      <c r="D22492" s="69" t="s">
        <v>1937</v>
      </c>
      <c r="E22492" s="69" t="s">
        <v>3060</v>
      </c>
      <c r="F22492" s="69">
        <v>2354</v>
      </c>
      <c r="G22492" s="69" t="s">
        <v>1939</v>
      </c>
    </row>
    <row r="22493" spans="1:7" ht="14.4">
      <c r="A22493" s="27" t="str">
        <f>VLOOKUP(C22493,'user list'!A:B,2,0)</f>
        <v>QCEAU</v>
      </c>
      <c r="B22493" s="172">
        <v>45826.430972222224</v>
      </c>
      <c r="C22493" s="69" t="s">
        <v>266</v>
      </c>
      <c r="D22493" s="69" t="s">
        <v>1937</v>
      </c>
      <c r="E22493" s="69" t="s">
        <v>2784</v>
      </c>
      <c r="F22493" s="69">
        <v>2340</v>
      </c>
      <c r="G22493" s="69" t="s">
        <v>1939</v>
      </c>
    </row>
    <row r="22494" spans="1:7" ht="14.4">
      <c r="A22494" s="27" t="str">
        <f>VLOOKUP(C22494,'user list'!A:B,2,0)</f>
        <v>PDAO</v>
      </c>
      <c r="B22494" s="172">
        <v>45826.431018518517</v>
      </c>
      <c r="C22494" s="69" t="s">
        <v>258</v>
      </c>
      <c r="D22494" s="69" t="s">
        <v>1937</v>
      </c>
      <c r="E22494" s="69" t="s">
        <v>3255</v>
      </c>
      <c r="F22494" s="69">
        <v>2407</v>
      </c>
      <c r="G22494" s="69" t="s">
        <v>1939</v>
      </c>
    </row>
    <row r="22495" spans="1:7" ht="14.4">
      <c r="A22495" s="27" t="str">
        <f>VLOOKUP(C22495,'user list'!A:B,2,0)</f>
        <v>QCEAU</v>
      </c>
      <c r="B22495" s="172">
        <v>45826.431030092594</v>
      </c>
      <c r="C22495" s="69" t="s">
        <v>266</v>
      </c>
      <c r="D22495" s="69" t="s">
        <v>1937</v>
      </c>
      <c r="E22495" s="69" t="s">
        <v>2784</v>
      </c>
      <c r="F22495" s="69">
        <v>2236</v>
      </c>
      <c r="G22495" s="69" t="s">
        <v>1939</v>
      </c>
    </row>
    <row r="22496" spans="1:7" ht="14.4">
      <c r="A22496" s="27" t="str">
        <f>VLOOKUP(C22496,'user list'!A:B,2,0)</f>
        <v>PDAO</v>
      </c>
      <c r="B22496" s="172">
        <v>45826.431041666663</v>
      </c>
      <c r="C22496" s="69" t="s">
        <v>258</v>
      </c>
      <c r="D22496" s="69" t="s">
        <v>1937</v>
      </c>
      <c r="E22496" s="69" t="s">
        <v>1974</v>
      </c>
      <c r="F22496" s="69">
        <v>2402</v>
      </c>
      <c r="G22496" s="69" t="s">
        <v>1939</v>
      </c>
    </row>
    <row r="22497" spans="1:7" ht="14.4">
      <c r="A22497" s="27" t="str">
        <f>VLOOKUP(C22497,'user list'!A:B,2,0)</f>
        <v>PDAO</v>
      </c>
      <c r="B22497" s="172">
        <v>45826.43109953704</v>
      </c>
      <c r="C22497" s="69" t="s">
        <v>258</v>
      </c>
      <c r="D22497" s="69" t="s">
        <v>1937</v>
      </c>
      <c r="E22497" s="69" t="s">
        <v>3060</v>
      </c>
      <c r="F22497" s="69">
        <v>2354</v>
      </c>
      <c r="G22497" s="69" t="s">
        <v>1939</v>
      </c>
    </row>
    <row r="22498" spans="1:7" ht="14.4">
      <c r="A22498" s="27" t="str">
        <f>VLOOKUP(C22498,'user list'!A:B,2,0)</f>
        <v>DBO</v>
      </c>
      <c r="B22498" s="172">
        <v>45826.43109953704</v>
      </c>
      <c r="C22498" s="69" t="s">
        <v>209</v>
      </c>
      <c r="D22498" s="69" t="s">
        <v>1937</v>
      </c>
      <c r="E22498" s="69" t="s">
        <v>3392</v>
      </c>
      <c r="F22498" s="69">
        <v>2475</v>
      </c>
      <c r="G22498" s="69" t="s">
        <v>1939</v>
      </c>
    </row>
    <row r="22499" spans="1:7" ht="14.4">
      <c r="A22499" s="27" t="str">
        <f>VLOOKUP(C22499,'user list'!A:B,2,0)</f>
        <v>PDAO</v>
      </c>
      <c r="B22499" s="172">
        <v>45826.431122685186</v>
      </c>
      <c r="C22499" s="69" t="s">
        <v>258</v>
      </c>
      <c r="D22499" s="69" t="s">
        <v>1937</v>
      </c>
      <c r="E22499" s="69" t="s">
        <v>2784</v>
      </c>
      <c r="F22499" s="69">
        <v>2236</v>
      </c>
      <c r="G22499" s="69" t="s">
        <v>1939</v>
      </c>
    </row>
    <row r="22500" spans="1:7" ht="14.4">
      <c r="A22500" s="27" t="str">
        <f>VLOOKUP(C22500,'user list'!A:B,2,0)</f>
        <v>PDAO</v>
      </c>
      <c r="B22500" s="172">
        <v>45826.431458333333</v>
      </c>
      <c r="C22500" s="69" t="s">
        <v>258</v>
      </c>
      <c r="D22500" s="69" t="s">
        <v>1937</v>
      </c>
      <c r="E22500" s="69" t="s">
        <v>3060</v>
      </c>
      <c r="F22500" s="69">
        <v>2354</v>
      </c>
      <c r="G22500" s="69" t="s">
        <v>1939</v>
      </c>
    </row>
    <row r="22501" spans="1:7" ht="14.4">
      <c r="A22501" s="27" t="str">
        <f>VLOOKUP(C22501,'user list'!A:B,2,0)</f>
        <v>PDAO</v>
      </c>
      <c r="B22501" s="172">
        <v>45826.431516203702</v>
      </c>
      <c r="C22501" s="69" t="s">
        <v>258</v>
      </c>
      <c r="D22501" s="69" t="s">
        <v>1937</v>
      </c>
      <c r="E22501" s="69" t="s">
        <v>2697</v>
      </c>
      <c r="F22501" s="69">
        <v>2138</v>
      </c>
      <c r="G22501" s="69" t="s">
        <v>1939</v>
      </c>
    </row>
    <row r="22502" spans="1:7" ht="14.4">
      <c r="A22502" s="27" t="str">
        <f>VLOOKUP(C22502,'user list'!A:B,2,0)</f>
        <v>CHD</v>
      </c>
      <c r="B22502" s="172">
        <v>45826.431701388887</v>
      </c>
      <c r="C22502" s="69" t="s">
        <v>203</v>
      </c>
      <c r="D22502" s="69" t="s">
        <v>1937</v>
      </c>
      <c r="E22502" s="69" t="s">
        <v>3392</v>
      </c>
      <c r="F22502" s="69">
        <v>2475</v>
      </c>
      <c r="G22502" s="69" t="s">
        <v>1939</v>
      </c>
    </row>
    <row r="22503" spans="1:7" ht="14.4">
      <c r="A22503" s="27" t="str">
        <f>VLOOKUP(C22503,'user list'!A:B,2,0)</f>
        <v>CHD</v>
      </c>
      <c r="B22503" s="172">
        <v>45826.431921296295</v>
      </c>
      <c r="C22503" s="69" t="s">
        <v>203</v>
      </c>
      <c r="D22503" s="69" t="s">
        <v>1937</v>
      </c>
      <c r="E22503" s="69" t="s">
        <v>1974</v>
      </c>
      <c r="F22503" s="69">
        <v>2402</v>
      </c>
      <c r="G22503" s="69" t="s">
        <v>1939</v>
      </c>
    </row>
    <row r="22504" spans="1:7" ht="14.4">
      <c r="A22504" s="27" t="str">
        <f>VLOOKUP(C22504,'user list'!A:B,2,0)</f>
        <v>OCM</v>
      </c>
      <c r="B22504" s="172">
        <v>45826.432071759256</v>
      </c>
      <c r="C22504" s="69" t="s">
        <v>236</v>
      </c>
      <c r="D22504" s="69" t="s">
        <v>1937</v>
      </c>
      <c r="E22504" s="69" t="s">
        <v>3450</v>
      </c>
      <c r="F22504" s="69">
        <v>2536</v>
      </c>
      <c r="G22504" s="69" t="s">
        <v>2440</v>
      </c>
    </row>
    <row r="22505" spans="1:7" ht="14.4">
      <c r="A22505" s="27" t="str">
        <f>VLOOKUP(C22505,'user list'!A:B,2,0)</f>
        <v>Admin</v>
      </c>
      <c r="B22505" s="172">
        <v>45826.432083333333</v>
      </c>
      <c r="C22505" s="69" t="s">
        <v>186</v>
      </c>
      <c r="D22505" s="69" t="s">
        <v>1937</v>
      </c>
      <c r="E22505" s="69" t="s">
        <v>3450</v>
      </c>
      <c r="F22505" s="69">
        <v>2536</v>
      </c>
      <c r="G22505" s="69" t="s">
        <v>1948</v>
      </c>
    </row>
    <row r="22506" spans="1:7" ht="14.4">
      <c r="A22506" s="27" t="str">
        <f>VLOOKUP(C22506,'user list'!A:B,2,0)</f>
        <v>Admin</v>
      </c>
      <c r="B22506" s="172">
        <v>45826.432083333333</v>
      </c>
      <c r="C22506" s="69" t="s">
        <v>186</v>
      </c>
      <c r="D22506" s="69" t="s">
        <v>1937</v>
      </c>
      <c r="E22506" s="69" t="s">
        <v>3450</v>
      </c>
      <c r="F22506" s="69">
        <v>2536</v>
      </c>
      <c r="G22506" s="69" t="s">
        <v>1948</v>
      </c>
    </row>
    <row r="22507" spans="1:7" ht="14.4">
      <c r="A22507" s="27" t="str">
        <f>VLOOKUP(C22507,'user list'!A:B,2,0)</f>
        <v>Admin</v>
      </c>
      <c r="B22507" s="172">
        <v>45826.432083333333</v>
      </c>
      <c r="C22507" s="69" t="s">
        <v>186</v>
      </c>
      <c r="D22507" s="69" t="s">
        <v>1937</v>
      </c>
      <c r="E22507" s="69" t="s">
        <v>3450</v>
      </c>
      <c r="F22507" s="69">
        <v>2536</v>
      </c>
      <c r="G22507" s="69" t="s">
        <v>1948</v>
      </c>
    </row>
    <row r="22508" spans="1:7" ht="14.4">
      <c r="A22508" s="27" t="str">
        <f>VLOOKUP(C22508,'user list'!A:B,2,0)</f>
        <v>Admin</v>
      </c>
      <c r="B22508" s="172">
        <v>45826.432083333333</v>
      </c>
      <c r="C22508" s="69" t="s">
        <v>186</v>
      </c>
      <c r="D22508" s="69" t="s">
        <v>1937</v>
      </c>
      <c r="E22508" s="69" t="s">
        <v>1974</v>
      </c>
      <c r="F22508" s="69">
        <v>2428</v>
      </c>
      <c r="G22508" s="69" t="s">
        <v>1948</v>
      </c>
    </row>
    <row r="22509" spans="1:7" ht="14.4">
      <c r="A22509" s="27" t="str">
        <f>VLOOKUP(C22509,'user list'!A:B,2,0)</f>
        <v>Admin</v>
      </c>
      <c r="B22509" s="172">
        <v>45826.432083333333</v>
      </c>
      <c r="C22509" s="69" t="s">
        <v>186</v>
      </c>
      <c r="D22509" s="69" t="s">
        <v>1937</v>
      </c>
      <c r="E22509" s="69" t="s">
        <v>3450</v>
      </c>
      <c r="F22509" s="69">
        <v>2536</v>
      </c>
      <c r="G22509" s="69" t="s">
        <v>1948</v>
      </c>
    </row>
    <row r="22510" spans="1:7" ht="14.4">
      <c r="A22510" s="27" t="str">
        <f>VLOOKUP(C22510,'user list'!A:B,2,0)</f>
        <v>Admin</v>
      </c>
      <c r="B22510" s="172">
        <v>45826.432083333333</v>
      </c>
      <c r="C22510" s="69" t="s">
        <v>186</v>
      </c>
      <c r="D22510" s="69" t="s">
        <v>1937</v>
      </c>
      <c r="E22510" s="69" t="s">
        <v>3450</v>
      </c>
      <c r="F22510" s="69">
        <v>2536</v>
      </c>
      <c r="G22510" s="69" t="s">
        <v>2513</v>
      </c>
    </row>
    <row r="22511" spans="1:7" ht="14.4">
      <c r="A22511" s="27" t="str">
        <f>VLOOKUP(C22511,'user list'!A:B,2,0)</f>
        <v>Admin</v>
      </c>
      <c r="B22511" s="172">
        <v>45826.432083333333</v>
      </c>
      <c r="C22511" s="69" t="s">
        <v>186</v>
      </c>
      <c r="D22511" s="69" t="s">
        <v>1937</v>
      </c>
      <c r="E22511" s="69" t="s">
        <v>3450</v>
      </c>
      <c r="F22511" s="69">
        <v>2536</v>
      </c>
      <c r="G22511" s="69" t="s">
        <v>1947</v>
      </c>
    </row>
    <row r="22512" spans="1:7" ht="14.4">
      <c r="A22512" s="27" t="str">
        <f>VLOOKUP(C22512,'user list'!A:B,2,0)</f>
        <v>Admin</v>
      </c>
      <c r="B22512" s="172">
        <v>45826.432083333333</v>
      </c>
      <c r="C22512" s="69" t="s">
        <v>186</v>
      </c>
      <c r="D22512" s="69" t="s">
        <v>1937</v>
      </c>
      <c r="E22512" s="69" t="s">
        <v>3450</v>
      </c>
      <c r="F22512" s="69">
        <v>2536</v>
      </c>
      <c r="G22512" s="69" t="s">
        <v>1947</v>
      </c>
    </row>
    <row r="22513" spans="1:7" ht="14.4">
      <c r="A22513" s="27" t="str">
        <f>VLOOKUP(C22513,'user list'!A:B,2,0)</f>
        <v>Admin</v>
      </c>
      <c r="B22513" s="172">
        <v>45826.432083333333</v>
      </c>
      <c r="C22513" s="69" t="s">
        <v>186</v>
      </c>
      <c r="D22513" s="69" t="s">
        <v>1937</v>
      </c>
      <c r="E22513" s="69" t="s">
        <v>1974</v>
      </c>
      <c r="F22513" s="69">
        <v>2428</v>
      </c>
      <c r="G22513" s="69" t="s">
        <v>1947</v>
      </c>
    </row>
    <row r="22514" spans="1:7" ht="14.4">
      <c r="A22514" s="27" t="str">
        <f>VLOOKUP(C22514,'user list'!A:B,2,0)</f>
        <v>Admin</v>
      </c>
      <c r="B22514" s="172">
        <v>45826.432083333333</v>
      </c>
      <c r="C22514" s="69" t="s">
        <v>186</v>
      </c>
      <c r="D22514" s="69" t="s">
        <v>1937</v>
      </c>
      <c r="E22514" s="69" t="s">
        <v>3450</v>
      </c>
      <c r="F22514" s="69">
        <v>2536</v>
      </c>
      <c r="G22514" s="69" t="s">
        <v>1948</v>
      </c>
    </row>
    <row r="22515" spans="1:7" ht="14.4">
      <c r="A22515" s="27" t="str">
        <f>VLOOKUP(C22515,'user list'!A:B,2,0)</f>
        <v>Admin</v>
      </c>
      <c r="B22515" s="172">
        <v>45826.432083333333</v>
      </c>
      <c r="C22515" s="69" t="s">
        <v>186</v>
      </c>
      <c r="D22515" s="69" t="s">
        <v>1937</v>
      </c>
      <c r="E22515" s="69" t="s">
        <v>1974</v>
      </c>
      <c r="F22515" s="69">
        <v>2428</v>
      </c>
      <c r="G22515" s="69" t="s">
        <v>1948</v>
      </c>
    </row>
    <row r="22516" spans="1:7" ht="14.4">
      <c r="A22516" s="27" t="str">
        <f>VLOOKUP(C22516,'user list'!A:B,2,0)</f>
        <v>Admin</v>
      </c>
      <c r="B22516" s="172">
        <v>45826.432083333333</v>
      </c>
      <c r="C22516" s="69" t="s">
        <v>186</v>
      </c>
      <c r="D22516" s="69" t="s">
        <v>1937</v>
      </c>
      <c r="E22516" s="69" t="s">
        <v>3450</v>
      </c>
      <c r="F22516" s="69">
        <v>2536</v>
      </c>
      <c r="G22516" s="69" t="s">
        <v>1948</v>
      </c>
    </row>
    <row r="22517" spans="1:7" ht="14.4">
      <c r="A22517" s="27" t="str">
        <f>VLOOKUP(C22517,'user list'!A:B,2,0)</f>
        <v>Admin</v>
      </c>
      <c r="B22517" s="172">
        <v>45826.432083333333</v>
      </c>
      <c r="C22517" s="69" t="s">
        <v>186</v>
      </c>
      <c r="D22517" s="69" t="s">
        <v>1937</v>
      </c>
      <c r="E22517" s="69" t="s">
        <v>1974</v>
      </c>
      <c r="F22517" s="69">
        <v>2428</v>
      </c>
      <c r="G22517" s="69" t="s">
        <v>1948</v>
      </c>
    </row>
    <row r="22518" spans="1:7" ht="14.4">
      <c r="A22518" s="27" t="str">
        <f>VLOOKUP(C22518,'user list'!A:B,2,0)</f>
        <v>Admin</v>
      </c>
      <c r="B22518" s="172">
        <v>45826.43209490741</v>
      </c>
      <c r="C22518" s="69" t="s">
        <v>186</v>
      </c>
      <c r="D22518" s="69" t="s">
        <v>1937</v>
      </c>
      <c r="E22518" s="69" t="s">
        <v>3450</v>
      </c>
      <c r="F22518" s="69">
        <v>2536</v>
      </c>
      <c r="G22518" s="69" t="s">
        <v>1948</v>
      </c>
    </row>
    <row r="22519" spans="1:7" ht="14.4">
      <c r="A22519" s="27" t="str">
        <f>VLOOKUP(C22519,'user list'!A:B,2,0)</f>
        <v>Admin</v>
      </c>
      <c r="B22519" s="172">
        <v>45826.43209490741</v>
      </c>
      <c r="C22519" s="69" t="s">
        <v>186</v>
      </c>
      <c r="D22519" s="69" t="s">
        <v>1937</v>
      </c>
      <c r="E22519" s="69" t="s">
        <v>3450</v>
      </c>
      <c r="F22519" s="69">
        <v>2536</v>
      </c>
      <c r="G22519" s="69" t="s">
        <v>1948</v>
      </c>
    </row>
    <row r="22520" spans="1:7" ht="14.4">
      <c r="A22520" s="27" t="str">
        <f>VLOOKUP(C22520,'user list'!A:B,2,0)</f>
        <v>PDAO</v>
      </c>
      <c r="B22520" s="172">
        <v>45826.432349537034</v>
      </c>
      <c r="C22520" s="69" t="s">
        <v>258</v>
      </c>
      <c r="D22520" s="69" t="s">
        <v>1937</v>
      </c>
      <c r="E22520" s="69" t="s">
        <v>1991</v>
      </c>
      <c r="F22520" s="69">
        <v>2052</v>
      </c>
      <c r="G22520" s="69" t="s">
        <v>1939</v>
      </c>
    </row>
    <row r="22521" spans="1:7" ht="14.4">
      <c r="A22521" s="27" t="str">
        <f>VLOOKUP(C22521,'user list'!A:B,2,0)</f>
        <v>OCM</v>
      </c>
      <c r="B22521" s="172">
        <v>45826.43236111111</v>
      </c>
      <c r="C22521" s="69" t="s">
        <v>235</v>
      </c>
      <c r="D22521" s="69" t="s">
        <v>1937</v>
      </c>
      <c r="E22521" s="69" t="s">
        <v>1974</v>
      </c>
      <c r="F22521" s="69">
        <v>2527</v>
      </c>
      <c r="G22521" s="69" t="s">
        <v>1947</v>
      </c>
    </row>
    <row r="22522" spans="1:7" ht="14.4">
      <c r="A22522" s="27" t="str">
        <f>VLOOKUP(C22522,'user list'!A:B,2,0)</f>
        <v>OCM</v>
      </c>
      <c r="B22522" s="172">
        <v>45826.43236111111</v>
      </c>
      <c r="C22522" s="69" t="s">
        <v>235</v>
      </c>
      <c r="D22522" s="69" t="s">
        <v>1937</v>
      </c>
      <c r="E22522" s="69" t="s">
        <v>1974</v>
      </c>
      <c r="F22522" s="69">
        <v>2527</v>
      </c>
      <c r="G22522" s="69" t="s">
        <v>1948</v>
      </c>
    </row>
    <row r="22523" spans="1:7" ht="14.4">
      <c r="A22523" s="27" t="str">
        <f>VLOOKUP(C22523,'user list'!A:B,2,0)</f>
        <v>OCM</v>
      </c>
      <c r="B22523" s="172">
        <v>45826.432372685187</v>
      </c>
      <c r="C22523" s="69" t="s">
        <v>235</v>
      </c>
      <c r="D22523" s="69" t="s">
        <v>1937</v>
      </c>
      <c r="E22523" s="69" t="s">
        <v>1974</v>
      </c>
      <c r="F22523" s="69">
        <v>2526</v>
      </c>
      <c r="G22523" s="69" t="s">
        <v>1939</v>
      </c>
    </row>
    <row r="22524" spans="1:7" ht="14.4">
      <c r="A22524" s="27" t="str">
        <f>VLOOKUP(C22524,'user list'!A:B,2,0)</f>
        <v>OCM</v>
      </c>
      <c r="B22524" s="172">
        <v>45826.432372685187</v>
      </c>
      <c r="C22524" s="69" t="s">
        <v>235</v>
      </c>
      <c r="D22524" s="69" t="s">
        <v>1937</v>
      </c>
      <c r="E22524" s="69" t="s">
        <v>1974</v>
      </c>
      <c r="F22524" s="69">
        <v>2526</v>
      </c>
      <c r="G22524" s="69" t="s">
        <v>1939</v>
      </c>
    </row>
    <row r="22525" spans="1:7" ht="14.4">
      <c r="A22525" s="27" t="str">
        <f>VLOOKUP(C22525,'user list'!A:B,2,0)</f>
        <v>MDAD</v>
      </c>
      <c r="B22525" s="172">
        <v>45826.432766203703</v>
      </c>
      <c r="C22525" s="69" t="s">
        <v>223</v>
      </c>
      <c r="D22525" s="69" t="s">
        <v>1937</v>
      </c>
      <c r="E22525" s="69" t="s">
        <v>2047</v>
      </c>
      <c r="F22525" s="69">
        <v>2537</v>
      </c>
      <c r="G22525" s="69" t="s">
        <v>2440</v>
      </c>
    </row>
    <row r="22526" spans="1:7" ht="14.4">
      <c r="A22526" s="27" t="str">
        <f>VLOOKUP(C22526,'user list'!A:B,2,0)</f>
        <v>Admin</v>
      </c>
      <c r="B22526" s="172">
        <v>45826.43277777778</v>
      </c>
      <c r="C22526" s="69" t="s">
        <v>186</v>
      </c>
      <c r="D22526" s="69" t="s">
        <v>1937</v>
      </c>
      <c r="E22526" s="69" t="s">
        <v>2047</v>
      </c>
      <c r="F22526" s="69">
        <v>2537</v>
      </c>
      <c r="G22526" s="69" t="s">
        <v>1948</v>
      </c>
    </row>
    <row r="22527" spans="1:7" ht="14.4">
      <c r="A22527" s="27" t="str">
        <f>VLOOKUP(C22527,'user list'!A:B,2,0)</f>
        <v>Admin</v>
      </c>
      <c r="B22527" s="172">
        <v>45826.43277777778</v>
      </c>
      <c r="C22527" s="69" t="s">
        <v>186</v>
      </c>
      <c r="D22527" s="69" t="s">
        <v>1937</v>
      </c>
      <c r="E22527" s="69" t="s">
        <v>2047</v>
      </c>
      <c r="F22527" s="69">
        <v>2537</v>
      </c>
      <c r="G22527" s="69" t="s">
        <v>1948</v>
      </c>
    </row>
    <row r="22528" spans="1:7" ht="14.4">
      <c r="A22528" s="27" t="str">
        <f>VLOOKUP(C22528,'user list'!A:B,2,0)</f>
        <v>Admin</v>
      </c>
      <c r="B22528" s="172">
        <v>45826.43277777778</v>
      </c>
      <c r="C22528" s="69" t="s">
        <v>186</v>
      </c>
      <c r="D22528" s="69" t="s">
        <v>1937</v>
      </c>
      <c r="E22528" s="69" t="s">
        <v>2047</v>
      </c>
      <c r="F22528" s="69">
        <v>2537</v>
      </c>
      <c r="G22528" s="69" t="s">
        <v>1948</v>
      </c>
    </row>
    <row r="22529" spans="1:7" ht="14.4">
      <c r="A22529" s="27" t="str">
        <f>VLOOKUP(C22529,'user list'!A:B,2,0)</f>
        <v>Admin</v>
      </c>
      <c r="B22529" s="172">
        <v>45826.43277777778</v>
      </c>
      <c r="C22529" s="69" t="s">
        <v>186</v>
      </c>
      <c r="D22529" s="69" t="s">
        <v>1937</v>
      </c>
      <c r="E22529" s="69" t="s">
        <v>2047</v>
      </c>
      <c r="F22529" s="69">
        <v>2537</v>
      </c>
      <c r="G22529" s="69" t="s">
        <v>1947</v>
      </c>
    </row>
    <row r="22530" spans="1:7" ht="14.4">
      <c r="A22530" s="27" t="str">
        <f>VLOOKUP(C22530,'user list'!A:B,2,0)</f>
        <v>MDAD</v>
      </c>
      <c r="B22530" s="172">
        <v>45826.432824074072</v>
      </c>
      <c r="C22530" s="69" t="s">
        <v>223</v>
      </c>
      <c r="D22530" s="69" t="s">
        <v>1937</v>
      </c>
      <c r="E22530" s="69" t="s">
        <v>2047</v>
      </c>
      <c r="F22530" s="69">
        <v>2537</v>
      </c>
      <c r="G22530" s="69" t="s">
        <v>1939</v>
      </c>
    </row>
    <row r="22531" spans="1:7" ht="14.4">
      <c r="A22531" s="27" t="str">
        <f>VLOOKUP(C22531,'user list'!A:B,2,0)</f>
        <v>OCM</v>
      </c>
      <c r="B22531" s="172">
        <v>45826.433425925927</v>
      </c>
      <c r="C22531" s="69" t="s">
        <v>235</v>
      </c>
      <c r="D22531" s="69" t="s">
        <v>1937</v>
      </c>
      <c r="E22531" s="69" t="s">
        <v>1974</v>
      </c>
      <c r="F22531" s="69">
        <v>2526</v>
      </c>
      <c r="G22531" s="69" t="s">
        <v>1947</v>
      </c>
    </row>
    <row r="22532" spans="1:7" ht="14.4">
      <c r="A22532" s="27" t="str">
        <f>VLOOKUP(C22532,'user list'!A:B,2,0)</f>
        <v>OCM</v>
      </c>
      <c r="B22532" s="172">
        <v>45826.433425925927</v>
      </c>
      <c r="C22532" s="69" t="s">
        <v>235</v>
      </c>
      <c r="D22532" s="69" t="s">
        <v>1937</v>
      </c>
      <c r="E22532" s="69" t="s">
        <v>1974</v>
      </c>
      <c r="F22532" s="69">
        <v>2526</v>
      </c>
      <c r="G22532" s="69" t="s">
        <v>1948</v>
      </c>
    </row>
    <row r="22533" spans="1:7" ht="14.4">
      <c r="A22533" s="27" t="str">
        <f>VLOOKUP(C22533,'user list'!A:B,2,0)</f>
        <v>Admin</v>
      </c>
      <c r="B22533" s="172">
        <v>45826.433425925927</v>
      </c>
      <c r="C22533" s="69" t="s">
        <v>186</v>
      </c>
      <c r="D22533" s="69" t="s">
        <v>1937</v>
      </c>
      <c r="E22533" s="69" t="s">
        <v>1974</v>
      </c>
      <c r="F22533" s="69">
        <v>2526</v>
      </c>
      <c r="G22533" s="69" t="s">
        <v>1948</v>
      </c>
    </row>
    <row r="22534" spans="1:7" ht="14.4">
      <c r="A22534" s="27" t="str">
        <f>VLOOKUP(C22534,'user list'!A:B,2,0)</f>
        <v>OCM</v>
      </c>
      <c r="B22534" s="172">
        <v>45826.433865740742</v>
      </c>
      <c r="C22534" s="69" t="s">
        <v>236</v>
      </c>
      <c r="D22534" s="69" t="s">
        <v>1937</v>
      </c>
      <c r="E22534" s="69" t="s">
        <v>3451</v>
      </c>
      <c r="F22534" s="69">
        <v>2538</v>
      </c>
      <c r="G22534" s="69" t="s">
        <v>2440</v>
      </c>
    </row>
    <row r="22535" spans="1:7" ht="14.4">
      <c r="A22535" s="27" t="str">
        <f>VLOOKUP(C22535,'user list'!A:B,2,0)</f>
        <v>Admin</v>
      </c>
      <c r="B22535" s="172">
        <v>45826.433865740742</v>
      </c>
      <c r="C22535" s="69" t="s">
        <v>186</v>
      </c>
      <c r="D22535" s="69" t="s">
        <v>1937</v>
      </c>
      <c r="E22535" s="69" t="s">
        <v>3451</v>
      </c>
      <c r="F22535" s="69">
        <v>2538</v>
      </c>
      <c r="G22535" s="69" t="s">
        <v>1948</v>
      </c>
    </row>
    <row r="22536" spans="1:7" ht="14.4">
      <c r="A22536" s="27" t="str">
        <f>VLOOKUP(C22536,'user list'!A:B,2,0)</f>
        <v>Admin</v>
      </c>
      <c r="B22536" s="172">
        <v>45826.433865740742</v>
      </c>
      <c r="C22536" s="69" t="s">
        <v>186</v>
      </c>
      <c r="D22536" s="69" t="s">
        <v>1937</v>
      </c>
      <c r="E22536" s="69" t="s">
        <v>3451</v>
      </c>
      <c r="F22536" s="69">
        <v>2538</v>
      </c>
      <c r="G22536" s="69" t="s">
        <v>2513</v>
      </c>
    </row>
    <row r="22537" spans="1:7" ht="14.4">
      <c r="A22537" s="27" t="str">
        <f>VLOOKUP(C22537,'user list'!A:B,2,0)</f>
        <v>Admin</v>
      </c>
      <c r="B22537" s="172">
        <v>45826.433877314812</v>
      </c>
      <c r="C22537" s="69" t="s">
        <v>186</v>
      </c>
      <c r="D22537" s="69" t="s">
        <v>1937</v>
      </c>
      <c r="E22537" s="69" t="s">
        <v>3451</v>
      </c>
      <c r="F22537" s="69">
        <v>2538</v>
      </c>
      <c r="G22537" s="69" t="s">
        <v>1948</v>
      </c>
    </row>
    <row r="22538" spans="1:7" ht="14.4">
      <c r="A22538" s="27" t="str">
        <f>VLOOKUP(C22538,'user list'!A:B,2,0)</f>
        <v>Admin</v>
      </c>
      <c r="B22538" s="172">
        <v>45826.433877314812</v>
      </c>
      <c r="C22538" s="69" t="s">
        <v>186</v>
      </c>
      <c r="D22538" s="69" t="s">
        <v>1937</v>
      </c>
      <c r="E22538" s="69" t="s">
        <v>3451</v>
      </c>
      <c r="F22538" s="69">
        <v>2538</v>
      </c>
      <c r="G22538" s="69" t="s">
        <v>1948</v>
      </c>
    </row>
    <row r="22539" spans="1:7" ht="14.4">
      <c r="A22539" s="27" t="str">
        <f>VLOOKUP(C22539,'user list'!A:B,2,0)</f>
        <v>Admin</v>
      </c>
      <c r="B22539" s="172">
        <v>45826.433877314812</v>
      </c>
      <c r="C22539" s="69" t="s">
        <v>186</v>
      </c>
      <c r="D22539" s="69" t="s">
        <v>1937</v>
      </c>
      <c r="E22539" s="69" t="s">
        <v>2035</v>
      </c>
      <c r="F22539" s="69">
        <v>2378</v>
      </c>
      <c r="G22539" s="69" t="s">
        <v>1948</v>
      </c>
    </row>
    <row r="22540" spans="1:7" ht="14.4">
      <c r="A22540" s="27" t="str">
        <f>VLOOKUP(C22540,'user list'!A:B,2,0)</f>
        <v>Admin</v>
      </c>
      <c r="B22540" s="172">
        <v>45826.433877314812</v>
      </c>
      <c r="C22540" s="69" t="s">
        <v>186</v>
      </c>
      <c r="D22540" s="69" t="s">
        <v>1937</v>
      </c>
      <c r="E22540" s="69" t="s">
        <v>3451</v>
      </c>
      <c r="F22540" s="69">
        <v>2538</v>
      </c>
      <c r="G22540" s="69" t="s">
        <v>1948</v>
      </c>
    </row>
    <row r="22541" spans="1:7" ht="14.4">
      <c r="A22541" s="27" t="str">
        <f>VLOOKUP(C22541,'user list'!A:B,2,0)</f>
        <v>Admin</v>
      </c>
      <c r="B22541" s="172">
        <v>45826.433877314812</v>
      </c>
      <c r="C22541" s="69" t="s">
        <v>186</v>
      </c>
      <c r="D22541" s="69" t="s">
        <v>1937</v>
      </c>
      <c r="E22541" s="69" t="s">
        <v>3451</v>
      </c>
      <c r="F22541" s="69">
        <v>2538</v>
      </c>
      <c r="G22541" s="69" t="s">
        <v>1947</v>
      </c>
    </row>
    <row r="22542" spans="1:7" ht="14.4">
      <c r="A22542" s="27" t="str">
        <f>VLOOKUP(C22542,'user list'!A:B,2,0)</f>
        <v>Admin</v>
      </c>
      <c r="B22542" s="172">
        <v>45826.433877314812</v>
      </c>
      <c r="C22542" s="69" t="s">
        <v>186</v>
      </c>
      <c r="D22542" s="69" t="s">
        <v>1937</v>
      </c>
      <c r="E22542" s="69" t="s">
        <v>2035</v>
      </c>
      <c r="F22542" s="69">
        <v>2378</v>
      </c>
      <c r="G22542" s="69" t="s">
        <v>1947</v>
      </c>
    </row>
    <row r="22543" spans="1:7" ht="14.4">
      <c r="A22543" s="27" t="str">
        <f>VLOOKUP(C22543,'user list'!A:B,2,0)</f>
        <v>Admin</v>
      </c>
      <c r="B22543" s="172">
        <v>45826.433877314812</v>
      </c>
      <c r="C22543" s="69" t="s">
        <v>186</v>
      </c>
      <c r="D22543" s="69" t="s">
        <v>1937</v>
      </c>
      <c r="E22543" s="69" t="s">
        <v>2035</v>
      </c>
      <c r="F22543" s="69">
        <v>2378</v>
      </c>
      <c r="G22543" s="69" t="s">
        <v>1948</v>
      </c>
    </row>
    <row r="22544" spans="1:7" ht="14.4">
      <c r="A22544" s="27" t="str">
        <f>VLOOKUP(C22544,'user list'!A:B,2,0)</f>
        <v>Admin</v>
      </c>
      <c r="B22544" s="172">
        <v>45826.433877314812</v>
      </c>
      <c r="C22544" s="69" t="s">
        <v>186</v>
      </c>
      <c r="D22544" s="69" t="s">
        <v>1937</v>
      </c>
      <c r="E22544" s="69" t="s">
        <v>3451</v>
      </c>
      <c r="F22544" s="69">
        <v>2538</v>
      </c>
      <c r="G22544" s="69" t="s">
        <v>1948</v>
      </c>
    </row>
    <row r="22545" spans="1:7" ht="14.4">
      <c r="A22545" s="27" t="str">
        <f>VLOOKUP(C22545,'user list'!A:B,2,0)</f>
        <v>Admin</v>
      </c>
      <c r="B22545" s="172">
        <v>45826.433912037035</v>
      </c>
      <c r="C22545" s="69" t="s">
        <v>186</v>
      </c>
      <c r="D22545" s="69" t="s">
        <v>1937</v>
      </c>
      <c r="E22545" s="69" t="s">
        <v>1974</v>
      </c>
      <c r="F22545" s="69">
        <v>2527</v>
      </c>
      <c r="G22545" s="69" t="s">
        <v>1948</v>
      </c>
    </row>
    <row r="22546" spans="1:7" ht="14.4">
      <c r="A22546" s="27" t="str">
        <f>VLOOKUP(C22546,'user list'!A:B,2,0)</f>
        <v>SPORTS</v>
      </c>
      <c r="B22546" s="172">
        <v>45826.434386574074</v>
      </c>
      <c r="C22546" s="69" t="s">
        <v>272</v>
      </c>
      <c r="D22546" s="69" t="s">
        <v>1937</v>
      </c>
      <c r="E22546" s="69" t="s">
        <v>3060</v>
      </c>
      <c r="F22546" s="69">
        <v>2354</v>
      </c>
      <c r="G22546" s="69" t="s">
        <v>1939</v>
      </c>
    </row>
    <row r="22547" spans="1:7" ht="14.4">
      <c r="A22547" s="27" t="str">
        <f>VLOOKUP(C22547,'user list'!A:B,2,0)</f>
        <v>OCM</v>
      </c>
      <c r="B22547" s="172">
        <v>45826.434583333335</v>
      </c>
      <c r="C22547" s="69" t="s">
        <v>236</v>
      </c>
      <c r="D22547" s="69" t="s">
        <v>1937</v>
      </c>
      <c r="E22547" s="69" t="s">
        <v>3452</v>
      </c>
      <c r="F22547" s="69">
        <v>2539</v>
      </c>
      <c r="G22547" s="69" t="s">
        <v>2440</v>
      </c>
    </row>
    <row r="22548" spans="1:7" ht="14.4">
      <c r="A22548" s="27" t="str">
        <f>VLOOKUP(C22548,'user list'!A:B,2,0)</f>
        <v>Admin</v>
      </c>
      <c r="B22548" s="172">
        <v>45826.434583333335</v>
      </c>
      <c r="C22548" s="69" t="s">
        <v>186</v>
      </c>
      <c r="D22548" s="69" t="s">
        <v>1937</v>
      </c>
      <c r="E22548" s="69" t="s">
        <v>3452</v>
      </c>
      <c r="F22548" s="69">
        <v>2539</v>
      </c>
      <c r="G22548" s="69" t="s">
        <v>1948</v>
      </c>
    </row>
    <row r="22549" spans="1:7" ht="14.4">
      <c r="A22549" s="27" t="str">
        <f>VLOOKUP(C22549,'user list'!A:B,2,0)</f>
        <v>Admin</v>
      </c>
      <c r="B22549" s="172">
        <v>45826.434583333335</v>
      </c>
      <c r="C22549" s="69" t="s">
        <v>186</v>
      </c>
      <c r="D22549" s="69" t="s">
        <v>1937</v>
      </c>
      <c r="E22549" s="69" t="s">
        <v>3452</v>
      </c>
      <c r="F22549" s="69">
        <v>2539</v>
      </c>
      <c r="G22549" s="69" t="s">
        <v>1948</v>
      </c>
    </row>
    <row r="22550" spans="1:7" ht="14.4">
      <c r="A22550" s="27" t="str">
        <f>VLOOKUP(C22550,'user list'!A:B,2,0)</f>
        <v>Admin</v>
      </c>
      <c r="B22550" s="172">
        <v>45826.434583333335</v>
      </c>
      <c r="C22550" s="69" t="s">
        <v>186</v>
      </c>
      <c r="D22550" s="69" t="s">
        <v>1937</v>
      </c>
      <c r="E22550" s="69" t="s">
        <v>3452</v>
      </c>
      <c r="F22550" s="69">
        <v>2539</v>
      </c>
      <c r="G22550" s="69" t="s">
        <v>2513</v>
      </c>
    </row>
    <row r="22551" spans="1:7" ht="14.4">
      <c r="A22551" s="27" t="str">
        <f>VLOOKUP(C22551,'user list'!A:B,2,0)</f>
        <v>Admin</v>
      </c>
      <c r="B22551" s="172">
        <v>45826.434583333335</v>
      </c>
      <c r="C22551" s="69" t="s">
        <v>186</v>
      </c>
      <c r="D22551" s="69" t="s">
        <v>1937</v>
      </c>
      <c r="E22551" s="69" t="s">
        <v>3452</v>
      </c>
      <c r="F22551" s="69">
        <v>2539</v>
      </c>
      <c r="G22551" s="69" t="s">
        <v>1948</v>
      </c>
    </row>
    <row r="22552" spans="1:7" ht="14.4">
      <c r="A22552" s="27" t="str">
        <f>VLOOKUP(C22552,'user list'!A:B,2,0)</f>
        <v>Admin</v>
      </c>
      <c r="B22552" s="172">
        <v>45826.434583333335</v>
      </c>
      <c r="C22552" s="69" t="s">
        <v>186</v>
      </c>
      <c r="D22552" s="69" t="s">
        <v>1937</v>
      </c>
      <c r="E22552" s="69" t="s">
        <v>2039</v>
      </c>
      <c r="F22552" s="69">
        <v>2278</v>
      </c>
      <c r="G22552" s="69" t="s">
        <v>1948</v>
      </c>
    </row>
    <row r="22553" spans="1:7" ht="14.4">
      <c r="A22553" s="27" t="str">
        <f>VLOOKUP(C22553,'user list'!A:B,2,0)</f>
        <v>Admin</v>
      </c>
      <c r="B22553" s="172">
        <v>45826.434583333335</v>
      </c>
      <c r="C22553" s="69" t="s">
        <v>186</v>
      </c>
      <c r="D22553" s="69" t="s">
        <v>1937</v>
      </c>
      <c r="E22553" s="69" t="s">
        <v>3452</v>
      </c>
      <c r="F22553" s="69">
        <v>2539</v>
      </c>
      <c r="G22553" s="69" t="s">
        <v>1948</v>
      </c>
    </row>
    <row r="22554" spans="1:7" ht="14.4">
      <c r="A22554" s="27" t="str">
        <f>VLOOKUP(C22554,'user list'!A:B,2,0)</f>
        <v>Admin</v>
      </c>
      <c r="B22554" s="172">
        <v>45826.434583333335</v>
      </c>
      <c r="C22554" s="69" t="s">
        <v>186</v>
      </c>
      <c r="D22554" s="69" t="s">
        <v>1937</v>
      </c>
      <c r="E22554" s="69" t="s">
        <v>3452</v>
      </c>
      <c r="F22554" s="69">
        <v>2539</v>
      </c>
      <c r="G22554" s="69" t="s">
        <v>1947</v>
      </c>
    </row>
    <row r="22555" spans="1:7" ht="14.4">
      <c r="A22555" s="27" t="str">
        <f>VLOOKUP(C22555,'user list'!A:B,2,0)</f>
        <v>Admin</v>
      </c>
      <c r="B22555" s="172">
        <v>45826.434583333335</v>
      </c>
      <c r="C22555" s="69" t="s">
        <v>186</v>
      </c>
      <c r="D22555" s="69" t="s">
        <v>1937</v>
      </c>
      <c r="E22555" s="69" t="s">
        <v>3452</v>
      </c>
      <c r="F22555" s="69">
        <v>2539</v>
      </c>
      <c r="G22555" s="69" t="s">
        <v>1947</v>
      </c>
    </row>
    <row r="22556" spans="1:7" ht="14.4">
      <c r="A22556" s="27" t="str">
        <f>VLOOKUP(C22556,'user list'!A:B,2,0)</f>
        <v>Admin</v>
      </c>
      <c r="B22556" s="172">
        <v>45826.434583333335</v>
      </c>
      <c r="C22556" s="69" t="s">
        <v>186</v>
      </c>
      <c r="D22556" s="69" t="s">
        <v>1937</v>
      </c>
      <c r="E22556" s="69" t="s">
        <v>2039</v>
      </c>
      <c r="F22556" s="69">
        <v>2278</v>
      </c>
      <c r="G22556" s="69" t="s">
        <v>1947</v>
      </c>
    </row>
    <row r="22557" spans="1:7" ht="14.4">
      <c r="A22557" s="27" t="str">
        <f>VLOOKUP(C22557,'user list'!A:B,2,0)</f>
        <v>Admin</v>
      </c>
      <c r="B22557" s="172">
        <v>45826.434594907405</v>
      </c>
      <c r="C22557" s="69" t="s">
        <v>186</v>
      </c>
      <c r="D22557" s="69" t="s">
        <v>1937</v>
      </c>
      <c r="E22557" s="69" t="s">
        <v>2039</v>
      </c>
      <c r="F22557" s="69">
        <v>2278</v>
      </c>
      <c r="G22557" s="69" t="s">
        <v>1948</v>
      </c>
    </row>
    <row r="22558" spans="1:7" ht="14.4">
      <c r="A22558" s="27" t="str">
        <f>VLOOKUP(C22558,'user list'!A:B,2,0)</f>
        <v>Admin</v>
      </c>
      <c r="B22558" s="172">
        <v>45826.434594907405</v>
      </c>
      <c r="C22558" s="69" t="s">
        <v>186</v>
      </c>
      <c r="D22558" s="69" t="s">
        <v>1937</v>
      </c>
      <c r="E22558" s="69" t="s">
        <v>3452</v>
      </c>
      <c r="F22558" s="69">
        <v>2539</v>
      </c>
      <c r="G22558" s="69" t="s">
        <v>1948</v>
      </c>
    </row>
    <row r="22559" spans="1:7" ht="14.4">
      <c r="A22559" s="27" t="str">
        <f>VLOOKUP(C22559,'user list'!A:B,2,0)</f>
        <v>Admin</v>
      </c>
      <c r="B22559" s="172">
        <v>45826.434594907405</v>
      </c>
      <c r="C22559" s="69" t="s">
        <v>186</v>
      </c>
      <c r="D22559" s="69" t="s">
        <v>1937</v>
      </c>
      <c r="E22559" s="69" t="s">
        <v>3452</v>
      </c>
      <c r="F22559" s="69">
        <v>2539</v>
      </c>
      <c r="G22559" s="69" t="s">
        <v>1948</v>
      </c>
    </row>
    <row r="22560" spans="1:7" ht="14.4">
      <c r="A22560" s="27" t="str">
        <f>VLOOKUP(C22560,'user list'!A:B,2,0)</f>
        <v>Admin</v>
      </c>
      <c r="B22560" s="172">
        <v>45826.434594907405</v>
      </c>
      <c r="C22560" s="69" t="s">
        <v>186</v>
      </c>
      <c r="D22560" s="69" t="s">
        <v>1937</v>
      </c>
      <c r="E22560" s="69" t="s">
        <v>2039</v>
      </c>
      <c r="F22560" s="69">
        <v>2278</v>
      </c>
      <c r="G22560" s="69" t="s">
        <v>1948</v>
      </c>
    </row>
    <row r="22561" spans="1:7" ht="14.4">
      <c r="A22561" s="27" t="str">
        <f>VLOOKUP(C22561,'user list'!A:B,2,0)</f>
        <v>Admin</v>
      </c>
      <c r="B22561" s="172">
        <v>45826.434594907405</v>
      </c>
      <c r="C22561" s="69" t="s">
        <v>186</v>
      </c>
      <c r="D22561" s="69" t="s">
        <v>1937</v>
      </c>
      <c r="E22561" s="69" t="s">
        <v>3452</v>
      </c>
      <c r="F22561" s="69">
        <v>2539</v>
      </c>
      <c r="G22561" s="69" t="s">
        <v>1948</v>
      </c>
    </row>
    <row r="22562" spans="1:7" ht="14.4">
      <c r="A22562" s="27" t="str">
        <f>VLOOKUP(C22562,'user list'!A:B,2,0)</f>
        <v>Admin</v>
      </c>
      <c r="B22562" s="172">
        <v>45826.434594907405</v>
      </c>
      <c r="C22562" s="69" t="s">
        <v>186</v>
      </c>
      <c r="D22562" s="69" t="s">
        <v>1937</v>
      </c>
      <c r="E22562" s="69" t="s">
        <v>3452</v>
      </c>
      <c r="F22562" s="69">
        <v>2539</v>
      </c>
      <c r="G22562" s="69" t="s">
        <v>1948</v>
      </c>
    </row>
    <row r="22563" spans="1:7" ht="14.4">
      <c r="A22563" s="27" t="str">
        <f>VLOOKUP(C22563,'user list'!A:B,2,0)</f>
        <v>OCA</v>
      </c>
      <c r="B22563" s="172">
        <v>45826.434733796297</v>
      </c>
      <c r="C22563" s="69" t="s">
        <v>227</v>
      </c>
      <c r="D22563" s="69" t="s">
        <v>1937</v>
      </c>
      <c r="E22563" s="69" t="s">
        <v>3451</v>
      </c>
      <c r="F22563" s="69">
        <v>2538</v>
      </c>
      <c r="G22563" s="69" t="s">
        <v>1939</v>
      </c>
    </row>
    <row r="22564" spans="1:7" ht="14.4">
      <c r="A22564" s="27" t="str">
        <f>VLOOKUP(C22564,'user list'!A:B,2,0)</f>
        <v>MDAD</v>
      </c>
      <c r="B22564" s="172">
        <v>45826.434791666667</v>
      </c>
      <c r="C22564" s="69" t="s">
        <v>223</v>
      </c>
      <c r="D22564" s="69" t="s">
        <v>1937</v>
      </c>
      <c r="E22564" s="69" t="s">
        <v>2002</v>
      </c>
      <c r="F22564" s="69">
        <v>2540</v>
      </c>
      <c r="G22564" s="69" t="s">
        <v>2440</v>
      </c>
    </row>
    <row r="22565" spans="1:7" ht="14.4">
      <c r="A22565" s="27" t="str">
        <f>VLOOKUP(C22565,'user list'!A:B,2,0)</f>
        <v>Admin</v>
      </c>
      <c r="B22565" s="172">
        <v>45826.434791666667</v>
      </c>
      <c r="C22565" s="69" t="s">
        <v>186</v>
      </c>
      <c r="D22565" s="69" t="s">
        <v>1937</v>
      </c>
      <c r="E22565" s="69" t="s">
        <v>2002</v>
      </c>
      <c r="F22565" s="69">
        <v>2540</v>
      </c>
      <c r="G22565" s="69" t="s">
        <v>1948</v>
      </c>
    </row>
    <row r="22566" spans="1:7" ht="14.4">
      <c r="A22566" s="27" t="str">
        <f>VLOOKUP(C22566,'user list'!A:B,2,0)</f>
        <v>Admin</v>
      </c>
      <c r="B22566" s="172">
        <v>45826.434803240743</v>
      </c>
      <c r="C22566" s="69" t="s">
        <v>186</v>
      </c>
      <c r="D22566" s="69" t="s">
        <v>1937</v>
      </c>
      <c r="E22566" s="69" t="s">
        <v>2002</v>
      </c>
      <c r="F22566" s="69">
        <v>2540</v>
      </c>
      <c r="G22566" s="69" t="s">
        <v>1948</v>
      </c>
    </row>
    <row r="22567" spans="1:7" ht="14.4">
      <c r="A22567" s="27" t="str">
        <f>VLOOKUP(C22567,'user list'!A:B,2,0)</f>
        <v>Admin</v>
      </c>
      <c r="B22567" s="172">
        <v>45826.434803240743</v>
      </c>
      <c r="C22567" s="69" t="s">
        <v>186</v>
      </c>
      <c r="D22567" s="69" t="s">
        <v>1937</v>
      </c>
      <c r="E22567" s="69" t="s">
        <v>2002</v>
      </c>
      <c r="F22567" s="69">
        <v>2540</v>
      </c>
      <c r="G22567" s="69" t="s">
        <v>1948</v>
      </c>
    </row>
    <row r="22568" spans="1:7" ht="14.4">
      <c r="A22568" s="27" t="str">
        <f>VLOOKUP(C22568,'user list'!A:B,2,0)</f>
        <v>Admin</v>
      </c>
      <c r="B22568" s="172">
        <v>45826.434803240743</v>
      </c>
      <c r="C22568" s="69" t="s">
        <v>186</v>
      </c>
      <c r="D22568" s="69" t="s">
        <v>1937</v>
      </c>
      <c r="E22568" s="69" t="s">
        <v>2002</v>
      </c>
      <c r="F22568" s="69">
        <v>2540</v>
      </c>
      <c r="G22568" s="69" t="s">
        <v>1947</v>
      </c>
    </row>
    <row r="22569" spans="1:7" ht="14.4">
      <c r="A22569" s="27" t="str">
        <f>VLOOKUP(C22569,'user list'!A:B,2,0)</f>
        <v>PDAO</v>
      </c>
      <c r="B22569" s="172">
        <v>45826.434814814813</v>
      </c>
      <c r="C22569" s="69" t="s">
        <v>258</v>
      </c>
      <c r="D22569" s="69" t="s">
        <v>1937</v>
      </c>
      <c r="E22569" s="69" t="s">
        <v>3392</v>
      </c>
      <c r="F22569" s="69">
        <v>2475</v>
      </c>
      <c r="G22569" s="69" t="s">
        <v>1939</v>
      </c>
    </row>
    <row r="22570" spans="1:7" ht="14.4">
      <c r="A22570" s="27" t="str">
        <f>VLOOKUP(C22570,'user list'!A:B,2,0)</f>
        <v>PDAO</v>
      </c>
      <c r="B22570" s="172">
        <v>45826.434849537036</v>
      </c>
      <c r="C22570" s="69" t="s">
        <v>258</v>
      </c>
      <c r="D22570" s="69" t="s">
        <v>1937</v>
      </c>
      <c r="E22570" s="69" t="s">
        <v>3255</v>
      </c>
      <c r="F22570" s="69">
        <v>2407</v>
      </c>
      <c r="G22570" s="69" t="s">
        <v>1939</v>
      </c>
    </row>
    <row r="22571" spans="1:7" ht="14.4">
      <c r="A22571" s="27" t="str">
        <f>VLOOKUP(C22571,'user list'!A:B,2,0)</f>
        <v>MDAD</v>
      </c>
      <c r="B22571" s="172">
        <v>45826.434872685182</v>
      </c>
      <c r="C22571" s="69" t="s">
        <v>223</v>
      </c>
      <c r="D22571" s="69" t="s">
        <v>1937</v>
      </c>
      <c r="E22571" s="69" t="s">
        <v>2002</v>
      </c>
      <c r="F22571" s="69">
        <v>2540</v>
      </c>
      <c r="G22571" s="69" t="s">
        <v>1939</v>
      </c>
    </row>
    <row r="22572" spans="1:7" ht="14.4">
      <c r="A22572" s="27" t="str">
        <f>VLOOKUP(C22572,'user list'!A:B,2,0)</f>
        <v>PDAO</v>
      </c>
      <c r="B22572" s="172">
        <v>45826.434884259259</v>
      </c>
      <c r="C22572" s="69" t="s">
        <v>258</v>
      </c>
      <c r="D22572" s="69" t="s">
        <v>1937</v>
      </c>
      <c r="E22572" s="69" t="s">
        <v>3061</v>
      </c>
      <c r="F22572" s="69">
        <v>2360</v>
      </c>
      <c r="G22572" s="69" t="s">
        <v>1939</v>
      </c>
    </row>
    <row r="22573" spans="1:7" ht="14.4">
      <c r="A22573" s="27" t="str">
        <f>VLOOKUP(C22573,'user list'!A:B,2,0)</f>
        <v>PDAO</v>
      </c>
      <c r="B22573" s="172">
        <v>45826.434907407405</v>
      </c>
      <c r="C22573" s="69" t="s">
        <v>258</v>
      </c>
      <c r="D22573" s="69" t="s">
        <v>1937</v>
      </c>
      <c r="E22573" s="69" t="s">
        <v>3060</v>
      </c>
      <c r="F22573" s="69">
        <v>2354</v>
      </c>
      <c r="G22573" s="69" t="s">
        <v>1939</v>
      </c>
    </row>
    <row r="22574" spans="1:7" ht="14.4">
      <c r="A22574" s="27" t="str">
        <f>VLOOKUP(C22574,'user list'!A:B,2,0)</f>
        <v>PDAO</v>
      </c>
      <c r="B22574" s="172">
        <v>45826.434930555559</v>
      </c>
      <c r="C22574" s="69" t="s">
        <v>258</v>
      </c>
      <c r="D22574" s="69" t="s">
        <v>1937</v>
      </c>
      <c r="E22574" s="69" t="s">
        <v>2824</v>
      </c>
      <c r="F22574" s="69">
        <v>2302</v>
      </c>
      <c r="G22574" s="69" t="s">
        <v>1939</v>
      </c>
    </row>
    <row r="22575" spans="1:7" ht="14.4">
      <c r="A22575" s="27" t="str">
        <f>VLOOKUP(C22575,'user list'!A:B,2,0)</f>
        <v>PDAO</v>
      </c>
      <c r="B22575" s="172">
        <v>45826.434942129628</v>
      </c>
      <c r="C22575" s="69" t="s">
        <v>258</v>
      </c>
      <c r="D22575" s="69" t="s">
        <v>1937</v>
      </c>
      <c r="E22575" s="69" t="s">
        <v>2460</v>
      </c>
      <c r="F22575" s="69">
        <v>1755</v>
      </c>
      <c r="G22575" s="69" t="s">
        <v>1939</v>
      </c>
    </row>
    <row r="22576" spans="1:7" ht="14.4">
      <c r="A22576" s="27" t="str">
        <f>VLOOKUP(C22576,'user list'!A:B,2,0)</f>
        <v>PDAO</v>
      </c>
      <c r="B22576" s="172">
        <v>45826.435104166667</v>
      </c>
      <c r="C22576" s="69" t="s">
        <v>258</v>
      </c>
      <c r="D22576" s="69" t="s">
        <v>1937</v>
      </c>
      <c r="E22576" s="69" t="s">
        <v>2460</v>
      </c>
      <c r="F22576" s="69">
        <v>1755</v>
      </c>
      <c r="G22576" s="69" t="s">
        <v>1939</v>
      </c>
    </row>
    <row r="22577" spans="1:7" ht="14.4">
      <c r="A22577" s="27" t="str">
        <f>VLOOKUP(C22577,'user list'!A:B,2,0)</f>
        <v>PDAO</v>
      </c>
      <c r="B22577" s="172">
        <v>45826.435127314813</v>
      </c>
      <c r="C22577" s="69" t="s">
        <v>258</v>
      </c>
      <c r="D22577" s="69" t="s">
        <v>1937</v>
      </c>
      <c r="E22577" s="69" t="s">
        <v>2463</v>
      </c>
      <c r="F22577" s="69">
        <v>1760</v>
      </c>
      <c r="G22577" s="69" t="s">
        <v>1939</v>
      </c>
    </row>
    <row r="22578" spans="1:7" ht="14.4">
      <c r="A22578" s="27" t="str">
        <f>VLOOKUP(C22578,'user list'!A:B,2,0)</f>
        <v>PDAO</v>
      </c>
      <c r="B22578" s="172">
        <v>45826.435185185182</v>
      </c>
      <c r="C22578" s="69" t="s">
        <v>258</v>
      </c>
      <c r="D22578" s="69" t="s">
        <v>1937</v>
      </c>
      <c r="E22578" s="69" t="s">
        <v>1991</v>
      </c>
      <c r="F22578" s="69">
        <v>2052</v>
      </c>
      <c r="G22578" s="69" t="s">
        <v>1939</v>
      </c>
    </row>
    <row r="22579" spans="1:7" ht="14.4">
      <c r="A22579" s="27" t="str">
        <f>VLOOKUP(C22579,'user list'!A:B,2,0)</f>
        <v>Admin</v>
      </c>
      <c r="B22579" s="172">
        <v>45826.435324074075</v>
      </c>
      <c r="C22579" s="69" t="s">
        <v>186</v>
      </c>
      <c r="D22579" s="69" t="s">
        <v>1937</v>
      </c>
      <c r="E22579" s="69" t="s">
        <v>3451</v>
      </c>
      <c r="F22579" s="69">
        <v>2538</v>
      </c>
      <c r="G22579" s="69" t="s">
        <v>1947</v>
      </c>
    </row>
    <row r="22580" spans="1:7" ht="14.4">
      <c r="A22580" s="27" t="str">
        <f>VLOOKUP(C22580,'user list'!A:B,2,0)</f>
        <v>Admin</v>
      </c>
      <c r="B22580" s="172">
        <v>45826.435335648152</v>
      </c>
      <c r="C22580" s="69" t="s">
        <v>186</v>
      </c>
      <c r="D22580" s="69" t="s">
        <v>1937</v>
      </c>
      <c r="E22580" s="69" t="s">
        <v>3451</v>
      </c>
      <c r="F22580" s="69">
        <v>2538</v>
      </c>
      <c r="G22580" s="69" t="s">
        <v>1948</v>
      </c>
    </row>
    <row r="22581" spans="1:7" ht="14.4">
      <c r="A22581" s="27" t="str">
        <f>VLOOKUP(C22581,'user list'!A:B,2,0)</f>
        <v>Admin</v>
      </c>
      <c r="B22581" s="172">
        <v>45826.435335648152</v>
      </c>
      <c r="C22581" s="69" t="s">
        <v>186</v>
      </c>
      <c r="D22581" s="69" t="s">
        <v>1937</v>
      </c>
      <c r="E22581" s="69" t="s">
        <v>2035</v>
      </c>
      <c r="F22581" s="69">
        <v>2378</v>
      </c>
      <c r="G22581" s="69" t="s">
        <v>1948</v>
      </c>
    </row>
    <row r="22582" spans="1:7" ht="14.4">
      <c r="A22582" s="27" t="str">
        <f>VLOOKUP(C22582,'user list'!A:B,2,0)</f>
        <v>OCM</v>
      </c>
      <c r="B22582" s="172">
        <v>45826.435590277775</v>
      </c>
      <c r="C22582" s="69" t="s">
        <v>236</v>
      </c>
      <c r="D22582" s="69" t="s">
        <v>1937</v>
      </c>
      <c r="E22582" s="69" t="s">
        <v>3453</v>
      </c>
      <c r="F22582" s="69">
        <v>2541</v>
      </c>
      <c r="G22582" s="69" t="s">
        <v>2440</v>
      </c>
    </row>
    <row r="22583" spans="1:7" ht="14.4">
      <c r="A22583" s="27" t="str">
        <f>VLOOKUP(C22583,'user list'!A:B,2,0)</f>
        <v>Admin</v>
      </c>
      <c r="B22583" s="172">
        <v>45826.435590277775</v>
      </c>
      <c r="C22583" s="69" t="s">
        <v>186</v>
      </c>
      <c r="D22583" s="69" t="s">
        <v>1937</v>
      </c>
      <c r="E22583" s="69" t="s">
        <v>3453</v>
      </c>
      <c r="F22583" s="69">
        <v>2541</v>
      </c>
      <c r="G22583" s="69" t="s">
        <v>2513</v>
      </c>
    </row>
    <row r="22584" spans="1:7" ht="14.4">
      <c r="A22584" s="27" t="str">
        <f>VLOOKUP(C22584,'user list'!A:B,2,0)</f>
        <v>Admin</v>
      </c>
      <c r="B22584" s="172">
        <v>45826.435590277775</v>
      </c>
      <c r="C22584" s="69" t="s">
        <v>186</v>
      </c>
      <c r="D22584" s="69" t="s">
        <v>1937</v>
      </c>
      <c r="E22584" s="69" t="s">
        <v>3453</v>
      </c>
      <c r="F22584" s="69">
        <v>2541</v>
      </c>
      <c r="G22584" s="69" t="s">
        <v>1948</v>
      </c>
    </row>
    <row r="22585" spans="1:7" ht="14.4">
      <c r="A22585" s="27" t="str">
        <f>VLOOKUP(C22585,'user list'!A:B,2,0)</f>
        <v>Admin</v>
      </c>
      <c r="B22585" s="172">
        <v>45826.435590277775</v>
      </c>
      <c r="C22585" s="69" t="s">
        <v>186</v>
      </c>
      <c r="D22585" s="69" t="s">
        <v>1937</v>
      </c>
      <c r="E22585" s="69" t="s">
        <v>3453</v>
      </c>
      <c r="F22585" s="69">
        <v>2541</v>
      </c>
      <c r="G22585" s="69" t="s">
        <v>1948</v>
      </c>
    </row>
    <row r="22586" spans="1:7" ht="14.4">
      <c r="A22586" s="27" t="str">
        <f>VLOOKUP(C22586,'user list'!A:B,2,0)</f>
        <v>Admin</v>
      </c>
      <c r="B22586" s="172">
        <v>45826.435590277775</v>
      </c>
      <c r="C22586" s="69" t="s">
        <v>186</v>
      </c>
      <c r="D22586" s="69" t="s">
        <v>1937</v>
      </c>
      <c r="E22586" s="69" t="s">
        <v>3453</v>
      </c>
      <c r="F22586" s="69">
        <v>2541</v>
      </c>
      <c r="G22586" s="69" t="s">
        <v>1948</v>
      </c>
    </row>
    <row r="22587" spans="1:7" ht="14.4">
      <c r="A22587" s="27" t="str">
        <f>VLOOKUP(C22587,'user list'!A:B,2,0)</f>
        <v>Admin</v>
      </c>
      <c r="B22587" s="172">
        <v>45826.435590277775</v>
      </c>
      <c r="C22587" s="69" t="s">
        <v>186</v>
      </c>
      <c r="D22587" s="69" t="s">
        <v>1937</v>
      </c>
      <c r="E22587" s="69" t="s">
        <v>2002</v>
      </c>
      <c r="F22587" s="69">
        <v>2359</v>
      </c>
      <c r="G22587" s="69" t="s">
        <v>1948</v>
      </c>
    </row>
    <row r="22588" spans="1:7" ht="14.4">
      <c r="A22588" s="27" t="str">
        <f>VLOOKUP(C22588,'user list'!A:B,2,0)</f>
        <v>Admin</v>
      </c>
      <c r="B22588" s="172">
        <v>45826.435590277775</v>
      </c>
      <c r="C22588" s="69" t="s">
        <v>186</v>
      </c>
      <c r="D22588" s="69" t="s">
        <v>1937</v>
      </c>
      <c r="E22588" s="69" t="s">
        <v>3453</v>
      </c>
      <c r="F22588" s="69">
        <v>2541</v>
      </c>
      <c r="G22588" s="69" t="s">
        <v>1948</v>
      </c>
    </row>
    <row r="22589" spans="1:7" ht="14.4">
      <c r="A22589" s="27" t="str">
        <f>VLOOKUP(C22589,'user list'!A:B,2,0)</f>
        <v>Admin</v>
      </c>
      <c r="B22589" s="172">
        <v>45826.435590277775</v>
      </c>
      <c r="C22589" s="69" t="s">
        <v>186</v>
      </c>
      <c r="D22589" s="69" t="s">
        <v>1937</v>
      </c>
      <c r="E22589" s="69" t="s">
        <v>3453</v>
      </c>
      <c r="F22589" s="69">
        <v>2541</v>
      </c>
      <c r="G22589" s="69" t="s">
        <v>1947</v>
      </c>
    </row>
    <row r="22590" spans="1:7" ht="14.4">
      <c r="A22590" s="27" t="str">
        <f>VLOOKUP(C22590,'user list'!A:B,2,0)</f>
        <v>Admin</v>
      </c>
      <c r="B22590" s="172">
        <v>45826.435590277775</v>
      </c>
      <c r="C22590" s="69" t="s">
        <v>186</v>
      </c>
      <c r="D22590" s="69" t="s">
        <v>1937</v>
      </c>
      <c r="E22590" s="69" t="s">
        <v>2002</v>
      </c>
      <c r="F22590" s="69">
        <v>2359</v>
      </c>
      <c r="G22590" s="69" t="s">
        <v>1947</v>
      </c>
    </row>
    <row r="22591" spans="1:7" ht="14.4">
      <c r="A22591" s="27" t="str">
        <f>VLOOKUP(C22591,'user list'!A:B,2,0)</f>
        <v>Admin</v>
      </c>
      <c r="B22591" s="172">
        <v>45826.435590277775</v>
      </c>
      <c r="C22591" s="69" t="s">
        <v>186</v>
      </c>
      <c r="D22591" s="69" t="s">
        <v>1937</v>
      </c>
      <c r="E22591" s="69" t="s">
        <v>2002</v>
      </c>
      <c r="F22591" s="69">
        <v>2359</v>
      </c>
      <c r="G22591" s="69" t="s">
        <v>1948</v>
      </c>
    </row>
    <row r="22592" spans="1:7" ht="14.4">
      <c r="A22592" s="27" t="str">
        <f>VLOOKUP(C22592,'user list'!A:B,2,0)</f>
        <v>Admin</v>
      </c>
      <c r="B22592" s="172">
        <v>45826.435601851852</v>
      </c>
      <c r="C22592" s="69" t="s">
        <v>186</v>
      </c>
      <c r="D22592" s="69" t="s">
        <v>1937</v>
      </c>
      <c r="E22592" s="69" t="s">
        <v>3453</v>
      </c>
      <c r="F22592" s="69">
        <v>2541</v>
      </c>
      <c r="G22592" s="69" t="s">
        <v>1948</v>
      </c>
    </row>
    <row r="22593" spans="1:7" ht="14.4">
      <c r="A22593" s="27" t="str">
        <f>VLOOKUP(C22593,'user list'!A:B,2,0)</f>
        <v>Admin</v>
      </c>
      <c r="B22593" s="172">
        <v>45826.435601851852</v>
      </c>
      <c r="C22593" s="69" t="s">
        <v>186</v>
      </c>
      <c r="D22593" s="69" t="s">
        <v>1937</v>
      </c>
      <c r="E22593" s="69" t="s">
        <v>3453</v>
      </c>
      <c r="F22593" s="69">
        <v>2541</v>
      </c>
      <c r="G22593" s="69" t="s">
        <v>1947</v>
      </c>
    </row>
    <row r="22594" spans="1:7" ht="14.4">
      <c r="A22594" s="27" t="str">
        <f>VLOOKUP(C22594,'user list'!A:B,2,0)</f>
        <v>Admin</v>
      </c>
      <c r="B22594" s="172">
        <v>45826.435601851852</v>
      </c>
      <c r="C22594" s="69" t="s">
        <v>186</v>
      </c>
      <c r="D22594" s="69" t="s">
        <v>1937</v>
      </c>
      <c r="E22594" s="69" t="s">
        <v>3453</v>
      </c>
      <c r="F22594" s="69">
        <v>2541</v>
      </c>
      <c r="G22594" s="69" t="s">
        <v>1948</v>
      </c>
    </row>
    <row r="22595" spans="1:7" ht="14.4">
      <c r="A22595" s="27" t="str">
        <f>VLOOKUP(C22595,'user list'!A:B,2,0)</f>
        <v>Admin</v>
      </c>
      <c r="B22595" s="172">
        <v>45826.435601851852</v>
      </c>
      <c r="C22595" s="69" t="s">
        <v>186</v>
      </c>
      <c r="D22595" s="69" t="s">
        <v>1937</v>
      </c>
      <c r="E22595" s="69" t="s">
        <v>2002</v>
      </c>
      <c r="F22595" s="69">
        <v>2359</v>
      </c>
      <c r="G22595" s="69" t="s">
        <v>1948</v>
      </c>
    </row>
    <row r="22596" spans="1:7" ht="14.4">
      <c r="A22596" s="27" t="str">
        <f>VLOOKUP(C22596,'user list'!A:B,2,0)</f>
        <v>PDAO</v>
      </c>
      <c r="B22596" s="172">
        <v>45826.435636574075</v>
      </c>
      <c r="C22596" s="69" t="s">
        <v>258</v>
      </c>
      <c r="D22596" s="69" t="s">
        <v>1937</v>
      </c>
      <c r="E22596" s="69" t="s">
        <v>1974</v>
      </c>
      <c r="F22596" s="69">
        <v>2402</v>
      </c>
      <c r="G22596" s="69" t="s">
        <v>1939</v>
      </c>
    </row>
    <row r="22597" spans="1:7" ht="14.4">
      <c r="A22597" s="27" t="str">
        <f>VLOOKUP(C22597,'user list'!A:B,2,0)</f>
        <v>PDAO</v>
      </c>
      <c r="B22597" s="172">
        <v>45826.435706018521</v>
      </c>
      <c r="C22597" s="69" t="s">
        <v>258</v>
      </c>
      <c r="D22597" s="69" t="s">
        <v>1937</v>
      </c>
      <c r="E22597" s="69" t="s">
        <v>1974</v>
      </c>
      <c r="F22597" s="69">
        <v>2402</v>
      </c>
      <c r="G22597" s="69" t="s">
        <v>1939</v>
      </c>
    </row>
    <row r="22598" spans="1:7" ht="14.4">
      <c r="A22598" s="27" t="str">
        <f>VLOOKUP(C22598,'user list'!A:B,2,0)</f>
        <v>PDAO</v>
      </c>
      <c r="B22598" s="172">
        <v>45826.435729166667</v>
      </c>
      <c r="C22598" s="69" t="s">
        <v>258</v>
      </c>
      <c r="D22598" s="69" t="s">
        <v>1937</v>
      </c>
      <c r="E22598" s="69" t="s">
        <v>1974</v>
      </c>
      <c r="F22598" s="69">
        <v>2402</v>
      </c>
      <c r="G22598" s="69" t="s">
        <v>1939</v>
      </c>
    </row>
    <row r="22599" spans="1:7" ht="14.4">
      <c r="A22599" s="27" t="str">
        <f>VLOOKUP(C22599,'user list'!A:B,2,0)</f>
        <v>OCM</v>
      </c>
      <c r="B22599" s="172">
        <v>45826.43608796296</v>
      </c>
      <c r="C22599" s="69" t="s">
        <v>236</v>
      </c>
      <c r="D22599" s="69" t="s">
        <v>1937</v>
      </c>
      <c r="E22599" s="69" t="s">
        <v>2047</v>
      </c>
      <c r="F22599" s="69">
        <v>2445</v>
      </c>
      <c r="G22599" s="69" t="s">
        <v>1939</v>
      </c>
    </row>
    <row r="22600" spans="1:7" ht="14.4">
      <c r="A22600" s="27" t="str">
        <f>VLOOKUP(C22600,'user list'!A:B,2,0)</f>
        <v>OCM</v>
      </c>
      <c r="B22600" s="172">
        <v>45826.436331018522</v>
      </c>
      <c r="C22600" s="69" t="s">
        <v>236</v>
      </c>
      <c r="D22600" s="69" t="s">
        <v>1937</v>
      </c>
      <c r="E22600" s="69" t="s">
        <v>1991</v>
      </c>
      <c r="F22600" s="69">
        <v>1903</v>
      </c>
      <c r="G22600" s="69" t="s">
        <v>1939</v>
      </c>
    </row>
    <row r="22601" spans="1:7" ht="14.4">
      <c r="A22601" s="27" t="str">
        <f>VLOOKUP(C22601,'user list'!A:B,2,0)</f>
        <v>OCA</v>
      </c>
      <c r="B22601" s="172">
        <v>45826.436724537038</v>
      </c>
      <c r="C22601" s="69" t="s">
        <v>227</v>
      </c>
      <c r="D22601" s="69" t="s">
        <v>1937</v>
      </c>
      <c r="E22601" s="69" t="s">
        <v>3451</v>
      </c>
      <c r="F22601" s="69">
        <v>2538</v>
      </c>
      <c r="G22601" s="69" t="s">
        <v>1947</v>
      </c>
    </row>
    <row r="22602" spans="1:7" ht="14.4">
      <c r="A22602" s="27" t="str">
        <f>VLOOKUP(C22602,'user list'!A:B,2,0)</f>
        <v>OCA</v>
      </c>
      <c r="B22602" s="172">
        <v>45826.436724537038</v>
      </c>
      <c r="C22602" s="69" t="s">
        <v>227</v>
      </c>
      <c r="D22602" s="69" t="s">
        <v>1937</v>
      </c>
      <c r="E22602" s="69" t="s">
        <v>3451</v>
      </c>
      <c r="F22602" s="69">
        <v>2538</v>
      </c>
      <c r="G22602" s="69" t="s">
        <v>1948</v>
      </c>
    </row>
    <row r="22603" spans="1:7" ht="14.4">
      <c r="A22603" s="27" t="str">
        <f>VLOOKUP(C22603,'user list'!A:B,2,0)</f>
        <v>OCA</v>
      </c>
      <c r="B22603" s="172">
        <v>45826.436736111114</v>
      </c>
      <c r="C22603" s="69" t="s">
        <v>227</v>
      </c>
      <c r="D22603" s="69" t="s">
        <v>1937</v>
      </c>
      <c r="E22603" s="69" t="s">
        <v>3451</v>
      </c>
      <c r="F22603" s="69">
        <v>2538</v>
      </c>
      <c r="G22603" s="69" t="s">
        <v>1939</v>
      </c>
    </row>
    <row r="22604" spans="1:7" ht="14.4">
      <c r="A22604" s="27" t="str">
        <f>VLOOKUP(C22604,'user list'!A:B,2,0)</f>
        <v>Admin</v>
      </c>
      <c r="B22604" s="172">
        <v>45826.436736111114</v>
      </c>
      <c r="C22604" s="69" t="s">
        <v>186</v>
      </c>
      <c r="D22604" s="69" t="s">
        <v>1937</v>
      </c>
      <c r="E22604" s="69" t="s">
        <v>3451</v>
      </c>
      <c r="F22604" s="69">
        <v>2538</v>
      </c>
      <c r="G22604" s="69" t="s">
        <v>1948</v>
      </c>
    </row>
    <row r="22605" spans="1:7" ht="14.4">
      <c r="A22605" s="27" t="str">
        <f>VLOOKUP(C22605,'user list'!A:B,2,0)</f>
        <v>Admin</v>
      </c>
      <c r="B22605" s="172">
        <v>45826.436736111114</v>
      </c>
      <c r="C22605" s="69" t="s">
        <v>186</v>
      </c>
      <c r="D22605" s="69" t="s">
        <v>1937</v>
      </c>
      <c r="E22605" s="69" t="s">
        <v>3451</v>
      </c>
      <c r="F22605" s="69">
        <v>2538</v>
      </c>
      <c r="G22605" s="69" t="s">
        <v>1947</v>
      </c>
    </row>
    <row r="22606" spans="1:7" ht="14.4">
      <c r="A22606" s="27" t="str">
        <f>VLOOKUP(C22606,'user list'!A:B,2,0)</f>
        <v>Admin</v>
      </c>
      <c r="B22606" s="172">
        <v>45826.436736111114</v>
      </c>
      <c r="C22606" s="69" t="s">
        <v>186</v>
      </c>
      <c r="D22606" s="69" t="s">
        <v>1937</v>
      </c>
      <c r="E22606" s="69" t="s">
        <v>3451</v>
      </c>
      <c r="F22606" s="69">
        <v>2538</v>
      </c>
      <c r="G22606" s="69" t="s">
        <v>1948</v>
      </c>
    </row>
    <row r="22607" spans="1:7" ht="14.4">
      <c r="A22607" s="27" t="str">
        <f>VLOOKUP(C22607,'user list'!A:B,2,0)</f>
        <v>MDAD</v>
      </c>
      <c r="B22607" s="172">
        <v>45826.436898148146</v>
      </c>
      <c r="C22607" s="69" t="s">
        <v>223</v>
      </c>
      <c r="D22607" s="69" t="s">
        <v>1937</v>
      </c>
      <c r="E22607" s="69" t="s">
        <v>2001</v>
      </c>
      <c r="F22607" s="69">
        <v>2542</v>
      </c>
      <c r="G22607" s="69" t="s">
        <v>2440</v>
      </c>
    </row>
    <row r="22608" spans="1:7" ht="14.4">
      <c r="A22608" s="27" t="str">
        <f>VLOOKUP(C22608,'user list'!A:B,2,0)</f>
        <v>Admin</v>
      </c>
      <c r="B22608" s="172">
        <v>45826.436898148146</v>
      </c>
      <c r="C22608" s="69" t="s">
        <v>186</v>
      </c>
      <c r="D22608" s="69" t="s">
        <v>1937</v>
      </c>
      <c r="E22608" s="69" t="s">
        <v>2001</v>
      </c>
      <c r="F22608" s="69">
        <v>2542</v>
      </c>
      <c r="G22608" s="69" t="s">
        <v>1948</v>
      </c>
    </row>
    <row r="22609" spans="1:7" ht="14.4">
      <c r="A22609" s="27" t="str">
        <f>VLOOKUP(C22609,'user list'!A:B,2,0)</f>
        <v>Admin</v>
      </c>
      <c r="B22609" s="172">
        <v>45826.436898148146</v>
      </c>
      <c r="C22609" s="69" t="s">
        <v>186</v>
      </c>
      <c r="D22609" s="69" t="s">
        <v>1937</v>
      </c>
      <c r="E22609" s="69" t="s">
        <v>2001</v>
      </c>
      <c r="F22609" s="69">
        <v>2542</v>
      </c>
      <c r="G22609" s="69" t="s">
        <v>1948</v>
      </c>
    </row>
    <row r="22610" spans="1:7" ht="14.4">
      <c r="A22610" s="27" t="str">
        <f>VLOOKUP(C22610,'user list'!A:B,2,0)</f>
        <v>Admin</v>
      </c>
      <c r="B22610" s="172">
        <v>45826.436898148146</v>
      </c>
      <c r="C22610" s="69" t="s">
        <v>186</v>
      </c>
      <c r="D22610" s="69" t="s">
        <v>1937</v>
      </c>
      <c r="E22610" s="69" t="s">
        <v>2001</v>
      </c>
      <c r="F22610" s="69">
        <v>2542</v>
      </c>
      <c r="G22610" s="69" t="s">
        <v>1948</v>
      </c>
    </row>
    <row r="22611" spans="1:7" ht="14.4">
      <c r="A22611" s="27" t="str">
        <f>VLOOKUP(C22611,'user list'!A:B,2,0)</f>
        <v>Admin</v>
      </c>
      <c r="B22611" s="172">
        <v>45826.436898148146</v>
      </c>
      <c r="C22611" s="69" t="s">
        <v>186</v>
      </c>
      <c r="D22611" s="69" t="s">
        <v>1937</v>
      </c>
      <c r="E22611" s="69" t="s">
        <v>2001</v>
      </c>
      <c r="F22611" s="69">
        <v>2542</v>
      </c>
      <c r="G22611" s="69" t="s">
        <v>1947</v>
      </c>
    </row>
    <row r="22612" spans="1:7" ht="14.4">
      <c r="A22612" s="27" t="str">
        <f>VLOOKUP(C22612,'user list'!A:B,2,0)</f>
        <v>MDAD</v>
      </c>
      <c r="B22612" s="172">
        <v>45826.436956018515</v>
      </c>
      <c r="C22612" s="69" t="s">
        <v>223</v>
      </c>
      <c r="D22612" s="69" t="s">
        <v>1937</v>
      </c>
      <c r="E22612" s="69" t="s">
        <v>2001</v>
      </c>
      <c r="F22612" s="69">
        <v>2542</v>
      </c>
      <c r="G22612" s="69" t="s">
        <v>1939</v>
      </c>
    </row>
    <row r="22613" spans="1:7" ht="14.4">
      <c r="A22613" s="27" t="str">
        <f>VLOOKUP(C22613,'user list'!A:B,2,0)</f>
        <v>OCA</v>
      </c>
      <c r="B22613" s="172">
        <v>45826.437430555554</v>
      </c>
      <c r="C22613" s="69" t="s">
        <v>227</v>
      </c>
      <c r="D22613" s="69" t="s">
        <v>1937</v>
      </c>
      <c r="E22613" s="69" t="s">
        <v>3451</v>
      </c>
      <c r="F22613" s="69">
        <v>2538</v>
      </c>
      <c r="G22613" s="69" t="s">
        <v>2441</v>
      </c>
    </row>
    <row r="22614" spans="1:7" ht="14.4">
      <c r="A22614" s="27" t="str">
        <f>VLOOKUP(C22614,'user list'!A:B,2,0)</f>
        <v>OCA</v>
      </c>
      <c r="B22614" s="172">
        <v>45826.437997685185</v>
      </c>
      <c r="C22614" s="69" t="s">
        <v>228</v>
      </c>
      <c r="D22614" s="69" t="s">
        <v>1937</v>
      </c>
      <c r="E22614" s="69" t="s">
        <v>3454</v>
      </c>
      <c r="F22614" s="69">
        <v>2543</v>
      </c>
      <c r="G22614" s="69" t="s">
        <v>2440</v>
      </c>
    </row>
    <row r="22615" spans="1:7" ht="14.4">
      <c r="A22615" s="27" t="str">
        <f>VLOOKUP(C22615,'user list'!A:B,2,0)</f>
        <v>Admin</v>
      </c>
      <c r="B22615" s="172">
        <v>45826.437997685185</v>
      </c>
      <c r="C22615" s="69" t="s">
        <v>186</v>
      </c>
      <c r="D22615" s="69" t="s">
        <v>1937</v>
      </c>
      <c r="E22615" s="69" t="s">
        <v>3454</v>
      </c>
      <c r="F22615" s="69">
        <v>2543</v>
      </c>
      <c r="G22615" s="69" t="s">
        <v>1948</v>
      </c>
    </row>
    <row r="22616" spans="1:7" ht="14.4">
      <c r="A22616" s="27" t="str">
        <f>VLOOKUP(C22616,'user list'!A:B,2,0)</f>
        <v>Admin</v>
      </c>
      <c r="B22616" s="172">
        <v>45826.437997685185</v>
      </c>
      <c r="C22616" s="69" t="s">
        <v>186</v>
      </c>
      <c r="D22616" s="69" t="s">
        <v>1937</v>
      </c>
      <c r="E22616" s="69" t="s">
        <v>3454</v>
      </c>
      <c r="F22616" s="69">
        <v>2543</v>
      </c>
      <c r="G22616" s="69" t="s">
        <v>1948</v>
      </c>
    </row>
    <row r="22617" spans="1:7" ht="14.4">
      <c r="A22617" s="27" t="str">
        <f>VLOOKUP(C22617,'user list'!A:B,2,0)</f>
        <v>Admin</v>
      </c>
      <c r="B22617" s="172">
        <v>45826.437997685185</v>
      </c>
      <c r="C22617" s="69" t="s">
        <v>186</v>
      </c>
      <c r="D22617" s="69" t="s">
        <v>1937</v>
      </c>
      <c r="E22617" s="69" t="s">
        <v>3454</v>
      </c>
      <c r="F22617" s="69">
        <v>2543</v>
      </c>
      <c r="G22617" s="69" t="s">
        <v>1948</v>
      </c>
    </row>
    <row r="22618" spans="1:7" ht="14.4">
      <c r="A22618" s="27" t="str">
        <f>VLOOKUP(C22618,'user list'!A:B,2,0)</f>
        <v>Admin</v>
      </c>
      <c r="B22618" s="172">
        <v>45826.437997685185</v>
      </c>
      <c r="C22618" s="69" t="s">
        <v>186</v>
      </c>
      <c r="D22618" s="69" t="s">
        <v>1937</v>
      </c>
      <c r="E22618" s="69" t="s">
        <v>3454</v>
      </c>
      <c r="F22618" s="69">
        <v>2543</v>
      </c>
      <c r="G22618" s="69" t="s">
        <v>1947</v>
      </c>
    </row>
    <row r="22619" spans="1:7" ht="14.4">
      <c r="A22619" s="27" t="str">
        <f>VLOOKUP(C22619,'user list'!A:B,2,0)</f>
        <v>OCA</v>
      </c>
      <c r="B22619" s="172">
        <v>45826.438310185185</v>
      </c>
      <c r="C22619" s="69" t="s">
        <v>228</v>
      </c>
      <c r="D22619" s="69" t="s">
        <v>1937</v>
      </c>
      <c r="E22619" s="69" t="s">
        <v>3454</v>
      </c>
      <c r="F22619" s="69">
        <v>2543</v>
      </c>
      <c r="G22619" s="69" t="s">
        <v>1939</v>
      </c>
    </row>
    <row r="22620" spans="1:7" ht="14.4">
      <c r="A22620" s="27" t="str">
        <f>VLOOKUP(C22620,'user list'!A:B,2,0)</f>
        <v>OCA</v>
      </c>
      <c r="B22620" s="172">
        <v>45826.438460648147</v>
      </c>
      <c r="C22620" s="69" t="s">
        <v>228</v>
      </c>
      <c r="D22620" s="69" t="s">
        <v>1937</v>
      </c>
      <c r="E22620" s="69" t="s">
        <v>3454</v>
      </c>
      <c r="F22620" s="69">
        <v>2543</v>
      </c>
      <c r="G22620" s="69" t="s">
        <v>1947</v>
      </c>
    </row>
    <row r="22621" spans="1:7" ht="14.4">
      <c r="A22621" s="27" t="str">
        <f>VLOOKUP(C22621,'user list'!A:B,2,0)</f>
        <v>OCA</v>
      </c>
      <c r="B22621" s="172">
        <v>45826.438460648147</v>
      </c>
      <c r="C22621" s="69" t="s">
        <v>228</v>
      </c>
      <c r="D22621" s="69" t="s">
        <v>1937</v>
      </c>
      <c r="E22621" s="69" t="s">
        <v>3454</v>
      </c>
      <c r="F22621" s="69">
        <v>2543</v>
      </c>
      <c r="G22621" s="69" t="s">
        <v>1948</v>
      </c>
    </row>
    <row r="22622" spans="1:7" ht="14.4">
      <c r="A22622" s="27" t="str">
        <f>VLOOKUP(C22622,'user list'!A:B,2,0)</f>
        <v>OCA</v>
      </c>
      <c r="B22622" s="172">
        <v>45826.438460648147</v>
      </c>
      <c r="C22622" s="69" t="s">
        <v>228</v>
      </c>
      <c r="D22622" s="69" t="s">
        <v>1937</v>
      </c>
      <c r="E22622" s="69" t="s">
        <v>3454</v>
      </c>
      <c r="F22622" s="69">
        <v>2543</v>
      </c>
      <c r="G22622" s="69" t="s">
        <v>1939</v>
      </c>
    </row>
    <row r="22623" spans="1:7" ht="14.4">
      <c r="A22623" s="27" t="str">
        <f>VLOOKUP(C22623,'user list'!A:B,2,0)</f>
        <v>Admin</v>
      </c>
      <c r="B22623" s="172">
        <v>45826.439004629632</v>
      </c>
      <c r="C22623" s="69" t="s">
        <v>186</v>
      </c>
      <c r="D22623" s="69" t="s">
        <v>1937</v>
      </c>
      <c r="E22623" s="69" t="s">
        <v>2605</v>
      </c>
      <c r="F22623" s="69">
        <v>2024</v>
      </c>
      <c r="G22623" s="69" t="s">
        <v>1939</v>
      </c>
    </row>
    <row r="22624" spans="1:7" ht="14.4">
      <c r="A22624" s="27" t="str">
        <f>VLOOKUP(C22624,'user list'!A:B,2,0)</f>
        <v>Admin</v>
      </c>
      <c r="B22624" s="172">
        <v>45826.439016203702</v>
      </c>
      <c r="C22624" s="69" t="s">
        <v>186</v>
      </c>
      <c r="D22624" s="69" t="s">
        <v>1937</v>
      </c>
      <c r="E22624" s="69" t="s">
        <v>2605</v>
      </c>
      <c r="F22624" s="69">
        <v>2024</v>
      </c>
      <c r="G22624" s="69" t="s">
        <v>1939</v>
      </c>
    </row>
    <row r="22625" spans="1:7" ht="14.4">
      <c r="A22625" s="27" t="str">
        <f>VLOOKUP(C22625,'user list'!A:B,2,0)</f>
        <v>DBO</v>
      </c>
      <c r="B22625" s="172">
        <v>45826.439467592594</v>
      </c>
      <c r="C22625" s="69" t="s">
        <v>209</v>
      </c>
      <c r="D22625" s="69" t="s">
        <v>1937</v>
      </c>
      <c r="E22625" s="69" t="s">
        <v>3454</v>
      </c>
      <c r="F22625" s="69">
        <v>2543</v>
      </c>
      <c r="G22625" s="69" t="s">
        <v>1939</v>
      </c>
    </row>
    <row r="22626" spans="1:7" ht="14.4">
      <c r="A22626" s="27" t="str">
        <f>VLOOKUP(C22626,'user list'!A:B,2,0)</f>
        <v>DBO</v>
      </c>
      <c r="B22626" s="172">
        <v>45826.439803240741</v>
      </c>
      <c r="C22626" s="69" t="s">
        <v>209</v>
      </c>
      <c r="D22626" s="69" t="s">
        <v>1937</v>
      </c>
      <c r="E22626" s="69" t="s">
        <v>3454</v>
      </c>
      <c r="F22626" s="69">
        <v>2543</v>
      </c>
      <c r="G22626" s="69" t="s">
        <v>1947</v>
      </c>
    </row>
    <row r="22627" spans="1:7" ht="14.4">
      <c r="A22627" s="27" t="str">
        <f>VLOOKUP(C22627,'user list'!A:B,2,0)</f>
        <v>DBO</v>
      </c>
      <c r="B22627" s="172">
        <v>45826.439803240741</v>
      </c>
      <c r="C22627" s="69" t="s">
        <v>209</v>
      </c>
      <c r="D22627" s="69" t="s">
        <v>1937</v>
      </c>
      <c r="E22627" s="69" t="s">
        <v>3454</v>
      </c>
      <c r="F22627" s="69">
        <v>2543</v>
      </c>
      <c r="G22627" s="69" t="s">
        <v>1948</v>
      </c>
    </row>
    <row r="22628" spans="1:7" ht="14.4">
      <c r="A22628" s="27" t="str">
        <f>VLOOKUP(C22628,'user list'!A:B,2,0)</f>
        <v>DBO</v>
      </c>
      <c r="B22628" s="172">
        <v>45826.439803240741</v>
      </c>
      <c r="C22628" s="69" t="s">
        <v>209</v>
      </c>
      <c r="D22628" s="69" t="s">
        <v>1937</v>
      </c>
      <c r="E22628" s="69" t="s">
        <v>3454</v>
      </c>
      <c r="F22628" s="69">
        <v>2543</v>
      </c>
      <c r="G22628" s="69" t="s">
        <v>1939</v>
      </c>
    </row>
    <row r="22629" spans="1:7" ht="14.4">
      <c r="A22629" s="27" t="str">
        <f>VLOOKUP(C22629,'user list'!A:B,2,0)</f>
        <v>Admin</v>
      </c>
      <c r="B22629" s="172">
        <v>45826.439803240741</v>
      </c>
      <c r="C22629" s="69" t="s">
        <v>186</v>
      </c>
      <c r="D22629" s="69" t="s">
        <v>1937</v>
      </c>
      <c r="E22629" s="69" t="s">
        <v>3454</v>
      </c>
      <c r="F22629" s="69">
        <v>2543</v>
      </c>
      <c r="G22629" s="69" t="s">
        <v>1948</v>
      </c>
    </row>
    <row r="22630" spans="1:7" ht="14.4">
      <c r="A22630" s="27" t="str">
        <f>VLOOKUP(C22630,'user list'!A:B,2,0)</f>
        <v>DBO</v>
      </c>
      <c r="B22630" s="172">
        <v>45826.439872685187</v>
      </c>
      <c r="C22630" s="69" t="s">
        <v>209</v>
      </c>
      <c r="D22630" s="69" t="s">
        <v>1937</v>
      </c>
      <c r="E22630" s="69" t="s">
        <v>3454</v>
      </c>
      <c r="F22630" s="69">
        <v>2543</v>
      </c>
      <c r="G22630" s="69" t="s">
        <v>1949</v>
      </c>
    </row>
    <row r="22631" spans="1:7" ht="14.4">
      <c r="A22631" s="27" t="str">
        <f>VLOOKUP(C22631,'user list'!A:B,2,0)</f>
        <v>CTO</v>
      </c>
      <c r="B22631" s="172">
        <v>45826.440428240741</v>
      </c>
      <c r="C22631" s="69" t="s">
        <v>207</v>
      </c>
      <c r="D22631" s="69" t="s">
        <v>1937</v>
      </c>
      <c r="E22631" s="69" t="s">
        <v>3454</v>
      </c>
      <c r="F22631" s="69">
        <v>2543</v>
      </c>
      <c r="G22631" s="69" t="s">
        <v>1939</v>
      </c>
    </row>
    <row r="22632" spans="1:7" ht="14.4">
      <c r="A22632" s="27" t="str">
        <f>VLOOKUP(C22632,'user list'!A:B,2,0)</f>
        <v>CTO</v>
      </c>
      <c r="B22632" s="172">
        <v>45826.440706018519</v>
      </c>
      <c r="C22632" s="69" t="s">
        <v>207</v>
      </c>
      <c r="D22632" s="69" t="s">
        <v>1937</v>
      </c>
      <c r="E22632" s="69" t="s">
        <v>3454</v>
      </c>
      <c r="F22632" s="69">
        <v>2543</v>
      </c>
      <c r="G22632" s="69" t="s">
        <v>1947</v>
      </c>
    </row>
    <row r="22633" spans="1:7" ht="14.4">
      <c r="A22633" s="27" t="str">
        <f>VLOOKUP(C22633,'user list'!A:B,2,0)</f>
        <v>CTO</v>
      </c>
      <c r="B22633" s="172">
        <v>45826.440706018519</v>
      </c>
      <c r="C22633" s="69" t="s">
        <v>207</v>
      </c>
      <c r="D22633" s="69" t="s">
        <v>1937</v>
      </c>
      <c r="E22633" s="69" t="s">
        <v>3454</v>
      </c>
      <c r="F22633" s="69">
        <v>2543</v>
      </c>
      <c r="G22633" s="69" t="s">
        <v>1948</v>
      </c>
    </row>
    <row r="22634" spans="1:7" ht="14.4">
      <c r="A22634" s="27" t="str">
        <f>VLOOKUP(C22634,'user list'!A:B,2,0)</f>
        <v>CTO</v>
      </c>
      <c r="B22634" s="172">
        <v>45826.440706018519</v>
      </c>
      <c r="C22634" s="69" t="s">
        <v>207</v>
      </c>
      <c r="D22634" s="69" t="s">
        <v>1937</v>
      </c>
      <c r="E22634" s="69" t="s">
        <v>3454</v>
      </c>
      <c r="F22634" s="69">
        <v>2543</v>
      </c>
      <c r="G22634" s="69" t="s">
        <v>1939</v>
      </c>
    </row>
    <row r="22635" spans="1:7" ht="14.4">
      <c r="A22635" s="27" t="str">
        <f>VLOOKUP(C22635,'user list'!A:B,2,0)</f>
        <v>Admin</v>
      </c>
      <c r="B22635" s="172">
        <v>45826.440706018519</v>
      </c>
      <c r="C22635" s="69" t="s">
        <v>186</v>
      </c>
      <c r="D22635" s="69" t="s">
        <v>1937</v>
      </c>
      <c r="E22635" s="69" t="s">
        <v>3454</v>
      </c>
      <c r="F22635" s="69">
        <v>2543</v>
      </c>
      <c r="G22635" s="69" t="s">
        <v>1948</v>
      </c>
    </row>
    <row r="22636" spans="1:7" ht="14.4">
      <c r="A22636" s="27" t="str">
        <f>VLOOKUP(C22636,'user list'!A:B,2,0)</f>
        <v>CVD</v>
      </c>
      <c r="B22636" s="172">
        <v>45826.440717592595</v>
      </c>
      <c r="C22636" s="69" t="s">
        <v>208</v>
      </c>
      <c r="D22636" s="69" t="s">
        <v>1937</v>
      </c>
      <c r="E22636" s="69" t="s">
        <v>3454</v>
      </c>
      <c r="F22636" s="69">
        <v>2543</v>
      </c>
      <c r="G22636" s="69" t="s">
        <v>1939</v>
      </c>
    </row>
    <row r="22637" spans="1:7" ht="14.4">
      <c r="A22637" s="27" t="str">
        <f>VLOOKUP(C22637,'user list'!A:B,2,0)</f>
        <v>CTO</v>
      </c>
      <c r="B22637" s="172">
        <v>45826.440763888888</v>
      </c>
      <c r="C22637" s="69" t="s">
        <v>207</v>
      </c>
      <c r="D22637" s="69" t="s">
        <v>1937</v>
      </c>
      <c r="E22637" s="69" t="s">
        <v>3454</v>
      </c>
      <c r="F22637" s="69">
        <v>2543</v>
      </c>
      <c r="G22637" s="69" t="s">
        <v>1939</v>
      </c>
    </row>
    <row r="22638" spans="1:7" ht="14.4">
      <c r="A22638" s="27" t="str">
        <f>VLOOKUP(C22638,'user list'!A:B,2,0)</f>
        <v>DBO</v>
      </c>
      <c r="B22638" s="172">
        <v>45826.440775462965</v>
      </c>
      <c r="C22638" s="69" t="s">
        <v>209</v>
      </c>
      <c r="D22638" s="69" t="s">
        <v>1937</v>
      </c>
      <c r="E22638" s="69" t="s">
        <v>3454</v>
      </c>
      <c r="F22638" s="69">
        <v>2543</v>
      </c>
      <c r="G22638" s="69" t="s">
        <v>1949</v>
      </c>
    </row>
    <row r="22639" spans="1:7" ht="14.4">
      <c r="A22639" s="27" t="str">
        <f>VLOOKUP(C22639,'user list'!A:B,2,0)</f>
        <v>PDAO</v>
      </c>
      <c r="B22639" s="172">
        <v>45826.44085648148</v>
      </c>
      <c r="C22639" s="69" t="s">
        <v>258</v>
      </c>
      <c r="D22639" s="69" t="s">
        <v>1937</v>
      </c>
      <c r="E22639" s="69" t="s">
        <v>1991</v>
      </c>
      <c r="F22639" s="69">
        <v>2052</v>
      </c>
      <c r="G22639" s="69" t="s">
        <v>1939</v>
      </c>
    </row>
    <row r="22640" spans="1:7" ht="14.4">
      <c r="A22640" s="27" t="str">
        <f>VLOOKUP(C22640,'user list'!A:B,2,0)</f>
        <v>CTO</v>
      </c>
      <c r="B22640" s="172">
        <v>45826.440879629627</v>
      </c>
      <c r="C22640" s="69" t="s">
        <v>207</v>
      </c>
      <c r="D22640" s="69" t="s">
        <v>1937</v>
      </c>
      <c r="E22640" s="69" t="s">
        <v>3454</v>
      </c>
      <c r="F22640" s="69">
        <v>2543</v>
      </c>
      <c r="G22640" s="69" t="s">
        <v>1939</v>
      </c>
    </row>
    <row r="22641" spans="1:7" ht="14.4">
      <c r="A22641" s="27" t="str">
        <f>VLOOKUP(C22641,'user list'!A:B,2,0)</f>
        <v>CTO</v>
      </c>
      <c r="B22641" s="172">
        <v>45826.44090277778</v>
      </c>
      <c r="C22641" s="69" t="s">
        <v>207</v>
      </c>
      <c r="D22641" s="69" t="s">
        <v>1937</v>
      </c>
      <c r="E22641" s="69" t="s">
        <v>3454</v>
      </c>
      <c r="F22641" s="69">
        <v>2543</v>
      </c>
      <c r="G22641" s="69" t="s">
        <v>2441</v>
      </c>
    </row>
    <row r="22642" spans="1:7" ht="14.4">
      <c r="A22642" s="27" t="str">
        <f>VLOOKUP(C22642,'user list'!A:B,2,0)</f>
        <v>CVD</v>
      </c>
      <c r="B22642" s="172">
        <v>45826.441203703704</v>
      </c>
      <c r="C22642" s="69" t="s">
        <v>208</v>
      </c>
      <c r="D22642" s="69" t="s">
        <v>1937</v>
      </c>
      <c r="E22642" s="69" t="s">
        <v>3454</v>
      </c>
      <c r="F22642" s="69">
        <v>2543</v>
      </c>
      <c r="G22642" s="69" t="s">
        <v>2441</v>
      </c>
    </row>
    <row r="22643" spans="1:7" ht="14.4">
      <c r="A22643" s="27" t="str">
        <f>VLOOKUP(C22643,'user list'!A:B,2,0)</f>
        <v>CVD</v>
      </c>
      <c r="B22643" s="172">
        <v>45826.44127314815</v>
      </c>
      <c r="C22643" s="69" t="s">
        <v>208</v>
      </c>
      <c r="D22643" s="69" t="s">
        <v>1937</v>
      </c>
      <c r="E22643" s="69" t="s">
        <v>3454</v>
      </c>
      <c r="F22643" s="69">
        <v>2543</v>
      </c>
      <c r="G22643" s="69" t="s">
        <v>1949</v>
      </c>
    </row>
    <row r="22644" spans="1:7" ht="14.4">
      <c r="A22644" s="27" t="str">
        <f>VLOOKUP(C22644,'user list'!A:B,2,0)</f>
        <v>OCA</v>
      </c>
      <c r="B22644" s="172">
        <v>45826.441770833335</v>
      </c>
      <c r="C22644" s="69" t="s">
        <v>228</v>
      </c>
      <c r="D22644" s="69" t="s">
        <v>1937</v>
      </c>
      <c r="E22644" s="69" t="s">
        <v>3455</v>
      </c>
      <c r="F22644" s="69">
        <v>2544</v>
      </c>
      <c r="G22644" s="69" t="s">
        <v>2440</v>
      </c>
    </row>
    <row r="22645" spans="1:7" ht="14.4">
      <c r="A22645" s="27" t="str">
        <f>VLOOKUP(C22645,'user list'!A:B,2,0)</f>
        <v>Admin</v>
      </c>
      <c r="B22645" s="172">
        <v>45826.441770833335</v>
      </c>
      <c r="C22645" s="69" t="s">
        <v>186</v>
      </c>
      <c r="D22645" s="69" t="s">
        <v>1937</v>
      </c>
      <c r="E22645" s="69" t="s">
        <v>3455</v>
      </c>
      <c r="F22645" s="69">
        <v>2544</v>
      </c>
      <c r="G22645" s="69" t="s">
        <v>1948</v>
      </c>
    </row>
    <row r="22646" spans="1:7" ht="14.4">
      <c r="A22646" s="27" t="str">
        <f>VLOOKUP(C22646,'user list'!A:B,2,0)</f>
        <v>Admin</v>
      </c>
      <c r="B22646" s="172">
        <v>45826.441782407404</v>
      </c>
      <c r="C22646" s="69" t="s">
        <v>186</v>
      </c>
      <c r="D22646" s="69" t="s">
        <v>1937</v>
      </c>
      <c r="E22646" s="69" t="s">
        <v>3455</v>
      </c>
      <c r="F22646" s="69">
        <v>2544</v>
      </c>
      <c r="G22646" s="69" t="s">
        <v>1948</v>
      </c>
    </row>
    <row r="22647" spans="1:7" ht="14.4">
      <c r="A22647" s="27" t="str">
        <f>VLOOKUP(C22647,'user list'!A:B,2,0)</f>
        <v>Admin</v>
      </c>
      <c r="B22647" s="172">
        <v>45826.441782407404</v>
      </c>
      <c r="C22647" s="69" t="s">
        <v>186</v>
      </c>
      <c r="D22647" s="69" t="s">
        <v>1937</v>
      </c>
      <c r="E22647" s="69" t="s">
        <v>3455</v>
      </c>
      <c r="F22647" s="69">
        <v>2544</v>
      </c>
      <c r="G22647" s="69" t="s">
        <v>1948</v>
      </c>
    </row>
    <row r="22648" spans="1:7" ht="14.4">
      <c r="A22648" s="27" t="str">
        <f>VLOOKUP(C22648,'user list'!A:B,2,0)</f>
        <v>Admin</v>
      </c>
      <c r="B22648" s="172">
        <v>45826.441782407404</v>
      </c>
      <c r="C22648" s="69" t="s">
        <v>186</v>
      </c>
      <c r="D22648" s="69" t="s">
        <v>1937</v>
      </c>
      <c r="E22648" s="69" t="s">
        <v>3455</v>
      </c>
      <c r="F22648" s="69">
        <v>2544</v>
      </c>
      <c r="G22648" s="69" t="s">
        <v>1947</v>
      </c>
    </row>
    <row r="22649" spans="1:7" ht="14.4">
      <c r="A22649" s="27" t="str">
        <f>VLOOKUP(C22649,'user list'!A:B,2,0)</f>
        <v>OCA</v>
      </c>
      <c r="B22649" s="172">
        <v>45826.441863425927</v>
      </c>
      <c r="C22649" s="69" t="s">
        <v>228</v>
      </c>
      <c r="D22649" s="69" t="s">
        <v>1937</v>
      </c>
      <c r="E22649" s="69" t="s">
        <v>3455</v>
      </c>
      <c r="F22649" s="69">
        <v>2544</v>
      </c>
      <c r="G22649" s="69" t="s">
        <v>1939</v>
      </c>
    </row>
    <row r="22650" spans="1:7" ht="14.4">
      <c r="A22650" s="27" t="str">
        <f>VLOOKUP(C22650,'user list'!A:B,2,0)</f>
        <v>OCA</v>
      </c>
      <c r="B22650" s="172">
        <v>45826.442546296297</v>
      </c>
      <c r="C22650" s="69" t="s">
        <v>228</v>
      </c>
      <c r="D22650" s="69" t="s">
        <v>1937</v>
      </c>
      <c r="E22650" s="69" t="s">
        <v>3455</v>
      </c>
      <c r="F22650" s="69">
        <v>2544</v>
      </c>
      <c r="G22650" s="69" t="s">
        <v>1947</v>
      </c>
    </row>
    <row r="22651" spans="1:7" ht="14.4">
      <c r="A22651" s="27" t="str">
        <f>VLOOKUP(C22651,'user list'!A:B,2,0)</f>
        <v>OCA</v>
      </c>
      <c r="B22651" s="172">
        <v>45826.442546296297</v>
      </c>
      <c r="C22651" s="69" t="s">
        <v>228</v>
      </c>
      <c r="D22651" s="69" t="s">
        <v>1937</v>
      </c>
      <c r="E22651" s="69" t="s">
        <v>3455</v>
      </c>
      <c r="F22651" s="69">
        <v>2544</v>
      </c>
      <c r="G22651" s="69" t="s">
        <v>1948</v>
      </c>
    </row>
    <row r="22652" spans="1:7" ht="14.4">
      <c r="A22652" s="27" t="str">
        <f>VLOOKUP(C22652,'user list'!A:B,2,0)</f>
        <v>OCA</v>
      </c>
      <c r="B22652" s="172">
        <v>45826.442546296297</v>
      </c>
      <c r="C22652" s="69" t="s">
        <v>228</v>
      </c>
      <c r="D22652" s="69" t="s">
        <v>1937</v>
      </c>
      <c r="E22652" s="69" t="s">
        <v>3455</v>
      </c>
      <c r="F22652" s="69">
        <v>2544</v>
      </c>
      <c r="G22652" s="69" t="s">
        <v>1939</v>
      </c>
    </row>
    <row r="22653" spans="1:7" ht="14.4">
      <c r="A22653" s="27" t="str">
        <f>VLOOKUP(C22653,'user list'!A:B,2,0)</f>
        <v>BPLD</v>
      </c>
      <c r="B22653" s="172">
        <v>45826.442696759259</v>
      </c>
      <c r="C22653" s="69" t="s">
        <v>194</v>
      </c>
      <c r="D22653" s="69" t="s">
        <v>1937</v>
      </c>
      <c r="E22653" s="69" t="s">
        <v>3454</v>
      </c>
      <c r="F22653" s="69">
        <v>2543</v>
      </c>
      <c r="G22653" s="69" t="s">
        <v>1939</v>
      </c>
    </row>
    <row r="22654" spans="1:7" ht="14.4">
      <c r="A22654" s="27" t="str">
        <f>VLOOKUP(C22654,'user list'!A:B,2,0)</f>
        <v>BPLD</v>
      </c>
      <c r="B22654" s="172">
        <v>45826.442824074074</v>
      </c>
      <c r="C22654" s="69" t="s">
        <v>194</v>
      </c>
      <c r="D22654" s="69" t="s">
        <v>1937</v>
      </c>
      <c r="E22654" s="69" t="s">
        <v>3454</v>
      </c>
      <c r="F22654" s="69">
        <v>2543</v>
      </c>
      <c r="G22654" s="69" t="s">
        <v>1947</v>
      </c>
    </row>
    <row r="22655" spans="1:7" ht="14.4">
      <c r="A22655" s="27" t="str">
        <f>VLOOKUP(C22655,'user list'!A:B,2,0)</f>
        <v>BPLD</v>
      </c>
      <c r="B22655" s="172">
        <v>45826.442824074074</v>
      </c>
      <c r="C22655" s="69" t="s">
        <v>194</v>
      </c>
      <c r="D22655" s="69" t="s">
        <v>1937</v>
      </c>
      <c r="E22655" s="69" t="s">
        <v>3454</v>
      </c>
      <c r="F22655" s="69">
        <v>2543</v>
      </c>
      <c r="G22655" s="69" t="s">
        <v>1948</v>
      </c>
    </row>
    <row r="22656" spans="1:7" ht="14.4">
      <c r="A22656" s="27" t="str">
        <f>VLOOKUP(C22656,'user list'!A:B,2,0)</f>
        <v>BPLD</v>
      </c>
      <c r="B22656" s="172">
        <v>45826.442835648151</v>
      </c>
      <c r="C22656" s="69" t="s">
        <v>194</v>
      </c>
      <c r="D22656" s="69" t="s">
        <v>1937</v>
      </c>
      <c r="E22656" s="69" t="s">
        <v>3454</v>
      </c>
      <c r="F22656" s="69">
        <v>2543</v>
      </c>
      <c r="G22656" s="69" t="s">
        <v>1939</v>
      </c>
    </row>
    <row r="22657" spans="1:7" ht="14.4">
      <c r="A22657" s="27" t="str">
        <f>VLOOKUP(C22657,'user list'!A:B,2,0)</f>
        <v>Admin</v>
      </c>
      <c r="B22657" s="172">
        <v>45826.442835648151</v>
      </c>
      <c r="C22657" s="69" t="s">
        <v>186</v>
      </c>
      <c r="D22657" s="69" t="s">
        <v>1937</v>
      </c>
      <c r="E22657" s="69" t="s">
        <v>3454</v>
      </c>
      <c r="F22657" s="69">
        <v>2543</v>
      </c>
      <c r="G22657" s="69" t="s">
        <v>1948</v>
      </c>
    </row>
    <row r="22658" spans="1:7" ht="14.4">
      <c r="A22658" s="27" t="str">
        <f>VLOOKUP(C22658,'user list'!A:B,2,0)</f>
        <v>BPLD</v>
      </c>
      <c r="B22658" s="172">
        <v>45826.44290509259</v>
      </c>
      <c r="C22658" s="69" t="s">
        <v>194</v>
      </c>
      <c r="D22658" s="69" t="s">
        <v>1937</v>
      </c>
      <c r="E22658" s="69" t="s">
        <v>3454</v>
      </c>
      <c r="F22658" s="69">
        <v>2543</v>
      </c>
      <c r="G22658" s="69" t="s">
        <v>1949</v>
      </c>
    </row>
    <row r="22659" spans="1:7" ht="14.4">
      <c r="A22659" s="27" t="str">
        <f>VLOOKUP(C22659,'user list'!A:B,2,0)</f>
        <v>BPLD</v>
      </c>
      <c r="B22659" s="172">
        <v>45826.443009259259</v>
      </c>
      <c r="C22659" s="69" t="s">
        <v>194</v>
      </c>
      <c r="D22659" s="69" t="s">
        <v>1937</v>
      </c>
      <c r="E22659" s="69" t="s">
        <v>3454</v>
      </c>
      <c r="F22659" s="69">
        <v>2543</v>
      </c>
      <c r="G22659" s="69" t="s">
        <v>1949</v>
      </c>
    </row>
    <row r="22660" spans="1:7" ht="14.4">
      <c r="A22660" s="27" t="str">
        <f>VLOOKUP(C22660,'user list'!A:B,2,0)</f>
        <v>LEDIPO</v>
      </c>
      <c r="B22660" s="172">
        <v>45826.44321759259</v>
      </c>
      <c r="C22660" s="69" t="s">
        <v>222</v>
      </c>
      <c r="D22660" s="69" t="s">
        <v>1937</v>
      </c>
      <c r="E22660" s="69" t="s">
        <v>3454</v>
      </c>
      <c r="F22660" s="69">
        <v>2543</v>
      </c>
      <c r="G22660" s="69" t="s">
        <v>1939</v>
      </c>
    </row>
    <row r="22661" spans="1:7" ht="14.4">
      <c r="A22661" s="27" t="str">
        <f>VLOOKUP(C22661,'user list'!A:B,2,0)</f>
        <v>CVD</v>
      </c>
      <c r="B22661" s="172">
        <v>45826.444131944445</v>
      </c>
      <c r="C22661" s="69" t="s">
        <v>208</v>
      </c>
      <c r="D22661" s="69" t="s">
        <v>1937</v>
      </c>
      <c r="E22661" s="69" t="s">
        <v>3454</v>
      </c>
      <c r="F22661" s="69">
        <v>2543</v>
      </c>
      <c r="G22661" s="69" t="s">
        <v>1947</v>
      </c>
    </row>
    <row r="22662" spans="1:7" ht="14.4">
      <c r="A22662" s="27" t="str">
        <f>VLOOKUP(C22662,'user list'!A:B,2,0)</f>
        <v>CVD</v>
      </c>
      <c r="B22662" s="172">
        <v>45826.444131944445</v>
      </c>
      <c r="C22662" s="69" t="s">
        <v>208</v>
      </c>
      <c r="D22662" s="69" t="s">
        <v>1937</v>
      </c>
      <c r="E22662" s="69" t="s">
        <v>3454</v>
      </c>
      <c r="F22662" s="69">
        <v>2543</v>
      </c>
      <c r="G22662" s="69" t="s">
        <v>1948</v>
      </c>
    </row>
    <row r="22663" spans="1:7" ht="14.4">
      <c r="A22663" s="27" t="str">
        <f>VLOOKUP(C22663,'user list'!A:B,2,0)</f>
        <v>CVD</v>
      </c>
      <c r="B22663" s="172">
        <v>45826.444131944445</v>
      </c>
      <c r="C22663" s="69" t="s">
        <v>208</v>
      </c>
      <c r="D22663" s="69" t="s">
        <v>1937</v>
      </c>
      <c r="E22663" s="69" t="s">
        <v>3454</v>
      </c>
      <c r="F22663" s="69">
        <v>2543</v>
      </c>
      <c r="G22663" s="69" t="s">
        <v>1939</v>
      </c>
    </row>
    <row r="22664" spans="1:7" ht="14.4">
      <c r="A22664" s="27" t="str">
        <f>VLOOKUP(C22664,'user list'!A:B,2,0)</f>
        <v>DOE</v>
      </c>
      <c r="B22664" s="172">
        <v>45826.444432870368</v>
      </c>
      <c r="C22664" s="69" t="s">
        <v>211</v>
      </c>
      <c r="D22664" s="69" t="s">
        <v>1937</v>
      </c>
      <c r="E22664" s="69" t="s">
        <v>3449</v>
      </c>
      <c r="F22664" s="69">
        <v>2534</v>
      </c>
      <c r="G22664" s="69" t="s">
        <v>1939</v>
      </c>
    </row>
    <row r="22665" spans="1:7" ht="14.4">
      <c r="A22665" s="27" t="str">
        <f>VLOOKUP(C22665,'user list'!A:B,2,0)</f>
        <v>DOE</v>
      </c>
      <c r="B22665" s="172">
        <v>45826.444548611114</v>
      </c>
      <c r="C22665" s="69" t="s">
        <v>211</v>
      </c>
      <c r="D22665" s="69" t="s">
        <v>1937</v>
      </c>
      <c r="E22665" s="69" t="s">
        <v>3448</v>
      </c>
      <c r="F22665" s="69">
        <v>2533</v>
      </c>
      <c r="G22665" s="69" t="s">
        <v>1939</v>
      </c>
    </row>
    <row r="22666" spans="1:7" ht="14.4">
      <c r="A22666" s="27" t="str">
        <f>VLOOKUP(C22666,'user list'!A:B,2,0)</f>
        <v>DOE</v>
      </c>
      <c r="B22666" s="172">
        <v>45826.44458333333</v>
      </c>
      <c r="C22666" s="69" t="s">
        <v>211</v>
      </c>
      <c r="D22666" s="69" t="s">
        <v>1937</v>
      </c>
      <c r="E22666" s="69" t="s">
        <v>3449</v>
      </c>
      <c r="F22666" s="69">
        <v>2534</v>
      </c>
      <c r="G22666" s="69" t="s">
        <v>1939</v>
      </c>
    </row>
    <row r="22667" spans="1:7" ht="14.4">
      <c r="A22667" s="27" t="str">
        <f>VLOOKUP(C22667,'user list'!A:B,2,0)</f>
        <v>OCA</v>
      </c>
      <c r="B22667" s="172">
        <v>45826.444641203707</v>
      </c>
      <c r="C22667" s="69" t="s">
        <v>228</v>
      </c>
      <c r="D22667" s="69" t="s">
        <v>1937</v>
      </c>
      <c r="E22667" s="69" t="s">
        <v>3456</v>
      </c>
      <c r="F22667" s="69">
        <v>2545</v>
      </c>
      <c r="G22667" s="69" t="s">
        <v>2440</v>
      </c>
    </row>
    <row r="22668" spans="1:7" ht="14.4">
      <c r="A22668" s="27" t="str">
        <f>VLOOKUP(C22668,'user list'!A:B,2,0)</f>
        <v>Admin</v>
      </c>
      <c r="B22668" s="172">
        <v>45826.444641203707</v>
      </c>
      <c r="C22668" s="69" t="s">
        <v>186</v>
      </c>
      <c r="D22668" s="69" t="s">
        <v>1937</v>
      </c>
      <c r="E22668" s="69" t="s">
        <v>3456</v>
      </c>
      <c r="F22668" s="69">
        <v>2545</v>
      </c>
      <c r="G22668" s="69" t="s">
        <v>1948</v>
      </c>
    </row>
    <row r="22669" spans="1:7" ht="14.4">
      <c r="A22669" s="27" t="str">
        <f>VLOOKUP(C22669,'user list'!A:B,2,0)</f>
        <v>Admin</v>
      </c>
      <c r="B22669" s="172">
        <v>45826.444641203707</v>
      </c>
      <c r="C22669" s="69" t="s">
        <v>186</v>
      </c>
      <c r="D22669" s="69" t="s">
        <v>1937</v>
      </c>
      <c r="E22669" s="69" t="s">
        <v>3456</v>
      </c>
      <c r="F22669" s="69">
        <v>2545</v>
      </c>
      <c r="G22669" s="69" t="s">
        <v>1948</v>
      </c>
    </row>
    <row r="22670" spans="1:7" ht="14.4">
      <c r="A22670" s="27" t="str">
        <f>VLOOKUP(C22670,'user list'!A:B,2,0)</f>
        <v>Admin</v>
      </c>
      <c r="B22670" s="172">
        <v>45826.444641203707</v>
      </c>
      <c r="C22670" s="69" t="s">
        <v>186</v>
      </c>
      <c r="D22670" s="69" t="s">
        <v>1937</v>
      </c>
      <c r="E22670" s="69" t="s">
        <v>3456</v>
      </c>
      <c r="F22670" s="69">
        <v>2545</v>
      </c>
      <c r="G22670" s="69" t="s">
        <v>1948</v>
      </c>
    </row>
    <row r="22671" spans="1:7" ht="14.4">
      <c r="A22671" s="27" t="str">
        <f>VLOOKUP(C22671,'user list'!A:B,2,0)</f>
        <v>Admin</v>
      </c>
      <c r="B22671" s="172">
        <v>45826.444641203707</v>
      </c>
      <c r="C22671" s="69" t="s">
        <v>186</v>
      </c>
      <c r="D22671" s="69" t="s">
        <v>1937</v>
      </c>
      <c r="E22671" s="69" t="s">
        <v>3456</v>
      </c>
      <c r="F22671" s="69">
        <v>2545</v>
      </c>
      <c r="G22671" s="69" t="s">
        <v>1947</v>
      </c>
    </row>
    <row r="22672" spans="1:7" ht="14.4">
      <c r="A22672" s="27" t="str">
        <f>VLOOKUP(C22672,'user list'!A:B,2,0)</f>
        <v>OCA</v>
      </c>
      <c r="B22672" s="172">
        <v>45826.444918981484</v>
      </c>
      <c r="C22672" s="69" t="s">
        <v>228</v>
      </c>
      <c r="D22672" s="69" t="s">
        <v>1937</v>
      </c>
      <c r="E22672" s="69" t="s">
        <v>3456</v>
      </c>
      <c r="F22672" s="69">
        <v>2545</v>
      </c>
      <c r="G22672" s="69" t="s">
        <v>1939</v>
      </c>
    </row>
    <row r="22673" spans="1:7" ht="14.4">
      <c r="A22673" s="27" t="str">
        <f>VLOOKUP(C22673,'user list'!A:B,2,0)</f>
        <v>PDAO</v>
      </c>
      <c r="B22673" s="172">
        <v>45826.444988425923</v>
      </c>
      <c r="C22673" s="69" t="s">
        <v>258</v>
      </c>
      <c r="D22673" s="69" t="s">
        <v>1937</v>
      </c>
      <c r="E22673" s="69" t="s">
        <v>3454</v>
      </c>
      <c r="F22673" s="69">
        <v>2543</v>
      </c>
      <c r="G22673" s="69" t="s">
        <v>1939</v>
      </c>
    </row>
    <row r="22674" spans="1:7" ht="14.4">
      <c r="A22674" s="27" t="str">
        <f>VLOOKUP(C22674,'user list'!A:B,2,0)</f>
        <v>OCA</v>
      </c>
      <c r="B22674" s="172">
        <v>45826.445081018515</v>
      </c>
      <c r="C22674" s="69" t="s">
        <v>228</v>
      </c>
      <c r="D22674" s="69" t="s">
        <v>1937</v>
      </c>
      <c r="E22674" s="69" t="s">
        <v>3456</v>
      </c>
      <c r="F22674" s="69">
        <v>2545</v>
      </c>
      <c r="G22674" s="69" t="s">
        <v>1947</v>
      </c>
    </row>
    <row r="22675" spans="1:7" ht="14.4">
      <c r="A22675" s="27" t="str">
        <f>VLOOKUP(C22675,'user list'!A:B,2,0)</f>
        <v>OCA</v>
      </c>
      <c r="B22675" s="172">
        <v>45826.445081018515</v>
      </c>
      <c r="C22675" s="69" t="s">
        <v>228</v>
      </c>
      <c r="D22675" s="69" t="s">
        <v>1937</v>
      </c>
      <c r="E22675" s="69" t="s">
        <v>3456</v>
      </c>
      <c r="F22675" s="69">
        <v>2545</v>
      </c>
      <c r="G22675" s="69" t="s">
        <v>1948</v>
      </c>
    </row>
    <row r="22676" spans="1:7" ht="14.4">
      <c r="A22676" s="27" t="str">
        <f>VLOOKUP(C22676,'user list'!A:B,2,0)</f>
        <v>OCA</v>
      </c>
      <c r="B22676" s="172">
        <v>45826.445081018515</v>
      </c>
      <c r="C22676" s="69" t="s">
        <v>228</v>
      </c>
      <c r="D22676" s="69" t="s">
        <v>1937</v>
      </c>
      <c r="E22676" s="69" t="s">
        <v>3456</v>
      </c>
      <c r="F22676" s="69">
        <v>2545</v>
      </c>
      <c r="G22676" s="69" t="s">
        <v>1939</v>
      </c>
    </row>
    <row r="22677" spans="1:7" ht="14.4">
      <c r="A22677" s="27" t="str">
        <f>VLOOKUP(C22677,'user list'!A:B,2,0)</f>
        <v>LEDIPO</v>
      </c>
      <c r="B22677" s="172">
        <v>45826.445335648146</v>
      </c>
      <c r="C22677" s="69" t="s">
        <v>222</v>
      </c>
      <c r="D22677" s="69" t="s">
        <v>1937</v>
      </c>
      <c r="E22677" s="69" t="s">
        <v>3454</v>
      </c>
      <c r="F22677" s="69">
        <v>2543</v>
      </c>
      <c r="G22677" s="69" t="s">
        <v>1947</v>
      </c>
    </row>
    <row r="22678" spans="1:7" ht="14.4">
      <c r="A22678" s="27" t="str">
        <f>VLOOKUP(C22678,'user list'!A:B,2,0)</f>
        <v>LEDIPO</v>
      </c>
      <c r="B22678" s="172">
        <v>45826.445335648146</v>
      </c>
      <c r="C22678" s="69" t="s">
        <v>222</v>
      </c>
      <c r="D22678" s="69" t="s">
        <v>1937</v>
      </c>
      <c r="E22678" s="69" t="s">
        <v>3454</v>
      </c>
      <c r="F22678" s="69">
        <v>2543</v>
      </c>
      <c r="G22678" s="69" t="s">
        <v>1948</v>
      </c>
    </row>
    <row r="22679" spans="1:7" ht="14.4">
      <c r="A22679" s="27" t="str">
        <f>VLOOKUP(C22679,'user list'!A:B,2,0)</f>
        <v>LEDIPO</v>
      </c>
      <c r="B22679" s="172">
        <v>45826.445335648146</v>
      </c>
      <c r="C22679" s="69" t="s">
        <v>222</v>
      </c>
      <c r="D22679" s="69" t="s">
        <v>1937</v>
      </c>
      <c r="E22679" s="69" t="s">
        <v>3454</v>
      </c>
      <c r="F22679" s="69">
        <v>2543</v>
      </c>
      <c r="G22679" s="69" t="s">
        <v>1939</v>
      </c>
    </row>
    <row r="22680" spans="1:7" ht="14.4">
      <c r="A22680" s="27" t="str">
        <f>VLOOKUP(C22680,'user list'!A:B,2,0)</f>
        <v>PDAO</v>
      </c>
      <c r="B22680" s="172">
        <v>45826.4453587963</v>
      </c>
      <c r="C22680" s="69" t="s">
        <v>258</v>
      </c>
      <c r="D22680" s="69" t="s">
        <v>1937</v>
      </c>
      <c r="E22680" s="69" t="s">
        <v>3392</v>
      </c>
      <c r="F22680" s="69">
        <v>2475</v>
      </c>
      <c r="G22680" s="69" t="s">
        <v>1939</v>
      </c>
    </row>
    <row r="22681" spans="1:7" ht="14.4">
      <c r="A22681" s="27" t="str">
        <f>VLOOKUP(C22681,'user list'!A:B,2,0)</f>
        <v>Admin</v>
      </c>
      <c r="B22681" s="172">
        <v>45826.445555555554</v>
      </c>
      <c r="C22681" s="69" t="s">
        <v>186</v>
      </c>
      <c r="D22681" s="69" t="s">
        <v>1937</v>
      </c>
      <c r="E22681" s="69" t="s">
        <v>3454</v>
      </c>
      <c r="F22681" s="69">
        <v>2543</v>
      </c>
      <c r="G22681" s="69" t="s">
        <v>1948</v>
      </c>
    </row>
    <row r="22682" spans="1:7" ht="14.4">
      <c r="A22682" s="27" t="str">
        <f>VLOOKUP(C22682,'user list'!A:B,2,0)</f>
        <v>LEDIPO</v>
      </c>
      <c r="B22682" s="172">
        <v>45826.445891203701</v>
      </c>
      <c r="C22682" s="69" t="s">
        <v>222</v>
      </c>
      <c r="D22682" s="69" t="s">
        <v>1937</v>
      </c>
      <c r="E22682" s="69" t="s">
        <v>3454</v>
      </c>
      <c r="F22682" s="69">
        <v>2543</v>
      </c>
      <c r="G22682" s="69" t="s">
        <v>1939</v>
      </c>
    </row>
    <row r="22683" spans="1:7" ht="14.4">
      <c r="A22683" s="27" t="str">
        <f>VLOOKUP(C22683,'user list'!A:B,2,0)</f>
        <v>OCA</v>
      </c>
      <c r="B22683" s="172">
        <v>45826.446168981478</v>
      </c>
      <c r="C22683" s="69" t="s">
        <v>228</v>
      </c>
      <c r="D22683" s="69" t="s">
        <v>1937</v>
      </c>
      <c r="E22683" s="69" t="s">
        <v>3457</v>
      </c>
      <c r="F22683" s="69">
        <v>2546</v>
      </c>
      <c r="G22683" s="69" t="s">
        <v>2440</v>
      </c>
    </row>
    <row r="22684" spans="1:7" ht="14.4">
      <c r="A22684" s="27" t="str">
        <f>VLOOKUP(C22684,'user list'!A:B,2,0)</f>
        <v>Admin</v>
      </c>
      <c r="B22684" s="172">
        <v>45826.446168981478</v>
      </c>
      <c r="C22684" s="69" t="s">
        <v>186</v>
      </c>
      <c r="D22684" s="69" t="s">
        <v>1937</v>
      </c>
      <c r="E22684" s="69" t="s">
        <v>3457</v>
      </c>
      <c r="F22684" s="69">
        <v>2546</v>
      </c>
      <c r="G22684" s="69" t="s">
        <v>1948</v>
      </c>
    </row>
    <row r="22685" spans="1:7" ht="14.4">
      <c r="A22685" s="27" t="str">
        <f>VLOOKUP(C22685,'user list'!A:B,2,0)</f>
        <v>Admin</v>
      </c>
      <c r="B22685" s="172">
        <v>45826.446168981478</v>
      </c>
      <c r="C22685" s="69" t="s">
        <v>186</v>
      </c>
      <c r="D22685" s="69" t="s">
        <v>1937</v>
      </c>
      <c r="E22685" s="69" t="s">
        <v>3457</v>
      </c>
      <c r="F22685" s="69">
        <v>2546</v>
      </c>
      <c r="G22685" s="69" t="s">
        <v>1948</v>
      </c>
    </row>
    <row r="22686" spans="1:7" ht="14.4">
      <c r="A22686" s="27" t="str">
        <f>VLOOKUP(C22686,'user list'!A:B,2,0)</f>
        <v>Admin</v>
      </c>
      <c r="B22686" s="172">
        <v>45826.446168981478</v>
      </c>
      <c r="C22686" s="69" t="s">
        <v>186</v>
      </c>
      <c r="D22686" s="69" t="s">
        <v>1937</v>
      </c>
      <c r="E22686" s="69" t="s">
        <v>3457</v>
      </c>
      <c r="F22686" s="69">
        <v>2546</v>
      </c>
      <c r="G22686" s="69" t="s">
        <v>1948</v>
      </c>
    </row>
    <row r="22687" spans="1:7" ht="14.4">
      <c r="A22687" s="27" t="str">
        <f>VLOOKUP(C22687,'user list'!A:B,2,0)</f>
        <v>Admin</v>
      </c>
      <c r="B22687" s="172">
        <v>45826.446168981478</v>
      </c>
      <c r="C22687" s="69" t="s">
        <v>186</v>
      </c>
      <c r="D22687" s="69" t="s">
        <v>1937</v>
      </c>
      <c r="E22687" s="69" t="s">
        <v>3457</v>
      </c>
      <c r="F22687" s="69">
        <v>2546</v>
      </c>
      <c r="G22687" s="69" t="s">
        <v>1947</v>
      </c>
    </row>
    <row r="22688" spans="1:7" ht="14.4">
      <c r="A22688" s="27" t="str">
        <f>VLOOKUP(C22688,'user list'!A:B,2,0)</f>
        <v>OCA</v>
      </c>
      <c r="B22688" s="172">
        <v>45826.446215277778</v>
      </c>
      <c r="C22688" s="69" t="s">
        <v>228</v>
      </c>
      <c r="D22688" s="69" t="s">
        <v>1937</v>
      </c>
      <c r="E22688" s="69" t="s">
        <v>3457</v>
      </c>
      <c r="F22688" s="69">
        <v>2546</v>
      </c>
      <c r="G22688" s="69" t="s">
        <v>1939</v>
      </c>
    </row>
    <row r="22689" spans="1:7" ht="14.4">
      <c r="A22689" s="27" t="str">
        <f>VLOOKUP(C22689,'user list'!A:B,2,0)</f>
        <v>OCA</v>
      </c>
      <c r="B22689" s="172">
        <v>45826.446574074071</v>
      </c>
      <c r="C22689" s="69" t="s">
        <v>228</v>
      </c>
      <c r="D22689" s="69" t="s">
        <v>1937</v>
      </c>
      <c r="E22689" s="69" t="s">
        <v>3457</v>
      </c>
      <c r="F22689" s="69">
        <v>2546</v>
      </c>
      <c r="G22689" s="69" t="s">
        <v>1947</v>
      </c>
    </row>
    <row r="22690" spans="1:7" ht="14.4">
      <c r="A22690" s="27" t="str">
        <f>VLOOKUP(C22690,'user list'!A:B,2,0)</f>
        <v>OCA</v>
      </c>
      <c r="B22690" s="172">
        <v>45826.446574074071</v>
      </c>
      <c r="C22690" s="69" t="s">
        <v>228</v>
      </c>
      <c r="D22690" s="69" t="s">
        <v>1937</v>
      </c>
      <c r="E22690" s="69" t="s">
        <v>3457</v>
      </c>
      <c r="F22690" s="69">
        <v>2546</v>
      </c>
      <c r="G22690" s="69" t="s">
        <v>1948</v>
      </c>
    </row>
    <row r="22691" spans="1:7" ht="14.4">
      <c r="A22691" s="27" t="str">
        <f>VLOOKUP(C22691,'user list'!A:B,2,0)</f>
        <v>OCA</v>
      </c>
      <c r="B22691" s="172">
        <v>45826.446574074071</v>
      </c>
      <c r="C22691" s="69" t="s">
        <v>228</v>
      </c>
      <c r="D22691" s="69" t="s">
        <v>1937</v>
      </c>
      <c r="E22691" s="69" t="s">
        <v>3457</v>
      </c>
      <c r="F22691" s="69">
        <v>2546</v>
      </c>
      <c r="G22691" s="69" t="s">
        <v>1939</v>
      </c>
    </row>
    <row r="22692" spans="1:7" ht="14.4">
      <c r="A22692" s="27" t="str">
        <f>VLOOKUP(C22692,'user list'!A:B,2,0)</f>
        <v>OCA</v>
      </c>
      <c r="B22692" s="172">
        <v>45826.448518518519</v>
      </c>
      <c r="C22692" s="69" t="s">
        <v>228</v>
      </c>
      <c r="D22692" s="69" t="s">
        <v>1937</v>
      </c>
      <c r="E22692" s="69" t="s">
        <v>3358</v>
      </c>
      <c r="F22692" s="69">
        <v>2422</v>
      </c>
      <c r="G22692" s="69" t="s">
        <v>1939</v>
      </c>
    </row>
    <row r="22693" spans="1:7" ht="14.4">
      <c r="A22693" s="27" t="str">
        <f>VLOOKUP(C22693,'user list'!A:B,2,0)</f>
        <v>SBCDPO</v>
      </c>
      <c r="B22693" s="172">
        <v>45826.448703703703</v>
      </c>
      <c r="C22693" s="69" t="s">
        <v>271</v>
      </c>
      <c r="D22693" s="69" t="s">
        <v>1937</v>
      </c>
      <c r="E22693" s="69" t="s">
        <v>3454</v>
      </c>
      <c r="F22693" s="69">
        <v>2543</v>
      </c>
      <c r="G22693" s="69" t="s">
        <v>1939</v>
      </c>
    </row>
    <row r="22694" spans="1:7" ht="14.4">
      <c r="A22694" s="27" t="str">
        <f>VLOOKUP(C22694,'user list'!A:B,2,0)</f>
        <v>SBCDPO</v>
      </c>
      <c r="B22694" s="172">
        <v>45826.449016203704</v>
      </c>
      <c r="C22694" s="69" t="s">
        <v>271</v>
      </c>
      <c r="D22694" s="69" t="s">
        <v>1937</v>
      </c>
      <c r="E22694" s="69" t="s">
        <v>3454</v>
      </c>
      <c r="F22694" s="69">
        <v>2543</v>
      </c>
      <c r="G22694" s="69" t="s">
        <v>1947</v>
      </c>
    </row>
    <row r="22695" spans="1:7" ht="14.4">
      <c r="A22695" s="27" t="str">
        <f>VLOOKUP(C22695,'user list'!A:B,2,0)</f>
        <v>SBCDPO</v>
      </c>
      <c r="B22695" s="172">
        <v>45826.449016203704</v>
      </c>
      <c r="C22695" s="69" t="s">
        <v>271</v>
      </c>
      <c r="D22695" s="69" t="s">
        <v>1937</v>
      </c>
      <c r="E22695" s="69" t="s">
        <v>3454</v>
      </c>
      <c r="F22695" s="69">
        <v>2543</v>
      </c>
      <c r="G22695" s="69" t="s">
        <v>1948</v>
      </c>
    </row>
    <row r="22696" spans="1:7" ht="14.4">
      <c r="A22696" s="27" t="str">
        <f>VLOOKUP(C22696,'user list'!A:B,2,0)</f>
        <v>SBCDPO</v>
      </c>
      <c r="B22696" s="172">
        <v>45826.449016203704</v>
      </c>
      <c r="C22696" s="69" t="s">
        <v>271</v>
      </c>
      <c r="D22696" s="69" t="s">
        <v>1937</v>
      </c>
      <c r="E22696" s="69" t="s">
        <v>3454</v>
      </c>
      <c r="F22696" s="69">
        <v>2543</v>
      </c>
      <c r="G22696" s="69" t="s">
        <v>1939</v>
      </c>
    </row>
    <row r="22697" spans="1:7" ht="14.4">
      <c r="A22697" s="27" t="str">
        <f>VLOOKUP(C22697,'user list'!A:B,2,0)</f>
        <v>Admin</v>
      </c>
      <c r="B22697" s="172">
        <v>45826.44902777778</v>
      </c>
      <c r="C22697" s="69" t="s">
        <v>186</v>
      </c>
      <c r="D22697" s="69" t="s">
        <v>1937</v>
      </c>
      <c r="E22697" s="69" t="s">
        <v>3454</v>
      </c>
      <c r="F22697" s="69">
        <v>2543</v>
      </c>
      <c r="G22697" s="69" t="s">
        <v>1948</v>
      </c>
    </row>
    <row r="22698" spans="1:7" ht="14.4">
      <c r="A22698" s="27" t="str">
        <f>VLOOKUP(C22698,'user list'!A:B,2,0)</f>
        <v>SBCDPO</v>
      </c>
      <c r="B22698" s="172">
        <v>45826.449386574073</v>
      </c>
      <c r="C22698" s="69" t="s">
        <v>271</v>
      </c>
      <c r="D22698" s="69" t="s">
        <v>1937</v>
      </c>
      <c r="E22698" s="69" t="s">
        <v>3454</v>
      </c>
      <c r="F22698" s="69">
        <v>2543</v>
      </c>
      <c r="G22698" s="69" t="s">
        <v>1939</v>
      </c>
    </row>
    <row r="22699" spans="1:7" ht="14.4">
      <c r="A22699" s="27" t="str">
        <f>VLOOKUP(C22699,'user list'!A:B,2,0)</f>
        <v>SBCDPO</v>
      </c>
      <c r="B22699" s="172">
        <v>45826.449456018519</v>
      </c>
      <c r="C22699" s="69" t="s">
        <v>271</v>
      </c>
      <c r="D22699" s="69" t="s">
        <v>1937</v>
      </c>
      <c r="E22699" s="69" t="s">
        <v>3454</v>
      </c>
      <c r="F22699" s="69">
        <v>2543</v>
      </c>
      <c r="G22699" s="69" t="s">
        <v>2441</v>
      </c>
    </row>
    <row r="22700" spans="1:7" ht="14.4">
      <c r="A22700" s="27" t="str">
        <f>VLOOKUP(C22700,'user list'!A:B,2,0)</f>
        <v>OCA</v>
      </c>
      <c r="B22700" s="172">
        <v>45826.44972222222</v>
      </c>
      <c r="C22700" s="69" t="s">
        <v>228</v>
      </c>
      <c r="D22700" s="69" t="s">
        <v>1937</v>
      </c>
      <c r="E22700" s="69" t="s">
        <v>2548</v>
      </c>
      <c r="F22700" s="69">
        <v>1905</v>
      </c>
      <c r="G22700" s="69" t="s">
        <v>1939</v>
      </c>
    </row>
    <row r="22701" spans="1:7" ht="14.4">
      <c r="A22701" s="27" t="str">
        <f>VLOOKUP(C22701,'user list'!A:B,2,0)</f>
        <v>OCA</v>
      </c>
      <c r="B22701" s="172">
        <v>45826.450173611112</v>
      </c>
      <c r="C22701" s="69" t="s">
        <v>228</v>
      </c>
      <c r="D22701" s="69" t="s">
        <v>1937</v>
      </c>
      <c r="E22701" s="69" t="s">
        <v>3367</v>
      </c>
      <c r="F22701" s="69">
        <v>2437</v>
      </c>
      <c r="G22701" s="69" t="s">
        <v>1939</v>
      </c>
    </row>
    <row r="22702" spans="1:7" ht="14.4">
      <c r="A22702" s="27" t="str">
        <f>VLOOKUP(C22702,'user list'!A:B,2,0)</f>
        <v>PDAO</v>
      </c>
      <c r="B22702" s="172">
        <v>45826.451192129629</v>
      </c>
      <c r="C22702" s="69" t="s">
        <v>258</v>
      </c>
      <c r="D22702" s="69" t="s">
        <v>1937</v>
      </c>
      <c r="E22702" s="69" t="s">
        <v>3454</v>
      </c>
      <c r="F22702" s="69">
        <v>2543</v>
      </c>
      <c r="G22702" s="69" t="s">
        <v>1939</v>
      </c>
    </row>
    <row r="22703" spans="1:7" ht="14.4">
      <c r="A22703" s="27" t="str">
        <f>VLOOKUP(C22703,'user list'!A:B,2,0)</f>
        <v>PDAO</v>
      </c>
      <c r="B22703" s="172">
        <v>45826.451284722221</v>
      </c>
      <c r="C22703" s="69" t="s">
        <v>258</v>
      </c>
      <c r="D22703" s="69" t="s">
        <v>1937</v>
      </c>
      <c r="E22703" s="69" t="s">
        <v>3454</v>
      </c>
      <c r="F22703" s="69">
        <v>2543</v>
      </c>
      <c r="G22703" s="69" t="s">
        <v>1947</v>
      </c>
    </row>
    <row r="22704" spans="1:7" ht="14.4">
      <c r="A22704" s="27" t="str">
        <f>VLOOKUP(C22704,'user list'!A:B,2,0)</f>
        <v>PDAO</v>
      </c>
      <c r="B22704" s="172">
        <v>45826.451284722221</v>
      </c>
      <c r="C22704" s="69" t="s">
        <v>258</v>
      </c>
      <c r="D22704" s="69" t="s">
        <v>1937</v>
      </c>
      <c r="E22704" s="69" t="s">
        <v>3454</v>
      </c>
      <c r="F22704" s="69">
        <v>2543</v>
      </c>
      <c r="G22704" s="69" t="s">
        <v>1948</v>
      </c>
    </row>
    <row r="22705" spans="1:7" ht="14.4">
      <c r="A22705" s="27" t="str">
        <f>VLOOKUP(C22705,'user list'!A:B,2,0)</f>
        <v>PDAO</v>
      </c>
      <c r="B22705" s="172">
        <v>45826.451284722221</v>
      </c>
      <c r="C22705" s="69" t="s">
        <v>258</v>
      </c>
      <c r="D22705" s="69" t="s">
        <v>1937</v>
      </c>
      <c r="E22705" s="69" t="s">
        <v>3454</v>
      </c>
      <c r="F22705" s="69">
        <v>2543</v>
      </c>
      <c r="G22705" s="69" t="s">
        <v>1939</v>
      </c>
    </row>
    <row r="22706" spans="1:7" ht="14.4">
      <c r="A22706" s="27" t="str">
        <f>VLOOKUP(C22706,'user list'!A:B,2,0)</f>
        <v>Admin</v>
      </c>
      <c r="B22706" s="172">
        <v>45826.451284722221</v>
      </c>
      <c r="C22706" s="69" t="s">
        <v>186</v>
      </c>
      <c r="D22706" s="69" t="s">
        <v>1937</v>
      </c>
      <c r="E22706" s="69" t="s">
        <v>3454</v>
      </c>
      <c r="F22706" s="69">
        <v>2543</v>
      </c>
      <c r="G22706" s="69" t="s">
        <v>1948</v>
      </c>
    </row>
    <row r="22707" spans="1:7" ht="14.4">
      <c r="A22707" s="27" t="str">
        <f>VLOOKUP(C22707,'user list'!A:B,2,0)</f>
        <v>OCA</v>
      </c>
      <c r="B22707" s="172">
        <v>45826.451307870368</v>
      </c>
      <c r="C22707" s="69" t="s">
        <v>228</v>
      </c>
      <c r="D22707" s="69" t="s">
        <v>1937</v>
      </c>
      <c r="E22707" s="69" t="s">
        <v>2547</v>
      </c>
      <c r="F22707" s="69">
        <v>1902</v>
      </c>
      <c r="G22707" s="69" t="s">
        <v>1939</v>
      </c>
    </row>
    <row r="22708" spans="1:7" ht="14.4">
      <c r="A22708" s="27" t="str">
        <f>VLOOKUP(C22708,'user list'!A:B,2,0)</f>
        <v>OCA</v>
      </c>
      <c r="B22708" s="172">
        <v>45826.451342592591</v>
      </c>
      <c r="C22708" s="69" t="s">
        <v>228</v>
      </c>
      <c r="D22708" s="69" t="s">
        <v>1937</v>
      </c>
      <c r="E22708" s="69" t="s">
        <v>2546</v>
      </c>
      <c r="F22708" s="69">
        <v>1900</v>
      </c>
      <c r="G22708" s="69" t="s">
        <v>1939</v>
      </c>
    </row>
    <row r="22709" spans="1:7" ht="14.4">
      <c r="A22709" s="27" t="str">
        <f>VLOOKUP(C22709,'user list'!A:B,2,0)</f>
        <v>OCA</v>
      </c>
      <c r="B22709" s="172">
        <v>45826.451377314814</v>
      </c>
      <c r="C22709" s="69" t="s">
        <v>228</v>
      </c>
      <c r="D22709" s="69" t="s">
        <v>1937</v>
      </c>
      <c r="E22709" s="69" t="s">
        <v>2545</v>
      </c>
      <c r="F22709" s="69">
        <v>1899</v>
      </c>
      <c r="G22709" s="69" t="s">
        <v>1939</v>
      </c>
    </row>
    <row r="22710" spans="1:7" ht="14.4">
      <c r="A22710" s="27" t="str">
        <f>VLOOKUP(C22710,'user list'!A:B,2,0)</f>
        <v>OCA</v>
      </c>
      <c r="B22710" s="172">
        <v>45826.451423611114</v>
      </c>
      <c r="C22710" s="69" t="s">
        <v>228</v>
      </c>
      <c r="D22710" s="69" t="s">
        <v>1937</v>
      </c>
      <c r="E22710" s="69" t="s">
        <v>2544</v>
      </c>
      <c r="F22710" s="69">
        <v>1898</v>
      </c>
      <c r="G22710" s="69" t="s">
        <v>1939</v>
      </c>
    </row>
    <row r="22711" spans="1:7" ht="14.4">
      <c r="A22711" s="27" t="str">
        <f>VLOOKUP(C22711,'user list'!A:B,2,0)</f>
        <v>PDAO</v>
      </c>
      <c r="B22711" s="172">
        <v>45826.451921296299</v>
      </c>
      <c r="C22711" s="69" t="s">
        <v>258</v>
      </c>
      <c r="D22711" s="69" t="s">
        <v>1937</v>
      </c>
      <c r="E22711" s="69" t="s">
        <v>3454</v>
      </c>
      <c r="F22711" s="69">
        <v>2543</v>
      </c>
      <c r="G22711" s="69" t="s">
        <v>1939</v>
      </c>
    </row>
    <row r="22712" spans="1:7" ht="14.4">
      <c r="A22712" s="27" t="str">
        <f>VLOOKUP(C22712,'user list'!A:B,2,0)</f>
        <v>PDAO</v>
      </c>
      <c r="B22712" s="172">
        <v>45826.451979166668</v>
      </c>
      <c r="C22712" s="69" t="s">
        <v>258</v>
      </c>
      <c r="D22712" s="69" t="s">
        <v>1937</v>
      </c>
      <c r="E22712" s="69" t="s">
        <v>3392</v>
      </c>
      <c r="F22712" s="69">
        <v>2475</v>
      </c>
      <c r="G22712" s="69" t="s">
        <v>1939</v>
      </c>
    </row>
    <row r="22713" spans="1:7" ht="14.4">
      <c r="A22713" s="27" t="str">
        <f>VLOOKUP(C22713,'user list'!A:B,2,0)</f>
        <v>PDAO</v>
      </c>
      <c r="B22713" s="172">
        <v>45826.452118055553</v>
      </c>
      <c r="C22713" s="69" t="s">
        <v>258</v>
      </c>
      <c r="D22713" s="69" t="s">
        <v>1937</v>
      </c>
      <c r="E22713" s="69" t="s">
        <v>3392</v>
      </c>
      <c r="F22713" s="69">
        <v>2475</v>
      </c>
      <c r="G22713" s="69" t="s">
        <v>1947</v>
      </c>
    </row>
    <row r="22714" spans="1:7" ht="14.4">
      <c r="A22714" s="27" t="str">
        <f>VLOOKUP(C22714,'user list'!A:B,2,0)</f>
        <v>PDAO</v>
      </c>
      <c r="B22714" s="172">
        <v>45826.452118055553</v>
      </c>
      <c r="C22714" s="69" t="s">
        <v>258</v>
      </c>
      <c r="D22714" s="69" t="s">
        <v>1937</v>
      </c>
      <c r="E22714" s="69" t="s">
        <v>3392</v>
      </c>
      <c r="F22714" s="69">
        <v>2475</v>
      </c>
      <c r="G22714" s="69" t="s">
        <v>1948</v>
      </c>
    </row>
    <row r="22715" spans="1:7" ht="14.4">
      <c r="A22715" s="27" t="str">
        <f>VLOOKUP(C22715,'user list'!A:B,2,0)</f>
        <v>PDAO</v>
      </c>
      <c r="B22715" s="172">
        <v>45826.45212962963</v>
      </c>
      <c r="C22715" s="69" t="s">
        <v>258</v>
      </c>
      <c r="D22715" s="69" t="s">
        <v>1937</v>
      </c>
      <c r="E22715" s="69" t="s">
        <v>3392</v>
      </c>
      <c r="F22715" s="69">
        <v>2475</v>
      </c>
      <c r="G22715" s="69" t="s">
        <v>1939</v>
      </c>
    </row>
    <row r="22716" spans="1:7" ht="14.4">
      <c r="A22716" s="27" t="str">
        <f>VLOOKUP(C22716,'user list'!A:B,2,0)</f>
        <v>Admin</v>
      </c>
      <c r="B22716" s="172">
        <v>45826.45212962963</v>
      </c>
      <c r="C22716" s="69" t="s">
        <v>186</v>
      </c>
      <c r="D22716" s="69" t="s">
        <v>1937</v>
      </c>
      <c r="E22716" s="69" t="s">
        <v>3392</v>
      </c>
      <c r="F22716" s="69">
        <v>2475</v>
      </c>
      <c r="G22716" s="69" t="s">
        <v>1948</v>
      </c>
    </row>
    <row r="22717" spans="1:7" ht="14.4">
      <c r="A22717" s="27" t="str">
        <f>VLOOKUP(C22717,'user list'!A:B,2,0)</f>
        <v>SBCDPO</v>
      </c>
      <c r="B22717" s="172">
        <v>45826.452141203707</v>
      </c>
      <c r="C22717" s="69" t="s">
        <v>271</v>
      </c>
      <c r="D22717" s="69" t="s">
        <v>1937</v>
      </c>
      <c r="E22717" s="69" t="s">
        <v>3446</v>
      </c>
      <c r="F22717" s="69">
        <v>2529</v>
      </c>
      <c r="G22717" s="69" t="s">
        <v>1939</v>
      </c>
    </row>
    <row r="22718" spans="1:7" ht="14.4">
      <c r="A22718" s="27" t="str">
        <f>VLOOKUP(C22718,'user list'!A:B,2,0)</f>
        <v>PDAO</v>
      </c>
      <c r="B22718" s="172">
        <v>45826.452222222222</v>
      </c>
      <c r="C22718" s="69" t="s">
        <v>258</v>
      </c>
      <c r="D22718" s="69" t="s">
        <v>1937</v>
      </c>
      <c r="E22718" s="69" t="s">
        <v>3061</v>
      </c>
      <c r="F22718" s="69">
        <v>2360</v>
      </c>
      <c r="G22718" s="69" t="s">
        <v>1939</v>
      </c>
    </row>
    <row r="22719" spans="1:7" ht="14.4">
      <c r="A22719" s="27" t="str">
        <f>VLOOKUP(C22719,'user list'!A:B,2,0)</f>
        <v>PDAO</v>
      </c>
      <c r="B22719" s="172">
        <v>45826.453240740739</v>
      </c>
      <c r="C22719" s="69" t="s">
        <v>258</v>
      </c>
      <c r="D22719" s="69" t="s">
        <v>1937</v>
      </c>
      <c r="E22719" s="69" t="s">
        <v>3392</v>
      </c>
      <c r="F22719" s="69">
        <v>2475</v>
      </c>
      <c r="G22719" s="69" t="s">
        <v>1939</v>
      </c>
    </row>
    <row r="22720" spans="1:7" ht="14.4">
      <c r="A22720" s="27" t="str">
        <f>VLOOKUP(C22720,'user list'!A:B,2,0)</f>
        <v>PDAO</v>
      </c>
      <c r="B22720" s="172">
        <v>45826.4533912037</v>
      </c>
      <c r="C22720" s="69" t="s">
        <v>258</v>
      </c>
      <c r="D22720" s="69" t="s">
        <v>1937</v>
      </c>
      <c r="E22720" s="69" t="s">
        <v>3255</v>
      </c>
      <c r="F22720" s="69">
        <v>2407</v>
      </c>
      <c r="G22720" s="69" t="s">
        <v>1939</v>
      </c>
    </row>
    <row r="22721" spans="1:7" ht="14.4">
      <c r="A22721" s="27" t="str">
        <f>VLOOKUP(C22721,'user list'!A:B,2,0)</f>
        <v>PROC</v>
      </c>
      <c r="B22721" s="172">
        <v>45826.454386574071</v>
      </c>
      <c r="C22721" s="69" t="s">
        <v>261</v>
      </c>
      <c r="D22721" s="69" t="s">
        <v>1937</v>
      </c>
      <c r="E22721" s="69" t="s">
        <v>2784</v>
      </c>
      <c r="F22721" s="69">
        <v>2340</v>
      </c>
      <c r="G22721" s="69" t="s">
        <v>1939</v>
      </c>
    </row>
    <row r="22722" spans="1:7" ht="14.4">
      <c r="A22722" s="27" t="str">
        <f>VLOOKUP(C22722,'user list'!A:B,2,0)</f>
        <v>PROC</v>
      </c>
      <c r="B22722" s="172">
        <v>45826.454548611109</v>
      </c>
      <c r="C22722" s="69" t="s">
        <v>261</v>
      </c>
      <c r="D22722" s="69" t="s">
        <v>1937</v>
      </c>
      <c r="E22722" s="69" t="s">
        <v>2784</v>
      </c>
      <c r="F22722" s="69">
        <v>2340</v>
      </c>
      <c r="G22722" s="69" t="s">
        <v>1947</v>
      </c>
    </row>
    <row r="22723" spans="1:7" ht="14.4">
      <c r="A22723" s="27" t="str">
        <f>VLOOKUP(C22723,'user list'!A:B,2,0)</f>
        <v>PROC</v>
      </c>
      <c r="B22723" s="172">
        <v>45826.454548611109</v>
      </c>
      <c r="C22723" s="69" t="s">
        <v>261</v>
      </c>
      <c r="D22723" s="69" t="s">
        <v>1937</v>
      </c>
      <c r="E22723" s="69" t="s">
        <v>2784</v>
      </c>
      <c r="F22723" s="69">
        <v>2340</v>
      </c>
      <c r="G22723" s="69" t="s">
        <v>1948</v>
      </c>
    </row>
    <row r="22724" spans="1:7" ht="14.4">
      <c r="A22724" s="27" t="str">
        <f>VLOOKUP(C22724,'user list'!A:B,2,0)</f>
        <v>Admin</v>
      </c>
      <c r="B22724" s="172">
        <v>45826.454560185186</v>
      </c>
      <c r="C22724" s="69" t="s">
        <v>186</v>
      </c>
      <c r="D22724" s="69" t="s">
        <v>1937</v>
      </c>
      <c r="E22724" s="69" t="s">
        <v>2784</v>
      </c>
      <c r="F22724" s="69">
        <v>2340</v>
      </c>
      <c r="G22724" s="69" t="s">
        <v>1948</v>
      </c>
    </row>
    <row r="22725" spans="1:7" ht="14.4">
      <c r="A22725" s="27" t="str">
        <f>VLOOKUP(C22725,'user list'!A:B,2,0)</f>
        <v>PROC</v>
      </c>
      <c r="B22725" s="172">
        <v>45826.454560185186</v>
      </c>
      <c r="C22725" s="69" t="s">
        <v>261</v>
      </c>
      <c r="D22725" s="69" t="s">
        <v>1937</v>
      </c>
      <c r="E22725" s="69" t="s">
        <v>2784</v>
      </c>
      <c r="F22725" s="69">
        <v>2340</v>
      </c>
      <c r="G22725" s="69" t="s">
        <v>1939</v>
      </c>
    </row>
    <row r="22726" spans="1:7" ht="14.4">
      <c r="A22726" s="27" t="str">
        <f>VLOOKUP(C22726,'user list'!A:B,2,0)</f>
        <v>PROC</v>
      </c>
      <c r="B22726" s="172">
        <v>45826.454583333332</v>
      </c>
      <c r="C22726" s="69" t="s">
        <v>261</v>
      </c>
      <c r="D22726" s="69" t="s">
        <v>1937</v>
      </c>
      <c r="E22726" s="69" t="s">
        <v>3060</v>
      </c>
      <c r="F22726" s="69">
        <v>2354</v>
      </c>
      <c r="G22726" s="69" t="s">
        <v>1939</v>
      </c>
    </row>
    <row r="22727" spans="1:7" ht="14.4">
      <c r="A22727" s="27" t="str">
        <f>VLOOKUP(C22727,'user list'!A:B,2,0)</f>
        <v>PROC</v>
      </c>
      <c r="B22727" s="172">
        <v>45826.454780092594</v>
      </c>
      <c r="C22727" s="69" t="s">
        <v>261</v>
      </c>
      <c r="D22727" s="69" t="s">
        <v>1937</v>
      </c>
      <c r="E22727" s="69" t="s">
        <v>3060</v>
      </c>
      <c r="F22727" s="69">
        <v>2354</v>
      </c>
      <c r="G22727" s="69" t="s">
        <v>1947</v>
      </c>
    </row>
    <row r="22728" spans="1:7" ht="14.4">
      <c r="A22728" s="27" t="str">
        <f>VLOOKUP(C22728,'user list'!A:B,2,0)</f>
        <v>PROC</v>
      </c>
      <c r="B22728" s="172">
        <v>45826.454780092594</v>
      </c>
      <c r="C22728" s="69" t="s">
        <v>261</v>
      </c>
      <c r="D22728" s="69" t="s">
        <v>1937</v>
      </c>
      <c r="E22728" s="69" t="s">
        <v>3060</v>
      </c>
      <c r="F22728" s="69">
        <v>2354</v>
      </c>
      <c r="G22728" s="69" t="s">
        <v>1948</v>
      </c>
    </row>
    <row r="22729" spans="1:7" ht="14.4">
      <c r="A22729" s="27" t="str">
        <f>VLOOKUP(C22729,'user list'!A:B,2,0)</f>
        <v>Admin</v>
      </c>
      <c r="B22729" s="172">
        <v>45826.454780092594</v>
      </c>
      <c r="C22729" s="69" t="s">
        <v>186</v>
      </c>
      <c r="D22729" s="69" t="s">
        <v>1937</v>
      </c>
      <c r="E22729" s="69" t="s">
        <v>3060</v>
      </c>
      <c r="F22729" s="69">
        <v>2354</v>
      </c>
      <c r="G22729" s="69" t="s">
        <v>1948</v>
      </c>
    </row>
    <row r="22730" spans="1:7" ht="14.4">
      <c r="A22730" s="27" t="str">
        <f>VLOOKUP(C22730,'user list'!A:B,2,0)</f>
        <v>PROC</v>
      </c>
      <c r="B22730" s="172">
        <v>45826.454780092594</v>
      </c>
      <c r="C22730" s="69" t="s">
        <v>261</v>
      </c>
      <c r="D22730" s="69" t="s">
        <v>1937</v>
      </c>
      <c r="E22730" s="69" t="s">
        <v>3060</v>
      </c>
      <c r="F22730" s="69">
        <v>2354</v>
      </c>
      <c r="G22730" s="69" t="s">
        <v>1939</v>
      </c>
    </row>
    <row r="22731" spans="1:7" ht="14.4">
      <c r="A22731" s="27" t="str">
        <f>VLOOKUP(C22731,'user list'!A:B,2,0)</f>
        <v>PROC</v>
      </c>
      <c r="B22731" s="172">
        <v>45826.454826388886</v>
      </c>
      <c r="C22731" s="69" t="s">
        <v>261</v>
      </c>
      <c r="D22731" s="69" t="s">
        <v>1937</v>
      </c>
      <c r="E22731" s="69" t="s">
        <v>3061</v>
      </c>
      <c r="F22731" s="69">
        <v>2360</v>
      </c>
      <c r="G22731" s="69" t="s">
        <v>1939</v>
      </c>
    </row>
    <row r="22732" spans="1:7" ht="14.4">
      <c r="A22732" s="27" t="str">
        <f>VLOOKUP(C22732,'user list'!A:B,2,0)</f>
        <v>PROC</v>
      </c>
      <c r="B22732" s="172">
        <v>45826.455104166664</v>
      </c>
      <c r="C22732" s="69" t="s">
        <v>261</v>
      </c>
      <c r="D22732" s="69" t="s">
        <v>1937</v>
      </c>
      <c r="E22732" s="69" t="s">
        <v>3061</v>
      </c>
      <c r="F22732" s="69">
        <v>2360</v>
      </c>
      <c r="G22732" s="69" t="s">
        <v>1947</v>
      </c>
    </row>
    <row r="22733" spans="1:7" ht="14.4">
      <c r="A22733" s="27" t="str">
        <f>VLOOKUP(C22733,'user list'!A:B,2,0)</f>
        <v>PROC</v>
      </c>
      <c r="B22733" s="172">
        <v>45826.455104166664</v>
      </c>
      <c r="C22733" s="69" t="s">
        <v>261</v>
      </c>
      <c r="D22733" s="69" t="s">
        <v>1937</v>
      </c>
      <c r="E22733" s="69" t="s">
        <v>3061</v>
      </c>
      <c r="F22733" s="69">
        <v>2360</v>
      </c>
      <c r="G22733" s="69" t="s">
        <v>1948</v>
      </c>
    </row>
    <row r="22734" spans="1:7" ht="14.4">
      <c r="A22734" s="27" t="str">
        <f>VLOOKUP(C22734,'user list'!A:B,2,0)</f>
        <v>Admin</v>
      </c>
      <c r="B22734" s="172">
        <v>45826.455104166664</v>
      </c>
      <c r="C22734" s="69" t="s">
        <v>186</v>
      </c>
      <c r="D22734" s="69" t="s">
        <v>1937</v>
      </c>
      <c r="E22734" s="69" t="s">
        <v>3061</v>
      </c>
      <c r="F22734" s="69">
        <v>2360</v>
      </c>
      <c r="G22734" s="69" t="s">
        <v>1948</v>
      </c>
    </row>
    <row r="22735" spans="1:7" ht="14.4">
      <c r="A22735" s="27" t="str">
        <f>VLOOKUP(C22735,'user list'!A:B,2,0)</f>
        <v>PROC</v>
      </c>
      <c r="B22735" s="172">
        <v>45826.455104166664</v>
      </c>
      <c r="C22735" s="69" t="s">
        <v>261</v>
      </c>
      <c r="D22735" s="69" t="s">
        <v>1937</v>
      </c>
      <c r="E22735" s="69" t="s">
        <v>3061</v>
      </c>
      <c r="F22735" s="69">
        <v>2360</v>
      </c>
      <c r="G22735" s="69" t="s">
        <v>1939</v>
      </c>
    </row>
    <row r="22736" spans="1:7" ht="14.4">
      <c r="A22736" s="27" t="str">
        <f>VLOOKUP(C22736,'user list'!A:B,2,0)</f>
        <v>PROC</v>
      </c>
      <c r="B22736" s="172">
        <v>45826.455127314817</v>
      </c>
      <c r="C22736" s="69" t="s">
        <v>261</v>
      </c>
      <c r="D22736" s="69" t="s">
        <v>1937</v>
      </c>
      <c r="E22736" s="69" t="s">
        <v>3261</v>
      </c>
      <c r="F22736" s="69">
        <v>2404</v>
      </c>
      <c r="G22736" s="69" t="s">
        <v>1939</v>
      </c>
    </row>
    <row r="22737" spans="1:7" ht="14.4">
      <c r="A22737" s="27" t="str">
        <f>VLOOKUP(C22737,'user list'!A:B,2,0)</f>
        <v>PROC</v>
      </c>
      <c r="B22737" s="172">
        <v>45826.455300925925</v>
      </c>
      <c r="C22737" s="69" t="s">
        <v>261</v>
      </c>
      <c r="D22737" s="69" t="s">
        <v>1937</v>
      </c>
      <c r="E22737" s="69" t="s">
        <v>3261</v>
      </c>
      <c r="F22737" s="69">
        <v>2404</v>
      </c>
      <c r="G22737" s="69" t="s">
        <v>1947</v>
      </c>
    </row>
    <row r="22738" spans="1:7" ht="14.4">
      <c r="A22738" s="27" t="str">
        <f>VLOOKUP(C22738,'user list'!A:B,2,0)</f>
        <v>PROC</v>
      </c>
      <c r="B22738" s="172">
        <v>45826.455300925925</v>
      </c>
      <c r="C22738" s="69" t="s">
        <v>261</v>
      </c>
      <c r="D22738" s="69" t="s">
        <v>1937</v>
      </c>
      <c r="E22738" s="69" t="s">
        <v>3261</v>
      </c>
      <c r="F22738" s="69">
        <v>2404</v>
      </c>
      <c r="G22738" s="69" t="s">
        <v>1948</v>
      </c>
    </row>
    <row r="22739" spans="1:7" ht="14.4">
      <c r="A22739" s="27" t="str">
        <f>VLOOKUP(C22739,'user list'!A:B,2,0)</f>
        <v>Admin</v>
      </c>
      <c r="B22739" s="172">
        <v>45826.455300925925</v>
      </c>
      <c r="C22739" s="69" t="s">
        <v>186</v>
      </c>
      <c r="D22739" s="69" t="s">
        <v>1937</v>
      </c>
      <c r="E22739" s="69" t="s">
        <v>3261</v>
      </c>
      <c r="F22739" s="69">
        <v>2404</v>
      </c>
      <c r="G22739" s="69" t="s">
        <v>1948</v>
      </c>
    </row>
    <row r="22740" spans="1:7" ht="14.4">
      <c r="A22740" s="27" t="str">
        <f>VLOOKUP(C22740,'user list'!A:B,2,0)</f>
        <v>PROC</v>
      </c>
      <c r="B22740" s="172">
        <v>45826.455300925925</v>
      </c>
      <c r="C22740" s="69" t="s">
        <v>261</v>
      </c>
      <c r="D22740" s="69" t="s">
        <v>1937</v>
      </c>
      <c r="E22740" s="69" t="s">
        <v>3261</v>
      </c>
      <c r="F22740" s="69">
        <v>2404</v>
      </c>
      <c r="G22740" s="69" t="s">
        <v>1939</v>
      </c>
    </row>
    <row r="22741" spans="1:7" ht="14.4">
      <c r="A22741" s="27" t="str">
        <f>VLOOKUP(C22741,'user list'!A:B,2,0)</f>
        <v>PROC</v>
      </c>
      <c r="B22741" s="172">
        <v>45826.455370370371</v>
      </c>
      <c r="C22741" s="69" t="s">
        <v>261</v>
      </c>
      <c r="D22741" s="69" t="s">
        <v>1937</v>
      </c>
      <c r="E22741" s="69" t="s">
        <v>3261</v>
      </c>
      <c r="F22741" s="69">
        <v>2404</v>
      </c>
      <c r="G22741" s="69" t="s">
        <v>1949</v>
      </c>
    </row>
    <row r="22742" spans="1:7" ht="14.4">
      <c r="A22742" s="27" t="str">
        <f>VLOOKUP(C22742,'user list'!A:B,2,0)</f>
        <v>DOE</v>
      </c>
      <c r="B22742" s="172">
        <v>45826.455405092594</v>
      </c>
      <c r="C22742" s="69" t="s">
        <v>211</v>
      </c>
      <c r="D22742" s="69" t="s">
        <v>1937</v>
      </c>
      <c r="E22742" s="69" t="s">
        <v>3374</v>
      </c>
      <c r="F22742" s="69" t="s">
        <v>3375</v>
      </c>
      <c r="G22742" s="69">
        <v>2444</v>
      </c>
    </row>
    <row r="22743" spans="1:7" ht="14.4">
      <c r="A22743" s="27" t="str">
        <f>VLOOKUP(C22743,'user list'!A:B,2,0)</f>
        <v>HCDRD</v>
      </c>
      <c r="B22743" s="172">
        <v>45826.45548611111</v>
      </c>
      <c r="C22743" s="69" t="s">
        <v>216</v>
      </c>
      <c r="D22743" s="69" t="s">
        <v>1937</v>
      </c>
      <c r="E22743" s="69" t="s">
        <v>3454</v>
      </c>
      <c r="F22743" s="69">
        <v>2543</v>
      </c>
      <c r="G22743" s="69" t="s">
        <v>1939</v>
      </c>
    </row>
    <row r="22744" spans="1:7" ht="14.4">
      <c r="A22744" s="27" t="str">
        <f>VLOOKUP(C22744,'user list'!A:B,2,0)</f>
        <v>DOE</v>
      </c>
      <c r="B22744" s="172">
        <v>45826.455497685187</v>
      </c>
      <c r="C22744" s="69" t="s">
        <v>211</v>
      </c>
      <c r="D22744" s="69" t="s">
        <v>1937</v>
      </c>
      <c r="E22744" s="69" t="s">
        <v>3061</v>
      </c>
      <c r="F22744" s="69">
        <v>2360</v>
      </c>
      <c r="G22744" s="69" t="s">
        <v>1939</v>
      </c>
    </row>
    <row r="22745" spans="1:7" ht="14.4">
      <c r="A22745" s="27" t="str">
        <f>VLOOKUP(C22745,'user list'!A:B,2,0)</f>
        <v>DOE</v>
      </c>
      <c r="B22745" s="172">
        <v>45826.45553240741</v>
      </c>
      <c r="C22745" s="69" t="s">
        <v>211</v>
      </c>
      <c r="D22745" s="69" t="s">
        <v>1937</v>
      </c>
      <c r="E22745" s="69" t="s">
        <v>3065</v>
      </c>
      <c r="F22745" s="69">
        <v>2367</v>
      </c>
      <c r="G22745" s="69" t="s">
        <v>1939</v>
      </c>
    </row>
    <row r="22746" spans="1:7" ht="14.4">
      <c r="A22746" s="27" t="str">
        <f>VLOOKUP(C22746,'user list'!A:B,2,0)</f>
        <v>PROC</v>
      </c>
      <c r="B22746" s="172">
        <v>45826.455740740741</v>
      </c>
      <c r="C22746" s="69" t="s">
        <v>261</v>
      </c>
      <c r="D22746" s="69" t="s">
        <v>1937</v>
      </c>
      <c r="E22746" s="69" t="s">
        <v>3392</v>
      </c>
      <c r="F22746" s="69">
        <v>2475</v>
      </c>
      <c r="G22746" s="69" t="s">
        <v>1939</v>
      </c>
    </row>
    <row r="22747" spans="1:7" ht="14.4">
      <c r="A22747" s="27" t="str">
        <f>VLOOKUP(C22747,'user list'!A:B,2,0)</f>
        <v>PROC</v>
      </c>
      <c r="B22747" s="172">
        <v>45826.455972222226</v>
      </c>
      <c r="C22747" s="69" t="s">
        <v>261</v>
      </c>
      <c r="D22747" s="69" t="s">
        <v>1937</v>
      </c>
      <c r="E22747" s="69" t="s">
        <v>3392</v>
      </c>
      <c r="F22747" s="69">
        <v>2475</v>
      </c>
      <c r="G22747" s="69" t="s">
        <v>1947</v>
      </c>
    </row>
    <row r="22748" spans="1:7" ht="14.4">
      <c r="A22748" s="27" t="str">
        <f>VLOOKUP(C22748,'user list'!A:B,2,0)</f>
        <v>PROC</v>
      </c>
      <c r="B22748" s="172">
        <v>45826.455972222226</v>
      </c>
      <c r="C22748" s="69" t="s">
        <v>261</v>
      </c>
      <c r="D22748" s="69" t="s">
        <v>1937</v>
      </c>
      <c r="E22748" s="69" t="s">
        <v>3392</v>
      </c>
      <c r="F22748" s="69">
        <v>2475</v>
      </c>
      <c r="G22748" s="69" t="s">
        <v>1948</v>
      </c>
    </row>
    <row r="22749" spans="1:7" ht="14.4">
      <c r="A22749" s="27" t="str">
        <f>VLOOKUP(C22749,'user list'!A:B,2,0)</f>
        <v>Admin</v>
      </c>
      <c r="B22749" s="172">
        <v>45826.455972222226</v>
      </c>
      <c r="C22749" s="69" t="s">
        <v>186</v>
      </c>
      <c r="D22749" s="69" t="s">
        <v>1937</v>
      </c>
      <c r="E22749" s="69" t="s">
        <v>3392</v>
      </c>
      <c r="F22749" s="69">
        <v>2475</v>
      </c>
      <c r="G22749" s="69" t="s">
        <v>1948</v>
      </c>
    </row>
    <row r="22750" spans="1:7" ht="14.4">
      <c r="A22750" s="27" t="str">
        <f>VLOOKUP(C22750,'user list'!A:B,2,0)</f>
        <v>PROC</v>
      </c>
      <c r="B22750" s="172">
        <v>45826.455972222226</v>
      </c>
      <c r="C22750" s="69" t="s">
        <v>261</v>
      </c>
      <c r="D22750" s="69" t="s">
        <v>1937</v>
      </c>
      <c r="E22750" s="69" t="s">
        <v>3392</v>
      </c>
      <c r="F22750" s="69">
        <v>2475</v>
      </c>
      <c r="G22750" s="69" t="s">
        <v>1939</v>
      </c>
    </row>
    <row r="22751" spans="1:7" ht="14.4">
      <c r="A22751" s="27" t="str">
        <f>VLOOKUP(C22751,'user list'!A:B,2,0)</f>
        <v>PROC</v>
      </c>
      <c r="B22751" s="172">
        <v>45826.455995370372</v>
      </c>
      <c r="C22751" s="69" t="s">
        <v>261</v>
      </c>
      <c r="D22751" s="69" t="s">
        <v>1937</v>
      </c>
      <c r="E22751" s="69" t="s">
        <v>3454</v>
      </c>
      <c r="F22751" s="69">
        <v>2543</v>
      </c>
      <c r="G22751" s="69" t="s">
        <v>1939</v>
      </c>
    </row>
    <row r="22752" spans="1:7" ht="14.4">
      <c r="A22752" s="27" t="str">
        <f>VLOOKUP(C22752,'user list'!A:B,2,0)</f>
        <v>HCDRD</v>
      </c>
      <c r="B22752" s="172">
        <v>45826.456192129626</v>
      </c>
      <c r="C22752" s="69" t="s">
        <v>216</v>
      </c>
      <c r="D22752" s="69" t="s">
        <v>1937</v>
      </c>
      <c r="E22752" s="69" t="s">
        <v>3454</v>
      </c>
      <c r="F22752" s="69">
        <v>2543</v>
      </c>
      <c r="G22752" s="69" t="s">
        <v>1947</v>
      </c>
    </row>
    <row r="22753" spans="1:7" ht="14.4">
      <c r="A22753" s="27" t="str">
        <f>VLOOKUP(C22753,'user list'!A:B,2,0)</f>
        <v>HCDRD</v>
      </c>
      <c r="B22753" s="172">
        <v>45826.456192129626</v>
      </c>
      <c r="C22753" s="69" t="s">
        <v>216</v>
      </c>
      <c r="D22753" s="69" t="s">
        <v>1937</v>
      </c>
      <c r="E22753" s="69" t="s">
        <v>3454</v>
      </c>
      <c r="F22753" s="69">
        <v>2543</v>
      </c>
      <c r="G22753" s="69" t="s">
        <v>1948</v>
      </c>
    </row>
    <row r="22754" spans="1:7" ht="14.4">
      <c r="A22754" s="27" t="str">
        <f>VLOOKUP(C22754,'user list'!A:B,2,0)</f>
        <v>HCDRD</v>
      </c>
      <c r="B22754" s="172">
        <v>45826.456203703703</v>
      </c>
      <c r="C22754" s="69" t="s">
        <v>216</v>
      </c>
      <c r="D22754" s="69" t="s">
        <v>1937</v>
      </c>
      <c r="E22754" s="69" t="s">
        <v>3454</v>
      </c>
      <c r="F22754" s="69">
        <v>2543</v>
      </c>
      <c r="G22754" s="69" t="s">
        <v>1939</v>
      </c>
    </row>
    <row r="22755" spans="1:7" ht="14.4">
      <c r="A22755" s="27" t="str">
        <f>VLOOKUP(C22755,'user list'!A:B,2,0)</f>
        <v>Admin</v>
      </c>
      <c r="B22755" s="172">
        <v>45826.456203703703</v>
      </c>
      <c r="C22755" s="69" t="s">
        <v>186</v>
      </c>
      <c r="D22755" s="69" t="s">
        <v>1937</v>
      </c>
      <c r="E22755" s="69" t="s">
        <v>3454</v>
      </c>
      <c r="F22755" s="69">
        <v>2543</v>
      </c>
      <c r="G22755" s="69" t="s">
        <v>1948</v>
      </c>
    </row>
    <row r="22756" spans="1:7" ht="14.4">
      <c r="A22756" s="27" t="str">
        <f>VLOOKUP(C22756,'user list'!A:B,2,0)</f>
        <v>PROC</v>
      </c>
      <c r="B22756" s="172">
        <v>45826.456458333334</v>
      </c>
      <c r="C22756" s="69" t="s">
        <v>261</v>
      </c>
      <c r="D22756" s="69" t="s">
        <v>1937</v>
      </c>
      <c r="E22756" s="69" t="s">
        <v>3454</v>
      </c>
      <c r="F22756" s="69">
        <v>2543</v>
      </c>
      <c r="G22756" s="69" t="s">
        <v>1947</v>
      </c>
    </row>
    <row r="22757" spans="1:7" ht="14.4">
      <c r="A22757" s="27" t="str">
        <f>VLOOKUP(C22757,'user list'!A:B,2,0)</f>
        <v>PROC</v>
      </c>
      <c r="B22757" s="172">
        <v>45826.456458333334</v>
      </c>
      <c r="C22757" s="69" t="s">
        <v>261</v>
      </c>
      <c r="D22757" s="69" t="s">
        <v>1937</v>
      </c>
      <c r="E22757" s="69" t="s">
        <v>3454</v>
      </c>
      <c r="F22757" s="69">
        <v>2543</v>
      </c>
      <c r="G22757" s="69" t="s">
        <v>1948</v>
      </c>
    </row>
    <row r="22758" spans="1:7" ht="14.4">
      <c r="A22758" s="27" t="str">
        <f>VLOOKUP(C22758,'user list'!A:B,2,0)</f>
        <v>PROC</v>
      </c>
      <c r="B22758" s="172">
        <v>45826.456458333334</v>
      </c>
      <c r="C22758" s="69" t="s">
        <v>261</v>
      </c>
      <c r="D22758" s="69" t="s">
        <v>1937</v>
      </c>
      <c r="E22758" s="69" t="s">
        <v>3454</v>
      </c>
      <c r="F22758" s="69">
        <v>2543</v>
      </c>
      <c r="G22758" s="69" t="s">
        <v>1939</v>
      </c>
    </row>
    <row r="22759" spans="1:7" ht="14.4">
      <c r="A22759" s="27" t="str">
        <f>VLOOKUP(C22759,'user list'!A:B,2,0)</f>
        <v>PROC</v>
      </c>
      <c r="B22759" s="172">
        <v>45826.456516203703</v>
      </c>
      <c r="C22759" s="69" t="s">
        <v>261</v>
      </c>
      <c r="D22759" s="69" t="s">
        <v>1937</v>
      </c>
      <c r="E22759" s="69" t="s">
        <v>3454</v>
      </c>
      <c r="F22759" s="69">
        <v>2543</v>
      </c>
      <c r="G22759" s="69" t="s">
        <v>1949</v>
      </c>
    </row>
    <row r="22760" spans="1:7" ht="14.4">
      <c r="A22760" s="27" t="str">
        <f>VLOOKUP(C22760,'user list'!A:B,2,0)</f>
        <v>SSDD</v>
      </c>
      <c r="B22760" s="172">
        <v>45826.456770833334</v>
      </c>
      <c r="C22760" s="69" t="s">
        <v>273</v>
      </c>
      <c r="D22760" s="69" t="s">
        <v>1937</v>
      </c>
      <c r="E22760" s="69" t="s">
        <v>3392</v>
      </c>
      <c r="F22760" s="69">
        <v>2475</v>
      </c>
      <c r="G22760" s="69" t="s">
        <v>1939</v>
      </c>
    </row>
    <row r="22761" spans="1:7" ht="14.4">
      <c r="A22761" s="27" t="str">
        <f>VLOOKUP(C22761,'user list'!A:B,2,0)</f>
        <v>Admin</v>
      </c>
      <c r="B22761" s="172">
        <v>45826.45789351852</v>
      </c>
      <c r="C22761" s="69" t="s">
        <v>186</v>
      </c>
      <c r="D22761" s="69" t="s">
        <v>1937</v>
      </c>
      <c r="E22761" s="69" t="s">
        <v>3454</v>
      </c>
      <c r="F22761" s="69">
        <v>2543</v>
      </c>
      <c r="G22761" s="69" t="s">
        <v>1948</v>
      </c>
    </row>
    <row r="22762" spans="1:7" ht="14.4">
      <c r="A22762" s="27" t="str">
        <f>VLOOKUP(C22762,'user list'!A:B,2,0)</f>
        <v>ITDD</v>
      </c>
      <c r="B22762" s="172">
        <v>45826.459421296298</v>
      </c>
      <c r="C22762" s="69" t="s">
        <v>219</v>
      </c>
      <c r="D22762" s="69" t="s">
        <v>1937</v>
      </c>
      <c r="E22762" s="69" t="s">
        <v>3455</v>
      </c>
      <c r="F22762" s="69">
        <v>2544</v>
      </c>
      <c r="G22762" s="69" t="s">
        <v>1939</v>
      </c>
    </row>
    <row r="22763" spans="1:7" ht="14.4">
      <c r="A22763" s="27" t="str">
        <f>VLOOKUP(C22763,'user list'!A:B,2,0)</f>
        <v>ITDD</v>
      </c>
      <c r="B22763" s="172">
        <v>45826.459513888891</v>
      </c>
      <c r="C22763" s="69" t="s">
        <v>219</v>
      </c>
      <c r="D22763" s="69" t="s">
        <v>1937</v>
      </c>
      <c r="E22763" s="69" t="s">
        <v>3455</v>
      </c>
      <c r="F22763" s="69">
        <v>2544</v>
      </c>
      <c r="G22763" s="69" t="s">
        <v>1947</v>
      </c>
    </row>
    <row r="22764" spans="1:7" ht="14.4">
      <c r="A22764" s="27" t="str">
        <f>VLOOKUP(C22764,'user list'!A:B,2,0)</f>
        <v>ITDD</v>
      </c>
      <c r="B22764" s="172">
        <v>45826.459513888891</v>
      </c>
      <c r="C22764" s="69" t="s">
        <v>219</v>
      </c>
      <c r="D22764" s="69" t="s">
        <v>1937</v>
      </c>
      <c r="E22764" s="69" t="s">
        <v>3455</v>
      </c>
      <c r="F22764" s="69">
        <v>2544</v>
      </c>
      <c r="G22764" s="69" t="s">
        <v>1948</v>
      </c>
    </row>
    <row r="22765" spans="1:7" ht="14.4">
      <c r="A22765" s="27" t="str">
        <f>VLOOKUP(C22765,'user list'!A:B,2,0)</f>
        <v>ITDD</v>
      </c>
      <c r="B22765" s="172">
        <v>45826.459513888891</v>
      </c>
      <c r="C22765" s="69" t="s">
        <v>219</v>
      </c>
      <c r="D22765" s="69" t="s">
        <v>1937</v>
      </c>
      <c r="E22765" s="69" t="s">
        <v>3455</v>
      </c>
      <c r="F22765" s="69">
        <v>2544</v>
      </c>
      <c r="G22765" s="69" t="s">
        <v>1939</v>
      </c>
    </row>
    <row r="22766" spans="1:7" ht="14.4">
      <c r="A22766" s="27" t="str">
        <f>VLOOKUP(C22766,'user list'!A:B,2,0)</f>
        <v>Admin</v>
      </c>
      <c r="B22766" s="172">
        <v>45826.459513888891</v>
      </c>
      <c r="C22766" s="69" t="s">
        <v>186</v>
      </c>
      <c r="D22766" s="69" t="s">
        <v>1937</v>
      </c>
      <c r="E22766" s="69" t="s">
        <v>3455</v>
      </c>
      <c r="F22766" s="69">
        <v>2544</v>
      </c>
      <c r="G22766" s="69" t="s">
        <v>1948</v>
      </c>
    </row>
    <row r="22767" spans="1:7" ht="14.4">
      <c r="A22767" s="27" t="str">
        <f>VLOOKUP(C22767,'user list'!A:B,2,0)</f>
        <v>ITDD</v>
      </c>
      <c r="B22767" s="172">
        <v>45826.459583333337</v>
      </c>
      <c r="C22767" s="69" t="s">
        <v>219</v>
      </c>
      <c r="D22767" s="69" t="s">
        <v>1937</v>
      </c>
      <c r="E22767" s="69" t="s">
        <v>3454</v>
      </c>
      <c r="F22767" s="69">
        <v>2543</v>
      </c>
      <c r="G22767" s="69" t="s">
        <v>1939</v>
      </c>
    </row>
    <row r="22768" spans="1:7" ht="14.4">
      <c r="A22768" s="27" t="str">
        <f>VLOOKUP(C22768,'user list'!A:B,2,0)</f>
        <v>SBCDPO</v>
      </c>
      <c r="B22768" s="172">
        <v>45826.459629629629</v>
      </c>
      <c r="C22768" s="69" t="s">
        <v>271</v>
      </c>
      <c r="D22768" s="69" t="s">
        <v>1937</v>
      </c>
      <c r="E22768" s="69" t="s">
        <v>3062</v>
      </c>
      <c r="F22768" s="69">
        <v>2363</v>
      </c>
      <c r="G22768" s="69" t="s">
        <v>1939</v>
      </c>
    </row>
    <row r="22769" spans="1:7" ht="14.4">
      <c r="A22769" s="27" t="str">
        <f>VLOOKUP(C22769,'user list'!A:B,2,0)</f>
        <v>ITDD</v>
      </c>
      <c r="B22769" s="172">
        <v>45826.459652777776</v>
      </c>
      <c r="C22769" s="69" t="s">
        <v>219</v>
      </c>
      <c r="D22769" s="69" t="s">
        <v>1937</v>
      </c>
      <c r="E22769" s="69" t="s">
        <v>3454</v>
      </c>
      <c r="F22769" s="69">
        <v>2543</v>
      </c>
      <c r="G22769" s="69" t="s">
        <v>1947</v>
      </c>
    </row>
    <row r="22770" spans="1:7" ht="14.4">
      <c r="A22770" s="27" t="str">
        <f>VLOOKUP(C22770,'user list'!A:B,2,0)</f>
        <v>ITDD</v>
      </c>
      <c r="B22770" s="172">
        <v>45826.459652777776</v>
      </c>
      <c r="C22770" s="69" t="s">
        <v>219</v>
      </c>
      <c r="D22770" s="69" t="s">
        <v>1937</v>
      </c>
      <c r="E22770" s="69" t="s">
        <v>3454</v>
      </c>
      <c r="F22770" s="69">
        <v>2543</v>
      </c>
      <c r="G22770" s="69" t="s">
        <v>1948</v>
      </c>
    </row>
    <row r="22771" spans="1:7" ht="14.4">
      <c r="A22771" s="27" t="str">
        <f>VLOOKUP(C22771,'user list'!A:B,2,0)</f>
        <v>ITDD</v>
      </c>
      <c r="B22771" s="172">
        <v>45826.459652777776</v>
      </c>
      <c r="C22771" s="69" t="s">
        <v>219</v>
      </c>
      <c r="D22771" s="69" t="s">
        <v>1937</v>
      </c>
      <c r="E22771" s="69" t="s">
        <v>3454</v>
      </c>
      <c r="F22771" s="69">
        <v>2543</v>
      </c>
      <c r="G22771" s="69" t="s">
        <v>1939</v>
      </c>
    </row>
    <row r="22772" spans="1:7" ht="14.4">
      <c r="A22772" s="27" t="str">
        <f>VLOOKUP(C22772,'user list'!A:B,2,0)</f>
        <v>Admin</v>
      </c>
      <c r="B22772" s="172">
        <v>45826.459652777776</v>
      </c>
      <c r="C22772" s="69" t="s">
        <v>186</v>
      </c>
      <c r="D22772" s="69" t="s">
        <v>1937</v>
      </c>
      <c r="E22772" s="69" t="s">
        <v>3454</v>
      </c>
      <c r="F22772" s="69">
        <v>2543</v>
      </c>
      <c r="G22772" s="69" t="s">
        <v>1948</v>
      </c>
    </row>
    <row r="22773" spans="1:7" ht="14.4">
      <c r="A22773" s="27" t="str">
        <f>VLOOKUP(C22773,'user list'!A:B,2,0)</f>
        <v>ITDD</v>
      </c>
      <c r="B22773" s="172">
        <v>45826.459675925929</v>
      </c>
      <c r="C22773" s="69" t="s">
        <v>219</v>
      </c>
      <c r="D22773" s="69" t="s">
        <v>1937</v>
      </c>
      <c r="E22773" s="69" t="s">
        <v>3455</v>
      </c>
      <c r="F22773" s="69">
        <v>2544</v>
      </c>
      <c r="G22773" s="69" t="s">
        <v>1939</v>
      </c>
    </row>
    <row r="22774" spans="1:7" ht="14.4">
      <c r="A22774" s="27" t="str">
        <f>VLOOKUP(C22774,'user list'!A:B,2,0)</f>
        <v>ITDD</v>
      </c>
      <c r="B22774" s="172">
        <v>45826.459756944445</v>
      </c>
      <c r="C22774" s="69" t="s">
        <v>219</v>
      </c>
      <c r="D22774" s="69" t="s">
        <v>1937</v>
      </c>
      <c r="E22774" s="69" t="s">
        <v>3449</v>
      </c>
      <c r="F22774" s="69">
        <v>2534</v>
      </c>
      <c r="G22774" s="69" t="s">
        <v>1939</v>
      </c>
    </row>
    <row r="22775" spans="1:7" ht="14.4">
      <c r="A22775" s="27" t="str">
        <f>VLOOKUP(C22775,'user list'!A:B,2,0)</f>
        <v>SBCDPO</v>
      </c>
      <c r="B22775" s="172">
        <v>45826.459791666668</v>
      </c>
      <c r="C22775" s="69" t="s">
        <v>271</v>
      </c>
      <c r="D22775" s="69" t="s">
        <v>1937</v>
      </c>
      <c r="E22775" s="69" t="s">
        <v>3062</v>
      </c>
      <c r="F22775" s="69">
        <v>2363</v>
      </c>
      <c r="G22775" s="69" t="s">
        <v>1939</v>
      </c>
    </row>
    <row r="22776" spans="1:7" ht="14.4">
      <c r="A22776" s="27" t="str">
        <f>VLOOKUP(C22776,'user list'!A:B,2,0)</f>
        <v>SBCDPO</v>
      </c>
      <c r="B22776" s="172">
        <v>45826.459826388891</v>
      </c>
      <c r="C22776" s="69" t="s">
        <v>271</v>
      </c>
      <c r="D22776" s="69" t="s">
        <v>1937</v>
      </c>
      <c r="E22776" s="69" t="s">
        <v>3060</v>
      </c>
      <c r="F22776" s="69">
        <v>2354</v>
      </c>
      <c r="G22776" s="69" t="s">
        <v>1939</v>
      </c>
    </row>
    <row r="22777" spans="1:7" ht="14.4">
      <c r="A22777" s="27" t="str">
        <f>VLOOKUP(C22777,'user list'!A:B,2,0)</f>
        <v>SBCDPO</v>
      </c>
      <c r="B22777" s="172">
        <v>45826.459861111114</v>
      </c>
      <c r="C22777" s="69" t="s">
        <v>271</v>
      </c>
      <c r="D22777" s="69" t="s">
        <v>1937</v>
      </c>
      <c r="E22777" s="69" t="s">
        <v>3062</v>
      </c>
      <c r="F22777" s="69">
        <v>2363</v>
      </c>
      <c r="G22777" s="69" t="s">
        <v>1939</v>
      </c>
    </row>
    <row r="22778" spans="1:7" ht="14.4">
      <c r="A22778" s="27" t="str">
        <f>VLOOKUP(C22778,'user list'!A:B,2,0)</f>
        <v>PROC</v>
      </c>
      <c r="B22778" s="172">
        <v>45826.459861111114</v>
      </c>
      <c r="C22778" s="69" t="s">
        <v>261</v>
      </c>
      <c r="D22778" s="69" t="s">
        <v>1937</v>
      </c>
      <c r="E22778" s="69" t="s">
        <v>3454</v>
      </c>
      <c r="F22778" s="69">
        <v>2543</v>
      </c>
      <c r="G22778" s="69" t="s">
        <v>1949</v>
      </c>
    </row>
    <row r="22779" spans="1:7" ht="14.4">
      <c r="A22779" s="27" t="str">
        <f>VLOOKUP(C22779,'user list'!A:B,2,0)</f>
        <v>SBCDPO</v>
      </c>
      <c r="B22779" s="172">
        <v>45826.459918981483</v>
      </c>
      <c r="C22779" s="69" t="s">
        <v>271</v>
      </c>
      <c r="D22779" s="69" t="s">
        <v>1937</v>
      </c>
      <c r="E22779" s="69" t="s">
        <v>3062</v>
      </c>
      <c r="F22779" s="69">
        <v>2363</v>
      </c>
      <c r="G22779" s="69" t="s">
        <v>2441</v>
      </c>
    </row>
    <row r="22780" spans="1:7" ht="14.4">
      <c r="A22780" s="27" t="str">
        <f>VLOOKUP(C22780,'user list'!A:B,2,0)</f>
        <v>ITDD</v>
      </c>
      <c r="B22780" s="172">
        <v>45826.459918981483</v>
      </c>
      <c r="C22780" s="69" t="s">
        <v>219</v>
      </c>
      <c r="D22780" s="69" t="s">
        <v>1937</v>
      </c>
      <c r="E22780" s="69" t="s">
        <v>3449</v>
      </c>
      <c r="F22780" s="69">
        <v>2534</v>
      </c>
      <c r="G22780" s="69" t="s">
        <v>1947</v>
      </c>
    </row>
    <row r="22781" spans="1:7" ht="14.4">
      <c r="A22781" s="27" t="str">
        <f>VLOOKUP(C22781,'user list'!A:B,2,0)</f>
        <v>ITDD</v>
      </c>
      <c r="B22781" s="172">
        <v>45826.459918981483</v>
      </c>
      <c r="C22781" s="69" t="s">
        <v>219</v>
      </c>
      <c r="D22781" s="69" t="s">
        <v>1937</v>
      </c>
      <c r="E22781" s="69" t="s">
        <v>3449</v>
      </c>
      <c r="F22781" s="69">
        <v>2534</v>
      </c>
      <c r="G22781" s="69" t="s">
        <v>1948</v>
      </c>
    </row>
    <row r="22782" spans="1:7" ht="14.4">
      <c r="A22782" s="27" t="str">
        <f>VLOOKUP(C22782,'user list'!A:B,2,0)</f>
        <v>ITDD</v>
      </c>
      <c r="B22782" s="172">
        <v>45826.459918981483</v>
      </c>
      <c r="C22782" s="69" t="s">
        <v>219</v>
      </c>
      <c r="D22782" s="69" t="s">
        <v>1937</v>
      </c>
      <c r="E22782" s="69" t="s">
        <v>3449</v>
      </c>
      <c r="F22782" s="69">
        <v>2534</v>
      </c>
      <c r="G22782" s="69" t="s">
        <v>1939</v>
      </c>
    </row>
    <row r="22783" spans="1:7" ht="14.4">
      <c r="A22783" s="27" t="str">
        <f>VLOOKUP(C22783,'user list'!A:B,2,0)</f>
        <v>Admin</v>
      </c>
      <c r="B22783" s="172">
        <v>45826.459930555553</v>
      </c>
      <c r="C22783" s="69" t="s">
        <v>186</v>
      </c>
      <c r="D22783" s="69" t="s">
        <v>1937</v>
      </c>
      <c r="E22783" s="69" t="s">
        <v>3449</v>
      </c>
      <c r="F22783" s="69">
        <v>2534</v>
      </c>
      <c r="G22783" s="69" t="s">
        <v>1948</v>
      </c>
    </row>
    <row r="22784" spans="1:7" ht="14.4">
      <c r="A22784" s="27" t="str">
        <f>VLOOKUP(C22784,'user list'!A:B,2,0)</f>
        <v>PROC</v>
      </c>
      <c r="B22784" s="172">
        <v>45826.460347222222</v>
      </c>
      <c r="C22784" s="69" t="s">
        <v>261</v>
      </c>
      <c r="D22784" s="69" t="s">
        <v>1937</v>
      </c>
      <c r="E22784" s="69" t="s">
        <v>1974</v>
      </c>
      <c r="F22784" s="69">
        <v>2402</v>
      </c>
      <c r="G22784" s="69" t="s">
        <v>1939</v>
      </c>
    </row>
    <row r="22785" spans="1:7" ht="14.4">
      <c r="A22785" s="27" t="str">
        <f>VLOOKUP(C22785,'user list'!A:B,2,0)</f>
        <v>PROC</v>
      </c>
      <c r="B22785" s="172">
        <v>45826.460543981484</v>
      </c>
      <c r="C22785" s="69" t="s">
        <v>261</v>
      </c>
      <c r="D22785" s="69" t="s">
        <v>1937</v>
      </c>
      <c r="E22785" s="69" t="s">
        <v>1974</v>
      </c>
      <c r="F22785" s="69">
        <v>2402</v>
      </c>
      <c r="G22785" s="69" t="s">
        <v>1947</v>
      </c>
    </row>
    <row r="22786" spans="1:7" ht="14.4">
      <c r="A22786" s="27" t="str">
        <f>VLOOKUP(C22786,'user list'!A:B,2,0)</f>
        <v>PROC</v>
      </c>
      <c r="B22786" s="172">
        <v>45826.460543981484</v>
      </c>
      <c r="C22786" s="69" t="s">
        <v>261</v>
      </c>
      <c r="D22786" s="69" t="s">
        <v>1937</v>
      </c>
      <c r="E22786" s="69" t="s">
        <v>1974</v>
      </c>
      <c r="F22786" s="69">
        <v>2402</v>
      </c>
      <c r="G22786" s="69" t="s">
        <v>1948</v>
      </c>
    </row>
    <row r="22787" spans="1:7" ht="14.4">
      <c r="A22787" s="27" t="str">
        <f>VLOOKUP(C22787,'user list'!A:B,2,0)</f>
        <v>Admin</v>
      </c>
      <c r="B22787" s="172">
        <v>45826.460543981484</v>
      </c>
      <c r="C22787" s="69" t="s">
        <v>186</v>
      </c>
      <c r="D22787" s="69" t="s">
        <v>1937</v>
      </c>
      <c r="E22787" s="69" t="s">
        <v>1974</v>
      </c>
      <c r="F22787" s="69">
        <v>2402</v>
      </c>
      <c r="G22787" s="69" t="s">
        <v>1948</v>
      </c>
    </row>
    <row r="22788" spans="1:7" ht="14.4">
      <c r="A22788" s="27" t="str">
        <f>VLOOKUP(C22788,'user list'!A:B,2,0)</f>
        <v>PROC</v>
      </c>
      <c r="B22788" s="172">
        <v>45826.460543981484</v>
      </c>
      <c r="C22788" s="69" t="s">
        <v>261</v>
      </c>
      <c r="D22788" s="69" t="s">
        <v>1937</v>
      </c>
      <c r="E22788" s="69" t="s">
        <v>1974</v>
      </c>
      <c r="F22788" s="69">
        <v>2402</v>
      </c>
      <c r="G22788" s="69" t="s">
        <v>1939</v>
      </c>
    </row>
    <row r="22789" spans="1:7" ht="14.4">
      <c r="A22789" s="27" t="str">
        <f>VLOOKUP(C22789,'user list'!A:B,2,0)</f>
        <v>PROC</v>
      </c>
      <c r="B22789" s="172">
        <v>45826.460625</v>
      </c>
      <c r="C22789" s="69" t="s">
        <v>261</v>
      </c>
      <c r="D22789" s="69" t="s">
        <v>1937</v>
      </c>
      <c r="E22789" s="69" t="s">
        <v>1974</v>
      </c>
      <c r="F22789" s="69">
        <v>2402</v>
      </c>
      <c r="G22789" s="69" t="s">
        <v>1949</v>
      </c>
    </row>
    <row r="22790" spans="1:7" ht="14.4">
      <c r="A22790" s="27" t="str">
        <f>VLOOKUP(C22790,'user list'!A:B,2,0)</f>
        <v>PROC</v>
      </c>
      <c r="B22790" s="172">
        <v>45826.461631944447</v>
      </c>
      <c r="C22790" s="69" t="s">
        <v>261</v>
      </c>
      <c r="D22790" s="69" t="s">
        <v>1937</v>
      </c>
      <c r="E22790" s="69" t="s">
        <v>1974</v>
      </c>
      <c r="F22790" s="69">
        <v>2402</v>
      </c>
      <c r="G22790" s="69" t="s">
        <v>1949</v>
      </c>
    </row>
    <row r="22791" spans="1:7" ht="14.4">
      <c r="A22791" s="27" t="str">
        <f>VLOOKUP(C22791,'user list'!A:B,2,0)</f>
        <v>PROC</v>
      </c>
      <c r="B22791" s="172">
        <v>45826.461689814816</v>
      </c>
      <c r="C22791" s="69" t="s">
        <v>261</v>
      </c>
      <c r="D22791" s="69" t="s">
        <v>1937</v>
      </c>
      <c r="E22791" s="69" t="s">
        <v>1974</v>
      </c>
      <c r="F22791" s="69">
        <v>2402</v>
      </c>
      <c r="G22791" s="69" t="s">
        <v>1949</v>
      </c>
    </row>
    <row r="22792" spans="1:7" ht="14.4">
      <c r="A22792" s="27" t="str">
        <f>VLOOKUP(C22792,'user list'!A:B,2,0)</f>
        <v>PROC</v>
      </c>
      <c r="B22792" s="172">
        <v>45826.461886574078</v>
      </c>
      <c r="C22792" s="69" t="s">
        <v>261</v>
      </c>
      <c r="D22792" s="69" t="s">
        <v>1937</v>
      </c>
      <c r="E22792" s="69" t="s">
        <v>2039</v>
      </c>
      <c r="F22792" s="69">
        <v>1955</v>
      </c>
      <c r="G22792" s="69" t="s">
        <v>1939</v>
      </c>
    </row>
    <row r="22793" spans="1:7" ht="14.4">
      <c r="A22793" s="27" t="str">
        <f>VLOOKUP(C22793,'user list'!A:B,2,0)</f>
        <v>PROC</v>
      </c>
      <c r="B22793" s="172">
        <v>45826.462129629632</v>
      </c>
      <c r="C22793" s="69" t="s">
        <v>261</v>
      </c>
      <c r="D22793" s="69" t="s">
        <v>1937</v>
      </c>
      <c r="E22793" s="69" t="s">
        <v>2047</v>
      </c>
      <c r="F22793" s="69">
        <v>1956</v>
      </c>
      <c r="G22793" s="69" t="s">
        <v>1939</v>
      </c>
    </row>
    <row r="22794" spans="1:7" ht="14.4">
      <c r="A22794" s="27" t="str">
        <f>VLOOKUP(C22794,'user list'!A:B,2,0)</f>
        <v>PROC</v>
      </c>
      <c r="B22794" s="172">
        <v>45826.462731481479</v>
      </c>
      <c r="C22794" s="69" t="s">
        <v>261</v>
      </c>
      <c r="D22794" s="69" t="s">
        <v>1937</v>
      </c>
      <c r="E22794" s="69" t="s">
        <v>3454</v>
      </c>
      <c r="F22794" s="69">
        <v>2543</v>
      </c>
      <c r="G22794" s="69" t="s">
        <v>1939</v>
      </c>
    </row>
    <row r="22795" spans="1:7" ht="14.4">
      <c r="A22795" s="27" t="str">
        <f>VLOOKUP(C22795,'user list'!A:B,2,0)</f>
        <v>PROC</v>
      </c>
      <c r="B22795" s="172">
        <v>45826.462951388887</v>
      </c>
      <c r="C22795" s="69" t="s">
        <v>261</v>
      </c>
      <c r="D22795" s="69" t="s">
        <v>1937</v>
      </c>
      <c r="E22795" s="69" t="s">
        <v>3454</v>
      </c>
      <c r="F22795" s="69">
        <v>2543</v>
      </c>
      <c r="G22795" s="69" t="s">
        <v>1949</v>
      </c>
    </row>
    <row r="22796" spans="1:7" ht="14.4">
      <c r="A22796" s="27" t="str">
        <f>VLOOKUP(C22796,'user list'!A:B,2,0)</f>
        <v>PROC</v>
      </c>
      <c r="B22796" s="172">
        <v>45826.463449074072</v>
      </c>
      <c r="C22796" s="69" t="s">
        <v>261</v>
      </c>
      <c r="D22796" s="69" t="s">
        <v>1937</v>
      </c>
      <c r="E22796" s="69" t="s">
        <v>3454</v>
      </c>
      <c r="F22796" s="69">
        <v>2543</v>
      </c>
      <c r="G22796" s="69" t="s">
        <v>2441</v>
      </c>
    </row>
    <row r="22797" spans="1:7" ht="14.4">
      <c r="A22797" s="27" t="str">
        <f>VLOOKUP(C22797,'user list'!A:B,2,0)</f>
        <v>PROC</v>
      </c>
      <c r="B22797" s="172">
        <v>45826.463564814818</v>
      </c>
      <c r="C22797" s="69" t="s">
        <v>261</v>
      </c>
      <c r="D22797" s="69" t="s">
        <v>1937</v>
      </c>
      <c r="E22797" s="69" t="s">
        <v>3454</v>
      </c>
      <c r="F22797" s="69">
        <v>2543</v>
      </c>
      <c r="G22797" s="69" t="s">
        <v>2441</v>
      </c>
    </row>
    <row r="22798" spans="1:7" ht="14.4">
      <c r="A22798" s="27" t="str">
        <f>VLOOKUP(C22798,'user list'!A:B,2,0)</f>
        <v>PROC</v>
      </c>
      <c r="B22798" s="172">
        <v>45826.463645833333</v>
      </c>
      <c r="C22798" s="69" t="s">
        <v>261</v>
      </c>
      <c r="D22798" s="69" t="s">
        <v>1937</v>
      </c>
      <c r="E22798" s="69" t="s">
        <v>3392</v>
      </c>
      <c r="F22798" s="69">
        <v>2475</v>
      </c>
      <c r="G22798" s="69" t="s">
        <v>1939</v>
      </c>
    </row>
    <row r="22799" spans="1:7" ht="14.4">
      <c r="A22799" s="27" t="str">
        <f>VLOOKUP(C22799,'user list'!A:B,2,0)</f>
        <v>PROC</v>
      </c>
      <c r="B22799" s="172">
        <v>45826.46366898148</v>
      </c>
      <c r="C22799" s="69" t="s">
        <v>261</v>
      </c>
      <c r="D22799" s="69" t="s">
        <v>1937</v>
      </c>
      <c r="E22799" s="69" t="s">
        <v>1974</v>
      </c>
      <c r="F22799" s="69">
        <v>2402</v>
      </c>
      <c r="G22799" s="69" t="s">
        <v>1939</v>
      </c>
    </row>
    <row r="22800" spans="1:7" ht="14.4">
      <c r="A22800" s="27" t="str">
        <f>VLOOKUP(C22800,'user list'!A:B,2,0)</f>
        <v>CPDD</v>
      </c>
      <c r="B22800" s="172">
        <v>45826.464224537034</v>
      </c>
      <c r="C22800" s="69" t="s">
        <v>205</v>
      </c>
      <c r="D22800" s="69" t="s">
        <v>1937</v>
      </c>
      <c r="E22800" s="69" t="s">
        <v>3454</v>
      </c>
      <c r="F22800" s="69">
        <v>2543</v>
      </c>
      <c r="G22800" s="69" t="s">
        <v>1939</v>
      </c>
    </row>
    <row r="22801" spans="1:7" ht="14.4">
      <c r="A22801" s="27" t="str">
        <f>VLOOKUP(C22801,'user list'!A:B,2,0)</f>
        <v>CPDD</v>
      </c>
      <c r="B22801" s="172">
        <v>45826.464432870373</v>
      </c>
      <c r="C22801" s="69" t="s">
        <v>205</v>
      </c>
      <c r="D22801" s="69" t="s">
        <v>1937</v>
      </c>
      <c r="E22801" s="69" t="s">
        <v>3454</v>
      </c>
      <c r="F22801" s="69">
        <v>2543</v>
      </c>
      <c r="G22801" s="69" t="s">
        <v>1947</v>
      </c>
    </row>
    <row r="22802" spans="1:7" ht="14.4">
      <c r="A22802" s="27" t="str">
        <f>VLOOKUP(C22802,'user list'!A:B,2,0)</f>
        <v>CPDD</v>
      </c>
      <c r="B22802" s="172">
        <v>45826.464432870373</v>
      </c>
      <c r="C22802" s="69" t="s">
        <v>205</v>
      </c>
      <c r="D22802" s="69" t="s">
        <v>1937</v>
      </c>
      <c r="E22802" s="69" t="s">
        <v>3454</v>
      </c>
      <c r="F22802" s="69">
        <v>2543</v>
      </c>
      <c r="G22802" s="69" t="s">
        <v>1948</v>
      </c>
    </row>
    <row r="22803" spans="1:7" ht="14.4">
      <c r="A22803" s="27" t="str">
        <f>VLOOKUP(C22803,'user list'!A:B,2,0)</f>
        <v>CPDD</v>
      </c>
      <c r="B22803" s="172">
        <v>45826.464444444442</v>
      </c>
      <c r="C22803" s="69" t="s">
        <v>205</v>
      </c>
      <c r="D22803" s="69" t="s">
        <v>1937</v>
      </c>
      <c r="E22803" s="69" t="s">
        <v>3454</v>
      </c>
      <c r="F22803" s="69">
        <v>2543</v>
      </c>
      <c r="G22803" s="69" t="s">
        <v>1939</v>
      </c>
    </row>
    <row r="22804" spans="1:7" ht="14.4">
      <c r="A22804" s="27" t="str">
        <f>VLOOKUP(C22804,'user list'!A:B,2,0)</f>
        <v>OCAs</v>
      </c>
      <c r="B22804" s="172">
        <v>45826.464444444442</v>
      </c>
      <c r="C22804" s="69" t="s">
        <v>279</v>
      </c>
      <c r="D22804" s="69" t="s">
        <v>1937</v>
      </c>
      <c r="E22804" s="69" t="s">
        <v>3454</v>
      </c>
      <c r="F22804" s="69">
        <v>2543</v>
      </c>
      <c r="G22804" s="69" t="s">
        <v>1939</v>
      </c>
    </row>
    <row r="22805" spans="1:7" ht="14.4">
      <c r="A22805" s="27" t="str">
        <f>VLOOKUP(C22805,'user list'!A:B,2,0)</f>
        <v>Admin</v>
      </c>
      <c r="B22805" s="172">
        <v>45826.464444444442</v>
      </c>
      <c r="C22805" s="69" t="s">
        <v>186</v>
      </c>
      <c r="D22805" s="69" t="s">
        <v>1937</v>
      </c>
      <c r="E22805" s="69" t="s">
        <v>3454</v>
      </c>
      <c r="F22805" s="69">
        <v>2543</v>
      </c>
      <c r="G22805" s="69" t="s">
        <v>1948</v>
      </c>
    </row>
    <row r="22806" spans="1:7" ht="14.4">
      <c r="A22806" s="27" t="str">
        <f>VLOOKUP(C22806,'user list'!A:B,2,0)</f>
        <v>SBCDPO</v>
      </c>
      <c r="B22806" s="172">
        <v>45826.464479166665</v>
      </c>
      <c r="C22806" s="69" t="s">
        <v>271</v>
      </c>
      <c r="D22806" s="69" t="s">
        <v>1937</v>
      </c>
      <c r="E22806" s="69" t="s">
        <v>3060</v>
      </c>
      <c r="F22806" s="69">
        <v>2354</v>
      </c>
      <c r="G22806" s="69" t="s">
        <v>1939</v>
      </c>
    </row>
    <row r="22807" spans="1:7" ht="14.4">
      <c r="A22807" s="27" t="str">
        <f>VLOOKUP(C22807,'user list'!A:B,2,0)</f>
        <v>CPDD</v>
      </c>
      <c r="B22807" s="172">
        <v>45826.464548611111</v>
      </c>
      <c r="C22807" s="69" t="s">
        <v>205</v>
      </c>
      <c r="D22807" s="69" t="s">
        <v>1937</v>
      </c>
      <c r="E22807" s="69" t="s">
        <v>3456</v>
      </c>
      <c r="F22807" s="69">
        <v>2545</v>
      </c>
      <c r="G22807" s="69" t="s">
        <v>1939</v>
      </c>
    </row>
    <row r="22808" spans="1:7" ht="14.4">
      <c r="A22808" s="27" t="str">
        <f>VLOOKUP(C22808,'user list'!A:B,2,0)</f>
        <v>OCAs</v>
      </c>
      <c r="B22808" s="172">
        <v>45826.464571759258</v>
      </c>
      <c r="C22808" s="69" t="s">
        <v>279</v>
      </c>
      <c r="D22808" s="69" t="s">
        <v>1937</v>
      </c>
      <c r="E22808" s="69" t="s">
        <v>3454</v>
      </c>
      <c r="F22808" s="69">
        <v>2543</v>
      </c>
      <c r="G22808" s="69" t="s">
        <v>1947</v>
      </c>
    </row>
    <row r="22809" spans="1:7" ht="14.4">
      <c r="A22809" s="27" t="str">
        <f>VLOOKUP(C22809,'user list'!A:B,2,0)</f>
        <v>OCAs</v>
      </c>
      <c r="B22809" s="172">
        <v>45826.464571759258</v>
      </c>
      <c r="C22809" s="69" t="s">
        <v>279</v>
      </c>
      <c r="D22809" s="69" t="s">
        <v>1937</v>
      </c>
      <c r="E22809" s="69" t="s">
        <v>3454</v>
      </c>
      <c r="F22809" s="69">
        <v>2543</v>
      </c>
      <c r="G22809" s="69" t="s">
        <v>1948</v>
      </c>
    </row>
    <row r="22810" spans="1:7" ht="14.4">
      <c r="A22810" s="27" t="str">
        <f>VLOOKUP(C22810,'user list'!A:B,2,0)</f>
        <v>OCAs</v>
      </c>
      <c r="B22810" s="172">
        <v>45826.464571759258</v>
      </c>
      <c r="C22810" s="69" t="s">
        <v>279</v>
      </c>
      <c r="D22810" s="69" t="s">
        <v>1937</v>
      </c>
      <c r="E22810" s="69" t="s">
        <v>3454</v>
      </c>
      <c r="F22810" s="69">
        <v>2543</v>
      </c>
      <c r="G22810" s="69" t="s">
        <v>1939</v>
      </c>
    </row>
    <row r="22811" spans="1:7" ht="14.4">
      <c r="A22811" s="27" t="str">
        <f>VLOOKUP(C22811,'user list'!A:B,2,0)</f>
        <v>Admin</v>
      </c>
      <c r="B22811" s="172">
        <v>45826.464571759258</v>
      </c>
      <c r="C22811" s="69" t="s">
        <v>186</v>
      </c>
      <c r="D22811" s="69" t="s">
        <v>1937</v>
      </c>
      <c r="E22811" s="69" t="s">
        <v>3454</v>
      </c>
      <c r="F22811" s="69">
        <v>2543</v>
      </c>
      <c r="G22811" s="69" t="s">
        <v>1948</v>
      </c>
    </row>
    <row r="22812" spans="1:7" ht="14.4">
      <c r="A22812" s="27" t="str">
        <f>VLOOKUP(C22812,'user list'!A:B,2,0)</f>
        <v>CPDD</v>
      </c>
      <c r="B22812" s="172">
        <v>45826.46465277778</v>
      </c>
      <c r="C22812" s="69" t="s">
        <v>205</v>
      </c>
      <c r="D22812" s="69" t="s">
        <v>1937</v>
      </c>
      <c r="E22812" s="69" t="s">
        <v>3456</v>
      </c>
      <c r="F22812" s="69">
        <v>2545</v>
      </c>
      <c r="G22812" s="69" t="s">
        <v>1947</v>
      </c>
    </row>
    <row r="22813" spans="1:7" ht="14.4">
      <c r="A22813" s="27" t="str">
        <f>VLOOKUP(C22813,'user list'!A:B,2,0)</f>
        <v>CPDD</v>
      </c>
      <c r="B22813" s="172">
        <v>45826.46465277778</v>
      </c>
      <c r="C22813" s="69" t="s">
        <v>205</v>
      </c>
      <c r="D22813" s="69" t="s">
        <v>1937</v>
      </c>
      <c r="E22813" s="69" t="s">
        <v>3456</v>
      </c>
      <c r="F22813" s="69">
        <v>2545</v>
      </c>
      <c r="G22813" s="69" t="s">
        <v>1948</v>
      </c>
    </row>
    <row r="22814" spans="1:7" ht="14.4">
      <c r="A22814" s="27" t="str">
        <f>VLOOKUP(C22814,'user list'!A:B,2,0)</f>
        <v>CPDD</v>
      </c>
      <c r="B22814" s="172">
        <v>45826.46465277778</v>
      </c>
      <c r="C22814" s="69" t="s">
        <v>205</v>
      </c>
      <c r="D22814" s="69" t="s">
        <v>1937</v>
      </c>
      <c r="E22814" s="69" t="s">
        <v>3456</v>
      </c>
      <c r="F22814" s="69">
        <v>2545</v>
      </c>
      <c r="G22814" s="69" t="s">
        <v>1939</v>
      </c>
    </row>
    <row r="22815" spans="1:7" ht="14.4">
      <c r="A22815" s="27" t="str">
        <f>VLOOKUP(C22815,'user list'!A:B,2,0)</f>
        <v>Admin</v>
      </c>
      <c r="B22815" s="172">
        <v>45826.46465277778</v>
      </c>
      <c r="C22815" s="69" t="s">
        <v>186</v>
      </c>
      <c r="D22815" s="69" t="s">
        <v>1937</v>
      </c>
      <c r="E22815" s="69" t="s">
        <v>3456</v>
      </c>
      <c r="F22815" s="69">
        <v>2545</v>
      </c>
      <c r="G22815" s="69" t="s">
        <v>1948</v>
      </c>
    </row>
    <row r="22816" spans="1:7" ht="14.4">
      <c r="A22816" s="27" t="str">
        <f>VLOOKUP(C22816,'user list'!A:B,2,0)</f>
        <v>DOE</v>
      </c>
      <c r="B22816" s="172">
        <v>45826.464791666665</v>
      </c>
      <c r="C22816" s="69" t="s">
        <v>211</v>
      </c>
      <c r="D22816" s="69" t="s">
        <v>1937</v>
      </c>
      <c r="E22816" s="69" t="s">
        <v>3374</v>
      </c>
      <c r="F22816" s="69" t="s">
        <v>3375</v>
      </c>
      <c r="G22816" s="69">
        <v>2444</v>
      </c>
    </row>
    <row r="22817" spans="1:7" ht="14.4">
      <c r="A22817" s="27" t="str">
        <f>VLOOKUP(C22817,'user list'!A:B,2,0)</f>
        <v>DOE</v>
      </c>
      <c r="B22817" s="172">
        <v>45826.464930555558</v>
      </c>
      <c r="C22817" s="69" t="s">
        <v>211</v>
      </c>
      <c r="D22817" s="69" t="s">
        <v>1937</v>
      </c>
      <c r="E22817" s="69" t="s">
        <v>3458</v>
      </c>
      <c r="F22817" s="69">
        <v>2547</v>
      </c>
      <c r="G22817" s="69" t="s">
        <v>2440</v>
      </c>
    </row>
    <row r="22818" spans="1:7" ht="14.4">
      <c r="A22818" s="27" t="str">
        <f>VLOOKUP(C22818,'user list'!A:B,2,0)</f>
        <v>Admin</v>
      </c>
      <c r="B22818" s="172">
        <v>45826.464942129627</v>
      </c>
      <c r="C22818" s="69" t="s">
        <v>186</v>
      </c>
      <c r="D22818" s="69" t="s">
        <v>1937</v>
      </c>
      <c r="E22818" s="69" t="s">
        <v>3458</v>
      </c>
      <c r="F22818" s="69">
        <v>2547</v>
      </c>
      <c r="G22818" s="69" t="s">
        <v>1948</v>
      </c>
    </row>
    <row r="22819" spans="1:7" ht="14.4">
      <c r="A22819" s="27" t="str">
        <f>VLOOKUP(C22819,'user list'!A:B,2,0)</f>
        <v>Admin</v>
      </c>
      <c r="B22819" s="172">
        <v>45826.464942129627</v>
      </c>
      <c r="C22819" s="69" t="s">
        <v>186</v>
      </c>
      <c r="D22819" s="69" t="s">
        <v>1937</v>
      </c>
      <c r="E22819" s="69" t="s">
        <v>3458</v>
      </c>
      <c r="F22819" s="69">
        <v>2547</v>
      </c>
      <c r="G22819" s="69" t="s">
        <v>1948</v>
      </c>
    </row>
    <row r="22820" spans="1:7" ht="14.4">
      <c r="A22820" s="27" t="str">
        <f>VLOOKUP(C22820,'user list'!A:B,2,0)</f>
        <v>Admin</v>
      </c>
      <c r="B22820" s="172">
        <v>45826.464942129627</v>
      </c>
      <c r="C22820" s="69" t="s">
        <v>186</v>
      </c>
      <c r="D22820" s="69" t="s">
        <v>1937</v>
      </c>
      <c r="E22820" s="69" t="s">
        <v>3458</v>
      </c>
      <c r="F22820" s="69">
        <v>2547</v>
      </c>
      <c r="G22820" s="69" t="s">
        <v>1948</v>
      </c>
    </row>
    <row r="22821" spans="1:7" ht="14.4">
      <c r="A22821" s="27" t="str">
        <f>VLOOKUP(C22821,'user list'!A:B,2,0)</f>
        <v>Admin</v>
      </c>
      <c r="B22821" s="172">
        <v>45826.464942129627</v>
      </c>
      <c r="C22821" s="69" t="s">
        <v>186</v>
      </c>
      <c r="D22821" s="69" t="s">
        <v>1937</v>
      </c>
      <c r="E22821" s="69" t="s">
        <v>3458</v>
      </c>
      <c r="F22821" s="69">
        <v>2547</v>
      </c>
      <c r="G22821" s="69" t="s">
        <v>1947</v>
      </c>
    </row>
    <row r="22822" spans="1:7" ht="14.4">
      <c r="A22822" s="27" t="str">
        <f>VLOOKUP(C22822,'user list'!A:B,2,0)</f>
        <v>DOE</v>
      </c>
      <c r="B22822" s="172">
        <v>45826.465254629627</v>
      </c>
      <c r="C22822" s="69" t="s">
        <v>211</v>
      </c>
      <c r="D22822" s="69" t="s">
        <v>1937</v>
      </c>
      <c r="E22822" s="69" t="s">
        <v>3458</v>
      </c>
      <c r="F22822" s="69">
        <v>2547</v>
      </c>
      <c r="G22822" s="69" t="s">
        <v>1939</v>
      </c>
    </row>
    <row r="22823" spans="1:7" ht="14.4">
      <c r="A22823" s="27" t="str">
        <f>VLOOKUP(C22823,'user list'!A:B,2,0)</f>
        <v>DOE</v>
      </c>
      <c r="B22823" s="172">
        <v>45826.465613425928</v>
      </c>
      <c r="C22823" s="69" t="s">
        <v>211</v>
      </c>
      <c r="D22823" s="69" t="s">
        <v>1937</v>
      </c>
      <c r="E22823" s="69" t="s">
        <v>3458</v>
      </c>
      <c r="F22823" s="69">
        <v>2547</v>
      </c>
      <c r="G22823" s="69" t="s">
        <v>1939</v>
      </c>
    </row>
    <row r="22824" spans="1:7" ht="14.4">
      <c r="A22824" s="27" t="str">
        <f>VLOOKUP(C22824,'user list'!A:B,2,0)</f>
        <v>DOE</v>
      </c>
      <c r="B22824" s="172">
        <v>45826.465671296297</v>
      </c>
      <c r="C22824" s="69" t="s">
        <v>211</v>
      </c>
      <c r="D22824" s="69" t="s">
        <v>1937</v>
      </c>
      <c r="E22824" s="69" t="s">
        <v>3449</v>
      </c>
      <c r="F22824" s="69">
        <v>2534</v>
      </c>
      <c r="G22824" s="69" t="s">
        <v>1939</v>
      </c>
    </row>
    <row r="22825" spans="1:7" ht="14.4">
      <c r="A22825" s="27" t="str">
        <f>VLOOKUP(C22825,'user list'!A:B,2,0)</f>
        <v>DOE</v>
      </c>
      <c r="B22825" s="172">
        <v>45826.465763888889</v>
      </c>
      <c r="C22825" s="69" t="s">
        <v>211</v>
      </c>
      <c r="D22825" s="69" t="s">
        <v>1937</v>
      </c>
      <c r="E22825" s="69" t="s">
        <v>3458</v>
      </c>
      <c r="F22825" s="69">
        <v>2547</v>
      </c>
      <c r="G22825" s="69" t="s">
        <v>1939</v>
      </c>
    </row>
    <row r="22826" spans="1:7" ht="14.4">
      <c r="A22826" s="27" t="str">
        <f>VLOOKUP(C22826,'user list'!A:B,2,0)</f>
        <v>CVD</v>
      </c>
      <c r="B22826" s="172">
        <v>45826.466805555552</v>
      </c>
      <c r="C22826" s="69" t="s">
        <v>208</v>
      </c>
      <c r="D22826" s="69" t="s">
        <v>1937</v>
      </c>
      <c r="E22826" s="69" t="s">
        <v>2577</v>
      </c>
      <c r="F22826" s="69">
        <v>1946</v>
      </c>
      <c r="G22826" s="69" t="s">
        <v>1939</v>
      </c>
    </row>
    <row r="22827" spans="1:7" ht="14.4">
      <c r="A22827" s="27" t="str">
        <f>VLOOKUP(C22827,'user list'!A:B,2,0)</f>
        <v>CVD</v>
      </c>
      <c r="B22827" s="172">
        <v>45826.467013888891</v>
      </c>
      <c r="C22827" s="69" t="s">
        <v>208</v>
      </c>
      <c r="D22827" s="69" t="s">
        <v>1937</v>
      </c>
      <c r="E22827" s="69" t="s">
        <v>2577</v>
      </c>
      <c r="F22827" s="69">
        <v>1946</v>
      </c>
      <c r="G22827" s="69" t="s">
        <v>1949</v>
      </c>
    </row>
    <row r="22828" spans="1:7" ht="14.4">
      <c r="A22828" s="27" t="str">
        <f>VLOOKUP(C22828,'user list'!A:B,2,0)</f>
        <v>PROC</v>
      </c>
      <c r="B22828" s="172">
        <v>45826.467106481483</v>
      </c>
      <c r="C22828" s="69" t="s">
        <v>261</v>
      </c>
      <c r="D22828" s="69" t="s">
        <v>1937</v>
      </c>
      <c r="E22828" s="69" t="s">
        <v>1974</v>
      </c>
      <c r="F22828" s="69">
        <v>2402</v>
      </c>
      <c r="G22828" s="69" t="s">
        <v>2441</v>
      </c>
    </row>
    <row r="22829" spans="1:7" ht="14.4">
      <c r="A22829" s="27" t="str">
        <f>VLOOKUP(C22829,'user list'!A:B,2,0)</f>
        <v>PROC</v>
      </c>
      <c r="B22829" s="172">
        <v>45826.467187499999</v>
      </c>
      <c r="C22829" s="69" t="s">
        <v>261</v>
      </c>
      <c r="D22829" s="69" t="s">
        <v>1937</v>
      </c>
      <c r="E22829" s="69" t="s">
        <v>1974</v>
      </c>
      <c r="F22829" s="69">
        <v>2402</v>
      </c>
      <c r="G22829" s="69" t="s">
        <v>2441</v>
      </c>
    </row>
    <row r="22830" spans="1:7" ht="14.4">
      <c r="A22830" s="27" t="str">
        <f>VLOOKUP(C22830,'user list'!A:B,2,0)</f>
        <v>CPDD</v>
      </c>
      <c r="B22830" s="172">
        <v>45826.470127314817</v>
      </c>
      <c r="C22830" s="69" t="s">
        <v>205</v>
      </c>
      <c r="D22830" s="69" t="s">
        <v>1937</v>
      </c>
      <c r="E22830" s="69" t="s">
        <v>3456</v>
      </c>
      <c r="F22830" s="69">
        <v>2545</v>
      </c>
      <c r="G22830" s="69" t="s">
        <v>1939</v>
      </c>
    </row>
    <row r="22831" spans="1:7" ht="14.4">
      <c r="A22831" s="27" t="str">
        <f>VLOOKUP(C22831,'user list'!A:B,2,0)</f>
        <v>CPDD</v>
      </c>
      <c r="B22831" s="172">
        <v>45826.470196759263</v>
      </c>
      <c r="C22831" s="69" t="s">
        <v>205</v>
      </c>
      <c r="D22831" s="69" t="s">
        <v>1937</v>
      </c>
      <c r="E22831" s="69" t="s">
        <v>3454</v>
      </c>
      <c r="F22831" s="69">
        <v>2543</v>
      </c>
      <c r="G22831" s="69" t="s">
        <v>1939</v>
      </c>
    </row>
    <row r="22832" spans="1:7" ht="14.4">
      <c r="A22832" s="27" t="str">
        <f>VLOOKUP(C22832,'user list'!A:B,2,0)</f>
        <v>CVD</v>
      </c>
      <c r="B22832" s="172">
        <v>45826.47074074074</v>
      </c>
      <c r="C22832" s="69" t="s">
        <v>208</v>
      </c>
      <c r="D22832" s="69" t="s">
        <v>1937</v>
      </c>
      <c r="E22832" s="69" t="s">
        <v>3454</v>
      </c>
      <c r="F22832" s="69">
        <v>2543</v>
      </c>
      <c r="G22832" s="69" t="s">
        <v>1939</v>
      </c>
    </row>
    <row r="22833" spans="1:7" ht="14.4">
      <c r="A22833" s="27" t="str">
        <f>VLOOKUP(C22833,'user list'!A:B,2,0)</f>
        <v>CPDD</v>
      </c>
      <c r="B22833" s="172">
        <v>45826.47078703704</v>
      </c>
      <c r="C22833" s="69" t="s">
        <v>205</v>
      </c>
      <c r="D22833" s="69" t="s">
        <v>1937</v>
      </c>
      <c r="E22833" s="69" t="s">
        <v>3454</v>
      </c>
      <c r="F22833" s="69">
        <v>2543</v>
      </c>
      <c r="G22833" s="69" t="s">
        <v>1949</v>
      </c>
    </row>
    <row r="22834" spans="1:7" ht="14.4">
      <c r="A22834" s="27" t="str">
        <f>VLOOKUP(C22834,'user list'!A:B,2,0)</f>
        <v>DOE</v>
      </c>
      <c r="B22834" s="172">
        <v>45826.471134259256</v>
      </c>
      <c r="C22834" s="69" t="s">
        <v>211</v>
      </c>
      <c r="D22834" s="69" t="s">
        <v>1937</v>
      </c>
      <c r="E22834" s="69" t="s">
        <v>3459</v>
      </c>
      <c r="F22834" s="69">
        <v>2548</v>
      </c>
      <c r="G22834" s="69" t="s">
        <v>2440</v>
      </c>
    </row>
    <row r="22835" spans="1:7" ht="14.4">
      <c r="A22835" s="27" t="str">
        <f>VLOOKUP(C22835,'user list'!A:B,2,0)</f>
        <v>Admin</v>
      </c>
      <c r="B22835" s="172">
        <v>45826.471145833333</v>
      </c>
      <c r="C22835" s="69" t="s">
        <v>186</v>
      </c>
      <c r="D22835" s="69" t="s">
        <v>1937</v>
      </c>
      <c r="E22835" s="69" t="s">
        <v>3459</v>
      </c>
      <c r="F22835" s="69">
        <v>2548</v>
      </c>
      <c r="G22835" s="69" t="s">
        <v>1948</v>
      </c>
    </row>
    <row r="22836" spans="1:7" ht="14.4">
      <c r="A22836" s="27" t="str">
        <f>VLOOKUP(C22836,'user list'!A:B,2,0)</f>
        <v>Admin</v>
      </c>
      <c r="B22836" s="172">
        <v>45826.471145833333</v>
      </c>
      <c r="C22836" s="69" t="s">
        <v>186</v>
      </c>
      <c r="D22836" s="69" t="s">
        <v>1937</v>
      </c>
      <c r="E22836" s="69" t="s">
        <v>3459</v>
      </c>
      <c r="F22836" s="69">
        <v>2548</v>
      </c>
      <c r="G22836" s="69" t="s">
        <v>1948</v>
      </c>
    </row>
    <row r="22837" spans="1:7" ht="14.4">
      <c r="A22837" s="27" t="str">
        <f>VLOOKUP(C22837,'user list'!A:B,2,0)</f>
        <v>Admin</v>
      </c>
      <c r="B22837" s="172">
        <v>45826.471145833333</v>
      </c>
      <c r="C22837" s="69" t="s">
        <v>186</v>
      </c>
      <c r="D22837" s="69" t="s">
        <v>1937</v>
      </c>
      <c r="E22837" s="69" t="s">
        <v>3459</v>
      </c>
      <c r="F22837" s="69">
        <v>2548</v>
      </c>
      <c r="G22837" s="69" t="s">
        <v>1948</v>
      </c>
    </row>
    <row r="22838" spans="1:7" ht="14.4">
      <c r="A22838" s="27" t="str">
        <f>VLOOKUP(C22838,'user list'!A:B,2,0)</f>
        <v>Admin</v>
      </c>
      <c r="B22838" s="172">
        <v>45826.471145833333</v>
      </c>
      <c r="C22838" s="69" t="s">
        <v>186</v>
      </c>
      <c r="D22838" s="69" t="s">
        <v>1937</v>
      </c>
      <c r="E22838" s="69" t="s">
        <v>3459</v>
      </c>
      <c r="F22838" s="69">
        <v>2548</v>
      </c>
      <c r="G22838" s="69" t="s">
        <v>1947</v>
      </c>
    </row>
    <row r="22839" spans="1:7" ht="14.4">
      <c r="A22839" s="27" t="str">
        <f>VLOOKUP(C22839,'user list'!A:B,2,0)</f>
        <v>CGSD</v>
      </c>
      <c r="B22839" s="172">
        <v>45826.473032407404</v>
      </c>
      <c r="C22839" s="69" t="s">
        <v>200</v>
      </c>
      <c r="D22839" s="69" t="s">
        <v>1937</v>
      </c>
      <c r="E22839" s="69" t="s">
        <v>3454</v>
      </c>
      <c r="F22839" s="69">
        <v>2543</v>
      </c>
      <c r="G22839" s="69" t="s">
        <v>1939</v>
      </c>
    </row>
    <row r="22840" spans="1:7" ht="14.4">
      <c r="A22840" s="27" t="str">
        <f>VLOOKUP(C22840,'user list'!A:B,2,0)</f>
        <v>CGSD</v>
      </c>
      <c r="B22840" s="172">
        <v>45826.473287037035</v>
      </c>
      <c r="C22840" s="69" t="s">
        <v>200</v>
      </c>
      <c r="D22840" s="69" t="s">
        <v>1937</v>
      </c>
      <c r="E22840" s="69" t="s">
        <v>3454</v>
      </c>
      <c r="F22840" s="69">
        <v>2543</v>
      </c>
      <c r="G22840" s="69" t="s">
        <v>1947</v>
      </c>
    </row>
    <row r="22841" spans="1:7" ht="14.4">
      <c r="A22841" s="27" t="str">
        <f>VLOOKUP(C22841,'user list'!A:B,2,0)</f>
        <v>CGSD</v>
      </c>
      <c r="B22841" s="172">
        <v>45826.473287037035</v>
      </c>
      <c r="C22841" s="69" t="s">
        <v>200</v>
      </c>
      <c r="D22841" s="69" t="s">
        <v>1937</v>
      </c>
      <c r="E22841" s="69" t="s">
        <v>3454</v>
      </c>
      <c r="F22841" s="69">
        <v>2543</v>
      </c>
      <c r="G22841" s="69" t="s">
        <v>1948</v>
      </c>
    </row>
    <row r="22842" spans="1:7" ht="14.4">
      <c r="A22842" s="27" t="str">
        <f>VLOOKUP(C22842,'user list'!A:B,2,0)</f>
        <v>CGSD</v>
      </c>
      <c r="B22842" s="172">
        <v>45826.473287037035</v>
      </c>
      <c r="C22842" s="69" t="s">
        <v>200</v>
      </c>
      <c r="D22842" s="69" t="s">
        <v>1937</v>
      </c>
      <c r="E22842" s="69" t="s">
        <v>3454</v>
      </c>
      <c r="F22842" s="69">
        <v>2543</v>
      </c>
      <c r="G22842" s="69" t="s">
        <v>1939</v>
      </c>
    </row>
    <row r="22843" spans="1:7" ht="14.4">
      <c r="A22843" s="27" t="str">
        <f>VLOOKUP(C22843,'user list'!A:B,2,0)</f>
        <v>CHD</v>
      </c>
      <c r="B22843" s="172">
        <v>45826.473287037035</v>
      </c>
      <c r="C22843" s="69" t="s">
        <v>203</v>
      </c>
      <c r="D22843" s="69" t="s">
        <v>1937</v>
      </c>
      <c r="E22843" s="69" t="s">
        <v>3454</v>
      </c>
      <c r="F22843" s="69">
        <v>2543</v>
      </c>
      <c r="G22843" s="69" t="s">
        <v>1939</v>
      </c>
    </row>
    <row r="22844" spans="1:7" ht="14.4">
      <c r="A22844" s="27" t="str">
        <f>VLOOKUP(C22844,'user list'!A:B,2,0)</f>
        <v>Admin</v>
      </c>
      <c r="B22844" s="172">
        <v>45826.473287037035</v>
      </c>
      <c r="C22844" s="69" t="s">
        <v>186</v>
      </c>
      <c r="D22844" s="69" t="s">
        <v>1937</v>
      </c>
      <c r="E22844" s="69" t="s">
        <v>3454</v>
      </c>
      <c r="F22844" s="69">
        <v>2543</v>
      </c>
      <c r="G22844" s="69" t="s">
        <v>1948</v>
      </c>
    </row>
    <row r="22845" spans="1:7" ht="14.4">
      <c r="A22845" s="27" t="str">
        <f>VLOOKUP(C22845,'user list'!A:B,2,0)</f>
        <v>CGSD</v>
      </c>
      <c r="B22845" s="172">
        <v>45826.473310185182</v>
      </c>
      <c r="C22845" s="69" t="s">
        <v>200</v>
      </c>
      <c r="D22845" s="69" t="s">
        <v>1937</v>
      </c>
      <c r="E22845" s="69" t="s">
        <v>2001</v>
      </c>
      <c r="F22845" s="69">
        <v>2542</v>
      </c>
      <c r="G22845" s="69" t="s">
        <v>1939</v>
      </c>
    </row>
    <row r="22846" spans="1:7" ht="14.4">
      <c r="A22846" s="27" t="str">
        <f>VLOOKUP(C22846,'user list'!A:B,2,0)</f>
        <v>CGSD</v>
      </c>
      <c r="B22846" s="172">
        <v>45826.473425925928</v>
      </c>
      <c r="C22846" s="69" t="s">
        <v>200</v>
      </c>
      <c r="D22846" s="69" t="s">
        <v>1937</v>
      </c>
      <c r="E22846" s="69" t="s">
        <v>2001</v>
      </c>
      <c r="F22846" s="69">
        <v>2542</v>
      </c>
      <c r="G22846" s="69" t="s">
        <v>1939</v>
      </c>
    </row>
    <row r="22847" spans="1:7" ht="14.4">
      <c r="A22847" s="27" t="str">
        <f>VLOOKUP(C22847,'user list'!A:B,2,0)</f>
        <v>CGSD</v>
      </c>
      <c r="B22847" s="172">
        <v>45826.47347222222</v>
      </c>
      <c r="C22847" s="69" t="s">
        <v>200</v>
      </c>
      <c r="D22847" s="69" t="s">
        <v>1937</v>
      </c>
      <c r="E22847" s="69" t="s">
        <v>2001</v>
      </c>
      <c r="F22847" s="69">
        <v>2542</v>
      </c>
      <c r="G22847" s="69" t="s">
        <v>1947</v>
      </c>
    </row>
    <row r="22848" spans="1:7" ht="14.4">
      <c r="A22848" s="27" t="str">
        <f>VLOOKUP(C22848,'user list'!A:B,2,0)</f>
        <v>CGSD</v>
      </c>
      <c r="B22848" s="172">
        <v>45826.47347222222</v>
      </c>
      <c r="C22848" s="69" t="s">
        <v>200</v>
      </c>
      <c r="D22848" s="69" t="s">
        <v>1937</v>
      </c>
      <c r="E22848" s="69" t="s">
        <v>2001</v>
      </c>
      <c r="F22848" s="69">
        <v>2542</v>
      </c>
      <c r="G22848" s="69" t="s">
        <v>1948</v>
      </c>
    </row>
    <row r="22849" spans="1:7" ht="14.4">
      <c r="A22849" s="27" t="str">
        <f>VLOOKUP(C22849,'user list'!A:B,2,0)</f>
        <v>CGSD</v>
      </c>
      <c r="B22849" s="172">
        <v>45826.47347222222</v>
      </c>
      <c r="C22849" s="69" t="s">
        <v>200</v>
      </c>
      <c r="D22849" s="69" t="s">
        <v>1937</v>
      </c>
      <c r="E22849" s="69" t="s">
        <v>2001</v>
      </c>
      <c r="F22849" s="69">
        <v>2542</v>
      </c>
      <c r="G22849" s="69" t="s">
        <v>1939</v>
      </c>
    </row>
    <row r="22850" spans="1:7" ht="14.4">
      <c r="A22850" s="27" t="str">
        <f>VLOOKUP(C22850,'user list'!A:B,2,0)</f>
        <v>Admin</v>
      </c>
      <c r="B22850" s="172">
        <v>45826.47347222222</v>
      </c>
      <c r="C22850" s="69" t="s">
        <v>186</v>
      </c>
      <c r="D22850" s="69" t="s">
        <v>1937</v>
      </c>
      <c r="E22850" s="69" t="s">
        <v>2001</v>
      </c>
      <c r="F22850" s="69">
        <v>2542</v>
      </c>
      <c r="G22850" s="69" t="s">
        <v>1948</v>
      </c>
    </row>
    <row r="22851" spans="1:7" ht="14.4">
      <c r="A22851" s="27" t="str">
        <f>VLOOKUP(C22851,'user list'!A:B,2,0)</f>
        <v>CHD</v>
      </c>
      <c r="B22851" s="172">
        <v>45826.473541666666</v>
      </c>
      <c r="C22851" s="69" t="s">
        <v>203</v>
      </c>
      <c r="D22851" s="69" t="s">
        <v>1937</v>
      </c>
      <c r="E22851" s="69" t="s">
        <v>3454</v>
      </c>
      <c r="F22851" s="69">
        <v>2543</v>
      </c>
      <c r="G22851" s="69" t="s">
        <v>1947</v>
      </c>
    </row>
    <row r="22852" spans="1:7" ht="14.4">
      <c r="A22852" s="27" t="str">
        <f>VLOOKUP(C22852,'user list'!A:B,2,0)</f>
        <v>CHD</v>
      </c>
      <c r="B22852" s="172">
        <v>45826.473541666666</v>
      </c>
      <c r="C22852" s="69" t="s">
        <v>203</v>
      </c>
      <c r="D22852" s="69" t="s">
        <v>1937</v>
      </c>
      <c r="E22852" s="69" t="s">
        <v>3454</v>
      </c>
      <c r="F22852" s="69">
        <v>2543</v>
      </c>
      <c r="G22852" s="69" t="s">
        <v>1948</v>
      </c>
    </row>
    <row r="22853" spans="1:7" ht="14.4">
      <c r="A22853" s="27" t="str">
        <f>VLOOKUP(C22853,'user list'!A:B,2,0)</f>
        <v>CHD</v>
      </c>
      <c r="B22853" s="172">
        <v>45826.473541666666</v>
      </c>
      <c r="C22853" s="69" t="s">
        <v>203</v>
      </c>
      <c r="D22853" s="69" t="s">
        <v>1937</v>
      </c>
      <c r="E22853" s="69" t="s">
        <v>3454</v>
      </c>
      <c r="F22853" s="69">
        <v>2543</v>
      </c>
      <c r="G22853" s="69" t="s">
        <v>1939</v>
      </c>
    </row>
    <row r="22854" spans="1:7" ht="14.4">
      <c r="A22854" s="27" t="str">
        <f>VLOOKUP(C22854,'user list'!A:B,2,0)</f>
        <v>Admin</v>
      </c>
      <c r="B22854" s="172">
        <v>45826.473541666666</v>
      </c>
      <c r="C22854" s="69" t="s">
        <v>186</v>
      </c>
      <c r="D22854" s="69" t="s">
        <v>1937</v>
      </c>
      <c r="E22854" s="69" t="s">
        <v>3454</v>
      </c>
      <c r="F22854" s="69">
        <v>2543</v>
      </c>
      <c r="G22854" s="69" t="s">
        <v>1948</v>
      </c>
    </row>
    <row r="22855" spans="1:7" ht="14.4">
      <c r="A22855" s="27" t="str">
        <f>VLOOKUP(C22855,'user list'!A:B,2,0)</f>
        <v>ADAAC</v>
      </c>
      <c r="B22855" s="172">
        <v>45826.474537037036</v>
      </c>
      <c r="C22855" s="69" t="s">
        <v>190</v>
      </c>
      <c r="D22855" s="69" t="s">
        <v>1937</v>
      </c>
      <c r="E22855" s="69" t="s">
        <v>3454</v>
      </c>
      <c r="F22855" s="69">
        <v>2543</v>
      </c>
      <c r="G22855" s="69" t="s">
        <v>1939</v>
      </c>
    </row>
    <row r="22856" spans="1:7" ht="14.4">
      <c r="A22856" s="27" t="str">
        <f>VLOOKUP(C22856,'user list'!A:B,2,0)</f>
        <v>CHD</v>
      </c>
      <c r="B22856" s="172">
        <v>45826.474942129629</v>
      </c>
      <c r="C22856" s="69" t="s">
        <v>203</v>
      </c>
      <c r="D22856" s="69" t="s">
        <v>1937</v>
      </c>
      <c r="E22856" s="69" t="s">
        <v>3454</v>
      </c>
      <c r="F22856" s="69">
        <v>2543</v>
      </c>
      <c r="G22856" s="69" t="s">
        <v>1949</v>
      </c>
    </row>
    <row r="22857" spans="1:7" ht="14.4">
      <c r="A22857" s="27" t="str">
        <f>VLOOKUP(C22857,'user list'!A:B,2,0)</f>
        <v>ADAAC</v>
      </c>
      <c r="B22857" s="172">
        <v>45826.475034722222</v>
      </c>
      <c r="C22857" s="69" t="s">
        <v>190</v>
      </c>
      <c r="D22857" s="69" t="s">
        <v>1937</v>
      </c>
      <c r="E22857" s="69" t="s">
        <v>3454</v>
      </c>
      <c r="F22857" s="69">
        <v>2543</v>
      </c>
      <c r="G22857" s="69" t="s">
        <v>1947</v>
      </c>
    </row>
    <row r="22858" spans="1:7" ht="14.4">
      <c r="A22858" s="27" t="str">
        <f>VLOOKUP(C22858,'user list'!A:B,2,0)</f>
        <v>ADAAC</v>
      </c>
      <c r="B22858" s="172">
        <v>45826.475034722222</v>
      </c>
      <c r="C22858" s="69" t="s">
        <v>190</v>
      </c>
      <c r="D22858" s="69" t="s">
        <v>1937</v>
      </c>
      <c r="E22858" s="69" t="s">
        <v>3454</v>
      </c>
      <c r="F22858" s="69">
        <v>2543</v>
      </c>
      <c r="G22858" s="69" t="s">
        <v>1948</v>
      </c>
    </row>
    <row r="22859" spans="1:7" ht="14.4">
      <c r="A22859" s="27" t="str">
        <f>VLOOKUP(C22859,'user list'!A:B,2,0)</f>
        <v>ADAAC</v>
      </c>
      <c r="B22859" s="172">
        <v>45826.475034722222</v>
      </c>
      <c r="C22859" s="69" t="s">
        <v>190</v>
      </c>
      <c r="D22859" s="69" t="s">
        <v>1937</v>
      </c>
      <c r="E22859" s="69" t="s">
        <v>3454</v>
      </c>
      <c r="F22859" s="69">
        <v>2543</v>
      </c>
      <c r="G22859" s="69" t="s">
        <v>1939</v>
      </c>
    </row>
    <row r="22860" spans="1:7" ht="14.4">
      <c r="A22860" s="27" t="str">
        <f>VLOOKUP(C22860,'user list'!A:B,2,0)</f>
        <v>Admin</v>
      </c>
      <c r="B22860" s="172">
        <v>45826.475034722222</v>
      </c>
      <c r="C22860" s="69" t="s">
        <v>186</v>
      </c>
      <c r="D22860" s="69" t="s">
        <v>1937</v>
      </c>
      <c r="E22860" s="69" t="s">
        <v>3454</v>
      </c>
      <c r="F22860" s="69">
        <v>2543</v>
      </c>
      <c r="G22860" s="69" t="s">
        <v>1948</v>
      </c>
    </row>
    <row r="22861" spans="1:7" ht="14.4">
      <c r="A22861" s="27" t="str">
        <f>VLOOKUP(C22861,'user list'!A:B,2,0)</f>
        <v>ADAAC</v>
      </c>
      <c r="B22861" s="172">
        <v>45826.47550925926</v>
      </c>
      <c r="C22861" s="69" t="s">
        <v>190</v>
      </c>
      <c r="D22861" s="69" t="s">
        <v>1937</v>
      </c>
      <c r="E22861" s="69" t="s">
        <v>3454</v>
      </c>
      <c r="F22861" s="69">
        <v>2543</v>
      </c>
      <c r="G22861" s="69" t="s">
        <v>1949</v>
      </c>
    </row>
    <row r="22862" spans="1:7" ht="14.4">
      <c r="A22862" s="27" t="str">
        <f>VLOOKUP(C22862,'user list'!A:B,2,0)</f>
        <v>LEDIPO</v>
      </c>
      <c r="B22862" s="172">
        <v>45826.476412037038</v>
      </c>
      <c r="C22862" s="69" t="s">
        <v>222</v>
      </c>
      <c r="D22862" s="69" t="s">
        <v>1937</v>
      </c>
      <c r="E22862" s="69" t="s">
        <v>3454</v>
      </c>
      <c r="F22862" s="69">
        <v>2543</v>
      </c>
      <c r="G22862" s="69" t="s">
        <v>1939</v>
      </c>
    </row>
    <row r="22863" spans="1:7" ht="14.4">
      <c r="A22863" s="27" t="str">
        <f>VLOOKUP(C22863,'user list'!A:B,2,0)</f>
        <v>DOE</v>
      </c>
      <c r="B22863" s="172">
        <v>45826.477858796294</v>
      </c>
      <c r="C22863" s="69" t="s">
        <v>211</v>
      </c>
      <c r="D22863" s="69" t="s">
        <v>1937</v>
      </c>
      <c r="E22863" s="69" t="s">
        <v>3460</v>
      </c>
      <c r="F22863" s="69">
        <v>2549</v>
      </c>
      <c r="G22863" s="69" t="s">
        <v>2440</v>
      </c>
    </row>
    <row r="22864" spans="1:7" ht="14.4">
      <c r="A22864" s="27" t="str">
        <f>VLOOKUP(C22864,'user list'!A:B,2,0)</f>
        <v>Admin</v>
      </c>
      <c r="B22864" s="172">
        <v>45826.477858796294</v>
      </c>
      <c r="C22864" s="69" t="s">
        <v>186</v>
      </c>
      <c r="D22864" s="69" t="s">
        <v>1937</v>
      </c>
      <c r="E22864" s="69" t="s">
        <v>3460</v>
      </c>
      <c r="F22864" s="69">
        <v>2549</v>
      </c>
      <c r="G22864" s="69" t="s">
        <v>1948</v>
      </c>
    </row>
    <row r="22865" spans="1:7" ht="14.4">
      <c r="A22865" s="27" t="str">
        <f>VLOOKUP(C22865,'user list'!A:B,2,0)</f>
        <v>Admin</v>
      </c>
      <c r="B22865" s="172">
        <v>45826.477870370371</v>
      </c>
      <c r="C22865" s="69" t="s">
        <v>186</v>
      </c>
      <c r="D22865" s="69" t="s">
        <v>1937</v>
      </c>
      <c r="E22865" s="69" t="s">
        <v>3460</v>
      </c>
      <c r="F22865" s="69">
        <v>2549</v>
      </c>
      <c r="G22865" s="69" t="s">
        <v>1948</v>
      </c>
    </row>
    <row r="22866" spans="1:7" ht="14.4">
      <c r="A22866" s="27" t="str">
        <f>VLOOKUP(C22866,'user list'!A:B,2,0)</f>
        <v>Admin</v>
      </c>
      <c r="B22866" s="172">
        <v>45826.477870370371</v>
      </c>
      <c r="C22866" s="69" t="s">
        <v>186</v>
      </c>
      <c r="D22866" s="69" t="s">
        <v>1937</v>
      </c>
      <c r="E22866" s="69" t="s">
        <v>3460</v>
      </c>
      <c r="F22866" s="69">
        <v>2549</v>
      </c>
      <c r="G22866" s="69" t="s">
        <v>1948</v>
      </c>
    </row>
    <row r="22867" spans="1:7" ht="14.4">
      <c r="A22867" s="27" t="str">
        <f>VLOOKUP(C22867,'user list'!A:B,2,0)</f>
        <v>Admin</v>
      </c>
      <c r="B22867" s="172">
        <v>45826.477870370371</v>
      </c>
      <c r="C22867" s="69" t="s">
        <v>186</v>
      </c>
      <c r="D22867" s="69" t="s">
        <v>1937</v>
      </c>
      <c r="E22867" s="69" t="s">
        <v>3460</v>
      </c>
      <c r="F22867" s="69">
        <v>2549</v>
      </c>
      <c r="G22867" s="69" t="s">
        <v>1947</v>
      </c>
    </row>
    <row r="22868" spans="1:7" ht="14.4">
      <c r="A22868" s="27" t="str">
        <f>VLOOKUP(C22868,'user list'!A:B,2,0)</f>
        <v>ADAAC</v>
      </c>
      <c r="B22868" s="172">
        <v>45826.479675925926</v>
      </c>
      <c r="C22868" s="69" t="s">
        <v>190</v>
      </c>
      <c r="D22868" s="69" t="s">
        <v>1937</v>
      </c>
      <c r="E22868" s="69" t="s">
        <v>3454</v>
      </c>
      <c r="F22868" s="69">
        <v>2543</v>
      </c>
      <c r="G22868" s="69" t="s">
        <v>1939</v>
      </c>
    </row>
    <row r="22869" spans="1:7" ht="14.4">
      <c r="A22869" s="27" t="str">
        <f>VLOOKUP(C22869,'user list'!A:B,2,0)</f>
        <v>ADAAC</v>
      </c>
      <c r="B22869" s="172">
        <v>45826.479733796295</v>
      </c>
      <c r="C22869" s="69" t="s">
        <v>190</v>
      </c>
      <c r="D22869" s="69" t="s">
        <v>1937</v>
      </c>
      <c r="E22869" s="69" t="s">
        <v>3454</v>
      </c>
      <c r="F22869" s="69">
        <v>2543</v>
      </c>
      <c r="G22869" s="69" t="s">
        <v>1939</v>
      </c>
    </row>
    <row r="22870" spans="1:7" ht="14.4">
      <c r="A22870" s="27" t="str">
        <f>VLOOKUP(C22870,'user list'!A:B,2,0)</f>
        <v>OCM</v>
      </c>
      <c r="B22870" s="172">
        <v>45826.484710648147</v>
      </c>
      <c r="C22870" s="69" t="s">
        <v>242</v>
      </c>
      <c r="D22870" s="69" t="s">
        <v>1937</v>
      </c>
      <c r="E22870" s="69" t="s">
        <v>1991</v>
      </c>
      <c r="F22870" s="69">
        <v>2550</v>
      </c>
      <c r="G22870" s="69" t="s">
        <v>2440</v>
      </c>
    </row>
    <row r="22871" spans="1:7" ht="14.4">
      <c r="A22871" s="27" t="str">
        <f>VLOOKUP(C22871,'user list'!A:B,2,0)</f>
        <v>Admin</v>
      </c>
      <c r="B22871" s="172">
        <v>45826.484722222223</v>
      </c>
      <c r="C22871" s="69" t="s">
        <v>186</v>
      </c>
      <c r="D22871" s="69" t="s">
        <v>1937</v>
      </c>
      <c r="E22871" s="69" t="s">
        <v>1991</v>
      </c>
      <c r="F22871" s="69">
        <v>2550</v>
      </c>
      <c r="G22871" s="69" t="s">
        <v>1948</v>
      </c>
    </row>
    <row r="22872" spans="1:7" ht="14.4">
      <c r="A22872" s="27" t="str">
        <f>VLOOKUP(C22872,'user list'!A:B,2,0)</f>
        <v>Admin</v>
      </c>
      <c r="B22872" s="172">
        <v>45826.484722222223</v>
      </c>
      <c r="C22872" s="69" t="s">
        <v>186</v>
      </c>
      <c r="D22872" s="69" t="s">
        <v>1937</v>
      </c>
      <c r="E22872" s="69" t="s">
        <v>1991</v>
      </c>
      <c r="F22872" s="69">
        <v>2550</v>
      </c>
      <c r="G22872" s="69" t="s">
        <v>1947</v>
      </c>
    </row>
    <row r="22873" spans="1:7" ht="14.4">
      <c r="A22873" s="27" t="str">
        <f>VLOOKUP(C22873,'user list'!A:B,2,0)</f>
        <v>Admin</v>
      </c>
      <c r="B22873" s="172">
        <v>45826.484722222223</v>
      </c>
      <c r="C22873" s="69" t="s">
        <v>186</v>
      </c>
      <c r="D22873" s="69" t="s">
        <v>1937</v>
      </c>
      <c r="E22873" s="69" t="s">
        <v>1991</v>
      </c>
      <c r="F22873" s="69">
        <v>2550</v>
      </c>
      <c r="G22873" s="69" t="s">
        <v>1948</v>
      </c>
    </row>
    <row r="22874" spans="1:7" ht="14.4">
      <c r="A22874" s="27" t="str">
        <f>VLOOKUP(C22874,'user list'!A:B,2,0)</f>
        <v>Admin</v>
      </c>
      <c r="B22874" s="172">
        <v>45826.484722222223</v>
      </c>
      <c r="C22874" s="69" t="s">
        <v>186</v>
      </c>
      <c r="D22874" s="69" t="s">
        <v>1937</v>
      </c>
      <c r="E22874" s="69" t="s">
        <v>1991</v>
      </c>
      <c r="F22874" s="69">
        <v>2550</v>
      </c>
      <c r="G22874" s="69" t="s">
        <v>1948</v>
      </c>
    </row>
    <row r="22875" spans="1:7" ht="14.4">
      <c r="A22875" s="27" t="str">
        <f>VLOOKUP(C22875,'user list'!A:B,2,0)</f>
        <v>PDAO</v>
      </c>
      <c r="B22875" s="172">
        <v>45826.48715277778</v>
      </c>
      <c r="C22875" s="69" t="s">
        <v>258</v>
      </c>
      <c r="D22875" s="69" t="s">
        <v>1937</v>
      </c>
      <c r="E22875" s="69" t="s">
        <v>3392</v>
      </c>
      <c r="F22875" s="69">
        <v>2475</v>
      </c>
      <c r="G22875" s="69" t="s">
        <v>1939</v>
      </c>
    </row>
    <row r="22876" spans="1:7" ht="14.4">
      <c r="A22876" s="27" t="str">
        <f>VLOOKUP(C22876,'user list'!A:B,2,0)</f>
        <v>OCAs</v>
      </c>
      <c r="B22876" s="172">
        <v>45826.487511574072</v>
      </c>
      <c r="C22876" s="69" t="s">
        <v>279</v>
      </c>
      <c r="D22876" s="69" t="s">
        <v>1937</v>
      </c>
      <c r="E22876" s="69" t="s">
        <v>3461</v>
      </c>
      <c r="F22876" s="69">
        <v>2551</v>
      </c>
      <c r="G22876" s="69" t="s">
        <v>2440</v>
      </c>
    </row>
    <row r="22877" spans="1:7" ht="14.4">
      <c r="A22877" s="27" t="str">
        <f>VLOOKUP(C22877,'user list'!A:B,2,0)</f>
        <v>Admin</v>
      </c>
      <c r="B22877" s="172">
        <v>45826.487511574072</v>
      </c>
      <c r="C22877" s="69" t="s">
        <v>186</v>
      </c>
      <c r="D22877" s="69" t="s">
        <v>1937</v>
      </c>
      <c r="E22877" s="69" t="s">
        <v>3461</v>
      </c>
      <c r="F22877" s="69">
        <v>2551</v>
      </c>
      <c r="G22877" s="69" t="s">
        <v>1948</v>
      </c>
    </row>
    <row r="22878" spans="1:7" ht="14.4">
      <c r="A22878" s="27" t="str">
        <f>VLOOKUP(C22878,'user list'!A:B,2,0)</f>
        <v>Admin</v>
      </c>
      <c r="B22878" s="172">
        <v>45826.487511574072</v>
      </c>
      <c r="C22878" s="69" t="s">
        <v>186</v>
      </c>
      <c r="D22878" s="69" t="s">
        <v>1937</v>
      </c>
      <c r="E22878" s="69" t="s">
        <v>3461</v>
      </c>
      <c r="F22878" s="69">
        <v>2551</v>
      </c>
      <c r="G22878" s="69" t="s">
        <v>1948</v>
      </c>
    </row>
    <row r="22879" spans="1:7" ht="14.4">
      <c r="A22879" s="27" t="str">
        <f>VLOOKUP(C22879,'user list'!A:B,2,0)</f>
        <v>Admin</v>
      </c>
      <c r="B22879" s="172">
        <v>45826.487511574072</v>
      </c>
      <c r="C22879" s="69" t="s">
        <v>186</v>
      </c>
      <c r="D22879" s="69" t="s">
        <v>1937</v>
      </c>
      <c r="E22879" s="69" t="s">
        <v>3461</v>
      </c>
      <c r="F22879" s="69">
        <v>2551</v>
      </c>
      <c r="G22879" s="69" t="s">
        <v>1948</v>
      </c>
    </row>
    <row r="22880" spans="1:7" ht="14.4">
      <c r="A22880" s="27" t="str">
        <f>VLOOKUP(C22880,'user list'!A:B,2,0)</f>
        <v>Admin</v>
      </c>
      <c r="B22880" s="172">
        <v>45826.487511574072</v>
      </c>
      <c r="C22880" s="69" t="s">
        <v>186</v>
      </c>
      <c r="D22880" s="69" t="s">
        <v>1937</v>
      </c>
      <c r="E22880" s="69" t="s">
        <v>3461</v>
      </c>
      <c r="F22880" s="69">
        <v>2551</v>
      </c>
      <c r="G22880" s="69" t="s">
        <v>1947</v>
      </c>
    </row>
    <row r="22881" spans="1:7" ht="14.4">
      <c r="A22881" s="27" t="str">
        <f>VLOOKUP(C22881,'user list'!A:B,2,0)</f>
        <v>PDAO</v>
      </c>
      <c r="B22881" s="172">
        <v>45826.487569444442</v>
      </c>
      <c r="C22881" s="69" t="s">
        <v>258</v>
      </c>
      <c r="D22881" s="69" t="s">
        <v>1937</v>
      </c>
      <c r="E22881" s="69" t="s">
        <v>3061</v>
      </c>
      <c r="F22881" s="69">
        <v>2360</v>
      </c>
      <c r="G22881" s="69" t="s">
        <v>1939</v>
      </c>
    </row>
    <row r="22882" spans="1:7" ht="14.4">
      <c r="A22882" s="27" t="str">
        <f>VLOOKUP(C22882,'user list'!A:B,2,0)</f>
        <v>OCAs</v>
      </c>
      <c r="B22882" s="172">
        <v>45826.487835648149</v>
      </c>
      <c r="C22882" s="69" t="s">
        <v>279</v>
      </c>
      <c r="D22882" s="69" t="s">
        <v>1937</v>
      </c>
      <c r="E22882" s="69" t="s">
        <v>3462</v>
      </c>
      <c r="F22882" s="69">
        <v>2552</v>
      </c>
      <c r="G22882" s="69" t="s">
        <v>2440</v>
      </c>
    </row>
    <row r="22883" spans="1:7" ht="14.4">
      <c r="A22883" s="27" t="str">
        <f>VLOOKUP(C22883,'user list'!A:B,2,0)</f>
        <v>Admin</v>
      </c>
      <c r="B22883" s="172">
        <v>45826.487835648149</v>
      </c>
      <c r="C22883" s="69" t="s">
        <v>186</v>
      </c>
      <c r="D22883" s="69" t="s">
        <v>1937</v>
      </c>
      <c r="E22883" s="69" t="s">
        <v>3462</v>
      </c>
      <c r="F22883" s="69">
        <v>2552</v>
      </c>
      <c r="G22883" s="69" t="s">
        <v>1948</v>
      </c>
    </row>
    <row r="22884" spans="1:7" ht="14.4">
      <c r="A22884" s="27" t="str">
        <f>VLOOKUP(C22884,'user list'!A:B,2,0)</f>
        <v>Admin</v>
      </c>
      <c r="B22884" s="172">
        <v>45826.487835648149</v>
      </c>
      <c r="C22884" s="69" t="s">
        <v>186</v>
      </c>
      <c r="D22884" s="69" t="s">
        <v>1937</v>
      </c>
      <c r="E22884" s="69" t="s">
        <v>3462</v>
      </c>
      <c r="F22884" s="69">
        <v>2552</v>
      </c>
      <c r="G22884" s="69" t="s">
        <v>1948</v>
      </c>
    </row>
    <row r="22885" spans="1:7" ht="14.4">
      <c r="A22885" s="27" t="str">
        <f>VLOOKUP(C22885,'user list'!A:B,2,0)</f>
        <v>Admin</v>
      </c>
      <c r="B22885" s="172">
        <v>45826.487835648149</v>
      </c>
      <c r="C22885" s="69" t="s">
        <v>186</v>
      </c>
      <c r="D22885" s="69" t="s">
        <v>1937</v>
      </c>
      <c r="E22885" s="69" t="s">
        <v>3462</v>
      </c>
      <c r="F22885" s="69">
        <v>2552</v>
      </c>
      <c r="G22885" s="69" t="s">
        <v>1948</v>
      </c>
    </row>
    <row r="22886" spans="1:7" ht="14.4">
      <c r="A22886" s="27" t="str">
        <f>VLOOKUP(C22886,'user list'!A:B,2,0)</f>
        <v>Admin</v>
      </c>
      <c r="B22886" s="172">
        <v>45826.487835648149</v>
      </c>
      <c r="C22886" s="69" t="s">
        <v>186</v>
      </c>
      <c r="D22886" s="69" t="s">
        <v>1937</v>
      </c>
      <c r="E22886" s="69" t="s">
        <v>3462</v>
      </c>
      <c r="F22886" s="69">
        <v>2552</v>
      </c>
      <c r="G22886" s="69" t="s">
        <v>1947</v>
      </c>
    </row>
    <row r="22887" spans="1:7" ht="14.4">
      <c r="A22887" s="27" t="str">
        <f>VLOOKUP(C22887,'user list'!A:B,2,0)</f>
        <v>SSDD</v>
      </c>
      <c r="B22887" s="172">
        <v>45826.488437499997</v>
      </c>
      <c r="C22887" s="69" t="s">
        <v>273</v>
      </c>
      <c r="D22887" s="69" t="s">
        <v>1937</v>
      </c>
      <c r="E22887" s="69" t="s">
        <v>3454</v>
      </c>
      <c r="F22887" s="69">
        <v>2543</v>
      </c>
      <c r="G22887" s="69" t="s">
        <v>1939</v>
      </c>
    </row>
    <row r="22888" spans="1:7" ht="14.4">
      <c r="A22888" s="27" t="str">
        <f>VLOOKUP(C22888,'user list'!A:B,2,0)</f>
        <v>OCAs</v>
      </c>
      <c r="B22888" s="172">
        <v>45826.488518518519</v>
      </c>
      <c r="C22888" s="69" t="s">
        <v>279</v>
      </c>
      <c r="D22888" s="69" t="s">
        <v>1937</v>
      </c>
      <c r="E22888" s="69" t="s">
        <v>3463</v>
      </c>
      <c r="F22888" s="69">
        <v>2553</v>
      </c>
      <c r="G22888" s="69" t="s">
        <v>2440</v>
      </c>
    </row>
    <row r="22889" spans="1:7" ht="14.4">
      <c r="A22889" s="27" t="str">
        <f>VLOOKUP(C22889,'user list'!A:B,2,0)</f>
        <v>Admin</v>
      </c>
      <c r="B22889" s="172">
        <v>45826.488518518519</v>
      </c>
      <c r="C22889" s="69" t="s">
        <v>186</v>
      </c>
      <c r="D22889" s="69" t="s">
        <v>1937</v>
      </c>
      <c r="E22889" s="69" t="s">
        <v>3463</v>
      </c>
      <c r="F22889" s="69">
        <v>2553</v>
      </c>
      <c r="G22889" s="69" t="s">
        <v>1948</v>
      </c>
    </row>
    <row r="22890" spans="1:7" ht="14.4">
      <c r="A22890" s="27" t="str">
        <f>VLOOKUP(C22890,'user list'!A:B,2,0)</f>
        <v>Admin</v>
      </c>
      <c r="B22890" s="172">
        <v>45826.488518518519</v>
      </c>
      <c r="C22890" s="69" t="s">
        <v>186</v>
      </c>
      <c r="D22890" s="69" t="s">
        <v>1937</v>
      </c>
      <c r="E22890" s="69" t="s">
        <v>3463</v>
      </c>
      <c r="F22890" s="69">
        <v>2553</v>
      </c>
      <c r="G22890" s="69" t="s">
        <v>1948</v>
      </c>
    </row>
    <row r="22891" spans="1:7" ht="14.4">
      <c r="A22891" s="27" t="str">
        <f>VLOOKUP(C22891,'user list'!A:B,2,0)</f>
        <v>Admin</v>
      </c>
      <c r="B22891" s="172">
        <v>45826.488518518519</v>
      </c>
      <c r="C22891" s="69" t="s">
        <v>186</v>
      </c>
      <c r="D22891" s="69" t="s">
        <v>1937</v>
      </c>
      <c r="E22891" s="69" t="s">
        <v>3463</v>
      </c>
      <c r="F22891" s="69">
        <v>2553</v>
      </c>
      <c r="G22891" s="69" t="s">
        <v>1948</v>
      </c>
    </row>
    <row r="22892" spans="1:7" ht="14.4">
      <c r="A22892" s="27" t="str">
        <f>VLOOKUP(C22892,'user list'!A:B,2,0)</f>
        <v>Admin</v>
      </c>
      <c r="B22892" s="172">
        <v>45826.488518518519</v>
      </c>
      <c r="C22892" s="69" t="s">
        <v>186</v>
      </c>
      <c r="D22892" s="69" t="s">
        <v>1937</v>
      </c>
      <c r="E22892" s="69" t="s">
        <v>3463</v>
      </c>
      <c r="F22892" s="69">
        <v>2553</v>
      </c>
      <c r="G22892" s="69" t="s">
        <v>1947</v>
      </c>
    </row>
    <row r="22893" spans="1:7" ht="14.4">
      <c r="A22893" s="27" t="str">
        <f>VLOOKUP(C22893,'user list'!A:B,2,0)</f>
        <v>OCAs</v>
      </c>
      <c r="B22893" s="172">
        <v>45826.48914351852</v>
      </c>
      <c r="C22893" s="69" t="s">
        <v>279</v>
      </c>
      <c r="D22893" s="69" t="s">
        <v>1937</v>
      </c>
      <c r="E22893" s="69" t="s">
        <v>3464</v>
      </c>
      <c r="F22893" s="69">
        <v>2554</v>
      </c>
      <c r="G22893" s="69" t="s">
        <v>2440</v>
      </c>
    </row>
    <row r="22894" spans="1:7" ht="14.4">
      <c r="A22894" s="27" t="str">
        <f>VLOOKUP(C22894,'user list'!A:B,2,0)</f>
        <v>Admin</v>
      </c>
      <c r="B22894" s="172">
        <v>45826.48914351852</v>
      </c>
      <c r="C22894" s="69" t="s">
        <v>186</v>
      </c>
      <c r="D22894" s="69" t="s">
        <v>1937</v>
      </c>
      <c r="E22894" s="69" t="s">
        <v>3464</v>
      </c>
      <c r="F22894" s="69">
        <v>2554</v>
      </c>
      <c r="G22894" s="69" t="s">
        <v>1948</v>
      </c>
    </row>
    <row r="22895" spans="1:7" ht="14.4">
      <c r="A22895" s="27" t="str">
        <f>VLOOKUP(C22895,'user list'!A:B,2,0)</f>
        <v>Admin</v>
      </c>
      <c r="B22895" s="172">
        <v>45826.48914351852</v>
      </c>
      <c r="C22895" s="69" t="s">
        <v>186</v>
      </c>
      <c r="D22895" s="69" t="s">
        <v>1937</v>
      </c>
      <c r="E22895" s="69" t="s">
        <v>3464</v>
      </c>
      <c r="F22895" s="69">
        <v>2554</v>
      </c>
      <c r="G22895" s="69" t="s">
        <v>1948</v>
      </c>
    </row>
    <row r="22896" spans="1:7" ht="14.4">
      <c r="A22896" s="27" t="str">
        <f>VLOOKUP(C22896,'user list'!A:B,2,0)</f>
        <v>Admin</v>
      </c>
      <c r="B22896" s="172">
        <v>45826.489155092589</v>
      </c>
      <c r="C22896" s="69" t="s">
        <v>186</v>
      </c>
      <c r="D22896" s="69" t="s">
        <v>1937</v>
      </c>
      <c r="E22896" s="69" t="s">
        <v>3464</v>
      </c>
      <c r="F22896" s="69">
        <v>2554</v>
      </c>
      <c r="G22896" s="69" t="s">
        <v>1948</v>
      </c>
    </row>
    <row r="22897" spans="1:7" ht="14.4">
      <c r="A22897" s="27" t="str">
        <f>VLOOKUP(C22897,'user list'!A:B,2,0)</f>
        <v>Admin</v>
      </c>
      <c r="B22897" s="172">
        <v>45826.489155092589</v>
      </c>
      <c r="C22897" s="69" t="s">
        <v>186</v>
      </c>
      <c r="D22897" s="69" t="s">
        <v>1937</v>
      </c>
      <c r="E22897" s="69" t="s">
        <v>3464</v>
      </c>
      <c r="F22897" s="69">
        <v>2554</v>
      </c>
      <c r="G22897" s="69" t="s">
        <v>1947</v>
      </c>
    </row>
    <row r="22898" spans="1:7" ht="14.4">
      <c r="A22898" s="27" t="str">
        <f>VLOOKUP(C22898,'user list'!A:B,2,0)</f>
        <v>OCAs</v>
      </c>
      <c r="B22898" s="172">
        <v>45826.489224537036</v>
      </c>
      <c r="C22898" s="69" t="s">
        <v>279</v>
      </c>
      <c r="D22898" s="69" t="s">
        <v>1937</v>
      </c>
      <c r="E22898" s="69" t="s">
        <v>3464</v>
      </c>
      <c r="F22898" s="69">
        <v>2554</v>
      </c>
      <c r="G22898" s="69" t="s">
        <v>1939</v>
      </c>
    </row>
    <row r="22899" spans="1:7" ht="14.4">
      <c r="A22899" s="27" t="str">
        <f>VLOOKUP(C22899,'user list'!A:B,2,0)</f>
        <v>OCAs</v>
      </c>
      <c r="B22899" s="172">
        <v>45826.489594907405</v>
      </c>
      <c r="C22899" s="69" t="s">
        <v>279</v>
      </c>
      <c r="D22899" s="69" t="s">
        <v>1937</v>
      </c>
      <c r="E22899" s="69" t="s">
        <v>3463</v>
      </c>
      <c r="F22899" s="69">
        <v>2553</v>
      </c>
      <c r="G22899" s="69" t="s">
        <v>1939</v>
      </c>
    </row>
    <row r="22900" spans="1:7" ht="14.4">
      <c r="A22900" s="27" t="str">
        <f>VLOOKUP(C22900,'user list'!A:B,2,0)</f>
        <v>OCAs</v>
      </c>
      <c r="B22900" s="172">
        <v>45826.489918981482</v>
      </c>
      <c r="C22900" s="69" t="s">
        <v>279</v>
      </c>
      <c r="D22900" s="69" t="s">
        <v>1937</v>
      </c>
      <c r="E22900" s="69" t="s">
        <v>3462</v>
      </c>
      <c r="F22900" s="69">
        <v>2552</v>
      </c>
      <c r="G22900" s="69" t="s">
        <v>1939</v>
      </c>
    </row>
    <row r="22901" spans="1:7" ht="14.4">
      <c r="A22901" s="27" t="str">
        <f>VLOOKUP(C22901,'user list'!A:B,2,0)</f>
        <v>SSDD</v>
      </c>
      <c r="B22901" s="172">
        <v>45826.489965277775</v>
      </c>
      <c r="C22901" s="69" t="s">
        <v>273</v>
      </c>
      <c r="D22901" s="69" t="s">
        <v>1937</v>
      </c>
      <c r="E22901" s="69" t="s">
        <v>3454</v>
      </c>
      <c r="F22901" s="69">
        <v>2543</v>
      </c>
      <c r="G22901" s="69" t="s">
        <v>1949</v>
      </c>
    </row>
    <row r="22902" spans="1:7" ht="14.4">
      <c r="A22902" s="27" t="str">
        <f>VLOOKUP(C22902,'user list'!A:B,2,0)</f>
        <v>SSDD</v>
      </c>
      <c r="B22902" s="172">
        <v>45826.490277777775</v>
      </c>
      <c r="C22902" s="69" t="s">
        <v>273</v>
      </c>
      <c r="D22902" s="69" t="s">
        <v>1937</v>
      </c>
      <c r="E22902" s="69" t="s">
        <v>3454</v>
      </c>
      <c r="F22902" s="69">
        <v>2543</v>
      </c>
      <c r="G22902" s="69" t="s">
        <v>1939</v>
      </c>
    </row>
    <row r="22903" spans="1:7" ht="14.4">
      <c r="A22903" s="27" t="str">
        <f>VLOOKUP(C22903,'user list'!A:B,2,0)</f>
        <v>SSDD</v>
      </c>
      <c r="B22903" s="172">
        <v>45826.490497685183</v>
      </c>
      <c r="C22903" s="69" t="s">
        <v>273</v>
      </c>
      <c r="D22903" s="69" t="s">
        <v>1937</v>
      </c>
      <c r="E22903" s="69" t="s">
        <v>3454</v>
      </c>
      <c r="F22903" s="69">
        <v>2543</v>
      </c>
      <c r="G22903" s="69" t="s">
        <v>1939</v>
      </c>
    </row>
    <row r="22904" spans="1:7" ht="14.4">
      <c r="A22904" s="27" t="str">
        <f>VLOOKUP(C22904,'user list'!A:B,2,0)</f>
        <v>DOE</v>
      </c>
      <c r="B22904" s="172">
        <v>45826.490717592591</v>
      </c>
      <c r="C22904" s="69" t="s">
        <v>211</v>
      </c>
      <c r="D22904" s="69" t="s">
        <v>1937</v>
      </c>
      <c r="E22904" s="69" t="s">
        <v>3459</v>
      </c>
      <c r="F22904" s="69">
        <v>2548</v>
      </c>
      <c r="G22904" s="69" t="s">
        <v>1939</v>
      </c>
    </row>
    <row r="22905" spans="1:7" ht="14.4">
      <c r="A22905" s="27" t="str">
        <f>VLOOKUP(C22905,'user list'!A:B,2,0)</f>
        <v>DOE</v>
      </c>
      <c r="B22905" s="172">
        <v>45826.490763888891</v>
      </c>
      <c r="C22905" s="69" t="s">
        <v>211</v>
      </c>
      <c r="D22905" s="69" t="s">
        <v>1937</v>
      </c>
      <c r="E22905" s="69" t="s">
        <v>3460</v>
      </c>
      <c r="F22905" s="69">
        <v>2549</v>
      </c>
      <c r="G22905" s="69" t="s">
        <v>1939</v>
      </c>
    </row>
    <row r="22906" spans="1:7" ht="14.4">
      <c r="A22906" s="27" t="str">
        <f>VLOOKUP(C22906,'user list'!A:B,2,0)</f>
        <v>Admin</v>
      </c>
      <c r="B22906" s="172">
        <v>45826.492094907408</v>
      </c>
      <c r="C22906" s="69" t="s">
        <v>186</v>
      </c>
      <c r="D22906" s="69" t="s">
        <v>1937</v>
      </c>
      <c r="E22906" s="69" t="s">
        <v>1991</v>
      </c>
      <c r="F22906" s="69">
        <v>2550</v>
      </c>
      <c r="G22906" s="69" t="s">
        <v>1948</v>
      </c>
    </row>
    <row r="22907" spans="1:7" ht="14.4">
      <c r="A22907" s="27" t="str">
        <f>VLOOKUP(C22907,'user list'!A:B,2,0)</f>
        <v>OCM</v>
      </c>
      <c r="B22907" s="172">
        <v>45826.49490740741</v>
      </c>
      <c r="C22907" s="69" t="s">
        <v>240</v>
      </c>
      <c r="D22907" s="69" t="s">
        <v>1937</v>
      </c>
      <c r="E22907" s="69" t="s">
        <v>1991</v>
      </c>
      <c r="F22907" s="69">
        <v>2550</v>
      </c>
      <c r="G22907" s="69" t="s">
        <v>1939</v>
      </c>
    </row>
    <row r="22908" spans="1:7" ht="14.4">
      <c r="A22908" s="27" t="str">
        <f>VLOOKUP(C22908,'user list'!A:B,2,0)</f>
        <v>OCM</v>
      </c>
      <c r="B22908" s="172">
        <v>45826.495173611111</v>
      </c>
      <c r="C22908" s="69" t="s">
        <v>240</v>
      </c>
      <c r="D22908" s="69" t="s">
        <v>1937</v>
      </c>
      <c r="E22908" s="69" t="s">
        <v>1991</v>
      </c>
      <c r="F22908" s="69">
        <v>2550</v>
      </c>
      <c r="G22908" s="69" t="s">
        <v>1939</v>
      </c>
    </row>
    <row r="22909" spans="1:7" ht="14.4">
      <c r="A22909" s="27" t="str">
        <f>VLOOKUP(C22909,'user list'!A:B,2,0)</f>
        <v>OCM</v>
      </c>
      <c r="B22909" s="172">
        <v>45826.496782407405</v>
      </c>
      <c r="C22909" s="69" t="s">
        <v>240</v>
      </c>
      <c r="D22909" s="69" t="s">
        <v>1937</v>
      </c>
      <c r="E22909" s="69" t="s">
        <v>1991</v>
      </c>
      <c r="F22909" s="69">
        <v>2550</v>
      </c>
      <c r="G22909" s="69" t="s">
        <v>1947</v>
      </c>
    </row>
    <row r="22910" spans="1:7" ht="14.4">
      <c r="A22910" s="27" t="str">
        <f>VLOOKUP(C22910,'user list'!A:B,2,0)</f>
        <v>OCM</v>
      </c>
      <c r="B22910" s="172">
        <v>45826.496782407405</v>
      </c>
      <c r="C22910" s="69" t="s">
        <v>240</v>
      </c>
      <c r="D22910" s="69" t="s">
        <v>1937</v>
      </c>
      <c r="E22910" s="69" t="s">
        <v>1991</v>
      </c>
      <c r="F22910" s="69">
        <v>2550</v>
      </c>
      <c r="G22910" s="69" t="s">
        <v>1948</v>
      </c>
    </row>
    <row r="22911" spans="1:7" ht="14.4">
      <c r="A22911" s="27" t="str">
        <f>VLOOKUP(C22911,'user list'!A:B,2,0)</f>
        <v>Admin</v>
      </c>
      <c r="B22911" s="172">
        <v>45826.496793981481</v>
      </c>
      <c r="C22911" s="69" t="s">
        <v>186</v>
      </c>
      <c r="D22911" s="69" t="s">
        <v>1937</v>
      </c>
      <c r="E22911" s="69" t="s">
        <v>1991</v>
      </c>
      <c r="F22911" s="69">
        <v>2550</v>
      </c>
      <c r="G22911" s="69" t="s">
        <v>1948</v>
      </c>
    </row>
    <row r="22912" spans="1:7" ht="14.4">
      <c r="A22912" s="27" t="str">
        <f>VLOOKUP(C22912,'user list'!A:B,2,0)</f>
        <v>OCM</v>
      </c>
      <c r="B22912" s="172">
        <v>45826.499409722222</v>
      </c>
      <c r="C22912" s="69" t="s">
        <v>232</v>
      </c>
      <c r="D22912" s="69" t="s">
        <v>1937</v>
      </c>
      <c r="E22912" s="69" t="s">
        <v>1974</v>
      </c>
      <c r="F22912" s="69">
        <v>2527</v>
      </c>
      <c r="G22912" s="69" t="s">
        <v>1939</v>
      </c>
    </row>
    <row r="22913" spans="1:7" ht="14.4">
      <c r="A22913" s="27" t="str">
        <f>VLOOKUP(C22913,'user list'!A:B,2,0)</f>
        <v>OCM</v>
      </c>
      <c r="B22913" s="172">
        <v>45826.499513888892</v>
      </c>
      <c r="C22913" s="69" t="s">
        <v>232</v>
      </c>
      <c r="D22913" s="69" t="s">
        <v>1937</v>
      </c>
      <c r="E22913" s="69" t="s">
        <v>1974</v>
      </c>
      <c r="F22913" s="69">
        <v>2527</v>
      </c>
      <c r="G22913" s="69" t="s">
        <v>1947</v>
      </c>
    </row>
    <row r="22914" spans="1:7" ht="14.4">
      <c r="A22914" s="27" t="str">
        <f>VLOOKUP(C22914,'user list'!A:B,2,0)</f>
        <v>OCM</v>
      </c>
      <c r="B22914" s="172">
        <v>45826.499513888892</v>
      </c>
      <c r="C22914" s="69" t="s">
        <v>232</v>
      </c>
      <c r="D22914" s="69" t="s">
        <v>1937</v>
      </c>
      <c r="E22914" s="69" t="s">
        <v>1974</v>
      </c>
      <c r="F22914" s="69">
        <v>2527</v>
      </c>
      <c r="G22914" s="69" t="s">
        <v>1948</v>
      </c>
    </row>
    <row r="22915" spans="1:7" ht="14.4">
      <c r="A22915" s="27" t="str">
        <f>VLOOKUP(C22915,'user list'!A:B,2,0)</f>
        <v>OCM</v>
      </c>
      <c r="B22915" s="172">
        <v>45826.499513888892</v>
      </c>
      <c r="C22915" s="69" t="s">
        <v>232</v>
      </c>
      <c r="D22915" s="69" t="s">
        <v>1937</v>
      </c>
      <c r="E22915" s="69" t="s">
        <v>1974</v>
      </c>
      <c r="F22915" s="69">
        <v>2527</v>
      </c>
      <c r="G22915" s="69" t="s">
        <v>1939</v>
      </c>
    </row>
    <row r="22916" spans="1:7" ht="14.4">
      <c r="A22916" s="27" t="str">
        <f>VLOOKUP(C22916,'user list'!A:B,2,0)</f>
        <v>Admin</v>
      </c>
      <c r="B22916" s="172">
        <v>45826.499513888892</v>
      </c>
      <c r="C22916" s="69" t="s">
        <v>186</v>
      </c>
      <c r="D22916" s="69" t="s">
        <v>1937</v>
      </c>
      <c r="E22916" s="69" t="s">
        <v>1974</v>
      </c>
      <c r="F22916" s="69">
        <v>2527</v>
      </c>
      <c r="G22916" s="69" t="s">
        <v>1948</v>
      </c>
    </row>
    <row r="22917" spans="1:7" ht="14.4">
      <c r="A22917" s="27" t="str">
        <f>VLOOKUP(C22917,'user list'!A:B,2,0)</f>
        <v>OCM</v>
      </c>
      <c r="B22917" s="172">
        <v>45826.499537037038</v>
      </c>
      <c r="C22917" s="69" t="s">
        <v>232</v>
      </c>
      <c r="D22917" s="69" t="s">
        <v>1937</v>
      </c>
      <c r="E22917" s="69" t="s">
        <v>1974</v>
      </c>
      <c r="F22917" s="69">
        <v>2526</v>
      </c>
      <c r="G22917" s="69" t="s">
        <v>1939</v>
      </c>
    </row>
    <row r="22918" spans="1:7" ht="14.4">
      <c r="A22918" s="27" t="str">
        <f>VLOOKUP(C22918,'user list'!A:B,2,0)</f>
        <v>OCM</v>
      </c>
      <c r="B22918" s="172">
        <v>45826.499583333331</v>
      </c>
      <c r="C22918" s="69" t="s">
        <v>232</v>
      </c>
      <c r="D22918" s="69" t="s">
        <v>1937</v>
      </c>
      <c r="E22918" s="69" t="s">
        <v>1991</v>
      </c>
      <c r="F22918" s="69">
        <v>2550</v>
      </c>
      <c r="G22918" s="69" t="s">
        <v>1939</v>
      </c>
    </row>
    <row r="22919" spans="1:7" ht="14.4">
      <c r="A22919" s="27" t="str">
        <f>VLOOKUP(C22919,'user list'!A:B,2,0)</f>
        <v>QCPL</v>
      </c>
      <c r="B22919" s="172">
        <v>45826.503263888888</v>
      </c>
      <c r="C22919" s="69" t="s">
        <v>268</v>
      </c>
      <c r="D22919" s="69" t="s">
        <v>1937</v>
      </c>
      <c r="E22919" s="69" t="s">
        <v>3454</v>
      </c>
      <c r="F22919" s="69">
        <v>2543</v>
      </c>
      <c r="G22919" s="69" t="s">
        <v>1939</v>
      </c>
    </row>
    <row r="22920" spans="1:7" ht="14.4">
      <c r="A22920" s="27" t="str">
        <f>VLOOKUP(C22920,'user list'!A:B,2,0)</f>
        <v>QCPL</v>
      </c>
      <c r="B22920" s="172">
        <v>45826.503645833334</v>
      </c>
      <c r="C22920" s="69" t="s">
        <v>268</v>
      </c>
      <c r="D22920" s="69" t="s">
        <v>1937</v>
      </c>
      <c r="E22920" s="69" t="s">
        <v>3454</v>
      </c>
      <c r="F22920" s="69">
        <v>2543</v>
      </c>
      <c r="G22920" s="69" t="s">
        <v>1939</v>
      </c>
    </row>
    <row r="22921" spans="1:7" ht="14.4">
      <c r="A22921" s="27" t="str">
        <f>VLOOKUP(C22921,'user list'!A:B,2,0)</f>
        <v>TFCOPRISS</v>
      </c>
      <c r="B22921" s="172">
        <v>45826.503831018519</v>
      </c>
      <c r="C22921" s="69" t="s">
        <v>274</v>
      </c>
      <c r="D22921" s="69" t="s">
        <v>1937</v>
      </c>
      <c r="E22921" s="69" t="s">
        <v>3454</v>
      </c>
      <c r="F22921" s="69">
        <v>2543</v>
      </c>
      <c r="G22921" s="69" t="s">
        <v>1939</v>
      </c>
    </row>
    <row r="22922" spans="1:7" ht="14.4">
      <c r="A22922" s="27" t="str">
        <f>VLOOKUP(C22922,'user list'!A:B,2,0)</f>
        <v>SSDD</v>
      </c>
      <c r="B22922" s="172">
        <v>45826.504282407404</v>
      </c>
      <c r="C22922" s="69" t="s">
        <v>273</v>
      </c>
      <c r="D22922" s="69" t="s">
        <v>1937</v>
      </c>
      <c r="E22922" s="69" t="s">
        <v>3454</v>
      </c>
      <c r="F22922" s="69">
        <v>2543</v>
      </c>
      <c r="G22922" s="69" t="s">
        <v>1939</v>
      </c>
    </row>
    <row r="22923" spans="1:7" ht="14.4">
      <c r="A22923" s="27" t="str">
        <f>VLOOKUP(C22923,'user list'!A:B,2,0)</f>
        <v>CTO</v>
      </c>
      <c r="B22923" s="172">
        <v>45826.504340277781</v>
      </c>
      <c r="C22923" s="69" t="s">
        <v>207</v>
      </c>
      <c r="D22923" s="69" t="s">
        <v>1937</v>
      </c>
      <c r="E22923" s="69" t="s">
        <v>3462</v>
      </c>
      <c r="F22923" s="69">
        <v>2552</v>
      </c>
      <c r="G22923" s="69" t="s">
        <v>1939</v>
      </c>
    </row>
    <row r="22924" spans="1:7" ht="14.4">
      <c r="A22924" s="27" t="str">
        <f>VLOOKUP(C22924,'user list'!A:B,2,0)</f>
        <v>CTO</v>
      </c>
      <c r="B22924" s="172">
        <v>45826.504479166666</v>
      </c>
      <c r="C22924" s="69" t="s">
        <v>207</v>
      </c>
      <c r="D22924" s="69" t="s">
        <v>1937</v>
      </c>
      <c r="E22924" s="69" t="s">
        <v>3462</v>
      </c>
      <c r="F22924" s="69">
        <v>2552</v>
      </c>
      <c r="G22924" s="69" t="s">
        <v>1947</v>
      </c>
    </row>
    <row r="22925" spans="1:7" ht="14.4">
      <c r="A22925" s="27" t="str">
        <f>VLOOKUP(C22925,'user list'!A:B,2,0)</f>
        <v>CTO</v>
      </c>
      <c r="B22925" s="172">
        <v>45826.504479166666</v>
      </c>
      <c r="C22925" s="69" t="s">
        <v>207</v>
      </c>
      <c r="D22925" s="69" t="s">
        <v>1937</v>
      </c>
      <c r="E22925" s="69" t="s">
        <v>3462</v>
      </c>
      <c r="F22925" s="69">
        <v>2552</v>
      </c>
      <c r="G22925" s="69" t="s">
        <v>1948</v>
      </c>
    </row>
    <row r="22926" spans="1:7" ht="14.4">
      <c r="A22926" s="27" t="str">
        <f>VLOOKUP(C22926,'user list'!A:B,2,0)</f>
        <v>CTO</v>
      </c>
      <c r="B22926" s="172">
        <v>45826.504479166666</v>
      </c>
      <c r="C22926" s="69" t="s">
        <v>207</v>
      </c>
      <c r="D22926" s="69" t="s">
        <v>1937</v>
      </c>
      <c r="E22926" s="69" t="s">
        <v>3462</v>
      </c>
      <c r="F22926" s="69">
        <v>2552</v>
      </c>
      <c r="G22926" s="69" t="s">
        <v>1939</v>
      </c>
    </row>
    <row r="22927" spans="1:7" ht="14.4">
      <c r="A22927" s="27" t="str">
        <f>VLOOKUP(C22927,'user list'!A:B,2,0)</f>
        <v>Admin</v>
      </c>
      <c r="B22927" s="172">
        <v>45826.504479166666</v>
      </c>
      <c r="C22927" s="69" t="s">
        <v>186</v>
      </c>
      <c r="D22927" s="69" t="s">
        <v>1937</v>
      </c>
      <c r="E22927" s="69" t="s">
        <v>3462</v>
      </c>
      <c r="F22927" s="69">
        <v>2552</v>
      </c>
      <c r="G22927" s="69" t="s">
        <v>1948</v>
      </c>
    </row>
    <row r="22928" spans="1:7" ht="14.4">
      <c r="A22928" s="27" t="str">
        <f>VLOOKUP(C22928,'user list'!A:B,2,0)</f>
        <v>QCPL</v>
      </c>
      <c r="B22928" s="172">
        <v>45826.504490740743</v>
      </c>
      <c r="C22928" s="69" t="s">
        <v>268</v>
      </c>
      <c r="D22928" s="69" t="s">
        <v>1937</v>
      </c>
      <c r="E22928" s="69" t="s">
        <v>3454</v>
      </c>
      <c r="F22928" s="69">
        <v>2543</v>
      </c>
      <c r="G22928" s="69" t="s">
        <v>1939</v>
      </c>
    </row>
    <row r="22929" spans="1:7" ht="14.4">
      <c r="A22929" s="27" t="str">
        <f>VLOOKUP(C22929,'user list'!A:B,2,0)</f>
        <v>QCPL</v>
      </c>
      <c r="B22929" s="172">
        <v>45826.50508101852</v>
      </c>
      <c r="C22929" s="69" t="s">
        <v>268</v>
      </c>
      <c r="D22929" s="69" t="s">
        <v>1937</v>
      </c>
      <c r="E22929" s="69" t="s">
        <v>3454</v>
      </c>
      <c r="F22929" s="69">
        <v>2543</v>
      </c>
      <c r="G22929" s="69" t="s">
        <v>1949</v>
      </c>
    </row>
    <row r="22930" spans="1:7" ht="14.4">
      <c r="A22930" s="27" t="str">
        <f>VLOOKUP(C22930,'user list'!A:B,2,0)</f>
        <v>QCPL</v>
      </c>
      <c r="B22930" s="172">
        <v>45826.505196759259</v>
      </c>
      <c r="C22930" s="69" t="s">
        <v>268</v>
      </c>
      <c r="D22930" s="69" t="s">
        <v>1937</v>
      </c>
      <c r="E22930" s="69" t="s">
        <v>3454</v>
      </c>
      <c r="F22930" s="69">
        <v>2543</v>
      </c>
      <c r="G22930" s="69" t="s">
        <v>1949</v>
      </c>
    </row>
    <row r="22931" spans="1:7" ht="14.4">
      <c r="A22931" s="27" t="str">
        <f>VLOOKUP(C22931,'user list'!A:B,2,0)</f>
        <v>SSDD</v>
      </c>
      <c r="B22931" s="172">
        <v>45826.505543981482</v>
      </c>
      <c r="C22931" s="69" t="s">
        <v>273</v>
      </c>
      <c r="D22931" s="69" t="s">
        <v>1937</v>
      </c>
      <c r="E22931" s="69" t="s">
        <v>3454</v>
      </c>
      <c r="F22931" s="69">
        <v>2543</v>
      </c>
      <c r="G22931" s="69" t="s">
        <v>1939</v>
      </c>
    </row>
    <row r="22932" spans="1:7" ht="14.4">
      <c r="A22932" s="27" t="str">
        <f>VLOOKUP(C22932,'user list'!A:B,2,0)</f>
        <v>CTO</v>
      </c>
      <c r="B22932" s="172">
        <v>45826.505601851852</v>
      </c>
      <c r="C22932" s="69" t="s">
        <v>207</v>
      </c>
      <c r="D22932" s="69" t="s">
        <v>1937</v>
      </c>
      <c r="E22932" s="69" t="s">
        <v>3462</v>
      </c>
      <c r="F22932" s="69">
        <v>2552</v>
      </c>
      <c r="G22932" s="69" t="s">
        <v>1939</v>
      </c>
    </row>
    <row r="22933" spans="1:7" ht="14.4">
      <c r="A22933" s="27" t="str">
        <f>VLOOKUP(C22933,'user list'!A:B,2,0)</f>
        <v>CTO</v>
      </c>
      <c r="B22933" s="172">
        <v>45826.505648148152</v>
      </c>
      <c r="C22933" s="69" t="s">
        <v>207</v>
      </c>
      <c r="D22933" s="69" t="s">
        <v>1937</v>
      </c>
      <c r="E22933" s="69" t="s">
        <v>3462</v>
      </c>
      <c r="F22933" s="69">
        <v>2552</v>
      </c>
      <c r="G22933" s="69" t="s">
        <v>2441</v>
      </c>
    </row>
    <row r="22934" spans="1:7" ht="14.4">
      <c r="A22934" s="27" t="str">
        <f>VLOOKUP(C22934,'user list'!A:B,2,0)</f>
        <v>QCPL</v>
      </c>
      <c r="B22934" s="172">
        <v>45826.505648148152</v>
      </c>
      <c r="C22934" s="69" t="s">
        <v>268</v>
      </c>
      <c r="D22934" s="69" t="s">
        <v>1937</v>
      </c>
      <c r="E22934" s="69" t="s">
        <v>3454</v>
      </c>
      <c r="F22934" s="69">
        <v>2543</v>
      </c>
      <c r="G22934" s="69" t="s">
        <v>1949</v>
      </c>
    </row>
    <row r="22935" spans="1:7" ht="14.4">
      <c r="A22935" s="27" t="str">
        <f>VLOOKUP(C22935,'user list'!A:B,2,0)</f>
        <v>SSDD</v>
      </c>
      <c r="B22935" s="172">
        <v>45826.505659722221</v>
      </c>
      <c r="C22935" s="69" t="s">
        <v>273</v>
      </c>
      <c r="D22935" s="69" t="s">
        <v>1937</v>
      </c>
      <c r="E22935" s="69" t="s">
        <v>3454</v>
      </c>
      <c r="F22935" s="69">
        <v>2543</v>
      </c>
      <c r="G22935" s="69" t="s">
        <v>1939</v>
      </c>
    </row>
    <row r="22936" spans="1:7" ht="14.4">
      <c r="A22936" s="27" t="str">
        <f>VLOOKUP(C22936,'user list'!A:B,2,0)</f>
        <v>SSDD</v>
      </c>
      <c r="B22936" s="172">
        <v>45826.508275462962</v>
      </c>
      <c r="C22936" s="69" t="s">
        <v>273</v>
      </c>
      <c r="D22936" s="69" t="s">
        <v>1937</v>
      </c>
      <c r="E22936" s="69" t="s">
        <v>3454</v>
      </c>
      <c r="F22936" s="69">
        <v>2543</v>
      </c>
      <c r="G22936" s="69" t="s">
        <v>1939</v>
      </c>
    </row>
    <row r="22937" spans="1:7" ht="14.4">
      <c r="A22937" s="27" t="str">
        <f>VLOOKUP(C22937,'user list'!A:B,2,0)</f>
        <v>SSDD</v>
      </c>
      <c r="B22937" s="172">
        <v>45826.508344907408</v>
      </c>
      <c r="C22937" s="69" t="s">
        <v>273</v>
      </c>
      <c r="D22937" s="69" t="s">
        <v>1937</v>
      </c>
      <c r="E22937" s="69" t="s">
        <v>3454</v>
      </c>
      <c r="F22937" s="69">
        <v>2543</v>
      </c>
      <c r="G22937" s="69" t="s">
        <v>1939</v>
      </c>
    </row>
    <row r="22938" spans="1:7" ht="14.4">
      <c r="A22938" s="27" t="str">
        <f>VLOOKUP(C22938,'user list'!A:B,2,0)</f>
        <v>SSDD</v>
      </c>
      <c r="B22938" s="172">
        <v>45826.508622685185</v>
      </c>
      <c r="C22938" s="69" t="s">
        <v>273</v>
      </c>
      <c r="D22938" s="69" t="s">
        <v>1937</v>
      </c>
      <c r="E22938" s="69" t="s">
        <v>3454</v>
      </c>
      <c r="F22938" s="69">
        <v>2543</v>
      </c>
      <c r="G22938" s="69" t="s">
        <v>1939</v>
      </c>
    </row>
    <row r="22939" spans="1:7" ht="14.4">
      <c r="A22939" s="27" t="str">
        <f>VLOOKUP(C22939,'user list'!A:B,2,0)</f>
        <v>BPLD</v>
      </c>
      <c r="B22939" s="172">
        <v>45826.511030092595</v>
      </c>
      <c r="C22939" s="69" t="s">
        <v>194</v>
      </c>
      <c r="D22939" s="69" t="s">
        <v>1937</v>
      </c>
      <c r="E22939" s="69" t="s">
        <v>3454</v>
      </c>
      <c r="F22939" s="69">
        <v>2543</v>
      </c>
      <c r="G22939" s="69" t="s">
        <v>1939</v>
      </c>
    </row>
    <row r="22940" spans="1:7" ht="14.4">
      <c r="A22940" s="27" t="str">
        <f>VLOOKUP(C22940,'user list'!A:B,2,0)</f>
        <v>SSDD</v>
      </c>
      <c r="B22940" s="172">
        <v>45826.511331018519</v>
      </c>
      <c r="C22940" s="69" t="s">
        <v>273</v>
      </c>
      <c r="D22940" s="69" t="s">
        <v>1937</v>
      </c>
      <c r="E22940" s="69" t="s">
        <v>3454</v>
      </c>
      <c r="F22940" s="69">
        <v>2543</v>
      </c>
      <c r="G22940" s="69" t="s">
        <v>2441</v>
      </c>
    </row>
    <row r="22941" spans="1:7" ht="14.4">
      <c r="A22941" s="27" t="str">
        <f>VLOOKUP(C22941,'user list'!A:B,2,0)</f>
        <v>SSDD</v>
      </c>
      <c r="B22941" s="172">
        <v>45826.511747685188</v>
      </c>
      <c r="C22941" s="69" t="s">
        <v>273</v>
      </c>
      <c r="D22941" s="69" t="s">
        <v>1937</v>
      </c>
      <c r="E22941" s="69" t="s">
        <v>3454</v>
      </c>
      <c r="F22941" s="69">
        <v>2543</v>
      </c>
      <c r="G22941" s="69" t="s">
        <v>1947</v>
      </c>
    </row>
    <row r="22942" spans="1:7" ht="14.4">
      <c r="A22942" s="27" t="str">
        <f>VLOOKUP(C22942,'user list'!A:B,2,0)</f>
        <v>SSDD</v>
      </c>
      <c r="B22942" s="172">
        <v>45826.511747685188</v>
      </c>
      <c r="C22942" s="69" t="s">
        <v>273</v>
      </c>
      <c r="D22942" s="69" t="s">
        <v>1937</v>
      </c>
      <c r="E22942" s="69" t="s">
        <v>3454</v>
      </c>
      <c r="F22942" s="69">
        <v>2543</v>
      </c>
      <c r="G22942" s="69" t="s">
        <v>1948</v>
      </c>
    </row>
    <row r="22943" spans="1:7" ht="14.4">
      <c r="A22943" s="27" t="str">
        <f>VLOOKUP(C22943,'user list'!A:B,2,0)</f>
        <v>SSDD</v>
      </c>
      <c r="B22943" s="172">
        <v>45826.511759259258</v>
      </c>
      <c r="C22943" s="69" t="s">
        <v>273</v>
      </c>
      <c r="D22943" s="69" t="s">
        <v>1937</v>
      </c>
      <c r="E22943" s="69" t="s">
        <v>3454</v>
      </c>
      <c r="F22943" s="69">
        <v>2543</v>
      </c>
      <c r="G22943" s="69" t="s">
        <v>1939</v>
      </c>
    </row>
    <row r="22944" spans="1:7" ht="14.4">
      <c r="A22944" s="27" t="str">
        <f>VLOOKUP(C22944,'user list'!A:B,2,0)</f>
        <v>Admin</v>
      </c>
      <c r="B22944" s="172">
        <v>45826.511770833335</v>
      </c>
      <c r="C22944" s="69" t="s">
        <v>186</v>
      </c>
      <c r="D22944" s="69" t="s">
        <v>1937</v>
      </c>
      <c r="E22944" s="69" t="s">
        <v>3454</v>
      </c>
      <c r="F22944" s="69">
        <v>2543</v>
      </c>
      <c r="G22944" s="69" t="s">
        <v>1948</v>
      </c>
    </row>
    <row r="22945" spans="1:7" ht="14.4">
      <c r="A22945" s="27" t="str">
        <f>VLOOKUP(C22945,'user list'!A:B,2,0)</f>
        <v>SSDD</v>
      </c>
      <c r="B22945" s="172">
        <v>45826.512083333335</v>
      </c>
      <c r="C22945" s="69" t="s">
        <v>273</v>
      </c>
      <c r="D22945" s="69" t="s">
        <v>1937</v>
      </c>
      <c r="E22945" s="69" t="s">
        <v>3454</v>
      </c>
      <c r="F22945" s="69">
        <v>2543</v>
      </c>
      <c r="G22945" s="69" t="s">
        <v>1939</v>
      </c>
    </row>
    <row r="22946" spans="1:7" ht="14.4">
      <c r="A22946" s="27" t="str">
        <f>VLOOKUP(C22946,'user list'!A:B,2,0)</f>
        <v>SSDD</v>
      </c>
      <c r="B22946" s="172">
        <v>45826.512164351851</v>
      </c>
      <c r="C22946" s="69" t="s">
        <v>273</v>
      </c>
      <c r="D22946" s="69" t="s">
        <v>1937</v>
      </c>
      <c r="E22946" s="69" t="s">
        <v>3454</v>
      </c>
      <c r="F22946" s="69">
        <v>2543</v>
      </c>
      <c r="G22946" s="69" t="s">
        <v>2441</v>
      </c>
    </row>
    <row r="22947" spans="1:7" ht="14.4">
      <c r="A22947" s="27" t="str">
        <f>VLOOKUP(C22947,'user list'!A:B,2,0)</f>
        <v>TFCOPRISS</v>
      </c>
      <c r="B22947" s="172">
        <v>45826.520254629628</v>
      </c>
      <c r="C22947" s="69" t="s">
        <v>274</v>
      </c>
      <c r="D22947" s="69" t="s">
        <v>1937</v>
      </c>
      <c r="E22947" s="69" t="s">
        <v>3454</v>
      </c>
      <c r="F22947" s="69">
        <v>2543</v>
      </c>
      <c r="G22947" s="69" t="s">
        <v>1939</v>
      </c>
    </row>
    <row r="22948" spans="1:7" ht="14.4">
      <c r="A22948" s="27" t="str">
        <f>VLOOKUP(C22948,'user list'!A:B,2,0)</f>
        <v>PAISD</v>
      </c>
      <c r="B22948" s="172">
        <v>45826.521851851852</v>
      </c>
      <c r="C22948" s="69" t="s">
        <v>256</v>
      </c>
      <c r="D22948" s="69" t="s">
        <v>1937</v>
      </c>
      <c r="E22948" s="69" t="s">
        <v>3454</v>
      </c>
      <c r="F22948" s="69">
        <v>2543</v>
      </c>
      <c r="G22948" s="69" t="s">
        <v>1939</v>
      </c>
    </row>
    <row r="22949" spans="1:7" ht="14.4">
      <c r="A22949" s="27" t="str">
        <f>VLOOKUP(C22949,'user list'!A:B,2,0)</f>
        <v>PAISD</v>
      </c>
      <c r="B22949" s="172">
        <v>45826.521944444445</v>
      </c>
      <c r="C22949" s="69" t="s">
        <v>256</v>
      </c>
      <c r="D22949" s="69" t="s">
        <v>1937</v>
      </c>
      <c r="E22949" s="69" t="s">
        <v>3454</v>
      </c>
      <c r="F22949" s="69">
        <v>2543</v>
      </c>
      <c r="G22949" s="69" t="s">
        <v>1947</v>
      </c>
    </row>
    <row r="22950" spans="1:7" ht="14.4">
      <c r="A22950" s="27" t="str">
        <f>VLOOKUP(C22950,'user list'!A:B,2,0)</f>
        <v>PAISD</v>
      </c>
      <c r="B22950" s="172">
        <v>45826.521944444445</v>
      </c>
      <c r="C22950" s="69" t="s">
        <v>256</v>
      </c>
      <c r="D22950" s="69" t="s">
        <v>1937</v>
      </c>
      <c r="E22950" s="69" t="s">
        <v>3454</v>
      </c>
      <c r="F22950" s="69">
        <v>2543</v>
      </c>
      <c r="G22950" s="69" t="s">
        <v>1948</v>
      </c>
    </row>
    <row r="22951" spans="1:7" ht="14.4">
      <c r="A22951" s="27" t="str">
        <f>VLOOKUP(C22951,'user list'!A:B,2,0)</f>
        <v>PAISD</v>
      </c>
      <c r="B22951" s="172">
        <v>45826.521944444445</v>
      </c>
      <c r="C22951" s="69" t="s">
        <v>256</v>
      </c>
      <c r="D22951" s="69" t="s">
        <v>1937</v>
      </c>
      <c r="E22951" s="69" t="s">
        <v>3454</v>
      </c>
      <c r="F22951" s="69">
        <v>2543</v>
      </c>
      <c r="G22951" s="69" t="s">
        <v>1939</v>
      </c>
    </row>
    <row r="22952" spans="1:7" ht="14.4">
      <c r="A22952" s="27" t="str">
        <f>VLOOKUP(C22952,'user list'!A:B,2,0)</f>
        <v>Admin</v>
      </c>
      <c r="B22952" s="172">
        <v>45826.521956018521</v>
      </c>
      <c r="C22952" s="69" t="s">
        <v>186</v>
      </c>
      <c r="D22952" s="69" t="s">
        <v>1937</v>
      </c>
      <c r="E22952" s="69" t="s">
        <v>3454</v>
      </c>
      <c r="F22952" s="69">
        <v>2543</v>
      </c>
      <c r="G22952" s="69" t="s">
        <v>1948</v>
      </c>
    </row>
    <row r="22953" spans="1:7" ht="14.4">
      <c r="A22953" s="27" t="str">
        <f>VLOOKUP(C22953,'user list'!A:B,2,0)</f>
        <v>DSQC</v>
      </c>
      <c r="B22953" s="172">
        <v>45826.522789351853</v>
      </c>
      <c r="C22953" s="69" t="s">
        <v>214</v>
      </c>
      <c r="D22953" s="69" t="s">
        <v>1937</v>
      </c>
      <c r="E22953" s="69" t="s">
        <v>3454</v>
      </c>
      <c r="F22953" s="69">
        <v>2543</v>
      </c>
      <c r="G22953" s="69" t="s">
        <v>1939</v>
      </c>
    </row>
    <row r="22954" spans="1:7" ht="14.4">
      <c r="A22954" s="27" t="str">
        <f>VLOOKUP(C22954,'user list'!A:B,2,0)</f>
        <v>DSQC</v>
      </c>
      <c r="B22954" s="172">
        <v>45826.522986111115</v>
      </c>
      <c r="C22954" s="69" t="s">
        <v>214</v>
      </c>
      <c r="D22954" s="69" t="s">
        <v>1937</v>
      </c>
      <c r="E22954" s="69" t="s">
        <v>3454</v>
      </c>
      <c r="F22954" s="69">
        <v>2543</v>
      </c>
      <c r="G22954" s="69" t="s">
        <v>1947</v>
      </c>
    </row>
    <row r="22955" spans="1:7" ht="14.4">
      <c r="A22955" s="27" t="str">
        <f>VLOOKUP(C22955,'user list'!A:B,2,0)</f>
        <v>DSQC</v>
      </c>
      <c r="B22955" s="172">
        <v>45826.522986111115</v>
      </c>
      <c r="C22955" s="69" t="s">
        <v>214</v>
      </c>
      <c r="D22955" s="69" t="s">
        <v>1937</v>
      </c>
      <c r="E22955" s="69" t="s">
        <v>3454</v>
      </c>
      <c r="F22955" s="69">
        <v>2543</v>
      </c>
      <c r="G22955" s="69" t="s">
        <v>1948</v>
      </c>
    </row>
    <row r="22956" spans="1:7" ht="14.4">
      <c r="A22956" s="27" t="str">
        <f>VLOOKUP(C22956,'user list'!A:B,2,0)</f>
        <v>DSQC</v>
      </c>
      <c r="B22956" s="172">
        <v>45826.522986111115</v>
      </c>
      <c r="C22956" s="69" t="s">
        <v>214</v>
      </c>
      <c r="D22956" s="69" t="s">
        <v>1937</v>
      </c>
      <c r="E22956" s="69" t="s">
        <v>3454</v>
      </c>
      <c r="F22956" s="69">
        <v>2543</v>
      </c>
      <c r="G22956" s="69" t="s">
        <v>1939</v>
      </c>
    </row>
    <row r="22957" spans="1:7" ht="14.4">
      <c r="A22957" s="27" t="str">
        <f>VLOOKUP(C22957,'user list'!A:B,2,0)</f>
        <v>Admin</v>
      </c>
      <c r="B22957" s="172">
        <v>45826.522986111115</v>
      </c>
      <c r="C22957" s="69" t="s">
        <v>186</v>
      </c>
      <c r="D22957" s="69" t="s">
        <v>1937</v>
      </c>
      <c r="E22957" s="69" t="s">
        <v>3454</v>
      </c>
      <c r="F22957" s="69">
        <v>2543</v>
      </c>
      <c r="G22957" s="69" t="s">
        <v>1948</v>
      </c>
    </row>
    <row r="22958" spans="1:7" ht="14.4">
      <c r="A22958" s="27" t="str">
        <f>VLOOKUP(C22958,'user list'!A:B,2,0)</f>
        <v>TFCOPRISS</v>
      </c>
      <c r="B22958" s="172">
        <v>45826.524201388886</v>
      </c>
      <c r="C22958" s="69" t="s">
        <v>274</v>
      </c>
      <c r="D22958" s="69" t="s">
        <v>1937</v>
      </c>
      <c r="E22958" s="69" t="s">
        <v>3454</v>
      </c>
      <c r="F22958" s="69">
        <v>2543</v>
      </c>
      <c r="G22958" s="69" t="s">
        <v>1939</v>
      </c>
    </row>
    <row r="22959" spans="1:7" ht="14.4">
      <c r="A22959" s="27" t="str">
        <f>VLOOKUP(C22959,'user list'!A:B,2,0)</f>
        <v>CPDD</v>
      </c>
      <c r="B22959" s="172">
        <v>45826.534375000003</v>
      </c>
      <c r="C22959" s="69" t="s">
        <v>205</v>
      </c>
      <c r="D22959" s="69" t="s">
        <v>1937</v>
      </c>
      <c r="E22959" s="69" t="s">
        <v>3463</v>
      </c>
      <c r="F22959" s="69">
        <v>2553</v>
      </c>
      <c r="G22959" s="69" t="s">
        <v>1939</v>
      </c>
    </row>
    <row r="22960" spans="1:7" ht="14.4">
      <c r="A22960" s="27" t="str">
        <f>VLOOKUP(C22960,'user list'!A:B,2,0)</f>
        <v>CPDD</v>
      </c>
      <c r="B22960" s="172">
        <v>45826.536597222221</v>
      </c>
      <c r="C22960" s="69" t="s">
        <v>205</v>
      </c>
      <c r="D22960" s="69" t="s">
        <v>1937</v>
      </c>
      <c r="E22960" s="69" t="s">
        <v>3463</v>
      </c>
      <c r="F22960" s="69">
        <v>2553</v>
      </c>
      <c r="G22960" s="69" t="s">
        <v>1949</v>
      </c>
    </row>
    <row r="22961" spans="1:7" ht="14.4">
      <c r="A22961" s="27" t="str">
        <f>VLOOKUP(C22961,'user list'!A:B,2,0)</f>
        <v>CPDD</v>
      </c>
      <c r="B22961" s="172">
        <v>45826.537141203706</v>
      </c>
      <c r="C22961" s="69" t="s">
        <v>205</v>
      </c>
      <c r="D22961" s="69" t="s">
        <v>1937</v>
      </c>
      <c r="E22961" s="69" t="s">
        <v>3463</v>
      </c>
      <c r="F22961" s="69">
        <v>2553</v>
      </c>
      <c r="G22961" s="69" t="s">
        <v>1947</v>
      </c>
    </row>
    <row r="22962" spans="1:7" ht="14.4">
      <c r="A22962" s="27" t="str">
        <f>VLOOKUP(C22962,'user list'!A:B,2,0)</f>
        <v>CPDD</v>
      </c>
      <c r="B22962" s="172">
        <v>45826.537141203706</v>
      </c>
      <c r="C22962" s="69" t="s">
        <v>205</v>
      </c>
      <c r="D22962" s="69" t="s">
        <v>1937</v>
      </c>
      <c r="E22962" s="69" t="s">
        <v>3463</v>
      </c>
      <c r="F22962" s="69">
        <v>2553</v>
      </c>
      <c r="G22962" s="69" t="s">
        <v>1948</v>
      </c>
    </row>
    <row r="22963" spans="1:7" ht="14.4">
      <c r="A22963" s="27" t="str">
        <f>VLOOKUP(C22963,'user list'!A:B,2,0)</f>
        <v>CPDD</v>
      </c>
      <c r="B22963" s="172">
        <v>45826.537141203706</v>
      </c>
      <c r="C22963" s="69" t="s">
        <v>205</v>
      </c>
      <c r="D22963" s="69" t="s">
        <v>1937</v>
      </c>
      <c r="E22963" s="69" t="s">
        <v>3463</v>
      </c>
      <c r="F22963" s="69">
        <v>2553</v>
      </c>
      <c r="G22963" s="69" t="s">
        <v>1939</v>
      </c>
    </row>
    <row r="22964" spans="1:7" ht="14.4">
      <c r="A22964" s="27" t="str">
        <f>VLOOKUP(C22964,'user list'!A:B,2,0)</f>
        <v>Admin</v>
      </c>
      <c r="B22964" s="172">
        <v>45826.537152777775</v>
      </c>
      <c r="C22964" s="69" t="s">
        <v>186</v>
      </c>
      <c r="D22964" s="69" t="s">
        <v>1937</v>
      </c>
      <c r="E22964" s="69" t="s">
        <v>3463</v>
      </c>
      <c r="F22964" s="69">
        <v>2553</v>
      </c>
      <c r="G22964" s="69" t="s">
        <v>1948</v>
      </c>
    </row>
    <row r="22965" spans="1:7" ht="14.4">
      <c r="A22965" s="27" t="str">
        <f>VLOOKUP(C22965,'user list'!A:B,2,0)</f>
        <v>DPOS</v>
      </c>
      <c r="B22965" s="172">
        <v>45826.547685185185</v>
      </c>
      <c r="C22965" s="69" t="s">
        <v>213</v>
      </c>
      <c r="D22965" s="69" t="s">
        <v>1937</v>
      </c>
      <c r="E22965" s="69" t="s">
        <v>3392</v>
      </c>
      <c r="F22965" s="69">
        <v>2475</v>
      </c>
      <c r="G22965" s="69" t="s">
        <v>1939</v>
      </c>
    </row>
    <row r="22966" spans="1:7" ht="14.4">
      <c r="A22966" s="27" t="str">
        <f>VLOOKUP(C22966,'user list'!A:B,2,0)</f>
        <v>DPOS</v>
      </c>
      <c r="B22966" s="172">
        <v>45826.547824074078</v>
      </c>
      <c r="C22966" s="69" t="s">
        <v>213</v>
      </c>
      <c r="D22966" s="69" t="s">
        <v>1937</v>
      </c>
      <c r="E22966" s="69" t="s">
        <v>3392</v>
      </c>
      <c r="F22966" s="69">
        <v>2475</v>
      </c>
      <c r="G22966" s="69" t="s">
        <v>1947</v>
      </c>
    </row>
    <row r="22967" spans="1:7" ht="14.4">
      <c r="A22967" s="27" t="str">
        <f>VLOOKUP(C22967,'user list'!A:B,2,0)</f>
        <v>DPOS</v>
      </c>
      <c r="B22967" s="172">
        <v>45826.547824074078</v>
      </c>
      <c r="C22967" s="69" t="s">
        <v>213</v>
      </c>
      <c r="D22967" s="69" t="s">
        <v>1937</v>
      </c>
      <c r="E22967" s="69" t="s">
        <v>3392</v>
      </c>
      <c r="F22967" s="69">
        <v>2475</v>
      </c>
      <c r="G22967" s="69" t="s">
        <v>1948</v>
      </c>
    </row>
    <row r="22968" spans="1:7" ht="14.4">
      <c r="A22968" s="27" t="str">
        <f>VLOOKUP(C22968,'user list'!A:B,2,0)</f>
        <v>DPOS</v>
      </c>
      <c r="B22968" s="172">
        <v>45826.547835648147</v>
      </c>
      <c r="C22968" s="69" t="s">
        <v>213</v>
      </c>
      <c r="D22968" s="69" t="s">
        <v>1937</v>
      </c>
      <c r="E22968" s="69" t="s">
        <v>3392</v>
      </c>
      <c r="F22968" s="69">
        <v>2475</v>
      </c>
      <c r="G22968" s="69" t="s">
        <v>1939</v>
      </c>
    </row>
    <row r="22969" spans="1:7" ht="14.4">
      <c r="A22969" s="27" t="str">
        <f>VLOOKUP(C22969,'user list'!A:B,2,0)</f>
        <v>Admin</v>
      </c>
      <c r="B22969" s="172">
        <v>45826.547847222224</v>
      </c>
      <c r="C22969" s="69" t="s">
        <v>186</v>
      </c>
      <c r="D22969" s="69" t="s">
        <v>1937</v>
      </c>
      <c r="E22969" s="69" t="s">
        <v>3392</v>
      </c>
      <c r="F22969" s="69">
        <v>2475</v>
      </c>
      <c r="G22969" s="69" t="s">
        <v>1948</v>
      </c>
    </row>
    <row r="22970" spans="1:7" ht="14.4">
      <c r="A22970" s="27" t="str">
        <f>VLOOKUP(C22970,'user list'!A:B,2,0)</f>
        <v>DPOS</v>
      </c>
      <c r="B22970" s="172">
        <v>45826.547858796293</v>
      </c>
      <c r="C22970" s="69" t="s">
        <v>213</v>
      </c>
      <c r="D22970" s="69" t="s">
        <v>1937</v>
      </c>
      <c r="E22970" s="69" t="s">
        <v>3061</v>
      </c>
      <c r="F22970" s="69">
        <v>2360</v>
      </c>
      <c r="G22970" s="69" t="s">
        <v>1939</v>
      </c>
    </row>
    <row r="22971" spans="1:7" ht="14.4">
      <c r="A22971" s="27" t="str">
        <f>VLOOKUP(C22971,'user list'!A:B,2,0)</f>
        <v>DPOS</v>
      </c>
      <c r="B22971" s="172">
        <v>45826.548136574071</v>
      </c>
      <c r="C22971" s="69" t="s">
        <v>213</v>
      </c>
      <c r="D22971" s="69" t="s">
        <v>1937</v>
      </c>
      <c r="E22971" s="69" t="s">
        <v>1974</v>
      </c>
      <c r="F22971" s="69">
        <v>2530</v>
      </c>
      <c r="G22971" s="69" t="s">
        <v>1939</v>
      </c>
    </row>
    <row r="22972" spans="1:7" ht="14.4">
      <c r="A22972" s="27" t="str">
        <f>VLOOKUP(C22972,'user list'!A:B,2,0)</f>
        <v>DPOS</v>
      </c>
      <c r="B22972" s="172">
        <v>45826.548333333332</v>
      </c>
      <c r="C22972" s="69" t="s">
        <v>213</v>
      </c>
      <c r="D22972" s="69" t="s">
        <v>1937</v>
      </c>
      <c r="E22972" s="69" t="s">
        <v>1974</v>
      </c>
      <c r="F22972" s="69">
        <v>2530</v>
      </c>
      <c r="G22972" s="69" t="s">
        <v>1947</v>
      </c>
    </row>
    <row r="22973" spans="1:7" ht="14.4">
      <c r="A22973" s="27" t="str">
        <f>VLOOKUP(C22973,'user list'!A:B,2,0)</f>
        <v>DPOS</v>
      </c>
      <c r="B22973" s="172">
        <v>45826.548333333332</v>
      </c>
      <c r="C22973" s="69" t="s">
        <v>213</v>
      </c>
      <c r="D22973" s="69" t="s">
        <v>1937</v>
      </c>
      <c r="E22973" s="69" t="s">
        <v>1974</v>
      </c>
      <c r="F22973" s="69">
        <v>2530</v>
      </c>
      <c r="G22973" s="69" t="s">
        <v>1948</v>
      </c>
    </row>
    <row r="22974" spans="1:7" ht="14.4">
      <c r="A22974" s="27" t="str">
        <f>VLOOKUP(C22974,'user list'!A:B,2,0)</f>
        <v>DPOS</v>
      </c>
      <c r="B22974" s="172">
        <v>45826.548333333332</v>
      </c>
      <c r="C22974" s="69" t="s">
        <v>213</v>
      </c>
      <c r="D22974" s="69" t="s">
        <v>1937</v>
      </c>
      <c r="E22974" s="69" t="s">
        <v>1974</v>
      </c>
      <c r="F22974" s="69">
        <v>2530</v>
      </c>
      <c r="G22974" s="69" t="s">
        <v>1939</v>
      </c>
    </row>
    <row r="22975" spans="1:7" ht="14.4">
      <c r="A22975" s="27" t="str">
        <f>VLOOKUP(C22975,'user list'!A:B,2,0)</f>
        <v>Admin</v>
      </c>
      <c r="B22975" s="172">
        <v>45826.548333333332</v>
      </c>
      <c r="C22975" s="69" t="s">
        <v>186</v>
      </c>
      <c r="D22975" s="69" t="s">
        <v>1937</v>
      </c>
      <c r="E22975" s="69" t="s">
        <v>1974</v>
      </c>
      <c r="F22975" s="69">
        <v>2530</v>
      </c>
      <c r="G22975" s="69" t="s">
        <v>1948</v>
      </c>
    </row>
    <row r="22976" spans="1:7" ht="14.4">
      <c r="A22976" s="27" t="str">
        <f>VLOOKUP(C22976,'user list'!A:B,2,0)</f>
        <v>DPOS</v>
      </c>
      <c r="B22976" s="172">
        <v>45826.548668981479</v>
      </c>
      <c r="C22976" s="69" t="s">
        <v>213</v>
      </c>
      <c r="D22976" s="69" t="s">
        <v>1937</v>
      </c>
      <c r="E22976" s="69" t="s">
        <v>1974</v>
      </c>
      <c r="F22976" s="69">
        <v>2530</v>
      </c>
      <c r="G22976" s="69" t="s">
        <v>1939</v>
      </c>
    </row>
    <row r="22977" spans="1:7" ht="14.4">
      <c r="A22977" s="27" t="str">
        <f>VLOOKUP(C22977,'user list'!A:B,2,0)</f>
        <v>DPOS</v>
      </c>
      <c r="B22977" s="172">
        <v>45826.548796296294</v>
      </c>
      <c r="C22977" s="69" t="s">
        <v>213</v>
      </c>
      <c r="D22977" s="69" t="s">
        <v>1937</v>
      </c>
      <c r="E22977" s="69" t="s">
        <v>1974</v>
      </c>
      <c r="F22977" s="69">
        <v>2530</v>
      </c>
      <c r="G22977" s="69" t="s">
        <v>2441</v>
      </c>
    </row>
    <row r="22978" spans="1:7" ht="14.4">
      <c r="A22978" s="27" t="str">
        <f>VLOOKUP(C22978,'user list'!A:B,2,0)</f>
        <v>QCYDO</v>
      </c>
      <c r="B22978" s="172">
        <v>45826.549143518518</v>
      </c>
      <c r="C22978" s="69" t="s">
        <v>270</v>
      </c>
      <c r="D22978" s="69" t="s">
        <v>1937</v>
      </c>
      <c r="E22978" s="69" t="s">
        <v>3454</v>
      </c>
      <c r="F22978" s="69">
        <v>2543</v>
      </c>
      <c r="G22978" s="69" t="s">
        <v>1939</v>
      </c>
    </row>
    <row r="22979" spans="1:7" ht="14.4">
      <c r="A22979" s="27" t="str">
        <f>VLOOKUP(C22979,'user list'!A:B,2,0)</f>
        <v>QCYDO</v>
      </c>
      <c r="B22979" s="172">
        <v>45826.549386574072</v>
      </c>
      <c r="C22979" s="69" t="s">
        <v>270</v>
      </c>
      <c r="D22979" s="69" t="s">
        <v>1937</v>
      </c>
      <c r="E22979" s="69" t="s">
        <v>3454</v>
      </c>
      <c r="F22979" s="69">
        <v>2543</v>
      </c>
      <c r="G22979" s="69" t="s">
        <v>1947</v>
      </c>
    </row>
    <row r="22980" spans="1:7" ht="14.4">
      <c r="A22980" s="27" t="str">
        <f>VLOOKUP(C22980,'user list'!A:B,2,0)</f>
        <v>QCYDO</v>
      </c>
      <c r="B22980" s="172">
        <v>45826.549386574072</v>
      </c>
      <c r="C22980" s="69" t="s">
        <v>270</v>
      </c>
      <c r="D22980" s="69" t="s">
        <v>1937</v>
      </c>
      <c r="E22980" s="69" t="s">
        <v>3454</v>
      </c>
      <c r="F22980" s="69">
        <v>2543</v>
      </c>
      <c r="G22980" s="69" t="s">
        <v>1948</v>
      </c>
    </row>
    <row r="22981" spans="1:7" ht="14.4">
      <c r="A22981" s="27" t="str">
        <f>VLOOKUP(C22981,'user list'!A:B,2,0)</f>
        <v>QCYDO</v>
      </c>
      <c r="B22981" s="172">
        <v>45826.549386574072</v>
      </c>
      <c r="C22981" s="69" t="s">
        <v>270</v>
      </c>
      <c r="D22981" s="69" t="s">
        <v>1937</v>
      </c>
      <c r="E22981" s="69" t="s">
        <v>3454</v>
      </c>
      <c r="F22981" s="69">
        <v>2543</v>
      </c>
      <c r="G22981" s="69" t="s">
        <v>1939</v>
      </c>
    </row>
    <row r="22982" spans="1:7" ht="14.4">
      <c r="A22982" s="27" t="str">
        <f>VLOOKUP(C22982,'user list'!A:B,2,0)</f>
        <v>Admin</v>
      </c>
      <c r="B22982" s="172">
        <v>45826.549386574072</v>
      </c>
      <c r="C22982" s="69" t="s">
        <v>186</v>
      </c>
      <c r="D22982" s="69" t="s">
        <v>1937</v>
      </c>
      <c r="E22982" s="69" t="s">
        <v>3454</v>
      </c>
      <c r="F22982" s="69">
        <v>2543</v>
      </c>
      <c r="G22982" s="69" t="s">
        <v>1948</v>
      </c>
    </row>
    <row r="22983" spans="1:7" ht="14.4">
      <c r="A22983" s="27" t="str">
        <f>VLOOKUP(C22983,'user list'!A:B,2,0)</f>
        <v>QCYDO</v>
      </c>
      <c r="B22983" s="172">
        <v>45826.549525462964</v>
      </c>
      <c r="C22983" s="69" t="s">
        <v>270</v>
      </c>
      <c r="D22983" s="69" t="s">
        <v>1937</v>
      </c>
      <c r="E22983" s="69" t="s">
        <v>3454</v>
      </c>
      <c r="F22983" s="69">
        <v>2543</v>
      </c>
      <c r="G22983" s="69" t="s">
        <v>2441</v>
      </c>
    </row>
    <row r="22984" spans="1:7" ht="14.4">
      <c r="A22984" s="27" t="str">
        <f>VLOOKUP(C22984,'user list'!A:B,2,0)</f>
        <v>QCYDO</v>
      </c>
      <c r="B22984" s="172">
        <v>45826.550219907411</v>
      </c>
      <c r="C22984" s="69" t="s">
        <v>270</v>
      </c>
      <c r="D22984" s="69" t="s">
        <v>1937</v>
      </c>
      <c r="E22984" s="69" t="s">
        <v>3454</v>
      </c>
      <c r="F22984" s="69">
        <v>2543</v>
      </c>
      <c r="G22984" s="69" t="s">
        <v>1939</v>
      </c>
    </row>
    <row r="22985" spans="1:7" ht="14.4">
      <c r="A22985" s="27" t="str">
        <f>VLOOKUP(C22985,'user list'!A:B,2,0)</f>
        <v>DPOS</v>
      </c>
      <c r="B22985" s="172">
        <v>45826.550625000003</v>
      </c>
      <c r="C22985" s="69" t="s">
        <v>213</v>
      </c>
      <c r="D22985" s="69" t="s">
        <v>1937</v>
      </c>
      <c r="E22985" s="69" t="s">
        <v>1974</v>
      </c>
      <c r="F22985" s="69">
        <v>2530</v>
      </c>
      <c r="G22985" s="69" t="s">
        <v>1939</v>
      </c>
    </row>
    <row r="22986" spans="1:7" ht="14.4">
      <c r="A22986" s="27" t="str">
        <f>VLOOKUP(C22986,'user list'!A:B,2,0)</f>
        <v>DPOS</v>
      </c>
      <c r="B22986" s="172">
        <v>45826.550636574073</v>
      </c>
      <c r="C22986" s="69" t="s">
        <v>213</v>
      </c>
      <c r="D22986" s="69" t="s">
        <v>1937</v>
      </c>
      <c r="E22986" s="69" t="s">
        <v>2677</v>
      </c>
      <c r="F22986" s="69">
        <v>2089</v>
      </c>
      <c r="G22986" s="69" t="s">
        <v>1939</v>
      </c>
    </row>
    <row r="22987" spans="1:7" ht="14.4">
      <c r="A22987" s="27" t="str">
        <f>VLOOKUP(C22987,'user list'!A:B,2,0)</f>
        <v>DPOS</v>
      </c>
      <c r="B22987" s="172">
        <v>45826.551064814812</v>
      </c>
      <c r="C22987" s="69" t="s">
        <v>213</v>
      </c>
      <c r="D22987" s="69" t="s">
        <v>1937</v>
      </c>
      <c r="E22987" s="69" t="s">
        <v>2677</v>
      </c>
      <c r="F22987" s="69">
        <v>2089</v>
      </c>
      <c r="G22987" s="69" t="s">
        <v>1947</v>
      </c>
    </row>
    <row r="22988" spans="1:7" ht="14.4">
      <c r="A22988" s="27" t="str">
        <f>VLOOKUP(C22988,'user list'!A:B,2,0)</f>
        <v>DPOS</v>
      </c>
      <c r="B22988" s="172">
        <v>45826.551064814812</v>
      </c>
      <c r="C22988" s="69" t="s">
        <v>213</v>
      </c>
      <c r="D22988" s="69" t="s">
        <v>1937</v>
      </c>
      <c r="E22988" s="69" t="s">
        <v>2677</v>
      </c>
      <c r="F22988" s="69">
        <v>2089</v>
      </c>
      <c r="G22988" s="69" t="s">
        <v>1948</v>
      </c>
    </row>
    <row r="22989" spans="1:7" ht="14.4">
      <c r="A22989" s="27" t="str">
        <f>VLOOKUP(C22989,'user list'!A:B,2,0)</f>
        <v>DPOS</v>
      </c>
      <c r="B22989" s="172">
        <v>45826.551064814812</v>
      </c>
      <c r="C22989" s="69" t="s">
        <v>213</v>
      </c>
      <c r="D22989" s="69" t="s">
        <v>1937</v>
      </c>
      <c r="E22989" s="69" t="s">
        <v>2677</v>
      </c>
      <c r="F22989" s="69">
        <v>2089</v>
      </c>
      <c r="G22989" s="69" t="s">
        <v>1939</v>
      </c>
    </row>
    <row r="22990" spans="1:7" ht="14.4">
      <c r="A22990" s="27" t="str">
        <f>VLOOKUP(C22990,'user list'!A:B,2,0)</f>
        <v>Admin</v>
      </c>
      <c r="B22990" s="172">
        <v>45826.551064814812</v>
      </c>
      <c r="C22990" s="69" t="s">
        <v>186</v>
      </c>
      <c r="D22990" s="69" t="s">
        <v>1937</v>
      </c>
      <c r="E22990" s="69" t="s">
        <v>2677</v>
      </c>
      <c r="F22990" s="69">
        <v>2089</v>
      </c>
      <c r="G22990" s="69" t="s">
        <v>1948</v>
      </c>
    </row>
    <row r="22991" spans="1:7" ht="14.4">
      <c r="A22991" s="27" t="str">
        <f>VLOOKUP(C22991,'user list'!A:B,2,0)</f>
        <v>DPOS</v>
      </c>
      <c r="B22991" s="172">
        <v>45826.551238425927</v>
      </c>
      <c r="C22991" s="69" t="s">
        <v>213</v>
      </c>
      <c r="D22991" s="69" t="s">
        <v>1937</v>
      </c>
      <c r="E22991" s="69">
        <v>2259</v>
      </c>
      <c r="F22991" s="69">
        <v>2259</v>
      </c>
      <c r="G22991" s="69" t="s">
        <v>1939</v>
      </c>
    </row>
    <row r="22992" spans="1:7" ht="14.4">
      <c r="A22992" s="27" t="str">
        <f>VLOOKUP(C22992,'user list'!A:B,2,0)</f>
        <v>DPOS</v>
      </c>
      <c r="B22992" s="172">
        <v>45826.551238425927</v>
      </c>
      <c r="C22992" s="69" t="s">
        <v>213</v>
      </c>
      <c r="D22992" s="69" t="s">
        <v>1937</v>
      </c>
      <c r="E22992" s="69">
        <v>2259</v>
      </c>
      <c r="F22992" s="69">
        <v>2259</v>
      </c>
      <c r="G22992" s="69" t="s">
        <v>1939</v>
      </c>
    </row>
    <row r="22993" spans="1:7" ht="14.4">
      <c r="A22993" s="27" t="str">
        <f>VLOOKUP(C22993,'user list'!A:B,2,0)</f>
        <v>DPOS</v>
      </c>
      <c r="B22993" s="172">
        <v>45826.551400462966</v>
      </c>
      <c r="C22993" s="69" t="s">
        <v>213</v>
      </c>
      <c r="D22993" s="69" t="s">
        <v>1937</v>
      </c>
      <c r="E22993" s="69" t="s">
        <v>2048</v>
      </c>
      <c r="F22993" s="69">
        <v>1800</v>
      </c>
      <c r="G22993" s="69" t="s">
        <v>1939</v>
      </c>
    </row>
    <row r="22994" spans="1:7" ht="14.4">
      <c r="A22994" s="27" t="str">
        <f>VLOOKUP(C22994,'user list'!A:B,2,0)</f>
        <v>DPOS</v>
      </c>
      <c r="B22994" s="172">
        <v>45826.551446759258</v>
      </c>
      <c r="C22994" s="69" t="s">
        <v>213</v>
      </c>
      <c r="D22994" s="69" t="s">
        <v>1937</v>
      </c>
      <c r="E22994" s="69" t="s">
        <v>2444</v>
      </c>
      <c r="F22994" s="69">
        <v>1730</v>
      </c>
      <c r="G22994" s="69" t="s">
        <v>1939</v>
      </c>
    </row>
    <row r="22995" spans="1:7" ht="14.4">
      <c r="A22995" s="27" t="str">
        <f>VLOOKUP(C22995,'user list'!A:B,2,0)</f>
        <v>DPOS</v>
      </c>
      <c r="B22995" s="172">
        <v>45826.551481481481</v>
      </c>
      <c r="C22995" s="69" t="s">
        <v>213</v>
      </c>
      <c r="D22995" s="69" t="s">
        <v>1937</v>
      </c>
      <c r="E22995" s="69" t="s">
        <v>2677</v>
      </c>
      <c r="F22995" s="69">
        <v>2089</v>
      </c>
      <c r="G22995" s="69" t="s">
        <v>1939</v>
      </c>
    </row>
    <row r="22996" spans="1:7" ht="14.4">
      <c r="A22996" s="27" t="str">
        <f>VLOOKUP(C22996,'user list'!A:B,2,0)</f>
        <v>DPOS</v>
      </c>
      <c r="B22996" s="172">
        <v>45826.551585648151</v>
      </c>
      <c r="C22996" s="69" t="s">
        <v>213</v>
      </c>
      <c r="D22996" s="69" t="s">
        <v>1937</v>
      </c>
      <c r="E22996" s="69" t="s">
        <v>2677</v>
      </c>
      <c r="F22996" s="69">
        <v>2089</v>
      </c>
      <c r="G22996" s="69" t="s">
        <v>2441</v>
      </c>
    </row>
    <row r="22997" spans="1:7" ht="14.4">
      <c r="A22997" s="27" t="str">
        <f>VLOOKUP(C22997,'user list'!A:B,2,0)</f>
        <v>QCEAU</v>
      </c>
      <c r="B22997" s="172">
        <v>45826.55201388889</v>
      </c>
      <c r="C22997" s="69" t="s">
        <v>266</v>
      </c>
      <c r="D22997" s="69" t="s">
        <v>1937</v>
      </c>
      <c r="E22997" s="69" t="s">
        <v>1974</v>
      </c>
      <c r="F22997" s="69">
        <v>2402</v>
      </c>
      <c r="G22997" s="69" t="s">
        <v>1939</v>
      </c>
    </row>
    <row r="22998" spans="1:7" ht="14.4">
      <c r="A22998" s="27" t="str">
        <f>VLOOKUP(C22998,'user list'!A:B,2,0)</f>
        <v>DOE</v>
      </c>
      <c r="B22998" s="172">
        <v>45826.552094907405</v>
      </c>
      <c r="C22998" s="69" t="s">
        <v>211</v>
      </c>
      <c r="D22998" s="69" t="s">
        <v>1937</v>
      </c>
      <c r="E22998" s="69" t="s">
        <v>2556</v>
      </c>
      <c r="F22998" s="69">
        <v>1916</v>
      </c>
      <c r="G22998" s="69" t="s">
        <v>1939</v>
      </c>
    </row>
    <row r="22999" spans="1:7" ht="14.4">
      <c r="A22999" s="27" t="str">
        <f>VLOOKUP(C22999,'user list'!A:B,2,0)</f>
        <v>QCEAU</v>
      </c>
      <c r="B22999" s="172">
        <v>45826.552118055559</v>
      </c>
      <c r="C22999" s="69" t="s">
        <v>266</v>
      </c>
      <c r="D22999" s="69" t="s">
        <v>1937</v>
      </c>
      <c r="E22999" s="69" t="s">
        <v>3061</v>
      </c>
      <c r="F22999" s="69">
        <v>2360</v>
      </c>
      <c r="G22999" s="69" t="s">
        <v>1939</v>
      </c>
    </row>
    <row r="23000" spans="1:7" ht="14.4">
      <c r="A23000" s="27" t="str">
        <f>VLOOKUP(C23000,'user list'!A:B,2,0)</f>
        <v>DOE</v>
      </c>
      <c r="B23000" s="172">
        <v>45826.552303240744</v>
      </c>
      <c r="C23000" s="69" t="s">
        <v>211</v>
      </c>
      <c r="D23000" s="69" t="s">
        <v>1937</v>
      </c>
      <c r="E23000" s="69" t="s">
        <v>3454</v>
      </c>
      <c r="F23000" s="69">
        <v>2543</v>
      </c>
      <c r="G23000" s="69" t="s">
        <v>1939</v>
      </c>
    </row>
    <row r="23001" spans="1:7" ht="14.4">
      <c r="A23001" s="27" t="str">
        <f>VLOOKUP(C23001,'user list'!A:B,2,0)</f>
        <v>OCA</v>
      </c>
      <c r="B23001" s="172">
        <v>45826.552499999998</v>
      </c>
      <c r="C23001" s="69" t="s">
        <v>228</v>
      </c>
      <c r="D23001" s="69" t="s">
        <v>1937</v>
      </c>
      <c r="E23001" s="69" t="s">
        <v>3465</v>
      </c>
      <c r="F23001" s="69">
        <v>2555</v>
      </c>
      <c r="G23001" s="69" t="s">
        <v>2440</v>
      </c>
    </row>
    <row r="23002" spans="1:7" ht="14.4">
      <c r="A23002" s="27" t="str">
        <f>VLOOKUP(C23002,'user list'!A:B,2,0)</f>
        <v>Admin</v>
      </c>
      <c r="B23002" s="172">
        <v>45826.552499999998</v>
      </c>
      <c r="C23002" s="69" t="s">
        <v>186</v>
      </c>
      <c r="D23002" s="69" t="s">
        <v>1937</v>
      </c>
      <c r="E23002" s="69" t="s">
        <v>3465</v>
      </c>
      <c r="F23002" s="69">
        <v>2555</v>
      </c>
      <c r="G23002" s="69" t="s">
        <v>1948</v>
      </c>
    </row>
    <row r="23003" spans="1:7" ht="14.4">
      <c r="A23003" s="27" t="str">
        <f>VLOOKUP(C23003,'user list'!A:B,2,0)</f>
        <v>Admin</v>
      </c>
      <c r="B23003" s="172">
        <v>45826.552511574075</v>
      </c>
      <c r="C23003" s="69" t="s">
        <v>186</v>
      </c>
      <c r="D23003" s="69" t="s">
        <v>1937</v>
      </c>
      <c r="E23003" s="69" t="s">
        <v>3465</v>
      </c>
      <c r="F23003" s="69">
        <v>2555</v>
      </c>
      <c r="G23003" s="69" t="s">
        <v>1948</v>
      </c>
    </row>
    <row r="23004" spans="1:7" ht="14.4">
      <c r="A23004" s="27" t="str">
        <f>VLOOKUP(C23004,'user list'!A:B,2,0)</f>
        <v>Admin</v>
      </c>
      <c r="B23004" s="172">
        <v>45826.552511574075</v>
      </c>
      <c r="C23004" s="69" t="s">
        <v>186</v>
      </c>
      <c r="D23004" s="69" t="s">
        <v>1937</v>
      </c>
      <c r="E23004" s="69" t="s">
        <v>3465</v>
      </c>
      <c r="F23004" s="69">
        <v>2555</v>
      </c>
      <c r="G23004" s="69" t="s">
        <v>1948</v>
      </c>
    </row>
    <row r="23005" spans="1:7" ht="14.4">
      <c r="A23005" s="27" t="str">
        <f>VLOOKUP(C23005,'user list'!A:B,2,0)</f>
        <v>Admin</v>
      </c>
      <c r="B23005" s="172">
        <v>45826.552511574075</v>
      </c>
      <c r="C23005" s="69" t="s">
        <v>186</v>
      </c>
      <c r="D23005" s="69" t="s">
        <v>1937</v>
      </c>
      <c r="E23005" s="69" t="s">
        <v>3465</v>
      </c>
      <c r="F23005" s="69">
        <v>2555</v>
      </c>
      <c r="G23005" s="69" t="s">
        <v>1947</v>
      </c>
    </row>
    <row r="23006" spans="1:7" ht="14.4">
      <c r="A23006" s="27" t="str">
        <f>VLOOKUP(C23006,'user list'!A:B,2,0)</f>
        <v>OCA</v>
      </c>
      <c r="B23006" s="172">
        <v>45826.55263888889</v>
      </c>
      <c r="C23006" s="69" t="s">
        <v>228</v>
      </c>
      <c r="D23006" s="69" t="s">
        <v>1937</v>
      </c>
      <c r="E23006" s="69" t="s">
        <v>3465</v>
      </c>
      <c r="F23006" s="69">
        <v>2555</v>
      </c>
      <c r="G23006" s="69" t="s">
        <v>1939</v>
      </c>
    </row>
    <row r="23007" spans="1:7" ht="14.4">
      <c r="A23007" s="27" t="str">
        <f>VLOOKUP(C23007,'user list'!A:B,2,0)</f>
        <v>DPOS</v>
      </c>
      <c r="B23007" s="172">
        <v>45826.552812499998</v>
      </c>
      <c r="C23007" s="69" t="s">
        <v>213</v>
      </c>
      <c r="D23007" s="69" t="s">
        <v>1937</v>
      </c>
      <c r="E23007" s="69" t="s">
        <v>2602</v>
      </c>
      <c r="F23007" s="69">
        <v>1977</v>
      </c>
      <c r="G23007" s="69" t="s">
        <v>1939</v>
      </c>
    </row>
    <row r="23008" spans="1:7" ht="14.4">
      <c r="A23008" s="27" t="str">
        <f>VLOOKUP(C23008,'user list'!A:B,2,0)</f>
        <v>DPOS</v>
      </c>
      <c r="B23008" s="172">
        <v>45826.552881944444</v>
      </c>
      <c r="C23008" s="69" t="s">
        <v>213</v>
      </c>
      <c r="D23008" s="69" t="s">
        <v>1937</v>
      </c>
      <c r="E23008" s="69" t="s">
        <v>3060</v>
      </c>
      <c r="F23008" s="69">
        <v>2354</v>
      </c>
      <c r="G23008" s="69" t="s">
        <v>1939</v>
      </c>
    </row>
    <row r="23009" spans="1:7" ht="14.4">
      <c r="A23009" s="27" t="str">
        <f>VLOOKUP(C23009,'user list'!A:B,2,0)</f>
        <v>OCA</v>
      </c>
      <c r="B23009" s="172">
        <v>45826.553032407406</v>
      </c>
      <c r="C23009" s="69" t="s">
        <v>228</v>
      </c>
      <c r="D23009" s="69" t="s">
        <v>1937</v>
      </c>
      <c r="E23009" s="69" t="s">
        <v>3465</v>
      </c>
      <c r="F23009" s="69">
        <v>2555</v>
      </c>
      <c r="G23009" s="69" t="s">
        <v>1947</v>
      </c>
    </row>
    <row r="23010" spans="1:7" ht="14.4">
      <c r="A23010" s="27" t="str">
        <f>VLOOKUP(C23010,'user list'!A:B,2,0)</f>
        <v>OCA</v>
      </c>
      <c r="B23010" s="172">
        <v>45826.553032407406</v>
      </c>
      <c r="C23010" s="69" t="s">
        <v>228</v>
      </c>
      <c r="D23010" s="69" t="s">
        <v>1937</v>
      </c>
      <c r="E23010" s="69" t="s">
        <v>3465</v>
      </c>
      <c r="F23010" s="69">
        <v>2555</v>
      </c>
      <c r="G23010" s="69" t="s">
        <v>1948</v>
      </c>
    </row>
    <row r="23011" spans="1:7" ht="14.4">
      <c r="A23011" s="27" t="str">
        <f>VLOOKUP(C23011,'user list'!A:B,2,0)</f>
        <v>OCA</v>
      </c>
      <c r="B23011" s="172">
        <v>45826.553043981483</v>
      </c>
      <c r="C23011" s="69" t="s">
        <v>228</v>
      </c>
      <c r="D23011" s="69" t="s">
        <v>1937</v>
      </c>
      <c r="E23011" s="69" t="s">
        <v>3465</v>
      </c>
      <c r="F23011" s="69">
        <v>2555</v>
      </c>
      <c r="G23011" s="69" t="s">
        <v>1939</v>
      </c>
    </row>
    <row r="23012" spans="1:7" ht="14.4">
      <c r="A23012" s="27" t="str">
        <f>VLOOKUP(C23012,'user list'!A:B,2,0)</f>
        <v>DPOS</v>
      </c>
      <c r="B23012" s="172">
        <v>45826.553402777776</v>
      </c>
      <c r="C23012" s="69" t="s">
        <v>213</v>
      </c>
      <c r="D23012" s="69" t="s">
        <v>1937</v>
      </c>
      <c r="E23012" s="69" t="s">
        <v>3060</v>
      </c>
      <c r="F23012" s="69">
        <v>2354</v>
      </c>
      <c r="G23012" s="69" t="s">
        <v>1947</v>
      </c>
    </row>
    <row r="23013" spans="1:7" ht="14.4">
      <c r="A23013" s="27" t="str">
        <f>VLOOKUP(C23013,'user list'!A:B,2,0)</f>
        <v>DPOS</v>
      </c>
      <c r="B23013" s="172">
        <v>45826.553402777776</v>
      </c>
      <c r="C23013" s="69" t="s">
        <v>213</v>
      </c>
      <c r="D23013" s="69" t="s">
        <v>1937</v>
      </c>
      <c r="E23013" s="69" t="s">
        <v>3060</v>
      </c>
      <c r="F23013" s="69">
        <v>2354</v>
      </c>
      <c r="G23013" s="69" t="s">
        <v>1948</v>
      </c>
    </row>
    <row r="23014" spans="1:7" ht="14.4">
      <c r="A23014" s="27" t="str">
        <f>VLOOKUP(C23014,'user list'!A:B,2,0)</f>
        <v>DPOS</v>
      </c>
      <c r="B23014" s="172">
        <v>45826.553402777776</v>
      </c>
      <c r="C23014" s="69" t="s">
        <v>213</v>
      </c>
      <c r="D23014" s="69" t="s">
        <v>1937</v>
      </c>
      <c r="E23014" s="69" t="s">
        <v>3060</v>
      </c>
      <c r="F23014" s="69">
        <v>2354</v>
      </c>
      <c r="G23014" s="69" t="s">
        <v>1939</v>
      </c>
    </row>
    <row r="23015" spans="1:7" ht="14.4">
      <c r="A23015" s="27" t="str">
        <f>VLOOKUP(C23015,'user list'!A:B,2,0)</f>
        <v>Admin</v>
      </c>
      <c r="B23015" s="172">
        <v>45826.553402777776</v>
      </c>
      <c r="C23015" s="69" t="s">
        <v>186</v>
      </c>
      <c r="D23015" s="69" t="s">
        <v>1937</v>
      </c>
      <c r="E23015" s="69" t="s">
        <v>3060</v>
      </c>
      <c r="F23015" s="69">
        <v>2354</v>
      </c>
      <c r="G23015" s="69" t="s">
        <v>1948</v>
      </c>
    </row>
    <row r="23016" spans="1:7" ht="14.4">
      <c r="A23016" s="27" t="str">
        <f>VLOOKUP(C23016,'user list'!A:B,2,0)</f>
        <v>DPOS</v>
      </c>
      <c r="B23016" s="172">
        <v>45826.553564814814</v>
      </c>
      <c r="C23016" s="69" t="s">
        <v>213</v>
      </c>
      <c r="D23016" s="69" t="s">
        <v>1937</v>
      </c>
      <c r="E23016" s="69" t="s">
        <v>2784</v>
      </c>
      <c r="F23016" s="69">
        <v>2340</v>
      </c>
      <c r="G23016" s="69" t="s">
        <v>1939</v>
      </c>
    </row>
    <row r="23017" spans="1:7" ht="14.4">
      <c r="A23017" s="27" t="str">
        <f>VLOOKUP(C23017,'user list'!A:B,2,0)</f>
        <v>DPOS</v>
      </c>
      <c r="B23017" s="172">
        <v>45826.555879629632</v>
      </c>
      <c r="C23017" s="69" t="s">
        <v>213</v>
      </c>
      <c r="D23017" s="69" t="s">
        <v>1937</v>
      </c>
      <c r="E23017" s="69" t="s">
        <v>2784</v>
      </c>
      <c r="F23017" s="69">
        <v>2340</v>
      </c>
      <c r="G23017" s="69" t="s">
        <v>1947</v>
      </c>
    </row>
    <row r="23018" spans="1:7" ht="14.4">
      <c r="A23018" s="27" t="str">
        <f>VLOOKUP(C23018,'user list'!A:B,2,0)</f>
        <v>DPOS</v>
      </c>
      <c r="B23018" s="172">
        <v>45826.555879629632</v>
      </c>
      <c r="C23018" s="69" t="s">
        <v>213</v>
      </c>
      <c r="D23018" s="69" t="s">
        <v>1937</v>
      </c>
      <c r="E23018" s="69" t="s">
        <v>2784</v>
      </c>
      <c r="F23018" s="69">
        <v>2340</v>
      </c>
      <c r="G23018" s="69" t="s">
        <v>1948</v>
      </c>
    </row>
    <row r="23019" spans="1:7" ht="14.4">
      <c r="A23019" s="27" t="str">
        <f>VLOOKUP(C23019,'user list'!A:B,2,0)</f>
        <v>DPOS</v>
      </c>
      <c r="B23019" s="172">
        <v>45826.555879629632</v>
      </c>
      <c r="C23019" s="69" t="s">
        <v>213</v>
      </c>
      <c r="D23019" s="69" t="s">
        <v>1937</v>
      </c>
      <c r="E23019" s="69" t="s">
        <v>2784</v>
      </c>
      <c r="F23019" s="69">
        <v>2340</v>
      </c>
      <c r="G23019" s="69" t="s">
        <v>1939</v>
      </c>
    </row>
    <row r="23020" spans="1:7" ht="14.4">
      <c r="A23020" s="27" t="str">
        <f>VLOOKUP(C23020,'user list'!A:B,2,0)</f>
        <v>Admin</v>
      </c>
      <c r="B23020" s="172">
        <v>45826.555879629632</v>
      </c>
      <c r="C23020" s="69" t="s">
        <v>186</v>
      </c>
      <c r="D23020" s="69" t="s">
        <v>1937</v>
      </c>
      <c r="E23020" s="69" t="s">
        <v>2784</v>
      </c>
      <c r="F23020" s="69">
        <v>2340</v>
      </c>
      <c r="G23020" s="69" t="s">
        <v>1948</v>
      </c>
    </row>
    <row r="23021" spans="1:7" ht="14.4">
      <c r="A23021" s="27" t="str">
        <f>VLOOKUP(C23021,'user list'!A:B,2,0)</f>
        <v>DPOS</v>
      </c>
      <c r="B23021" s="172">
        <v>45826.556168981479</v>
      </c>
      <c r="C23021" s="69" t="s">
        <v>213</v>
      </c>
      <c r="D23021" s="69" t="s">
        <v>1937</v>
      </c>
      <c r="E23021" s="69" t="s">
        <v>3060</v>
      </c>
      <c r="F23021" s="69">
        <v>2354</v>
      </c>
      <c r="G23021" s="69" t="s">
        <v>1939</v>
      </c>
    </row>
    <row r="23022" spans="1:7" ht="14.4">
      <c r="A23022" s="27" t="str">
        <f>VLOOKUP(C23022,'user list'!A:B,2,0)</f>
        <v>DPOS</v>
      </c>
      <c r="B23022" s="172">
        <v>45826.556192129632</v>
      </c>
      <c r="C23022" s="69" t="s">
        <v>213</v>
      </c>
      <c r="D23022" s="69" t="s">
        <v>1937</v>
      </c>
      <c r="E23022" s="69" t="s">
        <v>2602</v>
      </c>
      <c r="F23022" s="69">
        <v>1977</v>
      </c>
      <c r="G23022" s="69" t="s">
        <v>1939</v>
      </c>
    </row>
    <row r="23023" spans="1:7" ht="14.4">
      <c r="A23023" s="27" t="str">
        <f>VLOOKUP(C23023,'user list'!A:B,2,0)</f>
        <v>DPOS</v>
      </c>
      <c r="B23023" s="172">
        <v>45826.556215277778</v>
      </c>
      <c r="C23023" s="69" t="s">
        <v>213</v>
      </c>
      <c r="D23023" s="69" t="s">
        <v>1937</v>
      </c>
      <c r="E23023" s="69" t="s">
        <v>2444</v>
      </c>
      <c r="F23023" s="69">
        <v>1730</v>
      </c>
      <c r="G23023" s="69" t="s">
        <v>1939</v>
      </c>
    </row>
    <row r="23024" spans="1:7" ht="14.4">
      <c r="A23024" s="27" t="str">
        <f>VLOOKUP(C23024,'user list'!A:B,2,0)</f>
        <v>DPOS</v>
      </c>
      <c r="B23024" s="172">
        <v>45826.556238425925</v>
      </c>
      <c r="C23024" s="69" t="s">
        <v>213</v>
      </c>
      <c r="D23024" s="69" t="s">
        <v>1937</v>
      </c>
      <c r="E23024" s="69" t="s">
        <v>2444</v>
      </c>
      <c r="F23024" s="69">
        <v>1741</v>
      </c>
      <c r="G23024" s="69" t="s">
        <v>1939</v>
      </c>
    </row>
    <row r="23025" spans="1:7" ht="14.4">
      <c r="A23025" s="27" t="str">
        <f>VLOOKUP(C23025,'user list'!A:B,2,0)</f>
        <v>DPOS</v>
      </c>
      <c r="B23025" s="172">
        <v>45826.556261574071</v>
      </c>
      <c r="C23025" s="69" t="s">
        <v>213</v>
      </c>
      <c r="D23025" s="69" t="s">
        <v>1937</v>
      </c>
      <c r="E23025" s="69" t="s">
        <v>1974</v>
      </c>
      <c r="F23025" s="69">
        <v>2402</v>
      </c>
      <c r="G23025" s="69" t="s">
        <v>1939</v>
      </c>
    </row>
    <row r="23026" spans="1:7" ht="14.4">
      <c r="A23026" s="27" t="str">
        <f>VLOOKUP(C23026,'user list'!A:B,2,0)</f>
        <v>DPOS</v>
      </c>
      <c r="B23026" s="172">
        <v>45826.556296296294</v>
      </c>
      <c r="C23026" s="69" t="s">
        <v>213</v>
      </c>
      <c r="D23026" s="69" t="s">
        <v>1937</v>
      </c>
      <c r="E23026" s="69" t="s">
        <v>2677</v>
      </c>
      <c r="F23026" s="69">
        <v>2290</v>
      </c>
      <c r="G23026" s="69" t="s">
        <v>1939</v>
      </c>
    </row>
    <row r="23027" spans="1:7" ht="14.4">
      <c r="A23027" s="27" t="str">
        <f>VLOOKUP(C23027,'user list'!A:B,2,0)</f>
        <v>DPOS</v>
      </c>
      <c r="B23027" s="172">
        <v>45826.556597222225</v>
      </c>
      <c r="C23027" s="69" t="s">
        <v>213</v>
      </c>
      <c r="D23027" s="69" t="s">
        <v>1937</v>
      </c>
      <c r="E23027" s="69" t="s">
        <v>2784</v>
      </c>
      <c r="F23027" s="69">
        <v>2340</v>
      </c>
      <c r="G23027" s="69" t="s">
        <v>1939</v>
      </c>
    </row>
    <row r="23028" spans="1:7" ht="14.4">
      <c r="A23028" s="27" t="str">
        <f>VLOOKUP(C23028,'user list'!A:B,2,0)</f>
        <v>DPOS</v>
      </c>
      <c r="B23028" s="172">
        <v>45826.556655092594</v>
      </c>
      <c r="C23028" s="69" t="s">
        <v>213</v>
      </c>
      <c r="D23028" s="69" t="s">
        <v>1937</v>
      </c>
      <c r="E23028" s="69" t="s">
        <v>2784</v>
      </c>
      <c r="F23028" s="69">
        <v>2236</v>
      </c>
      <c r="G23028" s="69" t="s">
        <v>1939</v>
      </c>
    </row>
    <row r="23029" spans="1:7" ht="14.4">
      <c r="A23029" s="27" t="str">
        <f>VLOOKUP(C23029,'user list'!A:B,2,0)</f>
        <v>DPOS</v>
      </c>
      <c r="B23029" s="172">
        <v>45826.556701388887</v>
      </c>
      <c r="C23029" s="69" t="s">
        <v>213</v>
      </c>
      <c r="D23029" s="69" t="s">
        <v>1937</v>
      </c>
      <c r="E23029" s="69" t="s">
        <v>2784</v>
      </c>
      <c r="F23029" s="69">
        <v>2340</v>
      </c>
      <c r="G23029" s="69" t="s">
        <v>1939</v>
      </c>
    </row>
    <row r="23030" spans="1:7" ht="14.4">
      <c r="A23030" s="27" t="str">
        <f>VLOOKUP(C23030,'user list'!A:B,2,0)</f>
        <v>DPOS</v>
      </c>
      <c r="B23030" s="172">
        <v>45826.556759259256</v>
      </c>
      <c r="C23030" s="69" t="s">
        <v>213</v>
      </c>
      <c r="D23030" s="69" t="s">
        <v>1937</v>
      </c>
      <c r="E23030" s="69" t="s">
        <v>2784</v>
      </c>
      <c r="F23030" s="69">
        <v>2236</v>
      </c>
      <c r="G23030" s="69" t="s">
        <v>1939</v>
      </c>
    </row>
    <row r="23031" spans="1:7" ht="14.4">
      <c r="A23031" s="27" t="str">
        <f>VLOOKUP(C23031,'user list'!A:B,2,0)</f>
        <v>DPOS</v>
      </c>
      <c r="B23031" s="172">
        <v>45826.55678240741</v>
      </c>
      <c r="C23031" s="69" t="s">
        <v>213</v>
      </c>
      <c r="D23031" s="69" t="s">
        <v>1937</v>
      </c>
      <c r="E23031" s="69" t="s">
        <v>2784</v>
      </c>
      <c r="F23031" s="69">
        <v>2340</v>
      </c>
      <c r="G23031" s="69" t="s">
        <v>1939</v>
      </c>
    </row>
    <row r="23032" spans="1:7" ht="14.4">
      <c r="A23032" s="27" t="str">
        <f>VLOOKUP(C23032,'user list'!A:B,2,0)</f>
        <v>DPOS</v>
      </c>
      <c r="B23032" s="172">
        <v>45826.556875000002</v>
      </c>
      <c r="C23032" s="69" t="s">
        <v>213</v>
      </c>
      <c r="D23032" s="69" t="s">
        <v>1937</v>
      </c>
      <c r="E23032" s="69" t="s">
        <v>2784</v>
      </c>
      <c r="F23032" s="69">
        <v>2340</v>
      </c>
      <c r="G23032" s="69" t="s">
        <v>2441</v>
      </c>
    </row>
    <row r="23033" spans="1:7" ht="14.4">
      <c r="A23033" s="27" t="str">
        <f>VLOOKUP(C23033,'user list'!A:B,2,0)</f>
        <v>DPOS</v>
      </c>
      <c r="B23033" s="172">
        <v>45826.556909722225</v>
      </c>
      <c r="C23033" s="69" t="s">
        <v>213</v>
      </c>
      <c r="D23033" s="69" t="s">
        <v>1937</v>
      </c>
      <c r="E23033" s="69" t="s">
        <v>2784</v>
      </c>
      <c r="F23033" s="69">
        <v>2236</v>
      </c>
      <c r="G23033" s="69" t="s">
        <v>1939</v>
      </c>
    </row>
    <row r="23034" spans="1:7" ht="14.4">
      <c r="A23034" s="27" t="str">
        <f>VLOOKUP(C23034,'user list'!A:B,2,0)</f>
        <v>DPOS</v>
      </c>
      <c r="B23034" s="172">
        <v>45826.556932870371</v>
      </c>
      <c r="C23034" s="69" t="s">
        <v>213</v>
      </c>
      <c r="D23034" s="69" t="s">
        <v>1937</v>
      </c>
      <c r="E23034" s="69" t="s">
        <v>2784</v>
      </c>
      <c r="F23034" s="69">
        <v>2340</v>
      </c>
      <c r="G23034" s="69" t="s">
        <v>1939</v>
      </c>
    </row>
    <row r="23035" spans="1:7" ht="14.4">
      <c r="A23035" s="27" t="str">
        <f>VLOOKUP(C23035,'user list'!A:B,2,0)</f>
        <v>DPOS</v>
      </c>
      <c r="B23035" s="172">
        <v>45826.556956018518</v>
      </c>
      <c r="C23035" s="69" t="s">
        <v>213</v>
      </c>
      <c r="D23035" s="69" t="s">
        <v>1937</v>
      </c>
      <c r="E23035" s="69" t="s">
        <v>2784</v>
      </c>
      <c r="F23035" s="69">
        <v>2236</v>
      </c>
      <c r="G23035" s="69" t="s">
        <v>1939</v>
      </c>
    </row>
    <row r="23036" spans="1:7" ht="14.4">
      <c r="A23036" s="27" t="str">
        <f>VLOOKUP(C23036,'user list'!A:B,2,0)</f>
        <v>DPOS</v>
      </c>
      <c r="B23036" s="172">
        <v>45826.557013888887</v>
      </c>
      <c r="C23036" s="69" t="s">
        <v>213</v>
      </c>
      <c r="D23036" s="69" t="s">
        <v>1937</v>
      </c>
      <c r="E23036" s="69" t="s">
        <v>2784</v>
      </c>
      <c r="F23036" s="69">
        <v>2340</v>
      </c>
      <c r="G23036" s="69" t="s">
        <v>2441</v>
      </c>
    </row>
    <row r="23037" spans="1:7" ht="14.4">
      <c r="A23037" s="27" t="str">
        <f>VLOOKUP(C23037,'user list'!A:B,2,0)</f>
        <v>DPOS</v>
      </c>
      <c r="B23037" s="172">
        <v>45826.557662037034</v>
      </c>
      <c r="C23037" s="69" t="s">
        <v>213</v>
      </c>
      <c r="D23037" s="69" t="s">
        <v>1937</v>
      </c>
      <c r="E23037" s="69" t="s">
        <v>3061</v>
      </c>
      <c r="F23037" s="69">
        <v>2360</v>
      </c>
      <c r="G23037" s="69" t="s">
        <v>1939</v>
      </c>
    </row>
    <row r="23038" spans="1:7" ht="14.4">
      <c r="A23038" s="27" t="str">
        <f>VLOOKUP(C23038,'user list'!A:B,2,0)</f>
        <v>DPOS</v>
      </c>
      <c r="B23038" s="172">
        <v>45826.557696759257</v>
      </c>
      <c r="C23038" s="69" t="s">
        <v>213</v>
      </c>
      <c r="D23038" s="69" t="s">
        <v>1937</v>
      </c>
      <c r="E23038" s="69" t="s">
        <v>3327</v>
      </c>
      <c r="F23038" s="69">
        <v>2375</v>
      </c>
      <c r="G23038" s="69" t="s">
        <v>1939</v>
      </c>
    </row>
    <row r="23039" spans="1:7" ht="14.4">
      <c r="A23039" s="27" t="str">
        <f>VLOOKUP(C23039,'user list'!A:B,2,0)</f>
        <v>DPOS</v>
      </c>
      <c r="B23039" s="172">
        <v>45826.558125000003</v>
      </c>
      <c r="C23039" s="69" t="s">
        <v>213</v>
      </c>
      <c r="D23039" s="69" t="s">
        <v>1937</v>
      </c>
      <c r="E23039" s="69" t="s">
        <v>3327</v>
      </c>
      <c r="F23039" s="69">
        <v>2375</v>
      </c>
      <c r="G23039" s="69" t="s">
        <v>1947</v>
      </c>
    </row>
    <row r="23040" spans="1:7" ht="14.4">
      <c r="A23040" s="27" t="str">
        <f>VLOOKUP(C23040,'user list'!A:B,2,0)</f>
        <v>DPOS</v>
      </c>
      <c r="B23040" s="172">
        <v>45826.558125000003</v>
      </c>
      <c r="C23040" s="69" t="s">
        <v>213</v>
      </c>
      <c r="D23040" s="69" t="s">
        <v>1937</v>
      </c>
      <c r="E23040" s="69" t="s">
        <v>3327</v>
      </c>
      <c r="F23040" s="69">
        <v>2375</v>
      </c>
      <c r="G23040" s="69" t="s">
        <v>1948</v>
      </c>
    </row>
    <row r="23041" spans="1:7" ht="14.4">
      <c r="A23041" s="27" t="str">
        <f>VLOOKUP(C23041,'user list'!A:B,2,0)</f>
        <v>DPOS</v>
      </c>
      <c r="B23041" s="172">
        <v>45826.558125000003</v>
      </c>
      <c r="C23041" s="69" t="s">
        <v>213</v>
      </c>
      <c r="D23041" s="69" t="s">
        <v>1937</v>
      </c>
      <c r="E23041" s="69" t="s">
        <v>3327</v>
      </c>
      <c r="F23041" s="69">
        <v>2375</v>
      </c>
      <c r="G23041" s="69" t="s">
        <v>1939</v>
      </c>
    </row>
    <row r="23042" spans="1:7" ht="14.4">
      <c r="A23042" s="27" t="str">
        <f>VLOOKUP(C23042,'user list'!A:B,2,0)</f>
        <v>Admin</v>
      </c>
      <c r="B23042" s="172">
        <v>45826.558125000003</v>
      </c>
      <c r="C23042" s="69" t="s">
        <v>186</v>
      </c>
      <c r="D23042" s="69" t="s">
        <v>1937</v>
      </c>
      <c r="E23042" s="69" t="s">
        <v>3327</v>
      </c>
      <c r="F23042" s="69">
        <v>2375</v>
      </c>
      <c r="G23042" s="69" t="s">
        <v>1948</v>
      </c>
    </row>
    <row r="23043" spans="1:7" ht="14.4">
      <c r="A23043" s="27" t="str">
        <f>VLOOKUP(C23043,'user list'!A:B,2,0)</f>
        <v>DPOS</v>
      </c>
      <c r="B23043" s="172">
        <v>45826.558171296296</v>
      </c>
      <c r="C23043" s="69" t="s">
        <v>213</v>
      </c>
      <c r="D23043" s="69" t="s">
        <v>1937</v>
      </c>
      <c r="E23043" s="69" t="s">
        <v>3061</v>
      </c>
      <c r="F23043" s="69">
        <v>2360</v>
      </c>
      <c r="G23043" s="69" t="s">
        <v>1939</v>
      </c>
    </row>
    <row r="23044" spans="1:7" ht="14.4">
      <c r="A23044" s="27" t="str">
        <f>VLOOKUP(C23044,'user list'!A:B,2,0)</f>
        <v>DPOS</v>
      </c>
      <c r="B23044" s="172">
        <v>45826.55841435185</v>
      </c>
      <c r="C23044" s="69" t="s">
        <v>213</v>
      </c>
      <c r="D23044" s="69" t="s">
        <v>1937</v>
      </c>
      <c r="E23044" s="69" t="s">
        <v>3061</v>
      </c>
      <c r="F23044" s="69">
        <v>2360</v>
      </c>
      <c r="G23044" s="69" t="s">
        <v>1947</v>
      </c>
    </row>
    <row r="23045" spans="1:7" ht="14.4">
      <c r="A23045" s="27" t="str">
        <f>VLOOKUP(C23045,'user list'!A:B,2,0)</f>
        <v>DPOS</v>
      </c>
      <c r="B23045" s="172">
        <v>45826.55841435185</v>
      </c>
      <c r="C23045" s="69" t="s">
        <v>213</v>
      </c>
      <c r="D23045" s="69" t="s">
        <v>1937</v>
      </c>
      <c r="E23045" s="69" t="s">
        <v>3061</v>
      </c>
      <c r="F23045" s="69">
        <v>2360</v>
      </c>
      <c r="G23045" s="69" t="s">
        <v>1948</v>
      </c>
    </row>
    <row r="23046" spans="1:7" ht="14.4">
      <c r="A23046" s="27" t="str">
        <f>VLOOKUP(C23046,'user list'!A:B,2,0)</f>
        <v>DPOS</v>
      </c>
      <c r="B23046" s="172">
        <v>45826.558425925927</v>
      </c>
      <c r="C23046" s="69" t="s">
        <v>213</v>
      </c>
      <c r="D23046" s="69" t="s">
        <v>1937</v>
      </c>
      <c r="E23046" s="69" t="s">
        <v>3061</v>
      </c>
      <c r="F23046" s="69">
        <v>2360</v>
      </c>
      <c r="G23046" s="69" t="s">
        <v>1939</v>
      </c>
    </row>
    <row r="23047" spans="1:7" ht="14.4">
      <c r="A23047" s="27" t="str">
        <f>VLOOKUP(C23047,'user list'!A:B,2,0)</f>
        <v>Admin</v>
      </c>
      <c r="B23047" s="172">
        <v>45826.558425925927</v>
      </c>
      <c r="C23047" s="69" t="s">
        <v>186</v>
      </c>
      <c r="D23047" s="69" t="s">
        <v>1937</v>
      </c>
      <c r="E23047" s="69" t="s">
        <v>3061</v>
      </c>
      <c r="F23047" s="69">
        <v>2360</v>
      </c>
      <c r="G23047" s="69" t="s">
        <v>1948</v>
      </c>
    </row>
    <row r="23048" spans="1:7" ht="14.4">
      <c r="A23048" s="27" t="str">
        <f>VLOOKUP(C23048,'user list'!A:B,2,0)</f>
        <v>DPOS</v>
      </c>
      <c r="B23048" s="172">
        <v>45826.558472222219</v>
      </c>
      <c r="C23048" s="69" t="s">
        <v>213</v>
      </c>
      <c r="D23048" s="69" t="s">
        <v>1937</v>
      </c>
      <c r="E23048" s="69" t="s">
        <v>2602</v>
      </c>
      <c r="F23048" s="69">
        <v>1977</v>
      </c>
      <c r="G23048" s="69" t="s">
        <v>1939</v>
      </c>
    </row>
    <row r="23049" spans="1:7" ht="14.4">
      <c r="A23049" s="27" t="str">
        <f>VLOOKUP(C23049,'user list'!A:B,2,0)</f>
        <v>OCAs</v>
      </c>
      <c r="B23049" s="172">
        <v>45826.558530092596</v>
      </c>
      <c r="C23049" s="69" t="s">
        <v>279</v>
      </c>
      <c r="D23049" s="69" t="s">
        <v>1937</v>
      </c>
      <c r="E23049" s="69" t="s">
        <v>3463</v>
      </c>
      <c r="F23049" s="69">
        <v>2553</v>
      </c>
      <c r="G23049" s="69" t="s">
        <v>1939</v>
      </c>
    </row>
    <row r="23050" spans="1:7" ht="14.4">
      <c r="A23050" s="27" t="str">
        <f>VLOOKUP(C23050,'user list'!A:B,2,0)</f>
        <v>OCAs</v>
      </c>
      <c r="B23050" s="172">
        <v>45826.558541666665</v>
      </c>
      <c r="C23050" s="69" t="s">
        <v>279</v>
      </c>
      <c r="D23050" s="69" t="s">
        <v>1937</v>
      </c>
      <c r="E23050" s="69" t="s">
        <v>3463</v>
      </c>
      <c r="F23050" s="69">
        <v>2553</v>
      </c>
      <c r="G23050" s="69" t="s">
        <v>1939</v>
      </c>
    </row>
    <row r="23051" spans="1:7" ht="14.4">
      <c r="A23051" s="27" t="str">
        <f>VLOOKUP(C23051,'user list'!A:B,2,0)</f>
        <v>OCAs</v>
      </c>
      <c r="B23051" s="172">
        <v>45826.558611111112</v>
      </c>
      <c r="C23051" s="69" t="s">
        <v>279</v>
      </c>
      <c r="D23051" s="69" t="s">
        <v>1937</v>
      </c>
      <c r="E23051" s="69" t="s">
        <v>3462</v>
      </c>
      <c r="F23051" s="69">
        <v>2552</v>
      </c>
      <c r="G23051" s="69" t="s">
        <v>1939</v>
      </c>
    </row>
    <row r="23052" spans="1:7" ht="14.4">
      <c r="A23052" s="27" t="str">
        <f>VLOOKUP(C23052,'user list'!A:B,2,0)</f>
        <v>OCAs</v>
      </c>
      <c r="B23052" s="172">
        <v>45826.558645833335</v>
      </c>
      <c r="C23052" s="69" t="s">
        <v>279</v>
      </c>
      <c r="D23052" s="69" t="s">
        <v>1937</v>
      </c>
      <c r="E23052" s="69" t="s">
        <v>3461</v>
      </c>
      <c r="F23052" s="69">
        <v>2551</v>
      </c>
      <c r="G23052" s="69" t="s">
        <v>1939</v>
      </c>
    </row>
    <row r="23053" spans="1:7" ht="14.4">
      <c r="A23053" s="27" t="str">
        <f>VLOOKUP(C23053,'user list'!A:B,2,0)</f>
        <v>DPOS</v>
      </c>
      <c r="B23053" s="172">
        <v>45826.558657407404</v>
      </c>
      <c r="C23053" s="69" t="s">
        <v>213</v>
      </c>
      <c r="D23053" s="69" t="s">
        <v>1937</v>
      </c>
      <c r="E23053" s="69" t="s">
        <v>3065</v>
      </c>
      <c r="F23053" s="69">
        <v>2367</v>
      </c>
      <c r="G23053" s="69" t="s">
        <v>1939</v>
      </c>
    </row>
    <row r="23054" spans="1:7" ht="14.4">
      <c r="A23054" s="27" t="str">
        <f>VLOOKUP(C23054,'user list'!A:B,2,0)</f>
        <v>OCAs</v>
      </c>
      <c r="B23054" s="172">
        <v>45826.558668981481</v>
      </c>
      <c r="C23054" s="69" t="s">
        <v>279</v>
      </c>
      <c r="D23054" s="69" t="s">
        <v>1937</v>
      </c>
      <c r="E23054" s="69" t="s">
        <v>3393</v>
      </c>
      <c r="F23054" s="69">
        <v>2476</v>
      </c>
      <c r="G23054" s="69" t="s">
        <v>1939</v>
      </c>
    </row>
    <row r="23055" spans="1:7" ht="14.4">
      <c r="A23055" s="27" t="str">
        <f>VLOOKUP(C23055,'user list'!A:B,2,0)</f>
        <v>DPOS</v>
      </c>
      <c r="B23055" s="172">
        <v>45826.558842592596</v>
      </c>
      <c r="C23055" s="69" t="s">
        <v>213</v>
      </c>
      <c r="D23055" s="69" t="s">
        <v>1937</v>
      </c>
      <c r="E23055" s="69" t="s">
        <v>3065</v>
      </c>
      <c r="F23055" s="69">
        <v>2367</v>
      </c>
      <c r="G23055" s="69" t="s">
        <v>1947</v>
      </c>
    </row>
    <row r="23056" spans="1:7" ht="14.4">
      <c r="A23056" s="27" t="str">
        <f>VLOOKUP(C23056,'user list'!A:B,2,0)</f>
        <v>DPOS</v>
      </c>
      <c r="B23056" s="172">
        <v>45826.558842592596</v>
      </c>
      <c r="C23056" s="69" t="s">
        <v>213</v>
      </c>
      <c r="D23056" s="69" t="s">
        <v>1937</v>
      </c>
      <c r="E23056" s="69" t="s">
        <v>3065</v>
      </c>
      <c r="F23056" s="69">
        <v>2367</v>
      </c>
      <c r="G23056" s="69" t="s">
        <v>1948</v>
      </c>
    </row>
    <row r="23057" spans="1:7" ht="14.4">
      <c r="A23057" s="27" t="str">
        <f>VLOOKUP(C23057,'user list'!A:B,2,0)</f>
        <v>DPOS</v>
      </c>
      <c r="B23057" s="172">
        <v>45826.558842592596</v>
      </c>
      <c r="C23057" s="69" t="s">
        <v>213</v>
      </c>
      <c r="D23057" s="69" t="s">
        <v>1937</v>
      </c>
      <c r="E23057" s="69" t="s">
        <v>3065</v>
      </c>
      <c r="F23057" s="69">
        <v>2367</v>
      </c>
      <c r="G23057" s="69" t="s">
        <v>1939</v>
      </c>
    </row>
    <row r="23058" spans="1:7" ht="14.4">
      <c r="A23058" s="27" t="str">
        <f>VLOOKUP(C23058,'user list'!A:B,2,0)</f>
        <v>Admin</v>
      </c>
      <c r="B23058" s="172">
        <v>45826.558842592596</v>
      </c>
      <c r="C23058" s="69" t="s">
        <v>186</v>
      </c>
      <c r="D23058" s="69" t="s">
        <v>1937</v>
      </c>
      <c r="E23058" s="69" t="s">
        <v>3065</v>
      </c>
      <c r="F23058" s="69">
        <v>2367</v>
      </c>
      <c r="G23058" s="69" t="s">
        <v>1948</v>
      </c>
    </row>
    <row r="23059" spans="1:7" ht="14.4">
      <c r="A23059" s="27" t="str">
        <f>VLOOKUP(C23059,'user list'!A:B,2,0)</f>
        <v>DPOS</v>
      </c>
      <c r="B23059" s="172">
        <v>45826.558877314812</v>
      </c>
      <c r="C23059" s="69" t="s">
        <v>213</v>
      </c>
      <c r="D23059" s="69" t="s">
        <v>1937</v>
      </c>
      <c r="E23059" s="69">
        <v>2259</v>
      </c>
      <c r="F23059" s="69">
        <v>2259</v>
      </c>
      <c r="G23059" s="69" t="s">
        <v>1939</v>
      </c>
    </row>
    <row r="23060" spans="1:7" ht="14.4">
      <c r="A23060" s="27" t="str">
        <f>VLOOKUP(C23060,'user list'!A:B,2,0)</f>
        <v>DPOS</v>
      </c>
      <c r="B23060" s="172">
        <v>45826.558877314812</v>
      </c>
      <c r="C23060" s="69" t="s">
        <v>213</v>
      </c>
      <c r="D23060" s="69" t="s">
        <v>1937</v>
      </c>
      <c r="E23060" s="69">
        <v>2259</v>
      </c>
      <c r="F23060" s="69">
        <v>2259</v>
      </c>
      <c r="G23060" s="69" t="s">
        <v>1939</v>
      </c>
    </row>
    <row r="23061" spans="1:7" ht="14.4">
      <c r="A23061" s="27" t="str">
        <f>VLOOKUP(C23061,'user list'!A:B,2,0)</f>
        <v>DPOS</v>
      </c>
      <c r="B23061" s="172">
        <v>45826.558923611112</v>
      </c>
      <c r="C23061" s="69" t="s">
        <v>213</v>
      </c>
      <c r="D23061" s="69" t="s">
        <v>1937</v>
      </c>
      <c r="E23061" s="69">
        <v>2259</v>
      </c>
      <c r="F23061" s="69">
        <v>2259</v>
      </c>
      <c r="G23061" s="69" t="s">
        <v>1939</v>
      </c>
    </row>
    <row r="23062" spans="1:7" ht="14.4">
      <c r="A23062" s="27" t="str">
        <f>VLOOKUP(C23062,'user list'!A:B,2,0)</f>
        <v>DPOS</v>
      </c>
      <c r="B23062" s="172">
        <v>45826.558923611112</v>
      </c>
      <c r="C23062" s="69" t="s">
        <v>213</v>
      </c>
      <c r="D23062" s="69" t="s">
        <v>1937</v>
      </c>
      <c r="E23062" s="69">
        <v>2259</v>
      </c>
      <c r="F23062" s="69">
        <v>2259</v>
      </c>
      <c r="G23062" s="69" t="s">
        <v>1939</v>
      </c>
    </row>
    <row r="23063" spans="1:7" ht="14.4">
      <c r="A23063" s="27" t="str">
        <f>VLOOKUP(C23063,'user list'!A:B,2,0)</f>
        <v>DPOS</v>
      </c>
      <c r="B23063" s="172">
        <v>45826.558958333335</v>
      </c>
      <c r="C23063" s="69" t="s">
        <v>213</v>
      </c>
      <c r="D23063" s="69" t="s">
        <v>1937</v>
      </c>
      <c r="E23063" s="69" t="s">
        <v>3059</v>
      </c>
      <c r="F23063" s="69">
        <v>2353</v>
      </c>
      <c r="G23063" s="69" t="s">
        <v>1939</v>
      </c>
    </row>
    <row r="23064" spans="1:7" ht="14.4">
      <c r="A23064" s="27" t="str">
        <f>VLOOKUP(C23064,'user list'!A:B,2,0)</f>
        <v>DOE</v>
      </c>
      <c r="B23064" s="172">
        <v>45826.558981481481</v>
      </c>
      <c r="C23064" s="69" t="s">
        <v>211</v>
      </c>
      <c r="D23064" s="69" t="s">
        <v>1937</v>
      </c>
      <c r="E23064" s="69" t="s">
        <v>3466</v>
      </c>
      <c r="F23064" s="69">
        <v>2556</v>
      </c>
      <c r="G23064" s="69" t="s">
        <v>2440</v>
      </c>
    </row>
    <row r="23065" spans="1:7" ht="14.4">
      <c r="A23065" s="27" t="str">
        <f>VLOOKUP(C23065,'user list'!A:B,2,0)</f>
        <v>Admin</v>
      </c>
      <c r="B23065" s="172">
        <v>45826.558981481481</v>
      </c>
      <c r="C23065" s="69" t="s">
        <v>186</v>
      </c>
      <c r="D23065" s="69" t="s">
        <v>1937</v>
      </c>
      <c r="E23065" s="69" t="s">
        <v>3466</v>
      </c>
      <c r="F23065" s="69">
        <v>2556</v>
      </c>
      <c r="G23065" s="69" t="s">
        <v>1948</v>
      </c>
    </row>
    <row r="23066" spans="1:7" ht="14.4">
      <c r="A23066" s="27" t="str">
        <f>VLOOKUP(C23066,'user list'!A:B,2,0)</f>
        <v>Admin</v>
      </c>
      <c r="B23066" s="172">
        <v>45826.558981481481</v>
      </c>
      <c r="C23066" s="69" t="s">
        <v>186</v>
      </c>
      <c r="D23066" s="69" t="s">
        <v>1937</v>
      </c>
      <c r="E23066" s="69" t="s">
        <v>3466</v>
      </c>
      <c r="F23066" s="69">
        <v>2556</v>
      </c>
      <c r="G23066" s="69" t="s">
        <v>1948</v>
      </c>
    </row>
    <row r="23067" spans="1:7" ht="14.4">
      <c r="A23067" s="27" t="str">
        <f>VLOOKUP(C23067,'user list'!A:B,2,0)</f>
        <v>Admin</v>
      </c>
      <c r="B23067" s="172">
        <v>45826.558981481481</v>
      </c>
      <c r="C23067" s="69" t="s">
        <v>186</v>
      </c>
      <c r="D23067" s="69" t="s">
        <v>1937</v>
      </c>
      <c r="E23067" s="69" t="s">
        <v>3466</v>
      </c>
      <c r="F23067" s="69">
        <v>2556</v>
      </c>
      <c r="G23067" s="69" t="s">
        <v>1948</v>
      </c>
    </row>
    <row r="23068" spans="1:7" ht="14.4">
      <c r="A23068" s="27" t="str">
        <f>VLOOKUP(C23068,'user list'!A:B,2,0)</f>
        <v>Admin</v>
      </c>
      <c r="B23068" s="172">
        <v>45826.558981481481</v>
      </c>
      <c r="C23068" s="69" t="s">
        <v>186</v>
      </c>
      <c r="D23068" s="69" t="s">
        <v>1937</v>
      </c>
      <c r="E23068" s="69" t="s">
        <v>3466</v>
      </c>
      <c r="F23068" s="69">
        <v>2556</v>
      </c>
      <c r="G23068" s="69" t="s">
        <v>1947</v>
      </c>
    </row>
    <row r="23069" spans="1:7" ht="14.4">
      <c r="A23069" s="27" t="str">
        <f>VLOOKUP(C23069,'user list'!A:B,2,0)</f>
        <v>DPOS</v>
      </c>
      <c r="B23069" s="172">
        <v>45826.559583333335</v>
      </c>
      <c r="C23069" s="69" t="s">
        <v>213</v>
      </c>
      <c r="D23069" s="69" t="s">
        <v>1937</v>
      </c>
      <c r="E23069" s="69" t="s">
        <v>3454</v>
      </c>
      <c r="F23069" s="69">
        <v>2543</v>
      </c>
      <c r="G23069" s="69" t="s">
        <v>1939</v>
      </c>
    </row>
    <row r="23070" spans="1:7" ht="14.4">
      <c r="A23070" s="27" t="str">
        <f>VLOOKUP(C23070,'user list'!A:B,2,0)</f>
        <v>OCM</v>
      </c>
      <c r="B23070" s="172">
        <v>45826.560104166667</v>
      </c>
      <c r="C23070" s="69" t="s">
        <v>230</v>
      </c>
      <c r="D23070" s="69" t="s">
        <v>1937</v>
      </c>
      <c r="E23070" s="69" t="s">
        <v>1991</v>
      </c>
      <c r="F23070" s="69">
        <v>2557</v>
      </c>
      <c r="G23070" s="69" t="s">
        <v>2440</v>
      </c>
    </row>
    <row r="23071" spans="1:7" ht="14.4">
      <c r="A23071" s="27" t="str">
        <f>VLOOKUP(C23071,'user list'!A:B,2,0)</f>
        <v>Admin</v>
      </c>
      <c r="B23071" s="172">
        <v>45826.560104166667</v>
      </c>
      <c r="C23071" s="69" t="s">
        <v>186</v>
      </c>
      <c r="D23071" s="69" t="s">
        <v>1937</v>
      </c>
      <c r="E23071" s="69" t="s">
        <v>1991</v>
      </c>
      <c r="F23071" s="69">
        <v>2557</v>
      </c>
      <c r="G23071" s="69" t="s">
        <v>1948</v>
      </c>
    </row>
    <row r="23072" spans="1:7" ht="14.4">
      <c r="A23072" s="27" t="str">
        <f>VLOOKUP(C23072,'user list'!A:B,2,0)</f>
        <v>Admin</v>
      </c>
      <c r="B23072" s="172">
        <v>45826.560115740744</v>
      </c>
      <c r="C23072" s="69" t="s">
        <v>186</v>
      </c>
      <c r="D23072" s="69" t="s">
        <v>1937</v>
      </c>
      <c r="E23072" s="69" t="s">
        <v>1991</v>
      </c>
      <c r="F23072" s="69">
        <v>2557</v>
      </c>
      <c r="G23072" s="69" t="s">
        <v>1947</v>
      </c>
    </row>
    <row r="23073" spans="1:7" ht="14.4">
      <c r="A23073" s="27" t="str">
        <f>VLOOKUP(C23073,'user list'!A:B,2,0)</f>
        <v>Admin</v>
      </c>
      <c r="B23073" s="172">
        <v>45826.560115740744</v>
      </c>
      <c r="C23073" s="69" t="s">
        <v>186</v>
      </c>
      <c r="D23073" s="69" t="s">
        <v>1937</v>
      </c>
      <c r="E23073" s="69" t="s">
        <v>1991</v>
      </c>
      <c r="F23073" s="69">
        <v>2557</v>
      </c>
      <c r="G23073" s="69" t="s">
        <v>1948</v>
      </c>
    </row>
    <row r="23074" spans="1:7" ht="14.4">
      <c r="A23074" s="27" t="str">
        <f>VLOOKUP(C23074,'user list'!A:B,2,0)</f>
        <v>Admin</v>
      </c>
      <c r="B23074" s="172">
        <v>45826.560115740744</v>
      </c>
      <c r="C23074" s="69" t="s">
        <v>186</v>
      </c>
      <c r="D23074" s="69" t="s">
        <v>1937</v>
      </c>
      <c r="E23074" s="69" t="s">
        <v>1991</v>
      </c>
      <c r="F23074" s="69">
        <v>2557</v>
      </c>
      <c r="G23074" s="69" t="s">
        <v>1948</v>
      </c>
    </row>
    <row r="23075" spans="1:7" ht="14.4">
      <c r="A23075" s="27" t="str">
        <f>VLOOKUP(C23075,'user list'!A:B,2,0)</f>
        <v>DPOS</v>
      </c>
      <c r="B23075" s="172">
        <v>45826.560555555552</v>
      </c>
      <c r="C23075" s="69" t="s">
        <v>213</v>
      </c>
      <c r="D23075" s="69" t="s">
        <v>1937</v>
      </c>
      <c r="E23075" s="69" t="s">
        <v>3454</v>
      </c>
      <c r="F23075" s="69">
        <v>2543</v>
      </c>
      <c r="G23075" s="69" t="s">
        <v>1947</v>
      </c>
    </row>
    <row r="23076" spans="1:7" ht="14.4">
      <c r="A23076" s="27" t="str">
        <f>VLOOKUP(C23076,'user list'!A:B,2,0)</f>
        <v>DPOS</v>
      </c>
      <c r="B23076" s="172">
        <v>45826.560555555552</v>
      </c>
      <c r="C23076" s="69" t="s">
        <v>213</v>
      </c>
      <c r="D23076" s="69" t="s">
        <v>1937</v>
      </c>
      <c r="E23076" s="69" t="s">
        <v>3454</v>
      </c>
      <c r="F23076" s="69">
        <v>2543</v>
      </c>
      <c r="G23076" s="69" t="s">
        <v>1948</v>
      </c>
    </row>
    <row r="23077" spans="1:7" ht="14.4">
      <c r="A23077" s="27" t="str">
        <f>VLOOKUP(C23077,'user list'!A:B,2,0)</f>
        <v>DPOS</v>
      </c>
      <c r="B23077" s="172">
        <v>45826.560555555552</v>
      </c>
      <c r="C23077" s="69" t="s">
        <v>213</v>
      </c>
      <c r="D23077" s="69" t="s">
        <v>1937</v>
      </c>
      <c r="E23077" s="69" t="s">
        <v>3454</v>
      </c>
      <c r="F23077" s="69">
        <v>2543</v>
      </c>
      <c r="G23077" s="69" t="s">
        <v>1939</v>
      </c>
    </row>
    <row r="23078" spans="1:7" ht="14.4">
      <c r="A23078" s="27" t="str">
        <f>VLOOKUP(C23078,'user list'!A:B,2,0)</f>
        <v>Admin</v>
      </c>
      <c r="B23078" s="172">
        <v>45826.560555555552</v>
      </c>
      <c r="C23078" s="69" t="s">
        <v>186</v>
      </c>
      <c r="D23078" s="69" t="s">
        <v>1937</v>
      </c>
      <c r="E23078" s="69" t="s">
        <v>3454</v>
      </c>
      <c r="F23078" s="69">
        <v>2543</v>
      </c>
      <c r="G23078" s="69" t="s">
        <v>1948</v>
      </c>
    </row>
    <row r="23079" spans="1:7" ht="14.4">
      <c r="A23079" s="27" t="str">
        <f>VLOOKUP(C23079,'user list'!A:B,2,0)</f>
        <v>DPOS</v>
      </c>
      <c r="B23079" s="172">
        <v>45826.560925925929</v>
      </c>
      <c r="C23079" s="69" t="s">
        <v>213</v>
      </c>
      <c r="D23079" s="69" t="s">
        <v>1937</v>
      </c>
      <c r="E23079" s="69">
        <v>2259</v>
      </c>
      <c r="F23079" s="69">
        <v>2259</v>
      </c>
      <c r="G23079" s="69" t="s">
        <v>1939</v>
      </c>
    </row>
    <row r="23080" spans="1:7" ht="14.4">
      <c r="A23080" s="27" t="str">
        <f>VLOOKUP(C23080,'user list'!A:B,2,0)</f>
        <v>DPOS</v>
      </c>
      <c r="B23080" s="172">
        <v>45826.560925925929</v>
      </c>
      <c r="C23080" s="69" t="s">
        <v>213</v>
      </c>
      <c r="D23080" s="69" t="s">
        <v>1937</v>
      </c>
      <c r="E23080" s="69">
        <v>2259</v>
      </c>
      <c r="F23080" s="69">
        <v>2259</v>
      </c>
      <c r="G23080" s="69" t="s">
        <v>1939</v>
      </c>
    </row>
    <row r="23081" spans="1:7" ht="14.4">
      <c r="A23081" s="27" t="str">
        <f>VLOOKUP(C23081,'user list'!A:B,2,0)</f>
        <v>DPOS</v>
      </c>
      <c r="B23081" s="172">
        <v>45826.561076388891</v>
      </c>
      <c r="C23081" s="69" t="s">
        <v>213</v>
      </c>
      <c r="D23081" s="69" t="s">
        <v>1937</v>
      </c>
      <c r="E23081" s="69" t="s">
        <v>2483</v>
      </c>
      <c r="F23081" s="69">
        <v>1805</v>
      </c>
      <c r="G23081" s="69" t="s">
        <v>1939</v>
      </c>
    </row>
    <row r="23082" spans="1:7" ht="14.4">
      <c r="A23082" s="27" t="str">
        <f>VLOOKUP(C23082,'user list'!A:B,2,0)</f>
        <v>DPOS</v>
      </c>
      <c r="B23082" s="172">
        <v>45826.561099537037</v>
      </c>
      <c r="C23082" s="69" t="s">
        <v>213</v>
      </c>
      <c r="D23082" s="69" t="s">
        <v>1937</v>
      </c>
      <c r="E23082" s="69" t="s">
        <v>2556</v>
      </c>
      <c r="F23082" s="69">
        <v>1916</v>
      </c>
      <c r="G23082" s="69" t="s">
        <v>1939</v>
      </c>
    </row>
    <row r="23083" spans="1:7" ht="14.4">
      <c r="A23083" s="27" t="str">
        <f>VLOOKUP(C23083,'user list'!A:B,2,0)</f>
        <v>DPOS</v>
      </c>
      <c r="B23083" s="172">
        <v>45826.56113425926</v>
      </c>
      <c r="C23083" s="69" t="s">
        <v>213</v>
      </c>
      <c r="D23083" s="69" t="s">
        <v>1937</v>
      </c>
      <c r="E23083" s="69" t="s">
        <v>2697</v>
      </c>
      <c r="F23083" s="69">
        <v>2146</v>
      </c>
      <c r="G23083" s="69" t="s">
        <v>1939</v>
      </c>
    </row>
    <row r="23084" spans="1:7" ht="14.4">
      <c r="A23084" s="27" t="str">
        <f>VLOOKUP(C23084,'user list'!A:B,2,0)</f>
        <v>DPOS</v>
      </c>
      <c r="B23084" s="172">
        <v>45826.561168981483</v>
      </c>
      <c r="C23084" s="69" t="s">
        <v>213</v>
      </c>
      <c r="D23084" s="69" t="s">
        <v>1937</v>
      </c>
      <c r="E23084" s="69" t="s">
        <v>2534</v>
      </c>
      <c r="F23084" s="69">
        <v>1881</v>
      </c>
      <c r="G23084" s="69" t="s">
        <v>1939</v>
      </c>
    </row>
    <row r="23085" spans="1:7" ht="14.4">
      <c r="A23085" s="27" t="str">
        <f>VLOOKUP(C23085,'user list'!A:B,2,0)</f>
        <v>DPOS</v>
      </c>
      <c r="B23085" s="172">
        <v>45826.561203703706</v>
      </c>
      <c r="C23085" s="69" t="s">
        <v>213</v>
      </c>
      <c r="D23085" s="69" t="s">
        <v>1937</v>
      </c>
      <c r="E23085" s="69" t="s">
        <v>3061</v>
      </c>
      <c r="F23085" s="69">
        <v>2360</v>
      </c>
      <c r="G23085" s="69" t="s">
        <v>1939</v>
      </c>
    </row>
    <row r="23086" spans="1:7" ht="14.4">
      <c r="A23086" s="27" t="str">
        <f>VLOOKUP(C23086,'user list'!A:B,2,0)</f>
        <v>DPOS</v>
      </c>
      <c r="B23086" s="172">
        <v>45826.561226851853</v>
      </c>
      <c r="C23086" s="69" t="s">
        <v>213</v>
      </c>
      <c r="D23086" s="69" t="s">
        <v>1937</v>
      </c>
      <c r="E23086" s="69" t="s">
        <v>3454</v>
      </c>
      <c r="F23086" s="69">
        <v>2543</v>
      </c>
      <c r="G23086" s="69" t="s">
        <v>1939</v>
      </c>
    </row>
    <row r="23087" spans="1:7" ht="14.4">
      <c r="A23087" s="27" t="str">
        <f>VLOOKUP(C23087,'user list'!A:B,2,0)</f>
        <v>DPOS</v>
      </c>
      <c r="B23087" s="172">
        <v>45826.561388888891</v>
      </c>
      <c r="C23087" s="69" t="s">
        <v>213</v>
      </c>
      <c r="D23087" s="69" t="s">
        <v>1937</v>
      </c>
      <c r="E23087" s="69" t="s">
        <v>3454</v>
      </c>
      <c r="F23087" s="69">
        <v>2543</v>
      </c>
      <c r="G23087" s="69" t="s">
        <v>2441</v>
      </c>
    </row>
    <row r="23088" spans="1:7" ht="14.4">
      <c r="A23088" s="27" t="str">
        <f>VLOOKUP(C23088,'user list'!A:B,2,0)</f>
        <v>DPOS</v>
      </c>
      <c r="B23088" s="172">
        <v>45826.56145833333</v>
      </c>
      <c r="C23088" s="69" t="s">
        <v>213</v>
      </c>
      <c r="D23088" s="69" t="s">
        <v>1937</v>
      </c>
      <c r="E23088" s="69">
        <v>2259</v>
      </c>
      <c r="F23088" s="69">
        <v>2259</v>
      </c>
      <c r="G23088" s="69" t="s">
        <v>1939</v>
      </c>
    </row>
    <row r="23089" spans="1:7" ht="14.4">
      <c r="A23089" s="27" t="str">
        <f>VLOOKUP(C23089,'user list'!A:B,2,0)</f>
        <v>DPOS</v>
      </c>
      <c r="B23089" s="172">
        <v>45826.561469907407</v>
      </c>
      <c r="C23089" s="69" t="s">
        <v>213</v>
      </c>
      <c r="D23089" s="69" t="s">
        <v>1937</v>
      </c>
      <c r="E23089" s="69">
        <v>2259</v>
      </c>
      <c r="F23089" s="69">
        <v>2259</v>
      </c>
      <c r="G23089" s="69" t="s">
        <v>1939</v>
      </c>
    </row>
    <row r="23090" spans="1:7" ht="14.4">
      <c r="A23090" s="27" t="str">
        <f>VLOOKUP(C23090,'user list'!A:B,2,0)</f>
        <v>DPOS</v>
      </c>
      <c r="B23090" s="172">
        <v>45826.56150462963</v>
      </c>
      <c r="C23090" s="69" t="s">
        <v>213</v>
      </c>
      <c r="D23090" s="69" t="s">
        <v>1937</v>
      </c>
      <c r="E23090" s="69" t="s">
        <v>2602</v>
      </c>
      <c r="F23090" s="69">
        <v>1977</v>
      </c>
      <c r="G23090" s="69" t="s">
        <v>1939</v>
      </c>
    </row>
    <row r="23091" spans="1:7" ht="14.4">
      <c r="A23091" s="27" t="str">
        <f>VLOOKUP(C23091,'user list'!A:B,2,0)</f>
        <v>DPOS</v>
      </c>
      <c r="B23091" s="172">
        <v>45826.561527777776</v>
      </c>
      <c r="C23091" s="69" t="s">
        <v>213</v>
      </c>
      <c r="D23091" s="69" t="s">
        <v>1937</v>
      </c>
      <c r="E23091" s="69" t="s">
        <v>3059</v>
      </c>
      <c r="F23091" s="69">
        <v>2353</v>
      </c>
      <c r="G23091" s="69" t="s">
        <v>1939</v>
      </c>
    </row>
    <row r="23092" spans="1:7" ht="14.4">
      <c r="A23092" s="27" t="str">
        <f>VLOOKUP(C23092,'user list'!A:B,2,0)</f>
        <v>DPOS</v>
      </c>
      <c r="B23092" s="172">
        <v>45826.562210648146</v>
      </c>
      <c r="C23092" s="69" t="s">
        <v>213</v>
      </c>
      <c r="D23092" s="69" t="s">
        <v>1937</v>
      </c>
      <c r="E23092" s="69" t="s">
        <v>3059</v>
      </c>
      <c r="F23092" s="69">
        <v>2353</v>
      </c>
      <c r="G23092" s="69" t="s">
        <v>1947</v>
      </c>
    </row>
    <row r="23093" spans="1:7" ht="14.4">
      <c r="A23093" s="27" t="str">
        <f>VLOOKUP(C23093,'user list'!A:B,2,0)</f>
        <v>DPOS</v>
      </c>
      <c r="B23093" s="172">
        <v>45826.562210648146</v>
      </c>
      <c r="C23093" s="69" t="s">
        <v>213</v>
      </c>
      <c r="D23093" s="69" t="s">
        <v>1937</v>
      </c>
      <c r="E23093" s="69" t="s">
        <v>3059</v>
      </c>
      <c r="F23093" s="69">
        <v>2353</v>
      </c>
      <c r="G23093" s="69" t="s">
        <v>1948</v>
      </c>
    </row>
    <row r="23094" spans="1:7" ht="14.4">
      <c r="A23094" s="27" t="str">
        <f>VLOOKUP(C23094,'user list'!A:B,2,0)</f>
        <v>DPOS</v>
      </c>
      <c r="B23094" s="172">
        <v>45826.562210648146</v>
      </c>
      <c r="C23094" s="69" t="s">
        <v>213</v>
      </c>
      <c r="D23094" s="69" t="s">
        <v>1937</v>
      </c>
      <c r="E23094" s="69" t="s">
        <v>3059</v>
      </c>
      <c r="F23094" s="69">
        <v>2353</v>
      </c>
      <c r="G23094" s="69" t="s">
        <v>1939</v>
      </c>
    </row>
    <row r="23095" spans="1:7" ht="14.4">
      <c r="A23095" s="27" t="str">
        <f>VLOOKUP(C23095,'user list'!A:B,2,0)</f>
        <v>Admin</v>
      </c>
      <c r="B23095" s="172">
        <v>45826.562210648146</v>
      </c>
      <c r="C23095" s="69" t="s">
        <v>186</v>
      </c>
      <c r="D23095" s="69" t="s">
        <v>1937</v>
      </c>
      <c r="E23095" s="69" t="s">
        <v>3059</v>
      </c>
      <c r="F23095" s="69">
        <v>2353</v>
      </c>
      <c r="G23095" s="69" t="s">
        <v>1948</v>
      </c>
    </row>
    <row r="23096" spans="1:7" ht="14.4">
      <c r="A23096" s="27" t="str">
        <f>VLOOKUP(C23096,'user list'!A:B,2,0)</f>
        <v>DPOS</v>
      </c>
      <c r="B23096" s="172">
        <v>45826.5622337963</v>
      </c>
      <c r="C23096" s="69" t="s">
        <v>213</v>
      </c>
      <c r="D23096" s="69" t="s">
        <v>1937</v>
      </c>
      <c r="E23096" s="69">
        <v>2259</v>
      </c>
      <c r="F23096" s="69">
        <v>2259</v>
      </c>
      <c r="G23096" s="69" t="s">
        <v>1939</v>
      </c>
    </row>
    <row r="23097" spans="1:7" ht="14.4">
      <c r="A23097" s="27" t="str">
        <f>VLOOKUP(C23097,'user list'!A:B,2,0)</f>
        <v>DPOS</v>
      </c>
      <c r="B23097" s="172">
        <v>45826.5622337963</v>
      </c>
      <c r="C23097" s="69" t="s">
        <v>213</v>
      </c>
      <c r="D23097" s="69" t="s">
        <v>1937</v>
      </c>
      <c r="E23097" s="69">
        <v>2259</v>
      </c>
      <c r="F23097" s="69">
        <v>2259</v>
      </c>
      <c r="G23097" s="69" t="s">
        <v>1939</v>
      </c>
    </row>
    <row r="23098" spans="1:7" ht="14.4">
      <c r="A23098" s="27" t="str">
        <f>VLOOKUP(C23098,'user list'!A:B,2,0)</f>
        <v>DOE</v>
      </c>
      <c r="B23098" s="172">
        <v>45826.562268518515</v>
      </c>
      <c r="C23098" s="69" t="s">
        <v>211</v>
      </c>
      <c r="D23098" s="69" t="s">
        <v>1937</v>
      </c>
      <c r="E23098" s="69" t="s">
        <v>3467</v>
      </c>
      <c r="F23098" s="69">
        <v>2558</v>
      </c>
      <c r="G23098" s="69" t="s">
        <v>2440</v>
      </c>
    </row>
    <row r="23099" spans="1:7" ht="14.4">
      <c r="A23099" s="27" t="str">
        <f>VLOOKUP(C23099,'user list'!A:B,2,0)</f>
        <v>DPOS</v>
      </c>
      <c r="B23099" s="172">
        <v>45826.562268518515</v>
      </c>
      <c r="C23099" s="69" t="s">
        <v>213</v>
      </c>
      <c r="D23099" s="69" t="s">
        <v>1937</v>
      </c>
      <c r="E23099" s="69" t="s">
        <v>1974</v>
      </c>
      <c r="F23099" s="69">
        <v>2402</v>
      </c>
      <c r="G23099" s="69" t="s">
        <v>1939</v>
      </c>
    </row>
    <row r="23100" spans="1:7" ht="14.4">
      <c r="A23100" s="27" t="str">
        <f>VLOOKUP(C23100,'user list'!A:B,2,0)</f>
        <v>Admin</v>
      </c>
      <c r="B23100" s="172">
        <v>45826.562268518515</v>
      </c>
      <c r="C23100" s="69" t="s">
        <v>186</v>
      </c>
      <c r="D23100" s="69" t="s">
        <v>1937</v>
      </c>
      <c r="E23100" s="69" t="s">
        <v>3467</v>
      </c>
      <c r="F23100" s="69">
        <v>2558</v>
      </c>
      <c r="G23100" s="69" t="s">
        <v>1948</v>
      </c>
    </row>
    <row r="23101" spans="1:7" ht="14.4">
      <c r="A23101" s="27" t="str">
        <f>VLOOKUP(C23101,'user list'!A:B,2,0)</f>
        <v>Admin</v>
      </c>
      <c r="B23101" s="172">
        <v>45826.562268518515</v>
      </c>
      <c r="C23101" s="69" t="s">
        <v>186</v>
      </c>
      <c r="D23101" s="69" t="s">
        <v>1937</v>
      </c>
      <c r="E23101" s="69" t="s">
        <v>3467</v>
      </c>
      <c r="F23101" s="69">
        <v>2558</v>
      </c>
      <c r="G23101" s="69" t="s">
        <v>1948</v>
      </c>
    </row>
    <row r="23102" spans="1:7" ht="14.4">
      <c r="A23102" s="27" t="str">
        <f>VLOOKUP(C23102,'user list'!A:B,2,0)</f>
        <v>Admin</v>
      </c>
      <c r="B23102" s="172">
        <v>45826.562268518515</v>
      </c>
      <c r="C23102" s="69" t="s">
        <v>186</v>
      </c>
      <c r="D23102" s="69" t="s">
        <v>1937</v>
      </c>
      <c r="E23102" s="69" t="s">
        <v>3467</v>
      </c>
      <c r="F23102" s="69">
        <v>2558</v>
      </c>
      <c r="G23102" s="69" t="s">
        <v>1948</v>
      </c>
    </row>
    <row r="23103" spans="1:7" ht="14.4">
      <c r="A23103" s="27" t="str">
        <f>VLOOKUP(C23103,'user list'!A:B,2,0)</f>
        <v>Admin</v>
      </c>
      <c r="B23103" s="172">
        <v>45826.562268518515</v>
      </c>
      <c r="C23103" s="69" t="s">
        <v>186</v>
      </c>
      <c r="D23103" s="69" t="s">
        <v>1937</v>
      </c>
      <c r="E23103" s="69" t="s">
        <v>3467</v>
      </c>
      <c r="F23103" s="69">
        <v>2558</v>
      </c>
      <c r="G23103" s="69" t="s">
        <v>1947</v>
      </c>
    </row>
    <row r="23104" spans="1:7" ht="14.4">
      <c r="A23104" s="27" t="str">
        <f>VLOOKUP(C23104,'user list'!A:B,2,0)</f>
        <v>OCM</v>
      </c>
      <c r="B23104" s="172">
        <v>45826.562627314815</v>
      </c>
      <c r="C23104" s="69" t="s">
        <v>230</v>
      </c>
      <c r="D23104" s="69" t="s">
        <v>1937</v>
      </c>
      <c r="E23104" s="69" t="s">
        <v>1974</v>
      </c>
      <c r="F23104" s="69">
        <v>2402</v>
      </c>
      <c r="G23104" s="69" t="s">
        <v>1939</v>
      </c>
    </row>
    <row r="23105" spans="1:7" ht="14.4">
      <c r="A23105" s="27" t="str">
        <f>VLOOKUP(C23105,'user list'!A:B,2,0)</f>
        <v>OCM</v>
      </c>
      <c r="B23105" s="172">
        <v>45826.562662037039</v>
      </c>
      <c r="C23105" s="69" t="s">
        <v>230</v>
      </c>
      <c r="D23105" s="69" t="s">
        <v>1937</v>
      </c>
      <c r="E23105" s="69" t="s">
        <v>3061</v>
      </c>
      <c r="F23105" s="69">
        <v>2360</v>
      </c>
      <c r="G23105" s="69" t="s">
        <v>1939</v>
      </c>
    </row>
    <row r="23106" spans="1:7" ht="14.4">
      <c r="A23106" s="27" t="str">
        <f>VLOOKUP(C23106,'user list'!A:B,2,0)</f>
        <v>OCM</v>
      </c>
      <c r="B23106" s="172">
        <v>45826.562673611108</v>
      </c>
      <c r="C23106" s="69" t="s">
        <v>230</v>
      </c>
      <c r="D23106" s="69" t="s">
        <v>1937</v>
      </c>
      <c r="E23106" s="69" t="s">
        <v>1974</v>
      </c>
      <c r="F23106" s="69">
        <v>2331</v>
      </c>
      <c r="G23106" s="69" t="s">
        <v>1939</v>
      </c>
    </row>
    <row r="23107" spans="1:7" ht="14.4">
      <c r="A23107" s="27" t="str">
        <f>VLOOKUP(C23107,'user list'!A:B,2,0)</f>
        <v>DPOS</v>
      </c>
      <c r="B23107" s="172">
        <v>45826.562962962962</v>
      </c>
      <c r="C23107" s="69" t="s">
        <v>213</v>
      </c>
      <c r="D23107" s="69" t="s">
        <v>1937</v>
      </c>
      <c r="E23107" s="69" t="s">
        <v>1974</v>
      </c>
      <c r="F23107" s="69">
        <v>2402</v>
      </c>
      <c r="G23107" s="69" t="s">
        <v>1947</v>
      </c>
    </row>
    <row r="23108" spans="1:7" ht="14.4">
      <c r="A23108" s="27" t="str">
        <f>VLOOKUP(C23108,'user list'!A:B,2,0)</f>
        <v>DPOS</v>
      </c>
      <c r="B23108" s="172">
        <v>45826.562962962962</v>
      </c>
      <c r="C23108" s="69" t="s">
        <v>213</v>
      </c>
      <c r="D23108" s="69" t="s">
        <v>1937</v>
      </c>
      <c r="E23108" s="69" t="s">
        <v>1974</v>
      </c>
      <c r="F23108" s="69">
        <v>2402</v>
      </c>
      <c r="G23108" s="69" t="s">
        <v>1948</v>
      </c>
    </row>
    <row r="23109" spans="1:7" ht="14.4">
      <c r="A23109" s="27" t="str">
        <f>VLOOKUP(C23109,'user list'!A:B,2,0)</f>
        <v>DPOS</v>
      </c>
      <c r="B23109" s="172">
        <v>45826.562962962962</v>
      </c>
      <c r="C23109" s="69" t="s">
        <v>213</v>
      </c>
      <c r="D23109" s="69" t="s">
        <v>1937</v>
      </c>
      <c r="E23109" s="69" t="s">
        <v>1974</v>
      </c>
      <c r="F23109" s="69">
        <v>2402</v>
      </c>
      <c r="G23109" s="69" t="s">
        <v>1939</v>
      </c>
    </row>
    <row r="23110" spans="1:7" ht="14.4">
      <c r="A23110" s="27" t="str">
        <f>VLOOKUP(C23110,'user list'!A:B,2,0)</f>
        <v>Admin</v>
      </c>
      <c r="B23110" s="172">
        <v>45826.562962962962</v>
      </c>
      <c r="C23110" s="69" t="s">
        <v>186</v>
      </c>
      <c r="D23110" s="69" t="s">
        <v>1937</v>
      </c>
      <c r="E23110" s="69" t="s">
        <v>1974</v>
      </c>
      <c r="F23110" s="69">
        <v>2402</v>
      </c>
      <c r="G23110" s="69" t="s">
        <v>1948</v>
      </c>
    </row>
    <row r="23111" spans="1:7" ht="14.4">
      <c r="A23111" s="27" t="str">
        <f>VLOOKUP(C23111,'user list'!A:B,2,0)</f>
        <v>Admin</v>
      </c>
      <c r="B23111" s="172">
        <v>45826.562986111108</v>
      </c>
      <c r="C23111" s="69" t="s">
        <v>186</v>
      </c>
      <c r="D23111" s="69" t="s">
        <v>1937</v>
      </c>
      <c r="E23111" s="69" t="s">
        <v>3453</v>
      </c>
      <c r="F23111" s="69">
        <v>2541</v>
      </c>
      <c r="G23111" s="69" t="s">
        <v>1939</v>
      </c>
    </row>
    <row r="23112" spans="1:7" ht="14.4">
      <c r="A23112" s="27" t="str">
        <f>VLOOKUP(C23112,'user list'!A:B,2,0)</f>
        <v>DPOS</v>
      </c>
      <c r="B23112" s="172">
        <v>45826.562997685185</v>
      </c>
      <c r="C23112" s="69" t="s">
        <v>213</v>
      </c>
      <c r="D23112" s="69" t="s">
        <v>1937</v>
      </c>
      <c r="E23112" s="69" t="s">
        <v>2602</v>
      </c>
      <c r="F23112" s="69">
        <v>1977</v>
      </c>
      <c r="G23112" s="69" t="s">
        <v>1939</v>
      </c>
    </row>
    <row r="23113" spans="1:7" ht="14.4">
      <c r="A23113" s="27" t="str">
        <f>VLOOKUP(C23113,'user list'!A:B,2,0)</f>
        <v>Admin</v>
      </c>
      <c r="B23113" s="172">
        <v>45826.563009259262</v>
      </c>
      <c r="C23113" s="69" t="s">
        <v>186</v>
      </c>
      <c r="D23113" s="69" t="s">
        <v>1937</v>
      </c>
      <c r="E23113" s="69" t="s">
        <v>3453</v>
      </c>
      <c r="F23113" s="69">
        <v>2541</v>
      </c>
      <c r="G23113" s="69" t="s">
        <v>1939</v>
      </c>
    </row>
    <row r="23114" spans="1:7" ht="14.4">
      <c r="A23114" s="27" t="str">
        <f>VLOOKUP(C23114,'user list'!A:B,2,0)</f>
        <v>DPOS</v>
      </c>
      <c r="B23114" s="172">
        <v>45826.563136574077</v>
      </c>
      <c r="C23114" s="69" t="s">
        <v>213</v>
      </c>
      <c r="D23114" s="69" t="s">
        <v>1937</v>
      </c>
      <c r="E23114" s="69" t="s">
        <v>2551</v>
      </c>
      <c r="F23114" s="69">
        <v>1909</v>
      </c>
      <c r="G23114" s="69" t="s">
        <v>1939</v>
      </c>
    </row>
    <row r="23115" spans="1:7" ht="14.4">
      <c r="A23115" s="27" t="str">
        <f>VLOOKUP(C23115,'user list'!A:B,2,0)</f>
        <v>DPOS</v>
      </c>
      <c r="B23115" s="172">
        <v>45826.563159722224</v>
      </c>
      <c r="C23115" s="69" t="s">
        <v>213</v>
      </c>
      <c r="D23115" s="69" t="s">
        <v>1937</v>
      </c>
      <c r="E23115" s="69" t="s">
        <v>2551</v>
      </c>
      <c r="F23115" s="69">
        <v>1909</v>
      </c>
      <c r="G23115" s="69" t="s">
        <v>1939</v>
      </c>
    </row>
    <row r="23116" spans="1:7" ht="14.4">
      <c r="A23116" s="27" t="str">
        <f>VLOOKUP(C23116,'user list'!A:B,2,0)</f>
        <v>DOE</v>
      </c>
      <c r="B23116" s="172">
        <v>45826.563263888886</v>
      </c>
      <c r="C23116" s="69" t="s">
        <v>212</v>
      </c>
      <c r="D23116" s="69" t="s">
        <v>1937</v>
      </c>
      <c r="E23116" s="69" t="s">
        <v>1974</v>
      </c>
      <c r="F23116" s="69">
        <v>2218</v>
      </c>
      <c r="G23116" s="69" t="s">
        <v>1939</v>
      </c>
    </row>
    <row r="23117" spans="1:7" ht="14.4">
      <c r="A23117" s="27" t="str">
        <f>VLOOKUP(C23117,'user list'!A:B,2,0)</f>
        <v>DOE</v>
      </c>
      <c r="B23117" s="172">
        <v>45826.563379629632</v>
      </c>
      <c r="C23117" s="69" t="s">
        <v>212</v>
      </c>
      <c r="D23117" s="69" t="s">
        <v>1937</v>
      </c>
      <c r="E23117" s="69" t="s">
        <v>3380</v>
      </c>
      <c r="F23117" s="69">
        <v>2458</v>
      </c>
      <c r="G23117" s="69" t="s">
        <v>1939</v>
      </c>
    </row>
    <row r="23118" spans="1:7" ht="14.4">
      <c r="A23118" s="27" t="str">
        <f>VLOOKUP(C23118,'user list'!A:B,2,0)</f>
        <v>DOE</v>
      </c>
      <c r="B23118" s="172">
        <v>45826.563391203701</v>
      </c>
      <c r="C23118" s="69" t="s">
        <v>212</v>
      </c>
      <c r="D23118" s="69" t="s">
        <v>1937</v>
      </c>
      <c r="E23118" s="69">
        <v>2460</v>
      </c>
      <c r="F23118" s="69">
        <v>2460</v>
      </c>
      <c r="G23118" s="69" t="s">
        <v>1939</v>
      </c>
    </row>
    <row r="23119" spans="1:7" ht="14.4">
      <c r="A23119" s="27" t="str">
        <f>VLOOKUP(C23119,'user list'!A:B,2,0)</f>
        <v>DOE</v>
      </c>
      <c r="B23119" s="172">
        <v>45826.563391203701</v>
      </c>
      <c r="C23119" s="69" t="s">
        <v>212</v>
      </c>
      <c r="D23119" s="69" t="s">
        <v>1937</v>
      </c>
      <c r="E23119" s="69">
        <v>2460</v>
      </c>
      <c r="F23119" s="69">
        <v>2460</v>
      </c>
      <c r="G23119" s="69" t="s">
        <v>1939</v>
      </c>
    </row>
    <row r="23120" spans="1:7" ht="14.4">
      <c r="A23120" s="27" t="str">
        <f>VLOOKUP(C23120,'user list'!A:B,2,0)</f>
        <v>DOE</v>
      </c>
      <c r="B23120" s="172">
        <v>45826.563425925924</v>
      </c>
      <c r="C23120" s="69" t="s">
        <v>212</v>
      </c>
      <c r="D23120" s="69" t="s">
        <v>1937</v>
      </c>
      <c r="E23120" s="69" t="s">
        <v>3385</v>
      </c>
      <c r="F23120" s="69">
        <v>2464</v>
      </c>
      <c r="G23120" s="69" t="s">
        <v>1939</v>
      </c>
    </row>
    <row r="23121" spans="1:7" ht="14.4">
      <c r="A23121" s="27" t="str">
        <f>VLOOKUP(C23121,'user list'!A:B,2,0)</f>
        <v>DOE</v>
      </c>
      <c r="B23121" s="172">
        <v>45826.564085648148</v>
      </c>
      <c r="C23121" s="69" t="s">
        <v>212</v>
      </c>
      <c r="D23121" s="69" t="s">
        <v>1937</v>
      </c>
      <c r="E23121" s="69" t="s">
        <v>3382</v>
      </c>
      <c r="F23121" s="69">
        <v>2461</v>
      </c>
      <c r="G23121" s="69" t="s">
        <v>1939</v>
      </c>
    </row>
    <row r="23122" spans="1:7" ht="14.4">
      <c r="A23122" s="27" t="str">
        <f>VLOOKUP(C23122,'user list'!A:B,2,0)</f>
        <v>DOE</v>
      </c>
      <c r="B23122" s="172">
        <v>45826.565891203703</v>
      </c>
      <c r="C23122" s="69" t="s">
        <v>211</v>
      </c>
      <c r="D23122" s="69" t="s">
        <v>1937</v>
      </c>
      <c r="E23122" s="69" t="s">
        <v>3468</v>
      </c>
      <c r="F23122" s="69">
        <v>2559</v>
      </c>
      <c r="G23122" s="69" t="s">
        <v>2440</v>
      </c>
    </row>
    <row r="23123" spans="1:7" ht="14.4">
      <c r="A23123" s="27" t="str">
        <f>VLOOKUP(C23123,'user list'!A:B,2,0)</f>
        <v>Admin</v>
      </c>
      <c r="B23123" s="172">
        <v>45826.56590277778</v>
      </c>
      <c r="C23123" s="69" t="s">
        <v>186</v>
      </c>
      <c r="D23123" s="69" t="s">
        <v>1937</v>
      </c>
      <c r="E23123" s="69" t="s">
        <v>3468</v>
      </c>
      <c r="F23123" s="69">
        <v>2559</v>
      </c>
      <c r="G23123" s="69" t="s">
        <v>1948</v>
      </c>
    </row>
    <row r="23124" spans="1:7" ht="14.4">
      <c r="A23124" s="27" t="str">
        <f>VLOOKUP(C23124,'user list'!A:B,2,0)</f>
        <v>Admin</v>
      </c>
      <c r="B23124" s="172">
        <v>45826.56590277778</v>
      </c>
      <c r="C23124" s="69" t="s">
        <v>186</v>
      </c>
      <c r="D23124" s="69" t="s">
        <v>1937</v>
      </c>
      <c r="E23124" s="69" t="s">
        <v>3468</v>
      </c>
      <c r="F23124" s="69">
        <v>2559</v>
      </c>
      <c r="G23124" s="69" t="s">
        <v>1948</v>
      </c>
    </row>
    <row r="23125" spans="1:7" ht="14.4">
      <c r="A23125" s="27" t="str">
        <f>VLOOKUP(C23125,'user list'!A:B,2,0)</f>
        <v>Admin</v>
      </c>
      <c r="B23125" s="172">
        <v>45826.56590277778</v>
      </c>
      <c r="C23125" s="69" t="s">
        <v>186</v>
      </c>
      <c r="D23125" s="69" t="s">
        <v>1937</v>
      </c>
      <c r="E23125" s="69" t="s">
        <v>3468</v>
      </c>
      <c r="F23125" s="69">
        <v>2559</v>
      </c>
      <c r="G23125" s="69" t="s">
        <v>1948</v>
      </c>
    </row>
    <row r="23126" spans="1:7" ht="14.4">
      <c r="A23126" s="27" t="str">
        <f>VLOOKUP(C23126,'user list'!A:B,2,0)</f>
        <v>Admin</v>
      </c>
      <c r="B23126" s="172">
        <v>45826.56590277778</v>
      </c>
      <c r="C23126" s="69" t="s">
        <v>186</v>
      </c>
      <c r="D23126" s="69" t="s">
        <v>1937</v>
      </c>
      <c r="E23126" s="69" t="s">
        <v>3468</v>
      </c>
      <c r="F23126" s="69">
        <v>2559</v>
      </c>
      <c r="G23126" s="69" t="s">
        <v>1947</v>
      </c>
    </row>
    <row r="23127" spans="1:7" ht="14.4">
      <c r="A23127" s="27" t="str">
        <f>VLOOKUP(C23127,'user list'!A:B,2,0)</f>
        <v>Admin</v>
      </c>
      <c r="B23127" s="172">
        <v>45826.567199074074</v>
      </c>
      <c r="C23127" s="69" t="s">
        <v>186</v>
      </c>
      <c r="D23127" s="69" t="s">
        <v>1937</v>
      </c>
      <c r="E23127" s="69" t="s">
        <v>1991</v>
      </c>
      <c r="F23127" s="69">
        <v>2557</v>
      </c>
      <c r="G23127" s="69" t="s">
        <v>1948</v>
      </c>
    </row>
    <row r="23128" spans="1:7" ht="14.4">
      <c r="A23128" s="27" t="str">
        <f>VLOOKUP(C23128,'user list'!A:B,2,0)</f>
        <v>QCTD</v>
      </c>
      <c r="B23128" s="172">
        <v>45826.571238425924</v>
      </c>
      <c r="C23128" s="69" t="s">
        <v>269</v>
      </c>
      <c r="D23128" s="69" t="s">
        <v>1937</v>
      </c>
      <c r="E23128" s="69" t="s">
        <v>3377</v>
      </c>
      <c r="F23128" s="69">
        <v>2452</v>
      </c>
      <c r="G23128" s="69" t="s">
        <v>1939</v>
      </c>
    </row>
    <row r="23129" spans="1:7" ht="14.4">
      <c r="A23129" s="27" t="str">
        <f>VLOOKUP(C23129,'user list'!A:B,2,0)</f>
        <v>OCA</v>
      </c>
      <c r="B23129" s="172">
        <v>45826.572245370371</v>
      </c>
      <c r="C23129" s="69" t="s">
        <v>228</v>
      </c>
      <c r="D23129" s="69" t="s">
        <v>1937</v>
      </c>
      <c r="E23129" s="69" t="s">
        <v>3469</v>
      </c>
      <c r="F23129" s="69">
        <v>2560</v>
      </c>
      <c r="G23129" s="69" t="s">
        <v>2440</v>
      </c>
    </row>
    <row r="23130" spans="1:7" ht="14.4">
      <c r="A23130" s="27" t="str">
        <f>VLOOKUP(C23130,'user list'!A:B,2,0)</f>
        <v>Admin</v>
      </c>
      <c r="B23130" s="172">
        <v>45826.572245370371</v>
      </c>
      <c r="C23130" s="69" t="s">
        <v>186</v>
      </c>
      <c r="D23130" s="69" t="s">
        <v>1937</v>
      </c>
      <c r="E23130" s="69" t="s">
        <v>3469</v>
      </c>
      <c r="F23130" s="69">
        <v>2560</v>
      </c>
      <c r="G23130" s="69" t="s">
        <v>1948</v>
      </c>
    </row>
    <row r="23131" spans="1:7" ht="14.4">
      <c r="A23131" s="27" t="str">
        <f>VLOOKUP(C23131,'user list'!A:B,2,0)</f>
        <v>Admin</v>
      </c>
      <c r="B23131" s="172">
        <v>45826.572245370371</v>
      </c>
      <c r="C23131" s="69" t="s">
        <v>186</v>
      </c>
      <c r="D23131" s="69" t="s">
        <v>1937</v>
      </c>
      <c r="E23131" s="69" t="s">
        <v>3469</v>
      </c>
      <c r="F23131" s="69">
        <v>2560</v>
      </c>
      <c r="G23131" s="69" t="s">
        <v>1948</v>
      </c>
    </row>
    <row r="23132" spans="1:7" ht="14.4">
      <c r="A23132" s="27" t="str">
        <f>VLOOKUP(C23132,'user list'!A:B,2,0)</f>
        <v>Admin</v>
      </c>
      <c r="B23132" s="172">
        <v>45826.572256944448</v>
      </c>
      <c r="C23132" s="69" t="s">
        <v>186</v>
      </c>
      <c r="D23132" s="69" t="s">
        <v>1937</v>
      </c>
      <c r="E23132" s="69" t="s">
        <v>3469</v>
      </c>
      <c r="F23132" s="69">
        <v>2560</v>
      </c>
      <c r="G23132" s="69" t="s">
        <v>1948</v>
      </c>
    </row>
    <row r="23133" spans="1:7" ht="14.4">
      <c r="A23133" s="27" t="str">
        <f>VLOOKUP(C23133,'user list'!A:B,2,0)</f>
        <v>Admin</v>
      </c>
      <c r="B23133" s="172">
        <v>45826.572256944448</v>
      </c>
      <c r="C23133" s="69" t="s">
        <v>186</v>
      </c>
      <c r="D23133" s="69" t="s">
        <v>1937</v>
      </c>
      <c r="E23133" s="69" t="s">
        <v>3469</v>
      </c>
      <c r="F23133" s="69">
        <v>2560</v>
      </c>
      <c r="G23133" s="69" t="s">
        <v>1947</v>
      </c>
    </row>
    <row r="23134" spans="1:7" ht="14.4">
      <c r="A23134" s="27" t="str">
        <f>VLOOKUP(C23134,'user list'!A:B,2,0)</f>
        <v>OCA</v>
      </c>
      <c r="B23134" s="172">
        <v>45826.57234953704</v>
      </c>
      <c r="C23134" s="69" t="s">
        <v>228</v>
      </c>
      <c r="D23134" s="69" t="s">
        <v>1937</v>
      </c>
      <c r="E23134" s="69" t="s">
        <v>3469</v>
      </c>
      <c r="F23134" s="69">
        <v>2560</v>
      </c>
      <c r="G23134" s="69" t="s">
        <v>1939</v>
      </c>
    </row>
    <row r="23135" spans="1:7" ht="14.4">
      <c r="A23135" s="27" t="str">
        <f>VLOOKUP(C23135,'user list'!A:B,2,0)</f>
        <v>CCESD</v>
      </c>
      <c r="B23135" s="172">
        <v>45826.57298611111</v>
      </c>
      <c r="C23135" s="69" t="s">
        <v>284</v>
      </c>
      <c r="D23135" s="69" t="s">
        <v>1937</v>
      </c>
      <c r="E23135" s="69" t="s">
        <v>3060</v>
      </c>
      <c r="F23135" s="69">
        <v>2354</v>
      </c>
      <c r="G23135" s="69" t="s">
        <v>1939</v>
      </c>
    </row>
    <row r="23136" spans="1:7" ht="14.4">
      <c r="A23136" s="27" t="str">
        <f>VLOOKUP(C23136,'user list'!A:B,2,0)</f>
        <v>CCESD</v>
      </c>
      <c r="B23136" s="172">
        <v>45826.573240740741</v>
      </c>
      <c r="C23136" s="69" t="s">
        <v>284</v>
      </c>
      <c r="D23136" s="69" t="s">
        <v>1937</v>
      </c>
      <c r="E23136" s="69" t="s">
        <v>3392</v>
      </c>
      <c r="F23136" s="69">
        <v>2475</v>
      </c>
      <c r="G23136" s="69" t="s">
        <v>1939</v>
      </c>
    </row>
    <row r="23137" spans="1:7" ht="14.4">
      <c r="A23137" s="27" t="str">
        <f>VLOOKUP(C23137,'user list'!A:B,2,0)</f>
        <v>CCESD</v>
      </c>
      <c r="B23137" s="172">
        <v>45826.573692129627</v>
      </c>
      <c r="C23137" s="69" t="s">
        <v>284</v>
      </c>
      <c r="D23137" s="69" t="s">
        <v>1937</v>
      </c>
      <c r="E23137" s="69" t="s">
        <v>3392</v>
      </c>
      <c r="F23137" s="69">
        <v>2475</v>
      </c>
      <c r="G23137" s="69" t="s">
        <v>1947</v>
      </c>
    </row>
    <row r="23138" spans="1:7" ht="14.4">
      <c r="A23138" s="27" t="str">
        <f>VLOOKUP(C23138,'user list'!A:B,2,0)</f>
        <v>CCESD</v>
      </c>
      <c r="B23138" s="172">
        <v>45826.573692129627</v>
      </c>
      <c r="C23138" s="69" t="s">
        <v>284</v>
      </c>
      <c r="D23138" s="69" t="s">
        <v>1937</v>
      </c>
      <c r="E23138" s="69" t="s">
        <v>3392</v>
      </c>
      <c r="F23138" s="69">
        <v>2475</v>
      </c>
      <c r="G23138" s="69" t="s">
        <v>1948</v>
      </c>
    </row>
    <row r="23139" spans="1:7" ht="14.4">
      <c r="A23139" s="27" t="str">
        <f>VLOOKUP(C23139,'user list'!A:B,2,0)</f>
        <v>CCESD</v>
      </c>
      <c r="B23139" s="172">
        <v>45826.573692129627</v>
      </c>
      <c r="C23139" s="69" t="s">
        <v>284</v>
      </c>
      <c r="D23139" s="69" t="s">
        <v>1937</v>
      </c>
      <c r="E23139" s="69" t="s">
        <v>3392</v>
      </c>
      <c r="F23139" s="69">
        <v>2475</v>
      </c>
      <c r="G23139" s="69" t="s">
        <v>1939</v>
      </c>
    </row>
    <row r="23140" spans="1:7" ht="14.4">
      <c r="A23140" s="27" t="str">
        <f>VLOOKUP(C23140,'user list'!A:B,2,0)</f>
        <v>Admin</v>
      </c>
      <c r="B23140" s="172">
        <v>45826.573692129627</v>
      </c>
      <c r="C23140" s="69" t="s">
        <v>186</v>
      </c>
      <c r="D23140" s="69" t="s">
        <v>1937</v>
      </c>
      <c r="E23140" s="69" t="s">
        <v>3392</v>
      </c>
      <c r="F23140" s="69">
        <v>2475</v>
      </c>
      <c r="G23140" s="69" t="s">
        <v>1948</v>
      </c>
    </row>
    <row r="23141" spans="1:7" ht="14.4">
      <c r="A23141" s="27" t="str">
        <f>VLOOKUP(C23141,'user list'!A:B,2,0)</f>
        <v>CCESD</v>
      </c>
      <c r="B23141" s="172">
        <v>45826.57371527778</v>
      </c>
      <c r="C23141" s="69" t="s">
        <v>284</v>
      </c>
      <c r="D23141" s="69" t="s">
        <v>1937</v>
      </c>
      <c r="E23141" s="69" t="s">
        <v>3454</v>
      </c>
      <c r="F23141" s="69">
        <v>2543</v>
      </c>
      <c r="G23141" s="69" t="s">
        <v>1939</v>
      </c>
    </row>
    <row r="23142" spans="1:7" ht="14.4">
      <c r="A23142" s="27" t="str">
        <f>VLOOKUP(C23142,'user list'!A:B,2,0)</f>
        <v>CAD</v>
      </c>
      <c r="B23142" s="172">
        <v>45826.574004629627</v>
      </c>
      <c r="C23142" s="69" t="s">
        <v>196</v>
      </c>
      <c r="D23142" s="69" t="s">
        <v>1937</v>
      </c>
      <c r="E23142" s="69" t="s">
        <v>2812</v>
      </c>
      <c r="F23142" s="69">
        <v>2280</v>
      </c>
      <c r="G23142" s="69" t="s">
        <v>1939</v>
      </c>
    </row>
    <row r="23143" spans="1:7" ht="14.4">
      <c r="A23143" s="27" t="str">
        <f>VLOOKUP(C23143,'user list'!A:B,2,0)</f>
        <v>CCESD</v>
      </c>
      <c r="B23143" s="172">
        <v>45826.574004629627</v>
      </c>
      <c r="C23143" s="69" t="s">
        <v>284</v>
      </c>
      <c r="D23143" s="69" t="s">
        <v>1937</v>
      </c>
      <c r="E23143" s="69" t="s">
        <v>3454</v>
      </c>
      <c r="F23143" s="69">
        <v>2543</v>
      </c>
      <c r="G23143" s="69" t="s">
        <v>2441</v>
      </c>
    </row>
    <row r="23144" spans="1:7" ht="14.4">
      <c r="A23144" s="27" t="str">
        <f>VLOOKUP(C23144,'user list'!A:B,2,0)</f>
        <v>DOE</v>
      </c>
      <c r="B23144" s="172">
        <v>45826.574050925927</v>
      </c>
      <c r="C23144" s="69" t="s">
        <v>211</v>
      </c>
      <c r="D23144" s="69" t="s">
        <v>1937</v>
      </c>
      <c r="E23144" s="69" t="s">
        <v>3470</v>
      </c>
      <c r="F23144" s="69">
        <v>2561</v>
      </c>
      <c r="G23144" s="69" t="s">
        <v>2440</v>
      </c>
    </row>
    <row r="23145" spans="1:7" ht="14.4">
      <c r="A23145" s="27" t="str">
        <f>VLOOKUP(C23145,'user list'!A:B,2,0)</f>
        <v>Admin</v>
      </c>
      <c r="B23145" s="172">
        <v>45826.574062500003</v>
      </c>
      <c r="C23145" s="69" t="s">
        <v>186</v>
      </c>
      <c r="D23145" s="69" t="s">
        <v>1937</v>
      </c>
      <c r="E23145" s="69" t="s">
        <v>3470</v>
      </c>
      <c r="F23145" s="69">
        <v>2561</v>
      </c>
      <c r="G23145" s="69" t="s">
        <v>1948</v>
      </c>
    </row>
    <row r="23146" spans="1:7" ht="14.4">
      <c r="A23146" s="27" t="str">
        <f>VLOOKUP(C23146,'user list'!A:B,2,0)</f>
        <v>Admin</v>
      </c>
      <c r="B23146" s="172">
        <v>45826.574062500003</v>
      </c>
      <c r="C23146" s="69" t="s">
        <v>186</v>
      </c>
      <c r="D23146" s="69" t="s">
        <v>1937</v>
      </c>
      <c r="E23146" s="69" t="s">
        <v>3470</v>
      </c>
      <c r="F23146" s="69">
        <v>2561</v>
      </c>
      <c r="G23146" s="69" t="s">
        <v>1948</v>
      </c>
    </row>
    <row r="23147" spans="1:7" ht="14.4">
      <c r="A23147" s="27" t="str">
        <f>VLOOKUP(C23147,'user list'!A:B,2,0)</f>
        <v>Admin</v>
      </c>
      <c r="B23147" s="172">
        <v>45826.574062500003</v>
      </c>
      <c r="C23147" s="69" t="s">
        <v>186</v>
      </c>
      <c r="D23147" s="69" t="s">
        <v>1937</v>
      </c>
      <c r="E23147" s="69" t="s">
        <v>3470</v>
      </c>
      <c r="F23147" s="69">
        <v>2561</v>
      </c>
      <c r="G23147" s="69" t="s">
        <v>1948</v>
      </c>
    </row>
    <row r="23148" spans="1:7" ht="14.4">
      <c r="A23148" s="27" t="str">
        <f>VLOOKUP(C23148,'user list'!A:B,2,0)</f>
        <v>Admin</v>
      </c>
      <c r="B23148" s="172">
        <v>45826.574062500003</v>
      </c>
      <c r="C23148" s="69" t="s">
        <v>186</v>
      </c>
      <c r="D23148" s="69" t="s">
        <v>1937</v>
      </c>
      <c r="E23148" s="69" t="s">
        <v>3470</v>
      </c>
      <c r="F23148" s="69">
        <v>2561</v>
      </c>
      <c r="G23148" s="69" t="s">
        <v>1947</v>
      </c>
    </row>
    <row r="23149" spans="1:7" ht="14.4">
      <c r="A23149" s="27" t="str">
        <f>VLOOKUP(C23149,'user list'!A:B,2,0)</f>
        <v>CCESD</v>
      </c>
      <c r="B23149" s="172">
        <v>45826.574687499997</v>
      </c>
      <c r="C23149" s="69" t="s">
        <v>284</v>
      </c>
      <c r="D23149" s="69" t="s">
        <v>1937</v>
      </c>
      <c r="E23149" s="69" t="s">
        <v>3454</v>
      </c>
      <c r="F23149" s="69">
        <v>2543</v>
      </c>
      <c r="G23149" s="69" t="s">
        <v>1947</v>
      </c>
    </row>
    <row r="23150" spans="1:7" ht="14.4">
      <c r="A23150" s="27" t="str">
        <f>VLOOKUP(C23150,'user list'!A:B,2,0)</f>
        <v>CCESD</v>
      </c>
      <c r="B23150" s="172">
        <v>45826.574687499997</v>
      </c>
      <c r="C23150" s="69" t="s">
        <v>284</v>
      </c>
      <c r="D23150" s="69" t="s">
        <v>1937</v>
      </c>
      <c r="E23150" s="69" t="s">
        <v>3454</v>
      </c>
      <c r="F23150" s="69">
        <v>2543</v>
      </c>
      <c r="G23150" s="69" t="s">
        <v>1948</v>
      </c>
    </row>
    <row r="23151" spans="1:7" ht="14.4">
      <c r="A23151" s="27" t="str">
        <f>VLOOKUP(C23151,'user list'!A:B,2,0)</f>
        <v>CCESD</v>
      </c>
      <c r="B23151" s="172">
        <v>45826.574699074074</v>
      </c>
      <c r="C23151" s="69" t="s">
        <v>284</v>
      </c>
      <c r="D23151" s="69" t="s">
        <v>1937</v>
      </c>
      <c r="E23151" s="69" t="s">
        <v>3454</v>
      </c>
      <c r="F23151" s="69">
        <v>2543</v>
      </c>
      <c r="G23151" s="69" t="s">
        <v>1939</v>
      </c>
    </row>
    <row r="23152" spans="1:7" ht="14.4">
      <c r="A23152" s="27" t="str">
        <f>VLOOKUP(C23152,'user list'!A:B,2,0)</f>
        <v>Admin</v>
      </c>
      <c r="B23152" s="172">
        <v>45826.574699074074</v>
      </c>
      <c r="C23152" s="69" t="s">
        <v>186</v>
      </c>
      <c r="D23152" s="69" t="s">
        <v>1937</v>
      </c>
      <c r="E23152" s="69" t="s">
        <v>3454</v>
      </c>
      <c r="F23152" s="69">
        <v>2543</v>
      </c>
      <c r="G23152" s="69" t="s">
        <v>1948</v>
      </c>
    </row>
    <row r="23153" spans="1:7" ht="14.4">
      <c r="A23153" s="27" t="str">
        <f>VLOOKUP(C23153,'user list'!A:B,2,0)</f>
        <v>OCA</v>
      </c>
      <c r="B23153" s="172">
        <v>45826.57472222222</v>
      </c>
      <c r="C23153" s="69" t="s">
        <v>228</v>
      </c>
      <c r="D23153" s="69" t="s">
        <v>1937</v>
      </c>
      <c r="E23153" s="69" t="s">
        <v>3469</v>
      </c>
      <c r="F23153" s="69">
        <v>2560</v>
      </c>
      <c r="G23153" s="69" t="s">
        <v>1947</v>
      </c>
    </row>
    <row r="23154" spans="1:7" ht="14.4">
      <c r="A23154" s="27" t="str">
        <f>VLOOKUP(C23154,'user list'!A:B,2,0)</f>
        <v>OCA</v>
      </c>
      <c r="B23154" s="172">
        <v>45826.57472222222</v>
      </c>
      <c r="C23154" s="69" t="s">
        <v>228</v>
      </c>
      <c r="D23154" s="69" t="s">
        <v>1937</v>
      </c>
      <c r="E23154" s="69" t="s">
        <v>3469</v>
      </c>
      <c r="F23154" s="69">
        <v>2560</v>
      </c>
      <c r="G23154" s="69" t="s">
        <v>1948</v>
      </c>
    </row>
    <row r="23155" spans="1:7" ht="14.4">
      <c r="A23155" s="27" t="str">
        <f>VLOOKUP(C23155,'user list'!A:B,2,0)</f>
        <v>OCA</v>
      </c>
      <c r="B23155" s="172">
        <v>45826.574733796297</v>
      </c>
      <c r="C23155" s="69" t="s">
        <v>228</v>
      </c>
      <c r="D23155" s="69" t="s">
        <v>1937</v>
      </c>
      <c r="E23155" s="69" t="s">
        <v>3469</v>
      </c>
      <c r="F23155" s="69">
        <v>2560</v>
      </c>
      <c r="G23155" s="69" t="s">
        <v>1939</v>
      </c>
    </row>
    <row r="23156" spans="1:7" ht="14.4">
      <c r="A23156" s="27" t="str">
        <f>VLOOKUP(C23156,'user list'!A:B,2,0)</f>
        <v>CAD</v>
      </c>
      <c r="B23156" s="172">
        <v>45826.574733796297</v>
      </c>
      <c r="C23156" s="69" t="s">
        <v>196</v>
      </c>
      <c r="D23156" s="69" t="s">
        <v>1937</v>
      </c>
      <c r="E23156" s="69" t="s">
        <v>2814</v>
      </c>
      <c r="F23156" s="69">
        <v>2286</v>
      </c>
      <c r="G23156" s="69" t="s">
        <v>1939</v>
      </c>
    </row>
    <row r="23157" spans="1:7" ht="14.4">
      <c r="A23157" s="27" t="str">
        <f>VLOOKUP(C23157,'user list'!A:B,2,0)</f>
        <v>CAD</v>
      </c>
      <c r="B23157" s="172">
        <v>45826.57476851852</v>
      </c>
      <c r="C23157" s="69" t="s">
        <v>196</v>
      </c>
      <c r="D23157" s="69" t="s">
        <v>1937</v>
      </c>
      <c r="E23157" s="69" t="s">
        <v>2815</v>
      </c>
      <c r="F23157" s="69">
        <v>2287</v>
      </c>
      <c r="G23157" s="69" t="s">
        <v>1939</v>
      </c>
    </row>
    <row r="23158" spans="1:7" ht="14.4">
      <c r="A23158" s="27" t="str">
        <f>VLOOKUP(C23158,'user list'!A:B,2,0)</f>
        <v>CAD</v>
      </c>
      <c r="B23158" s="172">
        <v>45826.574791666666</v>
      </c>
      <c r="C23158" s="69" t="s">
        <v>196</v>
      </c>
      <c r="D23158" s="69" t="s">
        <v>1937</v>
      </c>
      <c r="E23158" s="69">
        <v>2460</v>
      </c>
      <c r="F23158" s="69">
        <v>2460</v>
      </c>
      <c r="G23158" s="69" t="s">
        <v>1939</v>
      </c>
    </row>
    <row r="23159" spans="1:7" ht="14.4">
      <c r="A23159" s="27" t="str">
        <f>VLOOKUP(C23159,'user list'!A:B,2,0)</f>
        <v>CAD</v>
      </c>
      <c r="B23159" s="172">
        <v>45826.574791666666</v>
      </c>
      <c r="C23159" s="69" t="s">
        <v>196</v>
      </c>
      <c r="D23159" s="69" t="s">
        <v>1937</v>
      </c>
      <c r="E23159" s="69">
        <v>2460</v>
      </c>
      <c r="F23159" s="69">
        <v>2460</v>
      </c>
      <c r="G23159" s="69" t="s">
        <v>1939</v>
      </c>
    </row>
    <row r="23160" spans="1:7" ht="14.4">
      <c r="A23160" s="27" t="str">
        <f>VLOOKUP(C23160,'user list'!A:B,2,0)</f>
        <v>CAD</v>
      </c>
      <c r="B23160" s="172">
        <v>45826.574837962966</v>
      </c>
      <c r="C23160" s="69" t="s">
        <v>196</v>
      </c>
      <c r="D23160" s="69" t="s">
        <v>1937</v>
      </c>
      <c r="E23160" s="69" t="s">
        <v>2812</v>
      </c>
      <c r="F23160" s="69">
        <v>2280</v>
      </c>
      <c r="G23160" s="69" t="s">
        <v>1939</v>
      </c>
    </row>
    <row r="23161" spans="1:7" ht="14.4">
      <c r="A23161" s="27" t="str">
        <f>VLOOKUP(C23161,'user list'!A:B,2,0)</f>
        <v>CCESD</v>
      </c>
      <c r="B23161" s="172">
        <v>45826.574907407405</v>
      </c>
      <c r="C23161" s="69" t="s">
        <v>284</v>
      </c>
      <c r="D23161" s="69" t="s">
        <v>1937</v>
      </c>
      <c r="E23161" s="69" t="s">
        <v>3242</v>
      </c>
      <c r="F23161" s="69">
        <v>2413</v>
      </c>
      <c r="G23161" s="69" t="s">
        <v>1939</v>
      </c>
    </row>
    <row r="23162" spans="1:7" ht="14.4">
      <c r="A23162" s="27" t="str">
        <f>VLOOKUP(C23162,'user list'!A:B,2,0)</f>
        <v>CAD</v>
      </c>
      <c r="B23162" s="172">
        <v>45826.574942129628</v>
      </c>
      <c r="C23162" s="69" t="s">
        <v>196</v>
      </c>
      <c r="D23162" s="69" t="s">
        <v>1937</v>
      </c>
      <c r="E23162" s="69" t="s">
        <v>2812</v>
      </c>
      <c r="F23162" s="69">
        <v>2280</v>
      </c>
      <c r="G23162" s="69" t="s">
        <v>2441</v>
      </c>
    </row>
    <row r="23163" spans="1:7" ht="14.4">
      <c r="A23163" s="27" t="str">
        <f>VLOOKUP(C23163,'user list'!A:B,2,0)</f>
        <v>CCESD</v>
      </c>
      <c r="B23163" s="172">
        <v>45826.575023148151</v>
      </c>
      <c r="C23163" s="69" t="s">
        <v>284</v>
      </c>
      <c r="D23163" s="69" t="s">
        <v>1937</v>
      </c>
      <c r="E23163" s="69" t="s">
        <v>3065</v>
      </c>
      <c r="F23163" s="69">
        <v>2367</v>
      </c>
      <c r="G23163" s="69" t="s">
        <v>1939</v>
      </c>
    </row>
    <row r="23164" spans="1:7" ht="14.4">
      <c r="A23164" s="27" t="str">
        <f>VLOOKUP(C23164,'user list'!A:B,2,0)</f>
        <v>QCTD</v>
      </c>
      <c r="B23164" s="172">
        <v>45826.575057870374</v>
      </c>
      <c r="C23164" s="69" t="s">
        <v>269</v>
      </c>
      <c r="D23164" s="69" t="s">
        <v>1937</v>
      </c>
      <c r="E23164" s="69" t="s">
        <v>3377</v>
      </c>
      <c r="F23164" s="69">
        <v>2452</v>
      </c>
      <c r="G23164" s="69" t="s">
        <v>1947</v>
      </c>
    </row>
    <row r="23165" spans="1:7" ht="14.4">
      <c r="A23165" s="27" t="str">
        <f>VLOOKUP(C23165,'user list'!A:B,2,0)</f>
        <v>QCTD</v>
      </c>
      <c r="B23165" s="172">
        <v>45826.575057870374</v>
      </c>
      <c r="C23165" s="69" t="s">
        <v>269</v>
      </c>
      <c r="D23165" s="69" t="s">
        <v>1937</v>
      </c>
      <c r="E23165" s="69" t="s">
        <v>3377</v>
      </c>
      <c r="F23165" s="69">
        <v>2452</v>
      </c>
      <c r="G23165" s="69" t="s">
        <v>1948</v>
      </c>
    </row>
    <row r="23166" spans="1:7" ht="14.4">
      <c r="A23166" s="27" t="str">
        <f>VLOOKUP(C23166,'user list'!A:B,2,0)</f>
        <v>QCTD</v>
      </c>
      <c r="B23166" s="172">
        <v>45826.575057870374</v>
      </c>
      <c r="C23166" s="69" t="s">
        <v>269</v>
      </c>
      <c r="D23166" s="69" t="s">
        <v>1937</v>
      </c>
      <c r="E23166" s="69" t="s">
        <v>3377</v>
      </c>
      <c r="F23166" s="69">
        <v>2452</v>
      </c>
      <c r="G23166" s="69" t="s">
        <v>1939</v>
      </c>
    </row>
    <row r="23167" spans="1:7" ht="14.4">
      <c r="A23167" s="27" t="str">
        <f>VLOOKUP(C23167,'user list'!A:B,2,0)</f>
        <v>Admin</v>
      </c>
      <c r="B23167" s="172">
        <v>45826.575057870374</v>
      </c>
      <c r="C23167" s="69" t="s">
        <v>186</v>
      </c>
      <c r="D23167" s="69" t="s">
        <v>1937</v>
      </c>
      <c r="E23167" s="69" t="s">
        <v>3377</v>
      </c>
      <c r="F23167" s="69">
        <v>2452</v>
      </c>
      <c r="G23167" s="69" t="s">
        <v>1948</v>
      </c>
    </row>
    <row r="23168" spans="1:7" ht="14.4">
      <c r="A23168" s="27" t="str">
        <f>VLOOKUP(C23168,'user list'!A:B,2,0)</f>
        <v>CCESD</v>
      </c>
      <c r="B23168" s="172">
        <v>45826.57508101852</v>
      </c>
      <c r="C23168" s="69" t="s">
        <v>284</v>
      </c>
      <c r="D23168" s="69" t="s">
        <v>1937</v>
      </c>
      <c r="E23168" s="69" t="s">
        <v>3061</v>
      </c>
      <c r="F23168" s="69">
        <v>2360</v>
      </c>
      <c r="G23168" s="69" t="s">
        <v>1939</v>
      </c>
    </row>
    <row r="23169" spans="1:7" ht="14.4">
      <c r="A23169" s="27" t="str">
        <f>VLOOKUP(C23169,'user list'!A:B,2,0)</f>
        <v>QCTD</v>
      </c>
      <c r="B23169" s="172">
        <v>45826.575092592589</v>
      </c>
      <c r="C23169" s="69" t="s">
        <v>269</v>
      </c>
      <c r="D23169" s="69" t="s">
        <v>1937</v>
      </c>
      <c r="E23169" s="69" t="s">
        <v>3392</v>
      </c>
      <c r="F23169" s="69">
        <v>2475</v>
      </c>
      <c r="G23169" s="69" t="s">
        <v>1939</v>
      </c>
    </row>
    <row r="23170" spans="1:7" ht="14.4">
      <c r="A23170" s="27" t="str">
        <f>VLOOKUP(C23170,'user list'!A:B,2,0)</f>
        <v>QCTD</v>
      </c>
      <c r="B23170" s="172">
        <v>45826.575185185182</v>
      </c>
      <c r="C23170" s="69" t="s">
        <v>269</v>
      </c>
      <c r="D23170" s="69" t="s">
        <v>1937</v>
      </c>
      <c r="E23170" s="69" t="s">
        <v>3392</v>
      </c>
      <c r="F23170" s="69">
        <v>2475</v>
      </c>
      <c r="G23170" s="69" t="s">
        <v>1947</v>
      </c>
    </row>
    <row r="23171" spans="1:7" ht="14.4">
      <c r="A23171" s="27" t="str">
        <f>VLOOKUP(C23171,'user list'!A:B,2,0)</f>
        <v>QCTD</v>
      </c>
      <c r="B23171" s="172">
        <v>45826.575185185182</v>
      </c>
      <c r="C23171" s="69" t="s">
        <v>269</v>
      </c>
      <c r="D23171" s="69" t="s">
        <v>1937</v>
      </c>
      <c r="E23171" s="69" t="s">
        <v>3392</v>
      </c>
      <c r="F23171" s="69">
        <v>2475</v>
      </c>
      <c r="G23171" s="69" t="s">
        <v>1948</v>
      </c>
    </row>
    <row r="23172" spans="1:7" ht="14.4">
      <c r="A23172" s="27" t="str">
        <f>VLOOKUP(C23172,'user list'!A:B,2,0)</f>
        <v>QCTD</v>
      </c>
      <c r="B23172" s="172">
        <v>45826.575185185182</v>
      </c>
      <c r="C23172" s="69" t="s">
        <v>269</v>
      </c>
      <c r="D23172" s="69" t="s">
        <v>1937</v>
      </c>
      <c r="E23172" s="69" t="s">
        <v>3392</v>
      </c>
      <c r="F23172" s="69">
        <v>2475</v>
      </c>
      <c r="G23172" s="69" t="s">
        <v>1939</v>
      </c>
    </row>
    <row r="23173" spans="1:7" ht="14.4">
      <c r="A23173" s="27" t="str">
        <f>VLOOKUP(C23173,'user list'!A:B,2,0)</f>
        <v>Admin</v>
      </c>
      <c r="B23173" s="172">
        <v>45826.575185185182</v>
      </c>
      <c r="C23173" s="69" t="s">
        <v>186</v>
      </c>
      <c r="D23173" s="69" t="s">
        <v>1937</v>
      </c>
      <c r="E23173" s="69" t="s">
        <v>3392</v>
      </c>
      <c r="F23173" s="69">
        <v>2475</v>
      </c>
      <c r="G23173" s="69" t="s">
        <v>1948</v>
      </c>
    </row>
    <row r="23174" spans="1:7" ht="14.4">
      <c r="A23174" s="27" t="str">
        <f>VLOOKUP(C23174,'user list'!A:B,2,0)</f>
        <v>QCTD</v>
      </c>
      <c r="B23174" s="172">
        <v>45826.575219907405</v>
      </c>
      <c r="C23174" s="69" t="s">
        <v>269</v>
      </c>
      <c r="D23174" s="69" t="s">
        <v>1937</v>
      </c>
      <c r="E23174" s="69" t="s">
        <v>3454</v>
      </c>
      <c r="F23174" s="69">
        <v>2543</v>
      </c>
      <c r="G23174" s="69" t="s">
        <v>1939</v>
      </c>
    </row>
    <row r="23175" spans="1:7" ht="14.4">
      <c r="A23175" s="27" t="str">
        <f>VLOOKUP(C23175,'user list'!A:B,2,0)</f>
        <v>CCESD</v>
      </c>
      <c r="B23175" s="172">
        <v>45826.575266203705</v>
      </c>
      <c r="C23175" s="69" t="s">
        <v>284</v>
      </c>
      <c r="D23175" s="69" t="s">
        <v>1937</v>
      </c>
      <c r="E23175" s="69" t="s">
        <v>2556</v>
      </c>
      <c r="F23175" s="69">
        <v>1916</v>
      </c>
      <c r="G23175" s="69" t="s">
        <v>1939</v>
      </c>
    </row>
    <row r="23176" spans="1:7" ht="14.4">
      <c r="A23176" s="27" t="str">
        <f>VLOOKUP(C23176,'user list'!A:B,2,0)</f>
        <v>CCESD</v>
      </c>
      <c r="B23176" s="172">
        <v>45826.575601851851</v>
      </c>
      <c r="C23176" s="69" t="s">
        <v>284</v>
      </c>
      <c r="D23176" s="69" t="s">
        <v>1937</v>
      </c>
      <c r="E23176" s="69" t="s">
        <v>3392</v>
      </c>
      <c r="F23176" s="69">
        <v>2475</v>
      </c>
      <c r="G23176" s="69" t="s">
        <v>1939</v>
      </c>
    </row>
    <row r="23177" spans="1:7" ht="14.4">
      <c r="A23177" s="27" t="str">
        <f>VLOOKUP(C23177,'user list'!A:B,2,0)</f>
        <v>CCESD</v>
      </c>
      <c r="B23177" s="172">
        <v>45826.57576388889</v>
      </c>
      <c r="C23177" s="69" t="s">
        <v>284</v>
      </c>
      <c r="D23177" s="69" t="s">
        <v>1937</v>
      </c>
      <c r="E23177" s="69" t="s">
        <v>3060</v>
      </c>
      <c r="F23177" s="69">
        <v>2354</v>
      </c>
      <c r="G23177" s="69" t="s">
        <v>1939</v>
      </c>
    </row>
    <row r="23178" spans="1:7" ht="14.4">
      <c r="A23178" s="27" t="str">
        <f>VLOOKUP(C23178,'user list'!A:B,2,0)</f>
        <v>QCTD</v>
      </c>
      <c r="B23178" s="172">
        <v>45826.577638888892</v>
      </c>
      <c r="C23178" s="69" t="s">
        <v>269</v>
      </c>
      <c r="D23178" s="69" t="s">
        <v>1937</v>
      </c>
      <c r="E23178" s="69" t="s">
        <v>3454</v>
      </c>
      <c r="F23178" s="69">
        <v>2543</v>
      </c>
      <c r="G23178" s="69" t="s">
        <v>1947</v>
      </c>
    </row>
    <row r="23179" spans="1:7" ht="14.4">
      <c r="A23179" s="27" t="str">
        <f>VLOOKUP(C23179,'user list'!A:B,2,0)</f>
        <v>QCTD</v>
      </c>
      <c r="B23179" s="172">
        <v>45826.577638888892</v>
      </c>
      <c r="C23179" s="69" t="s">
        <v>269</v>
      </c>
      <c r="D23179" s="69" t="s">
        <v>1937</v>
      </c>
      <c r="E23179" s="69" t="s">
        <v>3454</v>
      </c>
      <c r="F23179" s="69">
        <v>2543</v>
      </c>
      <c r="G23179" s="69" t="s">
        <v>1948</v>
      </c>
    </row>
    <row r="23180" spans="1:7" ht="14.4">
      <c r="A23180" s="27" t="str">
        <f>VLOOKUP(C23180,'user list'!A:B,2,0)</f>
        <v>QCTD</v>
      </c>
      <c r="B23180" s="172">
        <v>45826.577638888892</v>
      </c>
      <c r="C23180" s="69" t="s">
        <v>269</v>
      </c>
      <c r="D23180" s="69" t="s">
        <v>1937</v>
      </c>
      <c r="E23180" s="69" t="s">
        <v>3454</v>
      </c>
      <c r="F23180" s="69">
        <v>2543</v>
      </c>
      <c r="G23180" s="69" t="s">
        <v>1939</v>
      </c>
    </row>
    <row r="23181" spans="1:7" ht="14.4">
      <c r="A23181" s="27" t="str">
        <f>VLOOKUP(C23181,'user list'!A:B,2,0)</f>
        <v>Admin</v>
      </c>
      <c r="B23181" s="172">
        <v>45826.577638888892</v>
      </c>
      <c r="C23181" s="69" t="s">
        <v>186</v>
      </c>
      <c r="D23181" s="69" t="s">
        <v>1937</v>
      </c>
      <c r="E23181" s="69" t="s">
        <v>3454</v>
      </c>
      <c r="F23181" s="69">
        <v>2543</v>
      </c>
      <c r="G23181" s="69" t="s">
        <v>1948</v>
      </c>
    </row>
    <row r="23182" spans="1:7" ht="14.4">
      <c r="A23182" s="27" t="str">
        <f>VLOOKUP(C23182,'user list'!A:B,2,0)</f>
        <v>CTO</v>
      </c>
      <c r="B23182" s="172">
        <v>45826.579513888886</v>
      </c>
      <c r="C23182" s="69" t="s">
        <v>207</v>
      </c>
      <c r="D23182" s="69" t="s">
        <v>1937</v>
      </c>
      <c r="E23182" s="69" t="s">
        <v>3462</v>
      </c>
      <c r="F23182" s="69">
        <v>2552</v>
      </c>
      <c r="G23182" s="69" t="s">
        <v>1939</v>
      </c>
    </row>
    <row r="23183" spans="1:7" ht="14.4">
      <c r="A23183" s="27" t="str">
        <f>VLOOKUP(C23183,'user list'!A:B,2,0)</f>
        <v>DOE</v>
      </c>
      <c r="B23183" s="172">
        <v>45826.585034722222</v>
      </c>
      <c r="C23183" s="69" t="s">
        <v>211</v>
      </c>
      <c r="D23183" s="69" t="s">
        <v>1937</v>
      </c>
      <c r="E23183" s="69" t="s">
        <v>2668</v>
      </c>
      <c r="F23183" s="69">
        <v>2078</v>
      </c>
      <c r="G23183" s="69" t="s">
        <v>1939</v>
      </c>
    </row>
    <row r="23184" spans="1:7" ht="14.4">
      <c r="A23184" s="27" t="str">
        <f>VLOOKUP(C23184,'user list'!A:B,2,0)</f>
        <v>PLEB</v>
      </c>
      <c r="B23184" s="172">
        <v>45826.585960648146</v>
      </c>
      <c r="C23184" s="69" t="s">
        <v>260</v>
      </c>
      <c r="D23184" s="69" t="s">
        <v>1937</v>
      </c>
      <c r="E23184" s="69" t="s">
        <v>2602</v>
      </c>
      <c r="F23184" s="69">
        <v>1977</v>
      </c>
      <c r="G23184" s="69" t="s">
        <v>1939</v>
      </c>
    </row>
    <row r="23185" spans="1:7" ht="14.4">
      <c r="A23185" s="27" t="str">
        <f>VLOOKUP(C23185,'user list'!A:B,2,0)</f>
        <v>PLEB</v>
      </c>
      <c r="B23185" s="172">
        <v>45826.586157407408</v>
      </c>
      <c r="C23185" s="69" t="s">
        <v>260</v>
      </c>
      <c r="D23185" s="69" t="s">
        <v>1937</v>
      </c>
      <c r="E23185" s="69" t="s">
        <v>2697</v>
      </c>
      <c r="F23185" s="69">
        <v>2138</v>
      </c>
      <c r="G23185" s="69" t="s">
        <v>1939</v>
      </c>
    </row>
    <row r="23186" spans="1:7" ht="14.4">
      <c r="A23186" s="27" t="str">
        <f>VLOOKUP(C23186,'user list'!A:B,2,0)</f>
        <v>LEDIPO</v>
      </c>
      <c r="B23186" s="172">
        <v>45826.588125000002</v>
      </c>
      <c r="C23186" s="69" t="s">
        <v>222</v>
      </c>
      <c r="D23186" s="69" t="s">
        <v>1937</v>
      </c>
      <c r="E23186" s="69" t="s">
        <v>3346</v>
      </c>
      <c r="F23186" s="69">
        <v>2409</v>
      </c>
      <c r="G23186" s="69" t="s">
        <v>1939</v>
      </c>
    </row>
    <row r="23187" spans="1:7" ht="14.4">
      <c r="A23187" s="27" t="str">
        <f>VLOOKUP(C23187,'user list'!A:B,2,0)</f>
        <v>OSSP</v>
      </c>
      <c r="B23187" s="172">
        <v>45826.588796296295</v>
      </c>
      <c r="C23187" s="69" t="s">
        <v>255</v>
      </c>
      <c r="D23187" s="69" t="s">
        <v>1937</v>
      </c>
      <c r="E23187" s="69" t="s">
        <v>3392</v>
      </c>
      <c r="F23187" s="69">
        <v>2475</v>
      </c>
      <c r="G23187" s="69" t="s">
        <v>1939</v>
      </c>
    </row>
    <row r="23188" spans="1:7" ht="14.4">
      <c r="A23188" s="27" t="str">
        <f>VLOOKUP(C23188,'user list'!A:B,2,0)</f>
        <v>LEDIPO</v>
      </c>
      <c r="B23188" s="172">
        <v>45826.588900462964</v>
      </c>
      <c r="C23188" s="69" t="s">
        <v>222</v>
      </c>
      <c r="D23188" s="69" t="s">
        <v>1937</v>
      </c>
      <c r="E23188" s="69" t="s">
        <v>3346</v>
      </c>
      <c r="F23188" s="69">
        <v>2409</v>
      </c>
      <c r="G23188" s="69" t="s">
        <v>1939</v>
      </c>
    </row>
    <row r="23189" spans="1:7" ht="14.4">
      <c r="A23189" s="27" t="str">
        <f>VLOOKUP(C23189,'user list'!A:B,2,0)</f>
        <v>OSSP</v>
      </c>
      <c r="B23189" s="172">
        <v>45826.588923611111</v>
      </c>
      <c r="C23189" s="69" t="s">
        <v>255</v>
      </c>
      <c r="D23189" s="69" t="s">
        <v>1937</v>
      </c>
      <c r="E23189" s="69" t="s">
        <v>3392</v>
      </c>
      <c r="F23189" s="69">
        <v>2475</v>
      </c>
      <c r="G23189" s="69" t="s">
        <v>1947</v>
      </c>
    </row>
    <row r="23190" spans="1:7" ht="14.4">
      <c r="A23190" s="27" t="str">
        <f>VLOOKUP(C23190,'user list'!A:B,2,0)</f>
        <v>OSSP</v>
      </c>
      <c r="B23190" s="172">
        <v>45826.588923611111</v>
      </c>
      <c r="C23190" s="69" t="s">
        <v>255</v>
      </c>
      <c r="D23190" s="69" t="s">
        <v>1937</v>
      </c>
      <c r="E23190" s="69" t="s">
        <v>3392</v>
      </c>
      <c r="F23190" s="69">
        <v>2475</v>
      </c>
      <c r="G23190" s="69" t="s">
        <v>1948</v>
      </c>
    </row>
    <row r="23191" spans="1:7" ht="14.4">
      <c r="A23191" s="27" t="str">
        <f>VLOOKUP(C23191,'user list'!A:B,2,0)</f>
        <v>OSSP</v>
      </c>
      <c r="B23191" s="172">
        <v>45826.588923611111</v>
      </c>
      <c r="C23191" s="69" t="s">
        <v>255</v>
      </c>
      <c r="D23191" s="69" t="s">
        <v>1937</v>
      </c>
      <c r="E23191" s="69" t="s">
        <v>3392</v>
      </c>
      <c r="F23191" s="69">
        <v>2475</v>
      </c>
      <c r="G23191" s="69" t="s">
        <v>1939</v>
      </c>
    </row>
    <row r="23192" spans="1:7" ht="14.4">
      <c r="A23192" s="27" t="str">
        <f>VLOOKUP(C23192,'user list'!A:B,2,0)</f>
        <v>Admin</v>
      </c>
      <c r="B23192" s="172">
        <v>45826.588935185187</v>
      </c>
      <c r="C23192" s="69" t="s">
        <v>186</v>
      </c>
      <c r="D23192" s="69" t="s">
        <v>1937</v>
      </c>
      <c r="E23192" s="69" t="s">
        <v>3392</v>
      </c>
      <c r="F23192" s="69">
        <v>2475</v>
      </c>
      <c r="G23192" s="69" t="s">
        <v>1948</v>
      </c>
    </row>
    <row r="23193" spans="1:7" ht="14.4">
      <c r="A23193" s="27" t="str">
        <f>VLOOKUP(C23193,'user list'!A:B,2,0)</f>
        <v>OSSP</v>
      </c>
      <c r="B23193" s="172">
        <v>45826.588969907411</v>
      </c>
      <c r="C23193" s="69" t="s">
        <v>255</v>
      </c>
      <c r="D23193" s="69" t="s">
        <v>1937</v>
      </c>
      <c r="E23193" s="69" t="s">
        <v>3454</v>
      </c>
      <c r="F23193" s="69">
        <v>2543</v>
      </c>
      <c r="G23193" s="69" t="s">
        <v>1939</v>
      </c>
    </row>
    <row r="23194" spans="1:7" ht="14.4">
      <c r="A23194" s="27" t="str">
        <f>VLOOKUP(C23194,'user list'!A:B,2,0)</f>
        <v>OSSP</v>
      </c>
      <c r="B23194" s="172">
        <v>45826.589085648149</v>
      </c>
      <c r="C23194" s="69" t="s">
        <v>255</v>
      </c>
      <c r="D23194" s="69" t="s">
        <v>1937</v>
      </c>
      <c r="E23194" s="69" t="s">
        <v>3454</v>
      </c>
      <c r="F23194" s="69">
        <v>2543</v>
      </c>
      <c r="G23194" s="69" t="s">
        <v>1947</v>
      </c>
    </row>
    <row r="23195" spans="1:7" ht="14.4">
      <c r="A23195" s="27" t="str">
        <f>VLOOKUP(C23195,'user list'!A:B,2,0)</f>
        <v>OSSP</v>
      </c>
      <c r="B23195" s="172">
        <v>45826.589085648149</v>
      </c>
      <c r="C23195" s="69" t="s">
        <v>255</v>
      </c>
      <c r="D23195" s="69" t="s">
        <v>1937</v>
      </c>
      <c r="E23195" s="69" t="s">
        <v>3454</v>
      </c>
      <c r="F23195" s="69">
        <v>2543</v>
      </c>
      <c r="G23195" s="69" t="s">
        <v>1948</v>
      </c>
    </row>
    <row r="23196" spans="1:7" ht="14.4">
      <c r="A23196" s="27" t="str">
        <f>VLOOKUP(C23196,'user list'!A:B,2,0)</f>
        <v>OSSP</v>
      </c>
      <c r="B23196" s="172">
        <v>45826.589085648149</v>
      </c>
      <c r="C23196" s="69" t="s">
        <v>255</v>
      </c>
      <c r="D23196" s="69" t="s">
        <v>1937</v>
      </c>
      <c r="E23196" s="69" t="s">
        <v>3454</v>
      </c>
      <c r="F23196" s="69">
        <v>2543</v>
      </c>
      <c r="G23196" s="69" t="s">
        <v>1939</v>
      </c>
    </row>
    <row r="23197" spans="1:7" ht="14.4">
      <c r="A23197" s="27" t="str">
        <f>VLOOKUP(C23197,'user list'!A:B,2,0)</f>
        <v>Admin</v>
      </c>
      <c r="B23197" s="172">
        <v>45826.589085648149</v>
      </c>
      <c r="C23197" s="69" t="s">
        <v>186</v>
      </c>
      <c r="D23197" s="69" t="s">
        <v>1937</v>
      </c>
      <c r="E23197" s="69" t="s">
        <v>3454</v>
      </c>
      <c r="F23197" s="69">
        <v>2543</v>
      </c>
      <c r="G23197" s="69" t="s">
        <v>1948</v>
      </c>
    </row>
    <row r="23198" spans="1:7" ht="14.4">
      <c r="A23198" s="27" t="str">
        <f>VLOOKUP(C23198,'user list'!A:B,2,0)</f>
        <v>PLEB</v>
      </c>
      <c r="B23198" s="172">
        <v>45826.589548611111</v>
      </c>
      <c r="C23198" s="69" t="s">
        <v>260</v>
      </c>
      <c r="D23198" s="69" t="s">
        <v>1937</v>
      </c>
      <c r="E23198" s="69" t="s">
        <v>2784</v>
      </c>
      <c r="F23198" s="69">
        <v>2236</v>
      </c>
      <c r="G23198" s="69" t="s">
        <v>1939</v>
      </c>
    </row>
    <row r="23199" spans="1:7" ht="14.4">
      <c r="A23199" s="27" t="str">
        <f>VLOOKUP(C23199,'user list'!A:B,2,0)</f>
        <v>PLEB</v>
      </c>
      <c r="B23199" s="172">
        <v>45826.589918981481</v>
      </c>
      <c r="C23199" s="69" t="s">
        <v>260</v>
      </c>
      <c r="D23199" s="69" t="s">
        <v>1937</v>
      </c>
      <c r="E23199" s="69" t="s">
        <v>3061</v>
      </c>
      <c r="F23199" s="69">
        <v>2360</v>
      </c>
      <c r="G23199" s="69" t="s">
        <v>1939</v>
      </c>
    </row>
    <row r="23200" spans="1:7" ht="14.4">
      <c r="A23200" s="27" t="str">
        <f>VLOOKUP(C23200,'user list'!A:B,2,0)</f>
        <v>PLEB</v>
      </c>
      <c r="B23200" s="172">
        <v>45826.590856481482</v>
      </c>
      <c r="C23200" s="69" t="s">
        <v>260</v>
      </c>
      <c r="D23200" s="69" t="s">
        <v>1937</v>
      </c>
      <c r="E23200" s="69" t="s">
        <v>2784</v>
      </c>
      <c r="F23200" s="69">
        <v>2340</v>
      </c>
      <c r="G23200" s="69" t="s">
        <v>1939</v>
      </c>
    </row>
    <row r="23201" spans="1:7" ht="14.4">
      <c r="A23201" s="27" t="str">
        <f>VLOOKUP(C23201,'user list'!A:B,2,0)</f>
        <v>PDAD</v>
      </c>
      <c r="B23201" s="172">
        <v>45826.594942129632</v>
      </c>
      <c r="C23201" s="69" t="s">
        <v>257</v>
      </c>
      <c r="D23201" s="69" t="s">
        <v>1937</v>
      </c>
      <c r="E23201" s="69" t="s">
        <v>3454</v>
      </c>
      <c r="F23201" s="69">
        <v>2543</v>
      </c>
      <c r="G23201" s="69" t="s">
        <v>1939</v>
      </c>
    </row>
    <row r="23202" spans="1:7" ht="14.4">
      <c r="A23202" s="27" t="str">
        <f>VLOOKUP(C23202,'user list'!A:B,2,0)</f>
        <v>OCA</v>
      </c>
      <c r="B23202" s="172">
        <v>45826.595104166663</v>
      </c>
      <c r="C23202" s="69" t="s">
        <v>228</v>
      </c>
      <c r="D23202" s="69" t="s">
        <v>1937</v>
      </c>
      <c r="E23202" s="69" t="s">
        <v>3471</v>
      </c>
      <c r="F23202" s="69">
        <v>2562</v>
      </c>
      <c r="G23202" s="69" t="s">
        <v>2440</v>
      </c>
    </row>
    <row r="23203" spans="1:7" ht="14.4">
      <c r="A23203" s="27" t="str">
        <f>VLOOKUP(C23203,'user list'!A:B,2,0)</f>
        <v>Admin</v>
      </c>
      <c r="B23203" s="172">
        <v>45826.59511574074</v>
      </c>
      <c r="C23203" s="69" t="s">
        <v>186</v>
      </c>
      <c r="D23203" s="69" t="s">
        <v>1937</v>
      </c>
      <c r="E23203" s="69" t="s">
        <v>3471</v>
      </c>
      <c r="F23203" s="69">
        <v>2562</v>
      </c>
      <c r="G23203" s="69" t="s">
        <v>1948</v>
      </c>
    </row>
    <row r="23204" spans="1:7" ht="14.4">
      <c r="A23204" s="27" t="str">
        <f>VLOOKUP(C23204,'user list'!A:B,2,0)</f>
        <v>Admin</v>
      </c>
      <c r="B23204" s="172">
        <v>45826.59511574074</v>
      </c>
      <c r="C23204" s="69" t="s">
        <v>186</v>
      </c>
      <c r="D23204" s="69" t="s">
        <v>1937</v>
      </c>
      <c r="E23204" s="69" t="s">
        <v>3471</v>
      </c>
      <c r="F23204" s="69">
        <v>2562</v>
      </c>
      <c r="G23204" s="69" t="s">
        <v>1948</v>
      </c>
    </row>
    <row r="23205" spans="1:7" ht="14.4">
      <c r="A23205" s="27" t="str">
        <f>VLOOKUP(C23205,'user list'!A:B,2,0)</f>
        <v>Admin</v>
      </c>
      <c r="B23205" s="172">
        <v>45826.59511574074</v>
      </c>
      <c r="C23205" s="69" t="s">
        <v>186</v>
      </c>
      <c r="D23205" s="69" t="s">
        <v>1937</v>
      </c>
      <c r="E23205" s="69" t="s">
        <v>3358</v>
      </c>
      <c r="F23205" s="69">
        <v>2422</v>
      </c>
      <c r="G23205" s="69" t="s">
        <v>1948</v>
      </c>
    </row>
    <row r="23206" spans="1:7" ht="14.4">
      <c r="A23206" s="27" t="str">
        <f>VLOOKUP(C23206,'user list'!A:B,2,0)</f>
        <v>Admin</v>
      </c>
      <c r="B23206" s="172">
        <v>45826.59511574074</v>
      </c>
      <c r="C23206" s="69" t="s">
        <v>186</v>
      </c>
      <c r="D23206" s="69" t="s">
        <v>1937</v>
      </c>
      <c r="E23206" s="69" t="s">
        <v>3471</v>
      </c>
      <c r="F23206" s="69">
        <v>2562</v>
      </c>
      <c r="G23206" s="69" t="s">
        <v>1948</v>
      </c>
    </row>
    <row r="23207" spans="1:7" ht="14.4">
      <c r="A23207" s="27" t="str">
        <f>VLOOKUP(C23207,'user list'!A:B,2,0)</f>
        <v>Admin</v>
      </c>
      <c r="B23207" s="172">
        <v>45826.59511574074</v>
      </c>
      <c r="C23207" s="69" t="s">
        <v>186</v>
      </c>
      <c r="D23207" s="69" t="s">
        <v>1937</v>
      </c>
      <c r="E23207" s="69" t="s">
        <v>3471</v>
      </c>
      <c r="F23207" s="69">
        <v>2562</v>
      </c>
      <c r="G23207" s="69" t="s">
        <v>1947</v>
      </c>
    </row>
    <row r="23208" spans="1:7" ht="14.4">
      <c r="A23208" s="27" t="str">
        <f>VLOOKUP(C23208,'user list'!A:B,2,0)</f>
        <v>Admin</v>
      </c>
      <c r="B23208" s="172">
        <v>45826.595127314817</v>
      </c>
      <c r="C23208" s="69" t="s">
        <v>186</v>
      </c>
      <c r="D23208" s="69" t="s">
        <v>1937</v>
      </c>
      <c r="E23208" s="69" t="s">
        <v>3358</v>
      </c>
      <c r="F23208" s="69">
        <v>2422</v>
      </c>
      <c r="G23208" s="69" t="s">
        <v>1947</v>
      </c>
    </row>
    <row r="23209" spans="1:7" ht="14.4">
      <c r="A23209" s="27" t="str">
        <f>VLOOKUP(C23209,'user list'!A:B,2,0)</f>
        <v>Admin</v>
      </c>
      <c r="B23209" s="172">
        <v>45826.595127314817</v>
      </c>
      <c r="C23209" s="69" t="s">
        <v>186</v>
      </c>
      <c r="D23209" s="69" t="s">
        <v>1937</v>
      </c>
      <c r="E23209" s="69" t="s">
        <v>3358</v>
      </c>
      <c r="F23209" s="69">
        <v>2422</v>
      </c>
      <c r="G23209" s="69" t="s">
        <v>1948</v>
      </c>
    </row>
    <row r="23210" spans="1:7" ht="14.4">
      <c r="A23210" s="27" t="str">
        <f>VLOOKUP(C23210,'user list'!A:B,2,0)</f>
        <v>OCA</v>
      </c>
      <c r="B23210" s="172">
        <v>45826.595335648148</v>
      </c>
      <c r="C23210" s="69" t="s">
        <v>228</v>
      </c>
      <c r="D23210" s="69" t="s">
        <v>1937</v>
      </c>
      <c r="E23210" s="69" t="s">
        <v>3471</v>
      </c>
      <c r="F23210" s="69">
        <v>2562</v>
      </c>
      <c r="G23210" s="69" t="s">
        <v>1939</v>
      </c>
    </row>
    <row r="23211" spans="1:7" ht="14.4">
      <c r="A23211" s="27" t="str">
        <f>VLOOKUP(C23211,'user list'!A:B,2,0)</f>
        <v>CAD</v>
      </c>
      <c r="B23211" s="172">
        <v>45826.595543981479</v>
      </c>
      <c r="C23211" s="69" t="s">
        <v>196</v>
      </c>
      <c r="D23211" s="69" t="s">
        <v>1937</v>
      </c>
      <c r="E23211" s="69" t="s">
        <v>3472</v>
      </c>
      <c r="F23211" s="69">
        <v>2563</v>
      </c>
      <c r="G23211" s="69" t="s">
        <v>2440</v>
      </c>
    </row>
    <row r="23212" spans="1:7" ht="14.4">
      <c r="A23212" s="27" t="str">
        <f>VLOOKUP(C23212,'user list'!A:B,2,0)</f>
        <v>Admin</v>
      </c>
      <c r="B23212" s="172">
        <v>45826.595543981479</v>
      </c>
      <c r="C23212" s="69" t="s">
        <v>186</v>
      </c>
      <c r="D23212" s="69" t="s">
        <v>1937</v>
      </c>
      <c r="E23212" s="69" t="s">
        <v>3472</v>
      </c>
      <c r="F23212" s="69">
        <v>2563</v>
      </c>
      <c r="G23212" s="69" t="s">
        <v>1948</v>
      </c>
    </row>
    <row r="23213" spans="1:7" ht="14.4">
      <c r="A23213" s="27" t="str">
        <f>VLOOKUP(C23213,'user list'!A:B,2,0)</f>
        <v>Admin</v>
      </c>
      <c r="B23213" s="172">
        <v>45826.595543981479</v>
      </c>
      <c r="C23213" s="69" t="s">
        <v>186</v>
      </c>
      <c r="D23213" s="69" t="s">
        <v>1937</v>
      </c>
      <c r="E23213" s="69" t="s">
        <v>3472</v>
      </c>
      <c r="F23213" s="69">
        <v>2563</v>
      </c>
      <c r="G23213" s="69" t="s">
        <v>1948</v>
      </c>
    </row>
    <row r="23214" spans="1:7" ht="14.4">
      <c r="A23214" s="27" t="str">
        <f>VLOOKUP(C23214,'user list'!A:B,2,0)</f>
        <v>Admin</v>
      </c>
      <c r="B23214" s="172">
        <v>45826.595543981479</v>
      </c>
      <c r="C23214" s="69" t="s">
        <v>186</v>
      </c>
      <c r="D23214" s="69" t="s">
        <v>1937</v>
      </c>
      <c r="E23214" s="69" t="s">
        <v>3472</v>
      </c>
      <c r="F23214" s="69">
        <v>2563</v>
      </c>
      <c r="G23214" s="69" t="s">
        <v>1948</v>
      </c>
    </row>
    <row r="23215" spans="1:7" ht="14.4">
      <c r="A23215" s="27" t="str">
        <f>VLOOKUP(C23215,'user list'!A:B,2,0)</f>
        <v>Admin</v>
      </c>
      <c r="B23215" s="172">
        <v>45826.595555555556</v>
      </c>
      <c r="C23215" s="69" t="s">
        <v>186</v>
      </c>
      <c r="D23215" s="69" t="s">
        <v>1937</v>
      </c>
      <c r="E23215" s="69" t="s">
        <v>3472</v>
      </c>
      <c r="F23215" s="69">
        <v>2563</v>
      </c>
      <c r="G23215" s="69" t="s">
        <v>1947</v>
      </c>
    </row>
    <row r="23216" spans="1:7" ht="14.4">
      <c r="A23216" s="27" t="str">
        <f>VLOOKUP(C23216,'user list'!A:B,2,0)</f>
        <v>OCA</v>
      </c>
      <c r="B23216" s="172">
        <v>45826.595868055556</v>
      </c>
      <c r="C23216" s="69" t="s">
        <v>228</v>
      </c>
      <c r="D23216" s="69" t="s">
        <v>1937</v>
      </c>
      <c r="E23216" s="69" t="s">
        <v>3358</v>
      </c>
      <c r="F23216" s="69">
        <v>2422</v>
      </c>
      <c r="G23216" s="69" t="s">
        <v>1939</v>
      </c>
    </row>
    <row r="23217" spans="1:7" ht="14.4">
      <c r="A23217" s="27" t="str">
        <f>VLOOKUP(C23217,'user list'!A:B,2,0)</f>
        <v>DOE</v>
      </c>
      <c r="B23217" s="172">
        <v>45826.595914351848</v>
      </c>
      <c r="C23217" s="69" t="s">
        <v>211</v>
      </c>
      <c r="D23217" s="69" t="s">
        <v>1937</v>
      </c>
      <c r="E23217" s="69" t="s">
        <v>3470</v>
      </c>
      <c r="F23217" s="69">
        <v>2561</v>
      </c>
      <c r="G23217" s="69" t="s">
        <v>1939</v>
      </c>
    </row>
    <row r="23218" spans="1:7" ht="14.4">
      <c r="A23218" s="27" t="str">
        <f>VLOOKUP(C23218,'user list'!A:B,2,0)</f>
        <v>PDAD</v>
      </c>
      <c r="B23218" s="172">
        <v>45826.596041666664</v>
      </c>
      <c r="C23218" s="69" t="s">
        <v>257</v>
      </c>
      <c r="D23218" s="69" t="s">
        <v>1937</v>
      </c>
      <c r="E23218" s="69" t="s">
        <v>3454</v>
      </c>
      <c r="F23218" s="69">
        <v>2543</v>
      </c>
      <c r="G23218" s="69" t="s">
        <v>1947</v>
      </c>
    </row>
    <row r="23219" spans="1:7" ht="14.4">
      <c r="A23219" s="27" t="str">
        <f>VLOOKUP(C23219,'user list'!A:B,2,0)</f>
        <v>PDAD</v>
      </c>
      <c r="B23219" s="172">
        <v>45826.596041666664</v>
      </c>
      <c r="C23219" s="69" t="s">
        <v>257</v>
      </c>
      <c r="D23219" s="69" t="s">
        <v>1937</v>
      </c>
      <c r="E23219" s="69" t="s">
        <v>3454</v>
      </c>
      <c r="F23219" s="69">
        <v>2543</v>
      </c>
      <c r="G23219" s="69" t="s">
        <v>1948</v>
      </c>
    </row>
    <row r="23220" spans="1:7" ht="14.4">
      <c r="A23220" s="27" t="str">
        <f>VLOOKUP(C23220,'user list'!A:B,2,0)</f>
        <v>PDAD</v>
      </c>
      <c r="B23220" s="172">
        <v>45826.596041666664</v>
      </c>
      <c r="C23220" s="69" t="s">
        <v>257</v>
      </c>
      <c r="D23220" s="69" t="s">
        <v>1937</v>
      </c>
      <c r="E23220" s="69" t="s">
        <v>3454</v>
      </c>
      <c r="F23220" s="69">
        <v>2543</v>
      </c>
      <c r="G23220" s="69" t="s">
        <v>1939</v>
      </c>
    </row>
    <row r="23221" spans="1:7" ht="14.4">
      <c r="A23221" s="27" t="str">
        <f>VLOOKUP(C23221,'user list'!A:B,2,0)</f>
        <v>Admin</v>
      </c>
      <c r="B23221" s="172">
        <v>45826.596041666664</v>
      </c>
      <c r="C23221" s="69" t="s">
        <v>186</v>
      </c>
      <c r="D23221" s="69" t="s">
        <v>1937</v>
      </c>
      <c r="E23221" s="69" t="s">
        <v>3454</v>
      </c>
      <c r="F23221" s="69">
        <v>2543</v>
      </c>
      <c r="G23221" s="69" t="s">
        <v>1948</v>
      </c>
    </row>
    <row r="23222" spans="1:7" ht="14.4">
      <c r="A23222" s="27" t="str">
        <f>VLOOKUP(C23222,'user list'!A:B,2,0)</f>
        <v>DOE</v>
      </c>
      <c r="B23222" s="172">
        <v>45826.596076388887</v>
      </c>
      <c r="C23222" s="69" t="s">
        <v>211</v>
      </c>
      <c r="D23222" s="69" t="s">
        <v>1937</v>
      </c>
      <c r="E23222" s="69">
        <v>2460</v>
      </c>
      <c r="F23222" s="69">
        <v>2460</v>
      </c>
      <c r="G23222" s="69" t="s">
        <v>1939</v>
      </c>
    </row>
    <row r="23223" spans="1:7" ht="14.4">
      <c r="A23223" s="27" t="str">
        <f>VLOOKUP(C23223,'user list'!A:B,2,0)</f>
        <v>DOE</v>
      </c>
      <c r="B23223" s="172">
        <v>45826.596076388887</v>
      </c>
      <c r="C23223" s="69" t="s">
        <v>211</v>
      </c>
      <c r="D23223" s="69" t="s">
        <v>1937</v>
      </c>
      <c r="E23223" s="69">
        <v>2460</v>
      </c>
      <c r="F23223" s="69">
        <v>2460</v>
      </c>
      <c r="G23223" s="69" t="s">
        <v>1939</v>
      </c>
    </row>
    <row r="23224" spans="1:7" ht="14.4">
      <c r="A23224" s="27" t="str">
        <f>VLOOKUP(C23224,'user list'!A:B,2,0)</f>
        <v>PDAD</v>
      </c>
      <c r="B23224" s="172">
        <v>45826.596099537041</v>
      </c>
      <c r="C23224" s="69" t="s">
        <v>257</v>
      </c>
      <c r="D23224" s="69" t="s">
        <v>1937</v>
      </c>
      <c r="E23224" s="69" t="s">
        <v>3454</v>
      </c>
      <c r="F23224" s="69">
        <v>2543</v>
      </c>
      <c r="G23224" s="69" t="s">
        <v>1949</v>
      </c>
    </row>
    <row r="23225" spans="1:7" ht="14.4">
      <c r="A23225" s="27" t="str">
        <f>VLOOKUP(C23225,'user list'!A:B,2,0)</f>
        <v>DOE</v>
      </c>
      <c r="B23225" s="172">
        <v>45826.596203703702</v>
      </c>
      <c r="C23225" s="69" t="s">
        <v>211</v>
      </c>
      <c r="D23225" s="69" t="s">
        <v>1937</v>
      </c>
      <c r="E23225" s="69" t="s">
        <v>3470</v>
      </c>
      <c r="F23225" s="69">
        <v>2561</v>
      </c>
      <c r="G23225" s="69" t="s">
        <v>1939</v>
      </c>
    </row>
    <row r="23226" spans="1:7" ht="14.4">
      <c r="A23226" s="27" t="str">
        <f>VLOOKUP(C23226,'user list'!A:B,2,0)</f>
        <v>OCA</v>
      </c>
      <c r="B23226" s="172">
        <v>45826.596574074072</v>
      </c>
      <c r="C23226" s="69" t="s">
        <v>228</v>
      </c>
      <c r="D23226" s="69" t="s">
        <v>1937</v>
      </c>
      <c r="E23226" s="69" t="s">
        <v>3471</v>
      </c>
      <c r="F23226" s="69">
        <v>2562</v>
      </c>
      <c r="G23226" s="69" t="s">
        <v>1947</v>
      </c>
    </row>
    <row r="23227" spans="1:7" ht="14.4">
      <c r="A23227" s="27" t="str">
        <f>VLOOKUP(C23227,'user list'!A:B,2,0)</f>
        <v>OCA</v>
      </c>
      <c r="B23227" s="172">
        <v>45826.596574074072</v>
      </c>
      <c r="C23227" s="69" t="s">
        <v>228</v>
      </c>
      <c r="D23227" s="69" t="s">
        <v>1937</v>
      </c>
      <c r="E23227" s="69" t="s">
        <v>3471</v>
      </c>
      <c r="F23227" s="69">
        <v>2562</v>
      </c>
      <c r="G23227" s="69" t="s">
        <v>1948</v>
      </c>
    </row>
    <row r="23228" spans="1:7" ht="14.4">
      <c r="A23228" s="27" t="str">
        <f>VLOOKUP(C23228,'user list'!A:B,2,0)</f>
        <v>OCA</v>
      </c>
      <c r="B23228" s="172">
        <v>45826.596585648149</v>
      </c>
      <c r="C23228" s="69" t="s">
        <v>228</v>
      </c>
      <c r="D23228" s="69" t="s">
        <v>1937</v>
      </c>
      <c r="E23228" s="69" t="s">
        <v>3471</v>
      </c>
      <c r="F23228" s="69">
        <v>2562</v>
      </c>
      <c r="G23228" s="69" t="s">
        <v>1939</v>
      </c>
    </row>
    <row r="23229" spans="1:7" ht="14.4">
      <c r="A23229" s="27" t="str">
        <f>VLOOKUP(C23229,'user list'!A:B,2,0)</f>
        <v>OCA</v>
      </c>
      <c r="B23229" s="172">
        <v>45826.596956018519</v>
      </c>
      <c r="C23229" s="69" t="s">
        <v>228</v>
      </c>
      <c r="D23229" s="69" t="s">
        <v>1937</v>
      </c>
      <c r="E23229" s="69" t="s">
        <v>3387</v>
      </c>
      <c r="F23229" s="69">
        <v>2468</v>
      </c>
      <c r="G23229" s="69" t="s">
        <v>1939</v>
      </c>
    </row>
    <row r="23230" spans="1:7" ht="14.4">
      <c r="A23230" s="27" t="str">
        <f>VLOOKUP(C23230,'user list'!A:B,2,0)</f>
        <v>OCA</v>
      </c>
      <c r="B23230" s="172">
        <v>45826.597118055557</v>
      </c>
      <c r="C23230" s="69" t="s">
        <v>228</v>
      </c>
      <c r="D23230" s="69" t="s">
        <v>1937</v>
      </c>
      <c r="E23230" s="69" t="s">
        <v>2784</v>
      </c>
      <c r="F23230" s="69">
        <v>2340</v>
      </c>
      <c r="G23230" s="69" t="s">
        <v>1939</v>
      </c>
    </row>
    <row r="23231" spans="1:7" ht="14.4">
      <c r="A23231" s="27" t="str">
        <f>VLOOKUP(C23231,'user list'!A:B,2,0)</f>
        <v>OCA</v>
      </c>
      <c r="B23231" s="172">
        <v>45826.597175925926</v>
      </c>
      <c r="C23231" s="69" t="s">
        <v>228</v>
      </c>
      <c r="D23231" s="69" t="s">
        <v>1937</v>
      </c>
      <c r="E23231" s="69" t="s">
        <v>2784</v>
      </c>
      <c r="F23231" s="69">
        <v>2236</v>
      </c>
      <c r="G23231" s="69" t="s">
        <v>1939</v>
      </c>
    </row>
    <row r="23232" spans="1:7" ht="14.4">
      <c r="A23232" s="27" t="str">
        <f>VLOOKUP(C23232,'user list'!A:B,2,0)</f>
        <v>CAD</v>
      </c>
      <c r="B23232" s="172">
        <v>45826.598900462966</v>
      </c>
      <c r="C23232" s="69" t="s">
        <v>196</v>
      </c>
      <c r="D23232" s="69" t="s">
        <v>1937</v>
      </c>
      <c r="E23232" s="69" t="s">
        <v>3473</v>
      </c>
      <c r="F23232" s="69">
        <v>2564</v>
      </c>
      <c r="G23232" s="69" t="s">
        <v>2440</v>
      </c>
    </row>
    <row r="23233" spans="1:7" ht="14.4">
      <c r="A23233" s="27" t="str">
        <f>VLOOKUP(C23233,'user list'!A:B,2,0)</f>
        <v>Admin</v>
      </c>
      <c r="B23233" s="172">
        <v>45826.598900462966</v>
      </c>
      <c r="C23233" s="69" t="s">
        <v>186</v>
      </c>
      <c r="D23233" s="69" t="s">
        <v>1937</v>
      </c>
      <c r="E23233" s="69" t="s">
        <v>3473</v>
      </c>
      <c r="F23233" s="69">
        <v>2564</v>
      </c>
      <c r="G23233" s="69" t="s">
        <v>1948</v>
      </c>
    </row>
    <row r="23234" spans="1:7" ht="14.4">
      <c r="A23234" s="27" t="str">
        <f>VLOOKUP(C23234,'user list'!A:B,2,0)</f>
        <v>Admin</v>
      </c>
      <c r="B23234" s="172">
        <v>45826.598900462966</v>
      </c>
      <c r="C23234" s="69" t="s">
        <v>186</v>
      </c>
      <c r="D23234" s="69" t="s">
        <v>1937</v>
      </c>
      <c r="E23234" s="69" t="s">
        <v>3473</v>
      </c>
      <c r="F23234" s="69">
        <v>2564</v>
      </c>
      <c r="G23234" s="69" t="s">
        <v>1948</v>
      </c>
    </row>
    <row r="23235" spans="1:7" ht="14.4">
      <c r="A23235" s="27" t="str">
        <f>VLOOKUP(C23235,'user list'!A:B,2,0)</f>
        <v>Admin</v>
      </c>
      <c r="B23235" s="172">
        <v>45826.598900462966</v>
      </c>
      <c r="C23235" s="69" t="s">
        <v>186</v>
      </c>
      <c r="D23235" s="69" t="s">
        <v>1937</v>
      </c>
      <c r="E23235" s="69" t="s">
        <v>3473</v>
      </c>
      <c r="F23235" s="69">
        <v>2564</v>
      </c>
      <c r="G23235" s="69" t="s">
        <v>1948</v>
      </c>
    </row>
    <row r="23236" spans="1:7" ht="14.4">
      <c r="A23236" s="27" t="str">
        <f>VLOOKUP(C23236,'user list'!A:B,2,0)</f>
        <v>Admin</v>
      </c>
      <c r="B23236" s="172">
        <v>45826.598900462966</v>
      </c>
      <c r="C23236" s="69" t="s">
        <v>186</v>
      </c>
      <c r="D23236" s="69" t="s">
        <v>1937</v>
      </c>
      <c r="E23236" s="69" t="s">
        <v>3473</v>
      </c>
      <c r="F23236" s="69">
        <v>2564</v>
      </c>
      <c r="G23236" s="69" t="s">
        <v>1947</v>
      </c>
    </row>
    <row r="23237" spans="1:7" ht="14.4">
      <c r="A23237" s="27" t="str">
        <f>VLOOKUP(C23237,'user list'!A:B,2,0)</f>
        <v>OCM</v>
      </c>
      <c r="B23237" s="172">
        <v>45826.599444444444</v>
      </c>
      <c r="C23237" s="69" t="s">
        <v>232</v>
      </c>
      <c r="D23237" s="69" t="s">
        <v>1937</v>
      </c>
      <c r="E23237" s="69" t="s">
        <v>1974</v>
      </c>
      <c r="F23237" s="69">
        <v>2526</v>
      </c>
      <c r="G23237" s="69" t="s">
        <v>1939</v>
      </c>
    </row>
    <row r="23238" spans="1:7" ht="14.4">
      <c r="A23238" s="27" t="str">
        <f>VLOOKUP(C23238,'user list'!A:B,2,0)</f>
        <v>OCM</v>
      </c>
      <c r="B23238" s="172">
        <v>45826.599583333336</v>
      </c>
      <c r="C23238" s="69" t="s">
        <v>232</v>
      </c>
      <c r="D23238" s="69" t="s">
        <v>1937</v>
      </c>
      <c r="E23238" s="69" t="s">
        <v>1974</v>
      </c>
      <c r="F23238" s="69">
        <v>2526</v>
      </c>
      <c r="G23238" s="69" t="s">
        <v>1947</v>
      </c>
    </row>
    <row r="23239" spans="1:7" ht="14.4">
      <c r="A23239" s="27" t="str">
        <f>VLOOKUP(C23239,'user list'!A:B,2,0)</f>
        <v>OCM</v>
      </c>
      <c r="B23239" s="172">
        <v>45826.599594907406</v>
      </c>
      <c r="C23239" s="69" t="s">
        <v>232</v>
      </c>
      <c r="D23239" s="69" t="s">
        <v>1937</v>
      </c>
      <c r="E23239" s="69" t="s">
        <v>1974</v>
      </c>
      <c r="F23239" s="69">
        <v>2526</v>
      </c>
      <c r="G23239" s="69" t="s">
        <v>1948</v>
      </c>
    </row>
    <row r="23240" spans="1:7" ht="14.4">
      <c r="A23240" s="27" t="str">
        <f>VLOOKUP(C23240,'user list'!A:B,2,0)</f>
        <v>OCM</v>
      </c>
      <c r="B23240" s="172">
        <v>45826.599594907406</v>
      </c>
      <c r="C23240" s="69" t="s">
        <v>232</v>
      </c>
      <c r="D23240" s="69" t="s">
        <v>1937</v>
      </c>
      <c r="E23240" s="69" t="s">
        <v>1974</v>
      </c>
      <c r="F23240" s="69">
        <v>2526</v>
      </c>
      <c r="G23240" s="69" t="s">
        <v>1939</v>
      </c>
    </row>
    <row r="23241" spans="1:7" ht="14.4">
      <c r="A23241" s="27" t="str">
        <f>VLOOKUP(C23241,'user list'!A:B,2,0)</f>
        <v>Admin</v>
      </c>
      <c r="B23241" s="172">
        <v>45826.599594907406</v>
      </c>
      <c r="C23241" s="69" t="s">
        <v>186</v>
      </c>
      <c r="D23241" s="69" t="s">
        <v>1937</v>
      </c>
      <c r="E23241" s="69" t="s">
        <v>1974</v>
      </c>
      <c r="F23241" s="69">
        <v>2526</v>
      </c>
      <c r="G23241" s="69" t="s">
        <v>1948</v>
      </c>
    </row>
    <row r="23242" spans="1:7" ht="14.4">
      <c r="A23242" s="27" t="str">
        <f>VLOOKUP(C23242,'user list'!A:B,2,0)</f>
        <v>OCM</v>
      </c>
      <c r="B23242" s="172">
        <v>45826.599629629629</v>
      </c>
      <c r="C23242" s="69" t="s">
        <v>232</v>
      </c>
      <c r="D23242" s="69" t="s">
        <v>1937</v>
      </c>
      <c r="E23242" s="69" t="s">
        <v>1991</v>
      </c>
      <c r="F23242" s="69">
        <v>2550</v>
      </c>
      <c r="G23242" s="69" t="s">
        <v>1939</v>
      </c>
    </row>
    <row r="23243" spans="1:7" ht="14.4">
      <c r="A23243" s="27" t="str">
        <f>VLOOKUP(C23243,'user list'!A:B,2,0)</f>
        <v>OCM</v>
      </c>
      <c r="B23243" s="172">
        <v>45826.599780092591</v>
      </c>
      <c r="C23243" s="69" t="s">
        <v>232</v>
      </c>
      <c r="D23243" s="69" t="s">
        <v>1937</v>
      </c>
      <c r="E23243" s="69" t="s">
        <v>1991</v>
      </c>
      <c r="F23243" s="69">
        <v>2550</v>
      </c>
      <c r="G23243" s="69" t="s">
        <v>1947</v>
      </c>
    </row>
    <row r="23244" spans="1:7" ht="14.4">
      <c r="A23244" s="27" t="str">
        <f>VLOOKUP(C23244,'user list'!A:B,2,0)</f>
        <v>OCM</v>
      </c>
      <c r="B23244" s="172">
        <v>45826.599780092591</v>
      </c>
      <c r="C23244" s="69" t="s">
        <v>232</v>
      </c>
      <c r="D23244" s="69" t="s">
        <v>1937</v>
      </c>
      <c r="E23244" s="69" t="s">
        <v>1991</v>
      </c>
      <c r="F23244" s="69">
        <v>2550</v>
      </c>
      <c r="G23244" s="69" t="s">
        <v>1948</v>
      </c>
    </row>
    <row r="23245" spans="1:7" ht="14.4">
      <c r="A23245" s="27" t="str">
        <f>VLOOKUP(C23245,'user list'!A:B,2,0)</f>
        <v>OCM</v>
      </c>
      <c r="B23245" s="172">
        <v>45826.599780092591</v>
      </c>
      <c r="C23245" s="69" t="s">
        <v>232</v>
      </c>
      <c r="D23245" s="69" t="s">
        <v>1937</v>
      </c>
      <c r="E23245" s="69" t="s">
        <v>1991</v>
      </c>
      <c r="F23245" s="69">
        <v>2550</v>
      </c>
      <c r="G23245" s="69" t="s">
        <v>1939</v>
      </c>
    </row>
    <row r="23246" spans="1:7" ht="14.4">
      <c r="A23246" s="27" t="str">
        <f>VLOOKUP(C23246,'user list'!A:B,2,0)</f>
        <v>Admin</v>
      </c>
      <c r="B23246" s="172">
        <v>45826.599780092591</v>
      </c>
      <c r="C23246" s="69" t="s">
        <v>186</v>
      </c>
      <c r="D23246" s="69" t="s">
        <v>1937</v>
      </c>
      <c r="E23246" s="69" t="s">
        <v>1991</v>
      </c>
      <c r="F23246" s="69">
        <v>2550</v>
      </c>
      <c r="G23246" s="69" t="s">
        <v>1948</v>
      </c>
    </row>
    <row r="23247" spans="1:7" ht="14.4">
      <c r="A23247" s="27" t="str">
        <f>VLOOKUP(C23247,'user list'!A:B,2,0)</f>
        <v>OCA</v>
      </c>
      <c r="B23247" s="172">
        <v>45826.600787037038</v>
      </c>
      <c r="C23247" s="69" t="s">
        <v>228</v>
      </c>
      <c r="D23247" s="69" t="s">
        <v>1937</v>
      </c>
      <c r="E23247" s="69" t="s">
        <v>3471</v>
      </c>
      <c r="F23247" s="69">
        <v>2562</v>
      </c>
      <c r="G23247" s="69" t="s">
        <v>1939</v>
      </c>
    </row>
    <row r="23248" spans="1:7" ht="14.4">
      <c r="A23248" s="27" t="str">
        <f>VLOOKUP(C23248,'user list'!A:B,2,0)</f>
        <v>OCA</v>
      </c>
      <c r="B23248" s="172">
        <v>45826.601412037038</v>
      </c>
      <c r="C23248" s="69" t="s">
        <v>228</v>
      </c>
      <c r="D23248" s="69" t="s">
        <v>1937</v>
      </c>
      <c r="E23248" s="69" t="s">
        <v>3471</v>
      </c>
      <c r="F23248" s="69">
        <v>2565</v>
      </c>
      <c r="G23248" s="69" t="s">
        <v>2440</v>
      </c>
    </row>
    <row r="23249" spans="1:7" ht="14.4">
      <c r="A23249" s="27" t="str">
        <f>VLOOKUP(C23249,'user list'!A:B,2,0)</f>
        <v>OCA</v>
      </c>
      <c r="B23249" s="172">
        <v>45826.601412037038</v>
      </c>
      <c r="C23249" s="69" t="s">
        <v>228</v>
      </c>
      <c r="D23249" s="69" t="s">
        <v>1937</v>
      </c>
      <c r="E23249" s="69" t="s">
        <v>3471</v>
      </c>
      <c r="F23249" s="69">
        <v>2562</v>
      </c>
      <c r="G23249" s="69" t="s">
        <v>2441</v>
      </c>
    </row>
    <row r="23250" spans="1:7" ht="14.4">
      <c r="A23250" s="27" t="str">
        <f>VLOOKUP(C23250,'user list'!A:B,2,0)</f>
        <v>Admin</v>
      </c>
      <c r="B23250" s="172">
        <v>45826.601412037038</v>
      </c>
      <c r="C23250" s="69" t="s">
        <v>186</v>
      </c>
      <c r="D23250" s="69" t="s">
        <v>1937</v>
      </c>
      <c r="E23250" s="69" t="s">
        <v>3471</v>
      </c>
      <c r="F23250" s="69">
        <v>2562</v>
      </c>
      <c r="G23250" s="69" t="s">
        <v>1948</v>
      </c>
    </row>
    <row r="23251" spans="1:7" ht="14.4">
      <c r="A23251" s="27" t="str">
        <f>VLOOKUP(C23251,'user list'!A:B,2,0)</f>
        <v>Admin</v>
      </c>
      <c r="B23251" s="172">
        <v>45826.601423611108</v>
      </c>
      <c r="C23251" s="69" t="s">
        <v>186</v>
      </c>
      <c r="D23251" s="69" t="s">
        <v>1937</v>
      </c>
      <c r="E23251" s="69" t="s">
        <v>3471</v>
      </c>
      <c r="F23251" s="69">
        <v>2565</v>
      </c>
      <c r="G23251" s="69" t="s">
        <v>1948</v>
      </c>
    </row>
    <row r="23252" spans="1:7" ht="14.4">
      <c r="A23252" s="27" t="str">
        <f>VLOOKUP(C23252,'user list'!A:B,2,0)</f>
        <v>OCA</v>
      </c>
      <c r="B23252" s="172">
        <v>45826.6015625</v>
      </c>
      <c r="C23252" s="69" t="s">
        <v>228</v>
      </c>
      <c r="D23252" s="69" t="s">
        <v>1937</v>
      </c>
      <c r="E23252" s="69" t="s">
        <v>3471</v>
      </c>
      <c r="F23252" s="69">
        <v>2565</v>
      </c>
      <c r="G23252" s="69" t="s">
        <v>1939</v>
      </c>
    </row>
    <row r="23253" spans="1:7" ht="14.4">
      <c r="A23253" s="27" t="str">
        <f>VLOOKUP(C23253,'user list'!A:B,2,0)</f>
        <v>OCA</v>
      </c>
      <c r="B23253" s="172">
        <v>45826.6015625</v>
      </c>
      <c r="C23253" s="69" t="s">
        <v>228</v>
      </c>
      <c r="D23253" s="69" t="s">
        <v>1937</v>
      </c>
      <c r="E23253" s="69" t="s">
        <v>3471</v>
      </c>
      <c r="F23253" s="69">
        <v>2565</v>
      </c>
      <c r="G23253" s="69" t="s">
        <v>1939</v>
      </c>
    </row>
    <row r="23254" spans="1:7" ht="14.4">
      <c r="A23254" s="27" t="str">
        <f>VLOOKUP(C23254,'user list'!A:B,2,0)</f>
        <v>CCRD</v>
      </c>
      <c r="B23254" s="172">
        <v>45826.601643518516</v>
      </c>
      <c r="C23254" s="69" t="s">
        <v>198</v>
      </c>
      <c r="D23254" s="69" t="s">
        <v>1937</v>
      </c>
      <c r="E23254" s="69" t="s">
        <v>3454</v>
      </c>
      <c r="F23254" s="69">
        <v>2543</v>
      </c>
      <c r="G23254" s="69" t="s">
        <v>1939</v>
      </c>
    </row>
    <row r="23255" spans="1:7" ht="14.4">
      <c r="A23255" s="27" t="str">
        <f>VLOOKUP(C23255,'user list'!A:B,2,0)</f>
        <v>OCA</v>
      </c>
      <c r="B23255" s="172">
        <v>45826.601689814815</v>
      </c>
      <c r="C23255" s="69" t="s">
        <v>228</v>
      </c>
      <c r="D23255" s="69" t="s">
        <v>1937</v>
      </c>
      <c r="E23255" s="69" t="s">
        <v>3471</v>
      </c>
      <c r="F23255" s="69">
        <v>2562</v>
      </c>
      <c r="G23255" s="69" t="s">
        <v>1948</v>
      </c>
    </row>
    <row r="23256" spans="1:7" ht="14.4">
      <c r="A23256" s="27" t="str">
        <f>VLOOKUP(C23256,'user list'!A:B,2,0)</f>
        <v>OCA</v>
      </c>
      <c r="B23256" s="172">
        <v>45826.601701388892</v>
      </c>
      <c r="C23256" s="69" t="s">
        <v>228</v>
      </c>
      <c r="D23256" s="69" t="s">
        <v>1937</v>
      </c>
      <c r="E23256" s="69" t="s">
        <v>3471</v>
      </c>
      <c r="F23256" s="69">
        <v>2565</v>
      </c>
      <c r="G23256" s="69" t="s">
        <v>1947</v>
      </c>
    </row>
    <row r="23257" spans="1:7" ht="14.4">
      <c r="A23257" s="27" t="str">
        <f>VLOOKUP(C23257,'user list'!A:B,2,0)</f>
        <v>OCA</v>
      </c>
      <c r="B23257" s="172">
        <v>45826.601701388892</v>
      </c>
      <c r="C23257" s="69" t="s">
        <v>228</v>
      </c>
      <c r="D23257" s="69" t="s">
        <v>1937</v>
      </c>
      <c r="E23257" s="69" t="s">
        <v>3471</v>
      </c>
      <c r="F23257" s="69">
        <v>2565</v>
      </c>
      <c r="G23257" s="69" t="s">
        <v>1948</v>
      </c>
    </row>
    <row r="23258" spans="1:7" ht="14.4">
      <c r="A23258" s="27" t="str">
        <f>VLOOKUP(C23258,'user list'!A:B,2,0)</f>
        <v>OCA</v>
      </c>
      <c r="B23258" s="172">
        <v>45826.601805555554</v>
      </c>
      <c r="C23258" s="69" t="s">
        <v>228</v>
      </c>
      <c r="D23258" s="69" t="s">
        <v>1937</v>
      </c>
      <c r="E23258" s="69" t="s">
        <v>3471</v>
      </c>
      <c r="F23258" s="69">
        <v>2565</v>
      </c>
      <c r="G23258" s="69" t="s">
        <v>1939</v>
      </c>
    </row>
    <row r="23259" spans="1:7" ht="14.4">
      <c r="A23259" s="27" t="str">
        <f>VLOOKUP(C23259,'user list'!A:B,2,0)</f>
        <v>Admin</v>
      </c>
      <c r="B23259" s="172">
        <v>45826.601840277777</v>
      </c>
      <c r="C23259" s="69" t="s">
        <v>186</v>
      </c>
      <c r="D23259" s="69" t="s">
        <v>1937</v>
      </c>
      <c r="E23259" s="69" t="s">
        <v>3471</v>
      </c>
      <c r="F23259" s="69">
        <v>2565</v>
      </c>
      <c r="G23259" s="69" t="s">
        <v>1948</v>
      </c>
    </row>
    <row r="23260" spans="1:7" ht="14.4">
      <c r="A23260" s="27" t="str">
        <f>VLOOKUP(C23260,'user list'!A:B,2,0)</f>
        <v>Admin</v>
      </c>
      <c r="B23260" s="172">
        <v>45826.601851851854</v>
      </c>
      <c r="C23260" s="69" t="s">
        <v>186</v>
      </c>
      <c r="D23260" s="69" t="s">
        <v>1937</v>
      </c>
      <c r="E23260" s="69" t="s">
        <v>3471</v>
      </c>
      <c r="F23260" s="69">
        <v>2562</v>
      </c>
      <c r="G23260" s="69" t="s">
        <v>1947</v>
      </c>
    </row>
    <row r="23261" spans="1:7" ht="14.4">
      <c r="A23261" s="27" t="str">
        <f>VLOOKUP(C23261,'user list'!A:B,2,0)</f>
        <v>Admin</v>
      </c>
      <c r="B23261" s="172">
        <v>45826.601851851854</v>
      </c>
      <c r="C23261" s="69" t="s">
        <v>186</v>
      </c>
      <c r="D23261" s="69" t="s">
        <v>1937</v>
      </c>
      <c r="E23261" s="69" t="s">
        <v>3471</v>
      </c>
      <c r="F23261" s="69">
        <v>2562</v>
      </c>
      <c r="G23261" s="69" t="s">
        <v>1948</v>
      </c>
    </row>
    <row r="23262" spans="1:7" ht="14.4">
      <c r="A23262" s="27" t="str">
        <f>VLOOKUP(C23262,'user list'!A:B,2,0)</f>
        <v>OCA</v>
      </c>
      <c r="B23262" s="172">
        <v>45826.602743055555</v>
      </c>
      <c r="C23262" s="69" t="s">
        <v>228</v>
      </c>
      <c r="D23262" s="69" t="s">
        <v>1937</v>
      </c>
      <c r="E23262" s="69" t="s">
        <v>3471</v>
      </c>
      <c r="F23262" s="69">
        <v>2562</v>
      </c>
      <c r="G23262" s="69" t="s">
        <v>1939</v>
      </c>
    </row>
    <row r="23263" spans="1:7" ht="14.4">
      <c r="A23263" s="27" t="str">
        <f>VLOOKUP(C23263,'user list'!A:B,2,0)</f>
        <v>OCA</v>
      </c>
      <c r="B23263" s="172">
        <v>45826.603229166663</v>
      </c>
      <c r="C23263" s="69" t="s">
        <v>228</v>
      </c>
      <c r="D23263" s="69" t="s">
        <v>1937</v>
      </c>
      <c r="E23263" s="69" t="s">
        <v>3471</v>
      </c>
      <c r="F23263" s="69">
        <v>2565</v>
      </c>
      <c r="G23263" s="69" t="s">
        <v>1939</v>
      </c>
    </row>
    <row r="23264" spans="1:7" ht="14.4">
      <c r="A23264" s="27" t="str">
        <f>VLOOKUP(C23264,'user list'!A:B,2,0)</f>
        <v>QCEAU</v>
      </c>
      <c r="B23264" s="172">
        <v>45826.60528935185</v>
      </c>
      <c r="C23264" s="69" t="s">
        <v>266</v>
      </c>
      <c r="D23264" s="69" t="s">
        <v>1937</v>
      </c>
      <c r="E23264" s="69" t="s">
        <v>3246</v>
      </c>
      <c r="F23264" s="69">
        <v>2411</v>
      </c>
      <c r="G23264" s="69" t="s">
        <v>1939</v>
      </c>
    </row>
    <row r="23265" spans="1:7" ht="14.4">
      <c r="A23265" s="27" t="str">
        <f>VLOOKUP(C23265,'user list'!A:B,2,0)</f>
        <v>QCEAU</v>
      </c>
      <c r="B23265" s="172">
        <v>45826.605810185189</v>
      </c>
      <c r="C23265" s="69" t="s">
        <v>266</v>
      </c>
      <c r="D23265" s="69" t="s">
        <v>1937</v>
      </c>
      <c r="E23265" s="69" t="s">
        <v>3061</v>
      </c>
      <c r="F23265" s="69">
        <v>2360</v>
      </c>
      <c r="G23265" s="69" t="s">
        <v>1939</v>
      </c>
    </row>
    <row r="23266" spans="1:7" ht="14.4">
      <c r="A23266" s="27" t="str">
        <f>VLOOKUP(C23266,'user list'!A:B,2,0)</f>
        <v>CTO</v>
      </c>
      <c r="B23266" s="172">
        <v>45826.606041666666</v>
      </c>
      <c r="C23266" s="69" t="s">
        <v>207</v>
      </c>
      <c r="D23266" s="69" t="s">
        <v>1937</v>
      </c>
      <c r="E23266" s="69" t="s">
        <v>3474</v>
      </c>
      <c r="F23266" s="69">
        <v>2566</v>
      </c>
      <c r="G23266" s="69" t="s">
        <v>2440</v>
      </c>
    </row>
    <row r="23267" spans="1:7" ht="14.4">
      <c r="A23267" s="27" t="str">
        <f>VLOOKUP(C23267,'user list'!A:B,2,0)</f>
        <v>Admin</v>
      </c>
      <c r="B23267" s="172">
        <v>45826.606053240743</v>
      </c>
      <c r="C23267" s="69" t="s">
        <v>186</v>
      </c>
      <c r="D23267" s="69" t="s">
        <v>1937</v>
      </c>
      <c r="E23267" s="69" t="s">
        <v>3474</v>
      </c>
      <c r="F23267" s="69">
        <v>2566</v>
      </c>
      <c r="G23267" s="69" t="s">
        <v>1948</v>
      </c>
    </row>
    <row r="23268" spans="1:7" ht="14.4">
      <c r="A23268" s="27" t="str">
        <f>VLOOKUP(C23268,'user list'!A:B,2,0)</f>
        <v>Admin</v>
      </c>
      <c r="B23268" s="172">
        <v>45826.606053240743</v>
      </c>
      <c r="C23268" s="69" t="s">
        <v>186</v>
      </c>
      <c r="D23268" s="69" t="s">
        <v>1937</v>
      </c>
      <c r="E23268" s="69" t="s">
        <v>3474</v>
      </c>
      <c r="F23268" s="69">
        <v>2566</v>
      </c>
      <c r="G23268" s="69" t="s">
        <v>1948</v>
      </c>
    </row>
    <row r="23269" spans="1:7" ht="14.4">
      <c r="A23269" s="27" t="str">
        <f>VLOOKUP(C23269,'user list'!A:B,2,0)</f>
        <v>Admin</v>
      </c>
      <c r="B23269" s="172">
        <v>45826.606053240743</v>
      </c>
      <c r="C23269" s="69" t="s">
        <v>186</v>
      </c>
      <c r="D23269" s="69" t="s">
        <v>1937</v>
      </c>
      <c r="E23269" s="69" t="s">
        <v>3474</v>
      </c>
      <c r="F23269" s="69">
        <v>2566</v>
      </c>
      <c r="G23269" s="69" t="s">
        <v>1948</v>
      </c>
    </row>
    <row r="23270" spans="1:7" ht="14.4">
      <c r="A23270" s="27" t="str">
        <f>VLOOKUP(C23270,'user list'!A:B,2,0)</f>
        <v>Admin</v>
      </c>
      <c r="B23270" s="172">
        <v>45826.606053240743</v>
      </c>
      <c r="C23270" s="69" t="s">
        <v>186</v>
      </c>
      <c r="D23270" s="69" t="s">
        <v>1937</v>
      </c>
      <c r="E23270" s="69" t="s">
        <v>3474</v>
      </c>
      <c r="F23270" s="69">
        <v>2566</v>
      </c>
      <c r="G23270" s="69" t="s">
        <v>1947</v>
      </c>
    </row>
    <row r="23271" spans="1:7" ht="14.4">
      <c r="A23271" s="27" t="str">
        <f>VLOOKUP(C23271,'user list'!A:B,2,0)</f>
        <v>QCEAU</v>
      </c>
      <c r="B23271" s="172">
        <v>45826.606296296297</v>
      </c>
      <c r="C23271" s="69" t="s">
        <v>266</v>
      </c>
      <c r="D23271" s="69" t="s">
        <v>1937</v>
      </c>
      <c r="E23271" s="69" t="s">
        <v>3359</v>
      </c>
      <c r="F23271" s="69">
        <v>2423</v>
      </c>
      <c r="G23271" s="69" t="s">
        <v>1939</v>
      </c>
    </row>
    <row r="23272" spans="1:7" ht="14.4">
      <c r="A23272" s="27" t="str">
        <f>VLOOKUP(C23272,'user list'!A:B,2,0)</f>
        <v>CTO</v>
      </c>
      <c r="B23272" s="172">
        <v>45826.606539351851</v>
      </c>
      <c r="C23272" s="69" t="s">
        <v>207</v>
      </c>
      <c r="D23272" s="69" t="s">
        <v>1937</v>
      </c>
      <c r="E23272" s="69" t="s">
        <v>3474</v>
      </c>
      <c r="F23272" s="69">
        <v>2566</v>
      </c>
      <c r="G23272" s="69" t="s">
        <v>1939</v>
      </c>
    </row>
    <row r="23273" spans="1:7" ht="14.4">
      <c r="A23273" s="27" t="str">
        <f>VLOOKUP(C23273,'user list'!A:B,2,0)</f>
        <v>LEDIPO</v>
      </c>
      <c r="B23273" s="172">
        <v>45826.606631944444</v>
      </c>
      <c r="C23273" s="69" t="s">
        <v>222</v>
      </c>
      <c r="D23273" s="69" t="s">
        <v>1937</v>
      </c>
      <c r="E23273" s="69" t="s">
        <v>3475</v>
      </c>
      <c r="F23273" s="69">
        <v>2567</v>
      </c>
      <c r="G23273" s="69" t="s">
        <v>2440</v>
      </c>
    </row>
    <row r="23274" spans="1:7" ht="14.4">
      <c r="A23274" s="27" t="str">
        <f>VLOOKUP(C23274,'user list'!A:B,2,0)</f>
        <v>Admin</v>
      </c>
      <c r="B23274" s="172">
        <v>45826.606631944444</v>
      </c>
      <c r="C23274" s="69" t="s">
        <v>186</v>
      </c>
      <c r="D23274" s="69" t="s">
        <v>1937</v>
      </c>
      <c r="E23274" s="69" t="s">
        <v>3475</v>
      </c>
      <c r="F23274" s="69">
        <v>2567</v>
      </c>
      <c r="G23274" s="69" t="s">
        <v>1948</v>
      </c>
    </row>
    <row r="23275" spans="1:7" ht="14.4">
      <c r="A23275" s="27" t="str">
        <f>VLOOKUP(C23275,'user list'!A:B,2,0)</f>
        <v>Admin</v>
      </c>
      <c r="B23275" s="172">
        <v>45826.606631944444</v>
      </c>
      <c r="C23275" s="69" t="s">
        <v>186</v>
      </c>
      <c r="D23275" s="69" t="s">
        <v>1937</v>
      </c>
      <c r="E23275" s="69" t="s">
        <v>3475</v>
      </c>
      <c r="F23275" s="69">
        <v>2567</v>
      </c>
      <c r="G23275" s="69" t="s">
        <v>1948</v>
      </c>
    </row>
    <row r="23276" spans="1:7" ht="14.4">
      <c r="A23276" s="27" t="str">
        <f>VLOOKUP(C23276,'user list'!A:B,2,0)</f>
        <v>Admin</v>
      </c>
      <c r="B23276" s="172">
        <v>45826.606631944444</v>
      </c>
      <c r="C23276" s="69" t="s">
        <v>186</v>
      </c>
      <c r="D23276" s="69" t="s">
        <v>1937</v>
      </c>
      <c r="E23276" s="69" t="s">
        <v>3475</v>
      </c>
      <c r="F23276" s="69">
        <v>2567</v>
      </c>
      <c r="G23276" s="69" t="s">
        <v>1948</v>
      </c>
    </row>
    <row r="23277" spans="1:7" ht="14.4">
      <c r="A23277" s="27" t="str">
        <f>VLOOKUP(C23277,'user list'!A:B,2,0)</f>
        <v>Admin</v>
      </c>
      <c r="B23277" s="172">
        <v>45826.606631944444</v>
      </c>
      <c r="C23277" s="69" t="s">
        <v>186</v>
      </c>
      <c r="D23277" s="69" t="s">
        <v>1937</v>
      </c>
      <c r="E23277" s="69" t="s">
        <v>3475</v>
      </c>
      <c r="F23277" s="69">
        <v>2567</v>
      </c>
      <c r="G23277" s="69" t="s">
        <v>1947</v>
      </c>
    </row>
    <row r="23278" spans="1:7" ht="14.4">
      <c r="A23278" s="27" t="str">
        <f>VLOOKUP(C23278,'user list'!A:B,2,0)</f>
        <v>LEDIPO</v>
      </c>
      <c r="B23278" s="172">
        <v>45826.606851851851</v>
      </c>
      <c r="C23278" s="69" t="s">
        <v>222</v>
      </c>
      <c r="D23278" s="69" t="s">
        <v>1937</v>
      </c>
      <c r="E23278" s="69" t="s">
        <v>3475</v>
      </c>
      <c r="F23278" s="69">
        <v>2567</v>
      </c>
      <c r="G23278" s="69" t="s">
        <v>1939</v>
      </c>
    </row>
    <row r="23279" spans="1:7" ht="14.4">
      <c r="A23279" s="27" t="str">
        <f>VLOOKUP(C23279,'user list'!A:B,2,0)</f>
        <v>DOE</v>
      </c>
      <c r="B23279" s="172">
        <v>45826.610208333332</v>
      </c>
      <c r="C23279" s="69" t="s">
        <v>212</v>
      </c>
      <c r="D23279" s="69" t="s">
        <v>1937</v>
      </c>
      <c r="E23279" s="69" t="s">
        <v>1974</v>
      </c>
      <c r="F23279" s="69">
        <v>2402</v>
      </c>
      <c r="G23279" s="69" t="s">
        <v>1939</v>
      </c>
    </row>
    <row r="23280" spans="1:7" ht="14.4">
      <c r="A23280" s="27" t="str">
        <f>VLOOKUP(C23280,'user list'!A:B,2,0)</f>
        <v>DOE</v>
      </c>
      <c r="B23280" s="172">
        <v>45826.610219907408</v>
      </c>
      <c r="C23280" s="69" t="s">
        <v>212</v>
      </c>
      <c r="D23280" s="69" t="s">
        <v>1937</v>
      </c>
      <c r="E23280" s="69" t="s">
        <v>3065</v>
      </c>
      <c r="F23280" s="69">
        <v>2367</v>
      </c>
      <c r="G23280" s="69" t="s">
        <v>1939</v>
      </c>
    </row>
    <row r="23281" spans="1:7" ht="14.4">
      <c r="A23281" s="27" t="str">
        <f>VLOOKUP(C23281,'user list'!A:B,2,0)</f>
        <v>DOE</v>
      </c>
      <c r="B23281" s="172">
        <v>45826.610243055555</v>
      </c>
      <c r="C23281" s="69" t="s">
        <v>212</v>
      </c>
      <c r="D23281" s="69" t="s">
        <v>1937</v>
      </c>
      <c r="E23281" s="69" t="s">
        <v>3061</v>
      </c>
      <c r="F23281" s="69">
        <v>2360</v>
      </c>
      <c r="G23281" s="69" t="s">
        <v>1939</v>
      </c>
    </row>
    <row r="23282" spans="1:7" ht="14.4">
      <c r="A23282" s="27" t="str">
        <f>VLOOKUP(C23282,'user list'!A:B,2,0)</f>
        <v>CCRD</v>
      </c>
      <c r="B23282" s="172">
        <v>45826.610277777778</v>
      </c>
      <c r="C23282" s="69" t="s">
        <v>198</v>
      </c>
      <c r="D23282" s="69" t="s">
        <v>1937</v>
      </c>
      <c r="E23282" s="69" t="s">
        <v>3454</v>
      </c>
      <c r="F23282" s="69">
        <v>2543</v>
      </c>
      <c r="G23282" s="69" t="s">
        <v>1947</v>
      </c>
    </row>
    <row r="23283" spans="1:7" ht="14.4">
      <c r="A23283" s="27" t="str">
        <f>VLOOKUP(C23283,'user list'!A:B,2,0)</f>
        <v>CCRD</v>
      </c>
      <c r="B23283" s="172">
        <v>45826.610277777778</v>
      </c>
      <c r="C23283" s="69" t="s">
        <v>198</v>
      </c>
      <c r="D23283" s="69" t="s">
        <v>1937</v>
      </c>
      <c r="E23283" s="69" t="s">
        <v>3454</v>
      </c>
      <c r="F23283" s="69">
        <v>2543</v>
      </c>
      <c r="G23283" s="69" t="s">
        <v>1948</v>
      </c>
    </row>
    <row r="23284" spans="1:7" ht="14.4">
      <c r="A23284" s="27" t="str">
        <f>VLOOKUP(C23284,'user list'!A:B,2,0)</f>
        <v>CCRD</v>
      </c>
      <c r="B23284" s="172">
        <v>45826.610277777778</v>
      </c>
      <c r="C23284" s="69" t="s">
        <v>198</v>
      </c>
      <c r="D23284" s="69" t="s">
        <v>1937</v>
      </c>
      <c r="E23284" s="69" t="s">
        <v>3454</v>
      </c>
      <c r="F23284" s="69">
        <v>2543</v>
      </c>
      <c r="G23284" s="69" t="s">
        <v>1939</v>
      </c>
    </row>
    <row r="23285" spans="1:7" ht="14.4">
      <c r="A23285" s="27" t="str">
        <f>VLOOKUP(C23285,'user list'!A:B,2,0)</f>
        <v>Admin</v>
      </c>
      <c r="B23285" s="172">
        <v>45826.610289351855</v>
      </c>
      <c r="C23285" s="69" t="s">
        <v>186</v>
      </c>
      <c r="D23285" s="69" t="s">
        <v>1937</v>
      </c>
      <c r="E23285" s="69" t="s">
        <v>3454</v>
      </c>
      <c r="F23285" s="69">
        <v>2543</v>
      </c>
      <c r="G23285" s="69" t="s">
        <v>1948</v>
      </c>
    </row>
    <row r="23286" spans="1:7" ht="14.4">
      <c r="A23286" s="27" t="str">
        <f>VLOOKUP(C23286,'user list'!A:B,2,0)</f>
        <v>OCAs</v>
      </c>
      <c r="B23286" s="172">
        <v>45826.610509259262</v>
      </c>
      <c r="C23286" s="69" t="s">
        <v>279</v>
      </c>
      <c r="D23286" s="69" t="s">
        <v>1937</v>
      </c>
      <c r="E23286" s="69" t="s">
        <v>2704</v>
      </c>
      <c r="F23286" s="69">
        <v>2149</v>
      </c>
      <c r="G23286" s="69" t="s">
        <v>1939</v>
      </c>
    </row>
    <row r="23287" spans="1:7" ht="14.4">
      <c r="A23287" s="27" t="str">
        <f>VLOOKUP(C23287,'user list'!A:B,2,0)</f>
        <v>OCAs</v>
      </c>
      <c r="B23287" s="172">
        <v>45826.610532407409</v>
      </c>
      <c r="C23287" s="69" t="s">
        <v>279</v>
      </c>
      <c r="D23287" s="69" t="s">
        <v>1937</v>
      </c>
      <c r="E23287" s="69" t="s">
        <v>2727</v>
      </c>
      <c r="F23287" s="69">
        <v>2182</v>
      </c>
      <c r="G23287" s="69" t="s">
        <v>1939</v>
      </c>
    </row>
    <row r="23288" spans="1:7" ht="14.4">
      <c r="A23288" s="27" t="str">
        <f>VLOOKUP(C23288,'user list'!A:B,2,0)</f>
        <v>OCAs</v>
      </c>
      <c r="B23288" s="172">
        <v>45826.610543981478</v>
      </c>
      <c r="C23288" s="69" t="s">
        <v>279</v>
      </c>
      <c r="D23288" s="69" t="s">
        <v>1937</v>
      </c>
      <c r="E23288" s="69" t="s">
        <v>2705</v>
      </c>
      <c r="F23288" s="69">
        <v>2150</v>
      </c>
      <c r="G23288" s="69" t="s">
        <v>1939</v>
      </c>
    </row>
    <row r="23289" spans="1:7" ht="14.4">
      <c r="A23289" s="27" t="str">
        <f>VLOOKUP(C23289,'user list'!A:B,2,0)</f>
        <v>LEDIPO</v>
      </c>
      <c r="B23289" s="172">
        <v>45826.610578703701</v>
      </c>
      <c r="C23289" s="69" t="s">
        <v>222</v>
      </c>
      <c r="D23289" s="69" t="s">
        <v>1937</v>
      </c>
      <c r="E23289" s="69" t="s">
        <v>3471</v>
      </c>
      <c r="F23289" s="69">
        <v>2562</v>
      </c>
      <c r="G23289" s="69" t="s">
        <v>1939</v>
      </c>
    </row>
    <row r="23290" spans="1:7" ht="14.4">
      <c r="A23290" s="27" t="str">
        <f>VLOOKUP(C23290,'user list'!A:B,2,0)</f>
        <v>OCAs</v>
      </c>
      <c r="B23290" s="172">
        <v>45826.610659722224</v>
      </c>
      <c r="C23290" s="69" t="s">
        <v>279</v>
      </c>
      <c r="D23290" s="69" t="s">
        <v>1937</v>
      </c>
      <c r="E23290" s="69" t="s">
        <v>3463</v>
      </c>
      <c r="F23290" s="69">
        <v>2553</v>
      </c>
      <c r="G23290" s="69" t="s">
        <v>1939</v>
      </c>
    </row>
    <row r="23291" spans="1:7" ht="14.4">
      <c r="A23291" s="27" t="str">
        <f>VLOOKUP(C23291,'user list'!A:B,2,0)</f>
        <v>OCAs</v>
      </c>
      <c r="B23291" s="172">
        <v>45826.611180555556</v>
      </c>
      <c r="C23291" s="69" t="s">
        <v>279</v>
      </c>
      <c r="D23291" s="69" t="s">
        <v>1937</v>
      </c>
      <c r="E23291" s="69" t="s">
        <v>2463</v>
      </c>
      <c r="F23291" s="69">
        <v>1760</v>
      </c>
      <c r="G23291" s="69" t="s">
        <v>1939</v>
      </c>
    </row>
    <row r="23292" spans="1:7" ht="14.4">
      <c r="A23292" s="27" t="str">
        <f>VLOOKUP(C23292,'user list'!A:B,2,0)</f>
        <v>LEDIPO</v>
      </c>
      <c r="B23292" s="172">
        <v>45826.611516203702</v>
      </c>
      <c r="C23292" s="69" t="s">
        <v>222</v>
      </c>
      <c r="D23292" s="69" t="s">
        <v>1937</v>
      </c>
      <c r="E23292" s="69" t="s">
        <v>3471</v>
      </c>
      <c r="F23292" s="69">
        <v>2562</v>
      </c>
      <c r="G23292" s="69" t="s">
        <v>1947</v>
      </c>
    </row>
    <row r="23293" spans="1:7" ht="14.4">
      <c r="A23293" s="27" t="str">
        <f>VLOOKUP(C23293,'user list'!A:B,2,0)</f>
        <v>LEDIPO</v>
      </c>
      <c r="B23293" s="172">
        <v>45826.611516203702</v>
      </c>
      <c r="C23293" s="69" t="s">
        <v>222</v>
      </c>
      <c r="D23293" s="69" t="s">
        <v>1937</v>
      </c>
      <c r="E23293" s="69" t="s">
        <v>3471</v>
      </c>
      <c r="F23293" s="69">
        <v>2562</v>
      </c>
      <c r="G23293" s="69" t="s">
        <v>1948</v>
      </c>
    </row>
    <row r="23294" spans="1:7" ht="14.4">
      <c r="A23294" s="27" t="str">
        <f>VLOOKUP(C23294,'user list'!A:B,2,0)</f>
        <v>LEDIPO</v>
      </c>
      <c r="B23294" s="172">
        <v>45826.611516203702</v>
      </c>
      <c r="C23294" s="69" t="s">
        <v>222</v>
      </c>
      <c r="D23294" s="69" t="s">
        <v>1937</v>
      </c>
      <c r="E23294" s="69" t="s">
        <v>3471</v>
      </c>
      <c r="F23294" s="69">
        <v>2562</v>
      </c>
      <c r="G23294" s="69" t="s">
        <v>1939</v>
      </c>
    </row>
    <row r="23295" spans="1:7" ht="14.4">
      <c r="A23295" s="27" t="str">
        <f>VLOOKUP(C23295,'user list'!A:B,2,0)</f>
        <v>Admin</v>
      </c>
      <c r="B23295" s="172">
        <v>45826.611516203702</v>
      </c>
      <c r="C23295" s="69" t="s">
        <v>186</v>
      </c>
      <c r="D23295" s="69" t="s">
        <v>1937</v>
      </c>
      <c r="E23295" s="69" t="s">
        <v>3471</v>
      </c>
      <c r="F23295" s="69">
        <v>2562</v>
      </c>
      <c r="G23295" s="69" t="s">
        <v>1948</v>
      </c>
    </row>
    <row r="23296" spans="1:7" ht="14.4">
      <c r="A23296" s="27" t="str">
        <f>VLOOKUP(C23296,'user list'!A:B,2,0)</f>
        <v>OCA</v>
      </c>
      <c r="B23296" s="172">
        <v>45826.612696759257</v>
      </c>
      <c r="C23296" s="69" t="s">
        <v>228</v>
      </c>
      <c r="D23296" s="69" t="s">
        <v>1937</v>
      </c>
      <c r="E23296" s="69" t="s">
        <v>3471</v>
      </c>
      <c r="F23296" s="69">
        <v>2562</v>
      </c>
      <c r="G23296" s="69" t="s">
        <v>1939</v>
      </c>
    </row>
    <row r="23297" spans="1:7" ht="14.4">
      <c r="A23297" s="27" t="str">
        <f>VLOOKUP(C23297,'user list'!A:B,2,0)</f>
        <v>QCID</v>
      </c>
      <c r="B23297" s="172">
        <v>45826.61550925926</v>
      </c>
      <c r="C23297" s="69" t="s">
        <v>267</v>
      </c>
      <c r="D23297" s="69" t="s">
        <v>1937</v>
      </c>
      <c r="E23297" s="69" t="s">
        <v>2534</v>
      </c>
      <c r="F23297" s="69">
        <v>1881</v>
      </c>
      <c r="G23297" s="69" t="s">
        <v>1939</v>
      </c>
    </row>
    <row r="23298" spans="1:7" ht="14.4">
      <c r="A23298" s="27" t="str">
        <f>VLOOKUP(C23298,'user list'!A:B,2,0)</f>
        <v>QCID</v>
      </c>
      <c r="B23298" s="172">
        <v>45826.615601851852</v>
      </c>
      <c r="C23298" s="69" t="s">
        <v>267</v>
      </c>
      <c r="D23298" s="69" t="s">
        <v>1937</v>
      </c>
      <c r="E23298" s="69" t="s">
        <v>2600</v>
      </c>
      <c r="F23298" s="69">
        <v>1975</v>
      </c>
      <c r="G23298" s="69" t="s">
        <v>1939</v>
      </c>
    </row>
    <row r="23299" spans="1:7" ht="14.4">
      <c r="A23299" s="27" t="str">
        <f>VLOOKUP(C23299,'user list'!A:B,2,0)</f>
        <v>DOE</v>
      </c>
      <c r="B23299" s="172">
        <v>45826.615636574075</v>
      </c>
      <c r="C23299" s="69" t="s">
        <v>211</v>
      </c>
      <c r="D23299" s="69" t="s">
        <v>1937</v>
      </c>
      <c r="E23299" s="69" t="s">
        <v>2463</v>
      </c>
      <c r="F23299" s="69">
        <v>1760</v>
      </c>
      <c r="G23299" s="69" t="s">
        <v>1939</v>
      </c>
    </row>
    <row r="23300" spans="1:7" ht="14.4">
      <c r="A23300" s="27" t="str">
        <f>VLOOKUP(C23300,'user list'!A:B,2,0)</f>
        <v>CTO</v>
      </c>
      <c r="B23300" s="172">
        <v>45826.615891203706</v>
      </c>
      <c r="C23300" s="69" t="s">
        <v>207</v>
      </c>
      <c r="D23300" s="69" t="s">
        <v>1937</v>
      </c>
      <c r="E23300" s="69" t="s">
        <v>3474</v>
      </c>
      <c r="F23300" s="69">
        <v>2566</v>
      </c>
      <c r="G23300" s="69" t="s">
        <v>1939</v>
      </c>
    </row>
    <row r="23301" spans="1:7" ht="14.4">
      <c r="A23301" s="27" t="str">
        <f>VLOOKUP(C23301,'user list'!A:B,2,0)</f>
        <v>DOE</v>
      </c>
      <c r="B23301" s="172">
        <v>45826.615914351853</v>
      </c>
      <c r="C23301" s="69" t="s">
        <v>211</v>
      </c>
      <c r="D23301" s="69" t="s">
        <v>1937</v>
      </c>
      <c r="E23301" s="69" t="s">
        <v>3374</v>
      </c>
      <c r="F23301" s="69" t="s">
        <v>3375</v>
      </c>
      <c r="G23301" s="69">
        <v>2444</v>
      </c>
    </row>
    <row r="23302" spans="1:7" ht="14.4">
      <c r="A23302" s="27" t="str">
        <f>VLOOKUP(C23302,'user list'!A:B,2,0)</f>
        <v>CTO</v>
      </c>
      <c r="B23302" s="172">
        <v>45826.616238425922</v>
      </c>
      <c r="C23302" s="69" t="s">
        <v>207</v>
      </c>
      <c r="D23302" s="69" t="s">
        <v>1937</v>
      </c>
      <c r="E23302" s="69" t="s">
        <v>3462</v>
      </c>
      <c r="F23302" s="69">
        <v>2552</v>
      </c>
      <c r="G23302" s="69" t="s">
        <v>1939</v>
      </c>
    </row>
    <row r="23303" spans="1:7" ht="14.4">
      <c r="A23303" s="27" t="str">
        <f>VLOOKUP(C23303,'user list'!A:B,2,0)</f>
        <v>QCID</v>
      </c>
      <c r="B23303" s="172">
        <v>45826.616828703707</v>
      </c>
      <c r="C23303" s="69" t="s">
        <v>267</v>
      </c>
      <c r="D23303" s="69" t="s">
        <v>1937</v>
      </c>
      <c r="E23303" s="69" t="s">
        <v>2651</v>
      </c>
      <c r="F23303" s="69">
        <v>2064</v>
      </c>
      <c r="G23303" s="69" t="s">
        <v>1939</v>
      </c>
    </row>
    <row r="23304" spans="1:7" ht="14.4">
      <c r="A23304" s="27" t="str">
        <f>VLOOKUP(C23304,'user list'!A:B,2,0)</f>
        <v>DOE</v>
      </c>
      <c r="B23304" s="172">
        <v>45826.616851851853</v>
      </c>
      <c r="C23304" s="69" t="s">
        <v>211</v>
      </c>
      <c r="D23304" s="69" t="s">
        <v>1937</v>
      </c>
      <c r="E23304" s="69" t="s">
        <v>2786</v>
      </c>
      <c r="F23304" s="69">
        <v>2240</v>
      </c>
      <c r="G23304" s="69" t="s">
        <v>1939</v>
      </c>
    </row>
    <row r="23305" spans="1:7" ht="14.4">
      <c r="A23305" s="27" t="str">
        <f>VLOOKUP(C23305,'user list'!A:B,2,0)</f>
        <v>DOE</v>
      </c>
      <c r="B23305" s="172">
        <v>45826.617071759261</v>
      </c>
      <c r="C23305" s="69" t="s">
        <v>211</v>
      </c>
      <c r="D23305" s="69" t="s">
        <v>1937</v>
      </c>
      <c r="E23305" s="69" t="s">
        <v>2815</v>
      </c>
      <c r="F23305" s="69">
        <v>2287</v>
      </c>
      <c r="G23305" s="69" t="s">
        <v>1939</v>
      </c>
    </row>
    <row r="23306" spans="1:7" ht="14.4">
      <c r="A23306" s="27" t="str">
        <f>VLOOKUP(C23306,'user list'!A:B,2,0)</f>
        <v>DOE</v>
      </c>
      <c r="B23306" s="172">
        <v>45826.617256944446</v>
      </c>
      <c r="C23306" s="69" t="s">
        <v>211</v>
      </c>
      <c r="D23306" s="69" t="s">
        <v>1937</v>
      </c>
      <c r="E23306" s="69" t="s">
        <v>2822</v>
      </c>
      <c r="F23306" s="69">
        <v>2300</v>
      </c>
      <c r="G23306" s="69" t="s">
        <v>1939</v>
      </c>
    </row>
    <row r="23307" spans="1:7" ht="14.4">
      <c r="A23307" s="27" t="str">
        <f>VLOOKUP(C23307,'user list'!A:B,2,0)</f>
        <v>DOE</v>
      </c>
      <c r="B23307" s="172">
        <v>45826.617337962962</v>
      </c>
      <c r="C23307" s="69" t="s">
        <v>211</v>
      </c>
      <c r="D23307" s="69" t="s">
        <v>1937</v>
      </c>
      <c r="E23307" s="69" t="s">
        <v>2823</v>
      </c>
      <c r="F23307" s="69">
        <v>2301</v>
      </c>
      <c r="G23307" s="69" t="s">
        <v>1939</v>
      </c>
    </row>
    <row r="23308" spans="1:7" ht="14.4">
      <c r="A23308" s="27" t="str">
        <f>VLOOKUP(C23308,'user list'!A:B,2,0)</f>
        <v>DOE</v>
      </c>
      <c r="B23308" s="172">
        <v>45826.617372685185</v>
      </c>
      <c r="C23308" s="69" t="s">
        <v>211</v>
      </c>
      <c r="D23308" s="69" t="s">
        <v>1937</v>
      </c>
      <c r="E23308" s="69" t="s">
        <v>2827</v>
      </c>
      <c r="F23308" s="69">
        <v>2305</v>
      </c>
      <c r="G23308" s="69" t="s">
        <v>1939</v>
      </c>
    </row>
    <row r="23309" spans="1:7" ht="14.4">
      <c r="A23309" s="27" t="str">
        <f>VLOOKUP(C23309,'user list'!A:B,2,0)</f>
        <v>DOE</v>
      </c>
      <c r="B23309" s="172">
        <v>45826.617407407408</v>
      </c>
      <c r="C23309" s="69" t="s">
        <v>211</v>
      </c>
      <c r="D23309" s="69" t="s">
        <v>1937</v>
      </c>
      <c r="E23309" s="69" t="s">
        <v>2830</v>
      </c>
      <c r="F23309" s="69">
        <v>2308</v>
      </c>
      <c r="G23309" s="69" t="s">
        <v>1939</v>
      </c>
    </row>
    <row r="23310" spans="1:7" ht="14.4">
      <c r="A23310" s="27" t="str">
        <f>VLOOKUP(C23310,'user list'!A:B,2,0)</f>
        <v>DOE</v>
      </c>
      <c r="B23310" s="172">
        <v>45826.617476851854</v>
      </c>
      <c r="C23310" s="69" t="s">
        <v>211</v>
      </c>
      <c r="D23310" s="69" t="s">
        <v>1937</v>
      </c>
      <c r="E23310" s="69" t="s">
        <v>2832</v>
      </c>
      <c r="F23310" s="69">
        <v>2311</v>
      </c>
      <c r="G23310" s="69" t="s">
        <v>1939</v>
      </c>
    </row>
    <row r="23311" spans="1:7" ht="14.4">
      <c r="A23311" s="27" t="str">
        <f>VLOOKUP(C23311,'user list'!A:B,2,0)</f>
        <v>DOE</v>
      </c>
      <c r="B23311" s="172">
        <v>45826.617523148147</v>
      </c>
      <c r="C23311" s="69" t="s">
        <v>211</v>
      </c>
      <c r="D23311" s="69" t="s">
        <v>1937</v>
      </c>
      <c r="E23311" s="69" t="s">
        <v>2833</v>
      </c>
      <c r="F23311" s="69">
        <v>2313</v>
      </c>
      <c r="G23311" s="69" t="s">
        <v>1939</v>
      </c>
    </row>
    <row r="23312" spans="1:7" ht="14.4">
      <c r="A23312" s="27" t="str">
        <f>VLOOKUP(C23312,'user list'!A:B,2,0)</f>
        <v>DOE</v>
      </c>
      <c r="B23312" s="172">
        <v>45826.617974537039</v>
      </c>
      <c r="C23312" s="69" t="s">
        <v>211</v>
      </c>
      <c r="D23312" s="69" t="s">
        <v>1937</v>
      </c>
      <c r="E23312" s="69" t="s">
        <v>2836</v>
      </c>
      <c r="F23312" s="69">
        <v>2329</v>
      </c>
      <c r="G23312" s="69" t="s">
        <v>1939</v>
      </c>
    </row>
    <row r="23313" spans="1:7" ht="14.4">
      <c r="A23313" s="27" t="str">
        <f>VLOOKUP(C23313,'user list'!A:B,2,0)</f>
        <v>DOE</v>
      </c>
      <c r="B23313" s="172">
        <v>45826.618148148147</v>
      </c>
      <c r="C23313" s="69" t="s">
        <v>211</v>
      </c>
      <c r="D23313" s="69" t="s">
        <v>1937</v>
      </c>
      <c r="E23313" s="69" t="s">
        <v>3043</v>
      </c>
      <c r="F23313" s="69">
        <v>2330</v>
      </c>
      <c r="G23313" s="69" t="s">
        <v>1939</v>
      </c>
    </row>
    <row r="23314" spans="1:7" ht="14.4">
      <c r="A23314" s="27" t="str">
        <f>VLOOKUP(C23314,'user list'!A:B,2,0)</f>
        <v>CAD</v>
      </c>
      <c r="B23314" s="172">
        <v>45826.619444444441</v>
      </c>
      <c r="C23314" s="69" t="s">
        <v>196</v>
      </c>
      <c r="D23314" s="69" t="s">
        <v>1937</v>
      </c>
      <c r="E23314" s="69" t="s">
        <v>3470</v>
      </c>
      <c r="F23314" s="69">
        <v>2561</v>
      </c>
      <c r="G23314" s="69" t="s">
        <v>1939</v>
      </c>
    </row>
    <row r="23315" spans="1:7" ht="14.4">
      <c r="A23315" s="27" t="str">
        <f>VLOOKUP(C23315,'user list'!A:B,2,0)</f>
        <v>CTO</v>
      </c>
      <c r="B23315" s="172">
        <v>45826.620636574073</v>
      </c>
      <c r="C23315" s="69" t="s">
        <v>207</v>
      </c>
      <c r="D23315" s="69" t="s">
        <v>1937</v>
      </c>
      <c r="E23315" s="69" t="s">
        <v>3474</v>
      </c>
      <c r="F23315" s="69">
        <v>2566</v>
      </c>
      <c r="G23315" s="69" t="s">
        <v>1939</v>
      </c>
    </row>
    <row r="23316" spans="1:7" ht="14.4">
      <c r="A23316" s="27" t="str">
        <f>VLOOKUP(C23316,'user list'!A:B,2,0)</f>
        <v>DPOS</v>
      </c>
      <c r="B23316" s="172">
        <v>45826.621145833335</v>
      </c>
      <c r="C23316" s="69" t="s">
        <v>213</v>
      </c>
      <c r="D23316" s="69" t="s">
        <v>1937</v>
      </c>
      <c r="E23316" s="69" t="s">
        <v>2602</v>
      </c>
      <c r="F23316" s="69">
        <v>1977</v>
      </c>
      <c r="G23316" s="69" t="s">
        <v>1939</v>
      </c>
    </row>
    <row r="23317" spans="1:7" ht="14.4">
      <c r="A23317" s="27" t="str">
        <f>VLOOKUP(C23317,'user list'!A:B,2,0)</f>
        <v>DPOS</v>
      </c>
      <c r="B23317" s="172">
        <v>45826.621168981481</v>
      </c>
      <c r="C23317" s="69" t="s">
        <v>213</v>
      </c>
      <c r="D23317" s="69" t="s">
        <v>1937</v>
      </c>
      <c r="E23317" s="69">
        <v>2259</v>
      </c>
      <c r="F23317" s="69">
        <v>2259</v>
      </c>
      <c r="G23317" s="69" t="s">
        <v>1939</v>
      </c>
    </row>
    <row r="23318" spans="1:7" ht="14.4">
      <c r="A23318" s="27" t="str">
        <f>VLOOKUP(C23318,'user list'!A:B,2,0)</f>
        <v>DPOS</v>
      </c>
      <c r="B23318" s="172">
        <v>45826.621168981481</v>
      </c>
      <c r="C23318" s="69" t="s">
        <v>213</v>
      </c>
      <c r="D23318" s="69" t="s">
        <v>1937</v>
      </c>
      <c r="E23318" s="69">
        <v>2259</v>
      </c>
      <c r="F23318" s="69">
        <v>2259</v>
      </c>
      <c r="G23318" s="69" t="s">
        <v>1939</v>
      </c>
    </row>
    <row r="23319" spans="1:7" ht="14.4">
      <c r="A23319" s="27" t="str">
        <f>VLOOKUP(C23319,'user list'!A:B,2,0)</f>
        <v>QCID</v>
      </c>
      <c r="B23319" s="172">
        <v>45826.622118055559</v>
      </c>
      <c r="C23319" s="69" t="s">
        <v>267</v>
      </c>
      <c r="D23319" s="69" t="s">
        <v>1937</v>
      </c>
      <c r="E23319" s="69" t="s">
        <v>2600</v>
      </c>
      <c r="F23319" s="69">
        <v>1975</v>
      </c>
      <c r="G23319" s="69" t="s">
        <v>1939</v>
      </c>
    </row>
    <row r="23320" spans="1:7" ht="14.4">
      <c r="A23320" s="27" t="str">
        <f>VLOOKUP(C23320,'user list'!A:B,2,0)</f>
        <v>QCID</v>
      </c>
      <c r="B23320" s="172">
        <v>45826.622152777774</v>
      </c>
      <c r="C23320" s="69" t="s">
        <v>267</v>
      </c>
      <c r="D23320" s="69" t="s">
        <v>1937</v>
      </c>
      <c r="E23320" s="69" t="s">
        <v>2651</v>
      </c>
      <c r="F23320" s="69">
        <v>2064</v>
      </c>
      <c r="G23320" s="69" t="s">
        <v>1939</v>
      </c>
    </row>
    <row r="23321" spans="1:7" ht="14.4">
      <c r="A23321" s="27" t="str">
        <f>VLOOKUP(C23321,'user list'!A:B,2,0)</f>
        <v>QCID</v>
      </c>
      <c r="B23321" s="172">
        <v>45826.622175925928</v>
      </c>
      <c r="C23321" s="69" t="s">
        <v>267</v>
      </c>
      <c r="D23321" s="69" t="s">
        <v>1937</v>
      </c>
      <c r="E23321" s="69" t="s">
        <v>2697</v>
      </c>
      <c r="F23321" s="69">
        <v>2138</v>
      </c>
      <c r="G23321" s="69" t="s">
        <v>1939</v>
      </c>
    </row>
    <row r="23322" spans="1:7" ht="14.4">
      <c r="A23322" s="27" t="str">
        <f>VLOOKUP(C23322,'user list'!A:B,2,0)</f>
        <v>QCID</v>
      </c>
      <c r="B23322" s="172">
        <v>45826.622314814813</v>
      </c>
      <c r="C23322" s="69" t="s">
        <v>267</v>
      </c>
      <c r="D23322" s="69" t="s">
        <v>1937</v>
      </c>
      <c r="E23322" s="69" t="s">
        <v>2784</v>
      </c>
      <c r="F23322" s="69">
        <v>2236</v>
      </c>
      <c r="G23322" s="69" t="s">
        <v>1939</v>
      </c>
    </row>
    <row r="23323" spans="1:7" ht="14.4">
      <c r="A23323" s="27" t="str">
        <f>VLOOKUP(C23323,'user list'!A:B,2,0)</f>
        <v>QCID</v>
      </c>
      <c r="B23323" s="172">
        <v>45826.622812499998</v>
      </c>
      <c r="C23323" s="69" t="s">
        <v>267</v>
      </c>
      <c r="D23323" s="69" t="s">
        <v>1937</v>
      </c>
      <c r="E23323" s="69" t="s">
        <v>2784</v>
      </c>
      <c r="F23323" s="69">
        <v>2340</v>
      </c>
      <c r="G23323" s="69" t="s">
        <v>1939</v>
      </c>
    </row>
    <row r="23324" spans="1:7" ht="14.4">
      <c r="A23324" s="27" t="str">
        <f>VLOOKUP(C23324,'user list'!A:B,2,0)</f>
        <v>QCID</v>
      </c>
      <c r="B23324" s="172">
        <v>45826.622835648152</v>
      </c>
      <c r="C23324" s="69" t="s">
        <v>267</v>
      </c>
      <c r="D23324" s="69" t="s">
        <v>1937</v>
      </c>
      <c r="E23324" s="69" t="s">
        <v>3060</v>
      </c>
      <c r="F23324" s="69">
        <v>2354</v>
      </c>
      <c r="G23324" s="69" t="s">
        <v>1939</v>
      </c>
    </row>
    <row r="23325" spans="1:7" ht="14.4">
      <c r="A23325" s="27" t="str">
        <f>VLOOKUP(C23325,'user list'!A:B,2,0)</f>
        <v>ZAU</v>
      </c>
      <c r="B23325" s="172">
        <v>45826.623032407406</v>
      </c>
      <c r="C23325" s="69" t="s">
        <v>275</v>
      </c>
      <c r="D23325" s="69" t="s">
        <v>1937</v>
      </c>
      <c r="E23325" s="69" t="s">
        <v>2463</v>
      </c>
      <c r="F23325" s="69">
        <v>1760</v>
      </c>
      <c r="G23325" s="69" t="s">
        <v>1939</v>
      </c>
    </row>
    <row r="23326" spans="1:7" ht="14.4">
      <c r="A23326" s="27" t="str">
        <f>VLOOKUP(C23326,'user list'!A:B,2,0)</f>
        <v>ZAU</v>
      </c>
      <c r="B23326" s="172">
        <v>45826.623194444444</v>
      </c>
      <c r="C23326" s="69" t="s">
        <v>275</v>
      </c>
      <c r="D23326" s="69" t="s">
        <v>1937</v>
      </c>
      <c r="E23326" s="69" t="s">
        <v>2463</v>
      </c>
      <c r="F23326" s="69">
        <v>1760</v>
      </c>
      <c r="G23326" s="69" t="s">
        <v>1947</v>
      </c>
    </row>
    <row r="23327" spans="1:7" ht="14.4">
      <c r="A23327" s="27" t="str">
        <f>VLOOKUP(C23327,'user list'!A:B,2,0)</f>
        <v>ZAU</v>
      </c>
      <c r="B23327" s="172">
        <v>45826.623194444444</v>
      </c>
      <c r="C23327" s="69" t="s">
        <v>275</v>
      </c>
      <c r="D23327" s="69" t="s">
        <v>1937</v>
      </c>
      <c r="E23327" s="69" t="s">
        <v>2463</v>
      </c>
      <c r="F23327" s="69">
        <v>1760</v>
      </c>
      <c r="G23327" s="69" t="s">
        <v>1948</v>
      </c>
    </row>
    <row r="23328" spans="1:7" ht="14.4">
      <c r="A23328" s="27" t="str">
        <f>VLOOKUP(C23328,'user list'!A:B,2,0)</f>
        <v>ZAU</v>
      </c>
      <c r="B23328" s="172">
        <v>45826.623206018521</v>
      </c>
      <c r="C23328" s="69" t="s">
        <v>275</v>
      </c>
      <c r="D23328" s="69" t="s">
        <v>1937</v>
      </c>
      <c r="E23328" s="69" t="s">
        <v>2463</v>
      </c>
      <c r="F23328" s="69">
        <v>1760</v>
      </c>
      <c r="G23328" s="69" t="s">
        <v>1939</v>
      </c>
    </row>
    <row r="23329" spans="1:7" ht="14.4">
      <c r="A23329" s="27" t="str">
        <f>VLOOKUP(C23329,'user list'!A:B,2,0)</f>
        <v>Admin</v>
      </c>
      <c r="B23329" s="172">
        <v>45826.623217592591</v>
      </c>
      <c r="C23329" s="69" t="s">
        <v>186</v>
      </c>
      <c r="D23329" s="69" t="s">
        <v>1937</v>
      </c>
      <c r="E23329" s="69" t="s">
        <v>2463</v>
      </c>
      <c r="F23329" s="69">
        <v>1760</v>
      </c>
      <c r="G23329" s="69" t="s">
        <v>1948</v>
      </c>
    </row>
    <row r="23330" spans="1:7" ht="14.4">
      <c r="A23330" s="27" t="str">
        <f>VLOOKUP(C23330,'user list'!A:B,2,0)</f>
        <v>ZAU</v>
      </c>
      <c r="B23330" s="172">
        <v>45826.623229166667</v>
      </c>
      <c r="C23330" s="69" t="s">
        <v>275</v>
      </c>
      <c r="D23330" s="69" t="s">
        <v>1937</v>
      </c>
      <c r="E23330" s="69" t="s">
        <v>2534</v>
      </c>
      <c r="F23330" s="69">
        <v>1881</v>
      </c>
      <c r="G23330" s="69" t="s">
        <v>1939</v>
      </c>
    </row>
    <row r="23331" spans="1:7" ht="14.4">
      <c r="A23331" s="27" t="str">
        <f>VLOOKUP(C23331,'user list'!A:B,2,0)</f>
        <v>ZAU</v>
      </c>
      <c r="B23331" s="172">
        <v>45826.623425925929</v>
      </c>
      <c r="C23331" s="69" t="s">
        <v>275</v>
      </c>
      <c r="D23331" s="69" t="s">
        <v>1937</v>
      </c>
      <c r="E23331" s="69" t="s">
        <v>2463</v>
      </c>
      <c r="F23331" s="69">
        <v>1760</v>
      </c>
      <c r="G23331" s="69" t="s">
        <v>1939</v>
      </c>
    </row>
    <row r="23332" spans="1:7" ht="14.4">
      <c r="A23332" s="27" t="str">
        <f>VLOOKUP(C23332,'user list'!A:B,2,0)</f>
        <v>ZAU</v>
      </c>
      <c r="B23332" s="172">
        <v>45826.623506944445</v>
      </c>
      <c r="C23332" s="69" t="s">
        <v>275</v>
      </c>
      <c r="D23332" s="69" t="s">
        <v>1937</v>
      </c>
      <c r="E23332" s="69" t="s">
        <v>2556</v>
      </c>
      <c r="F23332" s="69">
        <v>1916</v>
      </c>
      <c r="G23332" s="69" t="s">
        <v>1939</v>
      </c>
    </row>
    <row r="23333" spans="1:7" ht="14.4">
      <c r="A23333" s="27" t="str">
        <f>VLOOKUP(C23333,'user list'!A:B,2,0)</f>
        <v>ZAU</v>
      </c>
      <c r="B23333" s="172">
        <v>45826.623611111114</v>
      </c>
      <c r="C23333" s="69" t="s">
        <v>275</v>
      </c>
      <c r="D23333" s="69" t="s">
        <v>1937</v>
      </c>
      <c r="E23333" s="69" t="s">
        <v>2556</v>
      </c>
      <c r="F23333" s="69">
        <v>1916</v>
      </c>
      <c r="G23333" s="69" t="s">
        <v>1947</v>
      </c>
    </row>
    <row r="23334" spans="1:7" ht="14.4">
      <c r="A23334" s="27" t="str">
        <f>VLOOKUP(C23334,'user list'!A:B,2,0)</f>
        <v>ZAU</v>
      </c>
      <c r="B23334" s="172">
        <v>45826.623611111114</v>
      </c>
      <c r="C23334" s="69" t="s">
        <v>275</v>
      </c>
      <c r="D23334" s="69" t="s">
        <v>1937</v>
      </c>
      <c r="E23334" s="69" t="s">
        <v>2556</v>
      </c>
      <c r="F23334" s="69">
        <v>1916</v>
      </c>
      <c r="G23334" s="69" t="s">
        <v>1948</v>
      </c>
    </row>
    <row r="23335" spans="1:7" ht="14.4">
      <c r="A23335" s="27" t="str">
        <f>VLOOKUP(C23335,'user list'!A:B,2,0)</f>
        <v>ZAU</v>
      </c>
      <c r="B23335" s="172">
        <v>45826.623622685183</v>
      </c>
      <c r="C23335" s="69" t="s">
        <v>275</v>
      </c>
      <c r="D23335" s="69" t="s">
        <v>1937</v>
      </c>
      <c r="E23335" s="69" t="s">
        <v>2556</v>
      </c>
      <c r="F23335" s="69">
        <v>1916</v>
      </c>
      <c r="G23335" s="69" t="s">
        <v>1939</v>
      </c>
    </row>
    <row r="23336" spans="1:7" ht="14.4">
      <c r="A23336" s="27" t="str">
        <f>VLOOKUP(C23336,'user list'!A:B,2,0)</f>
        <v>Admin</v>
      </c>
      <c r="B23336" s="172">
        <v>45826.623622685183</v>
      </c>
      <c r="C23336" s="69" t="s">
        <v>186</v>
      </c>
      <c r="D23336" s="69" t="s">
        <v>1937</v>
      </c>
      <c r="E23336" s="69" t="s">
        <v>2556</v>
      </c>
      <c r="F23336" s="69">
        <v>1916</v>
      </c>
      <c r="G23336" s="69" t="s">
        <v>1948</v>
      </c>
    </row>
    <row r="23337" spans="1:7" ht="14.4">
      <c r="A23337" s="27" t="str">
        <f>VLOOKUP(C23337,'user list'!A:B,2,0)</f>
        <v>ZAU</v>
      </c>
      <c r="B23337" s="172">
        <v>45826.623645833337</v>
      </c>
      <c r="C23337" s="69" t="s">
        <v>275</v>
      </c>
      <c r="D23337" s="69" t="s">
        <v>1937</v>
      </c>
      <c r="E23337" s="69" t="s">
        <v>2463</v>
      </c>
      <c r="F23337" s="69">
        <v>1760</v>
      </c>
      <c r="G23337" s="69" t="s">
        <v>1939</v>
      </c>
    </row>
    <row r="23338" spans="1:7" ht="14.4">
      <c r="A23338" s="27" t="str">
        <f>VLOOKUP(C23338,'user list'!A:B,2,0)</f>
        <v>CAD</v>
      </c>
      <c r="B23338" s="172">
        <v>45826.623645833337</v>
      </c>
      <c r="C23338" s="69" t="s">
        <v>196</v>
      </c>
      <c r="D23338" s="69" t="s">
        <v>1937</v>
      </c>
      <c r="E23338" s="69" t="s">
        <v>3458</v>
      </c>
      <c r="F23338" s="69">
        <v>2547</v>
      </c>
      <c r="G23338" s="69" t="s">
        <v>1939</v>
      </c>
    </row>
    <row r="23339" spans="1:7" ht="14.4">
      <c r="A23339" s="27" t="str">
        <f>VLOOKUP(C23339,'user list'!A:B,2,0)</f>
        <v>ZAU</v>
      </c>
      <c r="B23339" s="172">
        <v>45826.623680555553</v>
      </c>
      <c r="C23339" s="69" t="s">
        <v>275</v>
      </c>
      <c r="D23339" s="69" t="s">
        <v>1937</v>
      </c>
      <c r="E23339" s="69" t="s">
        <v>2601</v>
      </c>
      <c r="F23339" s="69">
        <v>1976</v>
      </c>
      <c r="G23339" s="69" t="s">
        <v>1939</v>
      </c>
    </row>
    <row r="23340" spans="1:7" ht="14.4">
      <c r="A23340" s="27" t="str">
        <f>VLOOKUP(C23340,'user list'!A:B,2,0)</f>
        <v>ZAU</v>
      </c>
      <c r="B23340" s="172">
        <v>45826.623761574076</v>
      </c>
      <c r="C23340" s="69" t="s">
        <v>275</v>
      </c>
      <c r="D23340" s="69" t="s">
        <v>1937</v>
      </c>
      <c r="E23340" s="69" t="s">
        <v>2614</v>
      </c>
      <c r="F23340" s="69">
        <v>2129</v>
      </c>
      <c r="G23340" s="69" t="s">
        <v>1939</v>
      </c>
    </row>
    <row r="23341" spans="1:7" ht="14.4">
      <c r="A23341" s="27" t="str">
        <f>VLOOKUP(C23341,'user list'!A:B,2,0)</f>
        <v>ZAU</v>
      </c>
      <c r="B23341" s="172">
        <v>45826.624050925922</v>
      </c>
      <c r="C23341" s="69" t="s">
        <v>275</v>
      </c>
      <c r="D23341" s="69" t="s">
        <v>1937</v>
      </c>
      <c r="E23341" s="69" t="s">
        <v>2614</v>
      </c>
      <c r="F23341" s="69">
        <v>2129</v>
      </c>
      <c r="G23341" s="69" t="s">
        <v>2441</v>
      </c>
    </row>
    <row r="23342" spans="1:7" ht="14.4">
      <c r="A23342" s="27" t="str">
        <f>VLOOKUP(C23342,'user list'!A:B,2,0)</f>
        <v>ZAU</v>
      </c>
      <c r="B23342" s="172">
        <v>45826.624131944445</v>
      </c>
      <c r="C23342" s="69" t="s">
        <v>275</v>
      </c>
      <c r="D23342" s="69" t="s">
        <v>1937</v>
      </c>
      <c r="E23342" s="69" t="s">
        <v>2697</v>
      </c>
      <c r="F23342" s="69">
        <v>2138</v>
      </c>
      <c r="G23342" s="69" t="s">
        <v>1939</v>
      </c>
    </row>
    <row r="23343" spans="1:7" ht="14.4">
      <c r="A23343" s="27" t="str">
        <f>VLOOKUP(C23343,'user list'!A:B,2,0)</f>
        <v>CAD</v>
      </c>
      <c r="B23343" s="172">
        <v>45826.624282407407</v>
      </c>
      <c r="C23343" s="69" t="s">
        <v>196</v>
      </c>
      <c r="D23343" s="69" t="s">
        <v>1937</v>
      </c>
      <c r="E23343" s="69" t="s">
        <v>3459</v>
      </c>
      <c r="F23343" s="69">
        <v>2548</v>
      </c>
      <c r="G23343" s="69" t="s">
        <v>1939</v>
      </c>
    </row>
    <row r="23344" spans="1:7" ht="14.4">
      <c r="A23344" s="27" t="str">
        <f>VLOOKUP(C23344,'user list'!A:B,2,0)</f>
        <v>ZAU</v>
      </c>
      <c r="B23344" s="172">
        <v>45826.624293981484</v>
      </c>
      <c r="C23344" s="69" t="s">
        <v>275</v>
      </c>
      <c r="D23344" s="69" t="s">
        <v>1937</v>
      </c>
      <c r="E23344" s="69" t="s">
        <v>2713</v>
      </c>
      <c r="F23344" s="69">
        <v>2161</v>
      </c>
      <c r="G23344" s="69" t="s">
        <v>1939</v>
      </c>
    </row>
    <row r="23345" spans="1:7" ht="14.4">
      <c r="A23345" s="27" t="str">
        <f>VLOOKUP(C23345,'user list'!A:B,2,0)</f>
        <v>ZAU</v>
      </c>
      <c r="B23345" s="172">
        <v>45826.624363425923</v>
      </c>
      <c r="C23345" s="69" t="s">
        <v>275</v>
      </c>
      <c r="D23345" s="69" t="s">
        <v>1937</v>
      </c>
      <c r="E23345" s="69" t="s">
        <v>2029</v>
      </c>
      <c r="F23345" s="69">
        <v>2208</v>
      </c>
      <c r="G23345" s="69" t="s">
        <v>1939</v>
      </c>
    </row>
    <row r="23346" spans="1:7" ht="14.4">
      <c r="A23346" s="27" t="str">
        <f>VLOOKUP(C23346,'user list'!A:B,2,0)</f>
        <v>ZAU</v>
      </c>
      <c r="B23346" s="172">
        <v>45826.624502314815</v>
      </c>
      <c r="C23346" s="69" t="s">
        <v>275</v>
      </c>
      <c r="D23346" s="69" t="s">
        <v>1937</v>
      </c>
      <c r="E23346" s="69" t="s">
        <v>3392</v>
      </c>
      <c r="F23346" s="69">
        <v>2475</v>
      </c>
      <c r="G23346" s="69" t="s">
        <v>1939</v>
      </c>
    </row>
    <row r="23347" spans="1:7" ht="14.4">
      <c r="A23347" s="27" t="str">
        <f>VLOOKUP(C23347,'user list'!A:B,2,0)</f>
        <v>ZAU</v>
      </c>
      <c r="B23347" s="172">
        <v>45826.6247337963</v>
      </c>
      <c r="C23347" s="69" t="s">
        <v>275</v>
      </c>
      <c r="D23347" s="69" t="s">
        <v>1937</v>
      </c>
      <c r="E23347" s="69" t="s">
        <v>3392</v>
      </c>
      <c r="F23347" s="69">
        <v>2475</v>
      </c>
      <c r="G23347" s="69" t="s">
        <v>1947</v>
      </c>
    </row>
    <row r="23348" spans="1:7" ht="14.4">
      <c r="A23348" s="27" t="str">
        <f>VLOOKUP(C23348,'user list'!A:B,2,0)</f>
        <v>ZAU</v>
      </c>
      <c r="B23348" s="172">
        <v>45826.6247337963</v>
      </c>
      <c r="C23348" s="69" t="s">
        <v>275</v>
      </c>
      <c r="D23348" s="69" t="s">
        <v>1937</v>
      </c>
      <c r="E23348" s="69" t="s">
        <v>3392</v>
      </c>
      <c r="F23348" s="69">
        <v>2475</v>
      </c>
      <c r="G23348" s="69" t="s">
        <v>1948</v>
      </c>
    </row>
    <row r="23349" spans="1:7" ht="14.4">
      <c r="A23349" s="27" t="str">
        <f>VLOOKUP(C23349,'user list'!A:B,2,0)</f>
        <v>ZAU</v>
      </c>
      <c r="B23349" s="172">
        <v>45826.6247337963</v>
      </c>
      <c r="C23349" s="69" t="s">
        <v>275</v>
      </c>
      <c r="D23349" s="69" t="s">
        <v>1937</v>
      </c>
      <c r="E23349" s="69" t="s">
        <v>3392</v>
      </c>
      <c r="F23349" s="69">
        <v>2475</v>
      </c>
      <c r="G23349" s="69" t="s">
        <v>1939</v>
      </c>
    </row>
    <row r="23350" spans="1:7" ht="14.4">
      <c r="A23350" s="27" t="str">
        <f>VLOOKUP(C23350,'user list'!A:B,2,0)</f>
        <v>Admin</v>
      </c>
      <c r="B23350" s="172">
        <v>45826.6247337963</v>
      </c>
      <c r="C23350" s="69" t="s">
        <v>186</v>
      </c>
      <c r="D23350" s="69" t="s">
        <v>1937</v>
      </c>
      <c r="E23350" s="69" t="s">
        <v>3392</v>
      </c>
      <c r="F23350" s="69">
        <v>2475</v>
      </c>
      <c r="G23350" s="69" t="s">
        <v>1948</v>
      </c>
    </row>
    <row r="23351" spans="1:7" ht="14.4">
      <c r="A23351" s="27" t="str">
        <f>VLOOKUP(C23351,'user list'!A:B,2,0)</f>
        <v>ZAU</v>
      </c>
      <c r="B23351" s="172">
        <v>45826.624756944446</v>
      </c>
      <c r="C23351" s="69" t="s">
        <v>275</v>
      </c>
      <c r="D23351" s="69" t="s">
        <v>1937</v>
      </c>
      <c r="E23351" s="69" t="s">
        <v>3061</v>
      </c>
      <c r="F23351" s="69">
        <v>2360</v>
      </c>
      <c r="G23351" s="69" t="s">
        <v>1939</v>
      </c>
    </row>
    <row r="23352" spans="1:7" ht="14.4">
      <c r="A23352" s="27" t="str">
        <f>VLOOKUP(C23352,'user list'!A:B,2,0)</f>
        <v>ZAU</v>
      </c>
      <c r="B23352" s="172">
        <v>45826.624814814815</v>
      </c>
      <c r="C23352" s="69" t="s">
        <v>275</v>
      </c>
      <c r="D23352" s="69" t="s">
        <v>1937</v>
      </c>
      <c r="E23352" s="69" t="s">
        <v>3061</v>
      </c>
      <c r="F23352" s="69">
        <v>2360</v>
      </c>
      <c r="G23352" s="69" t="s">
        <v>1947</v>
      </c>
    </row>
    <row r="23353" spans="1:7" ht="14.4">
      <c r="A23353" s="27" t="str">
        <f>VLOOKUP(C23353,'user list'!A:B,2,0)</f>
        <v>ZAU</v>
      </c>
      <c r="B23353" s="172">
        <v>45826.624814814815</v>
      </c>
      <c r="C23353" s="69" t="s">
        <v>275</v>
      </c>
      <c r="D23353" s="69" t="s">
        <v>1937</v>
      </c>
      <c r="E23353" s="69" t="s">
        <v>3061</v>
      </c>
      <c r="F23353" s="69">
        <v>2360</v>
      </c>
      <c r="G23353" s="69" t="s">
        <v>1948</v>
      </c>
    </row>
    <row r="23354" spans="1:7" ht="14.4">
      <c r="A23354" s="27" t="str">
        <f>VLOOKUP(C23354,'user list'!A:B,2,0)</f>
        <v>ZAU</v>
      </c>
      <c r="B23354" s="172">
        <v>45826.624814814815</v>
      </c>
      <c r="C23354" s="69" t="s">
        <v>275</v>
      </c>
      <c r="D23354" s="69" t="s">
        <v>1937</v>
      </c>
      <c r="E23354" s="69" t="s">
        <v>3061</v>
      </c>
      <c r="F23354" s="69">
        <v>2360</v>
      </c>
      <c r="G23354" s="69" t="s">
        <v>1939</v>
      </c>
    </row>
    <row r="23355" spans="1:7" ht="14.4">
      <c r="A23355" s="27" t="str">
        <f>VLOOKUP(C23355,'user list'!A:B,2,0)</f>
        <v>Admin</v>
      </c>
      <c r="B23355" s="172">
        <v>45826.624814814815</v>
      </c>
      <c r="C23355" s="69" t="s">
        <v>186</v>
      </c>
      <c r="D23355" s="69" t="s">
        <v>1937</v>
      </c>
      <c r="E23355" s="69" t="s">
        <v>3061</v>
      </c>
      <c r="F23355" s="69">
        <v>2360</v>
      </c>
      <c r="G23355" s="69" t="s">
        <v>1948</v>
      </c>
    </row>
    <row r="23356" spans="1:7" ht="14.4">
      <c r="A23356" s="27" t="str">
        <f>VLOOKUP(C23356,'user list'!A:B,2,0)</f>
        <v>ZAU</v>
      </c>
      <c r="B23356" s="172">
        <v>45826.624837962961</v>
      </c>
      <c r="C23356" s="69" t="s">
        <v>275</v>
      </c>
      <c r="D23356" s="69" t="s">
        <v>1937</v>
      </c>
      <c r="E23356" s="69" t="s">
        <v>3060</v>
      </c>
      <c r="F23356" s="69">
        <v>2354</v>
      </c>
      <c r="G23356" s="69" t="s">
        <v>1939</v>
      </c>
    </row>
    <row r="23357" spans="1:7" ht="14.4">
      <c r="A23357" s="27" t="str">
        <f>VLOOKUP(C23357,'user list'!A:B,2,0)</f>
        <v>ZAU</v>
      </c>
      <c r="B23357" s="172">
        <v>45826.624907407408</v>
      </c>
      <c r="C23357" s="69" t="s">
        <v>275</v>
      </c>
      <c r="D23357" s="69" t="s">
        <v>1937</v>
      </c>
      <c r="E23357" s="69" t="s">
        <v>3060</v>
      </c>
      <c r="F23357" s="69">
        <v>2354</v>
      </c>
      <c r="G23357" s="69" t="s">
        <v>1947</v>
      </c>
    </row>
    <row r="23358" spans="1:7" ht="14.4">
      <c r="A23358" s="27" t="str">
        <f>VLOOKUP(C23358,'user list'!A:B,2,0)</f>
        <v>ZAU</v>
      </c>
      <c r="B23358" s="172">
        <v>45826.624907407408</v>
      </c>
      <c r="C23358" s="69" t="s">
        <v>275</v>
      </c>
      <c r="D23358" s="69" t="s">
        <v>1937</v>
      </c>
      <c r="E23358" s="69" t="s">
        <v>3060</v>
      </c>
      <c r="F23358" s="69">
        <v>2354</v>
      </c>
      <c r="G23358" s="69" t="s">
        <v>1948</v>
      </c>
    </row>
    <row r="23359" spans="1:7" ht="14.4">
      <c r="A23359" s="27" t="str">
        <f>VLOOKUP(C23359,'user list'!A:B,2,0)</f>
        <v>ZAU</v>
      </c>
      <c r="B23359" s="172">
        <v>45826.624907407408</v>
      </c>
      <c r="C23359" s="69" t="s">
        <v>275</v>
      </c>
      <c r="D23359" s="69" t="s">
        <v>1937</v>
      </c>
      <c r="E23359" s="69" t="s">
        <v>3060</v>
      </c>
      <c r="F23359" s="69">
        <v>2354</v>
      </c>
      <c r="G23359" s="69" t="s">
        <v>1939</v>
      </c>
    </row>
    <row r="23360" spans="1:7" ht="14.4">
      <c r="A23360" s="27" t="str">
        <f>VLOOKUP(C23360,'user list'!A:B,2,0)</f>
        <v>Admin</v>
      </c>
      <c r="B23360" s="172">
        <v>45826.624907407408</v>
      </c>
      <c r="C23360" s="69" t="s">
        <v>186</v>
      </c>
      <c r="D23360" s="69" t="s">
        <v>1937</v>
      </c>
      <c r="E23360" s="69" t="s">
        <v>3060</v>
      </c>
      <c r="F23360" s="69">
        <v>2354</v>
      </c>
      <c r="G23360" s="69" t="s">
        <v>1948</v>
      </c>
    </row>
    <row r="23361" spans="1:7" ht="14.4">
      <c r="A23361" s="27" t="str">
        <f>VLOOKUP(C23361,'user list'!A:B,2,0)</f>
        <v>ZAU</v>
      </c>
      <c r="B23361" s="172">
        <v>45826.624942129631</v>
      </c>
      <c r="C23361" s="69" t="s">
        <v>275</v>
      </c>
      <c r="D23361" s="69" t="s">
        <v>1937</v>
      </c>
      <c r="E23361" s="69" t="s">
        <v>2784</v>
      </c>
      <c r="F23361" s="69">
        <v>2236</v>
      </c>
      <c r="G23361" s="69" t="s">
        <v>1939</v>
      </c>
    </row>
    <row r="23362" spans="1:7" ht="14.4">
      <c r="A23362" s="27" t="str">
        <f>VLOOKUP(C23362,'user list'!A:B,2,0)</f>
        <v>ZAU</v>
      </c>
      <c r="B23362" s="172">
        <v>45826.624988425923</v>
      </c>
      <c r="C23362" s="69" t="s">
        <v>275</v>
      </c>
      <c r="D23362" s="69" t="s">
        <v>1937</v>
      </c>
      <c r="E23362" s="69" t="s">
        <v>2784</v>
      </c>
      <c r="F23362" s="69">
        <v>2236</v>
      </c>
      <c r="G23362" s="69" t="s">
        <v>1947</v>
      </c>
    </row>
    <row r="23363" spans="1:7" ht="14.4">
      <c r="A23363" s="27" t="str">
        <f>VLOOKUP(C23363,'user list'!A:B,2,0)</f>
        <v>ZAU</v>
      </c>
      <c r="B23363" s="172">
        <v>45826.624988425923</v>
      </c>
      <c r="C23363" s="69" t="s">
        <v>275</v>
      </c>
      <c r="D23363" s="69" t="s">
        <v>1937</v>
      </c>
      <c r="E23363" s="69" t="s">
        <v>2784</v>
      </c>
      <c r="F23363" s="69">
        <v>2236</v>
      </c>
      <c r="G23363" s="69" t="s">
        <v>1948</v>
      </c>
    </row>
    <row r="23364" spans="1:7" ht="14.4">
      <c r="A23364" s="27" t="str">
        <f>VLOOKUP(C23364,'user list'!A:B,2,0)</f>
        <v>ZAU</v>
      </c>
      <c r="B23364" s="172">
        <v>45826.624988425923</v>
      </c>
      <c r="C23364" s="69" t="s">
        <v>275</v>
      </c>
      <c r="D23364" s="69" t="s">
        <v>1937</v>
      </c>
      <c r="E23364" s="69" t="s">
        <v>2784</v>
      </c>
      <c r="F23364" s="69">
        <v>2236</v>
      </c>
      <c r="G23364" s="69" t="s">
        <v>1939</v>
      </c>
    </row>
    <row r="23365" spans="1:7" ht="14.4">
      <c r="A23365" s="27" t="str">
        <f>VLOOKUP(C23365,'user list'!A:B,2,0)</f>
        <v>Admin</v>
      </c>
      <c r="B23365" s="172">
        <v>45826.624988425923</v>
      </c>
      <c r="C23365" s="69" t="s">
        <v>186</v>
      </c>
      <c r="D23365" s="69" t="s">
        <v>1937</v>
      </c>
      <c r="E23365" s="69" t="s">
        <v>2784</v>
      </c>
      <c r="F23365" s="69">
        <v>2236</v>
      </c>
      <c r="G23365" s="69" t="s">
        <v>1948</v>
      </c>
    </row>
    <row r="23366" spans="1:7" ht="14.4">
      <c r="A23366" s="27" t="str">
        <f>VLOOKUP(C23366,'user list'!A:B,2,0)</f>
        <v>ZAU</v>
      </c>
      <c r="B23366" s="172">
        <v>45826.625011574077</v>
      </c>
      <c r="C23366" s="69" t="s">
        <v>275</v>
      </c>
      <c r="D23366" s="69" t="s">
        <v>1937</v>
      </c>
      <c r="E23366" s="69" t="s">
        <v>2784</v>
      </c>
      <c r="F23366" s="69">
        <v>2340</v>
      </c>
      <c r="G23366" s="69" t="s">
        <v>1939</v>
      </c>
    </row>
    <row r="23367" spans="1:7" ht="14.4">
      <c r="A23367" s="27" t="str">
        <f>VLOOKUP(C23367,'user list'!A:B,2,0)</f>
        <v>ZAU</v>
      </c>
      <c r="B23367" s="172">
        <v>45826.625104166669</v>
      </c>
      <c r="C23367" s="69" t="s">
        <v>275</v>
      </c>
      <c r="D23367" s="69" t="s">
        <v>1937</v>
      </c>
      <c r="E23367" s="69" t="s">
        <v>2784</v>
      </c>
      <c r="F23367" s="69">
        <v>2340</v>
      </c>
      <c r="G23367" s="69" t="s">
        <v>1947</v>
      </c>
    </row>
    <row r="23368" spans="1:7" ht="14.4">
      <c r="A23368" s="27" t="str">
        <f>VLOOKUP(C23368,'user list'!A:B,2,0)</f>
        <v>ZAU</v>
      </c>
      <c r="B23368" s="172">
        <v>45826.625104166669</v>
      </c>
      <c r="C23368" s="69" t="s">
        <v>275</v>
      </c>
      <c r="D23368" s="69" t="s">
        <v>1937</v>
      </c>
      <c r="E23368" s="69" t="s">
        <v>2784</v>
      </c>
      <c r="F23368" s="69">
        <v>2340</v>
      </c>
      <c r="G23368" s="69" t="s">
        <v>1948</v>
      </c>
    </row>
    <row r="23369" spans="1:7" ht="14.4">
      <c r="A23369" s="27" t="str">
        <f>VLOOKUP(C23369,'user list'!A:B,2,0)</f>
        <v>ZAU</v>
      </c>
      <c r="B23369" s="172">
        <v>45826.625104166669</v>
      </c>
      <c r="C23369" s="69" t="s">
        <v>275</v>
      </c>
      <c r="D23369" s="69" t="s">
        <v>1937</v>
      </c>
      <c r="E23369" s="69" t="s">
        <v>2784</v>
      </c>
      <c r="F23369" s="69">
        <v>2340</v>
      </c>
      <c r="G23369" s="69" t="s">
        <v>1939</v>
      </c>
    </row>
    <row r="23370" spans="1:7" ht="14.4">
      <c r="A23370" s="27" t="str">
        <f>VLOOKUP(C23370,'user list'!A:B,2,0)</f>
        <v>Admin</v>
      </c>
      <c r="B23370" s="172">
        <v>45826.625104166669</v>
      </c>
      <c r="C23370" s="69" t="s">
        <v>186</v>
      </c>
      <c r="D23370" s="69" t="s">
        <v>1937</v>
      </c>
      <c r="E23370" s="69" t="s">
        <v>2784</v>
      </c>
      <c r="F23370" s="69">
        <v>2340</v>
      </c>
      <c r="G23370" s="69" t="s">
        <v>1948</v>
      </c>
    </row>
    <row r="23371" spans="1:7" ht="14.4">
      <c r="A23371" s="27" t="str">
        <f>VLOOKUP(C23371,'user list'!A:B,2,0)</f>
        <v>ZAU</v>
      </c>
      <c r="B23371" s="172">
        <v>45826.625127314815</v>
      </c>
      <c r="C23371" s="69" t="s">
        <v>275</v>
      </c>
      <c r="D23371" s="69" t="s">
        <v>1937</v>
      </c>
      <c r="E23371" s="69" t="s">
        <v>1974</v>
      </c>
      <c r="F23371" s="69">
        <v>2402</v>
      </c>
      <c r="G23371" s="69" t="s">
        <v>1939</v>
      </c>
    </row>
    <row r="23372" spans="1:7" ht="14.4">
      <c r="A23372" s="27" t="str">
        <f>VLOOKUP(C23372,'user list'!A:B,2,0)</f>
        <v>ZAU</v>
      </c>
      <c r="B23372" s="172">
        <v>45826.625173611108</v>
      </c>
      <c r="C23372" s="69" t="s">
        <v>275</v>
      </c>
      <c r="D23372" s="69" t="s">
        <v>1937</v>
      </c>
      <c r="E23372" s="69" t="s">
        <v>1974</v>
      </c>
      <c r="F23372" s="69">
        <v>2402</v>
      </c>
      <c r="G23372" s="69" t="s">
        <v>1947</v>
      </c>
    </row>
    <row r="23373" spans="1:7" ht="14.4">
      <c r="A23373" s="27" t="str">
        <f>VLOOKUP(C23373,'user list'!A:B,2,0)</f>
        <v>ZAU</v>
      </c>
      <c r="B23373" s="172">
        <v>45826.625173611108</v>
      </c>
      <c r="C23373" s="69" t="s">
        <v>275</v>
      </c>
      <c r="D23373" s="69" t="s">
        <v>1937</v>
      </c>
      <c r="E23373" s="69" t="s">
        <v>1974</v>
      </c>
      <c r="F23373" s="69">
        <v>2402</v>
      </c>
      <c r="G23373" s="69" t="s">
        <v>1948</v>
      </c>
    </row>
    <row r="23374" spans="1:7" ht="14.4">
      <c r="A23374" s="27" t="str">
        <f>VLOOKUP(C23374,'user list'!A:B,2,0)</f>
        <v>ZAU</v>
      </c>
      <c r="B23374" s="172">
        <v>45826.625173611108</v>
      </c>
      <c r="C23374" s="69" t="s">
        <v>275</v>
      </c>
      <c r="D23374" s="69" t="s">
        <v>1937</v>
      </c>
      <c r="E23374" s="69" t="s">
        <v>1974</v>
      </c>
      <c r="F23374" s="69">
        <v>2402</v>
      </c>
      <c r="G23374" s="69" t="s">
        <v>1939</v>
      </c>
    </row>
    <row r="23375" spans="1:7" ht="14.4">
      <c r="A23375" s="27" t="str">
        <f>VLOOKUP(C23375,'user list'!A:B,2,0)</f>
        <v>Admin</v>
      </c>
      <c r="B23375" s="172">
        <v>45826.625173611108</v>
      </c>
      <c r="C23375" s="69" t="s">
        <v>186</v>
      </c>
      <c r="D23375" s="69" t="s">
        <v>1937</v>
      </c>
      <c r="E23375" s="69" t="s">
        <v>1974</v>
      </c>
      <c r="F23375" s="69">
        <v>2402</v>
      </c>
      <c r="G23375" s="69" t="s">
        <v>1948</v>
      </c>
    </row>
    <row r="23376" spans="1:7" ht="14.4">
      <c r="A23376" s="27" t="str">
        <f>VLOOKUP(C23376,'user list'!A:B,2,0)</f>
        <v>ZAU</v>
      </c>
      <c r="B23376" s="172">
        <v>45826.625208333331</v>
      </c>
      <c r="C23376" s="69" t="s">
        <v>275</v>
      </c>
      <c r="D23376" s="69" t="s">
        <v>1937</v>
      </c>
      <c r="E23376" s="69" t="s">
        <v>3454</v>
      </c>
      <c r="F23376" s="69">
        <v>2543</v>
      </c>
      <c r="G23376" s="69" t="s">
        <v>1939</v>
      </c>
    </row>
    <row r="23377" spans="1:7" ht="14.4">
      <c r="A23377" s="27" t="str">
        <f>VLOOKUP(C23377,'user list'!A:B,2,0)</f>
        <v>ZAU</v>
      </c>
      <c r="B23377" s="172">
        <v>45826.625289351854</v>
      </c>
      <c r="C23377" s="69" t="s">
        <v>275</v>
      </c>
      <c r="D23377" s="69" t="s">
        <v>1937</v>
      </c>
      <c r="E23377" s="69" t="s">
        <v>3454</v>
      </c>
      <c r="F23377" s="69">
        <v>2543</v>
      </c>
      <c r="G23377" s="69" t="s">
        <v>1947</v>
      </c>
    </row>
    <row r="23378" spans="1:7" ht="14.4">
      <c r="A23378" s="27" t="str">
        <f>VLOOKUP(C23378,'user list'!A:B,2,0)</f>
        <v>ZAU</v>
      </c>
      <c r="B23378" s="172">
        <v>45826.625289351854</v>
      </c>
      <c r="C23378" s="69" t="s">
        <v>275</v>
      </c>
      <c r="D23378" s="69" t="s">
        <v>1937</v>
      </c>
      <c r="E23378" s="69" t="s">
        <v>3454</v>
      </c>
      <c r="F23378" s="69">
        <v>2543</v>
      </c>
      <c r="G23378" s="69" t="s">
        <v>1948</v>
      </c>
    </row>
    <row r="23379" spans="1:7" ht="14.4">
      <c r="A23379" s="27" t="str">
        <f>VLOOKUP(C23379,'user list'!A:B,2,0)</f>
        <v>ZAU</v>
      </c>
      <c r="B23379" s="172">
        <v>45826.625289351854</v>
      </c>
      <c r="C23379" s="69" t="s">
        <v>275</v>
      </c>
      <c r="D23379" s="69" t="s">
        <v>1937</v>
      </c>
      <c r="E23379" s="69" t="s">
        <v>3454</v>
      </c>
      <c r="F23379" s="69">
        <v>2543</v>
      </c>
      <c r="G23379" s="69" t="s">
        <v>1939</v>
      </c>
    </row>
    <row r="23380" spans="1:7" ht="14.4">
      <c r="A23380" s="27" t="str">
        <f>VLOOKUP(C23380,'user list'!A:B,2,0)</f>
        <v>Admin</v>
      </c>
      <c r="B23380" s="172">
        <v>45826.625289351854</v>
      </c>
      <c r="C23380" s="69" t="s">
        <v>186</v>
      </c>
      <c r="D23380" s="69" t="s">
        <v>1937</v>
      </c>
      <c r="E23380" s="69" t="s">
        <v>3454</v>
      </c>
      <c r="F23380" s="69">
        <v>2543</v>
      </c>
      <c r="G23380" s="69" t="s">
        <v>1948</v>
      </c>
    </row>
    <row r="23381" spans="1:7" ht="14.4">
      <c r="A23381" s="27" t="str">
        <f>VLOOKUP(C23381,'user list'!A:B,2,0)</f>
        <v>LEDIPO</v>
      </c>
      <c r="B23381" s="172">
        <v>45826.625381944446</v>
      </c>
      <c r="C23381" s="69" t="s">
        <v>222</v>
      </c>
      <c r="D23381" s="69" t="s">
        <v>1937</v>
      </c>
      <c r="E23381" s="69" t="s">
        <v>3474</v>
      </c>
      <c r="F23381" s="69">
        <v>2566</v>
      </c>
      <c r="G23381" s="69" t="s">
        <v>1939</v>
      </c>
    </row>
    <row r="23382" spans="1:7" ht="14.4">
      <c r="A23382" s="27" t="str">
        <f>VLOOKUP(C23382,'user list'!A:B,2,0)</f>
        <v>LEDIPO</v>
      </c>
      <c r="B23382" s="172">
        <v>45826.625567129631</v>
      </c>
      <c r="C23382" s="69" t="s">
        <v>222</v>
      </c>
      <c r="D23382" s="69" t="s">
        <v>1937</v>
      </c>
      <c r="E23382" s="69" t="s">
        <v>3474</v>
      </c>
      <c r="F23382" s="69">
        <v>2566</v>
      </c>
      <c r="G23382" s="69" t="s">
        <v>1947</v>
      </c>
    </row>
    <row r="23383" spans="1:7" ht="14.4">
      <c r="A23383" s="27" t="str">
        <f>VLOOKUP(C23383,'user list'!A:B,2,0)</f>
        <v>LEDIPO</v>
      </c>
      <c r="B23383" s="172">
        <v>45826.625567129631</v>
      </c>
      <c r="C23383" s="69" t="s">
        <v>222</v>
      </c>
      <c r="D23383" s="69" t="s">
        <v>1937</v>
      </c>
      <c r="E23383" s="69" t="s">
        <v>3474</v>
      </c>
      <c r="F23383" s="69">
        <v>2566</v>
      </c>
      <c r="G23383" s="69" t="s">
        <v>1948</v>
      </c>
    </row>
    <row r="23384" spans="1:7" ht="14.4">
      <c r="A23384" s="27" t="str">
        <f>VLOOKUP(C23384,'user list'!A:B,2,0)</f>
        <v>LEDIPO</v>
      </c>
      <c r="B23384" s="172">
        <v>45826.625567129631</v>
      </c>
      <c r="C23384" s="69" t="s">
        <v>222</v>
      </c>
      <c r="D23384" s="69" t="s">
        <v>1937</v>
      </c>
      <c r="E23384" s="69" t="s">
        <v>3474</v>
      </c>
      <c r="F23384" s="69">
        <v>2566</v>
      </c>
      <c r="G23384" s="69" t="s">
        <v>1939</v>
      </c>
    </row>
    <row r="23385" spans="1:7" ht="14.4">
      <c r="A23385" s="27" t="str">
        <f>VLOOKUP(C23385,'user list'!A:B,2,0)</f>
        <v>Admin</v>
      </c>
      <c r="B23385" s="172">
        <v>45826.625567129631</v>
      </c>
      <c r="C23385" s="69" t="s">
        <v>186</v>
      </c>
      <c r="D23385" s="69" t="s">
        <v>1937</v>
      </c>
      <c r="E23385" s="69" t="s">
        <v>3474</v>
      </c>
      <c r="F23385" s="69">
        <v>2566</v>
      </c>
      <c r="G23385" s="69" t="s">
        <v>1948</v>
      </c>
    </row>
    <row r="23386" spans="1:7" ht="14.4">
      <c r="A23386" s="27" t="str">
        <f>VLOOKUP(C23386,'user list'!A:B,2,0)</f>
        <v>OCM</v>
      </c>
      <c r="B23386" s="172">
        <v>45826.626979166664</v>
      </c>
      <c r="C23386" s="69" t="s">
        <v>230</v>
      </c>
      <c r="D23386" s="69" t="s">
        <v>1937</v>
      </c>
      <c r="E23386" s="69" t="s">
        <v>2047</v>
      </c>
      <c r="F23386" s="69">
        <v>2568</v>
      </c>
      <c r="G23386" s="69" t="s">
        <v>2440</v>
      </c>
    </row>
    <row r="23387" spans="1:7" ht="14.4">
      <c r="A23387" s="27" t="str">
        <f>VLOOKUP(C23387,'user list'!A:B,2,0)</f>
        <v>Admin</v>
      </c>
      <c r="B23387" s="172">
        <v>45826.626979166664</v>
      </c>
      <c r="C23387" s="69" t="s">
        <v>186</v>
      </c>
      <c r="D23387" s="69" t="s">
        <v>1937</v>
      </c>
      <c r="E23387" s="69" t="s">
        <v>2047</v>
      </c>
      <c r="F23387" s="69">
        <v>2568</v>
      </c>
      <c r="G23387" s="69" t="s">
        <v>1948</v>
      </c>
    </row>
    <row r="23388" spans="1:7" ht="14.4">
      <c r="A23388" s="27" t="str">
        <f>VLOOKUP(C23388,'user list'!A:B,2,0)</f>
        <v>Admin</v>
      </c>
      <c r="B23388" s="172">
        <v>45826.626979166664</v>
      </c>
      <c r="C23388" s="69" t="s">
        <v>186</v>
      </c>
      <c r="D23388" s="69" t="s">
        <v>1937</v>
      </c>
      <c r="E23388" s="69" t="s">
        <v>2047</v>
      </c>
      <c r="F23388" s="69">
        <v>2568</v>
      </c>
      <c r="G23388" s="69" t="s">
        <v>1947</v>
      </c>
    </row>
    <row r="23389" spans="1:7" ht="14.4">
      <c r="A23389" s="27" t="str">
        <f>VLOOKUP(C23389,'user list'!A:B,2,0)</f>
        <v>Admin</v>
      </c>
      <c r="B23389" s="172">
        <v>45826.62699074074</v>
      </c>
      <c r="C23389" s="69" t="s">
        <v>186</v>
      </c>
      <c r="D23389" s="69" t="s">
        <v>1937</v>
      </c>
      <c r="E23389" s="69" t="s">
        <v>2047</v>
      </c>
      <c r="F23389" s="69">
        <v>2568</v>
      </c>
      <c r="G23389" s="69" t="s">
        <v>1948</v>
      </c>
    </row>
    <row r="23390" spans="1:7" ht="14.4">
      <c r="A23390" s="27" t="str">
        <f>VLOOKUP(C23390,'user list'!A:B,2,0)</f>
        <v>Admin</v>
      </c>
      <c r="B23390" s="172">
        <v>45826.62699074074</v>
      </c>
      <c r="C23390" s="69" t="s">
        <v>186</v>
      </c>
      <c r="D23390" s="69" t="s">
        <v>1937</v>
      </c>
      <c r="E23390" s="69" t="s">
        <v>2047</v>
      </c>
      <c r="F23390" s="69">
        <v>2568</v>
      </c>
      <c r="G23390" s="69" t="s">
        <v>1948</v>
      </c>
    </row>
    <row r="23391" spans="1:7" ht="14.4">
      <c r="A23391" s="27" t="str">
        <f>VLOOKUP(C23391,'user list'!A:B,2,0)</f>
        <v>CAD</v>
      </c>
      <c r="B23391" s="172">
        <v>45826.627175925925</v>
      </c>
      <c r="C23391" s="69" t="s">
        <v>196</v>
      </c>
      <c r="D23391" s="69" t="s">
        <v>1937</v>
      </c>
      <c r="E23391" s="69" t="s">
        <v>3460</v>
      </c>
      <c r="F23391" s="69">
        <v>2549</v>
      </c>
      <c r="G23391" s="69" t="s">
        <v>1939</v>
      </c>
    </row>
  </sheetData>
  <pageMargins left="0.75" right="0.75" top="1" bottom="1" header="0.5" footer="0.5"/>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M26"/>
  <sheetViews>
    <sheetView showGridLines="0" workbookViewId="0">
      <selection activeCell="N23" sqref="N23"/>
    </sheetView>
  </sheetViews>
  <sheetFormatPr defaultColWidth="8.88671875" defaultRowHeight="13.2"/>
  <cols>
    <col min="1" max="1" width="12" style="27" customWidth="1"/>
    <col min="2" max="2" width="18.33203125" style="27" customWidth="1"/>
    <col min="3" max="16384" width="8.88671875" style="27"/>
  </cols>
  <sheetData>
    <row r="2" spans="1:13">
      <c r="I2" s="27" t="s">
        <v>2840</v>
      </c>
    </row>
    <row r="3" spans="1:13">
      <c r="A3" s="27" t="s">
        <v>2841</v>
      </c>
      <c r="B3" s="27" t="s">
        <v>2842</v>
      </c>
      <c r="I3" s="27" t="s">
        <v>771</v>
      </c>
      <c r="J3" s="27" t="s">
        <v>2843</v>
      </c>
    </row>
    <row r="4" spans="1:13" ht="14.4">
      <c r="A4" s="45" t="s">
        <v>55</v>
      </c>
      <c r="B4" s="66">
        <v>2</v>
      </c>
      <c r="E4" s="27" t="str">
        <f>VLOOKUP(A4,doctypeSUM!C:C,1,0)</f>
        <v>CAD</v>
      </c>
      <c r="F4" s="27" t="str">
        <f>VLOOKUP(E4,'54dept'!C:C,1,0)</f>
        <v>CAD</v>
      </c>
      <c r="I4" s="67" t="s">
        <v>41</v>
      </c>
      <c r="J4" s="68">
        <f>COUNTIFS(raw_received!C:C,Sheet1!I4)</f>
        <v>70</v>
      </c>
      <c r="K4" s="27" t="s">
        <v>2844</v>
      </c>
      <c r="M4" s="69" t="s">
        <v>730</v>
      </c>
    </row>
    <row r="5" spans="1:13" ht="14.4">
      <c r="A5" s="45" t="s">
        <v>61</v>
      </c>
      <c r="B5" s="66">
        <v>12</v>
      </c>
      <c r="E5" s="27" t="str">
        <f>VLOOKUP(A5,doctypeSUM!C:C,1,0)</f>
        <v>CGSD</v>
      </c>
      <c r="F5" s="27" t="str">
        <f>VLOOKUP(E5,'54dept'!C:C,1,0)</f>
        <v>CGSD</v>
      </c>
      <c r="I5" s="67" t="s">
        <v>69</v>
      </c>
      <c r="J5" s="68">
        <f>COUNTIFS(raw_received!C:C,Sheet1!I5)</f>
        <v>140</v>
      </c>
      <c r="K5" s="27" t="s">
        <v>2845</v>
      </c>
      <c r="M5" s="69" t="s">
        <v>740</v>
      </c>
    </row>
    <row r="6" spans="1:13" ht="14.4">
      <c r="A6" s="45" t="s">
        <v>64</v>
      </c>
      <c r="B6" s="66">
        <v>5</v>
      </c>
      <c r="E6" s="27" t="str">
        <f>VLOOKUP(A6,doctypeSUM!C:C,1,0)</f>
        <v>CPDD</v>
      </c>
      <c r="F6" s="27" t="str">
        <f>VLOOKUP(E6,'54dept'!C:C,1,0)</f>
        <v>CPDD</v>
      </c>
      <c r="I6" s="67" t="s">
        <v>42</v>
      </c>
      <c r="J6" s="68">
        <f>COUNTIFS(raw_received!C:C,Sheet1!I6)</f>
        <v>45</v>
      </c>
      <c r="K6" s="27" t="s">
        <v>2844</v>
      </c>
      <c r="M6" s="69" t="s">
        <v>735</v>
      </c>
    </row>
    <row r="7" spans="1:13" ht="14.4">
      <c r="A7" s="45" t="s">
        <v>65</v>
      </c>
      <c r="B7" s="66">
        <v>8</v>
      </c>
      <c r="E7" s="27" t="str">
        <f>VLOOKUP(A7,doctypeSUM!C:C,1,0)</f>
        <v>CREMCO</v>
      </c>
      <c r="F7" s="27" t="str">
        <f>VLOOKUP(E7,'54dept'!C:C,1,0)</f>
        <v>CREMCO</v>
      </c>
      <c r="I7" s="70" t="s">
        <v>92</v>
      </c>
      <c r="J7" s="27">
        <f>COUNTIFS(raw_received!C:C,Sheet1!I7)</f>
        <v>63</v>
      </c>
      <c r="M7" s="69" t="s">
        <v>714</v>
      </c>
    </row>
    <row r="8" spans="1:13" ht="14.4">
      <c r="A8" s="45" t="s">
        <v>66</v>
      </c>
      <c r="B8" s="66">
        <v>15</v>
      </c>
      <c r="E8" s="27" t="str">
        <f>VLOOKUP(A8,doctypeSUM!C:C,1,0)</f>
        <v>CTO</v>
      </c>
      <c r="F8" s="27" t="str">
        <f>VLOOKUP(E8,'54dept'!C:C,1,0)</f>
        <v>CTO</v>
      </c>
      <c r="I8" s="70" t="s">
        <v>44</v>
      </c>
      <c r="J8" s="27">
        <f>COUNTIFS(raw_received!C:C,Sheet1!I8)</f>
        <v>29</v>
      </c>
      <c r="M8" s="69" t="s">
        <v>705</v>
      </c>
    </row>
    <row r="9" spans="1:13" ht="14.4">
      <c r="A9" s="45" t="s">
        <v>69</v>
      </c>
      <c r="B9" s="66">
        <v>24</v>
      </c>
      <c r="E9" s="27" t="str">
        <f>VLOOKUP(A9,doctypeSUM!C:C,1,0)</f>
        <v>DOE</v>
      </c>
      <c r="F9" s="27" t="str">
        <f>VLOOKUP(E9,'54dept'!C:C,1,0)</f>
        <v>DOE</v>
      </c>
      <c r="I9" s="70" t="s">
        <v>45</v>
      </c>
      <c r="J9" s="27">
        <f>COUNTIFS(raw_received!C:C,Sheet1!I9)</f>
        <v>41</v>
      </c>
      <c r="M9" s="69" t="s">
        <v>708</v>
      </c>
    </row>
    <row r="10" spans="1:13" ht="14.4">
      <c r="A10" s="45" t="s">
        <v>71</v>
      </c>
      <c r="B10" s="66">
        <v>1</v>
      </c>
      <c r="E10" s="27" t="str">
        <f>VLOOKUP(A10,doctypeSUM!C:C,1,0)</f>
        <v>DSQC</v>
      </c>
      <c r="F10" s="27" t="str">
        <f>VLOOKUP(E10,'54dept'!C:C,1,0)</f>
        <v>DSQC</v>
      </c>
      <c r="I10" s="70" t="s">
        <v>64</v>
      </c>
      <c r="J10" s="27">
        <f>COUNTIFS(raw_received!C:C,Sheet1!I10)</f>
        <v>16</v>
      </c>
      <c r="M10" s="69" t="s">
        <v>699</v>
      </c>
    </row>
    <row r="11" spans="1:13" ht="14.4">
      <c r="A11" s="45" t="s">
        <v>41</v>
      </c>
      <c r="B11" s="66">
        <v>29</v>
      </c>
      <c r="E11" s="27" t="str">
        <f>VLOOKUP(A11,doctypeSUM!C:C,1,0)</f>
        <v>ITDD</v>
      </c>
      <c r="F11" s="27" t="str">
        <f>VLOOKUP(E11,'54dept'!C:C,1,0)</f>
        <v>ITDD</v>
      </c>
      <c r="I11" s="69" t="s">
        <v>66</v>
      </c>
      <c r="J11" s="27">
        <f>COUNTIFS(raw_received!C:C,Sheet1!I11)</f>
        <v>21</v>
      </c>
      <c r="M11" s="69" t="s">
        <v>296</v>
      </c>
    </row>
    <row r="12" spans="1:13" ht="14.4">
      <c r="A12" s="45" t="s">
        <v>76</v>
      </c>
      <c r="B12" s="66">
        <v>7</v>
      </c>
      <c r="E12" s="27" t="str">
        <f>VLOOKUP(A12,doctypeSUM!C:C,1,0)</f>
        <v>LEDIPO</v>
      </c>
      <c r="F12" s="27" t="str">
        <f>VLOOKUP(E12,'54dept'!C:C,1,0)</f>
        <v>LEDIPO</v>
      </c>
      <c r="I12" s="69" t="s">
        <v>76</v>
      </c>
      <c r="J12" s="27">
        <f>COUNTIFS(raw_received!C:C,Sheet1!I12)</f>
        <v>19</v>
      </c>
    </row>
    <row r="13" spans="1:13" ht="14.4">
      <c r="A13" s="45" t="s">
        <v>42</v>
      </c>
      <c r="B13" s="66">
        <v>22</v>
      </c>
      <c r="E13" s="27" t="str">
        <f>VLOOKUP(A13,doctypeSUM!C:C,1,0)</f>
        <v>MDAD</v>
      </c>
      <c r="F13" s="27" t="str">
        <f>VLOOKUP(E13,'54dept'!C:C,1,0)</f>
        <v>MDAD</v>
      </c>
      <c r="I13" s="70" t="s">
        <v>65</v>
      </c>
      <c r="J13" s="27">
        <f>COUNTIFS(raw_received!C:C,Sheet1!I13)</f>
        <v>14</v>
      </c>
    </row>
    <row r="14" spans="1:13" ht="14.4">
      <c r="A14" s="45" t="s">
        <v>44</v>
      </c>
      <c r="B14" s="66">
        <v>15</v>
      </c>
      <c r="E14" s="27" t="str">
        <f>VLOOKUP(A14,doctypeSUM!C:C,1,0)</f>
        <v>OCA</v>
      </c>
      <c r="F14" s="27" t="str">
        <f>VLOOKUP(E14,'54dept'!C:C,1,0)</f>
        <v>OCA</v>
      </c>
      <c r="I14" s="69" t="s">
        <v>61</v>
      </c>
      <c r="J14" s="27">
        <f>COUNTIFS(raw_received!C:C,Sheet1!I14)</f>
        <v>18</v>
      </c>
    </row>
    <row r="15" spans="1:13" ht="14.4">
      <c r="A15" s="45" t="s">
        <v>45</v>
      </c>
      <c r="B15" s="66">
        <v>7</v>
      </c>
      <c r="E15" s="27" t="str">
        <f>VLOOKUP(A15,doctypeSUM!C:C,1,0)</f>
        <v>OCAs</v>
      </c>
      <c r="F15" s="27" t="str">
        <f>VLOOKUP(E15,'54dept'!C:C,1,0)</f>
        <v>OCAs</v>
      </c>
      <c r="I15" s="69" t="s">
        <v>90</v>
      </c>
      <c r="J15" s="27">
        <f>COUNTIFS(raw_received!C:C,Sheet1!I15)</f>
        <v>13</v>
      </c>
    </row>
    <row r="16" spans="1:13" ht="14.4">
      <c r="A16" s="45" t="s">
        <v>43</v>
      </c>
      <c r="B16" s="66">
        <v>41</v>
      </c>
      <c r="E16" s="27" t="str">
        <f>VLOOKUP(A16,doctypeSUM!C:C,1,0)</f>
        <v>OCM</v>
      </c>
      <c r="F16" s="27" t="str">
        <f>VLOOKUP(E16,'54dept'!C:C,1,0)</f>
        <v>OCM</v>
      </c>
      <c r="I16" s="70" t="s">
        <v>88</v>
      </c>
      <c r="J16" s="27">
        <f>COUNTIFS(raw_received!C:C,Sheet1!I16)</f>
        <v>12</v>
      </c>
    </row>
    <row r="17" spans="1:11" ht="14.4">
      <c r="A17" s="45" t="s">
        <v>93</v>
      </c>
      <c r="B17" s="66">
        <v>7</v>
      </c>
      <c r="E17" s="27" t="str">
        <f>VLOOKUP(A17,doctypeSUM!C:C,1,0)</f>
        <v>QCDRRMO</v>
      </c>
      <c r="F17" s="27" t="str">
        <f>VLOOKUP(E17,'54dept'!C:C,1,0)</f>
        <v>QCDRRMO</v>
      </c>
      <c r="I17" s="70" t="s">
        <v>70</v>
      </c>
      <c r="J17" s="27">
        <f>COUNTIFS(raw_received!C:C,Sheet1!I17)</f>
        <v>6</v>
      </c>
    </row>
    <row r="18" spans="1:11" ht="14.4">
      <c r="A18" s="45" t="s">
        <v>88</v>
      </c>
      <c r="B18" s="66">
        <v>7</v>
      </c>
      <c r="E18" s="27" t="str">
        <f>VLOOKUP(A18,doctypeSUM!C:C,1,0)</f>
        <v>QCEAU</v>
      </c>
      <c r="F18" s="27" t="str">
        <f>VLOOKUP(E18,'54dept'!C:C,1,0)</f>
        <v>QCEAU</v>
      </c>
      <c r="I18" s="70" t="s">
        <v>93</v>
      </c>
      <c r="J18" s="27">
        <f>COUNTIFS(raw_received!C:C,Sheet1!I18)</f>
        <v>5</v>
      </c>
    </row>
    <row r="19" spans="1:11" ht="14.4">
      <c r="A19" s="45" t="s">
        <v>92</v>
      </c>
      <c r="B19" s="66">
        <v>9</v>
      </c>
      <c r="E19" s="27" t="str">
        <f>VLOOKUP(A19,doctypeSUM!C:C,1,0)</f>
        <v>QCYDO</v>
      </c>
      <c r="F19" s="27" t="str">
        <f>VLOOKUP(E19,'54dept'!C:C,1,0)</f>
        <v>QCYDO</v>
      </c>
      <c r="I19" s="70" t="s">
        <v>55</v>
      </c>
      <c r="J19" s="27">
        <f>COUNTIFS(raw_received!C:C,Sheet1!I19)</f>
        <v>7</v>
      </c>
    </row>
    <row r="20" spans="1:11" ht="14.4">
      <c r="A20" s="45" t="s">
        <v>77</v>
      </c>
      <c r="B20" s="66">
        <v>2</v>
      </c>
      <c r="E20" s="27" t="str">
        <f>VLOOKUP(A20,doctypeSUM!C:C,1,0)</f>
        <v>OSSP</v>
      </c>
      <c r="F20" s="27" t="str">
        <f>VLOOKUP(E20,'54dept'!C:C,1,0)</f>
        <v>OSSP</v>
      </c>
      <c r="I20" s="70" t="s">
        <v>91</v>
      </c>
      <c r="J20" s="27">
        <f>COUNTIFS(raw_received!C:C,Sheet1!I20)</f>
        <v>5</v>
      </c>
    </row>
    <row r="21" spans="1:11" ht="14.4">
      <c r="A21" s="45" t="s">
        <v>70</v>
      </c>
      <c r="B21" s="66">
        <v>7</v>
      </c>
      <c r="E21" s="27" t="str">
        <f>VLOOKUP(A21,doctypeSUM!C:C,1,0)</f>
        <v>DPOS</v>
      </c>
      <c r="F21" s="27" t="str">
        <f>VLOOKUP(E21,'54dept'!C:C,1,0)</f>
        <v>DPOS</v>
      </c>
      <c r="I21" s="70" t="s">
        <v>96</v>
      </c>
      <c r="J21" s="27">
        <f>COUNTIFS(raw_received!C:C,Sheet1!I21)</f>
        <v>5</v>
      </c>
    </row>
    <row r="22" spans="1:11" ht="14.4">
      <c r="A22" s="45" t="s">
        <v>2846</v>
      </c>
      <c r="B22" s="66"/>
      <c r="E22" s="27" t="e">
        <f>VLOOKUP(A22,doctypeSUM!C:C,1,0)</f>
        <v>#N/A</v>
      </c>
      <c r="F22" s="27" t="e">
        <f>VLOOKUP(E22,'54dept'!C:C,1,0)</f>
        <v>#N/A</v>
      </c>
      <c r="I22" s="70" t="s">
        <v>83</v>
      </c>
      <c r="J22" s="27">
        <f>COUNTIFS(raw_received!C:C,Sheet1!I22)</f>
        <v>1</v>
      </c>
    </row>
    <row r="23" spans="1:11" ht="14.4">
      <c r="A23" s="45" t="s">
        <v>248</v>
      </c>
      <c r="B23" s="66">
        <v>220</v>
      </c>
      <c r="E23" s="27" t="e">
        <f>VLOOKUP(A23,doctypeSUM!C:C,1,0)</f>
        <v>#N/A</v>
      </c>
      <c r="F23" s="27" t="e">
        <f>VLOOKUP(E23,'54dept'!C:C,1,0)</f>
        <v>#N/A</v>
      </c>
      <c r="I23" s="70" t="s">
        <v>84</v>
      </c>
      <c r="J23" s="27">
        <f>COUNTIFS(raw_received!C:C,Sheet1!I23)</f>
        <v>2</v>
      </c>
    </row>
    <row r="24" spans="1:11" ht="14.4">
      <c r="E24" s="27" t="e">
        <f>VLOOKUP(A24,doctypeSUM!C:C,1,0)</f>
        <v>#N/A</v>
      </c>
      <c r="F24" s="27" t="e">
        <f>VLOOKUP(E24,'54dept'!C:C,1,0)</f>
        <v>#N/A</v>
      </c>
      <c r="I24" s="70" t="s">
        <v>60</v>
      </c>
      <c r="J24" s="27">
        <f>COUNTIFS(raw_received!C:C,Sheet1!I24)</f>
        <v>0</v>
      </c>
    </row>
    <row r="25" spans="1:11" ht="14.4">
      <c r="E25" s="27" t="e">
        <f>VLOOKUP(A25,doctypeSUM!C:C,1,0)</f>
        <v>#N/A</v>
      </c>
      <c r="F25" s="27" t="e">
        <f>VLOOKUP(E25,'54dept'!C:C,1,0)</f>
        <v>#N/A</v>
      </c>
      <c r="I25" s="70" t="s">
        <v>71</v>
      </c>
      <c r="J25" s="27">
        <f>COUNTIFS(raw_received!C:C,Sheet1!I25)</f>
        <v>1</v>
      </c>
    </row>
    <row r="26" spans="1:11">
      <c r="I26" s="27" t="s">
        <v>43</v>
      </c>
      <c r="K26" s="27" t="s">
        <v>2844</v>
      </c>
    </row>
  </sheetData>
  <autoFilter ref="I3:J26">
    <sortState ref="I3:J26">
      <sortCondition descending="1" ref="J3"/>
    </sortState>
  </autoFilter>
  <pageMargins left="0.7" right="0.7" top="0.75" bottom="0.75" header="0.3" footer="0.3"/>
  <pageSetup orientation="portrai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8"/>
  </sheetPr>
  <dimension ref="A1:R67"/>
  <sheetViews>
    <sheetView showGridLines="0" zoomScale="70" zoomScaleNormal="70" workbookViewId="0">
      <pane ySplit="12" topLeftCell="A13" activePane="bottomLeft" state="frozen"/>
      <selection pane="bottomLeft" activeCell="Q18" sqref="Q18"/>
    </sheetView>
  </sheetViews>
  <sheetFormatPr defaultColWidth="8.88671875" defaultRowHeight="19.2"/>
  <cols>
    <col min="1" max="1" width="2" style="9" customWidth="1"/>
    <col min="2" max="2" width="8.88671875" style="9"/>
    <col min="3" max="3" width="13.33203125" style="9" customWidth="1"/>
    <col min="4" max="4" width="20.6640625" style="8" hidden="1" customWidth="1"/>
    <col min="5" max="5" width="18.77734375" style="9" customWidth="1"/>
    <col min="6" max="6" width="26.21875" style="9" customWidth="1"/>
    <col min="7" max="16" width="18.77734375" style="9" customWidth="1"/>
    <col min="17" max="17" width="18.109375" style="9" customWidth="1"/>
    <col min="18" max="18" width="4.44140625" style="9" customWidth="1"/>
    <col min="19" max="19" width="5" style="9" customWidth="1"/>
    <col min="20" max="16384" width="8.88671875" style="9"/>
  </cols>
  <sheetData>
    <row r="1" spans="1:18" s="8" customFormat="1">
      <c r="C1" s="10"/>
      <c r="D1" s="10"/>
      <c r="E1" s="10"/>
      <c r="F1" s="10"/>
      <c r="G1" s="10"/>
      <c r="H1" s="10"/>
      <c r="I1" s="10"/>
      <c r="J1" s="10"/>
      <c r="K1" s="10"/>
      <c r="L1" s="10"/>
      <c r="M1" s="10"/>
      <c r="N1" s="10"/>
      <c r="O1" s="10"/>
      <c r="P1" s="10"/>
      <c r="Q1" s="10"/>
      <c r="R1" s="10"/>
    </row>
    <row r="2" spans="1:18" s="8" customFormat="1" ht="20.399999999999999">
      <c r="C2" s="10"/>
      <c r="D2" s="10"/>
      <c r="E2" s="11" t="s">
        <v>2867</v>
      </c>
      <c r="F2" s="10"/>
      <c r="G2" s="10"/>
      <c r="H2" s="10"/>
      <c r="I2" s="10"/>
      <c r="J2" s="10"/>
      <c r="K2" s="10"/>
      <c r="L2" s="10"/>
      <c r="M2" s="10"/>
      <c r="N2" s="10"/>
      <c r="O2" s="10"/>
      <c r="P2" s="10"/>
      <c r="Q2" s="10"/>
      <c r="R2" s="10"/>
    </row>
    <row r="3" spans="1:18" s="8" customFormat="1" ht="20.399999999999999">
      <c r="C3" s="10"/>
      <c r="D3" s="10"/>
      <c r="E3" s="12" t="str">
        <f>"However, "&amp;Q7&amp;" documents have not been labeled with a document type."</f>
        <v>However, 63 documents have not been labeled with a document type.</v>
      </c>
      <c r="F3" s="10"/>
      <c r="G3" s="10"/>
      <c r="H3" s="10"/>
      <c r="I3" s="10"/>
      <c r="J3" s="10"/>
      <c r="K3" s="10"/>
      <c r="L3" s="10"/>
      <c r="M3" s="10"/>
      <c r="N3" s="10"/>
      <c r="O3" s="10"/>
      <c r="P3" s="10"/>
      <c r="Q3" s="10"/>
      <c r="R3" s="10"/>
    </row>
    <row r="4" spans="1:18" s="8" customFormat="1">
      <c r="C4" s="10"/>
      <c r="D4" s="10"/>
      <c r="E4" s="10"/>
      <c r="F4" s="10"/>
      <c r="G4" s="10"/>
      <c r="H4" s="10"/>
      <c r="I4" s="10"/>
      <c r="J4" s="10"/>
      <c r="K4" s="10"/>
      <c r="L4" s="10"/>
      <c r="M4" s="10"/>
      <c r="N4" s="10"/>
      <c r="O4" s="10"/>
      <c r="P4" s="10"/>
      <c r="Q4" s="10"/>
      <c r="R4" s="10"/>
    </row>
    <row r="5" spans="1:18" s="8" customFormat="1">
      <c r="A5" s="9"/>
      <c r="C5" s="10"/>
      <c r="D5" s="10"/>
      <c r="E5" s="195" t="s">
        <v>2868</v>
      </c>
      <c r="F5" s="196"/>
      <c r="G5" s="196"/>
      <c r="H5" s="196"/>
      <c r="I5" s="196"/>
      <c r="J5" s="196"/>
      <c r="K5" s="196"/>
      <c r="L5" s="196"/>
      <c r="M5" s="196"/>
      <c r="N5" s="196"/>
      <c r="O5" s="196"/>
      <c r="P5" s="197"/>
      <c r="Q5" s="198" t="s">
        <v>2869</v>
      </c>
      <c r="R5" s="10"/>
    </row>
    <row r="6" spans="1:18" s="8" customFormat="1" ht="38.4">
      <c r="C6" s="10"/>
      <c r="D6" s="10"/>
      <c r="E6" s="14" t="s">
        <v>2870</v>
      </c>
      <c r="F6" s="14" t="s">
        <v>785</v>
      </c>
      <c r="G6" s="14" t="s">
        <v>851</v>
      </c>
      <c r="H6" s="14" t="s">
        <v>1071</v>
      </c>
      <c r="I6" s="14" t="s">
        <v>1021</v>
      </c>
      <c r="J6" s="14" t="s">
        <v>1077</v>
      </c>
      <c r="K6" s="14" t="s">
        <v>1111</v>
      </c>
      <c r="L6" s="14" t="s">
        <v>828</v>
      </c>
      <c r="M6" s="13" t="s">
        <v>889</v>
      </c>
      <c r="N6" s="13" t="s">
        <v>805</v>
      </c>
      <c r="O6" s="13" t="s">
        <v>2871</v>
      </c>
      <c r="P6" s="13" t="s">
        <v>792</v>
      </c>
      <c r="Q6" s="199"/>
      <c r="R6" s="10"/>
    </row>
    <row r="7" spans="1:18" s="8" customFormat="1">
      <c r="C7" s="10"/>
      <c r="D7" s="10"/>
      <c r="E7" s="14">
        <f t="shared" ref="E7:Q7" si="0">E67</f>
        <v>0</v>
      </c>
      <c r="F7" s="14">
        <f t="shared" si="0"/>
        <v>225</v>
      </c>
      <c r="G7" s="14">
        <f t="shared" si="0"/>
        <v>49</v>
      </c>
      <c r="H7" s="14">
        <f t="shared" si="0"/>
        <v>1</v>
      </c>
      <c r="I7" s="14">
        <f t="shared" si="0"/>
        <v>6</v>
      </c>
      <c r="J7" s="14">
        <f t="shared" si="0"/>
        <v>20</v>
      </c>
      <c r="K7" s="14">
        <f t="shared" si="0"/>
        <v>3</v>
      </c>
      <c r="L7" s="14">
        <f t="shared" si="0"/>
        <v>89</v>
      </c>
      <c r="M7" s="14">
        <f t="shared" si="0"/>
        <v>23</v>
      </c>
      <c r="N7" s="14">
        <f t="shared" si="0"/>
        <v>79</v>
      </c>
      <c r="O7" s="14">
        <f t="shared" si="0"/>
        <v>0</v>
      </c>
      <c r="P7" s="14">
        <f t="shared" ref="P7" si="1">P67</f>
        <v>129</v>
      </c>
      <c r="Q7" s="14">
        <f t="shared" si="0"/>
        <v>63</v>
      </c>
      <c r="R7" s="23"/>
    </row>
    <row r="8" spans="1:18" s="8" customFormat="1">
      <c r="C8" s="10"/>
      <c r="D8" s="10"/>
      <c r="E8" s="10"/>
      <c r="F8" s="10"/>
      <c r="G8" s="10"/>
      <c r="H8" s="10"/>
      <c r="I8" s="10"/>
      <c r="J8" s="10"/>
      <c r="K8" s="10"/>
      <c r="L8" s="10"/>
      <c r="M8" s="10"/>
      <c r="N8" s="10"/>
      <c r="O8" s="10"/>
      <c r="P8" s="10"/>
      <c r="Q8" s="10"/>
      <c r="R8" s="10"/>
    </row>
    <row r="9" spans="1:18" s="8" customFormat="1">
      <c r="E9" s="15"/>
      <c r="F9" s="16"/>
      <c r="G9" s="16"/>
      <c r="H9" s="16"/>
      <c r="I9" s="16"/>
      <c r="J9" s="16"/>
      <c r="K9" s="16"/>
      <c r="L9" s="16"/>
      <c r="M9" s="16"/>
      <c r="N9" s="16"/>
      <c r="O9" s="16"/>
      <c r="P9" s="16"/>
      <c r="Q9" s="15"/>
    </row>
    <row r="10" spans="1:18" s="8" customFormat="1"/>
    <row r="11" spans="1:18">
      <c r="B11" s="17" t="s">
        <v>2872</v>
      </c>
      <c r="P11" s="13" t="s">
        <v>43</v>
      </c>
      <c r="Q11" s="200" t="s">
        <v>2869</v>
      </c>
    </row>
    <row r="12" spans="1:18" ht="38.4">
      <c r="B12" s="18" t="s">
        <v>30</v>
      </c>
      <c r="C12" s="18" t="s">
        <v>100</v>
      </c>
      <c r="D12" s="19" t="s">
        <v>166</v>
      </c>
      <c r="E12" s="14" t="s">
        <v>2870</v>
      </c>
      <c r="F12" s="14" t="s">
        <v>785</v>
      </c>
      <c r="G12" s="14" t="s">
        <v>851</v>
      </c>
      <c r="H12" s="14" t="s">
        <v>1071</v>
      </c>
      <c r="I12" s="14" t="s">
        <v>1021</v>
      </c>
      <c r="J12" s="14" t="s">
        <v>1077</v>
      </c>
      <c r="K12" s="14" t="s">
        <v>1111</v>
      </c>
      <c r="L12" s="14" t="s">
        <v>828</v>
      </c>
      <c r="M12" s="13" t="s">
        <v>889</v>
      </c>
      <c r="N12" s="13" t="s">
        <v>805</v>
      </c>
      <c r="O12" s="13" t="s">
        <v>2871</v>
      </c>
      <c r="P12" s="13" t="s">
        <v>792</v>
      </c>
      <c r="Q12" s="201"/>
    </row>
    <row r="13" spans="1:18">
      <c r="B13" s="18">
        <v>1</v>
      </c>
      <c r="C13" s="18" t="s">
        <v>51</v>
      </c>
      <c r="D13" s="19" t="s">
        <v>106</v>
      </c>
      <c r="E13" s="20">
        <f>COUNTIFS(raw_stored!$E:$E,$C13,raw_stored!$S:$S,E$12)</f>
        <v>0</v>
      </c>
      <c r="F13" s="20">
        <f>COUNTIFS(raw_stored!$E:$E,$C13,raw_stored!$S:$S,F$12)</f>
        <v>0</v>
      </c>
      <c r="G13" s="20">
        <f>COUNTIFS(raw_stored!$E:$E,$C13,raw_stored!$S:$S,G$12)</f>
        <v>0</v>
      </c>
      <c r="H13" s="20">
        <f>COUNTIFS(raw_stored!$E:$E,$C13,raw_stored!$S:$S,H$12)</f>
        <v>0</v>
      </c>
      <c r="I13" s="20">
        <f>COUNTIFS(raw_stored!$E:$E,$C13,raw_stored!$S:$S,I$12)</f>
        <v>0</v>
      </c>
      <c r="J13" s="20">
        <f>COUNTIFS(raw_stored!$E:$E,$C13,raw_stored!$S:$S,J$12)</f>
        <v>0</v>
      </c>
      <c r="K13" s="20">
        <f>COUNTIFS(raw_stored!$E:$E,$C13,raw_stored!$S:$S,K$12)</f>
        <v>0</v>
      </c>
      <c r="L13" s="20">
        <f>COUNTIFS(raw_stored!$E:$E,$C13,raw_stored!$S:$S,L$12)</f>
        <v>0</v>
      </c>
      <c r="M13" s="20">
        <f>COUNTIFS(raw_stored!$E:$E,$C13,raw_stored!$S:$S,M$12)</f>
        <v>0</v>
      </c>
      <c r="N13" s="20">
        <f>COUNTIFS(raw_stored!$E:$E,$C13,raw_stored!$S:$S,N$12)</f>
        <v>0</v>
      </c>
      <c r="O13" s="20">
        <f>COUNTIFS(raw_stored!$E:$E,$C13,raw_stored!$S:$S,O$12)</f>
        <v>0</v>
      </c>
      <c r="P13" s="20">
        <f>(COUNTIFS(raw_stored!$E:$E,$C13,raw_stored!$S:$S,P$12))+COUNTIFS(raw_stored!$E:$E,$C13,raw_stored!$S:$S,P$11)</f>
        <v>3</v>
      </c>
      <c r="Q13" s="20">
        <f>COUNTIFS(raw_stored!E:E,C13)-SUM(E13:P13)</f>
        <v>0</v>
      </c>
    </row>
    <row r="14" spans="1:18">
      <c r="B14" s="18">
        <v>2</v>
      </c>
      <c r="C14" s="18" t="s">
        <v>52</v>
      </c>
      <c r="D14" s="19" t="s">
        <v>107</v>
      </c>
      <c r="E14" s="20">
        <f>COUNTIFS(raw_stored!$E:$E,$C14,raw_stored!$S:$S,E$12)</f>
        <v>0</v>
      </c>
      <c r="F14" s="20">
        <f>COUNTIFS(raw_stored!$E:$E,$C14,raw_stored!$S:$S,F$12)</f>
        <v>0</v>
      </c>
      <c r="G14" s="20">
        <f>COUNTIFS(raw_stored!$E:$E,$C14,raw_stored!$S:$S,G$12)</f>
        <v>0</v>
      </c>
      <c r="H14" s="20">
        <f>COUNTIFS(raw_stored!$E:$E,$C14,raw_stored!$S:$S,H$12)</f>
        <v>0</v>
      </c>
      <c r="I14" s="20">
        <f>COUNTIFS(raw_stored!$E:$E,$C14,raw_stored!$S:$S,I$12)</f>
        <v>0</v>
      </c>
      <c r="J14" s="20">
        <f>COUNTIFS(raw_stored!$E:$E,$C14,raw_stored!$S:$S,J$12)</f>
        <v>0</v>
      </c>
      <c r="K14" s="20">
        <f>COUNTIFS(raw_stored!$E:$E,$C14,raw_stored!$S:$S,K$12)</f>
        <v>0</v>
      </c>
      <c r="L14" s="20">
        <f>COUNTIFS(raw_stored!$E:$E,$C14,raw_stored!$S:$S,L$12)</f>
        <v>0</v>
      </c>
      <c r="M14" s="20">
        <f>COUNTIFS(raw_stored!$E:$E,$C14,raw_stored!$S:$S,M$12)</f>
        <v>0</v>
      </c>
      <c r="N14" s="20">
        <f>COUNTIFS(raw_stored!$E:$E,$C14,raw_stored!$S:$S,N$12)</f>
        <v>0</v>
      </c>
      <c r="O14" s="20">
        <f>COUNTIFS(raw_stored!$E:$E,$C14,raw_stored!$S:$S,O$12)</f>
        <v>0</v>
      </c>
      <c r="P14" s="20">
        <f>(COUNTIFS(raw_stored!$E:$E,$C14,raw_stored!$S:$S,P$12))+COUNTIFS(raw_stored!$E:$E,$C14,raw_stored!$S:$S,P$11)</f>
        <v>0</v>
      </c>
      <c r="Q14" s="20">
        <f>COUNTIFS(raw_stored!E:E,C14)-SUM(E14:P14)</f>
        <v>0</v>
      </c>
    </row>
    <row r="15" spans="1:18">
      <c r="B15" s="18">
        <v>3</v>
      </c>
      <c r="C15" s="18" t="s">
        <v>53</v>
      </c>
      <c r="D15" s="19" t="s">
        <v>108</v>
      </c>
      <c r="E15" s="20">
        <f>COUNTIFS(raw_stored!$E:$E,$C15,raw_stored!$S:$S,E$12)</f>
        <v>0</v>
      </c>
      <c r="F15" s="20">
        <f>COUNTIFS(raw_stored!$E:$E,$C15,raw_stored!$S:$S,F$12)</f>
        <v>0</v>
      </c>
      <c r="G15" s="20">
        <f>COUNTIFS(raw_stored!$E:$E,$C15,raw_stored!$S:$S,G$12)</f>
        <v>0</v>
      </c>
      <c r="H15" s="20">
        <f>COUNTIFS(raw_stored!$E:$E,$C15,raw_stored!$S:$S,H$12)</f>
        <v>0</v>
      </c>
      <c r="I15" s="20">
        <f>COUNTIFS(raw_stored!$E:$E,$C15,raw_stored!$S:$S,I$12)</f>
        <v>0</v>
      </c>
      <c r="J15" s="20">
        <f>COUNTIFS(raw_stored!$E:$E,$C15,raw_stored!$S:$S,J$12)</f>
        <v>0</v>
      </c>
      <c r="K15" s="20">
        <f>COUNTIFS(raw_stored!$E:$E,$C15,raw_stored!$S:$S,K$12)</f>
        <v>0</v>
      </c>
      <c r="L15" s="20">
        <f>COUNTIFS(raw_stored!$E:$E,$C15,raw_stored!$S:$S,L$12)</f>
        <v>0</v>
      </c>
      <c r="M15" s="20">
        <f>COUNTIFS(raw_stored!$E:$E,$C15,raw_stored!$S:$S,M$12)</f>
        <v>0</v>
      </c>
      <c r="N15" s="20">
        <f>COUNTIFS(raw_stored!$E:$E,$C15,raw_stored!$S:$S,N$12)</f>
        <v>0</v>
      </c>
      <c r="O15" s="20">
        <f>COUNTIFS(raw_stored!$E:$E,$C15,raw_stored!$S:$S,O$12)</f>
        <v>0</v>
      </c>
      <c r="P15" s="20">
        <f>(COUNTIFS(raw_stored!$E:$E,$C15,raw_stored!$S:$S,P$12))+COUNTIFS(raw_stored!$E:$E,$C15,raw_stored!$S:$S,P$11)</f>
        <v>0</v>
      </c>
      <c r="Q15" s="20">
        <f>COUNTIFS(raw_stored!E:E,C15)-SUM(E15:P15)</f>
        <v>0</v>
      </c>
    </row>
    <row r="16" spans="1:18">
      <c r="B16" s="18">
        <v>4</v>
      </c>
      <c r="C16" s="18" t="s">
        <v>54</v>
      </c>
      <c r="D16" s="19" t="s">
        <v>109</v>
      </c>
      <c r="E16" s="20">
        <f>COUNTIFS(raw_stored!$E:$E,$C16,raw_stored!$S:$S,E$12)</f>
        <v>0</v>
      </c>
      <c r="F16" s="20">
        <f>COUNTIFS(raw_stored!$E:$E,$C16,raw_stored!$S:$S,F$12)</f>
        <v>0</v>
      </c>
      <c r="G16" s="20">
        <f>COUNTIFS(raw_stored!$E:$E,$C16,raw_stored!$S:$S,G$12)</f>
        <v>0</v>
      </c>
      <c r="H16" s="20">
        <f>COUNTIFS(raw_stored!$E:$E,$C16,raw_stored!$S:$S,H$12)</f>
        <v>0</v>
      </c>
      <c r="I16" s="20">
        <f>COUNTIFS(raw_stored!$E:$E,$C16,raw_stored!$S:$S,I$12)</f>
        <v>0</v>
      </c>
      <c r="J16" s="20">
        <f>COUNTIFS(raw_stored!$E:$E,$C16,raw_stored!$S:$S,J$12)</f>
        <v>0</v>
      </c>
      <c r="K16" s="20">
        <f>COUNTIFS(raw_stored!$E:$E,$C16,raw_stored!$S:$S,K$12)</f>
        <v>0</v>
      </c>
      <c r="L16" s="20">
        <f>COUNTIFS(raw_stored!$E:$E,$C16,raw_stored!$S:$S,L$12)</f>
        <v>0</v>
      </c>
      <c r="M16" s="20">
        <f>COUNTIFS(raw_stored!$E:$E,$C16,raw_stored!$S:$S,M$12)</f>
        <v>0</v>
      </c>
      <c r="N16" s="20">
        <f>COUNTIFS(raw_stored!$E:$E,$C16,raw_stored!$S:$S,N$12)</f>
        <v>0</v>
      </c>
      <c r="O16" s="20">
        <f>COUNTIFS(raw_stored!$E:$E,$C16,raw_stored!$S:$S,O$12)</f>
        <v>0</v>
      </c>
      <c r="P16" s="20">
        <f>(COUNTIFS(raw_stored!$E:$E,$C16,raw_stored!$S:$S,P$12))+COUNTIFS(raw_stored!$E:$E,$C16,raw_stored!$S:$S,P$11)</f>
        <v>0</v>
      </c>
      <c r="Q16" s="20">
        <f>COUNTIFS(raw_stored!E:E,C16)-SUM(E16:P16)</f>
        <v>0</v>
      </c>
    </row>
    <row r="17" spans="2:17">
      <c r="B17" s="18">
        <v>5</v>
      </c>
      <c r="C17" s="18" t="s">
        <v>55</v>
      </c>
      <c r="D17" s="19" t="s">
        <v>110</v>
      </c>
      <c r="E17" s="20">
        <f>COUNTIFS(raw_stored!$E:$E,$C17,raw_stored!$S:$S,E$12)</f>
        <v>0</v>
      </c>
      <c r="F17" s="20">
        <f>COUNTIFS(raw_stored!$E:$E,$C17,raw_stored!$S:$S,F$12)</f>
        <v>5</v>
      </c>
      <c r="G17" s="20">
        <f>COUNTIFS(raw_stored!$E:$E,$C17,raw_stored!$S:$S,G$12)</f>
        <v>0</v>
      </c>
      <c r="H17" s="20">
        <f>COUNTIFS(raw_stored!$E:$E,$C17,raw_stored!$S:$S,H$12)</f>
        <v>0</v>
      </c>
      <c r="I17" s="20">
        <f>COUNTIFS(raw_stored!$E:$E,$C17,raw_stored!$S:$S,I$12)</f>
        <v>0</v>
      </c>
      <c r="J17" s="20">
        <f>COUNTIFS(raw_stored!$E:$E,$C17,raw_stored!$S:$S,J$12)</f>
        <v>0</v>
      </c>
      <c r="K17" s="20">
        <f>COUNTIFS(raw_stored!$E:$E,$C17,raw_stored!$S:$S,K$12)</f>
        <v>0</v>
      </c>
      <c r="L17" s="20">
        <f>COUNTIFS(raw_stored!$E:$E,$C17,raw_stored!$S:$S,L$12)</f>
        <v>1</v>
      </c>
      <c r="M17" s="20">
        <f>COUNTIFS(raw_stored!$E:$E,$C17,raw_stored!$S:$S,M$12)</f>
        <v>0</v>
      </c>
      <c r="N17" s="20">
        <f>COUNTIFS(raw_stored!$E:$E,$C17,raw_stored!$S:$S,N$12)</f>
        <v>1</v>
      </c>
      <c r="O17" s="20">
        <f>COUNTIFS(raw_stored!$E:$E,$C17,raw_stored!$S:$S,O$12)</f>
        <v>0</v>
      </c>
      <c r="P17" s="20">
        <f>(COUNTIFS(raw_stored!$E:$E,$C17,raw_stored!$S:$S,P$12))+COUNTIFS(raw_stored!$E:$E,$C17,raw_stored!$S:$S,P$11)</f>
        <v>0</v>
      </c>
      <c r="Q17" s="20">
        <f>COUNTIFS(raw_stored!E:E,C17)-SUM(E17:P17)</f>
        <v>0</v>
      </c>
    </row>
    <row r="18" spans="2:17">
      <c r="B18" s="18">
        <v>6</v>
      </c>
      <c r="C18" s="18" t="s">
        <v>56</v>
      </c>
      <c r="D18" s="19" t="s">
        <v>111</v>
      </c>
      <c r="E18" s="20">
        <f>COUNTIFS(raw_stored!$E:$E,$C18,raw_stored!$S:$S,E$12)</f>
        <v>0</v>
      </c>
      <c r="F18" s="20">
        <f>COUNTIFS(raw_stored!$E:$E,$C18,raw_stored!$S:$S,F$12)</f>
        <v>0</v>
      </c>
      <c r="G18" s="20">
        <f>COUNTIFS(raw_stored!$E:$E,$C18,raw_stored!$S:$S,G$12)</f>
        <v>0</v>
      </c>
      <c r="H18" s="20">
        <f>COUNTIFS(raw_stored!$E:$E,$C18,raw_stored!$S:$S,H$12)</f>
        <v>0</v>
      </c>
      <c r="I18" s="20">
        <f>COUNTIFS(raw_stored!$E:$E,$C18,raw_stored!$S:$S,I$12)</f>
        <v>0</v>
      </c>
      <c r="J18" s="20">
        <f>COUNTIFS(raw_stored!$E:$E,$C18,raw_stored!$S:$S,J$12)</f>
        <v>0</v>
      </c>
      <c r="K18" s="20">
        <f>COUNTIFS(raw_stored!$E:$E,$C18,raw_stored!$S:$S,K$12)</f>
        <v>0</v>
      </c>
      <c r="L18" s="20">
        <f>COUNTIFS(raw_stored!$E:$E,$C18,raw_stored!$S:$S,L$12)</f>
        <v>0</v>
      </c>
      <c r="M18" s="20">
        <f>COUNTIFS(raw_stored!$E:$E,$C18,raw_stored!$S:$S,M$12)</f>
        <v>0</v>
      </c>
      <c r="N18" s="20">
        <f>COUNTIFS(raw_stored!$E:$E,$C18,raw_stored!$S:$S,N$12)</f>
        <v>0</v>
      </c>
      <c r="O18" s="20">
        <f>COUNTIFS(raw_stored!$E:$E,$C18,raw_stored!$S:$S,O$12)</f>
        <v>0</v>
      </c>
      <c r="P18" s="20">
        <f>(COUNTIFS(raw_stored!$E:$E,$C18,raw_stored!$S:$S,P$12))+COUNTIFS(raw_stored!$E:$E,$C18,raw_stored!$S:$S,P$11)</f>
        <v>0</v>
      </c>
      <c r="Q18" s="20">
        <f>COUNTIFS(raw_stored!E:E,C18)-SUM(E18:P18)</f>
        <v>0</v>
      </c>
    </row>
    <row r="19" spans="2:17">
      <c r="B19" s="18">
        <v>7</v>
      </c>
      <c r="C19" s="18" t="s">
        <v>57</v>
      </c>
      <c r="D19" s="19" t="s">
        <v>112</v>
      </c>
      <c r="E19" s="20">
        <f>COUNTIFS(raw_stored!$E:$E,$C19,raw_stored!$S:$S,E$12)</f>
        <v>0</v>
      </c>
      <c r="F19" s="20">
        <f>COUNTIFS(raw_stored!$E:$E,$C19,raw_stored!$S:$S,F$12)</f>
        <v>0</v>
      </c>
      <c r="G19" s="20">
        <f>COUNTIFS(raw_stored!$E:$E,$C19,raw_stored!$S:$S,G$12)</f>
        <v>0</v>
      </c>
      <c r="H19" s="20">
        <f>COUNTIFS(raw_stored!$E:$E,$C19,raw_stored!$S:$S,H$12)</f>
        <v>0</v>
      </c>
      <c r="I19" s="20">
        <f>COUNTIFS(raw_stored!$E:$E,$C19,raw_stored!$S:$S,I$12)</f>
        <v>0</v>
      </c>
      <c r="J19" s="20">
        <f>COUNTIFS(raw_stored!$E:$E,$C19,raw_stored!$S:$S,J$12)</f>
        <v>0</v>
      </c>
      <c r="K19" s="20">
        <f>COUNTIFS(raw_stored!$E:$E,$C19,raw_stored!$S:$S,K$12)</f>
        <v>0</v>
      </c>
      <c r="L19" s="20">
        <f>COUNTIFS(raw_stored!$E:$E,$C19,raw_stored!$S:$S,L$12)</f>
        <v>0</v>
      </c>
      <c r="M19" s="20">
        <f>COUNTIFS(raw_stored!$E:$E,$C19,raw_stored!$S:$S,M$12)</f>
        <v>0</v>
      </c>
      <c r="N19" s="20">
        <f>COUNTIFS(raw_stored!$E:$E,$C19,raw_stored!$S:$S,N$12)</f>
        <v>0</v>
      </c>
      <c r="O19" s="20">
        <f>COUNTIFS(raw_stored!$E:$E,$C19,raw_stored!$S:$S,O$12)</f>
        <v>0</v>
      </c>
      <c r="P19" s="20">
        <f>(COUNTIFS(raw_stored!$E:$E,$C19,raw_stored!$S:$S,P$12))+COUNTIFS(raw_stored!$E:$E,$C19,raw_stored!$S:$S,P$11)</f>
        <v>0</v>
      </c>
      <c r="Q19" s="20">
        <f>COUNTIFS(raw_stored!E:E,C19)-SUM(E19:P19)</f>
        <v>0</v>
      </c>
    </row>
    <row r="20" spans="2:17">
      <c r="B20" s="18">
        <v>8</v>
      </c>
      <c r="C20" s="21" t="s">
        <v>58</v>
      </c>
      <c r="D20" s="22" t="s">
        <v>113</v>
      </c>
      <c r="E20" s="20">
        <f>COUNTIFS(raw_stored!$E:$E,$C20,raw_stored!$S:$S,E$12)</f>
        <v>0</v>
      </c>
      <c r="F20" s="20">
        <f>COUNTIFS(raw_stored!$E:$E,$C20,raw_stored!$S:$S,F$12)</f>
        <v>0</v>
      </c>
      <c r="G20" s="20">
        <f>COUNTIFS(raw_stored!$E:$E,$C20,raw_stored!$S:$S,G$12)</f>
        <v>0</v>
      </c>
      <c r="H20" s="20">
        <f>COUNTIFS(raw_stored!$E:$E,$C20,raw_stored!$S:$S,H$12)</f>
        <v>0</v>
      </c>
      <c r="I20" s="20">
        <f>COUNTIFS(raw_stored!$E:$E,$C20,raw_stored!$S:$S,I$12)</f>
        <v>0</v>
      </c>
      <c r="J20" s="20">
        <f>COUNTIFS(raw_stored!$E:$E,$C20,raw_stored!$S:$S,J$12)</f>
        <v>1</v>
      </c>
      <c r="K20" s="20">
        <f>COUNTIFS(raw_stored!$E:$E,$C20,raw_stored!$S:$S,K$12)</f>
        <v>0</v>
      </c>
      <c r="L20" s="20">
        <f>COUNTIFS(raw_stored!$E:$E,$C20,raw_stored!$S:$S,L$12)</f>
        <v>0</v>
      </c>
      <c r="M20" s="20">
        <f>COUNTIFS(raw_stored!$E:$E,$C20,raw_stored!$S:$S,M$12)</f>
        <v>0</v>
      </c>
      <c r="N20" s="20">
        <f>COUNTIFS(raw_stored!$E:$E,$C20,raw_stored!$S:$S,N$12)</f>
        <v>0</v>
      </c>
      <c r="O20" s="20">
        <f>COUNTIFS(raw_stored!$E:$E,$C20,raw_stored!$S:$S,O$12)</f>
        <v>0</v>
      </c>
      <c r="P20" s="20">
        <f>(COUNTIFS(raw_stored!$E:$E,$C20,raw_stored!$S:$S,P$12))+COUNTIFS(raw_stored!$E:$E,$C20,raw_stored!$S:$S,P$11)</f>
        <v>0</v>
      </c>
      <c r="Q20" s="20">
        <f>COUNTIFS(raw_stored!E:E,C20)-SUM(E20:P20)</f>
        <v>0</v>
      </c>
    </row>
    <row r="21" spans="2:17">
      <c r="B21" s="18">
        <v>9</v>
      </c>
      <c r="C21" s="18" t="s">
        <v>59</v>
      </c>
      <c r="D21" s="19" t="s">
        <v>114</v>
      </c>
      <c r="E21" s="20">
        <f>COUNTIFS(raw_stored!$E:$E,$C21,raw_stored!$S:$S,E$12)</f>
        <v>0</v>
      </c>
      <c r="F21" s="20">
        <f>COUNTIFS(raw_stored!$E:$E,$C21,raw_stored!$S:$S,F$12)</f>
        <v>0</v>
      </c>
      <c r="G21" s="20">
        <f>COUNTIFS(raw_stored!$E:$E,$C21,raw_stored!$S:$S,G$12)</f>
        <v>0</v>
      </c>
      <c r="H21" s="20">
        <f>COUNTIFS(raw_stored!$E:$E,$C21,raw_stored!$S:$S,H$12)</f>
        <v>0</v>
      </c>
      <c r="I21" s="20">
        <f>COUNTIFS(raw_stored!$E:$E,$C21,raw_stored!$S:$S,I$12)</f>
        <v>0</v>
      </c>
      <c r="J21" s="20">
        <f>COUNTIFS(raw_stored!$E:$E,$C21,raw_stored!$S:$S,J$12)</f>
        <v>0</v>
      </c>
      <c r="K21" s="20">
        <f>COUNTIFS(raw_stored!$E:$E,$C21,raw_stored!$S:$S,K$12)</f>
        <v>0</v>
      </c>
      <c r="L21" s="20">
        <f>COUNTIFS(raw_stored!$E:$E,$C21,raw_stored!$S:$S,L$12)</f>
        <v>0</v>
      </c>
      <c r="M21" s="20">
        <f>COUNTIFS(raw_stored!$E:$E,$C21,raw_stored!$S:$S,M$12)</f>
        <v>0</v>
      </c>
      <c r="N21" s="20">
        <f>COUNTIFS(raw_stored!$E:$E,$C21,raw_stored!$S:$S,N$12)</f>
        <v>0</v>
      </c>
      <c r="O21" s="20">
        <f>COUNTIFS(raw_stored!$E:$E,$C21,raw_stored!$S:$S,O$12)</f>
        <v>0</v>
      </c>
      <c r="P21" s="20">
        <f>(COUNTIFS(raw_stored!$E:$E,$C21,raw_stored!$S:$S,P$12))+COUNTIFS(raw_stored!$E:$E,$C21,raw_stored!$S:$S,P$11)</f>
        <v>0</v>
      </c>
      <c r="Q21" s="20">
        <f>COUNTIFS(raw_stored!E:E,C21)-SUM(E21:P21)</f>
        <v>0</v>
      </c>
    </row>
    <row r="22" spans="2:17">
      <c r="B22" s="18">
        <v>10</v>
      </c>
      <c r="C22" s="18" t="s">
        <v>60</v>
      </c>
      <c r="D22" s="19" t="s">
        <v>115</v>
      </c>
      <c r="E22" s="20">
        <f>COUNTIFS(raw_stored!$E:$E,$C22,raw_stored!$S:$S,E$12)</f>
        <v>0</v>
      </c>
      <c r="F22" s="20">
        <f>COUNTIFS(raw_stored!$E:$E,$C22,raw_stored!$S:$S,F$12)</f>
        <v>0</v>
      </c>
      <c r="G22" s="20">
        <f>COUNTIFS(raw_stored!$E:$E,$C22,raw_stored!$S:$S,G$12)</f>
        <v>0</v>
      </c>
      <c r="H22" s="20">
        <f>COUNTIFS(raw_stored!$E:$E,$C22,raw_stored!$S:$S,H$12)</f>
        <v>0</v>
      </c>
      <c r="I22" s="20">
        <f>COUNTIFS(raw_stored!$E:$E,$C22,raw_stored!$S:$S,I$12)</f>
        <v>0</v>
      </c>
      <c r="J22" s="20">
        <f>COUNTIFS(raw_stored!$E:$E,$C22,raw_stored!$S:$S,J$12)</f>
        <v>0</v>
      </c>
      <c r="K22" s="20">
        <f>COUNTIFS(raw_stored!$E:$E,$C22,raw_stored!$S:$S,K$12)</f>
        <v>0</v>
      </c>
      <c r="L22" s="20">
        <f>COUNTIFS(raw_stored!$E:$E,$C22,raw_stored!$S:$S,L$12)</f>
        <v>0</v>
      </c>
      <c r="M22" s="20">
        <f>COUNTIFS(raw_stored!$E:$E,$C22,raw_stored!$S:$S,M$12)</f>
        <v>0</v>
      </c>
      <c r="N22" s="20">
        <f>COUNTIFS(raw_stored!$E:$E,$C22,raw_stored!$S:$S,N$12)</f>
        <v>0</v>
      </c>
      <c r="O22" s="20">
        <f>COUNTIFS(raw_stored!$E:$E,$C22,raw_stored!$S:$S,O$12)</f>
        <v>0</v>
      </c>
      <c r="P22" s="20">
        <f>(COUNTIFS(raw_stored!$E:$E,$C22,raw_stored!$S:$S,P$12))+COUNTIFS(raw_stored!$E:$E,$C22,raw_stored!$S:$S,P$11)</f>
        <v>3</v>
      </c>
      <c r="Q22" s="20">
        <f>COUNTIFS(raw_stored!E:E,C22)-SUM(E22:P22)</f>
        <v>0</v>
      </c>
    </row>
    <row r="23" spans="2:17">
      <c r="B23" s="18">
        <v>11</v>
      </c>
      <c r="C23" s="18" t="s">
        <v>61</v>
      </c>
      <c r="D23" s="19" t="s">
        <v>116</v>
      </c>
      <c r="E23" s="20">
        <f>COUNTIFS(raw_stored!$E:$E,$C23,raw_stored!$S:$S,E$12)</f>
        <v>0</v>
      </c>
      <c r="F23" s="20">
        <f>COUNTIFS(raw_stored!$E:$E,$C23,raw_stored!$S:$S,F$12)</f>
        <v>6</v>
      </c>
      <c r="G23" s="20">
        <f>COUNTIFS(raw_stored!$E:$E,$C23,raw_stored!$S:$S,G$12)</f>
        <v>0</v>
      </c>
      <c r="H23" s="20">
        <f>COUNTIFS(raw_stored!$E:$E,$C23,raw_stored!$S:$S,H$12)</f>
        <v>0</v>
      </c>
      <c r="I23" s="20">
        <f>COUNTIFS(raw_stored!$E:$E,$C23,raw_stored!$S:$S,I$12)</f>
        <v>0</v>
      </c>
      <c r="J23" s="20">
        <f>COUNTIFS(raw_stored!$E:$E,$C23,raw_stored!$S:$S,J$12)</f>
        <v>0</v>
      </c>
      <c r="K23" s="20">
        <f>COUNTIFS(raw_stored!$E:$E,$C23,raw_stored!$S:$S,K$12)</f>
        <v>0</v>
      </c>
      <c r="L23" s="20">
        <f>COUNTIFS(raw_stored!$E:$E,$C23,raw_stored!$S:$S,L$12)</f>
        <v>1</v>
      </c>
      <c r="M23" s="20">
        <f>COUNTIFS(raw_stored!$E:$E,$C23,raw_stored!$S:$S,M$12)</f>
        <v>0</v>
      </c>
      <c r="N23" s="20">
        <f>COUNTIFS(raw_stored!$E:$E,$C23,raw_stored!$S:$S,N$12)</f>
        <v>2</v>
      </c>
      <c r="O23" s="20">
        <f>COUNTIFS(raw_stored!$E:$E,$C23,raw_stored!$S:$S,O$12)</f>
        <v>0</v>
      </c>
      <c r="P23" s="20">
        <f>(COUNTIFS(raw_stored!$E:$E,$C23,raw_stored!$S:$S,P$12))+COUNTIFS(raw_stored!$E:$E,$C23,raw_stored!$S:$S,P$11)</f>
        <v>0</v>
      </c>
      <c r="Q23" s="20">
        <f>COUNTIFS(raw_stored!E:E,C23)-SUM(E23:P23)</f>
        <v>12</v>
      </c>
    </row>
    <row r="24" spans="2:17">
      <c r="B24" s="18">
        <v>12</v>
      </c>
      <c r="C24" s="18" t="s">
        <v>62</v>
      </c>
      <c r="D24" s="19" t="s">
        <v>117</v>
      </c>
      <c r="E24" s="20">
        <f>COUNTIFS(raw_stored!$E:$E,$C24,raw_stored!$S:$S,E$12)</f>
        <v>0</v>
      </c>
      <c r="F24" s="20">
        <f>COUNTIFS(raw_stored!$E:$E,$C24,raw_stored!$S:$S,F$12)</f>
        <v>0</v>
      </c>
      <c r="G24" s="20">
        <f>COUNTIFS(raw_stored!$E:$E,$C24,raw_stored!$S:$S,G$12)</f>
        <v>0</v>
      </c>
      <c r="H24" s="20">
        <f>COUNTIFS(raw_stored!$E:$E,$C24,raw_stored!$S:$S,H$12)</f>
        <v>0</v>
      </c>
      <c r="I24" s="20">
        <f>COUNTIFS(raw_stored!$E:$E,$C24,raw_stored!$S:$S,I$12)</f>
        <v>0</v>
      </c>
      <c r="J24" s="20">
        <f>COUNTIFS(raw_stored!$E:$E,$C24,raw_stored!$S:$S,J$12)</f>
        <v>0</v>
      </c>
      <c r="K24" s="20">
        <f>COUNTIFS(raw_stored!$E:$E,$C24,raw_stored!$S:$S,K$12)</f>
        <v>0</v>
      </c>
      <c r="L24" s="20">
        <f>COUNTIFS(raw_stored!$E:$E,$C24,raw_stored!$S:$S,L$12)</f>
        <v>0</v>
      </c>
      <c r="M24" s="20">
        <f>COUNTIFS(raw_stored!$E:$E,$C24,raw_stored!$S:$S,M$12)</f>
        <v>0</v>
      </c>
      <c r="N24" s="20">
        <f>COUNTIFS(raw_stored!$E:$E,$C24,raw_stored!$S:$S,N$12)</f>
        <v>0</v>
      </c>
      <c r="O24" s="20">
        <f>COUNTIFS(raw_stored!$E:$E,$C24,raw_stored!$S:$S,O$12)</f>
        <v>0</v>
      </c>
      <c r="P24" s="20">
        <f>(COUNTIFS(raw_stored!$E:$E,$C24,raw_stored!$S:$S,P$12))+COUNTIFS(raw_stored!$E:$E,$C24,raw_stored!$S:$S,P$11)</f>
        <v>0</v>
      </c>
      <c r="Q24" s="20">
        <f>COUNTIFS(raw_stored!E:E,C24)-SUM(E24:P24)</f>
        <v>0</v>
      </c>
    </row>
    <row r="25" spans="2:17">
      <c r="B25" s="18">
        <v>13</v>
      </c>
      <c r="C25" s="18" t="s">
        <v>63</v>
      </c>
      <c r="D25" s="19" t="s">
        <v>118</v>
      </c>
      <c r="E25" s="20">
        <f>COUNTIFS(raw_stored!$E:$E,$C25,raw_stored!$S:$S,E$12)</f>
        <v>0</v>
      </c>
      <c r="F25" s="20">
        <f>COUNTIFS(raw_stored!$E:$E,$C25,raw_stored!$S:$S,F$12)</f>
        <v>0</v>
      </c>
      <c r="G25" s="20">
        <f>COUNTIFS(raw_stored!$E:$E,$C25,raw_stored!$S:$S,G$12)</f>
        <v>0</v>
      </c>
      <c r="H25" s="20">
        <f>COUNTIFS(raw_stored!$E:$E,$C25,raw_stored!$S:$S,H$12)</f>
        <v>0</v>
      </c>
      <c r="I25" s="20">
        <f>COUNTIFS(raw_stored!$E:$E,$C25,raw_stored!$S:$S,I$12)</f>
        <v>0</v>
      </c>
      <c r="J25" s="20">
        <f>COUNTIFS(raw_stored!$E:$E,$C25,raw_stored!$S:$S,J$12)</f>
        <v>0</v>
      </c>
      <c r="K25" s="20">
        <f>COUNTIFS(raw_stored!$E:$E,$C25,raw_stored!$S:$S,K$12)</f>
        <v>0</v>
      </c>
      <c r="L25" s="20">
        <f>COUNTIFS(raw_stored!$E:$E,$C25,raw_stored!$S:$S,L$12)</f>
        <v>0</v>
      </c>
      <c r="M25" s="20">
        <f>COUNTIFS(raw_stored!$E:$E,$C25,raw_stored!$S:$S,M$12)</f>
        <v>0</v>
      </c>
      <c r="N25" s="20">
        <f>COUNTIFS(raw_stored!$E:$E,$C25,raw_stored!$S:$S,N$12)</f>
        <v>0</v>
      </c>
      <c r="O25" s="20">
        <f>COUNTIFS(raw_stored!$E:$E,$C25,raw_stored!$S:$S,O$12)</f>
        <v>0</v>
      </c>
      <c r="P25" s="20">
        <f>(COUNTIFS(raw_stored!$E:$E,$C25,raw_stored!$S:$S,P$12))+COUNTIFS(raw_stored!$E:$E,$C25,raw_stored!$S:$S,P$11)</f>
        <v>0</v>
      </c>
      <c r="Q25" s="20">
        <f>COUNTIFS(raw_stored!E:E,C25)-SUM(E25:P25)</f>
        <v>0</v>
      </c>
    </row>
    <row r="26" spans="2:17">
      <c r="B26" s="18">
        <v>14</v>
      </c>
      <c r="C26" s="18" t="s">
        <v>64</v>
      </c>
      <c r="D26" s="19" t="s">
        <v>119</v>
      </c>
      <c r="E26" s="20">
        <f>COUNTIFS(raw_stored!$E:$E,$C26,raw_stored!$S:$S,E$12)</f>
        <v>0</v>
      </c>
      <c r="F26" s="20">
        <f>COUNTIFS(raw_stored!$E:$E,$C26,raw_stored!$S:$S,F$12)</f>
        <v>2</v>
      </c>
      <c r="G26" s="20">
        <f>COUNTIFS(raw_stored!$E:$E,$C26,raw_stored!$S:$S,G$12)</f>
        <v>0</v>
      </c>
      <c r="H26" s="20">
        <f>COUNTIFS(raw_stored!$E:$E,$C26,raw_stored!$S:$S,H$12)</f>
        <v>0</v>
      </c>
      <c r="I26" s="20">
        <f>COUNTIFS(raw_stored!$E:$E,$C26,raw_stored!$S:$S,I$12)</f>
        <v>0</v>
      </c>
      <c r="J26" s="20">
        <f>COUNTIFS(raw_stored!$E:$E,$C26,raw_stored!$S:$S,J$12)</f>
        <v>2</v>
      </c>
      <c r="K26" s="20">
        <f>COUNTIFS(raw_stored!$E:$E,$C26,raw_stored!$S:$S,K$12)</f>
        <v>0</v>
      </c>
      <c r="L26" s="20">
        <f>COUNTIFS(raw_stored!$E:$E,$C26,raw_stored!$S:$S,L$12)</f>
        <v>0</v>
      </c>
      <c r="M26" s="20">
        <f>COUNTIFS(raw_stored!$E:$E,$C26,raw_stored!$S:$S,M$12)</f>
        <v>3</v>
      </c>
      <c r="N26" s="20">
        <f>COUNTIFS(raw_stored!$E:$E,$C26,raw_stored!$S:$S,N$12)</f>
        <v>3</v>
      </c>
      <c r="O26" s="20">
        <f>COUNTIFS(raw_stored!$E:$E,$C26,raw_stored!$S:$S,O$12)</f>
        <v>0</v>
      </c>
      <c r="P26" s="20">
        <f>(COUNTIFS(raw_stored!$E:$E,$C26,raw_stored!$S:$S,P$12))+COUNTIFS(raw_stored!$E:$E,$C26,raw_stored!$S:$S,P$11)</f>
        <v>7</v>
      </c>
      <c r="Q26" s="20">
        <f>COUNTIFS(raw_stored!E:E,C26)-SUM(E26:P26)</f>
        <v>0</v>
      </c>
    </row>
    <row r="27" spans="2:17">
      <c r="B27" s="18">
        <v>15</v>
      </c>
      <c r="C27" s="18" t="s">
        <v>65</v>
      </c>
      <c r="D27" s="19" t="s">
        <v>120</v>
      </c>
      <c r="E27" s="20">
        <f>COUNTIFS(raw_stored!$E:$E,$C27,raw_stored!$S:$S,E$12)</f>
        <v>0</v>
      </c>
      <c r="F27" s="20">
        <f>COUNTIFS(raw_stored!$E:$E,$C27,raw_stored!$S:$S,F$12)</f>
        <v>2</v>
      </c>
      <c r="G27" s="20">
        <f>COUNTIFS(raw_stored!$E:$E,$C27,raw_stored!$S:$S,G$12)</f>
        <v>0</v>
      </c>
      <c r="H27" s="20">
        <f>COUNTIFS(raw_stored!$E:$E,$C27,raw_stored!$S:$S,H$12)</f>
        <v>0</v>
      </c>
      <c r="I27" s="20">
        <f>COUNTIFS(raw_stored!$E:$E,$C27,raw_stored!$S:$S,I$12)</f>
        <v>0</v>
      </c>
      <c r="J27" s="20">
        <f>COUNTIFS(raw_stored!$E:$E,$C27,raw_stored!$S:$S,J$12)</f>
        <v>0</v>
      </c>
      <c r="K27" s="20">
        <f>COUNTIFS(raw_stored!$E:$E,$C27,raw_stored!$S:$S,K$12)</f>
        <v>0</v>
      </c>
      <c r="L27" s="20">
        <f>COUNTIFS(raw_stored!$E:$E,$C27,raw_stored!$S:$S,L$12)</f>
        <v>3</v>
      </c>
      <c r="M27" s="20">
        <f>COUNTIFS(raw_stored!$E:$E,$C27,raw_stored!$S:$S,M$12)</f>
        <v>0</v>
      </c>
      <c r="N27" s="20">
        <f>COUNTIFS(raw_stored!$E:$E,$C27,raw_stored!$S:$S,N$12)</f>
        <v>7</v>
      </c>
      <c r="O27" s="20">
        <f>COUNTIFS(raw_stored!$E:$E,$C27,raw_stored!$S:$S,O$12)</f>
        <v>0</v>
      </c>
      <c r="P27" s="20">
        <f>(COUNTIFS(raw_stored!$E:$E,$C27,raw_stored!$S:$S,P$12))+COUNTIFS(raw_stored!$E:$E,$C27,raw_stored!$S:$S,P$11)</f>
        <v>3</v>
      </c>
      <c r="Q27" s="20">
        <f>COUNTIFS(raw_stored!E:E,C27)-SUM(E27:P27)</f>
        <v>0</v>
      </c>
    </row>
    <row r="28" spans="2:17">
      <c r="B28" s="18">
        <v>16</v>
      </c>
      <c r="C28" s="18" t="s">
        <v>66</v>
      </c>
      <c r="D28" s="19" t="s">
        <v>121</v>
      </c>
      <c r="E28" s="20">
        <f>COUNTIFS(raw_stored!$E:$E,$C28,raw_stored!$S:$S,E$12)</f>
        <v>0</v>
      </c>
      <c r="F28" s="20">
        <f>COUNTIFS(raw_stored!$E:$E,$C28,raw_stored!$S:$S,F$12)</f>
        <v>6</v>
      </c>
      <c r="G28" s="20">
        <f>COUNTIFS(raw_stored!$E:$E,$C28,raw_stored!$S:$S,G$12)</f>
        <v>0</v>
      </c>
      <c r="H28" s="20">
        <f>COUNTIFS(raw_stored!$E:$E,$C28,raw_stored!$S:$S,H$12)</f>
        <v>0</v>
      </c>
      <c r="I28" s="20">
        <f>COUNTIFS(raw_stored!$E:$E,$C28,raw_stored!$S:$S,I$12)</f>
        <v>0</v>
      </c>
      <c r="J28" s="20">
        <f>COUNTIFS(raw_stored!$E:$E,$C28,raw_stored!$S:$S,J$12)</f>
        <v>0</v>
      </c>
      <c r="K28" s="20">
        <f>COUNTIFS(raw_stored!$E:$E,$C28,raw_stored!$S:$S,K$12)</f>
        <v>0</v>
      </c>
      <c r="L28" s="20">
        <f>COUNTIFS(raw_stored!$E:$E,$C28,raw_stored!$S:$S,L$12)</f>
        <v>0</v>
      </c>
      <c r="M28" s="20">
        <f>COUNTIFS(raw_stored!$E:$E,$C28,raw_stored!$S:$S,M$12)</f>
        <v>0</v>
      </c>
      <c r="N28" s="20">
        <f>COUNTIFS(raw_stored!$E:$E,$C28,raw_stored!$S:$S,N$12)</f>
        <v>9</v>
      </c>
      <c r="O28" s="20">
        <f>COUNTIFS(raw_stored!$E:$E,$C28,raw_stored!$S:$S,O$12)</f>
        <v>0</v>
      </c>
      <c r="P28" s="20">
        <f>(COUNTIFS(raw_stored!$E:$E,$C28,raw_stored!$S:$S,P$12))+COUNTIFS(raw_stored!$E:$E,$C28,raw_stored!$S:$S,P$11)</f>
        <v>0</v>
      </c>
      <c r="Q28" s="20">
        <f>COUNTIFS(raw_stored!E:E,C28)-SUM(E28:P28)</f>
        <v>13</v>
      </c>
    </row>
    <row r="29" spans="2:17">
      <c r="B29" s="18">
        <v>17</v>
      </c>
      <c r="C29" s="18" t="s">
        <v>67</v>
      </c>
      <c r="D29" s="19" t="s">
        <v>122</v>
      </c>
      <c r="E29" s="20">
        <f>COUNTIFS(raw_stored!$E:$E,$C29,raw_stored!$S:$S,E$12)</f>
        <v>0</v>
      </c>
      <c r="F29" s="20">
        <f>COUNTIFS(raw_stored!$E:$E,$C29,raw_stored!$S:$S,F$12)</f>
        <v>0</v>
      </c>
      <c r="G29" s="20">
        <f>COUNTIFS(raw_stored!$E:$E,$C29,raw_stored!$S:$S,G$12)</f>
        <v>0</v>
      </c>
      <c r="H29" s="20">
        <f>COUNTIFS(raw_stored!$E:$E,$C29,raw_stored!$S:$S,H$12)</f>
        <v>0</v>
      </c>
      <c r="I29" s="20">
        <f>COUNTIFS(raw_stored!$E:$E,$C29,raw_stored!$S:$S,I$12)</f>
        <v>0</v>
      </c>
      <c r="J29" s="20">
        <f>COUNTIFS(raw_stored!$E:$E,$C29,raw_stored!$S:$S,J$12)</f>
        <v>0</v>
      </c>
      <c r="K29" s="20">
        <f>COUNTIFS(raw_stored!$E:$E,$C29,raw_stored!$S:$S,K$12)</f>
        <v>0</v>
      </c>
      <c r="L29" s="20">
        <f>COUNTIFS(raw_stored!$E:$E,$C29,raw_stored!$S:$S,L$12)</f>
        <v>0</v>
      </c>
      <c r="M29" s="20">
        <f>COUNTIFS(raw_stored!$E:$E,$C29,raw_stored!$S:$S,M$12)</f>
        <v>0</v>
      </c>
      <c r="N29" s="20">
        <f>COUNTIFS(raw_stored!$E:$E,$C29,raw_stored!$S:$S,N$12)</f>
        <v>0</v>
      </c>
      <c r="O29" s="20">
        <f>COUNTIFS(raw_stored!$E:$E,$C29,raw_stored!$S:$S,O$12)</f>
        <v>0</v>
      </c>
      <c r="P29" s="20">
        <f>(COUNTIFS(raw_stored!$E:$E,$C29,raw_stored!$S:$S,P$12))+COUNTIFS(raw_stored!$E:$E,$C29,raw_stored!$S:$S,P$11)</f>
        <v>0</v>
      </c>
      <c r="Q29" s="20">
        <f>COUNTIFS(raw_stored!E:E,C29)-SUM(E29:P29)</f>
        <v>0</v>
      </c>
    </row>
    <row r="30" spans="2:17">
      <c r="B30" s="18">
        <v>18</v>
      </c>
      <c r="C30" s="18" t="s">
        <v>68</v>
      </c>
      <c r="D30" s="19" t="s">
        <v>123</v>
      </c>
      <c r="E30" s="20">
        <f>COUNTIFS(raw_stored!$E:$E,$C30,raw_stored!$S:$S,E$12)</f>
        <v>0</v>
      </c>
      <c r="F30" s="20">
        <f>COUNTIFS(raw_stored!$E:$E,$C30,raw_stored!$S:$S,F$12)</f>
        <v>0</v>
      </c>
      <c r="G30" s="20">
        <f>COUNTIFS(raw_stored!$E:$E,$C30,raw_stored!$S:$S,G$12)</f>
        <v>0</v>
      </c>
      <c r="H30" s="20">
        <f>COUNTIFS(raw_stored!$E:$E,$C30,raw_stored!$S:$S,H$12)</f>
        <v>0</v>
      </c>
      <c r="I30" s="20">
        <f>COUNTIFS(raw_stored!$E:$E,$C30,raw_stored!$S:$S,I$12)</f>
        <v>0</v>
      </c>
      <c r="J30" s="20">
        <f>COUNTIFS(raw_stored!$E:$E,$C30,raw_stored!$S:$S,J$12)</f>
        <v>0</v>
      </c>
      <c r="K30" s="20">
        <f>COUNTIFS(raw_stored!$E:$E,$C30,raw_stored!$S:$S,K$12)</f>
        <v>0</v>
      </c>
      <c r="L30" s="20">
        <f>COUNTIFS(raw_stored!$E:$E,$C30,raw_stored!$S:$S,L$12)</f>
        <v>0</v>
      </c>
      <c r="M30" s="20">
        <f>COUNTIFS(raw_stored!$E:$E,$C30,raw_stored!$S:$S,M$12)</f>
        <v>0</v>
      </c>
      <c r="N30" s="20">
        <f>COUNTIFS(raw_stored!$E:$E,$C30,raw_stored!$S:$S,N$12)</f>
        <v>0</v>
      </c>
      <c r="O30" s="20">
        <f>COUNTIFS(raw_stored!$E:$E,$C30,raw_stored!$S:$S,O$12)</f>
        <v>0</v>
      </c>
      <c r="P30" s="20">
        <f>(COUNTIFS(raw_stored!$E:$E,$C30,raw_stored!$S:$S,P$12))+COUNTIFS(raw_stored!$E:$E,$C30,raw_stored!$S:$S,P$11)</f>
        <v>0</v>
      </c>
      <c r="Q30" s="20">
        <f>COUNTIFS(raw_stored!E:E,C30)-SUM(E30:P30)</f>
        <v>0</v>
      </c>
    </row>
    <row r="31" spans="2:17">
      <c r="B31" s="18">
        <v>19</v>
      </c>
      <c r="C31" s="18" t="s">
        <v>69</v>
      </c>
      <c r="D31" s="19" t="s">
        <v>124</v>
      </c>
      <c r="E31" s="20">
        <f>COUNTIFS(raw_stored!$E:$E,$C31,raw_stored!$S:$S,E$12)</f>
        <v>0</v>
      </c>
      <c r="F31" s="20">
        <f>COUNTIFS(raw_stored!$E:$E,$C31,raw_stored!$S:$S,F$12)</f>
        <v>58</v>
      </c>
      <c r="G31" s="20">
        <f>COUNTIFS(raw_stored!$E:$E,$C31,raw_stored!$S:$S,G$12)</f>
        <v>47</v>
      </c>
      <c r="H31" s="20">
        <f>COUNTIFS(raw_stored!$E:$E,$C31,raw_stored!$S:$S,H$12)</f>
        <v>0</v>
      </c>
      <c r="I31" s="20">
        <f>COUNTIFS(raw_stored!$E:$E,$C31,raw_stored!$S:$S,I$12)</f>
        <v>0</v>
      </c>
      <c r="J31" s="20">
        <f>COUNTIFS(raw_stored!$E:$E,$C31,raw_stored!$S:$S,J$12)</f>
        <v>0</v>
      </c>
      <c r="K31" s="20">
        <f>COUNTIFS(raw_stored!$E:$E,$C31,raw_stored!$S:$S,K$12)</f>
        <v>0</v>
      </c>
      <c r="L31" s="20">
        <f>COUNTIFS(raw_stored!$E:$E,$C31,raw_stored!$S:$S,L$12)</f>
        <v>0</v>
      </c>
      <c r="M31" s="20">
        <f>COUNTIFS(raw_stored!$E:$E,$C31,raw_stored!$S:$S,M$12)</f>
        <v>14</v>
      </c>
      <c r="N31" s="20">
        <f>COUNTIFS(raw_stored!$E:$E,$C31,raw_stored!$S:$S,N$12)</f>
        <v>17</v>
      </c>
      <c r="O31" s="20">
        <f>COUNTIFS(raw_stored!$E:$E,$C31,raw_stored!$S:$S,O$12)</f>
        <v>0</v>
      </c>
      <c r="P31" s="20">
        <f>(COUNTIFS(raw_stored!$E:$E,$C31,raw_stored!$S:$S,P$12))+COUNTIFS(raw_stored!$E:$E,$C31,raw_stored!$S:$S,P$11)</f>
        <v>10</v>
      </c>
      <c r="Q31" s="20">
        <f>COUNTIFS(raw_stored!E:E,C31)-SUM(E31:P31)</f>
        <v>1</v>
      </c>
    </row>
    <row r="32" spans="2:17">
      <c r="B32" s="18">
        <v>20</v>
      </c>
      <c r="C32" s="18" t="s">
        <v>70</v>
      </c>
      <c r="D32" s="19" t="s">
        <v>125</v>
      </c>
      <c r="E32" s="20">
        <f>COUNTIFS(raw_stored!$E:$E,$C32,raw_stored!$S:$S,E$12)</f>
        <v>0</v>
      </c>
      <c r="F32" s="20">
        <f>COUNTIFS(raw_stored!$E:$E,$C32,raw_stored!$S:$S,F$12)</f>
        <v>0</v>
      </c>
      <c r="G32" s="20">
        <f>COUNTIFS(raw_stored!$E:$E,$C32,raw_stored!$S:$S,G$12)</f>
        <v>0</v>
      </c>
      <c r="H32" s="20">
        <f>COUNTIFS(raw_stored!$E:$E,$C32,raw_stored!$S:$S,H$12)</f>
        <v>0</v>
      </c>
      <c r="I32" s="20">
        <f>COUNTIFS(raw_stored!$E:$E,$C32,raw_stored!$S:$S,I$12)</f>
        <v>0</v>
      </c>
      <c r="J32" s="20">
        <f>COUNTIFS(raw_stored!$E:$E,$C32,raw_stored!$S:$S,J$12)</f>
        <v>0</v>
      </c>
      <c r="K32" s="20">
        <f>COUNTIFS(raw_stored!$E:$E,$C32,raw_stored!$S:$S,K$12)</f>
        <v>0</v>
      </c>
      <c r="L32" s="20">
        <f>COUNTIFS(raw_stored!$E:$E,$C32,raw_stored!$S:$S,L$12)</f>
        <v>0</v>
      </c>
      <c r="M32" s="20">
        <f>COUNTIFS(raw_stored!$E:$E,$C32,raw_stored!$S:$S,M$12)</f>
        <v>0</v>
      </c>
      <c r="N32" s="20">
        <f>COUNTIFS(raw_stored!$E:$E,$C32,raw_stored!$S:$S,N$12)</f>
        <v>0</v>
      </c>
      <c r="O32" s="20">
        <f>COUNTIFS(raw_stored!$E:$E,$C32,raw_stored!$S:$S,O$12)</f>
        <v>0</v>
      </c>
      <c r="P32" s="20">
        <f>(COUNTIFS(raw_stored!$E:$E,$C32,raw_stored!$S:$S,P$12))+COUNTIFS(raw_stored!$E:$E,$C32,raw_stored!$S:$S,P$11)</f>
        <v>0</v>
      </c>
      <c r="Q32" s="20">
        <f>COUNTIFS(raw_stored!E:E,C32)-SUM(E32:P32)</f>
        <v>7</v>
      </c>
    </row>
    <row r="33" spans="2:17">
      <c r="B33" s="18">
        <v>21</v>
      </c>
      <c r="C33" s="18" t="s">
        <v>71</v>
      </c>
      <c r="D33" s="19" t="s">
        <v>126</v>
      </c>
      <c r="E33" s="20">
        <f>COUNTIFS(raw_stored!$E:$E,$C33,raw_stored!$S:$S,E$12)</f>
        <v>0</v>
      </c>
      <c r="F33" s="20">
        <f>COUNTIFS(raw_stored!$E:$E,$C33,raw_stored!$S:$S,F$12)</f>
        <v>0</v>
      </c>
      <c r="G33" s="20">
        <f>COUNTIFS(raw_stored!$E:$E,$C33,raw_stored!$S:$S,G$12)</f>
        <v>0</v>
      </c>
      <c r="H33" s="20">
        <f>COUNTIFS(raw_stored!$E:$E,$C33,raw_stored!$S:$S,H$12)</f>
        <v>0</v>
      </c>
      <c r="I33" s="20">
        <f>COUNTIFS(raw_stored!$E:$E,$C33,raw_stored!$S:$S,I$12)</f>
        <v>0</v>
      </c>
      <c r="J33" s="20">
        <f>COUNTIFS(raw_stored!$E:$E,$C33,raw_stored!$S:$S,J$12)</f>
        <v>0</v>
      </c>
      <c r="K33" s="20">
        <f>COUNTIFS(raw_stored!$E:$E,$C33,raw_stored!$S:$S,K$12)</f>
        <v>0</v>
      </c>
      <c r="L33" s="20">
        <f>COUNTIFS(raw_stored!$E:$E,$C33,raw_stored!$S:$S,L$12)</f>
        <v>0</v>
      </c>
      <c r="M33" s="20">
        <f>COUNTIFS(raw_stored!$E:$E,$C33,raw_stored!$S:$S,M$12)</f>
        <v>0</v>
      </c>
      <c r="N33" s="20">
        <f>COUNTIFS(raw_stored!$E:$E,$C33,raw_stored!$S:$S,N$12)</f>
        <v>0</v>
      </c>
      <c r="O33" s="20">
        <f>COUNTIFS(raw_stored!$E:$E,$C33,raw_stored!$S:$S,O$12)</f>
        <v>0</v>
      </c>
      <c r="P33" s="20">
        <f>(COUNTIFS(raw_stored!$E:$E,$C33,raw_stored!$S:$S,P$12))+COUNTIFS(raw_stored!$E:$E,$C33,raw_stored!$S:$S,P$11)</f>
        <v>0</v>
      </c>
      <c r="Q33" s="20">
        <f>COUNTIFS(raw_stored!E:E,C33)-SUM(E33:P33)</f>
        <v>1</v>
      </c>
    </row>
    <row r="34" spans="2:17">
      <c r="B34" s="18">
        <v>22</v>
      </c>
      <c r="C34" s="18" t="s">
        <v>72</v>
      </c>
      <c r="D34" s="19" t="s">
        <v>127</v>
      </c>
      <c r="E34" s="20">
        <f>COUNTIFS(raw_stored!$E:$E,$C34,raw_stored!$S:$S,E$12)</f>
        <v>0</v>
      </c>
      <c r="F34" s="20">
        <f>COUNTIFS(raw_stored!$E:$E,$C34,raw_stored!$S:$S,F$12)</f>
        <v>0</v>
      </c>
      <c r="G34" s="20">
        <f>COUNTIFS(raw_stored!$E:$E,$C34,raw_stored!$S:$S,G$12)</f>
        <v>0</v>
      </c>
      <c r="H34" s="20">
        <f>COUNTIFS(raw_stored!$E:$E,$C34,raw_stored!$S:$S,H$12)</f>
        <v>0</v>
      </c>
      <c r="I34" s="20">
        <f>COUNTIFS(raw_stored!$E:$E,$C34,raw_stored!$S:$S,I$12)</f>
        <v>0</v>
      </c>
      <c r="J34" s="20">
        <f>COUNTIFS(raw_stored!$E:$E,$C34,raw_stored!$S:$S,J$12)</f>
        <v>0</v>
      </c>
      <c r="K34" s="20">
        <f>COUNTIFS(raw_stored!$E:$E,$C34,raw_stored!$S:$S,K$12)</f>
        <v>0</v>
      </c>
      <c r="L34" s="20">
        <f>COUNTIFS(raw_stored!$E:$E,$C34,raw_stored!$S:$S,L$12)</f>
        <v>0</v>
      </c>
      <c r="M34" s="20">
        <f>COUNTIFS(raw_stored!$E:$E,$C34,raw_stored!$S:$S,M$12)</f>
        <v>0</v>
      </c>
      <c r="N34" s="20">
        <f>COUNTIFS(raw_stored!$E:$E,$C34,raw_stored!$S:$S,N$12)</f>
        <v>0</v>
      </c>
      <c r="O34" s="20">
        <f>COUNTIFS(raw_stored!$E:$E,$C34,raw_stored!$S:$S,O$12)</f>
        <v>0</v>
      </c>
      <c r="P34" s="20">
        <f>(COUNTIFS(raw_stored!$E:$E,$C34,raw_stored!$S:$S,P$12))+COUNTIFS(raw_stored!$E:$E,$C34,raw_stored!$S:$S,P$11)</f>
        <v>0</v>
      </c>
      <c r="Q34" s="20">
        <f>COUNTIFS(raw_stored!E:E,C34)-SUM(E34:P34)</f>
        <v>0</v>
      </c>
    </row>
    <row r="35" spans="2:17">
      <c r="B35" s="18">
        <v>23</v>
      </c>
      <c r="C35" s="18" t="s">
        <v>73</v>
      </c>
      <c r="D35" s="19" t="s">
        <v>128</v>
      </c>
      <c r="E35" s="20">
        <f>COUNTIFS(raw_stored!$E:$E,$C35,raw_stored!$S:$S,E$12)</f>
        <v>0</v>
      </c>
      <c r="F35" s="20">
        <f>COUNTIFS(raw_stored!$E:$E,$C35,raw_stored!$S:$S,F$12)</f>
        <v>0</v>
      </c>
      <c r="G35" s="20">
        <f>COUNTIFS(raw_stored!$E:$E,$C35,raw_stored!$S:$S,G$12)</f>
        <v>0</v>
      </c>
      <c r="H35" s="20">
        <f>COUNTIFS(raw_stored!$E:$E,$C35,raw_stored!$S:$S,H$12)</f>
        <v>0</v>
      </c>
      <c r="I35" s="20">
        <f>COUNTIFS(raw_stored!$E:$E,$C35,raw_stored!$S:$S,I$12)</f>
        <v>0</v>
      </c>
      <c r="J35" s="20">
        <f>COUNTIFS(raw_stored!$E:$E,$C35,raw_stored!$S:$S,J$12)</f>
        <v>0</v>
      </c>
      <c r="K35" s="20">
        <f>COUNTIFS(raw_stored!$E:$E,$C35,raw_stored!$S:$S,K$12)</f>
        <v>0</v>
      </c>
      <c r="L35" s="20">
        <f>COUNTIFS(raw_stored!$E:$E,$C35,raw_stored!$S:$S,L$12)</f>
        <v>0</v>
      </c>
      <c r="M35" s="20">
        <f>COUNTIFS(raw_stored!$E:$E,$C35,raw_stored!$S:$S,M$12)</f>
        <v>0</v>
      </c>
      <c r="N35" s="20">
        <f>COUNTIFS(raw_stored!$E:$E,$C35,raw_stored!$S:$S,N$12)</f>
        <v>0</v>
      </c>
      <c r="O35" s="20">
        <f>COUNTIFS(raw_stored!$E:$E,$C35,raw_stored!$S:$S,O$12)</f>
        <v>0</v>
      </c>
      <c r="P35" s="20">
        <f>(COUNTIFS(raw_stored!$E:$E,$C35,raw_stored!$S:$S,P$12))+COUNTIFS(raw_stored!$E:$E,$C35,raw_stored!$S:$S,P$11)</f>
        <v>0</v>
      </c>
      <c r="Q35" s="20">
        <f>COUNTIFS(raw_stored!E:E,C35)-SUM(E35:P35)</f>
        <v>0</v>
      </c>
    </row>
    <row r="36" spans="2:17">
      <c r="B36" s="18">
        <v>24</v>
      </c>
      <c r="C36" s="18" t="s">
        <v>2873</v>
      </c>
      <c r="D36" s="19" t="s">
        <v>129</v>
      </c>
      <c r="E36" s="20">
        <f>COUNTIFS(raw_stored!$E:$E,$C36,raw_stored!$S:$S,E$12)</f>
        <v>0</v>
      </c>
      <c r="F36" s="20">
        <f>COUNTIFS(raw_stored!$E:$E,$C36,raw_stored!$S:$S,F$12)</f>
        <v>0</v>
      </c>
      <c r="G36" s="20">
        <f>COUNTIFS(raw_stored!$E:$E,$C36,raw_stored!$S:$S,G$12)</f>
        <v>0</v>
      </c>
      <c r="H36" s="20">
        <f>COUNTIFS(raw_stored!$E:$E,$C36,raw_stored!$S:$S,H$12)</f>
        <v>0</v>
      </c>
      <c r="I36" s="20">
        <f>COUNTIFS(raw_stored!$E:$E,$C36,raw_stored!$S:$S,I$12)</f>
        <v>0</v>
      </c>
      <c r="J36" s="20">
        <f>COUNTIFS(raw_stored!$E:$E,$C36,raw_stored!$S:$S,J$12)</f>
        <v>0</v>
      </c>
      <c r="K36" s="20">
        <f>COUNTIFS(raw_stored!$E:$E,$C36,raw_stored!$S:$S,K$12)</f>
        <v>0</v>
      </c>
      <c r="L36" s="20">
        <f>COUNTIFS(raw_stored!$E:$E,$C36,raw_stored!$S:$S,L$12)</f>
        <v>0</v>
      </c>
      <c r="M36" s="20">
        <f>COUNTIFS(raw_stored!$E:$E,$C36,raw_stored!$S:$S,M$12)</f>
        <v>0</v>
      </c>
      <c r="N36" s="20">
        <f>COUNTIFS(raw_stored!$E:$E,$C36,raw_stored!$S:$S,N$12)</f>
        <v>0</v>
      </c>
      <c r="O36" s="20">
        <f>COUNTIFS(raw_stored!$E:$E,$C36,raw_stored!$S:$S,O$12)</f>
        <v>0</v>
      </c>
      <c r="P36" s="20">
        <f>(COUNTIFS(raw_stored!$E:$E,$C36,raw_stored!$S:$S,P$12))+COUNTIFS(raw_stored!$E:$E,$C36,raw_stored!$S:$S,P$11)</f>
        <v>0</v>
      </c>
      <c r="Q36" s="20">
        <f>COUNTIFS(raw_stored!E:E,C36)-SUM(E36:P36)</f>
        <v>0</v>
      </c>
    </row>
    <row r="37" spans="2:17">
      <c r="B37" s="18">
        <v>25</v>
      </c>
      <c r="C37" s="18" t="s">
        <v>75</v>
      </c>
      <c r="D37" s="19" t="s">
        <v>130</v>
      </c>
      <c r="E37" s="20">
        <f>COUNTIFS(raw_stored!$E:$E,$C37,raw_stored!$S:$S,E$12)</f>
        <v>0</v>
      </c>
      <c r="F37" s="20">
        <f>COUNTIFS(raw_stored!$E:$E,$C37,raw_stored!$S:$S,F$12)</f>
        <v>0</v>
      </c>
      <c r="G37" s="20">
        <f>COUNTIFS(raw_stored!$E:$E,$C37,raw_stored!$S:$S,G$12)</f>
        <v>0</v>
      </c>
      <c r="H37" s="20">
        <f>COUNTIFS(raw_stored!$E:$E,$C37,raw_stored!$S:$S,H$12)</f>
        <v>0</v>
      </c>
      <c r="I37" s="20">
        <f>COUNTIFS(raw_stored!$E:$E,$C37,raw_stored!$S:$S,I$12)</f>
        <v>0</v>
      </c>
      <c r="J37" s="20">
        <f>COUNTIFS(raw_stored!$E:$E,$C37,raw_stored!$S:$S,J$12)</f>
        <v>0</v>
      </c>
      <c r="K37" s="20">
        <f>COUNTIFS(raw_stored!$E:$E,$C37,raw_stored!$S:$S,K$12)</f>
        <v>0</v>
      </c>
      <c r="L37" s="20">
        <f>COUNTIFS(raw_stored!$E:$E,$C37,raw_stored!$S:$S,L$12)</f>
        <v>1</v>
      </c>
      <c r="M37" s="20">
        <f>COUNTIFS(raw_stored!$E:$E,$C37,raw_stored!$S:$S,M$12)</f>
        <v>0</v>
      </c>
      <c r="N37" s="20">
        <f>COUNTIFS(raw_stored!$E:$E,$C37,raw_stored!$S:$S,N$12)</f>
        <v>0</v>
      </c>
      <c r="O37" s="20">
        <f>COUNTIFS(raw_stored!$E:$E,$C37,raw_stored!$S:$S,O$12)</f>
        <v>0</v>
      </c>
      <c r="P37" s="20">
        <f>(COUNTIFS(raw_stored!$E:$E,$C37,raw_stored!$S:$S,P$12))+COUNTIFS(raw_stored!$E:$E,$C37,raw_stored!$S:$S,P$11)</f>
        <v>0</v>
      </c>
      <c r="Q37" s="20">
        <f>COUNTIFS(raw_stored!E:E,C37)-SUM(E37:P37)</f>
        <v>0</v>
      </c>
    </row>
    <row r="38" spans="2:17">
      <c r="B38" s="18">
        <v>26</v>
      </c>
      <c r="C38" s="18" t="s">
        <v>41</v>
      </c>
      <c r="D38" s="19" t="s">
        <v>131</v>
      </c>
      <c r="E38" s="20">
        <f>COUNTIFS(raw_stored!$E:$E,$C38,raw_stored!$S:$S,E$12)</f>
        <v>0</v>
      </c>
      <c r="F38" s="20">
        <f>COUNTIFS(raw_stored!$E:$E,$C38,raw_stored!$S:$S,F$12)</f>
        <v>58</v>
      </c>
      <c r="G38" s="20">
        <f>COUNTIFS(raw_stored!$E:$E,$C38,raw_stored!$S:$S,G$12)</f>
        <v>1</v>
      </c>
      <c r="H38" s="20">
        <f>COUNTIFS(raw_stored!$E:$E,$C38,raw_stored!$S:$S,H$12)</f>
        <v>0</v>
      </c>
      <c r="I38" s="20">
        <f>COUNTIFS(raw_stored!$E:$E,$C38,raw_stored!$S:$S,I$12)</f>
        <v>0</v>
      </c>
      <c r="J38" s="20">
        <f>COUNTIFS(raw_stored!$E:$E,$C38,raw_stored!$S:$S,J$12)</f>
        <v>2</v>
      </c>
      <c r="K38" s="20">
        <f>COUNTIFS(raw_stored!$E:$E,$C38,raw_stored!$S:$S,K$12)</f>
        <v>0</v>
      </c>
      <c r="L38" s="20">
        <f>COUNTIFS(raw_stored!$E:$E,$C38,raw_stored!$S:$S,L$12)</f>
        <v>2</v>
      </c>
      <c r="M38" s="20">
        <f>COUNTIFS(raw_stored!$E:$E,$C38,raw_stored!$S:$S,M$12)</f>
        <v>2</v>
      </c>
      <c r="N38" s="20">
        <f>COUNTIFS(raw_stored!$E:$E,$C38,raw_stored!$S:$S,N$12)</f>
        <v>11</v>
      </c>
      <c r="O38" s="20">
        <f>COUNTIFS(raw_stored!$E:$E,$C38,raw_stored!$S:$S,O$12)</f>
        <v>0</v>
      </c>
      <c r="P38" s="20">
        <f>(COUNTIFS(raw_stored!$E:$E,$C38,raw_stored!$S:$S,P$12))+COUNTIFS(raw_stored!$E:$E,$C38,raw_stored!$S:$S,P$11)</f>
        <v>3</v>
      </c>
      <c r="Q38" s="20">
        <f>COUNTIFS(raw_stored!E:E,C38)-SUM(E38:P38)</f>
        <v>3</v>
      </c>
    </row>
    <row r="39" spans="2:17">
      <c r="B39" s="18">
        <v>27</v>
      </c>
      <c r="C39" s="18" t="s">
        <v>76</v>
      </c>
      <c r="D39" s="19" t="s">
        <v>132</v>
      </c>
      <c r="E39" s="20">
        <f>COUNTIFS(raw_stored!$E:$E,$C39,raw_stored!$S:$S,E$12)</f>
        <v>0</v>
      </c>
      <c r="F39" s="20">
        <f>COUNTIFS(raw_stored!$E:$E,$C39,raw_stored!$S:$S,F$12)</f>
        <v>0</v>
      </c>
      <c r="G39" s="20">
        <f>COUNTIFS(raw_stored!$E:$E,$C39,raw_stored!$S:$S,G$12)</f>
        <v>0</v>
      </c>
      <c r="H39" s="20">
        <f>COUNTIFS(raw_stored!$E:$E,$C39,raw_stored!$S:$S,H$12)</f>
        <v>1</v>
      </c>
      <c r="I39" s="20">
        <f>COUNTIFS(raw_stored!$E:$E,$C39,raw_stored!$S:$S,I$12)</f>
        <v>1</v>
      </c>
      <c r="J39" s="20">
        <f>COUNTIFS(raw_stored!$E:$E,$C39,raw_stored!$S:$S,J$12)</f>
        <v>6</v>
      </c>
      <c r="K39" s="20">
        <f>COUNTIFS(raw_stored!$E:$E,$C39,raw_stored!$S:$S,K$12)</f>
        <v>0</v>
      </c>
      <c r="L39" s="20">
        <f>COUNTIFS(raw_stored!$E:$E,$C39,raw_stored!$S:$S,L$12)</f>
        <v>5</v>
      </c>
      <c r="M39" s="20">
        <f>COUNTIFS(raw_stored!$E:$E,$C39,raw_stored!$S:$S,M$12)</f>
        <v>0</v>
      </c>
      <c r="N39" s="20">
        <f>COUNTIFS(raw_stored!$E:$E,$C39,raw_stored!$S:$S,N$12)</f>
        <v>7</v>
      </c>
      <c r="O39" s="20">
        <f>COUNTIFS(raw_stored!$E:$E,$C39,raw_stored!$S:$S,O$12)</f>
        <v>0</v>
      </c>
      <c r="P39" s="20">
        <f>(COUNTIFS(raw_stored!$E:$E,$C39,raw_stored!$S:$S,P$12))+COUNTIFS(raw_stored!$E:$E,$C39,raw_stored!$S:$S,P$11)</f>
        <v>3</v>
      </c>
      <c r="Q39" s="20">
        <f>COUNTIFS(raw_stored!E:E,C39)-SUM(E39:P39)</f>
        <v>0</v>
      </c>
    </row>
    <row r="40" spans="2:17">
      <c r="B40" s="18">
        <v>28</v>
      </c>
      <c r="C40" s="18" t="s">
        <v>42</v>
      </c>
      <c r="D40" s="19" t="s">
        <v>133</v>
      </c>
      <c r="E40" s="20">
        <f>COUNTIFS(raw_stored!$E:$E,$C40,raw_stored!$S:$S,E$12)</f>
        <v>0</v>
      </c>
      <c r="F40" s="20">
        <f>COUNTIFS(raw_stored!$E:$E,$C40,raw_stored!$S:$S,F$12)</f>
        <v>1</v>
      </c>
      <c r="G40" s="20">
        <f>COUNTIFS(raw_stored!$E:$E,$C40,raw_stored!$S:$S,G$12)</f>
        <v>0</v>
      </c>
      <c r="H40" s="20">
        <f>COUNTIFS(raw_stored!$E:$E,$C40,raw_stored!$S:$S,H$12)</f>
        <v>0</v>
      </c>
      <c r="I40" s="20">
        <f>COUNTIFS(raw_stored!$E:$E,$C40,raw_stored!$S:$S,I$12)</f>
        <v>0</v>
      </c>
      <c r="J40" s="20">
        <f>COUNTIFS(raw_stored!$E:$E,$C40,raw_stored!$S:$S,J$12)</f>
        <v>3</v>
      </c>
      <c r="K40" s="20">
        <f>COUNTIFS(raw_stored!$E:$E,$C40,raw_stored!$S:$S,K$12)</f>
        <v>0</v>
      </c>
      <c r="L40" s="20">
        <f>COUNTIFS(raw_stored!$E:$E,$C40,raw_stored!$S:$S,L$12)</f>
        <v>36</v>
      </c>
      <c r="M40" s="20">
        <f>COUNTIFS(raw_stored!$E:$E,$C40,raw_stored!$S:$S,M$12)</f>
        <v>2</v>
      </c>
      <c r="N40" s="20">
        <f>COUNTIFS(raw_stored!$E:$E,$C40,raw_stored!$S:$S,N$12)</f>
        <v>4</v>
      </c>
      <c r="O40" s="20">
        <f>COUNTIFS(raw_stored!$E:$E,$C40,raw_stored!$S:$S,O$12)</f>
        <v>0</v>
      </c>
      <c r="P40" s="20">
        <f>(COUNTIFS(raw_stored!$E:$E,$C40,raw_stored!$S:$S,P$12))+COUNTIFS(raw_stored!$E:$E,$C40,raw_stored!$S:$S,P$11)</f>
        <v>0</v>
      </c>
      <c r="Q40" s="20">
        <f>COUNTIFS(raw_stored!E:E,C40)-SUM(E40:P40)</f>
        <v>1</v>
      </c>
    </row>
    <row r="41" spans="2:17">
      <c r="B41" s="18">
        <v>29</v>
      </c>
      <c r="C41" s="18" t="s">
        <v>44</v>
      </c>
      <c r="D41" s="19" t="s">
        <v>134</v>
      </c>
      <c r="E41" s="20">
        <f>COUNTIFS(raw_stored!$E:$E,$C41,raw_stored!$S:$S,E$12)</f>
        <v>0</v>
      </c>
      <c r="F41" s="20">
        <f>COUNTIFS(raw_stored!$E:$E,$C41,raw_stored!$S:$S,F$12)</f>
        <v>5</v>
      </c>
      <c r="G41" s="20">
        <f>COUNTIFS(raw_stored!$E:$E,$C41,raw_stored!$S:$S,G$12)</f>
        <v>0</v>
      </c>
      <c r="H41" s="20">
        <f>COUNTIFS(raw_stored!$E:$E,$C41,raw_stored!$S:$S,H$12)</f>
        <v>0</v>
      </c>
      <c r="I41" s="20">
        <f>COUNTIFS(raw_stored!$E:$E,$C41,raw_stored!$S:$S,I$12)</f>
        <v>0</v>
      </c>
      <c r="J41" s="20">
        <f>COUNTIFS(raw_stored!$E:$E,$C41,raw_stored!$S:$S,J$12)</f>
        <v>0</v>
      </c>
      <c r="K41" s="20">
        <f>COUNTIFS(raw_stored!$E:$E,$C41,raw_stored!$S:$S,K$12)</f>
        <v>1</v>
      </c>
      <c r="L41" s="20">
        <f>COUNTIFS(raw_stored!$E:$E,$C41,raw_stored!$S:$S,L$12)</f>
        <v>27</v>
      </c>
      <c r="M41" s="20">
        <f>COUNTIFS(raw_stored!$E:$E,$C41,raw_stored!$S:$S,M$12)</f>
        <v>0</v>
      </c>
      <c r="N41" s="20">
        <f>COUNTIFS(raw_stored!$E:$E,$C41,raw_stored!$S:$S,N$12)</f>
        <v>7</v>
      </c>
      <c r="O41" s="20">
        <f>COUNTIFS(raw_stored!$E:$E,$C41,raw_stored!$S:$S,O$12)</f>
        <v>0</v>
      </c>
      <c r="P41" s="20">
        <f>(COUNTIFS(raw_stored!$E:$E,$C41,raw_stored!$S:$S,P$12))+COUNTIFS(raw_stored!$E:$E,$C41,raw_stored!$S:$S,P$11)</f>
        <v>0</v>
      </c>
      <c r="Q41" s="20">
        <f>COUNTIFS(raw_stored!E:E,C41)-SUM(E41:P41)</f>
        <v>4</v>
      </c>
    </row>
    <row r="42" spans="2:17">
      <c r="B42" s="18">
        <v>30</v>
      </c>
      <c r="C42" s="18" t="s">
        <v>45</v>
      </c>
      <c r="D42" s="19" t="s">
        <v>135</v>
      </c>
      <c r="E42" s="20">
        <f>COUNTIFS(raw_stored!$E:$E,$C42,raw_stored!$S:$S,E$12)</f>
        <v>0</v>
      </c>
      <c r="F42" s="20">
        <f>COUNTIFS(raw_stored!$E:$E,$C42,raw_stored!$S:$S,F$12)</f>
        <v>38</v>
      </c>
      <c r="G42" s="20">
        <f>COUNTIFS(raw_stored!$E:$E,$C42,raw_stored!$S:$S,G$12)</f>
        <v>0</v>
      </c>
      <c r="H42" s="20">
        <f>COUNTIFS(raw_stored!$E:$E,$C42,raw_stored!$S:$S,H$12)</f>
        <v>0</v>
      </c>
      <c r="I42" s="20">
        <f>COUNTIFS(raw_stored!$E:$E,$C42,raw_stored!$S:$S,I$12)</f>
        <v>0</v>
      </c>
      <c r="J42" s="20">
        <f>COUNTIFS(raw_stored!$E:$E,$C42,raw_stored!$S:$S,J$12)</f>
        <v>0</v>
      </c>
      <c r="K42" s="20">
        <f>COUNTIFS(raw_stored!$E:$E,$C42,raw_stored!$S:$S,K$12)</f>
        <v>0</v>
      </c>
      <c r="L42" s="20">
        <f>COUNTIFS(raw_stored!$E:$E,$C42,raw_stored!$S:$S,L$12)</f>
        <v>1</v>
      </c>
      <c r="M42" s="20">
        <f>COUNTIFS(raw_stored!$E:$E,$C42,raw_stored!$S:$S,M$12)</f>
        <v>0</v>
      </c>
      <c r="N42" s="20">
        <f>COUNTIFS(raw_stored!$E:$E,$C42,raw_stored!$S:$S,N$12)</f>
        <v>0</v>
      </c>
      <c r="O42" s="20">
        <f>COUNTIFS(raw_stored!$E:$E,$C42,raw_stored!$S:$S,O$12)</f>
        <v>0</v>
      </c>
      <c r="P42" s="20">
        <f>(COUNTIFS(raw_stored!$E:$E,$C42,raw_stored!$S:$S,P$12))+COUNTIFS(raw_stored!$E:$E,$C42,raw_stored!$S:$S,P$11)</f>
        <v>0</v>
      </c>
      <c r="Q42" s="20">
        <f>COUNTIFS(raw_stored!E:E,C42)-SUM(E42:P42)</f>
        <v>5</v>
      </c>
    </row>
    <row r="43" spans="2:17">
      <c r="B43" s="18">
        <v>31</v>
      </c>
      <c r="C43" s="18" t="s">
        <v>43</v>
      </c>
      <c r="D43" s="19" t="s">
        <v>105</v>
      </c>
      <c r="E43" s="20">
        <f>COUNTIFS(raw_stored!$E:$E,$C43,raw_stored!$S:$S,E$12)</f>
        <v>0</v>
      </c>
      <c r="F43" s="20">
        <f>COUNTIFS(raw_stored!$E:$E,$C43,raw_stored!$S:$S,F$12)</f>
        <v>0</v>
      </c>
      <c r="G43" s="20">
        <f>COUNTIFS(raw_stored!$E:$E,$C43,raw_stored!$S:$S,G$12)</f>
        <v>0</v>
      </c>
      <c r="H43" s="20">
        <f>COUNTIFS(raw_stored!$E:$E,$C43,raw_stored!$S:$S,H$12)</f>
        <v>0</v>
      </c>
      <c r="I43" s="20">
        <f>COUNTIFS(raw_stored!$E:$E,$C43,raw_stored!$S:$S,I$12)</f>
        <v>0</v>
      </c>
      <c r="J43" s="20">
        <f>COUNTIFS(raw_stored!$E:$E,$C43,raw_stored!$S:$S,J$12)</f>
        <v>0</v>
      </c>
      <c r="K43" s="20">
        <f>COUNTIFS(raw_stored!$E:$E,$C43,raw_stored!$S:$S,K$12)</f>
        <v>0</v>
      </c>
      <c r="L43" s="20">
        <f>COUNTIFS(raw_stored!$E:$E,$C43,raw_stored!$S:$S,L$12)</f>
        <v>0</v>
      </c>
      <c r="M43" s="20">
        <f>COUNTIFS(raw_stored!$E:$E,$C43,raw_stored!$S:$S,M$12)</f>
        <v>0</v>
      </c>
      <c r="N43" s="20">
        <f>COUNTIFS(raw_stored!$E:$E,$C43,raw_stored!$S:$S,N$12)</f>
        <v>0</v>
      </c>
      <c r="O43" s="20">
        <f>COUNTIFS(raw_stored!$E:$E,$C43,raw_stored!$S:$S,O$12)</f>
        <v>0</v>
      </c>
      <c r="P43" s="20">
        <f>(COUNTIFS(raw_stored!$E:$E,$C43,raw_stored!$S:$S,P$12))+COUNTIFS(raw_stored!$E:$E,$C43,raw_stored!$S:$S,P$11)</f>
        <v>50</v>
      </c>
      <c r="Q43" s="20">
        <v>0</v>
      </c>
    </row>
    <row r="44" spans="2:17">
      <c r="B44" s="18">
        <v>32</v>
      </c>
      <c r="C44" s="18" t="s">
        <v>77</v>
      </c>
      <c r="D44" s="19" t="s">
        <v>136</v>
      </c>
      <c r="E44" s="20">
        <f>COUNTIFS(raw_stored!$E:$E,$C44,raw_stored!$S:$S,E$12)</f>
        <v>0</v>
      </c>
      <c r="F44" s="20">
        <f>COUNTIFS(raw_stored!$E:$E,$C44,raw_stored!$S:$S,F$12)</f>
        <v>0</v>
      </c>
      <c r="G44" s="20">
        <f>COUNTIFS(raw_stored!$E:$E,$C44,raw_stored!$S:$S,G$12)</f>
        <v>0</v>
      </c>
      <c r="H44" s="20">
        <f>COUNTIFS(raw_stored!$E:$E,$C44,raw_stored!$S:$S,H$12)</f>
        <v>0</v>
      </c>
      <c r="I44" s="20">
        <f>COUNTIFS(raw_stored!$E:$E,$C44,raw_stored!$S:$S,I$12)</f>
        <v>0</v>
      </c>
      <c r="J44" s="20">
        <f>COUNTIFS(raw_stored!$E:$E,$C44,raw_stored!$S:$S,J$12)</f>
        <v>0</v>
      </c>
      <c r="K44" s="20">
        <f>COUNTIFS(raw_stored!$E:$E,$C44,raw_stored!$S:$S,K$12)</f>
        <v>0</v>
      </c>
      <c r="L44" s="20">
        <f>COUNTIFS(raw_stored!$E:$E,$C44,raw_stored!$S:$S,L$12)</f>
        <v>0</v>
      </c>
      <c r="M44" s="20">
        <f>COUNTIFS(raw_stored!$E:$E,$C44,raw_stored!$S:$S,M$12)</f>
        <v>0</v>
      </c>
      <c r="N44" s="20">
        <f>COUNTIFS(raw_stored!$E:$E,$C44,raw_stored!$S:$S,N$12)</f>
        <v>0</v>
      </c>
      <c r="O44" s="20">
        <f>COUNTIFS(raw_stored!$E:$E,$C44,raw_stored!$S:$S,O$12)</f>
        <v>0</v>
      </c>
      <c r="P44" s="20">
        <f>(COUNTIFS(raw_stored!$E:$E,$C44,raw_stored!$S:$S,P$12))+COUNTIFS(raw_stored!$E:$E,$C44,raw_stored!$S:$S,P$11)</f>
        <v>0</v>
      </c>
      <c r="Q44" s="20">
        <f>COUNTIFS(raw_stored!E:E,C44)-SUM(E44:P44)</f>
        <v>2</v>
      </c>
    </row>
    <row r="45" spans="2:17">
      <c r="B45" s="18">
        <v>33</v>
      </c>
      <c r="C45" s="21" t="s">
        <v>78</v>
      </c>
      <c r="D45" s="22" t="s">
        <v>137</v>
      </c>
      <c r="E45" s="20">
        <f>COUNTIFS(raw_stored!$E:$E,$C45,raw_stored!$S:$S,E$12)</f>
        <v>0</v>
      </c>
      <c r="F45" s="20">
        <f>COUNTIFS(raw_stored!$E:$E,$C45,raw_stored!$S:$S,F$12)</f>
        <v>0</v>
      </c>
      <c r="G45" s="20">
        <f>COUNTIFS(raw_stored!$E:$E,$C45,raw_stored!$S:$S,G$12)</f>
        <v>0</v>
      </c>
      <c r="H45" s="20">
        <f>COUNTIFS(raw_stored!$E:$E,$C45,raw_stored!$S:$S,H$12)</f>
        <v>0</v>
      </c>
      <c r="I45" s="20">
        <f>COUNTIFS(raw_stored!$E:$E,$C45,raw_stored!$S:$S,I$12)</f>
        <v>0</v>
      </c>
      <c r="J45" s="20">
        <f>COUNTIFS(raw_stored!$E:$E,$C45,raw_stored!$S:$S,J$12)</f>
        <v>0</v>
      </c>
      <c r="K45" s="20">
        <f>COUNTIFS(raw_stored!$E:$E,$C45,raw_stored!$S:$S,K$12)</f>
        <v>0</v>
      </c>
      <c r="L45" s="20">
        <f>COUNTIFS(raw_stored!$E:$E,$C45,raw_stored!$S:$S,L$12)</f>
        <v>0</v>
      </c>
      <c r="M45" s="20">
        <f>COUNTIFS(raw_stored!$E:$E,$C45,raw_stored!$S:$S,M$12)</f>
        <v>0</v>
      </c>
      <c r="N45" s="20">
        <f>COUNTIFS(raw_stored!$E:$E,$C45,raw_stored!$S:$S,N$12)</f>
        <v>0</v>
      </c>
      <c r="O45" s="20">
        <f>COUNTIFS(raw_stored!$E:$E,$C45,raw_stored!$S:$S,O$12)</f>
        <v>0</v>
      </c>
      <c r="P45" s="20">
        <f>(COUNTIFS(raw_stored!$E:$E,$C45,raw_stored!$S:$S,P$12))+COUNTIFS(raw_stored!$E:$E,$C45,raw_stored!$S:$S,P$11)</f>
        <v>0</v>
      </c>
      <c r="Q45" s="20">
        <f>COUNTIFS(raw_stored!E:E,C45)-SUM(E45:P45)</f>
        <v>0</v>
      </c>
    </row>
    <row r="46" spans="2:17">
      <c r="B46" s="18">
        <v>34</v>
      </c>
      <c r="C46" s="18" t="s">
        <v>79</v>
      </c>
      <c r="D46" s="19" t="s">
        <v>138</v>
      </c>
      <c r="E46" s="20">
        <f>COUNTIFS(raw_stored!$E:$E,$C46,raw_stored!$S:$S,E$12)</f>
        <v>0</v>
      </c>
      <c r="F46" s="20">
        <f>COUNTIFS(raw_stored!$E:$E,$C46,raw_stored!$S:$S,F$12)</f>
        <v>0</v>
      </c>
      <c r="G46" s="20">
        <f>COUNTIFS(raw_stored!$E:$E,$C46,raw_stored!$S:$S,G$12)</f>
        <v>0</v>
      </c>
      <c r="H46" s="20">
        <f>COUNTIFS(raw_stored!$E:$E,$C46,raw_stored!$S:$S,H$12)</f>
        <v>0</v>
      </c>
      <c r="I46" s="20">
        <f>COUNTIFS(raw_stored!$E:$E,$C46,raw_stored!$S:$S,I$12)</f>
        <v>0</v>
      </c>
      <c r="J46" s="20">
        <f>COUNTIFS(raw_stored!$E:$E,$C46,raw_stored!$S:$S,J$12)</f>
        <v>0</v>
      </c>
      <c r="K46" s="20">
        <f>COUNTIFS(raw_stored!$E:$E,$C46,raw_stored!$S:$S,K$12)</f>
        <v>0</v>
      </c>
      <c r="L46" s="20">
        <f>COUNTIFS(raw_stored!$E:$E,$C46,raw_stored!$S:$S,L$12)</f>
        <v>0</v>
      </c>
      <c r="M46" s="20">
        <f>COUNTIFS(raw_stored!$E:$E,$C46,raw_stored!$S:$S,M$12)</f>
        <v>0</v>
      </c>
      <c r="N46" s="20">
        <f>COUNTIFS(raw_stored!$E:$E,$C46,raw_stored!$S:$S,N$12)</f>
        <v>0</v>
      </c>
      <c r="O46" s="20">
        <f>COUNTIFS(raw_stored!$E:$E,$C46,raw_stored!$S:$S,O$12)</f>
        <v>0</v>
      </c>
      <c r="P46" s="20">
        <f>(COUNTIFS(raw_stored!$E:$E,$C46,raw_stored!$S:$S,P$12))+COUNTIFS(raw_stored!$E:$E,$C46,raw_stored!$S:$S,P$11)</f>
        <v>0</v>
      </c>
      <c r="Q46" s="20">
        <f>COUNTIFS(raw_stored!E:E,C46)-SUM(E46:P46)</f>
        <v>0</v>
      </c>
    </row>
    <row r="47" spans="2:17">
      <c r="B47" s="18">
        <v>35</v>
      </c>
      <c r="C47" s="18" t="s">
        <v>80</v>
      </c>
      <c r="D47" s="19" t="s">
        <v>139</v>
      </c>
      <c r="E47" s="20">
        <f>COUNTIFS(raw_stored!$E:$E,$C47,raw_stored!$S:$S,E$12)</f>
        <v>0</v>
      </c>
      <c r="F47" s="20">
        <f>COUNTIFS(raw_stored!$E:$E,$C47,raw_stored!$S:$S,F$12)</f>
        <v>0</v>
      </c>
      <c r="G47" s="20">
        <f>COUNTIFS(raw_stored!$E:$E,$C47,raw_stored!$S:$S,G$12)</f>
        <v>0</v>
      </c>
      <c r="H47" s="20">
        <f>COUNTIFS(raw_stored!$E:$E,$C47,raw_stored!$S:$S,H$12)</f>
        <v>0</v>
      </c>
      <c r="I47" s="20">
        <f>COUNTIFS(raw_stored!$E:$E,$C47,raw_stored!$S:$S,I$12)</f>
        <v>0</v>
      </c>
      <c r="J47" s="20">
        <f>COUNTIFS(raw_stored!$E:$E,$C47,raw_stored!$S:$S,J$12)</f>
        <v>0</v>
      </c>
      <c r="K47" s="20">
        <f>COUNTIFS(raw_stored!$E:$E,$C47,raw_stored!$S:$S,K$12)</f>
        <v>0</v>
      </c>
      <c r="L47" s="20">
        <f>COUNTIFS(raw_stored!$E:$E,$C47,raw_stored!$S:$S,L$12)</f>
        <v>0</v>
      </c>
      <c r="M47" s="20">
        <f>COUNTIFS(raw_stored!$E:$E,$C47,raw_stored!$S:$S,M$12)</f>
        <v>0</v>
      </c>
      <c r="N47" s="20">
        <f>COUNTIFS(raw_stored!$E:$E,$C47,raw_stored!$S:$S,N$12)</f>
        <v>0</v>
      </c>
      <c r="O47" s="20">
        <f>COUNTIFS(raw_stored!$E:$E,$C47,raw_stored!$S:$S,O$12)</f>
        <v>0</v>
      </c>
      <c r="P47" s="20">
        <f>(COUNTIFS(raw_stored!$E:$E,$C47,raw_stored!$S:$S,P$12))+COUNTIFS(raw_stored!$E:$E,$C47,raw_stored!$S:$S,P$11)</f>
        <v>0</v>
      </c>
      <c r="Q47" s="20">
        <f>COUNTIFS(raw_stored!E:E,C47)-SUM(E47:P47)</f>
        <v>0</v>
      </c>
    </row>
    <row r="48" spans="2:17">
      <c r="B48" s="18">
        <v>36</v>
      </c>
      <c r="C48" s="18" t="s">
        <v>81</v>
      </c>
      <c r="D48" s="19" t="s">
        <v>140</v>
      </c>
      <c r="E48" s="20">
        <f>COUNTIFS(raw_stored!$E:$E,$C48,raw_stored!$S:$S,E$12)</f>
        <v>0</v>
      </c>
      <c r="F48" s="20">
        <f>COUNTIFS(raw_stored!$E:$E,$C48,raw_stored!$S:$S,F$12)</f>
        <v>0</v>
      </c>
      <c r="G48" s="20">
        <f>COUNTIFS(raw_stored!$E:$E,$C48,raw_stored!$S:$S,G$12)</f>
        <v>0</v>
      </c>
      <c r="H48" s="20">
        <f>COUNTIFS(raw_stored!$E:$E,$C48,raw_stored!$S:$S,H$12)</f>
        <v>0</v>
      </c>
      <c r="I48" s="20">
        <f>COUNTIFS(raw_stored!$E:$E,$C48,raw_stored!$S:$S,I$12)</f>
        <v>0</v>
      </c>
      <c r="J48" s="20">
        <f>COUNTIFS(raw_stored!$E:$E,$C48,raw_stored!$S:$S,J$12)</f>
        <v>0</v>
      </c>
      <c r="K48" s="20">
        <f>COUNTIFS(raw_stored!$E:$E,$C48,raw_stored!$S:$S,K$12)</f>
        <v>0</v>
      </c>
      <c r="L48" s="20">
        <f>COUNTIFS(raw_stored!$E:$E,$C48,raw_stored!$S:$S,L$12)</f>
        <v>0</v>
      </c>
      <c r="M48" s="20">
        <f>COUNTIFS(raw_stored!$E:$E,$C48,raw_stored!$S:$S,M$12)</f>
        <v>0</v>
      </c>
      <c r="N48" s="20">
        <f>COUNTIFS(raw_stored!$E:$E,$C48,raw_stored!$S:$S,N$12)</f>
        <v>0</v>
      </c>
      <c r="O48" s="20">
        <f>COUNTIFS(raw_stored!$E:$E,$C48,raw_stored!$S:$S,O$12)</f>
        <v>0</v>
      </c>
      <c r="P48" s="20">
        <f>(COUNTIFS(raw_stored!$E:$E,$C48,raw_stored!$S:$S,P$12))+COUNTIFS(raw_stored!$E:$E,$C48,raw_stored!$S:$S,P$11)</f>
        <v>0</v>
      </c>
      <c r="Q48" s="20">
        <f>COUNTIFS(raw_stored!E:E,C48)-SUM(E48:P48)</f>
        <v>0</v>
      </c>
    </row>
    <row r="49" spans="2:17">
      <c r="B49" s="18">
        <v>37</v>
      </c>
      <c r="C49" s="18" t="s">
        <v>82</v>
      </c>
      <c r="D49" s="19" t="s">
        <v>141</v>
      </c>
      <c r="E49" s="20">
        <f>COUNTIFS(raw_stored!$E:$E,$C49,raw_stored!$S:$S,E$12)</f>
        <v>0</v>
      </c>
      <c r="F49" s="20">
        <f>COUNTIFS(raw_stored!$E:$E,$C49,raw_stored!$S:$S,F$12)</f>
        <v>0</v>
      </c>
      <c r="G49" s="20">
        <f>COUNTIFS(raw_stored!$E:$E,$C49,raw_stored!$S:$S,G$12)</f>
        <v>0</v>
      </c>
      <c r="H49" s="20">
        <f>COUNTIFS(raw_stored!$E:$E,$C49,raw_stored!$S:$S,H$12)</f>
        <v>0</v>
      </c>
      <c r="I49" s="20">
        <f>COUNTIFS(raw_stored!$E:$E,$C49,raw_stored!$S:$S,I$12)</f>
        <v>0</v>
      </c>
      <c r="J49" s="20">
        <f>COUNTIFS(raw_stored!$E:$E,$C49,raw_stored!$S:$S,J$12)</f>
        <v>0</v>
      </c>
      <c r="K49" s="20">
        <f>COUNTIFS(raw_stored!$E:$E,$C49,raw_stored!$S:$S,K$12)</f>
        <v>0</v>
      </c>
      <c r="L49" s="20">
        <f>COUNTIFS(raw_stored!$E:$E,$C49,raw_stored!$S:$S,L$12)</f>
        <v>1</v>
      </c>
      <c r="M49" s="20">
        <f>COUNTIFS(raw_stored!$E:$E,$C49,raw_stored!$S:$S,M$12)</f>
        <v>0</v>
      </c>
      <c r="N49" s="20">
        <f>COUNTIFS(raw_stored!$E:$E,$C49,raw_stored!$S:$S,N$12)</f>
        <v>0</v>
      </c>
      <c r="O49" s="20">
        <f>COUNTIFS(raw_stored!$E:$E,$C49,raw_stored!$S:$S,O$12)</f>
        <v>0</v>
      </c>
      <c r="P49" s="20">
        <f>(COUNTIFS(raw_stored!$E:$E,$C49,raw_stored!$S:$S,P$12))+COUNTIFS(raw_stored!$E:$E,$C49,raw_stored!$S:$S,P$11)</f>
        <v>0</v>
      </c>
      <c r="Q49" s="20">
        <f>COUNTIFS(raw_stored!E:E,C49)-SUM(E49:P49)</f>
        <v>0</v>
      </c>
    </row>
    <row r="50" spans="2:17">
      <c r="B50" s="18">
        <v>38</v>
      </c>
      <c r="C50" s="18" t="s">
        <v>83</v>
      </c>
      <c r="D50" s="19" t="s">
        <v>142</v>
      </c>
      <c r="E50" s="20">
        <f>COUNTIFS(raw_stored!$E:$E,$C50,raw_stored!$S:$S,E$12)</f>
        <v>0</v>
      </c>
      <c r="F50" s="20">
        <f>COUNTIFS(raw_stored!$E:$E,$C50,raw_stored!$S:$S,F$12)</f>
        <v>0</v>
      </c>
      <c r="G50" s="20">
        <f>COUNTIFS(raw_stored!$E:$E,$C50,raw_stored!$S:$S,G$12)</f>
        <v>0</v>
      </c>
      <c r="H50" s="20">
        <f>COUNTIFS(raw_stored!$E:$E,$C50,raw_stored!$S:$S,H$12)</f>
        <v>0</v>
      </c>
      <c r="I50" s="20">
        <f>COUNTIFS(raw_stored!$E:$E,$C50,raw_stored!$S:$S,I$12)</f>
        <v>0</v>
      </c>
      <c r="J50" s="20">
        <f>COUNTIFS(raw_stored!$E:$E,$C50,raw_stored!$S:$S,J$12)</f>
        <v>0</v>
      </c>
      <c r="K50" s="20">
        <f>COUNTIFS(raw_stored!$E:$E,$C50,raw_stored!$S:$S,K$12)</f>
        <v>0</v>
      </c>
      <c r="L50" s="20">
        <f>COUNTIFS(raw_stored!$E:$E,$C50,raw_stored!$S:$S,L$12)</f>
        <v>0</v>
      </c>
      <c r="M50" s="20">
        <f>COUNTIFS(raw_stored!$E:$E,$C50,raw_stored!$S:$S,M$12)</f>
        <v>1</v>
      </c>
      <c r="N50" s="20">
        <f>COUNTIFS(raw_stored!$E:$E,$C50,raw_stored!$S:$S,N$12)</f>
        <v>0</v>
      </c>
      <c r="O50" s="20">
        <f>COUNTIFS(raw_stored!$E:$E,$C50,raw_stored!$S:$S,O$12)</f>
        <v>0</v>
      </c>
      <c r="P50" s="20">
        <f>(COUNTIFS(raw_stored!$E:$E,$C50,raw_stored!$S:$S,P$12))+COUNTIFS(raw_stored!$E:$E,$C50,raw_stored!$S:$S,P$11)</f>
        <v>1</v>
      </c>
      <c r="Q50" s="20">
        <f>COUNTIFS(raw_stored!E:E,C50)-SUM(E50:P50)</f>
        <v>0</v>
      </c>
    </row>
    <row r="51" spans="2:17">
      <c r="B51" s="18">
        <v>39</v>
      </c>
      <c r="C51" s="18" t="s">
        <v>84</v>
      </c>
      <c r="D51" s="19" t="s">
        <v>143</v>
      </c>
      <c r="E51" s="20">
        <f>COUNTIFS(raw_stored!$E:$E,$C51,raw_stored!$S:$S,E$12)</f>
        <v>0</v>
      </c>
      <c r="F51" s="20">
        <f>COUNTIFS(raw_stored!$E:$E,$C51,raw_stored!$S:$S,F$12)</f>
        <v>2</v>
      </c>
      <c r="G51" s="20">
        <f>COUNTIFS(raw_stored!$E:$E,$C51,raw_stored!$S:$S,G$12)</f>
        <v>0</v>
      </c>
      <c r="H51" s="20">
        <f>COUNTIFS(raw_stored!$E:$E,$C51,raw_stored!$S:$S,H$12)</f>
        <v>0</v>
      </c>
      <c r="I51" s="20">
        <f>COUNTIFS(raw_stored!$E:$E,$C51,raw_stored!$S:$S,I$12)</f>
        <v>0</v>
      </c>
      <c r="J51" s="20">
        <f>COUNTIFS(raw_stored!$E:$E,$C51,raw_stored!$S:$S,J$12)</f>
        <v>0</v>
      </c>
      <c r="K51" s="20">
        <f>COUNTIFS(raw_stored!$E:$E,$C51,raw_stored!$S:$S,K$12)</f>
        <v>0</v>
      </c>
      <c r="L51" s="20">
        <f>COUNTIFS(raw_stored!$E:$E,$C51,raw_stored!$S:$S,L$12)</f>
        <v>0</v>
      </c>
      <c r="M51" s="20">
        <f>COUNTIFS(raw_stored!$E:$E,$C51,raw_stored!$S:$S,M$12)</f>
        <v>0</v>
      </c>
      <c r="N51" s="20">
        <f>COUNTIFS(raw_stored!$E:$E,$C51,raw_stored!$S:$S,N$12)</f>
        <v>0</v>
      </c>
      <c r="O51" s="20">
        <f>COUNTIFS(raw_stored!$E:$E,$C51,raw_stored!$S:$S,O$12)</f>
        <v>0</v>
      </c>
      <c r="P51" s="20">
        <f>(COUNTIFS(raw_stored!$E:$E,$C51,raw_stored!$S:$S,P$12))+COUNTIFS(raw_stored!$E:$E,$C51,raw_stored!$S:$S,P$11)</f>
        <v>0</v>
      </c>
      <c r="Q51" s="20">
        <f>COUNTIFS(raw_stored!E:E,C51)-SUM(E51:P51)</f>
        <v>0</v>
      </c>
    </row>
    <row r="52" spans="2:17">
      <c r="B52" s="18">
        <v>40</v>
      </c>
      <c r="C52" s="18" t="s">
        <v>85</v>
      </c>
      <c r="D52" s="19" t="s">
        <v>144</v>
      </c>
      <c r="E52" s="20">
        <f>COUNTIFS(raw_stored!$E:$E,$C52,raw_stored!$S:$S,E$12)</f>
        <v>0</v>
      </c>
      <c r="F52" s="20">
        <f>COUNTIFS(raw_stored!$E:$E,$C52,raw_stored!$S:$S,F$12)</f>
        <v>0</v>
      </c>
      <c r="G52" s="20">
        <f>COUNTIFS(raw_stored!$E:$E,$C52,raw_stored!$S:$S,G$12)</f>
        <v>0</v>
      </c>
      <c r="H52" s="20">
        <f>COUNTIFS(raw_stored!$E:$E,$C52,raw_stored!$S:$S,H$12)</f>
        <v>0</v>
      </c>
      <c r="I52" s="20">
        <f>COUNTIFS(raw_stored!$E:$E,$C52,raw_stored!$S:$S,I$12)</f>
        <v>0</v>
      </c>
      <c r="J52" s="20">
        <f>COUNTIFS(raw_stored!$E:$E,$C52,raw_stored!$S:$S,J$12)</f>
        <v>0</v>
      </c>
      <c r="K52" s="20">
        <f>COUNTIFS(raw_stored!$E:$E,$C52,raw_stored!$S:$S,K$12)</f>
        <v>0</v>
      </c>
      <c r="L52" s="20">
        <f>COUNTIFS(raw_stored!$E:$E,$C52,raw_stored!$S:$S,L$12)</f>
        <v>0</v>
      </c>
      <c r="M52" s="20">
        <f>COUNTIFS(raw_stored!$E:$E,$C52,raw_stored!$S:$S,M$12)</f>
        <v>0</v>
      </c>
      <c r="N52" s="20">
        <f>COUNTIFS(raw_stored!$E:$E,$C52,raw_stored!$S:$S,N$12)</f>
        <v>0</v>
      </c>
      <c r="O52" s="20">
        <f>COUNTIFS(raw_stored!$E:$E,$C52,raw_stored!$S:$S,O$12)</f>
        <v>0</v>
      </c>
      <c r="P52" s="20">
        <f>(COUNTIFS(raw_stored!$E:$E,$C52,raw_stored!$S:$S,P$12))+COUNTIFS(raw_stored!$E:$E,$C52,raw_stored!$S:$S,P$11)</f>
        <v>0</v>
      </c>
      <c r="Q52" s="20">
        <f>COUNTIFS(raw_stored!E:E,C52)-SUM(E52:P52)</f>
        <v>0</v>
      </c>
    </row>
    <row r="53" spans="2:17">
      <c r="B53" s="18">
        <v>41</v>
      </c>
      <c r="C53" s="18" t="s">
        <v>86</v>
      </c>
      <c r="D53" s="19" t="s">
        <v>145</v>
      </c>
      <c r="E53" s="20">
        <f>COUNTIFS(raw_stored!$E:$E,$C53,raw_stored!$S:$S,E$12)</f>
        <v>0</v>
      </c>
      <c r="F53" s="20">
        <f>COUNTIFS(raw_stored!$E:$E,$C53,raw_stored!$S:$S,F$12)</f>
        <v>0</v>
      </c>
      <c r="G53" s="20">
        <f>COUNTIFS(raw_stored!$E:$E,$C53,raw_stored!$S:$S,G$12)</f>
        <v>0</v>
      </c>
      <c r="H53" s="20">
        <f>COUNTIFS(raw_stored!$E:$E,$C53,raw_stored!$S:$S,H$12)</f>
        <v>0</v>
      </c>
      <c r="I53" s="20">
        <f>COUNTIFS(raw_stored!$E:$E,$C53,raw_stored!$S:$S,I$12)</f>
        <v>0</v>
      </c>
      <c r="J53" s="20">
        <f>COUNTIFS(raw_stored!$E:$E,$C53,raw_stored!$S:$S,J$12)</f>
        <v>0</v>
      </c>
      <c r="K53" s="20">
        <f>COUNTIFS(raw_stored!$E:$E,$C53,raw_stored!$S:$S,K$12)</f>
        <v>0</v>
      </c>
      <c r="L53" s="20">
        <f>COUNTIFS(raw_stored!$E:$E,$C53,raw_stored!$S:$S,L$12)</f>
        <v>0</v>
      </c>
      <c r="M53" s="20">
        <f>COUNTIFS(raw_stored!$E:$E,$C53,raw_stored!$S:$S,M$12)</f>
        <v>0</v>
      </c>
      <c r="N53" s="20">
        <f>COUNTIFS(raw_stored!$E:$E,$C53,raw_stored!$S:$S,N$12)</f>
        <v>0</v>
      </c>
      <c r="O53" s="20">
        <f>COUNTIFS(raw_stored!$E:$E,$C53,raw_stored!$S:$S,O$12)</f>
        <v>0</v>
      </c>
      <c r="P53" s="20">
        <f>(COUNTIFS(raw_stored!$E:$E,$C53,raw_stored!$S:$S,P$12))+COUNTIFS(raw_stored!$E:$E,$C53,raw_stored!$S:$S,P$11)</f>
        <v>0</v>
      </c>
      <c r="Q53" s="20">
        <f>COUNTIFS(raw_stored!E:E,C53)-SUM(E53:P53)</f>
        <v>0</v>
      </c>
    </row>
    <row r="54" spans="2:17">
      <c r="B54" s="18">
        <v>42</v>
      </c>
      <c r="C54" s="18" t="s">
        <v>87</v>
      </c>
      <c r="D54" s="19" t="s">
        <v>146</v>
      </c>
      <c r="E54" s="20">
        <f>COUNTIFS(raw_stored!$E:$E,$C54,raw_stored!$S:$S,E$12)</f>
        <v>0</v>
      </c>
      <c r="F54" s="20">
        <f>COUNTIFS(raw_stored!$E:$E,$C54,raw_stored!$S:$S,F$12)</f>
        <v>0</v>
      </c>
      <c r="G54" s="20">
        <f>COUNTIFS(raw_stored!$E:$E,$C54,raw_stored!$S:$S,G$12)</f>
        <v>0</v>
      </c>
      <c r="H54" s="20">
        <f>COUNTIFS(raw_stored!$E:$E,$C54,raw_stored!$S:$S,H$12)</f>
        <v>0</v>
      </c>
      <c r="I54" s="20">
        <f>COUNTIFS(raw_stored!$E:$E,$C54,raw_stored!$S:$S,I$12)</f>
        <v>0</v>
      </c>
      <c r="J54" s="20">
        <f>COUNTIFS(raw_stored!$E:$E,$C54,raw_stored!$S:$S,J$12)</f>
        <v>0</v>
      </c>
      <c r="K54" s="20">
        <f>COUNTIFS(raw_stored!$E:$E,$C54,raw_stored!$S:$S,K$12)</f>
        <v>0</v>
      </c>
      <c r="L54" s="20">
        <f>COUNTIFS(raw_stored!$E:$E,$C54,raw_stored!$S:$S,L$12)</f>
        <v>0</v>
      </c>
      <c r="M54" s="20">
        <f>COUNTIFS(raw_stored!$E:$E,$C54,raw_stored!$S:$S,M$12)</f>
        <v>0</v>
      </c>
      <c r="N54" s="20">
        <f>COUNTIFS(raw_stored!$E:$E,$C54,raw_stored!$S:$S,N$12)</f>
        <v>0</v>
      </c>
      <c r="O54" s="20">
        <f>COUNTIFS(raw_stored!$E:$E,$C54,raw_stored!$S:$S,O$12)</f>
        <v>0</v>
      </c>
      <c r="P54" s="20">
        <f>(COUNTIFS(raw_stored!$E:$E,$C54,raw_stored!$S:$S,P$12))+COUNTIFS(raw_stored!$E:$E,$C54,raw_stored!$S:$S,P$11)</f>
        <v>0</v>
      </c>
      <c r="Q54" s="20">
        <f>COUNTIFS(raw_stored!E:E,C54)-SUM(E54:P54)</f>
        <v>0</v>
      </c>
    </row>
    <row r="55" spans="2:17">
      <c r="B55" s="18">
        <v>43</v>
      </c>
      <c r="C55" s="18" t="s">
        <v>88</v>
      </c>
      <c r="D55" s="19" t="s">
        <v>147</v>
      </c>
      <c r="E55" s="20">
        <f>COUNTIFS(raw_stored!$E:$E,$C55,raw_stored!$S:$S,E$12)</f>
        <v>0</v>
      </c>
      <c r="F55" s="20">
        <f>COUNTIFS(raw_stored!$E:$E,$C55,raw_stored!$S:$S,F$12)</f>
        <v>0</v>
      </c>
      <c r="G55" s="20">
        <f>COUNTIFS(raw_stored!$E:$E,$C55,raw_stored!$S:$S,G$12)</f>
        <v>0</v>
      </c>
      <c r="H55" s="20">
        <f>COUNTIFS(raw_stored!$E:$E,$C55,raw_stored!$S:$S,H$12)</f>
        <v>0</v>
      </c>
      <c r="I55" s="20">
        <f>COUNTIFS(raw_stored!$E:$E,$C55,raw_stored!$S:$S,I$12)</f>
        <v>1</v>
      </c>
      <c r="J55" s="20">
        <f>COUNTIFS(raw_stored!$E:$E,$C55,raw_stored!$S:$S,J$12)</f>
        <v>1</v>
      </c>
      <c r="K55" s="20">
        <f>COUNTIFS(raw_stored!$E:$E,$C55,raw_stored!$S:$S,K$12)</f>
        <v>0</v>
      </c>
      <c r="L55" s="20">
        <f>COUNTIFS(raw_stored!$E:$E,$C55,raw_stored!$S:$S,L$12)</f>
        <v>0</v>
      </c>
      <c r="M55" s="20">
        <f>COUNTIFS(raw_stored!$E:$E,$C55,raw_stored!$S:$S,M$12)</f>
        <v>0</v>
      </c>
      <c r="N55" s="20">
        <f>COUNTIFS(raw_stored!$E:$E,$C55,raw_stored!$S:$S,N$12)</f>
        <v>3</v>
      </c>
      <c r="O55" s="20">
        <f>COUNTIFS(raw_stored!$E:$E,$C55,raw_stored!$S:$S,O$12)</f>
        <v>0</v>
      </c>
      <c r="P55" s="20">
        <f>(COUNTIFS(raw_stored!$E:$E,$C55,raw_stored!$S:$S,P$12))+COUNTIFS(raw_stored!$E:$E,$C55,raw_stored!$S:$S,P$11)</f>
        <v>8</v>
      </c>
      <c r="Q55" s="20">
        <f>COUNTIFS(raw_stored!E:E,C55)-SUM(E55:P55)</f>
        <v>0</v>
      </c>
    </row>
    <row r="56" spans="2:17">
      <c r="B56" s="18">
        <v>44</v>
      </c>
      <c r="C56" s="18" t="s">
        <v>89</v>
      </c>
      <c r="D56" s="19" t="s">
        <v>148</v>
      </c>
      <c r="E56" s="20">
        <f>COUNTIFS(raw_stored!$E:$E,$C56,raw_stored!$S:$S,E$12)</f>
        <v>0</v>
      </c>
      <c r="F56" s="20">
        <f>COUNTIFS(raw_stored!$E:$E,$C56,raw_stored!$S:$S,F$12)</f>
        <v>0</v>
      </c>
      <c r="G56" s="20">
        <f>COUNTIFS(raw_stored!$E:$E,$C56,raw_stored!$S:$S,G$12)</f>
        <v>0</v>
      </c>
      <c r="H56" s="20">
        <f>COUNTIFS(raw_stored!$E:$E,$C56,raw_stored!$S:$S,H$12)</f>
        <v>0</v>
      </c>
      <c r="I56" s="20">
        <f>COUNTIFS(raw_stored!$E:$E,$C56,raw_stored!$S:$S,I$12)</f>
        <v>3</v>
      </c>
      <c r="J56" s="20">
        <f>COUNTIFS(raw_stored!$E:$E,$C56,raw_stored!$S:$S,J$12)</f>
        <v>0</v>
      </c>
      <c r="K56" s="20">
        <f>COUNTIFS(raw_stored!$E:$E,$C56,raw_stored!$S:$S,K$12)</f>
        <v>0</v>
      </c>
      <c r="L56" s="20">
        <f>COUNTIFS(raw_stored!$E:$E,$C56,raw_stored!$S:$S,L$12)</f>
        <v>1</v>
      </c>
      <c r="M56" s="20">
        <f>COUNTIFS(raw_stored!$E:$E,$C56,raw_stored!$S:$S,M$12)</f>
        <v>0</v>
      </c>
      <c r="N56" s="20">
        <f>COUNTIFS(raw_stored!$E:$E,$C56,raw_stored!$S:$S,N$12)</f>
        <v>3</v>
      </c>
      <c r="O56" s="20">
        <f>COUNTIFS(raw_stored!$E:$E,$C56,raw_stored!$S:$S,O$12)</f>
        <v>0</v>
      </c>
      <c r="P56" s="20">
        <f>(COUNTIFS(raw_stored!$E:$E,$C56,raw_stored!$S:$S,P$12))+COUNTIFS(raw_stored!$E:$E,$C56,raw_stored!$S:$S,P$11)</f>
        <v>0</v>
      </c>
      <c r="Q56" s="20">
        <f>COUNTIFS(raw_stored!E:E,C56)-SUM(E56:P56)</f>
        <v>0</v>
      </c>
    </row>
    <row r="57" spans="2:17">
      <c r="B57" s="18">
        <v>45</v>
      </c>
      <c r="C57" s="21" t="s">
        <v>90</v>
      </c>
      <c r="D57" s="22" t="s">
        <v>149</v>
      </c>
      <c r="E57" s="20">
        <f>COUNTIFS(raw_stored!$E:$E,$C57,raw_stored!$S:$S,E$12)</f>
        <v>0</v>
      </c>
      <c r="F57" s="20">
        <f>COUNTIFS(raw_stored!$E:$E,$C57,raw_stored!$S:$S,F$12)</f>
        <v>0</v>
      </c>
      <c r="G57" s="20">
        <f>COUNTIFS(raw_stored!$E:$E,$C57,raw_stored!$S:$S,G$12)</f>
        <v>0</v>
      </c>
      <c r="H57" s="20">
        <f>COUNTIFS(raw_stored!$E:$E,$C57,raw_stored!$S:$S,H$12)</f>
        <v>0</v>
      </c>
      <c r="I57" s="20">
        <f>COUNTIFS(raw_stored!$E:$E,$C57,raw_stored!$S:$S,I$12)</f>
        <v>0</v>
      </c>
      <c r="J57" s="20">
        <f>COUNTIFS(raw_stored!$E:$E,$C57,raw_stored!$S:$S,J$12)</f>
        <v>1</v>
      </c>
      <c r="K57" s="20">
        <f>COUNTIFS(raw_stored!$E:$E,$C57,raw_stored!$S:$S,K$12)</f>
        <v>0</v>
      </c>
      <c r="L57" s="20">
        <f>COUNTIFS(raw_stored!$E:$E,$C57,raw_stored!$S:$S,L$12)</f>
        <v>0</v>
      </c>
      <c r="M57" s="20">
        <f>COUNTIFS(raw_stored!$E:$E,$C57,raw_stored!$S:$S,M$12)</f>
        <v>0</v>
      </c>
      <c r="N57" s="20">
        <f>COUNTIFS(raw_stored!$E:$E,$C57,raw_stored!$S:$S,N$12)</f>
        <v>0</v>
      </c>
      <c r="O57" s="20">
        <f>COUNTIFS(raw_stored!$E:$E,$C57,raw_stored!$S:$S,O$12)</f>
        <v>0</v>
      </c>
      <c r="P57" s="20">
        <f>(COUNTIFS(raw_stored!$E:$E,$C57,raw_stored!$S:$S,P$12))+COUNTIFS(raw_stored!$E:$E,$C57,raw_stored!$S:$S,P$11)</f>
        <v>14</v>
      </c>
      <c r="Q57" s="20">
        <f>COUNTIFS(raw_stored!E:E,C57)-SUM(E57:P57)</f>
        <v>0</v>
      </c>
    </row>
    <row r="58" spans="2:17">
      <c r="B58" s="18">
        <v>46</v>
      </c>
      <c r="C58" s="21" t="s">
        <v>91</v>
      </c>
      <c r="D58" s="22" t="s">
        <v>150</v>
      </c>
      <c r="E58" s="20">
        <f>COUNTIFS(raw_stored!$E:$E,$C58,raw_stored!$S:$S,E$12)</f>
        <v>0</v>
      </c>
      <c r="F58" s="20">
        <f>COUNTIFS(raw_stored!$E:$E,$C58,raw_stored!$S:$S,F$12)</f>
        <v>2</v>
      </c>
      <c r="G58" s="20">
        <f>COUNTIFS(raw_stored!$E:$E,$C58,raw_stored!$S:$S,G$12)</f>
        <v>0</v>
      </c>
      <c r="H58" s="20">
        <f>COUNTIFS(raw_stored!$E:$E,$C58,raw_stored!$S:$S,H$12)</f>
        <v>0</v>
      </c>
      <c r="I58" s="20">
        <f>COUNTIFS(raw_stored!$E:$E,$C58,raw_stored!$S:$S,I$12)</f>
        <v>1</v>
      </c>
      <c r="J58" s="20">
        <f>COUNTIFS(raw_stored!$E:$E,$C58,raw_stored!$S:$S,J$12)</f>
        <v>0</v>
      </c>
      <c r="K58" s="20">
        <f>COUNTIFS(raw_stored!$E:$E,$C58,raw_stored!$S:$S,K$12)</f>
        <v>0</v>
      </c>
      <c r="L58" s="20">
        <f>COUNTIFS(raw_stored!$E:$E,$C58,raw_stored!$S:$S,L$12)</f>
        <v>0</v>
      </c>
      <c r="M58" s="20">
        <f>COUNTIFS(raw_stored!$E:$E,$C58,raw_stored!$S:$S,M$12)</f>
        <v>0</v>
      </c>
      <c r="N58" s="20">
        <f>COUNTIFS(raw_stored!$E:$E,$C58,raw_stored!$S:$S,N$12)</f>
        <v>1</v>
      </c>
      <c r="O58" s="20">
        <f>COUNTIFS(raw_stored!$E:$E,$C58,raw_stored!$S:$S,O$12)</f>
        <v>0</v>
      </c>
      <c r="P58" s="20">
        <f>(COUNTIFS(raw_stored!$E:$E,$C58,raw_stored!$S:$S,P$12))+COUNTIFS(raw_stored!$E:$E,$C58,raw_stored!$S:$S,P$11)</f>
        <v>1</v>
      </c>
      <c r="Q58" s="20">
        <f>COUNTIFS(raw_stored!E:E,C58)-SUM(E58:P58)</f>
        <v>0</v>
      </c>
    </row>
    <row r="59" spans="2:17">
      <c r="B59" s="18">
        <v>47</v>
      </c>
      <c r="C59" s="18" t="s">
        <v>92</v>
      </c>
      <c r="D59" s="19" t="s">
        <v>151</v>
      </c>
      <c r="E59" s="20">
        <f>COUNTIFS(raw_stored!$E:$E,$C59,raw_stored!$S:$S,E$12)</f>
        <v>0</v>
      </c>
      <c r="F59" s="20">
        <f>COUNTIFS(raw_stored!$E:$E,$C59,raw_stored!$S:$S,F$12)</f>
        <v>33</v>
      </c>
      <c r="G59" s="20">
        <f>COUNTIFS(raw_stored!$E:$E,$C59,raw_stored!$S:$S,G$12)</f>
        <v>0</v>
      </c>
      <c r="H59" s="20">
        <f>COUNTIFS(raw_stored!$E:$E,$C59,raw_stored!$S:$S,H$12)</f>
        <v>0</v>
      </c>
      <c r="I59" s="20">
        <f>COUNTIFS(raw_stored!$E:$E,$C59,raw_stored!$S:$S,I$12)</f>
        <v>0</v>
      </c>
      <c r="J59" s="20">
        <f>COUNTIFS(raw_stored!$E:$E,$C59,raw_stored!$S:$S,J$12)</f>
        <v>0</v>
      </c>
      <c r="K59" s="20">
        <f>COUNTIFS(raw_stored!$E:$E,$C59,raw_stored!$S:$S,K$12)</f>
        <v>0</v>
      </c>
      <c r="L59" s="20">
        <f>COUNTIFS(raw_stored!$E:$E,$C59,raw_stored!$S:$S,L$12)</f>
        <v>1</v>
      </c>
      <c r="M59" s="20">
        <f>COUNTIFS(raw_stored!$E:$E,$C59,raw_stored!$S:$S,M$12)</f>
        <v>1</v>
      </c>
      <c r="N59" s="20">
        <f>COUNTIFS(raw_stored!$E:$E,$C59,raw_stored!$S:$S,N$12)</f>
        <v>0</v>
      </c>
      <c r="O59" s="20">
        <f>COUNTIFS(raw_stored!$E:$E,$C59,raw_stored!$S:$S,O$12)</f>
        <v>0</v>
      </c>
      <c r="P59" s="20">
        <f>(COUNTIFS(raw_stored!$E:$E,$C59,raw_stored!$S:$S,P$12))+COUNTIFS(raw_stored!$E:$E,$C59,raw_stored!$S:$S,P$11)</f>
        <v>18</v>
      </c>
      <c r="Q59" s="20">
        <f>COUNTIFS(raw_stored!E:E,C59)-SUM(E59:P59)</f>
        <v>12</v>
      </c>
    </row>
    <row r="60" spans="2:17">
      <c r="B60" s="18">
        <v>48</v>
      </c>
      <c r="C60" s="18" t="s">
        <v>93</v>
      </c>
      <c r="D60" s="19" t="s">
        <v>152</v>
      </c>
      <c r="E60" s="20">
        <f>COUNTIFS(raw_stored!$E:$E,$C60,raw_stored!$S:$S,E$12)</f>
        <v>0</v>
      </c>
      <c r="F60" s="20">
        <f>COUNTIFS(raw_stored!$E:$E,$C60,raw_stored!$S:$S,F$12)</f>
        <v>0</v>
      </c>
      <c r="G60" s="20">
        <f>COUNTIFS(raw_stored!$E:$E,$C60,raw_stored!$S:$S,G$12)</f>
        <v>0</v>
      </c>
      <c r="H60" s="20">
        <f>COUNTIFS(raw_stored!$E:$E,$C60,raw_stored!$S:$S,H$12)</f>
        <v>0</v>
      </c>
      <c r="I60" s="20">
        <f>COUNTIFS(raw_stored!$E:$E,$C60,raw_stored!$S:$S,I$12)</f>
        <v>0</v>
      </c>
      <c r="J60" s="20">
        <f>COUNTIFS(raw_stored!$E:$E,$C60,raw_stored!$S:$S,J$12)</f>
        <v>0</v>
      </c>
      <c r="K60" s="20">
        <f>COUNTIFS(raw_stored!$E:$E,$C60,raw_stored!$S:$S,K$12)</f>
        <v>0</v>
      </c>
      <c r="L60" s="20">
        <f>COUNTIFS(raw_stored!$E:$E,$C60,raw_stored!$S:$S,L$12)</f>
        <v>5</v>
      </c>
      <c r="M60" s="20">
        <f>COUNTIFS(raw_stored!$E:$E,$C60,raw_stored!$S:$S,M$12)</f>
        <v>0</v>
      </c>
      <c r="N60" s="20">
        <f>COUNTIFS(raw_stored!$E:$E,$C60,raw_stored!$S:$S,N$12)</f>
        <v>0</v>
      </c>
      <c r="O60" s="20">
        <f>COUNTIFS(raw_stored!$E:$E,$C60,raw_stored!$S:$S,O$12)</f>
        <v>0</v>
      </c>
      <c r="P60" s="20">
        <f>(COUNTIFS(raw_stored!$E:$E,$C60,raw_stored!$S:$S,P$12))+COUNTIFS(raw_stored!$E:$E,$C60,raw_stored!$S:$S,P$11)</f>
        <v>2</v>
      </c>
      <c r="Q60" s="20">
        <f>COUNTIFS(raw_stored!E:E,C60)-SUM(E60:P60)</f>
        <v>1</v>
      </c>
    </row>
    <row r="61" spans="2:17">
      <c r="B61" s="18">
        <v>49</v>
      </c>
      <c r="C61" s="18" t="s">
        <v>94</v>
      </c>
      <c r="D61" s="19" t="s">
        <v>153</v>
      </c>
      <c r="E61" s="20">
        <f>COUNTIFS(raw_stored!$E:$E,$C61,raw_stored!$S:$S,E$12)</f>
        <v>0</v>
      </c>
      <c r="F61" s="20">
        <f>COUNTIFS(raw_stored!$E:$E,$C61,raw_stored!$S:$S,F$12)</f>
        <v>5</v>
      </c>
      <c r="G61" s="20">
        <f>COUNTIFS(raw_stored!$E:$E,$C61,raw_stored!$S:$S,G$12)</f>
        <v>1</v>
      </c>
      <c r="H61" s="20">
        <f>COUNTIFS(raw_stored!$E:$E,$C61,raw_stored!$S:$S,H$12)</f>
        <v>0</v>
      </c>
      <c r="I61" s="20">
        <f>COUNTIFS(raw_stored!$E:$E,$C61,raw_stored!$S:$S,I$12)</f>
        <v>0</v>
      </c>
      <c r="J61" s="20">
        <f>COUNTIFS(raw_stored!$E:$E,$C61,raw_stored!$S:$S,J$12)</f>
        <v>3</v>
      </c>
      <c r="K61" s="20">
        <f>COUNTIFS(raw_stored!$E:$E,$C61,raw_stored!$S:$S,K$12)</f>
        <v>2</v>
      </c>
      <c r="L61" s="20">
        <f>COUNTIFS(raw_stored!$E:$E,$C61,raw_stored!$S:$S,L$12)</f>
        <v>4</v>
      </c>
      <c r="M61" s="20">
        <f>COUNTIFS(raw_stored!$E:$E,$C61,raw_stored!$S:$S,M$12)</f>
        <v>0</v>
      </c>
      <c r="N61" s="20">
        <f>COUNTIFS(raw_stored!$E:$E,$C61,raw_stored!$S:$S,N$12)</f>
        <v>1</v>
      </c>
      <c r="O61" s="20">
        <f>COUNTIFS(raw_stored!$E:$E,$C61,raw_stored!$S:$S,O$12)</f>
        <v>0</v>
      </c>
      <c r="P61" s="20">
        <f>(COUNTIFS(raw_stored!$E:$E,$C61,raw_stored!$S:$S,P$12))+COUNTIFS(raw_stored!$E:$E,$C61,raw_stored!$S:$S,P$11)</f>
        <v>2</v>
      </c>
      <c r="Q61" s="20">
        <f>COUNTIFS(raw_stored!E:E,C61)-SUM(E61:P61)</f>
        <v>0</v>
      </c>
    </row>
    <row r="62" spans="2:17">
      <c r="B62" s="18">
        <v>50</v>
      </c>
      <c r="C62" s="18" t="s">
        <v>95</v>
      </c>
      <c r="D62" s="19" t="s">
        <v>154</v>
      </c>
      <c r="E62" s="20">
        <f>COUNTIFS(raw_stored!$E:$E,$C62,raw_stored!$S:$S,E$12)</f>
        <v>0</v>
      </c>
      <c r="F62" s="20">
        <f>COUNTIFS(raw_stored!$E:$E,$C62,raw_stored!$S:$S,F$12)</f>
        <v>0</v>
      </c>
      <c r="G62" s="20">
        <f>COUNTIFS(raw_stored!$E:$E,$C62,raw_stored!$S:$S,G$12)</f>
        <v>0</v>
      </c>
      <c r="H62" s="20">
        <f>COUNTIFS(raw_stored!$E:$E,$C62,raw_stored!$S:$S,H$12)</f>
        <v>0</v>
      </c>
      <c r="I62" s="20">
        <f>COUNTIFS(raw_stored!$E:$E,$C62,raw_stored!$S:$S,I$12)</f>
        <v>0</v>
      </c>
      <c r="J62" s="20">
        <f>COUNTIFS(raw_stored!$E:$E,$C62,raw_stored!$S:$S,J$12)</f>
        <v>1</v>
      </c>
      <c r="K62" s="20">
        <f>COUNTIFS(raw_stored!$E:$E,$C62,raw_stored!$S:$S,K$12)</f>
        <v>0</v>
      </c>
      <c r="L62" s="20">
        <f>COUNTIFS(raw_stored!$E:$E,$C62,raw_stored!$S:$S,L$12)</f>
        <v>0</v>
      </c>
      <c r="M62" s="20">
        <f>COUNTIFS(raw_stored!$E:$E,$C62,raw_stored!$S:$S,M$12)</f>
        <v>0</v>
      </c>
      <c r="N62" s="20">
        <f>COUNTIFS(raw_stored!$E:$E,$C62,raw_stored!$S:$S,N$12)</f>
        <v>0</v>
      </c>
      <c r="O62" s="20">
        <f>COUNTIFS(raw_stored!$E:$E,$C62,raw_stored!$S:$S,O$12)</f>
        <v>0</v>
      </c>
      <c r="P62" s="20">
        <f>(COUNTIFS(raw_stored!$E:$E,$C62,raw_stored!$S:$S,P$12))+COUNTIFS(raw_stored!$E:$E,$C62,raw_stored!$S:$S,P$11)</f>
        <v>0</v>
      </c>
      <c r="Q62" s="20">
        <f>COUNTIFS(raw_stored!E:E,C62)-SUM(E62:P62)</f>
        <v>1</v>
      </c>
    </row>
    <row r="63" spans="2:17">
      <c r="B63" s="18">
        <v>51</v>
      </c>
      <c r="C63" s="18" t="s">
        <v>96</v>
      </c>
      <c r="D63" s="19" t="s">
        <v>155</v>
      </c>
      <c r="E63" s="20">
        <f>COUNTIFS(raw_stored!$E:$E,$C63,raw_stored!$S:$S,E$12)</f>
        <v>0</v>
      </c>
      <c r="F63" s="20">
        <f>COUNTIFS(raw_stored!$E:$E,$C63,raw_stored!$S:$S,F$12)</f>
        <v>1</v>
      </c>
      <c r="G63" s="20">
        <f>COUNTIFS(raw_stored!$E:$E,$C63,raw_stored!$S:$S,G$12)</f>
        <v>0</v>
      </c>
      <c r="H63" s="20">
        <f>COUNTIFS(raw_stored!$E:$E,$C63,raw_stored!$S:$S,H$12)</f>
        <v>0</v>
      </c>
      <c r="I63" s="20">
        <f>COUNTIFS(raw_stored!$E:$E,$C63,raw_stored!$S:$S,I$12)</f>
        <v>0</v>
      </c>
      <c r="J63" s="20">
        <f>COUNTIFS(raw_stored!$E:$E,$C63,raw_stored!$S:$S,J$12)</f>
        <v>0</v>
      </c>
      <c r="K63" s="20">
        <f>COUNTIFS(raw_stored!$E:$E,$C63,raw_stored!$S:$S,K$12)</f>
        <v>0</v>
      </c>
      <c r="L63" s="20">
        <f>COUNTIFS(raw_stored!$E:$E,$C63,raw_stored!$S:$S,L$12)</f>
        <v>0</v>
      </c>
      <c r="M63" s="20">
        <f>COUNTIFS(raw_stored!$E:$E,$C63,raw_stored!$S:$S,M$12)</f>
        <v>0</v>
      </c>
      <c r="N63" s="20">
        <f>COUNTIFS(raw_stored!$E:$E,$C63,raw_stored!$S:$S,N$12)</f>
        <v>3</v>
      </c>
      <c r="O63" s="20">
        <f>COUNTIFS(raw_stored!$E:$E,$C63,raw_stored!$S:$S,O$12)</f>
        <v>0</v>
      </c>
      <c r="P63" s="20">
        <f>(COUNTIFS(raw_stored!$E:$E,$C63,raw_stored!$S:$S,P$12))+COUNTIFS(raw_stored!$E:$E,$C63,raw_stored!$S:$S,P$11)</f>
        <v>1</v>
      </c>
      <c r="Q63" s="20">
        <f>COUNTIFS(raw_stored!E:E,C63)-SUM(E63:P63)</f>
        <v>0</v>
      </c>
    </row>
    <row r="64" spans="2:17">
      <c r="B64" s="18">
        <v>52</v>
      </c>
      <c r="C64" s="18" t="s">
        <v>97</v>
      </c>
      <c r="D64" s="19" t="s">
        <v>156</v>
      </c>
      <c r="E64" s="20">
        <f>COUNTIFS(raw_stored!$E:$E,$C64,raw_stored!$S:$S,E$12)</f>
        <v>0</v>
      </c>
      <c r="F64" s="20">
        <f>COUNTIFS(raw_stored!$E:$E,$C64,raw_stored!$S:$S,F$12)</f>
        <v>0</v>
      </c>
      <c r="G64" s="20">
        <f>COUNTIFS(raw_stored!$E:$E,$C64,raw_stored!$S:$S,G$12)</f>
        <v>0</v>
      </c>
      <c r="H64" s="20">
        <f>COUNTIFS(raw_stored!$E:$E,$C64,raw_stored!$S:$S,H$12)</f>
        <v>0</v>
      </c>
      <c r="I64" s="20">
        <f>COUNTIFS(raw_stored!$E:$E,$C64,raw_stored!$S:$S,I$12)</f>
        <v>0</v>
      </c>
      <c r="J64" s="20">
        <f>COUNTIFS(raw_stored!$E:$E,$C64,raw_stored!$S:$S,J$12)</f>
        <v>0</v>
      </c>
      <c r="K64" s="20">
        <f>COUNTIFS(raw_stored!$E:$E,$C64,raw_stored!$S:$S,K$12)</f>
        <v>0</v>
      </c>
      <c r="L64" s="20">
        <f>COUNTIFS(raw_stored!$E:$E,$C64,raw_stored!$S:$S,L$12)</f>
        <v>0</v>
      </c>
      <c r="M64" s="20">
        <f>COUNTIFS(raw_stored!$E:$E,$C64,raw_stored!$S:$S,M$12)</f>
        <v>0</v>
      </c>
      <c r="N64" s="20">
        <f>COUNTIFS(raw_stored!$E:$E,$C64,raw_stored!$S:$S,N$12)</f>
        <v>0</v>
      </c>
      <c r="O64" s="20">
        <f>COUNTIFS(raw_stored!$E:$E,$C64,raw_stored!$S:$S,O$12)</f>
        <v>0</v>
      </c>
      <c r="P64" s="20">
        <f>(COUNTIFS(raw_stored!$E:$E,$C64,raw_stored!$S:$S,P$12))+COUNTIFS(raw_stored!$E:$E,$C64,raw_stored!$S:$S,P$11)</f>
        <v>0</v>
      </c>
      <c r="Q64" s="20">
        <f>COUNTIFS(raw_stored!E:E,C64)-SUM(E64:P64)</f>
        <v>0</v>
      </c>
    </row>
    <row r="65" spans="2:18">
      <c r="B65" s="18">
        <v>53</v>
      </c>
      <c r="C65" s="18" t="s">
        <v>98</v>
      </c>
      <c r="D65" s="19" t="s">
        <v>157</v>
      </c>
      <c r="E65" s="20">
        <f>COUNTIFS(raw_stored!$E:$E,$C65,raw_stored!$S:$S,E$12)</f>
        <v>0</v>
      </c>
      <c r="F65" s="20">
        <f>COUNTIFS(raw_stored!$E:$E,$C65,raw_stored!$S:$S,F$12)</f>
        <v>1</v>
      </c>
      <c r="G65" s="20">
        <f>COUNTIFS(raw_stored!$E:$E,$C65,raw_stored!$S:$S,G$12)</f>
        <v>0</v>
      </c>
      <c r="H65" s="20">
        <f>COUNTIFS(raw_stored!$E:$E,$C65,raw_stored!$S:$S,H$12)</f>
        <v>0</v>
      </c>
      <c r="I65" s="20">
        <f>COUNTIFS(raw_stored!$E:$E,$C65,raw_stored!$S:$S,I$12)</f>
        <v>0</v>
      </c>
      <c r="J65" s="20">
        <f>COUNTIFS(raw_stored!$E:$E,$C65,raw_stored!$S:$S,J$12)</f>
        <v>0</v>
      </c>
      <c r="K65" s="20">
        <f>COUNTIFS(raw_stored!$E:$E,$C65,raw_stored!$S:$S,K$12)</f>
        <v>0</v>
      </c>
      <c r="L65" s="20">
        <f>COUNTIFS(raw_stored!$E:$E,$C65,raw_stored!$S:$S,L$12)</f>
        <v>0</v>
      </c>
      <c r="M65" s="20">
        <f>COUNTIFS(raw_stored!$E:$E,$C65,raw_stored!$S:$S,M$12)</f>
        <v>0</v>
      </c>
      <c r="N65" s="20">
        <f>COUNTIFS(raw_stored!$E:$E,$C65,raw_stored!$S:$S,N$12)</f>
        <v>0</v>
      </c>
      <c r="O65" s="20">
        <f>COUNTIFS(raw_stored!$E:$E,$C65,raw_stored!$S:$S,O$12)</f>
        <v>0</v>
      </c>
      <c r="P65" s="20">
        <f>(COUNTIFS(raw_stored!$E:$E,$C65,raw_stored!$S:$S,P$12))+COUNTIFS(raw_stored!$E:$E,$C65,raw_stored!$S:$S,P$11)</f>
        <v>0</v>
      </c>
      <c r="Q65" s="20">
        <f>COUNTIFS(raw_stored!E:E,C65)-SUM(E65:P65)</f>
        <v>0</v>
      </c>
    </row>
    <row r="66" spans="2:18">
      <c r="B66" s="18">
        <v>54</v>
      </c>
      <c r="C66" s="18" t="s">
        <v>99</v>
      </c>
      <c r="D66" s="19" t="s">
        <v>158</v>
      </c>
      <c r="E66" s="20">
        <f>COUNTIFS(raw_stored!$E:$E,$C66,raw_stored!$S:$S,E$12)</f>
        <v>0</v>
      </c>
      <c r="F66" s="20">
        <f>COUNTIFS(raw_stored!$E:$E,$C66,raw_stored!$S:$S,F$12)</f>
        <v>0</v>
      </c>
      <c r="G66" s="20">
        <f>COUNTIFS(raw_stored!$E:$E,$C66,raw_stored!$S:$S,G$12)</f>
        <v>0</v>
      </c>
      <c r="H66" s="20">
        <f>COUNTIFS(raw_stored!$E:$E,$C66,raw_stored!$S:$S,H$12)</f>
        <v>0</v>
      </c>
      <c r="I66" s="20">
        <f>COUNTIFS(raw_stored!$E:$E,$C66,raw_stored!$S:$S,I$12)</f>
        <v>0</v>
      </c>
      <c r="J66" s="20">
        <f>COUNTIFS(raw_stored!$E:$E,$C66,raw_stored!$S:$S,J$12)</f>
        <v>0</v>
      </c>
      <c r="K66" s="20">
        <f>COUNTIFS(raw_stored!$E:$E,$C66,raw_stored!$S:$S,K$12)</f>
        <v>0</v>
      </c>
      <c r="L66" s="20">
        <f>COUNTIFS(raw_stored!$E:$E,$C66,raw_stored!$S:$S,L$12)</f>
        <v>0</v>
      </c>
      <c r="M66" s="20">
        <f>COUNTIFS(raw_stored!$E:$E,$C66,raw_stored!$S:$S,M$12)</f>
        <v>0</v>
      </c>
      <c r="N66" s="20">
        <f>COUNTIFS(raw_stored!$E:$E,$C66,raw_stored!$S:$S,N$12)</f>
        <v>0</v>
      </c>
      <c r="O66" s="20">
        <f>COUNTIFS(raw_stored!$E:$E,$C66,raw_stored!$S:$S,O$12)</f>
        <v>0</v>
      </c>
      <c r="P66" s="20">
        <f>(COUNTIFS(raw_stored!$E:$E,$C66,raw_stored!$S:$S,P$12))+COUNTIFS(raw_stored!$E:$E,$C66,raw_stored!$S:$S,P$11)</f>
        <v>0</v>
      </c>
      <c r="Q66" s="20">
        <f>COUNTIFS(raw_stored!E:E,C66)-SUM(E66:P66)</f>
        <v>0</v>
      </c>
    </row>
    <row r="67" spans="2:18">
      <c r="D67" s="24" t="s">
        <v>159</v>
      </c>
      <c r="E67" s="25">
        <f t="shared" ref="E67:Q67" si="2">SUM(E13:E66)</f>
        <v>0</v>
      </c>
      <c r="F67" s="25">
        <f t="shared" si="2"/>
        <v>225</v>
      </c>
      <c r="G67" s="25">
        <f t="shared" si="2"/>
        <v>49</v>
      </c>
      <c r="H67" s="25">
        <f t="shared" si="2"/>
        <v>1</v>
      </c>
      <c r="I67" s="25">
        <f t="shared" si="2"/>
        <v>6</v>
      </c>
      <c r="J67" s="25">
        <f t="shared" si="2"/>
        <v>20</v>
      </c>
      <c r="K67" s="25">
        <f t="shared" si="2"/>
        <v>3</v>
      </c>
      <c r="L67" s="25">
        <f t="shared" si="2"/>
        <v>89</v>
      </c>
      <c r="M67" s="25">
        <f t="shared" si="2"/>
        <v>23</v>
      </c>
      <c r="N67" s="25">
        <f t="shared" si="2"/>
        <v>79</v>
      </c>
      <c r="O67" s="25">
        <f t="shared" si="2"/>
        <v>0</v>
      </c>
      <c r="P67" s="25">
        <f t="shared" si="2"/>
        <v>129</v>
      </c>
      <c r="Q67" s="25">
        <f t="shared" si="2"/>
        <v>63</v>
      </c>
      <c r="R67" s="23"/>
    </row>
  </sheetData>
  <mergeCells count="3">
    <mergeCell ref="E5:P5"/>
    <mergeCell ref="Q5:Q6"/>
    <mergeCell ref="Q11:Q12"/>
  </mergeCells>
  <conditionalFormatting sqref="E7">
    <cfRule type="dataBar" priority="8">
      <dataBar>
        <cfvo type="min"/>
        <cfvo type="max"/>
        <color rgb="FF63C384"/>
      </dataBar>
      <extLst>
        <ext xmlns:x14="http://schemas.microsoft.com/office/spreadsheetml/2009/9/main" uri="{B025F937-C7B1-47D3-B67F-A62EFF666E3E}">
          <x14:id>{B222140A-4122-4EA0-A187-EF0AEE0AA8B3}</x14:id>
        </ext>
      </extLst>
    </cfRule>
  </conditionalFormatting>
  <conditionalFormatting sqref="F7:O7">
    <cfRule type="dataBar" priority="12">
      <dataBar>
        <cfvo type="min"/>
        <cfvo type="max"/>
        <color rgb="FF63C384"/>
      </dataBar>
      <extLst>
        <ext xmlns:x14="http://schemas.microsoft.com/office/spreadsheetml/2009/9/main" uri="{B025F937-C7B1-47D3-B67F-A62EFF666E3E}">
          <x14:id>{F4B2A0F3-9B97-4EAD-A872-3D54992F5C20}</x14:id>
        </ext>
      </extLst>
    </cfRule>
  </conditionalFormatting>
  <conditionalFormatting sqref="P7">
    <cfRule type="dataBar" priority="3">
      <dataBar>
        <cfvo type="min"/>
        <cfvo type="max"/>
        <color rgb="FF63C384"/>
      </dataBar>
      <extLst>
        <ext xmlns:x14="http://schemas.microsoft.com/office/spreadsheetml/2009/9/main" uri="{B025F937-C7B1-47D3-B67F-A62EFF666E3E}">
          <x14:id>{4C2A33EF-BCDF-4AF8-85F7-8343EB48A6C7}</x14:id>
        </ext>
      </extLst>
    </cfRule>
  </conditionalFormatting>
  <conditionalFormatting sqref="Q7">
    <cfRule type="dataBar" priority="6">
      <dataBar>
        <cfvo type="min"/>
        <cfvo type="max"/>
        <color rgb="FFFF555A"/>
      </dataBar>
      <extLst>
        <ext xmlns:x14="http://schemas.microsoft.com/office/spreadsheetml/2009/9/main" uri="{B025F937-C7B1-47D3-B67F-A62EFF666E3E}">
          <x14:id>{F36AA624-CCC6-4A94-B91B-4F1EAADDCFD6}</x14:id>
        </ext>
      </extLst>
    </cfRule>
  </conditionalFormatting>
  <conditionalFormatting sqref="P13:P66">
    <cfRule type="dataBar" priority="4">
      <dataBar>
        <cfvo type="min"/>
        <cfvo type="max"/>
        <color rgb="FF63C384"/>
      </dataBar>
      <extLst>
        <ext xmlns:x14="http://schemas.microsoft.com/office/spreadsheetml/2009/9/main" uri="{B025F937-C7B1-47D3-B67F-A62EFF666E3E}">
          <x14:id>{6746BD6E-489E-43A1-A290-AE68A90FACCD}</x14:id>
        </ext>
      </extLst>
    </cfRule>
  </conditionalFormatting>
  <conditionalFormatting sqref="Q13:Q41 Q43">
    <cfRule type="dataBar" priority="9">
      <dataBar>
        <cfvo type="min"/>
        <cfvo type="max"/>
        <color rgb="FFFF555A"/>
      </dataBar>
      <extLst>
        <ext xmlns:x14="http://schemas.microsoft.com/office/spreadsheetml/2009/9/main" uri="{B025F937-C7B1-47D3-B67F-A62EFF666E3E}">
          <x14:id>{442D41E7-697A-465D-9E83-52AADE2ACE48}</x14:id>
        </ext>
      </extLst>
    </cfRule>
  </conditionalFormatting>
  <conditionalFormatting sqref="E13:O66">
    <cfRule type="dataBar" priority="14">
      <dataBar>
        <cfvo type="min"/>
        <cfvo type="max"/>
        <color rgb="FF63C384"/>
      </dataBar>
      <extLst>
        <ext xmlns:x14="http://schemas.microsoft.com/office/spreadsheetml/2009/9/main" uri="{B025F937-C7B1-47D3-B67F-A62EFF666E3E}">
          <x14:id>{0F558C68-07A7-4C41-863E-D7D2F8CA8D81}</x14:id>
        </ext>
      </extLst>
    </cfRule>
  </conditionalFormatting>
  <conditionalFormatting sqref="Q42">
    <cfRule type="dataBar" priority="2">
      <dataBar>
        <cfvo type="min"/>
        <cfvo type="max"/>
        <color rgb="FFFF555A"/>
      </dataBar>
      <extLst>
        <ext xmlns:x14="http://schemas.microsoft.com/office/spreadsheetml/2009/9/main" uri="{B025F937-C7B1-47D3-B67F-A62EFF666E3E}">
          <x14:id>{AE966B8F-7FDD-4BBE-8C2F-5275F969E9B6}</x14:id>
        </ext>
      </extLst>
    </cfRule>
  </conditionalFormatting>
  <conditionalFormatting sqref="Q44:Q66">
    <cfRule type="dataBar" priority="1">
      <dataBar>
        <cfvo type="min"/>
        <cfvo type="max"/>
        <color rgb="FFFF555A"/>
      </dataBar>
      <extLst>
        <ext xmlns:x14="http://schemas.microsoft.com/office/spreadsheetml/2009/9/main" uri="{B025F937-C7B1-47D3-B67F-A62EFF666E3E}">
          <x14:id>{5DF0D426-3823-4FED-A607-8953983D384A}</x14:id>
        </ext>
      </extLst>
    </cfRule>
  </conditionalFormatting>
  <pageMargins left="0.75" right="0.75" top="1" bottom="1" header="0.5" footer="0.5"/>
  <extLst>
    <ext xmlns:x14="http://schemas.microsoft.com/office/spreadsheetml/2009/9/main" uri="{78C0D931-6437-407d-A8EE-F0AAD7539E65}">
      <x14:conditionalFormattings>
        <x14:conditionalFormatting xmlns:xm="http://schemas.microsoft.com/office/excel/2006/main">
          <x14:cfRule type="dataBar" id="{B222140A-4122-4EA0-A187-EF0AEE0AA8B3}">
            <x14:dataBar minLength="0" maxLength="100" border="1" negativeBarBorderColorSameAsPositive="0">
              <x14:cfvo type="autoMin"/>
              <x14:cfvo type="autoMax"/>
              <x14:borderColor rgb="FF63C384"/>
              <x14:negativeFillColor rgb="FFFF0000"/>
              <x14:negativeBorderColor rgb="FFFF0000"/>
              <x14:axisColor rgb="FF000000"/>
            </x14:dataBar>
          </x14:cfRule>
          <xm:sqref>E7</xm:sqref>
        </x14:conditionalFormatting>
        <x14:conditionalFormatting xmlns:xm="http://schemas.microsoft.com/office/excel/2006/main">
          <x14:cfRule type="dataBar" id="{F4B2A0F3-9B97-4EAD-A872-3D54992F5C20}">
            <x14:dataBar minLength="0" maxLength="100" border="1" negativeBarBorderColorSameAsPositive="0">
              <x14:cfvo type="autoMin"/>
              <x14:cfvo type="autoMax"/>
              <x14:borderColor rgb="FF63C384"/>
              <x14:negativeFillColor rgb="FFFF0000"/>
              <x14:negativeBorderColor rgb="FFFF0000"/>
              <x14:axisColor rgb="FF000000"/>
            </x14:dataBar>
          </x14:cfRule>
          <xm:sqref>F7:O7</xm:sqref>
        </x14:conditionalFormatting>
        <x14:conditionalFormatting xmlns:xm="http://schemas.microsoft.com/office/excel/2006/main">
          <x14:cfRule type="dataBar" id="{4C2A33EF-BCDF-4AF8-85F7-8343EB48A6C7}">
            <x14:dataBar minLength="0" maxLength="100" border="1" negativeBarBorderColorSameAsPositive="0">
              <x14:cfvo type="autoMin"/>
              <x14:cfvo type="autoMax"/>
              <x14:borderColor rgb="FF63C384"/>
              <x14:negativeFillColor rgb="FFFF0000"/>
              <x14:negativeBorderColor rgb="FFFF0000"/>
              <x14:axisColor rgb="FF000000"/>
            </x14:dataBar>
          </x14:cfRule>
          <xm:sqref>P7</xm:sqref>
        </x14:conditionalFormatting>
        <x14:conditionalFormatting xmlns:xm="http://schemas.microsoft.com/office/excel/2006/main">
          <x14:cfRule type="dataBar" id="{F36AA624-CCC6-4A94-B91B-4F1EAADDCFD6}">
            <x14:dataBar minLength="0" maxLength="100" border="1" negativeBarBorderColorSameAsPositive="0">
              <x14:cfvo type="autoMin"/>
              <x14:cfvo type="autoMax"/>
              <x14:borderColor rgb="FFFF555A"/>
              <x14:negativeFillColor rgb="FFFF0000"/>
              <x14:negativeBorderColor rgb="FFFF0000"/>
              <x14:axisColor rgb="FF000000"/>
            </x14:dataBar>
          </x14:cfRule>
          <xm:sqref>Q7</xm:sqref>
        </x14:conditionalFormatting>
        <x14:conditionalFormatting xmlns:xm="http://schemas.microsoft.com/office/excel/2006/main">
          <x14:cfRule type="dataBar" id="{6746BD6E-489E-43A1-A290-AE68A90FACCD}">
            <x14:dataBar minLength="0" maxLength="100" border="1" negativeBarBorderColorSameAsPositive="0">
              <x14:cfvo type="autoMin"/>
              <x14:cfvo type="autoMax"/>
              <x14:borderColor rgb="FF63C384"/>
              <x14:negativeFillColor rgb="FFFF0000"/>
              <x14:negativeBorderColor rgb="FFFF0000"/>
              <x14:axisColor rgb="FF000000"/>
            </x14:dataBar>
          </x14:cfRule>
          <xm:sqref>P13:P66</xm:sqref>
        </x14:conditionalFormatting>
        <x14:conditionalFormatting xmlns:xm="http://schemas.microsoft.com/office/excel/2006/main">
          <x14:cfRule type="dataBar" id="{442D41E7-697A-465D-9E83-52AADE2ACE48}">
            <x14:dataBar minLength="0" maxLength="100" border="1" negativeBarBorderColorSameAsPositive="0">
              <x14:cfvo type="autoMin"/>
              <x14:cfvo type="autoMax"/>
              <x14:borderColor rgb="FFFF555A"/>
              <x14:negativeFillColor rgb="FFFF0000"/>
              <x14:negativeBorderColor rgb="FFFF0000"/>
              <x14:axisColor rgb="FF000000"/>
            </x14:dataBar>
          </x14:cfRule>
          <xm:sqref>Q13:Q41 Q43</xm:sqref>
        </x14:conditionalFormatting>
        <x14:conditionalFormatting xmlns:xm="http://schemas.microsoft.com/office/excel/2006/main">
          <x14:cfRule type="dataBar" id="{0F558C68-07A7-4C41-863E-D7D2F8CA8D81}">
            <x14:dataBar minLength="0" maxLength="100" border="1" negativeBarBorderColorSameAsPositive="0">
              <x14:cfvo type="autoMin"/>
              <x14:cfvo type="autoMax"/>
              <x14:borderColor rgb="FF63C384"/>
              <x14:negativeFillColor rgb="FFFF0000"/>
              <x14:negativeBorderColor rgb="FFFF0000"/>
              <x14:axisColor rgb="FF000000"/>
            </x14:dataBar>
          </x14:cfRule>
          <xm:sqref>E13:O66</xm:sqref>
        </x14:conditionalFormatting>
        <x14:conditionalFormatting xmlns:xm="http://schemas.microsoft.com/office/excel/2006/main">
          <x14:cfRule type="dataBar" id="{AE966B8F-7FDD-4BBE-8C2F-5275F969E9B6}">
            <x14:dataBar minLength="0" maxLength="100" border="1" negativeBarBorderColorSameAsPositive="0">
              <x14:cfvo type="autoMin"/>
              <x14:cfvo type="autoMax"/>
              <x14:borderColor rgb="FFFF555A"/>
              <x14:negativeFillColor rgb="FFFF0000"/>
              <x14:negativeBorderColor rgb="FFFF0000"/>
              <x14:axisColor rgb="FF000000"/>
            </x14:dataBar>
          </x14:cfRule>
          <xm:sqref>Q42</xm:sqref>
        </x14:conditionalFormatting>
        <x14:conditionalFormatting xmlns:xm="http://schemas.microsoft.com/office/excel/2006/main">
          <x14:cfRule type="dataBar" id="{5DF0D426-3823-4FED-A607-8953983D384A}">
            <x14:dataBar minLength="0" maxLength="100" border="1" negativeBarBorderColorSameAsPositive="0">
              <x14:cfvo type="autoMin"/>
              <x14:cfvo type="autoMax"/>
              <x14:borderColor rgb="FFFF555A"/>
              <x14:negativeFillColor rgb="FFFF0000"/>
              <x14:negativeBorderColor rgb="FFFF0000"/>
              <x14:axisColor rgb="FF000000"/>
            </x14:dataBar>
          </x14:cfRule>
          <xm:sqref>Q44:Q66</xm:sqref>
        </x14:conditionalFormatting>
      </x14:conditionalFormattings>
    </ext>
  </extLs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M51"/>
  <sheetViews>
    <sheetView showGridLines="0" zoomScale="90" zoomScaleNormal="90" workbookViewId="0">
      <pane ySplit="2" topLeftCell="A3" activePane="bottomLeft" state="frozen"/>
      <selection pane="bottomLeft" activeCell="D23" sqref="D23:D27"/>
    </sheetView>
  </sheetViews>
  <sheetFormatPr defaultColWidth="8.88671875" defaultRowHeight="13.2"/>
  <cols>
    <col min="1" max="1" width="2.109375" style="1" customWidth="1"/>
    <col min="2" max="2" width="39.21875" style="1" customWidth="1"/>
    <col min="3" max="3" width="8.88671875" style="1"/>
    <col min="4" max="4" width="24" style="1" customWidth="1"/>
    <col min="5" max="5" width="59.33203125" style="1" customWidth="1"/>
    <col min="6" max="16384" width="8.88671875" style="1"/>
  </cols>
  <sheetData>
    <row r="2" spans="2:5">
      <c r="B2" s="2" t="s">
        <v>779</v>
      </c>
      <c r="D2" s="3" t="s">
        <v>779</v>
      </c>
      <c r="E2" s="3" t="s">
        <v>2874</v>
      </c>
    </row>
    <row r="3" spans="2:5">
      <c r="B3" s="4" t="s">
        <v>2870</v>
      </c>
      <c r="D3" s="202" t="s">
        <v>2870</v>
      </c>
      <c r="E3" s="4" t="s">
        <v>2875</v>
      </c>
    </row>
    <row r="4" spans="2:5">
      <c r="B4" s="5" t="s">
        <v>785</v>
      </c>
      <c r="D4" s="203"/>
      <c r="E4" s="4" t="s">
        <v>2876</v>
      </c>
    </row>
    <row r="5" spans="2:5" ht="39.6">
      <c r="B5" s="5" t="s">
        <v>851</v>
      </c>
      <c r="D5" s="204" t="s">
        <v>785</v>
      </c>
      <c r="E5" s="4" t="s">
        <v>886</v>
      </c>
    </row>
    <row r="6" spans="2:5">
      <c r="B6" s="5" t="s">
        <v>1071</v>
      </c>
      <c r="D6" s="205"/>
      <c r="E6" s="4" t="s">
        <v>786</v>
      </c>
    </row>
    <row r="7" spans="2:5">
      <c r="B7" s="5" t="s">
        <v>1021</v>
      </c>
      <c r="D7" s="204" t="s">
        <v>851</v>
      </c>
      <c r="E7" s="4" t="s">
        <v>2877</v>
      </c>
    </row>
    <row r="8" spans="2:5">
      <c r="B8" s="5" t="s">
        <v>1077</v>
      </c>
      <c r="D8" s="206"/>
      <c r="E8" s="4" t="s">
        <v>852</v>
      </c>
    </row>
    <row r="9" spans="2:5">
      <c r="B9" s="5" t="s">
        <v>1111</v>
      </c>
      <c r="D9" s="206"/>
      <c r="E9" s="4" t="s">
        <v>2878</v>
      </c>
    </row>
    <row r="10" spans="2:5">
      <c r="B10" s="5" t="s">
        <v>828</v>
      </c>
      <c r="D10" s="205"/>
      <c r="E10" s="4" t="s">
        <v>2879</v>
      </c>
    </row>
    <row r="11" spans="2:5">
      <c r="B11" s="5" t="s">
        <v>792</v>
      </c>
      <c r="D11" s="204" t="s">
        <v>1071</v>
      </c>
      <c r="E11" s="4" t="s">
        <v>1072</v>
      </c>
    </row>
    <row r="12" spans="2:5">
      <c r="B12" s="5" t="s">
        <v>889</v>
      </c>
      <c r="D12" s="206"/>
      <c r="E12" s="4" t="s">
        <v>2880</v>
      </c>
    </row>
    <row r="13" spans="2:5">
      <c r="B13" s="5" t="s">
        <v>805</v>
      </c>
      <c r="D13" s="205"/>
      <c r="E13" s="4" t="s">
        <v>2881</v>
      </c>
    </row>
    <row r="14" spans="2:5">
      <c r="B14" s="5" t="s">
        <v>2871</v>
      </c>
      <c r="D14" s="204" t="s">
        <v>1021</v>
      </c>
      <c r="E14" s="4" t="s">
        <v>1550</v>
      </c>
    </row>
    <row r="15" spans="2:5">
      <c r="D15" s="206"/>
      <c r="E15" s="4" t="s">
        <v>2882</v>
      </c>
    </row>
    <row r="16" spans="2:5">
      <c r="D16" s="206"/>
      <c r="E16" s="4" t="s">
        <v>1050</v>
      </c>
    </row>
    <row r="17" spans="3:13">
      <c r="D17" s="205"/>
      <c r="E17" s="4" t="s">
        <v>1022</v>
      </c>
    </row>
    <row r="18" spans="3:13">
      <c r="D18" s="204" t="s">
        <v>1077</v>
      </c>
      <c r="E18" s="4" t="s">
        <v>1078</v>
      </c>
    </row>
    <row r="19" spans="3:13">
      <c r="D19" s="205"/>
      <c r="E19" s="4" t="s">
        <v>1142</v>
      </c>
    </row>
    <row r="20" spans="3:13">
      <c r="C20" s="6"/>
      <c r="D20" s="204" t="s">
        <v>1111</v>
      </c>
      <c r="E20" s="5" t="s">
        <v>2883</v>
      </c>
      <c r="F20" s="6"/>
      <c r="G20" s="6"/>
      <c r="H20" s="6"/>
      <c r="I20" s="6"/>
      <c r="J20" s="6"/>
      <c r="K20" s="6"/>
      <c r="L20" s="6"/>
      <c r="M20" s="6"/>
    </row>
    <row r="21" spans="3:13">
      <c r="D21" s="206"/>
      <c r="E21" s="5" t="s">
        <v>1112</v>
      </c>
    </row>
    <row r="22" spans="3:13">
      <c r="D22" s="205"/>
      <c r="E22" s="4" t="s">
        <v>2884</v>
      </c>
    </row>
    <row r="23" spans="3:13">
      <c r="D23" s="204" t="s">
        <v>828</v>
      </c>
      <c r="E23" s="4" t="s">
        <v>1172</v>
      </c>
    </row>
    <row r="24" spans="3:13">
      <c r="D24" s="206"/>
      <c r="E24" s="4" t="s">
        <v>847</v>
      </c>
    </row>
    <row r="25" spans="3:13">
      <c r="D25" s="206"/>
      <c r="E25" s="4" t="s">
        <v>2885</v>
      </c>
    </row>
    <row r="26" spans="3:13">
      <c r="D26" s="206"/>
      <c r="E26" s="4" t="s">
        <v>829</v>
      </c>
    </row>
    <row r="27" spans="3:13">
      <c r="D27" s="205"/>
      <c r="E27" s="4" t="s">
        <v>1657</v>
      </c>
    </row>
    <row r="28" spans="3:13">
      <c r="D28" s="7" t="s">
        <v>792</v>
      </c>
      <c r="E28" s="4" t="s">
        <v>793</v>
      </c>
    </row>
    <row r="29" spans="3:13">
      <c r="D29" s="204" t="s">
        <v>889</v>
      </c>
      <c r="E29" s="4" t="s">
        <v>966</v>
      </c>
    </row>
    <row r="30" spans="3:13">
      <c r="D30" s="206"/>
      <c r="E30" s="4" t="s">
        <v>2886</v>
      </c>
    </row>
    <row r="31" spans="3:13">
      <c r="D31" s="206"/>
      <c r="E31" s="4" t="s">
        <v>981</v>
      </c>
    </row>
    <row r="32" spans="3:13">
      <c r="D32" s="206"/>
      <c r="E32" s="4" t="s">
        <v>2887</v>
      </c>
    </row>
    <row r="33" spans="4:5">
      <c r="D33" s="206"/>
      <c r="E33" s="4" t="s">
        <v>2888</v>
      </c>
    </row>
    <row r="34" spans="4:5">
      <c r="D34" s="206"/>
      <c r="E34" s="4" t="s">
        <v>890</v>
      </c>
    </row>
    <row r="35" spans="4:5">
      <c r="D35" s="206"/>
      <c r="E35" s="4" t="s">
        <v>2889</v>
      </c>
    </row>
    <row r="36" spans="4:5">
      <c r="D36" s="206"/>
      <c r="E36" s="4" t="s">
        <v>1573</v>
      </c>
    </row>
    <row r="37" spans="4:5">
      <c r="D37" s="206"/>
      <c r="E37" s="4" t="s">
        <v>1744</v>
      </c>
    </row>
    <row r="38" spans="4:5">
      <c r="D38" s="205"/>
      <c r="E38" s="4" t="s">
        <v>972</v>
      </c>
    </row>
    <row r="39" spans="4:5">
      <c r="D39" s="204" t="s">
        <v>805</v>
      </c>
      <c r="E39" s="4" t="s">
        <v>824</v>
      </c>
    </row>
    <row r="40" spans="4:5">
      <c r="D40" s="205"/>
      <c r="E40" s="4" t="s">
        <v>806</v>
      </c>
    </row>
    <row r="41" spans="4:5">
      <c r="D41" s="204" t="s">
        <v>2871</v>
      </c>
      <c r="E41" s="4" t="s">
        <v>2890</v>
      </c>
    </row>
    <row r="42" spans="4:5">
      <c r="D42" s="206"/>
      <c r="E42" s="4" t="s">
        <v>2891</v>
      </c>
    </row>
    <row r="43" spans="4:5">
      <c r="D43" s="206"/>
      <c r="E43" s="4" t="s">
        <v>2892</v>
      </c>
    </row>
    <row r="44" spans="4:5">
      <c r="D44" s="206"/>
      <c r="E44" s="4" t="s">
        <v>2893</v>
      </c>
    </row>
    <row r="45" spans="4:5">
      <c r="D45" s="206"/>
      <c r="E45" s="4" t="s">
        <v>2894</v>
      </c>
    </row>
    <row r="46" spans="4:5">
      <c r="D46" s="206"/>
      <c r="E46" s="4" t="s">
        <v>2895</v>
      </c>
    </row>
    <row r="47" spans="4:5">
      <c r="D47" s="206"/>
      <c r="E47" s="4" t="s">
        <v>2896</v>
      </c>
    </row>
    <row r="48" spans="4:5">
      <c r="D48" s="206"/>
      <c r="E48" s="4" t="s">
        <v>2897</v>
      </c>
    </row>
    <row r="49" spans="4:5">
      <c r="D49" s="206"/>
      <c r="E49" s="4" t="s">
        <v>2898</v>
      </c>
    </row>
    <row r="50" spans="4:5">
      <c r="D50" s="206"/>
      <c r="E50" s="4" t="s">
        <v>2899</v>
      </c>
    </row>
    <row r="51" spans="4:5">
      <c r="D51" s="205"/>
      <c r="E51" s="4" t="s">
        <v>2900</v>
      </c>
    </row>
  </sheetData>
  <mergeCells count="11">
    <mergeCell ref="D41:D51"/>
    <mergeCell ref="D18:D19"/>
    <mergeCell ref="D20:D22"/>
    <mergeCell ref="D23:D27"/>
    <mergeCell ref="D29:D38"/>
    <mergeCell ref="D39:D40"/>
    <mergeCell ref="D3:D4"/>
    <mergeCell ref="D5:D6"/>
    <mergeCell ref="D7:D10"/>
    <mergeCell ref="D11:D13"/>
    <mergeCell ref="D14:D17"/>
  </mergeCells>
  <pageMargins left="0.75" right="0.75" top="1" bottom="1" header="0.5" footer="0.5"/>
  <pageSetup orientation="portrai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67"/>
  <sheetViews>
    <sheetView showGridLines="0" workbookViewId="0">
      <pane xSplit="3" ySplit="16" topLeftCell="D45" activePane="bottomRight" state="frozen"/>
      <selection pane="topRight"/>
      <selection pane="bottomLeft"/>
      <selection pane="bottomRight"/>
    </sheetView>
  </sheetViews>
  <sheetFormatPr defaultColWidth="8.88671875" defaultRowHeight="13.2"/>
  <cols>
    <col min="1" max="1" width="5" style="27" customWidth="1"/>
    <col min="2" max="2" width="17.88671875" style="27" customWidth="1"/>
    <col min="3" max="3" width="49.6640625" style="27" customWidth="1"/>
    <col min="4" max="4" width="13.44140625" style="28" customWidth="1"/>
    <col min="5" max="9" width="7.88671875" style="28" customWidth="1"/>
    <col min="10" max="10" width="10" style="28" customWidth="1"/>
    <col min="11" max="11" width="12.21875" style="28" customWidth="1"/>
    <col min="12" max="12" width="13.44140625" style="28" customWidth="1"/>
    <col min="13" max="16384" width="8.88671875" style="27"/>
  </cols>
  <sheetData>
    <row r="1" spans="1:13">
      <c r="D1" s="33"/>
      <c r="E1" s="33" t="s">
        <v>1898</v>
      </c>
      <c r="F1" s="33" t="s">
        <v>1898</v>
      </c>
      <c r="G1" s="33" t="s">
        <v>1898</v>
      </c>
      <c r="H1" s="33" t="s">
        <v>1898</v>
      </c>
      <c r="I1" s="33" t="s">
        <v>1898</v>
      </c>
      <c r="J1" s="33" t="s">
        <v>1898</v>
      </c>
      <c r="K1" s="33" t="s">
        <v>1898</v>
      </c>
      <c r="L1" s="33" t="s">
        <v>1898</v>
      </c>
    </row>
    <row r="2" spans="1:13" s="26" customFormat="1">
      <c r="B2" s="39" t="s">
        <v>100</v>
      </c>
      <c r="C2" s="40" t="s">
        <v>101</v>
      </c>
      <c r="D2" s="41" t="s">
        <v>102</v>
      </c>
      <c r="E2" s="41" t="s">
        <v>1939</v>
      </c>
      <c r="F2" s="41" t="s">
        <v>2513</v>
      </c>
      <c r="G2" s="41" t="s">
        <v>2201</v>
      </c>
      <c r="H2" s="41" t="s">
        <v>2441</v>
      </c>
      <c r="I2" s="41" t="s">
        <v>1949</v>
      </c>
      <c r="J2" s="41" t="s">
        <v>2796</v>
      </c>
      <c r="K2" s="41" t="s">
        <v>1948</v>
      </c>
      <c r="L2" s="41" t="s">
        <v>1947</v>
      </c>
    </row>
    <row r="3" spans="1:13" s="26" customFormat="1">
      <c r="B3" s="42" t="s">
        <v>187</v>
      </c>
      <c r="C3" s="43"/>
      <c r="D3" s="32">
        <f>COUNTIFS(raw_stored!$E:$E,B3)</f>
        <v>0</v>
      </c>
      <c r="E3" s="32">
        <f>COUNTIFS(raw_act!$A:$A,B3,raw_act!$G:$G,E$2)</f>
        <v>700</v>
      </c>
      <c r="F3" s="32">
        <f>COUNTIFS(raw_act!$A:$A,B3,raw_act!$G:$G,F$2)</f>
        <v>52</v>
      </c>
      <c r="G3" s="44">
        <f>COUNTIFS(raw_act!$A:$A,B3,raw_act!$G:$G,G$2)</f>
        <v>674</v>
      </c>
      <c r="H3" s="32">
        <f>COUNTIFS(raw_act!$A:$A,B3,raw_act!$G:$G,H$2)</f>
        <v>2</v>
      </c>
      <c r="I3" s="32">
        <f>COUNTIFS(raw_act!$A:$A,B3,raw_act!$G:$G,I$2)</f>
        <v>0</v>
      </c>
      <c r="J3" s="32">
        <f>COUNTIFS(raw_act!$A:$A,#REF!,raw_act!$G:$G,J$2)</f>
        <v>0</v>
      </c>
      <c r="K3" s="32">
        <f>COUNTIFS(raw_act!$A:$A,B3,raw_act!$G:$G,K$2)</f>
        <v>4403</v>
      </c>
      <c r="L3" s="32">
        <f>COUNTIFS(raw_act!$A:$A,B3,raw_act!$G:$G,L$2)</f>
        <v>937</v>
      </c>
    </row>
    <row r="4" spans="1:13" s="26" customFormat="1" ht="6" customHeight="1">
      <c r="B4" s="45"/>
      <c r="C4" s="45"/>
      <c r="D4" s="46"/>
      <c r="E4" s="46"/>
      <c r="F4" s="46"/>
      <c r="G4" s="46"/>
      <c r="H4" s="46"/>
      <c r="I4" s="46"/>
      <c r="J4" s="46"/>
      <c r="K4" s="46"/>
      <c r="L4" s="46"/>
    </row>
    <row r="5" spans="1:13" s="26" customFormat="1">
      <c r="B5" s="39" t="s">
        <v>100</v>
      </c>
      <c r="C5" s="40" t="s">
        <v>101</v>
      </c>
      <c r="D5" s="41" t="s">
        <v>102</v>
      </c>
      <c r="E5" s="41" t="s">
        <v>1939</v>
      </c>
      <c r="F5" s="41" t="s">
        <v>2513</v>
      </c>
      <c r="G5" s="41" t="s">
        <v>2201</v>
      </c>
      <c r="H5" s="41" t="s">
        <v>2441</v>
      </c>
      <c r="I5" s="41" t="s">
        <v>1949</v>
      </c>
      <c r="J5" s="41" t="s">
        <v>2796</v>
      </c>
      <c r="K5" s="41" t="s">
        <v>1948</v>
      </c>
      <c r="L5" s="41" t="s">
        <v>1947</v>
      </c>
    </row>
    <row r="6" spans="1:13" s="26" customFormat="1">
      <c r="B6" s="47" t="s">
        <v>43</v>
      </c>
      <c r="C6" s="47" t="s">
        <v>105</v>
      </c>
      <c r="D6" s="30">
        <f>COUNTIFS(raw_stored!$E:$E,B6)</f>
        <v>159</v>
      </c>
      <c r="E6" s="32">
        <f>COUNTIFS(raw_act!$A:$A,B6,raw_act!$G:$G,E$2)</f>
        <v>983</v>
      </c>
      <c r="F6" s="32">
        <f>COUNTIFS(raw_act!$A:$A,B6,raw_act!$G:$G,F$2)</f>
        <v>0</v>
      </c>
      <c r="G6" s="32">
        <f>COUNTIFS(raw_act!$A:$A,B6,raw_act!$G:$G,G$2)</f>
        <v>0</v>
      </c>
      <c r="H6" s="32">
        <f>COUNTIFS(raw_act!$A:$A,B6,raw_act!$G:$G,H$2)</f>
        <v>1</v>
      </c>
      <c r="I6" s="32">
        <f>COUNTIFS(raw_act!$A:$A,B6,raw_act!$G:$G,I$2)</f>
        <v>1</v>
      </c>
      <c r="J6" s="32">
        <f>COUNTIFS(raw_act!$A:$A,#REF!,raw_act!$G:$G,J$2)</f>
        <v>0</v>
      </c>
      <c r="K6" s="32">
        <f>COUNTIFS(raw_act!$A:$A,B6,raw_act!$G:$G,K$2)</f>
        <v>293</v>
      </c>
      <c r="L6" s="32">
        <f>COUNTIFS(raw_act!$A:$A,B6,raw_act!$G:$G,L$2)</f>
        <v>287</v>
      </c>
    </row>
    <row r="7" spans="1:13">
      <c r="A7" s="48">
        <v>1</v>
      </c>
      <c r="B7" s="37" t="s">
        <v>51</v>
      </c>
      <c r="C7" s="37" t="s">
        <v>106</v>
      </c>
      <c r="D7" s="30">
        <f>COUNTIFS(raw_stored!$E:$E,B7)</f>
        <v>3</v>
      </c>
      <c r="E7" s="32">
        <f>COUNTIFS(raw_act!$A:$A,B7,raw_act!$G:$G,E$2)</f>
        <v>60</v>
      </c>
      <c r="F7" s="32">
        <f>COUNTIFS(raw_act!$A:$A,B7,raw_act!$G:$G,F$2)</f>
        <v>0</v>
      </c>
      <c r="G7" s="32">
        <f>COUNTIFS(raw_act!$A:$A,B7,raw_act!$G:$G,G$2)</f>
        <v>0</v>
      </c>
      <c r="H7" s="32">
        <f>COUNTIFS(raw_act!$A:$A,B7,raw_act!$G:$G,H$2)</f>
        <v>2</v>
      </c>
      <c r="I7" s="32">
        <f>COUNTIFS(raw_act!$A:$A,B7,raw_act!$G:$G,I$2)</f>
        <v>5</v>
      </c>
      <c r="J7" s="32">
        <f>COUNTIFS(raw_act!$A:$A,#REF!,raw_act!$G:$G,J$2)</f>
        <v>0</v>
      </c>
      <c r="K7" s="32">
        <f>COUNTIFS(raw_act!$A:$A,B7,raw_act!$G:$G,K$2)</f>
        <v>15</v>
      </c>
      <c r="L7" s="32">
        <f>COUNTIFS(raw_act!$A:$A,B7,raw_act!$G:$G,L$2)</f>
        <v>15</v>
      </c>
      <c r="M7" s="26"/>
    </row>
    <row r="8" spans="1:13">
      <c r="A8" s="48">
        <v>2</v>
      </c>
      <c r="B8" s="37" t="s">
        <v>52</v>
      </c>
      <c r="C8" s="37" t="s">
        <v>107</v>
      </c>
      <c r="D8" s="30">
        <f>COUNTIFS(raw_stored!$E:$E,B8)</f>
        <v>0</v>
      </c>
      <c r="E8" s="32">
        <f>COUNTIFS(raw_act!$A:$A,B8,raw_act!$G:$G,E$2)</f>
        <v>9</v>
      </c>
      <c r="F8" s="32">
        <f>COUNTIFS(raw_act!$A:$A,B8,raw_act!$G:$G,F$2)</f>
        <v>0</v>
      </c>
      <c r="G8" s="32">
        <f>COUNTIFS(raw_act!$A:$A,B8,raw_act!$G:$G,G$2)</f>
        <v>0</v>
      </c>
      <c r="H8" s="32">
        <f>COUNTIFS(raw_act!$A:$A,B8,raw_act!$G:$G,H$2)</f>
        <v>0</v>
      </c>
      <c r="I8" s="32">
        <f>COUNTIFS(raw_act!$A:$A,B8,raw_act!$G:$G,I$2)</f>
        <v>0</v>
      </c>
      <c r="J8" s="32">
        <f>COUNTIFS(raw_act!$A:$A,#REF!,raw_act!$G:$G,J$2)</f>
        <v>0</v>
      </c>
      <c r="K8" s="32">
        <f>COUNTIFS(raw_act!$A:$A,B8,raw_act!$G:$G,K$2)</f>
        <v>3</v>
      </c>
      <c r="L8" s="32">
        <f>COUNTIFS(raw_act!$A:$A,B8,raw_act!$G:$G,L$2)</f>
        <v>3</v>
      </c>
      <c r="M8" s="26"/>
    </row>
    <row r="9" spans="1:13">
      <c r="A9" s="48">
        <v>3</v>
      </c>
      <c r="B9" s="37" t="s">
        <v>53</v>
      </c>
      <c r="C9" s="37" t="s">
        <v>108</v>
      </c>
      <c r="D9" s="30">
        <f>COUNTIFS(raw_stored!$E:$E,B9)</f>
        <v>0</v>
      </c>
      <c r="E9" s="32">
        <f>COUNTIFS(raw_act!$A:$A,B9,raw_act!$G:$G,E$2)</f>
        <v>112</v>
      </c>
      <c r="F9" s="32">
        <f>COUNTIFS(raw_act!$A:$A,B9,raw_act!$G:$G,F$2)</f>
        <v>0</v>
      </c>
      <c r="G9" s="32">
        <f>COUNTIFS(raw_act!$A:$A,B9,raw_act!$G:$G,G$2)</f>
        <v>0</v>
      </c>
      <c r="H9" s="32">
        <f>COUNTIFS(raw_act!$A:$A,B9,raw_act!$G:$G,H$2)</f>
        <v>0</v>
      </c>
      <c r="I9" s="32">
        <f>COUNTIFS(raw_act!$A:$A,B9,raw_act!$G:$G,I$2)</f>
        <v>6</v>
      </c>
      <c r="J9" s="32">
        <f>COUNTIFS(raw_act!$A:$A,#REF!,raw_act!$G:$G,J$2)</f>
        <v>0</v>
      </c>
      <c r="K9" s="32">
        <f>COUNTIFS(raw_act!$A:$A,B9,raw_act!$G:$G,K$2)</f>
        <v>22</v>
      </c>
      <c r="L9" s="32">
        <f>COUNTIFS(raw_act!$A:$A,B9,raw_act!$G:$G,L$2)</f>
        <v>22</v>
      </c>
      <c r="M9" s="26"/>
    </row>
    <row r="10" spans="1:13">
      <c r="A10" s="48">
        <v>4</v>
      </c>
      <c r="B10" s="37" t="s">
        <v>54</v>
      </c>
      <c r="C10" s="37" t="s">
        <v>109</v>
      </c>
      <c r="D10" s="30">
        <f>COUNTIFS(raw_stored!$E:$E,B10)</f>
        <v>0</v>
      </c>
      <c r="E10" s="32">
        <f>COUNTIFS(raw_act!$A:$A,B10,raw_act!$G:$G,E$2)</f>
        <v>143</v>
      </c>
      <c r="F10" s="32">
        <f>COUNTIFS(raw_act!$A:$A,B10,raw_act!$G:$G,F$2)</f>
        <v>0</v>
      </c>
      <c r="G10" s="32">
        <f>COUNTIFS(raw_act!$A:$A,B10,raw_act!$G:$G,G$2)</f>
        <v>0</v>
      </c>
      <c r="H10" s="32">
        <f>COUNTIFS(raw_act!$A:$A,B10,raw_act!$G:$G,H$2)</f>
        <v>0</v>
      </c>
      <c r="I10" s="32">
        <f>COUNTIFS(raw_act!$A:$A,B10,raw_act!$G:$G,I$2)</f>
        <v>68</v>
      </c>
      <c r="J10" s="32">
        <f>COUNTIFS(raw_act!$A:$A,#REF!,raw_act!$G:$G,J$2)</f>
        <v>0</v>
      </c>
      <c r="K10" s="32">
        <f>COUNTIFS(raw_act!$A:$A,B10,raw_act!$G:$G,K$2)</f>
        <v>37</v>
      </c>
      <c r="L10" s="32">
        <f>COUNTIFS(raw_act!$A:$A,B10,raw_act!$G:$G,L$2)</f>
        <v>37</v>
      </c>
      <c r="M10" s="26"/>
    </row>
    <row r="11" spans="1:13">
      <c r="A11" s="48">
        <v>5</v>
      </c>
      <c r="B11" s="37" t="s">
        <v>55</v>
      </c>
      <c r="C11" s="37" t="s">
        <v>110</v>
      </c>
      <c r="D11" s="30">
        <f>COUNTIFS(raw_stored!$E:$E,B11)</f>
        <v>7</v>
      </c>
      <c r="E11" s="32">
        <f>COUNTIFS(raw_act!$A:$A,B11,raw_act!$G:$G,E$2)</f>
        <v>482</v>
      </c>
      <c r="F11" s="32">
        <f>COUNTIFS(raw_act!$A:$A,B11,raw_act!$G:$G,F$2)</f>
        <v>0</v>
      </c>
      <c r="G11" s="32">
        <f>COUNTIFS(raw_act!$A:$A,B11,raw_act!$G:$G,G$2)</f>
        <v>0</v>
      </c>
      <c r="H11" s="32">
        <f>COUNTIFS(raw_act!$A:$A,B11,raw_act!$G:$G,H$2)</f>
        <v>119</v>
      </c>
      <c r="I11" s="32">
        <f>COUNTIFS(raw_act!$A:$A,B11,raw_act!$G:$G,I$2)</f>
        <v>0</v>
      </c>
      <c r="J11" s="32">
        <f>COUNTIFS(raw_act!$A:$A,#REF!,raw_act!$G:$G,J$2)</f>
        <v>0</v>
      </c>
      <c r="K11" s="32">
        <f>COUNTIFS(raw_act!$A:$A,B11,raw_act!$G:$G,K$2)</f>
        <v>43</v>
      </c>
      <c r="L11" s="32">
        <f>COUNTIFS(raw_act!$A:$A,B11,raw_act!$G:$G,L$2)</f>
        <v>43</v>
      </c>
      <c r="M11" s="26"/>
    </row>
    <row r="12" spans="1:13">
      <c r="A12" s="48">
        <v>6</v>
      </c>
      <c r="B12" s="37" t="s">
        <v>56</v>
      </c>
      <c r="C12" s="37" t="s">
        <v>111</v>
      </c>
      <c r="D12" s="30">
        <f>COUNTIFS(raw_stored!$E:$E,B12)</f>
        <v>0</v>
      </c>
      <c r="E12" s="32">
        <f>COUNTIFS(raw_act!$A:$A,B12,raw_act!$G:$G,E$2)</f>
        <v>92</v>
      </c>
      <c r="F12" s="32">
        <f>COUNTIFS(raw_act!$A:$A,B12,raw_act!$G:$G,F$2)</f>
        <v>0</v>
      </c>
      <c r="G12" s="32">
        <f>COUNTIFS(raw_act!$A:$A,B12,raw_act!$G:$G,G$2)</f>
        <v>0</v>
      </c>
      <c r="H12" s="32">
        <f>COUNTIFS(raw_act!$A:$A,B12,raw_act!$G:$G,H$2)</f>
        <v>0</v>
      </c>
      <c r="I12" s="32">
        <f>COUNTIFS(raw_act!$A:$A,B12,raw_act!$G:$G,I$2)</f>
        <v>0</v>
      </c>
      <c r="J12" s="32">
        <f>COUNTIFS(raw_act!$A:$A,#REF!,raw_act!$G:$G,J$2)</f>
        <v>0</v>
      </c>
      <c r="K12" s="32">
        <f>COUNTIFS(raw_act!$A:$A,B12,raw_act!$G:$G,K$2)</f>
        <v>40</v>
      </c>
      <c r="L12" s="32">
        <f>COUNTIFS(raw_act!$A:$A,B12,raw_act!$G:$G,L$2)</f>
        <v>40</v>
      </c>
      <c r="M12" s="26"/>
    </row>
    <row r="13" spans="1:13">
      <c r="A13" s="48">
        <v>7</v>
      </c>
      <c r="B13" s="37" t="s">
        <v>57</v>
      </c>
      <c r="C13" s="37" t="s">
        <v>112</v>
      </c>
      <c r="D13" s="30">
        <f>COUNTIFS(raw_stored!$E:$E,B13)</f>
        <v>0</v>
      </c>
      <c r="E13" s="32">
        <f>COUNTIFS(raw_act!$A:$A,B13,raw_act!$G:$G,E$2)</f>
        <v>75</v>
      </c>
      <c r="F13" s="32">
        <f>COUNTIFS(raw_act!$A:$A,B13,raw_act!$G:$G,F$2)</f>
        <v>0</v>
      </c>
      <c r="G13" s="32">
        <f>COUNTIFS(raw_act!$A:$A,B13,raw_act!$G:$G,G$2)</f>
        <v>0</v>
      </c>
      <c r="H13" s="32">
        <f>COUNTIFS(raw_act!$A:$A,B13,raw_act!$G:$G,H$2)</f>
        <v>13</v>
      </c>
      <c r="I13" s="32">
        <f>COUNTIFS(raw_act!$A:$A,B13,raw_act!$G:$G,I$2)</f>
        <v>0</v>
      </c>
      <c r="J13" s="32">
        <f>COUNTIFS(raw_act!$A:$A,#REF!,raw_act!$G:$G,J$2)</f>
        <v>0</v>
      </c>
      <c r="K13" s="32">
        <f>COUNTIFS(raw_act!$A:$A,B13,raw_act!$G:$G,K$2)</f>
        <v>10</v>
      </c>
      <c r="L13" s="32">
        <f>COUNTIFS(raw_act!$A:$A,B13,raw_act!$G:$G,L$2)</f>
        <v>10</v>
      </c>
      <c r="M13" s="26"/>
    </row>
    <row r="14" spans="1:13">
      <c r="A14" s="48">
        <v>8</v>
      </c>
      <c r="B14" s="37" t="s">
        <v>58</v>
      </c>
      <c r="C14" s="37" t="s">
        <v>113</v>
      </c>
      <c r="D14" s="30">
        <f>COUNTIFS(raw_stored!$E:$E,B14)</f>
        <v>1</v>
      </c>
      <c r="E14" s="32">
        <f>COUNTIFS(raw_act!$A:$A,B14,raw_act!$G:$G,E$2)</f>
        <v>178</v>
      </c>
      <c r="F14" s="32">
        <f>COUNTIFS(raw_act!$A:$A,B14,raw_act!$G:$G,F$2)</f>
        <v>0</v>
      </c>
      <c r="G14" s="32">
        <f>COUNTIFS(raw_act!$A:$A,B14,raw_act!$G:$G,G$2)</f>
        <v>0</v>
      </c>
      <c r="H14" s="32">
        <f>COUNTIFS(raw_act!$A:$A,B14,raw_act!$G:$G,H$2)</f>
        <v>15</v>
      </c>
      <c r="I14" s="32">
        <f>COUNTIFS(raw_act!$A:$A,B14,raw_act!$G:$G,I$2)</f>
        <v>3</v>
      </c>
      <c r="J14" s="32">
        <f>COUNTIFS(raw_act!$A:$A,#REF!,raw_act!$G:$G,J$2)</f>
        <v>0</v>
      </c>
      <c r="K14" s="32">
        <f>COUNTIFS(raw_act!$A:$A,B14,raw_act!$G:$G,K$2)</f>
        <v>18</v>
      </c>
      <c r="L14" s="32">
        <f>COUNTIFS(raw_act!$A:$A,B14,raw_act!$G:$G,L$2)</f>
        <v>18</v>
      </c>
      <c r="M14" s="26"/>
    </row>
    <row r="15" spans="1:13">
      <c r="A15" s="48">
        <v>9</v>
      </c>
      <c r="B15" s="37" t="s">
        <v>59</v>
      </c>
      <c r="C15" s="37" t="s">
        <v>114</v>
      </c>
      <c r="D15" s="30">
        <f>COUNTIFS(raw_stored!$E:$E,B15)</f>
        <v>0</v>
      </c>
      <c r="E15" s="32">
        <f>COUNTIFS(raw_act!$A:$A,B15,raw_act!$G:$G,E$2)</f>
        <v>59</v>
      </c>
      <c r="F15" s="32">
        <f>COUNTIFS(raw_act!$A:$A,B15,raw_act!$G:$G,F$2)</f>
        <v>0</v>
      </c>
      <c r="G15" s="32">
        <f>COUNTIFS(raw_act!$A:$A,B15,raw_act!$G:$G,G$2)</f>
        <v>0</v>
      </c>
      <c r="H15" s="32">
        <f>COUNTIFS(raw_act!$A:$A,B15,raw_act!$G:$G,H$2)</f>
        <v>0</v>
      </c>
      <c r="I15" s="32">
        <f>COUNTIFS(raw_act!$A:$A,B15,raw_act!$G:$G,I$2)</f>
        <v>3</v>
      </c>
      <c r="J15" s="32">
        <f>COUNTIFS(raw_act!$A:$A,#REF!,raw_act!$G:$G,J$2)</f>
        <v>0</v>
      </c>
      <c r="K15" s="32">
        <f>COUNTIFS(raw_act!$A:$A,B15,raw_act!$G:$G,K$2)</f>
        <v>19</v>
      </c>
      <c r="L15" s="32">
        <f>COUNTIFS(raw_act!$A:$A,B15,raw_act!$G:$G,L$2)</f>
        <v>19</v>
      </c>
      <c r="M15" s="26"/>
    </row>
    <row r="16" spans="1:13">
      <c r="A16" s="48">
        <v>10</v>
      </c>
      <c r="B16" s="37" t="s">
        <v>60</v>
      </c>
      <c r="C16" s="37" t="s">
        <v>115</v>
      </c>
      <c r="D16" s="30">
        <f>COUNTIFS(raw_stored!$E:$E,B16)</f>
        <v>3</v>
      </c>
      <c r="E16" s="32">
        <f>COUNTIFS(raw_act!$A:$A,B16,raw_act!$G:$G,E$2)</f>
        <v>60</v>
      </c>
      <c r="F16" s="32">
        <f>COUNTIFS(raw_act!$A:$A,B16,raw_act!$G:$G,F$2)</f>
        <v>0</v>
      </c>
      <c r="G16" s="32">
        <f>COUNTIFS(raw_act!$A:$A,B16,raw_act!$G:$G,G$2)</f>
        <v>0</v>
      </c>
      <c r="H16" s="32">
        <f>COUNTIFS(raw_act!$A:$A,B16,raw_act!$G:$G,H$2)</f>
        <v>6</v>
      </c>
      <c r="I16" s="32">
        <f>COUNTIFS(raw_act!$A:$A,B16,raw_act!$G:$G,I$2)</f>
        <v>0</v>
      </c>
      <c r="J16" s="32">
        <f>COUNTIFS(raw_act!$A:$A,#REF!,raw_act!$G:$G,J$2)</f>
        <v>0</v>
      </c>
      <c r="K16" s="32">
        <f>COUNTIFS(raw_act!$A:$A,B16,raw_act!$G:$G,K$2)</f>
        <v>13</v>
      </c>
      <c r="L16" s="32">
        <f>COUNTIFS(raw_act!$A:$A,B16,raw_act!$G:$G,L$2)</f>
        <v>12</v>
      </c>
      <c r="M16" s="26"/>
    </row>
    <row r="17" spans="1:13">
      <c r="A17" s="48">
        <v>11</v>
      </c>
      <c r="B17" s="37" t="s">
        <v>61</v>
      </c>
      <c r="C17" s="37" t="s">
        <v>116</v>
      </c>
      <c r="D17" s="30">
        <f>COUNTIFS(raw_stored!$E:$E,B17)</f>
        <v>21</v>
      </c>
      <c r="E17" s="32">
        <f>COUNTIFS(raw_act!$A:$A,B17,raw_act!$G:$G,E$2)</f>
        <v>360</v>
      </c>
      <c r="F17" s="32">
        <f>COUNTIFS(raw_act!$A:$A,B17,raw_act!$G:$G,F$2)</f>
        <v>0</v>
      </c>
      <c r="G17" s="32">
        <f>COUNTIFS(raw_act!$A:$A,B17,raw_act!$G:$G,G$2)</f>
        <v>0</v>
      </c>
      <c r="H17" s="32">
        <f>COUNTIFS(raw_act!$A:$A,B17,raw_act!$G:$G,H$2)</f>
        <v>6</v>
      </c>
      <c r="I17" s="32">
        <f>COUNTIFS(raw_act!$A:$A,B17,raw_act!$G:$G,I$2)</f>
        <v>17</v>
      </c>
      <c r="J17" s="32">
        <f>COUNTIFS(raw_act!$A:$A,#REF!,raw_act!$G:$G,J$2)</f>
        <v>0</v>
      </c>
      <c r="K17" s="32">
        <f>COUNTIFS(raw_act!$A:$A,B17,raw_act!$G:$G,K$2)</f>
        <v>92</v>
      </c>
      <c r="L17" s="32">
        <f>COUNTIFS(raw_act!$A:$A,B17,raw_act!$G:$G,L$2)</f>
        <v>87</v>
      </c>
      <c r="M17" s="26"/>
    </row>
    <row r="18" spans="1:13">
      <c r="A18" s="48">
        <v>12</v>
      </c>
      <c r="B18" s="37" t="s">
        <v>62</v>
      </c>
      <c r="C18" s="37" t="s">
        <v>117</v>
      </c>
      <c r="D18" s="30">
        <f>COUNTIFS(raw_stored!$E:$E,B18)</f>
        <v>0</v>
      </c>
      <c r="E18" s="32">
        <f>COUNTIFS(raw_act!$A:$A,B18,raw_act!$G:$G,E$2)</f>
        <v>118</v>
      </c>
      <c r="F18" s="32">
        <f>COUNTIFS(raw_act!$A:$A,B18,raw_act!$G:$G,F$2)</f>
        <v>0</v>
      </c>
      <c r="G18" s="32">
        <f>COUNTIFS(raw_act!$A:$A,B18,raw_act!$G:$G,G$2)</f>
        <v>0</v>
      </c>
      <c r="H18" s="32">
        <f>COUNTIFS(raw_act!$A:$A,B18,raw_act!$G:$G,H$2)</f>
        <v>0</v>
      </c>
      <c r="I18" s="32">
        <f>COUNTIFS(raw_act!$A:$A,B18,raw_act!$G:$G,I$2)</f>
        <v>15</v>
      </c>
      <c r="J18" s="32">
        <f>COUNTIFS(raw_act!$A:$A,#REF!,raw_act!$G:$G,J$2)</f>
        <v>0</v>
      </c>
      <c r="K18" s="32">
        <f>COUNTIFS(raw_act!$A:$A,B18,raw_act!$G:$G,K$2)</f>
        <v>17</v>
      </c>
      <c r="L18" s="32">
        <f>COUNTIFS(raw_act!$A:$A,B18,raw_act!$G:$G,L$2)</f>
        <v>17</v>
      </c>
      <c r="M18" s="26"/>
    </row>
    <row r="19" spans="1:13">
      <c r="A19" s="48">
        <v>13</v>
      </c>
      <c r="B19" s="37" t="s">
        <v>63</v>
      </c>
      <c r="C19" s="37" t="s">
        <v>118</v>
      </c>
      <c r="D19" s="30">
        <f>COUNTIFS(raw_stored!$E:$E,B19)</f>
        <v>0</v>
      </c>
      <c r="E19" s="32">
        <f>COUNTIFS(raw_act!$A:$A,B19,raw_act!$G:$G,E$2)</f>
        <v>63</v>
      </c>
      <c r="F19" s="32">
        <f>COUNTIFS(raw_act!$A:$A,B19,raw_act!$G:$G,F$2)</f>
        <v>0</v>
      </c>
      <c r="G19" s="32">
        <f>COUNTIFS(raw_act!$A:$A,B19,raw_act!$G:$G,G$2)</f>
        <v>0</v>
      </c>
      <c r="H19" s="32">
        <f>COUNTIFS(raw_act!$A:$A,B19,raw_act!$G:$G,H$2)</f>
        <v>11</v>
      </c>
      <c r="I19" s="32">
        <f>COUNTIFS(raw_act!$A:$A,B19,raw_act!$G:$G,I$2)</f>
        <v>0</v>
      </c>
      <c r="J19" s="32">
        <f>COUNTIFS(raw_act!$A:$A,#REF!,raw_act!$G:$G,J$2)</f>
        <v>0</v>
      </c>
      <c r="K19" s="32">
        <f>COUNTIFS(raw_act!$A:$A,B19,raw_act!$G:$G,K$2)</f>
        <v>28</v>
      </c>
      <c r="L19" s="32">
        <f>COUNTIFS(raw_act!$A:$A,B19,raw_act!$G:$G,L$2)</f>
        <v>28</v>
      </c>
      <c r="M19" s="26"/>
    </row>
    <row r="20" spans="1:13">
      <c r="A20" s="48">
        <v>14</v>
      </c>
      <c r="B20" s="37" t="s">
        <v>64</v>
      </c>
      <c r="C20" s="37" t="s">
        <v>119</v>
      </c>
      <c r="D20" s="30">
        <f>COUNTIFS(raw_stored!$E:$E,B20)</f>
        <v>17</v>
      </c>
      <c r="E20" s="32">
        <f>COUNTIFS(raw_act!$A:$A,B20,raw_act!$G:$G,E$2)</f>
        <v>201</v>
      </c>
      <c r="F20" s="32">
        <f>COUNTIFS(raw_act!$A:$A,B20,raw_act!$G:$G,F$2)</f>
        <v>0</v>
      </c>
      <c r="G20" s="32">
        <f>COUNTIFS(raw_act!$A:$A,B20,raw_act!$G:$G,G$2)</f>
        <v>0</v>
      </c>
      <c r="H20" s="32">
        <f>COUNTIFS(raw_act!$A:$A,B20,raw_act!$G:$G,H$2)</f>
        <v>0</v>
      </c>
      <c r="I20" s="32">
        <f>COUNTIFS(raw_act!$A:$A,B20,raw_act!$G:$G,I$2)</f>
        <v>29</v>
      </c>
      <c r="J20" s="32">
        <f>COUNTIFS(raw_act!$A:$A,#REF!,raw_act!$G:$G,J$2)</f>
        <v>0</v>
      </c>
      <c r="K20" s="32">
        <f>COUNTIFS(raw_act!$A:$A,B20,raw_act!$G:$G,K$2)</f>
        <v>48</v>
      </c>
      <c r="L20" s="32">
        <f>COUNTIFS(raw_act!$A:$A,B20,raw_act!$G:$G,L$2)</f>
        <v>48</v>
      </c>
      <c r="M20" s="26"/>
    </row>
    <row r="21" spans="1:13">
      <c r="A21" s="48">
        <v>15</v>
      </c>
      <c r="B21" s="37" t="s">
        <v>65</v>
      </c>
      <c r="C21" s="37" t="s">
        <v>120</v>
      </c>
      <c r="D21" s="30">
        <f>COUNTIFS(raw_stored!$E:$E,B21)</f>
        <v>15</v>
      </c>
      <c r="E21" s="32">
        <f>COUNTIFS(raw_act!$A:$A,B21,raw_act!$G:$G,E$2)</f>
        <v>87</v>
      </c>
      <c r="F21" s="32">
        <f>COUNTIFS(raw_act!$A:$A,B21,raw_act!$G:$G,F$2)</f>
        <v>0</v>
      </c>
      <c r="G21" s="32">
        <f>COUNTIFS(raw_act!$A:$A,B21,raw_act!$G:$G,G$2)</f>
        <v>0</v>
      </c>
      <c r="H21" s="32">
        <f>COUNTIFS(raw_act!$A:$A,B21,raw_act!$G:$G,H$2)</f>
        <v>0</v>
      </c>
      <c r="I21" s="32">
        <f>COUNTIFS(raw_act!$A:$A,B21,raw_act!$G:$G,I$2)</f>
        <v>0</v>
      </c>
      <c r="J21" s="32">
        <f>COUNTIFS(raw_act!$A:$A,#REF!,raw_act!$G:$G,J$2)</f>
        <v>0</v>
      </c>
      <c r="K21" s="32">
        <f>COUNTIFS(raw_act!$A:$A,B21,raw_act!$G:$G,K$2)</f>
        <v>13</v>
      </c>
      <c r="L21" s="32">
        <f>COUNTIFS(raw_act!$A:$A,B21,raw_act!$G:$G,L$2)</f>
        <v>11</v>
      </c>
      <c r="M21" s="26"/>
    </row>
    <row r="22" spans="1:13">
      <c r="A22" s="48">
        <v>16</v>
      </c>
      <c r="B22" s="37" t="s">
        <v>66</v>
      </c>
      <c r="C22" s="37" t="s">
        <v>121</v>
      </c>
      <c r="D22" s="30">
        <f>COUNTIFS(raw_stored!$E:$E,B22)</f>
        <v>28</v>
      </c>
      <c r="E22" s="32">
        <f>COUNTIFS(raw_act!$A:$A,B22,raw_act!$G:$G,E$2)</f>
        <v>775</v>
      </c>
      <c r="F22" s="32">
        <f>COUNTIFS(raw_act!$A:$A,B22,raw_act!$G:$G,F$2)</f>
        <v>0</v>
      </c>
      <c r="G22" s="32">
        <f>COUNTIFS(raw_act!$A:$A,B22,raw_act!$G:$G,G$2)</f>
        <v>0</v>
      </c>
      <c r="H22" s="32">
        <f>COUNTIFS(raw_act!$A:$A,B22,raw_act!$G:$G,H$2)</f>
        <v>45</v>
      </c>
      <c r="I22" s="32">
        <f>COUNTIFS(raw_act!$A:$A,B22,raw_act!$G:$G,I$2)</f>
        <v>1</v>
      </c>
      <c r="J22" s="32">
        <f>COUNTIFS(raw_act!$A:$A,#REF!,raw_act!$G:$G,J$2)</f>
        <v>0</v>
      </c>
      <c r="K22" s="32">
        <f>COUNTIFS(raw_act!$A:$A,B22,raw_act!$G:$G,K$2)</f>
        <v>53</v>
      </c>
      <c r="L22" s="32">
        <f>COUNTIFS(raw_act!$A:$A,B22,raw_act!$G:$G,L$2)</f>
        <v>50</v>
      </c>
      <c r="M22" s="26"/>
    </row>
    <row r="23" spans="1:13">
      <c r="A23" s="48">
        <v>17</v>
      </c>
      <c r="B23" s="37" t="s">
        <v>67</v>
      </c>
      <c r="C23" s="37" t="s">
        <v>122</v>
      </c>
      <c r="D23" s="30">
        <f>COUNTIFS(raw_stored!$E:$E,B23)</f>
        <v>0</v>
      </c>
      <c r="E23" s="32">
        <f>COUNTIFS(raw_act!$A:$A,B23,raw_act!$G:$G,E$2)</f>
        <v>91</v>
      </c>
      <c r="F23" s="32">
        <f>COUNTIFS(raw_act!$A:$A,B23,raw_act!$G:$G,F$2)</f>
        <v>0</v>
      </c>
      <c r="G23" s="32">
        <f>COUNTIFS(raw_act!$A:$A,B23,raw_act!$G:$G,G$2)</f>
        <v>0</v>
      </c>
      <c r="H23" s="32">
        <f>COUNTIFS(raw_act!$A:$A,B23,raw_act!$G:$G,H$2)</f>
        <v>11</v>
      </c>
      <c r="I23" s="32">
        <f>COUNTIFS(raw_act!$A:$A,B23,raw_act!$G:$G,I$2)</f>
        <v>16</v>
      </c>
      <c r="J23" s="32">
        <f>COUNTIFS(raw_act!$A:$A,#REF!,raw_act!$G:$G,J$2)</f>
        <v>0</v>
      </c>
      <c r="K23" s="32">
        <f>COUNTIFS(raw_act!$A:$A,B23,raw_act!$G:$G,K$2)</f>
        <v>16</v>
      </c>
      <c r="L23" s="32">
        <f>COUNTIFS(raw_act!$A:$A,B23,raw_act!$G:$G,L$2)</f>
        <v>16</v>
      </c>
      <c r="M23" s="26"/>
    </row>
    <row r="24" spans="1:13">
      <c r="A24" s="48">
        <v>18</v>
      </c>
      <c r="B24" s="37" t="s">
        <v>68</v>
      </c>
      <c r="C24" s="37" t="s">
        <v>123</v>
      </c>
      <c r="D24" s="30">
        <f>COUNTIFS(raw_stored!$E:$E,B24)</f>
        <v>0</v>
      </c>
      <c r="E24" s="32">
        <f>COUNTIFS(raw_act!$A:$A,B24,raw_act!$G:$G,E$2)</f>
        <v>164</v>
      </c>
      <c r="F24" s="32">
        <f>COUNTIFS(raw_act!$A:$A,B24,raw_act!$G:$G,F$2)</f>
        <v>0</v>
      </c>
      <c r="G24" s="32">
        <f>COUNTIFS(raw_act!$A:$A,B24,raw_act!$G:$G,G$2)</f>
        <v>0</v>
      </c>
      <c r="H24" s="32">
        <f>COUNTIFS(raw_act!$A:$A,B24,raw_act!$G:$G,H$2)</f>
        <v>0</v>
      </c>
      <c r="I24" s="32">
        <f>COUNTIFS(raw_act!$A:$A,B24,raw_act!$G:$G,I$2)</f>
        <v>27</v>
      </c>
      <c r="J24" s="32">
        <f>COUNTIFS(raw_act!$A:$A,#REF!,raw_act!$G:$G,J$2)</f>
        <v>0</v>
      </c>
      <c r="K24" s="32">
        <f>COUNTIFS(raw_act!$A:$A,B24,raw_act!$G:$G,K$2)</f>
        <v>38</v>
      </c>
      <c r="L24" s="32">
        <f>COUNTIFS(raw_act!$A:$A,B24,raw_act!$G:$G,L$2)</f>
        <v>38</v>
      </c>
      <c r="M24" s="26"/>
    </row>
    <row r="25" spans="1:13">
      <c r="A25" s="48">
        <v>19</v>
      </c>
      <c r="B25" s="37" t="s">
        <v>69</v>
      </c>
      <c r="C25" s="37" t="s">
        <v>124</v>
      </c>
      <c r="D25" s="30">
        <f>COUNTIFS(raw_stored!$E:$E,B25)</f>
        <v>147</v>
      </c>
      <c r="E25" s="32">
        <f>COUNTIFS(raw_act!$A:$A,B25,raw_act!$G:$G,E$2)</f>
        <v>794</v>
      </c>
      <c r="F25" s="32">
        <f>COUNTIFS(raw_act!$A:$A,B25,raw_act!$G:$G,F$2)</f>
        <v>0</v>
      </c>
      <c r="G25" s="32">
        <f>COUNTIFS(raw_act!$A:$A,B25,raw_act!$G:$G,G$2)</f>
        <v>0</v>
      </c>
      <c r="H25" s="32">
        <f>COUNTIFS(raw_act!$A:$A,B25,raw_act!$G:$G,H$2)</f>
        <v>0</v>
      </c>
      <c r="I25" s="32">
        <f>COUNTIFS(raw_act!$A:$A,B25,raw_act!$G:$G,I$2)</f>
        <v>36</v>
      </c>
      <c r="J25" s="32">
        <f>COUNTIFS(raw_act!$A:$A,#REF!,raw_act!$G:$G,J$2)</f>
        <v>0</v>
      </c>
      <c r="K25" s="32">
        <f>COUNTIFS(raw_act!$A:$A,B25,raw_act!$G:$G,K$2)</f>
        <v>46</v>
      </c>
      <c r="L25" s="32">
        <f>COUNTIFS(raw_act!$A:$A,B25,raw_act!$G:$G,L$2)</f>
        <v>45</v>
      </c>
      <c r="M25" s="26"/>
    </row>
    <row r="26" spans="1:13">
      <c r="A26" s="48">
        <v>20</v>
      </c>
      <c r="B26" s="37" t="s">
        <v>70</v>
      </c>
      <c r="C26" s="37" t="s">
        <v>125</v>
      </c>
      <c r="D26" s="30">
        <f>COUNTIFS(raw_stored!$E:$E,B26)</f>
        <v>7</v>
      </c>
      <c r="E26" s="32">
        <f>COUNTIFS(raw_act!$A:$A,B26,raw_act!$G:$G,E$2)</f>
        <v>218</v>
      </c>
      <c r="F26" s="32">
        <f>COUNTIFS(raw_act!$A:$A,B26,raw_act!$G:$G,F$2)</f>
        <v>0</v>
      </c>
      <c r="G26" s="32">
        <f>COUNTIFS(raw_act!$A:$A,B26,raw_act!$G:$G,G$2)</f>
        <v>0</v>
      </c>
      <c r="H26" s="32">
        <f>COUNTIFS(raw_act!$A:$A,B26,raw_act!$G:$G,H$2)</f>
        <v>17</v>
      </c>
      <c r="I26" s="32">
        <f>COUNTIFS(raw_act!$A:$A,B26,raw_act!$G:$G,I$2)</f>
        <v>0</v>
      </c>
      <c r="J26" s="32">
        <f>COUNTIFS(raw_act!$A:$A,#REF!,raw_act!$G:$G,J$2)</f>
        <v>0</v>
      </c>
      <c r="K26" s="32">
        <f>COUNTIFS(raw_act!$A:$A,B26,raw_act!$G:$G,K$2)</f>
        <v>31</v>
      </c>
      <c r="L26" s="32">
        <f>COUNTIFS(raw_act!$A:$A,B26,raw_act!$G:$G,L$2)</f>
        <v>30</v>
      </c>
      <c r="M26" s="26"/>
    </row>
    <row r="27" spans="1:13">
      <c r="A27" s="48">
        <v>21</v>
      </c>
      <c r="B27" s="37" t="s">
        <v>71</v>
      </c>
      <c r="C27" s="37" t="s">
        <v>126</v>
      </c>
      <c r="D27" s="30">
        <f>COUNTIFS(raw_stored!$E:$E,B27)</f>
        <v>1</v>
      </c>
      <c r="E27" s="32">
        <f>COUNTIFS(raw_act!$A:$A,B27,raw_act!$G:$G,E$2)</f>
        <v>115</v>
      </c>
      <c r="F27" s="32">
        <f>COUNTIFS(raw_act!$A:$A,B27,raw_act!$G:$G,F$2)</f>
        <v>0</v>
      </c>
      <c r="G27" s="32">
        <f>COUNTIFS(raw_act!$A:$A,B27,raw_act!$G:$G,G$2)</f>
        <v>0</v>
      </c>
      <c r="H27" s="32">
        <f>COUNTIFS(raw_act!$A:$A,B27,raw_act!$G:$G,H$2)</f>
        <v>5</v>
      </c>
      <c r="I27" s="32">
        <f>COUNTIFS(raw_act!$A:$A,B27,raw_act!$G:$G,I$2)</f>
        <v>1</v>
      </c>
      <c r="J27" s="32">
        <f>COUNTIFS(raw_act!$A:$A,#REF!,raw_act!$G:$G,J$2)</f>
        <v>0</v>
      </c>
      <c r="K27" s="32">
        <f>COUNTIFS(raw_act!$A:$A,B27,raw_act!$G:$G,K$2)</f>
        <v>20</v>
      </c>
      <c r="L27" s="32">
        <f>COUNTIFS(raw_act!$A:$A,B27,raw_act!$G:$G,L$2)</f>
        <v>20</v>
      </c>
      <c r="M27" s="26"/>
    </row>
    <row r="28" spans="1:13">
      <c r="A28" s="48">
        <v>22</v>
      </c>
      <c r="B28" s="37" t="s">
        <v>72</v>
      </c>
      <c r="C28" s="37" t="s">
        <v>127</v>
      </c>
      <c r="D28" s="30">
        <f>COUNTIFS(raw_stored!$E:$E,B28)</f>
        <v>0</v>
      </c>
      <c r="E28" s="32">
        <f>COUNTIFS(raw_act!$A:$A,B28,raw_act!$G:$G,E$2)</f>
        <v>0</v>
      </c>
      <c r="F28" s="32">
        <f>COUNTIFS(raw_act!$A:$A,B28,raw_act!$G:$G,F$2)</f>
        <v>0</v>
      </c>
      <c r="G28" s="32">
        <f>COUNTIFS(raw_act!$A:$A,B28,raw_act!$G:$G,G$2)</f>
        <v>0</v>
      </c>
      <c r="H28" s="32">
        <f>COUNTIFS(raw_act!$A:$A,B28,raw_act!$G:$G,H$2)</f>
        <v>0</v>
      </c>
      <c r="I28" s="32">
        <f>COUNTIFS(raw_act!$A:$A,B28,raw_act!$G:$G,I$2)</f>
        <v>0</v>
      </c>
      <c r="J28" s="32">
        <f>COUNTIFS(raw_act!$A:$A,#REF!,raw_act!$G:$G,J$2)</f>
        <v>0</v>
      </c>
      <c r="K28" s="32">
        <f>COUNTIFS(raw_act!$A:$A,B28,raw_act!$G:$G,K$2)</f>
        <v>0</v>
      </c>
      <c r="L28" s="32">
        <f>COUNTIFS(raw_act!$A:$A,B28,raw_act!$G:$G,L$2)</f>
        <v>0</v>
      </c>
      <c r="M28" s="26"/>
    </row>
    <row r="29" spans="1:13">
      <c r="A29" s="48">
        <v>23</v>
      </c>
      <c r="B29" s="37" t="s">
        <v>73</v>
      </c>
      <c r="C29" s="37" t="s">
        <v>128</v>
      </c>
      <c r="D29" s="30">
        <f>COUNTIFS(raw_stored!$E:$E,B29)</f>
        <v>0</v>
      </c>
      <c r="E29" s="32">
        <f>COUNTIFS(raw_act!$A:$A,B29,raw_act!$G:$G,E$2)</f>
        <v>71</v>
      </c>
      <c r="F29" s="32">
        <f>COUNTIFS(raw_act!$A:$A,B29,raw_act!$G:$G,F$2)</f>
        <v>0</v>
      </c>
      <c r="G29" s="32">
        <f>COUNTIFS(raw_act!$A:$A,B29,raw_act!$G:$G,G$2)</f>
        <v>0</v>
      </c>
      <c r="H29" s="32">
        <f>COUNTIFS(raw_act!$A:$A,B29,raw_act!$G:$G,H$2)</f>
        <v>0</v>
      </c>
      <c r="I29" s="32">
        <f>COUNTIFS(raw_act!$A:$A,B29,raw_act!$G:$G,I$2)</f>
        <v>6</v>
      </c>
      <c r="J29" s="32">
        <f>COUNTIFS(raw_act!$A:$A,#REF!,raw_act!$G:$G,J$2)</f>
        <v>0</v>
      </c>
      <c r="K29" s="32">
        <f>COUNTIFS(raw_act!$A:$A,B29,raw_act!$G:$G,K$2)</f>
        <v>28</v>
      </c>
      <c r="L29" s="32">
        <f>COUNTIFS(raw_act!$A:$A,B29,raw_act!$G:$G,L$2)</f>
        <v>28</v>
      </c>
      <c r="M29" s="26"/>
    </row>
    <row r="30" spans="1:13">
      <c r="A30" s="48">
        <v>24</v>
      </c>
      <c r="B30" s="37" t="s">
        <v>74</v>
      </c>
      <c r="C30" s="37" t="s">
        <v>129</v>
      </c>
      <c r="D30" s="30">
        <f>COUNTIFS(raw_stored!$E:$E,B30)</f>
        <v>0</v>
      </c>
      <c r="E30" s="32">
        <f>COUNTIFS(raw_act!$A:$A,B30,raw_act!$G:$G,E$2)</f>
        <v>123</v>
      </c>
      <c r="F30" s="32">
        <f>COUNTIFS(raw_act!$A:$A,B30,raw_act!$G:$G,F$2)</f>
        <v>0</v>
      </c>
      <c r="G30" s="32">
        <f>COUNTIFS(raw_act!$A:$A,B30,raw_act!$G:$G,G$2)</f>
        <v>0</v>
      </c>
      <c r="H30" s="32">
        <f>COUNTIFS(raw_act!$A:$A,B30,raw_act!$G:$G,H$2)</f>
        <v>0</v>
      </c>
      <c r="I30" s="32">
        <f>COUNTIFS(raw_act!$A:$A,B30,raw_act!$G:$G,I$2)</f>
        <v>1</v>
      </c>
      <c r="J30" s="32">
        <f>COUNTIFS(raw_act!$A:$A,#REF!,raw_act!$G:$G,J$2)</f>
        <v>0</v>
      </c>
      <c r="K30" s="32">
        <f>COUNTIFS(raw_act!$A:$A,B30,raw_act!$G:$G,K$2)</f>
        <v>41</v>
      </c>
      <c r="L30" s="32">
        <f>COUNTIFS(raw_act!$A:$A,B30,raw_act!$G:$G,L$2)</f>
        <v>41</v>
      </c>
      <c r="M30" s="26"/>
    </row>
    <row r="31" spans="1:13">
      <c r="A31" s="48">
        <v>25</v>
      </c>
      <c r="B31" s="37" t="s">
        <v>75</v>
      </c>
      <c r="C31" s="37" t="s">
        <v>130</v>
      </c>
      <c r="D31" s="30">
        <f>COUNTIFS(raw_stored!$E:$E,B31)</f>
        <v>1</v>
      </c>
      <c r="E31" s="32">
        <f>COUNTIFS(raw_act!$A:$A,B31,raw_act!$G:$G,E$2)</f>
        <v>13</v>
      </c>
      <c r="F31" s="32">
        <f>COUNTIFS(raw_act!$A:$A,B31,raw_act!$G:$G,F$2)</f>
        <v>0</v>
      </c>
      <c r="G31" s="32">
        <f>COUNTIFS(raw_act!$A:$A,B31,raw_act!$G:$G,G$2)</f>
        <v>0</v>
      </c>
      <c r="H31" s="32">
        <f>COUNTIFS(raw_act!$A:$A,B31,raw_act!$G:$G,H$2)</f>
        <v>2</v>
      </c>
      <c r="I31" s="32">
        <f>COUNTIFS(raw_act!$A:$A,B31,raw_act!$G:$G,I$2)</f>
        <v>0</v>
      </c>
      <c r="J31" s="32">
        <f>COUNTIFS(raw_act!$A:$A,#REF!,raw_act!$G:$G,J$2)</f>
        <v>0</v>
      </c>
      <c r="K31" s="32">
        <f>COUNTIFS(raw_act!$A:$A,B31,raw_act!$G:$G,K$2)</f>
        <v>6</v>
      </c>
      <c r="L31" s="32">
        <f>COUNTIFS(raw_act!$A:$A,B31,raw_act!$G:$G,L$2)</f>
        <v>6</v>
      </c>
      <c r="M31" s="26"/>
    </row>
    <row r="32" spans="1:13">
      <c r="A32" s="48">
        <v>26</v>
      </c>
      <c r="B32" s="37" t="s">
        <v>41</v>
      </c>
      <c r="C32" s="37" t="s">
        <v>131</v>
      </c>
      <c r="D32" s="30">
        <f>COUNTIFS(raw_stored!$E:$E,B32)</f>
        <v>82</v>
      </c>
      <c r="E32" s="32">
        <f>COUNTIFS(raw_act!$A:$A,B32,raw_act!$G:$G,E$2)</f>
        <v>494</v>
      </c>
      <c r="F32" s="32">
        <f>COUNTIFS(raw_act!$A:$A,B32,raw_act!$G:$G,F$2)</f>
        <v>0</v>
      </c>
      <c r="G32" s="32">
        <f>COUNTIFS(raw_act!$A:$A,B32,raw_act!$G:$G,G$2)</f>
        <v>0</v>
      </c>
      <c r="H32" s="32">
        <f>COUNTIFS(raw_act!$A:$A,B32,raw_act!$G:$G,H$2)</f>
        <v>17</v>
      </c>
      <c r="I32" s="32">
        <f>COUNTIFS(raw_act!$A:$A,B32,raw_act!$G:$G,I$2)</f>
        <v>24</v>
      </c>
      <c r="J32" s="32">
        <f>COUNTIFS(raw_act!$A:$A,#REF!,raw_act!$G:$G,J$2)</f>
        <v>0</v>
      </c>
      <c r="K32" s="32">
        <f>COUNTIFS(raw_act!$A:$A,B32,raw_act!$G:$G,K$2)</f>
        <v>71</v>
      </c>
      <c r="L32" s="32">
        <f>COUNTIFS(raw_act!$A:$A,B32,raw_act!$G:$G,L$2)</f>
        <v>71</v>
      </c>
      <c r="M32" s="26"/>
    </row>
    <row r="33" spans="1:13">
      <c r="A33" s="48">
        <v>27</v>
      </c>
      <c r="B33" s="37" t="s">
        <v>76</v>
      </c>
      <c r="C33" s="37" t="s">
        <v>132</v>
      </c>
      <c r="D33" s="30">
        <f>COUNTIFS(raw_stored!$E:$E,B33)</f>
        <v>23</v>
      </c>
      <c r="E33" s="32">
        <f>COUNTIFS(raw_act!$A:$A,B33,raw_act!$G:$G,E$2)</f>
        <v>281</v>
      </c>
      <c r="F33" s="32">
        <f>COUNTIFS(raw_act!$A:$A,B33,raw_act!$G:$G,F$2)</f>
        <v>0</v>
      </c>
      <c r="G33" s="32">
        <f>COUNTIFS(raw_act!$A:$A,B33,raw_act!$G:$G,G$2)</f>
        <v>0</v>
      </c>
      <c r="H33" s="32">
        <f>COUNTIFS(raw_act!$A:$A,B33,raw_act!$G:$G,H$2)</f>
        <v>20</v>
      </c>
      <c r="I33" s="32">
        <f>COUNTIFS(raw_act!$A:$A,B33,raw_act!$G:$G,I$2)</f>
        <v>0</v>
      </c>
      <c r="J33" s="32">
        <f>COUNTIFS(raw_act!$A:$A,#REF!,raw_act!$G:$G,J$2)</f>
        <v>0</v>
      </c>
      <c r="K33" s="32">
        <f>COUNTIFS(raw_act!$A:$A,B33,raw_act!$G:$G,K$2)</f>
        <v>24</v>
      </c>
      <c r="L33" s="32">
        <f>COUNTIFS(raw_act!$A:$A,B33,raw_act!$G:$G,L$2)</f>
        <v>23</v>
      </c>
      <c r="M33" s="26"/>
    </row>
    <row r="34" spans="1:13">
      <c r="A34" s="48">
        <v>28</v>
      </c>
      <c r="B34" s="37" t="s">
        <v>42</v>
      </c>
      <c r="C34" s="37" t="s">
        <v>133</v>
      </c>
      <c r="D34" s="30">
        <f>COUNTIFS(raw_stored!$E:$E,B34)</f>
        <v>47</v>
      </c>
      <c r="E34" s="32">
        <f>COUNTIFS(raw_act!$A:$A,B34,raw_act!$G:$G,E$2)</f>
        <v>220</v>
      </c>
      <c r="F34" s="32">
        <f>COUNTIFS(raw_act!$A:$A,B34,raw_act!$G:$G,F$2)</f>
        <v>0</v>
      </c>
      <c r="G34" s="32">
        <f>COUNTIFS(raw_act!$A:$A,B34,raw_act!$G:$G,G$2)</f>
        <v>0</v>
      </c>
      <c r="H34" s="32">
        <f>COUNTIFS(raw_act!$A:$A,B34,raw_act!$G:$G,H$2)</f>
        <v>0</v>
      </c>
      <c r="I34" s="32">
        <f>COUNTIFS(raw_act!$A:$A,B34,raw_act!$G:$G,I$2)</f>
        <v>26</v>
      </c>
      <c r="J34" s="32">
        <f>COUNTIFS(raw_act!$A:$A,#REF!,raw_act!$G:$G,J$2)</f>
        <v>0</v>
      </c>
      <c r="K34" s="32">
        <f>COUNTIFS(raw_act!$A:$A,B34,raw_act!$G:$G,K$2)</f>
        <v>14</v>
      </c>
      <c r="L34" s="32">
        <f>COUNTIFS(raw_act!$A:$A,B34,raw_act!$G:$G,L$2)</f>
        <v>14</v>
      </c>
      <c r="M34" s="26"/>
    </row>
    <row r="35" spans="1:13">
      <c r="A35" s="48">
        <v>29</v>
      </c>
      <c r="B35" s="37" t="s">
        <v>44</v>
      </c>
      <c r="C35" s="37" t="s">
        <v>134</v>
      </c>
      <c r="D35" s="30">
        <f>COUNTIFS(raw_stored!$E:$E,B35)</f>
        <v>44</v>
      </c>
      <c r="E35" s="32">
        <f>COUNTIFS(raw_act!$A:$A,B35,raw_act!$G:$G,E$2)</f>
        <v>494</v>
      </c>
      <c r="F35" s="32">
        <f>COUNTIFS(raw_act!$A:$A,B35,raw_act!$G:$G,F$2)</f>
        <v>0</v>
      </c>
      <c r="G35" s="32">
        <f>COUNTIFS(raw_act!$A:$A,B35,raw_act!$G:$G,G$2)</f>
        <v>0</v>
      </c>
      <c r="H35" s="32">
        <f>COUNTIFS(raw_act!$A:$A,B35,raw_act!$G:$G,H$2)</f>
        <v>11</v>
      </c>
      <c r="I35" s="32">
        <f>COUNTIFS(raw_act!$A:$A,B35,raw_act!$G:$G,I$2)</f>
        <v>5</v>
      </c>
      <c r="J35" s="32">
        <f>COUNTIFS(raw_act!$A:$A,#REF!,raw_act!$G:$G,J$2)</f>
        <v>0</v>
      </c>
      <c r="K35" s="32">
        <f>COUNTIFS(raw_act!$A:$A,B35,raw_act!$G:$G,K$2)</f>
        <v>81</v>
      </c>
      <c r="L35" s="32">
        <f>COUNTIFS(raw_act!$A:$A,B35,raw_act!$G:$G,L$2)</f>
        <v>79</v>
      </c>
      <c r="M35" s="26"/>
    </row>
    <row r="36" spans="1:13">
      <c r="A36" s="48">
        <v>30</v>
      </c>
      <c r="B36" s="37" t="s">
        <v>45</v>
      </c>
      <c r="C36" s="37" t="s">
        <v>135</v>
      </c>
      <c r="D36" s="30">
        <f>COUNTIFS(raw_stored!$E:$E,B36)</f>
        <v>44</v>
      </c>
      <c r="E36" s="32">
        <f>COUNTIFS(raw_act!$A:$A,B36,raw_act!$G:$G,E$2)</f>
        <v>672</v>
      </c>
      <c r="F36" s="32">
        <f>COUNTIFS(raw_act!$A:$A,B36,raw_act!$G:$G,F$2)</f>
        <v>0</v>
      </c>
      <c r="G36" s="32">
        <f>COUNTIFS(raw_act!$A:$A,B36,raw_act!$G:$G,G$2)</f>
        <v>0</v>
      </c>
      <c r="H36" s="32">
        <f>COUNTIFS(raw_act!$A:$A,B36,raw_act!$G:$G,H$2)</f>
        <v>1</v>
      </c>
      <c r="I36" s="32">
        <f>COUNTIFS(raw_act!$A:$A,B36,raw_act!$G:$G,I$2)</f>
        <v>12</v>
      </c>
      <c r="J36" s="32">
        <f>COUNTIFS(raw_act!$A:$A,#REF!,raw_act!$G:$G,J$2)</f>
        <v>0</v>
      </c>
      <c r="K36" s="32">
        <f>COUNTIFS(raw_act!$A:$A,B36,raw_act!$G:$G,K$2)</f>
        <v>37</v>
      </c>
      <c r="L36" s="32">
        <f>COUNTIFS(raw_act!$A:$A,B36,raw_act!$G:$G,L$2)</f>
        <v>39</v>
      </c>
      <c r="M36" s="26"/>
    </row>
    <row r="37" spans="1:13">
      <c r="A37" s="48">
        <v>31</v>
      </c>
      <c r="B37" s="37" t="s">
        <v>77</v>
      </c>
      <c r="C37" s="37" t="s">
        <v>136</v>
      </c>
      <c r="D37" s="30">
        <f>COUNTIFS(raw_stored!$E:$E,B37)</f>
        <v>2</v>
      </c>
      <c r="E37" s="32">
        <f>COUNTIFS(raw_act!$A:$A,#REF!,raw_act!$G:$G,E$2)</f>
        <v>0</v>
      </c>
      <c r="F37" s="32">
        <f>COUNTIFS(raw_act!$A:$A,#REF!,raw_act!$G:$G,F$2)</f>
        <v>0</v>
      </c>
      <c r="G37" s="32">
        <f>COUNTIFS(raw_act!$A:$A,#REF!,raw_act!$G:$G,G$2)</f>
        <v>0</v>
      </c>
      <c r="H37" s="32">
        <f>COUNTIFS(raw_act!$A:$A,#REF!,raw_act!$G:$G,H$2)</f>
        <v>0</v>
      </c>
      <c r="I37" s="32">
        <f>COUNTIFS(raw_act!$A:$A,#REF!,raw_act!$G:$G,I$2)</f>
        <v>0</v>
      </c>
      <c r="J37" s="32">
        <f>COUNTIFS(raw_act!$A:$A,#REF!,raw_act!$G:$G,J$2)</f>
        <v>0</v>
      </c>
      <c r="K37" s="32">
        <f>COUNTIFS(raw_act!$A:$A,#REF!,raw_act!$G:$G,K$2)</f>
        <v>0</v>
      </c>
      <c r="L37" s="32">
        <f>COUNTIFS(raw_act!$A:$A,#REF!,raw_act!$G:$G,L$2)</f>
        <v>0</v>
      </c>
      <c r="M37" s="26"/>
    </row>
    <row r="38" spans="1:13">
      <c r="A38" s="48">
        <v>32</v>
      </c>
      <c r="B38" s="49" t="s">
        <v>78</v>
      </c>
      <c r="C38" s="49" t="s">
        <v>137</v>
      </c>
      <c r="D38" s="30">
        <f>COUNTIFS(raw_stored!$E:$E,B38)</f>
        <v>0</v>
      </c>
      <c r="E38" s="32">
        <f>COUNTIFS(raw_act!$A:$A,#REF!,raw_act!$G:$G,E$2)</f>
        <v>0</v>
      </c>
      <c r="F38" s="32">
        <f>COUNTIFS(raw_act!$A:$A,#REF!,raw_act!$G:$G,F$2)</f>
        <v>0</v>
      </c>
      <c r="G38" s="32">
        <f>COUNTIFS(raw_act!$A:$A,#REF!,raw_act!$G:$G,G$2)</f>
        <v>0</v>
      </c>
      <c r="H38" s="32">
        <f>COUNTIFS(raw_act!$A:$A,#REF!,raw_act!$G:$G,H$2)</f>
        <v>0</v>
      </c>
      <c r="I38" s="32">
        <f>COUNTIFS(raw_act!$A:$A,#REF!,raw_act!$G:$G,I$2)</f>
        <v>0</v>
      </c>
      <c r="J38" s="32">
        <f>COUNTIFS(raw_act!$A:$A,#REF!,raw_act!$G:$G,J$2)</f>
        <v>0</v>
      </c>
      <c r="K38" s="32">
        <f>COUNTIFS(raw_act!$A:$A,#REF!,raw_act!$G:$G,K$2)</f>
        <v>0</v>
      </c>
      <c r="L38" s="32">
        <f>COUNTIFS(raw_act!$A:$A,#REF!,raw_act!$G:$G,L$2)</f>
        <v>0</v>
      </c>
      <c r="M38" s="26"/>
    </row>
    <row r="39" spans="1:13">
      <c r="A39" s="48">
        <v>33</v>
      </c>
      <c r="B39" s="37" t="s">
        <v>79</v>
      </c>
      <c r="C39" s="37" t="s">
        <v>138</v>
      </c>
      <c r="D39" s="30">
        <f>COUNTIFS(raw_stored!$E:$E,B39)</f>
        <v>0</v>
      </c>
      <c r="E39" s="32">
        <f>COUNTIFS(raw_act!$A:$A,B37,raw_act!$G:$G,E$2)</f>
        <v>54</v>
      </c>
      <c r="F39" s="32">
        <f>COUNTIFS(raw_act!$A:$A,B37,raw_act!$G:$G,F$2)</f>
        <v>0</v>
      </c>
      <c r="G39" s="32">
        <f>COUNTIFS(raw_act!$A:$A,B37,raw_act!$G:$G,G$2)</f>
        <v>0</v>
      </c>
      <c r="H39" s="32">
        <f>COUNTIFS(raw_act!$A:$A,B37,raw_act!$G:$G,H$2)</f>
        <v>3</v>
      </c>
      <c r="I39" s="32">
        <f>COUNTIFS(raw_act!$A:$A,B37,raw_act!$G:$G,I$2)</f>
        <v>5</v>
      </c>
      <c r="J39" s="32">
        <f>COUNTIFS(raw_act!$A:$A,#REF!,raw_act!$G:$G,J$2)</f>
        <v>0</v>
      </c>
      <c r="K39" s="32">
        <f>COUNTIFS(raw_act!$A:$A,B37,raw_act!$G:$G,K$2)</f>
        <v>14</v>
      </c>
      <c r="L39" s="32">
        <f>COUNTIFS(raw_act!$A:$A,B37,raw_act!$G:$G,L$2)</f>
        <v>14</v>
      </c>
      <c r="M39" s="26"/>
    </row>
    <row r="40" spans="1:13">
      <c r="A40" s="48">
        <v>34</v>
      </c>
      <c r="B40" s="37" t="s">
        <v>80</v>
      </c>
      <c r="C40" s="37" t="s">
        <v>139</v>
      </c>
      <c r="D40" s="30">
        <f>COUNTIFS(raw_stored!$E:$E,B40)</f>
        <v>0</v>
      </c>
      <c r="E40" s="32">
        <f>COUNTIFS(raw_act!$A:$A,B38,raw_act!$G:$G,E$2)</f>
        <v>0</v>
      </c>
      <c r="F40" s="32">
        <f>COUNTIFS(raw_act!$A:$A,B38,raw_act!$G:$G,F$2)</f>
        <v>0</v>
      </c>
      <c r="G40" s="32">
        <f>COUNTIFS(raw_act!$A:$A,B38,raw_act!$G:$G,G$2)</f>
        <v>0</v>
      </c>
      <c r="H40" s="32">
        <f>COUNTIFS(raw_act!$A:$A,B38,raw_act!$G:$G,H$2)</f>
        <v>0</v>
      </c>
      <c r="I40" s="32">
        <f>COUNTIFS(raw_act!$A:$A,B38,raw_act!$G:$G,I$2)</f>
        <v>0</v>
      </c>
      <c r="J40" s="32">
        <f>COUNTIFS(raw_act!$A:$A,#REF!,raw_act!$G:$G,J$2)</f>
        <v>0</v>
      </c>
      <c r="K40" s="32">
        <f>COUNTIFS(raw_act!$A:$A,B38,raw_act!$G:$G,K$2)</f>
        <v>0</v>
      </c>
      <c r="L40" s="32">
        <f>COUNTIFS(raw_act!$A:$A,B38,raw_act!$G:$G,L$2)</f>
        <v>0</v>
      </c>
      <c r="M40" s="26"/>
    </row>
    <row r="41" spans="1:13">
      <c r="A41" s="48">
        <v>35</v>
      </c>
      <c r="B41" s="37" t="s">
        <v>81</v>
      </c>
      <c r="C41" s="37" t="s">
        <v>140</v>
      </c>
      <c r="D41" s="30">
        <f>COUNTIFS(raw_stored!$E:$E,B41)</f>
        <v>0</v>
      </c>
      <c r="E41" s="32">
        <f>COUNTIFS(raw_act!$A:$A,B39,raw_act!$G:$G,E$2)</f>
        <v>29</v>
      </c>
      <c r="F41" s="32">
        <f>COUNTIFS(raw_act!$A:$A,B39,raw_act!$G:$G,F$2)</f>
        <v>0</v>
      </c>
      <c r="G41" s="32">
        <f>COUNTIFS(raw_act!$A:$A,B39,raw_act!$G:$G,G$2)</f>
        <v>0</v>
      </c>
      <c r="H41" s="32">
        <f>COUNTIFS(raw_act!$A:$A,B39,raw_act!$G:$G,H$2)</f>
        <v>0</v>
      </c>
      <c r="I41" s="32">
        <f>COUNTIFS(raw_act!$A:$A,B39,raw_act!$G:$G,I$2)</f>
        <v>0</v>
      </c>
      <c r="J41" s="32">
        <f>COUNTIFS(raw_act!$A:$A,#REF!,raw_act!$G:$G,J$2)</f>
        <v>0</v>
      </c>
      <c r="K41" s="32">
        <f>COUNTIFS(raw_act!$A:$A,B39,raw_act!$G:$G,K$2)</f>
        <v>9</v>
      </c>
      <c r="L41" s="32">
        <f>COUNTIFS(raw_act!$A:$A,B39,raw_act!$G:$G,L$2)</f>
        <v>9</v>
      </c>
      <c r="M41" s="26"/>
    </row>
    <row r="42" spans="1:13">
      <c r="A42" s="48">
        <v>36</v>
      </c>
      <c r="B42" s="37" t="s">
        <v>82</v>
      </c>
      <c r="C42" s="37" t="s">
        <v>141</v>
      </c>
      <c r="D42" s="30">
        <f>COUNTIFS(raw_stored!$E:$E,B42)</f>
        <v>1</v>
      </c>
      <c r="E42" s="32">
        <f>COUNTIFS(raw_act!$A:$A,B40,raw_act!$G:$G,E$2)</f>
        <v>80</v>
      </c>
      <c r="F42" s="32">
        <f>COUNTIFS(raw_act!$A:$A,B40,raw_act!$G:$G,F$2)</f>
        <v>0</v>
      </c>
      <c r="G42" s="32">
        <f>COUNTIFS(raw_act!$A:$A,B40,raw_act!$G:$G,G$2)</f>
        <v>0</v>
      </c>
      <c r="H42" s="32">
        <f>COUNTIFS(raw_act!$A:$A,B40,raw_act!$G:$G,H$2)</f>
        <v>2</v>
      </c>
      <c r="I42" s="32">
        <f>COUNTIFS(raw_act!$A:$A,B40,raw_act!$G:$G,I$2)</f>
        <v>6</v>
      </c>
      <c r="J42" s="32">
        <f>COUNTIFS(raw_act!$A:$A,#REF!,raw_act!$G:$G,J$2)</f>
        <v>0</v>
      </c>
      <c r="K42" s="32">
        <f>COUNTIFS(raw_act!$A:$A,B40,raw_act!$G:$G,K$2)</f>
        <v>21</v>
      </c>
      <c r="L42" s="32">
        <f>COUNTIFS(raw_act!$A:$A,B40,raw_act!$G:$G,L$2)</f>
        <v>21</v>
      </c>
      <c r="M42" s="26"/>
    </row>
    <row r="43" spans="1:13">
      <c r="A43" s="48">
        <v>37</v>
      </c>
      <c r="B43" s="37" t="s">
        <v>83</v>
      </c>
      <c r="C43" s="37" t="s">
        <v>142</v>
      </c>
      <c r="D43" s="30">
        <f>COUNTIFS(raw_stored!$E:$E,B43)</f>
        <v>2</v>
      </c>
      <c r="E43" s="32">
        <f>COUNTIFS(raw_act!$A:$A,B41,raw_act!$G:$G,E$2)</f>
        <v>80</v>
      </c>
      <c r="F43" s="32">
        <f>COUNTIFS(raw_act!$A:$A,B41,raw_act!$G:$G,F$2)</f>
        <v>0</v>
      </c>
      <c r="G43" s="32">
        <f>COUNTIFS(raw_act!$A:$A,B41,raw_act!$G:$G,G$2)</f>
        <v>0</v>
      </c>
      <c r="H43" s="32">
        <f>COUNTIFS(raw_act!$A:$A,B41,raw_act!$G:$G,H$2)</f>
        <v>0</v>
      </c>
      <c r="I43" s="32">
        <f>COUNTIFS(raw_act!$A:$A,B41,raw_act!$G:$G,I$2)</f>
        <v>29</v>
      </c>
      <c r="J43" s="32">
        <f>COUNTIFS(raw_act!$A:$A,#REF!,raw_act!$G:$G,J$2)</f>
        <v>0</v>
      </c>
      <c r="K43" s="32">
        <f>COUNTIFS(raw_act!$A:$A,B41,raw_act!$G:$G,K$2)</f>
        <v>26</v>
      </c>
      <c r="L43" s="32">
        <f>COUNTIFS(raw_act!$A:$A,B41,raw_act!$G:$G,L$2)</f>
        <v>26</v>
      </c>
      <c r="M43" s="26"/>
    </row>
    <row r="44" spans="1:13">
      <c r="A44" s="48">
        <v>38</v>
      </c>
      <c r="B44" s="37" t="s">
        <v>84</v>
      </c>
      <c r="C44" s="37" t="s">
        <v>143</v>
      </c>
      <c r="D44" s="30">
        <f>COUNTIFS(raw_stored!$E:$E,B44)</f>
        <v>2</v>
      </c>
      <c r="E44" s="32">
        <f>COUNTIFS(raw_act!$A:$A,B42,raw_act!$G:$G,E$2)</f>
        <v>96</v>
      </c>
      <c r="F44" s="32">
        <f>COUNTIFS(raw_act!$A:$A,B42,raw_act!$G:$G,F$2)</f>
        <v>0</v>
      </c>
      <c r="G44" s="32">
        <f>COUNTIFS(raw_act!$A:$A,B42,raw_act!$G:$G,G$2)</f>
        <v>0</v>
      </c>
      <c r="H44" s="32">
        <f>COUNTIFS(raw_act!$A:$A,B42,raw_act!$G:$G,H$2)</f>
        <v>0</v>
      </c>
      <c r="I44" s="32">
        <f>COUNTIFS(raw_act!$A:$A,B42,raw_act!$G:$G,I$2)</f>
        <v>1</v>
      </c>
      <c r="J44" s="32">
        <f>COUNTIFS(raw_act!$A:$A,#REF!,raw_act!$G:$G,J$2)</f>
        <v>0</v>
      </c>
      <c r="K44" s="32">
        <f>COUNTIFS(raw_act!$A:$A,B42,raw_act!$G:$G,K$2)</f>
        <v>22</v>
      </c>
      <c r="L44" s="32">
        <f>COUNTIFS(raw_act!$A:$A,B42,raw_act!$G:$G,L$2)</f>
        <v>22</v>
      </c>
      <c r="M44" s="26"/>
    </row>
    <row r="45" spans="1:13">
      <c r="A45" s="48">
        <v>39</v>
      </c>
      <c r="B45" s="37" t="s">
        <v>85</v>
      </c>
      <c r="C45" s="37" t="s">
        <v>144</v>
      </c>
      <c r="D45" s="30">
        <f>COUNTIFS(raw_stored!$E:$E,B45)</f>
        <v>0</v>
      </c>
      <c r="E45" s="32">
        <f>COUNTIFS(raw_act!$A:$A,B43,raw_act!$G:$G,E$2)</f>
        <v>88</v>
      </c>
      <c r="F45" s="32">
        <f>COUNTIFS(raw_act!$A:$A,B43,raw_act!$G:$G,F$2)</f>
        <v>0</v>
      </c>
      <c r="G45" s="32">
        <f>COUNTIFS(raw_act!$A:$A,B43,raw_act!$G:$G,G$2)</f>
        <v>0</v>
      </c>
      <c r="H45" s="32">
        <f>COUNTIFS(raw_act!$A:$A,B43,raw_act!$G:$G,H$2)</f>
        <v>5</v>
      </c>
      <c r="I45" s="32">
        <f>COUNTIFS(raw_act!$A:$A,B43,raw_act!$G:$G,I$2)</f>
        <v>0</v>
      </c>
      <c r="J45" s="32">
        <f>COUNTIFS(raw_act!$A:$A,#REF!,raw_act!$G:$G,J$2)</f>
        <v>0</v>
      </c>
      <c r="K45" s="32">
        <f>COUNTIFS(raw_act!$A:$A,B43,raw_act!$G:$G,K$2)</f>
        <v>17</v>
      </c>
      <c r="L45" s="32">
        <f>COUNTIFS(raw_act!$A:$A,B43,raw_act!$G:$G,L$2)</f>
        <v>17</v>
      </c>
      <c r="M45" s="26"/>
    </row>
    <row r="46" spans="1:13">
      <c r="A46" s="48">
        <v>40</v>
      </c>
      <c r="B46" s="37" t="s">
        <v>86</v>
      </c>
      <c r="C46" s="37" t="s">
        <v>145</v>
      </c>
      <c r="D46" s="30">
        <f>COUNTIFS(raw_stored!$E:$E,B46)</f>
        <v>0</v>
      </c>
      <c r="E46" s="32">
        <f>COUNTIFS(raw_act!$A:$A,B44,raw_act!$G:$G,E$2)</f>
        <v>69</v>
      </c>
      <c r="F46" s="32">
        <f>COUNTIFS(raw_act!$A:$A,B44,raw_act!$G:$G,F$2)</f>
        <v>0</v>
      </c>
      <c r="G46" s="32">
        <f>COUNTIFS(raw_act!$A:$A,B44,raw_act!$G:$G,G$2)</f>
        <v>0</v>
      </c>
      <c r="H46" s="32">
        <f>COUNTIFS(raw_act!$A:$A,B44,raw_act!$G:$G,H$2)</f>
        <v>12</v>
      </c>
      <c r="I46" s="32">
        <f>COUNTIFS(raw_act!$A:$A,B44,raw_act!$G:$G,I$2)</f>
        <v>1</v>
      </c>
      <c r="J46" s="32">
        <f>COUNTIFS(raw_act!$A:$A,#REF!,raw_act!$G:$G,J$2)</f>
        <v>0</v>
      </c>
      <c r="K46" s="32">
        <f>COUNTIFS(raw_act!$A:$A,B44,raw_act!$G:$G,K$2)</f>
        <v>11</v>
      </c>
      <c r="L46" s="32">
        <f>COUNTIFS(raw_act!$A:$A,B44,raw_act!$G:$G,L$2)</f>
        <v>9</v>
      </c>
      <c r="M46" s="26"/>
    </row>
    <row r="47" spans="1:13">
      <c r="A47" s="48">
        <v>41</v>
      </c>
      <c r="B47" s="37" t="s">
        <v>87</v>
      </c>
      <c r="C47" s="37" t="s">
        <v>146</v>
      </c>
      <c r="D47" s="30">
        <f>COUNTIFS(raw_stored!$E:$E,B47)</f>
        <v>0</v>
      </c>
      <c r="E47" s="32">
        <f>COUNTIFS(raw_act!$A:$A,B45,raw_act!$G:$G,E$2)</f>
        <v>77</v>
      </c>
      <c r="F47" s="32">
        <f>COUNTIFS(raw_act!$A:$A,B45,raw_act!$G:$G,F$2)</f>
        <v>0</v>
      </c>
      <c r="G47" s="32">
        <f>COUNTIFS(raw_act!$A:$A,B45,raw_act!$G:$G,G$2)</f>
        <v>0</v>
      </c>
      <c r="H47" s="32">
        <f>COUNTIFS(raw_act!$A:$A,B45,raw_act!$G:$G,H$2)</f>
        <v>7</v>
      </c>
      <c r="I47" s="32">
        <f>COUNTIFS(raw_act!$A:$A,B45,raw_act!$G:$G,I$2)</f>
        <v>21</v>
      </c>
      <c r="J47" s="32">
        <f>COUNTIFS(raw_act!$A:$A,#REF!,raw_act!$G:$G,J$2)</f>
        <v>0</v>
      </c>
      <c r="K47" s="32">
        <f>COUNTIFS(raw_act!$A:$A,B45,raw_act!$G:$G,K$2)</f>
        <v>22</v>
      </c>
      <c r="L47" s="32">
        <f>COUNTIFS(raw_act!$A:$A,B45,raw_act!$G:$G,L$2)</f>
        <v>22</v>
      </c>
      <c r="M47" s="26"/>
    </row>
    <row r="48" spans="1:13">
      <c r="A48" s="48">
        <v>42</v>
      </c>
      <c r="B48" s="50" t="s">
        <v>88</v>
      </c>
      <c r="C48" s="50" t="s">
        <v>147</v>
      </c>
      <c r="D48" s="30">
        <f>COUNTIFS(raw_stored!$E:$E,B48)</f>
        <v>13</v>
      </c>
      <c r="E48" s="32">
        <f>COUNTIFS(raw_act!$A:$A,B46,raw_act!$G:$G,E$2)</f>
        <v>30</v>
      </c>
      <c r="F48" s="32">
        <f>COUNTIFS(raw_act!$A:$A,B46,raw_act!$G:$G,F$2)</f>
        <v>0</v>
      </c>
      <c r="G48" s="32">
        <f>COUNTIFS(raw_act!$A:$A,B46,raw_act!$G:$G,G$2)</f>
        <v>0</v>
      </c>
      <c r="H48" s="32">
        <f>COUNTIFS(raw_act!$A:$A,B46,raw_act!$G:$G,H$2)</f>
        <v>2</v>
      </c>
      <c r="I48" s="32">
        <f>COUNTIFS(raw_act!$A:$A,B46,raw_act!$G:$G,I$2)</f>
        <v>2</v>
      </c>
      <c r="J48" s="32">
        <f>COUNTIFS(raw_act!$A:$A,#REF!,raw_act!$G:$G,J$2)</f>
        <v>0</v>
      </c>
      <c r="K48" s="32">
        <f>COUNTIFS(raw_act!$A:$A,B46,raw_act!$G:$G,K$2)</f>
        <v>10</v>
      </c>
      <c r="L48" s="32">
        <f>COUNTIFS(raw_act!$A:$A,B46,raw_act!$G:$G,L$2)</f>
        <v>10</v>
      </c>
      <c r="M48" s="26"/>
    </row>
    <row r="49" spans="1:13">
      <c r="A49" s="48">
        <v>43</v>
      </c>
      <c r="B49" s="37" t="s">
        <v>89</v>
      </c>
      <c r="C49" s="37" t="s">
        <v>148</v>
      </c>
      <c r="D49" s="30">
        <f>COUNTIFS(raw_stored!$E:$E,B49)</f>
        <v>7</v>
      </c>
      <c r="E49" s="32">
        <f>COUNTIFS(raw_act!$A:$A,B47,raw_act!$G:$G,E$2)</f>
        <v>8</v>
      </c>
      <c r="F49" s="32">
        <f>COUNTIFS(raw_act!$A:$A,B47,raw_act!$G:$G,F$2)</f>
        <v>0</v>
      </c>
      <c r="G49" s="32">
        <f>COUNTIFS(raw_act!$A:$A,B47,raw_act!$G:$G,G$2)</f>
        <v>0</v>
      </c>
      <c r="H49" s="32">
        <f>COUNTIFS(raw_act!$A:$A,B47,raw_act!$G:$G,H$2)</f>
        <v>0</v>
      </c>
      <c r="I49" s="32">
        <f>COUNTIFS(raw_act!$A:$A,B47,raw_act!$G:$G,I$2)</f>
        <v>0</v>
      </c>
      <c r="J49" s="32">
        <f>COUNTIFS(raw_act!$A:$A,#REF!,raw_act!$G:$G,J$2)</f>
        <v>0</v>
      </c>
      <c r="K49" s="32">
        <f>COUNTIFS(raw_act!$A:$A,B47,raw_act!$G:$G,K$2)</f>
        <v>1</v>
      </c>
      <c r="L49" s="32">
        <f>COUNTIFS(raw_act!$A:$A,B47,raw_act!$G:$G,L$2)</f>
        <v>1</v>
      </c>
      <c r="M49" s="26"/>
    </row>
    <row r="50" spans="1:13">
      <c r="A50" s="48">
        <v>44</v>
      </c>
      <c r="B50" s="37" t="s">
        <v>90</v>
      </c>
      <c r="C50" s="37" t="s">
        <v>149</v>
      </c>
      <c r="D50" s="30">
        <f>COUNTIFS(raw_stored!$E:$E,B50)</f>
        <v>15</v>
      </c>
      <c r="E50" s="32">
        <f>COUNTIFS(raw_act!$A:$A,B48,raw_act!$G:$G,E$2)</f>
        <v>216</v>
      </c>
      <c r="F50" s="32">
        <f>COUNTIFS(raw_act!$A:$A,B48,raw_act!$G:$G,F$2)</f>
        <v>0</v>
      </c>
      <c r="G50" s="32">
        <f>COUNTIFS(raw_act!$A:$A,B48,raw_act!$G:$G,G$2)</f>
        <v>0</v>
      </c>
      <c r="H50" s="32">
        <f>COUNTIFS(raw_act!$A:$A,B48,raw_act!$G:$G,H$2)</f>
        <v>1</v>
      </c>
      <c r="I50" s="32">
        <f>COUNTIFS(raw_act!$A:$A,B48,raw_act!$G:$G,I$2)</f>
        <v>1</v>
      </c>
      <c r="J50" s="32">
        <f>COUNTIFS(raw_act!$A:$A,#REF!,raw_act!$G:$G,J$2)</f>
        <v>0</v>
      </c>
      <c r="K50" s="32">
        <f>COUNTIFS(raw_act!$A:$A,B48,raw_act!$G:$G,K$2)</f>
        <v>13</v>
      </c>
      <c r="L50" s="32">
        <f>COUNTIFS(raw_act!$A:$A,B48,raw_act!$G:$G,L$2)</f>
        <v>13</v>
      </c>
      <c r="M50" s="26"/>
    </row>
    <row r="51" spans="1:13">
      <c r="A51" s="48">
        <v>45</v>
      </c>
      <c r="B51" s="37" t="s">
        <v>91</v>
      </c>
      <c r="C51" s="37" t="s">
        <v>150</v>
      </c>
      <c r="D51" s="30">
        <f>COUNTIFS(raw_stored!$E:$E,B51)</f>
        <v>5</v>
      </c>
      <c r="E51" s="32">
        <f>COUNTIFS(raw_act!$A:$A,B49,raw_act!$G:$G,E$2)</f>
        <v>14</v>
      </c>
      <c r="F51" s="32">
        <f>COUNTIFS(raw_act!$A:$A,B49,raw_act!$G:$G,F$2)</f>
        <v>0</v>
      </c>
      <c r="G51" s="32">
        <f>COUNTIFS(raw_act!$A:$A,B49,raw_act!$G:$G,G$2)</f>
        <v>0</v>
      </c>
      <c r="H51" s="32">
        <f>COUNTIFS(raw_act!$A:$A,B49,raw_act!$G:$G,H$2)</f>
        <v>0</v>
      </c>
      <c r="I51" s="32">
        <f>COUNTIFS(raw_act!$A:$A,B49,raw_act!$G:$G,I$2)</f>
        <v>0</v>
      </c>
      <c r="J51" s="32">
        <f>COUNTIFS(raw_act!$A:$A,#REF!,raw_act!$G:$G,J$2)</f>
        <v>0</v>
      </c>
      <c r="K51" s="32">
        <f>COUNTIFS(raw_act!$A:$A,B49,raw_act!$G:$G,K$2)</f>
        <v>2</v>
      </c>
      <c r="L51" s="32">
        <f>COUNTIFS(raw_act!$A:$A,B49,raw_act!$G:$G,L$2)</f>
        <v>2</v>
      </c>
      <c r="M51" s="26"/>
    </row>
    <row r="52" spans="1:13">
      <c r="A52" s="48">
        <v>46</v>
      </c>
      <c r="B52" s="37" t="s">
        <v>92</v>
      </c>
      <c r="C52" s="37" t="s">
        <v>151</v>
      </c>
      <c r="D52" s="30">
        <f>COUNTIFS(raw_stored!$E:$E,B52)</f>
        <v>65</v>
      </c>
      <c r="E52" s="32">
        <f>COUNTIFS(raw_act!$A:$A,B50,raw_act!$G:$G,E$2)</f>
        <v>295</v>
      </c>
      <c r="F52" s="32">
        <f>COUNTIFS(raw_act!$A:$A,B50,raw_act!$G:$G,F$2)</f>
        <v>0</v>
      </c>
      <c r="G52" s="32">
        <f>COUNTIFS(raw_act!$A:$A,B50,raw_act!$G:$G,G$2)</f>
        <v>0</v>
      </c>
      <c r="H52" s="32">
        <f>COUNTIFS(raw_act!$A:$A,B50,raw_act!$G:$G,H$2)</f>
        <v>0</v>
      </c>
      <c r="I52" s="32">
        <f>COUNTIFS(raw_act!$A:$A,B50,raw_act!$G:$G,I$2)</f>
        <v>26</v>
      </c>
      <c r="J52" s="32">
        <f>COUNTIFS(raw_act!$A:$A,#REF!,raw_act!$G:$G,J$2)</f>
        <v>0</v>
      </c>
      <c r="K52" s="32">
        <f>COUNTIFS(raw_act!$A:$A,B50,raw_act!$G:$G,K$2)</f>
        <v>33</v>
      </c>
      <c r="L52" s="32">
        <f>COUNTIFS(raw_act!$A:$A,B50,raw_act!$G:$G,L$2)</f>
        <v>33</v>
      </c>
      <c r="M52" s="26"/>
    </row>
    <row r="53" spans="1:13">
      <c r="A53" s="48">
        <v>47</v>
      </c>
      <c r="B53" s="37" t="s">
        <v>93</v>
      </c>
      <c r="C53" s="37" t="s">
        <v>152</v>
      </c>
      <c r="D53" s="30">
        <f>COUNTIFS(raw_stored!$E:$E,B53)</f>
        <v>8</v>
      </c>
      <c r="E53" s="32">
        <f>COUNTIFS(raw_act!$A:$A,B51,raw_act!$G:$G,E$2)</f>
        <v>38</v>
      </c>
      <c r="F53" s="32">
        <f>COUNTIFS(raw_act!$A:$A,B51,raw_act!$G:$G,F$2)</f>
        <v>0</v>
      </c>
      <c r="G53" s="32">
        <f>COUNTIFS(raw_act!$A:$A,B51,raw_act!$G:$G,G$2)</f>
        <v>0</v>
      </c>
      <c r="H53" s="32">
        <f>COUNTIFS(raw_act!$A:$A,B51,raw_act!$G:$G,H$2)</f>
        <v>0</v>
      </c>
      <c r="I53" s="32">
        <f>COUNTIFS(raw_act!$A:$A,B51,raw_act!$G:$G,I$2)</f>
        <v>0</v>
      </c>
      <c r="J53" s="32">
        <f>COUNTIFS(raw_act!$A:$A,#REF!,raw_act!$G:$G,J$2)</f>
        <v>0</v>
      </c>
      <c r="K53" s="32">
        <f>COUNTIFS(raw_act!$A:$A,B51,raw_act!$G:$G,K$2)</f>
        <v>17</v>
      </c>
      <c r="L53" s="32">
        <f>COUNTIFS(raw_act!$A:$A,B51,raw_act!$G:$G,L$2)</f>
        <v>17</v>
      </c>
      <c r="M53" s="26"/>
    </row>
    <row r="54" spans="1:13">
      <c r="A54" s="48">
        <v>48</v>
      </c>
      <c r="B54" s="37" t="s">
        <v>94</v>
      </c>
      <c r="C54" s="37" t="s">
        <v>153</v>
      </c>
      <c r="D54" s="30">
        <f>COUNTIFS(raw_stored!$E:$E,B54)</f>
        <v>18</v>
      </c>
      <c r="E54" s="32">
        <f>COUNTIFS(raw_act!$A:$A,B52,raw_act!$G:$G,E$2)</f>
        <v>321</v>
      </c>
      <c r="F54" s="32">
        <f>COUNTIFS(raw_act!$A:$A,B52,raw_act!$G:$G,F$2)</f>
        <v>0</v>
      </c>
      <c r="G54" s="32">
        <f>COUNTIFS(raw_act!$A:$A,B52,raw_act!$G:$G,G$2)</f>
        <v>0</v>
      </c>
      <c r="H54" s="32">
        <f>COUNTIFS(raw_act!$A:$A,B52,raw_act!$G:$G,H$2)</f>
        <v>4</v>
      </c>
      <c r="I54" s="32">
        <f>COUNTIFS(raw_act!$A:$A,B52,raw_act!$G:$G,I$2)</f>
        <v>20</v>
      </c>
      <c r="J54" s="32">
        <f>COUNTIFS(raw_act!$A:$A,#REF!,raw_act!$G:$G,J$2)</f>
        <v>0</v>
      </c>
      <c r="K54" s="32">
        <f>COUNTIFS(raw_act!$A:$A,B52,raw_act!$G:$G,K$2)</f>
        <v>28</v>
      </c>
      <c r="L54" s="32">
        <f>COUNTIFS(raw_act!$A:$A,B52,raw_act!$G:$G,L$2)</f>
        <v>27</v>
      </c>
      <c r="M54" s="26"/>
    </row>
    <row r="55" spans="1:13">
      <c r="A55" s="48">
        <v>49</v>
      </c>
      <c r="B55" s="37" t="s">
        <v>95</v>
      </c>
      <c r="C55" s="37" t="s">
        <v>154</v>
      </c>
      <c r="D55" s="30">
        <f>COUNTIFS(raw_stored!$E:$E,B55)</f>
        <v>2</v>
      </c>
      <c r="E55" s="32">
        <f>COUNTIFS(raw_act!$A:$A,B53,raw_act!$G:$G,E$2)</f>
        <v>55</v>
      </c>
      <c r="F55" s="32">
        <f>COUNTIFS(raw_act!$A:$A,B53,raw_act!$G:$G,F$2)</f>
        <v>0</v>
      </c>
      <c r="G55" s="32">
        <f>COUNTIFS(raw_act!$A:$A,B53,raw_act!$G:$G,G$2)</f>
        <v>0</v>
      </c>
      <c r="H55" s="32">
        <f>COUNTIFS(raw_act!$A:$A,B53,raw_act!$G:$G,H$2)</f>
        <v>0</v>
      </c>
      <c r="I55" s="32">
        <f>COUNTIFS(raw_act!$A:$A,B53,raw_act!$G:$G,I$2)</f>
        <v>0</v>
      </c>
      <c r="J55" s="32">
        <f>COUNTIFS(raw_act!$A:$A,#REF!,raw_act!$G:$G,J$2)</f>
        <v>0</v>
      </c>
      <c r="K55" s="32">
        <f>COUNTIFS(raw_act!$A:$A,B53,raw_act!$G:$G,K$2)</f>
        <v>14</v>
      </c>
      <c r="L55" s="32">
        <f>COUNTIFS(raw_act!$A:$A,B53,raw_act!$G:$G,L$2)</f>
        <v>14</v>
      </c>
      <c r="M55" s="26"/>
    </row>
    <row r="56" spans="1:13">
      <c r="A56" s="48">
        <v>50</v>
      </c>
      <c r="B56" s="37" t="s">
        <v>96</v>
      </c>
      <c r="C56" s="37" t="s">
        <v>155</v>
      </c>
      <c r="D56" s="30">
        <f>COUNTIFS(raw_stored!$E:$E,B56)</f>
        <v>5</v>
      </c>
      <c r="E56" s="32">
        <f>COUNTIFS(raw_act!$A:$A,B54,raw_act!$G:$G,E$2)</f>
        <v>99</v>
      </c>
      <c r="F56" s="32">
        <f>COUNTIFS(raw_act!$A:$A,B54,raw_act!$G:$G,F$2)</f>
        <v>0</v>
      </c>
      <c r="G56" s="32">
        <f>COUNTIFS(raw_act!$A:$A,B54,raw_act!$G:$G,G$2)</f>
        <v>0</v>
      </c>
      <c r="H56" s="32">
        <f>COUNTIFS(raw_act!$A:$A,B54,raw_act!$G:$G,H$2)</f>
        <v>10</v>
      </c>
      <c r="I56" s="32">
        <f>COUNTIFS(raw_act!$A:$A,B54,raw_act!$G:$G,I$2)</f>
        <v>0</v>
      </c>
      <c r="J56" s="32">
        <f>COUNTIFS(raw_act!$A:$A,#REF!,raw_act!$G:$G,J$2)</f>
        <v>0</v>
      </c>
      <c r="K56" s="32">
        <f>COUNTIFS(raw_act!$A:$A,B54,raw_act!$G:$G,K$2)</f>
        <v>25</v>
      </c>
      <c r="L56" s="32">
        <f>COUNTIFS(raw_act!$A:$A,B54,raw_act!$G:$G,L$2)</f>
        <v>22</v>
      </c>
      <c r="M56" s="26"/>
    </row>
    <row r="57" spans="1:13">
      <c r="A57" s="48">
        <v>51</v>
      </c>
      <c r="B57" s="37" t="s">
        <v>97</v>
      </c>
      <c r="C57" s="37" t="s">
        <v>156</v>
      </c>
      <c r="D57" s="30">
        <f>COUNTIFS(raw_stored!$E:$E,B57)</f>
        <v>0</v>
      </c>
      <c r="E57" s="32">
        <f>COUNTIFS(raw_act!$A:$A,B55,raw_act!$G:$G,E$2)</f>
        <v>48</v>
      </c>
      <c r="F57" s="32">
        <f>COUNTIFS(raw_act!$A:$A,B55,raw_act!$G:$G,F$2)</f>
        <v>0</v>
      </c>
      <c r="G57" s="32">
        <f>COUNTIFS(raw_act!$A:$A,B55,raw_act!$G:$G,G$2)</f>
        <v>0</v>
      </c>
      <c r="H57" s="32">
        <f>COUNTIFS(raw_act!$A:$A,B55,raw_act!$G:$G,H$2)</f>
        <v>11</v>
      </c>
      <c r="I57" s="32">
        <f>COUNTIFS(raw_act!$A:$A,B55,raw_act!$G:$G,I$2)</f>
        <v>0</v>
      </c>
      <c r="J57" s="32">
        <f>COUNTIFS(raw_act!$A:$A,#REF!,raw_act!$G:$G,J$2)</f>
        <v>0</v>
      </c>
      <c r="K57" s="32">
        <f>COUNTIFS(raw_act!$A:$A,B55,raw_act!$G:$G,K$2)</f>
        <v>11</v>
      </c>
      <c r="L57" s="32">
        <f>COUNTIFS(raw_act!$A:$A,B55,raw_act!$G:$G,L$2)</f>
        <v>10</v>
      </c>
      <c r="M57" s="26"/>
    </row>
    <row r="58" spans="1:13">
      <c r="A58" s="48">
        <v>52</v>
      </c>
      <c r="B58" s="37" t="s">
        <v>98</v>
      </c>
      <c r="C58" s="37" t="s">
        <v>157</v>
      </c>
      <c r="D58" s="30">
        <f>COUNTIFS(raw_stored!$E:$E,B58)</f>
        <v>1</v>
      </c>
      <c r="E58" s="32">
        <f>COUNTIFS(raw_act!$A:$A,B56,raw_act!$G:$G,E$2)</f>
        <v>189</v>
      </c>
      <c r="F58" s="32">
        <f>COUNTIFS(raw_act!$A:$A,B56,raw_act!$G:$G,F$2)</f>
        <v>0</v>
      </c>
      <c r="G58" s="32">
        <f>COUNTIFS(raw_act!$A:$A,B56,raw_act!$G:$G,G$2)</f>
        <v>0</v>
      </c>
      <c r="H58" s="32">
        <f>COUNTIFS(raw_act!$A:$A,B56,raw_act!$G:$G,H$2)</f>
        <v>41</v>
      </c>
      <c r="I58" s="32">
        <f>COUNTIFS(raw_act!$A:$A,B56,raw_act!$G:$G,I$2)</f>
        <v>12</v>
      </c>
      <c r="J58" s="32">
        <f>COUNTIFS(raw_act!$A:$A,#REF!,raw_act!$G:$G,J$2)</f>
        <v>0</v>
      </c>
      <c r="K58" s="32">
        <f>COUNTIFS(raw_act!$A:$A,B56,raw_act!$G:$G,K$2)</f>
        <v>21</v>
      </c>
      <c r="L58" s="32">
        <f>COUNTIFS(raw_act!$A:$A,B56,raw_act!$G:$G,L$2)</f>
        <v>21</v>
      </c>
      <c r="M58" s="26"/>
    </row>
    <row r="59" spans="1:13">
      <c r="A59" s="48">
        <v>53</v>
      </c>
      <c r="B59" s="37" t="s">
        <v>99</v>
      </c>
      <c r="C59" s="50" t="s">
        <v>158</v>
      </c>
      <c r="D59" s="51">
        <f>COUNTIFS(raw_stored!$E:$E,B59)</f>
        <v>0</v>
      </c>
      <c r="E59" s="32">
        <f>COUNTIFS(raw_act!$A:$A,B57,raw_act!$G:$G,E$2)</f>
        <v>32</v>
      </c>
      <c r="F59" s="32">
        <f>COUNTIFS(raw_act!$A:$A,B57,raw_act!$G:$G,F$2)</f>
        <v>0</v>
      </c>
      <c r="G59" s="32">
        <f>COUNTIFS(raw_act!$A:$A,B57,raw_act!$G:$G,G$2)</f>
        <v>0</v>
      </c>
      <c r="H59" s="32">
        <f>COUNTIFS(raw_act!$A:$A,B57,raw_act!$G:$G,H$2)</f>
        <v>6</v>
      </c>
      <c r="I59" s="32">
        <f>COUNTIFS(raw_act!$A:$A,B57,raw_act!$G:$G,I$2)</f>
        <v>11</v>
      </c>
      <c r="J59" s="32">
        <f>COUNTIFS(raw_act!$A:$A,#REF!,raw_act!$G:$G,J$2)</f>
        <v>0</v>
      </c>
      <c r="K59" s="32">
        <f>COUNTIFS(raw_act!$A:$A,B57,raw_act!$G:$G,K$2)</f>
        <v>12</v>
      </c>
      <c r="L59" s="32">
        <f>COUNTIFS(raw_act!$A:$A,B57,raw_act!$G:$G,L$2)</f>
        <v>12</v>
      </c>
      <c r="M59" s="26"/>
    </row>
    <row r="60" spans="1:13">
      <c r="C60" s="52" t="s">
        <v>2865</v>
      </c>
      <c r="D60" s="53">
        <f>SUM(D6:D59)</f>
        <v>796</v>
      </c>
    </row>
    <row r="61" spans="1:13">
      <c r="D61" s="54"/>
    </row>
    <row r="63" spans="1:13">
      <c r="B63" s="55"/>
    </row>
    <row r="66" spans="3:3">
      <c r="C66" s="45"/>
    </row>
    <row r="67" spans="3:3">
      <c r="C67" s="45"/>
    </row>
  </sheetData>
  <autoFilter ref="B5:M61"/>
  <conditionalFormatting sqref="D6:D59">
    <cfRule type="colorScale" priority="1">
      <colorScale>
        <cfvo type="min"/>
        <cfvo type="max"/>
        <color rgb="FFFFEF9C"/>
        <color rgb="FF63BE7B"/>
      </colorScale>
    </cfRule>
  </conditionalFormatting>
  <pageMargins left="0.75" right="0.75" top="1" bottom="1" header="0.5" footer="0.5"/>
  <pageSetup orientation="portrai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FC85"/>
  <sheetViews>
    <sheetView showGridLines="0" workbookViewId="0">
      <pane xSplit="3" ySplit="3" topLeftCell="I4" activePane="bottomRight" state="frozen"/>
      <selection pane="topRight"/>
      <selection pane="bottomLeft"/>
      <selection pane="bottomRight" activeCell="N35" sqref="N35"/>
    </sheetView>
  </sheetViews>
  <sheetFormatPr defaultColWidth="8.88671875" defaultRowHeight="14.4"/>
  <cols>
    <col min="1" max="1" width="3" style="27" customWidth="1"/>
    <col min="2" max="2" width="22" style="27" customWidth="1"/>
    <col min="3" max="3" width="21" style="27" customWidth="1"/>
    <col min="4" max="4" width="10.5546875" style="27" customWidth="1"/>
    <col min="5" max="9" width="7.88671875" style="28" customWidth="1"/>
    <col min="10" max="10" width="10" style="28" customWidth="1"/>
    <col min="11" max="11" width="12.21875" style="28" customWidth="1"/>
    <col min="12" max="12" width="13.44140625" style="28" customWidth="1"/>
    <col min="13" max="16383" width="8.88671875" style="27"/>
  </cols>
  <sheetData>
    <row r="1" spans="1:12">
      <c r="B1" s="29" t="s">
        <v>186</v>
      </c>
      <c r="C1" s="29" t="s">
        <v>187</v>
      </c>
      <c r="D1" s="30">
        <f>COUNTIFS(raw_act!$C:$C,B1,raw_act!$G:$G,D$3)</f>
        <v>0</v>
      </c>
      <c r="E1" s="31">
        <f>COUNTIFS(raw_act!$C:$C,B1,raw_act!$G:$G,E$3)</f>
        <v>700</v>
      </c>
      <c r="F1" s="31">
        <f>COUNTIFS(raw_act!$C:$C,B1,raw_act!$G:$G,F$3)</f>
        <v>52</v>
      </c>
      <c r="G1" s="32">
        <f>COUNTIFS(raw_act!$C:$C,B1,raw_act!$G:$G,G$3)</f>
        <v>674</v>
      </c>
      <c r="H1" s="32">
        <f>COUNTIFS(raw_act!$C:$C,B1,raw_act!$G:$G,H$3)</f>
        <v>2</v>
      </c>
      <c r="I1" s="32">
        <f>COUNTIFS(raw_act!$C:$C,B1,raw_act!$G:$G,I$3)</f>
        <v>0</v>
      </c>
      <c r="J1" s="32">
        <f>COUNTIFS(raw_act!$C:$C,B1,raw_act!$G:$G,J$3)</f>
        <v>4</v>
      </c>
      <c r="K1" s="32">
        <f>COUNTIFS(raw_act!$C:$C,B1,raw_act!$G:$G,K$3)</f>
        <v>4403</v>
      </c>
      <c r="L1" s="32">
        <f>COUNTIFS(raw_act!$C:$C,B1,raw_act!$G:$G,L$3)</f>
        <v>937</v>
      </c>
    </row>
    <row r="2" spans="1:12">
      <c r="D2" s="33" t="s">
        <v>1898</v>
      </c>
      <c r="E2" s="33" t="s">
        <v>1898</v>
      </c>
      <c r="F2" s="33" t="s">
        <v>1898</v>
      </c>
      <c r="G2" s="33" t="s">
        <v>1898</v>
      </c>
      <c r="H2" s="33" t="s">
        <v>1898</v>
      </c>
      <c r="I2" s="33" t="s">
        <v>1898</v>
      </c>
      <c r="J2" s="33" t="s">
        <v>1898</v>
      </c>
      <c r="K2" s="33" t="s">
        <v>1898</v>
      </c>
      <c r="L2" s="33" t="s">
        <v>1898</v>
      </c>
    </row>
    <row r="3" spans="1:12" s="26" customFormat="1" ht="13.2">
      <c r="A3" s="27"/>
      <c r="B3" s="34" t="s">
        <v>100</v>
      </c>
      <c r="C3" s="34" t="s">
        <v>101</v>
      </c>
      <c r="D3" s="35" t="s">
        <v>2866</v>
      </c>
      <c r="E3" s="36" t="s">
        <v>1939</v>
      </c>
      <c r="F3" s="36" t="s">
        <v>2513</v>
      </c>
      <c r="G3" s="36" t="s">
        <v>2201</v>
      </c>
      <c r="H3" s="36" t="s">
        <v>2441</v>
      </c>
      <c r="I3" s="36" t="s">
        <v>1949</v>
      </c>
      <c r="J3" s="36" t="s">
        <v>2796</v>
      </c>
      <c r="K3" s="36" t="s">
        <v>1948</v>
      </c>
      <c r="L3" s="36" t="s">
        <v>1947</v>
      </c>
    </row>
    <row r="4" spans="1:12">
      <c r="B4" s="37" t="s">
        <v>190</v>
      </c>
      <c r="C4" s="37" t="s">
        <v>51</v>
      </c>
      <c r="D4" s="30">
        <f>COUNTIFS(raw_stored!$O:$O,B4)</f>
        <v>3</v>
      </c>
      <c r="E4" s="31">
        <f>COUNTIFS(raw_act!$C:$C,B4,raw_act!$G:$G,E$3)</f>
        <v>60</v>
      </c>
      <c r="F4" s="31">
        <f>COUNTIFS(raw_act!$C:$C,B4,raw_act!$G:$G,F$3)</f>
        <v>0</v>
      </c>
      <c r="G4" s="32">
        <f>COUNTIFS(raw_act!$C:$C,B4,raw_act!$G:$G,G$3)</f>
        <v>0</v>
      </c>
      <c r="H4" s="32">
        <f>COUNTIFS(raw_act!$C:$C,B4,raw_act!$G:$G,H$3)</f>
        <v>2</v>
      </c>
      <c r="I4" s="32">
        <f>COUNTIFS(raw_act!$C:$C,B4,raw_act!$G:$G,I$3)</f>
        <v>5</v>
      </c>
      <c r="J4" s="32">
        <f>COUNTIFS(raw_act!$C:$C,B4,raw_act!$G:$G,J$3)</f>
        <v>0</v>
      </c>
      <c r="K4" s="32">
        <f>COUNTIFS(raw_act!$C:$C,B4,raw_act!$G:$G,K$3)</f>
        <v>15</v>
      </c>
      <c r="L4" s="32">
        <f>COUNTIFS(raw_act!$C:$C,B4,raw_act!$G:$G,L$3)</f>
        <v>15</v>
      </c>
    </row>
    <row r="5" spans="1:12">
      <c r="B5" s="37" t="s">
        <v>191</v>
      </c>
      <c r="C5" s="37" t="s">
        <v>52</v>
      </c>
      <c r="D5" s="30">
        <f>COUNTIFS(raw_stored!$O:$O,B5)</f>
        <v>0</v>
      </c>
      <c r="E5" s="31">
        <f>COUNTIFS(raw_act!$C:$C,B5,raw_act!$G:$G,E$3)</f>
        <v>9</v>
      </c>
      <c r="F5" s="31">
        <f>COUNTIFS(raw_act!$C:$C,B5,raw_act!$G:$G,F$3)</f>
        <v>0</v>
      </c>
      <c r="G5" s="32">
        <f>COUNTIFS(raw_act!$C:$C,B5,raw_act!$G:$G,G$3)</f>
        <v>0</v>
      </c>
      <c r="H5" s="32">
        <f>COUNTIFS(raw_act!$C:$C,B5,raw_act!$G:$G,H$3)</f>
        <v>0</v>
      </c>
      <c r="I5" s="32">
        <f>COUNTIFS(raw_act!$C:$C,B5,raw_act!$G:$G,I$3)</f>
        <v>0</v>
      </c>
      <c r="J5" s="32">
        <f>COUNTIFS(raw_act!$C:$C,B5,raw_act!$G:$G,J$3)</f>
        <v>0</v>
      </c>
      <c r="K5" s="32">
        <f>COUNTIFS(raw_act!$C:$C,B5,raw_act!$G:$G,K$3)</f>
        <v>3</v>
      </c>
      <c r="L5" s="32">
        <f>COUNTIFS(raw_act!$C:$C,B5,raw_act!$G:$G,L$3)</f>
        <v>3</v>
      </c>
    </row>
    <row r="6" spans="1:12">
      <c r="B6" s="37" t="s">
        <v>192</v>
      </c>
      <c r="C6" s="37" t="s">
        <v>53</v>
      </c>
      <c r="D6" s="30">
        <f>COUNTIFS(raw_stored!$O:$O,B6)</f>
        <v>0</v>
      </c>
      <c r="E6" s="31">
        <f>COUNTIFS(raw_act!$C:$C,B6,raw_act!$G:$G,E$3)</f>
        <v>112</v>
      </c>
      <c r="F6" s="31">
        <f>COUNTIFS(raw_act!$C:$C,B6,raw_act!$G:$G,F$3)</f>
        <v>0</v>
      </c>
      <c r="G6" s="32">
        <f>COUNTIFS(raw_act!$C:$C,B6,raw_act!$G:$G,G$3)</f>
        <v>0</v>
      </c>
      <c r="H6" s="32">
        <f>COUNTIFS(raw_act!$C:$C,B6,raw_act!$G:$G,H$3)</f>
        <v>0</v>
      </c>
      <c r="I6" s="32">
        <f>COUNTIFS(raw_act!$C:$C,B6,raw_act!$G:$G,I$3)</f>
        <v>6</v>
      </c>
      <c r="J6" s="32">
        <f>COUNTIFS(raw_act!$C:$C,B6,raw_act!$G:$G,J$3)</f>
        <v>0</v>
      </c>
      <c r="K6" s="32">
        <f>COUNTIFS(raw_act!$C:$C,B6,raw_act!$G:$G,K$3)</f>
        <v>22</v>
      </c>
      <c r="L6" s="32">
        <f>COUNTIFS(raw_act!$C:$C,B6,raw_act!$G:$G,L$3)</f>
        <v>22</v>
      </c>
    </row>
    <row r="7" spans="1:12">
      <c r="B7" s="38" t="s">
        <v>194</v>
      </c>
      <c r="C7" s="37" t="s">
        <v>54</v>
      </c>
      <c r="D7" s="30">
        <f>COUNTIFS(raw_stored!$O:$O,B7)</f>
        <v>0</v>
      </c>
      <c r="E7" s="31">
        <f>COUNTIFS(raw_act!$C:$C,B7,raw_act!$G:$G,E$3)</f>
        <v>140</v>
      </c>
      <c r="F7" s="31">
        <f>COUNTIFS(raw_act!$C:$C,B7,raw_act!$G:$G,F$3)</f>
        <v>0</v>
      </c>
      <c r="G7" s="32">
        <f>COUNTIFS(raw_act!$C:$C,B7,raw_act!$G:$G,G$3)</f>
        <v>0</v>
      </c>
      <c r="H7" s="32">
        <f>COUNTIFS(raw_act!$C:$C,B7,raw_act!$G:$G,H$3)</f>
        <v>0</v>
      </c>
      <c r="I7" s="32">
        <f>COUNTIFS(raw_act!$C:$C,B7,raw_act!$G:$G,I$3)</f>
        <v>68</v>
      </c>
      <c r="J7" s="32">
        <f>COUNTIFS(raw_act!$C:$C,B7,raw_act!$G:$G,J$3)</f>
        <v>0</v>
      </c>
      <c r="K7" s="32">
        <f>COUNTIFS(raw_act!$C:$C,B7,raw_act!$G:$G,K$3)</f>
        <v>37</v>
      </c>
      <c r="L7" s="32">
        <f>COUNTIFS(raw_act!$C:$C,B7,raw_act!$G:$G,L$3)</f>
        <v>37</v>
      </c>
    </row>
    <row r="8" spans="1:12">
      <c r="B8" s="37" t="s">
        <v>195</v>
      </c>
      <c r="C8" s="37" t="s">
        <v>54</v>
      </c>
      <c r="D8" s="30">
        <f>COUNTIFS(raw_stored!$O:$O,B8)</f>
        <v>0</v>
      </c>
      <c r="E8" s="31">
        <f>COUNTIFS(raw_act!$C:$C,B8,raw_act!$G:$G,E$3)</f>
        <v>3</v>
      </c>
      <c r="F8" s="31">
        <f>COUNTIFS(raw_act!$C:$C,B8,raw_act!$G:$G,F$3)</f>
        <v>0</v>
      </c>
      <c r="G8" s="32">
        <f>COUNTIFS(raw_act!$C:$C,B8,raw_act!$G:$G,G$3)</f>
        <v>0</v>
      </c>
      <c r="H8" s="32">
        <f>COUNTIFS(raw_act!$C:$C,B8,raw_act!$G:$G,H$3)</f>
        <v>0</v>
      </c>
      <c r="I8" s="32">
        <f>COUNTIFS(raw_act!$C:$C,B8,raw_act!$G:$G,I$3)</f>
        <v>0</v>
      </c>
      <c r="J8" s="32">
        <f>COUNTIFS(raw_act!$C:$C,B8,raw_act!$G:$G,J$3)</f>
        <v>0</v>
      </c>
      <c r="K8" s="32">
        <f>COUNTIFS(raw_act!$C:$C,B8,raw_act!$G:$G,K$3)</f>
        <v>0</v>
      </c>
      <c r="L8" s="32">
        <f>COUNTIFS(raw_act!$C:$C,B8,raw_act!$G:$G,L$3)</f>
        <v>0</v>
      </c>
    </row>
    <row r="9" spans="1:12">
      <c r="B9" s="37" t="s">
        <v>196</v>
      </c>
      <c r="C9" s="37" t="s">
        <v>55</v>
      </c>
      <c r="D9" s="30">
        <f>COUNTIFS(raw_stored!$O:$O,B9)</f>
        <v>7</v>
      </c>
      <c r="E9" s="31">
        <f>COUNTIFS(raw_act!$C:$C,B9,raw_act!$G:$G,E$3)</f>
        <v>482</v>
      </c>
      <c r="F9" s="31">
        <f>COUNTIFS(raw_act!$C:$C,B9,raw_act!$G:$G,F$3)</f>
        <v>0</v>
      </c>
      <c r="G9" s="32">
        <f>COUNTIFS(raw_act!$C:$C,B9,raw_act!$G:$G,G$3)</f>
        <v>0</v>
      </c>
      <c r="H9" s="32">
        <f>COUNTIFS(raw_act!$C:$C,B9,raw_act!$G:$G,H$3)</f>
        <v>119</v>
      </c>
      <c r="I9" s="32">
        <f>COUNTIFS(raw_act!$C:$C,B9,raw_act!$G:$G,I$3)</f>
        <v>0</v>
      </c>
      <c r="J9" s="32">
        <f>COUNTIFS(raw_act!$C:$C,B9,raw_act!$G:$G,J$3)</f>
        <v>0</v>
      </c>
      <c r="K9" s="32">
        <f>COUNTIFS(raw_act!$C:$C,B9,raw_act!$G:$G,K$3)</f>
        <v>43</v>
      </c>
      <c r="L9" s="32">
        <f>COUNTIFS(raw_act!$C:$C,B9,raw_act!$G:$G,L$3)</f>
        <v>43</v>
      </c>
    </row>
    <row r="10" spans="1:12">
      <c r="B10" s="37" t="s">
        <v>197</v>
      </c>
      <c r="C10" s="37" t="s">
        <v>57</v>
      </c>
      <c r="D10" s="30">
        <f>COUNTIFS(raw_stored!$O:$O,B10)</f>
        <v>0</v>
      </c>
      <c r="E10" s="31">
        <f>COUNTIFS(raw_act!$C:$C,B10,raw_act!$G:$G,E$3)</f>
        <v>73</v>
      </c>
      <c r="F10" s="31">
        <f>COUNTIFS(raw_act!$C:$C,B10,raw_act!$G:$G,F$3)</f>
        <v>0</v>
      </c>
      <c r="G10" s="32">
        <f>COUNTIFS(raw_act!$C:$C,B10,raw_act!$G:$G,G$3)</f>
        <v>0</v>
      </c>
      <c r="H10" s="32">
        <f>COUNTIFS(raw_act!$C:$C,B10,raw_act!$G:$G,H$3)</f>
        <v>13</v>
      </c>
      <c r="I10" s="32">
        <f>COUNTIFS(raw_act!$C:$C,B10,raw_act!$G:$G,I$3)</f>
        <v>0</v>
      </c>
      <c r="J10" s="32">
        <f>COUNTIFS(raw_act!$C:$C,B10,raw_act!$G:$G,J$3)</f>
        <v>0</v>
      </c>
      <c r="K10" s="32">
        <f>COUNTIFS(raw_act!$C:$C,B10,raw_act!$G:$G,K$3)</f>
        <v>9</v>
      </c>
      <c r="L10" s="32">
        <f>COUNTIFS(raw_act!$C:$C,B10,raw_act!$G:$G,L$3)</f>
        <v>9</v>
      </c>
    </row>
    <row r="11" spans="1:12">
      <c r="B11" s="37" t="s">
        <v>198</v>
      </c>
      <c r="C11" s="37" t="s">
        <v>59</v>
      </c>
      <c r="D11" s="30">
        <f>COUNTIFS(raw_stored!$O:$O,B11)</f>
        <v>0</v>
      </c>
      <c r="E11" s="31">
        <f>COUNTIFS(raw_act!$C:$C,B11,raw_act!$G:$G,E$3)</f>
        <v>38</v>
      </c>
      <c r="F11" s="31">
        <f>COUNTIFS(raw_act!$C:$C,B11,raw_act!$G:$G,F$3)</f>
        <v>0</v>
      </c>
      <c r="G11" s="32">
        <f>COUNTIFS(raw_act!$C:$C,B11,raw_act!$G:$G,G$3)</f>
        <v>0</v>
      </c>
      <c r="H11" s="32">
        <f>COUNTIFS(raw_act!$C:$C,B11,raw_act!$G:$G,H$3)</f>
        <v>0</v>
      </c>
      <c r="I11" s="32">
        <f>COUNTIFS(raw_act!$C:$C,B11,raw_act!$G:$G,I$3)</f>
        <v>0</v>
      </c>
      <c r="J11" s="32">
        <f>COUNTIFS(raw_act!$C:$C,B11,raw_act!$G:$G,J$3)</f>
        <v>0</v>
      </c>
      <c r="K11" s="32">
        <f>COUNTIFS(raw_act!$C:$C,B11,raw_act!$G:$G,K$3)</f>
        <v>14</v>
      </c>
      <c r="L11" s="32">
        <f>COUNTIFS(raw_act!$C:$C,B11,raw_act!$G:$G,L$3)</f>
        <v>14</v>
      </c>
    </row>
    <row r="12" spans="1:12">
      <c r="B12" s="37" t="s">
        <v>199</v>
      </c>
      <c r="C12" s="37" t="s">
        <v>60</v>
      </c>
      <c r="D12" s="30">
        <f>COUNTIFS(raw_stored!$O:$O,B12)</f>
        <v>3</v>
      </c>
      <c r="E12" s="31">
        <f>COUNTIFS(raw_act!$C:$C,B12,raw_act!$G:$G,E$3)</f>
        <v>60</v>
      </c>
      <c r="F12" s="31">
        <f>COUNTIFS(raw_act!$C:$C,B12,raw_act!$G:$G,F$3)</f>
        <v>0</v>
      </c>
      <c r="G12" s="32">
        <f>COUNTIFS(raw_act!$C:$C,B12,raw_act!$G:$G,G$3)</f>
        <v>0</v>
      </c>
      <c r="H12" s="32">
        <f>COUNTIFS(raw_act!$C:$C,B12,raw_act!$G:$G,H$3)</f>
        <v>6</v>
      </c>
      <c r="I12" s="32">
        <f>COUNTIFS(raw_act!$C:$C,B12,raw_act!$G:$G,I$3)</f>
        <v>0</v>
      </c>
      <c r="J12" s="32">
        <f>COUNTIFS(raw_act!$C:$C,B12,raw_act!$G:$G,J$3)</f>
        <v>0</v>
      </c>
      <c r="K12" s="32">
        <f>COUNTIFS(raw_act!$C:$C,B12,raw_act!$G:$G,K$3)</f>
        <v>13</v>
      </c>
      <c r="L12" s="32">
        <f>COUNTIFS(raw_act!$C:$C,B12,raw_act!$G:$G,L$3)</f>
        <v>12</v>
      </c>
    </row>
    <row r="13" spans="1:12">
      <c r="B13" s="37" t="s">
        <v>200</v>
      </c>
      <c r="C13" s="37" t="s">
        <v>61</v>
      </c>
      <c r="D13" s="30">
        <f>COUNTIFS(raw_stored!$O:$O,B13)</f>
        <v>21</v>
      </c>
      <c r="E13" s="31">
        <f>COUNTIFS(raw_act!$C:$C,B13,raw_act!$G:$G,E$3)</f>
        <v>360</v>
      </c>
      <c r="F13" s="31">
        <f>COUNTIFS(raw_act!$C:$C,B13,raw_act!$G:$G,F$3)</f>
        <v>0</v>
      </c>
      <c r="G13" s="32">
        <f>COUNTIFS(raw_act!$C:$C,B13,raw_act!$G:$G,G$3)</f>
        <v>0</v>
      </c>
      <c r="H13" s="32">
        <f>COUNTIFS(raw_act!$C:$C,B13,raw_act!$G:$G,H$3)</f>
        <v>6</v>
      </c>
      <c r="I13" s="32">
        <f>COUNTIFS(raw_act!$C:$C,B13,raw_act!$G:$G,I$3)</f>
        <v>17</v>
      </c>
      <c r="J13" s="32">
        <f>COUNTIFS(raw_act!$C:$C,B13,raw_act!$G:$G,J$3)</f>
        <v>0</v>
      </c>
      <c r="K13" s="32">
        <f>COUNTIFS(raw_act!$C:$C,B13,raw_act!$G:$G,K$3)</f>
        <v>92</v>
      </c>
      <c r="L13" s="32">
        <f>COUNTIFS(raw_act!$C:$C,B13,raw_act!$G:$G,L$3)</f>
        <v>87</v>
      </c>
    </row>
    <row r="14" spans="1:12">
      <c r="B14" s="37" t="s">
        <v>202</v>
      </c>
      <c r="C14" s="37" t="s">
        <v>62</v>
      </c>
      <c r="D14" s="30">
        <f>COUNTIFS(raw_stored!$O:$O,B14)</f>
        <v>0</v>
      </c>
      <c r="E14" s="31">
        <f>COUNTIFS(raw_act!$C:$C,B14,raw_act!$G:$G,E$3)</f>
        <v>1</v>
      </c>
      <c r="F14" s="31">
        <f>COUNTIFS(raw_act!$C:$C,B14,raw_act!$G:$G,F$3)</f>
        <v>0</v>
      </c>
      <c r="G14" s="32">
        <f>COUNTIFS(raw_act!$C:$C,B14,raw_act!$G:$G,G$3)</f>
        <v>0</v>
      </c>
      <c r="H14" s="32">
        <f>COUNTIFS(raw_act!$C:$C,B14,raw_act!$G:$G,H$3)</f>
        <v>0</v>
      </c>
      <c r="I14" s="32">
        <f>COUNTIFS(raw_act!$C:$C,B14,raw_act!$G:$G,I$3)</f>
        <v>0</v>
      </c>
      <c r="J14" s="32">
        <f>COUNTIFS(raw_act!$C:$C,B14,raw_act!$G:$G,J$3)</f>
        <v>0</v>
      </c>
      <c r="K14" s="32">
        <f>COUNTIFS(raw_act!$C:$C,B14,raw_act!$G:$G,K$3)</f>
        <v>0</v>
      </c>
      <c r="L14" s="32">
        <f>COUNTIFS(raw_act!$C:$C,B14,raw_act!$G:$G,L$3)</f>
        <v>0</v>
      </c>
    </row>
    <row r="15" spans="1:12">
      <c r="B15" s="37" t="s">
        <v>203</v>
      </c>
      <c r="C15" s="37" t="s">
        <v>62</v>
      </c>
      <c r="D15" s="30">
        <f>COUNTIFS(raw_stored!$O:$O,B15)</f>
        <v>0</v>
      </c>
      <c r="E15" s="31">
        <f>COUNTIFS(raw_act!$C:$C,B15,raw_act!$G:$G,E$3)</f>
        <v>117</v>
      </c>
      <c r="F15" s="31">
        <f>COUNTIFS(raw_act!$C:$C,B15,raw_act!$G:$G,F$3)</f>
        <v>0</v>
      </c>
      <c r="G15" s="32">
        <f>COUNTIFS(raw_act!$C:$C,B15,raw_act!$G:$G,G$3)</f>
        <v>0</v>
      </c>
      <c r="H15" s="32">
        <f>COUNTIFS(raw_act!$C:$C,B15,raw_act!$G:$G,H$3)</f>
        <v>0</v>
      </c>
      <c r="I15" s="32">
        <f>COUNTIFS(raw_act!$C:$C,B15,raw_act!$G:$G,I$3)</f>
        <v>15</v>
      </c>
      <c r="J15" s="32">
        <f>COUNTIFS(raw_act!$C:$C,B15,raw_act!$G:$G,J$3)</f>
        <v>0</v>
      </c>
      <c r="K15" s="32">
        <f>COUNTIFS(raw_act!$C:$C,B15,raw_act!$G:$G,K$3)</f>
        <v>17</v>
      </c>
      <c r="L15" s="32">
        <f>COUNTIFS(raw_act!$C:$C,B15,raw_act!$G:$G,L$3)</f>
        <v>17</v>
      </c>
    </row>
    <row r="16" spans="1:12">
      <c r="B16" s="37" t="s">
        <v>204</v>
      </c>
      <c r="C16" s="37" t="s">
        <v>63</v>
      </c>
      <c r="D16" s="30">
        <f>COUNTIFS(raw_stored!$O:$O,B16)</f>
        <v>0</v>
      </c>
      <c r="E16" s="31">
        <f>COUNTIFS(raw_act!$C:$C,B16,raw_act!$G:$G,E$3)</f>
        <v>63</v>
      </c>
      <c r="F16" s="31">
        <f>COUNTIFS(raw_act!$C:$C,B16,raw_act!$G:$G,F$3)</f>
        <v>0</v>
      </c>
      <c r="G16" s="32">
        <f>COUNTIFS(raw_act!$C:$C,B16,raw_act!$G:$G,G$3)</f>
        <v>0</v>
      </c>
      <c r="H16" s="32">
        <f>COUNTIFS(raw_act!$C:$C,B16,raw_act!$G:$G,H$3)</f>
        <v>11</v>
      </c>
      <c r="I16" s="32">
        <f>COUNTIFS(raw_act!$C:$C,B16,raw_act!$G:$G,I$3)</f>
        <v>0</v>
      </c>
      <c r="J16" s="32">
        <f>COUNTIFS(raw_act!$C:$C,B16,raw_act!$G:$G,J$3)</f>
        <v>0</v>
      </c>
      <c r="K16" s="32">
        <f>COUNTIFS(raw_act!$C:$C,B16,raw_act!$G:$G,K$3)</f>
        <v>28</v>
      </c>
      <c r="L16" s="32">
        <f>COUNTIFS(raw_act!$C:$C,B16,raw_act!$G:$G,L$3)</f>
        <v>28</v>
      </c>
    </row>
    <row r="17" spans="2:12">
      <c r="B17" s="37" t="s">
        <v>205</v>
      </c>
      <c r="C17" s="37" t="s">
        <v>64</v>
      </c>
      <c r="D17" s="30">
        <f>COUNTIFS(raw_stored!$O:$O,B17)</f>
        <v>17</v>
      </c>
      <c r="E17" s="31">
        <f>COUNTIFS(raw_act!$C:$C,B17,raw_act!$G:$G,E$3)</f>
        <v>201</v>
      </c>
      <c r="F17" s="31">
        <f>COUNTIFS(raw_act!$C:$C,B17,raw_act!$G:$G,F$3)</f>
        <v>0</v>
      </c>
      <c r="G17" s="32">
        <f>COUNTIFS(raw_act!$C:$C,B17,raw_act!$G:$G,G$3)</f>
        <v>0</v>
      </c>
      <c r="H17" s="32">
        <f>COUNTIFS(raw_act!$C:$C,B17,raw_act!$G:$G,H$3)</f>
        <v>0</v>
      </c>
      <c r="I17" s="32">
        <f>COUNTIFS(raw_act!$C:$C,B17,raw_act!$G:$G,I$3)</f>
        <v>29</v>
      </c>
      <c r="J17" s="32">
        <f>COUNTIFS(raw_act!$C:$C,B17,raw_act!$G:$G,J$3)</f>
        <v>0</v>
      </c>
      <c r="K17" s="32">
        <f>COUNTIFS(raw_act!$C:$C,B17,raw_act!$G:$G,K$3)</f>
        <v>48</v>
      </c>
      <c r="L17" s="32">
        <f>COUNTIFS(raw_act!$C:$C,B17,raw_act!$G:$G,L$3)</f>
        <v>48</v>
      </c>
    </row>
    <row r="18" spans="2:12">
      <c r="B18" s="37" t="s">
        <v>206</v>
      </c>
      <c r="C18" s="37" t="s">
        <v>65</v>
      </c>
      <c r="D18" s="30">
        <f>COUNTIFS(raw_stored!$O:$O,B18)</f>
        <v>15</v>
      </c>
      <c r="E18" s="31">
        <f>COUNTIFS(raw_act!$C:$C,B18,raw_act!$G:$G,E$3)</f>
        <v>87</v>
      </c>
      <c r="F18" s="31">
        <f>COUNTIFS(raw_act!$C:$C,B18,raw_act!$G:$G,F$3)</f>
        <v>0</v>
      </c>
      <c r="G18" s="32">
        <f>COUNTIFS(raw_act!$C:$C,B18,raw_act!$G:$G,G$3)</f>
        <v>0</v>
      </c>
      <c r="H18" s="32">
        <f>COUNTIFS(raw_act!$C:$C,B18,raw_act!$G:$G,H$3)</f>
        <v>0</v>
      </c>
      <c r="I18" s="32">
        <f>COUNTIFS(raw_act!$C:$C,B18,raw_act!$G:$G,I$3)</f>
        <v>0</v>
      </c>
      <c r="J18" s="32">
        <f>COUNTIFS(raw_act!$C:$C,B18,raw_act!$G:$G,J$3)</f>
        <v>0</v>
      </c>
      <c r="K18" s="32">
        <f>COUNTIFS(raw_act!$C:$C,B18,raw_act!$G:$G,K$3)</f>
        <v>13</v>
      </c>
      <c r="L18" s="32">
        <f>COUNTIFS(raw_act!$C:$C,B18,raw_act!$G:$G,L$3)</f>
        <v>11</v>
      </c>
    </row>
    <row r="19" spans="2:12">
      <c r="B19" s="37" t="s">
        <v>207</v>
      </c>
      <c r="C19" s="37" t="s">
        <v>66</v>
      </c>
      <c r="D19" s="30">
        <f>COUNTIFS(raw_stored!$O:$O,B19)</f>
        <v>28</v>
      </c>
      <c r="E19" s="31">
        <f>COUNTIFS(raw_act!$C:$C,B19,raw_act!$G:$G,E$3)</f>
        <v>775</v>
      </c>
      <c r="F19" s="31">
        <f>COUNTIFS(raw_act!$C:$C,B19,raw_act!$G:$G,F$3)</f>
        <v>0</v>
      </c>
      <c r="G19" s="32">
        <f>COUNTIFS(raw_act!$C:$C,B19,raw_act!$G:$G,G$3)</f>
        <v>0</v>
      </c>
      <c r="H19" s="32">
        <f>COUNTIFS(raw_act!$C:$C,B19,raw_act!$G:$G,H$3)</f>
        <v>45</v>
      </c>
      <c r="I19" s="32">
        <f>COUNTIFS(raw_act!$C:$C,B19,raw_act!$G:$G,I$3)</f>
        <v>1</v>
      </c>
      <c r="J19" s="32">
        <f>COUNTIFS(raw_act!$C:$C,B19,raw_act!$G:$G,J$3)</f>
        <v>0</v>
      </c>
      <c r="K19" s="32">
        <f>COUNTIFS(raw_act!$C:$C,B19,raw_act!$G:$G,K$3)</f>
        <v>53</v>
      </c>
      <c r="L19" s="32">
        <f>COUNTIFS(raw_act!$C:$C,B19,raw_act!$G:$G,L$3)</f>
        <v>50</v>
      </c>
    </row>
    <row r="20" spans="2:12">
      <c r="B20" s="37" t="s">
        <v>208</v>
      </c>
      <c r="C20" s="37" t="s">
        <v>67</v>
      </c>
      <c r="D20" s="30">
        <f>COUNTIFS(raw_stored!$O:$O,B20)</f>
        <v>0</v>
      </c>
      <c r="E20" s="31">
        <f>COUNTIFS(raw_act!$C:$C,B20,raw_act!$G:$G,E$3)</f>
        <v>91</v>
      </c>
      <c r="F20" s="31">
        <f>COUNTIFS(raw_act!$C:$C,B20,raw_act!$G:$G,F$3)</f>
        <v>0</v>
      </c>
      <c r="G20" s="32">
        <f>COUNTIFS(raw_act!$C:$C,B20,raw_act!$G:$G,G$3)</f>
        <v>0</v>
      </c>
      <c r="H20" s="32">
        <f>COUNTIFS(raw_act!$C:$C,B20,raw_act!$G:$G,H$3)</f>
        <v>11</v>
      </c>
      <c r="I20" s="32">
        <f>COUNTIFS(raw_act!$C:$C,B20,raw_act!$G:$G,I$3)</f>
        <v>16</v>
      </c>
      <c r="J20" s="32">
        <f>COUNTIFS(raw_act!$C:$C,B20,raw_act!$G:$G,J$3)</f>
        <v>0</v>
      </c>
      <c r="K20" s="32">
        <f>COUNTIFS(raw_act!$C:$C,B20,raw_act!$G:$G,K$3)</f>
        <v>16</v>
      </c>
      <c r="L20" s="32">
        <f>COUNTIFS(raw_act!$C:$C,B20,raw_act!$G:$G,L$3)</f>
        <v>16</v>
      </c>
    </row>
    <row r="21" spans="2:12">
      <c r="B21" s="37" t="s">
        <v>209</v>
      </c>
      <c r="C21" s="37" t="s">
        <v>68</v>
      </c>
      <c r="D21" s="30">
        <f>COUNTIFS(raw_stored!$O:$O,B21)</f>
        <v>0</v>
      </c>
      <c r="E21" s="31">
        <f>COUNTIFS(raw_act!$C:$C,B21,raw_act!$G:$G,E$3)</f>
        <v>153</v>
      </c>
      <c r="F21" s="31">
        <f>COUNTIFS(raw_act!$C:$C,B21,raw_act!$G:$G,F$3)</f>
        <v>0</v>
      </c>
      <c r="G21" s="32">
        <f>COUNTIFS(raw_act!$C:$C,B21,raw_act!$G:$G,G$3)</f>
        <v>0</v>
      </c>
      <c r="H21" s="32">
        <f>COUNTIFS(raw_act!$C:$C,B21,raw_act!$G:$G,H$3)</f>
        <v>0</v>
      </c>
      <c r="I21" s="32">
        <f>COUNTIFS(raw_act!$C:$C,B21,raw_act!$G:$G,I$3)</f>
        <v>26</v>
      </c>
      <c r="J21" s="32">
        <f>COUNTIFS(raw_act!$C:$C,B21,raw_act!$G:$G,J$3)</f>
        <v>0</v>
      </c>
      <c r="K21" s="32">
        <f>COUNTIFS(raw_act!$C:$C,B21,raw_act!$G:$G,K$3)</f>
        <v>36</v>
      </c>
      <c r="L21" s="32">
        <f>COUNTIFS(raw_act!$C:$C,B21,raw_act!$G:$G,L$3)</f>
        <v>36</v>
      </c>
    </row>
    <row r="22" spans="2:12">
      <c r="B22" s="38" t="s">
        <v>210</v>
      </c>
      <c r="C22" s="37" t="s">
        <v>68</v>
      </c>
      <c r="D22" s="30">
        <f>COUNTIFS(raw_stored!$O:$O,B22)</f>
        <v>0</v>
      </c>
      <c r="E22" s="31">
        <f>COUNTIFS(raw_act!$C:$C,B22,raw_act!$G:$G,E$3)</f>
        <v>11</v>
      </c>
      <c r="F22" s="31">
        <f>COUNTIFS(raw_act!$C:$C,B22,raw_act!$G:$G,F$3)</f>
        <v>0</v>
      </c>
      <c r="G22" s="32">
        <f>COUNTIFS(raw_act!$C:$C,B22,raw_act!$G:$G,G$3)</f>
        <v>0</v>
      </c>
      <c r="H22" s="32">
        <f>COUNTIFS(raw_act!$C:$C,B22,raw_act!$G:$G,H$3)</f>
        <v>0</v>
      </c>
      <c r="I22" s="32">
        <f>COUNTIFS(raw_act!$C:$C,B22,raw_act!$G:$G,I$3)</f>
        <v>1</v>
      </c>
      <c r="J22" s="32">
        <f>COUNTIFS(raw_act!$C:$C,B22,raw_act!$G:$G,J$3)</f>
        <v>0</v>
      </c>
      <c r="K22" s="32">
        <f>COUNTIFS(raw_act!$C:$C,B22,raw_act!$G:$G,K$3)</f>
        <v>2</v>
      </c>
      <c r="L22" s="32">
        <f>COUNTIFS(raw_act!$C:$C,B22,raw_act!$G:$G,L$3)</f>
        <v>2</v>
      </c>
    </row>
    <row r="23" spans="2:12">
      <c r="B23" s="37" t="s">
        <v>211</v>
      </c>
      <c r="C23" s="37" t="s">
        <v>69</v>
      </c>
      <c r="D23" s="30">
        <f>COUNTIFS(raw_stored!$O:$O,B23)</f>
        <v>37</v>
      </c>
      <c r="E23" s="31">
        <f>COUNTIFS(raw_act!$C:$C,B23,raw_act!$G:$G,E$3)</f>
        <v>130</v>
      </c>
      <c r="F23" s="31">
        <f>COUNTIFS(raw_act!$C:$C,B23,raw_act!$G:$G,F$3)</f>
        <v>0</v>
      </c>
      <c r="G23" s="32">
        <f>COUNTIFS(raw_act!$C:$C,B23,raw_act!$G:$G,G$3)</f>
        <v>0</v>
      </c>
      <c r="H23" s="32">
        <f>COUNTIFS(raw_act!$C:$C,B23,raw_act!$G:$G,H$3)</f>
        <v>0</v>
      </c>
      <c r="I23" s="32">
        <f>COUNTIFS(raw_act!$C:$C,B23,raw_act!$G:$G,I$3)</f>
        <v>1</v>
      </c>
      <c r="J23" s="32">
        <f>COUNTIFS(raw_act!$C:$C,B23,raw_act!$G:$G,J$3)</f>
        <v>0</v>
      </c>
      <c r="K23" s="32">
        <f>COUNTIFS(raw_act!$C:$C,B23,raw_act!$G:$G,K$3)</f>
        <v>0</v>
      </c>
      <c r="L23" s="32">
        <f>COUNTIFS(raw_act!$C:$C,B23,raw_act!$G:$G,L$3)</f>
        <v>0</v>
      </c>
    </row>
    <row r="24" spans="2:12">
      <c r="B24" s="37" t="s">
        <v>212</v>
      </c>
      <c r="C24" s="37" t="s">
        <v>69</v>
      </c>
      <c r="D24" s="30">
        <f>COUNTIFS(raw_stored!$O:$O,B24)</f>
        <v>110</v>
      </c>
      <c r="E24" s="31">
        <f>COUNTIFS(raw_act!$C:$C,B24,raw_act!$G:$G,E$3)</f>
        <v>664</v>
      </c>
      <c r="F24" s="31">
        <f>COUNTIFS(raw_act!$C:$C,B24,raw_act!$G:$G,F$3)</f>
        <v>0</v>
      </c>
      <c r="G24" s="32">
        <f>COUNTIFS(raw_act!$C:$C,B24,raw_act!$G:$G,G$3)</f>
        <v>0</v>
      </c>
      <c r="H24" s="32">
        <f>COUNTIFS(raw_act!$C:$C,B24,raw_act!$G:$G,H$3)</f>
        <v>0</v>
      </c>
      <c r="I24" s="32">
        <f>COUNTIFS(raw_act!$C:$C,B24,raw_act!$G:$G,I$3)</f>
        <v>35</v>
      </c>
      <c r="J24" s="32">
        <f>COUNTIFS(raw_act!$C:$C,B24,raw_act!$G:$G,J$3)</f>
        <v>0</v>
      </c>
      <c r="K24" s="32">
        <f>COUNTIFS(raw_act!$C:$C,B24,raw_act!$G:$G,K$3)</f>
        <v>46</v>
      </c>
      <c r="L24" s="32">
        <f>COUNTIFS(raw_act!$C:$C,B24,raw_act!$G:$G,L$3)</f>
        <v>45</v>
      </c>
    </row>
    <row r="25" spans="2:12">
      <c r="B25" s="37" t="s">
        <v>213</v>
      </c>
      <c r="C25" s="37" t="s">
        <v>70</v>
      </c>
      <c r="D25" s="30">
        <f>COUNTIFS(raw_stored!$O:$O,B25)</f>
        <v>7</v>
      </c>
      <c r="E25" s="31">
        <f>COUNTIFS(raw_act!$C:$C,B25,raw_act!$G:$G,E$3)</f>
        <v>218</v>
      </c>
      <c r="F25" s="31">
        <f>COUNTIFS(raw_act!$C:$C,B25,raw_act!$G:$G,F$3)</f>
        <v>0</v>
      </c>
      <c r="G25" s="32">
        <f>COUNTIFS(raw_act!$C:$C,B25,raw_act!$G:$G,G$3)</f>
        <v>0</v>
      </c>
      <c r="H25" s="32">
        <f>COUNTIFS(raw_act!$C:$C,B25,raw_act!$G:$G,H$3)</f>
        <v>17</v>
      </c>
      <c r="I25" s="32">
        <f>COUNTIFS(raw_act!$C:$C,B25,raw_act!$G:$G,I$3)</f>
        <v>0</v>
      </c>
      <c r="J25" s="32">
        <f>COUNTIFS(raw_act!$C:$C,B25,raw_act!$G:$G,J$3)</f>
        <v>0</v>
      </c>
      <c r="K25" s="32">
        <f>COUNTIFS(raw_act!$C:$C,B25,raw_act!$G:$G,K$3)</f>
        <v>31</v>
      </c>
      <c r="L25" s="32">
        <f>COUNTIFS(raw_act!$C:$C,B25,raw_act!$G:$G,L$3)</f>
        <v>30</v>
      </c>
    </row>
    <row r="26" spans="2:12">
      <c r="B26" s="37" t="s">
        <v>214</v>
      </c>
      <c r="C26" s="37" t="s">
        <v>71</v>
      </c>
      <c r="D26" s="30">
        <f>COUNTIFS(raw_stored!$O:$O,B26)</f>
        <v>1</v>
      </c>
      <c r="E26" s="31">
        <f>COUNTIFS(raw_act!$C:$C,B26,raw_act!$G:$G,E$3)</f>
        <v>115</v>
      </c>
      <c r="F26" s="31">
        <f>COUNTIFS(raw_act!$C:$C,B26,raw_act!$G:$G,F$3)</f>
        <v>0</v>
      </c>
      <c r="G26" s="32">
        <f>COUNTIFS(raw_act!$C:$C,B26,raw_act!$G:$G,G$3)</f>
        <v>0</v>
      </c>
      <c r="H26" s="32">
        <f>COUNTIFS(raw_act!$C:$C,B26,raw_act!$G:$G,H$3)</f>
        <v>5</v>
      </c>
      <c r="I26" s="32">
        <f>COUNTIFS(raw_act!$C:$C,B26,raw_act!$G:$G,I$3)</f>
        <v>1</v>
      </c>
      <c r="J26" s="32">
        <f>COUNTIFS(raw_act!$C:$C,B26,raw_act!$G:$G,J$3)</f>
        <v>0</v>
      </c>
      <c r="K26" s="32">
        <f>COUNTIFS(raw_act!$C:$C,B26,raw_act!$G:$G,K$3)</f>
        <v>20</v>
      </c>
      <c r="L26" s="32">
        <f>COUNTIFS(raw_act!$C:$C,B26,raw_act!$G:$G,L$3)</f>
        <v>20</v>
      </c>
    </row>
    <row r="27" spans="2:12">
      <c r="B27" s="37" t="s">
        <v>215</v>
      </c>
      <c r="C27" s="37" t="s">
        <v>72</v>
      </c>
      <c r="D27" s="30">
        <f>COUNTIFS(raw_stored!$O:$O,B27)</f>
        <v>0</v>
      </c>
      <c r="E27" s="31">
        <f>COUNTIFS(raw_act!$C:$C,B27,raw_act!$G:$G,E$3)</f>
        <v>0</v>
      </c>
      <c r="F27" s="31">
        <f>COUNTIFS(raw_act!$C:$C,B27,raw_act!$G:$G,F$3)</f>
        <v>0</v>
      </c>
      <c r="G27" s="32">
        <f>COUNTIFS(raw_act!$C:$C,B27,raw_act!$G:$G,G$3)</f>
        <v>0</v>
      </c>
      <c r="H27" s="32">
        <f>COUNTIFS(raw_act!$C:$C,B27,raw_act!$G:$G,H$3)</f>
        <v>0</v>
      </c>
      <c r="I27" s="32">
        <f>COUNTIFS(raw_act!$C:$C,B27,raw_act!$G:$G,I$3)</f>
        <v>0</v>
      </c>
      <c r="J27" s="32">
        <f>COUNTIFS(raw_act!$C:$C,B27,raw_act!$G:$G,J$3)</f>
        <v>0</v>
      </c>
      <c r="K27" s="32">
        <f>COUNTIFS(raw_act!$C:$C,B27,raw_act!$G:$G,K$3)</f>
        <v>0</v>
      </c>
      <c r="L27" s="32">
        <f>COUNTIFS(raw_act!$C:$C,B27,raw_act!$G:$G,L$3)</f>
        <v>0</v>
      </c>
    </row>
    <row r="28" spans="2:12">
      <c r="B28" s="37" t="s">
        <v>216</v>
      </c>
      <c r="C28" s="37" t="s">
        <v>73</v>
      </c>
      <c r="D28" s="30">
        <f>COUNTIFS(raw_stored!$O:$O,B28)</f>
        <v>0</v>
      </c>
      <c r="E28" s="31">
        <f>COUNTIFS(raw_act!$C:$C,B28,raw_act!$G:$G,E$3)</f>
        <v>71</v>
      </c>
      <c r="F28" s="31">
        <f>COUNTIFS(raw_act!$C:$C,B28,raw_act!$G:$G,F$3)</f>
        <v>0</v>
      </c>
      <c r="G28" s="32">
        <f>COUNTIFS(raw_act!$C:$C,B28,raw_act!$G:$G,G$3)</f>
        <v>0</v>
      </c>
      <c r="H28" s="32">
        <f>COUNTIFS(raw_act!$C:$C,B28,raw_act!$G:$G,H$3)</f>
        <v>0</v>
      </c>
      <c r="I28" s="32">
        <f>COUNTIFS(raw_act!$C:$C,B28,raw_act!$G:$G,I$3)</f>
        <v>6</v>
      </c>
      <c r="J28" s="32">
        <f>COUNTIFS(raw_act!$C:$C,B28,raw_act!$G:$G,J$3)</f>
        <v>0</v>
      </c>
      <c r="K28" s="32">
        <f>COUNTIFS(raw_act!$C:$C,B28,raw_act!$G:$G,K$3)</f>
        <v>28</v>
      </c>
      <c r="L28" s="32">
        <f>COUNTIFS(raw_act!$C:$C,B28,raw_act!$G:$G,L$3)</f>
        <v>28</v>
      </c>
    </row>
    <row r="29" spans="2:12">
      <c r="B29" s="37" t="s">
        <v>217</v>
      </c>
      <c r="C29" s="37" t="s">
        <v>74</v>
      </c>
      <c r="D29" s="30">
        <f>COUNTIFS(raw_stored!$O:$O,B29)</f>
        <v>0</v>
      </c>
      <c r="E29" s="31">
        <f>COUNTIFS(raw_act!$C:$C,B29,raw_act!$G:$G,E$3)</f>
        <v>123</v>
      </c>
      <c r="F29" s="31">
        <f>COUNTIFS(raw_act!$C:$C,B29,raw_act!$G:$G,F$3)</f>
        <v>0</v>
      </c>
      <c r="G29" s="32">
        <f>COUNTIFS(raw_act!$C:$C,B29,raw_act!$G:$G,G$3)</f>
        <v>0</v>
      </c>
      <c r="H29" s="32">
        <f>COUNTIFS(raw_act!$C:$C,B29,raw_act!$G:$G,H$3)</f>
        <v>0</v>
      </c>
      <c r="I29" s="32">
        <f>COUNTIFS(raw_act!$C:$C,B29,raw_act!$G:$G,I$3)</f>
        <v>1</v>
      </c>
      <c r="J29" s="32">
        <f>COUNTIFS(raw_act!$C:$C,B29,raw_act!$G:$G,J$3)</f>
        <v>0</v>
      </c>
      <c r="K29" s="32">
        <f>COUNTIFS(raw_act!$C:$C,B29,raw_act!$G:$G,K$3)</f>
        <v>41</v>
      </c>
      <c r="L29" s="32">
        <f>COUNTIFS(raw_act!$C:$C,B29,raw_act!$G:$G,L$3)</f>
        <v>41</v>
      </c>
    </row>
    <row r="30" spans="2:12">
      <c r="B30" s="37" t="s">
        <v>218</v>
      </c>
      <c r="C30" s="37" t="s">
        <v>75</v>
      </c>
      <c r="D30" s="30">
        <f>COUNTIFS(raw_stored!$O:$O,B30)</f>
        <v>1</v>
      </c>
      <c r="E30" s="31">
        <f>COUNTIFS(raw_act!$C:$C,B30,raw_act!$G:$G,E$3)</f>
        <v>13</v>
      </c>
      <c r="F30" s="31">
        <f>COUNTIFS(raw_act!$C:$C,B30,raw_act!$G:$G,F$3)</f>
        <v>0</v>
      </c>
      <c r="G30" s="32">
        <f>COUNTIFS(raw_act!$C:$C,B30,raw_act!$G:$G,G$3)</f>
        <v>0</v>
      </c>
      <c r="H30" s="32">
        <f>COUNTIFS(raw_act!$C:$C,B30,raw_act!$G:$G,H$3)</f>
        <v>2</v>
      </c>
      <c r="I30" s="32">
        <f>COUNTIFS(raw_act!$C:$C,B30,raw_act!$G:$G,I$3)</f>
        <v>0</v>
      </c>
      <c r="J30" s="32">
        <f>COUNTIFS(raw_act!$C:$C,B30,raw_act!$G:$G,J$3)</f>
        <v>0</v>
      </c>
      <c r="K30" s="32">
        <f>COUNTIFS(raw_act!$C:$C,B30,raw_act!$G:$G,K$3)</f>
        <v>6</v>
      </c>
      <c r="L30" s="32">
        <f>COUNTIFS(raw_act!$C:$C,B30,raw_act!$G:$G,L$3)</f>
        <v>6</v>
      </c>
    </row>
    <row r="31" spans="2:12">
      <c r="B31" s="37" t="s">
        <v>219</v>
      </c>
      <c r="C31" s="37" t="s">
        <v>41</v>
      </c>
      <c r="D31" s="30">
        <f>COUNTIFS(raw_stored!$O:$O,B31)</f>
        <v>82</v>
      </c>
      <c r="E31" s="31">
        <f>COUNTIFS(raw_act!$C:$C,B31,raw_act!$G:$G,E$3)</f>
        <v>494</v>
      </c>
      <c r="F31" s="31">
        <f>COUNTIFS(raw_act!$C:$C,B31,raw_act!$G:$G,F$3)</f>
        <v>0</v>
      </c>
      <c r="G31" s="32">
        <f>COUNTIFS(raw_act!$C:$C,B31,raw_act!$G:$G,G$3)</f>
        <v>0</v>
      </c>
      <c r="H31" s="32">
        <f>COUNTIFS(raw_act!$C:$C,B31,raw_act!$G:$G,H$3)</f>
        <v>17</v>
      </c>
      <c r="I31" s="32">
        <f>COUNTIFS(raw_act!$C:$C,B31,raw_act!$G:$G,I$3)</f>
        <v>24</v>
      </c>
      <c r="J31" s="32">
        <f>COUNTIFS(raw_act!$C:$C,B31,raw_act!$G:$G,J$3)</f>
        <v>0</v>
      </c>
      <c r="K31" s="32">
        <f>COUNTIFS(raw_act!$C:$C,B31,raw_act!$G:$G,K$3)</f>
        <v>71</v>
      </c>
      <c r="L31" s="32">
        <f>COUNTIFS(raw_act!$C:$C,B31,raw_act!$G:$G,L$3)</f>
        <v>71</v>
      </c>
    </row>
    <row r="32" spans="2:12">
      <c r="B32" s="37" t="s">
        <v>220</v>
      </c>
      <c r="C32" s="37" t="s">
        <v>41</v>
      </c>
      <c r="D32" s="30">
        <f>COUNTIFS(raw_stored!$O:$O,B32)</f>
        <v>0</v>
      </c>
      <c r="E32" s="31">
        <f>COUNTIFS(raw_act!$C:$C,B32,raw_act!$G:$G,E$3)</f>
        <v>0</v>
      </c>
      <c r="F32" s="31">
        <f>COUNTIFS(raw_act!$C:$C,B32,raw_act!$G:$G,F$3)</f>
        <v>0</v>
      </c>
      <c r="G32" s="32">
        <f>COUNTIFS(raw_act!$C:$C,B32,raw_act!$G:$G,G$3)</f>
        <v>0</v>
      </c>
      <c r="H32" s="32">
        <f>COUNTIFS(raw_act!$C:$C,B32,raw_act!$G:$G,H$3)</f>
        <v>0</v>
      </c>
      <c r="I32" s="32">
        <f>COUNTIFS(raw_act!$C:$C,B32,raw_act!$G:$G,I$3)</f>
        <v>0</v>
      </c>
      <c r="J32" s="32">
        <f>COUNTIFS(raw_act!$C:$C,B32,raw_act!$G:$G,J$3)</f>
        <v>0</v>
      </c>
      <c r="K32" s="32">
        <f>COUNTIFS(raw_act!$C:$C,B32,raw_act!$G:$G,K$3)</f>
        <v>0</v>
      </c>
      <c r="L32" s="32">
        <f>COUNTIFS(raw_act!$C:$C,B32,raw_act!$G:$G,L$3)</f>
        <v>0</v>
      </c>
    </row>
    <row r="33" spans="2:12">
      <c r="B33" s="37" t="s">
        <v>221</v>
      </c>
      <c r="C33" s="37" t="s">
        <v>41</v>
      </c>
      <c r="D33" s="30">
        <f>COUNTIFS(raw_stored!$O:$O,B33)</f>
        <v>0</v>
      </c>
      <c r="E33" s="31">
        <f>COUNTIFS(raw_act!$C:$C,B33,raw_act!$G:$G,E$3)</f>
        <v>0</v>
      </c>
      <c r="F33" s="31">
        <f>COUNTIFS(raw_act!$C:$C,B33,raw_act!$G:$G,F$3)</f>
        <v>0</v>
      </c>
      <c r="G33" s="32">
        <f>COUNTIFS(raw_act!$C:$C,B33,raw_act!$G:$G,G$3)</f>
        <v>0</v>
      </c>
      <c r="H33" s="32">
        <f>COUNTIFS(raw_act!$C:$C,B33,raw_act!$G:$G,H$3)</f>
        <v>0</v>
      </c>
      <c r="I33" s="32">
        <f>COUNTIFS(raw_act!$C:$C,B33,raw_act!$G:$G,I$3)</f>
        <v>0</v>
      </c>
      <c r="J33" s="32">
        <f>COUNTIFS(raw_act!$C:$C,B33,raw_act!$G:$G,J$3)</f>
        <v>0</v>
      </c>
      <c r="K33" s="32">
        <f>COUNTIFS(raw_act!$C:$C,B33,raw_act!$G:$G,K$3)</f>
        <v>0</v>
      </c>
      <c r="L33" s="32">
        <f>COUNTIFS(raw_act!$C:$C,B33,raw_act!$G:$G,L$3)</f>
        <v>0</v>
      </c>
    </row>
    <row r="34" spans="2:12">
      <c r="B34" s="37" t="s">
        <v>222</v>
      </c>
      <c r="C34" s="37" t="s">
        <v>76</v>
      </c>
      <c r="D34" s="30">
        <f>COUNTIFS(raw_stored!$O:$O,B34)</f>
        <v>23</v>
      </c>
      <c r="E34" s="31">
        <f>COUNTIFS(raw_act!$C:$C,B34,raw_act!$G:$G,E$3)</f>
        <v>281</v>
      </c>
      <c r="F34" s="31">
        <f>COUNTIFS(raw_act!$C:$C,B34,raw_act!$G:$G,F$3)</f>
        <v>0</v>
      </c>
      <c r="G34" s="32">
        <f>COUNTIFS(raw_act!$C:$C,B34,raw_act!$G:$G,G$3)</f>
        <v>0</v>
      </c>
      <c r="H34" s="32">
        <f>COUNTIFS(raw_act!$C:$C,B34,raw_act!$G:$G,H$3)</f>
        <v>20</v>
      </c>
      <c r="I34" s="32">
        <f>COUNTIFS(raw_act!$C:$C,B34,raw_act!$G:$G,I$3)</f>
        <v>0</v>
      </c>
      <c r="J34" s="32">
        <f>COUNTIFS(raw_act!$C:$C,B34,raw_act!$G:$G,J$3)</f>
        <v>0</v>
      </c>
      <c r="K34" s="32">
        <f>COUNTIFS(raw_act!$C:$C,B34,raw_act!$G:$G,K$3)</f>
        <v>24</v>
      </c>
      <c r="L34" s="32">
        <f>COUNTIFS(raw_act!$C:$C,B34,raw_act!$G:$G,L$3)</f>
        <v>23</v>
      </c>
    </row>
    <row r="35" spans="2:12">
      <c r="B35" s="37" t="s">
        <v>223</v>
      </c>
      <c r="C35" s="37" t="s">
        <v>42</v>
      </c>
      <c r="D35" s="30">
        <f>COUNTIFS(raw_stored!$O:$O,B35)</f>
        <v>47</v>
      </c>
      <c r="E35" s="31">
        <f>COUNTIFS(raw_act!$C:$C,B35,raw_act!$G:$G,E$3)</f>
        <v>220</v>
      </c>
      <c r="F35" s="31">
        <f>COUNTIFS(raw_act!$C:$C,B35,raw_act!$G:$G,F$3)</f>
        <v>0</v>
      </c>
      <c r="G35" s="32">
        <f>COUNTIFS(raw_act!$C:$C,B35,raw_act!$G:$G,G$3)</f>
        <v>0</v>
      </c>
      <c r="H35" s="32">
        <f>COUNTIFS(raw_act!$C:$C,B35,raw_act!$G:$G,H$3)</f>
        <v>0</v>
      </c>
      <c r="I35" s="32">
        <f>COUNTIFS(raw_act!$C:$C,B35,raw_act!$G:$G,I$3)</f>
        <v>26</v>
      </c>
      <c r="J35" s="32">
        <f>COUNTIFS(raw_act!$C:$C,B35,raw_act!$G:$G,J$3)</f>
        <v>0</v>
      </c>
      <c r="K35" s="32">
        <f>COUNTIFS(raw_act!$C:$C,B35,raw_act!$G:$G,K$3)</f>
        <v>14</v>
      </c>
      <c r="L35" s="32">
        <f>COUNTIFS(raw_act!$C:$C,B35,raw_act!$G:$G,L$3)</f>
        <v>14</v>
      </c>
    </row>
    <row r="36" spans="2:12">
      <c r="B36" s="37" t="s">
        <v>224</v>
      </c>
      <c r="C36" s="37" t="s">
        <v>44</v>
      </c>
      <c r="D36" s="30">
        <f>COUNTIFS(raw_stored!$O:$O,B36)</f>
        <v>0</v>
      </c>
      <c r="E36" s="31">
        <f>COUNTIFS(raw_act!$C:$C,B36,raw_act!$G:$G,E$3)</f>
        <v>115</v>
      </c>
      <c r="F36" s="31">
        <f>COUNTIFS(raw_act!$C:$C,B36,raw_act!$G:$G,F$3)</f>
        <v>0</v>
      </c>
      <c r="G36" s="32">
        <f>COUNTIFS(raw_act!$C:$C,B36,raw_act!$G:$G,G$3)</f>
        <v>0</v>
      </c>
      <c r="H36" s="32">
        <f>COUNTIFS(raw_act!$C:$C,B36,raw_act!$G:$G,H$3)</f>
        <v>0</v>
      </c>
      <c r="I36" s="32">
        <f>COUNTIFS(raw_act!$C:$C,B36,raw_act!$G:$G,I$3)</f>
        <v>0</v>
      </c>
      <c r="J36" s="32">
        <f>COUNTIFS(raw_act!$C:$C,B36,raw_act!$G:$G,J$3)</f>
        <v>0</v>
      </c>
      <c r="K36" s="32">
        <f>COUNTIFS(raw_act!$C:$C,B36,raw_act!$G:$G,K$3)</f>
        <v>5</v>
      </c>
      <c r="L36" s="32">
        <f>COUNTIFS(raw_act!$C:$C,B36,raw_act!$G:$G,L$3)</f>
        <v>5</v>
      </c>
    </row>
    <row r="37" spans="2:12">
      <c r="B37" s="37" t="s">
        <v>225</v>
      </c>
      <c r="C37" s="37" t="s">
        <v>44</v>
      </c>
      <c r="D37" s="30">
        <f>COUNTIFS(raw_stored!$O:$O,B37)</f>
        <v>4</v>
      </c>
      <c r="E37" s="31">
        <f>COUNTIFS(raw_act!$C:$C,B37,raw_act!$G:$G,E$3)</f>
        <v>24</v>
      </c>
      <c r="F37" s="31">
        <f>COUNTIFS(raw_act!$C:$C,B37,raw_act!$G:$G,F$3)</f>
        <v>0</v>
      </c>
      <c r="G37" s="32">
        <f>COUNTIFS(raw_act!$C:$C,B37,raw_act!$G:$G,G$3)</f>
        <v>0</v>
      </c>
      <c r="H37" s="32">
        <f>COUNTIFS(raw_act!$C:$C,B37,raw_act!$G:$G,H$3)</f>
        <v>2</v>
      </c>
      <c r="I37" s="32">
        <f>COUNTIFS(raw_act!$C:$C,B37,raw_act!$G:$G,I$3)</f>
        <v>0</v>
      </c>
      <c r="J37" s="32">
        <f>COUNTIFS(raw_act!$C:$C,B37,raw_act!$G:$G,J$3)</f>
        <v>0</v>
      </c>
      <c r="K37" s="32">
        <f>COUNTIFS(raw_act!$C:$C,B37,raw_act!$G:$G,K$3)</f>
        <v>3</v>
      </c>
      <c r="L37" s="32">
        <f>COUNTIFS(raw_act!$C:$C,B37,raw_act!$G:$G,L$3)</f>
        <v>3</v>
      </c>
    </row>
    <row r="38" spans="2:12">
      <c r="B38" s="38" t="s">
        <v>226</v>
      </c>
      <c r="C38" s="37" t="s">
        <v>44</v>
      </c>
      <c r="D38" s="30">
        <f>COUNTIFS(raw_stored!$O:$O,B38)</f>
        <v>0</v>
      </c>
      <c r="E38" s="31">
        <f>COUNTIFS(raw_act!$C:$C,B38,raw_act!$G:$G,E$3)</f>
        <v>4</v>
      </c>
      <c r="F38" s="31">
        <f>COUNTIFS(raw_act!$C:$C,B38,raw_act!$G:$G,F$3)</f>
        <v>0</v>
      </c>
      <c r="G38" s="32">
        <f>COUNTIFS(raw_act!$C:$C,B38,raw_act!$G:$G,G$3)</f>
        <v>0</v>
      </c>
      <c r="H38" s="32">
        <f>COUNTIFS(raw_act!$C:$C,B38,raw_act!$G:$G,H$3)</f>
        <v>0</v>
      </c>
      <c r="I38" s="32">
        <f>COUNTIFS(raw_act!$C:$C,B38,raw_act!$G:$G,I$3)</f>
        <v>0</v>
      </c>
      <c r="J38" s="32">
        <f>COUNTIFS(raw_act!$C:$C,B38,raw_act!$G:$G,J$3)</f>
        <v>0</v>
      </c>
      <c r="K38" s="32">
        <f>COUNTIFS(raw_act!$C:$C,B38,raw_act!$G:$G,K$3)</f>
        <v>0</v>
      </c>
      <c r="L38" s="32">
        <f>COUNTIFS(raw_act!$C:$C,B38,raw_act!$G:$G,L$3)</f>
        <v>0</v>
      </c>
    </row>
    <row r="39" spans="2:12">
      <c r="B39" s="37" t="s">
        <v>227</v>
      </c>
      <c r="C39" s="37" t="s">
        <v>44</v>
      </c>
      <c r="D39" s="30">
        <f>COUNTIFS(raw_stored!$O:$O,B39)</f>
        <v>0</v>
      </c>
      <c r="E39" s="31">
        <f>COUNTIFS(raw_act!$C:$C,B39,raw_act!$G:$G,E$3)</f>
        <v>178</v>
      </c>
      <c r="F39" s="31">
        <f>COUNTIFS(raw_act!$C:$C,B39,raw_act!$G:$G,F$3)</f>
        <v>0</v>
      </c>
      <c r="G39" s="32">
        <f>COUNTIFS(raw_act!$C:$C,B39,raw_act!$G:$G,G$3)</f>
        <v>0</v>
      </c>
      <c r="H39" s="32">
        <f>COUNTIFS(raw_act!$C:$C,B39,raw_act!$G:$G,H$3)</f>
        <v>4</v>
      </c>
      <c r="I39" s="32">
        <f>COUNTIFS(raw_act!$C:$C,B39,raw_act!$G:$G,I$3)</f>
        <v>5</v>
      </c>
      <c r="J39" s="32">
        <f>COUNTIFS(raw_act!$C:$C,B39,raw_act!$G:$G,J$3)</f>
        <v>0</v>
      </c>
      <c r="K39" s="32">
        <f>COUNTIFS(raw_act!$C:$C,B39,raw_act!$G:$G,K$3)</f>
        <v>34</v>
      </c>
      <c r="L39" s="32">
        <f>COUNTIFS(raw_act!$C:$C,B39,raw_act!$G:$G,L$3)</f>
        <v>34</v>
      </c>
    </row>
    <row r="40" spans="2:12">
      <c r="B40" s="37" t="s">
        <v>228</v>
      </c>
      <c r="C40" s="37" t="s">
        <v>44</v>
      </c>
      <c r="D40" s="30">
        <f>COUNTIFS(raw_stored!$O:$O,B40)</f>
        <v>40</v>
      </c>
      <c r="E40" s="31">
        <f>COUNTIFS(raw_act!$C:$C,B40,raw_act!$G:$G,E$3)</f>
        <v>173</v>
      </c>
      <c r="F40" s="31">
        <f>COUNTIFS(raw_act!$C:$C,B40,raw_act!$G:$G,F$3)</f>
        <v>0</v>
      </c>
      <c r="G40" s="32">
        <f>COUNTIFS(raw_act!$C:$C,B40,raw_act!$G:$G,G$3)</f>
        <v>0</v>
      </c>
      <c r="H40" s="32">
        <f>COUNTIFS(raw_act!$C:$C,B40,raw_act!$G:$G,H$3)</f>
        <v>5</v>
      </c>
      <c r="I40" s="32">
        <f>COUNTIFS(raw_act!$C:$C,B40,raw_act!$G:$G,I$3)</f>
        <v>0</v>
      </c>
      <c r="J40" s="32">
        <f>COUNTIFS(raw_act!$C:$C,B40,raw_act!$G:$G,J$3)</f>
        <v>0</v>
      </c>
      <c r="K40" s="32">
        <f>COUNTIFS(raw_act!$C:$C,B40,raw_act!$G:$G,K$3)</f>
        <v>39</v>
      </c>
      <c r="L40" s="32">
        <f>COUNTIFS(raw_act!$C:$C,B40,raw_act!$G:$G,L$3)</f>
        <v>37</v>
      </c>
    </row>
    <row r="41" spans="2:12">
      <c r="B41" s="37" t="s">
        <v>229</v>
      </c>
      <c r="C41" s="37" t="s">
        <v>44</v>
      </c>
      <c r="D41" s="30">
        <f>COUNTIFS(raw_stored!$O:$O,B41)</f>
        <v>0</v>
      </c>
      <c r="E41" s="31">
        <f>COUNTIFS(raw_act!$C:$C,B41,raw_act!$G:$G,E$3)</f>
        <v>0</v>
      </c>
      <c r="F41" s="31">
        <f>COUNTIFS(raw_act!$C:$C,B41,raw_act!$G:$G,F$3)</f>
        <v>0</v>
      </c>
      <c r="G41" s="32">
        <f>COUNTIFS(raw_act!$C:$C,B41,raw_act!$G:$G,G$3)</f>
        <v>0</v>
      </c>
      <c r="H41" s="32">
        <f>COUNTIFS(raw_act!$C:$C,B41,raw_act!$G:$G,H$3)</f>
        <v>0</v>
      </c>
      <c r="I41" s="32">
        <f>COUNTIFS(raw_act!$C:$C,B41,raw_act!$G:$G,I$3)</f>
        <v>0</v>
      </c>
      <c r="J41" s="32">
        <f>COUNTIFS(raw_act!$C:$C,B41,raw_act!$G:$G,J$3)</f>
        <v>0</v>
      </c>
      <c r="K41" s="32">
        <f>COUNTIFS(raw_act!$C:$C,B41,raw_act!$G:$G,K$3)</f>
        <v>0</v>
      </c>
      <c r="L41" s="32">
        <f>COUNTIFS(raw_act!$C:$C,B41,raw_act!$G:$G,L$3)</f>
        <v>0</v>
      </c>
    </row>
    <row r="42" spans="2:12">
      <c r="B42" s="37" t="s">
        <v>230</v>
      </c>
      <c r="C42" s="37" t="s">
        <v>43</v>
      </c>
      <c r="D42" s="30">
        <f>COUNTIFS(raw_stored!$O:$O,B42)</f>
        <v>0</v>
      </c>
      <c r="E42" s="31">
        <f>COUNTIFS(raw_act!$C:$C,B42,raw_act!$G:$G,E$3)</f>
        <v>224</v>
      </c>
      <c r="F42" s="31">
        <f>COUNTIFS(raw_act!$C:$C,B42,raw_act!$G:$G,F$3)</f>
        <v>0</v>
      </c>
      <c r="G42" s="32">
        <f>COUNTIFS(raw_act!$C:$C,B42,raw_act!$G:$G,G$3)</f>
        <v>0</v>
      </c>
      <c r="H42" s="32">
        <f>COUNTIFS(raw_act!$C:$C,B42,raw_act!$G:$G,H$3)</f>
        <v>0</v>
      </c>
      <c r="I42" s="32">
        <f>COUNTIFS(raw_act!$C:$C,B42,raw_act!$G:$G,I$3)</f>
        <v>0</v>
      </c>
      <c r="J42" s="32">
        <f>COUNTIFS(raw_act!$C:$C,B42,raw_act!$G:$G,J$3)</f>
        <v>0</v>
      </c>
      <c r="K42" s="32">
        <f>COUNTIFS(raw_act!$C:$C,B42,raw_act!$G:$G,K$3)</f>
        <v>39</v>
      </c>
      <c r="L42" s="32">
        <f>COUNTIFS(raw_act!$C:$C,B42,raw_act!$G:$G,L$3)</f>
        <v>33</v>
      </c>
    </row>
    <row r="43" spans="2:12">
      <c r="B43" s="37" t="s">
        <v>231</v>
      </c>
      <c r="C43" s="37" t="s">
        <v>43</v>
      </c>
      <c r="D43" s="30">
        <f>COUNTIFS(raw_stored!$O:$O,B43)</f>
        <v>0</v>
      </c>
      <c r="E43" s="31">
        <f>COUNTIFS(raw_act!$C:$C,B43,raw_act!$G:$G,E$3)</f>
        <v>135</v>
      </c>
      <c r="F43" s="31">
        <f>COUNTIFS(raw_act!$C:$C,B43,raw_act!$G:$G,F$3)</f>
        <v>0</v>
      </c>
      <c r="G43" s="32">
        <f>COUNTIFS(raw_act!$C:$C,B43,raw_act!$G:$G,G$3)</f>
        <v>0</v>
      </c>
      <c r="H43" s="32">
        <f>COUNTIFS(raw_act!$C:$C,B43,raw_act!$G:$G,H$3)</f>
        <v>0</v>
      </c>
      <c r="I43" s="32">
        <f>COUNTIFS(raw_act!$C:$C,B43,raw_act!$G:$G,I$3)</f>
        <v>0</v>
      </c>
      <c r="J43" s="32">
        <f>COUNTIFS(raw_act!$C:$C,B43,raw_act!$G:$G,J$3)</f>
        <v>0</v>
      </c>
      <c r="K43" s="32">
        <f>COUNTIFS(raw_act!$C:$C,B43,raw_act!$G:$G,K$3)</f>
        <v>44</v>
      </c>
      <c r="L43" s="32">
        <f>COUNTIFS(raw_act!$C:$C,B43,raw_act!$G:$G,L$3)</f>
        <v>44</v>
      </c>
    </row>
    <row r="44" spans="2:12">
      <c r="B44" s="37" t="s">
        <v>232</v>
      </c>
      <c r="C44" s="37" t="s">
        <v>43</v>
      </c>
      <c r="D44" s="30">
        <f>COUNTIFS(raw_stored!$O:$O,B44)</f>
        <v>0</v>
      </c>
      <c r="E44" s="31">
        <f>COUNTIFS(raw_act!$C:$C,B44,raw_act!$G:$G,E$3)</f>
        <v>340</v>
      </c>
      <c r="F44" s="31">
        <f>COUNTIFS(raw_act!$C:$C,B44,raw_act!$G:$G,F$3)</f>
        <v>0</v>
      </c>
      <c r="G44" s="32">
        <f>COUNTIFS(raw_act!$C:$C,B44,raw_act!$G:$G,G$3)</f>
        <v>0</v>
      </c>
      <c r="H44" s="32">
        <f>COUNTIFS(raw_act!$C:$C,B44,raw_act!$G:$G,H$3)</f>
        <v>0</v>
      </c>
      <c r="I44" s="32">
        <f>COUNTIFS(raw_act!$C:$C,B44,raw_act!$G:$G,I$3)</f>
        <v>1</v>
      </c>
      <c r="J44" s="32">
        <f>COUNTIFS(raw_act!$C:$C,B44,raw_act!$G:$G,J$3)</f>
        <v>0</v>
      </c>
      <c r="K44" s="32">
        <f>COUNTIFS(raw_act!$C:$C,B44,raw_act!$G:$G,K$3)</f>
        <v>116</v>
      </c>
      <c r="L44" s="32">
        <f>COUNTIFS(raw_act!$C:$C,B44,raw_act!$G:$G,L$3)</f>
        <v>116</v>
      </c>
    </row>
    <row r="45" spans="2:12">
      <c r="B45" s="37" t="s">
        <v>233</v>
      </c>
      <c r="C45" s="37" t="s">
        <v>43</v>
      </c>
      <c r="D45" s="30">
        <f>COUNTIFS(raw_stored!$O:$O,B45)</f>
        <v>0</v>
      </c>
      <c r="E45" s="31">
        <f>COUNTIFS(raw_act!$C:$C,B45,raw_act!$G:$G,E$3)</f>
        <v>0</v>
      </c>
      <c r="F45" s="31">
        <f>COUNTIFS(raw_act!$C:$C,B45,raw_act!$G:$G,F$3)</f>
        <v>0</v>
      </c>
      <c r="G45" s="32">
        <f>COUNTIFS(raw_act!$C:$C,B45,raw_act!$G:$G,G$3)</f>
        <v>0</v>
      </c>
      <c r="H45" s="32">
        <f>COUNTIFS(raw_act!$C:$C,B45,raw_act!$G:$G,H$3)</f>
        <v>0</v>
      </c>
      <c r="I45" s="32">
        <f>COUNTIFS(raw_act!$C:$C,B45,raw_act!$G:$G,I$3)</f>
        <v>0</v>
      </c>
      <c r="J45" s="32">
        <f>COUNTIFS(raw_act!$C:$C,B45,raw_act!$G:$G,J$3)</f>
        <v>0</v>
      </c>
      <c r="K45" s="32">
        <f>COUNTIFS(raw_act!$C:$C,B45,raw_act!$G:$G,K$3)</f>
        <v>0</v>
      </c>
      <c r="L45" s="32">
        <f>COUNTIFS(raw_act!$C:$C,B45,raw_act!$G:$G,L$3)</f>
        <v>0</v>
      </c>
    </row>
    <row r="46" spans="2:12">
      <c r="B46" s="37" t="s">
        <v>234</v>
      </c>
      <c r="C46" s="37" t="s">
        <v>43</v>
      </c>
      <c r="D46" s="30">
        <f>COUNTIFS(raw_stored!$O:$O,B46)</f>
        <v>0</v>
      </c>
      <c r="E46" s="31">
        <f>COUNTIFS(raw_act!$C:$C,B46,raw_act!$G:$G,E$3)</f>
        <v>0</v>
      </c>
      <c r="F46" s="31">
        <f>COUNTIFS(raw_act!$C:$C,B46,raw_act!$G:$G,F$3)</f>
        <v>0</v>
      </c>
      <c r="G46" s="32">
        <f>COUNTIFS(raw_act!$C:$C,B46,raw_act!$G:$G,G$3)</f>
        <v>0</v>
      </c>
      <c r="H46" s="32">
        <f>COUNTIFS(raw_act!$C:$C,B46,raw_act!$G:$G,H$3)</f>
        <v>0</v>
      </c>
      <c r="I46" s="32">
        <f>COUNTIFS(raw_act!$C:$C,B46,raw_act!$G:$G,I$3)</f>
        <v>0</v>
      </c>
      <c r="J46" s="32">
        <f>COUNTIFS(raw_act!$C:$C,B46,raw_act!$G:$G,J$3)</f>
        <v>0</v>
      </c>
      <c r="K46" s="32">
        <f>COUNTIFS(raw_act!$C:$C,B46,raw_act!$G:$G,K$3)</f>
        <v>0</v>
      </c>
      <c r="L46" s="32">
        <f>COUNTIFS(raw_act!$C:$C,B46,raw_act!$G:$G,L$3)</f>
        <v>0</v>
      </c>
    </row>
    <row r="47" spans="2:12">
      <c r="B47" s="37" t="s">
        <v>235</v>
      </c>
      <c r="C47" s="37" t="s">
        <v>43</v>
      </c>
      <c r="D47" s="30">
        <f>COUNTIFS(raw_stored!$O:$O,B47)</f>
        <v>0</v>
      </c>
      <c r="E47" s="31">
        <f>COUNTIFS(raw_act!$C:$C,B47,raw_act!$G:$G,E$3)</f>
        <v>199</v>
      </c>
      <c r="F47" s="31">
        <f>COUNTIFS(raw_act!$C:$C,B47,raw_act!$G:$G,F$3)</f>
        <v>0</v>
      </c>
      <c r="G47" s="32">
        <f>COUNTIFS(raw_act!$C:$C,B47,raw_act!$G:$G,G$3)</f>
        <v>0</v>
      </c>
      <c r="H47" s="32">
        <f>COUNTIFS(raw_act!$C:$C,B47,raw_act!$G:$G,H$3)</f>
        <v>0</v>
      </c>
      <c r="I47" s="32">
        <f>COUNTIFS(raw_act!$C:$C,B47,raw_act!$G:$G,I$3)</f>
        <v>0</v>
      </c>
      <c r="J47" s="32">
        <f>COUNTIFS(raw_act!$C:$C,B47,raw_act!$G:$G,J$3)</f>
        <v>0</v>
      </c>
      <c r="K47" s="32">
        <f>COUNTIFS(raw_act!$C:$C,B47,raw_act!$G:$G,K$3)</f>
        <v>87</v>
      </c>
      <c r="L47" s="32">
        <f>COUNTIFS(raw_act!$C:$C,B47,raw_act!$G:$G,L$3)</f>
        <v>87</v>
      </c>
    </row>
    <row r="48" spans="2:12">
      <c r="B48" s="37" t="s">
        <v>236</v>
      </c>
      <c r="C48" s="37" t="s">
        <v>43</v>
      </c>
      <c r="D48" s="30">
        <f>COUNTIFS(raw_stored!$O:$O,B48)</f>
        <v>0</v>
      </c>
      <c r="E48" s="31">
        <f>COUNTIFS(raw_act!$C:$C,B48,raw_act!$G:$G,E$3)</f>
        <v>55</v>
      </c>
      <c r="F48" s="31">
        <f>COUNTIFS(raw_act!$C:$C,B48,raw_act!$G:$G,F$3)</f>
        <v>0</v>
      </c>
      <c r="G48" s="32">
        <f>COUNTIFS(raw_act!$C:$C,B48,raw_act!$G:$G,G$3)</f>
        <v>0</v>
      </c>
      <c r="H48" s="32">
        <f>COUNTIFS(raw_act!$C:$C,B48,raw_act!$G:$G,H$3)</f>
        <v>0</v>
      </c>
      <c r="I48" s="32">
        <f>COUNTIFS(raw_act!$C:$C,B48,raw_act!$G:$G,I$3)</f>
        <v>0</v>
      </c>
      <c r="J48" s="32">
        <f>COUNTIFS(raw_act!$C:$C,B48,raw_act!$G:$G,J$3)</f>
        <v>0</v>
      </c>
      <c r="K48" s="32">
        <f>COUNTIFS(raw_act!$C:$C,B48,raw_act!$G:$G,K$3)</f>
        <v>0</v>
      </c>
      <c r="L48" s="32">
        <f>COUNTIFS(raw_act!$C:$C,B48,raw_act!$G:$G,L$3)</f>
        <v>0</v>
      </c>
    </row>
    <row r="49" spans="2:12">
      <c r="B49" s="37" t="s">
        <v>237</v>
      </c>
      <c r="C49" s="37" t="s">
        <v>43</v>
      </c>
      <c r="D49" s="30">
        <f>COUNTIFS(raw_stored!$O:$O,B49)</f>
        <v>0</v>
      </c>
      <c r="E49" s="31">
        <f>COUNTIFS(raw_act!$C:$C,B49,raw_act!$G:$G,E$3)</f>
        <v>0</v>
      </c>
      <c r="F49" s="31">
        <f>COUNTIFS(raw_act!$C:$C,B49,raw_act!$G:$G,F$3)</f>
        <v>0</v>
      </c>
      <c r="G49" s="32">
        <f>COUNTIFS(raw_act!$C:$C,B49,raw_act!$G:$G,G$3)</f>
        <v>0</v>
      </c>
      <c r="H49" s="32">
        <f>COUNTIFS(raw_act!$C:$C,B49,raw_act!$G:$G,H$3)</f>
        <v>0</v>
      </c>
      <c r="I49" s="32">
        <f>COUNTIFS(raw_act!$C:$C,B49,raw_act!$G:$G,I$3)</f>
        <v>0</v>
      </c>
      <c r="J49" s="32">
        <f>COUNTIFS(raw_act!$C:$C,B49,raw_act!$G:$G,J$3)</f>
        <v>0</v>
      </c>
      <c r="K49" s="32">
        <f>COUNTIFS(raw_act!$C:$C,B49,raw_act!$G:$G,K$3)</f>
        <v>0</v>
      </c>
      <c r="L49" s="32">
        <f>COUNTIFS(raw_act!$C:$C,B49,raw_act!$G:$G,L$3)</f>
        <v>0</v>
      </c>
    </row>
    <row r="50" spans="2:12">
      <c r="B50" s="37" t="s">
        <v>238</v>
      </c>
      <c r="C50" s="37" t="s">
        <v>43</v>
      </c>
      <c r="D50" s="30">
        <f>COUNTIFS(raw_stored!$O:$O,B50)</f>
        <v>0</v>
      </c>
      <c r="E50" s="31">
        <f>COUNTIFS(raw_act!$C:$C,B50,raw_act!$G:$G,E$3)</f>
        <v>0</v>
      </c>
      <c r="F50" s="31">
        <f>COUNTIFS(raw_act!$C:$C,B50,raw_act!$G:$G,F$3)</f>
        <v>0</v>
      </c>
      <c r="G50" s="32">
        <f>COUNTIFS(raw_act!$C:$C,B50,raw_act!$G:$G,G$3)</f>
        <v>0</v>
      </c>
      <c r="H50" s="32">
        <f>COUNTIFS(raw_act!$C:$C,B50,raw_act!$G:$G,H$3)</f>
        <v>0</v>
      </c>
      <c r="I50" s="32">
        <f>COUNTIFS(raw_act!$C:$C,B50,raw_act!$G:$G,I$3)</f>
        <v>0</v>
      </c>
      <c r="J50" s="32">
        <f>COUNTIFS(raw_act!$C:$C,B50,raw_act!$G:$G,J$3)</f>
        <v>0</v>
      </c>
      <c r="K50" s="32">
        <f>COUNTIFS(raw_act!$C:$C,B50,raw_act!$G:$G,K$3)</f>
        <v>0</v>
      </c>
      <c r="L50" s="32">
        <f>COUNTIFS(raw_act!$C:$C,B50,raw_act!$G:$G,L$3)</f>
        <v>0</v>
      </c>
    </row>
    <row r="51" spans="2:12">
      <c r="B51" s="37" t="s">
        <v>239</v>
      </c>
      <c r="C51" s="37" t="s">
        <v>43</v>
      </c>
      <c r="D51" s="30">
        <f>COUNTIFS(raw_stored!$O:$O,B51)</f>
        <v>0</v>
      </c>
      <c r="E51" s="31">
        <f>COUNTIFS(raw_act!$C:$C,B51,raw_act!$G:$G,E$3)</f>
        <v>0</v>
      </c>
      <c r="F51" s="31">
        <f>COUNTIFS(raw_act!$C:$C,B51,raw_act!$G:$G,F$3)</f>
        <v>0</v>
      </c>
      <c r="G51" s="32">
        <f>COUNTIFS(raw_act!$C:$C,B51,raw_act!$G:$G,G$3)</f>
        <v>0</v>
      </c>
      <c r="H51" s="32">
        <f>COUNTIFS(raw_act!$C:$C,B51,raw_act!$G:$G,H$3)</f>
        <v>0</v>
      </c>
      <c r="I51" s="32">
        <f>COUNTIFS(raw_act!$C:$C,B51,raw_act!$G:$G,I$3)</f>
        <v>0</v>
      </c>
      <c r="J51" s="32">
        <f>COUNTIFS(raw_act!$C:$C,B51,raw_act!$G:$G,J$3)</f>
        <v>0</v>
      </c>
      <c r="K51" s="32">
        <f>COUNTIFS(raw_act!$C:$C,B51,raw_act!$G:$G,K$3)</f>
        <v>0</v>
      </c>
      <c r="L51" s="32">
        <f>COUNTIFS(raw_act!$C:$C,B51,raw_act!$G:$G,L$3)</f>
        <v>0</v>
      </c>
    </row>
    <row r="52" spans="2:12">
      <c r="B52" s="37" t="s">
        <v>240</v>
      </c>
      <c r="C52" s="37" t="s">
        <v>43</v>
      </c>
      <c r="D52" s="30">
        <f>COUNTIFS(raw_stored!$O:$O,B52)</f>
        <v>0</v>
      </c>
      <c r="E52" s="31">
        <f>COUNTIFS(raw_act!$C:$C,B52,raw_act!$G:$G,E$3)</f>
        <v>24</v>
      </c>
      <c r="F52" s="31">
        <f>COUNTIFS(raw_act!$C:$C,B52,raw_act!$G:$G,F$3)</f>
        <v>0</v>
      </c>
      <c r="G52" s="32">
        <f>COUNTIFS(raw_act!$C:$C,B52,raw_act!$G:$G,G$3)</f>
        <v>0</v>
      </c>
      <c r="H52" s="32">
        <f>COUNTIFS(raw_act!$C:$C,B52,raw_act!$G:$G,H$3)</f>
        <v>0</v>
      </c>
      <c r="I52" s="32">
        <f>COUNTIFS(raw_act!$C:$C,B52,raw_act!$G:$G,I$3)</f>
        <v>0</v>
      </c>
      <c r="J52" s="32">
        <f>COUNTIFS(raw_act!$C:$C,B52,raw_act!$G:$G,J$3)</f>
        <v>0</v>
      </c>
      <c r="K52" s="32">
        <f>COUNTIFS(raw_act!$C:$C,B52,raw_act!$G:$G,K$3)</f>
        <v>6</v>
      </c>
      <c r="L52" s="32">
        <f>COUNTIFS(raw_act!$C:$C,B52,raw_act!$G:$G,L$3)</f>
        <v>6</v>
      </c>
    </row>
    <row r="53" spans="2:12">
      <c r="B53" s="37" t="s">
        <v>241</v>
      </c>
      <c r="C53" s="37" t="s">
        <v>43</v>
      </c>
      <c r="D53" s="30">
        <f>COUNTIFS(raw_stored!$O:$O,B53)</f>
        <v>0</v>
      </c>
      <c r="E53" s="31">
        <f>COUNTIFS(raw_act!$C:$C,B53,raw_act!$G:$G,E$3)</f>
        <v>0</v>
      </c>
      <c r="F53" s="31">
        <f>COUNTIFS(raw_act!$C:$C,B53,raw_act!$G:$G,F$3)</f>
        <v>0</v>
      </c>
      <c r="G53" s="32">
        <f>COUNTIFS(raw_act!$C:$C,B53,raw_act!$G:$G,G$3)</f>
        <v>0</v>
      </c>
      <c r="H53" s="32">
        <f>COUNTIFS(raw_act!$C:$C,B53,raw_act!$G:$G,H$3)</f>
        <v>0</v>
      </c>
      <c r="I53" s="32">
        <f>COUNTIFS(raw_act!$C:$C,B53,raw_act!$G:$G,I$3)</f>
        <v>0</v>
      </c>
      <c r="J53" s="32">
        <f>COUNTIFS(raw_act!$C:$C,B53,raw_act!$G:$G,J$3)</f>
        <v>0</v>
      </c>
      <c r="K53" s="32">
        <f>COUNTIFS(raw_act!$C:$C,B53,raw_act!$G:$G,K$3)</f>
        <v>0</v>
      </c>
      <c r="L53" s="32">
        <f>COUNTIFS(raw_act!$C:$C,B53,raw_act!$G:$G,L$3)</f>
        <v>0</v>
      </c>
    </row>
    <row r="54" spans="2:12">
      <c r="B54" s="37" t="s">
        <v>242</v>
      </c>
      <c r="C54" s="37" t="s">
        <v>43</v>
      </c>
      <c r="D54" s="30">
        <f>COUNTIFS(raw_stored!$O:$O,B54)</f>
        <v>0</v>
      </c>
      <c r="E54" s="31">
        <f>COUNTIFS(raw_act!$C:$C,B54,raw_act!$G:$G,E$3)</f>
        <v>1</v>
      </c>
      <c r="F54" s="31">
        <f>COUNTIFS(raw_act!$C:$C,B54,raw_act!$G:$G,F$3)</f>
        <v>0</v>
      </c>
      <c r="G54" s="32">
        <f>COUNTIFS(raw_act!$C:$C,B54,raw_act!$G:$G,G$3)</f>
        <v>0</v>
      </c>
      <c r="H54" s="32">
        <f>COUNTIFS(raw_act!$C:$C,B54,raw_act!$G:$G,H$3)</f>
        <v>0</v>
      </c>
      <c r="I54" s="32">
        <f>COUNTIFS(raw_act!$C:$C,B54,raw_act!$G:$G,I$3)</f>
        <v>0</v>
      </c>
      <c r="J54" s="32">
        <f>COUNTIFS(raw_act!$C:$C,B54,raw_act!$G:$G,J$3)</f>
        <v>0</v>
      </c>
      <c r="K54" s="32">
        <f>COUNTIFS(raw_act!$C:$C,B54,raw_act!$G:$G,K$3)</f>
        <v>0</v>
      </c>
      <c r="L54" s="32">
        <f>COUNTIFS(raw_act!$C:$C,B54,raw_act!$G:$G,L$3)</f>
        <v>0</v>
      </c>
    </row>
    <row r="55" spans="2:12">
      <c r="B55" s="37" t="s">
        <v>243</v>
      </c>
      <c r="C55" s="37" t="s">
        <v>43</v>
      </c>
      <c r="D55" s="30">
        <f>COUNTIFS(raw_stored!$O:$O,B55)</f>
        <v>0</v>
      </c>
      <c r="E55" s="31">
        <f>COUNTIFS(raw_act!$C:$C,B55,raw_act!$G:$G,E$3)</f>
        <v>0</v>
      </c>
      <c r="F55" s="31">
        <f>COUNTIFS(raw_act!$C:$C,B55,raw_act!$G:$G,F$3)</f>
        <v>0</v>
      </c>
      <c r="G55" s="32">
        <f>COUNTIFS(raw_act!$C:$C,B55,raw_act!$G:$G,G$3)</f>
        <v>0</v>
      </c>
      <c r="H55" s="32">
        <f>COUNTIFS(raw_act!$C:$C,B55,raw_act!$G:$G,H$3)</f>
        <v>0</v>
      </c>
      <c r="I55" s="32">
        <f>COUNTIFS(raw_act!$C:$C,B55,raw_act!$G:$G,I$3)</f>
        <v>0</v>
      </c>
      <c r="J55" s="32">
        <f>COUNTIFS(raw_act!$C:$C,B55,raw_act!$G:$G,J$3)</f>
        <v>0</v>
      </c>
      <c r="K55" s="32">
        <f>COUNTIFS(raw_act!$C:$C,B55,raw_act!$G:$G,K$3)</f>
        <v>0</v>
      </c>
      <c r="L55" s="32">
        <f>COUNTIFS(raw_act!$C:$C,B55,raw_act!$G:$G,L$3)</f>
        <v>0</v>
      </c>
    </row>
    <row r="56" spans="2:12">
      <c r="B56" s="37" t="s">
        <v>244</v>
      </c>
      <c r="C56" s="37" t="s">
        <v>43</v>
      </c>
      <c r="D56" s="30">
        <f>COUNTIFS(raw_stored!$O:$O,B56)</f>
        <v>0</v>
      </c>
      <c r="E56" s="31">
        <f>COUNTIFS(raw_act!$C:$C,B56,raw_act!$G:$G,E$3)</f>
        <v>0</v>
      </c>
      <c r="F56" s="31">
        <f>COUNTIFS(raw_act!$C:$C,B56,raw_act!$G:$G,F$3)</f>
        <v>0</v>
      </c>
      <c r="G56" s="32">
        <f>COUNTIFS(raw_act!$C:$C,B56,raw_act!$G:$G,G$3)</f>
        <v>0</v>
      </c>
      <c r="H56" s="32">
        <f>COUNTIFS(raw_act!$C:$C,B56,raw_act!$G:$G,H$3)</f>
        <v>0</v>
      </c>
      <c r="I56" s="32">
        <f>COUNTIFS(raw_act!$C:$C,B56,raw_act!$G:$G,I$3)</f>
        <v>0</v>
      </c>
      <c r="J56" s="32">
        <f>COUNTIFS(raw_act!$C:$C,B56,raw_act!$G:$G,J$3)</f>
        <v>0</v>
      </c>
      <c r="K56" s="32">
        <f>COUNTIFS(raw_act!$C:$C,B56,raw_act!$G:$G,K$3)</f>
        <v>0</v>
      </c>
      <c r="L56" s="32">
        <f>COUNTIFS(raw_act!$C:$C,B56,raw_act!$G:$G,L$3)</f>
        <v>0</v>
      </c>
    </row>
    <row r="57" spans="2:12">
      <c r="B57" s="37" t="s">
        <v>245</v>
      </c>
      <c r="C57" s="37" t="s">
        <v>43</v>
      </c>
      <c r="D57" s="30">
        <f>COUNTIFS(raw_stored!$O:$O,B57)</f>
        <v>0</v>
      </c>
      <c r="E57" s="31">
        <f>COUNTIFS(raw_act!$C:$C,B57,raw_act!$G:$G,E$3)</f>
        <v>0</v>
      </c>
      <c r="F57" s="31">
        <f>COUNTIFS(raw_act!$C:$C,B57,raw_act!$G:$G,F$3)</f>
        <v>0</v>
      </c>
      <c r="G57" s="32">
        <f>COUNTIFS(raw_act!$C:$C,B57,raw_act!$G:$G,G$3)</f>
        <v>0</v>
      </c>
      <c r="H57" s="32">
        <f>COUNTIFS(raw_act!$C:$C,B57,raw_act!$G:$G,H$3)</f>
        <v>0</v>
      </c>
      <c r="I57" s="32">
        <f>COUNTIFS(raw_act!$C:$C,B57,raw_act!$G:$G,I$3)</f>
        <v>0</v>
      </c>
      <c r="J57" s="32">
        <f>COUNTIFS(raw_act!$C:$C,B57,raw_act!$G:$G,J$3)</f>
        <v>0</v>
      </c>
      <c r="K57" s="32">
        <f>COUNTIFS(raw_act!$C:$C,B57,raw_act!$G:$G,K$3)</f>
        <v>0</v>
      </c>
      <c r="L57" s="32">
        <f>COUNTIFS(raw_act!$C:$C,B57,raw_act!$G:$G,L$3)</f>
        <v>0</v>
      </c>
    </row>
    <row r="58" spans="2:12">
      <c r="B58" s="37" t="s">
        <v>247</v>
      </c>
      <c r="C58" s="37" t="s">
        <v>43</v>
      </c>
      <c r="D58" s="30">
        <f>COUNTIFS(raw_stored!$O:$O,B58)</f>
        <v>0</v>
      </c>
      <c r="E58" s="31">
        <f>COUNTIFS(raw_act!$C:$C,B58,raw_act!$G:$G,E$3)</f>
        <v>0</v>
      </c>
      <c r="F58" s="31">
        <f>COUNTIFS(raw_act!$C:$C,B58,raw_act!$G:$G,F$3)</f>
        <v>0</v>
      </c>
      <c r="G58" s="32">
        <f>COUNTIFS(raw_act!$C:$C,B58,raw_act!$G:$G,G$3)</f>
        <v>0</v>
      </c>
      <c r="H58" s="32">
        <f>COUNTIFS(raw_act!$C:$C,B58,raw_act!$G:$G,H$3)</f>
        <v>0</v>
      </c>
      <c r="I58" s="32">
        <f>COUNTIFS(raw_act!$C:$C,B58,raw_act!$G:$G,I$3)</f>
        <v>0</v>
      </c>
      <c r="J58" s="32">
        <f>COUNTIFS(raw_act!$C:$C,B58,raw_act!$G:$G,J$3)</f>
        <v>0</v>
      </c>
      <c r="K58" s="32">
        <f>COUNTIFS(raw_act!$C:$C,B58,raw_act!$G:$G,K$3)</f>
        <v>0</v>
      </c>
      <c r="L58" s="32">
        <f>COUNTIFS(raw_act!$C:$C,B58,raw_act!$G:$G,L$3)</f>
        <v>0</v>
      </c>
    </row>
    <row r="59" spans="2:12">
      <c r="B59" s="37" t="s">
        <v>249</v>
      </c>
      <c r="C59" s="37" t="s">
        <v>43</v>
      </c>
      <c r="D59" s="30">
        <f>COUNTIFS(raw_stored!$O:$O,B59)</f>
        <v>0</v>
      </c>
      <c r="E59" s="31">
        <f>COUNTIFS(raw_act!$C:$C,B59,raw_act!$G:$G,E$3)</f>
        <v>0</v>
      </c>
      <c r="F59" s="31">
        <f>COUNTIFS(raw_act!$C:$C,B59,raw_act!$G:$G,F$3)</f>
        <v>0</v>
      </c>
      <c r="G59" s="32">
        <f>COUNTIFS(raw_act!$C:$C,B59,raw_act!$G:$G,G$3)</f>
        <v>0</v>
      </c>
      <c r="H59" s="32">
        <f>COUNTIFS(raw_act!$C:$C,B59,raw_act!$G:$G,H$3)</f>
        <v>0</v>
      </c>
      <c r="I59" s="32">
        <f>COUNTIFS(raw_act!$C:$C,B59,raw_act!$G:$G,I$3)</f>
        <v>0</v>
      </c>
      <c r="J59" s="32">
        <f>COUNTIFS(raw_act!$C:$C,B59,raw_act!$G:$G,J$3)</f>
        <v>0</v>
      </c>
      <c r="K59" s="32">
        <f>COUNTIFS(raw_act!$C:$C,B59,raw_act!$G:$G,K$3)</f>
        <v>0</v>
      </c>
      <c r="L59" s="32">
        <f>COUNTIFS(raw_act!$C:$C,B59,raw_act!$G:$G,L$3)</f>
        <v>0</v>
      </c>
    </row>
    <row r="60" spans="2:12">
      <c r="B60" s="37" t="s">
        <v>250</v>
      </c>
      <c r="C60" s="37" t="s">
        <v>43</v>
      </c>
      <c r="D60" s="30">
        <f>COUNTIFS(raw_stored!$O:$O,B60)</f>
        <v>0</v>
      </c>
      <c r="E60" s="31">
        <f>COUNTIFS(raw_act!$C:$C,B60,raw_act!$G:$G,E$3)</f>
        <v>0</v>
      </c>
      <c r="F60" s="31">
        <f>COUNTIFS(raw_act!$C:$C,B60,raw_act!$G:$G,F$3)</f>
        <v>0</v>
      </c>
      <c r="G60" s="32">
        <f>COUNTIFS(raw_act!$C:$C,B60,raw_act!$G:$G,G$3)</f>
        <v>0</v>
      </c>
      <c r="H60" s="32">
        <f>COUNTIFS(raw_act!$C:$C,B60,raw_act!$G:$G,H$3)</f>
        <v>0</v>
      </c>
      <c r="I60" s="32">
        <f>COUNTIFS(raw_act!$C:$C,B60,raw_act!$G:$G,I$3)</f>
        <v>0</v>
      </c>
      <c r="J60" s="32">
        <f>COUNTIFS(raw_act!$C:$C,B60,raw_act!$G:$G,J$3)</f>
        <v>0</v>
      </c>
      <c r="K60" s="32">
        <f>COUNTIFS(raw_act!$C:$C,B60,raw_act!$G:$G,K$3)</f>
        <v>0</v>
      </c>
      <c r="L60" s="32">
        <f>COUNTIFS(raw_act!$C:$C,B60,raw_act!$G:$G,L$3)</f>
        <v>0</v>
      </c>
    </row>
    <row r="61" spans="2:12">
      <c r="B61" s="37" t="s">
        <v>251</v>
      </c>
      <c r="C61" s="37" t="s">
        <v>43</v>
      </c>
      <c r="D61" s="30">
        <f>COUNTIFS(raw_stored!$O:$O,B61)</f>
        <v>0</v>
      </c>
      <c r="E61" s="31">
        <f>COUNTIFS(raw_act!$C:$C,B61,raw_act!$G:$G,E$3)</f>
        <v>5</v>
      </c>
      <c r="F61" s="31">
        <f>COUNTIFS(raw_act!$C:$C,B61,raw_act!$G:$G,F$3)</f>
        <v>0</v>
      </c>
      <c r="G61" s="32">
        <f>COUNTIFS(raw_act!$C:$C,B61,raw_act!$G:$G,G$3)</f>
        <v>0</v>
      </c>
      <c r="H61" s="32">
        <f>COUNTIFS(raw_act!$C:$C,B61,raw_act!$G:$G,H$3)</f>
        <v>1</v>
      </c>
      <c r="I61" s="32">
        <f>COUNTIFS(raw_act!$C:$C,B61,raw_act!$G:$G,I$3)</f>
        <v>0</v>
      </c>
      <c r="J61" s="32">
        <f>COUNTIFS(raw_act!$C:$C,B61,raw_act!$G:$G,J$3)</f>
        <v>0</v>
      </c>
      <c r="K61" s="32">
        <f>COUNTIFS(raw_act!$C:$C,B61,raw_act!$G:$G,K$3)</f>
        <v>1</v>
      </c>
      <c r="L61" s="32">
        <f>COUNTIFS(raw_act!$C:$C,B61,raw_act!$G:$G,L$3)</f>
        <v>1</v>
      </c>
    </row>
    <row r="62" spans="2:12">
      <c r="B62" s="37" t="s">
        <v>252</v>
      </c>
      <c r="C62" s="37" t="s">
        <v>43</v>
      </c>
      <c r="D62" s="30">
        <f>COUNTIFS(raw_stored!$O:$O,B62)</f>
        <v>0</v>
      </c>
      <c r="E62" s="31">
        <f>COUNTIFS(raw_act!$C:$C,B62,raw_act!$G:$G,E$3)</f>
        <v>0</v>
      </c>
      <c r="F62" s="31">
        <f>COUNTIFS(raw_act!$C:$C,B62,raw_act!$G:$G,F$3)</f>
        <v>0</v>
      </c>
      <c r="G62" s="32">
        <f>COUNTIFS(raw_act!$C:$C,B62,raw_act!$G:$G,G$3)</f>
        <v>0</v>
      </c>
      <c r="H62" s="32">
        <f>COUNTIFS(raw_act!$C:$C,B62,raw_act!$G:$G,H$3)</f>
        <v>0</v>
      </c>
      <c r="I62" s="32">
        <f>COUNTIFS(raw_act!$C:$C,B62,raw_act!$G:$G,I$3)</f>
        <v>0</v>
      </c>
      <c r="J62" s="32">
        <f>COUNTIFS(raw_act!$C:$C,B62,raw_act!$G:$G,J$3)</f>
        <v>0</v>
      </c>
      <c r="K62" s="32">
        <f>COUNTIFS(raw_act!$C:$C,B62,raw_act!$G:$G,K$3)</f>
        <v>0</v>
      </c>
      <c r="L62" s="32">
        <f>COUNTIFS(raw_act!$C:$C,B62,raw_act!$G:$G,L$3)</f>
        <v>0</v>
      </c>
    </row>
    <row r="63" spans="2:12">
      <c r="B63" s="37" t="s">
        <v>253</v>
      </c>
      <c r="C63" s="37" t="s">
        <v>43</v>
      </c>
      <c r="D63" s="30">
        <f>COUNTIFS(raw_stored!$O:$O,B63)</f>
        <v>0</v>
      </c>
      <c r="E63" s="31">
        <f>COUNTIFS(raw_act!$C:$C,B63,raw_act!$G:$G,E$3)</f>
        <v>0</v>
      </c>
      <c r="F63" s="31">
        <f>COUNTIFS(raw_act!$C:$C,B63,raw_act!$G:$G,F$3)</f>
        <v>0</v>
      </c>
      <c r="G63" s="32">
        <f>COUNTIFS(raw_act!$C:$C,B63,raw_act!$G:$G,G$3)</f>
        <v>0</v>
      </c>
      <c r="H63" s="32">
        <f>COUNTIFS(raw_act!$C:$C,B63,raw_act!$G:$G,H$3)</f>
        <v>0</v>
      </c>
      <c r="I63" s="32">
        <f>COUNTIFS(raw_act!$C:$C,B63,raw_act!$G:$G,I$3)</f>
        <v>0</v>
      </c>
      <c r="J63" s="32">
        <f>COUNTIFS(raw_act!$C:$C,B63,raw_act!$G:$G,J$3)</f>
        <v>0</v>
      </c>
      <c r="K63" s="32">
        <f>COUNTIFS(raw_act!$C:$C,B63,raw_act!$G:$G,K$3)</f>
        <v>0</v>
      </c>
      <c r="L63" s="32">
        <f>COUNTIFS(raw_act!$C:$C,B63,raw_act!$G:$G,L$3)</f>
        <v>0</v>
      </c>
    </row>
    <row r="64" spans="2:12">
      <c r="B64" s="37" t="s">
        <v>254</v>
      </c>
      <c r="C64" s="37" t="s">
        <v>79</v>
      </c>
      <c r="D64" s="30">
        <f>COUNTIFS(raw_stored!$O:$O,B64)</f>
        <v>0</v>
      </c>
      <c r="E64" s="31">
        <f>COUNTIFS(raw_act!$C:$C,B64,raw_act!$G:$G,E$3)</f>
        <v>29</v>
      </c>
      <c r="F64" s="31">
        <f>COUNTIFS(raw_act!$C:$C,B64,raw_act!$G:$G,F$3)</f>
        <v>0</v>
      </c>
      <c r="G64" s="32">
        <f>COUNTIFS(raw_act!$C:$C,B64,raw_act!$G:$G,G$3)</f>
        <v>0</v>
      </c>
      <c r="H64" s="32">
        <f>COUNTIFS(raw_act!$C:$C,B64,raw_act!$G:$G,H$3)</f>
        <v>0</v>
      </c>
      <c r="I64" s="32">
        <f>COUNTIFS(raw_act!$C:$C,B64,raw_act!$G:$G,I$3)</f>
        <v>0</v>
      </c>
      <c r="J64" s="32">
        <f>COUNTIFS(raw_act!$C:$C,B64,raw_act!$G:$G,J$3)</f>
        <v>0</v>
      </c>
      <c r="K64" s="32">
        <f>COUNTIFS(raw_act!$C:$C,B64,raw_act!$G:$G,K$3)</f>
        <v>9</v>
      </c>
      <c r="L64" s="32">
        <f>COUNTIFS(raw_act!$C:$C,B64,raw_act!$G:$G,L$3)</f>
        <v>9</v>
      </c>
    </row>
    <row r="65" spans="2:12">
      <c r="B65" s="37" t="s">
        <v>255</v>
      </c>
      <c r="C65" s="37" t="s">
        <v>77</v>
      </c>
      <c r="D65" s="30">
        <f>COUNTIFS(raw_stored!$O:$O,B65)</f>
        <v>2</v>
      </c>
      <c r="E65" s="31">
        <f>COUNTIFS(raw_act!$C:$C,B65,raw_act!$G:$G,E$3)</f>
        <v>54</v>
      </c>
      <c r="F65" s="31">
        <f>COUNTIFS(raw_act!$C:$C,B65,raw_act!$G:$G,F$3)</f>
        <v>0</v>
      </c>
      <c r="G65" s="32">
        <f>COUNTIFS(raw_act!$C:$C,B65,raw_act!$G:$G,G$3)</f>
        <v>0</v>
      </c>
      <c r="H65" s="32">
        <f>COUNTIFS(raw_act!$C:$C,B65,raw_act!$G:$G,H$3)</f>
        <v>3</v>
      </c>
      <c r="I65" s="32">
        <f>COUNTIFS(raw_act!$C:$C,B65,raw_act!$G:$G,I$3)</f>
        <v>5</v>
      </c>
      <c r="J65" s="32">
        <f>COUNTIFS(raw_act!$C:$C,B65,raw_act!$G:$G,J$3)</f>
        <v>0</v>
      </c>
      <c r="K65" s="32">
        <f>COUNTIFS(raw_act!$C:$C,B65,raw_act!$G:$G,K$3)</f>
        <v>14</v>
      </c>
      <c r="L65" s="32">
        <f>COUNTIFS(raw_act!$C:$C,B65,raw_act!$G:$G,L$3)</f>
        <v>14</v>
      </c>
    </row>
    <row r="66" spans="2:12">
      <c r="B66" s="37" t="s">
        <v>256</v>
      </c>
      <c r="C66" s="37" t="s">
        <v>80</v>
      </c>
      <c r="D66" s="30">
        <f>COUNTIFS(raw_stored!$O:$O,B66)</f>
        <v>0</v>
      </c>
      <c r="E66" s="31">
        <f>COUNTIFS(raw_act!$C:$C,B66,raw_act!$G:$G,E$3)</f>
        <v>80</v>
      </c>
      <c r="F66" s="31">
        <f>COUNTIFS(raw_act!$C:$C,B66,raw_act!$G:$G,F$3)</f>
        <v>0</v>
      </c>
      <c r="G66" s="32">
        <f>COUNTIFS(raw_act!$C:$C,B66,raw_act!$G:$G,G$3)</f>
        <v>0</v>
      </c>
      <c r="H66" s="32">
        <f>COUNTIFS(raw_act!$C:$C,B66,raw_act!$G:$G,H$3)</f>
        <v>2</v>
      </c>
      <c r="I66" s="32">
        <f>COUNTIFS(raw_act!$C:$C,B66,raw_act!$G:$G,I$3)</f>
        <v>6</v>
      </c>
      <c r="J66" s="32">
        <f>COUNTIFS(raw_act!$C:$C,B66,raw_act!$G:$G,J$3)</f>
        <v>0</v>
      </c>
      <c r="K66" s="32">
        <f>COUNTIFS(raw_act!$C:$C,B66,raw_act!$G:$G,K$3)</f>
        <v>21</v>
      </c>
      <c r="L66" s="32">
        <f>COUNTIFS(raw_act!$C:$C,B66,raw_act!$G:$G,L$3)</f>
        <v>21</v>
      </c>
    </row>
    <row r="67" spans="2:12">
      <c r="B67" s="37" t="s">
        <v>257</v>
      </c>
      <c r="C67" s="37" t="s">
        <v>81</v>
      </c>
      <c r="D67" s="30">
        <f>COUNTIFS(raw_stored!$O:$O,B67)</f>
        <v>0</v>
      </c>
      <c r="E67" s="31">
        <f>COUNTIFS(raw_act!$C:$C,B67,raw_act!$G:$G,E$3)</f>
        <v>80</v>
      </c>
      <c r="F67" s="31">
        <f>COUNTIFS(raw_act!$C:$C,B67,raw_act!$G:$G,F$3)</f>
        <v>0</v>
      </c>
      <c r="G67" s="32">
        <f>COUNTIFS(raw_act!$C:$C,B67,raw_act!$G:$G,G$3)</f>
        <v>0</v>
      </c>
      <c r="H67" s="32">
        <f>COUNTIFS(raw_act!$C:$C,B67,raw_act!$G:$G,H$3)</f>
        <v>0</v>
      </c>
      <c r="I67" s="32">
        <f>COUNTIFS(raw_act!$C:$C,B67,raw_act!$G:$G,I$3)</f>
        <v>29</v>
      </c>
      <c r="J67" s="32">
        <f>COUNTIFS(raw_act!$C:$C,B67,raw_act!$G:$G,J$3)</f>
        <v>0</v>
      </c>
      <c r="K67" s="32">
        <f>COUNTIFS(raw_act!$C:$C,B67,raw_act!$G:$G,K$3)</f>
        <v>26</v>
      </c>
      <c r="L67" s="32">
        <f>COUNTIFS(raw_act!$C:$C,B67,raw_act!$G:$G,L$3)</f>
        <v>26</v>
      </c>
    </row>
    <row r="68" spans="2:12">
      <c r="B68" s="37" t="s">
        <v>258</v>
      </c>
      <c r="C68" s="37" t="s">
        <v>82</v>
      </c>
      <c r="D68" s="30">
        <f>COUNTIFS(raw_stored!$O:$O,B68)</f>
        <v>1</v>
      </c>
      <c r="E68" s="31">
        <f>COUNTIFS(raw_act!$C:$C,B68,raw_act!$G:$G,E$3)</f>
        <v>96</v>
      </c>
      <c r="F68" s="31">
        <f>COUNTIFS(raw_act!$C:$C,B68,raw_act!$G:$G,F$3)</f>
        <v>0</v>
      </c>
      <c r="G68" s="32">
        <f>COUNTIFS(raw_act!$C:$C,B68,raw_act!$G:$G,G$3)</f>
        <v>0</v>
      </c>
      <c r="H68" s="32">
        <f>COUNTIFS(raw_act!$C:$C,B68,raw_act!$G:$G,H$3)</f>
        <v>0</v>
      </c>
      <c r="I68" s="32">
        <f>COUNTIFS(raw_act!$C:$C,B68,raw_act!$G:$G,I$3)</f>
        <v>1</v>
      </c>
      <c r="J68" s="32">
        <f>COUNTIFS(raw_act!$C:$C,B68,raw_act!$G:$G,J$3)</f>
        <v>0</v>
      </c>
      <c r="K68" s="32">
        <f>COUNTIFS(raw_act!$C:$C,B68,raw_act!$G:$G,K$3)</f>
        <v>22</v>
      </c>
      <c r="L68" s="32">
        <f>COUNTIFS(raw_act!$C:$C,B68,raw_act!$G:$G,L$3)</f>
        <v>22</v>
      </c>
    </row>
    <row r="69" spans="2:12">
      <c r="B69" s="37" t="s">
        <v>259</v>
      </c>
      <c r="C69" s="37" t="s">
        <v>83</v>
      </c>
      <c r="D69" s="30">
        <f>COUNTIFS(raw_stored!$O:$O,B69)</f>
        <v>2</v>
      </c>
      <c r="E69" s="31">
        <f>COUNTIFS(raw_act!$C:$C,B69,raw_act!$G:$G,E$3)</f>
        <v>88</v>
      </c>
      <c r="F69" s="31">
        <f>COUNTIFS(raw_act!$C:$C,B69,raw_act!$G:$G,F$3)</f>
        <v>0</v>
      </c>
      <c r="G69" s="32">
        <f>COUNTIFS(raw_act!$C:$C,B69,raw_act!$G:$G,G$3)</f>
        <v>0</v>
      </c>
      <c r="H69" s="32">
        <f>COUNTIFS(raw_act!$C:$C,B69,raw_act!$G:$G,H$3)</f>
        <v>5</v>
      </c>
      <c r="I69" s="32">
        <f>COUNTIFS(raw_act!$C:$C,B69,raw_act!$G:$G,I$3)</f>
        <v>0</v>
      </c>
      <c r="J69" s="32">
        <f>COUNTIFS(raw_act!$C:$C,B69,raw_act!$G:$G,J$3)</f>
        <v>0</v>
      </c>
      <c r="K69" s="32">
        <f>COUNTIFS(raw_act!$C:$C,B69,raw_act!$G:$G,K$3)</f>
        <v>17</v>
      </c>
      <c r="L69" s="32">
        <f>COUNTIFS(raw_act!$C:$C,B69,raw_act!$G:$G,L$3)</f>
        <v>17</v>
      </c>
    </row>
    <row r="70" spans="2:12">
      <c r="B70" s="38" t="s">
        <v>260</v>
      </c>
      <c r="C70" s="37" t="s">
        <v>84</v>
      </c>
      <c r="D70" s="30">
        <f>COUNTIFS(raw_stored!$O:$O,B70)</f>
        <v>2</v>
      </c>
      <c r="E70" s="31">
        <f>COUNTIFS(raw_act!$C:$C,B70,raw_act!$G:$G,E$3)</f>
        <v>69</v>
      </c>
      <c r="F70" s="31">
        <f>COUNTIFS(raw_act!$C:$C,B70,raw_act!$G:$G,F$3)</f>
        <v>0</v>
      </c>
      <c r="G70" s="32">
        <f>COUNTIFS(raw_act!$C:$C,B70,raw_act!$G:$G,G$3)</f>
        <v>0</v>
      </c>
      <c r="H70" s="32">
        <f>COUNTIFS(raw_act!$C:$C,B70,raw_act!$G:$G,H$3)</f>
        <v>12</v>
      </c>
      <c r="I70" s="32">
        <f>COUNTIFS(raw_act!$C:$C,B70,raw_act!$G:$G,I$3)</f>
        <v>1</v>
      </c>
      <c r="J70" s="32">
        <f>COUNTIFS(raw_act!$C:$C,B70,raw_act!$G:$G,J$3)</f>
        <v>0</v>
      </c>
      <c r="K70" s="32">
        <f>COUNTIFS(raw_act!$C:$C,B70,raw_act!$G:$G,K$3)</f>
        <v>11</v>
      </c>
      <c r="L70" s="32">
        <f>COUNTIFS(raw_act!$C:$C,B70,raw_act!$G:$G,L$3)</f>
        <v>9</v>
      </c>
    </row>
    <row r="71" spans="2:12">
      <c r="B71" s="37" t="s">
        <v>261</v>
      </c>
      <c r="C71" s="37" t="s">
        <v>85</v>
      </c>
      <c r="D71" s="30">
        <f>COUNTIFS(raw_stored!$O:$O,B71)</f>
        <v>0</v>
      </c>
      <c r="E71" s="31">
        <f>COUNTIFS(raw_act!$C:$C,B71,raw_act!$G:$G,E$3)</f>
        <v>49</v>
      </c>
      <c r="F71" s="31">
        <f>COUNTIFS(raw_act!$C:$C,B71,raw_act!$G:$G,F$3)</f>
        <v>0</v>
      </c>
      <c r="G71" s="32">
        <f>COUNTIFS(raw_act!$C:$C,B71,raw_act!$G:$G,G$3)</f>
        <v>0</v>
      </c>
      <c r="H71" s="32">
        <f>COUNTIFS(raw_act!$C:$C,B71,raw_act!$G:$G,H$3)</f>
        <v>7</v>
      </c>
      <c r="I71" s="32">
        <f>COUNTIFS(raw_act!$C:$C,B71,raw_act!$G:$G,I$3)</f>
        <v>17</v>
      </c>
      <c r="J71" s="32">
        <f>COUNTIFS(raw_act!$C:$C,B71,raw_act!$G:$G,J$3)</f>
        <v>0</v>
      </c>
      <c r="K71" s="32">
        <f>COUNTIFS(raw_act!$C:$C,B71,raw_act!$G:$G,K$3)</f>
        <v>16</v>
      </c>
      <c r="L71" s="32">
        <f>COUNTIFS(raw_act!$C:$C,B71,raw_act!$G:$G,L$3)</f>
        <v>16</v>
      </c>
    </row>
    <row r="72" spans="2:12">
      <c r="B72" s="37" t="s">
        <v>262</v>
      </c>
      <c r="C72" s="37" t="s">
        <v>85</v>
      </c>
      <c r="D72" s="30">
        <f>COUNTIFS(raw_stored!$O:$O,B72)</f>
        <v>0</v>
      </c>
      <c r="E72" s="31">
        <f>COUNTIFS(raw_act!$C:$C,B72,raw_act!$G:$G,E$3)</f>
        <v>28</v>
      </c>
      <c r="F72" s="31">
        <f>COUNTIFS(raw_act!$C:$C,B72,raw_act!$G:$G,F$3)</f>
        <v>0</v>
      </c>
      <c r="G72" s="32">
        <f>COUNTIFS(raw_act!$C:$C,B72,raw_act!$G:$G,G$3)</f>
        <v>0</v>
      </c>
      <c r="H72" s="32">
        <f>COUNTIFS(raw_act!$C:$C,B72,raw_act!$G:$G,H$3)</f>
        <v>0</v>
      </c>
      <c r="I72" s="32">
        <f>COUNTIFS(raw_act!$C:$C,B72,raw_act!$G:$G,I$3)</f>
        <v>4</v>
      </c>
      <c r="J72" s="32">
        <f>COUNTIFS(raw_act!$C:$C,B72,raw_act!$G:$G,J$3)</f>
        <v>0</v>
      </c>
      <c r="K72" s="32">
        <f>COUNTIFS(raw_act!$C:$C,B72,raw_act!$G:$G,K$3)</f>
        <v>6</v>
      </c>
      <c r="L72" s="32">
        <f>COUNTIFS(raw_act!$C:$C,B72,raw_act!$G:$G,L$3)</f>
        <v>6</v>
      </c>
    </row>
    <row r="73" spans="2:12">
      <c r="B73" s="37" t="s">
        <v>263</v>
      </c>
      <c r="C73" s="37" t="s">
        <v>86</v>
      </c>
      <c r="D73" s="30">
        <f>COUNTIFS(raw_stored!$O:$O,B73)</f>
        <v>0</v>
      </c>
      <c r="E73" s="31">
        <f>COUNTIFS(raw_act!$C:$C,B73,raw_act!$G:$G,E$3)</f>
        <v>30</v>
      </c>
      <c r="F73" s="31">
        <f>COUNTIFS(raw_act!$C:$C,B73,raw_act!$G:$G,F$3)</f>
        <v>0</v>
      </c>
      <c r="G73" s="32">
        <f>COUNTIFS(raw_act!$C:$C,B73,raw_act!$G:$G,G$3)</f>
        <v>0</v>
      </c>
      <c r="H73" s="32">
        <f>COUNTIFS(raw_act!$C:$C,B73,raw_act!$G:$G,H$3)</f>
        <v>2</v>
      </c>
      <c r="I73" s="32">
        <f>COUNTIFS(raw_act!$C:$C,B73,raw_act!$G:$G,I$3)</f>
        <v>2</v>
      </c>
      <c r="J73" s="32">
        <f>COUNTIFS(raw_act!$C:$C,B73,raw_act!$G:$G,J$3)</f>
        <v>0</v>
      </c>
      <c r="K73" s="32">
        <f>COUNTIFS(raw_act!$C:$C,B73,raw_act!$G:$G,K$3)</f>
        <v>10</v>
      </c>
      <c r="L73" s="32">
        <f>COUNTIFS(raw_act!$C:$C,B73,raw_act!$G:$G,L$3)</f>
        <v>10</v>
      </c>
    </row>
    <row r="74" spans="2:12">
      <c r="B74" s="37" t="s">
        <v>264</v>
      </c>
      <c r="C74" s="37" t="s">
        <v>87</v>
      </c>
      <c r="D74" s="30">
        <f>COUNTIFS(raw_stored!$O:$O,B74)</f>
        <v>0</v>
      </c>
      <c r="E74" s="31">
        <f>COUNTIFS(raw_act!$C:$C,B74,raw_act!$G:$G,E$3)</f>
        <v>8</v>
      </c>
      <c r="F74" s="31">
        <f>COUNTIFS(raw_act!$C:$C,B74,raw_act!$G:$G,F$3)</f>
        <v>0</v>
      </c>
      <c r="G74" s="32">
        <f>COUNTIFS(raw_act!$C:$C,B74,raw_act!$G:$G,G$3)</f>
        <v>0</v>
      </c>
      <c r="H74" s="32">
        <f>COUNTIFS(raw_act!$C:$C,B74,raw_act!$G:$G,H$3)</f>
        <v>0</v>
      </c>
      <c r="I74" s="32">
        <f>COUNTIFS(raw_act!$C:$C,B74,raw_act!$G:$G,I$3)</f>
        <v>0</v>
      </c>
      <c r="J74" s="32">
        <f>COUNTIFS(raw_act!$C:$C,B74,raw_act!$G:$G,J$3)</f>
        <v>0</v>
      </c>
      <c r="K74" s="32">
        <f>COUNTIFS(raw_act!$C:$C,B74,raw_act!$G:$G,K$3)</f>
        <v>1</v>
      </c>
      <c r="L74" s="32">
        <f>COUNTIFS(raw_act!$C:$C,B74,raw_act!$G:$G,L$3)</f>
        <v>1</v>
      </c>
    </row>
    <row r="75" spans="2:12">
      <c r="B75" s="37" t="s">
        <v>265</v>
      </c>
      <c r="C75" s="37" t="s">
        <v>93</v>
      </c>
      <c r="D75" s="30">
        <f>COUNTIFS(raw_stored!$O:$O,B75)</f>
        <v>8</v>
      </c>
      <c r="E75" s="31">
        <f>COUNTIFS(raw_act!$C:$C,B75,raw_act!$G:$G,E$3)</f>
        <v>55</v>
      </c>
      <c r="F75" s="31">
        <f>COUNTIFS(raw_act!$C:$C,B75,raw_act!$G:$G,F$3)</f>
        <v>0</v>
      </c>
      <c r="G75" s="32">
        <f>COUNTIFS(raw_act!$C:$C,B75,raw_act!$G:$G,G$3)</f>
        <v>0</v>
      </c>
      <c r="H75" s="32">
        <f>COUNTIFS(raw_act!$C:$C,B75,raw_act!$G:$G,H$3)</f>
        <v>0</v>
      </c>
      <c r="I75" s="32">
        <f>COUNTIFS(raw_act!$C:$C,B75,raw_act!$G:$G,I$3)</f>
        <v>0</v>
      </c>
      <c r="J75" s="32">
        <f>COUNTIFS(raw_act!$C:$C,B75,raw_act!$G:$G,J$3)</f>
        <v>0</v>
      </c>
      <c r="K75" s="32">
        <f>COUNTIFS(raw_act!$C:$C,B75,raw_act!$G:$G,K$3)</f>
        <v>14</v>
      </c>
      <c r="L75" s="32">
        <f>COUNTIFS(raw_act!$C:$C,B75,raw_act!$G:$G,L$3)</f>
        <v>14</v>
      </c>
    </row>
    <row r="76" spans="2:12">
      <c r="B76" s="38" t="s">
        <v>266</v>
      </c>
      <c r="C76" s="37" t="s">
        <v>88</v>
      </c>
      <c r="D76" s="30">
        <f>COUNTIFS(raw_stored!$O:$O,B76)</f>
        <v>13</v>
      </c>
      <c r="E76" s="31">
        <f>COUNTIFS(raw_act!$C:$C,B76,raw_act!$G:$G,E$3)</f>
        <v>216</v>
      </c>
      <c r="F76" s="31">
        <f>COUNTIFS(raw_act!$C:$C,B76,raw_act!$G:$G,F$3)</f>
        <v>0</v>
      </c>
      <c r="G76" s="32">
        <f>COUNTIFS(raw_act!$C:$C,B76,raw_act!$G:$G,G$3)</f>
        <v>0</v>
      </c>
      <c r="H76" s="32">
        <f>COUNTIFS(raw_act!$C:$C,B76,raw_act!$G:$G,H$3)</f>
        <v>1</v>
      </c>
      <c r="I76" s="32">
        <f>COUNTIFS(raw_act!$C:$C,B76,raw_act!$G:$G,I$3)</f>
        <v>1</v>
      </c>
      <c r="J76" s="32">
        <f>COUNTIFS(raw_act!$C:$C,B76,raw_act!$G:$G,J$3)</f>
        <v>0</v>
      </c>
      <c r="K76" s="32">
        <f>COUNTIFS(raw_act!$C:$C,B76,raw_act!$G:$G,K$3)</f>
        <v>13</v>
      </c>
      <c r="L76" s="32">
        <f>COUNTIFS(raw_act!$C:$C,B76,raw_act!$G:$G,L$3)</f>
        <v>13</v>
      </c>
    </row>
    <row r="77" spans="2:12">
      <c r="B77" s="37" t="s">
        <v>267</v>
      </c>
      <c r="C77" s="37" t="s">
        <v>89</v>
      </c>
      <c r="D77" s="30">
        <f>COUNTIFS(raw_stored!$O:$O,B77)</f>
        <v>7</v>
      </c>
      <c r="E77" s="31">
        <f>COUNTIFS(raw_act!$C:$C,B77,raw_act!$G:$G,E$3)</f>
        <v>14</v>
      </c>
      <c r="F77" s="31">
        <f>COUNTIFS(raw_act!$C:$C,B77,raw_act!$G:$G,F$3)</f>
        <v>0</v>
      </c>
      <c r="G77" s="32">
        <f>COUNTIFS(raw_act!$C:$C,B77,raw_act!$G:$G,G$3)</f>
        <v>0</v>
      </c>
      <c r="H77" s="32">
        <f>COUNTIFS(raw_act!$C:$C,B77,raw_act!$G:$G,H$3)</f>
        <v>0</v>
      </c>
      <c r="I77" s="32">
        <f>COUNTIFS(raw_act!$C:$C,B77,raw_act!$G:$G,I$3)</f>
        <v>0</v>
      </c>
      <c r="J77" s="32">
        <f>COUNTIFS(raw_act!$C:$C,B77,raw_act!$G:$G,J$3)</f>
        <v>0</v>
      </c>
      <c r="K77" s="32">
        <f>COUNTIFS(raw_act!$C:$C,B77,raw_act!$G:$G,K$3)</f>
        <v>2</v>
      </c>
      <c r="L77" s="32">
        <f>COUNTIFS(raw_act!$C:$C,B77,raw_act!$G:$G,L$3)</f>
        <v>2</v>
      </c>
    </row>
    <row r="78" spans="2:12">
      <c r="B78" s="37" t="s">
        <v>268</v>
      </c>
      <c r="C78" s="37" t="s">
        <v>90</v>
      </c>
      <c r="D78" s="30">
        <f>COUNTIFS(raw_stored!$O:$O,B78)</f>
        <v>15</v>
      </c>
      <c r="E78" s="31">
        <f>COUNTIFS(raw_act!$C:$C,B78,raw_act!$G:$G,E$3)</f>
        <v>295</v>
      </c>
      <c r="F78" s="31">
        <f>COUNTIFS(raw_act!$C:$C,B78,raw_act!$G:$G,F$3)</f>
        <v>0</v>
      </c>
      <c r="G78" s="32">
        <f>COUNTIFS(raw_act!$C:$C,B78,raw_act!$G:$G,G$3)</f>
        <v>0</v>
      </c>
      <c r="H78" s="32">
        <f>COUNTIFS(raw_act!$C:$C,B78,raw_act!$G:$G,H$3)</f>
        <v>0</v>
      </c>
      <c r="I78" s="32">
        <f>COUNTIFS(raw_act!$C:$C,B78,raw_act!$G:$G,I$3)</f>
        <v>26</v>
      </c>
      <c r="J78" s="32">
        <f>COUNTIFS(raw_act!$C:$C,B78,raw_act!$G:$G,J$3)</f>
        <v>0</v>
      </c>
      <c r="K78" s="32">
        <f>COUNTIFS(raw_act!$C:$C,B78,raw_act!$G:$G,K$3)</f>
        <v>33</v>
      </c>
      <c r="L78" s="32">
        <f>COUNTIFS(raw_act!$C:$C,B78,raw_act!$G:$G,L$3)</f>
        <v>33</v>
      </c>
    </row>
    <row r="79" spans="2:12">
      <c r="B79" s="37" t="s">
        <v>269</v>
      </c>
      <c r="C79" s="37" t="s">
        <v>91</v>
      </c>
      <c r="D79" s="30">
        <f>COUNTIFS(raw_stored!$O:$O,B79)</f>
        <v>5</v>
      </c>
      <c r="E79" s="31">
        <f>COUNTIFS(raw_act!$C:$C,B79,raw_act!$G:$G,E$3)</f>
        <v>38</v>
      </c>
      <c r="F79" s="31">
        <f>COUNTIFS(raw_act!$C:$C,B79,raw_act!$G:$G,F$3)</f>
        <v>0</v>
      </c>
      <c r="G79" s="32">
        <f>COUNTIFS(raw_act!$C:$C,B79,raw_act!$G:$G,G$3)</f>
        <v>0</v>
      </c>
      <c r="H79" s="32">
        <f>COUNTIFS(raw_act!$C:$C,B79,raw_act!$G:$G,H$3)</f>
        <v>0</v>
      </c>
      <c r="I79" s="32">
        <f>COUNTIFS(raw_act!$C:$C,B79,raw_act!$G:$G,I$3)</f>
        <v>0</v>
      </c>
      <c r="J79" s="32">
        <f>COUNTIFS(raw_act!$C:$C,B79,raw_act!$G:$G,J$3)</f>
        <v>0</v>
      </c>
      <c r="K79" s="32">
        <f>COUNTIFS(raw_act!$C:$C,B79,raw_act!$G:$G,K$3)</f>
        <v>17</v>
      </c>
      <c r="L79" s="32">
        <f>COUNTIFS(raw_act!$C:$C,B79,raw_act!$G:$G,L$3)</f>
        <v>17</v>
      </c>
    </row>
    <row r="80" spans="2:12">
      <c r="B80" s="37" t="s">
        <v>270</v>
      </c>
      <c r="C80" s="37" t="s">
        <v>92</v>
      </c>
      <c r="D80" s="30">
        <f>COUNTIFS(raw_stored!$O:$O,B80)</f>
        <v>65</v>
      </c>
      <c r="E80" s="31">
        <f>COUNTIFS(raw_act!$C:$C,B80,raw_act!$G:$G,E$3)</f>
        <v>321</v>
      </c>
      <c r="F80" s="31">
        <f>COUNTIFS(raw_act!$C:$C,B80,raw_act!$G:$G,F$3)</f>
        <v>0</v>
      </c>
      <c r="G80" s="32">
        <f>COUNTIFS(raw_act!$C:$C,B80,raw_act!$G:$G,G$3)</f>
        <v>0</v>
      </c>
      <c r="H80" s="32">
        <f>COUNTIFS(raw_act!$C:$C,B80,raw_act!$G:$G,H$3)</f>
        <v>4</v>
      </c>
      <c r="I80" s="32">
        <f>COUNTIFS(raw_act!$C:$C,B80,raw_act!$G:$G,I$3)</f>
        <v>20</v>
      </c>
      <c r="J80" s="32">
        <f>COUNTIFS(raw_act!$C:$C,B80,raw_act!$G:$G,J$3)</f>
        <v>0</v>
      </c>
      <c r="K80" s="32">
        <f>COUNTIFS(raw_act!$C:$C,B80,raw_act!$G:$G,K$3)</f>
        <v>28</v>
      </c>
      <c r="L80" s="32">
        <f>COUNTIFS(raw_act!$C:$C,B80,raw_act!$G:$G,L$3)</f>
        <v>27</v>
      </c>
    </row>
    <row r="81" spans="2:12">
      <c r="B81" s="37" t="s">
        <v>271</v>
      </c>
      <c r="C81" s="37" t="s">
        <v>94</v>
      </c>
      <c r="D81" s="30">
        <f>COUNTIFS(raw_stored!$O:$O,B81)</f>
        <v>18</v>
      </c>
      <c r="E81" s="31">
        <f>COUNTIFS(raw_act!$C:$C,B81,raw_act!$G:$G,E$3)</f>
        <v>99</v>
      </c>
      <c r="F81" s="31">
        <f>COUNTIFS(raw_act!$C:$C,B81,raw_act!$G:$G,F$3)</f>
        <v>0</v>
      </c>
      <c r="G81" s="32">
        <f>COUNTIFS(raw_act!$C:$C,B81,raw_act!$G:$G,G$3)</f>
        <v>0</v>
      </c>
      <c r="H81" s="32">
        <f>COUNTIFS(raw_act!$C:$C,B81,raw_act!$G:$G,H$3)</f>
        <v>10</v>
      </c>
      <c r="I81" s="32">
        <f>COUNTIFS(raw_act!$C:$C,B81,raw_act!$G:$G,I$3)</f>
        <v>0</v>
      </c>
      <c r="J81" s="32">
        <f>COUNTIFS(raw_act!$C:$C,B81,raw_act!$G:$G,J$3)</f>
        <v>0</v>
      </c>
      <c r="K81" s="32">
        <f>COUNTIFS(raw_act!$C:$C,B81,raw_act!$G:$G,K$3)</f>
        <v>25</v>
      </c>
      <c r="L81" s="32">
        <f>COUNTIFS(raw_act!$C:$C,B81,raw_act!$G:$G,L$3)</f>
        <v>22</v>
      </c>
    </row>
    <row r="82" spans="2:12">
      <c r="B82" s="37" t="s">
        <v>272</v>
      </c>
      <c r="C82" s="37" t="s">
        <v>95</v>
      </c>
      <c r="D82" s="30">
        <f>COUNTIFS(raw_stored!$O:$O,B82)</f>
        <v>2</v>
      </c>
      <c r="E82" s="31">
        <f>COUNTIFS(raw_act!$C:$C,B82,raw_act!$G:$G,E$3)</f>
        <v>48</v>
      </c>
      <c r="F82" s="31">
        <f>COUNTIFS(raw_act!$C:$C,B82,raw_act!$G:$G,F$3)</f>
        <v>0</v>
      </c>
      <c r="G82" s="32">
        <f>COUNTIFS(raw_act!$C:$C,B82,raw_act!$G:$G,G$3)</f>
        <v>0</v>
      </c>
      <c r="H82" s="32">
        <f>COUNTIFS(raw_act!$C:$C,B82,raw_act!$G:$G,H$3)</f>
        <v>11</v>
      </c>
      <c r="I82" s="32">
        <f>COUNTIFS(raw_act!$C:$C,B82,raw_act!$G:$G,I$3)</f>
        <v>0</v>
      </c>
      <c r="J82" s="32">
        <f>COUNTIFS(raw_act!$C:$C,B82,raw_act!$G:$G,J$3)</f>
        <v>0</v>
      </c>
      <c r="K82" s="32">
        <f>COUNTIFS(raw_act!$C:$C,B82,raw_act!$G:$G,K$3)</f>
        <v>11</v>
      </c>
      <c r="L82" s="32">
        <f>COUNTIFS(raw_act!$C:$C,B82,raw_act!$G:$G,L$3)</f>
        <v>10</v>
      </c>
    </row>
    <row r="83" spans="2:12">
      <c r="B83" s="37" t="s">
        <v>273</v>
      </c>
      <c r="C83" s="37" t="s">
        <v>96</v>
      </c>
      <c r="D83" s="30">
        <f>COUNTIFS(raw_stored!$O:$O,B83)</f>
        <v>5</v>
      </c>
      <c r="E83" s="31">
        <f>COUNTIFS(raw_act!$C:$C,B83,raw_act!$G:$G,E$3)</f>
        <v>189</v>
      </c>
      <c r="F83" s="31">
        <f>COUNTIFS(raw_act!$C:$C,B83,raw_act!$G:$G,F$3)</f>
        <v>0</v>
      </c>
      <c r="G83" s="32">
        <f>COUNTIFS(raw_act!$C:$C,B83,raw_act!$G:$G,G$3)</f>
        <v>0</v>
      </c>
      <c r="H83" s="32">
        <f>COUNTIFS(raw_act!$C:$C,B83,raw_act!$G:$G,H$3)</f>
        <v>41</v>
      </c>
      <c r="I83" s="32">
        <f>COUNTIFS(raw_act!$C:$C,B83,raw_act!$G:$G,I$3)</f>
        <v>12</v>
      </c>
      <c r="J83" s="32">
        <f>COUNTIFS(raw_act!$C:$C,B83,raw_act!$G:$G,J$3)</f>
        <v>0</v>
      </c>
      <c r="K83" s="32">
        <f>COUNTIFS(raw_act!$C:$C,B83,raw_act!$G:$G,K$3)</f>
        <v>21</v>
      </c>
      <c r="L83" s="32">
        <f>COUNTIFS(raw_act!$C:$C,B83,raw_act!$G:$G,L$3)</f>
        <v>21</v>
      </c>
    </row>
    <row r="84" spans="2:12">
      <c r="B84" s="37" t="s">
        <v>274</v>
      </c>
      <c r="C84" s="37" t="s">
        <v>97</v>
      </c>
      <c r="D84" s="30">
        <f>COUNTIFS(raw_stored!$O:$O,B84)</f>
        <v>0</v>
      </c>
      <c r="E84" s="31">
        <f>COUNTIFS(raw_act!$C:$C,B84,raw_act!$G:$G,E$3)</f>
        <v>32</v>
      </c>
      <c r="F84" s="31">
        <f>COUNTIFS(raw_act!$C:$C,B84,raw_act!$G:$G,F$3)</f>
        <v>0</v>
      </c>
      <c r="G84" s="32">
        <f>COUNTIFS(raw_act!$C:$C,B84,raw_act!$G:$G,G$3)</f>
        <v>0</v>
      </c>
      <c r="H84" s="32">
        <f>COUNTIFS(raw_act!$C:$C,B84,raw_act!$G:$G,H$3)</f>
        <v>6</v>
      </c>
      <c r="I84" s="32">
        <f>COUNTIFS(raw_act!$C:$C,B84,raw_act!$G:$G,I$3)</f>
        <v>11</v>
      </c>
      <c r="J84" s="32">
        <f>COUNTIFS(raw_act!$C:$C,B84,raw_act!$G:$G,J$3)</f>
        <v>0</v>
      </c>
      <c r="K84" s="32">
        <f>COUNTIFS(raw_act!$C:$C,B84,raw_act!$G:$G,K$3)</f>
        <v>12</v>
      </c>
      <c r="L84" s="32">
        <f>COUNTIFS(raw_act!$C:$C,B84,raw_act!$G:$G,L$3)</f>
        <v>12</v>
      </c>
    </row>
    <row r="85" spans="2:12">
      <c r="B85" s="37" t="s">
        <v>275</v>
      </c>
      <c r="C85" s="37" t="s">
        <v>99</v>
      </c>
      <c r="D85" s="30">
        <f>COUNTIFS(raw_stored!$O:$O,B85)</f>
        <v>0</v>
      </c>
      <c r="E85" s="31">
        <f>COUNTIFS(raw_act!$C:$C,B85,raw_act!$G:$G,E$3)</f>
        <v>68</v>
      </c>
      <c r="F85" s="31">
        <f>COUNTIFS(raw_act!$C:$C,B85,raw_act!$G:$G,F$3)</f>
        <v>0</v>
      </c>
      <c r="G85" s="32">
        <f>COUNTIFS(raw_act!$C:$C,B85,raw_act!$G:$G,G$3)</f>
        <v>0</v>
      </c>
      <c r="H85" s="32">
        <f>COUNTIFS(raw_act!$C:$C,B85,raw_act!$G:$G,H$3)</f>
        <v>2</v>
      </c>
      <c r="I85" s="32">
        <f>COUNTIFS(raw_act!$C:$C,B85,raw_act!$G:$G,I$3)</f>
        <v>0</v>
      </c>
      <c r="J85" s="32">
        <f>COUNTIFS(raw_act!$C:$C,B85,raw_act!$G:$G,J$3)</f>
        <v>0</v>
      </c>
      <c r="K85" s="32">
        <f>COUNTIFS(raw_act!$C:$C,B85,raw_act!$G:$G,K$3)</f>
        <v>18</v>
      </c>
      <c r="L85" s="32">
        <f>COUNTIFS(raw_act!$C:$C,B85,raw_act!$G:$G,L$3)</f>
        <v>18</v>
      </c>
    </row>
  </sheetData>
  <autoFilter ref="B3:L85">
    <sortState ref="B3:L85">
      <sortCondition ref="C3"/>
    </sortState>
  </autoFilter>
  <conditionalFormatting sqref="D4:D85">
    <cfRule type="colorScale" priority="1">
      <colorScale>
        <cfvo type="min"/>
        <cfvo type="max"/>
        <color rgb="FFFFEF9C"/>
        <color rgb="FF63BE7B"/>
      </colorScale>
    </cfRule>
  </conditionalFormatting>
  <pageMargins left="0.75" right="0.75" top="1" bottom="1" header="0.5" footer="0.5"/>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H272"/>
  <sheetViews>
    <sheetView showGridLines="0" workbookViewId="0">
      <pane ySplit="2" topLeftCell="A257" activePane="bottomLeft" state="frozen"/>
      <selection pane="bottomLeft" activeCell="M284" sqref="M284"/>
    </sheetView>
  </sheetViews>
  <sheetFormatPr defaultColWidth="9" defaultRowHeight="14.4"/>
  <cols>
    <col min="2" max="2" width="9.6640625" customWidth="1"/>
    <col min="3" max="3" width="17.77734375" customWidth="1"/>
    <col min="4" max="4" width="11.21875" customWidth="1"/>
    <col min="5" max="5" width="15" customWidth="1"/>
    <col min="6" max="6" width="15.44140625" customWidth="1"/>
    <col min="8" max="8" width="9.88671875" customWidth="1"/>
  </cols>
  <sheetData>
    <row r="1" spans="2:6">
      <c r="B1" s="64" t="s">
        <v>2847</v>
      </c>
    </row>
    <row r="2" spans="2:6">
      <c r="B2" s="65" t="s">
        <v>1913</v>
      </c>
      <c r="C2" s="65" t="s">
        <v>2848</v>
      </c>
      <c r="D2" s="65" t="s">
        <v>2849</v>
      </c>
      <c r="E2" s="65" t="s">
        <v>2850</v>
      </c>
      <c r="F2" t="s">
        <v>2851</v>
      </c>
    </row>
    <row r="3" spans="2:6">
      <c r="B3" s="65" t="s">
        <v>41</v>
      </c>
      <c r="C3" s="65" t="s">
        <v>894</v>
      </c>
      <c r="D3" s="65" t="s">
        <v>78</v>
      </c>
      <c r="F3" t="str">
        <f>IFERROR(VLOOKUP(D3,'54dept'!C:C,1,0),"not included in 54")</f>
        <v>OSCA</v>
      </c>
    </row>
    <row r="4" spans="2:6">
      <c r="B4" s="65" t="s">
        <v>41</v>
      </c>
      <c r="C4" s="65" t="s">
        <v>894</v>
      </c>
      <c r="D4" s="65" t="s">
        <v>96</v>
      </c>
      <c r="F4" t="str">
        <f>IFERROR(VLOOKUP(D4,'54dept'!C:C,1,0),"not included in 54")</f>
        <v>SSDD</v>
      </c>
    </row>
    <row r="5" spans="2:6">
      <c r="B5" s="65" t="s">
        <v>41</v>
      </c>
      <c r="C5" s="65" t="s">
        <v>1580</v>
      </c>
      <c r="D5" s="65" t="s">
        <v>54</v>
      </c>
      <c r="F5" t="str">
        <f>IFERROR(VLOOKUP(D5,'54dept'!C:C,1,0),"not included in 54")</f>
        <v>BPLD</v>
      </c>
    </row>
    <row r="6" spans="2:6">
      <c r="B6" s="65" t="s">
        <v>41</v>
      </c>
      <c r="C6" s="65" t="s">
        <v>921</v>
      </c>
      <c r="D6" s="65" t="s">
        <v>66</v>
      </c>
      <c r="E6" s="65" t="s">
        <v>2852</v>
      </c>
      <c r="F6" t="str">
        <f>IFERROR(VLOOKUP(D6,'54dept'!C:C,1,0),"not included in 54")</f>
        <v>CTO</v>
      </c>
    </row>
    <row r="7" spans="2:6">
      <c r="B7" s="65" t="s">
        <v>41</v>
      </c>
      <c r="C7" s="65" t="s">
        <v>939</v>
      </c>
      <c r="D7" s="65" t="s">
        <v>85</v>
      </c>
      <c r="F7" t="str">
        <f>IFERROR(VLOOKUP(D7,'54dept'!C:C,1,0),"not included in 54")</f>
        <v>PROC</v>
      </c>
    </row>
    <row r="8" spans="2:6">
      <c r="B8" s="65" t="s">
        <v>41</v>
      </c>
      <c r="C8" s="65" t="s">
        <v>941</v>
      </c>
      <c r="D8" s="65" t="s">
        <v>68</v>
      </c>
      <c r="F8" t="str">
        <f>IFERROR(VLOOKUP(D8,'54dept'!C:C,1,0),"not included in 54")</f>
        <v>DBO</v>
      </c>
    </row>
    <row r="9" spans="2:6">
      <c r="B9" s="65" t="s">
        <v>41</v>
      </c>
      <c r="C9" s="65" t="s">
        <v>943</v>
      </c>
      <c r="D9" s="65" t="s">
        <v>74</v>
      </c>
      <c r="E9" s="65" t="s">
        <v>2852</v>
      </c>
      <c r="F9" t="str">
        <f>IFERROR(VLOOKUP(D9,'54dept'!C:C,1,0),"not included in 54")</f>
        <v>HRMD</v>
      </c>
    </row>
    <row r="10" spans="2:6">
      <c r="B10" s="65" t="s">
        <v>41</v>
      </c>
      <c r="C10" s="65" t="s">
        <v>945</v>
      </c>
      <c r="D10" s="65" t="s">
        <v>62</v>
      </c>
      <c r="E10" s="65" t="s">
        <v>2852</v>
      </c>
      <c r="F10" t="str">
        <f>IFERROR(VLOOKUP(D10,'54dept'!C:C,1,0),"not included in 54")</f>
        <v>CHD</v>
      </c>
    </row>
    <row r="11" spans="2:6">
      <c r="B11" s="65" t="s">
        <v>41</v>
      </c>
      <c r="C11" s="65" t="s">
        <v>947</v>
      </c>
      <c r="D11" s="65" t="s">
        <v>64</v>
      </c>
      <c r="E11" s="65" t="s">
        <v>2852</v>
      </c>
      <c r="F11" t="str">
        <f>IFERROR(VLOOKUP(D11,'54dept'!C:C,1,0),"not included in 54")</f>
        <v>CPDD</v>
      </c>
    </row>
    <row r="12" spans="2:6">
      <c r="B12" s="65" t="s">
        <v>41</v>
      </c>
      <c r="C12" s="65" t="s">
        <v>947</v>
      </c>
      <c r="D12" s="65" t="s">
        <v>99</v>
      </c>
      <c r="F12" t="str">
        <f>IFERROR(VLOOKUP(D12,'54dept'!C:C,1,0),"not included in 54")</f>
        <v>ZAU</v>
      </c>
    </row>
    <row r="13" spans="2:6">
      <c r="B13" s="65" t="s">
        <v>41</v>
      </c>
      <c r="C13" s="65" t="s">
        <v>951</v>
      </c>
      <c r="D13" s="65" t="s">
        <v>59</v>
      </c>
      <c r="F13" t="str">
        <f>IFERROR(VLOOKUP(D13,'54dept'!C:C,1,0),"not included in 54")</f>
        <v>CCRD</v>
      </c>
    </row>
    <row r="14" spans="2:6">
      <c r="B14" s="65" t="s">
        <v>41</v>
      </c>
      <c r="C14" s="65" t="s">
        <v>953</v>
      </c>
      <c r="D14" s="65" t="s">
        <v>54</v>
      </c>
      <c r="E14" s="65" t="s">
        <v>2852</v>
      </c>
      <c r="F14" t="str">
        <f>IFERROR(VLOOKUP(D14,'54dept'!C:C,1,0),"not included in 54")</f>
        <v>BPLD</v>
      </c>
    </row>
    <row r="15" spans="2:6">
      <c r="B15" s="65" t="s">
        <v>41</v>
      </c>
      <c r="C15" s="65" t="s">
        <v>955</v>
      </c>
      <c r="D15" s="65" t="s">
        <v>71</v>
      </c>
      <c r="E15" s="65" t="s">
        <v>2852</v>
      </c>
      <c r="F15" t="str">
        <f>IFERROR(VLOOKUP(D15,'54dept'!C:C,1,0),"not included in 54")</f>
        <v>DSQC</v>
      </c>
    </row>
    <row r="16" spans="2:6">
      <c r="B16" s="65" t="s">
        <v>41</v>
      </c>
      <c r="C16" s="65" t="s">
        <v>957</v>
      </c>
      <c r="D16" s="65" t="s">
        <v>96</v>
      </c>
      <c r="E16" s="65" t="s">
        <v>2852</v>
      </c>
      <c r="F16" t="str">
        <f>IFERROR(VLOOKUP(D16,'54dept'!C:C,1,0),"not included in 54")</f>
        <v>SSDD</v>
      </c>
    </row>
    <row r="17" spans="2:6">
      <c r="B17" s="65" t="s">
        <v>41</v>
      </c>
      <c r="C17" s="65" t="s">
        <v>959</v>
      </c>
      <c r="D17" s="65" t="s">
        <v>81</v>
      </c>
      <c r="E17" s="65" t="s">
        <v>2852</v>
      </c>
      <c r="F17" t="str">
        <f>IFERROR(VLOOKUP(D17,'54dept'!C:C,1,0),"not included in 54")</f>
        <v>PDAD</v>
      </c>
    </row>
    <row r="18" spans="2:6">
      <c r="B18" s="65" t="s">
        <v>41</v>
      </c>
      <c r="C18" s="65" t="s">
        <v>961</v>
      </c>
      <c r="D18" s="65" t="s">
        <v>73</v>
      </c>
      <c r="E18" s="65" t="s">
        <v>2852</v>
      </c>
      <c r="F18" t="str">
        <f>IFERROR(VLOOKUP(D18,'54dept'!C:C,1,0),"not included in 54")</f>
        <v>HCDRD</v>
      </c>
    </row>
    <row r="19" spans="2:6">
      <c r="B19" s="65" t="s">
        <v>41</v>
      </c>
      <c r="C19" s="65" t="s">
        <v>976</v>
      </c>
      <c r="D19" s="65" t="s">
        <v>66</v>
      </c>
      <c r="E19" s="65" t="s">
        <v>2852</v>
      </c>
      <c r="F19" t="str">
        <f>IFERROR(VLOOKUP(D19,'54dept'!C:C,1,0),"not included in 54")</f>
        <v>CTO</v>
      </c>
    </row>
    <row r="20" spans="2:6">
      <c r="B20" s="65" t="s">
        <v>41</v>
      </c>
      <c r="C20" s="65" t="s">
        <v>978</v>
      </c>
      <c r="D20" s="65" t="s">
        <v>54</v>
      </c>
      <c r="E20" s="65" t="s">
        <v>2852</v>
      </c>
      <c r="F20" t="str">
        <f>IFERROR(VLOOKUP(D20,'54dept'!C:C,1,0),"not included in 54")</f>
        <v>BPLD</v>
      </c>
    </row>
    <row r="21" spans="2:6">
      <c r="B21" s="65" t="s">
        <v>41</v>
      </c>
      <c r="C21" s="65" t="s">
        <v>980</v>
      </c>
      <c r="D21" s="65" t="s">
        <v>74</v>
      </c>
      <c r="E21" s="65" t="s">
        <v>2852</v>
      </c>
      <c r="F21" t="str">
        <f>IFERROR(VLOOKUP(D21,'54dept'!C:C,1,0),"not included in 54")</f>
        <v>HRMD</v>
      </c>
    </row>
    <row r="22" spans="2:6">
      <c r="B22" s="65" t="s">
        <v>41</v>
      </c>
      <c r="C22" s="65" t="s">
        <v>987</v>
      </c>
      <c r="D22" s="65" t="s">
        <v>53</v>
      </c>
      <c r="E22" s="65"/>
      <c r="F22" t="str">
        <f>IFERROR(VLOOKUP(D22,'54dept'!C:C,1,0),"not included in 54")</f>
        <v>BCRD</v>
      </c>
    </row>
    <row r="23" spans="2:6">
      <c r="B23" s="65" t="s">
        <v>41</v>
      </c>
      <c r="C23" s="65" t="s">
        <v>987</v>
      </c>
      <c r="D23" s="65" t="s">
        <v>98</v>
      </c>
      <c r="F23" t="str">
        <f>IFERROR(VLOOKUP(D23,'54dept'!C:C,1,0),"not included in 54")</f>
        <v>TTMD</v>
      </c>
    </row>
    <row r="24" spans="2:6">
      <c r="B24" s="65" t="s">
        <v>41</v>
      </c>
      <c r="C24" s="65" t="s">
        <v>987</v>
      </c>
      <c r="D24" s="65" t="s">
        <v>2853</v>
      </c>
      <c r="F24" t="str">
        <f>IFERROR(VLOOKUP(D24,'54dept'!C:C,1,0),"not included in 54")</f>
        <v>not included in 54</v>
      </c>
    </row>
    <row r="25" spans="2:6">
      <c r="B25" s="65" t="s">
        <v>41</v>
      </c>
      <c r="C25" s="65" t="s">
        <v>987</v>
      </c>
      <c r="D25" s="65" t="s">
        <v>67</v>
      </c>
      <c r="F25" t="str">
        <f>IFERROR(VLOOKUP(D25,'54dept'!C:C,1,0),"not included in 54")</f>
        <v>CVD</v>
      </c>
    </row>
    <row r="26" spans="2:6">
      <c r="B26" s="65" t="s">
        <v>41</v>
      </c>
      <c r="C26" s="65" t="s">
        <v>987</v>
      </c>
      <c r="D26" s="65" t="s">
        <v>42</v>
      </c>
      <c r="E26" s="65" t="s">
        <v>2852</v>
      </c>
      <c r="F26" t="str">
        <f>IFERROR(VLOOKUP(D26,'54dept'!C:C,1,0),"not included in 54")</f>
        <v>MDAD</v>
      </c>
    </row>
    <row r="27" spans="2:6">
      <c r="B27" s="65" t="s">
        <v>41</v>
      </c>
      <c r="C27" s="65" t="s">
        <v>987</v>
      </c>
      <c r="D27" s="65" t="s">
        <v>43</v>
      </c>
      <c r="F27" t="str">
        <f>IFERROR(VLOOKUP(D27,'54dept'!C:C,1,0),"not included in 54")</f>
        <v>OCM</v>
      </c>
    </row>
    <row r="28" spans="2:6">
      <c r="B28" s="65" t="s">
        <v>41</v>
      </c>
      <c r="C28" s="65" t="s">
        <v>987</v>
      </c>
      <c r="D28" s="65" t="s">
        <v>91</v>
      </c>
      <c r="F28" t="str">
        <f>IFERROR(VLOOKUP(D28,'54dept'!C:C,1,0),"not included in 54")</f>
        <v>QCTD</v>
      </c>
    </row>
    <row r="29" spans="2:6">
      <c r="B29" s="65" t="s">
        <v>41</v>
      </c>
      <c r="C29" s="65" t="s">
        <v>987</v>
      </c>
      <c r="D29" s="65" t="s">
        <v>45</v>
      </c>
      <c r="F29" t="str">
        <f>IFERROR(VLOOKUP(D29,'54dept'!C:C,1,0),"not included in 54")</f>
        <v>OCAs</v>
      </c>
    </row>
    <row r="30" spans="2:6">
      <c r="B30" s="65" t="s">
        <v>41</v>
      </c>
      <c r="C30" s="65" t="s">
        <v>987</v>
      </c>
      <c r="D30" s="65" t="s">
        <v>90</v>
      </c>
      <c r="F30" t="str">
        <f>IFERROR(VLOOKUP(D30,'54dept'!C:C,1,0),"not included in 54")</f>
        <v>QCPL</v>
      </c>
    </row>
    <row r="31" spans="2:6">
      <c r="B31" s="65" t="s">
        <v>41</v>
      </c>
      <c r="C31" s="65" t="s">
        <v>987</v>
      </c>
      <c r="D31" s="65" t="s">
        <v>52</v>
      </c>
      <c r="F31" t="str">
        <f>IFERROR(VLOOKUP(D31,'54dept'!C:C,1,0),"not included in 54")</f>
        <v>AMD</v>
      </c>
    </row>
    <row r="32" spans="2:6">
      <c r="B32" s="65" t="s">
        <v>41</v>
      </c>
      <c r="C32" s="65" t="s">
        <v>987</v>
      </c>
      <c r="D32" s="65" t="s">
        <v>43</v>
      </c>
      <c r="F32" t="str">
        <f>IFERROR(VLOOKUP(D32,'54dept'!C:C,1,0),"not included in 54")</f>
        <v>OCM</v>
      </c>
    </row>
    <row r="33" spans="2:6">
      <c r="B33" s="65" t="s">
        <v>41</v>
      </c>
      <c r="C33" s="65" t="s">
        <v>1601</v>
      </c>
      <c r="D33" s="65" t="s">
        <v>82</v>
      </c>
      <c r="F33" t="str">
        <f>IFERROR(VLOOKUP(D33,'54dept'!C:C,1,0),"not included in 54")</f>
        <v>PDAO</v>
      </c>
    </row>
    <row r="34" spans="2:6">
      <c r="B34" s="65" t="s">
        <v>41</v>
      </c>
      <c r="C34" t="s">
        <v>1066</v>
      </c>
      <c r="D34" s="65" t="s">
        <v>57</v>
      </c>
      <c r="F34" t="str">
        <f>IFERROR(VLOOKUP(D34,'54dept'!C:C,1,0),"not included in 54")</f>
        <v>CBD</v>
      </c>
    </row>
    <row r="35" spans="2:6">
      <c r="B35" s="65" t="s">
        <v>41</v>
      </c>
      <c r="C35" t="s">
        <v>1615</v>
      </c>
      <c r="D35" s="65" t="s">
        <v>2854</v>
      </c>
      <c r="F35" t="str">
        <f>IFERROR(VLOOKUP(D35,'54dept'!C:C,1,0),"not included in 54")</f>
        <v>CArD</v>
      </c>
    </row>
    <row r="36" spans="2:6">
      <c r="B36" s="65" t="s">
        <v>41</v>
      </c>
      <c r="C36" t="s">
        <v>1084</v>
      </c>
      <c r="D36" s="65" t="s">
        <v>45</v>
      </c>
      <c r="F36" t="str">
        <f>IFERROR(VLOOKUP(D36,'54dept'!C:C,1,0),"not included in 54")</f>
        <v>OCAs</v>
      </c>
    </row>
    <row r="37" spans="2:6">
      <c r="B37" s="65" t="s">
        <v>41</v>
      </c>
      <c r="C37" t="s">
        <v>1088</v>
      </c>
      <c r="D37" s="65" t="s">
        <v>61</v>
      </c>
      <c r="F37" t="str">
        <f>IFERROR(VLOOKUP(D37,'54dept'!C:C,1,0),"not included in 54")</f>
        <v>CGSD</v>
      </c>
    </row>
    <row r="38" spans="2:6">
      <c r="B38" s="65" t="s">
        <v>41</v>
      </c>
      <c r="C38" t="s">
        <v>1090</v>
      </c>
      <c r="D38" s="65" t="s">
        <v>61</v>
      </c>
      <c r="F38" t="str">
        <f>IFERROR(VLOOKUP(D38,'54dept'!C:C,1,0),"not included in 54")</f>
        <v>CGSD</v>
      </c>
    </row>
    <row r="39" spans="2:6">
      <c r="B39" s="65" t="s">
        <v>41</v>
      </c>
      <c r="C39" s="65" t="s">
        <v>1617</v>
      </c>
      <c r="D39" s="65" t="s">
        <v>2854</v>
      </c>
      <c r="F39" t="str">
        <f>IFERROR(VLOOKUP(D39,'54dept'!C:C,1,0),"not included in 54")</f>
        <v>CArD</v>
      </c>
    </row>
    <row r="40" spans="2:6">
      <c r="B40" s="65" t="s">
        <v>41</v>
      </c>
      <c r="C40" s="65" t="s">
        <v>1094</v>
      </c>
      <c r="D40" s="65" t="s">
        <v>54</v>
      </c>
      <c r="E40" s="65" t="s">
        <v>2852</v>
      </c>
      <c r="F40" t="str">
        <f>IFERROR(VLOOKUP(D40,'54dept'!C:C,1,0),"not included in 54")</f>
        <v>BPLD</v>
      </c>
    </row>
    <row r="41" spans="2:6">
      <c r="B41" s="65" t="s">
        <v>41</v>
      </c>
      <c r="C41" t="s">
        <v>987</v>
      </c>
      <c r="D41" s="65" t="s">
        <v>201</v>
      </c>
      <c r="F41" t="str">
        <f>IFERROR(VLOOKUP(D41,'54dept'!C:C,1,0),"not included in 54")</f>
        <v>not included in 54</v>
      </c>
    </row>
    <row r="42" spans="2:6">
      <c r="B42" s="65" t="s">
        <v>41</v>
      </c>
      <c r="C42" t="s">
        <v>987</v>
      </c>
      <c r="D42" s="65" t="s">
        <v>61</v>
      </c>
      <c r="E42" s="65" t="s">
        <v>2852</v>
      </c>
      <c r="F42" t="str">
        <f>IFERROR(VLOOKUP(D42,'54dept'!C:C,1,0),"not included in 54")</f>
        <v>CGSD</v>
      </c>
    </row>
    <row r="43" spans="2:6">
      <c r="B43" s="65" t="s">
        <v>41</v>
      </c>
      <c r="C43" t="s">
        <v>987</v>
      </c>
      <c r="D43" s="65" t="s">
        <v>63</v>
      </c>
      <c r="F43" t="str">
        <f>IFERROR(VLOOKUP(D43,'54dept'!C:C,1,0),"not included in 54")</f>
        <v>CLD</v>
      </c>
    </row>
    <row r="44" spans="2:6">
      <c r="B44" s="65" t="s">
        <v>41</v>
      </c>
      <c r="C44" t="s">
        <v>987</v>
      </c>
      <c r="D44" s="65" t="s">
        <v>66</v>
      </c>
      <c r="E44" s="65" t="s">
        <v>2852</v>
      </c>
      <c r="F44" t="str">
        <f>IFERROR(VLOOKUP(D44,'54dept'!C:C,1,0),"not included in 54")</f>
        <v>CTO</v>
      </c>
    </row>
    <row r="45" spans="2:6">
      <c r="B45" s="65" t="s">
        <v>41</v>
      </c>
      <c r="C45" t="s">
        <v>987</v>
      </c>
      <c r="D45" s="65" t="s">
        <v>70</v>
      </c>
      <c r="F45" t="str">
        <f>IFERROR(VLOOKUP(D45,'54dept'!C:C,1,0),"not included in 54")</f>
        <v>DPOS</v>
      </c>
    </row>
    <row r="46" spans="2:6">
      <c r="B46" s="65" t="s">
        <v>41</v>
      </c>
      <c r="C46" t="s">
        <v>987</v>
      </c>
      <c r="D46" s="65" t="s">
        <v>2855</v>
      </c>
      <c r="F46" t="str">
        <f>IFERROR(VLOOKUP(D46,'54dept'!C:C,1,0),"not included in 54")</f>
        <v>not included in 54</v>
      </c>
    </row>
    <row r="47" spans="2:6">
      <c r="B47" s="65" t="s">
        <v>41</v>
      </c>
      <c r="C47" t="s">
        <v>987</v>
      </c>
      <c r="D47" s="65" t="s">
        <v>44</v>
      </c>
      <c r="F47" t="str">
        <f>IFERROR(VLOOKUP(D47,'54dept'!C:C,1,0),"not included in 54")</f>
        <v>OCA</v>
      </c>
    </row>
    <row r="48" spans="2:6">
      <c r="B48" s="65" t="s">
        <v>41</v>
      </c>
      <c r="C48" t="s">
        <v>987</v>
      </c>
      <c r="D48" s="65" t="s">
        <v>78</v>
      </c>
      <c r="F48" t="str">
        <f>IFERROR(VLOOKUP(D48,'54dept'!C:C,1,0),"not included in 54")</f>
        <v>OSCA</v>
      </c>
    </row>
    <row r="49" spans="2:6">
      <c r="B49" s="65" t="s">
        <v>41</v>
      </c>
      <c r="C49" t="s">
        <v>987</v>
      </c>
      <c r="D49" s="65" t="s">
        <v>77</v>
      </c>
      <c r="F49" t="str">
        <f>IFERROR(VLOOKUP(D49,'54dept'!C:C,1,0),"not included in 54")</f>
        <v>OSSP</v>
      </c>
    </row>
    <row r="50" spans="2:6">
      <c r="B50" s="65" t="s">
        <v>41</v>
      </c>
      <c r="C50" t="s">
        <v>987</v>
      </c>
      <c r="D50" s="65" t="s">
        <v>84</v>
      </c>
      <c r="E50" s="65" t="s">
        <v>2852</v>
      </c>
      <c r="F50" t="str">
        <f>IFERROR(VLOOKUP(D50,'54dept'!C:C,1,0),"not included in 54")</f>
        <v>PLEB</v>
      </c>
    </row>
    <row r="51" spans="2:6">
      <c r="B51" s="65" t="s">
        <v>41</v>
      </c>
      <c r="C51" t="s">
        <v>987</v>
      </c>
      <c r="D51" s="65" t="s">
        <v>2856</v>
      </c>
      <c r="F51" t="str">
        <f>IFERROR(VLOOKUP(D51,'54dept'!C:C,1,0),"not included in 54")</f>
        <v>not included in 54</v>
      </c>
    </row>
    <row r="52" spans="2:6">
      <c r="B52" s="65" t="s">
        <v>41</v>
      </c>
      <c r="C52" t="s">
        <v>987</v>
      </c>
      <c r="D52" s="65" t="s">
        <v>2857</v>
      </c>
      <c r="F52" t="str">
        <f>IFERROR(VLOOKUP(D52,'54dept'!C:C,1,0),"not included in 54")</f>
        <v>not included in 54</v>
      </c>
    </row>
    <row r="53" spans="2:6">
      <c r="B53" s="65" t="s">
        <v>41</v>
      </c>
      <c r="C53" t="s">
        <v>987</v>
      </c>
      <c r="D53" s="65" t="s">
        <v>2858</v>
      </c>
      <c r="F53" t="str">
        <f>IFERROR(VLOOKUP(D53,'54dept'!C:C,1,0),"not included in 54")</f>
        <v>not included in 54</v>
      </c>
    </row>
    <row r="54" spans="2:6">
      <c r="B54" s="65" t="s">
        <v>41</v>
      </c>
      <c r="C54" s="65" t="s">
        <v>1102</v>
      </c>
      <c r="D54" s="65" t="s">
        <v>53</v>
      </c>
      <c r="F54" t="str">
        <f>IFERROR(VLOOKUP(D54,'54dept'!C:C,1,0),"not included in 54")</f>
        <v>BCRD</v>
      </c>
    </row>
    <row r="55" spans="2:6">
      <c r="B55" s="65" t="s">
        <v>41</v>
      </c>
      <c r="C55" s="65" t="s">
        <v>1102</v>
      </c>
      <c r="D55" s="65" t="s">
        <v>54</v>
      </c>
      <c r="E55" s="65" t="s">
        <v>2852</v>
      </c>
      <c r="F55" t="str">
        <f>IFERROR(VLOOKUP(D55,'54dept'!C:C,1,0),"not included in 54")</f>
        <v>BPLD</v>
      </c>
    </row>
    <row r="56" spans="2:6">
      <c r="B56" s="65" t="s">
        <v>41</v>
      </c>
      <c r="C56" s="65" t="s">
        <v>1102</v>
      </c>
      <c r="D56" s="65" t="s">
        <v>64</v>
      </c>
      <c r="E56" s="65" t="s">
        <v>2852</v>
      </c>
      <c r="F56" t="str">
        <f>IFERROR(VLOOKUP(D56,'54dept'!C:C,1,0),"not included in 54")</f>
        <v>CPDD</v>
      </c>
    </row>
    <row r="57" spans="2:6">
      <c r="B57" s="65" t="s">
        <v>41</v>
      </c>
      <c r="C57" s="65" t="s">
        <v>1102</v>
      </c>
      <c r="D57" s="65" t="s">
        <v>66</v>
      </c>
      <c r="E57" s="65" t="s">
        <v>2852</v>
      </c>
      <c r="F57" t="str">
        <f>IFERROR(VLOOKUP(D57,'54dept'!C:C,1,0),"not included in 54")</f>
        <v>CTO</v>
      </c>
    </row>
    <row r="58" spans="2:6">
      <c r="B58" s="65" t="s">
        <v>41</v>
      </c>
      <c r="C58" s="65" t="s">
        <v>1102</v>
      </c>
      <c r="D58" s="65" t="s">
        <v>68</v>
      </c>
      <c r="E58" s="65" t="s">
        <v>2852</v>
      </c>
      <c r="F58" t="str">
        <f>IFERROR(VLOOKUP(D58,'54dept'!C:C,1,0),"not included in 54")</f>
        <v>DBO</v>
      </c>
    </row>
    <row r="59" spans="2:6">
      <c r="B59" s="65" t="s">
        <v>41</v>
      </c>
      <c r="C59" s="65" t="s">
        <v>1102</v>
      </c>
      <c r="D59" s="65" t="s">
        <v>71</v>
      </c>
      <c r="E59" s="65" t="s">
        <v>2852</v>
      </c>
      <c r="F59" t="str">
        <f>IFERROR(VLOOKUP(D59,'54dept'!C:C,1,0),"not included in 54")</f>
        <v>DSQC</v>
      </c>
    </row>
    <row r="60" spans="2:6">
      <c r="B60" s="65" t="s">
        <v>41</v>
      </c>
      <c r="C60" s="65" t="s">
        <v>1102</v>
      </c>
      <c r="D60" s="65" t="s">
        <v>91</v>
      </c>
      <c r="F60" t="str">
        <f>IFERROR(VLOOKUP(D60,'54dept'!C:C,1,0),"not included in 54")</f>
        <v>QCTD</v>
      </c>
    </row>
    <row r="61" spans="2:6">
      <c r="B61" s="65" t="s">
        <v>41</v>
      </c>
      <c r="C61" s="65" t="s">
        <v>1102</v>
      </c>
      <c r="D61" s="65" t="s">
        <v>99</v>
      </c>
      <c r="E61" s="65" t="s">
        <v>2852</v>
      </c>
      <c r="F61" t="str">
        <f>IFERROR(VLOOKUP(D61,'54dept'!C:C,1,0),"not included in 54")</f>
        <v>ZAU</v>
      </c>
    </row>
    <row r="62" spans="2:6">
      <c r="B62" s="65" t="s">
        <v>41</v>
      </c>
      <c r="C62" s="65" t="s">
        <v>1622</v>
      </c>
      <c r="D62" s="65" t="s">
        <v>44</v>
      </c>
      <c r="F62" t="str">
        <f>IFERROR(VLOOKUP(D62,'54dept'!C:C,1,0),"not included in 54")</f>
        <v>OCA</v>
      </c>
    </row>
    <row r="63" spans="2:6">
      <c r="B63" s="65" t="s">
        <v>41</v>
      </c>
      <c r="C63" s="65" t="s">
        <v>1124</v>
      </c>
      <c r="D63" s="65" t="s">
        <v>93</v>
      </c>
      <c r="F63" t="str">
        <f>IFERROR(VLOOKUP(D63,'54dept'!C:C,1,0),"not included in 54")</f>
        <v>QCDRRMO</v>
      </c>
    </row>
    <row r="64" spans="2:6">
      <c r="B64" s="65" t="s">
        <v>41</v>
      </c>
      <c r="C64" t="s">
        <v>1127</v>
      </c>
      <c r="D64" s="65" t="s">
        <v>85</v>
      </c>
      <c r="F64" t="str">
        <f>IFERROR(VLOOKUP(D64,'54dept'!C:C,1,0),"not included in 54")</f>
        <v>PROC</v>
      </c>
    </row>
    <row r="65" spans="2:6">
      <c r="B65" s="65" t="s">
        <v>41</v>
      </c>
      <c r="C65" t="s">
        <v>1129</v>
      </c>
      <c r="D65" s="65" t="s">
        <v>85</v>
      </c>
      <c r="F65" t="str">
        <f>IFERROR(VLOOKUP(D65,'54dept'!C:C,1,0),"not included in 54")</f>
        <v>PROC</v>
      </c>
    </row>
    <row r="66" spans="2:6">
      <c r="B66" s="65" t="s">
        <v>41</v>
      </c>
      <c r="C66" s="65" t="s">
        <v>1189</v>
      </c>
      <c r="D66" s="65" t="s">
        <v>41</v>
      </c>
      <c r="F66" t="str">
        <f>IFERROR(VLOOKUP(D66,'54dept'!C:C,1,0),"not included in 54")</f>
        <v>ITDD</v>
      </c>
    </row>
    <row r="67" spans="2:6">
      <c r="B67" s="65" t="s">
        <v>41</v>
      </c>
      <c r="C67" t="s">
        <v>1210</v>
      </c>
      <c r="D67" s="65" t="s">
        <v>61</v>
      </c>
      <c r="F67" t="str">
        <f>IFERROR(VLOOKUP(D67,'54dept'!C:C,1,0),"not included in 54")</f>
        <v>CGSD</v>
      </c>
    </row>
    <row r="68" spans="2:6">
      <c r="B68" s="65" t="s">
        <v>41</v>
      </c>
      <c r="C68" t="s">
        <v>1250</v>
      </c>
      <c r="D68" s="65" t="s">
        <v>54</v>
      </c>
      <c r="F68" t="str">
        <f>IFERROR(VLOOKUP(D68,'54dept'!C:C,1,0),"not included in 54")</f>
        <v>BPLD</v>
      </c>
    </row>
    <row r="69" spans="2:6">
      <c r="B69" s="65" t="s">
        <v>41</v>
      </c>
      <c r="C69" t="s">
        <v>1276</v>
      </c>
      <c r="D69" s="65" t="s">
        <v>66</v>
      </c>
      <c r="E69" s="65" t="s">
        <v>2852</v>
      </c>
      <c r="F69" t="str">
        <f>IFERROR(VLOOKUP(D69,'54dept'!C:C,1,0),"not included in 54")</f>
        <v>CTO</v>
      </c>
    </row>
    <row r="70" spans="2:6">
      <c r="B70" s="65" t="s">
        <v>41</v>
      </c>
      <c r="C70" t="s">
        <v>1279</v>
      </c>
      <c r="D70" s="65" t="s">
        <v>62</v>
      </c>
      <c r="F70" t="str">
        <f>IFERROR(VLOOKUP(D70,'54dept'!C:C,1,0),"not included in 54")</f>
        <v>CHD</v>
      </c>
    </row>
    <row r="71" spans="2:6">
      <c r="B71" s="65" t="s">
        <v>41</v>
      </c>
      <c r="C71" t="s">
        <v>1281</v>
      </c>
      <c r="D71" s="65" t="s">
        <v>66</v>
      </c>
      <c r="F71" t="str">
        <f>IFERROR(VLOOKUP(D71,'54dept'!C:C,1,0),"not included in 54")</f>
        <v>CTO</v>
      </c>
    </row>
    <row r="72" spans="2:6">
      <c r="B72" s="65" t="s">
        <v>41</v>
      </c>
      <c r="C72" t="s">
        <v>1283</v>
      </c>
      <c r="D72" s="65" t="s">
        <v>66</v>
      </c>
      <c r="E72" s="65" t="s">
        <v>2852</v>
      </c>
      <c r="F72" t="str">
        <f>IFERROR(VLOOKUP(D72,'54dept'!C:C,1,0),"not included in 54")</f>
        <v>CTO</v>
      </c>
    </row>
    <row r="73" spans="2:6">
      <c r="B73" s="65" t="s">
        <v>41</v>
      </c>
      <c r="C73" t="s">
        <v>1290</v>
      </c>
      <c r="D73" s="65" t="s">
        <v>74</v>
      </c>
      <c r="F73" t="str">
        <f>IFERROR(VLOOKUP(D73,'54dept'!C:C,1,0),"not included in 54")</f>
        <v>HRMD</v>
      </c>
    </row>
    <row r="74" spans="2:6">
      <c r="B74" s="65" t="s">
        <v>41</v>
      </c>
      <c r="C74" t="s">
        <v>1300</v>
      </c>
      <c r="D74" s="65" t="s">
        <v>44</v>
      </c>
      <c r="F74" t="str">
        <f>IFERROR(VLOOKUP(D74,'54dept'!C:C,1,0),"not included in 54")</f>
        <v>OCA</v>
      </c>
    </row>
    <row r="75" spans="2:6">
      <c r="B75" s="65" t="s">
        <v>41</v>
      </c>
      <c r="C75" t="s">
        <v>1315</v>
      </c>
      <c r="D75" s="65" t="s">
        <v>69</v>
      </c>
      <c r="E75" s="65" t="s">
        <v>2852</v>
      </c>
      <c r="F75" t="str">
        <f>IFERROR(VLOOKUP(D75,'54dept'!C:C,1,0),"not included in 54")</f>
        <v>DOE</v>
      </c>
    </row>
    <row r="76" spans="2:6">
      <c r="B76" s="65" t="s">
        <v>41</v>
      </c>
      <c r="C76" t="s">
        <v>1324</v>
      </c>
      <c r="D76" s="65" t="s">
        <v>66</v>
      </c>
      <c r="E76" s="65" t="s">
        <v>2852</v>
      </c>
      <c r="F76" t="str">
        <f>IFERROR(VLOOKUP(D76,'54dept'!C:C,1,0),"not included in 54")</f>
        <v>CTO</v>
      </c>
    </row>
    <row r="77" spans="2:6">
      <c r="B77" s="65" t="s">
        <v>41</v>
      </c>
      <c r="C77" t="s">
        <v>1326</v>
      </c>
      <c r="D77" s="65" t="s">
        <v>45</v>
      </c>
      <c r="E77" s="65" t="s">
        <v>2852</v>
      </c>
      <c r="F77" t="str">
        <f>IFERROR(VLOOKUP(D77,'54dept'!C:C,1,0),"not included in 54")</f>
        <v>OCAs</v>
      </c>
    </row>
    <row r="78" spans="2:6">
      <c r="B78" s="65" t="s">
        <v>41</v>
      </c>
      <c r="C78" t="s">
        <v>1328</v>
      </c>
      <c r="D78" s="65" t="s">
        <v>44</v>
      </c>
      <c r="E78" s="65" t="s">
        <v>2852</v>
      </c>
      <c r="F78" t="str">
        <f>IFERROR(VLOOKUP(D78,'54dept'!C:C,1,0),"not included in 54")</f>
        <v>OCA</v>
      </c>
    </row>
    <row r="79" spans="2:6">
      <c r="B79" s="65" t="s">
        <v>41</v>
      </c>
      <c r="C79" t="s">
        <v>1330</v>
      </c>
      <c r="D79" s="65" t="s">
        <v>66</v>
      </c>
      <c r="E79" s="65" t="s">
        <v>2852</v>
      </c>
      <c r="F79" t="str">
        <f>IFERROR(VLOOKUP(D79,'54dept'!C:C,1,0),"not included in 54")</f>
        <v>CTO</v>
      </c>
    </row>
    <row r="80" spans="2:6">
      <c r="B80" s="65" t="s">
        <v>41</v>
      </c>
      <c r="C80" t="s">
        <v>1330</v>
      </c>
      <c r="D80" s="65" t="s">
        <v>45</v>
      </c>
      <c r="E80" s="65" t="s">
        <v>2852</v>
      </c>
      <c r="F80" t="str">
        <f>IFERROR(VLOOKUP(D80,'54dept'!C:C,1,0),"not included in 54")</f>
        <v>OCAs</v>
      </c>
    </row>
    <row r="81" spans="2:6">
      <c r="B81" s="65" t="s">
        <v>41</v>
      </c>
      <c r="C81" s="65" t="s">
        <v>1349</v>
      </c>
      <c r="D81" s="65" t="s">
        <v>2859</v>
      </c>
      <c r="F81" t="str">
        <f>IFERROR(VLOOKUP(D81,'54dept'!C:C,1,0),"not included in 54")</f>
        <v>not included in 54</v>
      </c>
    </row>
    <row r="82" spans="2:6">
      <c r="B82" s="65" t="s">
        <v>41</v>
      </c>
      <c r="C82" t="s">
        <v>1333</v>
      </c>
      <c r="D82" s="65" t="s">
        <v>45</v>
      </c>
      <c r="E82" s="65" t="s">
        <v>2852</v>
      </c>
      <c r="F82" t="str">
        <f>IFERROR(VLOOKUP(D82,'54dept'!C:C,1,0),"not included in 54")</f>
        <v>OCAs</v>
      </c>
    </row>
    <row r="83" spans="2:6">
      <c r="B83" s="65" t="s">
        <v>41</v>
      </c>
      <c r="C83" t="s">
        <v>1345</v>
      </c>
      <c r="D83" s="65" t="s">
        <v>2854</v>
      </c>
      <c r="E83" s="65" t="s">
        <v>2852</v>
      </c>
      <c r="F83" t="str">
        <f>IFERROR(VLOOKUP(D83,'54dept'!C:C,1,0),"not included in 54")</f>
        <v>CArD</v>
      </c>
    </row>
    <row r="84" spans="2:6">
      <c r="B84" s="65" t="s">
        <v>41</v>
      </c>
      <c r="C84" t="s">
        <v>1347</v>
      </c>
      <c r="D84" s="65" t="s">
        <v>80</v>
      </c>
      <c r="E84" s="65" t="s">
        <v>2852</v>
      </c>
      <c r="F84" t="str">
        <f>IFERROR(VLOOKUP(D84,'54dept'!C:C,1,0),"not included in 54")</f>
        <v>PAISD</v>
      </c>
    </row>
    <row r="85" spans="2:6">
      <c r="B85" s="65" t="s">
        <v>41</v>
      </c>
      <c r="C85" t="s">
        <v>1349</v>
      </c>
      <c r="D85" s="65" t="s">
        <v>70</v>
      </c>
      <c r="E85" s="65" t="s">
        <v>2852</v>
      </c>
      <c r="F85" t="str">
        <f>IFERROR(VLOOKUP(D85,'54dept'!C:C,1,0),"not included in 54")</f>
        <v>DPOS</v>
      </c>
    </row>
    <row r="86" spans="2:6">
      <c r="B86" s="65" t="s">
        <v>41</v>
      </c>
      <c r="C86" t="s">
        <v>1351</v>
      </c>
      <c r="D86" s="65" t="s">
        <v>98</v>
      </c>
      <c r="E86" s="65" t="s">
        <v>2852</v>
      </c>
      <c r="F86" t="str">
        <f>IFERROR(VLOOKUP(D86,'54dept'!C:C,1,0),"not included in 54")</f>
        <v>TTMD</v>
      </c>
    </row>
    <row r="87" spans="2:6">
      <c r="B87" s="65" t="s">
        <v>41</v>
      </c>
      <c r="C87" t="s">
        <v>1352</v>
      </c>
      <c r="D87" s="65" t="s">
        <v>71</v>
      </c>
      <c r="E87" s="65" t="s">
        <v>2852</v>
      </c>
      <c r="F87" t="str">
        <f>IFERROR(VLOOKUP(D87,'54dept'!C:C,1,0),"not included in 54")</f>
        <v>DSQC</v>
      </c>
    </row>
    <row r="88" spans="2:6">
      <c r="B88" s="65" t="s">
        <v>41</v>
      </c>
      <c r="C88" t="s">
        <v>1416</v>
      </c>
      <c r="D88" s="65" t="s">
        <v>43</v>
      </c>
      <c r="E88" s="65" t="s">
        <v>2852</v>
      </c>
      <c r="F88" t="str">
        <f>IFERROR(VLOOKUP(D88,'54dept'!C:C,1,0),"not included in 54")</f>
        <v>OCM</v>
      </c>
    </row>
    <row r="89" spans="2:6">
      <c r="B89" s="65" t="s">
        <v>41</v>
      </c>
      <c r="C89" t="s">
        <v>1354</v>
      </c>
      <c r="D89" s="65" t="s">
        <v>44</v>
      </c>
      <c r="E89" s="65" t="s">
        <v>2852</v>
      </c>
      <c r="F89" t="str">
        <f>IFERROR(VLOOKUP(D89,'54dept'!C:C,1,0),"not included in 54")</f>
        <v>OCA</v>
      </c>
    </row>
    <row r="90" spans="2:6">
      <c r="B90" s="65" t="s">
        <v>41</v>
      </c>
      <c r="C90" t="s">
        <v>1371</v>
      </c>
      <c r="D90" s="65" t="s">
        <v>44</v>
      </c>
      <c r="E90" s="65" t="s">
        <v>2852</v>
      </c>
      <c r="F90" t="str">
        <f>IFERROR(VLOOKUP(D90,'54dept'!C:C,1,0),"not included in 54")</f>
        <v>OCA</v>
      </c>
    </row>
    <row r="91" spans="2:6">
      <c r="B91" s="65" t="s">
        <v>41</v>
      </c>
      <c r="C91" t="s">
        <v>1416</v>
      </c>
      <c r="D91" s="65" t="s">
        <v>74</v>
      </c>
      <c r="E91" s="65" t="s">
        <v>2852</v>
      </c>
      <c r="F91" t="str">
        <f>IFERROR(VLOOKUP(D91,'54dept'!C:C,1,0),"not included in 54")</f>
        <v>HRMD</v>
      </c>
    </row>
    <row r="92" spans="2:6">
      <c r="B92" s="65" t="s">
        <v>41</v>
      </c>
      <c r="C92" t="s">
        <v>1354</v>
      </c>
      <c r="D92" s="65" t="s">
        <v>74</v>
      </c>
      <c r="E92" s="65" t="s">
        <v>160</v>
      </c>
      <c r="F92" t="str">
        <f>IFERROR(VLOOKUP(D92,'54dept'!C:C,1,0),"not included in 54")</f>
        <v>HRMD</v>
      </c>
    </row>
    <row r="93" spans="2:6">
      <c r="B93" s="65" t="s">
        <v>42</v>
      </c>
      <c r="C93" t="s">
        <v>963</v>
      </c>
      <c r="D93" s="65" t="s">
        <v>61</v>
      </c>
      <c r="E93" s="65" t="s">
        <v>2852</v>
      </c>
      <c r="F93" t="str">
        <f>IFERROR(VLOOKUP(D93,'54dept'!C:C,1,0),"not included in 54")</f>
        <v>CGSD</v>
      </c>
    </row>
    <row r="94" spans="2:6">
      <c r="B94" s="65" t="s">
        <v>42</v>
      </c>
      <c r="C94" t="s">
        <v>974</v>
      </c>
      <c r="D94" s="65" t="s">
        <v>69</v>
      </c>
      <c r="E94" s="65" t="s">
        <v>2852</v>
      </c>
      <c r="F94" t="str">
        <f>IFERROR(VLOOKUP(D94,'54dept'!C:C,1,0),"not included in 54")</f>
        <v>DOE</v>
      </c>
    </row>
    <row r="95" spans="2:6">
      <c r="B95" s="65" t="s">
        <v>42</v>
      </c>
      <c r="C95" t="s">
        <v>1058</v>
      </c>
      <c r="D95" s="65" t="s">
        <v>74</v>
      </c>
      <c r="E95" s="65" t="s">
        <v>2852</v>
      </c>
      <c r="F95" t="str">
        <f>IFERROR(VLOOKUP(D95,'54dept'!C:C,1,0),"not included in 54")</f>
        <v>HRMD</v>
      </c>
    </row>
    <row r="96" spans="2:6">
      <c r="B96" s="65" t="s">
        <v>42</v>
      </c>
      <c r="C96" t="s">
        <v>1064</v>
      </c>
      <c r="D96" s="65" t="s">
        <v>74</v>
      </c>
      <c r="E96" s="65" t="s">
        <v>2852</v>
      </c>
      <c r="F96" t="str">
        <f>IFERROR(VLOOKUP(D96,'54dept'!C:C,1,0),"not included in 54")</f>
        <v>HRMD</v>
      </c>
    </row>
    <row r="97" spans="2:6">
      <c r="B97" s="65" t="s">
        <v>42</v>
      </c>
      <c r="C97" t="s">
        <v>1620</v>
      </c>
      <c r="D97" s="65" t="s">
        <v>44</v>
      </c>
      <c r="F97" t="str">
        <f>IFERROR(VLOOKUP(D97,'54dept'!C:C,1,0),"not included in 54")</f>
        <v>OCA</v>
      </c>
    </row>
    <row r="98" spans="2:6">
      <c r="B98" s="65" t="s">
        <v>42</v>
      </c>
      <c r="C98" t="s">
        <v>1096</v>
      </c>
      <c r="D98" s="65" t="s">
        <v>74</v>
      </c>
      <c r="E98" s="65" t="s">
        <v>2852</v>
      </c>
      <c r="F98" t="str">
        <f>IFERROR(VLOOKUP(D98,'54dept'!C:C,1,0),"not included in 54")</f>
        <v>HRMD</v>
      </c>
    </row>
    <row r="99" spans="2:6">
      <c r="B99" s="65" t="s">
        <v>42</v>
      </c>
      <c r="C99" t="s">
        <v>1156</v>
      </c>
      <c r="D99" s="65" t="s">
        <v>44</v>
      </c>
      <c r="F99" t="str">
        <f>IFERROR(VLOOKUP(D99,'54dept'!C:C,1,0),"not included in 54")</f>
        <v>OCA</v>
      </c>
    </row>
    <row r="100" spans="2:6">
      <c r="B100" s="65" t="s">
        <v>42</v>
      </c>
      <c r="C100" t="s">
        <v>1156</v>
      </c>
      <c r="D100" s="65" t="s">
        <v>44</v>
      </c>
      <c r="F100" t="str">
        <f>IFERROR(VLOOKUP(D100,'54dept'!C:C,1,0),"not included in 54")</f>
        <v>OCA</v>
      </c>
    </row>
    <row r="101" spans="2:6">
      <c r="B101" s="65" t="s">
        <v>42</v>
      </c>
      <c r="C101" t="s">
        <v>1181</v>
      </c>
      <c r="D101" s="65" t="s">
        <v>2860</v>
      </c>
      <c r="E101" s="65" t="s">
        <v>2852</v>
      </c>
      <c r="F101" t="str">
        <f>IFERROR(VLOOKUP(D101,'54dept'!C:C,1,0),"not included in 54")</f>
        <v>not included in 54</v>
      </c>
    </row>
    <row r="102" spans="2:6">
      <c r="B102" s="65" t="s">
        <v>42</v>
      </c>
      <c r="C102" t="s">
        <v>1181</v>
      </c>
      <c r="D102" s="65" t="s">
        <v>43</v>
      </c>
      <c r="F102" t="str">
        <f>IFERROR(VLOOKUP(D102,'54dept'!C:C,1,0),"not included in 54")</f>
        <v>OCM</v>
      </c>
    </row>
    <row r="103" spans="2:6">
      <c r="B103" s="65" t="s">
        <v>42</v>
      </c>
      <c r="C103" t="s">
        <v>1196</v>
      </c>
      <c r="D103" s="65" t="s">
        <v>54</v>
      </c>
      <c r="E103" s="65" t="s">
        <v>2852</v>
      </c>
      <c r="F103" t="str">
        <f>IFERROR(VLOOKUP(D103,'54dept'!C:C,1,0),"not included in 54")</f>
        <v>BPLD</v>
      </c>
    </row>
    <row r="104" spans="2:6">
      <c r="B104" s="65" t="s">
        <v>42</v>
      </c>
      <c r="C104" t="s">
        <v>1220</v>
      </c>
      <c r="D104" s="65" t="s">
        <v>70</v>
      </c>
      <c r="E104" s="65" t="s">
        <v>2852</v>
      </c>
      <c r="F104" t="str">
        <f>IFERROR(VLOOKUP(D104,'54dept'!C:C,1,0),"not included in 54")</f>
        <v>DPOS</v>
      </c>
    </row>
    <row r="105" spans="2:6">
      <c r="B105" s="65" t="s">
        <v>42</v>
      </c>
      <c r="C105" t="s">
        <v>1220</v>
      </c>
      <c r="D105" s="65" t="s">
        <v>43</v>
      </c>
      <c r="F105" t="str">
        <f>IFERROR(VLOOKUP(D105,'54dept'!C:C,1,0),"not included in 54")</f>
        <v>OCM</v>
      </c>
    </row>
    <row r="106" spans="2:6">
      <c r="B106" s="65" t="s">
        <v>42</v>
      </c>
      <c r="C106" t="s">
        <v>1263</v>
      </c>
      <c r="D106" s="65" t="s">
        <v>74</v>
      </c>
      <c r="E106" s="65" t="s">
        <v>2852</v>
      </c>
      <c r="F106" t="str">
        <f>IFERROR(VLOOKUP(D106,'54dept'!C:C,1,0),"not included in 54")</f>
        <v>HRMD</v>
      </c>
    </row>
    <row r="107" spans="2:6">
      <c r="B107" s="65" t="s">
        <v>42</v>
      </c>
      <c r="C107" t="s">
        <v>1639</v>
      </c>
      <c r="D107" s="65" t="s">
        <v>43</v>
      </c>
      <c r="F107" t="str">
        <f>IFERROR(VLOOKUP(D107,'54dept'!C:C,1,0),"not included in 54")</f>
        <v>OCM</v>
      </c>
    </row>
    <row r="108" spans="2:6">
      <c r="B108" s="65" t="s">
        <v>42</v>
      </c>
      <c r="C108" t="s">
        <v>1292</v>
      </c>
      <c r="D108" s="65" t="s">
        <v>74</v>
      </c>
      <c r="E108" s="65" t="s">
        <v>2852</v>
      </c>
      <c r="F108" t="str">
        <f>IFERROR(VLOOKUP(D108,'54dept'!C:C,1,0),"not included in 54")</f>
        <v>HRMD</v>
      </c>
    </row>
    <row r="109" spans="2:6">
      <c r="B109" s="65" t="s">
        <v>42</v>
      </c>
      <c r="C109" t="s">
        <v>1302</v>
      </c>
      <c r="D109" s="65" t="s">
        <v>74</v>
      </c>
      <c r="E109" s="65" t="s">
        <v>2852</v>
      </c>
      <c r="F109" t="str">
        <f>IFERROR(VLOOKUP(D109,'54dept'!C:C,1,0),"not included in 54")</f>
        <v>HRMD</v>
      </c>
    </row>
    <row r="110" spans="2:6">
      <c r="B110" s="65" t="s">
        <v>42</v>
      </c>
      <c r="C110" t="s">
        <v>1304</v>
      </c>
      <c r="D110" s="65" t="s">
        <v>74</v>
      </c>
      <c r="E110" s="65" t="s">
        <v>2852</v>
      </c>
      <c r="F110" t="str">
        <f>IFERROR(VLOOKUP(D110,'54dept'!C:C,1,0),"not included in 54")</f>
        <v>HRMD</v>
      </c>
    </row>
    <row r="111" spans="2:6">
      <c r="B111" s="65" t="s">
        <v>42</v>
      </c>
      <c r="C111" t="s">
        <v>1306</v>
      </c>
      <c r="D111" s="65" t="s">
        <v>81</v>
      </c>
      <c r="E111" s="65" t="s">
        <v>2852</v>
      </c>
      <c r="F111" t="str">
        <f>IFERROR(VLOOKUP(D111,'54dept'!C:C,1,0),"not included in 54")</f>
        <v>PDAD</v>
      </c>
    </row>
    <row r="112" spans="2:6">
      <c r="B112" s="65" t="s">
        <v>42</v>
      </c>
      <c r="C112" t="s">
        <v>1308</v>
      </c>
      <c r="D112" s="65" t="s">
        <v>92</v>
      </c>
      <c r="F112" t="str">
        <f>IFERROR(VLOOKUP(D112,'54dept'!C:C,1,0),"not included in 54")</f>
        <v>QCYDO</v>
      </c>
    </row>
    <row r="113" spans="2:6">
      <c r="B113" s="65" t="s">
        <v>42</v>
      </c>
      <c r="C113" t="s">
        <v>1308</v>
      </c>
      <c r="D113" s="65" t="s">
        <v>96</v>
      </c>
      <c r="E113" s="65" t="s">
        <v>2852</v>
      </c>
      <c r="F113" t="str">
        <f>IFERROR(VLOOKUP(D113,'54dept'!C:C,1,0),"not included in 54")</f>
        <v>SSDD</v>
      </c>
    </row>
    <row r="114" spans="2:6">
      <c r="B114" s="65" t="s">
        <v>42</v>
      </c>
      <c r="C114" t="s">
        <v>1310</v>
      </c>
      <c r="D114" s="65" t="s">
        <v>54</v>
      </c>
      <c r="E114" s="65" t="s">
        <v>2852</v>
      </c>
      <c r="F114" t="str">
        <f>IFERROR(VLOOKUP(D114,'54dept'!C:C,1,0),"not included in 54")</f>
        <v>BPLD</v>
      </c>
    </row>
    <row r="115" spans="2:6">
      <c r="B115" s="65" t="s">
        <v>42</v>
      </c>
      <c r="C115" t="s">
        <v>1358</v>
      </c>
      <c r="D115" s="65" t="s">
        <v>58</v>
      </c>
      <c r="E115" s="65" t="s">
        <v>2852</v>
      </c>
      <c r="F115" t="str">
        <f>IFERROR(VLOOKUP(D115,'54dept'!C:C,1,0),"not included in 54")</f>
        <v>CCESD</v>
      </c>
    </row>
    <row r="116" spans="2:6">
      <c r="B116" s="65" t="s">
        <v>42</v>
      </c>
      <c r="C116" t="s">
        <v>1394</v>
      </c>
      <c r="D116" s="65" t="s">
        <v>69</v>
      </c>
      <c r="E116" s="65" t="s">
        <v>2852</v>
      </c>
      <c r="F116" t="str">
        <f>IFERROR(VLOOKUP(D116,'54dept'!C:C,1,0),"not included in 54")</f>
        <v>DOE</v>
      </c>
    </row>
    <row r="117" spans="2:6">
      <c r="B117" s="65" t="s">
        <v>42</v>
      </c>
      <c r="C117" t="s">
        <v>1394</v>
      </c>
      <c r="D117" s="65" t="s">
        <v>69</v>
      </c>
      <c r="E117" s="65" t="s">
        <v>2852</v>
      </c>
      <c r="F117" t="str">
        <f>IFERROR(VLOOKUP(D117,'54dept'!C:C,1,0),"not included in 54")</f>
        <v>DOE</v>
      </c>
    </row>
    <row r="118" spans="2:6">
      <c r="B118" s="65" t="s">
        <v>42</v>
      </c>
      <c r="C118" s="65" t="s">
        <v>1399</v>
      </c>
      <c r="D118" s="65" t="s">
        <v>69</v>
      </c>
      <c r="E118" s="65" t="s">
        <v>2852</v>
      </c>
      <c r="F118" t="str">
        <f>IFERROR(VLOOKUP(D118,'54dept'!C:C,1,0),"not included in 54")</f>
        <v>DOE</v>
      </c>
    </row>
    <row r="119" spans="2:6">
      <c r="B119" s="65" t="s">
        <v>42</v>
      </c>
      <c r="C119" s="65" t="s">
        <v>1410</v>
      </c>
      <c r="D119" s="65" t="s">
        <v>54</v>
      </c>
      <c r="E119" s="65" t="s">
        <v>2852</v>
      </c>
      <c r="F119" t="str">
        <f>IFERROR(VLOOKUP(D119,'54dept'!C:C,1,0),"not included in 54")</f>
        <v>BPLD</v>
      </c>
    </row>
    <row r="120" spans="2:6">
      <c r="B120" s="65" t="s">
        <v>42</v>
      </c>
      <c r="C120" t="s">
        <v>1394</v>
      </c>
      <c r="D120" s="65" t="s">
        <v>44</v>
      </c>
      <c r="E120" s="65" t="s">
        <v>2852</v>
      </c>
      <c r="F120" t="str">
        <f>IFERROR(VLOOKUP(D120,'54dept'!C:C,1,0),"not included in 54")</f>
        <v>OCA</v>
      </c>
    </row>
    <row r="121" spans="2:6">
      <c r="B121" s="65" t="s">
        <v>42</v>
      </c>
      <c r="C121" t="s">
        <v>1394</v>
      </c>
      <c r="D121" s="65" t="s">
        <v>53</v>
      </c>
      <c r="F121" t="str">
        <f>IFERROR(VLOOKUP(D121,'54dept'!C:C,1,0),"not included in 54")</f>
        <v>BCRD</v>
      </c>
    </row>
    <row r="122" spans="2:6">
      <c r="B122" s="65" t="s">
        <v>42</v>
      </c>
      <c r="C122" t="s">
        <v>1358</v>
      </c>
      <c r="D122" s="65" t="s">
        <v>69</v>
      </c>
      <c r="E122" s="65" t="s">
        <v>2852</v>
      </c>
      <c r="F122" t="str">
        <f>IFERROR(VLOOKUP(D122,'54dept'!C:C,1,0),"not included in 54")</f>
        <v>DOE</v>
      </c>
    </row>
    <row r="123" spans="2:6">
      <c r="B123" s="65" t="s">
        <v>42</v>
      </c>
      <c r="C123" s="65" t="s">
        <v>1394</v>
      </c>
      <c r="D123" s="65" t="s">
        <v>54</v>
      </c>
      <c r="E123" s="65" t="s">
        <v>2852</v>
      </c>
      <c r="F123" t="str">
        <f>IFERROR(VLOOKUP(D123,'54dept'!C:C,1,0),"not included in 54")</f>
        <v>BPLD</v>
      </c>
    </row>
    <row r="124" spans="2:6">
      <c r="B124" s="65" t="s">
        <v>42</v>
      </c>
      <c r="C124" s="65" t="s">
        <v>1394</v>
      </c>
      <c r="D124" s="65" t="s">
        <v>69</v>
      </c>
      <c r="E124" s="65" t="s">
        <v>2852</v>
      </c>
      <c r="F124" t="str">
        <f>IFERROR(VLOOKUP(D124,'54dept'!C:C,1,0),"not included in 54")</f>
        <v>DOE</v>
      </c>
    </row>
    <row r="125" spans="2:6">
      <c r="B125" s="65" t="s">
        <v>42</v>
      </c>
      <c r="C125" s="65" t="s">
        <v>1394</v>
      </c>
      <c r="D125" s="65" t="s">
        <v>44</v>
      </c>
      <c r="E125" s="65" t="s">
        <v>2852</v>
      </c>
      <c r="F125" t="str">
        <f>IFERROR(VLOOKUP(D125,'54dept'!C:C,1,0),"not included in 54")</f>
        <v>OCA</v>
      </c>
    </row>
    <row r="126" spans="2:6">
      <c r="B126" s="65" t="s">
        <v>42</v>
      </c>
      <c r="C126" s="65" t="s">
        <v>1394</v>
      </c>
      <c r="D126" s="65" t="s">
        <v>43</v>
      </c>
      <c r="E126" s="65" t="s">
        <v>2852</v>
      </c>
      <c r="F126" t="str">
        <f>IFERROR(VLOOKUP(D126,'54dept'!C:C,1,0),"not included in 54")</f>
        <v>OCM</v>
      </c>
    </row>
    <row r="127" spans="2:6">
      <c r="B127" s="65" t="s">
        <v>42</v>
      </c>
      <c r="C127" s="65" t="s">
        <v>1394</v>
      </c>
      <c r="D127" s="65" t="s">
        <v>85</v>
      </c>
      <c r="E127" s="65" t="s">
        <v>2852</v>
      </c>
      <c r="F127" t="str">
        <f>IFERROR(VLOOKUP(D127,'54dept'!C:C,1,0),"not included in 54")</f>
        <v>PROC</v>
      </c>
    </row>
    <row r="128" spans="2:6">
      <c r="B128" s="65" t="s">
        <v>43</v>
      </c>
      <c r="C128" t="s">
        <v>642</v>
      </c>
      <c r="D128" s="65" t="s">
        <v>63</v>
      </c>
      <c r="F128" t="str">
        <f>IFERROR(VLOOKUP(D128,'54dept'!C:C,1,0),"not included in 54")</f>
        <v>CLD</v>
      </c>
    </row>
    <row r="129" spans="2:6">
      <c r="B129" s="65" t="s">
        <v>43</v>
      </c>
      <c r="C129" t="s">
        <v>642</v>
      </c>
      <c r="D129" s="65" t="s">
        <v>74</v>
      </c>
      <c r="F129" t="str">
        <f>IFERROR(VLOOKUP(D129,'54dept'!C:C,1,0),"not included in 54")</f>
        <v>HRMD</v>
      </c>
    </row>
    <row r="130" spans="2:6">
      <c r="B130" s="65" t="s">
        <v>43</v>
      </c>
      <c r="C130" t="s">
        <v>642</v>
      </c>
      <c r="D130" s="65" t="s">
        <v>98</v>
      </c>
      <c r="F130" t="str">
        <f>IFERROR(VLOOKUP(D130,'54dept'!C:C,1,0),"not included in 54")</f>
        <v>TTMD</v>
      </c>
    </row>
    <row r="131" spans="2:6">
      <c r="B131" s="65" t="s">
        <v>43</v>
      </c>
      <c r="C131" t="s">
        <v>585</v>
      </c>
      <c r="D131" s="65" t="s">
        <v>98</v>
      </c>
      <c r="F131" t="str">
        <f>IFERROR(VLOOKUP(D131,'54dept'!C:C,1,0),"not included in 54")</f>
        <v>TTMD</v>
      </c>
    </row>
    <row r="132" spans="2:6">
      <c r="B132" s="65" t="s">
        <v>43</v>
      </c>
      <c r="C132" t="s">
        <v>667</v>
      </c>
      <c r="D132" s="65" t="s">
        <v>53</v>
      </c>
      <c r="E132" s="65" t="s">
        <v>2852</v>
      </c>
      <c r="F132" t="str">
        <f>IFERROR(VLOOKUP(D132,'54dept'!C:C,1,0),"not included in 54")</f>
        <v>BCRD</v>
      </c>
    </row>
    <row r="133" spans="2:6">
      <c r="B133" s="65" t="s">
        <v>43</v>
      </c>
      <c r="C133" t="s">
        <v>646</v>
      </c>
      <c r="D133" s="65" t="s">
        <v>61</v>
      </c>
      <c r="E133" s="65" t="s">
        <v>2852</v>
      </c>
      <c r="F133" t="str">
        <f>IFERROR(VLOOKUP(D133,'54dept'!C:C,1,0),"not included in 54")</f>
        <v>CGSD</v>
      </c>
    </row>
    <row r="134" spans="2:6">
      <c r="B134" s="65" t="s">
        <v>43</v>
      </c>
      <c r="C134" t="s">
        <v>616</v>
      </c>
      <c r="D134" s="65" t="s">
        <v>61</v>
      </c>
      <c r="E134" s="65" t="s">
        <v>2852</v>
      </c>
      <c r="F134" t="str">
        <f>IFERROR(VLOOKUP(D134,'54dept'!C:C,1,0),"not included in 54")</f>
        <v>CGSD</v>
      </c>
    </row>
    <row r="135" spans="2:6">
      <c r="B135" s="65" t="s">
        <v>43</v>
      </c>
      <c r="C135" t="s">
        <v>626</v>
      </c>
      <c r="D135" s="65" t="s">
        <v>45</v>
      </c>
      <c r="E135" s="65" t="s">
        <v>2852</v>
      </c>
      <c r="F135" t="str">
        <f>IFERROR(VLOOKUP(D135,'54dept'!C:C,1,0),"not included in 54")</f>
        <v>OCAs</v>
      </c>
    </row>
    <row r="136" spans="2:6">
      <c r="B136" s="65" t="s">
        <v>43</v>
      </c>
      <c r="C136" s="65" t="s">
        <v>632</v>
      </c>
      <c r="D136" s="65" t="s">
        <v>98</v>
      </c>
      <c r="E136" s="65" t="s">
        <v>2852</v>
      </c>
      <c r="F136" t="str">
        <f>IFERROR(VLOOKUP(D136,'54dept'!C:C,1,0),"not included in 54")</f>
        <v>TTMD</v>
      </c>
    </row>
    <row r="137" spans="2:6">
      <c r="B137" s="65" t="s">
        <v>43</v>
      </c>
      <c r="C137" t="s">
        <v>606</v>
      </c>
      <c r="D137" s="65" t="s">
        <v>85</v>
      </c>
      <c r="F137" t="str">
        <f>IFERROR(VLOOKUP(D137,'54dept'!C:C,1,0),"not included in 54")</f>
        <v>PROC</v>
      </c>
    </row>
    <row r="138" spans="2:6">
      <c r="B138" s="65" t="s">
        <v>43</v>
      </c>
      <c r="C138" t="s">
        <v>606</v>
      </c>
      <c r="D138" s="65" t="s">
        <v>2856</v>
      </c>
      <c r="F138" t="str">
        <f>IFERROR(VLOOKUP(D138,'54dept'!C:C,1,0),"not included in 54")</f>
        <v>not included in 54</v>
      </c>
    </row>
    <row r="139" spans="2:6">
      <c r="B139" s="65" t="s">
        <v>43</v>
      </c>
      <c r="C139" t="s">
        <v>637</v>
      </c>
      <c r="D139" s="65" t="s">
        <v>74</v>
      </c>
      <c r="E139" s="65" t="s">
        <v>2852</v>
      </c>
      <c r="F139" t="str">
        <f>IFERROR(VLOOKUP(D139,'54dept'!C:C,1,0),"not included in 54")</f>
        <v>HRMD</v>
      </c>
    </row>
    <row r="140" spans="2:6">
      <c r="B140" s="65" t="s">
        <v>43</v>
      </c>
      <c r="C140" t="s">
        <v>591</v>
      </c>
      <c r="D140" s="65" t="s">
        <v>96</v>
      </c>
      <c r="E140" s="65" t="s">
        <v>2852</v>
      </c>
      <c r="F140" t="str">
        <f>IFERROR(VLOOKUP(D140,'54dept'!C:C,1,0),"not included in 54")</f>
        <v>SSDD</v>
      </c>
    </row>
    <row r="141" spans="2:6">
      <c r="B141" s="65" t="s">
        <v>43</v>
      </c>
      <c r="C141" t="s">
        <v>676</v>
      </c>
      <c r="D141" s="65" t="s">
        <v>61</v>
      </c>
      <c r="E141" s="65" t="s">
        <v>2852</v>
      </c>
      <c r="F141" t="str">
        <f>IFERROR(VLOOKUP(D141,'54dept'!C:C,1,0),"not included in 54")</f>
        <v>CGSD</v>
      </c>
    </row>
    <row r="142" spans="2:6">
      <c r="B142" s="65" t="s">
        <v>43</v>
      </c>
      <c r="C142" t="s">
        <v>298</v>
      </c>
      <c r="D142" s="65" t="s">
        <v>54</v>
      </c>
      <c r="E142" s="65" t="s">
        <v>2852</v>
      </c>
      <c r="F142" t="str">
        <f>IFERROR(VLOOKUP(D142,'54dept'!C:C,1,0),"not included in 54")</f>
        <v>BPLD</v>
      </c>
    </row>
    <row r="143" spans="2:6">
      <c r="B143" s="65" t="s">
        <v>43</v>
      </c>
      <c r="C143" t="s">
        <v>690</v>
      </c>
      <c r="D143" s="65" t="s">
        <v>2858</v>
      </c>
      <c r="E143" s="65"/>
      <c r="F143" t="str">
        <f>IFERROR(VLOOKUP(D143,'54dept'!C:C,1,0),"not included in 54")</f>
        <v>not included in 54</v>
      </c>
    </row>
    <row r="144" spans="2:6">
      <c r="B144" s="65" t="s">
        <v>43</v>
      </c>
      <c r="C144" t="s">
        <v>671</v>
      </c>
      <c r="D144" s="65" t="s">
        <v>2858</v>
      </c>
      <c r="F144" t="str">
        <f>IFERROR(VLOOKUP(D144,'54dept'!C:C,1,0),"not included in 54")</f>
        <v>not included in 54</v>
      </c>
    </row>
    <row r="145" spans="2:6">
      <c r="B145" s="65" t="s">
        <v>43</v>
      </c>
      <c r="C145" s="65" t="s">
        <v>693</v>
      </c>
      <c r="D145" s="65" t="s">
        <v>2858</v>
      </c>
      <c r="F145" t="str">
        <f>IFERROR(VLOOKUP(D145,'54dept'!C:C,1,0),"not included in 54")</f>
        <v>not included in 54</v>
      </c>
    </row>
    <row r="146" spans="2:6">
      <c r="B146" s="65" t="s">
        <v>43</v>
      </c>
      <c r="C146" t="s">
        <v>662</v>
      </c>
      <c r="D146" s="65" t="s">
        <v>54</v>
      </c>
      <c r="E146" s="65" t="s">
        <v>2852</v>
      </c>
      <c r="F146" t="str">
        <f>IFERROR(VLOOKUP(D146,'54dept'!C:C,1,0),"not included in 54")</f>
        <v>BPLD</v>
      </c>
    </row>
    <row r="147" spans="2:6">
      <c r="B147" s="65" t="s">
        <v>43</v>
      </c>
      <c r="C147" t="s">
        <v>662</v>
      </c>
      <c r="D147" s="65" t="s">
        <v>42</v>
      </c>
      <c r="E147" s="65" t="s">
        <v>2852</v>
      </c>
      <c r="F147" t="str">
        <f>IFERROR(VLOOKUP(D147,'54dept'!C:C,1,0),"not included in 54")</f>
        <v>MDAD</v>
      </c>
    </row>
    <row r="148" spans="2:6">
      <c r="B148" s="65" t="s">
        <v>43</v>
      </c>
      <c r="C148" t="s">
        <v>730</v>
      </c>
      <c r="D148" s="65" t="s">
        <v>2853</v>
      </c>
      <c r="E148" s="65"/>
      <c r="F148" t="str">
        <f>IFERROR(VLOOKUP(D148,'54dept'!C:C,1,0),"not included in 54")</f>
        <v>not included in 54</v>
      </c>
    </row>
    <row r="149" spans="2:6">
      <c r="B149" s="65" t="s">
        <v>43</v>
      </c>
      <c r="C149" t="s">
        <v>740</v>
      </c>
      <c r="D149" s="65" t="s">
        <v>44</v>
      </c>
      <c r="F149" t="str">
        <f>IFERROR(VLOOKUP(D149,'54dept'!C:C,1,0),"not included in 54")</f>
        <v>OCA</v>
      </c>
    </row>
    <row r="150" spans="2:6">
      <c r="B150" s="65" t="s">
        <v>43</v>
      </c>
      <c r="C150" t="s">
        <v>740</v>
      </c>
      <c r="D150" s="65" t="s">
        <v>2858</v>
      </c>
      <c r="F150" t="str">
        <f>IFERROR(VLOOKUP(D150,'54dept'!C:C,1,0),"not included in 54")</f>
        <v>not included in 54</v>
      </c>
    </row>
    <row r="151" spans="2:6">
      <c r="B151" s="65" t="s">
        <v>43</v>
      </c>
      <c r="C151" t="s">
        <v>735</v>
      </c>
      <c r="D151" s="65" t="s">
        <v>73</v>
      </c>
      <c r="E151" s="65" t="s">
        <v>2852</v>
      </c>
      <c r="F151" t="str">
        <f>IFERROR(VLOOKUP(D151,'54dept'!C:C,1,0),"not included in 54")</f>
        <v>HCDRD</v>
      </c>
    </row>
    <row r="152" spans="2:6">
      <c r="B152" s="65" t="s">
        <v>43</v>
      </c>
      <c r="C152" t="s">
        <v>714</v>
      </c>
      <c r="D152" s="65" t="s">
        <v>98</v>
      </c>
      <c r="E152" s="65" t="s">
        <v>2852</v>
      </c>
      <c r="F152" t="str">
        <f>IFERROR(VLOOKUP(D152,'54dept'!C:C,1,0),"not included in 54")</f>
        <v>TTMD</v>
      </c>
    </row>
    <row r="153" spans="2:6">
      <c r="B153" s="65" t="s">
        <v>43</v>
      </c>
      <c r="C153" t="s">
        <v>705</v>
      </c>
      <c r="D153" s="65" t="s">
        <v>53</v>
      </c>
      <c r="E153" s="65" t="s">
        <v>2852</v>
      </c>
      <c r="F153" t="str">
        <f>IFERROR(VLOOKUP(D153,'54dept'!C:C,1,0),"not included in 54")</f>
        <v>BCRD</v>
      </c>
    </row>
    <row r="154" spans="2:6">
      <c r="B154" s="65" t="s">
        <v>43</v>
      </c>
      <c r="C154" t="s">
        <v>708</v>
      </c>
      <c r="D154" s="65" t="s">
        <v>94</v>
      </c>
      <c r="F154" t="str">
        <f>IFERROR(VLOOKUP(D154,'54dept'!C:C,1,0),"not included in 54")</f>
        <v>SBCDPO</v>
      </c>
    </row>
    <row r="155" spans="2:6">
      <c r="B155" s="65" t="s">
        <v>43</v>
      </c>
      <c r="C155" t="s">
        <v>699</v>
      </c>
      <c r="D155" s="65" t="s">
        <v>70</v>
      </c>
      <c r="E155" s="65" t="s">
        <v>2852</v>
      </c>
      <c r="F155" t="str">
        <f>IFERROR(VLOOKUP(D155,'54dept'!C:C,1,0),"not included in 54")</f>
        <v>DPOS</v>
      </c>
    </row>
    <row r="156" spans="2:6">
      <c r="B156" s="65" t="s">
        <v>43</v>
      </c>
      <c r="C156" t="s">
        <v>699</v>
      </c>
      <c r="D156" s="65" t="s">
        <v>44</v>
      </c>
      <c r="F156" t="str">
        <f>IFERROR(VLOOKUP(D156,'54dept'!C:C,1,0),"not included in 54")</f>
        <v>OCA</v>
      </c>
    </row>
    <row r="157" spans="2:6">
      <c r="B157" s="65" t="s">
        <v>43</v>
      </c>
      <c r="C157" t="s">
        <v>296</v>
      </c>
      <c r="D157" s="65" t="s">
        <v>70</v>
      </c>
      <c r="E157" s="65" t="s">
        <v>2852</v>
      </c>
      <c r="F157" t="str">
        <f>IFERROR(VLOOKUP(D157,'54dept'!C:C,1,0),"not included in 54")</f>
        <v>DPOS</v>
      </c>
    </row>
    <row r="158" spans="2:6">
      <c r="B158" s="65" t="s">
        <v>43</v>
      </c>
      <c r="C158" t="s">
        <v>296</v>
      </c>
      <c r="D158" s="65" t="s">
        <v>98</v>
      </c>
      <c r="E158" s="65" t="s">
        <v>2852</v>
      </c>
      <c r="F158" t="str">
        <f>IFERROR(VLOOKUP(D158,'54dept'!C:C,1,0),"not included in 54")</f>
        <v>TTMD</v>
      </c>
    </row>
    <row r="159" spans="2:6">
      <c r="B159" s="65" t="s">
        <v>44</v>
      </c>
      <c r="C159" t="s">
        <v>901</v>
      </c>
      <c r="D159" s="65" t="s">
        <v>66</v>
      </c>
      <c r="E159" s="65" t="s">
        <v>2852</v>
      </c>
      <c r="F159" t="str">
        <f>IFERROR(VLOOKUP(D159,'54dept'!C:C,1,0),"not included in 54")</f>
        <v>CTO</v>
      </c>
    </row>
    <row r="160" spans="2:6">
      <c r="B160" s="65" t="s">
        <v>44</v>
      </c>
      <c r="C160" t="s">
        <v>983</v>
      </c>
      <c r="D160" s="65" t="s">
        <v>53</v>
      </c>
      <c r="E160" s="65" t="s">
        <v>2852</v>
      </c>
      <c r="F160" t="str">
        <f>IFERROR(VLOOKUP(D160,'54dept'!C:C,1,0),"not included in 54")</f>
        <v>BCRD</v>
      </c>
    </row>
    <row r="161" spans="2:6">
      <c r="B161" s="65" t="s">
        <v>44</v>
      </c>
      <c r="C161" t="s">
        <v>983</v>
      </c>
      <c r="D161" s="65" t="s">
        <v>64</v>
      </c>
      <c r="E161" s="65" t="s">
        <v>2852</v>
      </c>
      <c r="F161" t="str">
        <f>IFERROR(VLOOKUP(D161,'54dept'!C:C,1,0),"not included in 54")</f>
        <v>CPDD</v>
      </c>
    </row>
    <row r="162" spans="2:6">
      <c r="B162" s="65" t="s">
        <v>44</v>
      </c>
      <c r="C162" t="s">
        <v>983</v>
      </c>
      <c r="D162" s="65" t="s">
        <v>43</v>
      </c>
      <c r="F162" t="str">
        <f>IFERROR(VLOOKUP(D162,'54dept'!C:C,1,0),"not included in 54")</f>
        <v>OCM</v>
      </c>
    </row>
    <row r="163" spans="2:6">
      <c r="B163" s="65" t="s">
        <v>44</v>
      </c>
      <c r="C163" s="65" t="s">
        <v>361</v>
      </c>
      <c r="D163" s="65" t="s">
        <v>53</v>
      </c>
      <c r="E163" s="65" t="s">
        <v>2852</v>
      </c>
      <c r="F163" t="str">
        <f>IFERROR(VLOOKUP(D163,'54dept'!C:C,1,0),"not included in 54")</f>
        <v>BCRD</v>
      </c>
    </row>
    <row r="164" spans="2:6">
      <c r="B164" s="65" t="s">
        <v>44</v>
      </c>
      <c r="C164" s="65" t="s">
        <v>361</v>
      </c>
      <c r="D164" s="65" t="s">
        <v>61</v>
      </c>
      <c r="E164" s="65" t="s">
        <v>2852</v>
      </c>
      <c r="F164" t="str">
        <f>IFERROR(VLOOKUP(D164,'54dept'!C:C,1,0),"not included in 54")</f>
        <v>CGSD</v>
      </c>
    </row>
    <row r="165" spans="2:6">
      <c r="B165" s="65" t="s">
        <v>44</v>
      </c>
      <c r="C165" s="65" t="s">
        <v>361</v>
      </c>
      <c r="D165" s="65" t="s">
        <v>64</v>
      </c>
      <c r="E165" s="65" t="s">
        <v>2852</v>
      </c>
      <c r="F165" t="str">
        <f>IFERROR(VLOOKUP(D165,'54dept'!C:C,1,0),"not included in 54")</f>
        <v>CPDD</v>
      </c>
    </row>
    <row r="166" spans="2:6">
      <c r="B166" s="65" t="s">
        <v>44</v>
      </c>
      <c r="C166" s="65" t="s">
        <v>361</v>
      </c>
      <c r="D166" s="65" t="s">
        <v>74</v>
      </c>
      <c r="E166" s="65" t="s">
        <v>2852</v>
      </c>
      <c r="F166" t="str">
        <f>IFERROR(VLOOKUP(D166,'54dept'!C:C,1,0),"not included in 54")</f>
        <v>HRMD</v>
      </c>
    </row>
    <row r="167" spans="2:6">
      <c r="B167" s="65" t="s">
        <v>44</v>
      </c>
      <c r="C167" s="65" t="s">
        <v>361</v>
      </c>
      <c r="D167" s="65" t="s">
        <v>43</v>
      </c>
      <c r="F167" t="str">
        <f>IFERROR(VLOOKUP(D167,'54dept'!C:C,1,0),"not included in 54")</f>
        <v>OCM</v>
      </c>
    </row>
    <row r="168" spans="2:6">
      <c r="B168" s="65" t="s">
        <v>44</v>
      </c>
      <c r="C168" t="s">
        <v>985</v>
      </c>
      <c r="D168" s="65" t="s">
        <v>53</v>
      </c>
      <c r="E168" s="65" t="s">
        <v>2852</v>
      </c>
      <c r="F168" t="str">
        <f>IFERROR(VLOOKUP(D168,'54dept'!C:C,1,0),"not included in 54")</f>
        <v>BCRD</v>
      </c>
    </row>
    <row r="169" spans="2:6">
      <c r="B169" s="65" t="s">
        <v>44</v>
      </c>
      <c r="C169" t="s">
        <v>985</v>
      </c>
      <c r="D169" s="65" t="s">
        <v>54</v>
      </c>
      <c r="E169" s="65" t="s">
        <v>2852</v>
      </c>
      <c r="F169" t="str">
        <f>IFERROR(VLOOKUP(D169,'54dept'!C:C,1,0),"not included in 54")</f>
        <v>BPLD</v>
      </c>
    </row>
    <row r="170" spans="2:6">
      <c r="B170" s="65" t="s">
        <v>44</v>
      </c>
      <c r="C170" t="s">
        <v>985</v>
      </c>
      <c r="D170" s="65" t="s">
        <v>64</v>
      </c>
      <c r="E170" s="65" t="s">
        <v>2852</v>
      </c>
      <c r="F170" t="str">
        <f>IFERROR(VLOOKUP(D170,'54dept'!C:C,1,0),"not included in 54")</f>
        <v>CPDD</v>
      </c>
    </row>
    <row r="171" spans="2:6">
      <c r="B171" s="65" t="s">
        <v>44</v>
      </c>
      <c r="C171" t="s">
        <v>985</v>
      </c>
      <c r="D171" s="65" t="s">
        <v>41</v>
      </c>
      <c r="E171" s="65" t="s">
        <v>2852</v>
      </c>
      <c r="F171" t="str">
        <f>IFERROR(VLOOKUP(D171,'54dept'!C:C,1,0),"not included in 54")</f>
        <v>ITDD</v>
      </c>
    </row>
    <row r="172" spans="2:6">
      <c r="B172" s="65" t="s">
        <v>44</v>
      </c>
      <c r="C172" t="s">
        <v>985</v>
      </c>
      <c r="D172" s="65" t="s">
        <v>43</v>
      </c>
      <c r="F172" t="str">
        <f>IFERROR(VLOOKUP(D172,'54dept'!C:C,1,0),"not included in 54")</f>
        <v>OCM</v>
      </c>
    </row>
    <row r="173" spans="2:6">
      <c r="B173" s="65" t="s">
        <v>44</v>
      </c>
      <c r="C173" t="s">
        <v>992</v>
      </c>
      <c r="D173" s="65" t="s">
        <v>61</v>
      </c>
      <c r="E173" s="65" t="s">
        <v>2852</v>
      </c>
      <c r="F173" t="str">
        <f>IFERROR(VLOOKUP(D173,'54dept'!C:C,1,0),"not included in 54")</f>
        <v>CGSD</v>
      </c>
    </row>
    <row r="174" spans="2:6">
      <c r="B174" s="65" t="s">
        <v>44</v>
      </c>
      <c r="C174" t="s">
        <v>992</v>
      </c>
      <c r="D174" s="65" t="s">
        <v>41</v>
      </c>
      <c r="E174" s="65" t="s">
        <v>2852</v>
      </c>
      <c r="F174" t="str">
        <f>IFERROR(VLOOKUP(D174,'54dept'!C:C,1,0),"not included in 54")</f>
        <v>ITDD</v>
      </c>
    </row>
    <row r="175" spans="2:6">
      <c r="B175" s="65" t="s">
        <v>44</v>
      </c>
      <c r="C175" t="s">
        <v>992</v>
      </c>
      <c r="D175" s="65" t="s">
        <v>45</v>
      </c>
      <c r="E175" s="65" t="s">
        <v>2852</v>
      </c>
      <c r="F175" t="str">
        <f>IFERROR(VLOOKUP(D175,'54dept'!C:C,1,0),"not included in 54")</f>
        <v>OCAs</v>
      </c>
    </row>
    <row r="176" spans="2:6">
      <c r="B176" s="65" t="s">
        <v>44</v>
      </c>
      <c r="C176" t="s">
        <v>992</v>
      </c>
      <c r="D176" s="65" t="s">
        <v>87</v>
      </c>
      <c r="F176" t="str">
        <f>IFERROR(VLOOKUP(D176,'54dept'!C:C,1,0),"not included in 54")</f>
        <v>QCCSD</v>
      </c>
    </row>
    <row r="177" spans="2:6">
      <c r="B177" s="65" t="s">
        <v>44</v>
      </c>
      <c r="C177" s="65" t="s">
        <v>1782</v>
      </c>
      <c r="D177" s="65" t="s">
        <v>74</v>
      </c>
      <c r="F177" t="str">
        <f>IFERROR(VLOOKUP(D177,'54dept'!C:C,1,0),"not included in 54")</f>
        <v>HRMD</v>
      </c>
    </row>
    <row r="178" spans="2:6">
      <c r="B178" s="65" t="s">
        <v>44</v>
      </c>
      <c r="C178" s="65" t="s">
        <v>1782</v>
      </c>
      <c r="D178" s="65" t="s">
        <v>84</v>
      </c>
      <c r="F178" t="str">
        <f>IFERROR(VLOOKUP(D178,'54dept'!C:C,1,0),"not included in 54")</f>
        <v>PLEB</v>
      </c>
    </row>
    <row r="179" spans="2:6">
      <c r="B179" s="65" t="s">
        <v>44</v>
      </c>
      <c r="C179" t="s">
        <v>1040</v>
      </c>
      <c r="D179" s="65" t="s">
        <v>74</v>
      </c>
      <c r="E179" s="65" t="s">
        <v>2852</v>
      </c>
      <c r="F179" t="str">
        <f>IFERROR(VLOOKUP(D179,'54dept'!C:C,1,0),"not included in 54")</f>
        <v>HRMD</v>
      </c>
    </row>
    <row r="180" spans="2:6">
      <c r="B180" s="65" t="s">
        <v>44</v>
      </c>
      <c r="C180" t="s">
        <v>1098</v>
      </c>
      <c r="D180" s="65" t="s">
        <v>41</v>
      </c>
      <c r="F180" t="str">
        <f>IFERROR(VLOOKUP(D180,'54dept'!C:C,1,0),"not included in 54")</f>
        <v>ITDD</v>
      </c>
    </row>
    <row r="181" spans="2:6">
      <c r="B181" s="65" t="s">
        <v>44</v>
      </c>
      <c r="C181" t="s">
        <v>1098</v>
      </c>
      <c r="D181" s="65" t="s">
        <v>90</v>
      </c>
      <c r="E181" s="65" t="s">
        <v>2852</v>
      </c>
      <c r="F181" t="str">
        <f>IFERROR(VLOOKUP(D181,'54dept'!C:C,1,0),"not included in 54")</f>
        <v>QCPL</v>
      </c>
    </row>
    <row r="182" spans="2:6">
      <c r="B182" s="65" t="s">
        <v>44</v>
      </c>
      <c r="C182" t="s">
        <v>1803</v>
      </c>
      <c r="D182" s="65" t="s">
        <v>41</v>
      </c>
      <c r="F182" t="str">
        <f>IFERROR(VLOOKUP(D182,'54dept'!C:C,1,0),"not included in 54")</f>
        <v>ITDD</v>
      </c>
    </row>
    <row r="183" spans="2:6">
      <c r="B183" s="65" t="s">
        <v>44</v>
      </c>
      <c r="C183" t="s">
        <v>1803</v>
      </c>
      <c r="D183" s="65" t="s">
        <v>89</v>
      </c>
      <c r="F183" t="str">
        <f>IFERROR(VLOOKUP(D183,'54dept'!C:C,1,0),"not included in 54")</f>
        <v>QCID</v>
      </c>
    </row>
    <row r="184" spans="2:6">
      <c r="B184" s="65" t="s">
        <v>44</v>
      </c>
      <c r="C184" t="s">
        <v>1107</v>
      </c>
      <c r="D184" s="65" t="s">
        <v>41</v>
      </c>
      <c r="E184" s="65" t="s">
        <v>2852</v>
      </c>
      <c r="F184" t="str">
        <f>IFERROR(VLOOKUP(D184,'54dept'!C:C,1,0),"not included in 54")</f>
        <v>ITDD</v>
      </c>
    </row>
    <row r="185" spans="2:6">
      <c r="B185" s="65" t="s">
        <v>44</v>
      </c>
      <c r="C185" t="s">
        <v>1806</v>
      </c>
      <c r="D185" s="65" t="s">
        <v>43</v>
      </c>
      <c r="F185" t="str">
        <f>IFERROR(VLOOKUP(D185,'54dept'!C:C,1,0),"not included in 54")</f>
        <v>OCM</v>
      </c>
    </row>
    <row r="186" spans="2:6">
      <c r="B186" s="65" t="s">
        <v>44</v>
      </c>
      <c r="C186" t="s">
        <v>1808</v>
      </c>
      <c r="D186" s="65" t="s">
        <v>43</v>
      </c>
      <c r="F186" t="str">
        <f>IFERROR(VLOOKUP(D186,'54dept'!C:C,1,0),"not included in 54")</f>
        <v>OCM</v>
      </c>
    </row>
    <row r="187" spans="2:6">
      <c r="B187" s="65" t="s">
        <v>44</v>
      </c>
      <c r="C187" t="s">
        <v>1810</v>
      </c>
      <c r="D187" s="65" t="s">
        <v>43</v>
      </c>
      <c r="F187" t="str">
        <f>IFERROR(VLOOKUP(D187,'54dept'!C:C,1,0),"not included in 54")</f>
        <v>OCM</v>
      </c>
    </row>
    <row r="188" spans="2:6">
      <c r="B188" s="65" t="s">
        <v>44</v>
      </c>
      <c r="C188" t="s">
        <v>1110</v>
      </c>
      <c r="D188" s="65" t="s">
        <v>76</v>
      </c>
      <c r="E188" s="65" t="s">
        <v>2852</v>
      </c>
      <c r="F188" t="str">
        <f>IFERROR(VLOOKUP(D188,'54dept'!C:C,1,0),"not included in 54")</f>
        <v>LEDIPO</v>
      </c>
    </row>
    <row r="189" spans="2:6">
      <c r="B189" s="65" t="s">
        <v>44</v>
      </c>
      <c r="C189" t="s">
        <v>1132</v>
      </c>
      <c r="D189" s="65" t="s">
        <v>69</v>
      </c>
      <c r="E189" s="65" t="s">
        <v>2852</v>
      </c>
      <c r="F189" t="str">
        <f>IFERROR(VLOOKUP(D189,'54dept'!C:C,1,0),"not included in 54")</f>
        <v>DOE</v>
      </c>
    </row>
    <row r="190" spans="2:6">
      <c r="B190" s="65" t="s">
        <v>44</v>
      </c>
      <c r="C190" t="s">
        <v>1135</v>
      </c>
      <c r="D190" s="65" t="s">
        <v>69</v>
      </c>
      <c r="E190" s="65" t="s">
        <v>2852</v>
      </c>
      <c r="F190" t="str">
        <f>IFERROR(VLOOKUP(D190,'54dept'!C:C,1,0),"not included in 54")</f>
        <v>DOE</v>
      </c>
    </row>
    <row r="191" spans="2:6">
      <c r="B191" s="65" t="s">
        <v>44</v>
      </c>
      <c r="C191" t="s">
        <v>1158</v>
      </c>
      <c r="D191" s="65" t="s">
        <v>90</v>
      </c>
      <c r="E191" s="65" t="s">
        <v>2852</v>
      </c>
      <c r="F191" t="str">
        <f>IFERROR(VLOOKUP(D191,'54dept'!C:C,1,0),"not included in 54")</f>
        <v>QCPL</v>
      </c>
    </row>
    <row r="192" spans="2:6">
      <c r="B192" s="65" t="s">
        <v>44</v>
      </c>
      <c r="C192" t="s">
        <v>1213</v>
      </c>
      <c r="D192" s="65" t="s">
        <v>64</v>
      </c>
      <c r="E192" s="65" t="s">
        <v>2852</v>
      </c>
      <c r="F192" t="str">
        <f>IFERROR(VLOOKUP(D192,'54dept'!C:C,1,0),"not included in 54")</f>
        <v>CPDD</v>
      </c>
    </row>
    <row r="193" spans="2:8">
      <c r="B193" s="65" t="s">
        <v>44</v>
      </c>
      <c r="C193" t="s">
        <v>1216</v>
      </c>
      <c r="D193" s="65" t="s">
        <v>64</v>
      </c>
      <c r="E193" s="65" t="s">
        <v>2852</v>
      </c>
      <c r="F193" t="str">
        <f>IFERROR(VLOOKUP(D193,'54dept'!C:C,1,0),"not included in 54")</f>
        <v>CPDD</v>
      </c>
    </row>
    <row r="194" spans="2:8">
      <c r="B194" s="65" t="s">
        <v>44</v>
      </c>
      <c r="C194" t="s">
        <v>1216</v>
      </c>
      <c r="D194" s="65" t="s">
        <v>66</v>
      </c>
      <c r="E194" s="65" t="s">
        <v>2852</v>
      </c>
      <c r="F194" t="str">
        <f>IFERROR(VLOOKUP(D194,'54dept'!C:C,1,0),"not included in 54")</f>
        <v>CTO</v>
      </c>
    </row>
    <row r="195" spans="2:8">
      <c r="B195" s="65" t="s">
        <v>44</v>
      </c>
      <c r="C195" t="s">
        <v>1216</v>
      </c>
      <c r="D195" s="65" t="s">
        <v>69</v>
      </c>
      <c r="E195" s="65" t="s">
        <v>2852</v>
      </c>
      <c r="F195" t="str">
        <f>IFERROR(VLOOKUP(D195,'54dept'!C:C,1,0),"not included in 54")</f>
        <v>DOE</v>
      </c>
    </row>
    <row r="196" spans="2:8">
      <c r="B196" s="65" t="s">
        <v>44</v>
      </c>
      <c r="C196" t="s">
        <v>1216</v>
      </c>
      <c r="D196" s="65" t="s">
        <v>70</v>
      </c>
      <c r="E196" s="65" t="s">
        <v>2852</v>
      </c>
      <c r="F196" t="str">
        <f>IFERROR(VLOOKUP(D196,'54dept'!C:C,1,0),"not included in 54")</f>
        <v>DPOS</v>
      </c>
    </row>
    <row r="197" spans="2:8">
      <c r="B197" s="65" t="s">
        <v>44</v>
      </c>
      <c r="C197" t="s">
        <v>1216</v>
      </c>
      <c r="D197" s="65" t="s">
        <v>81</v>
      </c>
      <c r="E197" s="65" t="s">
        <v>2852</v>
      </c>
      <c r="F197" t="str">
        <f>IFERROR(VLOOKUP(D197,'54dept'!C:C,1,0),"not included in 54")</f>
        <v>PDAD</v>
      </c>
    </row>
    <row r="198" spans="2:8">
      <c r="B198" s="65" t="s">
        <v>44</v>
      </c>
      <c r="C198" t="s">
        <v>1216</v>
      </c>
      <c r="D198" s="65" t="s">
        <v>98</v>
      </c>
      <c r="E198" s="65" t="s">
        <v>2852</v>
      </c>
      <c r="F198" t="str">
        <f>IFERROR(VLOOKUP(D198,'54dept'!C:C,1,0),"not included in 54")</f>
        <v>TTMD</v>
      </c>
    </row>
    <row r="199" spans="2:8">
      <c r="B199" s="65" t="s">
        <v>44</v>
      </c>
      <c r="C199" t="s">
        <v>1218</v>
      </c>
      <c r="D199" s="65" t="s">
        <v>61</v>
      </c>
      <c r="E199" s="65" t="s">
        <v>2852</v>
      </c>
      <c r="F199" t="str">
        <f>IFERROR(VLOOKUP(D199,'54dept'!C:C,1,0),"not included in 54")</f>
        <v>CGSD</v>
      </c>
    </row>
    <row r="200" spans="2:8">
      <c r="B200" s="65" t="s">
        <v>44</v>
      </c>
      <c r="C200" t="s">
        <v>1218</v>
      </c>
      <c r="D200" s="65" t="s">
        <v>81</v>
      </c>
      <c r="E200" s="65" t="s">
        <v>2852</v>
      </c>
      <c r="F200" t="str">
        <f>IFERROR(VLOOKUP(D200,'54dept'!C:C,1,0),"not included in 54")</f>
        <v>PDAD</v>
      </c>
    </row>
    <row r="201" spans="2:8">
      <c r="B201" s="65" t="s">
        <v>44</v>
      </c>
      <c r="C201" t="s">
        <v>1816</v>
      </c>
      <c r="D201" s="65" t="s">
        <v>51</v>
      </c>
      <c r="F201" t="str">
        <f>IFERROR(VLOOKUP(D201,'54dept'!C:C,1,0),"not included in 54")</f>
        <v>ADAAC</v>
      </c>
    </row>
    <row r="202" spans="2:8">
      <c r="B202" s="65" t="s">
        <v>44</v>
      </c>
      <c r="C202" t="s">
        <v>1816</v>
      </c>
      <c r="D202" t="s">
        <v>52</v>
      </c>
      <c r="F202" t="str">
        <f>IFERROR(VLOOKUP(D202,'54dept'!C:C,1,0),"not included in 54")</f>
        <v>AMD</v>
      </c>
      <c r="H202" s="65" t="s">
        <v>53</v>
      </c>
    </row>
    <row r="203" spans="2:8">
      <c r="B203" s="65" t="s">
        <v>44</v>
      </c>
      <c r="C203" t="s">
        <v>1816</v>
      </c>
      <c r="D203" t="s">
        <v>53</v>
      </c>
      <c r="E203" s="65" t="s">
        <v>2852</v>
      </c>
      <c r="F203" t="str">
        <f>IFERROR(VLOOKUP(D203,'54dept'!C:C,1,0),"not included in 54")</f>
        <v>BCRD</v>
      </c>
      <c r="H203" s="65" t="s">
        <v>55</v>
      </c>
    </row>
    <row r="204" spans="2:8">
      <c r="B204" s="65" t="s">
        <v>44</v>
      </c>
      <c r="C204" t="s">
        <v>1816</v>
      </c>
      <c r="D204" t="s">
        <v>54</v>
      </c>
      <c r="F204" t="str">
        <f>IFERROR(VLOOKUP(D204,'54dept'!C:C,1,0),"not included in 54")</f>
        <v>BPLD</v>
      </c>
      <c r="H204" s="65" t="s">
        <v>57</v>
      </c>
    </row>
    <row r="205" spans="2:8">
      <c r="B205" s="65" t="s">
        <v>44</v>
      </c>
      <c r="C205" t="s">
        <v>1816</v>
      </c>
      <c r="D205" t="s">
        <v>55</v>
      </c>
      <c r="E205" s="65" t="s">
        <v>2852</v>
      </c>
      <c r="F205" t="str">
        <f>IFERROR(VLOOKUP(D205,'54dept'!C:C,1,0),"not included in 54")</f>
        <v>CAD</v>
      </c>
      <c r="H205" s="65" t="s">
        <v>59</v>
      </c>
    </row>
    <row r="206" spans="2:8">
      <c r="B206" s="65" t="s">
        <v>44</v>
      </c>
      <c r="C206" t="s">
        <v>1816</v>
      </c>
      <c r="D206" t="s">
        <v>56</v>
      </c>
      <c r="F206" t="str">
        <f>IFERROR(VLOOKUP(D206,'54dept'!C:C,1,0),"not included in 54")</f>
        <v>CArD</v>
      </c>
      <c r="H206" s="65" t="s">
        <v>61</v>
      </c>
    </row>
    <row r="207" spans="2:8">
      <c r="B207" s="65" t="s">
        <v>44</v>
      </c>
      <c r="C207" t="s">
        <v>1816</v>
      </c>
      <c r="D207" t="s">
        <v>57</v>
      </c>
      <c r="E207" s="65" t="s">
        <v>2852</v>
      </c>
      <c r="F207" t="str">
        <f>IFERROR(VLOOKUP(D207,'54dept'!C:C,1,0),"not included in 54")</f>
        <v>CBD</v>
      </c>
      <c r="H207" s="65" t="s">
        <v>62</v>
      </c>
    </row>
    <row r="208" spans="2:8">
      <c r="B208" s="65" t="s">
        <v>44</v>
      </c>
      <c r="C208" t="s">
        <v>1816</v>
      </c>
      <c r="D208" t="s">
        <v>58</v>
      </c>
      <c r="F208" t="str">
        <f>IFERROR(VLOOKUP(D208,'54dept'!C:C,1,0),"not included in 54")</f>
        <v>CCESD</v>
      </c>
      <c r="H208" s="65" t="s">
        <v>65</v>
      </c>
    </row>
    <row r="209" spans="2:8">
      <c r="B209" s="65" t="s">
        <v>44</v>
      </c>
      <c r="C209" t="s">
        <v>1816</v>
      </c>
      <c r="D209" t="s">
        <v>59</v>
      </c>
      <c r="E209" s="65" t="s">
        <v>2852</v>
      </c>
      <c r="F209" t="str">
        <f>IFERROR(VLOOKUP(D209,'54dept'!C:C,1,0),"not included in 54")</f>
        <v>CCRD</v>
      </c>
      <c r="H209" s="65" t="s">
        <v>66</v>
      </c>
    </row>
    <row r="210" spans="2:8">
      <c r="B210" s="65" t="s">
        <v>44</v>
      </c>
      <c r="C210" t="s">
        <v>1816</v>
      </c>
      <c r="D210" t="s">
        <v>60</v>
      </c>
      <c r="F210" t="str">
        <f>IFERROR(VLOOKUP(D210,'54dept'!C:C,1,0),"not included in 54")</f>
        <v>CESD</v>
      </c>
      <c r="H210" s="65" t="s">
        <v>67</v>
      </c>
    </row>
    <row r="211" spans="2:8">
      <c r="B211" s="65" t="s">
        <v>44</v>
      </c>
      <c r="C211" t="s">
        <v>1816</v>
      </c>
      <c r="D211" t="s">
        <v>61</v>
      </c>
      <c r="E211" s="65" t="s">
        <v>2852</v>
      </c>
      <c r="F211" t="str">
        <f>IFERROR(VLOOKUP(D211,'54dept'!C:C,1,0),"not included in 54")</f>
        <v>CGSD</v>
      </c>
      <c r="H211" s="65" t="s">
        <v>68</v>
      </c>
    </row>
    <row r="212" spans="2:8">
      <c r="B212" s="65" t="s">
        <v>44</v>
      </c>
      <c r="C212" t="s">
        <v>1816</v>
      </c>
      <c r="D212" t="s">
        <v>62</v>
      </c>
      <c r="E212" s="65" t="s">
        <v>2852</v>
      </c>
      <c r="F212" t="str">
        <f>IFERROR(VLOOKUP(D212,'54dept'!C:C,1,0),"not included in 54")</f>
        <v>CHD</v>
      </c>
      <c r="H212" s="65" t="s">
        <v>69</v>
      </c>
    </row>
    <row r="213" spans="2:8">
      <c r="B213" s="65" t="s">
        <v>44</v>
      </c>
      <c r="C213" t="s">
        <v>1816</v>
      </c>
      <c r="D213" t="s">
        <v>63</v>
      </c>
      <c r="F213" t="str">
        <f>IFERROR(VLOOKUP(D213,'54dept'!C:C,1,0),"not included in 54")</f>
        <v>CLD</v>
      </c>
      <c r="H213" s="65" t="s">
        <v>70</v>
      </c>
    </row>
    <row r="214" spans="2:8">
      <c r="B214" s="65" t="s">
        <v>44</v>
      </c>
      <c r="C214" t="s">
        <v>1816</v>
      </c>
      <c r="D214" t="s">
        <v>64</v>
      </c>
      <c r="F214" t="str">
        <f>IFERROR(VLOOKUP(D214,'54dept'!C:C,1,0),"not included in 54")</f>
        <v>CPDD</v>
      </c>
      <c r="H214" s="65" t="s">
        <v>41</v>
      </c>
    </row>
    <row r="215" spans="2:8">
      <c r="B215" s="65" t="s">
        <v>44</v>
      </c>
      <c r="C215" t="s">
        <v>1816</v>
      </c>
      <c r="D215" t="s">
        <v>65</v>
      </c>
      <c r="E215" s="65" t="s">
        <v>2852</v>
      </c>
      <c r="F215" t="str">
        <f>IFERROR(VLOOKUP(D215,'54dept'!C:C,1,0),"not included in 54")</f>
        <v>CREMCO</v>
      </c>
      <c r="H215" s="65" t="s">
        <v>76</v>
      </c>
    </row>
    <row r="216" spans="2:8">
      <c r="B216" s="65" t="s">
        <v>44</v>
      </c>
      <c r="C216" t="s">
        <v>1816</v>
      </c>
      <c r="D216" t="s">
        <v>66</v>
      </c>
      <c r="E216" s="65" t="s">
        <v>2852</v>
      </c>
      <c r="F216" t="str">
        <f>IFERROR(VLOOKUP(D216,'54dept'!C:C,1,0),"not included in 54")</f>
        <v>CTO</v>
      </c>
      <c r="H216" s="65" t="s">
        <v>42</v>
      </c>
    </row>
    <row r="217" spans="2:8">
      <c r="B217" s="65" t="s">
        <v>44</v>
      </c>
      <c r="C217" t="s">
        <v>1816</v>
      </c>
      <c r="D217" t="s">
        <v>67</v>
      </c>
      <c r="E217" s="65" t="s">
        <v>2852</v>
      </c>
      <c r="F217" t="str">
        <f>IFERROR(VLOOKUP(D217,'54dept'!C:C,1,0),"not included in 54")</f>
        <v>CVD</v>
      </c>
      <c r="H217" s="65" t="s">
        <v>45</v>
      </c>
    </row>
    <row r="218" spans="2:8">
      <c r="B218" s="65" t="s">
        <v>44</v>
      </c>
      <c r="C218" t="s">
        <v>1816</v>
      </c>
      <c r="D218" t="s">
        <v>68</v>
      </c>
      <c r="E218" s="65" t="s">
        <v>2852</v>
      </c>
      <c r="F218" t="str">
        <f>IFERROR(VLOOKUP(D218,'54dept'!C:C,1,0),"not included in 54")</f>
        <v>DBO</v>
      </c>
      <c r="H218" s="65" t="s">
        <v>77</v>
      </c>
    </row>
    <row r="219" spans="2:8">
      <c r="B219" s="65" t="s">
        <v>44</v>
      </c>
      <c r="C219" t="s">
        <v>1816</v>
      </c>
      <c r="D219" t="s">
        <v>69</v>
      </c>
      <c r="E219" s="65" t="s">
        <v>2852</v>
      </c>
      <c r="F219" t="str">
        <f>IFERROR(VLOOKUP(D219,'54dept'!C:C,1,0),"not included in 54")</f>
        <v>DOE</v>
      </c>
      <c r="H219" s="65" t="s">
        <v>80</v>
      </c>
    </row>
    <row r="220" spans="2:8">
      <c r="B220" s="65" t="s">
        <v>44</v>
      </c>
      <c r="C220" t="s">
        <v>1816</v>
      </c>
      <c r="D220" t="s">
        <v>70</v>
      </c>
      <c r="E220" s="65" t="s">
        <v>2852</v>
      </c>
      <c r="F220" t="str">
        <f>IFERROR(VLOOKUP(D220,'54dept'!C:C,1,0),"not included in 54")</f>
        <v>DPOS</v>
      </c>
      <c r="H220" s="65" t="s">
        <v>81</v>
      </c>
    </row>
    <row r="221" spans="2:8">
      <c r="B221" s="65" t="s">
        <v>44</v>
      </c>
      <c r="C221" t="s">
        <v>1816</v>
      </c>
      <c r="D221" t="s">
        <v>71</v>
      </c>
      <c r="F221" t="str">
        <f>IFERROR(VLOOKUP(D221,'54dept'!C:C,1,0),"not included in 54")</f>
        <v>DSQC</v>
      </c>
      <c r="H221" s="65" t="s">
        <v>84</v>
      </c>
    </row>
    <row r="222" spans="2:8">
      <c r="B222" s="65" t="s">
        <v>44</v>
      </c>
      <c r="C222" t="s">
        <v>1816</v>
      </c>
      <c r="D222" t="s">
        <v>72</v>
      </c>
      <c r="F222" t="str">
        <f>IFERROR(VLOOKUP(D222,'54dept'!C:C,1,0),"not included in 54")</f>
        <v>GAD</v>
      </c>
      <c r="H222" s="65" t="s">
        <v>85</v>
      </c>
    </row>
    <row r="223" spans="2:8">
      <c r="B223" s="65" t="s">
        <v>44</v>
      </c>
      <c r="C223" t="s">
        <v>1816</v>
      </c>
      <c r="D223" t="s">
        <v>73</v>
      </c>
      <c r="F223" t="str">
        <f>IFERROR(VLOOKUP(D223,'54dept'!C:C,1,0),"not included in 54")</f>
        <v>HCDRD</v>
      </c>
      <c r="H223" s="65" t="s">
        <v>93</v>
      </c>
    </row>
    <row r="224" spans="2:8">
      <c r="B224" s="65" t="s">
        <v>44</v>
      </c>
      <c r="C224" t="s">
        <v>1816</v>
      </c>
      <c r="D224" t="s">
        <v>74</v>
      </c>
      <c r="F224" t="str">
        <f>IFERROR(VLOOKUP(D224,'54dept'!C:C,1,0),"not included in 54")</f>
        <v>HRMD</v>
      </c>
      <c r="H224" s="65" t="s">
        <v>90</v>
      </c>
    </row>
    <row r="225" spans="2:8">
      <c r="B225" s="65" t="s">
        <v>44</v>
      </c>
      <c r="C225" t="s">
        <v>1816</v>
      </c>
      <c r="D225" t="s">
        <v>75</v>
      </c>
      <c r="F225" t="str">
        <f>IFERROR(VLOOKUP(D225,'54dept'!C:C,1,0),"not included in 54")</f>
        <v>IAS</v>
      </c>
      <c r="H225" s="65" t="s">
        <v>2861</v>
      </c>
    </row>
    <row r="226" spans="2:8">
      <c r="B226" s="65" t="s">
        <v>44</v>
      </c>
      <c r="C226" t="s">
        <v>1816</v>
      </c>
      <c r="D226" t="s">
        <v>41</v>
      </c>
      <c r="E226" s="65" t="s">
        <v>2852</v>
      </c>
      <c r="F226" t="str">
        <f>IFERROR(VLOOKUP(D226,'54dept'!C:C,1,0),"not included in 54")</f>
        <v>ITDD</v>
      </c>
      <c r="H226" s="65" t="s">
        <v>91</v>
      </c>
    </row>
    <row r="227" spans="2:8">
      <c r="B227" s="65" t="s">
        <v>44</v>
      </c>
      <c r="C227" t="s">
        <v>1816</v>
      </c>
      <c r="D227" t="s">
        <v>76</v>
      </c>
      <c r="E227" s="65" t="s">
        <v>2852</v>
      </c>
      <c r="F227" t="str">
        <f>IFERROR(VLOOKUP(D227,'54dept'!C:C,1,0),"not included in 54")</f>
        <v>LEDIPO</v>
      </c>
      <c r="H227" s="65" t="s">
        <v>92</v>
      </c>
    </row>
    <row r="228" spans="2:8">
      <c r="B228" s="65" t="s">
        <v>44</v>
      </c>
      <c r="C228" t="s">
        <v>1816</v>
      </c>
      <c r="D228" t="s">
        <v>42</v>
      </c>
      <c r="E228" s="65" t="s">
        <v>2852</v>
      </c>
      <c r="F228" t="str">
        <f>IFERROR(VLOOKUP(D228,'54dept'!C:C,1,0),"not included in 54")</f>
        <v>MDAD</v>
      </c>
      <c r="H228" s="65" t="s">
        <v>96</v>
      </c>
    </row>
    <row r="229" spans="2:8">
      <c r="B229" s="65" t="s">
        <v>44</v>
      </c>
      <c r="C229" t="s">
        <v>1816</v>
      </c>
      <c r="D229" t="s">
        <v>44</v>
      </c>
      <c r="F229" t="str">
        <f>IFERROR(VLOOKUP(D229,'54dept'!C:C,1,0),"not included in 54")</f>
        <v>OCA</v>
      </c>
      <c r="H229" s="65" t="s">
        <v>97</v>
      </c>
    </row>
    <row r="230" spans="2:8">
      <c r="B230" s="65" t="s">
        <v>44</v>
      </c>
      <c r="C230" t="s">
        <v>1816</v>
      </c>
      <c r="D230" t="s">
        <v>45</v>
      </c>
      <c r="E230" s="65" t="s">
        <v>2852</v>
      </c>
      <c r="F230" t="str">
        <f>IFERROR(VLOOKUP(D230,'54dept'!C:C,1,0),"not included in 54")</f>
        <v>OCAs</v>
      </c>
      <c r="H230" s="65" t="s">
        <v>99</v>
      </c>
    </row>
    <row r="231" spans="2:8">
      <c r="B231" s="65" t="s">
        <v>44</v>
      </c>
      <c r="C231" t="s">
        <v>1816</v>
      </c>
      <c r="D231" t="s">
        <v>43</v>
      </c>
      <c r="F231" t="str">
        <f>IFERROR(VLOOKUP(D231,'54dept'!C:C,1,0),"not included in 54")</f>
        <v>OCM</v>
      </c>
    </row>
    <row r="232" spans="2:8">
      <c r="B232" s="65" t="s">
        <v>44</v>
      </c>
      <c r="C232" t="s">
        <v>1816</v>
      </c>
      <c r="D232" t="s">
        <v>77</v>
      </c>
      <c r="E232" s="65" t="s">
        <v>2852</v>
      </c>
      <c r="F232" t="str">
        <f>IFERROR(VLOOKUP(D232,'54dept'!C:C,1,0),"not included in 54")</f>
        <v>OSSP</v>
      </c>
    </row>
    <row r="233" spans="2:8">
      <c r="B233" s="65" t="s">
        <v>44</v>
      </c>
      <c r="C233" t="s">
        <v>1816</v>
      </c>
      <c r="D233" t="s">
        <v>78</v>
      </c>
      <c r="F233" t="str">
        <f>IFERROR(VLOOKUP(D233,'54dept'!C:C,1,0),"not included in 54")</f>
        <v>OSCA</v>
      </c>
    </row>
    <row r="234" spans="2:8">
      <c r="B234" s="65" t="s">
        <v>44</v>
      </c>
      <c r="C234" t="s">
        <v>1816</v>
      </c>
      <c r="D234" t="s">
        <v>79</v>
      </c>
      <c r="F234" t="str">
        <f>IFERROR(VLOOKUP(D234,'54dept'!C:C,1,0),"not included in 54")</f>
        <v>OSM</v>
      </c>
    </row>
    <row r="235" spans="2:8">
      <c r="B235" s="65" t="s">
        <v>44</v>
      </c>
      <c r="C235" t="s">
        <v>1816</v>
      </c>
      <c r="D235" t="s">
        <v>80</v>
      </c>
      <c r="E235" s="65" t="s">
        <v>2852</v>
      </c>
      <c r="F235" t="str">
        <f>IFERROR(VLOOKUP(D235,'54dept'!C:C,1,0),"not included in 54")</f>
        <v>PAISD</v>
      </c>
    </row>
    <row r="236" spans="2:8">
      <c r="B236" s="65" t="s">
        <v>44</v>
      </c>
      <c r="C236" t="s">
        <v>1816</v>
      </c>
      <c r="D236" t="s">
        <v>81</v>
      </c>
      <c r="E236" s="65" t="s">
        <v>2852</v>
      </c>
      <c r="F236" t="str">
        <f>IFERROR(VLOOKUP(D236,'54dept'!C:C,1,0),"not included in 54")</f>
        <v>PDAD</v>
      </c>
    </row>
    <row r="237" spans="2:8">
      <c r="B237" s="65" t="s">
        <v>44</v>
      </c>
      <c r="C237" t="s">
        <v>1816</v>
      </c>
      <c r="D237" t="s">
        <v>82</v>
      </c>
      <c r="F237" t="str">
        <f>IFERROR(VLOOKUP(D237,'54dept'!C:C,1,0),"not included in 54")</f>
        <v>PDAO</v>
      </c>
    </row>
    <row r="238" spans="2:8">
      <c r="B238" s="65" t="s">
        <v>44</v>
      </c>
      <c r="C238" t="s">
        <v>1816</v>
      </c>
      <c r="D238" t="s">
        <v>83</v>
      </c>
      <c r="F238" t="str">
        <f>IFERROR(VLOOKUP(D238,'54dept'!C:C,1,0),"not included in 54")</f>
        <v>PESO</v>
      </c>
    </row>
    <row r="239" spans="2:8">
      <c r="B239" s="65" t="s">
        <v>44</v>
      </c>
      <c r="C239" t="s">
        <v>1816</v>
      </c>
      <c r="D239" t="s">
        <v>84</v>
      </c>
      <c r="E239" s="65" t="s">
        <v>2852</v>
      </c>
      <c r="F239" t="str">
        <f>IFERROR(VLOOKUP(D239,'54dept'!C:C,1,0),"not included in 54")</f>
        <v>PLEB</v>
      </c>
    </row>
    <row r="240" spans="2:8">
      <c r="B240" s="65" t="s">
        <v>44</v>
      </c>
      <c r="C240" t="s">
        <v>1816</v>
      </c>
      <c r="D240" t="s">
        <v>85</v>
      </c>
      <c r="E240" s="65" t="s">
        <v>2852</v>
      </c>
      <c r="F240" t="str">
        <f>IFERROR(VLOOKUP(D240,'54dept'!C:C,1,0),"not included in 54")</f>
        <v>PROC</v>
      </c>
    </row>
    <row r="241" spans="2:6">
      <c r="B241" s="65" t="s">
        <v>44</v>
      </c>
      <c r="C241" t="s">
        <v>1816</v>
      </c>
      <c r="D241" t="s">
        <v>86</v>
      </c>
      <c r="F241" t="str">
        <f>IFERROR(VLOOKUP(D241,'54dept'!C:C,1,0),"not included in 54")</f>
        <v>QCBAS</v>
      </c>
    </row>
    <row r="242" spans="2:6">
      <c r="B242" s="65" t="s">
        <v>44</v>
      </c>
      <c r="C242" t="s">
        <v>1816</v>
      </c>
      <c r="D242" t="s">
        <v>87</v>
      </c>
      <c r="F242" t="str">
        <f>IFERROR(VLOOKUP(D242,'54dept'!C:C,1,0),"not included in 54")</f>
        <v>QCCSD</v>
      </c>
    </row>
    <row r="243" spans="2:6">
      <c r="B243" s="65" t="s">
        <v>44</v>
      </c>
      <c r="C243" t="s">
        <v>1816</v>
      </c>
      <c r="D243" t="s">
        <v>88</v>
      </c>
      <c r="F243" t="str">
        <f>IFERROR(VLOOKUP(D243,'54dept'!C:C,1,0),"not included in 54")</f>
        <v>QCEAU</v>
      </c>
    </row>
    <row r="244" spans="2:6">
      <c r="B244" s="65" t="s">
        <v>44</v>
      </c>
      <c r="C244" t="s">
        <v>1816</v>
      </c>
      <c r="D244" t="s">
        <v>89</v>
      </c>
      <c r="F244" t="str">
        <f>IFERROR(VLOOKUP(D244,'54dept'!C:C,1,0),"not included in 54")</f>
        <v>QCID</v>
      </c>
    </row>
    <row r="245" spans="2:6">
      <c r="B245" s="65" t="s">
        <v>44</v>
      </c>
      <c r="C245" t="s">
        <v>1816</v>
      </c>
      <c r="D245" t="s">
        <v>90</v>
      </c>
      <c r="E245" s="65" t="s">
        <v>2852</v>
      </c>
      <c r="F245" t="str">
        <f>IFERROR(VLOOKUP(D245,'54dept'!C:C,1,0),"not included in 54")</f>
        <v>QCPL</v>
      </c>
    </row>
    <row r="246" spans="2:6">
      <c r="B246" s="65" t="s">
        <v>44</v>
      </c>
      <c r="C246" t="s">
        <v>1816</v>
      </c>
      <c r="D246" t="s">
        <v>91</v>
      </c>
      <c r="E246" s="65" t="s">
        <v>2852</v>
      </c>
      <c r="F246" t="str">
        <f>IFERROR(VLOOKUP(D246,'54dept'!C:C,1,0),"not included in 54")</f>
        <v>QCTD</v>
      </c>
    </row>
    <row r="247" spans="2:6">
      <c r="B247" s="65" t="s">
        <v>44</v>
      </c>
      <c r="C247" t="s">
        <v>1816</v>
      </c>
      <c r="D247" t="s">
        <v>92</v>
      </c>
      <c r="E247" s="65" t="s">
        <v>2852</v>
      </c>
      <c r="F247" t="str">
        <f>IFERROR(VLOOKUP(D247,'54dept'!C:C,1,0),"not included in 54")</f>
        <v>QCYDO</v>
      </c>
    </row>
    <row r="248" spans="2:6">
      <c r="B248" s="65" t="s">
        <v>44</v>
      </c>
      <c r="C248" t="s">
        <v>1816</v>
      </c>
      <c r="D248" t="s">
        <v>93</v>
      </c>
      <c r="E248" s="65" t="s">
        <v>2852</v>
      </c>
      <c r="F248" t="str">
        <f>IFERROR(VLOOKUP(D248,'54dept'!C:C,1,0),"not included in 54")</f>
        <v>QCDRRMO</v>
      </c>
    </row>
    <row r="249" spans="2:6">
      <c r="B249" s="65" t="s">
        <v>44</v>
      </c>
      <c r="C249" t="s">
        <v>1816</v>
      </c>
      <c r="D249" t="s">
        <v>94</v>
      </c>
      <c r="F249" t="str">
        <f>IFERROR(VLOOKUP(D249,'54dept'!C:C,1,0),"not included in 54")</f>
        <v>SBCDPO</v>
      </c>
    </row>
    <row r="250" spans="2:6">
      <c r="B250" s="65" t="s">
        <v>44</v>
      </c>
      <c r="C250" t="s">
        <v>1816</v>
      </c>
      <c r="D250" t="s">
        <v>95</v>
      </c>
      <c r="F250" t="str">
        <f>IFERROR(VLOOKUP(D250,'54dept'!C:C,1,0),"not included in 54")</f>
        <v>SPORTS</v>
      </c>
    </row>
    <row r="251" spans="2:6">
      <c r="B251" s="65" t="s">
        <v>44</v>
      </c>
      <c r="C251" t="s">
        <v>1816</v>
      </c>
      <c r="D251" t="s">
        <v>96</v>
      </c>
      <c r="E251" s="65" t="s">
        <v>2852</v>
      </c>
      <c r="F251" t="str">
        <f>IFERROR(VLOOKUP(D251,'54dept'!C:C,1,0),"not included in 54")</f>
        <v>SSDD</v>
      </c>
    </row>
    <row r="252" spans="2:6">
      <c r="B252" s="65" t="s">
        <v>44</v>
      </c>
      <c r="C252" t="s">
        <v>1816</v>
      </c>
      <c r="D252" t="s">
        <v>97</v>
      </c>
      <c r="E252" s="65" t="s">
        <v>2852</v>
      </c>
      <c r="F252" t="str">
        <f>IFERROR(VLOOKUP(D252,'54dept'!C:C,1,0),"not included in 54")</f>
        <v>TFCOPRISS</v>
      </c>
    </row>
    <row r="253" spans="2:6">
      <c r="B253" s="65" t="s">
        <v>44</v>
      </c>
      <c r="C253" t="s">
        <v>1816</v>
      </c>
      <c r="D253" t="s">
        <v>98</v>
      </c>
      <c r="F253" t="str">
        <f>IFERROR(VLOOKUP(D253,'54dept'!C:C,1,0),"not included in 54")</f>
        <v>TTMD</v>
      </c>
    </row>
    <row r="254" spans="2:6">
      <c r="B254" s="65" t="s">
        <v>44</v>
      </c>
      <c r="C254" t="s">
        <v>1816</v>
      </c>
      <c r="D254" t="s">
        <v>99</v>
      </c>
      <c r="E254" s="65" t="s">
        <v>2852</v>
      </c>
      <c r="F254" t="str">
        <f>IFERROR(VLOOKUP(D254,'54dept'!C:C,1,0),"not included in 54")</f>
        <v>ZAU</v>
      </c>
    </row>
    <row r="255" spans="2:6">
      <c r="B255" s="65" t="s">
        <v>44</v>
      </c>
      <c r="C255" s="65" t="s">
        <v>1230</v>
      </c>
      <c r="D255" s="65" t="s">
        <v>61</v>
      </c>
      <c r="E255" s="65" t="s">
        <v>2852</v>
      </c>
      <c r="F255" t="str">
        <f>IFERROR(VLOOKUP(D255,'54dept'!C:C,1,0),"not included in 54")</f>
        <v>CGSD</v>
      </c>
    </row>
    <row r="256" spans="2:6">
      <c r="B256" s="65" t="s">
        <v>44</v>
      </c>
      <c r="C256" t="s">
        <v>1856</v>
      </c>
      <c r="D256" s="65" t="s">
        <v>43</v>
      </c>
      <c r="F256" t="str">
        <f>IFERROR(VLOOKUP(D256,'54dept'!C:C,1,0),"not included in 54")</f>
        <v>OCM</v>
      </c>
    </row>
    <row r="257" spans="2:6">
      <c r="B257" s="65" t="s">
        <v>44</v>
      </c>
      <c r="C257" t="s">
        <v>1233</v>
      </c>
      <c r="D257" s="65" t="s">
        <v>63</v>
      </c>
      <c r="E257" s="65" t="s">
        <v>2852</v>
      </c>
      <c r="F257" t="str">
        <f>IFERROR(VLOOKUP(D257,'54dept'!C:C,1,0),"not included in 54")</f>
        <v>CLD</v>
      </c>
    </row>
    <row r="258" spans="2:6">
      <c r="B258" s="65" t="s">
        <v>44</v>
      </c>
      <c r="C258" t="s">
        <v>1233</v>
      </c>
      <c r="D258" s="65" t="s">
        <v>76</v>
      </c>
      <c r="E258" s="65" t="s">
        <v>2852</v>
      </c>
      <c r="F258" t="str">
        <f>IFERROR(VLOOKUP(D258,'54dept'!C:C,1,0),"not included in 54")</f>
        <v>LEDIPO</v>
      </c>
    </row>
    <row r="259" spans="2:6">
      <c r="B259" s="65" t="s">
        <v>44</v>
      </c>
      <c r="C259" t="s">
        <v>1237</v>
      </c>
      <c r="D259" s="65" t="s">
        <v>63</v>
      </c>
      <c r="E259" s="65" t="s">
        <v>2852</v>
      </c>
      <c r="F259" t="str">
        <f>IFERROR(VLOOKUP(D259,'54dept'!C:C,1,0),"not included in 54")</f>
        <v>CLD</v>
      </c>
    </row>
    <row r="260" spans="2:6">
      <c r="B260" s="65" t="s">
        <v>44</v>
      </c>
      <c r="C260" t="s">
        <v>1240</v>
      </c>
      <c r="D260" s="65" t="s">
        <v>70</v>
      </c>
      <c r="E260" s="65" t="s">
        <v>2852</v>
      </c>
      <c r="F260" t="str">
        <f>IFERROR(VLOOKUP(D260,'54dept'!C:C,1,0),"not included in 54")</f>
        <v>DPOS</v>
      </c>
    </row>
    <row r="261" spans="2:6">
      <c r="B261" s="65" t="s">
        <v>44</v>
      </c>
      <c r="C261" t="s">
        <v>1247</v>
      </c>
      <c r="D261" s="65" t="s">
        <v>98</v>
      </c>
      <c r="E261" s="65" t="s">
        <v>2852</v>
      </c>
      <c r="F261" t="str">
        <f>IFERROR(VLOOKUP(D261,'54dept'!C:C,1,0),"not included in 54")</f>
        <v>TTMD</v>
      </c>
    </row>
    <row r="262" spans="2:6">
      <c r="B262" s="65" t="s">
        <v>44</v>
      </c>
      <c r="C262" t="s">
        <v>770</v>
      </c>
      <c r="D262" s="65" t="s">
        <v>69</v>
      </c>
      <c r="E262" s="65" t="s">
        <v>2852</v>
      </c>
      <c r="F262" t="str">
        <f>IFERROR(VLOOKUP(D262,'54dept'!C:C,1,0),"not included in 54")</f>
        <v>DOE</v>
      </c>
    </row>
    <row r="263" spans="2:6">
      <c r="B263" s="65" t="s">
        <v>44</v>
      </c>
      <c r="C263" t="s">
        <v>770</v>
      </c>
      <c r="D263" s="65" t="s">
        <v>71</v>
      </c>
      <c r="E263" s="65" t="s">
        <v>2852</v>
      </c>
      <c r="F263" t="str">
        <f>IFERROR(VLOOKUP(D263,'54dept'!C:C,1,0),"not included in 54")</f>
        <v>DSQC</v>
      </c>
    </row>
    <row r="264" spans="2:6">
      <c r="B264" s="65" t="s">
        <v>44</v>
      </c>
      <c r="C264" t="s">
        <v>770</v>
      </c>
      <c r="D264" s="65" t="s">
        <v>43</v>
      </c>
      <c r="E264" s="65" t="s">
        <v>2852</v>
      </c>
      <c r="F264" t="str">
        <f>IFERROR(VLOOKUP(D264,'54dept'!C:C,1,0),"not included in 54")</f>
        <v>OCM</v>
      </c>
    </row>
    <row r="265" spans="2:6">
      <c r="B265" s="65" t="s">
        <v>44</v>
      </c>
      <c r="C265" t="s">
        <v>770</v>
      </c>
      <c r="D265" s="65" t="s">
        <v>80</v>
      </c>
      <c r="E265" s="65" t="s">
        <v>2852</v>
      </c>
      <c r="F265" t="str">
        <f>IFERROR(VLOOKUP(D265,'54dept'!C:C,1,0),"not included in 54")</f>
        <v>PAISD</v>
      </c>
    </row>
    <row r="266" spans="2:6">
      <c r="B266" s="65" t="s">
        <v>44</v>
      </c>
      <c r="C266" t="s">
        <v>750</v>
      </c>
      <c r="D266" s="65" t="s">
        <v>54</v>
      </c>
      <c r="E266" s="65" t="s">
        <v>2852</v>
      </c>
      <c r="F266" t="str">
        <f>IFERROR(VLOOKUP(D266,'54dept'!C:C,1,0),"not included in 54")</f>
        <v>BPLD</v>
      </c>
    </row>
    <row r="267" spans="2:6">
      <c r="B267" s="65" t="s">
        <v>44</v>
      </c>
      <c r="C267" t="s">
        <v>750</v>
      </c>
      <c r="D267" s="65" t="s">
        <v>58</v>
      </c>
      <c r="E267" s="65" t="s">
        <v>2852</v>
      </c>
      <c r="F267" t="str">
        <f>IFERROR(VLOOKUP(D267,'54dept'!C:C,1,0),"not included in 54")</f>
        <v>CCESD</v>
      </c>
    </row>
    <row r="268" spans="2:6">
      <c r="B268" s="65" t="s">
        <v>44</v>
      </c>
      <c r="C268" t="s">
        <v>750</v>
      </c>
      <c r="D268" s="65" t="s">
        <v>69</v>
      </c>
      <c r="E268" s="65" t="s">
        <v>2852</v>
      </c>
      <c r="F268" t="str">
        <f>IFERROR(VLOOKUP(D268,'54dept'!C:C,1,0),"not included in 54")</f>
        <v>DOE</v>
      </c>
    </row>
    <row r="269" spans="2:6">
      <c r="B269" s="65" t="s">
        <v>44</v>
      </c>
      <c r="C269" t="s">
        <v>750</v>
      </c>
      <c r="D269" s="65" t="s">
        <v>43</v>
      </c>
      <c r="E269" s="65" t="s">
        <v>2852</v>
      </c>
      <c r="F269" t="str">
        <f>IFERROR(VLOOKUP(D269,'54dept'!C:C,1,0),"not included in 54")</f>
        <v>OCM</v>
      </c>
    </row>
    <row r="270" spans="2:6">
      <c r="B270" s="65" t="s">
        <v>44</v>
      </c>
      <c r="C270" t="s">
        <v>750</v>
      </c>
      <c r="D270" s="65" t="s">
        <v>80</v>
      </c>
      <c r="E270" s="65" t="s">
        <v>2852</v>
      </c>
      <c r="F270" t="str">
        <f>IFERROR(VLOOKUP(D270,'54dept'!C:C,1,0),"not included in 54")</f>
        <v>PAISD</v>
      </c>
    </row>
    <row r="271" spans="2:6">
      <c r="B271" s="65" t="s">
        <v>44</v>
      </c>
      <c r="C271" t="s">
        <v>750</v>
      </c>
      <c r="D271" s="65" t="s">
        <v>43</v>
      </c>
      <c r="E271" s="65" t="s">
        <v>2852</v>
      </c>
      <c r="F271" t="str">
        <f>IFERROR(VLOOKUP(D271,'54dept'!C:C,1,0),"not included in 54")</f>
        <v>OCM</v>
      </c>
    </row>
    <row r="272" spans="2:6">
      <c r="B272" s="65" t="s">
        <v>44</v>
      </c>
      <c r="C272" t="s">
        <v>1681</v>
      </c>
      <c r="D272" s="65" t="s">
        <v>61</v>
      </c>
      <c r="E272" s="65" t="s">
        <v>2852</v>
      </c>
      <c r="F272" t="str">
        <f>IFERROR(VLOOKUP(D272,'54dept'!C:C,1,0),"not included in 54")</f>
        <v>CGSD</v>
      </c>
    </row>
  </sheetData>
  <autoFilter ref="B2:F272"/>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2" tint="-9.9978637043366805E-2"/>
  </sheetPr>
  <dimension ref="A1:AH142"/>
  <sheetViews>
    <sheetView showGridLines="0" workbookViewId="0">
      <pane ySplit="2" topLeftCell="A124" activePane="bottomLeft" state="frozen"/>
      <selection pane="bottomLeft" activeCell="I139" sqref="I139"/>
    </sheetView>
  </sheetViews>
  <sheetFormatPr defaultColWidth="8.88671875" defaultRowHeight="13.8"/>
  <cols>
    <col min="1" max="2" width="9.109375" style="57" customWidth="1"/>
    <col min="3" max="3" width="21" style="57" customWidth="1"/>
    <col min="4" max="5" width="8.88671875" style="57"/>
    <col min="6" max="6" width="18.77734375" style="57" customWidth="1"/>
    <col min="7" max="7" width="9.44140625" style="57" customWidth="1"/>
    <col min="8" max="8" width="16.6640625" style="57" customWidth="1"/>
    <col min="9" max="9" width="16.88671875" style="57" customWidth="1"/>
    <col min="10" max="10" width="21" style="57" customWidth="1"/>
    <col min="11" max="11" width="12.33203125" style="57" customWidth="1"/>
    <col min="12" max="12" width="12" style="57" customWidth="1"/>
    <col min="13" max="13" width="15.21875" style="57" customWidth="1"/>
    <col min="14" max="14" width="11.5546875" style="57" customWidth="1"/>
    <col min="15" max="15" width="15.33203125" style="57" customWidth="1"/>
    <col min="16" max="16" width="16.33203125" style="57" customWidth="1"/>
    <col min="17" max="17" width="9" style="57" customWidth="1"/>
    <col min="18" max="18" width="11.44140625" style="57" customWidth="1"/>
    <col min="19" max="19" width="13.88671875" style="57" customWidth="1"/>
    <col min="20" max="20" width="17.33203125" style="57" customWidth="1"/>
    <col min="21" max="21" width="7.5546875" style="57" customWidth="1"/>
    <col min="22" max="22" width="29.21875" style="57" customWidth="1"/>
    <col min="23" max="23" width="16" style="57" customWidth="1"/>
    <col min="24" max="24" width="18.109375" style="57" customWidth="1"/>
    <col min="25" max="25" width="16.6640625" style="57" customWidth="1"/>
    <col min="26" max="26" width="12.5546875" style="57" customWidth="1"/>
    <col min="27" max="27" width="20.21875" style="57" customWidth="1"/>
    <col min="28" max="28" width="17.77734375" style="57" customWidth="1"/>
    <col min="29" max="29" width="12" style="57" customWidth="1"/>
    <col min="30" max="30" width="23.88671875" style="57" customWidth="1"/>
    <col min="31" max="31" width="29" style="57" customWidth="1"/>
    <col min="32" max="32" width="20.109375" style="57" customWidth="1"/>
    <col min="33" max="33" width="13.77734375" style="57" customWidth="1"/>
    <col min="34" max="34" width="14.109375" style="57" customWidth="1"/>
    <col min="35" max="16384" width="8.88671875" style="57"/>
  </cols>
  <sheetData>
    <row r="1" spans="1:34">
      <c r="F1" s="57" t="s">
        <v>2862</v>
      </c>
    </row>
    <row r="2" spans="1:34">
      <c r="D2" s="57" t="s">
        <v>2863</v>
      </c>
      <c r="E2" s="57" t="s">
        <v>303</v>
      </c>
      <c r="F2" s="62" t="s">
        <v>302</v>
      </c>
      <c r="G2" s="62" t="s">
        <v>303</v>
      </c>
      <c r="H2" s="62" t="s">
        <v>772</v>
      </c>
      <c r="I2" s="62" t="s">
        <v>773</v>
      </c>
      <c r="J2" s="62" t="s">
        <v>306</v>
      </c>
      <c r="K2" s="62" t="s">
        <v>307</v>
      </c>
      <c r="L2" s="62" t="s">
        <v>308</v>
      </c>
      <c r="M2" s="62" t="s">
        <v>774</v>
      </c>
      <c r="N2" s="62" t="s">
        <v>316</v>
      </c>
      <c r="O2" s="62" t="s">
        <v>775</v>
      </c>
      <c r="P2" s="62" t="s">
        <v>776</v>
      </c>
      <c r="Q2" s="62" t="s">
        <v>777</v>
      </c>
      <c r="R2" s="62" t="s">
        <v>778</v>
      </c>
      <c r="S2" s="62" t="s">
        <v>779</v>
      </c>
      <c r="T2" s="62" t="s">
        <v>780</v>
      </c>
      <c r="U2" s="62" t="s">
        <v>781</v>
      </c>
      <c r="V2" s="62" t="s">
        <v>1690</v>
      </c>
      <c r="W2" s="62" t="s">
        <v>1691</v>
      </c>
      <c r="X2" s="62" t="s">
        <v>1692</v>
      </c>
      <c r="Y2" s="62" t="s">
        <v>1693</v>
      </c>
      <c r="Z2" s="62" t="s">
        <v>1694</v>
      </c>
      <c r="AA2" s="62" t="s">
        <v>1695</v>
      </c>
      <c r="AB2" s="62" t="s">
        <v>1696</v>
      </c>
      <c r="AC2" s="62" t="s">
        <v>1697</v>
      </c>
      <c r="AD2" s="62" t="s">
        <v>1698</v>
      </c>
      <c r="AE2" s="62" t="s">
        <v>1699</v>
      </c>
      <c r="AF2" s="62" t="s">
        <v>1700</v>
      </c>
      <c r="AG2" s="62" t="s">
        <v>1701</v>
      </c>
      <c r="AH2" s="62" t="s">
        <v>1702</v>
      </c>
    </row>
    <row r="3" spans="1:34">
      <c r="A3" s="57">
        <f t="shared" ref="A3:A29" si="0">IF(D3="xxx",0,1)</f>
        <v>1</v>
      </c>
      <c r="B3" s="57" t="str">
        <f>D3&amp;E3&amp;I3</f>
        <v>ITDDCGSDCGSD-060625-0001</v>
      </c>
      <c r="C3" s="57" t="e">
        <f>VLOOKUP(B3,jun10Normal!B:B,1,0)</f>
        <v>#N/A</v>
      </c>
      <c r="D3" s="57" t="s">
        <v>41</v>
      </c>
      <c r="E3" s="57" t="str">
        <f>VLOOKUP(O3,'user list'!A:B,2,0)</f>
        <v>CGSD</v>
      </c>
      <c r="F3" s="62" t="s">
        <v>1113</v>
      </c>
      <c r="G3" s="62" t="s">
        <v>1114</v>
      </c>
      <c r="H3" s="63">
        <v>45812</v>
      </c>
      <c r="I3" s="62" t="s">
        <v>1115</v>
      </c>
      <c r="J3" s="62"/>
      <c r="K3" s="62"/>
      <c r="L3" s="62"/>
      <c r="M3" s="63">
        <v>45814</v>
      </c>
      <c r="N3" s="62" t="s">
        <v>784</v>
      </c>
      <c r="O3" s="62" t="s">
        <v>200</v>
      </c>
      <c r="P3" s="62">
        <v>1</v>
      </c>
      <c r="Q3" s="62"/>
      <c r="R3" s="62"/>
      <c r="S3" s="62"/>
      <c r="T3" s="62"/>
      <c r="U3" s="62" t="s">
        <v>809</v>
      </c>
      <c r="V3" s="62"/>
      <c r="W3" s="62"/>
      <c r="X3" s="62"/>
      <c r="Y3" s="62"/>
      <c r="Z3" s="62"/>
      <c r="AA3" s="62"/>
      <c r="AB3" s="62"/>
      <c r="AC3" s="62"/>
      <c r="AD3" s="62"/>
      <c r="AE3" s="62"/>
      <c r="AF3" s="62"/>
      <c r="AG3" s="62"/>
      <c r="AH3" s="62" t="s">
        <v>278</v>
      </c>
    </row>
    <row r="4" spans="1:34">
      <c r="A4" s="57">
        <f t="shared" si="0"/>
        <v>1</v>
      </c>
      <c r="B4" s="57" t="str">
        <f t="shared" ref="B4:B67" si="1">D4&amp;E4&amp;I4</f>
        <v>ITDDCPDDCPDD-060525-0001</v>
      </c>
      <c r="C4" s="57" t="str">
        <f>IFERROR(VLOOKUP(B4,jun10Normal!B:B,1,0),"Acknowledged")</f>
        <v>Acknowledged</v>
      </c>
      <c r="D4" s="57" t="s">
        <v>41</v>
      </c>
      <c r="E4" s="57" t="str">
        <f>VLOOKUP(O4,'user list'!A:B,2,0)</f>
        <v>CPDD</v>
      </c>
      <c r="F4" s="62" t="s">
        <v>1140</v>
      </c>
      <c r="G4" s="62" t="s">
        <v>119</v>
      </c>
      <c r="H4" s="63">
        <v>45813</v>
      </c>
      <c r="I4" s="62" t="s">
        <v>1141</v>
      </c>
      <c r="J4" s="62"/>
      <c r="K4" s="63">
        <v>45821</v>
      </c>
      <c r="L4" s="62"/>
      <c r="M4" s="63">
        <v>45813</v>
      </c>
      <c r="N4" s="62" t="s">
        <v>784</v>
      </c>
      <c r="O4" s="62" t="s">
        <v>205</v>
      </c>
      <c r="P4" s="62">
        <v>1</v>
      </c>
      <c r="Q4" s="62"/>
      <c r="R4" s="62"/>
      <c r="S4" s="62" t="s">
        <v>1077</v>
      </c>
      <c r="T4" s="62" t="s">
        <v>1142</v>
      </c>
      <c r="U4" s="62" t="s">
        <v>809</v>
      </c>
      <c r="V4" s="62"/>
      <c r="W4" s="62"/>
      <c r="X4" s="62"/>
      <c r="Y4" s="62"/>
      <c r="Z4" s="62"/>
      <c r="AA4" s="62"/>
      <c r="AB4" s="62"/>
      <c r="AC4" s="62"/>
      <c r="AD4" s="62"/>
      <c r="AE4" s="62"/>
      <c r="AF4" s="62"/>
      <c r="AG4" s="62"/>
      <c r="AH4" s="62" t="s">
        <v>259</v>
      </c>
    </row>
    <row r="5" spans="1:34">
      <c r="A5" s="57">
        <f t="shared" si="0"/>
        <v>1</v>
      </c>
      <c r="B5" s="57" t="str">
        <f t="shared" si="1"/>
        <v>ITDDCTOCTO-060925-0005</v>
      </c>
      <c r="C5" s="57" t="str">
        <f>IFERROR(VLOOKUP(B5,jun10Normal!B:B,1,0),"Acknowledged")</f>
        <v>Acknowledged</v>
      </c>
      <c r="D5" s="57" t="s">
        <v>41</v>
      </c>
      <c r="E5" s="57" t="str">
        <f>VLOOKUP(O5,'user list'!A:B,2,0)</f>
        <v>CTO</v>
      </c>
      <c r="F5" s="62" t="s">
        <v>1015</v>
      </c>
      <c r="G5" s="62" t="s">
        <v>758</v>
      </c>
      <c r="H5" s="63">
        <v>45804</v>
      </c>
      <c r="I5" s="62" t="s">
        <v>1016</v>
      </c>
      <c r="J5" s="62"/>
      <c r="K5" s="62"/>
      <c r="L5" s="62"/>
      <c r="M5" s="63">
        <v>45817</v>
      </c>
      <c r="N5" s="62" t="s">
        <v>784</v>
      </c>
      <c r="O5" s="62" t="s">
        <v>207</v>
      </c>
      <c r="P5" s="62">
        <v>1</v>
      </c>
      <c r="Q5" s="62"/>
      <c r="R5" s="62"/>
      <c r="S5" s="62" t="s">
        <v>805</v>
      </c>
      <c r="T5" s="62" t="s">
        <v>806</v>
      </c>
      <c r="U5" s="62" t="s">
        <v>787</v>
      </c>
      <c r="V5" s="62"/>
      <c r="W5" s="62"/>
      <c r="X5" s="62"/>
      <c r="Y5" s="62"/>
      <c r="Z5" s="62"/>
      <c r="AA5" s="62"/>
      <c r="AB5" s="62"/>
      <c r="AC5" s="62"/>
      <c r="AD5" s="62"/>
      <c r="AE5" s="62"/>
      <c r="AF5" s="62"/>
      <c r="AG5" s="62"/>
      <c r="AH5" s="62" t="s">
        <v>219</v>
      </c>
    </row>
    <row r="6" spans="1:34">
      <c r="A6" s="57">
        <f t="shared" si="0"/>
        <v>1</v>
      </c>
      <c r="B6" s="57" t="str">
        <f t="shared" si="1"/>
        <v>ITDDCTOCTO-060925-0002</v>
      </c>
      <c r="C6" s="57" t="str">
        <f>IFERROR(VLOOKUP(B6,jun10Normal!B:B,1,0),"Acknowledged")</f>
        <v>Acknowledged</v>
      </c>
      <c r="D6" s="57" t="s">
        <v>41</v>
      </c>
      <c r="E6" s="57" t="str">
        <f>VLOOKUP(O6,'user list'!A:B,2,0)</f>
        <v>CTO</v>
      </c>
      <c r="F6" s="62" t="s">
        <v>1079</v>
      </c>
      <c r="G6" s="62" t="s">
        <v>758</v>
      </c>
      <c r="H6" s="63">
        <v>45813</v>
      </c>
      <c r="I6" s="62" t="s">
        <v>1080</v>
      </c>
      <c r="J6" s="62"/>
      <c r="K6" s="62"/>
      <c r="L6" s="62"/>
      <c r="M6" s="63">
        <v>45817</v>
      </c>
      <c r="N6" s="62" t="s">
        <v>784</v>
      </c>
      <c r="O6" s="62" t="s">
        <v>207</v>
      </c>
      <c r="P6" s="62">
        <v>1</v>
      </c>
      <c r="Q6" s="62"/>
      <c r="R6" s="62"/>
      <c r="S6" s="62" t="s">
        <v>805</v>
      </c>
      <c r="T6" s="62" t="s">
        <v>806</v>
      </c>
      <c r="U6" s="62" t="s">
        <v>787</v>
      </c>
      <c r="V6" s="62"/>
      <c r="W6" s="62"/>
      <c r="X6" s="62"/>
      <c r="Y6" s="62"/>
      <c r="Z6" s="62"/>
      <c r="AA6" s="62"/>
      <c r="AB6" s="62"/>
      <c r="AC6" s="62"/>
      <c r="AD6" s="62"/>
      <c r="AE6" s="62"/>
      <c r="AF6" s="62"/>
      <c r="AG6" s="62"/>
      <c r="AH6" s="62" t="s">
        <v>219</v>
      </c>
    </row>
    <row r="7" spans="1:34">
      <c r="A7" s="57">
        <f t="shared" si="0"/>
        <v>1</v>
      </c>
      <c r="B7" s="57" t="str">
        <f t="shared" si="1"/>
        <v>ITDDCTOCTO-060925-0001</v>
      </c>
      <c r="C7" s="57" t="str">
        <f>IFERROR(VLOOKUP(B7,jun10Normal!B:B,1,0),"Acknowledged")</f>
        <v>Acknowledged</v>
      </c>
      <c r="D7" s="57" t="s">
        <v>41</v>
      </c>
      <c r="E7" s="57" t="str">
        <f>VLOOKUP(O7,'user list'!A:B,2,0)</f>
        <v>CTO</v>
      </c>
      <c r="F7" s="62" t="s">
        <v>1085</v>
      </c>
      <c r="G7" s="62" t="s">
        <v>758</v>
      </c>
      <c r="H7" s="63">
        <v>45813</v>
      </c>
      <c r="I7" s="62" t="s">
        <v>1086</v>
      </c>
      <c r="J7" s="62"/>
      <c r="K7" s="62"/>
      <c r="L7" s="62"/>
      <c r="M7" s="63">
        <v>45817</v>
      </c>
      <c r="N7" s="62" t="s">
        <v>784</v>
      </c>
      <c r="O7" s="62" t="s">
        <v>207</v>
      </c>
      <c r="P7" s="62">
        <v>1</v>
      </c>
      <c r="Q7" s="62"/>
      <c r="R7" s="62"/>
      <c r="S7" s="62" t="s">
        <v>805</v>
      </c>
      <c r="T7" s="62" t="s">
        <v>806</v>
      </c>
      <c r="U7" s="62" t="s">
        <v>787</v>
      </c>
      <c r="V7" s="62"/>
      <c r="W7" s="62"/>
      <c r="X7" s="62"/>
      <c r="Y7" s="62"/>
      <c r="Z7" s="62"/>
      <c r="AA7" s="62"/>
      <c r="AB7" s="62"/>
      <c r="AC7" s="62"/>
      <c r="AD7" s="62"/>
      <c r="AE7" s="62"/>
      <c r="AF7" s="62"/>
      <c r="AG7" s="62"/>
      <c r="AH7" s="62" t="s">
        <v>219</v>
      </c>
    </row>
    <row r="8" spans="1:34">
      <c r="A8" s="57">
        <f t="shared" si="0"/>
        <v>1</v>
      </c>
      <c r="B8" s="57" t="str">
        <f t="shared" si="1"/>
        <v>ITDDCTOCTO-060525-0002</v>
      </c>
      <c r="C8" s="57" t="str">
        <f>IFERROR(VLOOKUP(B8,jun10Normal!B:B,1,0),"Acknowledged")</f>
        <v>Acknowledged</v>
      </c>
      <c r="D8" s="57" t="s">
        <v>41</v>
      </c>
      <c r="E8" s="57" t="str">
        <f>VLOOKUP(O8,'user list'!A:B,2,0)</f>
        <v>CTO</v>
      </c>
      <c r="F8" s="62" t="s">
        <v>1145</v>
      </c>
      <c r="G8" s="62" t="s">
        <v>758</v>
      </c>
      <c r="H8" s="63">
        <v>45812</v>
      </c>
      <c r="I8" s="62" t="s">
        <v>1146</v>
      </c>
      <c r="J8" s="62"/>
      <c r="K8" s="62"/>
      <c r="L8" s="62"/>
      <c r="M8" s="63">
        <v>45813</v>
      </c>
      <c r="N8" s="62" t="s">
        <v>784</v>
      </c>
      <c r="O8" s="62" t="s">
        <v>207</v>
      </c>
      <c r="P8" s="62">
        <v>1</v>
      </c>
      <c r="Q8" s="62"/>
      <c r="R8" s="62"/>
      <c r="S8" s="62"/>
      <c r="T8" s="62"/>
      <c r="U8" s="62"/>
      <c r="V8" s="62"/>
      <c r="W8" s="62"/>
      <c r="X8" s="62"/>
      <c r="Y8" s="62"/>
      <c r="Z8" s="62"/>
      <c r="AA8" s="62"/>
      <c r="AB8" s="62"/>
      <c r="AC8" s="62"/>
      <c r="AD8" s="62"/>
      <c r="AE8" s="62"/>
      <c r="AF8" s="62"/>
      <c r="AG8" s="62"/>
      <c r="AH8" s="62" t="s">
        <v>219</v>
      </c>
    </row>
    <row r="9" spans="1:34">
      <c r="A9" s="57">
        <f t="shared" si="0"/>
        <v>1</v>
      </c>
      <c r="B9" s="57" t="str">
        <f t="shared" si="1"/>
        <v>ITDDCTOCTO-060425-0004</v>
      </c>
      <c r="C9" s="57" t="str">
        <f>IFERROR(VLOOKUP(B9,jun10Normal!B:B,1,0),"Acknowledged")</f>
        <v>Acknowledged</v>
      </c>
      <c r="D9" s="57" t="s">
        <v>41</v>
      </c>
      <c r="E9" s="57" t="str">
        <f>VLOOKUP(O9,'user list'!A:B,2,0)</f>
        <v>CTO</v>
      </c>
      <c r="F9" s="62" t="s">
        <v>1225</v>
      </c>
      <c r="G9" s="62" t="s">
        <v>758</v>
      </c>
      <c r="H9" s="63">
        <v>45812</v>
      </c>
      <c r="I9" s="62" t="s">
        <v>1226</v>
      </c>
      <c r="J9" s="62"/>
      <c r="K9" s="62"/>
      <c r="L9" s="62"/>
      <c r="M9" s="63">
        <v>45812</v>
      </c>
      <c r="N9" s="62" t="s">
        <v>784</v>
      </c>
      <c r="O9" s="62" t="s">
        <v>207</v>
      </c>
      <c r="P9" s="62">
        <v>1</v>
      </c>
      <c r="Q9" s="62"/>
      <c r="R9" s="62"/>
      <c r="S9" s="62"/>
      <c r="T9" s="62"/>
      <c r="U9" s="62" t="s">
        <v>787</v>
      </c>
      <c r="V9" s="62"/>
      <c r="W9" s="62"/>
      <c r="X9" s="62"/>
      <c r="Y9" s="62"/>
      <c r="Z9" s="62"/>
      <c r="AA9" s="62"/>
      <c r="AB9" s="62"/>
      <c r="AC9" s="62"/>
      <c r="AD9" s="62"/>
      <c r="AE9" s="62"/>
      <c r="AF9" s="62"/>
      <c r="AG9" s="62"/>
      <c r="AH9" s="62" t="s">
        <v>219</v>
      </c>
    </row>
    <row r="10" spans="1:34">
      <c r="A10" s="57">
        <f t="shared" si="0"/>
        <v>1</v>
      </c>
      <c r="B10" s="57" t="str">
        <f t="shared" si="1"/>
        <v>ITDDCTOCTO-060225-0003</v>
      </c>
      <c r="C10" s="57" t="str">
        <f>IFERROR(VLOOKUP(B10,jun10Normal!B:B,1,0),"Acknowledged")</f>
        <v>Acknowledged</v>
      </c>
      <c r="D10" s="57" t="s">
        <v>41</v>
      </c>
      <c r="E10" s="57" t="str">
        <f>VLOOKUP(O10,'user list'!A:B,2,0)</f>
        <v>CTO</v>
      </c>
      <c r="F10" s="62" t="s">
        <v>1407</v>
      </c>
      <c r="G10" s="62" t="s">
        <v>758</v>
      </c>
      <c r="H10" s="63">
        <v>45810</v>
      </c>
      <c r="I10" s="62" t="s">
        <v>1408</v>
      </c>
      <c r="J10" s="62"/>
      <c r="K10" s="62"/>
      <c r="L10" s="62"/>
      <c r="M10" s="63">
        <v>45810</v>
      </c>
      <c r="N10" s="62" t="s">
        <v>784</v>
      </c>
      <c r="O10" s="62" t="s">
        <v>207</v>
      </c>
      <c r="P10" s="62">
        <v>1</v>
      </c>
      <c r="Q10" s="62"/>
      <c r="R10" s="62"/>
      <c r="S10" s="62"/>
      <c r="T10" s="62"/>
      <c r="U10" s="62" t="s">
        <v>787</v>
      </c>
      <c r="V10" s="62"/>
      <c r="W10" s="62"/>
      <c r="X10" s="62"/>
      <c r="Y10" s="62"/>
      <c r="Z10" s="62"/>
      <c r="AA10" s="62"/>
      <c r="AB10" s="62"/>
      <c r="AC10" s="62"/>
      <c r="AD10" s="62"/>
      <c r="AE10" s="62"/>
      <c r="AF10" s="62"/>
      <c r="AG10" s="62"/>
      <c r="AH10" s="62" t="s">
        <v>219</v>
      </c>
    </row>
    <row r="11" spans="1:34">
      <c r="A11" s="57">
        <f t="shared" si="0"/>
        <v>1</v>
      </c>
      <c r="B11" s="57" t="str">
        <f t="shared" si="1"/>
        <v>ITDDLEDIPOLEDIPO-061025-0004</v>
      </c>
      <c r="C11" s="57" t="str">
        <f>IFERROR(VLOOKUP(B11,jun10Normal!B:B,1,0),"Acknowledged")</f>
        <v>Acknowledged</v>
      </c>
      <c r="D11" s="57" t="s">
        <v>41</v>
      </c>
      <c r="E11" s="57" t="str">
        <f>VLOOKUP(O11,'user list'!A:B,2,0)</f>
        <v>LEDIPO</v>
      </c>
      <c r="F11" s="62" t="s">
        <v>922</v>
      </c>
      <c r="G11" s="62" t="s">
        <v>74</v>
      </c>
      <c r="H11" s="63">
        <v>45817</v>
      </c>
      <c r="I11" s="62" t="s">
        <v>923</v>
      </c>
      <c r="J11" s="62"/>
      <c r="K11" s="63">
        <v>45824</v>
      </c>
      <c r="L11" s="62"/>
      <c r="M11" s="63">
        <v>45818</v>
      </c>
      <c r="N11" s="62" t="s">
        <v>784</v>
      </c>
      <c r="O11" s="62" t="s">
        <v>222</v>
      </c>
      <c r="P11" s="62">
        <v>1</v>
      </c>
      <c r="Q11" s="62"/>
      <c r="R11" s="62"/>
      <c r="S11" s="62" t="s">
        <v>828</v>
      </c>
      <c r="T11" s="62" t="s">
        <v>829</v>
      </c>
      <c r="U11" s="62" t="s">
        <v>787</v>
      </c>
      <c r="V11" s="62"/>
      <c r="W11" s="62"/>
      <c r="X11" s="62"/>
      <c r="Y11" s="62"/>
      <c r="Z11" s="62"/>
      <c r="AA11" s="62"/>
      <c r="AB11" s="62"/>
      <c r="AC11" s="62"/>
      <c r="AD11" s="62"/>
      <c r="AE11" s="62"/>
      <c r="AF11" s="62"/>
      <c r="AG11" s="62"/>
      <c r="AH11" s="62" t="s">
        <v>206</v>
      </c>
    </row>
    <row r="12" spans="1:34">
      <c r="A12" s="57">
        <f t="shared" si="0"/>
        <v>1</v>
      </c>
      <c r="B12" s="57" t="str">
        <f t="shared" si="1"/>
        <v>ITDDLEDIPOLEDIPO-061025-0004</v>
      </c>
      <c r="C12" s="57" t="str">
        <f>IFERROR(VLOOKUP(B12,jun10Normal!B:B,1,0),"Acknowledged")</f>
        <v>Acknowledged</v>
      </c>
      <c r="D12" s="57" t="s">
        <v>41</v>
      </c>
      <c r="E12" s="57" t="str">
        <f>VLOOKUP(O12,'user list'!A:B,2,0)</f>
        <v>LEDIPO</v>
      </c>
      <c r="F12" s="62" t="s">
        <v>922</v>
      </c>
      <c r="G12" s="62" t="s">
        <v>74</v>
      </c>
      <c r="H12" s="63">
        <v>45817</v>
      </c>
      <c r="I12" s="62" t="s">
        <v>923</v>
      </c>
      <c r="J12" s="62"/>
      <c r="K12" s="63">
        <v>45824</v>
      </c>
      <c r="L12" s="62"/>
      <c r="M12" s="63">
        <v>45818</v>
      </c>
      <c r="N12" s="62" t="s">
        <v>784</v>
      </c>
      <c r="O12" s="62" t="s">
        <v>222</v>
      </c>
      <c r="P12" s="62">
        <v>1</v>
      </c>
      <c r="Q12" s="62"/>
      <c r="R12" s="62"/>
      <c r="S12" s="62" t="s">
        <v>828</v>
      </c>
      <c r="T12" s="62" t="s">
        <v>829</v>
      </c>
      <c r="U12" s="62" t="s">
        <v>787</v>
      </c>
      <c r="V12" s="62"/>
      <c r="W12" s="62"/>
      <c r="X12" s="62"/>
      <c r="Y12" s="62"/>
      <c r="Z12" s="62"/>
      <c r="AA12" s="62"/>
      <c r="AB12" s="62"/>
      <c r="AC12" s="62"/>
      <c r="AD12" s="62"/>
      <c r="AE12" s="62"/>
      <c r="AF12" s="62"/>
      <c r="AG12" s="62"/>
      <c r="AH12" s="62" t="s">
        <v>206</v>
      </c>
    </row>
    <row r="13" spans="1:34">
      <c r="A13" s="57">
        <f t="shared" si="0"/>
        <v>1</v>
      </c>
      <c r="B13" s="57" t="str">
        <f t="shared" si="1"/>
        <v>ITDDLEDIPOLEDIPO-060525-0002</v>
      </c>
      <c r="C13" s="57" t="str">
        <f>IFERROR(VLOOKUP(B13,jun10Normal!B:B,1,0),"Acknowledged")</f>
        <v>Acknowledged</v>
      </c>
      <c r="D13" s="57" t="s">
        <v>41</v>
      </c>
      <c r="E13" s="57" t="str">
        <f>VLOOKUP(O13,'user list'!A:B,2,0)</f>
        <v>LEDIPO</v>
      </c>
      <c r="F13" s="62" t="s">
        <v>1169</v>
      </c>
      <c r="G13" s="62" t="s">
        <v>43</v>
      </c>
      <c r="H13" s="63">
        <v>45813</v>
      </c>
      <c r="I13" s="62" t="s">
        <v>1170</v>
      </c>
      <c r="J13" s="62"/>
      <c r="K13" s="62"/>
      <c r="L13" s="62"/>
      <c r="M13" s="63">
        <v>45813</v>
      </c>
      <c r="N13" s="62" t="s">
        <v>784</v>
      </c>
      <c r="O13" s="62" t="s">
        <v>222</v>
      </c>
      <c r="P13" s="62">
        <v>2</v>
      </c>
      <c r="Q13" s="62" t="s">
        <v>1171</v>
      </c>
      <c r="R13" s="62"/>
      <c r="S13" s="62" t="s">
        <v>828</v>
      </c>
      <c r="T13" s="62" t="s">
        <v>1172</v>
      </c>
      <c r="U13" s="62" t="s">
        <v>809</v>
      </c>
      <c r="V13" s="62"/>
      <c r="W13" s="62"/>
      <c r="X13" s="62"/>
      <c r="Y13" s="62"/>
      <c r="Z13" s="62"/>
      <c r="AA13" s="62"/>
      <c r="AB13" s="62"/>
      <c r="AC13" s="62"/>
      <c r="AD13" s="62"/>
      <c r="AE13" s="62"/>
      <c r="AF13" s="62"/>
      <c r="AG13" s="62"/>
      <c r="AH13" s="62" t="s">
        <v>191</v>
      </c>
    </row>
    <row r="14" spans="1:34">
      <c r="A14" s="57">
        <f t="shared" si="0"/>
        <v>1</v>
      </c>
      <c r="B14" s="57" t="str">
        <f t="shared" si="1"/>
        <v>ITDDLEDIPOLEDIPO-060425-0003</v>
      </c>
      <c r="C14" s="57" t="str">
        <f>IFERROR(VLOOKUP(B14,jun10Normal!B:B,1,0),"Acknowledged")</f>
        <v>Acknowledged</v>
      </c>
      <c r="D14" s="57" t="s">
        <v>41</v>
      </c>
      <c r="E14" s="57" t="str">
        <f>VLOOKUP(O14,'user list'!A:B,2,0)</f>
        <v>LEDIPO</v>
      </c>
      <c r="F14" s="62" t="s">
        <v>1254</v>
      </c>
      <c r="G14" s="62" t="s">
        <v>44</v>
      </c>
      <c r="H14" s="63">
        <v>45812</v>
      </c>
      <c r="I14" s="62" t="s">
        <v>1255</v>
      </c>
      <c r="J14" s="62"/>
      <c r="K14" s="63">
        <v>45818</v>
      </c>
      <c r="L14" s="62"/>
      <c r="M14" s="63">
        <v>45812</v>
      </c>
      <c r="N14" s="62" t="s">
        <v>784</v>
      </c>
      <c r="O14" s="62" t="s">
        <v>222</v>
      </c>
      <c r="P14" s="62">
        <v>1</v>
      </c>
      <c r="Q14" s="62"/>
      <c r="R14" s="62"/>
      <c r="S14" s="62" t="s">
        <v>1077</v>
      </c>
      <c r="T14" s="62" t="s">
        <v>1078</v>
      </c>
      <c r="U14" s="62" t="s">
        <v>787</v>
      </c>
      <c r="V14" s="62"/>
      <c r="W14" s="62"/>
      <c r="X14" s="62"/>
      <c r="Y14" s="62"/>
      <c r="Z14" s="62"/>
      <c r="AA14" s="62"/>
      <c r="AB14" s="62"/>
      <c r="AC14" s="62"/>
      <c r="AD14" s="62"/>
      <c r="AE14" s="62"/>
      <c r="AF14" s="62"/>
      <c r="AG14" s="62"/>
      <c r="AH14" s="62" t="s">
        <v>219</v>
      </c>
    </row>
    <row r="15" spans="1:34">
      <c r="A15" s="57">
        <f t="shared" si="0"/>
        <v>1</v>
      </c>
      <c r="B15" s="57" t="str">
        <f t="shared" si="1"/>
        <v>ITDDLEDIPOLEDIPO-060425-0002</v>
      </c>
      <c r="C15" s="57" t="str">
        <f>IFERROR(VLOOKUP(B15,jun10Normal!B:B,1,0),"Acknowledged")</f>
        <v>Acknowledged</v>
      </c>
      <c r="D15" s="57" t="s">
        <v>41</v>
      </c>
      <c r="E15" s="57" t="str">
        <f>VLOOKUP(O15,'user list'!A:B,2,0)</f>
        <v>LEDIPO</v>
      </c>
      <c r="F15" s="62" t="s">
        <v>1256</v>
      </c>
      <c r="G15" s="62" t="s">
        <v>76</v>
      </c>
      <c r="H15" s="63">
        <v>45812</v>
      </c>
      <c r="I15" s="62" t="s">
        <v>1257</v>
      </c>
      <c r="J15" s="62"/>
      <c r="K15" s="63">
        <v>45814</v>
      </c>
      <c r="L15" s="62"/>
      <c r="M15" s="63">
        <v>45812</v>
      </c>
      <c r="N15" s="62" t="s">
        <v>784</v>
      </c>
      <c r="O15" s="62" t="s">
        <v>222</v>
      </c>
      <c r="P15" s="62">
        <v>1</v>
      </c>
      <c r="Q15" s="62"/>
      <c r="R15" s="62"/>
      <c r="S15" s="62" t="s">
        <v>1077</v>
      </c>
      <c r="T15" s="62" t="s">
        <v>1142</v>
      </c>
      <c r="U15" s="62" t="s">
        <v>787</v>
      </c>
      <c r="V15" s="62"/>
      <c r="W15" s="62"/>
      <c r="X15" s="62"/>
      <c r="Y15" s="62"/>
      <c r="Z15" s="62"/>
      <c r="AA15" s="62"/>
      <c r="AB15" s="62"/>
      <c r="AC15" s="62"/>
      <c r="AD15" s="62"/>
      <c r="AE15" s="62"/>
      <c r="AF15" s="62"/>
      <c r="AG15" s="62"/>
      <c r="AH15" s="62" t="s">
        <v>219</v>
      </c>
    </row>
    <row r="16" spans="1:34">
      <c r="A16" s="57">
        <f t="shared" si="0"/>
        <v>1</v>
      </c>
      <c r="B16" s="57" t="str">
        <f t="shared" si="1"/>
        <v>ITDDLEDIPOLEDIPO-060325-0001</v>
      </c>
      <c r="C16" s="57" t="str">
        <f>IFERROR(VLOOKUP(B16,jun10Normal!B:B,1,0),"Acknowledged")</f>
        <v>Acknowledged</v>
      </c>
      <c r="D16" s="57" t="s">
        <v>41</v>
      </c>
      <c r="E16" s="57" t="str">
        <f>VLOOKUP(O16,'user list'!A:B,2,0)</f>
        <v>LEDIPO</v>
      </c>
      <c r="F16" s="62" t="s">
        <v>744</v>
      </c>
      <c r="G16" s="62" t="s">
        <v>82</v>
      </c>
      <c r="H16" s="63">
        <v>45811</v>
      </c>
      <c r="I16" s="62" t="s">
        <v>745</v>
      </c>
      <c r="J16" s="62"/>
      <c r="K16" s="63">
        <v>45821</v>
      </c>
      <c r="L16" s="62"/>
      <c r="M16" s="63">
        <v>45811</v>
      </c>
      <c r="N16" s="62" t="s">
        <v>1710</v>
      </c>
      <c r="O16" s="62" t="s">
        <v>222</v>
      </c>
      <c r="P16" s="62">
        <v>1</v>
      </c>
      <c r="Q16" s="62"/>
      <c r="R16" s="62"/>
      <c r="S16" s="62" t="s">
        <v>828</v>
      </c>
      <c r="T16" s="62" t="s">
        <v>829</v>
      </c>
      <c r="U16" s="62" t="s">
        <v>787</v>
      </c>
      <c r="V16" s="62" t="s">
        <v>141</v>
      </c>
      <c r="W16" s="62"/>
      <c r="X16" s="62" t="s">
        <v>746</v>
      </c>
      <c r="Y16" s="62" t="s">
        <v>747</v>
      </c>
      <c r="Z16" s="62" t="s">
        <v>352</v>
      </c>
      <c r="AA16" s="62"/>
      <c r="AB16" s="62"/>
      <c r="AC16" s="62" t="s">
        <v>1710</v>
      </c>
      <c r="AD16" s="62"/>
      <c r="AE16" s="62"/>
      <c r="AF16" s="62" t="s">
        <v>43</v>
      </c>
      <c r="AG16" s="62"/>
      <c r="AH16" s="62" t="s">
        <v>203</v>
      </c>
    </row>
    <row r="17" spans="1:34">
      <c r="A17" s="57">
        <f t="shared" si="0"/>
        <v>1</v>
      </c>
      <c r="B17" s="57" t="str">
        <f t="shared" si="1"/>
        <v>ITDDLEDIPOLEDIPO-060225-0001</v>
      </c>
      <c r="C17" s="57" t="str">
        <f>IFERROR(VLOOKUP(B17,jun10Normal!B:B,1,0),"Acknowledged")</f>
        <v>Acknowledged</v>
      </c>
      <c r="D17" s="57" t="s">
        <v>41</v>
      </c>
      <c r="E17" s="57" t="str">
        <f>VLOOKUP(O17,'user list'!A:B,2,0)</f>
        <v>LEDIPO</v>
      </c>
      <c r="F17" s="62" t="s">
        <v>1400</v>
      </c>
      <c r="G17" s="62" t="s">
        <v>43</v>
      </c>
      <c r="H17" s="63">
        <v>45810</v>
      </c>
      <c r="I17" s="62" t="s">
        <v>1401</v>
      </c>
      <c r="J17" s="62"/>
      <c r="K17" s="62"/>
      <c r="L17" s="62"/>
      <c r="M17" s="63">
        <v>45810</v>
      </c>
      <c r="N17" s="62" t="s">
        <v>784</v>
      </c>
      <c r="O17" s="62" t="s">
        <v>222</v>
      </c>
      <c r="P17" s="62">
        <v>1</v>
      </c>
      <c r="Q17" s="62"/>
      <c r="R17" s="62"/>
      <c r="S17" s="62" t="s">
        <v>792</v>
      </c>
      <c r="T17" s="62" t="s">
        <v>793</v>
      </c>
      <c r="U17" s="62" t="s">
        <v>809</v>
      </c>
      <c r="V17" s="62"/>
      <c r="W17" s="62"/>
      <c r="X17" s="62"/>
      <c r="Y17" s="62"/>
      <c r="Z17" s="62"/>
      <c r="AA17" s="62"/>
      <c r="AB17" s="62"/>
      <c r="AC17" s="62"/>
      <c r="AD17" s="62"/>
      <c r="AE17" s="62"/>
      <c r="AF17" s="62"/>
      <c r="AG17" s="62"/>
      <c r="AH17" s="62" t="s">
        <v>191</v>
      </c>
    </row>
    <row r="18" spans="1:34">
      <c r="A18" s="57">
        <f t="shared" si="0"/>
        <v>1</v>
      </c>
      <c r="B18" s="57" t="str">
        <f t="shared" si="1"/>
        <v>ITDDOCAOCA-061025-0002</v>
      </c>
      <c r="C18" s="57" t="str">
        <f>IFERROR(VLOOKUP(B18,jun10Normal!B:B,1,0),"Acknowledged")</f>
        <v>Acknowledged</v>
      </c>
      <c r="D18" s="57" t="s">
        <v>41</v>
      </c>
      <c r="E18" s="57" t="str">
        <f>VLOOKUP(O18,'user list'!A:B,2,0)</f>
        <v>OCA</v>
      </c>
      <c r="F18" s="62" t="s">
        <v>984</v>
      </c>
      <c r="G18" s="62" t="s">
        <v>749</v>
      </c>
      <c r="H18" s="63">
        <v>45817</v>
      </c>
      <c r="I18" s="62" t="s">
        <v>985</v>
      </c>
      <c r="J18" s="62"/>
      <c r="K18" s="62"/>
      <c r="L18" s="62"/>
      <c r="M18" s="63">
        <v>45818</v>
      </c>
      <c r="N18" s="62" t="s">
        <v>784</v>
      </c>
      <c r="O18" s="62" t="s">
        <v>228</v>
      </c>
      <c r="P18" s="62">
        <v>1</v>
      </c>
      <c r="Q18" s="62"/>
      <c r="R18" s="62"/>
      <c r="S18" s="62" t="s">
        <v>828</v>
      </c>
      <c r="T18" s="62" t="s">
        <v>829</v>
      </c>
      <c r="U18" s="62" t="s">
        <v>809</v>
      </c>
      <c r="V18" s="62"/>
      <c r="W18" s="62"/>
      <c r="X18" s="62"/>
      <c r="Y18" s="62"/>
      <c r="Z18" s="62"/>
      <c r="AA18" s="62"/>
      <c r="AB18" s="62"/>
      <c r="AC18" s="62"/>
      <c r="AD18" s="62"/>
      <c r="AE18" s="62"/>
      <c r="AF18" s="62"/>
      <c r="AG18" s="62"/>
      <c r="AH18" s="62" t="s">
        <v>194</v>
      </c>
    </row>
    <row r="19" spans="1:34">
      <c r="A19" s="57">
        <f t="shared" si="0"/>
        <v>1</v>
      </c>
      <c r="B19" s="57" t="str">
        <f t="shared" si="1"/>
        <v>ITDDOCAOCA-061025-0001</v>
      </c>
      <c r="C19" s="57" t="str">
        <f>IFERROR(VLOOKUP(B19,jun10Normal!B:B,1,0),"Acknowledged")</f>
        <v>Acknowledged</v>
      </c>
      <c r="D19" s="57" t="s">
        <v>41</v>
      </c>
      <c r="E19" s="57" t="str">
        <f>VLOOKUP(O19,'user list'!A:B,2,0)</f>
        <v>OCA</v>
      </c>
      <c r="F19" s="62" t="s">
        <v>990</v>
      </c>
      <c r="G19" s="62" t="s">
        <v>991</v>
      </c>
      <c r="H19" s="63">
        <v>45817</v>
      </c>
      <c r="I19" s="62" t="s">
        <v>992</v>
      </c>
      <c r="J19" s="62"/>
      <c r="K19" s="62"/>
      <c r="L19" s="62"/>
      <c r="M19" s="63">
        <v>45818</v>
      </c>
      <c r="N19" s="62" t="s">
        <v>784</v>
      </c>
      <c r="O19" s="62" t="s">
        <v>228</v>
      </c>
      <c r="P19" s="62">
        <v>1</v>
      </c>
      <c r="Q19" s="62"/>
      <c r="R19" s="62"/>
      <c r="S19" s="62" t="s">
        <v>828</v>
      </c>
      <c r="T19" s="62" t="s">
        <v>829</v>
      </c>
      <c r="U19" s="62" t="s">
        <v>809</v>
      </c>
      <c r="V19" s="62"/>
      <c r="W19" s="62"/>
      <c r="X19" s="62"/>
      <c r="Y19" s="62"/>
      <c r="Z19" s="62"/>
      <c r="AA19" s="62"/>
      <c r="AB19" s="62"/>
      <c r="AC19" s="62"/>
      <c r="AD19" s="62"/>
      <c r="AE19" s="62"/>
      <c r="AF19" s="62"/>
      <c r="AG19" s="62"/>
      <c r="AH19" s="62" t="s">
        <v>279</v>
      </c>
    </row>
    <row r="20" spans="1:34">
      <c r="A20" s="57">
        <f t="shared" si="0"/>
        <v>1</v>
      </c>
      <c r="B20" s="57" t="str">
        <f t="shared" si="1"/>
        <v>ITDDOCAOCA-060925-0007</v>
      </c>
      <c r="C20" s="57" t="str">
        <f>IFERROR(VLOOKUP(B20,jun10Normal!B:B,1,0),"Acknowledged")</f>
        <v>Acknowledged</v>
      </c>
      <c r="D20" s="57" t="s">
        <v>41</v>
      </c>
      <c r="E20" s="57" t="str">
        <f>VLOOKUP(O20,'user list'!A:B,2,0)</f>
        <v>OCA</v>
      </c>
      <c r="F20" s="62" t="s">
        <v>1097</v>
      </c>
      <c r="G20" s="62" t="s">
        <v>749</v>
      </c>
      <c r="H20" s="63">
        <v>45813</v>
      </c>
      <c r="I20" s="62" t="s">
        <v>1098</v>
      </c>
      <c r="J20" s="62"/>
      <c r="K20" s="62"/>
      <c r="L20" s="62"/>
      <c r="M20" s="63">
        <v>45817</v>
      </c>
      <c r="N20" s="62" t="s">
        <v>784</v>
      </c>
      <c r="O20" s="62" t="s">
        <v>228</v>
      </c>
      <c r="P20" s="62">
        <v>1</v>
      </c>
      <c r="Q20" s="62"/>
      <c r="R20" s="62"/>
      <c r="S20" s="62" t="s">
        <v>828</v>
      </c>
      <c r="T20" s="62" t="s">
        <v>829</v>
      </c>
      <c r="U20" s="62" t="s">
        <v>809</v>
      </c>
      <c r="V20" s="62"/>
      <c r="W20" s="62"/>
      <c r="X20" s="62"/>
      <c r="Y20" s="62"/>
      <c r="Z20" s="62"/>
      <c r="AA20" s="62"/>
      <c r="AB20" s="62"/>
      <c r="AC20" s="62"/>
      <c r="AD20" s="62"/>
      <c r="AE20" s="62"/>
      <c r="AF20" s="62"/>
      <c r="AG20" s="62"/>
      <c r="AH20" s="62" t="s">
        <v>268</v>
      </c>
    </row>
    <row r="21" spans="1:34">
      <c r="A21" s="57">
        <f t="shared" si="0"/>
        <v>1</v>
      </c>
      <c r="B21" s="57" t="str">
        <f t="shared" si="1"/>
        <v>ITDDOCAOCA-060925-0006</v>
      </c>
      <c r="C21" s="57" t="str">
        <f>IFERROR(VLOOKUP(B21,jun10Normal!B:B,1,0),"Acknowledged")</f>
        <v>ITDDOCAOCA-060925-0006</v>
      </c>
      <c r="D21" s="57" t="s">
        <v>41</v>
      </c>
      <c r="E21" s="57" t="str">
        <f>VLOOKUP(O21,'user list'!A:B,2,0)</f>
        <v>OCA</v>
      </c>
      <c r="F21" s="62" t="s">
        <v>1801</v>
      </c>
      <c r="G21" s="62" t="s">
        <v>1802</v>
      </c>
      <c r="H21" s="63">
        <v>45813</v>
      </c>
      <c r="I21" s="62" t="s">
        <v>1803</v>
      </c>
      <c r="J21" s="62"/>
      <c r="K21" s="62"/>
      <c r="L21" s="62"/>
      <c r="M21" s="63">
        <v>45817</v>
      </c>
      <c r="N21" s="62" t="s">
        <v>1804</v>
      </c>
      <c r="O21" s="62" t="s">
        <v>228</v>
      </c>
      <c r="P21" s="62">
        <v>1</v>
      </c>
      <c r="Q21" s="62"/>
      <c r="R21" s="62"/>
      <c r="S21" s="62" t="s">
        <v>828</v>
      </c>
      <c r="T21" s="62" t="s">
        <v>829</v>
      </c>
      <c r="U21" s="62" t="s">
        <v>809</v>
      </c>
      <c r="V21" s="62"/>
      <c r="W21" s="62"/>
      <c r="X21" s="62"/>
      <c r="Y21" s="62"/>
      <c r="Z21" s="62"/>
      <c r="AA21" s="62"/>
      <c r="AB21" s="62"/>
      <c r="AC21" s="62"/>
      <c r="AD21" s="62"/>
      <c r="AE21" s="62"/>
      <c r="AF21" s="62"/>
      <c r="AG21" s="62"/>
      <c r="AH21" s="62"/>
    </row>
    <row r="22" spans="1:34">
      <c r="A22" s="57">
        <f t="shared" si="0"/>
        <v>1</v>
      </c>
      <c r="B22" s="57" t="str">
        <f t="shared" si="1"/>
        <v>ITDDOCAOCA-060925-0005</v>
      </c>
      <c r="C22" s="57" t="str">
        <f>IFERROR(VLOOKUP(B22,jun10Normal!B:B,1,0),"Acknowledged")</f>
        <v>Acknowledged</v>
      </c>
      <c r="D22" s="57" t="s">
        <v>41</v>
      </c>
      <c r="E22" s="57" t="str">
        <f>VLOOKUP(O22,'user list'!A:B,2,0)</f>
        <v>OCA</v>
      </c>
      <c r="F22" s="62" t="s">
        <v>1106</v>
      </c>
      <c r="G22" s="62" t="s">
        <v>1039</v>
      </c>
      <c r="H22" s="63">
        <v>45813</v>
      </c>
      <c r="I22" s="62" t="s">
        <v>1107</v>
      </c>
      <c r="J22" s="62"/>
      <c r="K22" s="62"/>
      <c r="L22" s="62"/>
      <c r="M22" s="63">
        <v>45817</v>
      </c>
      <c r="N22" s="62" t="s">
        <v>784</v>
      </c>
      <c r="O22" s="62" t="s">
        <v>228</v>
      </c>
      <c r="P22" s="62">
        <v>1</v>
      </c>
      <c r="Q22" s="62"/>
      <c r="R22" s="62"/>
      <c r="S22" s="62" t="s">
        <v>828</v>
      </c>
      <c r="T22" s="62" t="s">
        <v>829</v>
      </c>
      <c r="U22" s="62" t="s">
        <v>809</v>
      </c>
      <c r="V22" s="62"/>
      <c r="W22" s="62"/>
      <c r="X22" s="62"/>
      <c r="Y22" s="62"/>
      <c r="Z22" s="62"/>
      <c r="AA22" s="62"/>
      <c r="AB22" s="62"/>
      <c r="AC22" s="62"/>
      <c r="AD22" s="62"/>
      <c r="AE22" s="62"/>
      <c r="AF22" s="62"/>
      <c r="AG22" s="62"/>
      <c r="AH22" s="62" t="s">
        <v>219</v>
      </c>
    </row>
    <row r="23" spans="1:34">
      <c r="A23" s="57">
        <f t="shared" si="0"/>
        <v>1</v>
      </c>
      <c r="B23" s="57" t="str">
        <f t="shared" si="1"/>
        <v>ITDDOCAOCA-060425-0007</v>
      </c>
      <c r="C23" s="57" t="str">
        <f>IFERROR(VLOOKUP(B23,jun10Normal!B:B,1,0),"Acknowledged")</f>
        <v>Acknowledged</v>
      </c>
      <c r="D23" s="57" t="s">
        <v>41</v>
      </c>
      <c r="E23" s="57" t="str">
        <f>VLOOKUP(O23,'user list'!A:B,2,0)</f>
        <v>OCA</v>
      </c>
      <c r="F23" s="62" t="s">
        <v>1849</v>
      </c>
      <c r="G23" s="62" t="s">
        <v>749</v>
      </c>
      <c r="H23" s="63">
        <v>45812</v>
      </c>
      <c r="I23" s="62" t="s">
        <v>1816</v>
      </c>
      <c r="J23" s="62"/>
      <c r="K23" s="62"/>
      <c r="L23" s="62"/>
      <c r="M23" s="63">
        <v>45812</v>
      </c>
      <c r="N23" s="62" t="s">
        <v>1850</v>
      </c>
      <c r="O23" s="62" t="s">
        <v>228</v>
      </c>
      <c r="P23" s="62">
        <v>2</v>
      </c>
      <c r="Q23" s="62"/>
      <c r="R23" s="62"/>
      <c r="S23" s="62" t="s">
        <v>828</v>
      </c>
      <c r="T23" s="62"/>
      <c r="U23" s="62" t="s">
        <v>787</v>
      </c>
      <c r="V23" s="62"/>
      <c r="W23" s="62"/>
      <c r="X23" s="62"/>
      <c r="Y23" s="62"/>
      <c r="Z23" s="62"/>
      <c r="AA23" s="62"/>
      <c r="AB23" s="62"/>
      <c r="AC23" s="62"/>
      <c r="AD23" s="62"/>
      <c r="AE23" s="62"/>
      <c r="AF23" s="62"/>
      <c r="AG23" s="62"/>
      <c r="AH23" s="62" t="s">
        <v>255</v>
      </c>
    </row>
    <row r="24" spans="1:34">
      <c r="A24" s="57">
        <f t="shared" si="0"/>
        <v>1</v>
      </c>
      <c r="B24" s="57" t="str">
        <f t="shared" si="1"/>
        <v>ITDDOCAsOCAs-060425-0002</v>
      </c>
      <c r="C24" s="57" t="str">
        <f>IFERROR(VLOOKUP(B24,jun10Normal!B:B,1,0),"Acknowledged")</f>
        <v>Acknowledged</v>
      </c>
      <c r="D24" s="57" t="s">
        <v>41</v>
      </c>
      <c r="E24" s="57" t="str">
        <f>VLOOKUP(O24,'user list'!A:B,2,0)</f>
        <v>OCAs</v>
      </c>
      <c r="F24" s="62" t="s">
        <v>1258</v>
      </c>
      <c r="G24" s="62" t="s">
        <v>45</v>
      </c>
      <c r="H24" s="63">
        <v>45811</v>
      </c>
      <c r="I24" s="62" t="s">
        <v>1259</v>
      </c>
      <c r="J24" s="62"/>
      <c r="K24" s="62"/>
      <c r="L24" s="62"/>
      <c r="M24" s="63">
        <v>45812</v>
      </c>
      <c r="N24" s="62" t="s">
        <v>784</v>
      </c>
      <c r="O24" s="62" t="s">
        <v>279</v>
      </c>
      <c r="P24" s="62">
        <v>1</v>
      </c>
      <c r="Q24" s="62"/>
      <c r="R24" s="62"/>
      <c r="S24" s="62" t="s">
        <v>785</v>
      </c>
      <c r="T24" s="62"/>
      <c r="U24" s="62" t="s">
        <v>809</v>
      </c>
      <c r="V24" s="62"/>
      <c r="W24" s="62"/>
      <c r="X24" s="62"/>
      <c r="Y24" s="62"/>
      <c r="Z24" s="62"/>
      <c r="AA24" s="62"/>
      <c r="AB24" s="62"/>
      <c r="AC24" s="62"/>
      <c r="AD24" s="62"/>
      <c r="AE24" s="62"/>
      <c r="AF24" s="62"/>
      <c r="AG24" s="62"/>
      <c r="AH24" s="62" t="s">
        <v>219</v>
      </c>
    </row>
    <row r="25" spans="1:34">
      <c r="A25" s="57">
        <f t="shared" si="0"/>
        <v>1</v>
      </c>
      <c r="B25" s="57" t="str">
        <f t="shared" si="1"/>
        <v>ITDDOCAsOCAs-060425-0001</v>
      </c>
      <c r="C25" s="57" t="str">
        <f>IFERROR(VLOOKUP(B25,jun10Normal!B:B,1,0),"Acknowledged")</f>
        <v>Acknowledged</v>
      </c>
      <c r="D25" s="57" t="s">
        <v>41</v>
      </c>
      <c r="E25" s="57" t="str">
        <f>VLOOKUP(O25,'user list'!A:B,2,0)</f>
        <v>OCAs</v>
      </c>
      <c r="F25" s="62" t="s">
        <v>1260</v>
      </c>
      <c r="G25" s="62" t="s">
        <v>45</v>
      </c>
      <c r="H25" s="63">
        <v>45811</v>
      </c>
      <c r="I25" s="62" t="s">
        <v>1261</v>
      </c>
      <c r="J25" s="62"/>
      <c r="K25" s="62"/>
      <c r="L25" s="62"/>
      <c r="M25" s="63">
        <v>45812</v>
      </c>
      <c r="N25" s="62" t="s">
        <v>784</v>
      </c>
      <c r="O25" s="62" t="s">
        <v>279</v>
      </c>
      <c r="P25" s="62">
        <v>1</v>
      </c>
      <c r="Q25" s="62"/>
      <c r="R25" s="62"/>
      <c r="S25" s="62" t="s">
        <v>828</v>
      </c>
      <c r="T25" s="62"/>
      <c r="U25" s="62" t="s">
        <v>787</v>
      </c>
      <c r="V25" s="62"/>
      <c r="W25" s="62"/>
      <c r="X25" s="62"/>
      <c r="Y25" s="62"/>
      <c r="Z25" s="62"/>
      <c r="AA25" s="62"/>
      <c r="AB25" s="62"/>
      <c r="AC25" s="62"/>
      <c r="AD25" s="62"/>
      <c r="AE25" s="62"/>
      <c r="AF25" s="62"/>
      <c r="AG25" s="62"/>
      <c r="AH25" s="62" t="s">
        <v>200</v>
      </c>
    </row>
    <row r="26" spans="1:34">
      <c r="A26" s="57">
        <f t="shared" si="0"/>
        <v>1</v>
      </c>
      <c r="B26" s="57" t="str">
        <f t="shared" si="1"/>
        <v>ITDDPLEBPLEB-061025-0001D</v>
      </c>
      <c r="C26" s="57" t="str">
        <f>IFERROR(VLOOKUP(B26,jun10Normal!B:B,1,0),"Acknowledged")</f>
        <v>Acknowledged</v>
      </c>
      <c r="D26" s="57" t="s">
        <v>41</v>
      </c>
      <c r="E26" s="57" t="str">
        <f>VLOOKUP(O26,'user list'!A:B,2,0)</f>
        <v>PLEB</v>
      </c>
      <c r="F26" s="62" t="s">
        <v>872</v>
      </c>
      <c r="G26" s="62" t="s">
        <v>84</v>
      </c>
      <c r="H26" s="63">
        <v>45818</v>
      </c>
      <c r="I26" s="62" t="s">
        <v>873</v>
      </c>
      <c r="J26" s="62"/>
      <c r="K26" s="62"/>
      <c r="L26" s="62" t="s">
        <v>874</v>
      </c>
      <c r="M26" s="63">
        <v>45818</v>
      </c>
      <c r="N26" s="62" t="s">
        <v>2864</v>
      </c>
      <c r="O26" s="62" t="s">
        <v>260</v>
      </c>
      <c r="P26" s="62"/>
      <c r="Q26" s="62"/>
      <c r="R26" s="62"/>
      <c r="S26" s="62" t="s">
        <v>785</v>
      </c>
      <c r="T26" s="62" t="s">
        <v>786</v>
      </c>
      <c r="U26" s="62" t="s">
        <v>809</v>
      </c>
      <c r="V26" s="62"/>
      <c r="W26" s="62"/>
      <c r="X26" s="62"/>
      <c r="Y26" s="62"/>
      <c r="Z26" s="62"/>
      <c r="AA26" s="62"/>
      <c r="AB26" s="62"/>
      <c r="AC26" s="62"/>
      <c r="AD26" s="62"/>
      <c r="AE26" s="62"/>
      <c r="AF26" s="62"/>
      <c r="AG26" s="62"/>
      <c r="AH26" s="62"/>
    </row>
    <row r="27" spans="1:34">
      <c r="A27" s="57">
        <f t="shared" si="0"/>
        <v>1</v>
      </c>
      <c r="B27" s="57" t="str">
        <f t="shared" si="1"/>
        <v>ITDDPLEBPLEB-061025-0001</v>
      </c>
      <c r="C27" s="57" t="str">
        <f>IFERROR(VLOOKUP(B27,jun10Normal!B:B,1,0),"Acknowledged")</f>
        <v>ITDDPLEBPLEB-061025-0001</v>
      </c>
      <c r="D27" s="57" t="s">
        <v>41</v>
      </c>
      <c r="E27" s="57" t="str">
        <f>VLOOKUP(O27,'user list'!A:B,2,0)</f>
        <v>PLEB</v>
      </c>
      <c r="F27" s="62" t="s">
        <v>872</v>
      </c>
      <c r="G27" s="62" t="s">
        <v>84</v>
      </c>
      <c r="H27" s="63">
        <v>45818</v>
      </c>
      <c r="I27" s="62" t="s">
        <v>1578</v>
      </c>
      <c r="J27" s="62"/>
      <c r="K27" s="63">
        <v>45824</v>
      </c>
      <c r="L27" s="62"/>
      <c r="M27" s="63">
        <v>45818</v>
      </c>
      <c r="N27" s="62" t="s">
        <v>1433</v>
      </c>
      <c r="O27" s="62" t="s">
        <v>260</v>
      </c>
      <c r="P27" s="62">
        <v>1</v>
      </c>
      <c r="Q27" s="62"/>
      <c r="R27" s="62" t="s">
        <v>260</v>
      </c>
      <c r="S27" s="62" t="s">
        <v>785</v>
      </c>
      <c r="T27" s="62" t="s">
        <v>786</v>
      </c>
      <c r="U27" s="62" t="s">
        <v>809</v>
      </c>
      <c r="V27" s="62"/>
      <c r="W27" s="62"/>
      <c r="X27" s="62"/>
      <c r="Y27" s="62"/>
      <c r="Z27" s="62"/>
      <c r="AA27" s="62"/>
      <c r="AB27" s="62"/>
      <c r="AC27" s="62"/>
      <c r="AD27" s="62"/>
      <c r="AE27" s="62"/>
      <c r="AF27" s="62"/>
      <c r="AG27" s="62"/>
      <c r="AH27" s="62"/>
    </row>
    <row r="28" spans="1:34">
      <c r="A28" s="57">
        <f t="shared" si="0"/>
        <v>1</v>
      </c>
      <c r="B28" s="57" t="str">
        <f t="shared" si="1"/>
        <v>ITDDQCYDOQCYDO-060325-0001</v>
      </c>
      <c r="C28" s="57" t="str">
        <f>IFERROR(VLOOKUP(B28,jun10Normal!B:B,1,0),"Acknowledged")</f>
        <v>Acknowledged</v>
      </c>
      <c r="D28" s="57" t="s">
        <v>41</v>
      </c>
      <c r="E28" s="57" t="str">
        <f>VLOOKUP(O28,'user list'!A:B,2,0)</f>
        <v>QCYDO</v>
      </c>
      <c r="F28" s="62" t="s">
        <v>1317</v>
      </c>
      <c r="G28" s="62" t="s">
        <v>151</v>
      </c>
      <c r="H28" s="63">
        <v>45811</v>
      </c>
      <c r="I28" s="62" t="s">
        <v>1318</v>
      </c>
      <c r="J28" s="62"/>
      <c r="K28" s="62"/>
      <c r="L28" s="62"/>
      <c r="M28" s="63">
        <v>45811</v>
      </c>
      <c r="N28" s="62" t="s">
        <v>784</v>
      </c>
      <c r="O28" s="62" t="s">
        <v>270</v>
      </c>
      <c r="P28" s="62">
        <v>1</v>
      </c>
      <c r="Q28" s="62"/>
      <c r="R28" s="62"/>
      <c r="S28" s="62"/>
      <c r="T28" s="62"/>
      <c r="U28" s="62"/>
      <c r="V28" s="62"/>
      <c r="W28" s="62"/>
      <c r="X28" s="62"/>
      <c r="Y28" s="62"/>
      <c r="Z28" s="62"/>
      <c r="AA28" s="62"/>
      <c r="AB28" s="62"/>
      <c r="AC28" s="62"/>
      <c r="AD28" s="62"/>
      <c r="AE28" s="62"/>
      <c r="AF28" s="62"/>
      <c r="AG28" s="62"/>
      <c r="AH28" s="62" t="s">
        <v>219</v>
      </c>
    </row>
    <row r="29" spans="1:34">
      <c r="A29" s="57">
        <f t="shared" si="0"/>
        <v>1</v>
      </c>
      <c r="B29" s="57" t="str">
        <f t="shared" si="1"/>
        <v>MDADCPDDCPDD-060525-0001</v>
      </c>
      <c r="C29" s="57" t="str">
        <f>IFERROR(VLOOKUP(B29,jun10Normal!B:B,1,0),"Acknowledged")</f>
        <v>Acknowledged</v>
      </c>
      <c r="D29" s="57" t="s">
        <v>42</v>
      </c>
      <c r="E29" s="57" t="str">
        <f>VLOOKUP(O29,'user list'!A:B,2,0)</f>
        <v>CPDD</v>
      </c>
      <c r="F29" s="62" t="s">
        <v>1140</v>
      </c>
      <c r="G29" s="62" t="s">
        <v>119</v>
      </c>
      <c r="H29" s="63">
        <v>45813</v>
      </c>
      <c r="I29" s="62" t="s">
        <v>1141</v>
      </c>
      <c r="J29" s="62"/>
      <c r="K29" s="63">
        <v>45821</v>
      </c>
      <c r="L29" s="62"/>
      <c r="M29" s="63">
        <v>45813</v>
      </c>
      <c r="N29" s="62" t="s">
        <v>784</v>
      </c>
      <c r="O29" s="62" t="s">
        <v>205</v>
      </c>
      <c r="P29" s="62">
        <v>1</v>
      </c>
      <c r="Q29" s="62"/>
      <c r="R29" s="62"/>
      <c r="S29" s="62" t="s">
        <v>1077</v>
      </c>
      <c r="T29" s="62" t="s">
        <v>1142</v>
      </c>
      <c r="U29" s="62" t="s">
        <v>809</v>
      </c>
      <c r="V29" s="62"/>
      <c r="W29" s="62"/>
      <c r="X29" s="62"/>
      <c r="Y29" s="62"/>
      <c r="Z29" s="62"/>
      <c r="AA29" s="62"/>
      <c r="AB29" s="62"/>
      <c r="AC29" s="62"/>
      <c r="AD29" s="62"/>
      <c r="AE29" s="62"/>
      <c r="AF29" s="62"/>
      <c r="AG29" s="62"/>
      <c r="AH29" s="62" t="s">
        <v>259</v>
      </c>
    </row>
    <row r="30" spans="1:34">
      <c r="A30" s="57">
        <f t="shared" ref="A30:A93" si="2">IF(D30="xxx",0,1)</f>
        <v>1</v>
      </c>
      <c r="B30" s="57" t="str">
        <f t="shared" si="1"/>
        <v>MDADDOEDOE-061025-0004</v>
      </c>
      <c r="C30" s="57" t="str">
        <f>IFERROR(VLOOKUP(B30,jun10Normal!B:B,1,0),"Acknowledged")</f>
        <v>MDADDOEDOE-061025-0004</v>
      </c>
      <c r="D30" s="57" t="s">
        <v>42</v>
      </c>
      <c r="E30" s="57" t="str">
        <f>VLOOKUP(O30,'user list'!A:B,2,0)</f>
        <v>DOE</v>
      </c>
      <c r="F30" s="62" t="s">
        <v>1589</v>
      </c>
      <c r="G30" s="62" t="s">
        <v>69</v>
      </c>
      <c r="H30" s="63">
        <v>45818</v>
      </c>
      <c r="I30" s="62" t="s">
        <v>1590</v>
      </c>
      <c r="J30" s="62"/>
      <c r="K30" s="62"/>
      <c r="L30" s="62"/>
      <c r="M30" s="63">
        <v>45818</v>
      </c>
      <c r="N30" s="62" t="s">
        <v>1433</v>
      </c>
      <c r="O30" s="62" t="s">
        <v>212</v>
      </c>
      <c r="P30" s="62">
        <v>1</v>
      </c>
      <c r="Q30" s="62" t="s">
        <v>1589</v>
      </c>
      <c r="R30" s="62"/>
      <c r="S30" s="62" t="s">
        <v>785</v>
      </c>
      <c r="T30" s="62" t="s">
        <v>786</v>
      </c>
      <c r="U30" s="62" t="s">
        <v>809</v>
      </c>
      <c r="V30" s="62"/>
      <c r="W30" s="62"/>
      <c r="X30" s="62"/>
      <c r="Y30" s="62"/>
      <c r="Z30" s="62"/>
      <c r="AA30" s="62"/>
      <c r="AB30" s="62"/>
      <c r="AC30" s="62"/>
      <c r="AD30" s="62"/>
      <c r="AE30" s="62"/>
      <c r="AF30" s="62"/>
      <c r="AG30" s="62"/>
      <c r="AH30" s="62"/>
    </row>
    <row r="31" spans="1:34">
      <c r="A31" s="57">
        <f t="shared" si="2"/>
        <v>1</v>
      </c>
      <c r="B31" s="57" t="str">
        <f t="shared" si="1"/>
        <v>MDADITDDITDD-060925-0003</v>
      </c>
      <c r="C31" s="57" t="str">
        <f>IFERROR(VLOOKUP(B31,jun10Normal!B:B,1,0),"Acknowledged")</f>
        <v>Acknowledged</v>
      </c>
      <c r="D31" s="57" t="s">
        <v>42</v>
      </c>
      <c r="E31" s="57" t="str">
        <f>VLOOKUP(O31,'user list'!A:B,2,0)</f>
        <v>ITDD</v>
      </c>
      <c r="F31" s="62" t="s">
        <v>986</v>
      </c>
      <c r="G31" s="62" t="s">
        <v>41</v>
      </c>
      <c r="H31" s="63">
        <v>45812</v>
      </c>
      <c r="I31" s="62" t="s">
        <v>987</v>
      </c>
      <c r="J31" s="62"/>
      <c r="K31" s="62"/>
      <c r="L31" s="62"/>
      <c r="M31" s="63">
        <v>45818</v>
      </c>
      <c r="N31" s="62" t="s">
        <v>784</v>
      </c>
      <c r="O31" s="62" t="s">
        <v>219</v>
      </c>
      <c r="P31" s="62"/>
      <c r="Q31" s="62"/>
      <c r="R31" s="62" t="s">
        <v>160</v>
      </c>
      <c r="S31" s="62" t="s">
        <v>785</v>
      </c>
      <c r="T31" s="62" t="s">
        <v>786</v>
      </c>
      <c r="U31" s="62"/>
      <c r="V31" s="62"/>
      <c r="W31" s="62"/>
      <c r="X31" s="62"/>
      <c r="Y31" s="62"/>
      <c r="Z31" s="62"/>
      <c r="AA31" s="62"/>
      <c r="AB31" s="62"/>
      <c r="AC31" s="62"/>
      <c r="AD31" s="62"/>
      <c r="AE31" s="62"/>
      <c r="AF31" s="62"/>
      <c r="AG31" s="62"/>
      <c r="AH31" s="62" t="s">
        <v>223</v>
      </c>
    </row>
    <row r="32" spans="1:34">
      <c r="A32" s="57">
        <f t="shared" si="2"/>
        <v>1</v>
      </c>
      <c r="B32" s="57" t="str">
        <f t="shared" si="1"/>
        <v>MDADLEDIPOLEDIPO-061025-0004</v>
      </c>
      <c r="C32" s="57" t="str">
        <f>IFERROR(VLOOKUP(B32,jun10Normal!B:B,1,0),"Acknowledged")</f>
        <v>MDADLEDIPOLEDIPO-061025-0004</v>
      </c>
      <c r="D32" s="57" t="s">
        <v>42</v>
      </c>
      <c r="E32" s="57" t="str">
        <f>VLOOKUP(O32,'user list'!A:B,2,0)</f>
        <v>LEDIPO</v>
      </c>
      <c r="F32" s="62" t="s">
        <v>922</v>
      </c>
      <c r="G32" s="62" t="s">
        <v>74</v>
      </c>
      <c r="H32" s="63">
        <v>45817</v>
      </c>
      <c r="I32" s="62" t="s">
        <v>923</v>
      </c>
      <c r="J32" s="62"/>
      <c r="K32" s="63">
        <v>45824</v>
      </c>
      <c r="L32" s="62"/>
      <c r="M32" s="63">
        <v>45818</v>
      </c>
      <c r="N32" s="62" t="s">
        <v>784</v>
      </c>
      <c r="O32" s="62" t="s">
        <v>222</v>
      </c>
      <c r="P32" s="62">
        <v>1</v>
      </c>
      <c r="Q32" s="62"/>
      <c r="R32" s="62"/>
      <c r="S32" s="62" t="s">
        <v>828</v>
      </c>
      <c r="T32" s="62" t="s">
        <v>829</v>
      </c>
      <c r="U32" s="62" t="s">
        <v>787</v>
      </c>
      <c r="V32" s="62"/>
      <c r="W32" s="62"/>
      <c r="X32" s="62"/>
      <c r="Y32" s="62"/>
      <c r="Z32" s="62"/>
      <c r="AA32" s="62"/>
      <c r="AB32" s="62"/>
      <c r="AC32" s="62"/>
      <c r="AD32" s="62"/>
      <c r="AE32" s="62"/>
      <c r="AF32" s="62"/>
      <c r="AG32" s="62"/>
      <c r="AH32" s="62" t="s">
        <v>206</v>
      </c>
    </row>
    <row r="33" spans="1:34">
      <c r="A33" s="57">
        <f t="shared" si="2"/>
        <v>1</v>
      </c>
      <c r="B33" s="57" t="str">
        <f t="shared" si="1"/>
        <v>MDADLEDIPOLEDIPO-061025-0004</v>
      </c>
      <c r="C33" s="57" t="str">
        <f>IFERROR(VLOOKUP(B33,jun10Normal!B:B,1,0),"Acknowledged")</f>
        <v>MDADLEDIPOLEDIPO-061025-0004</v>
      </c>
      <c r="D33" s="57" t="s">
        <v>42</v>
      </c>
      <c r="E33" s="57" t="str">
        <f>VLOOKUP(O33,'user list'!A:B,2,0)</f>
        <v>LEDIPO</v>
      </c>
      <c r="F33" s="62" t="s">
        <v>922</v>
      </c>
      <c r="G33" s="62" t="s">
        <v>74</v>
      </c>
      <c r="H33" s="63">
        <v>45817</v>
      </c>
      <c r="I33" s="62" t="s">
        <v>923</v>
      </c>
      <c r="J33" s="62"/>
      <c r="K33" s="63">
        <v>45824</v>
      </c>
      <c r="L33" s="62"/>
      <c r="M33" s="63">
        <v>45818</v>
      </c>
      <c r="N33" s="62" t="s">
        <v>784</v>
      </c>
      <c r="O33" s="62" t="s">
        <v>222</v>
      </c>
      <c r="P33" s="62">
        <v>1</v>
      </c>
      <c r="Q33" s="62"/>
      <c r="R33" s="62"/>
      <c r="S33" s="62" t="s">
        <v>828</v>
      </c>
      <c r="T33" s="62" t="s">
        <v>829</v>
      </c>
      <c r="U33" s="62" t="s">
        <v>787</v>
      </c>
      <c r="V33" s="62"/>
      <c r="W33" s="62"/>
      <c r="X33" s="62"/>
      <c r="Y33" s="62"/>
      <c r="Z33" s="62"/>
      <c r="AA33" s="62"/>
      <c r="AB33" s="62"/>
      <c r="AC33" s="62"/>
      <c r="AD33" s="62"/>
      <c r="AE33" s="62"/>
      <c r="AF33" s="62"/>
      <c r="AG33" s="62"/>
      <c r="AH33" s="62" t="s">
        <v>206</v>
      </c>
    </row>
    <row r="34" spans="1:34">
      <c r="A34" s="57">
        <f t="shared" si="2"/>
        <v>1</v>
      </c>
      <c r="B34" s="57" t="str">
        <f t="shared" si="1"/>
        <v>MDADLEDIPOLEDIPO-060525-0002</v>
      </c>
      <c r="C34" s="57" t="str">
        <f>IFERROR(VLOOKUP(B34,jun10Normal!B:B,1,0),"Acknowledged")</f>
        <v>Acknowledged</v>
      </c>
      <c r="D34" s="57" t="s">
        <v>42</v>
      </c>
      <c r="E34" s="57" t="str">
        <f>VLOOKUP(O34,'user list'!A:B,2,0)</f>
        <v>LEDIPO</v>
      </c>
      <c r="F34" s="62" t="s">
        <v>1169</v>
      </c>
      <c r="G34" s="62" t="s">
        <v>43</v>
      </c>
      <c r="H34" s="63">
        <v>45813</v>
      </c>
      <c r="I34" s="62" t="s">
        <v>1170</v>
      </c>
      <c r="J34" s="62"/>
      <c r="K34" s="62"/>
      <c r="L34" s="62"/>
      <c r="M34" s="63">
        <v>45813</v>
      </c>
      <c r="N34" s="62" t="s">
        <v>784</v>
      </c>
      <c r="O34" s="62" t="s">
        <v>222</v>
      </c>
      <c r="P34" s="62">
        <v>2</v>
      </c>
      <c r="Q34" s="62" t="s">
        <v>1171</v>
      </c>
      <c r="R34" s="62"/>
      <c r="S34" s="62" t="s">
        <v>828</v>
      </c>
      <c r="T34" s="62" t="s">
        <v>1172</v>
      </c>
      <c r="U34" s="62" t="s">
        <v>809</v>
      </c>
      <c r="V34" s="62"/>
      <c r="W34" s="62"/>
      <c r="X34" s="62"/>
      <c r="Y34" s="62"/>
      <c r="Z34" s="62"/>
      <c r="AA34" s="62"/>
      <c r="AB34" s="62"/>
      <c r="AC34" s="62"/>
      <c r="AD34" s="62"/>
      <c r="AE34" s="62"/>
      <c r="AF34" s="62"/>
      <c r="AG34" s="62"/>
      <c r="AH34" s="62" t="s">
        <v>191</v>
      </c>
    </row>
    <row r="35" spans="1:34">
      <c r="A35" s="57">
        <f t="shared" si="2"/>
        <v>1</v>
      </c>
      <c r="B35" s="57" t="str">
        <f t="shared" si="1"/>
        <v>MDADLEDIPOLEDIPO-060325-0001</v>
      </c>
      <c r="C35" s="57" t="str">
        <f>IFERROR(VLOOKUP(B35,jun10Normal!B:B,1,0),"Acknowledged")</f>
        <v>Acknowledged</v>
      </c>
      <c r="D35" s="57" t="s">
        <v>42</v>
      </c>
      <c r="E35" s="57" t="str">
        <f>VLOOKUP(O35,'user list'!A:B,2,0)</f>
        <v>LEDIPO</v>
      </c>
      <c r="F35" s="62" t="s">
        <v>744</v>
      </c>
      <c r="G35" s="62" t="s">
        <v>82</v>
      </c>
      <c r="H35" s="63">
        <v>45811</v>
      </c>
      <c r="I35" s="62" t="s">
        <v>745</v>
      </c>
      <c r="J35" s="62"/>
      <c r="K35" s="63">
        <v>45821</v>
      </c>
      <c r="L35" s="62"/>
      <c r="M35" s="63">
        <v>45811</v>
      </c>
      <c r="N35" s="62" t="s">
        <v>1710</v>
      </c>
      <c r="O35" s="62" t="s">
        <v>222</v>
      </c>
      <c r="P35" s="62">
        <v>1</v>
      </c>
      <c r="Q35" s="62"/>
      <c r="R35" s="62"/>
      <c r="S35" s="62" t="s">
        <v>828</v>
      </c>
      <c r="T35" s="62" t="s">
        <v>829</v>
      </c>
      <c r="U35" s="62" t="s">
        <v>787</v>
      </c>
      <c r="V35" s="62" t="s">
        <v>141</v>
      </c>
      <c r="W35" s="62"/>
      <c r="X35" s="62" t="s">
        <v>746</v>
      </c>
      <c r="Y35" s="62" t="s">
        <v>747</v>
      </c>
      <c r="Z35" s="62" t="s">
        <v>352</v>
      </c>
      <c r="AA35" s="62"/>
      <c r="AB35" s="62"/>
      <c r="AC35" s="62" t="s">
        <v>1710</v>
      </c>
      <c r="AD35" s="62"/>
      <c r="AE35" s="62"/>
      <c r="AF35" s="62" t="s">
        <v>43</v>
      </c>
      <c r="AG35" s="62"/>
      <c r="AH35" s="62" t="s">
        <v>203</v>
      </c>
    </row>
    <row r="36" spans="1:34">
      <c r="A36" s="57">
        <f t="shared" si="2"/>
        <v>1</v>
      </c>
      <c r="B36" s="57" t="str">
        <f t="shared" si="1"/>
        <v>MDADLEDIPOLEDIPO-060225-0001</v>
      </c>
      <c r="C36" s="57" t="str">
        <f>IFERROR(VLOOKUP(B36,jun10Normal!B:B,1,0),"Acknowledged")</f>
        <v>Acknowledged</v>
      </c>
      <c r="D36" s="57" t="s">
        <v>42</v>
      </c>
      <c r="E36" s="57" t="str">
        <f>VLOOKUP(O36,'user list'!A:B,2,0)</f>
        <v>LEDIPO</v>
      </c>
      <c r="F36" s="62" t="s">
        <v>1400</v>
      </c>
      <c r="G36" s="62" t="s">
        <v>43</v>
      </c>
      <c r="H36" s="63">
        <v>45810</v>
      </c>
      <c r="I36" s="62" t="s">
        <v>1401</v>
      </c>
      <c r="J36" s="62"/>
      <c r="K36" s="62"/>
      <c r="L36" s="62"/>
      <c r="M36" s="63">
        <v>45810</v>
      </c>
      <c r="N36" s="62" t="s">
        <v>784</v>
      </c>
      <c r="O36" s="62" t="s">
        <v>222</v>
      </c>
      <c r="P36" s="62">
        <v>1</v>
      </c>
      <c r="Q36" s="62"/>
      <c r="R36" s="62"/>
      <c r="S36" s="62" t="s">
        <v>792</v>
      </c>
      <c r="T36" s="62" t="s">
        <v>793</v>
      </c>
      <c r="U36" s="62" t="s">
        <v>809</v>
      </c>
      <c r="V36" s="62"/>
      <c r="W36" s="62"/>
      <c r="X36" s="62"/>
      <c r="Y36" s="62"/>
      <c r="Z36" s="62"/>
      <c r="AA36" s="62"/>
      <c r="AB36" s="62"/>
      <c r="AC36" s="62"/>
      <c r="AD36" s="62"/>
      <c r="AE36" s="62"/>
      <c r="AF36" s="62"/>
      <c r="AG36" s="62"/>
      <c r="AH36" s="62" t="s">
        <v>191</v>
      </c>
    </row>
    <row r="37" spans="1:34">
      <c r="A37" s="57">
        <f t="shared" si="2"/>
        <v>1</v>
      </c>
      <c r="B37" s="57" t="str">
        <f t="shared" si="1"/>
        <v>MDADOCAOCA-060425-0007</v>
      </c>
      <c r="C37" s="57" t="str">
        <f>IFERROR(VLOOKUP(B37,jun10Normal!B:B,1,0),"Acknowledged")</f>
        <v>Acknowledged</v>
      </c>
      <c r="D37" s="57" t="s">
        <v>42</v>
      </c>
      <c r="E37" s="57" t="str">
        <f>VLOOKUP(O37,'user list'!A:B,2,0)</f>
        <v>OCA</v>
      </c>
      <c r="F37" s="62" t="s">
        <v>1849</v>
      </c>
      <c r="G37" s="62" t="s">
        <v>749</v>
      </c>
      <c r="H37" s="63">
        <v>45812</v>
      </c>
      <c r="I37" s="62" t="s">
        <v>1816</v>
      </c>
      <c r="J37" s="62"/>
      <c r="K37" s="62"/>
      <c r="L37" s="62"/>
      <c r="M37" s="63">
        <v>45812</v>
      </c>
      <c r="N37" s="62" t="s">
        <v>1850</v>
      </c>
      <c r="O37" s="62" t="s">
        <v>228</v>
      </c>
      <c r="P37" s="62">
        <v>2</v>
      </c>
      <c r="Q37" s="62"/>
      <c r="R37" s="62"/>
      <c r="S37" s="62" t="s">
        <v>828</v>
      </c>
      <c r="T37" s="62"/>
      <c r="U37" s="62" t="s">
        <v>787</v>
      </c>
      <c r="V37" s="62"/>
      <c r="W37" s="62"/>
      <c r="X37" s="62"/>
      <c r="Y37" s="62"/>
      <c r="Z37" s="62"/>
      <c r="AA37" s="62"/>
      <c r="AB37" s="62"/>
      <c r="AC37" s="62"/>
      <c r="AD37" s="62"/>
      <c r="AE37" s="62"/>
      <c r="AF37" s="62"/>
      <c r="AG37" s="62"/>
      <c r="AH37" s="62" t="s">
        <v>255</v>
      </c>
    </row>
    <row r="38" spans="1:34">
      <c r="A38" s="57">
        <f t="shared" si="2"/>
        <v>1</v>
      </c>
      <c r="B38" s="57" t="str">
        <f t="shared" si="1"/>
        <v>MDADOCMocm125-11218-1</v>
      </c>
      <c r="C38" s="57" t="str">
        <f>IFERROR(VLOOKUP(B38,jun10Normal!B:B,1,0),"Acknowledged")</f>
        <v>Acknowledged</v>
      </c>
      <c r="D38" s="57" t="s">
        <v>42</v>
      </c>
      <c r="E38" s="57" t="str">
        <f>VLOOKUP(O38,'user list'!A:B,2,0)</f>
        <v>OCM</v>
      </c>
      <c r="F38" s="62" t="s">
        <v>436</v>
      </c>
      <c r="G38" s="62" t="s">
        <v>1794</v>
      </c>
      <c r="H38" s="63">
        <v>45813</v>
      </c>
      <c r="I38" s="62" t="s">
        <v>1795</v>
      </c>
      <c r="J38" s="62" t="s">
        <v>662</v>
      </c>
      <c r="K38" s="62"/>
      <c r="L38" s="62" t="s">
        <v>24</v>
      </c>
      <c r="M38" s="63">
        <v>45817</v>
      </c>
      <c r="N38" s="62" t="s">
        <v>358</v>
      </c>
      <c r="O38" s="62" t="s">
        <v>285</v>
      </c>
      <c r="P38" s="62">
        <v>1</v>
      </c>
      <c r="Q38" s="62"/>
      <c r="R38" s="62"/>
      <c r="S38" s="62" t="s">
        <v>43</v>
      </c>
      <c r="T38" s="62"/>
      <c r="U38" s="62"/>
      <c r="V38" s="62"/>
      <c r="W38" s="62"/>
      <c r="X38" s="62"/>
      <c r="Y38" s="62"/>
      <c r="Z38" s="62"/>
      <c r="AA38" s="62"/>
      <c r="AB38" s="62"/>
      <c r="AC38" s="62" t="s">
        <v>358</v>
      </c>
      <c r="AD38" s="62" t="s">
        <v>30</v>
      </c>
      <c r="AE38" s="62"/>
      <c r="AF38" s="62" t="s">
        <v>43</v>
      </c>
      <c r="AG38" s="62"/>
      <c r="AH38" s="62" t="s">
        <v>223</v>
      </c>
    </row>
    <row r="39" spans="1:34">
      <c r="A39" s="57">
        <f t="shared" si="2"/>
        <v>1</v>
      </c>
      <c r="B39" s="57" t="str">
        <f t="shared" si="1"/>
        <v>OCMCESDCESD-061025-0001</v>
      </c>
      <c r="C39" s="57" t="str">
        <f>IFERROR(VLOOKUP(B39,jun10Normal!B:B,1,0),"Acknowledged")</f>
        <v>OCMCESDCESD-061025-0001</v>
      </c>
      <c r="D39" s="57" t="s">
        <v>43</v>
      </c>
      <c r="E39" s="57" t="str">
        <f>VLOOKUP(O39,'user list'!A:B,2,0)</f>
        <v>CESD</v>
      </c>
      <c r="F39" s="62" t="s">
        <v>1586</v>
      </c>
      <c r="G39" s="62" t="s">
        <v>1587</v>
      </c>
      <c r="H39" s="63">
        <v>45817</v>
      </c>
      <c r="I39" s="62" t="s">
        <v>1588</v>
      </c>
      <c r="J39" s="62"/>
      <c r="K39" s="62"/>
      <c r="L39" s="62"/>
      <c r="M39" s="63">
        <v>45818</v>
      </c>
      <c r="N39" s="62" t="s">
        <v>1433</v>
      </c>
      <c r="O39" s="62" t="s">
        <v>199</v>
      </c>
      <c r="P39" s="62">
        <v>1</v>
      </c>
      <c r="Q39" s="62"/>
      <c r="R39" s="62"/>
      <c r="S39" s="62" t="s">
        <v>792</v>
      </c>
      <c r="T39" s="62" t="s">
        <v>793</v>
      </c>
      <c r="U39" s="62" t="s">
        <v>809</v>
      </c>
      <c r="V39" s="62"/>
      <c r="W39" s="62"/>
      <c r="X39" s="62"/>
      <c r="Y39" s="62"/>
      <c r="Z39" s="62"/>
      <c r="AA39" s="62"/>
      <c r="AB39" s="62"/>
      <c r="AC39" s="62"/>
      <c r="AD39" s="62"/>
      <c r="AE39" s="62"/>
      <c r="AF39" s="62"/>
      <c r="AG39" s="62"/>
      <c r="AH39" s="62"/>
    </row>
    <row r="40" spans="1:34">
      <c r="A40" s="57">
        <f t="shared" si="2"/>
        <v>1</v>
      </c>
      <c r="B40" s="57" t="str">
        <f t="shared" si="1"/>
        <v>OCMCGSDCGSD-060425-0001</v>
      </c>
      <c r="C40" s="57" t="str">
        <f>IFERROR(VLOOKUP(B40,jun10Normal!B:B,1,0),"Acknowledged")</f>
        <v>OCMCGSDCGSD-060425-0001</v>
      </c>
      <c r="D40" s="57" t="s">
        <v>43</v>
      </c>
      <c r="E40" s="57" t="str">
        <f>VLOOKUP(O40,'user list'!A:B,2,0)</f>
        <v>CGSD</v>
      </c>
      <c r="F40" s="62" t="s">
        <v>1293</v>
      </c>
      <c r="G40" s="62" t="s">
        <v>1114</v>
      </c>
      <c r="H40" s="63">
        <v>45807</v>
      </c>
      <c r="I40" s="62" t="s">
        <v>1294</v>
      </c>
      <c r="J40" s="62"/>
      <c r="K40" s="62"/>
      <c r="L40" s="62" t="s">
        <v>1295</v>
      </c>
      <c r="M40" s="63">
        <v>45812</v>
      </c>
      <c r="N40" s="62" t="s">
        <v>784</v>
      </c>
      <c r="O40" s="62" t="s">
        <v>200</v>
      </c>
      <c r="P40" s="62">
        <v>1</v>
      </c>
      <c r="Q40" s="62"/>
      <c r="R40" s="62"/>
      <c r="S40" s="62"/>
      <c r="T40" s="62"/>
      <c r="U40" s="62"/>
      <c r="V40" s="62"/>
      <c r="W40" s="62"/>
      <c r="X40" s="62"/>
      <c r="Y40" s="62"/>
      <c r="Z40" s="62"/>
      <c r="AA40" s="62"/>
      <c r="AB40" s="62"/>
      <c r="AC40" s="62"/>
      <c r="AD40" s="62"/>
      <c r="AE40" s="62"/>
      <c r="AF40" s="62"/>
      <c r="AG40" s="62"/>
      <c r="AH40" s="62" t="s">
        <v>227</v>
      </c>
    </row>
    <row r="41" spans="1:34">
      <c r="A41" s="57">
        <f t="shared" si="2"/>
        <v>1</v>
      </c>
      <c r="B41" s="57" t="str">
        <f t="shared" si="1"/>
        <v>OCMCPDDCPDD-060525-0004</v>
      </c>
      <c r="C41" s="57" t="str">
        <f>IFERROR(VLOOKUP(B41,jun10Normal!B:B,1,0),"Acknowledged")</f>
        <v>OCMCPDDCPDD-060525-0004</v>
      </c>
      <c r="D41" s="57" t="s">
        <v>43</v>
      </c>
      <c r="E41" s="57" t="str">
        <f>VLOOKUP(O41,'user list'!A:B,2,0)</f>
        <v>CPDD</v>
      </c>
      <c r="F41" s="62" t="s">
        <v>1623</v>
      </c>
      <c r="G41" s="62" t="s">
        <v>119</v>
      </c>
      <c r="H41" s="63">
        <v>45813</v>
      </c>
      <c r="I41" s="62" t="s">
        <v>1624</v>
      </c>
      <c r="J41" s="62"/>
      <c r="K41" s="63">
        <v>45821</v>
      </c>
      <c r="L41" s="62"/>
      <c r="M41" s="63">
        <v>45813</v>
      </c>
      <c r="N41" s="62" t="s">
        <v>1433</v>
      </c>
      <c r="O41" s="62" t="s">
        <v>205</v>
      </c>
      <c r="P41" s="62">
        <v>1</v>
      </c>
      <c r="Q41" s="62"/>
      <c r="R41" s="62"/>
      <c r="S41" s="62" t="s">
        <v>792</v>
      </c>
      <c r="T41" s="62" t="s">
        <v>793</v>
      </c>
      <c r="U41" s="62" t="s">
        <v>809</v>
      </c>
      <c r="V41" s="62"/>
      <c r="W41" s="62"/>
      <c r="X41" s="62"/>
      <c r="Y41" s="62"/>
      <c r="Z41" s="62"/>
      <c r="AA41" s="62"/>
      <c r="AB41" s="62"/>
      <c r="AC41" s="62"/>
      <c r="AD41" s="62"/>
      <c r="AE41" s="62"/>
      <c r="AF41" s="62"/>
      <c r="AG41" s="62"/>
      <c r="AH41" s="62"/>
    </row>
    <row r="42" spans="1:34">
      <c r="A42" s="57">
        <f t="shared" si="2"/>
        <v>1</v>
      </c>
      <c r="B42" s="57" t="str">
        <f t="shared" si="1"/>
        <v>OCMCPDDCPDD-060525-0003</v>
      </c>
      <c r="C42" s="57" t="str">
        <f>IFERROR(VLOOKUP(B42,jun10Normal!B:B,1,0),"Acknowledged")</f>
        <v>OCMCPDDCPDD-060525-0003</v>
      </c>
      <c r="D42" s="57" t="s">
        <v>43</v>
      </c>
      <c r="E42" s="57" t="str">
        <f>VLOOKUP(O42,'user list'!A:B,2,0)</f>
        <v>CPDD</v>
      </c>
      <c r="F42" s="62" t="s">
        <v>1116</v>
      </c>
      <c r="G42" s="62" t="s">
        <v>119</v>
      </c>
      <c r="H42" s="63">
        <v>45813</v>
      </c>
      <c r="I42" s="62" t="s">
        <v>1117</v>
      </c>
      <c r="J42" s="62"/>
      <c r="K42" s="63">
        <v>45821</v>
      </c>
      <c r="L42" s="62"/>
      <c r="M42" s="63">
        <v>45813</v>
      </c>
      <c r="N42" s="62" t="s">
        <v>1433</v>
      </c>
      <c r="O42" s="62" t="s">
        <v>205</v>
      </c>
      <c r="P42" s="62">
        <v>1</v>
      </c>
      <c r="Q42" s="62"/>
      <c r="R42" s="62"/>
      <c r="S42" s="62" t="s">
        <v>792</v>
      </c>
      <c r="T42" s="62" t="s">
        <v>793</v>
      </c>
      <c r="U42" s="62" t="s">
        <v>787</v>
      </c>
      <c r="V42" s="62"/>
      <c r="W42" s="62"/>
      <c r="X42" s="62"/>
      <c r="Y42" s="62"/>
      <c r="Z42" s="62"/>
      <c r="AA42" s="62"/>
      <c r="AB42" s="62"/>
      <c r="AC42" s="62"/>
      <c r="AD42" s="62"/>
      <c r="AE42" s="62"/>
      <c r="AF42" s="62"/>
      <c r="AG42" s="62"/>
      <c r="AH42" s="62"/>
    </row>
    <row r="43" spans="1:34">
      <c r="A43" s="57">
        <f t="shared" si="2"/>
        <v>1</v>
      </c>
      <c r="B43" s="57" t="str">
        <f t="shared" si="1"/>
        <v>OCMCPDDCPDD-060525-0001</v>
      </c>
      <c r="C43" s="57" t="str">
        <f>IFERROR(VLOOKUP(B43,jun10Normal!B:B,1,0),"Acknowledged")</f>
        <v>OCMCPDDCPDD-060525-0001</v>
      </c>
      <c r="D43" s="57" t="s">
        <v>43</v>
      </c>
      <c r="E43" s="57" t="str">
        <f>VLOOKUP(O43,'user list'!A:B,2,0)</f>
        <v>CPDD</v>
      </c>
      <c r="F43" s="62" t="s">
        <v>1140</v>
      </c>
      <c r="G43" s="62" t="s">
        <v>119</v>
      </c>
      <c r="H43" s="63">
        <v>45813</v>
      </c>
      <c r="I43" s="62" t="s">
        <v>1141</v>
      </c>
      <c r="J43" s="62"/>
      <c r="K43" s="63">
        <v>45821</v>
      </c>
      <c r="L43" s="62"/>
      <c r="M43" s="63">
        <v>45813</v>
      </c>
      <c r="N43" s="62" t="s">
        <v>784</v>
      </c>
      <c r="O43" s="62" t="s">
        <v>205</v>
      </c>
      <c r="P43" s="62">
        <v>1</v>
      </c>
      <c r="Q43" s="62"/>
      <c r="R43" s="62"/>
      <c r="S43" s="62" t="s">
        <v>1077</v>
      </c>
      <c r="T43" s="62" t="s">
        <v>1142</v>
      </c>
      <c r="U43" s="62" t="s">
        <v>809</v>
      </c>
      <c r="V43" s="62"/>
      <c r="W43" s="62"/>
      <c r="X43" s="62"/>
      <c r="Y43" s="62"/>
      <c r="Z43" s="62"/>
      <c r="AA43" s="62"/>
      <c r="AB43" s="62"/>
      <c r="AC43" s="62"/>
      <c r="AD43" s="62"/>
      <c r="AE43" s="62"/>
      <c r="AF43" s="62"/>
      <c r="AG43" s="62"/>
      <c r="AH43" s="62" t="s">
        <v>259</v>
      </c>
    </row>
    <row r="44" spans="1:34">
      <c r="A44" s="57">
        <f t="shared" si="2"/>
        <v>1</v>
      </c>
      <c r="B44" s="57" t="str">
        <f t="shared" si="1"/>
        <v>OCMCTOCTO-060525-0001</v>
      </c>
      <c r="C44" s="57" t="str">
        <f>IFERROR(VLOOKUP(B44,jun10Normal!B:B,1,0),"Acknowledged")</f>
        <v>OCMCTOCTO-060525-0001</v>
      </c>
      <c r="D44" s="57" t="s">
        <v>43</v>
      </c>
      <c r="E44" s="57" t="str">
        <f>VLOOKUP(O44,'user list'!A:B,2,0)</f>
        <v>CTO</v>
      </c>
      <c r="F44" s="62" t="s">
        <v>1147</v>
      </c>
      <c r="G44" s="62" t="s">
        <v>758</v>
      </c>
      <c r="H44" s="63">
        <v>45812</v>
      </c>
      <c r="I44" s="62" t="s">
        <v>1148</v>
      </c>
      <c r="J44" s="62"/>
      <c r="K44" s="62"/>
      <c r="L44" s="62"/>
      <c r="M44" s="63">
        <v>45813</v>
      </c>
      <c r="N44" s="62" t="s">
        <v>1433</v>
      </c>
      <c r="O44" s="62" t="s">
        <v>207</v>
      </c>
      <c r="P44" s="62">
        <v>1</v>
      </c>
      <c r="Q44" s="62"/>
      <c r="R44" s="62"/>
      <c r="S44" s="62"/>
      <c r="T44" s="62"/>
      <c r="U44" s="62" t="s">
        <v>809</v>
      </c>
      <c r="V44" s="62"/>
      <c r="W44" s="62"/>
      <c r="X44" s="62"/>
      <c r="Y44" s="62"/>
      <c r="Z44" s="62"/>
      <c r="AA44" s="62"/>
      <c r="AB44" s="62"/>
      <c r="AC44" s="62"/>
      <c r="AD44" s="62"/>
      <c r="AE44" s="62"/>
      <c r="AF44" s="62"/>
      <c r="AG44" s="62"/>
      <c r="AH44" s="62"/>
    </row>
    <row r="45" spans="1:34">
      <c r="A45" s="57">
        <f t="shared" si="2"/>
        <v>1</v>
      </c>
      <c r="B45" s="57" t="str">
        <f t="shared" si="1"/>
        <v>OCMCTOCTO-060225-0002</v>
      </c>
      <c r="C45" s="57" t="str">
        <f>IFERROR(VLOOKUP(B45,jun10Normal!B:B,1,0),"Acknowledged")</f>
        <v>Acknowledged</v>
      </c>
      <c r="D45" s="57" t="s">
        <v>43</v>
      </c>
      <c r="E45" s="57" t="str">
        <f>VLOOKUP(O45,'user list'!A:B,2,0)</f>
        <v>CTO</v>
      </c>
      <c r="F45" s="62" t="s">
        <v>757</v>
      </c>
      <c r="G45" s="62" t="s">
        <v>758</v>
      </c>
      <c r="H45" s="63">
        <v>45803</v>
      </c>
      <c r="I45" s="62" t="s">
        <v>759</v>
      </c>
      <c r="J45" s="62"/>
      <c r="K45" s="62"/>
      <c r="L45" s="62" t="s">
        <v>19</v>
      </c>
      <c r="M45" s="63">
        <v>45810</v>
      </c>
      <c r="N45" s="62" t="s">
        <v>1743</v>
      </c>
      <c r="O45" s="62" t="s">
        <v>207</v>
      </c>
      <c r="P45" s="62">
        <v>1</v>
      </c>
      <c r="Q45" s="62"/>
      <c r="R45" s="62"/>
      <c r="S45" s="62"/>
      <c r="T45" s="62"/>
      <c r="U45" s="62" t="s">
        <v>809</v>
      </c>
      <c r="V45" s="62" t="s">
        <v>760</v>
      </c>
      <c r="W45" s="62"/>
      <c r="X45" s="62" t="s">
        <v>761</v>
      </c>
      <c r="Y45" s="62" t="s">
        <v>762</v>
      </c>
      <c r="Z45" s="62" t="s">
        <v>324</v>
      </c>
      <c r="AA45" s="62"/>
      <c r="AB45" s="62"/>
      <c r="AC45" s="62" t="s">
        <v>358</v>
      </c>
      <c r="AD45" s="62"/>
      <c r="AE45" s="62"/>
      <c r="AF45" s="62" t="s">
        <v>43</v>
      </c>
      <c r="AG45" s="62"/>
      <c r="AH45" s="62" t="s">
        <v>224</v>
      </c>
    </row>
    <row r="46" spans="1:34">
      <c r="A46" s="57">
        <f t="shared" si="2"/>
        <v>1</v>
      </c>
      <c r="B46" s="57" t="str">
        <f t="shared" si="1"/>
        <v>OCMCTOCTO-060225-0001D</v>
      </c>
      <c r="C46" s="57" t="str">
        <f>IFERROR(VLOOKUP(B46,jun10Normal!B:B,1,0),"Acknowledged")</f>
        <v>Acknowledged</v>
      </c>
      <c r="D46" s="57" t="s">
        <v>43</v>
      </c>
      <c r="E46" s="57" t="str">
        <f>VLOOKUP(O46,'user list'!A:B,2,0)</f>
        <v>CTO</v>
      </c>
      <c r="F46" s="62" t="s">
        <v>1674</v>
      </c>
      <c r="G46" s="62" t="s">
        <v>1497</v>
      </c>
      <c r="H46" s="63">
        <v>45810</v>
      </c>
      <c r="I46" s="62" t="s">
        <v>1875</v>
      </c>
      <c r="J46" s="62"/>
      <c r="K46" s="62"/>
      <c r="L46" s="62" t="s">
        <v>874</v>
      </c>
      <c r="M46" s="63">
        <v>45810</v>
      </c>
      <c r="N46" s="62" t="s">
        <v>1876</v>
      </c>
      <c r="O46" s="62" t="s">
        <v>207</v>
      </c>
      <c r="P46" s="62"/>
      <c r="Q46" s="62"/>
      <c r="R46" s="62"/>
      <c r="S46" s="62" t="s">
        <v>785</v>
      </c>
      <c r="T46" s="62"/>
      <c r="U46" s="62" t="s">
        <v>809</v>
      </c>
      <c r="V46" s="62"/>
      <c r="W46" s="62"/>
      <c r="X46" s="62"/>
      <c r="Y46" s="62"/>
      <c r="Z46" s="62"/>
      <c r="AA46" s="62"/>
      <c r="AB46" s="62"/>
      <c r="AC46" s="62"/>
      <c r="AD46" s="62"/>
      <c r="AE46" s="62"/>
      <c r="AF46" s="62"/>
      <c r="AG46" s="62"/>
      <c r="AH46" s="62"/>
    </row>
    <row r="47" spans="1:34">
      <c r="A47" s="57">
        <f t="shared" si="2"/>
        <v>1</v>
      </c>
      <c r="B47" s="57" t="str">
        <f t="shared" si="1"/>
        <v>OCMCTOCTO-060225-0001D</v>
      </c>
      <c r="C47" s="57" t="str">
        <f>IFERROR(VLOOKUP(B47,jun10Normal!B:B,1,0),"Acknowledged")</f>
        <v>Acknowledged</v>
      </c>
      <c r="D47" s="57" t="s">
        <v>43</v>
      </c>
      <c r="E47" s="57" t="str">
        <f>VLOOKUP(O47,'user list'!A:B,2,0)</f>
        <v>CTO</v>
      </c>
      <c r="F47" s="62" t="s">
        <v>1674</v>
      </c>
      <c r="G47" s="62" t="s">
        <v>1497</v>
      </c>
      <c r="H47" s="63">
        <v>45810</v>
      </c>
      <c r="I47" s="62" t="s">
        <v>1875</v>
      </c>
      <c r="J47" s="62"/>
      <c r="K47" s="62"/>
      <c r="L47" s="62" t="s">
        <v>874</v>
      </c>
      <c r="M47" s="63">
        <v>45810</v>
      </c>
      <c r="N47" s="62" t="s">
        <v>1876</v>
      </c>
      <c r="O47" s="62" t="s">
        <v>207</v>
      </c>
      <c r="P47" s="62"/>
      <c r="Q47" s="62"/>
      <c r="R47" s="62" t="s">
        <v>207</v>
      </c>
      <c r="S47" s="62" t="s">
        <v>785</v>
      </c>
      <c r="T47" s="62"/>
      <c r="U47" s="62" t="s">
        <v>809</v>
      </c>
      <c r="V47" s="62"/>
      <c r="W47" s="62"/>
      <c r="X47" s="62"/>
      <c r="Y47" s="62"/>
      <c r="Z47" s="62"/>
      <c r="AA47" s="62"/>
      <c r="AB47" s="62"/>
      <c r="AC47" s="62"/>
      <c r="AD47" s="62"/>
      <c r="AE47" s="62"/>
      <c r="AF47" s="62"/>
      <c r="AG47" s="62"/>
      <c r="AH47" s="62"/>
    </row>
    <row r="48" spans="1:34">
      <c r="A48" s="57">
        <f t="shared" si="2"/>
        <v>1</v>
      </c>
      <c r="B48" s="57" t="str">
        <f t="shared" si="1"/>
        <v>OCMCTOCTO-060225-0001</v>
      </c>
      <c r="C48" s="57" t="str">
        <f>IFERROR(VLOOKUP(B48,jun10Normal!B:B,1,0),"Acknowledged")</f>
        <v>Acknowledged</v>
      </c>
      <c r="D48" s="57" t="s">
        <v>43</v>
      </c>
      <c r="E48" s="57" t="str">
        <f>VLOOKUP(O48,'user list'!A:B,2,0)</f>
        <v>CTO</v>
      </c>
      <c r="F48" s="62" t="s">
        <v>1674</v>
      </c>
      <c r="G48" s="62" t="s">
        <v>1497</v>
      </c>
      <c r="H48" s="63">
        <v>45810</v>
      </c>
      <c r="I48" s="62" t="s">
        <v>1379</v>
      </c>
      <c r="J48" s="62"/>
      <c r="K48" s="62"/>
      <c r="L48" s="62"/>
      <c r="M48" s="63">
        <v>45810</v>
      </c>
      <c r="N48" s="62" t="s">
        <v>1433</v>
      </c>
      <c r="O48" s="62" t="s">
        <v>207</v>
      </c>
      <c r="P48" s="62">
        <v>1</v>
      </c>
      <c r="Q48" s="62"/>
      <c r="R48" s="62" t="s">
        <v>207</v>
      </c>
      <c r="S48" s="62" t="s">
        <v>785</v>
      </c>
      <c r="T48" s="62"/>
      <c r="U48" s="62" t="s">
        <v>809</v>
      </c>
      <c r="V48" s="62"/>
      <c r="W48" s="62"/>
      <c r="X48" s="62"/>
      <c r="Y48" s="62"/>
      <c r="Z48" s="62"/>
      <c r="AA48" s="62"/>
      <c r="AB48" s="62"/>
      <c r="AC48" s="62"/>
      <c r="AD48" s="62"/>
      <c r="AE48" s="62"/>
      <c r="AF48" s="62"/>
      <c r="AG48" s="62"/>
      <c r="AH48" s="62"/>
    </row>
    <row r="49" spans="1:34">
      <c r="A49" s="57">
        <f t="shared" si="2"/>
        <v>1</v>
      </c>
      <c r="B49" s="57" t="str">
        <f t="shared" si="1"/>
        <v>OCMITDDITDD-060925-0003</v>
      </c>
      <c r="C49" s="57" t="str">
        <f>IFERROR(VLOOKUP(B49,jun10Normal!B:B,1,0),"Acknowledged")</f>
        <v>Acknowledged</v>
      </c>
      <c r="D49" s="57" t="s">
        <v>43</v>
      </c>
      <c r="E49" s="57" t="str">
        <f>VLOOKUP(O49,'user list'!A:B,2,0)</f>
        <v>ITDD</v>
      </c>
      <c r="F49" s="62" t="s">
        <v>1752</v>
      </c>
      <c r="G49" s="62" t="s">
        <v>41</v>
      </c>
      <c r="H49" s="63">
        <v>45812</v>
      </c>
      <c r="I49" s="62" t="s">
        <v>987</v>
      </c>
      <c r="J49" s="62"/>
      <c r="K49" s="62"/>
      <c r="L49" s="62"/>
      <c r="M49" s="63">
        <v>45818</v>
      </c>
      <c r="N49" s="62" t="s">
        <v>1721</v>
      </c>
      <c r="O49" s="62" t="s">
        <v>219</v>
      </c>
      <c r="P49" s="62"/>
      <c r="Q49" s="62"/>
      <c r="R49" s="62" t="s">
        <v>160</v>
      </c>
      <c r="S49" s="62" t="s">
        <v>785</v>
      </c>
      <c r="T49" s="62" t="s">
        <v>786</v>
      </c>
      <c r="U49" s="62"/>
      <c r="V49" s="62"/>
      <c r="W49" s="62"/>
      <c r="X49" s="62"/>
      <c r="Y49" s="62"/>
      <c r="Z49" s="62"/>
      <c r="AA49" s="62"/>
      <c r="AB49" s="62"/>
      <c r="AC49" s="62"/>
      <c r="AD49" s="62"/>
      <c r="AE49" s="62"/>
      <c r="AF49" s="62"/>
      <c r="AG49" s="62"/>
      <c r="AH49" s="62"/>
    </row>
    <row r="50" spans="1:34">
      <c r="A50" s="57">
        <f t="shared" si="2"/>
        <v>1</v>
      </c>
      <c r="B50" s="57" t="str">
        <f t="shared" si="1"/>
        <v>OCMITDDITDD-060925-0003</v>
      </c>
      <c r="C50" s="57" t="str">
        <f>IFERROR(VLOOKUP(B50,jun10Normal!B:B,1,0),"Acknowledged")</f>
        <v>Acknowledged</v>
      </c>
      <c r="D50" s="57" t="s">
        <v>43</v>
      </c>
      <c r="E50" s="57" t="str">
        <f>VLOOKUP(O50,'user list'!A:B,2,0)</f>
        <v>ITDD</v>
      </c>
      <c r="F50" s="62" t="s">
        <v>1755</v>
      </c>
      <c r="G50" s="62" t="s">
        <v>41</v>
      </c>
      <c r="H50" s="63">
        <v>45812</v>
      </c>
      <c r="I50" s="62" t="s">
        <v>987</v>
      </c>
      <c r="J50" s="62"/>
      <c r="K50" s="62"/>
      <c r="L50" s="62"/>
      <c r="M50" s="63">
        <v>45818</v>
      </c>
      <c r="N50" s="62" t="s">
        <v>1721</v>
      </c>
      <c r="O50" s="62" t="s">
        <v>219</v>
      </c>
      <c r="P50" s="62"/>
      <c r="Q50" s="62"/>
      <c r="R50" s="62"/>
      <c r="S50" s="62" t="s">
        <v>785</v>
      </c>
      <c r="T50" s="62" t="s">
        <v>786</v>
      </c>
      <c r="U50" s="62"/>
      <c r="V50" s="62"/>
      <c r="W50" s="62"/>
      <c r="X50" s="62"/>
      <c r="Y50" s="62"/>
      <c r="Z50" s="62"/>
      <c r="AA50" s="62"/>
      <c r="AB50" s="62"/>
      <c r="AC50" s="62"/>
      <c r="AD50" s="62"/>
      <c r="AE50" s="62"/>
      <c r="AF50" s="62"/>
      <c r="AG50" s="62"/>
      <c r="AH50" s="62"/>
    </row>
    <row r="51" spans="1:34">
      <c r="A51" s="57">
        <f t="shared" si="2"/>
        <v>1</v>
      </c>
      <c r="B51" s="57" t="str">
        <f t="shared" si="1"/>
        <v>OCMITDDITDD-060225-0003</v>
      </c>
      <c r="C51" s="57" t="str">
        <f>IFERROR(VLOOKUP(B51,jun10Normal!B:B,1,0),"Acknowledged")</f>
        <v>Acknowledged</v>
      </c>
      <c r="D51" s="57" t="s">
        <v>43</v>
      </c>
      <c r="E51" s="57" t="str">
        <f>VLOOKUP(O51,'user list'!A:B,2,0)</f>
        <v>ITDD</v>
      </c>
      <c r="F51" s="62" t="s">
        <v>1592</v>
      </c>
      <c r="G51" s="62" t="s">
        <v>41</v>
      </c>
      <c r="H51" s="63">
        <v>45806</v>
      </c>
      <c r="I51" s="62" t="s">
        <v>1416</v>
      </c>
      <c r="J51" s="62"/>
      <c r="K51" s="62"/>
      <c r="L51" s="62"/>
      <c r="M51" s="63">
        <v>45810</v>
      </c>
      <c r="N51" s="62" t="s">
        <v>1433</v>
      </c>
      <c r="O51" s="62" t="s">
        <v>219</v>
      </c>
      <c r="P51" s="62">
        <v>1</v>
      </c>
      <c r="Q51" s="62"/>
      <c r="R51" s="62"/>
      <c r="S51" s="62" t="s">
        <v>805</v>
      </c>
      <c r="T51" s="62" t="s">
        <v>806</v>
      </c>
      <c r="U51" s="62" t="s">
        <v>787</v>
      </c>
      <c r="V51" s="62"/>
      <c r="W51" s="62"/>
      <c r="X51" s="62"/>
      <c r="Y51" s="62"/>
      <c r="Z51" s="62"/>
      <c r="AA51" s="62"/>
      <c r="AB51" s="62"/>
      <c r="AC51" s="62"/>
      <c r="AD51" s="62"/>
      <c r="AE51" s="62"/>
      <c r="AF51" s="62"/>
      <c r="AG51" s="62"/>
      <c r="AH51" s="62"/>
    </row>
    <row r="52" spans="1:34">
      <c r="A52" s="57">
        <f t="shared" si="2"/>
        <v>1</v>
      </c>
      <c r="B52" s="57" t="str">
        <f t="shared" si="1"/>
        <v>OCMLEDIPOLEDIPO-061025-0004</v>
      </c>
      <c r="C52" s="57" t="str">
        <f>IFERROR(VLOOKUP(B52,jun10Normal!B:B,1,0),"Acknowledged")</f>
        <v>OCMLEDIPOLEDIPO-061025-0004</v>
      </c>
      <c r="D52" s="57" t="s">
        <v>43</v>
      </c>
      <c r="E52" s="57" t="str">
        <f>VLOOKUP(O52,'user list'!A:B,2,0)</f>
        <v>LEDIPO</v>
      </c>
      <c r="F52" s="62" t="s">
        <v>922</v>
      </c>
      <c r="G52" s="62" t="s">
        <v>74</v>
      </c>
      <c r="H52" s="63">
        <v>45817</v>
      </c>
      <c r="I52" s="62" t="s">
        <v>923</v>
      </c>
      <c r="J52" s="62"/>
      <c r="K52" s="63">
        <v>45824</v>
      </c>
      <c r="L52" s="62"/>
      <c r="M52" s="63">
        <v>45818</v>
      </c>
      <c r="N52" s="62" t="s">
        <v>784</v>
      </c>
      <c r="O52" s="62" t="s">
        <v>222</v>
      </c>
      <c r="P52" s="62">
        <v>1</v>
      </c>
      <c r="Q52" s="62"/>
      <c r="R52" s="62"/>
      <c r="S52" s="62" t="s">
        <v>828</v>
      </c>
      <c r="T52" s="62" t="s">
        <v>829</v>
      </c>
      <c r="U52" s="62" t="s">
        <v>787</v>
      </c>
      <c r="V52" s="62"/>
      <c r="W52" s="62"/>
      <c r="X52" s="62"/>
      <c r="Y52" s="62"/>
      <c r="Z52" s="62"/>
      <c r="AA52" s="62"/>
      <c r="AB52" s="62"/>
      <c r="AC52" s="62"/>
      <c r="AD52" s="62"/>
      <c r="AE52" s="62"/>
      <c r="AF52" s="62"/>
      <c r="AG52" s="62"/>
      <c r="AH52" s="62" t="s">
        <v>206</v>
      </c>
    </row>
    <row r="53" spans="1:34">
      <c r="A53" s="57">
        <f t="shared" si="2"/>
        <v>1</v>
      </c>
      <c r="B53" s="57" t="str">
        <f t="shared" si="1"/>
        <v>OCMLEDIPOLEDIPO-061025-0004</v>
      </c>
      <c r="C53" s="57" t="str">
        <f>IFERROR(VLOOKUP(B53,jun10Normal!B:B,1,0),"Acknowledged")</f>
        <v>OCMLEDIPOLEDIPO-061025-0004</v>
      </c>
      <c r="D53" s="57" t="s">
        <v>43</v>
      </c>
      <c r="E53" s="57" t="str">
        <f>VLOOKUP(O53,'user list'!A:B,2,0)</f>
        <v>LEDIPO</v>
      </c>
      <c r="F53" s="62" t="s">
        <v>922</v>
      </c>
      <c r="G53" s="62" t="s">
        <v>74</v>
      </c>
      <c r="H53" s="63">
        <v>45817</v>
      </c>
      <c r="I53" s="62" t="s">
        <v>923</v>
      </c>
      <c r="J53" s="62"/>
      <c r="K53" s="63">
        <v>45824</v>
      </c>
      <c r="L53" s="62"/>
      <c r="M53" s="63">
        <v>45818</v>
      </c>
      <c r="N53" s="62" t="s">
        <v>784</v>
      </c>
      <c r="O53" s="62" t="s">
        <v>222</v>
      </c>
      <c r="P53" s="62">
        <v>1</v>
      </c>
      <c r="Q53" s="62"/>
      <c r="R53" s="62"/>
      <c r="S53" s="62" t="s">
        <v>828</v>
      </c>
      <c r="T53" s="62" t="s">
        <v>829</v>
      </c>
      <c r="U53" s="62" t="s">
        <v>787</v>
      </c>
      <c r="V53" s="62"/>
      <c r="W53" s="62"/>
      <c r="X53" s="62"/>
      <c r="Y53" s="62"/>
      <c r="Z53" s="62"/>
      <c r="AA53" s="62"/>
      <c r="AB53" s="62"/>
      <c r="AC53" s="62"/>
      <c r="AD53" s="62"/>
      <c r="AE53" s="62"/>
      <c r="AF53" s="62"/>
      <c r="AG53" s="62"/>
      <c r="AH53" s="62" t="s">
        <v>206</v>
      </c>
    </row>
    <row r="54" spans="1:34">
      <c r="A54" s="57">
        <f t="shared" si="2"/>
        <v>1</v>
      </c>
      <c r="B54" s="57" t="str">
        <f t="shared" si="1"/>
        <v>OCMLEDIPOLEDIPO-060925-0001</v>
      </c>
      <c r="C54" s="57" t="str">
        <f>IFERROR(VLOOKUP(B54,jun10Normal!B:B,1,0),"Acknowledged")</f>
        <v>OCMLEDIPOLEDIPO-060925-0001</v>
      </c>
      <c r="D54" s="57" t="s">
        <v>43</v>
      </c>
      <c r="E54" s="57" t="str">
        <f>VLOOKUP(O54,'user list'!A:B,2,0)</f>
        <v>LEDIPO</v>
      </c>
      <c r="F54" s="62" t="s">
        <v>1611</v>
      </c>
      <c r="G54" s="62" t="s">
        <v>76</v>
      </c>
      <c r="H54" s="63">
        <v>45817</v>
      </c>
      <c r="I54" s="62" t="s">
        <v>1612</v>
      </c>
      <c r="J54" s="62"/>
      <c r="K54" s="63">
        <v>45821</v>
      </c>
      <c r="L54" s="62"/>
      <c r="M54" s="63">
        <v>45817</v>
      </c>
      <c r="N54" s="62" t="s">
        <v>1433</v>
      </c>
      <c r="O54" s="62" t="s">
        <v>222</v>
      </c>
      <c r="P54" s="62">
        <v>1</v>
      </c>
      <c r="Q54" s="62" t="s">
        <v>1613</v>
      </c>
      <c r="R54" s="62"/>
      <c r="S54" s="62" t="s">
        <v>1077</v>
      </c>
      <c r="T54" s="62" t="s">
        <v>1078</v>
      </c>
      <c r="U54" s="62" t="s">
        <v>809</v>
      </c>
      <c r="V54" s="62"/>
      <c r="W54" s="62"/>
      <c r="X54" s="62"/>
      <c r="Y54" s="62"/>
      <c r="Z54" s="62"/>
      <c r="AA54" s="62"/>
      <c r="AB54" s="62"/>
      <c r="AC54" s="62"/>
      <c r="AD54" s="62"/>
      <c r="AE54" s="62"/>
      <c r="AF54" s="62"/>
      <c r="AG54" s="62"/>
      <c r="AH54" s="62"/>
    </row>
    <row r="55" spans="1:34">
      <c r="A55" s="57">
        <f t="shared" si="2"/>
        <v>1</v>
      </c>
      <c r="B55" s="57" t="str">
        <f t="shared" si="1"/>
        <v>OCMLEDIPOLEDIPO-060525-0002</v>
      </c>
      <c r="C55" s="57" t="str">
        <f>IFERROR(VLOOKUP(B55,jun10Normal!B:B,1,0),"Acknowledged")</f>
        <v>OCMLEDIPOLEDIPO-060525-0002</v>
      </c>
      <c r="D55" s="57" t="s">
        <v>43</v>
      </c>
      <c r="E55" s="57" t="str">
        <f>VLOOKUP(O55,'user list'!A:B,2,0)</f>
        <v>LEDIPO</v>
      </c>
      <c r="F55" s="62" t="s">
        <v>1169</v>
      </c>
      <c r="G55" s="62" t="s">
        <v>43</v>
      </c>
      <c r="H55" s="63">
        <v>45813</v>
      </c>
      <c r="I55" s="62" t="s">
        <v>1170</v>
      </c>
      <c r="J55" s="62"/>
      <c r="K55" s="62"/>
      <c r="L55" s="62"/>
      <c r="M55" s="63">
        <v>45813</v>
      </c>
      <c r="N55" s="62" t="s">
        <v>784</v>
      </c>
      <c r="O55" s="62" t="s">
        <v>222</v>
      </c>
      <c r="P55" s="62">
        <v>2</v>
      </c>
      <c r="Q55" s="62" t="s">
        <v>1171</v>
      </c>
      <c r="R55" s="62"/>
      <c r="S55" s="62" t="s">
        <v>828</v>
      </c>
      <c r="T55" s="62" t="s">
        <v>1172</v>
      </c>
      <c r="U55" s="62" t="s">
        <v>809</v>
      </c>
      <c r="V55" s="62"/>
      <c r="W55" s="62"/>
      <c r="X55" s="62"/>
      <c r="Y55" s="62"/>
      <c r="Z55" s="62"/>
      <c r="AA55" s="62"/>
      <c r="AB55" s="62"/>
      <c r="AC55" s="62"/>
      <c r="AD55" s="62"/>
      <c r="AE55" s="62"/>
      <c r="AF55" s="62"/>
      <c r="AG55" s="62"/>
      <c r="AH55" s="62" t="s">
        <v>191</v>
      </c>
    </row>
    <row r="56" spans="1:34">
      <c r="A56" s="57">
        <f t="shared" si="2"/>
        <v>1</v>
      </c>
      <c r="B56" s="57" t="str">
        <f t="shared" si="1"/>
        <v>OCMLEDIPOLEDIPO-060525-0001</v>
      </c>
      <c r="C56" s="57" t="str">
        <f>IFERROR(VLOOKUP(B56,jun10Normal!B:B,1,0),"Acknowledged")</f>
        <v>OCMLEDIPOLEDIPO-060525-0001</v>
      </c>
      <c r="D56" s="57" t="s">
        <v>43</v>
      </c>
      <c r="E56" s="57" t="str">
        <f>VLOOKUP(O56,'user list'!A:B,2,0)</f>
        <v>LEDIPO</v>
      </c>
      <c r="F56" s="62" t="s">
        <v>1185</v>
      </c>
      <c r="G56" s="62" t="s">
        <v>76</v>
      </c>
      <c r="H56" s="63">
        <v>45813</v>
      </c>
      <c r="I56" s="62" t="s">
        <v>1186</v>
      </c>
      <c r="J56" s="62"/>
      <c r="K56" s="62"/>
      <c r="L56" s="62"/>
      <c r="M56" s="63">
        <v>45813</v>
      </c>
      <c r="N56" s="62" t="s">
        <v>1433</v>
      </c>
      <c r="O56" s="62" t="s">
        <v>222</v>
      </c>
      <c r="P56" s="62">
        <v>1</v>
      </c>
      <c r="Q56" s="62" t="s">
        <v>1187</v>
      </c>
      <c r="R56" s="62"/>
      <c r="S56" s="62" t="s">
        <v>792</v>
      </c>
      <c r="T56" s="62" t="s">
        <v>793</v>
      </c>
      <c r="U56" s="62" t="s">
        <v>787</v>
      </c>
      <c r="V56" s="62"/>
      <c r="W56" s="62"/>
      <c r="X56" s="62"/>
      <c r="Y56" s="62"/>
      <c r="Z56" s="62"/>
      <c r="AA56" s="62"/>
      <c r="AB56" s="62"/>
      <c r="AC56" s="62"/>
      <c r="AD56" s="62"/>
      <c r="AE56" s="62"/>
      <c r="AF56" s="62"/>
      <c r="AG56" s="62"/>
      <c r="AH56" s="62"/>
    </row>
    <row r="57" spans="1:34">
      <c r="A57" s="57">
        <f t="shared" si="2"/>
        <v>1</v>
      </c>
      <c r="B57" s="57" t="str">
        <f t="shared" si="1"/>
        <v>OCMLEDIPOLEDIPO-060325-0001</v>
      </c>
      <c r="C57" s="57" t="str">
        <f>IFERROR(VLOOKUP(B57,jun10Normal!B:B,1,0),"Acknowledged")</f>
        <v>Acknowledged</v>
      </c>
      <c r="D57" s="57" t="s">
        <v>43</v>
      </c>
      <c r="E57" s="57" t="str">
        <f>VLOOKUP(O57,'user list'!A:B,2,0)</f>
        <v>LEDIPO</v>
      </c>
      <c r="F57" s="62" t="s">
        <v>744</v>
      </c>
      <c r="G57" s="62" t="s">
        <v>82</v>
      </c>
      <c r="H57" s="63">
        <v>45811</v>
      </c>
      <c r="I57" s="62" t="s">
        <v>745</v>
      </c>
      <c r="J57" s="62"/>
      <c r="K57" s="63">
        <v>45821</v>
      </c>
      <c r="L57" s="62"/>
      <c r="M57" s="63">
        <v>45811</v>
      </c>
      <c r="N57" s="62" t="s">
        <v>1710</v>
      </c>
      <c r="O57" s="62" t="s">
        <v>222</v>
      </c>
      <c r="P57" s="62">
        <v>1</v>
      </c>
      <c r="Q57" s="62"/>
      <c r="R57" s="62"/>
      <c r="S57" s="62" t="s">
        <v>828</v>
      </c>
      <c r="T57" s="62" t="s">
        <v>829</v>
      </c>
      <c r="U57" s="62" t="s">
        <v>787</v>
      </c>
      <c r="V57" s="62" t="s">
        <v>141</v>
      </c>
      <c r="W57" s="62"/>
      <c r="X57" s="62" t="s">
        <v>746</v>
      </c>
      <c r="Y57" s="62" t="s">
        <v>747</v>
      </c>
      <c r="Z57" s="62" t="s">
        <v>352</v>
      </c>
      <c r="AA57" s="62"/>
      <c r="AB57" s="62"/>
      <c r="AC57" s="62" t="s">
        <v>1710</v>
      </c>
      <c r="AD57" s="62"/>
      <c r="AE57" s="62"/>
      <c r="AF57" s="62" t="s">
        <v>43</v>
      </c>
      <c r="AG57" s="62"/>
      <c r="AH57" s="62" t="s">
        <v>203</v>
      </c>
    </row>
    <row r="58" spans="1:34">
      <c r="A58" s="57">
        <f t="shared" si="2"/>
        <v>1</v>
      </c>
      <c r="B58" s="57" t="str">
        <f t="shared" si="1"/>
        <v>OCMLEDIPOLEDIPO-060225-0001</v>
      </c>
      <c r="C58" s="57" t="str">
        <f>IFERROR(VLOOKUP(B58,jun10Normal!B:B,1,0),"Acknowledged")</f>
        <v>OCMLEDIPOLEDIPO-060225-0001</v>
      </c>
      <c r="D58" s="57" t="s">
        <v>43</v>
      </c>
      <c r="E58" s="57" t="str">
        <f>VLOOKUP(O58,'user list'!A:B,2,0)</f>
        <v>LEDIPO</v>
      </c>
      <c r="F58" s="62" t="s">
        <v>1400</v>
      </c>
      <c r="G58" s="62" t="s">
        <v>43</v>
      </c>
      <c r="H58" s="63">
        <v>45810</v>
      </c>
      <c r="I58" s="62" t="s">
        <v>1401</v>
      </c>
      <c r="J58" s="62"/>
      <c r="K58" s="62"/>
      <c r="L58" s="62"/>
      <c r="M58" s="63">
        <v>45810</v>
      </c>
      <c r="N58" s="62" t="s">
        <v>784</v>
      </c>
      <c r="O58" s="62" t="s">
        <v>222</v>
      </c>
      <c r="P58" s="62">
        <v>1</v>
      </c>
      <c r="Q58" s="62"/>
      <c r="R58" s="62"/>
      <c r="S58" s="62" t="s">
        <v>792</v>
      </c>
      <c r="T58" s="62" t="s">
        <v>793</v>
      </c>
      <c r="U58" s="62" t="s">
        <v>809</v>
      </c>
      <c r="V58" s="62"/>
      <c r="W58" s="62"/>
      <c r="X58" s="62"/>
      <c r="Y58" s="62"/>
      <c r="Z58" s="62"/>
      <c r="AA58" s="62"/>
      <c r="AB58" s="62"/>
      <c r="AC58" s="62"/>
      <c r="AD58" s="62"/>
      <c r="AE58" s="62"/>
      <c r="AF58" s="62"/>
      <c r="AG58" s="62"/>
      <c r="AH58" s="62" t="s">
        <v>191</v>
      </c>
    </row>
    <row r="59" spans="1:34">
      <c r="A59" s="57">
        <f t="shared" si="2"/>
        <v>1</v>
      </c>
      <c r="B59" s="57" t="str">
        <f t="shared" si="1"/>
        <v>OCMMDADMDAD-060525-0002</v>
      </c>
      <c r="C59" s="57" t="str">
        <f>IFERROR(VLOOKUP(B59,jun10Normal!B:B,1,0),"Acknowledged")</f>
        <v>OCMMDADMDAD-060525-0002</v>
      </c>
      <c r="D59" s="57" t="s">
        <v>43</v>
      </c>
      <c r="E59" s="57" t="str">
        <f>VLOOKUP(O59,'user list'!A:B,2,0)</f>
        <v>MDAD</v>
      </c>
      <c r="F59" s="62" t="s">
        <v>1180</v>
      </c>
      <c r="G59" s="62" t="s">
        <v>42</v>
      </c>
      <c r="H59" s="63">
        <v>45812</v>
      </c>
      <c r="I59" s="62" t="s">
        <v>1181</v>
      </c>
      <c r="J59" s="62"/>
      <c r="K59" s="62"/>
      <c r="L59" s="62"/>
      <c r="M59" s="63">
        <v>45813</v>
      </c>
      <c r="N59" s="62" t="s">
        <v>784</v>
      </c>
      <c r="O59" s="62" t="s">
        <v>223</v>
      </c>
      <c r="P59" s="62">
        <v>1</v>
      </c>
      <c r="Q59" s="62"/>
      <c r="R59" s="62"/>
      <c r="S59" s="62" t="s">
        <v>828</v>
      </c>
      <c r="T59" s="62"/>
      <c r="U59" s="62" t="s">
        <v>809</v>
      </c>
      <c r="V59" s="62"/>
      <c r="W59" s="62"/>
      <c r="X59" s="62"/>
      <c r="Y59" s="62"/>
      <c r="Z59" s="62"/>
      <c r="AA59" s="62"/>
      <c r="AB59" s="62"/>
      <c r="AC59" s="62"/>
      <c r="AD59" s="62"/>
      <c r="AE59" s="62"/>
      <c r="AF59" s="62"/>
      <c r="AG59" s="62"/>
      <c r="AH59" s="62" t="s">
        <v>217</v>
      </c>
    </row>
    <row r="60" spans="1:34">
      <c r="A60" s="57">
        <f t="shared" si="2"/>
        <v>1</v>
      </c>
      <c r="B60" s="57" t="str">
        <f t="shared" si="1"/>
        <v>OCMMDADMDAD-060425-0009</v>
      </c>
      <c r="C60" s="57" t="str">
        <f>IFERROR(VLOOKUP(B60,jun10Normal!B:B,1,0),"Acknowledged")</f>
        <v>OCMMDADMDAD-060425-0009</v>
      </c>
      <c r="D60" s="57" t="s">
        <v>43</v>
      </c>
      <c r="E60" s="57" t="str">
        <f>VLOOKUP(O60,'user list'!A:B,2,0)</f>
        <v>MDAD</v>
      </c>
      <c r="F60" s="62" t="s">
        <v>1219</v>
      </c>
      <c r="G60" s="62" t="s">
        <v>42</v>
      </c>
      <c r="H60" s="63">
        <v>45812</v>
      </c>
      <c r="I60" s="62" t="s">
        <v>1220</v>
      </c>
      <c r="J60" s="62"/>
      <c r="K60" s="62"/>
      <c r="L60" s="62"/>
      <c r="M60" s="63">
        <v>45812</v>
      </c>
      <c r="N60" s="62" t="s">
        <v>784</v>
      </c>
      <c r="O60" s="62" t="s">
        <v>223</v>
      </c>
      <c r="P60" s="62">
        <v>1</v>
      </c>
      <c r="Q60" s="62"/>
      <c r="R60" s="62"/>
      <c r="S60" s="62" t="s">
        <v>828</v>
      </c>
      <c r="T60" s="62"/>
      <c r="U60" s="62" t="s">
        <v>809</v>
      </c>
      <c r="V60" s="62"/>
      <c r="W60" s="62"/>
      <c r="X60" s="62"/>
      <c r="Y60" s="62"/>
      <c r="Z60" s="62"/>
      <c r="AA60" s="62"/>
      <c r="AB60" s="62"/>
      <c r="AC60" s="62"/>
      <c r="AD60" s="62"/>
      <c r="AE60" s="62"/>
      <c r="AF60" s="62"/>
      <c r="AG60" s="62"/>
      <c r="AH60" s="62" t="s">
        <v>213</v>
      </c>
    </row>
    <row r="61" spans="1:34">
      <c r="A61" s="57">
        <f t="shared" si="2"/>
        <v>1</v>
      </c>
      <c r="B61" s="57" t="str">
        <f t="shared" si="1"/>
        <v>OCMMDADMDAD-060425-0007</v>
      </c>
      <c r="C61" s="57" t="str">
        <f>IFERROR(VLOOKUP(B61,jun10Normal!B:B,1,0),"Acknowledged")</f>
        <v>OCMMDADMDAD-060425-0007</v>
      </c>
      <c r="D61" s="57" t="s">
        <v>43</v>
      </c>
      <c r="E61" s="57" t="str">
        <f>VLOOKUP(O61,'user list'!A:B,2,0)</f>
        <v>MDAD</v>
      </c>
      <c r="F61" s="62" t="s">
        <v>1638</v>
      </c>
      <c r="G61" s="62" t="s">
        <v>42</v>
      </c>
      <c r="H61" s="63">
        <v>45810</v>
      </c>
      <c r="I61" s="62" t="s">
        <v>1639</v>
      </c>
      <c r="J61" s="62"/>
      <c r="K61" s="62"/>
      <c r="L61" s="62"/>
      <c r="M61" s="63">
        <v>45812</v>
      </c>
      <c r="N61" s="62" t="s">
        <v>1433</v>
      </c>
      <c r="O61" s="62" t="s">
        <v>223</v>
      </c>
      <c r="P61" s="62">
        <v>1</v>
      </c>
      <c r="Q61" s="62"/>
      <c r="R61" s="62"/>
      <c r="S61" s="62" t="s">
        <v>828</v>
      </c>
      <c r="T61" s="62"/>
      <c r="U61" s="62" t="s">
        <v>809</v>
      </c>
      <c r="V61" s="62"/>
      <c r="W61" s="62"/>
      <c r="X61" s="62"/>
      <c r="Y61" s="62"/>
      <c r="Z61" s="62"/>
      <c r="AA61" s="62"/>
      <c r="AB61" s="62"/>
      <c r="AC61" s="62"/>
      <c r="AD61" s="62"/>
      <c r="AE61" s="62"/>
      <c r="AF61" s="62"/>
      <c r="AG61" s="62"/>
      <c r="AH61" s="62"/>
    </row>
    <row r="62" spans="1:34">
      <c r="A62" s="57">
        <f t="shared" si="2"/>
        <v>1</v>
      </c>
      <c r="B62" s="57" t="str">
        <f t="shared" si="1"/>
        <v>OCMMDADMDAD-060225-0001</v>
      </c>
      <c r="C62" s="57" t="str">
        <f>IFERROR(VLOOKUP(B62,jun10Normal!B:B,1,0),"Acknowledged")</f>
        <v>Acknowledged</v>
      </c>
      <c r="D62" s="57" t="s">
        <v>43</v>
      </c>
      <c r="E62" s="57" t="str">
        <f>VLOOKUP(O62,'user list'!A:B,2,0)</f>
        <v>MDAD</v>
      </c>
      <c r="F62" s="62" t="s">
        <v>1428</v>
      </c>
      <c r="G62" s="62" t="s">
        <v>1429</v>
      </c>
      <c r="H62" s="63">
        <v>45806</v>
      </c>
      <c r="I62" s="62" t="s">
        <v>1394</v>
      </c>
      <c r="J62" s="62"/>
      <c r="K62" s="62"/>
      <c r="L62" s="62"/>
      <c r="M62" s="63">
        <v>45810</v>
      </c>
      <c r="N62" s="62" t="s">
        <v>784</v>
      </c>
      <c r="O62" s="62" t="s">
        <v>223</v>
      </c>
      <c r="P62" s="62">
        <v>2</v>
      </c>
      <c r="Q62" s="62" t="s">
        <v>1430</v>
      </c>
      <c r="R62" s="62"/>
      <c r="S62" s="62" t="s">
        <v>785</v>
      </c>
      <c r="T62" s="62"/>
      <c r="U62" s="62" t="s">
        <v>809</v>
      </c>
      <c r="V62" s="62"/>
      <c r="W62" s="62"/>
      <c r="X62" s="62"/>
      <c r="Y62" s="62"/>
      <c r="Z62" s="62"/>
      <c r="AA62" s="62"/>
      <c r="AB62" s="62"/>
      <c r="AC62" s="62"/>
      <c r="AD62" s="62"/>
      <c r="AE62" s="62"/>
      <c r="AF62" s="62"/>
      <c r="AG62" s="62"/>
      <c r="AH62" s="62" t="s">
        <v>262</v>
      </c>
    </row>
    <row r="63" spans="1:34">
      <c r="A63" s="57">
        <f t="shared" si="2"/>
        <v>1</v>
      </c>
      <c r="B63" s="57" t="str">
        <f t="shared" si="1"/>
        <v>OCMOCAOCA-061025-0004</v>
      </c>
      <c r="C63" s="57" t="str">
        <f>IFERROR(VLOOKUP(B63,jun10Normal!B:B,1,0),"Acknowledged")</f>
        <v>OCMOCAOCA-061025-0004</v>
      </c>
      <c r="D63" s="57" t="s">
        <v>43</v>
      </c>
      <c r="E63" s="57" t="str">
        <f>VLOOKUP(O63,'user list'!A:B,2,0)</f>
        <v>OCA</v>
      </c>
      <c r="F63" s="62" t="s">
        <v>982</v>
      </c>
      <c r="G63" s="62" t="s">
        <v>749</v>
      </c>
      <c r="H63" s="63">
        <v>45817</v>
      </c>
      <c r="I63" s="62" t="s">
        <v>983</v>
      </c>
      <c r="J63" s="62"/>
      <c r="K63" s="62"/>
      <c r="L63" s="62"/>
      <c r="M63" s="63">
        <v>45818</v>
      </c>
      <c r="N63" s="62" t="s">
        <v>784</v>
      </c>
      <c r="O63" s="62" t="s">
        <v>228</v>
      </c>
      <c r="P63" s="62">
        <v>1</v>
      </c>
      <c r="Q63" s="62"/>
      <c r="R63" s="62"/>
      <c r="S63" s="62" t="s">
        <v>828</v>
      </c>
      <c r="T63" s="62" t="s">
        <v>829</v>
      </c>
      <c r="U63" s="62" t="s">
        <v>809</v>
      </c>
      <c r="V63" s="62"/>
      <c r="W63" s="62"/>
      <c r="X63" s="62"/>
      <c r="Y63" s="62"/>
      <c r="Z63" s="62"/>
      <c r="AA63" s="62"/>
      <c r="AB63" s="62"/>
      <c r="AC63" s="62"/>
      <c r="AD63" s="62"/>
      <c r="AE63" s="62"/>
      <c r="AF63" s="62"/>
      <c r="AG63" s="62"/>
      <c r="AH63" s="62" t="s">
        <v>205</v>
      </c>
    </row>
    <row r="64" spans="1:34">
      <c r="A64" s="57">
        <f t="shared" si="2"/>
        <v>1</v>
      </c>
      <c r="B64" s="57" t="str">
        <f t="shared" si="1"/>
        <v>OCMOCAOCA-061025-0003</v>
      </c>
      <c r="C64" s="57" t="str">
        <f>IFERROR(VLOOKUP(B64,jun10Normal!B:B,1,0),"Acknowledged")</f>
        <v>OCMOCAOCA-061025-0003</v>
      </c>
      <c r="D64" s="57" t="s">
        <v>43</v>
      </c>
      <c r="E64" s="57" t="str">
        <f>VLOOKUP(O64,'user list'!A:B,2,0)</f>
        <v>OCA</v>
      </c>
      <c r="F64" s="62" t="s">
        <v>359</v>
      </c>
      <c r="G64" s="62" t="s">
        <v>360</v>
      </c>
      <c r="H64" s="63">
        <v>45817</v>
      </c>
      <c r="I64" s="62" t="s">
        <v>361</v>
      </c>
      <c r="J64" s="62"/>
      <c r="K64" s="62"/>
      <c r="L64" s="62"/>
      <c r="M64" s="63">
        <v>45818</v>
      </c>
      <c r="N64" s="62" t="s">
        <v>784</v>
      </c>
      <c r="O64" s="62" t="s">
        <v>228</v>
      </c>
      <c r="P64" s="62">
        <v>1</v>
      </c>
      <c r="Q64" s="62"/>
      <c r="R64" s="62"/>
      <c r="S64" s="62" t="s">
        <v>828</v>
      </c>
      <c r="T64" s="62" t="s">
        <v>829</v>
      </c>
      <c r="U64" s="62" t="s">
        <v>809</v>
      </c>
      <c r="V64" s="62"/>
      <c r="W64" s="62"/>
      <c r="X64" s="62"/>
      <c r="Y64" s="62"/>
      <c r="Z64" s="62"/>
      <c r="AA64" s="62"/>
      <c r="AB64" s="62"/>
      <c r="AC64" s="62"/>
      <c r="AD64" s="62"/>
      <c r="AE64" s="62"/>
      <c r="AF64" s="62"/>
      <c r="AG64" s="62"/>
      <c r="AH64" s="62" t="s">
        <v>200</v>
      </c>
    </row>
    <row r="65" spans="1:34">
      <c r="A65" s="57">
        <f t="shared" si="2"/>
        <v>1</v>
      </c>
      <c r="B65" s="57" t="str">
        <f t="shared" si="1"/>
        <v>OCMOCAOCA-061025-0002</v>
      </c>
      <c r="C65" s="57" t="str">
        <f>IFERROR(VLOOKUP(B65,jun10Normal!B:B,1,0),"Acknowledged")</f>
        <v>OCMOCAOCA-061025-0002</v>
      </c>
      <c r="D65" s="57" t="s">
        <v>43</v>
      </c>
      <c r="E65" s="57" t="str">
        <f>VLOOKUP(O65,'user list'!A:B,2,0)</f>
        <v>OCA</v>
      </c>
      <c r="F65" s="62" t="s">
        <v>984</v>
      </c>
      <c r="G65" s="62" t="s">
        <v>749</v>
      </c>
      <c r="H65" s="63">
        <v>45817</v>
      </c>
      <c r="I65" s="62" t="s">
        <v>985</v>
      </c>
      <c r="J65" s="62"/>
      <c r="K65" s="62"/>
      <c r="L65" s="62"/>
      <c r="M65" s="63">
        <v>45818</v>
      </c>
      <c r="N65" s="62" t="s">
        <v>784</v>
      </c>
      <c r="O65" s="62" t="s">
        <v>228</v>
      </c>
      <c r="P65" s="62">
        <v>1</v>
      </c>
      <c r="Q65" s="62"/>
      <c r="R65" s="62"/>
      <c r="S65" s="62" t="s">
        <v>828</v>
      </c>
      <c r="T65" s="62" t="s">
        <v>829</v>
      </c>
      <c r="U65" s="62" t="s">
        <v>809</v>
      </c>
      <c r="V65" s="62"/>
      <c r="W65" s="62"/>
      <c r="X65" s="62"/>
      <c r="Y65" s="62"/>
      <c r="Z65" s="62"/>
      <c r="AA65" s="62"/>
      <c r="AB65" s="62"/>
      <c r="AC65" s="62"/>
      <c r="AD65" s="62"/>
      <c r="AE65" s="62"/>
      <c r="AF65" s="62"/>
      <c r="AG65" s="62"/>
      <c r="AH65" s="62" t="s">
        <v>194</v>
      </c>
    </row>
    <row r="66" spans="1:34">
      <c r="A66" s="57">
        <f t="shared" si="2"/>
        <v>1</v>
      </c>
      <c r="B66" s="57" t="str">
        <f t="shared" si="1"/>
        <v>OCMOCAOCA-060925-0004</v>
      </c>
      <c r="C66" s="57" t="str">
        <f>IFERROR(VLOOKUP(B66,jun10Normal!B:B,1,0),"Acknowledged")</f>
        <v>OCMOCAOCA-060925-0004</v>
      </c>
      <c r="D66" s="57" t="s">
        <v>43</v>
      </c>
      <c r="E66" s="57" t="str">
        <f>VLOOKUP(O66,'user list'!A:B,2,0)</f>
        <v>OCA</v>
      </c>
      <c r="F66" s="62" t="s">
        <v>1805</v>
      </c>
      <c r="G66" s="62" t="s">
        <v>1039</v>
      </c>
      <c r="H66" s="63">
        <v>45813</v>
      </c>
      <c r="I66" s="62" t="s">
        <v>1806</v>
      </c>
      <c r="J66" s="62"/>
      <c r="K66" s="62"/>
      <c r="L66" s="62"/>
      <c r="M66" s="63">
        <v>45817</v>
      </c>
      <c r="N66" s="62" t="s">
        <v>1804</v>
      </c>
      <c r="O66" s="62" t="s">
        <v>228</v>
      </c>
      <c r="P66" s="62">
        <v>1</v>
      </c>
      <c r="Q66" s="62"/>
      <c r="R66" s="62"/>
      <c r="S66" s="62" t="s">
        <v>805</v>
      </c>
      <c r="T66" s="62" t="s">
        <v>806</v>
      </c>
      <c r="U66" s="62"/>
      <c r="V66" s="62"/>
      <c r="W66" s="62"/>
      <c r="X66" s="62"/>
      <c r="Y66" s="62"/>
      <c r="Z66" s="62"/>
      <c r="AA66" s="62"/>
      <c r="AB66" s="62"/>
      <c r="AC66" s="62"/>
      <c r="AD66" s="62"/>
      <c r="AE66" s="62"/>
      <c r="AF66" s="62"/>
      <c r="AG66" s="62"/>
      <c r="AH66" s="62"/>
    </row>
    <row r="67" spans="1:34">
      <c r="A67" s="57">
        <f t="shared" si="2"/>
        <v>1</v>
      </c>
      <c r="B67" s="57" t="str">
        <f t="shared" si="1"/>
        <v>OCMOCAOCA-060925-0003</v>
      </c>
      <c r="C67" s="57" t="str">
        <f>IFERROR(VLOOKUP(B67,jun10Normal!B:B,1,0),"Acknowledged")</f>
        <v>OCMOCAOCA-060925-0003</v>
      </c>
      <c r="D67" s="57" t="s">
        <v>43</v>
      </c>
      <c r="E67" s="57" t="str">
        <f>VLOOKUP(O67,'user list'!A:B,2,0)</f>
        <v>OCA</v>
      </c>
      <c r="F67" s="62" t="s">
        <v>1807</v>
      </c>
      <c r="G67" s="62" t="s">
        <v>991</v>
      </c>
      <c r="H67" s="63">
        <v>45813</v>
      </c>
      <c r="I67" s="62" t="s">
        <v>1808</v>
      </c>
      <c r="J67" s="62"/>
      <c r="K67" s="62"/>
      <c r="L67" s="62"/>
      <c r="M67" s="63">
        <v>45817</v>
      </c>
      <c r="N67" s="62" t="s">
        <v>1804</v>
      </c>
      <c r="O67" s="62" t="s">
        <v>228</v>
      </c>
      <c r="P67" s="62">
        <v>1</v>
      </c>
      <c r="Q67" s="62"/>
      <c r="R67" s="62"/>
      <c r="S67" s="62" t="s">
        <v>828</v>
      </c>
      <c r="T67" s="62"/>
      <c r="U67" s="62" t="s">
        <v>809</v>
      </c>
      <c r="V67" s="62"/>
      <c r="W67" s="62"/>
      <c r="X67" s="62"/>
      <c r="Y67" s="62"/>
      <c r="Z67" s="62"/>
      <c r="AA67" s="62"/>
      <c r="AB67" s="62"/>
      <c r="AC67" s="62"/>
      <c r="AD67" s="62"/>
      <c r="AE67" s="62"/>
      <c r="AF67" s="62"/>
      <c r="AG67" s="62"/>
      <c r="AH67" s="62"/>
    </row>
    <row r="68" spans="1:34">
      <c r="A68" s="57">
        <f t="shared" si="2"/>
        <v>1</v>
      </c>
      <c r="B68" s="57" t="str">
        <f t="shared" ref="B68:B120" si="3">D68&amp;E68&amp;I68</f>
        <v>OCMOCAOCA-060925-0002</v>
      </c>
      <c r="C68" s="57" t="str">
        <f>IFERROR(VLOOKUP(B68,jun10Normal!B:B,1,0),"Acknowledged")</f>
        <v>OCMOCAOCA-060925-0002</v>
      </c>
      <c r="D68" s="57" t="s">
        <v>43</v>
      </c>
      <c r="E68" s="57" t="str">
        <f>VLOOKUP(O68,'user list'!A:B,2,0)</f>
        <v>OCA</v>
      </c>
      <c r="F68" s="62" t="s">
        <v>1809</v>
      </c>
      <c r="G68" s="62" t="s">
        <v>991</v>
      </c>
      <c r="H68" s="63">
        <v>45813</v>
      </c>
      <c r="I68" s="62" t="s">
        <v>1810</v>
      </c>
      <c r="J68" s="62"/>
      <c r="K68" s="62"/>
      <c r="L68" s="62"/>
      <c r="M68" s="63">
        <v>45817</v>
      </c>
      <c r="N68" s="62" t="s">
        <v>1804</v>
      </c>
      <c r="O68" s="62" t="s">
        <v>228</v>
      </c>
      <c r="P68" s="62">
        <v>1</v>
      </c>
      <c r="Q68" s="62"/>
      <c r="R68" s="62"/>
      <c r="S68" s="62" t="s">
        <v>828</v>
      </c>
      <c r="T68" s="62"/>
      <c r="U68" s="62" t="s">
        <v>809</v>
      </c>
      <c r="V68" s="62"/>
      <c r="W68" s="62"/>
      <c r="X68" s="62"/>
      <c r="Y68" s="62"/>
      <c r="Z68" s="62"/>
      <c r="AA68" s="62"/>
      <c r="AB68" s="62"/>
      <c r="AC68" s="62"/>
      <c r="AD68" s="62"/>
      <c r="AE68" s="62"/>
      <c r="AF68" s="62"/>
      <c r="AG68" s="62"/>
      <c r="AH68" s="62"/>
    </row>
    <row r="69" spans="1:34">
      <c r="A69" s="57">
        <f t="shared" si="2"/>
        <v>1</v>
      </c>
      <c r="B69" s="57" t="str">
        <f t="shared" si="3"/>
        <v>OCMOCAOCA-060425-0007</v>
      </c>
      <c r="C69" s="57" t="str">
        <f>IFERROR(VLOOKUP(B69,jun10Normal!B:B,1,0),"Acknowledged")</f>
        <v>Acknowledged</v>
      </c>
      <c r="D69" s="57" t="s">
        <v>43</v>
      </c>
      <c r="E69" s="57" t="str">
        <f>VLOOKUP(O69,'user list'!A:B,2,0)</f>
        <v>OCA</v>
      </c>
      <c r="F69" s="62" t="s">
        <v>1849</v>
      </c>
      <c r="G69" s="62" t="s">
        <v>749</v>
      </c>
      <c r="H69" s="63">
        <v>45812</v>
      </c>
      <c r="I69" s="62" t="s">
        <v>1816</v>
      </c>
      <c r="J69" s="62"/>
      <c r="K69" s="62"/>
      <c r="L69" s="62"/>
      <c r="M69" s="63">
        <v>45812</v>
      </c>
      <c r="N69" s="62" t="s">
        <v>1850</v>
      </c>
      <c r="O69" s="62" t="s">
        <v>228</v>
      </c>
      <c r="P69" s="62">
        <v>2</v>
      </c>
      <c r="Q69" s="62"/>
      <c r="R69" s="62"/>
      <c r="S69" s="62" t="s">
        <v>828</v>
      </c>
      <c r="T69" s="62"/>
      <c r="U69" s="62" t="s">
        <v>787</v>
      </c>
      <c r="V69" s="62"/>
      <c r="W69" s="62"/>
      <c r="X69" s="62"/>
      <c r="Y69" s="62"/>
      <c r="Z69" s="62"/>
      <c r="AA69" s="62"/>
      <c r="AB69" s="62"/>
      <c r="AC69" s="62"/>
      <c r="AD69" s="62"/>
      <c r="AE69" s="62"/>
      <c r="AF69" s="62"/>
      <c r="AG69" s="62"/>
      <c r="AH69" s="62" t="s">
        <v>255</v>
      </c>
    </row>
    <row r="70" spans="1:34">
      <c r="A70" s="57">
        <f t="shared" si="2"/>
        <v>1</v>
      </c>
      <c r="B70" s="57" t="str">
        <f t="shared" si="3"/>
        <v>OCMOCAOCA-060425-0005</v>
      </c>
      <c r="C70" s="57" t="str">
        <f>IFERROR(VLOOKUP(B70,jun10Normal!B:B,1,0),"Acknowledged")</f>
        <v>OCMOCAOCA-060425-0005</v>
      </c>
      <c r="D70" s="57" t="s">
        <v>43</v>
      </c>
      <c r="E70" s="57" t="str">
        <f>VLOOKUP(O70,'user list'!A:B,2,0)</f>
        <v>OCA</v>
      </c>
      <c r="F70" s="62" t="s">
        <v>1854</v>
      </c>
      <c r="G70" s="62" t="s">
        <v>1855</v>
      </c>
      <c r="H70" s="63">
        <v>45790</v>
      </c>
      <c r="I70" s="62" t="s">
        <v>1856</v>
      </c>
      <c r="J70" s="62"/>
      <c r="K70" s="62"/>
      <c r="L70" s="62"/>
      <c r="M70" s="63">
        <v>45812</v>
      </c>
      <c r="N70" s="62" t="s">
        <v>1804</v>
      </c>
      <c r="O70" s="62" t="s">
        <v>228</v>
      </c>
      <c r="P70" s="62">
        <v>1</v>
      </c>
      <c r="Q70" s="62" t="s">
        <v>1857</v>
      </c>
      <c r="R70" s="62"/>
      <c r="S70" s="62" t="s">
        <v>785</v>
      </c>
      <c r="T70" s="62"/>
      <c r="U70" s="62" t="s">
        <v>809</v>
      </c>
      <c r="V70" s="62"/>
      <c r="W70" s="62"/>
      <c r="X70" s="62"/>
      <c r="Y70" s="62"/>
      <c r="Z70" s="62"/>
      <c r="AA70" s="62"/>
      <c r="AB70" s="62"/>
      <c r="AC70" s="62"/>
      <c r="AD70" s="62"/>
      <c r="AE70" s="62"/>
      <c r="AF70" s="62"/>
      <c r="AG70" s="62"/>
      <c r="AH70" s="62"/>
    </row>
    <row r="71" spans="1:34">
      <c r="A71" s="57">
        <f t="shared" si="2"/>
        <v>1</v>
      </c>
      <c r="B71" s="57" t="str">
        <f t="shared" si="3"/>
        <v>OCMOCAOCA-060225-0003</v>
      </c>
      <c r="C71" s="57" t="str">
        <f>IFERROR(VLOOKUP(B71,jun10Normal!B:B,1,0),"Acknowledged")</f>
        <v>Acknowledged</v>
      </c>
      <c r="D71" s="57" t="s">
        <v>43</v>
      </c>
      <c r="E71" s="57" t="str">
        <f>VLOOKUP(O71,'user list'!A:B,2,0)</f>
        <v>OCA</v>
      </c>
      <c r="F71" s="62" t="s">
        <v>769</v>
      </c>
      <c r="G71" s="62" t="s">
        <v>749</v>
      </c>
      <c r="H71" s="63">
        <v>45810</v>
      </c>
      <c r="I71" s="62" t="s">
        <v>770</v>
      </c>
      <c r="J71" s="62"/>
      <c r="K71" s="62"/>
      <c r="L71" s="62"/>
      <c r="M71" s="63">
        <v>45810</v>
      </c>
      <c r="N71" s="62" t="s">
        <v>1707</v>
      </c>
      <c r="O71" s="62" t="s">
        <v>225</v>
      </c>
      <c r="P71" s="62">
        <v>1</v>
      </c>
      <c r="Q71" s="62"/>
      <c r="R71" s="62"/>
      <c r="S71" s="62"/>
      <c r="T71" s="62"/>
      <c r="U71" s="62" t="s">
        <v>809</v>
      </c>
      <c r="V71" s="62" t="s">
        <v>134</v>
      </c>
      <c r="W71" s="62"/>
      <c r="X71" s="62" t="s">
        <v>751</v>
      </c>
      <c r="Y71" s="62" t="s">
        <v>363</v>
      </c>
      <c r="Z71" s="62" t="s">
        <v>324</v>
      </c>
      <c r="AA71" s="62"/>
      <c r="AB71" s="62"/>
      <c r="AC71" s="62" t="s">
        <v>375</v>
      </c>
      <c r="AD71" s="62"/>
      <c r="AE71" s="62"/>
      <c r="AF71" s="62" t="s">
        <v>43</v>
      </c>
      <c r="AG71" s="62"/>
      <c r="AH71" s="62" t="s">
        <v>214</v>
      </c>
    </row>
    <row r="72" spans="1:34">
      <c r="A72" s="57">
        <f t="shared" si="2"/>
        <v>1</v>
      </c>
      <c r="B72" s="57" t="str">
        <f t="shared" si="3"/>
        <v>OCMOCAOCA-060225-0002</v>
      </c>
      <c r="C72" s="57" t="str">
        <f>IFERROR(VLOOKUP(B72,jun10Normal!B:B,1,0),"Acknowledged")</f>
        <v>Acknowledged</v>
      </c>
      <c r="D72" s="57" t="s">
        <v>43</v>
      </c>
      <c r="E72" s="57" t="str">
        <f>VLOOKUP(O72,'user list'!A:B,2,0)</f>
        <v>OCA</v>
      </c>
      <c r="F72" s="62" t="s">
        <v>748</v>
      </c>
      <c r="G72" s="62" t="s">
        <v>749</v>
      </c>
      <c r="H72" s="63">
        <v>45810</v>
      </c>
      <c r="I72" s="62" t="s">
        <v>750</v>
      </c>
      <c r="J72" s="62"/>
      <c r="K72" s="62"/>
      <c r="L72" s="62"/>
      <c r="M72" s="63">
        <v>45810</v>
      </c>
      <c r="N72" s="62" t="s">
        <v>1707</v>
      </c>
      <c r="O72" s="62" t="s">
        <v>225</v>
      </c>
      <c r="P72" s="62"/>
      <c r="Q72" s="62"/>
      <c r="R72" s="62"/>
      <c r="S72" s="62"/>
      <c r="T72" s="62"/>
      <c r="U72" s="62"/>
      <c r="V72" s="62" t="s">
        <v>134</v>
      </c>
      <c r="W72" s="62"/>
      <c r="X72" s="62" t="s">
        <v>751</v>
      </c>
      <c r="Y72" s="62" t="s">
        <v>363</v>
      </c>
      <c r="Z72" s="62" t="s">
        <v>324</v>
      </c>
      <c r="AA72" s="62"/>
      <c r="AB72" s="62"/>
      <c r="AC72" s="62" t="s">
        <v>375</v>
      </c>
      <c r="AD72" s="62"/>
      <c r="AE72" s="62"/>
      <c r="AF72" s="62" t="s">
        <v>43</v>
      </c>
      <c r="AG72" s="62"/>
      <c r="AH72" s="62" t="s">
        <v>284</v>
      </c>
    </row>
    <row r="73" spans="1:34">
      <c r="A73" s="57">
        <f t="shared" si="2"/>
        <v>1</v>
      </c>
      <c r="B73" s="57" t="str">
        <f t="shared" si="3"/>
        <v>OCMOCAOCA-060225-0002</v>
      </c>
      <c r="C73" s="57" t="str">
        <f>IFERROR(VLOOKUP(B73,jun10Normal!B:B,1,0),"Acknowledged")</f>
        <v>Acknowledged</v>
      </c>
      <c r="D73" s="57" t="s">
        <v>43</v>
      </c>
      <c r="E73" s="57" t="str">
        <f>VLOOKUP(O73,'user list'!A:B,2,0)</f>
        <v>OCA</v>
      </c>
      <c r="F73" s="62" t="s">
        <v>1679</v>
      </c>
      <c r="G73" s="62" t="s">
        <v>749</v>
      </c>
      <c r="H73" s="63">
        <v>45810</v>
      </c>
      <c r="I73" s="62" t="s">
        <v>750</v>
      </c>
      <c r="J73" s="62"/>
      <c r="K73" s="62"/>
      <c r="L73" s="62"/>
      <c r="M73" s="63">
        <v>45810</v>
      </c>
      <c r="N73" s="62" t="s">
        <v>1433</v>
      </c>
      <c r="O73" s="62" t="s">
        <v>225</v>
      </c>
      <c r="P73" s="62">
        <v>1</v>
      </c>
      <c r="Q73" s="62"/>
      <c r="R73" s="62" t="s">
        <v>160</v>
      </c>
      <c r="S73" s="62"/>
      <c r="T73" s="62"/>
      <c r="U73" s="62" t="s">
        <v>787</v>
      </c>
      <c r="V73" s="62"/>
      <c r="W73" s="62"/>
      <c r="X73" s="62"/>
      <c r="Y73" s="62"/>
      <c r="Z73" s="62"/>
      <c r="AA73" s="62"/>
      <c r="AB73" s="62"/>
      <c r="AC73" s="62"/>
      <c r="AD73" s="62"/>
      <c r="AE73" s="62"/>
      <c r="AF73" s="62"/>
      <c r="AG73" s="62"/>
      <c r="AH73" s="62"/>
    </row>
    <row r="74" spans="1:34">
      <c r="A74" s="57">
        <f t="shared" si="2"/>
        <v>1</v>
      </c>
      <c r="B74" s="57" t="str">
        <f t="shared" si="3"/>
        <v>OCMOCAsOCAs-060525-0001</v>
      </c>
      <c r="C74" s="57" t="str">
        <f>IFERROR(VLOOKUP(B74,jun10Normal!B:B,1,0),"Acknowledged")</f>
        <v>OCMOCAsOCAs-060525-0001</v>
      </c>
      <c r="D74" s="57" t="s">
        <v>43</v>
      </c>
      <c r="E74" s="57" t="str">
        <f>VLOOKUP(O74,'user list'!A:B,2,0)</f>
        <v>OCAs</v>
      </c>
      <c r="F74" s="62" t="s">
        <v>1817</v>
      </c>
      <c r="G74" s="62" t="s">
        <v>1818</v>
      </c>
      <c r="H74" s="63">
        <v>45805</v>
      </c>
      <c r="I74" s="62" t="s">
        <v>1819</v>
      </c>
      <c r="J74" s="62"/>
      <c r="K74" s="62"/>
      <c r="L74" s="62"/>
      <c r="M74" s="63">
        <v>45813</v>
      </c>
      <c r="N74" s="62" t="s">
        <v>784</v>
      </c>
      <c r="O74" s="62" t="s">
        <v>279</v>
      </c>
      <c r="P74" s="62">
        <v>1</v>
      </c>
      <c r="Q74" s="62"/>
      <c r="R74" s="62"/>
      <c r="S74" s="62"/>
      <c r="T74" s="62"/>
      <c r="U74" s="62"/>
      <c r="V74" s="62"/>
      <c r="W74" s="62"/>
      <c r="X74" s="62"/>
      <c r="Y74" s="62"/>
      <c r="Z74" s="62"/>
      <c r="AA74" s="62"/>
      <c r="AB74" s="62"/>
      <c r="AC74" s="62"/>
      <c r="AD74" s="62"/>
      <c r="AE74" s="62"/>
      <c r="AF74" s="62"/>
      <c r="AG74" s="62"/>
      <c r="AH74" s="62" t="s">
        <v>205</v>
      </c>
    </row>
    <row r="75" spans="1:34">
      <c r="A75" s="57">
        <f t="shared" si="2"/>
        <v>1</v>
      </c>
      <c r="B75" s="57" t="str">
        <f t="shared" si="3"/>
        <v>OCMQCDRRMOQCDRRMO-060425-0002</v>
      </c>
      <c r="C75" s="57" t="str">
        <f>IFERROR(VLOOKUP(B75,jun10Normal!B:B,1,0),"Acknowledged")</f>
        <v>OCMQCDRRMOQCDRRMO-060425-0002</v>
      </c>
      <c r="D75" s="57" t="s">
        <v>43</v>
      </c>
      <c r="E75" s="57" t="str">
        <f>VLOOKUP(O75,'user list'!A:B,2,0)</f>
        <v>QCDRRMO</v>
      </c>
      <c r="F75" s="62" t="s">
        <v>1221</v>
      </c>
      <c r="G75" s="62" t="s">
        <v>1222</v>
      </c>
      <c r="H75" s="63">
        <v>45810</v>
      </c>
      <c r="I75" s="62" t="s">
        <v>1223</v>
      </c>
      <c r="J75" s="62"/>
      <c r="K75" s="63">
        <v>45821</v>
      </c>
      <c r="L75" s="62"/>
      <c r="M75" s="63">
        <v>45812</v>
      </c>
      <c r="N75" s="62" t="s">
        <v>784</v>
      </c>
      <c r="O75" s="62" t="s">
        <v>265</v>
      </c>
      <c r="P75" s="62">
        <v>1</v>
      </c>
      <c r="Q75" s="62" t="s">
        <v>1224</v>
      </c>
      <c r="R75" s="62"/>
      <c r="S75" s="62" t="s">
        <v>828</v>
      </c>
      <c r="T75" s="62" t="s">
        <v>829</v>
      </c>
      <c r="U75" s="62" t="s">
        <v>787</v>
      </c>
      <c r="V75" s="62"/>
      <c r="W75" s="62"/>
      <c r="X75" s="62"/>
      <c r="Y75" s="62"/>
      <c r="Z75" s="62"/>
      <c r="AA75" s="62"/>
      <c r="AB75" s="62"/>
      <c r="AC75" s="62"/>
      <c r="AD75" s="62"/>
      <c r="AE75" s="62"/>
      <c r="AF75" s="62"/>
      <c r="AG75" s="62"/>
      <c r="AH75" s="62" t="s">
        <v>265</v>
      </c>
    </row>
    <row r="76" spans="1:34">
      <c r="A76" s="57">
        <f t="shared" si="2"/>
        <v>1</v>
      </c>
      <c r="B76" s="57" t="str">
        <f t="shared" si="3"/>
        <v>OCMQCDRRMOQCDRRMO-060425-0001</v>
      </c>
      <c r="C76" s="57" t="str">
        <f>IFERROR(VLOOKUP(B76,jun10Normal!B:B,1,0),"Acknowledged")</f>
        <v>OCMQCDRRMOQCDRRMO-060425-0001</v>
      </c>
      <c r="D76" s="57" t="s">
        <v>43</v>
      </c>
      <c r="E76" s="57" t="str">
        <f>VLOOKUP(O76,'user list'!A:B,2,0)</f>
        <v>QCDRRMO</v>
      </c>
      <c r="F76" s="62" t="s">
        <v>1636</v>
      </c>
      <c r="G76" s="62" t="s">
        <v>1222</v>
      </c>
      <c r="H76" s="63">
        <v>45810</v>
      </c>
      <c r="I76" s="62" t="s">
        <v>1637</v>
      </c>
      <c r="J76" s="62"/>
      <c r="K76" s="63">
        <v>45760</v>
      </c>
      <c r="L76" s="62"/>
      <c r="M76" s="63">
        <v>45812</v>
      </c>
      <c r="N76" s="62" t="s">
        <v>1433</v>
      </c>
      <c r="O76" s="62" t="s">
        <v>265</v>
      </c>
      <c r="P76" s="62">
        <v>1</v>
      </c>
      <c r="Q76" s="62" t="s">
        <v>1224</v>
      </c>
      <c r="R76" s="62"/>
      <c r="S76" s="62" t="s">
        <v>828</v>
      </c>
      <c r="T76" s="62" t="s">
        <v>829</v>
      </c>
      <c r="U76" s="62" t="s">
        <v>787</v>
      </c>
      <c r="V76" s="62"/>
      <c r="W76" s="62"/>
      <c r="X76" s="62"/>
      <c r="Y76" s="62"/>
      <c r="Z76" s="62"/>
      <c r="AA76" s="62"/>
      <c r="AB76" s="62"/>
      <c r="AC76" s="62"/>
      <c r="AD76" s="62"/>
      <c r="AE76" s="62"/>
      <c r="AF76" s="62"/>
      <c r="AG76" s="62"/>
      <c r="AH76" s="62"/>
    </row>
    <row r="77" spans="1:34">
      <c r="A77" s="57">
        <f t="shared" si="2"/>
        <v>1</v>
      </c>
      <c r="B77" s="57" t="str">
        <f t="shared" si="3"/>
        <v>OCMQCPLQCPL-061025-0001</v>
      </c>
      <c r="C77" s="57" t="str">
        <f>IFERROR(VLOOKUP(B77,jun10Normal!B:B,1,0),"Acknowledged")</f>
        <v>OCMQCPLQCPL-061025-0001</v>
      </c>
      <c r="D77" s="57" t="s">
        <v>43</v>
      </c>
      <c r="E77" s="57" t="str">
        <f>VLOOKUP(O77,'user list'!A:B,2,0)</f>
        <v>QCPL</v>
      </c>
      <c r="F77" s="62" t="s">
        <v>1592</v>
      </c>
      <c r="G77" s="62" t="s">
        <v>90</v>
      </c>
      <c r="H77" s="63">
        <v>45817</v>
      </c>
      <c r="I77" s="62" t="s">
        <v>1593</v>
      </c>
      <c r="J77" s="62"/>
      <c r="K77" s="62"/>
      <c r="L77" s="62"/>
      <c r="M77" s="63">
        <v>45818</v>
      </c>
      <c r="N77" s="62" t="s">
        <v>1433</v>
      </c>
      <c r="O77" s="62" t="s">
        <v>268</v>
      </c>
      <c r="P77" s="62">
        <v>1</v>
      </c>
      <c r="Q77" s="62"/>
      <c r="R77" s="62"/>
      <c r="S77" s="62" t="s">
        <v>792</v>
      </c>
      <c r="T77" s="62" t="s">
        <v>793</v>
      </c>
      <c r="U77" s="62" t="s">
        <v>787</v>
      </c>
      <c r="V77" s="62"/>
      <c r="W77" s="62"/>
      <c r="X77" s="62"/>
      <c r="Y77" s="62"/>
      <c r="Z77" s="62"/>
      <c r="AA77" s="62"/>
      <c r="AB77" s="62"/>
      <c r="AC77" s="62"/>
      <c r="AD77" s="62"/>
      <c r="AE77" s="62"/>
      <c r="AF77" s="62"/>
      <c r="AG77" s="62"/>
      <c r="AH77" s="62"/>
    </row>
    <row r="78" spans="1:34">
      <c r="A78" s="57">
        <f t="shared" si="2"/>
        <v>1</v>
      </c>
      <c r="B78" s="57" t="str">
        <f t="shared" si="3"/>
        <v>OCMQCYDOQCYDO-061025-0012</v>
      </c>
      <c r="C78" s="57" t="str">
        <f>IFERROR(VLOOKUP(B78,jun10Normal!B:B,1,0),"Acknowledged")</f>
        <v>OCMQCYDOQCYDO-061025-0012</v>
      </c>
      <c r="D78" s="57" t="s">
        <v>43</v>
      </c>
      <c r="E78" s="57" t="str">
        <f>VLOOKUP(O78,'user list'!A:B,2,0)</f>
        <v>QCYDO</v>
      </c>
      <c r="F78" s="62" t="s">
        <v>1565</v>
      </c>
      <c r="G78" s="62" t="s">
        <v>866</v>
      </c>
      <c r="H78" s="63">
        <v>45818</v>
      </c>
      <c r="I78" s="62" t="s">
        <v>1566</v>
      </c>
      <c r="J78" s="62"/>
      <c r="K78" s="62"/>
      <c r="L78" s="62"/>
      <c r="M78" s="63">
        <v>45818</v>
      </c>
      <c r="N78" s="62" t="s">
        <v>1433</v>
      </c>
      <c r="O78" s="62" t="s">
        <v>270</v>
      </c>
      <c r="P78" s="62">
        <v>1</v>
      </c>
      <c r="Q78" s="62"/>
      <c r="R78" s="62"/>
      <c r="S78" s="62" t="s">
        <v>792</v>
      </c>
      <c r="T78" s="62" t="s">
        <v>793</v>
      </c>
      <c r="U78" s="62"/>
      <c r="V78" s="62"/>
      <c r="W78" s="62"/>
      <c r="X78" s="62"/>
      <c r="Y78" s="62"/>
      <c r="Z78" s="62"/>
      <c r="AA78" s="62"/>
      <c r="AB78" s="62"/>
      <c r="AC78" s="62"/>
      <c r="AD78" s="62"/>
      <c r="AE78" s="62"/>
      <c r="AF78" s="62"/>
      <c r="AG78" s="62"/>
      <c r="AH78" s="62"/>
    </row>
    <row r="79" spans="1:34">
      <c r="A79" s="57">
        <f t="shared" si="2"/>
        <v>1</v>
      </c>
      <c r="B79" s="57" t="str">
        <f t="shared" si="3"/>
        <v>OCMQCYDOQCYDO-061025-0010</v>
      </c>
      <c r="C79" s="57" t="str">
        <f>IFERROR(VLOOKUP(B79,jun10Normal!B:B,1,0),"Acknowledged")</f>
        <v>OCMQCYDOQCYDO-061025-0010</v>
      </c>
      <c r="D79" s="57" t="s">
        <v>43</v>
      </c>
      <c r="E79" s="57" t="str">
        <f>VLOOKUP(O79,'user list'!A:B,2,0)</f>
        <v>QCYDO</v>
      </c>
      <c r="F79" s="62" t="s">
        <v>1571</v>
      </c>
      <c r="G79" s="62" t="s">
        <v>866</v>
      </c>
      <c r="H79" s="63">
        <v>45818</v>
      </c>
      <c r="I79" s="62" t="s">
        <v>1572</v>
      </c>
      <c r="J79" s="62"/>
      <c r="K79" s="62"/>
      <c r="L79" s="62"/>
      <c r="M79" s="63">
        <v>45818</v>
      </c>
      <c r="N79" s="62" t="s">
        <v>1433</v>
      </c>
      <c r="O79" s="62" t="s">
        <v>270</v>
      </c>
      <c r="P79" s="62">
        <v>1</v>
      </c>
      <c r="Q79" s="62"/>
      <c r="R79" s="62"/>
      <c r="S79" s="62" t="s">
        <v>889</v>
      </c>
      <c r="T79" s="62" t="s">
        <v>1573</v>
      </c>
      <c r="U79" s="62"/>
      <c r="V79" s="62"/>
      <c r="W79" s="62"/>
      <c r="X79" s="62"/>
      <c r="Y79" s="62"/>
      <c r="Z79" s="62"/>
      <c r="AA79" s="62"/>
      <c r="AB79" s="62"/>
      <c r="AC79" s="62"/>
      <c r="AD79" s="62"/>
      <c r="AE79" s="62"/>
      <c r="AF79" s="62"/>
      <c r="AG79" s="62"/>
      <c r="AH79" s="62"/>
    </row>
    <row r="80" spans="1:34">
      <c r="A80" s="57">
        <f t="shared" si="2"/>
        <v>1</v>
      </c>
      <c r="B80" s="57" t="str">
        <f t="shared" si="3"/>
        <v>OCMQCYDOQCYDO-061025-0004</v>
      </c>
      <c r="C80" s="57" t="str">
        <f>IFERROR(VLOOKUP(B80,jun10Normal!B:B,1,0),"Acknowledged")</f>
        <v>OCMQCYDOQCYDO-061025-0004</v>
      </c>
      <c r="D80" s="57" t="s">
        <v>43</v>
      </c>
      <c r="E80" s="57" t="str">
        <f>VLOOKUP(O80,'user list'!A:B,2,0)</f>
        <v>QCYDO</v>
      </c>
      <c r="F80" s="62" t="s">
        <v>880</v>
      </c>
      <c r="G80" s="62" t="s">
        <v>866</v>
      </c>
      <c r="H80" s="63">
        <v>45818</v>
      </c>
      <c r="I80" s="62" t="s">
        <v>881</v>
      </c>
      <c r="J80" s="62"/>
      <c r="K80" s="62"/>
      <c r="L80" s="62"/>
      <c r="M80" s="63">
        <v>45818</v>
      </c>
      <c r="N80" s="62" t="s">
        <v>784</v>
      </c>
      <c r="O80" s="62" t="s">
        <v>270</v>
      </c>
      <c r="P80" s="62">
        <v>1</v>
      </c>
      <c r="Q80" s="62"/>
      <c r="R80" s="62"/>
      <c r="S80" s="62" t="s">
        <v>828</v>
      </c>
      <c r="T80" s="62" t="s">
        <v>829</v>
      </c>
      <c r="U80" s="62"/>
      <c r="V80" s="62"/>
      <c r="W80" s="62"/>
      <c r="X80" s="62"/>
      <c r="Y80" s="62"/>
      <c r="Z80" s="62"/>
      <c r="AA80" s="62"/>
      <c r="AB80" s="62"/>
      <c r="AC80" s="62"/>
      <c r="AD80" s="62"/>
      <c r="AE80" s="62"/>
      <c r="AF80" s="62"/>
      <c r="AG80" s="62"/>
      <c r="AH80" s="62" t="s">
        <v>200</v>
      </c>
    </row>
    <row r="81" spans="1:34">
      <c r="A81" s="57">
        <f t="shared" si="2"/>
        <v>1</v>
      </c>
      <c r="B81" s="57" t="str">
        <f t="shared" si="3"/>
        <v>OCMQCYDOQCYDO-061025-0003</v>
      </c>
      <c r="C81" s="57" t="str">
        <f>IFERROR(VLOOKUP(B81,jun10Normal!B:B,1,0),"Acknowledged")</f>
        <v>OCMQCYDOQCYDO-061025-0003</v>
      </c>
      <c r="D81" s="57" t="s">
        <v>43</v>
      </c>
      <c r="E81" s="57" t="str">
        <f>VLOOKUP(O81,'user list'!A:B,2,0)</f>
        <v>QCYDO</v>
      </c>
      <c r="F81" s="62" t="s">
        <v>1576</v>
      </c>
      <c r="G81" s="62" t="s">
        <v>866</v>
      </c>
      <c r="H81" s="63">
        <v>45818</v>
      </c>
      <c r="I81" s="62" t="s">
        <v>1577</v>
      </c>
      <c r="J81" s="62"/>
      <c r="K81" s="62"/>
      <c r="L81" s="62"/>
      <c r="M81" s="63">
        <v>45818</v>
      </c>
      <c r="N81" s="62" t="s">
        <v>1433</v>
      </c>
      <c r="O81" s="62" t="s">
        <v>270</v>
      </c>
      <c r="P81" s="62">
        <v>1</v>
      </c>
      <c r="Q81" s="62"/>
      <c r="R81" s="62"/>
      <c r="S81" s="62" t="s">
        <v>785</v>
      </c>
      <c r="T81" s="62" t="s">
        <v>786</v>
      </c>
      <c r="U81" s="62"/>
      <c r="V81" s="62"/>
      <c r="W81" s="62"/>
      <c r="X81" s="62"/>
      <c r="Y81" s="62"/>
      <c r="Z81" s="62"/>
      <c r="AA81" s="62"/>
      <c r="AB81" s="62"/>
      <c r="AC81" s="62"/>
      <c r="AD81" s="62"/>
      <c r="AE81" s="62"/>
      <c r="AF81" s="62"/>
      <c r="AG81" s="62"/>
      <c r="AH81" s="62"/>
    </row>
    <row r="82" spans="1:34">
      <c r="A82" s="57">
        <f t="shared" si="2"/>
        <v>1</v>
      </c>
      <c r="B82" s="57" t="str">
        <f t="shared" si="3"/>
        <v>OCMQCYDOQCYDO-060225-0006</v>
      </c>
      <c r="C82" s="57" t="str">
        <f>IFERROR(VLOOKUP(B82,jun10Normal!B:B,1,0),"Acknowledged")</f>
        <v>Acknowledged</v>
      </c>
      <c r="D82" s="57" t="s">
        <v>43</v>
      </c>
      <c r="E82" s="57" t="str">
        <f>VLOOKUP(O82,'user list'!A:B,2,0)</f>
        <v>QCYDO</v>
      </c>
      <c r="F82" s="62" t="s">
        <v>1646</v>
      </c>
      <c r="G82" s="62" t="s">
        <v>151</v>
      </c>
      <c r="H82" s="63">
        <v>45810</v>
      </c>
      <c r="I82" s="62" t="s">
        <v>1647</v>
      </c>
      <c r="J82" s="62"/>
      <c r="K82" s="62"/>
      <c r="L82" s="62"/>
      <c r="M82" s="63">
        <v>45810</v>
      </c>
      <c r="N82" s="62" t="s">
        <v>1433</v>
      </c>
      <c r="O82" s="62" t="s">
        <v>270</v>
      </c>
      <c r="P82" s="62">
        <v>1</v>
      </c>
      <c r="Q82" s="62"/>
      <c r="R82" s="62"/>
      <c r="S82" s="62"/>
      <c r="T82" s="62"/>
      <c r="U82" s="62"/>
      <c r="V82" s="62"/>
      <c r="W82" s="62"/>
      <c r="X82" s="62"/>
      <c r="Y82" s="62"/>
      <c r="Z82" s="62"/>
      <c r="AA82" s="62"/>
      <c r="AB82" s="62"/>
      <c r="AC82" s="62"/>
      <c r="AD82" s="62"/>
      <c r="AE82" s="62"/>
      <c r="AF82" s="62"/>
      <c r="AG82" s="62"/>
      <c r="AH82" s="62"/>
    </row>
    <row r="83" spans="1:34">
      <c r="A83" s="57">
        <f t="shared" si="2"/>
        <v>1</v>
      </c>
      <c r="B83" s="57" t="str">
        <f t="shared" si="3"/>
        <v>OCMQCYDOQCYDO-060225-0005</v>
      </c>
      <c r="C83" s="57" t="str">
        <f>IFERROR(VLOOKUP(B83,jun10Normal!B:B,1,0),"Acknowledged")</f>
        <v>Acknowledged</v>
      </c>
      <c r="D83" s="57" t="s">
        <v>43</v>
      </c>
      <c r="E83" s="57" t="str">
        <f>VLOOKUP(O83,'user list'!A:B,2,0)</f>
        <v>QCYDO</v>
      </c>
      <c r="F83" s="62" t="s">
        <v>1648</v>
      </c>
      <c r="G83" s="62" t="s">
        <v>151</v>
      </c>
      <c r="H83" s="63">
        <v>45810</v>
      </c>
      <c r="I83" s="62" t="s">
        <v>1649</v>
      </c>
      <c r="J83" s="62"/>
      <c r="K83" s="62"/>
      <c r="L83" s="62"/>
      <c r="M83" s="63">
        <v>45810</v>
      </c>
      <c r="N83" s="62" t="s">
        <v>1433</v>
      </c>
      <c r="O83" s="62" t="s">
        <v>270</v>
      </c>
      <c r="P83" s="62">
        <v>1</v>
      </c>
      <c r="Q83" s="62"/>
      <c r="R83" s="62"/>
      <c r="S83" s="62"/>
      <c r="T83" s="62"/>
      <c r="U83" s="62"/>
      <c r="V83" s="62"/>
      <c r="W83" s="62"/>
      <c r="X83" s="62"/>
      <c r="Y83" s="62"/>
      <c r="Z83" s="62"/>
      <c r="AA83" s="62"/>
      <c r="AB83" s="62"/>
      <c r="AC83" s="62"/>
      <c r="AD83" s="62"/>
      <c r="AE83" s="62"/>
      <c r="AF83" s="62"/>
      <c r="AG83" s="62"/>
      <c r="AH83" s="62"/>
    </row>
    <row r="84" spans="1:34">
      <c r="A84" s="57">
        <f t="shared" si="2"/>
        <v>1</v>
      </c>
      <c r="B84" s="57" t="str">
        <f t="shared" si="3"/>
        <v>OCMQCYDOQCYDO-060225-0004</v>
      </c>
      <c r="C84" s="57" t="str">
        <f>IFERROR(VLOOKUP(B84,jun10Normal!B:B,1,0),"Acknowledged")</f>
        <v>Acknowledged</v>
      </c>
      <c r="D84" s="57" t="s">
        <v>43</v>
      </c>
      <c r="E84" s="57" t="str">
        <f>VLOOKUP(O84,'user list'!A:B,2,0)</f>
        <v>QCYDO</v>
      </c>
      <c r="F84" s="62" t="s">
        <v>1650</v>
      </c>
      <c r="G84" s="62" t="s">
        <v>151</v>
      </c>
      <c r="H84" s="63">
        <v>45810</v>
      </c>
      <c r="I84" s="62" t="s">
        <v>1651</v>
      </c>
      <c r="J84" s="62"/>
      <c r="K84" s="62"/>
      <c r="L84" s="62"/>
      <c r="M84" s="63">
        <v>45810</v>
      </c>
      <c r="N84" s="62" t="s">
        <v>1433</v>
      </c>
      <c r="O84" s="62" t="s">
        <v>270</v>
      </c>
      <c r="P84" s="62">
        <v>1</v>
      </c>
      <c r="Q84" s="62"/>
      <c r="R84" s="62"/>
      <c r="S84" s="62"/>
      <c r="T84" s="62"/>
      <c r="U84" s="62"/>
      <c r="V84" s="62"/>
      <c r="W84" s="62"/>
      <c r="X84" s="62"/>
      <c r="Y84" s="62"/>
      <c r="Z84" s="62"/>
      <c r="AA84" s="62"/>
      <c r="AB84" s="62"/>
      <c r="AC84" s="62"/>
      <c r="AD84" s="62"/>
      <c r="AE84" s="62"/>
      <c r="AF84" s="62"/>
      <c r="AG84" s="62"/>
      <c r="AH84" s="62"/>
    </row>
    <row r="85" spans="1:34" ht="14.4">
      <c r="A85" s="57">
        <f t="shared" si="2"/>
        <v>1</v>
      </c>
      <c r="B85" s="57" t="str">
        <f t="shared" si="3"/>
        <v>OCACGSDCGSD-060625-0001</v>
      </c>
      <c r="C85" s="57" t="str">
        <f>IFERROR(VLOOKUP(B85,jun10Normal!B:B,1,0),"Acknowledged")</f>
        <v>Acknowledged</v>
      </c>
      <c r="D85" s="57" t="s">
        <v>44</v>
      </c>
      <c r="E85" s="57" t="str">
        <f>VLOOKUP(O85,'user list'!A:B,2,0)</f>
        <v>CGSD</v>
      </c>
      <c r="F85" s="60" t="s">
        <v>1113</v>
      </c>
      <c r="G85" s="60" t="s">
        <v>1114</v>
      </c>
      <c r="H85" s="61">
        <v>45812</v>
      </c>
      <c r="I85" s="60" t="s">
        <v>1115</v>
      </c>
      <c r="J85" s="60"/>
      <c r="K85" s="60"/>
      <c r="L85" s="60"/>
      <c r="M85" s="61">
        <v>45814</v>
      </c>
      <c r="N85" s="60" t="s">
        <v>784</v>
      </c>
      <c r="O85" s="60" t="s">
        <v>200</v>
      </c>
      <c r="P85" s="60">
        <v>1</v>
      </c>
      <c r="Q85" s="60"/>
      <c r="R85" s="60"/>
      <c r="S85" s="60"/>
      <c r="T85" s="60"/>
      <c r="U85" s="60" t="s">
        <v>809</v>
      </c>
      <c r="V85" s="60"/>
      <c r="W85" s="60"/>
      <c r="X85" s="60"/>
      <c r="Y85" s="60"/>
      <c r="Z85" s="60"/>
      <c r="AA85" s="60"/>
      <c r="AB85" s="60"/>
      <c r="AC85" s="60"/>
      <c r="AD85" s="60"/>
      <c r="AE85" s="60"/>
      <c r="AF85" s="60"/>
      <c r="AG85" s="60"/>
      <c r="AH85" s="60" t="s">
        <v>278</v>
      </c>
    </row>
    <row r="86" spans="1:34" ht="14.4">
      <c r="A86" s="57">
        <f t="shared" si="2"/>
        <v>1</v>
      </c>
      <c r="B86" s="57" t="str">
        <f t="shared" si="3"/>
        <v>OCACGSDCGSD-060425-0001</v>
      </c>
      <c r="C86" s="57" t="str">
        <f>IFERROR(VLOOKUP(B86,jun10Normal!B:B,1,0),"Acknowledged")</f>
        <v>Acknowledged</v>
      </c>
      <c r="D86" s="57" t="s">
        <v>44</v>
      </c>
      <c r="E86" s="57" t="str">
        <f>VLOOKUP(O86,'user list'!A:B,2,0)</f>
        <v>CGSD</v>
      </c>
      <c r="F86" s="60" t="s">
        <v>1293</v>
      </c>
      <c r="G86" s="60" t="s">
        <v>1114</v>
      </c>
      <c r="H86" s="61">
        <v>45807</v>
      </c>
      <c r="I86" s="60" t="s">
        <v>1294</v>
      </c>
      <c r="J86" s="60"/>
      <c r="K86" s="60"/>
      <c r="L86" s="60" t="s">
        <v>1295</v>
      </c>
      <c r="M86" s="61">
        <v>45812</v>
      </c>
      <c r="N86" s="60" t="s">
        <v>784</v>
      </c>
      <c r="O86" s="60" t="s">
        <v>200</v>
      </c>
      <c r="P86" s="60">
        <v>1</v>
      </c>
      <c r="Q86" s="60"/>
      <c r="R86" s="60"/>
      <c r="S86" s="60"/>
      <c r="T86" s="60"/>
      <c r="U86" s="60"/>
      <c r="V86" s="60"/>
      <c r="W86" s="60"/>
      <c r="X86" s="60"/>
      <c r="Y86" s="60"/>
      <c r="Z86" s="60"/>
      <c r="AA86" s="60"/>
      <c r="AB86" s="60"/>
      <c r="AC86" s="60"/>
      <c r="AD86" s="60"/>
      <c r="AE86" s="60"/>
      <c r="AF86" s="60"/>
      <c r="AG86" s="60"/>
      <c r="AH86" s="60" t="s">
        <v>227</v>
      </c>
    </row>
    <row r="87" spans="1:34" ht="14.4">
      <c r="A87" s="57">
        <f t="shared" si="2"/>
        <v>1</v>
      </c>
      <c r="B87" s="57" t="str">
        <f t="shared" si="3"/>
        <v>OCACPDDCPDD-060525-0004</v>
      </c>
      <c r="C87" s="57" t="str">
        <f>IFERROR(VLOOKUP(B87,jun10Normal!B:B,1,0),"Acknowledged")</f>
        <v>OCACPDDCPDD-060525-0004</v>
      </c>
      <c r="D87" s="57" t="s">
        <v>44</v>
      </c>
      <c r="E87" s="57" t="str">
        <f>VLOOKUP(O87,'user list'!A:B,2,0)</f>
        <v>CPDD</v>
      </c>
      <c r="F87" s="60" t="s">
        <v>1623</v>
      </c>
      <c r="G87" s="60" t="s">
        <v>119</v>
      </c>
      <c r="H87" s="61">
        <v>45813</v>
      </c>
      <c r="I87" s="60" t="s">
        <v>1624</v>
      </c>
      <c r="J87" s="60"/>
      <c r="K87" s="61">
        <v>45821</v>
      </c>
      <c r="L87" s="60"/>
      <c r="M87" s="61">
        <v>45813</v>
      </c>
      <c r="N87" s="60" t="s">
        <v>1433</v>
      </c>
      <c r="O87" s="60" t="s">
        <v>205</v>
      </c>
      <c r="P87" s="60">
        <v>1</v>
      </c>
      <c r="Q87" s="60"/>
      <c r="R87" s="60"/>
      <c r="S87" s="60" t="s">
        <v>792</v>
      </c>
      <c r="T87" s="60" t="s">
        <v>793</v>
      </c>
      <c r="U87" s="60" t="s">
        <v>809</v>
      </c>
      <c r="V87" s="60"/>
      <c r="W87" s="60"/>
      <c r="X87" s="60"/>
      <c r="Y87" s="60"/>
      <c r="Z87" s="60"/>
      <c r="AA87" s="60"/>
      <c r="AB87" s="60"/>
      <c r="AC87" s="60"/>
      <c r="AD87" s="60"/>
      <c r="AE87" s="60"/>
      <c r="AF87" s="60"/>
      <c r="AG87" s="60"/>
      <c r="AH87" s="60"/>
    </row>
    <row r="88" spans="1:34" ht="14.4">
      <c r="A88" s="57">
        <f t="shared" si="2"/>
        <v>1</v>
      </c>
      <c r="B88" s="57" t="str">
        <f t="shared" si="3"/>
        <v>OCACPDDCPDD-060525-0003</v>
      </c>
      <c r="C88" s="57" t="str">
        <f>IFERROR(VLOOKUP(B88,jun10Normal!B:B,1,0),"Acknowledged")</f>
        <v>OCACPDDCPDD-060525-0003</v>
      </c>
      <c r="D88" s="57" t="s">
        <v>44</v>
      </c>
      <c r="E88" s="57" t="str">
        <f>VLOOKUP(O88,'user list'!A:B,2,0)</f>
        <v>CPDD</v>
      </c>
      <c r="F88" s="60" t="s">
        <v>1116</v>
      </c>
      <c r="G88" s="60" t="s">
        <v>119</v>
      </c>
      <c r="H88" s="61">
        <v>45813</v>
      </c>
      <c r="I88" s="60" t="s">
        <v>1117</v>
      </c>
      <c r="J88" s="60"/>
      <c r="K88" s="61">
        <v>45821</v>
      </c>
      <c r="L88" s="60"/>
      <c r="M88" s="61">
        <v>45813</v>
      </c>
      <c r="N88" s="60" t="s">
        <v>1433</v>
      </c>
      <c r="O88" s="60" t="s">
        <v>205</v>
      </c>
      <c r="P88" s="60">
        <v>1</v>
      </c>
      <c r="Q88" s="60"/>
      <c r="R88" s="60"/>
      <c r="S88" s="60" t="s">
        <v>792</v>
      </c>
      <c r="T88" s="60" t="s">
        <v>793</v>
      </c>
      <c r="U88" s="60" t="s">
        <v>787</v>
      </c>
      <c r="V88" s="60"/>
      <c r="W88" s="60"/>
      <c r="X88" s="60"/>
      <c r="Y88" s="60"/>
      <c r="Z88" s="60"/>
      <c r="AA88" s="60"/>
      <c r="AB88" s="60"/>
      <c r="AC88" s="60"/>
      <c r="AD88" s="60"/>
      <c r="AE88" s="60"/>
      <c r="AF88" s="60"/>
      <c r="AG88" s="60"/>
      <c r="AH88" s="60"/>
    </row>
    <row r="89" spans="1:34" ht="14.4">
      <c r="A89" s="57">
        <f t="shared" si="2"/>
        <v>1</v>
      </c>
      <c r="B89" s="57" t="str">
        <f t="shared" si="3"/>
        <v>OCACPDDCPDD-060525-0001</v>
      </c>
      <c r="C89" s="57" t="str">
        <f>IFERROR(VLOOKUP(B89,jun10Normal!B:B,1,0),"Acknowledged")</f>
        <v>OCACPDDCPDD-060525-0001</v>
      </c>
      <c r="D89" s="57" t="s">
        <v>44</v>
      </c>
      <c r="E89" s="57" t="str">
        <f>VLOOKUP(O89,'user list'!A:B,2,0)</f>
        <v>CPDD</v>
      </c>
      <c r="F89" s="60" t="s">
        <v>1140</v>
      </c>
      <c r="G89" s="60" t="s">
        <v>119</v>
      </c>
      <c r="H89" s="61">
        <v>45813</v>
      </c>
      <c r="I89" s="60" t="s">
        <v>1141</v>
      </c>
      <c r="J89" s="60"/>
      <c r="K89" s="61">
        <v>45821</v>
      </c>
      <c r="L89" s="60"/>
      <c r="M89" s="61">
        <v>45813</v>
      </c>
      <c r="N89" s="60" t="s">
        <v>784</v>
      </c>
      <c r="O89" s="60" t="s">
        <v>205</v>
      </c>
      <c r="P89" s="60">
        <v>1</v>
      </c>
      <c r="Q89" s="60"/>
      <c r="R89" s="60"/>
      <c r="S89" s="60" t="s">
        <v>1077</v>
      </c>
      <c r="T89" s="60" t="s">
        <v>1142</v>
      </c>
      <c r="U89" s="60" t="s">
        <v>809</v>
      </c>
      <c r="V89" s="60"/>
      <c r="W89" s="60"/>
      <c r="X89" s="60"/>
      <c r="Y89" s="60"/>
      <c r="Z89" s="60"/>
      <c r="AA89" s="60"/>
      <c r="AB89" s="60"/>
      <c r="AC89" s="60"/>
      <c r="AD89" s="60"/>
      <c r="AE89" s="60"/>
      <c r="AF89" s="60"/>
      <c r="AG89" s="60"/>
      <c r="AH89" s="60" t="s">
        <v>259</v>
      </c>
    </row>
    <row r="90" spans="1:34" ht="14.4">
      <c r="A90" s="57">
        <f t="shared" si="2"/>
        <v>1</v>
      </c>
      <c r="B90" s="57" t="str">
        <f t="shared" si="3"/>
        <v>OCACTOCTO-060525-0002</v>
      </c>
      <c r="C90" s="57" t="str">
        <f>IFERROR(VLOOKUP(B90,jun10Normal!B:B,1,0),"Acknowledged")</f>
        <v>OCACTOCTO-060525-0002</v>
      </c>
      <c r="D90" s="57" t="s">
        <v>44</v>
      </c>
      <c r="E90" s="57" t="str">
        <f>VLOOKUP(O90,'user list'!A:B,2,0)</f>
        <v>CTO</v>
      </c>
      <c r="F90" s="60" t="s">
        <v>1145</v>
      </c>
      <c r="G90" s="60" t="s">
        <v>758</v>
      </c>
      <c r="H90" s="61">
        <v>45812</v>
      </c>
      <c r="I90" s="60" t="s">
        <v>1146</v>
      </c>
      <c r="J90" s="60"/>
      <c r="K90" s="60"/>
      <c r="L90" s="60"/>
      <c r="M90" s="61">
        <v>45813</v>
      </c>
      <c r="N90" s="60" t="s">
        <v>784</v>
      </c>
      <c r="O90" s="60" t="s">
        <v>207</v>
      </c>
      <c r="P90" s="60">
        <v>1</v>
      </c>
      <c r="Q90" s="60"/>
      <c r="R90" s="60"/>
      <c r="S90" s="60"/>
      <c r="T90" s="60"/>
      <c r="U90" s="60"/>
      <c r="V90" s="60"/>
      <c r="W90" s="60"/>
      <c r="X90" s="60"/>
      <c r="Y90" s="60"/>
      <c r="Z90" s="60"/>
      <c r="AA90" s="60"/>
      <c r="AB90" s="60"/>
      <c r="AC90" s="60"/>
      <c r="AD90" s="60"/>
      <c r="AE90" s="60"/>
      <c r="AF90" s="60"/>
      <c r="AG90" s="60"/>
      <c r="AH90" s="60" t="s">
        <v>219</v>
      </c>
    </row>
    <row r="91" spans="1:34" ht="14.4">
      <c r="A91" s="57">
        <f t="shared" si="2"/>
        <v>1</v>
      </c>
      <c r="B91" s="57" t="str">
        <f t="shared" si="3"/>
        <v>OCACTOCTO-060525-0001</v>
      </c>
      <c r="C91" s="57" t="str">
        <f>IFERROR(VLOOKUP(B91,jun10Normal!B:B,1,0),"Acknowledged")</f>
        <v>OCACTOCTO-060525-0001</v>
      </c>
      <c r="D91" s="57" t="s">
        <v>44</v>
      </c>
      <c r="E91" s="57" t="str">
        <f>VLOOKUP(O91,'user list'!A:B,2,0)</f>
        <v>CTO</v>
      </c>
      <c r="F91" s="60" t="s">
        <v>1147</v>
      </c>
      <c r="G91" s="60" t="s">
        <v>758</v>
      </c>
      <c r="H91" s="61">
        <v>45812</v>
      </c>
      <c r="I91" s="60" t="s">
        <v>1148</v>
      </c>
      <c r="J91" s="60"/>
      <c r="K91" s="60"/>
      <c r="L91" s="60"/>
      <c r="M91" s="61">
        <v>45813</v>
      </c>
      <c r="N91" s="60" t="s">
        <v>1433</v>
      </c>
      <c r="O91" s="60" t="s">
        <v>207</v>
      </c>
      <c r="P91" s="60">
        <v>1</v>
      </c>
      <c r="Q91" s="60"/>
      <c r="R91" s="60"/>
      <c r="S91" s="60"/>
      <c r="T91" s="60"/>
      <c r="U91" s="60" t="s">
        <v>809</v>
      </c>
      <c r="V91" s="60"/>
      <c r="W91" s="60"/>
      <c r="X91" s="60"/>
      <c r="Y91" s="60"/>
      <c r="Z91" s="60"/>
      <c r="AA91" s="60"/>
      <c r="AB91" s="60"/>
      <c r="AC91" s="60"/>
      <c r="AD91" s="60"/>
      <c r="AE91" s="60"/>
      <c r="AF91" s="60"/>
      <c r="AG91" s="60"/>
      <c r="AH91" s="60"/>
    </row>
    <row r="92" spans="1:34" ht="14.4">
      <c r="A92" s="57">
        <f t="shared" si="2"/>
        <v>1</v>
      </c>
      <c r="B92" s="57" t="str">
        <f t="shared" si="3"/>
        <v>OCACTOCTO-060225-0002</v>
      </c>
      <c r="C92" s="57" t="str">
        <f>IFERROR(VLOOKUP(B92,jun10Normal!B:B,1,0),"Acknowledged")</f>
        <v>Acknowledged</v>
      </c>
      <c r="D92" s="57" t="s">
        <v>44</v>
      </c>
      <c r="E92" s="57" t="str">
        <f>VLOOKUP(O92,'user list'!A:B,2,0)</f>
        <v>CTO</v>
      </c>
      <c r="F92" s="60" t="s">
        <v>757</v>
      </c>
      <c r="G92" s="60" t="s">
        <v>758</v>
      </c>
      <c r="H92" s="61">
        <v>45803</v>
      </c>
      <c r="I92" s="60" t="s">
        <v>759</v>
      </c>
      <c r="J92" s="60"/>
      <c r="K92" s="60"/>
      <c r="L92" s="60" t="s">
        <v>19</v>
      </c>
      <c r="M92" s="61">
        <v>45810</v>
      </c>
      <c r="N92" s="60" t="s">
        <v>1743</v>
      </c>
      <c r="O92" s="60" t="s">
        <v>207</v>
      </c>
      <c r="P92" s="60">
        <v>1</v>
      </c>
      <c r="Q92" s="60"/>
      <c r="R92" s="60"/>
      <c r="S92" s="60"/>
      <c r="T92" s="60"/>
      <c r="U92" s="60" t="s">
        <v>809</v>
      </c>
      <c r="V92" s="60" t="s">
        <v>760</v>
      </c>
      <c r="W92" s="60"/>
      <c r="X92" s="60" t="s">
        <v>761</v>
      </c>
      <c r="Y92" s="60" t="s">
        <v>762</v>
      </c>
      <c r="Z92" s="60" t="s">
        <v>324</v>
      </c>
      <c r="AA92" s="60"/>
      <c r="AB92" s="60"/>
      <c r="AC92" s="60" t="s">
        <v>358</v>
      </c>
      <c r="AD92" s="60"/>
      <c r="AE92" s="60"/>
      <c r="AF92" s="60" t="s">
        <v>43</v>
      </c>
      <c r="AG92" s="60"/>
      <c r="AH92" s="60" t="s">
        <v>224</v>
      </c>
    </row>
    <row r="93" spans="1:34" ht="14.4">
      <c r="A93" s="57">
        <f t="shared" si="2"/>
        <v>1</v>
      </c>
      <c r="B93" s="57" t="str">
        <f t="shared" si="3"/>
        <v>OCADOEDOE-060525-0007</v>
      </c>
      <c r="C93" s="57" t="str">
        <f>IFERROR(VLOOKUP(B93,jun10Normal!B:B,1,0),"Acknowledged")</f>
        <v>Acknowledged</v>
      </c>
      <c r="D93" s="57" t="s">
        <v>44</v>
      </c>
      <c r="E93" s="57" t="str">
        <f>VLOOKUP(O93,'user list'!A:B,2,0)</f>
        <v>DOE</v>
      </c>
      <c r="F93" s="60" t="s">
        <v>1192</v>
      </c>
      <c r="G93" s="60" t="s">
        <v>69</v>
      </c>
      <c r="H93" s="61">
        <v>45813</v>
      </c>
      <c r="I93" s="60" t="s">
        <v>1193</v>
      </c>
      <c r="J93" s="60"/>
      <c r="K93" s="60"/>
      <c r="L93" s="60"/>
      <c r="M93" s="61">
        <v>45813</v>
      </c>
      <c r="N93" s="60" t="s">
        <v>784</v>
      </c>
      <c r="O93" s="60" t="s">
        <v>212</v>
      </c>
      <c r="P93" s="60">
        <v>1</v>
      </c>
      <c r="Q93" s="60" t="s">
        <v>1194</v>
      </c>
      <c r="R93" s="60"/>
      <c r="S93" s="60"/>
      <c r="T93" s="60"/>
      <c r="U93" s="60" t="s">
        <v>809</v>
      </c>
      <c r="V93" s="60"/>
      <c r="W93" s="60"/>
      <c r="X93" s="60"/>
      <c r="Y93" s="60"/>
      <c r="Z93" s="60"/>
      <c r="AA93" s="60"/>
      <c r="AB93" s="60"/>
      <c r="AC93" s="60"/>
      <c r="AD93" s="60"/>
      <c r="AE93" s="60"/>
      <c r="AF93" s="60"/>
      <c r="AG93" s="60"/>
      <c r="AH93" s="60" t="s">
        <v>227</v>
      </c>
    </row>
    <row r="94" spans="1:34" ht="14.4">
      <c r="A94" s="57">
        <f t="shared" ref="A94:A142" si="4">IF(D94="xxx",0,1)</f>
        <v>1</v>
      </c>
      <c r="B94" s="57" t="str">
        <f t="shared" si="3"/>
        <v>OCADOEDOE-060525-0006</v>
      </c>
      <c r="C94" s="57" t="str">
        <f>IFERROR(VLOOKUP(B94,jun10Normal!B:B,1,0),"Acknowledged")</f>
        <v>Acknowledged</v>
      </c>
      <c r="D94" s="57" t="s">
        <v>44</v>
      </c>
      <c r="E94" s="57" t="str">
        <f>VLOOKUP(O94,'user list'!A:B,2,0)</f>
        <v>DOE</v>
      </c>
      <c r="F94" s="60" t="s">
        <v>1197</v>
      </c>
      <c r="G94" s="60" t="s">
        <v>69</v>
      </c>
      <c r="H94" s="61">
        <v>45813</v>
      </c>
      <c r="I94" s="60" t="s">
        <v>1198</v>
      </c>
      <c r="J94" s="60"/>
      <c r="K94" s="60"/>
      <c r="L94" s="60"/>
      <c r="M94" s="61">
        <v>45813</v>
      </c>
      <c r="N94" s="60" t="s">
        <v>784</v>
      </c>
      <c r="O94" s="60" t="s">
        <v>212</v>
      </c>
      <c r="P94" s="60">
        <v>1</v>
      </c>
      <c r="Q94" s="60" t="s">
        <v>1194</v>
      </c>
      <c r="R94" s="60"/>
      <c r="S94" s="60" t="s">
        <v>792</v>
      </c>
      <c r="T94" s="60"/>
      <c r="U94" s="60" t="s">
        <v>809</v>
      </c>
      <c r="V94" s="60"/>
      <c r="W94" s="60"/>
      <c r="X94" s="60"/>
      <c r="Y94" s="60"/>
      <c r="Z94" s="60"/>
      <c r="AA94" s="60"/>
      <c r="AB94" s="60"/>
      <c r="AC94" s="60"/>
      <c r="AD94" s="60"/>
      <c r="AE94" s="60"/>
      <c r="AF94" s="60"/>
      <c r="AG94" s="60"/>
      <c r="AH94" s="60" t="s">
        <v>227</v>
      </c>
    </row>
    <row r="95" spans="1:34" ht="14.4">
      <c r="A95" s="57">
        <f t="shared" si="4"/>
        <v>1</v>
      </c>
      <c r="B95" s="57" t="str">
        <f t="shared" si="3"/>
        <v>OCADOEDOE-060525-0005</v>
      </c>
      <c r="C95" s="57" t="str">
        <f>IFERROR(VLOOKUP(B95,jun10Normal!B:B,1,0),"Acknowledged")</f>
        <v>Acknowledged</v>
      </c>
      <c r="D95" s="57" t="s">
        <v>44</v>
      </c>
      <c r="E95" s="57" t="str">
        <f>VLOOKUP(O95,'user list'!A:B,2,0)</f>
        <v>DOE</v>
      </c>
      <c r="F95" s="60" t="s">
        <v>1199</v>
      </c>
      <c r="G95" s="60" t="s">
        <v>69</v>
      </c>
      <c r="H95" s="61">
        <v>45813</v>
      </c>
      <c r="I95" s="60" t="s">
        <v>1200</v>
      </c>
      <c r="J95" s="60"/>
      <c r="K95" s="60"/>
      <c r="L95" s="60"/>
      <c r="M95" s="61">
        <v>45813</v>
      </c>
      <c r="N95" s="60" t="s">
        <v>784</v>
      </c>
      <c r="O95" s="60" t="s">
        <v>212</v>
      </c>
      <c r="P95" s="60">
        <v>1</v>
      </c>
      <c r="Q95" s="60" t="s">
        <v>1194</v>
      </c>
      <c r="R95" s="60"/>
      <c r="S95" s="60" t="s">
        <v>792</v>
      </c>
      <c r="T95" s="60"/>
      <c r="U95" s="60" t="s">
        <v>809</v>
      </c>
      <c r="V95" s="60"/>
      <c r="W95" s="60"/>
      <c r="X95" s="60"/>
      <c r="Y95" s="60"/>
      <c r="Z95" s="60"/>
      <c r="AA95" s="60"/>
      <c r="AB95" s="60"/>
      <c r="AC95" s="60"/>
      <c r="AD95" s="60"/>
      <c r="AE95" s="60"/>
      <c r="AF95" s="60"/>
      <c r="AG95" s="60"/>
      <c r="AH95" s="60" t="s">
        <v>227</v>
      </c>
    </row>
    <row r="96" spans="1:34" ht="14.4">
      <c r="A96" s="57">
        <f t="shared" si="4"/>
        <v>1</v>
      </c>
      <c r="B96" s="57" t="str">
        <f t="shared" si="3"/>
        <v>OCADOEDOE-060525-0004</v>
      </c>
      <c r="C96" s="57" t="str">
        <f>IFERROR(VLOOKUP(B96,jun10Normal!B:B,1,0),"Acknowledged")</f>
        <v>Acknowledged</v>
      </c>
      <c r="D96" s="57" t="s">
        <v>44</v>
      </c>
      <c r="E96" s="57" t="str">
        <f>VLOOKUP(O96,'user list'!A:B,2,0)</f>
        <v>DOE</v>
      </c>
      <c r="F96" s="60" t="s">
        <v>1201</v>
      </c>
      <c r="G96" s="60" t="s">
        <v>69</v>
      </c>
      <c r="H96" s="61">
        <v>45813</v>
      </c>
      <c r="I96" s="60" t="s">
        <v>1202</v>
      </c>
      <c r="J96" s="60"/>
      <c r="K96" s="60"/>
      <c r="L96" s="60"/>
      <c r="M96" s="61">
        <v>45813</v>
      </c>
      <c r="N96" s="60" t="s">
        <v>784</v>
      </c>
      <c r="O96" s="60" t="s">
        <v>212</v>
      </c>
      <c r="P96" s="60">
        <v>1</v>
      </c>
      <c r="Q96" s="60" t="s">
        <v>1194</v>
      </c>
      <c r="R96" s="60"/>
      <c r="S96" s="60" t="s">
        <v>792</v>
      </c>
      <c r="T96" s="60"/>
      <c r="U96" s="60" t="s">
        <v>809</v>
      </c>
      <c r="V96" s="60"/>
      <c r="W96" s="60"/>
      <c r="X96" s="60"/>
      <c r="Y96" s="60"/>
      <c r="Z96" s="60"/>
      <c r="AA96" s="60"/>
      <c r="AB96" s="60"/>
      <c r="AC96" s="60"/>
      <c r="AD96" s="60"/>
      <c r="AE96" s="60"/>
      <c r="AF96" s="60"/>
      <c r="AG96" s="60"/>
      <c r="AH96" s="60" t="s">
        <v>227</v>
      </c>
    </row>
    <row r="97" spans="1:34" ht="14.4">
      <c r="A97" s="57">
        <f t="shared" si="4"/>
        <v>1</v>
      </c>
      <c r="B97" s="57" t="str">
        <f t="shared" si="3"/>
        <v>OCADOEDOE-060525-0003</v>
      </c>
      <c r="C97" s="57" t="str">
        <f>IFERROR(VLOOKUP(B97,jun10Normal!B:B,1,0),"Acknowledged")</f>
        <v>Acknowledged</v>
      </c>
      <c r="D97" s="57" t="s">
        <v>44</v>
      </c>
      <c r="E97" s="57" t="str">
        <f>VLOOKUP(O97,'user list'!A:B,2,0)</f>
        <v>DOE</v>
      </c>
      <c r="F97" s="60" t="s">
        <v>1203</v>
      </c>
      <c r="G97" s="60" t="s">
        <v>69</v>
      </c>
      <c r="H97" s="61">
        <v>45813</v>
      </c>
      <c r="I97" s="60" t="s">
        <v>1204</v>
      </c>
      <c r="J97" s="60"/>
      <c r="K97" s="60"/>
      <c r="L97" s="60"/>
      <c r="M97" s="61">
        <v>45813</v>
      </c>
      <c r="N97" s="60" t="s">
        <v>784</v>
      </c>
      <c r="O97" s="60" t="s">
        <v>212</v>
      </c>
      <c r="P97" s="60">
        <v>1</v>
      </c>
      <c r="Q97" s="60" t="s">
        <v>1194</v>
      </c>
      <c r="R97" s="60"/>
      <c r="S97" s="60" t="s">
        <v>792</v>
      </c>
      <c r="T97" s="60"/>
      <c r="U97" s="60" t="s">
        <v>809</v>
      </c>
      <c r="V97" s="60"/>
      <c r="W97" s="60"/>
      <c r="X97" s="60"/>
      <c r="Y97" s="60"/>
      <c r="Z97" s="60"/>
      <c r="AA97" s="60"/>
      <c r="AB97" s="60"/>
      <c r="AC97" s="60"/>
      <c r="AD97" s="60"/>
      <c r="AE97" s="60"/>
      <c r="AF97" s="60"/>
      <c r="AG97" s="60"/>
      <c r="AH97" s="60" t="s">
        <v>227</v>
      </c>
    </row>
    <row r="98" spans="1:34" ht="14.4">
      <c r="A98" s="57">
        <f t="shared" si="4"/>
        <v>1</v>
      </c>
      <c r="B98" s="57" t="str">
        <f t="shared" si="3"/>
        <v>OCADOEDOE-060525-0002</v>
      </c>
      <c r="C98" s="57" t="str">
        <f>IFERROR(VLOOKUP(B98,jun10Normal!B:B,1,0),"Acknowledged")</f>
        <v>Acknowledged</v>
      </c>
      <c r="D98" s="57" t="s">
        <v>44</v>
      </c>
      <c r="E98" s="57" t="str">
        <f>VLOOKUP(O98,'user list'!A:B,2,0)</f>
        <v>DOE</v>
      </c>
      <c r="F98" s="60" t="s">
        <v>1205</v>
      </c>
      <c r="G98" s="60" t="s">
        <v>69</v>
      </c>
      <c r="H98" s="61">
        <v>45813</v>
      </c>
      <c r="I98" s="60" t="s">
        <v>1206</v>
      </c>
      <c r="J98" s="60"/>
      <c r="K98" s="60"/>
      <c r="L98" s="60"/>
      <c r="M98" s="61">
        <v>45813</v>
      </c>
      <c r="N98" s="60" t="s">
        <v>784</v>
      </c>
      <c r="O98" s="60" t="s">
        <v>212</v>
      </c>
      <c r="P98" s="60">
        <v>1</v>
      </c>
      <c r="Q98" s="60" t="s">
        <v>1194</v>
      </c>
      <c r="R98" s="60"/>
      <c r="S98" s="60" t="s">
        <v>792</v>
      </c>
      <c r="T98" s="60"/>
      <c r="U98" s="60" t="s">
        <v>809</v>
      </c>
      <c r="V98" s="60"/>
      <c r="W98" s="60"/>
      <c r="X98" s="60"/>
      <c r="Y98" s="60"/>
      <c r="Z98" s="60"/>
      <c r="AA98" s="60"/>
      <c r="AB98" s="60"/>
      <c r="AC98" s="60"/>
      <c r="AD98" s="60"/>
      <c r="AE98" s="60"/>
      <c r="AF98" s="60"/>
      <c r="AG98" s="60"/>
      <c r="AH98" s="60" t="s">
        <v>227</v>
      </c>
    </row>
    <row r="99" spans="1:34" ht="14.4">
      <c r="A99" s="57">
        <f t="shared" si="4"/>
        <v>1</v>
      </c>
      <c r="B99" s="57" t="str">
        <f t="shared" si="3"/>
        <v>OCAITDDITDD-060925-0003</v>
      </c>
      <c r="C99" s="57" t="str">
        <f>IFERROR(VLOOKUP(B99,jun10Normal!B:B,1,0),"Acknowledged")</f>
        <v>OCAITDDITDD-060925-0003</v>
      </c>
      <c r="D99" s="57" t="s">
        <v>44</v>
      </c>
      <c r="E99" s="57" t="str">
        <f>VLOOKUP(O99,'user list'!A:B,2,0)</f>
        <v>ITDD</v>
      </c>
      <c r="F99" s="60" t="s">
        <v>1099</v>
      </c>
      <c r="G99" s="60" t="s">
        <v>41</v>
      </c>
      <c r="H99" s="61">
        <v>45812</v>
      </c>
      <c r="I99" s="60" t="s">
        <v>987</v>
      </c>
      <c r="J99" s="60"/>
      <c r="K99" s="60"/>
      <c r="L99" s="60"/>
      <c r="M99" s="61">
        <v>45817</v>
      </c>
      <c r="N99" s="60" t="s">
        <v>784</v>
      </c>
      <c r="O99" s="60" t="s">
        <v>219</v>
      </c>
      <c r="P99" s="60">
        <v>1</v>
      </c>
      <c r="Q99" s="60" t="s">
        <v>1100</v>
      </c>
      <c r="R99" s="60" t="s">
        <v>160</v>
      </c>
      <c r="S99" s="60" t="s">
        <v>785</v>
      </c>
      <c r="T99" s="60" t="s">
        <v>786</v>
      </c>
      <c r="U99" s="60"/>
      <c r="V99" s="60"/>
      <c r="W99" s="60"/>
      <c r="X99" s="60"/>
      <c r="Y99" s="60"/>
      <c r="Z99" s="60"/>
      <c r="AA99" s="60"/>
      <c r="AB99" s="60"/>
      <c r="AC99" s="60"/>
      <c r="AD99" s="60"/>
      <c r="AE99" s="60"/>
      <c r="AF99" s="60"/>
      <c r="AG99" s="60"/>
      <c r="AH99" s="60" t="s">
        <v>200</v>
      </c>
    </row>
    <row r="100" spans="1:34" ht="14.4">
      <c r="A100" s="57">
        <f t="shared" si="4"/>
        <v>1</v>
      </c>
      <c r="B100" s="57" t="str">
        <f t="shared" si="3"/>
        <v>OCAITDDITDD-060925-0001</v>
      </c>
      <c r="C100" s="57" t="str">
        <f>IFERROR(VLOOKUP(B100,jun10Normal!B:B,1,0),"Acknowledged")</f>
        <v>OCAITDDITDD-060925-0001</v>
      </c>
      <c r="D100" s="57" t="s">
        <v>44</v>
      </c>
      <c r="E100" s="57" t="str">
        <f>VLOOKUP(O100,'user list'!A:B,2,0)</f>
        <v>ITDD</v>
      </c>
      <c r="F100" s="60" t="s">
        <v>1621</v>
      </c>
      <c r="G100" s="60" t="s">
        <v>44</v>
      </c>
      <c r="H100" s="61">
        <v>45813</v>
      </c>
      <c r="I100" s="60" t="s">
        <v>1622</v>
      </c>
      <c r="J100" s="60"/>
      <c r="K100" s="60"/>
      <c r="L100" s="60"/>
      <c r="M100" s="61">
        <v>45817</v>
      </c>
      <c r="N100" s="60" t="s">
        <v>1433</v>
      </c>
      <c r="O100" s="60" t="s">
        <v>219</v>
      </c>
      <c r="P100" s="60">
        <v>1</v>
      </c>
      <c r="Q100" s="60"/>
      <c r="R100" s="60"/>
      <c r="S100" s="60"/>
      <c r="T100" s="60"/>
      <c r="U100" s="60"/>
      <c r="V100" s="60"/>
      <c r="W100" s="60"/>
      <c r="X100" s="60"/>
      <c r="Y100" s="60"/>
      <c r="Z100" s="60"/>
      <c r="AA100" s="60"/>
      <c r="AB100" s="60"/>
      <c r="AC100" s="60"/>
      <c r="AD100" s="60"/>
      <c r="AE100" s="60"/>
      <c r="AF100" s="60"/>
      <c r="AG100" s="60"/>
      <c r="AH100" s="60"/>
    </row>
    <row r="101" spans="1:34" ht="14.4">
      <c r="A101" s="57">
        <f t="shared" si="4"/>
        <v>1</v>
      </c>
      <c r="B101" s="57" t="str">
        <f t="shared" si="3"/>
        <v>OCAITDDITDD-060425-0003</v>
      </c>
      <c r="C101" s="57" t="str">
        <f>IFERROR(VLOOKUP(B101,jun10Normal!B:B,1,0),"Acknowledged")</f>
        <v>OCAITDDITDD-060425-0003</v>
      </c>
      <c r="D101" s="57" t="s">
        <v>44</v>
      </c>
      <c r="E101" s="57" t="str">
        <f>VLOOKUP(O101,'user list'!A:B,2,0)</f>
        <v>ITDD</v>
      </c>
      <c r="F101" s="60" t="s">
        <v>1299</v>
      </c>
      <c r="G101" s="60" t="s">
        <v>363</v>
      </c>
      <c r="H101" s="61">
        <v>45811</v>
      </c>
      <c r="I101" s="60" t="s">
        <v>1300</v>
      </c>
      <c r="J101" s="60"/>
      <c r="K101" s="60"/>
      <c r="L101" s="60"/>
      <c r="M101" s="61">
        <v>45812</v>
      </c>
      <c r="N101" s="60" t="s">
        <v>784</v>
      </c>
      <c r="O101" s="60" t="s">
        <v>219</v>
      </c>
      <c r="P101" s="60">
        <v>1</v>
      </c>
      <c r="Q101" s="60"/>
      <c r="R101" s="60"/>
      <c r="S101" s="60" t="s">
        <v>785</v>
      </c>
      <c r="T101" s="60" t="s">
        <v>886</v>
      </c>
      <c r="U101" s="60" t="s">
        <v>809</v>
      </c>
      <c r="V101" s="60"/>
      <c r="W101" s="60"/>
      <c r="X101" s="60"/>
      <c r="Y101" s="60"/>
      <c r="Z101" s="60"/>
      <c r="AA101" s="60"/>
      <c r="AB101" s="60"/>
      <c r="AC101" s="60"/>
      <c r="AD101" s="60"/>
      <c r="AE101" s="60"/>
      <c r="AF101" s="60"/>
      <c r="AG101" s="60"/>
      <c r="AH101" s="60" t="s">
        <v>219</v>
      </c>
    </row>
    <row r="102" spans="1:34" ht="14.4">
      <c r="A102" s="57">
        <f t="shared" si="4"/>
        <v>1</v>
      </c>
      <c r="B102" s="57" t="str">
        <f t="shared" si="3"/>
        <v>OCAITDDITDD-060325-0011</v>
      </c>
      <c r="C102" s="57" t="str">
        <f>IFERROR(VLOOKUP(B102,jun10Normal!B:B,1,0),"Acknowledged")</f>
        <v>Acknowledged</v>
      </c>
      <c r="D102" s="57" t="s">
        <v>44</v>
      </c>
      <c r="E102" s="57" t="str">
        <f>VLOOKUP(O102,'user list'!A:B,2,0)</f>
        <v>ITDD</v>
      </c>
      <c r="F102" s="60" t="s">
        <v>1327</v>
      </c>
      <c r="G102" s="60" t="s">
        <v>41</v>
      </c>
      <c r="H102" s="61">
        <v>45810</v>
      </c>
      <c r="I102" s="60" t="s">
        <v>1328</v>
      </c>
      <c r="J102" s="60"/>
      <c r="K102" s="60"/>
      <c r="L102" s="60"/>
      <c r="M102" s="61">
        <v>45811</v>
      </c>
      <c r="N102" s="60" t="s">
        <v>784</v>
      </c>
      <c r="O102" s="60" t="s">
        <v>219</v>
      </c>
      <c r="P102" s="60">
        <v>1</v>
      </c>
      <c r="Q102" s="60"/>
      <c r="R102" s="60"/>
      <c r="S102" s="60" t="s">
        <v>785</v>
      </c>
      <c r="T102" s="60" t="s">
        <v>786</v>
      </c>
      <c r="U102" s="60" t="s">
        <v>809</v>
      </c>
      <c r="V102" s="60"/>
      <c r="W102" s="60"/>
      <c r="X102" s="60"/>
      <c r="Y102" s="60"/>
      <c r="Z102" s="60"/>
      <c r="AA102" s="60"/>
      <c r="AB102" s="60"/>
      <c r="AC102" s="60"/>
      <c r="AD102" s="60"/>
      <c r="AE102" s="60"/>
      <c r="AF102" s="60"/>
      <c r="AG102" s="60"/>
      <c r="AH102" s="60" t="s">
        <v>224</v>
      </c>
    </row>
    <row r="103" spans="1:34" ht="14.4">
      <c r="A103" s="57">
        <f t="shared" si="4"/>
        <v>1</v>
      </c>
      <c r="B103" s="57" t="str">
        <f t="shared" si="3"/>
        <v>OCAITDDITDD-060225-0002</v>
      </c>
      <c r="C103" s="57" t="str">
        <f>IFERROR(VLOOKUP(B103,jun10Normal!B:B,1,0),"Acknowledged")</f>
        <v>Acknowledged</v>
      </c>
      <c r="D103" s="57" t="s">
        <v>44</v>
      </c>
      <c r="E103" s="57" t="str">
        <f>VLOOKUP(O103,'user list'!A:B,2,0)</f>
        <v>ITDD</v>
      </c>
      <c r="F103" s="60" t="s">
        <v>1353</v>
      </c>
      <c r="G103" s="60" t="s">
        <v>41</v>
      </c>
      <c r="H103" s="61">
        <v>45810</v>
      </c>
      <c r="I103" s="60" t="s">
        <v>1354</v>
      </c>
      <c r="J103" s="60"/>
      <c r="K103" s="60"/>
      <c r="L103" s="60"/>
      <c r="M103" s="61">
        <v>45810</v>
      </c>
      <c r="N103" s="60" t="s">
        <v>784</v>
      </c>
      <c r="O103" s="60" t="s">
        <v>219</v>
      </c>
      <c r="P103" s="60">
        <v>1</v>
      </c>
      <c r="Q103" s="60"/>
      <c r="R103" s="60"/>
      <c r="S103" s="60" t="s">
        <v>851</v>
      </c>
      <c r="T103" s="60" t="s">
        <v>852</v>
      </c>
      <c r="U103" s="60" t="s">
        <v>809</v>
      </c>
      <c r="V103" s="60"/>
      <c r="W103" s="60"/>
      <c r="X103" s="60"/>
      <c r="Y103" s="60"/>
      <c r="Z103" s="60"/>
      <c r="AA103" s="60"/>
      <c r="AB103" s="60"/>
      <c r="AC103" s="60"/>
      <c r="AD103" s="60"/>
      <c r="AE103" s="60"/>
      <c r="AF103" s="60"/>
      <c r="AG103" s="60"/>
      <c r="AH103" s="60" t="s">
        <v>227</v>
      </c>
    </row>
    <row r="104" spans="1:34" ht="14.4">
      <c r="A104" s="57">
        <f t="shared" si="4"/>
        <v>1</v>
      </c>
      <c r="B104" s="57" t="str">
        <f t="shared" si="3"/>
        <v>OCAITDDITDD-060225-0001</v>
      </c>
      <c r="C104" s="57" t="str">
        <f>IFERROR(VLOOKUP(B104,jun10Normal!B:B,1,0),"Acknowledged")</f>
        <v>Acknowledged</v>
      </c>
      <c r="D104" s="57" t="s">
        <v>44</v>
      </c>
      <c r="E104" s="57" t="str">
        <f>VLOOKUP(O104,'user list'!A:B,2,0)</f>
        <v>ITDD</v>
      </c>
      <c r="F104" s="60" t="s">
        <v>1370</v>
      </c>
      <c r="G104" s="60" t="s">
        <v>41</v>
      </c>
      <c r="H104" s="61">
        <v>45810</v>
      </c>
      <c r="I104" s="60" t="s">
        <v>1371</v>
      </c>
      <c r="J104" s="60"/>
      <c r="K104" s="60"/>
      <c r="L104" s="60"/>
      <c r="M104" s="61">
        <v>45810</v>
      </c>
      <c r="N104" s="60" t="s">
        <v>784</v>
      </c>
      <c r="O104" s="60" t="s">
        <v>219</v>
      </c>
      <c r="P104" s="60">
        <v>1</v>
      </c>
      <c r="Q104" s="60"/>
      <c r="R104" s="60"/>
      <c r="S104" s="60" t="s">
        <v>792</v>
      </c>
      <c r="T104" s="60"/>
      <c r="U104" s="60" t="s">
        <v>809</v>
      </c>
      <c r="V104" s="60"/>
      <c r="W104" s="60"/>
      <c r="X104" s="60"/>
      <c r="Y104" s="60"/>
      <c r="Z104" s="60"/>
      <c r="AA104" s="60"/>
      <c r="AB104" s="60"/>
      <c r="AC104" s="60"/>
      <c r="AD104" s="60"/>
      <c r="AE104" s="60"/>
      <c r="AF104" s="60"/>
      <c r="AG104" s="60"/>
      <c r="AH104" s="60" t="s">
        <v>227</v>
      </c>
    </row>
    <row r="105" spans="1:34" ht="14.4">
      <c r="A105" s="57">
        <f t="shared" si="4"/>
        <v>1</v>
      </c>
      <c r="B105" s="57" t="str">
        <f t="shared" si="3"/>
        <v>OCALEDIPOLEDIPO-061025-0004</v>
      </c>
      <c r="C105" s="57" t="str">
        <f>IFERROR(VLOOKUP(B105,jun10Normal!B:B,1,0),"Acknowledged")</f>
        <v>OCALEDIPOLEDIPO-061025-0004</v>
      </c>
      <c r="D105" s="57" t="s">
        <v>44</v>
      </c>
      <c r="E105" s="57" t="str">
        <f>VLOOKUP(O105,'user list'!A:B,2,0)</f>
        <v>LEDIPO</v>
      </c>
      <c r="F105" s="60" t="s">
        <v>922</v>
      </c>
      <c r="G105" s="60" t="s">
        <v>74</v>
      </c>
      <c r="H105" s="61">
        <v>45817</v>
      </c>
      <c r="I105" s="60" t="s">
        <v>923</v>
      </c>
      <c r="J105" s="60"/>
      <c r="K105" s="61">
        <v>45824</v>
      </c>
      <c r="L105" s="60"/>
      <c r="M105" s="61">
        <v>45818</v>
      </c>
      <c r="N105" s="60" t="s">
        <v>784</v>
      </c>
      <c r="O105" s="60" t="s">
        <v>222</v>
      </c>
      <c r="P105" s="60">
        <v>1</v>
      </c>
      <c r="Q105" s="60"/>
      <c r="R105" s="60"/>
      <c r="S105" s="60" t="s">
        <v>828</v>
      </c>
      <c r="T105" s="60" t="s">
        <v>829</v>
      </c>
      <c r="U105" s="60" t="s">
        <v>787</v>
      </c>
      <c r="V105" s="60"/>
      <c r="W105" s="60"/>
      <c r="X105" s="60"/>
      <c r="Y105" s="60"/>
      <c r="Z105" s="60"/>
      <c r="AA105" s="60"/>
      <c r="AB105" s="60"/>
      <c r="AC105" s="60"/>
      <c r="AD105" s="60"/>
      <c r="AE105" s="60"/>
      <c r="AF105" s="60"/>
      <c r="AG105" s="60"/>
      <c r="AH105" s="60" t="s">
        <v>206</v>
      </c>
    </row>
    <row r="106" spans="1:34" ht="14.4">
      <c r="A106" s="57">
        <f t="shared" si="4"/>
        <v>1</v>
      </c>
      <c r="B106" s="57" t="str">
        <f t="shared" si="3"/>
        <v>OCALEDIPOLEDIPO-061025-0004</v>
      </c>
      <c r="C106" s="57" t="str">
        <f>IFERROR(VLOOKUP(B106,jun10Normal!B:B,1,0),"Acknowledged")</f>
        <v>OCALEDIPOLEDIPO-061025-0004</v>
      </c>
      <c r="D106" s="57" t="s">
        <v>44</v>
      </c>
      <c r="E106" s="57" t="str">
        <f>VLOOKUP(O106,'user list'!A:B,2,0)</f>
        <v>LEDIPO</v>
      </c>
      <c r="F106" s="60" t="s">
        <v>922</v>
      </c>
      <c r="G106" s="60" t="s">
        <v>74</v>
      </c>
      <c r="H106" s="61">
        <v>45817</v>
      </c>
      <c r="I106" s="60" t="s">
        <v>923</v>
      </c>
      <c r="J106" s="60"/>
      <c r="K106" s="61">
        <v>45824</v>
      </c>
      <c r="L106" s="60"/>
      <c r="M106" s="61">
        <v>45818</v>
      </c>
      <c r="N106" s="60" t="s">
        <v>784</v>
      </c>
      <c r="O106" s="60" t="s">
        <v>222</v>
      </c>
      <c r="P106" s="60">
        <v>1</v>
      </c>
      <c r="Q106" s="60"/>
      <c r="R106" s="60"/>
      <c r="S106" s="60" t="s">
        <v>828</v>
      </c>
      <c r="T106" s="60" t="s">
        <v>829</v>
      </c>
      <c r="U106" s="60" t="s">
        <v>787</v>
      </c>
      <c r="V106" s="60"/>
      <c r="W106" s="60"/>
      <c r="X106" s="60"/>
      <c r="Y106" s="60"/>
      <c r="Z106" s="60"/>
      <c r="AA106" s="60"/>
      <c r="AB106" s="60"/>
      <c r="AC106" s="60"/>
      <c r="AD106" s="60"/>
      <c r="AE106" s="60"/>
      <c r="AF106" s="60"/>
      <c r="AG106" s="60"/>
      <c r="AH106" s="60" t="s">
        <v>206</v>
      </c>
    </row>
    <row r="107" spans="1:34" ht="14.4">
      <c r="A107" s="57">
        <f t="shared" si="4"/>
        <v>1</v>
      </c>
      <c r="B107" s="57" t="str">
        <f t="shared" si="3"/>
        <v>OCALEDIPOLEDIPO-060925-0004</v>
      </c>
      <c r="C107" s="57" t="str">
        <f>IFERROR(VLOOKUP(B107,jun10Normal!B:B,1,0),"Acknowledged")</f>
        <v>OCALEDIPOLEDIPO-060925-0004</v>
      </c>
      <c r="D107" s="57" t="s">
        <v>44</v>
      </c>
      <c r="E107" s="57" t="str">
        <f>VLOOKUP(O107,'user list'!A:B,2,0)</f>
        <v>LEDIPO</v>
      </c>
      <c r="F107" s="60" t="s">
        <v>1017</v>
      </c>
      <c r="G107" s="60" t="s">
        <v>76</v>
      </c>
      <c r="H107" s="61">
        <v>45817</v>
      </c>
      <c r="I107" s="60" t="s">
        <v>1018</v>
      </c>
      <c r="J107" s="60"/>
      <c r="K107" s="60"/>
      <c r="L107" s="60"/>
      <c r="M107" s="61">
        <v>45817</v>
      </c>
      <c r="N107" s="60" t="s">
        <v>1433</v>
      </c>
      <c r="O107" s="60" t="s">
        <v>222</v>
      </c>
      <c r="P107" s="60">
        <v>1</v>
      </c>
      <c r="Q107" s="60"/>
      <c r="R107" s="60"/>
      <c r="S107" s="60" t="s">
        <v>805</v>
      </c>
      <c r="T107" s="60" t="s">
        <v>806</v>
      </c>
      <c r="U107" s="60" t="s">
        <v>787</v>
      </c>
      <c r="V107" s="60"/>
      <c r="W107" s="60"/>
      <c r="X107" s="60"/>
      <c r="Y107" s="60"/>
      <c r="Z107" s="60"/>
      <c r="AA107" s="60"/>
      <c r="AB107" s="60"/>
      <c r="AC107" s="60"/>
      <c r="AD107" s="60"/>
      <c r="AE107" s="60"/>
      <c r="AF107" s="60"/>
      <c r="AG107" s="60"/>
      <c r="AH107" s="60"/>
    </row>
    <row r="108" spans="1:34" ht="14.4">
      <c r="A108" s="57">
        <f t="shared" si="4"/>
        <v>1</v>
      </c>
      <c r="B108" s="57" t="str">
        <f t="shared" si="3"/>
        <v>OCALEDIPOLEDIPO-060925-0002</v>
      </c>
      <c r="C108" s="57" t="str">
        <f>IFERROR(VLOOKUP(B108,jun10Normal!B:B,1,0),"Acknowledged")</f>
        <v>Acknowledged</v>
      </c>
      <c r="D108" s="57" t="s">
        <v>44</v>
      </c>
      <c r="E108" s="57" t="str">
        <f>VLOOKUP(O108,'user list'!A:B,2,0)</f>
        <v>LEDIPO</v>
      </c>
      <c r="F108" s="60" t="s">
        <v>1069</v>
      </c>
      <c r="G108" s="60" t="s">
        <v>76</v>
      </c>
      <c r="H108" s="61">
        <v>45817</v>
      </c>
      <c r="I108" s="60" t="s">
        <v>1070</v>
      </c>
      <c r="J108" s="60"/>
      <c r="K108" s="60"/>
      <c r="L108" s="60"/>
      <c r="M108" s="61">
        <v>45817</v>
      </c>
      <c r="N108" s="60" t="s">
        <v>784</v>
      </c>
      <c r="O108" s="60" t="s">
        <v>222</v>
      </c>
      <c r="P108" s="60">
        <v>1</v>
      </c>
      <c r="Q108" s="60"/>
      <c r="R108" s="60"/>
      <c r="S108" s="60" t="s">
        <v>1071</v>
      </c>
      <c r="T108" s="60" t="s">
        <v>1072</v>
      </c>
      <c r="U108" s="60" t="s">
        <v>809</v>
      </c>
      <c r="V108" s="60"/>
      <c r="W108" s="60"/>
      <c r="X108" s="60"/>
      <c r="Y108" s="60"/>
      <c r="Z108" s="60"/>
      <c r="AA108" s="60"/>
      <c r="AB108" s="60"/>
      <c r="AC108" s="60"/>
      <c r="AD108" s="60"/>
      <c r="AE108" s="60"/>
      <c r="AF108" s="60"/>
      <c r="AG108" s="60"/>
      <c r="AH108" s="60" t="s">
        <v>224</v>
      </c>
    </row>
    <row r="109" spans="1:34" ht="14.4">
      <c r="A109" s="57">
        <f t="shared" si="4"/>
        <v>1</v>
      </c>
      <c r="B109" s="57" t="str">
        <f t="shared" si="3"/>
        <v>OCALEDIPOLEDIPO-060525-0002</v>
      </c>
      <c r="C109" s="57" t="str">
        <f>IFERROR(VLOOKUP(B109,jun10Normal!B:B,1,0),"Acknowledged")</f>
        <v>OCALEDIPOLEDIPO-060525-0002</v>
      </c>
      <c r="D109" s="57" t="s">
        <v>44</v>
      </c>
      <c r="E109" s="57" t="str">
        <f>VLOOKUP(O109,'user list'!A:B,2,0)</f>
        <v>LEDIPO</v>
      </c>
      <c r="F109" s="60" t="s">
        <v>1169</v>
      </c>
      <c r="G109" s="60" t="s">
        <v>43</v>
      </c>
      <c r="H109" s="61">
        <v>45813</v>
      </c>
      <c r="I109" s="60" t="s">
        <v>1170</v>
      </c>
      <c r="J109" s="60"/>
      <c r="K109" s="60"/>
      <c r="L109" s="60"/>
      <c r="M109" s="61">
        <v>45813</v>
      </c>
      <c r="N109" s="60" t="s">
        <v>784</v>
      </c>
      <c r="O109" s="60" t="s">
        <v>222</v>
      </c>
      <c r="P109" s="60">
        <v>2</v>
      </c>
      <c r="Q109" s="60" t="s">
        <v>1171</v>
      </c>
      <c r="R109" s="60"/>
      <c r="S109" s="60" t="s">
        <v>828</v>
      </c>
      <c r="T109" s="60" t="s">
        <v>1172</v>
      </c>
      <c r="U109" s="60" t="s">
        <v>809</v>
      </c>
      <c r="V109" s="60"/>
      <c r="W109" s="60"/>
      <c r="X109" s="60"/>
      <c r="Y109" s="60"/>
      <c r="Z109" s="60"/>
      <c r="AA109" s="60"/>
      <c r="AB109" s="60"/>
      <c r="AC109" s="60"/>
      <c r="AD109" s="60"/>
      <c r="AE109" s="60"/>
      <c r="AF109" s="60"/>
      <c r="AG109" s="60"/>
      <c r="AH109" s="60" t="s">
        <v>191</v>
      </c>
    </row>
    <row r="110" spans="1:34" ht="14.4">
      <c r="A110" s="57">
        <f t="shared" si="4"/>
        <v>1</v>
      </c>
      <c r="B110" s="57" t="str">
        <f t="shared" si="3"/>
        <v>OCALEDIPOLEDIPO-060325-0001</v>
      </c>
      <c r="C110" s="57" t="str">
        <f>IFERROR(VLOOKUP(B110,jun10Normal!B:B,1,0),"Acknowledged")</f>
        <v>Acknowledged</v>
      </c>
      <c r="D110" s="57" t="s">
        <v>44</v>
      </c>
      <c r="E110" s="57" t="str">
        <f>VLOOKUP(O110,'user list'!A:B,2,0)</f>
        <v>LEDIPO</v>
      </c>
      <c r="F110" s="60" t="s">
        <v>744</v>
      </c>
      <c r="G110" s="60" t="s">
        <v>82</v>
      </c>
      <c r="H110" s="61">
        <v>45811</v>
      </c>
      <c r="I110" s="60" t="s">
        <v>745</v>
      </c>
      <c r="J110" s="60"/>
      <c r="K110" s="61">
        <v>45821</v>
      </c>
      <c r="L110" s="60"/>
      <c r="M110" s="61">
        <v>45811</v>
      </c>
      <c r="N110" s="60" t="s">
        <v>1710</v>
      </c>
      <c r="O110" s="60" t="s">
        <v>222</v>
      </c>
      <c r="P110" s="60">
        <v>1</v>
      </c>
      <c r="Q110" s="60"/>
      <c r="R110" s="60"/>
      <c r="S110" s="60" t="s">
        <v>828</v>
      </c>
      <c r="T110" s="60" t="s">
        <v>829</v>
      </c>
      <c r="U110" s="60" t="s">
        <v>787</v>
      </c>
      <c r="V110" s="60" t="s">
        <v>141</v>
      </c>
      <c r="W110" s="60"/>
      <c r="X110" s="60" t="s">
        <v>746</v>
      </c>
      <c r="Y110" s="60" t="s">
        <v>747</v>
      </c>
      <c r="Z110" s="60" t="s">
        <v>352</v>
      </c>
      <c r="AA110" s="60"/>
      <c r="AB110" s="60"/>
      <c r="AC110" s="60" t="s">
        <v>1710</v>
      </c>
      <c r="AD110" s="60"/>
      <c r="AE110" s="60"/>
      <c r="AF110" s="60" t="s">
        <v>43</v>
      </c>
      <c r="AG110" s="60"/>
      <c r="AH110" s="60" t="s">
        <v>203</v>
      </c>
    </row>
    <row r="111" spans="1:34" ht="14.4">
      <c r="A111" s="57">
        <f t="shared" si="4"/>
        <v>1</v>
      </c>
      <c r="B111" s="57" t="str">
        <f t="shared" si="3"/>
        <v>OCALEDIPOLEDIPO-060225-0001</v>
      </c>
      <c r="C111" s="57" t="str">
        <f>IFERROR(VLOOKUP(B111,jun10Normal!B:B,1,0),"Acknowledged")</f>
        <v>Acknowledged</v>
      </c>
      <c r="D111" s="57" t="s">
        <v>44</v>
      </c>
      <c r="E111" s="57" t="str">
        <f>VLOOKUP(O111,'user list'!A:B,2,0)</f>
        <v>LEDIPO</v>
      </c>
      <c r="F111" s="60" t="s">
        <v>1400</v>
      </c>
      <c r="G111" s="60" t="s">
        <v>43</v>
      </c>
      <c r="H111" s="61">
        <v>45810</v>
      </c>
      <c r="I111" s="60" t="s">
        <v>1401</v>
      </c>
      <c r="J111" s="60"/>
      <c r="K111" s="60"/>
      <c r="L111" s="60"/>
      <c r="M111" s="61">
        <v>45810</v>
      </c>
      <c r="N111" s="60" t="s">
        <v>784</v>
      </c>
      <c r="O111" s="60" t="s">
        <v>222</v>
      </c>
      <c r="P111" s="60">
        <v>1</v>
      </c>
      <c r="Q111" s="60"/>
      <c r="R111" s="60"/>
      <c r="S111" s="60" t="s">
        <v>792</v>
      </c>
      <c r="T111" s="60" t="s">
        <v>793</v>
      </c>
      <c r="U111" s="60" t="s">
        <v>809</v>
      </c>
      <c r="V111" s="60"/>
      <c r="W111" s="60"/>
      <c r="X111" s="60"/>
      <c r="Y111" s="60"/>
      <c r="Z111" s="60"/>
      <c r="AA111" s="60"/>
      <c r="AB111" s="60"/>
      <c r="AC111" s="60"/>
      <c r="AD111" s="60"/>
      <c r="AE111" s="60"/>
      <c r="AF111" s="60"/>
      <c r="AG111" s="60"/>
      <c r="AH111" s="60" t="s">
        <v>191</v>
      </c>
    </row>
    <row r="112" spans="1:34" ht="14.4">
      <c r="A112" s="57">
        <f t="shared" si="4"/>
        <v>1</v>
      </c>
      <c r="B112" s="57" t="str">
        <f t="shared" si="3"/>
        <v>OCAMDADMDAD-060925-0002</v>
      </c>
      <c r="C112" s="57" t="str">
        <f>IFERROR(VLOOKUP(B112,jun10Normal!B:B,1,0),"Acknowledged")</f>
        <v>OCAMDADMDAD-060925-0002</v>
      </c>
      <c r="D112" s="57" t="s">
        <v>44</v>
      </c>
      <c r="E112" s="57" t="str">
        <f>VLOOKUP(O112,'user list'!A:B,2,0)</f>
        <v>MDAD</v>
      </c>
      <c r="F112" s="60" t="s">
        <v>1619</v>
      </c>
      <c r="G112" s="60" t="s">
        <v>42</v>
      </c>
      <c r="H112" s="61">
        <v>45813</v>
      </c>
      <c r="I112" s="60" t="s">
        <v>1620</v>
      </c>
      <c r="J112" s="60"/>
      <c r="K112" s="60"/>
      <c r="L112" s="60"/>
      <c r="M112" s="61">
        <v>45817</v>
      </c>
      <c r="N112" s="60" t="s">
        <v>1433</v>
      </c>
      <c r="O112" s="60" t="s">
        <v>223</v>
      </c>
      <c r="P112" s="60">
        <v>1</v>
      </c>
      <c r="Q112" s="60"/>
      <c r="R112" s="60"/>
      <c r="S112" s="60" t="s">
        <v>828</v>
      </c>
      <c r="T112" s="60" t="s">
        <v>829</v>
      </c>
      <c r="U112" s="60" t="s">
        <v>809</v>
      </c>
      <c r="V112" s="60"/>
      <c r="W112" s="60"/>
      <c r="X112" s="60"/>
      <c r="Y112" s="60"/>
      <c r="Z112" s="60"/>
      <c r="AA112" s="60"/>
      <c r="AB112" s="60"/>
      <c r="AC112" s="60"/>
      <c r="AD112" s="60"/>
      <c r="AE112" s="60"/>
      <c r="AF112" s="60"/>
      <c r="AG112" s="60"/>
      <c r="AH112" s="60"/>
    </row>
    <row r="113" spans="1:34" ht="14.4">
      <c r="A113" s="57">
        <f t="shared" si="4"/>
        <v>1</v>
      </c>
      <c r="B113" s="57" t="str">
        <f t="shared" si="3"/>
        <v>OCAMDADMDAD-060525-0003</v>
      </c>
      <c r="C113" s="57" t="str">
        <f>IFERROR(VLOOKUP(B113,jun10Normal!B:B,1,0),"Acknowledged")</f>
        <v>OCAMDADMDAD-060525-0003</v>
      </c>
      <c r="D113" s="57" t="s">
        <v>44</v>
      </c>
      <c r="E113" s="57" t="str">
        <f>VLOOKUP(O113,'user list'!A:B,2,0)</f>
        <v>MDAD</v>
      </c>
      <c r="F113" s="60" t="s">
        <v>1155</v>
      </c>
      <c r="G113" s="60" t="s">
        <v>42</v>
      </c>
      <c r="H113" s="61">
        <v>45812</v>
      </c>
      <c r="I113" s="60" t="s">
        <v>1156</v>
      </c>
      <c r="J113" s="60"/>
      <c r="K113" s="60"/>
      <c r="L113" s="60"/>
      <c r="M113" s="61">
        <v>45813</v>
      </c>
      <c r="N113" s="60" t="s">
        <v>1433</v>
      </c>
      <c r="O113" s="60" t="s">
        <v>223</v>
      </c>
      <c r="P113" s="60">
        <v>1</v>
      </c>
      <c r="Q113" s="60"/>
      <c r="R113" s="60"/>
      <c r="S113" s="60" t="s">
        <v>828</v>
      </c>
      <c r="T113" s="60"/>
      <c r="U113" s="60" t="s">
        <v>809</v>
      </c>
      <c r="V113" s="60"/>
      <c r="W113" s="60"/>
      <c r="X113" s="60"/>
      <c r="Y113" s="60"/>
      <c r="Z113" s="60"/>
      <c r="AA113" s="60"/>
      <c r="AB113" s="60"/>
      <c r="AC113" s="60"/>
      <c r="AD113" s="60"/>
      <c r="AE113" s="60"/>
      <c r="AF113" s="60"/>
      <c r="AG113" s="60"/>
      <c r="AH113" s="60"/>
    </row>
    <row r="114" spans="1:34" ht="14.4">
      <c r="A114" s="57">
        <f t="shared" si="4"/>
        <v>1</v>
      </c>
      <c r="B114" s="57" t="str">
        <f t="shared" si="3"/>
        <v>OCAMDADMDAD-060525-0003</v>
      </c>
      <c r="C114" s="57" t="str">
        <f>IFERROR(VLOOKUP(B114,jun10Normal!B:B,1,0),"Acknowledged")</f>
        <v>OCAMDADMDAD-060525-0003</v>
      </c>
      <c r="D114" s="57" t="s">
        <v>44</v>
      </c>
      <c r="E114" s="57" t="str">
        <f>VLOOKUP(O114,'user list'!A:B,2,0)</f>
        <v>MDAD</v>
      </c>
      <c r="F114" s="60" t="s">
        <v>1155</v>
      </c>
      <c r="G114" s="60" t="s">
        <v>42</v>
      </c>
      <c r="H114" s="61">
        <v>45812</v>
      </c>
      <c r="I114" s="60" t="s">
        <v>1156</v>
      </c>
      <c r="J114" s="60"/>
      <c r="K114" s="60"/>
      <c r="L114" s="60"/>
      <c r="M114" s="61">
        <v>45813</v>
      </c>
      <c r="N114" s="60" t="s">
        <v>1433</v>
      </c>
      <c r="O114" s="60" t="s">
        <v>223</v>
      </c>
      <c r="P114" s="60">
        <v>1</v>
      </c>
      <c r="Q114" s="60"/>
      <c r="R114" s="60"/>
      <c r="S114" s="60" t="s">
        <v>828</v>
      </c>
      <c r="T114" s="60"/>
      <c r="U114" s="60" t="s">
        <v>809</v>
      </c>
      <c r="V114" s="60"/>
      <c r="W114" s="60"/>
      <c r="X114" s="60"/>
      <c r="Y114" s="60"/>
      <c r="Z114" s="60"/>
      <c r="AA114" s="60"/>
      <c r="AB114" s="60"/>
      <c r="AC114" s="60"/>
      <c r="AD114" s="60"/>
      <c r="AE114" s="60"/>
      <c r="AF114" s="60"/>
      <c r="AG114" s="60"/>
      <c r="AH114" s="60"/>
    </row>
    <row r="115" spans="1:34" ht="14.4">
      <c r="A115" s="57">
        <f t="shared" si="4"/>
        <v>1</v>
      </c>
      <c r="B115" s="57" t="str">
        <f t="shared" si="3"/>
        <v>OCAMDADMDAD-060225-0003-2</v>
      </c>
      <c r="C115" s="57" t="str">
        <f>IFERROR(VLOOKUP(B115,jun10Normal!B:B,1,0),"Acknowledged")</f>
        <v>Acknowledged</v>
      </c>
      <c r="D115" s="57" t="s">
        <v>44</v>
      </c>
      <c r="E115" s="57" t="str">
        <f>VLOOKUP(O115,'user list'!A:B,2,0)</f>
        <v>MDAD</v>
      </c>
      <c r="F115" s="60" t="s">
        <v>1877</v>
      </c>
      <c r="G115" s="60" t="s">
        <v>42</v>
      </c>
      <c r="H115" s="61">
        <v>45806</v>
      </c>
      <c r="I115" s="60" t="s">
        <v>1878</v>
      </c>
      <c r="J115" s="60" t="s">
        <v>1394</v>
      </c>
      <c r="K115" s="60"/>
      <c r="L115" s="60" t="s">
        <v>1720</v>
      </c>
      <c r="M115" s="61">
        <v>45810</v>
      </c>
      <c r="N115" s="60" t="s">
        <v>784</v>
      </c>
      <c r="O115" s="60" t="s">
        <v>223</v>
      </c>
      <c r="P115" s="60">
        <v>707</v>
      </c>
      <c r="Q115" s="60"/>
      <c r="R115" s="60"/>
      <c r="S115" s="60"/>
      <c r="T115" s="60"/>
      <c r="U115" s="60" t="s">
        <v>809</v>
      </c>
      <c r="V115" s="60"/>
      <c r="W115" s="60"/>
      <c r="X115" s="60"/>
      <c r="Y115" s="60"/>
      <c r="Z115" s="60"/>
      <c r="AA115" s="60"/>
      <c r="AB115" s="60"/>
      <c r="AC115" s="60"/>
      <c r="AD115" s="60"/>
      <c r="AE115" s="60"/>
      <c r="AF115" s="60"/>
      <c r="AG115" s="60"/>
      <c r="AH115" s="60" t="s">
        <v>224</v>
      </c>
    </row>
    <row r="116" spans="1:34" ht="14.4">
      <c r="A116" s="57">
        <f t="shared" si="4"/>
        <v>1</v>
      </c>
      <c r="B116" s="57" t="str">
        <f t="shared" si="3"/>
        <v>OCAMDADMDAD-060225-0001</v>
      </c>
      <c r="C116" s="57" t="str">
        <f>IFERROR(VLOOKUP(B116,jun10Normal!B:B,1,0),"Acknowledged")</f>
        <v>Acknowledged</v>
      </c>
      <c r="D116" s="57" t="s">
        <v>44</v>
      </c>
      <c r="E116" s="57" t="str">
        <f>VLOOKUP(O116,'user list'!A:B,2,0)</f>
        <v>MDAD</v>
      </c>
      <c r="F116" s="60" t="s">
        <v>1428</v>
      </c>
      <c r="G116" s="60" t="s">
        <v>1429</v>
      </c>
      <c r="H116" s="61">
        <v>45806</v>
      </c>
      <c r="I116" s="60" t="s">
        <v>1394</v>
      </c>
      <c r="J116" s="60"/>
      <c r="K116" s="60"/>
      <c r="L116" s="60"/>
      <c r="M116" s="61">
        <v>45810</v>
      </c>
      <c r="N116" s="60" t="s">
        <v>784</v>
      </c>
      <c r="O116" s="60" t="s">
        <v>223</v>
      </c>
      <c r="P116" s="60">
        <v>2</v>
      </c>
      <c r="Q116" s="60" t="s">
        <v>1430</v>
      </c>
      <c r="R116" s="60"/>
      <c r="S116" s="60" t="s">
        <v>785</v>
      </c>
      <c r="T116" s="60"/>
      <c r="U116" s="60" t="s">
        <v>809</v>
      </c>
      <c r="V116" s="60"/>
      <c r="W116" s="60"/>
      <c r="X116" s="60"/>
      <c r="Y116" s="60"/>
      <c r="Z116" s="60"/>
      <c r="AA116" s="60"/>
      <c r="AB116" s="60"/>
      <c r="AC116" s="60"/>
      <c r="AD116" s="60"/>
      <c r="AE116" s="60"/>
      <c r="AF116" s="60"/>
      <c r="AG116" s="60"/>
      <c r="AH116" s="60" t="s">
        <v>262</v>
      </c>
    </row>
    <row r="117" spans="1:34" ht="14.4">
      <c r="A117" s="57">
        <f t="shared" si="4"/>
        <v>1</v>
      </c>
      <c r="B117" s="57" t="str">
        <f t="shared" si="3"/>
        <v>OCAOCMocm125-11065-1</v>
      </c>
      <c r="C117" s="57" t="str">
        <f>IFERROR(VLOOKUP(B117,jun10Normal!B:B,1,0),"Acknowledged")</f>
        <v>OCAOCMocm125-11065-1</v>
      </c>
      <c r="D117" s="57" t="s">
        <v>44</v>
      </c>
      <c r="E117" s="57" t="str">
        <f>VLOOKUP(O117,'user list'!A:B,2,0)</f>
        <v>OCM</v>
      </c>
      <c r="F117" s="60" t="s">
        <v>1726</v>
      </c>
      <c r="G117" s="60" t="s">
        <v>1820</v>
      </c>
      <c r="H117" s="61">
        <v>45812</v>
      </c>
      <c r="I117" s="60" t="s">
        <v>1821</v>
      </c>
      <c r="J117" s="60" t="s">
        <v>740</v>
      </c>
      <c r="K117" s="60"/>
      <c r="L117" s="60" t="s">
        <v>24</v>
      </c>
      <c r="M117" s="61">
        <v>45813</v>
      </c>
      <c r="N117" s="60" t="s">
        <v>358</v>
      </c>
      <c r="O117" s="60" t="s">
        <v>285</v>
      </c>
      <c r="P117" s="60">
        <v>1</v>
      </c>
      <c r="Q117" s="60"/>
      <c r="R117" s="60"/>
      <c r="S117" s="60" t="s">
        <v>43</v>
      </c>
      <c r="T117" s="60"/>
      <c r="U117" s="60"/>
      <c r="V117" s="60"/>
      <c r="W117" s="60"/>
      <c r="X117" s="60"/>
      <c r="Y117" s="60"/>
      <c r="Z117" s="60"/>
      <c r="AA117" s="60"/>
      <c r="AB117" s="60"/>
      <c r="AC117" s="60" t="s">
        <v>358</v>
      </c>
      <c r="AD117" s="60" t="s">
        <v>30</v>
      </c>
      <c r="AE117" s="60"/>
      <c r="AF117" s="60" t="s">
        <v>43</v>
      </c>
      <c r="AG117" s="60"/>
      <c r="AH117" s="60"/>
    </row>
    <row r="118" spans="1:34" ht="14.4">
      <c r="A118" s="57">
        <f t="shared" si="4"/>
        <v>1</v>
      </c>
      <c r="B118" s="57" t="str">
        <f t="shared" si="3"/>
        <v>OCAOCMocm-125-11121-1</v>
      </c>
      <c r="C118" s="57" t="str">
        <f>IFERROR(VLOOKUP(B118,jun10Normal!B:B,1,0),"Acknowledged")</f>
        <v>OCAOCMocm-125-11121-1</v>
      </c>
      <c r="D118" s="57" t="s">
        <v>44</v>
      </c>
      <c r="E118" s="57" t="str">
        <f>VLOOKUP(O118,'user list'!A:B,2,0)</f>
        <v>OCM</v>
      </c>
      <c r="F118" s="60" t="s">
        <v>1831</v>
      </c>
      <c r="G118" s="60" t="s">
        <v>1832</v>
      </c>
      <c r="H118" s="61">
        <v>45812</v>
      </c>
      <c r="I118" s="60" t="s">
        <v>1833</v>
      </c>
      <c r="J118" s="60" t="s">
        <v>699</v>
      </c>
      <c r="K118" s="60"/>
      <c r="L118" s="60" t="s">
        <v>24</v>
      </c>
      <c r="M118" s="61">
        <v>45813</v>
      </c>
      <c r="N118" s="60" t="s">
        <v>358</v>
      </c>
      <c r="O118" s="60" t="s">
        <v>285</v>
      </c>
      <c r="P118" s="60">
        <v>1</v>
      </c>
      <c r="Q118" s="60"/>
      <c r="R118" s="60"/>
      <c r="S118" s="60" t="s">
        <v>43</v>
      </c>
      <c r="T118" s="60"/>
      <c r="U118" s="60"/>
      <c r="V118" s="60"/>
      <c r="W118" s="60"/>
      <c r="X118" s="60"/>
      <c r="Y118" s="60"/>
      <c r="Z118" s="60"/>
      <c r="AA118" s="60"/>
      <c r="AB118" s="60"/>
      <c r="AC118" s="60" t="s">
        <v>358</v>
      </c>
      <c r="AD118" s="60" t="s">
        <v>30</v>
      </c>
      <c r="AE118" s="60"/>
      <c r="AF118" s="60" t="s">
        <v>43</v>
      </c>
      <c r="AG118" s="60"/>
      <c r="AH118" s="60" t="s">
        <v>213</v>
      </c>
    </row>
    <row r="119" spans="1:34" ht="14.4">
      <c r="A119" s="57">
        <f t="shared" si="4"/>
        <v>1</v>
      </c>
      <c r="B119" s="57" t="str">
        <f t="shared" si="3"/>
        <v>OCAQCYDOQCYDO-061025-0011</v>
      </c>
      <c r="C119" s="57" t="str">
        <f>IFERROR(VLOOKUP(B119,jun10Normal!B:B,1,0),"Acknowledged")</f>
        <v>OCAQCYDOQCYDO-061025-0011</v>
      </c>
      <c r="D119" s="57" t="s">
        <v>44</v>
      </c>
      <c r="E119" s="57" t="str">
        <f>VLOOKUP(O119,'user list'!A:B,2,0)</f>
        <v>QCYDO</v>
      </c>
      <c r="F119" s="60" t="s">
        <v>1567</v>
      </c>
      <c r="G119" s="60" t="s">
        <v>866</v>
      </c>
      <c r="H119" s="61">
        <v>45812</v>
      </c>
      <c r="I119" s="60" t="s">
        <v>1568</v>
      </c>
      <c r="J119" s="60"/>
      <c r="K119" s="60"/>
      <c r="L119" s="60"/>
      <c r="M119" s="61">
        <v>45818</v>
      </c>
      <c r="N119" s="60" t="s">
        <v>1433</v>
      </c>
      <c r="O119" s="60" t="s">
        <v>270</v>
      </c>
      <c r="P119" s="60">
        <v>1</v>
      </c>
      <c r="Q119" s="60"/>
      <c r="R119" s="60"/>
      <c r="S119" s="60" t="s">
        <v>792</v>
      </c>
      <c r="T119" s="60" t="s">
        <v>793</v>
      </c>
      <c r="U119" s="60"/>
      <c r="V119" s="60"/>
      <c r="W119" s="60"/>
      <c r="X119" s="60"/>
      <c r="Y119" s="60"/>
      <c r="Z119" s="60"/>
      <c r="AA119" s="60"/>
      <c r="AB119" s="60"/>
      <c r="AC119" s="60"/>
      <c r="AD119" s="60"/>
      <c r="AE119" s="60"/>
      <c r="AF119" s="60"/>
      <c r="AG119" s="60"/>
      <c r="AH119" s="60"/>
    </row>
    <row r="120" spans="1:34" ht="14.4">
      <c r="A120" s="57">
        <f t="shared" si="4"/>
        <v>1</v>
      </c>
      <c r="B120" s="57" t="str">
        <f t="shared" si="3"/>
        <v>OCAQCYDOQCYDO-060225-0002</v>
      </c>
      <c r="C120" s="57" t="str">
        <f>IFERROR(VLOOKUP(B120,jun10Normal!B:B,1,0),"Acknowledged")</f>
        <v>Acknowledged</v>
      </c>
      <c r="D120" s="57" t="s">
        <v>44</v>
      </c>
      <c r="E120" s="57" t="str">
        <f>VLOOKUP(O120,'user list'!A:B,2,0)</f>
        <v>QCYDO</v>
      </c>
      <c r="F120" s="60" t="s">
        <v>1652</v>
      </c>
      <c r="G120" s="60" t="s">
        <v>151</v>
      </c>
      <c r="H120" s="61">
        <v>45807</v>
      </c>
      <c r="I120" s="60" t="s">
        <v>1653</v>
      </c>
      <c r="J120" s="60"/>
      <c r="K120" s="60"/>
      <c r="L120" s="60"/>
      <c r="M120" s="61">
        <v>45810</v>
      </c>
      <c r="N120" s="60" t="s">
        <v>1433</v>
      </c>
      <c r="O120" s="60" t="s">
        <v>270</v>
      </c>
      <c r="P120" s="60">
        <v>1</v>
      </c>
      <c r="Q120" s="60"/>
      <c r="R120" s="60"/>
      <c r="S120" s="60"/>
      <c r="T120" s="60"/>
      <c r="U120" s="60"/>
      <c r="V120" s="60"/>
      <c r="W120" s="60"/>
      <c r="X120" s="60"/>
      <c r="Y120" s="60"/>
      <c r="Z120" s="60"/>
      <c r="AA120" s="60"/>
      <c r="AB120" s="60"/>
      <c r="AC120" s="60"/>
      <c r="AD120" s="60"/>
      <c r="AE120" s="60"/>
      <c r="AF120" s="60"/>
      <c r="AG120" s="60"/>
      <c r="AH120" s="60"/>
    </row>
    <row r="121" spans="1:34" ht="14.4">
      <c r="A121" s="57">
        <f t="shared" si="4"/>
        <v>1</v>
      </c>
      <c r="B121" s="57" t="str">
        <f t="shared" ref="B121:B142" si="5">D121&amp;E121&amp;I121</f>
        <v>OCAsCGSDCGSD-060225-0002</v>
      </c>
      <c r="C121" s="57" t="str">
        <f>IFERROR(VLOOKUP(B121,jun10Normal!B:B,1,0),"Acknowledged")</f>
        <v>Acknowledged</v>
      </c>
      <c r="D121" s="57" t="s">
        <v>45</v>
      </c>
      <c r="E121" s="57" t="str">
        <f>VLOOKUP(O121,'user list'!A:B,2,0)</f>
        <v>CGSD</v>
      </c>
      <c r="F121" s="60" t="s">
        <v>1360</v>
      </c>
      <c r="G121" s="60" t="s">
        <v>1114</v>
      </c>
      <c r="H121" s="61">
        <v>45805</v>
      </c>
      <c r="I121" s="60" t="s">
        <v>1361</v>
      </c>
      <c r="J121" s="60"/>
      <c r="K121" s="60"/>
      <c r="L121" s="60"/>
      <c r="M121" s="61">
        <v>45810</v>
      </c>
      <c r="N121" s="60" t="s">
        <v>784</v>
      </c>
      <c r="O121" s="60" t="s">
        <v>200</v>
      </c>
      <c r="P121" s="60">
        <v>1</v>
      </c>
      <c r="Q121" s="60"/>
      <c r="R121" s="60"/>
      <c r="S121" s="60"/>
      <c r="T121" s="60"/>
      <c r="U121" s="60" t="s">
        <v>809</v>
      </c>
      <c r="V121" s="60"/>
      <c r="W121" s="60"/>
      <c r="X121" s="60"/>
      <c r="Y121" s="60"/>
      <c r="Z121" s="60"/>
      <c r="AA121" s="60"/>
      <c r="AB121" s="60"/>
      <c r="AC121" s="60"/>
      <c r="AD121" s="60"/>
      <c r="AE121" s="60"/>
      <c r="AF121" s="60"/>
      <c r="AG121" s="60"/>
      <c r="AH121" s="60" t="s">
        <v>279</v>
      </c>
    </row>
    <row r="122" spans="1:34" ht="14.4">
      <c r="A122" s="57">
        <f t="shared" si="4"/>
        <v>1</v>
      </c>
      <c r="B122" s="57" t="str">
        <f t="shared" si="5"/>
        <v>OCAsCPDDCPDD-061025-0002</v>
      </c>
      <c r="C122" s="57" t="str">
        <f>IFERROR(VLOOKUP(B122,jun10Normal!B:B,1,0),"Acknowledged")</f>
        <v>OCAsCPDDCPDD-061025-0002</v>
      </c>
      <c r="D122" s="57" t="s">
        <v>45</v>
      </c>
      <c r="E122" s="57" t="str">
        <f>VLOOKUP(O122,'user list'!A:B,2,0)</f>
        <v>CPDD</v>
      </c>
      <c r="F122" s="60" t="s">
        <v>905</v>
      </c>
      <c r="G122" s="60" t="s">
        <v>119</v>
      </c>
      <c r="H122" s="61">
        <v>45817</v>
      </c>
      <c r="I122" s="60" t="s">
        <v>906</v>
      </c>
      <c r="J122" s="60"/>
      <c r="K122" s="60"/>
      <c r="L122" s="60"/>
      <c r="M122" s="61">
        <v>45818</v>
      </c>
      <c r="N122" s="60" t="s">
        <v>784</v>
      </c>
      <c r="O122" s="60" t="s">
        <v>205</v>
      </c>
      <c r="P122" s="60">
        <v>1</v>
      </c>
      <c r="Q122" s="60"/>
      <c r="R122" s="60"/>
      <c r="S122" s="60" t="s">
        <v>792</v>
      </c>
      <c r="T122" s="60" t="s">
        <v>793</v>
      </c>
      <c r="U122" s="60" t="s">
        <v>787</v>
      </c>
      <c r="V122" s="60"/>
      <c r="W122" s="60"/>
      <c r="X122" s="60"/>
      <c r="Y122" s="60"/>
      <c r="Z122" s="60"/>
      <c r="AA122" s="60"/>
      <c r="AB122" s="60"/>
      <c r="AC122" s="60"/>
      <c r="AD122" s="60"/>
      <c r="AE122" s="60"/>
      <c r="AF122" s="60"/>
      <c r="AG122" s="60"/>
      <c r="AH122" s="60" t="s">
        <v>212</v>
      </c>
    </row>
    <row r="123" spans="1:34" ht="14.4">
      <c r="A123" s="57">
        <f t="shared" si="4"/>
        <v>1</v>
      </c>
      <c r="B123" s="57" t="str">
        <f t="shared" si="5"/>
        <v>OCAsCPDDCPDD-060925-0001</v>
      </c>
      <c r="C123" s="57" t="str">
        <f>IFERROR(VLOOKUP(B123,jun10Normal!B:B,1,0),"Acknowledged")</f>
        <v>Acknowledged</v>
      </c>
      <c r="D123" s="57" t="s">
        <v>45</v>
      </c>
      <c r="E123" s="57" t="str">
        <f>VLOOKUP(O123,'user list'!A:B,2,0)</f>
        <v>CPDD</v>
      </c>
      <c r="F123" s="60" t="s">
        <v>1011</v>
      </c>
      <c r="G123" s="60" t="s">
        <v>119</v>
      </c>
      <c r="H123" s="61">
        <v>45817</v>
      </c>
      <c r="I123" s="60" t="s">
        <v>1012</v>
      </c>
      <c r="J123" s="60"/>
      <c r="K123" s="60"/>
      <c r="L123" s="60"/>
      <c r="M123" s="61">
        <v>45817</v>
      </c>
      <c r="N123" s="60" t="s">
        <v>784</v>
      </c>
      <c r="O123" s="60" t="s">
        <v>205</v>
      </c>
      <c r="P123" s="60">
        <v>1</v>
      </c>
      <c r="Q123" s="60"/>
      <c r="R123" s="60"/>
      <c r="S123" s="60" t="s">
        <v>785</v>
      </c>
      <c r="T123" s="60" t="s">
        <v>886</v>
      </c>
      <c r="U123" s="60" t="s">
        <v>787</v>
      </c>
      <c r="V123" s="60"/>
      <c r="W123" s="60"/>
      <c r="X123" s="60"/>
      <c r="Y123" s="60"/>
      <c r="Z123" s="60"/>
      <c r="AA123" s="60"/>
      <c r="AB123" s="60"/>
      <c r="AC123" s="60"/>
      <c r="AD123" s="60"/>
      <c r="AE123" s="60"/>
      <c r="AF123" s="60"/>
      <c r="AG123" s="60"/>
      <c r="AH123" s="60" t="s">
        <v>279</v>
      </c>
    </row>
    <row r="124" spans="1:34" ht="14.4">
      <c r="A124" s="57">
        <f t="shared" si="4"/>
        <v>1</v>
      </c>
      <c r="B124" s="57" t="str">
        <f t="shared" si="5"/>
        <v>OCAsCPDDCPDD-060525-0001</v>
      </c>
      <c r="C124" s="57" t="str">
        <f>IFERROR(VLOOKUP(B124,jun10Normal!B:B,1,0),"Acknowledged")</f>
        <v>Acknowledged</v>
      </c>
      <c r="D124" s="57" t="s">
        <v>45</v>
      </c>
      <c r="E124" s="57" t="str">
        <f>VLOOKUP(O124,'user list'!A:B,2,0)</f>
        <v>CPDD</v>
      </c>
      <c r="F124" s="60" t="s">
        <v>1140</v>
      </c>
      <c r="G124" s="60" t="s">
        <v>119</v>
      </c>
      <c r="H124" s="61">
        <v>45813</v>
      </c>
      <c r="I124" s="60" t="s">
        <v>1141</v>
      </c>
      <c r="J124" s="60"/>
      <c r="K124" s="61">
        <v>45821</v>
      </c>
      <c r="L124" s="60"/>
      <c r="M124" s="61">
        <v>45813</v>
      </c>
      <c r="N124" s="60" t="s">
        <v>784</v>
      </c>
      <c r="O124" s="60" t="s">
        <v>205</v>
      </c>
      <c r="P124" s="60">
        <v>1</v>
      </c>
      <c r="Q124" s="60"/>
      <c r="R124" s="60"/>
      <c r="S124" s="60" t="s">
        <v>1077</v>
      </c>
      <c r="T124" s="60" t="s">
        <v>1142</v>
      </c>
      <c r="U124" s="60" t="s">
        <v>809</v>
      </c>
      <c r="V124" s="60"/>
      <c r="W124" s="60"/>
      <c r="X124" s="60"/>
      <c r="Y124" s="60"/>
      <c r="Z124" s="60"/>
      <c r="AA124" s="60"/>
      <c r="AB124" s="60"/>
      <c r="AC124" s="60"/>
      <c r="AD124" s="60"/>
      <c r="AE124" s="60"/>
      <c r="AF124" s="60"/>
      <c r="AG124" s="60"/>
      <c r="AH124" s="60" t="s">
        <v>259</v>
      </c>
    </row>
    <row r="125" spans="1:34" ht="14.4">
      <c r="A125" s="57">
        <f t="shared" si="4"/>
        <v>1</v>
      </c>
      <c r="B125" s="57" t="str">
        <f t="shared" si="5"/>
        <v>OCAsCPDDCPDD-060225-0001</v>
      </c>
      <c r="C125" s="57" t="str">
        <f>IFERROR(VLOOKUP(B125,jun10Normal!B:B,1,0),"Acknowledged")</f>
        <v>Acknowledged</v>
      </c>
      <c r="D125" s="57" t="s">
        <v>45</v>
      </c>
      <c r="E125" s="57" t="str">
        <f>VLOOKUP(O125,'user list'!A:B,2,0)</f>
        <v>CPDD</v>
      </c>
      <c r="F125" s="60" t="s">
        <v>1395</v>
      </c>
      <c r="G125" s="60" t="s">
        <v>1396</v>
      </c>
      <c r="H125" s="61">
        <v>45806</v>
      </c>
      <c r="I125" s="60" t="s">
        <v>1397</v>
      </c>
      <c r="J125" s="60"/>
      <c r="K125" s="60"/>
      <c r="L125" s="60"/>
      <c r="M125" s="61">
        <v>45810</v>
      </c>
      <c r="N125" s="60" t="s">
        <v>784</v>
      </c>
      <c r="O125" s="60" t="s">
        <v>205</v>
      </c>
      <c r="P125" s="60">
        <v>1</v>
      </c>
      <c r="Q125" s="60"/>
      <c r="R125" s="60"/>
      <c r="S125" s="60" t="s">
        <v>805</v>
      </c>
      <c r="T125" s="60"/>
      <c r="U125" s="60" t="s">
        <v>787</v>
      </c>
      <c r="V125" s="60"/>
      <c r="W125" s="60"/>
      <c r="X125" s="60"/>
      <c r="Y125" s="60"/>
      <c r="Z125" s="60"/>
      <c r="AA125" s="60"/>
      <c r="AB125" s="60"/>
      <c r="AC125" s="60"/>
      <c r="AD125" s="60"/>
      <c r="AE125" s="60"/>
      <c r="AF125" s="60"/>
      <c r="AG125" s="60"/>
      <c r="AH125" s="60" t="s">
        <v>279</v>
      </c>
    </row>
    <row r="126" spans="1:34" ht="14.4">
      <c r="A126" s="57">
        <f t="shared" si="4"/>
        <v>1</v>
      </c>
      <c r="B126" s="57" t="str">
        <f t="shared" si="5"/>
        <v>OCAsCREMCOCREMCO-060225-0001</v>
      </c>
      <c r="C126" s="57" t="str">
        <f>IFERROR(VLOOKUP(B126,jun10Normal!B:B,1,0),"Acknowledged")</f>
        <v>Acknowledged</v>
      </c>
      <c r="D126" s="57" t="s">
        <v>45</v>
      </c>
      <c r="E126" s="57" t="str">
        <f>VLOOKUP(O126,'user list'!A:B,2,0)</f>
        <v>CREMCO</v>
      </c>
      <c r="F126" s="60" t="s">
        <v>1385</v>
      </c>
      <c r="G126" s="60" t="s">
        <v>65</v>
      </c>
      <c r="H126" s="61">
        <v>45800</v>
      </c>
      <c r="I126" s="60" t="s">
        <v>1386</v>
      </c>
      <c r="J126" s="60"/>
      <c r="K126" s="60"/>
      <c r="L126" s="60"/>
      <c r="M126" s="61">
        <v>45810</v>
      </c>
      <c r="N126" s="60" t="s">
        <v>784</v>
      </c>
      <c r="O126" s="60" t="s">
        <v>206</v>
      </c>
      <c r="P126" s="60">
        <v>1</v>
      </c>
      <c r="Q126" s="60" t="s">
        <v>1387</v>
      </c>
      <c r="R126" s="60"/>
      <c r="S126" s="60" t="s">
        <v>805</v>
      </c>
      <c r="T126" s="60" t="s">
        <v>806</v>
      </c>
      <c r="U126" s="60" t="s">
        <v>809</v>
      </c>
      <c r="V126" s="60"/>
      <c r="W126" s="60"/>
      <c r="X126" s="60"/>
      <c r="Y126" s="60"/>
      <c r="Z126" s="60"/>
      <c r="AA126" s="60"/>
      <c r="AB126" s="60"/>
      <c r="AC126" s="60"/>
      <c r="AD126" s="60"/>
      <c r="AE126" s="60"/>
      <c r="AF126" s="60"/>
      <c r="AG126" s="60"/>
      <c r="AH126" s="60" t="s">
        <v>279</v>
      </c>
    </row>
    <row r="127" spans="1:34" ht="14.4">
      <c r="A127" s="57">
        <f t="shared" si="4"/>
        <v>1</v>
      </c>
      <c r="B127" s="57" t="str">
        <f t="shared" si="5"/>
        <v>OCAsCREMCOCREMCO-060225-0001</v>
      </c>
      <c r="C127" s="57" t="str">
        <f>IFERROR(VLOOKUP(B127,jun10Normal!B:B,1,0),"Acknowledged")</f>
        <v>Acknowledged</v>
      </c>
      <c r="D127" s="57" t="s">
        <v>45</v>
      </c>
      <c r="E127" s="57" t="str">
        <f>VLOOKUP(O127,'user list'!A:B,2,0)</f>
        <v>CREMCO</v>
      </c>
      <c r="F127" s="60" t="s">
        <v>1426</v>
      </c>
      <c r="G127" s="60" t="s">
        <v>65</v>
      </c>
      <c r="H127" s="61">
        <v>45810</v>
      </c>
      <c r="I127" s="60" t="s">
        <v>1386</v>
      </c>
      <c r="J127" s="60"/>
      <c r="K127" s="60"/>
      <c r="L127" s="60"/>
      <c r="M127" s="61">
        <v>45810</v>
      </c>
      <c r="N127" s="60" t="s">
        <v>784</v>
      </c>
      <c r="O127" s="60" t="s">
        <v>206</v>
      </c>
      <c r="P127" s="60">
        <v>1</v>
      </c>
      <c r="Q127" s="60" t="s">
        <v>1427</v>
      </c>
      <c r="R127" s="60"/>
      <c r="S127" s="60" t="s">
        <v>805</v>
      </c>
      <c r="T127" s="60" t="s">
        <v>806</v>
      </c>
      <c r="U127" s="60" t="s">
        <v>809</v>
      </c>
      <c r="V127" s="60"/>
      <c r="W127" s="60"/>
      <c r="X127" s="60"/>
      <c r="Y127" s="60"/>
      <c r="Z127" s="60"/>
      <c r="AA127" s="60"/>
      <c r="AB127" s="60"/>
      <c r="AC127" s="60"/>
      <c r="AD127" s="60"/>
      <c r="AE127" s="60"/>
      <c r="AF127" s="60"/>
      <c r="AG127" s="60"/>
      <c r="AH127" s="60" t="s">
        <v>279</v>
      </c>
    </row>
    <row r="128" spans="1:34" ht="14.4">
      <c r="A128" s="57">
        <f t="shared" si="4"/>
        <v>1</v>
      </c>
      <c r="B128" s="57" t="str">
        <f t="shared" si="5"/>
        <v>OCAsDOEDOE-060425-0002</v>
      </c>
      <c r="C128" s="57" t="str">
        <f>IFERROR(VLOOKUP(B128,jun10Normal!B:B,1,0),"Acknowledged")</f>
        <v>Acknowledged</v>
      </c>
      <c r="D128" s="57" t="s">
        <v>45</v>
      </c>
      <c r="E128" s="57" t="str">
        <f>VLOOKUP(O128,'user list'!A:B,2,0)</f>
        <v>DOE</v>
      </c>
      <c r="F128" s="60" t="s">
        <v>1242</v>
      </c>
      <c r="G128" s="60" t="s">
        <v>69</v>
      </c>
      <c r="H128" s="61">
        <v>45812</v>
      </c>
      <c r="I128" s="60" t="s">
        <v>1243</v>
      </c>
      <c r="J128" s="60"/>
      <c r="K128" s="60"/>
      <c r="L128" s="60"/>
      <c r="M128" s="61">
        <v>45812</v>
      </c>
      <c r="N128" s="60" t="s">
        <v>784</v>
      </c>
      <c r="O128" s="60" t="s">
        <v>212</v>
      </c>
      <c r="P128" s="60">
        <v>1</v>
      </c>
      <c r="Q128" s="60" t="s">
        <v>1244</v>
      </c>
      <c r="R128" s="60"/>
      <c r="S128" s="60" t="s">
        <v>805</v>
      </c>
      <c r="T128" s="60"/>
      <c r="U128" s="60" t="s">
        <v>787</v>
      </c>
      <c r="V128" s="60"/>
      <c r="W128" s="60"/>
      <c r="X128" s="60"/>
      <c r="Y128" s="60"/>
      <c r="Z128" s="60"/>
      <c r="AA128" s="60"/>
      <c r="AB128" s="60"/>
      <c r="AC128" s="60"/>
      <c r="AD128" s="60"/>
      <c r="AE128" s="60"/>
      <c r="AF128" s="60"/>
      <c r="AG128" s="60"/>
      <c r="AH128" s="60" t="s">
        <v>279</v>
      </c>
    </row>
    <row r="129" spans="1:34" ht="14.4">
      <c r="A129" s="57">
        <f t="shared" si="4"/>
        <v>1</v>
      </c>
      <c r="B129" s="57" t="str">
        <f t="shared" si="5"/>
        <v>OCAsITDDITDD-060925-0003</v>
      </c>
      <c r="C129" s="57" t="str">
        <f>IFERROR(VLOOKUP(B129,jun10Normal!B:B,1,0),"Acknowledged")</f>
        <v>Acknowledged</v>
      </c>
      <c r="D129" s="57" t="s">
        <v>45</v>
      </c>
      <c r="E129" s="57" t="str">
        <f>VLOOKUP(O129,'user list'!A:B,2,0)</f>
        <v>ITDD</v>
      </c>
      <c r="F129" s="60" t="s">
        <v>1753</v>
      </c>
      <c r="G129" s="60" t="s">
        <v>41</v>
      </c>
      <c r="H129" s="61">
        <v>45812</v>
      </c>
      <c r="I129" s="60" t="s">
        <v>987</v>
      </c>
      <c r="J129" s="60"/>
      <c r="K129" s="60"/>
      <c r="L129" s="60"/>
      <c r="M129" s="61">
        <v>45818</v>
      </c>
      <c r="N129" s="60" t="s">
        <v>1721</v>
      </c>
      <c r="O129" s="60" t="s">
        <v>219</v>
      </c>
      <c r="P129" s="60"/>
      <c r="Q129" s="60"/>
      <c r="R129" s="60" t="s">
        <v>160</v>
      </c>
      <c r="S129" s="60" t="s">
        <v>785</v>
      </c>
      <c r="T129" s="60" t="s">
        <v>786</v>
      </c>
      <c r="U129" s="60"/>
      <c r="V129" s="60"/>
      <c r="W129" s="60"/>
      <c r="X129" s="60"/>
      <c r="Y129" s="60"/>
      <c r="Z129" s="60"/>
      <c r="AA129" s="60"/>
      <c r="AB129" s="60"/>
      <c r="AC129" s="60"/>
      <c r="AD129" s="60"/>
      <c r="AE129" s="60"/>
      <c r="AF129" s="60"/>
      <c r="AG129" s="60"/>
      <c r="AH129" s="60"/>
    </row>
    <row r="130" spans="1:34" ht="14.4">
      <c r="A130" s="57">
        <f t="shared" si="4"/>
        <v>1</v>
      </c>
      <c r="B130" s="57" t="str">
        <f t="shared" si="5"/>
        <v>OCAsITDDITDD-060925-0008</v>
      </c>
      <c r="C130" s="57" t="str">
        <f>IFERROR(VLOOKUP(B130,jun10Normal!B:B,1,0),"Acknowledged")</f>
        <v>Acknowledged</v>
      </c>
      <c r="D130" s="57" t="s">
        <v>45</v>
      </c>
      <c r="E130" s="57" t="str">
        <f>VLOOKUP(O130,'user list'!A:B,2,0)</f>
        <v>ITDD</v>
      </c>
      <c r="F130" s="60" t="s">
        <v>1083</v>
      </c>
      <c r="G130" s="60" t="s">
        <v>41</v>
      </c>
      <c r="H130" s="61">
        <v>45813</v>
      </c>
      <c r="I130" s="60" t="s">
        <v>1084</v>
      </c>
      <c r="J130" s="60"/>
      <c r="K130" s="60"/>
      <c r="L130" s="60"/>
      <c r="M130" s="61">
        <v>45817</v>
      </c>
      <c r="N130" s="60" t="s">
        <v>784</v>
      </c>
      <c r="O130" s="60" t="s">
        <v>219</v>
      </c>
      <c r="P130" s="60">
        <v>1</v>
      </c>
      <c r="Q130" s="60"/>
      <c r="R130" s="60"/>
      <c r="S130" s="60" t="s">
        <v>785</v>
      </c>
      <c r="T130" s="60" t="s">
        <v>786</v>
      </c>
      <c r="U130" s="60"/>
      <c r="V130" s="60"/>
      <c r="W130" s="60"/>
      <c r="X130" s="60"/>
      <c r="Y130" s="60"/>
      <c r="Z130" s="60"/>
      <c r="AA130" s="60"/>
      <c r="AB130" s="60"/>
      <c r="AC130" s="60"/>
      <c r="AD130" s="60"/>
      <c r="AE130" s="60"/>
      <c r="AF130" s="60"/>
      <c r="AG130" s="60"/>
      <c r="AH130" s="60" t="s">
        <v>279</v>
      </c>
    </row>
    <row r="131" spans="1:34" ht="14.4">
      <c r="A131" s="57">
        <f t="shared" si="4"/>
        <v>1</v>
      </c>
      <c r="B131" s="57" t="str">
        <f t="shared" si="5"/>
        <v>OCAsITDDITDD-060325-0012</v>
      </c>
      <c r="C131" s="57" t="str">
        <f>IFERROR(VLOOKUP(B131,jun10Normal!B:B,1,0),"Acknowledged")</f>
        <v>Acknowledged</v>
      </c>
      <c r="D131" s="57" t="s">
        <v>45</v>
      </c>
      <c r="E131" s="57" t="str">
        <f>VLOOKUP(O131,'user list'!A:B,2,0)</f>
        <v>ITDD</v>
      </c>
      <c r="F131" s="60" t="s">
        <v>1325</v>
      </c>
      <c r="G131" s="60" t="s">
        <v>41</v>
      </c>
      <c r="H131" s="61">
        <v>45810</v>
      </c>
      <c r="I131" s="60" t="s">
        <v>1326</v>
      </c>
      <c r="J131" s="60"/>
      <c r="K131" s="60"/>
      <c r="L131" s="60"/>
      <c r="M131" s="61">
        <v>45811</v>
      </c>
      <c r="N131" s="60" t="s">
        <v>784</v>
      </c>
      <c r="O131" s="60" t="s">
        <v>219</v>
      </c>
      <c r="P131" s="60">
        <v>1</v>
      </c>
      <c r="Q131" s="60"/>
      <c r="R131" s="60"/>
      <c r="S131" s="60" t="s">
        <v>785</v>
      </c>
      <c r="T131" s="60" t="s">
        <v>786</v>
      </c>
      <c r="U131" s="60" t="s">
        <v>809</v>
      </c>
      <c r="V131" s="60"/>
      <c r="W131" s="60"/>
      <c r="X131" s="60"/>
      <c r="Y131" s="60"/>
      <c r="Z131" s="60"/>
      <c r="AA131" s="60"/>
      <c r="AB131" s="60"/>
      <c r="AC131" s="60"/>
      <c r="AD131" s="60"/>
      <c r="AE131" s="60"/>
      <c r="AF131" s="60"/>
      <c r="AG131" s="60"/>
      <c r="AH131" s="60" t="s">
        <v>279</v>
      </c>
    </row>
    <row r="132" spans="1:34" ht="14.4">
      <c r="A132" s="57">
        <f t="shared" si="4"/>
        <v>1</v>
      </c>
      <c r="B132" s="57" t="str">
        <f t="shared" si="5"/>
        <v>OCAsITDDITDD-060325-0010</v>
      </c>
      <c r="C132" s="57" t="str">
        <f>IFERROR(VLOOKUP(B132,jun10Normal!B:B,1,0),"Acknowledged")</f>
        <v>Acknowledged</v>
      </c>
      <c r="D132" s="57" t="s">
        <v>45</v>
      </c>
      <c r="E132" s="57" t="str">
        <f>VLOOKUP(O132,'user list'!A:B,2,0)</f>
        <v>ITDD</v>
      </c>
      <c r="F132" s="60" t="s">
        <v>1331</v>
      </c>
      <c r="G132" s="60" t="s">
        <v>41</v>
      </c>
      <c r="H132" s="61">
        <v>45810</v>
      </c>
      <c r="I132" s="60" t="s">
        <v>1330</v>
      </c>
      <c r="J132" s="60"/>
      <c r="K132" s="60"/>
      <c r="L132" s="60"/>
      <c r="M132" s="61">
        <v>45811</v>
      </c>
      <c r="N132" s="60" t="s">
        <v>784</v>
      </c>
      <c r="O132" s="60" t="s">
        <v>219</v>
      </c>
      <c r="P132" s="60">
        <v>1</v>
      </c>
      <c r="Q132" s="60"/>
      <c r="R132" s="60" t="s">
        <v>160</v>
      </c>
      <c r="S132" s="60" t="s">
        <v>785</v>
      </c>
      <c r="T132" s="60" t="s">
        <v>786</v>
      </c>
      <c r="U132" s="60" t="s">
        <v>809</v>
      </c>
      <c r="V132" s="60"/>
      <c r="W132" s="60"/>
      <c r="X132" s="60"/>
      <c r="Y132" s="60"/>
      <c r="Z132" s="60"/>
      <c r="AA132" s="60"/>
      <c r="AB132" s="60"/>
      <c r="AC132" s="60"/>
      <c r="AD132" s="60"/>
      <c r="AE132" s="60"/>
      <c r="AF132" s="60"/>
      <c r="AG132" s="60"/>
      <c r="AH132" s="60" t="s">
        <v>279</v>
      </c>
    </row>
    <row r="133" spans="1:34" ht="14.4">
      <c r="A133" s="57">
        <f t="shared" si="4"/>
        <v>1</v>
      </c>
      <c r="B133" s="57" t="str">
        <f t="shared" si="5"/>
        <v>OCAsITDDITDD-060325-0009</v>
      </c>
      <c r="C133" s="57" t="str">
        <f>IFERROR(VLOOKUP(B133,jun10Normal!B:B,1,0),"Acknowledged")</f>
        <v>Acknowledged</v>
      </c>
      <c r="D133" s="57" t="s">
        <v>45</v>
      </c>
      <c r="E133" s="57" t="str">
        <f>VLOOKUP(O133,'user list'!A:B,2,0)</f>
        <v>ITDD</v>
      </c>
      <c r="F133" s="60" t="s">
        <v>1332</v>
      </c>
      <c r="G133" s="60" t="s">
        <v>41</v>
      </c>
      <c r="H133" s="61">
        <v>45807</v>
      </c>
      <c r="I133" s="60" t="s">
        <v>1333</v>
      </c>
      <c r="J133" s="60"/>
      <c r="K133" s="60"/>
      <c r="L133" s="60"/>
      <c r="M133" s="61">
        <v>45811</v>
      </c>
      <c r="N133" s="60" t="s">
        <v>784</v>
      </c>
      <c r="O133" s="60" t="s">
        <v>219</v>
      </c>
      <c r="P133" s="60">
        <v>1</v>
      </c>
      <c r="Q133" s="60"/>
      <c r="R133" s="60"/>
      <c r="S133" s="60" t="s">
        <v>785</v>
      </c>
      <c r="T133" s="60" t="s">
        <v>786</v>
      </c>
      <c r="U133" s="60" t="s">
        <v>809</v>
      </c>
      <c r="V133" s="60"/>
      <c r="W133" s="60"/>
      <c r="X133" s="60"/>
      <c r="Y133" s="60"/>
      <c r="Z133" s="60"/>
      <c r="AA133" s="60"/>
      <c r="AB133" s="60"/>
      <c r="AC133" s="60"/>
      <c r="AD133" s="60"/>
      <c r="AE133" s="60"/>
      <c r="AF133" s="60"/>
      <c r="AG133" s="60"/>
      <c r="AH133" s="60" t="s">
        <v>279</v>
      </c>
    </row>
    <row r="134" spans="1:34" ht="14.4">
      <c r="A134" s="57">
        <f t="shared" si="4"/>
        <v>1</v>
      </c>
      <c r="B134" s="57" t="str">
        <f t="shared" si="5"/>
        <v>OCAsLEDIPOLEDIPO-061025-0004</v>
      </c>
      <c r="C134" s="57" t="str">
        <f>IFERROR(VLOOKUP(B134,jun10Normal!B:B,1,0),"Acknowledged")</f>
        <v>Acknowledged</v>
      </c>
      <c r="D134" s="57" t="s">
        <v>45</v>
      </c>
      <c r="E134" s="57" t="str">
        <f>VLOOKUP(O134,'user list'!A:B,2,0)</f>
        <v>LEDIPO</v>
      </c>
      <c r="F134" s="60" t="s">
        <v>922</v>
      </c>
      <c r="G134" s="60" t="s">
        <v>74</v>
      </c>
      <c r="H134" s="61">
        <v>45817</v>
      </c>
      <c r="I134" s="60" t="s">
        <v>923</v>
      </c>
      <c r="J134" s="60"/>
      <c r="K134" s="61">
        <v>45824</v>
      </c>
      <c r="L134" s="60"/>
      <c r="M134" s="61">
        <v>45818</v>
      </c>
      <c r="N134" s="60" t="s">
        <v>784</v>
      </c>
      <c r="O134" s="60" t="s">
        <v>222</v>
      </c>
      <c r="P134" s="60">
        <v>1</v>
      </c>
      <c r="Q134" s="60"/>
      <c r="R134" s="60"/>
      <c r="S134" s="60" t="s">
        <v>828</v>
      </c>
      <c r="T134" s="60" t="s">
        <v>829</v>
      </c>
      <c r="U134" s="60" t="s">
        <v>787</v>
      </c>
      <c r="V134" s="60"/>
      <c r="W134" s="60"/>
      <c r="X134" s="60"/>
      <c r="Y134" s="60"/>
      <c r="Z134" s="60"/>
      <c r="AA134" s="60"/>
      <c r="AB134" s="60"/>
      <c r="AC134" s="60"/>
      <c r="AD134" s="60"/>
      <c r="AE134" s="60"/>
      <c r="AF134" s="60"/>
      <c r="AG134" s="60"/>
      <c r="AH134" s="60" t="s">
        <v>206</v>
      </c>
    </row>
    <row r="135" spans="1:34" ht="14.4">
      <c r="A135" s="57">
        <f t="shared" si="4"/>
        <v>1</v>
      </c>
      <c r="B135" s="57" t="str">
        <f t="shared" si="5"/>
        <v>OCAsLEDIPOLEDIPO-061025-0004</v>
      </c>
      <c r="C135" s="57" t="str">
        <f>IFERROR(VLOOKUP(B135,jun10Normal!B:B,1,0),"Acknowledged")</f>
        <v>Acknowledged</v>
      </c>
      <c r="D135" s="57" t="s">
        <v>45</v>
      </c>
      <c r="E135" s="57" t="str">
        <f>VLOOKUP(O135,'user list'!A:B,2,0)</f>
        <v>LEDIPO</v>
      </c>
      <c r="F135" s="60" t="s">
        <v>922</v>
      </c>
      <c r="G135" s="60" t="s">
        <v>74</v>
      </c>
      <c r="H135" s="61">
        <v>45817</v>
      </c>
      <c r="I135" s="60" t="s">
        <v>923</v>
      </c>
      <c r="J135" s="60"/>
      <c r="K135" s="61">
        <v>45824</v>
      </c>
      <c r="L135" s="60"/>
      <c r="M135" s="61">
        <v>45818</v>
      </c>
      <c r="N135" s="60" t="s">
        <v>784</v>
      </c>
      <c r="O135" s="60" t="s">
        <v>222</v>
      </c>
      <c r="P135" s="60">
        <v>1</v>
      </c>
      <c r="Q135" s="60"/>
      <c r="R135" s="60"/>
      <c r="S135" s="60" t="s">
        <v>828</v>
      </c>
      <c r="T135" s="60" t="s">
        <v>829</v>
      </c>
      <c r="U135" s="60" t="s">
        <v>787</v>
      </c>
      <c r="V135" s="60"/>
      <c r="W135" s="60"/>
      <c r="X135" s="60"/>
      <c r="Y135" s="60"/>
      <c r="Z135" s="60"/>
      <c r="AA135" s="60"/>
      <c r="AB135" s="60"/>
      <c r="AC135" s="60"/>
      <c r="AD135" s="60"/>
      <c r="AE135" s="60"/>
      <c r="AF135" s="60"/>
      <c r="AG135" s="60"/>
      <c r="AH135" s="60" t="s">
        <v>206</v>
      </c>
    </row>
    <row r="136" spans="1:34" ht="14.4">
      <c r="A136" s="57">
        <f t="shared" si="4"/>
        <v>1</v>
      </c>
      <c r="B136" s="57" t="str">
        <f t="shared" si="5"/>
        <v>OCAsLEDIPOLEDIPO-060525-0002</v>
      </c>
      <c r="C136" s="57" t="str">
        <f>IFERROR(VLOOKUP(B136,jun10Normal!B:B,1,0),"Acknowledged")</f>
        <v>Acknowledged</v>
      </c>
      <c r="D136" s="57" t="s">
        <v>45</v>
      </c>
      <c r="E136" s="57" t="str">
        <f>VLOOKUP(O136,'user list'!A:B,2,0)</f>
        <v>LEDIPO</v>
      </c>
      <c r="F136" s="60" t="s">
        <v>1169</v>
      </c>
      <c r="G136" s="60" t="s">
        <v>43</v>
      </c>
      <c r="H136" s="61">
        <v>45813</v>
      </c>
      <c r="I136" s="60" t="s">
        <v>1170</v>
      </c>
      <c r="J136" s="60"/>
      <c r="K136" s="60"/>
      <c r="L136" s="60"/>
      <c r="M136" s="61">
        <v>45813</v>
      </c>
      <c r="N136" s="60" t="s">
        <v>784</v>
      </c>
      <c r="O136" s="60" t="s">
        <v>222</v>
      </c>
      <c r="P136" s="60">
        <v>2</v>
      </c>
      <c r="Q136" s="60" t="s">
        <v>1171</v>
      </c>
      <c r="R136" s="60"/>
      <c r="S136" s="60" t="s">
        <v>828</v>
      </c>
      <c r="T136" s="60" t="s">
        <v>1172</v>
      </c>
      <c r="U136" s="60" t="s">
        <v>809</v>
      </c>
      <c r="V136" s="60"/>
      <c r="W136" s="60"/>
      <c r="X136" s="60"/>
      <c r="Y136" s="60"/>
      <c r="Z136" s="60"/>
      <c r="AA136" s="60"/>
      <c r="AB136" s="60"/>
      <c r="AC136" s="60"/>
      <c r="AD136" s="60"/>
      <c r="AE136" s="60"/>
      <c r="AF136" s="60"/>
      <c r="AG136" s="60"/>
      <c r="AH136" s="60" t="s">
        <v>191</v>
      </c>
    </row>
    <row r="137" spans="1:34" ht="14.4">
      <c r="A137" s="57">
        <f t="shared" si="4"/>
        <v>1</v>
      </c>
      <c r="B137" s="57" t="str">
        <f t="shared" si="5"/>
        <v>OCAsLEDIPOLEDIPO-060325-0001</v>
      </c>
      <c r="C137" s="57" t="str">
        <f>IFERROR(VLOOKUP(B137,jun10Normal!B:B,1,0),"Acknowledged")</f>
        <v>Acknowledged</v>
      </c>
      <c r="D137" s="57" t="s">
        <v>45</v>
      </c>
      <c r="E137" s="57" t="str">
        <f>VLOOKUP(O137,'user list'!A:B,2,0)</f>
        <v>LEDIPO</v>
      </c>
      <c r="F137" s="60" t="s">
        <v>744</v>
      </c>
      <c r="G137" s="60" t="s">
        <v>82</v>
      </c>
      <c r="H137" s="61">
        <v>45811</v>
      </c>
      <c r="I137" s="60" t="s">
        <v>745</v>
      </c>
      <c r="J137" s="60"/>
      <c r="K137" s="61">
        <v>45821</v>
      </c>
      <c r="L137" s="60"/>
      <c r="M137" s="61">
        <v>45811</v>
      </c>
      <c r="N137" s="60" t="s">
        <v>1710</v>
      </c>
      <c r="O137" s="60" t="s">
        <v>222</v>
      </c>
      <c r="P137" s="60">
        <v>1</v>
      </c>
      <c r="Q137" s="60"/>
      <c r="R137" s="60"/>
      <c r="S137" s="60" t="s">
        <v>828</v>
      </c>
      <c r="T137" s="60" t="s">
        <v>829</v>
      </c>
      <c r="U137" s="60" t="s">
        <v>787</v>
      </c>
      <c r="V137" s="60" t="s">
        <v>141</v>
      </c>
      <c r="W137" s="60"/>
      <c r="X137" s="60" t="s">
        <v>746</v>
      </c>
      <c r="Y137" s="60" t="s">
        <v>747</v>
      </c>
      <c r="Z137" s="60" t="s">
        <v>352</v>
      </c>
      <c r="AA137" s="60"/>
      <c r="AB137" s="60"/>
      <c r="AC137" s="60" t="s">
        <v>1710</v>
      </c>
      <c r="AD137" s="60"/>
      <c r="AE137" s="60"/>
      <c r="AF137" s="60" t="s">
        <v>43</v>
      </c>
      <c r="AG137" s="60"/>
      <c r="AH137" s="60" t="s">
        <v>203</v>
      </c>
    </row>
    <row r="138" spans="1:34" ht="14.4">
      <c r="A138" s="57">
        <f t="shared" si="4"/>
        <v>1</v>
      </c>
      <c r="B138" s="57" t="str">
        <f t="shared" si="5"/>
        <v>OCAsLEDIPOLEDIPO-060225-0001</v>
      </c>
      <c r="C138" s="57" t="str">
        <f>IFERROR(VLOOKUP(B138,jun10Normal!B:B,1,0),"Acknowledged")</f>
        <v>Acknowledged</v>
      </c>
      <c r="D138" s="57" t="s">
        <v>45</v>
      </c>
      <c r="E138" s="57" t="str">
        <f>VLOOKUP(O138,'user list'!A:B,2,0)</f>
        <v>LEDIPO</v>
      </c>
      <c r="F138" s="60" t="s">
        <v>1400</v>
      </c>
      <c r="G138" s="60" t="s">
        <v>43</v>
      </c>
      <c r="H138" s="61">
        <v>45810</v>
      </c>
      <c r="I138" s="60" t="s">
        <v>1401</v>
      </c>
      <c r="J138" s="60"/>
      <c r="K138" s="60"/>
      <c r="L138" s="60"/>
      <c r="M138" s="61">
        <v>45810</v>
      </c>
      <c r="N138" s="60" t="s">
        <v>784</v>
      </c>
      <c r="O138" s="60" t="s">
        <v>222</v>
      </c>
      <c r="P138" s="60">
        <v>1</v>
      </c>
      <c r="Q138" s="60"/>
      <c r="R138" s="60"/>
      <c r="S138" s="60" t="s">
        <v>792</v>
      </c>
      <c r="T138" s="60" t="s">
        <v>793</v>
      </c>
      <c r="U138" s="60" t="s">
        <v>809</v>
      </c>
      <c r="V138" s="60"/>
      <c r="W138" s="60"/>
      <c r="X138" s="60"/>
      <c r="Y138" s="60"/>
      <c r="Z138" s="60"/>
      <c r="AA138" s="60"/>
      <c r="AB138" s="60"/>
      <c r="AC138" s="60"/>
      <c r="AD138" s="60"/>
      <c r="AE138" s="60"/>
      <c r="AF138" s="60"/>
      <c r="AG138" s="60"/>
      <c r="AH138" s="60" t="s">
        <v>191</v>
      </c>
    </row>
    <row r="139" spans="1:34" ht="14.4">
      <c r="A139" s="57">
        <f t="shared" si="4"/>
        <v>1</v>
      </c>
      <c r="B139" s="57" t="str">
        <f t="shared" si="5"/>
        <v>OCAsOCAOCA-061025-0001</v>
      </c>
      <c r="C139" s="57" t="str">
        <f>IFERROR(VLOOKUP(B139,jun10Normal!B:B,1,0),"Acknowledged")</f>
        <v>Acknowledged</v>
      </c>
      <c r="D139" s="57" t="s">
        <v>45</v>
      </c>
      <c r="E139" s="57" t="str">
        <f>VLOOKUP(O139,'user list'!A:B,2,0)</f>
        <v>OCA</v>
      </c>
      <c r="F139" s="60" t="s">
        <v>990</v>
      </c>
      <c r="G139" s="60" t="s">
        <v>991</v>
      </c>
      <c r="H139" s="61">
        <v>45817</v>
      </c>
      <c r="I139" s="60" t="s">
        <v>992</v>
      </c>
      <c r="J139" s="60"/>
      <c r="K139" s="60"/>
      <c r="L139" s="60"/>
      <c r="M139" s="61">
        <v>45818</v>
      </c>
      <c r="N139" s="60" t="s">
        <v>784</v>
      </c>
      <c r="O139" s="60" t="s">
        <v>228</v>
      </c>
      <c r="P139" s="60">
        <v>1</v>
      </c>
      <c r="Q139" s="60"/>
      <c r="R139" s="60"/>
      <c r="S139" s="60" t="s">
        <v>828</v>
      </c>
      <c r="T139" s="60" t="s">
        <v>829</v>
      </c>
      <c r="U139" s="60" t="s">
        <v>809</v>
      </c>
      <c r="V139" s="60"/>
      <c r="W139" s="60"/>
      <c r="X139" s="60"/>
      <c r="Y139" s="60"/>
      <c r="Z139" s="60"/>
      <c r="AA139" s="60"/>
      <c r="AB139" s="60"/>
      <c r="AC139" s="60"/>
      <c r="AD139" s="60"/>
      <c r="AE139" s="60"/>
      <c r="AF139" s="60"/>
      <c r="AG139" s="60"/>
      <c r="AH139" s="60" t="s">
        <v>279</v>
      </c>
    </row>
    <row r="140" spans="1:34" ht="14.4">
      <c r="A140" s="57">
        <f t="shared" si="4"/>
        <v>1</v>
      </c>
      <c r="B140" s="57" t="str">
        <f t="shared" si="5"/>
        <v>OCAsOCAOCA-060425-0007</v>
      </c>
      <c r="C140" s="57" t="str">
        <f>IFERROR(VLOOKUP(B140,jun10Normal!B:B,1,0),"Acknowledged")</f>
        <v>Acknowledged</v>
      </c>
      <c r="D140" s="57" t="s">
        <v>45</v>
      </c>
      <c r="E140" s="57" t="str">
        <f>VLOOKUP(O140,'user list'!A:B,2,0)</f>
        <v>OCA</v>
      </c>
      <c r="F140" s="60" t="s">
        <v>1849</v>
      </c>
      <c r="G140" s="60" t="s">
        <v>749</v>
      </c>
      <c r="H140" s="61">
        <v>45812</v>
      </c>
      <c r="I140" s="60" t="s">
        <v>1816</v>
      </c>
      <c r="J140" s="60"/>
      <c r="K140" s="60"/>
      <c r="L140" s="60"/>
      <c r="M140" s="61">
        <v>45812</v>
      </c>
      <c r="N140" s="60" t="s">
        <v>1850</v>
      </c>
      <c r="O140" s="60" t="s">
        <v>228</v>
      </c>
      <c r="P140" s="60">
        <v>2</v>
      </c>
      <c r="Q140" s="60"/>
      <c r="R140" s="60"/>
      <c r="S140" s="60" t="s">
        <v>828</v>
      </c>
      <c r="T140" s="60"/>
      <c r="U140" s="60" t="s">
        <v>787</v>
      </c>
      <c r="V140" s="60"/>
      <c r="W140" s="60"/>
      <c r="X140" s="60"/>
      <c r="Y140" s="60"/>
      <c r="Z140" s="60"/>
      <c r="AA140" s="60"/>
      <c r="AB140" s="60"/>
      <c r="AC140" s="60"/>
      <c r="AD140" s="60"/>
      <c r="AE140" s="60"/>
      <c r="AF140" s="60"/>
      <c r="AG140" s="60"/>
      <c r="AH140" s="60" t="s">
        <v>255</v>
      </c>
    </row>
    <row r="141" spans="1:34" ht="14.4">
      <c r="A141" s="57">
        <f t="shared" si="4"/>
        <v>1</v>
      </c>
      <c r="B141" s="57" t="str">
        <f t="shared" si="5"/>
        <v>OCAsOCMocm125-11288-1</v>
      </c>
      <c r="C141" s="57" t="str">
        <f>IFERROR(VLOOKUP(B141,jun10Normal!B:B,1,0),"Acknowledged")</f>
        <v>Acknowledged</v>
      </c>
      <c r="D141" s="57" t="s">
        <v>45</v>
      </c>
      <c r="E141" s="57" t="str">
        <f>VLOOKUP(O141,'user list'!A:B,2,0)</f>
        <v>OCM</v>
      </c>
      <c r="F141" s="60" t="s">
        <v>1726</v>
      </c>
      <c r="G141" s="60" t="s">
        <v>1771</v>
      </c>
      <c r="H141" s="61">
        <v>45817</v>
      </c>
      <c r="I141" s="60" t="s">
        <v>1772</v>
      </c>
      <c r="J141" s="60" t="s">
        <v>626</v>
      </c>
      <c r="K141" s="60"/>
      <c r="L141" s="60" t="s">
        <v>24</v>
      </c>
      <c r="M141" s="61">
        <v>45817</v>
      </c>
      <c r="N141" s="60" t="s">
        <v>358</v>
      </c>
      <c r="O141" s="60" t="s">
        <v>285</v>
      </c>
      <c r="P141" s="60">
        <v>1</v>
      </c>
      <c r="Q141" s="60"/>
      <c r="R141" s="60"/>
      <c r="S141" s="60" t="s">
        <v>43</v>
      </c>
      <c r="T141" s="60"/>
      <c r="U141" s="60"/>
      <c r="V141" s="60"/>
      <c r="W141" s="60"/>
      <c r="X141" s="60"/>
      <c r="Y141" s="60"/>
      <c r="Z141" s="60"/>
      <c r="AA141" s="60"/>
      <c r="AB141" s="60"/>
      <c r="AC141" s="60" t="s">
        <v>358</v>
      </c>
      <c r="AD141" s="60" t="s">
        <v>30</v>
      </c>
      <c r="AE141" s="60"/>
      <c r="AF141" s="60" t="s">
        <v>43</v>
      </c>
      <c r="AG141" s="60"/>
      <c r="AH141" s="60" t="s">
        <v>279</v>
      </c>
    </row>
    <row r="142" spans="1:34" ht="14.4">
      <c r="A142" s="57">
        <f t="shared" si="4"/>
        <v>1</v>
      </c>
      <c r="B142" s="57" t="str">
        <f t="shared" si="5"/>
        <v>OCAsQCDRRMOQCDRRMO-060425-0002</v>
      </c>
      <c r="C142" s="57" t="str">
        <f>IFERROR(VLOOKUP(B142,jun10Normal!B:B,1,0),"Acknowledged")</f>
        <v>Acknowledged</v>
      </c>
      <c r="D142" s="57" t="s">
        <v>45</v>
      </c>
      <c r="E142" s="57" t="str">
        <f>VLOOKUP(O142,'user list'!A:B,2,0)</f>
        <v>QCDRRMO</v>
      </c>
      <c r="F142" s="60" t="s">
        <v>1221</v>
      </c>
      <c r="G142" s="60" t="s">
        <v>1222</v>
      </c>
      <c r="H142" s="61">
        <v>45810</v>
      </c>
      <c r="I142" s="60" t="s">
        <v>1223</v>
      </c>
      <c r="J142" s="60"/>
      <c r="K142" s="61">
        <v>45821</v>
      </c>
      <c r="L142" s="60"/>
      <c r="M142" s="61">
        <v>45812</v>
      </c>
      <c r="N142" s="60" t="s">
        <v>784</v>
      </c>
      <c r="O142" s="60" t="s">
        <v>265</v>
      </c>
      <c r="P142" s="60">
        <v>1</v>
      </c>
      <c r="Q142" s="60" t="s">
        <v>1224</v>
      </c>
      <c r="R142" s="60"/>
      <c r="S142" s="60" t="s">
        <v>828</v>
      </c>
      <c r="T142" s="60" t="s">
        <v>829</v>
      </c>
      <c r="U142" s="60" t="s">
        <v>787</v>
      </c>
      <c r="V142" s="60"/>
      <c r="W142" s="60"/>
      <c r="X142" s="60"/>
      <c r="Y142" s="60"/>
      <c r="Z142" s="60"/>
      <c r="AA142" s="60"/>
      <c r="AB142" s="60"/>
      <c r="AC142" s="60"/>
      <c r="AD142" s="60"/>
      <c r="AE142" s="60"/>
      <c r="AF142" s="60"/>
      <c r="AG142" s="60"/>
      <c r="AH142" s="60" t="s">
        <v>265</v>
      </c>
    </row>
  </sheetData>
  <autoFilter ref="D2:AH142"/>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2" tint="-9.9978637043366805E-2"/>
  </sheetPr>
  <dimension ref="B1:S83"/>
  <sheetViews>
    <sheetView showGridLines="0" workbookViewId="0">
      <pane xSplit="5" ySplit="2" topLeftCell="F48" activePane="bottomRight" state="frozen"/>
      <selection pane="topRight"/>
      <selection pane="bottomLeft"/>
      <selection pane="bottomRight" activeCell="J71" sqref="J71"/>
    </sheetView>
  </sheetViews>
  <sheetFormatPr defaultColWidth="8.88671875" defaultRowHeight="12"/>
  <cols>
    <col min="1" max="1" width="2" style="56" customWidth="1"/>
    <col min="2" max="2" width="11" style="56" customWidth="1"/>
    <col min="3" max="3" width="7.109375" style="56" customWidth="1"/>
    <col min="4" max="4" width="6.21875" style="56" customWidth="1"/>
    <col min="5" max="5" width="16.88671875" style="56" customWidth="1"/>
    <col min="6" max="6" width="26.6640625" style="56" customWidth="1"/>
    <col min="7" max="7" width="16.44140625" style="56" customWidth="1"/>
    <col min="8" max="8" width="7.5546875" style="56" customWidth="1"/>
    <col min="9" max="9" width="16.44140625" style="56" customWidth="1"/>
    <col min="10" max="10" width="21" style="56" customWidth="1"/>
    <col min="11" max="11" width="36" style="56" customWidth="1"/>
    <col min="12" max="12" width="9.5546875" style="56" customWidth="1"/>
    <col min="13" max="13" width="12" style="56" customWidth="1"/>
    <col min="14" max="14" width="15" style="56" customWidth="1"/>
    <col min="15" max="15" width="13.5546875" style="56" customWidth="1"/>
    <col min="16" max="16" width="15.33203125" style="56" customWidth="1"/>
    <col min="17" max="17" width="16.109375" style="56" customWidth="1"/>
    <col min="18" max="18" width="9" style="56" customWidth="1"/>
    <col min="19" max="16384" width="8.88671875" style="56"/>
  </cols>
  <sheetData>
    <row r="1" spans="2:18">
      <c r="E1" s="56" t="s">
        <v>2862</v>
      </c>
    </row>
    <row r="2" spans="2:18" ht="13.8">
      <c r="C2" s="57" t="s">
        <v>2863</v>
      </c>
      <c r="D2" s="57" t="s">
        <v>303</v>
      </c>
      <c r="E2" s="58" t="s">
        <v>302</v>
      </c>
      <c r="F2" s="58" t="s">
        <v>303</v>
      </c>
      <c r="G2" s="58" t="s">
        <v>772</v>
      </c>
      <c r="H2" s="58" t="s">
        <v>781</v>
      </c>
      <c r="I2" s="58" t="s">
        <v>773</v>
      </c>
      <c r="J2" s="58" t="s">
        <v>306</v>
      </c>
      <c r="K2" s="58" t="s">
        <v>779</v>
      </c>
      <c r="L2" s="58" t="s">
        <v>307</v>
      </c>
      <c r="M2" s="58" t="s">
        <v>308</v>
      </c>
      <c r="N2" s="58" t="s">
        <v>774</v>
      </c>
      <c r="O2" s="58" t="s">
        <v>316</v>
      </c>
      <c r="P2" s="58" t="s">
        <v>775</v>
      </c>
      <c r="Q2" s="58" t="s">
        <v>776</v>
      </c>
      <c r="R2" s="58" t="s">
        <v>777</v>
      </c>
    </row>
    <row r="3" spans="2:18">
      <c r="B3" s="56" t="str">
        <f>C3&amp;D3&amp;I3</f>
        <v>ITDDOCAOCA-060925-0006</v>
      </c>
      <c r="C3" s="56" t="s">
        <v>41</v>
      </c>
      <c r="D3" s="56" t="str">
        <f>VLOOKUP(P3,'user list'!A:B,2,0)</f>
        <v>OCA</v>
      </c>
      <c r="E3" s="58" t="s">
        <v>1801</v>
      </c>
      <c r="F3" s="58" t="s">
        <v>1802</v>
      </c>
      <c r="G3" s="59">
        <v>45813</v>
      </c>
      <c r="H3" s="58" t="s">
        <v>809</v>
      </c>
      <c r="I3" s="58" t="s">
        <v>1803</v>
      </c>
      <c r="J3" s="58"/>
      <c r="K3" s="58" t="s">
        <v>828</v>
      </c>
      <c r="L3" s="58"/>
      <c r="M3" s="58"/>
      <c r="N3" s="59">
        <v>45817</v>
      </c>
      <c r="O3" s="58" t="s">
        <v>1804</v>
      </c>
      <c r="P3" s="58" t="s">
        <v>228</v>
      </c>
      <c r="Q3" s="58">
        <v>1</v>
      </c>
      <c r="R3" s="58"/>
    </row>
    <row r="4" spans="2:18">
      <c r="B4" s="56" t="str">
        <f t="shared" ref="B4:B67" si="0">C4&amp;D4&amp;I4</f>
        <v>ITDDPLEBPLEB-061025-0001</v>
      </c>
      <c r="C4" s="56" t="s">
        <v>41</v>
      </c>
      <c r="D4" s="56" t="str">
        <f>VLOOKUP(P4,'user list'!A:B,2,0)</f>
        <v>PLEB</v>
      </c>
      <c r="E4" s="58" t="s">
        <v>872</v>
      </c>
      <c r="F4" s="58" t="s">
        <v>84</v>
      </c>
      <c r="G4" s="59">
        <v>45818</v>
      </c>
      <c r="H4" s="58" t="s">
        <v>809</v>
      </c>
      <c r="I4" s="58" t="s">
        <v>1578</v>
      </c>
      <c r="J4" s="58"/>
      <c r="K4" s="58" t="s">
        <v>785</v>
      </c>
      <c r="L4" s="59">
        <v>45824</v>
      </c>
      <c r="M4" s="58"/>
      <c r="N4" s="59">
        <v>45818</v>
      </c>
      <c r="O4" s="58" t="s">
        <v>1433</v>
      </c>
      <c r="P4" s="58" t="s">
        <v>260</v>
      </c>
      <c r="Q4" s="58">
        <v>1</v>
      </c>
      <c r="R4" s="58"/>
    </row>
    <row r="5" spans="2:18">
      <c r="B5" s="56" t="str">
        <f t="shared" si="0"/>
        <v>MDADDOEDOE-061025-0004</v>
      </c>
      <c r="C5" s="56" t="s">
        <v>42</v>
      </c>
      <c r="D5" s="56" t="str">
        <f>VLOOKUP(P5,'user list'!A:B,2,0)</f>
        <v>DOE</v>
      </c>
      <c r="E5" s="58" t="s">
        <v>1589</v>
      </c>
      <c r="F5" s="58" t="s">
        <v>69</v>
      </c>
      <c r="G5" s="59">
        <v>45818</v>
      </c>
      <c r="H5" s="58" t="s">
        <v>809</v>
      </c>
      <c r="I5" s="58" t="s">
        <v>1590</v>
      </c>
      <c r="J5" s="58"/>
      <c r="K5" s="58" t="s">
        <v>785</v>
      </c>
      <c r="L5" s="58"/>
      <c r="M5" s="58"/>
      <c r="N5" s="59">
        <v>45818</v>
      </c>
      <c r="O5" s="58" t="s">
        <v>1433</v>
      </c>
      <c r="P5" s="58" t="s">
        <v>212</v>
      </c>
      <c r="Q5" s="58">
        <v>1</v>
      </c>
      <c r="R5" s="58" t="s">
        <v>1589</v>
      </c>
    </row>
    <row r="6" spans="2:18">
      <c r="B6" s="56" t="str">
        <f t="shared" si="0"/>
        <v>MDADLEDIPOLEDIPO-061025-0004</v>
      </c>
      <c r="C6" s="56" t="s">
        <v>42</v>
      </c>
      <c r="D6" s="56" t="str">
        <f>VLOOKUP(P6,'user list'!A:B,2,0)</f>
        <v>LEDIPO</v>
      </c>
      <c r="E6" s="58" t="s">
        <v>922</v>
      </c>
      <c r="F6" s="58" t="s">
        <v>74</v>
      </c>
      <c r="G6" s="59">
        <v>45817</v>
      </c>
      <c r="H6" s="58" t="s">
        <v>787</v>
      </c>
      <c r="I6" s="58" t="s">
        <v>923</v>
      </c>
      <c r="J6" s="58"/>
      <c r="K6" s="58" t="s">
        <v>828</v>
      </c>
      <c r="L6" s="59">
        <v>45824</v>
      </c>
      <c r="M6" s="58"/>
      <c r="N6" s="59">
        <v>45818</v>
      </c>
      <c r="O6" s="58" t="s">
        <v>784</v>
      </c>
      <c r="P6" s="58" t="s">
        <v>222</v>
      </c>
      <c r="Q6" s="58">
        <v>1</v>
      </c>
      <c r="R6" s="58"/>
    </row>
    <row r="7" spans="2:18">
      <c r="B7" s="56" t="str">
        <f t="shared" si="0"/>
        <v>MDADLEDIPOLEDIPO-061025-0004</v>
      </c>
      <c r="C7" s="56" t="s">
        <v>42</v>
      </c>
      <c r="D7" s="56" t="str">
        <f>VLOOKUP(P7,'user list'!A:B,2,0)</f>
        <v>LEDIPO</v>
      </c>
      <c r="E7" s="58" t="s">
        <v>922</v>
      </c>
      <c r="F7" s="58" t="s">
        <v>74</v>
      </c>
      <c r="G7" s="59">
        <v>45817</v>
      </c>
      <c r="H7" s="58" t="s">
        <v>787</v>
      </c>
      <c r="I7" s="58" t="s">
        <v>923</v>
      </c>
      <c r="J7" s="58"/>
      <c r="K7" s="58" t="s">
        <v>828</v>
      </c>
      <c r="L7" s="59">
        <v>45824</v>
      </c>
      <c r="M7" s="58"/>
      <c r="N7" s="59">
        <v>45818</v>
      </c>
      <c r="O7" s="58" t="s">
        <v>784</v>
      </c>
      <c r="P7" s="58" t="s">
        <v>222</v>
      </c>
      <c r="Q7" s="58">
        <v>1</v>
      </c>
      <c r="R7" s="58"/>
    </row>
    <row r="8" spans="2:18">
      <c r="B8" s="56" t="str">
        <f t="shared" si="0"/>
        <v>OCMCESDCESD-061025-0001</v>
      </c>
      <c r="C8" s="56" t="s">
        <v>43</v>
      </c>
      <c r="D8" s="56" t="str">
        <f>VLOOKUP(P8,'user list'!A:B,2,0)</f>
        <v>CESD</v>
      </c>
      <c r="E8" s="58" t="s">
        <v>1586</v>
      </c>
      <c r="F8" s="58" t="s">
        <v>1587</v>
      </c>
      <c r="G8" s="59">
        <v>45817</v>
      </c>
      <c r="H8" s="58" t="s">
        <v>809</v>
      </c>
      <c r="I8" s="58" t="s">
        <v>1588</v>
      </c>
      <c r="J8" s="58"/>
      <c r="K8" s="58" t="s">
        <v>792</v>
      </c>
      <c r="L8" s="58"/>
      <c r="M8" s="58"/>
      <c r="N8" s="59">
        <v>45818</v>
      </c>
      <c r="O8" s="58" t="s">
        <v>1433</v>
      </c>
      <c r="P8" s="58" t="s">
        <v>199</v>
      </c>
      <c r="Q8" s="58">
        <v>1</v>
      </c>
      <c r="R8" s="58"/>
    </row>
    <row r="9" spans="2:18">
      <c r="B9" s="56" t="str">
        <f t="shared" si="0"/>
        <v>OCMCGSDCGSD-060425-0001</v>
      </c>
      <c r="C9" s="56" t="s">
        <v>43</v>
      </c>
      <c r="D9" s="56" t="str">
        <f>VLOOKUP(P9,'user list'!A:B,2,0)</f>
        <v>CGSD</v>
      </c>
      <c r="E9" s="58" t="s">
        <v>1293</v>
      </c>
      <c r="F9" s="58" t="s">
        <v>1114</v>
      </c>
      <c r="G9" s="59">
        <v>45807</v>
      </c>
      <c r="H9" s="58"/>
      <c r="I9" s="58" t="s">
        <v>1294</v>
      </c>
      <c r="J9" s="58"/>
      <c r="K9" s="58"/>
      <c r="L9" s="58"/>
      <c r="M9" s="58" t="s">
        <v>1295</v>
      </c>
      <c r="N9" s="59">
        <v>45812</v>
      </c>
      <c r="O9" s="58" t="s">
        <v>784</v>
      </c>
      <c r="P9" s="58" t="s">
        <v>200</v>
      </c>
      <c r="Q9" s="58">
        <v>1</v>
      </c>
      <c r="R9" s="58"/>
    </row>
    <row r="10" spans="2:18">
      <c r="B10" s="56" t="str">
        <f t="shared" si="0"/>
        <v>OCMCPDDCPDD-060525-0001</v>
      </c>
      <c r="C10" s="56" t="s">
        <v>43</v>
      </c>
      <c r="D10" s="56" t="str">
        <f>VLOOKUP(P10,'user list'!A:B,2,0)</f>
        <v>CPDD</v>
      </c>
      <c r="E10" s="58" t="s">
        <v>1140</v>
      </c>
      <c r="F10" s="58" t="s">
        <v>119</v>
      </c>
      <c r="G10" s="59">
        <v>45813</v>
      </c>
      <c r="H10" s="58" t="s">
        <v>809</v>
      </c>
      <c r="I10" s="58" t="s">
        <v>1141</v>
      </c>
      <c r="J10" s="58"/>
      <c r="K10" s="58" t="s">
        <v>1077</v>
      </c>
      <c r="L10" s="59">
        <v>45821</v>
      </c>
      <c r="M10" s="58"/>
      <c r="N10" s="59">
        <v>45813</v>
      </c>
      <c r="O10" s="58" t="s">
        <v>784</v>
      </c>
      <c r="P10" s="58" t="s">
        <v>205</v>
      </c>
      <c r="Q10" s="58">
        <v>1</v>
      </c>
      <c r="R10" s="58"/>
    </row>
    <row r="11" spans="2:18">
      <c r="B11" s="56" t="str">
        <f t="shared" si="0"/>
        <v>OCMCPDDCPDD-060525-0003</v>
      </c>
      <c r="C11" s="56" t="s">
        <v>43</v>
      </c>
      <c r="D11" s="56" t="str">
        <f>VLOOKUP(P11,'user list'!A:B,2,0)</f>
        <v>CPDD</v>
      </c>
      <c r="E11" s="58" t="s">
        <v>1116</v>
      </c>
      <c r="F11" s="58" t="s">
        <v>119</v>
      </c>
      <c r="G11" s="59">
        <v>45813</v>
      </c>
      <c r="H11" s="58" t="s">
        <v>787</v>
      </c>
      <c r="I11" s="58" t="s">
        <v>1117</v>
      </c>
      <c r="J11" s="58"/>
      <c r="K11" s="58" t="s">
        <v>792</v>
      </c>
      <c r="L11" s="59">
        <v>45821</v>
      </c>
      <c r="M11" s="58"/>
      <c r="N11" s="59">
        <v>45813</v>
      </c>
      <c r="O11" s="58" t="s">
        <v>1433</v>
      </c>
      <c r="P11" s="58" t="s">
        <v>205</v>
      </c>
      <c r="Q11" s="58">
        <v>1</v>
      </c>
      <c r="R11" s="58"/>
    </row>
    <row r="12" spans="2:18">
      <c r="B12" s="56" t="str">
        <f t="shared" si="0"/>
        <v>OCMCPDDCPDD-060525-0004</v>
      </c>
      <c r="C12" s="56" t="s">
        <v>43</v>
      </c>
      <c r="D12" s="56" t="str">
        <f>VLOOKUP(P12,'user list'!A:B,2,0)</f>
        <v>CPDD</v>
      </c>
      <c r="E12" s="58" t="s">
        <v>1623</v>
      </c>
      <c r="F12" s="58" t="s">
        <v>119</v>
      </c>
      <c r="G12" s="59">
        <v>45813</v>
      </c>
      <c r="H12" s="58" t="s">
        <v>809</v>
      </c>
      <c r="I12" s="58" t="s">
        <v>1624</v>
      </c>
      <c r="J12" s="58"/>
      <c r="K12" s="58" t="s">
        <v>792</v>
      </c>
      <c r="L12" s="59">
        <v>45821</v>
      </c>
      <c r="M12" s="58"/>
      <c r="N12" s="59">
        <v>45813</v>
      </c>
      <c r="O12" s="58" t="s">
        <v>1433</v>
      </c>
      <c r="P12" s="58" t="s">
        <v>205</v>
      </c>
      <c r="Q12" s="58">
        <v>1</v>
      </c>
      <c r="R12" s="58"/>
    </row>
    <row r="13" spans="2:18">
      <c r="B13" s="56" t="str">
        <f t="shared" si="0"/>
        <v>OCMCTOCTO-060525-0001</v>
      </c>
      <c r="C13" s="56" t="s">
        <v>43</v>
      </c>
      <c r="D13" s="56" t="str">
        <f>VLOOKUP(P13,'user list'!A:B,2,0)</f>
        <v>CTO</v>
      </c>
      <c r="E13" s="58" t="s">
        <v>1147</v>
      </c>
      <c r="F13" s="58" t="s">
        <v>758</v>
      </c>
      <c r="G13" s="59">
        <v>45812</v>
      </c>
      <c r="H13" s="58" t="s">
        <v>809</v>
      </c>
      <c r="I13" s="58" t="s">
        <v>1148</v>
      </c>
      <c r="J13" s="58"/>
      <c r="K13" s="58"/>
      <c r="L13" s="58"/>
      <c r="M13" s="58"/>
      <c r="N13" s="59">
        <v>45813</v>
      </c>
      <c r="O13" s="58" t="s">
        <v>1433</v>
      </c>
      <c r="P13" s="58" t="s">
        <v>207</v>
      </c>
      <c r="Q13" s="58">
        <v>1</v>
      </c>
      <c r="R13" s="58"/>
    </row>
    <row r="14" spans="2:18">
      <c r="B14" s="56" t="str">
        <f t="shared" si="0"/>
        <v>OCMLEDIPOLEDIPO-060225-0001</v>
      </c>
      <c r="C14" s="56" t="s">
        <v>43</v>
      </c>
      <c r="D14" s="56" t="str">
        <f>VLOOKUP(P14,'user list'!A:B,2,0)</f>
        <v>LEDIPO</v>
      </c>
      <c r="E14" s="58" t="s">
        <v>1400</v>
      </c>
      <c r="F14" s="58" t="s">
        <v>43</v>
      </c>
      <c r="G14" s="59">
        <v>45810</v>
      </c>
      <c r="H14" s="58" t="s">
        <v>809</v>
      </c>
      <c r="I14" s="58" t="s">
        <v>1401</v>
      </c>
      <c r="J14" s="58"/>
      <c r="K14" s="58" t="s">
        <v>792</v>
      </c>
      <c r="L14" s="58"/>
      <c r="M14" s="58"/>
      <c r="N14" s="59">
        <v>45810</v>
      </c>
      <c r="O14" s="58" t="s">
        <v>784</v>
      </c>
      <c r="P14" s="58" t="s">
        <v>222</v>
      </c>
      <c r="Q14" s="58">
        <v>1</v>
      </c>
      <c r="R14" s="58"/>
    </row>
    <row r="15" spans="2:18">
      <c r="B15" s="56" t="str">
        <f t="shared" si="0"/>
        <v>OCMLEDIPOLEDIPO-060525-0001</v>
      </c>
      <c r="C15" s="56" t="s">
        <v>43</v>
      </c>
      <c r="D15" s="56" t="str">
        <f>VLOOKUP(P15,'user list'!A:B,2,0)</f>
        <v>LEDIPO</v>
      </c>
      <c r="E15" s="58" t="s">
        <v>1185</v>
      </c>
      <c r="F15" s="58" t="s">
        <v>76</v>
      </c>
      <c r="G15" s="59">
        <v>45813</v>
      </c>
      <c r="H15" s="58" t="s">
        <v>787</v>
      </c>
      <c r="I15" s="58" t="s">
        <v>1186</v>
      </c>
      <c r="J15" s="58"/>
      <c r="K15" s="58" t="s">
        <v>792</v>
      </c>
      <c r="L15" s="58"/>
      <c r="M15" s="58"/>
      <c r="N15" s="59">
        <v>45813</v>
      </c>
      <c r="O15" s="58" t="s">
        <v>1433</v>
      </c>
      <c r="P15" s="58" t="s">
        <v>222</v>
      </c>
      <c r="Q15" s="58">
        <v>1</v>
      </c>
      <c r="R15" s="58" t="s">
        <v>1187</v>
      </c>
    </row>
    <row r="16" spans="2:18">
      <c r="B16" s="56" t="str">
        <f t="shared" si="0"/>
        <v>OCMLEDIPOLEDIPO-060525-0002</v>
      </c>
      <c r="C16" s="56" t="s">
        <v>43</v>
      </c>
      <c r="D16" s="56" t="str">
        <f>VLOOKUP(P16,'user list'!A:B,2,0)</f>
        <v>LEDIPO</v>
      </c>
      <c r="E16" s="58" t="s">
        <v>1169</v>
      </c>
      <c r="F16" s="58" t="s">
        <v>43</v>
      </c>
      <c r="G16" s="59">
        <v>45813</v>
      </c>
      <c r="H16" s="58" t="s">
        <v>809</v>
      </c>
      <c r="I16" s="58" t="s">
        <v>1170</v>
      </c>
      <c r="J16" s="58"/>
      <c r="K16" s="58" t="s">
        <v>828</v>
      </c>
      <c r="L16" s="58"/>
      <c r="M16" s="58"/>
      <c r="N16" s="59">
        <v>45813</v>
      </c>
      <c r="O16" s="58" t="s">
        <v>784</v>
      </c>
      <c r="P16" s="58" t="s">
        <v>222</v>
      </c>
      <c r="Q16" s="58">
        <v>2</v>
      </c>
      <c r="R16" s="58" t="s">
        <v>1171</v>
      </c>
    </row>
    <row r="17" spans="2:18">
      <c r="B17" s="56" t="str">
        <f t="shared" si="0"/>
        <v>OCMLEDIPOLEDIPO-060925-0001</v>
      </c>
      <c r="C17" s="56" t="s">
        <v>43</v>
      </c>
      <c r="D17" s="56" t="str">
        <f>VLOOKUP(P17,'user list'!A:B,2,0)</f>
        <v>LEDIPO</v>
      </c>
      <c r="E17" s="58" t="s">
        <v>1611</v>
      </c>
      <c r="F17" s="58" t="s">
        <v>76</v>
      </c>
      <c r="G17" s="59">
        <v>45817</v>
      </c>
      <c r="H17" s="58" t="s">
        <v>809</v>
      </c>
      <c r="I17" s="58" t="s">
        <v>1612</v>
      </c>
      <c r="J17" s="58"/>
      <c r="K17" s="58" t="s">
        <v>1077</v>
      </c>
      <c r="L17" s="59">
        <v>45821</v>
      </c>
      <c r="M17" s="58"/>
      <c r="N17" s="59">
        <v>45817</v>
      </c>
      <c r="O17" s="58" t="s">
        <v>1433</v>
      </c>
      <c r="P17" s="58" t="s">
        <v>222</v>
      </c>
      <c r="Q17" s="58">
        <v>1</v>
      </c>
      <c r="R17" s="58" t="s">
        <v>1613</v>
      </c>
    </row>
    <row r="18" spans="2:18">
      <c r="B18" s="56" t="str">
        <f t="shared" si="0"/>
        <v>OCMLEDIPOLEDIPO-061025-0004</v>
      </c>
      <c r="C18" s="56" t="s">
        <v>43</v>
      </c>
      <c r="D18" s="56" t="str">
        <f>VLOOKUP(P18,'user list'!A:B,2,0)</f>
        <v>LEDIPO</v>
      </c>
      <c r="E18" s="58" t="s">
        <v>922</v>
      </c>
      <c r="F18" s="58" t="s">
        <v>74</v>
      </c>
      <c r="G18" s="59">
        <v>45817</v>
      </c>
      <c r="H18" s="58" t="s">
        <v>787</v>
      </c>
      <c r="I18" s="58" t="s">
        <v>923</v>
      </c>
      <c r="J18" s="58"/>
      <c r="K18" s="58" t="s">
        <v>828</v>
      </c>
      <c r="L18" s="59">
        <v>45824</v>
      </c>
      <c r="M18" s="58"/>
      <c r="N18" s="59">
        <v>45818</v>
      </c>
      <c r="O18" s="58" t="s">
        <v>784</v>
      </c>
      <c r="P18" s="58" t="s">
        <v>222</v>
      </c>
      <c r="Q18" s="58">
        <v>1</v>
      </c>
      <c r="R18" s="58"/>
    </row>
    <row r="19" spans="2:18">
      <c r="B19" s="56" t="str">
        <f t="shared" si="0"/>
        <v>OCMLEDIPOLEDIPO-061025-0004</v>
      </c>
      <c r="C19" s="56" t="s">
        <v>43</v>
      </c>
      <c r="D19" s="56" t="str">
        <f>VLOOKUP(P19,'user list'!A:B,2,0)</f>
        <v>LEDIPO</v>
      </c>
      <c r="E19" s="58" t="s">
        <v>922</v>
      </c>
      <c r="F19" s="58" t="s">
        <v>74</v>
      </c>
      <c r="G19" s="59">
        <v>45817</v>
      </c>
      <c r="H19" s="58" t="s">
        <v>787</v>
      </c>
      <c r="I19" s="58" t="s">
        <v>923</v>
      </c>
      <c r="J19" s="58"/>
      <c r="K19" s="58" t="s">
        <v>828</v>
      </c>
      <c r="L19" s="59">
        <v>45824</v>
      </c>
      <c r="M19" s="58"/>
      <c r="N19" s="59">
        <v>45818</v>
      </c>
      <c r="O19" s="58" t="s">
        <v>784</v>
      </c>
      <c r="P19" s="58" t="s">
        <v>222</v>
      </c>
      <c r="Q19" s="58">
        <v>1</v>
      </c>
      <c r="R19" s="58"/>
    </row>
    <row r="20" spans="2:18">
      <c r="B20" s="56" t="str">
        <f t="shared" si="0"/>
        <v>OCMMDADMDAD-060425-0007</v>
      </c>
      <c r="C20" s="56" t="s">
        <v>43</v>
      </c>
      <c r="D20" s="56" t="str">
        <f>VLOOKUP(P20,'user list'!A:B,2,0)</f>
        <v>MDAD</v>
      </c>
      <c r="E20" s="58" t="s">
        <v>1638</v>
      </c>
      <c r="F20" s="58" t="s">
        <v>42</v>
      </c>
      <c r="G20" s="59">
        <v>45810</v>
      </c>
      <c r="H20" s="58" t="s">
        <v>809</v>
      </c>
      <c r="I20" s="58" t="s">
        <v>1639</v>
      </c>
      <c r="J20" s="58"/>
      <c r="K20" s="58" t="s">
        <v>828</v>
      </c>
      <c r="L20" s="58"/>
      <c r="M20" s="58"/>
      <c r="N20" s="59">
        <v>45812</v>
      </c>
      <c r="O20" s="58" t="s">
        <v>1433</v>
      </c>
      <c r="P20" s="58" t="s">
        <v>223</v>
      </c>
      <c r="Q20" s="58">
        <v>1</v>
      </c>
      <c r="R20" s="58"/>
    </row>
    <row r="21" spans="2:18">
      <c r="B21" s="56" t="str">
        <f t="shared" si="0"/>
        <v>OCMMDADMDAD-060425-0009</v>
      </c>
      <c r="C21" s="56" t="s">
        <v>43</v>
      </c>
      <c r="D21" s="56" t="str">
        <f>VLOOKUP(P21,'user list'!A:B,2,0)</f>
        <v>MDAD</v>
      </c>
      <c r="E21" s="58" t="s">
        <v>1219</v>
      </c>
      <c r="F21" s="58" t="s">
        <v>42</v>
      </c>
      <c r="G21" s="59">
        <v>45812</v>
      </c>
      <c r="H21" s="58" t="s">
        <v>809</v>
      </c>
      <c r="I21" s="58" t="s">
        <v>1220</v>
      </c>
      <c r="J21" s="58"/>
      <c r="K21" s="58" t="s">
        <v>828</v>
      </c>
      <c r="L21" s="58"/>
      <c r="M21" s="58"/>
      <c r="N21" s="59">
        <v>45812</v>
      </c>
      <c r="O21" s="58" t="s">
        <v>784</v>
      </c>
      <c r="P21" s="58" t="s">
        <v>223</v>
      </c>
      <c r="Q21" s="58">
        <v>1</v>
      </c>
      <c r="R21" s="58"/>
    </row>
    <row r="22" spans="2:18">
      <c r="B22" s="56" t="str">
        <f t="shared" si="0"/>
        <v>OCMMDADMDAD-060525-0002</v>
      </c>
      <c r="C22" s="56" t="s">
        <v>43</v>
      </c>
      <c r="D22" s="56" t="str">
        <f>VLOOKUP(P22,'user list'!A:B,2,0)</f>
        <v>MDAD</v>
      </c>
      <c r="E22" s="58" t="s">
        <v>1180</v>
      </c>
      <c r="F22" s="58" t="s">
        <v>42</v>
      </c>
      <c r="G22" s="59">
        <v>45812</v>
      </c>
      <c r="H22" s="58" t="s">
        <v>809</v>
      </c>
      <c r="I22" s="58" t="s">
        <v>1181</v>
      </c>
      <c r="J22" s="58"/>
      <c r="K22" s="58" t="s">
        <v>828</v>
      </c>
      <c r="L22" s="58"/>
      <c r="M22" s="58"/>
      <c r="N22" s="59">
        <v>45813</v>
      </c>
      <c r="O22" s="58" t="s">
        <v>784</v>
      </c>
      <c r="P22" s="58" t="s">
        <v>223</v>
      </c>
      <c r="Q22" s="58">
        <v>1</v>
      </c>
      <c r="R22" s="58"/>
    </row>
    <row r="23" spans="2:18">
      <c r="B23" s="56" t="str">
        <f t="shared" si="0"/>
        <v>OCMOCAOCA-060425-0005</v>
      </c>
      <c r="C23" s="56" t="s">
        <v>43</v>
      </c>
      <c r="D23" s="56" t="str">
        <f>VLOOKUP(P23,'user list'!A:B,2,0)</f>
        <v>OCA</v>
      </c>
      <c r="E23" s="58" t="s">
        <v>1854</v>
      </c>
      <c r="F23" s="58" t="s">
        <v>1855</v>
      </c>
      <c r="G23" s="59">
        <v>45790</v>
      </c>
      <c r="H23" s="58" t="s">
        <v>809</v>
      </c>
      <c r="I23" s="58" t="s">
        <v>1856</v>
      </c>
      <c r="J23" s="58"/>
      <c r="K23" s="58" t="s">
        <v>785</v>
      </c>
      <c r="L23" s="58"/>
      <c r="M23" s="58"/>
      <c r="N23" s="59">
        <v>45812</v>
      </c>
      <c r="O23" s="58" t="s">
        <v>1804</v>
      </c>
      <c r="P23" s="58" t="s">
        <v>228</v>
      </c>
      <c r="Q23" s="58">
        <v>1</v>
      </c>
      <c r="R23" s="58" t="s">
        <v>1857</v>
      </c>
    </row>
    <row r="24" spans="2:18">
      <c r="B24" s="56" t="str">
        <f t="shared" si="0"/>
        <v>OCMOCAOCA-060925-0002</v>
      </c>
      <c r="C24" s="56" t="s">
        <v>43</v>
      </c>
      <c r="D24" s="56" t="str">
        <f>VLOOKUP(P24,'user list'!A:B,2,0)</f>
        <v>OCA</v>
      </c>
      <c r="E24" s="58" t="s">
        <v>1809</v>
      </c>
      <c r="F24" s="58" t="s">
        <v>991</v>
      </c>
      <c r="G24" s="59">
        <v>45813</v>
      </c>
      <c r="H24" s="58" t="s">
        <v>809</v>
      </c>
      <c r="I24" s="58" t="s">
        <v>1810</v>
      </c>
      <c r="J24" s="58"/>
      <c r="K24" s="58" t="s">
        <v>828</v>
      </c>
      <c r="L24" s="58"/>
      <c r="M24" s="58"/>
      <c r="N24" s="59">
        <v>45817</v>
      </c>
      <c r="O24" s="58" t="s">
        <v>1804</v>
      </c>
      <c r="P24" s="58" t="s">
        <v>228</v>
      </c>
      <c r="Q24" s="58">
        <v>1</v>
      </c>
      <c r="R24" s="58"/>
    </row>
    <row r="25" spans="2:18">
      <c r="B25" s="56" t="str">
        <f t="shared" si="0"/>
        <v>OCMOCAOCA-060925-0003</v>
      </c>
      <c r="C25" s="56" t="s">
        <v>43</v>
      </c>
      <c r="D25" s="56" t="str">
        <f>VLOOKUP(P25,'user list'!A:B,2,0)</f>
        <v>OCA</v>
      </c>
      <c r="E25" s="58" t="s">
        <v>1807</v>
      </c>
      <c r="F25" s="58" t="s">
        <v>991</v>
      </c>
      <c r="G25" s="59">
        <v>45813</v>
      </c>
      <c r="H25" s="58" t="s">
        <v>809</v>
      </c>
      <c r="I25" s="58" t="s">
        <v>1808</v>
      </c>
      <c r="J25" s="58"/>
      <c r="K25" s="58" t="s">
        <v>828</v>
      </c>
      <c r="L25" s="58"/>
      <c r="M25" s="58"/>
      <c r="N25" s="59">
        <v>45817</v>
      </c>
      <c r="O25" s="58" t="s">
        <v>1804</v>
      </c>
      <c r="P25" s="58" t="s">
        <v>228</v>
      </c>
      <c r="Q25" s="58">
        <v>1</v>
      </c>
      <c r="R25" s="58"/>
    </row>
    <row r="26" spans="2:18">
      <c r="B26" s="56" t="str">
        <f t="shared" si="0"/>
        <v>OCMOCAOCA-060925-0004</v>
      </c>
      <c r="C26" s="56" t="s">
        <v>43</v>
      </c>
      <c r="D26" s="56" t="str">
        <f>VLOOKUP(P26,'user list'!A:B,2,0)</f>
        <v>OCA</v>
      </c>
      <c r="E26" s="58" t="s">
        <v>1805</v>
      </c>
      <c r="F26" s="58" t="s">
        <v>1039</v>
      </c>
      <c r="G26" s="59">
        <v>45813</v>
      </c>
      <c r="H26" s="58"/>
      <c r="I26" s="58" t="s">
        <v>1806</v>
      </c>
      <c r="J26" s="58"/>
      <c r="K26" s="58" t="s">
        <v>805</v>
      </c>
      <c r="L26" s="58"/>
      <c r="M26" s="58"/>
      <c r="N26" s="59">
        <v>45817</v>
      </c>
      <c r="O26" s="58" t="s">
        <v>1804</v>
      </c>
      <c r="P26" s="58" t="s">
        <v>228</v>
      </c>
      <c r="Q26" s="58">
        <v>1</v>
      </c>
      <c r="R26" s="58"/>
    </row>
    <row r="27" spans="2:18">
      <c r="B27" s="56" t="str">
        <f t="shared" si="0"/>
        <v>OCMOCAOCA-061025-0002</v>
      </c>
      <c r="C27" s="56" t="s">
        <v>43</v>
      </c>
      <c r="D27" s="56" t="str">
        <f>VLOOKUP(P27,'user list'!A:B,2,0)</f>
        <v>OCA</v>
      </c>
      <c r="E27" s="58" t="s">
        <v>984</v>
      </c>
      <c r="F27" s="58" t="s">
        <v>749</v>
      </c>
      <c r="G27" s="59">
        <v>45817</v>
      </c>
      <c r="H27" s="58" t="s">
        <v>809</v>
      </c>
      <c r="I27" s="58" t="s">
        <v>985</v>
      </c>
      <c r="J27" s="58"/>
      <c r="K27" s="58" t="s">
        <v>828</v>
      </c>
      <c r="L27" s="58"/>
      <c r="M27" s="58"/>
      <c r="N27" s="59">
        <v>45818</v>
      </c>
      <c r="O27" s="58" t="s">
        <v>784</v>
      </c>
      <c r="P27" s="58" t="s">
        <v>228</v>
      </c>
      <c r="Q27" s="58">
        <v>1</v>
      </c>
      <c r="R27" s="58"/>
    </row>
    <row r="28" spans="2:18">
      <c r="B28" s="56" t="str">
        <f t="shared" si="0"/>
        <v>OCMOCAOCA-061025-0003</v>
      </c>
      <c r="C28" s="56" t="s">
        <v>43</v>
      </c>
      <c r="D28" s="56" t="str">
        <f>VLOOKUP(P28,'user list'!A:B,2,0)</f>
        <v>OCA</v>
      </c>
      <c r="E28" s="58" t="s">
        <v>359</v>
      </c>
      <c r="F28" s="58" t="s">
        <v>360</v>
      </c>
      <c r="G28" s="59">
        <v>45817</v>
      </c>
      <c r="H28" s="58" t="s">
        <v>809</v>
      </c>
      <c r="I28" s="58" t="s">
        <v>361</v>
      </c>
      <c r="J28" s="58"/>
      <c r="K28" s="58" t="s">
        <v>828</v>
      </c>
      <c r="L28" s="58"/>
      <c r="M28" s="58"/>
      <c r="N28" s="59">
        <v>45818</v>
      </c>
      <c r="O28" s="58" t="s">
        <v>784</v>
      </c>
      <c r="P28" s="58" t="s">
        <v>228</v>
      </c>
      <c r="Q28" s="58">
        <v>1</v>
      </c>
      <c r="R28" s="58"/>
    </row>
    <row r="29" spans="2:18">
      <c r="B29" s="56" t="str">
        <f t="shared" si="0"/>
        <v>OCMOCAOCA-061025-0004</v>
      </c>
      <c r="C29" s="56" t="s">
        <v>43</v>
      </c>
      <c r="D29" s="56" t="str">
        <f>VLOOKUP(P29,'user list'!A:B,2,0)</f>
        <v>OCA</v>
      </c>
      <c r="E29" s="58" t="s">
        <v>982</v>
      </c>
      <c r="F29" s="58" t="s">
        <v>749</v>
      </c>
      <c r="G29" s="59">
        <v>45817</v>
      </c>
      <c r="H29" s="58" t="s">
        <v>809</v>
      </c>
      <c r="I29" s="58" t="s">
        <v>983</v>
      </c>
      <c r="J29" s="58"/>
      <c r="K29" s="58" t="s">
        <v>828</v>
      </c>
      <c r="L29" s="58"/>
      <c r="M29" s="58"/>
      <c r="N29" s="59">
        <v>45818</v>
      </c>
      <c r="O29" s="58" t="s">
        <v>784</v>
      </c>
      <c r="P29" s="58" t="s">
        <v>228</v>
      </c>
      <c r="Q29" s="58">
        <v>1</v>
      </c>
      <c r="R29" s="58"/>
    </row>
    <row r="30" spans="2:18">
      <c r="B30" s="56" t="str">
        <f t="shared" si="0"/>
        <v>OCMOCAsOCAs-060525-0001</v>
      </c>
      <c r="C30" s="56" t="s">
        <v>43</v>
      </c>
      <c r="D30" s="56" t="str">
        <f>VLOOKUP(P30,'user list'!A:B,2,0)</f>
        <v>OCAs</v>
      </c>
      <c r="E30" s="58" t="s">
        <v>1817</v>
      </c>
      <c r="F30" s="58" t="s">
        <v>1818</v>
      </c>
      <c r="G30" s="59">
        <v>45805</v>
      </c>
      <c r="H30" s="58"/>
      <c r="I30" s="58" t="s">
        <v>1819</v>
      </c>
      <c r="J30" s="58"/>
      <c r="K30" s="58"/>
      <c r="L30" s="58"/>
      <c r="M30" s="58"/>
      <c r="N30" s="59">
        <v>45813</v>
      </c>
      <c r="O30" s="58" t="s">
        <v>784</v>
      </c>
      <c r="P30" s="58" t="s">
        <v>279</v>
      </c>
      <c r="Q30" s="58">
        <v>1</v>
      </c>
      <c r="R30" s="58"/>
    </row>
    <row r="31" spans="2:18">
      <c r="B31" s="56" t="str">
        <f t="shared" si="0"/>
        <v>OCMQCDRRMOQCDRRMO-060425-0001</v>
      </c>
      <c r="C31" s="56" t="s">
        <v>43</v>
      </c>
      <c r="D31" s="56" t="str">
        <f>VLOOKUP(P31,'user list'!A:B,2,0)</f>
        <v>QCDRRMO</v>
      </c>
      <c r="E31" s="58" t="s">
        <v>1636</v>
      </c>
      <c r="F31" s="58" t="s">
        <v>1222</v>
      </c>
      <c r="G31" s="59">
        <v>45810</v>
      </c>
      <c r="H31" s="58" t="s">
        <v>787</v>
      </c>
      <c r="I31" s="58" t="s">
        <v>1637</v>
      </c>
      <c r="J31" s="58"/>
      <c r="K31" s="58" t="s">
        <v>828</v>
      </c>
      <c r="L31" s="59">
        <v>45760</v>
      </c>
      <c r="M31" s="58"/>
      <c r="N31" s="59">
        <v>45812</v>
      </c>
      <c r="O31" s="58" t="s">
        <v>1433</v>
      </c>
      <c r="P31" s="58" t="s">
        <v>265</v>
      </c>
      <c r="Q31" s="58">
        <v>1</v>
      </c>
      <c r="R31" s="58" t="s">
        <v>1224</v>
      </c>
    </row>
    <row r="32" spans="2:18">
      <c r="B32" s="56" t="str">
        <f t="shared" si="0"/>
        <v>OCMQCDRRMOQCDRRMO-060425-0002</v>
      </c>
      <c r="C32" s="56" t="s">
        <v>43</v>
      </c>
      <c r="D32" s="56" t="str">
        <f>VLOOKUP(P32,'user list'!A:B,2,0)</f>
        <v>QCDRRMO</v>
      </c>
      <c r="E32" s="58" t="s">
        <v>1221</v>
      </c>
      <c r="F32" s="58" t="s">
        <v>1222</v>
      </c>
      <c r="G32" s="59">
        <v>45810</v>
      </c>
      <c r="H32" s="58" t="s">
        <v>787</v>
      </c>
      <c r="I32" s="58" t="s">
        <v>1223</v>
      </c>
      <c r="J32" s="58"/>
      <c r="K32" s="58" t="s">
        <v>828</v>
      </c>
      <c r="L32" s="59">
        <v>45821</v>
      </c>
      <c r="M32" s="58"/>
      <c r="N32" s="59">
        <v>45812</v>
      </c>
      <c r="O32" s="58" t="s">
        <v>784</v>
      </c>
      <c r="P32" s="58" t="s">
        <v>265</v>
      </c>
      <c r="Q32" s="58">
        <v>1</v>
      </c>
      <c r="R32" s="58" t="s">
        <v>1224</v>
      </c>
    </row>
    <row r="33" spans="2:18">
      <c r="B33" s="56" t="str">
        <f t="shared" si="0"/>
        <v>OCMQCPLQCPL-061025-0001</v>
      </c>
      <c r="C33" s="56" t="s">
        <v>43</v>
      </c>
      <c r="D33" s="56" t="str">
        <f>VLOOKUP(P33,'user list'!A:B,2,0)</f>
        <v>QCPL</v>
      </c>
      <c r="E33" s="58" t="s">
        <v>1592</v>
      </c>
      <c r="F33" s="58" t="s">
        <v>90</v>
      </c>
      <c r="G33" s="59">
        <v>45817</v>
      </c>
      <c r="H33" s="58" t="s">
        <v>787</v>
      </c>
      <c r="I33" s="58" t="s">
        <v>1593</v>
      </c>
      <c r="J33" s="58"/>
      <c r="K33" s="58" t="s">
        <v>792</v>
      </c>
      <c r="L33" s="58"/>
      <c r="M33" s="58"/>
      <c r="N33" s="59">
        <v>45818</v>
      </c>
      <c r="O33" s="58" t="s">
        <v>1433</v>
      </c>
      <c r="P33" s="58" t="s">
        <v>268</v>
      </c>
      <c r="Q33" s="58">
        <v>1</v>
      </c>
      <c r="R33" s="58"/>
    </row>
    <row r="34" spans="2:18">
      <c r="B34" s="56" t="str">
        <f t="shared" si="0"/>
        <v>OCMQCYDOQCYDO-061025-0003</v>
      </c>
      <c r="C34" s="56" t="s">
        <v>43</v>
      </c>
      <c r="D34" s="56" t="str">
        <f>VLOOKUP(P34,'user list'!A:B,2,0)</f>
        <v>QCYDO</v>
      </c>
      <c r="E34" s="58" t="s">
        <v>1576</v>
      </c>
      <c r="F34" s="58" t="s">
        <v>866</v>
      </c>
      <c r="G34" s="59">
        <v>45818</v>
      </c>
      <c r="H34" s="58"/>
      <c r="I34" s="58" t="s">
        <v>1577</v>
      </c>
      <c r="J34" s="58"/>
      <c r="K34" s="58" t="s">
        <v>785</v>
      </c>
      <c r="L34" s="58"/>
      <c r="M34" s="58"/>
      <c r="N34" s="59">
        <v>45818</v>
      </c>
      <c r="O34" s="58" t="s">
        <v>1433</v>
      </c>
      <c r="P34" s="58" t="s">
        <v>270</v>
      </c>
      <c r="Q34" s="58">
        <v>1</v>
      </c>
      <c r="R34" s="58"/>
    </row>
    <row r="35" spans="2:18">
      <c r="B35" s="56" t="str">
        <f t="shared" si="0"/>
        <v>OCMQCYDOQCYDO-061025-0004</v>
      </c>
      <c r="C35" s="56" t="s">
        <v>43</v>
      </c>
      <c r="D35" s="56" t="str">
        <f>VLOOKUP(P35,'user list'!A:B,2,0)</f>
        <v>QCYDO</v>
      </c>
      <c r="E35" s="58" t="s">
        <v>880</v>
      </c>
      <c r="F35" s="58" t="s">
        <v>866</v>
      </c>
      <c r="G35" s="59">
        <v>45818</v>
      </c>
      <c r="H35" s="58"/>
      <c r="I35" s="58" t="s">
        <v>881</v>
      </c>
      <c r="J35" s="58"/>
      <c r="K35" s="58" t="s">
        <v>828</v>
      </c>
      <c r="L35" s="58"/>
      <c r="M35" s="58"/>
      <c r="N35" s="59">
        <v>45818</v>
      </c>
      <c r="O35" s="58" t="s">
        <v>784</v>
      </c>
      <c r="P35" s="58" t="s">
        <v>270</v>
      </c>
      <c r="Q35" s="58">
        <v>1</v>
      </c>
      <c r="R35" s="58"/>
    </row>
    <row r="36" spans="2:18">
      <c r="B36" s="56" t="str">
        <f t="shared" si="0"/>
        <v>OCMQCYDOQCYDO-061025-0010</v>
      </c>
      <c r="C36" s="56" t="s">
        <v>43</v>
      </c>
      <c r="D36" s="56" t="str">
        <f>VLOOKUP(P36,'user list'!A:B,2,0)</f>
        <v>QCYDO</v>
      </c>
      <c r="E36" s="58" t="s">
        <v>1571</v>
      </c>
      <c r="F36" s="58" t="s">
        <v>866</v>
      </c>
      <c r="G36" s="59">
        <v>45818</v>
      </c>
      <c r="H36" s="58"/>
      <c r="I36" s="58" t="s">
        <v>1572</v>
      </c>
      <c r="J36" s="58"/>
      <c r="K36" s="58" t="s">
        <v>889</v>
      </c>
      <c r="L36" s="58"/>
      <c r="M36" s="58"/>
      <c r="N36" s="59">
        <v>45818</v>
      </c>
      <c r="O36" s="58" t="s">
        <v>1433</v>
      </c>
      <c r="P36" s="58" t="s">
        <v>270</v>
      </c>
      <c r="Q36" s="58">
        <v>1</v>
      </c>
      <c r="R36" s="58"/>
    </row>
    <row r="37" spans="2:18">
      <c r="B37" s="56" t="str">
        <f t="shared" si="0"/>
        <v>OCMQCYDOQCYDO-061025-0012</v>
      </c>
      <c r="C37" s="56" t="s">
        <v>43</v>
      </c>
      <c r="D37" s="56" t="str">
        <f>VLOOKUP(P37,'user list'!A:B,2,0)</f>
        <v>QCYDO</v>
      </c>
      <c r="E37" s="58" t="s">
        <v>1565</v>
      </c>
      <c r="F37" s="58" t="s">
        <v>866</v>
      </c>
      <c r="G37" s="59">
        <v>45818</v>
      </c>
      <c r="H37" s="58"/>
      <c r="I37" s="58" t="s">
        <v>1566</v>
      </c>
      <c r="J37" s="58"/>
      <c r="K37" s="58" t="s">
        <v>792</v>
      </c>
      <c r="L37" s="58"/>
      <c r="M37" s="58"/>
      <c r="N37" s="59">
        <v>45818</v>
      </c>
      <c r="O37" s="58" t="s">
        <v>1433</v>
      </c>
      <c r="P37" s="58" t="s">
        <v>270</v>
      </c>
      <c r="Q37" s="58">
        <v>1</v>
      </c>
      <c r="R37" s="58"/>
    </row>
    <row r="38" spans="2:18" ht="14.4">
      <c r="B38" s="56" t="str">
        <f t="shared" si="0"/>
        <v>OCAOCAOCA-060225-0001</v>
      </c>
      <c r="C38" s="56" t="s">
        <v>44</v>
      </c>
      <c r="D38" s="56" t="str">
        <f>VLOOKUP(P38,'user list'!A:B,2,0)</f>
        <v>OCA</v>
      </c>
      <c r="E38" s="60" t="s">
        <v>1680</v>
      </c>
      <c r="F38" s="60" t="s">
        <v>749</v>
      </c>
      <c r="G38" s="61">
        <v>45810</v>
      </c>
      <c r="H38" s="60" t="s">
        <v>787</v>
      </c>
      <c r="I38" s="60" t="s">
        <v>1681</v>
      </c>
      <c r="J38" s="60"/>
      <c r="K38" s="60"/>
      <c r="L38" s="60"/>
      <c r="M38" s="60"/>
      <c r="N38" s="61">
        <v>45810</v>
      </c>
      <c r="O38" s="60" t="s">
        <v>1433</v>
      </c>
      <c r="P38" s="60" t="s">
        <v>225</v>
      </c>
      <c r="Q38" s="60">
        <v>1</v>
      </c>
      <c r="R38" s="60"/>
    </row>
    <row r="39" spans="2:18" ht="14.4">
      <c r="B39" s="56" t="str">
        <f t="shared" si="0"/>
        <v>OCAOCAOCA-060225-0002</v>
      </c>
      <c r="C39" s="56" t="s">
        <v>44</v>
      </c>
      <c r="D39" s="56" t="str">
        <f>VLOOKUP(P39,'user list'!A:B,2,0)</f>
        <v>OCA</v>
      </c>
      <c r="E39" s="60" t="s">
        <v>1679</v>
      </c>
      <c r="F39" s="60" t="s">
        <v>749</v>
      </c>
      <c r="G39" s="61">
        <v>45810</v>
      </c>
      <c r="H39" s="60" t="s">
        <v>787</v>
      </c>
      <c r="I39" s="60" t="s">
        <v>750</v>
      </c>
      <c r="J39" s="60"/>
      <c r="K39" s="60"/>
      <c r="L39" s="60"/>
      <c r="M39" s="60"/>
      <c r="N39" s="61">
        <v>45810</v>
      </c>
      <c r="O39" s="60" t="s">
        <v>1433</v>
      </c>
      <c r="P39" s="60" t="s">
        <v>225</v>
      </c>
      <c r="Q39" s="60">
        <v>1</v>
      </c>
      <c r="R39" s="60"/>
    </row>
    <row r="40" spans="2:18" ht="14.4">
      <c r="B40" s="56" t="str">
        <f t="shared" si="0"/>
        <v>OCAITDDITDD-060425-0003</v>
      </c>
      <c r="C40" s="56" t="s">
        <v>44</v>
      </c>
      <c r="D40" s="56" t="str">
        <f>VLOOKUP(P40,'user list'!A:B,2,0)</f>
        <v>ITDD</v>
      </c>
      <c r="E40" s="60" t="s">
        <v>1299</v>
      </c>
      <c r="F40" s="60" t="s">
        <v>363</v>
      </c>
      <c r="G40" s="61">
        <v>45811</v>
      </c>
      <c r="H40" s="60" t="s">
        <v>809</v>
      </c>
      <c r="I40" s="60" t="s">
        <v>1300</v>
      </c>
      <c r="J40" s="60"/>
      <c r="K40" s="60" t="s">
        <v>785</v>
      </c>
      <c r="L40" s="60"/>
      <c r="M40" s="60"/>
      <c r="N40" s="61">
        <v>45812</v>
      </c>
      <c r="O40" s="60" t="s">
        <v>784</v>
      </c>
      <c r="P40" s="60" t="s">
        <v>219</v>
      </c>
      <c r="Q40" s="60">
        <v>1</v>
      </c>
      <c r="R40" s="60"/>
    </row>
    <row r="41" spans="2:18" ht="14.4">
      <c r="B41" s="56" t="str">
        <f t="shared" si="0"/>
        <v>OCAOCAOCA-060425-0001</v>
      </c>
      <c r="C41" s="56" t="s">
        <v>44</v>
      </c>
      <c r="D41" s="56" t="str">
        <f>VLOOKUP(P41,'user list'!A:B,2,0)</f>
        <v>OCA</v>
      </c>
      <c r="E41" s="60" t="s">
        <v>1245</v>
      </c>
      <c r="F41" s="60" t="s">
        <v>1246</v>
      </c>
      <c r="G41" s="61">
        <v>45807</v>
      </c>
      <c r="H41" s="60" t="s">
        <v>787</v>
      </c>
      <c r="I41" s="60" t="s">
        <v>1247</v>
      </c>
      <c r="J41" s="60"/>
      <c r="K41" s="60" t="s">
        <v>785</v>
      </c>
      <c r="L41" s="60"/>
      <c r="M41" s="60"/>
      <c r="N41" s="61">
        <v>45812</v>
      </c>
      <c r="O41" s="60" t="s">
        <v>784</v>
      </c>
      <c r="P41" s="60" t="s">
        <v>228</v>
      </c>
      <c r="Q41" s="60">
        <v>1</v>
      </c>
      <c r="R41" s="60" t="s">
        <v>1248</v>
      </c>
    </row>
    <row r="42" spans="2:18" ht="14.4">
      <c r="B42" s="56" t="str">
        <f t="shared" si="0"/>
        <v>OCAOCAOCA-060425-0002</v>
      </c>
      <c r="C42" s="56" t="s">
        <v>44</v>
      </c>
      <c r="D42" s="56" t="str">
        <f>VLOOKUP(P42,'user list'!A:B,2,0)</f>
        <v>OCA</v>
      </c>
      <c r="E42" s="60" t="s">
        <v>1238</v>
      </c>
      <c r="F42" s="60" t="s">
        <v>1239</v>
      </c>
      <c r="G42" s="61">
        <v>45796</v>
      </c>
      <c r="H42" s="60" t="s">
        <v>787</v>
      </c>
      <c r="I42" s="60" t="s">
        <v>1240</v>
      </c>
      <c r="J42" s="60"/>
      <c r="K42" s="60" t="s">
        <v>785</v>
      </c>
      <c r="L42" s="60"/>
      <c r="M42" s="60"/>
      <c r="N42" s="61">
        <v>45812</v>
      </c>
      <c r="O42" s="60" t="s">
        <v>784</v>
      </c>
      <c r="P42" s="60" t="s">
        <v>228</v>
      </c>
      <c r="Q42" s="60">
        <v>1</v>
      </c>
      <c r="R42" s="60" t="s">
        <v>1241</v>
      </c>
    </row>
    <row r="43" spans="2:18" ht="14.4">
      <c r="B43" s="56" t="str">
        <f t="shared" si="0"/>
        <v>OCAOCAOCA-060425-0003</v>
      </c>
      <c r="C43" s="56" t="s">
        <v>44</v>
      </c>
      <c r="D43" s="56" t="str">
        <f>VLOOKUP(P43,'user list'!A:B,2,0)</f>
        <v>OCA</v>
      </c>
      <c r="E43" s="60" t="s">
        <v>1133</v>
      </c>
      <c r="F43" s="60" t="s">
        <v>1236</v>
      </c>
      <c r="G43" s="61">
        <v>45812</v>
      </c>
      <c r="H43" s="60" t="s">
        <v>787</v>
      </c>
      <c r="I43" s="60" t="s">
        <v>1237</v>
      </c>
      <c r="J43" s="60"/>
      <c r="K43" s="60" t="s">
        <v>828</v>
      </c>
      <c r="L43" s="60"/>
      <c r="M43" s="60"/>
      <c r="N43" s="61">
        <v>45812</v>
      </c>
      <c r="O43" s="60" t="s">
        <v>784</v>
      </c>
      <c r="P43" s="60" t="s">
        <v>228</v>
      </c>
      <c r="Q43" s="60">
        <v>1</v>
      </c>
      <c r="R43" s="60"/>
    </row>
    <row r="44" spans="2:18" ht="14.4">
      <c r="B44" s="56" t="str">
        <f t="shared" si="0"/>
        <v>OCAOCAOCA-060425-0004</v>
      </c>
      <c r="C44" s="56" t="s">
        <v>44</v>
      </c>
      <c r="D44" s="56" t="str">
        <f>VLOOKUP(P44,'user list'!A:B,2,0)</f>
        <v>OCA</v>
      </c>
      <c r="E44" s="60" t="s">
        <v>1231</v>
      </c>
      <c r="F44" s="60" t="s">
        <v>1232</v>
      </c>
      <c r="G44" s="61">
        <v>45791</v>
      </c>
      <c r="H44" s="60" t="s">
        <v>809</v>
      </c>
      <c r="I44" s="60" t="s">
        <v>1233</v>
      </c>
      <c r="J44" s="60"/>
      <c r="K44" s="60" t="s">
        <v>828</v>
      </c>
      <c r="L44" s="60"/>
      <c r="M44" s="60"/>
      <c r="N44" s="61">
        <v>45812</v>
      </c>
      <c r="O44" s="60" t="s">
        <v>784</v>
      </c>
      <c r="P44" s="60" t="s">
        <v>228</v>
      </c>
      <c r="Q44" s="60">
        <v>1</v>
      </c>
      <c r="R44" s="60"/>
    </row>
    <row r="45" spans="2:18" ht="14.4">
      <c r="B45" s="56" t="str">
        <f t="shared" si="0"/>
        <v>OCAOCAOCA-060425-0005</v>
      </c>
      <c r="C45" s="56" t="s">
        <v>44</v>
      </c>
      <c r="D45" s="56" t="str">
        <f>VLOOKUP(P45,'user list'!A:B,2,0)</f>
        <v>OCA</v>
      </c>
      <c r="E45" s="60" t="s">
        <v>1854</v>
      </c>
      <c r="F45" s="60" t="s">
        <v>1855</v>
      </c>
      <c r="G45" s="61">
        <v>45790</v>
      </c>
      <c r="H45" s="60" t="s">
        <v>809</v>
      </c>
      <c r="I45" s="60" t="s">
        <v>1856</v>
      </c>
      <c r="J45" s="60"/>
      <c r="K45" s="60" t="s">
        <v>785</v>
      </c>
      <c r="L45" s="60"/>
      <c r="M45" s="60"/>
      <c r="N45" s="61">
        <v>45812</v>
      </c>
      <c r="O45" s="60" t="s">
        <v>1804</v>
      </c>
      <c r="P45" s="60" t="s">
        <v>228</v>
      </c>
      <c r="Q45" s="60">
        <v>1</v>
      </c>
      <c r="R45" s="60" t="s">
        <v>1857</v>
      </c>
    </row>
    <row r="46" spans="2:18" ht="14.4">
      <c r="B46" s="56" t="str">
        <f t="shared" si="0"/>
        <v>OCAOCAOCA-060425-0006</v>
      </c>
      <c r="C46" s="56" t="s">
        <v>44</v>
      </c>
      <c r="D46" s="56" t="str">
        <f>VLOOKUP(P46,'user list'!A:B,2,0)</f>
        <v>OCA</v>
      </c>
      <c r="E46" s="60" t="s">
        <v>1229</v>
      </c>
      <c r="F46" s="60" t="s">
        <v>1039</v>
      </c>
      <c r="G46" s="61">
        <v>45811</v>
      </c>
      <c r="H46" s="60" t="s">
        <v>809</v>
      </c>
      <c r="I46" s="60" t="s">
        <v>1230</v>
      </c>
      <c r="J46" s="60"/>
      <c r="K46" s="60" t="s">
        <v>828</v>
      </c>
      <c r="L46" s="60"/>
      <c r="M46" s="60"/>
      <c r="N46" s="61">
        <v>45812</v>
      </c>
      <c r="O46" s="60" t="s">
        <v>784</v>
      </c>
      <c r="P46" s="60" t="s">
        <v>228</v>
      </c>
      <c r="Q46" s="60">
        <v>1</v>
      </c>
      <c r="R46" s="60"/>
    </row>
    <row r="47" spans="2:18" ht="14.4">
      <c r="B47" s="56" t="str">
        <f t="shared" si="0"/>
        <v>OCAOCAOCA-060425-0008</v>
      </c>
      <c r="C47" s="56" t="s">
        <v>44</v>
      </c>
      <c r="D47" s="56" t="str">
        <f>VLOOKUP(P47,'user list'!A:B,2,0)</f>
        <v>OCA</v>
      </c>
      <c r="E47" s="60" t="s">
        <v>1217</v>
      </c>
      <c r="F47" s="60" t="s">
        <v>749</v>
      </c>
      <c r="G47" s="61">
        <v>45812</v>
      </c>
      <c r="H47" s="60" t="s">
        <v>787</v>
      </c>
      <c r="I47" s="60" t="s">
        <v>1218</v>
      </c>
      <c r="J47" s="60"/>
      <c r="K47" s="60" t="s">
        <v>828</v>
      </c>
      <c r="L47" s="60"/>
      <c r="M47" s="60"/>
      <c r="N47" s="61">
        <v>45812</v>
      </c>
      <c r="O47" s="60" t="s">
        <v>784</v>
      </c>
      <c r="P47" s="60" t="s">
        <v>228</v>
      </c>
      <c r="Q47" s="60">
        <v>1</v>
      </c>
      <c r="R47" s="60"/>
    </row>
    <row r="48" spans="2:18" ht="14.4">
      <c r="B48" s="56" t="str">
        <f t="shared" si="0"/>
        <v>OCAOCAOCA-060425-0009</v>
      </c>
      <c r="C48" s="56" t="s">
        <v>44</v>
      </c>
      <c r="D48" s="56" t="str">
        <f>VLOOKUP(P48,'user list'!A:B,2,0)</f>
        <v>OCA</v>
      </c>
      <c r="E48" s="60" t="s">
        <v>1215</v>
      </c>
      <c r="F48" s="60" t="s">
        <v>1131</v>
      </c>
      <c r="G48" s="61">
        <v>45812</v>
      </c>
      <c r="H48" s="60" t="s">
        <v>809</v>
      </c>
      <c r="I48" s="60" t="s">
        <v>1216</v>
      </c>
      <c r="J48" s="60"/>
      <c r="K48" s="60" t="s">
        <v>828</v>
      </c>
      <c r="L48" s="60"/>
      <c r="M48" s="60"/>
      <c r="N48" s="61">
        <v>45812</v>
      </c>
      <c r="O48" s="60" t="s">
        <v>784</v>
      </c>
      <c r="P48" s="60" t="s">
        <v>228</v>
      </c>
      <c r="Q48" s="60">
        <v>1</v>
      </c>
      <c r="R48" s="60"/>
    </row>
    <row r="49" spans="2:18" ht="14.4">
      <c r="B49" s="56" t="str">
        <f t="shared" si="0"/>
        <v>OCAOCAOCA-060525-0001</v>
      </c>
      <c r="C49" s="56" t="s">
        <v>44</v>
      </c>
      <c r="D49" s="56" t="str">
        <f>VLOOKUP(P49,'user list'!A:B,2,0)</f>
        <v>OCA</v>
      </c>
      <c r="E49" s="60" t="s">
        <v>1211</v>
      </c>
      <c r="F49" s="60" t="s">
        <v>1212</v>
      </c>
      <c r="G49" s="61">
        <v>45812</v>
      </c>
      <c r="H49" s="60" t="s">
        <v>787</v>
      </c>
      <c r="I49" s="60" t="s">
        <v>1213</v>
      </c>
      <c r="J49" s="60"/>
      <c r="K49" s="60" t="s">
        <v>785</v>
      </c>
      <c r="L49" s="60"/>
      <c r="M49" s="60"/>
      <c r="N49" s="61">
        <v>45813</v>
      </c>
      <c r="O49" s="60" t="s">
        <v>784</v>
      </c>
      <c r="P49" s="60" t="s">
        <v>228</v>
      </c>
      <c r="Q49" s="60">
        <v>1</v>
      </c>
      <c r="R49" s="60" t="s">
        <v>1214</v>
      </c>
    </row>
    <row r="50" spans="2:18" ht="14.4">
      <c r="B50" s="56" t="str">
        <f t="shared" si="0"/>
        <v>OCALEDIPOLEDIPO-060525-0002</v>
      </c>
      <c r="C50" s="56" t="s">
        <v>44</v>
      </c>
      <c r="D50" s="56" t="str">
        <f>VLOOKUP(P50,'user list'!A:B,2,0)</f>
        <v>LEDIPO</v>
      </c>
      <c r="E50" s="60" t="s">
        <v>1169</v>
      </c>
      <c r="F50" s="60" t="s">
        <v>43</v>
      </c>
      <c r="G50" s="61">
        <v>45813</v>
      </c>
      <c r="H50" s="60" t="s">
        <v>809</v>
      </c>
      <c r="I50" s="60" t="s">
        <v>1170</v>
      </c>
      <c r="J50" s="60"/>
      <c r="K50" s="60" t="s">
        <v>828</v>
      </c>
      <c r="L50" s="60"/>
      <c r="M50" s="60"/>
      <c r="N50" s="61">
        <v>45813</v>
      </c>
      <c r="O50" s="60" t="s">
        <v>784</v>
      </c>
      <c r="P50" s="60" t="s">
        <v>222</v>
      </c>
      <c r="Q50" s="60">
        <v>2</v>
      </c>
      <c r="R50" s="60" t="s">
        <v>1171</v>
      </c>
    </row>
    <row r="51" spans="2:18" ht="14.4">
      <c r="B51" s="56" t="str">
        <f t="shared" si="0"/>
        <v>OCAMDADMDAD-060525-0003</v>
      </c>
      <c r="C51" s="56" t="s">
        <v>44</v>
      </c>
      <c r="D51" s="56" t="str">
        <f>VLOOKUP(P51,'user list'!A:B,2,0)</f>
        <v>MDAD</v>
      </c>
      <c r="E51" s="60" t="s">
        <v>1155</v>
      </c>
      <c r="F51" s="60" t="s">
        <v>42</v>
      </c>
      <c r="G51" s="61">
        <v>45812</v>
      </c>
      <c r="H51" s="60" t="s">
        <v>809</v>
      </c>
      <c r="I51" s="60" t="s">
        <v>1156</v>
      </c>
      <c r="J51" s="60"/>
      <c r="K51" s="60" t="s">
        <v>828</v>
      </c>
      <c r="L51" s="60"/>
      <c r="M51" s="60"/>
      <c r="N51" s="61">
        <v>45813</v>
      </c>
      <c r="O51" s="60" t="s">
        <v>1433</v>
      </c>
      <c r="P51" s="60" t="s">
        <v>223</v>
      </c>
      <c r="Q51" s="60">
        <v>1</v>
      </c>
      <c r="R51" s="60"/>
    </row>
    <row r="52" spans="2:18" ht="14.4">
      <c r="B52" s="56" t="str">
        <f t="shared" si="0"/>
        <v>OCAOCMocm-125-11121-1</v>
      </c>
      <c r="C52" s="56" t="s">
        <v>44</v>
      </c>
      <c r="D52" s="56" t="str">
        <f>VLOOKUP(P52,'user list'!A:B,2,0)</f>
        <v>OCM</v>
      </c>
      <c r="E52" s="60" t="s">
        <v>1831</v>
      </c>
      <c r="F52" s="60" t="s">
        <v>1832</v>
      </c>
      <c r="G52" s="61">
        <v>45812</v>
      </c>
      <c r="H52" s="60"/>
      <c r="I52" s="60" t="s">
        <v>1833</v>
      </c>
      <c r="J52" s="60" t="s">
        <v>699</v>
      </c>
      <c r="K52" s="60" t="s">
        <v>43</v>
      </c>
      <c r="L52" s="60"/>
      <c r="M52" s="60" t="s">
        <v>24</v>
      </c>
      <c r="N52" s="61">
        <v>45813</v>
      </c>
      <c r="O52" s="60" t="s">
        <v>358</v>
      </c>
      <c r="P52" s="60" t="s">
        <v>285</v>
      </c>
      <c r="Q52" s="60">
        <v>1</v>
      </c>
      <c r="R52" s="60"/>
    </row>
    <row r="53" spans="2:18" ht="14.4">
      <c r="B53" s="56" t="str">
        <f t="shared" si="0"/>
        <v>OCAOCMocm125-11065-1</v>
      </c>
      <c r="C53" s="56" t="s">
        <v>44</v>
      </c>
      <c r="D53" s="56" t="str">
        <f>VLOOKUP(P53,'user list'!A:B,2,0)</f>
        <v>OCM</v>
      </c>
      <c r="E53" s="60" t="s">
        <v>1726</v>
      </c>
      <c r="F53" s="60" t="s">
        <v>1820</v>
      </c>
      <c r="G53" s="61">
        <v>45812</v>
      </c>
      <c r="H53" s="60"/>
      <c r="I53" s="60" t="s">
        <v>1821</v>
      </c>
      <c r="J53" s="60" t="s">
        <v>740</v>
      </c>
      <c r="K53" s="60" t="s">
        <v>43</v>
      </c>
      <c r="L53" s="60"/>
      <c r="M53" s="60" t="s">
        <v>24</v>
      </c>
      <c r="N53" s="61">
        <v>45813</v>
      </c>
      <c r="O53" s="60" t="s">
        <v>358</v>
      </c>
      <c r="P53" s="60" t="s">
        <v>285</v>
      </c>
      <c r="Q53" s="60">
        <v>1</v>
      </c>
      <c r="R53" s="60"/>
    </row>
    <row r="54" spans="2:18" ht="14.4">
      <c r="B54" s="56" t="str">
        <f t="shared" si="0"/>
        <v>OCAOCAOCA-060525-0002</v>
      </c>
      <c r="C54" s="56" t="s">
        <v>44</v>
      </c>
      <c r="D54" s="56" t="str">
        <f>VLOOKUP(P54,'user list'!A:B,2,0)</f>
        <v>OCA</v>
      </c>
      <c r="E54" s="60" t="s">
        <v>1157</v>
      </c>
      <c r="F54" s="60" t="s">
        <v>1131</v>
      </c>
      <c r="G54" s="61">
        <v>45813</v>
      </c>
      <c r="H54" s="60" t="s">
        <v>787</v>
      </c>
      <c r="I54" s="60" t="s">
        <v>1158</v>
      </c>
      <c r="J54" s="60"/>
      <c r="K54" s="60" t="s">
        <v>828</v>
      </c>
      <c r="L54" s="60"/>
      <c r="M54" s="60"/>
      <c r="N54" s="61">
        <v>45813</v>
      </c>
      <c r="O54" s="60" t="s">
        <v>784</v>
      </c>
      <c r="P54" s="60" t="s">
        <v>228</v>
      </c>
      <c r="Q54" s="60">
        <v>1</v>
      </c>
      <c r="R54" s="60"/>
    </row>
    <row r="55" spans="2:18" ht="14.4">
      <c r="B55" s="56" t="str">
        <f t="shared" si="0"/>
        <v>OCAMDADMDAD-060525-0003</v>
      </c>
      <c r="C55" s="56" t="s">
        <v>44</v>
      </c>
      <c r="D55" s="56" t="str">
        <f>VLOOKUP(P55,'user list'!A:B,2,0)</f>
        <v>MDAD</v>
      </c>
      <c r="E55" s="60" t="s">
        <v>1155</v>
      </c>
      <c r="F55" s="60" t="s">
        <v>42</v>
      </c>
      <c r="G55" s="61">
        <v>45812</v>
      </c>
      <c r="H55" s="60" t="s">
        <v>809</v>
      </c>
      <c r="I55" s="60" t="s">
        <v>1156</v>
      </c>
      <c r="J55" s="60"/>
      <c r="K55" s="60" t="s">
        <v>828</v>
      </c>
      <c r="L55" s="60"/>
      <c r="M55" s="60"/>
      <c r="N55" s="61">
        <v>45813</v>
      </c>
      <c r="O55" s="60" t="s">
        <v>1433</v>
      </c>
      <c r="P55" s="60" t="s">
        <v>223</v>
      </c>
      <c r="Q55" s="60">
        <v>1</v>
      </c>
      <c r="R55" s="60"/>
    </row>
    <row r="56" spans="2:18" ht="14.4">
      <c r="B56" s="56" t="str">
        <f t="shared" si="0"/>
        <v>OCACTOCTO-060525-0001</v>
      </c>
      <c r="C56" s="56" t="s">
        <v>44</v>
      </c>
      <c r="D56" s="56" t="str">
        <f>VLOOKUP(P56,'user list'!A:B,2,0)</f>
        <v>CTO</v>
      </c>
      <c r="E56" s="60" t="s">
        <v>1147</v>
      </c>
      <c r="F56" s="60" t="s">
        <v>758</v>
      </c>
      <c r="G56" s="61">
        <v>45812</v>
      </c>
      <c r="H56" s="60" t="s">
        <v>809</v>
      </c>
      <c r="I56" s="60" t="s">
        <v>1148</v>
      </c>
      <c r="J56" s="60"/>
      <c r="K56" s="60"/>
      <c r="L56" s="60"/>
      <c r="M56" s="60"/>
      <c r="N56" s="61">
        <v>45813</v>
      </c>
      <c r="O56" s="60" t="s">
        <v>1433</v>
      </c>
      <c r="P56" s="60" t="s">
        <v>207</v>
      </c>
      <c r="Q56" s="60">
        <v>1</v>
      </c>
      <c r="R56" s="60"/>
    </row>
    <row r="57" spans="2:18" ht="14.4">
      <c r="B57" s="56" t="str">
        <f t="shared" si="0"/>
        <v>OCACTOCTO-060525-0002</v>
      </c>
      <c r="C57" s="56" t="s">
        <v>44</v>
      </c>
      <c r="D57" s="56" t="str">
        <f>VLOOKUP(P57,'user list'!A:B,2,0)</f>
        <v>CTO</v>
      </c>
      <c r="E57" s="60" t="s">
        <v>1145</v>
      </c>
      <c r="F57" s="60" t="s">
        <v>758</v>
      </c>
      <c r="G57" s="61">
        <v>45812</v>
      </c>
      <c r="H57" s="60"/>
      <c r="I57" s="60" t="s">
        <v>1146</v>
      </c>
      <c r="J57" s="60"/>
      <c r="K57" s="60"/>
      <c r="L57" s="60"/>
      <c r="M57" s="60"/>
      <c r="N57" s="61">
        <v>45813</v>
      </c>
      <c r="O57" s="60" t="s">
        <v>784</v>
      </c>
      <c r="P57" s="60" t="s">
        <v>207</v>
      </c>
      <c r="Q57" s="60">
        <v>1</v>
      </c>
      <c r="R57" s="60"/>
    </row>
    <row r="58" spans="2:18" ht="14.4">
      <c r="B58" s="56" t="str">
        <f t="shared" si="0"/>
        <v>OCAOSSPOSSP-060525-0001-2</v>
      </c>
      <c r="C58" s="56" t="s">
        <v>44</v>
      </c>
      <c r="D58" s="56" t="str">
        <f>VLOOKUP(P58,'user list'!A:B,2,0)</f>
        <v>OSSP</v>
      </c>
      <c r="E58" s="60" t="s">
        <v>1814</v>
      </c>
      <c r="F58" s="60" t="s">
        <v>77</v>
      </c>
      <c r="G58" s="61">
        <v>45813</v>
      </c>
      <c r="H58" s="60"/>
      <c r="I58" s="60" t="s">
        <v>1815</v>
      </c>
      <c r="J58" s="60" t="s">
        <v>1816</v>
      </c>
      <c r="K58" s="60"/>
      <c r="L58" s="60"/>
      <c r="M58" s="60" t="s">
        <v>1720</v>
      </c>
      <c r="N58" s="61">
        <v>45813</v>
      </c>
      <c r="O58" s="60" t="s">
        <v>1433</v>
      </c>
      <c r="P58" s="60" t="s">
        <v>255</v>
      </c>
      <c r="Q58" s="60">
        <v>735</v>
      </c>
      <c r="R58" s="60"/>
    </row>
    <row r="59" spans="2:18" ht="14.4">
      <c r="B59" s="56" t="str">
        <f t="shared" si="0"/>
        <v>OCACPDDCPDD-060525-0001</v>
      </c>
      <c r="C59" s="56" t="s">
        <v>44</v>
      </c>
      <c r="D59" s="56" t="str">
        <f>VLOOKUP(P59,'user list'!A:B,2,0)</f>
        <v>CPDD</v>
      </c>
      <c r="E59" s="60" t="s">
        <v>1140</v>
      </c>
      <c r="F59" s="60" t="s">
        <v>119</v>
      </c>
      <c r="G59" s="61">
        <v>45813</v>
      </c>
      <c r="H59" s="60" t="s">
        <v>809</v>
      </c>
      <c r="I59" s="60" t="s">
        <v>1141</v>
      </c>
      <c r="J59" s="60"/>
      <c r="K59" s="60" t="s">
        <v>1077</v>
      </c>
      <c r="L59" s="61">
        <v>45821</v>
      </c>
      <c r="M59" s="60"/>
      <c r="N59" s="61">
        <v>45813</v>
      </c>
      <c r="O59" s="60" t="s">
        <v>784</v>
      </c>
      <c r="P59" s="60" t="s">
        <v>205</v>
      </c>
      <c r="Q59" s="60">
        <v>1</v>
      </c>
      <c r="R59" s="60"/>
    </row>
    <row r="60" spans="2:18" ht="14.4">
      <c r="B60" s="56" t="str">
        <f t="shared" si="0"/>
        <v>OCAOCAOCA-060525-0003</v>
      </c>
      <c r="C60" s="56" t="s">
        <v>44</v>
      </c>
      <c r="D60" s="56" t="str">
        <f>VLOOKUP(P60,'user list'!A:B,2,0)</f>
        <v>OCA</v>
      </c>
      <c r="E60" s="60" t="s">
        <v>1133</v>
      </c>
      <c r="F60" s="60" t="s">
        <v>1134</v>
      </c>
      <c r="G60" s="61">
        <v>45813</v>
      </c>
      <c r="H60" s="60" t="s">
        <v>809</v>
      </c>
      <c r="I60" s="60" t="s">
        <v>1135</v>
      </c>
      <c r="J60" s="60"/>
      <c r="K60" s="60" t="s">
        <v>828</v>
      </c>
      <c r="L60" s="60"/>
      <c r="M60" s="60"/>
      <c r="N60" s="61">
        <v>45813</v>
      </c>
      <c r="O60" s="60" t="s">
        <v>784</v>
      </c>
      <c r="P60" s="60" t="s">
        <v>228</v>
      </c>
      <c r="Q60" s="60">
        <v>1</v>
      </c>
      <c r="R60" s="60"/>
    </row>
    <row r="61" spans="2:18" ht="14.4">
      <c r="B61" s="56" t="str">
        <f t="shared" si="0"/>
        <v>OCAOCAOCA-060525-0004</v>
      </c>
      <c r="C61" s="56" t="s">
        <v>44</v>
      </c>
      <c r="D61" s="56" t="str">
        <f>VLOOKUP(P61,'user list'!A:B,2,0)</f>
        <v>OCA</v>
      </c>
      <c r="E61" s="60" t="s">
        <v>1130</v>
      </c>
      <c r="F61" s="60" t="s">
        <v>1131</v>
      </c>
      <c r="G61" s="61">
        <v>45813</v>
      </c>
      <c r="H61" s="60" t="s">
        <v>809</v>
      </c>
      <c r="I61" s="60" t="s">
        <v>1132</v>
      </c>
      <c r="J61" s="60"/>
      <c r="K61" s="60" t="s">
        <v>828</v>
      </c>
      <c r="L61" s="60"/>
      <c r="M61" s="60"/>
      <c r="N61" s="61">
        <v>45813</v>
      </c>
      <c r="O61" s="60" t="s">
        <v>784</v>
      </c>
      <c r="P61" s="60" t="s">
        <v>228</v>
      </c>
      <c r="Q61" s="60">
        <v>1</v>
      </c>
      <c r="R61" s="60"/>
    </row>
    <row r="62" spans="2:18" ht="14.4">
      <c r="B62" s="56" t="str">
        <f t="shared" si="0"/>
        <v>OCACPDDCPDD-060525-0003</v>
      </c>
      <c r="C62" s="56" t="s">
        <v>44</v>
      </c>
      <c r="D62" s="56" t="str">
        <f>VLOOKUP(P62,'user list'!A:B,2,0)</f>
        <v>CPDD</v>
      </c>
      <c r="E62" s="60" t="s">
        <v>1116</v>
      </c>
      <c r="F62" s="60" t="s">
        <v>119</v>
      </c>
      <c r="G62" s="61">
        <v>45813</v>
      </c>
      <c r="H62" s="60" t="s">
        <v>787</v>
      </c>
      <c r="I62" s="60" t="s">
        <v>1117</v>
      </c>
      <c r="J62" s="60"/>
      <c r="K62" s="60" t="s">
        <v>792</v>
      </c>
      <c r="L62" s="61">
        <v>45821</v>
      </c>
      <c r="M62" s="60"/>
      <c r="N62" s="61">
        <v>45813</v>
      </c>
      <c r="O62" s="60" t="s">
        <v>1433</v>
      </c>
      <c r="P62" s="60" t="s">
        <v>205</v>
      </c>
      <c r="Q62" s="60">
        <v>1</v>
      </c>
      <c r="R62" s="60"/>
    </row>
    <row r="63" spans="2:18" ht="14.4">
      <c r="B63" s="56" t="str">
        <f t="shared" si="0"/>
        <v>OCACPDDCPDD-060525-0004</v>
      </c>
      <c r="C63" s="56" t="s">
        <v>44</v>
      </c>
      <c r="D63" s="56" t="str">
        <f>VLOOKUP(P63,'user list'!A:B,2,0)</f>
        <v>CPDD</v>
      </c>
      <c r="E63" s="60" t="s">
        <v>1623</v>
      </c>
      <c r="F63" s="60" t="s">
        <v>119</v>
      </c>
      <c r="G63" s="61">
        <v>45813</v>
      </c>
      <c r="H63" s="60" t="s">
        <v>809</v>
      </c>
      <c r="I63" s="60" t="s">
        <v>1624</v>
      </c>
      <c r="J63" s="60"/>
      <c r="K63" s="60" t="s">
        <v>792</v>
      </c>
      <c r="L63" s="61">
        <v>45821</v>
      </c>
      <c r="M63" s="60"/>
      <c r="N63" s="61">
        <v>45813</v>
      </c>
      <c r="O63" s="60" t="s">
        <v>1433</v>
      </c>
      <c r="P63" s="60" t="s">
        <v>205</v>
      </c>
      <c r="Q63" s="60">
        <v>1</v>
      </c>
      <c r="R63" s="60"/>
    </row>
    <row r="64" spans="2:18" ht="14.4">
      <c r="B64" s="56" t="str">
        <f t="shared" si="0"/>
        <v>OCAITDDITDD-060925-0001</v>
      </c>
      <c r="C64" s="56" t="s">
        <v>44</v>
      </c>
      <c r="D64" s="56" t="str">
        <f>VLOOKUP(P64,'user list'!A:B,2,0)</f>
        <v>ITDD</v>
      </c>
      <c r="E64" s="60" t="s">
        <v>1621</v>
      </c>
      <c r="F64" s="60" t="s">
        <v>44</v>
      </c>
      <c r="G64" s="61">
        <v>45813</v>
      </c>
      <c r="H64" s="60"/>
      <c r="I64" s="60" t="s">
        <v>1622</v>
      </c>
      <c r="J64" s="60"/>
      <c r="K64" s="60"/>
      <c r="L64" s="60"/>
      <c r="M64" s="60"/>
      <c r="N64" s="61">
        <v>45817</v>
      </c>
      <c r="O64" s="60" t="s">
        <v>1433</v>
      </c>
      <c r="P64" s="60" t="s">
        <v>219</v>
      </c>
      <c r="Q64" s="60">
        <v>1</v>
      </c>
      <c r="R64" s="60"/>
    </row>
    <row r="65" spans="2:18" ht="14.4">
      <c r="B65" s="56" t="str">
        <f t="shared" si="0"/>
        <v>OCAOCAOCA-060925-0001</v>
      </c>
      <c r="C65" s="56" t="s">
        <v>44</v>
      </c>
      <c r="D65" s="56" t="str">
        <f>VLOOKUP(P65,'user list'!A:B,2,0)</f>
        <v>OCA</v>
      </c>
      <c r="E65" s="60" t="s">
        <v>1108</v>
      </c>
      <c r="F65" s="60" t="s">
        <v>1109</v>
      </c>
      <c r="G65" s="61">
        <v>45797</v>
      </c>
      <c r="H65" s="60" t="s">
        <v>787</v>
      </c>
      <c r="I65" s="60" t="s">
        <v>1110</v>
      </c>
      <c r="J65" s="60"/>
      <c r="K65" s="60" t="s">
        <v>1111</v>
      </c>
      <c r="L65" s="60"/>
      <c r="M65" s="60"/>
      <c r="N65" s="61">
        <v>45817</v>
      </c>
      <c r="O65" s="60" t="s">
        <v>784</v>
      </c>
      <c r="P65" s="60" t="s">
        <v>228</v>
      </c>
      <c r="Q65" s="60">
        <v>1</v>
      </c>
      <c r="R65" s="60"/>
    </row>
    <row r="66" spans="2:18" ht="14.4">
      <c r="B66" s="56" t="str">
        <f t="shared" si="0"/>
        <v>OCAOCAOCA-060925-0002</v>
      </c>
      <c r="C66" s="56" t="s">
        <v>44</v>
      </c>
      <c r="D66" s="56" t="str">
        <f>VLOOKUP(P66,'user list'!A:B,2,0)</f>
        <v>OCA</v>
      </c>
      <c r="E66" s="60" t="s">
        <v>1809</v>
      </c>
      <c r="F66" s="60" t="s">
        <v>991</v>
      </c>
      <c r="G66" s="61">
        <v>45813</v>
      </c>
      <c r="H66" s="60" t="s">
        <v>809</v>
      </c>
      <c r="I66" s="60" t="s">
        <v>1810</v>
      </c>
      <c r="J66" s="60"/>
      <c r="K66" s="60" t="s">
        <v>828</v>
      </c>
      <c r="L66" s="60"/>
      <c r="M66" s="60"/>
      <c r="N66" s="61">
        <v>45817</v>
      </c>
      <c r="O66" s="60" t="s">
        <v>1804</v>
      </c>
      <c r="P66" s="60" t="s">
        <v>228</v>
      </c>
      <c r="Q66" s="60">
        <v>1</v>
      </c>
      <c r="R66" s="60"/>
    </row>
    <row r="67" spans="2:18" ht="14.4">
      <c r="B67" s="56" t="str">
        <f t="shared" si="0"/>
        <v>OCAOCAOCA-060925-0003</v>
      </c>
      <c r="C67" s="56" t="s">
        <v>44</v>
      </c>
      <c r="D67" s="56" t="str">
        <f>VLOOKUP(P67,'user list'!A:B,2,0)</f>
        <v>OCA</v>
      </c>
      <c r="E67" s="60" t="s">
        <v>1807</v>
      </c>
      <c r="F67" s="60" t="s">
        <v>991</v>
      </c>
      <c r="G67" s="61">
        <v>45813</v>
      </c>
      <c r="H67" s="60" t="s">
        <v>809</v>
      </c>
      <c r="I67" s="60" t="s">
        <v>1808</v>
      </c>
      <c r="J67" s="60"/>
      <c r="K67" s="60" t="s">
        <v>828</v>
      </c>
      <c r="L67" s="60"/>
      <c r="M67" s="60"/>
      <c r="N67" s="61">
        <v>45817</v>
      </c>
      <c r="O67" s="60" t="s">
        <v>1804</v>
      </c>
      <c r="P67" s="60" t="s">
        <v>228</v>
      </c>
      <c r="Q67" s="60">
        <v>1</v>
      </c>
      <c r="R67" s="60"/>
    </row>
    <row r="68" spans="2:18" ht="14.4">
      <c r="B68" s="56" t="str">
        <f t="shared" ref="B68:B82" si="1">C68&amp;D68&amp;I68</f>
        <v>OCAOCAOCA-060925-0004</v>
      </c>
      <c r="C68" s="56" t="s">
        <v>44</v>
      </c>
      <c r="D68" s="56" t="str">
        <f>VLOOKUP(P68,'user list'!A:B,2,0)</f>
        <v>OCA</v>
      </c>
      <c r="E68" s="60" t="s">
        <v>1805</v>
      </c>
      <c r="F68" s="60" t="s">
        <v>1039</v>
      </c>
      <c r="G68" s="61">
        <v>45813</v>
      </c>
      <c r="H68" s="60"/>
      <c r="I68" s="60" t="s">
        <v>1806</v>
      </c>
      <c r="J68" s="60"/>
      <c r="K68" s="60" t="s">
        <v>805</v>
      </c>
      <c r="L68" s="60"/>
      <c r="M68" s="60"/>
      <c r="N68" s="61">
        <v>45817</v>
      </c>
      <c r="O68" s="60" t="s">
        <v>1804</v>
      </c>
      <c r="P68" s="60" t="s">
        <v>228</v>
      </c>
      <c r="Q68" s="60">
        <v>1</v>
      </c>
      <c r="R68" s="60"/>
    </row>
    <row r="69" spans="2:18" ht="14.4">
      <c r="B69" s="56" t="str">
        <f t="shared" si="1"/>
        <v>OCAOCAOCA-060925-0005</v>
      </c>
      <c r="C69" s="56" t="s">
        <v>44</v>
      </c>
      <c r="D69" s="56" t="str">
        <f>VLOOKUP(P69,'user list'!A:B,2,0)</f>
        <v>OCA</v>
      </c>
      <c r="E69" s="60" t="s">
        <v>1106</v>
      </c>
      <c r="F69" s="60" t="s">
        <v>1039</v>
      </c>
      <c r="G69" s="61">
        <v>45813</v>
      </c>
      <c r="H69" s="60" t="s">
        <v>809</v>
      </c>
      <c r="I69" s="60" t="s">
        <v>1107</v>
      </c>
      <c r="J69" s="60"/>
      <c r="K69" s="60" t="s">
        <v>828</v>
      </c>
      <c r="L69" s="60"/>
      <c r="M69" s="60"/>
      <c r="N69" s="61">
        <v>45817</v>
      </c>
      <c r="O69" s="60" t="s">
        <v>784</v>
      </c>
      <c r="P69" s="60" t="s">
        <v>228</v>
      </c>
      <c r="Q69" s="60">
        <v>1</v>
      </c>
      <c r="R69" s="60"/>
    </row>
    <row r="70" spans="2:18" ht="14.4">
      <c r="B70" s="56" t="str">
        <f t="shared" si="1"/>
        <v>OCAOCAOCA-060925-0006</v>
      </c>
      <c r="C70" s="56" t="s">
        <v>44</v>
      </c>
      <c r="D70" s="56" t="str">
        <f>VLOOKUP(P70,'user list'!A:B,2,0)</f>
        <v>OCA</v>
      </c>
      <c r="E70" s="60" t="s">
        <v>1801</v>
      </c>
      <c r="F70" s="60" t="s">
        <v>1802</v>
      </c>
      <c r="G70" s="61">
        <v>45813</v>
      </c>
      <c r="H70" s="60" t="s">
        <v>809</v>
      </c>
      <c r="I70" s="60" t="s">
        <v>1803</v>
      </c>
      <c r="J70" s="60"/>
      <c r="K70" s="60" t="s">
        <v>828</v>
      </c>
      <c r="L70" s="60"/>
      <c r="M70" s="60"/>
      <c r="N70" s="61">
        <v>45817</v>
      </c>
      <c r="O70" s="60" t="s">
        <v>1804</v>
      </c>
      <c r="P70" s="60" t="s">
        <v>228</v>
      </c>
      <c r="Q70" s="60">
        <v>1</v>
      </c>
      <c r="R70" s="60"/>
    </row>
    <row r="71" spans="2:18" ht="14.4">
      <c r="B71" s="56" t="str">
        <f t="shared" si="1"/>
        <v>OCAITDDITDD-060925-0003</v>
      </c>
      <c r="C71" s="56" t="s">
        <v>44</v>
      </c>
      <c r="D71" s="56" t="str">
        <f>VLOOKUP(P71,'user list'!A:B,2,0)</f>
        <v>ITDD</v>
      </c>
      <c r="E71" s="60" t="s">
        <v>1099</v>
      </c>
      <c r="F71" s="60" t="s">
        <v>41</v>
      </c>
      <c r="G71" s="61">
        <v>45812</v>
      </c>
      <c r="H71" s="60"/>
      <c r="I71" s="60" t="s">
        <v>987</v>
      </c>
      <c r="J71" s="60"/>
      <c r="K71" s="60" t="s">
        <v>785</v>
      </c>
      <c r="L71" s="60"/>
      <c r="M71" s="60"/>
      <c r="N71" s="61">
        <v>45817</v>
      </c>
      <c r="O71" s="60" t="s">
        <v>784</v>
      </c>
      <c r="P71" s="60" t="s">
        <v>219</v>
      </c>
      <c r="Q71" s="60">
        <v>1</v>
      </c>
      <c r="R71" s="60" t="s">
        <v>1100</v>
      </c>
    </row>
    <row r="72" spans="2:18" ht="14.4">
      <c r="B72" s="56" t="str">
        <f t="shared" si="1"/>
        <v>OCAOCAOCA-060925-0007</v>
      </c>
      <c r="C72" s="56" t="s">
        <v>44</v>
      </c>
      <c r="D72" s="56" t="str">
        <f>VLOOKUP(P72,'user list'!A:B,2,0)</f>
        <v>OCA</v>
      </c>
      <c r="E72" s="60" t="s">
        <v>1097</v>
      </c>
      <c r="F72" s="60" t="s">
        <v>749</v>
      </c>
      <c r="G72" s="61">
        <v>45813</v>
      </c>
      <c r="H72" s="60" t="s">
        <v>809</v>
      </c>
      <c r="I72" s="60" t="s">
        <v>1098</v>
      </c>
      <c r="J72" s="60"/>
      <c r="K72" s="60" t="s">
        <v>828</v>
      </c>
      <c r="L72" s="60"/>
      <c r="M72" s="60"/>
      <c r="N72" s="61">
        <v>45817</v>
      </c>
      <c r="O72" s="60" t="s">
        <v>784</v>
      </c>
      <c r="P72" s="60" t="s">
        <v>228</v>
      </c>
      <c r="Q72" s="60">
        <v>1</v>
      </c>
      <c r="R72" s="60"/>
    </row>
    <row r="73" spans="2:18" ht="14.4">
      <c r="B73" s="56" t="str">
        <f t="shared" si="1"/>
        <v>OCAMDADMDAD-060925-0002</v>
      </c>
      <c r="C73" s="56" t="s">
        <v>44</v>
      </c>
      <c r="D73" s="56" t="str">
        <f>VLOOKUP(P73,'user list'!A:B,2,0)</f>
        <v>MDAD</v>
      </c>
      <c r="E73" s="60" t="s">
        <v>1619</v>
      </c>
      <c r="F73" s="60" t="s">
        <v>42</v>
      </c>
      <c r="G73" s="61">
        <v>45813</v>
      </c>
      <c r="H73" s="60" t="s">
        <v>809</v>
      </c>
      <c r="I73" s="60" t="s">
        <v>1620</v>
      </c>
      <c r="J73" s="60"/>
      <c r="K73" s="60" t="s">
        <v>828</v>
      </c>
      <c r="L73" s="60"/>
      <c r="M73" s="60"/>
      <c r="N73" s="61">
        <v>45817</v>
      </c>
      <c r="O73" s="60" t="s">
        <v>1433</v>
      </c>
      <c r="P73" s="60" t="s">
        <v>223</v>
      </c>
      <c r="Q73" s="60">
        <v>1</v>
      </c>
      <c r="R73" s="60"/>
    </row>
    <row r="74" spans="2:18" ht="14.4">
      <c r="B74" s="56" t="str">
        <f t="shared" si="1"/>
        <v>OCALEDIPOLEDIPO-060925-0004</v>
      </c>
      <c r="C74" s="56" t="s">
        <v>44</v>
      </c>
      <c r="D74" s="56" t="str">
        <f>VLOOKUP(P74,'user list'!A:B,2,0)</f>
        <v>LEDIPO</v>
      </c>
      <c r="E74" s="60" t="s">
        <v>1017</v>
      </c>
      <c r="F74" s="60" t="s">
        <v>76</v>
      </c>
      <c r="G74" s="61">
        <v>45817</v>
      </c>
      <c r="H74" s="60" t="s">
        <v>787</v>
      </c>
      <c r="I74" s="60" t="s">
        <v>1018</v>
      </c>
      <c r="J74" s="60"/>
      <c r="K74" s="60" t="s">
        <v>805</v>
      </c>
      <c r="L74" s="60"/>
      <c r="M74" s="60"/>
      <c r="N74" s="61">
        <v>45817</v>
      </c>
      <c r="O74" s="60" t="s">
        <v>1433</v>
      </c>
      <c r="P74" s="60" t="s">
        <v>222</v>
      </c>
      <c r="Q74" s="60">
        <v>1</v>
      </c>
      <c r="R74" s="60"/>
    </row>
    <row r="75" spans="2:18" ht="14.4">
      <c r="B75" s="56" t="str">
        <f t="shared" si="1"/>
        <v>OCAOCAOCA-061025-0001</v>
      </c>
      <c r="C75" s="56" t="s">
        <v>44</v>
      </c>
      <c r="D75" s="56" t="str">
        <f>VLOOKUP(P75,'user list'!A:B,2,0)</f>
        <v>OCA</v>
      </c>
      <c r="E75" s="60" t="s">
        <v>990</v>
      </c>
      <c r="F75" s="60" t="s">
        <v>991</v>
      </c>
      <c r="G75" s="61">
        <v>45817</v>
      </c>
      <c r="H75" s="60" t="s">
        <v>809</v>
      </c>
      <c r="I75" s="60" t="s">
        <v>992</v>
      </c>
      <c r="J75" s="60"/>
      <c r="K75" s="60" t="s">
        <v>828</v>
      </c>
      <c r="L75" s="60"/>
      <c r="M75" s="60"/>
      <c r="N75" s="61">
        <v>45818</v>
      </c>
      <c r="O75" s="60" t="s">
        <v>784</v>
      </c>
      <c r="P75" s="60" t="s">
        <v>228</v>
      </c>
      <c r="Q75" s="60">
        <v>1</v>
      </c>
      <c r="R75" s="60"/>
    </row>
    <row r="76" spans="2:18" ht="14.4">
      <c r="B76" s="56" t="str">
        <f t="shared" si="1"/>
        <v>OCAOCAOCA-061025-0002</v>
      </c>
      <c r="C76" s="56" t="s">
        <v>44</v>
      </c>
      <c r="D76" s="56" t="str">
        <f>VLOOKUP(P76,'user list'!A:B,2,0)</f>
        <v>OCA</v>
      </c>
      <c r="E76" s="60" t="s">
        <v>984</v>
      </c>
      <c r="F76" s="60" t="s">
        <v>749</v>
      </c>
      <c r="G76" s="61">
        <v>45817</v>
      </c>
      <c r="H76" s="60" t="s">
        <v>809</v>
      </c>
      <c r="I76" s="60" t="s">
        <v>985</v>
      </c>
      <c r="J76" s="60"/>
      <c r="K76" s="60" t="s">
        <v>828</v>
      </c>
      <c r="L76" s="60"/>
      <c r="M76" s="60"/>
      <c r="N76" s="61">
        <v>45818</v>
      </c>
      <c r="O76" s="60" t="s">
        <v>784</v>
      </c>
      <c r="P76" s="60" t="s">
        <v>228</v>
      </c>
      <c r="Q76" s="60">
        <v>1</v>
      </c>
      <c r="R76" s="60"/>
    </row>
    <row r="77" spans="2:18" ht="14.4">
      <c r="B77" s="56" t="str">
        <f t="shared" si="1"/>
        <v>OCAOCAOCA-061025-0003</v>
      </c>
      <c r="C77" s="56" t="s">
        <v>44</v>
      </c>
      <c r="D77" s="56" t="str">
        <f>VLOOKUP(P77,'user list'!A:B,2,0)</f>
        <v>OCA</v>
      </c>
      <c r="E77" s="60" t="s">
        <v>359</v>
      </c>
      <c r="F77" s="60" t="s">
        <v>360</v>
      </c>
      <c r="G77" s="61">
        <v>45817</v>
      </c>
      <c r="H77" s="60" t="s">
        <v>809</v>
      </c>
      <c r="I77" s="60" t="s">
        <v>361</v>
      </c>
      <c r="J77" s="60"/>
      <c r="K77" s="60" t="s">
        <v>828</v>
      </c>
      <c r="L77" s="60"/>
      <c r="M77" s="60"/>
      <c r="N77" s="61">
        <v>45818</v>
      </c>
      <c r="O77" s="60" t="s">
        <v>784</v>
      </c>
      <c r="P77" s="60" t="s">
        <v>228</v>
      </c>
      <c r="Q77" s="60">
        <v>1</v>
      </c>
      <c r="R77" s="60"/>
    </row>
    <row r="78" spans="2:18" ht="14.4">
      <c r="B78" s="56" t="str">
        <f t="shared" si="1"/>
        <v>OCAOCAOCA-061025-0004</v>
      </c>
      <c r="C78" s="56" t="s">
        <v>44</v>
      </c>
      <c r="D78" s="56" t="str">
        <f>VLOOKUP(P78,'user list'!A:B,2,0)</f>
        <v>OCA</v>
      </c>
      <c r="E78" s="60" t="s">
        <v>982</v>
      </c>
      <c r="F78" s="60" t="s">
        <v>749</v>
      </c>
      <c r="G78" s="61">
        <v>45817</v>
      </c>
      <c r="H78" s="60" t="s">
        <v>809</v>
      </c>
      <c r="I78" s="60" t="s">
        <v>983</v>
      </c>
      <c r="J78" s="60"/>
      <c r="K78" s="60" t="s">
        <v>828</v>
      </c>
      <c r="L78" s="60"/>
      <c r="M78" s="60"/>
      <c r="N78" s="61">
        <v>45818</v>
      </c>
      <c r="O78" s="60" t="s">
        <v>784</v>
      </c>
      <c r="P78" s="60" t="s">
        <v>228</v>
      </c>
      <c r="Q78" s="60">
        <v>1</v>
      </c>
      <c r="R78" s="60"/>
    </row>
    <row r="79" spans="2:18" ht="14.4">
      <c r="B79" s="56" t="str">
        <f t="shared" si="1"/>
        <v>OCALEDIPOLEDIPO-061025-0004</v>
      </c>
      <c r="C79" s="56" t="s">
        <v>44</v>
      </c>
      <c r="D79" s="56" t="str">
        <f>VLOOKUP(P79,'user list'!A:B,2,0)</f>
        <v>LEDIPO</v>
      </c>
      <c r="E79" s="60" t="s">
        <v>922</v>
      </c>
      <c r="F79" s="60" t="s">
        <v>74</v>
      </c>
      <c r="G79" s="61">
        <v>45817</v>
      </c>
      <c r="H79" s="60" t="s">
        <v>787</v>
      </c>
      <c r="I79" s="60" t="s">
        <v>923</v>
      </c>
      <c r="J79" s="60"/>
      <c r="K79" s="60" t="s">
        <v>828</v>
      </c>
      <c r="L79" s="61">
        <v>45824</v>
      </c>
      <c r="M79" s="60"/>
      <c r="N79" s="61">
        <v>45818</v>
      </c>
      <c r="O79" s="60" t="s">
        <v>784</v>
      </c>
      <c r="P79" s="60" t="s">
        <v>222</v>
      </c>
      <c r="Q79" s="60">
        <v>1</v>
      </c>
      <c r="R79" s="60"/>
    </row>
    <row r="80" spans="2:18" ht="14.4">
      <c r="B80" s="56" t="str">
        <f t="shared" si="1"/>
        <v>OCALEDIPOLEDIPO-061025-0004</v>
      </c>
      <c r="C80" s="56" t="s">
        <v>44</v>
      </c>
      <c r="D80" s="56" t="str">
        <f>VLOOKUP(P80,'user list'!A:B,2,0)</f>
        <v>LEDIPO</v>
      </c>
      <c r="E80" s="60" t="s">
        <v>922</v>
      </c>
      <c r="F80" s="60" t="s">
        <v>74</v>
      </c>
      <c r="G80" s="61">
        <v>45817</v>
      </c>
      <c r="H80" s="60" t="s">
        <v>787</v>
      </c>
      <c r="I80" s="60" t="s">
        <v>923</v>
      </c>
      <c r="J80" s="60"/>
      <c r="K80" s="60" t="s">
        <v>828</v>
      </c>
      <c r="L80" s="61">
        <v>45824</v>
      </c>
      <c r="M80" s="60"/>
      <c r="N80" s="61">
        <v>45818</v>
      </c>
      <c r="O80" s="60" t="s">
        <v>784</v>
      </c>
      <c r="P80" s="60" t="s">
        <v>222</v>
      </c>
      <c r="Q80" s="60">
        <v>1</v>
      </c>
      <c r="R80" s="60"/>
    </row>
    <row r="81" spans="2:19" ht="14.4">
      <c r="B81" s="56" t="str">
        <f t="shared" si="1"/>
        <v>OCAOCAOCA-061025-0005</v>
      </c>
      <c r="C81" s="56" t="s">
        <v>44</v>
      </c>
      <c r="D81" s="56" t="str">
        <f>VLOOKUP(P81,'user list'!A:B,2,0)</f>
        <v>OCA</v>
      </c>
      <c r="E81" s="60" t="s">
        <v>899</v>
      </c>
      <c r="F81" s="60" t="s">
        <v>900</v>
      </c>
      <c r="G81" s="61">
        <v>45803</v>
      </c>
      <c r="H81" s="60" t="s">
        <v>809</v>
      </c>
      <c r="I81" s="60" t="s">
        <v>901</v>
      </c>
      <c r="J81" s="60"/>
      <c r="K81" s="60" t="s">
        <v>785</v>
      </c>
      <c r="L81" s="60"/>
      <c r="M81" s="60"/>
      <c r="N81" s="61">
        <v>45818</v>
      </c>
      <c r="O81" s="60" t="s">
        <v>784</v>
      </c>
      <c r="P81" s="60" t="s">
        <v>228</v>
      </c>
      <c r="Q81" s="60">
        <v>1</v>
      </c>
      <c r="R81" s="60"/>
    </row>
    <row r="82" spans="2:19" ht="14.4">
      <c r="B82" s="56" t="str">
        <f t="shared" si="1"/>
        <v>OCAQCYDOQCYDO-061025-0011</v>
      </c>
      <c r="C82" s="56" t="s">
        <v>44</v>
      </c>
      <c r="D82" s="56" t="str">
        <f>VLOOKUP(P82,'user list'!A:B,2,0)</f>
        <v>QCYDO</v>
      </c>
      <c r="E82" s="60" t="s">
        <v>1567</v>
      </c>
      <c r="F82" s="60" t="s">
        <v>866</v>
      </c>
      <c r="G82" s="61">
        <v>45812</v>
      </c>
      <c r="H82" s="60"/>
      <c r="I82" s="60" t="s">
        <v>1568</v>
      </c>
      <c r="J82" s="60"/>
      <c r="K82" s="60" t="s">
        <v>792</v>
      </c>
      <c r="L82" s="60"/>
      <c r="M82" s="60"/>
      <c r="N82" s="61">
        <v>45818</v>
      </c>
      <c r="O82" s="60" t="s">
        <v>1433</v>
      </c>
      <c r="P82" s="60" t="s">
        <v>270</v>
      </c>
      <c r="Q82" s="60">
        <v>1</v>
      </c>
      <c r="R82" s="60"/>
    </row>
    <row r="83" spans="2:19" ht="14.4">
      <c r="B83" s="56" t="str">
        <f t="shared" ref="B83" si="2">C83&amp;D83&amp;I83</f>
        <v>OCAsCPDDCPDD-061025-0002</v>
      </c>
      <c r="C83" s="56" t="s">
        <v>45</v>
      </c>
      <c r="D83" s="56" t="str">
        <f>VLOOKUP(P83,'user list'!A:B,2,0)</f>
        <v>CPDD</v>
      </c>
      <c r="E83" s="60" t="s">
        <v>905</v>
      </c>
      <c r="F83" s="60" t="s">
        <v>119</v>
      </c>
      <c r="G83" s="61">
        <v>45817</v>
      </c>
      <c r="H83" s="60" t="s">
        <v>787</v>
      </c>
      <c r="I83" s="60" t="s">
        <v>906</v>
      </c>
      <c r="J83" s="60"/>
      <c r="K83" s="60" t="s">
        <v>792</v>
      </c>
      <c r="L83" s="60"/>
      <c r="M83" s="60"/>
      <c r="N83" s="61">
        <v>45818</v>
      </c>
      <c r="O83" s="60" t="s">
        <v>784</v>
      </c>
      <c r="P83" s="60" t="s">
        <v>205</v>
      </c>
      <c r="Q83" s="60">
        <v>1</v>
      </c>
      <c r="R83" s="60"/>
      <c r="S83" s="60"/>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20</vt:i4>
      </vt:variant>
    </vt:vector>
  </HeadingPairs>
  <TitlesOfParts>
    <vt:vector size="20" baseType="lpstr">
      <vt:lpstr>One-Pager</vt:lpstr>
      <vt:lpstr>One-Pager_Orig</vt:lpstr>
      <vt:lpstr>perdept</vt:lpstr>
      <vt:lpstr>Summary</vt:lpstr>
      <vt:lpstr>54dept</vt:lpstr>
      <vt:lpstr>user list</vt:lpstr>
      <vt:lpstr>raw_OCM</vt:lpstr>
      <vt:lpstr>raw_received</vt:lpstr>
      <vt:lpstr>Summary (2)</vt:lpstr>
      <vt:lpstr>raw_stored</vt:lpstr>
      <vt:lpstr>raw_log</vt:lpstr>
      <vt:lpstr>raw_act</vt:lpstr>
      <vt:lpstr>Sheet1</vt:lpstr>
      <vt:lpstr>doctypeSUM</vt:lpstr>
      <vt:lpstr>doctype</vt:lpstr>
      <vt:lpstr>per dept,office</vt:lpstr>
      <vt:lpstr>per user</vt:lpstr>
      <vt:lpstr>jun10</vt:lpstr>
      <vt:lpstr>jun10received perdept</vt:lpstr>
      <vt:lpstr>jun10Normal</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Rizza Rae</dc:creator>
  <cp:lastModifiedBy>Rizza Rae</cp:lastModifiedBy>
  <dcterms:created xsi:type="dcterms:W3CDTF">2025-05-30T05:27:00Z</dcterms:created>
  <dcterms:modified xsi:type="dcterms:W3CDTF">2025-06-18T07:17:32Z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CCC28F4D84C047878EDAED6E5A931855_13</vt:lpwstr>
  </property>
  <property fmtid="{D5CDD505-2E9C-101B-9397-08002B2CF9AE}" pid="3" name="KSOProductBuildVer">
    <vt:lpwstr>1033-12.2.0.21179</vt:lpwstr>
  </property>
</Properties>
</file>